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Escritorio/Fondejemplo/"/>
    </mc:Choice>
  </mc:AlternateContent>
  <xr:revisionPtr revIDLastSave="914" documentId="8_{1B2C9B52-651B-4360-8A25-1D65177AEFBD}" xr6:coauthVersionLast="47" xr6:coauthVersionMax="47" xr10:uidLastSave="{31C49017-C7C3-476D-9ED5-D2A4D350B7ED}"/>
  <bookViews>
    <workbookView xWindow="-120" yWindow="-120" windowWidth="29040" windowHeight="15720" activeTab="4" xr2:uid="{00000000-000D-0000-FFFF-FFFF00000000}"/>
  </bookViews>
  <sheets>
    <sheet name="RESUMEN" sheetId="25" r:id="rId1"/>
    <sheet name="EVALUACION TALLER" sheetId="23" r:id="rId2"/>
    <sheet name="SCORE TALLER" sheetId="24" r:id="rId3"/>
    <sheet name="evaluacion" sheetId="8" r:id="rId4"/>
    <sheet name="poblacio" sheetId="22" r:id="rId5"/>
    <sheet name="data" sheetId="21" r:id="rId6"/>
    <sheet name="tabla ingresos" sheetId="19" r:id="rId7"/>
    <sheet name="score" sheetId="10" r:id="rId8"/>
  </sheets>
  <definedNames>
    <definedName name="_xlnm._FilterDatabase" localSheetId="5" hidden="1">data!$A$1:$AB$4214</definedName>
    <definedName name="_xlnm._FilterDatabase" localSheetId="3" hidden="1">evaluacion!$A$4:$BB$1029</definedName>
    <definedName name="_xlnm._FilterDatabase" localSheetId="1" hidden="1">'EVALUACION TALLER'!$A$4:$BM$1082</definedName>
  </definedNames>
  <calcPr calcId="191029"/>
  <pivotCaches>
    <pivotCache cacheId="5" r:id="rId9"/>
    <pivotCache cacheId="9" r:id="rId10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8" i="25" l="1"/>
  <c r="B9" i="25"/>
  <c r="F1084" i="23"/>
  <c r="BK28" i="23"/>
  <c r="BK7" i="23"/>
  <c r="BK8" i="23"/>
  <c r="BK13" i="23"/>
  <c r="BK10" i="23"/>
  <c r="BK11" i="23"/>
  <c r="BK12" i="23"/>
  <c r="BK9" i="23"/>
  <c r="BK14" i="23"/>
  <c r="BK15" i="23"/>
  <c r="BK16" i="23"/>
  <c r="BK17" i="23"/>
  <c r="BK18" i="23"/>
  <c r="BK69" i="23"/>
  <c r="BK20" i="23"/>
  <c r="BK21" i="23"/>
  <c r="BK22" i="23"/>
  <c r="BK23" i="23"/>
  <c r="BK24" i="23"/>
  <c r="BK25" i="23"/>
  <c r="BK26" i="23"/>
  <c r="BK27" i="23"/>
  <c r="BK5" i="23"/>
  <c r="BK29" i="23"/>
  <c r="BK30" i="23"/>
  <c r="BK31" i="23"/>
  <c r="BK32" i="23"/>
  <c r="BK33" i="23"/>
  <c r="BK34" i="23"/>
  <c r="BK35" i="23"/>
  <c r="BK36" i="23"/>
  <c r="BK37" i="23"/>
  <c r="BK38" i="23"/>
  <c r="BK39" i="23"/>
  <c r="BK40" i="23"/>
  <c r="BK41" i="23"/>
  <c r="BK42" i="23"/>
  <c r="BK43" i="23"/>
  <c r="BK44" i="23"/>
  <c r="BK6" i="23"/>
  <c r="BK46" i="23"/>
  <c r="BK47" i="23"/>
  <c r="BK48" i="23"/>
  <c r="BK49" i="23"/>
  <c r="BK50" i="23"/>
  <c r="BK51" i="23"/>
  <c r="BK52" i="23"/>
  <c r="BK53" i="23"/>
  <c r="BK54" i="23"/>
  <c r="BK55" i="23"/>
  <c r="BK56" i="23"/>
  <c r="BK57" i="23"/>
  <c r="BK58" i="23"/>
  <c r="BK59" i="23"/>
  <c r="BK60" i="23"/>
  <c r="BK61" i="23"/>
  <c r="BK62" i="23"/>
  <c r="BK63" i="23"/>
  <c r="BK64" i="23"/>
  <c r="BK65" i="23"/>
  <c r="BK66" i="23"/>
  <c r="BK67" i="23"/>
  <c r="BK68" i="23"/>
  <c r="BK19" i="23"/>
  <c r="BK70" i="23"/>
  <c r="BK71" i="23"/>
  <c r="BK72" i="23"/>
  <c r="BK73" i="23"/>
  <c r="BK74" i="23"/>
  <c r="BK75" i="23"/>
  <c r="BK76" i="23"/>
  <c r="BK77" i="23"/>
  <c r="BK83" i="23"/>
  <c r="BK79" i="23"/>
  <c r="BK80" i="23"/>
  <c r="BK81" i="23"/>
  <c r="BK82" i="23"/>
  <c r="BK87" i="23"/>
  <c r="BK84" i="23"/>
  <c r="BK85" i="23"/>
  <c r="BK86" i="23"/>
  <c r="BK45" i="23"/>
  <c r="BK88" i="23"/>
  <c r="BK89" i="23"/>
  <c r="BK90" i="23"/>
  <c r="BK91" i="23"/>
  <c r="BK92" i="23"/>
  <c r="BK93" i="23"/>
  <c r="BK94" i="23"/>
  <c r="BK95" i="23"/>
  <c r="BK96" i="23"/>
  <c r="BK97" i="23"/>
  <c r="BK98" i="23"/>
  <c r="BK99" i="23"/>
  <c r="BK100" i="23"/>
  <c r="BK101" i="23"/>
  <c r="BK102" i="23"/>
  <c r="BK103" i="23"/>
  <c r="BK104" i="23"/>
  <c r="BK105" i="23"/>
  <c r="BK106" i="23"/>
  <c r="BK107" i="23"/>
  <c r="BK108" i="23"/>
  <c r="BK109" i="23"/>
  <c r="BK110" i="23"/>
  <c r="BK111" i="23"/>
  <c r="BK112" i="23"/>
  <c r="BK113" i="23"/>
  <c r="BK114" i="23"/>
  <c r="BK115" i="23"/>
  <c r="BK116" i="23"/>
  <c r="BK117" i="23"/>
  <c r="BK118" i="23"/>
  <c r="BK119" i="23"/>
  <c r="BK120" i="23"/>
  <c r="BK121" i="23"/>
  <c r="BK122" i="23"/>
  <c r="BK123" i="23"/>
  <c r="BK124" i="23"/>
  <c r="BK125" i="23"/>
  <c r="BK126" i="23"/>
  <c r="BK127" i="23"/>
  <c r="BK128" i="23"/>
  <c r="BK129" i="23"/>
  <c r="BK130" i="23"/>
  <c r="BK131" i="23"/>
  <c r="BK132" i="23"/>
  <c r="BK133" i="23"/>
  <c r="BK134" i="23"/>
  <c r="BK135" i="23"/>
  <c r="BK136" i="23"/>
  <c r="BK137" i="23"/>
  <c r="BK138" i="23"/>
  <c r="BK139" i="23"/>
  <c r="BK140" i="23"/>
  <c r="BK141" i="23"/>
  <c r="BK142" i="23"/>
  <c r="BK143" i="23"/>
  <c r="BK144" i="23"/>
  <c r="BK145" i="23"/>
  <c r="BK146" i="23"/>
  <c r="BK147" i="23"/>
  <c r="BK148" i="23"/>
  <c r="BK149" i="23"/>
  <c r="BK150" i="23"/>
  <c r="BK151" i="23"/>
  <c r="BK152" i="23"/>
  <c r="BK153" i="23"/>
  <c r="BK154" i="23"/>
  <c r="BK155" i="23"/>
  <c r="BK156" i="23"/>
  <c r="BK157" i="23"/>
  <c r="BK158" i="23"/>
  <c r="BK159" i="23"/>
  <c r="BK160" i="23"/>
  <c r="BK161" i="23"/>
  <c r="BK162" i="23"/>
  <c r="BK163" i="23"/>
  <c r="BK164" i="23"/>
  <c r="BK165" i="23"/>
  <c r="BK166" i="23"/>
  <c r="BK167" i="23"/>
  <c r="BK168" i="23"/>
  <c r="BK169" i="23"/>
  <c r="BK170" i="23"/>
  <c r="BK171" i="23"/>
  <c r="BK172" i="23"/>
  <c r="BK173" i="23"/>
  <c r="BK174" i="23"/>
  <c r="BK175" i="23"/>
  <c r="BK176" i="23"/>
  <c r="BK177" i="23"/>
  <c r="BK178" i="23"/>
  <c r="BK179" i="23"/>
  <c r="BK180" i="23"/>
  <c r="BK181" i="23"/>
  <c r="BK182" i="23"/>
  <c r="BK183" i="23"/>
  <c r="BK184" i="23"/>
  <c r="BK185" i="23"/>
  <c r="BK186" i="23"/>
  <c r="BK187" i="23"/>
  <c r="BK188" i="23"/>
  <c r="BK189" i="23"/>
  <c r="BK190" i="23"/>
  <c r="BK191" i="23"/>
  <c r="BK192" i="23"/>
  <c r="BK193" i="23"/>
  <c r="BK194" i="23"/>
  <c r="BK195" i="23"/>
  <c r="BK196" i="23"/>
  <c r="BK197" i="23"/>
  <c r="BK198" i="23"/>
  <c r="BK199" i="23"/>
  <c r="BK200" i="23"/>
  <c r="BK201" i="23"/>
  <c r="BK202" i="23"/>
  <c r="BK203" i="23"/>
  <c r="BK204" i="23"/>
  <c r="BK205" i="23"/>
  <c r="BK206" i="23"/>
  <c r="BK207" i="23"/>
  <c r="BK208" i="23"/>
  <c r="BK209" i="23"/>
  <c r="BK210" i="23"/>
  <c r="BK211" i="23"/>
  <c r="BK212" i="23"/>
  <c r="BK213" i="23"/>
  <c r="BK214" i="23"/>
  <c r="BK215" i="23"/>
  <c r="BK216" i="23"/>
  <c r="BK217" i="23"/>
  <c r="BK218" i="23"/>
  <c r="BK219" i="23"/>
  <c r="BK220" i="23"/>
  <c r="BK221" i="23"/>
  <c r="BK222" i="23"/>
  <c r="BK223" i="23"/>
  <c r="BK224" i="23"/>
  <c r="BK225" i="23"/>
  <c r="BK226" i="23"/>
  <c r="BK227" i="23"/>
  <c r="BK228" i="23"/>
  <c r="BK229" i="23"/>
  <c r="BK230" i="23"/>
  <c r="BK231" i="23"/>
  <c r="BK232" i="23"/>
  <c r="BK233" i="23"/>
  <c r="BK234" i="23"/>
  <c r="BK235" i="23"/>
  <c r="BK236" i="23"/>
  <c r="BK237" i="23"/>
  <c r="BK238" i="23"/>
  <c r="BK239" i="23"/>
  <c r="BK240" i="23"/>
  <c r="BK241" i="23"/>
  <c r="BK242" i="23"/>
  <c r="BK243" i="23"/>
  <c r="BK244" i="23"/>
  <c r="BK245" i="23"/>
  <c r="BK246" i="23"/>
  <c r="BK247" i="23"/>
  <c r="BK248" i="23"/>
  <c r="BK249" i="23"/>
  <c r="BK250" i="23"/>
  <c r="BK251" i="23"/>
  <c r="BK252" i="23"/>
  <c r="BK253" i="23"/>
  <c r="BK254" i="23"/>
  <c r="BK255" i="23"/>
  <c r="BK256" i="23"/>
  <c r="BK257" i="23"/>
  <c r="BK258" i="23"/>
  <c r="BK259" i="23"/>
  <c r="BK260" i="23"/>
  <c r="BK261" i="23"/>
  <c r="BK262" i="23"/>
  <c r="BK263" i="23"/>
  <c r="BK264" i="23"/>
  <c r="BK265" i="23"/>
  <c r="BK266" i="23"/>
  <c r="BK267" i="23"/>
  <c r="BK268" i="23"/>
  <c r="BK269" i="23"/>
  <c r="BK270" i="23"/>
  <c r="BK271" i="23"/>
  <c r="BK272" i="23"/>
  <c r="BK273" i="23"/>
  <c r="BK274" i="23"/>
  <c r="BK275" i="23"/>
  <c r="BK276" i="23"/>
  <c r="BK277" i="23"/>
  <c r="BK278" i="23"/>
  <c r="BK279" i="23"/>
  <c r="BK280" i="23"/>
  <c r="BK281" i="23"/>
  <c r="BK282" i="23"/>
  <c r="BK283" i="23"/>
  <c r="BK284" i="23"/>
  <c r="BK285" i="23"/>
  <c r="BK286" i="23"/>
  <c r="BK287" i="23"/>
  <c r="BK288" i="23"/>
  <c r="BK289" i="23"/>
  <c r="BK290" i="23"/>
  <c r="BK291" i="23"/>
  <c r="BK292" i="23"/>
  <c r="BK293" i="23"/>
  <c r="BK294" i="23"/>
  <c r="BK295" i="23"/>
  <c r="BK296" i="23"/>
  <c r="BK297" i="23"/>
  <c r="BK298" i="23"/>
  <c r="BK299" i="23"/>
  <c r="BK300" i="23"/>
  <c r="BK301" i="23"/>
  <c r="BK302" i="23"/>
  <c r="BK303" i="23"/>
  <c r="BK304" i="23"/>
  <c r="BK305" i="23"/>
  <c r="BK306" i="23"/>
  <c r="BK307" i="23"/>
  <c r="BK308" i="23"/>
  <c r="BK309" i="23"/>
  <c r="BK310" i="23"/>
  <c r="BK311" i="23"/>
  <c r="BK312" i="23"/>
  <c r="BK313" i="23"/>
  <c r="BK314" i="23"/>
  <c r="BK315" i="23"/>
  <c r="BK316" i="23"/>
  <c r="BK317" i="23"/>
  <c r="BK318" i="23"/>
  <c r="BK319" i="23"/>
  <c r="BK320" i="23"/>
  <c r="BK321" i="23"/>
  <c r="BK322" i="23"/>
  <c r="BK323" i="23"/>
  <c r="BK324" i="23"/>
  <c r="BK325" i="23"/>
  <c r="BK326" i="23"/>
  <c r="BK327" i="23"/>
  <c r="BK328" i="23"/>
  <c r="BK329" i="23"/>
  <c r="BK330" i="23"/>
  <c r="BK331" i="23"/>
  <c r="BK332" i="23"/>
  <c r="BK333" i="23"/>
  <c r="BK334" i="23"/>
  <c r="BK335" i="23"/>
  <c r="BK336" i="23"/>
  <c r="BK337" i="23"/>
  <c r="BK338" i="23"/>
  <c r="BK339" i="23"/>
  <c r="BK340" i="23"/>
  <c r="BK341" i="23"/>
  <c r="BK342" i="23"/>
  <c r="BK343" i="23"/>
  <c r="BK344" i="23"/>
  <c r="BK345" i="23"/>
  <c r="BK346" i="23"/>
  <c r="BK347" i="23"/>
  <c r="BK348" i="23"/>
  <c r="BK349" i="23"/>
  <c r="BK350" i="23"/>
  <c r="BK351" i="23"/>
  <c r="BK352" i="23"/>
  <c r="BK353" i="23"/>
  <c r="BK354" i="23"/>
  <c r="BK355" i="23"/>
  <c r="BK356" i="23"/>
  <c r="BK357" i="23"/>
  <c r="BK358" i="23"/>
  <c r="BK359" i="23"/>
  <c r="BK360" i="23"/>
  <c r="BK361" i="23"/>
  <c r="BK362" i="23"/>
  <c r="BK363" i="23"/>
  <c r="BK364" i="23"/>
  <c r="BK365" i="23"/>
  <c r="BK366" i="23"/>
  <c r="BK367" i="23"/>
  <c r="BK368" i="23"/>
  <c r="BK369" i="23"/>
  <c r="BK370" i="23"/>
  <c r="BK371" i="23"/>
  <c r="BK372" i="23"/>
  <c r="BK373" i="23"/>
  <c r="BK374" i="23"/>
  <c r="BK375" i="23"/>
  <c r="BK376" i="23"/>
  <c r="BK377" i="23"/>
  <c r="BK378" i="23"/>
  <c r="BK379" i="23"/>
  <c r="BK380" i="23"/>
  <c r="BK381" i="23"/>
  <c r="BK382" i="23"/>
  <c r="BK383" i="23"/>
  <c r="BK384" i="23"/>
  <c r="BK385" i="23"/>
  <c r="BK386" i="23"/>
  <c r="BK387" i="23"/>
  <c r="BK388" i="23"/>
  <c r="BK389" i="23"/>
  <c r="BK390" i="23"/>
  <c r="BK391" i="23"/>
  <c r="BK392" i="23"/>
  <c r="BK393" i="23"/>
  <c r="BK394" i="23"/>
  <c r="BK395" i="23"/>
  <c r="BK396" i="23"/>
  <c r="BK397" i="23"/>
  <c r="BK398" i="23"/>
  <c r="BK399" i="23"/>
  <c r="BK400" i="23"/>
  <c r="BK401" i="23"/>
  <c r="BK402" i="23"/>
  <c r="BK403" i="23"/>
  <c r="BK404" i="23"/>
  <c r="BK405" i="23"/>
  <c r="BK406" i="23"/>
  <c r="BK407" i="23"/>
  <c r="BK408" i="23"/>
  <c r="BK409" i="23"/>
  <c r="BK410" i="23"/>
  <c r="BK411" i="23"/>
  <c r="BK412" i="23"/>
  <c r="BK413" i="23"/>
  <c r="BK414" i="23"/>
  <c r="BK415" i="23"/>
  <c r="BK416" i="23"/>
  <c r="BK417" i="23"/>
  <c r="BK418" i="23"/>
  <c r="BK419" i="23"/>
  <c r="BK420" i="23"/>
  <c r="BK421" i="23"/>
  <c r="BK422" i="23"/>
  <c r="BK423" i="23"/>
  <c r="BK424" i="23"/>
  <c r="BK425" i="23"/>
  <c r="BK426" i="23"/>
  <c r="BK427" i="23"/>
  <c r="BK428" i="23"/>
  <c r="BK429" i="23"/>
  <c r="BK430" i="23"/>
  <c r="BK431" i="23"/>
  <c r="BK432" i="23"/>
  <c r="BK433" i="23"/>
  <c r="BK434" i="23"/>
  <c r="BK435" i="23"/>
  <c r="BK436" i="23"/>
  <c r="BK437" i="23"/>
  <c r="BK438" i="23"/>
  <c r="BK439" i="23"/>
  <c r="BK440" i="23"/>
  <c r="BK441" i="23"/>
  <c r="BK442" i="23"/>
  <c r="BK443" i="23"/>
  <c r="BK444" i="23"/>
  <c r="BK445" i="23"/>
  <c r="BK446" i="23"/>
  <c r="BK447" i="23"/>
  <c r="BK448" i="23"/>
  <c r="BK449" i="23"/>
  <c r="BK450" i="23"/>
  <c r="BK451" i="23"/>
  <c r="BK452" i="23"/>
  <c r="BK453" i="23"/>
  <c r="BK454" i="23"/>
  <c r="BK455" i="23"/>
  <c r="BK456" i="23"/>
  <c r="BK457" i="23"/>
  <c r="BK458" i="23"/>
  <c r="BK459" i="23"/>
  <c r="BK460" i="23"/>
  <c r="BK461" i="23"/>
  <c r="BK462" i="23"/>
  <c r="BK463" i="23"/>
  <c r="BK464" i="23"/>
  <c r="BK465" i="23"/>
  <c r="BK466" i="23"/>
  <c r="BK467" i="23"/>
  <c r="BK468" i="23"/>
  <c r="BK469" i="23"/>
  <c r="BK470" i="23"/>
  <c r="BK471" i="23"/>
  <c r="BK472" i="23"/>
  <c r="BK473" i="23"/>
  <c r="BK474" i="23"/>
  <c r="BK475" i="23"/>
  <c r="BK476" i="23"/>
  <c r="BK477" i="23"/>
  <c r="BK478" i="23"/>
  <c r="BK479" i="23"/>
  <c r="BK480" i="23"/>
  <c r="BK481" i="23"/>
  <c r="BK482" i="23"/>
  <c r="BK483" i="23"/>
  <c r="BK484" i="23"/>
  <c r="BK485" i="23"/>
  <c r="BK486" i="23"/>
  <c r="BK487" i="23"/>
  <c r="BK488" i="23"/>
  <c r="BK489" i="23"/>
  <c r="BK490" i="23"/>
  <c r="BK491" i="23"/>
  <c r="BK492" i="23"/>
  <c r="BK493" i="23"/>
  <c r="BK494" i="23"/>
  <c r="BK495" i="23"/>
  <c r="BK496" i="23"/>
  <c r="BK497" i="23"/>
  <c r="BK498" i="23"/>
  <c r="BK499" i="23"/>
  <c r="BK500" i="23"/>
  <c r="BK501" i="23"/>
  <c r="BK502" i="23"/>
  <c r="BK503" i="23"/>
  <c r="BK504" i="23"/>
  <c r="BK505" i="23"/>
  <c r="BK506" i="23"/>
  <c r="BK507" i="23"/>
  <c r="BK508" i="23"/>
  <c r="BK509" i="23"/>
  <c r="BK510" i="23"/>
  <c r="BK511" i="23"/>
  <c r="BK512" i="23"/>
  <c r="BK513" i="23"/>
  <c r="BK514" i="23"/>
  <c r="BK515" i="23"/>
  <c r="BK516" i="23"/>
  <c r="BK517" i="23"/>
  <c r="BK518" i="23"/>
  <c r="BK519" i="23"/>
  <c r="BK520" i="23"/>
  <c r="BK521" i="23"/>
  <c r="BK522" i="23"/>
  <c r="BK523" i="23"/>
  <c r="BK524" i="23"/>
  <c r="BK525" i="23"/>
  <c r="BK526" i="23"/>
  <c r="BK527" i="23"/>
  <c r="BK528" i="23"/>
  <c r="BK529" i="23"/>
  <c r="BK530" i="23"/>
  <c r="BK531" i="23"/>
  <c r="BK532" i="23"/>
  <c r="BK533" i="23"/>
  <c r="BK534" i="23"/>
  <c r="BK535" i="23"/>
  <c r="BK536" i="23"/>
  <c r="BK537" i="23"/>
  <c r="BK538" i="23"/>
  <c r="BK539" i="23"/>
  <c r="BK540" i="23"/>
  <c r="BK541" i="23"/>
  <c r="BK542" i="23"/>
  <c r="BK543" i="23"/>
  <c r="BK544" i="23"/>
  <c r="BK545" i="23"/>
  <c r="BK546" i="23"/>
  <c r="BK547" i="23"/>
  <c r="BK548" i="23"/>
  <c r="BK549" i="23"/>
  <c r="BK550" i="23"/>
  <c r="BK551" i="23"/>
  <c r="BK552" i="23"/>
  <c r="BK553" i="23"/>
  <c r="BK554" i="23"/>
  <c r="BK555" i="23"/>
  <c r="BK556" i="23"/>
  <c r="BK557" i="23"/>
  <c r="BK558" i="23"/>
  <c r="BK559" i="23"/>
  <c r="BK560" i="23"/>
  <c r="BK561" i="23"/>
  <c r="BK562" i="23"/>
  <c r="BK563" i="23"/>
  <c r="BK564" i="23"/>
  <c r="BK565" i="23"/>
  <c r="BK566" i="23"/>
  <c r="BK567" i="23"/>
  <c r="BK568" i="23"/>
  <c r="BK569" i="23"/>
  <c r="BK570" i="23"/>
  <c r="BK571" i="23"/>
  <c r="BK572" i="23"/>
  <c r="BK573" i="23"/>
  <c r="BK574" i="23"/>
  <c r="BK575" i="23"/>
  <c r="BK576" i="23"/>
  <c r="BK577" i="23"/>
  <c r="BK578" i="23"/>
  <c r="BK579" i="23"/>
  <c r="BK580" i="23"/>
  <c r="BK581" i="23"/>
  <c r="BK582" i="23"/>
  <c r="BK583" i="23"/>
  <c r="BK584" i="23"/>
  <c r="BK585" i="23"/>
  <c r="BK586" i="23"/>
  <c r="BK587" i="23"/>
  <c r="BK588" i="23"/>
  <c r="BK589" i="23"/>
  <c r="BK590" i="23"/>
  <c r="BK591" i="23"/>
  <c r="BK592" i="23"/>
  <c r="BK593" i="23"/>
  <c r="BK594" i="23"/>
  <c r="BK595" i="23"/>
  <c r="BK596" i="23"/>
  <c r="BK597" i="23"/>
  <c r="BK598" i="23"/>
  <c r="BK599" i="23"/>
  <c r="BK600" i="23"/>
  <c r="BK601" i="23"/>
  <c r="BK602" i="23"/>
  <c r="BK603" i="23"/>
  <c r="BK604" i="23"/>
  <c r="BK605" i="23"/>
  <c r="BK606" i="23"/>
  <c r="BK607" i="23"/>
  <c r="BK608" i="23"/>
  <c r="BK609" i="23"/>
  <c r="BK610" i="23"/>
  <c r="BK611" i="23"/>
  <c r="BK612" i="23"/>
  <c r="BK613" i="23"/>
  <c r="BK614" i="23"/>
  <c r="BK615" i="23"/>
  <c r="BK616" i="23"/>
  <c r="BK617" i="23"/>
  <c r="BK618" i="23"/>
  <c r="BK619" i="23"/>
  <c r="BK620" i="23"/>
  <c r="BK621" i="23"/>
  <c r="BK622" i="23"/>
  <c r="BK623" i="23"/>
  <c r="BK624" i="23"/>
  <c r="BK625" i="23"/>
  <c r="BK626" i="23"/>
  <c r="BK627" i="23"/>
  <c r="BK628" i="23"/>
  <c r="BK629" i="23"/>
  <c r="BK630" i="23"/>
  <c r="BK631" i="23"/>
  <c r="BK632" i="23"/>
  <c r="BK633" i="23"/>
  <c r="BK634" i="23"/>
  <c r="BK635" i="23"/>
  <c r="BK636" i="23"/>
  <c r="BK637" i="23"/>
  <c r="BK638" i="23"/>
  <c r="BK639" i="23"/>
  <c r="BK640" i="23"/>
  <c r="BK641" i="23"/>
  <c r="BK642" i="23"/>
  <c r="BK643" i="23"/>
  <c r="BK644" i="23"/>
  <c r="BK645" i="23"/>
  <c r="BK646" i="23"/>
  <c r="BK647" i="23"/>
  <c r="BK648" i="23"/>
  <c r="BK649" i="23"/>
  <c r="BK650" i="23"/>
  <c r="BK651" i="23"/>
  <c r="BK652" i="23"/>
  <c r="BK653" i="23"/>
  <c r="BK654" i="23"/>
  <c r="BK655" i="23"/>
  <c r="BK656" i="23"/>
  <c r="BK657" i="23"/>
  <c r="BK658" i="23"/>
  <c r="BK659" i="23"/>
  <c r="BK660" i="23"/>
  <c r="BK661" i="23"/>
  <c r="BK662" i="23"/>
  <c r="BK663" i="23"/>
  <c r="BK664" i="23"/>
  <c r="BK665" i="23"/>
  <c r="BK666" i="23"/>
  <c r="BK667" i="23"/>
  <c r="BK668" i="23"/>
  <c r="BK669" i="23"/>
  <c r="BK670" i="23"/>
  <c r="BK671" i="23"/>
  <c r="BK672" i="23"/>
  <c r="BK673" i="23"/>
  <c r="BK674" i="23"/>
  <c r="BK675" i="23"/>
  <c r="BK676" i="23"/>
  <c r="BK677" i="23"/>
  <c r="BK678" i="23"/>
  <c r="BK679" i="23"/>
  <c r="BK680" i="23"/>
  <c r="BK681" i="23"/>
  <c r="BK682" i="23"/>
  <c r="BK683" i="23"/>
  <c r="BK684" i="23"/>
  <c r="BK685" i="23"/>
  <c r="BK686" i="23"/>
  <c r="BK687" i="23"/>
  <c r="BK688" i="23"/>
  <c r="BK689" i="23"/>
  <c r="BK690" i="23"/>
  <c r="BK691" i="23"/>
  <c r="BK692" i="23"/>
  <c r="BK693" i="23"/>
  <c r="BK694" i="23"/>
  <c r="BK695" i="23"/>
  <c r="BK696" i="23"/>
  <c r="BK697" i="23"/>
  <c r="BK698" i="23"/>
  <c r="BK699" i="23"/>
  <c r="BK700" i="23"/>
  <c r="BK701" i="23"/>
  <c r="BK702" i="23"/>
  <c r="BK703" i="23"/>
  <c r="BK704" i="23"/>
  <c r="BK705" i="23"/>
  <c r="BK706" i="23"/>
  <c r="BK707" i="23"/>
  <c r="BK708" i="23"/>
  <c r="BK709" i="23"/>
  <c r="BK710" i="23"/>
  <c r="BK711" i="23"/>
  <c r="BK712" i="23"/>
  <c r="BK713" i="23"/>
  <c r="BK714" i="23"/>
  <c r="BK715" i="23"/>
  <c r="BK716" i="23"/>
  <c r="BK717" i="23"/>
  <c r="BK718" i="23"/>
  <c r="BK719" i="23"/>
  <c r="BK720" i="23"/>
  <c r="BK721" i="23"/>
  <c r="BK722" i="23"/>
  <c r="BK723" i="23"/>
  <c r="BK724" i="23"/>
  <c r="BK725" i="23"/>
  <c r="BK726" i="23"/>
  <c r="BK727" i="23"/>
  <c r="BK728" i="23"/>
  <c r="BK729" i="23"/>
  <c r="BK730" i="23"/>
  <c r="BK731" i="23"/>
  <c r="BK732" i="23"/>
  <c r="BK733" i="23"/>
  <c r="BK734" i="23"/>
  <c r="BK735" i="23"/>
  <c r="BK736" i="23"/>
  <c r="BK737" i="23"/>
  <c r="BK738" i="23"/>
  <c r="BK739" i="23"/>
  <c r="BK740" i="23"/>
  <c r="BK741" i="23"/>
  <c r="BK742" i="23"/>
  <c r="BK743" i="23"/>
  <c r="BK744" i="23"/>
  <c r="BK745" i="23"/>
  <c r="BK746" i="23"/>
  <c r="BK747" i="23"/>
  <c r="BK748" i="23"/>
  <c r="BK749" i="23"/>
  <c r="BK750" i="23"/>
  <c r="BK751" i="23"/>
  <c r="BK752" i="23"/>
  <c r="BK753" i="23"/>
  <c r="BK754" i="23"/>
  <c r="BK755" i="23"/>
  <c r="BK756" i="23"/>
  <c r="BK757" i="23"/>
  <c r="BK758" i="23"/>
  <c r="BK759" i="23"/>
  <c r="BK760" i="23"/>
  <c r="BK761" i="23"/>
  <c r="BK762" i="23"/>
  <c r="BK763" i="23"/>
  <c r="BK764" i="23"/>
  <c r="BK765" i="23"/>
  <c r="BK766" i="23"/>
  <c r="BK767" i="23"/>
  <c r="BK768" i="23"/>
  <c r="BK769" i="23"/>
  <c r="BK770" i="23"/>
  <c r="BK771" i="23"/>
  <c r="BK772" i="23"/>
  <c r="BK773" i="23"/>
  <c r="BK774" i="23"/>
  <c r="BK775" i="23"/>
  <c r="BK776" i="23"/>
  <c r="BK777" i="23"/>
  <c r="BK778" i="23"/>
  <c r="BK779" i="23"/>
  <c r="BK780" i="23"/>
  <c r="BK781" i="23"/>
  <c r="BK782" i="23"/>
  <c r="BK783" i="23"/>
  <c r="BK784" i="23"/>
  <c r="BK785" i="23"/>
  <c r="BK786" i="23"/>
  <c r="BK787" i="23"/>
  <c r="BK788" i="23"/>
  <c r="BK789" i="23"/>
  <c r="BK790" i="23"/>
  <c r="BK791" i="23"/>
  <c r="BK792" i="23"/>
  <c r="BK793" i="23"/>
  <c r="BK794" i="23"/>
  <c r="BK795" i="23"/>
  <c r="BK796" i="23"/>
  <c r="BK797" i="23"/>
  <c r="BK798" i="23"/>
  <c r="BK799" i="23"/>
  <c r="BK800" i="23"/>
  <c r="BK801" i="23"/>
  <c r="BK802" i="23"/>
  <c r="BK803" i="23"/>
  <c r="BK804" i="23"/>
  <c r="BK805" i="23"/>
  <c r="BK806" i="23"/>
  <c r="BK807" i="23"/>
  <c r="BK808" i="23"/>
  <c r="BK809" i="23"/>
  <c r="BK810" i="23"/>
  <c r="BK811" i="23"/>
  <c r="BK812" i="23"/>
  <c r="BK813" i="23"/>
  <c r="BK814" i="23"/>
  <c r="BK815" i="23"/>
  <c r="BK816" i="23"/>
  <c r="BK817" i="23"/>
  <c r="BK818" i="23"/>
  <c r="BK819" i="23"/>
  <c r="BK820" i="23"/>
  <c r="BK821" i="23"/>
  <c r="BK822" i="23"/>
  <c r="BK823" i="23"/>
  <c r="BK824" i="23"/>
  <c r="BK825" i="23"/>
  <c r="BK826" i="23"/>
  <c r="BK827" i="23"/>
  <c r="BK828" i="23"/>
  <c r="BK829" i="23"/>
  <c r="BK830" i="23"/>
  <c r="BK831" i="23"/>
  <c r="BK832" i="23"/>
  <c r="BK833" i="23"/>
  <c r="BK834" i="23"/>
  <c r="BK835" i="23"/>
  <c r="BK836" i="23"/>
  <c r="BK837" i="23"/>
  <c r="BK838" i="23"/>
  <c r="BK839" i="23"/>
  <c r="BK840" i="23"/>
  <c r="BK841" i="23"/>
  <c r="BK842" i="23"/>
  <c r="BK843" i="23"/>
  <c r="BK844" i="23"/>
  <c r="BK845" i="23"/>
  <c r="BK846" i="23"/>
  <c r="BK847" i="23"/>
  <c r="BK848" i="23"/>
  <c r="BK849" i="23"/>
  <c r="BK850" i="23"/>
  <c r="BK851" i="23"/>
  <c r="BK852" i="23"/>
  <c r="BK853" i="23"/>
  <c r="BK854" i="23"/>
  <c r="BK855" i="23"/>
  <c r="BK856" i="23"/>
  <c r="BK857" i="23"/>
  <c r="BK858" i="23"/>
  <c r="BK859" i="23"/>
  <c r="BK860" i="23"/>
  <c r="BK861" i="23"/>
  <c r="BK862" i="23"/>
  <c r="BK863" i="23"/>
  <c r="BK864" i="23"/>
  <c r="BK865" i="23"/>
  <c r="BK866" i="23"/>
  <c r="BK867" i="23"/>
  <c r="BK868" i="23"/>
  <c r="BK869" i="23"/>
  <c r="BK870" i="23"/>
  <c r="BK871" i="23"/>
  <c r="BK872" i="23"/>
  <c r="BK873" i="23"/>
  <c r="BK874" i="23"/>
  <c r="BK875" i="23"/>
  <c r="BK876" i="23"/>
  <c r="BK877" i="23"/>
  <c r="BK878" i="23"/>
  <c r="BK879" i="23"/>
  <c r="BK880" i="23"/>
  <c r="BK881" i="23"/>
  <c r="BK882" i="23"/>
  <c r="BK883" i="23"/>
  <c r="BK884" i="23"/>
  <c r="BK885" i="23"/>
  <c r="BK886" i="23"/>
  <c r="BK887" i="23"/>
  <c r="BK888" i="23"/>
  <c r="BK889" i="23"/>
  <c r="BK890" i="23"/>
  <c r="BK891" i="23"/>
  <c r="BK892" i="23"/>
  <c r="BK893" i="23"/>
  <c r="BK894" i="23"/>
  <c r="BK895" i="23"/>
  <c r="BK896" i="23"/>
  <c r="BK897" i="23"/>
  <c r="BK898" i="23"/>
  <c r="BK899" i="23"/>
  <c r="BK900" i="23"/>
  <c r="BK901" i="23"/>
  <c r="BK902" i="23"/>
  <c r="BK903" i="23"/>
  <c r="BK904" i="23"/>
  <c r="BK905" i="23"/>
  <c r="BK906" i="23"/>
  <c r="BK907" i="23"/>
  <c r="BK908" i="23"/>
  <c r="BK909" i="23"/>
  <c r="BK910" i="23"/>
  <c r="BK911" i="23"/>
  <c r="BK912" i="23"/>
  <c r="BK913" i="23"/>
  <c r="BK914" i="23"/>
  <c r="BK915" i="23"/>
  <c r="BK916" i="23"/>
  <c r="BK917" i="23"/>
  <c r="BK918" i="23"/>
  <c r="BK919" i="23"/>
  <c r="BK920" i="23"/>
  <c r="BK921" i="23"/>
  <c r="BK922" i="23"/>
  <c r="BK923" i="23"/>
  <c r="BK924" i="23"/>
  <c r="BK925" i="23"/>
  <c r="BK926" i="23"/>
  <c r="BK927" i="23"/>
  <c r="BK928" i="23"/>
  <c r="BK929" i="23"/>
  <c r="BK930" i="23"/>
  <c r="BK931" i="23"/>
  <c r="BK932" i="23"/>
  <c r="BK933" i="23"/>
  <c r="BK934" i="23"/>
  <c r="BK935" i="23"/>
  <c r="BK936" i="23"/>
  <c r="BK937" i="23"/>
  <c r="BK938" i="23"/>
  <c r="BK939" i="23"/>
  <c r="BK940" i="23"/>
  <c r="BK941" i="23"/>
  <c r="BK942" i="23"/>
  <c r="BK943" i="23"/>
  <c r="BK944" i="23"/>
  <c r="BK945" i="23"/>
  <c r="BK946" i="23"/>
  <c r="BK947" i="23"/>
  <c r="BK948" i="23"/>
  <c r="BK949" i="23"/>
  <c r="BK950" i="23"/>
  <c r="BK951" i="23"/>
  <c r="BK952" i="23"/>
  <c r="BK953" i="23"/>
  <c r="BK954" i="23"/>
  <c r="BK955" i="23"/>
  <c r="BK956" i="23"/>
  <c r="BK957" i="23"/>
  <c r="BK958" i="23"/>
  <c r="BK959" i="23"/>
  <c r="BK960" i="23"/>
  <c r="BK961" i="23"/>
  <c r="BK962" i="23"/>
  <c r="BK963" i="23"/>
  <c r="BK964" i="23"/>
  <c r="BK965" i="23"/>
  <c r="BK966" i="23"/>
  <c r="BK967" i="23"/>
  <c r="BK968" i="23"/>
  <c r="BK969" i="23"/>
  <c r="BK970" i="23"/>
  <c r="BK971" i="23"/>
  <c r="BK972" i="23"/>
  <c r="BK973" i="23"/>
  <c r="BK974" i="23"/>
  <c r="BK975" i="23"/>
  <c r="BK976" i="23"/>
  <c r="BK977" i="23"/>
  <c r="BK978" i="23"/>
  <c r="BK979" i="23"/>
  <c r="BK980" i="23"/>
  <c r="BK981" i="23"/>
  <c r="BK982" i="23"/>
  <c r="BK983" i="23"/>
  <c r="BK984" i="23"/>
  <c r="BK985" i="23"/>
  <c r="BK986" i="23"/>
  <c r="BK987" i="23"/>
  <c r="BK988" i="23"/>
  <c r="BK989" i="23"/>
  <c r="BK990" i="23"/>
  <c r="BK991" i="23"/>
  <c r="BK992" i="23"/>
  <c r="BK993" i="23"/>
  <c r="BK994" i="23"/>
  <c r="BK995" i="23"/>
  <c r="BK996" i="23"/>
  <c r="BK997" i="23"/>
  <c r="BK998" i="23"/>
  <c r="BK999" i="23"/>
  <c r="BK1000" i="23"/>
  <c r="BK1001" i="23"/>
  <c r="BK1002" i="23"/>
  <c r="BK1003" i="23"/>
  <c r="BK1004" i="23"/>
  <c r="BK1005" i="23"/>
  <c r="BK1006" i="23"/>
  <c r="BK1007" i="23"/>
  <c r="BK1008" i="23"/>
  <c r="BK1009" i="23"/>
  <c r="BK1010" i="23"/>
  <c r="BK1011" i="23"/>
  <c r="BK1012" i="23"/>
  <c r="BK1013" i="23"/>
  <c r="BK1014" i="23"/>
  <c r="BK1015" i="23"/>
  <c r="BK1016" i="23"/>
  <c r="BK1017" i="23"/>
  <c r="BK1018" i="23"/>
  <c r="BK1019" i="23"/>
  <c r="BK1020" i="23"/>
  <c r="BK1021" i="23"/>
  <c r="BK1022" i="23"/>
  <c r="BK1023" i="23"/>
  <c r="BK1024" i="23"/>
  <c r="BK1025" i="23"/>
  <c r="BK1026" i="23"/>
  <c r="BK1027" i="23"/>
  <c r="BK1028" i="23"/>
  <c r="BK1029" i="23"/>
  <c r="BK1030" i="23"/>
  <c r="BK1031" i="23"/>
  <c r="BK1032" i="23"/>
  <c r="BK1033" i="23"/>
  <c r="BK1034" i="23"/>
  <c r="BK1035" i="23"/>
  <c r="BK1036" i="23"/>
  <c r="BK1037" i="23"/>
  <c r="BK1038" i="23"/>
  <c r="BK1039" i="23"/>
  <c r="BK1040" i="23"/>
  <c r="BK1041" i="23"/>
  <c r="BK1042" i="23"/>
  <c r="BK1043" i="23"/>
  <c r="BK1044" i="23"/>
  <c r="BK1045" i="23"/>
  <c r="BK1046" i="23"/>
  <c r="BK1047" i="23"/>
  <c r="BK1048" i="23"/>
  <c r="BK1049" i="23"/>
  <c r="BK1050" i="23"/>
  <c r="BK1051" i="23"/>
  <c r="BK1052" i="23"/>
  <c r="BK1053" i="23"/>
  <c r="BK1054" i="23"/>
  <c r="BK1055" i="23"/>
  <c r="BK1056" i="23"/>
  <c r="BK1057" i="23"/>
  <c r="BK1058" i="23"/>
  <c r="BK1059" i="23"/>
  <c r="BK1060" i="23"/>
  <c r="BK1061" i="23"/>
  <c r="BK1062" i="23"/>
  <c r="BK1063" i="23"/>
  <c r="BK1064" i="23"/>
  <c r="BK1065" i="23"/>
  <c r="BK1066" i="23"/>
  <c r="BK1067" i="23"/>
  <c r="BK1068" i="23"/>
  <c r="BK1069" i="23"/>
  <c r="BK1070" i="23"/>
  <c r="BK1071" i="23"/>
  <c r="BK1072" i="23"/>
  <c r="BK1073" i="23"/>
  <c r="BK1074" i="23"/>
  <c r="BK1075" i="23"/>
  <c r="BK1076" i="23"/>
  <c r="BK1077" i="23"/>
  <c r="BK1078" i="23"/>
  <c r="BK1079" i="23"/>
  <c r="BK1080" i="23"/>
  <c r="BK1081" i="23"/>
  <c r="BK1082" i="23"/>
  <c r="BK78" i="23"/>
  <c r="BM28" i="23"/>
  <c r="BM7" i="23"/>
  <c r="BM8" i="23"/>
  <c r="BM13" i="23"/>
  <c r="BM10" i="23"/>
  <c r="BM11" i="23"/>
  <c r="BM12" i="23"/>
  <c r="BM9" i="23"/>
  <c r="BM14" i="23"/>
  <c r="BM15" i="23"/>
  <c r="BM16" i="23"/>
  <c r="BM17" i="23"/>
  <c r="BM18" i="23"/>
  <c r="BM69" i="23"/>
  <c r="BM20" i="23"/>
  <c r="BM21" i="23"/>
  <c r="BM22" i="23"/>
  <c r="BM23" i="23"/>
  <c r="BM24" i="23"/>
  <c r="BM25" i="23"/>
  <c r="BM26" i="23"/>
  <c r="BM27" i="23"/>
  <c r="BM5" i="23"/>
  <c r="BM29" i="23"/>
  <c r="BM30" i="23"/>
  <c r="BM31" i="23"/>
  <c r="BM32" i="23"/>
  <c r="BM33" i="23"/>
  <c r="BM34" i="23"/>
  <c r="BM35" i="23"/>
  <c r="BM36" i="23"/>
  <c r="BM37" i="23"/>
  <c r="BM38" i="23"/>
  <c r="BM39" i="23"/>
  <c r="BM40" i="23"/>
  <c r="BM41" i="23"/>
  <c r="BM42" i="23"/>
  <c r="BM43" i="23"/>
  <c r="BM44" i="23"/>
  <c r="BM6" i="23"/>
  <c r="BM46" i="23"/>
  <c r="BM47" i="23"/>
  <c r="BM48" i="23"/>
  <c r="BM49" i="23"/>
  <c r="BM50" i="23"/>
  <c r="BM51" i="23"/>
  <c r="BM52" i="23"/>
  <c r="BM53" i="23"/>
  <c r="BM54" i="23"/>
  <c r="BM55" i="23"/>
  <c r="BM56" i="23"/>
  <c r="BM57" i="23"/>
  <c r="BM58" i="23"/>
  <c r="BM59" i="23"/>
  <c r="BM60" i="23"/>
  <c r="BM61" i="23"/>
  <c r="BM62" i="23"/>
  <c r="BM63" i="23"/>
  <c r="BM64" i="23"/>
  <c r="BM65" i="23"/>
  <c r="BM66" i="23"/>
  <c r="BM67" i="23"/>
  <c r="BM68" i="23"/>
  <c r="BM19" i="23"/>
  <c r="BM70" i="23"/>
  <c r="BM71" i="23"/>
  <c r="BM72" i="23"/>
  <c r="BM73" i="23"/>
  <c r="BM74" i="23"/>
  <c r="BM75" i="23"/>
  <c r="BM76" i="23"/>
  <c r="BM77" i="23"/>
  <c r="BM83" i="23"/>
  <c r="BM79" i="23"/>
  <c r="BM80" i="23"/>
  <c r="BM81" i="23"/>
  <c r="BM82" i="23"/>
  <c r="BM87" i="23"/>
  <c r="BM84" i="23"/>
  <c r="BM85" i="23"/>
  <c r="BM86" i="23"/>
  <c r="BM45" i="23"/>
  <c r="BM88" i="23"/>
  <c r="BM89" i="23"/>
  <c r="BM90" i="23"/>
  <c r="BM91" i="23"/>
  <c r="BM92" i="23"/>
  <c r="BM93" i="23"/>
  <c r="BM94" i="23"/>
  <c r="BM95" i="23"/>
  <c r="BM96" i="23"/>
  <c r="BM97" i="23"/>
  <c r="BM98" i="23"/>
  <c r="BM99" i="23"/>
  <c r="BM100" i="23"/>
  <c r="BM101" i="23"/>
  <c r="BM102" i="23"/>
  <c r="BM103" i="23"/>
  <c r="BM104" i="23"/>
  <c r="BM105" i="23"/>
  <c r="BM106" i="23"/>
  <c r="BM107" i="23"/>
  <c r="BM108" i="23"/>
  <c r="BM109" i="23"/>
  <c r="BM110" i="23"/>
  <c r="BM111" i="23"/>
  <c r="BM112" i="23"/>
  <c r="BM113" i="23"/>
  <c r="BM114" i="23"/>
  <c r="BM115" i="23"/>
  <c r="BM116" i="23"/>
  <c r="BM117" i="23"/>
  <c r="BM118" i="23"/>
  <c r="BM119" i="23"/>
  <c r="BM120" i="23"/>
  <c r="BM121" i="23"/>
  <c r="BM122" i="23"/>
  <c r="BM123" i="23"/>
  <c r="BM124" i="23"/>
  <c r="BM125" i="23"/>
  <c r="BM126" i="23"/>
  <c r="BM127" i="23"/>
  <c r="BM128" i="23"/>
  <c r="BM129" i="23"/>
  <c r="BM130" i="23"/>
  <c r="BM131" i="23"/>
  <c r="BM132" i="23"/>
  <c r="BM133" i="23"/>
  <c r="BM134" i="23"/>
  <c r="BM135" i="23"/>
  <c r="BM136" i="23"/>
  <c r="BM137" i="23"/>
  <c r="BM138" i="23"/>
  <c r="BM139" i="23"/>
  <c r="BM140" i="23"/>
  <c r="BM141" i="23"/>
  <c r="BM142" i="23"/>
  <c r="BM143" i="23"/>
  <c r="BM144" i="23"/>
  <c r="BM145" i="23"/>
  <c r="BM146" i="23"/>
  <c r="BM147" i="23"/>
  <c r="BM148" i="23"/>
  <c r="BM149" i="23"/>
  <c r="BM150" i="23"/>
  <c r="BM151" i="23"/>
  <c r="BM152" i="23"/>
  <c r="BM153" i="23"/>
  <c r="BM154" i="23"/>
  <c r="BM155" i="23"/>
  <c r="BM156" i="23"/>
  <c r="BM157" i="23"/>
  <c r="BM158" i="23"/>
  <c r="BM159" i="23"/>
  <c r="BM160" i="23"/>
  <c r="BM161" i="23"/>
  <c r="BM162" i="23"/>
  <c r="BM163" i="23"/>
  <c r="BM164" i="23"/>
  <c r="BM165" i="23"/>
  <c r="BM166" i="23"/>
  <c r="BM167" i="23"/>
  <c r="BM168" i="23"/>
  <c r="BM169" i="23"/>
  <c r="BM170" i="23"/>
  <c r="BM171" i="23"/>
  <c r="BM172" i="23"/>
  <c r="BM173" i="23"/>
  <c r="BM174" i="23"/>
  <c r="BM175" i="23"/>
  <c r="BM176" i="23"/>
  <c r="BM177" i="23"/>
  <c r="BM178" i="23"/>
  <c r="BM179" i="23"/>
  <c r="BM180" i="23"/>
  <c r="BM181" i="23"/>
  <c r="BM182" i="23"/>
  <c r="BM183" i="23"/>
  <c r="BM184" i="23"/>
  <c r="BM185" i="23"/>
  <c r="BM186" i="23"/>
  <c r="BM187" i="23"/>
  <c r="BM188" i="23"/>
  <c r="BM189" i="23"/>
  <c r="BM190" i="23"/>
  <c r="BM191" i="23"/>
  <c r="BM192" i="23"/>
  <c r="BM193" i="23"/>
  <c r="BM194" i="23"/>
  <c r="BM195" i="23"/>
  <c r="BM196" i="23"/>
  <c r="BM197" i="23"/>
  <c r="BM198" i="23"/>
  <c r="BM199" i="23"/>
  <c r="BM200" i="23"/>
  <c r="BM201" i="23"/>
  <c r="BM202" i="23"/>
  <c r="BM203" i="23"/>
  <c r="BM204" i="23"/>
  <c r="BM205" i="23"/>
  <c r="BM206" i="23"/>
  <c r="BM207" i="23"/>
  <c r="BM208" i="23"/>
  <c r="BM209" i="23"/>
  <c r="BM210" i="23"/>
  <c r="BM211" i="23"/>
  <c r="BM212" i="23"/>
  <c r="BM213" i="23"/>
  <c r="BM214" i="23"/>
  <c r="BM215" i="23"/>
  <c r="BM216" i="23"/>
  <c r="BM217" i="23"/>
  <c r="BM218" i="23"/>
  <c r="BM219" i="23"/>
  <c r="BM220" i="23"/>
  <c r="BM221" i="23"/>
  <c r="BM222" i="23"/>
  <c r="BM223" i="23"/>
  <c r="BM224" i="23"/>
  <c r="BM225" i="23"/>
  <c r="BM226" i="23"/>
  <c r="BM227" i="23"/>
  <c r="BM228" i="23"/>
  <c r="BM229" i="23"/>
  <c r="BM230" i="23"/>
  <c r="BM231" i="23"/>
  <c r="BM232" i="23"/>
  <c r="BM233" i="23"/>
  <c r="BM234" i="23"/>
  <c r="BM235" i="23"/>
  <c r="BM236" i="23"/>
  <c r="BM237" i="23"/>
  <c r="BM238" i="23"/>
  <c r="BM239" i="23"/>
  <c r="BM240" i="23"/>
  <c r="BM241" i="23"/>
  <c r="BM242" i="23"/>
  <c r="BM243" i="23"/>
  <c r="BM244" i="23"/>
  <c r="BM245" i="23"/>
  <c r="BM246" i="23"/>
  <c r="BM247" i="23"/>
  <c r="BM248" i="23"/>
  <c r="BM249" i="23"/>
  <c r="BM250" i="23"/>
  <c r="BM251" i="23"/>
  <c r="BM252" i="23"/>
  <c r="BM253" i="23"/>
  <c r="BM254" i="23"/>
  <c r="BM255" i="23"/>
  <c r="BM256" i="23"/>
  <c r="BM257" i="23"/>
  <c r="BM258" i="23"/>
  <c r="BM259" i="23"/>
  <c r="BM260" i="23"/>
  <c r="BM261" i="23"/>
  <c r="BM262" i="23"/>
  <c r="BM263" i="23"/>
  <c r="BM264" i="23"/>
  <c r="BM265" i="23"/>
  <c r="BM266" i="23"/>
  <c r="BM267" i="23"/>
  <c r="BM268" i="23"/>
  <c r="BM269" i="23"/>
  <c r="BM270" i="23"/>
  <c r="BM271" i="23"/>
  <c r="BM272" i="23"/>
  <c r="BM273" i="23"/>
  <c r="BM274" i="23"/>
  <c r="BM275" i="23"/>
  <c r="BM276" i="23"/>
  <c r="BM277" i="23"/>
  <c r="BM278" i="23"/>
  <c r="BM279" i="23"/>
  <c r="BM280" i="23"/>
  <c r="BM281" i="23"/>
  <c r="BM282" i="23"/>
  <c r="BM283" i="23"/>
  <c r="BM284" i="23"/>
  <c r="BM285" i="23"/>
  <c r="BM286" i="23"/>
  <c r="BM287" i="23"/>
  <c r="BM288" i="23"/>
  <c r="BM289" i="23"/>
  <c r="BM290" i="23"/>
  <c r="BM291" i="23"/>
  <c r="BM292" i="23"/>
  <c r="BM293" i="23"/>
  <c r="BM294" i="23"/>
  <c r="BM295" i="23"/>
  <c r="BM296" i="23"/>
  <c r="BM297" i="23"/>
  <c r="BM298" i="23"/>
  <c r="BM299" i="23"/>
  <c r="BM300" i="23"/>
  <c r="BM301" i="23"/>
  <c r="BM302" i="23"/>
  <c r="BM303" i="23"/>
  <c r="BM304" i="23"/>
  <c r="BM305" i="23"/>
  <c r="BM306" i="23"/>
  <c r="BM307" i="23"/>
  <c r="BM308" i="23"/>
  <c r="BM309" i="23"/>
  <c r="BM310" i="23"/>
  <c r="BM311" i="23"/>
  <c r="BM312" i="23"/>
  <c r="BM313" i="23"/>
  <c r="BM314" i="23"/>
  <c r="BM315" i="23"/>
  <c r="BM316" i="23"/>
  <c r="BM317" i="23"/>
  <c r="BM318" i="23"/>
  <c r="BM319" i="23"/>
  <c r="BM320" i="23"/>
  <c r="BM321" i="23"/>
  <c r="BM322" i="23"/>
  <c r="BM323" i="23"/>
  <c r="BM324" i="23"/>
  <c r="BM325" i="23"/>
  <c r="BM326" i="23"/>
  <c r="BM327" i="23"/>
  <c r="BM328" i="23"/>
  <c r="BM329" i="23"/>
  <c r="BM330" i="23"/>
  <c r="BM331" i="23"/>
  <c r="BM332" i="23"/>
  <c r="BM333" i="23"/>
  <c r="BM334" i="23"/>
  <c r="BM335" i="23"/>
  <c r="BM336" i="23"/>
  <c r="BM337" i="23"/>
  <c r="BM338" i="23"/>
  <c r="BM339" i="23"/>
  <c r="BM340" i="23"/>
  <c r="BM341" i="23"/>
  <c r="BM342" i="23"/>
  <c r="BM343" i="23"/>
  <c r="BM344" i="23"/>
  <c r="BM345" i="23"/>
  <c r="BM346" i="23"/>
  <c r="BM347" i="23"/>
  <c r="BM348" i="23"/>
  <c r="BM349" i="23"/>
  <c r="BM350" i="23"/>
  <c r="BM351" i="23"/>
  <c r="BM352" i="23"/>
  <c r="BM353" i="23"/>
  <c r="BM354" i="23"/>
  <c r="BM355" i="23"/>
  <c r="BM356" i="23"/>
  <c r="BM357" i="23"/>
  <c r="BM358" i="23"/>
  <c r="BM359" i="23"/>
  <c r="BM360" i="23"/>
  <c r="BM361" i="23"/>
  <c r="BM362" i="23"/>
  <c r="BM363" i="23"/>
  <c r="BM364" i="23"/>
  <c r="BM365" i="23"/>
  <c r="BM366" i="23"/>
  <c r="BM367" i="23"/>
  <c r="BM368" i="23"/>
  <c r="BM369" i="23"/>
  <c r="BM370" i="23"/>
  <c r="BM371" i="23"/>
  <c r="BM372" i="23"/>
  <c r="BM373" i="23"/>
  <c r="BM374" i="23"/>
  <c r="BM375" i="23"/>
  <c r="BM376" i="23"/>
  <c r="BM377" i="23"/>
  <c r="BM378" i="23"/>
  <c r="BM379" i="23"/>
  <c r="BM380" i="23"/>
  <c r="BM381" i="23"/>
  <c r="BM382" i="23"/>
  <c r="BM383" i="23"/>
  <c r="BM384" i="23"/>
  <c r="BM385" i="23"/>
  <c r="BM386" i="23"/>
  <c r="BM387" i="23"/>
  <c r="BM388" i="23"/>
  <c r="BM389" i="23"/>
  <c r="BM390" i="23"/>
  <c r="BM391" i="23"/>
  <c r="BM392" i="23"/>
  <c r="BM393" i="23"/>
  <c r="BM394" i="23"/>
  <c r="BM395" i="23"/>
  <c r="BM396" i="23"/>
  <c r="BM397" i="23"/>
  <c r="BM398" i="23"/>
  <c r="BM399" i="23"/>
  <c r="BM400" i="23"/>
  <c r="BM401" i="23"/>
  <c r="BM402" i="23"/>
  <c r="BM403" i="23"/>
  <c r="BM404" i="23"/>
  <c r="BM405" i="23"/>
  <c r="BM406" i="23"/>
  <c r="BM407" i="23"/>
  <c r="BM408" i="23"/>
  <c r="BM409" i="23"/>
  <c r="BM410" i="23"/>
  <c r="BM411" i="23"/>
  <c r="BM412" i="23"/>
  <c r="BM413" i="23"/>
  <c r="BM414" i="23"/>
  <c r="BM415" i="23"/>
  <c r="BM416" i="23"/>
  <c r="BM417" i="23"/>
  <c r="BM418" i="23"/>
  <c r="BM419" i="23"/>
  <c r="BM420" i="23"/>
  <c r="BM421" i="23"/>
  <c r="BM422" i="23"/>
  <c r="BM423" i="23"/>
  <c r="BM424" i="23"/>
  <c r="BM425" i="23"/>
  <c r="BM426" i="23"/>
  <c r="BM427" i="23"/>
  <c r="BM428" i="23"/>
  <c r="BM429" i="23"/>
  <c r="BM430" i="23"/>
  <c r="BM431" i="23"/>
  <c r="BM432" i="23"/>
  <c r="BM433" i="23"/>
  <c r="BM434" i="23"/>
  <c r="BM435" i="23"/>
  <c r="BM436" i="23"/>
  <c r="BM437" i="23"/>
  <c r="BM438" i="23"/>
  <c r="BM439" i="23"/>
  <c r="BM440" i="23"/>
  <c r="BM441" i="23"/>
  <c r="BM442" i="23"/>
  <c r="BM443" i="23"/>
  <c r="BM444" i="23"/>
  <c r="BM445" i="23"/>
  <c r="BM446" i="23"/>
  <c r="BM447" i="23"/>
  <c r="BM448" i="23"/>
  <c r="BM449" i="23"/>
  <c r="BM450" i="23"/>
  <c r="BM451" i="23"/>
  <c r="BM452" i="23"/>
  <c r="BM453" i="23"/>
  <c r="BM454" i="23"/>
  <c r="BM455" i="23"/>
  <c r="BM456" i="23"/>
  <c r="BM457" i="23"/>
  <c r="BM458" i="23"/>
  <c r="BM459" i="23"/>
  <c r="BM460" i="23"/>
  <c r="BM461" i="23"/>
  <c r="BM462" i="23"/>
  <c r="BM463" i="23"/>
  <c r="BM464" i="23"/>
  <c r="BM465" i="23"/>
  <c r="BM466" i="23"/>
  <c r="BM467" i="23"/>
  <c r="BM468" i="23"/>
  <c r="BM469" i="23"/>
  <c r="BM470" i="23"/>
  <c r="BM471" i="23"/>
  <c r="BM472" i="23"/>
  <c r="BM473" i="23"/>
  <c r="BM474" i="23"/>
  <c r="BM475" i="23"/>
  <c r="BM476" i="23"/>
  <c r="BM477" i="23"/>
  <c r="BM478" i="23"/>
  <c r="BM479" i="23"/>
  <c r="BM480" i="23"/>
  <c r="BM481" i="23"/>
  <c r="BM482" i="23"/>
  <c r="BM483" i="23"/>
  <c r="BM484" i="23"/>
  <c r="BM485" i="23"/>
  <c r="BM486" i="23"/>
  <c r="BM487" i="23"/>
  <c r="BM488" i="23"/>
  <c r="BM489" i="23"/>
  <c r="BM490" i="23"/>
  <c r="BM491" i="23"/>
  <c r="BM492" i="23"/>
  <c r="BM493" i="23"/>
  <c r="BM494" i="23"/>
  <c r="BM495" i="23"/>
  <c r="BM496" i="23"/>
  <c r="BM497" i="23"/>
  <c r="BM498" i="23"/>
  <c r="BM499" i="23"/>
  <c r="BM500" i="23"/>
  <c r="BM501" i="23"/>
  <c r="BM502" i="23"/>
  <c r="BM503" i="23"/>
  <c r="BM504" i="23"/>
  <c r="BM505" i="23"/>
  <c r="BM506" i="23"/>
  <c r="BM507" i="23"/>
  <c r="BM508" i="23"/>
  <c r="BM509" i="23"/>
  <c r="BM510" i="23"/>
  <c r="BM511" i="23"/>
  <c r="BM512" i="23"/>
  <c r="BM513" i="23"/>
  <c r="BM514" i="23"/>
  <c r="BM515" i="23"/>
  <c r="BM516" i="23"/>
  <c r="BM517" i="23"/>
  <c r="BM518" i="23"/>
  <c r="BM519" i="23"/>
  <c r="BM520" i="23"/>
  <c r="BM521" i="23"/>
  <c r="BM522" i="23"/>
  <c r="BM523" i="23"/>
  <c r="BM524" i="23"/>
  <c r="BM525" i="23"/>
  <c r="BM526" i="23"/>
  <c r="BM527" i="23"/>
  <c r="BM528" i="23"/>
  <c r="BM529" i="23"/>
  <c r="BM530" i="23"/>
  <c r="BM531" i="23"/>
  <c r="BM532" i="23"/>
  <c r="BM533" i="23"/>
  <c r="BM534" i="23"/>
  <c r="BM535" i="23"/>
  <c r="BM536" i="23"/>
  <c r="BM537" i="23"/>
  <c r="BM538" i="23"/>
  <c r="BM539" i="23"/>
  <c r="BM540" i="23"/>
  <c r="BM541" i="23"/>
  <c r="BM542" i="23"/>
  <c r="BM543" i="23"/>
  <c r="BM544" i="23"/>
  <c r="BM545" i="23"/>
  <c r="BM546" i="23"/>
  <c r="BM547" i="23"/>
  <c r="BM548" i="23"/>
  <c r="BM549" i="23"/>
  <c r="BM550" i="23"/>
  <c r="BM551" i="23"/>
  <c r="BM552" i="23"/>
  <c r="BM553" i="23"/>
  <c r="BM554" i="23"/>
  <c r="BM555" i="23"/>
  <c r="BM556" i="23"/>
  <c r="BM557" i="23"/>
  <c r="BM558" i="23"/>
  <c r="BM559" i="23"/>
  <c r="BM560" i="23"/>
  <c r="BM561" i="23"/>
  <c r="BM562" i="23"/>
  <c r="BM563" i="23"/>
  <c r="BM564" i="23"/>
  <c r="BM565" i="23"/>
  <c r="BM566" i="23"/>
  <c r="BM567" i="23"/>
  <c r="BM568" i="23"/>
  <c r="BM569" i="23"/>
  <c r="BM570" i="23"/>
  <c r="BM571" i="23"/>
  <c r="BM572" i="23"/>
  <c r="BM573" i="23"/>
  <c r="BM574" i="23"/>
  <c r="BM575" i="23"/>
  <c r="BM576" i="23"/>
  <c r="BM577" i="23"/>
  <c r="BM578" i="23"/>
  <c r="BM579" i="23"/>
  <c r="BM580" i="23"/>
  <c r="BM581" i="23"/>
  <c r="BM582" i="23"/>
  <c r="BM583" i="23"/>
  <c r="BM584" i="23"/>
  <c r="BM585" i="23"/>
  <c r="BM586" i="23"/>
  <c r="BM587" i="23"/>
  <c r="BM588" i="23"/>
  <c r="BM589" i="23"/>
  <c r="BM590" i="23"/>
  <c r="BM591" i="23"/>
  <c r="BM592" i="23"/>
  <c r="BM593" i="23"/>
  <c r="BM594" i="23"/>
  <c r="BM595" i="23"/>
  <c r="BM596" i="23"/>
  <c r="BM597" i="23"/>
  <c r="BM598" i="23"/>
  <c r="BM599" i="23"/>
  <c r="BM600" i="23"/>
  <c r="BM601" i="23"/>
  <c r="BM602" i="23"/>
  <c r="BM603" i="23"/>
  <c r="BM604" i="23"/>
  <c r="BM605" i="23"/>
  <c r="BM606" i="23"/>
  <c r="BM607" i="23"/>
  <c r="BM608" i="23"/>
  <c r="BM609" i="23"/>
  <c r="BM610" i="23"/>
  <c r="BM611" i="23"/>
  <c r="BM612" i="23"/>
  <c r="BM613" i="23"/>
  <c r="BM614" i="23"/>
  <c r="BM615" i="23"/>
  <c r="BM616" i="23"/>
  <c r="BM617" i="23"/>
  <c r="BM618" i="23"/>
  <c r="BM619" i="23"/>
  <c r="BM620" i="23"/>
  <c r="BM621" i="23"/>
  <c r="BM622" i="23"/>
  <c r="BM623" i="23"/>
  <c r="BM624" i="23"/>
  <c r="BM625" i="23"/>
  <c r="BM626" i="23"/>
  <c r="BM627" i="23"/>
  <c r="BM628" i="23"/>
  <c r="BM629" i="23"/>
  <c r="BM630" i="23"/>
  <c r="BM631" i="23"/>
  <c r="BM632" i="23"/>
  <c r="BM633" i="23"/>
  <c r="BM634" i="23"/>
  <c r="BM635" i="23"/>
  <c r="BM636" i="23"/>
  <c r="BM637" i="23"/>
  <c r="BM638" i="23"/>
  <c r="BM639" i="23"/>
  <c r="BM640" i="23"/>
  <c r="BM641" i="23"/>
  <c r="BM642" i="23"/>
  <c r="BM643" i="23"/>
  <c r="BM644" i="23"/>
  <c r="BM645" i="23"/>
  <c r="BM646" i="23"/>
  <c r="BM647" i="23"/>
  <c r="BM648" i="23"/>
  <c r="BM649" i="23"/>
  <c r="BM650" i="23"/>
  <c r="BM651" i="23"/>
  <c r="BM652" i="23"/>
  <c r="BM653" i="23"/>
  <c r="BM654" i="23"/>
  <c r="BM655" i="23"/>
  <c r="BM656" i="23"/>
  <c r="BM657" i="23"/>
  <c r="BM658" i="23"/>
  <c r="BM659" i="23"/>
  <c r="BM660" i="23"/>
  <c r="BM661" i="23"/>
  <c r="BM662" i="23"/>
  <c r="BM663" i="23"/>
  <c r="BM664" i="23"/>
  <c r="BM665" i="23"/>
  <c r="BM666" i="23"/>
  <c r="BM667" i="23"/>
  <c r="BM668" i="23"/>
  <c r="BM669" i="23"/>
  <c r="BM670" i="23"/>
  <c r="BM671" i="23"/>
  <c r="BM672" i="23"/>
  <c r="BM673" i="23"/>
  <c r="BM674" i="23"/>
  <c r="BM675" i="23"/>
  <c r="BM676" i="23"/>
  <c r="BM677" i="23"/>
  <c r="BM678" i="23"/>
  <c r="BM679" i="23"/>
  <c r="BM680" i="23"/>
  <c r="BM681" i="23"/>
  <c r="BM682" i="23"/>
  <c r="BM683" i="23"/>
  <c r="BM684" i="23"/>
  <c r="BM685" i="23"/>
  <c r="BM686" i="23"/>
  <c r="BM687" i="23"/>
  <c r="BM688" i="23"/>
  <c r="BM689" i="23"/>
  <c r="BM690" i="23"/>
  <c r="BM691" i="23"/>
  <c r="BM692" i="23"/>
  <c r="BM693" i="23"/>
  <c r="BM694" i="23"/>
  <c r="BM695" i="23"/>
  <c r="BM696" i="23"/>
  <c r="BM697" i="23"/>
  <c r="BM698" i="23"/>
  <c r="BM699" i="23"/>
  <c r="BM700" i="23"/>
  <c r="BM701" i="23"/>
  <c r="BM702" i="23"/>
  <c r="BM703" i="23"/>
  <c r="BM704" i="23"/>
  <c r="BM705" i="23"/>
  <c r="BM706" i="23"/>
  <c r="BM707" i="23"/>
  <c r="BM708" i="23"/>
  <c r="BM709" i="23"/>
  <c r="BM710" i="23"/>
  <c r="BM711" i="23"/>
  <c r="BM712" i="23"/>
  <c r="BM713" i="23"/>
  <c r="BM714" i="23"/>
  <c r="BM715" i="23"/>
  <c r="BM716" i="23"/>
  <c r="BM717" i="23"/>
  <c r="BM718" i="23"/>
  <c r="BM719" i="23"/>
  <c r="BM720" i="23"/>
  <c r="BM721" i="23"/>
  <c r="BM722" i="23"/>
  <c r="BM723" i="23"/>
  <c r="BM724" i="23"/>
  <c r="BM725" i="23"/>
  <c r="BM726" i="23"/>
  <c r="BM727" i="23"/>
  <c r="BM728" i="23"/>
  <c r="BM729" i="23"/>
  <c r="BM730" i="23"/>
  <c r="BM731" i="23"/>
  <c r="BM732" i="23"/>
  <c r="BM733" i="23"/>
  <c r="BM734" i="23"/>
  <c r="BM735" i="23"/>
  <c r="BM736" i="23"/>
  <c r="BM737" i="23"/>
  <c r="BM738" i="23"/>
  <c r="BM739" i="23"/>
  <c r="BM740" i="23"/>
  <c r="BM741" i="23"/>
  <c r="BM742" i="23"/>
  <c r="BM743" i="23"/>
  <c r="BM744" i="23"/>
  <c r="BM745" i="23"/>
  <c r="BM746" i="23"/>
  <c r="BM747" i="23"/>
  <c r="BM748" i="23"/>
  <c r="BM749" i="23"/>
  <c r="BM750" i="23"/>
  <c r="BM751" i="23"/>
  <c r="BM752" i="23"/>
  <c r="BM753" i="23"/>
  <c r="BM754" i="23"/>
  <c r="BM755" i="23"/>
  <c r="BM756" i="23"/>
  <c r="BM757" i="23"/>
  <c r="BM758" i="23"/>
  <c r="BM759" i="23"/>
  <c r="BM760" i="23"/>
  <c r="BM761" i="23"/>
  <c r="BM762" i="23"/>
  <c r="BM763" i="23"/>
  <c r="BM764" i="23"/>
  <c r="BM765" i="23"/>
  <c r="BM766" i="23"/>
  <c r="BM767" i="23"/>
  <c r="BM768" i="23"/>
  <c r="BM769" i="23"/>
  <c r="BM770" i="23"/>
  <c r="BM771" i="23"/>
  <c r="BM772" i="23"/>
  <c r="BM773" i="23"/>
  <c r="BM774" i="23"/>
  <c r="BM775" i="23"/>
  <c r="BM776" i="23"/>
  <c r="BM777" i="23"/>
  <c r="BM778" i="23"/>
  <c r="BM779" i="23"/>
  <c r="BM780" i="23"/>
  <c r="BM781" i="23"/>
  <c r="BM782" i="23"/>
  <c r="BM783" i="23"/>
  <c r="BM784" i="23"/>
  <c r="BM785" i="23"/>
  <c r="BM786" i="23"/>
  <c r="BM787" i="23"/>
  <c r="BM788" i="23"/>
  <c r="BM789" i="23"/>
  <c r="BM790" i="23"/>
  <c r="BM791" i="23"/>
  <c r="BM792" i="23"/>
  <c r="BM793" i="23"/>
  <c r="BM794" i="23"/>
  <c r="BM795" i="23"/>
  <c r="BM796" i="23"/>
  <c r="BM797" i="23"/>
  <c r="BM798" i="23"/>
  <c r="BM799" i="23"/>
  <c r="BM800" i="23"/>
  <c r="BM801" i="23"/>
  <c r="BM802" i="23"/>
  <c r="BM803" i="23"/>
  <c r="BM804" i="23"/>
  <c r="BM805" i="23"/>
  <c r="BM806" i="23"/>
  <c r="BM807" i="23"/>
  <c r="BM808" i="23"/>
  <c r="BM809" i="23"/>
  <c r="BM810" i="23"/>
  <c r="BM811" i="23"/>
  <c r="BM812" i="23"/>
  <c r="BM813" i="23"/>
  <c r="BM814" i="23"/>
  <c r="BM815" i="23"/>
  <c r="BM816" i="23"/>
  <c r="BM817" i="23"/>
  <c r="BM818" i="23"/>
  <c r="BM819" i="23"/>
  <c r="BM820" i="23"/>
  <c r="BM821" i="23"/>
  <c r="BM822" i="23"/>
  <c r="BM823" i="23"/>
  <c r="BM824" i="23"/>
  <c r="BM825" i="23"/>
  <c r="BM826" i="23"/>
  <c r="BM827" i="23"/>
  <c r="BM828" i="23"/>
  <c r="BM829" i="23"/>
  <c r="BM830" i="23"/>
  <c r="BM831" i="23"/>
  <c r="BM832" i="23"/>
  <c r="BM833" i="23"/>
  <c r="BM834" i="23"/>
  <c r="BM835" i="23"/>
  <c r="BM836" i="23"/>
  <c r="BM837" i="23"/>
  <c r="BM838" i="23"/>
  <c r="BM839" i="23"/>
  <c r="BM840" i="23"/>
  <c r="BM841" i="23"/>
  <c r="BM842" i="23"/>
  <c r="BM843" i="23"/>
  <c r="BM844" i="23"/>
  <c r="BM845" i="23"/>
  <c r="BM846" i="23"/>
  <c r="BM847" i="23"/>
  <c r="BM848" i="23"/>
  <c r="BM849" i="23"/>
  <c r="BM850" i="23"/>
  <c r="BM851" i="23"/>
  <c r="BM852" i="23"/>
  <c r="BM853" i="23"/>
  <c r="BM854" i="23"/>
  <c r="BM855" i="23"/>
  <c r="BM856" i="23"/>
  <c r="BM857" i="23"/>
  <c r="BM858" i="23"/>
  <c r="BM859" i="23"/>
  <c r="BM860" i="23"/>
  <c r="BM861" i="23"/>
  <c r="BM862" i="23"/>
  <c r="BM863" i="23"/>
  <c r="BM864" i="23"/>
  <c r="BM865" i="23"/>
  <c r="BM866" i="23"/>
  <c r="BM867" i="23"/>
  <c r="BM868" i="23"/>
  <c r="BM869" i="23"/>
  <c r="BM870" i="23"/>
  <c r="BM871" i="23"/>
  <c r="BM872" i="23"/>
  <c r="BM873" i="23"/>
  <c r="BM874" i="23"/>
  <c r="BM875" i="23"/>
  <c r="BM876" i="23"/>
  <c r="BM877" i="23"/>
  <c r="BM878" i="23"/>
  <c r="BM879" i="23"/>
  <c r="BM880" i="23"/>
  <c r="BM881" i="23"/>
  <c r="BM882" i="23"/>
  <c r="BM883" i="23"/>
  <c r="BM884" i="23"/>
  <c r="BM885" i="23"/>
  <c r="BM886" i="23"/>
  <c r="BM887" i="23"/>
  <c r="BM888" i="23"/>
  <c r="BM889" i="23"/>
  <c r="BM890" i="23"/>
  <c r="BM891" i="23"/>
  <c r="BM892" i="23"/>
  <c r="BM893" i="23"/>
  <c r="BM894" i="23"/>
  <c r="BM895" i="23"/>
  <c r="BM896" i="23"/>
  <c r="BM897" i="23"/>
  <c r="BM898" i="23"/>
  <c r="BM899" i="23"/>
  <c r="BM900" i="23"/>
  <c r="BM901" i="23"/>
  <c r="BM902" i="23"/>
  <c r="BM903" i="23"/>
  <c r="BM904" i="23"/>
  <c r="BM905" i="23"/>
  <c r="BM906" i="23"/>
  <c r="BM907" i="23"/>
  <c r="BM908" i="23"/>
  <c r="BM909" i="23"/>
  <c r="BM910" i="23"/>
  <c r="BM911" i="23"/>
  <c r="BM912" i="23"/>
  <c r="BM913" i="23"/>
  <c r="BM914" i="23"/>
  <c r="BM915" i="23"/>
  <c r="BM916" i="23"/>
  <c r="BM917" i="23"/>
  <c r="BM918" i="23"/>
  <c r="BM919" i="23"/>
  <c r="BM920" i="23"/>
  <c r="BM921" i="23"/>
  <c r="BM922" i="23"/>
  <c r="BM923" i="23"/>
  <c r="BM924" i="23"/>
  <c r="BM925" i="23"/>
  <c r="BM926" i="23"/>
  <c r="BM927" i="23"/>
  <c r="BM928" i="23"/>
  <c r="BM929" i="23"/>
  <c r="BM930" i="23"/>
  <c r="BM931" i="23"/>
  <c r="BM932" i="23"/>
  <c r="BM933" i="23"/>
  <c r="BM934" i="23"/>
  <c r="BM935" i="23"/>
  <c r="BM936" i="23"/>
  <c r="BM937" i="23"/>
  <c r="BM938" i="23"/>
  <c r="BM939" i="23"/>
  <c r="BM940" i="23"/>
  <c r="BM941" i="23"/>
  <c r="BM942" i="23"/>
  <c r="BM943" i="23"/>
  <c r="BM944" i="23"/>
  <c r="BM945" i="23"/>
  <c r="BM946" i="23"/>
  <c r="BM947" i="23"/>
  <c r="BM948" i="23"/>
  <c r="BM949" i="23"/>
  <c r="BM950" i="23"/>
  <c r="BM951" i="23"/>
  <c r="BM952" i="23"/>
  <c r="BM953" i="23"/>
  <c r="BM954" i="23"/>
  <c r="BM955" i="23"/>
  <c r="BM956" i="23"/>
  <c r="BM957" i="23"/>
  <c r="BM958" i="23"/>
  <c r="BM959" i="23"/>
  <c r="BM960" i="23"/>
  <c r="BM961" i="23"/>
  <c r="BM962" i="23"/>
  <c r="BM963" i="23"/>
  <c r="BM964" i="23"/>
  <c r="BM965" i="23"/>
  <c r="BM966" i="23"/>
  <c r="BM967" i="23"/>
  <c r="BM968" i="23"/>
  <c r="BM969" i="23"/>
  <c r="BM970" i="23"/>
  <c r="BM971" i="23"/>
  <c r="BM972" i="23"/>
  <c r="BM973" i="23"/>
  <c r="BM974" i="23"/>
  <c r="BM975" i="23"/>
  <c r="BM976" i="23"/>
  <c r="BM977" i="23"/>
  <c r="BM978" i="23"/>
  <c r="BM979" i="23"/>
  <c r="BM980" i="23"/>
  <c r="BM981" i="23"/>
  <c r="BM982" i="23"/>
  <c r="BM983" i="23"/>
  <c r="BM984" i="23"/>
  <c r="BM985" i="23"/>
  <c r="BM986" i="23"/>
  <c r="BM987" i="23"/>
  <c r="BM988" i="23"/>
  <c r="BM989" i="23"/>
  <c r="BM990" i="23"/>
  <c r="BM991" i="23"/>
  <c r="BM992" i="23"/>
  <c r="BM993" i="23"/>
  <c r="BM994" i="23"/>
  <c r="BM995" i="23"/>
  <c r="BM996" i="23"/>
  <c r="BM997" i="23"/>
  <c r="BM998" i="23"/>
  <c r="BM999" i="23"/>
  <c r="BM1000" i="23"/>
  <c r="BM1001" i="23"/>
  <c r="BM1002" i="23"/>
  <c r="BM1003" i="23"/>
  <c r="BM1004" i="23"/>
  <c r="BM1005" i="23"/>
  <c r="BM1006" i="23"/>
  <c r="BM1007" i="23"/>
  <c r="BM1008" i="23"/>
  <c r="BM1009" i="23"/>
  <c r="BM1010" i="23"/>
  <c r="BM1011" i="23"/>
  <c r="BM1012" i="23"/>
  <c r="BM1013" i="23"/>
  <c r="BM1014" i="23"/>
  <c r="BM1015" i="23"/>
  <c r="BM1016" i="23"/>
  <c r="BM1017" i="23"/>
  <c r="BM1018" i="23"/>
  <c r="BM1019" i="23"/>
  <c r="BM1020" i="23"/>
  <c r="BM1021" i="23"/>
  <c r="BM1022" i="23"/>
  <c r="BM1023" i="23"/>
  <c r="BM1024" i="23"/>
  <c r="BM1025" i="23"/>
  <c r="BM1026" i="23"/>
  <c r="BM1027" i="23"/>
  <c r="BM1028" i="23"/>
  <c r="BM1029" i="23"/>
  <c r="BM1030" i="23"/>
  <c r="BM1031" i="23"/>
  <c r="BM1032" i="23"/>
  <c r="BM1033" i="23"/>
  <c r="BM1034" i="23"/>
  <c r="BM1035" i="23"/>
  <c r="BM1036" i="23"/>
  <c r="BM1037" i="23"/>
  <c r="BM1038" i="23"/>
  <c r="BM1039" i="23"/>
  <c r="BM1040" i="23"/>
  <c r="BM1041" i="23"/>
  <c r="BM1042" i="23"/>
  <c r="BM1043" i="23"/>
  <c r="BM1044" i="23"/>
  <c r="BM1045" i="23"/>
  <c r="BM1046" i="23"/>
  <c r="BM1047" i="23"/>
  <c r="BM1048" i="23"/>
  <c r="BM1049" i="23"/>
  <c r="BM1050" i="23"/>
  <c r="BM1051" i="23"/>
  <c r="BM1052" i="23"/>
  <c r="BM1053" i="23"/>
  <c r="BM1054" i="23"/>
  <c r="BM1055" i="23"/>
  <c r="BM1056" i="23"/>
  <c r="BM1057" i="23"/>
  <c r="BM1058" i="23"/>
  <c r="BM1059" i="23"/>
  <c r="BM1060" i="23"/>
  <c r="BM1061" i="23"/>
  <c r="BM1062" i="23"/>
  <c r="BM1063" i="23"/>
  <c r="BM1064" i="23"/>
  <c r="BM1065" i="23"/>
  <c r="BM1066" i="23"/>
  <c r="BM1067" i="23"/>
  <c r="BM1068" i="23"/>
  <c r="BM1069" i="23"/>
  <c r="BM1070" i="23"/>
  <c r="BM1071" i="23"/>
  <c r="BM1072" i="23"/>
  <c r="BM1073" i="23"/>
  <c r="BM1074" i="23"/>
  <c r="BM1075" i="23"/>
  <c r="BM1076" i="23"/>
  <c r="BM1077" i="23"/>
  <c r="BM1078" i="23"/>
  <c r="BM1079" i="23"/>
  <c r="BM1080" i="23"/>
  <c r="BM1081" i="23"/>
  <c r="BM1082" i="23"/>
  <c r="BM78" i="23"/>
  <c r="BI1082" i="23"/>
  <c r="BI1081" i="23"/>
  <c r="BI1080" i="23"/>
  <c r="BI1079" i="23"/>
  <c r="BI1078" i="23"/>
  <c r="BI1077" i="23"/>
  <c r="BI1076" i="23"/>
  <c r="BI1075" i="23"/>
  <c r="BI1074" i="23"/>
  <c r="BI1073" i="23"/>
  <c r="BI1072" i="23"/>
  <c r="BI1071" i="23"/>
  <c r="BI1070" i="23"/>
  <c r="BI1069" i="23"/>
  <c r="BI1068" i="23"/>
  <c r="BI1067" i="23"/>
  <c r="BI1066" i="23"/>
  <c r="BI1065" i="23"/>
  <c r="BI1064" i="23"/>
  <c r="BI1063" i="23"/>
  <c r="BI1062" i="23"/>
  <c r="BI1061" i="23"/>
  <c r="BI1060" i="23"/>
  <c r="BI1059" i="23"/>
  <c r="BI1058" i="23"/>
  <c r="BI1057" i="23"/>
  <c r="BI1056" i="23"/>
  <c r="BI1055" i="23"/>
  <c r="BI1054" i="23"/>
  <c r="BI1053" i="23"/>
  <c r="BI1052" i="23"/>
  <c r="BI1051" i="23"/>
  <c r="BI1050" i="23"/>
  <c r="BI1049" i="23"/>
  <c r="BI1048" i="23"/>
  <c r="BI1047" i="23"/>
  <c r="BI1046" i="23"/>
  <c r="BI1045" i="23"/>
  <c r="BI1044" i="23"/>
  <c r="BI1043" i="23"/>
  <c r="BI1042" i="23"/>
  <c r="BI1041" i="23"/>
  <c r="BI1040" i="23"/>
  <c r="BI1039" i="23"/>
  <c r="BI1038" i="23"/>
  <c r="BI1037" i="23"/>
  <c r="BI1036" i="23"/>
  <c r="BI1035" i="23"/>
  <c r="BI1034" i="23"/>
  <c r="BI1033" i="23"/>
  <c r="BI1032" i="23"/>
  <c r="BI1031" i="23"/>
  <c r="BI1030" i="23"/>
  <c r="BI1029" i="23"/>
  <c r="BI1028" i="23"/>
  <c r="BI1027" i="23"/>
  <c r="BI1026" i="23"/>
  <c r="BI1025" i="23"/>
  <c r="BI1024" i="23"/>
  <c r="BI1023" i="23"/>
  <c r="BI1022" i="23"/>
  <c r="BI1021" i="23"/>
  <c r="BI1020" i="23"/>
  <c r="BI1019" i="23"/>
  <c r="BI1018" i="23"/>
  <c r="BI1017" i="23"/>
  <c r="BI1016" i="23"/>
  <c r="BI1015" i="23"/>
  <c r="BI1014" i="23"/>
  <c r="BI1013" i="23"/>
  <c r="BI1012" i="23"/>
  <c r="BI1011" i="23"/>
  <c r="BI1010" i="23"/>
  <c r="BI1009" i="23"/>
  <c r="BI1008" i="23"/>
  <c r="BI1007" i="23"/>
  <c r="BI1006" i="23"/>
  <c r="BI1005" i="23"/>
  <c r="BI1004" i="23"/>
  <c r="BI1003" i="23"/>
  <c r="BI1002" i="23"/>
  <c r="BI1001" i="23"/>
  <c r="BI1000" i="23"/>
  <c r="BI999" i="23"/>
  <c r="BI998" i="23"/>
  <c r="BI997" i="23"/>
  <c r="BI996" i="23"/>
  <c r="BI995" i="23"/>
  <c r="BI994" i="23"/>
  <c r="BI993" i="23"/>
  <c r="BI992" i="23"/>
  <c r="BI991" i="23"/>
  <c r="BI990" i="23"/>
  <c r="BI989" i="23"/>
  <c r="BI988" i="23"/>
  <c r="BI987" i="23"/>
  <c r="BI986" i="23"/>
  <c r="BI985" i="23"/>
  <c r="BI984" i="23"/>
  <c r="BI983" i="23"/>
  <c r="BI982" i="23"/>
  <c r="BI981" i="23"/>
  <c r="BI980" i="23"/>
  <c r="BI979" i="23"/>
  <c r="BI978" i="23"/>
  <c r="BI977" i="23"/>
  <c r="BI976" i="23"/>
  <c r="BI975" i="23"/>
  <c r="BI974" i="23"/>
  <c r="BI973" i="23"/>
  <c r="BI972" i="23"/>
  <c r="BI971" i="23"/>
  <c r="BI970" i="23"/>
  <c r="BI969" i="23"/>
  <c r="BI968" i="23"/>
  <c r="BI967" i="23"/>
  <c r="BI966" i="23"/>
  <c r="BI965" i="23"/>
  <c r="BI964" i="23"/>
  <c r="BI963" i="23"/>
  <c r="BI962" i="23"/>
  <c r="BI961" i="23"/>
  <c r="BI960" i="23"/>
  <c r="BI959" i="23"/>
  <c r="BI958" i="23"/>
  <c r="BI957" i="23"/>
  <c r="BI956" i="23"/>
  <c r="BI955" i="23"/>
  <c r="BI954" i="23"/>
  <c r="BI953" i="23"/>
  <c r="BI952" i="23"/>
  <c r="BI951" i="23"/>
  <c r="BI950" i="23"/>
  <c r="BI949" i="23"/>
  <c r="BI948" i="23"/>
  <c r="BI947" i="23"/>
  <c r="BI946" i="23"/>
  <c r="BI945" i="23"/>
  <c r="BI944" i="23"/>
  <c r="BI943" i="23"/>
  <c r="BI942" i="23"/>
  <c r="BI941" i="23"/>
  <c r="BI940" i="23"/>
  <c r="BI939" i="23"/>
  <c r="BI938" i="23"/>
  <c r="BI937" i="23"/>
  <c r="BI936" i="23"/>
  <c r="BI935" i="23"/>
  <c r="BI934" i="23"/>
  <c r="BI933" i="23"/>
  <c r="BI932" i="23"/>
  <c r="BI931" i="23"/>
  <c r="BI930" i="23"/>
  <c r="BI929" i="23"/>
  <c r="BI928" i="23"/>
  <c r="BI927" i="23"/>
  <c r="BI926" i="23"/>
  <c r="BI925" i="23"/>
  <c r="BI924" i="23"/>
  <c r="BI923" i="23"/>
  <c r="BI922" i="23"/>
  <c r="BI921" i="23"/>
  <c r="BI920" i="23"/>
  <c r="BI919" i="23"/>
  <c r="BI918" i="23"/>
  <c r="BI917" i="23"/>
  <c r="BI916" i="23"/>
  <c r="BI915" i="23"/>
  <c r="BI914" i="23"/>
  <c r="BI913" i="23"/>
  <c r="BI912" i="23"/>
  <c r="BI911" i="23"/>
  <c r="BI910" i="23"/>
  <c r="BI909" i="23"/>
  <c r="BI908" i="23"/>
  <c r="BI907" i="23"/>
  <c r="BI906" i="23"/>
  <c r="BI905" i="23"/>
  <c r="BI904" i="23"/>
  <c r="BI903" i="23"/>
  <c r="BI902" i="23"/>
  <c r="BI901" i="23"/>
  <c r="BI900" i="23"/>
  <c r="BI899" i="23"/>
  <c r="BI898" i="23"/>
  <c r="BI897" i="23"/>
  <c r="BI896" i="23"/>
  <c r="BI895" i="23"/>
  <c r="BI894" i="23"/>
  <c r="BI893" i="23"/>
  <c r="BI892" i="23"/>
  <c r="BI891" i="23"/>
  <c r="BI890" i="23"/>
  <c r="BI889" i="23"/>
  <c r="BI888" i="23"/>
  <c r="BI887" i="23"/>
  <c r="BI886" i="23"/>
  <c r="BI885" i="23"/>
  <c r="BI884" i="23"/>
  <c r="BI883" i="23"/>
  <c r="BI882" i="23"/>
  <c r="BI881" i="23"/>
  <c r="BI880" i="23"/>
  <c r="BI879" i="23"/>
  <c r="BI878" i="23"/>
  <c r="BI877" i="23"/>
  <c r="BI876" i="23"/>
  <c r="BI875" i="23"/>
  <c r="BI874" i="23"/>
  <c r="BI873" i="23"/>
  <c r="BI872" i="23"/>
  <c r="BI871" i="23"/>
  <c r="BI870" i="23"/>
  <c r="BI869" i="23"/>
  <c r="BI868" i="23"/>
  <c r="BI867" i="23"/>
  <c r="BI866" i="23"/>
  <c r="BI865" i="23"/>
  <c r="BI864" i="23"/>
  <c r="BI863" i="23"/>
  <c r="BI862" i="23"/>
  <c r="BI861" i="23"/>
  <c r="BI860" i="23"/>
  <c r="BI859" i="23"/>
  <c r="BI858" i="23"/>
  <c r="BI857" i="23"/>
  <c r="BI856" i="23"/>
  <c r="BI855" i="23"/>
  <c r="BI854" i="23"/>
  <c r="BI853" i="23"/>
  <c r="BI852" i="23"/>
  <c r="BI851" i="23"/>
  <c r="BI850" i="23"/>
  <c r="BI849" i="23"/>
  <c r="BI848" i="23"/>
  <c r="BI847" i="23"/>
  <c r="BI846" i="23"/>
  <c r="BI845" i="23"/>
  <c r="BI844" i="23"/>
  <c r="BI843" i="23"/>
  <c r="BI842" i="23"/>
  <c r="BI841" i="23"/>
  <c r="BI840" i="23"/>
  <c r="BI839" i="23"/>
  <c r="BI838" i="23"/>
  <c r="BI837" i="23"/>
  <c r="BI836" i="23"/>
  <c r="BI835" i="23"/>
  <c r="BI834" i="23"/>
  <c r="BI833" i="23"/>
  <c r="BI832" i="23"/>
  <c r="BI831" i="23"/>
  <c r="BI830" i="23"/>
  <c r="BI829" i="23"/>
  <c r="BI828" i="23"/>
  <c r="BI827" i="23"/>
  <c r="BI826" i="23"/>
  <c r="BI825" i="23"/>
  <c r="BI824" i="23"/>
  <c r="BI823" i="23"/>
  <c r="BI822" i="23"/>
  <c r="BI821" i="23"/>
  <c r="BI820" i="23"/>
  <c r="BI819" i="23"/>
  <c r="BI818" i="23"/>
  <c r="BI817" i="23"/>
  <c r="BI816" i="23"/>
  <c r="BI815" i="23"/>
  <c r="BI814" i="23"/>
  <c r="BI813" i="23"/>
  <c r="BI812" i="23"/>
  <c r="BI811" i="23"/>
  <c r="BI810" i="23"/>
  <c r="BI809" i="23"/>
  <c r="BI808" i="23"/>
  <c r="BI807" i="23"/>
  <c r="BI806" i="23"/>
  <c r="BI805" i="23"/>
  <c r="BI804" i="23"/>
  <c r="BI803" i="23"/>
  <c r="BI802" i="23"/>
  <c r="BI801" i="23"/>
  <c r="BI800" i="23"/>
  <c r="BI799" i="23"/>
  <c r="BI798" i="23"/>
  <c r="BI797" i="23"/>
  <c r="BI796" i="23"/>
  <c r="BI795" i="23"/>
  <c r="BI794" i="23"/>
  <c r="BI793" i="23"/>
  <c r="BI792" i="23"/>
  <c r="BI791" i="23"/>
  <c r="BI790" i="23"/>
  <c r="BI789" i="23"/>
  <c r="BI788" i="23"/>
  <c r="BI787" i="23"/>
  <c r="BI786" i="23"/>
  <c r="BI785" i="23"/>
  <c r="BI784" i="23"/>
  <c r="BI783" i="23"/>
  <c r="BI782" i="23"/>
  <c r="BI781" i="23"/>
  <c r="BI780" i="23"/>
  <c r="BI779" i="23"/>
  <c r="BI778" i="23"/>
  <c r="BI777" i="23"/>
  <c r="BI776" i="23"/>
  <c r="BI775" i="23"/>
  <c r="BI774" i="23"/>
  <c r="BI773" i="23"/>
  <c r="BI772" i="23"/>
  <c r="BI771" i="23"/>
  <c r="BI770" i="23"/>
  <c r="BI769" i="23"/>
  <c r="BI768" i="23"/>
  <c r="BI767" i="23"/>
  <c r="BI766" i="23"/>
  <c r="BI765" i="23"/>
  <c r="BI764" i="23"/>
  <c r="BI763" i="23"/>
  <c r="BI762" i="23"/>
  <c r="BI761" i="23"/>
  <c r="BI760" i="23"/>
  <c r="BI759" i="23"/>
  <c r="BI758" i="23"/>
  <c r="BI757" i="23"/>
  <c r="BI756" i="23"/>
  <c r="BI755" i="23"/>
  <c r="BI754" i="23"/>
  <c r="BI753" i="23"/>
  <c r="BI752" i="23"/>
  <c r="BI751" i="23"/>
  <c r="BI750" i="23"/>
  <c r="BI749" i="23"/>
  <c r="BI748" i="23"/>
  <c r="BI747" i="23"/>
  <c r="BI746" i="23"/>
  <c r="BI745" i="23"/>
  <c r="BI744" i="23"/>
  <c r="BI743" i="23"/>
  <c r="BI742" i="23"/>
  <c r="BI741" i="23"/>
  <c r="BI740" i="23"/>
  <c r="BI739" i="23"/>
  <c r="BI738" i="23"/>
  <c r="BI737" i="23"/>
  <c r="BI736" i="23"/>
  <c r="BI735" i="23"/>
  <c r="BI734" i="23"/>
  <c r="BI733" i="23"/>
  <c r="BI732" i="23"/>
  <c r="BI731" i="23"/>
  <c r="BI730" i="23"/>
  <c r="BI729" i="23"/>
  <c r="BI728" i="23"/>
  <c r="BI727" i="23"/>
  <c r="BI726" i="23"/>
  <c r="BI725" i="23"/>
  <c r="BI724" i="23"/>
  <c r="BI723" i="23"/>
  <c r="BI722" i="23"/>
  <c r="BI721" i="23"/>
  <c r="BI720" i="23"/>
  <c r="BI719" i="23"/>
  <c r="BI718" i="23"/>
  <c r="BI717" i="23"/>
  <c r="BI716" i="23"/>
  <c r="BI715" i="23"/>
  <c r="BI714" i="23"/>
  <c r="BI713" i="23"/>
  <c r="BI712" i="23"/>
  <c r="BI711" i="23"/>
  <c r="BI710" i="23"/>
  <c r="BI709" i="23"/>
  <c r="BI708" i="23"/>
  <c r="BI707" i="23"/>
  <c r="BI706" i="23"/>
  <c r="BI705" i="23"/>
  <c r="BI704" i="23"/>
  <c r="BI703" i="23"/>
  <c r="BI702" i="23"/>
  <c r="BI701" i="23"/>
  <c r="BI700" i="23"/>
  <c r="BI699" i="23"/>
  <c r="BI698" i="23"/>
  <c r="BI697" i="23"/>
  <c r="BI696" i="23"/>
  <c r="BI695" i="23"/>
  <c r="BI694" i="23"/>
  <c r="BI693" i="23"/>
  <c r="BI692" i="23"/>
  <c r="BI691" i="23"/>
  <c r="BI690" i="23"/>
  <c r="BI689" i="23"/>
  <c r="BI688" i="23"/>
  <c r="BI687" i="23"/>
  <c r="BI686" i="23"/>
  <c r="BI685" i="23"/>
  <c r="BI684" i="23"/>
  <c r="BI683" i="23"/>
  <c r="BI682" i="23"/>
  <c r="BI681" i="23"/>
  <c r="BI680" i="23"/>
  <c r="BI679" i="23"/>
  <c r="BI678" i="23"/>
  <c r="BI677" i="23"/>
  <c r="BI676" i="23"/>
  <c r="BI675" i="23"/>
  <c r="BI674" i="23"/>
  <c r="BI673" i="23"/>
  <c r="BI672" i="23"/>
  <c r="BI671" i="23"/>
  <c r="BI670" i="23"/>
  <c r="BI669" i="23"/>
  <c r="BI668" i="23"/>
  <c r="BI667" i="23"/>
  <c r="BI666" i="23"/>
  <c r="BI665" i="23"/>
  <c r="BI664" i="23"/>
  <c r="BI663" i="23"/>
  <c r="BI662" i="23"/>
  <c r="BI661" i="23"/>
  <c r="BI660" i="23"/>
  <c r="BI659" i="23"/>
  <c r="BI658" i="23"/>
  <c r="BI657" i="23"/>
  <c r="BI656" i="23"/>
  <c r="BI655" i="23"/>
  <c r="BI654" i="23"/>
  <c r="BI653" i="23"/>
  <c r="BI652" i="23"/>
  <c r="BI651" i="23"/>
  <c r="BI650" i="23"/>
  <c r="BI649" i="23"/>
  <c r="BI648" i="23"/>
  <c r="BI647" i="23"/>
  <c r="BI646" i="23"/>
  <c r="BI645" i="23"/>
  <c r="BI644" i="23"/>
  <c r="BI643" i="23"/>
  <c r="BI642" i="23"/>
  <c r="BI641" i="23"/>
  <c r="BI640" i="23"/>
  <c r="BI639" i="23"/>
  <c r="BI638" i="23"/>
  <c r="BI637" i="23"/>
  <c r="BI636" i="23"/>
  <c r="BI635" i="23"/>
  <c r="BI634" i="23"/>
  <c r="BI633" i="23"/>
  <c r="BI632" i="23"/>
  <c r="BI631" i="23"/>
  <c r="BI630" i="23"/>
  <c r="BI629" i="23"/>
  <c r="BI628" i="23"/>
  <c r="BI627" i="23"/>
  <c r="BI626" i="23"/>
  <c r="BI625" i="23"/>
  <c r="BI624" i="23"/>
  <c r="BI623" i="23"/>
  <c r="BI622" i="23"/>
  <c r="BI621" i="23"/>
  <c r="BI620" i="23"/>
  <c r="BI619" i="23"/>
  <c r="BI618" i="23"/>
  <c r="BI617" i="23"/>
  <c r="BI616" i="23"/>
  <c r="BI615" i="23"/>
  <c r="BI614" i="23"/>
  <c r="BI613" i="23"/>
  <c r="BI612" i="23"/>
  <c r="BI611" i="23"/>
  <c r="BI610" i="23"/>
  <c r="BI609" i="23"/>
  <c r="BI608" i="23"/>
  <c r="BI607" i="23"/>
  <c r="BI606" i="23"/>
  <c r="BI605" i="23"/>
  <c r="BI604" i="23"/>
  <c r="BI603" i="23"/>
  <c r="BI602" i="23"/>
  <c r="BI601" i="23"/>
  <c r="BI600" i="23"/>
  <c r="BI599" i="23"/>
  <c r="BI598" i="23"/>
  <c r="BI597" i="23"/>
  <c r="BI596" i="23"/>
  <c r="BI595" i="23"/>
  <c r="BI594" i="23"/>
  <c r="BI593" i="23"/>
  <c r="BI592" i="23"/>
  <c r="BI591" i="23"/>
  <c r="BI590" i="23"/>
  <c r="BI589" i="23"/>
  <c r="BI588" i="23"/>
  <c r="BI587" i="23"/>
  <c r="BI586" i="23"/>
  <c r="BI585" i="23"/>
  <c r="BI584" i="23"/>
  <c r="BI583" i="23"/>
  <c r="BI582" i="23"/>
  <c r="BI581" i="23"/>
  <c r="BI580" i="23"/>
  <c r="BI579" i="23"/>
  <c r="BI578" i="23"/>
  <c r="BI577" i="23"/>
  <c r="BI576" i="23"/>
  <c r="BI575" i="23"/>
  <c r="BI574" i="23"/>
  <c r="BI573" i="23"/>
  <c r="BI572" i="23"/>
  <c r="BI571" i="23"/>
  <c r="BI570" i="23"/>
  <c r="BI569" i="23"/>
  <c r="BI568" i="23"/>
  <c r="BI567" i="23"/>
  <c r="BI566" i="23"/>
  <c r="BI565" i="23"/>
  <c r="BI564" i="23"/>
  <c r="BI563" i="23"/>
  <c r="BI562" i="23"/>
  <c r="BI561" i="23"/>
  <c r="BI560" i="23"/>
  <c r="BI559" i="23"/>
  <c r="BI558" i="23"/>
  <c r="BI557" i="23"/>
  <c r="BI556" i="23"/>
  <c r="BI555" i="23"/>
  <c r="BI554" i="23"/>
  <c r="BI553" i="23"/>
  <c r="BI552" i="23"/>
  <c r="BI551" i="23"/>
  <c r="BI550" i="23"/>
  <c r="BI549" i="23"/>
  <c r="BI548" i="23"/>
  <c r="BI547" i="23"/>
  <c r="BI546" i="23"/>
  <c r="BI545" i="23"/>
  <c r="BI544" i="23"/>
  <c r="BI543" i="23"/>
  <c r="BI542" i="23"/>
  <c r="BI541" i="23"/>
  <c r="BI540" i="23"/>
  <c r="BI539" i="23"/>
  <c r="BI538" i="23"/>
  <c r="BI537" i="23"/>
  <c r="BI536" i="23"/>
  <c r="BI535" i="23"/>
  <c r="BI534" i="23"/>
  <c r="BI533" i="23"/>
  <c r="BI532" i="23"/>
  <c r="BI531" i="23"/>
  <c r="BI530" i="23"/>
  <c r="BI529" i="23"/>
  <c r="BI528" i="23"/>
  <c r="BI527" i="23"/>
  <c r="BI526" i="23"/>
  <c r="BI525" i="23"/>
  <c r="BI524" i="23"/>
  <c r="BI523" i="23"/>
  <c r="BI522" i="23"/>
  <c r="BI521" i="23"/>
  <c r="BI520" i="23"/>
  <c r="BI519" i="23"/>
  <c r="BI518" i="23"/>
  <c r="BI517" i="23"/>
  <c r="BI516" i="23"/>
  <c r="BI515" i="23"/>
  <c r="BI514" i="23"/>
  <c r="BI513" i="23"/>
  <c r="BI512" i="23"/>
  <c r="BI511" i="23"/>
  <c r="BI510" i="23"/>
  <c r="BI509" i="23"/>
  <c r="BI508" i="23"/>
  <c r="BI507" i="23"/>
  <c r="BI506" i="23"/>
  <c r="BI505" i="23"/>
  <c r="BI504" i="23"/>
  <c r="BI503" i="23"/>
  <c r="BI502" i="23"/>
  <c r="BI501" i="23"/>
  <c r="BI500" i="23"/>
  <c r="BI499" i="23"/>
  <c r="BI498" i="23"/>
  <c r="BI497" i="23"/>
  <c r="BI496" i="23"/>
  <c r="BI495" i="23"/>
  <c r="BI494" i="23"/>
  <c r="BI493" i="23"/>
  <c r="BI492" i="23"/>
  <c r="BI491" i="23"/>
  <c r="BI490" i="23"/>
  <c r="BI489" i="23"/>
  <c r="BI488" i="23"/>
  <c r="BI487" i="23"/>
  <c r="BI486" i="23"/>
  <c r="BI485" i="23"/>
  <c r="BI484" i="23"/>
  <c r="BI483" i="23"/>
  <c r="BI482" i="23"/>
  <c r="BI481" i="23"/>
  <c r="BI480" i="23"/>
  <c r="BI479" i="23"/>
  <c r="BI478" i="23"/>
  <c r="BI477" i="23"/>
  <c r="BI476" i="23"/>
  <c r="BI475" i="23"/>
  <c r="BI474" i="23"/>
  <c r="BI473" i="23"/>
  <c r="BI472" i="23"/>
  <c r="BI471" i="23"/>
  <c r="BI470" i="23"/>
  <c r="BI469" i="23"/>
  <c r="BI468" i="23"/>
  <c r="BI467" i="23"/>
  <c r="BI466" i="23"/>
  <c r="BI465" i="23"/>
  <c r="BI464" i="23"/>
  <c r="BI463" i="23"/>
  <c r="BI462" i="23"/>
  <c r="BI461" i="23"/>
  <c r="BI460" i="23"/>
  <c r="BI459" i="23"/>
  <c r="BI458" i="23"/>
  <c r="BI457" i="23"/>
  <c r="BI456" i="23"/>
  <c r="BI455" i="23"/>
  <c r="BI454" i="23"/>
  <c r="BI453" i="23"/>
  <c r="BI452" i="23"/>
  <c r="BI451" i="23"/>
  <c r="BI450" i="23"/>
  <c r="BI449" i="23"/>
  <c r="BI448" i="23"/>
  <c r="BI447" i="23"/>
  <c r="BI446" i="23"/>
  <c r="BI445" i="23"/>
  <c r="BI444" i="23"/>
  <c r="BI443" i="23"/>
  <c r="BI442" i="23"/>
  <c r="BI441" i="23"/>
  <c r="BI440" i="23"/>
  <c r="BI439" i="23"/>
  <c r="BI438" i="23"/>
  <c r="BI437" i="23"/>
  <c r="BI436" i="23"/>
  <c r="BI435" i="23"/>
  <c r="BI434" i="23"/>
  <c r="BI433" i="23"/>
  <c r="BI432" i="23"/>
  <c r="BI431" i="23"/>
  <c r="BI430" i="23"/>
  <c r="BI429" i="23"/>
  <c r="BI428" i="23"/>
  <c r="BI427" i="23"/>
  <c r="BI426" i="23"/>
  <c r="BI425" i="23"/>
  <c r="BI424" i="23"/>
  <c r="BI423" i="23"/>
  <c r="BI422" i="23"/>
  <c r="BI421" i="23"/>
  <c r="BI420" i="23"/>
  <c r="BI419" i="23"/>
  <c r="BI418" i="23"/>
  <c r="BI417" i="23"/>
  <c r="BI416" i="23"/>
  <c r="BI415" i="23"/>
  <c r="BI414" i="23"/>
  <c r="BI413" i="23"/>
  <c r="BI412" i="23"/>
  <c r="BI411" i="23"/>
  <c r="BI410" i="23"/>
  <c r="BI409" i="23"/>
  <c r="BI408" i="23"/>
  <c r="BI407" i="23"/>
  <c r="BI406" i="23"/>
  <c r="BI405" i="23"/>
  <c r="BI404" i="23"/>
  <c r="BI403" i="23"/>
  <c r="BI402" i="23"/>
  <c r="BI401" i="23"/>
  <c r="BI400" i="23"/>
  <c r="BI399" i="23"/>
  <c r="BI398" i="23"/>
  <c r="BI397" i="23"/>
  <c r="BI396" i="23"/>
  <c r="BI395" i="23"/>
  <c r="BI394" i="23"/>
  <c r="BI393" i="23"/>
  <c r="BI392" i="23"/>
  <c r="BI391" i="23"/>
  <c r="BI390" i="23"/>
  <c r="BI389" i="23"/>
  <c r="BI388" i="23"/>
  <c r="BI387" i="23"/>
  <c r="BI386" i="23"/>
  <c r="BI385" i="23"/>
  <c r="BI384" i="23"/>
  <c r="BI383" i="23"/>
  <c r="BI382" i="23"/>
  <c r="BI381" i="23"/>
  <c r="BI380" i="23"/>
  <c r="BI379" i="23"/>
  <c r="BI378" i="23"/>
  <c r="BI377" i="23"/>
  <c r="BI376" i="23"/>
  <c r="BI375" i="23"/>
  <c r="BI374" i="23"/>
  <c r="BI373" i="23"/>
  <c r="BI372" i="23"/>
  <c r="BI371" i="23"/>
  <c r="BI370" i="23"/>
  <c r="BI369" i="23"/>
  <c r="BI368" i="23"/>
  <c r="BI367" i="23"/>
  <c r="BI366" i="23"/>
  <c r="BI365" i="23"/>
  <c r="BI364" i="23"/>
  <c r="BI363" i="23"/>
  <c r="BI362" i="23"/>
  <c r="BI361" i="23"/>
  <c r="BI360" i="23"/>
  <c r="BI359" i="23"/>
  <c r="BI358" i="23"/>
  <c r="BI357" i="23"/>
  <c r="BI356" i="23"/>
  <c r="BI355" i="23"/>
  <c r="BI354" i="23"/>
  <c r="BI353" i="23"/>
  <c r="BI352" i="23"/>
  <c r="BI351" i="23"/>
  <c r="BI350" i="23"/>
  <c r="BI349" i="23"/>
  <c r="BI348" i="23"/>
  <c r="BI347" i="23"/>
  <c r="BI346" i="23"/>
  <c r="BI345" i="23"/>
  <c r="BI344" i="23"/>
  <c r="BI343" i="23"/>
  <c r="BI342" i="23"/>
  <c r="BI341" i="23"/>
  <c r="BI340" i="23"/>
  <c r="BI339" i="23"/>
  <c r="BI338" i="23"/>
  <c r="BI337" i="23"/>
  <c r="BI336" i="23"/>
  <c r="BI335" i="23"/>
  <c r="BI334" i="23"/>
  <c r="BI333" i="23"/>
  <c r="BI332" i="23"/>
  <c r="BI331" i="23"/>
  <c r="BI330" i="23"/>
  <c r="BI329" i="23"/>
  <c r="BI328" i="23"/>
  <c r="BI327" i="23"/>
  <c r="BI326" i="23"/>
  <c r="BI325" i="23"/>
  <c r="BI324" i="23"/>
  <c r="BI323" i="23"/>
  <c r="BI322" i="23"/>
  <c r="BI321" i="23"/>
  <c r="BI320" i="23"/>
  <c r="BI319" i="23"/>
  <c r="BI318" i="23"/>
  <c r="BI317" i="23"/>
  <c r="BI316" i="23"/>
  <c r="BI315" i="23"/>
  <c r="BI314" i="23"/>
  <c r="BI313" i="23"/>
  <c r="BI312" i="23"/>
  <c r="BI311" i="23"/>
  <c r="BI310" i="23"/>
  <c r="BI309" i="23"/>
  <c r="BI308" i="23"/>
  <c r="BI307" i="23"/>
  <c r="BI306" i="23"/>
  <c r="BI305" i="23"/>
  <c r="BI304" i="23"/>
  <c r="BI303" i="23"/>
  <c r="BI302" i="23"/>
  <c r="BI301" i="23"/>
  <c r="BI300" i="23"/>
  <c r="BI299" i="23"/>
  <c r="BI298" i="23"/>
  <c r="BI297" i="23"/>
  <c r="BI296" i="23"/>
  <c r="BI295" i="23"/>
  <c r="BI294" i="23"/>
  <c r="BI293" i="23"/>
  <c r="BI292" i="23"/>
  <c r="BI291" i="23"/>
  <c r="BI290" i="23"/>
  <c r="BI289" i="23"/>
  <c r="BI288" i="23"/>
  <c r="BI287" i="23"/>
  <c r="BI286" i="23"/>
  <c r="BI285" i="23"/>
  <c r="BI284" i="23"/>
  <c r="BI283" i="23"/>
  <c r="BI282" i="23"/>
  <c r="BI281" i="23"/>
  <c r="BI280" i="23"/>
  <c r="BI279" i="23"/>
  <c r="BI278" i="23"/>
  <c r="BI277" i="23"/>
  <c r="BI276" i="23"/>
  <c r="BI275" i="23"/>
  <c r="BI274" i="23"/>
  <c r="BI273" i="23"/>
  <c r="BI272" i="23"/>
  <c r="BI271" i="23"/>
  <c r="BI270" i="23"/>
  <c r="BI269" i="23"/>
  <c r="BI268" i="23"/>
  <c r="BI267" i="23"/>
  <c r="BI266" i="23"/>
  <c r="BI265" i="23"/>
  <c r="BI264" i="23"/>
  <c r="BI263" i="23"/>
  <c r="BI262" i="23"/>
  <c r="BI261" i="23"/>
  <c r="BI260" i="23"/>
  <c r="BI259" i="23"/>
  <c r="BI258" i="23"/>
  <c r="BI257" i="23"/>
  <c r="BI256" i="23"/>
  <c r="BI255" i="23"/>
  <c r="BI254" i="23"/>
  <c r="BI253" i="23"/>
  <c r="BI252" i="23"/>
  <c r="BI251" i="23"/>
  <c r="BI250" i="23"/>
  <c r="BI249" i="23"/>
  <c r="BI248" i="23"/>
  <c r="BI247" i="23"/>
  <c r="BI246" i="23"/>
  <c r="BI245" i="23"/>
  <c r="BI244" i="23"/>
  <c r="BI243" i="23"/>
  <c r="BI242" i="23"/>
  <c r="BI241" i="23"/>
  <c r="BI240" i="23"/>
  <c r="BI239" i="23"/>
  <c r="BI238" i="23"/>
  <c r="BI237" i="23"/>
  <c r="BI236" i="23"/>
  <c r="BI235" i="23"/>
  <c r="BI234" i="23"/>
  <c r="BI233" i="23"/>
  <c r="BI232" i="23"/>
  <c r="BI231" i="23"/>
  <c r="BI230" i="23"/>
  <c r="BI229" i="23"/>
  <c r="BI228" i="23"/>
  <c r="BI227" i="23"/>
  <c r="BI226" i="23"/>
  <c r="BI225" i="23"/>
  <c r="BI224" i="23"/>
  <c r="BI223" i="23"/>
  <c r="BI222" i="23"/>
  <c r="BI221" i="23"/>
  <c r="BI220" i="23"/>
  <c r="BI219" i="23"/>
  <c r="BI218" i="23"/>
  <c r="BI217" i="23"/>
  <c r="BI216" i="23"/>
  <c r="BI215" i="23"/>
  <c r="BI214" i="23"/>
  <c r="BI213" i="23"/>
  <c r="BI212" i="23"/>
  <c r="BI211" i="23"/>
  <c r="BI210" i="23"/>
  <c r="BI209" i="23"/>
  <c r="BI208" i="23"/>
  <c r="BI207" i="23"/>
  <c r="BI206" i="23"/>
  <c r="BI205" i="23"/>
  <c r="BI204" i="23"/>
  <c r="BI203" i="23"/>
  <c r="BI202" i="23"/>
  <c r="BI201" i="23"/>
  <c r="BI200" i="23"/>
  <c r="BI199" i="23"/>
  <c r="BI198" i="23"/>
  <c r="BI197" i="23"/>
  <c r="BI196" i="23"/>
  <c r="BI195" i="23"/>
  <c r="BI194" i="23"/>
  <c r="BI193" i="23"/>
  <c r="BI192" i="23"/>
  <c r="BI191" i="23"/>
  <c r="BI190" i="23"/>
  <c r="BI189" i="23"/>
  <c r="BI188" i="23"/>
  <c r="BI187" i="23"/>
  <c r="BI186" i="23"/>
  <c r="BI185" i="23"/>
  <c r="BI184" i="23"/>
  <c r="BI183" i="23"/>
  <c r="BI182" i="23"/>
  <c r="BI181" i="23"/>
  <c r="BI180" i="23"/>
  <c r="BI179" i="23"/>
  <c r="BI178" i="23"/>
  <c r="BI177" i="23"/>
  <c r="BI176" i="23"/>
  <c r="BI175" i="23"/>
  <c r="BI174" i="23"/>
  <c r="BI173" i="23"/>
  <c r="BI172" i="23"/>
  <c r="BI171" i="23"/>
  <c r="BI170" i="23"/>
  <c r="BI169" i="23"/>
  <c r="BI168" i="23"/>
  <c r="BI167" i="23"/>
  <c r="BI166" i="23"/>
  <c r="BI165" i="23"/>
  <c r="BI164" i="23"/>
  <c r="BI163" i="23"/>
  <c r="BI162" i="23"/>
  <c r="BI161" i="23"/>
  <c r="BI160" i="23"/>
  <c r="BI159" i="23"/>
  <c r="BI158" i="23"/>
  <c r="BI157" i="23"/>
  <c r="BI156" i="23"/>
  <c r="BI155" i="23"/>
  <c r="BI154" i="23"/>
  <c r="BI153" i="23"/>
  <c r="BI152" i="23"/>
  <c r="BI151" i="23"/>
  <c r="BI150" i="23"/>
  <c r="BI149" i="23"/>
  <c r="BI148" i="23"/>
  <c r="BI147" i="23"/>
  <c r="BI146" i="23"/>
  <c r="BI145" i="23"/>
  <c r="BI144" i="23"/>
  <c r="BI143" i="23"/>
  <c r="BI142" i="23"/>
  <c r="BI141" i="23"/>
  <c r="BI140" i="23"/>
  <c r="BI139" i="23"/>
  <c r="BI138" i="23"/>
  <c r="BI137" i="23"/>
  <c r="BI136" i="23"/>
  <c r="BI135" i="23"/>
  <c r="BI134" i="23"/>
  <c r="BI133" i="23"/>
  <c r="BI132" i="23"/>
  <c r="BI131" i="23"/>
  <c r="BI130" i="23"/>
  <c r="BI129" i="23"/>
  <c r="BI128" i="23"/>
  <c r="BI127" i="23"/>
  <c r="BI126" i="23"/>
  <c r="BI125" i="23"/>
  <c r="BI124" i="23"/>
  <c r="BI123" i="23"/>
  <c r="BI122" i="23"/>
  <c r="BI121" i="23"/>
  <c r="BI120" i="23"/>
  <c r="BI119" i="23"/>
  <c r="BI118" i="23"/>
  <c r="BI117" i="23"/>
  <c r="BI116" i="23"/>
  <c r="BI115" i="23"/>
  <c r="BI114" i="23"/>
  <c r="BI113" i="23"/>
  <c r="BI112" i="23"/>
  <c r="BI111" i="23"/>
  <c r="BI110" i="23"/>
  <c r="BI109" i="23"/>
  <c r="BI108" i="23"/>
  <c r="BI107" i="23"/>
  <c r="BI106" i="23"/>
  <c r="BI105" i="23"/>
  <c r="BI104" i="23"/>
  <c r="BI103" i="23"/>
  <c r="BI102" i="23"/>
  <c r="BI101" i="23"/>
  <c r="BI100" i="23"/>
  <c r="BI99" i="23"/>
  <c r="BI98" i="23"/>
  <c r="BI97" i="23"/>
  <c r="BI96" i="23"/>
  <c r="BI95" i="23"/>
  <c r="BI94" i="23"/>
  <c r="BI93" i="23"/>
  <c r="BI92" i="23"/>
  <c r="BI91" i="23"/>
  <c r="BI90" i="23"/>
  <c r="BI89" i="23"/>
  <c r="BI88" i="23"/>
  <c r="BI45" i="23"/>
  <c r="BI86" i="23"/>
  <c r="BI85" i="23"/>
  <c r="BI84" i="23"/>
  <c r="BI87" i="23"/>
  <c r="BI82" i="23"/>
  <c r="BI81" i="23"/>
  <c r="BI80" i="23"/>
  <c r="BI79" i="23"/>
  <c r="BI83" i="23"/>
  <c r="BI77" i="23"/>
  <c r="BI76" i="23"/>
  <c r="BI75" i="23"/>
  <c r="BI74" i="23"/>
  <c r="BI73" i="23"/>
  <c r="BI72" i="23"/>
  <c r="BI71" i="23"/>
  <c r="BI70" i="23"/>
  <c r="BI19" i="23"/>
  <c r="BI68" i="23"/>
  <c r="BI67" i="23"/>
  <c r="BI66" i="23"/>
  <c r="BI65" i="23"/>
  <c r="BI64" i="23"/>
  <c r="BI63" i="23"/>
  <c r="BI62" i="23"/>
  <c r="BI61" i="23"/>
  <c r="BI60" i="23"/>
  <c r="BI59" i="23"/>
  <c r="BI58" i="23"/>
  <c r="BI57" i="23"/>
  <c r="BI56" i="23"/>
  <c r="BI55" i="23"/>
  <c r="BI54" i="23"/>
  <c r="BI53" i="23"/>
  <c r="BI52" i="23"/>
  <c r="BI51" i="23"/>
  <c r="BI50" i="23"/>
  <c r="BI49" i="23"/>
  <c r="BI48" i="23"/>
  <c r="BI47" i="23"/>
  <c r="BI46" i="23"/>
  <c r="BI6" i="23"/>
  <c r="BI44" i="23"/>
  <c r="BI43" i="23"/>
  <c r="BI42" i="23"/>
  <c r="BI41" i="23"/>
  <c r="BI40" i="23"/>
  <c r="BI39" i="23"/>
  <c r="BI38" i="23"/>
  <c r="BI37" i="23"/>
  <c r="BI36" i="23"/>
  <c r="BI35" i="23"/>
  <c r="BI34" i="23"/>
  <c r="BI33" i="23"/>
  <c r="BI32" i="23"/>
  <c r="BI31" i="23"/>
  <c r="BI30" i="23"/>
  <c r="BI29" i="23"/>
  <c r="BI5" i="23"/>
  <c r="BI27" i="23"/>
  <c r="BI26" i="23"/>
  <c r="BI25" i="23"/>
  <c r="BI24" i="23"/>
  <c r="BI23" i="23"/>
  <c r="BI22" i="23"/>
  <c r="BI21" i="23"/>
  <c r="BI20" i="23"/>
  <c r="BI69" i="23"/>
  <c r="BI18" i="23"/>
  <c r="BI17" i="23"/>
  <c r="BI16" i="23"/>
  <c r="BI15" i="23"/>
  <c r="BI14" i="23"/>
  <c r="BI9" i="23"/>
  <c r="BI12" i="23"/>
  <c r="BI11" i="23"/>
  <c r="BI10" i="23"/>
  <c r="BI13" i="23"/>
  <c r="BI8" i="23"/>
  <c r="BI7" i="23"/>
  <c r="BI28" i="23"/>
  <c r="BI78" i="23"/>
  <c r="BJ8" i="23"/>
  <c r="BJ10" i="23"/>
  <c r="BJ12" i="23"/>
  <c r="BJ14" i="23"/>
  <c r="BJ15" i="23"/>
  <c r="BJ16" i="23"/>
  <c r="BJ17" i="23"/>
  <c r="BJ18" i="23"/>
  <c r="BJ20" i="23"/>
  <c r="BJ21" i="23"/>
  <c r="BJ22" i="23"/>
  <c r="BJ23" i="23"/>
  <c r="BJ24" i="23"/>
  <c r="BJ25" i="23"/>
  <c r="BJ26" i="23"/>
  <c r="BJ27" i="23"/>
  <c r="BJ29" i="23"/>
  <c r="BJ30" i="23"/>
  <c r="BJ31" i="23"/>
  <c r="BJ32" i="23"/>
  <c r="BJ33" i="23"/>
  <c r="BJ34" i="23"/>
  <c r="BJ36" i="23"/>
  <c r="BJ37" i="23"/>
  <c r="BJ38" i="23"/>
  <c r="BJ39" i="23"/>
  <c r="BJ40" i="23"/>
  <c r="BJ41" i="23"/>
  <c r="BJ42" i="23"/>
  <c r="BJ43" i="23"/>
  <c r="BJ44" i="23"/>
  <c r="BJ46" i="23"/>
  <c r="BJ47" i="23"/>
  <c r="BJ48" i="23"/>
  <c r="BJ49" i="23"/>
  <c r="BJ50" i="23"/>
  <c r="BJ51" i="23"/>
  <c r="BJ52" i="23"/>
  <c r="BJ53" i="23"/>
  <c r="BJ54" i="23"/>
  <c r="BJ55" i="23"/>
  <c r="BJ56" i="23"/>
  <c r="BJ57" i="23"/>
  <c r="BJ58" i="23"/>
  <c r="BJ59" i="23"/>
  <c r="BJ60" i="23"/>
  <c r="BJ61" i="23"/>
  <c r="BJ62" i="23"/>
  <c r="BJ63" i="23"/>
  <c r="BJ64" i="23"/>
  <c r="BJ65" i="23"/>
  <c r="BJ67" i="23"/>
  <c r="BJ68" i="23"/>
  <c r="BJ70" i="23"/>
  <c r="BJ71" i="23"/>
  <c r="BJ72" i="23"/>
  <c r="BJ73" i="23"/>
  <c r="BJ74" i="23"/>
  <c r="BJ75" i="23"/>
  <c r="BJ76" i="23"/>
  <c r="BJ77" i="23"/>
  <c r="BJ79" i="23"/>
  <c r="BJ80" i="23"/>
  <c r="BJ81" i="23"/>
  <c r="BJ82" i="23"/>
  <c r="BJ84" i="23"/>
  <c r="BJ85" i="23"/>
  <c r="BJ86" i="23"/>
  <c r="BJ88" i="23"/>
  <c r="BJ89" i="23"/>
  <c r="BJ90" i="23"/>
  <c r="BJ91" i="23"/>
  <c r="BJ92" i="23"/>
  <c r="BJ94" i="23"/>
  <c r="BJ95" i="23"/>
  <c r="BJ96" i="23"/>
  <c r="BJ97" i="23"/>
  <c r="BJ98" i="23"/>
  <c r="BJ99" i="23"/>
  <c r="BJ100" i="23"/>
  <c r="BJ101" i="23"/>
  <c r="BJ102" i="23"/>
  <c r="BJ103" i="23"/>
  <c r="BJ104" i="23"/>
  <c r="BJ105" i="23"/>
  <c r="BJ106" i="23"/>
  <c r="BJ107" i="23"/>
  <c r="BJ108" i="23"/>
  <c r="BJ109" i="23"/>
  <c r="BJ110" i="23"/>
  <c r="BJ111" i="23"/>
  <c r="BJ112" i="23"/>
  <c r="BJ113" i="23"/>
  <c r="BJ114" i="23"/>
  <c r="BJ115" i="23"/>
  <c r="BJ116" i="23"/>
  <c r="BJ117" i="23"/>
  <c r="BJ118" i="23"/>
  <c r="BJ119" i="23"/>
  <c r="BJ120" i="23"/>
  <c r="BJ121" i="23"/>
  <c r="BJ122" i="23"/>
  <c r="BJ123" i="23"/>
  <c r="BJ124" i="23"/>
  <c r="BJ125" i="23"/>
  <c r="BJ126" i="23"/>
  <c r="BJ127" i="23"/>
  <c r="BJ128" i="23"/>
  <c r="BJ129" i="23"/>
  <c r="BJ130" i="23"/>
  <c r="BJ131" i="23"/>
  <c r="BJ132" i="23"/>
  <c r="BJ133" i="23"/>
  <c r="BJ134" i="23"/>
  <c r="BJ135" i="23"/>
  <c r="BJ136" i="23"/>
  <c r="BJ137" i="23"/>
  <c r="BJ138" i="23"/>
  <c r="BJ139" i="23"/>
  <c r="BJ140" i="23"/>
  <c r="BJ141" i="23"/>
  <c r="BJ142" i="23"/>
  <c r="BJ143" i="23"/>
  <c r="BJ144" i="23"/>
  <c r="BJ145" i="23"/>
  <c r="BJ146" i="23"/>
  <c r="BJ147" i="23"/>
  <c r="BJ148" i="23"/>
  <c r="BJ149" i="23"/>
  <c r="BJ150" i="23"/>
  <c r="BJ151" i="23"/>
  <c r="BJ152" i="23"/>
  <c r="BJ153" i="23"/>
  <c r="BJ154" i="23"/>
  <c r="BJ155" i="23"/>
  <c r="BJ156" i="23"/>
  <c r="BJ157" i="23"/>
  <c r="BJ158" i="23"/>
  <c r="BJ159" i="23"/>
  <c r="BJ160" i="23"/>
  <c r="BJ161" i="23"/>
  <c r="BJ162" i="23"/>
  <c r="BJ163" i="23"/>
  <c r="BJ164" i="23"/>
  <c r="BJ165" i="23"/>
  <c r="BJ166" i="23"/>
  <c r="BJ167" i="23"/>
  <c r="BJ168" i="23"/>
  <c r="BJ169" i="23"/>
  <c r="BJ170" i="23"/>
  <c r="BJ171" i="23"/>
  <c r="BJ172" i="23"/>
  <c r="BJ173" i="23"/>
  <c r="BJ174" i="23"/>
  <c r="BJ175" i="23"/>
  <c r="BJ176" i="23"/>
  <c r="BJ177" i="23"/>
  <c r="BJ178" i="23"/>
  <c r="BJ179" i="23"/>
  <c r="BJ180" i="23"/>
  <c r="BJ181" i="23"/>
  <c r="BJ182" i="23"/>
  <c r="BJ183" i="23"/>
  <c r="BJ184" i="23"/>
  <c r="BJ185" i="23"/>
  <c r="BJ186" i="23"/>
  <c r="BJ187" i="23"/>
  <c r="BJ188" i="23"/>
  <c r="BJ189" i="23"/>
  <c r="BJ190" i="23"/>
  <c r="BJ191" i="23"/>
  <c r="BJ192" i="23"/>
  <c r="BJ193" i="23"/>
  <c r="BJ194" i="23"/>
  <c r="BJ195" i="23"/>
  <c r="BJ196" i="23"/>
  <c r="BJ197" i="23"/>
  <c r="BJ198" i="23"/>
  <c r="BJ199" i="23"/>
  <c r="BJ200" i="23"/>
  <c r="BJ201" i="23"/>
  <c r="BJ202" i="23"/>
  <c r="BJ203" i="23"/>
  <c r="BJ204" i="23"/>
  <c r="BJ206" i="23"/>
  <c r="BJ207" i="23"/>
  <c r="BJ208" i="23"/>
  <c r="BJ209" i="23"/>
  <c r="BJ210" i="23"/>
  <c r="BJ211" i="23"/>
  <c r="BJ212" i="23"/>
  <c r="BJ213" i="23"/>
  <c r="BJ214" i="23"/>
  <c r="BJ215" i="23"/>
  <c r="BJ216" i="23"/>
  <c r="BJ217" i="23"/>
  <c r="BJ218" i="23"/>
  <c r="BJ219" i="23"/>
  <c r="BJ220" i="23"/>
  <c r="BJ221" i="23"/>
  <c r="BJ222" i="23"/>
  <c r="BJ223" i="23"/>
  <c r="BJ224" i="23"/>
  <c r="BJ225" i="23"/>
  <c r="BJ226" i="23"/>
  <c r="BJ227" i="23"/>
  <c r="BJ228" i="23"/>
  <c r="BJ229" i="23"/>
  <c r="BJ230" i="23"/>
  <c r="BJ231" i="23"/>
  <c r="BJ232" i="23"/>
  <c r="BJ233" i="23"/>
  <c r="BJ234" i="23"/>
  <c r="BJ235" i="23"/>
  <c r="BJ236" i="23"/>
  <c r="BJ237" i="23"/>
  <c r="BJ238" i="23"/>
  <c r="BJ239" i="23"/>
  <c r="BJ240" i="23"/>
  <c r="BJ241" i="23"/>
  <c r="BJ242" i="23"/>
  <c r="BJ243" i="23"/>
  <c r="BJ244" i="23"/>
  <c r="BJ245" i="23"/>
  <c r="BJ246" i="23"/>
  <c r="BJ247" i="23"/>
  <c r="BJ248" i="23"/>
  <c r="BJ249" i="23"/>
  <c r="BJ250" i="23"/>
  <c r="BJ251" i="23"/>
  <c r="BJ252" i="23"/>
  <c r="BJ253" i="23"/>
  <c r="BJ254" i="23"/>
  <c r="BJ255" i="23"/>
  <c r="BJ256" i="23"/>
  <c r="BJ257" i="23"/>
  <c r="BJ258" i="23"/>
  <c r="BJ259" i="23"/>
  <c r="BJ260" i="23"/>
  <c r="BJ261" i="23"/>
  <c r="BJ262" i="23"/>
  <c r="BJ263" i="23"/>
  <c r="BJ264" i="23"/>
  <c r="BJ265" i="23"/>
  <c r="BJ266" i="23"/>
  <c r="BJ267" i="23"/>
  <c r="BJ268" i="23"/>
  <c r="BJ269" i="23"/>
  <c r="BJ270" i="23"/>
  <c r="BJ271" i="23"/>
  <c r="BJ272" i="23"/>
  <c r="BJ273" i="23"/>
  <c r="BJ274" i="23"/>
  <c r="BJ275" i="23"/>
  <c r="BJ276" i="23"/>
  <c r="BJ277" i="23"/>
  <c r="BJ278" i="23"/>
  <c r="BJ279" i="23"/>
  <c r="BJ280" i="23"/>
  <c r="BJ281" i="23"/>
  <c r="BJ282" i="23"/>
  <c r="BJ283" i="23"/>
  <c r="BJ284" i="23"/>
  <c r="BJ285" i="23"/>
  <c r="BJ286" i="23"/>
  <c r="BJ287" i="23"/>
  <c r="BJ288" i="23"/>
  <c r="BJ289" i="23"/>
  <c r="BJ290" i="23"/>
  <c r="BJ291" i="23"/>
  <c r="BJ292" i="23"/>
  <c r="BJ293" i="23"/>
  <c r="BJ294" i="23"/>
  <c r="BJ295" i="23"/>
  <c r="BJ296" i="23"/>
  <c r="BJ297" i="23"/>
  <c r="BJ298" i="23"/>
  <c r="BJ299" i="23"/>
  <c r="BJ300" i="23"/>
  <c r="BJ301" i="23"/>
  <c r="BJ302" i="23"/>
  <c r="BJ303" i="23"/>
  <c r="BJ304" i="23"/>
  <c r="BJ305" i="23"/>
  <c r="BJ306" i="23"/>
  <c r="BJ307" i="23"/>
  <c r="BJ308" i="23"/>
  <c r="BJ309" i="23"/>
  <c r="BJ310" i="23"/>
  <c r="BJ311" i="23"/>
  <c r="BJ312" i="23"/>
  <c r="BJ313" i="23"/>
  <c r="BJ314" i="23"/>
  <c r="BJ315" i="23"/>
  <c r="BJ316" i="23"/>
  <c r="BJ317" i="23"/>
  <c r="BJ318" i="23"/>
  <c r="BJ319" i="23"/>
  <c r="BJ320" i="23"/>
  <c r="BJ321" i="23"/>
  <c r="BJ322" i="23"/>
  <c r="BJ323" i="23"/>
  <c r="BJ324" i="23"/>
  <c r="BJ325" i="23"/>
  <c r="BJ326" i="23"/>
  <c r="BJ327" i="23"/>
  <c r="BJ328" i="23"/>
  <c r="BJ329" i="23"/>
  <c r="BJ330" i="23"/>
  <c r="BJ331" i="23"/>
  <c r="BJ332" i="23"/>
  <c r="BJ333" i="23"/>
  <c r="BJ334" i="23"/>
  <c r="BJ335" i="23"/>
  <c r="BJ336" i="23"/>
  <c r="BJ337" i="23"/>
  <c r="BJ338" i="23"/>
  <c r="BJ339" i="23"/>
  <c r="BJ340" i="23"/>
  <c r="BJ341" i="23"/>
  <c r="BJ342" i="23"/>
  <c r="BJ343" i="23"/>
  <c r="BJ344" i="23"/>
  <c r="BJ345" i="23"/>
  <c r="BJ346" i="23"/>
  <c r="BJ347" i="23"/>
  <c r="BJ348" i="23"/>
  <c r="BJ349" i="23"/>
  <c r="BJ350" i="23"/>
  <c r="BJ351" i="23"/>
  <c r="BJ352" i="23"/>
  <c r="BJ353" i="23"/>
  <c r="BJ354" i="23"/>
  <c r="BJ355" i="23"/>
  <c r="BJ356" i="23"/>
  <c r="BJ357" i="23"/>
  <c r="BJ358" i="23"/>
  <c r="BJ359" i="23"/>
  <c r="BJ360" i="23"/>
  <c r="BJ361" i="23"/>
  <c r="BJ362" i="23"/>
  <c r="BJ363" i="23"/>
  <c r="BJ364" i="23"/>
  <c r="BJ365" i="23"/>
  <c r="BJ366" i="23"/>
  <c r="BJ367" i="23"/>
  <c r="BJ368" i="23"/>
  <c r="BJ369" i="23"/>
  <c r="BJ370" i="23"/>
  <c r="BJ371" i="23"/>
  <c r="BJ372" i="23"/>
  <c r="BJ373" i="23"/>
  <c r="BJ374" i="23"/>
  <c r="BJ375" i="23"/>
  <c r="BJ376" i="23"/>
  <c r="BJ377" i="23"/>
  <c r="BJ378" i="23"/>
  <c r="BJ379" i="23"/>
  <c r="BJ380" i="23"/>
  <c r="BJ381" i="23"/>
  <c r="BJ382" i="23"/>
  <c r="BJ383" i="23"/>
  <c r="BJ384" i="23"/>
  <c r="BJ385" i="23"/>
  <c r="BJ386" i="23"/>
  <c r="BJ387" i="23"/>
  <c r="BJ388" i="23"/>
  <c r="BJ389" i="23"/>
  <c r="BJ390" i="23"/>
  <c r="BJ391" i="23"/>
  <c r="BJ392" i="23"/>
  <c r="BJ393" i="23"/>
  <c r="BJ394" i="23"/>
  <c r="BJ395" i="23"/>
  <c r="BJ396" i="23"/>
  <c r="BJ397" i="23"/>
  <c r="BJ398" i="23"/>
  <c r="BJ399" i="23"/>
  <c r="BJ400" i="23"/>
  <c r="BJ401" i="23"/>
  <c r="BJ402" i="23"/>
  <c r="BJ403" i="23"/>
  <c r="BJ404" i="23"/>
  <c r="BJ405" i="23"/>
  <c r="BJ406" i="23"/>
  <c r="BJ407" i="23"/>
  <c r="BJ408" i="23"/>
  <c r="BJ409" i="23"/>
  <c r="BJ410" i="23"/>
  <c r="BJ411" i="23"/>
  <c r="BJ412" i="23"/>
  <c r="BJ413" i="23"/>
  <c r="BJ414" i="23"/>
  <c r="BJ415" i="23"/>
  <c r="BJ416" i="23"/>
  <c r="BJ417" i="23"/>
  <c r="BJ418" i="23"/>
  <c r="BJ419" i="23"/>
  <c r="BJ420" i="23"/>
  <c r="BJ421" i="23"/>
  <c r="BJ422" i="23"/>
  <c r="BJ423" i="23"/>
  <c r="BJ424" i="23"/>
  <c r="BJ425" i="23"/>
  <c r="BJ426" i="23"/>
  <c r="BJ427" i="23"/>
  <c r="BJ428" i="23"/>
  <c r="BJ429" i="23"/>
  <c r="BJ430" i="23"/>
  <c r="BJ431" i="23"/>
  <c r="BJ432" i="23"/>
  <c r="BJ433" i="23"/>
  <c r="BJ434" i="23"/>
  <c r="BJ435" i="23"/>
  <c r="BJ436" i="23"/>
  <c r="BJ437" i="23"/>
  <c r="BJ438" i="23"/>
  <c r="BJ439" i="23"/>
  <c r="BJ440" i="23"/>
  <c r="BJ441" i="23"/>
  <c r="BJ442" i="23"/>
  <c r="BJ443" i="23"/>
  <c r="BJ444" i="23"/>
  <c r="BJ445" i="23"/>
  <c r="BJ446" i="23"/>
  <c r="BJ447" i="23"/>
  <c r="BJ448" i="23"/>
  <c r="BJ449" i="23"/>
  <c r="BJ450" i="23"/>
  <c r="BJ451" i="23"/>
  <c r="BJ452" i="23"/>
  <c r="BJ453" i="23"/>
  <c r="BJ454" i="23"/>
  <c r="BJ455" i="23"/>
  <c r="BJ456" i="23"/>
  <c r="BJ457" i="23"/>
  <c r="BJ458" i="23"/>
  <c r="BJ459" i="23"/>
  <c r="BJ460" i="23"/>
  <c r="BJ461" i="23"/>
  <c r="BJ462" i="23"/>
  <c r="BJ463" i="23"/>
  <c r="BJ464" i="23"/>
  <c r="BJ465" i="23"/>
  <c r="BJ466" i="23"/>
  <c r="BJ467" i="23"/>
  <c r="BJ468" i="23"/>
  <c r="BJ469" i="23"/>
  <c r="BJ470" i="23"/>
  <c r="BJ471" i="23"/>
  <c r="BJ472" i="23"/>
  <c r="BJ473" i="23"/>
  <c r="BJ474" i="23"/>
  <c r="BJ475" i="23"/>
  <c r="BJ476" i="23"/>
  <c r="BJ477" i="23"/>
  <c r="BJ478" i="23"/>
  <c r="BJ479" i="23"/>
  <c r="BJ480" i="23"/>
  <c r="BJ481" i="23"/>
  <c r="BJ482" i="23"/>
  <c r="BJ483" i="23"/>
  <c r="BJ484" i="23"/>
  <c r="BJ485" i="23"/>
  <c r="BJ486" i="23"/>
  <c r="BJ487" i="23"/>
  <c r="BJ488" i="23"/>
  <c r="BJ489" i="23"/>
  <c r="BJ490" i="23"/>
  <c r="BJ491" i="23"/>
  <c r="BJ492" i="23"/>
  <c r="BJ493" i="23"/>
  <c r="BJ494" i="23"/>
  <c r="BJ495" i="23"/>
  <c r="BJ496" i="23"/>
  <c r="BJ497" i="23"/>
  <c r="BJ498" i="23"/>
  <c r="BJ499" i="23"/>
  <c r="BJ500" i="23"/>
  <c r="BJ501" i="23"/>
  <c r="BJ502" i="23"/>
  <c r="BJ503" i="23"/>
  <c r="BJ504" i="23"/>
  <c r="BJ505" i="23"/>
  <c r="BJ506" i="23"/>
  <c r="BJ507" i="23"/>
  <c r="BJ508" i="23"/>
  <c r="BJ509" i="23"/>
  <c r="BJ510" i="23"/>
  <c r="BJ511" i="23"/>
  <c r="BJ512" i="23"/>
  <c r="BJ513" i="23"/>
  <c r="BJ514" i="23"/>
  <c r="BJ515" i="23"/>
  <c r="BJ516" i="23"/>
  <c r="BJ517" i="23"/>
  <c r="BJ518" i="23"/>
  <c r="BJ519" i="23"/>
  <c r="BJ520" i="23"/>
  <c r="BJ521" i="23"/>
  <c r="BJ522" i="23"/>
  <c r="BJ523" i="23"/>
  <c r="BJ524" i="23"/>
  <c r="BJ525" i="23"/>
  <c r="BJ526" i="23"/>
  <c r="BJ527" i="23"/>
  <c r="BJ528" i="23"/>
  <c r="BJ529" i="23"/>
  <c r="BJ530" i="23"/>
  <c r="BJ531" i="23"/>
  <c r="BJ532" i="23"/>
  <c r="BJ533" i="23"/>
  <c r="BJ534" i="23"/>
  <c r="BJ535" i="23"/>
  <c r="BJ536" i="23"/>
  <c r="BJ537" i="23"/>
  <c r="BJ538" i="23"/>
  <c r="BJ539" i="23"/>
  <c r="BJ540" i="23"/>
  <c r="BJ541" i="23"/>
  <c r="BJ542" i="23"/>
  <c r="BJ543" i="23"/>
  <c r="BJ544" i="23"/>
  <c r="BJ545" i="23"/>
  <c r="BJ546" i="23"/>
  <c r="BJ547" i="23"/>
  <c r="BJ548" i="23"/>
  <c r="BJ549" i="23"/>
  <c r="BJ550" i="23"/>
  <c r="BJ551" i="23"/>
  <c r="BJ552" i="23"/>
  <c r="BJ553" i="23"/>
  <c r="BJ554" i="23"/>
  <c r="BJ555" i="23"/>
  <c r="BJ556" i="23"/>
  <c r="BJ557" i="23"/>
  <c r="BJ558" i="23"/>
  <c r="BJ559" i="23"/>
  <c r="BJ560" i="23"/>
  <c r="BJ561" i="23"/>
  <c r="BJ562" i="23"/>
  <c r="BJ563" i="23"/>
  <c r="BJ564" i="23"/>
  <c r="BJ565" i="23"/>
  <c r="BJ566" i="23"/>
  <c r="BJ567" i="23"/>
  <c r="BJ568" i="23"/>
  <c r="BJ569" i="23"/>
  <c r="BJ570" i="23"/>
  <c r="BJ571" i="23"/>
  <c r="BJ572" i="23"/>
  <c r="BJ573" i="23"/>
  <c r="BJ574" i="23"/>
  <c r="BJ575" i="23"/>
  <c r="BJ576" i="23"/>
  <c r="BJ577" i="23"/>
  <c r="BJ578" i="23"/>
  <c r="BJ579" i="23"/>
  <c r="BJ580" i="23"/>
  <c r="BJ581" i="23"/>
  <c r="BJ582" i="23"/>
  <c r="BJ583" i="23"/>
  <c r="BJ584" i="23"/>
  <c r="BJ585" i="23"/>
  <c r="BJ586" i="23"/>
  <c r="BJ587" i="23"/>
  <c r="BJ588" i="23"/>
  <c r="BJ589" i="23"/>
  <c r="BJ590" i="23"/>
  <c r="BJ591" i="23"/>
  <c r="BJ592" i="23"/>
  <c r="BJ593" i="23"/>
  <c r="BJ594" i="23"/>
  <c r="BJ595" i="23"/>
  <c r="BJ596" i="23"/>
  <c r="BJ597" i="23"/>
  <c r="BJ598" i="23"/>
  <c r="BJ599" i="23"/>
  <c r="BJ600" i="23"/>
  <c r="BJ601" i="23"/>
  <c r="BJ602" i="23"/>
  <c r="BJ603" i="23"/>
  <c r="BJ604" i="23"/>
  <c r="BJ605" i="23"/>
  <c r="BJ606" i="23"/>
  <c r="BJ607" i="23"/>
  <c r="BJ608" i="23"/>
  <c r="BJ609" i="23"/>
  <c r="BJ610" i="23"/>
  <c r="BJ611" i="23"/>
  <c r="BJ612" i="23"/>
  <c r="BJ613" i="23"/>
  <c r="BJ614" i="23"/>
  <c r="BJ615" i="23"/>
  <c r="BJ616" i="23"/>
  <c r="BJ617" i="23"/>
  <c r="BJ618" i="23"/>
  <c r="BJ619" i="23"/>
  <c r="BJ620" i="23"/>
  <c r="BJ621" i="23"/>
  <c r="BJ622" i="23"/>
  <c r="BJ623" i="23"/>
  <c r="BJ624" i="23"/>
  <c r="BJ625" i="23"/>
  <c r="BJ626" i="23"/>
  <c r="BJ627" i="23"/>
  <c r="BJ628" i="23"/>
  <c r="BJ629" i="23"/>
  <c r="BJ630" i="23"/>
  <c r="BJ631" i="23"/>
  <c r="BJ632" i="23"/>
  <c r="BJ633" i="23"/>
  <c r="BJ634" i="23"/>
  <c r="BJ635" i="23"/>
  <c r="BJ636" i="23"/>
  <c r="BJ637" i="23"/>
  <c r="BJ638" i="23"/>
  <c r="BJ639" i="23"/>
  <c r="BJ640" i="23"/>
  <c r="BJ641" i="23"/>
  <c r="BJ642" i="23"/>
  <c r="BJ643" i="23"/>
  <c r="BJ644" i="23"/>
  <c r="BJ645" i="23"/>
  <c r="BJ646" i="23"/>
  <c r="BJ647" i="23"/>
  <c r="BJ648" i="23"/>
  <c r="BJ649" i="23"/>
  <c r="BJ650" i="23"/>
  <c r="BJ651" i="23"/>
  <c r="BJ652" i="23"/>
  <c r="BJ653" i="23"/>
  <c r="BJ654" i="23"/>
  <c r="BJ655" i="23"/>
  <c r="BJ656" i="23"/>
  <c r="BJ657" i="23"/>
  <c r="BJ658" i="23"/>
  <c r="BJ659" i="23"/>
  <c r="BJ660" i="23"/>
  <c r="BJ661" i="23"/>
  <c r="BJ662" i="23"/>
  <c r="BJ663" i="23"/>
  <c r="BJ664" i="23"/>
  <c r="BJ665" i="23"/>
  <c r="BJ666" i="23"/>
  <c r="BJ667" i="23"/>
  <c r="BJ668" i="23"/>
  <c r="BJ669" i="23"/>
  <c r="BJ670" i="23"/>
  <c r="BJ671" i="23"/>
  <c r="BJ672" i="23"/>
  <c r="BJ673" i="23"/>
  <c r="BJ674" i="23"/>
  <c r="BJ675" i="23"/>
  <c r="BJ676" i="23"/>
  <c r="BJ677" i="23"/>
  <c r="BJ678" i="23"/>
  <c r="BJ679" i="23"/>
  <c r="BJ680" i="23"/>
  <c r="BJ681" i="23"/>
  <c r="BJ682" i="23"/>
  <c r="BJ683" i="23"/>
  <c r="BJ684" i="23"/>
  <c r="BJ685" i="23"/>
  <c r="BJ686" i="23"/>
  <c r="BJ687" i="23"/>
  <c r="BJ688" i="23"/>
  <c r="BJ689" i="23"/>
  <c r="BJ690" i="23"/>
  <c r="BJ691" i="23"/>
  <c r="BJ692" i="23"/>
  <c r="BJ693" i="23"/>
  <c r="BJ694" i="23"/>
  <c r="BJ695" i="23"/>
  <c r="BJ696" i="23"/>
  <c r="BJ697" i="23"/>
  <c r="BJ698" i="23"/>
  <c r="BJ699" i="23"/>
  <c r="BJ700" i="23"/>
  <c r="BJ701" i="23"/>
  <c r="BJ702" i="23"/>
  <c r="BJ703" i="23"/>
  <c r="BJ704" i="23"/>
  <c r="BJ705" i="23"/>
  <c r="BJ706" i="23"/>
  <c r="BJ707" i="23"/>
  <c r="BJ708" i="23"/>
  <c r="BJ709" i="23"/>
  <c r="BJ710" i="23"/>
  <c r="BJ711" i="23"/>
  <c r="BJ712" i="23"/>
  <c r="BJ713" i="23"/>
  <c r="BJ714" i="23"/>
  <c r="BJ715" i="23"/>
  <c r="BJ716" i="23"/>
  <c r="BJ717" i="23"/>
  <c r="BJ718" i="23"/>
  <c r="BJ719" i="23"/>
  <c r="BJ720" i="23"/>
  <c r="BJ721" i="23"/>
  <c r="BJ722" i="23"/>
  <c r="BJ723" i="23"/>
  <c r="BJ724" i="23"/>
  <c r="BJ725" i="23"/>
  <c r="BJ726" i="23"/>
  <c r="BJ727" i="23"/>
  <c r="BJ728" i="23"/>
  <c r="BJ729" i="23"/>
  <c r="BJ730" i="23"/>
  <c r="BJ731" i="23"/>
  <c r="BJ732" i="23"/>
  <c r="BJ733" i="23"/>
  <c r="BJ734" i="23"/>
  <c r="BJ735" i="23"/>
  <c r="BJ736" i="23"/>
  <c r="BJ737" i="23"/>
  <c r="BJ738" i="23"/>
  <c r="BJ739" i="23"/>
  <c r="BJ740" i="23"/>
  <c r="BJ741" i="23"/>
  <c r="BJ742" i="23"/>
  <c r="BJ743" i="23"/>
  <c r="BJ744" i="23"/>
  <c r="BJ745" i="23"/>
  <c r="BJ746" i="23"/>
  <c r="BJ747" i="23"/>
  <c r="BJ748" i="23"/>
  <c r="BJ749" i="23"/>
  <c r="BJ750" i="23"/>
  <c r="BJ751" i="23"/>
  <c r="BJ752" i="23"/>
  <c r="BJ753" i="23"/>
  <c r="BJ754" i="23"/>
  <c r="BJ755" i="23"/>
  <c r="BJ756" i="23"/>
  <c r="BJ757" i="23"/>
  <c r="BJ758" i="23"/>
  <c r="BJ759" i="23"/>
  <c r="BJ760" i="23"/>
  <c r="BJ761" i="23"/>
  <c r="BJ762" i="23"/>
  <c r="BJ763" i="23"/>
  <c r="BJ764" i="23"/>
  <c r="BJ765" i="23"/>
  <c r="BJ766" i="23"/>
  <c r="BJ767" i="23"/>
  <c r="BJ768" i="23"/>
  <c r="BJ769" i="23"/>
  <c r="BJ770" i="23"/>
  <c r="BJ771" i="23"/>
  <c r="BJ772" i="23"/>
  <c r="BJ773" i="23"/>
  <c r="BJ774" i="23"/>
  <c r="BJ775" i="23"/>
  <c r="BJ776" i="23"/>
  <c r="BJ777" i="23"/>
  <c r="BJ778" i="23"/>
  <c r="BJ779" i="23"/>
  <c r="BJ780" i="23"/>
  <c r="BJ781" i="23"/>
  <c r="BJ782" i="23"/>
  <c r="BJ783" i="23"/>
  <c r="BJ784" i="23"/>
  <c r="BJ785" i="23"/>
  <c r="BJ786" i="23"/>
  <c r="BJ787" i="23"/>
  <c r="BJ788" i="23"/>
  <c r="BJ789" i="23"/>
  <c r="BJ790" i="23"/>
  <c r="BJ791" i="23"/>
  <c r="BJ792" i="23"/>
  <c r="BJ793" i="23"/>
  <c r="BJ794" i="23"/>
  <c r="BJ795" i="23"/>
  <c r="BJ796" i="23"/>
  <c r="BJ797" i="23"/>
  <c r="BJ798" i="23"/>
  <c r="BJ799" i="23"/>
  <c r="BJ800" i="23"/>
  <c r="BJ801" i="23"/>
  <c r="BJ802" i="23"/>
  <c r="BJ803" i="23"/>
  <c r="BJ804" i="23"/>
  <c r="BJ805" i="23"/>
  <c r="BJ806" i="23"/>
  <c r="BJ807" i="23"/>
  <c r="BJ808" i="23"/>
  <c r="BJ809" i="23"/>
  <c r="BJ810" i="23"/>
  <c r="BJ811" i="23"/>
  <c r="BJ812" i="23"/>
  <c r="BJ813" i="23"/>
  <c r="BJ814" i="23"/>
  <c r="BJ815" i="23"/>
  <c r="BJ816" i="23"/>
  <c r="BJ817" i="23"/>
  <c r="BJ818" i="23"/>
  <c r="BJ819" i="23"/>
  <c r="BJ820" i="23"/>
  <c r="BJ821" i="23"/>
  <c r="BJ822" i="23"/>
  <c r="BJ823" i="23"/>
  <c r="BJ824" i="23"/>
  <c r="BJ825" i="23"/>
  <c r="BJ826" i="23"/>
  <c r="BJ827" i="23"/>
  <c r="BJ828" i="23"/>
  <c r="BJ829" i="23"/>
  <c r="BJ830" i="23"/>
  <c r="BJ831" i="23"/>
  <c r="BJ832" i="23"/>
  <c r="BJ833" i="23"/>
  <c r="BJ834" i="23"/>
  <c r="BJ835" i="23"/>
  <c r="BJ836" i="23"/>
  <c r="BJ837" i="23"/>
  <c r="BJ838" i="23"/>
  <c r="BJ839" i="23"/>
  <c r="BJ840" i="23"/>
  <c r="BJ841" i="23"/>
  <c r="BJ842" i="23"/>
  <c r="BJ843" i="23"/>
  <c r="BJ844" i="23"/>
  <c r="BJ845" i="23"/>
  <c r="BJ846" i="23"/>
  <c r="BJ847" i="23"/>
  <c r="BJ848" i="23"/>
  <c r="BJ849" i="23"/>
  <c r="BJ850" i="23"/>
  <c r="BJ851" i="23"/>
  <c r="BJ852" i="23"/>
  <c r="BJ853" i="23"/>
  <c r="BJ854" i="23"/>
  <c r="BJ855" i="23"/>
  <c r="BJ856" i="23"/>
  <c r="BJ857" i="23"/>
  <c r="BJ858" i="23"/>
  <c r="BJ859" i="23"/>
  <c r="BJ860" i="23"/>
  <c r="BJ861" i="23"/>
  <c r="BJ862" i="23"/>
  <c r="BJ863" i="23"/>
  <c r="BJ864" i="23"/>
  <c r="BJ865" i="23"/>
  <c r="BJ866" i="23"/>
  <c r="BJ867" i="23"/>
  <c r="BJ868" i="23"/>
  <c r="BJ869" i="23"/>
  <c r="BJ870" i="23"/>
  <c r="BJ871" i="23"/>
  <c r="BJ872" i="23"/>
  <c r="BJ873" i="23"/>
  <c r="BJ874" i="23"/>
  <c r="BJ875" i="23"/>
  <c r="BJ876" i="23"/>
  <c r="BJ877" i="23"/>
  <c r="BJ878" i="23"/>
  <c r="BJ879" i="23"/>
  <c r="BJ880" i="23"/>
  <c r="BJ881" i="23"/>
  <c r="BJ882" i="23"/>
  <c r="BJ883" i="23"/>
  <c r="BJ884" i="23"/>
  <c r="BJ885" i="23"/>
  <c r="BJ886" i="23"/>
  <c r="BJ887" i="23"/>
  <c r="BJ888" i="23"/>
  <c r="BJ889" i="23"/>
  <c r="BJ890" i="23"/>
  <c r="BJ891" i="23"/>
  <c r="BJ892" i="23"/>
  <c r="BJ893" i="23"/>
  <c r="BJ894" i="23"/>
  <c r="BJ895" i="23"/>
  <c r="BJ896" i="23"/>
  <c r="BJ897" i="23"/>
  <c r="BJ898" i="23"/>
  <c r="BJ899" i="23"/>
  <c r="BJ900" i="23"/>
  <c r="BJ901" i="23"/>
  <c r="BJ902" i="23"/>
  <c r="BJ903" i="23"/>
  <c r="BJ904" i="23"/>
  <c r="BJ905" i="23"/>
  <c r="BJ906" i="23"/>
  <c r="BJ907" i="23"/>
  <c r="BJ908" i="23"/>
  <c r="BJ909" i="23"/>
  <c r="BJ910" i="23"/>
  <c r="BJ911" i="23"/>
  <c r="BJ912" i="23"/>
  <c r="BJ913" i="23"/>
  <c r="BJ914" i="23"/>
  <c r="BJ915" i="23"/>
  <c r="BJ916" i="23"/>
  <c r="BJ917" i="23"/>
  <c r="BJ918" i="23"/>
  <c r="BJ919" i="23"/>
  <c r="BJ920" i="23"/>
  <c r="BJ921" i="23"/>
  <c r="BJ922" i="23"/>
  <c r="BJ923" i="23"/>
  <c r="BJ924" i="23"/>
  <c r="BJ925" i="23"/>
  <c r="BJ926" i="23"/>
  <c r="BJ927" i="23"/>
  <c r="BJ928" i="23"/>
  <c r="BJ929" i="23"/>
  <c r="BJ930" i="23"/>
  <c r="BJ931" i="23"/>
  <c r="BJ932" i="23"/>
  <c r="BJ933" i="23"/>
  <c r="BJ934" i="23"/>
  <c r="BJ935" i="23"/>
  <c r="BJ936" i="23"/>
  <c r="BJ937" i="23"/>
  <c r="BJ938" i="23"/>
  <c r="BJ939" i="23"/>
  <c r="BJ940" i="23"/>
  <c r="BJ941" i="23"/>
  <c r="BJ942" i="23"/>
  <c r="BJ943" i="23"/>
  <c r="BJ944" i="23"/>
  <c r="BJ945" i="23"/>
  <c r="BJ946" i="23"/>
  <c r="BJ947" i="23"/>
  <c r="BJ948" i="23"/>
  <c r="BJ949" i="23"/>
  <c r="BJ950" i="23"/>
  <c r="BJ951" i="23"/>
  <c r="BJ952" i="23"/>
  <c r="BJ953" i="23"/>
  <c r="BJ954" i="23"/>
  <c r="BJ955" i="23"/>
  <c r="BJ956" i="23"/>
  <c r="BJ957" i="23"/>
  <c r="BJ958" i="23"/>
  <c r="BJ959" i="23"/>
  <c r="BJ960" i="23"/>
  <c r="BJ961" i="23"/>
  <c r="BJ962" i="23"/>
  <c r="BJ963" i="23"/>
  <c r="BJ964" i="23"/>
  <c r="BJ965" i="23"/>
  <c r="BJ966" i="23"/>
  <c r="BJ967" i="23"/>
  <c r="BJ968" i="23"/>
  <c r="BJ969" i="23"/>
  <c r="BJ970" i="23"/>
  <c r="BJ971" i="23"/>
  <c r="BJ972" i="23"/>
  <c r="BJ973" i="23"/>
  <c r="BJ974" i="23"/>
  <c r="BJ975" i="23"/>
  <c r="BJ976" i="23"/>
  <c r="BJ977" i="23"/>
  <c r="BJ978" i="23"/>
  <c r="BJ979" i="23"/>
  <c r="BJ980" i="23"/>
  <c r="BJ981" i="23"/>
  <c r="BJ982" i="23"/>
  <c r="BJ983" i="23"/>
  <c r="BJ984" i="23"/>
  <c r="BJ985" i="23"/>
  <c r="BJ986" i="23"/>
  <c r="BJ987" i="23"/>
  <c r="BJ988" i="23"/>
  <c r="BJ989" i="23"/>
  <c r="BJ990" i="23"/>
  <c r="BJ991" i="23"/>
  <c r="BJ992" i="23"/>
  <c r="BJ993" i="23"/>
  <c r="BJ994" i="23"/>
  <c r="BJ995" i="23"/>
  <c r="BJ996" i="23"/>
  <c r="BJ997" i="23"/>
  <c r="BJ998" i="23"/>
  <c r="BJ999" i="23"/>
  <c r="BJ1000" i="23"/>
  <c r="BJ1001" i="23"/>
  <c r="BJ1002" i="23"/>
  <c r="BJ1003" i="23"/>
  <c r="BJ1004" i="23"/>
  <c r="BJ1005" i="23"/>
  <c r="BJ1006" i="23"/>
  <c r="BJ1007" i="23"/>
  <c r="BJ1008" i="23"/>
  <c r="BJ1009" i="23"/>
  <c r="BJ1010" i="23"/>
  <c r="BJ1011" i="23"/>
  <c r="BJ1012" i="23"/>
  <c r="BJ1013" i="23"/>
  <c r="BJ1014" i="23"/>
  <c r="BJ1015" i="23"/>
  <c r="BJ1016" i="23"/>
  <c r="BJ1017" i="23"/>
  <c r="BJ1018" i="23"/>
  <c r="BJ1019" i="23"/>
  <c r="BJ1020" i="23"/>
  <c r="BJ1021" i="23"/>
  <c r="BJ1022" i="23"/>
  <c r="BJ1023" i="23"/>
  <c r="BJ1024" i="23"/>
  <c r="BJ1025" i="23"/>
  <c r="BJ1026" i="23"/>
  <c r="BJ1027" i="23"/>
  <c r="BJ1028" i="23"/>
  <c r="BJ1029" i="23"/>
  <c r="BJ1030" i="23"/>
  <c r="BJ1031" i="23"/>
  <c r="BJ1032" i="23"/>
  <c r="BJ1033" i="23"/>
  <c r="BJ1034" i="23"/>
  <c r="BJ1035" i="23"/>
  <c r="BJ1036" i="23"/>
  <c r="BJ1037" i="23"/>
  <c r="BJ1038" i="23"/>
  <c r="BJ1039" i="23"/>
  <c r="BJ1040" i="23"/>
  <c r="BJ1041" i="23"/>
  <c r="BJ1042" i="23"/>
  <c r="BJ1043" i="23"/>
  <c r="BJ1044" i="23"/>
  <c r="BJ1045" i="23"/>
  <c r="BJ1046" i="23"/>
  <c r="BJ1047" i="23"/>
  <c r="BJ1048" i="23"/>
  <c r="BJ1049" i="23"/>
  <c r="BJ1050" i="23"/>
  <c r="BJ1051" i="23"/>
  <c r="BJ1052" i="23"/>
  <c r="BJ1053" i="23"/>
  <c r="BJ1054" i="23"/>
  <c r="BJ1055" i="23"/>
  <c r="BJ1056" i="23"/>
  <c r="BJ1057" i="23"/>
  <c r="BJ1058" i="23"/>
  <c r="BJ1059" i="23"/>
  <c r="BJ1060" i="23"/>
  <c r="BJ1061" i="23"/>
  <c r="BJ1062" i="23"/>
  <c r="BJ1063" i="23"/>
  <c r="BJ1064" i="23"/>
  <c r="BJ1065" i="23"/>
  <c r="BJ1066" i="23"/>
  <c r="BJ1067" i="23"/>
  <c r="BJ1068" i="23"/>
  <c r="BJ1069" i="23"/>
  <c r="BJ1070" i="23"/>
  <c r="BJ1071" i="23"/>
  <c r="BJ1072" i="23"/>
  <c r="BJ1073" i="23"/>
  <c r="BJ1074" i="23"/>
  <c r="BJ1075" i="23"/>
  <c r="BJ1076" i="23"/>
  <c r="BJ1077" i="23"/>
  <c r="BJ1078" i="23"/>
  <c r="BJ1079" i="23"/>
  <c r="BJ1080" i="23"/>
  <c r="BJ1081" i="23"/>
  <c r="BJ1082" i="23"/>
  <c r="BG2" i="23"/>
  <c r="AU28" i="23"/>
  <c r="AX28" i="23"/>
  <c r="BA28" i="23"/>
  <c r="BD28" i="23"/>
  <c r="AY28" i="23"/>
  <c r="AZ28" i="23"/>
  <c r="BB28" i="23"/>
  <c r="AT28" i="23"/>
  <c r="BC28" i="23"/>
  <c r="AO28" i="23"/>
  <c r="AR28" i="23"/>
  <c r="AN28" i="23"/>
  <c r="AS28" i="23"/>
  <c r="BE28" i="23"/>
  <c r="AU7" i="23"/>
  <c r="AX7" i="23"/>
  <c r="BA7" i="23"/>
  <c r="BD7" i="23"/>
  <c r="AY7" i="23"/>
  <c r="AZ7" i="23"/>
  <c r="BB7" i="23"/>
  <c r="AT7" i="23"/>
  <c r="BC7" i="23"/>
  <c r="AO7" i="23"/>
  <c r="AR7" i="23"/>
  <c r="AN7" i="23"/>
  <c r="AS7" i="23"/>
  <c r="BE7" i="23"/>
  <c r="AU8" i="23"/>
  <c r="AX8" i="23"/>
  <c r="BA8" i="23"/>
  <c r="BD8" i="23"/>
  <c r="AY8" i="23"/>
  <c r="AZ8" i="23"/>
  <c r="BB8" i="23"/>
  <c r="AT8" i="23"/>
  <c r="BC8" i="23"/>
  <c r="AO8" i="23"/>
  <c r="AR8" i="23"/>
  <c r="AN8" i="23"/>
  <c r="AS8" i="23"/>
  <c r="BE8" i="23"/>
  <c r="AU13" i="23"/>
  <c r="AX13" i="23"/>
  <c r="BA13" i="23"/>
  <c r="BD13" i="23"/>
  <c r="AY13" i="23"/>
  <c r="AZ13" i="23"/>
  <c r="BB13" i="23"/>
  <c r="AT13" i="23"/>
  <c r="BC13" i="23"/>
  <c r="AO13" i="23"/>
  <c r="AR13" i="23"/>
  <c r="AN13" i="23"/>
  <c r="AS13" i="23"/>
  <c r="BE13" i="23"/>
  <c r="AU10" i="23"/>
  <c r="AX10" i="23"/>
  <c r="BA10" i="23"/>
  <c r="BD10" i="23"/>
  <c r="AY10" i="23"/>
  <c r="AZ10" i="23"/>
  <c r="BB10" i="23"/>
  <c r="AT10" i="23"/>
  <c r="BC10" i="23"/>
  <c r="AO10" i="23"/>
  <c r="AR10" i="23"/>
  <c r="AN10" i="23"/>
  <c r="AS10" i="23"/>
  <c r="BE10" i="23"/>
  <c r="AU11" i="23"/>
  <c r="AX11" i="23"/>
  <c r="BA11" i="23"/>
  <c r="BD11" i="23"/>
  <c r="AY11" i="23"/>
  <c r="AZ11" i="23"/>
  <c r="BB11" i="23"/>
  <c r="AT11" i="23"/>
  <c r="BC11" i="23"/>
  <c r="AO11" i="23"/>
  <c r="AR11" i="23"/>
  <c r="AN11" i="23"/>
  <c r="AS11" i="23"/>
  <c r="BE11" i="23"/>
  <c r="AU12" i="23"/>
  <c r="AX12" i="23"/>
  <c r="BA12" i="23"/>
  <c r="BD12" i="23"/>
  <c r="AY12" i="23"/>
  <c r="AZ12" i="23"/>
  <c r="BB12" i="23"/>
  <c r="AT12" i="23"/>
  <c r="BC12" i="23"/>
  <c r="AO12" i="23"/>
  <c r="AR12" i="23"/>
  <c r="AN12" i="23"/>
  <c r="AS12" i="23"/>
  <c r="BE12" i="23"/>
  <c r="AU9" i="23"/>
  <c r="AX9" i="23"/>
  <c r="BA9" i="23"/>
  <c r="BD9" i="23"/>
  <c r="AY9" i="23"/>
  <c r="AZ9" i="23"/>
  <c r="BB9" i="23"/>
  <c r="AT9" i="23"/>
  <c r="BC9" i="23"/>
  <c r="AO9" i="23"/>
  <c r="AR9" i="23"/>
  <c r="AN9" i="23"/>
  <c r="AS9" i="23"/>
  <c r="BE9" i="23"/>
  <c r="AU14" i="23"/>
  <c r="AX14" i="23"/>
  <c r="BA14" i="23"/>
  <c r="BD14" i="23"/>
  <c r="AY14" i="23"/>
  <c r="AZ14" i="23"/>
  <c r="BB14" i="23"/>
  <c r="AT14" i="23"/>
  <c r="BC14" i="23"/>
  <c r="AO14" i="23"/>
  <c r="AR14" i="23"/>
  <c r="AN14" i="23"/>
  <c r="AS14" i="23"/>
  <c r="BE14" i="23"/>
  <c r="AU15" i="23"/>
  <c r="AX15" i="23"/>
  <c r="BA15" i="23"/>
  <c r="BD15" i="23"/>
  <c r="AY15" i="23"/>
  <c r="AZ15" i="23"/>
  <c r="BB15" i="23"/>
  <c r="AT15" i="23"/>
  <c r="BC15" i="23"/>
  <c r="AO15" i="23"/>
  <c r="AR15" i="23"/>
  <c r="AN15" i="23"/>
  <c r="AS15" i="23"/>
  <c r="BE15" i="23"/>
  <c r="AU16" i="23"/>
  <c r="AX16" i="23"/>
  <c r="BA16" i="23"/>
  <c r="BD16" i="23"/>
  <c r="AY16" i="23"/>
  <c r="AZ16" i="23"/>
  <c r="BB16" i="23"/>
  <c r="AT16" i="23"/>
  <c r="BC16" i="23"/>
  <c r="AO16" i="23"/>
  <c r="AR16" i="23"/>
  <c r="AN16" i="23"/>
  <c r="AS16" i="23"/>
  <c r="BE16" i="23"/>
  <c r="AU17" i="23"/>
  <c r="AX17" i="23"/>
  <c r="BA17" i="23"/>
  <c r="BD17" i="23"/>
  <c r="AY17" i="23"/>
  <c r="AZ17" i="23"/>
  <c r="BB17" i="23"/>
  <c r="AT17" i="23"/>
  <c r="BC17" i="23"/>
  <c r="AO17" i="23"/>
  <c r="AR17" i="23"/>
  <c r="AN17" i="23"/>
  <c r="AS17" i="23"/>
  <c r="BE17" i="23"/>
  <c r="AU18" i="23"/>
  <c r="AX18" i="23"/>
  <c r="BA18" i="23"/>
  <c r="BD18" i="23"/>
  <c r="AY18" i="23"/>
  <c r="AZ18" i="23"/>
  <c r="BB18" i="23"/>
  <c r="AT18" i="23"/>
  <c r="BC18" i="23"/>
  <c r="AO18" i="23"/>
  <c r="AR18" i="23"/>
  <c r="AN18" i="23"/>
  <c r="AS18" i="23"/>
  <c r="BE18" i="23"/>
  <c r="AU69" i="23"/>
  <c r="AX69" i="23"/>
  <c r="BA69" i="23"/>
  <c r="BD69" i="23"/>
  <c r="AY69" i="23"/>
  <c r="AZ69" i="23"/>
  <c r="BB69" i="23"/>
  <c r="AT69" i="23"/>
  <c r="BC69" i="23"/>
  <c r="AO69" i="23"/>
  <c r="AR69" i="23"/>
  <c r="AN69" i="23"/>
  <c r="AS69" i="23"/>
  <c r="BE69" i="23"/>
  <c r="AU20" i="23"/>
  <c r="AX20" i="23"/>
  <c r="BA20" i="23"/>
  <c r="BD20" i="23"/>
  <c r="AY20" i="23"/>
  <c r="AZ20" i="23"/>
  <c r="BB20" i="23"/>
  <c r="AT20" i="23"/>
  <c r="BC20" i="23"/>
  <c r="AO20" i="23"/>
  <c r="AR20" i="23"/>
  <c r="AN20" i="23"/>
  <c r="AS20" i="23"/>
  <c r="BE20" i="23"/>
  <c r="AU21" i="23"/>
  <c r="AX21" i="23"/>
  <c r="BA21" i="23"/>
  <c r="BD21" i="23"/>
  <c r="AY21" i="23"/>
  <c r="AZ21" i="23"/>
  <c r="BB21" i="23"/>
  <c r="AT21" i="23"/>
  <c r="BC21" i="23"/>
  <c r="AO21" i="23"/>
  <c r="AR21" i="23"/>
  <c r="AN21" i="23"/>
  <c r="AS21" i="23"/>
  <c r="BE21" i="23"/>
  <c r="AU22" i="23"/>
  <c r="AX22" i="23"/>
  <c r="BA22" i="23"/>
  <c r="BD22" i="23"/>
  <c r="AY22" i="23"/>
  <c r="AZ22" i="23"/>
  <c r="BB22" i="23"/>
  <c r="AT22" i="23"/>
  <c r="BC22" i="23"/>
  <c r="AO22" i="23"/>
  <c r="AR22" i="23"/>
  <c r="AN22" i="23"/>
  <c r="AS22" i="23"/>
  <c r="BE22" i="23"/>
  <c r="AU23" i="23"/>
  <c r="AX23" i="23"/>
  <c r="BA23" i="23"/>
  <c r="BD23" i="23"/>
  <c r="AY23" i="23"/>
  <c r="AZ23" i="23"/>
  <c r="BB23" i="23"/>
  <c r="AT23" i="23"/>
  <c r="BC23" i="23"/>
  <c r="AO23" i="23"/>
  <c r="AR23" i="23"/>
  <c r="AN23" i="23"/>
  <c r="AS23" i="23"/>
  <c r="BE23" i="23"/>
  <c r="AU24" i="23"/>
  <c r="AX24" i="23"/>
  <c r="BA24" i="23"/>
  <c r="BD24" i="23"/>
  <c r="AY24" i="23"/>
  <c r="AZ24" i="23"/>
  <c r="BB24" i="23"/>
  <c r="AT24" i="23"/>
  <c r="BC24" i="23"/>
  <c r="AO24" i="23"/>
  <c r="AR24" i="23"/>
  <c r="AN24" i="23"/>
  <c r="AS24" i="23"/>
  <c r="BE24" i="23"/>
  <c r="AU25" i="23"/>
  <c r="AX25" i="23"/>
  <c r="BA25" i="23"/>
  <c r="BD25" i="23"/>
  <c r="AY25" i="23"/>
  <c r="AZ25" i="23"/>
  <c r="BB25" i="23"/>
  <c r="AT25" i="23"/>
  <c r="BC25" i="23"/>
  <c r="AO25" i="23"/>
  <c r="AR25" i="23"/>
  <c r="AN25" i="23"/>
  <c r="AS25" i="23"/>
  <c r="BE25" i="23"/>
  <c r="AU26" i="23"/>
  <c r="AX26" i="23"/>
  <c r="BA26" i="23"/>
  <c r="BD26" i="23"/>
  <c r="AY26" i="23"/>
  <c r="AZ26" i="23"/>
  <c r="BB26" i="23"/>
  <c r="AT26" i="23"/>
  <c r="BC26" i="23"/>
  <c r="AO26" i="23"/>
  <c r="AR26" i="23"/>
  <c r="AN26" i="23"/>
  <c r="AS26" i="23"/>
  <c r="BE26" i="23"/>
  <c r="AU27" i="23"/>
  <c r="AX27" i="23"/>
  <c r="BA27" i="23"/>
  <c r="BD27" i="23"/>
  <c r="AY27" i="23"/>
  <c r="AZ27" i="23"/>
  <c r="BB27" i="23"/>
  <c r="AT27" i="23"/>
  <c r="BC27" i="23"/>
  <c r="AO27" i="23"/>
  <c r="AR27" i="23"/>
  <c r="AN27" i="23"/>
  <c r="AS27" i="23"/>
  <c r="BE27" i="23"/>
  <c r="AU5" i="23"/>
  <c r="AX5" i="23"/>
  <c r="BA5" i="23"/>
  <c r="BD5" i="23"/>
  <c r="AY5" i="23"/>
  <c r="AZ5" i="23"/>
  <c r="BB5" i="23"/>
  <c r="AT5" i="23"/>
  <c r="BC5" i="23"/>
  <c r="AO5" i="23"/>
  <c r="AR5" i="23"/>
  <c r="AN5" i="23"/>
  <c r="AS5" i="23"/>
  <c r="BE5" i="23"/>
  <c r="AU29" i="23"/>
  <c r="AX29" i="23"/>
  <c r="BA29" i="23"/>
  <c r="BD29" i="23"/>
  <c r="AY29" i="23"/>
  <c r="AZ29" i="23"/>
  <c r="BB29" i="23"/>
  <c r="AT29" i="23"/>
  <c r="BC29" i="23"/>
  <c r="AO29" i="23"/>
  <c r="AR29" i="23"/>
  <c r="AN29" i="23"/>
  <c r="AS29" i="23"/>
  <c r="BE29" i="23"/>
  <c r="AU30" i="23"/>
  <c r="AX30" i="23"/>
  <c r="BA30" i="23"/>
  <c r="BD30" i="23"/>
  <c r="AY30" i="23"/>
  <c r="AZ30" i="23"/>
  <c r="BB30" i="23"/>
  <c r="AT30" i="23"/>
  <c r="BC30" i="23"/>
  <c r="AO30" i="23"/>
  <c r="AR30" i="23"/>
  <c r="AN30" i="23"/>
  <c r="AS30" i="23"/>
  <c r="BE30" i="23"/>
  <c r="AU31" i="23"/>
  <c r="AX31" i="23"/>
  <c r="BA31" i="23"/>
  <c r="BD31" i="23"/>
  <c r="AY31" i="23"/>
  <c r="AZ31" i="23"/>
  <c r="BB31" i="23"/>
  <c r="AT31" i="23"/>
  <c r="BC31" i="23"/>
  <c r="AO31" i="23"/>
  <c r="AR31" i="23"/>
  <c r="AN31" i="23"/>
  <c r="AS31" i="23"/>
  <c r="BE31" i="23"/>
  <c r="AU32" i="23"/>
  <c r="AX32" i="23"/>
  <c r="BA32" i="23"/>
  <c r="BD32" i="23"/>
  <c r="AY32" i="23"/>
  <c r="AZ32" i="23"/>
  <c r="BB32" i="23"/>
  <c r="AT32" i="23"/>
  <c r="BC32" i="23"/>
  <c r="AO32" i="23"/>
  <c r="AR32" i="23"/>
  <c r="AN32" i="23"/>
  <c r="AS32" i="23"/>
  <c r="BE32" i="23"/>
  <c r="AU33" i="23"/>
  <c r="AX33" i="23"/>
  <c r="BA33" i="23"/>
  <c r="BD33" i="23"/>
  <c r="AY33" i="23"/>
  <c r="AZ33" i="23"/>
  <c r="BB33" i="23"/>
  <c r="AT33" i="23"/>
  <c r="BC33" i="23"/>
  <c r="AO33" i="23"/>
  <c r="AR33" i="23"/>
  <c r="AN33" i="23"/>
  <c r="AS33" i="23"/>
  <c r="BE33" i="23"/>
  <c r="AU34" i="23"/>
  <c r="AX34" i="23"/>
  <c r="BA34" i="23"/>
  <c r="BD34" i="23"/>
  <c r="AY34" i="23"/>
  <c r="AZ34" i="23"/>
  <c r="BB34" i="23"/>
  <c r="AT34" i="23"/>
  <c r="BC34" i="23"/>
  <c r="AO34" i="23"/>
  <c r="AR34" i="23"/>
  <c r="AN34" i="23"/>
  <c r="AS34" i="23"/>
  <c r="BE34" i="23"/>
  <c r="AU35" i="23"/>
  <c r="AX35" i="23"/>
  <c r="BA35" i="23"/>
  <c r="BD35" i="23"/>
  <c r="AY35" i="23"/>
  <c r="AZ35" i="23"/>
  <c r="BB35" i="23"/>
  <c r="AT35" i="23"/>
  <c r="BC35" i="23"/>
  <c r="AO35" i="23"/>
  <c r="AR35" i="23"/>
  <c r="AN35" i="23"/>
  <c r="AS35" i="23"/>
  <c r="BE35" i="23"/>
  <c r="AU36" i="23"/>
  <c r="AX36" i="23"/>
  <c r="BA36" i="23"/>
  <c r="BD36" i="23"/>
  <c r="AY36" i="23"/>
  <c r="AZ36" i="23"/>
  <c r="BB36" i="23"/>
  <c r="AT36" i="23"/>
  <c r="BC36" i="23"/>
  <c r="AO36" i="23"/>
  <c r="AR36" i="23"/>
  <c r="AN36" i="23"/>
  <c r="AS36" i="23"/>
  <c r="BE36" i="23"/>
  <c r="AU37" i="23"/>
  <c r="AX37" i="23"/>
  <c r="BA37" i="23"/>
  <c r="BD37" i="23"/>
  <c r="AY37" i="23"/>
  <c r="AZ37" i="23"/>
  <c r="BB37" i="23"/>
  <c r="AT37" i="23"/>
  <c r="BC37" i="23"/>
  <c r="AO37" i="23"/>
  <c r="AR37" i="23"/>
  <c r="AN37" i="23"/>
  <c r="AS37" i="23"/>
  <c r="BE37" i="23"/>
  <c r="AU38" i="23"/>
  <c r="AX38" i="23"/>
  <c r="BA38" i="23"/>
  <c r="BD38" i="23"/>
  <c r="AY38" i="23"/>
  <c r="AZ38" i="23"/>
  <c r="BB38" i="23"/>
  <c r="AT38" i="23"/>
  <c r="BC38" i="23"/>
  <c r="AO38" i="23"/>
  <c r="AR38" i="23"/>
  <c r="AN38" i="23"/>
  <c r="AS38" i="23"/>
  <c r="BE38" i="23"/>
  <c r="AU39" i="23"/>
  <c r="AX39" i="23"/>
  <c r="BA39" i="23"/>
  <c r="BD39" i="23"/>
  <c r="AY39" i="23"/>
  <c r="AZ39" i="23"/>
  <c r="BB39" i="23"/>
  <c r="AT39" i="23"/>
  <c r="BC39" i="23"/>
  <c r="AO39" i="23"/>
  <c r="AR39" i="23"/>
  <c r="AN39" i="23"/>
  <c r="AS39" i="23"/>
  <c r="BE39" i="23"/>
  <c r="AU40" i="23"/>
  <c r="AX40" i="23"/>
  <c r="BA40" i="23"/>
  <c r="BD40" i="23"/>
  <c r="AY40" i="23"/>
  <c r="AZ40" i="23"/>
  <c r="BB40" i="23"/>
  <c r="AT40" i="23"/>
  <c r="BC40" i="23"/>
  <c r="AO40" i="23"/>
  <c r="AR40" i="23"/>
  <c r="AN40" i="23"/>
  <c r="AS40" i="23"/>
  <c r="BE40" i="23"/>
  <c r="AU41" i="23"/>
  <c r="AX41" i="23"/>
  <c r="BA41" i="23"/>
  <c r="BD41" i="23"/>
  <c r="AY41" i="23"/>
  <c r="AZ41" i="23"/>
  <c r="BB41" i="23"/>
  <c r="AT41" i="23"/>
  <c r="BC41" i="23"/>
  <c r="AO41" i="23"/>
  <c r="AR41" i="23"/>
  <c r="AN41" i="23"/>
  <c r="AS41" i="23"/>
  <c r="BE41" i="23"/>
  <c r="AU42" i="23"/>
  <c r="AX42" i="23"/>
  <c r="BA42" i="23"/>
  <c r="BD42" i="23"/>
  <c r="AY42" i="23"/>
  <c r="AZ42" i="23"/>
  <c r="BB42" i="23"/>
  <c r="AT42" i="23"/>
  <c r="BC42" i="23"/>
  <c r="AO42" i="23"/>
  <c r="AR42" i="23"/>
  <c r="AN42" i="23"/>
  <c r="AS42" i="23"/>
  <c r="BE42" i="23"/>
  <c r="AU43" i="23"/>
  <c r="AX43" i="23"/>
  <c r="BA43" i="23"/>
  <c r="BD43" i="23"/>
  <c r="AY43" i="23"/>
  <c r="AZ43" i="23"/>
  <c r="BB43" i="23"/>
  <c r="AT43" i="23"/>
  <c r="BC43" i="23"/>
  <c r="AO43" i="23"/>
  <c r="AR43" i="23"/>
  <c r="AN43" i="23"/>
  <c r="AS43" i="23"/>
  <c r="BE43" i="23"/>
  <c r="AU44" i="23"/>
  <c r="AX44" i="23"/>
  <c r="BA44" i="23"/>
  <c r="BD44" i="23"/>
  <c r="AY44" i="23"/>
  <c r="AZ44" i="23"/>
  <c r="BB44" i="23"/>
  <c r="AT44" i="23"/>
  <c r="BC44" i="23"/>
  <c r="AO44" i="23"/>
  <c r="AR44" i="23"/>
  <c r="AN44" i="23"/>
  <c r="AS44" i="23"/>
  <c r="BE44" i="23"/>
  <c r="AU6" i="23"/>
  <c r="AX6" i="23"/>
  <c r="BA6" i="23"/>
  <c r="BD6" i="23"/>
  <c r="AY6" i="23"/>
  <c r="AZ6" i="23"/>
  <c r="BB6" i="23"/>
  <c r="AT6" i="23"/>
  <c r="BC6" i="23"/>
  <c r="AO6" i="23"/>
  <c r="AR6" i="23"/>
  <c r="AN6" i="23"/>
  <c r="AS6" i="23"/>
  <c r="BE6" i="23"/>
  <c r="AU46" i="23"/>
  <c r="AX46" i="23"/>
  <c r="BA46" i="23"/>
  <c r="BD46" i="23"/>
  <c r="AY46" i="23"/>
  <c r="AZ46" i="23"/>
  <c r="BB46" i="23"/>
  <c r="AT46" i="23"/>
  <c r="BC46" i="23"/>
  <c r="AO46" i="23"/>
  <c r="AR46" i="23"/>
  <c r="AN46" i="23"/>
  <c r="AS46" i="23"/>
  <c r="BE46" i="23"/>
  <c r="AU47" i="23"/>
  <c r="AX47" i="23"/>
  <c r="BA47" i="23"/>
  <c r="BD47" i="23"/>
  <c r="AY47" i="23"/>
  <c r="AZ47" i="23"/>
  <c r="BB47" i="23"/>
  <c r="AT47" i="23"/>
  <c r="BC47" i="23"/>
  <c r="AO47" i="23"/>
  <c r="AR47" i="23"/>
  <c r="AN47" i="23"/>
  <c r="AS47" i="23"/>
  <c r="BE47" i="23"/>
  <c r="AU48" i="23"/>
  <c r="AX48" i="23"/>
  <c r="BA48" i="23"/>
  <c r="BD48" i="23"/>
  <c r="AY48" i="23"/>
  <c r="AZ48" i="23"/>
  <c r="BB48" i="23"/>
  <c r="AT48" i="23"/>
  <c r="BC48" i="23"/>
  <c r="AO48" i="23"/>
  <c r="AR48" i="23"/>
  <c r="AN48" i="23"/>
  <c r="AS48" i="23"/>
  <c r="BE48" i="23"/>
  <c r="AU49" i="23"/>
  <c r="AX49" i="23"/>
  <c r="BA49" i="23"/>
  <c r="BD49" i="23"/>
  <c r="AY49" i="23"/>
  <c r="AZ49" i="23"/>
  <c r="BB49" i="23"/>
  <c r="AT49" i="23"/>
  <c r="BC49" i="23"/>
  <c r="AO49" i="23"/>
  <c r="AR49" i="23"/>
  <c r="AN49" i="23"/>
  <c r="AS49" i="23"/>
  <c r="BE49" i="23"/>
  <c r="AU50" i="23"/>
  <c r="AX50" i="23"/>
  <c r="BA50" i="23"/>
  <c r="BD50" i="23"/>
  <c r="AY50" i="23"/>
  <c r="AZ50" i="23"/>
  <c r="BB50" i="23"/>
  <c r="AT50" i="23"/>
  <c r="BC50" i="23"/>
  <c r="AO50" i="23"/>
  <c r="AR50" i="23"/>
  <c r="AN50" i="23"/>
  <c r="AS50" i="23"/>
  <c r="BE50" i="23"/>
  <c r="AU51" i="23"/>
  <c r="AX51" i="23"/>
  <c r="BA51" i="23"/>
  <c r="BD51" i="23"/>
  <c r="AY51" i="23"/>
  <c r="AZ51" i="23"/>
  <c r="BB51" i="23"/>
  <c r="AT51" i="23"/>
  <c r="BC51" i="23"/>
  <c r="AO51" i="23"/>
  <c r="AR51" i="23"/>
  <c r="AN51" i="23"/>
  <c r="AS51" i="23"/>
  <c r="BE51" i="23"/>
  <c r="AU52" i="23"/>
  <c r="AX52" i="23"/>
  <c r="BA52" i="23"/>
  <c r="BD52" i="23"/>
  <c r="AY52" i="23"/>
  <c r="AZ52" i="23"/>
  <c r="BB52" i="23"/>
  <c r="AT52" i="23"/>
  <c r="BC52" i="23"/>
  <c r="AO52" i="23"/>
  <c r="AR52" i="23"/>
  <c r="AN52" i="23"/>
  <c r="AS52" i="23"/>
  <c r="BE52" i="23"/>
  <c r="AU53" i="23"/>
  <c r="AX53" i="23"/>
  <c r="BA53" i="23"/>
  <c r="BD53" i="23"/>
  <c r="AY53" i="23"/>
  <c r="AZ53" i="23"/>
  <c r="BB53" i="23"/>
  <c r="AT53" i="23"/>
  <c r="BC53" i="23"/>
  <c r="AO53" i="23"/>
  <c r="AR53" i="23"/>
  <c r="AN53" i="23"/>
  <c r="AS53" i="23"/>
  <c r="BE53" i="23"/>
  <c r="AU54" i="23"/>
  <c r="AX54" i="23"/>
  <c r="BA54" i="23"/>
  <c r="BD54" i="23"/>
  <c r="AY54" i="23"/>
  <c r="AZ54" i="23"/>
  <c r="BB54" i="23"/>
  <c r="AT54" i="23"/>
  <c r="BC54" i="23"/>
  <c r="AO54" i="23"/>
  <c r="AR54" i="23"/>
  <c r="AN54" i="23"/>
  <c r="AS54" i="23"/>
  <c r="BE54" i="23"/>
  <c r="AU55" i="23"/>
  <c r="AX55" i="23"/>
  <c r="BA55" i="23"/>
  <c r="BD55" i="23"/>
  <c r="AY55" i="23"/>
  <c r="AZ55" i="23"/>
  <c r="BB55" i="23"/>
  <c r="AT55" i="23"/>
  <c r="BC55" i="23"/>
  <c r="AO55" i="23"/>
  <c r="AR55" i="23"/>
  <c r="AN55" i="23"/>
  <c r="AS55" i="23"/>
  <c r="BE55" i="23"/>
  <c r="AU56" i="23"/>
  <c r="AX56" i="23"/>
  <c r="BA56" i="23"/>
  <c r="BD56" i="23"/>
  <c r="AY56" i="23"/>
  <c r="AZ56" i="23"/>
  <c r="BB56" i="23"/>
  <c r="AT56" i="23"/>
  <c r="BC56" i="23"/>
  <c r="AO56" i="23"/>
  <c r="AR56" i="23"/>
  <c r="AN56" i="23"/>
  <c r="AS56" i="23"/>
  <c r="BE56" i="23"/>
  <c r="AU57" i="23"/>
  <c r="AX57" i="23"/>
  <c r="BA57" i="23"/>
  <c r="BD57" i="23"/>
  <c r="AY57" i="23"/>
  <c r="AZ57" i="23"/>
  <c r="BB57" i="23"/>
  <c r="AT57" i="23"/>
  <c r="BC57" i="23"/>
  <c r="AO57" i="23"/>
  <c r="AR57" i="23"/>
  <c r="AN57" i="23"/>
  <c r="AS57" i="23"/>
  <c r="BE57" i="23"/>
  <c r="AU58" i="23"/>
  <c r="AX58" i="23"/>
  <c r="BA58" i="23"/>
  <c r="BD58" i="23"/>
  <c r="AY58" i="23"/>
  <c r="AZ58" i="23"/>
  <c r="BB58" i="23"/>
  <c r="AT58" i="23"/>
  <c r="BC58" i="23"/>
  <c r="AO58" i="23"/>
  <c r="AR58" i="23"/>
  <c r="AN58" i="23"/>
  <c r="AS58" i="23"/>
  <c r="BE58" i="23"/>
  <c r="AU59" i="23"/>
  <c r="AX59" i="23"/>
  <c r="BA59" i="23"/>
  <c r="BD59" i="23"/>
  <c r="AY59" i="23"/>
  <c r="AZ59" i="23"/>
  <c r="BB59" i="23"/>
  <c r="AT59" i="23"/>
  <c r="BC59" i="23"/>
  <c r="AO59" i="23"/>
  <c r="AR59" i="23"/>
  <c r="AN59" i="23"/>
  <c r="AS59" i="23"/>
  <c r="BE59" i="23"/>
  <c r="AU60" i="23"/>
  <c r="AX60" i="23"/>
  <c r="BA60" i="23"/>
  <c r="BD60" i="23"/>
  <c r="AY60" i="23"/>
  <c r="AZ60" i="23"/>
  <c r="BB60" i="23"/>
  <c r="AT60" i="23"/>
  <c r="BC60" i="23"/>
  <c r="AO60" i="23"/>
  <c r="AR60" i="23"/>
  <c r="AN60" i="23"/>
  <c r="AS60" i="23"/>
  <c r="BE60" i="23"/>
  <c r="AU61" i="23"/>
  <c r="AX61" i="23"/>
  <c r="BA61" i="23"/>
  <c r="BD61" i="23"/>
  <c r="AY61" i="23"/>
  <c r="AZ61" i="23"/>
  <c r="BB61" i="23"/>
  <c r="AT61" i="23"/>
  <c r="BC61" i="23"/>
  <c r="AO61" i="23"/>
  <c r="AR61" i="23"/>
  <c r="AN61" i="23"/>
  <c r="AS61" i="23"/>
  <c r="BE61" i="23"/>
  <c r="AU62" i="23"/>
  <c r="AX62" i="23"/>
  <c r="BA62" i="23"/>
  <c r="BD62" i="23"/>
  <c r="AY62" i="23"/>
  <c r="AZ62" i="23"/>
  <c r="BB62" i="23"/>
  <c r="AT62" i="23"/>
  <c r="BC62" i="23"/>
  <c r="AO62" i="23"/>
  <c r="AR62" i="23"/>
  <c r="AN62" i="23"/>
  <c r="AS62" i="23"/>
  <c r="BE62" i="23"/>
  <c r="AU63" i="23"/>
  <c r="AX63" i="23"/>
  <c r="BA63" i="23"/>
  <c r="BD63" i="23"/>
  <c r="AY63" i="23"/>
  <c r="AZ63" i="23"/>
  <c r="BB63" i="23"/>
  <c r="AT63" i="23"/>
  <c r="BC63" i="23"/>
  <c r="AO63" i="23"/>
  <c r="AR63" i="23"/>
  <c r="AN63" i="23"/>
  <c r="AS63" i="23"/>
  <c r="BE63" i="23"/>
  <c r="AU64" i="23"/>
  <c r="AX64" i="23"/>
  <c r="BA64" i="23"/>
  <c r="BD64" i="23"/>
  <c r="AY64" i="23"/>
  <c r="AZ64" i="23"/>
  <c r="BB64" i="23"/>
  <c r="AT64" i="23"/>
  <c r="BC64" i="23"/>
  <c r="AO64" i="23"/>
  <c r="AR64" i="23"/>
  <c r="AN64" i="23"/>
  <c r="AS64" i="23"/>
  <c r="BE64" i="23"/>
  <c r="AU65" i="23"/>
  <c r="AX65" i="23"/>
  <c r="BA65" i="23"/>
  <c r="BD65" i="23"/>
  <c r="AY65" i="23"/>
  <c r="AZ65" i="23"/>
  <c r="BB65" i="23"/>
  <c r="AT65" i="23"/>
  <c r="BC65" i="23"/>
  <c r="AO65" i="23"/>
  <c r="AR65" i="23"/>
  <c r="AN65" i="23"/>
  <c r="AS65" i="23"/>
  <c r="BE65" i="23"/>
  <c r="AU66" i="23"/>
  <c r="AX66" i="23"/>
  <c r="BA66" i="23"/>
  <c r="BD66" i="23"/>
  <c r="AY66" i="23"/>
  <c r="AZ66" i="23"/>
  <c r="BB66" i="23"/>
  <c r="AT66" i="23"/>
  <c r="BC66" i="23"/>
  <c r="AO66" i="23"/>
  <c r="AR66" i="23"/>
  <c r="AN66" i="23"/>
  <c r="AS66" i="23"/>
  <c r="BE66" i="23"/>
  <c r="AU67" i="23"/>
  <c r="AX67" i="23"/>
  <c r="BA67" i="23"/>
  <c r="BD67" i="23"/>
  <c r="AY67" i="23"/>
  <c r="AZ67" i="23"/>
  <c r="BB67" i="23"/>
  <c r="AT67" i="23"/>
  <c r="BC67" i="23"/>
  <c r="AO67" i="23"/>
  <c r="AR67" i="23"/>
  <c r="AN67" i="23"/>
  <c r="AS67" i="23"/>
  <c r="BE67" i="23"/>
  <c r="AU68" i="23"/>
  <c r="AX68" i="23"/>
  <c r="BA68" i="23"/>
  <c r="BD68" i="23"/>
  <c r="AY68" i="23"/>
  <c r="AZ68" i="23"/>
  <c r="BB68" i="23"/>
  <c r="AT68" i="23"/>
  <c r="BC68" i="23"/>
  <c r="AO68" i="23"/>
  <c r="AR68" i="23"/>
  <c r="AN68" i="23"/>
  <c r="AS68" i="23"/>
  <c r="BE68" i="23"/>
  <c r="AU19" i="23"/>
  <c r="AX19" i="23"/>
  <c r="BA19" i="23"/>
  <c r="BD19" i="23"/>
  <c r="AY19" i="23"/>
  <c r="AZ19" i="23"/>
  <c r="BB19" i="23"/>
  <c r="AT19" i="23"/>
  <c r="BC19" i="23"/>
  <c r="AO19" i="23"/>
  <c r="AR19" i="23"/>
  <c r="AN19" i="23"/>
  <c r="AS19" i="23"/>
  <c r="BE19" i="23"/>
  <c r="AU70" i="23"/>
  <c r="AX70" i="23"/>
  <c r="BA70" i="23"/>
  <c r="BD70" i="23"/>
  <c r="AY70" i="23"/>
  <c r="AZ70" i="23"/>
  <c r="BB70" i="23"/>
  <c r="AT70" i="23"/>
  <c r="BC70" i="23"/>
  <c r="AO70" i="23"/>
  <c r="AR70" i="23"/>
  <c r="AN70" i="23"/>
  <c r="AS70" i="23"/>
  <c r="BE70" i="23"/>
  <c r="AU71" i="23"/>
  <c r="AX71" i="23"/>
  <c r="BA71" i="23"/>
  <c r="BD71" i="23"/>
  <c r="AY71" i="23"/>
  <c r="AZ71" i="23"/>
  <c r="BB71" i="23"/>
  <c r="AT71" i="23"/>
  <c r="BC71" i="23"/>
  <c r="AO71" i="23"/>
  <c r="AR71" i="23"/>
  <c r="AN71" i="23"/>
  <c r="AS71" i="23"/>
  <c r="BE71" i="23"/>
  <c r="AU72" i="23"/>
  <c r="AX72" i="23"/>
  <c r="BA72" i="23"/>
  <c r="BD72" i="23"/>
  <c r="AY72" i="23"/>
  <c r="AZ72" i="23"/>
  <c r="BB72" i="23"/>
  <c r="AT72" i="23"/>
  <c r="BC72" i="23"/>
  <c r="AO72" i="23"/>
  <c r="AR72" i="23"/>
  <c r="AN72" i="23"/>
  <c r="AS72" i="23"/>
  <c r="BE72" i="23"/>
  <c r="AU73" i="23"/>
  <c r="AX73" i="23"/>
  <c r="BA73" i="23"/>
  <c r="BD73" i="23"/>
  <c r="AY73" i="23"/>
  <c r="AZ73" i="23"/>
  <c r="BB73" i="23"/>
  <c r="AT73" i="23"/>
  <c r="BC73" i="23"/>
  <c r="AO73" i="23"/>
  <c r="AR73" i="23"/>
  <c r="AN73" i="23"/>
  <c r="AS73" i="23"/>
  <c r="BE73" i="23"/>
  <c r="AU74" i="23"/>
  <c r="AX74" i="23"/>
  <c r="BA74" i="23"/>
  <c r="BD74" i="23"/>
  <c r="AY74" i="23"/>
  <c r="AZ74" i="23"/>
  <c r="BB74" i="23"/>
  <c r="AT74" i="23"/>
  <c r="BC74" i="23"/>
  <c r="AO74" i="23"/>
  <c r="AR74" i="23"/>
  <c r="AN74" i="23"/>
  <c r="AS74" i="23"/>
  <c r="BE74" i="23"/>
  <c r="AU75" i="23"/>
  <c r="AX75" i="23"/>
  <c r="BA75" i="23"/>
  <c r="BD75" i="23"/>
  <c r="AY75" i="23"/>
  <c r="AZ75" i="23"/>
  <c r="BB75" i="23"/>
  <c r="AT75" i="23"/>
  <c r="BC75" i="23"/>
  <c r="AO75" i="23"/>
  <c r="AR75" i="23"/>
  <c r="AN75" i="23"/>
  <c r="AS75" i="23"/>
  <c r="BE75" i="23"/>
  <c r="AU76" i="23"/>
  <c r="AX76" i="23"/>
  <c r="BA76" i="23"/>
  <c r="BD76" i="23"/>
  <c r="AY76" i="23"/>
  <c r="AZ76" i="23"/>
  <c r="BB76" i="23"/>
  <c r="AT76" i="23"/>
  <c r="BC76" i="23"/>
  <c r="AO76" i="23"/>
  <c r="AR76" i="23"/>
  <c r="AN76" i="23"/>
  <c r="AS76" i="23"/>
  <c r="BE76" i="23"/>
  <c r="AU77" i="23"/>
  <c r="AX77" i="23"/>
  <c r="BA77" i="23"/>
  <c r="BD77" i="23"/>
  <c r="AY77" i="23"/>
  <c r="AZ77" i="23"/>
  <c r="BB77" i="23"/>
  <c r="AT77" i="23"/>
  <c r="BC77" i="23"/>
  <c r="AO77" i="23"/>
  <c r="AR77" i="23"/>
  <c r="AN77" i="23"/>
  <c r="AS77" i="23"/>
  <c r="BE77" i="23"/>
  <c r="AU83" i="23"/>
  <c r="AX83" i="23"/>
  <c r="BA83" i="23"/>
  <c r="BD83" i="23"/>
  <c r="AY83" i="23"/>
  <c r="AZ83" i="23"/>
  <c r="BB83" i="23"/>
  <c r="AT83" i="23"/>
  <c r="BC83" i="23"/>
  <c r="AO83" i="23"/>
  <c r="AR83" i="23"/>
  <c r="AN83" i="23"/>
  <c r="AS83" i="23"/>
  <c r="BE83" i="23"/>
  <c r="AU79" i="23"/>
  <c r="AX79" i="23"/>
  <c r="BA79" i="23"/>
  <c r="BD79" i="23"/>
  <c r="AY79" i="23"/>
  <c r="AZ79" i="23"/>
  <c r="BB79" i="23"/>
  <c r="AT79" i="23"/>
  <c r="BC79" i="23"/>
  <c r="AO79" i="23"/>
  <c r="AR79" i="23"/>
  <c r="AN79" i="23"/>
  <c r="AS79" i="23"/>
  <c r="BE79" i="23"/>
  <c r="AU80" i="23"/>
  <c r="AX80" i="23"/>
  <c r="BA80" i="23"/>
  <c r="BD80" i="23"/>
  <c r="AY80" i="23"/>
  <c r="AZ80" i="23"/>
  <c r="BB80" i="23"/>
  <c r="AT80" i="23"/>
  <c r="BC80" i="23"/>
  <c r="AO80" i="23"/>
  <c r="AR80" i="23"/>
  <c r="AN80" i="23"/>
  <c r="AS80" i="23"/>
  <c r="BE80" i="23"/>
  <c r="AU81" i="23"/>
  <c r="AX81" i="23"/>
  <c r="BA81" i="23"/>
  <c r="BD81" i="23"/>
  <c r="AY81" i="23"/>
  <c r="AZ81" i="23"/>
  <c r="BB81" i="23"/>
  <c r="AT81" i="23"/>
  <c r="BC81" i="23"/>
  <c r="AO81" i="23"/>
  <c r="AR81" i="23"/>
  <c r="AN81" i="23"/>
  <c r="AS81" i="23"/>
  <c r="BE81" i="23"/>
  <c r="AU82" i="23"/>
  <c r="AX82" i="23"/>
  <c r="BA82" i="23"/>
  <c r="BD82" i="23"/>
  <c r="AY82" i="23"/>
  <c r="AZ82" i="23"/>
  <c r="BB82" i="23"/>
  <c r="AT82" i="23"/>
  <c r="BC82" i="23"/>
  <c r="AO82" i="23"/>
  <c r="AR82" i="23"/>
  <c r="AN82" i="23"/>
  <c r="AS82" i="23"/>
  <c r="BE82" i="23"/>
  <c r="AU87" i="23"/>
  <c r="AX87" i="23"/>
  <c r="BA87" i="23"/>
  <c r="BD87" i="23"/>
  <c r="AY87" i="23"/>
  <c r="AZ87" i="23"/>
  <c r="BB87" i="23"/>
  <c r="AT87" i="23"/>
  <c r="BC87" i="23"/>
  <c r="AO87" i="23"/>
  <c r="AR87" i="23"/>
  <c r="AN87" i="23"/>
  <c r="AS87" i="23"/>
  <c r="BE87" i="23"/>
  <c r="AU84" i="23"/>
  <c r="AX84" i="23"/>
  <c r="BA84" i="23"/>
  <c r="BD84" i="23"/>
  <c r="AY84" i="23"/>
  <c r="AZ84" i="23"/>
  <c r="BB84" i="23"/>
  <c r="AT84" i="23"/>
  <c r="BC84" i="23"/>
  <c r="AO84" i="23"/>
  <c r="AR84" i="23"/>
  <c r="AN84" i="23"/>
  <c r="AS84" i="23"/>
  <c r="BE84" i="23"/>
  <c r="AU85" i="23"/>
  <c r="AX85" i="23"/>
  <c r="BA85" i="23"/>
  <c r="BD85" i="23"/>
  <c r="AY85" i="23"/>
  <c r="AZ85" i="23"/>
  <c r="BB85" i="23"/>
  <c r="AT85" i="23"/>
  <c r="BC85" i="23"/>
  <c r="AO85" i="23"/>
  <c r="AR85" i="23"/>
  <c r="AN85" i="23"/>
  <c r="AS85" i="23"/>
  <c r="BE85" i="23"/>
  <c r="AU86" i="23"/>
  <c r="AX86" i="23"/>
  <c r="BA86" i="23"/>
  <c r="BD86" i="23"/>
  <c r="AY86" i="23"/>
  <c r="AZ86" i="23"/>
  <c r="BB86" i="23"/>
  <c r="AT86" i="23"/>
  <c r="BC86" i="23"/>
  <c r="AO86" i="23"/>
  <c r="AR86" i="23"/>
  <c r="AN86" i="23"/>
  <c r="AS86" i="23"/>
  <c r="BE86" i="23"/>
  <c r="AU45" i="23"/>
  <c r="AX45" i="23"/>
  <c r="BA45" i="23"/>
  <c r="BD45" i="23"/>
  <c r="AY45" i="23"/>
  <c r="AZ45" i="23"/>
  <c r="BB45" i="23"/>
  <c r="AT45" i="23"/>
  <c r="BC45" i="23"/>
  <c r="AO45" i="23"/>
  <c r="AR45" i="23"/>
  <c r="AN45" i="23"/>
  <c r="AS45" i="23"/>
  <c r="BE45" i="23"/>
  <c r="AU88" i="23"/>
  <c r="AX88" i="23"/>
  <c r="BA88" i="23"/>
  <c r="BD88" i="23"/>
  <c r="AY88" i="23"/>
  <c r="AZ88" i="23"/>
  <c r="BB88" i="23"/>
  <c r="AT88" i="23"/>
  <c r="BC88" i="23"/>
  <c r="AO88" i="23"/>
  <c r="AR88" i="23"/>
  <c r="AN88" i="23"/>
  <c r="AS88" i="23"/>
  <c r="BE88" i="23"/>
  <c r="AU89" i="23"/>
  <c r="AX89" i="23"/>
  <c r="BA89" i="23"/>
  <c r="BD89" i="23"/>
  <c r="AY89" i="23"/>
  <c r="AZ89" i="23"/>
  <c r="BB89" i="23"/>
  <c r="AT89" i="23"/>
  <c r="BC89" i="23"/>
  <c r="AO89" i="23"/>
  <c r="AR89" i="23"/>
  <c r="AN89" i="23"/>
  <c r="AS89" i="23"/>
  <c r="BE89" i="23"/>
  <c r="AU90" i="23"/>
  <c r="AX90" i="23"/>
  <c r="BA90" i="23"/>
  <c r="BD90" i="23"/>
  <c r="AY90" i="23"/>
  <c r="AZ90" i="23"/>
  <c r="BB90" i="23"/>
  <c r="AT90" i="23"/>
  <c r="BC90" i="23"/>
  <c r="AO90" i="23"/>
  <c r="AR90" i="23"/>
  <c r="AN90" i="23"/>
  <c r="AS90" i="23"/>
  <c r="BE90" i="23"/>
  <c r="AU91" i="23"/>
  <c r="AX91" i="23"/>
  <c r="BA91" i="23"/>
  <c r="BD91" i="23"/>
  <c r="AY91" i="23"/>
  <c r="AZ91" i="23"/>
  <c r="BB91" i="23"/>
  <c r="AT91" i="23"/>
  <c r="BC91" i="23"/>
  <c r="AO91" i="23"/>
  <c r="AR91" i="23"/>
  <c r="AN91" i="23"/>
  <c r="AS91" i="23"/>
  <c r="BE91" i="23"/>
  <c r="AU92" i="23"/>
  <c r="AX92" i="23"/>
  <c r="BA92" i="23"/>
  <c r="BD92" i="23"/>
  <c r="AY92" i="23"/>
  <c r="AZ92" i="23"/>
  <c r="BB92" i="23"/>
  <c r="AT92" i="23"/>
  <c r="BC92" i="23"/>
  <c r="AO92" i="23"/>
  <c r="AR92" i="23"/>
  <c r="AN92" i="23"/>
  <c r="AS92" i="23"/>
  <c r="BE92" i="23"/>
  <c r="AU93" i="23"/>
  <c r="AX93" i="23"/>
  <c r="BA93" i="23"/>
  <c r="BD93" i="23"/>
  <c r="AY93" i="23"/>
  <c r="AZ93" i="23"/>
  <c r="BB93" i="23"/>
  <c r="AT93" i="23"/>
  <c r="BC93" i="23"/>
  <c r="AO93" i="23"/>
  <c r="AR93" i="23"/>
  <c r="AN93" i="23"/>
  <c r="AS93" i="23"/>
  <c r="BE93" i="23"/>
  <c r="AU94" i="23"/>
  <c r="AX94" i="23"/>
  <c r="BA94" i="23"/>
  <c r="BD94" i="23"/>
  <c r="AY94" i="23"/>
  <c r="AZ94" i="23"/>
  <c r="BB94" i="23"/>
  <c r="AT94" i="23"/>
  <c r="BC94" i="23"/>
  <c r="AO94" i="23"/>
  <c r="AR94" i="23"/>
  <c r="AN94" i="23"/>
  <c r="AS94" i="23"/>
  <c r="BE94" i="23"/>
  <c r="AU95" i="23"/>
  <c r="AX95" i="23"/>
  <c r="BA95" i="23"/>
  <c r="BD95" i="23"/>
  <c r="AY95" i="23"/>
  <c r="AZ95" i="23"/>
  <c r="BB95" i="23"/>
  <c r="AT95" i="23"/>
  <c r="BC95" i="23"/>
  <c r="AO95" i="23"/>
  <c r="AR95" i="23"/>
  <c r="AN95" i="23"/>
  <c r="AS95" i="23"/>
  <c r="BE95" i="23"/>
  <c r="AU96" i="23"/>
  <c r="AX96" i="23"/>
  <c r="BA96" i="23"/>
  <c r="BD96" i="23"/>
  <c r="AY96" i="23"/>
  <c r="AZ96" i="23"/>
  <c r="BB96" i="23"/>
  <c r="AT96" i="23"/>
  <c r="BC96" i="23"/>
  <c r="AO96" i="23"/>
  <c r="AR96" i="23"/>
  <c r="AN96" i="23"/>
  <c r="AS96" i="23"/>
  <c r="BE96" i="23"/>
  <c r="AU97" i="23"/>
  <c r="AX97" i="23"/>
  <c r="BA97" i="23"/>
  <c r="BD97" i="23"/>
  <c r="AY97" i="23"/>
  <c r="AZ97" i="23"/>
  <c r="BB97" i="23"/>
  <c r="AT97" i="23"/>
  <c r="BC97" i="23"/>
  <c r="AO97" i="23"/>
  <c r="AR97" i="23"/>
  <c r="AN97" i="23"/>
  <c r="AS97" i="23"/>
  <c r="BE97" i="23"/>
  <c r="AU98" i="23"/>
  <c r="AX98" i="23"/>
  <c r="BA98" i="23"/>
  <c r="BD98" i="23"/>
  <c r="AY98" i="23"/>
  <c r="AZ98" i="23"/>
  <c r="BB98" i="23"/>
  <c r="AT98" i="23"/>
  <c r="BC98" i="23"/>
  <c r="AO98" i="23"/>
  <c r="AR98" i="23"/>
  <c r="AN98" i="23"/>
  <c r="AS98" i="23"/>
  <c r="BE98" i="23"/>
  <c r="AU99" i="23"/>
  <c r="AX99" i="23"/>
  <c r="BA99" i="23"/>
  <c r="BD99" i="23"/>
  <c r="AY99" i="23"/>
  <c r="AZ99" i="23"/>
  <c r="BB99" i="23"/>
  <c r="AT99" i="23"/>
  <c r="BC99" i="23"/>
  <c r="AO99" i="23"/>
  <c r="AR99" i="23"/>
  <c r="AN99" i="23"/>
  <c r="AS99" i="23"/>
  <c r="BE99" i="23"/>
  <c r="AU100" i="23"/>
  <c r="AX100" i="23"/>
  <c r="BA100" i="23"/>
  <c r="BD100" i="23"/>
  <c r="AY100" i="23"/>
  <c r="AZ100" i="23"/>
  <c r="BB100" i="23"/>
  <c r="AT100" i="23"/>
  <c r="BC100" i="23"/>
  <c r="AO100" i="23"/>
  <c r="AR100" i="23"/>
  <c r="AN100" i="23"/>
  <c r="AS100" i="23"/>
  <c r="BE100" i="23"/>
  <c r="AU101" i="23"/>
  <c r="AX101" i="23"/>
  <c r="BA101" i="23"/>
  <c r="BD101" i="23"/>
  <c r="AY101" i="23"/>
  <c r="AZ101" i="23"/>
  <c r="BB101" i="23"/>
  <c r="AT101" i="23"/>
  <c r="BC101" i="23"/>
  <c r="AO101" i="23"/>
  <c r="AR101" i="23"/>
  <c r="AN101" i="23"/>
  <c r="AS101" i="23"/>
  <c r="BE101" i="23"/>
  <c r="AU102" i="23"/>
  <c r="AX102" i="23"/>
  <c r="BA102" i="23"/>
  <c r="BD102" i="23"/>
  <c r="AY102" i="23"/>
  <c r="AZ102" i="23"/>
  <c r="BB102" i="23"/>
  <c r="AT102" i="23"/>
  <c r="BC102" i="23"/>
  <c r="AO102" i="23"/>
  <c r="AR102" i="23"/>
  <c r="AN102" i="23"/>
  <c r="AS102" i="23"/>
  <c r="BE102" i="23"/>
  <c r="AU103" i="23"/>
  <c r="AX103" i="23"/>
  <c r="BA103" i="23"/>
  <c r="BD103" i="23"/>
  <c r="AY103" i="23"/>
  <c r="AZ103" i="23"/>
  <c r="BB103" i="23"/>
  <c r="AT103" i="23"/>
  <c r="BC103" i="23"/>
  <c r="AO103" i="23"/>
  <c r="AR103" i="23"/>
  <c r="AN103" i="23"/>
  <c r="AS103" i="23"/>
  <c r="BE103" i="23"/>
  <c r="AU104" i="23"/>
  <c r="AX104" i="23"/>
  <c r="BA104" i="23"/>
  <c r="BD104" i="23"/>
  <c r="AY104" i="23"/>
  <c r="AZ104" i="23"/>
  <c r="BB104" i="23"/>
  <c r="AT104" i="23"/>
  <c r="BC104" i="23"/>
  <c r="AO104" i="23"/>
  <c r="AR104" i="23"/>
  <c r="AN104" i="23"/>
  <c r="AS104" i="23"/>
  <c r="BE104" i="23"/>
  <c r="AU105" i="23"/>
  <c r="AX105" i="23"/>
  <c r="BA105" i="23"/>
  <c r="BD105" i="23"/>
  <c r="AY105" i="23"/>
  <c r="AZ105" i="23"/>
  <c r="BB105" i="23"/>
  <c r="AT105" i="23"/>
  <c r="BC105" i="23"/>
  <c r="AO105" i="23"/>
  <c r="AR105" i="23"/>
  <c r="AN105" i="23"/>
  <c r="AS105" i="23"/>
  <c r="BE105" i="23"/>
  <c r="AU106" i="23"/>
  <c r="AX106" i="23"/>
  <c r="BA106" i="23"/>
  <c r="BD106" i="23"/>
  <c r="AY106" i="23"/>
  <c r="AZ106" i="23"/>
  <c r="BB106" i="23"/>
  <c r="AT106" i="23"/>
  <c r="BC106" i="23"/>
  <c r="AO106" i="23"/>
  <c r="AR106" i="23"/>
  <c r="AN106" i="23"/>
  <c r="AS106" i="23"/>
  <c r="BE106" i="23"/>
  <c r="AU107" i="23"/>
  <c r="AX107" i="23"/>
  <c r="BA107" i="23"/>
  <c r="BD107" i="23"/>
  <c r="AY107" i="23"/>
  <c r="AZ107" i="23"/>
  <c r="BB107" i="23"/>
  <c r="AT107" i="23"/>
  <c r="BC107" i="23"/>
  <c r="AO107" i="23"/>
  <c r="AR107" i="23"/>
  <c r="AN107" i="23"/>
  <c r="AS107" i="23"/>
  <c r="BE107" i="23"/>
  <c r="AU108" i="23"/>
  <c r="AX108" i="23"/>
  <c r="BA108" i="23"/>
  <c r="BD108" i="23"/>
  <c r="AY108" i="23"/>
  <c r="AZ108" i="23"/>
  <c r="BB108" i="23"/>
  <c r="AT108" i="23"/>
  <c r="BC108" i="23"/>
  <c r="AO108" i="23"/>
  <c r="AR108" i="23"/>
  <c r="AN108" i="23"/>
  <c r="AS108" i="23"/>
  <c r="BE108" i="23"/>
  <c r="AU109" i="23"/>
  <c r="AX109" i="23"/>
  <c r="BA109" i="23"/>
  <c r="BD109" i="23"/>
  <c r="AY109" i="23"/>
  <c r="AZ109" i="23"/>
  <c r="BB109" i="23"/>
  <c r="AT109" i="23"/>
  <c r="BC109" i="23"/>
  <c r="AO109" i="23"/>
  <c r="AR109" i="23"/>
  <c r="AN109" i="23"/>
  <c r="AS109" i="23"/>
  <c r="BE109" i="23"/>
  <c r="AU110" i="23"/>
  <c r="AX110" i="23"/>
  <c r="BA110" i="23"/>
  <c r="BD110" i="23"/>
  <c r="AY110" i="23"/>
  <c r="AZ110" i="23"/>
  <c r="BB110" i="23"/>
  <c r="AT110" i="23"/>
  <c r="BC110" i="23"/>
  <c r="AO110" i="23"/>
  <c r="AR110" i="23"/>
  <c r="AN110" i="23"/>
  <c r="AS110" i="23"/>
  <c r="BE110" i="23"/>
  <c r="AU111" i="23"/>
  <c r="AX111" i="23"/>
  <c r="BA111" i="23"/>
  <c r="BD111" i="23"/>
  <c r="AY111" i="23"/>
  <c r="AZ111" i="23"/>
  <c r="BB111" i="23"/>
  <c r="AT111" i="23"/>
  <c r="BC111" i="23"/>
  <c r="AO111" i="23"/>
  <c r="AR111" i="23"/>
  <c r="AN111" i="23"/>
  <c r="AS111" i="23"/>
  <c r="BE111" i="23"/>
  <c r="AU112" i="23"/>
  <c r="AX112" i="23"/>
  <c r="BA112" i="23"/>
  <c r="BD112" i="23"/>
  <c r="AY112" i="23"/>
  <c r="AZ112" i="23"/>
  <c r="BB112" i="23"/>
  <c r="AT112" i="23"/>
  <c r="BC112" i="23"/>
  <c r="AO112" i="23"/>
  <c r="AR112" i="23"/>
  <c r="AN112" i="23"/>
  <c r="AS112" i="23"/>
  <c r="BE112" i="23"/>
  <c r="AU113" i="23"/>
  <c r="AX113" i="23"/>
  <c r="BA113" i="23"/>
  <c r="BD113" i="23"/>
  <c r="AY113" i="23"/>
  <c r="AZ113" i="23"/>
  <c r="BB113" i="23"/>
  <c r="AT113" i="23"/>
  <c r="BC113" i="23"/>
  <c r="AO113" i="23"/>
  <c r="AR113" i="23"/>
  <c r="AN113" i="23"/>
  <c r="AS113" i="23"/>
  <c r="BE113" i="23"/>
  <c r="AU114" i="23"/>
  <c r="AX114" i="23"/>
  <c r="BA114" i="23"/>
  <c r="BD114" i="23"/>
  <c r="AY114" i="23"/>
  <c r="AZ114" i="23"/>
  <c r="BB114" i="23"/>
  <c r="AT114" i="23"/>
  <c r="BC114" i="23"/>
  <c r="AO114" i="23"/>
  <c r="AR114" i="23"/>
  <c r="AN114" i="23"/>
  <c r="AS114" i="23"/>
  <c r="BE114" i="23"/>
  <c r="AU115" i="23"/>
  <c r="AX115" i="23"/>
  <c r="BA115" i="23"/>
  <c r="BD115" i="23"/>
  <c r="AY115" i="23"/>
  <c r="AZ115" i="23"/>
  <c r="BB115" i="23"/>
  <c r="AT115" i="23"/>
  <c r="BC115" i="23"/>
  <c r="AO115" i="23"/>
  <c r="AR115" i="23"/>
  <c r="AN115" i="23"/>
  <c r="AS115" i="23"/>
  <c r="BE115" i="23"/>
  <c r="AU116" i="23"/>
  <c r="AX116" i="23"/>
  <c r="BA116" i="23"/>
  <c r="BD116" i="23"/>
  <c r="AY116" i="23"/>
  <c r="AZ116" i="23"/>
  <c r="BB116" i="23"/>
  <c r="AT116" i="23"/>
  <c r="BC116" i="23"/>
  <c r="AO116" i="23"/>
  <c r="AR116" i="23"/>
  <c r="AN116" i="23"/>
  <c r="AS116" i="23"/>
  <c r="BE116" i="23"/>
  <c r="AU117" i="23"/>
  <c r="AX117" i="23"/>
  <c r="BA117" i="23"/>
  <c r="BD117" i="23"/>
  <c r="AY117" i="23"/>
  <c r="AZ117" i="23"/>
  <c r="BB117" i="23"/>
  <c r="AT117" i="23"/>
  <c r="BC117" i="23"/>
  <c r="AO117" i="23"/>
  <c r="AR117" i="23"/>
  <c r="AN117" i="23"/>
  <c r="AS117" i="23"/>
  <c r="BE117" i="23"/>
  <c r="AU118" i="23"/>
  <c r="AX118" i="23"/>
  <c r="BA118" i="23"/>
  <c r="BD118" i="23"/>
  <c r="AY118" i="23"/>
  <c r="AZ118" i="23"/>
  <c r="BB118" i="23"/>
  <c r="AT118" i="23"/>
  <c r="BC118" i="23"/>
  <c r="AO118" i="23"/>
  <c r="AR118" i="23"/>
  <c r="AN118" i="23"/>
  <c r="AS118" i="23"/>
  <c r="BE118" i="23"/>
  <c r="AU119" i="23"/>
  <c r="AX119" i="23"/>
  <c r="BA119" i="23"/>
  <c r="BD119" i="23"/>
  <c r="AY119" i="23"/>
  <c r="AZ119" i="23"/>
  <c r="BB119" i="23"/>
  <c r="AT119" i="23"/>
  <c r="BC119" i="23"/>
  <c r="AO119" i="23"/>
  <c r="AR119" i="23"/>
  <c r="AN119" i="23"/>
  <c r="AS119" i="23"/>
  <c r="BE119" i="23"/>
  <c r="AU120" i="23"/>
  <c r="AX120" i="23"/>
  <c r="BA120" i="23"/>
  <c r="BD120" i="23"/>
  <c r="AY120" i="23"/>
  <c r="AZ120" i="23"/>
  <c r="BB120" i="23"/>
  <c r="AT120" i="23"/>
  <c r="BC120" i="23"/>
  <c r="AO120" i="23"/>
  <c r="AR120" i="23"/>
  <c r="AN120" i="23"/>
  <c r="AS120" i="23"/>
  <c r="BE120" i="23"/>
  <c r="AU121" i="23"/>
  <c r="AX121" i="23"/>
  <c r="BA121" i="23"/>
  <c r="BD121" i="23"/>
  <c r="AY121" i="23"/>
  <c r="AZ121" i="23"/>
  <c r="BB121" i="23"/>
  <c r="AT121" i="23"/>
  <c r="BC121" i="23"/>
  <c r="AO121" i="23"/>
  <c r="AR121" i="23"/>
  <c r="AN121" i="23"/>
  <c r="AS121" i="23"/>
  <c r="BE121" i="23"/>
  <c r="AU122" i="23"/>
  <c r="AX122" i="23"/>
  <c r="BA122" i="23"/>
  <c r="BD122" i="23"/>
  <c r="AY122" i="23"/>
  <c r="AZ122" i="23"/>
  <c r="BB122" i="23"/>
  <c r="AT122" i="23"/>
  <c r="BC122" i="23"/>
  <c r="AO122" i="23"/>
  <c r="AR122" i="23"/>
  <c r="AN122" i="23"/>
  <c r="AS122" i="23"/>
  <c r="BE122" i="23"/>
  <c r="AU123" i="23"/>
  <c r="AX123" i="23"/>
  <c r="BA123" i="23"/>
  <c r="BD123" i="23"/>
  <c r="AY123" i="23"/>
  <c r="AZ123" i="23"/>
  <c r="BB123" i="23"/>
  <c r="AT123" i="23"/>
  <c r="BC123" i="23"/>
  <c r="AO123" i="23"/>
  <c r="AR123" i="23"/>
  <c r="AN123" i="23"/>
  <c r="AS123" i="23"/>
  <c r="BE123" i="23"/>
  <c r="AU124" i="23"/>
  <c r="AX124" i="23"/>
  <c r="BA124" i="23"/>
  <c r="BD124" i="23"/>
  <c r="AY124" i="23"/>
  <c r="AZ124" i="23"/>
  <c r="BB124" i="23"/>
  <c r="AT124" i="23"/>
  <c r="BC124" i="23"/>
  <c r="AO124" i="23"/>
  <c r="AR124" i="23"/>
  <c r="AN124" i="23"/>
  <c r="AS124" i="23"/>
  <c r="BE124" i="23"/>
  <c r="AU125" i="23"/>
  <c r="AX125" i="23"/>
  <c r="BA125" i="23"/>
  <c r="BD125" i="23"/>
  <c r="AY125" i="23"/>
  <c r="AZ125" i="23"/>
  <c r="BB125" i="23"/>
  <c r="AT125" i="23"/>
  <c r="BC125" i="23"/>
  <c r="AO125" i="23"/>
  <c r="AR125" i="23"/>
  <c r="AN125" i="23"/>
  <c r="AS125" i="23"/>
  <c r="BE125" i="23"/>
  <c r="AU126" i="23"/>
  <c r="AX126" i="23"/>
  <c r="BA126" i="23"/>
  <c r="BD126" i="23"/>
  <c r="AY126" i="23"/>
  <c r="AZ126" i="23"/>
  <c r="BB126" i="23"/>
  <c r="AT126" i="23"/>
  <c r="BC126" i="23"/>
  <c r="AO126" i="23"/>
  <c r="AR126" i="23"/>
  <c r="AN126" i="23"/>
  <c r="AS126" i="23"/>
  <c r="BE126" i="23"/>
  <c r="AU127" i="23"/>
  <c r="AX127" i="23"/>
  <c r="BA127" i="23"/>
  <c r="BD127" i="23"/>
  <c r="AY127" i="23"/>
  <c r="AZ127" i="23"/>
  <c r="BB127" i="23"/>
  <c r="AT127" i="23"/>
  <c r="BC127" i="23"/>
  <c r="AO127" i="23"/>
  <c r="AR127" i="23"/>
  <c r="AN127" i="23"/>
  <c r="AS127" i="23"/>
  <c r="BE127" i="23"/>
  <c r="AU128" i="23"/>
  <c r="AX128" i="23"/>
  <c r="BA128" i="23"/>
  <c r="BD128" i="23"/>
  <c r="AY128" i="23"/>
  <c r="AZ128" i="23"/>
  <c r="BB128" i="23"/>
  <c r="AT128" i="23"/>
  <c r="BC128" i="23"/>
  <c r="AO128" i="23"/>
  <c r="AR128" i="23"/>
  <c r="AN128" i="23"/>
  <c r="AS128" i="23"/>
  <c r="BE128" i="23"/>
  <c r="AU129" i="23"/>
  <c r="AX129" i="23"/>
  <c r="BA129" i="23"/>
  <c r="BD129" i="23"/>
  <c r="AY129" i="23"/>
  <c r="AZ129" i="23"/>
  <c r="BB129" i="23"/>
  <c r="AT129" i="23"/>
  <c r="BC129" i="23"/>
  <c r="AO129" i="23"/>
  <c r="AR129" i="23"/>
  <c r="AN129" i="23"/>
  <c r="AS129" i="23"/>
  <c r="BE129" i="23"/>
  <c r="AU130" i="23"/>
  <c r="AX130" i="23"/>
  <c r="BA130" i="23"/>
  <c r="BD130" i="23"/>
  <c r="AY130" i="23"/>
  <c r="AZ130" i="23"/>
  <c r="BB130" i="23"/>
  <c r="AT130" i="23"/>
  <c r="BC130" i="23"/>
  <c r="AO130" i="23"/>
  <c r="AR130" i="23"/>
  <c r="AN130" i="23"/>
  <c r="AS130" i="23"/>
  <c r="BE130" i="23"/>
  <c r="AU131" i="23"/>
  <c r="AX131" i="23"/>
  <c r="BA131" i="23"/>
  <c r="BD131" i="23"/>
  <c r="AY131" i="23"/>
  <c r="AZ131" i="23"/>
  <c r="BB131" i="23"/>
  <c r="AT131" i="23"/>
  <c r="BC131" i="23"/>
  <c r="AO131" i="23"/>
  <c r="AR131" i="23"/>
  <c r="AN131" i="23"/>
  <c r="AS131" i="23"/>
  <c r="BE131" i="23"/>
  <c r="AU132" i="23"/>
  <c r="AX132" i="23"/>
  <c r="BA132" i="23"/>
  <c r="BD132" i="23"/>
  <c r="AY132" i="23"/>
  <c r="AZ132" i="23"/>
  <c r="BB132" i="23"/>
  <c r="AT132" i="23"/>
  <c r="BC132" i="23"/>
  <c r="AO132" i="23"/>
  <c r="AR132" i="23"/>
  <c r="AN132" i="23"/>
  <c r="AS132" i="23"/>
  <c r="BE132" i="23"/>
  <c r="AU133" i="23"/>
  <c r="AX133" i="23"/>
  <c r="BA133" i="23"/>
  <c r="BD133" i="23"/>
  <c r="AY133" i="23"/>
  <c r="AZ133" i="23"/>
  <c r="BB133" i="23"/>
  <c r="AT133" i="23"/>
  <c r="BC133" i="23"/>
  <c r="AO133" i="23"/>
  <c r="AR133" i="23"/>
  <c r="AN133" i="23"/>
  <c r="AS133" i="23"/>
  <c r="BE133" i="23"/>
  <c r="AU134" i="23"/>
  <c r="AX134" i="23"/>
  <c r="BA134" i="23"/>
  <c r="BD134" i="23"/>
  <c r="AY134" i="23"/>
  <c r="AZ134" i="23"/>
  <c r="BB134" i="23"/>
  <c r="AT134" i="23"/>
  <c r="BC134" i="23"/>
  <c r="AO134" i="23"/>
  <c r="AR134" i="23"/>
  <c r="AN134" i="23"/>
  <c r="AS134" i="23"/>
  <c r="BE134" i="23"/>
  <c r="AU135" i="23"/>
  <c r="AX135" i="23"/>
  <c r="BA135" i="23"/>
  <c r="BD135" i="23"/>
  <c r="AY135" i="23"/>
  <c r="AZ135" i="23"/>
  <c r="BB135" i="23"/>
  <c r="AT135" i="23"/>
  <c r="BC135" i="23"/>
  <c r="AO135" i="23"/>
  <c r="AR135" i="23"/>
  <c r="AN135" i="23"/>
  <c r="AS135" i="23"/>
  <c r="BE135" i="23"/>
  <c r="AU136" i="23"/>
  <c r="AX136" i="23"/>
  <c r="BA136" i="23"/>
  <c r="BD136" i="23"/>
  <c r="AY136" i="23"/>
  <c r="AZ136" i="23"/>
  <c r="BB136" i="23"/>
  <c r="AT136" i="23"/>
  <c r="BC136" i="23"/>
  <c r="AO136" i="23"/>
  <c r="AR136" i="23"/>
  <c r="AN136" i="23"/>
  <c r="AS136" i="23"/>
  <c r="BE136" i="23"/>
  <c r="AU137" i="23"/>
  <c r="AX137" i="23"/>
  <c r="BA137" i="23"/>
  <c r="BD137" i="23"/>
  <c r="AY137" i="23"/>
  <c r="AZ137" i="23"/>
  <c r="BB137" i="23"/>
  <c r="AT137" i="23"/>
  <c r="BC137" i="23"/>
  <c r="AO137" i="23"/>
  <c r="AR137" i="23"/>
  <c r="AN137" i="23"/>
  <c r="AS137" i="23"/>
  <c r="BE137" i="23"/>
  <c r="AU138" i="23"/>
  <c r="AX138" i="23"/>
  <c r="BA138" i="23"/>
  <c r="BD138" i="23"/>
  <c r="AY138" i="23"/>
  <c r="AZ138" i="23"/>
  <c r="BB138" i="23"/>
  <c r="AT138" i="23"/>
  <c r="BC138" i="23"/>
  <c r="AO138" i="23"/>
  <c r="AR138" i="23"/>
  <c r="AN138" i="23"/>
  <c r="AS138" i="23"/>
  <c r="BE138" i="23"/>
  <c r="AU139" i="23"/>
  <c r="AX139" i="23"/>
  <c r="BA139" i="23"/>
  <c r="BD139" i="23"/>
  <c r="AY139" i="23"/>
  <c r="AZ139" i="23"/>
  <c r="BB139" i="23"/>
  <c r="AT139" i="23"/>
  <c r="BC139" i="23"/>
  <c r="AO139" i="23"/>
  <c r="AR139" i="23"/>
  <c r="AN139" i="23"/>
  <c r="AS139" i="23"/>
  <c r="BE139" i="23"/>
  <c r="AU140" i="23"/>
  <c r="AX140" i="23"/>
  <c r="BA140" i="23"/>
  <c r="BD140" i="23"/>
  <c r="AY140" i="23"/>
  <c r="AZ140" i="23"/>
  <c r="BB140" i="23"/>
  <c r="AT140" i="23"/>
  <c r="BC140" i="23"/>
  <c r="AO140" i="23"/>
  <c r="AR140" i="23"/>
  <c r="AN140" i="23"/>
  <c r="AS140" i="23"/>
  <c r="BE140" i="23"/>
  <c r="AU141" i="23"/>
  <c r="AX141" i="23"/>
  <c r="BA141" i="23"/>
  <c r="BD141" i="23"/>
  <c r="AY141" i="23"/>
  <c r="AZ141" i="23"/>
  <c r="BB141" i="23"/>
  <c r="AT141" i="23"/>
  <c r="BC141" i="23"/>
  <c r="AO141" i="23"/>
  <c r="AR141" i="23"/>
  <c r="AN141" i="23"/>
  <c r="AS141" i="23"/>
  <c r="BE141" i="23"/>
  <c r="AU142" i="23"/>
  <c r="AX142" i="23"/>
  <c r="BA142" i="23"/>
  <c r="BD142" i="23"/>
  <c r="AY142" i="23"/>
  <c r="AZ142" i="23"/>
  <c r="BB142" i="23"/>
  <c r="AT142" i="23"/>
  <c r="BC142" i="23"/>
  <c r="AO142" i="23"/>
  <c r="AR142" i="23"/>
  <c r="AN142" i="23"/>
  <c r="AS142" i="23"/>
  <c r="BE142" i="23"/>
  <c r="AU143" i="23"/>
  <c r="AX143" i="23"/>
  <c r="BA143" i="23"/>
  <c r="BD143" i="23"/>
  <c r="AY143" i="23"/>
  <c r="AZ143" i="23"/>
  <c r="BB143" i="23"/>
  <c r="AT143" i="23"/>
  <c r="BC143" i="23"/>
  <c r="AO143" i="23"/>
  <c r="AR143" i="23"/>
  <c r="AN143" i="23"/>
  <c r="AS143" i="23"/>
  <c r="BE143" i="23"/>
  <c r="AU144" i="23"/>
  <c r="AX144" i="23"/>
  <c r="BA144" i="23"/>
  <c r="BD144" i="23"/>
  <c r="AY144" i="23"/>
  <c r="AZ144" i="23"/>
  <c r="BB144" i="23"/>
  <c r="AT144" i="23"/>
  <c r="BC144" i="23"/>
  <c r="AO144" i="23"/>
  <c r="AR144" i="23"/>
  <c r="AN144" i="23"/>
  <c r="AS144" i="23"/>
  <c r="BE144" i="23"/>
  <c r="AU145" i="23"/>
  <c r="AX145" i="23"/>
  <c r="BA145" i="23"/>
  <c r="BD145" i="23"/>
  <c r="AY145" i="23"/>
  <c r="AZ145" i="23"/>
  <c r="BB145" i="23"/>
  <c r="AT145" i="23"/>
  <c r="BC145" i="23"/>
  <c r="AO145" i="23"/>
  <c r="AR145" i="23"/>
  <c r="AN145" i="23"/>
  <c r="AS145" i="23"/>
  <c r="BE145" i="23"/>
  <c r="AU146" i="23"/>
  <c r="AX146" i="23"/>
  <c r="BA146" i="23"/>
  <c r="BD146" i="23"/>
  <c r="AY146" i="23"/>
  <c r="AZ146" i="23"/>
  <c r="BB146" i="23"/>
  <c r="AT146" i="23"/>
  <c r="BC146" i="23"/>
  <c r="AO146" i="23"/>
  <c r="AR146" i="23"/>
  <c r="AN146" i="23"/>
  <c r="AS146" i="23"/>
  <c r="BE146" i="23"/>
  <c r="AU147" i="23"/>
  <c r="AX147" i="23"/>
  <c r="BA147" i="23"/>
  <c r="BD147" i="23"/>
  <c r="AY147" i="23"/>
  <c r="AZ147" i="23"/>
  <c r="BB147" i="23"/>
  <c r="AT147" i="23"/>
  <c r="BC147" i="23"/>
  <c r="AO147" i="23"/>
  <c r="AR147" i="23"/>
  <c r="AN147" i="23"/>
  <c r="AS147" i="23"/>
  <c r="BE147" i="23"/>
  <c r="AU148" i="23"/>
  <c r="AX148" i="23"/>
  <c r="BA148" i="23"/>
  <c r="BD148" i="23"/>
  <c r="AY148" i="23"/>
  <c r="AZ148" i="23"/>
  <c r="BB148" i="23"/>
  <c r="AT148" i="23"/>
  <c r="BC148" i="23"/>
  <c r="AO148" i="23"/>
  <c r="AR148" i="23"/>
  <c r="AN148" i="23"/>
  <c r="AS148" i="23"/>
  <c r="BE148" i="23"/>
  <c r="AU149" i="23"/>
  <c r="AX149" i="23"/>
  <c r="BA149" i="23"/>
  <c r="BD149" i="23"/>
  <c r="AY149" i="23"/>
  <c r="AZ149" i="23"/>
  <c r="BB149" i="23"/>
  <c r="AT149" i="23"/>
  <c r="BC149" i="23"/>
  <c r="AO149" i="23"/>
  <c r="AR149" i="23"/>
  <c r="AN149" i="23"/>
  <c r="AS149" i="23"/>
  <c r="BE149" i="23"/>
  <c r="AU150" i="23"/>
  <c r="AX150" i="23"/>
  <c r="BA150" i="23"/>
  <c r="BD150" i="23"/>
  <c r="AY150" i="23"/>
  <c r="AZ150" i="23"/>
  <c r="BB150" i="23"/>
  <c r="AT150" i="23"/>
  <c r="BC150" i="23"/>
  <c r="AO150" i="23"/>
  <c r="AR150" i="23"/>
  <c r="AN150" i="23"/>
  <c r="AS150" i="23"/>
  <c r="BE150" i="23"/>
  <c r="AU151" i="23"/>
  <c r="AX151" i="23"/>
  <c r="BA151" i="23"/>
  <c r="BD151" i="23"/>
  <c r="AY151" i="23"/>
  <c r="AZ151" i="23"/>
  <c r="BB151" i="23"/>
  <c r="AT151" i="23"/>
  <c r="BC151" i="23"/>
  <c r="AO151" i="23"/>
  <c r="AR151" i="23"/>
  <c r="AN151" i="23"/>
  <c r="AS151" i="23"/>
  <c r="BE151" i="23"/>
  <c r="AU152" i="23"/>
  <c r="AX152" i="23"/>
  <c r="BA152" i="23"/>
  <c r="BD152" i="23"/>
  <c r="AY152" i="23"/>
  <c r="AZ152" i="23"/>
  <c r="BB152" i="23"/>
  <c r="AT152" i="23"/>
  <c r="BC152" i="23"/>
  <c r="AO152" i="23"/>
  <c r="AR152" i="23"/>
  <c r="AN152" i="23"/>
  <c r="AS152" i="23"/>
  <c r="BE152" i="23"/>
  <c r="AU153" i="23"/>
  <c r="AX153" i="23"/>
  <c r="BA153" i="23"/>
  <c r="BD153" i="23"/>
  <c r="AY153" i="23"/>
  <c r="AZ153" i="23"/>
  <c r="BB153" i="23"/>
  <c r="AT153" i="23"/>
  <c r="BC153" i="23"/>
  <c r="AO153" i="23"/>
  <c r="AR153" i="23"/>
  <c r="AN153" i="23"/>
  <c r="AS153" i="23"/>
  <c r="BE153" i="23"/>
  <c r="AU154" i="23"/>
  <c r="AX154" i="23"/>
  <c r="BA154" i="23"/>
  <c r="BD154" i="23"/>
  <c r="AY154" i="23"/>
  <c r="AZ154" i="23"/>
  <c r="BB154" i="23"/>
  <c r="AT154" i="23"/>
  <c r="BC154" i="23"/>
  <c r="AO154" i="23"/>
  <c r="AR154" i="23"/>
  <c r="AN154" i="23"/>
  <c r="AS154" i="23"/>
  <c r="BE154" i="23"/>
  <c r="AU155" i="23"/>
  <c r="AX155" i="23"/>
  <c r="BA155" i="23"/>
  <c r="BD155" i="23"/>
  <c r="AY155" i="23"/>
  <c r="AZ155" i="23"/>
  <c r="BB155" i="23"/>
  <c r="AT155" i="23"/>
  <c r="BC155" i="23"/>
  <c r="AO155" i="23"/>
  <c r="AR155" i="23"/>
  <c r="AN155" i="23"/>
  <c r="AS155" i="23"/>
  <c r="BE155" i="23"/>
  <c r="AU156" i="23"/>
  <c r="AX156" i="23"/>
  <c r="BA156" i="23"/>
  <c r="BD156" i="23"/>
  <c r="AY156" i="23"/>
  <c r="AZ156" i="23"/>
  <c r="BB156" i="23"/>
  <c r="AT156" i="23"/>
  <c r="BC156" i="23"/>
  <c r="AO156" i="23"/>
  <c r="AR156" i="23"/>
  <c r="AN156" i="23"/>
  <c r="AS156" i="23"/>
  <c r="BE156" i="23"/>
  <c r="AU157" i="23"/>
  <c r="AX157" i="23"/>
  <c r="BA157" i="23"/>
  <c r="BD157" i="23"/>
  <c r="AY157" i="23"/>
  <c r="AZ157" i="23"/>
  <c r="BB157" i="23"/>
  <c r="AT157" i="23"/>
  <c r="BC157" i="23"/>
  <c r="AO157" i="23"/>
  <c r="AR157" i="23"/>
  <c r="AN157" i="23"/>
  <c r="AS157" i="23"/>
  <c r="BE157" i="23"/>
  <c r="AU158" i="23"/>
  <c r="AX158" i="23"/>
  <c r="BA158" i="23"/>
  <c r="BD158" i="23"/>
  <c r="AY158" i="23"/>
  <c r="AZ158" i="23"/>
  <c r="BB158" i="23"/>
  <c r="AT158" i="23"/>
  <c r="BC158" i="23"/>
  <c r="AO158" i="23"/>
  <c r="AR158" i="23"/>
  <c r="AN158" i="23"/>
  <c r="AS158" i="23"/>
  <c r="BE158" i="23"/>
  <c r="AU159" i="23"/>
  <c r="AX159" i="23"/>
  <c r="BA159" i="23"/>
  <c r="BD159" i="23"/>
  <c r="AY159" i="23"/>
  <c r="AZ159" i="23"/>
  <c r="BB159" i="23"/>
  <c r="AT159" i="23"/>
  <c r="BC159" i="23"/>
  <c r="AO159" i="23"/>
  <c r="AR159" i="23"/>
  <c r="AN159" i="23"/>
  <c r="AS159" i="23"/>
  <c r="BE159" i="23"/>
  <c r="AU160" i="23"/>
  <c r="AX160" i="23"/>
  <c r="BA160" i="23"/>
  <c r="BD160" i="23"/>
  <c r="AY160" i="23"/>
  <c r="AZ160" i="23"/>
  <c r="BB160" i="23"/>
  <c r="AT160" i="23"/>
  <c r="BC160" i="23"/>
  <c r="AO160" i="23"/>
  <c r="AR160" i="23"/>
  <c r="AN160" i="23"/>
  <c r="AS160" i="23"/>
  <c r="BE160" i="23"/>
  <c r="AU161" i="23"/>
  <c r="AX161" i="23"/>
  <c r="BA161" i="23"/>
  <c r="BD161" i="23"/>
  <c r="AY161" i="23"/>
  <c r="AZ161" i="23"/>
  <c r="BB161" i="23"/>
  <c r="AT161" i="23"/>
  <c r="BC161" i="23"/>
  <c r="AO161" i="23"/>
  <c r="AR161" i="23"/>
  <c r="AN161" i="23"/>
  <c r="AS161" i="23"/>
  <c r="BE161" i="23"/>
  <c r="AU162" i="23"/>
  <c r="AX162" i="23"/>
  <c r="BA162" i="23"/>
  <c r="BD162" i="23"/>
  <c r="AY162" i="23"/>
  <c r="AZ162" i="23"/>
  <c r="BB162" i="23"/>
  <c r="AT162" i="23"/>
  <c r="BC162" i="23"/>
  <c r="AO162" i="23"/>
  <c r="AR162" i="23"/>
  <c r="AN162" i="23"/>
  <c r="AS162" i="23"/>
  <c r="BE162" i="23"/>
  <c r="AU163" i="23"/>
  <c r="AX163" i="23"/>
  <c r="BA163" i="23"/>
  <c r="BD163" i="23"/>
  <c r="AY163" i="23"/>
  <c r="AZ163" i="23"/>
  <c r="BB163" i="23"/>
  <c r="AT163" i="23"/>
  <c r="BC163" i="23"/>
  <c r="AO163" i="23"/>
  <c r="AR163" i="23"/>
  <c r="AN163" i="23"/>
  <c r="AS163" i="23"/>
  <c r="BE163" i="23"/>
  <c r="AU164" i="23"/>
  <c r="AX164" i="23"/>
  <c r="BA164" i="23"/>
  <c r="BD164" i="23"/>
  <c r="AY164" i="23"/>
  <c r="AZ164" i="23"/>
  <c r="BB164" i="23"/>
  <c r="AT164" i="23"/>
  <c r="BC164" i="23"/>
  <c r="AO164" i="23"/>
  <c r="AR164" i="23"/>
  <c r="AN164" i="23"/>
  <c r="AS164" i="23"/>
  <c r="BE164" i="23"/>
  <c r="AU165" i="23"/>
  <c r="AX165" i="23"/>
  <c r="BA165" i="23"/>
  <c r="BD165" i="23"/>
  <c r="AY165" i="23"/>
  <c r="AZ165" i="23"/>
  <c r="BB165" i="23"/>
  <c r="AT165" i="23"/>
  <c r="BC165" i="23"/>
  <c r="AO165" i="23"/>
  <c r="AR165" i="23"/>
  <c r="AN165" i="23"/>
  <c r="AS165" i="23"/>
  <c r="BE165" i="23"/>
  <c r="AU166" i="23"/>
  <c r="AX166" i="23"/>
  <c r="BA166" i="23"/>
  <c r="BD166" i="23"/>
  <c r="AY166" i="23"/>
  <c r="AZ166" i="23"/>
  <c r="BB166" i="23"/>
  <c r="AT166" i="23"/>
  <c r="BC166" i="23"/>
  <c r="AO166" i="23"/>
  <c r="AR166" i="23"/>
  <c r="AN166" i="23"/>
  <c r="AS166" i="23"/>
  <c r="BE166" i="23"/>
  <c r="AU167" i="23"/>
  <c r="AX167" i="23"/>
  <c r="BA167" i="23"/>
  <c r="BD167" i="23"/>
  <c r="AY167" i="23"/>
  <c r="AZ167" i="23"/>
  <c r="BB167" i="23"/>
  <c r="AT167" i="23"/>
  <c r="BC167" i="23"/>
  <c r="AO167" i="23"/>
  <c r="AR167" i="23"/>
  <c r="AN167" i="23"/>
  <c r="AS167" i="23"/>
  <c r="BE167" i="23"/>
  <c r="AU168" i="23"/>
  <c r="AX168" i="23"/>
  <c r="BA168" i="23"/>
  <c r="BD168" i="23"/>
  <c r="AY168" i="23"/>
  <c r="AZ168" i="23"/>
  <c r="BB168" i="23"/>
  <c r="AT168" i="23"/>
  <c r="BC168" i="23"/>
  <c r="AO168" i="23"/>
  <c r="AR168" i="23"/>
  <c r="AN168" i="23"/>
  <c r="AS168" i="23"/>
  <c r="BE168" i="23"/>
  <c r="AU169" i="23"/>
  <c r="AX169" i="23"/>
  <c r="BA169" i="23"/>
  <c r="BD169" i="23"/>
  <c r="AY169" i="23"/>
  <c r="AZ169" i="23"/>
  <c r="BB169" i="23"/>
  <c r="AT169" i="23"/>
  <c r="BC169" i="23"/>
  <c r="AO169" i="23"/>
  <c r="AR169" i="23"/>
  <c r="AN169" i="23"/>
  <c r="AS169" i="23"/>
  <c r="BE169" i="23"/>
  <c r="AU170" i="23"/>
  <c r="AX170" i="23"/>
  <c r="BA170" i="23"/>
  <c r="BD170" i="23"/>
  <c r="AY170" i="23"/>
  <c r="AZ170" i="23"/>
  <c r="BB170" i="23"/>
  <c r="AT170" i="23"/>
  <c r="BC170" i="23"/>
  <c r="AO170" i="23"/>
  <c r="AR170" i="23"/>
  <c r="AN170" i="23"/>
  <c r="AS170" i="23"/>
  <c r="BE170" i="23"/>
  <c r="AU171" i="23"/>
  <c r="AX171" i="23"/>
  <c r="BA171" i="23"/>
  <c r="BD171" i="23"/>
  <c r="AY171" i="23"/>
  <c r="AZ171" i="23"/>
  <c r="BB171" i="23"/>
  <c r="AT171" i="23"/>
  <c r="BC171" i="23"/>
  <c r="AO171" i="23"/>
  <c r="AR171" i="23"/>
  <c r="AN171" i="23"/>
  <c r="AS171" i="23"/>
  <c r="BE171" i="23"/>
  <c r="AU172" i="23"/>
  <c r="AX172" i="23"/>
  <c r="BA172" i="23"/>
  <c r="BD172" i="23"/>
  <c r="AY172" i="23"/>
  <c r="AZ172" i="23"/>
  <c r="BB172" i="23"/>
  <c r="AT172" i="23"/>
  <c r="BC172" i="23"/>
  <c r="AO172" i="23"/>
  <c r="AR172" i="23"/>
  <c r="AN172" i="23"/>
  <c r="AS172" i="23"/>
  <c r="BE172" i="23"/>
  <c r="AU173" i="23"/>
  <c r="AX173" i="23"/>
  <c r="BA173" i="23"/>
  <c r="BD173" i="23"/>
  <c r="AY173" i="23"/>
  <c r="AZ173" i="23"/>
  <c r="BB173" i="23"/>
  <c r="AT173" i="23"/>
  <c r="BC173" i="23"/>
  <c r="AO173" i="23"/>
  <c r="AR173" i="23"/>
  <c r="AN173" i="23"/>
  <c r="AS173" i="23"/>
  <c r="BE173" i="23"/>
  <c r="AU174" i="23"/>
  <c r="AX174" i="23"/>
  <c r="BA174" i="23"/>
  <c r="BD174" i="23"/>
  <c r="AY174" i="23"/>
  <c r="AZ174" i="23"/>
  <c r="BB174" i="23"/>
  <c r="AT174" i="23"/>
  <c r="BC174" i="23"/>
  <c r="AO174" i="23"/>
  <c r="AR174" i="23"/>
  <c r="AN174" i="23"/>
  <c r="AS174" i="23"/>
  <c r="BE174" i="23"/>
  <c r="AU175" i="23"/>
  <c r="AX175" i="23"/>
  <c r="BA175" i="23"/>
  <c r="BD175" i="23"/>
  <c r="AY175" i="23"/>
  <c r="AZ175" i="23"/>
  <c r="BB175" i="23"/>
  <c r="AT175" i="23"/>
  <c r="BC175" i="23"/>
  <c r="AO175" i="23"/>
  <c r="AR175" i="23"/>
  <c r="AN175" i="23"/>
  <c r="AS175" i="23"/>
  <c r="BE175" i="23"/>
  <c r="AU176" i="23"/>
  <c r="AX176" i="23"/>
  <c r="BA176" i="23"/>
  <c r="BD176" i="23"/>
  <c r="AY176" i="23"/>
  <c r="AZ176" i="23"/>
  <c r="BB176" i="23"/>
  <c r="AT176" i="23"/>
  <c r="BC176" i="23"/>
  <c r="AO176" i="23"/>
  <c r="AR176" i="23"/>
  <c r="AN176" i="23"/>
  <c r="AS176" i="23"/>
  <c r="BE176" i="23"/>
  <c r="AU177" i="23"/>
  <c r="AX177" i="23"/>
  <c r="BA177" i="23"/>
  <c r="BD177" i="23"/>
  <c r="AY177" i="23"/>
  <c r="AZ177" i="23"/>
  <c r="BB177" i="23"/>
  <c r="AT177" i="23"/>
  <c r="BC177" i="23"/>
  <c r="AO177" i="23"/>
  <c r="AR177" i="23"/>
  <c r="AN177" i="23"/>
  <c r="AS177" i="23"/>
  <c r="BE177" i="23"/>
  <c r="AU178" i="23"/>
  <c r="AX178" i="23"/>
  <c r="BA178" i="23"/>
  <c r="BD178" i="23"/>
  <c r="AY178" i="23"/>
  <c r="AZ178" i="23"/>
  <c r="BB178" i="23"/>
  <c r="AT178" i="23"/>
  <c r="BC178" i="23"/>
  <c r="AO178" i="23"/>
  <c r="AR178" i="23"/>
  <c r="AN178" i="23"/>
  <c r="AS178" i="23"/>
  <c r="BE178" i="23"/>
  <c r="AU179" i="23"/>
  <c r="AX179" i="23"/>
  <c r="BA179" i="23"/>
  <c r="BD179" i="23"/>
  <c r="AY179" i="23"/>
  <c r="AZ179" i="23"/>
  <c r="BB179" i="23"/>
  <c r="AT179" i="23"/>
  <c r="BC179" i="23"/>
  <c r="AO179" i="23"/>
  <c r="AR179" i="23"/>
  <c r="AN179" i="23"/>
  <c r="AS179" i="23"/>
  <c r="BE179" i="23"/>
  <c r="AU180" i="23"/>
  <c r="AX180" i="23"/>
  <c r="BA180" i="23"/>
  <c r="BD180" i="23"/>
  <c r="AY180" i="23"/>
  <c r="AZ180" i="23"/>
  <c r="BB180" i="23"/>
  <c r="AT180" i="23"/>
  <c r="BC180" i="23"/>
  <c r="AO180" i="23"/>
  <c r="AR180" i="23"/>
  <c r="AN180" i="23"/>
  <c r="AS180" i="23"/>
  <c r="BE180" i="23"/>
  <c r="AU181" i="23"/>
  <c r="AX181" i="23"/>
  <c r="BA181" i="23"/>
  <c r="BD181" i="23"/>
  <c r="AY181" i="23"/>
  <c r="AZ181" i="23"/>
  <c r="BB181" i="23"/>
  <c r="AT181" i="23"/>
  <c r="BC181" i="23"/>
  <c r="AO181" i="23"/>
  <c r="AR181" i="23"/>
  <c r="AN181" i="23"/>
  <c r="AS181" i="23"/>
  <c r="BE181" i="23"/>
  <c r="AU182" i="23"/>
  <c r="AX182" i="23"/>
  <c r="BA182" i="23"/>
  <c r="BD182" i="23"/>
  <c r="AY182" i="23"/>
  <c r="AZ182" i="23"/>
  <c r="BB182" i="23"/>
  <c r="AT182" i="23"/>
  <c r="BC182" i="23"/>
  <c r="AO182" i="23"/>
  <c r="AR182" i="23"/>
  <c r="AN182" i="23"/>
  <c r="AS182" i="23"/>
  <c r="BE182" i="23"/>
  <c r="AU183" i="23"/>
  <c r="AX183" i="23"/>
  <c r="BA183" i="23"/>
  <c r="BD183" i="23"/>
  <c r="AY183" i="23"/>
  <c r="AZ183" i="23"/>
  <c r="BB183" i="23"/>
  <c r="AT183" i="23"/>
  <c r="BC183" i="23"/>
  <c r="AO183" i="23"/>
  <c r="AR183" i="23"/>
  <c r="AN183" i="23"/>
  <c r="AS183" i="23"/>
  <c r="BE183" i="23"/>
  <c r="AU184" i="23"/>
  <c r="AX184" i="23"/>
  <c r="BA184" i="23"/>
  <c r="BD184" i="23"/>
  <c r="AY184" i="23"/>
  <c r="AZ184" i="23"/>
  <c r="BB184" i="23"/>
  <c r="AT184" i="23"/>
  <c r="BC184" i="23"/>
  <c r="AO184" i="23"/>
  <c r="AR184" i="23"/>
  <c r="AN184" i="23"/>
  <c r="AS184" i="23"/>
  <c r="BE184" i="23"/>
  <c r="AU185" i="23"/>
  <c r="AX185" i="23"/>
  <c r="BA185" i="23"/>
  <c r="BD185" i="23"/>
  <c r="AY185" i="23"/>
  <c r="AZ185" i="23"/>
  <c r="BB185" i="23"/>
  <c r="AT185" i="23"/>
  <c r="BC185" i="23"/>
  <c r="AO185" i="23"/>
  <c r="AR185" i="23"/>
  <c r="AN185" i="23"/>
  <c r="AS185" i="23"/>
  <c r="BE185" i="23"/>
  <c r="AU186" i="23"/>
  <c r="AX186" i="23"/>
  <c r="BA186" i="23"/>
  <c r="BD186" i="23"/>
  <c r="AY186" i="23"/>
  <c r="AZ186" i="23"/>
  <c r="BB186" i="23"/>
  <c r="AT186" i="23"/>
  <c r="BC186" i="23"/>
  <c r="AO186" i="23"/>
  <c r="AR186" i="23"/>
  <c r="AN186" i="23"/>
  <c r="AS186" i="23"/>
  <c r="BE186" i="23"/>
  <c r="AU187" i="23"/>
  <c r="AX187" i="23"/>
  <c r="BA187" i="23"/>
  <c r="BD187" i="23"/>
  <c r="AY187" i="23"/>
  <c r="AZ187" i="23"/>
  <c r="BB187" i="23"/>
  <c r="AT187" i="23"/>
  <c r="BC187" i="23"/>
  <c r="AO187" i="23"/>
  <c r="AR187" i="23"/>
  <c r="AN187" i="23"/>
  <c r="AS187" i="23"/>
  <c r="BE187" i="23"/>
  <c r="AU188" i="23"/>
  <c r="AX188" i="23"/>
  <c r="BA188" i="23"/>
  <c r="BD188" i="23"/>
  <c r="AY188" i="23"/>
  <c r="AZ188" i="23"/>
  <c r="BB188" i="23"/>
  <c r="AT188" i="23"/>
  <c r="BC188" i="23"/>
  <c r="AO188" i="23"/>
  <c r="AR188" i="23"/>
  <c r="AN188" i="23"/>
  <c r="AS188" i="23"/>
  <c r="BE188" i="23"/>
  <c r="AU189" i="23"/>
  <c r="AX189" i="23"/>
  <c r="BA189" i="23"/>
  <c r="BD189" i="23"/>
  <c r="AY189" i="23"/>
  <c r="AZ189" i="23"/>
  <c r="BB189" i="23"/>
  <c r="AT189" i="23"/>
  <c r="BC189" i="23"/>
  <c r="AO189" i="23"/>
  <c r="AR189" i="23"/>
  <c r="AN189" i="23"/>
  <c r="AS189" i="23"/>
  <c r="BE189" i="23"/>
  <c r="AU190" i="23"/>
  <c r="AX190" i="23"/>
  <c r="BA190" i="23"/>
  <c r="BD190" i="23"/>
  <c r="AY190" i="23"/>
  <c r="AZ190" i="23"/>
  <c r="BB190" i="23"/>
  <c r="AT190" i="23"/>
  <c r="BC190" i="23"/>
  <c r="AO190" i="23"/>
  <c r="AR190" i="23"/>
  <c r="AN190" i="23"/>
  <c r="AS190" i="23"/>
  <c r="BE190" i="23"/>
  <c r="AU191" i="23"/>
  <c r="AX191" i="23"/>
  <c r="BA191" i="23"/>
  <c r="BD191" i="23"/>
  <c r="AY191" i="23"/>
  <c r="AZ191" i="23"/>
  <c r="BB191" i="23"/>
  <c r="AT191" i="23"/>
  <c r="BC191" i="23"/>
  <c r="AO191" i="23"/>
  <c r="AR191" i="23"/>
  <c r="AN191" i="23"/>
  <c r="AS191" i="23"/>
  <c r="BE191" i="23"/>
  <c r="AU192" i="23"/>
  <c r="AX192" i="23"/>
  <c r="BA192" i="23"/>
  <c r="BD192" i="23"/>
  <c r="AY192" i="23"/>
  <c r="AZ192" i="23"/>
  <c r="BB192" i="23"/>
  <c r="AT192" i="23"/>
  <c r="BC192" i="23"/>
  <c r="AO192" i="23"/>
  <c r="AR192" i="23"/>
  <c r="AN192" i="23"/>
  <c r="AS192" i="23"/>
  <c r="BE192" i="23"/>
  <c r="AU193" i="23"/>
  <c r="AX193" i="23"/>
  <c r="BA193" i="23"/>
  <c r="BD193" i="23"/>
  <c r="AY193" i="23"/>
  <c r="AZ193" i="23"/>
  <c r="BB193" i="23"/>
  <c r="AT193" i="23"/>
  <c r="BC193" i="23"/>
  <c r="AO193" i="23"/>
  <c r="AR193" i="23"/>
  <c r="AN193" i="23"/>
  <c r="AS193" i="23"/>
  <c r="BE193" i="23"/>
  <c r="AU194" i="23"/>
  <c r="AX194" i="23"/>
  <c r="BA194" i="23"/>
  <c r="BD194" i="23"/>
  <c r="AY194" i="23"/>
  <c r="AZ194" i="23"/>
  <c r="BB194" i="23"/>
  <c r="AT194" i="23"/>
  <c r="BC194" i="23"/>
  <c r="AO194" i="23"/>
  <c r="AR194" i="23"/>
  <c r="AN194" i="23"/>
  <c r="AS194" i="23"/>
  <c r="BE194" i="23"/>
  <c r="AU195" i="23"/>
  <c r="AX195" i="23"/>
  <c r="BA195" i="23"/>
  <c r="BD195" i="23"/>
  <c r="AY195" i="23"/>
  <c r="AZ195" i="23"/>
  <c r="BB195" i="23"/>
  <c r="AT195" i="23"/>
  <c r="BC195" i="23"/>
  <c r="AO195" i="23"/>
  <c r="AR195" i="23"/>
  <c r="AN195" i="23"/>
  <c r="AS195" i="23"/>
  <c r="BE195" i="23"/>
  <c r="AU196" i="23"/>
  <c r="AX196" i="23"/>
  <c r="BA196" i="23"/>
  <c r="BD196" i="23"/>
  <c r="AY196" i="23"/>
  <c r="AZ196" i="23"/>
  <c r="BB196" i="23"/>
  <c r="AT196" i="23"/>
  <c r="BC196" i="23"/>
  <c r="AO196" i="23"/>
  <c r="AR196" i="23"/>
  <c r="AN196" i="23"/>
  <c r="AS196" i="23"/>
  <c r="BE196" i="23"/>
  <c r="AU197" i="23"/>
  <c r="AX197" i="23"/>
  <c r="BA197" i="23"/>
  <c r="BD197" i="23"/>
  <c r="AY197" i="23"/>
  <c r="AZ197" i="23"/>
  <c r="BB197" i="23"/>
  <c r="AT197" i="23"/>
  <c r="BC197" i="23"/>
  <c r="AO197" i="23"/>
  <c r="AR197" i="23"/>
  <c r="AN197" i="23"/>
  <c r="AS197" i="23"/>
  <c r="BE197" i="23"/>
  <c r="AU198" i="23"/>
  <c r="AX198" i="23"/>
  <c r="BA198" i="23"/>
  <c r="BD198" i="23"/>
  <c r="AY198" i="23"/>
  <c r="AZ198" i="23"/>
  <c r="BB198" i="23"/>
  <c r="AT198" i="23"/>
  <c r="BC198" i="23"/>
  <c r="AO198" i="23"/>
  <c r="AR198" i="23"/>
  <c r="AN198" i="23"/>
  <c r="AS198" i="23"/>
  <c r="BE198" i="23"/>
  <c r="AU199" i="23"/>
  <c r="AX199" i="23"/>
  <c r="BA199" i="23"/>
  <c r="BD199" i="23"/>
  <c r="AY199" i="23"/>
  <c r="AZ199" i="23"/>
  <c r="BB199" i="23"/>
  <c r="AT199" i="23"/>
  <c r="BC199" i="23"/>
  <c r="AO199" i="23"/>
  <c r="AR199" i="23"/>
  <c r="AN199" i="23"/>
  <c r="AS199" i="23"/>
  <c r="BE199" i="23"/>
  <c r="AU200" i="23"/>
  <c r="AX200" i="23"/>
  <c r="BA200" i="23"/>
  <c r="BD200" i="23"/>
  <c r="AY200" i="23"/>
  <c r="AZ200" i="23"/>
  <c r="BB200" i="23"/>
  <c r="AT200" i="23"/>
  <c r="BC200" i="23"/>
  <c r="AO200" i="23"/>
  <c r="AR200" i="23"/>
  <c r="AN200" i="23"/>
  <c r="AS200" i="23"/>
  <c r="BE200" i="23"/>
  <c r="AU201" i="23"/>
  <c r="AX201" i="23"/>
  <c r="BA201" i="23"/>
  <c r="BD201" i="23"/>
  <c r="AY201" i="23"/>
  <c r="AZ201" i="23"/>
  <c r="BB201" i="23"/>
  <c r="AT201" i="23"/>
  <c r="BC201" i="23"/>
  <c r="AO201" i="23"/>
  <c r="AR201" i="23"/>
  <c r="AN201" i="23"/>
  <c r="AS201" i="23"/>
  <c r="BE201" i="23"/>
  <c r="AU202" i="23"/>
  <c r="AX202" i="23"/>
  <c r="BA202" i="23"/>
  <c r="BD202" i="23"/>
  <c r="AY202" i="23"/>
  <c r="AZ202" i="23"/>
  <c r="BB202" i="23"/>
  <c r="AT202" i="23"/>
  <c r="BC202" i="23"/>
  <c r="AO202" i="23"/>
  <c r="AR202" i="23"/>
  <c r="AN202" i="23"/>
  <c r="AS202" i="23"/>
  <c r="BE202" i="23"/>
  <c r="AU203" i="23"/>
  <c r="AX203" i="23"/>
  <c r="BA203" i="23"/>
  <c r="BD203" i="23"/>
  <c r="AY203" i="23"/>
  <c r="AZ203" i="23"/>
  <c r="BB203" i="23"/>
  <c r="AT203" i="23"/>
  <c r="BC203" i="23"/>
  <c r="AO203" i="23"/>
  <c r="AR203" i="23"/>
  <c r="AN203" i="23"/>
  <c r="AS203" i="23"/>
  <c r="BE203" i="23"/>
  <c r="AU204" i="23"/>
  <c r="AX204" i="23"/>
  <c r="BA204" i="23"/>
  <c r="BD204" i="23"/>
  <c r="AY204" i="23"/>
  <c r="AZ204" i="23"/>
  <c r="BB204" i="23"/>
  <c r="AT204" i="23"/>
  <c r="BC204" i="23"/>
  <c r="AO204" i="23"/>
  <c r="AR204" i="23"/>
  <c r="AN204" i="23"/>
  <c r="AS204" i="23"/>
  <c r="BE204" i="23"/>
  <c r="AU205" i="23"/>
  <c r="AX205" i="23"/>
  <c r="BA205" i="23"/>
  <c r="BD205" i="23"/>
  <c r="AY205" i="23"/>
  <c r="AZ205" i="23"/>
  <c r="BB205" i="23"/>
  <c r="AT205" i="23"/>
  <c r="BC205" i="23"/>
  <c r="AO205" i="23"/>
  <c r="AR205" i="23"/>
  <c r="AN205" i="23"/>
  <c r="AS205" i="23"/>
  <c r="BE205" i="23"/>
  <c r="AU206" i="23"/>
  <c r="AX206" i="23"/>
  <c r="BA206" i="23"/>
  <c r="BD206" i="23"/>
  <c r="AY206" i="23"/>
  <c r="AZ206" i="23"/>
  <c r="BB206" i="23"/>
  <c r="AT206" i="23"/>
  <c r="BC206" i="23"/>
  <c r="AO206" i="23"/>
  <c r="AR206" i="23"/>
  <c r="AN206" i="23"/>
  <c r="AS206" i="23"/>
  <c r="BE206" i="23"/>
  <c r="AU207" i="23"/>
  <c r="AX207" i="23"/>
  <c r="BA207" i="23"/>
  <c r="BD207" i="23"/>
  <c r="AY207" i="23"/>
  <c r="AZ207" i="23"/>
  <c r="BB207" i="23"/>
  <c r="AT207" i="23"/>
  <c r="BC207" i="23"/>
  <c r="AO207" i="23"/>
  <c r="AR207" i="23"/>
  <c r="AN207" i="23"/>
  <c r="AS207" i="23"/>
  <c r="BE207" i="23"/>
  <c r="AU208" i="23"/>
  <c r="AX208" i="23"/>
  <c r="BA208" i="23"/>
  <c r="BD208" i="23"/>
  <c r="AY208" i="23"/>
  <c r="AZ208" i="23"/>
  <c r="BB208" i="23"/>
  <c r="AT208" i="23"/>
  <c r="BC208" i="23"/>
  <c r="AO208" i="23"/>
  <c r="AR208" i="23"/>
  <c r="AN208" i="23"/>
  <c r="AS208" i="23"/>
  <c r="BE208" i="23"/>
  <c r="AU209" i="23"/>
  <c r="AX209" i="23"/>
  <c r="BA209" i="23"/>
  <c r="BD209" i="23"/>
  <c r="AY209" i="23"/>
  <c r="AZ209" i="23"/>
  <c r="BB209" i="23"/>
  <c r="AT209" i="23"/>
  <c r="BC209" i="23"/>
  <c r="AO209" i="23"/>
  <c r="AR209" i="23"/>
  <c r="AN209" i="23"/>
  <c r="AS209" i="23"/>
  <c r="BE209" i="23"/>
  <c r="AU210" i="23"/>
  <c r="AX210" i="23"/>
  <c r="BA210" i="23"/>
  <c r="BD210" i="23"/>
  <c r="AY210" i="23"/>
  <c r="AZ210" i="23"/>
  <c r="BB210" i="23"/>
  <c r="AT210" i="23"/>
  <c r="BC210" i="23"/>
  <c r="AO210" i="23"/>
  <c r="AR210" i="23"/>
  <c r="AN210" i="23"/>
  <c r="AS210" i="23"/>
  <c r="BE210" i="23"/>
  <c r="AU211" i="23"/>
  <c r="AX211" i="23"/>
  <c r="BA211" i="23"/>
  <c r="BD211" i="23"/>
  <c r="AY211" i="23"/>
  <c r="AZ211" i="23"/>
  <c r="BB211" i="23"/>
  <c r="AT211" i="23"/>
  <c r="BC211" i="23"/>
  <c r="AO211" i="23"/>
  <c r="AR211" i="23"/>
  <c r="AN211" i="23"/>
  <c r="AS211" i="23"/>
  <c r="BE211" i="23"/>
  <c r="AU212" i="23"/>
  <c r="AX212" i="23"/>
  <c r="BA212" i="23"/>
  <c r="BD212" i="23"/>
  <c r="AY212" i="23"/>
  <c r="AZ212" i="23"/>
  <c r="BB212" i="23"/>
  <c r="AT212" i="23"/>
  <c r="BC212" i="23"/>
  <c r="AO212" i="23"/>
  <c r="AR212" i="23"/>
  <c r="AN212" i="23"/>
  <c r="AS212" i="23"/>
  <c r="BE212" i="23"/>
  <c r="AU213" i="23"/>
  <c r="AX213" i="23"/>
  <c r="BA213" i="23"/>
  <c r="BD213" i="23"/>
  <c r="AY213" i="23"/>
  <c r="AZ213" i="23"/>
  <c r="BB213" i="23"/>
  <c r="AT213" i="23"/>
  <c r="BC213" i="23"/>
  <c r="AO213" i="23"/>
  <c r="AR213" i="23"/>
  <c r="AN213" i="23"/>
  <c r="AS213" i="23"/>
  <c r="BE213" i="23"/>
  <c r="AU214" i="23"/>
  <c r="AX214" i="23"/>
  <c r="BA214" i="23"/>
  <c r="BD214" i="23"/>
  <c r="AY214" i="23"/>
  <c r="AZ214" i="23"/>
  <c r="BB214" i="23"/>
  <c r="AT214" i="23"/>
  <c r="BC214" i="23"/>
  <c r="AO214" i="23"/>
  <c r="AR214" i="23"/>
  <c r="AN214" i="23"/>
  <c r="AS214" i="23"/>
  <c r="BE214" i="23"/>
  <c r="AU215" i="23"/>
  <c r="AX215" i="23"/>
  <c r="BA215" i="23"/>
  <c r="BD215" i="23"/>
  <c r="AY215" i="23"/>
  <c r="AZ215" i="23"/>
  <c r="BB215" i="23"/>
  <c r="AT215" i="23"/>
  <c r="BC215" i="23"/>
  <c r="AO215" i="23"/>
  <c r="AR215" i="23"/>
  <c r="AN215" i="23"/>
  <c r="AS215" i="23"/>
  <c r="BE215" i="23"/>
  <c r="AU216" i="23"/>
  <c r="AX216" i="23"/>
  <c r="BA216" i="23"/>
  <c r="BD216" i="23"/>
  <c r="AY216" i="23"/>
  <c r="AZ216" i="23"/>
  <c r="BB216" i="23"/>
  <c r="AT216" i="23"/>
  <c r="BC216" i="23"/>
  <c r="AO216" i="23"/>
  <c r="AR216" i="23"/>
  <c r="AN216" i="23"/>
  <c r="AS216" i="23"/>
  <c r="BE216" i="23"/>
  <c r="AU217" i="23"/>
  <c r="AX217" i="23"/>
  <c r="BA217" i="23"/>
  <c r="BD217" i="23"/>
  <c r="AY217" i="23"/>
  <c r="AZ217" i="23"/>
  <c r="BB217" i="23"/>
  <c r="AT217" i="23"/>
  <c r="BC217" i="23"/>
  <c r="AO217" i="23"/>
  <c r="AR217" i="23"/>
  <c r="AN217" i="23"/>
  <c r="AS217" i="23"/>
  <c r="BE217" i="23"/>
  <c r="AU218" i="23"/>
  <c r="AX218" i="23"/>
  <c r="BA218" i="23"/>
  <c r="BD218" i="23"/>
  <c r="AY218" i="23"/>
  <c r="AZ218" i="23"/>
  <c r="BB218" i="23"/>
  <c r="AT218" i="23"/>
  <c r="BC218" i="23"/>
  <c r="AO218" i="23"/>
  <c r="AR218" i="23"/>
  <c r="AN218" i="23"/>
  <c r="AS218" i="23"/>
  <c r="BE218" i="23"/>
  <c r="AU219" i="23"/>
  <c r="AX219" i="23"/>
  <c r="BA219" i="23"/>
  <c r="BD219" i="23"/>
  <c r="AY219" i="23"/>
  <c r="AZ219" i="23"/>
  <c r="BB219" i="23"/>
  <c r="AT219" i="23"/>
  <c r="BC219" i="23"/>
  <c r="AO219" i="23"/>
  <c r="AR219" i="23"/>
  <c r="AN219" i="23"/>
  <c r="AS219" i="23"/>
  <c r="BE219" i="23"/>
  <c r="AU220" i="23"/>
  <c r="AX220" i="23"/>
  <c r="BA220" i="23"/>
  <c r="BD220" i="23"/>
  <c r="AY220" i="23"/>
  <c r="AZ220" i="23"/>
  <c r="BB220" i="23"/>
  <c r="AT220" i="23"/>
  <c r="BC220" i="23"/>
  <c r="AO220" i="23"/>
  <c r="AR220" i="23"/>
  <c r="AN220" i="23"/>
  <c r="AS220" i="23"/>
  <c r="BE220" i="23"/>
  <c r="AU221" i="23"/>
  <c r="AX221" i="23"/>
  <c r="BA221" i="23"/>
  <c r="BD221" i="23"/>
  <c r="AY221" i="23"/>
  <c r="AZ221" i="23"/>
  <c r="BB221" i="23"/>
  <c r="AT221" i="23"/>
  <c r="BC221" i="23"/>
  <c r="AO221" i="23"/>
  <c r="AR221" i="23"/>
  <c r="AN221" i="23"/>
  <c r="AS221" i="23"/>
  <c r="BE221" i="23"/>
  <c r="AU222" i="23"/>
  <c r="AX222" i="23"/>
  <c r="BA222" i="23"/>
  <c r="BD222" i="23"/>
  <c r="AY222" i="23"/>
  <c r="AZ222" i="23"/>
  <c r="BB222" i="23"/>
  <c r="AT222" i="23"/>
  <c r="BC222" i="23"/>
  <c r="AO222" i="23"/>
  <c r="AR222" i="23"/>
  <c r="AN222" i="23"/>
  <c r="AS222" i="23"/>
  <c r="BE222" i="23"/>
  <c r="AU223" i="23"/>
  <c r="AX223" i="23"/>
  <c r="BA223" i="23"/>
  <c r="BD223" i="23"/>
  <c r="AY223" i="23"/>
  <c r="AZ223" i="23"/>
  <c r="BB223" i="23"/>
  <c r="AT223" i="23"/>
  <c r="BC223" i="23"/>
  <c r="AO223" i="23"/>
  <c r="AR223" i="23"/>
  <c r="AN223" i="23"/>
  <c r="AS223" i="23"/>
  <c r="BE223" i="23"/>
  <c r="AU224" i="23"/>
  <c r="AX224" i="23"/>
  <c r="BA224" i="23"/>
  <c r="BD224" i="23"/>
  <c r="AY224" i="23"/>
  <c r="AZ224" i="23"/>
  <c r="BB224" i="23"/>
  <c r="AT224" i="23"/>
  <c r="BC224" i="23"/>
  <c r="AO224" i="23"/>
  <c r="AR224" i="23"/>
  <c r="AN224" i="23"/>
  <c r="AS224" i="23"/>
  <c r="BE224" i="23"/>
  <c r="AU225" i="23"/>
  <c r="AX225" i="23"/>
  <c r="BA225" i="23"/>
  <c r="BD225" i="23"/>
  <c r="AY225" i="23"/>
  <c r="AZ225" i="23"/>
  <c r="BB225" i="23"/>
  <c r="AT225" i="23"/>
  <c r="BC225" i="23"/>
  <c r="AO225" i="23"/>
  <c r="AR225" i="23"/>
  <c r="AN225" i="23"/>
  <c r="AS225" i="23"/>
  <c r="BE225" i="23"/>
  <c r="AU226" i="23"/>
  <c r="AX226" i="23"/>
  <c r="BA226" i="23"/>
  <c r="BD226" i="23"/>
  <c r="AY226" i="23"/>
  <c r="AZ226" i="23"/>
  <c r="BB226" i="23"/>
  <c r="AT226" i="23"/>
  <c r="BC226" i="23"/>
  <c r="AO226" i="23"/>
  <c r="AR226" i="23"/>
  <c r="AN226" i="23"/>
  <c r="AS226" i="23"/>
  <c r="BE226" i="23"/>
  <c r="AU227" i="23"/>
  <c r="AX227" i="23"/>
  <c r="BA227" i="23"/>
  <c r="BD227" i="23"/>
  <c r="AY227" i="23"/>
  <c r="AZ227" i="23"/>
  <c r="BB227" i="23"/>
  <c r="AT227" i="23"/>
  <c r="BC227" i="23"/>
  <c r="AO227" i="23"/>
  <c r="AR227" i="23"/>
  <c r="AN227" i="23"/>
  <c r="AS227" i="23"/>
  <c r="BE227" i="23"/>
  <c r="AU228" i="23"/>
  <c r="AX228" i="23"/>
  <c r="BA228" i="23"/>
  <c r="BD228" i="23"/>
  <c r="AY228" i="23"/>
  <c r="AZ228" i="23"/>
  <c r="BB228" i="23"/>
  <c r="AT228" i="23"/>
  <c r="BC228" i="23"/>
  <c r="AO228" i="23"/>
  <c r="AR228" i="23"/>
  <c r="AN228" i="23"/>
  <c r="AS228" i="23"/>
  <c r="BE228" i="23"/>
  <c r="AU229" i="23"/>
  <c r="AX229" i="23"/>
  <c r="BA229" i="23"/>
  <c r="BD229" i="23"/>
  <c r="AY229" i="23"/>
  <c r="AZ229" i="23"/>
  <c r="BB229" i="23"/>
  <c r="AT229" i="23"/>
  <c r="BC229" i="23"/>
  <c r="AO229" i="23"/>
  <c r="AR229" i="23"/>
  <c r="AN229" i="23"/>
  <c r="AS229" i="23"/>
  <c r="BE229" i="23"/>
  <c r="AU230" i="23"/>
  <c r="AX230" i="23"/>
  <c r="BA230" i="23"/>
  <c r="BD230" i="23"/>
  <c r="AY230" i="23"/>
  <c r="AZ230" i="23"/>
  <c r="BB230" i="23"/>
  <c r="AT230" i="23"/>
  <c r="BC230" i="23"/>
  <c r="AO230" i="23"/>
  <c r="AR230" i="23"/>
  <c r="AN230" i="23"/>
  <c r="AS230" i="23"/>
  <c r="BE230" i="23"/>
  <c r="AU231" i="23"/>
  <c r="AX231" i="23"/>
  <c r="BA231" i="23"/>
  <c r="BD231" i="23"/>
  <c r="AY231" i="23"/>
  <c r="AZ231" i="23"/>
  <c r="BB231" i="23"/>
  <c r="AT231" i="23"/>
  <c r="BC231" i="23"/>
  <c r="AO231" i="23"/>
  <c r="AR231" i="23"/>
  <c r="AN231" i="23"/>
  <c r="AS231" i="23"/>
  <c r="BE231" i="23"/>
  <c r="AU232" i="23"/>
  <c r="AX232" i="23"/>
  <c r="BA232" i="23"/>
  <c r="BD232" i="23"/>
  <c r="AY232" i="23"/>
  <c r="AZ232" i="23"/>
  <c r="BB232" i="23"/>
  <c r="AT232" i="23"/>
  <c r="BC232" i="23"/>
  <c r="AO232" i="23"/>
  <c r="AR232" i="23"/>
  <c r="AN232" i="23"/>
  <c r="AS232" i="23"/>
  <c r="BE232" i="23"/>
  <c r="AU233" i="23"/>
  <c r="AX233" i="23"/>
  <c r="BA233" i="23"/>
  <c r="BD233" i="23"/>
  <c r="AY233" i="23"/>
  <c r="AZ233" i="23"/>
  <c r="BB233" i="23"/>
  <c r="AT233" i="23"/>
  <c r="BC233" i="23"/>
  <c r="AO233" i="23"/>
  <c r="AR233" i="23"/>
  <c r="AN233" i="23"/>
  <c r="AS233" i="23"/>
  <c r="BE233" i="23"/>
  <c r="AU234" i="23"/>
  <c r="AX234" i="23"/>
  <c r="BA234" i="23"/>
  <c r="BD234" i="23"/>
  <c r="AY234" i="23"/>
  <c r="AZ234" i="23"/>
  <c r="BB234" i="23"/>
  <c r="AT234" i="23"/>
  <c r="BC234" i="23"/>
  <c r="AO234" i="23"/>
  <c r="AR234" i="23"/>
  <c r="AN234" i="23"/>
  <c r="AS234" i="23"/>
  <c r="BE234" i="23"/>
  <c r="AU235" i="23"/>
  <c r="AX235" i="23"/>
  <c r="BA235" i="23"/>
  <c r="BD235" i="23"/>
  <c r="AY235" i="23"/>
  <c r="AZ235" i="23"/>
  <c r="BB235" i="23"/>
  <c r="AT235" i="23"/>
  <c r="BC235" i="23"/>
  <c r="AO235" i="23"/>
  <c r="AR235" i="23"/>
  <c r="AN235" i="23"/>
  <c r="AS235" i="23"/>
  <c r="BE235" i="23"/>
  <c r="AU236" i="23"/>
  <c r="AX236" i="23"/>
  <c r="BA236" i="23"/>
  <c r="BD236" i="23"/>
  <c r="AY236" i="23"/>
  <c r="AZ236" i="23"/>
  <c r="BB236" i="23"/>
  <c r="AT236" i="23"/>
  <c r="BC236" i="23"/>
  <c r="AO236" i="23"/>
  <c r="AR236" i="23"/>
  <c r="AN236" i="23"/>
  <c r="AS236" i="23"/>
  <c r="BE236" i="23"/>
  <c r="AU237" i="23"/>
  <c r="AX237" i="23"/>
  <c r="BA237" i="23"/>
  <c r="BD237" i="23"/>
  <c r="AY237" i="23"/>
  <c r="AZ237" i="23"/>
  <c r="BB237" i="23"/>
  <c r="AT237" i="23"/>
  <c r="BC237" i="23"/>
  <c r="AO237" i="23"/>
  <c r="AR237" i="23"/>
  <c r="AN237" i="23"/>
  <c r="AS237" i="23"/>
  <c r="BE237" i="23"/>
  <c r="AU238" i="23"/>
  <c r="AX238" i="23"/>
  <c r="BA238" i="23"/>
  <c r="BD238" i="23"/>
  <c r="AY238" i="23"/>
  <c r="AZ238" i="23"/>
  <c r="BB238" i="23"/>
  <c r="AT238" i="23"/>
  <c r="BC238" i="23"/>
  <c r="AO238" i="23"/>
  <c r="AR238" i="23"/>
  <c r="AN238" i="23"/>
  <c r="AS238" i="23"/>
  <c r="BE238" i="23"/>
  <c r="AU239" i="23"/>
  <c r="AX239" i="23"/>
  <c r="BA239" i="23"/>
  <c r="BD239" i="23"/>
  <c r="AY239" i="23"/>
  <c r="AZ239" i="23"/>
  <c r="BB239" i="23"/>
  <c r="AT239" i="23"/>
  <c r="BC239" i="23"/>
  <c r="AO239" i="23"/>
  <c r="AR239" i="23"/>
  <c r="AN239" i="23"/>
  <c r="AS239" i="23"/>
  <c r="BE239" i="23"/>
  <c r="AU240" i="23"/>
  <c r="AX240" i="23"/>
  <c r="BA240" i="23"/>
  <c r="BD240" i="23"/>
  <c r="AY240" i="23"/>
  <c r="AZ240" i="23"/>
  <c r="BB240" i="23"/>
  <c r="AT240" i="23"/>
  <c r="BC240" i="23"/>
  <c r="AO240" i="23"/>
  <c r="AR240" i="23"/>
  <c r="AN240" i="23"/>
  <c r="AS240" i="23"/>
  <c r="BE240" i="23"/>
  <c r="AU241" i="23"/>
  <c r="AX241" i="23"/>
  <c r="BA241" i="23"/>
  <c r="BD241" i="23"/>
  <c r="AY241" i="23"/>
  <c r="AZ241" i="23"/>
  <c r="BB241" i="23"/>
  <c r="AT241" i="23"/>
  <c r="BC241" i="23"/>
  <c r="AO241" i="23"/>
  <c r="AR241" i="23"/>
  <c r="AN241" i="23"/>
  <c r="AS241" i="23"/>
  <c r="BE241" i="23"/>
  <c r="AU242" i="23"/>
  <c r="AX242" i="23"/>
  <c r="BA242" i="23"/>
  <c r="BD242" i="23"/>
  <c r="AY242" i="23"/>
  <c r="AZ242" i="23"/>
  <c r="BB242" i="23"/>
  <c r="AT242" i="23"/>
  <c r="BC242" i="23"/>
  <c r="AO242" i="23"/>
  <c r="AR242" i="23"/>
  <c r="AN242" i="23"/>
  <c r="AS242" i="23"/>
  <c r="BE242" i="23"/>
  <c r="AU243" i="23"/>
  <c r="AX243" i="23"/>
  <c r="BA243" i="23"/>
  <c r="BD243" i="23"/>
  <c r="AY243" i="23"/>
  <c r="AZ243" i="23"/>
  <c r="BB243" i="23"/>
  <c r="AT243" i="23"/>
  <c r="BC243" i="23"/>
  <c r="AO243" i="23"/>
  <c r="AR243" i="23"/>
  <c r="AN243" i="23"/>
  <c r="AS243" i="23"/>
  <c r="BE243" i="23"/>
  <c r="AU244" i="23"/>
  <c r="AX244" i="23"/>
  <c r="BA244" i="23"/>
  <c r="BD244" i="23"/>
  <c r="AY244" i="23"/>
  <c r="AZ244" i="23"/>
  <c r="BB244" i="23"/>
  <c r="AT244" i="23"/>
  <c r="BC244" i="23"/>
  <c r="AO244" i="23"/>
  <c r="AR244" i="23"/>
  <c r="AN244" i="23"/>
  <c r="AS244" i="23"/>
  <c r="BE244" i="23"/>
  <c r="AU245" i="23"/>
  <c r="AX245" i="23"/>
  <c r="BA245" i="23"/>
  <c r="BD245" i="23"/>
  <c r="AY245" i="23"/>
  <c r="AZ245" i="23"/>
  <c r="BB245" i="23"/>
  <c r="AT245" i="23"/>
  <c r="BC245" i="23"/>
  <c r="AO245" i="23"/>
  <c r="AR245" i="23"/>
  <c r="AN245" i="23"/>
  <c r="AS245" i="23"/>
  <c r="BE245" i="23"/>
  <c r="AU246" i="23"/>
  <c r="AX246" i="23"/>
  <c r="BA246" i="23"/>
  <c r="BD246" i="23"/>
  <c r="AY246" i="23"/>
  <c r="AZ246" i="23"/>
  <c r="BB246" i="23"/>
  <c r="AT246" i="23"/>
  <c r="BC246" i="23"/>
  <c r="AO246" i="23"/>
  <c r="AR246" i="23"/>
  <c r="AN246" i="23"/>
  <c r="AS246" i="23"/>
  <c r="BE246" i="23"/>
  <c r="AU247" i="23"/>
  <c r="AX247" i="23"/>
  <c r="BA247" i="23"/>
  <c r="BD247" i="23"/>
  <c r="AY247" i="23"/>
  <c r="AZ247" i="23"/>
  <c r="BB247" i="23"/>
  <c r="AT247" i="23"/>
  <c r="BC247" i="23"/>
  <c r="AO247" i="23"/>
  <c r="AR247" i="23"/>
  <c r="AN247" i="23"/>
  <c r="AS247" i="23"/>
  <c r="BE247" i="23"/>
  <c r="AU248" i="23"/>
  <c r="AX248" i="23"/>
  <c r="BA248" i="23"/>
  <c r="BD248" i="23"/>
  <c r="AY248" i="23"/>
  <c r="AZ248" i="23"/>
  <c r="BB248" i="23"/>
  <c r="AT248" i="23"/>
  <c r="BC248" i="23"/>
  <c r="AO248" i="23"/>
  <c r="AR248" i="23"/>
  <c r="AN248" i="23"/>
  <c r="AS248" i="23"/>
  <c r="BE248" i="23"/>
  <c r="AU249" i="23"/>
  <c r="AX249" i="23"/>
  <c r="BA249" i="23"/>
  <c r="BD249" i="23"/>
  <c r="AY249" i="23"/>
  <c r="AZ249" i="23"/>
  <c r="BB249" i="23"/>
  <c r="AT249" i="23"/>
  <c r="BC249" i="23"/>
  <c r="AO249" i="23"/>
  <c r="AR249" i="23"/>
  <c r="AN249" i="23"/>
  <c r="AS249" i="23"/>
  <c r="BE249" i="23"/>
  <c r="AU250" i="23"/>
  <c r="AX250" i="23"/>
  <c r="BA250" i="23"/>
  <c r="BD250" i="23"/>
  <c r="AY250" i="23"/>
  <c r="AZ250" i="23"/>
  <c r="BB250" i="23"/>
  <c r="AT250" i="23"/>
  <c r="BC250" i="23"/>
  <c r="AO250" i="23"/>
  <c r="AR250" i="23"/>
  <c r="AN250" i="23"/>
  <c r="AS250" i="23"/>
  <c r="BE250" i="23"/>
  <c r="AU251" i="23"/>
  <c r="AX251" i="23"/>
  <c r="BA251" i="23"/>
  <c r="BD251" i="23"/>
  <c r="AY251" i="23"/>
  <c r="AZ251" i="23"/>
  <c r="BB251" i="23"/>
  <c r="AT251" i="23"/>
  <c r="BC251" i="23"/>
  <c r="AO251" i="23"/>
  <c r="AR251" i="23"/>
  <c r="AN251" i="23"/>
  <c r="AS251" i="23"/>
  <c r="BE251" i="23"/>
  <c r="AU252" i="23"/>
  <c r="AX252" i="23"/>
  <c r="BA252" i="23"/>
  <c r="BD252" i="23"/>
  <c r="AY252" i="23"/>
  <c r="AZ252" i="23"/>
  <c r="BB252" i="23"/>
  <c r="AT252" i="23"/>
  <c r="BC252" i="23"/>
  <c r="AO252" i="23"/>
  <c r="AR252" i="23"/>
  <c r="AN252" i="23"/>
  <c r="AS252" i="23"/>
  <c r="BE252" i="23"/>
  <c r="AU253" i="23"/>
  <c r="AX253" i="23"/>
  <c r="BA253" i="23"/>
  <c r="BD253" i="23"/>
  <c r="AY253" i="23"/>
  <c r="AZ253" i="23"/>
  <c r="BB253" i="23"/>
  <c r="AT253" i="23"/>
  <c r="BC253" i="23"/>
  <c r="AO253" i="23"/>
  <c r="AR253" i="23"/>
  <c r="AN253" i="23"/>
  <c r="AS253" i="23"/>
  <c r="BE253" i="23"/>
  <c r="AU254" i="23"/>
  <c r="AX254" i="23"/>
  <c r="BA254" i="23"/>
  <c r="BD254" i="23"/>
  <c r="AY254" i="23"/>
  <c r="AZ254" i="23"/>
  <c r="BB254" i="23"/>
  <c r="AT254" i="23"/>
  <c r="BC254" i="23"/>
  <c r="AO254" i="23"/>
  <c r="AR254" i="23"/>
  <c r="AN254" i="23"/>
  <c r="AS254" i="23"/>
  <c r="BE254" i="23"/>
  <c r="AU255" i="23"/>
  <c r="AX255" i="23"/>
  <c r="BA255" i="23"/>
  <c r="BD255" i="23"/>
  <c r="AY255" i="23"/>
  <c r="AZ255" i="23"/>
  <c r="BB255" i="23"/>
  <c r="AT255" i="23"/>
  <c r="BC255" i="23"/>
  <c r="AO255" i="23"/>
  <c r="AR255" i="23"/>
  <c r="AN255" i="23"/>
  <c r="AS255" i="23"/>
  <c r="BE255" i="23"/>
  <c r="AU256" i="23"/>
  <c r="AX256" i="23"/>
  <c r="BA256" i="23"/>
  <c r="BD256" i="23"/>
  <c r="AY256" i="23"/>
  <c r="AZ256" i="23"/>
  <c r="BB256" i="23"/>
  <c r="AT256" i="23"/>
  <c r="BC256" i="23"/>
  <c r="AO256" i="23"/>
  <c r="AR256" i="23"/>
  <c r="AN256" i="23"/>
  <c r="AS256" i="23"/>
  <c r="BE256" i="23"/>
  <c r="AU257" i="23"/>
  <c r="AX257" i="23"/>
  <c r="BA257" i="23"/>
  <c r="BD257" i="23"/>
  <c r="AY257" i="23"/>
  <c r="AZ257" i="23"/>
  <c r="BB257" i="23"/>
  <c r="AT257" i="23"/>
  <c r="BC257" i="23"/>
  <c r="AO257" i="23"/>
  <c r="AR257" i="23"/>
  <c r="AN257" i="23"/>
  <c r="AS257" i="23"/>
  <c r="BE257" i="23"/>
  <c r="AU258" i="23"/>
  <c r="AX258" i="23"/>
  <c r="BA258" i="23"/>
  <c r="BD258" i="23"/>
  <c r="AY258" i="23"/>
  <c r="AZ258" i="23"/>
  <c r="BB258" i="23"/>
  <c r="AT258" i="23"/>
  <c r="BC258" i="23"/>
  <c r="AO258" i="23"/>
  <c r="AR258" i="23"/>
  <c r="AN258" i="23"/>
  <c r="AS258" i="23"/>
  <c r="BE258" i="23"/>
  <c r="AU259" i="23"/>
  <c r="AX259" i="23"/>
  <c r="BA259" i="23"/>
  <c r="BD259" i="23"/>
  <c r="AY259" i="23"/>
  <c r="AZ259" i="23"/>
  <c r="BB259" i="23"/>
  <c r="AT259" i="23"/>
  <c r="BC259" i="23"/>
  <c r="AO259" i="23"/>
  <c r="AR259" i="23"/>
  <c r="AN259" i="23"/>
  <c r="AS259" i="23"/>
  <c r="BE259" i="23"/>
  <c r="AU260" i="23"/>
  <c r="AX260" i="23"/>
  <c r="BA260" i="23"/>
  <c r="BD260" i="23"/>
  <c r="AY260" i="23"/>
  <c r="AZ260" i="23"/>
  <c r="BB260" i="23"/>
  <c r="AT260" i="23"/>
  <c r="BC260" i="23"/>
  <c r="AO260" i="23"/>
  <c r="AR260" i="23"/>
  <c r="AN260" i="23"/>
  <c r="AS260" i="23"/>
  <c r="BE260" i="23"/>
  <c r="AU261" i="23"/>
  <c r="AX261" i="23"/>
  <c r="BA261" i="23"/>
  <c r="BD261" i="23"/>
  <c r="AY261" i="23"/>
  <c r="AZ261" i="23"/>
  <c r="BB261" i="23"/>
  <c r="AT261" i="23"/>
  <c r="BC261" i="23"/>
  <c r="AO261" i="23"/>
  <c r="AR261" i="23"/>
  <c r="AN261" i="23"/>
  <c r="AS261" i="23"/>
  <c r="BE261" i="23"/>
  <c r="AU262" i="23"/>
  <c r="AX262" i="23"/>
  <c r="BA262" i="23"/>
  <c r="BD262" i="23"/>
  <c r="AY262" i="23"/>
  <c r="AZ262" i="23"/>
  <c r="BB262" i="23"/>
  <c r="AT262" i="23"/>
  <c r="BC262" i="23"/>
  <c r="AO262" i="23"/>
  <c r="AR262" i="23"/>
  <c r="AN262" i="23"/>
  <c r="AS262" i="23"/>
  <c r="BE262" i="23"/>
  <c r="AU263" i="23"/>
  <c r="AX263" i="23"/>
  <c r="BA263" i="23"/>
  <c r="BD263" i="23"/>
  <c r="AY263" i="23"/>
  <c r="AZ263" i="23"/>
  <c r="BB263" i="23"/>
  <c r="AT263" i="23"/>
  <c r="BC263" i="23"/>
  <c r="AO263" i="23"/>
  <c r="AR263" i="23"/>
  <c r="AN263" i="23"/>
  <c r="AS263" i="23"/>
  <c r="BE263" i="23"/>
  <c r="AU264" i="23"/>
  <c r="AX264" i="23"/>
  <c r="BA264" i="23"/>
  <c r="BD264" i="23"/>
  <c r="AY264" i="23"/>
  <c r="AZ264" i="23"/>
  <c r="BB264" i="23"/>
  <c r="AT264" i="23"/>
  <c r="BC264" i="23"/>
  <c r="AO264" i="23"/>
  <c r="AR264" i="23"/>
  <c r="AN264" i="23"/>
  <c r="AS264" i="23"/>
  <c r="BE264" i="23"/>
  <c r="AU265" i="23"/>
  <c r="AX265" i="23"/>
  <c r="BA265" i="23"/>
  <c r="BD265" i="23"/>
  <c r="AY265" i="23"/>
  <c r="AZ265" i="23"/>
  <c r="BB265" i="23"/>
  <c r="AT265" i="23"/>
  <c r="BC265" i="23"/>
  <c r="AO265" i="23"/>
  <c r="AR265" i="23"/>
  <c r="AN265" i="23"/>
  <c r="AS265" i="23"/>
  <c r="BE265" i="23"/>
  <c r="AU266" i="23"/>
  <c r="AX266" i="23"/>
  <c r="BA266" i="23"/>
  <c r="BD266" i="23"/>
  <c r="AY266" i="23"/>
  <c r="AZ266" i="23"/>
  <c r="BB266" i="23"/>
  <c r="AT266" i="23"/>
  <c r="BC266" i="23"/>
  <c r="AO266" i="23"/>
  <c r="AR266" i="23"/>
  <c r="AN266" i="23"/>
  <c r="AS266" i="23"/>
  <c r="BE266" i="23"/>
  <c r="AU267" i="23"/>
  <c r="AX267" i="23"/>
  <c r="BA267" i="23"/>
  <c r="BD267" i="23"/>
  <c r="AY267" i="23"/>
  <c r="AZ267" i="23"/>
  <c r="BB267" i="23"/>
  <c r="AT267" i="23"/>
  <c r="BC267" i="23"/>
  <c r="AO267" i="23"/>
  <c r="AR267" i="23"/>
  <c r="AN267" i="23"/>
  <c r="AS267" i="23"/>
  <c r="BE267" i="23"/>
  <c r="AU268" i="23"/>
  <c r="AX268" i="23"/>
  <c r="BA268" i="23"/>
  <c r="BD268" i="23"/>
  <c r="AY268" i="23"/>
  <c r="AZ268" i="23"/>
  <c r="BB268" i="23"/>
  <c r="AT268" i="23"/>
  <c r="BC268" i="23"/>
  <c r="AO268" i="23"/>
  <c r="AR268" i="23"/>
  <c r="AN268" i="23"/>
  <c r="AS268" i="23"/>
  <c r="BE268" i="23"/>
  <c r="AU269" i="23"/>
  <c r="AX269" i="23"/>
  <c r="BA269" i="23"/>
  <c r="BD269" i="23"/>
  <c r="AY269" i="23"/>
  <c r="AZ269" i="23"/>
  <c r="BB269" i="23"/>
  <c r="AT269" i="23"/>
  <c r="BC269" i="23"/>
  <c r="AO269" i="23"/>
  <c r="AR269" i="23"/>
  <c r="AN269" i="23"/>
  <c r="AS269" i="23"/>
  <c r="BE269" i="23"/>
  <c r="AU270" i="23"/>
  <c r="AX270" i="23"/>
  <c r="BA270" i="23"/>
  <c r="BD270" i="23"/>
  <c r="AY270" i="23"/>
  <c r="AZ270" i="23"/>
  <c r="BB270" i="23"/>
  <c r="AT270" i="23"/>
  <c r="BC270" i="23"/>
  <c r="AO270" i="23"/>
  <c r="AR270" i="23"/>
  <c r="AN270" i="23"/>
  <c r="AS270" i="23"/>
  <c r="BE270" i="23"/>
  <c r="AU271" i="23"/>
  <c r="AX271" i="23"/>
  <c r="BA271" i="23"/>
  <c r="BD271" i="23"/>
  <c r="AY271" i="23"/>
  <c r="AZ271" i="23"/>
  <c r="BB271" i="23"/>
  <c r="AT271" i="23"/>
  <c r="BC271" i="23"/>
  <c r="AO271" i="23"/>
  <c r="AR271" i="23"/>
  <c r="AN271" i="23"/>
  <c r="AS271" i="23"/>
  <c r="BE271" i="23"/>
  <c r="AU272" i="23"/>
  <c r="AX272" i="23"/>
  <c r="BA272" i="23"/>
  <c r="BD272" i="23"/>
  <c r="AY272" i="23"/>
  <c r="AZ272" i="23"/>
  <c r="BB272" i="23"/>
  <c r="AT272" i="23"/>
  <c r="BC272" i="23"/>
  <c r="AO272" i="23"/>
  <c r="AR272" i="23"/>
  <c r="AN272" i="23"/>
  <c r="AS272" i="23"/>
  <c r="BE272" i="23"/>
  <c r="AU273" i="23"/>
  <c r="AX273" i="23"/>
  <c r="BA273" i="23"/>
  <c r="BD273" i="23"/>
  <c r="AY273" i="23"/>
  <c r="AZ273" i="23"/>
  <c r="BB273" i="23"/>
  <c r="AT273" i="23"/>
  <c r="BC273" i="23"/>
  <c r="AO273" i="23"/>
  <c r="AR273" i="23"/>
  <c r="AN273" i="23"/>
  <c r="AS273" i="23"/>
  <c r="BE273" i="23"/>
  <c r="AU274" i="23"/>
  <c r="AX274" i="23"/>
  <c r="BA274" i="23"/>
  <c r="BD274" i="23"/>
  <c r="AY274" i="23"/>
  <c r="AZ274" i="23"/>
  <c r="BB274" i="23"/>
  <c r="AT274" i="23"/>
  <c r="BC274" i="23"/>
  <c r="AO274" i="23"/>
  <c r="AR274" i="23"/>
  <c r="AN274" i="23"/>
  <c r="AS274" i="23"/>
  <c r="BE274" i="23"/>
  <c r="AU275" i="23"/>
  <c r="AX275" i="23"/>
  <c r="BA275" i="23"/>
  <c r="BD275" i="23"/>
  <c r="AY275" i="23"/>
  <c r="AZ275" i="23"/>
  <c r="BB275" i="23"/>
  <c r="AT275" i="23"/>
  <c r="BC275" i="23"/>
  <c r="AO275" i="23"/>
  <c r="AR275" i="23"/>
  <c r="AN275" i="23"/>
  <c r="AS275" i="23"/>
  <c r="BE275" i="23"/>
  <c r="AU276" i="23"/>
  <c r="AX276" i="23"/>
  <c r="BA276" i="23"/>
  <c r="BD276" i="23"/>
  <c r="AY276" i="23"/>
  <c r="AZ276" i="23"/>
  <c r="BB276" i="23"/>
  <c r="AT276" i="23"/>
  <c r="BC276" i="23"/>
  <c r="AO276" i="23"/>
  <c r="AR276" i="23"/>
  <c r="AN276" i="23"/>
  <c r="AS276" i="23"/>
  <c r="BE276" i="23"/>
  <c r="AU277" i="23"/>
  <c r="AX277" i="23"/>
  <c r="BA277" i="23"/>
  <c r="BD277" i="23"/>
  <c r="AY277" i="23"/>
  <c r="AZ277" i="23"/>
  <c r="BB277" i="23"/>
  <c r="AT277" i="23"/>
  <c r="BC277" i="23"/>
  <c r="AO277" i="23"/>
  <c r="AR277" i="23"/>
  <c r="AN277" i="23"/>
  <c r="AS277" i="23"/>
  <c r="BE277" i="23"/>
  <c r="AU278" i="23"/>
  <c r="AX278" i="23"/>
  <c r="BA278" i="23"/>
  <c r="BD278" i="23"/>
  <c r="AY278" i="23"/>
  <c r="AZ278" i="23"/>
  <c r="BB278" i="23"/>
  <c r="AT278" i="23"/>
  <c r="BC278" i="23"/>
  <c r="AO278" i="23"/>
  <c r="AR278" i="23"/>
  <c r="AN278" i="23"/>
  <c r="AS278" i="23"/>
  <c r="BE278" i="23"/>
  <c r="AU279" i="23"/>
  <c r="AX279" i="23"/>
  <c r="BA279" i="23"/>
  <c r="BD279" i="23"/>
  <c r="AY279" i="23"/>
  <c r="AZ279" i="23"/>
  <c r="BB279" i="23"/>
  <c r="AT279" i="23"/>
  <c r="BC279" i="23"/>
  <c r="AO279" i="23"/>
  <c r="AR279" i="23"/>
  <c r="AN279" i="23"/>
  <c r="AS279" i="23"/>
  <c r="BE279" i="23"/>
  <c r="AU280" i="23"/>
  <c r="AX280" i="23"/>
  <c r="BA280" i="23"/>
  <c r="BD280" i="23"/>
  <c r="AY280" i="23"/>
  <c r="AZ280" i="23"/>
  <c r="BB280" i="23"/>
  <c r="AT280" i="23"/>
  <c r="BC280" i="23"/>
  <c r="AO280" i="23"/>
  <c r="AR280" i="23"/>
  <c r="AN280" i="23"/>
  <c r="AS280" i="23"/>
  <c r="BE280" i="23"/>
  <c r="AU281" i="23"/>
  <c r="AX281" i="23"/>
  <c r="BA281" i="23"/>
  <c r="BD281" i="23"/>
  <c r="AY281" i="23"/>
  <c r="AZ281" i="23"/>
  <c r="BB281" i="23"/>
  <c r="AT281" i="23"/>
  <c r="BC281" i="23"/>
  <c r="AO281" i="23"/>
  <c r="AR281" i="23"/>
  <c r="AN281" i="23"/>
  <c r="AS281" i="23"/>
  <c r="BE281" i="23"/>
  <c r="AU282" i="23"/>
  <c r="AX282" i="23"/>
  <c r="BA282" i="23"/>
  <c r="BD282" i="23"/>
  <c r="AY282" i="23"/>
  <c r="AZ282" i="23"/>
  <c r="BB282" i="23"/>
  <c r="AT282" i="23"/>
  <c r="BC282" i="23"/>
  <c r="AO282" i="23"/>
  <c r="AR282" i="23"/>
  <c r="AN282" i="23"/>
  <c r="AS282" i="23"/>
  <c r="BE282" i="23"/>
  <c r="AU283" i="23"/>
  <c r="AX283" i="23"/>
  <c r="BA283" i="23"/>
  <c r="BD283" i="23"/>
  <c r="AY283" i="23"/>
  <c r="AZ283" i="23"/>
  <c r="BB283" i="23"/>
  <c r="AT283" i="23"/>
  <c r="BC283" i="23"/>
  <c r="AO283" i="23"/>
  <c r="AR283" i="23"/>
  <c r="AN283" i="23"/>
  <c r="AS283" i="23"/>
  <c r="BE283" i="23"/>
  <c r="AU284" i="23"/>
  <c r="AX284" i="23"/>
  <c r="BA284" i="23"/>
  <c r="BD284" i="23"/>
  <c r="AY284" i="23"/>
  <c r="AZ284" i="23"/>
  <c r="BB284" i="23"/>
  <c r="AT284" i="23"/>
  <c r="BC284" i="23"/>
  <c r="AO284" i="23"/>
  <c r="AR284" i="23"/>
  <c r="AN284" i="23"/>
  <c r="AS284" i="23"/>
  <c r="BE284" i="23"/>
  <c r="AU285" i="23"/>
  <c r="AX285" i="23"/>
  <c r="BA285" i="23"/>
  <c r="BD285" i="23"/>
  <c r="AY285" i="23"/>
  <c r="AZ285" i="23"/>
  <c r="BB285" i="23"/>
  <c r="AT285" i="23"/>
  <c r="BC285" i="23"/>
  <c r="AO285" i="23"/>
  <c r="AR285" i="23"/>
  <c r="AN285" i="23"/>
  <c r="AS285" i="23"/>
  <c r="BE285" i="23"/>
  <c r="AU286" i="23"/>
  <c r="AX286" i="23"/>
  <c r="BA286" i="23"/>
  <c r="BD286" i="23"/>
  <c r="AY286" i="23"/>
  <c r="AZ286" i="23"/>
  <c r="BB286" i="23"/>
  <c r="AT286" i="23"/>
  <c r="BC286" i="23"/>
  <c r="AO286" i="23"/>
  <c r="AR286" i="23"/>
  <c r="AN286" i="23"/>
  <c r="AS286" i="23"/>
  <c r="BE286" i="23"/>
  <c r="AU287" i="23"/>
  <c r="AX287" i="23"/>
  <c r="BA287" i="23"/>
  <c r="BD287" i="23"/>
  <c r="AY287" i="23"/>
  <c r="AZ287" i="23"/>
  <c r="BB287" i="23"/>
  <c r="AT287" i="23"/>
  <c r="BC287" i="23"/>
  <c r="AO287" i="23"/>
  <c r="AR287" i="23"/>
  <c r="AN287" i="23"/>
  <c r="AS287" i="23"/>
  <c r="BE287" i="23"/>
  <c r="AU288" i="23"/>
  <c r="AX288" i="23"/>
  <c r="BA288" i="23"/>
  <c r="BD288" i="23"/>
  <c r="AY288" i="23"/>
  <c r="AZ288" i="23"/>
  <c r="BB288" i="23"/>
  <c r="AT288" i="23"/>
  <c r="BC288" i="23"/>
  <c r="AO288" i="23"/>
  <c r="AR288" i="23"/>
  <c r="AN288" i="23"/>
  <c r="AS288" i="23"/>
  <c r="BE288" i="23"/>
  <c r="AU289" i="23"/>
  <c r="AX289" i="23"/>
  <c r="BA289" i="23"/>
  <c r="BD289" i="23"/>
  <c r="AY289" i="23"/>
  <c r="AZ289" i="23"/>
  <c r="BB289" i="23"/>
  <c r="AT289" i="23"/>
  <c r="BC289" i="23"/>
  <c r="AO289" i="23"/>
  <c r="AR289" i="23"/>
  <c r="AN289" i="23"/>
  <c r="AS289" i="23"/>
  <c r="BE289" i="23"/>
  <c r="AU290" i="23"/>
  <c r="AX290" i="23"/>
  <c r="BA290" i="23"/>
  <c r="BD290" i="23"/>
  <c r="AY290" i="23"/>
  <c r="AZ290" i="23"/>
  <c r="BB290" i="23"/>
  <c r="AT290" i="23"/>
  <c r="BC290" i="23"/>
  <c r="AO290" i="23"/>
  <c r="AR290" i="23"/>
  <c r="AN290" i="23"/>
  <c r="AS290" i="23"/>
  <c r="BE290" i="23"/>
  <c r="AU291" i="23"/>
  <c r="AX291" i="23"/>
  <c r="BA291" i="23"/>
  <c r="BD291" i="23"/>
  <c r="AY291" i="23"/>
  <c r="AZ291" i="23"/>
  <c r="BB291" i="23"/>
  <c r="AT291" i="23"/>
  <c r="BC291" i="23"/>
  <c r="AO291" i="23"/>
  <c r="AR291" i="23"/>
  <c r="AN291" i="23"/>
  <c r="AS291" i="23"/>
  <c r="BE291" i="23"/>
  <c r="AU292" i="23"/>
  <c r="AX292" i="23"/>
  <c r="BA292" i="23"/>
  <c r="BD292" i="23"/>
  <c r="AY292" i="23"/>
  <c r="AZ292" i="23"/>
  <c r="BB292" i="23"/>
  <c r="AT292" i="23"/>
  <c r="BC292" i="23"/>
  <c r="AO292" i="23"/>
  <c r="AR292" i="23"/>
  <c r="AN292" i="23"/>
  <c r="AS292" i="23"/>
  <c r="BE292" i="23"/>
  <c r="AU293" i="23"/>
  <c r="AX293" i="23"/>
  <c r="BA293" i="23"/>
  <c r="BD293" i="23"/>
  <c r="AY293" i="23"/>
  <c r="AZ293" i="23"/>
  <c r="BB293" i="23"/>
  <c r="AT293" i="23"/>
  <c r="BC293" i="23"/>
  <c r="AO293" i="23"/>
  <c r="AR293" i="23"/>
  <c r="AN293" i="23"/>
  <c r="AS293" i="23"/>
  <c r="BE293" i="23"/>
  <c r="AU294" i="23"/>
  <c r="AX294" i="23"/>
  <c r="BA294" i="23"/>
  <c r="BD294" i="23"/>
  <c r="AY294" i="23"/>
  <c r="AZ294" i="23"/>
  <c r="BB294" i="23"/>
  <c r="AT294" i="23"/>
  <c r="BC294" i="23"/>
  <c r="AO294" i="23"/>
  <c r="AR294" i="23"/>
  <c r="AN294" i="23"/>
  <c r="AS294" i="23"/>
  <c r="BE294" i="23"/>
  <c r="AU295" i="23"/>
  <c r="AX295" i="23"/>
  <c r="BA295" i="23"/>
  <c r="BD295" i="23"/>
  <c r="AY295" i="23"/>
  <c r="AZ295" i="23"/>
  <c r="BB295" i="23"/>
  <c r="AT295" i="23"/>
  <c r="BC295" i="23"/>
  <c r="AO295" i="23"/>
  <c r="AR295" i="23"/>
  <c r="AN295" i="23"/>
  <c r="AS295" i="23"/>
  <c r="BE295" i="23"/>
  <c r="AU296" i="23"/>
  <c r="AX296" i="23"/>
  <c r="BA296" i="23"/>
  <c r="BD296" i="23"/>
  <c r="AY296" i="23"/>
  <c r="AZ296" i="23"/>
  <c r="BB296" i="23"/>
  <c r="AT296" i="23"/>
  <c r="BC296" i="23"/>
  <c r="AO296" i="23"/>
  <c r="AR296" i="23"/>
  <c r="AN296" i="23"/>
  <c r="AS296" i="23"/>
  <c r="BE296" i="23"/>
  <c r="AU297" i="23"/>
  <c r="AX297" i="23"/>
  <c r="BA297" i="23"/>
  <c r="BD297" i="23"/>
  <c r="AY297" i="23"/>
  <c r="AZ297" i="23"/>
  <c r="BB297" i="23"/>
  <c r="AT297" i="23"/>
  <c r="BC297" i="23"/>
  <c r="AO297" i="23"/>
  <c r="AR297" i="23"/>
  <c r="AN297" i="23"/>
  <c r="AS297" i="23"/>
  <c r="BE297" i="23"/>
  <c r="AU298" i="23"/>
  <c r="AX298" i="23"/>
  <c r="BA298" i="23"/>
  <c r="BD298" i="23"/>
  <c r="AY298" i="23"/>
  <c r="AZ298" i="23"/>
  <c r="BB298" i="23"/>
  <c r="AT298" i="23"/>
  <c r="BC298" i="23"/>
  <c r="AO298" i="23"/>
  <c r="AR298" i="23"/>
  <c r="AN298" i="23"/>
  <c r="AS298" i="23"/>
  <c r="BE298" i="23"/>
  <c r="AU299" i="23"/>
  <c r="AX299" i="23"/>
  <c r="BA299" i="23"/>
  <c r="BD299" i="23"/>
  <c r="AY299" i="23"/>
  <c r="AZ299" i="23"/>
  <c r="BB299" i="23"/>
  <c r="AT299" i="23"/>
  <c r="BC299" i="23"/>
  <c r="AO299" i="23"/>
  <c r="AR299" i="23"/>
  <c r="AN299" i="23"/>
  <c r="AS299" i="23"/>
  <c r="BE299" i="23"/>
  <c r="AU300" i="23"/>
  <c r="AX300" i="23"/>
  <c r="BA300" i="23"/>
  <c r="BD300" i="23"/>
  <c r="AY300" i="23"/>
  <c r="AZ300" i="23"/>
  <c r="BB300" i="23"/>
  <c r="AT300" i="23"/>
  <c r="BC300" i="23"/>
  <c r="AO300" i="23"/>
  <c r="AR300" i="23"/>
  <c r="AN300" i="23"/>
  <c r="AS300" i="23"/>
  <c r="BE300" i="23"/>
  <c r="AU301" i="23"/>
  <c r="AX301" i="23"/>
  <c r="BA301" i="23"/>
  <c r="BD301" i="23"/>
  <c r="AY301" i="23"/>
  <c r="AZ301" i="23"/>
  <c r="BB301" i="23"/>
  <c r="AT301" i="23"/>
  <c r="BC301" i="23"/>
  <c r="AO301" i="23"/>
  <c r="AR301" i="23"/>
  <c r="AN301" i="23"/>
  <c r="AS301" i="23"/>
  <c r="BE301" i="23"/>
  <c r="AU302" i="23"/>
  <c r="AX302" i="23"/>
  <c r="BA302" i="23"/>
  <c r="BD302" i="23"/>
  <c r="AY302" i="23"/>
  <c r="AZ302" i="23"/>
  <c r="BB302" i="23"/>
  <c r="AT302" i="23"/>
  <c r="BC302" i="23"/>
  <c r="AO302" i="23"/>
  <c r="AR302" i="23"/>
  <c r="AN302" i="23"/>
  <c r="AS302" i="23"/>
  <c r="BE302" i="23"/>
  <c r="AU303" i="23"/>
  <c r="AX303" i="23"/>
  <c r="BA303" i="23"/>
  <c r="BD303" i="23"/>
  <c r="AY303" i="23"/>
  <c r="AZ303" i="23"/>
  <c r="BB303" i="23"/>
  <c r="AT303" i="23"/>
  <c r="BC303" i="23"/>
  <c r="AO303" i="23"/>
  <c r="AR303" i="23"/>
  <c r="AN303" i="23"/>
  <c r="AS303" i="23"/>
  <c r="BE303" i="23"/>
  <c r="AU304" i="23"/>
  <c r="AX304" i="23"/>
  <c r="BA304" i="23"/>
  <c r="BD304" i="23"/>
  <c r="AY304" i="23"/>
  <c r="AZ304" i="23"/>
  <c r="BB304" i="23"/>
  <c r="AT304" i="23"/>
  <c r="BC304" i="23"/>
  <c r="AO304" i="23"/>
  <c r="AR304" i="23"/>
  <c r="AN304" i="23"/>
  <c r="AS304" i="23"/>
  <c r="BE304" i="23"/>
  <c r="AU305" i="23"/>
  <c r="AX305" i="23"/>
  <c r="BA305" i="23"/>
  <c r="BD305" i="23"/>
  <c r="AY305" i="23"/>
  <c r="AZ305" i="23"/>
  <c r="BB305" i="23"/>
  <c r="AT305" i="23"/>
  <c r="BC305" i="23"/>
  <c r="AO305" i="23"/>
  <c r="AR305" i="23"/>
  <c r="AN305" i="23"/>
  <c r="AS305" i="23"/>
  <c r="BE305" i="23"/>
  <c r="AU306" i="23"/>
  <c r="AX306" i="23"/>
  <c r="BA306" i="23"/>
  <c r="BD306" i="23"/>
  <c r="AY306" i="23"/>
  <c r="AZ306" i="23"/>
  <c r="BB306" i="23"/>
  <c r="AT306" i="23"/>
  <c r="BC306" i="23"/>
  <c r="AO306" i="23"/>
  <c r="AR306" i="23"/>
  <c r="AN306" i="23"/>
  <c r="AS306" i="23"/>
  <c r="BE306" i="23"/>
  <c r="AU307" i="23"/>
  <c r="AX307" i="23"/>
  <c r="BA307" i="23"/>
  <c r="BD307" i="23"/>
  <c r="AY307" i="23"/>
  <c r="AZ307" i="23"/>
  <c r="BB307" i="23"/>
  <c r="AT307" i="23"/>
  <c r="BC307" i="23"/>
  <c r="AO307" i="23"/>
  <c r="AR307" i="23"/>
  <c r="AN307" i="23"/>
  <c r="AS307" i="23"/>
  <c r="BE307" i="23"/>
  <c r="AU308" i="23"/>
  <c r="AX308" i="23"/>
  <c r="BA308" i="23"/>
  <c r="BD308" i="23"/>
  <c r="AY308" i="23"/>
  <c r="AZ308" i="23"/>
  <c r="BB308" i="23"/>
  <c r="AT308" i="23"/>
  <c r="BC308" i="23"/>
  <c r="AO308" i="23"/>
  <c r="AR308" i="23"/>
  <c r="AN308" i="23"/>
  <c r="AS308" i="23"/>
  <c r="BE308" i="23"/>
  <c r="AU309" i="23"/>
  <c r="AX309" i="23"/>
  <c r="BA309" i="23"/>
  <c r="BD309" i="23"/>
  <c r="AY309" i="23"/>
  <c r="AZ309" i="23"/>
  <c r="BB309" i="23"/>
  <c r="AT309" i="23"/>
  <c r="BC309" i="23"/>
  <c r="AO309" i="23"/>
  <c r="AR309" i="23"/>
  <c r="AN309" i="23"/>
  <c r="AS309" i="23"/>
  <c r="BE309" i="23"/>
  <c r="AU310" i="23"/>
  <c r="AX310" i="23"/>
  <c r="BA310" i="23"/>
  <c r="BD310" i="23"/>
  <c r="AY310" i="23"/>
  <c r="AZ310" i="23"/>
  <c r="BB310" i="23"/>
  <c r="AT310" i="23"/>
  <c r="BC310" i="23"/>
  <c r="AO310" i="23"/>
  <c r="AR310" i="23"/>
  <c r="AN310" i="23"/>
  <c r="AS310" i="23"/>
  <c r="BE310" i="23"/>
  <c r="AU311" i="23"/>
  <c r="AX311" i="23"/>
  <c r="BA311" i="23"/>
  <c r="BD311" i="23"/>
  <c r="AY311" i="23"/>
  <c r="AZ311" i="23"/>
  <c r="BB311" i="23"/>
  <c r="AT311" i="23"/>
  <c r="BC311" i="23"/>
  <c r="AO311" i="23"/>
  <c r="AR311" i="23"/>
  <c r="AN311" i="23"/>
  <c r="AS311" i="23"/>
  <c r="BE311" i="23"/>
  <c r="AU312" i="23"/>
  <c r="AX312" i="23"/>
  <c r="BA312" i="23"/>
  <c r="BD312" i="23"/>
  <c r="AY312" i="23"/>
  <c r="AZ312" i="23"/>
  <c r="BB312" i="23"/>
  <c r="AT312" i="23"/>
  <c r="BC312" i="23"/>
  <c r="AO312" i="23"/>
  <c r="AR312" i="23"/>
  <c r="AN312" i="23"/>
  <c r="AS312" i="23"/>
  <c r="BE312" i="23"/>
  <c r="AU313" i="23"/>
  <c r="AX313" i="23"/>
  <c r="BA313" i="23"/>
  <c r="BD313" i="23"/>
  <c r="AY313" i="23"/>
  <c r="AZ313" i="23"/>
  <c r="BB313" i="23"/>
  <c r="AT313" i="23"/>
  <c r="BC313" i="23"/>
  <c r="AO313" i="23"/>
  <c r="AR313" i="23"/>
  <c r="AN313" i="23"/>
  <c r="AS313" i="23"/>
  <c r="BE313" i="23"/>
  <c r="AU314" i="23"/>
  <c r="AX314" i="23"/>
  <c r="BA314" i="23"/>
  <c r="BD314" i="23"/>
  <c r="AY314" i="23"/>
  <c r="AZ314" i="23"/>
  <c r="BB314" i="23"/>
  <c r="AT314" i="23"/>
  <c r="BC314" i="23"/>
  <c r="AO314" i="23"/>
  <c r="AR314" i="23"/>
  <c r="AN314" i="23"/>
  <c r="AS314" i="23"/>
  <c r="BE314" i="23"/>
  <c r="AU315" i="23"/>
  <c r="AX315" i="23"/>
  <c r="BA315" i="23"/>
  <c r="BD315" i="23"/>
  <c r="AY315" i="23"/>
  <c r="AZ315" i="23"/>
  <c r="BB315" i="23"/>
  <c r="AT315" i="23"/>
  <c r="BC315" i="23"/>
  <c r="AO315" i="23"/>
  <c r="AR315" i="23"/>
  <c r="AN315" i="23"/>
  <c r="AS315" i="23"/>
  <c r="BE315" i="23"/>
  <c r="AU316" i="23"/>
  <c r="AX316" i="23"/>
  <c r="BA316" i="23"/>
  <c r="BD316" i="23"/>
  <c r="AY316" i="23"/>
  <c r="AZ316" i="23"/>
  <c r="BB316" i="23"/>
  <c r="AT316" i="23"/>
  <c r="BC316" i="23"/>
  <c r="AO316" i="23"/>
  <c r="AR316" i="23"/>
  <c r="AN316" i="23"/>
  <c r="AS316" i="23"/>
  <c r="BE316" i="23"/>
  <c r="AU317" i="23"/>
  <c r="AX317" i="23"/>
  <c r="BA317" i="23"/>
  <c r="BD317" i="23"/>
  <c r="AY317" i="23"/>
  <c r="AZ317" i="23"/>
  <c r="BB317" i="23"/>
  <c r="AT317" i="23"/>
  <c r="BC317" i="23"/>
  <c r="AO317" i="23"/>
  <c r="AR317" i="23"/>
  <c r="AN317" i="23"/>
  <c r="AS317" i="23"/>
  <c r="BE317" i="23"/>
  <c r="AU318" i="23"/>
  <c r="AX318" i="23"/>
  <c r="BA318" i="23"/>
  <c r="BD318" i="23"/>
  <c r="AY318" i="23"/>
  <c r="AZ318" i="23"/>
  <c r="BB318" i="23"/>
  <c r="AT318" i="23"/>
  <c r="BC318" i="23"/>
  <c r="AO318" i="23"/>
  <c r="AR318" i="23"/>
  <c r="AN318" i="23"/>
  <c r="AS318" i="23"/>
  <c r="BE318" i="23"/>
  <c r="AU319" i="23"/>
  <c r="AX319" i="23"/>
  <c r="BA319" i="23"/>
  <c r="BD319" i="23"/>
  <c r="AY319" i="23"/>
  <c r="AZ319" i="23"/>
  <c r="BB319" i="23"/>
  <c r="AT319" i="23"/>
  <c r="BC319" i="23"/>
  <c r="AO319" i="23"/>
  <c r="AR319" i="23"/>
  <c r="AN319" i="23"/>
  <c r="AS319" i="23"/>
  <c r="BE319" i="23"/>
  <c r="AU320" i="23"/>
  <c r="AX320" i="23"/>
  <c r="BA320" i="23"/>
  <c r="BD320" i="23"/>
  <c r="AY320" i="23"/>
  <c r="AZ320" i="23"/>
  <c r="BB320" i="23"/>
  <c r="AT320" i="23"/>
  <c r="BC320" i="23"/>
  <c r="AO320" i="23"/>
  <c r="AR320" i="23"/>
  <c r="AN320" i="23"/>
  <c r="AS320" i="23"/>
  <c r="BE320" i="23"/>
  <c r="AU321" i="23"/>
  <c r="AX321" i="23"/>
  <c r="BA321" i="23"/>
  <c r="BD321" i="23"/>
  <c r="AY321" i="23"/>
  <c r="AZ321" i="23"/>
  <c r="BB321" i="23"/>
  <c r="AT321" i="23"/>
  <c r="BC321" i="23"/>
  <c r="AO321" i="23"/>
  <c r="AR321" i="23"/>
  <c r="AN321" i="23"/>
  <c r="AS321" i="23"/>
  <c r="BE321" i="23"/>
  <c r="AU322" i="23"/>
  <c r="AX322" i="23"/>
  <c r="BA322" i="23"/>
  <c r="BD322" i="23"/>
  <c r="AY322" i="23"/>
  <c r="AZ322" i="23"/>
  <c r="BB322" i="23"/>
  <c r="AT322" i="23"/>
  <c r="BC322" i="23"/>
  <c r="AO322" i="23"/>
  <c r="AR322" i="23"/>
  <c r="AN322" i="23"/>
  <c r="AS322" i="23"/>
  <c r="BE322" i="23"/>
  <c r="AU323" i="23"/>
  <c r="AX323" i="23"/>
  <c r="BA323" i="23"/>
  <c r="BD323" i="23"/>
  <c r="AY323" i="23"/>
  <c r="AZ323" i="23"/>
  <c r="BB323" i="23"/>
  <c r="AT323" i="23"/>
  <c r="BC323" i="23"/>
  <c r="AO323" i="23"/>
  <c r="AR323" i="23"/>
  <c r="AN323" i="23"/>
  <c r="AS323" i="23"/>
  <c r="BE323" i="23"/>
  <c r="AU324" i="23"/>
  <c r="AX324" i="23"/>
  <c r="BA324" i="23"/>
  <c r="BD324" i="23"/>
  <c r="AY324" i="23"/>
  <c r="AZ324" i="23"/>
  <c r="BB324" i="23"/>
  <c r="AT324" i="23"/>
  <c r="BC324" i="23"/>
  <c r="AO324" i="23"/>
  <c r="AR324" i="23"/>
  <c r="AN324" i="23"/>
  <c r="AS324" i="23"/>
  <c r="BE324" i="23"/>
  <c r="AU325" i="23"/>
  <c r="AX325" i="23"/>
  <c r="BA325" i="23"/>
  <c r="BD325" i="23"/>
  <c r="AY325" i="23"/>
  <c r="AZ325" i="23"/>
  <c r="BB325" i="23"/>
  <c r="AT325" i="23"/>
  <c r="BC325" i="23"/>
  <c r="AO325" i="23"/>
  <c r="AR325" i="23"/>
  <c r="AN325" i="23"/>
  <c r="AS325" i="23"/>
  <c r="BE325" i="23"/>
  <c r="AU326" i="23"/>
  <c r="AX326" i="23"/>
  <c r="BA326" i="23"/>
  <c r="BD326" i="23"/>
  <c r="AY326" i="23"/>
  <c r="AZ326" i="23"/>
  <c r="BB326" i="23"/>
  <c r="AT326" i="23"/>
  <c r="BC326" i="23"/>
  <c r="AO326" i="23"/>
  <c r="AR326" i="23"/>
  <c r="AN326" i="23"/>
  <c r="AS326" i="23"/>
  <c r="BE326" i="23"/>
  <c r="AU327" i="23"/>
  <c r="AX327" i="23"/>
  <c r="BA327" i="23"/>
  <c r="BD327" i="23"/>
  <c r="AY327" i="23"/>
  <c r="AZ327" i="23"/>
  <c r="BB327" i="23"/>
  <c r="AT327" i="23"/>
  <c r="BC327" i="23"/>
  <c r="AO327" i="23"/>
  <c r="AR327" i="23"/>
  <c r="AN327" i="23"/>
  <c r="AS327" i="23"/>
  <c r="BE327" i="23"/>
  <c r="AU328" i="23"/>
  <c r="AX328" i="23"/>
  <c r="BA328" i="23"/>
  <c r="BD328" i="23"/>
  <c r="AY328" i="23"/>
  <c r="AZ328" i="23"/>
  <c r="BB328" i="23"/>
  <c r="AT328" i="23"/>
  <c r="BC328" i="23"/>
  <c r="AO328" i="23"/>
  <c r="AR328" i="23"/>
  <c r="AN328" i="23"/>
  <c r="AS328" i="23"/>
  <c r="BE328" i="23"/>
  <c r="AU329" i="23"/>
  <c r="AX329" i="23"/>
  <c r="BA329" i="23"/>
  <c r="BD329" i="23"/>
  <c r="AY329" i="23"/>
  <c r="AZ329" i="23"/>
  <c r="BB329" i="23"/>
  <c r="AT329" i="23"/>
  <c r="BC329" i="23"/>
  <c r="AO329" i="23"/>
  <c r="AR329" i="23"/>
  <c r="AN329" i="23"/>
  <c r="AS329" i="23"/>
  <c r="BE329" i="23"/>
  <c r="AU330" i="23"/>
  <c r="AX330" i="23"/>
  <c r="BA330" i="23"/>
  <c r="BD330" i="23"/>
  <c r="AY330" i="23"/>
  <c r="AZ330" i="23"/>
  <c r="BB330" i="23"/>
  <c r="AT330" i="23"/>
  <c r="BC330" i="23"/>
  <c r="AO330" i="23"/>
  <c r="AR330" i="23"/>
  <c r="AN330" i="23"/>
  <c r="AS330" i="23"/>
  <c r="BE330" i="23"/>
  <c r="AU331" i="23"/>
  <c r="AX331" i="23"/>
  <c r="BA331" i="23"/>
  <c r="BD331" i="23"/>
  <c r="AY331" i="23"/>
  <c r="AZ331" i="23"/>
  <c r="BB331" i="23"/>
  <c r="AT331" i="23"/>
  <c r="BC331" i="23"/>
  <c r="AO331" i="23"/>
  <c r="AR331" i="23"/>
  <c r="AN331" i="23"/>
  <c r="AS331" i="23"/>
  <c r="BE331" i="23"/>
  <c r="AU332" i="23"/>
  <c r="AX332" i="23"/>
  <c r="BA332" i="23"/>
  <c r="BD332" i="23"/>
  <c r="AY332" i="23"/>
  <c r="AZ332" i="23"/>
  <c r="BB332" i="23"/>
  <c r="AT332" i="23"/>
  <c r="BC332" i="23"/>
  <c r="AO332" i="23"/>
  <c r="AR332" i="23"/>
  <c r="AN332" i="23"/>
  <c r="AS332" i="23"/>
  <c r="BE332" i="23"/>
  <c r="AU333" i="23"/>
  <c r="AX333" i="23"/>
  <c r="BA333" i="23"/>
  <c r="BD333" i="23"/>
  <c r="AY333" i="23"/>
  <c r="AZ333" i="23"/>
  <c r="BB333" i="23"/>
  <c r="AT333" i="23"/>
  <c r="BC333" i="23"/>
  <c r="AO333" i="23"/>
  <c r="AR333" i="23"/>
  <c r="AN333" i="23"/>
  <c r="AS333" i="23"/>
  <c r="BE333" i="23"/>
  <c r="AU334" i="23"/>
  <c r="AX334" i="23"/>
  <c r="BA334" i="23"/>
  <c r="BD334" i="23"/>
  <c r="AY334" i="23"/>
  <c r="AZ334" i="23"/>
  <c r="BB334" i="23"/>
  <c r="AT334" i="23"/>
  <c r="BC334" i="23"/>
  <c r="AO334" i="23"/>
  <c r="AR334" i="23"/>
  <c r="AN334" i="23"/>
  <c r="AS334" i="23"/>
  <c r="BE334" i="23"/>
  <c r="AU335" i="23"/>
  <c r="AX335" i="23"/>
  <c r="BA335" i="23"/>
  <c r="BD335" i="23"/>
  <c r="AY335" i="23"/>
  <c r="AZ335" i="23"/>
  <c r="BB335" i="23"/>
  <c r="AT335" i="23"/>
  <c r="BC335" i="23"/>
  <c r="AO335" i="23"/>
  <c r="AR335" i="23"/>
  <c r="AN335" i="23"/>
  <c r="AS335" i="23"/>
  <c r="BE335" i="23"/>
  <c r="AU336" i="23"/>
  <c r="AX336" i="23"/>
  <c r="BA336" i="23"/>
  <c r="BD336" i="23"/>
  <c r="AY336" i="23"/>
  <c r="AZ336" i="23"/>
  <c r="BB336" i="23"/>
  <c r="AT336" i="23"/>
  <c r="BC336" i="23"/>
  <c r="AO336" i="23"/>
  <c r="AR336" i="23"/>
  <c r="AN336" i="23"/>
  <c r="AS336" i="23"/>
  <c r="BE336" i="23"/>
  <c r="AU337" i="23"/>
  <c r="AX337" i="23"/>
  <c r="BA337" i="23"/>
  <c r="BD337" i="23"/>
  <c r="AY337" i="23"/>
  <c r="AZ337" i="23"/>
  <c r="BB337" i="23"/>
  <c r="AT337" i="23"/>
  <c r="BC337" i="23"/>
  <c r="AO337" i="23"/>
  <c r="AR337" i="23"/>
  <c r="AN337" i="23"/>
  <c r="AS337" i="23"/>
  <c r="BE337" i="23"/>
  <c r="AU338" i="23"/>
  <c r="AX338" i="23"/>
  <c r="BA338" i="23"/>
  <c r="BD338" i="23"/>
  <c r="AY338" i="23"/>
  <c r="AZ338" i="23"/>
  <c r="BB338" i="23"/>
  <c r="AT338" i="23"/>
  <c r="BC338" i="23"/>
  <c r="AO338" i="23"/>
  <c r="AR338" i="23"/>
  <c r="AN338" i="23"/>
  <c r="AS338" i="23"/>
  <c r="BE338" i="23"/>
  <c r="AU339" i="23"/>
  <c r="AX339" i="23"/>
  <c r="BA339" i="23"/>
  <c r="BD339" i="23"/>
  <c r="AY339" i="23"/>
  <c r="AZ339" i="23"/>
  <c r="BB339" i="23"/>
  <c r="AT339" i="23"/>
  <c r="BC339" i="23"/>
  <c r="AO339" i="23"/>
  <c r="AR339" i="23"/>
  <c r="AN339" i="23"/>
  <c r="AS339" i="23"/>
  <c r="BE339" i="23"/>
  <c r="AU340" i="23"/>
  <c r="AX340" i="23"/>
  <c r="BA340" i="23"/>
  <c r="BD340" i="23"/>
  <c r="AY340" i="23"/>
  <c r="AZ340" i="23"/>
  <c r="BB340" i="23"/>
  <c r="AT340" i="23"/>
  <c r="BC340" i="23"/>
  <c r="AO340" i="23"/>
  <c r="AR340" i="23"/>
  <c r="AN340" i="23"/>
  <c r="AS340" i="23"/>
  <c r="BE340" i="23"/>
  <c r="AU341" i="23"/>
  <c r="AX341" i="23"/>
  <c r="BA341" i="23"/>
  <c r="BD341" i="23"/>
  <c r="AY341" i="23"/>
  <c r="AZ341" i="23"/>
  <c r="BB341" i="23"/>
  <c r="AT341" i="23"/>
  <c r="BC341" i="23"/>
  <c r="AO341" i="23"/>
  <c r="AR341" i="23"/>
  <c r="AN341" i="23"/>
  <c r="AS341" i="23"/>
  <c r="BE341" i="23"/>
  <c r="AU342" i="23"/>
  <c r="AX342" i="23"/>
  <c r="BA342" i="23"/>
  <c r="BD342" i="23"/>
  <c r="AY342" i="23"/>
  <c r="AZ342" i="23"/>
  <c r="BB342" i="23"/>
  <c r="AT342" i="23"/>
  <c r="BC342" i="23"/>
  <c r="AO342" i="23"/>
  <c r="AR342" i="23"/>
  <c r="AN342" i="23"/>
  <c r="AS342" i="23"/>
  <c r="BE342" i="23"/>
  <c r="AU343" i="23"/>
  <c r="AX343" i="23"/>
  <c r="BA343" i="23"/>
  <c r="BD343" i="23"/>
  <c r="AY343" i="23"/>
  <c r="AZ343" i="23"/>
  <c r="BB343" i="23"/>
  <c r="AT343" i="23"/>
  <c r="BC343" i="23"/>
  <c r="AO343" i="23"/>
  <c r="AR343" i="23"/>
  <c r="AN343" i="23"/>
  <c r="AS343" i="23"/>
  <c r="BE343" i="23"/>
  <c r="AU344" i="23"/>
  <c r="AX344" i="23"/>
  <c r="BA344" i="23"/>
  <c r="BD344" i="23"/>
  <c r="AY344" i="23"/>
  <c r="AZ344" i="23"/>
  <c r="BB344" i="23"/>
  <c r="AT344" i="23"/>
  <c r="BC344" i="23"/>
  <c r="AO344" i="23"/>
  <c r="AR344" i="23"/>
  <c r="AN344" i="23"/>
  <c r="AS344" i="23"/>
  <c r="BE344" i="23"/>
  <c r="AU345" i="23"/>
  <c r="AX345" i="23"/>
  <c r="BA345" i="23"/>
  <c r="BD345" i="23"/>
  <c r="AY345" i="23"/>
  <c r="AZ345" i="23"/>
  <c r="BB345" i="23"/>
  <c r="AT345" i="23"/>
  <c r="BC345" i="23"/>
  <c r="AO345" i="23"/>
  <c r="AR345" i="23"/>
  <c r="AN345" i="23"/>
  <c r="AS345" i="23"/>
  <c r="BE345" i="23"/>
  <c r="AU346" i="23"/>
  <c r="AX346" i="23"/>
  <c r="BA346" i="23"/>
  <c r="BD346" i="23"/>
  <c r="AY346" i="23"/>
  <c r="AZ346" i="23"/>
  <c r="BB346" i="23"/>
  <c r="AT346" i="23"/>
  <c r="BC346" i="23"/>
  <c r="AO346" i="23"/>
  <c r="AR346" i="23"/>
  <c r="AN346" i="23"/>
  <c r="AS346" i="23"/>
  <c r="BE346" i="23"/>
  <c r="AU347" i="23"/>
  <c r="AX347" i="23"/>
  <c r="BA347" i="23"/>
  <c r="BD347" i="23"/>
  <c r="AY347" i="23"/>
  <c r="AZ347" i="23"/>
  <c r="BB347" i="23"/>
  <c r="AT347" i="23"/>
  <c r="BC347" i="23"/>
  <c r="AO347" i="23"/>
  <c r="AR347" i="23"/>
  <c r="AN347" i="23"/>
  <c r="AS347" i="23"/>
  <c r="BE347" i="23"/>
  <c r="AU348" i="23"/>
  <c r="AX348" i="23"/>
  <c r="BA348" i="23"/>
  <c r="BD348" i="23"/>
  <c r="AY348" i="23"/>
  <c r="AZ348" i="23"/>
  <c r="BB348" i="23"/>
  <c r="AT348" i="23"/>
  <c r="BC348" i="23"/>
  <c r="AO348" i="23"/>
  <c r="AR348" i="23"/>
  <c r="AN348" i="23"/>
  <c r="AS348" i="23"/>
  <c r="BE348" i="23"/>
  <c r="AU349" i="23"/>
  <c r="AX349" i="23"/>
  <c r="BA349" i="23"/>
  <c r="BD349" i="23"/>
  <c r="AY349" i="23"/>
  <c r="AZ349" i="23"/>
  <c r="BB349" i="23"/>
  <c r="AT349" i="23"/>
  <c r="BC349" i="23"/>
  <c r="AO349" i="23"/>
  <c r="AR349" i="23"/>
  <c r="AN349" i="23"/>
  <c r="AS349" i="23"/>
  <c r="BE349" i="23"/>
  <c r="AU350" i="23"/>
  <c r="AX350" i="23"/>
  <c r="BA350" i="23"/>
  <c r="BD350" i="23"/>
  <c r="AY350" i="23"/>
  <c r="AZ350" i="23"/>
  <c r="BB350" i="23"/>
  <c r="AT350" i="23"/>
  <c r="BC350" i="23"/>
  <c r="AO350" i="23"/>
  <c r="AR350" i="23"/>
  <c r="AN350" i="23"/>
  <c r="AS350" i="23"/>
  <c r="BE350" i="23"/>
  <c r="AU351" i="23"/>
  <c r="AX351" i="23"/>
  <c r="BA351" i="23"/>
  <c r="BD351" i="23"/>
  <c r="AY351" i="23"/>
  <c r="AZ351" i="23"/>
  <c r="BB351" i="23"/>
  <c r="AT351" i="23"/>
  <c r="BC351" i="23"/>
  <c r="AO351" i="23"/>
  <c r="AR351" i="23"/>
  <c r="AN351" i="23"/>
  <c r="AS351" i="23"/>
  <c r="BE351" i="23"/>
  <c r="AU352" i="23"/>
  <c r="AX352" i="23"/>
  <c r="BA352" i="23"/>
  <c r="BD352" i="23"/>
  <c r="AY352" i="23"/>
  <c r="AZ352" i="23"/>
  <c r="BB352" i="23"/>
  <c r="AT352" i="23"/>
  <c r="BC352" i="23"/>
  <c r="AO352" i="23"/>
  <c r="AR352" i="23"/>
  <c r="AN352" i="23"/>
  <c r="AS352" i="23"/>
  <c r="BE352" i="23"/>
  <c r="AU353" i="23"/>
  <c r="AX353" i="23"/>
  <c r="BA353" i="23"/>
  <c r="BD353" i="23"/>
  <c r="AY353" i="23"/>
  <c r="AZ353" i="23"/>
  <c r="BB353" i="23"/>
  <c r="AT353" i="23"/>
  <c r="BC353" i="23"/>
  <c r="AO353" i="23"/>
  <c r="AR353" i="23"/>
  <c r="AN353" i="23"/>
  <c r="AS353" i="23"/>
  <c r="BE353" i="23"/>
  <c r="AU354" i="23"/>
  <c r="AX354" i="23"/>
  <c r="BA354" i="23"/>
  <c r="BD354" i="23"/>
  <c r="AY354" i="23"/>
  <c r="AZ354" i="23"/>
  <c r="BB354" i="23"/>
  <c r="AT354" i="23"/>
  <c r="BC354" i="23"/>
  <c r="AO354" i="23"/>
  <c r="AR354" i="23"/>
  <c r="AN354" i="23"/>
  <c r="AS354" i="23"/>
  <c r="BE354" i="23"/>
  <c r="AU355" i="23"/>
  <c r="AX355" i="23"/>
  <c r="BA355" i="23"/>
  <c r="BD355" i="23"/>
  <c r="AY355" i="23"/>
  <c r="AZ355" i="23"/>
  <c r="BB355" i="23"/>
  <c r="AT355" i="23"/>
  <c r="BC355" i="23"/>
  <c r="AO355" i="23"/>
  <c r="AR355" i="23"/>
  <c r="AN355" i="23"/>
  <c r="AS355" i="23"/>
  <c r="BE355" i="23"/>
  <c r="AU356" i="23"/>
  <c r="AX356" i="23"/>
  <c r="BA356" i="23"/>
  <c r="BD356" i="23"/>
  <c r="AY356" i="23"/>
  <c r="AZ356" i="23"/>
  <c r="BB356" i="23"/>
  <c r="AT356" i="23"/>
  <c r="BC356" i="23"/>
  <c r="AO356" i="23"/>
  <c r="AR356" i="23"/>
  <c r="AN356" i="23"/>
  <c r="AS356" i="23"/>
  <c r="BE356" i="23"/>
  <c r="AU357" i="23"/>
  <c r="AX357" i="23"/>
  <c r="BA357" i="23"/>
  <c r="BD357" i="23"/>
  <c r="AY357" i="23"/>
  <c r="AZ357" i="23"/>
  <c r="BB357" i="23"/>
  <c r="AT357" i="23"/>
  <c r="BC357" i="23"/>
  <c r="AO357" i="23"/>
  <c r="AR357" i="23"/>
  <c r="AN357" i="23"/>
  <c r="AS357" i="23"/>
  <c r="BE357" i="23"/>
  <c r="AU358" i="23"/>
  <c r="AX358" i="23"/>
  <c r="BA358" i="23"/>
  <c r="BD358" i="23"/>
  <c r="AY358" i="23"/>
  <c r="AZ358" i="23"/>
  <c r="BB358" i="23"/>
  <c r="AT358" i="23"/>
  <c r="BC358" i="23"/>
  <c r="AO358" i="23"/>
  <c r="AR358" i="23"/>
  <c r="AN358" i="23"/>
  <c r="AS358" i="23"/>
  <c r="BE358" i="23"/>
  <c r="AU359" i="23"/>
  <c r="AX359" i="23"/>
  <c r="BA359" i="23"/>
  <c r="BD359" i="23"/>
  <c r="AY359" i="23"/>
  <c r="AZ359" i="23"/>
  <c r="BB359" i="23"/>
  <c r="AT359" i="23"/>
  <c r="BC359" i="23"/>
  <c r="AO359" i="23"/>
  <c r="AR359" i="23"/>
  <c r="AN359" i="23"/>
  <c r="AS359" i="23"/>
  <c r="BE359" i="23"/>
  <c r="AU360" i="23"/>
  <c r="AX360" i="23"/>
  <c r="BA360" i="23"/>
  <c r="BD360" i="23"/>
  <c r="AY360" i="23"/>
  <c r="AZ360" i="23"/>
  <c r="BB360" i="23"/>
  <c r="AT360" i="23"/>
  <c r="BC360" i="23"/>
  <c r="AO360" i="23"/>
  <c r="AR360" i="23"/>
  <c r="AN360" i="23"/>
  <c r="AS360" i="23"/>
  <c r="BE360" i="23"/>
  <c r="AU361" i="23"/>
  <c r="AX361" i="23"/>
  <c r="BA361" i="23"/>
  <c r="BD361" i="23"/>
  <c r="AY361" i="23"/>
  <c r="AZ361" i="23"/>
  <c r="BB361" i="23"/>
  <c r="AT361" i="23"/>
  <c r="BC361" i="23"/>
  <c r="AO361" i="23"/>
  <c r="AR361" i="23"/>
  <c r="AN361" i="23"/>
  <c r="AS361" i="23"/>
  <c r="BE361" i="23"/>
  <c r="AU362" i="23"/>
  <c r="AX362" i="23"/>
  <c r="BA362" i="23"/>
  <c r="BD362" i="23"/>
  <c r="AY362" i="23"/>
  <c r="AZ362" i="23"/>
  <c r="BB362" i="23"/>
  <c r="AT362" i="23"/>
  <c r="BC362" i="23"/>
  <c r="AO362" i="23"/>
  <c r="AR362" i="23"/>
  <c r="AN362" i="23"/>
  <c r="AS362" i="23"/>
  <c r="BE362" i="23"/>
  <c r="AU363" i="23"/>
  <c r="AX363" i="23"/>
  <c r="BA363" i="23"/>
  <c r="BD363" i="23"/>
  <c r="AY363" i="23"/>
  <c r="AZ363" i="23"/>
  <c r="BB363" i="23"/>
  <c r="AT363" i="23"/>
  <c r="BC363" i="23"/>
  <c r="AO363" i="23"/>
  <c r="AR363" i="23"/>
  <c r="AN363" i="23"/>
  <c r="AS363" i="23"/>
  <c r="BE363" i="23"/>
  <c r="AU364" i="23"/>
  <c r="AX364" i="23"/>
  <c r="BA364" i="23"/>
  <c r="BD364" i="23"/>
  <c r="AY364" i="23"/>
  <c r="AZ364" i="23"/>
  <c r="BB364" i="23"/>
  <c r="AT364" i="23"/>
  <c r="BC364" i="23"/>
  <c r="AO364" i="23"/>
  <c r="AR364" i="23"/>
  <c r="AN364" i="23"/>
  <c r="AS364" i="23"/>
  <c r="BE364" i="23"/>
  <c r="AU365" i="23"/>
  <c r="AX365" i="23"/>
  <c r="BA365" i="23"/>
  <c r="BD365" i="23"/>
  <c r="AY365" i="23"/>
  <c r="AZ365" i="23"/>
  <c r="BB365" i="23"/>
  <c r="AT365" i="23"/>
  <c r="BC365" i="23"/>
  <c r="AO365" i="23"/>
  <c r="AR365" i="23"/>
  <c r="AN365" i="23"/>
  <c r="AS365" i="23"/>
  <c r="BE365" i="23"/>
  <c r="AU366" i="23"/>
  <c r="AX366" i="23"/>
  <c r="BA366" i="23"/>
  <c r="BD366" i="23"/>
  <c r="AY366" i="23"/>
  <c r="AZ366" i="23"/>
  <c r="BB366" i="23"/>
  <c r="AT366" i="23"/>
  <c r="BC366" i="23"/>
  <c r="AO366" i="23"/>
  <c r="AR366" i="23"/>
  <c r="AN366" i="23"/>
  <c r="AS366" i="23"/>
  <c r="BE366" i="23"/>
  <c r="AU367" i="23"/>
  <c r="AX367" i="23"/>
  <c r="BA367" i="23"/>
  <c r="BD367" i="23"/>
  <c r="AY367" i="23"/>
  <c r="AZ367" i="23"/>
  <c r="BB367" i="23"/>
  <c r="AT367" i="23"/>
  <c r="BC367" i="23"/>
  <c r="AO367" i="23"/>
  <c r="AR367" i="23"/>
  <c r="AN367" i="23"/>
  <c r="AS367" i="23"/>
  <c r="BE367" i="23"/>
  <c r="AU368" i="23"/>
  <c r="AX368" i="23"/>
  <c r="BA368" i="23"/>
  <c r="BD368" i="23"/>
  <c r="AY368" i="23"/>
  <c r="AZ368" i="23"/>
  <c r="BB368" i="23"/>
  <c r="AT368" i="23"/>
  <c r="BC368" i="23"/>
  <c r="AO368" i="23"/>
  <c r="AR368" i="23"/>
  <c r="AN368" i="23"/>
  <c r="AS368" i="23"/>
  <c r="BE368" i="23"/>
  <c r="AU369" i="23"/>
  <c r="AX369" i="23"/>
  <c r="BA369" i="23"/>
  <c r="BD369" i="23"/>
  <c r="AY369" i="23"/>
  <c r="AZ369" i="23"/>
  <c r="BB369" i="23"/>
  <c r="AT369" i="23"/>
  <c r="BC369" i="23"/>
  <c r="AO369" i="23"/>
  <c r="AR369" i="23"/>
  <c r="AN369" i="23"/>
  <c r="AS369" i="23"/>
  <c r="BE369" i="23"/>
  <c r="AU370" i="23"/>
  <c r="AX370" i="23"/>
  <c r="BA370" i="23"/>
  <c r="BD370" i="23"/>
  <c r="AY370" i="23"/>
  <c r="AZ370" i="23"/>
  <c r="BB370" i="23"/>
  <c r="AT370" i="23"/>
  <c r="BC370" i="23"/>
  <c r="AO370" i="23"/>
  <c r="AR370" i="23"/>
  <c r="AN370" i="23"/>
  <c r="AS370" i="23"/>
  <c r="BE370" i="23"/>
  <c r="AU371" i="23"/>
  <c r="AX371" i="23"/>
  <c r="BA371" i="23"/>
  <c r="BD371" i="23"/>
  <c r="AY371" i="23"/>
  <c r="AZ371" i="23"/>
  <c r="BB371" i="23"/>
  <c r="AT371" i="23"/>
  <c r="BC371" i="23"/>
  <c r="AO371" i="23"/>
  <c r="AR371" i="23"/>
  <c r="AN371" i="23"/>
  <c r="AS371" i="23"/>
  <c r="BE371" i="23"/>
  <c r="AU372" i="23"/>
  <c r="AX372" i="23"/>
  <c r="BA372" i="23"/>
  <c r="BD372" i="23"/>
  <c r="AY372" i="23"/>
  <c r="AZ372" i="23"/>
  <c r="BB372" i="23"/>
  <c r="AT372" i="23"/>
  <c r="BC372" i="23"/>
  <c r="AO372" i="23"/>
  <c r="AR372" i="23"/>
  <c r="AN372" i="23"/>
  <c r="AS372" i="23"/>
  <c r="BE372" i="23"/>
  <c r="AU373" i="23"/>
  <c r="AX373" i="23"/>
  <c r="BA373" i="23"/>
  <c r="BD373" i="23"/>
  <c r="AY373" i="23"/>
  <c r="AZ373" i="23"/>
  <c r="BB373" i="23"/>
  <c r="AT373" i="23"/>
  <c r="BC373" i="23"/>
  <c r="AO373" i="23"/>
  <c r="AR373" i="23"/>
  <c r="AN373" i="23"/>
  <c r="AS373" i="23"/>
  <c r="BE373" i="23"/>
  <c r="AU374" i="23"/>
  <c r="AX374" i="23"/>
  <c r="BA374" i="23"/>
  <c r="BD374" i="23"/>
  <c r="AY374" i="23"/>
  <c r="AZ374" i="23"/>
  <c r="BB374" i="23"/>
  <c r="AT374" i="23"/>
  <c r="BC374" i="23"/>
  <c r="AO374" i="23"/>
  <c r="AR374" i="23"/>
  <c r="AN374" i="23"/>
  <c r="AS374" i="23"/>
  <c r="BE374" i="23"/>
  <c r="AU375" i="23"/>
  <c r="AX375" i="23"/>
  <c r="BA375" i="23"/>
  <c r="BD375" i="23"/>
  <c r="AY375" i="23"/>
  <c r="AZ375" i="23"/>
  <c r="BB375" i="23"/>
  <c r="AT375" i="23"/>
  <c r="BC375" i="23"/>
  <c r="AO375" i="23"/>
  <c r="AR375" i="23"/>
  <c r="AN375" i="23"/>
  <c r="AS375" i="23"/>
  <c r="BE375" i="23"/>
  <c r="AU376" i="23"/>
  <c r="AX376" i="23"/>
  <c r="BA376" i="23"/>
  <c r="BD376" i="23"/>
  <c r="AY376" i="23"/>
  <c r="AZ376" i="23"/>
  <c r="BB376" i="23"/>
  <c r="AT376" i="23"/>
  <c r="BC376" i="23"/>
  <c r="AO376" i="23"/>
  <c r="AR376" i="23"/>
  <c r="AN376" i="23"/>
  <c r="AS376" i="23"/>
  <c r="BE376" i="23"/>
  <c r="AU377" i="23"/>
  <c r="AX377" i="23"/>
  <c r="BA377" i="23"/>
  <c r="BD377" i="23"/>
  <c r="AY377" i="23"/>
  <c r="AZ377" i="23"/>
  <c r="BB377" i="23"/>
  <c r="AT377" i="23"/>
  <c r="BC377" i="23"/>
  <c r="AO377" i="23"/>
  <c r="AR377" i="23"/>
  <c r="AN377" i="23"/>
  <c r="AS377" i="23"/>
  <c r="BE377" i="23"/>
  <c r="AU378" i="23"/>
  <c r="AX378" i="23"/>
  <c r="BA378" i="23"/>
  <c r="BD378" i="23"/>
  <c r="AY378" i="23"/>
  <c r="AZ378" i="23"/>
  <c r="BB378" i="23"/>
  <c r="AT378" i="23"/>
  <c r="BC378" i="23"/>
  <c r="AO378" i="23"/>
  <c r="AR378" i="23"/>
  <c r="AN378" i="23"/>
  <c r="AS378" i="23"/>
  <c r="BE378" i="23"/>
  <c r="AU379" i="23"/>
  <c r="AX379" i="23"/>
  <c r="BA379" i="23"/>
  <c r="BD379" i="23"/>
  <c r="AY379" i="23"/>
  <c r="AZ379" i="23"/>
  <c r="BB379" i="23"/>
  <c r="AT379" i="23"/>
  <c r="BC379" i="23"/>
  <c r="AO379" i="23"/>
  <c r="AR379" i="23"/>
  <c r="AN379" i="23"/>
  <c r="AS379" i="23"/>
  <c r="BE379" i="23"/>
  <c r="AU380" i="23"/>
  <c r="AX380" i="23"/>
  <c r="BA380" i="23"/>
  <c r="BD380" i="23"/>
  <c r="AY380" i="23"/>
  <c r="AZ380" i="23"/>
  <c r="BB380" i="23"/>
  <c r="AT380" i="23"/>
  <c r="BC380" i="23"/>
  <c r="AO380" i="23"/>
  <c r="AR380" i="23"/>
  <c r="AN380" i="23"/>
  <c r="AS380" i="23"/>
  <c r="BE380" i="23"/>
  <c r="AU381" i="23"/>
  <c r="AX381" i="23"/>
  <c r="BA381" i="23"/>
  <c r="BD381" i="23"/>
  <c r="AY381" i="23"/>
  <c r="AZ381" i="23"/>
  <c r="BB381" i="23"/>
  <c r="AT381" i="23"/>
  <c r="BC381" i="23"/>
  <c r="AO381" i="23"/>
  <c r="AR381" i="23"/>
  <c r="AN381" i="23"/>
  <c r="AS381" i="23"/>
  <c r="BE381" i="23"/>
  <c r="AU382" i="23"/>
  <c r="AX382" i="23"/>
  <c r="BA382" i="23"/>
  <c r="BD382" i="23"/>
  <c r="AY382" i="23"/>
  <c r="AZ382" i="23"/>
  <c r="BB382" i="23"/>
  <c r="AT382" i="23"/>
  <c r="BC382" i="23"/>
  <c r="AO382" i="23"/>
  <c r="AR382" i="23"/>
  <c r="AN382" i="23"/>
  <c r="AS382" i="23"/>
  <c r="BE382" i="23"/>
  <c r="AU383" i="23"/>
  <c r="AX383" i="23"/>
  <c r="BA383" i="23"/>
  <c r="BD383" i="23"/>
  <c r="AY383" i="23"/>
  <c r="AZ383" i="23"/>
  <c r="BB383" i="23"/>
  <c r="AT383" i="23"/>
  <c r="BC383" i="23"/>
  <c r="AO383" i="23"/>
  <c r="AR383" i="23"/>
  <c r="AN383" i="23"/>
  <c r="AS383" i="23"/>
  <c r="BE383" i="23"/>
  <c r="AU384" i="23"/>
  <c r="AX384" i="23"/>
  <c r="BA384" i="23"/>
  <c r="BD384" i="23"/>
  <c r="AY384" i="23"/>
  <c r="AZ384" i="23"/>
  <c r="BB384" i="23"/>
  <c r="AT384" i="23"/>
  <c r="BC384" i="23"/>
  <c r="AO384" i="23"/>
  <c r="AR384" i="23"/>
  <c r="AN384" i="23"/>
  <c r="AS384" i="23"/>
  <c r="BE384" i="23"/>
  <c r="AU385" i="23"/>
  <c r="AX385" i="23"/>
  <c r="BA385" i="23"/>
  <c r="BD385" i="23"/>
  <c r="AY385" i="23"/>
  <c r="AZ385" i="23"/>
  <c r="BB385" i="23"/>
  <c r="AT385" i="23"/>
  <c r="BC385" i="23"/>
  <c r="AO385" i="23"/>
  <c r="AR385" i="23"/>
  <c r="AN385" i="23"/>
  <c r="AS385" i="23"/>
  <c r="BE385" i="23"/>
  <c r="AU386" i="23"/>
  <c r="AX386" i="23"/>
  <c r="BA386" i="23"/>
  <c r="BD386" i="23"/>
  <c r="AY386" i="23"/>
  <c r="AZ386" i="23"/>
  <c r="BB386" i="23"/>
  <c r="AT386" i="23"/>
  <c r="BC386" i="23"/>
  <c r="AO386" i="23"/>
  <c r="AR386" i="23"/>
  <c r="AN386" i="23"/>
  <c r="AS386" i="23"/>
  <c r="BE386" i="23"/>
  <c r="AU387" i="23"/>
  <c r="AX387" i="23"/>
  <c r="BA387" i="23"/>
  <c r="BD387" i="23"/>
  <c r="AY387" i="23"/>
  <c r="AZ387" i="23"/>
  <c r="BB387" i="23"/>
  <c r="AT387" i="23"/>
  <c r="BC387" i="23"/>
  <c r="AO387" i="23"/>
  <c r="AR387" i="23"/>
  <c r="AN387" i="23"/>
  <c r="AS387" i="23"/>
  <c r="BE387" i="23"/>
  <c r="AU388" i="23"/>
  <c r="AX388" i="23"/>
  <c r="BA388" i="23"/>
  <c r="BD388" i="23"/>
  <c r="AY388" i="23"/>
  <c r="AZ388" i="23"/>
  <c r="BB388" i="23"/>
  <c r="AT388" i="23"/>
  <c r="BC388" i="23"/>
  <c r="AO388" i="23"/>
  <c r="AR388" i="23"/>
  <c r="AN388" i="23"/>
  <c r="AS388" i="23"/>
  <c r="BE388" i="23"/>
  <c r="AU389" i="23"/>
  <c r="AX389" i="23"/>
  <c r="BA389" i="23"/>
  <c r="BD389" i="23"/>
  <c r="AY389" i="23"/>
  <c r="AZ389" i="23"/>
  <c r="BB389" i="23"/>
  <c r="AT389" i="23"/>
  <c r="BC389" i="23"/>
  <c r="AO389" i="23"/>
  <c r="AR389" i="23"/>
  <c r="AN389" i="23"/>
  <c r="AS389" i="23"/>
  <c r="BE389" i="23"/>
  <c r="AU390" i="23"/>
  <c r="AX390" i="23"/>
  <c r="BA390" i="23"/>
  <c r="BD390" i="23"/>
  <c r="AY390" i="23"/>
  <c r="AZ390" i="23"/>
  <c r="BB390" i="23"/>
  <c r="AT390" i="23"/>
  <c r="BC390" i="23"/>
  <c r="AO390" i="23"/>
  <c r="AR390" i="23"/>
  <c r="AN390" i="23"/>
  <c r="AS390" i="23"/>
  <c r="BE390" i="23"/>
  <c r="AU391" i="23"/>
  <c r="AX391" i="23"/>
  <c r="BA391" i="23"/>
  <c r="BD391" i="23"/>
  <c r="AY391" i="23"/>
  <c r="AZ391" i="23"/>
  <c r="BB391" i="23"/>
  <c r="AT391" i="23"/>
  <c r="BC391" i="23"/>
  <c r="AO391" i="23"/>
  <c r="AR391" i="23"/>
  <c r="AN391" i="23"/>
  <c r="AS391" i="23"/>
  <c r="BE391" i="23"/>
  <c r="AU392" i="23"/>
  <c r="AX392" i="23"/>
  <c r="BA392" i="23"/>
  <c r="BD392" i="23"/>
  <c r="AY392" i="23"/>
  <c r="AZ392" i="23"/>
  <c r="BB392" i="23"/>
  <c r="AT392" i="23"/>
  <c r="BC392" i="23"/>
  <c r="AO392" i="23"/>
  <c r="AR392" i="23"/>
  <c r="AN392" i="23"/>
  <c r="AS392" i="23"/>
  <c r="BE392" i="23"/>
  <c r="AU393" i="23"/>
  <c r="AX393" i="23"/>
  <c r="BA393" i="23"/>
  <c r="BD393" i="23"/>
  <c r="AY393" i="23"/>
  <c r="AZ393" i="23"/>
  <c r="BB393" i="23"/>
  <c r="AT393" i="23"/>
  <c r="BC393" i="23"/>
  <c r="AO393" i="23"/>
  <c r="AR393" i="23"/>
  <c r="AN393" i="23"/>
  <c r="AS393" i="23"/>
  <c r="BE393" i="23"/>
  <c r="AU394" i="23"/>
  <c r="AX394" i="23"/>
  <c r="BA394" i="23"/>
  <c r="BD394" i="23"/>
  <c r="AY394" i="23"/>
  <c r="AZ394" i="23"/>
  <c r="BB394" i="23"/>
  <c r="AT394" i="23"/>
  <c r="BC394" i="23"/>
  <c r="AO394" i="23"/>
  <c r="AR394" i="23"/>
  <c r="AN394" i="23"/>
  <c r="AS394" i="23"/>
  <c r="BE394" i="23"/>
  <c r="AU395" i="23"/>
  <c r="AX395" i="23"/>
  <c r="BA395" i="23"/>
  <c r="BD395" i="23"/>
  <c r="AY395" i="23"/>
  <c r="AZ395" i="23"/>
  <c r="BB395" i="23"/>
  <c r="AT395" i="23"/>
  <c r="BC395" i="23"/>
  <c r="AO395" i="23"/>
  <c r="AR395" i="23"/>
  <c r="AN395" i="23"/>
  <c r="AS395" i="23"/>
  <c r="BE395" i="23"/>
  <c r="AU396" i="23"/>
  <c r="AX396" i="23"/>
  <c r="BA396" i="23"/>
  <c r="BD396" i="23"/>
  <c r="AY396" i="23"/>
  <c r="AZ396" i="23"/>
  <c r="BB396" i="23"/>
  <c r="AT396" i="23"/>
  <c r="BC396" i="23"/>
  <c r="AO396" i="23"/>
  <c r="AR396" i="23"/>
  <c r="AN396" i="23"/>
  <c r="AS396" i="23"/>
  <c r="BE396" i="23"/>
  <c r="AU397" i="23"/>
  <c r="AX397" i="23"/>
  <c r="BA397" i="23"/>
  <c r="BD397" i="23"/>
  <c r="AY397" i="23"/>
  <c r="AZ397" i="23"/>
  <c r="BB397" i="23"/>
  <c r="AT397" i="23"/>
  <c r="BC397" i="23"/>
  <c r="AO397" i="23"/>
  <c r="AR397" i="23"/>
  <c r="AN397" i="23"/>
  <c r="AS397" i="23"/>
  <c r="BE397" i="23"/>
  <c r="AU398" i="23"/>
  <c r="AX398" i="23"/>
  <c r="BA398" i="23"/>
  <c r="BD398" i="23"/>
  <c r="AY398" i="23"/>
  <c r="AZ398" i="23"/>
  <c r="BB398" i="23"/>
  <c r="AT398" i="23"/>
  <c r="BC398" i="23"/>
  <c r="AO398" i="23"/>
  <c r="AR398" i="23"/>
  <c r="AN398" i="23"/>
  <c r="AS398" i="23"/>
  <c r="BE398" i="23"/>
  <c r="AU399" i="23"/>
  <c r="AX399" i="23"/>
  <c r="BA399" i="23"/>
  <c r="BD399" i="23"/>
  <c r="AY399" i="23"/>
  <c r="AZ399" i="23"/>
  <c r="BB399" i="23"/>
  <c r="AT399" i="23"/>
  <c r="BC399" i="23"/>
  <c r="AO399" i="23"/>
  <c r="AR399" i="23"/>
  <c r="AN399" i="23"/>
  <c r="AS399" i="23"/>
  <c r="BE399" i="23"/>
  <c r="AU400" i="23"/>
  <c r="AX400" i="23"/>
  <c r="BA400" i="23"/>
  <c r="BD400" i="23"/>
  <c r="AY400" i="23"/>
  <c r="AZ400" i="23"/>
  <c r="BB400" i="23"/>
  <c r="AT400" i="23"/>
  <c r="BC400" i="23"/>
  <c r="AO400" i="23"/>
  <c r="AR400" i="23"/>
  <c r="AN400" i="23"/>
  <c r="AS400" i="23"/>
  <c r="BE400" i="23"/>
  <c r="AU401" i="23"/>
  <c r="AX401" i="23"/>
  <c r="BA401" i="23"/>
  <c r="BD401" i="23"/>
  <c r="AY401" i="23"/>
  <c r="AZ401" i="23"/>
  <c r="BB401" i="23"/>
  <c r="AT401" i="23"/>
  <c r="BC401" i="23"/>
  <c r="AO401" i="23"/>
  <c r="AR401" i="23"/>
  <c r="AN401" i="23"/>
  <c r="AS401" i="23"/>
  <c r="BE401" i="23"/>
  <c r="AU402" i="23"/>
  <c r="AX402" i="23"/>
  <c r="BA402" i="23"/>
  <c r="BD402" i="23"/>
  <c r="AY402" i="23"/>
  <c r="AZ402" i="23"/>
  <c r="BB402" i="23"/>
  <c r="AT402" i="23"/>
  <c r="BC402" i="23"/>
  <c r="AO402" i="23"/>
  <c r="AR402" i="23"/>
  <c r="AN402" i="23"/>
  <c r="AS402" i="23"/>
  <c r="BE402" i="23"/>
  <c r="AU403" i="23"/>
  <c r="AX403" i="23"/>
  <c r="BA403" i="23"/>
  <c r="BD403" i="23"/>
  <c r="AY403" i="23"/>
  <c r="AZ403" i="23"/>
  <c r="BB403" i="23"/>
  <c r="AT403" i="23"/>
  <c r="BC403" i="23"/>
  <c r="AO403" i="23"/>
  <c r="AR403" i="23"/>
  <c r="AN403" i="23"/>
  <c r="AS403" i="23"/>
  <c r="BE403" i="23"/>
  <c r="AU404" i="23"/>
  <c r="AX404" i="23"/>
  <c r="BA404" i="23"/>
  <c r="BD404" i="23"/>
  <c r="AY404" i="23"/>
  <c r="AZ404" i="23"/>
  <c r="BB404" i="23"/>
  <c r="AT404" i="23"/>
  <c r="BC404" i="23"/>
  <c r="AO404" i="23"/>
  <c r="AR404" i="23"/>
  <c r="AN404" i="23"/>
  <c r="AS404" i="23"/>
  <c r="BE404" i="23"/>
  <c r="AU405" i="23"/>
  <c r="AX405" i="23"/>
  <c r="BA405" i="23"/>
  <c r="BD405" i="23"/>
  <c r="AY405" i="23"/>
  <c r="AZ405" i="23"/>
  <c r="BB405" i="23"/>
  <c r="AT405" i="23"/>
  <c r="BC405" i="23"/>
  <c r="AO405" i="23"/>
  <c r="AR405" i="23"/>
  <c r="AN405" i="23"/>
  <c r="AS405" i="23"/>
  <c r="BE405" i="23"/>
  <c r="AU406" i="23"/>
  <c r="AX406" i="23"/>
  <c r="BA406" i="23"/>
  <c r="BD406" i="23"/>
  <c r="AY406" i="23"/>
  <c r="AZ406" i="23"/>
  <c r="BB406" i="23"/>
  <c r="AT406" i="23"/>
  <c r="BC406" i="23"/>
  <c r="AO406" i="23"/>
  <c r="AR406" i="23"/>
  <c r="AN406" i="23"/>
  <c r="AS406" i="23"/>
  <c r="BE406" i="23"/>
  <c r="AU407" i="23"/>
  <c r="AX407" i="23"/>
  <c r="BA407" i="23"/>
  <c r="BD407" i="23"/>
  <c r="AY407" i="23"/>
  <c r="AZ407" i="23"/>
  <c r="BB407" i="23"/>
  <c r="AT407" i="23"/>
  <c r="BC407" i="23"/>
  <c r="AO407" i="23"/>
  <c r="AR407" i="23"/>
  <c r="AN407" i="23"/>
  <c r="AS407" i="23"/>
  <c r="BE407" i="23"/>
  <c r="AU408" i="23"/>
  <c r="AX408" i="23"/>
  <c r="BA408" i="23"/>
  <c r="BD408" i="23"/>
  <c r="AY408" i="23"/>
  <c r="AZ408" i="23"/>
  <c r="BB408" i="23"/>
  <c r="AT408" i="23"/>
  <c r="BC408" i="23"/>
  <c r="AO408" i="23"/>
  <c r="AR408" i="23"/>
  <c r="AN408" i="23"/>
  <c r="AS408" i="23"/>
  <c r="BE408" i="23"/>
  <c r="AU409" i="23"/>
  <c r="AX409" i="23"/>
  <c r="BA409" i="23"/>
  <c r="BD409" i="23"/>
  <c r="AY409" i="23"/>
  <c r="AZ409" i="23"/>
  <c r="BB409" i="23"/>
  <c r="AT409" i="23"/>
  <c r="BC409" i="23"/>
  <c r="AO409" i="23"/>
  <c r="AR409" i="23"/>
  <c r="AN409" i="23"/>
  <c r="AS409" i="23"/>
  <c r="BE409" i="23"/>
  <c r="AU410" i="23"/>
  <c r="AX410" i="23"/>
  <c r="BA410" i="23"/>
  <c r="BD410" i="23"/>
  <c r="AY410" i="23"/>
  <c r="AZ410" i="23"/>
  <c r="BB410" i="23"/>
  <c r="AT410" i="23"/>
  <c r="BC410" i="23"/>
  <c r="AO410" i="23"/>
  <c r="AR410" i="23"/>
  <c r="AN410" i="23"/>
  <c r="AS410" i="23"/>
  <c r="BE410" i="23"/>
  <c r="AU411" i="23"/>
  <c r="AX411" i="23"/>
  <c r="BA411" i="23"/>
  <c r="BD411" i="23"/>
  <c r="AY411" i="23"/>
  <c r="AZ411" i="23"/>
  <c r="BB411" i="23"/>
  <c r="AT411" i="23"/>
  <c r="BC411" i="23"/>
  <c r="AO411" i="23"/>
  <c r="AR411" i="23"/>
  <c r="AN411" i="23"/>
  <c r="AS411" i="23"/>
  <c r="BE411" i="23"/>
  <c r="AU412" i="23"/>
  <c r="AX412" i="23"/>
  <c r="BA412" i="23"/>
  <c r="BD412" i="23"/>
  <c r="AY412" i="23"/>
  <c r="AZ412" i="23"/>
  <c r="BB412" i="23"/>
  <c r="AT412" i="23"/>
  <c r="BC412" i="23"/>
  <c r="AO412" i="23"/>
  <c r="AR412" i="23"/>
  <c r="AN412" i="23"/>
  <c r="AS412" i="23"/>
  <c r="BE412" i="23"/>
  <c r="AU413" i="23"/>
  <c r="AX413" i="23"/>
  <c r="BA413" i="23"/>
  <c r="BD413" i="23"/>
  <c r="AY413" i="23"/>
  <c r="AZ413" i="23"/>
  <c r="BB413" i="23"/>
  <c r="AT413" i="23"/>
  <c r="BC413" i="23"/>
  <c r="AO413" i="23"/>
  <c r="AR413" i="23"/>
  <c r="AN413" i="23"/>
  <c r="AS413" i="23"/>
  <c r="BE413" i="23"/>
  <c r="AU414" i="23"/>
  <c r="AX414" i="23"/>
  <c r="BA414" i="23"/>
  <c r="BD414" i="23"/>
  <c r="AY414" i="23"/>
  <c r="AZ414" i="23"/>
  <c r="BB414" i="23"/>
  <c r="AT414" i="23"/>
  <c r="BC414" i="23"/>
  <c r="AO414" i="23"/>
  <c r="AR414" i="23"/>
  <c r="AN414" i="23"/>
  <c r="AS414" i="23"/>
  <c r="BE414" i="23"/>
  <c r="AU415" i="23"/>
  <c r="AX415" i="23"/>
  <c r="BA415" i="23"/>
  <c r="BD415" i="23"/>
  <c r="AY415" i="23"/>
  <c r="AZ415" i="23"/>
  <c r="BB415" i="23"/>
  <c r="AT415" i="23"/>
  <c r="BC415" i="23"/>
  <c r="AO415" i="23"/>
  <c r="AR415" i="23"/>
  <c r="AN415" i="23"/>
  <c r="AS415" i="23"/>
  <c r="BE415" i="23"/>
  <c r="AU416" i="23"/>
  <c r="AX416" i="23"/>
  <c r="BA416" i="23"/>
  <c r="BD416" i="23"/>
  <c r="AY416" i="23"/>
  <c r="AZ416" i="23"/>
  <c r="BB416" i="23"/>
  <c r="AT416" i="23"/>
  <c r="BC416" i="23"/>
  <c r="AO416" i="23"/>
  <c r="AR416" i="23"/>
  <c r="AN416" i="23"/>
  <c r="AS416" i="23"/>
  <c r="BE416" i="23"/>
  <c r="AU417" i="23"/>
  <c r="AX417" i="23"/>
  <c r="BA417" i="23"/>
  <c r="BD417" i="23"/>
  <c r="AY417" i="23"/>
  <c r="AZ417" i="23"/>
  <c r="BB417" i="23"/>
  <c r="AT417" i="23"/>
  <c r="BC417" i="23"/>
  <c r="AO417" i="23"/>
  <c r="AR417" i="23"/>
  <c r="AN417" i="23"/>
  <c r="AS417" i="23"/>
  <c r="BE417" i="23"/>
  <c r="AU418" i="23"/>
  <c r="AX418" i="23"/>
  <c r="BA418" i="23"/>
  <c r="BD418" i="23"/>
  <c r="AY418" i="23"/>
  <c r="AZ418" i="23"/>
  <c r="BB418" i="23"/>
  <c r="AT418" i="23"/>
  <c r="BC418" i="23"/>
  <c r="AO418" i="23"/>
  <c r="AR418" i="23"/>
  <c r="AN418" i="23"/>
  <c r="AS418" i="23"/>
  <c r="BE418" i="23"/>
  <c r="AU419" i="23"/>
  <c r="AX419" i="23"/>
  <c r="BA419" i="23"/>
  <c r="BD419" i="23"/>
  <c r="AY419" i="23"/>
  <c r="AZ419" i="23"/>
  <c r="BB419" i="23"/>
  <c r="AT419" i="23"/>
  <c r="BC419" i="23"/>
  <c r="AO419" i="23"/>
  <c r="AR419" i="23"/>
  <c r="AN419" i="23"/>
  <c r="AS419" i="23"/>
  <c r="BE419" i="23"/>
  <c r="AU420" i="23"/>
  <c r="AX420" i="23"/>
  <c r="BA420" i="23"/>
  <c r="BD420" i="23"/>
  <c r="AY420" i="23"/>
  <c r="AZ420" i="23"/>
  <c r="BB420" i="23"/>
  <c r="AT420" i="23"/>
  <c r="BC420" i="23"/>
  <c r="AO420" i="23"/>
  <c r="AR420" i="23"/>
  <c r="AN420" i="23"/>
  <c r="AS420" i="23"/>
  <c r="BE420" i="23"/>
  <c r="AU421" i="23"/>
  <c r="AX421" i="23"/>
  <c r="BA421" i="23"/>
  <c r="BD421" i="23"/>
  <c r="AY421" i="23"/>
  <c r="AZ421" i="23"/>
  <c r="BB421" i="23"/>
  <c r="AT421" i="23"/>
  <c r="BC421" i="23"/>
  <c r="AO421" i="23"/>
  <c r="AR421" i="23"/>
  <c r="AN421" i="23"/>
  <c r="AS421" i="23"/>
  <c r="BE421" i="23"/>
  <c r="AU422" i="23"/>
  <c r="AX422" i="23"/>
  <c r="BA422" i="23"/>
  <c r="BD422" i="23"/>
  <c r="AY422" i="23"/>
  <c r="AZ422" i="23"/>
  <c r="BB422" i="23"/>
  <c r="AT422" i="23"/>
  <c r="BC422" i="23"/>
  <c r="AO422" i="23"/>
  <c r="AR422" i="23"/>
  <c r="AN422" i="23"/>
  <c r="AS422" i="23"/>
  <c r="BE422" i="23"/>
  <c r="AU423" i="23"/>
  <c r="AX423" i="23"/>
  <c r="BA423" i="23"/>
  <c r="BD423" i="23"/>
  <c r="AY423" i="23"/>
  <c r="AZ423" i="23"/>
  <c r="BB423" i="23"/>
  <c r="AT423" i="23"/>
  <c r="BC423" i="23"/>
  <c r="AO423" i="23"/>
  <c r="AR423" i="23"/>
  <c r="AN423" i="23"/>
  <c r="AS423" i="23"/>
  <c r="BE423" i="23"/>
  <c r="AU424" i="23"/>
  <c r="AX424" i="23"/>
  <c r="BA424" i="23"/>
  <c r="BD424" i="23"/>
  <c r="AY424" i="23"/>
  <c r="AZ424" i="23"/>
  <c r="BB424" i="23"/>
  <c r="AT424" i="23"/>
  <c r="BC424" i="23"/>
  <c r="AO424" i="23"/>
  <c r="AR424" i="23"/>
  <c r="AN424" i="23"/>
  <c r="AS424" i="23"/>
  <c r="BE424" i="23"/>
  <c r="AU425" i="23"/>
  <c r="AX425" i="23"/>
  <c r="BA425" i="23"/>
  <c r="BD425" i="23"/>
  <c r="AY425" i="23"/>
  <c r="AZ425" i="23"/>
  <c r="BB425" i="23"/>
  <c r="AT425" i="23"/>
  <c r="BC425" i="23"/>
  <c r="AO425" i="23"/>
  <c r="AR425" i="23"/>
  <c r="AN425" i="23"/>
  <c r="AS425" i="23"/>
  <c r="BE425" i="23"/>
  <c r="AU426" i="23"/>
  <c r="AX426" i="23"/>
  <c r="BA426" i="23"/>
  <c r="BD426" i="23"/>
  <c r="AY426" i="23"/>
  <c r="AZ426" i="23"/>
  <c r="BB426" i="23"/>
  <c r="AT426" i="23"/>
  <c r="BC426" i="23"/>
  <c r="AO426" i="23"/>
  <c r="AR426" i="23"/>
  <c r="AN426" i="23"/>
  <c r="AS426" i="23"/>
  <c r="BE426" i="23"/>
  <c r="AU427" i="23"/>
  <c r="AX427" i="23"/>
  <c r="BA427" i="23"/>
  <c r="BD427" i="23"/>
  <c r="AY427" i="23"/>
  <c r="AZ427" i="23"/>
  <c r="BB427" i="23"/>
  <c r="AT427" i="23"/>
  <c r="BC427" i="23"/>
  <c r="AO427" i="23"/>
  <c r="AR427" i="23"/>
  <c r="AN427" i="23"/>
  <c r="AS427" i="23"/>
  <c r="BE427" i="23"/>
  <c r="AU428" i="23"/>
  <c r="AX428" i="23"/>
  <c r="BA428" i="23"/>
  <c r="BD428" i="23"/>
  <c r="AY428" i="23"/>
  <c r="AZ428" i="23"/>
  <c r="BB428" i="23"/>
  <c r="AT428" i="23"/>
  <c r="BC428" i="23"/>
  <c r="AO428" i="23"/>
  <c r="AR428" i="23"/>
  <c r="AN428" i="23"/>
  <c r="AS428" i="23"/>
  <c r="BE428" i="23"/>
  <c r="AU429" i="23"/>
  <c r="AX429" i="23"/>
  <c r="BA429" i="23"/>
  <c r="BD429" i="23"/>
  <c r="AY429" i="23"/>
  <c r="AZ429" i="23"/>
  <c r="BB429" i="23"/>
  <c r="AT429" i="23"/>
  <c r="BC429" i="23"/>
  <c r="AO429" i="23"/>
  <c r="AR429" i="23"/>
  <c r="AN429" i="23"/>
  <c r="AS429" i="23"/>
  <c r="BE429" i="23"/>
  <c r="AU430" i="23"/>
  <c r="AX430" i="23"/>
  <c r="BA430" i="23"/>
  <c r="BD430" i="23"/>
  <c r="AY430" i="23"/>
  <c r="AZ430" i="23"/>
  <c r="BB430" i="23"/>
  <c r="AT430" i="23"/>
  <c r="BC430" i="23"/>
  <c r="AO430" i="23"/>
  <c r="AR430" i="23"/>
  <c r="AN430" i="23"/>
  <c r="AS430" i="23"/>
  <c r="BE430" i="23"/>
  <c r="AU431" i="23"/>
  <c r="AX431" i="23"/>
  <c r="BA431" i="23"/>
  <c r="BD431" i="23"/>
  <c r="AY431" i="23"/>
  <c r="AZ431" i="23"/>
  <c r="BB431" i="23"/>
  <c r="AT431" i="23"/>
  <c r="BC431" i="23"/>
  <c r="AO431" i="23"/>
  <c r="AR431" i="23"/>
  <c r="AN431" i="23"/>
  <c r="AS431" i="23"/>
  <c r="BE431" i="23"/>
  <c r="AU432" i="23"/>
  <c r="AX432" i="23"/>
  <c r="BA432" i="23"/>
  <c r="BD432" i="23"/>
  <c r="AY432" i="23"/>
  <c r="AZ432" i="23"/>
  <c r="BB432" i="23"/>
  <c r="AT432" i="23"/>
  <c r="BC432" i="23"/>
  <c r="AO432" i="23"/>
  <c r="AR432" i="23"/>
  <c r="AN432" i="23"/>
  <c r="AS432" i="23"/>
  <c r="BE432" i="23"/>
  <c r="AU433" i="23"/>
  <c r="AX433" i="23"/>
  <c r="BA433" i="23"/>
  <c r="BD433" i="23"/>
  <c r="AY433" i="23"/>
  <c r="AZ433" i="23"/>
  <c r="BB433" i="23"/>
  <c r="AT433" i="23"/>
  <c r="BC433" i="23"/>
  <c r="AO433" i="23"/>
  <c r="AR433" i="23"/>
  <c r="AN433" i="23"/>
  <c r="AS433" i="23"/>
  <c r="BE433" i="23"/>
  <c r="AU434" i="23"/>
  <c r="AX434" i="23"/>
  <c r="BA434" i="23"/>
  <c r="BD434" i="23"/>
  <c r="AY434" i="23"/>
  <c r="AZ434" i="23"/>
  <c r="BB434" i="23"/>
  <c r="AT434" i="23"/>
  <c r="BC434" i="23"/>
  <c r="AO434" i="23"/>
  <c r="AR434" i="23"/>
  <c r="AN434" i="23"/>
  <c r="AS434" i="23"/>
  <c r="BE434" i="23"/>
  <c r="AU435" i="23"/>
  <c r="AX435" i="23"/>
  <c r="BA435" i="23"/>
  <c r="BD435" i="23"/>
  <c r="AY435" i="23"/>
  <c r="AZ435" i="23"/>
  <c r="BB435" i="23"/>
  <c r="AT435" i="23"/>
  <c r="BC435" i="23"/>
  <c r="AO435" i="23"/>
  <c r="AR435" i="23"/>
  <c r="AN435" i="23"/>
  <c r="AS435" i="23"/>
  <c r="BE435" i="23"/>
  <c r="AU436" i="23"/>
  <c r="AX436" i="23"/>
  <c r="BA436" i="23"/>
  <c r="BD436" i="23"/>
  <c r="AY436" i="23"/>
  <c r="AZ436" i="23"/>
  <c r="BB436" i="23"/>
  <c r="AT436" i="23"/>
  <c r="BC436" i="23"/>
  <c r="AO436" i="23"/>
  <c r="AR436" i="23"/>
  <c r="AN436" i="23"/>
  <c r="AS436" i="23"/>
  <c r="BE436" i="23"/>
  <c r="AU437" i="23"/>
  <c r="AX437" i="23"/>
  <c r="BA437" i="23"/>
  <c r="BD437" i="23"/>
  <c r="AY437" i="23"/>
  <c r="AZ437" i="23"/>
  <c r="BB437" i="23"/>
  <c r="AT437" i="23"/>
  <c r="BC437" i="23"/>
  <c r="AO437" i="23"/>
  <c r="AR437" i="23"/>
  <c r="AN437" i="23"/>
  <c r="AS437" i="23"/>
  <c r="BE437" i="23"/>
  <c r="AU438" i="23"/>
  <c r="AX438" i="23"/>
  <c r="BA438" i="23"/>
  <c r="BD438" i="23"/>
  <c r="AY438" i="23"/>
  <c r="AZ438" i="23"/>
  <c r="BB438" i="23"/>
  <c r="AT438" i="23"/>
  <c r="BC438" i="23"/>
  <c r="AO438" i="23"/>
  <c r="AR438" i="23"/>
  <c r="AN438" i="23"/>
  <c r="AS438" i="23"/>
  <c r="BE438" i="23"/>
  <c r="AU439" i="23"/>
  <c r="AX439" i="23"/>
  <c r="BA439" i="23"/>
  <c r="BD439" i="23"/>
  <c r="AY439" i="23"/>
  <c r="AZ439" i="23"/>
  <c r="BB439" i="23"/>
  <c r="AT439" i="23"/>
  <c r="BC439" i="23"/>
  <c r="AO439" i="23"/>
  <c r="AR439" i="23"/>
  <c r="AN439" i="23"/>
  <c r="AS439" i="23"/>
  <c r="BE439" i="23"/>
  <c r="AU440" i="23"/>
  <c r="AX440" i="23"/>
  <c r="BA440" i="23"/>
  <c r="BD440" i="23"/>
  <c r="AY440" i="23"/>
  <c r="AZ440" i="23"/>
  <c r="BB440" i="23"/>
  <c r="AT440" i="23"/>
  <c r="BC440" i="23"/>
  <c r="AO440" i="23"/>
  <c r="AR440" i="23"/>
  <c r="AN440" i="23"/>
  <c r="AS440" i="23"/>
  <c r="BE440" i="23"/>
  <c r="AU441" i="23"/>
  <c r="AX441" i="23"/>
  <c r="BA441" i="23"/>
  <c r="BD441" i="23"/>
  <c r="AY441" i="23"/>
  <c r="AZ441" i="23"/>
  <c r="BB441" i="23"/>
  <c r="AT441" i="23"/>
  <c r="BC441" i="23"/>
  <c r="AO441" i="23"/>
  <c r="AR441" i="23"/>
  <c r="AN441" i="23"/>
  <c r="AS441" i="23"/>
  <c r="BE441" i="23"/>
  <c r="AU442" i="23"/>
  <c r="AX442" i="23"/>
  <c r="BA442" i="23"/>
  <c r="BD442" i="23"/>
  <c r="AY442" i="23"/>
  <c r="AZ442" i="23"/>
  <c r="BB442" i="23"/>
  <c r="AT442" i="23"/>
  <c r="BC442" i="23"/>
  <c r="AO442" i="23"/>
  <c r="AR442" i="23"/>
  <c r="AN442" i="23"/>
  <c r="AS442" i="23"/>
  <c r="BE442" i="23"/>
  <c r="AU443" i="23"/>
  <c r="AX443" i="23"/>
  <c r="BA443" i="23"/>
  <c r="BD443" i="23"/>
  <c r="AY443" i="23"/>
  <c r="AZ443" i="23"/>
  <c r="BB443" i="23"/>
  <c r="AT443" i="23"/>
  <c r="BC443" i="23"/>
  <c r="AO443" i="23"/>
  <c r="AR443" i="23"/>
  <c r="AN443" i="23"/>
  <c r="AS443" i="23"/>
  <c r="BE443" i="23"/>
  <c r="AU444" i="23"/>
  <c r="AX444" i="23"/>
  <c r="BA444" i="23"/>
  <c r="BD444" i="23"/>
  <c r="AY444" i="23"/>
  <c r="AZ444" i="23"/>
  <c r="BB444" i="23"/>
  <c r="AT444" i="23"/>
  <c r="BC444" i="23"/>
  <c r="AO444" i="23"/>
  <c r="AR444" i="23"/>
  <c r="AN444" i="23"/>
  <c r="AS444" i="23"/>
  <c r="BE444" i="23"/>
  <c r="AU445" i="23"/>
  <c r="AX445" i="23"/>
  <c r="BA445" i="23"/>
  <c r="BD445" i="23"/>
  <c r="AY445" i="23"/>
  <c r="AZ445" i="23"/>
  <c r="BB445" i="23"/>
  <c r="AT445" i="23"/>
  <c r="BC445" i="23"/>
  <c r="AO445" i="23"/>
  <c r="AR445" i="23"/>
  <c r="AN445" i="23"/>
  <c r="AS445" i="23"/>
  <c r="BE445" i="23"/>
  <c r="AU446" i="23"/>
  <c r="AX446" i="23"/>
  <c r="BA446" i="23"/>
  <c r="BD446" i="23"/>
  <c r="AY446" i="23"/>
  <c r="AZ446" i="23"/>
  <c r="BB446" i="23"/>
  <c r="AT446" i="23"/>
  <c r="BC446" i="23"/>
  <c r="AO446" i="23"/>
  <c r="AR446" i="23"/>
  <c r="AN446" i="23"/>
  <c r="AS446" i="23"/>
  <c r="BE446" i="23"/>
  <c r="AU447" i="23"/>
  <c r="AX447" i="23"/>
  <c r="BA447" i="23"/>
  <c r="BD447" i="23"/>
  <c r="AY447" i="23"/>
  <c r="AZ447" i="23"/>
  <c r="BB447" i="23"/>
  <c r="AT447" i="23"/>
  <c r="BC447" i="23"/>
  <c r="AO447" i="23"/>
  <c r="AR447" i="23"/>
  <c r="AN447" i="23"/>
  <c r="AS447" i="23"/>
  <c r="BE447" i="23"/>
  <c r="AU448" i="23"/>
  <c r="AX448" i="23"/>
  <c r="BA448" i="23"/>
  <c r="BD448" i="23"/>
  <c r="AY448" i="23"/>
  <c r="AZ448" i="23"/>
  <c r="BB448" i="23"/>
  <c r="AT448" i="23"/>
  <c r="BC448" i="23"/>
  <c r="AO448" i="23"/>
  <c r="AR448" i="23"/>
  <c r="AN448" i="23"/>
  <c r="AS448" i="23"/>
  <c r="BE448" i="23"/>
  <c r="AU449" i="23"/>
  <c r="AX449" i="23"/>
  <c r="BA449" i="23"/>
  <c r="BD449" i="23"/>
  <c r="AY449" i="23"/>
  <c r="AZ449" i="23"/>
  <c r="BB449" i="23"/>
  <c r="AT449" i="23"/>
  <c r="BC449" i="23"/>
  <c r="AO449" i="23"/>
  <c r="AR449" i="23"/>
  <c r="AN449" i="23"/>
  <c r="AS449" i="23"/>
  <c r="BE449" i="23"/>
  <c r="AU450" i="23"/>
  <c r="AX450" i="23"/>
  <c r="BA450" i="23"/>
  <c r="BD450" i="23"/>
  <c r="AY450" i="23"/>
  <c r="AZ450" i="23"/>
  <c r="BB450" i="23"/>
  <c r="AT450" i="23"/>
  <c r="BC450" i="23"/>
  <c r="AO450" i="23"/>
  <c r="AR450" i="23"/>
  <c r="AN450" i="23"/>
  <c r="AS450" i="23"/>
  <c r="BE450" i="23"/>
  <c r="AU451" i="23"/>
  <c r="AX451" i="23"/>
  <c r="BA451" i="23"/>
  <c r="BD451" i="23"/>
  <c r="AY451" i="23"/>
  <c r="AZ451" i="23"/>
  <c r="BB451" i="23"/>
  <c r="AT451" i="23"/>
  <c r="BC451" i="23"/>
  <c r="AO451" i="23"/>
  <c r="AR451" i="23"/>
  <c r="AN451" i="23"/>
  <c r="AS451" i="23"/>
  <c r="BE451" i="23"/>
  <c r="AU452" i="23"/>
  <c r="AX452" i="23"/>
  <c r="BA452" i="23"/>
  <c r="BD452" i="23"/>
  <c r="AY452" i="23"/>
  <c r="AZ452" i="23"/>
  <c r="BB452" i="23"/>
  <c r="AT452" i="23"/>
  <c r="BC452" i="23"/>
  <c r="AO452" i="23"/>
  <c r="AR452" i="23"/>
  <c r="AN452" i="23"/>
  <c r="AS452" i="23"/>
  <c r="BE452" i="23"/>
  <c r="AU453" i="23"/>
  <c r="AX453" i="23"/>
  <c r="BA453" i="23"/>
  <c r="BD453" i="23"/>
  <c r="AY453" i="23"/>
  <c r="AZ453" i="23"/>
  <c r="BB453" i="23"/>
  <c r="AT453" i="23"/>
  <c r="BC453" i="23"/>
  <c r="AO453" i="23"/>
  <c r="AR453" i="23"/>
  <c r="AN453" i="23"/>
  <c r="AS453" i="23"/>
  <c r="BE453" i="23"/>
  <c r="AU454" i="23"/>
  <c r="AX454" i="23"/>
  <c r="BA454" i="23"/>
  <c r="BD454" i="23"/>
  <c r="AY454" i="23"/>
  <c r="AZ454" i="23"/>
  <c r="BB454" i="23"/>
  <c r="AT454" i="23"/>
  <c r="BC454" i="23"/>
  <c r="AO454" i="23"/>
  <c r="AR454" i="23"/>
  <c r="AN454" i="23"/>
  <c r="AS454" i="23"/>
  <c r="BE454" i="23"/>
  <c r="AU455" i="23"/>
  <c r="AX455" i="23"/>
  <c r="BA455" i="23"/>
  <c r="BD455" i="23"/>
  <c r="AY455" i="23"/>
  <c r="AZ455" i="23"/>
  <c r="BB455" i="23"/>
  <c r="AT455" i="23"/>
  <c r="BC455" i="23"/>
  <c r="AO455" i="23"/>
  <c r="AR455" i="23"/>
  <c r="AN455" i="23"/>
  <c r="AS455" i="23"/>
  <c r="BE455" i="23"/>
  <c r="AU456" i="23"/>
  <c r="AX456" i="23"/>
  <c r="BA456" i="23"/>
  <c r="BD456" i="23"/>
  <c r="AY456" i="23"/>
  <c r="AZ456" i="23"/>
  <c r="BB456" i="23"/>
  <c r="AT456" i="23"/>
  <c r="BC456" i="23"/>
  <c r="AO456" i="23"/>
  <c r="AR456" i="23"/>
  <c r="AN456" i="23"/>
  <c r="AS456" i="23"/>
  <c r="BE456" i="23"/>
  <c r="AU457" i="23"/>
  <c r="AX457" i="23"/>
  <c r="BA457" i="23"/>
  <c r="BD457" i="23"/>
  <c r="AY457" i="23"/>
  <c r="AZ457" i="23"/>
  <c r="BB457" i="23"/>
  <c r="AT457" i="23"/>
  <c r="BC457" i="23"/>
  <c r="AO457" i="23"/>
  <c r="AR457" i="23"/>
  <c r="AN457" i="23"/>
  <c r="AS457" i="23"/>
  <c r="BE457" i="23"/>
  <c r="AU458" i="23"/>
  <c r="AX458" i="23"/>
  <c r="BA458" i="23"/>
  <c r="BD458" i="23"/>
  <c r="AY458" i="23"/>
  <c r="AZ458" i="23"/>
  <c r="BB458" i="23"/>
  <c r="AT458" i="23"/>
  <c r="BC458" i="23"/>
  <c r="AO458" i="23"/>
  <c r="AR458" i="23"/>
  <c r="AN458" i="23"/>
  <c r="AS458" i="23"/>
  <c r="BE458" i="23"/>
  <c r="AU459" i="23"/>
  <c r="AX459" i="23"/>
  <c r="BA459" i="23"/>
  <c r="BD459" i="23"/>
  <c r="AY459" i="23"/>
  <c r="AZ459" i="23"/>
  <c r="BB459" i="23"/>
  <c r="AT459" i="23"/>
  <c r="BC459" i="23"/>
  <c r="AO459" i="23"/>
  <c r="AR459" i="23"/>
  <c r="AN459" i="23"/>
  <c r="AS459" i="23"/>
  <c r="BE459" i="23"/>
  <c r="AU460" i="23"/>
  <c r="AX460" i="23"/>
  <c r="BA460" i="23"/>
  <c r="BD460" i="23"/>
  <c r="AY460" i="23"/>
  <c r="AZ460" i="23"/>
  <c r="BB460" i="23"/>
  <c r="AT460" i="23"/>
  <c r="BC460" i="23"/>
  <c r="AO460" i="23"/>
  <c r="AR460" i="23"/>
  <c r="AN460" i="23"/>
  <c r="AS460" i="23"/>
  <c r="BE460" i="23"/>
  <c r="AU461" i="23"/>
  <c r="AX461" i="23"/>
  <c r="BA461" i="23"/>
  <c r="BD461" i="23"/>
  <c r="AY461" i="23"/>
  <c r="AZ461" i="23"/>
  <c r="BB461" i="23"/>
  <c r="AT461" i="23"/>
  <c r="BC461" i="23"/>
  <c r="AO461" i="23"/>
  <c r="AR461" i="23"/>
  <c r="AN461" i="23"/>
  <c r="AS461" i="23"/>
  <c r="BE461" i="23"/>
  <c r="AU462" i="23"/>
  <c r="AX462" i="23"/>
  <c r="BA462" i="23"/>
  <c r="BD462" i="23"/>
  <c r="AY462" i="23"/>
  <c r="AZ462" i="23"/>
  <c r="BB462" i="23"/>
  <c r="AT462" i="23"/>
  <c r="BC462" i="23"/>
  <c r="AO462" i="23"/>
  <c r="AR462" i="23"/>
  <c r="AN462" i="23"/>
  <c r="AS462" i="23"/>
  <c r="BE462" i="23"/>
  <c r="AU463" i="23"/>
  <c r="AX463" i="23"/>
  <c r="BA463" i="23"/>
  <c r="BD463" i="23"/>
  <c r="AY463" i="23"/>
  <c r="AZ463" i="23"/>
  <c r="BB463" i="23"/>
  <c r="AT463" i="23"/>
  <c r="BC463" i="23"/>
  <c r="AO463" i="23"/>
  <c r="AR463" i="23"/>
  <c r="AN463" i="23"/>
  <c r="AS463" i="23"/>
  <c r="BE463" i="23"/>
  <c r="AU464" i="23"/>
  <c r="AX464" i="23"/>
  <c r="BA464" i="23"/>
  <c r="BD464" i="23"/>
  <c r="AY464" i="23"/>
  <c r="AZ464" i="23"/>
  <c r="BB464" i="23"/>
  <c r="AT464" i="23"/>
  <c r="BC464" i="23"/>
  <c r="AO464" i="23"/>
  <c r="AR464" i="23"/>
  <c r="AN464" i="23"/>
  <c r="AS464" i="23"/>
  <c r="BE464" i="23"/>
  <c r="AU465" i="23"/>
  <c r="AX465" i="23"/>
  <c r="BA465" i="23"/>
  <c r="BD465" i="23"/>
  <c r="AY465" i="23"/>
  <c r="AZ465" i="23"/>
  <c r="BB465" i="23"/>
  <c r="AT465" i="23"/>
  <c r="BC465" i="23"/>
  <c r="AO465" i="23"/>
  <c r="AR465" i="23"/>
  <c r="AN465" i="23"/>
  <c r="AS465" i="23"/>
  <c r="BE465" i="23"/>
  <c r="AU466" i="23"/>
  <c r="AX466" i="23"/>
  <c r="BA466" i="23"/>
  <c r="BD466" i="23"/>
  <c r="AY466" i="23"/>
  <c r="AZ466" i="23"/>
  <c r="BB466" i="23"/>
  <c r="AT466" i="23"/>
  <c r="BC466" i="23"/>
  <c r="AO466" i="23"/>
  <c r="AR466" i="23"/>
  <c r="AN466" i="23"/>
  <c r="AS466" i="23"/>
  <c r="BE466" i="23"/>
  <c r="AU467" i="23"/>
  <c r="AX467" i="23"/>
  <c r="BA467" i="23"/>
  <c r="BD467" i="23"/>
  <c r="AY467" i="23"/>
  <c r="AZ467" i="23"/>
  <c r="BB467" i="23"/>
  <c r="AT467" i="23"/>
  <c r="BC467" i="23"/>
  <c r="AO467" i="23"/>
  <c r="AR467" i="23"/>
  <c r="AN467" i="23"/>
  <c r="AS467" i="23"/>
  <c r="BE467" i="23"/>
  <c r="AU468" i="23"/>
  <c r="AX468" i="23"/>
  <c r="BA468" i="23"/>
  <c r="BD468" i="23"/>
  <c r="AY468" i="23"/>
  <c r="AZ468" i="23"/>
  <c r="BB468" i="23"/>
  <c r="AT468" i="23"/>
  <c r="BC468" i="23"/>
  <c r="AO468" i="23"/>
  <c r="AR468" i="23"/>
  <c r="AN468" i="23"/>
  <c r="AS468" i="23"/>
  <c r="BE468" i="23"/>
  <c r="AU469" i="23"/>
  <c r="AX469" i="23"/>
  <c r="BA469" i="23"/>
  <c r="BD469" i="23"/>
  <c r="AY469" i="23"/>
  <c r="AZ469" i="23"/>
  <c r="BB469" i="23"/>
  <c r="AT469" i="23"/>
  <c r="BC469" i="23"/>
  <c r="AO469" i="23"/>
  <c r="AR469" i="23"/>
  <c r="AN469" i="23"/>
  <c r="AS469" i="23"/>
  <c r="BE469" i="23"/>
  <c r="AU470" i="23"/>
  <c r="AX470" i="23"/>
  <c r="BA470" i="23"/>
  <c r="BD470" i="23"/>
  <c r="AY470" i="23"/>
  <c r="AZ470" i="23"/>
  <c r="BB470" i="23"/>
  <c r="AT470" i="23"/>
  <c r="BC470" i="23"/>
  <c r="AO470" i="23"/>
  <c r="AR470" i="23"/>
  <c r="AN470" i="23"/>
  <c r="AS470" i="23"/>
  <c r="BE470" i="23"/>
  <c r="AU471" i="23"/>
  <c r="AX471" i="23"/>
  <c r="BA471" i="23"/>
  <c r="BD471" i="23"/>
  <c r="AY471" i="23"/>
  <c r="AZ471" i="23"/>
  <c r="BB471" i="23"/>
  <c r="AT471" i="23"/>
  <c r="BC471" i="23"/>
  <c r="AO471" i="23"/>
  <c r="AR471" i="23"/>
  <c r="AN471" i="23"/>
  <c r="AS471" i="23"/>
  <c r="BE471" i="23"/>
  <c r="AU472" i="23"/>
  <c r="AX472" i="23"/>
  <c r="BA472" i="23"/>
  <c r="BD472" i="23"/>
  <c r="AY472" i="23"/>
  <c r="AZ472" i="23"/>
  <c r="BB472" i="23"/>
  <c r="AT472" i="23"/>
  <c r="BC472" i="23"/>
  <c r="AO472" i="23"/>
  <c r="AR472" i="23"/>
  <c r="AN472" i="23"/>
  <c r="AS472" i="23"/>
  <c r="BE472" i="23"/>
  <c r="AU473" i="23"/>
  <c r="AX473" i="23"/>
  <c r="BA473" i="23"/>
  <c r="BD473" i="23"/>
  <c r="AY473" i="23"/>
  <c r="AZ473" i="23"/>
  <c r="BB473" i="23"/>
  <c r="AT473" i="23"/>
  <c r="BC473" i="23"/>
  <c r="AO473" i="23"/>
  <c r="AR473" i="23"/>
  <c r="AN473" i="23"/>
  <c r="AS473" i="23"/>
  <c r="BE473" i="23"/>
  <c r="AU474" i="23"/>
  <c r="AX474" i="23"/>
  <c r="BA474" i="23"/>
  <c r="BD474" i="23"/>
  <c r="AY474" i="23"/>
  <c r="AZ474" i="23"/>
  <c r="BB474" i="23"/>
  <c r="AT474" i="23"/>
  <c r="BC474" i="23"/>
  <c r="AO474" i="23"/>
  <c r="AR474" i="23"/>
  <c r="AN474" i="23"/>
  <c r="AS474" i="23"/>
  <c r="BE474" i="23"/>
  <c r="AU475" i="23"/>
  <c r="AX475" i="23"/>
  <c r="BA475" i="23"/>
  <c r="BD475" i="23"/>
  <c r="AY475" i="23"/>
  <c r="AZ475" i="23"/>
  <c r="BB475" i="23"/>
  <c r="AT475" i="23"/>
  <c r="BC475" i="23"/>
  <c r="AO475" i="23"/>
  <c r="AR475" i="23"/>
  <c r="AN475" i="23"/>
  <c r="AS475" i="23"/>
  <c r="BE475" i="23"/>
  <c r="AU476" i="23"/>
  <c r="AX476" i="23"/>
  <c r="BA476" i="23"/>
  <c r="BD476" i="23"/>
  <c r="AY476" i="23"/>
  <c r="AZ476" i="23"/>
  <c r="BB476" i="23"/>
  <c r="AT476" i="23"/>
  <c r="BC476" i="23"/>
  <c r="AO476" i="23"/>
  <c r="AR476" i="23"/>
  <c r="AN476" i="23"/>
  <c r="AS476" i="23"/>
  <c r="BE476" i="23"/>
  <c r="AU477" i="23"/>
  <c r="AX477" i="23"/>
  <c r="BA477" i="23"/>
  <c r="BD477" i="23"/>
  <c r="AY477" i="23"/>
  <c r="AZ477" i="23"/>
  <c r="BB477" i="23"/>
  <c r="AT477" i="23"/>
  <c r="BC477" i="23"/>
  <c r="AO477" i="23"/>
  <c r="AR477" i="23"/>
  <c r="AN477" i="23"/>
  <c r="AS477" i="23"/>
  <c r="BE477" i="23"/>
  <c r="AU478" i="23"/>
  <c r="AX478" i="23"/>
  <c r="BA478" i="23"/>
  <c r="BD478" i="23"/>
  <c r="AY478" i="23"/>
  <c r="AZ478" i="23"/>
  <c r="BB478" i="23"/>
  <c r="AT478" i="23"/>
  <c r="BC478" i="23"/>
  <c r="AO478" i="23"/>
  <c r="AR478" i="23"/>
  <c r="AN478" i="23"/>
  <c r="AS478" i="23"/>
  <c r="BE478" i="23"/>
  <c r="AU479" i="23"/>
  <c r="AX479" i="23"/>
  <c r="BA479" i="23"/>
  <c r="BD479" i="23"/>
  <c r="AY479" i="23"/>
  <c r="AZ479" i="23"/>
  <c r="BB479" i="23"/>
  <c r="AT479" i="23"/>
  <c r="BC479" i="23"/>
  <c r="AO479" i="23"/>
  <c r="AR479" i="23"/>
  <c r="AN479" i="23"/>
  <c r="AS479" i="23"/>
  <c r="BE479" i="23"/>
  <c r="AU480" i="23"/>
  <c r="AX480" i="23"/>
  <c r="BA480" i="23"/>
  <c r="BD480" i="23"/>
  <c r="AY480" i="23"/>
  <c r="AZ480" i="23"/>
  <c r="BB480" i="23"/>
  <c r="AT480" i="23"/>
  <c r="BC480" i="23"/>
  <c r="AO480" i="23"/>
  <c r="AR480" i="23"/>
  <c r="AN480" i="23"/>
  <c r="AS480" i="23"/>
  <c r="BE480" i="23"/>
  <c r="AU481" i="23"/>
  <c r="AX481" i="23"/>
  <c r="BA481" i="23"/>
  <c r="BD481" i="23"/>
  <c r="AY481" i="23"/>
  <c r="AZ481" i="23"/>
  <c r="BB481" i="23"/>
  <c r="AT481" i="23"/>
  <c r="BC481" i="23"/>
  <c r="AO481" i="23"/>
  <c r="AR481" i="23"/>
  <c r="AN481" i="23"/>
  <c r="AS481" i="23"/>
  <c r="BE481" i="23"/>
  <c r="AU482" i="23"/>
  <c r="AX482" i="23"/>
  <c r="BA482" i="23"/>
  <c r="BD482" i="23"/>
  <c r="AY482" i="23"/>
  <c r="AZ482" i="23"/>
  <c r="BB482" i="23"/>
  <c r="AT482" i="23"/>
  <c r="BC482" i="23"/>
  <c r="AO482" i="23"/>
  <c r="AR482" i="23"/>
  <c r="AN482" i="23"/>
  <c r="AS482" i="23"/>
  <c r="BE482" i="23"/>
  <c r="AU483" i="23"/>
  <c r="AX483" i="23"/>
  <c r="BA483" i="23"/>
  <c r="BD483" i="23"/>
  <c r="AY483" i="23"/>
  <c r="AZ483" i="23"/>
  <c r="BB483" i="23"/>
  <c r="AT483" i="23"/>
  <c r="BC483" i="23"/>
  <c r="AO483" i="23"/>
  <c r="AR483" i="23"/>
  <c r="AN483" i="23"/>
  <c r="AS483" i="23"/>
  <c r="BE483" i="23"/>
  <c r="AU484" i="23"/>
  <c r="AX484" i="23"/>
  <c r="BA484" i="23"/>
  <c r="BD484" i="23"/>
  <c r="AY484" i="23"/>
  <c r="AZ484" i="23"/>
  <c r="BB484" i="23"/>
  <c r="AT484" i="23"/>
  <c r="BC484" i="23"/>
  <c r="AO484" i="23"/>
  <c r="AR484" i="23"/>
  <c r="AN484" i="23"/>
  <c r="AS484" i="23"/>
  <c r="BE484" i="23"/>
  <c r="AU485" i="23"/>
  <c r="AX485" i="23"/>
  <c r="BA485" i="23"/>
  <c r="BD485" i="23"/>
  <c r="AY485" i="23"/>
  <c r="AZ485" i="23"/>
  <c r="BB485" i="23"/>
  <c r="AT485" i="23"/>
  <c r="BC485" i="23"/>
  <c r="AO485" i="23"/>
  <c r="AR485" i="23"/>
  <c r="AN485" i="23"/>
  <c r="AS485" i="23"/>
  <c r="BE485" i="23"/>
  <c r="AU486" i="23"/>
  <c r="AX486" i="23"/>
  <c r="BA486" i="23"/>
  <c r="BD486" i="23"/>
  <c r="AY486" i="23"/>
  <c r="AZ486" i="23"/>
  <c r="BB486" i="23"/>
  <c r="AT486" i="23"/>
  <c r="BC486" i="23"/>
  <c r="AO486" i="23"/>
  <c r="AR486" i="23"/>
  <c r="AN486" i="23"/>
  <c r="AS486" i="23"/>
  <c r="BE486" i="23"/>
  <c r="AU487" i="23"/>
  <c r="AX487" i="23"/>
  <c r="BA487" i="23"/>
  <c r="BD487" i="23"/>
  <c r="AY487" i="23"/>
  <c r="AZ487" i="23"/>
  <c r="BB487" i="23"/>
  <c r="AT487" i="23"/>
  <c r="BC487" i="23"/>
  <c r="AO487" i="23"/>
  <c r="AR487" i="23"/>
  <c r="AN487" i="23"/>
  <c r="AS487" i="23"/>
  <c r="BE487" i="23"/>
  <c r="AU488" i="23"/>
  <c r="AX488" i="23"/>
  <c r="BA488" i="23"/>
  <c r="BD488" i="23"/>
  <c r="AY488" i="23"/>
  <c r="AZ488" i="23"/>
  <c r="BB488" i="23"/>
  <c r="AT488" i="23"/>
  <c r="BC488" i="23"/>
  <c r="AO488" i="23"/>
  <c r="AR488" i="23"/>
  <c r="AN488" i="23"/>
  <c r="AS488" i="23"/>
  <c r="BE488" i="23"/>
  <c r="AU489" i="23"/>
  <c r="AX489" i="23"/>
  <c r="BA489" i="23"/>
  <c r="BD489" i="23"/>
  <c r="AY489" i="23"/>
  <c r="AZ489" i="23"/>
  <c r="BB489" i="23"/>
  <c r="AT489" i="23"/>
  <c r="BC489" i="23"/>
  <c r="AO489" i="23"/>
  <c r="AR489" i="23"/>
  <c r="AN489" i="23"/>
  <c r="AS489" i="23"/>
  <c r="BE489" i="23"/>
  <c r="AU490" i="23"/>
  <c r="AX490" i="23"/>
  <c r="BA490" i="23"/>
  <c r="BD490" i="23"/>
  <c r="AY490" i="23"/>
  <c r="AZ490" i="23"/>
  <c r="BB490" i="23"/>
  <c r="AT490" i="23"/>
  <c r="BC490" i="23"/>
  <c r="AO490" i="23"/>
  <c r="AR490" i="23"/>
  <c r="AN490" i="23"/>
  <c r="AS490" i="23"/>
  <c r="BE490" i="23"/>
  <c r="AU491" i="23"/>
  <c r="AX491" i="23"/>
  <c r="BA491" i="23"/>
  <c r="BD491" i="23"/>
  <c r="AY491" i="23"/>
  <c r="AZ491" i="23"/>
  <c r="BB491" i="23"/>
  <c r="AT491" i="23"/>
  <c r="BC491" i="23"/>
  <c r="AO491" i="23"/>
  <c r="AR491" i="23"/>
  <c r="AN491" i="23"/>
  <c r="AS491" i="23"/>
  <c r="BE491" i="23"/>
  <c r="AU492" i="23"/>
  <c r="AX492" i="23"/>
  <c r="BA492" i="23"/>
  <c r="BD492" i="23"/>
  <c r="AY492" i="23"/>
  <c r="AZ492" i="23"/>
  <c r="BB492" i="23"/>
  <c r="AT492" i="23"/>
  <c r="BC492" i="23"/>
  <c r="AO492" i="23"/>
  <c r="AR492" i="23"/>
  <c r="AN492" i="23"/>
  <c r="AS492" i="23"/>
  <c r="BE492" i="23"/>
  <c r="AU493" i="23"/>
  <c r="AX493" i="23"/>
  <c r="BA493" i="23"/>
  <c r="BD493" i="23"/>
  <c r="AY493" i="23"/>
  <c r="AZ493" i="23"/>
  <c r="BB493" i="23"/>
  <c r="AT493" i="23"/>
  <c r="BC493" i="23"/>
  <c r="AO493" i="23"/>
  <c r="AR493" i="23"/>
  <c r="AN493" i="23"/>
  <c r="AS493" i="23"/>
  <c r="BE493" i="23"/>
  <c r="AU494" i="23"/>
  <c r="AX494" i="23"/>
  <c r="BA494" i="23"/>
  <c r="BD494" i="23"/>
  <c r="AY494" i="23"/>
  <c r="AZ494" i="23"/>
  <c r="BB494" i="23"/>
  <c r="AT494" i="23"/>
  <c r="BC494" i="23"/>
  <c r="AO494" i="23"/>
  <c r="AR494" i="23"/>
  <c r="AN494" i="23"/>
  <c r="AS494" i="23"/>
  <c r="BE494" i="23"/>
  <c r="AU495" i="23"/>
  <c r="AX495" i="23"/>
  <c r="BA495" i="23"/>
  <c r="BD495" i="23"/>
  <c r="AY495" i="23"/>
  <c r="AZ495" i="23"/>
  <c r="BB495" i="23"/>
  <c r="AT495" i="23"/>
  <c r="BC495" i="23"/>
  <c r="AO495" i="23"/>
  <c r="AR495" i="23"/>
  <c r="AN495" i="23"/>
  <c r="AS495" i="23"/>
  <c r="BE495" i="23"/>
  <c r="AU496" i="23"/>
  <c r="AX496" i="23"/>
  <c r="BA496" i="23"/>
  <c r="BD496" i="23"/>
  <c r="AY496" i="23"/>
  <c r="AZ496" i="23"/>
  <c r="BB496" i="23"/>
  <c r="AT496" i="23"/>
  <c r="BC496" i="23"/>
  <c r="AO496" i="23"/>
  <c r="AR496" i="23"/>
  <c r="AN496" i="23"/>
  <c r="AS496" i="23"/>
  <c r="BE496" i="23"/>
  <c r="AU497" i="23"/>
  <c r="AX497" i="23"/>
  <c r="BA497" i="23"/>
  <c r="BD497" i="23"/>
  <c r="AY497" i="23"/>
  <c r="AZ497" i="23"/>
  <c r="BB497" i="23"/>
  <c r="AT497" i="23"/>
  <c r="BC497" i="23"/>
  <c r="AO497" i="23"/>
  <c r="AR497" i="23"/>
  <c r="AN497" i="23"/>
  <c r="AS497" i="23"/>
  <c r="BE497" i="23"/>
  <c r="AU498" i="23"/>
  <c r="AX498" i="23"/>
  <c r="BA498" i="23"/>
  <c r="BD498" i="23"/>
  <c r="AY498" i="23"/>
  <c r="AZ498" i="23"/>
  <c r="BB498" i="23"/>
  <c r="AT498" i="23"/>
  <c r="BC498" i="23"/>
  <c r="AO498" i="23"/>
  <c r="AR498" i="23"/>
  <c r="AN498" i="23"/>
  <c r="AS498" i="23"/>
  <c r="BE498" i="23"/>
  <c r="AU499" i="23"/>
  <c r="AX499" i="23"/>
  <c r="BA499" i="23"/>
  <c r="BD499" i="23"/>
  <c r="AY499" i="23"/>
  <c r="AZ499" i="23"/>
  <c r="BB499" i="23"/>
  <c r="AT499" i="23"/>
  <c r="BC499" i="23"/>
  <c r="AO499" i="23"/>
  <c r="AR499" i="23"/>
  <c r="AN499" i="23"/>
  <c r="AS499" i="23"/>
  <c r="BE499" i="23"/>
  <c r="AU500" i="23"/>
  <c r="AX500" i="23"/>
  <c r="BA500" i="23"/>
  <c r="BD500" i="23"/>
  <c r="AY500" i="23"/>
  <c r="AZ500" i="23"/>
  <c r="BB500" i="23"/>
  <c r="AT500" i="23"/>
  <c r="BC500" i="23"/>
  <c r="AO500" i="23"/>
  <c r="AR500" i="23"/>
  <c r="AN500" i="23"/>
  <c r="AS500" i="23"/>
  <c r="BE500" i="23"/>
  <c r="AU501" i="23"/>
  <c r="AX501" i="23"/>
  <c r="BA501" i="23"/>
  <c r="BD501" i="23"/>
  <c r="AY501" i="23"/>
  <c r="AZ501" i="23"/>
  <c r="BB501" i="23"/>
  <c r="AT501" i="23"/>
  <c r="BC501" i="23"/>
  <c r="AO501" i="23"/>
  <c r="AR501" i="23"/>
  <c r="AN501" i="23"/>
  <c r="AS501" i="23"/>
  <c r="BE501" i="23"/>
  <c r="AU502" i="23"/>
  <c r="AX502" i="23"/>
  <c r="BA502" i="23"/>
  <c r="BD502" i="23"/>
  <c r="AY502" i="23"/>
  <c r="AZ502" i="23"/>
  <c r="BB502" i="23"/>
  <c r="AT502" i="23"/>
  <c r="BC502" i="23"/>
  <c r="AO502" i="23"/>
  <c r="AR502" i="23"/>
  <c r="AN502" i="23"/>
  <c r="AS502" i="23"/>
  <c r="BE502" i="23"/>
  <c r="AU503" i="23"/>
  <c r="AX503" i="23"/>
  <c r="BA503" i="23"/>
  <c r="BD503" i="23"/>
  <c r="AY503" i="23"/>
  <c r="AZ503" i="23"/>
  <c r="BB503" i="23"/>
  <c r="AT503" i="23"/>
  <c r="BC503" i="23"/>
  <c r="AO503" i="23"/>
  <c r="AR503" i="23"/>
  <c r="AN503" i="23"/>
  <c r="AS503" i="23"/>
  <c r="BE503" i="23"/>
  <c r="AU504" i="23"/>
  <c r="AX504" i="23"/>
  <c r="BA504" i="23"/>
  <c r="BD504" i="23"/>
  <c r="AY504" i="23"/>
  <c r="AZ504" i="23"/>
  <c r="BB504" i="23"/>
  <c r="AT504" i="23"/>
  <c r="BC504" i="23"/>
  <c r="AO504" i="23"/>
  <c r="AR504" i="23"/>
  <c r="AN504" i="23"/>
  <c r="AS504" i="23"/>
  <c r="BE504" i="23"/>
  <c r="AU505" i="23"/>
  <c r="AX505" i="23"/>
  <c r="BA505" i="23"/>
  <c r="BD505" i="23"/>
  <c r="AY505" i="23"/>
  <c r="AZ505" i="23"/>
  <c r="BB505" i="23"/>
  <c r="AT505" i="23"/>
  <c r="BC505" i="23"/>
  <c r="AO505" i="23"/>
  <c r="AR505" i="23"/>
  <c r="AN505" i="23"/>
  <c r="AS505" i="23"/>
  <c r="BE505" i="23"/>
  <c r="AU506" i="23"/>
  <c r="AX506" i="23"/>
  <c r="BA506" i="23"/>
  <c r="BD506" i="23"/>
  <c r="AY506" i="23"/>
  <c r="AZ506" i="23"/>
  <c r="BB506" i="23"/>
  <c r="AT506" i="23"/>
  <c r="BC506" i="23"/>
  <c r="AO506" i="23"/>
  <c r="AR506" i="23"/>
  <c r="AN506" i="23"/>
  <c r="AS506" i="23"/>
  <c r="BE506" i="23"/>
  <c r="AU507" i="23"/>
  <c r="AX507" i="23"/>
  <c r="BA507" i="23"/>
  <c r="BD507" i="23"/>
  <c r="AY507" i="23"/>
  <c r="AZ507" i="23"/>
  <c r="BB507" i="23"/>
  <c r="AT507" i="23"/>
  <c r="BC507" i="23"/>
  <c r="AO507" i="23"/>
  <c r="AR507" i="23"/>
  <c r="AN507" i="23"/>
  <c r="AS507" i="23"/>
  <c r="BE507" i="23"/>
  <c r="AU508" i="23"/>
  <c r="AX508" i="23"/>
  <c r="BA508" i="23"/>
  <c r="BD508" i="23"/>
  <c r="AY508" i="23"/>
  <c r="AZ508" i="23"/>
  <c r="BB508" i="23"/>
  <c r="AT508" i="23"/>
  <c r="BC508" i="23"/>
  <c r="AO508" i="23"/>
  <c r="AR508" i="23"/>
  <c r="AN508" i="23"/>
  <c r="AS508" i="23"/>
  <c r="BE508" i="23"/>
  <c r="AU509" i="23"/>
  <c r="AX509" i="23"/>
  <c r="BA509" i="23"/>
  <c r="BD509" i="23"/>
  <c r="AY509" i="23"/>
  <c r="AZ509" i="23"/>
  <c r="BB509" i="23"/>
  <c r="AT509" i="23"/>
  <c r="BC509" i="23"/>
  <c r="AO509" i="23"/>
  <c r="AR509" i="23"/>
  <c r="AN509" i="23"/>
  <c r="AS509" i="23"/>
  <c r="BE509" i="23"/>
  <c r="AU510" i="23"/>
  <c r="AX510" i="23"/>
  <c r="BA510" i="23"/>
  <c r="BD510" i="23"/>
  <c r="AY510" i="23"/>
  <c r="AZ510" i="23"/>
  <c r="BB510" i="23"/>
  <c r="AT510" i="23"/>
  <c r="BC510" i="23"/>
  <c r="AO510" i="23"/>
  <c r="AR510" i="23"/>
  <c r="AN510" i="23"/>
  <c r="AS510" i="23"/>
  <c r="BE510" i="23"/>
  <c r="AU511" i="23"/>
  <c r="AX511" i="23"/>
  <c r="BA511" i="23"/>
  <c r="BD511" i="23"/>
  <c r="AY511" i="23"/>
  <c r="AZ511" i="23"/>
  <c r="BB511" i="23"/>
  <c r="AT511" i="23"/>
  <c r="BC511" i="23"/>
  <c r="AO511" i="23"/>
  <c r="AR511" i="23"/>
  <c r="AN511" i="23"/>
  <c r="AS511" i="23"/>
  <c r="BE511" i="23"/>
  <c r="AU512" i="23"/>
  <c r="AX512" i="23"/>
  <c r="BA512" i="23"/>
  <c r="BD512" i="23"/>
  <c r="AY512" i="23"/>
  <c r="AZ512" i="23"/>
  <c r="BB512" i="23"/>
  <c r="AT512" i="23"/>
  <c r="BC512" i="23"/>
  <c r="AO512" i="23"/>
  <c r="AR512" i="23"/>
  <c r="AN512" i="23"/>
  <c r="AS512" i="23"/>
  <c r="BE512" i="23"/>
  <c r="AU513" i="23"/>
  <c r="AX513" i="23"/>
  <c r="BA513" i="23"/>
  <c r="BD513" i="23"/>
  <c r="AY513" i="23"/>
  <c r="AZ513" i="23"/>
  <c r="BB513" i="23"/>
  <c r="AT513" i="23"/>
  <c r="BC513" i="23"/>
  <c r="AO513" i="23"/>
  <c r="AR513" i="23"/>
  <c r="AN513" i="23"/>
  <c r="AS513" i="23"/>
  <c r="BE513" i="23"/>
  <c r="AU514" i="23"/>
  <c r="AX514" i="23"/>
  <c r="BA514" i="23"/>
  <c r="BD514" i="23"/>
  <c r="AY514" i="23"/>
  <c r="AZ514" i="23"/>
  <c r="BB514" i="23"/>
  <c r="AT514" i="23"/>
  <c r="BC514" i="23"/>
  <c r="AO514" i="23"/>
  <c r="AR514" i="23"/>
  <c r="AN514" i="23"/>
  <c r="AS514" i="23"/>
  <c r="BE514" i="23"/>
  <c r="AU515" i="23"/>
  <c r="AX515" i="23"/>
  <c r="BA515" i="23"/>
  <c r="BD515" i="23"/>
  <c r="AY515" i="23"/>
  <c r="AZ515" i="23"/>
  <c r="BB515" i="23"/>
  <c r="AT515" i="23"/>
  <c r="BC515" i="23"/>
  <c r="AO515" i="23"/>
  <c r="AR515" i="23"/>
  <c r="AN515" i="23"/>
  <c r="AS515" i="23"/>
  <c r="BE515" i="23"/>
  <c r="AU516" i="23"/>
  <c r="AX516" i="23"/>
  <c r="BA516" i="23"/>
  <c r="BD516" i="23"/>
  <c r="AY516" i="23"/>
  <c r="AZ516" i="23"/>
  <c r="BB516" i="23"/>
  <c r="AT516" i="23"/>
  <c r="BC516" i="23"/>
  <c r="AO516" i="23"/>
  <c r="AR516" i="23"/>
  <c r="AN516" i="23"/>
  <c r="AS516" i="23"/>
  <c r="BE516" i="23"/>
  <c r="AU517" i="23"/>
  <c r="AX517" i="23"/>
  <c r="BA517" i="23"/>
  <c r="BD517" i="23"/>
  <c r="AY517" i="23"/>
  <c r="AZ517" i="23"/>
  <c r="BB517" i="23"/>
  <c r="AT517" i="23"/>
  <c r="BC517" i="23"/>
  <c r="AO517" i="23"/>
  <c r="AR517" i="23"/>
  <c r="AN517" i="23"/>
  <c r="AS517" i="23"/>
  <c r="BE517" i="23"/>
  <c r="AU518" i="23"/>
  <c r="AX518" i="23"/>
  <c r="BA518" i="23"/>
  <c r="BD518" i="23"/>
  <c r="AY518" i="23"/>
  <c r="AZ518" i="23"/>
  <c r="BB518" i="23"/>
  <c r="AT518" i="23"/>
  <c r="BC518" i="23"/>
  <c r="AO518" i="23"/>
  <c r="AR518" i="23"/>
  <c r="AN518" i="23"/>
  <c r="AS518" i="23"/>
  <c r="BE518" i="23"/>
  <c r="AU519" i="23"/>
  <c r="AX519" i="23"/>
  <c r="BA519" i="23"/>
  <c r="BD519" i="23"/>
  <c r="AY519" i="23"/>
  <c r="AZ519" i="23"/>
  <c r="BB519" i="23"/>
  <c r="AT519" i="23"/>
  <c r="BC519" i="23"/>
  <c r="AO519" i="23"/>
  <c r="AR519" i="23"/>
  <c r="AN519" i="23"/>
  <c r="AS519" i="23"/>
  <c r="BE519" i="23"/>
  <c r="AU520" i="23"/>
  <c r="AX520" i="23"/>
  <c r="BA520" i="23"/>
  <c r="BD520" i="23"/>
  <c r="AY520" i="23"/>
  <c r="AZ520" i="23"/>
  <c r="BB520" i="23"/>
  <c r="AT520" i="23"/>
  <c r="BC520" i="23"/>
  <c r="AO520" i="23"/>
  <c r="AR520" i="23"/>
  <c r="AN520" i="23"/>
  <c r="AS520" i="23"/>
  <c r="BE520" i="23"/>
  <c r="AU521" i="23"/>
  <c r="AX521" i="23"/>
  <c r="BA521" i="23"/>
  <c r="BD521" i="23"/>
  <c r="AY521" i="23"/>
  <c r="AZ521" i="23"/>
  <c r="BB521" i="23"/>
  <c r="AT521" i="23"/>
  <c r="BC521" i="23"/>
  <c r="AO521" i="23"/>
  <c r="AR521" i="23"/>
  <c r="AN521" i="23"/>
  <c r="AS521" i="23"/>
  <c r="BE521" i="23"/>
  <c r="AU522" i="23"/>
  <c r="AX522" i="23"/>
  <c r="BA522" i="23"/>
  <c r="BD522" i="23"/>
  <c r="AY522" i="23"/>
  <c r="AZ522" i="23"/>
  <c r="BB522" i="23"/>
  <c r="AT522" i="23"/>
  <c r="BC522" i="23"/>
  <c r="AO522" i="23"/>
  <c r="AR522" i="23"/>
  <c r="AN522" i="23"/>
  <c r="AS522" i="23"/>
  <c r="BE522" i="23"/>
  <c r="AU523" i="23"/>
  <c r="AX523" i="23"/>
  <c r="BA523" i="23"/>
  <c r="BD523" i="23"/>
  <c r="AY523" i="23"/>
  <c r="AZ523" i="23"/>
  <c r="BB523" i="23"/>
  <c r="AT523" i="23"/>
  <c r="BC523" i="23"/>
  <c r="AO523" i="23"/>
  <c r="AR523" i="23"/>
  <c r="AN523" i="23"/>
  <c r="AS523" i="23"/>
  <c r="BE523" i="23"/>
  <c r="AU524" i="23"/>
  <c r="AX524" i="23"/>
  <c r="BA524" i="23"/>
  <c r="BD524" i="23"/>
  <c r="AY524" i="23"/>
  <c r="AZ524" i="23"/>
  <c r="BB524" i="23"/>
  <c r="AT524" i="23"/>
  <c r="BC524" i="23"/>
  <c r="AO524" i="23"/>
  <c r="AR524" i="23"/>
  <c r="AN524" i="23"/>
  <c r="AS524" i="23"/>
  <c r="BE524" i="23"/>
  <c r="AU525" i="23"/>
  <c r="AX525" i="23"/>
  <c r="BA525" i="23"/>
  <c r="BD525" i="23"/>
  <c r="AY525" i="23"/>
  <c r="AZ525" i="23"/>
  <c r="BB525" i="23"/>
  <c r="AT525" i="23"/>
  <c r="BC525" i="23"/>
  <c r="AO525" i="23"/>
  <c r="AR525" i="23"/>
  <c r="AN525" i="23"/>
  <c r="AS525" i="23"/>
  <c r="BE525" i="23"/>
  <c r="AU526" i="23"/>
  <c r="AX526" i="23"/>
  <c r="BA526" i="23"/>
  <c r="BD526" i="23"/>
  <c r="AY526" i="23"/>
  <c r="AZ526" i="23"/>
  <c r="BB526" i="23"/>
  <c r="AT526" i="23"/>
  <c r="BC526" i="23"/>
  <c r="AO526" i="23"/>
  <c r="AR526" i="23"/>
  <c r="AN526" i="23"/>
  <c r="AS526" i="23"/>
  <c r="BE526" i="23"/>
  <c r="AU527" i="23"/>
  <c r="AX527" i="23"/>
  <c r="BA527" i="23"/>
  <c r="BD527" i="23"/>
  <c r="AY527" i="23"/>
  <c r="AZ527" i="23"/>
  <c r="BB527" i="23"/>
  <c r="AT527" i="23"/>
  <c r="BC527" i="23"/>
  <c r="AO527" i="23"/>
  <c r="AR527" i="23"/>
  <c r="AN527" i="23"/>
  <c r="AS527" i="23"/>
  <c r="BE527" i="23"/>
  <c r="AU528" i="23"/>
  <c r="AX528" i="23"/>
  <c r="BA528" i="23"/>
  <c r="BD528" i="23"/>
  <c r="AY528" i="23"/>
  <c r="AZ528" i="23"/>
  <c r="BB528" i="23"/>
  <c r="AT528" i="23"/>
  <c r="BC528" i="23"/>
  <c r="AO528" i="23"/>
  <c r="AR528" i="23"/>
  <c r="AN528" i="23"/>
  <c r="AS528" i="23"/>
  <c r="BE528" i="23"/>
  <c r="AU529" i="23"/>
  <c r="AX529" i="23"/>
  <c r="BA529" i="23"/>
  <c r="BD529" i="23"/>
  <c r="AY529" i="23"/>
  <c r="AZ529" i="23"/>
  <c r="BB529" i="23"/>
  <c r="AT529" i="23"/>
  <c r="BC529" i="23"/>
  <c r="AO529" i="23"/>
  <c r="AR529" i="23"/>
  <c r="AN529" i="23"/>
  <c r="AS529" i="23"/>
  <c r="BE529" i="23"/>
  <c r="AU530" i="23"/>
  <c r="AX530" i="23"/>
  <c r="BA530" i="23"/>
  <c r="BD530" i="23"/>
  <c r="AY530" i="23"/>
  <c r="AZ530" i="23"/>
  <c r="BB530" i="23"/>
  <c r="AT530" i="23"/>
  <c r="BC530" i="23"/>
  <c r="AO530" i="23"/>
  <c r="AR530" i="23"/>
  <c r="AN530" i="23"/>
  <c r="AS530" i="23"/>
  <c r="BE530" i="23"/>
  <c r="AU531" i="23"/>
  <c r="AX531" i="23"/>
  <c r="BA531" i="23"/>
  <c r="BD531" i="23"/>
  <c r="AY531" i="23"/>
  <c r="AZ531" i="23"/>
  <c r="BB531" i="23"/>
  <c r="AT531" i="23"/>
  <c r="BC531" i="23"/>
  <c r="AO531" i="23"/>
  <c r="AR531" i="23"/>
  <c r="AN531" i="23"/>
  <c r="AS531" i="23"/>
  <c r="BE531" i="23"/>
  <c r="AU532" i="23"/>
  <c r="AX532" i="23"/>
  <c r="BA532" i="23"/>
  <c r="BD532" i="23"/>
  <c r="AY532" i="23"/>
  <c r="AZ532" i="23"/>
  <c r="BB532" i="23"/>
  <c r="AT532" i="23"/>
  <c r="BC532" i="23"/>
  <c r="AO532" i="23"/>
  <c r="AR532" i="23"/>
  <c r="AN532" i="23"/>
  <c r="AS532" i="23"/>
  <c r="BE532" i="23"/>
  <c r="AU533" i="23"/>
  <c r="AX533" i="23"/>
  <c r="BA533" i="23"/>
  <c r="BD533" i="23"/>
  <c r="AY533" i="23"/>
  <c r="AZ533" i="23"/>
  <c r="BB533" i="23"/>
  <c r="AT533" i="23"/>
  <c r="BC533" i="23"/>
  <c r="AO533" i="23"/>
  <c r="AR533" i="23"/>
  <c r="AN533" i="23"/>
  <c r="AS533" i="23"/>
  <c r="BE533" i="23"/>
  <c r="AU534" i="23"/>
  <c r="AX534" i="23"/>
  <c r="BA534" i="23"/>
  <c r="BD534" i="23"/>
  <c r="AY534" i="23"/>
  <c r="AZ534" i="23"/>
  <c r="BB534" i="23"/>
  <c r="AT534" i="23"/>
  <c r="BC534" i="23"/>
  <c r="AO534" i="23"/>
  <c r="AR534" i="23"/>
  <c r="AN534" i="23"/>
  <c r="AS534" i="23"/>
  <c r="BE534" i="23"/>
  <c r="AU535" i="23"/>
  <c r="AX535" i="23"/>
  <c r="BA535" i="23"/>
  <c r="BD535" i="23"/>
  <c r="AY535" i="23"/>
  <c r="AZ535" i="23"/>
  <c r="BB535" i="23"/>
  <c r="AT535" i="23"/>
  <c r="BC535" i="23"/>
  <c r="AO535" i="23"/>
  <c r="AR535" i="23"/>
  <c r="AN535" i="23"/>
  <c r="AS535" i="23"/>
  <c r="BE535" i="23"/>
  <c r="AU536" i="23"/>
  <c r="AX536" i="23"/>
  <c r="BA536" i="23"/>
  <c r="BD536" i="23"/>
  <c r="AY536" i="23"/>
  <c r="AZ536" i="23"/>
  <c r="BB536" i="23"/>
  <c r="AT536" i="23"/>
  <c r="BC536" i="23"/>
  <c r="AO536" i="23"/>
  <c r="AR536" i="23"/>
  <c r="AN536" i="23"/>
  <c r="AS536" i="23"/>
  <c r="BE536" i="23"/>
  <c r="AU537" i="23"/>
  <c r="AX537" i="23"/>
  <c r="BA537" i="23"/>
  <c r="BD537" i="23"/>
  <c r="AY537" i="23"/>
  <c r="AZ537" i="23"/>
  <c r="BB537" i="23"/>
  <c r="AT537" i="23"/>
  <c r="BC537" i="23"/>
  <c r="AO537" i="23"/>
  <c r="AR537" i="23"/>
  <c r="AN537" i="23"/>
  <c r="AS537" i="23"/>
  <c r="BE537" i="23"/>
  <c r="AU538" i="23"/>
  <c r="AX538" i="23"/>
  <c r="BA538" i="23"/>
  <c r="BD538" i="23"/>
  <c r="AY538" i="23"/>
  <c r="AZ538" i="23"/>
  <c r="BB538" i="23"/>
  <c r="AT538" i="23"/>
  <c r="BC538" i="23"/>
  <c r="AO538" i="23"/>
  <c r="AR538" i="23"/>
  <c r="AN538" i="23"/>
  <c r="AS538" i="23"/>
  <c r="BE538" i="23"/>
  <c r="AU539" i="23"/>
  <c r="AX539" i="23"/>
  <c r="BA539" i="23"/>
  <c r="BD539" i="23"/>
  <c r="AY539" i="23"/>
  <c r="AZ539" i="23"/>
  <c r="BB539" i="23"/>
  <c r="AT539" i="23"/>
  <c r="BC539" i="23"/>
  <c r="AO539" i="23"/>
  <c r="AR539" i="23"/>
  <c r="AN539" i="23"/>
  <c r="AS539" i="23"/>
  <c r="BE539" i="23"/>
  <c r="AU540" i="23"/>
  <c r="AX540" i="23"/>
  <c r="BA540" i="23"/>
  <c r="BD540" i="23"/>
  <c r="AY540" i="23"/>
  <c r="AZ540" i="23"/>
  <c r="BB540" i="23"/>
  <c r="AT540" i="23"/>
  <c r="BC540" i="23"/>
  <c r="AO540" i="23"/>
  <c r="AR540" i="23"/>
  <c r="AN540" i="23"/>
  <c r="AS540" i="23"/>
  <c r="BE540" i="23"/>
  <c r="AU541" i="23"/>
  <c r="AX541" i="23"/>
  <c r="BA541" i="23"/>
  <c r="BD541" i="23"/>
  <c r="AY541" i="23"/>
  <c r="AZ541" i="23"/>
  <c r="BB541" i="23"/>
  <c r="AT541" i="23"/>
  <c r="BC541" i="23"/>
  <c r="AO541" i="23"/>
  <c r="AR541" i="23"/>
  <c r="AN541" i="23"/>
  <c r="AS541" i="23"/>
  <c r="BE541" i="23"/>
  <c r="AU542" i="23"/>
  <c r="AX542" i="23"/>
  <c r="BA542" i="23"/>
  <c r="BD542" i="23"/>
  <c r="AY542" i="23"/>
  <c r="AZ542" i="23"/>
  <c r="BB542" i="23"/>
  <c r="AT542" i="23"/>
  <c r="BC542" i="23"/>
  <c r="AO542" i="23"/>
  <c r="AR542" i="23"/>
  <c r="AN542" i="23"/>
  <c r="AS542" i="23"/>
  <c r="BE542" i="23"/>
  <c r="AU543" i="23"/>
  <c r="AX543" i="23"/>
  <c r="BA543" i="23"/>
  <c r="BD543" i="23"/>
  <c r="AY543" i="23"/>
  <c r="AZ543" i="23"/>
  <c r="BB543" i="23"/>
  <c r="AT543" i="23"/>
  <c r="BC543" i="23"/>
  <c r="AO543" i="23"/>
  <c r="AR543" i="23"/>
  <c r="AN543" i="23"/>
  <c r="AS543" i="23"/>
  <c r="BE543" i="23"/>
  <c r="AU544" i="23"/>
  <c r="AX544" i="23"/>
  <c r="BA544" i="23"/>
  <c r="BD544" i="23"/>
  <c r="AY544" i="23"/>
  <c r="AZ544" i="23"/>
  <c r="BB544" i="23"/>
  <c r="AT544" i="23"/>
  <c r="BC544" i="23"/>
  <c r="AO544" i="23"/>
  <c r="AR544" i="23"/>
  <c r="AN544" i="23"/>
  <c r="AS544" i="23"/>
  <c r="BE544" i="23"/>
  <c r="AU545" i="23"/>
  <c r="AX545" i="23"/>
  <c r="BA545" i="23"/>
  <c r="BD545" i="23"/>
  <c r="AY545" i="23"/>
  <c r="AZ545" i="23"/>
  <c r="BB545" i="23"/>
  <c r="AT545" i="23"/>
  <c r="BC545" i="23"/>
  <c r="AO545" i="23"/>
  <c r="AR545" i="23"/>
  <c r="AN545" i="23"/>
  <c r="AS545" i="23"/>
  <c r="BE545" i="23"/>
  <c r="AU546" i="23"/>
  <c r="AX546" i="23"/>
  <c r="BA546" i="23"/>
  <c r="BD546" i="23"/>
  <c r="AY546" i="23"/>
  <c r="AZ546" i="23"/>
  <c r="BB546" i="23"/>
  <c r="AT546" i="23"/>
  <c r="BC546" i="23"/>
  <c r="AO546" i="23"/>
  <c r="AR546" i="23"/>
  <c r="AN546" i="23"/>
  <c r="AS546" i="23"/>
  <c r="BE546" i="23"/>
  <c r="AU547" i="23"/>
  <c r="AX547" i="23"/>
  <c r="BA547" i="23"/>
  <c r="BD547" i="23"/>
  <c r="AY547" i="23"/>
  <c r="AZ547" i="23"/>
  <c r="BB547" i="23"/>
  <c r="AT547" i="23"/>
  <c r="BC547" i="23"/>
  <c r="AO547" i="23"/>
  <c r="AR547" i="23"/>
  <c r="AN547" i="23"/>
  <c r="AS547" i="23"/>
  <c r="BE547" i="23"/>
  <c r="AU548" i="23"/>
  <c r="AX548" i="23"/>
  <c r="BA548" i="23"/>
  <c r="BD548" i="23"/>
  <c r="AY548" i="23"/>
  <c r="AZ548" i="23"/>
  <c r="BB548" i="23"/>
  <c r="AT548" i="23"/>
  <c r="BC548" i="23"/>
  <c r="AO548" i="23"/>
  <c r="AR548" i="23"/>
  <c r="AN548" i="23"/>
  <c r="AS548" i="23"/>
  <c r="BE548" i="23"/>
  <c r="AU549" i="23"/>
  <c r="AX549" i="23"/>
  <c r="BA549" i="23"/>
  <c r="BD549" i="23"/>
  <c r="AY549" i="23"/>
  <c r="AZ549" i="23"/>
  <c r="BB549" i="23"/>
  <c r="AT549" i="23"/>
  <c r="BC549" i="23"/>
  <c r="AO549" i="23"/>
  <c r="AR549" i="23"/>
  <c r="AN549" i="23"/>
  <c r="AS549" i="23"/>
  <c r="BE549" i="23"/>
  <c r="AU550" i="23"/>
  <c r="AX550" i="23"/>
  <c r="BA550" i="23"/>
  <c r="BD550" i="23"/>
  <c r="AY550" i="23"/>
  <c r="AZ550" i="23"/>
  <c r="BB550" i="23"/>
  <c r="AT550" i="23"/>
  <c r="BC550" i="23"/>
  <c r="AO550" i="23"/>
  <c r="AR550" i="23"/>
  <c r="AN550" i="23"/>
  <c r="AS550" i="23"/>
  <c r="BE550" i="23"/>
  <c r="AU551" i="23"/>
  <c r="AX551" i="23"/>
  <c r="BA551" i="23"/>
  <c r="BD551" i="23"/>
  <c r="AY551" i="23"/>
  <c r="AZ551" i="23"/>
  <c r="BB551" i="23"/>
  <c r="AT551" i="23"/>
  <c r="BC551" i="23"/>
  <c r="AO551" i="23"/>
  <c r="AR551" i="23"/>
  <c r="AN551" i="23"/>
  <c r="AS551" i="23"/>
  <c r="BE551" i="23"/>
  <c r="AU552" i="23"/>
  <c r="AX552" i="23"/>
  <c r="BA552" i="23"/>
  <c r="BD552" i="23"/>
  <c r="AY552" i="23"/>
  <c r="AZ552" i="23"/>
  <c r="BB552" i="23"/>
  <c r="AT552" i="23"/>
  <c r="BC552" i="23"/>
  <c r="AO552" i="23"/>
  <c r="AR552" i="23"/>
  <c r="AN552" i="23"/>
  <c r="AS552" i="23"/>
  <c r="BE552" i="23"/>
  <c r="AU553" i="23"/>
  <c r="AX553" i="23"/>
  <c r="BA553" i="23"/>
  <c r="BD553" i="23"/>
  <c r="AY553" i="23"/>
  <c r="AZ553" i="23"/>
  <c r="BB553" i="23"/>
  <c r="AT553" i="23"/>
  <c r="BC553" i="23"/>
  <c r="AO553" i="23"/>
  <c r="AR553" i="23"/>
  <c r="AN553" i="23"/>
  <c r="AS553" i="23"/>
  <c r="BE553" i="23"/>
  <c r="AU554" i="23"/>
  <c r="AX554" i="23"/>
  <c r="BA554" i="23"/>
  <c r="BD554" i="23"/>
  <c r="AY554" i="23"/>
  <c r="AZ554" i="23"/>
  <c r="BB554" i="23"/>
  <c r="AT554" i="23"/>
  <c r="BC554" i="23"/>
  <c r="AO554" i="23"/>
  <c r="AR554" i="23"/>
  <c r="AN554" i="23"/>
  <c r="AS554" i="23"/>
  <c r="BE554" i="23"/>
  <c r="AU555" i="23"/>
  <c r="AX555" i="23"/>
  <c r="BA555" i="23"/>
  <c r="BD555" i="23"/>
  <c r="AY555" i="23"/>
  <c r="AZ555" i="23"/>
  <c r="BB555" i="23"/>
  <c r="AT555" i="23"/>
  <c r="BC555" i="23"/>
  <c r="AO555" i="23"/>
  <c r="AR555" i="23"/>
  <c r="AN555" i="23"/>
  <c r="AS555" i="23"/>
  <c r="BE555" i="23"/>
  <c r="AU556" i="23"/>
  <c r="AX556" i="23"/>
  <c r="BA556" i="23"/>
  <c r="BD556" i="23"/>
  <c r="AY556" i="23"/>
  <c r="AZ556" i="23"/>
  <c r="BB556" i="23"/>
  <c r="AT556" i="23"/>
  <c r="BC556" i="23"/>
  <c r="AO556" i="23"/>
  <c r="AR556" i="23"/>
  <c r="AN556" i="23"/>
  <c r="AS556" i="23"/>
  <c r="BE556" i="23"/>
  <c r="AU557" i="23"/>
  <c r="AX557" i="23"/>
  <c r="BA557" i="23"/>
  <c r="BD557" i="23"/>
  <c r="AY557" i="23"/>
  <c r="AZ557" i="23"/>
  <c r="BB557" i="23"/>
  <c r="AT557" i="23"/>
  <c r="BC557" i="23"/>
  <c r="AO557" i="23"/>
  <c r="AR557" i="23"/>
  <c r="AN557" i="23"/>
  <c r="AS557" i="23"/>
  <c r="BE557" i="23"/>
  <c r="AU558" i="23"/>
  <c r="AX558" i="23"/>
  <c r="BA558" i="23"/>
  <c r="BD558" i="23"/>
  <c r="AY558" i="23"/>
  <c r="AZ558" i="23"/>
  <c r="BB558" i="23"/>
  <c r="AT558" i="23"/>
  <c r="BC558" i="23"/>
  <c r="AO558" i="23"/>
  <c r="AR558" i="23"/>
  <c r="AN558" i="23"/>
  <c r="AS558" i="23"/>
  <c r="BE558" i="23"/>
  <c r="AU559" i="23"/>
  <c r="AX559" i="23"/>
  <c r="BA559" i="23"/>
  <c r="BD559" i="23"/>
  <c r="AY559" i="23"/>
  <c r="AZ559" i="23"/>
  <c r="BB559" i="23"/>
  <c r="AT559" i="23"/>
  <c r="BC559" i="23"/>
  <c r="AO559" i="23"/>
  <c r="AR559" i="23"/>
  <c r="AN559" i="23"/>
  <c r="AS559" i="23"/>
  <c r="BE559" i="23"/>
  <c r="AU560" i="23"/>
  <c r="AX560" i="23"/>
  <c r="BA560" i="23"/>
  <c r="BD560" i="23"/>
  <c r="AY560" i="23"/>
  <c r="AZ560" i="23"/>
  <c r="BB560" i="23"/>
  <c r="AT560" i="23"/>
  <c r="BC560" i="23"/>
  <c r="AO560" i="23"/>
  <c r="AR560" i="23"/>
  <c r="AN560" i="23"/>
  <c r="AS560" i="23"/>
  <c r="BE560" i="23"/>
  <c r="AU561" i="23"/>
  <c r="AX561" i="23"/>
  <c r="BA561" i="23"/>
  <c r="BD561" i="23"/>
  <c r="AY561" i="23"/>
  <c r="AZ561" i="23"/>
  <c r="BB561" i="23"/>
  <c r="AT561" i="23"/>
  <c r="BC561" i="23"/>
  <c r="AO561" i="23"/>
  <c r="AR561" i="23"/>
  <c r="AN561" i="23"/>
  <c r="AS561" i="23"/>
  <c r="BE561" i="23"/>
  <c r="AU562" i="23"/>
  <c r="AX562" i="23"/>
  <c r="BA562" i="23"/>
  <c r="BD562" i="23"/>
  <c r="AY562" i="23"/>
  <c r="AZ562" i="23"/>
  <c r="BB562" i="23"/>
  <c r="AT562" i="23"/>
  <c r="BC562" i="23"/>
  <c r="AO562" i="23"/>
  <c r="AR562" i="23"/>
  <c r="AN562" i="23"/>
  <c r="AS562" i="23"/>
  <c r="BE562" i="23"/>
  <c r="AU563" i="23"/>
  <c r="AX563" i="23"/>
  <c r="BA563" i="23"/>
  <c r="BD563" i="23"/>
  <c r="AY563" i="23"/>
  <c r="AZ563" i="23"/>
  <c r="BB563" i="23"/>
  <c r="AT563" i="23"/>
  <c r="BC563" i="23"/>
  <c r="AO563" i="23"/>
  <c r="AR563" i="23"/>
  <c r="AN563" i="23"/>
  <c r="AS563" i="23"/>
  <c r="BE563" i="23"/>
  <c r="AU564" i="23"/>
  <c r="AX564" i="23"/>
  <c r="BA564" i="23"/>
  <c r="BD564" i="23"/>
  <c r="AY564" i="23"/>
  <c r="AZ564" i="23"/>
  <c r="BB564" i="23"/>
  <c r="AT564" i="23"/>
  <c r="BC564" i="23"/>
  <c r="AO564" i="23"/>
  <c r="AR564" i="23"/>
  <c r="AN564" i="23"/>
  <c r="AS564" i="23"/>
  <c r="BE564" i="23"/>
  <c r="AU565" i="23"/>
  <c r="AX565" i="23"/>
  <c r="BA565" i="23"/>
  <c r="BD565" i="23"/>
  <c r="AY565" i="23"/>
  <c r="AZ565" i="23"/>
  <c r="BB565" i="23"/>
  <c r="AT565" i="23"/>
  <c r="BC565" i="23"/>
  <c r="AO565" i="23"/>
  <c r="AR565" i="23"/>
  <c r="AN565" i="23"/>
  <c r="AS565" i="23"/>
  <c r="BE565" i="23"/>
  <c r="AU566" i="23"/>
  <c r="AX566" i="23"/>
  <c r="BA566" i="23"/>
  <c r="BD566" i="23"/>
  <c r="AY566" i="23"/>
  <c r="AZ566" i="23"/>
  <c r="BB566" i="23"/>
  <c r="AT566" i="23"/>
  <c r="BC566" i="23"/>
  <c r="AO566" i="23"/>
  <c r="AR566" i="23"/>
  <c r="AN566" i="23"/>
  <c r="AS566" i="23"/>
  <c r="BE566" i="23"/>
  <c r="AU567" i="23"/>
  <c r="AX567" i="23"/>
  <c r="BA567" i="23"/>
  <c r="BD567" i="23"/>
  <c r="AY567" i="23"/>
  <c r="AZ567" i="23"/>
  <c r="BB567" i="23"/>
  <c r="AT567" i="23"/>
  <c r="BC567" i="23"/>
  <c r="AO567" i="23"/>
  <c r="AR567" i="23"/>
  <c r="AN567" i="23"/>
  <c r="AS567" i="23"/>
  <c r="BE567" i="23"/>
  <c r="AU568" i="23"/>
  <c r="AX568" i="23"/>
  <c r="BA568" i="23"/>
  <c r="BD568" i="23"/>
  <c r="AY568" i="23"/>
  <c r="AZ568" i="23"/>
  <c r="BB568" i="23"/>
  <c r="AT568" i="23"/>
  <c r="BC568" i="23"/>
  <c r="AO568" i="23"/>
  <c r="AR568" i="23"/>
  <c r="AN568" i="23"/>
  <c r="AS568" i="23"/>
  <c r="BE568" i="23"/>
  <c r="AU569" i="23"/>
  <c r="AX569" i="23"/>
  <c r="BA569" i="23"/>
  <c r="BD569" i="23"/>
  <c r="AY569" i="23"/>
  <c r="AZ569" i="23"/>
  <c r="BB569" i="23"/>
  <c r="AT569" i="23"/>
  <c r="BC569" i="23"/>
  <c r="AO569" i="23"/>
  <c r="AR569" i="23"/>
  <c r="AN569" i="23"/>
  <c r="AS569" i="23"/>
  <c r="BE569" i="23"/>
  <c r="AU570" i="23"/>
  <c r="AX570" i="23"/>
  <c r="BA570" i="23"/>
  <c r="BD570" i="23"/>
  <c r="AY570" i="23"/>
  <c r="AZ570" i="23"/>
  <c r="BB570" i="23"/>
  <c r="AT570" i="23"/>
  <c r="BC570" i="23"/>
  <c r="AO570" i="23"/>
  <c r="AR570" i="23"/>
  <c r="AN570" i="23"/>
  <c r="AS570" i="23"/>
  <c r="BE570" i="23"/>
  <c r="AU571" i="23"/>
  <c r="AX571" i="23"/>
  <c r="BA571" i="23"/>
  <c r="BD571" i="23"/>
  <c r="AY571" i="23"/>
  <c r="AZ571" i="23"/>
  <c r="BB571" i="23"/>
  <c r="AT571" i="23"/>
  <c r="BC571" i="23"/>
  <c r="AO571" i="23"/>
  <c r="AR571" i="23"/>
  <c r="AN571" i="23"/>
  <c r="AS571" i="23"/>
  <c r="BE571" i="23"/>
  <c r="AU572" i="23"/>
  <c r="AX572" i="23"/>
  <c r="BA572" i="23"/>
  <c r="BD572" i="23"/>
  <c r="AY572" i="23"/>
  <c r="AZ572" i="23"/>
  <c r="BB572" i="23"/>
  <c r="AT572" i="23"/>
  <c r="BC572" i="23"/>
  <c r="AO572" i="23"/>
  <c r="AR572" i="23"/>
  <c r="AN572" i="23"/>
  <c r="AS572" i="23"/>
  <c r="BE572" i="23"/>
  <c r="AU573" i="23"/>
  <c r="AX573" i="23"/>
  <c r="BA573" i="23"/>
  <c r="BD573" i="23"/>
  <c r="AY573" i="23"/>
  <c r="AZ573" i="23"/>
  <c r="BB573" i="23"/>
  <c r="AT573" i="23"/>
  <c r="BC573" i="23"/>
  <c r="AO573" i="23"/>
  <c r="AR573" i="23"/>
  <c r="AN573" i="23"/>
  <c r="AS573" i="23"/>
  <c r="BE573" i="23"/>
  <c r="AU574" i="23"/>
  <c r="AX574" i="23"/>
  <c r="BA574" i="23"/>
  <c r="BD574" i="23"/>
  <c r="AY574" i="23"/>
  <c r="AZ574" i="23"/>
  <c r="BB574" i="23"/>
  <c r="AT574" i="23"/>
  <c r="BC574" i="23"/>
  <c r="AO574" i="23"/>
  <c r="AR574" i="23"/>
  <c r="AN574" i="23"/>
  <c r="AS574" i="23"/>
  <c r="BE574" i="23"/>
  <c r="AU575" i="23"/>
  <c r="AX575" i="23"/>
  <c r="BA575" i="23"/>
  <c r="BD575" i="23"/>
  <c r="AY575" i="23"/>
  <c r="AZ575" i="23"/>
  <c r="BB575" i="23"/>
  <c r="AT575" i="23"/>
  <c r="BC575" i="23"/>
  <c r="AO575" i="23"/>
  <c r="AR575" i="23"/>
  <c r="AN575" i="23"/>
  <c r="AS575" i="23"/>
  <c r="BE575" i="23"/>
  <c r="AU576" i="23"/>
  <c r="AX576" i="23"/>
  <c r="BA576" i="23"/>
  <c r="BD576" i="23"/>
  <c r="AY576" i="23"/>
  <c r="AZ576" i="23"/>
  <c r="BB576" i="23"/>
  <c r="AT576" i="23"/>
  <c r="BC576" i="23"/>
  <c r="AO576" i="23"/>
  <c r="AR576" i="23"/>
  <c r="AN576" i="23"/>
  <c r="AS576" i="23"/>
  <c r="BE576" i="23"/>
  <c r="AU577" i="23"/>
  <c r="AX577" i="23"/>
  <c r="BA577" i="23"/>
  <c r="BD577" i="23"/>
  <c r="AY577" i="23"/>
  <c r="AZ577" i="23"/>
  <c r="BB577" i="23"/>
  <c r="AT577" i="23"/>
  <c r="BC577" i="23"/>
  <c r="AO577" i="23"/>
  <c r="AR577" i="23"/>
  <c r="AN577" i="23"/>
  <c r="AS577" i="23"/>
  <c r="BE577" i="23"/>
  <c r="AU578" i="23"/>
  <c r="AX578" i="23"/>
  <c r="BA578" i="23"/>
  <c r="BD578" i="23"/>
  <c r="AY578" i="23"/>
  <c r="AZ578" i="23"/>
  <c r="BB578" i="23"/>
  <c r="AT578" i="23"/>
  <c r="BC578" i="23"/>
  <c r="AO578" i="23"/>
  <c r="AR578" i="23"/>
  <c r="AN578" i="23"/>
  <c r="AS578" i="23"/>
  <c r="BE578" i="23"/>
  <c r="AU579" i="23"/>
  <c r="AX579" i="23"/>
  <c r="BA579" i="23"/>
  <c r="BD579" i="23"/>
  <c r="AY579" i="23"/>
  <c r="AZ579" i="23"/>
  <c r="BB579" i="23"/>
  <c r="AT579" i="23"/>
  <c r="BC579" i="23"/>
  <c r="AO579" i="23"/>
  <c r="AR579" i="23"/>
  <c r="AN579" i="23"/>
  <c r="AS579" i="23"/>
  <c r="BE579" i="23"/>
  <c r="AU580" i="23"/>
  <c r="AX580" i="23"/>
  <c r="BA580" i="23"/>
  <c r="BD580" i="23"/>
  <c r="AY580" i="23"/>
  <c r="AZ580" i="23"/>
  <c r="BB580" i="23"/>
  <c r="AT580" i="23"/>
  <c r="BC580" i="23"/>
  <c r="AO580" i="23"/>
  <c r="AR580" i="23"/>
  <c r="AN580" i="23"/>
  <c r="AS580" i="23"/>
  <c r="BE580" i="23"/>
  <c r="AU581" i="23"/>
  <c r="AX581" i="23"/>
  <c r="BA581" i="23"/>
  <c r="BD581" i="23"/>
  <c r="AY581" i="23"/>
  <c r="AZ581" i="23"/>
  <c r="BB581" i="23"/>
  <c r="AT581" i="23"/>
  <c r="BC581" i="23"/>
  <c r="AO581" i="23"/>
  <c r="AR581" i="23"/>
  <c r="AN581" i="23"/>
  <c r="AS581" i="23"/>
  <c r="BE581" i="23"/>
  <c r="AU582" i="23"/>
  <c r="AX582" i="23"/>
  <c r="BA582" i="23"/>
  <c r="BD582" i="23"/>
  <c r="AY582" i="23"/>
  <c r="AZ582" i="23"/>
  <c r="BB582" i="23"/>
  <c r="AT582" i="23"/>
  <c r="BC582" i="23"/>
  <c r="AO582" i="23"/>
  <c r="AR582" i="23"/>
  <c r="AN582" i="23"/>
  <c r="AS582" i="23"/>
  <c r="BE582" i="23"/>
  <c r="AU583" i="23"/>
  <c r="AX583" i="23"/>
  <c r="BA583" i="23"/>
  <c r="BD583" i="23"/>
  <c r="AY583" i="23"/>
  <c r="AZ583" i="23"/>
  <c r="BB583" i="23"/>
  <c r="AT583" i="23"/>
  <c r="BC583" i="23"/>
  <c r="AO583" i="23"/>
  <c r="AR583" i="23"/>
  <c r="AN583" i="23"/>
  <c r="AS583" i="23"/>
  <c r="BE583" i="23"/>
  <c r="AU584" i="23"/>
  <c r="AX584" i="23"/>
  <c r="BA584" i="23"/>
  <c r="BD584" i="23"/>
  <c r="AY584" i="23"/>
  <c r="AZ584" i="23"/>
  <c r="BB584" i="23"/>
  <c r="AT584" i="23"/>
  <c r="BC584" i="23"/>
  <c r="AO584" i="23"/>
  <c r="AR584" i="23"/>
  <c r="AN584" i="23"/>
  <c r="AS584" i="23"/>
  <c r="BE584" i="23"/>
  <c r="AU585" i="23"/>
  <c r="AX585" i="23"/>
  <c r="BA585" i="23"/>
  <c r="BD585" i="23"/>
  <c r="AY585" i="23"/>
  <c r="AZ585" i="23"/>
  <c r="BB585" i="23"/>
  <c r="AT585" i="23"/>
  <c r="BC585" i="23"/>
  <c r="AO585" i="23"/>
  <c r="AR585" i="23"/>
  <c r="AN585" i="23"/>
  <c r="AS585" i="23"/>
  <c r="BE585" i="23"/>
  <c r="AU586" i="23"/>
  <c r="AX586" i="23"/>
  <c r="BA586" i="23"/>
  <c r="BD586" i="23"/>
  <c r="AY586" i="23"/>
  <c r="AZ586" i="23"/>
  <c r="BB586" i="23"/>
  <c r="AT586" i="23"/>
  <c r="BC586" i="23"/>
  <c r="AO586" i="23"/>
  <c r="AR586" i="23"/>
  <c r="AN586" i="23"/>
  <c r="AS586" i="23"/>
  <c r="BE586" i="23"/>
  <c r="AU587" i="23"/>
  <c r="AX587" i="23"/>
  <c r="BA587" i="23"/>
  <c r="BD587" i="23"/>
  <c r="AY587" i="23"/>
  <c r="AZ587" i="23"/>
  <c r="BB587" i="23"/>
  <c r="AT587" i="23"/>
  <c r="BC587" i="23"/>
  <c r="AO587" i="23"/>
  <c r="AR587" i="23"/>
  <c r="AN587" i="23"/>
  <c r="AS587" i="23"/>
  <c r="BE587" i="23"/>
  <c r="AU588" i="23"/>
  <c r="AX588" i="23"/>
  <c r="BA588" i="23"/>
  <c r="BD588" i="23"/>
  <c r="AY588" i="23"/>
  <c r="AZ588" i="23"/>
  <c r="BB588" i="23"/>
  <c r="AT588" i="23"/>
  <c r="BC588" i="23"/>
  <c r="AO588" i="23"/>
  <c r="AR588" i="23"/>
  <c r="AN588" i="23"/>
  <c r="AS588" i="23"/>
  <c r="BE588" i="23"/>
  <c r="AU589" i="23"/>
  <c r="AX589" i="23"/>
  <c r="BA589" i="23"/>
  <c r="BD589" i="23"/>
  <c r="AY589" i="23"/>
  <c r="AZ589" i="23"/>
  <c r="BB589" i="23"/>
  <c r="AT589" i="23"/>
  <c r="BC589" i="23"/>
  <c r="AO589" i="23"/>
  <c r="AR589" i="23"/>
  <c r="AN589" i="23"/>
  <c r="AS589" i="23"/>
  <c r="BE589" i="23"/>
  <c r="AU590" i="23"/>
  <c r="AX590" i="23"/>
  <c r="BA590" i="23"/>
  <c r="BD590" i="23"/>
  <c r="AY590" i="23"/>
  <c r="AZ590" i="23"/>
  <c r="BB590" i="23"/>
  <c r="AT590" i="23"/>
  <c r="BC590" i="23"/>
  <c r="AO590" i="23"/>
  <c r="AR590" i="23"/>
  <c r="AN590" i="23"/>
  <c r="AS590" i="23"/>
  <c r="BE590" i="23"/>
  <c r="AU591" i="23"/>
  <c r="AX591" i="23"/>
  <c r="BA591" i="23"/>
  <c r="BD591" i="23"/>
  <c r="AY591" i="23"/>
  <c r="AZ591" i="23"/>
  <c r="BB591" i="23"/>
  <c r="AT591" i="23"/>
  <c r="BC591" i="23"/>
  <c r="AO591" i="23"/>
  <c r="AR591" i="23"/>
  <c r="AN591" i="23"/>
  <c r="AS591" i="23"/>
  <c r="BE591" i="23"/>
  <c r="AU592" i="23"/>
  <c r="AX592" i="23"/>
  <c r="BA592" i="23"/>
  <c r="BD592" i="23"/>
  <c r="AY592" i="23"/>
  <c r="AZ592" i="23"/>
  <c r="BB592" i="23"/>
  <c r="AT592" i="23"/>
  <c r="BC592" i="23"/>
  <c r="AO592" i="23"/>
  <c r="AR592" i="23"/>
  <c r="AN592" i="23"/>
  <c r="AS592" i="23"/>
  <c r="BE592" i="23"/>
  <c r="AU593" i="23"/>
  <c r="AX593" i="23"/>
  <c r="BA593" i="23"/>
  <c r="BD593" i="23"/>
  <c r="AY593" i="23"/>
  <c r="AZ593" i="23"/>
  <c r="BB593" i="23"/>
  <c r="AT593" i="23"/>
  <c r="BC593" i="23"/>
  <c r="AO593" i="23"/>
  <c r="AR593" i="23"/>
  <c r="AN593" i="23"/>
  <c r="AS593" i="23"/>
  <c r="BE593" i="23"/>
  <c r="AU594" i="23"/>
  <c r="AX594" i="23"/>
  <c r="BA594" i="23"/>
  <c r="BD594" i="23"/>
  <c r="AY594" i="23"/>
  <c r="AZ594" i="23"/>
  <c r="BB594" i="23"/>
  <c r="AT594" i="23"/>
  <c r="BC594" i="23"/>
  <c r="AO594" i="23"/>
  <c r="AR594" i="23"/>
  <c r="AN594" i="23"/>
  <c r="AS594" i="23"/>
  <c r="BE594" i="23"/>
  <c r="AU595" i="23"/>
  <c r="AX595" i="23"/>
  <c r="BA595" i="23"/>
  <c r="BD595" i="23"/>
  <c r="AY595" i="23"/>
  <c r="AZ595" i="23"/>
  <c r="BB595" i="23"/>
  <c r="AT595" i="23"/>
  <c r="BC595" i="23"/>
  <c r="AO595" i="23"/>
  <c r="AR595" i="23"/>
  <c r="AN595" i="23"/>
  <c r="AS595" i="23"/>
  <c r="BE595" i="23"/>
  <c r="AU596" i="23"/>
  <c r="AX596" i="23"/>
  <c r="BA596" i="23"/>
  <c r="BD596" i="23"/>
  <c r="AY596" i="23"/>
  <c r="AZ596" i="23"/>
  <c r="BB596" i="23"/>
  <c r="AT596" i="23"/>
  <c r="BC596" i="23"/>
  <c r="AO596" i="23"/>
  <c r="AR596" i="23"/>
  <c r="AN596" i="23"/>
  <c r="AS596" i="23"/>
  <c r="BE596" i="23"/>
  <c r="AU597" i="23"/>
  <c r="AX597" i="23"/>
  <c r="BA597" i="23"/>
  <c r="BD597" i="23"/>
  <c r="AY597" i="23"/>
  <c r="AZ597" i="23"/>
  <c r="BB597" i="23"/>
  <c r="AT597" i="23"/>
  <c r="BC597" i="23"/>
  <c r="AO597" i="23"/>
  <c r="AR597" i="23"/>
  <c r="AN597" i="23"/>
  <c r="AS597" i="23"/>
  <c r="BE597" i="23"/>
  <c r="AU598" i="23"/>
  <c r="AX598" i="23"/>
  <c r="BA598" i="23"/>
  <c r="BD598" i="23"/>
  <c r="AY598" i="23"/>
  <c r="AZ598" i="23"/>
  <c r="BB598" i="23"/>
  <c r="AT598" i="23"/>
  <c r="BC598" i="23"/>
  <c r="AO598" i="23"/>
  <c r="AR598" i="23"/>
  <c r="AN598" i="23"/>
  <c r="AS598" i="23"/>
  <c r="BE598" i="23"/>
  <c r="AU599" i="23"/>
  <c r="AX599" i="23"/>
  <c r="BA599" i="23"/>
  <c r="BD599" i="23"/>
  <c r="AY599" i="23"/>
  <c r="AZ599" i="23"/>
  <c r="BB599" i="23"/>
  <c r="AT599" i="23"/>
  <c r="BC599" i="23"/>
  <c r="AO599" i="23"/>
  <c r="AR599" i="23"/>
  <c r="AN599" i="23"/>
  <c r="AS599" i="23"/>
  <c r="BE599" i="23"/>
  <c r="AU600" i="23"/>
  <c r="AX600" i="23"/>
  <c r="BA600" i="23"/>
  <c r="BD600" i="23"/>
  <c r="AY600" i="23"/>
  <c r="AZ600" i="23"/>
  <c r="BB600" i="23"/>
  <c r="AT600" i="23"/>
  <c r="BC600" i="23"/>
  <c r="AO600" i="23"/>
  <c r="AR600" i="23"/>
  <c r="AN600" i="23"/>
  <c r="AS600" i="23"/>
  <c r="BE600" i="23"/>
  <c r="AU601" i="23"/>
  <c r="AX601" i="23"/>
  <c r="BA601" i="23"/>
  <c r="BD601" i="23"/>
  <c r="AY601" i="23"/>
  <c r="AZ601" i="23"/>
  <c r="BB601" i="23"/>
  <c r="AT601" i="23"/>
  <c r="BC601" i="23"/>
  <c r="AO601" i="23"/>
  <c r="AR601" i="23"/>
  <c r="AN601" i="23"/>
  <c r="AS601" i="23"/>
  <c r="BE601" i="23"/>
  <c r="AU602" i="23"/>
  <c r="AX602" i="23"/>
  <c r="BA602" i="23"/>
  <c r="BD602" i="23"/>
  <c r="AY602" i="23"/>
  <c r="AZ602" i="23"/>
  <c r="BB602" i="23"/>
  <c r="AT602" i="23"/>
  <c r="BC602" i="23"/>
  <c r="AO602" i="23"/>
  <c r="AR602" i="23"/>
  <c r="AN602" i="23"/>
  <c r="AS602" i="23"/>
  <c r="BE602" i="23"/>
  <c r="AU603" i="23"/>
  <c r="AX603" i="23"/>
  <c r="BA603" i="23"/>
  <c r="BD603" i="23"/>
  <c r="AY603" i="23"/>
  <c r="AZ603" i="23"/>
  <c r="BB603" i="23"/>
  <c r="AT603" i="23"/>
  <c r="BC603" i="23"/>
  <c r="AO603" i="23"/>
  <c r="AR603" i="23"/>
  <c r="AN603" i="23"/>
  <c r="AS603" i="23"/>
  <c r="BE603" i="23"/>
  <c r="AU604" i="23"/>
  <c r="AX604" i="23"/>
  <c r="BA604" i="23"/>
  <c r="BD604" i="23"/>
  <c r="AY604" i="23"/>
  <c r="AZ604" i="23"/>
  <c r="BB604" i="23"/>
  <c r="AT604" i="23"/>
  <c r="BC604" i="23"/>
  <c r="AO604" i="23"/>
  <c r="AR604" i="23"/>
  <c r="AN604" i="23"/>
  <c r="AS604" i="23"/>
  <c r="BE604" i="23"/>
  <c r="AU605" i="23"/>
  <c r="AX605" i="23"/>
  <c r="BA605" i="23"/>
  <c r="BD605" i="23"/>
  <c r="AY605" i="23"/>
  <c r="AZ605" i="23"/>
  <c r="BB605" i="23"/>
  <c r="AT605" i="23"/>
  <c r="BC605" i="23"/>
  <c r="AO605" i="23"/>
  <c r="AR605" i="23"/>
  <c r="AN605" i="23"/>
  <c r="AS605" i="23"/>
  <c r="BE605" i="23"/>
  <c r="AU606" i="23"/>
  <c r="AX606" i="23"/>
  <c r="BA606" i="23"/>
  <c r="BD606" i="23"/>
  <c r="AY606" i="23"/>
  <c r="AZ606" i="23"/>
  <c r="BB606" i="23"/>
  <c r="AT606" i="23"/>
  <c r="BC606" i="23"/>
  <c r="AO606" i="23"/>
  <c r="AR606" i="23"/>
  <c r="AN606" i="23"/>
  <c r="AS606" i="23"/>
  <c r="BE606" i="23"/>
  <c r="AU607" i="23"/>
  <c r="AX607" i="23"/>
  <c r="BA607" i="23"/>
  <c r="BD607" i="23"/>
  <c r="AY607" i="23"/>
  <c r="AZ607" i="23"/>
  <c r="BB607" i="23"/>
  <c r="AT607" i="23"/>
  <c r="BC607" i="23"/>
  <c r="AO607" i="23"/>
  <c r="AR607" i="23"/>
  <c r="AN607" i="23"/>
  <c r="AS607" i="23"/>
  <c r="BE607" i="23"/>
  <c r="AU608" i="23"/>
  <c r="AX608" i="23"/>
  <c r="BA608" i="23"/>
  <c r="BD608" i="23"/>
  <c r="AY608" i="23"/>
  <c r="AZ608" i="23"/>
  <c r="BB608" i="23"/>
  <c r="AT608" i="23"/>
  <c r="BC608" i="23"/>
  <c r="AO608" i="23"/>
  <c r="AR608" i="23"/>
  <c r="AN608" i="23"/>
  <c r="AS608" i="23"/>
  <c r="BE608" i="23"/>
  <c r="AU609" i="23"/>
  <c r="AX609" i="23"/>
  <c r="BA609" i="23"/>
  <c r="BD609" i="23"/>
  <c r="AY609" i="23"/>
  <c r="AZ609" i="23"/>
  <c r="BB609" i="23"/>
  <c r="AT609" i="23"/>
  <c r="BC609" i="23"/>
  <c r="AO609" i="23"/>
  <c r="AR609" i="23"/>
  <c r="AN609" i="23"/>
  <c r="AS609" i="23"/>
  <c r="BE609" i="23"/>
  <c r="AU610" i="23"/>
  <c r="AX610" i="23"/>
  <c r="BA610" i="23"/>
  <c r="BD610" i="23"/>
  <c r="AY610" i="23"/>
  <c r="AZ610" i="23"/>
  <c r="BB610" i="23"/>
  <c r="AT610" i="23"/>
  <c r="BC610" i="23"/>
  <c r="AO610" i="23"/>
  <c r="AR610" i="23"/>
  <c r="AN610" i="23"/>
  <c r="AS610" i="23"/>
  <c r="BE610" i="23"/>
  <c r="AU611" i="23"/>
  <c r="AX611" i="23"/>
  <c r="BA611" i="23"/>
  <c r="BD611" i="23"/>
  <c r="AY611" i="23"/>
  <c r="AZ611" i="23"/>
  <c r="BB611" i="23"/>
  <c r="AT611" i="23"/>
  <c r="BC611" i="23"/>
  <c r="AO611" i="23"/>
  <c r="AR611" i="23"/>
  <c r="AN611" i="23"/>
  <c r="AS611" i="23"/>
  <c r="BE611" i="23"/>
  <c r="AU612" i="23"/>
  <c r="AX612" i="23"/>
  <c r="BA612" i="23"/>
  <c r="BD612" i="23"/>
  <c r="AY612" i="23"/>
  <c r="AZ612" i="23"/>
  <c r="BB612" i="23"/>
  <c r="AT612" i="23"/>
  <c r="BC612" i="23"/>
  <c r="AO612" i="23"/>
  <c r="AR612" i="23"/>
  <c r="AN612" i="23"/>
  <c r="AS612" i="23"/>
  <c r="BE612" i="23"/>
  <c r="AU613" i="23"/>
  <c r="AX613" i="23"/>
  <c r="BA613" i="23"/>
  <c r="BD613" i="23"/>
  <c r="AY613" i="23"/>
  <c r="AZ613" i="23"/>
  <c r="BB613" i="23"/>
  <c r="AT613" i="23"/>
  <c r="BC613" i="23"/>
  <c r="AO613" i="23"/>
  <c r="AR613" i="23"/>
  <c r="AN613" i="23"/>
  <c r="AS613" i="23"/>
  <c r="BE613" i="23"/>
  <c r="AU614" i="23"/>
  <c r="AX614" i="23"/>
  <c r="BA614" i="23"/>
  <c r="BD614" i="23"/>
  <c r="AY614" i="23"/>
  <c r="AZ614" i="23"/>
  <c r="BB614" i="23"/>
  <c r="AT614" i="23"/>
  <c r="BC614" i="23"/>
  <c r="AO614" i="23"/>
  <c r="AR614" i="23"/>
  <c r="AN614" i="23"/>
  <c r="AS614" i="23"/>
  <c r="BE614" i="23"/>
  <c r="AU615" i="23"/>
  <c r="AX615" i="23"/>
  <c r="BA615" i="23"/>
  <c r="BD615" i="23"/>
  <c r="AY615" i="23"/>
  <c r="AZ615" i="23"/>
  <c r="BB615" i="23"/>
  <c r="AT615" i="23"/>
  <c r="BC615" i="23"/>
  <c r="AO615" i="23"/>
  <c r="AR615" i="23"/>
  <c r="AN615" i="23"/>
  <c r="AS615" i="23"/>
  <c r="BE615" i="23"/>
  <c r="AU616" i="23"/>
  <c r="AX616" i="23"/>
  <c r="BA616" i="23"/>
  <c r="BD616" i="23"/>
  <c r="AY616" i="23"/>
  <c r="AZ616" i="23"/>
  <c r="BB616" i="23"/>
  <c r="AT616" i="23"/>
  <c r="BC616" i="23"/>
  <c r="AO616" i="23"/>
  <c r="AR616" i="23"/>
  <c r="AN616" i="23"/>
  <c r="AS616" i="23"/>
  <c r="BE616" i="23"/>
  <c r="AU617" i="23"/>
  <c r="AX617" i="23"/>
  <c r="BA617" i="23"/>
  <c r="BD617" i="23"/>
  <c r="AY617" i="23"/>
  <c r="AZ617" i="23"/>
  <c r="BB617" i="23"/>
  <c r="AT617" i="23"/>
  <c r="BC617" i="23"/>
  <c r="AO617" i="23"/>
  <c r="AR617" i="23"/>
  <c r="AN617" i="23"/>
  <c r="AS617" i="23"/>
  <c r="BE617" i="23"/>
  <c r="AU618" i="23"/>
  <c r="AX618" i="23"/>
  <c r="BA618" i="23"/>
  <c r="BD618" i="23"/>
  <c r="AY618" i="23"/>
  <c r="AZ618" i="23"/>
  <c r="BB618" i="23"/>
  <c r="AT618" i="23"/>
  <c r="BC618" i="23"/>
  <c r="AO618" i="23"/>
  <c r="AR618" i="23"/>
  <c r="AN618" i="23"/>
  <c r="AS618" i="23"/>
  <c r="BE618" i="23"/>
  <c r="AU619" i="23"/>
  <c r="AX619" i="23"/>
  <c r="BA619" i="23"/>
  <c r="BD619" i="23"/>
  <c r="AY619" i="23"/>
  <c r="AZ619" i="23"/>
  <c r="BB619" i="23"/>
  <c r="AT619" i="23"/>
  <c r="BC619" i="23"/>
  <c r="AO619" i="23"/>
  <c r="AR619" i="23"/>
  <c r="AN619" i="23"/>
  <c r="AS619" i="23"/>
  <c r="BE619" i="23"/>
  <c r="AU620" i="23"/>
  <c r="AX620" i="23"/>
  <c r="BA620" i="23"/>
  <c r="BD620" i="23"/>
  <c r="AY620" i="23"/>
  <c r="AZ620" i="23"/>
  <c r="BB620" i="23"/>
  <c r="AT620" i="23"/>
  <c r="BC620" i="23"/>
  <c r="AO620" i="23"/>
  <c r="AR620" i="23"/>
  <c r="AN620" i="23"/>
  <c r="AS620" i="23"/>
  <c r="BE620" i="23"/>
  <c r="AU621" i="23"/>
  <c r="AX621" i="23"/>
  <c r="BA621" i="23"/>
  <c r="BD621" i="23"/>
  <c r="AY621" i="23"/>
  <c r="AZ621" i="23"/>
  <c r="BB621" i="23"/>
  <c r="AT621" i="23"/>
  <c r="BC621" i="23"/>
  <c r="AO621" i="23"/>
  <c r="AR621" i="23"/>
  <c r="AN621" i="23"/>
  <c r="AS621" i="23"/>
  <c r="BE621" i="23"/>
  <c r="AU622" i="23"/>
  <c r="AX622" i="23"/>
  <c r="BA622" i="23"/>
  <c r="BD622" i="23"/>
  <c r="AY622" i="23"/>
  <c r="AZ622" i="23"/>
  <c r="BB622" i="23"/>
  <c r="AT622" i="23"/>
  <c r="BC622" i="23"/>
  <c r="AO622" i="23"/>
  <c r="AR622" i="23"/>
  <c r="AN622" i="23"/>
  <c r="AS622" i="23"/>
  <c r="BE622" i="23"/>
  <c r="AU623" i="23"/>
  <c r="AX623" i="23"/>
  <c r="BA623" i="23"/>
  <c r="BD623" i="23"/>
  <c r="AY623" i="23"/>
  <c r="AZ623" i="23"/>
  <c r="BB623" i="23"/>
  <c r="AT623" i="23"/>
  <c r="BC623" i="23"/>
  <c r="AO623" i="23"/>
  <c r="AR623" i="23"/>
  <c r="AN623" i="23"/>
  <c r="AS623" i="23"/>
  <c r="BE623" i="23"/>
  <c r="AU624" i="23"/>
  <c r="AX624" i="23"/>
  <c r="BA624" i="23"/>
  <c r="BD624" i="23"/>
  <c r="AY624" i="23"/>
  <c r="AZ624" i="23"/>
  <c r="BB624" i="23"/>
  <c r="AT624" i="23"/>
  <c r="BC624" i="23"/>
  <c r="AO624" i="23"/>
  <c r="AR624" i="23"/>
  <c r="AN624" i="23"/>
  <c r="AS624" i="23"/>
  <c r="BE624" i="23"/>
  <c r="AU625" i="23"/>
  <c r="AX625" i="23"/>
  <c r="BA625" i="23"/>
  <c r="BD625" i="23"/>
  <c r="AY625" i="23"/>
  <c r="AZ625" i="23"/>
  <c r="BB625" i="23"/>
  <c r="AT625" i="23"/>
  <c r="BC625" i="23"/>
  <c r="AO625" i="23"/>
  <c r="AR625" i="23"/>
  <c r="AN625" i="23"/>
  <c r="AS625" i="23"/>
  <c r="BE625" i="23"/>
  <c r="AU626" i="23"/>
  <c r="AX626" i="23"/>
  <c r="BA626" i="23"/>
  <c r="BD626" i="23"/>
  <c r="AY626" i="23"/>
  <c r="AZ626" i="23"/>
  <c r="BB626" i="23"/>
  <c r="AT626" i="23"/>
  <c r="BC626" i="23"/>
  <c r="AO626" i="23"/>
  <c r="AR626" i="23"/>
  <c r="AN626" i="23"/>
  <c r="AS626" i="23"/>
  <c r="BE626" i="23"/>
  <c r="AU627" i="23"/>
  <c r="AX627" i="23"/>
  <c r="BA627" i="23"/>
  <c r="BD627" i="23"/>
  <c r="AY627" i="23"/>
  <c r="AZ627" i="23"/>
  <c r="BB627" i="23"/>
  <c r="AT627" i="23"/>
  <c r="BC627" i="23"/>
  <c r="AO627" i="23"/>
  <c r="AR627" i="23"/>
  <c r="AN627" i="23"/>
  <c r="AS627" i="23"/>
  <c r="BE627" i="23"/>
  <c r="AU628" i="23"/>
  <c r="AX628" i="23"/>
  <c r="BA628" i="23"/>
  <c r="BD628" i="23"/>
  <c r="AY628" i="23"/>
  <c r="AZ628" i="23"/>
  <c r="BB628" i="23"/>
  <c r="AT628" i="23"/>
  <c r="BC628" i="23"/>
  <c r="AO628" i="23"/>
  <c r="AR628" i="23"/>
  <c r="AN628" i="23"/>
  <c r="AS628" i="23"/>
  <c r="BE628" i="23"/>
  <c r="AU629" i="23"/>
  <c r="AX629" i="23"/>
  <c r="BA629" i="23"/>
  <c r="BD629" i="23"/>
  <c r="AY629" i="23"/>
  <c r="AZ629" i="23"/>
  <c r="BB629" i="23"/>
  <c r="AT629" i="23"/>
  <c r="BC629" i="23"/>
  <c r="AO629" i="23"/>
  <c r="AR629" i="23"/>
  <c r="AN629" i="23"/>
  <c r="AS629" i="23"/>
  <c r="BE629" i="23"/>
  <c r="AU630" i="23"/>
  <c r="AX630" i="23"/>
  <c r="BA630" i="23"/>
  <c r="BD630" i="23"/>
  <c r="AY630" i="23"/>
  <c r="AZ630" i="23"/>
  <c r="BB630" i="23"/>
  <c r="AT630" i="23"/>
  <c r="BC630" i="23"/>
  <c r="AO630" i="23"/>
  <c r="AR630" i="23"/>
  <c r="AN630" i="23"/>
  <c r="AS630" i="23"/>
  <c r="BE630" i="23"/>
  <c r="AU631" i="23"/>
  <c r="AX631" i="23"/>
  <c r="BA631" i="23"/>
  <c r="BD631" i="23"/>
  <c r="AY631" i="23"/>
  <c r="AZ631" i="23"/>
  <c r="BB631" i="23"/>
  <c r="AT631" i="23"/>
  <c r="BC631" i="23"/>
  <c r="AO631" i="23"/>
  <c r="AR631" i="23"/>
  <c r="AN631" i="23"/>
  <c r="AS631" i="23"/>
  <c r="BE631" i="23"/>
  <c r="AU632" i="23"/>
  <c r="AX632" i="23"/>
  <c r="BA632" i="23"/>
  <c r="BD632" i="23"/>
  <c r="AY632" i="23"/>
  <c r="AZ632" i="23"/>
  <c r="BB632" i="23"/>
  <c r="AT632" i="23"/>
  <c r="BC632" i="23"/>
  <c r="AO632" i="23"/>
  <c r="AR632" i="23"/>
  <c r="AN632" i="23"/>
  <c r="AS632" i="23"/>
  <c r="BE632" i="23"/>
  <c r="AU633" i="23"/>
  <c r="AX633" i="23"/>
  <c r="BA633" i="23"/>
  <c r="BD633" i="23"/>
  <c r="AY633" i="23"/>
  <c r="AZ633" i="23"/>
  <c r="BB633" i="23"/>
  <c r="AT633" i="23"/>
  <c r="BC633" i="23"/>
  <c r="AO633" i="23"/>
  <c r="AR633" i="23"/>
  <c r="AN633" i="23"/>
  <c r="AS633" i="23"/>
  <c r="BE633" i="23"/>
  <c r="AU634" i="23"/>
  <c r="AX634" i="23"/>
  <c r="BA634" i="23"/>
  <c r="BD634" i="23"/>
  <c r="AY634" i="23"/>
  <c r="AZ634" i="23"/>
  <c r="BB634" i="23"/>
  <c r="AT634" i="23"/>
  <c r="BC634" i="23"/>
  <c r="AO634" i="23"/>
  <c r="AR634" i="23"/>
  <c r="AN634" i="23"/>
  <c r="AS634" i="23"/>
  <c r="BE634" i="23"/>
  <c r="AU635" i="23"/>
  <c r="AX635" i="23"/>
  <c r="BA635" i="23"/>
  <c r="BD635" i="23"/>
  <c r="AY635" i="23"/>
  <c r="AZ635" i="23"/>
  <c r="BB635" i="23"/>
  <c r="AT635" i="23"/>
  <c r="BC635" i="23"/>
  <c r="AO635" i="23"/>
  <c r="AR635" i="23"/>
  <c r="AN635" i="23"/>
  <c r="AS635" i="23"/>
  <c r="BE635" i="23"/>
  <c r="AU636" i="23"/>
  <c r="AX636" i="23"/>
  <c r="BA636" i="23"/>
  <c r="BD636" i="23"/>
  <c r="AY636" i="23"/>
  <c r="AZ636" i="23"/>
  <c r="BB636" i="23"/>
  <c r="AT636" i="23"/>
  <c r="BC636" i="23"/>
  <c r="AO636" i="23"/>
  <c r="AR636" i="23"/>
  <c r="AN636" i="23"/>
  <c r="AS636" i="23"/>
  <c r="BE636" i="23"/>
  <c r="AU637" i="23"/>
  <c r="AX637" i="23"/>
  <c r="BA637" i="23"/>
  <c r="BD637" i="23"/>
  <c r="AY637" i="23"/>
  <c r="AZ637" i="23"/>
  <c r="BB637" i="23"/>
  <c r="AT637" i="23"/>
  <c r="BC637" i="23"/>
  <c r="AO637" i="23"/>
  <c r="AR637" i="23"/>
  <c r="AN637" i="23"/>
  <c r="AS637" i="23"/>
  <c r="BE637" i="23"/>
  <c r="AU638" i="23"/>
  <c r="AX638" i="23"/>
  <c r="BA638" i="23"/>
  <c r="BD638" i="23"/>
  <c r="AY638" i="23"/>
  <c r="AZ638" i="23"/>
  <c r="BB638" i="23"/>
  <c r="AT638" i="23"/>
  <c r="BC638" i="23"/>
  <c r="AO638" i="23"/>
  <c r="AR638" i="23"/>
  <c r="AN638" i="23"/>
  <c r="AS638" i="23"/>
  <c r="BE638" i="23"/>
  <c r="AU639" i="23"/>
  <c r="AX639" i="23"/>
  <c r="BA639" i="23"/>
  <c r="BD639" i="23"/>
  <c r="AY639" i="23"/>
  <c r="AZ639" i="23"/>
  <c r="BB639" i="23"/>
  <c r="AT639" i="23"/>
  <c r="BC639" i="23"/>
  <c r="AO639" i="23"/>
  <c r="AR639" i="23"/>
  <c r="AN639" i="23"/>
  <c r="AS639" i="23"/>
  <c r="BE639" i="23"/>
  <c r="AU640" i="23"/>
  <c r="AX640" i="23"/>
  <c r="BA640" i="23"/>
  <c r="BD640" i="23"/>
  <c r="AY640" i="23"/>
  <c r="AZ640" i="23"/>
  <c r="BB640" i="23"/>
  <c r="AT640" i="23"/>
  <c r="BC640" i="23"/>
  <c r="AO640" i="23"/>
  <c r="AR640" i="23"/>
  <c r="AN640" i="23"/>
  <c r="AS640" i="23"/>
  <c r="BE640" i="23"/>
  <c r="AU641" i="23"/>
  <c r="AX641" i="23"/>
  <c r="BA641" i="23"/>
  <c r="BD641" i="23"/>
  <c r="AY641" i="23"/>
  <c r="AZ641" i="23"/>
  <c r="BB641" i="23"/>
  <c r="AT641" i="23"/>
  <c r="BC641" i="23"/>
  <c r="AO641" i="23"/>
  <c r="AR641" i="23"/>
  <c r="AN641" i="23"/>
  <c r="AS641" i="23"/>
  <c r="BE641" i="23"/>
  <c r="AU642" i="23"/>
  <c r="AX642" i="23"/>
  <c r="BA642" i="23"/>
  <c r="BD642" i="23"/>
  <c r="AY642" i="23"/>
  <c r="AZ642" i="23"/>
  <c r="BB642" i="23"/>
  <c r="AT642" i="23"/>
  <c r="BC642" i="23"/>
  <c r="AO642" i="23"/>
  <c r="AR642" i="23"/>
  <c r="AN642" i="23"/>
  <c r="AS642" i="23"/>
  <c r="BE642" i="23"/>
  <c r="AU643" i="23"/>
  <c r="AX643" i="23"/>
  <c r="BA643" i="23"/>
  <c r="BD643" i="23"/>
  <c r="AY643" i="23"/>
  <c r="AZ643" i="23"/>
  <c r="BB643" i="23"/>
  <c r="AT643" i="23"/>
  <c r="BC643" i="23"/>
  <c r="AO643" i="23"/>
  <c r="AR643" i="23"/>
  <c r="AN643" i="23"/>
  <c r="AS643" i="23"/>
  <c r="BE643" i="23"/>
  <c r="AU644" i="23"/>
  <c r="AX644" i="23"/>
  <c r="BA644" i="23"/>
  <c r="BD644" i="23"/>
  <c r="AY644" i="23"/>
  <c r="AZ644" i="23"/>
  <c r="BB644" i="23"/>
  <c r="AT644" i="23"/>
  <c r="BC644" i="23"/>
  <c r="AO644" i="23"/>
  <c r="AR644" i="23"/>
  <c r="AN644" i="23"/>
  <c r="AS644" i="23"/>
  <c r="BE644" i="23"/>
  <c r="AU645" i="23"/>
  <c r="AX645" i="23"/>
  <c r="BA645" i="23"/>
  <c r="BD645" i="23"/>
  <c r="AY645" i="23"/>
  <c r="AZ645" i="23"/>
  <c r="BB645" i="23"/>
  <c r="AT645" i="23"/>
  <c r="BC645" i="23"/>
  <c r="AO645" i="23"/>
  <c r="AR645" i="23"/>
  <c r="AN645" i="23"/>
  <c r="AS645" i="23"/>
  <c r="BE645" i="23"/>
  <c r="AU646" i="23"/>
  <c r="AX646" i="23"/>
  <c r="BA646" i="23"/>
  <c r="BD646" i="23"/>
  <c r="AY646" i="23"/>
  <c r="AZ646" i="23"/>
  <c r="BB646" i="23"/>
  <c r="AT646" i="23"/>
  <c r="BC646" i="23"/>
  <c r="AO646" i="23"/>
  <c r="AR646" i="23"/>
  <c r="AN646" i="23"/>
  <c r="AS646" i="23"/>
  <c r="BE646" i="23"/>
  <c r="AU647" i="23"/>
  <c r="AX647" i="23"/>
  <c r="BA647" i="23"/>
  <c r="BD647" i="23"/>
  <c r="AY647" i="23"/>
  <c r="AZ647" i="23"/>
  <c r="BB647" i="23"/>
  <c r="AT647" i="23"/>
  <c r="BC647" i="23"/>
  <c r="AO647" i="23"/>
  <c r="AR647" i="23"/>
  <c r="AN647" i="23"/>
  <c r="AS647" i="23"/>
  <c r="BE647" i="23"/>
  <c r="AU648" i="23"/>
  <c r="AX648" i="23"/>
  <c r="BA648" i="23"/>
  <c r="BD648" i="23"/>
  <c r="AY648" i="23"/>
  <c r="AZ648" i="23"/>
  <c r="BB648" i="23"/>
  <c r="AT648" i="23"/>
  <c r="BC648" i="23"/>
  <c r="AO648" i="23"/>
  <c r="AR648" i="23"/>
  <c r="AN648" i="23"/>
  <c r="AS648" i="23"/>
  <c r="BE648" i="23"/>
  <c r="AU649" i="23"/>
  <c r="AX649" i="23"/>
  <c r="BA649" i="23"/>
  <c r="BD649" i="23"/>
  <c r="AY649" i="23"/>
  <c r="AZ649" i="23"/>
  <c r="BB649" i="23"/>
  <c r="AT649" i="23"/>
  <c r="BC649" i="23"/>
  <c r="AO649" i="23"/>
  <c r="AR649" i="23"/>
  <c r="AN649" i="23"/>
  <c r="AS649" i="23"/>
  <c r="BE649" i="23"/>
  <c r="AU650" i="23"/>
  <c r="AX650" i="23"/>
  <c r="BA650" i="23"/>
  <c r="BD650" i="23"/>
  <c r="AY650" i="23"/>
  <c r="AZ650" i="23"/>
  <c r="BB650" i="23"/>
  <c r="AT650" i="23"/>
  <c r="BC650" i="23"/>
  <c r="AO650" i="23"/>
  <c r="AR650" i="23"/>
  <c r="AN650" i="23"/>
  <c r="AS650" i="23"/>
  <c r="BE650" i="23"/>
  <c r="AU651" i="23"/>
  <c r="AX651" i="23"/>
  <c r="BA651" i="23"/>
  <c r="BD651" i="23"/>
  <c r="AY651" i="23"/>
  <c r="AZ651" i="23"/>
  <c r="BB651" i="23"/>
  <c r="AT651" i="23"/>
  <c r="BC651" i="23"/>
  <c r="AO651" i="23"/>
  <c r="AR651" i="23"/>
  <c r="AN651" i="23"/>
  <c r="AS651" i="23"/>
  <c r="BE651" i="23"/>
  <c r="AU652" i="23"/>
  <c r="AX652" i="23"/>
  <c r="BA652" i="23"/>
  <c r="BD652" i="23"/>
  <c r="AY652" i="23"/>
  <c r="AZ652" i="23"/>
  <c r="BB652" i="23"/>
  <c r="AT652" i="23"/>
  <c r="BC652" i="23"/>
  <c r="AO652" i="23"/>
  <c r="AR652" i="23"/>
  <c r="AN652" i="23"/>
  <c r="AS652" i="23"/>
  <c r="BE652" i="23"/>
  <c r="AU653" i="23"/>
  <c r="AX653" i="23"/>
  <c r="BA653" i="23"/>
  <c r="BD653" i="23"/>
  <c r="AY653" i="23"/>
  <c r="AZ653" i="23"/>
  <c r="BB653" i="23"/>
  <c r="AT653" i="23"/>
  <c r="BC653" i="23"/>
  <c r="AO653" i="23"/>
  <c r="AR653" i="23"/>
  <c r="AN653" i="23"/>
  <c r="AS653" i="23"/>
  <c r="BE653" i="23"/>
  <c r="AU654" i="23"/>
  <c r="AX654" i="23"/>
  <c r="BA654" i="23"/>
  <c r="BD654" i="23"/>
  <c r="AY654" i="23"/>
  <c r="AZ654" i="23"/>
  <c r="BB654" i="23"/>
  <c r="AT654" i="23"/>
  <c r="BC654" i="23"/>
  <c r="AO654" i="23"/>
  <c r="AR654" i="23"/>
  <c r="AN654" i="23"/>
  <c r="AS654" i="23"/>
  <c r="BE654" i="23"/>
  <c r="AU655" i="23"/>
  <c r="AX655" i="23"/>
  <c r="BA655" i="23"/>
  <c r="BD655" i="23"/>
  <c r="AY655" i="23"/>
  <c r="AZ655" i="23"/>
  <c r="BB655" i="23"/>
  <c r="AT655" i="23"/>
  <c r="BC655" i="23"/>
  <c r="AO655" i="23"/>
  <c r="AR655" i="23"/>
  <c r="AN655" i="23"/>
  <c r="AS655" i="23"/>
  <c r="BE655" i="23"/>
  <c r="AU656" i="23"/>
  <c r="AX656" i="23"/>
  <c r="BA656" i="23"/>
  <c r="BD656" i="23"/>
  <c r="AY656" i="23"/>
  <c r="AZ656" i="23"/>
  <c r="BB656" i="23"/>
  <c r="AT656" i="23"/>
  <c r="BC656" i="23"/>
  <c r="AO656" i="23"/>
  <c r="AR656" i="23"/>
  <c r="AN656" i="23"/>
  <c r="AS656" i="23"/>
  <c r="BE656" i="23"/>
  <c r="AU657" i="23"/>
  <c r="AX657" i="23"/>
  <c r="BA657" i="23"/>
  <c r="BD657" i="23"/>
  <c r="AY657" i="23"/>
  <c r="AZ657" i="23"/>
  <c r="BB657" i="23"/>
  <c r="AT657" i="23"/>
  <c r="BC657" i="23"/>
  <c r="AO657" i="23"/>
  <c r="AR657" i="23"/>
  <c r="AN657" i="23"/>
  <c r="AS657" i="23"/>
  <c r="BE657" i="23"/>
  <c r="AU658" i="23"/>
  <c r="AX658" i="23"/>
  <c r="BA658" i="23"/>
  <c r="BD658" i="23"/>
  <c r="AY658" i="23"/>
  <c r="AZ658" i="23"/>
  <c r="BB658" i="23"/>
  <c r="AT658" i="23"/>
  <c r="BC658" i="23"/>
  <c r="AO658" i="23"/>
  <c r="AR658" i="23"/>
  <c r="AN658" i="23"/>
  <c r="AS658" i="23"/>
  <c r="BE658" i="23"/>
  <c r="AU659" i="23"/>
  <c r="AX659" i="23"/>
  <c r="BA659" i="23"/>
  <c r="BD659" i="23"/>
  <c r="AY659" i="23"/>
  <c r="AZ659" i="23"/>
  <c r="BB659" i="23"/>
  <c r="AT659" i="23"/>
  <c r="BC659" i="23"/>
  <c r="AO659" i="23"/>
  <c r="AR659" i="23"/>
  <c r="AN659" i="23"/>
  <c r="AS659" i="23"/>
  <c r="BE659" i="23"/>
  <c r="AU660" i="23"/>
  <c r="AX660" i="23"/>
  <c r="BA660" i="23"/>
  <c r="BD660" i="23"/>
  <c r="AY660" i="23"/>
  <c r="AZ660" i="23"/>
  <c r="BB660" i="23"/>
  <c r="AT660" i="23"/>
  <c r="BC660" i="23"/>
  <c r="AO660" i="23"/>
  <c r="AR660" i="23"/>
  <c r="AN660" i="23"/>
  <c r="AS660" i="23"/>
  <c r="BE660" i="23"/>
  <c r="AU661" i="23"/>
  <c r="AX661" i="23"/>
  <c r="BA661" i="23"/>
  <c r="BD661" i="23"/>
  <c r="AY661" i="23"/>
  <c r="AZ661" i="23"/>
  <c r="BB661" i="23"/>
  <c r="AT661" i="23"/>
  <c r="BC661" i="23"/>
  <c r="AO661" i="23"/>
  <c r="AR661" i="23"/>
  <c r="AN661" i="23"/>
  <c r="AS661" i="23"/>
  <c r="BE661" i="23"/>
  <c r="AU662" i="23"/>
  <c r="AX662" i="23"/>
  <c r="BA662" i="23"/>
  <c r="BD662" i="23"/>
  <c r="AY662" i="23"/>
  <c r="AZ662" i="23"/>
  <c r="BB662" i="23"/>
  <c r="AT662" i="23"/>
  <c r="BC662" i="23"/>
  <c r="AO662" i="23"/>
  <c r="AR662" i="23"/>
  <c r="AN662" i="23"/>
  <c r="AS662" i="23"/>
  <c r="BE662" i="23"/>
  <c r="AU663" i="23"/>
  <c r="AX663" i="23"/>
  <c r="BA663" i="23"/>
  <c r="BD663" i="23"/>
  <c r="AY663" i="23"/>
  <c r="AZ663" i="23"/>
  <c r="BB663" i="23"/>
  <c r="AT663" i="23"/>
  <c r="BC663" i="23"/>
  <c r="AO663" i="23"/>
  <c r="AR663" i="23"/>
  <c r="AN663" i="23"/>
  <c r="AS663" i="23"/>
  <c r="BE663" i="23"/>
  <c r="AU664" i="23"/>
  <c r="AX664" i="23"/>
  <c r="BA664" i="23"/>
  <c r="BD664" i="23"/>
  <c r="AY664" i="23"/>
  <c r="AZ664" i="23"/>
  <c r="BB664" i="23"/>
  <c r="AT664" i="23"/>
  <c r="BC664" i="23"/>
  <c r="AO664" i="23"/>
  <c r="AR664" i="23"/>
  <c r="AN664" i="23"/>
  <c r="AS664" i="23"/>
  <c r="BE664" i="23"/>
  <c r="AU665" i="23"/>
  <c r="AX665" i="23"/>
  <c r="BA665" i="23"/>
  <c r="BD665" i="23"/>
  <c r="AY665" i="23"/>
  <c r="AZ665" i="23"/>
  <c r="BB665" i="23"/>
  <c r="AT665" i="23"/>
  <c r="BC665" i="23"/>
  <c r="AO665" i="23"/>
  <c r="AR665" i="23"/>
  <c r="AN665" i="23"/>
  <c r="AS665" i="23"/>
  <c r="BE665" i="23"/>
  <c r="AU666" i="23"/>
  <c r="AX666" i="23"/>
  <c r="BA666" i="23"/>
  <c r="BD666" i="23"/>
  <c r="AY666" i="23"/>
  <c r="AZ666" i="23"/>
  <c r="BB666" i="23"/>
  <c r="AT666" i="23"/>
  <c r="BC666" i="23"/>
  <c r="AO666" i="23"/>
  <c r="AR666" i="23"/>
  <c r="AN666" i="23"/>
  <c r="AS666" i="23"/>
  <c r="BE666" i="23"/>
  <c r="AU667" i="23"/>
  <c r="AX667" i="23"/>
  <c r="BA667" i="23"/>
  <c r="BD667" i="23"/>
  <c r="AY667" i="23"/>
  <c r="AZ667" i="23"/>
  <c r="BB667" i="23"/>
  <c r="AT667" i="23"/>
  <c r="BC667" i="23"/>
  <c r="AO667" i="23"/>
  <c r="AR667" i="23"/>
  <c r="AN667" i="23"/>
  <c r="AS667" i="23"/>
  <c r="BE667" i="23"/>
  <c r="AU668" i="23"/>
  <c r="AX668" i="23"/>
  <c r="BA668" i="23"/>
  <c r="BD668" i="23"/>
  <c r="AY668" i="23"/>
  <c r="AZ668" i="23"/>
  <c r="BB668" i="23"/>
  <c r="AT668" i="23"/>
  <c r="BC668" i="23"/>
  <c r="AO668" i="23"/>
  <c r="AR668" i="23"/>
  <c r="AN668" i="23"/>
  <c r="AS668" i="23"/>
  <c r="BE668" i="23"/>
  <c r="AU669" i="23"/>
  <c r="AX669" i="23"/>
  <c r="BA669" i="23"/>
  <c r="BD669" i="23"/>
  <c r="AY669" i="23"/>
  <c r="AZ669" i="23"/>
  <c r="BB669" i="23"/>
  <c r="AT669" i="23"/>
  <c r="BC669" i="23"/>
  <c r="AO669" i="23"/>
  <c r="AR669" i="23"/>
  <c r="AN669" i="23"/>
  <c r="AS669" i="23"/>
  <c r="BE669" i="23"/>
  <c r="AU670" i="23"/>
  <c r="AX670" i="23"/>
  <c r="BA670" i="23"/>
  <c r="BD670" i="23"/>
  <c r="AY670" i="23"/>
  <c r="AZ670" i="23"/>
  <c r="BB670" i="23"/>
  <c r="AT670" i="23"/>
  <c r="BC670" i="23"/>
  <c r="AO670" i="23"/>
  <c r="AR670" i="23"/>
  <c r="AN670" i="23"/>
  <c r="AS670" i="23"/>
  <c r="BE670" i="23"/>
  <c r="AU671" i="23"/>
  <c r="AX671" i="23"/>
  <c r="BA671" i="23"/>
  <c r="BD671" i="23"/>
  <c r="AY671" i="23"/>
  <c r="AZ671" i="23"/>
  <c r="BB671" i="23"/>
  <c r="AT671" i="23"/>
  <c r="BC671" i="23"/>
  <c r="AO671" i="23"/>
  <c r="AR671" i="23"/>
  <c r="AN671" i="23"/>
  <c r="AS671" i="23"/>
  <c r="BE671" i="23"/>
  <c r="AU672" i="23"/>
  <c r="AX672" i="23"/>
  <c r="BA672" i="23"/>
  <c r="BD672" i="23"/>
  <c r="AY672" i="23"/>
  <c r="AZ672" i="23"/>
  <c r="BB672" i="23"/>
  <c r="AT672" i="23"/>
  <c r="BC672" i="23"/>
  <c r="AO672" i="23"/>
  <c r="AR672" i="23"/>
  <c r="AN672" i="23"/>
  <c r="AS672" i="23"/>
  <c r="BE672" i="23"/>
  <c r="AU673" i="23"/>
  <c r="AX673" i="23"/>
  <c r="BA673" i="23"/>
  <c r="BD673" i="23"/>
  <c r="AY673" i="23"/>
  <c r="AZ673" i="23"/>
  <c r="BB673" i="23"/>
  <c r="AT673" i="23"/>
  <c r="BC673" i="23"/>
  <c r="AO673" i="23"/>
  <c r="AR673" i="23"/>
  <c r="AN673" i="23"/>
  <c r="AS673" i="23"/>
  <c r="BE673" i="23"/>
  <c r="AU674" i="23"/>
  <c r="AX674" i="23"/>
  <c r="BA674" i="23"/>
  <c r="BD674" i="23"/>
  <c r="AY674" i="23"/>
  <c r="AZ674" i="23"/>
  <c r="BB674" i="23"/>
  <c r="AT674" i="23"/>
  <c r="BC674" i="23"/>
  <c r="AO674" i="23"/>
  <c r="AR674" i="23"/>
  <c r="AN674" i="23"/>
  <c r="AS674" i="23"/>
  <c r="BE674" i="23"/>
  <c r="AU675" i="23"/>
  <c r="AX675" i="23"/>
  <c r="BA675" i="23"/>
  <c r="BD675" i="23"/>
  <c r="AY675" i="23"/>
  <c r="AZ675" i="23"/>
  <c r="BB675" i="23"/>
  <c r="AT675" i="23"/>
  <c r="BC675" i="23"/>
  <c r="AO675" i="23"/>
  <c r="AR675" i="23"/>
  <c r="AN675" i="23"/>
  <c r="AS675" i="23"/>
  <c r="BE675" i="23"/>
  <c r="AU676" i="23"/>
  <c r="AX676" i="23"/>
  <c r="BA676" i="23"/>
  <c r="BD676" i="23"/>
  <c r="AY676" i="23"/>
  <c r="AZ676" i="23"/>
  <c r="BB676" i="23"/>
  <c r="AT676" i="23"/>
  <c r="BC676" i="23"/>
  <c r="AO676" i="23"/>
  <c r="AR676" i="23"/>
  <c r="AN676" i="23"/>
  <c r="AS676" i="23"/>
  <c r="BE676" i="23"/>
  <c r="AU677" i="23"/>
  <c r="AX677" i="23"/>
  <c r="BA677" i="23"/>
  <c r="BD677" i="23"/>
  <c r="AY677" i="23"/>
  <c r="AZ677" i="23"/>
  <c r="BB677" i="23"/>
  <c r="AT677" i="23"/>
  <c r="BC677" i="23"/>
  <c r="AO677" i="23"/>
  <c r="AR677" i="23"/>
  <c r="AN677" i="23"/>
  <c r="AS677" i="23"/>
  <c r="BE677" i="23"/>
  <c r="AU678" i="23"/>
  <c r="AX678" i="23"/>
  <c r="BA678" i="23"/>
  <c r="BD678" i="23"/>
  <c r="AY678" i="23"/>
  <c r="AZ678" i="23"/>
  <c r="BB678" i="23"/>
  <c r="AT678" i="23"/>
  <c r="BC678" i="23"/>
  <c r="AO678" i="23"/>
  <c r="AR678" i="23"/>
  <c r="AN678" i="23"/>
  <c r="AS678" i="23"/>
  <c r="BE678" i="23"/>
  <c r="AU679" i="23"/>
  <c r="AX679" i="23"/>
  <c r="BA679" i="23"/>
  <c r="BD679" i="23"/>
  <c r="AY679" i="23"/>
  <c r="AZ679" i="23"/>
  <c r="BB679" i="23"/>
  <c r="AT679" i="23"/>
  <c r="BC679" i="23"/>
  <c r="AO679" i="23"/>
  <c r="AR679" i="23"/>
  <c r="AN679" i="23"/>
  <c r="AS679" i="23"/>
  <c r="BE679" i="23"/>
  <c r="AU680" i="23"/>
  <c r="AX680" i="23"/>
  <c r="BA680" i="23"/>
  <c r="BD680" i="23"/>
  <c r="AY680" i="23"/>
  <c r="AZ680" i="23"/>
  <c r="BB680" i="23"/>
  <c r="AT680" i="23"/>
  <c r="BC680" i="23"/>
  <c r="AO680" i="23"/>
  <c r="AR680" i="23"/>
  <c r="AN680" i="23"/>
  <c r="AS680" i="23"/>
  <c r="BE680" i="23"/>
  <c r="AU681" i="23"/>
  <c r="AX681" i="23"/>
  <c r="BA681" i="23"/>
  <c r="BD681" i="23"/>
  <c r="AY681" i="23"/>
  <c r="AZ681" i="23"/>
  <c r="BB681" i="23"/>
  <c r="AT681" i="23"/>
  <c r="BC681" i="23"/>
  <c r="AO681" i="23"/>
  <c r="AR681" i="23"/>
  <c r="AN681" i="23"/>
  <c r="AS681" i="23"/>
  <c r="BE681" i="23"/>
  <c r="AU682" i="23"/>
  <c r="AX682" i="23"/>
  <c r="BA682" i="23"/>
  <c r="BD682" i="23"/>
  <c r="AY682" i="23"/>
  <c r="AZ682" i="23"/>
  <c r="BB682" i="23"/>
  <c r="AT682" i="23"/>
  <c r="BC682" i="23"/>
  <c r="AO682" i="23"/>
  <c r="AR682" i="23"/>
  <c r="AN682" i="23"/>
  <c r="AS682" i="23"/>
  <c r="BE682" i="23"/>
  <c r="AU683" i="23"/>
  <c r="AX683" i="23"/>
  <c r="BA683" i="23"/>
  <c r="BD683" i="23"/>
  <c r="AY683" i="23"/>
  <c r="AZ683" i="23"/>
  <c r="BB683" i="23"/>
  <c r="AT683" i="23"/>
  <c r="BC683" i="23"/>
  <c r="AO683" i="23"/>
  <c r="AR683" i="23"/>
  <c r="AN683" i="23"/>
  <c r="AS683" i="23"/>
  <c r="BE683" i="23"/>
  <c r="AU684" i="23"/>
  <c r="AX684" i="23"/>
  <c r="BA684" i="23"/>
  <c r="BD684" i="23"/>
  <c r="AY684" i="23"/>
  <c r="AZ684" i="23"/>
  <c r="BB684" i="23"/>
  <c r="AT684" i="23"/>
  <c r="BC684" i="23"/>
  <c r="AO684" i="23"/>
  <c r="AR684" i="23"/>
  <c r="AN684" i="23"/>
  <c r="AS684" i="23"/>
  <c r="BE684" i="23"/>
  <c r="AU685" i="23"/>
  <c r="AX685" i="23"/>
  <c r="BA685" i="23"/>
  <c r="BD685" i="23"/>
  <c r="AY685" i="23"/>
  <c r="AZ685" i="23"/>
  <c r="BB685" i="23"/>
  <c r="AT685" i="23"/>
  <c r="BC685" i="23"/>
  <c r="AO685" i="23"/>
  <c r="AR685" i="23"/>
  <c r="AN685" i="23"/>
  <c r="AS685" i="23"/>
  <c r="BE685" i="23"/>
  <c r="AU686" i="23"/>
  <c r="AX686" i="23"/>
  <c r="BA686" i="23"/>
  <c r="BD686" i="23"/>
  <c r="AY686" i="23"/>
  <c r="AZ686" i="23"/>
  <c r="BB686" i="23"/>
  <c r="AT686" i="23"/>
  <c r="BC686" i="23"/>
  <c r="AO686" i="23"/>
  <c r="AR686" i="23"/>
  <c r="AN686" i="23"/>
  <c r="AS686" i="23"/>
  <c r="BE686" i="23"/>
  <c r="AU687" i="23"/>
  <c r="AX687" i="23"/>
  <c r="BA687" i="23"/>
  <c r="BD687" i="23"/>
  <c r="AY687" i="23"/>
  <c r="AZ687" i="23"/>
  <c r="BB687" i="23"/>
  <c r="AT687" i="23"/>
  <c r="BC687" i="23"/>
  <c r="AO687" i="23"/>
  <c r="AR687" i="23"/>
  <c r="AN687" i="23"/>
  <c r="AS687" i="23"/>
  <c r="BE687" i="23"/>
  <c r="AU688" i="23"/>
  <c r="AX688" i="23"/>
  <c r="BA688" i="23"/>
  <c r="BD688" i="23"/>
  <c r="AY688" i="23"/>
  <c r="AZ688" i="23"/>
  <c r="BB688" i="23"/>
  <c r="AT688" i="23"/>
  <c r="BC688" i="23"/>
  <c r="AO688" i="23"/>
  <c r="AR688" i="23"/>
  <c r="AN688" i="23"/>
  <c r="AS688" i="23"/>
  <c r="BE688" i="23"/>
  <c r="AU689" i="23"/>
  <c r="AX689" i="23"/>
  <c r="BA689" i="23"/>
  <c r="BD689" i="23"/>
  <c r="AY689" i="23"/>
  <c r="AZ689" i="23"/>
  <c r="BB689" i="23"/>
  <c r="AT689" i="23"/>
  <c r="BC689" i="23"/>
  <c r="AO689" i="23"/>
  <c r="AR689" i="23"/>
  <c r="AN689" i="23"/>
  <c r="AS689" i="23"/>
  <c r="BE689" i="23"/>
  <c r="AU690" i="23"/>
  <c r="AX690" i="23"/>
  <c r="BA690" i="23"/>
  <c r="BD690" i="23"/>
  <c r="AY690" i="23"/>
  <c r="AZ690" i="23"/>
  <c r="BB690" i="23"/>
  <c r="AT690" i="23"/>
  <c r="BC690" i="23"/>
  <c r="AO690" i="23"/>
  <c r="AR690" i="23"/>
  <c r="AN690" i="23"/>
  <c r="AS690" i="23"/>
  <c r="BE690" i="23"/>
  <c r="AU691" i="23"/>
  <c r="AX691" i="23"/>
  <c r="BA691" i="23"/>
  <c r="BD691" i="23"/>
  <c r="AY691" i="23"/>
  <c r="AZ691" i="23"/>
  <c r="BB691" i="23"/>
  <c r="AT691" i="23"/>
  <c r="BC691" i="23"/>
  <c r="AO691" i="23"/>
  <c r="AR691" i="23"/>
  <c r="AN691" i="23"/>
  <c r="AS691" i="23"/>
  <c r="BE691" i="23"/>
  <c r="AU692" i="23"/>
  <c r="AX692" i="23"/>
  <c r="BA692" i="23"/>
  <c r="BD692" i="23"/>
  <c r="AY692" i="23"/>
  <c r="AZ692" i="23"/>
  <c r="BB692" i="23"/>
  <c r="AT692" i="23"/>
  <c r="BC692" i="23"/>
  <c r="AO692" i="23"/>
  <c r="AR692" i="23"/>
  <c r="AN692" i="23"/>
  <c r="AS692" i="23"/>
  <c r="BE692" i="23"/>
  <c r="AU693" i="23"/>
  <c r="AX693" i="23"/>
  <c r="BA693" i="23"/>
  <c r="BD693" i="23"/>
  <c r="AY693" i="23"/>
  <c r="AZ693" i="23"/>
  <c r="BB693" i="23"/>
  <c r="AT693" i="23"/>
  <c r="BC693" i="23"/>
  <c r="AO693" i="23"/>
  <c r="AR693" i="23"/>
  <c r="AN693" i="23"/>
  <c r="AS693" i="23"/>
  <c r="BE693" i="23"/>
  <c r="AU694" i="23"/>
  <c r="AX694" i="23"/>
  <c r="BA694" i="23"/>
  <c r="BD694" i="23"/>
  <c r="AY694" i="23"/>
  <c r="AZ694" i="23"/>
  <c r="BB694" i="23"/>
  <c r="AT694" i="23"/>
  <c r="BC694" i="23"/>
  <c r="AO694" i="23"/>
  <c r="AR694" i="23"/>
  <c r="AN694" i="23"/>
  <c r="AS694" i="23"/>
  <c r="BE694" i="23"/>
  <c r="AU695" i="23"/>
  <c r="AX695" i="23"/>
  <c r="BA695" i="23"/>
  <c r="BD695" i="23"/>
  <c r="AY695" i="23"/>
  <c r="AZ695" i="23"/>
  <c r="BB695" i="23"/>
  <c r="AT695" i="23"/>
  <c r="BC695" i="23"/>
  <c r="AO695" i="23"/>
  <c r="AR695" i="23"/>
  <c r="AN695" i="23"/>
  <c r="AS695" i="23"/>
  <c r="BE695" i="23"/>
  <c r="AU696" i="23"/>
  <c r="AX696" i="23"/>
  <c r="BA696" i="23"/>
  <c r="BD696" i="23"/>
  <c r="AY696" i="23"/>
  <c r="AZ696" i="23"/>
  <c r="BB696" i="23"/>
  <c r="AT696" i="23"/>
  <c r="BC696" i="23"/>
  <c r="AO696" i="23"/>
  <c r="AR696" i="23"/>
  <c r="AN696" i="23"/>
  <c r="AS696" i="23"/>
  <c r="BE696" i="23"/>
  <c r="AU697" i="23"/>
  <c r="AX697" i="23"/>
  <c r="BA697" i="23"/>
  <c r="BD697" i="23"/>
  <c r="AY697" i="23"/>
  <c r="AZ697" i="23"/>
  <c r="BB697" i="23"/>
  <c r="AT697" i="23"/>
  <c r="BC697" i="23"/>
  <c r="AO697" i="23"/>
  <c r="AR697" i="23"/>
  <c r="AN697" i="23"/>
  <c r="AS697" i="23"/>
  <c r="BE697" i="23"/>
  <c r="AU698" i="23"/>
  <c r="AX698" i="23"/>
  <c r="BA698" i="23"/>
  <c r="BD698" i="23"/>
  <c r="AY698" i="23"/>
  <c r="AZ698" i="23"/>
  <c r="BB698" i="23"/>
  <c r="AT698" i="23"/>
  <c r="BC698" i="23"/>
  <c r="AO698" i="23"/>
  <c r="AR698" i="23"/>
  <c r="AN698" i="23"/>
  <c r="AS698" i="23"/>
  <c r="BE698" i="23"/>
  <c r="AU699" i="23"/>
  <c r="AX699" i="23"/>
  <c r="BA699" i="23"/>
  <c r="BD699" i="23"/>
  <c r="AY699" i="23"/>
  <c r="AZ699" i="23"/>
  <c r="BB699" i="23"/>
  <c r="AT699" i="23"/>
  <c r="BC699" i="23"/>
  <c r="AO699" i="23"/>
  <c r="AR699" i="23"/>
  <c r="AN699" i="23"/>
  <c r="AS699" i="23"/>
  <c r="BE699" i="23"/>
  <c r="AU700" i="23"/>
  <c r="AX700" i="23"/>
  <c r="BA700" i="23"/>
  <c r="BD700" i="23"/>
  <c r="AY700" i="23"/>
  <c r="AZ700" i="23"/>
  <c r="BB700" i="23"/>
  <c r="AT700" i="23"/>
  <c r="BC700" i="23"/>
  <c r="AO700" i="23"/>
  <c r="AR700" i="23"/>
  <c r="AN700" i="23"/>
  <c r="AS700" i="23"/>
  <c r="BE700" i="23"/>
  <c r="AU701" i="23"/>
  <c r="AX701" i="23"/>
  <c r="BA701" i="23"/>
  <c r="BD701" i="23"/>
  <c r="AY701" i="23"/>
  <c r="AZ701" i="23"/>
  <c r="BB701" i="23"/>
  <c r="AT701" i="23"/>
  <c r="BC701" i="23"/>
  <c r="AO701" i="23"/>
  <c r="AR701" i="23"/>
  <c r="AN701" i="23"/>
  <c r="AS701" i="23"/>
  <c r="BE701" i="23"/>
  <c r="AU702" i="23"/>
  <c r="AX702" i="23"/>
  <c r="BA702" i="23"/>
  <c r="BD702" i="23"/>
  <c r="AY702" i="23"/>
  <c r="AZ702" i="23"/>
  <c r="BB702" i="23"/>
  <c r="AT702" i="23"/>
  <c r="BC702" i="23"/>
  <c r="AO702" i="23"/>
  <c r="AR702" i="23"/>
  <c r="AN702" i="23"/>
  <c r="AS702" i="23"/>
  <c r="BE702" i="23"/>
  <c r="AU703" i="23"/>
  <c r="AX703" i="23"/>
  <c r="BA703" i="23"/>
  <c r="BD703" i="23"/>
  <c r="AY703" i="23"/>
  <c r="AZ703" i="23"/>
  <c r="BB703" i="23"/>
  <c r="AT703" i="23"/>
  <c r="BC703" i="23"/>
  <c r="AO703" i="23"/>
  <c r="AR703" i="23"/>
  <c r="AN703" i="23"/>
  <c r="AS703" i="23"/>
  <c r="BE703" i="23"/>
  <c r="AU704" i="23"/>
  <c r="AX704" i="23"/>
  <c r="BA704" i="23"/>
  <c r="BD704" i="23"/>
  <c r="AY704" i="23"/>
  <c r="AZ704" i="23"/>
  <c r="BB704" i="23"/>
  <c r="AT704" i="23"/>
  <c r="BC704" i="23"/>
  <c r="AO704" i="23"/>
  <c r="AR704" i="23"/>
  <c r="AN704" i="23"/>
  <c r="AS704" i="23"/>
  <c r="BE704" i="23"/>
  <c r="AU705" i="23"/>
  <c r="AX705" i="23"/>
  <c r="BA705" i="23"/>
  <c r="BD705" i="23"/>
  <c r="AY705" i="23"/>
  <c r="AZ705" i="23"/>
  <c r="BB705" i="23"/>
  <c r="AT705" i="23"/>
  <c r="BC705" i="23"/>
  <c r="AO705" i="23"/>
  <c r="AR705" i="23"/>
  <c r="AN705" i="23"/>
  <c r="AS705" i="23"/>
  <c r="BE705" i="23"/>
  <c r="AU706" i="23"/>
  <c r="AX706" i="23"/>
  <c r="BA706" i="23"/>
  <c r="BD706" i="23"/>
  <c r="AY706" i="23"/>
  <c r="AZ706" i="23"/>
  <c r="BB706" i="23"/>
  <c r="AT706" i="23"/>
  <c r="BC706" i="23"/>
  <c r="AO706" i="23"/>
  <c r="AR706" i="23"/>
  <c r="AN706" i="23"/>
  <c r="AS706" i="23"/>
  <c r="BE706" i="23"/>
  <c r="AU707" i="23"/>
  <c r="AX707" i="23"/>
  <c r="BA707" i="23"/>
  <c r="BD707" i="23"/>
  <c r="AY707" i="23"/>
  <c r="AZ707" i="23"/>
  <c r="BB707" i="23"/>
  <c r="AT707" i="23"/>
  <c r="BC707" i="23"/>
  <c r="AO707" i="23"/>
  <c r="AR707" i="23"/>
  <c r="AN707" i="23"/>
  <c r="AS707" i="23"/>
  <c r="BE707" i="23"/>
  <c r="AU708" i="23"/>
  <c r="AX708" i="23"/>
  <c r="BA708" i="23"/>
  <c r="BD708" i="23"/>
  <c r="AY708" i="23"/>
  <c r="AZ708" i="23"/>
  <c r="BB708" i="23"/>
  <c r="AT708" i="23"/>
  <c r="BC708" i="23"/>
  <c r="AO708" i="23"/>
  <c r="AR708" i="23"/>
  <c r="AN708" i="23"/>
  <c r="AS708" i="23"/>
  <c r="BE708" i="23"/>
  <c r="AU709" i="23"/>
  <c r="AX709" i="23"/>
  <c r="BA709" i="23"/>
  <c r="BD709" i="23"/>
  <c r="AY709" i="23"/>
  <c r="AZ709" i="23"/>
  <c r="BB709" i="23"/>
  <c r="AT709" i="23"/>
  <c r="BC709" i="23"/>
  <c r="AO709" i="23"/>
  <c r="AR709" i="23"/>
  <c r="AN709" i="23"/>
  <c r="AS709" i="23"/>
  <c r="BE709" i="23"/>
  <c r="AU710" i="23"/>
  <c r="AX710" i="23"/>
  <c r="BA710" i="23"/>
  <c r="BD710" i="23"/>
  <c r="AY710" i="23"/>
  <c r="AZ710" i="23"/>
  <c r="BB710" i="23"/>
  <c r="AT710" i="23"/>
  <c r="BC710" i="23"/>
  <c r="AO710" i="23"/>
  <c r="AR710" i="23"/>
  <c r="AN710" i="23"/>
  <c r="AS710" i="23"/>
  <c r="BE710" i="23"/>
  <c r="AU711" i="23"/>
  <c r="AX711" i="23"/>
  <c r="BA711" i="23"/>
  <c r="BD711" i="23"/>
  <c r="AY711" i="23"/>
  <c r="AZ711" i="23"/>
  <c r="BB711" i="23"/>
  <c r="AT711" i="23"/>
  <c r="BC711" i="23"/>
  <c r="AO711" i="23"/>
  <c r="AR711" i="23"/>
  <c r="AN711" i="23"/>
  <c r="AS711" i="23"/>
  <c r="BE711" i="23"/>
  <c r="AU712" i="23"/>
  <c r="AX712" i="23"/>
  <c r="BA712" i="23"/>
  <c r="BD712" i="23"/>
  <c r="AY712" i="23"/>
  <c r="AZ712" i="23"/>
  <c r="BB712" i="23"/>
  <c r="AT712" i="23"/>
  <c r="BC712" i="23"/>
  <c r="AO712" i="23"/>
  <c r="AR712" i="23"/>
  <c r="AN712" i="23"/>
  <c r="AS712" i="23"/>
  <c r="BE712" i="23"/>
  <c r="AU713" i="23"/>
  <c r="AX713" i="23"/>
  <c r="BA713" i="23"/>
  <c r="BD713" i="23"/>
  <c r="AY713" i="23"/>
  <c r="AZ713" i="23"/>
  <c r="BB713" i="23"/>
  <c r="AT713" i="23"/>
  <c r="BC713" i="23"/>
  <c r="AO713" i="23"/>
  <c r="AR713" i="23"/>
  <c r="AN713" i="23"/>
  <c r="AS713" i="23"/>
  <c r="BE713" i="23"/>
  <c r="AU714" i="23"/>
  <c r="AX714" i="23"/>
  <c r="BA714" i="23"/>
  <c r="BD714" i="23"/>
  <c r="AY714" i="23"/>
  <c r="AZ714" i="23"/>
  <c r="BB714" i="23"/>
  <c r="AT714" i="23"/>
  <c r="BC714" i="23"/>
  <c r="AO714" i="23"/>
  <c r="AR714" i="23"/>
  <c r="AN714" i="23"/>
  <c r="AS714" i="23"/>
  <c r="BE714" i="23"/>
  <c r="AU715" i="23"/>
  <c r="AX715" i="23"/>
  <c r="BA715" i="23"/>
  <c r="BD715" i="23"/>
  <c r="AY715" i="23"/>
  <c r="AZ715" i="23"/>
  <c r="BB715" i="23"/>
  <c r="AT715" i="23"/>
  <c r="BC715" i="23"/>
  <c r="AO715" i="23"/>
  <c r="AR715" i="23"/>
  <c r="AN715" i="23"/>
  <c r="AS715" i="23"/>
  <c r="BE715" i="23"/>
  <c r="AU716" i="23"/>
  <c r="AX716" i="23"/>
  <c r="BA716" i="23"/>
  <c r="BD716" i="23"/>
  <c r="AY716" i="23"/>
  <c r="AZ716" i="23"/>
  <c r="BB716" i="23"/>
  <c r="AT716" i="23"/>
  <c r="BC716" i="23"/>
  <c r="AO716" i="23"/>
  <c r="AR716" i="23"/>
  <c r="AN716" i="23"/>
  <c r="AS716" i="23"/>
  <c r="BE716" i="23"/>
  <c r="AU717" i="23"/>
  <c r="AX717" i="23"/>
  <c r="BA717" i="23"/>
  <c r="BD717" i="23"/>
  <c r="AY717" i="23"/>
  <c r="AZ717" i="23"/>
  <c r="BB717" i="23"/>
  <c r="AT717" i="23"/>
  <c r="BC717" i="23"/>
  <c r="AO717" i="23"/>
  <c r="AR717" i="23"/>
  <c r="AN717" i="23"/>
  <c r="AS717" i="23"/>
  <c r="BE717" i="23"/>
  <c r="AU718" i="23"/>
  <c r="AX718" i="23"/>
  <c r="BA718" i="23"/>
  <c r="BD718" i="23"/>
  <c r="AY718" i="23"/>
  <c r="AZ718" i="23"/>
  <c r="BB718" i="23"/>
  <c r="AT718" i="23"/>
  <c r="BC718" i="23"/>
  <c r="AO718" i="23"/>
  <c r="AR718" i="23"/>
  <c r="AN718" i="23"/>
  <c r="AS718" i="23"/>
  <c r="BE718" i="23"/>
  <c r="AU719" i="23"/>
  <c r="AX719" i="23"/>
  <c r="BA719" i="23"/>
  <c r="BD719" i="23"/>
  <c r="AY719" i="23"/>
  <c r="AZ719" i="23"/>
  <c r="BB719" i="23"/>
  <c r="AT719" i="23"/>
  <c r="BC719" i="23"/>
  <c r="AO719" i="23"/>
  <c r="AR719" i="23"/>
  <c r="AN719" i="23"/>
  <c r="AS719" i="23"/>
  <c r="BE719" i="23"/>
  <c r="AU720" i="23"/>
  <c r="AX720" i="23"/>
  <c r="BA720" i="23"/>
  <c r="BD720" i="23"/>
  <c r="AY720" i="23"/>
  <c r="AZ720" i="23"/>
  <c r="BB720" i="23"/>
  <c r="AT720" i="23"/>
  <c r="BC720" i="23"/>
  <c r="AO720" i="23"/>
  <c r="AR720" i="23"/>
  <c r="AN720" i="23"/>
  <c r="AS720" i="23"/>
  <c r="BE720" i="23"/>
  <c r="AU721" i="23"/>
  <c r="AX721" i="23"/>
  <c r="BA721" i="23"/>
  <c r="BD721" i="23"/>
  <c r="AY721" i="23"/>
  <c r="AZ721" i="23"/>
  <c r="BB721" i="23"/>
  <c r="AT721" i="23"/>
  <c r="BC721" i="23"/>
  <c r="AO721" i="23"/>
  <c r="AR721" i="23"/>
  <c r="AN721" i="23"/>
  <c r="AS721" i="23"/>
  <c r="BE721" i="23"/>
  <c r="AU722" i="23"/>
  <c r="AX722" i="23"/>
  <c r="BA722" i="23"/>
  <c r="BD722" i="23"/>
  <c r="AY722" i="23"/>
  <c r="AZ722" i="23"/>
  <c r="BB722" i="23"/>
  <c r="AT722" i="23"/>
  <c r="BC722" i="23"/>
  <c r="AO722" i="23"/>
  <c r="AR722" i="23"/>
  <c r="AN722" i="23"/>
  <c r="AS722" i="23"/>
  <c r="BE722" i="23"/>
  <c r="AU723" i="23"/>
  <c r="AX723" i="23"/>
  <c r="BA723" i="23"/>
  <c r="BD723" i="23"/>
  <c r="AY723" i="23"/>
  <c r="AZ723" i="23"/>
  <c r="BB723" i="23"/>
  <c r="AT723" i="23"/>
  <c r="BC723" i="23"/>
  <c r="AO723" i="23"/>
  <c r="AR723" i="23"/>
  <c r="AN723" i="23"/>
  <c r="AS723" i="23"/>
  <c r="BE723" i="23"/>
  <c r="AU724" i="23"/>
  <c r="AX724" i="23"/>
  <c r="BA724" i="23"/>
  <c r="BD724" i="23"/>
  <c r="AY724" i="23"/>
  <c r="AZ724" i="23"/>
  <c r="BB724" i="23"/>
  <c r="AT724" i="23"/>
  <c r="BC724" i="23"/>
  <c r="AO724" i="23"/>
  <c r="AR724" i="23"/>
  <c r="AN724" i="23"/>
  <c r="AS724" i="23"/>
  <c r="BE724" i="23"/>
  <c r="AU725" i="23"/>
  <c r="AX725" i="23"/>
  <c r="BA725" i="23"/>
  <c r="BD725" i="23"/>
  <c r="AY725" i="23"/>
  <c r="AZ725" i="23"/>
  <c r="BB725" i="23"/>
  <c r="AT725" i="23"/>
  <c r="BC725" i="23"/>
  <c r="AO725" i="23"/>
  <c r="AR725" i="23"/>
  <c r="AN725" i="23"/>
  <c r="AS725" i="23"/>
  <c r="BE725" i="23"/>
  <c r="AU726" i="23"/>
  <c r="AX726" i="23"/>
  <c r="BA726" i="23"/>
  <c r="BD726" i="23"/>
  <c r="AY726" i="23"/>
  <c r="AZ726" i="23"/>
  <c r="BB726" i="23"/>
  <c r="AT726" i="23"/>
  <c r="BC726" i="23"/>
  <c r="AO726" i="23"/>
  <c r="AR726" i="23"/>
  <c r="AN726" i="23"/>
  <c r="AS726" i="23"/>
  <c r="BE726" i="23"/>
  <c r="AU727" i="23"/>
  <c r="AX727" i="23"/>
  <c r="BA727" i="23"/>
  <c r="BD727" i="23"/>
  <c r="AY727" i="23"/>
  <c r="AZ727" i="23"/>
  <c r="BB727" i="23"/>
  <c r="AT727" i="23"/>
  <c r="BC727" i="23"/>
  <c r="AO727" i="23"/>
  <c r="AR727" i="23"/>
  <c r="AN727" i="23"/>
  <c r="AS727" i="23"/>
  <c r="BE727" i="23"/>
  <c r="AU728" i="23"/>
  <c r="AX728" i="23"/>
  <c r="BA728" i="23"/>
  <c r="BD728" i="23"/>
  <c r="AY728" i="23"/>
  <c r="AZ728" i="23"/>
  <c r="BB728" i="23"/>
  <c r="AT728" i="23"/>
  <c r="BC728" i="23"/>
  <c r="AO728" i="23"/>
  <c r="AR728" i="23"/>
  <c r="AN728" i="23"/>
  <c r="AS728" i="23"/>
  <c r="BE728" i="23"/>
  <c r="AU729" i="23"/>
  <c r="AX729" i="23"/>
  <c r="BA729" i="23"/>
  <c r="BD729" i="23"/>
  <c r="AY729" i="23"/>
  <c r="AZ729" i="23"/>
  <c r="BB729" i="23"/>
  <c r="AT729" i="23"/>
  <c r="BC729" i="23"/>
  <c r="AO729" i="23"/>
  <c r="AR729" i="23"/>
  <c r="AN729" i="23"/>
  <c r="AS729" i="23"/>
  <c r="BE729" i="23"/>
  <c r="AU730" i="23"/>
  <c r="AX730" i="23"/>
  <c r="BA730" i="23"/>
  <c r="BD730" i="23"/>
  <c r="AY730" i="23"/>
  <c r="AZ730" i="23"/>
  <c r="BB730" i="23"/>
  <c r="AT730" i="23"/>
  <c r="BC730" i="23"/>
  <c r="AO730" i="23"/>
  <c r="AR730" i="23"/>
  <c r="AN730" i="23"/>
  <c r="AS730" i="23"/>
  <c r="BE730" i="23"/>
  <c r="AU731" i="23"/>
  <c r="AX731" i="23"/>
  <c r="BA731" i="23"/>
  <c r="BD731" i="23"/>
  <c r="AY731" i="23"/>
  <c r="AZ731" i="23"/>
  <c r="BB731" i="23"/>
  <c r="AT731" i="23"/>
  <c r="BC731" i="23"/>
  <c r="AO731" i="23"/>
  <c r="AR731" i="23"/>
  <c r="AN731" i="23"/>
  <c r="AS731" i="23"/>
  <c r="BE731" i="23"/>
  <c r="AU732" i="23"/>
  <c r="AX732" i="23"/>
  <c r="BA732" i="23"/>
  <c r="BD732" i="23"/>
  <c r="AY732" i="23"/>
  <c r="AZ732" i="23"/>
  <c r="BB732" i="23"/>
  <c r="AT732" i="23"/>
  <c r="BC732" i="23"/>
  <c r="AO732" i="23"/>
  <c r="AR732" i="23"/>
  <c r="AN732" i="23"/>
  <c r="AS732" i="23"/>
  <c r="BE732" i="23"/>
  <c r="AU733" i="23"/>
  <c r="AX733" i="23"/>
  <c r="BA733" i="23"/>
  <c r="BD733" i="23"/>
  <c r="AY733" i="23"/>
  <c r="AZ733" i="23"/>
  <c r="BB733" i="23"/>
  <c r="AT733" i="23"/>
  <c r="BC733" i="23"/>
  <c r="AO733" i="23"/>
  <c r="AR733" i="23"/>
  <c r="AN733" i="23"/>
  <c r="AS733" i="23"/>
  <c r="BE733" i="23"/>
  <c r="AU734" i="23"/>
  <c r="AX734" i="23"/>
  <c r="BA734" i="23"/>
  <c r="BD734" i="23"/>
  <c r="AY734" i="23"/>
  <c r="AZ734" i="23"/>
  <c r="BB734" i="23"/>
  <c r="AT734" i="23"/>
  <c r="BC734" i="23"/>
  <c r="AO734" i="23"/>
  <c r="AR734" i="23"/>
  <c r="AN734" i="23"/>
  <c r="AS734" i="23"/>
  <c r="BE734" i="23"/>
  <c r="AU735" i="23"/>
  <c r="AX735" i="23"/>
  <c r="BA735" i="23"/>
  <c r="BD735" i="23"/>
  <c r="AY735" i="23"/>
  <c r="AZ735" i="23"/>
  <c r="BB735" i="23"/>
  <c r="AT735" i="23"/>
  <c r="BC735" i="23"/>
  <c r="AO735" i="23"/>
  <c r="AR735" i="23"/>
  <c r="AN735" i="23"/>
  <c r="AS735" i="23"/>
  <c r="BE735" i="23"/>
  <c r="AU736" i="23"/>
  <c r="AX736" i="23"/>
  <c r="BA736" i="23"/>
  <c r="BD736" i="23"/>
  <c r="AY736" i="23"/>
  <c r="AZ736" i="23"/>
  <c r="BB736" i="23"/>
  <c r="AT736" i="23"/>
  <c r="BC736" i="23"/>
  <c r="AO736" i="23"/>
  <c r="AR736" i="23"/>
  <c r="AN736" i="23"/>
  <c r="AS736" i="23"/>
  <c r="BE736" i="23"/>
  <c r="AU737" i="23"/>
  <c r="AX737" i="23"/>
  <c r="BA737" i="23"/>
  <c r="BD737" i="23"/>
  <c r="AY737" i="23"/>
  <c r="AZ737" i="23"/>
  <c r="BB737" i="23"/>
  <c r="AT737" i="23"/>
  <c r="BC737" i="23"/>
  <c r="AO737" i="23"/>
  <c r="AR737" i="23"/>
  <c r="AN737" i="23"/>
  <c r="AS737" i="23"/>
  <c r="BE737" i="23"/>
  <c r="AU738" i="23"/>
  <c r="AX738" i="23"/>
  <c r="BA738" i="23"/>
  <c r="BD738" i="23"/>
  <c r="AY738" i="23"/>
  <c r="AZ738" i="23"/>
  <c r="BB738" i="23"/>
  <c r="AT738" i="23"/>
  <c r="BC738" i="23"/>
  <c r="AO738" i="23"/>
  <c r="AR738" i="23"/>
  <c r="AN738" i="23"/>
  <c r="AS738" i="23"/>
  <c r="BE738" i="23"/>
  <c r="AU739" i="23"/>
  <c r="AX739" i="23"/>
  <c r="BA739" i="23"/>
  <c r="BD739" i="23"/>
  <c r="AY739" i="23"/>
  <c r="AZ739" i="23"/>
  <c r="BB739" i="23"/>
  <c r="AT739" i="23"/>
  <c r="BC739" i="23"/>
  <c r="AO739" i="23"/>
  <c r="AR739" i="23"/>
  <c r="AN739" i="23"/>
  <c r="AS739" i="23"/>
  <c r="BE739" i="23"/>
  <c r="AU740" i="23"/>
  <c r="AX740" i="23"/>
  <c r="BA740" i="23"/>
  <c r="BD740" i="23"/>
  <c r="AY740" i="23"/>
  <c r="AZ740" i="23"/>
  <c r="BB740" i="23"/>
  <c r="AT740" i="23"/>
  <c r="BC740" i="23"/>
  <c r="AO740" i="23"/>
  <c r="AR740" i="23"/>
  <c r="AN740" i="23"/>
  <c r="AS740" i="23"/>
  <c r="BE740" i="23"/>
  <c r="AU741" i="23"/>
  <c r="AX741" i="23"/>
  <c r="BA741" i="23"/>
  <c r="BD741" i="23"/>
  <c r="AY741" i="23"/>
  <c r="AZ741" i="23"/>
  <c r="BB741" i="23"/>
  <c r="AT741" i="23"/>
  <c r="BC741" i="23"/>
  <c r="AO741" i="23"/>
  <c r="AR741" i="23"/>
  <c r="AN741" i="23"/>
  <c r="AS741" i="23"/>
  <c r="BE741" i="23"/>
  <c r="AU742" i="23"/>
  <c r="AX742" i="23"/>
  <c r="BA742" i="23"/>
  <c r="BD742" i="23"/>
  <c r="AY742" i="23"/>
  <c r="AZ742" i="23"/>
  <c r="BB742" i="23"/>
  <c r="AT742" i="23"/>
  <c r="BC742" i="23"/>
  <c r="AO742" i="23"/>
  <c r="AR742" i="23"/>
  <c r="AN742" i="23"/>
  <c r="AS742" i="23"/>
  <c r="BE742" i="23"/>
  <c r="AU743" i="23"/>
  <c r="AX743" i="23"/>
  <c r="BA743" i="23"/>
  <c r="BD743" i="23"/>
  <c r="AY743" i="23"/>
  <c r="AZ743" i="23"/>
  <c r="BB743" i="23"/>
  <c r="AT743" i="23"/>
  <c r="BC743" i="23"/>
  <c r="AO743" i="23"/>
  <c r="AR743" i="23"/>
  <c r="AN743" i="23"/>
  <c r="AS743" i="23"/>
  <c r="BE743" i="23"/>
  <c r="AU744" i="23"/>
  <c r="AX744" i="23"/>
  <c r="BA744" i="23"/>
  <c r="BD744" i="23"/>
  <c r="AY744" i="23"/>
  <c r="AZ744" i="23"/>
  <c r="BB744" i="23"/>
  <c r="AT744" i="23"/>
  <c r="BC744" i="23"/>
  <c r="AO744" i="23"/>
  <c r="AR744" i="23"/>
  <c r="AN744" i="23"/>
  <c r="AS744" i="23"/>
  <c r="BE744" i="23"/>
  <c r="AU745" i="23"/>
  <c r="AX745" i="23"/>
  <c r="BA745" i="23"/>
  <c r="BD745" i="23"/>
  <c r="AY745" i="23"/>
  <c r="AZ745" i="23"/>
  <c r="BB745" i="23"/>
  <c r="AT745" i="23"/>
  <c r="BC745" i="23"/>
  <c r="AO745" i="23"/>
  <c r="AR745" i="23"/>
  <c r="AN745" i="23"/>
  <c r="AS745" i="23"/>
  <c r="BE745" i="23"/>
  <c r="AU746" i="23"/>
  <c r="AX746" i="23"/>
  <c r="BA746" i="23"/>
  <c r="BD746" i="23"/>
  <c r="AY746" i="23"/>
  <c r="AZ746" i="23"/>
  <c r="BB746" i="23"/>
  <c r="AT746" i="23"/>
  <c r="BC746" i="23"/>
  <c r="AO746" i="23"/>
  <c r="AR746" i="23"/>
  <c r="AN746" i="23"/>
  <c r="AS746" i="23"/>
  <c r="BE746" i="23"/>
  <c r="AU747" i="23"/>
  <c r="AX747" i="23"/>
  <c r="BA747" i="23"/>
  <c r="BD747" i="23"/>
  <c r="AY747" i="23"/>
  <c r="AZ747" i="23"/>
  <c r="BB747" i="23"/>
  <c r="AT747" i="23"/>
  <c r="BC747" i="23"/>
  <c r="AO747" i="23"/>
  <c r="AR747" i="23"/>
  <c r="AN747" i="23"/>
  <c r="AS747" i="23"/>
  <c r="BE747" i="23"/>
  <c r="AU748" i="23"/>
  <c r="AX748" i="23"/>
  <c r="BA748" i="23"/>
  <c r="BD748" i="23"/>
  <c r="AY748" i="23"/>
  <c r="AZ748" i="23"/>
  <c r="BB748" i="23"/>
  <c r="AT748" i="23"/>
  <c r="BC748" i="23"/>
  <c r="AO748" i="23"/>
  <c r="AR748" i="23"/>
  <c r="AN748" i="23"/>
  <c r="AS748" i="23"/>
  <c r="BE748" i="23"/>
  <c r="AU749" i="23"/>
  <c r="AX749" i="23"/>
  <c r="BA749" i="23"/>
  <c r="BD749" i="23"/>
  <c r="AY749" i="23"/>
  <c r="AZ749" i="23"/>
  <c r="BB749" i="23"/>
  <c r="AT749" i="23"/>
  <c r="BC749" i="23"/>
  <c r="AO749" i="23"/>
  <c r="AR749" i="23"/>
  <c r="AN749" i="23"/>
  <c r="AS749" i="23"/>
  <c r="BE749" i="23"/>
  <c r="AU750" i="23"/>
  <c r="AX750" i="23"/>
  <c r="BA750" i="23"/>
  <c r="BD750" i="23"/>
  <c r="AY750" i="23"/>
  <c r="AZ750" i="23"/>
  <c r="BB750" i="23"/>
  <c r="AT750" i="23"/>
  <c r="BC750" i="23"/>
  <c r="AO750" i="23"/>
  <c r="AR750" i="23"/>
  <c r="AN750" i="23"/>
  <c r="AS750" i="23"/>
  <c r="BE750" i="23"/>
  <c r="AU751" i="23"/>
  <c r="AX751" i="23"/>
  <c r="BA751" i="23"/>
  <c r="BD751" i="23"/>
  <c r="AY751" i="23"/>
  <c r="AZ751" i="23"/>
  <c r="BB751" i="23"/>
  <c r="AT751" i="23"/>
  <c r="BC751" i="23"/>
  <c r="AO751" i="23"/>
  <c r="AR751" i="23"/>
  <c r="AN751" i="23"/>
  <c r="AS751" i="23"/>
  <c r="BE751" i="23"/>
  <c r="AU752" i="23"/>
  <c r="AX752" i="23"/>
  <c r="BA752" i="23"/>
  <c r="BD752" i="23"/>
  <c r="AY752" i="23"/>
  <c r="AZ752" i="23"/>
  <c r="BB752" i="23"/>
  <c r="AT752" i="23"/>
  <c r="BC752" i="23"/>
  <c r="AO752" i="23"/>
  <c r="AR752" i="23"/>
  <c r="AN752" i="23"/>
  <c r="AS752" i="23"/>
  <c r="BE752" i="23"/>
  <c r="AU753" i="23"/>
  <c r="AX753" i="23"/>
  <c r="BA753" i="23"/>
  <c r="BD753" i="23"/>
  <c r="AY753" i="23"/>
  <c r="AZ753" i="23"/>
  <c r="BB753" i="23"/>
  <c r="AT753" i="23"/>
  <c r="BC753" i="23"/>
  <c r="AO753" i="23"/>
  <c r="AR753" i="23"/>
  <c r="AN753" i="23"/>
  <c r="AS753" i="23"/>
  <c r="BE753" i="23"/>
  <c r="AU754" i="23"/>
  <c r="AX754" i="23"/>
  <c r="BA754" i="23"/>
  <c r="BD754" i="23"/>
  <c r="AY754" i="23"/>
  <c r="AZ754" i="23"/>
  <c r="BB754" i="23"/>
  <c r="AT754" i="23"/>
  <c r="BC754" i="23"/>
  <c r="AO754" i="23"/>
  <c r="AR754" i="23"/>
  <c r="AN754" i="23"/>
  <c r="AS754" i="23"/>
  <c r="BE754" i="23"/>
  <c r="AU755" i="23"/>
  <c r="AX755" i="23"/>
  <c r="BA755" i="23"/>
  <c r="BD755" i="23"/>
  <c r="AY755" i="23"/>
  <c r="AZ755" i="23"/>
  <c r="BB755" i="23"/>
  <c r="AT755" i="23"/>
  <c r="BC755" i="23"/>
  <c r="AO755" i="23"/>
  <c r="AR755" i="23"/>
  <c r="AN755" i="23"/>
  <c r="AS755" i="23"/>
  <c r="BE755" i="23"/>
  <c r="AU756" i="23"/>
  <c r="AX756" i="23"/>
  <c r="BA756" i="23"/>
  <c r="BD756" i="23"/>
  <c r="AY756" i="23"/>
  <c r="AZ756" i="23"/>
  <c r="BB756" i="23"/>
  <c r="AT756" i="23"/>
  <c r="BC756" i="23"/>
  <c r="AO756" i="23"/>
  <c r="AR756" i="23"/>
  <c r="AN756" i="23"/>
  <c r="AS756" i="23"/>
  <c r="BE756" i="23"/>
  <c r="AU757" i="23"/>
  <c r="AX757" i="23"/>
  <c r="BA757" i="23"/>
  <c r="BD757" i="23"/>
  <c r="AY757" i="23"/>
  <c r="AZ757" i="23"/>
  <c r="BB757" i="23"/>
  <c r="AT757" i="23"/>
  <c r="BC757" i="23"/>
  <c r="AO757" i="23"/>
  <c r="AR757" i="23"/>
  <c r="AN757" i="23"/>
  <c r="AS757" i="23"/>
  <c r="BE757" i="23"/>
  <c r="AU758" i="23"/>
  <c r="AX758" i="23"/>
  <c r="BA758" i="23"/>
  <c r="BD758" i="23"/>
  <c r="AY758" i="23"/>
  <c r="AZ758" i="23"/>
  <c r="BB758" i="23"/>
  <c r="AT758" i="23"/>
  <c r="BC758" i="23"/>
  <c r="AO758" i="23"/>
  <c r="AR758" i="23"/>
  <c r="AN758" i="23"/>
  <c r="AS758" i="23"/>
  <c r="BE758" i="23"/>
  <c r="AU759" i="23"/>
  <c r="AX759" i="23"/>
  <c r="BA759" i="23"/>
  <c r="BD759" i="23"/>
  <c r="AY759" i="23"/>
  <c r="AZ759" i="23"/>
  <c r="BB759" i="23"/>
  <c r="AT759" i="23"/>
  <c r="BC759" i="23"/>
  <c r="AO759" i="23"/>
  <c r="AR759" i="23"/>
  <c r="AN759" i="23"/>
  <c r="AS759" i="23"/>
  <c r="BE759" i="23"/>
  <c r="AU760" i="23"/>
  <c r="AX760" i="23"/>
  <c r="BA760" i="23"/>
  <c r="BD760" i="23"/>
  <c r="AY760" i="23"/>
  <c r="AZ760" i="23"/>
  <c r="BB760" i="23"/>
  <c r="AT760" i="23"/>
  <c r="BC760" i="23"/>
  <c r="AO760" i="23"/>
  <c r="AR760" i="23"/>
  <c r="AN760" i="23"/>
  <c r="AS760" i="23"/>
  <c r="BE760" i="23"/>
  <c r="AU761" i="23"/>
  <c r="AX761" i="23"/>
  <c r="BA761" i="23"/>
  <c r="BD761" i="23"/>
  <c r="AY761" i="23"/>
  <c r="AZ761" i="23"/>
  <c r="BB761" i="23"/>
  <c r="AT761" i="23"/>
  <c r="BC761" i="23"/>
  <c r="AO761" i="23"/>
  <c r="AR761" i="23"/>
  <c r="AN761" i="23"/>
  <c r="AS761" i="23"/>
  <c r="BE761" i="23"/>
  <c r="AU762" i="23"/>
  <c r="AX762" i="23"/>
  <c r="BA762" i="23"/>
  <c r="BD762" i="23"/>
  <c r="AY762" i="23"/>
  <c r="AZ762" i="23"/>
  <c r="BB762" i="23"/>
  <c r="AT762" i="23"/>
  <c r="BC762" i="23"/>
  <c r="AO762" i="23"/>
  <c r="AR762" i="23"/>
  <c r="AN762" i="23"/>
  <c r="AS762" i="23"/>
  <c r="BE762" i="23"/>
  <c r="AU763" i="23"/>
  <c r="AX763" i="23"/>
  <c r="BA763" i="23"/>
  <c r="BD763" i="23"/>
  <c r="AY763" i="23"/>
  <c r="AZ763" i="23"/>
  <c r="BB763" i="23"/>
  <c r="AT763" i="23"/>
  <c r="BC763" i="23"/>
  <c r="AO763" i="23"/>
  <c r="AR763" i="23"/>
  <c r="AN763" i="23"/>
  <c r="AS763" i="23"/>
  <c r="BE763" i="23"/>
  <c r="AU764" i="23"/>
  <c r="AX764" i="23"/>
  <c r="BA764" i="23"/>
  <c r="BD764" i="23"/>
  <c r="AY764" i="23"/>
  <c r="AZ764" i="23"/>
  <c r="BB764" i="23"/>
  <c r="AT764" i="23"/>
  <c r="BC764" i="23"/>
  <c r="AO764" i="23"/>
  <c r="AR764" i="23"/>
  <c r="AN764" i="23"/>
  <c r="AS764" i="23"/>
  <c r="BE764" i="23"/>
  <c r="AU765" i="23"/>
  <c r="AX765" i="23"/>
  <c r="BA765" i="23"/>
  <c r="BD765" i="23"/>
  <c r="AY765" i="23"/>
  <c r="AZ765" i="23"/>
  <c r="BB765" i="23"/>
  <c r="AT765" i="23"/>
  <c r="BC765" i="23"/>
  <c r="AO765" i="23"/>
  <c r="AR765" i="23"/>
  <c r="AN765" i="23"/>
  <c r="AS765" i="23"/>
  <c r="BE765" i="23"/>
  <c r="AU766" i="23"/>
  <c r="AX766" i="23"/>
  <c r="BA766" i="23"/>
  <c r="BD766" i="23"/>
  <c r="AY766" i="23"/>
  <c r="AZ766" i="23"/>
  <c r="BB766" i="23"/>
  <c r="AT766" i="23"/>
  <c r="BC766" i="23"/>
  <c r="AO766" i="23"/>
  <c r="AR766" i="23"/>
  <c r="AN766" i="23"/>
  <c r="AS766" i="23"/>
  <c r="BE766" i="23"/>
  <c r="AU767" i="23"/>
  <c r="AX767" i="23"/>
  <c r="BA767" i="23"/>
  <c r="BD767" i="23"/>
  <c r="AY767" i="23"/>
  <c r="AZ767" i="23"/>
  <c r="BB767" i="23"/>
  <c r="AT767" i="23"/>
  <c r="BC767" i="23"/>
  <c r="AO767" i="23"/>
  <c r="AR767" i="23"/>
  <c r="AN767" i="23"/>
  <c r="AS767" i="23"/>
  <c r="BE767" i="23"/>
  <c r="AU768" i="23"/>
  <c r="AX768" i="23"/>
  <c r="BA768" i="23"/>
  <c r="BD768" i="23"/>
  <c r="AY768" i="23"/>
  <c r="AZ768" i="23"/>
  <c r="BB768" i="23"/>
  <c r="AT768" i="23"/>
  <c r="BC768" i="23"/>
  <c r="AO768" i="23"/>
  <c r="AR768" i="23"/>
  <c r="AN768" i="23"/>
  <c r="AS768" i="23"/>
  <c r="BE768" i="23"/>
  <c r="AU769" i="23"/>
  <c r="AX769" i="23"/>
  <c r="BA769" i="23"/>
  <c r="BD769" i="23"/>
  <c r="AY769" i="23"/>
  <c r="AZ769" i="23"/>
  <c r="BB769" i="23"/>
  <c r="AT769" i="23"/>
  <c r="BC769" i="23"/>
  <c r="AO769" i="23"/>
  <c r="AR769" i="23"/>
  <c r="AN769" i="23"/>
  <c r="AS769" i="23"/>
  <c r="BE769" i="23"/>
  <c r="AU770" i="23"/>
  <c r="AX770" i="23"/>
  <c r="BA770" i="23"/>
  <c r="BD770" i="23"/>
  <c r="AY770" i="23"/>
  <c r="AZ770" i="23"/>
  <c r="BB770" i="23"/>
  <c r="AT770" i="23"/>
  <c r="BC770" i="23"/>
  <c r="AO770" i="23"/>
  <c r="AR770" i="23"/>
  <c r="AN770" i="23"/>
  <c r="AS770" i="23"/>
  <c r="BE770" i="23"/>
  <c r="AU771" i="23"/>
  <c r="AX771" i="23"/>
  <c r="BA771" i="23"/>
  <c r="BD771" i="23"/>
  <c r="AY771" i="23"/>
  <c r="AZ771" i="23"/>
  <c r="BB771" i="23"/>
  <c r="AT771" i="23"/>
  <c r="BC771" i="23"/>
  <c r="AO771" i="23"/>
  <c r="AR771" i="23"/>
  <c r="AN771" i="23"/>
  <c r="AS771" i="23"/>
  <c r="BE771" i="23"/>
  <c r="AU772" i="23"/>
  <c r="AX772" i="23"/>
  <c r="BA772" i="23"/>
  <c r="BD772" i="23"/>
  <c r="AY772" i="23"/>
  <c r="AZ772" i="23"/>
  <c r="BB772" i="23"/>
  <c r="AT772" i="23"/>
  <c r="BC772" i="23"/>
  <c r="AO772" i="23"/>
  <c r="AR772" i="23"/>
  <c r="AN772" i="23"/>
  <c r="AS772" i="23"/>
  <c r="BE772" i="23"/>
  <c r="AU773" i="23"/>
  <c r="AX773" i="23"/>
  <c r="BA773" i="23"/>
  <c r="BD773" i="23"/>
  <c r="AY773" i="23"/>
  <c r="AZ773" i="23"/>
  <c r="BB773" i="23"/>
  <c r="AT773" i="23"/>
  <c r="BC773" i="23"/>
  <c r="AO773" i="23"/>
  <c r="AR773" i="23"/>
  <c r="AN773" i="23"/>
  <c r="AS773" i="23"/>
  <c r="BE773" i="23"/>
  <c r="AU774" i="23"/>
  <c r="AX774" i="23"/>
  <c r="BA774" i="23"/>
  <c r="BD774" i="23"/>
  <c r="AY774" i="23"/>
  <c r="AZ774" i="23"/>
  <c r="BB774" i="23"/>
  <c r="AT774" i="23"/>
  <c r="BC774" i="23"/>
  <c r="AO774" i="23"/>
  <c r="AR774" i="23"/>
  <c r="AN774" i="23"/>
  <c r="AS774" i="23"/>
  <c r="BE774" i="23"/>
  <c r="AU775" i="23"/>
  <c r="AX775" i="23"/>
  <c r="BA775" i="23"/>
  <c r="BD775" i="23"/>
  <c r="AY775" i="23"/>
  <c r="AZ775" i="23"/>
  <c r="BB775" i="23"/>
  <c r="AT775" i="23"/>
  <c r="BC775" i="23"/>
  <c r="AO775" i="23"/>
  <c r="AR775" i="23"/>
  <c r="AN775" i="23"/>
  <c r="AS775" i="23"/>
  <c r="BE775" i="23"/>
  <c r="AU776" i="23"/>
  <c r="AX776" i="23"/>
  <c r="BA776" i="23"/>
  <c r="BD776" i="23"/>
  <c r="AY776" i="23"/>
  <c r="AZ776" i="23"/>
  <c r="BB776" i="23"/>
  <c r="AT776" i="23"/>
  <c r="BC776" i="23"/>
  <c r="AO776" i="23"/>
  <c r="AR776" i="23"/>
  <c r="AN776" i="23"/>
  <c r="AS776" i="23"/>
  <c r="BE776" i="23"/>
  <c r="AU777" i="23"/>
  <c r="AX777" i="23"/>
  <c r="BA777" i="23"/>
  <c r="BD777" i="23"/>
  <c r="AY777" i="23"/>
  <c r="AZ777" i="23"/>
  <c r="BB777" i="23"/>
  <c r="AT777" i="23"/>
  <c r="BC777" i="23"/>
  <c r="AO777" i="23"/>
  <c r="AR777" i="23"/>
  <c r="AN777" i="23"/>
  <c r="AS777" i="23"/>
  <c r="BE777" i="23"/>
  <c r="AU778" i="23"/>
  <c r="AX778" i="23"/>
  <c r="BA778" i="23"/>
  <c r="BD778" i="23"/>
  <c r="AY778" i="23"/>
  <c r="AZ778" i="23"/>
  <c r="BB778" i="23"/>
  <c r="AT778" i="23"/>
  <c r="BC778" i="23"/>
  <c r="AO778" i="23"/>
  <c r="AR778" i="23"/>
  <c r="AN778" i="23"/>
  <c r="AS778" i="23"/>
  <c r="BE778" i="23"/>
  <c r="AU779" i="23"/>
  <c r="AX779" i="23"/>
  <c r="BA779" i="23"/>
  <c r="BD779" i="23"/>
  <c r="AY779" i="23"/>
  <c r="AZ779" i="23"/>
  <c r="BB779" i="23"/>
  <c r="AT779" i="23"/>
  <c r="BC779" i="23"/>
  <c r="AO779" i="23"/>
  <c r="AR779" i="23"/>
  <c r="AN779" i="23"/>
  <c r="AS779" i="23"/>
  <c r="BE779" i="23"/>
  <c r="AU780" i="23"/>
  <c r="AX780" i="23"/>
  <c r="BA780" i="23"/>
  <c r="BD780" i="23"/>
  <c r="AY780" i="23"/>
  <c r="AZ780" i="23"/>
  <c r="BB780" i="23"/>
  <c r="AT780" i="23"/>
  <c r="BC780" i="23"/>
  <c r="AO780" i="23"/>
  <c r="AR780" i="23"/>
  <c r="AN780" i="23"/>
  <c r="AS780" i="23"/>
  <c r="BE780" i="23"/>
  <c r="AU781" i="23"/>
  <c r="AX781" i="23"/>
  <c r="BA781" i="23"/>
  <c r="BD781" i="23"/>
  <c r="AY781" i="23"/>
  <c r="AZ781" i="23"/>
  <c r="BB781" i="23"/>
  <c r="AT781" i="23"/>
  <c r="BC781" i="23"/>
  <c r="AO781" i="23"/>
  <c r="AR781" i="23"/>
  <c r="AN781" i="23"/>
  <c r="AS781" i="23"/>
  <c r="BE781" i="23"/>
  <c r="AU782" i="23"/>
  <c r="AX782" i="23"/>
  <c r="BA782" i="23"/>
  <c r="BD782" i="23"/>
  <c r="AY782" i="23"/>
  <c r="AZ782" i="23"/>
  <c r="BB782" i="23"/>
  <c r="AT782" i="23"/>
  <c r="BC782" i="23"/>
  <c r="AO782" i="23"/>
  <c r="AR782" i="23"/>
  <c r="AN782" i="23"/>
  <c r="AS782" i="23"/>
  <c r="BE782" i="23"/>
  <c r="AU783" i="23"/>
  <c r="AX783" i="23"/>
  <c r="BA783" i="23"/>
  <c r="BD783" i="23"/>
  <c r="AY783" i="23"/>
  <c r="AZ783" i="23"/>
  <c r="BB783" i="23"/>
  <c r="AT783" i="23"/>
  <c r="BC783" i="23"/>
  <c r="AO783" i="23"/>
  <c r="AR783" i="23"/>
  <c r="AN783" i="23"/>
  <c r="AS783" i="23"/>
  <c r="BE783" i="23"/>
  <c r="AU784" i="23"/>
  <c r="AX784" i="23"/>
  <c r="BA784" i="23"/>
  <c r="BD784" i="23"/>
  <c r="AY784" i="23"/>
  <c r="AZ784" i="23"/>
  <c r="BB784" i="23"/>
  <c r="AT784" i="23"/>
  <c r="BC784" i="23"/>
  <c r="AO784" i="23"/>
  <c r="AR784" i="23"/>
  <c r="AN784" i="23"/>
  <c r="AS784" i="23"/>
  <c r="BE784" i="23"/>
  <c r="AU785" i="23"/>
  <c r="AX785" i="23"/>
  <c r="BA785" i="23"/>
  <c r="BD785" i="23"/>
  <c r="AY785" i="23"/>
  <c r="AZ785" i="23"/>
  <c r="BB785" i="23"/>
  <c r="AT785" i="23"/>
  <c r="BC785" i="23"/>
  <c r="AO785" i="23"/>
  <c r="AR785" i="23"/>
  <c r="AN785" i="23"/>
  <c r="AS785" i="23"/>
  <c r="BE785" i="23"/>
  <c r="AU786" i="23"/>
  <c r="AX786" i="23"/>
  <c r="BA786" i="23"/>
  <c r="BD786" i="23"/>
  <c r="AY786" i="23"/>
  <c r="AZ786" i="23"/>
  <c r="BB786" i="23"/>
  <c r="AT786" i="23"/>
  <c r="BC786" i="23"/>
  <c r="AO786" i="23"/>
  <c r="AR786" i="23"/>
  <c r="AN786" i="23"/>
  <c r="AS786" i="23"/>
  <c r="BE786" i="23"/>
  <c r="AU787" i="23"/>
  <c r="AX787" i="23"/>
  <c r="BA787" i="23"/>
  <c r="BD787" i="23"/>
  <c r="AY787" i="23"/>
  <c r="AZ787" i="23"/>
  <c r="BB787" i="23"/>
  <c r="AT787" i="23"/>
  <c r="BC787" i="23"/>
  <c r="AO787" i="23"/>
  <c r="AR787" i="23"/>
  <c r="AN787" i="23"/>
  <c r="AS787" i="23"/>
  <c r="BE787" i="23"/>
  <c r="AU788" i="23"/>
  <c r="AX788" i="23"/>
  <c r="BA788" i="23"/>
  <c r="BD788" i="23"/>
  <c r="AY788" i="23"/>
  <c r="AZ788" i="23"/>
  <c r="BB788" i="23"/>
  <c r="AT788" i="23"/>
  <c r="BC788" i="23"/>
  <c r="AO788" i="23"/>
  <c r="AR788" i="23"/>
  <c r="AN788" i="23"/>
  <c r="AS788" i="23"/>
  <c r="BE788" i="23"/>
  <c r="AU789" i="23"/>
  <c r="AX789" i="23"/>
  <c r="BA789" i="23"/>
  <c r="BD789" i="23"/>
  <c r="AY789" i="23"/>
  <c r="AZ789" i="23"/>
  <c r="BB789" i="23"/>
  <c r="AT789" i="23"/>
  <c r="BC789" i="23"/>
  <c r="AO789" i="23"/>
  <c r="AR789" i="23"/>
  <c r="AN789" i="23"/>
  <c r="AS789" i="23"/>
  <c r="BE789" i="23"/>
  <c r="AU790" i="23"/>
  <c r="AX790" i="23"/>
  <c r="BA790" i="23"/>
  <c r="BD790" i="23"/>
  <c r="AY790" i="23"/>
  <c r="AZ790" i="23"/>
  <c r="BB790" i="23"/>
  <c r="AT790" i="23"/>
  <c r="BC790" i="23"/>
  <c r="AO790" i="23"/>
  <c r="AR790" i="23"/>
  <c r="AN790" i="23"/>
  <c r="AS790" i="23"/>
  <c r="BE790" i="23"/>
  <c r="AU791" i="23"/>
  <c r="AX791" i="23"/>
  <c r="BA791" i="23"/>
  <c r="BD791" i="23"/>
  <c r="AY791" i="23"/>
  <c r="AZ791" i="23"/>
  <c r="BB791" i="23"/>
  <c r="AT791" i="23"/>
  <c r="BC791" i="23"/>
  <c r="AO791" i="23"/>
  <c r="AR791" i="23"/>
  <c r="AN791" i="23"/>
  <c r="AS791" i="23"/>
  <c r="BE791" i="23"/>
  <c r="AU792" i="23"/>
  <c r="AX792" i="23"/>
  <c r="BA792" i="23"/>
  <c r="BD792" i="23"/>
  <c r="AY792" i="23"/>
  <c r="AZ792" i="23"/>
  <c r="BB792" i="23"/>
  <c r="AT792" i="23"/>
  <c r="BC792" i="23"/>
  <c r="AO792" i="23"/>
  <c r="AR792" i="23"/>
  <c r="AN792" i="23"/>
  <c r="AS792" i="23"/>
  <c r="BE792" i="23"/>
  <c r="AU793" i="23"/>
  <c r="AX793" i="23"/>
  <c r="BA793" i="23"/>
  <c r="BD793" i="23"/>
  <c r="AY793" i="23"/>
  <c r="AZ793" i="23"/>
  <c r="BB793" i="23"/>
  <c r="AT793" i="23"/>
  <c r="BC793" i="23"/>
  <c r="AO793" i="23"/>
  <c r="AR793" i="23"/>
  <c r="AN793" i="23"/>
  <c r="AS793" i="23"/>
  <c r="BE793" i="23"/>
  <c r="AU794" i="23"/>
  <c r="AX794" i="23"/>
  <c r="BA794" i="23"/>
  <c r="BD794" i="23"/>
  <c r="AY794" i="23"/>
  <c r="AZ794" i="23"/>
  <c r="BB794" i="23"/>
  <c r="AT794" i="23"/>
  <c r="BC794" i="23"/>
  <c r="AO794" i="23"/>
  <c r="AR794" i="23"/>
  <c r="AN794" i="23"/>
  <c r="AS794" i="23"/>
  <c r="BE794" i="23"/>
  <c r="AU795" i="23"/>
  <c r="AX795" i="23"/>
  <c r="BA795" i="23"/>
  <c r="BD795" i="23"/>
  <c r="AY795" i="23"/>
  <c r="AZ795" i="23"/>
  <c r="BB795" i="23"/>
  <c r="AT795" i="23"/>
  <c r="BC795" i="23"/>
  <c r="AO795" i="23"/>
  <c r="AR795" i="23"/>
  <c r="AN795" i="23"/>
  <c r="AS795" i="23"/>
  <c r="BE795" i="23"/>
  <c r="AU796" i="23"/>
  <c r="AX796" i="23"/>
  <c r="BA796" i="23"/>
  <c r="BD796" i="23"/>
  <c r="AY796" i="23"/>
  <c r="AZ796" i="23"/>
  <c r="BB796" i="23"/>
  <c r="AT796" i="23"/>
  <c r="BC796" i="23"/>
  <c r="AO796" i="23"/>
  <c r="AR796" i="23"/>
  <c r="AN796" i="23"/>
  <c r="AS796" i="23"/>
  <c r="BE796" i="23"/>
  <c r="AU797" i="23"/>
  <c r="AX797" i="23"/>
  <c r="BA797" i="23"/>
  <c r="BD797" i="23"/>
  <c r="AY797" i="23"/>
  <c r="AZ797" i="23"/>
  <c r="BB797" i="23"/>
  <c r="AT797" i="23"/>
  <c r="BC797" i="23"/>
  <c r="AO797" i="23"/>
  <c r="AR797" i="23"/>
  <c r="AN797" i="23"/>
  <c r="AS797" i="23"/>
  <c r="BE797" i="23"/>
  <c r="AU798" i="23"/>
  <c r="AX798" i="23"/>
  <c r="BA798" i="23"/>
  <c r="BD798" i="23"/>
  <c r="AY798" i="23"/>
  <c r="AZ798" i="23"/>
  <c r="BB798" i="23"/>
  <c r="AT798" i="23"/>
  <c r="BC798" i="23"/>
  <c r="AO798" i="23"/>
  <c r="AR798" i="23"/>
  <c r="AN798" i="23"/>
  <c r="AS798" i="23"/>
  <c r="BE798" i="23"/>
  <c r="AU799" i="23"/>
  <c r="AX799" i="23"/>
  <c r="BA799" i="23"/>
  <c r="BD799" i="23"/>
  <c r="AY799" i="23"/>
  <c r="AZ799" i="23"/>
  <c r="BB799" i="23"/>
  <c r="AT799" i="23"/>
  <c r="BC799" i="23"/>
  <c r="AO799" i="23"/>
  <c r="AR799" i="23"/>
  <c r="AN799" i="23"/>
  <c r="AS799" i="23"/>
  <c r="BE799" i="23"/>
  <c r="AU800" i="23"/>
  <c r="AX800" i="23"/>
  <c r="BA800" i="23"/>
  <c r="BD800" i="23"/>
  <c r="AY800" i="23"/>
  <c r="AZ800" i="23"/>
  <c r="BB800" i="23"/>
  <c r="AT800" i="23"/>
  <c r="BC800" i="23"/>
  <c r="AO800" i="23"/>
  <c r="AR800" i="23"/>
  <c r="AN800" i="23"/>
  <c r="AS800" i="23"/>
  <c r="BE800" i="23"/>
  <c r="AU801" i="23"/>
  <c r="AX801" i="23"/>
  <c r="BA801" i="23"/>
  <c r="BD801" i="23"/>
  <c r="AY801" i="23"/>
  <c r="AZ801" i="23"/>
  <c r="BB801" i="23"/>
  <c r="AT801" i="23"/>
  <c r="BC801" i="23"/>
  <c r="AO801" i="23"/>
  <c r="AR801" i="23"/>
  <c r="AN801" i="23"/>
  <c r="AS801" i="23"/>
  <c r="BE801" i="23"/>
  <c r="AU802" i="23"/>
  <c r="AX802" i="23"/>
  <c r="BA802" i="23"/>
  <c r="BD802" i="23"/>
  <c r="AY802" i="23"/>
  <c r="AZ802" i="23"/>
  <c r="BB802" i="23"/>
  <c r="AT802" i="23"/>
  <c r="BC802" i="23"/>
  <c r="AO802" i="23"/>
  <c r="AR802" i="23"/>
  <c r="AN802" i="23"/>
  <c r="AS802" i="23"/>
  <c r="BE802" i="23"/>
  <c r="AU803" i="23"/>
  <c r="AX803" i="23"/>
  <c r="BA803" i="23"/>
  <c r="BD803" i="23"/>
  <c r="AY803" i="23"/>
  <c r="AZ803" i="23"/>
  <c r="BB803" i="23"/>
  <c r="AT803" i="23"/>
  <c r="BC803" i="23"/>
  <c r="AO803" i="23"/>
  <c r="AR803" i="23"/>
  <c r="AN803" i="23"/>
  <c r="AS803" i="23"/>
  <c r="BE803" i="23"/>
  <c r="AU804" i="23"/>
  <c r="AX804" i="23"/>
  <c r="BA804" i="23"/>
  <c r="BD804" i="23"/>
  <c r="AY804" i="23"/>
  <c r="AZ804" i="23"/>
  <c r="BB804" i="23"/>
  <c r="AT804" i="23"/>
  <c r="BC804" i="23"/>
  <c r="AO804" i="23"/>
  <c r="AR804" i="23"/>
  <c r="AN804" i="23"/>
  <c r="AS804" i="23"/>
  <c r="BE804" i="23"/>
  <c r="AU805" i="23"/>
  <c r="AX805" i="23"/>
  <c r="BA805" i="23"/>
  <c r="BD805" i="23"/>
  <c r="AY805" i="23"/>
  <c r="AZ805" i="23"/>
  <c r="BB805" i="23"/>
  <c r="AT805" i="23"/>
  <c r="BC805" i="23"/>
  <c r="AO805" i="23"/>
  <c r="AR805" i="23"/>
  <c r="AN805" i="23"/>
  <c r="AS805" i="23"/>
  <c r="BE805" i="23"/>
  <c r="AU806" i="23"/>
  <c r="AX806" i="23"/>
  <c r="BA806" i="23"/>
  <c r="BD806" i="23"/>
  <c r="AY806" i="23"/>
  <c r="AZ806" i="23"/>
  <c r="BB806" i="23"/>
  <c r="AT806" i="23"/>
  <c r="BC806" i="23"/>
  <c r="AO806" i="23"/>
  <c r="AR806" i="23"/>
  <c r="AN806" i="23"/>
  <c r="AS806" i="23"/>
  <c r="BE806" i="23"/>
  <c r="AU807" i="23"/>
  <c r="AX807" i="23"/>
  <c r="BA807" i="23"/>
  <c r="BD807" i="23"/>
  <c r="AY807" i="23"/>
  <c r="AZ807" i="23"/>
  <c r="BB807" i="23"/>
  <c r="AT807" i="23"/>
  <c r="BC807" i="23"/>
  <c r="AO807" i="23"/>
  <c r="AR807" i="23"/>
  <c r="AN807" i="23"/>
  <c r="AS807" i="23"/>
  <c r="BE807" i="23"/>
  <c r="AU808" i="23"/>
  <c r="AX808" i="23"/>
  <c r="BA808" i="23"/>
  <c r="BD808" i="23"/>
  <c r="AY808" i="23"/>
  <c r="AZ808" i="23"/>
  <c r="BB808" i="23"/>
  <c r="AT808" i="23"/>
  <c r="BC808" i="23"/>
  <c r="AO808" i="23"/>
  <c r="AR808" i="23"/>
  <c r="AN808" i="23"/>
  <c r="AS808" i="23"/>
  <c r="BE808" i="23"/>
  <c r="AU809" i="23"/>
  <c r="AX809" i="23"/>
  <c r="BA809" i="23"/>
  <c r="BD809" i="23"/>
  <c r="AY809" i="23"/>
  <c r="AZ809" i="23"/>
  <c r="BB809" i="23"/>
  <c r="AT809" i="23"/>
  <c r="BC809" i="23"/>
  <c r="AO809" i="23"/>
  <c r="AR809" i="23"/>
  <c r="AN809" i="23"/>
  <c r="AS809" i="23"/>
  <c r="BE809" i="23"/>
  <c r="AU810" i="23"/>
  <c r="AX810" i="23"/>
  <c r="BA810" i="23"/>
  <c r="BD810" i="23"/>
  <c r="AY810" i="23"/>
  <c r="AZ810" i="23"/>
  <c r="BB810" i="23"/>
  <c r="AT810" i="23"/>
  <c r="BC810" i="23"/>
  <c r="AO810" i="23"/>
  <c r="AR810" i="23"/>
  <c r="AN810" i="23"/>
  <c r="AS810" i="23"/>
  <c r="BE810" i="23"/>
  <c r="AU811" i="23"/>
  <c r="AX811" i="23"/>
  <c r="BA811" i="23"/>
  <c r="BD811" i="23"/>
  <c r="AY811" i="23"/>
  <c r="AZ811" i="23"/>
  <c r="BB811" i="23"/>
  <c r="AT811" i="23"/>
  <c r="BC811" i="23"/>
  <c r="AO811" i="23"/>
  <c r="AR811" i="23"/>
  <c r="AN811" i="23"/>
  <c r="AS811" i="23"/>
  <c r="BE811" i="23"/>
  <c r="AU812" i="23"/>
  <c r="AX812" i="23"/>
  <c r="BA812" i="23"/>
  <c r="BD812" i="23"/>
  <c r="AY812" i="23"/>
  <c r="AZ812" i="23"/>
  <c r="BB812" i="23"/>
  <c r="AT812" i="23"/>
  <c r="BC812" i="23"/>
  <c r="AO812" i="23"/>
  <c r="AR812" i="23"/>
  <c r="AN812" i="23"/>
  <c r="AS812" i="23"/>
  <c r="BE812" i="23"/>
  <c r="AU813" i="23"/>
  <c r="AX813" i="23"/>
  <c r="BA813" i="23"/>
  <c r="BD813" i="23"/>
  <c r="AY813" i="23"/>
  <c r="AZ813" i="23"/>
  <c r="BB813" i="23"/>
  <c r="AT813" i="23"/>
  <c r="BC813" i="23"/>
  <c r="AO813" i="23"/>
  <c r="AR813" i="23"/>
  <c r="AN813" i="23"/>
  <c r="AS813" i="23"/>
  <c r="BE813" i="23"/>
  <c r="AU814" i="23"/>
  <c r="AX814" i="23"/>
  <c r="BA814" i="23"/>
  <c r="BD814" i="23"/>
  <c r="AY814" i="23"/>
  <c r="AZ814" i="23"/>
  <c r="BB814" i="23"/>
  <c r="AT814" i="23"/>
  <c r="BC814" i="23"/>
  <c r="AO814" i="23"/>
  <c r="AR814" i="23"/>
  <c r="AN814" i="23"/>
  <c r="AS814" i="23"/>
  <c r="BE814" i="23"/>
  <c r="AU815" i="23"/>
  <c r="AX815" i="23"/>
  <c r="BA815" i="23"/>
  <c r="BD815" i="23"/>
  <c r="AY815" i="23"/>
  <c r="AZ815" i="23"/>
  <c r="BB815" i="23"/>
  <c r="AT815" i="23"/>
  <c r="BC815" i="23"/>
  <c r="AO815" i="23"/>
  <c r="AR815" i="23"/>
  <c r="AN815" i="23"/>
  <c r="AS815" i="23"/>
  <c r="BE815" i="23"/>
  <c r="AU816" i="23"/>
  <c r="AX816" i="23"/>
  <c r="BA816" i="23"/>
  <c r="BD816" i="23"/>
  <c r="AY816" i="23"/>
  <c r="AZ816" i="23"/>
  <c r="BB816" i="23"/>
  <c r="AT816" i="23"/>
  <c r="BC816" i="23"/>
  <c r="AO816" i="23"/>
  <c r="AR816" i="23"/>
  <c r="AN816" i="23"/>
  <c r="AS816" i="23"/>
  <c r="BE816" i="23"/>
  <c r="AU817" i="23"/>
  <c r="AX817" i="23"/>
  <c r="BA817" i="23"/>
  <c r="BD817" i="23"/>
  <c r="AY817" i="23"/>
  <c r="AZ817" i="23"/>
  <c r="BB817" i="23"/>
  <c r="AT817" i="23"/>
  <c r="BC817" i="23"/>
  <c r="AO817" i="23"/>
  <c r="AR817" i="23"/>
  <c r="AN817" i="23"/>
  <c r="AS817" i="23"/>
  <c r="BE817" i="23"/>
  <c r="AU818" i="23"/>
  <c r="AX818" i="23"/>
  <c r="BA818" i="23"/>
  <c r="BD818" i="23"/>
  <c r="AY818" i="23"/>
  <c r="AZ818" i="23"/>
  <c r="BB818" i="23"/>
  <c r="AT818" i="23"/>
  <c r="BC818" i="23"/>
  <c r="AO818" i="23"/>
  <c r="AR818" i="23"/>
  <c r="AN818" i="23"/>
  <c r="AS818" i="23"/>
  <c r="BE818" i="23"/>
  <c r="AU819" i="23"/>
  <c r="AX819" i="23"/>
  <c r="BA819" i="23"/>
  <c r="BD819" i="23"/>
  <c r="AY819" i="23"/>
  <c r="AZ819" i="23"/>
  <c r="BB819" i="23"/>
  <c r="AT819" i="23"/>
  <c r="BC819" i="23"/>
  <c r="AO819" i="23"/>
  <c r="AR819" i="23"/>
  <c r="AN819" i="23"/>
  <c r="AS819" i="23"/>
  <c r="BE819" i="23"/>
  <c r="AU820" i="23"/>
  <c r="AX820" i="23"/>
  <c r="BA820" i="23"/>
  <c r="BD820" i="23"/>
  <c r="AY820" i="23"/>
  <c r="AZ820" i="23"/>
  <c r="BB820" i="23"/>
  <c r="AT820" i="23"/>
  <c r="BC820" i="23"/>
  <c r="AO820" i="23"/>
  <c r="AR820" i="23"/>
  <c r="AN820" i="23"/>
  <c r="AS820" i="23"/>
  <c r="BE820" i="23"/>
  <c r="AU821" i="23"/>
  <c r="AX821" i="23"/>
  <c r="BA821" i="23"/>
  <c r="BD821" i="23"/>
  <c r="AY821" i="23"/>
  <c r="AZ821" i="23"/>
  <c r="BB821" i="23"/>
  <c r="AT821" i="23"/>
  <c r="BC821" i="23"/>
  <c r="AO821" i="23"/>
  <c r="AR821" i="23"/>
  <c r="AN821" i="23"/>
  <c r="AS821" i="23"/>
  <c r="BE821" i="23"/>
  <c r="AU822" i="23"/>
  <c r="AX822" i="23"/>
  <c r="BA822" i="23"/>
  <c r="BD822" i="23"/>
  <c r="AY822" i="23"/>
  <c r="AZ822" i="23"/>
  <c r="BB822" i="23"/>
  <c r="AT822" i="23"/>
  <c r="BC822" i="23"/>
  <c r="AO822" i="23"/>
  <c r="AR822" i="23"/>
  <c r="AN822" i="23"/>
  <c r="AS822" i="23"/>
  <c r="BE822" i="23"/>
  <c r="AU823" i="23"/>
  <c r="AX823" i="23"/>
  <c r="BA823" i="23"/>
  <c r="BD823" i="23"/>
  <c r="AY823" i="23"/>
  <c r="AZ823" i="23"/>
  <c r="BB823" i="23"/>
  <c r="AT823" i="23"/>
  <c r="BC823" i="23"/>
  <c r="AO823" i="23"/>
  <c r="AR823" i="23"/>
  <c r="AN823" i="23"/>
  <c r="AS823" i="23"/>
  <c r="BE823" i="23"/>
  <c r="AU824" i="23"/>
  <c r="AX824" i="23"/>
  <c r="BA824" i="23"/>
  <c r="BD824" i="23"/>
  <c r="AY824" i="23"/>
  <c r="AZ824" i="23"/>
  <c r="BB824" i="23"/>
  <c r="AT824" i="23"/>
  <c r="BC824" i="23"/>
  <c r="AO824" i="23"/>
  <c r="AR824" i="23"/>
  <c r="AN824" i="23"/>
  <c r="AS824" i="23"/>
  <c r="BE824" i="23"/>
  <c r="AU825" i="23"/>
  <c r="AX825" i="23"/>
  <c r="BA825" i="23"/>
  <c r="BD825" i="23"/>
  <c r="AY825" i="23"/>
  <c r="AZ825" i="23"/>
  <c r="BB825" i="23"/>
  <c r="AT825" i="23"/>
  <c r="BC825" i="23"/>
  <c r="AO825" i="23"/>
  <c r="AR825" i="23"/>
  <c r="AN825" i="23"/>
  <c r="AS825" i="23"/>
  <c r="BE825" i="23"/>
  <c r="AU826" i="23"/>
  <c r="AX826" i="23"/>
  <c r="BA826" i="23"/>
  <c r="BD826" i="23"/>
  <c r="AY826" i="23"/>
  <c r="AZ826" i="23"/>
  <c r="BB826" i="23"/>
  <c r="AT826" i="23"/>
  <c r="BC826" i="23"/>
  <c r="AO826" i="23"/>
  <c r="AR826" i="23"/>
  <c r="AN826" i="23"/>
  <c r="AS826" i="23"/>
  <c r="BE826" i="23"/>
  <c r="AU827" i="23"/>
  <c r="AX827" i="23"/>
  <c r="BA827" i="23"/>
  <c r="BD827" i="23"/>
  <c r="AY827" i="23"/>
  <c r="AZ827" i="23"/>
  <c r="BB827" i="23"/>
  <c r="AT827" i="23"/>
  <c r="BC827" i="23"/>
  <c r="AO827" i="23"/>
  <c r="AR827" i="23"/>
  <c r="AN827" i="23"/>
  <c r="AS827" i="23"/>
  <c r="BE827" i="23"/>
  <c r="AU828" i="23"/>
  <c r="AX828" i="23"/>
  <c r="BA828" i="23"/>
  <c r="BD828" i="23"/>
  <c r="AY828" i="23"/>
  <c r="AZ828" i="23"/>
  <c r="BB828" i="23"/>
  <c r="AT828" i="23"/>
  <c r="BC828" i="23"/>
  <c r="AO828" i="23"/>
  <c r="AR828" i="23"/>
  <c r="AN828" i="23"/>
  <c r="AS828" i="23"/>
  <c r="BE828" i="23"/>
  <c r="AU829" i="23"/>
  <c r="AX829" i="23"/>
  <c r="BA829" i="23"/>
  <c r="BD829" i="23"/>
  <c r="AY829" i="23"/>
  <c r="AZ829" i="23"/>
  <c r="BB829" i="23"/>
  <c r="AT829" i="23"/>
  <c r="BC829" i="23"/>
  <c r="AO829" i="23"/>
  <c r="AR829" i="23"/>
  <c r="AN829" i="23"/>
  <c r="AS829" i="23"/>
  <c r="BE829" i="23"/>
  <c r="AU830" i="23"/>
  <c r="AX830" i="23"/>
  <c r="BA830" i="23"/>
  <c r="BD830" i="23"/>
  <c r="AY830" i="23"/>
  <c r="AZ830" i="23"/>
  <c r="BB830" i="23"/>
  <c r="AT830" i="23"/>
  <c r="BC830" i="23"/>
  <c r="AO830" i="23"/>
  <c r="AR830" i="23"/>
  <c r="AN830" i="23"/>
  <c r="AS830" i="23"/>
  <c r="BE830" i="23"/>
  <c r="AU831" i="23"/>
  <c r="AX831" i="23"/>
  <c r="BA831" i="23"/>
  <c r="BD831" i="23"/>
  <c r="AY831" i="23"/>
  <c r="AZ831" i="23"/>
  <c r="BB831" i="23"/>
  <c r="AT831" i="23"/>
  <c r="BC831" i="23"/>
  <c r="AO831" i="23"/>
  <c r="AR831" i="23"/>
  <c r="AN831" i="23"/>
  <c r="AS831" i="23"/>
  <c r="BE831" i="23"/>
  <c r="AU832" i="23"/>
  <c r="AX832" i="23"/>
  <c r="BA832" i="23"/>
  <c r="BD832" i="23"/>
  <c r="AY832" i="23"/>
  <c r="AZ832" i="23"/>
  <c r="BB832" i="23"/>
  <c r="AT832" i="23"/>
  <c r="BC832" i="23"/>
  <c r="AO832" i="23"/>
  <c r="AR832" i="23"/>
  <c r="AN832" i="23"/>
  <c r="AS832" i="23"/>
  <c r="BE832" i="23"/>
  <c r="AU833" i="23"/>
  <c r="AX833" i="23"/>
  <c r="BA833" i="23"/>
  <c r="BD833" i="23"/>
  <c r="AY833" i="23"/>
  <c r="AZ833" i="23"/>
  <c r="BB833" i="23"/>
  <c r="AT833" i="23"/>
  <c r="BC833" i="23"/>
  <c r="AO833" i="23"/>
  <c r="AR833" i="23"/>
  <c r="AN833" i="23"/>
  <c r="AS833" i="23"/>
  <c r="BE833" i="23"/>
  <c r="AU834" i="23"/>
  <c r="AX834" i="23"/>
  <c r="BA834" i="23"/>
  <c r="BD834" i="23"/>
  <c r="AY834" i="23"/>
  <c r="AZ834" i="23"/>
  <c r="BB834" i="23"/>
  <c r="AT834" i="23"/>
  <c r="BC834" i="23"/>
  <c r="AO834" i="23"/>
  <c r="AR834" i="23"/>
  <c r="AN834" i="23"/>
  <c r="AS834" i="23"/>
  <c r="BE834" i="23"/>
  <c r="AU835" i="23"/>
  <c r="AX835" i="23"/>
  <c r="BA835" i="23"/>
  <c r="BD835" i="23"/>
  <c r="AY835" i="23"/>
  <c r="AZ835" i="23"/>
  <c r="BB835" i="23"/>
  <c r="AT835" i="23"/>
  <c r="BC835" i="23"/>
  <c r="AO835" i="23"/>
  <c r="AR835" i="23"/>
  <c r="AN835" i="23"/>
  <c r="AS835" i="23"/>
  <c r="BE835" i="23"/>
  <c r="AU836" i="23"/>
  <c r="AX836" i="23"/>
  <c r="BA836" i="23"/>
  <c r="BD836" i="23"/>
  <c r="AY836" i="23"/>
  <c r="AZ836" i="23"/>
  <c r="BB836" i="23"/>
  <c r="AT836" i="23"/>
  <c r="BC836" i="23"/>
  <c r="AO836" i="23"/>
  <c r="AR836" i="23"/>
  <c r="AN836" i="23"/>
  <c r="AS836" i="23"/>
  <c r="BE836" i="23"/>
  <c r="AU837" i="23"/>
  <c r="AX837" i="23"/>
  <c r="BA837" i="23"/>
  <c r="BD837" i="23"/>
  <c r="AY837" i="23"/>
  <c r="AZ837" i="23"/>
  <c r="BB837" i="23"/>
  <c r="AT837" i="23"/>
  <c r="BC837" i="23"/>
  <c r="AO837" i="23"/>
  <c r="AR837" i="23"/>
  <c r="AN837" i="23"/>
  <c r="AS837" i="23"/>
  <c r="BE837" i="23"/>
  <c r="AU838" i="23"/>
  <c r="AX838" i="23"/>
  <c r="BA838" i="23"/>
  <c r="BD838" i="23"/>
  <c r="AY838" i="23"/>
  <c r="AZ838" i="23"/>
  <c r="BB838" i="23"/>
  <c r="AT838" i="23"/>
  <c r="BC838" i="23"/>
  <c r="AO838" i="23"/>
  <c r="AR838" i="23"/>
  <c r="AN838" i="23"/>
  <c r="AS838" i="23"/>
  <c r="BE838" i="23"/>
  <c r="AU839" i="23"/>
  <c r="AX839" i="23"/>
  <c r="BA839" i="23"/>
  <c r="BD839" i="23"/>
  <c r="AY839" i="23"/>
  <c r="AZ839" i="23"/>
  <c r="BB839" i="23"/>
  <c r="AT839" i="23"/>
  <c r="BC839" i="23"/>
  <c r="AO839" i="23"/>
  <c r="AR839" i="23"/>
  <c r="AN839" i="23"/>
  <c r="AS839" i="23"/>
  <c r="BE839" i="23"/>
  <c r="AU840" i="23"/>
  <c r="AX840" i="23"/>
  <c r="BA840" i="23"/>
  <c r="BD840" i="23"/>
  <c r="AY840" i="23"/>
  <c r="AZ840" i="23"/>
  <c r="BB840" i="23"/>
  <c r="AT840" i="23"/>
  <c r="BC840" i="23"/>
  <c r="AO840" i="23"/>
  <c r="AR840" i="23"/>
  <c r="AN840" i="23"/>
  <c r="AS840" i="23"/>
  <c r="BE840" i="23"/>
  <c r="AU841" i="23"/>
  <c r="AX841" i="23"/>
  <c r="BA841" i="23"/>
  <c r="BD841" i="23"/>
  <c r="AY841" i="23"/>
  <c r="AZ841" i="23"/>
  <c r="BB841" i="23"/>
  <c r="AT841" i="23"/>
  <c r="BC841" i="23"/>
  <c r="AO841" i="23"/>
  <c r="AR841" i="23"/>
  <c r="AN841" i="23"/>
  <c r="AS841" i="23"/>
  <c r="BE841" i="23"/>
  <c r="AU842" i="23"/>
  <c r="AX842" i="23"/>
  <c r="BA842" i="23"/>
  <c r="BD842" i="23"/>
  <c r="AY842" i="23"/>
  <c r="AZ842" i="23"/>
  <c r="BB842" i="23"/>
  <c r="AT842" i="23"/>
  <c r="BC842" i="23"/>
  <c r="AO842" i="23"/>
  <c r="AR842" i="23"/>
  <c r="AN842" i="23"/>
  <c r="AS842" i="23"/>
  <c r="BE842" i="23"/>
  <c r="AU843" i="23"/>
  <c r="AX843" i="23"/>
  <c r="BA843" i="23"/>
  <c r="BD843" i="23"/>
  <c r="AY843" i="23"/>
  <c r="AZ843" i="23"/>
  <c r="BB843" i="23"/>
  <c r="AT843" i="23"/>
  <c r="BC843" i="23"/>
  <c r="AO843" i="23"/>
  <c r="AR843" i="23"/>
  <c r="AN843" i="23"/>
  <c r="AS843" i="23"/>
  <c r="BE843" i="23"/>
  <c r="AU844" i="23"/>
  <c r="AX844" i="23"/>
  <c r="BA844" i="23"/>
  <c r="BD844" i="23"/>
  <c r="AY844" i="23"/>
  <c r="AZ844" i="23"/>
  <c r="BB844" i="23"/>
  <c r="AT844" i="23"/>
  <c r="BC844" i="23"/>
  <c r="AO844" i="23"/>
  <c r="AR844" i="23"/>
  <c r="AN844" i="23"/>
  <c r="AS844" i="23"/>
  <c r="BE844" i="23"/>
  <c r="AU845" i="23"/>
  <c r="AX845" i="23"/>
  <c r="BA845" i="23"/>
  <c r="BD845" i="23"/>
  <c r="AY845" i="23"/>
  <c r="AZ845" i="23"/>
  <c r="BB845" i="23"/>
  <c r="AT845" i="23"/>
  <c r="BC845" i="23"/>
  <c r="AO845" i="23"/>
  <c r="AR845" i="23"/>
  <c r="AN845" i="23"/>
  <c r="AS845" i="23"/>
  <c r="BE845" i="23"/>
  <c r="AU846" i="23"/>
  <c r="AX846" i="23"/>
  <c r="BA846" i="23"/>
  <c r="BD846" i="23"/>
  <c r="AY846" i="23"/>
  <c r="AZ846" i="23"/>
  <c r="BB846" i="23"/>
  <c r="AT846" i="23"/>
  <c r="BC846" i="23"/>
  <c r="AO846" i="23"/>
  <c r="AR846" i="23"/>
  <c r="AN846" i="23"/>
  <c r="AS846" i="23"/>
  <c r="BE846" i="23"/>
  <c r="AU847" i="23"/>
  <c r="AX847" i="23"/>
  <c r="BA847" i="23"/>
  <c r="BD847" i="23"/>
  <c r="AY847" i="23"/>
  <c r="AZ847" i="23"/>
  <c r="BB847" i="23"/>
  <c r="AT847" i="23"/>
  <c r="BC847" i="23"/>
  <c r="AO847" i="23"/>
  <c r="AR847" i="23"/>
  <c r="AN847" i="23"/>
  <c r="AS847" i="23"/>
  <c r="BE847" i="23"/>
  <c r="AU848" i="23"/>
  <c r="AX848" i="23"/>
  <c r="BA848" i="23"/>
  <c r="BD848" i="23"/>
  <c r="AY848" i="23"/>
  <c r="AZ848" i="23"/>
  <c r="BB848" i="23"/>
  <c r="AT848" i="23"/>
  <c r="BC848" i="23"/>
  <c r="AO848" i="23"/>
  <c r="AR848" i="23"/>
  <c r="AN848" i="23"/>
  <c r="AS848" i="23"/>
  <c r="BE848" i="23"/>
  <c r="AU849" i="23"/>
  <c r="AX849" i="23"/>
  <c r="BA849" i="23"/>
  <c r="BD849" i="23"/>
  <c r="AY849" i="23"/>
  <c r="AZ849" i="23"/>
  <c r="BB849" i="23"/>
  <c r="AT849" i="23"/>
  <c r="BC849" i="23"/>
  <c r="AO849" i="23"/>
  <c r="AR849" i="23"/>
  <c r="AN849" i="23"/>
  <c r="AS849" i="23"/>
  <c r="BE849" i="23"/>
  <c r="AU850" i="23"/>
  <c r="AX850" i="23"/>
  <c r="BA850" i="23"/>
  <c r="BD850" i="23"/>
  <c r="AY850" i="23"/>
  <c r="AZ850" i="23"/>
  <c r="BB850" i="23"/>
  <c r="AT850" i="23"/>
  <c r="BC850" i="23"/>
  <c r="AO850" i="23"/>
  <c r="AR850" i="23"/>
  <c r="AN850" i="23"/>
  <c r="AS850" i="23"/>
  <c r="BE850" i="23"/>
  <c r="AU851" i="23"/>
  <c r="AX851" i="23"/>
  <c r="BA851" i="23"/>
  <c r="BD851" i="23"/>
  <c r="AY851" i="23"/>
  <c r="AZ851" i="23"/>
  <c r="BB851" i="23"/>
  <c r="AT851" i="23"/>
  <c r="BC851" i="23"/>
  <c r="AO851" i="23"/>
  <c r="AR851" i="23"/>
  <c r="AN851" i="23"/>
  <c r="AS851" i="23"/>
  <c r="BE851" i="23"/>
  <c r="AU852" i="23"/>
  <c r="AX852" i="23"/>
  <c r="BA852" i="23"/>
  <c r="BD852" i="23"/>
  <c r="AY852" i="23"/>
  <c r="AZ852" i="23"/>
  <c r="BB852" i="23"/>
  <c r="AT852" i="23"/>
  <c r="BC852" i="23"/>
  <c r="AO852" i="23"/>
  <c r="AR852" i="23"/>
  <c r="AN852" i="23"/>
  <c r="AS852" i="23"/>
  <c r="BE852" i="23"/>
  <c r="AU853" i="23"/>
  <c r="AX853" i="23"/>
  <c r="BA853" i="23"/>
  <c r="BD853" i="23"/>
  <c r="AY853" i="23"/>
  <c r="AZ853" i="23"/>
  <c r="BB853" i="23"/>
  <c r="AT853" i="23"/>
  <c r="BC853" i="23"/>
  <c r="AO853" i="23"/>
  <c r="AR853" i="23"/>
  <c r="AN853" i="23"/>
  <c r="AS853" i="23"/>
  <c r="BE853" i="23"/>
  <c r="AU854" i="23"/>
  <c r="AX854" i="23"/>
  <c r="BA854" i="23"/>
  <c r="BD854" i="23"/>
  <c r="AY854" i="23"/>
  <c r="AZ854" i="23"/>
  <c r="BB854" i="23"/>
  <c r="AT854" i="23"/>
  <c r="BC854" i="23"/>
  <c r="AO854" i="23"/>
  <c r="AR854" i="23"/>
  <c r="AN854" i="23"/>
  <c r="AS854" i="23"/>
  <c r="BE854" i="23"/>
  <c r="AU855" i="23"/>
  <c r="AX855" i="23"/>
  <c r="BA855" i="23"/>
  <c r="BD855" i="23"/>
  <c r="AY855" i="23"/>
  <c r="AZ855" i="23"/>
  <c r="BB855" i="23"/>
  <c r="AT855" i="23"/>
  <c r="BC855" i="23"/>
  <c r="AO855" i="23"/>
  <c r="AR855" i="23"/>
  <c r="AN855" i="23"/>
  <c r="AS855" i="23"/>
  <c r="BE855" i="23"/>
  <c r="AU856" i="23"/>
  <c r="AX856" i="23"/>
  <c r="BA856" i="23"/>
  <c r="BD856" i="23"/>
  <c r="AY856" i="23"/>
  <c r="AZ856" i="23"/>
  <c r="BB856" i="23"/>
  <c r="AT856" i="23"/>
  <c r="BC856" i="23"/>
  <c r="AO856" i="23"/>
  <c r="AR856" i="23"/>
  <c r="AN856" i="23"/>
  <c r="AS856" i="23"/>
  <c r="BE856" i="23"/>
  <c r="AU857" i="23"/>
  <c r="AX857" i="23"/>
  <c r="BA857" i="23"/>
  <c r="BD857" i="23"/>
  <c r="AY857" i="23"/>
  <c r="AZ857" i="23"/>
  <c r="BB857" i="23"/>
  <c r="AT857" i="23"/>
  <c r="BC857" i="23"/>
  <c r="AO857" i="23"/>
  <c r="AR857" i="23"/>
  <c r="AN857" i="23"/>
  <c r="AS857" i="23"/>
  <c r="BE857" i="23"/>
  <c r="AU858" i="23"/>
  <c r="AX858" i="23"/>
  <c r="BA858" i="23"/>
  <c r="BD858" i="23"/>
  <c r="AY858" i="23"/>
  <c r="AZ858" i="23"/>
  <c r="BB858" i="23"/>
  <c r="AT858" i="23"/>
  <c r="BC858" i="23"/>
  <c r="AO858" i="23"/>
  <c r="AR858" i="23"/>
  <c r="AN858" i="23"/>
  <c r="AS858" i="23"/>
  <c r="BE858" i="23"/>
  <c r="AU859" i="23"/>
  <c r="AX859" i="23"/>
  <c r="BA859" i="23"/>
  <c r="BD859" i="23"/>
  <c r="AY859" i="23"/>
  <c r="AZ859" i="23"/>
  <c r="BB859" i="23"/>
  <c r="AT859" i="23"/>
  <c r="BC859" i="23"/>
  <c r="AO859" i="23"/>
  <c r="AR859" i="23"/>
  <c r="AN859" i="23"/>
  <c r="AS859" i="23"/>
  <c r="BE859" i="23"/>
  <c r="AU860" i="23"/>
  <c r="AX860" i="23"/>
  <c r="BA860" i="23"/>
  <c r="BD860" i="23"/>
  <c r="AY860" i="23"/>
  <c r="AZ860" i="23"/>
  <c r="BB860" i="23"/>
  <c r="AT860" i="23"/>
  <c r="BC860" i="23"/>
  <c r="AO860" i="23"/>
  <c r="AR860" i="23"/>
  <c r="AN860" i="23"/>
  <c r="AS860" i="23"/>
  <c r="BE860" i="23"/>
  <c r="AU861" i="23"/>
  <c r="AX861" i="23"/>
  <c r="BA861" i="23"/>
  <c r="BD861" i="23"/>
  <c r="AY861" i="23"/>
  <c r="AZ861" i="23"/>
  <c r="BB861" i="23"/>
  <c r="AT861" i="23"/>
  <c r="BC861" i="23"/>
  <c r="AO861" i="23"/>
  <c r="AR861" i="23"/>
  <c r="AN861" i="23"/>
  <c r="AS861" i="23"/>
  <c r="BE861" i="23"/>
  <c r="AU862" i="23"/>
  <c r="AX862" i="23"/>
  <c r="BA862" i="23"/>
  <c r="BD862" i="23"/>
  <c r="AY862" i="23"/>
  <c r="AZ862" i="23"/>
  <c r="BB862" i="23"/>
  <c r="AT862" i="23"/>
  <c r="BC862" i="23"/>
  <c r="AO862" i="23"/>
  <c r="AR862" i="23"/>
  <c r="AN862" i="23"/>
  <c r="AS862" i="23"/>
  <c r="BE862" i="23"/>
  <c r="AU863" i="23"/>
  <c r="AX863" i="23"/>
  <c r="BA863" i="23"/>
  <c r="BD863" i="23"/>
  <c r="AY863" i="23"/>
  <c r="AZ863" i="23"/>
  <c r="BB863" i="23"/>
  <c r="AT863" i="23"/>
  <c r="BC863" i="23"/>
  <c r="AO863" i="23"/>
  <c r="AR863" i="23"/>
  <c r="AN863" i="23"/>
  <c r="AS863" i="23"/>
  <c r="BE863" i="23"/>
  <c r="AU864" i="23"/>
  <c r="AX864" i="23"/>
  <c r="BA864" i="23"/>
  <c r="BD864" i="23"/>
  <c r="AY864" i="23"/>
  <c r="AZ864" i="23"/>
  <c r="BB864" i="23"/>
  <c r="AT864" i="23"/>
  <c r="BC864" i="23"/>
  <c r="AO864" i="23"/>
  <c r="AR864" i="23"/>
  <c r="AN864" i="23"/>
  <c r="AS864" i="23"/>
  <c r="BE864" i="23"/>
  <c r="AU865" i="23"/>
  <c r="AX865" i="23"/>
  <c r="BA865" i="23"/>
  <c r="BD865" i="23"/>
  <c r="AY865" i="23"/>
  <c r="AZ865" i="23"/>
  <c r="BB865" i="23"/>
  <c r="AT865" i="23"/>
  <c r="BC865" i="23"/>
  <c r="AO865" i="23"/>
  <c r="AR865" i="23"/>
  <c r="AN865" i="23"/>
  <c r="AS865" i="23"/>
  <c r="BE865" i="23"/>
  <c r="AU866" i="23"/>
  <c r="AX866" i="23"/>
  <c r="BA866" i="23"/>
  <c r="BD866" i="23"/>
  <c r="AY866" i="23"/>
  <c r="AZ866" i="23"/>
  <c r="BB866" i="23"/>
  <c r="AT866" i="23"/>
  <c r="BC866" i="23"/>
  <c r="AO866" i="23"/>
  <c r="AR866" i="23"/>
  <c r="AN866" i="23"/>
  <c r="AS866" i="23"/>
  <c r="BE866" i="23"/>
  <c r="AU867" i="23"/>
  <c r="AX867" i="23"/>
  <c r="BA867" i="23"/>
  <c r="BD867" i="23"/>
  <c r="AY867" i="23"/>
  <c r="AZ867" i="23"/>
  <c r="BB867" i="23"/>
  <c r="AT867" i="23"/>
  <c r="BC867" i="23"/>
  <c r="AO867" i="23"/>
  <c r="AR867" i="23"/>
  <c r="AN867" i="23"/>
  <c r="AS867" i="23"/>
  <c r="BE867" i="23"/>
  <c r="AU868" i="23"/>
  <c r="AX868" i="23"/>
  <c r="BA868" i="23"/>
  <c r="BD868" i="23"/>
  <c r="AY868" i="23"/>
  <c r="AZ868" i="23"/>
  <c r="BB868" i="23"/>
  <c r="AT868" i="23"/>
  <c r="BC868" i="23"/>
  <c r="AO868" i="23"/>
  <c r="AR868" i="23"/>
  <c r="AN868" i="23"/>
  <c r="AS868" i="23"/>
  <c r="BE868" i="23"/>
  <c r="AU869" i="23"/>
  <c r="AX869" i="23"/>
  <c r="BA869" i="23"/>
  <c r="BD869" i="23"/>
  <c r="AY869" i="23"/>
  <c r="AZ869" i="23"/>
  <c r="BB869" i="23"/>
  <c r="AT869" i="23"/>
  <c r="BC869" i="23"/>
  <c r="AO869" i="23"/>
  <c r="AR869" i="23"/>
  <c r="AN869" i="23"/>
  <c r="AS869" i="23"/>
  <c r="BE869" i="23"/>
  <c r="AU870" i="23"/>
  <c r="AX870" i="23"/>
  <c r="BA870" i="23"/>
  <c r="BD870" i="23"/>
  <c r="AY870" i="23"/>
  <c r="AZ870" i="23"/>
  <c r="BB870" i="23"/>
  <c r="AT870" i="23"/>
  <c r="BC870" i="23"/>
  <c r="AO870" i="23"/>
  <c r="AR870" i="23"/>
  <c r="AN870" i="23"/>
  <c r="AS870" i="23"/>
  <c r="BE870" i="23"/>
  <c r="AU871" i="23"/>
  <c r="AX871" i="23"/>
  <c r="BA871" i="23"/>
  <c r="BD871" i="23"/>
  <c r="AY871" i="23"/>
  <c r="AZ871" i="23"/>
  <c r="BB871" i="23"/>
  <c r="AT871" i="23"/>
  <c r="BC871" i="23"/>
  <c r="AO871" i="23"/>
  <c r="AR871" i="23"/>
  <c r="AN871" i="23"/>
  <c r="AS871" i="23"/>
  <c r="BE871" i="23"/>
  <c r="AU872" i="23"/>
  <c r="AX872" i="23"/>
  <c r="BA872" i="23"/>
  <c r="BD872" i="23"/>
  <c r="AY872" i="23"/>
  <c r="AZ872" i="23"/>
  <c r="BB872" i="23"/>
  <c r="AT872" i="23"/>
  <c r="BC872" i="23"/>
  <c r="AO872" i="23"/>
  <c r="AR872" i="23"/>
  <c r="AN872" i="23"/>
  <c r="AS872" i="23"/>
  <c r="BE872" i="23"/>
  <c r="AU873" i="23"/>
  <c r="AX873" i="23"/>
  <c r="BA873" i="23"/>
  <c r="BD873" i="23"/>
  <c r="AY873" i="23"/>
  <c r="AZ873" i="23"/>
  <c r="BB873" i="23"/>
  <c r="AT873" i="23"/>
  <c r="BC873" i="23"/>
  <c r="AO873" i="23"/>
  <c r="AR873" i="23"/>
  <c r="AN873" i="23"/>
  <c r="AS873" i="23"/>
  <c r="BE873" i="23"/>
  <c r="AU874" i="23"/>
  <c r="AX874" i="23"/>
  <c r="BA874" i="23"/>
  <c r="BD874" i="23"/>
  <c r="AY874" i="23"/>
  <c r="AZ874" i="23"/>
  <c r="BB874" i="23"/>
  <c r="AT874" i="23"/>
  <c r="BC874" i="23"/>
  <c r="AO874" i="23"/>
  <c r="AR874" i="23"/>
  <c r="AN874" i="23"/>
  <c r="AS874" i="23"/>
  <c r="BE874" i="23"/>
  <c r="AU875" i="23"/>
  <c r="AX875" i="23"/>
  <c r="BA875" i="23"/>
  <c r="BD875" i="23"/>
  <c r="AY875" i="23"/>
  <c r="AZ875" i="23"/>
  <c r="BB875" i="23"/>
  <c r="AT875" i="23"/>
  <c r="BC875" i="23"/>
  <c r="AO875" i="23"/>
  <c r="AR875" i="23"/>
  <c r="AN875" i="23"/>
  <c r="AS875" i="23"/>
  <c r="BE875" i="23"/>
  <c r="AU876" i="23"/>
  <c r="AX876" i="23"/>
  <c r="BA876" i="23"/>
  <c r="BD876" i="23"/>
  <c r="AY876" i="23"/>
  <c r="AZ876" i="23"/>
  <c r="BB876" i="23"/>
  <c r="AT876" i="23"/>
  <c r="BC876" i="23"/>
  <c r="AO876" i="23"/>
  <c r="AR876" i="23"/>
  <c r="AN876" i="23"/>
  <c r="AS876" i="23"/>
  <c r="BE876" i="23"/>
  <c r="AU877" i="23"/>
  <c r="AX877" i="23"/>
  <c r="BA877" i="23"/>
  <c r="BD877" i="23"/>
  <c r="AY877" i="23"/>
  <c r="AZ877" i="23"/>
  <c r="BB877" i="23"/>
  <c r="AT877" i="23"/>
  <c r="BC877" i="23"/>
  <c r="AO877" i="23"/>
  <c r="AR877" i="23"/>
  <c r="AN877" i="23"/>
  <c r="AS877" i="23"/>
  <c r="BE877" i="23"/>
  <c r="AU878" i="23"/>
  <c r="AX878" i="23"/>
  <c r="BA878" i="23"/>
  <c r="BD878" i="23"/>
  <c r="AY878" i="23"/>
  <c r="AZ878" i="23"/>
  <c r="BB878" i="23"/>
  <c r="AT878" i="23"/>
  <c r="BC878" i="23"/>
  <c r="AO878" i="23"/>
  <c r="AR878" i="23"/>
  <c r="AN878" i="23"/>
  <c r="AS878" i="23"/>
  <c r="BE878" i="23"/>
  <c r="AU879" i="23"/>
  <c r="AX879" i="23"/>
  <c r="BA879" i="23"/>
  <c r="BD879" i="23"/>
  <c r="AY879" i="23"/>
  <c r="AZ879" i="23"/>
  <c r="BB879" i="23"/>
  <c r="AT879" i="23"/>
  <c r="BC879" i="23"/>
  <c r="AO879" i="23"/>
  <c r="AR879" i="23"/>
  <c r="AN879" i="23"/>
  <c r="AS879" i="23"/>
  <c r="BE879" i="23"/>
  <c r="AU880" i="23"/>
  <c r="AX880" i="23"/>
  <c r="BA880" i="23"/>
  <c r="BD880" i="23"/>
  <c r="AY880" i="23"/>
  <c r="AZ880" i="23"/>
  <c r="BB880" i="23"/>
  <c r="AT880" i="23"/>
  <c r="BC880" i="23"/>
  <c r="AO880" i="23"/>
  <c r="AR880" i="23"/>
  <c r="AN880" i="23"/>
  <c r="AS880" i="23"/>
  <c r="BE880" i="23"/>
  <c r="AU881" i="23"/>
  <c r="AX881" i="23"/>
  <c r="BA881" i="23"/>
  <c r="BD881" i="23"/>
  <c r="AY881" i="23"/>
  <c r="AZ881" i="23"/>
  <c r="BB881" i="23"/>
  <c r="AT881" i="23"/>
  <c r="BC881" i="23"/>
  <c r="AO881" i="23"/>
  <c r="AR881" i="23"/>
  <c r="AN881" i="23"/>
  <c r="AS881" i="23"/>
  <c r="BE881" i="23"/>
  <c r="AU882" i="23"/>
  <c r="AX882" i="23"/>
  <c r="BA882" i="23"/>
  <c r="BD882" i="23"/>
  <c r="AY882" i="23"/>
  <c r="AZ882" i="23"/>
  <c r="BB882" i="23"/>
  <c r="AT882" i="23"/>
  <c r="BC882" i="23"/>
  <c r="AO882" i="23"/>
  <c r="AR882" i="23"/>
  <c r="AN882" i="23"/>
  <c r="AS882" i="23"/>
  <c r="BE882" i="23"/>
  <c r="AU883" i="23"/>
  <c r="AX883" i="23"/>
  <c r="BA883" i="23"/>
  <c r="BD883" i="23"/>
  <c r="AY883" i="23"/>
  <c r="AZ883" i="23"/>
  <c r="BB883" i="23"/>
  <c r="AT883" i="23"/>
  <c r="BC883" i="23"/>
  <c r="AO883" i="23"/>
  <c r="AR883" i="23"/>
  <c r="AN883" i="23"/>
  <c r="AS883" i="23"/>
  <c r="BE883" i="23"/>
  <c r="AU884" i="23"/>
  <c r="AX884" i="23"/>
  <c r="BA884" i="23"/>
  <c r="BD884" i="23"/>
  <c r="AY884" i="23"/>
  <c r="AZ884" i="23"/>
  <c r="BB884" i="23"/>
  <c r="AT884" i="23"/>
  <c r="BC884" i="23"/>
  <c r="AO884" i="23"/>
  <c r="AR884" i="23"/>
  <c r="AN884" i="23"/>
  <c r="AS884" i="23"/>
  <c r="BE884" i="23"/>
  <c r="AU885" i="23"/>
  <c r="AX885" i="23"/>
  <c r="BA885" i="23"/>
  <c r="BD885" i="23"/>
  <c r="AY885" i="23"/>
  <c r="AZ885" i="23"/>
  <c r="BB885" i="23"/>
  <c r="AT885" i="23"/>
  <c r="BC885" i="23"/>
  <c r="AO885" i="23"/>
  <c r="AR885" i="23"/>
  <c r="AN885" i="23"/>
  <c r="AS885" i="23"/>
  <c r="BE885" i="23"/>
  <c r="AU886" i="23"/>
  <c r="AX886" i="23"/>
  <c r="BA886" i="23"/>
  <c r="BD886" i="23"/>
  <c r="AY886" i="23"/>
  <c r="AZ886" i="23"/>
  <c r="BB886" i="23"/>
  <c r="AT886" i="23"/>
  <c r="BC886" i="23"/>
  <c r="AO886" i="23"/>
  <c r="AR886" i="23"/>
  <c r="AN886" i="23"/>
  <c r="AS886" i="23"/>
  <c r="BE886" i="23"/>
  <c r="AU887" i="23"/>
  <c r="AX887" i="23"/>
  <c r="BA887" i="23"/>
  <c r="BD887" i="23"/>
  <c r="AY887" i="23"/>
  <c r="AZ887" i="23"/>
  <c r="BB887" i="23"/>
  <c r="AT887" i="23"/>
  <c r="BC887" i="23"/>
  <c r="AO887" i="23"/>
  <c r="AR887" i="23"/>
  <c r="AN887" i="23"/>
  <c r="AS887" i="23"/>
  <c r="BE887" i="23"/>
  <c r="AU888" i="23"/>
  <c r="AX888" i="23"/>
  <c r="BA888" i="23"/>
  <c r="BD888" i="23"/>
  <c r="AY888" i="23"/>
  <c r="AZ888" i="23"/>
  <c r="BB888" i="23"/>
  <c r="AT888" i="23"/>
  <c r="BC888" i="23"/>
  <c r="AO888" i="23"/>
  <c r="AR888" i="23"/>
  <c r="AN888" i="23"/>
  <c r="AS888" i="23"/>
  <c r="BE888" i="23"/>
  <c r="AU889" i="23"/>
  <c r="AX889" i="23"/>
  <c r="BA889" i="23"/>
  <c r="BD889" i="23"/>
  <c r="AY889" i="23"/>
  <c r="AZ889" i="23"/>
  <c r="BB889" i="23"/>
  <c r="AT889" i="23"/>
  <c r="BC889" i="23"/>
  <c r="AO889" i="23"/>
  <c r="AR889" i="23"/>
  <c r="AN889" i="23"/>
  <c r="AS889" i="23"/>
  <c r="BE889" i="23"/>
  <c r="AU890" i="23"/>
  <c r="AX890" i="23"/>
  <c r="BA890" i="23"/>
  <c r="BD890" i="23"/>
  <c r="AY890" i="23"/>
  <c r="AZ890" i="23"/>
  <c r="BB890" i="23"/>
  <c r="AT890" i="23"/>
  <c r="BC890" i="23"/>
  <c r="AO890" i="23"/>
  <c r="AR890" i="23"/>
  <c r="AN890" i="23"/>
  <c r="AS890" i="23"/>
  <c r="BE890" i="23"/>
  <c r="AU891" i="23"/>
  <c r="AX891" i="23"/>
  <c r="BA891" i="23"/>
  <c r="BD891" i="23"/>
  <c r="AY891" i="23"/>
  <c r="AZ891" i="23"/>
  <c r="BB891" i="23"/>
  <c r="AT891" i="23"/>
  <c r="BC891" i="23"/>
  <c r="AO891" i="23"/>
  <c r="AR891" i="23"/>
  <c r="AN891" i="23"/>
  <c r="AS891" i="23"/>
  <c r="BE891" i="23"/>
  <c r="AU892" i="23"/>
  <c r="AX892" i="23"/>
  <c r="BA892" i="23"/>
  <c r="BD892" i="23"/>
  <c r="AY892" i="23"/>
  <c r="AZ892" i="23"/>
  <c r="BB892" i="23"/>
  <c r="AT892" i="23"/>
  <c r="BC892" i="23"/>
  <c r="AO892" i="23"/>
  <c r="AR892" i="23"/>
  <c r="AN892" i="23"/>
  <c r="AS892" i="23"/>
  <c r="BE892" i="23"/>
  <c r="AU893" i="23"/>
  <c r="AX893" i="23"/>
  <c r="BA893" i="23"/>
  <c r="BD893" i="23"/>
  <c r="AY893" i="23"/>
  <c r="AZ893" i="23"/>
  <c r="BB893" i="23"/>
  <c r="AT893" i="23"/>
  <c r="BC893" i="23"/>
  <c r="AO893" i="23"/>
  <c r="AR893" i="23"/>
  <c r="AN893" i="23"/>
  <c r="AS893" i="23"/>
  <c r="BE893" i="23"/>
  <c r="AU894" i="23"/>
  <c r="AX894" i="23"/>
  <c r="BA894" i="23"/>
  <c r="BD894" i="23"/>
  <c r="AY894" i="23"/>
  <c r="AZ894" i="23"/>
  <c r="BB894" i="23"/>
  <c r="AT894" i="23"/>
  <c r="BC894" i="23"/>
  <c r="AO894" i="23"/>
  <c r="AR894" i="23"/>
  <c r="AN894" i="23"/>
  <c r="AS894" i="23"/>
  <c r="BE894" i="23"/>
  <c r="AU895" i="23"/>
  <c r="AX895" i="23"/>
  <c r="BA895" i="23"/>
  <c r="BD895" i="23"/>
  <c r="AY895" i="23"/>
  <c r="AZ895" i="23"/>
  <c r="BB895" i="23"/>
  <c r="AT895" i="23"/>
  <c r="BC895" i="23"/>
  <c r="AO895" i="23"/>
  <c r="AR895" i="23"/>
  <c r="AN895" i="23"/>
  <c r="AS895" i="23"/>
  <c r="BE895" i="23"/>
  <c r="AU896" i="23"/>
  <c r="AX896" i="23"/>
  <c r="BA896" i="23"/>
  <c r="BD896" i="23"/>
  <c r="AY896" i="23"/>
  <c r="AZ896" i="23"/>
  <c r="BB896" i="23"/>
  <c r="AT896" i="23"/>
  <c r="BC896" i="23"/>
  <c r="AO896" i="23"/>
  <c r="AR896" i="23"/>
  <c r="AN896" i="23"/>
  <c r="AS896" i="23"/>
  <c r="BE896" i="23"/>
  <c r="AU897" i="23"/>
  <c r="AX897" i="23"/>
  <c r="BA897" i="23"/>
  <c r="BD897" i="23"/>
  <c r="AY897" i="23"/>
  <c r="AZ897" i="23"/>
  <c r="BB897" i="23"/>
  <c r="AT897" i="23"/>
  <c r="BC897" i="23"/>
  <c r="AO897" i="23"/>
  <c r="AR897" i="23"/>
  <c r="AN897" i="23"/>
  <c r="AS897" i="23"/>
  <c r="BE897" i="23"/>
  <c r="AU898" i="23"/>
  <c r="AX898" i="23"/>
  <c r="BA898" i="23"/>
  <c r="BD898" i="23"/>
  <c r="AY898" i="23"/>
  <c r="AZ898" i="23"/>
  <c r="BB898" i="23"/>
  <c r="AT898" i="23"/>
  <c r="BC898" i="23"/>
  <c r="AO898" i="23"/>
  <c r="AR898" i="23"/>
  <c r="AN898" i="23"/>
  <c r="AS898" i="23"/>
  <c r="BE898" i="23"/>
  <c r="AU899" i="23"/>
  <c r="AX899" i="23"/>
  <c r="BA899" i="23"/>
  <c r="BD899" i="23"/>
  <c r="AY899" i="23"/>
  <c r="AZ899" i="23"/>
  <c r="BB899" i="23"/>
  <c r="AT899" i="23"/>
  <c r="BC899" i="23"/>
  <c r="AO899" i="23"/>
  <c r="AR899" i="23"/>
  <c r="AN899" i="23"/>
  <c r="AS899" i="23"/>
  <c r="BE899" i="23"/>
  <c r="AU900" i="23"/>
  <c r="AX900" i="23"/>
  <c r="BA900" i="23"/>
  <c r="BD900" i="23"/>
  <c r="AY900" i="23"/>
  <c r="AZ900" i="23"/>
  <c r="BB900" i="23"/>
  <c r="AT900" i="23"/>
  <c r="BC900" i="23"/>
  <c r="AO900" i="23"/>
  <c r="AR900" i="23"/>
  <c r="AN900" i="23"/>
  <c r="AS900" i="23"/>
  <c r="BE900" i="23"/>
  <c r="AU901" i="23"/>
  <c r="AX901" i="23"/>
  <c r="BA901" i="23"/>
  <c r="BD901" i="23"/>
  <c r="AY901" i="23"/>
  <c r="AZ901" i="23"/>
  <c r="BB901" i="23"/>
  <c r="AT901" i="23"/>
  <c r="BC901" i="23"/>
  <c r="AO901" i="23"/>
  <c r="AR901" i="23"/>
  <c r="AN901" i="23"/>
  <c r="AS901" i="23"/>
  <c r="BE901" i="23"/>
  <c r="AU902" i="23"/>
  <c r="AX902" i="23"/>
  <c r="BA902" i="23"/>
  <c r="BD902" i="23"/>
  <c r="AY902" i="23"/>
  <c r="AZ902" i="23"/>
  <c r="BB902" i="23"/>
  <c r="AT902" i="23"/>
  <c r="BC902" i="23"/>
  <c r="AO902" i="23"/>
  <c r="AR902" i="23"/>
  <c r="AN902" i="23"/>
  <c r="AS902" i="23"/>
  <c r="BE902" i="23"/>
  <c r="AU903" i="23"/>
  <c r="AX903" i="23"/>
  <c r="BA903" i="23"/>
  <c r="BD903" i="23"/>
  <c r="AY903" i="23"/>
  <c r="AZ903" i="23"/>
  <c r="BB903" i="23"/>
  <c r="AT903" i="23"/>
  <c r="BC903" i="23"/>
  <c r="AO903" i="23"/>
  <c r="AR903" i="23"/>
  <c r="AN903" i="23"/>
  <c r="AS903" i="23"/>
  <c r="BE903" i="23"/>
  <c r="AU904" i="23"/>
  <c r="AX904" i="23"/>
  <c r="BA904" i="23"/>
  <c r="BD904" i="23"/>
  <c r="AY904" i="23"/>
  <c r="AZ904" i="23"/>
  <c r="BB904" i="23"/>
  <c r="AT904" i="23"/>
  <c r="BC904" i="23"/>
  <c r="AO904" i="23"/>
  <c r="AR904" i="23"/>
  <c r="AN904" i="23"/>
  <c r="AS904" i="23"/>
  <c r="BE904" i="23"/>
  <c r="AU905" i="23"/>
  <c r="AX905" i="23"/>
  <c r="BA905" i="23"/>
  <c r="BD905" i="23"/>
  <c r="AY905" i="23"/>
  <c r="AZ905" i="23"/>
  <c r="BB905" i="23"/>
  <c r="AT905" i="23"/>
  <c r="BC905" i="23"/>
  <c r="AO905" i="23"/>
  <c r="AR905" i="23"/>
  <c r="AN905" i="23"/>
  <c r="AS905" i="23"/>
  <c r="BE905" i="23"/>
  <c r="AU906" i="23"/>
  <c r="AX906" i="23"/>
  <c r="BA906" i="23"/>
  <c r="BD906" i="23"/>
  <c r="AY906" i="23"/>
  <c r="AZ906" i="23"/>
  <c r="BB906" i="23"/>
  <c r="AT906" i="23"/>
  <c r="BC906" i="23"/>
  <c r="AO906" i="23"/>
  <c r="AR906" i="23"/>
  <c r="AN906" i="23"/>
  <c r="AS906" i="23"/>
  <c r="BE906" i="23"/>
  <c r="AU907" i="23"/>
  <c r="AX907" i="23"/>
  <c r="BA907" i="23"/>
  <c r="BD907" i="23"/>
  <c r="AY907" i="23"/>
  <c r="AZ907" i="23"/>
  <c r="BB907" i="23"/>
  <c r="AT907" i="23"/>
  <c r="BC907" i="23"/>
  <c r="AO907" i="23"/>
  <c r="AR907" i="23"/>
  <c r="AN907" i="23"/>
  <c r="AS907" i="23"/>
  <c r="BE907" i="23"/>
  <c r="AU908" i="23"/>
  <c r="AX908" i="23"/>
  <c r="BA908" i="23"/>
  <c r="BD908" i="23"/>
  <c r="AY908" i="23"/>
  <c r="AZ908" i="23"/>
  <c r="BB908" i="23"/>
  <c r="AT908" i="23"/>
  <c r="BC908" i="23"/>
  <c r="AO908" i="23"/>
  <c r="AR908" i="23"/>
  <c r="AN908" i="23"/>
  <c r="AS908" i="23"/>
  <c r="BE908" i="23"/>
  <c r="AU909" i="23"/>
  <c r="AX909" i="23"/>
  <c r="BA909" i="23"/>
  <c r="BD909" i="23"/>
  <c r="AY909" i="23"/>
  <c r="AZ909" i="23"/>
  <c r="BB909" i="23"/>
  <c r="AT909" i="23"/>
  <c r="BC909" i="23"/>
  <c r="AO909" i="23"/>
  <c r="AR909" i="23"/>
  <c r="AN909" i="23"/>
  <c r="AS909" i="23"/>
  <c r="BE909" i="23"/>
  <c r="AU910" i="23"/>
  <c r="AX910" i="23"/>
  <c r="BA910" i="23"/>
  <c r="BD910" i="23"/>
  <c r="AY910" i="23"/>
  <c r="AZ910" i="23"/>
  <c r="BB910" i="23"/>
  <c r="AT910" i="23"/>
  <c r="BC910" i="23"/>
  <c r="AO910" i="23"/>
  <c r="AR910" i="23"/>
  <c r="AN910" i="23"/>
  <c r="AS910" i="23"/>
  <c r="BE910" i="23"/>
  <c r="AU911" i="23"/>
  <c r="AX911" i="23"/>
  <c r="BA911" i="23"/>
  <c r="BD911" i="23"/>
  <c r="AY911" i="23"/>
  <c r="AZ911" i="23"/>
  <c r="BB911" i="23"/>
  <c r="AT911" i="23"/>
  <c r="BC911" i="23"/>
  <c r="AO911" i="23"/>
  <c r="AR911" i="23"/>
  <c r="AN911" i="23"/>
  <c r="AS911" i="23"/>
  <c r="BE911" i="23"/>
  <c r="AU912" i="23"/>
  <c r="AX912" i="23"/>
  <c r="BA912" i="23"/>
  <c r="BD912" i="23"/>
  <c r="AY912" i="23"/>
  <c r="AZ912" i="23"/>
  <c r="BB912" i="23"/>
  <c r="AT912" i="23"/>
  <c r="BC912" i="23"/>
  <c r="AO912" i="23"/>
  <c r="AR912" i="23"/>
  <c r="AN912" i="23"/>
  <c r="AS912" i="23"/>
  <c r="BE912" i="23"/>
  <c r="AU913" i="23"/>
  <c r="AX913" i="23"/>
  <c r="BA913" i="23"/>
  <c r="BD913" i="23"/>
  <c r="AY913" i="23"/>
  <c r="AZ913" i="23"/>
  <c r="BB913" i="23"/>
  <c r="AT913" i="23"/>
  <c r="BC913" i="23"/>
  <c r="AO913" i="23"/>
  <c r="AR913" i="23"/>
  <c r="AN913" i="23"/>
  <c r="AS913" i="23"/>
  <c r="BE913" i="23"/>
  <c r="AU914" i="23"/>
  <c r="AX914" i="23"/>
  <c r="BA914" i="23"/>
  <c r="BD914" i="23"/>
  <c r="AY914" i="23"/>
  <c r="AZ914" i="23"/>
  <c r="BB914" i="23"/>
  <c r="AT914" i="23"/>
  <c r="BC914" i="23"/>
  <c r="AO914" i="23"/>
  <c r="AR914" i="23"/>
  <c r="AN914" i="23"/>
  <c r="AS914" i="23"/>
  <c r="BE914" i="23"/>
  <c r="AU915" i="23"/>
  <c r="AX915" i="23"/>
  <c r="BA915" i="23"/>
  <c r="BD915" i="23"/>
  <c r="AY915" i="23"/>
  <c r="AZ915" i="23"/>
  <c r="BB915" i="23"/>
  <c r="AT915" i="23"/>
  <c r="BC915" i="23"/>
  <c r="AO915" i="23"/>
  <c r="AR915" i="23"/>
  <c r="AN915" i="23"/>
  <c r="AS915" i="23"/>
  <c r="BE915" i="23"/>
  <c r="AU916" i="23"/>
  <c r="AX916" i="23"/>
  <c r="BA916" i="23"/>
  <c r="BD916" i="23"/>
  <c r="AY916" i="23"/>
  <c r="AZ916" i="23"/>
  <c r="BB916" i="23"/>
  <c r="AT916" i="23"/>
  <c r="BC916" i="23"/>
  <c r="AO916" i="23"/>
  <c r="AR916" i="23"/>
  <c r="AN916" i="23"/>
  <c r="AS916" i="23"/>
  <c r="BE916" i="23"/>
  <c r="AU917" i="23"/>
  <c r="AX917" i="23"/>
  <c r="BA917" i="23"/>
  <c r="BD917" i="23"/>
  <c r="AY917" i="23"/>
  <c r="AZ917" i="23"/>
  <c r="BB917" i="23"/>
  <c r="AT917" i="23"/>
  <c r="BC917" i="23"/>
  <c r="AO917" i="23"/>
  <c r="AR917" i="23"/>
  <c r="AN917" i="23"/>
  <c r="AS917" i="23"/>
  <c r="BE917" i="23"/>
  <c r="AU918" i="23"/>
  <c r="AX918" i="23"/>
  <c r="BA918" i="23"/>
  <c r="BD918" i="23"/>
  <c r="AY918" i="23"/>
  <c r="AZ918" i="23"/>
  <c r="BB918" i="23"/>
  <c r="AT918" i="23"/>
  <c r="BC918" i="23"/>
  <c r="AO918" i="23"/>
  <c r="AR918" i="23"/>
  <c r="AN918" i="23"/>
  <c r="AS918" i="23"/>
  <c r="BE918" i="23"/>
  <c r="AU919" i="23"/>
  <c r="AX919" i="23"/>
  <c r="BA919" i="23"/>
  <c r="BD919" i="23"/>
  <c r="AY919" i="23"/>
  <c r="AZ919" i="23"/>
  <c r="BB919" i="23"/>
  <c r="AT919" i="23"/>
  <c r="BC919" i="23"/>
  <c r="AO919" i="23"/>
  <c r="AR919" i="23"/>
  <c r="AN919" i="23"/>
  <c r="AS919" i="23"/>
  <c r="BE919" i="23"/>
  <c r="AU920" i="23"/>
  <c r="AX920" i="23"/>
  <c r="BA920" i="23"/>
  <c r="BD920" i="23"/>
  <c r="AY920" i="23"/>
  <c r="AZ920" i="23"/>
  <c r="BB920" i="23"/>
  <c r="AT920" i="23"/>
  <c r="BC920" i="23"/>
  <c r="AO920" i="23"/>
  <c r="AR920" i="23"/>
  <c r="AN920" i="23"/>
  <c r="AS920" i="23"/>
  <c r="BE920" i="23"/>
  <c r="AU921" i="23"/>
  <c r="AX921" i="23"/>
  <c r="BA921" i="23"/>
  <c r="BD921" i="23"/>
  <c r="AY921" i="23"/>
  <c r="AZ921" i="23"/>
  <c r="BB921" i="23"/>
  <c r="AT921" i="23"/>
  <c r="BC921" i="23"/>
  <c r="AO921" i="23"/>
  <c r="AR921" i="23"/>
  <c r="AN921" i="23"/>
  <c r="AS921" i="23"/>
  <c r="BE921" i="23"/>
  <c r="AU922" i="23"/>
  <c r="AX922" i="23"/>
  <c r="BA922" i="23"/>
  <c r="BD922" i="23"/>
  <c r="AY922" i="23"/>
  <c r="AZ922" i="23"/>
  <c r="BB922" i="23"/>
  <c r="AT922" i="23"/>
  <c r="BC922" i="23"/>
  <c r="AO922" i="23"/>
  <c r="AR922" i="23"/>
  <c r="AN922" i="23"/>
  <c r="AS922" i="23"/>
  <c r="BE922" i="23"/>
  <c r="AU923" i="23"/>
  <c r="AX923" i="23"/>
  <c r="BA923" i="23"/>
  <c r="BD923" i="23"/>
  <c r="AY923" i="23"/>
  <c r="AZ923" i="23"/>
  <c r="BB923" i="23"/>
  <c r="AT923" i="23"/>
  <c r="BC923" i="23"/>
  <c r="AO923" i="23"/>
  <c r="AR923" i="23"/>
  <c r="AN923" i="23"/>
  <c r="AS923" i="23"/>
  <c r="BE923" i="23"/>
  <c r="AU924" i="23"/>
  <c r="AX924" i="23"/>
  <c r="BA924" i="23"/>
  <c r="BD924" i="23"/>
  <c r="AY924" i="23"/>
  <c r="AZ924" i="23"/>
  <c r="BB924" i="23"/>
  <c r="AT924" i="23"/>
  <c r="BC924" i="23"/>
  <c r="AO924" i="23"/>
  <c r="AR924" i="23"/>
  <c r="AN924" i="23"/>
  <c r="AS924" i="23"/>
  <c r="BE924" i="23"/>
  <c r="AU925" i="23"/>
  <c r="AX925" i="23"/>
  <c r="BA925" i="23"/>
  <c r="BD925" i="23"/>
  <c r="AY925" i="23"/>
  <c r="AZ925" i="23"/>
  <c r="BB925" i="23"/>
  <c r="AT925" i="23"/>
  <c r="BC925" i="23"/>
  <c r="AO925" i="23"/>
  <c r="AR925" i="23"/>
  <c r="AN925" i="23"/>
  <c r="AS925" i="23"/>
  <c r="BE925" i="23"/>
  <c r="AU926" i="23"/>
  <c r="AX926" i="23"/>
  <c r="BA926" i="23"/>
  <c r="BD926" i="23"/>
  <c r="AY926" i="23"/>
  <c r="AZ926" i="23"/>
  <c r="BB926" i="23"/>
  <c r="AT926" i="23"/>
  <c r="BC926" i="23"/>
  <c r="AO926" i="23"/>
  <c r="AR926" i="23"/>
  <c r="AN926" i="23"/>
  <c r="AS926" i="23"/>
  <c r="BE926" i="23"/>
  <c r="AU927" i="23"/>
  <c r="AX927" i="23"/>
  <c r="BA927" i="23"/>
  <c r="BD927" i="23"/>
  <c r="AY927" i="23"/>
  <c r="AZ927" i="23"/>
  <c r="BB927" i="23"/>
  <c r="AT927" i="23"/>
  <c r="BC927" i="23"/>
  <c r="AO927" i="23"/>
  <c r="AR927" i="23"/>
  <c r="AN927" i="23"/>
  <c r="AS927" i="23"/>
  <c r="BE927" i="23"/>
  <c r="AU928" i="23"/>
  <c r="AX928" i="23"/>
  <c r="BA928" i="23"/>
  <c r="BD928" i="23"/>
  <c r="AY928" i="23"/>
  <c r="AZ928" i="23"/>
  <c r="BB928" i="23"/>
  <c r="AT928" i="23"/>
  <c r="BC928" i="23"/>
  <c r="AO928" i="23"/>
  <c r="AR928" i="23"/>
  <c r="AN928" i="23"/>
  <c r="AS928" i="23"/>
  <c r="BE928" i="23"/>
  <c r="AU929" i="23"/>
  <c r="AX929" i="23"/>
  <c r="BA929" i="23"/>
  <c r="BD929" i="23"/>
  <c r="AY929" i="23"/>
  <c r="AZ929" i="23"/>
  <c r="BB929" i="23"/>
  <c r="AT929" i="23"/>
  <c r="BC929" i="23"/>
  <c r="AO929" i="23"/>
  <c r="AR929" i="23"/>
  <c r="AN929" i="23"/>
  <c r="AS929" i="23"/>
  <c r="BE929" i="23"/>
  <c r="AU930" i="23"/>
  <c r="AX930" i="23"/>
  <c r="BA930" i="23"/>
  <c r="BD930" i="23"/>
  <c r="AY930" i="23"/>
  <c r="AZ930" i="23"/>
  <c r="BB930" i="23"/>
  <c r="AT930" i="23"/>
  <c r="BC930" i="23"/>
  <c r="AO930" i="23"/>
  <c r="AR930" i="23"/>
  <c r="AN930" i="23"/>
  <c r="AS930" i="23"/>
  <c r="BE930" i="23"/>
  <c r="AU931" i="23"/>
  <c r="AX931" i="23"/>
  <c r="BA931" i="23"/>
  <c r="BD931" i="23"/>
  <c r="AY931" i="23"/>
  <c r="AZ931" i="23"/>
  <c r="BB931" i="23"/>
  <c r="AT931" i="23"/>
  <c r="BC931" i="23"/>
  <c r="AO931" i="23"/>
  <c r="AR931" i="23"/>
  <c r="AN931" i="23"/>
  <c r="AS931" i="23"/>
  <c r="BE931" i="23"/>
  <c r="AU932" i="23"/>
  <c r="AX932" i="23"/>
  <c r="BA932" i="23"/>
  <c r="BD932" i="23"/>
  <c r="AY932" i="23"/>
  <c r="AZ932" i="23"/>
  <c r="BB932" i="23"/>
  <c r="AT932" i="23"/>
  <c r="BC932" i="23"/>
  <c r="AO932" i="23"/>
  <c r="AR932" i="23"/>
  <c r="AN932" i="23"/>
  <c r="AS932" i="23"/>
  <c r="BE932" i="23"/>
  <c r="AU933" i="23"/>
  <c r="AX933" i="23"/>
  <c r="BA933" i="23"/>
  <c r="BD933" i="23"/>
  <c r="AY933" i="23"/>
  <c r="AZ933" i="23"/>
  <c r="BB933" i="23"/>
  <c r="AT933" i="23"/>
  <c r="BC933" i="23"/>
  <c r="AO933" i="23"/>
  <c r="AR933" i="23"/>
  <c r="AN933" i="23"/>
  <c r="AS933" i="23"/>
  <c r="BE933" i="23"/>
  <c r="AU934" i="23"/>
  <c r="AX934" i="23"/>
  <c r="BA934" i="23"/>
  <c r="BD934" i="23"/>
  <c r="AY934" i="23"/>
  <c r="AZ934" i="23"/>
  <c r="BB934" i="23"/>
  <c r="AT934" i="23"/>
  <c r="BC934" i="23"/>
  <c r="AO934" i="23"/>
  <c r="AR934" i="23"/>
  <c r="AN934" i="23"/>
  <c r="AS934" i="23"/>
  <c r="BE934" i="23"/>
  <c r="AU935" i="23"/>
  <c r="AX935" i="23"/>
  <c r="BA935" i="23"/>
  <c r="BD935" i="23"/>
  <c r="AY935" i="23"/>
  <c r="AZ935" i="23"/>
  <c r="BB935" i="23"/>
  <c r="AT935" i="23"/>
  <c r="BC935" i="23"/>
  <c r="AO935" i="23"/>
  <c r="AR935" i="23"/>
  <c r="AN935" i="23"/>
  <c r="AS935" i="23"/>
  <c r="BE935" i="23"/>
  <c r="AU936" i="23"/>
  <c r="AX936" i="23"/>
  <c r="BA936" i="23"/>
  <c r="BD936" i="23"/>
  <c r="AY936" i="23"/>
  <c r="AZ936" i="23"/>
  <c r="BB936" i="23"/>
  <c r="AT936" i="23"/>
  <c r="BC936" i="23"/>
  <c r="AO936" i="23"/>
  <c r="AR936" i="23"/>
  <c r="AN936" i="23"/>
  <c r="AS936" i="23"/>
  <c r="BE936" i="23"/>
  <c r="AU937" i="23"/>
  <c r="AX937" i="23"/>
  <c r="BA937" i="23"/>
  <c r="BD937" i="23"/>
  <c r="AY937" i="23"/>
  <c r="AZ937" i="23"/>
  <c r="BB937" i="23"/>
  <c r="AT937" i="23"/>
  <c r="BC937" i="23"/>
  <c r="AO937" i="23"/>
  <c r="AR937" i="23"/>
  <c r="AN937" i="23"/>
  <c r="AS937" i="23"/>
  <c r="BE937" i="23"/>
  <c r="AU938" i="23"/>
  <c r="AX938" i="23"/>
  <c r="BA938" i="23"/>
  <c r="BD938" i="23"/>
  <c r="AY938" i="23"/>
  <c r="AZ938" i="23"/>
  <c r="BB938" i="23"/>
  <c r="AT938" i="23"/>
  <c r="BC938" i="23"/>
  <c r="AO938" i="23"/>
  <c r="AR938" i="23"/>
  <c r="AN938" i="23"/>
  <c r="AS938" i="23"/>
  <c r="BE938" i="23"/>
  <c r="AU939" i="23"/>
  <c r="AX939" i="23"/>
  <c r="BA939" i="23"/>
  <c r="BD939" i="23"/>
  <c r="AY939" i="23"/>
  <c r="AZ939" i="23"/>
  <c r="BB939" i="23"/>
  <c r="AT939" i="23"/>
  <c r="BC939" i="23"/>
  <c r="AO939" i="23"/>
  <c r="AR939" i="23"/>
  <c r="AN939" i="23"/>
  <c r="AS939" i="23"/>
  <c r="BE939" i="23"/>
  <c r="AU940" i="23"/>
  <c r="AX940" i="23"/>
  <c r="BA940" i="23"/>
  <c r="BD940" i="23"/>
  <c r="AY940" i="23"/>
  <c r="AZ940" i="23"/>
  <c r="BB940" i="23"/>
  <c r="AT940" i="23"/>
  <c r="BC940" i="23"/>
  <c r="AO940" i="23"/>
  <c r="AR940" i="23"/>
  <c r="AN940" i="23"/>
  <c r="AS940" i="23"/>
  <c r="BE940" i="23"/>
  <c r="AU941" i="23"/>
  <c r="AX941" i="23"/>
  <c r="BA941" i="23"/>
  <c r="BD941" i="23"/>
  <c r="AY941" i="23"/>
  <c r="AZ941" i="23"/>
  <c r="BB941" i="23"/>
  <c r="AT941" i="23"/>
  <c r="BC941" i="23"/>
  <c r="AO941" i="23"/>
  <c r="AR941" i="23"/>
  <c r="AN941" i="23"/>
  <c r="AS941" i="23"/>
  <c r="BE941" i="23"/>
  <c r="AU942" i="23"/>
  <c r="AX942" i="23"/>
  <c r="BA942" i="23"/>
  <c r="BD942" i="23"/>
  <c r="AY942" i="23"/>
  <c r="AZ942" i="23"/>
  <c r="BB942" i="23"/>
  <c r="AT942" i="23"/>
  <c r="BC942" i="23"/>
  <c r="AO942" i="23"/>
  <c r="AR942" i="23"/>
  <c r="AN942" i="23"/>
  <c r="AS942" i="23"/>
  <c r="BE942" i="23"/>
  <c r="AU943" i="23"/>
  <c r="AX943" i="23"/>
  <c r="BA943" i="23"/>
  <c r="BD943" i="23"/>
  <c r="AY943" i="23"/>
  <c r="AZ943" i="23"/>
  <c r="BB943" i="23"/>
  <c r="AT943" i="23"/>
  <c r="BC943" i="23"/>
  <c r="AO943" i="23"/>
  <c r="AR943" i="23"/>
  <c r="AN943" i="23"/>
  <c r="AS943" i="23"/>
  <c r="BE943" i="23"/>
  <c r="AU944" i="23"/>
  <c r="AX944" i="23"/>
  <c r="BA944" i="23"/>
  <c r="BD944" i="23"/>
  <c r="AY944" i="23"/>
  <c r="AZ944" i="23"/>
  <c r="BB944" i="23"/>
  <c r="AT944" i="23"/>
  <c r="BC944" i="23"/>
  <c r="AO944" i="23"/>
  <c r="AR944" i="23"/>
  <c r="AN944" i="23"/>
  <c r="AS944" i="23"/>
  <c r="BE944" i="23"/>
  <c r="AU945" i="23"/>
  <c r="AX945" i="23"/>
  <c r="BA945" i="23"/>
  <c r="BD945" i="23"/>
  <c r="AY945" i="23"/>
  <c r="AZ945" i="23"/>
  <c r="BB945" i="23"/>
  <c r="AT945" i="23"/>
  <c r="BC945" i="23"/>
  <c r="AO945" i="23"/>
  <c r="AR945" i="23"/>
  <c r="AN945" i="23"/>
  <c r="AS945" i="23"/>
  <c r="BE945" i="23"/>
  <c r="AU946" i="23"/>
  <c r="AX946" i="23"/>
  <c r="BA946" i="23"/>
  <c r="BD946" i="23"/>
  <c r="AY946" i="23"/>
  <c r="AZ946" i="23"/>
  <c r="BB946" i="23"/>
  <c r="AT946" i="23"/>
  <c r="BC946" i="23"/>
  <c r="AO946" i="23"/>
  <c r="AR946" i="23"/>
  <c r="AN946" i="23"/>
  <c r="AS946" i="23"/>
  <c r="BE946" i="23"/>
  <c r="AU947" i="23"/>
  <c r="AX947" i="23"/>
  <c r="BA947" i="23"/>
  <c r="BD947" i="23"/>
  <c r="AY947" i="23"/>
  <c r="AZ947" i="23"/>
  <c r="BB947" i="23"/>
  <c r="AT947" i="23"/>
  <c r="BC947" i="23"/>
  <c r="AO947" i="23"/>
  <c r="AR947" i="23"/>
  <c r="AN947" i="23"/>
  <c r="AS947" i="23"/>
  <c r="BE947" i="23"/>
  <c r="AU948" i="23"/>
  <c r="AX948" i="23"/>
  <c r="BA948" i="23"/>
  <c r="BD948" i="23"/>
  <c r="AY948" i="23"/>
  <c r="AZ948" i="23"/>
  <c r="BB948" i="23"/>
  <c r="AT948" i="23"/>
  <c r="BC948" i="23"/>
  <c r="AO948" i="23"/>
  <c r="AR948" i="23"/>
  <c r="AN948" i="23"/>
  <c r="AS948" i="23"/>
  <c r="BE948" i="23"/>
  <c r="AU949" i="23"/>
  <c r="AX949" i="23"/>
  <c r="BA949" i="23"/>
  <c r="BD949" i="23"/>
  <c r="AY949" i="23"/>
  <c r="AZ949" i="23"/>
  <c r="BB949" i="23"/>
  <c r="AT949" i="23"/>
  <c r="BC949" i="23"/>
  <c r="AO949" i="23"/>
  <c r="AR949" i="23"/>
  <c r="AN949" i="23"/>
  <c r="AS949" i="23"/>
  <c r="BE949" i="23"/>
  <c r="AU950" i="23"/>
  <c r="AX950" i="23"/>
  <c r="BA950" i="23"/>
  <c r="BD950" i="23"/>
  <c r="AY950" i="23"/>
  <c r="AZ950" i="23"/>
  <c r="BB950" i="23"/>
  <c r="AT950" i="23"/>
  <c r="BC950" i="23"/>
  <c r="AO950" i="23"/>
  <c r="AR950" i="23"/>
  <c r="AN950" i="23"/>
  <c r="AS950" i="23"/>
  <c r="BE950" i="23"/>
  <c r="AU951" i="23"/>
  <c r="AX951" i="23"/>
  <c r="BA951" i="23"/>
  <c r="BD951" i="23"/>
  <c r="AY951" i="23"/>
  <c r="AZ951" i="23"/>
  <c r="BB951" i="23"/>
  <c r="AT951" i="23"/>
  <c r="BC951" i="23"/>
  <c r="AO951" i="23"/>
  <c r="AR951" i="23"/>
  <c r="AN951" i="23"/>
  <c r="AS951" i="23"/>
  <c r="BE951" i="23"/>
  <c r="AU952" i="23"/>
  <c r="AX952" i="23"/>
  <c r="BA952" i="23"/>
  <c r="BD952" i="23"/>
  <c r="AY952" i="23"/>
  <c r="AZ952" i="23"/>
  <c r="BB952" i="23"/>
  <c r="AT952" i="23"/>
  <c r="BC952" i="23"/>
  <c r="AO952" i="23"/>
  <c r="AR952" i="23"/>
  <c r="AN952" i="23"/>
  <c r="AS952" i="23"/>
  <c r="BE952" i="23"/>
  <c r="AU953" i="23"/>
  <c r="AX953" i="23"/>
  <c r="BA953" i="23"/>
  <c r="BD953" i="23"/>
  <c r="AY953" i="23"/>
  <c r="AZ953" i="23"/>
  <c r="BB953" i="23"/>
  <c r="AT953" i="23"/>
  <c r="BC953" i="23"/>
  <c r="AO953" i="23"/>
  <c r="AR953" i="23"/>
  <c r="AN953" i="23"/>
  <c r="AS953" i="23"/>
  <c r="BE953" i="23"/>
  <c r="AU954" i="23"/>
  <c r="AX954" i="23"/>
  <c r="BA954" i="23"/>
  <c r="BD954" i="23"/>
  <c r="AY954" i="23"/>
  <c r="AZ954" i="23"/>
  <c r="BB954" i="23"/>
  <c r="AT954" i="23"/>
  <c r="BC954" i="23"/>
  <c r="AO954" i="23"/>
  <c r="AR954" i="23"/>
  <c r="AN954" i="23"/>
  <c r="AS954" i="23"/>
  <c r="BE954" i="23"/>
  <c r="AU955" i="23"/>
  <c r="AX955" i="23"/>
  <c r="BA955" i="23"/>
  <c r="BD955" i="23"/>
  <c r="AY955" i="23"/>
  <c r="AZ955" i="23"/>
  <c r="BB955" i="23"/>
  <c r="AT955" i="23"/>
  <c r="BC955" i="23"/>
  <c r="AO955" i="23"/>
  <c r="AR955" i="23"/>
  <c r="AN955" i="23"/>
  <c r="AS955" i="23"/>
  <c r="BE955" i="23"/>
  <c r="AU956" i="23"/>
  <c r="AX956" i="23"/>
  <c r="BA956" i="23"/>
  <c r="BD956" i="23"/>
  <c r="AY956" i="23"/>
  <c r="AZ956" i="23"/>
  <c r="BB956" i="23"/>
  <c r="AT956" i="23"/>
  <c r="BC956" i="23"/>
  <c r="AO956" i="23"/>
  <c r="AR956" i="23"/>
  <c r="AN956" i="23"/>
  <c r="AS956" i="23"/>
  <c r="BE956" i="23"/>
  <c r="AU957" i="23"/>
  <c r="AX957" i="23"/>
  <c r="BA957" i="23"/>
  <c r="BD957" i="23"/>
  <c r="AY957" i="23"/>
  <c r="AZ957" i="23"/>
  <c r="BB957" i="23"/>
  <c r="AT957" i="23"/>
  <c r="BC957" i="23"/>
  <c r="AO957" i="23"/>
  <c r="AR957" i="23"/>
  <c r="AN957" i="23"/>
  <c r="AS957" i="23"/>
  <c r="BE957" i="23"/>
  <c r="AU958" i="23"/>
  <c r="AX958" i="23"/>
  <c r="BA958" i="23"/>
  <c r="BD958" i="23"/>
  <c r="AY958" i="23"/>
  <c r="AZ958" i="23"/>
  <c r="BB958" i="23"/>
  <c r="AT958" i="23"/>
  <c r="BC958" i="23"/>
  <c r="AO958" i="23"/>
  <c r="AR958" i="23"/>
  <c r="AN958" i="23"/>
  <c r="AS958" i="23"/>
  <c r="BE958" i="23"/>
  <c r="AU959" i="23"/>
  <c r="AX959" i="23"/>
  <c r="BA959" i="23"/>
  <c r="BD959" i="23"/>
  <c r="AY959" i="23"/>
  <c r="AZ959" i="23"/>
  <c r="BB959" i="23"/>
  <c r="AT959" i="23"/>
  <c r="BC959" i="23"/>
  <c r="AO959" i="23"/>
  <c r="AR959" i="23"/>
  <c r="AN959" i="23"/>
  <c r="AS959" i="23"/>
  <c r="BE959" i="23"/>
  <c r="AU960" i="23"/>
  <c r="AX960" i="23"/>
  <c r="BA960" i="23"/>
  <c r="BD960" i="23"/>
  <c r="AY960" i="23"/>
  <c r="AZ960" i="23"/>
  <c r="BB960" i="23"/>
  <c r="AT960" i="23"/>
  <c r="BC960" i="23"/>
  <c r="AO960" i="23"/>
  <c r="AR960" i="23"/>
  <c r="AN960" i="23"/>
  <c r="AS960" i="23"/>
  <c r="BE960" i="23"/>
  <c r="AU961" i="23"/>
  <c r="AX961" i="23"/>
  <c r="BA961" i="23"/>
  <c r="BD961" i="23"/>
  <c r="AY961" i="23"/>
  <c r="AZ961" i="23"/>
  <c r="BB961" i="23"/>
  <c r="AT961" i="23"/>
  <c r="BC961" i="23"/>
  <c r="AO961" i="23"/>
  <c r="AR961" i="23"/>
  <c r="AN961" i="23"/>
  <c r="AS961" i="23"/>
  <c r="BE961" i="23"/>
  <c r="AU962" i="23"/>
  <c r="AX962" i="23"/>
  <c r="BA962" i="23"/>
  <c r="BD962" i="23"/>
  <c r="AY962" i="23"/>
  <c r="AZ962" i="23"/>
  <c r="BB962" i="23"/>
  <c r="AT962" i="23"/>
  <c r="BC962" i="23"/>
  <c r="AO962" i="23"/>
  <c r="AR962" i="23"/>
  <c r="AN962" i="23"/>
  <c r="AS962" i="23"/>
  <c r="BE962" i="23"/>
  <c r="AU963" i="23"/>
  <c r="AX963" i="23"/>
  <c r="BA963" i="23"/>
  <c r="BD963" i="23"/>
  <c r="AY963" i="23"/>
  <c r="AZ963" i="23"/>
  <c r="BB963" i="23"/>
  <c r="AT963" i="23"/>
  <c r="BC963" i="23"/>
  <c r="AO963" i="23"/>
  <c r="AR963" i="23"/>
  <c r="AN963" i="23"/>
  <c r="AS963" i="23"/>
  <c r="BE963" i="23"/>
  <c r="AU964" i="23"/>
  <c r="AX964" i="23"/>
  <c r="BA964" i="23"/>
  <c r="BD964" i="23"/>
  <c r="AY964" i="23"/>
  <c r="AZ964" i="23"/>
  <c r="BB964" i="23"/>
  <c r="AT964" i="23"/>
  <c r="BC964" i="23"/>
  <c r="AO964" i="23"/>
  <c r="AR964" i="23"/>
  <c r="AN964" i="23"/>
  <c r="AS964" i="23"/>
  <c r="BE964" i="23"/>
  <c r="AU965" i="23"/>
  <c r="AX965" i="23"/>
  <c r="BA965" i="23"/>
  <c r="BD965" i="23"/>
  <c r="AY965" i="23"/>
  <c r="AZ965" i="23"/>
  <c r="BB965" i="23"/>
  <c r="AT965" i="23"/>
  <c r="BC965" i="23"/>
  <c r="AO965" i="23"/>
  <c r="AR965" i="23"/>
  <c r="AN965" i="23"/>
  <c r="AS965" i="23"/>
  <c r="BE965" i="23"/>
  <c r="AU966" i="23"/>
  <c r="AX966" i="23"/>
  <c r="BA966" i="23"/>
  <c r="BD966" i="23"/>
  <c r="AY966" i="23"/>
  <c r="AZ966" i="23"/>
  <c r="BB966" i="23"/>
  <c r="AT966" i="23"/>
  <c r="BC966" i="23"/>
  <c r="AO966" i="23"/>
  <c r="AR966" i="23"/>
  <c r="AN966" i="23"/>
  <c r="AS966" i="23"/>
  <c r="BE966" i="23"/>
  <c r="AU967" i="23"/>
  <c r="AX967" i="23"/>
  <c r="BA967" i="23"/>
  <c r="BD967" i="23"/>
  <c r="AY967" i="23"/>
  <c r="AZ967" i="23"/>
  <c r="BB967" i="23"/>
  <c r="AT967" i="23"/>
  <c r="BC967" i="23"/>
  <c r="AO967" i="23"/>
  <c r="AR967" i="23"/>
  <c r="AN967" i="23"/>
  <c r="AS967" i="23"/>
  <c r="BE967" i="23"/>
  <c r="AU968" i="23"/>
  <c r="AX968" i="23"/>
  <c r="BA968" i="23"/>
  <c r="BD968" i="23"/>
  <c r="AY968" i="23"/>
  <c r="AZ968" i="23"/>
  <c r="BB968" i="23"/>
  <c r="AT968" i="23"/>
  <c r="BC968" i="23"/>
  <c r="AO968" i="23"/>
  <c r="AR968" i="23"/>
  <c r="AN968" i="23"/>
  <c r="AS968" i="23"/>
  <c r="BE968" i="23"/>
  <c r="AU969" i="23"/>
  <c r="AX969" i="23"/>
  <c r="BA969" i="23"/>
  <c r="BD969" i="23"/>
  <c r="AY969" i="23"/>
  <c r="AZ969" i="23"/>
  <c r="BB969" i="23"/>
  <c r="AT969" i="23"/>
  <c r="BC969" i="23"/>
  <c r="AO969" i="23"/>
  <c r="AR969" i="23"/>
  <c r="AN969" i="23"/>
  <c r="AS969" i="23"/>
  <c r="BE969" i="23"/>
  <c r="AU970" i="23"/>
  <c r="AX970" i="23"/>
  <c r="BA970" i="23"/>
  <c r="BD970" i="23"/>
  <c r="AY970" i="23"/>
  <c r="AZ970" i="23"/>
  <c r="BB970" i="23"/>
  <c r="AT970" i="23"/>
  <c r="BC970" i="23"/>
  <c r="AO970" i="23"/>
  <c r="AR970" i="23"/>
  <c r="AN970" i="23"/>
  <c r="AS970" i="23"/>
  <c r="BE970" i="23"/>
  <c r="AU971" i="23"/>
  <c r="AX971" i="23"/>
  <c r="BA971" i="23"/>
  <c r="BD971" i="23"/>
  <c r="AY971" i="23"/>
  <c r="AZ971" i="23"/>
  <c r="BB971" i="23"/>
  <c r="AT971" i="23"/>
  <c r="BC971" i="23"/>
  <c r="AO971" i="23"/>
  <c r="AR971" i="23"/>
  <c r="AN971" i="23"/>
  <c r="AS971" i="23"/>
  <c r="BE971" i="23"/>
  <c r="AU972" i="23"/>
  <c r="AX972" i="23"/>
  <c r="BA972" i="23"/>
  <c r="BD972" i="23"/>
  <c r="AY972" i="23"/>
  <c r="AZ972" i="23"/>
  <c r="BB972" i="23"/>
  <c r="AT972" i="23"/>
  <c r="BC972" i="23"/>
  <c r="AO972" i="23"/>
  <c r="AR972" i="23"/>
  <c r="AN972" i="23"/>
  <c r="AS972" i="23"/>
  <c r="BE972" i="23"/>
  <c r="AU973" i="23"/>
  <c r="AX973" i="23"/>
  <c r="BA973" i="23"/>
  <c r="BD973" i="23"/>
  <c r="AY973" i="23"/>
  <c r="AZ973" i="23"/>
  <c r="BB973" i="23"/>
  <c r="AT973" i="23"/>
  <c r="BC973" i="23"/>
  <c r="AO973" i="23"/>
  <c r="AR973" i="23"/>
  <c r="AN973" i="23"/>
  <c r="AS973" i="23"/>
  <c r="BE973" i="23"/>
  <c r="AU974" i="23"/>
  <c r="AX974" i="23"/>
  <c r="BA974" i="23"/>
  <c r="BD974" i="23"/>
  <c r="AY974" i="23"/>
  <c r="AZ974" i="23"/>
  <c r="BB974" i="23"/>
  <c r="AT974" i="23"/>
  <c r="BC974" i="23"/>
  <c r="AO974" i="23"/>
  <c r="AR974" i="23"/>
  <c r="AN974" i="23"/>
  <c r="AS974" i="23"/>
  <c r="BE974" i="23"/>
  <c r="AU975" i="23"/>
  <c r="AX975" i="23"/>
  <c r="BA975" i="23"/>
  <c r="BD975" i="23"/>
  <c r="AY975" i="23"/>
  <c r="AZ975" i="23"/>
  <c r="BB975" i="23"/>
  <c r="AT975" i="23"/>
  <c r="BC975" i="23"/>
  <c r="AO975" i="23"/>
  <c r="AR975" i="23"/>
  <c r="AN975" i="23"/>
  <c r="AS975" i="23"/>
  <c r="BE975" i="23"/>
  <c r="AU976" i="23"/>
  <c r="AX976" i="23"/>
  <c r="BA976" i="23"/>
  <c r="BD976" i="23"/>
  <c r="AY976" i="23"/>
  <c r="AZ976" i="23"/>
  <c r="BB976" i="23"/>
  <c r="AT976" i="23"/>
  <c r="BC976" i="23"/>
  <c r="AO976" i="23"/>
  <c r="AR976" i="23"/>
  <c r="AN976" i="23"/>
  <c r="AS976" i="23"/>
  <c r="BE976" i="23"/>
  <c r="AU977" i="23"/>
  <c r="AX977" i="23"/>
  <c r="BA977" i="23"/>
  <c r="BD977" i="23"/>
  <c r="AY977" i="23"/>
  <c r="AZ977" i="23"/>
  <c r="BB977" i="23"/>
  <c r="AT977" i="23"/>
  <c r="BC977" i="23"/>
  <c r="AO977" i="23"/>
  <c r="AR977" i="23"/>
  <c r="AN977" i="23"/>
  <c r="AS977" i="23"/>
  <c r="BE977" i="23"/>
  <c r="AU978" i="23"/>
  <c r="AX978" i="23"/>
  <c r="BA978" i="23"/>
  <c r="BD978" i="23"/>
  <c r="AY978" i="23"/>
  <c r="AZ978" i="23"/>
  <c r="BB978" i="23"/>
  <c r="AT978" i="23"/>
  <c r="BC978" i="23"/>
  <c r="AO978" i="23"/>
  <c r="AR978" i="23"/>
  <c r="AN978" i="23"/>
  <c r="AS978" i="23"/>
  <c r="BE978" i="23"/>
  <c r="AU979" i="23"/>
  <c r="AX979" i="23"/>
  <c r="BA979" i="23"/>
  <c r="BD979" i="23"/>
  <c r="AY979" i="23"/>
  <c r="AZ979" i="23"/>
  <c r="BB979" i="23"/>
  <c r="AT979" i="23"/>
  <c r="BC979" i="23"/>
  <c r="AO979" i="23"/>
  <c r="AR979" i="23"/>
  <c r="AN979" i="23"/>
  <c r="AS979" i="23"/>
  <c r="BE979" i="23"/>
  <c r="AU980" i="23"/>
  <c r="AX980" i="23"/>
  <c r="BA980" i="23"/>
  <c r="BD980" i="23"/>
  <c r="AY980" i="23"/>
  <c r="AZ980" i="23"/>
  <c r="BB980" i="23"/>
  <c r="AT980" i="23"/>
  <c r="BC980" i="23"/>
  <c r="AO980" i="23"/>
  <c r="AR980" i="23"/>
  <c r="AN980" i="23"/>
  <c r="AS980" i="23"/>
  <c r="BE980" i="23"/>
  <c r="AU981" i="23"/>
  <c r="AX981" i="23"/>
  <c r="BA981" i="23"/>
  <c r="BD981" i="23"/>
  <c r="AY981" i="23"/>
  <c r="AZ981" i="23"/>
  <c r="BB981" i="23"/>
  <c r="AT981" i="23"/>
  <c r="BC981" i="23"/>
  <c r="AO981" i="23"/>
  <c r="AR981" i="23"/>
  <c r="AN981" i="23"/>
  <c r="AS981" i="23"/>
  <c r="BE981" i="23"/>
  <c r="AU982" i="23"/>
  <c r="AX982" i="23"/>
  <c r="BA982" i="23"/>
  <c r="BD982" i="23"/>
  <c r="AY982" i="23"/>
  <c r="AZ982" i="23"/>
  <c r="BB982" i="23"/>
  <c r="AT982" i="23"/>
  <c r="BC982" i="23"/>
  <c r="AO982" i="23"/>
  <c r="AR982" i="23"/>
  <c r="AN982" i="23"/>
  <c r="AS982" i="23"/>
  <c r="BE982" i="23"/>
  <c r="AU983" i="23"/>
  <c r="AX983" i="23"/>
  <c r="BA983" i="23"/>
  <c r="BD983" i="23"/>
  <c r="AY983" i="23"/>
  <c r="AZ983" i="23"/>
  <c r="BB983" i="23"/>
  <c r="AT983" i="23"/>
  <c r="BC983" i="23"/>
  <c r="AO983" i="23"/>
  <c r="AR983" i="23"/>
  <c r="AN983" i="23"/>
  <c r="AS983" i="23"/>
  <c r="BE983" i="23"/>
  <c r="AU984" i="23"/>
  <c r="AX984" i="23"/>
  <c r="BA984" i="23"/>
  <c r="BD984" i="23"/>
  <c r="AY984" i="23"/>
  <c r="AZ984" i="23"/>
  <c r="BB984" i="23"/>
  <c r="AT984" i="23"/>
  <c r="BC984" i="23"/>
  <c r="AO984" i="23"/>
  <c r="AR984" i="23"/>
  <c r="AN984" i="23"/>
  <c r="AS984" i="23"/>
  <c r="BE984" i="23"/>
  <c r="AU985" i="23"/>
  <c r="AX985" i="23"/>
  <c r="BA985" i="23"/>
  <c r="BD985" i="23"/>
  <c r="AY985" i="23"/>
  <c r="AZ985" i="23"/>
  <c r="BB985" i="23"/>
  <c r="AT985" i="23"/>
  <c r="BC985" i="23"/>
  <c r="AO985" i="23"/>
  <c r="AR985" i="23"/>
  <c r="AN985" i="23"/>
  <c r="AS985" i="23"/>
  <c r="BE985" i="23"/>
  <c r="AU986" i="23"/>
  <c r="AX986" i="23"/>
  <c r="BA986" i="23"/>
  <c r="BD986" i="23"/>
  <c r="AY986" i="23"/>
  <c r="AZ986" i="23"/>
  <c r="BB986" i="23"/>
  <c r="AT986" i="23"/>
  <c r="BC986" i="23"/>
  <c r="AO986" i="23"/>
  <c r="AR986" i="23"/>
  <c r="AN986" i="23"/>
  <c r="AS986" i="23"/>
  <c r="BE986" i="23"/>
  <c r="AU987" i="23"/>
  <c r="AX987" i="23"/>
  <c r="BA987" i="23"/>
  <c r="BD987" i="23"/>
  <c r="AY987" i="23"/>
  <c r="AZ987" i="23"/>
  <c r="BB987" i="23"/>
  <c r="AT987" i="23"/>
  <c r="BC987" i="23"/>
  <c r="AO987" i="23"/>
  <c r="AR987" i="23"/>
  <c r="AN987" i="23"/>
  <c r="AS987" i="23"/>
  <c r="BE987" i="23"/>
  <c r="AU988" i="23"/>
  <c r="AX988" i="23"/>
  <c r="BA988" i="23"/>
  <c r="BD988" i="23"/>
  <c r="AY988" i="23"/>
  <c r="AZ988" i="23"/>
  <c r="BB988" i="23"/>
  <c r="AT988" i="23"/>
  <c r="BC988" i="23"/>
  <c r="AO988" i="23"/>
  <c r="AR988" i="23"/>
  <c r="AN988" i="23"/>
  <c r="AS988" i="23"/>
  <c r="BE988" i="23"/>
  <c r="AU989" i="23"/>
  <c r="AX989" i="23"/>
  <c r="BA989" i="23"/>
  <c r="BD989" i="23"/>
  <c r="AY989" i="23"/>
  <c r="AZ989" i="23"/>
  <c r="BB989" i="23"/>
  <c r="AT989" i="23"/>
  <c r="BC989" i="23"/>
  <c r="AO989" i="23"/>
  <c r="AR989" i="23"/>
  <c r="AN989" i="23"/>
  <c r="AS989" i="23"/>
  <c r="BE989" i="23"/>
  <c r="AU990" i="23"/>
  <c r="AX990" i="23"/>
  <c r="BA990" i="23"/>
  <c r="BD990" i="23"/>
  <c r="AY990" i="23"/>
  <c r="AZ990" i="23"/>
  <c r="BB990" i="23"/>
  <c r="AT990" i="23"/>
  <c r="BC990" i="23"/>
  <c r="AO990" i="23"/>
  <c r="AR990" i="23"/>
  <c r="AN990" i="23"/>
  <c r="AS990" i="23"/>
  <c r="BE990" i="23"/>
  <c r="AU991" i="23"/>
  <c r="AX991" i="23"/>
  <c r="BA991" i="23"/>
  <c r="BD991" i="23"/>
  <c r="AY991" i="23"/>
  <c r="AZ991" i="23"/>
  <c r="BB991" i="23"/>
  <c r="AT991" i="23"/>
  <c r="BC991" i="23"/>
  <c r="AO991" i="23"/>
  <c r="AR991" i="23"/>
  <c r="AN991" i="23"/>
  <c r="AS991" i="23"/>
  <c r="BE991" i="23"/>
  <c r="AU992" i="23"/>
  <c r="AX992" i="23"/>
  <c r="BA992" i="23"/>
  <c r="BD992" i="23"/>
  <c r="AY992" i="23"/>
  <c r="AZ992" i="23"/>
  <c r="BB992" i="23"/>
  <c r="AT992" i="23"/>
  <c r="BC992" i="23"/>
  <c r="AO992" i="23"/>
  <c r="AR992" i="23"/>
  <c r="AN992" i="23"/>
  <c r="AS992" i="23"/>
  <c r="BE992" i="23"/>
  <c r="AU993" i="23"/>
  <c r="AX993" i="23"/>
  <c r="BA993" i="23"/>
  <c r="BD993" i="23"/>
  <c r="AY993" i="23"/>
  <c r="AZ993" i="23"/>
  <c r="BB993" i="23"/>
  <c r="AT993" i="23"/>
  <c r="BC993" i="23"/>
  <c r="AO993" i="23"/>
  <c r="AR993" i="23"/>
  <c r="AN993" i="23"/>
  <c r="AS993" i="23"/>
  <c r="BE993" i="23"/>
  <c r="AU994" i="23"/>
  <c r="AX994" i="23"/>
  <c r="BA994" i="23"/>
  <c r="BD994" i="23"/>
  <c r="AY994" i="23"/>
  <c r="AZ994" i="23"/>
  <c r="BB994" i="23"/>
  <c r="AT994" i="23"/>
  <c r="BC994" i="23"/>
  <c r="AO994" i="23"/>
  <c r="AR994" i="23"/>
  <c r="AN994" i="23"/>
  <c r="AS994" i="23"/>
  <c r="BE994" i="23"/>
  <c r="AU995" i="23"/>
  <c r="AX995" i="23"/>
  <c r="BA995" i="23"/>
  <c r="BD995" i="23"/>
  <c r="AY995" i="23"/>
  <c r="AZ995" i="23"/>
  <c r="BB995" i="23"/>
  <c r="AT995" i="23"/>
  <c r="BC995" i="23"/>
  <c r="AO995" i="23"/>
  <c r="AR995" i="23"/>
  <c r="AN995" i="23"/>
  <c r="AS995" i="23"/>
  <c r="BE995" i="23"/>
  <c r="AU996" i="23"/>
  <c r="AX996" i="23"/>
  <c r="BA996" i="23"/>
  <c r="BD996" i="23"/>
  <c r="AY996" i="23"/>
  <c r="AZ996" i="23"/>
  <c r="BB996" i="23"/>
  <c r="AT996" i="23"/>
  <c r="BC996" i="23"/>
  <c r="AO996" i="23"/>
  <c r="AR996" i="23"/>
  <c r="AN996" i="23"/>
  <c r="AS996" i="23"/>
  <c r="BE996" i="23"/>
  <c r="AU997" i="23"/>
  <c r="AX997" i="23"/>
  <c r="BA997" i="23"/>
  <c r="BD997" i="23"/>
  <c r="AY997" i="23"/>
  <c r="AZ997" i="23"/>
  <c r="BB997" i="23"/>
  <c r="AT997" i="23"/>
  <c r="BC997" i="23"/>
  <c r="AO997" i="23"/>
  <c r="AR997" i="23"/>
  <c r="AN997" i="23"/>
  <c r="AS997" i="23"/>
  <c r="BE997" i="23"/>
  <c r="AU998" i="23"/>
  <c r="AX998" i="23"/>
  <c r="BA998" i="23"/>
  <c r="BD998" i="23"/>
  <c r="AY998" i="23"/>
  <c r="AZ998" i="23"/>
  <c r="BB998" i="23"/>
  <c r="AT998" i="23"/>
  <c r="BC998" i="23"/>
  <c r="AO998" i="23"/>
  <c r="AR998" i="23"/>
  <c r="AN998" i="23"/>
  <c r="AS998" i="23"/>
  <c r="BE998" i="23"/>
  <c r="AU999" i="23"/>
  <c r="AX999" i="23"/>
  <c r="BA999" i="23"/>
  <c r="BD999" i="23"/>
  <c r="AY999" i="23"/>
  <c r="AZ999" i="23"/>
  <c r="BB999" i="23"/>
  <c r="AT999" i="23"/>
  <c r="BC999" i="23"/>
  <c r="AO999" i="23"/>
  <c r="AR999" i="23"/>
  <c r="AN999" i="23"/>
  <c r="AS999" i="23"/>
  <c r="BE999" i="23"/>
  <c r="AU1000" i="23"/>
  <c r="AX1000" i="23"/>
  <c r="BA1000" i="23"/>
  <c r="BD1000" i="23"/>
  <c r="AY1000" i="23"/>
  <c r="AZ1000" i="23"/>
  <c r="BB1000" i="23"/>
  <c r="AT1000" i="23"/>
  <c r="BC1000" i="23"/>
  <c r="AO1000" i="23"/>
  <c r="AR1000" i="23"/>
  <c r="AN1000" i="23"/>
  <c r="AS1000" i="23"/>
  <c r="BE1000" i="23"/>
  <c r="AU1001" i="23"/>
  <c r="AX1001" i="23"/>
  <c r="BA1001" i="23"/>
  <c r="BD1001" i="23"/>
  <c r="AY1001" i="23"/>
  <c r="AZ1001" i="23"/>
  <c r="BB1001" i="23"/>
  <c r="AT1001" i="23"/>
  <c r="BC1001" i="23"/>
  <c r="AO1001" i="23"/>
  <c r="AR1001" i="23"/>
  <c r="AN1001" i="23"/>
  <c r="AS1001" i="23"/>
  <c r="BE1001" i="23"/>
  <c r="AU1002" i="23"/>
  <c r="AX1002" i="23"/>
  <c r="BA1002" i="23"/>
  <c r="BD1002" i="23"/>
  <c r="AY1002" i="23"/>
  <c r="AZ1002" i="23"/>
  <c r="BB1002" i="23"/>
  <c r="AT1002" i="23"/>
  <c r="BC1002" i="23"/>
  <c r="AO1002" i="23"/>
  <c r="AR1002" i="23"/>
  <c r="AN1002" i="23"/>
  <c r="AS1002" i="23"/>
  <c r="BE1002" i="23"/>
  <c r="AU1003" i="23"/>
  <c r="AX1003" i="23"/>
  <c r="BA1003" i="23"/>
  <c r="BD1003" i="23"/>
  <c r="AY1003" i="23"/>
  <c r="AZ1003" i="23"/>
  <c r="BB1003" i="23"/>
  <c r="AT1003" i="23"/>
  <c r="BC1003" i="23"/>
  <c r="AO1003" i="23"/>
  <c r="AR1003" i="23"/>
  <c r="AN1003" i="23"/>
  <c r="AS1003" i="23"/>
  <c r="BE1003" i="23"/>
  <c r="AU1004" i="23"/>
  <c r="AX1004" i="23"/>
  <c r="BA1004" i="23"/>
  <c r="BD1004" i="23"/>
  <c r="AY1004" i="23"/>
  <c r="AZ1004" i="23"/>
  <c r="BB1004" i="23"/>
  <c r="AT1004" i="23"/>
  <c r="BC1004" i="23"/>
  <c r="AO1004" i="23"/>
  <c r="AR1004" i="23"/>
  <c r="AN1004" i="23"/>
  <c r="AS1004" i="23"/>
  <c r="BE1004" i="23"/>
  <c r="AU1005" i="23"/>
  <c r="AX1005" i="23"/>
  <c r="BA1005" i="23"/>
  <c r="BD1005" i="23"/>
  <c r="AY1005" i="23"/>
  <c r="AZ1005" i="23"/>
  <c r="BB1005" i="23"/>
  <c r="AT1005" i="23"/>
  <c r="BC1005" i="23"/>
  <c r="AO1005" i="23"/>
  <c r="AR1005" i="23"/>
  <c r="AN1005" i="23"/>
  <c r="AS1005" i="23"/>
  <c r="BE1005" i="23"/>
  <c r="AU1006" i="23"/>
  <c r="AX1006" i="23"/>
  <c r="BA1006" i="23"/>
  <c r="BD1006" i="23"/>
  <c r="AY1006" i="23"/>
  <c r="AZ1006" i="23"/>
  <c r="BB1006" i="23"/>
  <c r="AT1006" i="23"/>
  <c r="BC1006" i="23"/>
  <c r="AO1006" i="23"/>
  <c r="AR1006" i="23"/>
  <c r="AN1006" i="23"/>
  <c r="AS1006" i="23"/>
  <c r="BE1006" i="23"/>
  <c r="AU1007" i="23"/>
  <c r="AX1007" i="23"/>
  <c r="BA1007" i="23"/>
  <c r="BD1007" i="23"/>
  <c r="AY1007" i="23"/>
  <c r="AZ1007" i="23"/>
  <c r="BB1007" i="23"/>
  <c r="AT1007" i="23"/>
  <c r="BC1007" i="23"/>
  <c r="AO1007" i="23"/>
  <c r="AR1007" i="23"/>
  <c r="AN1007" i="23"/>
  <c r="AS1007" i="23"/>
  <c r="BE1007" i="23"/>
  <c r="AU1008" i="23"/>
  <c r="AX1008" i="23"/>
  <c r="BA1008" i="23"/>
  <c r="BD1008" i="23"/>
  <c r="AY1008" i="23"/>
  <c r="AZ1008" i="23"/>
  <c r="BB1008" i="23"/>
  <c r="AT1008" i="23"/>
  <c r="BC1008" i="23"/>
  <c r="AO1008" i="23"/>
  <c r="AR1008" i="23"/>
  <c r="AN1008" i="23"/>
  <c r="AS1008" i="23"/>
  <c r="BE1008" i="23"/>
  <c r="AU1009" i="23"/>
  <c r="AX1009" i="23"/>
  <c r="BA1009" i="23"/>
  <c r="BD1009" i="23"/>
  <c r="AY1009" i="23"/>
  <c r="AZ1009" i="23"/>
  <c r="BB1009" i="23"/>
  <c r="AT1009" i="23"/>
  <c r="BC1009" i="23"/>
  <c r="AO1009" i="23"/>
  <c r="AR1009" i="23"/>
  <c r="AN1009" i="23"/>
  <c r="AS1009" i="23"/>
  <c r="BE1009" i="23"/>
  <c r="AU1010" i="23"/>
  <c r="AX1010" i="23"/>
  <c r="BA1010" i="23"/>
  <c r="BD1010" i="23"/>
  <c r="AY1010" i="23"/>
  <c r="AZ1010" i="23"/>
  <c r="BB1010" i="23"/>
  <c r="AT1010" i="23"/>
  <c r="BC1010" i="23"/>
  <c r="AO1010" i="23"/>
  <c r="AR1010" i="23"/>
  <c r="AN1010" i="23"/>
  <c r="AS1010" i="23"/>
  <c r="BE1010" i="23"/>
  <c r="AU1011" i="23"/>
  <c r="AX1011" i="23"/>
  <c r="BA1011" i="23"/>
  <c r="BD1011" i="23"/>
  <c r="AY1011" i="23"/>
  <c r="AZ1011" i="23"/>
  <c r="BB1011" i="23"/>
  <c r="AT1011" i="23"/>
  <c r="BC1011" i="23"/>
  <c r="AO1011" i="23"/>
  <c r="AR1011" i="23"/>
  <c r="AN1011" i="23"/>
  <c r="AS1011" i="23"/>
  <c r="BE1011" i="23"/>
  <c r="AU1012" i="23"/>
  <c r="AX1012" i="23"/>
  <c r="BA1012" i="23"/>
  <c r="BD1012" i="23"/>
  <c r="AY1012" i="23"/>
  <c r="AZ1012" i="23"/>
  <c r="BB1012" i="23"/>
  <c r="AT1012" i="23"/>
  <c r="BC1012" i="23"/>
  <c r="AO1012" i="23"/>
  <c r="AR1012" i="23"/>
  <c r="AN1012" i="23"/>
  <c r="AS1012" i="23"/>
  <c r="BE1012" i="23"/>
  <c r="AU1013" i="23"/>
  <c r="AX1013" i="23"/>
  <c r="BA1013" i="23"/>
  <c r="BD1013" i="23"/>
  <c r="AY1013" i="23"/>
  <c r="AZ1013" i="23"/>
  <c r="BB1013" i="23"/>
  <c r="AT1013" i="23"/>
  <c r="BC1013" i="23"/>
  <c r="AO1013" i="23"/>
  <c r="AR1013" i="23"/>
  <c r="AN1013" i="23"/>
  <c r="AS1013" i="23"/>
  <c r="BE1013" i="23"/>
  <c r="AU1014" i="23"/>
  <c r="AX1014" i="23"/>
  <c r="BA1014" i="23"/>
  <c r="BD1014" i="23"/>
  <c r="AY1014" i="23"/>
  <c r="AZ1014" i="23"/>
  <c r="BB1014" i="23"/>
  <c r="AT1014" i="23"/>
  <c r="BC1014" i="23"/>
  <c r="AO1014" i="23"/>
  <c r="AR1014" i="23"/>
  <c r="AN1014" i="23"/>
  <c r="AS1014" i="23"/>
  <c r="BE1014" i="23"/>
  <c r="AU1015" i="23"/>
  <c r="AX1015" i="23"/>
  <c r="BA1015" i="23"/>
  <c r="BD1015" i="23"/>
  <c r="AY1015" i="23"/>
  <c r="AZ1015" i="23"/>
  <c r="BB1015" i="23"/>
  <c r="AT1015" i="23"/>
  <c r="BC1015" i="23"/>
  <c r="AO1015" i="23"/>
  <c r="AR1015" i="23"/>
  <c r="AN1015" i="23"/>
  <c r="AS1015" i="23"/>
  <c r="BE1015" i="23"/>
  <c r="AU1016" i="23"/>
  <c r="AX1016" i="23"/>
  <c r="BA1016" i="23"/>
  <c r="BD1016" i="23"/>
  <c r="AY1016" i="23"/>
  <c r="AZ1016" i="23"/>
  <c r="BB1016" i="23"/>
  <c r="AT1016" i="23"/>
  <c r="BC1016" i="23"/>
  <c r="AO1016" i="23"/>
  <c r="AR1016" i="23"/>
  <c r="AN1016" i="23"/>
  <c r="AS1016" i="23"/>
  <c r="BE1016" i="23"/>
  <c r="AU1017" i="23"/>
  <c r="AX1017" i="23"/>
  <c r="BA1017" i="23"/>
  <c r="BD1017" i="23"/>
  <c r="AY1017" i="23"/>
  <c r="AZ1017" i="23"/>
  <c r="BB1017" i="23"/>
  <c r="AT1017" i="23"/>
  <c r="BC1017" i="23"/>
  <c r="AO1017" i="23"/>
  <c r="AR1017" i="23"/>
  <c r="AN1017" i="23"/>
  <c r="AS1017" i="23"/>
  <c r="BE1017" i="23"/>
  <c r="AU1018" i="23"/>
  <c r="AX1018" i="23"/>
  <c r="BA1018" i="23"/>
  <c r="BD1018" i="23"/>
  <c r="AY1018" i="23"/>
  <c r="AZ1018" i="23"/>
  <c r="BB1018" i="23"/>
  <c r="AT1018" i="23"/>
  <c r="BC1018" i="23"/>
  <c r="AO1018" i="23"/>
  <c r="AR1018" i="23"/>
  <c r="AN1018" i="23"/>
  <c r="AS1018" i="23"/>
  <c r="BE1018" i="23"/>
  <c r="AU1019" i="23"/>
  <c r="AX1019" i="23"/>
  <c r="BA1019" i="23"/>
  <c r="BD1019" i="23"/>
  <c r="AY1019" i="23"/>
  <c r="AZ1019" i="23"/>
  <c r="BB1019" i="23"/>
  <c r="AT1019" i="23"/>
  <c r="BC1019" i="23"/>
  <c r="AO1019" i="23"/>
  <c r="AR1019" i="23"/>
  <c r="AN1019" i="23"/>
  <c r="AS1019" i="23"/>
  <c r="BE1019" i="23"/>
  <c r="AU1020" i="23"/>
  <c r="AX1020" i="23"/>
  <c r="BA1020" i="23"/>
  <c r="BD1020" i="23"/>
  <c r="AY1020" i="23"/>
  <c r="AZ1020" i="23"/>
  <c r="BB1020" i="23"/>
  <c r="AT1020" i="23"/>
  <c r="BC1020" i="23"/>
  <c r="AO1020" i="23"/>
  <c r="AR1020" i="23"/>
  <c r="AN1020" i="23"/>
  <c r="AS1020" i="23"/>
  <c r="BE1020" i="23"/>
  <c r="AU1021" i="23"/>
  <c r="AX1021" i="23"/>
  <c r="BA1021" i="23"/>
  <c r="BD1021" i="23"/>
  <c r="AY1021" i="23"/>
  <c r="AZ1021" i="23"/>
  <c r="BB1021" i="23"/>
  <c r="AT1021" i="23"/>
  <c r="BC1021" i="23"/>
  <c r="AO1021" i="23"/>
  <c r="AR1021" i="23"/>
  <c r="AN1021" i="23"/>
  <c r="AS1021" i="23"/>
  <c r="BE1021" i="23"/>
  <c r="AU1022" i="23"/>
  <c r="AX1022" i="23"/>
  <c r="BA1022" i="23"/>
  <c r="BD1022" i="23"/>
  <c r="AY1022" i="23"/>
  <c r="AZ1022" i="23"/>
  <c r="BB1022" i="23"/>
  <c r="AT1022" i="23"/>
  <c r="BC1022" i="23"/>
  <c r="AO1022" i="23"/>
  <c r="AR1022" i="23"/>
  <c r="AN1022" i="23"/>
  <c r="AS1022" i="23"/>
  <c r="BE1022" i="23"/>
  <c r="AU1023" i="23"/>
  <c r="AX1023" i="23"/>
  <c r="BA1023" i="23"/>
  <c r="BD1023" i="23"/>
  <c r="AY1023" i="23"/>
  <c r="AZ1023" i="23"/>
  <c r="BB1023" i="23"/>
  <c r="AT1023" i="23"/>
  <c r="BC1023" i="23"/>
  <c r="AO1023" i="23"/>
  <c r="AR1023" i="23"/>
  <c r="AN1023" i="23"/>
  <c r="AS1023" i="23"/>
  <c r="BE1023" i="23"/>
  <c r="AU1024" i="23"/>
  <c r="AX1024" i="23"/>
  <c r="BA1024" i="23"/>
  <c r="BD1024" i="23"/>
  <c r="AY1024" i="23"/>
  <c r="AZ1024" i="23"/>
  <c r="BB1024" i="23"/>
  <c r="AT1024" i="23"/>
  <c r="BC1024" i="23"/>
  <c r="AO1024" i="23"/>
  <c r="AR1024" i="23"/>
  <c r="AN1024" i="23"/>
  <c r="AS1024" i="23"/>
  <c r="BE1024" i="23"/>
  <c r="AU1025" i="23"/>
  <c r="AX1025" i="23"/>
  <c r="BA1025" i="23"/>
  <c r="BD1025" i="23"/>
  <c r="AY1025" i="23"/>
  <c r="AZ1025" i="23"/>
  <c r="BB1025" i="23"/>
  <c r="AT1025" i="23"/>
  <c r="BC1025" i="23"/>
  <c r="AO1025" i="23"/>
  <c r="AR1025" i="23"/>
  <c r="AN1025" i="23"/>
  <c r="AS1025" i="23"/>
  <c r="BE1025" i="23"/>
  <c r="AU1026" i="23"/>
  <c r="AX1026" i="23"/>
  <c r="BA1026" i="23"/>
  <c r="BD1026" i="23"/>
  <c r="AY1026" i="23"/>
  <c r="AZ1026" i="23"/>
  <c r="BB1026" i="23"/>
  <c r="AT1026" i="23"/>
  <c r="BC1026" i="23"/>
  <c r="AO1026" i="23"/>
  <c r="AR1026" i="23"/>
  <c r="AN1026" i="23"/>
  <c r="AS1026" i="23"/>
  <c r="BE1026" i="23"/>
  <c r="AU1027" i="23"/>
  <c r="AX1027" i="23"/>
  <c r="BA1027" i="23"/>
  <c r="BD1027" i="23"/>
  <c r="AY1027" i="23"/>
  <c r="AZ1027" i="23"/>
  <c r="BB1027" i="23"/>
  <c r="AT1027" i="23"/>
  <c r="BC1027" i="23"/>
  <c r="AO1027" i="23"/>
  <c r="AR1027" i="23"/>
  <c r="AN1027" i="23"/>
  <c r="AS1027" i="23"/>
  <c r="BE1027" i="23"/>
  <c r="AU1028" i="23"/>
  <c r="AX1028" i="23"/>
  <c r="BA1028" i="23"/>
  <c r="BD1028" i="23"/>
  <c r="AY1028" i="23"/>
  <c r="AZ1028" i="23"/>
  <c r="BB1028" i="23"/>
  <c r="AT1028" i="23"/>
  <c r="BC1028" i="23"/>
  <c r="AO1028" i="23"/>
  <c r="AR1028" i="23"/>
  <c r="AN1028" i="23"/>
  <c r="AS1028" i="23"/>
  <c r="BE1028" i="23"/>
  <c r="AU1029" i="23"/>
  <c r="AX1029" i="23"/>
  <c r="BA1029" i="23"/>
  <c r="BD1029" i="23"/>
  <c r="AY1029" i="23"/>
  <c r="AZ1029" i="23"/>
  <c r="BB1029" i="23"/>
  <c r="AT1029" i="23"/>
  <c r="BC1029" i="23"/>
  <c r="AO1029" i="23"/>
  <c r="AR1029" i="23"/>
  <c r="AN1029" i="23"/>
  <c r="AS1029" i="23"/>
  <c r="BE1029" i="23"/>
  <c r="AU1030" i="23"/>
  <c r="AX1030" i="23"/>
  <c r="BA1030" i="23"/>
  <c r="BD1030" i="23"/>
  <c r="AY1030" i="23"/>
  <c r="AZ1030" i="23"/>
  <c r="BB1030" i="23"/>
  <c r="AT1030" i="23"/>
  <c r="BC1030" i="23"/>
  <c r="AO1030" i="23"/>
  <c r="AR1030" i="23"/>
  <c r="AN1030" i="23"/>
  <c r="AS1030" i="23"/>
  <c r="BE1030" i="23"/>
  <c r="AU1031" i="23"/>
  <c r="AX1031" i="23"/>
  <c r="BA1031" i="23"/>
  <c r="BD1031" i="23"/>
  <c r="AY1031" i="23"/>
  <c r="AZ1031" i="23"/>
  <c r="BB1031" i="23"/>
  <c r="AT1031" i="23"/>
  <c r="BC1031" i="23"/>
  <c r="AO1031" i="23"/>
  <c r="AR1031" i="23"/>
  <c r="AN1031" i="23"/>
  <c r="AS1031" i="23"/>
  <c r="BE1031" i="23"/>
  <c r="AU1032" i="23"/>
  <c r="AX1032" i="23"/>
  <c r="BA1032" i="23"/>
  <c r="BD1032" i="23"/>
  <c r="AY1032" i="23"/>
  <c r="AZ1032" i="23"/>
  <c r="BB1032" i="23"/>
  <c r="AT1032" i="23"/>
  <c r="BC1032" i="23"/>
  <c r="AO1032" i="23"/>
  <c r="AR1032" i="23"/>
  <c r="AN1032" i="23"/>
  <c r="AS1032" i="23"/>
  <c r="BE1032" i="23"/>
  <c r="AU1033" i="23"/>
  <c r="AX1033" i="23"/>
  <c r="BA1033" i="23"/>
  <c r="BD1033" i="23"/>
  <c r="AY1033" i="23"/>
  <c r="AZ1033" i="23"/>
  <c r="BB1033" i="23"/>
  <c r="AT1033" i="23"/>
  <c r="BC1033" i="23"/>
  <c r="AO1033" i="23"/>
  <c r="AR1033" i="23"/>
  <c r="AN1033" i="23"/>
  <c r="AS1033" i="23"/>
  <c r="BE1033" i="23"/>
  <c r="AU1034" i="23"/>
  <c r="AX1034" i="23"/>
  <c r="BA1034" i="23"/>
  <c r="BD1034" i="23"/>
  <c r="AY1034" i="23"/>
  <c r="AZ1034" i="23"/>
  <c r="BB1034" i="23"/>
  <c r="AT1034" i="23"/>
  <c r="BC1034" i="23"/>
  <c r="AO1034" i="23"/>
  <c r="AR1034" i="23"/>
  <c r="AN1034" i="23"/>
  <c r="AS1034" i="23"/>
  <c r="BE1034" i="23"/>
  <c r="AU1035" i="23"/>
  <c r="AX1035" i="23"/>
  <c r="BA1035" i="23"/>
  <c r="BD1035" i="23"/>
  <c r="AY1035" i="23"/>
  <c r="AZ1035" i="23"/>
  <c r="BB1035" i="23"/>
  <c r="AT1035" i="23"/>
  <c r="BC1035" i="23"/>
  <c r="AO1035" i="23"/>
  <c r="AR1035" i="23"/>
  <c r="AN1035" i="23"/>
  <c r="AS1035" i="23"/>
  <c r="BE1035" i="23"/>
  <c r="AU1036" i="23"/>
  <c r="AX1036" i="23"/>
  <c r="BA1036" i="23"/>
  <c r="BD1036" i="23"/>
  <c r="AY1036" i="23"/>
  <c r="AZ1036" i="23"/>
  <c r="BB1036" i="23"/>
  <c r="AT1036" i="23"/>
  <c r="BC1036" i="23"/>
  <c r="AO1036" i="23"/>
  <c r="AR1036" i="23"/>
  <c r="AN1036" i="23"/>
  <c r="AS1036" i="23"/>
  <c r="BE1036" i="23"/>
  <c r="AU1037" i="23"/>
  <c r="AX1037" i="23"/>
  <c r="BA1037" i="23"/>
  <c r="BD1037" i="23"/>
  <c r="AY1037" i="23"/>
  <c r="AZ1037" i="23"/>
  <c r="BB1037" i="23"/>
  <c r="AT1037" i="23"/>
  <c r="BC1037" i="23"/>
  <c r="AO1037" i="23"/>
  <c r="AR1037" i="23"/>
  <c r="AN1037" i="23"/>
  <c r="AS1037" i="23"/>
  <c r="BE1037" i="23"/>
  <c r="AU1038" i="23"/>
  <c r="AX1038" i="23"/>
  <c r="BA1038" i="23"/>
  <c r="BD1038" i="23"/>
  <c r="AY1038" i="23"/>
  <c r="AZ1038" i="23"/>
  <c r="BB1038" i="23"/>
  <c r="AT1038" i="23"/>
  <c r="BC1038" i="23"/>
  <c r="AO1038" i="23"/>
  <c r="AR1038" i="23"/>
  <c r="AN1038" i="23"/>
  <c r="AS1038" i="23"/>
  <c r="BE1038" i="23"/>
  <c r="AU1039" i="23"/>
  <c r="AX1039" i="23"/>
  <c r="BA1039" i="23"/>
  <c r="BD1039" i="23"/>
  <c r="AY1039" i="23"/>
  <c r="AZ1039" i="23"/>
  <c r="BB1039" i="23"/>
  <c r="AT1039" i="23"/>
  <c r="BC1039" i="23"/>
  <c r="AO1039" i="23"/>
  <c r="AR1039" i="23"/>
  <c r="AN1039" i="23"/>
  <c r="AS1039" i="23"/>
  <c r="BE1039" i="23"/>
  <c r="AU1040" i="23"/>
  <c r="AX1040" i="23"/>
  <c r="BA1040" i="23"/>
  <c r="BD1040" i="23"/>
  <c r="AY1040" i="23"/>
  <c r="AZ1040" i="23"/>
  <c r="BB1040" i="23"/>
  <c r="AT1040" i="23"/>
  <c r="BC1040" i="23"/>
  <c r="AO1040" i="23"/>
  <c r="AR1040" i="23"/>
  <c r="AN1040" i="23"/>
  <c r="AS1040" i="23"/>
  <c r="BE1040" i="23"/>
  <c r="AU1041" i="23"/>
  <c r="AX1041" i="23"/>
  <c r="BA1041" i="23"/>
  <c r="BD1041" i="23"/>
  <c r="AY1041" i="23"/>
  <c r="AZ1041" i="23"/>
  <c r="BB1041" i="23"/>
  <c r="AT1041" i="23"/>
  <c r="BC1041" i="23"/>
  <c r="AO1041" i="23"/>
  <c r="AR1041" i="23"/>
  <c r="AN1041" i="23"/>
  <c r="AS1041" i="23"/>
  <c r="BE1041" i="23"/>
  <c r="AU1042" i="23"/>
  <c r="AX1042" i="23"/>
  <c r="BA1042" i="23"/>
  <c r="BD1042" i="23"/>
  <c r="AY1042" i="23"/>
  <c r="AZ1042" i="23"/>
  <c r="BB1042" i="23"/>
  <c r="AT1042" i="23"/>
  <c r="BC1042" i="23"/>
  <c r="AO1042" i="23"/>
  <c r="AR1042" i="23"/>
  <c r="AN1042" i="23"/>
  <c r="AS1042" i="23"/>
  <c r="BE1042" i="23"/>
  <c r="AU1043" i="23"/>
  <c r="AX1043" i="23"/>
  <c r="BA1043" i="23"/>
  <c r="BD1043" i="23"/>
  <c r="AY1043" i="23"/>
  <c r="AZ1043" i="23"/>
  <c r="BB1043" i="23"/>
  <c r="AT1043" i="23"/>
  <c r="BC1043" i="23"/>
  <c r="AO1043" i="23"/>
  <c r="AR1043" i="23"/>
  <c r="AN1043" i="23"/>
  <c r="AS1043" i="23"/>
  <c r="BE1043" i="23"/>
  <c r="AU1044" i="23"/>
  <c r="AX1044" i="23"/>
  <c r="BA1044" i="23"/>
  <c r="BD1044" i="23"/>
  <c r="AY1044" i="23"/>
  <c r="AZ1044" i="23"/>
  <c r="BB1044" i="23"/>
  <c r="AT1044" i="23"/>
  <c r="BC1044" i="23"/>
  <c r="AO1044" i="23"/>
  <c r="AR1044" i="23"/>
  <c r="AN1044" i="23"/>
  <c r="AS1044" i="23"/>
  <c r="BE1044" i="23"/>
  <c r="AU1045" i="23"/>
  <c r="AX1045" i="23"/>
  <c r="BA1045" i="23"/>
  <c r="BD1045" i="23"/>
  <c r="AY1045" i="23"/>
  <c r="AZ1045" i="23"/>
  <c r="BB1045" i="23"/>
  <c r="AT1045" i="23"/>
  <c r="BC1045" i="23"/>
  <c r="AO1045" i="23"/>
  <c r="AR1045" i="23"/>
  <c r="AN1045" i="23"/>
  <c r="AS1045" i="23"/>
  <c r="BE1045" i="23"/>
  <c r="AU1046" i="23"/>
  <c r="AX1046" i="23"/>
  <c r="BA1046" i="23"/>
  <c r="BD1046" i="23"/>
  <c r="AY1046" i="23"/>
  <c r="AZ1046" i="23"/>
  <c r="BB1046" i="23"/>
  <c r="AT1046" i="23"/>
  <c r="BC1046" i="23"/>
  <c r="AO1046" i="23"/>
  <c r="AR1046" i="23"/>
  <c r="AN1046" i="23"/>
  <c r="AS1046" i="23"/>
  <c r="BE1046" i="23"/>
  <c r="AU1047" i="23"/>
  <c r="AX1047" i="23"/>
  <c r="BA1047" i="23"/>
  <c r="BD1047" i="23"/>
  <c r="AY1047" i="23"/>
  <c r="AZ1047" i="23"/>
  <c r="BB1047" i="23"/>
  <c r="AT1047" i="23"/>
  <c r="BC1047" i="23"/>
  <c r="AO1047" i="23"/>
  <c r="AR1047" i="23"/>
  <c r="AN1047" i="23"/>
  <c r="AS1047" i="23"/>
  <c r="BE1047" i="23"/>
  <c r="AU1048" i="23"/>
  <c r="AX1048" i="23"/>
  <c r="BA1048" i="23"/>
  <c r="BD1048" i="23"/>
  <c r="AY1048" i="23"/>
  <c r="AZ1048" i="23"/>
  <c r="BB1048" i="23"/>
  <c r="AT1048" i="23"/>
  <c r="BC1048" i="23"/>
  <c r="AO1048" i="23"/>
  <c r="AR1048" i="23"/>
  <c r="AN1048" i="23"/>
  <c r="AS1048" i="23"/>
  <c r="BE1048" i="23"/>
  <c r="AU1049" i="23"/>
  <c r="AX1049" i="23"/>
  <c r="BA1049" i="23"/>
  <c r="BD1049" i="23"/>
  <c r="AY1049" i="23"/>
  <c r="AZ1049" i="23"/>
  <c r="BB1049" i="23"/>
  <c r="AT1049" i="23"/>
  <c r="BC1049" i="23"/>
  <c r="AO1049" i="23"/>
  <c r="AR1049" i="23"/>
  <c r="AN1049" i="23"/>
  <c r="AS1049" i="23"/>
  <c r="BE1049" i="23"/>
  <c r="AU1050" i="23"/>
  <c r="AX1050" i="23"/>
  <c r="BA1050" i="23"/>
  <c r="BD1050" i="23"/>
  <c r="AY1050" i="23"/>
  <c r="AZ1050" i="23"/>
  <c r="BB1050" i="23"/>
  <c r="AT1050" i="23"/>
  <c r="BC1050" i="23"/>
  <c r="AO1050" i="23"/>
  <c r="AR1050" i="23"/>
  <c r="AN1050" i="23"/>
  <c r="AS1050" i="23"/>
  <c r="BE1050" i="23"/>
  <c r="AU1051" i="23"/>
  <c r="AX1051" i="23"/>
  <c r="BA1051" i="23"/>
  <c r="BD1051" i="23"/>
  <c r="AY1051" i="23"/>
  <c r="AZ1051" i="23"/>
  <c r="BB1051" i="23"/>
  <c r="AT1051" i="23"/>
  <c r="BC1051" i="23"/>
  <c r="AO1051" i="23"/>
  <c r="AR1051" i="23"/>
  <c r="AN1051" i="23"/>
  <c r="AS1051" i="23"/>
  <c r="BE1051" i="23"/>
  <c r="AU1052" i="23"/>
  <c r="AX1052" i="23"/>
  <c r="BA1052" i="23"/>
  <c r="BD1052" i="23"/>
  <c r="AY1052" i="23"/>
  <c r="AZ1052" i="23"/>
  <c r="BB1052" i="23"/>
  <c r="AT1052" i="23"/>
  <c r="BC1052" i="23"/>
  <c r="AO1052" i="23"/>
  <c r="AR1052" i="23"/>
  <c r="AN1052" i="23"/>
  <c r="AS1052" i="23"/>
  <c r="BE1052" i="23"/>
  <c r="AU1053" i="23"/>
  <c r="AX1053" i="23"/>
  <c r="BA1053" i="23"/>
  <c r="BD1053" i="23"/>
  <c r="AY1053" i="23"/>
  <c r="AZ1053" i="23"/>
  <c r="BB1053" i="23"/>
  <c r="AT1053" i="23"/>
  <c r="BC1053" i="23"/>
  <c r="AO1053" i="23"/>
  <c r="AR1053" i="23"/>
  <c r="AN1053" i="23"/>
  <c r="AS1053" i="23"/>
  <c r="BE1053" i="23"/>
  <c r="AU1054" i="23"/>
  <c r="AX1054" i="23"/>
  <c r="BA1054" i="23"/>
  <c r="BD1054" i="23"/>
  <c r="AY1054" i="23"/>
  <c r="AZ1054" i="23"/>
  <c r="BB1054" i="23"/>
  <c r="AT1054" i="23"/>
  <c r="BC1054" i="23"/>
  <c r="AO1054" i="23"/>
  <c r="AR1054" i="23"/>
  <c r="AN1054" i="23"/>
  <c r="AS1054" i="23"/>
  <c r="BE1054" i="23"/>
  <c r="AU1055" i="23"/>
  <c r="AX1055" i="23"/>
  <c r="BA1055" i="23"/>
  <c r="BD1055" i="23"/>
  <c r="AY1055" i="23"/>
  <c r="AZ1055" i="23"/>
  <c r="BB1055" i="23"/>
  <c r="AT1055" i="23"/>
  <c r="BC1055" i="23"/>
  <c r="AO1055" i="23"/>
  <c r="AR1055" i="23"/>
  <c r="AN1055" i="23"/>
  <c r="AS1055" i="23"/>
  <c r="BE1055" i="23"/>
  <c r="AU1056" i="23"/>
  <c r="AX1056" i="23"/>
  <c r="BA1056" i="23"/>
  <c r="BD1056" i="23"/>
  <c r="AY1056" i="23"/>
  <c r="AZ1056" i="23"/>
  <c r="BB1056" i="23"/>
  <c r="AT1056" i="23"/>
  <c r="BC1056" i="23"/>
  <c r="AO1056" i="23"/>
  <c r="AR1056" i="23"/>
  <c r="AN1056" i="23"/>
  <c r="AS1056" i="23"/>
  <c r="BE1056" i="23"/>
  <c r="AU1057" i="23"/>
  <c r="AX1057" i="23"/>
  <c r="BA1057" i="23"/>
  <c r="BD1057" i="23"/>
  <c r="AY1057" i="23"/>
  <c r="AZ1057" i="23"/>
  <c r="BB1057" i="23"/>
  <c r="AT1057" i="23"/>
  <c r="BC1057" i="23"/>
  <c r="AO1057" i="23"/>
  <c r="AR1057" i="23"/>
  <c r="AN1057" i="23"/>
  <c r="AS1057" i="23"/>
  <c r="BE1057" i="23"/>
  <c r="AU1058" i="23"/>
  <c r="AX1058" i="23"/>
  <c r="BA1058" i="23"/>
  <c r="BD1058" i="23"/>
  <c r="AY1058" i="23"/>
  <c r="AZ1058" i="23"/>
  <c r="BB1058" i="23"/>
  <c r="AT1058" i="23"/>
  <c r="BC1058" i="23"/>
  <c r="AO1058" i="23"/>
  <c r="AR1058" i="23"/>
  <c r="AN1058" i="23"/>
  <c r="AS1058" i="23"/>
  <c r="BE1058" i="23"/>
  <c r="AU1059" i="23"/>
  <c r="AX1059" i="23"/>
  <c r="BA1059" i="23"/>
  <c r="BD1059" i="23"/>
  <c r="AY1059" i="23"/>
  <c r="AZ1059" i="23"/>
  <c r="BB1059" i="23"/>
  <c r="AT1059" i="23"/>
  <c r="BC1059" i="23"/>
  <c r="AO1059" i="23"/>
  <c r="AR1059" i="23"/>
  <c r="AN1059" i="23"/>
  <c r="AS1059" i="23"/>
  <c r="BE1059" i="23"/>
  <c r="AU1060" i="23"/>
  <c r="AX1060" i="23"/>
  <c r="BA1060" i="23"/>
  <c r="BD1060" i="23"/>
  <c r="AY1060" i="23"/>
  <c r="AZ1060" i="23"/>
  <c r="BB1060" i="23"/>
  <c r="AT1060" i="23"/>
  <c r="BC1060" i="23"/>
  <c r="AO1060" i="23"/>
  <c r="AR1060" i="23"/>
  <c r="AN1060" i="23"/>
  <c r="AS1060" i="23"/>
  <c r="BE1060" i="23"/>
  <c r="AU1061" i="23"/>
  <c r="AX1061" i="23"/>
  <c r="BA1061" i="23"/>
  <c r="BD1061" i="23"/>
  <c r="AY1061" i="23"/>
  <c r="AZ1061" i="23"/>
  <c r="BB1061" i="23"/>
  <c r="AT1061" i="23"/>
  <c r="BC1061" i="23"/>
  <c r="AO1061" i="23"/>
  <c r="AR1061" i="23"/>
  <c r="AN1061" i="23"/>
  <c r="AS1061" i="23"/>
  <c r="BE1061" i="23"/>
  <c r="AU1062" i="23"/>
  <c r="AX1062" i="23"/>
  <c r="BA1062" i="23"/>
  <c r="BD1062" i="23"/>
  <c r="AY1062" i="23"/>
  <c r="AZ1062" i="23"/>
  <c r="BB1062" i="23"/>
  <c r="AT1062" i="23"/>
  <c r="BC1062" i="23"/>
  <c r="AO1062" i="23"/>
  <c r="AR1062" i="23"/>
  <c r="AN1062" i="23"/>
  <c r="AS1062" i="23"/>
  <c r="BE1062" i="23"/>
  <c r="AU1063" i="23"/>
  <c r="AX1063" i="23"/>
  <c r="BA1063" i="23"/>
  <c r="BD1063" i="23"/>
  <c r="AY1063" i="23"/>
  <c r="AZ1063" i="23"/>
  <c r="BB1063" i="23"/>
  <c r="AT1063" i="23"/>
  <c r="BC1063" i="23"/>
  <c r="AO1063" i="23"/>
  <c r="AR1063" i="23"/>
  <c r="AN1063" i="23"/>
  <c r="AS1063" i="23"/>
  <c r="BE1063" i="23"/>
  <c r="AU1064" i="23"/>
  <c r="AX1064" i="23"/>
  <c r="BA1064" i="23"/>
  <c r="BD1064" i="23"/>
  <c r="AY1064" i="23"/>
  <c r="AZ1064" i="23"/>
  <c r="BB1064" i="23"/>
  <c r="AT1064" i="23"/>
  <c r="BC1064" i="23"/>
  <c r="AO1064" i="23"/>
  <c r="AR1064" i="23"/>
  <c r="AN1064" i="23"/>
  <c r="AS1064" i="23"/>
  <c r="BE1064" i="23"/>
  <c r="AU1065" i="23"/>
  <c r="AX1065" i="23"/>
  <c r="BA1065" i="23"/>
  <c r="BD1065" i="23"/>
  <c r="AY1065" i="23"/>
  <c r="AZ1065" i="23"/>
  <c r="BB1065" i="23"/>
  <c r="AT1065" i="23"/>
  <c r="BC1065" i="23"/>
  <c r="AO1065" i="23"/>
  <c r="AR1065" i="23"/>
  <c r="AN1065" i="23"/>
  <c r="AS1065" i="23"/>
  <c r="BE1065" i="23"/>
  <c r="AU1066" i="23"/>
  <c r="AX1066" i="23"/>
  <c r="BA1066" i="23"/>
  <c r="BD1066" i="23"/>
  <c r="AY1066" i="23"/>
  <c r="AZ1066" i="23"/>
  <c r="BB1066" i="23"/>
  <c r="AT1066" i="23"/>
  <c r="BC1066" i="23"/>
  <c r="AO1066" i="23"/>
  <c r="AR1066" i="23"/>
  <c r="AN1066" i="23"/>
  <c r="AS1066" i="23"/>
  <c r="BE1066" i="23"/>
  <c r="AU1067" i="23"/>
  <c r="AX1067" i="23"/>
  <c r="BA1067" i="23"/>
  <c r="BD1067" i="23"/>
  <c r="AY1067" i="23"/>
  <c r="AZ1067" i="23"/>
  <c r="BB1067" i="23"/>
  <c r="AT1067" i="23"/>
  <c r="BC1067" i="23"/>
  <c r="AO1067" i="23"/>
  <c r="AR1067" i="23"/>
  <c r="AN1067" i="23"/>
  <c r="AS1067" i="23"/>
  <c r="BE1067" i="23"/>
  <c r="AU1068" i="23"/>
  <c r="AX1068" i="23"/>
  <c r="BA1068" i="23"/>
  <c r="BD1068" i="23"/>
  <c r="AY1068" i="23"/>
  <c r="AZ1068" i="23"/>
  <c r="BB1068" i="23"/>
  <c r="AT1068" i="23"/>
  <c r="BC1068" i="23"/>
  <c r="AO1068" i="23"/>
  <c r="AR1068" i="23"/>
  <c r="AN1068" i="23"/>
  <c r="AS1068" i="23"/>
  <c r="BE1068" i="23"/>
  <c r="AU1069" i="23"/>
  <c r="AX1069" i="23"/>
  <c r="BA1069" i="23"/>
  <c r="BD1069" i="23"/>
  <c r="AY1069" i="23"/>
  <c r="AZ1069" i="23"/>
  <c r="BB1069" i="23"/>
  <c r="AT1069" i="23"/>
  <c r="BC1069" i="23"/>
  <c r="AO1069" i="23"/>
  <c r="AR1069" i="23"/>
  <c r="AN1069" i="23"/>
  <c r="AS1069" i="23"/>
  <c r="BE1069" i="23"/>
  <c r="AU1070" i="23"/>
  <c r="AX1070" i="23"/>
  <c r="BA1070" i="23"/>
  <c r="BD1070" i="23"/>
  <c r="AY1070" i="23"/>
  <c r="AZ1070" i="23"/>
  <c r="BB1070" i="23"/>
  <c r="AT1070" i="23"/>
  <c r="BC1070" i="23"/>
  <c r="AO1070" i="23"/>
  <c r="AR1070" i="23"/>
  <c r="AN1070" i="23"/>
  <c r="AS1070" i="23"/>
  <c r="BE1070" i="23"/>
  <c r="AU1071" i="23"/>
  <c r="AX1071" i="23"/>
  <c r="BA1071" i="23"/>
  <c r="BD1071" i="23"/>
  <c r="AY1071" i="23"/>
  <c r="AZ1071" i="23"/>
  <c r="BB1071" i="23"/>
  <c r="AT1071" i="23"/>
  <c r="BC1071" i="23"/>
  <c r="AO1071" i="23"/>
  <c r="AR1071" i="23"/>
  <c r="AN1071" i="23"/>
  <c r="AS1071" i="23"/>
  <c r="BE1071" i="23"/>
  <c r="AU1072" i="23"/>
  <c r="AX1072" i="23"/>
  <c r="BA1072" i="23"/>
  <c r="BD1072" i="23"/>
  <c r="AY1072" i="23"/>
  <c r="AZ1072" i="23"/>
  <c r="BB1072" i="23"/>
  <c r="AT1072" i="23"/>
  <c r="BC1072" i="23"/>
  <c r="AO1072" i="23"/>
  <c r="AR1072" i="23"/>
  <c r="AN1072" i="23"/>
  <c r="AS1072" i="23"/>
  <c r="BE1072" i="23"/>
  <c r="AU1073" i="23"/>
  <c r="AX1073" i="23"/>
  <c r="BA1073" i="23"/>
  <c r="BD1073" i="23"/>
  <c r="AY1073" i="23"/>
  <c r="AZ1073" i="23"/>
  <c r="BB1073" i="23"/>
  <c r="AT1073" i="23"/>
  <c r="BC1073" i="23"/>
  <c r="AO1073" i="23"/>
  <c r="AR1073" i="23"/>
  <c r="AN1073" i="23"/>
  <c r="AS1073" i="23"/>
  <c r="BE1073" i="23"/>
  <c r="AU1074" i="23"/>
  <c r="AX1074" i="23"/>
  <c r="BA1074" i="23"/>
  <c r="BD1074" i="23"/>
  <c r="AY1074" i="23"/>
  <c r="AZ1074" i="23"/>
  <c r="BB1074" i="23"/>
  <c r="AT1074" i="23"/>
  <c r="BC1074" i="23"/>
  <c r="AO1074" i="23"/>
  <c r="AR1074" i="23"/>
  <c r="AN1074" i="23"/>
  <c r="AS1074" i="23"/>
  <c r="BE1074" i="23"/>
  <c r="AU1075" i="23"/>
  <c r="AX1075" i="23"/>
  <c r="BA1075" i="23"/>
  <c r="BD1075" i="23"/>
  <c r="AY1075" i="23"/>
  <c r="AZ1075" i="23"/>
  <c r="BB1075" i="23"/>
  <c r="AT1075" i="23"/>
  <c r="BC1075" i="23"/>
  <c r="AO1075" i="23"/>
  <c r="AR1075" i="23"/>
  <c r="AN1075" i="23"/>
  <c r="AS1075" i="23"/>
  <c r="BE1075" i="23"/>
  <c r="AU1076" i="23"/>
  <c r="AX1076" i="23"/>
  <c r="BA1076" i="23"/>
  <c r="BD1076" i="23"/>
  <c r="AY1076" i="23"/>
  <c r="AZ1076" i="23"/>
  <c r="BB1076" i="23"/>
  <c r="AT1076" i="23"/>
  <c r="BC1076" i="23"/>
  <c r="AO1076" i="23"/>
  <c r="AR1076" i="23"/>
  <c r="AN1076" i="23"/>
  <c r="AS1076" i="23"/>
  <c r="BE1076" i="23"/>
  <c r="AU1077" i="23"/>
  <c r="AX1077" i="23"/>
  <c r="BA1077" i="23"/>
  <c r="BD1077" i="23"/>
  <c r="AY1077" i="23"/>
  <c r="AZ1077" i="23"/>
  <c r="BB1077" i="23"/>
  <c r="AT1077" i="23"/>
  <c r="BC1077" i="23"/>
  <c r="AO1077" i="23"/>
  <c r="AR1077" i="23"/>
  <c r="AN1077" i="23"/>
  <c r="AS1077" i="23"/>
  <c r="BE1077" i="23"/>
  <c r="AU1078" i="23"/>
  <c r="AX1078" i="23"/>
  <c r="BA1078" i="23"/>
  <c r="BD1078" i="23"/>
  <c r="AY1078" i="23"/>
  <c r="AZ1078" i="23"/>
  <c r="BB1078" i="23"/>
  <c r="AT1078" i="23"/>
  <c r="BC1078" i="23"/>
  <c r="AO1078" i="23"/>
  <c r="AR1078" i="23"/>
  <c r="AN1078" i="23"/>
  <c r="AS1078" i="23"/>
  <c r="BE1078" i="23"/>
  <c r="AU1079" i="23"/>
  <c r="AX1079" i="23"/>
  <c r="BA1079" i="23"/>
  <c r="BD1079" i="23"/>
  <c r="AY1079" i="23"/>
  <c r="AZ1079" i="23"/>
  <c r="BB1079" i="23"/>
  <c r="AT1079" i="23"/>
  <c r="BC1079" i="23"/>
  <c r="AO1079" i="23"/>
  <c r="AR1079" i="23"/>
  <c r="AN1079" i="23"/>
  <c r="AS1079" i="23"/>
  <c r="BE1079" i="23"/>
  <c r="AU1080" i="23"/>
  <c r="AX1080" i="23"/>
  <c r="BA1080" i="23"/>
  <c r="BD1080" i="23"/>
  <c r="AY1080" i="23"/>
  <c r="AZ1080" i="23"/>
  <c r="BB1080" i="23"/>
  <c r="AT1080" i="23"/>
  <c r="BC1080" i="23"/>
  <c r="AO1080" i="23"/>
  <c r="AR1080" i="23"/>
  <c r="AN1080" i="23"/>
  <c r="AS1080" i="23"/>
  <c r="BE1080" i="23"/>
  <c r="AU1081" i="23"/>
  <c r="AX1081" i="23"/>
  <c r="BA1081" i="23"/>
  <c r="BD1081" i="23"/>
  <c r="AY1081" i="23"/>
  <c r="AZ1081" i="23"/>
  <c r="BB1081" i="23"/>
  <c r="AT1081" i="23"/>
  <c r="BC1081" i="23"/>
  <c r="AO1081" i="23"/>
  <c r="AR1081" i="23"/>
  <c r="AN1081" i="23"/>
  <c r="AS1081" i="23"/>
  <c r="BE1081" i="23"/>
  <c r="AU1082" i="23"/>
  <c r="AX1082" i="23"/>
  <c r="BA1082" i="23"/>
  <c r="BD1082" i="23"/>
  <c r="AY1082" i="23"/>
  <c r="AZ1082" i="23"/>
  <c r="BB1082" i="23"/>
  <c r="AT1082" i="23"/>
  <c r="BC1082" i="23"/>
  <c r="AO1082" i="23"/>
  <c r="AR1082" i="23"/>
  <c r="AN1082" i="23"/>
  <c r="AS1082" i="23"/>
  <c r="BE1082" i="23"/>
  <c r="AN78" i="23"/>
  <c r="AT78" i="23"/>
  <c r="BB78" i="23"/>
  <c r="AZ78" i="23"/>
  <c r="AY78" i="23"/>
  <c r="BE78" i="23"/>
  <c r="AS78" i="23"/>
  <c r="AR78" i="23"/>
  <c r="AO78" i="23"/>
  <c r="BC78" i="23"/>
  <c r="BD78" i="23"/>
  <c r="BA78" i="23"/>
  <c r="AX78" i="23"/>
  <c r="AU78" i="23"/>
  <c r="AC5" i="24"/>
  <c r="AC6" i="24" s="1"/>
  <c r="AC7" i="24" s="1"/>
  <c r="AC4" i="24"/>
  <c r="N701" i="23"/>
  <c r="N1065" i="23"/>
  <c r="AI1065" i="23" s="1"/>
  <c r="AQ1065" i="23" s="1"/>
  <c r="N345" i="23"/>
  <c r="AL345" i="23" s="1"/>
  <c r="BF345" i="23" s="1"/>
  <c r="N735" i="23"/>
  <c r="AI735" i="23" s="1"/>
  <c r="AQ735" i="23" s="1"/>
  <c r="N351" i="23"/>
  <c r="N271" i="23"/>
  <c r="AG271" i="23" s="1"/>
  <c r="AM271" i="23" s="1"/>
  <c r="N455" i="23"/>
  <c r="N276" i="23"/>
  <c r="N769" i="23"/>
  <c r="AL769" i="23" s="1"/>
  <c r="BF769" i="23" s="1"/>
  <c r="N269" i="23"/>
  <c r="N578" i="23"/>
  <c r="AI578" i="23" s="1"/>
  <c r="AQ578" i="23" s="1"/>
  <c r="N17" i="23"/>
  <c r="N89" i="23"/>
  <c r="N984" i="23"/>
  <c r="AI984" i="23" s="1"/>
  <c r="AQ984" i="23" s="1"/>
  <c r="N104" i="23"/>
  <c r="N994" i="23"/>
  <c r="AI994" i="23" s="1"/>
  <c r="AQ994" i="23" s="1"/>
  <c r="N119" i="23"/>
  <c r="AI119" i="23" s="1"/>
  <c r="AQ119" i="23" s="1"/>
  <c r="N192" i="23"/>
  <c r="N37" i="23"/>
  <c r="AI37" i="23" s="1"/>
  <c r="AQ37" i="23" s="1"/>
  <c r="N424" i="23"/>
  <c r="N372" i="23"/>
  <c r="N143" i="23"/>
  <c r="AL143" i="23" s="1"/>
  <c r="BF143" i="23" s="1"/>
  <c r="N5" i="23"/>
  <c r="AL5" i="23" s="1"/>
  <c r="BF5" i="23" s="1"/>
  <c r="N610" i="23"/>
  <c r="AG610" i="23" s="1"/>
  <c r="AM610" i="23" s="1"/>
  <c r="N130" i="23"/>
  <c r="N67" i="23"/>
  <c r="AI67" i="23" s="1"/>
  <c r="AQ67" i="23" s="1"/>
  <c r="N125" i="23"/>
  <c r="AL125" i="23" s="1"/>
  <c r="BF125" i="23" s="1"/>
  <c r="N304" i="23"/>
  <c r="N939" i="23"/>
  <c r="AI939" i="23" s="1"/>
  <c r="AQ939" i="23" s="1"/>
  <c r="N929" i="23"/>
  <c r="AI929" i="23" s="1"/>
  <c r="AQ929" i="23" s="1"/>
  <c r="N322" i="23"/>
  <c r="N187" i="23"/>
  <c r="N526" i="23"/>
  <c r="N240" i="23"/>
  <c r="AG240" i="23" s="1"/>
  <c r="AM240" i="23" s="1"/>
  <c r="N141" i="23"/>
  <c r="AI141" i="23" s="1"/>
  <c r="AQ141" i="23" s="1"/>
  <c r="N365" i="23"/>
  <c r="N237" i="23"/>
  <c r="N334" i="23"/>
  <c r="N482" i="23"/>
  <c r="N72" i="23"/>
  <c r="N328" i="23"/>
  <c r="N75" i="23"/>
  <c r="N959" i="23"/>
  <c r="AL959" i="23" s="1"/>
  <c r="BF959" i="23" s="1"/>
  <c r="N331" i="23"/>
  <c r="N6" i="23"/>
  <c r="N490" i="23"/>
  <c r="N329" i="23"/>
  <c r="N58" i="23"/>
  <c r="N188" i="23"/>
  <c r="AL188" i="23" s="1"/>
  <c r="BF188" i="23" s="1"/>
  <c r="N344" i="23"/>
  <c r="N319" i="23"/>
  <c r="N293" i="23"/>
  <c r="N336" i="23"/>
  <c r="N91" i="23"/>
  <c r="N12" i="23"/>
  <c r="AL12" i="23" s="1"/>
  <c r="BF12" i="23" s="1"/>
  <c r="N203" i="23"/>
  <c r="AL203" i="23" s="1"/>
  <c r="BF203" i="23" s="1"/>
  <c r="N239" i="23"/>
  <c r="N698" i="23"/>
  <c r="N21" i="23"/>
  <c r="N452" i="23"/>
  <c r="N70" i="23"/>
  <c r="N186" i="23"/>
  <c r="AL186" i="23" s="1"/>
  <c r="BF186" i="23" s="1"/>
  <c r="N316" i="23"/>
  <c r="N828" i="23"/>
  <c r="N134" i="23"/>
  <c r="N595" i="23"/>
  <c r="AI595" i="23" s="1"/>
  <c r="AQ595" i="23" s="1"/>
  <c r="N32" i="23"/>
  <c r="AL32" i="23" s="1"/>
  <c r="BF32" i="23" s="1"/>
  <c r="N337" i="23"/>
  <c r="N340" i="23"/>
  <c r="N157" i="23"/>
  <c r="AL157" i="23" s="1"/>
  <c r="BF157" i="23" s="1"/>
  <c r="N314" i="23"/>
  <c r="N288" i="23"/>
  <c r="N434" i="23"/>
  <c r="N440" i="23"/>
  <c r="N171" i="23"/>
  <c r="N377" i="23"/>
  <c r="N53" i="23"/>
  <c r="N438" i="23"/>
  <c r="N24" i="23"/>
  <c r="N18" i="23"/>
  <c r="N7" i="23"/>
  <c r="N107" i="23"/>
  <c r="N853" i="23"/>
  <c r="AI853" i="23" s="1"/>
  <c r="AQ853" i="23" s="1"/>
  <c r="N299" i="23"/>
  <c r="N362" i="23"/>
  <c r="N218" i="23"/>
  <c r="AL218" i="23" s="1"/>
  <c r="BF218" i="23" s="1"/>
  <c r="N542" i="23"/>
  <c r="N352" i="23"/>
  <c r="AL352" i="23" s="1"/>
  <c r="BF352" i="23" s="1"/>
  <c r="N133" i="23"/>
  <c r="AL133" i="23" s="1"/>
  <c r="BF133" i="23" s="1"/>
  <c r="N278" i="23"/>
  <c r="AL278" i="23" s="1"/>
  <c r="BF278" i="23" s="1"/>
  <c r="N103" i="23"/>
  <c r="N273" i="23"/>
  <c r="N435" i="23"/>
  <c r="N439" i="23"/>
  <c r="N371" i="23"/>
  <c r="N40" i="23"/>
  <c r="AL40" i="23" s="1"/>
  <c r="BF40" i="23" s="1"/>
  <c r="N591" i="23"/>
  <c r="N309" i="23"/>
  <c r="N554" i="23"/>
  <c r="N307" i="23"/>
  <c r="N312" i="23"/>
  <c r="N220" i="23"/>
  <c r="N417" i="23"/>
  <c r="N282" i="23"/>
  <c r="N9" i="23"/>
  <c r="AL9" i="23" s="1"/>
  <c r="BF9" i="23" s="1"/>
  <c r="N685" i="23"/>
  <c r="N315" i="23"/>
  <c r="AI315" i="23" s="1"/>
  <c r="AQ315" i="23" s="1"/>
  <c r="N625" i="23"/>
  <c r="N65" i="23"/>
  <c r="N255" i="23"/>
  <c r="N891" i="23"/>
  <c r="N508" i="23"/>
  <c r="N383" i="23"/>
  <c r="AL383" i="23" s="1"/>
  <c r="BF383" i="23" s="1"/>
  <c r="N910" i="23"/>
  <c r="N47" i="23"/>
  <c r="N168" i="23"/>
  <c r="N96" i="23"/>
  <c r="N11" i="23"/>
  <c r="AI11" i="23" s="1"/>
  <c r="AQ11" i="23" s="1"/>
  <c r="N216" i="23"/>
  <c r="N649" i="23"/>
  <c r="N80" i="23"/>
  <c r="AI80" i="23" s="1"/>
  <c r="AQ80" i="23" s="1"/>
  <c r="N16" i="23"/>
  <c r="N902" i="23"/>
  <c r="N81" i="23"/>
  <c r="N317" i="23"/>
  <c r="N54" i="23"/>
  <c r="N176" i="23"/>
  <c r="AL176" i="23" s="1"/>
  <c r="BF176" i="23" s="1"/>
  <c r="N436" i="23"/>
  <c r="N13" i="23"/>
  <c r="N305" i="23"/>
  <c r="N196" i="23"/>
  <c r="N363" i="23"/>
  <c r="N64" i="23"/>
  <c r="N234" i="23"/>
  <c r="N36" i="23"/>
  <c r="N378" i="23"/>
  <c r="N403" i="23"/>
  <c r="N48" i="23"/>
  <c r="N41" i="23"/>
  <c r="N318" i="23"/>
  <c r="N355" i="23"/>
  <c r="N169" i="23"/>
  <c r="N576" i="23"/>
  <c r="N79" i="23"/>
  <c r="N217" i="23"/>
  <c r="N855" i="23"/>
  <c r="N84" i="23"/>
  <c r="AI84" i="23" s="1"/>
  <c r="AQ84" i="23" s="1"/>
  <c r="N419" i="23"/>
  <c r="N354" i="23"/>
  <c r="N536" i="23"/>
  <c r="N510" i="23"/>
  <c r="N301" i="23"/>
  <c r="N479" i="23"/>
  <c r="N999" i="23"/>
  <c r="AI999" i="23" s="1"/>
  <c r="AQ999" i="23" s="1"/>
  <c r="N450" i="23"/>
  <c r="N159" i="23"/>
  <c r="N379" i="23"/>
  <c r="N385" i="23"/>
  <c r="N475" i="23"/>
  <c r="N286" i="23"/>
  <c r="N335" i="23"/>
  <c r="N142" i="23"/>
  <c r="N59" i="23"/>
  <c r="N539" i="23"/>
  <c r="N175" i="23"/>
  <c r="N1011" i="23"/>
  <c r="N162" i="23"/>
  <c r="N366" i="23"/>
  <c r="N923" i="23"/>
  <c r="N708" i="23"/>
  <c r="N149" i="23"/>
  <c r="AL149" i="23" s="1"/>
  <c r="BF149" i="23" s="1"/>
  <c r="N391" i="23"/>
  <c r="N398" i="23"/>
  <c r="N236" i="23"/>
  <c r="AL236" i="23" s="1"/>
  <c r="BF236" i="23" s="1"/>
  <c r="N207" i="23"/>
  <c r="N290" i="23"/>
  <c r="N30" i="23"/>
  <c r="N461" i="23"/>
  <c r="N122" i="23"/>
  <c r="AI122" i="23" s="1"/>
  <c r="AQ122" i="23" s="1"/>
  <c r="N61" i="23"/>
  <c r="N200" i="23"/>
  <c r="AI200" i="23" s="1"/>
  <c r="AQ200" i="23" s="1"/>
  <c r="N300" i="23"/>
  <c r="N546" i="23"/>
  <c r="N183" i="23"/>
  <c r="AL183" i="23" s="1"/>
  <c r="BF183" i="23" s="1"/>
  <c r="N476" i="23"/>
  <c r="N388" i="23"/>
  <c r="AL388" i="23" s="1"/>
  <c r="BF388" i="23" s="1"/>
  <c r="N361" i="23"/>
  <c r="N341" i="23"/>
  <c r="N298" i="23"/>
  <c r="N710" i="23"/>
  <c r="N569" i="23"/>
  <c r="N404" i="23"/>
  <c r="N189" i="23"/>
  <c r="N868" i="23"/>
  <c r="N441" i="23"/>
  <c r="N906" i="23"/>
  <c r="N223" i="23"/>
  <c r="N713" i="23"/>
  <c r="N227" i="23"/>
  <c r="N392" i="23"/>
  <c r="N110" i="23"/>
  <c r="AG110" i="23" s="1"/>
  <c r="AM110" i="23" s="1"/>
  <c r="N86" i="23"/>
  <c r="N115" i="23"/>
  <c r="N14" i="23"/>
  <c r="N583" i="23"/>
  <c r="N181" i="23"/>
  <c r="N553" i="23"/>
  <c r="N585" i="23"/>
  <c r="N178" i="23"/>
  <c r="N382" i="23"/>
  <c r="N137" i="23"/>
  <c r="AI137" i="23" s="1"/>
  <c r="AQ137" i="23" s="1"/>
  <c r="N29" i="23"/>
  <c r="N357" i="23"/>
  <c r="AG357" i="23" s="1"/>
  <c r="AM357" i="23" s="1"/>
  <c r="N668" i="23"/>
  <c r="N253" i="23"/>
  <c r="N464" i="23"/>
  <c r="N92" i="23"/>
  <c r="N22" i="23"/>
  <c r="N156" i="23"/>
  <c r="AL156" i="23" s="1"/>
  <c r="BF156" i="23" s="1"/>
  <c r="N632" i="23"/>
  <c r="N497" i="23"/>
  <c r="N19" i="23"/>
  <c r="AL19" i="23" s="1"/>
  <c r="BF19" i="23" s="1"/>
  <c r="N880" i="23"/>
  <c r="N887" i="23"/>
  <c r="AI887" i="23" s="1"/>
  <c r="AQ887" i="23" s="1"/>
  <c r="N129" i="23"/>
  <c r="N800" i="23"/>
  <c r="AI800" i="23" s="1"/>
  <c r="AQ800" i="23" s="1"/>
  <c r="N715" i="23"/>
  <c r="N117" i="23"/>
  <c r="N556" i="23"/>
  <c r="N407" i="23"/>
  <c r="AL407" i="23" s="1"/>
  <c r="BF407" i="23" s="1"/>
  <c r="N88" i="23"/>
  <c r="N565" i="23"/>
  <c r="N333" i="23"/>
  <c r="N418" i="23"/>
  <c r="N358" i="23"/>
  <c r="N77" i="23"/>
  <c r="N874" i="23"/>
  <c r="N953" i="23"/>
  <c r="AI953" i="23" s="1"/>
  <c r="AQ953" i="23" s="1"/>
  <c r="N241" i="23"/>
  <c r="N537" i="23"/>
  <c r="N199" i="23"/>
  <c r="N123" i="23"/>
  <c r="AL123" i="23" s="1"/>
  <c r="BF123" i="23" s="1"/>
  <c r="N658" i="23"/>
  <c r="N43" i="23"/>
  <c r="N575" i="23"/>
  <c r="N1013" i="23"/>
  <c r="N577" i="23"/>
  <c r="N76" i="23"/>
  <c r="N531" i="23"/>
  <c r="N39" i="23"/>
  <c r="AL39" i="23" s="1"/>
  <c r="BF39" i="23" s="1"/>
  <c r="N555" i="23"/>
  <c r="N112" i="23"/>
  <c r="N474" i="23"/>
  <c r="N707" i="23"/>
  <c r="N135" i="23"/>
  <c r="AL135" i="23" s="1"/>
  <c r="BF135" i="23" s="1"/>
  <c r="N538" i="23"/>
  <c r="N38" i="23"/>
  <c r="N480" i="23"/>
  <c r="N260" i="23"/>
  <c r="AG260" i="23" s="1"/>
  <c r="AM260" i="23" s="1"/>
  <c r="N389" i="23"/>
  <c r="N257" i="23"/>
  <c r="AI257" i="23" s="1"/>
  <c r="AQ257" i="23" s="1"/>
  <c r="N823" i="23"/>
  <c r="N99" i="23"/>
  <c r="AL99" i="23" s="1"/>
  <c r="BF99" i="23" s="1"/>
  <c r="N873" i="23"/>
  <c r="N462" i="23"/>
  <c r="AL462" i="23" s="1"/>
  <c r="BF462" i="23" s="1"/>
  <c r="N73" i="23"/>
  <c r="N221" i="23"/>
  <c r="AI221" i="23" s="1"/>
  <c r="AQ221" i="23" s="1"/>
  <c r="N860" i="23"/>
  <c r="AI860" i="23" s="1"/>
  <c r="AQ860" i="23" s="1"/>
  <c r="N1001" i="23"/>
  <c r="AI1001" i="23" s="1"/>
  <c r="AQ1001" i="23" s="1"/>
  <c r="N393" i="23"/>
  <c r="N626" i="23"/>
  <c r="N898" i="23"/>
  <c r="AL898" i="23" s="1"/>
  <c r="BF898" i="23" s="1"/>
  <c r="N376" i="23"/>
  <c r="N263" i="23"/>
  <c r="AL263" i="23" s="1"/>
  <c r="BF263" i="23" s="1"/>
  <c r="N44" i="23"/>
  <c r="N506" i="23"/>
  <c r="N397" i="23"/>
  <c r="N380" i="23"/>
  <c r="AL380" i="23" s="1"/>
  <c r="BF380" i="23" s="1"/>
  <c r="N659" i="23"/>
  <c r="N370" i="23"/>
  <c r="N1004" i="23"/>
  <c r="N213" i="23"/>
  <c r="N28" i="23"/>
  <c r="N426" i="23"/>
  <c r="N342" i="23"/>
  <c r="N172" i="23"/>
  <c r="AL172" i="23" s="1"/>
  <c r="BF172" i="23" s="1"/>
  <c r="N477" i="23"/>
  <c r="N74" i="23"/>
  <c r="N941" i="23"/>
  <c r="AI941" i="23" s="1"/>
  <c r="AQ941" i="23" s="1"/>
  <c r="N182" i="23"/>
  <c r="AL182" i="23" s="1"/>
  <c r="BF182" i="23" s="1"/>
  <c r="N486" i="23"/>
  <c r="AI486" i="23" s="1"/>
  <c r="AQ486" i="23" s="1"/>
  <c r="N140" i="23"/>
  <c r="N529" i="23"/>
  <c r="N20" i="23"/>
  <c r="N113" i="23"/>
  <c r="AL113" i="23" s="1"/>
  <c r="BF113" i="23" s="1"/>
  <c r="N244" i="23"/>
  <c r="AL244" i="23" s="1"/>
  <c r="BF244" i="23" s="1"/>
  <c r="N402" i="23"/>
  <c r="N949" i="23"/>
  <c r="N940" i="23"/>
  <c r="AI940" i="23" s="1"/>
  <c r="AQ940" i="23" s="1"/>
  <c r="N350" i="23"/>
  <c r="N867" i="23"/>
  <c r="N102" i="23"/>
  <c r="N261" i="23"/>
  <c r="N750" i="23"/>
  <c r="N634" i="23"/>
  <c r="N640" i="23"/>
  <c r="N35" i="23"/>
  <c r="AI35" i="23" s="1"/>
  <c r="AQ35" i="23" s="1"/>
  <c r="N755" i="23"/>
  <c r="N444" i="23"/>
  <c r="N421" i="23"/>
  <c r="N154" i="23"/>
  <c r="N837" i="23"/>
  <c r="N580" i="23"/>
  <c r="AI580" i="23" s="1"/>
  <c r="AQ580" i="23" s="1"/>
  <c r="N794" i="23"/>
  <c r="N250" i="23"/>
  <c r="N736" i="23"/>
  <c r="N409" i="23"/>
  <c r="N692" i="23"/>
  <c r="N242" i="23"/>
  <c r="N243" i="23"/>
  <c r="N960" i="23"/>
  <c r="AI960" i="23" s="1"/>
  <c r="AQ960" i="23" s="1"/>
  <c r="N922" i="23"/>
  <c r="AL922" i="23" s="1"/>
  <c r="BF922" i="23" s="1"/>
  <c r="N667" i="23"/>
  <c r="N85" i="23"/>
  <c r="N225" i="23"/>
  <c r="N589" i="23"/>
  <c r="N193" i="23"/>
  <c r="N628" i="23"/>
  <c r="AI628" i="23" s="1"/>
  <c r="AQ628" i="23" s="1"/>
  <c r="N251" i="23"/>
  <c r="N254" i="23"/>
  <c r="N60" i="23"/>
  <c r="N197" i="23"/>
  <c r="N494" i="23"/>
  <c r="N638" i="23"/>
  <c r="AI638" i="23" s="1"/>
  <c r="AQ638" i="23" s="1"/>
  <c r="N921" i="23"/>
  <c r="AL921" i="23" s="1"/>
  <c r="BF921" i="23" s="1"/>
  <c r="N760" i="23"/>
  <c r="AI760" i="23" s="1"/>
  <c r="AQ760" i="23" s="1"/>
  <c r="N369" i="23"/>
  <c r="N697" i="23"/>
  <c r="N641" i="23"/>
  <c r="N101" i="23"/>
  <c r="N660" i="23"/>
  <c r="N951" i="23"/>
  <c r="N703" i="23"/>
  <c r="AI703" i="23" s="1"/>
  <c r="AQ703" i="23" s="1"/>
  <c r="N758" i="23"/>
  <c r="N126" i="23"/>
  <c r="N714" i="23"/>
  <c r="N105" i="23"/>
  <c r="N523" i="23"/>
  <c r="N616" i="23"/>
  <c r="N1081" i="23"/>
  <c r="N748" i="23"/>
  <c r="N691" i="23"/>
  <c r="AI691" i="23" s="1"/>
  <c r="AQ691" i="23" s="1"/>
  <c r="N45" i="23"/>
  <c r="AI45" i="23" s="1"/>
  <c r="AQ45" i="23" s="1"/>
  <c r="N724" i="23"/>
  <c r="N132" i="23"/>
  <c r="N560" i="23"/>
  <c r="N412" i="23"/>
  <c r="N180" i="23"/>
  <c r="AI180" i="23" s="1"/>
  <c r="AQ180" i="23" s="1"/>
  <c r="N622" i="23"/>
  <c r="N500" i="23"/>
  <c r="N624" i="23"/>
  <c r="N136" i="23"/>
  <c r="N706" i="23"/>
  <c r="N211" i="23"/>
  <c r="N466" i="23"/>
  <c r="N483" i="23"/>
  <c r="N631" i="23"/>
  <c r="N775" i="23"/>
  <c r="N147" i="23"/>
  <c r="AI147" i="23" s="1"/>
  <c r="AQ147" i="23" s="1"/>
  <c r="N488" i="23"/>
  <c r="N23" i="23"/>
  <c r="N688" i="23"/>
  <c r="N764" i="23"/>
  <c r="N648" i="23"/>
  <c r="N728" i="23"/>
  <c r="AI728" i="23" s="1"/>
  <c r="AQ728" i="23" s="1"/>
  <c r="N390" i="23"/>
  <c r="N359" i="23"/>
  <c r="AL359" i="23" s="1"/>
  <c r="BF359" i="23" s="1"/>
  <c r="N911" i="23"/>
  <c r="N146" i="23"/>
  <c r="AI146" i="23" s="1"/>
  <c r="AQ146" i="23" s="1"/>
  <c r="N194" i="23"/>
  <c r="N66" i="23"/>
  <c r="N138" i="23"/>
  <c r="AI138" i="23" s="1"/>
  <c r="AQ138" i="23" s="1"/>
  <c r="N258" i="23"/>
  <c r="N109" i="23"/>
  <c r="N62" i="23"/>
  <c r="N265" i="23"/>
  <c r="AL265" i="23" s="1"/>
  <c r="BF265" i="23" s="1"/>
  <c r="N686" i="23"/>
  <c r="N226" i="23"/>
  <c r="AI226" i="23" s="1"/>
  <c r="AQ226" i="23" s="1"/>
  <c r="N428" i="23"/>
  <c r="N229" i="23"/>
  <c r="AI229" i="23" s="1"/>
  <c r="AQ229" i="23" s="1"/>
  <c r="N756" i="23"/>
  <c r="N866" i="23"/>
  <c r="AI866" i="23" s="1"/>
  <c r="AQ866" i="23" s="1"/>
  <c r="N144" i="23"/>
  <c r="AL144" i="23" s="1"/>
  <c r="BF144" i="23" s="1"/>
  <c r="N1015" i="23"/>
  <c r="N209" i="23"/>
  <c r="N396" i="23"/>
  <c r="N662" i="23"/>
  <c r="N772" i="23"/>
  <c r="N1014" i="23"/>
  <c r="AG1014" i="23" s="1"/>
  <c r="AM1014" i="23" s="1"/>
  <c r="N881" i="23"/>
  <c r="N817" i="23"/>
  <c r="N776" i="23"/>
  <c r="AI776" i="23" s="1"/>
  <c r="AQ776" i="23" s="1"/>
  <c r="N1046" i="23"/>
  <c r="AI1046" i="23" s="1"/>
  <c r="AQ1046" i="23" s="1"/>
  <c r="N699" i="23"/>
  <c r="N889" i="23"/>
  <c r="AI889" i="23" s="1"/>
  <c r="AQ889" i="23" s="1"/>
  <c r="N503" i="23"/>
  <c r="N1024" i="23"/>
  <c r="AI1024" i="23" s="1"/>
  <c r="AQ1024" i="23" s="1"/>
  <c r="N674" i="23"/>
  <c r="N643" i="23"/>
  <c r="N15" i="23"/>
  <c r="AL15" i="23" s="1"/>
  <c r="BF15" i="23" s="1"/>
  <c r="N150" i="23"/>
  <c r="AL150" i="23" s="1"/>
  <c r="BF150" i="23" s="1"/>
  <c r="N131" i="23"/>
  <c r="AI131" i="23" s="1"/>
  <c r="AQ131" i="23" s="1"/>
  <c r="N446" i="23"/>
  <c r="N731" i="23"/>
  <c r="N69" i="23"/>
  <c r="N574" i="23"/>
  <c r="N163" i="23"/>
  <c r="N433" i="23"/>
  <c r="N564" i="23"/>
  <c r="AL564" i="23" s="1"/>
  <c r="BF564" i="23" s="1"/>
  <c r="N400" i="23"/>
  <c r="N672" i="23"/>
  <c r="N246" i="23"/>
  <c r="N594" i="23"/>
  <c r="N120" i="23"/>
  <c r="N678" i="23"/>
  <c r="AG678" i="23" s="1"/>
  <c r="AM678" i="23" s="1"/>
  <c r="N849" i="23"/>
  <c r="N230" i="23"/>
  <c r="AL230" i="23" s="1"/>
  <c r="BF230" i="23" s="1"/>
  <c r="N895" i="23"/>
  <c r="AI895" i="23" s="1"/>
  <c r="AQ895" i="23" s="1"/>
  <c r="N33" i="23"/>
  <c r="N153" i="23"/>
  <c r="AL153" i="23" s="1"/>
  <c r="BF153" i="23" s="1"/>
  <c r="N746" i="23"/>
  <c r="N765" i="23"/>
  <c r="N857" i="23"/>
  <c r="AL857" i="23" s="1"/>
  <c r="BF857" i="23" s="1"/>
  <c r="N1060" i="23"/>
  <c r="N224" i="23"/>
  <c r="N106" i="23"/>
  <c r="N850" i="23"/>
  <c r="AI850" i="23" s="1"/>
  <c r="AQ850" i="23" s="1"/>
  <c r="N773" i="23"/>
  <c r="N95" i="23"/>
  <c r="N55" i="23"/>
  <c r="AI55" i="23" s="1"/>
  <c r="AQ55" i="23" s="1"/>
  <c r="N738" i="23"/>
  <c r="AI738" i="23" s="1"/>
  <c r="AQ738" i="23" s="1"/>
  <c r="N160" i="23"/>
  <c r="AL160" i="23" s="1"/>
  <c r="BF160" i="23" s="1"/>
  <c r="N118" i="23"/>
  <c r="N511" i="23"/>
  <c r="N504" i="23"/>
  <c r="AI504" i="23" s="1"/>
  <c r="AQ504" i="23" s="1"/>
  <c r="N635" i="23"/>
  <c r="N545" i="23"/>
  <c r="N471" i="23"/>
  <c r="N1017" i="23"/>
  <c r="AI1017" i="23" s="1"/>
  <c r="AQ1017" i="23" s="1"/>
  <c r="N730" i="23"/>
  <c r="N742" i="23"/>
  <c r="N204" i="23"/>
  <c r="N100" i="23"/>
  <c r="N725" i="23"/>
  <c r="N907" i="23"/>
  <c r="AI907" i="23" s="1"/>
  <c r="AQ907" i="23" s="1"/>
  <c r="N472" i="23"/>
  <c r="N158" i="23"/>
  <c r="N259" i="23"/>
  <c r="N811" i="23"/>
  <c r="AI811" i="23" s="1"/>
  <c r="AQ811" i="23" s="1"/>
  <c r="N128" i="23"/>
  <c r="AI128" i="23" s="1"/>
  <c r="AQ128" i="23" s="1"/>
  <c r="N751" i="23"/>
  <c r="N460" i="23"/>
  <c r="N124" i="23"/>
  <c r="N210" i="23"/>
  <c r="N256" i="23"/>
  <c r="AL256" i="23" s="1"/>
  <c r="BF256" i="23" s="1"/>
  <c r="N512" i="23"/>
  <c r="N786" i="23"/>
  <c r="AI786" i="23" s="1"/>
  <c r="AQ786" i="23" s="1"/>
  <c r="N759" i="23"/>
  <c r="N694" i="23"/>
  <c r="N977" i="23"/>
  <c r="AI977" i="23" s="1"/>
  <c r="AQ977" i="23" s="1"/>
  <c r="N208" i="23"/>
  <c r="AI208" i="23" s="1"/>
  <c r="AQ208" i="23" s="1"/>
  <c r="N127" i="23"/>
  <c r="AI127" i="23" s="1"/>
  <c r="AQ127" i="23" s="1"/>
  <c r="N31" i="23"/>
  <c r="N774" i="23"/>
  <c r="N222" i="23"/>
  <c r="N195" i="23"/>
  <c r="N165" i="23"/>
  <c r="AI165" i="23" s="1"/>
  <c r="AQ165" i="23" s="1"/>
  <c r="N68" i="23"/>
  <c r="N762" i="23"/>
  <c r="N10" i="23"/>
  <c r="N179" i="23"/>
  <c r="AG179" i="23" s="1"/>
  <c r="AM179" i="23" s="1"/>
  <c r="N78" i="23"/>
  <c r="N1057" i="23"/>
  <c r="AI1057" i="23" s="1"/>
  <c r="AQ1057" i="23" s="1"/>
  <c r="N50" i="23"/>
  <c r="N1019" i="23"/>
  <c r="AI1019" i="23" s="1"/>
  <c r="AQ1019" i="23" s="1"/>
  <c r="N627" i="23"/>
  <c r="AI627" i="23" s="1"/>
  <c r="AQ627" i="23" s="1"/>
  <c r="N824" i="23"/>
  <c r="N493" i="23"/>
  <c r="N83" i="23"/>
  <c r="AL83" i="23" s="1"/>
  <c r="BF83" i="23" s="1"/>
  <c r="N838" i="23"/>
  <c r="AI838" i="23" s="1"/>
  <c r="AQ838" i="23" s="1"/>
  <c r="N27" i="23"/>
  <c r="AG27" i="23" s="1"/>
  <c r="AM27" i="23" s="1"/>
  <c r="N924" i="23"/>
  <c r="N901" i="23"/>
  <c r="AI901" i="23" s="1"/>
  <c r="AQ901" i="23" s="1"/>
  <c r="N170" i="23"/>
  <c r="N238" i="23"/>
  <c r="N71" i="23"/>
  <c r="AI71" i="23" s="1"/>
  <c r="AQ71" i="23" s="1"/>
  <c r="N718" i="23"/>
  <c r="N57" i="23"/>
  <c r="N599" i="23"/>
  <c r="AL599" i="23" s="1"/>
  <c r="BF599" i="23" s="1"/>
  <c r="N816" i="23"/>
  <c r="AI816" i="23" s="1"/>
  <c r="AQ816" i="23" s="1"/>
  <c r="N633" i="23"/>
  <c r="N567" i="23"/>
  <c r="N856" i="23"/>
  <c r="N1016" i="23"/>
  <c r="N8" i="23"/>
  <c r="N948" i="23"/>
  <c r="AI948" i="23" s="1"/>
  <c r="AQ948" i="23" s="1"/>
  <c r="N961" i="23"/>
  <c r="AI961" i="23" s="1"/>
  <c r="AQ961" i="23" s="1"/>
  <c r="N151" i="23"/>
  <c r="AI151" i="23" s="1"/>
  <c r="AQ151" i="23" s="1"/>
  <c r="N550" i="23"/>
  <c r="N116" i="23"/>
  <c r="AI116" i="23" s="1"/>
  <c r="AQ116" i="23" s="1"/>
  <c r="N262" i="23"/>
  <c r="N215" i="23"/>
  <c r="N908" i="23"/>
  <c r="N87" i="23"/>
  <c r="AL87" i="23" s="1"/>
  <c r="BF87" i="23" s="1"/>
  <c r="N26" i="23"/>
  <c r="AL26" i="23" s="1"/>
  <c r="BF26" i="23" s="1"/>
  <c r="N507" i="23"/>
  <c r="N879" i="23"/>
  <c r="N34" i="23"/>
  <c r="N654" i="23"/>
  <c r="N797" i="23"/>
  <c r="AL797" i="23" s="1"/>
  <c r="BF797" i="23" s="1"/>
  <c r="N799" i="23"/>
  <c r="N93" i="23"/>
  <c r="N581" i="23"/>
  <c r="AL581" i="23" s="1"/>
  <c r="BF581" i="23" s="1"/>
  <c r="N219" i="23"/>
  <c r="N49" i="23"/>
  <c r="N1074" i="23"/>
  <c r="N829" i="23"/>
  <c r="N905" i="23"/>
  <c r="AI905" i="23" s="1"/>
  <c r="AQ905" i="23" s="1"/>
  <c r="N884" i="23"/>
  <c r="N761" i="23"/>
  <c r="N804" i="23"/>
  <c r="N1021" i="23"/>
  <c r="N94" i="23"/>
  <c r="N509" i="23"/>
  <c r="N52" i="23"/>
  <c r="N206" i="23"/>
  <c r="N876" i="23"/>
  <c r="AG876" i="23" s="1"/>
  <c r="AM876" i="23" s="1"/>
  <c r="N743" i="23"/>
  <c r="N198" i="23"/>
  <c r="N770" i="23"/>
  <c r="N248" i="23"/>
  <c r="N252" i="23"/>
  <c r="N1051" i="23"/>
  <c r="AI1051" i="23" s="1"/>
  <c r="AQ1051" i="23" s="1"/>
  <c r="N966" i="23"/>
  <c r="AI966" i="23" s="1"/>
  <c r="AQ966" i="23" s="1"/>
  <c r="N1053" i="23"/>
  <c r="N670" i="23"/>
  <c r="N938" i="23"/>
  <c r="N679" i="23"/>
  <c r="AI679" i="23" s="1"/>
  <c r="AQ679" i="23" s="1"/>
  <c r="N916" i="23"/>
  <c r="N784" i="23"/>
  <c r="N813" i="23"/>
  <c r="N897" i="23"/>
  <c r="N232" i="23"/>
  <c r="AI232" i="23" s="1"/>
  <c r="AQ232" i="23" s="1"/>
  <c r="N604" i="23"/>
  <c r="N1027" i="23"/>
  <c r="N593" i="23"/>
  <c r="AI593" i="23" s="1"/>
  <c r="AQ593" i="23" s="1"/>
  <c r="N952" i="23"/>
  <c r="N603" i="23"/>
  <c r="N621" i="23"/>
  <c r="N1067" i="23"/>
  <c r="N114" i="23"/>
  <c r="N148" i="23"/>
  <c r="N184" i="23"/>
  <c r="N787" i="23"/>
  <c r="N808" i="23"/>
  <c r="AI808" i="23" s="1"/>
  <c r="AQ808" i="23" s="1"/>
  <c r="N166" i="23"/>
  <c r="N1068" i="23"/>
  <c r="AI1068" i="23" s="1"/>
  <c r="AQ1068" i="23" s="1"/>
  <c r="N1077" i="23"/>
  <c r="N861" i="23"/>
  <c r="N818" i="23"/>
  <c r="N636" i="23"/>
  <c r="N231" i="23"/>
  <c r="AI231" i="23" s="1"/>
  <c r="AQ231" i="23" s="1"/>
  <c r="N111" i="23"/>
  <c r="AI111" i="23" s="1"/>
  <c r="AQ111" i="23" s="1"/>
  <c r="N875" i="23"/>
  <c r="N1070" i="23"/>
  <c r="AI1070" i="23" s="1"/>
  <c r="AQ1070" i="23" s="1"/>
  <c r="N167" i="23"/>
  <c r="AL167" i="23" s="1"/>
  <c r="BF167" i="23" s="1"/>
  <c r="N623" i="23"/>
  <c r="N606" i="23"/>
  <c r="N946" i="23"/>
  <c r="AI946" i="23" s="1"/>
  <c r="AQ946" i="23" s="1"/>
  <c r="N51" i="23"/>
  <c r="AI51" i="23" s="1"/>
  <c r="AQ51" i="23" s="1"/>
  <c r="N608" i="23"/>
  <c r="N1059" i="23"/>
  <c r="N174" i="23"/>
  <c r="AI174" i="23" s="1"/>
  <c r="AQ174" i="23" s="1"/>
  <c r="N212" i="23"/>
  <c r="N690" i="23"/>
  <c r="AI690" i="23" s="1"/>
  <c r="AQ690" i="23" s="1"/>
  <c r="N629" i="23"/>
  <c r="N704" i="23"/>
  <c r="AI704" i="23" s="1"/>
  <c r="AQ704" i="23" s="1"/>
  <c r="N745" i="23"/>
  <c r="N56" i="23"/>
  <c r="AI56" i="23" s="1"/>
  <c r="AQ56" i="23" s="1"/>
  <c r="N1063" i="23"/>
  <c r="AI1063" i="23" s="1"/>
  <c r="AQ1063" i="23" s="1"/>
  <c r="N934" i="23"/>
  <c r="AI934" i="23" s="1"/>
  <c r="AQ934" i="23" s="1"/>
  <c r="N727" i="23"/>
  <c r="N42" i="23"/>
  <c r="N205" i="23"/>
  <c r="AI205" i="23" s="1"/>
  <c r="AQ205" i="23" s="1"/>
  <c r="N962" i="23"/>
  <c r="N1005" i="23"/>
  <c r="N721" i="23"/>
  <c r="N839" i="23"/>
  <c r="AI839" i="23" s="1"/>
  <c r="AQ839" i="23" s="1"/>
  <c r="N757" i="23"/>
  <c r="N935" i="23"/>
  <c r="AI935" i="23" s="1"/>
  <c r="AQ935" i="23" s="1"/>
  <c r="N912" i="23"/>
  <c r="AI912" i="23" s="1"/>
  <c r="AQ912" i="23" s="1"/>
  <c r="N185" i="23"/>
  <c r="N1076" i="23"/>
  <c r="AI1076" i="23" s="1"/>
  <c r="AQ1076" i="23" s="1"/>
  <c r="N1006" i="23"/>
  <c r="AI1006" i="23" s="1"/>
  <c r="AQ1006" i="23" s="1"/>
  <c r="N780" i="23"/>
  <c r="N831" i="23"/>
  <c r="AI831" i="23" s="1"/>
  <c r="AQ831" i="23" s="1"/>
  <c r="N675" i="23"/>
  <c r="N663" i="23"/>
  <c r="N617" i="23"/>
  <c r="N741" i="23"/>
  <c r="N190" i="23"/>
  <c r="N1038" i="23"/>
  <c r="AI1038" i="23" s="1"/>
  <c r="AQ1038" i="23" s="1"/>
  <c r="N717" i="23"/>
  <c r="AI717" i="23" s="1"/>
  <c r="AQ717" i="23" s="1"/>
  <c r="N245" i="23"/>
  <c r="AG245" i="23" s="1"/>
  <c r="AM245" i="23" s="1"/>
  <c r="N754" i="23"/>
  <c r="N1069" i="23"/>
  <c r="AI1069" i="23" s="1"/>
  <c r="AQ1069" i="23" s="1"/>
  <c r="N1061" i="23"/>
  <c r="AI1061" i="23" s="1"/>
  <c r="AQ1061" i="23" s="1"/>
  <c r="N650" i="23"/>
  <c r="N201" i="23"/>
  <c r="AI201" i="23" s="1"/>
  <c r="AQ201" i="23" s="1"/>
  <c r="N947" i="23"/>
  <c r="N1041" i="23"/>
  <c r="N63" i="23"/>
  <c r="N974" i="23"/>
  <c r="N752" i="23"/>
  <c r="AI752" i="23" s="1"/>
  <c r="AQ752" i="23" s="1"/>
  <c r="N712" i="23"/>
  <c r="N963" i="23"/>
  <c r="N152" i="23"/>
  <c r="N705" i="23"/>
  <c r="N214" i="23"/>
  <c r="N1031" i="23"/>
  <c r="AI1031" i="23" s="1"/>
  <c r="AQ1031" i="23" s="1"/>
  <c r="N82" i="23"/>
  <c r="N202" i="23"/>
  <c r="N1037" i="23"/>
  <c r="N139" i="23"/>
  <c r="N249" i="23"/>
  <c r="AI249" i="23" s="1"/>
  <c r="AQ249" i="23" s="1"/>
  <c r="N1020" i="23"/>
  <c r="AI1020" i="23" s="1"/>
  <c r="AQ1020" i="23" s="1"/>
  <c r="N734" i="23"/>
  <c r="N885" i="23"/>
  <c r="N834" i="23"/>
  <c r="N235" i="23"/>
  <c r="N919" i="23"/>
  <c r="AI919" i="23" s="1"/>
  <c r="AQ919" i="23" s="1"/>
  <c r="N191" i="23"/>
  <c r="AI191" i="23" s="1"/>
  <c r="AQ191" i="23" s="1"/>
  <c r="N177" i="23"/>
  <c r="N827" i="23"/>
  <c r="N121" i="23"/>
  <c r="N843" i="23"/>
  <c r="AI843" i="23" s="1"/>
  <c r="AQ843" i="23" s="1"/>
  <c r="N228" i="23"/>
  <c r="N858" i="23"/>
  <c r="AI858" i="23" s="1"/>
  <c r="AQ858" i="23" s="1"/>
  <c r="N173" i="23"/>
  <c r="N25" i="23"/>
  <c r="AI25" i="23" s="1"/>
  <c r="AQ25" i="23" s="1"/>
  <c r="N1071" i="23"/>
  <c r="N90" i="23"/>
  <c r="N920" i="23"/>
  <c r="AI920" i="23" s="1"/>
  <c r="AQ920" i="23" s="1"/>
  <c r="N233" i="23"/>
  <c r="AI233" i="23" s="1"/>
  <c r="AQ233" i="23" s="1"/>
  <c r="N819" i="23"/>
  <c r="N943" i="23"/>
  <c r="N862" i="23"/>
  <c r="N98" i="23"/>
  <c r="N1043" i="23"/>
  <c r="N981" i="23"/>
  <c r="N836" i="23"/>
  <c r="AI836" i="23" s="1"/>
  <c r="AQ836" i="23" s="1"/>
  <c r="N164" i="23"/>
  <c r="N820" i="23"/>
  <c r="N995" i="23"/>
  <c r="N264" i="23"/>
  <c r="N896" i="23"/>
  <c r="N1082" i="23"/>
  <c r="AI1082" i="23" s="1"/>
  <c r="AQ1082" i="23" s="1"/>
  <c r="N46" i="23"/>
  <c r="N1062" i="23"/>
  <c r="N247" i="23"/>
  <c r="N161" i="23"/>
  <c r="N97" i="23"/>
  <c r="AI97" i="23" s="1"/>
  <c r="AQ97" i="23" s="1"/>
  <c r="N1039" i="23"/>
  <c r="AL1039" i="23" s="1"/>
  <c r="BF1039" i="23" s="1"/>
  <c r="N965" i="23"/>
  <c r="N108" i="23"/>
  <c r="N1064" i="23"/>
  <c r="AG1064" i="23" s="1"/>
  <c r="AM1064" i="23" s="1"/>
  <c r="N982" i="23"/>
  <c r="N1054" i="23"/>
  <c r="N1034" i="23"/>
  <c r="N1049" i="23"/>
  <c r="N1073" i="23"/>
  <c r="N1075" i="23"/>
  <c r="N145" i="23"/>
  <c r="N1047" i="23"/>
  <c r="AI1047" i="23" s="1"/>
  <c r="AQ1047" i="23" s="1"/>
  <c r="N155" i="23"/>
  <c r="AI155" i="23" s="1"/>
  <c r="AQ155" i="23" s="1"/>
  <c r="N990" i="23"/>
  <c r="N266" i="23"/>
  <c r="AI266" i="23" s="1"/>
  <c r="AQ266" i="23" s="1"/>
  <c r="N320" i="23"/>
  <c r="N1032" i="23"/>
  <c r="N281" i="23"/>
  <c r="N437" i="23"/>
  <c r="N284" i="23"/>
  <c r="N292" i="23"/>
  <c r="N291" i="23"/>
  <c r="AI291" i="23" s="1"/>
  <c r="AQ291" i="23" s="1"/>
  <c r="N308" i="23"/>
  <c r="N295" i="23"/>
  <c r="N367" i="23"/>
  <c r="N280" i="23"/>
  <c r="N270" i="23"/>
  <c r="AL270" i="23" s="1"/>
  <c r="BF270" i="23" s="1"/>
  <c r="N267" i="23"/>
  <c r="N272" i="23"/>
  <c r="N303" i="23"/>
  <c r="N275" i="23"/>
  <c r="N297" i="23"/>
  <c r="N502" i="23"/>
  <c r="N294" i="23"/>
  <c r="N323" i="23"/>
  <c r="N279" i="23"/>
  <c r="N346" i="23"/>
  <c r="N387" i="23"/>
  <c r="N277" i="23"/>
  <c r="N582" i="23"/>
  <c r="N353" i="23"/>
  <c r="N338" i="23"/>
  <c r="N401" i="23"/>
  <c r="N289" i="23"/>
  <c r="N325" i="23"/>
  <c r="N394" i="23"/>
  <c r="N518" i="23"/>
  <c r="AI518" i="23" s="1"/>
  <c r="AQ518" i="23" s="1"/>
  <c r="N420" i="23"/>
  <c r="N600" i="23"/>
  <c r="N971" i="23"/>
  <c r="N375" i="23"/>
  <c r="N274" i="23"/>
  <c r="N702" i="23"/>
  <c r="N313" i="23"/>
  <c r="N349" i="23"/>
  <c r="N360" i="23"/>
  <c r="N373" i="23"/>
  <c r="N789" i="23"/>
  <c r="AL789" i="23" s="1"/>
  <c r="BF789" i="23" s="1"/>
  <c r="N505" i="23"/>
  <c r="N330" i="23"/>
  <c r="N470" i="23"/>
  <c r="N465" i="23"/>
  <c r="N457" i="23"/>
  <c r="N456" i="23"/>
  <c r="N551" i="23"/>
  <c r="N347" i="23"/>
  <c r="N287" i="23"/>
  <c r="N332" i="23"/>
  <c r="N525" i="23"/>
  <c r="N957" i="23"/>
  <c r="N468" i="23"/>
  <c r="AI468" i="23" s="1"/>
  <c r="AQ468" i="23" s="1"/>
  <c r="N1035" i="23"/>
  <c r="N749" i="23"/>
  <c r="N311" i="23"/>
  <c r="N302" i="23"/>
  <c r="N283" i="23"/>
  <c r="N515" i="23"/>
  <c r="N541" i="23"/>
  <c r="N296" i="23"/>
  <c r="N618" i="23"/>
  <c r="N716" i="23"/>
  <c r="AI716" i="23" s="1"/>
  <c r="AQ716" i="23" s="1"/>
  <c r="N432" i="23"/>
  <c r="AI432" i="23" s="1"/>
  <c r="AQ432" i="23" s="1"/>
  <c r="N854" i="23"/>
  <c r="AI854" i="23" s="1"/>
  <c r="AQ854" i="23" s="1"/>
  <c r="N832" i="23"/>
  <c r="N368" i="23"/>
  <c r="N406" i="23"/>
  <c r="N489" i="23"/>
  <c r="N310" i="23"/>
  <c r="N484" i="23"/>
  <c r="AI484" i="23" s="1"/>
  <c r="AQ484" i="23" s="1"/>
  <c r="N528" i="23"/>
  <c r="N447" i="23"/>
  <c r="N612" i="23"/>
  <c r="N386" i="23"/>
  <c r="N534" i="23"/>
  <c r="N448" i="23"/>
  <c r="N558" i="23"/>
  <c r="N615" i="23"/>
  <c r="N840" i="23"/>
  <c r="N399" i="23"/>
  <c r="N414" i="23"/>
  <c r="N356" i="23"/>
  <c r="AI356" i="23" s="1"/>
  <c r="AQ356" i="23" s="1"/>
  <c r="N870" i="23"/>
  <c r="N326" i="23"/>
  <c r="N492" i="23"/>
  <c r="N427" i="23"/>
  <c r="N496" i="23"/>
  <c r="N848" i="23"/>
  <c r="N1078" i="23"/>
  <c r="N614" i="23"/>
  <c r="N431" i="23"/>
  <c r="AI431" i="23" s="1"/>
  <c r="AQ431" i="23" s="1"/>
  <c r="N408" i="23"/>
  <c r="N522" i="23"/>
  <c r="N443" i="23"/>
  <c r="N306" i="23"/>
  <c r="N892" i="23"/>
  <c r="N416" i="23"/>
  <c r="N453" i="23"/>
  <c r="N609" i="23"/>
  <c r="AL609" i="23" s="1"/>
  <c r="BF609" i="23" s="1"/>
  <c r="N473" i="23"/>
  <c r="AL473" i="23" s="1"/>
  <c r="BF473" i="23" s="1"/>
  <c r="N527" i="23"/>
  <c r="N478" i="23"/>
  <c r="N806" i="23"/>
  <c r="N520" i="23"/>
  <c r="N321" i="23"/>
  <c r="N790" i="23"/>
  <c r="AI790" i="23" s="1"/>
  <c r="AQ790" i="23" s="1"/>
  <c r="N454" i="23"/>
  <c r="N687" i="23"/>
  <c r="N327" i="23"/>
  <c r="N666" i="23"/>
  <c r="N540" i="23"/>
  <c r="N864" i="23"/>
  <c r="AI864" i="23" s="1"/>
  <c r="AQ864" i="23" s="1"/>
  <c r="N405" i="23"/>
  <c r="N285" i="23"/>
  <c r="N766" i="23"/>
  <c r="N740" i="23"/>
  <c r="N925" i="23"/>
  <c r="AI925" i="23" s="1"/>
  <c r="AQ925" i="23" s="1"/>
  <c r="N723" i="23"/>
  <c r="N445" i="23"/>
  <c r="N587" i="23"/>
  <c r="N607" i="23"/>
  <c r="N343" i="23"/>
  <c r="N729" i="23"/>
  <c r="N651" i="23"/>
  <c r="N549" i="23"/>
  <c r="N602" i="23"/>
  <c r="N568" i="23"/>
  <c r="N584" i="23"/>
  <c r="N339" i="23"/>
  <c r="N543" i="23"/>
  <c r="N423" i="23"/>
  <c r="N410" i="23"/>
  <c r="N422" i="23"/>
  <c r="N498" i="23"/>
  <c r="N642" i="23"/>
  <c r="N364" i="23"/>
  <c r="N381" i="23"/>
  <c r="AI381" i="23" s="1"/>
  <c r="AQ381" i="23" s="1"/>
  <c r="N548" i="23"/>
  <c r="AI548" i="23" s="1"/>
  <c r="AQ548" i="23" s="1"/>
  <c r="N619" i="23"/>
  <c r="N559" i="23"/>
  <c r="AL559" i="23" s="1"/>
  <c r="BF559" i="23" s="1"/>
  <c r="N467" i="23"/>
  <c r="N384" i="23"/>
  <c r="N430" i="23"/>
  <c r="AL430" i="23" s="1"/>
  <c r="BF430" i="23" s="1"/>
  <c r="N499" i="23"/>
  <c r="N979" i="23"/>
  <c r="AI979" i="23" s="1"/>
  <c r="AQ979" i="23" s="1"/>
  <c r="N700" i="23"/>
  <c r="N573" i="23"/>
  <c r="N682" i="23"/>
  <c r="N1025" i="23"/>
  <c r="AI1025" i="23" s="1"/>
  <c r="AQ1025" i="23" s="1"/>
  <c r="N661" i="23"/>
  <c r="N348" i="23"/>
  <c r="N459" i="23"/>
  <c r="N495" i="23"/>
  <c r="N983" i="23"/>
  <c r="N1003" i="23"/>
  <c r="N695" i="23"/>
  <c r="N513" i="23"/>
  <c r="N596" i="23"/>
  <c r="N570" i="23"/>
  <c r="N630" i="23"/>
  <c r="N680" i="23"/>
  <c r="N942" i="23"/>
  <c r="N324" i="23"/>
  <c r="N586" i="23"/>
  <c r="N996" i="23"/>
  <c r="N778" i="23"/>
  <c r="N835" i="23"/>
  <c r="AL835" i="23" s="1"/>
  <c r="BF835" i="23" s="1"/>
  <c r="N795" i="23"/>
  <c r="AI795" i="23" s="1"/>
  <c r="AQ795" i="23" s="1"/>
  <c r="N566" i="23"/>
  <c r="N374" i="23"/>
  <c r="N597" i="23"/>
  <c r="N821" i="23"/>
  <c r="AI821" i="23" s="1"/>
  <c r="AQ821" i="23" s="1"/>
  <c r="N914" i="23"/>
  <c r="AI914" i="23" s="1"/>
  <c r="AQ914" i="23" s="1"/>
  <c r="N669" i="23"/>
  <c r="N601" i="23"/>
  <c r="N822" i="23"/>
  <c r="N1080" i="23"/>
  <c r="AI1080" i="23" s="1"/>
  <c r="AQ1080" i="23" s="1"/>
  <c r="N519" i="23"/>
  <c r="AL519" i="23" s="1"/>
  <c r="BF519" i="23" s="1"/>
  <c r="N676" i="23"/>
  <c r="N442" i="23"/>
  <c r="N561" i="23"/>
  <c r="N805" i="23"/>
  <c r="N413" i="23"/>
  <c r="N722" i="23"/>
  <c r="N620" i="23"/>
  <c r="N871" i="23"/>
  <c r="AL871" i="23" s="1"/>
  <c r="BF871" i="23" s="1"/>
  <c r="N530" i="23"/>
  <c r="N645" i="23"/>
  <c r="N562" i="23"/>
  <c r="N449" i="23"/>
  <c r="N1029" i="23"/>
  <c r="AL1029" i="23" s="1"/>
  <c r="BF1029" i="23" s="1"/>
  <c r="N395" i="23"/>
  <c r="N532" i="23"/>
  <c r="AI532" i="23" s="1"/>
  <c r="AQ532" i="23" s="1"/>
  <c r="N825" i="23"/>
  <c r="AI825" i="23" s="1"/>
  <c r="AQ825" i="23" s="1"/>
  <c r="N613" i="23"/>
  <c r="N572" i="23"/>
  <c r="N425" i="23"/>
  <c r="N1042" i="23"/>
  <c r="N803" i="23"/>
  <c r="N652" i="23"/>
  <c r="N783" i="23"/>
  <c r="AL783" i="23" s="1"/>
  <c r="BF783" i="23" s="1"/>
  <c r="N696" i="23"/>
  <c r="AL696" i="23" s="1"/>
  <c r="BF696" i="23" s="1"/>
  <c r="N592" i="23"/>
  <c r="N826" i="23"/>
  <c r="AL826" i="23" s="1"/>
  <c r="BF826" i="23" s="1"/>
  <c r="N980" i="23"/>
  <c r="AL980" i="23" s="1"/>
  <c r="BF980" i="23" s="1"/>
  <c r="N491" i="23"/>
  <c r="N1022" i="23"/>
  <c r="N665" i="23"/>
  <c r="N656" i="23"/>
  <c r="AI656" i="23" s="1"/>
  <c r="AQ656" i="23" s="1"/>
  <c r="N411" i="23"/>
  <c r="N429" i="23"/>
  <c r="N1056" i="23"/>
  <c r="AI1056" i="23" s="1"/>
  <c r="AQ1056" i="23" s="1"/>
  <c r="N677" i="23"/>
  <c r="N851" i="23"/>
  <c r="N1028" i="23"/>
  <c r="N501" i="23"/>
  <c r="N791" i="23"/>
  <c r="N732" i="23"/>
  <c r="N533" i="23"/>
  <c r="AG533" i="23" s="1"/>
  <c r="AM533" i="23" s="1"/>
  <c r="N458" i="23"/>
  <c r="N415" i="23"/>
  <c r="N657" i="23"/>
  <c r="N552" i="23"/>
  <c r="N739" i="23"/>
  <c r="N673" i="23"/>
  <c r="N681" i="23"/>
  <c r="N779" i="23"/>
  <c r="N720" i="23"/>
  <c r="N487" i="23"/>
  <c r="N516" i="23"/>
  <c r="N524" i="23"/>
  <c r="N268" i="23"/>
  <c r="N737" i="23"/>
  <c r="AI737" i="23" s="1"/>
  <c r="AQ737" i="23" s="1"/>
  <c r="N719" i="23"/>
  <c r="N796" i="23"/>
  <c r="AI796" i="23" s="1"/>
  <c r="AQ796" i="23" s="1"/>
  <c r="N689" i="23"/>
  <c r="N894" i="23"/>
  <c r="AL894" i="23" s="1"/>
  <c r="BF894" i="23" s="1"/>
  <c r="N842" i="23"/>
  <c r="N802" i="23"/>
  <c r="AI802" i="23" s="1"/>
  <c r="AQ802" i="23" s="1"/>
  <c r="N1033" i="23"/>
  <c r="N655" i="23"/>
  <c r="AI655" i="23" s="1"/>
  <c r="AQ655" i="23" s="1"/>
  <c r="N571" i="23"/>
  <c r="N590" i="23"/>
  <c r="N463" i="23"/>
  <c r="N814" i="23"/>
  <c r="N647" i="23"/>
  <c r="N481" i="23"/>
  <c r="N768" i="23"/>
  <c r="AG768" i="23" s="1"/>
  <c r="AM768" i="23" s="1"/>
  <c r="N809" i="23"/>
  <c r="N781" i="23"/>
  <c r="N777" i="23"/>
  <c r="AI777" i="23" s="1"/>
  <c r="AQ777" i="23" s="1"/>
  <c r="N535" i="23"/>
  <c r="N801" i="23"/>
  <c r="AI801" i="23" s="1"/>
  <c r="AQ801" i="23" s="1"/>
  <c r="N637" i="23"/>
  <c r="N469" i="23"/>
  <c r="AI469" i="23" s="1"/>
  <c r="AQ469" i="23" s="1"/>
  <c r="N863" i="23"/>
  <c r="N485" i="23"/>
  <c r="N653" i="23"/>
  <c r="N899" i="23"/>
  <c r="N955" i="23"/>
  <c r="N883" i="23"/>
  <c r="AI883" i="23" s="1"/>
  <c r="AQ883" i="23" s="1"/>
  <c r="N846" i="23"/>
  <c r="N975" i="23"/>
  <c r="N517" i="23"/>
  <c r="N646" i="23"/>
  <c r="N763" i="23"/>
  <c r="N557" i="23"/>
  <c r="N547" i="23"/>
  <c r="N877" i="23"/>
  <c r="AI877" i="23" s="1"/>
  <c r="AQ877" i="23" s="1"/>
  <c r="N909" i="23"/>
  <c r="N579" i="23"/>
  <c r="N918" i="23"/>
  <c r="N1023" i="23"/>
  <c r="N944" i="23"/>
  <c r="N611" i="23"/>
  <c r="N709" i="23"/>
  <c r="N930" i="23"/>
  <c r="N514" i="23"/>
  <c r="N711" i="23"/>
  <c r="N563" i="23"/>
  <c r="N605" i="23"/>
  <c r="N926" i="23"/>
  <c r="N588" i="23"/>
  <c r="N1040" i="23"/>
  <c r="N1026" i="23"/>
  <c r="AI1026" i="23" s="1"/>
  <c r="AQ1026" i="23" s="1"/>
  <c r="N970" i="23"/>
  <c r="AI970" i="23" s="1"/>
  <c r="AQ970" i="23" s="1"/>
  <c r="N833" i="23"/>
  <c r="N807" i="23"/>
  <c r="N544" i="23"/>
  <c r="N598" i="23"/>
  <c r="N954" i="23"/>
  <c r="AI954" i="23" s="1"/>
  <c r="AQ954" i="23" s="1"/>
  <c r="N1079" i="23"/>
  <c r="N841" i="23"/>
  <c r="AL841" i="23" s="1"/>
  <c r="BF841" i="23" s="1"/>
  <c r="N726" i="23"/>
  <c r="N693" i="23"/>
  <c r="N928" i="23"/>
  <c r="AI928" i="23" s="1"/>
  <c r="AQ928" i="23" s="1"/>
  <c r="N815" i="23"/>
  <c r="AI815" i="23" s="1"/>
  <c r="AQ815" i="23" s="1"/>
  <c r="N684" i="23"/>
  <c r="N989" i="23"/>
  <c r="N904" i="23"/>
  <c r="N991" i="23"/>
  <c r="AG991" i="23" s="1"/>
  <c r="AM991" i="23" s="1"/>
  <c r="N788" i="23"/>
  <c r="N888" i="23"/>
  <c r="N852" i="23"/>
  <c r="AL852" i="23" s="1"/>
  <c r="BF852" i="23" s="1"/>
  <c r="N671" i="23"/>
  <c r="N890" i="23"/>
  <c r="AI890" i="23" s="1"/>
  <c r="AQ890" i="23" s="1"/>
  <c r="N767" i="23"/>
  <c r="N830" i="23"/>
  <c r="AL830" i="23" s="1"/>
  <c r="BF830" i="23" s="1"/>
  <c r="N810" i="23"/>
  <c r="AI810" i="23" s="1"/>
  <c r="AQ810" i="23" s="1"/>
  <c r="N639" i="23"/>
  <c r="N1012" i="23"/>
  <c r="N844" i="23"/>
  <c r="N972" i="23"/>
  <c r="AI972" i="23" s="1"/>
  <c r="AQ972" i="23" s="1"/>
  <c r="N958" i="23"/>
  <c r="AI958" i="23" s="1"/>
  <c r="AQ958" i="23" s="1"/>
  <c r="N900" i="23"/>
  <c r="AI900" i="23" s="1"/>
  <c r="AQ900" i="23" s="1"/>
  <c r="N931" i="23"/>
  <c r="N792" i="23"/>
  <c r="N847" i="23"/>
  <c r="N913" i="23"/>
  <c r="N978" i="23"/>
  <c r="N998" i="23"/>
  <c r="N976" i="23"/>
  <c r="N664" i="23"/>
  <c r="N451" i="23"/>
  <c r="N1010" i="23"/>
  <c r="N1007" i="23"/>
  <c r="AI1007" i="23" s="1"/>
  <c r="AQ1007" i="23" s="1"/>
  <c r="N744" i="23"/>
  <c r="AI744" i="23" s="1"/>
  <c r="AQ744" i="23" s="1"/>
  <c r="N1052" i="23"/>
  <c r="AI1052" i="23" s="1"/>
  <c r="AQ1052" i="23" s="1"/>
  <c r="N893" i="23"/>
  <c r="N644" i="23"/>
  <c r="N945" i="23"/>
  <c r="N683" i="23"/>
  <c r="AL683" i="23" s="1"/>
  <c r="BF683" i="23" s="1"/>
  <c r="N845" i="23"/>
  <c r="AI845" i="23" s="1"/>
  <c r="AQ845" i="23" s="1"/>
  <c r="N869" i="23"/>
  <c r="N956" i="23"/>
  <c r="N1044" i="23"/>
  <c r="AI1044" i="23" s="1"/>
  <c r="AQ1044" i="23" s="1"/>
  <c r="N917" i="23"/>
  <c r="N771" i="23"/>
  <c r="N950" i="23"/>
  <c r="N932" i="23"/>
  <c r="AI932" i="23" s="1"/>
  <c r="AQ932" i="23" s="1"/>
  <c r="N1050" i="23"/>
  <c r="N733" i="23"/>
  <c r="N798" i="23"/>
  <c r="N886" i="23"/>
  <c r="N967" i="23"/>
  <c r="AI967" i="23" s="1"/>
  <c r="AQ967" i="23" s="1"/>
  <c r="N872" i="23"/>
  <c r="AI872" i="23" s="1"/>
  <c r="AQ872" i="23" s="1"/>
  <c r="N753" i="23"/>
  <c r="AI753" i="23" s="1"/>
  <c r="AQ753" i="23" s="1"/>
  <c r="N915" i="23"/>
  <c r="N933" i="23"/>
  <c r="N782" i="23"/>
  <c r="N1036" i="23"/>
  <c r="AI1036" i="23" s="1"/>
  <c r="AQ1036" i="23" s="1"/>
  <c r="N1000" i="23"/>
  <c r="N785" i="23"/>
  <c r="AI785" i="23" s="1"/>
  <c r="AQ785" i="23" s="1"/>
  <c r="N992" i="23"/>
  <c r="N882" i="23"/>
  <c r="N747" i="23"/>
  <c r="N1048" i="23"/>
  <c r="N937" i="23"/>
  <c r="N859" i="23"/>
  <c r="N812" i="23"/>
  <c r="N1018" i="23"/>
  <c r="N987" i="23"/>
  <c r="AI987" i="23" s="1"/>
  <c r="AQ987" i="23" s="1"/>
  <c r="N969" i="23"/>
  <c r="N865" i="23"/>
  <c r="N936" i="23"/>
  <c r="N1008" i="23"/>
  <c r="AI1008" i="23" s="1"/>
  <c r="AQ1008" i="23" s="1"/>
  <c r="N973" i="23"/>
  <c r="AI973" i="23" s="1"/>
  <c r="AQ973" i="23" s="1"/>
  <c r="N1009" i="23"/>
  <c r="N793" i="23"/>
  <c r="N1058" i="23"/>
  <c r="N878" i="23"/>
  <c r="AI878" i="23" s="1"/>
  <c r="AQ878" i="23" s="1"/>
  <c r="N927" i="23"/>
  <c r="AI927" i="23" s="1"/>
  <c r="AQ927" i="23" s="1"/>
  <c r="N903" i="23"/>
  <c r="N985" i="23"/>
  <c r="AI985" i="23" s="1"/>
  <c r="AQ985" i="23" s="1"/>
  <c r="N1002" i="23"/>
  <c r="N1072" i="23"/>
  <c r="N993" i="23"/>
  <c r="AI993" i="23" s="1"/>
  <c r="AQ993" i="23" s="1"/>
  <c r="N964" i="23"/>
  <c r="AI964" i="23" s="1"/>
  <c r="AQ964" i="23" s="1"/>
  <c r="N968" i="23"/>
  <c r="N997" i="23"/>
  <c r="N988" i="23"/>
  <c r="N1066" i="23"/>
  <c r="N986" i="23"/>
  <c r="N1030" i="23"/>
  <c r="AI1030" i="23" s="1"/>
  <c r="AQ1030" i="23" s="1"/>
  <c r="N1045" i="23"/>
  <c r="N1055" i="23"/>
  <c r="N521" i="23"/>
  <c r="G455" i="23"/>
  <c r="AJ455" i="23" s="1"/>
  <c r="AV455" i="23" s="1"/>
  <c r="G284" i="23"/>
  <c r="G268" i="23"/>
  <c r="H268" i="23" s="1"/>
  <c r="BL268" i="23" s="1"/>
  <c r="G320" i="23"/>
  <c r="G338" i="23"/>
  <c r="G482" i="23"/>
  <c r="G334" i="23"/>
  <c r="G237" i="23"/>
  <c r="G271" i="23"/>
  <c r="G367" i="23"/>
  <c r="G266" i="23"/>
  <c r="G595" i="23"/>
  <c r="G274" i="23"/>
  <c r="G275" i="23"/>
  <c r="G255" i="23"/>
  <c r="G276" i="23"/>
  <c r="G134" i="23"/>
  <c r="G383" i="23"/>
  <c r="G239" i="23"/>
  <c r="G280" i="23"/>
  <c r="G32" i="23"/>
  <c r="G216" i="23"/>
  <c r="G282" i="23"/>
  <c r="G287" i="23"/>
  <c r="G286" i="23"/>
  <c r="G290" i="23"/>
  <c r="G291" i="23"/>
  <c r="G285" i="23"/>
  <c r="G294" i="23"/>
  <c r="G440" i="23"/>
  <c r="G92" i="23"/>
  <c r="G192" i="23"/>
  <c r="G277" i="23"/>
  <c r="AJ277" i="23" s="1"/>
  <c r="AV277" i="23" s="1"/>
  <c r="G130" i="23"/>
  <c r="G298" i="23"/>
  <c r="G70" i="23"/>
  <c r="G288" i="23"/>
  <c r="G17" i="23"/>
  <c r="G828" i="23"/>
  <c r="G16" i="23"/>
  <c r="G299" i="23"/>
  <c r="G301" i="23"/>
  <c r="G278" i="23"/>
  <c r="G12" i="23"/>
  <c r="G302" i="23"/>
  <c r="G349" i="23"/>
  <c r="G272" i="23"/>
  <c r="G304" i="23"/>
  <c r="G303" i="23"/>
  <c r="G143" i="23"/>
  <c r="G308" i="23"/>
  <c r="G270" i="23"/>
  <c r="G59" i="23"/>
  <c r="G311" i="23"/>
  <c r="G29" i="23"/>
  <c r="G313" i="23"/>
  <c r="G37" i="23"/>
  <c r="G267" i="23"/>
  <c r="G200" i="23"/>
  <c r="G437" i="23"/>
  <c r="H437" i="23" s="1"/>
  <c r="BL437" i="23" s="1"/>
  <c r="G309" i="23"/>
  <c r="G307" i="23"/>
  <c r="AJ307" i="23" s="1"/>
  <c r="AV307" i="23" s="1"/>
  <c r="G578" i="23"/>
  <c r="G297" i="23"/>
  <c r="G310" i="23"/>
  <c r="G242" i="23"/>
  <c r="G314" i="23"/>
  <c r="G295" i="23"/>
  <c r="G315" i="23"/>
  <c r="G305" i="23"/>
  <c r="G14" i="23"/>
  <c r="G72" i="23"/>
  <c r="G318" i="23"/>
  <c r="G508" i="23"/>
  <c r="G372" i="23"/>
  <c r="G668" i="23"/>
  <c r="G325" i="23"/>
  <c r="G939" i="23"/>
  <c r="G281" i="23"/>
  <c r="G312" i="23"/>
  <c r="G196" i="23"/>
  <c r="G104" i="23"/>
  <c r="G526" i="23"/>
  <c r="G546" i="23"/>
  <c r="G326" i="23"/>
  <c r="G336" i="23"/>
  <c r="G335" i="23"/>
  <c r="G337" i="23"/>
  <c r="G125" i="23"/>
  <c r="G339" i="23"/>
  <c r="G51" i="23"/>
  <c r="G234" i="23"/>
  <c r="G323" i="23"/>
  <c r="G199" i="23"/>
  <c r="G5" i="23"/>
  <c r="G551" i="23"/>
  <c r="G554" i="23"/>
  <c r="G333" i="23"/>
  <c r="G341" i="23"/>
  <c r="G685" i="23"/>
  <c r="G123" i="23"/>
  <c r="G296" i="23"/>
  <c r="G340" i="23"/>
  <c r="G342" i="23"/>
  <c r="G321" i="23"/>
  <c r="G9" i="23"/>
  <c r="G539" i="23"/>
  <c r="G542" i="23"/>
  <c r="G61" i="23"/>
  <c r="G331" i="23"/>
  <c r="AJ331" i="23" s="1"/>
  <c r="AV331" i="23" s="1"/>
  <c r="G67" i="23"/>
  <c r="G350" i="23"/>
  <c r="G187" i="23"/>
  <c r="G994" i="23"/>
  <c r="G292" i="23"/>
  <c r="G220" i="23"/>
  <c r="G353" i="23"/>
  <c r="G261" i="23"/>
  <c r="G53" i="23"/>
  <c r="AJ53" i="23" s="1"/>
  <c r="AV53" i="23" s="1"/>
  <c r="G591" i="23"/>
  <c r="G357" i="23"/>
  <c r="G359" i="23"/>
  <c r="G91" i="23"/>
  <c r="G41" i="23"/>
  <c r="G77" i="23"/>
  <c r="G328" i="23"/>
  <c r="G363" i="23"/>
  <c r="G365" i="23"/>
  <c r="G368" i="23"/>
  <c r="G354" i="23"/>
  <c r="G355" i="23"/>
  <c r="G48" i="23"/>
  <c r="G371" i="23"/>
  <c r="G358" i="23"/>
  <c r="G43" i="23"/>
  <c r="G375" i="23"/>
  <c r="G327" i="23"/>
  <c r="G40" i="23"/>
  <c r="G171" i="23"/>
  <c r="G194" i="23"/>
  <c r="G377" i="23"/>
  <c r="G381" i="23"/>
  <c r="AJ381" i="23" s="1"/>
  <c r="AV381" i="23" s="1"/>
  <c r="G316" i="23"/>
  <c r="G306" i="23"/>
  <c r="G379" i="23"/>
  <c r="G619" i="23"/>
  <c r="G370" i="23"/>
  <c r="G384" i="23"/>
  <c r="G293" i="23"/>
  <c r="G553" i="23"/>
  <c r="G330" i="23"/>
  <c r="G21" i="23"/>
  <c r="G504" i="23"/>
  <c r="G386" i="23"/>
  <c r="G95" i="23"/>
  <c r="G324" i="23"/>
  <c r="G119" i="23"/>
  <c r="G388" i="23"/>
  <c r="G832" i="23"/>
  <c r="G959" i="23"/>
  <c r="G96" i="23"/>
  <c r="G632" i="23"/>
  <c r="G329" i="23"/>
  <c r="G356" i="23"/>
  <c r="G378" i="23"/>
  <c r="G188" i="23"/>
  <c r="G395" i="23"/>
  <c r="H395" i="23" s="1"/>
  <c r="BL395" i="23" s="1"/>
  <c r="G380" i="23"/>
  <c r="G640" i="23"/>
  <c r="G385" i="23"/>
  <c r="G854" i="23"/>
  <c r="G715" i="23"/>
  <c r="G407" i="23"/>
  <c r="G289" i="23"/>
  <c r="AJ289" i="23" s="1"/>
  <c r="AV289" i="23" s="1"/>
  <c r="G129" i="23"/>
  <c r="G387" i="23"/>
  <c r="G75" i="23"/>
  <c r="G58" i="23"/>
  <c r="G868" i="23"/>
  <c r="G346" i="23"/>
  <c r="G413" i="23"/>
  <c r="G399" i="23"/>
  <c r="G36" i="23"/>
  <c r="G351" i="23"/>
  <c r="G64" i="23"/>
  <c r="G659" i="23"/>
  <c r="G414" i="23"/>
  <c r="G7" i="23"/>
  <c r="G409" i="23"/>
  <c r="G411" i="23"/>
  <c r="G382" i="23"/>
  <c r="G250" i="23"/>
  <c r="G405" i="23"/>
  <c r="G398" i="23"/>
  <c r="G422" i="23"/>
  <c r="G218" i="23"/>
  <c r="G169" i="23"/>
  <c r="G612" i="23"/>
  <c r="G423" i="23"/>
  <c r="G364" i="23"/>
  <c r="G168" i="23"/>
  <c r="G518" i="23"/>
  <c r="G408" i="23"/>
  <c r="G402" i="23"/>
  <c r="G667" i="23"/>
  <c r="G424" i="23"/>
  <c r="G107" i="23"/>
  <c r="G403" i="23"/>
  <c r="G146" i="23"/>
  <c r="G425" i="23"/>
  <c r="G317" i="23"/>
  <c r="G54" i="23"/>
  <c r="G1011" i="23"/>
  <c r="G103" i="23"/>
  <c r="G427" i="23"/>
  <c r="G430" i="23"/>
  <c r="G431" i="23"/>
  <c r="G416" i="23"/>
  <c r="G432" i="23"/>
  <c r="G410" i="23"/>
  <c r="G300" i="23"/>
  <c r="G74" i="23"/>
  <c r="G404" i="23"/>
  <c r="G400" i="23"/>
  <c r="G55" i="23"/>
  <c r="G622" i="23"/>
  <c r="G521" i="23"/>
  <c r="G207" i="23"/>
  <c r="G39" i="23"/>
  <c r="G332" i="23"/>
  <c r="G390" i="23"/>
  <c r="G373" i="23"/>
  <c r="G420" i="23"/>
  <c r="G687" i="23"/>
  <c r="G686" i="23"/>
  <c r="G389" i="23"/>
  <c r="G435" i="23"/>
  <c r="G343" i="23"/>
  <c r="G406" i="23"/>
  <c r="G361" i="23"/>
  <c r="G520" i="23"/>
  <c r="G441" i="23"/>
  <c r="G85" i="23"/>
  <c r="G415" i="23"/>
  <c r="G443" i="23"/>
  <c r="G421" i="23"/>
  <c r="G445" i="23"/>
  <c r="G109" i="23"/>
  <c r="G446" i="23"/>
  <c r="G433" i="23"/>
  <c r="G447" i="23"/>
  <c r="G448" i="23"/>
  <c r="G702" i="23"/>
  <c r="G436" i="23"/>
  <c r="G707" i="23"/>
  <c r="G122" i="23"/>
  <c r="G397" i="23"/>
  <c r="G454" i="23"/>
  <c r="G457" i="23"/>
  <c r="G458" i="23"/>
  <c r="G460" i="23"/>
  <c r="G224" i="23"/>
  <c r="G710" i="23"/>
  <c r="G112" i="23"/>
  <c r="G362" i="23"/>
  <c r="G462" i="23"/>
  <c r="G735" i="23"/>
  <c r="G461" i="23"/>
  <c r="G463" i="23"/>
  <c r="G419" i="23"/>
  <c r="G465" i="23"/>
  <c r="G466" i="23"/>
  <c r="G449" i="23"/>
  <c r="G467" i="23"/>
  <c r="G468" i="23"/>
  <c r="G469" i="23"/>
  <c r="G344" i="23"/>
  <c r="G470" i="23"/>
  <c r="G79" i="23"/>
  <c r="G186" i="23"/>
  <c r="G472" i="23"/>
  <c r="G740" i="23"/>
  <c r="G473" i="23"/>
  <c r="G459" i="23"/>
  <c r="G438" i="23"/>
  <c r="G474" i="23"/>
  <c r="G135" i="23"/>
  <c r="G115" i="23"/>
  <c r="G475" i="23"/>
  <c r="G478" i="23"/>
  <c r="G477" i="23"/>
  <c r="G649" i="23"/>
  <c r="G157" i="23"/>
  <c r="G481" i="23"/>
  <c r="G479" i="23"/>
  <c r="G99" i="23"/>
  <c r="G396" i="23"/>
  <c r="G319" i="23"/>
  <c r="G483" i="23"/>
  <c r="G769" i="23"/>
  <c r="G154" i="23"/>
  <c r="G6" i="23"/>
  <c r="G781" i="23"/>
  <c r="G960" i="23"/>
  <c r="G393" i="23"/>
  <c r="G47" i="23"/>
  <c r="G24" i="23"/>
  <c r="G762" i="23"/>
  <c r="G790" i="23"/>
  <c r="G241" i="23"/>
  <c r="G366" i="23"/>
  <c r="G493" i="23"/>
  <c r="G489" i="23"/>
  <c r="G476" i="23"/>
  <c r="G971" i="23"/>
  <c r="G794" i="23"/>
  <c r="G498" i="23"/>
  <c r="G345" i="23"/>
  <c r="G491" i="23"/>
  <c r="G800" i="23"/>
  <c r="G265" i="23"/>
  <c r="G977" i="23"/>
  <c r="G500" i="23"/>
  <c r="G502" i="23"/>
  <c r="G503" i="23"/>
  <c r="G505" i="23"/>
  <c r="G806" i="23"/>
  <c r="G811" i="23"/>
  <c r="G803" i="23"/>
  <c r="G509" i="23"/>
  <c r="G510" i="23"/>
  <c r="G230" i="23"/>
  <c r="G511" i="23"/>
  <c r="G512" i="23"/>
  <c r="G392" i="23"/>
  <c r="G471" i="23"/>
  <c r="G692" i="23"/>
  <c r="G490" i="23"/>
  <c r="G516" i="23"/>
  <c r="G434" i="23"/>
  <c r="G86" i="23"/>
  <c r="G824" i="23"/>
  <c r="G88" i="23"/>
  <c r="G229" i="23"/>
  <c r="G517" i="23"/>
  <c r="G829" i="23"/>
  <c r="G13" i="23"/>
  <c r="G73" i="23"/>
  <c r="G162" i="23"/>
  <c r="G835" i="23"/>
  <c r="G522" i="23"/>
  <c r="G524" i="23"/>
  <c r="G1001" i="23"/>
  <c r="G837" i="23"/>
  <c r="G795" i="23"/>
  <c r="G840" i="23"/>
  <c r="G189" i="23"/>
  <c r="G523" i="23"/>
  <c r="G698" i="23"/>
  <c r="G110" i="23"/>
  <c r="G118" i="23"/>
  <c r="G600" i="23"/>
  <c r="G452" i="23"/>
  <c r="G528" i="23"/>
  <c r="G1004" i="23"/>
  <c r="G849" i="23"/>
  <c r="G507" i="23"/>
  <c r="G850" i="23"/>
  <c r="G45" i="23"/>
  <c r="G175" i="23"/>
  <c r="G530" i="23"/>
  <c r="G519" i="23"/>
  <c r="G531" i="23"/>
  <c r="G117" i="23"/>
  <c r="G376" i="23"/>
  <c r="G217" i="23"/>
  <c r="G853" i="23"/>
  <c r="G532" i="23"/>
  <c r="G27" i="23"/>
  <c r="G855" i="23"/>
  <c r="G76" i="23"/>
  <c r="G856" i="23"/>
  <c r="G236" i="23"/>
  <c r="G857" i="23"/>
  <c r="G495" i="23"/>
  <c r="G534" i="23"/>
  <c r="G536" i="23"/>
  <c r="G537" i="23"/>
  <c r="G860" i="23"/>
  <c r="G541" i="23"/>
  <c r="G253" i="23"/>
  <c r="G544" i="23"/>
  <c r="G545" i="23"/>
  <c r="G547" i="23"/>
  <c r="G749" i="23"/>
  <c r="G582" i="23"/>
  <c r="G558" i="23"/>
  <c r="G450" i="23"/>
  <c r="G864" i="23"/>
  <c r="G429" i="23"/>
  <c r="G418" i="23"/>
  <c r="G550" i="23"/>
  <c r="G111" i="23"/>
  <c r="G159" i="23"/>
  <c r="G142" i="23"/>
  <c r="G464" i="23"/>
  <c r="G867" i="23"/>
  <c r="G552" i="23"/>
  <c r="G871" i="23"/>
  <c r="G873" i="23"/>
  <c r="G560" i="23"/>
  <c r="G561" i="23"/>
  <c r="G880" i="23"/>
  <c r="G1019" i="23"/>
  <c r="G881" i="23"/>
  <c r="G562" i="23"/>
  <c r="G525" i="23"/>
  <c r="G563" i="23"/>
  <c r="G156" i="23"/>
  <c r="G565" i="23"/>
  <c r="G564" i="23"/>
  <c r="G49" i="23"/>
  <c r="G884" i="23"/>
  <c r="G548" i="23"/>
  <c r="G887" i="23"/>
  <c r="G567" i="23"/>
  <c r="G889" i="23"/>
  <c r="G527" i="23"/>
  <c r="G890" i="23"/>
  <c r="G181" i="23"/>
  <c r="G848" i="23"/>
  <c r="G891" i="23"/>
  <c r="G1057" i="23"/>
  <c r="G256" i="23"/>
  <c r="G892" i="23"/>
  <c r="G572" i="23"/>
  <c r="G571" i="23"/>
  <c r="G513" i="23"/>
  <c r="G895" i="23"/>
  <c r="G573" i="23"/>
  <c r="G23" i="23"/>
  <c r="G501" i="23"/>
  <c r="G897" i="23"/>
  <c r="G105" i="23"/>
  <c r="G610" i="23"/>
  <c r="G814" i="23"/>
  <c r="G243" i="23"/>
  <c r="G789" i="23"/>
  <c r="G484" i="23"/>
  <c r="G577" i="23"/>
  <c r="G906" i="23"/>
  <c r="G579" i="23"/>
  <c r="G1013" i="23"/>
  <c r="G907" i="23"/>
  <c r="G179" i="23"/>
  <c r="G35" i="23"/>
  <c r="G984" i="23"/>
  <c r="G910" i="23"/>
  <c r="G911" i="23"/>
  <c r="G821" i="23"/>
  <c r="G586" i="23"/>
  <c r="G257" i="23"/>
  <c r="G914" i="23"/>
  <c r="G428" i="23"/>
  <c r="G918" i="23"/>
  <c r="G746" i="23"/>
  <c r="G921" i="23"/>
  <c r="G922" i="23"/>
  <c r="G158" i="23"/>
  <c r="G588" i="23"/>
  <c r="G203" i="23"/>
  <c r="G506" i="23"/>
  <c r="G925" i="23"/>
  <c r="G592" i="23"/>
  <c r="G210" i="23"/>
  <c r="G593" i="23"/>
  <c r="G487" i="23"/>
  <c r="G594" i="23"/>
  <c r="G68" i="23"/>
  <c r="G540" i="23"/>
  <c r="G598" i="23"/>
  <c r="G451" i="23"/>
  <c r="G580" i="23"/>
  <c r="G113" i="23"/>
  <c r="G601" i="23"/>
  <c r="G602" i="23"/>
  <c r="G485" i="23"/>
  <c r="G603" i="23"/>
  <c r="G938" i="23"/>
  <c r="G606" i="23"/>
  <c r="G260" i="23"/>
  <c r="G940" i="23"/>
  <c r="G611" i="23"/>
  <c r="G942" i="23"/>
  <c r="G912" i="23"/>
  <c r="G576" i="23"/>
  <c r="G614" i="23"/>
  <c r="G494" i="23"/>
  <c r="G616" i="23"/>
  <c r="G617" i="23"/>
  <c r="G946" i="23"/>
  <c r="G621" i="23"/>
  <c r="G1060" i="23"/>
  <c r="G823" i="23"/>
  <c r="G688" i="23"/>
  <c r="G208" i="23"/>
  <c r="G952" i="23"/>
  <c r="G626" i="23"/>
  <c r="G28" i="23"/>
  <c r="G627" i="23"/>
  <c r="G184" i="23"/>
  <c r="G953" i="23"/>
  <c r="G22" i="23"/>
  <c r="G629" i="23"/>
  <c r="G348" i="23"/>
  <c r="G961" i="23"/>
  <c r="G52" i="23"/>
  <c r="G212" i="23"/>
  <c r="G966" i="23"/>
  <c r="G633" i="23"/>
  <c r="G635" i="23"/>
  <c r="G636" i="23"/>
  <c r="G124" i="23"/>
  <c r="G760" i="23"/>
  <c r="G970" i="23"/>
  <c r="G975" i="23"/>
  <c r="G599" i="23"/>
  <c r="G976" i="23"/>
  <c r="G978" i="23"/>
  <c r="G949" i="23"/>
  <c r="G1032" i="23"/>
  <c r="G642" i="23"/>
  <c r="G979" i="23"/>
  <c r="G980" i="23"/>
  <c r="G646" i="23"/>
  <c r="G645" i="23"/>
  <c r="G575" i="23"/>
  <c r="G529" i="23"/>
  <c r="G1065" i="23"/>
  <c r="G652" i="23"/>
  <c r="G653" i="23"/>
  <c r="G654" i="23"/>
  <c r="G18" i="23"/>
  <c r="G248" i="23"/>
  <c r="G555" i="23"/>
  <c r="G989" i="23"/>
  <c r="G604" i="23"/>
  <c r="G661" i="23"/>
  <c r="G251" i="23"/>
  <c r="G197" i="23"/>
  <c r="G660" i="23"/>
  <c r="G662" i="23"/>
  <c r="G663" i="23"/>
  <c r="G664" i="23"/>
  <c r="G71" i="23"/>
  <c r="G221" i="23"/>
  <c r="G666" i="23"/>
  <c r="G701" i="23"/>
  <c r="G669" i="23"/>
  <c r="G672" i="23"/>
  <c r="G670" i="23"/>
  <c r="G671" i="23"/>
  <c r="G674" i="23"/>
  <c r="G676" i="23"/>
  <c r="G677" i="23"/>
  <c r="G83" i="23"/>
  <c r="G673" i="23"/>
  <c r="G11" i="23"/>
  <c r="G941" i="23"/>
  <c r="G874" i="23"/>
  <c r="G65" i="23"/>
  <c r="G923" i="23"/>
  <c r="G89" i="23"/>
  <c r="G497" i="23"/>
  <c r="G211" i="23"/>
  <c r="G254" i="23"/>
  <c r="G680" i="23"/>
  <c r="G682" i="23"/>
  <c r="G1003" i="23"/>
  <c r="G78" i="23"/>
  <c r="G683" i="23"/>
  <c r="G581" i="23"/>
  <c r="G870" i="23"/>
  <c r="G644" i="23"/>
  <c r="G244" i="23"/>
  <c r="G690" i="23"/>
  <c r="G1005" i="23"/>
  <c r="G641" i="23"/>
  <c r="G691" i="23"/>
  <c r="G693" i="23"/>
  <c r="G684" i="23"/>
  <c r="G695" i="23"/>
  <c r="G700" i="23"/>
  <c r="G1074" i="23"/>
  <c r="G1010" i="23"/>
  <c r="G706" i="23"/>
  <c r="G704" i="23"/>
  <c r="G705" i="23"/>
  <c r="G999" i="23"/>
  <c r="G699" i="23"/>
  <c r="G708" i="23"/>
  <c r="G227" i="23"/>
  <c r="G180" i="23"/>
  <c r="G709" i="23"/>
  <c r="G712" i="23"/>
  <c r="G63" i="23"/>
  <c r="G678" i="23"/>
  <c r="G10" i="23"/>
  <c r="G183" i="23"/>
  <c r="G140" i="23"/>
  <c r="G1014" i="23"/>
  <c r="G347" i="23"/>
  <c r="G716" i="23"/>
  <c r="G717" i="23"/>
  <c r="G718" i="23"/>
  <c r="G33" i="23"/>
  <c r="G1015" i="23"/>
  <c r="G721" i="23"/>
  <c r="G263" i="23"/>
  <c r="G136" i="23"/>
  <c r="G1016" i="23"/>
  <c r="G42" i="23"/>
  <c r="G726" i="23"/>
  <c r="G273" i="23"/>
  <c r="G1017" i="23"/>
  <c r="G147" i="23"/>
  <c r="G730" i="23"/>
  <c r="G566" i="23"/>
  <c r="G731" i="23"/>
  <c r="G732" i="23"/>
  <c r="G733" i="23"/>
  <c r="G734" i="23"/>
  <c r="G1020" i="23"/>
  <c r="G996" i="23"/>
  <c r="G222" i="23"/>
  <c r="G722" i="23"/>
  <c r="G738" i="23"/>
  <c r="G538" i="23"/>
  <c r="G133" i="23"/>
  <c r="G193" i="23"/>
  <c r="G739" i="23"/>
  <c r="G543" i="23"/>
  <c r="G697" i="23"/>
  <c r="G742" i="23"/>
  <c r="G101" i="23"/>
  <c r="G1021" i="23"/>
  <c r="G31" i="23"/>
  <c r="G743" i="23"/>
  <c r="G607" i="23"/>
  <c r="G983" i="23"/>
  <c r="G651" i="23"/>
  <c r="G549" i="23"/>
  <c r="G750" i="23"/>
  <c r="G556" i="23"/>
  <c r="G754" i="23"/>
  <c r="G756" i="23"/>
  <c r="G757" i="23"/>
  <c r="G745" i="23"/>
  <c r="G574" i="23"/>
  <c r="G80" i="23"/>
  <c r="G656" i="23"/>
  <c r="G761" i="23"/>
  <c r="G151" i="23"/>
  <c r="G20" i="23"/>
  <c r="G924" i="23"/>
  <c r="G899" i="23"/>
  <c r="G888" i="23"/>
  <c r="G442" i="23"/>
  <c r="G764" i="23"/>
  <c r="G150" i="23"/>
  <c r="G634" i="23"/>
  <c r="G765" i="23"/>
  <c r="G496" i="23"/>
  <c r="G770" i="23"/>
  <c r="G771" i="23"/>
  <c r="G772" i="23"/>
  <c r="G1025" i="23"/>
  <c r="G773" i="23"/>
  <c r="G259" i="23"/>
  <c r="G1026" i="23"/>
  <c r="G775" i="23"/>
  <c r="G648" i="23"/>
  <c r="G720" i="23"/>
  <c r="G84" i="23"/>
  <c r="G139" i="23"/>
  <c r="G753" i="23"/>
  <c r="G696" i="23"/>
  <c r="G679" i="23"/>
  <c r="G741" i="23"/>
  <c r="G763" i="23"/>
  <c r="G570" i="23"/>
  <c r="G783" i="23"/>
  <c r="G784" i="23"/>
  <c r="G723" i="23"/>
  <c r="G785" i="23"/>
  <c r="G209" i="23"/>
  <c r="G26" i="23"/>
  <c r="G724" i="23"/>
  <c r="G245" i="23"/>
  <c r="G711" i="23"/>
  <c r="G82" i="23"/>
  <c r="G787" i="23"/>
  <c r="G15" i="23"/>
  <c r="G138" i="23"/>
  <c r="G665" i="23"/>
  <c r="G30" i="23"/>
  <c r="G204" i="23"/>
  <c r="G585" i="23"/>
  <c r="G60" i="23"/>
  <c r="G19" i="23"/>
  <c r="G728" i="23"/>
  <c r="G1023" i="23"/>
  <c r="G792" i="23"/>
  <c r="G1024" i="23"/>
  <c r="G778" i="23"/>
  <c r="G1031" i="23"/>
  <c r="G1029" i="23"/>
  <c r="G796" i="23"/>
  <c r="G689" i="23"/>
  <c r="G797" i="23"/>
  <c r="G623" i="23"/>
  <c r="G198" i="23"/>
  <c r="G486" i="23"/>
  <c r="G798" i="23"/>
  <c r="G802" i="23"/>
  <c r="G1036" i="23"/>
  <c r="G1033" i="23"/>
  <c r="G57" i="23"/>
  <c r="G25" i="23"/>
  <c r="G805" i="23"/>
  <c r="G1037" i="23"/>
  <c r="G609" i="23"/>
  <c r="G34" i="23"/>
  <c r="G50" i="23"/>
  <c r="G176" i="23"/>
  <c r="G1038" i="23"/>
  <c r="G100" i="23"/>
  <c r="G643" i="23"/>
  <c r="G81" i="23"/>
  <c r="G1040" i="23"/>
  <c r="G955" i="23"/>
  <c r="G846" i="23"/>
  <c r="G1041" i="23"/>
  <c r="G748" i="23"/>
  <c r="G1042" i="23"/>
  <c r="G786" i="23"/>
  <c r="G817" i="23"/>
  <c r="G131" i="23"/>
  <c r="G816" i="23"/>
  <c r="G818" i="23"/>
  <c r="G191" i="23"/>
  <c r="G819" i="23"/>
  <c r="G820" i="23"/>
  <c r="G768" i="23"/>
  <c r="G94" i="23"/>
  <c r="G1022" i="23"/>
  <c r="G822" i="23"/>
  <c r="G729" i="23"/>
  <c r="G568" i="23"/>
  <c r="G391" i="23"/>
  <c r="G141" i="23"/>
  <c r="G394" i="23"/>
  <c r="G637" i="23"/>
  <c r="G583" i="23"/>
  <c r="G533" i="23"/>
  <c r="G825" i="23"/>
  <c r="G1046" i="23"/>
  <c r="G826" i="23"/>
  <c r="G93" i="23"/>
  <c r="G827" i="23"/>
  <c r="G620" i="23"/>
  <c r="G252" i="23"/>
  <c r="G793" i="23"/>
  <c r="G766" i="23"/>
  <c r="G106" i="23"/>
  <c r="G774" i="23"/>
  <c r="G127" i="23"/>
  <c r="G149" i="23"/>
  <c r="G834" i="23"/>
  <c r="G836" i="23"/>
  <c r="G231" i="23"/>
  <c r="G799" i="23"/>
  <c r="G453" i="23"/>
  <c r="G838" i="23"/>
  <c r="G401" i="23"/>
  <c r="G839" i="23"/>
  <c r="G842" i="23"/>
  <c r="G262" i="23"/>
  <c r="G843" i="23"/>
  <c r="G1050" i="23"/>
  <c r="G755" i="23"/>
  <c r="G605" i="23"/>
  <c r="G1051" i="23"/>
  <c r="G557" i="23"/>
  <c r="G228" i="23"/>
  <c r="G597" i="23"/>
  <c r="G439" i="23"/>
  <c r="G898" i="23"/>
  <c r="G1027" i="23"/>
  <c r="G972" i="23"/>
  <c r="G1053" i="23"/>
  <c r="G1052" i="23"/>
  <c r="G233" i="23"/>
  <c r="G264" i="23"/>
  <c r="G858" i="23"/>
  <c r="G1068" i="23"/>
  <c r="G859" i="23"/>
  <c r="G120" i="23"/>
  <c r="G202" i="23"/>
  <c r="G714" i="23"/>
  <c r="G767" i="23"/>
  <c r="G862" i="23"/>
  <c r="G608" i="23"/>
  <c r="G515" i="23"/>
  <c r="G751" i="23"/>
  <c r="G246" i="23"/>
  <c r="G865" i="23"/>
  <c r="G167" i="23"/>
  <c r="G813" i="23"/>
  <c r="G866" i="23"/>
  <c r="G1070" i="23"/>
  <c r="G185" i="23"/>
  <c r="G812" i="23"/>
  <c r="G809" i="23"/>
  <c r="G178" i="23"/>
  <c r="G126" i="23"/>
  <c r="G195" i="23"/>
  <c r="G116" i="23"/>
  <c r="G182" i="23"/>
  <c r="G279" i="23"/>
  <c r="G177" i="23"/>
  <c r="G833" i="23"/>
  <c r="G951" i="23"/>
  <c r="G44" i="23"/>
  <c r="G877" i="23"/>
  <c r="G879" i="23"/>
  <c r="G878" i="23"/>
  <c r="G165" i="23"/>
  <c r="G882" i="23"/>
  <c r="G624" i="23"/>
  <c r="G269" i="23"/>
  <c r="G886" i="23"/>
  <c r="G885" i="23"/>
  <c r="G831" i="23"/>
  <c r="G876" i="23"/>
  <c r="G845" i="23"/>
  <c r="G791" i="23"/>
  <c r="G569" i="23"/>
  <c r="G658" i="23"/>
  <c r="G283" i="23"/>
  <c r="G589" i="23"/>
  <c r="G232" i="23"/>
  <c r="G847" i="23"/>
  <c r="G694" i="23"/>
  <c r="G132" i="23"/>
  <c r="G492" i="23"/>
  <c r="G417" i="23"/>
  <c r="G779" i="23"/>
  <c r="G322" i="23"/>
  <c r="G896" i="23"/>
  <c r="G613" i="23"/>
  <c r="G596" i="23"/>
  <c r="G929" i="23"/>
  <c r="G215" i="23"/>
  <c r="G788" i="23"/>
  <c r="G776" i="23"/>
  <c r="G655" i="23"/>
  <c r="G901" i="23"/>
  <c r="G174" i="23"/>
  <c r="G1006" i="23"/>
  <c r="G1056" i="23"/>
  <c r="G219" i="23"/>
  <c r="G905" i="23"/>
  <c r="G904" i="23"/>
  <c r="G902" i="23"/>
  <c r="G725" i="23"/>
  <c r="G893" i="23"/>
  <c r="G780" i="23"/>
  <c r="G647" i="23"/>
  <c r="G675" i="23"/>
  <c r="G861" i="23"/>
  <c r="G909" i="23"/>
  <c r="G87" i="23"/>
  <c r="G166" i="23"/>
  <c r="G852" i="23"/>
  <c r="G737" i="23"/>
  <c r="G240" i="23"/>
  <c r="G916" i="23"/>
  <c r="G630" i="23"/>
  <c r="G917" i="23"/>
  <c r="G919" i="23"/>
  <c r="G223" i="23"/>
  <c r="G480" i="23"/>
  <c r="G374" i="23"/>
  <c r="G801" i="23"/>
  <c r="G920" i="23"/>
  <c r="G758" i="23"/>
  <c r="G160" i="23"/>
  <c r="G62" i="23"/>
  <c r="G926" i="23"/>
  <c r="G657" i="23"/>
  <c r="G928" i="23"/>
  <c r="G930" i="23"/>
  <c r="G782" i="23"/>
  <c r="G631" i="23"/>
  <c r="G615" i="23"/>
  <c r="G584" i="23"/>
  <c r="G499" i="23"/>
  <c r="G931" i="23"/>
  <c r="G121" i="23"/>
  <c r="G444" i="23"/>
  <c r="G934" i="23"/>
  <c r="G936" i="23"/>
  <c r="G894" i="23"/>
  <c r="G650" i="23"/>
  <c r="G943" i="23"/>
  <c r="G713" i="23"/>
  <c r="G759" i="23"/>
  <c r="G948" i="23"/>
  <c r="G1059" i="23"/>
  <c r="G201" i="23"/>
  <c r="G947" i="23"/>
  <c r="G908" i="23"/>
  <c r="G102" i="23"/>
  <c r="G851" i="23"/>
  <c r="G744" i="23"/>
  <c r="G681" i="23"/>
  <c r="G426" i="23"/>
  <c r="G163" i="23"/>
  <c r="G206" i="23"/>
  <c r="G628" i="23"/>
  <c r="G1076" i="23"/>
  <c r="G954" i="23"/>
  <c r="G719" i="23"/>
  <c r="G1061" i="23"/>
  <c r="G137" i="23"/>
  <c r="G956" i="23"/>
  <c r="G957" i="23"/>
  <c r="G962" i="23"/>
  <c r="G963" i="23"/>
  <c r="G1062" i="23"/>
  <c r="G964" i="23"/>
  <c r="G965" i="23"/>
  <c r="G967" i="23"/>
  <c r="G969" i="23"/>
  <c r="G973" i="23"/>
  <c r="G974" i="23"/>
  <c r="G903" i="23"/>
  <c r="G844" i="23"/>
  <c r="G205" i="23"/>
  <c r="G981" i="23"/>
  <c r="G935" i="23"/>
  <c r="G703" i="23"/>
  <c r="G456" i="23"/>
  <c r="G985" i="23"/>
  <c r="G958" i="23"/>
  <c r="G225" i="23"/>
  <c r="G249" i="23"/>
  <c r="G986" i="23"/>
  <c r="G992" i="23"/>
  <c r="G993" i="23"/>
  <c r="G128" i="23"/>
  <c r="G587" i="23"/>
  <c r="G514" i="23"/>
  <c r="G995" i="23"/>
  <c r="G172" i="23"/>
  <c r="G352" i="23"/>
  <c r="G990" i="23"/>
  <c r="G810" i="23"/>
  <c r="G1058" i="23"/>
  <c r="G1028" i="23"/>
  <c r="G369" i="23"/>
  <c r="G1066" i="23"/>
  <c r="G238" i="23"/>
  <c r="G173" i="23"/>
  <c r="G535" i="23"/>
  <c r="G1008" i="23"/>
  <c r="G1009" i="23"/>
  <c r="G1069" i="23"/>
  <c r="G1012" i="23"/>
  <c r="G1071" i="23"/>
  <c r="G1035" i="23"/>
  <c r="G736" i="23"/>
  <c r="G625" i="23"/>
  <c r="G46" i="23"/>
  <c r="G804" i="23"/>
  <c r="G747" i="23"/>
  <c r="G1072" i="23"/>
  <c r="G1002" i="23"/>
  <c r="G950" i="23"/>
  <c r="G815" i="23"/>
  <c r="G590" i="23"/>
  <c r="G559" i="23"/>
  <c r="G114" i="23"/>
  <c r="G618" i="23"/>
  <c r="G991" i="23"/>
  <c r="G639" i="23"/>
  <c r="G488" i="23"/>
  <c r="G900" i="23"/>
  <c r="G777" i="23"/>
  <c r="G144" i="23"/>
  <c r="G98" i="23"/>
  <c r="G1007" i="23"/>
  <c r="G214" i="23"/>
  <c r="G258" i="23"/>
  <c r="G933" i="23"/>
  <c r="G1034" i="23"/>
  <c r="G932" i="23"/>
  <c r="G915" i="23"/>
  <c r="G927" i="23"/>
  <c r="G1039" i="23"/>
  <c r="G90" i="23"/>
  <c r="G807" i="23"/>
  <c r="G1073" i="23"/>
  <c r="G1064" i="23"/>
  <c r="G1044" i="23"/>
  <c r="G1045" i="23"/>
  <c r="G66" i="23"/>
  <c r="G360" i="23"/>
  <c r="G998" i="23"/>
  <c r="G808" i="23"/>
  <c r="G638" i="23"/>
  <c r="G1075" i="23"/>
  <c r="G1049" i="23"/>
  <c r="G1047" i="23"/>
  <c r="G872" i="23"/>
  <c r="G863" i="23"/>
  <c r="G727" i="23"/>
  <c r="G1000" i="23"/>
  <c r="G913" i="23"/>
  <c r="G152" i="23"/>
  <c r="G830" i="23"/>
  <c r="G226" i="23"/>
  <c r="G69" i="23"/>
  <c r="G213" i="23"/>
  <c r="G1054" i="23"/>
  <c r="G968" i="23"/>
  <c r="G161" i="23"/>
  <c r="G944" i="23"/>
  <c r="G1077" i="23"/>
  <c r="G1063" i="23"/>
  <c r="G1043" i="23"/>
  <c r="G153" i="23"/>
  <c r="G1030" i="23"/>
  <c r="G247" i="23"/>
  <c r="G56" i="23"/>
  <c r="G164" i="23"/>
  <c r="G937" i="23"/>
  <c r="G883" i="23"/>
  <c r="G145" i="23"/>
  <c r="G752" i="23"/>
  <c r="G1067" i="23"/>
  <c r="G148" i="23"/>
  <c r="G235" i="23"/>
  <c r="G869" i="23"/>
  <c r="G841" i="23"/>
  <c r="G988" i="23"/>
  <c r="G982" i="23"/>
  <c r="G108" i="23"/>
  <c r="G1055" i="23"/>
  <c r="G1048" i="23"/>
  <c r="G1018" i="23"/>
  <c r="G190" i="23"/>
  <c r="G945" i="23"/>
  <c r="G38" i="23"/>
  <c r="G412" i="23"/>
  <c r="G997" i="23"/>
  <c r="G170" i="23"/>
  <c r="G97" i="23"/>
  <c r="G987" i="23"/>
  <c r="G875" i="23"/>
  <c r="G1078" i="23"/>
  <c r="G8" i="23"/>
  <c r="G1079" i="23"/>
  <c r="G155" i="23"/>
  <c r="G1080" i="23"/>
  <c r="G1081" i="23"/>
  <c r="G1082" i="23"/>
  <c r="G395" i="21"/>
  <c r="G396" i="21"/>
  <c r="G397" i="21"/>
  <c r="G402" i="21"/>
  <c r="G398" i="21"/>
  <c r="G401" i="21"/>
  <c r="G400" i="21"/>
  <c r="G399" i="21"/>
  <c r="G403" i="21"/>
  <c r="G404" i="21"/>
  <c r="G406" i="21"/>
  <c r="G405" i="21"/>
  <c r="G407" i="21"/>
  <c r="G408" i="21"/>
  <c r="G409" i="21"/>
  <c r="G410" i="21"/>
  <c r="G411" i="21"/>
  <c r="G412" i="21"/>
  <c r="G413" i="21"/>
  <c r="G414" i="21"/>
  <c r="G415" i="21"/>
  <c r="G416" i="21"/>
  <c r="G418" i="21"/>
  <c r="G417" i="21"/>
  <c r="G419" i="21"/>
  <c r="G420" i="21"/>
  <c r="G421" i="21"/>
  <c r="G422" i="21"/>
  <c r="G423" i="21"/>
  <c r="G424" i="21"/>
  <c r="G425" i="21"/>
  <c r="G426" i="21"/>
  <c r="G427" i="21"/>
  <c r="G428" i="21"/>
  <c r="G429" i="21"/>
  <c r="G431" i="21"/>
  <c r="G430" i="21"/>
  <c r="G432" i="21"/>
  <c r="G433" i="21"/>
  <c r="G435" i="21"/>
  <c r="G434" i="21"/>
  <c r="G438" i="21"/>
  <c r="G439" i="21"/>
  <c r="G437" i="21"/>
  <c r="G436" i="21"/>
  <c r="G440" i="21"/>
  <c r="G441" i="21"/>
  <c r="G442" i="21"/>
  <c r="G443" i="21"/>
  <c r="G444" i="21"/>
  <c r="G445" i="21"/>
  <c r="G446" i="21"/>
  <c r="G447" i="21"/>
  <c r="G449" i="21"/>
  <c r="G448" i="21"/>
  <c r="G450" i="21"/>
  <c r="G451" i="21"/>
  <c r="G452" i="21"/>
  <c r="G453" i="21"/>
  <c r="G454" i="21"/>
  <c r="G455" i="21"/>
  <c r="G456" i="21"/>
  <c r="G457" i="21"/>
  <c r="G458" i="21"/>
  <c r="G459" i="21"/>
  <c r="G460" i="21"/>
  <c r="G461" i="21"/>
  <c r="G462" i="21"/>
  <c r="G463" i="21"/>
  <c r="G465" i="21"/>
  <c r="G464" i="21"/>
  <c r="G466" i="21"/>
  <c r="G467" i="21"/>
  <c r="G468" i="21"/>
  <c r="G469" i="21"/>
  <c r="G470" i="21"/>
  <c r="G471" i="21"/>
  <c r="G472" i="21"/>
  <c r="G473" i="21"/>
  <c r="G474" i="21"/>
  <c r="G475" i="21"/>
  <c r="G476" i="21"/>
  <c r="G477" i="21"/>
  <c r="G478" i="21"/>
  <c r="G479" i="21"/>
  <c r="G480" i="21"/>
  <c r="G481" i="21"/>
  <c r="G482" i="21"/>
  <c r="G483" i="21"/>
  <c r="G484" i="21"/>
  <c r="G485" i="21"/>
  <c r="G486" i="21"/>
  <c r="G487" i="21"/>
  <c r="G488" i="21"/>
  <c r="G489" i="21"/>
  <c r="G490" i="21"/>
  <c r="G491" i="21"/>
  <c r="G492" i="21"/>
  <c r="G493" i="21"/>
  <c r="G494" i="21"/>
  <c r="G495" i="21"/>
  <c r="G496" i="21"/>
  <c r="G497" i="21"/>
  <c r="G498" i="21"/>
  <c r="G499" i="21"/>
  <c r="G500" i="21"/>
  <c r="G501" i="21"/>
  <c r="G502" i="21"/>
  <c r="G503" i="21"/>
  <c r="G504" i="21"/>
  <c r="G505" i="21"/>
  <c r="G506" i="21"/>
  <c r="G507" i="21"/>
  <c r="G508" i="21"/>
  <c r="G510" i="21"/>
  <c r="G509" i="21"/>
  <c r="G511" i="21"/>
  <c r="G512" i="21"/>
  <c r="G513" i="21"/>
  <c r="G514" i="21"/>
  <c r="G515" i="21"/>
  <c r="G516" i="21"/>
  <c r="G517" i="21"/>
  <c r="G518" i="21"/>
  <c r="G519" i="21"/>
  <c r="G520" i="21"/>
  <c r="G521" i="21"/>
  <c r="G522" i="21"/>
  <c r="G523" i="21"/>
  <c r="G524" i="21"/>
  <c r="G525" i="21"/>
  <c r="G526" i="21"/>
  <c r="G527" i="21"/>
  <c r="G528" i="21"/>
  <c r="G529" i="21"/>
  <c r="G530" i="21"/>
  <c r="G531" i="21"/>
  <c r="G532" i="21"/>
  <c r="G533" i="21"/>
  <c r="G534" i="21"/>
  <c r="G535" i="21"/>
  <c r="G536" i="21"/>
  <c r="G537" i="21"/>
  <c r="G538" i="21"/>
  <c r="G539" i="21"/>
  <c r="G540" i="21"/>
  <c r="G541" i="21"/>
  <c r="G542" i="21"/>
  <c r="G543" i="21"/>
  <c r="G544" i="21"/>
  <c r="G545" i="21"/>
  <c r="G546" i="21"/>
  <c r="G547" i="21"/>
  <c r="G548" i="21"/>
  <c r="G549" i="21"/>
  <c r="G550" i="21"/>
  <c r="G551" i="21"/>
  <c r="G552" i="21"/>
  <c r="G553" i="21"/>
  <c r="G554" i="21"/>
  <c r="G555" i="21"/>
  <c r="G556" i="21"/>
  <c r="G557" i="21"/>
  <c r="G558" i="21"/>
  <c r="G559" i="21"/>
  <c r="G560" i="21"/>
  <c r="G561" i="21"/>
  <c r="G562" i="21"/>
  <c r="G563" i="21"/>
  <c r="G564" i="21"/>
  <c r="G565" i="21"/>
  <c r="G566" i="21"/>
  <c r="G567" i="21"/>
  <c r="G568" i="21"/>
  <c r="G569" i="21"/>
  <c r="G570" i="21"/>
  <c r="G571" i="21"/>
  <c r="G572" i="21"/>
  <c r="G573" i="21"/>
  <c r="G574" i="21"/>
  <c r="G575" i="21"/>
  <c r="G576" i="21"/>
  <c r="G577" i="21"/>
  <c r="G578" i="21"/>
  <c r="G579" i="21"/>
  <c r="G580" i="21"/>
  <c r="G581" i="21"/>
  <c r="G582" i="21"/>
  <c r="G583" i="21"/>
  <c r="G584" i="21"/>
  <c r="G585" i="21"/>
  <c r="G586" i="21"/>
  <c r="G587" i="21"/>
  <c r="G588" i="21"/>
  <c r="G589" i="21"/>
  <c r="G590" i="21"/>
  <c r="G591" i="21"/>
  <c r="G592" i="21"/>
  <c r="G593" i="21"/>
  <c r="G594" i="21"/>
  <c r="G595" i="21"/>
  <c r="G596" i="21"/>
  <c r="G597" i="21"/>
  <c r="G598" i="21"/>
  <c r="G599" i="21"/>
  <c r="G600" i="21"/>
  <c r="G601" i="21"/>
  <c r="G602" i="21"/>
  <c r="G603" i="21"/>
  <c r="G604" i="21"/>
  <c r="G605" i="21"/>
  <c r="G606" i="21"/>
  <c r="G607" i="21"/>
  <c r="G608" i="21"/>
  <c r="G609" i="21"/>
  <c r="G610" i="21"/>
  <c r="G611" i="21"/>
  <c r="G612" i="21"/>
  <c r="G613" i="21"/>
  <c r="G614" i="21"/>
  <c r="G615" i="21"/>
  <c r="G616" i="21"/>
  <c r="G617" i="21"/>
  <c r="G618" i="21"/>
  <c r="G619" i="21"/>
  <c r="G620" i="21"/>
  <c r="G621" i="21"/>
  <c r="G622" i="21"/>
  <c r="G623" i="21"/>
  <c r="G624" i="21"/>
  <c r="G625" i="21"/>
  <c r="G626" i="21"/>
  <c r="G627" i="21"/>
  <c r="G628" i="21"/>
  <c r="G629" i="21"/>
  <c r="G630" i="21"/>
  <c r="G631" i="21"/>
  <c r="G632" i="21"/>
  <c r="G634" i="21"/>
  <c r="G633" i="21"/>
  <c r="G635" i="21"/>
  <c r="G636" i="21"/>
  <c r="G637" i="21"/>
  <c r="G638" i="21"/>
  <c r="G639" i="21"/>
  <c r="G640" i="21"/>
  <c r="G641" i="21"/>
  <c r="G642" i="21"/>
  <c r="G643" i="21"/>
  <c r="G644" i="21"/>
  <c r="G645" i="21"/>
  <c r="G646" i="21"/>
  <c r="G647" i="21"/>
  <c r="G648" i="21"/>
  <c r="G649" i="21"/>
  <c r="G650" i="21"/>
  <c r="G651" i="21"/>
  <c r="G652" i="21"/>
  <c r="G653" i="21"/>
  <c r="G654" i="21"/>
  <c r="G655" i="21"/>
  <c r="G656" i="21"/>
  <c r="G657" i="21"/>
  <c r="G658" i="21"/>
  <c r="G659" i="21"/>
  <c r="G660" i="21"/>
  <c r="G661" i="21"/>
  <c r="G662" i="21"/>
  <c r="G663" i="21"/>
  <c r="G664" i="21"/>
  <c r="G665" i="21"/>
  <c r="G666" i="21"/>
  <c r="G667" i="21"/>
  <c r="G668" i="21"/>
  <c r="G669" i="21"/>
  <c r="G670" i="21"/>
  <c r="G671" i="21"/>
  <c r="G672" i="21"/>
  <c r="G673" i="21"/>
  <c r="G674" i="21"/>
  <c r="G675" i="21"/>
  <c r="G676" i="21"/>
  <c r="G677" i="21"/>
  <c r="G678" i="21"/>
  <c r="G679" i="21"/>
  <c r="G680" i="21"/>
  <c r="G681" i="21"/>
  <c r="G682" i="21"/>
  <c r="G683" i="21"/>
  <c r="G684" i="21"/>
  <c r="G685" i="21"/>
  <c r="G686" i="21"/>
  <c r="G687" i="21"/>
  <c r="G688" i="21"/>
  <c r="G689" i="21"/>
  <c r="G690" i="21"/>
  <c r="G691" i="21"/>
  <c r="G692" i="21"/>
  <c r="G693" i="21"/>
  <c r="G694" i="21"/>
  <c r="G696" i="21"/>
  <c r="G695" i="21"/>
  <c r="G697" i="21"/>
  <c r="G698" i="21"/>
  <c r="G699" i="21"/>
  <c r="G700" i="21"/>
  <c r="G701" i="21"/>
  <c r="G702" i="21"/>
  <c r="G703" i="21"/>
  <c r="G704" i="21"/>
  <c r="G705" i="21"/>
  <c r="G706" i="21"/>
  <c r="G707" i="21"/>
  <c r="G708" i="21"/>
  <c r="G709" i="21"/>
  <c r="G710" i="21"/>
  <c r="G711" i="21"/>
  <c r="G712" i="21"/>
  <c r="G713" i="21"/>
  <c r="G714" i="21"/>
  <c r="G715" i="21"/>
  <c r="G716" i="21"/>
  <c r="G717" i="21"/>
  <c r="G718" i="21"/>
  <c r="G719" i="21"/>
  <c r="G720" i="21"/>
  <c r="G721" i="21"/>
  <c r="G722" i="21"/>
  <c r="G723" i="21"/>
  <c r="G724" i="21"/>
  <c r="G725" i="21"/>
  <c r="G726" i="21"/>
  <c r="G727" i="21"/>
  <c r="G728" i="21"/>
  <c r="G729" i="21"/>
  <c r="G730" i="21"/>
  <c r="G731" i="21"/>
  <c r="G732" i="21"/>
  <c r="G733" i="21"/>
  <c r="G734" i="21"/>
  <c r="G735" i="21"/>
  <c r="G736" i="21"/>
  <c r="G737" i="21"/>
  <c r="G738" i="21"/>
  <c r="G739" i="21"/>
  <c r="G740" i="21"/>
  <c r="G741" i="21"/>
  <c r="G742" i="21"/>
  <c r="G743" i="21"/>
  <c r="G744" i="21"/>
  <c r="G745" i="21"/>
  <c r="G746" i="21"/>
  <c r="G747" i="21"/>
  <c r="G748" i="21"/>
  <c r="G749" i="21"/>
  <c r="G750" i="21"/>
  <c r="G751" i="21"/>
  <c r="G752" i="21"/>
  <c r="G753" i="21"/>
  <c r="G754" i="21"/>
  <c r="G755" i="21"/>
  <c r="G756" i="21"/>
  <c r="G757" i="21"/>
  <c r="G758" i="21"/>
  <c r="G759" i="21"/>
  <c r="G760" i="21"/>
  <c r="G761" i="21"/>
  <c r="G762" i="21"/>
  <c r="G763" i="21"/>
  <c r="G764" i="21"/>
  <c r="G765" i="21"/>
  <c r="G766" i="21"/>
  <c r="G767" i="21"/>
  <c r="G768" i="21"/>
  <c r="G769" i="21"/>
  <c r="G770" i="21"/>
  <c r="G771" i="21"/>
  <c r="G772" i="21"/>
  <c r="G773" i="21"/>
  <c r="G774" i="21"/>
  <c r="G775" i="21"/>
  <c r="G776" i="21"/>
  <c r="G777" i="21"/>
  <c r="G778" i="21"/>
  <c r="G779" i="21"/>
  <c r="G780" i="21"/>
  <c r="G781" i="21"/>
  <c r="G782" i="21"/>
  <c r="G783" i="21"/>
  <c r="G784" i="21"/>
  <c r="G785" i="21"/>
  <c r="G786" i="21"/>
  <c r="G787" i="21"/>
  <c r="G788" i="21"/>
  <c r="G789" i="21"/>
  <c r="G790" i="21"/>
  <c r="G791" i="21"/>
  <c r="G792" i="21"/>
  <c r="G793" i="21"/>
  <c r="G794" i="21"/>
  <c r="G795" i="21"/>
  <c r="G796" i="21"/>
  <c r="G797" i="21"/>
  <c r="G798" i="21"/>
  <c r="G799" i="21"/>
  <c r="G800" i="21"/>
  <c r="G801" i="21"/>
  <c r="G802" i="21"/>
  <c r="G803" i="21"/>
  <c r="G804" i="21"/>
  <c r="G805" i="21"/>
  <c r="G806" i="21"/>
  <c r="G807" i="21"/>
  <c r="G808" i="21"/>
  <c r="G809" i="21"/>
  <c r="G810" i="21"/>
  <c r="G811" i="21"/>
  <c r="G812" i="21"/>
  <c r="G813" i="21"/>
  <c r="G814" i="21"/>
  <c r="G815" i="21"/>
  <c r="G816" i="21"/>
  <c r="G817" i="21"/>
  <c r="G818" i="21"/>
  <c r="G819" i="21"/>
  <c r="G820" i="21"/>
  <c r="G821" i="21"/>
  <c r="G822" i="21"/>
  <c r="G823" i="21"/>
  <c r="G824" i="21"/>
  <c r="G825" i="21"/>
  <c r="G826" i="21"/>
  <c r="G827" i="21"/>
  <c r="G828" i="21"/>
  <c r="G829" i="21"/>
  <c r="G830" i="21"/>
  <c r="G831" i="21"/>
  <c r="G832" i="21"/>
  <c r="G833" i="21"/>
  <c r="G834" i="21"/>
  <c r="G835" i="21"/>
  <c r="G836" i="21"/>
  <c r="G837" i="21"/>
  <c r="G838" i="21"/>
  <c r="G839" i="21"/>
  <c r="G840" i="21"/>
  <c r="G841" i="21"/>
  <c r="G842" i="21"/>
  <c r="G843" i="21"/>
  <c r="G844" i="21"/>
  <c r="G845" i="21"/>
  <c r="G846" i="21"/>
  <c r="G847" i="21"/>
  <c r="G848" i="21"/>
  <c r="G849" i="21"/>
  <c r="G850" i="21"/>
  <c r="G851" i="21"/>
  <c r="G852" i="21"/>
  <c r="G853" i="21"/>
  <c r="G854" i="21"/>
  <c r="G855" i="21"/>
  <c r="G856" i="21"/>
  <c r="G857" i="21"/>
  <c r="G858" i="21"/>
  <c r="G859" i="21"/>
  <c r="G860" i="21"/>
  <c r="G861" i="21"/>
  <c r="G862" i="21"/>
  <c r="G863" i="21"/>
  <c r="G864" i="21"/>
  <c r="G865" i="21"/>
  <c r="G866" i="21"/>
  <c r="G867" i="21"/>
  <c r="G868" i="21"/>
  <c r="G869" i="21"/>
  <c r="G870" i="21"/>
  <c r="G871" i="21"/>
  <c r="G872" i="21"/>
  <c r="G873" i="21"/>
  <c r="G874" i="21"/>
  <c r="G875" i="21"/>
  <c r="G876" i="21"/>
  <c r="G877" i="21"/>
  <c r="G878" i="21"/>
  <c r="G879" i="21"/>
  <c r="G880" i="21"/>
  <c r="G881" i="21"/>
  <c r="G882" i="21"/>
  <c r="G883" i="21"/>
  <c r="G884" i="21"/>
  <c r="G885" i="21"/>
  <c r="G886" i="21"/>
  <c r="G887" i="21"/>
  <c r="G888" i="21"/>
  <c r="G889" i="21"/>
  <c r="G890" i="21"/>
  <c r="G891" i="21"/>
  <c r="G892" i="21"/>
  <c r="G893" i="21"/>
  <c r="G894" i="21"/>
  <c r="G895" i="21"/>
  <c r="G896" i="21"/>
  <c r="G897" i="21"/>
  <c r="G898" i="21"/>
  <c r="G899" i="21"/>
  <c r="G900" i="21"/>
  <c r="G901" i="21"/>
  <c r="G902" i="21"/>
  <c r="G903" i="21"/>
  <c r="G904" i="21"/>
  <c r="G905" i="21"/>
  <c r="G906" i="21"/>
  <c r="G907" i="21"/>
  <c r="G908" i="21"/>
  <c r="G909" i="21"/>
  <c r="G910" i="21"/>
  <c r="G911" i="21"/>
  <c r="G912" i="21"/>
  <c r="G913" i="21"/>
  <c r="G914" i="21"/>
  <c r="G915" i="21"/>
  <c r="G916" i="21"/>
  <c r="G917" i="21"/>
  <c r="G918" i="21"/>
  <c r="G919" i="21"/>
  <c r="G920" i="21"/>
  <c r="G921" i="21"/>
  <c r="G922" i="21"/>
  <c r="G923" i="21"/>
  <c r="G924" i="21"/>
  <c r="G925" i="21"/>
  <c r="G926" i="21"/>
  <c r="G927" i="21"/>
  <c r="G928" i="21"/>
  <c r="G929" i="21"/>
  <c r="G930" i="21"/>
  <c r="G931" i="21"/>
  <c r="G932" i="21"/>
  <c r="G933" i="21"/>
  <c r="G934" i="21"/>
  <c r="G935" i="21"/>
  <c r="G936" i="21"/>
  <c r="G937" i="21"/>
  <c r="G938" i="21"/>
  <c r="G939" i="21"/>
  <c r="G940" i="21"/>
  <c r="G941" i="21"/>
  <c r="G942" i="21"/>
  <c r="G943" i="21"/>
  <c r="G944" i="21"/>
  <c r="G945" i="21"/>
  <c r="G946" i="21"/>
  <c r="G947" i="21"/>
  <c r="G948" i="21"/>
  <c r="G949" i="21"/>
  <c r="G950" i="21"/>
  <c r="G951" i="21"/>
  <c r="G952" i="21"/>
  <c r="G953" i="21"/>
  <c r="G954" i="21"/>
  <c r="G955" i="21"/>
  <c r="G956" i="21"/>
  <c r="G957" i="21"/>
  <c r="G958" i="21"/>
  <c r="G959" i="21"/>
  <c r="G960" i="21"/>
  <c r="G961" i="21"/>
  <c r="G962" i="21"/>
  <c r="G963" i="21"/>
  <c r="G964" i="21"/>
  <c r="G965" i="21"/>
  <c r="G966" i="21"/>
  <c r="G967" i="21"/>
  <c r="G968" i="21"/>
  <c r="G969" i="21"/>
  <c r="G970" i="21"/>
  <c r="G971" i="21"/>
  <c r="G972" i="21"/>
  <c r="G973" i="21"/>
  <c r="G974" i="21"/>
  <c r="G975" i="21"/>
  <c r="G976" i="21"/>
  <c r="G977" i="21"/>
  <c r="G978" i="21"/>
  <c r="G979" i="21"/>
  <c r="G980" i="21"/>
  <c r="G981" i="21"/>
  <c r="G982" i="21"/>
  <c r="G983" i="21"/>
  <c r="G984" i="21"/>
  <c r="G985" i="21"/>
  <c r="G986" i="21"/>
  <c r="G987" i="21"/>
  <c r="G988" i="21"/>
  <c r="G989" i="21"/>
  <c r="G990" i="21"/>
  <c r="G991" i="21"/>
  <c r="G992" i="21"/>
  <c r="G993" i="21"/>
  <c r="G994" i="21"/>
  <c r="G995" i="21"/>
  <c r="G996" i="21"/>
  <c r="G997" i="21"/>
  <c r="G998" i="21"/>
  <c r="G999" i="21"/>
  <c r="G1000" i="21"/>
  <c r="G1001" i="21"/>
  <c r="G1002" i="21"/>
  <c r="G1003" i="21"/>
  <c r="G1004" i="21"/>
  <c r="G1005" i="21"/>
  <c r="G1006" i="21"/>
  <c r="G1007" i="21"/>
  <c r="G1008" i="21"/>
  <c r="G1009" i="21"/>
  <c r="G1010" i="21"/>
  <c r="G1011" i="21"/>
  <c r="G1012" i="21"/>
  <c r="G1013" i="21"/>
  <c r="G1014" i="21"/>
  <c r="G1015" i="21"/>
  <c r="G1016" i="21"/>
  <c r="G1017" i="21"/>
  <c r="G1018" i="21"/>
  <c r="G1019" i="21"/>
  <c r="G1020" i="21"/>
  <c r="G1021" i="21"/>
  <c r="G1022" i="21"/>
  <c r="G1023" i="21"/>
  <c r="G1024" i="21"/>
  <c r="G1025" i="21"/>
  <c r="G1026" i="21"/>
  <c r="G1027" i="21"/>
  <c r="G1028" i="21"/>
  <c r="G1029" i="21"/>
  <c r="G1030" i="21"/>
  <c r="G1031" i="21"/>
  <c r="G1032" i="21"/>
  <c r="G1033" i="21"/>
  <c r="G1034" i="21"/>
  <c r="G1035" i="21"/>
  <c r="G1036" i="21"/>
  <c r="G1037" i="21"/>
  <c r="G1038" i="21"/>
  <c r="G1039" i="21"/>
  <c r="G1040" i="21"/>
  <c r="G1041" i="21"/>
  <c r="G1042" i="21"/>
  <c r="G1043" i="21"/>
  <c r="G1044" i="21"/>
  <c r="G1045" i="21"/>
  <c r="G1046" i="21"/>
  <c r="G1047" i="21"/>
  <c r="G1048" i="21"/>
  <c r="G1049" i="21"/>
  <c r="G1050" i="21"/>
  <c r="G1051" i="21"/>
  <c r="G1052" i="21"/>
  <c r="G1053" i="21"/>
  <c r="G1054" i="21"/>
  <c r="G1055" i="21"/>
  <c r="G1056" i="21"/>
  <c r="G1057" i="21"/>
  <c r="G1058" i="21"/>
  <c r="G1059" i="21"/>
  <c r="G1060" i="21"/>
  <c r="G1061" i="21"/>
  <c r="G1062" i="21"/>
  <c r="G1063" i="21"/>
  <c r="G1064" i="21"/>
  <c r="G1065" i="21"/>
  <c r="G1066" i="21"/>
  <c r="G1067" i="21"/>
  <c r="G1068" i="21"/>
  <c r="G1069" i="21"/>
  <c r="G1070" i="21"/>
  <c r="G1071" i="21"/>
  <c r="G1072" i="21"/>
  <c r="G1073" i="21"/>
  <c r="G1074" i="21"/>
  <c r="G1075" i="21"/>
  <c r="G1076" i="21"/>
  <c r="G1077" i="21"/>
  <c r="G1078" i="21"/>
  <c r="G1079" i="21"/>
  <c r="G4207" i="21"/>
  <c r="G55" i="21"/>
  <c r="G4076" i="21"/>
  <c r="G3431" i="21"/>
  <c r="G3915" i="21"/>
  <c r="G3938" i="21"/>
  <c r="G4194" i="21"/>
  <c r="G3648" i="21"/>
  <c r="G389" i="21"/>
  <c r="G3752" i="21"/>
  <c r="G3933" i="21"/>
  <c r="G4142" i="21"/>
  <c r="G1567" i="21"/>
  <c r="G4132" i="21"/>
  <c r="G4054" i="21"/>
  <c r="G392" i="21"/>
  <c r="G3747" i="21"/>
  <c r="G220" i="21"/>
  <c r="G366" i="21"/>
  <c r="G4213" i="21"/>
  <c r="G4164" i="21"/>
  <c r="G371" i="21"/>
  <c r="G4129" i="21"/>
  <c r="G4123" i="21"/>
  <c r="G394" i="21"/>
  <c r="G3841" i="21"/>
  <c r="G4143" i="21"/>
  <c r="G359" i="21"/>
  <c r="G384" i="21"/>
  <c r="G3196" i="21"/>
  <c r="G376" i="21"/>
  <c r="G4048" i="21"/>
  <c r="G368" i="21"/>
  <c r="G390" i="21"/>
  <c r="G386" i="21"/>
  <c r="G4033" i="21"/>
  <c r="G4208" i="21"/>
  <c r="G375" i="21"/>
  <c r="G372" i="21"/>
  <c r="G378" i="21"/>
  <c r="G377" i="21"/>
  <c r="G3962" i="21"/>
  <c r="G387" i="21"/>
  <c r="G3949" i="21"/>
  <c r="G370" i="21"/>
  <c r="G4112" i="21"/>
  <c r="G288" i="21"/>
  <c r="G4187" i="21"/>
  <c r="G382" i="21"/>
  <c r="G363" i="21"/>
  <c r="G4184" i="21"/>
  <c r="G4120" i="21"/>
  <c r="G3974" i="21"/>
  <c r="G3973" i="21"/>
  <c r="G115" i="21"/>
  <c r="G4201" i="21"/>
  <c r="G4000" i="21"/>
  <c r="G341" i="21"/>
  <c r="G342" i="21"/>
  <c r="G381" i="21"/>
  <c r="G4179" i="21"/>
  <c r="G266" i="21"/>
  <c r="G3902" i="21"/>
  <c r="G358" i="21"/>
  <c r="G3806" i="21"/>
  <c r="G391" i="21"/>
  <c r="G4134" i="21"/>
  <c r="G3935" i="21"/>
  <c r="G4089" i="21"/>
  <c r="G3111" i="21"/>
  <c r="G3186" i="21"/>
  <c r="G4090" i="21"/>
  <c r="G129" i="21"/>
  <c r="G343" i="21"/>
  <c r="G3856" i="21"/>
  <c r="G4192" i="21"/>
  <c r="G367" i="21"/>
  <c r="G3701" i="21"/>
  <c r="G138" i="21"/>
  <c r="G331" i="21"/>
  <c r="G3839" i="21"/>
  <c r="G320" i="21"/>
  <c r="G277" i="21"/>
  <c r="G3765" i="21"/>
  <c r="G291" i="21"/>
  <c r="G356" i="21"/>
  <c r="G388" i="21"/>
  <c r="G310" i="21"/>
  <c r="G3901" i="21"/>
  <c r="G4139" i="21"/>
  <c r="G373" i="21"/>
  <c r="G4127" i="21"/>
  <c r="G379" i="21"/>
  <c r="G4078" i="21"/>
  <c r="G25" i="21"/>
  <c r="G3965" i="21"/>
  <c r="G321" i="21"/>
  <c r="G3110" i="21"/>
  <c r="G287" i="21"/>
  <c r="G245" i="21"/>
  <c r="G350" i="21"/>
  <c r="G300" i="21"/>
  <c r="G305" i="21"/>
  <c r="G308" i="21"/>
  <c r="G64" i="21"/>
  <c r="G4163" i="21"/>
  <c r="G3311" i="21"/>
  <c r="G362" i="21"/>
  <c r="G191" i="21"/>
  <c r="G4172" i="21"/>
  <c r="G4018" i="21"/>
  <c r="G4205" i="21"/>
  <c r="G3937" i="21"/>
  <c r="G385" i="21"/>
  <c r="G3983" i="21"/>
  <c r="G322" i="21"/>
  <c r="G1107" i="21"/>
  <c r="G258" i="21"/>
  <c r="G71" i="21"/>
  <c r="G4141" i="21"/>
  <c r="G302" i="21"/>
  <c r="G4069" i="21"/>
  <c r="G3862" i="21"/>
  <c r="G46" i="21"/>
  <c r="G4133" i="21"/>
  <c r="G4183" i="21"/>
  <c r="G267" i="21"/>
  <c r="G3911" i="21"/>
  <c r="G4171" i="21"/>
  <c r="G4211" i="21"/>
  <c r="G374" i="21"/>
  <c r="G4199" i="21"/>
  <c r="G3754" i="21"/>
  <c r="G380" i="21"/>
  <c r="G3897" i="21"/>
  <c r="G107" i="21"/>
  <c r="G4190" i="21"/>
  <c r="G4081" i="21"/>
  <c r="G119" i="21"/>
  <c r="G3629" i="21"/>
  <c r="G270" i="21"/>
  <c r="G361" i="21"/>
  <c r="G4038" i="21"/>
  <c r="G38" i="21"/>
  <c r="G190" i="21"/>
  <c r="G324" i="21"/>
  <c r="G3872" i="21"/>
  <c r="G344" i="21"/>
  <c r="G347" i="21"/>
  <c r="G357" i="21"/>
  <c r="G317" i="21"/>
  <c r="G292" i="21"/>
  <c r="G369" i="21"/>
  <c r="G244" i="21"/>
  <c r="G3945" i="21"/>
  <c r="G276" i="21"/>
  <c r="G3942" i="21"/>
  <c r="G3879" i="21"/>
  <c r="G4070" i="21"/>
  <c r="G4088" i="21"/>
  <c r="G312" i="21"/>
  <c r="G334" i="21"/>
  <c r="G349" i="21"/>
  <c r="G311" i="21"/>
  <c r="G271" i="21"/>
  <c r="G4206" i="21"/>
  <c r="G265" i="21"/>
  <c r="G4131" i="21"/>
  <c r="G83" i="21"/>
  <c r="G278" i="21"/>
  <c r="G339" i="21"/>
  <c r="G3828" i="21"/>
  <c r="G4096" i="21"/>
  <c r="G338" i="21"/>
  <c r="G3761" i="21"/>
  <c r="G3117" i="21"/>
  <c r="G4122" i="21"/>
  <c r="G346" i="21"/>
  <c r="G3927" i="21"/>
  <c r="G199" i="21"/>
  <c r="G4075" i="21"/>
  <c r="G4156" i="21"/>
  <c r="G4185" i="21"/>
  <c r="G365" i="21"/>
  <c r="G105" i="21"/>
  <c r="G328" i="21"/>
  <c r="G173" i="21"/>
  <c r="G4042" i="21"/>
  <c r="G253" i="21"/>
  <c r="G4169" i="21"/>
  <c r="G4" i="21"/>
  <c r="G226" i="21"/>
  <c r="G326" i="21"/>
  <c r="G4073" i="21"/>
  <c r="G330" i="21"/>
  <c r="G3955" i="21"/>
  <c r="G4138" i="21"/>
  <c r="G281" i="21"/>
  <c r="G3381" i="21"/>
  <c r="G314" i="21"/>
  <c r="G353" i="21"/>
  <c r="G252" i="21"/>
  <c r="G2966" i="21"/>
  <c r="G325" i="21"/>
  <c r="G130" i="21"/>
  <c r="G4092" i="21"/>
  <c r="G148" i="21"/>
  <c r="G298" i="21"/>
  <c r="G4044" i="21"/>
  <c r="G255" i="21"/>
  <c r="G296" i="21"/>
  <c r="G3519" i="21"/>
  <c r="G2445" i="21"/>
  <c r="G286" i="21"/>
  <c r="G2662" i="21"/>
  <c r="G4167" i="21"/>
  <c r="G3953" i="21"/>
  <c r="G316" i="21"/>
  <c r="G360" i="21"/>
  <c r="G3884" i="21"/>
  <c r="G293" i="21"/>
  <c r="G309" i="21"/>
  <c r="G4145" i="21"/>
  <c r="G319" i="21"/>
  <c r="G3007" i="21"/>
  <c r="G3598" i="21"/>
  <c r="G355" i="21"/>
  <c r="G4105" i="21"/>
  <c r="G209" i="21"/>
  <c r="G3899" i="21"/>
  <c r="G234" i="21"/>
  <c r="G264" i="21"/>
  <c r="G3782" i="21"/>
  <c r="G336" i="21"/>
  <c r="G383" i="21"/>
  <c r="G131" i="21"/>
  <c r="G299" i="21"/>
  <c r="G237" i="21"/>
  <c r="G163" i="21"/>
  <c r="G313" i="21"/>
  <c r="G58" i="21"/>
  <c r="G4074" i="21"/>
  <c r="G181" i="21"/>
  <c r="G3452" i="21"/>
  <c r="G318" i="21"/>
  <c r="G140" i="21"/>
  <c r="G179" i="21"/>
  <c r="G178" i="21"/>
  <c r="G4029" i="21"/>
  <c r="G3954" i="21"/>
  <c r="G3687" i="21"/>
  <c r="G3253" i="21"/>
  <c r="G230" i="21"/>
  <c r="G3277" i="21"/>
  <c r="G139" i="21"/>
  <c r="G3600" i="21"/>
  <c r="G82" i="21"/>
  <c r="G364" i="21"/>
  <c r="G4016" i="21"/>
  <c r="G3980" i="21"/>
  <c r="G182" i="21"/>
  <c r="G333" i="21"/>
  <c r="G4197" i="21"/>
  <c r="G4045" i="21"/>
  <c r="G2328" i="21"/>
  <c r="G323" i="21"/>
  <c r="G335" i="21"/>
  <c r="G3997" i="21"/>
  <c r="G3218" i="21"/>
  <c r="G290" i="21"/>
  <c r="G4068" i="21"/>
  <c r="G3918" i="21"/>
  <c r="G219" i="21"/>
  <c r="G332" i="21"/>
  <c r="G4031" i="21"/>
  <c r="G354" i="21"/>
  <c r="G256" i="21"/>
  <c r="G352" i="21"/>
  <c r="G1106" i="21"/>
  <c r="G39" i="21"/>
  <c r="G303" i="21"/>
  <c r="G3998" i="21"/>
  <c r="G351" i="21"/>
  <c r="G327" i="21"/>
  <c r="G2464" i="21"/>
  <c r="G81" i="21"/>
  <c r="G3832" i="21"/>
  <c r="G4115" i="21"/>
  <c r="G4086" i="21"/>
  <c r="G218" i="21"/>
  <c r="G3906" i="21"/>
  <c r="G4026" i="21"/>
  <c r="G194" i="21"/>
  <c r="G248" i="21"/>
  <c r="G202" i="21"/>
  <c r="G4160" i="21"/>
  <c r="G3931" i="21"/>
  <c r="G171" i="21"/>
  <c r="G3943" i="21"/>
  <c r="G211" i="21"/>
  <c r="G225" i="21"/>
  <c r="G297" i="21"/>
  <c r="G272" i="21"/>
  <c r="G180" i="21"/>
  <c r="G4010" i="21"/>
  <c r="G201" i="21"/>
  <c r="G195" i="21"/>
  <c r="G249" i="21"/>
  <c r="G102" i="21"/>
  <c r="G165" i="21"/>
  <c r="G92" i="21"/>
  <c r="G203" i="21"/>
  <c r="G227" i="21"/>
  <c r="G4168" i="21"/>
  <c r="G348" i="21"/>
  <c r="G241" i="21"/>
  <c r="G4110" i="21"/>
  <c r="G185" i="21"/>
  <c r="G157" i="21"/>
  <c r="G282" i="21"/>
  <c r="G279" i="21"/>
  <c r="G3912" i="21"/>
  <c r="G188" i="21"/>
  <c r="G90" i="21"/>
  <c r="G124" i="21"/>
  <c r="G3952" i="21"/>
  <c r="G242" i="21"/>
  <c r="G3353" i="21"/>
  <c r="G240" i="21"/>
  <c r="G208" i="21"/>
  <c r="G4058" i="21"/>
  <c r="G2903" i="21"/>
  <c r="G4009" i="21"/>
  <c r="G231" i="21"/>
  <c r="G141" i="21"/>
  <c r="G2" i="21"/>
  <c r="G274" i="21"/>
  <c r="G206" i="21"/>
  <c r="G174" i="21"/>
  <c r="G3755" i="21"/>
  <c r="G260" i="21"/>
  <c r="G149" i="21"/>
  <c r="G340" i="21"/>
  <c r="G184" i="21"/>
  <c r="G4154" i="21"/>
  <c r="G3620" i="21"/>
  <c r="G4162" i="21"/>
  <c r="G3894" i="21"/>
  <c r="G133" i="21"/>
  <c r="G3868" i="21"/>
  <c r="G261" i="21"/>
  <c r="G275" i="21"/>
  <c r="G215" i="21"/>
  <c r="G3916" i="21"/>
  <c r="G259" i="21"/>
  <c r="G304" i="21"/>
  <c r="G4191" i="21"/>
  <c r="G3849" i="21"/>
  <c r="G156" i="21"/>
  <c r="G4066" i="21"/>
  <c r="G345" i="21"/>
  <c r="G3291" i="21"/>
  <c r="G273" i="21"/>
  <c r="G4065" i="21"/>
  <c r="G3016" i="21"/>
  <c r="G135" i="21"/>
  <c r="G2469" i="21"/>
  <c r="G4106" i="21"/>
  <c r="G2544" i="21"/>
  <c r="G3920" i="21"/>
  <c r="G103" i="21"/>
  <c r="G251" i="21"/>
  <c r="G3934" i="21"/>
  <c r="G4012" i="21"/>
  <c r="G329" i="21"/>
  <c r="G2973" i="21"/>
  <c r="G3532" i="21"/>
  <c r="G144" i="21"/>
  <c r="G2479" i="21"/>
  <c r="G3991" i="21"/>
  <c r="G285" i="21"/>
  <c r="G214" i="21"/>
  <c r="G3958" i="21"/>
  <c r="G3757" i="21"/>
  <c r="G164" i="21"/>
  <c r="G167" i="21"/>
  <c r="G236" i="21"/>
  <c r="G134" i="21"/>
  <c r="G3840" i="21"/>
  <c r="G217" i="21"/>
  <c r="G289" i="21"/>
  <c r="G3116" i="21"/>
  <c r="G142" i="21"/>
  <c r="G160" i="21"/>
  <c r="G177" i="21"/>
  <c r="G3989" i="21"/>
  <c r="G4071" i="21"/>
  <c r="G3969" i="21"/>
  <c r="G337" i="21"/>
  <c r="G263" i="21"/>
  <c r="G99" i="21"/>
  <c r="G205" i="21"/>
  <c r="G77" i="21"/>
  <c r="G52" i="21"/>
  <c r="G4111" i="21"/>
  <c r="G247" i="21"/>
  <c r="G108" i="21"/>
  <c r="G187" i="21"/>
  <c r="G3697" i="21"/>
  <c r="G3788" i="21"/>
  <c r="G3861" i="21"/>
  <c r="G3914" i="21"/>
  <c r="G2983" i="21"/>
  <c r="G3734" i="21"/>
  <c r="G136" i="21"/>
  <c r="G307" i="21"/>
  <c r="G3708" i="21"/>
  <c r="G3898" i="21"/>
  <c r="G315" i="21"/>
  <c r="G3691" i="21"/>
  <c r="G87" i="21"/>
  <c r="G262" i="21"/>
  <c r="G3971" i="21"/>
  <c r="G183" i="21"/>
  <c r="G204" i="21"/>
  <c r="G75" i="21"/>
  <c r="G104" i="21"/>
  <c r="G169" i="21"/>
  <c r="G3766" i="21"/>
  <c r="G3871" i="21"/>
  <c r="G235" i="21"/>
  <c r="G3742" i="21"/>
  <c r="G284" i="21"/>
  <c r="G3869" i="21"/>
  <c r="G3831" i="21"/>
  <c r="G4050" i="21"/>
  <c r="G1105" i="21"/>
  <c r="G4159" i="21"/>
  <c r="G3880" i="21"/>
  <c r="G280" i="21"/>
  <c r="G3690" i="21"/>
  <c r="G393" i="21"/>
  <c r="G3851" i="21"/>
  <c r="G3929" i="21"/>
  <c r="G93" i="21"/>
  <c r="G73" i="21"/>
  <c r="G155" i="21"/>
  <c r="G4186" i="21"/>
  <c r="G154" i="21"/>
  <c r="G3661" i="21"/>
  <c r="G4148" i="21"/>
  <c r="G3668" i="21"/>
  <c r="G3885" i="21"/>
  <c r="G78" i="21"/>
  <c r="G3736" i="21"/>
  <c r="G128" i="21"/>
  <c r="G2897" i="21"/>
  <c r="G152" i="21"/>
  <c r="G150" i="21"/>
  <c r="G100" i="21"/>
  <c r="G3716" i="21"/>
  <c r="G250" i="21"/>
  <c r="G40" i="21"/>
  <c r="G4212" i="21"/>
  <c r="G306" i="21"/>
  <c r="G2814" i="21"/>
  <c r="G246" i="21"/>
  <c r="G96" i="21"/>
  <c r="G295" i="21"/>
  <c r="G3246" i="21"/>
  <c r="G3917" i="21"/>
  <c r="G2323" i="21"/>
  <c r="G143" i="21"/>
  <c r="G3675" i="21"/>
  <c r="G3947" i="21"/>
  <c r="G116" i="21"/>
  <c r="G294" i="21"/>
  <c r="G3570" i="21"/>
  <c r="G34" i="21"/>
  <c r="G50" i="21"/>
  <c r="G3056" i="21"/>
  <c r="G3801" i="21"/>
  <c r="G3910" i="21"/>
  <c r="G3047" i="21"/>
  <c r="G3878" i="21"/>
  <c r="G3152" i="21"/>
  <c r="G3723" i="21"/>
  <c r="G2718" i="21"/>
  <c r="G89" i="21"/>
  <c r="G137" i="21"/>
  <c r="G301" i="21"/>
  <c r="G22" i="21"/>
  <c r="G4025" i="21"/>
  <c r="G3520" i="21"/>
  <c r="G3818" i="21"/>
  <c r="G229" i="21"/>
  <c r="G213" i="21"/>
  <c r="G176" i="21"/>
  <c r="G146" i="21"/>
  <c r="G14" i="21"/>
  <c r="G3634" i="21"/>
  <c r="G2927" i="21"/>
  <c r="G3990" i="21"/>
  <c r="G3875" i="21"/>
  <c r="G4155" i="21"/>
  <c r="G2615" i="21"/>
  <c r="G3778" i="21"/>
  <c r="G3909" i="21"/>
  <c r="G3689" i="21"/>
  <c r="G3907" i="21"/>
  <c r="G3074" i="21"/>
  <c r="G4008" i="21"/>
  <c r="G145" i="21"/>
  <c r="G223" i="21"/>
  <c r="G283" i="21"/>
  <c r="G216" i="21"/>
  <c r="G4040" i="21"/>
  <c r="G166" i="21"/>
  <c r="G125" i="21"/>
  <c r="G268" i="21"/>
  <c r="G113" i="21"/>
  <c r="G95" i="21"/>
  <c r="G4034" i="21"/>
  <c r="G243" i="21"/>
  <c r="G2796" i="21"/>
  <c r="G239" i="21"/>
  <c r="G3567" i="21"/>
  <c r="G159" i="21"/>
  <c r="G17" i="21"/>
  <c r="G3334" i="21"/>
  <c r="G3623" i="21"/>
  <c r="G3845" i="21"/>
  <c r="G228" i="21"/>
  <c r="G3758" i="21"/>
  <c r="G192" i="21"/>
  <c r="G3666" i="21"/>
  <c r="G85" i="21"/>
  <c r="G57" i="21"/>
  <c r="G3604" i="21"/>
  <c r="G4104" i="21"/>
  <c r="G3775" i="21"/>
  <c r="G161" i="21"/>
  <c r="G2535" i="21"/>
  <c r="G3597" i="21"/>
  <c r="G257" i="21"/>
  <c r="G3919" i="21"/>
  <c r="G126" i="21"/>
  <c r="G2836" i="21"/>
  <c r="G88" i="21"/>
  <c r="G238" i="21"/>
  <c r="G147" i="21"/>
  <c r="G170" i="21"/>
  <c r="G224" i="21"/>
  <c r="G114" i="21"/>
  <c r="G4182" i="21"/>
  <c r="G28" i="21"/>
  <c r="G269" i="21"/>
  <c r="G3645" i="21"/>
  <c r="G3694" i="21"/>
  <c r="G233" i="21"/>
  <c r="G3539" i="21"/>
  <c r="G74" i="21"/>
  <c r="G3" i="21"/>
  <c r="G3783" i="21"/>
  <c r="G12" i="21"/>
  <c r="G3733" i="21"/>
  <c r="G189" i="21"/>
  <c r="G3279" i="21"/>
  <c r="G4027" i="21"/>
  <c r="G3842" i="21"/>
  <c r="G197" i="21"/>
  <c r="G3630" i="21"/>
  <c r="G86" i="21"/>
  <c r="G3514" i="21"/>
  <c r="G41" i="21"/>
  <c r="G4023" i="21"/>
  <c r="G2176" i="21"/>
  <c r="G1104" i="21"/>
  <c r="G3941" i="21"/>
  <c r="G2352" i="21"/>
  <c r="G3382" i="21"/>
  <c r="G196" i="21"/>
  <c r="G3504" i="21"/>
  <c r="G212" i="21"/>
  <c r="G3496" i="21"/>
  <c r="G98" i="21"/>
  <c r="G3482" i="21"/>
  <c r="G37" i="21"/>
  <c r="G101" i="21"/>
  <c r="G3678" i="21"/>
  <c r="G2787" i="21"/>
  <c r="G3827" i="21"/>
  <c r="G4030" i="21"/>
  <c r="G175" i="21"/>
  <c r="G3510" i="21"/>
  <c r="G3413" i="21"/>
  <c r="G94" i="21"/>
  <c r="G3961" i="21"/>
  <c r="G3290" i="21"/>
  <c r="G3596" i="21"/>
  <c r="G3820" i="21"/>
  <c r="G2968" i="21"/>
  <c r="G207" i="21"/>
  <c r="G1103" i="21"/>
  <c r="G2767" i="21"/>
  <c r="G254" i="21"/>
  <c r="G3414" i="21"/>
  <c r="G3809" i="21"/>
  <c r="G120" i="21"/>
  <c r="G3462" i="21"/>
  <c r="G19" i="21"/>
  <c r="G54" i="21"/>
  <c r="G3257" i="21"/>
  <c r="G47" i="21"/>
  <c r="G36" i="21"/>
  <c r="G65" i="21"/>
  <c r="G3450" i="21"/>
  <c r="G3615" i="21"/>
  <c r="G3579" i="21"/>
  <c r="G3427" i="21"/>
  <c r="G3670" i="21"/>
  <c r="G2450" i="21"/>
  <c r="G3379" i="21"/>
  <c r="G4020" i="21"/>
  <c r="G4085" i="21"/>
  <c r="G123" i="21"/>
  <c r="G62" i="21"/>
  <c r="G4114" i="21"/>
  <c r="G2792" i="21"/>
  <c r="G35" i="21"/>
  <c r="G3357" i="21"/>
  <c r="G80" i="21"/>
  <c r="G3102" i="21"/>
  <c r="G3474" i="21"/>
  <c r="G3000" i="21"/>
  <c r="G158" i="21"/>
  <c r="G106" i="21"/>
  <c r="G20" i="21"/>
  <c r="G3786" i="21"/>
  <c r="G3650" i="21"/>
  <c r="G221" i="21"/>
  <c r="G24" i="21"/>
  <c r="G3469" i="21"/>
  <c r="G3655" i="21"/>
  <c r="G3606" i="21"/>
  <c r="G222" i="21"/>
  <c r="G3662" i="21"/>
  <c r="G210" i="21"/>
  <c r="G232" i="21"/>
  <c r="G193" i="21"/>
  <c r="G33" i="21"/>
  <c r="G76" i="21"/>
  <c r="G3021" i="21"/>
  <c r="G122" i="21"/>
  <c r="G2864" i="21"/>
  <c r="G3393" i="21"/>
  <c r="G4100" i="21"/>
  <c r="G97" i="21"/>
  <c r="G3185" i="21"/>
  <c r="G3210" i="21"/>
  <c r="G198" i="21"/>
  <c r="G4095" i="21"/>
  <c r="G7" i="21"/>
  <c r="G200" i="21"/>
  <c r="G3479" i="21"/>
  <c r="G3167" i="21"/>
  <c r="G109" i="21"/>
  <c r="G13" i="21"/>
  <c r="G72" i="21"/>
  <c r="G3366" i="21"/>
  <c r="G2938" i="21"/>
  <c r="G3521" i="21"/>
  <c r="G3272" i="21"/>
  <c r="G3585" i="21"/>
  <c r="G27" i="21"/>
  <c r="G2221" i="21"/>
  <c r="G3355" i="21"/>
  <c r="G3792" i="21"/>
  <c r="G3374" i="21"/>
  <c r="G3383" i="21"/>
  <c r="G91" i="21"/>
  <c r="G3610" i="21"/>
  <c r="G3858" i="21"/>
  <c r="G172" i="21"/>
  <c r="G3644" i="21"/>
  <c r="G2403" i="21"/>
  <c r="G2714" i="21"/>
  <c r="G42" i="21"/>
  <c r="G3491" i="21"/>
  <c r="G31" i="21"/>
  <c r="G127" i="21"/>
  <c r="G3560" i="21"/>
  <c r="G3212" i="21"/>
  <c r="G3451" i="21"/>
  <c r="G2992" i="21"/>
  <c r="G3243" i="21"/>
  <c r="G186" i="21"/>
  <c r="G3886" i="21"/>
  <c r="G4061" i="21"/>
  <c r="G3986" i="21"/>
  <c r="G3202" i="21"/>
  <c r="G153" i="21"/>
  <c r="G3824" i="21"/>
  <c r="G3836" i="21"/>
  <c r="G110" i="21"/>
  <c r="G2768" i="21"/>
  <c r="G69" i="21"/>
  <c r="G3080" i="21"/>
  <c r="G3608" i="21"/>
  <c r="G1102" i="21"/>
  <c r="G3437" i="21"/>
  <c r="G2709" i="21"/>
  <c r="G23" i="21"/>
  <c r="G168" i="21"/>
  <c r="G30" i="21"/>
  <c r="G32" i="21"/>
  <c r="G1101" i="21"/>
  <c r="G3332" i="21"/>
  <c r="G3688" i="21"/>
  <c r="G3064" i="21"/>
  <c r="G84" i="21"/>
  <c r="G151" i="21"/>
  <c r="G3289" i="21"/>
  <c r="G3616" i="21"/>
  <c r="G21" i="21"/>
  <c r="G3813" i="21"/>
  <c r="G2916" i="21"/>
  <c r="G3627" i="21"/>
  <c r="G2771" i="21"/>
  <c r="G162" i="21"/>
  <c r="G3812" i="21"/>
  <c r="G3559" i="21"/>
  <c r="G3410" i="21"/>
  <c r="G3513" i="21"/>
  <c r="G3310" i="21"/>
  <c r="G3150" i="21"/>
  <c r="G3132" i="21"/>
  <c r="G60" i="21"/>
  <c r="G3454" i="21"/>
  <c r="G3549" i="21"/>
  <c r="G3669" i="21"/>
  <c r="G3260" i="21"/>
  <c r="G3659" i="21"/>
  <c r="G111" i="21"/>
  <c r="G45" i="21"/>
  <c r="G3665" i="21"/>
  <c r="G4079" i="21"/>
  <c r="G2466" i="21"/>
  <c r="G3799" i="21"/>
  <c r="G3215" i="21"/>
  <c r="G3751" i="21"/>
  <c r="G9" i="21"/>
  <c r="G3746" i="21"/>
  <c r="G3626" i="21"/>
  <c r="G2300" i="21"/>
  <c r="G3309" i="21"/>
  <c r="G2763" i="21"/>
  <c r="G2579" i="21"/>
  <c r="G3402" i="21"/>
  <c r="G3407" i="21"/>
  <c r="G2647" i="21"/>
  <c r="G3226" i="21"/>
  <c r="G3756" i="21"/>
  <c r="G3390" i="21"/>
  <c r="G3038" i="21"/>
  <c r="G3318" i="21"/>
  <c r="G15" i="21"/>
  <c r="G121" i="21"/>
  <c r="G2976" i="21"/>
  <c r="G3681" i="21"/>
  <c r="G3054" i="21"/>
  <c r="G3921" i="21"/>
  <c r="G3406" i="21"/>
  <c r="G3781" i="21"/>
  <c r="G4006" i="21"/>
  <c r="G2743" i="21"/>
  <c r="G2940" i="21"/>
  <c r="G3456" i="21"/>
  <c r="G2978" i="21"/>
  <c r="G3815" i="21"/>
  <c r="G3877" i="21"/>
  <c r="G3324" i="21"/>
  <c r="G4116" i="21"/>
  <c r="G3322" i="21"/>
  <c r="G3394" i="21"/>
  <c r="G3174" i="21"/>
  <c r="G117" i="21"/>
  <c r="G2294" i="21"/>
  <c r="G3268" i="21"/>
  <c r="G8" i="21"/>
  <c r="G3441" i="21"/>
  <c r="G3486" i="21"/>
  <c r="G3499" i="21"/>
  <c r="G3867" i="21"/>
  <c r="G2909" i="21"/>
  <c r="G2607" i="21"/>
  <c r="G3365" i="21"/>
  <c r="G5" i="21"/>
  <c r="G3739" i="21"/>
  <c r="G3144" i="21"/>
  <c r="G3461" i="21"/>
  <c r="G68" i="21"/>
  <c r="G2759" i="21"/>
  <c r="G118" i="21"/>
  <c r="G3728" i="21"/>
  <c r="G3646" i="21"/>
  <c r="G3847" i="21"/>
  <c r="G3221" i="21"/>
  <c r="G2444" i="21"/>
  <c r="G79" i="21"/>
  <c r="G2840" i="21"/>
  <c r="G3065" i="21"/>
  <c r="G3658" i="21"/>
  <c r="G3724" i="21"/>
  <c r="G49" i="21"/>
  <c r="G3522" i="21"/>
  <c r="G3284" i="21"/>
  <c r="G2872" i="21"/>
  <c r="G67" i="21"/>
  <c r="G4003" i="21"/>
  <c r="G2929" i="21"/>
  <c r="G3855" i="21"/>
  <c r="G2917" i="21"/>
  <c r="G48" i="21"/>
  <c r="G3182" i="21"/>
  <c r="G3422" i="21"/>
  <c r="G132" i="21"/>
  <c r="G53" i="21"/>
  <c r="G112" i="21"/>
  <c r="G3790" i="21"/>
  <c r="G3793" i="21"/>
  <c r="G2585" i="21"/>
  <c r="G3068" i="21"/>
  <c r="G1911" i="21"/>
  <c r="G3940" i="21"/>
  <c r="G3358" i="21"/>
  <c r="G3153" i="21"/>
  <c r="G3652" i="21"/>
  <c r="G29" i="21"/>
  <c r="G66" i="21"/>
  <c r="G3854" i="21"/>
  <c r="G3348" i="21"/>
  <c r="G3094" i="21"/>
  <c r="G3426" i="21"/>
  <c r="G3012" i="21"/>
  <c r="G2757" i="21"/>
  <c r="G1913" i="21"/>
  <c r="G3018" i="21"/>
  <c r="G1813" i="21"/>
  <c r="G3982" i="21"/>
  <c r="G3181" i="21"/>
  <c r="G63" i="21"/>
  <c r="G3229" i="21"/>
  <c r="G2187" i="21"/>
  <c r="G3049" i="21"/>
  <c r="G43" i="21"/>
  <c r="G2843" i="21"/>
  <c r="G2800" i="21"/>
  <c r="G44" i="21"/>
  <c r="G1533" i="21"/>
  <c r="G3083" i="21"/>
  <c r="G3923" i="21"/>
  <c r="G59" i="21"/>
  <c r="G3055" i="21"/>
  <c r="G2008" i="21"/>
  <c r="G70" i="21"/>
  <c r="G3137" i="21"/>
  <c r="G2129" i="21"/>
  <c r="G2833" i="21"/>
  <c r="G18" i="21"/>
  <c r="G2853" i="21"/>
  <c r="G2924" i="21"/>
  <c r="G6" i="21"/>
  <c r="G2634" i="21"/>
  <c r="G2756" i="21"/>
  <c r="G2952" i="21"/>
  <c r="G3053" i="21"/>
  <c r="G3599" i="21"/>
  <c r="G11" i="21"/>
  <c r="G3415" i="21"/>
  <c r="G3819" i="21"/>
  <c r="G4062" i="21"/>
  <c r="G3014" i="21"/>
  <c r="G3544" i="21"/>
  <c r="G2454" i="21"/>
  <c r="G3154" i="21"/>
  <c r="G3020" i="21"/>
  <c r="G3211" i="21"/>
  <c r="G3421" i="21"/>
  <c r="G3133" i="21"/>
  <c r="G3924" i="21"/>
  <c r="G3700" i="21"/>
  <c r="G4108" i="21"/>
  <c r="G3184" i="21"/>
  <c r="G3511" i="21"/>
  <c r="G3932" i="21"/>
  <c r="G2540" i="21"/>
  <c r="G51" i="21"/>
  <c r="G4147" i="21"/>
  <c r="G3239" i="21"/>
  <c r="G2827" i="21"/>
  <c r="G3241" i="21"/>
  <c r="G3930" i="21"/>
  <c r="G2786" i="21"/>
  <c r="G2694" i="21"/>
  <c r="G3515" i="21"/>
  <c r="G2471" i="21"/>
  <c r="G2595" i="21"/>
  <c r="G4103" i="21"/>
  <c r="G3335" i="21"/>
  <c r="G2755" i="21"/>
  <c r="G3466" i="21"/>
  <c r="G2224" i="21"/>
  <c r="G2912" i="21"/>
  <c r="G61" i="21"/>
  <c r="G1914" i="21"/>
  <c r="G2375" i="21"/>
  <c r="G2749" i="21"/>
  <c r="G3800" i="21"/>
  <c r="G4022" i="21"/>
  <c r="G3029" i="21"/>
  <c r="G1100" i="21"/>
  <c r="G3722" i="21"/>
  <c r="G2839" i="21"/>
  <c r="G2693" i="21"/>
  <c r="G2731" i="21"/>
  <c r="G2584" i="21"/>
  <c r="G2911" i="21"/>
  <c r="G2715" i="21"/>
  <c r="G1526" i="21"/>
  <c r="G2606" i="21"/>
  <c r="G3069" i="21"/>
  <c r="G2789" i="21"/>
  <c r="G2614" i="21"/>
  <c r="G3545" i="21"/>
  <c r="G3191" i="21"/>
  <c r="G3385" i="21"/>
  <c r="G1099" i="21"/>
  <c r="G3265" i="21"/>
  <c r="G2483" i="21"/>
  <c r="G3013" i="21"/>
  <c r="G16" i="21"/>
  <c r="G3803" i="21"/>
  <c r="G2490" i="21"/>
  <c r="G3509" i="21"/>
  <c r="G3503" i="21"/>
  <c r="G3245" i="21"/>
  <c r="G2442" i="21"/>
  <c r="G3096" i="21"/>
  <c r="G2438" i="21"/>
  <c r="G3468" i="21"/>
  <c r="G3164" i="21"/>
  <c r="G2894" i="21"/>
  <c r="G2618" i="21"/>
  <c r="G1976" i="21"/>
  <c r="G2429" i="21"/>
  <c r="G2733" i="21"/>
  <c r="G1869" i="21"/>
  <c r="G2681" i="21"/>
  <c r="G2480" i="21"/>
  <c r="G3741" i="21"/>
  <c r="G2539" i="21"/>
  <c r="G2223" i="21"/>
  <c r="G2780" i="21"/>
  <c r="G2774" i="21"/>
  <c r="G2307" i="21"/>
  <c r="G2988" i="21"/>
  <c r="G26" i="21"/>
  <c r="G3376" i="21"/>
  <c r="G3822" i="21"/>
  <c r="G3296" i="21"/>
  <c r="G2482" i="21"/>
  <c r="G3292" i="21"/>
  <c r="G3019" i="21"/>
  <c r="G2878" i="21"/>
  <c r="G3536" i="21"/>
  <c r="G2882" i="21"/>
  <c r="G2583" i="21"/>
  <c r="G2330" i="21"/>
  <c r="G1867" i="21"/>
  <c r="G3166" i="21"/>
  <c r="G2994" i="21"/>
  <c r="G3295" i="21"/>
  <c r="G3129" i="21"/>
  <c r="G10" i="21"/>
  <c r="G2879" i="21"/>
  <c r="G2707" i="21"/>
  <c r="G1098" i="21"/>
  <c r="G3259" i="21"/>
  <c r="G2437" i="21"/>
  <c r="G3145" i="21"/>
  <c r="G3807" i="21"/>
  <c r="G2754" i="21"/>
  <c r="G4047" i="21"/>
  <c r="G2961" i="21"/>
  <c r="G3179" i="21"/>
  <c r="G3660" i="21"/>
  <c r="G2327" i="21"/>
  <c r="G3744" i="21"/>
  <c r="G3363" i="21"/>
  <c r="G1921" i="21"/>
  <c r="G2643" i="21"/>
  <c r="G2812" i="21"/>
  <c r="G2858" i="21"/>
  <c r="G3323" i="21"/>
  <c r="G3354" i="21"/>
  <c r="G2674" i="21"/>
  <c r="G2277" i="21"/>
  <c r="G2887" i="21"/>
  <c r="G3575" i="21"/>
  <c r="G3017" i="21"/>
  <c r="G2095" i="21"/>
  <c r="G3128" i="21"/>
  <c r="G3046" i="21"/>
  <c r="G2678" i="21"/>
  <c r="G2503" i="21"/>
  <c r="G2740" i="21"/>
  <c r="G2295" i="21"/>
  <c r="G1572" i="21"/>
  <c r="G2588" i="21"/>
  <c r="G3022" i="21"/>
  <c r="G2777" i="21"/>
  <c r="G4063" i="21"/>
  <c r="G1977" i="21"/>
  <c r="G3264" i="21"/>
  <c r="G2502" i="21"/>
  <c r="G3078" i="21"/>
  <c r="G3244" i="21"/>
  <c r="G2564" i="21"/>
  <c r="G2452" i="21"/>
  <c r="G3328" i="21"/>
  <c r="G3093" i="21"/>
  <c r="G3156" i="21"/>
  <c r="G2339" i="21"/>
  <c r="G3316" i="21"/>
  <c r="G3671" i="21"/>
  <c r="G3517" i="21"/>
  <c r="G1097" i="21"/>
  <c r="G2338" i="21"/>
  <c r="G2145" i="21"/>
  <c r="G2943" i="21"/>
  <c r="G3837" i="21"/>
  <c r="G2766" i="21"/>
  <c r="G2832" i="21"/>
  <c r="G2306" i="21"/>
  <c r="G2919" i="21"/>
  <c r="G2472" i="21"/>
  <c r="G4102" i="21"/>
  <c r="G3430" i="21"/>
  <c r="G3222" i="21"/>
  <c r="G3900" i="21"/>
  <c r="G3590" i="21"/>
  <c r="G4130" i="21"/>
  <c r="G1629" i="21"/>
  <c r="G1647" i="21"/>
  <c r="G3477" i="21"/>
  <c r="G3874" i="21"/>
  <c r="G3695" i="21"/>
  <c r="G2077" i="21"/>
  <c r="G1627" i="21"/>
  <c r="G2489" i="21"/>
  <c r="G2428" i="21"/>
  <c r="G3203" i="21"/>
  <c r="G2838" i="21"/>
  <c r="G3091" i="21"/>
  <c r="G3876" i="21"/>
  <c r="G2591" i="21"/>
  <c r="G2587" i="21"/>
  <c r="G3276" i="21"/>
  <c r="G3090" i="21"/>
  <c r="G3010" i="21"/>
  <c r="G1866" i="21"/>
  <c r="G4021" i="21"/>
  <c r="G3147" i="21"/>
  <c r="G3360" i="21"/>
  <c r="G3850" i="21"/>
  <c r="G3674" i="21"/>
  <c r="G2208" i="21"/>
  <c r="G3351" i="21"/>
  <c r="G2322" i="21"/>
  <c r="G2158" i="21"/>
  <c r="G2913" i="21"/>
  <c r="G2272" i="21"/>
  <c r="G2941" i="21"/>
  <c r="G1448" i="21"/>
  <c r="G3631" i="21"/>
  <c r="G2435" i="21"/>
  <c r="G2572" i="21"/>
  <c r="G2986" i="21"/>
  <c r="G2520" i="21"/>
  <c r="G2745" i="21"/>
  <c r="G2886" i="21"/>
  <c r="G1810" i="21"/>
  <c r="G2965" i="21"/>
  <c r="G3925" i="21"/>
  <c r="G3649" i="21"/>
  <c r="G3500" i="21"/>
  <c r="G3817" i="21"/>
  <c r="G2488" i="21"/>
  <c r="G1621" i="21"/>
  <c r="G2665" i="21"/>
  <c r="G2178" i="21"/>
  <c r="G2317" i="21"/>
  <c r="G3621" i="21"/>
  <c r="G3411" i="21"/>
  <c r="G2411" i="21"/>
  <c r="G3194" i="21"/>
  <c r="G2713" i="21"/>
  <c r="G2905" i="21"/>
  <c r="G2487" i="21"/>
  <c r="G2195" i="21"/>
  <c r="G2113" i="21"/>
  <c r="G2366" i="21"/>
  <c r="G2599" i="21"/>
  <c r="G1644" i="21"/>
  <c r="G2710" i="21"/>
  <c r="G3142" i="21"/>
  <c r="G3767" i="21"/>
  <c r="G2748" i="21"/>
  <c r="G2799" i="21"/>
  <c r="G3664" i="21"/>
  <c r="G3964" i="21"/>
  <c r="G2079" i="21"/>
  <c r="G1974" i="21"/>
  <c r="G2673" i="21"/>
  <c r="G2638" i="21"/>
  <c r="G2476" i="21"/>
  <c r="G1965" i="21"/>
  <c r="G2184" i="21"/>
  <c r="G3764" i="21"/>
  <c r="G2027" i="21"/>
  <c r="G2105" i="21"/>
  <c r="G3073" i="21"/>
  <c r="G2159" i="21"/>
  <c r="G2658" i="21"/>
  <c r="G1854" i="21"/>
  <c r="G2959" i="21"/>
  <c r="G1978" i="21"/>
  <c r="G2419" i="21"/>
  <c r="G1816" i="21"/>
  <c r="G2516" i="21"/>
  <c r="G2394" i="21"/>
  <c r="G2581" i="21"/>
  <c r="G3180" i="21"/>
  <c r="G3835" i="21"/>
  <c r="G3036" i="21"/>
  <c r="G1826" i="21"/>
  <c r="G2747" i="21"/>
  <c r="G2485" i="21"/>
  <c r="G2383" i="21"/>
  <c r="G3966" i="21"/>
  <c r="G2000" i="21"/>
  <c r="G2925" i="21"/>
  <c r="G2957" i="21"/>
  <c r="G3948" i="21"/>
  <c r="G2866" i="21"/>
  <c r="G3984" i="21"/>
  <c r="G3632" i="21"/>
  <c r="G3465" i="21"/>
  <c r="G3112" i="21"/>
  <c r="G2183" i="21"/>
  <c r="G2985" i="21"/>
  <c r="G3028" i="21"/>
  <c r="G3008" i="21"/>
  <c r="G2238" i="21"/>
  <c r="G1885" i="21"/>
  <c r="G1988" i="21"/>
  <c r="G2418" i="21"/>
  <c r="G1927" i="21"/>
  <c r="G2436" i="21"/>
  <c r="G2602" i="21"/>
  <c r="G3633" i="21"/>
  <c r="G1995" i="21"/>
  <c r="G3391" i="21"/>
  <c r="G2949" i="21"/>
  <c r="G1915" i="21"/>
  <c r="G3305" i="21"/>
  <c r="G2760" i="21"/>
  <c r="G2664" i="21"/>
  <c r="G3003" i="21"/>
  <c r="G1540" i="21"/>
  <c r="G3237" i="21"/>
  <c r="G2192" i="21"/>
  <c r="G2477" i="21"/>
  <c r="G2470" i="21"/>
  <c r="G3346" i="21"/>
  <c r="G2515" i="21"/>
  <c r="G2962" i="21"/>
  <c r="G2298" i="21"/>
  <c r="G2640" i="21"/>
  <c r="G2179" i="21"/>
  <c r="G2081" i="21"/>
  <c r="G2677" i="21"/>
  <c r="G1113" i="21"/>
  <c r="G2359" i="21"/>
  <c r="G2729" i="21"/>
  <c r="G3247" i="21"/>
  <c r="G2519" i="21"/>
  <c r="G2652" i="21"/>
  <c r="G3344" i="21"/>
  <c r="G3412" i="21"/>
  <c r="G2165" i="21"/>
  <c r="G3340" i="21"/>
  <c r="G2263" i="21"/>
  <c r="G2956" i="21"/>
  <c r="G3460" i="21"/>
  <c r="G3081" i="21"/>
  <c r="G3026" i="21"/>
  <c r="G2928" i="21"/>
  <c r="G2207" i="21"/>
  <c r="G3367" i="21"/>
  <c r="G2347" i="21"/>
  <c r="G1488" i="21"/>
  <c r="G2261" i="21"/>
  <c r="G2241" i="21"/>
  <c r="G2357" i="21"/>
  <c r="G1964" i="21"/>
  <c r="G1450" i="21"/>
  <c r="G4083" i="21"/>
  <c r="G4046" i="21"/>
  <c r="G2026" i="21"/>
  <c r="G2622" i="21"/>
  <c r="G2169" i="21"/>
  <c r="G2237" i="21"/>
  <c r="G2862" i="21"/>
  <c r="G2160" i="21"/>
  <c r="G3048" i="21"/>
  <c r="G2069" i="21"/>
  <c r="G2753" i="21"/>
  <c r="G3551" i="21"/>
  <c r="G2624" i="21"/>
  <c r="G2116" i="21"/>
  <c r="G3281" i="21"/>
  <c r="G3092" i="21"/>
  <c r="G2517" i="21"/>
  <c r="G1282" i="21"/>
  <c r="G1875" i="21"/>
  <c r="G3061" i="21"/>
  <c r="G2162" i="21"/>
  <c r="G2657" i="21"/>
  <c r="G2612" i="21"/>
  <c r="G2092" i="21"/>
  <c r="G3127" i="21"/>
  <c r="G4091" i="21"/>
  <c r="G1900" i="21"/>
  <c r="G2803" i="21"/>
  <c r="G2106" i="21"/>
  <c r="G2025" i="21"/>
  <c r="G3361" i="21"/>
  <c r="G4001" i="21"/>
  <c r="G3126" i="21"/>
  <c r="G2378" i="21"/>
  <c r="G2084" i="21"/>
  <c r="G2149" i="21"/>
  <c r="G2408" i="21"/>
  <c r="G3865" i="21"/>
  <c r="G3302" i="21"/>
  <c r="G2659" i="21"/>
  <c r="G4209" i="21"/>
  <c r="G3273" i="21"/>
  <c r="G2684" i="21"/>
  <c r="G1899" i="21"/>
  <c r="G3651" i="21"/>
  <c r="G3548" i="21"/>
  <c r="G1646" i="21"/>
  <c r="G2193" i="21"/>
  <c r="G2222" i="21"/>
  <c r="G2021" i="21"/>
  <c r="G1096" i="21"/>
  <c r="G2793" i="21"/>
  <c r="G2732" i="21"/>
  <c r="G2326" i="21"/>
  <c r="G3005" i="21"/>
  <c r="G3571" i="21"/>
  <c r="G2232" i="21"/>
  <c r="G3572" i="21"/>
  <c r="G2736" i="21"/>
  <c r="G2188" i="21"/>
  <c r="G2896" i="21"/>
  <c r="G3195" i="21"/>
  <c r="G3326" i="21"/>
  <c r="G3395" i="21"/>
  <c r="G3888" i="21"/>
  <c r="G2560" i="21"/>
  <c r="G2945" i="21"/>
  <c r="G2361" i="21"/>
  <c r="G2024" i="21"/>
  <c r="G3002" i="21"/>
  <c r="G2646" i="21"/>
  <c r="G2439" i="21"/>
  <c r="G2696" i="21"/>
  <c r="G2225" i="21"/>
  <c r="G2542" i="21"/>
  <c r="G1834" i="21"/>
  <c r="G2119" i="21"/>
  <c r="G2807" i="21"/>
  <c r="G2337" i="21"/>
  <c r="G2248" i="21"/>
  <c r="G2890" i="21"/>
  <c r="G2910" i="21"/>
  <c r="G1696" i="21"/>
  <c r="G1697" i="21"/>
  <c r="G2415" i="21"/>
  <c r="G2385" i="21"/>
  <c r="G2402" i="21"/>
  <c r="G2825" i="21"/>
  <c r="G3004" i="21"/>
  <c r="G3071" i="21"/>
  <c r="G2541" i="21"/>
  <c r="G3252" i="21"/>
  <c r="G2569" i="21"/>
  <c r="G1878" i="21"/>
  <c r="G3131" i="21"/>
  <c r="G2019" i="21"/>
  <c r="G2698" i="21"/>
  <c r="G2147" i="21"/>
  <c r="G2727" i="21"/>
  <c r="G2456" i="21"/>
  <c r="G1582" i="21"/>
  <c r="G1818" i="21"/>
  <c r="G3143" i="21"/>
  <c r="G3233" i="21"/>
  <c r="G3685" i="21"/>
  <c r="G2559" i="21"/>
  <c r="G3768" i="21"/>
  <c r="G2752" i="21"/>
  <c r="G2194" i="21"/>
  <c r="G1581" i="21"/>
  <c r="G2711" i="21"/>
  <c r="G2877" i="21"/>
  <c r="G3489" i="21"/>
  <c r="G1695" i="21"/>
  <c r="G3727" i="21"/>
  <c r="G2467" i="21"/>
  <c r="G2354" i="21"/>
  <c r="G3124" i="21"/>
  <c r="G2616" i="21"/>
  <c r="G2500" i="21"/>
  <c r="G3480" i="21"/>
  <c r="G2901" i="21"/>
  <c r="G1955" i="21"/>
  <c r="G3950" i="21"/>
  <c r="G1580" i="21"/>
  <c r="G3136" i="21"/>
  <c r="G2586" i="21"/>
  <c r="G2680" i="21"/>
  <c r="G3031" i="21"/>
  <c r="G3470" i="21"/>
  <c r="G2416" i="21"/>
  <c r="G2101" i="21"/>
  <c r="G3224" i="21"/>
  <c r="G2847" i="21"/>
  <c r="G1833" i="21"/>
  <c r="G2453" i="21"/>
  <c r="G2722" i="21"/>
  <c r="G1694" i="21"/>
  <c r="G1615" i="21"/>
  <c r="G3315" i="21"/>
  <c r="G2312" i="21"/>
  <c r="G2947" i="21"/>
  <c r="G1877" i="21"/>
  <c r="G3362" i="21"/>
  <c r="G2151" i="21"/>
  <c r="G1979" i="21"/>
  <c r="G1871" i="21"/>
  <c r="G2499" i="21"/>
  <c r="G1809" i="21"/>
  <c r="G4119" i="21"/>
  <c r="G3679" i="21"/>
  <c r="G3339" i="21"/>
  <c r="G2468" i="21"/>
  <c r="G1814" i="21"/>
  <c r="G2320" i="21"/>
  <c r="G2844" i="21"/>
  <c r="G2855" i="21"/>
  <c r="G2861" i="21"/>
  <c r="G1669" i="21"/>
  <c r="G2881" i="21"/>
  <c r="G2080" i="21"/>
  <c r="G2316" i="21"/>
  <c r="G2514" i="21"/>
  <c r="G2937" i="21"/>
  <c r="G3041" i="21"/>
  <c r="G2486" i="21"/>
  <c r="G3863" i="21"/>
  <c r="G2023" i="21"/>
  <c r="G3978" i="21"/>
  <c r="G1812" i="21"/>
  <c r="G3702" i="21"/>
  <c r="G1653" i="21"/>
  <c r="G1823" i="21"/>
  <c r="G1095" i="21"/>
  <c r="G3377" i="21"/>
  <c r="G1821" i="21"/>
  <c r="G2022" i="21"/>
  <c r="G2405" i="21"/>
  <c r="G1822" i="21"/>
  <c r="G2413" i="21"/>
  <c r="G1693" i="21"/>
  <c r="G2126" i="21"/>
  <c r="G3805" i="21"/>
  <c r="G3121" i="21"/>
  <c r="G1638" i="21"/>
  <c r="G1898" i="21"/>
  <c r="G2186" i="21"/>
  <c r="G3891" i="21"/>
  <c r="G3178" i="21"/>
  <c r="G1896" i="21"/>
  <c r="G2185" i="21"/>
  <c r="G1094" i="21"/>
  <c r="G3140" i="21"/>
  <c r="G2064" i="21"/>
  <c r="G2648" i="21"/>
  <c r="G2824" i="21"/>
  <c r="G2876" i="21"/>
  <c r="G4004" i="21"/>
  <c r="G1692" i="21"/>
  <c r="G2998" i="21"/>
  <c r="G1668" i="21"/>
  <c r="G3275" i="21"/>
  <c r="G1916" i="21"/>
  <c r="G2013" i="21"/>
  <c r="G1973" i="21"/>
  <c r="G1963" i="21"/>
  <c r="G2744" i="21"/>
  <c r="G3035" i="21"/>
  <c r="G3967" i="21"/>
  <c r="G2942" i="21"/>
  <c r="G3972" i="21"/>
  <c r="G2603" i="21"/>
  <c r="G4144" i="21"/>
  <c r="G2708" i="21"/>
  <c r="G1926" i="21"/>
  <c r="G2123" i="21"/>
  <c r="G2002" i="21"/>
  <c r="G2906" i="21"/>
  <c r="G2734" i="21"/>
  <c r="G2804" i="21"/>
  <c r="G3976" i="21"/>
  <c r="G2229" i="21"/>
  <c r="G3487" i="21"/>
  <c r="G3425" i="21"/>
  <c r="G1832" i="21"/>
  <c r="G1672" i="21"/>
  <c r="G3392" i="21"/>
  <c r="G1897" i="21"/>
  <c r="G2360" i="21"/>
  <c r="G2960" i="21"/>
  <c r="G2458" i="21"/>
  <c r="G2620" i="21"/>
  <c r="G2434" i="21"/>
  <c r="G2367" i="21"/>
  <c r="G2576" i="21"/>
  <c r="G2484" i="21"/>
  <c r="G1691" i="21"/>
  <c r="G2669" i="21"/>
  <c r="G1093" i="21"/>
  <c r="G3409" i="21"/>
  <c r="G3720" i="21"/>
  <c r="G3208" i="21"/>
  <c r="G3859" i="21"/>
  <c r="G2981" i="21"/>
  <c r="G2921" i="21"/>
  <c r="G3235" i="21"/>
  <c r="G2837" i="21"/>
  <c r="G1461" i="21"/>
  <c r="G2319" i="21"/>
  <c r="G2816" i="21"/>
  <c r="G2175" i="21"/>
  <c r="G2247" i="21"/>
  <c r="G3108" i="21"/>
  <c r="G4043" i="21"/>
  <c r="G2118" i="21"/>
  <c r="G2751" i="21"/>
  <c r="G3006" i="21"/>
  <c r="G3977" i="21"/>
  <c r="G2098" i="21"/>
  <c r="G3770" i="21"/>
  <c r="G1690" i="21"/>
  <c r="G1971" i="21"/>
  <c r="G3904" i="21"/>
  <c r="G3034" i="21"/>
  <c r="G1924" i="21"/>
  <c r="G2432" i="21"/>
  <c r="G2632" i="21"/>
  <c r="G2868" i="21"/>
  <c r="G1542" i="21"/>
  <c r="G2948" i="21"/>
  <c r="G3455" i="21"/>
  <c r="G2380" i="21"/>
  <c r="G2997" i="21"/>
  <c r="G1920" i="21"/>
  <c r="G4198" i="21"/>
  <c r="G2219" i="21"/>
  <c r="G2313" i="21"/>
  <c r="G1579" i="21"/>
  <c r="G1493" i="21"/>
  <c r="G4158" i="21"/>
  <c r="G2561" i="21"/>
  <c r="G3774" i="21"/>
  <c r="G1876" i="21"/>
  <c r="G1982" i="21"/>
  <c r="G2575" i="21"/>
  <c r="G3676" i="21"/>
  <c r="G1671" i="21"/>
  <c r="G2318" i="21"/>
  <c r="G2594" i="21"/>
  <c r="G2392" i="21"/>
  <c r="G2369" i="21"/>
  <c r="G2382" i="21"/>
  <c r="G1688" i="21"/>
  <c r="G1678" i="21"/>
  <c r="G1689" i="21"/>
  <c r="G3557" i="21"/>
  <c r="G2228" i="21"/>
  <c r="G1937" i="21"/>
  <c r="G1687" i="21"/>
  <c r="G2719" i="21"/>
  <c r="G3113" i="21"/>
  <c r="G2231" i="21"/>
  <c r="G2075" i="21"/>
  <c r="G2199" i="21"/>
  <c r="G2381" i="21"/>
  <c r="G3753" i="21"/>
  <c r="G1546" i="21"/>
  <c r="G2412" i="21"/>
  <c r="G3680" i="21"/>
  <c r="G3996" i="21"/>
  <c r="G1872" i="21"/>
  <c r="G1983" i="21"/>
  <c r="G1970" i="21"/>
  <c r="G2953" i="21"/>
  <c r="G1092" i="21"/>
  <c r="G2430" i="21"/>
  <c r="G4152" i="21"/>
  <c r="G1829" i="21"/>
  <c r="G1651" i="21"/>
  <c r="G3308" i="21"/>
  <c r="G3173" i="21"/>
  <c r="G2609" i="21"/>
  <c r="G2604" i="21"/>
  <c r="G3122" i="21"/>
  <c r="G1686" i="21"/>
  <c r="G2198" i="21"/>
  <c r="G2706" i="21"/>
  <c r="G2063" i="21"/>
  <c r="G3176" i="21"/>
  <c r="G2227" i="21"/>
  <c r="G1463" i="21"/>
  <c r="G2742" i="21"/>
  <c r="G2168" i="21"/>
  <c r="G1676" i="21"/>
  <c r="G3737" i="21"/>
  <c r="G2558" i="21"/>
  <c r="G2182" i="21"/>
  <c r="G2128" i="21"/>
  <c r="G3155" i="21"/>
  <c r="G2993" i="21"/>
  <c r="G2889" i="21"/>
  <c r="G3171" i="21"/>
  <c r="G2697" i="21"/>
  <c r="G2944" i="21"/>
  <c r="G2111" i="21"/>
  <c r="G1804" i="21"/>
  <c r="G1886" i="21"/>
  <c r="G2086" i="21"/>
  <c r="G2078" i="21"/>
  <c r="G2190" i="21"/>
  <c r="G3495" i="21"/>
  <c r="G1803" i="21"/>
  <c r="G2577" i="21"/>
  <c r="G1091" i="21"/>
  <c r="G1539" i="21"/>
  <c r="G1936" i="21"/>
  <c r="G4157" i="21"/>
  <c r="G2386" i="21"/>
  <c r="G1090" i="21"/>
  <c r="G2220" i="21"/>
  <c r="G3160" i="21"/>
  <c r="G2815" i="21"/>
  <c r="G2848" i="21"/>
  <c r="G3200" i="21"/>
  <c r="G4174" i="21"/>
  <c r="G2009" i="21"/>
  <c r="G1802" i="21"/>
  <c r="G1545" i="21"/>
  <c r="G2842" i="21"/>
  <c r="G2236" i="21"/>
  <c r="G2958" i="21"/>
  <c r="G1912" i="21"/>
  <c r="G2305" i="21"/>
  <c r="G1853" i="21"/>
  <c r="G3024" i="21"/>
  <c r="G1852" i="21"/>
  <c r="G2355" i="21"/>
  <c r="G2557" i="21"/>
  <c r="G1851" i="21"/>
  <c r="G1637" i="21"/>
  <c r="G1089" i="21"/>
  <c r="G1162" i="21"/>
  <c r="G2770" i="21"/>
  <c r="G3162" i="21"/>
  <c r="G1088" i="21"/>
  <c r="G2245" i="21"/>
  <c r="G2110" i="21"/>
  <c r="G2082" i="21"/>
  <c r="G3294" i="21"/>
  <c r="G2686" i="21"/>
  <c r="G2821" i="21"/>
  <c r="G3541" i="21"/>
  <c r="G3066" i="21"/>
  <c r="G2871" i="21"/>
  <c r="G2531" i="21"/>
  <c r="G2302" i="21"/>
  <c r="G1801" i="21"/>
  <c r="G2358" i="21"/>
  <c r="G3985" i="21"/>
  <c r="G2443" i="21"/>
  <c r="G1280" i="21"/>
  <c r="G1373" i="21"/>
  <c r="G1281" i="21"/>
  <c r="G1566" i="21"/>
  <c r="G1935" i="21"/>
  <c r="G2109" i="21"/>
  <c r="G2093" i="21"/>
  <c r="G1087" i="21"/>
  <c r="G3230" i="21"/>
  <c r="G3939" i="21"/>
  <c r="G3158" i="21"/>
  <c r="G2404" i="21"/>
  <c r="G3254" i="21"/>
  <c r="G2574" i="21"/>
  <c r="G2296" i="21"/>
  <c r="G1800" i="21"/>
  <c r="G2304" i="21"/>
  <c r="G3331" i="21"/>
  <c r="G1799" i="21"/>
  <c r="G1887" i="21"/>
  <c r="G2172" i="21"/>
  <c r="G2951" i="21"/>
  <c r="G3987" i="21"/>
  <c r="G3563" i="21"/>
  <c r="G1798" i="21"/>
  <c r="G1797" i="21"/>
  <c r="G1086" i="21"/>
  <c r="G3342" i="21"/>
  <c r="G3297" i="21"/>
  <c r="G2379" i="21"/>
  <c r="G2534" i="21"/>
  <c r="G1677" i="21"/>
  <c r="G1085" i="21"/>
  <c r="G3250" i="21"/>
  <c r="G1796" i="21"/>
  <c r="G3139" i="21"/>
  <c r="G1999" i="21"/>
  <c r="G2314" i="21"/>
  <c r="G2233" i="21"/>
  <c r="G1421" i="21"/>
  <c r="G1333" i="21"/>
  <c r="G1884" i="21"/>
  <c r="G1084" i="21"/>
  <c r="G3719" i="21"/>
  <c r="G2946" i="21"/>
  <c r="G2556" i="21"/>
  <c r="G1420" i="21"/>
  <c r="G1366" i="21"/>
  <c r="G2062" i="21"/>
  <c r="G1564" i="21"/>
  <c r="G1083" i="21"/>
  <c r="G3333" i="21"/>
  <c r="G1850" i="21"/>
  <c r="G2923" i="21"/>
  <c r="G1082" i="21"/>
  <c r="G3190" i="21"/>
  <c r="G2310" i="21"/>
  <c r="G1958" i="21"/>
  <c r="G2384" i="21"/>
  <c r="G1562" i="21"/>
  <c r="G1563" i="21"/>
  <c r="G2124" i="21"/>
  <c r="G3830" i="21"/>
  <c r="G2782" i="21"/>
  <c r="G2108" i="21"/>
  <c r="G2218" i="21"/>
  <c r="G2372" i="21"/>
  <c r="G1815" i="21"/>
  <c r="G1919" i="21"/>
  <c r="G3810" i="21"/>
  <c r="G2726" i="21"/>
  <c r="G2690" i="21"/>
  <c r="G1112" i="21"/>
  <c r="G1111" i="21"/>
  <c r="G1892" i="21"/>
  <c r="G3101" i="21"/>
  <c r="G3347" i="21"/>
  <c r="G3791" i="21"/>
  <c r="G2239" i="21"/>
  <c r="G1547" i="21"/>
  <c r="G1110" i="21"/>
  <c r="G1975" i="21"/>
  <c r="G1639" i="21"/>
  <c r="G1583" i="21"/>
  <c r="G2395" i="21"/>
  <c r="G2819" i="21"/>
  <c r="G2152" i="21"/>
  <c r="G3438" i="21"/>
  <c r="G1698" i="21"/>
  <c r="G3667" i="21"/>
  <c r="G3225" i="21"/>
  <c r="G2121" i="21"/>
  <c r="G2828" i="21"/>
  <c r="G2775" i="21"/>
  <c r="G2670" i="21"/>
  <c r="G3703" i="21"/>
  <c r="G1109" i="21"/>
  <c r="G2702" i="21"/>
  <c r="G2717" i="21"/>
  <c r="G3062" i="21"/>
  <c r="G1108" i="21"/>
  <c r="G4041" i="21"/>
  <c r="G1901" i="21"/>
  <c r="G2331" i="21"/>
  <c r="G2785" i="21"/>
  <c r="G1429" i="21"/>
  <c r="G1262" i="21"/>
  <c r="G1263" i="21"/>
  <c r="G1356" i="21"/>
  <c r="G2004" i="21"/>
  <c r="G1497" i="21"/>
  <c r="G1910" i="21"/>
  <c r="G1959" i="21"/>
  <c r="G2076" i="21"/>
  <c r="G2074" i="21"/>
  <c r="G2157" i="21"/>
  <c r="G2234" i="21"/>
  <c r="G2242" i="21"/>
  <c r="G2260" i="21"/>
  <c r="G3057" i="21"/>
  <c r="G3105" i="21"/>
  <c r="G2433" i="21"/>
  <c r="G2518" i="21"/>
  <c r="G2597" i="21"/>
  <c r="G2995" i="21"/>
  <c r="G2651" i="21"/>
  <c r="G2633" i="21"/>
  <c r="G2737" i="21"/>
  <c r="G2790" i="21"/>
  <c r="G3193" i="21"/>
  <c r="G3217" i="21"/>
  <c r="G3037" i="21"/>
  <c r="G3134" i="21"/>
  <c r="G3672" i="21"/>
  <c r="G3975" i="21"/>
  <c r="G4180" i="21"/>
  <c r="G4176" i="21"/>
  <c r="G3419" i="21"/>
  <c r="G3192" i="21"/>
  <c r="G1956" i="21"/>
  <c r="G1452" i="21"/>
  <c r="G2353" i="21"/>
  <c r="G2791" i="21"/>
  <c r="G3686" i="21"/>
  <c r="G3547" i="21"/>
  <c r="G2425" i="21"/>
  <c r="G1909" i="21"/>
  <c r="G4153" i="21"/>
  <c r="G1283" i="21"/>
  <c r="G1460" i="21"/>
  <c r="G1908" i="21"/>
  <c r="G3118" i="21"/>
  <c r="G2834" i="21"/>
  <c r="G1284" i="21"/>
  <c r="G1374" i="21"/>
  <c r="G1453" i="21"/>
  <c r="G1835" i="21"/>
  <c r="G2189" i="21"/>
  <c r="G3640" i="21"/>
  <c r="G3349" i="21"/>
  <c r="G3051" i="21"/>
  <c r="G1807" i="21"/>
  <c r="G2071" i="21"/>
  <c r="G3808" i="21"/>
  <c r="G2635" i="21"/>
  <c r="G3624" i="21"/>
  <c r="G3601" i="21"/>
  <c r="G1285" i="21"/>
  <c r="G3075" i="21"/>
  <c r="G3581" i="21"/>
  <c r="G2654" i="21"/>
  <c r="G1136" i="21"/>
  <c r="G1123" i="21"/>
  <c r="G1163" i="21"/>
  <c r="G1121" i="21"/>
  <c r="G1149" i="21"/>
  <c r="G1124" i="21"/>
  <c r="G1150" i="21"/>
  <c r="G1125" i="21"/>
  <c r="G1151" i="21"/>
  <c r="G3890" i="21"/>
  <c r="G1442" i="21"/>
  <c r="G1440" i="21"/>
  <c r="G1233" i="21"/>
  <c r="G1157" i="21"/>
  <c r="G1126" i="21"/>
  <c r="G1137" i="21"/>
  <c r="G1145" i="21"/>
  <c r="G1138" i="21"/>
  <c r="G1286" i="21"/>
  <c r="G1617" i="21"/>
  <c r="G1447" i="21"/>
  <c r="G2563" i="21"/>
  <c r="G2209" i="21"/>
  <c r="G1902" i="21"/>
  <c r="G1928" i="21"/>
  <c r="G1972" i="21"/>
  <c r="G3138" i="21"/>
  <c r="G2661" i="21"/>
  <c r="G2414" i="21"/>
  <c r="G2538" i="21"/>
  <c r="G3378" i="21"/>
  <c r="G2649" i="21"/>
  <c r="G3458" i="21"/>
  <c r="G3726" i="21"/>
  <c r="G3319" i="21"/>
  <c r="G1127" i="21"/>
  <c r="G1957" i="21"/>
  <c r="G3300" i="21"/>
  <c r="G2933" i="21"/>
  <c r="G4125" i="21"/>
  <c r="G1115" i="21"/>
  <c r="G3780" i="21"/>
  <c r="G1146" i="21"/>
  <c r="G1128" i="21"/>
  <c r="G1139" i="21"/>
  <c r="G1152" i="21"/>
  <c r="G1116" i="21"/>
  <c r="G1118" i="21"/>
  <c r="G1287" i="21"/>
  <c r="G1275" i="21"/>
  <c r="G1247" i="21"/>
  <c r="G1451" i="21"/>
  <c r="G2028" i="21"/>
  <c r="G1893" i="21"/>
  <c r="G1889" i="21"/>
  <c r="G1980" i="21"/>
  <c r="G2377" i="21"/>
  <c r="G2724" i="21"/>
  <c r="G3341" i="21"/>
  <c r="G3236" i="21"/>
  <c r="G3638" i="21"/>
  <c r="G1260" i="21"/>
  <c r="G1529" i="21"/>
  <c r="G1430" i="21"/>
  <c r="G1425" i="21"/>
  <c r="G1428" i="21"/>
  <c r="G1427" i="21"/>
  <c r="G1264" i="21"/>
  <c r="G1250" i="21"/>
  <c r="G1265" i="21"/>
  <c r="G1625" i="21"/>
  <c r="G1271" i="21"/>
  <c r="G1269" i="21"/>
  <c r="G1618" i="21"/>
  <c r="G2005" i="21"/>
  <c r="G1989" i="21"/>
  <c r="G1985" i="21"/>
  <c r="G1573" i="21"/>
  <c r="G1990" i="21"/>
  <c r="G2269" i="21"/>
  <c r="G1628" i="21"/>
  <c r="G1699" i="21"/>
  <c r="G1640" i="21"/>
  <c r="G2099" i="21"/>
  <c r="G2100" i="21"/>
  <c r="G1836" i="21"/>
  <c r="G1874" i="21"/>
  <c r="G1873" i="21"/>
  <c r="G2892" i="21"/>
  <c r="G1891" i="21"/>
  <c r="G1890" i="21"/>
  <c r="G2255" i="21"/>
  <c r="G3097" i="21"/>
  <c r="G2335" i="21"/>
  <c r="G2334" i="21"/>
  <c r="G2679" i="21"/>
  <c r="G2613" i="21"/>
  <c r="G3556" i="21"/>
  <c r="G3555" i="21"/>
  <c r="G2963" i="21"/>
  <c r="G2332" i="21"/>
  <c r="G2315" i="21"/>
  <c r="G3704" i="21"/>
  <c r="G3705" i="21"/>
  <c r="G3483" i="21"/>
  <c r="G3478" i="21"/>
  <c r="G3707" i="21"/>
  <c r="G3715" i="21"/>
  <c r="G3709" i="21"/>
  <c r="G3706" i="21"/>
  <c r="G3710" i="21"/>
  <c r="G3711" i="21"/>
  <c r="G3712" i="21"/>
  <c r="G3714" i="21"/>
  <c r="G3713" i="21"/>
  <c r="G3475" i="21"/>
  <c r="G3471" i="21"/>
  <c r="G3481" i="21"/>
  <c r="G3476" i="21"/>
  <c r="G3473" i="21"/>
  <c r="G3472" i="21"/>
  <c r="G3484" i="21"/>
  <c r="G3738" i="21"/>
  <c r="G2465" i="21"/>
  <c r="G2401" i="21"/>
  <c r="G3336" i="21"/>
  <c r="G2596" i="21"/>
  <c r="G2642" i="21"/>
  <c r="G2746" i="21"/>
  <c r="G3433" i="21"/>
  <c r="G2974" i="21"/>
  <c r="G2955" i="21"/>
  <c r="G3882" i="21"/>
  <c r="G3011" i="21"/>
  <c r="G3157" i="21"/>
  <c r="G3072" i="21"/>
  <c r="G3895" i="21"/>
  <c r="G3100" i="21"/>
  <c r="G3617" i="21"/>
  <c r="G3123" i="21"/>
  <c r="G3682" i="21"/>
  <c r="G3663" i="21"/>
  <c r="G3657" i="21"/>
  <c r="G3119" i="21"/>
  <c r="G3785" i="21"/>
  <c r="G3852" i="21"/>
  <c r="G3794" i="21"/>
  <c r="G3787" i="21"/>
  <c r="G4099" i="21"/>
  <c r="G4137" i="21"/>
  <c r="G1534" i="21"/>
  <c r="G1164" i="21"/>
  <c r="G1443" i="21"/>
  <c r="G1288" i="21"/>
  <c r="G1248" i="21"/>
  <c r="G1375" i="21"/>
  <c r="G1806" i="21"/>
  <c r="G1946" i="21"/>
  <c r="G1947" i="21"/>
  <c r="G2398" i="21"/>
  <c r="G2029" i="21"/>
  <c r="G2523" i="21"/>
  <c r="G2278" i="21"/>
  <c r="G2011" i="21"/>
  <c r="G2663" i="21"/>
  <c r="G2254" i="21"/>
  <c r="G2340" i="21"/>
  <c r="G2446" i="21"/>
  <c r="G2888" i="21"/>
  <c r="G3141" i="21"/>
  <c r="G2723" i="21"/>
  <c r="G3216" i="21"/>
  <c r="G2532" i="21"/>
  <c r="G3553" i="21"/>
  <c r="G3404" i="21"/>
  <c r="G3490" i="21"/>
  <c r="G3677" i="21"/>
  <c r="G3574" i="21"/>
  <c r="G3525" i="21"/>
  <c r="G3959" i="21"/>
  <c r="G2902" i="21"/>
  <c r="G1165" i="21"/>
  <c r="G1166" i="21"/>
  <c r="G1167" i="21"/>
  <c r="G1336" i="21"/>
  <c r="G1168" i="21"/>
  <c r="G1140" i="21"/>
  <c r="G1169" i="21"/>
  <c r="G1170" i="21"/>
  <c r="G1171" i="21"/>
  <c r="G1172" i="21"/>
  <c r="G1337" i="21"/>
  <c r="G1173" i="21"/>
  <c r="G1174" i="21"/>
  <c r="G1175" i="21"/>
  <c r="G1129" i="21"/>
  <c r="G1176" i="21"/>
  <c r="G1177" i="21"/>
  <c r="G1423" i="21"/>
  <c r="G1266" i="21"/>
  <c r="G1289" i="21"/>
  <c r="G1290" i="21"/>
  <c r="G1253" i="21"/>
  <c r="G1291" i="21"/>
  <c r="G1268" i="21"/>
  <c r="G1351" i="21"/>
  <c r="G1376" i="21"/>
  <c r="G1377" i="21"/>
  <c r="G1378" i="21"/>
  <c r="G1352" i="21"/>
  <c r="G1379" i="21"/>
  <c r="G1371" i="21"/>
  <c r="G1380" i="21"/>
  <c r="G1367" i="21"/>
  <c r="G1381" i="21"/>
  <c r="G1365" i="21"/>
  <c r="G1382" i="21"/>
  <c r="G1383" i="21"/>
  <c r="G1340" i="21"/>
  <c r="G1384" i="21"/>
  <c r="G1385" i="21"/>
  <c r="G1386" i="21"/>
  <c r="G1387" i="21"/>
  <c r="G1464" i="21"/>
  <c r="G1446" i="21"/>
  <c r="G1465" i="21"/>
  <c r="G1498" i="21"/>
  <c r="G1499" i="21"/>
  <c r="G1490" i="21"/>
  <c r="G2112" i="21"/>
  <c r="G1548" i="21"/>
  <c r="G1549" i="21"/>
  <c r="G1550" i="21"/>
  <c r="G1551" i="21"/>
  <c r="G2173" i="21"/>
  <c r="G1568" i="21"/>
  <c r="G1584" i="21"/>
  <c r="G1585" i="21"/>
  <c r="G1700" i="21"/>
  <c r="G1701" i="21"/>
  <c r="G1702" i="21"/>
  <c r="G1703" i="21"/>
  <c r="G3077" i="21"/>
  <c r="G1704" i="21"/>
  <c r="G1705" i="21"/>
  <c r="G1675" i="21"/>
  <c r="G1706" i="21"/>
  <c r="G1707" i="21"/>
  <c r="G1708" i="21"/>
  <c r="G1709" i="21"/>
  <c r="G1710" i="21"/>
  <c r="G2341" i="21"/>
  <c r="G2342" i="21"/>
  <c r="G1966" i="21"/>
  <c r="G1960" i="21"/>
  <c r="G2391" i="21"/>
  <c r="G2390" i="21"/>
  <c r="G3401" i="21"/>
  <c r="G2491" i="21"/>
  <c r="G2230" i="21"/>
  <c r="G3313" i="21"/>
  <c r="G2630" i="21"/>
  <c r="G3562" i="21"/>
  <c r="G3399" i="21"/>
  <c r="G3306" i="21"/>
  <c r="G3227" i="21"/>
  <c r="G2883" i="21"/>
  <c r="G2884" i="21"/>
  <c r="G2934" i="21"/>
  <c r="G2784" i="21"/>
  <c r="G3424" i="21"/>
  <c r="G3206" i="21"/>
  <c r="G2979" i="21"/>
  <c r="G3039" i="21"/>
  <c r="G3301" i="21"/>
  <c r="G3343" i="21"/>
  <c r="G3445" i="21"/>
  <c r="G3177" i="21"/>
  <c r="G3352" i="21"/>
  <c r="G3189" i="21"/>
  <c r="G3219" i="21"/>
  <c r="G3418" i="21"/>
  <c r="G3428" i="21"/>
  <c r="G3269" i="21"/>
  <c r="G3286" i="21"/>
  <c r="G3287" i="21"/>
  <c r="G3464" i="21"/>
  <c r="G3207" i="21"/>
  <c r="G3400" i="21"/>
  <c r="G4165" i="21"/>
  <c r="G2650" i="21"/>
  <c r="G1178" i="21"/>
  <c r="G1179" i="21"/>
  <c r="G1180" i="21"/>
  <c r="G1181" i="21"/>
  <c r="G1182" i="21"/>
  <c r="G1183" i="21"/>
  <c r="G1184" i="21"/>
  <c r="G1185" i="21"/>
  <c r="G1186" i="21"/>
  <c r="G1187" i="21"/>
  <c r="G1159" i="21"/>
  <c r="G1188" i="21"/>
  <c r="G1189" i="21"/>
  <c r="G1190" i="21"/>
  <c r="G1191" i="21"/>
  <c r="G1276" i="21"/>
  <c r="G1255" i="21"/>
  <c r="G3213" i="21"/>
  <c r="G3107" i="21"/>
  <c r="G1711" i="21"/>
  <c r="G3368" i="21"/>
  <c r="G3512" i="21"/>
  <c r="G3439" i="21"/>
  <c r="G1951" i="21"/>
  <c r="G2279" i="21"/>
  <c r="G1712" i="21"/>
  <c r="G2565" i="21"/>
  <c r="G2256" i="21"/>
  <c r="G3314" i="21"/>
  <c r="G2636" i="21"/>
  <c r="G3529" i="21"/>
  <c r="G3356" i="21"/>
  <c r="G3388" i="21"/>
  <c r="G3922" i="21"/>
  <c r="G3453" i="21"/>
  <c r="G4057" i="21"/>
  <c r="G1713" i="21"/>
  <c r="G1714" i="21"/>
  <c r="G2611" i="21"/>
  <c r="G3188" i="21"/>
  <c r="G3442" i="21"/>
  <c r="G3459" i="21"/>
  <c r="G3220" i="21"/>
  <c r="G3109" i="21"/>
  <c r="G1232" i="21"/>
  <c r="G3030" i="21"/>
  <c r="G1444" i="21"/>
  <c r="G3796" i="21"/>
  <c r="G3304" i="21"/>
  <c r="G3492" i="21"/>
  <c r="G3639" i="21"/>
  <c r="G3587" i="21"/>
  <c r="G2817" i="21"/>
  <c r="G2610" i="21"/>
  <c r="G3771" i="21"/>
  <c r="G1243" i="21"/>
  <c r="G2530" i="21"/>
  <c r="G1237" i="21"/>
  <c r="G1388" i="21"/>
  <c r="G2206" i="21"/>
  <c r="G2210" i="21"/>
  <c r="G1888" i="21"/>
  <c r="G3386" i="21"/>
  <c r="G3397" i="21"/>
  <c r="G2954" i="21"/>
  <c r="G2127" i="21"/>
  <c r="G3059" i="21"/>
  <c r="G4124" i="21"/>
  <c r="G2705" i="21"/>
  <c r="G2608" i="21"/>
  <c r="G3204" i="21"/>
  <c r="G1389" i="21"/>
  <c r="G3643" i="21"/>
  <c r="G3881" i="21"/>
  <c r="G3104" i="21"/>
  <c r="G1997" i="21"/>
  <c r="G3214" i="21"/>
  <c r="G4181" i="21"/>
  <c r="G2293" i="21"/>
  <c r="G1431" i="21"/>
  <c r="G1511" i="21"/>
  <c r="G3169" i="21"/>
  <c r="G2012" i="21"/>
  <c r="G1527" i="21"/>
  <c r="G1586" i="21"/>
  <c r="G2393" i="21"/>
  <c r="G3485" i="21"/>
  <c r="G3165" i="21"/>
  <c r="G3163" i="21"/>
  <c r="G2655" i="21"/>
  <c r="G2671" i="21"/>
  <c r="G1530" i="21"/>
  <c r="G1952" i="21"/>
  <c r="G2252" i="21"/>
  <c r="G3172" i="21"/>
  <c r="G3170" i="21"/>
  <c r="G3168" i="21"/>
  <c r="G2399" i="21"/>
  <c r="G1516" i="21"/>
  <c r="G1650" i="21"/>
  <c r="G1715" i="21"/>
  <c r="G1811" i="21"/>
  <c r="G2324" i="21"/>
  <c r="G2964" i="21"/>
  <c r="G3095" i="21"/>
  <c r="G3270" i="21"/>
  <c r="G3023" i="21"/>
  <c r="G1987" i="21"/>
  <c r="G1338" i="21"/>
  <c r="G1489" i="21"/>
  <c r="G2007" i="21"/>
  <c r="G2447" i="21"/>
  <c r="G2096" i="21"/>
  <c r="G2115" i="21"/>
  <c r="G2235" i="21"/>
  <c r="G2249" i="21"/>
  <c r="G2455" i="21"/>
  <c r="G3262" i="21"/>
  <c r="G3263" i="21"/>
  <c r="G2687" i="21"/>
  <c r="G4072" i="21"/>
  <c r="G3320" i="21"/>
  <c r="G4135" i="21"/>
  <c r="G2761" i="21"/>
  <c r="G3015" i="21"/>
  <c r="G3398" i="21"/>
  <c r="G1292" i="21"/>
  <c r="G1270" i="21"/>
  <c r="G1390" i="21"/>
  <c r="G1943" i="21"/>
  <c r="G4049" i="21"/>
  <c r="G1293" i="21"/>
  <c r="G1254" i="21"/>
  <c r="G1345" i="21"/>
  <c r="G1517" i="21"/>
  <c r="G1362" i="21"/>
  <c r="G1391" i="21"/>
  <c r="G2201" i="21"/>
  <c r="G2420" i="21"/>
  <c r="G3546" i="21"/>
  <c r="G2950" i="21"/>
  <c r="G1294" i="21"/>
  <c r="G1392" i="21"/>
  <c r="G1192" i="21"/>
  <c r="G1158" i="21"/>
  <c r="G1193" i="21"/>
  <c r="G1194" i="21"/>
  <c r="G1195" i="21"/>
  <c r="G1196" i="21"/>
  <c r="G1197" i="21"/>
  <c r="G1198" i="21"/>
  <c r="G1141" i="21"/>
  <c r="G1199" i="21"/>
  <c r="G1432" i="21"/>
  <c r="G1295" i="21"/>
  <c r="G1296" i="21"/>
  <c r="G1245" i="21"/>
  <c r="G1500" i="21"/>
  <c r="G1863" i="21"/>
  <c r="G1939" i="21"/>
  <c r="G1587" i="21"/>
  <c r="G1716" i="21"/>
  <c r="G1684" i="21"/>
  <c r="G2273" i="21"/>
  <c r="G2265" i="21"/>
  <c r="G2030" i="21"/>
  <c r="G2031" i="21"/>
  <c r="G1717" i="21"/>
  <c r="G1718" i="21"/>
  <c r="G2522" i="21"/>
  <c r="G2276" i="21"/>
  <c r="G1719" i="21"/>
  <c r="G2526" i="21"/>
  <c r="G1720" i="21"/>
  <c r="G1721" i="21"/>
  <c r="G1674" i="21"/>
  <c r="G1722" i="21"/>
  <c r="G1723" i="21"/>
  <c r="G1724" i="21"/>
  <c r="G1725" i="21"/>
  <c r="G2016" i="21"/>
  <c r="G2459" i="21"/>
  <c r="G2137" i="21"/>
  <c r="G1879" i="21"/>
  <c r="G1880" i="21"/>
  <c r="G2211" i="21"/>
  <c r="G2202" i="21"/>
  <c r="G2203" i="21"/>
  <c r="G2212" i="21"/>
  <c r="G1895" i="21"/>
  <c r="G2257" i="21"/>
  <c r="G2758" i="21"/>
  <c r="G2336" i="21"/>
  <c r="G4014" i="21"/>
  <c r="G3946" i="21"/>
  <c r="G3795" i="21"/>
  <c r="G3538" i="21"/>
  <c r="G2990" i="21"/>
  <c r="G2507" i="21"/>
  <c r="G2895" i="21"/>
  <c r="G2869" i="21"/>
  <c r="G2880" i="21"/>
  <c r="G2996" i="21"/>
  <c r="G3435" i="21"/>
  <c r="G2463" i="21"/>
  <c r="G3369" i="21"/>
  <c r="G2545" i="21"/>
  <c r="G4011" i="21"/>
  <c r="G2721" i="21"/>
  <c r="G3283" i="21"/>
  <c r="G2859" i="21"/>
  <c r="G3420" i="21"/>
  <c r="G3238" i="21"/>
  <c r="G3293" i="21"/>
  <c r="G3058" i="21"/>
  <c r="G2783" i="21"/>
  <c r="G3779" i="21"/>
  <c r="G2907" i="21"/>
  <c r="G3285" i="21"/>
  <c r="G3593" i="21"/>
  <c r="G3463" i="21"/>
  <c r="G3988" i="21"/>
  <c r="G3552" i="21"/>
  <c r="G3329" i="21"/>
  <c r="G3584" i="21"/>
  <c r="G2982" i="21"/>
  <c r="G3526" i="21"/>
  <c r="G3628" i="21"/>
  <c r="G3721" i="21"/>
  <c r="G3416" i="21"/>
  <c r="G2918" i="21"/>
  <c r="G3866" i="21"/>
  <c r="G3027" i="21"/>
  <c r="G3870" i="21"/>
  <c r="G3951" i="21"/>
  <c r="G2370" i="21"/>
  <c r="G2138" i="21"/>
  <c r="G1619" i="21"/>
  <c r="G1622" i="21"/>
  <c r="G1200" i="21"/>
  <c r="G1201" i="21"/>
  <c r="G1202" i="21"/>
  <c r="G1114" i="21"/>
  <c r="G1203" i="21"/>
  <c r="G1204" i="21"/>
  <c r="G1205" i="21"/>
  <c r="G3873" i="21"/>
  <c r="G1119" i="21"/>
  <c r="G1206" i="21"/>
  <c r="G1207" i="21"/>
  <c r="G1433" i="21"/>
  <c r="G1297" i="21"/>
  <c r="G1272" i="21"/>
  <c r="G1298" i="21"/>
  <c r="G1466" i="21"/>
  <c r="G1467" i="21"/>
  <c r="G1456" i="21"/>
  <c r="G1468" i="21"/>
  <c r="G1469" i="21"/>
  <c r="G1470" i="21"/>
  <c r="G1501" i="21"/>
  <c r="G1502" i="21"/>
  <c r="G1541" i="21"/>
  <c r="G1537" i="21"/>
  <c r="G1588" i="21"/>
  <c r="G1991" i="21"/>
  <c r="G1589" i="21"/>
  <c r="G2032" i="21"/>
  <c r="G1726" i="21"/>
  <c r="G1649" i="21"/>
  <c r="G1727" i="21"/>
  <c r="G1728" i="21"/>
  <c r="G1729" i="21"/>
  <c r="G1730" i="21"/>
  <c r="G1731" i="21"/>
  <c r="G1732" i="21"/>
  <c r="G1733" i="21"/>
  <c r="G1734" i="21"/>
  <c r="G1735" i="21"/>
  <c r="G1736" i="21"/>
  <c r="G1737" i="21"/>
  <c r="G1738" i="21"/>
  <c r="G1634" i="21"/>
  <c r="G1739" i="21"/>
  <c r="G1740" i="21"/>
  <c r="G1741" i="21"/>
  <c r="G1742" i="21"/>
  <c r="G1743" i="21"/>
  <c r="G1685" i="21"/>
  <c r="G1744" i="21"/>
  <c r="G1745" i="21"/>
  <c r="G1660" i="21"/>
  <c r="G1746" i="21"/>
  <c r="G2033" i="21"/>
  <c r="G1663" i="21"/>
  <c r="G1673" i="21"/>
  <c r="G1747" i="21"/>
  <c r="G1748" i="21"/>
  <c r="G1749" i="21"/>
  <c r="G1632" i="21"/>
  <c r="G1837" i="21"/>
  <c r="G1830" i="21"/>
  <c r="G1838" i="21"/>
  <c r="G1839" i="21"/>
  <c r="G1828" i="21"/>
  <c r="G1881" i="21"/>
  <c r="G2213" i="21"/>
  <c r="G1894" i="21"/>
  <c r="G1903" i="21"/>
  <c r="G2258" i="21"/>
  <c r="G1929" i="21"/>
  <c r="G1930" i="21"/>
  <c r="G1922" i="21"/>
  <c r="G2343" i="21"/>
  <c r="G1967" i="21"/>
  <c r="G1968" i="21"/>
  <c r="G2991" i="21"/>
  <c r="G2508" i="21"/>
  <c r="G2509" i="21"/>
  <c r="G2504" i="21"/>
  <c r="G3151" i="21"/>
  <c r="G2738" i="21"/>
  <c r="G2546" i="21"/>
  <c r="G3586" i="21"/>
  <c r="G2762" i="21"/>
  <c r="G3033" i="21"/>
  <c r="G2795" i="21"/>
  <c r="G3636" i="21"/>
  <c r="G2935" i="21"/>
  <c r="G2936" i="21"/>
  <c r="G2462" i="21"/>
  <c r="G3201" i="21"/>
  <c r="G3271" i="21"/>
  <c r="G2765" i="21"/>
  <c r="G3350" i="21"/>
  <c r="G3619" i="21"/>
  <c r="G3408" i="21"/>
  <c r="G2891" i="21"/>
  <c r="G3494" i="21"/>
  <c r="G2852" i="21"/>
  <c r="G3829" i="21"/>
  <c r="G3205" i="21"/>
  <c r="G1992" i="21"/>
  <c r="G1208" i="21"/>
  <c r="G1339" i="21"/>
  <c r="G1503" i="21"/>
  <c r="G2034" i="21"/>
  <c r="G1654" i="21"/>
  <c r="G2274" i="21"/>
  <c r="G2035" i="21"/>
  <c r="G2280" i="21"/>
  <c r="G2036" i="21"/>
  <c r="G1750" i="21"/>
  <c r="G2107" i="21"/>
  <c r="G2566" i="21"/>
  <c r="G2214" i="21"/>
  <c r="G2215" i="21"/>
  <c r="G2388" i="21"/>
  <c r="G2297" i="21"/>
  <c r="G2478" i="21"/>
  <c r="G2672" i="21"/>
  <c r="G2492" i="21"/>
  <c r="G3550" i="21"/>
  <c r="G3043" i="21"/>
  <c r="G2741" i="21"/>
  <c r="G3261" i="21"/>
  <c r="G3044" i="21"/>
  <c r="G3085" i="21"/>
  <c r="G2362" i="21"/>
  <c r="G2860" i="21"/>
  <c r="G2857" i="21"/>
  <c r="G2885" i="21"/>
  <c r="G3249" i="21"/>
  <c r="G3443" i="21"/>
  <c r="G3040" i="21"/>
  <c r="G3274" i="21"/>
  <c r="G3228" i="21"/>
  <c r="G3447" i="21"/>
  <c r="G3535" i="21"/>
  <c r="G3561" i="21"/>
  <c r="G3502" i="21"/>
  <c r="G2725" i="21"/>
  <c r="G4214" i="21"/>
  <c r="G3234" i="21"/>
  <c r="G3892" i="21"/>
  <c r="G3589" i="21"/>
  <c r="G3903" i="21"/>
  <c r="G3811" i="21"/>
  <c r="G3149" i="21"/>
  <c r="G1153" i="21"/>
  <c r="G1808" i="21"/>
  <c r="G1944" i="21"/>
  <c r="G1504" i="21"/>
  <c r="G1495" i="21"/>
  <c r="G2037" i="21"/>
  <c r="G1751" i="21"/>
  <c r="G1752" i="21"/>
  <c r="G2038" i="21"/>
  <c r="G1681" i="21"/>
  <c r="G1840" i="21"/>
  <c r="G2134" i="21"/>
  <c r="G2200" i="21"/>
  <c r="G1904" i="21"/>
  <c r="G2311" i="21"/>
  <c r="G3338" i="21"/>
  <c r="G3370" i="21"/>
  <c r="G3183" i="21"/>
  <c r="G2547" i="21"/>
  <c r="G2984" i="21"/>
  <c r="G3267" i="21"/>
  <c r="G3446" i="21"/>
  <c r="G3312" i="21"/>
  <c r="G3637" i="21"/>
  <c r="G3527" i="21"/>
  <c r="G3769" i="21"/>
  <c r="G3654" i="21"/>
  <c r="G3745" i="21"/>
  <c r="G3625" i="21"/>
  <c r="G2548" i="21"/>
  <c r="G3449" i="21"/>
  <c r="G1120" i="21"/>
  <c r="G1393" i="21"/>
  <c r="G1346" i="21"/>
  <c r="G1372" i="21"/>
  <c r="G1569" i="21"/>
  <c r="G2067" i="21"/>
  <c r="G1753" i="21"/>
  <c r="G1670" i="21"/>
  <c r="G1754" i="21"/>
  <c r="G1755" i="21"/>
  <c r="G1756" i="21"/>
  <c r="G1655" i="21"/>
  <c r="G1643" i="21"/>
  <c r="G1630" i="21"/>
  <c r="G1757" i="21"/>
  <c r="G1656" i="21"/>
  <c r="G1657" i="21"/>
  <c r="G1635" i="21"/>
  <c r="G1758" i="21"/>
  <c r="G2325" i="21"/>
  <c r="G2264" i="21"/>
  <c r="G2750" i="21"/>
  <c r="G2427" i="21"/>
  <c r="G3240" i="21"/>
  <c r="G2926" i="21"/>
  <c r="G3209" i="21"/>
  <c r="G2856" i="21"/>
  <c r="G2932" i="21"/>
  <c r="G3103" i="21"/>
  <c r="G3763" i="21"/>
  <c r="G3125" i="21"/>
  <c r="G3389" i="21"/>
  <c r="G3444" i="21"/>
  <c r="G3611" i="21"/>
  <c r="G3826" i="21"/>
  <c r="G4087" i="21"/>
  <c r="G3568" i="21"/>
  <c r="G3717" i="21"/>
  <c r="G4109" i="21"/>
  <c r="G4195" i="21"/>
  <c r="G1256" i="21"/>
  <c r="G1299" i="21"/>
  <c r="G1394" i="21"/>
  <c r="G1525" i="21"/>
  <c r="G1620" i="21"/>
  <c r="G2039" i="21"/>
  <c r="G1759" i="21"/>
  <c r="G3248" i="21"/>
  <c r="G2806" i="21"/>
  <c r="G3120" i="21"/>
  <c r="G3045" i="21"/>
  <c r="G2631" i="21"/>
  <c r="G3159" i="21"/>
  <c r="G3602" i="21"/>
  <c r="G3699" i="21"/>
  <c r="G3282" i="21"/>
  <c r="G2735" i="21"/>
  <c r="G3883" i="21"/>
  <c r="G1209" i="21"/>
  <c r="G1210" i="21"/>
  <c r="G1211" i="21"/>
  <c r="G1212" i="21"/>
  <c r="G1213" i="21"/>
  <c r="G1214" i="21"/>
  <c r="G1215" i="21"/>
  <c r="G1216" i="21"/>
  <c r="G1217" i="21"/>
  <c r="G1147" i="21"/>
  <c r="G1218" i="21"/>
  <c r="G1219" i="21"/>
  <c r="G1148" i="21"/>
  <c r="G1273" i="21"/>
  <c r="G1259" i="21"/>
  <c r="G1258" i="21"/>
  <c r="G1274" i="21"/>
  <c r="G1395" i="21"/>
  <c r="G1510" i="21"/>
  <c r="G1509" i="21"/>
  <c r="G1396" i="21"/>
  <c r="G1457" i="21"/>
  <c r="G1859" i="21"/>
  <c r="G1856" i="21"/>
  <c r="G1494" i="21"/>
  <c r="G1496" i="21"/>
  <c r="G1492" i="21"/>
  <c r="G1491" i="21"/>
  <c r="G1544" i="21"/>
  <c r="G1535" i="21"/>
  <c r="G1590" i="21"/>
  <c r="G1591" i="21"/>
  <c r="G1578" i="21"/>
  <c r="G1683" i="21"/>
  <c r="G1760" i="21"/>
  <c r="G4166" i="21"/>
  <c r="G3573" i="21"/>
  <c r="G3516" i="21"/>
  <c r="G2015" i="21"/>
  <c r="G2014" i="21"/>
  <c r="G2040" i="21"/>
  <c r="G1761" i="21"/>
  <c r="G1682" i="21"/>
  <c r="G1762" i="21"/>
  <c r="G1641" i="21"/>
  <c r="G1763" i="21"/>
  <c r="G2041" i="21"/>
  <c r="G1679" i="21"/>
  <c r="G1764" i="21"/>
  <c r="G1661" i="21"/>
  <c r="G1765" i="21"/>
  <c r="G2042" i="21"/>
  <c r="G1633" i="21"/>
  <c r="G1766" i="21"/>
  <c r="G1667" i="21"/>
  <c r="G1767" i="21"/>
  <c r="G1636" i="21"/>
  <c r="G1768" i="21"/>
  <c r="G1664" i="21"/>
  <c r="G1769" i="21"/>
  <c r="G1770" i="21"/>
  <c r="G1771" i="21"/>
  <c r="G1817" i="21"/>
  <c r="G1841" i="21"/>
  <c r="G2103" i="21"/>
  <c r="G1819" i="21"/>
  <c r="G2139" i="21"/>
  <c r="G2140" i="21"/>
  <c r="G1868" i="21"/>
  <c r="G1905" i="21"/>
  <c r="G2204" i="21"/>
  <c r="G1906" i="21"/>
  <c r="G1931" i="21"/>
  <c r="G1925" i="21"/>
  <c r="G1918" i="21"/>
  <c r="G1917" i="21"/>
  <c r="G1923" i="21"/>
  <c r="G1969" i="21"/>
  <c r="G1962" i="21"/>
  <c r="G1981" i="21"/>
  <c r="G2448" i="21"/>
  <c r="G2001" i="21"/>
  <c r="G1996" i="21"/>
  <c r="G2510" i="21"/>
  <c r="G2505" i="21"/>
  <c r="G2511" i="21"/>
  <c r="G2512" i="21"/>
  <c r="G2387" i="21"/>
  <c r="G2739" i="21"/>
  <c r="G2549" i="21"/>
  <c r="G2550" i="21"/>
  <c r="G2551" i="21"/>
  <c r="G2552" i="21"/>
  <c r="G2397" i="21"/>
  <c r="G2794" i="21"/>
  <c r="G2831" i="21"/>
  <c r="G2977" i="21"/>
  <c r="G3330" i="21"/>
  <c r="G3089" i="21"/>
  <c r="G3429" i="21"/>
  <c r="G3256" i="21"/>
  <c r="G3327" i="21"/>
  <c r="G3448" i="21"/>
  <c r="G3161" i="21"/>
  <c r="G3436" i="21"/>
  <c r="G3135" i="21"/>
  <c r="G3642" i="21"/>
  <c r="G3528" i="21"/>
  <c r="G3583" i="21"/>
  <c r="G3566" i="21"/>
  <c r="G3838" i="21"/>
  <c r="G2798" i="21"/>
  <c r="G3531" i="21"/>
  <c r="G3743" i="21"/>
  <c r="G2845" i="21"/>
  <c r="G1220" i="21"/>
  <c r="G1221" i="21"/>
  <c r="G1222" i="21"/>
  <c r="G1223" i="21"/>
  <c r="G1224" i="21"/>
  <c r="G1300" i="21"/>
  <c r="G1397" i="21"/>
  <c r="G2975" i="21"/>
  <c r="G1860" i="21"/>
  <c r="G1552" i="21"/>
  <c r="G2043" i="21"/>
  <c r="G1772" i="21"/>
  <c r="G1658" i="21"/>
  <c r="G1659" i="21"/>
  <c r="G1773" i="21"/>
  <c r="G1774" i="21"/>
  <c r="G1775" i="21"/>
  <c r="G1645" i="21"/>
  <c r="G1776" i="21"/>
  <c r="G1777" i="21"/>
  <c r="G1778" i="21"/>
  <c r="G1779" i="21"/>
  <c r="G1631" i="21"/>
  <c r="G1842" i="21"/>
  <c r="G1843" i="21"/>
  <c r="G1827" i="21"/>
  <c r="G1820" i="21"/>
  <c r="G1844" i="21"/>
  <c r="G1845" i="21"/>
  <c r="G1825" i="21"/>
  <c r="G2253" i="21"/>
  <c r="G1961" i="21"/>
  <c r="G2344" i="21"/>
  <c r="G2345" i="21"/>
  <c r="G2346" i="21"/>
  <c r="G2562" i="21"/>
  <c r="G3384" i="21"/>
  <c r="G2675" i="21"/>
  <c r="G2676" i="21"/>
  <c r="G2493" i="21"/>
  <c r="G2494" i="21"/>
  <c r="G2495" i="21"/>
  <c r="G2496" i="21"/>
  <c r="G2497" i="21"/>
  <c r="G2498" i="21"/>
  <c r="G2543" i="21"/>
  <c r="G2553" i="21"/>
  <c r="G2554" i="21"/>
  <c r="G2555" i="21"/>
  <c r="G2629" i="21"/>
  <c r="G2846" i="21"/>
  <c r="G2473" i="21"/>
  <c r="G2980" i="21"/>
  <c r="G2501" i="21"/>
  <c r="G2625" i="21"/>
  <c r="G2930" i="21"/>
  <c r="G3380" i="21"/>
  <c r="G3396" i="21"/>
  <c r="G3405" i="21"/>
  <c r="G2893" i="21"/>
  <c r="G3288" i="21"/>
  <c r="G3067" i="21"/>
  <c r="G3488" i="21"/>
  <c r="G3569" i="21"/>
  <c r="G1132" i="21"/>
  <c r="G1279" i="21"/>
  <c r="G3612" i="21"/>
  <c r="G2904" i="21"/>
  <c r="G3848" i="21"/>
  <c r="G1870" i="21"/>
  <c r="G1080" i="21"/>
  <c r="G3696" i="21"/>
  <c r="G1238" i="21"/>
  <c r="G1439" i="21"/>
  <c r="G1235" i="21"/>
  <c r="G1531" i="21"/>
  <c r="G1422" i="21"/>
  <c r="G1301" i="21"/>
  <c r="G1302" i="21"/>
  <c r="G1303" i="21"/>
  <c r="G1304" i="21"/>
  <c r="G1267" i="21"/>
  <c r="G1623" i="21"/>
  <c r="G1532" i="21"/>
  <c r="G1524" i="21"/>
  <c r="G1434" i="21"/>
  <c r="G1305" i="21"/>
  <c r="G1514" i="21"/>
  <c r="G1846" i="21"/>
  <c r="G1347" i="21"/>
  <c r="G1398" i="21"/>
  <c r="G1363" i="21"/>
  <c r="G1399" i="21"/>
  <c r="G1518" i="21"/>
  <c r="G1400" i="21"/>
  <c r="G1401" i="21"/>
  <c r="G1368" i="21"/>
  <c r="G1353" i="21"/>
  <c r="G1945" i="21"/>
  <c r="G1471" i="21"/>
  <c r="G2065" i="21"/>
  <c r="G1948" i="21"/>
  <c r="G1472" i="21"/>
  <c r="G1855" i="21"/>
  <c r="G1505" i="21"/>
  <c r="G2144" i="21"/>
  <c r="G2143" i="21"/>
  <c r="G2142" i="21"/>
  <c r="G2003" i="21"/>
  <c r="G1543" i="21"/>
  <c r="G2291" i="21"/>
  <c r="G2114" i="21"/>
  <c r="G1553" i="21"/>
  <c r="G1554" i="21"/>
  <c r="G1555" i="21"/>
  <c r="G2174" i="21"/>
  <c r="G1994" i="21"/>
  <c r="G1592" i="21"/>
  <c r="G1593" i="21"/>
  <c r="G1594" i="21"/>
  <c r="G1780" i="21"/>
  <c r="G2281" i="21"/>
  <c r="G2282" i="21"/>
  <c r="G2283" i="21"/>
  <c r="G2017" i="21"/>
  <c r="G1781" i="21"/>
  <c r="G2524" i="21"/>
  <c r="G2527" i="21"/>
  <c r="G2284" i="21"/>
  <c r="G2285" i="21"/>
  <c r="G2286" i="21"/>
  <c r="G2270" i="21"/>
  <c r="G2287" i="21"/>
  <c r="G2288" i="21"/>
  <c r="G2018" i="21"/>
  <c r="G2010" i="21"/>
  <c r="G2044" i="21"/>
  <c r="G2104" i="21"/>
  <c r="G1864" i="21"/>
  <c r="G2567" i="21"/>
  <c r="G2656" i="21"/>
  <c r="G2259" i="21"/>
  <c r="G1932" i="21"/>
  <c r="G1933" i="21"/>
  <c r="G2999" i="21"/>
  <c r="G2368" i="21"/>
  <c r="G2396" i="21"/>
  <c r="G2908" i="21"/>
  <c r="G2449" i="21"/>
  <c r="G1998" i="21"/>
  <c r="G2939" i="21"/>
  <c r="G2513" i="21"/>
  <c r="G3554" i="21"/>
  <c r="G3307" i="21"/>
  <c r="G3106" i="21"/>
  <c r="G3076" i="21"/>
  <c r="G2091" i="21"/>
  <c r="G3146" i="21"/>
  <c r="G2125" i="21"/>
  <c r="G3432" i="21"/>
  <c r="G2772" i="21"/>
  <c r="G2131" i="21"/>
  <c r="G2153" i="21"/>
  <c r="G2826" i="21"/>
  <c r="G2161" i="21"/>
  <c r="G3258" i="21"/>
  <c r="G2148" i="21"/>
  <c r="G3317" i="21"/>
  <c r="G2898" i="21"/>
  <c r="G3540" i="21"/>
  <c r="G3345" i="21"/>
  <c r="G3564" i="21"/>
  <c r="G3565" i="21"/>
  <c r="G2262" i="21"/>
  <c r="G3025" i="21"/>
  <c r="G2292" i="21"/>
  <c r="G2299" i="21"/>
  <c r="G3591" i="21"/>
  <c r="G3082" i="21"/>
  <c r="G2333" i="21"/>
  <c r="G2356" i="21"/>
  <c r="G2364" i="21"/>
  <c r="G2400" i="21"/>
  <c r="G3497" i="21"/>
  <c r="G3507" i="21"/>
  <c r="G3508" i="21"/>
  <c r="G3505" i="21"/>
  <c r="G3759" i="21"/>
  <c r="G3223" i="21"/>
  <c r="G3197" i="21"/>
  <c r="G3960" i="21"/>
  <c r="G3242" i="21"/>
  <c r="G3797" i="21"/>
  <c r="G3278" i="21"/>
  <c r="G3580" i="21"/>
  <c r="G3582" i="21"/>
  <c r="G2536" i="21"/>
  <c r="G3823" i="21"/>
  <c r="G3605" i="21"/>
  <c r="G3846" i="21"/>
  <c r="G2639" i="21"/>
  <c r="G3656" i="21"/>
  <c r="G2685" i="21"/>
  <c r="G3692" i="21"/>
  <c r="G2720" i="21"/>
  <c r="G2692" i="21"/>
  <c r="G3321" i="21"/>
  <c r="G2769" i="21"/>
  <c r="G3762" i="21"/>
  <c r="G3423" i="21"/>
  <c r="G2779" i="21"/>
  <c r="G3926" i="21"/>
  <c r="G2823" i="21"/>
  <c r="G2820" i="21"/>
  <c r="G3789" i="21"/>
  <c r="G3467" i="21"/>
  <c r="G3968" i="21"/>
  <c r="G3501" i="21"/>
  <c r="G2870" i="21"/>
  <c r="G3981" i="21"/>
  <c r="G3530" i="21"/>
  <c r="G3843" i="21"/>
  <c r="G3860" i="21"/>
  <c r="G3001" i="21"/>
  <c r="G3009" i="21"/>
  <c r="G3577" i="21"/>
  <c r="G3050" i="21"/>
  <c r="G3042" i="21"/>
  <c r="G3594" i="21"/>
  <c r="G3070" i="21"/>
  <c r="G3524" i="21"/>
  <c r="G3079" i="21"/>
  <c r="G3087" i="21"/>
  <c r="G3928" i="21"/>
  <c r="G3908" i="21"/>
  <c r="G3641" i="21"/>
  <c r="G3684" i="21"/>
  <c r="G4064" i="21"/>
  <c r="G3957" i="21"/>
  <c r="G3698" i="21"/>
  <c r="G3979" i="21"/>
  <c r="G3944" i="21"/>
  <c r="G3251" i="21"/>
  <c r="G3816" i="21"/>
  <c r="G3748" i="21"/>
  <c r="G4007" i="21"/>
  <c r="G4005" i="21"/>
  <c r="G3802" i="21"/>
  <c r="G3760" i="21"/>
  <c r="G3777" i="21"/>
  <c r="G4037" i="21"/>
  <c r="G4052" i="21"/>
  <c r="G4055" i="21"/>
  <c r="G4117" i="21"/>
  <c r="G4128" i="21"/>
  <c r="G3956" i="21"/>
  <c r="G3994" i="21"/>
  <c r="G3821" i="21"/>
  <c r="G4150" i="21"/>
  <c r="G4028" i="21"/>
  <c r="G4121" i="21"/>
  <c r="G4039" i="21"/>
  <c r="G3913" i="21"/>
  <c r="G3936" i="21"/>
  <c r="G4170" i="21"/>
  <c r="G3999" i="21"/>
  <c r="G4202" i="21"/>
  <c r="G4082" i="21"/>
  <c r="G4204" i="21"/>
  <c r="G4036" i="21"/>
  <c r="G4189" i="21"/>
  <c r="G4193" i="21"/>
  <c r="G4203" i="21"/>
  <c r="G4097" i="21"/>
  <c r="G4173" i="21"/>
  <c r="G1986" i="21"/>
  <c r="G1984" i="21"/>
  <c r="G1782" i="21"/>
  <c r="G1306" i="21"/>
  <c r="G1360" i="21"/>
  <c r="G2066" i="21"/>
  <c r="G2525" i="21"/>
  <c r="G2045" i="21"/>
  <c r="G2177" i="21"/>
  <c r="G3088" i="21"/>
  <c r="G3825" i="21"/>
  <c r="G4056" i="21"/>
  <c r="G4175" i="21"/>
  <c r="G4177" i="21"/>
  <c r="G4098" i="21"/>
  <c r="G4084" i="21"/>
  <c r="G4188" i="21"/>
  <c r="G1506" i="21"/>
  <c r="G1595" i="21"/>
  <c r="G1626" i="21"/>
  <c r="G1934" i="21"/>
  <c r="G1953" i="21"/>
  <c r="G1954" i="21"/>
  <c r="G1616" i="21"/>
  <c r="G2617" i="21"/>
  <c r="G2619" i="21"/>
  <c r="G2601" i="21"/>
  <c r="G2570" i="21"/>
  <c r="G2475" i="21"/>
  <c r="G2460" i="21"/>
  <c r="G2461" i="21"/>
  <c r="G2440" i="21"/>
  <c r="G2441" i="21"/>
  <c r="G2426" i="21"/>
  <c r="G2374" i="21"/>
  <c r="G2373" i="21"/>
  <c r="G3498" i="21"/>
  <c r="G2421" i="21"/>
  <c r="G2481" i="21"/>
  <c r="G2716" i="21"/>
  <c r="G2691" i="21"/>
  <c r="G3776" i="21"/>
  <c r="G2600" i="21"/>
  <c r="G1307" i="21"/>
  <c r="G1081" i="21"/>
  <c r="G1441" i="21"/>
  <c r="G1858" i="21"/>
  <c r="G1334" i="21"/>
  <c r="G1239" i="21"/>
  <c r="G1240" i="21"/>
  <c r="G1225" i="21"/>
  <c r="G1130" i="21"/>
  <c r="G1133" i="21"/>
  <c r="G1134" i="21"/>
  <c r="G1156" i="21"/>
  <c r="G1335" i="21"/>
  <c r="G1241" i="21"/>
  <c r="G1226" i="21"/>
  <c r="G1117" i="21"/>
  <c r="G1445" i="21"/>
  <c r="G1236" i="21"/>
  <c r="G1142" i="21"/>
  <c r="G1154" i="21"/>
  <c r="G1155" i="21"/>
  <c r="G1144" i="21"/>
  <c r="G1227" i="21"/>
  <c r="G1143" i="21"/>
  <c r="G1122" i="21"/>
  <c r="G1528" i="21"/>
  <c r="G1458" i="21"/>
  <c r="G1435" i="21"/>
  <c r="G1436" i="21"/>
  <c r="G1308" i="21"/>
  <c r="G1277" i="21"/>
  <c r="G1309" i="21"/>
  <c r="G1310" i="21"/>
  <c r="G1278" i="21"/>
  <c r="G1249" i="21"/>
  <c r="G1311" i="21"/>
  <c r="G1312" i="21"/>
  <c r="G1437" i="21"/>
  <c r="G1313" i="21"/>
  <c r="G1251" i="21"/>
  <c r="G1314" i="21"/>
  <c r="G1315" i="21"/>
  <c r="G1316" i="21"/>
  <c r="G1361" i="21"/>
  <c r="G1402" i="21"/>
  <c r="G1403" i="21"/>
  <c r="G1404" i="21"/>
  <c r="G1513" i="21"/>
  <c r="G1519" i="21"/>
  <c r="G1348" i="21"/>
  <c r="G1357" i="21"/>
  <c r="G1520" i="21"/>
  <c r="G1405" i="21"/>
  <c r="G1342" i="21"/>
  <c r="G1364" i="21"/>
  <c r="G1349" i="21"/>
  <c r="G1406" i="21"/>
  <c r="G1341" i="21"/>
  <c r="G1369" i="21"/>
  <c r="G1407" i="21"/>
  <c r="G1350" i="21"/>
  <c r="G1473" i="21"/>
  <c r="G1949" i="21"/>
  <c r="G1459" i="21"/>
  <c r="G1474" i="21"/>
  <c r="G1475" i="21"/>
  <c r="G1476" i="21"/>
  <c r="G1449" i="21"/>
  <c r="G1477" i="21"/>
  <c r="G1950" i="21"/>
  <c r="G1861" i="21"/>
  <c r="G1857" i="21"/>
  <c r="G1942" i="21"/>
  <c r="G1556" i="21"/>
  <c r="G1557" i="21"/>
  <c r="G1558" i="21"/>
  <c r="G1538" i="21"/>
  <c r="G1559" i="21"/>
  <c r="G1560" i="21"/>
  <c r="G1536" i="21"/>
  <c r="G3578" i="21"/>
  <c r="G1570" i="21"/>
  <c r="G1596" i="21"/>
  <c r="G1597" i="21"/>
  <c r="G1598" i="21"/>
  <c r="G1599" i="21"/>
  <c r="G1600" i="21"/>
  <c r="G1601" i="21"/>
  <c r="G1602" i="21"/>
  <c r="G1603" i="21"/>
  <c r="G1604" i="21"/>
  <c r="G1605" i="21"/>
  <c r="G1606" i="21"/>
  <c r="G1575" i="21"/>
  <c r="G1607" i="21"/>
  <c r="G1783" i="21"/>
  <c r="G2987" i="21"/>
  <c r="G2266" i="21"/>
  <c r="G2046" i="21"/>
  <c r="G2047" i="21"/>
  <c r="G1784" i="21"/>
  <c r="G1785" i="21"/>
  <c r="G1786" i="21"/>
  <c r="G1787" i="21"/>
  <c r="G1788" i="21"/>
  <c r="G2268" i="21"/>
  <c r="G2048" i="21"/>
  <c r="G2049" i="21"/>
  <c r="G1789" i="21"/>
  <c r="G1648" i="21"/>
  <c r="G1665" i="21"/>
  <c r="G1790" i="21"/>
  <c r="G1652" i="21"/>
  <c r="G1666" i="21"/>
  <c r="G1642" i="21"/>
  <c r="G2267" i="21"/>
  <c r="G2528" i="21"/>
  <c r="G2289" i="21"/>
  <c r="G2050" i="21"/>
  <c r="G2051" i="21"/>
  <c r="G2052" i="21"/>
  <c r="G2053" i="21"/>
  <c r="G2054" i="21"/>
  <c r="G2055" i="21"/>
  <c r="G2056" i="21"/>
  <c r="G2057" i="21"/>
  <c r="G2058" i="21"/>
  <c r="G2059" i="21"/>
  <c r="G1791" i="21"/>
  <c r="G1792" i="21"/>
  <c r="G1793" i="21"/>
  <c r="G1662" i="21"/>
  <c r="G2275" i="21"/>
  <c r="G1831" i="21"/>
  <c r="G2102" i="21"/>
  <c r="G2135" i="21"/>
  <c r="G1865" i="21"/>
  <c r="G2216" i="21"/>
  <c r="G2205" i="21"/>
  <c r="G2506" i="21"/>
  <c r="G4035" i="21"/>
  <c r="G3673" i="21"/>
  <c r="G3364" i="21"/>
  <c r="G3266" i="21"/>
  <c r="G2349" i="21"/>
  <c r="G2085" i="21"/>
  <c r="G2070" i="21"/>
  <c r="G2072" i="21"/>
  <c r="G3130" i="21"/>
  <c r="G2645" i="21"/>
  <c r="G2644" i="21"/>
  <c r="G2094" i="21"/>
  <c r="G2090" i="21"/>
  <c r="G2097" i="21"/>
  <c r="G3148" i="21"/>
  <c r="G2122" i="21"/>
  <c r="G2773" i="21"/>
  <c r="G2130" i="21"/>
  <c r="G2132" i="21"/>
  <c r="G2087" i="21"/>
  <c r="G2150" i="21"/>
  <c r="G2154" i="21"/>
  <c r="G2155" i="21"/>
  <c r="G2829" i="21"/>
  <c r="G2163" i="21"/>
  <c r="G2164" i="21"/>
  <c r="G2830" i="21"/>
  <c r="G2167" i="21"/>
  <c r="G2180" i="21"/>
  <c r="G2181" i="21"/>
  <c r="G2854" i="21"/>
  <c r="G2146" i="21"/>
  <c r="G2874" i="21"/>
  <c r="G2191" i="21"/>
  <c r="G2196" i="21"/>
  <c r="G2899" i="21"/>
  <c r="G2226" i="21"/>
  <c r="G2875" i="21"/>
  <c r="G2240" i="21"/>
  <c r="G2133" i="21"/>
  <c r="G2243" i="21"/>
  <c r="G3359" i="21"/>
  <c r="G3373" i="21"/>
  <c r="G3372" i="21"/>
  <c r="G3387" i="21"/>
  <c r="G3052" i="21"/>
  <c r="G2303" i="21"/>
  <c r="G2301" i="21"/>
  <c r="G2329" i="21"/>
  <c r="G2321" i="21"/>
  <c r="G3114" i="21"/>
  <c r="G3115" i="21"/>
  <c r="G2365" i="21"/>
  <c r="G2363" i="21"/>
  <c r="G1565" i="21"/>
  <c r="G2409" i="21"/>
  <c r="G3187" i="21"/>
  <c r="G2410" i="21"/>
  <c r="G2371" i="21"/>
  <c r="G3506" i="21"/>
  <c r="G2422" i="21"/>
  <c r="G3199" i="21"/>
  <c r="G3518" i="21"/>
  <c r="G3232" i="21"/>
  <c r="G2688" i="21"/>
  <c r="G2451" i="21"/>
  <c r="G2431" i="21"/>
  <c r="G3543" i="21"/>
  <c r="G3255" i="21"/>
  <c r="G2521" i="21"/>
  <c r="G2537" i="21"/>
  <c r="G2571" i="21"/>
  <c r="G3298" i="21"/>
  <c r="G2582" i="21"/>
  <c r="G3603" i="21"/>
  <c r="G2598" i="21"/>
  <c r="G3613" i="21"/>
  <c r="G2623" i="21"/>
  <c r="G2641" i="21"/>
  <c r="G3635" i="21"/>
  <c r="G2653" i="21"/>
  <c r="G3647" i="21"/>
  <c r="G2667" i="21"/>
  <c r="G2668" i="21"/>
  <c r="G2627" i="21"/>
  <c r="G3337" i="21"/>
  <c r="G2666" i="21"/>
  <c r="G2626" i="21"/>
  <c r="G2700" i="21"/>
  <c r="G2701" i="21"/>
  <c r="G2699" i="21"/>
  <c r="G2682" i="21"/>
  <c r="G2683" i="21"/>
  <c r="G3887" i="21"/>
  <c r="G2712" i="21"/>
  <c r="G3732" i="21"/>
  <c r="G2730" i="21"/>
  <c r="G3749" i="21"/>
  <c r="G3750" i="21"/>
  <c r="G3417" i="21"/>
  <c r="G3434" i="21"/>
  <c r="G2628" i="21"/>
  <c r="G2764" i="21"/>
  <c r="G2788" i="21"/>
  <c r="G3440" i="21"/>
  <c r="G2802" i="21"/>
  <c r="G2801" i="21"/>
  <c r="G2778" i="21"/>
  <c r="G2813" i="21"/>
  <c r="G2776" i="21"/>
  <c r="G3784" i="21"/>
  <c r="G2822" i="21"/>
  <c r="G2810" i="21"/>
  <c r="G2809" i="21"/>
  <c r="G2841" i="21"/>
  <c r="G2811" i="21"/>
  <c r="G2689" i="21"/>
  <c r="G2851" i="21"/>
  <c r="G2835" i="21"/>
  <c r="G2849" i="21"/>
  <c r="G3493" i="21"/>
  <c r="G3457" i="21"/>
  <c r="G2867" i="21"/>
  <c r="G2865" i="21"/>
  <c r="G2863" i="21"/>
  <c r="G2873" i="21"/>
  <c r="G3814" i="21"/>
  <c r="G2915" i="21"/>
  <c r="G2914" i="21"/>
  <c r="G2805" i="21"/>
  <c r="G2931" i="21"/>
  <c r="G2922" i="21"/>
  <c r="G3857" i="21"/>
  <c r="G2970" i="21"/>
  <c r="G2972" i="21"/>
  <c r="G2971" i="21"/>
  <c r="G2969" i="21"/>
  <c r="G2989" i="21"/>
  <c r="G2967" i="21"/>
  <c r="G3576" i="21"/>
  <c r="G3032" i="21"/>
  <c r="G3889" i="21"/>
  <c r="G3588" i="21"/>
  <c r="G3060" i="21"/>
  <c r="G3609" i="21"/>
  <c r="G3084" i="21"/>
  <c r="G3592" i="21"/>
  <c r="G3086" i="21"/>
  <c r="G3618" i="21"/>
  <c r="G3099" i="21"/>
  <c r="G3653" i="21"/>
  <c r="G3693" i="21"/>
  <c r="G3718" i="21"/>
  <c r="G3725" i="21"/>
  <c r="G3683" i="21"/>
  <c r="G3740" i="21"/>
  <c r="G3735" i="21"/>
  <c r="G3804" i="21"/>
  <c r="G3537" i="21"/>
  <c r="G4002" i="21"/>
  <c r="G4210" i="21"/>
  <c r="G3844" i="21"/>
  <c r="G4013" i="21"/>
  <c r="G3834" i="21"/>
  <c r="G3853" i="21"/>
  <c r="G3833" i="21"/>
  <c r="G4059" i="21"/>
  <c r="G4060" i="21"/>
  <c r="G4077" i="21"/>
  <c r="G3905" i="21"/>
  <c r="G3864" i="21"/>
  <c r="G4149" i="21"/>
  <c r="G4107" i="21"/>
  <c r="G3993" i="21"/>
  <c r="G3992" i="21"/>
  <c r="G4017" i="21"/>
  <c r="G3963" i="21"/>
  <c r="G3995" i="21"/>
  <c r="G3558" i="21"/>
  <c r="G4080" i="21"/>
  <c r="G4118" i="21"/>
  <c r="G4140" i="21"/>
  <c r="G4196" i="21"/>
  <c r="G4126" i="21"/>
  <c r="G4101" i="21"/>
  <c r="G4146" i="21"/>
  <c r="G2660" i="21"/>
  <c r="G2068" i="21"/>
  <c r="G1608" i="21"/>
  <c r="G1455" i="21"/>
  <c r="G1317" i="21"/>
  <c r="G2423" i="21"/>
  <c r="G1131" i="21"/>
  <c r="G1160" i="21"/>
  <c r="G1161" i="21"/>
  <c r="G1228" i="21"/>
  <c r="G1135" i="21"/>
  <c r="G1424" i="21"/>
  <c r="G1438" i="21"/>
  <c r="G1318" i="21"/>
  <c r="G1246" i="21"/>
  <c r="G1319" i="21"/>
  <c r="G1257" i="21"/>
  <c r="G1252" i="21"/>
  <c r="G1320" i="21"/>
  <c r="G1321" i="21"/>
  <c r="G1322" i="21"/>
  <c r="G1408" i="21"/>
  <c r="G1409" i="21"/>
  <c r="G1343" i="21"/>
  <c r="G1344" i="21"/>
  <c r="G1358" i="21"/>
  <c r="G1370" i="21"/>
  <c r="G1521" i="21"/>
  <c r="G1410" i="21"/>
  <c r="G1354" i="21"/>
  <c r="G1522" i="21"/>
  <c r="G1609" i="21"/>
  <c r="G1577" i="21"/>
  <c r="G1610" i="21"/>
  <c r="G1794" i="21"/>
  <c r="G1847" i="21"/>
  <c r="G1882" i="21"/>
  <c r="G2217" i="21"/>
  <c r="G2568" i="21"/>
  <c r="G2073" i="21"/>
  <c r="G2117" i="21"/>
  <c r="G3175" i="21"/>
  <c r="G2156" i="21"/>
  <c r="G2170" i="21"/>
  <c r="G2197" i="21"/>
  <c r="G2376" i="21"/>
  <c r="G2407" i="21"/>
  <c r="G1576" i="21"/>
  <c r="G1411" i="21"/>
  <c r="G1454" i="21"/>
  <c r="G1478" i="21"/>
  <c r="G2424" i="21"/>
  <c r="G2417" i="21"/>
  <c r="G2406" i="21"/>
  <c r="G1359" i="21"/>
  <c r="G1479" i="21"/>
  <c r="G1462" i="21"/>
  <c r="G1480" i="21"/>
  <c r="G2060" i="21"/>
  <c r="G3198" i="21"/>
  <c r="G2808" i="21"/>
  <c r="G1323" i="21"/>
  <c r="G1324" i="21"/>
  <c r="G1325" i="21"/>
  <c r="G1244" i="21"/>
  <c r="G1326" i="21"/>
  <c r="G1327" i="21"/>
  <c r="G1328" i="21"/>
  <c r="G1412" i="21"/>
  <c r="G1481" i="21"/>
  <c r="G1482" i="21"/>
  <c r="G1483" i="21"/>
  <c r="G1484" i="21"/>
  <c r="G2006" i="21"/>
  <c r="G1680" i="21"/>
  <c r="G2592" i="21"/>
  <c r="G2593" i="21"/>
  <c r="G2580" i="21"/>
  <c r="G2578" i="21"/>
  <c r="G2348" i="21"/>
  <c r="G2351" i="21"/>
  <c r="G2350" i="21"/>
  <c r="G2250" i="21"/>
  <c r="G2246" i="21"/>
  <c r="G1485" i="21"/>
  <c r="G1571" i="21"/>
  <c r="G1329" i="21"/>
  <c r="G1234" i="21"/>
  <c r="G1242" i="21"/>
  <c r="G1624" i="21"/>
  <c r="G1426" i="21"/>
  <c r="G1261" i="21"/>
  <c r="G1413" i="21"/>
  <c r="G1512" i="21"/>
  <c r="G1523" i="21"/>
  <c r="G1507" i="21"/>
  <c r="G2141" i="21"/>
  <c r="G1938" i="21"/>
  <c r="G1940" i="21"/>
  <c r="G1941" i="21"/>
  <c r="G1993" i="21"/>
  <c r="G2529" i="21"/>
  <c r="G3303" i="21"/>
  <c r="G2020" i="21"/>
  <c r="G2290" i="21"/>
  <c r="G2271" i="21"/>
  <c r="G1883" i="21"/>
  <c r="G2728" i="21"/>
  <c r="G2533" i="21"/>
  <c r="G2704" i="21"/>
  <c r="G2589" i="21"/>
  <c r="G3280" i="21"/>
  <c r="G2900" i="21"/>
  <c r="G2244" i="21"/>
  <c r="G3371" i="21"/>
  <c r="G3523" i="21"/>
  <c r="G3534" i="21"/>
  <c r="G3542" i="21"/>
  <c r="G3231" i="21"/>
  <c r="G3299" i="21"/>
  <c r="G3614" i="21"/>
  <c r="G3622" i="21"/>
  <c r="G3375" i="21"/>
  <c r="G2781" i="21"/>
  <c r="G3533" i="21"/>
  <c r="G3595" i="21"/>
  <c r="G3063" i="21"/>
  <c r="G3730" i="21"/>
  <c r="G4019" i="21"/>
  <c r="G3772" i="21"/>
  <c r="G4151" i="21"/>
  <c r="G4093" i="21"/>
  <c r="G4015" i="21"/>
  <c r="G1229" i="21"/>
  <c r="G1330" i="21"/>
  <c r="G1487" i="21"/>
  <c r="G1611" i="21"/>
  <c r="G1612" i="21"/>
  <c r="G1824" i="21"/>
  <c r="G2389" i="21"/>
  <c r="G2251" i="21"/>
  <c r="G2083" i="21"/>
  <c r="G2166" i="21"/>
  <c r="G2920" i="21"/>
  <c r="G1230" i="21"/>
  <c r="G1331" i="21"/>
  <c r="G1414" i="21"/>
  <c r="G1415" i="21"/>
  <c r="G1416" i="21"/>
  <c r="G1355" i="21"/>
  <c r="G1417" i="21"/>
  <c r="G1418" i="21"/>
  <c r="G1561" i="21"/>
  <c r="G1574" i="21"/>
  <c r="G1613" i="21"/>
  <c r="G2089" i="21"/>
  <c r="G2590" i="21"/>
  <c r="G2120" i="21"/>
  <c r="G2621" i="21"/>
  <c r="G2703" i="21"/>
  <c r="G2797" i="21"/>
  <c r="G3798" i="21"/>
  <c r="G3896" i="21"/>
  <c r="G4113" i="21"/>
  <c r="G4051" i="21"/>
  <c r="G4178" i="21"/>
  <c r="G4094" i="21"/>
  <c r="G4067" i="21"/>
  <c r="G2695" i="21"/>
  <c r="G2573" i="21"/>
  <c r="G2136" i="21"/>
  <c r="G1332" i="21"/>
  <c r="G2088" i="21"/>
  <c r="G1486" i="21"/>
  <c r="G2171" i="21"/>
  <c r="G1508" i="21"/>
  <c r="G1848" i="21"/>
  <c r="G1849" i="21"/>
  <c r="G2474" i="21"/>
  <c r="G3729" i="21"/>
  <c r="G1907" i="21"/>
  <c r="G2061" i="21"/>
  <c r="G1795" i="21"/>
  <c r="G2308" i="21"/>
  <c r="G2309" i="21"/>
  <c r="G3325" i="21"/>
  <c r="G2637" i="21"/>
  <c r="G2818" i="21"/>
  <c r="G2850" i="21"/>
  <c r="G3607" i="21"/>
  <c r="G3773" i="21"/>
  <c r="G3403" i="21"/>
  <c r="G4032" i="21"/>
  <c r="G3893" i="21"/>
  <c r="G4136" i="21"/>
  <c r="G3970" i="21"/>
  <c r="G4161" i="21"/>
  <c r="G4200" i="21"/>
  <c r="G4024" i="21"/>
  <c r="G4053" i="21"/>
  <c r="G1862" i="21"/>
  <c r="G1614" i="21"/>
  <c r="G2605" i="21"/>
  <c r="G1231" i="21"/>
  <c r="G1515" i="21"/>
  <c r="G1419" i="21"/>
  <c r="G2457" i="21"/>
  <c r="G3098" i="21"/>
  <c r="G3731" i="21"/>
  <c r="G1805" i="21"/>
  <c r="G56" i="21"/>
  <c r="AU6" i="8"/>
  <c r="AU7" i="8"/>
  <c r="AU8" i="8"/>
  <c r="AU9" i="8"/>
  <c r="AU10" i="8"/>
  <c r="AU11" i="8"/>
  <c r="AU12" i="8"/>
  <c r="AU13" i="8"/>
  <c r="AU14" i="8"/>
  <c r="AU15" i="8"/>
  <c r="AU16" i="8"/>
  <c r="AU17" i="8"/>
  <c r="AU18" i="8"/>
  <c r="AU19" i="8"/>
  <c r="AU20" i="8"/>
  <c r="AU21" i="8"/>
  <c r="AU22" i="8"/>
  <c r="AU23" i="8"/>
  <c r="AU24" i="8"/>
  <c r="AU25" i="8"/>
  <c r="AU26" i="8"/>
  <c r="AU27" i="8"/>
  <c r="AU28" i="8"/>
  <c r="AU29" i="8"/>
  <c r="AU30" i="8"/>
  <c r="AU31" i="8"/>
  <c r="AU32" i="8"/>
  <c r="AU33" i="8"/>
  <c r="AU34" i="8"/>
  <c r="AU35" i="8"/>
  <c r="AU36" i="8"/>
  <c r="AU37" i="8"/>
  <c r="AU38" i="8"/>
  <c r="AU39" i="8"/>
  <c r="AU40" i="8"/>
  <c r="AU41" i="8"/>
  <c r="AU42" i="8"/>
  <c r="AU43" i="8"/>
  <c r="AU44" i="8"/>
  <c r="AU45" i="8"/>
  <c r="AU46" i="8"/>
  <c r="AU47" i="8"/>
  <c r="AU48" i="8"/>
  <c r="AU49" i="8"/>
  <c r="AU50" i="8"/>
  <c r="AU51" i="8"/>
  <c r="AU52" i="8"/>
  <c r="AU53" i="8"/>
  <c r="AU54" i="8"/>
  <c r="AU55" i="8"/>
  <c r="AU56" i="8"/>
  <c r="AU57" i="8"/>
  <c r="AU58" i="8"/>
  <c r="AU59" i="8"/>
  <c r="AU60" i="8"/>
  <c r="AU61" i="8"/>
  <c r="AU62" i="8"/>
  <c r="AU63" i="8"/>
  <c r="AU64" i="8"/>
  <c r="AU65" i="8"/>
  <c r="AU66" i="8"/>
  <c r="AU67" i="8"/>
  <c r="AU68" i="8"/>
  <c r="AU69" i="8"/>
  <c r="AU70" i="8"/>
  <c r="AU71" i="8"/>
  <c r="AU72" i="8"/>
  <c r="AU73" i="8"/>
  <c r="AU74" i="8"/>
  <c r="AU75" i="8"/>
  <c r="AU76" i="8"/>
  <c r="AU77" i="8"/>
  <c r="AU78" i="8"/>
  <c r="AU79" i="8"/>
  <c r="AU80" i="8"/>
  <c r="AU81" i="8"/>
  <c r="AU82" i="8"/>
  <c r="AU83" i="8"/>
  <c r="AU84" i="8"/>
  <c r="AU85" i="8"/>
  <c r="AU86" i="8"/>
  <c r="AU87" i="8"/>
  <c r="AU88" i="8"/>
  <c r="AU89" i="8"/>
  <c r="AU90" i="8"/>
  <c r="AU91" i="8"/>
  <c r="AU92" i="8"/>
  <c r="AU93" i="8"/>
  <c r="AU94" i="8"/>
  <c r="AU95" i="8"/>
  <c r="AU96" i="8"/>
  <c r="AU97" i="8"/>
  <c r="AU98" i="8"/>
  <c r="AU99" i="8"/>
  <c r="AU100" i="8"/>
  <c r="AU101" i="8"/>
  <c r="AU102" i="8"/>
  <c r="AU103" i="8"/>
  <c r="AU104" i="8"/>
  <c r="AU105" i="8"/>
  <c r="AU106" i="8"/>
  <c r="AU107" i="8"/>
  <c r="AU108" i="8"/>
  <c r="AU109" i="8"/>
  <c r="AU110" i="8"/>
  <c r="AU111" i="8"/>
  <c r="AU112" i="8"/>
  <c r="AU113" i="8"/>
  <c r="AU114" i="8"/>
  <c r="AU115" i="8"/>
  <c r="AU116" i="8"/>
  <c r="AU117" i="8"/>
  <c r="AU118" i="8"/>
  <c r="AU119" i="8"/>
  <c r="AU120" i="8"/>
  <c r="AU121" i="8"/>
  <c r="AU122" i="8"/>
  <c r="AU123" i="8"/>
  <c r="AU124" i="8"/>
  <c r="AU125" i="8"/>
  <c r="AU126" i="8"/>
  <c r="AU127" i="8"/>
  <c r="AU128" i="8"/>
  <c r="AU129" i="8"/>
  <c r="AU130" i="8"/>
  <c r="AU131" i="8"/>
  <c r="AU132" i="8"/>
  <c r="AU133" i="8"/>
  <c r="AU134" i="8"/>
  <c r="AU135" i="8"/>
  <c r="AU136" i="8"/>
  <c r="AU137" i="8"/>
  <c r="AU138" i="8"/>
  <c r="AU139" i="8"/>
  <c r="AU140" i="8"/>
  <c r="AU141" i="8"/>
  <c r="AU142" i="8"/>
  <c r="AU143" i="8"/>
  <c r="AU144" i="8"/>
  <c r="AU145" i="8"/>
  <c r="AU146" i="8"/>
  <c r="AU147" i="8"/>
  <c r="AU148" i="8"/>
  <c r="AU149" i="8"/>
  <c r="AU150" i="8"/>
  <c r="AU151" i="8"/>
  <c r="AU152" i="8"/>
  <c r="AU153" i="8"/>
  <c r="AU154" i="8"/>
  <c r="AU155" i="8"/>
  <c r="AU156" i="8"/>
  <c r="AU157" i="8"/>
  <c r="AU158" i="8"/>
  <c r="AU159" i="8"/>
  <c r="AU160" i="8"/>
  <c r="AU161" i="8"/>
  <c r="AU162" i="8"/>
  <c r="AU163" i="8"/>
  <c r="AU164" i="8"/>
  <c r="AU165" i="8"/>
  <c r="AU166" i="8"/>
  <c r="AU167" i="8"/>
  <c r="AU168" i="8"/>
  <c r="AU169" i="8"/>
  <c r="AU170" i="8"/>
  <c r="AU171" i="8"/>
  <c r="AU172" i="8"/>
  <c r="AU173" i="8"/>
  <c r="AU174" i="8"/>
  <c r="AU175" i="8"/>
  <c r="AU176" i="8"/>
  <c r="AU177" i="8"/>
  <c r="AU178" i="8"/>
  <c r="AU179" i="8"/>
  <c r="AU180" i="8"/>
  <c r="AU181" i="8"/>
  <c r="AU182" i="8"/>
  <c r="AU183" i="8"/>
  <c r="AU184" i="8"/>
  <c r="AU185" i="8"/>
  <c r="AU186" i="8"/>
  <c r="AU187" i="8"/>
  <c r="AU188" i="8"/>
  <c r="AU189" i="8"/>
  <c r="AU190" i="8"/>
  <c r="AU191" i="8"/>
  <c r="AU192" i="8"/>
  <c r="AU193" i="8"/>
  <c r="AU194" i="8"/>
  <c r="AU195" i="8"/>
  <c r="AU196" i="8"/>
  <c r="AU197" i="8"/>
  <c r="AU198" i="8"/>
  <c r="AU199" i="8"/>
  <c r="AU200" i="8"/>
  <c r="AU201" i="8"/>
  <c r="AU202" i="8"/>
  <c r="AU203" i="8"/>
  <c r="AU204" i="8"/>
  <c r="AU205" i="8"/>
  <c r="AU206" i="8"/>
  <c r="AU207" i="8"/>
  <c r="AU208" i="8"/>
  <c r="AU209" i="8"/>
  <c r="AU210" i="8"/>
  <c r="AU211" i="8"/>
  <c r="AU212" i="8"/>
  <c r="AU213" i="8"/>
  <c r="AU214" i="8"/>
  <c r="AU215" i="8"/>
  <c r="AU216" i="8"/>
  <c r="AU217" i="8"/>
  <c r="AU218" i="8"/>
  <c r="AU219" i="8"/>
  <c r="AU220" i="8"/>
  <c r="AU221" i="8"/>
  <c r="AU222" i="8"/>
  <c r="AU223" i="8"/>
  <c r="AU224" i="8"/>
  <c r="AU225" i="8"/>
  <c r="AU226" i="8"/>
  <c r="AU227" i="8"/>
  <c r="AU228" i="8"/>
  <c r="AU229" i="8"/>
  <c r="AU230" i="8"/>
  <c r="AU231" i="8"/>
  <c r="AU232" i="8"/>
  <c r="AU233" i="8"/>
  <c r="AU234" i="8"/>
  <c r="AU235" i="8"/>
  <c r="AU236" i="8"/>
  <c r="AU237" i="8"/>
  <c r="AU238" i="8"/>
  <c r="AU239" i="8"/>
  <c r="AU240" i="8"/>
  <c r="AU241" i="8"/>
  <c r="AU242" i="8"/>
  <c r="AU243" i="8"/>
  <c r="AU244" i="8"/>
  <c r="AU245" i="8"/>
  <c r="AU246" i="8"/>
  <c r="AU247" i="8"/>
  <c r="AU248" i="8"/>
  <c r="AU249" i="8"/>
  <c r="AU250" i="8"/>
  <c r="AU251" i="8"/>
  <c r="AU252" i="8"/>
  <c r="AU253" i="8"/>
  <c r="AU254" i="8"/>
  <c r="AU255" i="8"/>
  <c r="AU256" i="8"/>
  <c r="AU257" i="8"/>
  <c r="AU258" i="8"/>
  <c r="AU259" i="8"/>
  <c r="AU260" i="8"/>
  <c r="AU261" i="8"/>
  <c r="AU262" i="8"/>
  <c r="AU263" i="8"/>
  <c r="AU264" i="8"/>
  <c r="AU265" i="8"/>
  <c r="AU266" i="8"/>
  <c r="AU267" i="8"/>
  <c r="AU268" i="8"/>
  <c r="AU269" i="8"/>
  <c r="AU270" i="8"/>
  <c r="AU271" i="8"/>
  <c r="AU272" i="8"/>
  <c r="AU273" i="8"/>
  <c r="AU274" i="8"/>
  <c r="AU275" i="8"/>
  <c r="AU276" i="8"/>
  <c r="AU277" i="8"/>
  <c r="AU278" i="8"/>
  <c r="AU279" i="8"/>
  <c r="AU280" i="8"/>
  <c r="AU281" i="8"/>
  <c r="AU282" i="8"/>
  <c r="AU283" i="8"/>
  <c r="AU284" i="8"/>
  <c r="AU285" i="8"/>
  <c r="AU286" i="8"/>
  <c r="AU287" i="8"/>
  <c r="AU288" i="8"/>
  <c r="AU289" i="8"/>
  <c r="AU290" i="8"/>
  <c r="AU291" i="8"/>
  <c r="AU292" i="8"/>
  <c r="AU293" i="8"/>
  <c r="AU294" i="8"/>
  <c r="AU295" i="8"/>
  <c r="AU296" i="8"/>
  <c r="AU297" i="8"/>
  <c r="AU298" i="8"/>
  <c r="AU299" i="8"/>
  <c r="AU300" i="8"/>
  <c r="AU301" i="8"/>
  <c r="AU302" i="8"/>
  <c r="AU303" i="8"/>
  <c r="AU304" i="8"/>
  <c r="AU305" i="8"/>
  <c r="AU306" i="8"/>
  <c r="AU307" i="8"/>
  <c r="AU308" i="8"/>
  <c r="AU309" i="8"/>
  <c r="AU310" i="8"/>
  <c r="AU311" i="8"/>
  <c r="AU312" i="8"/>
  <c r="AU313" i="8"/>
  <c r="AU314" i="8"/>
  <c r="AU315" i="8"/>
  <c r="AU316" i="8"/>
  <c r="AU317" i="8"/>
  <c r="AU318" i="8"/>
  <c r="AU319" i="8"/>
  <c r="AU320" i="8"/>
  <c r="AU321" i="8"/>
  <c r="AU322" i="8"/>
  <c r="AU323" i="8"/>
  <c r="AU324" i="8"/>
  <c r="AU325" i="8"/>
  <c r="AU326" i="8"/>
  <c r="AU327" i="8"/>
  <c r="AU328" i="8"/>
  <c r="AU329" i="8"/>
  <c r="AU330" i="8"/>
  <c r="AU331" i="8"/>
  <c r="AU332" i="8"/>
  <c r="AU333" i="8"/>
  <c r="AU334" i="8"/>
  <c r="AU335" i="8"/>
  <c r="AU336" i="8"/>
  <c r="AU337" i="8"/>
  <c r="AU338" i="8"/>
  <c r="AU339" i="8"/>
  <c r="AU340" i="8"/>
  <c r="AU341" i="8"/>
  <c r="AU342" i="8"/>
  <c r="AU343" i="8"/>
  <c r="AU344" i="8"/>
  <c r="AU345" i="8"/>
  <c r="AU346" i="8"/>
  <c r="AU347" i="8"/>
  <c r="AU348" i="8"/>
  <c r="AU349" i="8"/>
  <c r="AU350" i="8"/>
  <c r="AU351" i="8"/>
  <c r="AU352" i="8"/>
  <c r="AU353" i="8"/>
  <c r="AU354" i="8"/>
  <c r="AU355" i="8"/>
  <c r="AU356" i="8"/>
  <c r="AU357" i="8"/>
  <c r="AU358" i="8"/>
  <c r="AU359" i="8"/>
  <c r="AU360" i="8"/>
  <c r="AU361" i="8"/>
  <c r="AU362" i="8"/>
  <c r="AU363" i="8"/>
  <c r="AU364" i="8"/>
  <c r="AU365" i="8"/>
  <c r="AU366" i="8"/>
  <c r="AU367" i="8"/>
  <c r="AU368" i="8"/>
  <c r="AU369" i="8"/>
  <c r="AU370" i="8"/>
  <c r="AU371" i="8"/>
  <c r="AU372" i="8"/>
  <c r="AU373" i="8"/>
  <c r="AU374" i="8"/>
  <c r="AU375" i="8"/>
  <c r="AU376" i="8"/>
  <c r="AU377" i="8"/>
  <c r="AU378" i="8"/>
  <c r="AU379" i="8"/>
  <c r="AU380" i="8"/>
  <c r="AU381" i="8"/>
  <c r="AU382" i="8"/>
  <c r="AU383" i="8"/>
  <c r="AU384" i="8"/>
  <c r="AU385" i="8"/>
  <c r="AU386" i="8"/>
  <c r="AU387" i="8"/>
  <c r="AU388" i="8"/>
  <c r="AU389" i="8"/>
  <c r="AU390" i="8"/>
  <c r="AU391" i="8"/>
  <c r="AU392" i="8"/>
  <c r="AU393" i="8"/>
  <c r="AU394" i="8"/>
  <c r="AU395" i="8"/>
  <c r="AU396" i="8"/>
  <c r="AU397" i="8"/>
  <c r="AU398" i="8"/>
  <c r="AU399" i="8"/>
  <c r="AU400" i="8"/>
  <c r="AU401" i="8"/>
  <c r="AU402" i="8"/>
  <c r="AU403" i="8"/>
  <c r="AU404" i="8"/>
  <c r="AU405" i="8"/>
  <c r="AU406" i="8"/>
  <c r="AU407" i="8"/>
  <c r="AU408" i="8"/>
  <c r="AU409" i="8"/>
  <c r="AU410" i="8"/>
  <c r="AU411" i="8"/>
  <c r="AU412" i="8"/>
  <c r="AU413" i="8"/>
  <c r="AU414" i="8"/>
  <c r="AU415" i="8"/>
  <c r="AU416" i="8"/>
  <c r="AU417" i="8"/>
  <c r="AU418" i="8"/>
  <c r="AU419" i="8"/>
  <c r="AU420" i="8"/>
  <c r="AU421" i="8"/>
  <c r="AU422" i="8"/>
  <c r="AU423" i="8"/>
  <c r="AU424" i="8"/>
  <c r="AU425" i="8"/>
  <c r="AU426" i="8"/>
  <c r="AU427" i="8"/>
  <c r="AU428" i="8"/>
  <c r="AU429" i="8"/>
  <c r="AU430" i="8"/>
  <c r="AU431" i="8"/>
  <c r="AU432" i="8"/>
  <c r="AU433" i="8"/>
  <c r="AU434" i="8"/>
  <c r="AU435" i="8"/>
  <c r="AU436" i="8"/>
  <c r="AU437" i="8"/>
  <c r="AU438" i="8"/>
  <c r="AU439" i="8"/>
  <c r="AU440" i="8"/>
  <c r="AU441" i="8"/>
  <c r="AU442" i="8"/>
  <c r="AU443" i="8"/>
  <c r="AU444" i="8"/>
  <c r="AU445" i="8"/>
  <c r="AU446" i="8"/>
  <c r="AU447" i="8"/>
  <c r="AU448" i="8"/>
  <c r="AU449" i="8"/>
  <c r="AU450" i="8"/>
  <c r="AU451" i="8"/>
  <c r="AU452" i="8"/>
  <c r="AU453" i="8"/>
  <c r="AU454" i="8"/>
  <c r="AU455" i="8"/>
  <c r="AU456" i="8"/>
  <c r="AU457" i="8"/>
  <c r="AU458" i="8"/>
  <c r="AU459" i="8"/>
  <c r="AU460" i="8"/>
  <c r="AU461" i="8"/>
  <c r="AU462" i="8"/>
  <c r="AU463" i="8"/>
  <c r="AU464" i="8"/>
  <c r="AU465" i="8"/>
  <c r="AU466" i="8"/>
  <c r="AU467" i="8"/>
  <c r="AU468" i="8"/>
  <c r="AU469" i="8"/>
  <c r="AU470" i="8"/>
  <c r="AU471" i="8"/>
  <c r="AU472" i="8"/>
  <c r="AU473" i="8"/>
  <c r="AU474" i="8"/>
  <c r="AU475" i="8"/>
  <c r="AU476" i="8"/>
  <c r="AU477" i="8"/>
  <c r="AU478" i="8"/>
  <c r="AU479" i="8"/>
  <c r="AU480" i="8"/>
  <c r="AU481" i="8"/>
  <c r="AU482" i="8"/>
  <c r="AU483" i="8"/>
  <c r="AU484" i="8"/>
  <c r="AU485" i="8"/>
  <c r="AU486" i="8"/>
  <c r="AU487" i="8"/>
  <c r="AU488" i="8"/>
  <c r="AU489" i="8"/>
  <c r="AU490" i="8"/>
  <c r="AU491" i="8"/>
  <c r="AU492" i="8"/>
  <c r="AU493" i="8"/>
  <c r="AU494" i="8"/>
  <c r="AU495" i="8"/>
  <c r="AU496" i="8"/>
  <c r="AU497" i="8"/>
  <c r="AU498" i="8"/>
  <c r="AU499" i="8"/>
  <c r="AU500" i="8"/>
  <c r="AU501" i="8"/>
  <c r="AU502" i="8"/>
  <c r="AU503" i="8"/>
  <c r="AU504" i="8"/>
  <c r="AU505" i="8"/>
  <c r="AU506" i="8"/>
  <c r="AU507" i="8"/>
  <c r="AU508" i="8"/>
  <c r="AU509" i="8"/>
  <c r="AU510" i="8"/>
  <c r="AU511" i="8"/>
  <c r="AU512" i="8"/>
  <c r="AU513" i="8"/>
  <c r="AU514" i="8"/>
  <c r="AU515" i="8"/>
  <c r="AU516" i="8"/>
  <c r="AU517" i="8"/>
  <c r="AU518" i="8"/>
  <c r="AU519" i="8"/>
  <c r="AU520" i="8"/>
  <c r="AU521" i="8"/>
  <c r="AU522" i="8"/>
  <c r="AU523" i="8"/>
  <c r="AU524" i="8"/>
  <c r="AU525" i="8"/>
  <c r="AU526" i="8"/>
  <c r="AU527" i="8"/>
  <c r="AU528" i="8"/>
  <c r="AU529" i="8"/>
  <c r="AU530" i="8"/>
  <c r="AU531" i="8"/>
  <c r="AU532" i="8"/>
  <c r="AU533" i="8"/>
  <c r="AU534" i="8"/>
  <c r="AU535" i="8"/>
  <c r="AU536" i="8"/>
  <c r="AU537" i="8"/>
  <c r="AU538" i="8"/>
  <c r="AU539" i="8"/>
  <c r="AU540" i="8"/>
  <c r="AU541" i="8"/>
  <c r="AU542" i="8"/>
  <c r="AU543" i="8"/>
  <c r="AU544" i="8"/>
  <c r="AU545" i="8"/>
  <c r="AU546" i="8"/>
  <c r="AU547" i="8"/>
  <c r="AU548" i="8"/>
  <c r="AU549" i="8"/>
  <c r="AU550" i="8"/>
  <c r="AU551" i="8"/>
  <c r="AU552" i="8"/>
  <c r="AU553" i="8"/>
  <c r="AU554" i="8"/>
  <c r="AU555" i="8"/>
  <c r="AU556" i="8"/>
  <c r="AU557" i="8"/>
  <c r="AU558" i="8"/>
  <c r="AU559" i="8"/>
  <c r="AU560" i="8"/>
  <c r="AU561" i="8"/>
  <c r="AU562" i="8"/>
  <c r="AU563" i="8"/>
  <c r="AU564" i="8"/>
  <c r="AU565" i="8"/>
  <c r="AU566" i="8"/>
  <c r="AU567" i="8"/>
  <c r="AU568" i="8"/>
  <c r="AU569" i="8"/>
  <c r="AU570" i="8"/>
  <c r="AU571" i="8"/>
  <c r="AU572" i="8"/>
  <c r="AU573" i="8"/>
  <c r="AU574" i="8"/>
  <c r="AU575" i="8"/>
  <c r="AU576" i="8"/>
  <c r="AU577" i="8"/>
  <c r="AU578" i="8"/>
  <c r="AU579" i="8"/>
  <c r="AU580" i="8"/>
  <c r="AU581" i="8"/>
  <c r="AU582" i="8"/>
  <c r="AU583" i="8"/>
  <c r="AU584" i="8"/>
  <c r="AU585" i="8"/>
  <c r="AU586" i="8"/>
  <c r="AU587" i="8"/>
  <c r="AU588" i="8"/>
  <c r="AU589" i="8"/>
  <c r="AU590" i="8"/>
  <c r="AU591" i="8"/>
  <c r="AU592" i="8"/>
  <c r="AU593" i="8"/>
  <c r="AU594" i="8"/>
  <c r="AU595" i="8"/>
  <c r="AU596" i="8"/>
  <c r="AU597" i="8"/>
  <c r="AU598" i="8"/>
  <c r="AU599" i="8"/>
  <c r="AU600" i="8"/>
  <c r="AU601" i="8"/>
  <c r="AU602" i="8"/>
  <c r="AU603" i="8"/>
  <c r="AU604" i="8"/>
  <c r="AU605" i="8"/>
  <c r="AU606" i="8"/>
  <c r="AU607" i="8"/>
  <c r="AU608" i="8"/>
  <c r="AU609" i="8"/>
  <c r="AU610" i="8"/>
  <c r="AU611" i="8"/>
  <c r="AU612" i="8"/>
  <c r="AU613" i="8"/>
  <c r="AU614" i="8"/>
  <c r="AU615" i="8"/>
  <c r="AU616" i="8"/>
  <c r="AU617" i="8"/>
  <c r="AU618" i="8"/>
  <c r="AU619" i="8"/>
  <c r="AU620" i="8"/>
  <c r="AU621" i="8"/>
  <c r="AU622" i="8"/>
  <c r="AU623" i="8"/>
  <c r="AU624" i="8"/>
  <c r="AU625" i="8"/>
  <c r="AU626" i="8"/>
  <c r="AU627" i="8"/>
  <c r="AU628" i="8"/>
  <c r="AU629" i="8"/>
  <c r="AU630" i="8"/>
  <c r="AU631" i="8"/>
  <c r="AU632" i="8"/>
  <c r="AU633" i="8"/>
  <c r="AU634" i="8"/>
  <c r="AU635" i="8"/>
  <c r="AU636" i="8"/>
  <c r="AU637" i="8"/>
  <c r="AU638" i="8"/>
  <c r="AU639" i="8"/>
  <c r="AU640" i="8"/>
  <c r="AU641" i="8"/>
  <c r="AU642" i="8"/>
  <c r="AU643" i="8"/>
  <c r="AU644" i="8"/>
  <c r="AU645" i="8"/>
  <c r="AU646" i="8"/>
  <c r="AU647" i="8"/>
  <c r="AU648" i="8"/>
  <c r="AU649" i="8"/>
  <c r="AU650" i="8"/>
  <c r="AU651" i="8"/>
  <c r="AU652" i="8"/>
  <c r="AU653" i="8"/>
  <c r="AU654" i="8"/>
  <c r="AU655" i="8"/>
  <c r="AU656" i="8"/>
  <c r="AU657" i="8"/>
  <c r="AU658" i="8"/>
  <c r="AU659" i="8"/>
  <c r="AU660" i="8"/>
  <c r="AU661" i="8"/>
  <c r="AU662" i="8"/>
  <c r="AU663" i="8"/>
  <c r="AU664" i="8"/>
  <c r="AU665" i="8"/>
  <c r="AU666" i="8"/>
  <c r="AU667" i="8"/>
  <c r="AU668" i="8"/>
  <c r="AU669" i="8"/>
  <c r="AU670" i="8"/>
  <c r="AU671" i="8"/>
  <c r="AU672" i="8"/>
  <c r="AU673" i="8"/>
  <c r="AU674" i="8"/>
  <c r="AU675" i="8"/>
  <c r="AU676" i="8"/>
  <c r="AU677" i="8"/>
  <c r="AU678" i="8"/>
  <c r="AU679" i="8"/>
  <c r="AU680" i="8"/>
  <c r="AU681" i="8"/>
  <c r="AU682" i="8"/>
  <c r="AU683" i="8"/>
  <c r="AU684" i="8"/>
  <c r="AU685" i="8"/>
  <c r="AU686" i="8"/>
  <c r="AU687" i="8"/>
  <c r="AU688" i="8"/>
  <c r="AU689" i="8"/>
  <c r="AU690" i="8"/>
  <c r="AU691" i="8"/>
  <c r="AU692" i="8"/>
  <c r="AU693" i="8"/>
  <c r="AU694" i="8"/>
  <c r="AU695" i="8"/>
  <c r="AU696" i="8"/>
  <c r="AU697" i="8"/>
  <c r="AU698" i="8"/>
  <c r="AU699" i="8"/>
  <c r="AU700" i="8"/>
  <c r="AU701" i="8"/>
  <c r="AU702" i="8"/>
  <c r="AU703" i="8"/>
  <c r="AU704" i="8"/>
  <c r="AU705" i="8"/>
  <c r="AU706" i="8"/>
  <c r="AU707" i="8"/>
  <c r="AU708" i="8"/>
  <c r="AU709" i="8"/>
  <c r="AU710" i="8"/>
  <c r="AU711" i="8"/>
  <c r="AU712" i="8"/>
  <c r="AU713" i="8"/>
  <c r="AU714" i="8"/>
  <c r="AU715" i="8"/>
  <c r="AU716" i="8"/>
  <c r="AU717" i="8"/>
  <c r="AU718" i="8"/>
  <c r="AU719" i="8"/>
  <c r="AU720" i="8"/>
  <c r="AU721" i="8"/>
  <c r="AU722" i="8"/>
  <c r="AU723" i="8"/>
  <c r="AU724" i="8"/>
  <c r="AU725" i="8"/>
  <c r="AU726" i="8"/>
  <c r="AU727" i="8"/>
  <c r="AU728" i="8"/>
  <c r="AU729" i="8"/>
  <c r="AU730" i="8"/>
  <c r="AU731" i="8"/>
  <c r="AU732" i="8"/>
  <c r="AU733" i="8"/>
  <c r="AU734" i="8"/>
  <c r="AU735" i="8"/>
  <c r="AU736" i="8"/>
  <c r="AU737" i="8"/>
  <c r="AU738" i="8"/>
  <c r="AU739" i="8"/>
  <c r="AU740" i="8"/>
  <c r="AU741" i="8"/>
  <c r="AU742" i="8"/>
  <c r="AU743" i="8"/>
  <c r="AU744" i="8"/>
  <c r="AU745" i="8"/>
  <c r="AU746" i="8"/>
  <c r="AU747" i="8"/>
  <c r="AU748" i="8"/>
  <c r="AU749" i="8"/>
  <c r="AU750" i="8"/>
  <c r="AU751" i="8"/>
  <c r="AU752" i="8"/>
  <c r="AU753" i="8"/>
  <c r="AU754" i="8"/>
  <c r="AU755" i="8"/>
  <c r="AU756" i="8"/>
  <c r="AU757" i="8"/>
  <c r="AU758" i="8"/>
  <c r="AU759" i="8"/>
  <c r="AU760" i="8"/>
  <c r="AU761" i="8"/>
  <c r="AU762" i="8"/>
  <c r="AU763" i="8"/>
  <c r="AU764" i="8"/>
  <c r="AU765" i="8"/>
  <c r="AU766" i="8"/>
  <c r="AU767" i="8"/>
  <c r="AU768" i="8"/>
  <c r="AU769" i="8"/>
  <c r="AU770" i="8"/>
  <c r="AU771" i="8"/>
  <c r="AU772" i="8"/>
  <c r="AU773" i="8"/>
  <c r="AU774" i="8"/>
  <c r="AU775" i="8"/>
  <c r="AU776" i="8"/>
  <c r="AU777" i="8"/>
  <c r="AU778" i="8"/>
  <c r="AU779" i="8"/>
  <c r="AU780" i="8"/>
  <c r="AU781" i="8"/>
  <c r="AU782" i="8"/>
  <c r="AU783" i="8"/>
  <c r="AU784" i="8"/>
  <c r="AU785" i="8"/>
  <c r="AU786" i="8"/>
  <c r="AU787" i="8"/>
  <c r="AU788" i="8"/>
  <c r="AU789" i="8"/>
  <c r="AU790" i="8"/>
  <c r="AU791" i="8"/>
  <c r="AU792" i="8"/>
  <c r="AU793" i="8"/>
  <c r="AU794" i="8"/>
  <c r="AU795" i="8"/>
  <c r="AU796" i="8"/>
  <c r="AU797" i="8"/>
  <c r="AU798" i="8"/>
  <c r="AU799" i="8"/>
  <c r="AU800" i="8"/>
  <c r="AU801" i="8"/>
  <c r="AU802" i="8"/>
  <c r="AU803" i="8"/>
  <c r="AU804" i="8"/>
  <c r="AU805" i="8"/>
  <c r="AU806" i="8"/>
  <c r="AU807" i="8"/>
  <c r="AU808" i="8"/>
  <c r="AU809" i="8"/>
  <c r="AU810" i="8"/>
  <c r="AU811" i="8"/>
  <c r="AU812" i="8"/>
  <c r="AU813" i="8"/>
  <c r="AU814" i="8"/>
  <c r="AU815" i="8"/>
  <c r="AU816" i="8"/>
  <c r="AU817" i="8"/>
  <c r="AU818" i="8"/>
  <c r="AU819" i="8"/>
  <c r="AU820" i="8"/>
  <c r="AU821" i="8"/>
  <c r="AU822" i="8"/>
  <c r="AU823" i="8"/>
  <c r="AU824" i="8"/>
  <c r="AU825" i="8"/>
  <c r="AU826" i="8"/>
  <c r="AU827" i="8"/>
  <c r="AU828" i="8"/>
  <c r="AU829" i="8"/>
  <c r="AU830" i="8"/>
  <c r="AU831" i="8"/>
  <c r="AU832" i="8"/>
  <c r="AU833" i="8"/>
  <c r="AU834" i="8"/>
  <c r="AU835" i="8"/>
  <c r="AU836" i="8"/>
  <c r="AU837" i="8"/>
  <c r="AU838" i="8"/>
  <c r="AU839" i="8"/>
  <c r="AU840" i="8"/>
  <c r="AU841" i="8"/>
  <c r="AU842" i="8"/>
  <c r="AU843" i="8"/>
  <c r="AU844" i="8"/>
  <c r="AU845" i="8"/>
  <c r="AU846" i="8"/>
  <c r="AU847" i="8"/>
  <c r="AU848" i="8"/>
  <c r="AU849" i="8"/>
  <c r="AU850" i="8"/>
  <c r="AU851" i="8"/>
  <c r="AU852" i="8"/>
  <c r="AU853" i="8"/>
  <c r="AU854" i="8"/>
  <c r="AU855" i="8"/>
  <c r="AU856" i="8"/>
  <c r="AU857" i="8"/>
  <c r="AU858" i="8"/>
  <c r="AU859" i="8"/>
  <c r="AU860" i="8"/>
  <c r="AU861" i="8"/>
  <c r="AU862" i="8"/>
  <c r="AU863" i="8"/>
  <c r="AU864" i="8"/>
  <c r="AU865" i="8"/>
  <c r="AU866" i="8"/>
  <c r="AU867" i="8"/>
  <c r="AU868" i="8"/>
  <c r="AU869" i="8"/>
  <c r="AU870" i="8"/>
  <c r="AU871" i="8"/>
  <c r="AU872" i="8"/>
  <c r="AU873" i="8"/>
  <c r="AU874" i="8"/>
  <c r="AU875" i="8"/>
  <c r="AU876" i="8"/>
  <c r="AU877" i="8"/>
  <c r="AU878" i="8"/>
  <c r="AU879" i="8"/>
  <c r="AU880" i="8"/>
  <c r="AU881" i="8"/>
  <c r="AU882" i="8"/>
  <c r="AU883" i="8"/>
  <c r="AU884" i="8"/>
  <c r="AU885" i="8"/>
  <c r="AU886" i="8"/>
  <c r="AU887" i="8"/>
  <c r="AU888" i="8"/>
  <c r="AU889" i="8"/>
  <c r="AU890" i="8"/>
  <c r="AU891" i="8"/>
  <c r="AU892" i="8"/>
  <c r="AU893" i="8"/>
  <c r="AU894" i="8"/>
  <c r="AU895" i="8"/>
  <c r="AU896" i="8"/>
  <c r="AU897" i="8"/>
  <c r="AU898" i="8"/>
  <c r="AU899" i="8"/>
  <c r="AU900" i="8"/>
  <c r="AU901" i="8"/>
  <c r="AU902" i="8"/>
  <c r="AU903" i="8"/>
  <c r="AU904" i="8"/>
  <c r="AU905" i="8"/>
  <c r="AU906" i="8"/>
  <c r="AU907" i="8"/>
  <c r="AU908" i="8"/>
  <c r="AU909" i="8"/>
  <c r="AU910" i="8"/>
  <c r="AU911" i="8"/>
  <c r="AU912" i="8"/>
  <c r="AU913" i="8"/>
  <c r="AU914" i="8"/>
  <c r="AU915" i="8"/>
  <c r="AU916" i="8"/>
  <c r="AU917" i="8"/>
  <c r="AU918" i="8"/>
  <c r="AU919" i="8"/>
  <c r="AU920" i="8"/>
  <c r="AU921" i="8"/>
  <c r="AU922" i="8"/>
  <c r="AU923" i="8"/>
  <c r="AU924" i="8"/>
  <c r="AU925" i="8"/>
  <c r="AU926" i="8"/>
  <c r="AU927" i="8"/>
  <c r="AU928" i="8"/>
  <c r="AU929" i="8"/>
  <c r="AU930" i="8"/>
  <c r="AU931" i="8"/>
  <c r="AU932" i="8"/>
  <c r="AU933" i="8"/>
  <c r="AU934" i="8"/>
  <c r="AU935" i="8"/>
  <c r="AU936" i="8"/>
  <c r="AU937" i="8"/>
  <c r="AU938" i="8"/>
  <c r="AU939" i="8"/>
  <c r="AU940" i="8"/>
  <c r="AU941" i="8"/>
  <c r="AU942" i="8"/>
  <c r="AU943" i="8"/>
  <c r="AU944" i="8"/>
  <c r="AU945" i="8"/>
  <c r="AU946" i="8"/>
  <c r="AU947" i="8"/>
  <c r="AU948" i="8"/>
  <c r="AU949" i="8"/>
  <c r="AU950" i="8"/>
  <c r="AU951" i="8"/>
  <c r="AU952" i="8"/>
  <c r="AU953" i="8"/>
  <c r="AU954" i="8"/>
  <c r="AU955" i="8"/>
  <c r="AU956" i="8"/>
  <c r="AU957" i="8"/>
  <c r="AU958" i="8"/>
  <c r="AU959" i="8"/>
  <c r="AU960" i="8"/>
  <c r="AU961" i="8"/>
  <c r="AU962" i="8"/>
  <c r="AU963" i="8"/>
  <c r="AU964" i="8"/>
  <c r="AU965" i="8"/>
  <c r="AU966" i="8"/>
  <c r="AU967" i="8"/>
  <c r="AU968" i="8"/>
  <c r="AU969" i="8"/>
  <c r="AU970" i="8"/>
  <c r="AU971" i="8"/>
  <c r="AU972" i="8"/>
  <c r="AU973" i="8"/>
  <c r="AU974" i="8"/>
  <c r="AU975" i="8"/>
  <c r="AU976" i="8"/>
  <c r="AU977" i="8"/>
  <c r="AU978" i="8"/>
  <c r="AU979" i="8"/>
  <c r="AU980" i="8"/>
  <c r="AU981" i="8"/>
  <c r="AU982" i="8"/>
  <c r="AU983" i="8"/>
  <c r="AU984" i="8"/>
  <c r="AU985" i="8"/>
  <c r="AU986" i="8"/>
  <c r="AU987" i="8"/>
  <c r="AU988" i="8"/>
  <c r="AU989" i="8"/>
  <c r="AU990" i="8"/>
  <c r="AU991" i="8"/>
  <c r="AU992" i="8"/>
  <c r="AU993" i="8"/>
  <c r="AU994" i="8"/>
  <c r="AU995" i="8"/>
  <c r="AU996" i="8"/>
  <c r="AU997" i="8"/>
  <c r="AU998" i="8"/>
  <c r="AU999" i="8"/>
  <c r="AU1000" i="8"/>
  <c r="AU1001" i="8"/>
  <c r="AU1002" i="8"/>
  <c r="AU1003" i="8"/>
  <c r="AU1004" i="8"/>
  <c r="AU1005" i="8"/>
  <c r="AU1006" i="8"/>
  <c r="AU1007" i="8"/>
  <c r="AU1008" i="8"/>
  <c r="AU1009" i="8"/>
  <c r="AU1010" i="8"/>
  <c r="AU1011" i="8"/>
  <c r="AU1012" i="8"/>
  <c r="AU1013" i="8"/>
  <c r="AU1014" i="8"/>
  <c r="AU1015" i="8"/>
  <c r="AU1016" i="8"/>
  <c r="AU1017" i="8"/>
  <c r="AU1018" i="8"/>
  <c r="AU1019" i="8"/>
  <c r="AU1020" i="8"/>
  <c r="AU1021" i="8"/>
  <c r="AU1022" i="8"/>
  <c r="AU1023" i="8"/>
  <c r="AU1024" i="8"/>
  <c r="AU1025" i="8"/>
  <c r="AU1026" i="8"/>
  <c r="AU1027" i="8"/>
  <c r="AU1028" i="8"/>
  <c r="AU1029" i="8"/>
  <c r="AU5" i="8"/>
  <c r="AF60" i="8"/>
  <c r="AF92" i="8"/>
  <c r="AV92" i="8" s="1"/>
  <c r="AF260" i="8"/>
  <c r="AF811" i="8"/>
  <c r="K5" i="10"/>
  <c r="K6" i="10" s="1"/>
  <c r="K7" i="10" s="1"/>
  <c r="K4" i="10"/>
  <c r="AG6" i="8"/>
  <c r="AF6" i="8" s="1"/>
  <c r="AG7" i="8"/>
  <c r="AF7" i="8" s="1"/>
  <c r="AG8" i="8"/>
  <c r="AF8" i="8" s="1"/>
  <c r="AG9" i="8"/>
  <c r="AF9" i="8" s="1"/>
  <c r="AG10" i="8"/>
  <c r="AF10" i="8" s="1"/>
  <c r="AG11" i="8"/>
  <c r="AF11" i="8" s="1"/>
  <c r="AG12" i="8"/>
  <c r="AF12" i="8" s="1"/>
  <c r="AG13" i="8"/>
  <c r="AF13" i="8" s="1"/>
  <c r="AG14" i="8"/>
  <c r="AF14" i="8" s="1"/>
  <c r="AG15" i="8"/>
  <c r="AF15" i="8" s="1"/>
  <c r="AG16" i="8"/>
  <c r="AF16" i="8" s="1"/>
  <c r="AG17" i="8"/>
  <c r="AF17" i="8" s="1"/>
  <c r="AG18" i="8"/>
  <c r="AF18" i="8" s="1"/>
  <c r="AG19" i="8"/>
  <c r="AF19" i="8" s="1"/>
  <c r="AG20" i="8"/>
  <c r="AF20" i="8" s="1"/>
  <c r="AG21" i="8"/>
  <c r="AF21" i="8" s="1"/>
  <c r="AG22" i="8"/>
  <c r="AF22" i="8" s="1"/>
  <c r="AG23" i="8"/>
  <c r="AF23" i="8" s="1"/>
  <c r="AG24" i="8"/>
  <c r="AF24" i="8" s="1"/>
  <c r="AG25" i="8"/>
  <c r="AF25" i="8" s="1"/>
  <c r="AG26" i="8"/>
  <c r="AF26" i="8" s="1"/>
  <c r="AG27" i="8"/>
  <c r="AF27" i="8" s="1"/>
  <c r="AG28" i="8"/>
  <c r="AF28" i="8" s="1"/>
  <c r="AG29" i="8"/>
  <c r="AF29" i="8" s="1"/>
  <c r="AG30" i="8"/>
  <c r="AF30" i="8" s="1"/>
  <c r="AG31" i="8"/>
  <c r="AF31" i="8" s="1"/>
  <c r="AG32" i="8"/>
  <c r="AF32" i="8" s="1"/>
  <c r="AG33" i="8"/>
  <c r="AF33" i="8" s="1"/>
  <c r="AG34" i="8"/>
  <c r="AF34" i="8" s="1"/>
  <c r="AG35" i="8"/>
  <c r="AF35" i="8" s="1"/>
  <c r="AG36" i="8"/>
  <c r="AF36" i="8" s="1"/>
  <c r="AG37" i="8"/>
  <c r="AF37" i="8" s="1"/>
  <c r="AG38" i="8"/>
  <c r="AF38" i="8" s="1"/>
  <c r="AG39" i="8"/>
  <c r="AF39" i="8" s="1"/>
  <c r="AG40" i="8"/>
  <c r="AF40" i="8" s="1"/>
  <c r="AG41" i="8"/>
  <c r="AF41" i="8" s="1"/>
  <c r="AG42" i="8"/>
  <c r="AF42" i="8" s="1"/>
  <c r="AG43" i="8"/>
  <c r="AF43" i="8" s="1"/>
  <c r="AG44" i="8"/>
  <c r="AF44" i="8" s="1"/>
  <c r="AG45" i="8"/>
  <c r="AF45" i="8" s="1"/>
  <c r="AG46" i="8"/>
  <c r="AF46" i="8" s="1"/>
  <c r="AG47" i="8"/>
  <c r="AF47" i="8" s="1"/>
  <c r="AG48" i="8"/>
  <c r="AF48" i="8" s="1"/>
  <c r="AG49" i="8"/>
  <c r="AF49" i="8" s="1"/>
  <c r="AG50" i="8"/>
  <c r="AF50" i="8" s="1"/>
  <c r="AG51" i="8"/>
  <c r="AF51" i="8" s="1"/>
  <c r="AG52" i="8"/>
  <c r="AF52" i="8" s="1"/>
  <c r="AG53" i="8"/>
  <c r="AF53" i="8" s="1"/>
  <c r="AG54" i="8"/>
  <c r="AF54" i="8" s="1"/>
  <c r="AG55" i="8"/>
  <c r="AF55" i="8" s="1"/>
  <c r="AG56" i="8"/>
  <c r="AF56" i="8" s="1"/>
  <c r="AG57" i="8"/>
  <c r="AF57" i="8" s="1"/>
  <c r="AG58" i="8"/>
  <c r="AF58" i="8" s="1"/>
  <c r="AG59" i="8"/>
  <c r="AF59" i="8" s="1"/>
  <c r="AG60" i="8"/>
  <c r="AG61" i="8"/>
  <c r="AF61" i="8" s="1"/>
  <c r="AG62" i="8"/>
  <c r="AF62" i="8" s="1"/>
  <c r="AG63" i="8"/>
  <c r="AF63" i="8" s="1"/>
  <c r="AG64" i="8"/>
  <c r="AF64" i="8" s="1"/>
  <c r="AG65" i="8"/>
  <c r="AF65" i="8" s="1"/>
  <c r="AG66" i="8"/>
  <c r="AF66" i="8" s="1"/>
  <c r="AG67" i="8"/>
  <c r="AF67" i="8" s="1"/>
  <c r="AG68" i="8"/>
  <c r="AF68" i="8" s="1"/>
  <c r="AG69" i="8"/>
  <c r="AF69" i="8" s="1"/>
  <c r="AG70" i="8"/>
  <c r="AF70" i="8" s="1"/>
  <c r="AG71" i="8"/>
  <c r="AF71" i="8" s="1"/>
  <c r="AG72" i="8"/>
  <c r="AF72" i="8" s="1"/>
  <c r="AG73" i="8"/>
  <c r="AF73" i="8" s="1"/>
  <c r="AG74" i="8"/>
  <c r="AF74" i="8" s="1"/>
  <c r="AG75" i="8"/>
  <c r="AF75" i="8" s="1"/>
  <c r="AG76" i="8"/>
  <c r="AF76" i="8" s="1"/>
  <c r="AG77" i="8"/>
  <c r="AE77" i="8" s="1"/>
  <c r="AN77" i="8" s="1"/>
  <c r="AG78" i="8"/>
  <c r="AF78" i="8" s="1"/>
  <c r="AG79" i="8"/>
  <c r="AF79" i="8" s="1"/>
  <c r="AG80" i="8"/>
  <c r="AF80" i="8" s="1"/>
  <c r="AG81" i="8"/>
  <c r="AF81" i="8" s="1"/>
  <c r="AG82" i="8"/>
  <c r="AF82" i="8" s="1"/>
  <c r="AG83" i="8"/>
  <c r="AF83" i="8" s="1"/>
  <c r="AG84" i="8"/>
  <c r="AF84" i="8" s="1"/>
  <c r="AG85" i="8"/>
  <c r="AF85" i="8" s="1"/>
  <c r="AG86" i="8"/>
  <c r="AF86" i="8" s="1"/>
  <c r="AG87" i="8"/>
  <c r="AF87" i="8" s="1"/>
  <c r="AG88" i="8"/>
  <c r="AF88" i="8" s="1"/>
  <c r="AG89" i="8"/>
  <c r="AF89" i="8" s="1"/>
  <c r="AG90" i="8"/>
  <c r="AF90" i="8" s="1"/>
  <c r="AG91" i="8"/>
  <c r="AF91" i="8" s="1"/>
  <c r="AG92" i="8"/>
  <c r="AG93" i="8"/>
  <c r="AF93" i="8" s="1"/>
  <c r="AG94" i="8"/>
  <c r="AF94" i="8" s="1"/>
  <c r="AG95" i="8"/>
  <c r="AF95" i="8" s="1"/>
  <c r="AG96" i="8"/>
  <c r="AF96" i="8" s="1"/>
  <c r="AG97" i="8"/>
  <c r="AF97" i="8" s="1"/>
  <c r="AG98" i="8"/>
  <c r="AF98" i="8" s="1"/>
  <c r="AG99" i="8"/>
  <c r="AF99" i="8" s="1"/>
  <c r="AG100" i="8"/>
  <c r="AF100" i="8" s="1"/>
  <c r="AG101" i="8"/>
  <c r="AF101" i="8" s="1"/>
  <c r="AG102" i="8"/>
  <c r="AF102" i="8" s="1"/>
  <c r="AG103" i="8"/>
  <c r="AF103" i="8" s="1"/>
  <c r="AG104" i="8"/>
  <c r="AF104" i="8" s="1"/>
  <c r="AG105" i="8"/>
  <c r="AF105" i="8" s="1"/>
  <c r="AG106" i="8"/>
  <c r="AF106" i="8" s="1"/>
  <c r="AG107" i="8"/>
  <c r="AF107" i="8" s="1"/>
  <c r="AG108" i="8"/>
  <c r="AF108" i="8" s="1"/>
  <c r="AV108" i="8" s="1"/>
  <c r="AG109" i="8"/>
  <c r="AF109" i="8" s="1"/>
  <c r="AG110" i="8"/>
  <c r="AF110" i="8" s="1"/>
  <c r="AG111" i="8"/>
  <c r="AF111" i="8" s="1"/>
  <c r="AG112" i="8"/>
  <c r="AF112" i="8" s="1"/>
  <c r="AG113" i="8"/>
  <c r="AF113" i="8" s="1"/>
  <c r="AG114" i="8"/>
  <c r="AF114" i="8" s="1"/>
  <c r="AG115" i="8"/>
  <c r="AF115" i="8" s="1"/>
  <c r="AG116" i="8"/>
  <c r="AF116" i="8" s="1"/>
  <c r="AG117" i="8"/>
  <c r="AF117" i="8" s="1"/>
  <c r="AG118" i="8"/>
  <c r="AF118" i="8" s="1"/>
  <c r="AG119" i="8"/>
  <c r="AF119" i="8" s="1"/>
  <c r="AG120" i="8"/>
  <c r="AF120" i="8" s="1"/>
  <c r="AG121" i="8"/>
  <c r="AF121" i="8" s="1"/>
  <c r="AG122" i="8"/>
  <c r="AF122" i="8" s="1"/>
  <c r="AG123" i="8"/>
  <c r="AF123" i="8" s="1"/>
  <c r="AG124" i="8"/>
  <c r="AF124" i="8" s="1"/>
  <c r="AG125" i="8"/>
  <c r="AF125" i="8" s="1"/>
  <c r="AG126" i="8"/>
  <c r="AF126" i="8" s="1"/>
  <c r="AG127" i="8"/>
  <c r="AF127" i="8" s="1"/>
  <c r="AG128" i="8"/>
  <c r="AF128" i="8" s="1"/>
  <c r="AG129" i="8"/>
  <c r="AF129" i="8" s="1"/>
  <c r="AG130" i="8"/>
  <c r="AF130" i="8" s="1"/>
  <c r="AG131" i="8"/>
  <c r="AF131" i="8" s="1"/>
  <c r="AG132" i="8"/>
  <c r="AF132" i="8" s="1"/>
  <c r="AG133" i="8"/>
  <c r="AF133" i="8" s="1"/>
  <c r="AG134" i="8"/>
  <c r="AF134" i="8" s="1"/>
  <c r="AG135" i="8"/>
  <c r="AF135" i="8" s="1"/>
  <c r="AG136" i="8"/>
  <c r="AF136" i="8" s="1"/>
  <c r="AG137" i="8"/>
  <c r="AF137" i="8" s="1"/>
  <c r="AG138" i="8"/>
  <c r="AF138" i="8" s="1"/>
  <c r="AG139" i="8"/>
  <c r="AF139" i="8" s="1"/>
  <c r="AG140" i="8"/>
  <c r="AF140" i="8" s="1"/>
  <c r="AG141" i="8"/>
  <c r="AF141" i="8" s="1"/>
  <c r="AG142" i="8"/>
  <c r="AF142" i="8" s="1"/>
  <c r="AG143" i="8"/>
  <c r="AF143" i="8" s="1"/>
  <c r="AG144" i="8"/>
  <c r="AF144" i="8" s="1"/>
  <c r="AG145" i="8"/>
  <c r="AF145" i="8" s="1"/>
  <c r="AG146" i="8"/>
  <c r="AF146" i="8" s="1"/>
  <c r="AG147" i="8"/>
  <c r="AF147" i="8" s="1"/>
  <c r="AG148" i="8"/>
  <c r="AF148" i="8" s="1"/>
  <c r="AG149" i="8"/>
  <c r="AF149" i="8" s="1"/>
  <c r="AG150" i="8"/>
  <c r="AF150" i="8" s="1"/>
  <c r="AG151" i="8"/>
  <c r="AF151" i="8" s="1"/>
  <c r="AG152" i="8"/>
  <c r="AF152" i="8" s="1"/>
  <c r="AG153" i="8"/>
  <c r="AF153" i="8" s="1"/>
  <c r="AG154" i="8"/>
  <c r="AF154" i="8" s="1"/>
  <c r="AG155" i="8"/>
  <c r="AF155" i="8" s="1"/>
  <c r="AG156" i="8"/>
  <c r="AF156" i="8" s="1"/>
  <c r="AG157" i="8"/>
  <c r="AF157" i="8" s="1"/>
  <c r="AG158" i="8"/>
  <c r="AF158" i="8" s="1"/>
  <c r="AG159" i="8"/>
  <c r="AF159" i="8" s="1"/>
  <c r="AG160" i="8"/>
  <c r="AF160" i="8" s="1"/>
  <c r="AG161" i="8"/>
  <c r="AF161" i="8" s="1"/>
  <c r="AG162" i="8"/>
  <c r="AF162" i="8" s="1"/>
  <c r="AG163" i="8"/>
  <c r="AF163" i="8" s="1"/>
  <c r="AG164" i="8"/>
  <c r="AF164" i="8" s="1"/>
  <c r="AG165" i="8"/>
  <c r="AF165" i="8" s="1"/>
  <c r="AG166" i="8"/>
  <c r="AF166" i="8" s="1"/>
  <c r="AG167" i="8"/>
  <c r="AF167" i="8" s="1"/>
  <c r="AG168" i="8"/>
  <c r="AF168" i="8" s="1"/>
  <c r="AG169" i="8"/>
  <c r="AF169" i="8" s="1"/>
  <c r="AG170" i="8"/>
  <c r="AF170" i="8" s="1"/>
  <c r="AG171" i="8"/>
  <c r="AF171" i="8" s="1"/>
  <c r="AG172" i="8"/>
  <c r="AF172" i="8" s="1"/>
  <c r="AG173" i="8"/>
  <c r="AF173" i="8" s="1"/>
  <c r="AG174" i="8"/>
  <c r="AF174" i="8" s="1"/>
  <c r="AG175" i="8"/>
  <c r="AF175" i="8" s="1"/>
  <c r="AG176" i="8"/>
  <c r="AF176" i="8" s="1"/>
  <c r="AG177" i="8"/>
  <c r="AF177" i="8" s="1"/>
  <c r="AG178" i="8"/>
  <c r="AF178" i="8" s="1"/>
  <c r="AG179" i="8"/>
  <c r="AF179" i="8" s="1"/>
  <c r="AG180" i="8"/>
  <c r="AF180" i="8" s="1"/>
  <c r="AG181" i="8"/>
  <c r="AF181" i="8" s="1"/>
  <c r="AG182" i="8"/>
  <c r="AF182" i="8" s="1"/>
  <c r="AG183" i="8"/>
  <c r="AF183" i="8" s="1"/>
  <c r="AG184" i="8"/>
  <c r="AF184" i="8" s="1"/>
  <c r="AG185" i="8"/>
  <c r="AF185" i="8" s="1"/>
  <c r="AG186" i="8"/>
  <c r="AF186" i="8" s="1"/>
  <c r="AG187" i="8"/>
  <c r="AF187" i="8" s="1"/>
  <c r="AG188" i="8"/>
  <c r="AF188" i="8" s="1"/>
  <c r="AG189" i="8"/>
  <c r="AF189" i="8" s="1"/>
  <c r="AG190" i="8"/>
  <c r="AF190" i="8" s="1"/>
  <c r="AG191" i="8"/>
  <c r="AF191" i="8" s="1"/>
  <c r="AG192" i="8"/>
  <c r="AF192" i="8" s="1"/>
  <c r="AG193" i="8"/>
  <c r="AF193" i="8" s="1"/>
  <c r="AG194" i="8"/>
  <c r="AF194" i="8" s="1"/>
  <c r="AG195" i="8"/>
  <c r="AF195" i="8" s="1"/>
  <c r="AG196" i="8"/>
  <c r="AF196" i="8" s="1"/>
  <c r="AG197" i="8"/>
  <c r="AF197" i="8" s="1"/>
  <c r="AG198" i="8"/>
  <c r="AF198" i="8" s="1"/>
  <c r="AG199" i="8"/>
  <c r="AF199" i="8" s="1"/>
  <c r="AG200" i="8"/>
  <c r="AF200" i="8" s="1"/>
  <c r="AG201" i="8"/>
  <c r="AF201" i="8" s="1"/>
  <c r="AG202" i="8"/>
  <c r="AF202" i="8" s="1"/>
  <c r="AG203" i="8"/>
  <c r="AF203" i="8" s="1"/>
  <c r="AG204" i="8"/>
  <c r="AF204" i="8" s="1"/>
  <c r="AG205" i="8"/>
  <c r="AF205" i="8" s="1"/>
  <c r="AG206" i="8"/>
  <c r="AF206" i="8" s="1"/>
  <c r="AG207" i="8"/>
  <c r="AF207" i="8" s="1"/>
  <c r="AG208" i="8"/>
  <c r="AF208" i="8" s="1"/>
  <c r="AG209" i="8"/>
  <c r="AF209" i="8" s="1"/>
  <c r="AG210" i="8"/>
  <c r="AF210" i="8" s="1"/>
  <c r="AG211" i="8"/>
  <c r="AF211" i="8" s="1"/>
  <c r="AG212" i="8"/>
  <c r="AF212" i="8" s="1"/>
  <c r="AG213" i="8"/>
  <c r="AF213" i="8" s="1"/>
  <c r="AG214" i="8"/>
  <c r="AF214" i="8" s="1"/>
  <c r="AG215" i="8"/>
  <c r="AF215" i="8" s="1"/>
  <c r="AG216" i="8"/>
  <c r="AF216" i="8" s="1"/>
  <c r="AG217" i="8"/>
  <c r="AF217" i="8" s="1"/>
  <c r="AG218" i="8"/>
  <c r="AF218" i="8" s="1"/>
  <c r="AG219" i="8"/>
  <c r="AF219" i="8" s="1"/>
  <c r="AG220" i="8"/>
  <c r="AF220" i="8" s="1"/>
  <c r="AG221" i="8"/>
  <c r="AF221" i="8" s="1"/>
  <c r="AG222" i="8"/>
  <c r="AF222" i="8" s="1"/>
  <c r="AG223" i="8"/>
  <c r="AF223" i="8" s="1"/>
  <c r="AG224" i="8"/>
  <c r="AF224" i="8" s="1"/>
  <c r="AG225" i="8"/>
  <c r="AF225" i="8" s="1"/>
  <c r="AG226" i="8"/>
  <c r="AF226" i="8" s="1"/>
  <c r="AG227" i="8"/>
  <c r="AF227" i="8" s="1"/>
  <c r="AG228" i="8"/>
  <c r="AF228" i="8" s="1"/>
  <c r="AG229" i="8"/>
  <c r="AF229" i="8" s="1"/>
  <c r="AG230" i="8"/>
  <c r="AF230" i="8" s="1"/>
  <c r="AG231" i="8"/>
  <c r="AF231" i="8" s="1"/>
  <c r="AG232" i="8"/>
  <c r="AF232" i="8" s="1"/>
  <c r="AG233" i="8"/>
  <c r="AF233" i="8" s="1"/>
  <c r="AG234" i="8"/>
  <c r="AF234" i="8" s="1"/>
  <c r="AG235" i="8"/>
  <c r="AF235" i="8" s="1"/>
  <c r="AG236" i="8"/>
  <c r="AF236" i="8" s="1"/>
  <c r="AG237" i="8"/>
  <c r="AF237" i="8" s="1"/>
  <c r="AG238" i="8"/>
  <c r="AF238" i="8" s="1"/>
  <c r="AG239" i="8"/>
  <c r="AF239" i="8" s="1"/>
  <c r="AG240" i="8"/>
  <c r="AF240" i="8" s="1"/>
  <c r="AG241" i="8"/>
  <c r="AF241" i="8" s="1"/>
  <c r="AG242" i="8"/>
  <c r="AF242" i="8" s="1"/>
  <c r="AG243" i="8"/>
  <c r="AF243" i="8" s="1"/>
  <c r="AG244" i="8"/>
  <c r="AF244" i="8" s="1"/>
  <c r="AG245" i="8"/>
  <c r="AF245" i="8" s="1"/>
  <c r="AG246" i="8"/>
  <c r="AF246" i="8" s="1"/>
  <c r="AG247" i="8"/>
  <c r="AF247" i="8" s="1"/>
  <c r="AG248" i="8"/>
  <c r="AF248" i="8" s="1"/>
  <c r="AG249" i="8"/>
  <c r="AF249" i="8" s="1"/>
  <c r="AG250" i="8"/>
  <c r="AF250" i="8" s="1"/>
  <c r="AG251" i="8"/>
  <c r="AF251" i="8" s="1"/>
  <c r="AG252" i="8"/>
  <c r="AF252" i="8" s="1"/>
  <c r="AG253" i="8"/>
  <c r="AF253" i="8" s="1"/>
  <c r="AG254" i="8"/>
  <c r="AF254" i="8" s="1"/>
  <c r="AG255" i="8"/>
  <c r="AF255" i="8" s="1"/>
  <c r="AG256" i="8"/>
  <c r="AF256" i="8" s="1"/>
  <c r="AG257" i="8"/>
  <c r="AF257" i="8" s="1"/>
  <c r="AG258" i="8"/>
  <c r="AF258" i="8" s="1"/>
  <c r="AG259" i="8"/>
  <c r="AF259" i="8" s="1"/>
  <c r="AG260" i="8"/>
  <c r="AG261" i="8"/>
  <c r="AF261" i="8" s="1"/>
  <c r="AG262" i="8"/>
  <c r="AF262" i="8" s="1"/>
  <c r="AG263" i="8"/>
  <c r="AF263" i="8" s="1"/>
  <c r="AG264" i="8"/>
  <c r="AF264" i="8" s="1"/>
  <c r="AG265" i="8"/>
  <c r="AF265" i="8" s="1"/>
  <c r="AG266" i="8"/>
  <c r="AF266" i="8" s="1"/>
  <c r="AG267" i="8"/>
  <c r="AF267" i="8" s="1"/>
  <c r="AG268" i="8"/>
  <c r="AF268" i="8" s="1"/>
  <c r="AG269" i="8"/>
  <c r="AF269" i="8" s="1"/>
  <c r="AG270" i="8"/>
  <c r="AF270" i="8" s="1"/>
  <c r="AG271" i="8"/>
  <c r="AF271" i="8" s="1"/>
  <c r="AG272" i="8"/>
  <c r="AF272" i="8" s="1"/>
  <c r="AG273" i="8"/>
  <c r="AF273" i="8" s="1"/>
  <c r="AG274" i="8"/>
  <c r="AF274" i="8" s="1"/>
  <c r="AG275" i="8"/>
  <c r="AF275" i="8" s="1"/>
  <c r="AG276" i="8"/>
  <c r="AF276" i="8" s="1"/>
  <c r="AG277" i="8"/>
  <c r="AF277" i="8" s="1"/>
  <c r="AG278" i="8"/>
  <c r="AF278" i="8" s="1"/>
  <c r="AG279" i="8"/>
  <c r="AF279" i="8" s="1"/>
  <c r="AG280" i="8"/>
  <c r="AF280" i="8" s="1"/>
  <c r="AG281" i="8"/>
  <c r="AF281" i="8" s="1"/>
  <c r="AG282" i="8"/>
  <c r="AF282" i="8" s="1"/>
  <c r="AG283" i="8"/>
  <c r="AF283" i="8" s="1"/>
  <c r="AG284" i="8"/>
  <c r="AF284" i="8" s="1"/>
  <c r="AG285" i="8"/>
  <c r="AF285" i="8" s="1"/>
  <c r="AG286" i="8"/>
  <c r="AF286" i="8" s="1"/>
  <c r="AG287" i="8"/>
  <c r="AF287" i="8" s="1"/>
  <c r="AG288" i="8"/>
  <c r="AF288" i="8" s="1"/>
  <c r="AG289" i="8"/>
  <c r="AF289" i="8" s="1"/>
  <c r="AG290" i="8"/>
  <c r="AF290" i="8" s="1"/>
  <c r="AG291" i="8"/>
  <c r="AF291" i="8" s="1"/>
  <c r="AG292" i="8"/>
  <c r="AF292" i="8" s="1"/>
  <c r="AG293" i="8"/>
  <c r="AF293" i="8" s="1"/>
  <c r="AG294" i="8"/>
  <c r="AF294" i="8" s="1"/>
  <c r="AG295" i="8"/>
  <c r="AF295" i="8" s="1"/>
  <c r="AG296" i="8"/>
  <c r="AF296" i="8" s="1"/>
  <c r="AG297" i="8"/>
  <c r="AF297" i="8" s="1"/>
  <c r="AG298" i="8"/>
  <c r="AF298" i="8" s="1"/>
  <c r="AG299" i="8"/>
  <c r="AF299" i="8" s="1"/>
  <c r="AG300" i="8"/>
  <c r="AF300" i="8" s="1"/>
  <c r="AG301" i="8"/>
  <c r="AF301" i="8" s="1"/>
  <c r="AG302" i="8"/>
  <c r="AF302" i="8" s="1"/>
  <c r="AG303" i="8"/>
  <c r="AF303" i="8" s="1"/>
  <c r="AG304" i="8"/>
  <c r="AF304" i="8" s="1"/>
  <c r="AG305" i="8"/>
  <c r="AF305" i="8" s="1"/>
  <c r="AG306" i="8"/>
  <c r="AF306" i="8" s="1"/>
  <c r="AG307" i="8"/>
  <c r="AF307" i="8" s="1"/>
  <c r="AG308" i="8"/>
  <c r="AF308" i="8" s="1"/>
  <c r="AG309" i="8"/>
  <c r="AF309" i="8" s="1"/>
  <c r="AG310" i="8"/>
  <c r="AF310" i="8" s="1"/>
  <c r="AG311" i="8"/>
  <c r="AF311" i="8" s="1"/>
  <c r="AG312" i="8"/>
  <c r="AF312" i="8" s="1"/>
  <c r="AG313" i="8"/>
  <c r="AF313" i="8" s="1"/>
  <c r="AG314" i="8"/>
  <c r="AF314" i="8" s="1"/>
  <c r="AG315" i="8"/>
  <c r="AF315" i="8" s="1"/>
  <c r="AG316" i="8"/>
  <c r="AF316" i="8" s="1"/>
  <c r="AG317" i="8"/>
  <c r="AF317" i="8" s="1"/>
  <c r="AG318" i="8"/>
  <c r="AF318" i="8" s="1"/>
  <c r="AG319" i="8"/>
  <c r="AF319" i="8" s="1"/>
  <c r="AG320" i="8"/>
  <c r="AF320" i="8" s="1"/>
  <c r="AG321" i="8"/>
  <c r="AF321" i="8" s="1"/>
  <c r="AG322" i="8"/>
  <c r="AF322" i="8" s="1"/>
  <c r="AG323" i="8"/>
  <c r="AF323" i="8" s="1"/>
  <c r="AG324" i="8"/>
  <c r="AF324" i="8" s="1"/>
  <c r="AG325" i="8"/>
  <c r="AF325" i="8" s="1"/>
  <c r="AG326" i="8"/>
  <c r="AF326" i="8" s="1"/>
  <c r="AG327" i="8"/>
  <c r="AF327" i="8" s="1"/>
  <c r="AG328" i="8"/>
  <c r="AF328" i="8" s="1"/>
  <c r="AG329" i="8"/>
  <c r="AF329" i="8" s="1"/>
  <c r="AG330" i="8"/>
  <c r="AF330" i="8" s="1"/>
  <c r="AG331" i="8"/>
  <c r="AF331" i="8" s="1"/>
  <c r="AG332" i="8"/>
  <c r="AF332" i="8" s="1"/>
  <c r="AG333" i="8"/>
  <c r="AF333" i="8" s="1"/>
  <c r="AG334" i="8"/>
  <c r="AF334" i="8" s="1"/>
  <c r="AG335" i="8"/>
  <c r="AF335" i="8" s="1"/>
  <c r="AG336" i="8"/>
  <c r="AF336" i="8" s="1"/>
  <c r="AG337" i="8"/>
  <c r="AF337" i="8" s="1"/>
  <c r="AG338" i="8"/>
  <c r="AF338" i="8" s="1"/>
  <c r="AG339" i="8"/>
  <c r="AF339" i="8" s="1"/>
  <c r="AG340" i="8"/>
  <c r="AF340" i="8" s="1"/>
  <c r="AG341" i="8"/>
  <c r="AF341" i="8" s="1"/>
  <c r="AG342" i="8"/>
  <c r="AF342" i="8" s="1"/>
  <c r="AG343" i="8"/>
  <c r="AF343" i="8" s="1"/>
  <c r="AG344" i="8"/>
  <c r="AF344" i="8" s="1"/>
  <c r="AG345" i="8"/>
  <c r="AF345" i="8" s="1"/>
  <c r="AG346" i="8"/>
  <c r="AF346" i="8" s="1"/>
  <c r="AG347" i="8"/>
  <c r="AF347" i="8" s="1"/>
  <c r="AG348" i="8"/>
  <c r="AF348" i="8" s="1"/>
  <c r="AG349" i="8"/>
  <c r="AF349" i="8" s="1"/>
  <c r="AG350" i="8"/>
  <c r="AF350" i="8" s="1"/>
  <c r="AG351" i="8"/>
  <c r="AF351" i="8" s="1"/>
  <c r="AG352" i="8"/>
  <c r="AF352" i="8" s="1"/>
  <c r="AG353" i="8"/>
  <c r="AF353" i="8" s="1"/>
  <c r="AG354" i="8"/>
  <c r="AF354" i="8" s="1"/>
  <c r="AG355" i="8"/>
  <c r="AF355" i="8" s="1"/>
  <c r="AG356" i="8"/>
  <c r="AF356" i="8" s="1"/>
  <c r="AG357" i="8"/>
  <c r="AF357" i="8" s="1"/>
  <c r="AG358" i="8"/>
  <c r="AF358" i="8" s="1"/>
  <c r="AG359" i="8"/>
  <c r="AF359" i="8" s="1"/>
  <c r="AG360" i="8"/>
  <c r="AF360" i="8" s="1"/>
  <c r="AG361" i="8"/>
  <c r="AF361" i="8" s="1"/>
  <c r="AG362" i="8"/>
  <c r="AF362" i="8" s="1"/>
  <c r="AG363" i="8"/>
  <c r="AF363" i="8" s="1"/>
  <c r="AG364" i="8"/>
  <c r="AF364" i="8" s="1"/>
  <c r="AG365" i="8"/>
  <c r="AF365" i="8" s="1"/>
  <c r="AG366" i="8"/>
  <c r="AF366" i="8" s="1"/>
  <c r="AG367" i="8"/>
  <c r="AF367" i="8" s="1"/>
  <c r="AG368" i="8"/>
  <c r="AF368" i="8" s="1"/>
  <c r="AG369" i="8"/>
  <c r="AF369" i="8" s="1"/>
  <c r="AG370" i="8"/>
  <c r="AF370" i="8" s="1"/>
  <c r="AG371" i="8"/>
  <c r="AF371" i="8" s="1"/>
  <c r="AG372" i="8"/>
  <c r="AF372" i="8" s="1"/>
  <c r="AG373" i="8"/>
  <c r="AF373" i="8" s="1"/>
  <c r="AG374" i="8"/>
  <c r="AF374" i="8" s="1"/>
  <c r="AG375" i="8"/>
  <c r="AF375" i="8" s="1"/>
  <c r="AG376" i="8"/>
  <c r="AF376" i="8" s="1"/>
  <c r="AG377" i="8"/>
  <c r="AF377" i="8" s="1"/>
  <c r="AG378" i="8"/>
  <c r="AF378" i="8" s="1"/>
  <c r="AG379" i="8"/>
  <c r="AF379" i="8" s="1"/>
  <c r="AG380" i="8"/>
  <c r="AF380" i="8" s="1"/>
  <c r="AG381" i="8"/>
  <c r="AF381" i="8" s="1"/>
  <c r="AG382" i="8"/>
  <c r="AF382" i="8" s="1"/>
  <c r="AG383" i="8"/>
  <c r="AF383" i="8" s="1"/>
  <c r="AG384" i="8"/>
  <c r="AF384" i="8" s="1"/>
  <c r="AG385" i="8"/>
  <c r="AF385" i="8" s="1"/>
  <c r="AG386" i="8"/>
  <c r="AF386" i="8" s="1"/>
  <c r="AG387" i="8"/>
  <c r="AF387" i="8" s="1"/>
  <c r="AG388" i="8"/>
  <c r="AF388" i="8" s="1"/>
  <c r="AG389" i="8"/>
  <c r="AF389" i="8" s="1"/>
  <c r="AG390" i="8"/>
  <c r="AF390" i="8" s="1"/>
  <c r="AG391" i="8"/>
  <c r="AF391" i="8" s="1"/>
  <c r="AG392" i="8"/>
  <c r="AF392" i="8" s="1"/>
  <c r="AG393" i="8"/>
  <c r="AF393" i="8" s="1"/>
  <c r="AG394" i="8"/>
  <c r="AF394" i="8" s="1"/>
  <c r="AG395" i="8"/>
  <c r="AF395" i="8" s="1"/>
  <c r="AG396" i="8"/>
  <c r="AF396" i="8" s="1"/>
  <c r="AG397" i="8"/>
  <c r="AF397" i="8" s="1"/>
  <c r="AG398" i="8"/>
  <c r="AF398" i="8" s="1"/>
  <c r="AG399" i="8"/>
  <c r="AF399" i="8" s="1"/>
  <c r="AG400" i="8"/>
  <c r="AF400" i="8" s="1"/>
  <c r="AG401" i="8"/>
  <c r="AF401" i="8" s="1"/>
  <c r="AG402" i="8"/>
  <c r="AF402" i="8" s="1"/>
  <c r="AG403" i="8"/>
  <c r="AF403" i="8" s="1"/>
  <c r="AG404" i="8"/>
  <c r="AF404" i="8" s="1"/>
  <c r="AG405" i="8"/>
  <c r="AF405" i="8" s="1"/>
  <c r="AG406" i="8"/>
  <c r="AF406" i="8" s="1"/>
  <c r="AG407" i="8"/>
  <c r="AF407" i="8" s="1"/>
  <c r="AG408" i="8"/>
  <c r="AF408" i="8" s="1"/>
  <c r="AG409" i="8"/>
  <c r="AF409" i="8" s="1"/>
  <c r="AG410" i="8"/>
  <c r="AF410" i="8" s="1"/>
  <c r="AG411" i="8"/>
  <c r="AF411" i="8" s="1"/>
  <c r="AG412" i="8"/>
  <c r="AF412" i="8" s="1"/>
  <c r="AG413" i="8"/>
  <c r="AF413" i="8" s="1"/>
  <c r="AG414" i="8"/>
  <c r="AF414" i="8" s="1"/>
  <c r="AG415" i="8"/>
  <c r="AF415" i="8" s="1"/>
  <c r="AG416" i="8"/>
  <c r="AF416" i="8" s="1"/>
  <c r="AG417" i="8"/>
  <c r="AF417" i="8" s="1"/>
  <c r="AG418" i="8"/>
  <c r="AF418" i="8" s="1"/>
  <c r="AG419" i="8"/>
  <c r="AF419" i="8" s="1"/>
  <c r="AG420" i="8"/>
  <c r="AF420" i="8" s="1"/>
  <c r="AG421" i="8"/>
  <c r="AF421" i="8" s="1"/>
  <c r="AG422" i="8"/>
  <c r="AF422" i="8" s="1"/>
  <c r="AG423" i="8"/>
  <c r="AF423" i="8" s="1"/>
  <c r="AG424" i="8"/>
  <c r="AF424" i="8" s="1"/>
  <c r="AG425" i="8"/>
  <c r="AF425" i="8" s="1"/>
  <c r="AG426" i="8"/>
  <c r="AF426" i="8" s="1"/>
  <c r="AG427" i="8"/>
  <c r="AF427" i="8" s="1"/>
  <c r="AG428" i="8"/>
  <c r="AF428" i="8" s="1"/>
  <c r="AG429" i="8"/>
  <c r="AF429" i="8" s="1"/>
  <c r="AG430" i="8"/>
  <c r="AF430" i="8" s="1"/>
  <c r="AG431" i="8"/>
  <c r="AF431" i="8" s="1"/>
  <c r="AG432" i="8"/>
  <c r="AF432" i="8" s="1"/>
  <c r="AG433" i="8"/>
  <c r="AF433" i="8" s="1"/>
  <c r="AG434" i="8"/>
  <c r="AF434" i="8" s="1"/>
  <c r="AG435" i="8"/>
  <c r="AF435" i="8" s="1"/>
  <c r="AG436" i="8"/>
  <c r="AF436" i="8" s="1"/>
  <c r="AG437" i="8"/>
  <c r="AF437" i="8" s="1"/>
  <c r="AG438" i="8"/>
  <c r="AF438" i="8" s="1"/>
  <c r="AG439" i="8"/>
  <c r="AF439" i="8" s="1"/>
  <c r="AG440" i="8"/>
  <c r="AF440" i="8" s="1"/>
  <c r="AG441" i="8"/>
  <c r="AF441" i="8" s="1"/>
  <c r="AG442" i="8"/>
  <c r="AF442" i="8" s="1"/>
  <c r="AG443" i="8"/>
  <c r="AF443" i="8" s="1"/>
  <c r="AG444" i="8"/>
  <c r="AF444" i="8" s="1"/>
  <c r="AG445" i="8"/>
  <c r="AF445" i="8" s="1"/>
  <c r="AG446" i="8"/>
  <c r="AF446" i="8" s="1"/>
  <c r="AG447" i="8"/>
  <c r="AF447" i="8" s="1"/>
  <c r="AG448" i="8"/>
  <c r="AF448" i="8" s="1"/>
  <c r="AG449" i="8"/>
  <c r="AF449" i="8" s="1"/>
  <c r="AG450" i="8"/>
  <c r="AF450" i="8" s="1"/>
  <c r="AG451" i="8"/>
  <c r="AF451" i="8" s="1"/>
  <c r="AG452" i="8"/>
  <c r="AF452" i="8" s="1"/>
  <c r="AG453" i="8"/>
  <c r="AF453" i="8" s="1"/>
  <c r="AG454" i="8"/>
  <c r="AF454" i="8" s="1"/>
  <c r="AG455" i="8"/>
  <c r="AF455" i="8" s="1"/>
  <c r="AG456" i="8"/>
  <c r="AF456" i="8" s="1"/>
  <c r="AG457" i="8"/>
  <c r="AF457" i="8" s="1"/>
  <c r="AG458" i="8"/>
  <c r="AF458" i="8" s="1"/>
  <c r="AG459" i="8"/>
  <c r="AF459" i="8" s="1"/>
  <c r="AG460" i="8"/>
  <c r="AF460" i="8" s="1"/>
  <c r="AG461" i="8"/>
  <c r="AF461" i="8" s="1"/>
  <c r="AG462" i="8"/>
  <c r="AF462" i="8" s="1"/>
  <c r="AG463" i="8"/>
  <c r="AF463" i="8" s="1"/>
  <c r="AG464" i="8"/>
  <c r="AF464" i="8" s="1"/>
  <c r="AG465" i="8"/>
  <c r="AF465" i="8" s="1"/>
  <c r="AG466" i="8"/>
  <c r="AF466" i="8" s="1"/>
  <c r="AG467" i="8"/>
  <c r="AF467" i="8" s="1"/>
  <c r="AG468" i="8"/>
  <c r="AF468" i="8" s="1"/>
  <c r="AG469" i="8"/>
  <c r="AF469" i="8" s="1"/>
  <c r="AG470" i="8"/>
  <c r="AF470" i="8" s="1"/>
  <c r="AG471" i="8"/>
  <c r="AF471" i="8" s="1"/>
  <c r="AG472" i="8"/>
  <c r="AF472" i="8" s="1"/>
  <c r="AG473" i="8"/>
  <c r="AF473" i="8" s="1"/>
  <c r="AG474" i="8"/>
  <c r="AF474" i="8" s="1"/>
  <c r="AG475" i="8"/>
  <c r="AF475" i="8" s="1"/>
  <c r="AG476" i="8"/>
  <c r="AF476" i="8" s="1"/>
  <c r="AG477" i="8"/>
  <c r="AF477" i="8" s="1"/>
  <c r="AG478" i="8"/>
  <c r="AF478" i="8" s="1"/>
  <c r="AG479" i="8"/>
  <c r="AF479" i="8" s="1"/>
  <c r="AG480" i="8"/>
  <c r="AF480" i="8" s="1"/>
  <c r="AG481" i="8"/>
  <c r="AF481" i="8" s="1"/>
  <c r="AG482" i="8"/>
  <c r="AF482" i="8" s="1"/>
  <c r="AG483" i="8"/>
  <c r="AF483" i="8" s="1"/>
  <c r="AG484" i="8"/>
  <c r="AF484" i="8" s="1"/>
  <c r="AG485" i="8"/>
  <c r="AF485" i="8" s="1"/>
  <c r="AG486" i="8"/>
  <c r="AF486" i="8" s="1"/>
  <c r="AG487" i="8"/>
  <c r="AF487" i="8" s="1"/>
  <c r="AG488" i="8"/>
  <c r="AF488" i="8" s="1"/>
  <c r="AG489" i="8"/>
  <c r="AF489" i="8" s="1"/>
  <c r="AG490" i="8"/>
  <c r="AF490" i="8" s="1"/>
  <c r="AG491" i="8"/>
  <c r="AF491" i="8" s="1"/>
  <c r="AG492" i="8"/>
  <c r="AF492" i="8" s="1"/>
  <c r="AG493" i="8"/>
  <c r="AF493" i="8" s="1"/>
  <c r="AG494" i="8"/>
  <c r="AF494" i="8" s="1"/>
  <c r="AG495" i="8"/>
  <c r="AF495" i="8" s="1"/>
  <c r="AG496" i="8"/>
  <c r="AF496" i="8" s="1"/>
  <c r="AG497" i="8"/>
  <c r="AF497" i="8" s="1"/>
  <c r="AG498" i="8"/>
  <c r="AF498" i="8" s="1"/>
  <c r="AG499" i="8"/>
  <c r="AF499" i="8" s="1"/>
  <c r="AG500" i="8"/>
  <c r="AF500" i="8" s="1"/>
  <c r="AG501" i="8"/>
  <c r="AF501" i="8" s="1"/>
  <c r="AG502" i="8"/>
  <c r="AF502" i="8" s="1"/>
  <c r="AG503" i="8"/>
  <c r="AF503" i="8" s="1"/>
  <c r="AG504" i="8"/>
  <c r="AF504" i="8" s="1"/>
  <c r="AG505" i="8"/>
  <c r="AF505" i="8" s="1"/>
  <c r="AG506" i="8"/>
  <c r="AF506" i="8" s="1"/>
  <c r="AG507" i="8"/>
  <c r="AF507" i="8" s="1"/>
  <c r="AG508" i="8"/>
  <c r="AF508" i="8" s="1"/>
  <c r="AG509" i="8"/>
  <c r="AF509" i="8" s="1"/>
  <c r="AG510" i="8"/>
  <c r="AF510" i="8" s="1"/>
  <c r="AG511" i="8"/>
  <c r="AF511" i="8" s="1"/>
  <c r="AG512" i="8"/>
  <c r="AF512" i="8" s="1"/>
  <c r="AG513" i="8"/>
  <c r="AF513" i="8" s="1"/>
  <c r="AG514" i="8"/>
  <c r="AF514" i="8" s="1"/>
  <c r="AG515" i="8"/>
  <c r="AF515" i="8" s="1"/>
  <c r="AG516" i="8"/>
  <c r="AF516" i="8" s="1"/>
  <c r="AG517" i="8"/>
  <c r="AF517" i="8" s="1"/>
  <c r="AG518" i="8"/>
  <c r="AF518" i="8" s="1"/>
  <c r="AG519" i="8"/>
  <c r="AF519" i="8" s="1"/>
  <c r="AG520" i="8"/>
  <c r="AF520" i="8" s="1"/>
  <c r="AG521" i="8"/>
  <c r="AF521" i="8" s="1"/>
  <c r="AG522" i="8"/>
  <c r="AF522" i="8" s="1"/>
  <c r="AG523" i="8"/>
  <c r="AF523" i="8" s="1"/>
  <c r="AG524" i="8"/>
  <c r="AF524" i="8" s="1"/>
  <c r="AG525" i="8"/>
  <c r="AF525" i="8" s="1"/>
  <c r="AG526" i="8"/>
  <c r="AF526" i="8" s="1"/>
  <c r="AG527" i="8"/>
  <c r="AF527" i="8" s="1"/>
  <c r="AG528" i="8"/>
  <c r="AF528" i="8" s="1"/>
  <c r="AG529" i="8"/>
  <c r="AF529" i="8" s="1"/>
  <c r="AG530" i="8"/>
  <c r="AF530" i="8" s="1"/>
  <c r="AG531" i="8"/>
  <c r="AF531" i="8" s="1"/>
  <c r="AG532" i="8"/>
  <c r="AF532" i="8" s="1"/>
  <c r="AG533" i="8"/>
  <c r="AF533" i="8" s="1"/>
  <c r="AG534" i="8"/>
  <c r="AF534" i="8" s="1"/>
  <c r="AG535" i="8"/>
  <c r="AF535" i="8" s="1"/>
  <c r="AG536" i="8"/>
  <c r="AF536" i="8" s="1"/>
  <c r="AG537" i="8"/>
  <c r="AF537" i="8" s="1"/>
  <c r="AG538" i="8"/>
  <c r="AF538" i="8" s="1"/>
  <c r="AG539" i="8"/>
  <c r="AF539" i="8" s="1"/>
  <c r="AG540" i="8"/>
  <c r="AF540" i="8" s="1"/>
  <c r="AG541" i="8"/>
  <c r="AF541" i="8" s="1"/>
  <c r="AG542" i="8"/>
  <c r="AF542" i="8" s="1"/>
  <c r="AG543" i="8"/>
  <c r="AF543" i="8" s="1"/>
  <c r="AG544" i="8"/>
  <c r="AF544" i="8" s="1"/>
  <c r="AG545" i="8"/>
  <c r="AF545" i="8" s="1"/>
  <c r="AG546" i="8"/>
  <c r="AF546" i="8" s="1"/>
  <c r="AG547" i="8"/>
  <c r="AF547" i="8" s="1"/>
  <c r="AG548" i="8"/>
  <c r="AF548" i="8" s="1"/>
  <c r="AG549" i="8"/>
  <c r="AF549" i="8" s="1"/>
  <c r="AG550" i="8"/>
  <c r="AF550" i="8" s="1"/>
  <c r="AG551" i="8"/>
  <c r="AF551" i="8" s="1"/>
  <c r="AG552" i="8"/>
  <c r="AF552" i="8" s="1"/>
  <c r="AG553" i="8"/>
  <c r="AF553" i="8" s="1"/>
  <c r="AG554" i="8"/>
  <c r="AF554" i="8" s="1"/>
  <c r="AG555" i="8"/>
  <c r="AF555" i="8" s="1"/>
  <c r="AG556" i="8"/>
  <c r="AF556" i="8" s="1"/>
  <c r="AG557" i="8"/>
  <c r="AF557" i="8" s="1"/>
  <c r="AG558" i="8"/>
  <c r="AF558" i="8" s="1"/>
  <c r="AG559" i="8"/>
  <c r="AF559" i="8" s="1"/>
  <c r="AG560" i="8"/>
  <c r="AF560" i="8" s="1"/>
  <c r="AG561" i="8"/>
  <c r="AF561" i="8" s="1"/>
  <c r="AG562" i="8"/>
  <c r="AF562" i="8" s="1"/>
  <c r="AG563" i="8"/>
  <c r="AF563" i="8" s="1"/>
  <c r="AG564" i="8"/>
  <c r="AF564" i="8" s="1"/>
  <c r="AG565" i="8"/>
  <c r="AF565" i="8" s="1"/>
  <c r="AG566" i="8"/>
  <c r="AF566" i="8" s="1"/>
  <c r="AG567" i="8"/>
  <c r="AF567" i="8" s="1"/>
  <c r="AG568" i="8"/>
  <c r="AF568" i="8" s="1"/>
  <c r="AG569" i="8"/>
  <c r="AF569" i="8" s="1"/>
  <c r="AG570" i="8"/>
  <c r="AF570" i="8" s="1"/>
  <c r="AG571" i="8"/>
  <c r="AF571" i="8" s="1"/>
  <c r="AG572" i="8"/>
  <c r="AF572" i="8" s="1"/>
  <c r="AG573" i="8"/>
  <c r="AF573" i="8" s="1"/>
  <c r="AG574" i="8"/>
  <c r="AF574" i="8" s="1"/>
  <c r="AG575" i="8"/>
  <c r="AF575" i="8" s="1"/>
  <c r="AG576" i="8"/>
  <c r="AF576" i="8" s="1"/>
  <c r="AG577" i="8"/>
  <c r="AF577" i="8" s="1"/>
  <c r="AG578" i="8"/>
  <c r="AF578" i="8" s="1"/>
  <c r="AG579" i="8"/>
  <c r="AF579" i="8" s="1"/>
  <c r="AG580" i="8"/>
  <c r="AF580" i="8" s="1"/>
  <c r="AG581" i="8"/>
  <c r="AF581" i="8" s="1"/>
  <c r="AG582" i="8"/>
  <c r="AF582" i="8" s="1"/>
  <c r="AG583" i="8"/>
  <c r="AF583" i="8" s="1"/>
  <c r="AG584" i="8"/>
  <c r="AF584" i="8" s="1"/>
  <c r="AG585" i="8"/>
  <c r="AF585" i="8" s="1"/>
  <c r="AG586" i="8"/>
  <c r="AF586" i="8" s="1"/>
  <c r="AG587" i="8"/>
  <c r="AF587" i="8" s="1"/>
  <c r="AG588" i="8"/>
  <c r="AF588" i="8" s="1"/>
  <c r="AG589" i="8"/>
  <c r="AF589" i="8" s="1"/>
  <c r="AG590" i="8"/>
  <c r="AF590" i="8" s="1"/>
  <c r="AG591" i="8"/>
  <c r="AF591" i="8" s="1"/>
  <c r="AG592" i="8"/>
  <c r="AF592" i="8" s="1"/>
  <c r="AG593" i="8"/>
  <c r="AF593" i="8" s="1"/>
  <c r="AG594" i="8"/>
  <c r="AF594" i="8" s="1"/>
  <c r="AG595" i="8"/>
  <c r="AF595" i="8" s="1"/>
  <c r="AG596" i="8"/>
  <c r="AF596" i="8" s="1"/>
  <c r="AG597" i="8"/>
  <c r="AF597" i="8" s="1"/>
  <c r="AG598" i="8"/>
  <c r="AF598" i="8" s="1"/>
  <c r="AG599" i="8"/>
  <c r="AF599" i="8" s="1"/>
  <c r="AG600" i="8"/>
  <c r="AF600" i="8" s="1"/>
  <c r="AG601" i="8"/>
  <c r="AF601" i="8" s="1"/>
  <c r="AG602" i="8"/>
  <c r="AF602" i="8" s="1"/>
  <c r="AG603" i="8"/>
  <c r="AF603" i="8" s="1"/>
  <c r="AG604" i="8"/>
  <c r="AF604" i="8" s="1"/>
  <c r="AG605" i="8"/>
  <c r="AF605" i="8" s="1"/>
  <c r="AG606" i="8"/>
  <c r="AF606" i="8" s="1"/>
  <c r="AG607" i="8"/>
  <c r="AF607" i="8" s="1"/>
  <c r="AG608" i="8"/>
  <c r="AF608" i="8" s="1"/>
  <c r="AG609" i="8"/>
  <c r="AF609" i="8" s="1"/>
  <c r="AG610" i="8"/>
  <c r="AF610" i="8" s="1"/>
  <c r="AG611" i="8"/>
  <c r="AF611" i="8" s="1"/>
  <c r="AG612" i="8"/>
  <c r="AF612" i="8" s="1"/>
  <c r="AG613" i="8"/>
  <c r="AF613" i="8" s="1"/>
  <c r="AG614" i="8"/>
  <c r="AF614" i="8" s="1"/>
  <c r="AG615" i="8"/>
  <c r="AF615" i="8" s="1"/>
  <c r="AG616" i="8"/>
  <c r="AF616" i="8" s="1"/>
  <c r="AG617" i="8"/>
  <c r="AF617" i="8" s="1"/>
  <c r="AG618" i="8"/>
  <c r="AF618" i="8" s="1"/>
  <c r="AG619" i="8"/>
  <c r="AF619" i="8" s="1"/>
  <c r="AG620" i="8"/>
  <c r="AF620" i="8" s="1"/>
  <c r="AG621" i="8"/>
  <c r="AF621" i="8" s="1"/>
  <c r="AG622" i="8"/>
  <c r="AF622" i="8" s="1"/>
  <c r="AG623" i="8"/>
  <c r="AF623" i="8" s="1"/>
  <c r="AG624" i="8"/>
  <c r="AF624" i="8" s="1"/>
  <c r="AG625" i="8"/>
  <c r="AF625" i="8" s="1"/>
  <c r="AG626" i="8"/>
  <c r="AF626" i="8" s="1"/>
  <c r="AG627" i="8"/>
  <c r="AF627" i="8" s="1"/>
  <c r="AG628" i="8"/>
  <c r="AF628" i="8" s="1"/>
  <c r="AG629" i="8"/>
  <c r="AF629" i="8" s="1"/>
  <c r="AG630" i="8"/>
  <c r="AF630" i="8" s="1"/>
  <c r="AG631" i="8"/>
  <c r="AF631" i="8" s="1"/>
  <c r="AG632" i="8"/>
  <c r="AF632" i="8" s="1"/>
  <c r="AG633" i="8"/>
  <c r="AF633" i="8" s="1"/>
  <c r="AG634" i="8"/>
  <c r="AF634" i="8" s="1"/>
  <c r="AG635" i="8"/>
  <c r="AF635" i="8" s="1"/>
  <c r="AG636" i="8"/>
  <c r="AF636" i="8" s="1"/>
  <c r="AV636" i="8" s="1"/>
  <c r="AG637" i="8"/>
  <c r="AF637" i="8" s="1"/>
  <c r="AG638" i="8"/>
  <c r="AF638" i="8" s="1"/>
  <c r="AG639" i="8"/>
  <c r="AF639" i="8" s="1"/>
  <c r="AG640" i="8"/>
  <c r="AF640" i="8" s="1"/>
  <c r="AG641" i="8"/>
  <c r="AF641" i="8" s="1"/>
  <c r="AG642" i="8"/>
  <c r="AF642" i="8" s="1"/>
  <c r="AG643" i="8"/>
  <c r="AF643" i="8" s="1"/>
  <c r="AG644" i="8"/>
  <c r="AF644" i="8" s="1"/>
  <c r="AG645" i="8"/>
  <c r="AF645" i="8" s="1"/>
  <c r="AG646" i="8"/>
  <c r="AF646" i="8" s="1"/>
  <c r="AG647" i="8"/>
  <c r="AF647" i="8" s="1"/>
  <c r="AG648" i="8"/>
  <c r="AF648" i="8" s="1"/>
  <c r="AG649" i="8"/>
  <c r="AF649" i="8" s="1"/>
  <c r="AG650" i="8"/>
  <c r="AF650" i="8" s="1"/>
  <c r="AG651" i="8"/>
  <c r="AF651" i="8" s="1"/>
  <c r="AG652" i="8"/>
  <c r="AF652" i="8" s="1"/>
  <c r="AG653" i="8"/>
  <c r="AF653" i="8" s="1"/>
  <c r="AG654" i="8"/>
  <c r="AF654" i="8" s="1"/>
  <c r="AG655" i="8"/>
  <c r="AF655" i="8" s="1"/>
  <c r="AG656" i="8"/>
  <c r="AF656" i="8" s="1"/>
  <c r="AG657" i="8"/>
  <c r="AF657" i="8" s="1"/>
  <c r="AG658" i="8"/>
  <c r="AF658" i="8" s="1"/>
  <c r="AG659" i="8"/>
  <c r="AF659" i="8" s="1"/>
  <c r="AG660" i="8"/>
  <c r="AF660" i="8" s="1"/>
  <c r="AV660" i="8" s="1"/>
  <c r="AG661" i="8"/>
  <c r="AF661" i="8" s="1"/>
  <c r="AG662" i="8"/>
  <c r="AF662" i="8" s="1"/>
  <c r="AG663" i="8"/>
  <c r="AF663" i="8" s="1"/>
  <c r="AG664" i="8"/>
  <c r="AF664" i="8" s="1"/>
  <c r="AG665" i="8"/>
  <c r="AF665" i="8" s="1"/>
  <c r="AG666" i="8"/>
  <c r="AF666" i="8" s="1"/>
  <c r="AG667" i="8"/>
  <c r="AF667" i="8" s="1"/>
  <c r="AG668" i="8"/>
  <c r="AF668" i="8" s="1"/>
  <c r="AG669" i="8"/>
  <c r="AF669" i="8" s="1"/>
  <c r="AG670" i="8"/>
  <c r="AF670" i="8" s="1"/>
  <c r="AG671" i="8"/>
  <c r="AF671" i="8" s="1"/>
  <c r="AG672" i="8"/>
  <c r="AF672" i="8" s="1"/>
  <c r="AG673" i="8"/>
  <c r="AF673" i="8" s="1"/>
  <c r="AG674" i="8"/>
  <c r="AF674" i="8" s="1"/>
  <c r="AG675" i="8"/>
  <c r="AF675" i="8" s="1"/>
  <c r="AG676" i="8"/>
  <c r="AF676" i="8" s="1"/>
  <c r="AG677" i="8"/>
  <c r="AF677" i="8" s="1"/>
  <c r="AG678" i="8"/>
  <c r="AF678" i="8" s="1"/>
  <c r="AG679" i="8"/>
  <c r="AF679" i="8" s="1"/>
  <c r="AG680" i="8"/>
  <c r="AF680" i="8" s="1"/>
  <c r="AG681" i="8"/>
  <c r="AF681" i="8" s="1"/>
  <c r="AG682" i="8"/>
  <c r="AF682" i="8" s="1"/>
  <c r="AG683" i="8"/>
  <c r="AF683" i="8" s="1"/>
  <c r="AG684" i="8"/>
  <c r="AF684" i="8" s="1"/>
  <c r="AG685" i="8"/>
  <c r="AF685" i="8" s="1"/>
  <c r="AG686" i="8"/>
  <c r="AF686" i="8" s="1"/>
  <c r="AG687" i="8"/>
  <c r="AF687" i="8" s="1"/>
  <c r="AG688" i="8"/>
  <c r="AF688" i="8" s="1"/>
  <c r="AG689" i="8"/>
  <c r="AF689" i="8" s="1"/>
  <c r="AG690" i="8"/>
  <c r="AF690" i="8" s="1"/>
  <c r="AG691" i="8"/>
  <c r="AF691" i="8" s="1"/>
  <c r="AV691" i="8" s="1"/>
  <c r="AG692" i="8"/>
  <c r="AF692" i="8" s="1"/>
  <c r="AG693" i="8"/>
  <c r="AF693" i="8" s="1"/>
  <c r="AG694" i="8"/>
  <c r="AF694" i="8" s="1"/>
  <c r="AG695" i="8"/>
  <c r="AF695" i="8" s="1"/>
  <c r="AG696" i="8"/>
  <c r="AF696" i="8" s="1"/>
  <c r="AG697" i="8"/>
  <c r="AF697" i="8" s="1"/>
  <c r="AG698" i="8"/>
  <c r="AF698" i="8" s="1"/>
  <c r="AG699" i="8"/>
  <c r="AF699" i="8" s="1"/>
  <c r="AG700" i="8"/>
  <c r="AF700" i="8" s="1"/>
  <c r="AG701" i="8"/>
  <c r="AF701" i="8" s="1"/>
  <c r="AG702" i="8"/>
  <c r="AF702" i="8" s="1"/>
  <c r="AG703" i="8"/>
  <c r="AF703" i="8" s="1"/>
  <c r="AG704" i="8"/>
  <c r="AF704" i="8" s="1"/>
  <c r="AG705" i="8"/>
  <c r="AF705" i="8" s="1"/>
  <c r="AG706" i="8"/>
  <c r="AF706" i="8" s="1"/>
  <c r="AG707" i="8"/>
  <c r="AF707" i="8" s="1"/>
  <c r="AG708" i="8"/>
  <c r="AF708" i="8" s="1"/>
  <c r="AG709" i="8"/>
  <c r="AF709" i="8" s="1"/>
  <c r="AG710" i="8"/>
  <c r="AF710" i="8" s="1"/>
  <c r="AG711" i="8"/>
  <c r="AF711" i="8" s="1"/>
  <c r="AG712" i="8"/>
  <c r="AF712" i="8" s="1"/>
  <c r="AG713" i="8"/>
  <c r="AF713" i="8" s="1"/>
  <c r="AG714" i="8"/>
  <c r="AF714" i="8" s="1"/>
  <c r="AG715" i="8"/>
  <c r="AF715" i="8" s="1"/>
  <c r="AG716" i="8"/>
  <c r="AF716" i="8" s="1"/>
  <c r="AG717" i="8"/>
  <c r="AF717" i="8" s="1"/>
  <c r="AG718" i="8"/>
  <c r="AF718" i="8" s="1"/>
  <c r="AG719" i="8"/>
  <c r="AF719" i="8" s="1"/>
  <c r="AG720" i="8"/>
  <c r="AF720" i="8" s="1"/>
  <c r="AG721" i="8"/>
  <c r="AF721" i="8" s="1"/>
  <c r="AG722" i="8"/>
  <c r="AF722" i="8" s="1"/>
  <c r="AG723" i="8"/>
  <c r="AF723" i="8" s="1"/>
  <c r="AG724" i="8"/>
  <c r="AF724" i="8" s="1"/>
  <c r="AG725" i="8"/>
  <c r="AF725" i="8" s="1"/>
  <c r="AG726" i="8"/>
  <c r="AF726" i="8" s="1"/>
  <c r="AG727" i="8"/>
  <c r="AF727" i="8" s="1"/>
  <c r="AG728" i="8"/>
  <c r="AF728" i="8" s="1"/>
  <c r="AG729" i="8"/>
  <c r="AF729" i="8" s="1"/>
  <c r="AG730" i="8"/>
  <c r="AF730" i="8" s="1"/>
  <c r="AG731" i="8"/>
  <c r="AF731" i="8" s="1"/>
  <c r="AG732" i="8"/>
  <c r="AF732" i="8" s="1"/>
  <c r="AG733" i="8"/>
  <c r="AF733" i="8" s="1"/>
  <c r="AG734" i="8"/>
  <c r="AF734" i="8" s="1"/>
  <c r="AG735" i="8"/>
  <c r="AF735" i="8" s="1"/>
  <c r="AG736" i="8"/>
  <c r="AF736" i="8" s="1"/>
  <c r="AG737" i="8"/>
  <c r="AF737" i="8" s="1"/>
  <c r="AG738" i="8"/>
  <c r="AF738" i="8" s="1"/>
  <c r="AG739" i="8"/>
  <c r="AF739" i="8" s="1"/>
  <c r="AG740" i="8"/>
  <c r="AF740" i="8" s="1"/>
  <c r="AG741" i="8"/>
  <c r="AF741" i="8" s="1"/>
  <c r="AG742" i="8"/>
  <c r="AF742" i="8" s="1"/>
  <c r="AG743" i="8"/>
  <c r="AF743" i="8" s="1"/>
  <c r="AG744" i="8"/>
  <c r="AF744" i="8" s="1"/>
  <c r="AG745" i="8"/>
  <c r="AF745" i="8" s="1"/>
  <c r="AG746" i="8"/>
  <c r="AF746" i="8" s="1"/>
  <c r="AG747" i="8"/>
  <c r="AF747" i="8" s="1"/>
  <c r="AG748" i="8"/>
  <c r="AF748" i="8" s="1"/>
  <c r="AG749" i="8"/>
  <c r="AF749" i="8" s="1"/>
  <c r="AG750" i="8"/>
  <c r="AF750" i="8" s="1"/>
  <c r="AV750" i="8" s="1"/>
  <c r="AG751" i="8"/>
  <c r="AF751" i="8" s="1"/>
  <c r="AG752" i="8"/>
  <c r="AF752" i="8" s="1"/>
  <c r="AG753" i="8"/>
  <c r="AF753" i="8" s="1"/>
  <c r="AG754" i="8"/>
  <c r="AF754" i="8" s="1"/>
  <c r="AG755" i="8"/>
  <c r="AF755" i="8" s="1"/>
  <c r="AG756" i="8"/>
  <c r="AF756" i="8" s="1"/>
  <c r="AG757" i="8"/>
  <c r="AF757" i="8" s="1"/>
  <c r="AG758" i="8"/>
  <c r="AF758" i="8" s="1"/>
  <c r="AG759" i="8"/>
  <c r="AF759" i="8" s="1"/>
  <c r="AG760" i="8"/>
  <c r="AF760" i="8" s="1"/>
  <c r="AG761" i="8"/>
  <c r="AF761" i="8" s="1"/>
  <c r="AG762" i="8"/>
  <c r="AF762" i="8" s="1"/>
  <c r="AG763" i="8"/>
  <c r="AF763" i="8" s="1"/>
  <c r="AG764" i="8"/>
  <c r="AF764" i="8" s="1"/>
  <c r="AG765" i="8"/>
  <c r="AF765" i="8" s="1"/>
  <c r="AG766" i="8"/>
  <c r="AF766" i="8" s="1"/>
  <c r="AG767" i="8"/>
  <c r="AF767" i="8" s="1"/>
  <c r="AG768" i="8"/>
  <c r="AF768" i="8" s="1"/>
  <c r="AG769" i="8"/>
  <c r="AF769" i="8" s="1"/>
  <c r="AG770" i="8"/>
  <c r="AF770" i="8" s="1"/>
  <c r="AG771" i="8"/>
  <c r="AF771" i="8" s="1"/>
  <c r="AG772" i="8"/>
  <c r="AF772" i="8" s="1"/>
  <c r="AG773" i="8"/>
  <c r="AF773" i="8" s="1"/>
  <c r="AG774" i="8"/>
  <c r="AF774" i="8" s="1"/>
  <c r="AG775" i="8"/>
  <c r="AF775" i="8" s="1"/>
  <c r="AG776" i="8"/>
  <c r="AF776" i="8" s="1"/>
  <c r="AG777" i="8"/>
  <c r="AF777" i="8" s="1"/>
  <c r="AG778" i="8"/>
  <c r="AF778" i="8" s="1"/>
  <c r="AG779" i="8"/>
  <c r="AF779" i="8" s="1"/>
  <c r="AG780" i="8"/>
  <c r="AF780" i="8" s="1"/>
  <c r="AG781" i="8"/>
  <c r="AF781" i="8" s="1"/>
  <c r="AG782" i="8"/>
  <c r="AF782" i="8" s="1"/>
  <c r="AG783" i="8"/>
  <c r="AF783" i="8" s="1"/>
  <c r="AG784" i="8"/>
  <c r="AF784" i="8" s="1"/>
  <c r="AG785" i="8"/>
  <c r="AF785" i="8" s="1"/>
  <c r="AG786" i="8"/>
  <c r="AF786" i="8" s="1"/>
  <c r="AG787" i="8"/>
  <c r="AF787" i="8" s="1"/>
  <c r="AG788" i="8"/>
  <c r="AF788" i="8" s="1"/>
  <c r="AG789" i="8"/>
  <c r="AF789" i="8" s="1"/>
  <c r="AG790" i="8"/>
  <c r="AF790" i="8" s="1"/>
  <c r="AG791" i="8"/>
  <c r="AF791" i="8" s="1"/>
  <c r="AG792" i="8"/>
  <c r="AF792" i="8" s="1"/>
  <c r="AG793" i="8"/>
  <c r="AF793" i="8" s="1"/>
  <c r="AG794" i="8"/>
  <c r="AF794" i="8" s="1"/>
  <c r="AG795" i="8"/>
  <c r="AF795" i="8" s="1"/>
  <c r="AG796" i="8"/>
  <c r="AF796" i="8" s="1"/>
  <c r="AG797" i="8"/>
  <c r="AF797" i="8" s="1"/>
  <c r="AG798" i="8"/>
  <c r="AF798" i="8" s="1"/>
  <c r="AG799" i="8"/>
  <c r="AF799" i="8" s="1"/>
  <c r="AG800" i="8"/>
  <c r="AF800" i="8" s="1"/>
  <c r="AG801" i="8"/>
  <c r="AF801" i="8" s="1"/>
  <c r="AG802" i="8"/>
  <c r="AF802" i="8" s="1"/>
  <c r="AG803" i="8"/>
  <c r="AF803" i="8" s="1"/>
  <c r="AG804" i="8"/>
  <c r="AF804" i="8" s="1"/>
  <c r="AG805" i="8"/>
  <c r="AF805" i="8" s="1"/>
  <c r="AG806" i="8"/>
  <c r="AF806" i="8" s="1"/>
  <c r="AG807" i="8"/>
  <c r="AF807" i="8" s="1"/>
  <c r="AG808" i="8"/>
  <c r="AF808" i="8" s="1"/>
  <c r="AG809" i="8"/>
  <c r="AF809" i="8" s="1"/>
  <c r="AG810" i="8"/>
  <c r="AF810" i="8" s="1"/>
  <c r="AG811" i="8"/>
  <c r="AG812" i="8"/>
  <c r="AF812" i="8" s="1"/>
  <c r="AG813" i="8"/>
  <c r="AF813" i="8" s="1"/>
  <c r="AG814" i="8"/>
  <c r="AF814" i="8" s="1"/>
  <c r="AG815" i="8"/>
  <c r="AF815" i="8" s="1"/>
  <c r="AG816" i="8"/>
  <c r="AF816" i="8" s="1"/>
  <c r="AG817" i="8"/>
  <c r="AF817" i="8" s="1"/>
  <c r="AG818" i="8"/>
  <c r="AF818" i="8" s="1"/>
  <c r="AG819" i="8"/>
  <c r="AF819" i="8" s="1"/>
  <c r="AG820" i="8"/>
  <c r="AF820" i="8" s="1"/>
  <c r="AG821" i="8"/>
  <c r="AF821" i="8" s="1"/>
  <c r="AG822" i="8"/>
  <c r="AF822" i="8" s="1"/>
  <c r="AG823" i="8"/>
  <c r="AF823" i="8" s="1"/>
  <c r="AG824" i="8"/>
  <c r="AF824" i="8" s="1"/>
  <c r="AG825" i="8"/>
  <c r="AF825" i="8" s="1"/>
  <c r="AG826" i="8"/>
  <c r="AF826" i="8" s="1"/>
  <c r="AG827" i="8"/>
  <c r="AF827" i="8" s="1"/>
  <c r="AG828" i="8"/>
  <c r="AF828" i="8" s="1"/>
  <c r="AG829" i="8"/>
  <c r="AF829" i="8" s="1"/>
  <c r="AG830" i="8"/>
  <c r="AF830" i="8" s="1"/>
  <c r="AG831" i="8"/>
  <c r="AF831" i="8" s="1"/>
  <c r="AG832" i="8"/>
  <c r="AF832" i="8" s="1"/>
  <c r="AG833" i="8"/>
  <c r="AF833" i="8" s="1"/>
  <c r="AG834" i="8"/>
  <c r="AF834" i="8" s="1"/>
  <c r="AG835" i="8"/>
  <c r="AF835" i="8" s="1"/>
  <c r="AG836" i="8"/>
  <c r="AF836" i="8" s="1"/>
  <c r="AG837" i="8"/>
  <c r="AF837" i="8" s="1"/>
  <c r="AG838" i="8"/>
  <c r="AF838" i="8" s="1"/>
  <c r="AG839" i="8"/>
  <c r="AF839" i="8" s="1"/>
  <c r="AG840" i="8"/>
  <c r="AF840" i="8" s="1"/>
  <c r="AG841" i="8"/>
  <c r="AF841" i="8" s="1"/>
  <c r="AG842" i="8"/>
  <c r="AF842" i="8" s="1"/>
  <c r="AG843" i="8"/>
  <c r="AF843" i="8" s="1"/>
  <c r="AG844" i="8"/>
  <c r="AF844" i="8" s="1"/>
  <c r="AG845" i="8"/>
  <c r="AF845" i="8" s="1"/>
  <c r="AG846" i="8"/>
  <c r="AF846" i="8" s="1"/>
  <c r="AG847" i="8"/>
  <c r="AF847" i="8" s="1"/>
  <c r="AG848" i="8"/>
  <c r="AF848" i="8" s="1"/>
  <c r="AG849" i="8"/>
  <c r="AF849" i="8" s="1"/>
  <c r="AG850" i="8"/>
  <c r="AF850" i="8" s="1"/>
  <c r="AG851" i="8"/>
  <c r="AF851" i="8" s="1"/>
  <c r="AG852" i="8"/>
  <c r="AF852" i="8" s="1"/>
  <c r="AG853" i="8"/>
  <c r="AF853" i="8" s="1"/>
  <c r="AG854" i="8"/>
  <c r="AF854" i="8" s="1"/>
  <c r="AG855" i="8"/>
  <c r="AF855" i="8" s="1"/>
  <c r="AG856" i="8"/>
  <c r="AF856" i="8" s="1"/>
  <c r="AG857" i="8"/>
  <c r="AF857" i="8" s="1"/>
  <c r="AG858" i="8"/>
  <c r="AF858" i="8" s="1"/>
  <c r="AG859" i="8"/>
  <c r="AF859" i="8" s="1"/>
  <c r="AG860" i="8"/>
  <c r="AF860" i="8" s="1"/>
  <c r="AG861" i="8"/>
  <c r="AF861" i="8" s="1"/>
  <c r="AG862" i="8"/>
  <c r="AF862" i="8" s="1"/>
  <c r="AG863" i="8"/>
  <c r="AF863" i="8" s="1"/>
  <c r="AG864" i="8"/>
  <c r="AF864" i="8" s="1"/>
  <c r="AG865" i="8"/>
  <c r="AF865" i="8" s="1"/>
  <c r="AG866" i="8"/>
  <c r="AF866" i="8" s="1"/>
  <c r="AG867" i="8"/>
  <c r="AF867" i="8" s="1"/>
  <c r="AG868" i="8"/>
  <c r="AF868" i="8" s="1"/>
  <c r="AG869" i="8"/>
  <c r="AF869" i="8" s="1"/>
  <c r="AG870" i="8"/>
  <c r="AF870" i="8" s="1"/>
  <c r="AG871" i="8"/>
  <c r="AF871" i="8" s="1"/>
  <c r="AG872" i="8"/>
  <c r="AF872" i="8" s="1"/>
  <c r="AG873" i="8"/>
  <c r="AF873" i="8" s="1"/>
  <c r="AG874" i="8"/>
  <c r="AF874" i="8" s="1"/>
  <c r="AG875" i="8"/>
  <c r="AF875" i="8" s="1"/>
  <c r="AG876" i="8"/>
  <c r="AF876" i="8" s="1"/>
  <c r="AG877" i="8"/>
  <c r="AF877" i="8" s="1"/>
  <c r="AG878" i="8"/>
  <c r="AF878" i="8" s="1"/>
  <c r="AG879" i="8"/>
  <c r="AF879" i="8" s="1"/>
  <c r="AG880" i="8"/>
  <c r="AF880" i="8" s="1"/>
  <c r="AG881" i="8"/>
  <c r="AF881" i="8" s="1"/>
  <c r="AG882" i="8"/>
  <c r="AF882" i="8" s="1"/>
  <c r="AG883" i="8"/>
  <c r="AF883" i="8" s="1"/>
  <c r="AG884" i="8"/>
  <c r="AF884" i="8" s="1"/>
  <c r="AG885" i="8"/>
  <c r="AF885" i="8" s="1"/>
  <c r="AG886" i="8"/>
  <c r="AF886" i="8" s="1"/>
  <c r="AG887" i="8"/>
  <c r="AF887" i="8" s="1"/>
  <c r="AG888" i="8"/>
  <c r="AF888" i="8" s="1"/>
  <c r="AG889" i="8"/>
  <c r="AF889" i="8" s="1"/>
  <c r="AG890" i="8"/>
  <c r="AF890" i="8" s="1"/>
  <c r="AG891" i="8"/>
  <c r="AF891" i="8" s="1"/>
  <c r="AG892" i="8"/>
  <c r="AF892" i="8" s="1"/>
  <c r="AV892" i="8" s="1"/>
  <c r="AG893" i="8"/>
  <c r="AF893" i="8" s="1"/>
  <c r="AG894" i="8"/>
  <c r="AF894" i="8" s="1"/>
  <c r="AG895" i="8"/>
  <c r="AF895" i="8" s="1"/>
  <c r="AG896" i="8"/>
  <c r="AF896" i="8" s="1"/>
  <c r="AG897" i="8"/>
  <c r="AF897" i="8" s="1"/>
  <c r="AG898" i="8"/>
  <c r="AF898" i="8" s="1"/>
  <c r="AG899" i="8"/>
  <c r="AF899" i="8" s="1"/>
  <c r="AG900" i="8"/>
  <c r="AF900" i="8" s="1"/>
  <c r="AG901" i="8"/>
  <c r="AF901" i="8" s="1"/>
  <c r="AG902" i="8"/>
  <c r="AF902" i="8" s="1"/>
  <c r="AG903" i="8"/>
  <c r="AF903" i="8" s="1"/>
  <c r="AG904" i="8"/>
  <c r="AF904" i="8" s="1"/>
  <c r="AG905" i="8"/>
  <c r="AF905" i="8" s="1"/>
  <c r="AG906" i="8"/>
  <c r="AF906" i="8" s="1"/>
  <c r="AG907" i="8"/>
  <c r="AF907" i="8" s="1"/>
  <c r="AG908" i="8"/>
  <c r="AF908" i="8" s="1"/>
  <c r="AG909" i="8"/>
  <c r="AF909" i="8" s="1"/>
  <c r="AG910" i="8"/>
  <c r="AF910" i="8" s="1"/>
  <c r="AG911" i="8"/>
  <c r="AF911" i="8" s="1"/>
  <c r="AG912" i="8"/>
  <c r="AF912" i="8" s="1"/>
  <c r="AG913" i="8"/>
  <c r="AF913" i="8" s="1"/>
  <c r="AG914" i="8"/>
  <c r="AF914" i="8" s="1"/>
  <c r="AV914" i="8" s="1"/>
  <c r="AG915" i="8"/>
  <c r="AF915" i="8" s="1"/>
  <c r="AG916" i="8"/>
  <c r="AF916" i="8" s="1"/>
  <c r="AG917" i="8"/>
  <c r="AF917" i="8" s="1"/>
  <c r="AG918" i="8"/>
  <c r="AF918" i="8" s="1"/>
  <c r="AG919" i="8"/>
  <c r="AF919" i="8" s="1"/>
  <c r="AG920" i="8"/>
  <c r="AF920" i="8" s="1"/>
  <c r="AG921" i="8"/>
  <c r="AF921" i="8" s="1"/>
  <c r="AG922" i="8"/>
  <c r="AF922" i="8" s="1"/>
  <c r="AG923" i="8"/>
  <c r="AF923" i="8" s="1"/>
  <c r="AG924" i="8"/>
  <c r="AF924" i="8" s="1"/>
  <c r="AG925" i="8"/>
  <c r="AF925" i="8" s="1"/>
  <c r="AG926" i="8"/>
  <c r="AF926" i="8" s="1"/>
  <c r="AG927" i="8"/>
  <c r="AF927" i="8" s="1"/>
  <c r="AG928" i="8"/>
  <c r="AF928" i="8" s="1"/>
  <c r="AG929" i="8"/>
  <c r="AF929" i="8" s="1"/>
  <c r="AG930" i="8"/>
  <c r="AF930" i="8" s="1"/>
  <c r="AG931" i="8"/>
  <c r="AF931" i="8" s="1"/>
  <c r="AG932" i="8"/>
  <c r="AF932" i="8" s="1"/>
  <c r="AG933" i="8"/>
  <c r="AF933" i="8" s="1"/>
  <c r="AG934" i="8"/>
  <c r="AF934" i="8" s="1"/>
  <c r="AG935" i="8"/>
  <c r="AF935" i="8" s="1"/>
  <c r="AG936" i="8"/>
  <c r="AF936" i="8" s="1"/>
  <c r="AG937" i="8"/>
  <c r="AF937" i="8" s="1"/>
  <c r="AG938" i="8"/>
  <c r="AF938" i="8" s="1"/>
  <c r="AG939" i="8"/>
  <c r="AF939" i="8" s="1"/>
  <c r="AG940" i="8"/>
  <c r="AF940" i="8" s="1"/>
  <c r="AG941" i="8"/>
  <c r="AF941" i="8" s="1"/>
  <c r="AG942" i="8"/>
  <c r="AF942" i="8" s="1"/>
  <c r="AG943" i="8"/>
  <c r="AF943" i="8" s="1"/>
  <c r="AG944" i="8"/>
  <c r="AF944" i="8" s="1"/>
  <c r="AG945" i="8"/>
  <c r="AF945" i="8" s="1"/>
  <c r="AG946" i="8"/>
  <c r="AF946" i="8" s="1"/>
  <c r="AG947" i="8"/>
  <c r="AF947" i="8" s="1"/>
  <c r="AG948" i="8"/>
  <c r="AF948" i="8" s="1"/>
  <c r="AG949" i="8"/>
  <c r="AF949" i="8" s="1"/>
  <c r="AG950" i="8"/>
  <c r="AF950" i="8" s="1"/>
  <c r="AG951" i="8"/>
  <c r="AF951" i="8" s="1"/>
  <c r="AG952" i="8"/>
  <c r="AF952" i="8" s="1"/>
  <c r="AG953" i="8"/>
  <c r="AF953" i="8" s="1"/>
  <c r="AG954" i="8"/>
  <c r="AF954" i="8" s="1"/>
  <c r="AG955" i="8"/>
  <c r="AF955" i="8" s="1"/>
  <c r="AG956" i="8"/>
  <c r="AF956" i="8" s="1"/>
  <c r="AG957" i="8"/>
  <c r="AF957" i="8" s="1"/>
  <c r="AG958" i="8"/>
  <c r="AF958" i="8" s="1"/>
  <c r="AG959" i="8"/>
  <c r="AF959" i="8" s="1"/>
  <c r="AG960" i="8"/>
  <c r="AF960" i="8" s="1"/>
  <c r="AG961" i="8"/>
  <c r="AF961" i="8" s="1"/>
  <c r="AG962" i="8"/>
  <c r="AF962" i="8" s="1"/>
  <c r="AG963" i="8"/>
  <c r="AF963" i="8" s="1"/>
  <c r="AG964" i="8"/>
  <c r="AF964" i="8" s="1"/>
  <c r="AG965" i="8"/>
  <c r="AF965" i="8" s="1"/>
  <c r="AG966" i="8"/>
  <c r="AF966" i="8" s="1"/>
  <c r="AV966" i="8" s="1"/>
  <c r="AG967" i="8"/>
  <c r="AF967" i="8" s="1"/>
  <c r="AG968" i="8"/>
  <c r="AF968" i="8" s="1"/>
  <c r="AG969" i="8"/>
  <c r="AF969" i="8" s="1"/>
  <c r="AG970" i="8"/>
  <c r="AF970" i="8" s="1"/>
  <c r="AG971" i="8"/>
  <c r="AF971" i="8" s="1"/>
  <c r="AG972" i="8"/>
  <c r="AF972" i="8" s="1"/>
  <c r="AG973" i="8"/>
  <c r="AF973" i="8" s="1"/>
  <c r="AG974" i="8"/>
  <c r="AF974" i="8" s="1"/>
  <c r="AG975" i="8"/>
  <c r="AF975" i="8" s="1"/>
  <c r="AG976" i="8"/>
  <c r="AF976" i="8" s="1"/>
  <c r="AG977" i="8"/>
  <c r="AF977" i="8" s="1"/>
  <c r="AG978" i="8"/>
  <c r="AF978" i="8" s="1"/>
  <c r="AG979" i="8"/>
  <c r="AF979" i="8" s="1"/>
  <c r="AG980" i="8"/>
  <c r="AF980" i="8" s="1"/>
  <c r="AV980" i="8" s="1"/>
  <c r="AG981" i="8"/>
  <c r="AF981" i="8" s="1"/>
  <c r="AG982" i="8"/>
  <c r="AF982" i="8" s="1"/>
  <c r="AG983" i="8"/>
  <c r="AF983" i="8" s="1"/>
  <c r="AG984" i="8"/>
  <c r="AF984" i="8" s="1"/>
  <c r="AG985" i="8"/>
  <c r="AF985" i="8" s="1"/>
  <c r="AG986" i="8"/>
  <c r="AF986" i="8" s="1"/>
  <c r="AV986" i="8" s="1"/>
  <c r="AG987" i="8"/>
  <c r="AF987" i="8" s="1"/>
  <c r="AG988" i="8"/>
  <c r="AF988" i="8" s="1"/>
  <c r="AG989" i="8"/>
  <c r="AF989" i="8" s="1"/>
  <c r="AG990" i="8"/>
  <c r="AF990" i="8" s="1"/>
  <c r="AG991" i="8"/>
  <c r="AF991" i="8" s="1"/>
  <c r="AG992" i="8"/>
  <c r="AF992" i="8" s="1"/>
  <c r="AG993" i="8"/>
  <c r="AF993" i="8" s="1"/>
  <c r="AG994" i="8"/>
  <c r="AF994" i="8" s="1"/>
  <c r="AV994" i="8" s="1"/>
  <c r="AG995" i="8"/>
  <c r="AF995" i="8" s="1"/>
  <c r="AG996" i="8"/>
  <c r="AF996" i="8" s="1"/>
  <c r="AG997" i="8"/>
  <c r="AF997" i="8" s="1"/>
  <c r="AG998" i="8"/>
  <c r="AF998" i="8" s="1"/>
  <c r="AG999" i="8"/>
  <c r="AF999" i="8" s="1"/>
  <c r="AG1000" i="8"/>
  <c r="AF1000" i="8" s="1"/>
  <c r="AG1001" i="8"/>
  <c r="AF1001" i="8" s="1"/>
  <c r="AG1002" i="8"/>
  <c r="AF1002" i="8" s="1"/>
  <c r="AG1003" i="8"/>
  <c r="AF1003" i="8" s="1"/>
  <c r="AG1004" i="8"/>
  <c r="AF1004" i="8" s="1"/>
  <c r="AG1005" i="8"/>
  <c r="AF1005" i="8" s="1"/>
  <c r="AG1006" i="8"/>
  <c r="AF1006" i="8" s="1"/>
  <c r="AG1007" i="8"/>
  <c r="AF1007" i="8" s="1"/>
  <c r="AG1008" i="8"/>
  <c r="AF1008" i="8" s="1"/>
  <c r="AG1009" i="8"/>
  <c r="AF1009" i="8" s="1"/>
  <c r="AG1010" i="8"/>
  <c r="AF1010" i="8" s="1"/>
  <c r="AG1011" i="8"/>
  <c r="AF1011" i="8" s="1"/>
  <c r="AG1012" i="8"/>
  <c r="AF1012" i="8" s="1"/>
  <c r="AG1013" i="8"/>
  <c r="AF1013" i="8" s="1"/>
  <c r="AG1014" i="8"/>
  <c r="AF1014" i="8" s="1"/>
  <c r="AG1015" i="8"/>
  <c r="AF1015" i="8" s="1"/>
  <c r="AG1016" i="8"/>
  <c r="AF1016" i="8" s="1"/>
  <c r="AG1017" i="8"/>
  <c r="AF1017" i="8" s="1"/>
  <c r="AG1018" i="8"/>
  <c r="AF1018" i="8" s="1"/>
  <c r="AV1018" i="8" s="1"/>
  <c r="AG1019" i="8"/>
  <c r="AF1019" i="8" s="1"/>
  <c r="AG1020" i="8"/>
  <c r="AF1020" i="8" s="1"/>
  <c r="AG1021" i="8"/>
  <c r="AF1021" i="8" s="1"/>
  <c r="AG1022" i="8"/>
  <c r="AF1022" i="8" s="1"/>
  <c r="AG1023" i="8"/>
  <c r="AF1023" i="8" s="1"/>
  <c r="AG1024" i="8"/>
  <c r="AF1024" i="8" s="1"/>
  <c r="AG1025" i="8"/>
  <c r="AF1025" i="8" s="1"/>
  <c r="AG1026" i="8"/>
  <c r="AF1026" i="8" s="1"/>
  <c r="AV1026" i="8" s="1"/>
  <c r="AG1027" i="8"/>
  <c r="AF1027" i="8" s="1"/>
  <c r="AG1028" i="8"/>
  <c r="AF1028" i="8" s="1"/>
  <c r="AG1029" i="8"/>
  <c r="AF1029" i="8" s="1"/>
  <c r="AG5" i="8"/>
  <c r="AF5" i="8" s="1"/>
  <c r="AA25" i="8"/>
  <c r="AA377" i="8"/>
  <c r="AA788" i="8"/>
  <c r="AA958" i="8"/>
  <c r="AA6" i="8"/>
  <c r="AA7" i="8"/>
  <c r="AA8" i="8"/>
  <c r="AA9" i="8"/>
  <c r="AA10" i="8"/>
  <c r="AA11" i="8"/>
  <c r="AA14" i="8"/>
  <c r="AA15" i="8"/>
  <c r="AA16" i="8"/>
  <c r="AA17" i="8"/>
  <c r="AA18" i="8"/>
  <c r="AA19" i="8"/>
  <c r="AJ19" i="8" s="1"/>
  <c r="AA20" i="8"/>
  <c r="AA21" i="8"/>
  <c r="AA22" i="8"/>
  <c r="AA24" i="8"/>
  <c r="AA26" i="8"/>
  <c r="AJ26" i="8" s="1"/>
  <c r="AA27" i="8"/>
  <c r="AA28" i="8"/>
  <c r="AA29" i="8"/>
  <c r="AA30" i="8"/>
  <c r="AA31" i="8"/>
  <c r="AA32" i="8"/>
  <c r="AA33" i="8"/>
  <c r="AA34" i="8"/>
  <c r="AA35" i="8"/>
  <c r="AA36" i="8"/>
  <c r="AA37" i="8"/>
  <c r="AA38" i="8"/>
  <c r="AA40" i="8"/>
  <c r="AA41" i="8"/>
  <c r="AA42" i="8"/>
  <c r="AA43" i="8"/>
  <c r="AA44" i="8"/>
  <c r="AA45" i="8"/>
  <c r="AA46" i="8"/>
  <c r="AA47" i="8"/>
  <c r="AA48" i="8"/>
  <c r="AA49" i="8"/>
  <c r="AA50" i="8"/>
  <c r="AA51" i="8"/>
  <c r="AA52" i="8"/>
  <c r="AA54" i="8"/>
  <c r="AJ54" i="8" s="1"/>
  <c r="AA55" i="8"/>
  <c r="AA56" i="8"/>
  <c r="AA57" i="8"/>
  <c r="AA58" i="8"/>
  <c r="AJ58" i="8" s="1"/>
  <c r="AA59" i="8"/>
  <c r="AA60" i="8"/>
  <c r="AA61" i="8"/>
  <c r="AA62" i="8"/>
  <c r="AA63" i="8"/>
  <c r="AJ63" i="8" s="1"/>
  <c r="AA64" i="8"/>
  <c r="AA65" i="8"/>
  <c r="AJ65" i="8" s="1"/>
  <c r="AA66" i="8"/>
  <c r="AJ66" i="8" s="1"/>
  <c r="AA67" i="8"/>
  <c r="AA68" i="8"/>
  <c r="AA69" i="8"/>
  <c r="AA71" i="8"/>
  <c r="AA72" i="8"/>
  <c r="AA73" i="8"/>
  <c r="AA74" i="8"/>
  <c r="AA75" i="8"/>
  <c r="AA76" i="8"/>
  <c r="AA77" i="8"/>
  <c r="AA79" i="8"/>
  <c r="AA80" i="8"/>
  <c r="AA81" i="8"/>
  <c r="AJ81" i="8" s="1"/>
  <c r="AA82" i="8"/>
  <c r="AA83" i="8"/>
  <c r="AA84" i="8"/>
  <c r="AA85" i="8"/>
  <c r="AA87" i="8"/>
  <c r="AA88" i="8"/>
  <c r="AA89" i="8"/>
  <c r="AA90" i="8"/>
  <c r="AA91" i="8"/>
  <c r="AA92" i="8"/>
  <c r="AA93" i="8"/>
  <c r="AA94" i="8"/>
  <c r="AA96" i="8"/>
  <c r="AA97" i="8"/>
  <c r="AA98" i="8"/>
  <c r="AA99" i="8"/>
  <c r="AA100" i="8"/>
  <c r="AA101" i="8"/>
  <c r="AA102" i="8"/>
  <c r="AA103" i="8"/>
  <c r="AA104" i="8"/>
  <c r="AJ104" i="8" s="1"/>
  <c r="AA105" i="8"/>
  <c r="AA106" i="8"/>
  <c r="AJ106" i="8" s="1"/>
  <c r="AA107" i="8"/>
  <c r="AA110" i="8"/>
  <c r="AA111" i="8"/>
  <c r="AA112" i="8"/>
  <c r="AA113" i="8"/>
  <c r="AA114" i="8"/>
  <c r="AA115" i="8"/>
  <c r="AA116" i="8"/>
  <c r="AA117" i="8"/>
  <c r="AA119" i="8"/>
  <c r="AA120" i="8"/>
  <c r="AA121" i="8"/>
  <c r="AA122" i="8"/>
  <c r="AJ122" i="8" s="1"/>
  <c r="AA123" i="8"/>
  <c r="AA124" i="8"/>
  <c r="AA125" i="8"/>
  <c r="AA126" i="8"/>
  <c r="AA127" i="8"/>
  <c r="AA128" i="8"/>
  <c r="AA129" i="8"/>
  <c r="AA130" i="8"/>
  <c r="AA131" i="8"/>
  <c r="AA132" i="8"/>
  <c r="AA133" i="8"/>
  <c r="AA134" i="8"/>
  <c r="AA135" i="8"/>
  <c r="AA136" i="8"/>
  <c r="AA137" i="8"/>
  <c r="AJ137" i="8" s="1"/>
  <c r="AA138" i="8"/>
  <c r="AA139" i="8"/>
  <c r="AA142" i="8"/>
  <c r="AA143" i="8"/>
  <c r="AA144" i="8"/>
  <c r="AA145" i="8"/>
  <c r="AA146" i="8"/>
  <c r="AA147" i="8"/>
  <c r="AA148" i="8"/>
  <c r="AA149" i="8"/>
  <c r="AA151" i="8"/>
  <c r="AA152" i="8"/>
  <c r="AJ152" i="8" s="1"/>
  <c r="AA153" i="8"/>
  <c r="AA154" i="8"/>
  <c r="AJ154" i="8" s="1"/>
  <c r="AA155" i="8"/>
  <c r="AJ155" i="8" s="1"/>
  <c r="AA157" i="8"/>
  <c r="AA158" i="8"/>
  <c r="AA159" i="8"/>
  <c r="AA160" i="8"/>
  <c r="AA161" i="8"/>
  <c r="AJ161" i="8" s="1"/>
  <c r="AA162" i="8"/>
  <c r="AA163" i="8"/>
  <c r="AA164" i="8"/>
  <c r="AA166" i="8"/>
  <c r="AA167" i="8"/>
  <c r="AA168" i="8"/>
  <c r="AA169" i="8"/>
  <c r="AA170" i="8"/>
  <c r="AJ170" i="8" s="1"/>
  <c r="AA171" i="8"/>
  <c r="AA172" i="8"/>
  <c r="AA173" i="8"/>
  <c r="AA175" i="8"/>
  <c r="AA176" i="8"/>
  <c r="AA177" i="8"/>
  <c r="AA178" i="8"/>
  <c r="AA179" i="8"/>
  <c r="AA180" i="8"/>
  <c r="AA181" i="8"/>
  <c r="AA183" i="8"/>
  <c r="AA184" i="8"/>
  <c r="AA185" i="8"/>
  <c r="AJ185" i="8" s="1"/>
  <c r="AA186" i="8"/>
  <c r="AJ186" i="8" s="1"/>
  <c r="AA187" i="8"/>
  <c r="AJ187" i="8" s="1"/>
  <c r="AA188" i="8"/>
  <c r="AJ188" i="8" s="1"/>
  <c r="AA189" i="8"/>
  <c r="AA190" i="8"/>
  <c r="AA191" i="8"/>
  <c r="AA192" i="8"/>
  <c r="AA193" i="8"/>
  <c r="AA194" i="8"/>
  <c r="AA195" i="8"/>
  <c r="AA196" i="8"/>
  <c r="AJ196" i="8" s="1"/>
  <c r="AA197" i="8"/>
  <c r="AA200" i="8"/>
  <c r="AA201" i="8"/>
  <c r="AA202" i="8"/>
  <c r="AA203" i="8"/>
  <c r="AA204" i="8"/>
  <c r="AA205" i="8"/>
  <c r="AA206" i="8"/>
  <c r="AJ206" i="8" s="1"/>
  <c r="AA207" i="8"/>
  <c r="AA208" i="8"/>
  <c r="AA209" i="8"/>
  <c r="AA210" i="8"/>
  <c r="AA211" i="8"/>
  <c r="AA212" i="8"/>
  <c r="AJ212" i="8" s="1"/>
  <c r="AA214" i="8"/>
  <c r="AA215" i="8"/>
  <c r="AA216" i="8"/>
  <c r="AA217" i="8"/>
  <c r="AA218" i="8"/>
  <c r="AA219" i="8"/>
  <c r="AA220" i="8"/>
  <c r="AA221" i="8"/>
  <c r="AA222" i="8"/>
  <c r="AA223" i="8"/>
  <c r="AJ223" i="8" s="1"/>
  <c r="AA224" i="8"/>
  <c r="AA225" i="8"/>
  <c r="AA226" i="8"/>
  <c r="AA227" i="8"/>
  <c r="AA230" i="8"/>
  <c r="AA231" i="8"/>
  <c r="AA232" i="8"/>
  <c r="AA233" i="8"/>
  <c r="AA234" i="8"/>
  <c r="AA235" i="8"/>
  <c r="AA239" i="8"/>
  <c r="AA240" i="8"/>
  <c r="AA241" i="8"/>
  <c r="AA242" i="8"/>
  <c r="AJ242" i="8" s="1"/>
  <c r="AA243" i="8"/>
  <c r="AA244" i="8"/>
  <c r="AA246" i="8"/>
  <c r="AA247" i="8"/>
  <c r="AA248" i="8"/>
  <c r="AA249" i="8"/>
  <c r="AJ249" i="8" s="1"/>
  <c r="AA250" i="8"/>
  <c r="AJ250" i="8" s="1"/>
  <c r="AA251" i="8"/>
  <c r="AA252" i="8"/>
  <c r="AA253" i="8"/>
  <c r="AA254" i="8"/>
  <c r="AA256" i="8"/>
  <c r="AA257" i="8"/>
  <c r="AA258" i="8"/>
  <c r="AA259" i="8"/>
  <c r="AJ259" i="8" s="1"/>
  <c r="AA260" i="8"/>
  <c r="AA261" i="8"/>
  <c r="AA262" i="8"/>
  <c r="AA263" i="8"/>
  <c r="AA264" i="8"/>
  <c r="AA265" i="8"/>
  <c r="AA266" i="8"/>
  <c r="AA267" i="8"/>
  <c r="AA268" i="8"/>
  <c r="AA269" i="8"/>
  <c r="AA271" i="8"/>
  <c r="AA272" i="8"/>
  <c r="AA273" i="8"/>
  <c r="AJ273" i="8" s="1"/>
  <c r="AA274" i="8"/>
  <c r="AA275" i="8"/>
  <c r="AA276" i="8"/>
  <c r="AA277" i="8"/>
  <c r="AA279" i="8"/>
  <c r="AA280" i="8"/>
  <c r="AJ280" i="8" s="1"/>
  <c r="AA281" i="8"/>
  <c r="AJ281" i="8" s="1"/>
  <c r="AA282" i="8"/>
  <c r="AJ282" i="8" s="1"/>
  <c r="AA283" i="8"/>
  <c r="AA284" i="8"/>
  <c r="AA285" i="8"/>
  <c r="AA287" i="8"/>
  <c r="AA288" i="8"/>
  <c r="AA289" i="8"/>
  <c r="AJ289" i="8" s="1"/>
  <c r="AA290" i="8"/>
  <c r="AA291" i="8"/>
  <c r="AA292" i="8"/>
  <c r="AA296" i="8"/>
  <c r="AA297" i="8"/>
  <c r="AA298" i="8"/>
  <c r="AJ298" i="8" s="1"/>
  <c r="AA299" i="8"/>
  <c r="AA300" i="8"/>
  <c r="AA301" i="8"/>
  <c r="AA302" i="8"/>
  <c r="AA303" i="8"/>
  <c r="AA304" i="8"/>
  <c r="AA305" i="8"/>
  <c r="AA306" i="8"/>
  <c r="AA307" i="8"/>
  <c r="AA308" i="8"/>
  <c r="AA309" i="8"/>
  <c r="AA311" i="8"/>
  <c r="AA312" i="8"/>
  <c r="AA313" i="8"/>
  <c r="AJ313" i="8" s="1"/>
  <c r="AA315" i="8"/>
  <c r="AJ315" i="8" s="1"/>
  <c r="AA316" i="8"/>
  <c r="AA317" i="8"/>
  <c r="AA318" i="8"/>
  <c r="AJ318" i="8" s="1"/>
  <c r="AA319" i="8"/>
  <c r="AA320" i="8"/>
  <c r="AA321" i="8"/>
  <c r="AA322" i="8"/>
  <c r="AA323" i="8"/>
  <c r="AJ323" i="8" s="1"/>
  <c r="AA324" i="8"/>
  <c r="AA325" i="8"/>
  <c r="AA328" i="8"/>
  <c r="AA329" i="8"/>
  <c r="AA330" i="8"/>
  <c r="AA331" i="8"/>
  <c r="AA332" i="8"/>
  <c r="AA333" i="8"/>
  <c r="AA336" i="8"/>
  <c r="AA337" i="8"/>
  <c r="AA338" i="8"/>
  <c r="AA339" i="8"/>
  <c r="AA340" i="8"/>
  <c r="AA341" i="8"/>
  <c r="AA342" i="8"/>
  <c r="AA343" i="8"/>
  <c r="AA344" i="8"/>
  <c r="AA345" i="8"/>
  <c r="AJ345" i="8" s="1"/>
  <c r="AA346" i="8"/>
  <c r="AA347" i="8"/>
  <c r="AJ347" i="8" s="1"/>
  <c r="AA348" i="8"/>
  <c r="AA349" i="8"/>
  <c r="AA350" i="8"/>
  <c r="AA351" i="8"/>
  <c r="AA352" i="8"/>
  <c r="AA353" i="8"/>
  <c r="AA355" i="8"/>
  <c r="AA356" i="8"/>
  <c r="AJ356" i="8" s="1"/>
  <c r="AA357" i="8"/>
  <c r="AA359" i="8"/>
  <c r="AA360" i="8"/>
  <c r="AA361" i="8"/>
  <c r="AA362" i="8"/>
  <c r="AA363" i="8"/>
  <c r="AA364" i="8"/>
  <c r="AA365" i="8"/>
  <c r="AA367" i="8"/>
  <c r="AA368" i="8"/>
  <c r="AA369" i="8"/>
  <c r="AJ369" i="8" s="1"/>
  <c r="AA370" i="8"/>
  <c r="AA371" i="8"/>
  <c r="AA372" i="8"/>
  <c r="AA373" i="8"/>
  <c r="AA374" i="8"/>
  <c r="AA375" i="8"/>
  <c r="AA376" i="8"/>
  <c r="AA378" i="8"/>
  <c r="AA379" i="8"/>
  <c r="AA381" i="8"/>
  <c r="AA382" i="8"/>
  <c r="AA383" i="8"/>
  <c r="AA384" i="8"/>
  <c r="AA385" i="8"/>
  <c r="AA386" i="8"/>
  <c r="AJ386" i="8" s="1"/>
  <c r="AA387" i="8"/>
  <c r="AJ387" i="8" s="1"/>
  <c r="AA389" i="8"/>
  <c r="AA391" i="8"/>
  <c r="AA392" i="8"/>
  <c r="AA393" i="8"/>
  <c r="AJ393" i="8" s="1"/>
  <c r="AA394" i="8"/>
  <c r="AJ394" i="8" s="1"/>
  <c r="AA395" i="8"/>
  <c r="AA396" i="8"/>
  <c r="AA400" i="8"/>
  <c r="AA401" i="8"/>
  <c r="AJ401" i="8" s="1"/>
  <c r="AA402" i="8"/>
  <c r="AA403" i="8"/>
  <c r="AA404" i="8"/>
  <c r="AJ404" i="8" s="1"/>
  <c r="AA405" i="8"/>
  <c r="AA406" i="8"/>
  <c r="AA407" i="8"/>
  <c r="AA408" i="8"/>
  <c r="AA409" i="8"/>
  <c r="AA410" i="8"/>
  <c r="AA411" i="8"/>
  <c r="AA414" i="8"/>
  <c r="AJ414" i="8" s="1"/>
  <c r="AA415" i="8"/>
  <c r="AA416" i="8"/>
  <c r="AA417" i="8"/>
  <c r="AJ417" i="8" s="1"/>
  <c r="AA418" i="8"/>
  <c r="AJ418" i="8" s="1"/>
  <c r="AA419" i="8"/>
  <c r="AA420" i="8"/>
  <c r="AA424" i="8"/>
  <c r="AA425" i="8"/>
  <c r="AA426" i="8"/>
  <c r="AJ426" i="8" s="1"/>
  <c r="AA427" i="8"/>
  <c r="AA428" i="8"/>
  <c r="AA431" i="8"/>
  <c r="AJ431" i="8" s="1"/>
  <c r="AA432" i="8"/>
  <c r="AA433" i="8"/>
  <c r="AA434" i="8"/>
  <c r="AA435" i="8"/>
  <c r="AA439" i="8"/>
  <c r="AA440" i="8"/>
  <c r="AA441" i="8"/>
  <c r="AJ441" i="8" s="1"/>
  <c r="AA442" i="8"/>
  <c r="AA443" i="8"/>
  <c r="AA444" i="8"/>
  <c r="AA446" i="8"/>
  <c r="AA448" i="8"/>
  <c r="AA449" i="8"/>
  <c r="AA451" i="8"/>
  <c r="AA452" i="8"/>
  <c r="AA453" i="8"/>
  <c r="AA455" i="8"/>
  <c r="AA456" i="8"/>
  <c r="AA457" i="8"/>
  <c r="AJ457" i="8" s="1"/>
  <c r="AA458" i="8"/>
  <c r="AJ458" i="8" s="1"/>
  <c r="AA459" i="8"/>
  <c r="AA460" i="8"/>
  <c r="AA464" i="8"/>
  <c r="AJ464" i="8" s="1"/>
  <c r="AA465" i="8"/>
  <c r="AJ465" i="8" s="1"/>
  <c r="AA466" i="8"/>
  <c r="AA467" i="8"/>
  <c r="AJ467" i="8" s="1"/>
  <c r="AA468" i="8"/>
  <c r="AA470" i="8"/>
  <c r="AA471" i="8"/>
  <c r="AA472" i="8"/>
  <c r="AA473" i="8"/>
  <c r="AA474" i="8"/>
  <c r="AJ474" i="8" s="1"/>
  <c r="AA475" i="8"/>
  <c r="AA476" i="8"/>
  <c r="AA477" i="8"/>
  <c r="AA478" i="8"/>
  <c r="AJ478" i="8" s="1"/>
  <c r="AA480" i="8"/>
  <c r="AA481" i="8"/>
  <c r="AA482" i="8"/>
  <c r="AJ482" i="8" s="1"/>
  <c r="AA483" i="8"/>
  <c r="AA484" i="8"/>
  <c r="AA487" i="8"/>
  <c r="AJ487" i="8" s="1"/>
  <c r="AA488" i="8"/>
  <c r="AA489" i="8"/>
  <c r="AA491" i="8"/>
  <c r="AA492" i="8"/>
  <c r="AA495" i="8"/>
  <c r="AJ495" i="8" s="1"/>
  <c r="AA496" i="8"/>
  <c r="AA497" i="8"/>
  <c r="AA498" i="8"/>
  <c r="AA499" i="8"/>
  <c r="AA500" i="8"/>
  <c r="AA501" i="8"/>
  <c r="AA503" i="8"/>
  <c r="AA504" i="8"/>
  <c r="AJ504" i="8" s="1"/>
  <c r="AA505" i="8"/>
  <c r="AA507" i="8"/>
  <c r="AA508" i="8"/>
  <c r="AA510" i="8"/>
  <c r="AA512" i="8"/>
  <c r="AJ512" i="8" s="1"/>
  <c r="AA513" i="8"/>
  <c r="AJ513" i="8" s="1"/>
  <c r="AA515" i="8"/>
  <c r="AA516" i="8"/>
  <c r="AA517" i="8"/>
  <c r="AA518" i="8"/>
  <c r="AA519" i="8"/>
  <c r="AA520" i="8"/>
  <c r="AA521" i="8"/>
  <c r="AA522" i="8"/>
  <c r="AA523" i="8"/>
  <c r="AJ523" i="8" s="1"/>
  <c r="AA524" i="8"/>
  <c r="AJ524" i="8" s="1"/>
  <c r="AA525" i="8"/>
  <c r="AA528" i="8"/>
  <c r="AA529" i="8"/>
  <c r="AJ529" i="8" s="1"/>
  <c r="AA530" i="8"/>
  <c r="AA531" i="8"/>
  <c r="AJ531" i="8" s="1"/>
  <c r="AA532" i="8"/>
  <c r="AA533" i="8"/>
  <c r="AA534" i="8"/>
  <c r="AA535" i="8"/>
  <c r="AA536" i="8"/>
  <c r="AA537" i="8"/>
  <c r="AA538" i="8"/>
  <c r="AJ538" i="8" s="1"/>
  <c r="AA539" i="8"/>
  <c r="AJ539" i="8" s="1"/>
  <c r="AA542" i="8"/>
  <c r="AA544" i="8"/>
  <c r="AA545" i="8"/>
  <c r="AA547" i="8"/>
  <c r="AA548" i="8"/>
  <c r="AA550" i="8"/>
  <c r="AA551" i="8"/>
  <c r="AA552" i="8"/>
  <c r="AA553" i="8"/>
  <c r="AA555" i="8"/>
  <c r="AA556" i="8"/>
  <c r="AA560" i="8"/>
  <c r="AA561" i="8"/>
  <c r="AA562" i="8"/>
  <c r="AA563" i="8"/>
  <c r="AA564" i="8"/>
  <c r="AJ564" i="8" s="1"/>
  <c r="AA565" i="8"/>
  <c r="AA566" i="8"/>
  <c r="AA567" i="8"/>
  <c r="AJ567" i="8" s="1"/>
  <c r="AA568" i="8"/>
  <c r="AA569" i="8"/>
  <c r="AJ569" i="8" s="1"/>
  <c r="AA570" i="8"/>
  <c r="AA571" i="8"/>
  <c r="AA572" i="8"/>
  <c r="AA573" i="8"/>
  <c r="AA574" i="8"/>
  <c r="AA575" i="8"/>
  <c r="AA576" i="8"/>
  <c r="AA577" i="8"/>
  <c r="AA579" i="8"/>
  <c r="AJ579" i="8" s="1"/>
  <c r="AA584" i="8"/>
  <c r="AA585" i="8"/>
  <c r="AA586" i="8"/>
  <c r="AJ586" i="8" s="1"/>
  <c r="AA587" i="8"/>
  <c r="AJ587" i="8" s="1"/>
  <c r="AA588" i="8"/>
  <c r="AA589" i="8"/>
  <c r="AA590" i="8"/>
  <c r="AA591" i="8"/>
  <c r="AA592" i="8"/>
  <c r="AJ592" i="8" s="1"/>
  <c r="AA593" i="8"/>
  <c r="AJ593" i="8" s="1"/>
  <c r="AA594" i="8"/>
  <c r="AA595" i="8"/>
  <c r="AJ595" i="8" s="1"/>
  <c r="AA598" i="8"/>
  <c r="AA600" i="8"/>
  <c r="AA601" i="8"/>
  <c r="AA603" i="8"/>
  <c r="AA606" i="8"/>
  <c r="AA607" i="8"/>
  <c r="AJ607" i="8" s="1"/>
  <c r="AA608" i="8"/>
  <c r="AA609" i="8"/>
  <c r="AA610" i="8"/>
  <c r="AJ610" i="8" s="1"/>
  <c r="AA611" i="8"/>
  <c r="AA612" i="8"/>
  <c r="AA613" i="8"/>
  <c r="AA616" i="8"/>
  <c r="AA617" i="8"/>
  <c r="AA619" i="8"/>
  <c r="AA620" i="8"/>
  <c r="AJ620" i="8" s="1"/>
  <c r="AA623" i="8"/>
  <c r="AA624" i="8"/>
  <c r="AJ624" i="8" s="1"/>
  <c r="AA625" i="8"/>
  <c r="AA626" i="8"/>
  <c r="AA627" i="8"/>
  <c r="AA628" i="8"/>
  <c r="AA629" i="8"/>
  <c r="AA630" i="8"/>
  <c r="AA631" i="8"/>
  <c r="AA632" i="8"/>
  <c r="AA633" i="8"/>
  <c r="AJ633" i="8" s="1"/>
  <c r="AA634" i="8"/>
  <c r="AJ634" i="8" s="1"/>
  <c r="AA635" i="8"/>
  <c r="AA638" i="8"/>
  <c r="AA640" i="8"/>
  <c r="AA641" i="8"/>
  <c r="AA642" i="8"/>
  <c r="AA643" i="8"/>
  <c r="AA644" i="8"/>
  <c r="AA645" i="8"/>
  <c r="AA647" i="8"/>
  <c r="AA648" i="8"/>
  <c r="AJ648" i="8" s="1"/>
  <c r="AA649" i="8"/>
  <c r="AA650" i="8"/>
  <c r="AJ650" i="8" s="1"/>
  <c r="AA651" i="8"/>
  <c r="AJ651" i="8" s="1"/>
  <c r="AA652" i="8"/>
  <c r="AA653" i="8"/>
  <c r="AA656" i="8"/>
  <c r="AA657" i="8"/>
  <c r="AA658" i="8"/>
  <c r="AA659" i="8"/>
  <c r="AA660" i="8"/>
  <c r="AA662" i="8"/>
  <c r="AA663" i="8"/>
  <c r="AA664" i="8"/>
  <c r="AA665" i="8"/>
  <c r="AJ665" i="8" s="1"/>
  <c r="AA666" i="8"/>
  <c r="AJ666" i="8" s="1"/>
  <c r="AA667" i="8"/>
  <c r="AA670" i="8"/>
  <c r="AA672" i="8"/>
  <c r="AA673" i="8"/>
  <c r="AA674" i="8"/>
  <c r="AJ674" i="8" s="1"/>
  <c r="AA675" i="8"/>
  <c r="AJ675" i="8" s="1"/>
  <c r="AA676" i="8"/>
  <c r="AA677" i="8"/>
  <c r="AA679" i="8"/>
  <c r="AA680" i="8"/>
  <c r="AA682" i="8"/>
  <c r="AA686" i="8"/>
  <c r="AA687" i="8"/>
  <c r="AA688" i="8"/>
  <c r="AA689" i="8"/>
  <c r="AA690" i="8"/>
  <c r="AJ690" i="8" s="1"/>
  <c r="AA691" i="8"/>
  <c r="AJ691" i="8" s="1"/>
  <c r="AA692" i="8"/>
  <c r="AJ692" i="8" s="1"/>
  <c r="AA693" i="8"/>
  <c r="AA694" i="8"/>
  <c r="AA695" i="8"/>
  <c r="AA696" i="8"/>
  <c r="AA698" i="8"/>
  <c r="AA700" i="8"/>
  <c r="AJ700" i="8" s="1"/>
  <c r="AA702" i="8"/>
  <c r="AA703" i="8"/>
  <c r="AA704" i="8"/>
  <c r="AA705" i="8"/>
  <c r="AA706" i="8"/>
  <c r="AJ706" i="8" s="1"/>
  <c r="AA707" i="8"/>
  <c r="AJ707" i="8" s="1"/>
  <c r="AA708" i="8"/>
  <c r="AJ708" i="8" s="1"/>
  <c r="AA709" i="8"/>
  <c r="AA710" i="8"/>
  <c r="AA711" i="8"/>
  <c r="AA713" i="8"/>
  <c r="AA714" i="8"/>
  <c r="AA715" i="8"/>
  <c r="AA718" i="8"/>
  <c r="AA720" i="8"/>
  <c r="AJ720" i="8" s="1"/>
  <c r="AA721" i="8"/>
  <c r="AA722" i="8"/>
  <c r="AA723" i="8"/>
  <c r="AA724" i="8"/>
  <c r="AA725" i="8"/>
  <c r="AA726" i="8"/>
  <c r="AA727" i="8"/>
  <c r="AA728" i="8"/>
  <c r="AA730" i="8"/>
  <c r="AA734" i="8"/>
  <c r="AA736" i="8"/>
  <c r="AA738" i="8"/>
  <c r="AA739" i="8"/>
  <c r="AA740" i="8"/>
  <c r="AA741" i="8"/>
  <c r="AA742" i="8"/>
  <c r="AJ742" i="8" s="1"/>
  <c r="AA743" i="8"/>
  <c r="AA744" i="8"/>
  <c r="AJ744" i="8" s="1"/>
  <c r="AA745" i="8"/>
  <c r="AJ745" i="8" s="1"/>
  <c r="AA746" i="8"/>
  <c r="AJ746" i="8" s="1"/>
  <c r="AA747" i="8"/>
  <c r="AA748" i="8"/>
  <c r="AJ748" i="8" s="1"/>
  <c r="AA749" i="8"/>
  <c r="AA750" i="8"/>
  <c r="AA751" i="8"/>
  <c r="AJ751" i="8" s="1"/>
  <c r="AA752" i="8"/>
  <c r="AA753" i="8"/>
  <c r="AJ753" i="8" s="1"/>
  <c r="AA754" i="8"/>
  <c r="AA755" i="8"/>
  <c r="AJ755" i="8" s="1"/>
  <c r="AA758" i="8"/>
  <c r="AJ758" i="8" s="1"/>
  <c r="AA762" i="8"/>
  <c r="AA763" i="8"/>
  <c r="AA764" i="8"/>
  <c r="AA766" i="8"/>
  <c r="AA767" i="8"/>
  <c r="AA768" i="8"/>
  <c r="AA769" i="8"/>
  <c r="AA770" i="8"/>
  <c r="AA771" i="8"/>
  <c r="AJ771" i="8" s="1"/>
  <c r="AA772" i="8"/>
  <c r="AJ772" i="8" s="1"/>
  <c r="AA773" i="8"/>
  <c r="AA774" i="8"/>
  <c r="AA775" i="8"/>
  <c r="AA776" i="8"/>
  <c r="AA777" i="8"/>
  <c r="AA778" i="8"/>
  <c r="AA782" i="8"/>
  <c r="AA784" i="8"/>
  <c r="AA785" i="8"/>
  <c r="AA786" i="8"/>
  <c r="AA787" i="8"/>
  <c r="AA789" i="8"/>
  <c r="AA790" i="8"/>
  <c r="AA791" i="8"/>
  <c r="AJ791" i="8" s="1"/>
  <c r="AA792" i="8"/>
  <c r="AA793" i="8"/>
  <c r="AA794" i="8"/>
  <c r="AA795" i="8"/>
  <c r="AA796" i="8"/>
  <c r="AJ796" i="8" s="1"/>
  <c r="AA798" i="8"/>
  <c r="AA799" i="8"/>
  <c r="AA802" i="8"/>
  <c r="AA803" i="8"/>
  <c r="AA804" i="8"/>
  <c r="AA805" i="8"/>
  <c r="AA806" i="8"/>
  <c r="AA807" i="8"/>
  <c r="AA808" i="8"/>
  <c r="AA809" i="8"/>
  <c r="AA810" i="8"/>
  <c r="AJ810" i="8" s="1"/>
  <c r="AA811" i="8"/>
  <c r="AA812" i="8"/>
  <c r="AA814" i="8"/>
  <c r="AJ814" i="8" s="1"/>
  <c r="AA816" i="8"/>
  <c r="AA817" i="8"/>
  <c r="AA818" i="8"/>
  <c r="AJ818" i="8" s="1"/>
  <c r="AA819" i="8"/>
  <c r="AJ819" i="8" s="1"/>
  <c r="AA820" i="8"/>
  <c r="AJ820" i="8" s="1"/>
  <c r="AA821" i="8"/>
  <c r="AA822" i="8"/>
  <c r="AA825" i="8"/>
  <c r="AA826" i="8"/>
  <c r="AA828" i="8"/>
  <c r="AA829" i="8"/>
  <c r="AA830" i="8"/>
  <c r="AA831" i="8"/>
  <c r="AJ831" i="8" s="1"/>
  <c r="AA832" i="8"/>
  <c r="AA833" i="8"/>
  <c r="AA834" i="8"/>
  <c r="AJ834" i="8" s="1"/>
  <c r="AA835" i="8"/>
  <c r="AA838" i="8"/>
  <c r="AJ838" i="8" s="1"/>
  <c r="AA839" i="8"/>
  <c r="AJ839" i="8" s="1"/>
  <c r="AA840" i="8"/>
  <c r="AA841" i="8"/>
  <c r="AA842" i="8"/>
  <c r="AJ842" i="8" s="1"/>
  <c r="AA843" i="8"/>
  <c r="AJ843" i="8" s="1"/>
  <c r="AA844" i="8"/>
  <c r="AA845" i="8"/>
  <c r="AA846" i="8"/>
  <c r="AA848" i="8"/>
  <c r="AA849" i="8"/>
  <c r="AA850" i="8"/>
  <c r="AA852" i="8"/>
  <c r="AJ852" i="8" s="1"/>
  <c r="AA853" i="8"/>
  <c r="AA854" i="8"/>
  <c r="AA858" i="8"/>
  <c r="AA861" i="8"/>
  <c r="AA862" i="8"/>
  <c r="AJ862" i="8" s="1"/>
  <c r="AA863" i="8"/>
  <c r="AJ863" i="8" s="1"/>
  <c r="AA864" i="8"/>
  <c r="AA866" i="8"/>
  <c r="AA867" i="8"/>
  <c r="AA868" i="8"/>
  <c r="AA869" i="8"/>
  <c r="AA870" i="8"/>
  <c r="AA871" i="8"/>
  <c r="AJ871" i="8" s="1"/>
  <c r="AA872" i="8"/>
  <c r="AA873" i="8"/>
  <c r="AA874" i="8"/>
  <c r="AA875" i="8"/>
  <c r="AA876" i="8"/>
  <c r="AJ876" i="8" s="1"/>
  <c r="AA877" i="8"/>
  <c r="AA878" i="8"/>
  <c r="AA879" i="8"/>
  <c r="AJ879" i="8" s="1"/>
  <c r="AA880" i="8"/>
  <c r="AA882" i="8"/>
  <c r="AA886" i="8"/>
  <c r="AA887" i="8"/>
  <c r="AA888" i="8"/>
  <c r="AA889" i="8"/>
  <c r="AA890" i="8"/>
  <c r="AA892" i="8"/>
  <c r="AA894" i="8"/>
  <c r="AA895" i="8"/>
  <c r="AJ895" i="8" s="1"/>
  <c r="AA896" i="8"/>
  <c r="AA897" i="8"/>
  <c r="AA898" i="8"/>
  <c r="AA899" i="8"/>
  <c r="AA902" i="8"/>
  <c r="AA903" i="8"/>
  <c r="AA904" i="8"/>
  <c r="AA906" i="8"/>
  <c r="AA910" i="8"/>
  <c r="AA911" i="8"/>
  <c r="AA912" i="8"/>
  <c r="AA913" i="8"/>
  <c r="AA914" i="8"/>
  <c r="AA915" i="8"/>
  <c r="AA916" i="8"/>
  <c r="AA917" i="8"/>
  <c r="AA918" i="8"/>
  <c r="AA921" i="8"/>
  <c r="AJ921" i="8" s="1"/>
  <c r="AA922" i="8"/>
  <c r="AA923" i="8"/>
  <c r="AA925" i="8"/>
  <c r="AA926" i="8"/>
  <c r="AA930" i="8"/>
  <c r="AA934" i="8"/>
  <c r="AA935" i="8"/>
  <c r="AA936" i="8"/>
  <c r="AA937" i="8"/>
  <c r="AA938" i="8"/>
  <c r="AJ938" i="8" s="1"/>
  <c r="AA939" i="8"/>
  <c r="AA940" i="8"/>
  <c r="AA942" i="8"/>
  <c r="AA943" i="8"/>
  <c r="AJ943" i="8" s="1"/>
  <c r="AA946" i="8"/>
  <c r="AA947" i="8"/>
  <c r="AA948" i="8"/>
  <c r="AA949" i="8"/>
  <c r="AA950" i="8"/>
  <c r="AA951" i="8"/>
  <c r="AA953" i="8"/>
  <c r="AA954" i="8"/>
  <c r="AJ954" i="8" s="1"/>
  <c r="AA955" i="8"/>
  <c r="AA957" i="8"/>
  <c r="AA959" i="8"/>
  <c r="AA962" i="8"/>
  <c r="AA964" i="8"/>
  <c r="AA966" i="8"/>
  <c r="AA968" i="8"/>
  <c r="AA969" i="8"/>
  <c r="AA970" i="8"/>
  <c r="AA971" i="8"/>
  <c r="AA974" i="8"/>
  <c r="AA975" i="8"/>
  <c r="AA976" i="8"/>
  <c r="AA977" i="8"/>
  <c r="AA978" i="8"/>
  <c r="AA979" i="8"/>
  <c r="AA982" i="8"/>
  <c r="AA983" i="8"/>
  <c r="AA986" i="8"/>
  <c r="AA987" i="8"/>
  <c r="AA988" i="8"/>
  <c r="AA989" i="8"/>
  <c r="AA990" i="8"/>
  <c r="AA991" i="8"/>
  <c r="AJ991" i="8" s="1"/>
  <c r="AA992" i="8"/>
  <c r="AA993" i="8"/>
  <c r="AA994" i="8"/>
  <c r="AA995" i="8"/>
  <c r="AA996" i="8"/>
  <c r="AA998" i="8"/>
  <c r="AA999" i="8"/>
  <c r="AA1000" i="8"/>
  <c r="AA1002" i="8"/>
  <c r="AA1003" i="8"/>
  <c r="AA1004" i="8"/>
  <c r="AA1006" i="8"/>
  <c r="AA1007" i="8"/>
  <c r="AA1008" i="8"/>
  <c r="AA1010" i="8"/>
  <c r="AA1011" i="8"/>
  <c r="AA1013" i="8"/>
  <c r="AA1014" i="8"/>
  <c r="AA1015" i="8"/>
  <c r="AA1017" i="8"/>
  <c r="AA1018" i="8"/>
  <c r="AA1020" i="8"/>
  <c r="AA1021" i="8"/>
  <c r="AA1022" i="8"/>
  <c r="AA1025" i="8"/>
  <c r="AA1026" i="8"/>
  <c r="AA1029" i="8"/>
  <c r="D15" i="19"/>
  <c r="D14" i="19"/>
  <c r="D13" i="19"/>
  <c r="D12" i="19"/>
  <c r="D11" i="19"/>
  <c r="D10" i="19"/>
  <c r="D9" i="19"/>
  <c r="D8" i="19"/>
  <c r="D7" i="19"/>
  <c r="D6" i="19"/>
  <c r="D5" i="19"/>
  <c r="D4" i="19"/>
  <c r="D3" i="19"/>
  <c r="BA2" i="8"/>
  <c r="AZ7" i="8"/>
  <c r="AO7" i="8"/>
  <c r="AQ7" i="8"/>
  <c r="AL7" i="8"/>
  <c r="AP7" i="8"/>
  <c r="AK7" i="8"/>
  <c r="AR7" i="8"/>
  <c r="AS7" i="8"/>
  <c r="AT7" i="8"/>
  <c r="AW7" i="8"/>
  <c r="AZ8" i="8"/>
  <c r="AO8" i="8"/>
  <c r="AQ8" i="8"/>
  <c r="AL8" i="8"/>
  <c r="AP8" i="8"/>
  <c r="AK8" i="8"/>
  <c r="AR8" i="8"/>
  <c r="AS8" i="8"/>
  <c r="AT8" i="8"/>
  <c r="AW8" i="8"/>
  <c r="AZ18" i="8"/>
  <c r="AO18" i="8"/>
  <c r="AQ18" i="8"/>
  <c r="AL18" i="8"/>
  <c r="AP18" i="8"/>
  <c r="AK18" i="8"/>
  <c r="AR18" i="8"/>
  <c r="AS18" i="8"/>
  <c r="AT18" i="8"/>
  <c r="AW18" i="8"/>
  <c r="AZ9" i="8"/>
  <c r="AO9" i="8"/>
  <c r="AQ9" i="8"/>
  <c r="AL9" i="8"/>
  <c r="AP9" i="8"/>
  <c r="AK9" i="8"/>
  <c r="AR9" i="8"/>
  <c r="AS9" i="8"/>
  <c r="AT9" i="8"/>
  <c r="AW9" i="8"/>
  <c r="AZ12" i="8"/>
  <c r="AO12" i="8"/>
  <c r="AQ12" i="8"/>
  <c r="AL12" i="8"/>
  <c r="AP12" i="8"/>
  <c r="AK12" i="8"/>
  <c r="AR12" i="8"/>
  <c r="AS12" i="8"/>
  <c r="AT12" i="8"/>
  <c r="AW12" i="8"/>
  <c r="AZ13" i="8"/>
  <c r="AO13" i="8"/>
  <c r="AQ13" i="8"/>
  <c r="AL13" i="8"/>
  <c r="AP13" i="8"/>
  <c r="AK13" i="8"/>
  <c r="AR13" i="8"/>
  <c r="AS13" i="8"/>
  <c r="AT13" i="8"/>
  <c r="AW13" i="8"/>
  <c r="AZ39" i="8"/>
  <c r="AO39" i="8"/>
  <c r="AQ39" i="8"/>
  <c r="AL39" i="8"/>
  <c r="AP39" i="8"/>
  <c r="AK39" i="8"/>
  <c r="AR39" i="8"/>
  <c r="AS39" i="8"/>
  <c r="AT39" i="8"/>
  <c r="AW39" i="8"/>
  <c r="AZ23" i="8"/>
  <c r="AO23" i="8"/>
  <c r="AQ23" i="8"/>
  <c r="AL23" i="8"/>
  <c r="AP23" i="8"/>
  <c r="AK23" i="8"/>
  <c r="AR23" i="8"/>
  <c r="AS23" i="8"/>
  <c r="AT23" i="8"/>
  <c r="AW23" i="8"/>
  <c r="AZ10" i="8"/>
  <c r="AO10" i="8"/>
  <c r="AQ10" i="8"/>
  <c r="AL10" i="8"/>
  <c r="AP10" i="8"/>
  <c r="AK10" i="8"/>
  <c r="AR10" i="8"/>
  <c r="AS10" i="8"/>
  <c r="AT10" i="8"/>
  <c r="AW10" i="8"/>
  <c r="AZ881" i="8"/>
  <c r="AO881" i="8"/>
  <c r="AQ881" i="8"/>
  <c r="AL881" i="8"/>
  <c r="AP881" i="8"/>
  <c r="AK881" i="8"/>
  <c r="AR881" i="8"/>
  <c r="AS881" i="8"/>
  <c r="AT881" i="8"/>
  <c r="AW881" i="8"/>
  <c r="AZ510" i="8"/>
  <c r="AO510" i="8"/>
  <c r="AQ510" i="8"/>
  <c r="AL510" i="8"/>
  <c r="AP510" i="8"/>
  <c r="AK510" i="8"/>
  <c r="AR510" i="8"/>
  <c r="AS510" i="8"/>
  <c r="AT510" i="8"/>
  <c r="AW510" i="8"/>
  <c r="AZ854" i="8"/>
  <c r="AO854" i="8"/>
  <c r="AQ854" i="8"/>
  <c r="AL854" i="8"/>
  <c r="AP854" i="8"/>
  <c r="AK854" i="8"/>
  <c r="AR854" i="8"/>
  <c r="AS854" i="8"/>
  <c r="AT854" i="8"/>
  <c r="AW854" i="8"/>
  <c r="AZ925" i="8"/>
  <c r="AO925" i="8"/>
  <c r="AQ925" i="8"/>
  <c r="AL925" i="8"/>
  <c r="AP925" i="8"/>
  <c r="AK925" i="8"/>
  <c r="AR925" i="8"/>
  <c r="AS925" i="8"/>
  <c r="AT925" i="8"/>
  <c r="AW925" i="8"/>
  <c r="AZ539" i="8"/>
  <c r="AO539" i="8"/>
  <c r="AQ539" i="8"/>
  <c r="AL539" i="8"/>
  <c r="AP539" i="8"/>
  <c r="AK539" i="8"/>
  <c r="AR539" i="8"/>
  <c r="AS539" i="8"/>
  <c r="AT539" i="8"/>
  <c r="AW539" i="8"/>
  <c r="AZ716" i="8"/>
  <c r="AO716" i="8"/>
  <c r="AQ716" i="8"/>
  <c r="AL716" i="8"/>
  <c r="AP716" i="8"/>
  <c r="AK716" i="8"/>
  <c r="AR716" i="8"/>
  <c r="AS716" i="8"/>
  <c r="AT716" i="8"/>
  <c r="AW716" i="8"/>
  <c r="AZ1023" i="8"/>
  <c r="AO1023" i="8"/>
  <c r="AQ1023" i="8"/>
  <c r="AL1023" i="8"/>
  <c r="AP1023" i="8"/>
  <c r="AK1023" i="8"/>
  <c r="AR1023" i="8"/>
  <c r="AS1023" i="8"/>
  <c r="AT1023" i="8"/>
  <c r="AW1023" i="8"/>
  <c r="AZ966" i="8"/>
  <c r="AO966" i="8"/>
  <c r="AQ966" i="8"/>
  <c r="AL966" i="8"/>
  <c r="AP966" i="8"/>
  <c r="AK966" i="8"/>
  <c r="AR966" i="8"/>
  <c r="AS966" i="8"/>
  <c r="AT966" i="8"/>
  <c r="AW966" i="8"/>
  <c r="AZ478" i="8"/>
  <c r="AO478" i="8"/>
  <c r="AQ478" i="8"/>
  <c r="AL478" i="8"/>
  <c r="AP478" i="8"/>
  <c r="AK478" i="8"/>
  <c r="AR478" i="8"/>
  <c r="AS478" i="8"/>
  <c r="AT478" i="8"/>
  <c r="AW478" i="8"/>
  <c r="AZ1009" i="8"/>
  <c r="AO1009" i="8"/>
  <c r="AQ1009" i="8"/>
  <c r="AL1009" i="8"/>
  <c r="AP1009" i="8"/>
  <c r="AK1009" i="8"/>
  <c r="AR1009" i="8"/>
  <c r="AS1009" i="8"/>
  <c r="AT1009" i="8"/>
  <c r="AW1009" i="8"/>
  <c r="AZ114" i="8"/>
  <c r="AO114" i="8"/>
  <c r="AQ114" i="8"/>
  <c r="AL114" i="8"/>
  <c r="AP114" i="8"/>
  <c r="AK114" i="8"/>
  <c r="AR114" i="8"/>
  <c r="AS114" i="8"/>
  <c r="AT114" i="8"/>
  <c r="AW114" i="8"/>
  <c r="AZ504" i="8"/>
  <c r="AO504" i="8"/>
  <c r="AQ504" i="8"/>
  <c r="AL504" i="8"/>
  <c r="AP504" i="8"/>
  <c r="AK504" i="8"/>
  <c r="AR504" i="8"/>
  <c r="AS504" i="8"/>
  <c r="AT504" i="8"/>
  <c r="AW504" i="8"/>
  <c r="AZ592" i="8"/>
  <c r="AO592" i="8"/>
  <c r="AQ592" i="8"/>
  <c r="AL592" i="8"/>
  <c r="AP592" i="8"/>
  <c r="AK592" i="8"/>
  <c r="AR592" i="8"/>
  <c r="AS592" i="8"/>
  <c r="AT592" i="8"/>
  <c r="AW592" i="8"/>
  <c r="AZ697" i="8"/>
  <c r="AO697" i="8"/>
  <c r="AQ697" i="8"/>
  <c r="AL697" i="8"/>
  <c r="AP697" i="8"/>
  <c r="AK697" i="8"/>
  <c r="AR697" i="8"/>
  <c r="AS697" i="8"/>
  <c r="AT697" i="8"/>
  <c r="AW697" i="8"/>
  <c r="AZ655" i="8"/>
  <c r="AO655" i="8"/>
  <c r="AQ655" i="8"/>
  <c r="AL655" i="8"/>
  <c r="AP655" i="8"/>
  <c r="AK655" i="8"/>
  <c r="AR655" i="8"/>
  <c r="AS655" i="8"/>
  <c r="AT655" i="8"/>
  <c r="AW655" i="8"/>
  <c r="AZ456" i="8"/>
  <c r="AO456" i="8"/>
  <c r="AQ456" i="8"/>
  <c r="AL456" i="8"/>
  <c r="AP456" i="8"/>
  <c r="AK456" i="8"/>
  <c r="AR456" i="8"/>
  <c r="AS456" i="8"/>
  <c r="AT456" i="8"/>
  <c r="AW456" i="8"/>
  <c r="AZ836" i="8"/>
  <c r="AO836" i="8"/>
  <c r="AQ836" i="8"/>
  <c r="AL836" i="8"/>
  <c r="AP836" i="8"/>
  <c r="AK836" i="8"/>
  <c r="AR836" i="8"/>
  <c r="AS836" i="8"/>
  <c r="AT836" i="8"/>
  <c r="AW836" i="8"/>
  <c r="AZ185" i="8"/>
  <c r="AO185" i="8"/>
  <c r="AQ185" i="8"/>
  <c r="AL185" i="8"/>
  <c r="AP185" i="8"/>
  <c r="AK185" i="8"/>
  <c r="AR185" i="8"/>
  <c r="AS185" i="8"/>
  <c r="AT185" i="8"/>
  <c r="AW185" i="8"/>
  <c r="AZ614" i="8"/>
  <c r="AO614" i="8"/>
  <c r="AQ614" i="8"/>
  <c r="AL614" i="8"/>
  <c r="AP614" i="8"/>
  <c r="AK614" i="8"/>
  <c r="AR614" i="8"/>
  <c r="AS614" i="8"/>
  <c r="AT614" i="8"/>
  <c r="AW614" i="8"/>
  <c r="AZ717" i="8"/>
  <c r="AO717" i="8"/>
  <c r="AQ717" i="8"/>
  <c r="AL717" i="8"/>
  <c r="AP717" i="8"/>
  <c r="AK717" i="8"/>
  <c r="AR717" i="8"/>
  <c r="AS717" i="8"/>
  <c r="AT717" i="8"/>
  <c r="AW717" i="8"/>
  <c r="AZ756" i="8"/>
  <c r="AO756" i="8"/>
  <c r="AQ756" i="8"/>
  <c r="AL756" i="8"/>
  <c r="AP756" i="8"/>
  <c r="AK756" i="8"/>
  <c r="AR756" i="8"/>
  <c r="AS756" i="8"/>
  <c r="AT756" i="8"/>
  <c r="AW756" i="8"/>
  <c r="AZ778" i="8"/>
  <c r="AO778" i="8"/>
  <c r="AQ778" i="8"/>
  <c r="AL778" i="8"/>
  <c r="AP778" i="8"/>
  <c r="AK778" i="8"/>
  <c r="AR778" i="8"/>
  <c r="AS778" i="8"/>
  <c r="AT778" i="8"/>
  <c r="AW778" i="8"/>
  <c r="AZ997" i="8"/>
  <c r="AO997" i="8"/>
  <c r="AQ997" i="8"/>
  <c r="AL997" i="8"/>
  <c r="AP997" i="8"/>
  <c r="AK997" i="8"/>
  <c r="AR997" i="8"/>
  <c r="AS997" i="8"/>
  <c r="AT997" i="8"/>
  <c r="AW997" i="8"/>
  <c r="AZ924" i="8"/>
  <c r="AO924" i="8"/>
  <c r="AQ924" i="8"/>
  <c r="AL924" i="8"/>
  <c r="AP924" i="8"/>
  <c r="AK924" i="8"/>
  <c r="AR924" i="8"/>
  <c r="AS924" i="8"/>
  <c r="AT924" i="8"/>
  <c r="AW924" i="8"/>
  <c r="AZ757" i="8"/>
  <c r="AO757" i="8"/>
  <c r="AQ757" i="8"/>
  <c r="AL757" i="8"/>
  <c r="AP757" i="8"/>
  <c r="AK757" i="8"/>
  <c r="AR757" i="8"/>
  <c r="AS757" i="8"/>
  <c r="AT757" i="8"/>
  <c r="AW757" i="8"/>
  <c r="AZ527" i="8"/>
  <c r="AO527" i="8"/>
  <c r="AQ527" i="8"/>
  <c r="AL527" i="8"/>
  <c r="AP527" i="8"/>
  <c r="AK527" i="8"/>
  <c r="AR527" i="8"/>
  <c r="AS527" i="8"/>
  <c r="AT527" i="8"/>
  <c r="AW527" i="8"/>
  <c r="AZ428" i="8"/>
  <c r="AO428" i="8"/>
  <c r="AQ428" i="8"/>
  <c r="AL428" i="8"/>
  <c r="AP428" i="8"/>
  <c r="AK428" i="8"/>
  <c r="AR428" i="8"/>
  <c r="AS428" i="8"/>
  <c r="AT428" i="8"/>
  <c r="AW428" i="8"/>
  <c r="AZ901" i="8"/>
  <c r="AO901" i="8"/>
  <c r="AQ901" i="8"/>
  <c r="AL901" i="8"/>
  <c r="AP901" i="8"/>
  <c r="AK901" i="8"/>
  <c r="AR901" i="8"/>
  <c r="AS901" i="8"/>
  <c r="AT901" i="8"/>
  <c r="AW901" i="8"/>
  <c r="AZ186" i="8"/>
  <c r="AO186" i="8"/>
  <c r="AQ186" i="8"/>
  <c r="AL186" i="8"/>
  <c r="AP186" i="8"/>
  <c r="AK186" i="8"/>
  <c r="AR186" i="8"/>
  <c r="AS186" i="8"/>
  <c r="AT186" i="8"/>
  <c r="AW186" i="8"/>
  <c r="AZ813" i="8"/>
  <c r="AO813" i="8"/>
  <c r="AQ813" i="8"/>
  <c r="AL813" i="8"/>
  <c r="AP813" i="8"/>
  <c r="AK813" i="8"/>
  <c r="AR813" i="8"/>
  <c r="AS813" i="8"/>
  <c r="AT813" i="8"/>
  <c r="AW813" i="8"/>
  <c r="AZ553" i="8"/>
  <c r="AO553" i="8"/>
  <c r="AQ553" i="8"/>
  <c r="AL553" i="8"/>
  <c r="AP553" i="8"/>
  <c r="AK553" i="8"/>
  <c r="AR553" i="8"/>
  <c r="AS553" i="8"/>
  <c r="AT553" i="8"/>
  <c r="AW553" i="8"/>
  <c r="AZ880" i="8"/>
  <c r="AO880" i="8"/>
  <c r="AQ880" i="8"/>
  <c r="AL880" i="8"/>
  <c r="AP880" i="8"/>
  <c r="AK880" i="8"/>
  <c r="AR880" i="8"/>
  <c r="AS880" i="8"/>
  <c r="AT880" i="8"/>
  <c r="AW880" i="8"/>
  <c r="AZ593" i="8"/>
  <c r="AO593" i="8"/>
  <c r="AQ593" i="8"/>
  <c r="AL593" i="8"/>
  <c r="AP593" i="8"/>
  <c r="AK593" i="8"/>
  <c r="AR593" i="8"/>
  <c r="AS593" i="8"/>
  <c r="AT593" i="8"/>
  <c r="AW593" i="8"/>
  <c r="AZ140" i="8"/>
  <c r="AO140" i="8"/>
  <c r="AQ140" i="8"/>
  <c r="AL140" i="8"/>
  <c r="AP140" i="8"/>
  <c r="AK140" i="8"/>
  <c r="AR140" i="8"/>
  <c r="AS140" i="8"/>
  <c r="AT140" i="8"/>
  <c r="AW140" i="8"/>
  <c r="AZ979" i="8"/>
  <c r="AO979" i="8"/>
  <c r="AQ979" i="8"/>
  <c r="AL979" i="8"/>
  <c r="AP979" i="8"/>
  <c r="AK979" i="8"/>
  <c r="AR979" i="8"/>
  <c r="AS979" i="8"/>
  <c r="AT979" i="8"/>
  <c r="AW979" i="8"/>
  <c r="AZ667" i="8"/>
  <c r="AO667" i="8"/>
  <c r="AQ667" i="8"/>
  <c r="AL667" i="8"/>
  <c r="AP667" i="8"/>
  <c r="AK667" i="8"/>
  <c r="AR667" i="8"/>
  <c r="AS667" i="8"/>
  <c r="AT667" i="8"/>
  <c r="AW667" i="8"/>
  <c r="AZ554" i="8"/>
  <c r="AO554" i="8"/>
  <c r="AQ554" i="8"/>
  <c r="AL554" i="8"/>
  <c r="AP554" i="8"/>
  <c r="AK554" i="8"/>
  <c r="AR554" i="8"/>
  <c r="AS554" i="8"/>
  <c r="AT554" i="8"/>
  <c r="AW554" i="8"/>
  <c r="AZ718" i="8"/>
  <c r="AO718" i="8"/>
  <c r="AQ718" i="8"/>
  <c r="AL718" i="8"/>
  <c r="AP718" i="8"/>
  <c r="AK718" i="8"/>
  <c r="AR718" i="8"/>
  <c r="AS718" i="8"/>
  <c r="AT718" i="8"/>
  <c r="AW718" i="8"/>
  <c r="AZ891" i="8"/>
  <c r="AO891" i="8"/>
  <c r="AQ891" i="8"/>
  <c r="AL891" i="8"/>
  <c r="AP891" i="8"/>
  <c r="AK891" i="8"/>
  <c r="AR891" i="8"/>
  <c r="AS891" i="8"/>
  <c r="AT891" i="8"/>
  <c r="AW891" i="8"/>
  <c r="AZ779" i="8"/>
  <c r="AO779" i="8"/>
  <c r="AQ779" i="8"/>
  <c r="AL779" i="8"/>
  <c r="AP779" i="8"/>
  <c r="AK779" i="8"/>
  <c r="AR779" i="8"/>
  <c r="AS779" i="8"/>
  <c r="AT779" i="8"/>
  <c r="AW779" i="8"/>
  <c r="AZ904" i="8"/>
  <c r="AO904" i="8"/>
  <c r="AQ904" i="8"/>
  <c r="AL904" i="8"/>
  <c r="AP904" i="8"/>
  <c r="AK904" i="8"/>
  <c r="AR904" i="8"/>
  <c r="AS904" i="8"/>
  <c r="AT904" i="8"/>
  <c r="AW904" i="8"/>
  <c r="AZ1027" i="8"/>
  <c r="AO1027" i="8"/>
  <c r="AQ1027" i="8"/>
  <c r="AL1027" i="8"/>
  <c r="AP1027" i="8"/>
  <c r="AK1027" i="8"/>
  <c r="AR1027" i="8"/>
  <c r="AS1027" i="8"/>
  <c r="AT1027" i="8"/>
  <c r="AW1027" i="8"/>
  <c r="AZ615" i="8"/>
  <c r="AO615" i="8"/>
  <c r="AQ615" i="8"/>
  <c r="AL615" i="8"/>
  <c r="AP615" i="8"/>
  <c r="AK615" i="8"/>
  <c r="AR615" i="8"/>
  <c r="AS615" i="8"/>
  <c r="AT615" i="8"/>
  <c r="AW615" i="8"/>
  <c r="AZ540" i="8"/>
  <c r="AO540" i="8"/>
  <c r="AQ540" i="8"/>
  <c r="AL540" i="8"/>
  <c r="AP540" i="8"/>
  <c r="AK540" i="8"/>
  <c r="AR540" i="8"/>
  <c r="AS540" i="8"/>
  <c r="AT540" i="8"/>
  <c r="AW540" i="8"/>
  <c r="AZ719" i="8"/>
  <c r="AO719" i="8"/>
  <c r="AQ719" i="8"/>
  <c r="AL719" i="8"/>
  <c r="AP719" i="8"/>
  <c r="AK719" i="8"/>
  <c r="AR719" i="8"/>
  <c r="AS719" i="8"/>
  <c r="AT719" i="8"/>
  <c r="AW719" i="8"/>
  <c r="AZ457" i="8"/>
  <c r="AO457" i="8"/>
  <c r="AQ457" i="8"/>
  <c r="AL457" i="8"/>
  <c r="AP457" i="8"/>
  <c r="AK457" i="8"/>
  <c r="AR457" i="8"/>
  <c r="AS457" i="8"/>
  <c r="AT457" i="8"/>
  <c r="AW457" i="8"/>
  <c r="AZ265" i="8"/>
  <c r="AO265" i="8"/>
  <c r="AQ265" i="8"/>
  <c r="AL265" i="8"/>
  <c r="AP265" i="8"/>
  <c r="AK265" i="8"/>
  <c r="AR265" i="8"/>
  <c r="AS265" i="8"/>
  <c r="AT265" i="8"/>
  <c r="AW265" i="8"/>
  <c r="AZ458" i="8"/>
  <c r="AO458" i="8"/>
  <c r="AQ458" i="8"/>
  <c r="AL458" i="8"/>
  <c r="AP458" i="8"/>
  <c r="AK458" i="8"/>
  <c r="AR458" i="8"/>
  <c r="AS458" i="8"/>
  <c r="AT458" i="8"/>
  <c r="AW458" i="8"/>
  <c r="AZ1005" i="8"/>
  <c r="AO1005" i="8"/>
  <c r="AQ1005" i="8"/>
  <c r="AL1005" i="8"/>
  <c r="AP1005" i="8"/>
  <c r="AK1005" i="8"/>
  <c r="AR1005" i="8"/>
  <c r="AS1005" i="8"/>
  <c r="AT1005" i="8"/>
  <c r="AW1005" i="8"/>
  <c r="AZ407" i="8"/>
  <c r="AO407" i="8"/>
  <c r="AQ407" i="8"/>
  <c r="AL407" i="8"/>
  <c r="AP407" i="8"/>
  <c r="AK407" i="8"/>
  <c r="AR407" i="8"/>
  <c r="AS407" i="8"/>
  <c r="AT407" i="8"/>
  <c r="AW407" i="8"/>
  <c r="AZ926" i="8"/>
  <c r="AO926" i="8"/>
  <c r="AQ926" i="8"/>
  <c r="AL926" i="8"/>
  <c r="AP926" i="8"/>
  <c r="AK926" i="8"/>
  <c r="AR926" i="8"/>
  <c r="AS926" i="8"/>
  <c r="AT926" i="8"/>
  <c r="AW926" i="8"/>
  <c r="AZ960" i="8"/>
  <c r="AO960" i="8"/>
  <c r="AQ960" i="8"/>
  <c r="AL960" i="8"/>
  <c r="AP960" i="8"/>
  <c r="AK960" i="8"/>
  <c r="AR960" i="8"/>
  <c r="AS960" i="8"/>
  <c r="AT960" i="8"/>
  <c r="AW960" i="8"/>
  <c r="AZ555" i="8"/>
  <c r="AO555" i="8"/>
  <c r="AQ555" i="8"/>
  <c r="AL555" i="8"/>
  <c r="AP555" i="8"/>
  <c r="AK555" i="8"/>
  <c r="AR555" i="8"/>
  <c r="AS555" i="8"/>
  <c r="AT555" i="8"/>
  <c r="AW555" i="8"/>
  <c r="AZ980" i="8"/>
  <c r="AO980" i="8"/>
  <c r="AQ980" i="8"/>
  <c r="AL980" i="8"/>
  <c r="AP980" i="8"/>
  <c r="AK980" i="8"/>
  <c r="AR980" i="8"/>
  <c r="AS980" i="8"/>
  <c r="AT980" i="8"/>
  <c r="AW980" i="8"/>
  <c r="AZ967" i="8"/>
  <c r="AO967" i="8"/>
  <c r="AQ967" i="8"/>
  <c r="AL967" i="8"/>
  <c r="AP967" i="8"/>
  <c r="AK967" i="8"/>
  <c r="AR967" i="8"/>
  <c r="AS967" i="8"/>
  <c r="AT967" i="8"/>
  <c r="AW967" i="8"/>
  <c r="AZ972" i="8"/>
  <c r="AO972" i="8"/>
  <c r="AQ972" i="8"/>
  <c r="AL972" i="8"/>
  <c r="AP972" i="8"/>
  <c r="AK972" i="8"/>
  <c r="AR972" i="8"/>
  <c r="AS972" i="8"/>
  <c r="AT972" i="8"/>
  <c r="AW972" i="8"/>
  <c r="AZ541" i="8"/>
  <c r="AO541" i="8"/>
  <c r="AQ541" i="8"/>
  <c r="AL541" i="8"/>
  <c r="AP541" i="8"/>
  <c r="AK541" i="8"/>
  <c r="AR541" i="8"/>
  <c r="AS541" i="8"/>
  <c r="AT541" i="8"/>
  <c r="AW541" i="8"/>
  <c r="AZ505" i="8"/>
  <c r="AO505" i="8"/>
  <c r="AQ505" i="8"/>
  <c r="AL505" i="8"/>
  <c r="AP505" i="8"/>
  <c r="AK505" i="8"/>
  <c r="AR505" i="8"/>
  <c r="AS505" i="8"/>
  <c r="AT505" i="8"/>
  <c r="AW505" i="8"/>
  <c r="AZ483" i="8"/>
  <c r="AO483" i="8"/>
  <c r="AQ483" i="8"/>
  <c r="AL483" i="8"/>
  <c r="AP483" i="8"/>
  <c r="AK483" i="8"/>
  <c r="AR483" i="8"/>
  <c r="AS483" i="8"/>
  <c r="AT483" i="8"/>
  <c r="AW483" i="8"/>
  <c r="AZ698" i="8"/>
  <c r="AO698" i="8"/>
  <c r="AQ698" i="8"/>
  <c r="AL698" i="8"/>
  <c r="AP698" i="8"/>
  <c r="AK698" i="8"/>
  <c r="AR698" i="8"/>
  <c r="AS698" i="8"/>
  <c r="AT698" i="8"/>
  <c r="AW698" i="8"/>
  <c r="AZ459" i="8"/>
  <c r="AO459" i="8"/>
  <c r="AQ459" i="8"/>
  <c r="AL459" i="8"/>
  <c r="AP459" i="8"/>
  <c r="AK459" i="8"/>
  <c r="AR459" i="8"/>
  <c r="AS459" i="8"/>
  <c r="AT459" i="8"/>
  <c r="AW459" i="8"/>
  <c r="AZ479" i="8"/>
  <c r="AO479" i="8"/>
  <c r="AQ479" i="8"/>
  <c r="AL479" i="8"/>
  <c r="AP479" i="8"/>
  <c r="AK479" i="8"/>
  <c r="AR479" i="8"/>
  <c r="AS479" i="8"/>
  <c r="AT479" i="8"/>
  <c r="AW479" i="8"/>
  <c r="AZ212" i="8"/>
  <c r="AO212" i="8"/>
  <c r="AQ212" i="8"/>
  <c r="AL212" i="8"/>
  <c r="AP212" i="8"/>
  <c r="AK212" i="8"/>
  <c r="AR212" i="8"/>
  <c r="AS212" i="8"/>
  <c r="AT212" i="8"/>
  <c r="AW212" i="8"/>
  <c r="AZ668" i="8"/>
  <c r="AO668" i="8"/>
  <c r="AQ668" i="8"/>
  <c r="AL668" i="8"/>
  <c r="AP668" i="8"/>
  <c r="AK668" i="8"/>
  <c r="AR668" i="8"/>
  <c r="AS668" i="8"/>
  <c r="AT668" i="8"/>
  <c r="AW668" i="8"/>
  <c r="AZ528" i="8"/>
  <c r="AO528" i="8"/>
  <c r="AQ528" i="8"/>
  <c r="AL528" i="8"/>
  <c r="AP528" i="8"/>
  <c r="AJ528" i="8"/>
  <c r="AK528" i="8"/>
  <c r="AR528" i="8"/>
  <c r="AS528" i="8"/>
  <c r="AT528" i="8"/>
  <c r="AW528" i="8"/>
  <c r="AZ293" i="8"/>
  <c r="AO293" i="8"/>
  <c r="AQ293" i="8"/>
  <c r="AL293" i="8"/>
  <c r="AP293" i="8"/>
  <c r="AK293" i="8"/>
  <c r="AR293" i="8"/>
  <c r="AS293" i="8"/>
  <c r="AT293" i="8"/>
  <c r="AW293" i="8"/>
  <c r="AZ822" i="8"/>
  <c r="AO822" i="8"/>
  <c r="AQ822" i="8"/>
  <c r="AL822" i="8"/>
  <c r="AP822" i="8"/>
  <c r="AK822" i="8"/>
  <c r="AR822" i="8"/>
  <c r="AS822" i="8"/>
  <c r="AT822" i="8"/>
  <c r="AW822" i="8"/>
  <c r="AZ729" i="8"/>
  <c r="AO729" i="8"/>
  <c r="AQ729" i="8"/>
  <c r="AL729" i="8"/>
  <c r="AP729" i="8"/>
  <c r="AK729" i="8"/>
  <c r="AR729" i="8"/>
  <c r="AS729" i="8"/>
  <c r="AT729" i="8"/>
  <c r="AW729" i="8"/>
  <c r="AZ460" i="8"/>
  <c r="AO460" i="8"/>
  <c r="AQ460" i="8"/>
  <c r="AL460" i="8"/>
  <c r="AP460" i="8"/>
  <c r="AJ460" i="8"/>
  <c r="AK460" i="8"/>
  <c r="AR460" i="8"/>
  <c r="AS460" i="8"/>
  <c r="AT460" i="8"/>
  <c r="AW460" i="8"/>
  <c r="AZ255" i="8"/>
  <c r="AO255" i="8"/>
  <c r="AQ255" i="8"/>
  <c r="AL255" i="8"/>
  <c r="AP255" i="8"/>
  <c r="AK255" i="8"/>
  <c r="AR255" i="8"/>
  <c r="AS255" i="8"/>
  <c r="AT255" i="8"/>
  <c r="AW255" i="8"/>
  <c r="AZ542" i="8"/>
  <c r="AO542" i="8"/>
  <c r="AQ542" i="8"/>
  <c r="AL542" i="8"/>
  <c r="AP542" i="8"/>
  <c r="AJ542" i="8"/>
  <c r="AK542" i="8"/>
  <c r="AR542" i="8"/>
  <c r="AS542" i="8"/>
  <c r="AT542" i="8"/>
  <c r="AW542" i="8"/>
  <c r="AZ234" i="8"/>
  <c r="AO234" i="8"/>
  <c r="AQ234" i="8"/>
  <c r="AL234" i="8"/>
  <c r="AP234" i="8"/>
  <c r="AK234" i="8"/>
  <c r="AR234" i="8"/>
  <c r="AS234" i="8"/>
  <c r="AT234" i="8"/>
  <c r="AW234" i="8"/>
  <c r="AZ750" i="8"/>
  <c r="AO750" i="8"/>
  <c r="AQ750" i="8"/>
  <c r="AL750" i="8"/>
  <c r="AP750" i="8"/>
  <c r="AK750" i="8"/>
  <c r="AR750" i="8"/>
  <c r="AS750" i="8"/>
  <c r="AT750" i="8"/>
  <c r="AW750" i="8"/>
  <c r="AZ199" i="8"/>
  <c r="AO199" i="8"/>
  <c r="AQ199" i="8"/>
  <c r="AL199" i="8"/>
  <c r="AP199" i="8"/>
  <c r="AK199" i="8"/>
  <c r="AR199" i="8"/>
  <c r="AS199" i="8"/>
  <c r="AT199" i="8"/>
  <c r="AW199" i="8"/>
  <c r="AZ1021" i="8"/>
  <c r="AO1021" i="8"/>
  <c r="AQ1021" i="8"/>
  <c r="AL1021" i="8"/>
  <c r="AP1021" i="8"/>
  <c r="AK1021" i="8"/>
  <c r="AR1021" i="8"/>
  <c r="AS1021" i="8"/>
  <c r="AT1021" i="8"/>
  <c r="AW1021" i="8"/>
  <c r="AZ780" i="8"/>
  <c r="AO780" i="8"/>
  <c r="AQ780" i="8"/>
  <c r="AL780" i="8"/>
  <c r="AP780" i="8"/>
  <c r="AK780" i="8"/>
  <c r="AR780" i="8"/>
  <c r="AS780" i="8"/>
  <c r="AT780" i="8"/>
  <c r="AW780" i="8"/>
  <c r="AZ882" i="8"/>
  <c r="AO882" i="8"/>
  <c r="AQ882" i="8"/>
  <c r="AL882" i="8"/>
  <c r="AP882" i="8"/>
  <c r="AK882" i="8"/>
  <c r="AR882" i="8"/>
  <c r="AS882" i="8"/>
  <c r="AT882" i="8"/>
  <c r="AW882" i="8"/>
  <c r="AZ858" i="8"/>
  <c r="AO858" i="8"/>
  <c r="AQ858" i="8"/>
  <c r="AL858" i="8"/>
  <c r="AP858" i="8"/>
  <c r="AK858" i="8"/>
  <c r="AR858" i="8"/>
  <c r="AS858" i="8"/>
  <c r="AT858" i="8"/>
  <c r="AW858" i="8"/>
  <c r="AZ905" i="8"/>
  <c r="AO905" i="8"/>
  <c r="AQ905" i="8"/>
  <c r="AL905" i="8"/>
  <c r="AP905" i="8"/>
  <c r="AK905" i="8"/>
  <c r="AR905" i="8"/>
  <c r="AS905" i="8"/>
  <c r="AT905" i="8"/>
  <c r="AW905" i="8"/>
  <c r="AZ616" i="8"/>
  <c r="AO616" i="8"/>
  <c r="AQ616" i="8"/>
  <c r="AL616" i="8"/>
  <c r="AP616" i="8"/>
  <c r="AK616" i="8"/>
  <c r="AR616" i="8"/>
  <c r="AS616" i="8"/>
  <c r="AT616" i="8"/>
  <c r="AW616" i="8"/>
  <c r="AZ973" i="8"/>
  <c r="AO973" i="8"/>
  <c r="AQ973" i="8"/>
  <c r="AL973" i="8"/>
  <c r="AP973" i="8"/>
  <c r="AK973" i="8"/>
  <c r="AR973" i="8"/>
  <c r="AS973" i="8"/>
  <c r="AT973" i="8"/>
  <c r="AW973" i="8"/>
  <c r="AZ461" i="8"/>
  <c r="AO461" i="8"/>
  <c r="AQ461" i="8"/>
  <c r="AL461" i="8"/>
  <c r="AP461" i="8"/>
  <c r="AK461" i="8"/>
  <c r="AR461" i="8"/>
  <c r="AS461" i="8"/>
  <c r="AT461" i="8"/>
  <c r="AW461" i="8"/>
  <c r="AZ906" i="8"/>
  <c r="AO906" i="8"/>
  <c r="AQ906" i="8"/>
  <c r="AL906" i="8"/>
  <c r="AP906" i="8"/>
  <c r="AK906" i="8"/>
  <c r="AR906" i="8"/>
  <c r="AS906" i="8"/>
  <c r="AT906" i="8"/>
  <c r="AW906" i="8"/>
  <c r="AZ286" i="8"/>
  <c r="AO286" i="8"/>
  <c r="AQ286" i="8"/>
  <c r="AL286" i="8"/>
  <c r="AP286" i="8"/>
  <c r="AK286" i="8"/>
  <c r="AR286" i="8"/>
  <c r="AS286" i="8"/>
  <c r="AT286" i="8"/>
  <c r="AW286" i="8"/>
  <c r="AZ126" i="8"/>
  <c r="AO126" i="8"/>
  <c r="AQ126" i="8"/>
  <c r="AL126" i="8"/>
  <c r="AP126" i="8"/>
  <c r="AK126" i="8"/>
  <c r="AR126" i="8"/>
  <c r="AS126" i="8"/>
  <c r="AT126" i="8"/>
  <c r="AW126" i="8"/>
  <c r="AZ730" i="8"/>
  <c r="AO730" i="8"/>
  <c r="AQ730" i="8"/>
  <c r="AL730" i="8"/>
  <c r="AP730" i="8"/>
  <c r="AK730" i="8"/>
  <c r="AR730" i="8"/>
  <c r="AS730" i="8"/>
  <c r="AT730" i="8"/>
  <c r="AW730" i="8"/>
  <c r="AZ892" i="8"/>
  <c r="AO892" i="8"/>
  <c r="AQ892" i="8"/>
  <c r="AL892" i="8"/>
  <c r="AP892" i="8"/>
  <c r="AK892" i="8"/>
  <c r="AR892" i="8"/>
  <c r="AS892" i="8"/>
  <c r="AT892" i="8"/>
  <c r="AW892" i="8"/>
  <c r="AZ594" i="8"/>
  <c r="AO594" i="8"/>
  <c r="AQ594" i="8"/>
  <c r="AL594" i="8"/>
  <c r="AP594" i="8"/>
  <c r="AK594" i="8"/>
  <c r="AR594" i="8"/>
  <c r="AS594" i="8"/>
  <c r="AT594" i="8"/>
  <c r="AW594" i="8"/>
  <c r="AZ397" i="8"/>
  <c r="AO397" i="8"/>
  <c r="AQ397" i="8"/>
  <c r="AL397" i="8"/>
  <c r="AP397" i="8"/>
  <c r="AK397" i="8"/>
  <c r="AR397" i="8"/>
  <c r="AS397" i="8"/>
  <c r="AT397" i="8"/>
  <c r="AW397" i="8"/>
  <c r="AZ484" i="8"/>
  <c r="AO484" i="8"/>
  <c r="AQ484" i="8"/>
  <c r="AL484" i="8"/>
  <c r="AP484" i="8"/>
  <c r="AJ484" i="8"/>
  <c r="AK484" i="8"/>
  <c r="AR484" i="8"/>
  <c r="AS484" i="8"/>
  <c r="AT484" i="8"/>
  <c r="AW484" i="8"/>
  <c r="AZ490" i="8"/>
  <c r="AO490" i="8"/>
  <c r="AQ490" i="8"/>
  <c r="AL490" i="8"/>
  <c r="AP490" i="8"/>
  <c r="AK490" i="8"/>
  <c r="AR490" i="8"/>
  <c r="AS490" i="8"/>
  <c r="AT490" i="8"/>
  <c r="AW490" i="8"/>
  <c r="AZ981" i="8"/>
  <c r="AO981" i="8"/>
  <c r="AQ981" i="8"/>
  <c r="AL981" i="8"/>
  <c r="AP981" i="8"/>
  <c r="AK981" i="8"/>
  <c r="AR981" i="8"/>
  <c r="AS981" i="8"/>
  <c r="AT981" i="8"/>
  <c r="AW981" i="8"/>
  <c r="AZ781" i="8"/>
  <c r="AO781" i="8"/>
  <c r="AQ781" i="8"/>
  <c r="AL781" i="8"/>
  <c r="AP781" i="8"/>
  <c r="AK781" i="8"/>
  <c r="AR781" i="8"/>
  <c r="AS781" i="8"/>
  <c r="AT781" i="8"/>
  <c r="AW781" i="8"/>
  <c r="AZ1001" i="8"/>
  <c r="AO1001" i="8"/>
  <c r="AQ1001" i="8"/>
  <c r="AL1001" i="8"/>
  <c r="AP1001" i="8"/>
  <c r="AK1001" i="8"/>
  <c r="AR1001" i="8"/>
  <c r="AS1001" i="8"/>
  <c r="AT1001" i="8"/>
  <c r="AW1001" i="8"/>
  <c r="AZ984" i="8"/>
  <c r="AO984" i="8"/>
  <c r="AQ984" i="8"/>
  <c r="AL984" i="8"/>
  <c r="AP984" i="8"/>
  <c r="AK984" i="8"/>
  <c r="AR984" i="8"/>
  <c r="AS984" i="8"/>
  <c r="AT984" i="8"/>
  <c r="AW984" i="8"/>
  <c r="AZ635" i="8"/>
  <c r="AO635" i="8"/>
  <c r="AQ635" i="8"/>
  <c r="AL635" i="8"/>
  <c r="AP635" i="8"/>
  <c r="AJ635" i="8"/>
  <c r="AK635" i="8"/>
  <c r="AR635" i="8"/>
  <c r="AS635" i="8"/>
  <c r="AT635" i="8"/>
  <c r="AW635" i="8"/>
  <c r="AZ893" i="8"/>
  <c r="AO893" i="8"/>
  <c r="AQ893" i="8"/>
  <c r="AL893" i="8"/>
  <c r="AP893" i="8"/>
  <c r="AK893" i="8"/>
  <c r="AR893" i="8"/>
  <c r="AS893" i="8"/>
  <c r="AT893" i="8"/>
  <c r="AW893" i="8"/>
  <c r="AZ595" i="8"/>
  <c r="AO595" i="8"/>
  <c r="AQ595" i="8"/>
  <c r="AL595" i="8"/>
  <c r="AP595" i="8"/>
  <c r="AK595" i="8"/>
  <c r="AR595" i="8"/>
  <c r="AS595" i="8"/>
  <c r="AT595" i="8"/>
  <c r="AW595" i="8"/>
  <c r="AZ919" i="8"/>
  <c r="AO919" i="8"/>
  <c r="AQ919" i="8"/>
  <c r="AL919" i="8"/>
  <c r="AP919" i="8"/>
  <c r="AK919" i="8"/>
  <c r="AR919" i="8"/>
  <c r="AS919" i="8"/>
  <c r="AT919" i="8"/>
  <c r="AW919" i="8"/>
  <c r="AZ617" i="8"/>
  <c r="AO617" i="8"/>
  <c r="AQ617" i="8"/>
  <c r="AL617" i="8"/>
  <c r="AP617" i="8"/>
  <c r="AK617" i="8"/>
  <c r="AR617" i="8"/>
  <c r="AS617" i="8"/>
  <c r="AT617" i="8"/>
  <c r="AW617" i="8"/>
  <c r="AZ618" i="8"/>
  <c r="AO618" i="8"/>
  <c r="AQ618" i="8"/>
  <c r="AL618" i="8"/>
  <c r="AP618" i="8"/>
  <c r="AK618" i="8"/>
  <c r="AR618" i="8"/>
  <c r="AS618" i="8"/>
  <c r="AT618" i="8"/>
  <c r="AW618" i="8"/>
  <c r="AZ1028" i="8"/>
  <c r="AO1028" i="8"/>
  <c r="AQ1028" i="8"/>
  <c r="AL1028" i="8"/>
  <c r="AP1028" i="8"/>
  <c r="AK1028" i="8"/>
  <c r="AR1028" i="8"/>
  <c r="AS1028" i="8"/>
  <c r="AT1028" i="8"/>
  <c r="AW1028" i="8"/>
  <c r="AZ907" i="8"/>
  <c r="AO907" i="8"/>
  <c r="AQ907" i="8"/>
  <c r="AL907" i="8"/>
  <c r="AP907" i="8"/>
  <c r="AK907" i="8"/>
  <c r="AR907" i="8"/>
  <c r="AS907" i="8"/>
  <c r="AT907" i="8"/>
  <c r="AW907" i="8"/>
  <c r="AZ927" i="8"/>
  <c r="AO927" i="8"/>
  <c r="AQ927" i="8"/>
  <c r="AL927" i="8"/>
  <c r="AP927" i="8"/>
  <c r="AK927" i="8"/>
  <c r="AR927" i="8"/>
  <c r="AS927" i="8"/>
  <c r="AT927" i="8"/>
  <c r="AW927" i="8"/>
  <c r="AZ656" i="8"/>
  <c r="AO656" i="8"/>
  <c r="AQ656" i="8"/>
  <c r="AL656" i="8"/>
  <c r="AP656" i="8"/>
  <c r="AK656" i="8"/>
  <c r="AR656" i="8"/>
  <c r="AS656" i="8"/>
  <c r="AT656" i="8"/>
  <c r="AW656" i="8"/>
  <c r="AZ576" i="8"/>
  <c r="AO576" i="8"/>
  <c r="AQ576" i="8"/>
  <c r="AL576" i="8"/>
  <c r="AP576" i="8"/>
  <c r="AK576" i="8"/>
  <c r="AR576" i="8"/>
  <c r="AS576" i="8"/>
  <c r="AT576" i="8"/>
  <c r="AW576" i="8"/>
  <c r="AZ165" i="8"/>
  <c r="AO165" i="8"/>
  <c r="AQ165" i="8"/>
  <c r="AL165" i="8"/>
  <c r="AP165" i="8"/>
  <c r="AK165" i="8"/>
  <c r="AR165" i="8"/>
  <c r="AS165" i="8"/>
  <c r="AT165" i="8"/>
  <c r="AW165" i="8"/>
  <c r="AZ305" i="8"/>
  <c r="AO305" i="8"/>
  <c r="AQ305" i="8"/>
  <c r="AL305" i="8"/>
  <c r="AP305" i="8"/>
  <c r="AK305" i="8"/>
  <c r="AR305" i="8"/>
  <c r="AS305" i="8"/>
  <c r="AT305" i="8"/>
  <c r="AW305" i="8"/>
  <c r="AZ928" i="8"/>
  <c r="AO928" i="8"/>
  <c r="AQ928" i="8"/>
  <c r="AL928" i="8"/>
  <c r="AP928" i="8"/>
  <c r="AK928" i="8"/>
  <c r="AR928" i="8"/>
  <c r="AS928" i="8"/>
  <c r="AT928" i="8"/>
  <c r="AW928" i="8"/>
  <c r="AZ235" i="8"/>
  <c r="AO235" i="8"/>
  <c r="AQ235" i="8"/>
  <c r="AL235" i="8"/>
  <c r="AP235" i="8"/>
  <c r="AK235" i="8"/>
  <c r="AR235" i="8"/>
  <c r="AS235" i="8"/>
  <c r="AT235" i="8"/>
  <c r="AW235" i="8"/>
  <c r="AZ200" i="8"/>
  <c r="AO200" i="8"/>
  <c r="AQ200" i="8"/>
  <c r="AL200" i="8"/>
  <c r="AP200" i="8"/>
  <c r="AK200" i="8"/>
  <c r="AR200" i="8"/>
  <c r="AS200" i="8"/>
  <c r="AT200" i="8"/>
  <c r="AW200" i="8"/>
  <c r="AZ619" i="8"/>
  <c r="AO619" i="8"/>
  <c r="AQ619" i="8"/>
  <c r="AL619" i="8"/>
  <c r="AP619" i="8"/>
  <c r="AK619" i="8"/>
  <c r="AR619" i="8"/>
  <c r="AS619" i="8"/>
  <c r="AT619" i="8"/>
  <c r="AW619" i="8"/>
  <c r="AZ699" i="8"/>
  <c r="AO699" i="8"/>
  <c r="AQ699" i="8"/>
  <c r="AL699" i="8"/>
  <c r="AP699" i="8"/>
  <c r="AK699" i="8"/>
  <c r="AR699" i="8"/>
  <c r="AS699" i="8"/>
  <c r="AT699" i="8"/>
  <c r="AW699" i="8"/>
  <c r="AZ758" i="8"/>
  <c r="AO758" i="8"/>
  <c r="AQ758" i="8"/>
  <c r="AL758" i="8"/>
  <c r="AP758" i="8"/>
  <c r="AK758" i="8"/>
  <c r="AR758" i="8"/>
  <c r="AS758" i="8"/>
  <c r="AT758" i="8"/>
  <c r="AW758" i="8"/>
  <c r="AZ968" i="8"/>
  <c r="AO968" i="8"/>
  <c r="AQ968" i="8"/>
  <c r="AL968" i="8"/>
  <c r="AP968" i="8"/>
  <c r="AK968" i="8"/>
  <c r="AR968" i="8"/>
  <c r="AS968" i="8"/>
  <c r="AT968" i="8"/>
  <c r="AW968" i="8"/>
  <c r="AZ187" i="8"/>
  <c r="AO187" i="8"/>
  <c r="AQ187" i="8"/>
  <c r="AL187" i="8"/>
  <c r="AP187" i="8"/>
  <c r="AK187" i="8"/>
  <c r="AR187" i="8"/>
  <c r="AS187" i="8"/>
  <c r="AT187" i="8"/>
  <c r="AW187" i="8"/>
  <c r="AZ256" i="8"/>
  <c r="AO256" i="8"/>
  <c r="AQ256" i="8"/>
  <c r="AL256" i="8"/>
  <c r="AP256" i="8"/>
  <c r="AJ256" i="8"/>
  <c r="AK256" i="8"/>
  <c r="AR256" i="8"/>
  <c r="AS256" i="8"/>
  <c r="AT256" i="8"/>
  <c r="AW256" i="8"/>
  <c r="AZ529" i="8"/>
  <c r="AO529" i="8"/>
  <c r="AQ529" i="8"/>
  <c r="AL529" i="8"/>
  <c r="AP529" i="8"/>
  <c r="AK529" i="8"/>
  <c r="AR529" i="8"/>
  <c r="AS529" i="8"/>
  <c r="AT529" i="8"/>
  <c r="AW529" i="8"/>
  <c r="AZ956" i="8"/>
  <c r="AO956" i="8"/>
  <c r="AQ956" i="8"/>
  <c r="AL956" i="8"/>
  <c r="AP956" i="8"/>
  <c r="AK956" i="8"/>
  <c r="AR956" i="8"/>
  <c r="AS956" i="8"/>
  <c r="AT956" i="8"/>
  <c r="AW956" i="8"/>
  <c r="AZ543" i="8"/>
  <c r="AO543" i="8"/>
  <c r="AQ543" i="8"/>
  <c r="AL543" i="8"/>
  <c r="AP543" i="8"/>
  <c r="AK543" i="8"/>
  <c r="AR543" i="8"/>
  <c r="AS543" i="8"/>
  <c r="AT543" i="8"/>
  <c r="AW543" i="8"/>
  <c r="AZ920" i="8"/>
  <c r="AO920" i="8"/>
  <c r="AQ920" i="8"/>
  <c r="AL920" i="8"/>
  <c r="AP920" i="8"/>
  <c r="AK920" i="8"/>
  <c r="AR920" i="8"/>
  <c r="AS920" i="8"/>
  <c r="AT920" i="8"/>
  <c r="AW920" i="8"/>
  <c r="AZ620" i="8"/>
  <c r="AO620" i="8"/>
  <c r="AQ620" i="8"/>
  <c r="AL620" i="8"/>
  <c r="AP620" i="8"/>
  <c r="AK620" i="8"/>
  <c r="AR620" i="8"/>
  <c r="AS620" i="8"/>
  <c r="AT620" i="8"/>
  <c r="AW620" i="8"/>
  <c r="AZ900" i="8"/>
  <c r="AO900" i="8"/>
  <c r="AQ900" i="8"/>
  <c r="AL900" i="8"/>
  <c r="AP900" i="8"/>
  <c r="AK900" i="8"/>
  <c r="AR900" i="8"/>
  <c r="AS900" i="8"/>
  <c r="AT900" i="8"/>
  <c r="AW900" i="8"/>
  <c r="AZ446" i="8"/>
  <c r="AO446" i="8"/>
  <c r="AQ446" i="8"/>
  <c r="AL446" i="8"/>
  <c r="AP446" i="8"/>
  <c r="AJ446" i="8"/>
  <c r="AK446" i="8"/>
  <c r="AR446" i="8"/>
  <c r="AS446" i="8"/>
  <c r="AT446" i="8"/>
  <c r="AW446" i="8"/>
  <c r="AZ577" i="8"/>
  <c r="AO577" i="8"/>
  <c r="AQ577" i="8"/>
  <c r="AL577" i="8"/>
  <c r="AP577" i="8"/>
  <c r="AK577" i="8"/>
  <c r="AR577" i="8"/>
  <c r="AS577" i="8"/>
  <c r="AT577" i="8"/>
  <c r="AW577" i="8"/>
  <c r="AZ621" i="8"/>
  <c r="AO621" i="8"/>
  <c r="AQ621" i="8"/>
  <c r="AL621" i="8"/>
  <c r="AP621" i="8"/>
  <c r="AK621" i="8"/>
  <c r="AR621" i="8"/>
  <c r="AS621" i="8"/>
  <c r="AT621" i="8"/>
  <c r="AW621" i="8"/>
  <c r="AZ154" i="8"/>
  <c r="AO154" i="8"/>
  <c r="AQ154" i="8"/>
  <c r="AL154" i="8"/>
  <c r="AP154" i="8"/>
  <c r="AK154" i="8"/>
  <c r="AR154" i="8"/>
  <c r="AS154" i="8"/>
  <c r="AT154" i="8"/>
  <c r="AW154" i="8"/>
  <c r="AZ782" i="8"/>
  <c r="AO782" i="8"/>
  <c r="AQ782" i="8"/>
  <c r="AL782" i="8"/>
  <c r="AP782" i="8"/>
  <c r="AK782" i="8"/>
  <c r="AR782" i="8"/>
  <c r="AS782" i="8"/>
  <c r="AT782" i="8"/>
  <c r="AW782" i="8"/>
  <c r="AZ865" i="8"/>
  <c r="AO865" i="8"/>
  <c r="AQ865" i="8"/>
  <c r="AL865" i="8"/>
  <c r="AP865" i="8"/>
  <c r="AK865" i="8"/>
  <c r="AR865" i="8"/>
  <c r="AS865" i="8"/>
  <c r="AT865" i="8"/>
  <c r="AW865" i="8"/>
  <c r="AZ657" i="8"/>
  <c r="AO657" i="8"/>
  <c r="AQ657" i="8"/>
  <c r="AL657" i="8"/>
  <c r="AP657" i="8"/>
  <c r="AK657" i="8"/>
  <c r="AR657" i="8"/>
  <c r="AS657" i="8"/>
  <c r="AT657" i="8"/>
  <c r="AW657" i="8"/>
  <c r="AZ480" i="8"/>
  <c r="AO480" i="8"/>
  <c r="AQ480" i="8"/>
  <c r="AL480" i="8"/>
  <c r="AP480" i="8"/>
  <c r="AK480" i="8"/>
  <c r="AR480" i="8"/>
  <c r="AS480" i="8"/>
  <c r="AT480" i="8"/>
  <c r="AW480" i="8"/>
  <c r="AZ556" i="8"/>
  <c r="AO556" i="8"/>
  <c r="AQ556" i="8"/>
  <c r="AL556" i="8"/>
  <c r="AP556" i="8"/>
  <c r="AJ556" i="8"/>
  <c r="AK556" i="8"/>
  <c r="AR556" i="8"/>
  <c r="AS556" i="8"/>
  <c r="AT556" i="8"/>
  <c r="AW556" i="8"/>
  <c r="AZ141" i="8"/>
  <c r="AO141" i="8"/>
  <c r="AQ141" i="8"/>
  <c r="AL141" i="8"/>
  <c r="AP141" i="8"/>
  <c r="AK141" i="8"/>
  <c r="AR141" i="8"/>
  <c r="AS141" i="8"/>
  <c r="AT141" i="8"/>
  <c r="AW141" i="8"/>
  <c r="AZ908" i="8"/>
  <c r="AO908" i="8"/>
  <c r="AQ908" i="8"/>
  <c r="AL908" i="8"/>
  <c r="AP908" i="8"/>
  <c r="AK908" i="8"/>
  <c r="AR908" i="8"/>
  <c r="AS908" i="8"/>
  <c r="AT908" i="8"/>
  <c r="AW908" i="8"/>
  <c r="AZ339" i="8"/>
  <c r="AO339" i="8"/>
  <c r="AQ339" i="8"/>
  <c r="AL339" i="8"/>
  <c r="AP339" i="8"/>
  <c r="AK339" i="8"/>
  <c r="AR339" i="8"/>
  <c r="AS339" i="8"/>
  <c r="AT339" i="8"/>
  <c r="AW339" i="8"/>
  <c r="AZ578" i="8"/>
  <c r="AO578" i="8"/>
  <c r="AQ578" i="8"/>
  <c r="AL578" i="8"/>
  <c r="AP578" i="8"/>
  <c r="AK578" i="8"/>
  <c r="AR578" i="8"/>
  <c r="AS578" i="8"/>
  <c r="AT578" i="8"/>
  <c r="AW578" i="8"/>
  <c r="AZ544" i="8"/>
  <c r="AO544" i="8"/>
  <c r="AQ544" i="8"/>
  <c r="AL544" i="8"/>
  <c r="AP544" i="8"/>
  <c r="AK544" i="8"/>
  <c r="AR544" i="8"/>
  <c r="AS544" i="8"/>
  <c r="AT544" i="8"/>
  <c r="AW544" i="8"/>
  <c r="AZ1026" i="8"/>
  <c r="AO1026" i="8"/>
  <c r="AQ1026" i="8"/>
  <c r="AL1026" i="8"/>
  <c r="AP1026" i="8"/>
  <c r="AK1026" i="8"/>
  <c r="AR1026" i="8"/>
  <c r="AS1026" i="8"/>
  <c r="AT1026" i="8"/>
  <c r="AW1026" i="8"/>
  <c r="AZ759" i="8"/>
  <c r="AO759" i="8"/>
  <c r="AQ759" i="8"/>
  <c r="AL759" i="8"/>
  <c r="AP759" i="8"/>
  <c r="AK759" i="8"/>
  <c r="AR759" i="8"/>
  <c r="AS759" i="8"/>
  <c r="AT759" i="8"/>
  <c r="AW759" i="8"/>
  <c r="AZ557" i="8"/>
  <c r="AO557" i="8"/>
  <c r="AQ557" i="8"/>
  <c r="AL557" i="8"/>
  <c r="AP557" i="8"/>
  <c r="AK557" i="8"/>
  <c r="AR557" i="8"/>
  <c r="AS557" i="8"/>
  <c r="AT557" i="8"/>
  <c r="AW557" i="8"/>
  <c r="AZ155" i="8"/>
  <c r="AO155" i="8"/>
  <c r="AQ155" i="8"/>
  <c r="AL155" i="8"/>
  <c r="AP155" i="8"/>
  <c r="AK155" i="8"/>
  <c r="AR155" i="8"/>
  <c r="AS155" i="8"/>
  <c r="AT155" i="8"/>
  <c r="AW155" i="8"/>
  <c r="AZ731" i="8"/>
  <c r="AO731" i="8"/>
  <c r="AQ731" i="8"/>
  <c r="AL731" i="8"/>
  <c r="AP731" i="8"/>
  <c r="AK731" i="8"/>
  <c r="AR731" i="8"/>
  <c r="AS731" i="8"/>
  <c r="AT731" i="8"/>
  <c r="AW731" i="8"/>
  <c r="AZ732" i="8"/>
  <c r="AO732" i="8"/>
  <c r="AQ732" i="8"/>
  <c r="AL732" i="8"/>
  <c r="AP732" i="8"/>
  <c r="AK732" i="8"/>
  <c r="AR732" i="8"/>
  <c r="AS732" i="8"/>
  <c r="AT732" i="8"/>
  <c r="AW732" i="8"/>
  <c r="AZ545" i="8"/>
  <c r="AO545" i="8"/>
  <c r="AQ545" i="8"/>
  <c r="AL545" i="8"/>
  <c r="AP545" i="8"/>
  <c r="AK545" i="8"/>
  <c r="AR545" i="8"/>
  <c r="AS545" i="8"/>
  <c r="AT545" i="8"/>
  <c r="AW545" i="8"/>
  <c r="AZ579" i="8"/>
  <c r="AO579" i="8"/>
  <c r="AQ579" i="8"/>
  <c r="AL579" i="8"/>
  <c r="AP579" i="8"/>
  <c r="AK579" i="8"/>
  <c r="AR579" i="8"/>
  <c r="AS579" i="8"/>
  <c r="AT579" i="8"/>
  <c r="AW579" i="8"/>
  <c r="AZ558" i="8"/>
  <c r="AO558" i="8"/>
  <c r="AQ558" i="8"/>
  <c r="AL558" i="8"/>
  <c r="AP558" i="8"/>
  <c r="AK558" i="8"/>
  <c r="AR558" i="8"/>
  <c r="AS558" i="8"/>
  <c r="AT558" i="8"/>
  <c r="AW558" i="8"/>
  <c r="AZ1010" i="8"/>
  <c r="AO1010" i="8"/>
  <c r="AQ1010" i="8"/>
  <c r="AL1010" i="8"/>
  <c r="AP1010" i="8"/>
  <c r="AK1010" i="8"/>
  <c r="AR1010" i="8"/>
  <c r="AS1010" i="8"/>
  <c r="AT1010" i="8"/>
  <c r="AW1010" i="8"/>
  <c r="AZ847" i="8"/>
  <c r="AO847" i="8"/>
  <c r="AQ847" i="8"/>
  <c r="AL847" i="8"/>
  <c r="AP847" i="8"/>
  <c r="AK847" i="8"/>
  <c r="AR847" i="8"/>
  <c r="AS847" i="8"/>
  <c r="AT847" i="8"/>
  <c r="AW847" i="8"/>
  <c r="AZ1006" i="8"/>
  <c r="AO1006" i="8"/>
  <c r="AQ1006" i="8"/>
  <c r="AL1006" i="8"/>
  <c r="AP1006" i="8"/>
  <c r="AK1006" i="8"/>
  <c r="AR1006" i="8"/>
  <c r="AS1006" i="8"/>
  <c r="AT1006" i="8"/>
  <c r="AW1006" i="8"/>
  <c r="AZ201" i="8"/>
  <c r="AO201" i="8"/>
  <c r="AQ201" i="8"/>
  <c r="AL201" i="8"/>
  <c r="AP201" i="8"/>
  <c r="AK201" i="8"/>
  <c r="AR201" i="8"/>
  <c r="AS201" i="8"/>
  <c r="AT201" i="8"/>
  <c r="AW201" i="8"/>
  <c r="AZ733" i="8"/>
  <c r="AO733" i="8"/>
  <c r="AQ733" i="8"/>
  <c r="AL733" i="8"/>
  <c r="AP733" i="8"/>
  <c r="AK733" i="8"/>
  <c r="AR733" i="8"/>
  <c r="AS733" i="8"/>
  <c r="AT733" i="8"/>
  <c r="AW733" i="8"/>
  <c r="AZ321" i="8"/>
  <c r="AO321" i="8"/>
  <c r="AQ321" i="8"/>
  <c r="AL321" i="8"/>
  <c r="AP321" i="8"/>
  <c r="AK321" i="8"/>
  <c r="AR321" i="8"/>
  <c r="AS321" i="8"/>
  <c r="AT321" i="8"/>
  <c r="AW321" i="8"/>
  <c r="AZ559" i="8"/>
  <c r="AO559" i="8"/>
  <c r="AQ559" i="8"/>
  <c r="AL559" i="8"/>
  <c r="AP559" i="8"/>
  <c r="AK559" i="8"/>
  <c r="AR559" i="8"/>
  <c r="AS559" i="8"/>
  <c r="AT559" i="8"/>
  <c r="AW559" i="8"/>
  <c r="AZ760" i="8"/>
  <c r="AO760" i="8"/>
  <c r="AQ760" i="8"/>
  <c r="AL760" i="8"/>
  <c r="AP760" i="8"/>
  <c r="AK760" i="8"/>
  <c r="AR760" i="8"/>
  <c r="AS760" i="8"/>
  <c r="AT760" i="8"/>
  <c r="AW760" i="8"/>
  <c r="AZ570" i="8"/>
  <c r="AO570" i="8"/>
  <c r="AQ570" i="8"/>
  <c r="AL570" i="8"/>
  <c r="AP570" i="8"/>
  <c r="AK570" i="8"/>
  <c r="AR570" i="8"/>
  <c r="AS570" i="8"/>
  <c r="AT570" i="8"/>
  <c r="AW570" i="8"/>
  <c r="AZ814" i="8"/>
  <c r="AO814" i="8"/>
  <c r="AQ814" i="8"/>
  <c r="AL814" i="8"/>
  <c r="AP814" i="8"/>
  <c r="AK814" i="8"/>
  <c r="AR814" i="8"/>
  <c r="AS814" i="8"/>
  <c r="AT814" i="8"/>
  <c r="AW814" i="8"/>
  <c r="AZ447" i="8"/>
  <c r="AO447" i="8"/>
  <c r="AQ447" i="8"/>
  <c r="AL447" i="8"/>
  <c r="AP447" i="8"/>
  <c r="AK447" i="8"/>
  <c r="AR447" i="8"/>
  <c r="AS447" i="8"/>
  <c r="AT447" i="8"/>
  <c r="AW447" i="8"/>
  <c r="AZ546" i="8"/>
  <c r="AO546" i="8"/>
  <c r="AQ546" i="8"/>
  <c r="AL546" i="8"/>
  <c r="AP546" i="8"/>
  <c r="AK546" i="8"/>
  <c r="AR546" i="8"/>
  <c r="AS546" i="8"/>
  <c r="AT546" i="8"/>
  <c r="AW546" i="8"/>
  <c r="AZ596" i="8"/>
  <c r="AO596" i="8"/>
  <c r="AQ596" i="8"/>
  <c r="AL596" i="8"/>
  <c r="AP596" i="8"/>
  <c r="AK596" i="8"/>
  <c r="AR596" i="8"/>
  <c r="AS596" i="8"/>
  <c r="AT596" i="8"/>
  <c r="AW596" i="8"/>
  <c r="AZ636" i="8"/>
  <c r="AO636" i="8"/>
  <c r="AQ636" i="8"/>
  <c r="AL636" i="8"/>
  <c r="AP636" i="8"/>
  <c r="AK636" i="8"/>
  <c r="AR636" i="8"/>
  <c r="AS636" i="8"/>
  <c r="AT636" i="8"/>
  <c r="AW636" i="8"/>
  <c r="AZ637" i="8"/>
  <c r="AO637" i="8"/>
  <c r="AQ637" i="8"/>
  <c r="AL637" i="8"/>
  <c r="AP637" i="8"/>
  <c r="AK637" i="8"/>
  <c r="AR637" i="8"/>
  <c r="AS637" i="8"/>
  <c r="AT637" i="8"/>
  <c r="AW637" i="8"/>
  <c r="AZ734" i="8"/>
  <c r="AO734" i="8"/>
  <c r="AQ734" i="8"/>
  <c r="AL734" i="8"/>
  <c r="AP734" i="8"/>
  <c r="AK734" i="8"/>
  <c r="AR734" i="8"/>
  <c r="AS734" i="8"/>
  <c r="AT734" i="8"/>
  <c r="AW734" i="8"/>
  <c r="AZ198" i="8"/>
  <c r="AO198" i="8"/>
  <c r="AQ198" i="8"/>
  <c r="AL198" i="8"/>
  <c r="AP198" i="8"/>
  <c r="AK198" i="8"/>
  <c r="AR198" i="8"/>
  <c r="AS198" i="8"/>
  <c r="AT198" i="8"/>
  <c r="AW198" i="8"/>
  <c r="AZ485" i="8"/>
  <c r="AO485" i="8"/>
  <c r="AQ485" i="8"/>
  <c r="AL485" i="8"/>
  <c r="AP485" i="8"/>
  <c r="AK485" i="8"/>
  <c r="AR485" i="8"/>
  <c r="AS485" i="8"/>
  <c r="AT485" i="8"/>
  <c r="AW485" i="8"/>
  <c r="AZ597" i="8"/>
  <c r="AO597" i="8"/>
  <c r="AQ597" i="8"/>
  <c r="AL597" i="8"/>
  <c r="AP597" i="8"/>
  <c r="AK597" i="8"/>
  <c r="AR597" i="8"/>
  <c r="AS597" i="8"/>
  <c r="AT597" i="8"/>
  <c r="AW597" i="8"/>
  <c r="AZ735" i="8"/>
  <c r="AO735" i="8"/>
  <c r="AQ735" i="8"/>
  <c r="AL735" i="8"/>
  <c r="AP735" i="8"/>
  <c r="AK735" i="8"/>
  <c r="AR735" i="8"/>
  <c r="AS735" i="8"/>
  <c r="AT735" i="8"/>
  <c r="AW735" i="8"/>
  <c r="AZ797" i="8"/>
  <c r="AO797" i="8"/>
  <c r="AQ797" i="8"/>
  <c r="AL797" i="8"/>
  <c r="AP797" i="8"/>
  <c r="AK797" i="8"/>
  <c r="AR797" i="8"/>
  <c r="AS797" i="8"/>
  <c r="AT797" i="8"/>
  <c r="AW797" i="8"/>
  <c r="AZ580" i="8"/>
  <c r="AO580" i="8"/>
  <c r="AQ580" i="8"/>
  <c r="AL580" i="8"/>
  <c r="AP580" i="8"/>
  <c r="AK580" i="8"/>
  <c r="AR580" i="8"/>
  <c r="AS580" i="8"/>
  <c r="AT580" i="8"/>
  <c r="AW580" i="8"/>
  <c r="AZ462" i="8"/>
  <c r="AO462" i="8"/>
  <c r="AQ462" i="8"/>
  <c r="AL462" i="8"/>
  <c r="AP462" i="8"/>
  <c r="AK462" i="8"/>
  <c r="AR462" i="8"/>
  <c r="AS462" i="8"/>
  <c r="AT462" i="8"/>
  <c r="AW462" i="8"/>
  <c r="AZ823" i="8"/>
  <c r="AO823" i="8"/>
  <c r="AQ823" i="8"/>
  <c r="AL823" i="8"/>
  <c r="AP823" i="8"/>
  <c r="AK823" i="8"/>
  <c r="AR823" i="8"/>
  <c r="AS823" i="8"/>
  <c r="AT823" i="8"/>
  <c r="AW823" i="8"/>
  <c r="AZ855" i="8"/>
  <c r="AO855" i="8"/>
  <c r="AQ855" i="8"/>
  <c r="AL855" i="8"/>
  <c r="AP855" i="8"/>
  <c r="AK855" i="8"/>
  <c r="AR855" i="8"/>
  <c r="AS855" i="8"/>
  <c r="AT855" i="8"/>
  <c r="AW855" i="8"/>
  <c r="AZ511" i="8"/>
  <c r="AO511" i="8"/>
  <c r="AQ511" i="8"/>
  <c r="AL511" i="8"/>
  <c r="AP511" i="8"/>
  <c r="AK511" i="8"/>
  <c r="AR511" i="8"/>
  <c r="AS511" i="8"/>
  <c r="AT511" i="8"/>
  <c r="AW511" i="8"/>
  <c r="AZ598" i="8"/>
  <c r="AO598" i="8"/>
  <c r="AQ598" i="8"/>
  <c r="AL598" i="8"/>
  <c r="AP598" i="8"/>
  <c r="AK598" i="8"/>
  <c r="AR598" i="8"/>
  <c r="AS598" i="8"/>
  <c r="AT598" i="8"/>
  <c r="AW598" i="8"/>
  <c r="AZ244" i="8"/>
  <c r="AO244" i="8"/>
  <c r="AQ244" i="8"/>
  <c r="AL244" i="8"/>
  <c r="AP244" i="8"/>
  <c r="AK244" i="8"/>
  <c r="AR244" i="8"/>
  <c r="AS244" i="8"/>
  <c r="AT244" i="8"/>
  <c r="AW244" i="8"/>
  <c r="AZ783" i="8"/>
  <c r="AO783" i="8"/>
  <c r="AQ783" i="8"/>
  <c r="AL783" i="8"/>
  <c r="AP783" i="8"/>
  <c r="AK783" i="8"/>
  <c r="AR783" i="8"/>
  <c r="AS783" i="8"/>
  <c r="AT783" i="8"/>
  <c r="AW783" i="8"/>
  <c r="AZ974" i="8"/>
  <c r="AO974" i="8"/>
  <c r="AQ974" i="8"/>
  <c r="AL974" i="8"/>
  <c r="AP974" i="8"/>
  <c r="AK974" i="8"/>
  <c r="AR974" i="8"/>
  <c r="AS974" i="8"/>
  <c r="AT974" i="8"/>
  <c r="AW974" i="8"/>
  <c r="AZ678" i="8"/>
  <c r="AO678" i="8"/>
  <c r="AQ678" i="8"/>
  <c r="AL678" i="8"/>
  <c r="AP678" i="8"/>
  <c r="AK678" i="8"/>
  <c r="AR678" i="8"/>
  <c r="AS678" i="8"/>
  <c r="AT678" i="8"/>
  <c r="AW678" i="8"/>
  <c r="AZ622" i="8"/>
  <c r="AO622" i="8"/>
  <c r="AQ622" i="8"/>
  <c r="AL622" i="8"/>
  <c r="AP622" i="8"/>
  <c r="AK622" i="8"/>
  <c r="AR622" i="8"/>
  <c r="AS622" i="8"/>
  <c r="AT622" i="8"/>
  <c r="AW622" i="8"/>
  <c r="AZ506" i="8"/>
  <c r="AO506" i="8"/>
  <c r="AQ506" i="8"/>
  <c r="AL506" i="8"/>
  <c r="AP506" i="8"/>
  <c r="AK506" i="8"/>
  <c r="AR506" i="8"/>
  <c r="AS506" i="8"/>
  <c r="AT506" i="8"/>
  <c r="AW506" i="8"/>
  <c r="AZ523" i="8"/>
  <c r="AO523" i="8"/>
  <c r="AQ523" i="8"/>
  <c r="AL523" i="8"/>
  <c r="AP523" i="8"/>
  <c r="AK523" i="8"/>
  <c r="AR523" i="8"/>
  <c r="AS523" i="8"/>
  <c r="AT523" i="8"/>
  <c r="AW523" i="8"/>
  <c r="AZ236" i="8"/>
  <c r="AO236" i="8"/>
  <c r="AQ236" i="8"/>
  <c r="AL236" i="8"/>
  <c r="AP236" i="8"/>
  <c r="AK236" i="8"/>
  <c r="AR236" i="8"/>
  <c r="AS236" i="8"/>
  <c r="AT236" i="8"/>
  <c r="AW236" i="8"/>
  <c r="AZ250" i="8"/>
  <c r="AO250" i="8"/>
  <c r="AQ250" i="8"/>
  <c r="AL250" i="8"/>
  <c r="AP250" i="8"/>
  <c r="AK250" i="8"/>
  <c r="AR250" i="8"/>
  <c r="AS250" i="8"/>
  <c r="AT250" i="8"/>
  <c r="AW250" i="8"/>
  <c r="AZ581" i="8"/>
  <c r="AO581" i="8"/>
  <c r="AQ581" i="8"/>
  <c r="AL581" i="8"/>
  <c r="AP581" i="8"/>
  <c r="AK581" i="8"/>
  <c r="AR581" i="8"/>
  <c r="AS581" i="8"/>
  <c r="AT581" i="8"/>
  <c r="AW581" i="8"/>
  <c r="AZ883" i="8"/>
  <c r="AO883" i="8"/>
  <c r="AQ883" i="8"/>
  <c r="AL883" i="8"/>
  <c r="AP883" i="8"/>
  <c r="AK883" i="8"/>
  <c r="AR883" i="8"/>
  <c r="AS883" i="8"/>
  <c r="AT883" i="8"/>
  <c r="AW883" i="8"/>
  <c r="AZ599" i="8"/>
  <c r="AO599" i="8"/>
  <c r="AQ599" i="8"/>
  <c r="AL599" i="8"/>
  <c r="AP599" i="8"/>
  <c r="AK599" i="8"/>
  <c r="AR599" i="8"/>
  <c r="AS599" i="8"/>
  <c r="AT599" i="8"/>
  <c r="AW599" i="8"/>
  <c r="AZ679" i="8"/>
  <c r="AO679" i="8"/>
  <c r="AQ679" i="8"/>
  <c r="AL679" i="8"/>
  <c r="AP679" i="8"/>
  <c r="AK679" i="8"/>
  <c r="AR679" i="8"/>
  <c r="AS679" i="8"/>
  <c r="AT679" i="8"/>
  <c r="AW679" i="8"/>
  <c r="AZ856" i="8"/>
  <c r="AO856" i="8"/>
  <c r="AQ856" i="8"/>
  <c r="AL856" i="8"/>
  <c r="AP856" i="8"/>
  <c r="AK856" i="8"/>
  <c r="AR856" i="8"/>
  <c r="AS856" i="8"/>
  <c r="AT856" i="8"/>
  <c r="AW856" i="8"/>
  <c r="AZ294" i="8"/>
  <c r="AO294" i="8"/>
  <c r="AQ294" i="8"/>
  <c r="AL294" i="8"/>
  <c r="AP294" i="8"/>
  <c r="AK294" i="8"/>
  <c r="AR294" i="8"/>
  <c r="AS294" i="8"/>
  <c r="AT294" i="8"/>
  <c r="AW294" i="8"/>
  <c r="AZ306" i="8"/>
  <c r="AO306" i="8"/>
  <c r="AQ306" i="8"/>
  <c r="AL306" i="8"/>
  <c r="AP306" i="8"/>
  <c r="AK306" i="8"/>
  <c r="AR306" i="8"/>
  <c r="AS306" i="8"/>
  <c r="AT306" i="8"/>
  <c r="AW306" i="8"/>
  <c r="AZ824" i="8"/>
  <c r="AO824" i="8"/>
  <c r="AQ824" i="8"/>
  <c r="AL824" i="8"/>
  <c r="AP824" i="8"/>
  <c r="AK824" i="8"/>
  <c r="AR824" i="8"/>
  <c r="AS824" i="8"/>
  <c r="AT824" i="8"/>
  <c r="AW824" i="8"/>
  <c r="AZ658" i="8"/>
  <c r="AO658" i="8"/>
  <c r="AQ658" i="8"/>
  <c r="AL658" i="8"/>
  <c r="AP658" i="8"/>
  <c r="AK658" i="8"/>
  <c r="AR658" i="8"/>
  <c r="AS658" i="8"/>
  <c r="AT658" i="8"/>
  <c r="AW658" i="8"/>
  <c r="AZ481" i="8"/>
  <c r="AO481" i="8"/>
  <c r="AQ481" i="8"/>
  <c r="AL481" i="8"/>
  <c r="AP481" i="8"/>
  <c r="AK481" i="8"/>
  <c r="AR481" i="8"/>
  <c r="AS481" i="8"/>
  <c r="AT481" i="8"/>
  <c r="AW481" i="8"/>
  <c r="AZ700" i="8"/>
  <c r="AO700" i="8"/>
  <c r="AQ700" i="8"/>
  <c r="AL700" i="8"/>
  <c r="AP700" i="8"/>
  <c r="AK700" i="8"/>
  <c r="AR700" i="8"/>
  <c r="AS700" i="8"/>
  <c r="AT700" i="8"/>
  <c r="AW700" i="8"/>
  <c r="AZ929" i="8"/>
  <c r="AO929" i="8"/>
  <c r="AQ929" i="8"/>
  <c r="AL929" i="8"/>
  <c r="AP929" i="8"/>
  <c r="AK929" i="8"/>
  <c r="AR929" i="8"/>
  <c r="AS929" i="8"/>
  <c r="AT929" i="8"/>
  <c r="AW929" i="8"/>
  <c r="AZ1022" i="8"/>
  <c r="AO1022" i="8"/>
  <c r="AQ1022" i="8"/>
  <c r="AL1022" i="8"/>
  <c r="AP1022" i="8"/>
  <c r="AK1022" i="8"/>
  <c r="AR1022" i="8"/>
  <c r="AS1022" i="8"/>
  <c r="AT1022" i="8"/>
  <c r="AW1022" i="8"/>
  <c r="AZ512" i="8"/>
  <c r="AO512" i="8"/>
  <c r="AQ512" i="8"/>
  <c r="AL512" i="8"/>
  <c r="AP512" i="8"/>
  <c r="AK512" i="8"/>
  <c r="AR512" i="8"/>
  <c r="AS512" i="8"/>
  <c r="AT512" i="8"/>
  <c r="AW512" i="8"/>
  <c r="AZ945" i="8"/>
  <c r="AO945" i="8"/>
  <c r="AQ945" i="8"/>
  <c r="AL945" i="8"/>
  <c r="AP945" i="8"/>
  <c r="AK945" i="8"/>
  <c r="AR945" i="8"/>
  <c r="AS945" i="8"/>
  <c r="AT945" i="8"/>
  <c r="AW945" i="8"/>
  <c r="AZ1024" i="8"/>
  <c r="AO1024" i="8"/>
  <c r="AQ1024" i="8"/>
  <c r="AL1024" i="8"/>
  <c r="AP1024" i="8"/>
  <c r="AK1024" i="8"/>
  <c r="AR1024" i="8"/>
  <c r="AS1024" i="8"/>
  <c r="AT1024" i="8"/>
  <c r="AW1024" i="8"/>
  <c r="AZ398" i="8"/>
  <c r="AO398" i="8"/>
  <c r="AQ398" i="8"/>
  <c r="AL398" i="8"/>
  <c r="AP398" i="8"/>
  <c r="AK398" i="8"/>
  <c r="AR398" i="8"/>
  <c r="AS398" i="8"/>
  <c r="AT398" i="8"/>
  <c r="AW398" i="8"/>
  <c r="AZ95" i="8"/>
  <c r="AO95" i="8"/>
  <c r="AQ95" i="8"/>
  <c r="AL95" i="8"/>
  <c r="AP95" i="8"/>
  <c r="AK95" i="8"/>
  <c r="AR95" i="8"/>
  <c r="AS95" i="8"/>
  <c r="AT95" i="8"/>
  <c r="AW95" i="8"/>
  <c r="AZ851" i="8"/>
  <c r="AO851" i="8"/>
  <c r="AQ851" i="8"/>
  <c r="AL851" i="8"/>
  <c r="AP851" i="8"/>
  <c r="AK851" i="8"/>
  <c r="AR851" i="8"/>
  <c r="AS851" i="8"/>
  <c r="AT851" i="8"/>
  <c r="AW851" i="8"/>
  <c r="AZ216" i="8"/>
  <c r="AO216" i="8"/>
  <c r="AQ216" i="8"/>
  <c r="AL216" i="8"/>
  <c r="AP216" i="8"/>
  <c r="AK216" i="8"/>
  <c r="AR216" i="8"/>
  <c r="AS216" i="8"/>
  <c r="AT216" i="8"/>
  <c r="AW216" i="8"/>
  <c r="AZ1002" i="8"/>
  <c r="AO1002" i="8"/>
  <c r="AQ1002" i="8"/>
  <c r="AL1002" i="8"/>
  <c r="AP1002" i="8"/>
  <c r="AK1002" i="8"/>
  <c r="AR1002" i="8"/>
  <c r="AS1002" i="8"/>
  <c r="AT1002" i="8"/>
  <c r="AW1002" i="8"/>
  <c r="AZ429" i="8"/>
  <c r="AO429" i="8"/>
  <c r="AQ429" i="8"/>
  <c r="AL429" i="8"/>
  <c r="AP429" i="8"/>
  <c r="AK429" i="8"/>
  <c r="AR429" i="8"/>
  <c r="AS429" i="8"/>
  <c r="AT429" i="8"/>
  <c r="AW429" i="8"/>
  <c r="AZ582" i="8"/>
  <c r="AO582" i="8"/>
  <c r="AQ582" i="8"/>
  <c r="AL582" i="8"/>
  <c r="AP582" i="8"/>
  <c r="AK582" i="8"/>
  <c r="AR582" i="8"/>
  <c r="AS582" i="8"/>
  <c r="AT582" i="8"/>
  <c r="AW582" i="8"/>
  <c r="AZ513" i="8"/>
  <c r="AO513" i="8"/>
  <c r="AQ513" i="8"/>
  <c r="AL513" i="8"/>
  <c r="AP513" i="8"/>
  <c r="AK513" i="8"/>
  <c r="AR513" i="8"/>
  <c r="AS513" i="8"/>
  <c r="AT513" i="8"/>
  <c r="AW513" i="8"/>
  <c r="AZ736" i="8"/>
  <c r="AO736" i="8"/>
  <c r="AQ736" i="8"/>
  <c r="AL736" i="8"/>
  <c r="AP736" i="8"/>
  <c r="AK736" i="8"/>
  <c r="AR736" i="8"/>
  <c r="AS736" i="8"/>
  <c r="AT736" i="8"/>
  <c r="AW736" i="8"/>
  <c r="AZ894" i="8"/>
  <c r="AO894" i="8"/>
  <c r="AQ894" i="8"/>
  <c r="AL894" i="8"/>
  <c r="AP894" i="8"/>
  <c r="AK894" i="8"/>
  <c r="AR894" i="8"/>
  <c r="AS894" i="8"/>
  <c r="AT894" i="8"/>
  <c r="AW894" i="8"/>
  <c r="AZ669" i="8"/>
  <c r="AO669" i="8"/>
  <c r="AQ669" i="8"/>
  <c r="AL669" i="8"/>
  <c r="AP669" i="8"/>
  <c r="AK669" i="8"/>
  <c r="AR669" i="8"/>
  <c r="AS669" i="8"/>
  <c r="AT669" i="8"/>
  <c r="AW669" i="8"/>
  <c r="AZ859" i="8"/>
  <c r="AO859" i="8"/>
  <c r="AQ859" i="8"/>
  <c r="AL859" i="8"/>
  <c r="AP859" i="8"/>
  <c r="AK859" i="8"/>
  <c r="AR859" i="8"/>
  <c r="AS859" i="8"/>
  <c r="AT859" i="8"/>
  <c r="AW859" i="8"/>
  <c r="AZ313" i="8"/>
  <c r="AO313" i="8"/>
  <c r="AQ313" i="8"/>
  <c r="AL313" i="8"/>
  <c r="AP313" i="8"/>
  <c r="AK313" i="8"/>
  <c r="AR313" i="8"/>
  <c r="AS313" i="8"/>
  <c r="AT313" i="8"/>
  <c r="AW313" i="8"/>
  <c r="AZ909" i="8"/>
  <c r="AO909" i="8"/>
  <c r="AQ909" i="8"/>
  <c r="AL909" i="8"/>
  <c r="AP909" i="8"/>
  <c r="AK909" i="8"/>
  <c r="AR909" i="8"/>
  <c r="AS909" i="8"/>
  <c r="AT909" i="8"/>
  <c r="AW909" i="8"/>
  <c r="AZ71" i="8"/>
  <c r="AO71" i="8"/>
  <c r="AQ71" i="8"/>
  <c r="AL71" i="8"/>
  <c r="AP71" i="8"/>
  <c r="AJ71" i="8"/>
  <c r="AK71" i="8"/>
  <c r="AR71" i="8"/>
  <c r="AS71" i="8"/>
  <c r="AT71" i="8"/>
  <c r="AW71" i="8"/>
  <c r="AZ295" i="8"/>
  <c r="AO295" i="8"/>
  <c r="AQ295" i="8"/>
  <c r="AL295" i="8"/>
  <c r="AP295" i="8"/>
  <c r="AK295" i="8"/>
  <c r="AR295" i="8"/>
  <c r="AS295" i="8"/>
  <c r="AT295" i="8"/>
  <c r="AW295" i="8"/>
  <c r="AZ375" i="8"/>
  <c r="AO375" i="8"/>
  <c r="AQ375" i="8"/>
  <c r="AL375" i="8"/>
  <c r="AP375" i="8"/>
  <c r="AJ375" i="8"/>
  <c r="AK375" i="8"/>
  <c r="AR375" i="8"/>
  <c r="AS375" i="8"/>
  <c r="AT375" i="8"/>
  <c r="AW375" i="8"/>
  <c r="AZ470" i="8"/>
  <c r="AO470" i="8"/>
  <c r="AQ470" i="8"/>
  <c r="AL470" i="8"/>
  <c r="AP470" i="8"/>
  <c r="AK470" i="8"/>
  <c r="AR470" i="8"/>
  <c r="AS470" i="8"/>
  <c r="AT470" i="8"/>
  <c r="AW470" i="8"/>
  <c r="AZ623" i="8"/>
  <c r="AO623" i="8"/>
  <c r="AQ623" i="8"/>
  <c r="AL623" i="8"/>
  <c r="AP623" i="8"/>
  <c r="AK623" i="8"/>
  <c r="AR623" i="8"/>
  <c r="AS623" i="8"/>
  <c r="AT623" i="8"/>
  <c r="AW623" i="8"/>
  <c r="AZ217" i="8"/>
  <c r="AO217" i="8"/>
  <c r="AQ217" i="8"/>
  <c r="AL217" i="8"/>
  <c r="AP217" i="8"/>
  <c r="AK217" i="8"/>
  <c r="AR217" i="8"/>
  <c r="AS217" i="8"/>
  <c r="AT217" i="8"/>
  <c r="AW217" i="8"/>
  <c r="AZ624" i="8"/>
  <c r="AO624" i="8"/>
  <c r="AQ624" i="8"/>
  <c r="AL624" i="8"/>
  <c r="AP624" i="8"/>
  <c r="AK624" i="8"/>
  <c r="AR624" i="8"/>
  <c r="AS624" i="8"/>
  <c r="AT624" i="8"/>
  <c r="AW624" i="8"/>
  <c r="AZ228" i="8"/>
  <c r="AO228" i="8"/>
  <c r="AQ228" i="8"/>
  <c r="AL228" i="8"/>
  <c r="AP228" i="8"/>
  <c r="AK228" i="8"/>
  <c r="AR228" i="8"/>
  <c r="AS228" i="8"/>
  <c r="AT228" i="8"/>
  <c r="AW228" i="8"/>
  <c r="AZ53" i="8"/>
  <c r="AO53" i="8"/>
  <c r="AQ53" i="8"/>
  <c r="AL53" i="8"/>
  <c r="AP53" i="8"/>
  <c r="AK53" i="8"/>
  <c r="AR53" i="8"/>
  <c r="AS53" i="8"/>
  <c r="AT53" i="8"/>
  <c r="AW53" i="8"/>
  <c r="AZ1012" i="8"/>
  <c r="AO1012" i="8"/>
  <c r="AQ1012" i="8"/>
  <c r="AL1012" i="8"/>
  <c r="AP1012" i="8"/>
  <c r="AK1012" i="8"/>
  <c r="AR1012" i="8"/>
  <c r="AS1012" i="8"/>
  <c r="AT1012" i="8"/>
  <c r="AW1012" i="8"/>
  <c r="AZ399" i="8"/>
  <c r="AO399" i="8"/>
  <c r="AQ399" i="8"/>
  <c r="AL399" i="8"/>
  <c r="AP399" i="8"/>
  <c r="AK399" i="8"/>
  <c r="AR399" i="8"/>
  <c r="AS399" i="8"/>
  <c r="AT399" i="8"/>
  <c r="AW399" i="8"/>
  <c r="AZ547" i="8"/>
  <c r="AO547" i="8"/>
  <c r="AQ547" i="8"/>
  <c r="AL547" i="8"/>
  <c r="AP547" i="8"/>
  <c r="AK547" i="8"/>
  <c r="AR547" i="8"/>
  <c r="AS547" i="8"/>
  <c r="AT547" i="8"/>
  <c r="AW547" i="8"/>
  <c r="AZ354" i="8"/>
  <c r="AO354" i="8"/>
  <c r="AQ354" i="8"/>
  <c r="AL354" i="8"/>
  <c r="AP354" i="8"/>
  <c r="AK354" i="8"/>
  <c r="AR354" i="8"/>
  <c r="AS354" i="8"/>
  <c r="AT354" i="8"/>
  <c r="AW354" i="8"/>
  <c r="AZ761" i="8"/>
  <c r="AO761" i="8"/>
  <c r="AQ761" i="8"/>
  <c r="AL761" i="8"/>
  <c r="AP761" i="8"/>
  <c r="AK761" i="8"/>
  <c r="AR761" i="8"/>
  <c r="AS761" i="8"/>
  <c r="AT761" i="8"/>
  <c r="AW761" i="8"/>
  <c r="AZ421" i="8"/>
  <c r="AO421" i="8"/>
  <c r="AQ421" i="8"/>
  <c r="AL421" i="8"/>
  <c r="AP421" i="8"/>
  <c r="AK421" i="8"/>
  <c r="AR421" i="8"/>
  <c r="AS421" i="8"/>
  <c r="AT421" i="8"/>
  <c r="AW421" i="8"/>
  <c r="AZ422" i="8"/>
  <c r="AO422" i="8"/>
  <c r="AQ422" i="8"/>
  <c r="AL422" i="8"/>
  <c r="AP422" i="8"/>
  <c r="AK422" i="8"/>
  <c r="AR422" i="8"/>
  <c r="AS422" i="8"/>
  <c r="AT422" i="8"/>
  <c r="AW422" i="8"/>
  <c r="AZ379" i="8"/>
  <c r="AO379" i="8"/>
  <c r="AQ379" i="8"/>
  <c r="AL379" i="8"/>
  <c r="AP379" i="8"/>
  <c r="AK379" i="8"/>
  <c r="AR379" i="8"/>
  <c r="AS379" i="8"/>
  <c r="AT379" i="8"/>
  <c r="AW379" i="8"/>
  <c r="AZ825" i="8"/>
  <c r="AO825" i="8"/>
  <c r="AQ825" i="8"/>
  <c r="AL825" i="8"/>
  <c r="AP825" i="8"/>
  <c r="AK825" i="8"/>
  <c r="AR825" i="8"/>
  <c r="AS825" i="8"/>
  <c r="AT825" i="8"/>
  <c r="AW825" i="8"/>
  <c r="AZ448" i="8"/>
  <c r="AO448" i="8"/>
  <c r="AQ448" i="8"/>
  <c r="AL448" i="8"/>
  <c r="AP448" i="8"/>
  <c r="AK448" i="8"/>
  <c r="AR448" i="8"/>
  <c r="AS448" i="8"/>
  <c r="AT448" i="8"/>
  <c r="AW448" i="8"/>
  <c r="AZ75" i="8"/>
  <c r="AO75" i="8"/>
  <c r="AQ75" i="8"/>
  <c r="AL75" i="8"/>
  <c r="AP75" i="8"/>
  <c r="AK75" i="8"/>
  <c r="AR75" i="8"/>
  <c r="AS75" i="8"/>
  <c r="AT75" i="8"/>
  <c r="AW75" i="8"/>
  <c r="AZ625" i="8"/>
  <c r="AO625" i="8"/>
  <c r="AQ625" i="8"/>
  <c r="AL625" i="8"/>
  <c r="AP625" i="8"/>
  <c r="AK625" i="8"/>
  <c r="AR625" i="8"/>
  <c r="AS625" i="8"/>
  <c r="AT625" i="8"/>
  <c r="AW625" i="8"/>
  <c r="AZ969" i="8"/>
  <c r="AO969" i="8"/>
  <c r="AQ969" i="8"/>
  <c r="AL969" i="8"/>
  <c r="AP969" i="8"/>
  <c r="AK969" i="8"/>
  <c r="AR969" i="8"/>
  <c r="AS969" i="8"/>
  <c r="AT969" i="8"/>
  <c r="AW969" i="8"/>
  <c r="AZ680" i="8"/>
  <c r="AO680" i="8"/>
  <c r="AQ680" i="8"/>
  <c r="AL680" i="8"/>
  <c r="AP680" i="8"/>
  <c r="AK680" i="8"/>
  <c r="AR680" i="8"/>
  <c r="AS680" i="8"/>
  <c r="AT680" i="8"/>
  <c r="AW680" i="8"/>
  <c r="AZ430" i="8"/>
  <c r="AO430" i="8"/>
  <c r="AQ430" i="8"/>
  <c r="AL430" i="8"/>
  <c r="AP430" i="8"/>
  <c r="AK430" i="8"/>
  <c r="AR430" i="8"/>
  <c r="AS430" i="8"/>
  <c r="AT430" i="8"/>
  <c r="AW430" i="8"/>
  <c r="AZ524" i="8"/>
  <c r="AO524" i="8"/>
  <c r="AQ524" i="8"/>
  <c r="AL524" i="8"/>
  <c r="AP524" i="8"/>
  <c r="AK524" i="8"/>
  <c r="AR524" i="8"/>
  <c r="AS524" i="8"/>
  <c r="AT524" i="8"/>
  <c r="AW524" i="8"/>
  <c r="AZ751" i="8"/>
  <c r="AO751" i="8"/>
  <c r="AQ751" i="8"/>
  <c r="AL751" i="8"/>
  <c r="AP751" i="8"/>
  <c r="AK751" i="8"/>
  <c r="AR751" i="8"/>
  <c r="AS751" i="8"/>
  <c r="AT751" i="8"/>
  <c r="AW751" i="8"/>
  <c r="AZ860" i="8"/>
  <c r="AO860" i="8"/>
  <c r="AQ860" i="8"/>
  <c r="AL860" i="8"/>
  <c r="AP860" i="8"/>
  <c r="AK860" i="8"/>
  <c r="AR860" i="8"/>
  <c r="AS860" i="8"/>
  <c r="AT860" i="8"/>
  <c r="AW860" i="8"/>
  <c r="AZ355" i="8"/>
  <c r="AO355" i="8"/>
  <c r="AQ355" i="8"/>
  <c r="AL355" i="8"/>
  <c r="AP355" i="8"/>
  <c r="AJ355" i="8"/>
  <c r="AK355" i="8"/>
  <c r="AR355" i="8"/>
  <c r="AS355" i="8"/>
  <c r="AT355" i="8"/>
  <c r="AW355" i="8"/>
  <c r="AZ681" i="8"/>
  <c r="AO681" i="8"/>
  <c r="AQ681" i="8"/>
  <c r="AL681" i="8"/>
  <c r="AP681" i="8"/>
  <c r="AK681" i="8"/>
  <c r="AR681" i="8"/>
  <c r="AS681" i="8"/>
  <c r="AT681" i="8"/>
  <c r="AW681" i="8"/>
  <c r="AZ784" i="8"/>
  <c r="AO784" i="8"/>
  <c r="AQ784" i="8"/>
  <c r="AL784" i="8"/>
  <c r="AP784" i="8"/>
  <c r="AK784" i="8"/>
  <c r="AR784" i="8"/>
  <c r="AS784" i="8"/>
  <c r="AT784" i="8"/>
  <c r="AW784" i="8"/>
  <c r="AZ826" i="8"/>
  <c r="AO826" i="8"/>
  <c r="AQ826" i="8"/>
  <c r="AL826" i="8"/>
  <c r="AP826" i="8"/>
  <c r="AK826" i="8"/>
  <c r="AR826" i="8"/>
  <c r="AS826" i="8"/>
  <c r="AT826" i="8"/>
  <c r="AW826" i="8"/>
  <c r="AZ237" i="8"/>
  <c r="AO237" i="8"/>
  <c r="AQ237" i="8"/>
  <c r="AL237" i="8"/>
  <c r="AP237" i="8"/>
  <c r="AK237" i="8"/>
  <c r="AR237" i="8"/>
  <c r="AS237" i="8"/>
  <c r="AT237" i="8"/>
  <c r="AW237" i="8"/>
  <c r="AZ866" i="8"/>
  <c r="AO866" i="8"/>
  <c r="AQ866" i="8"/>
  <c r="AL866" i="8"/>
  <c r="AP866" i="8"/>
  <c r="AK866" i="8"/>
  <c r="AR866" i="8"/>
  <c r="AS866" i="8"/>
  <c r="AT866" i="8"/>
  <c r="AW866" i="8"/>
  <c r="AZ449" i="8"/>
  <c r="AO449" i="8"/>
  <c r="AQ449" i="8"/>
  <c r="AL449" i="8"/>
  <c r="AP449" i="8"/>
  <c r="AK449" i="8"/>
  <c r="AR449" i="8"/>
  <c r="AS449" i="8"/>
  <c r="AT449" i="8"/>
  <c r="AW449" i="8"/>
  <c r="AZ108" i="8"/>
  <c r="AO108" i="8"/>
  <c r="AQ108" i="8"/>
  <c r="AL108" i="8"/>
  <c r="AP108" i="8"/>
  <c r="AK108" i="8"/>
  <c r="AR108" i="8"/>
  <c r="AS108" i="8"/>
  <c r="AT108" i="8"/>
  <c r="AW108" i="8"/>
  <c r="AZ1014" i="8"/>
  <c r="AO1014" i="8"/>
  <c r="AQ1014" i="8"/>
  <c r="AL1014" i="8"/>
  <c r="AP1014" i="8"/>
  <c r="AK1014" i="8"/>
  <c r="AR1014" i="8"/>
  <c r="AS1014" i="8"/>
  <c r="AT1014" i="8"/>
  <c r="AW1014" i="8"/>
  <c r="AZ380" i="8"/>
  <c r="AO380" i="8"/>
  <c r="AQ380" i="8"/>
  <c r="AL380" i="8"/>
  <c r="AP380" i="8"/>
  <c r="AK380" i="8"/>
  <c r="AR380" i="8"/>
  <c r="AS380" i="8"/>
  <c r="AT380" i="8"/>
  <c r="AW380" i="8"/>
  <c r="AZ316" i="8"/>
  <c r="AO316" i="8"/>
  <c r="AQ316" i="8"/>
  <c r="AL316" i="8"/>
  <c r="AP316" i="8"/>
  <c r="AK316" i="8"/>
  <c r="AR316" i="8"/>
  <c r="AS316" i="8"/>
  <c r="AT316" i="8"/>
  <c r="AW316" i="8"/>
  <c r="AZ682" i="8"/>
  <c r="AO682" i="8"/>
  <c r="AQ682" i="8"/>
  <c r="AL682" i="8"/>
  <c r="AP682" i="8"/>
  <c r="AK682" i="8"/>
  <c r="AR682" i="8"/>
  <c r="AS682" i="8"/>
  <c r="AT682" i="8"/>
  <c r="AW682" i="8"/>
  <c r="AZ941" i="8"/>
  <c r="AO941" i="8"/>
  <c r="AQ941" i="8"/>
  <c r="AL941" i="8"/>
  <c r="AP941" i="8"/>
  <c r="AK941" i="8"/>
  <c r="AR941" i="8"/>
  <c r="AS941" i="8"/>
  <c r="AT941" i="8"/>
  <c r="AW941" i="8"/>
  <c r="AZ177" i="8"/>
  <c r="AO177" i="8"/>
  <c r="AQ177" i="8"/>
  <c r="AL177" i="8"/>
  <c r="AP177" i="8"/>
  <c r="AK177" i="8"/>
  <c r="AR177" i="8"/>
  <c r="AS177" i="8"/>
  <c r="AT177" i="8"/>
  <c r="AW177" i="8"/>
  <c r="AZ431" i="8"/>
  <c r="AO431" i="8"/>
  <c r="AQ431" i="8"/>
  <c r="AL431" i="8"/>
  <c r="AP431" i="8"/>
  <c r="AK431" i="8"/>
  <c r="AR431" i="8"/>
  <c r="AS431" i="8"/>
  <c r="AT431" i="8"/>
  <c r="AW431" i="8"/>
  <c r="AZ1016" i="8"/>
  <c r="AO1016" i="8"/>
  <c r="AQ1016" i="8"/>
  <c r="AL1016" i="8"/>
  <c r="AP1016" i="8"/>
  <c r="AK1016" i="8"/>
  <c r="AR1016" i="8"/>
  <c r="AS1016" i="8"/>
  <c r="AT1016" i="8"/>
  <c r="AW1016" i="8"/>
  <c r="AZ638" i="8"/>
  <c r="AO638" i="8"/>
  <c r="AQ638" i="8"/>
  <c r="AL638" i="8"/>
  <c r="AP638" i="8"/>
  <c r="AK638" i="8"/>
  <c r="AR638" i="8"/>
  <c r="AS638" i="8"/>
  <c r="AT638" i="8"/>
  <c r="AW638" i="8"/>
  <c r="AZ432" i="8"/>
  <c r="AO432" i="8"/>
  <c r="AQ432" i="8"/>
  <c r="AL432" i="8"/>
  <c r="AP432" i="8"/>
  <c r="AK432" i="8"/>
  <c r="AR432" i="8"/>
  <c r="AS432" i="8"/>
  <c r="AT432" i="8"/>
  <c r="AW432" i="8"/>
  <c r="AZ120" i="8"/>
  <c r="AO120" i="8"/>
  <c r="AQ120" i="8"/>
  <c r="AL120" i="8"/>
  <c r="AP120" i="8"/>
  <c r="AK120" i="8"/>
  <c r="AR120" i="8"/>
  <c r="AS120" i="8"/>
  <c r="AT120" i="8"/>
  <c r="AW120" i="8"/>
  <c r="AZ334" i="8"/>
  <c r="AO334" i="8"/>
  <c r="AQ334" i="8"/>
  <c r="AL334" i="8"/>
  <c r="AP334" i="8"/>
  <c r="AK334" i="8"/>
  <c r="AR334" i="8"/>
  <c r="AS334" i="8"/>
  <c r="AT334" i="8"/>
  <c r="AW334" i="8"/>
  <c r="AZ600" i="8"/>
  <c r="AO600" i="8"/>
  <c r="AQ600" i="8"/>
  <c r="AL600" i="8"/>
  <c r="AP600" i="8"/>
  <c r="AK600" i="8"/>
  <c r="AR600" i="8"/>
  <c r="AS600" i="8"/>
  <c r="AT600" i="8"/>
  <c r="AW600" i="8"/>
  <c r="AZ874" i="8"/>
  <c r="AO874" i="8"/>
  <c r="AQ874" i="8"/>
  <c r="AL874" i="8"/>
  <c r="AP874" i="8"/>
  <c r="AK874" i="8"/>
  <c r="AR874" i="8"/>
  <c r="AS874" i="8"/>
  <c r="AT874" i="8"/>
  <c r="AW874" i="8"/>
  <c r="AZ837" i="8"/>
  <c r="AO837" i="8"/>
  <c r="AQ837" i="8"/>
  <c r="AL837" i="8"/>
  <c r="AP837" i="8"/>
  <c r="AK837" i="8"/>
  <c r="AR837" i="8"/>
  <c r="AS837" i="8"/>
  <c r="AT837" i="8"/>
  <c r="AW837" i="8"/>
  <c r="AZ423" i="8"/>
  <c r="AO423" i="8"/>
  <c r="AQ423" i="8"/>
  <c r="AL423" i="8"/>
  <c r="AP423" i="8"/>
  <c r="AK423" i="8"/>
  <c r="AR423" i="8"/>
  <c r="AS423" i="8"/>
  <c r="AT423" i="8"/>
  <c r="AW423" i="8"/>
  <c r="AZ998" i="8"/>
  <c r="AO998" i="8"/>
  <c r="AQ998" i="8"/>
  <c r="AL998" i="8"/>
  <c r="AP998" i="8"/>
  <c r="AK998" i="8"/>
  <c r="AR998" i="8"/>
  <c r="AS998" i="8"/>
  <c r="AT998" i="8"/>
  <c r="AW998" i="8"/>
  <c r="AZ384" i="8"/>
  <c r="AO384" i="8"/>
  <c r="AQ384" i="8"/>
  <c r="AL384" i="8"/>
  <c r="AP384" i="8"/>
  <c r="AK384" i="8"/>
  <c r="AR384" i="8"/>
  <c r="AS384" i="8"/>
  <c r="AT384" i="8"/>
  <c r="AW384" i="8"/>
  <c r="AZ895" i="8"/>
  <c r="AO895" i="8"/>
  <c r="AQ895" i="8"/>
  <c r="AL895" i="8"/>
  <c r="AP895" i="8"/>
  <c r="AK895" i="8"/>
  <c r="AR895" i="8"/>
  <c r="AS895" i="8"/>
  <c r="AT895" i="8"/>
  <c r="AW895" i="8"/>
  <c r="AZ346" i="8"/>
  <c r="AO346" i="8"/>
  <c r="AQ346" i="8"/>
  <c r="AL346" i="8"/>
  <c r="AP346" i="8"/>
  <c r="AK346" i="8"/>
  <c r="AR346" i="8"/>
  <c r="AS346" i="8"/>
  <c r="AT346" i="8"/>
  <c r="AW346" i="8"/>
  <c r="AZ601" i="8"/>
  <c r="AO601" i="8"/>
  <c r="AQ601" i="8"/>
  <c r="AL601" i="8"/>
  <c r="AP601" i="8"/>
  <c r="AK601" i="8"/>
  <c r="AR601" i="8"/>
  <c r="AS601" i="8"/>
  <c r="AT601" i="8"/>
  <c r="AW601" i="8"/>
  <c r="AZ798" i="8"/>
  <c r="AO798" i="8"/>
  <c r="AQ798" i="8"/>
  <c r="AL798" i="8"/>
  <c r="AP798" i="8"/>
  <c r="AK798" i="8"/>
  <c r="AR798" i="8"/>
  <c r="AS798" i="8"/>
  <c r="AT798" i="8"/>
  <c r="AW798" i="8"/>
  <c r="AZ930" i="8"/>
  <c r="AO930" i="8"/>
  <c r="AQ930" i="8"/>
  <c r="AL930" i="8"/>
  <c r="AP930" i="8"/>
  <c r="AK930" i="8"/>
  <c r="AR930" i="8"/>
  <c r="AS930" i="8"/>
  <c r="AT930" i="8"/>
  <c r="AW930" i="8"/>
  <c r="AZ314" i="8"/>
  <c r="AO314" i="8"/>
  <c r="AQ314" i="8"/>
  <c r="AL314" i="8"/>
  <c r="AP314" i="8"/>
  <c r="AK314" i="8"/>
  <c r="AR314" i="8"/>
  <c r="AS314" i="8"/>
  <c r="AT314" i="8"/>
  <c r="AW314" i="8"/>
  <c r="AZ602" i="8"/>
  <c r="AO602" i="8"/>
  <c r="AQ602" i="8"/>
  <c r="AL602" i="8"/>
  <c r="AP602" i="8"/>
  <c r="AK602" i="8"/>
  <c r="AR602" i="8"/>
  <c r="AS602" i="8"/>
  <c r="AT602" i="8"/>
  <c r="AW602" i="8"/>
  <c r="AZ327" i="8"/>
  <c r="AO327" i="8"/>
  <c r="AQ327" i="8"/>
  <c r="AL327" i="8"/>
  <c r="AP327" i="8"/>
  <c r="AK327" i="8"/>
  <c r="AR327" i="8"/>
  <c r="AS327" i="8"/>
  <c r="AT327" i="8"/>
  <c r="AW327" i="8"/>
  <c r="AZ514" i="8"/>
  <c r="AO514" i="8"/>
  <c r="AQ514" i="8"/>
  <c r="AL514" i="8"/>
  <c r="AP514" i="8"/>
  <c r="AK514" i="8"/>
  <c r="AR514" i="8"/>
  <c r="AS514" i="8"/>
  <c r="AT514" i="8"/>
  <c r="AW514" i="8"/>
  <c r="AZ273" i="8"/>
  <c r="AO273" i="8"/>
  <c r="AQ273" i="8"/>
  <c r="AL273" i="8"/>
  <c r="AP273" i="8"/>
  <c r="AK273" i="8"/>
  <c r="AR273" i="8"/>
  <c r="AS273" i="8"/>
  <c r="AT273" i="8"/>
  <c r="AW273" i="8"/>
  <c r="AZ548" i="8"/>
  <c r="AO548" i="8"/>
  <c r="AQ548" i="8"/>
  <c r="AL548" i="8"/>
  <c r="AP548" i="8"/>
  <c r="AK548" i="8"/>
  <c r="AR548" i="8"/>
  <c r="AS548" i="8"/>
  <c r="AT548" i="8"/>
  <c r="AW548" i="8"/>
  <c r="AZ931" i="8"/>
  <c r="AO931" i="8"/>
  <c r="AQ931" i="8"/>
  <c r="AL931" i="8"/>
  <c r="AP931" i="8"/>
  <c r="AK931" i="8"/>
  <c r="AR931" i="8"/>
  <c r="AS931" i="8"/>
  <c r="AT931" i="8"/>
  <c r="AW931" i="8"/>
  <c r="AZ961" i="8"/>
  <c r="AO961" i="8"/>
  <c r="AQ961" i="8"/>
  <c r="AL961" i="8"/>
  <c r="AP961" i="8"/>
  <c r="AK961" i="8"/>
  <c r="AR961" i="8"/>
  <c r="AS961" i="8"/>
  <c r="AT961" i="8"/>
  <c r="AW961" i="8"/>
  <c r="AZ1019" i="8"/>
  <c r="AO1019" i="8"/>
  <c r="AQ1019" i="8"/>
  <c r="AL1019" i="8"/>
  <c r="AP1019" i="8"/>
  <c r="AK1019" i="8"/>
  <c r="AR1019" i="8"/>
  <c r="AS1019" i="8"/>
  <c r="AT1019" i="8"/>
  <c r="AW1019" i="8"/>
  <c r="AZ335" i="8"/>
  <c r="AO335" i="8"/>
  <c r="AQ335" i="8"/>
  <c r="AL335" i="8"/>
  <c r="AP335" i="8"/>
  <c r="AK335" i="8"/>
  <c r="AR335" i="8"/>
  <c r="AS335" i="8"/>
  <c r="AT335" i="8"/>
  <c r="AW335" i="8"/>
  <c r="AZ659" i="8"/>
  <c r="AO659" i="8"/>
  <c r="AQ659" i="8"/>
  <c r="AL659" i="8"/>
  <c r="AP659" i="8"/>
  <c r="AK659" i="8"/>
  <c r="AR659" i="8"/>
  <c r="AS659" i="8"/>
  <c r="AT659" i="8"/>
  <c r="AW659" i="8"/>
  <c r="AZ492" i="8"/>
  <c r="AO492" i="8"/>
  <c r="AQ492" i="8"/>
  <c r="AL492" i="8"/>
  <c r="AP492" i="8"/>
  <c r="AJ492" i="8"/>
  <c r="AK492" i="8"/>
  <c r="AR492" i="8"/>
  <c r="AS492" i="8"/>
  <c r="AT492" i="8"/>
  <c r="AW492" i="8"/>
  <c r="AZ683" i="8"/>
  <c r="AO683" i="8"/>
  <c r="AQ683" i="8"/>
  <c r="AL683" i="8"/>
  <c r="AP683" i="8"/>
  <c r="AK683" i="8"/>
  <c r="AR683" i="8"/>
  <c r="AS683" i="8"/>
  <c r="AT683" i="8"/>
  <c r="AW683" i="8"/>
  <c r="AZ433" i="8"/>
  <c r="AO433" i="8"/>
  <c r="AQ433" i="8"/>
  <c r="AL433" i="8"/>
  <c r="AP433" i="8"/>
  <c r="AK433" i="8"/>
  <c r="AR433" i="8"/>
  <c r="AS433" i="8"/>
  <c r="AT433" i="8"/>
  <c r="AW433" i="8"/>
  <c r="AZ603" i="8"/>
  <c r="AO603" i="8"/>
  <c r="AQ603" i="8"/>
  <c r="AL603" i="8"/>
  <c r="AP603" i="8"/>
  <c r="AK603" i="8"/>
  <c r="AR603" i="8"/>
  <c r="AS603" i="8"/>
  <c r="AT603" i="8"/>
  <c r="AW603" i="8"/>
  <c r="AZ583" i="8"/>
  <c r="AO583" i="8"/>
  <c r="AQ583" i="8"/>
  <c r="AL583" i="8"/>
  <c r="AP583" i="8"/>
  <c r="AK583" i="8"/>
  <c r="AR583" i="8"/>
  <c r="AS583" i="8"/>
  <c r="AT583" i="8"/>
  <c r="AW583" i="8"/>
  <c r="AZ982" i="8"/>
  <c r="AO982" i="8"/>
  <c r="AQ982" i="8"/>
  <c r="AL982" i="8"/>
  <c r="AP982" i="8"/>
  <c r="AK982" i="8"/>
  <c r="AR982" i="8"/>
  <c r="AS982" i="8"/>
  <c r="AT982" i="8"/>
  <c r="AW982" i="8"/>
  <c r="AZ549" i="8"/>
  <c r="AO549" i="8"/>
  <c r="AQ549" i="8"/>
  <c r="AL549" i="8"/>
  <c r="AP549" i="8"/>
  <c r="AK549" i="8"/>
  <c r="AR549" i="8"/>
  <c r="AS549" i="8"/>
  <c r="AT549" i="8"/>
  <c r="AW549" i="8"/>
  <c r="AZ434" i="8"/>
  <c r="AO434" i="8"/>
  <c r="AQ434" i="8"/>
  <c r="AL434" i="8"/>
  <c r="AP434" i="8"/>
  <c r="AK434" i="8"/>
  <c r="AR434" i="8"/>
  <c r="AS434" i="8"/>
  <c r="AT434" i="8"/>
  <c r="AW434" i="8"/>
  <c r="AZ626" i="8"/>
  <c r="AO626" i="8"/>
  <c r="AQ626" i="8"/>
  <c r="AL626" i="8"/>
  <c r="AP626" i="8"/>
  <c r="AK626" i="8"/>
  <c r="AR626" i="8"/>
  <c r="AS626" i="8"/>
  <c r="AT626" i="8"/>
  <c r="AW626" i="8"/>
  <c r="AZ550" i="8"/>
  <c r="AO550" i="8"/>
  <c r="AQ550" i="8"/>
  <c r="AL550" i="8"/>
  <c r="AP550" i="8"/>
  <c r="AK550" i="8"/>
  <c r="AR550" i="8"/>
  <c r="AS550" i="8"/>
  <c r="AT550" i="8"/>
  <c r="AW550" i="8"/>
  <c r="AZ952" i="8"/>
  <c r="AO952" i="8"/>
  <c r="AQ952" i="8"/>
  <c r="AL952" i="8"/>
  <c r="AP952" i="8"/>
  <c r="AK952" i="8"/>
  <c r="AR952" i="8"/>
  <c r="AS952" i="8"/>
  <c r="AT952" i="8"/>
  <c r="AW952" i="8"/>
  <c r="AZ81" i="8"/>
  <c r="AO81" i="8"/>
  <c r="AQ81" i="8"/>
  <c r="AL81" i="8"/>
  <c r="AP81" i="8"/>
  <c r="AK81" i="8"/>
  <c r="AR81" i="8"/>
  <c r="AS81" i="8"/>
  <c r="AT81" i="8"/>
  <c r="AW81" i="8"/>
  <c r="AZ257" i="8"/>
  <c r="AO257" i="8"/>
  <c r="AQ257" i="8"/>
  <c r="AL257" i="8"/>
  <c r="AP257" i="8"/>
  <c r="AK257" i="8"/>
  <c r="AR257" i="8"/>
  <c r="AS257" i="8"/>
  <c r="AT257" i="8"/>
  <c r="AW257" i="8"/>
  <c r="AZ364" i="8"/>
  <c r="AO364" i="8"/>
  <c r="AQ364" i="8"/>
  <c r="AL364" i="8"/>
  <c r="AP364" i="8"/>
  <c r="AJ364" i="8"/>
  <c r="AK364" i="8"/>
  <c r="AR364" i="8"/>
  <c r="AS364" i="8"/>
  <c r="AT364" i="8"/>
  <c r="AW364" i="8"/>
  <c r="AZ214" i="8"/>
  <c r="AO214" i="8"/>
  <c r="AQ214" i="8"/>
  <c r="AL214" i="8"/>
  <c r="AP214" i="8"/>
  <c r="AK214" i="8"/>
  <c r="AR214" i="8"/>
  <c r="AS214" i="8"/>
  <c r="AT214" i="8"/>
  <c r="AW214" i="8"/>
  <c r="AZ163" i="8"/>
  <c r="AO163" i="8"/>
  <c r="AQ163" i="8"/>
  <c r="AL163" i="8"/>
  <c r="AP163" i="8"/>
  <c r="AK163" i="8"/>
  <c r="AR163" i="8"/>
  <c r="AS163" i="8"/>
  <c r="AT163" i="8"/>
  <c r="AW163" i="8"/>
  <c r="AZ385" i="8"/>
  <c r="AO385" i="8"/>
  <c r="AQ385" i="8"/>
  <c r="AL385" i="8"/>
  <c r="AP385" i="8"/>
  <c r="AK385" i="8"/>
  <c r="AR385" i="8"/>
  <c r="AS385" i="8"/>
  <c r="AT385" i="8"/>
  <c r="AW385" i="8"/>
  <c r="AZ408" i="8"/>
  <c r="AO408" i="8"/>
  <c r="AQ408" i="8"/>
  <c r="AL408" i="8"/>
  <c r="AP408" i="8"/>
  <c r="AK408" i="8"/>
  <c r="AR408" i="8"/>
  <c r="AS408" i="8"/>
  <c r="AT408" i="8"/>
  <c r="AW408" i="8"/>
  <c r="AZ970" i="8"/>
  <c r="AO970" i="8"/>
  <c r="AQ970" i="8"/>
  <c r="AL970" i="8"/>
  <c r="AP970" i="8"/>
  <c r="AK970" i="8"/>
  <c r="AR970" i="8"/>
  <c r="AS970" i="8"/>
  <c r="AT970" i="8"/>
  <c r="AW970" i="8"/>
  <c r="AZ720" i="8"/>
  <c r="AO720" i="8"/>
  <c r="AQ720" i="8"/>
  <c r="AL720" i="8"/>
  <c r="AP720" i="8"/>
  <c r="AK720" i="8"/>
  <c r="AR720" i="8"/>
  <c r="AS720" i="8"/>
  <c r="AT720" i="8"/>
  <c r="AW720" i="8"/>
  <c r="AZ857" i="8"/>
  <c r="AO857" i="8"/>
  <c r="AQ857" i="8"/>
  <c r="AL857" i="8"/>
  <c r="AP857" i="8"/>
  <c r="AK857" i="8"/>
  <c r="AR857" i="8"/>
  <c r="AS857" i="8"/>
  <c r="AT857" i="8"/>
  <c r="AW857" i="8"/>
  <c r="AZ386" i="8"/>
  <c r="AO386" i="8"/>
  <c r="AQ386" i="8"/>
  <c r="AL386" i="8"/>
  <c r="AP386" i="8"/>
  <c r="AK386" i="8"/>
  <c r="AR386" i="8"/>
  <c r="AS386" i="8"/>
  <c r="AT386" i="8"/>
  <c r="AW386" i="8"/>
  <c r="AZ450" i="8"/>
  <c r="AO450" i="8"/>
  <c r="AQ450" i="8"/>
  <c r="AL450" i="8"/>
  <c r="AP450" i="8"/>
  <c r="AK450" i="8"/>
  <c r="AR450" i="8"/>
  <c r="AS450" i="8"/>
  <c r="AT450" i="8"/>
  <c r="AW450" i="8"/>
  <c r="AZ409" i="8"/>
  <c r="AO409" i="8"/>
  <c r="AQ409" i="8"/>
  <c r="AL409" i="8"/>
  <c r="AP409" i="8"/>
  <c r="AK409" i="8"/>
  <c r="AR409" i="8"/>
  <c r="AS409" i="8"/>
  <c r="AT409" i="8"/>
  <c r="AW409" i="8"/>
  <c r="AZ106" i="8"/>
  <c r="AO106" i="8"/>
  <c r="AQ106" i="8"/>
  <c r="AL106" i="8"/>
  <c r="AP106" i="8"/>
  <c r="AK106" i="8"/>
  <c r="AR106" i="8"/>
  <c r="AS106" i="8"/>
  <c r="AT106" i="8"/>
  <c r="AW106" i="8"/>
  <c r="AZ168" i="8"/>
  <c r="AO168" i="8"/>
  <c r="AQ168" i="8"/>
  <c r="AL168" i="8"/>
  <c r="AP168" i="8"/>
  <c r="AK168" i="8"/>
  <c r="AR168" i="8"/>
  <c r="AS168" i="8"/>
  <c r="AT168" i="8"/>
  <c r="AW168" i="8"/>
  <c r="AZ670" i="8"/>
  <c r="AO670" i="8"/>
  <c r="AQ670" i="8"/>
  <c r="AL670" i="8"/>
  <c r="AP670" i="8"/>
  <c r="AK670" i="8"/>
  <c r="AR670" i="8"/>
  <c r="AS670" i="8"/>
  <c r="AT670" i="8"/>
  <c r="AW670" i="8"/>
  <c r="AZ507" i="8"/>
  <c r="AO507" i="8"/>
  <c r="AQ507" i="8"/>
  <c r="AL507" i="8"/>
  <c r="AP507" i="8"/>
  <c r="AK507" i="8"/>
  <c r="AR507" i="8"/>
  <c r="AS507" i="8"/>
  <c r="AT507" i="8"/>
  <c r="AW507" i="8"/>
  <c r="AZ435" i="8"/>
  <c r="AO435" i="8"/>
  <c r="AQ435" i="8"/>
  <c r="AL435" i="8"/>
  <c r="AP435" i="8"/>
  <c r="AK435" i="8"/>
  <c r="AR435" i="8"/>
  <c r="AS435" i="8"/>
  <c r="AT435" i="8"/>
  <c r="AW435" i="8"/>
  <c r="AZ785" i="8"/>
  <c r="AO785" i="8"/>
  <c r="AQ785" i="8"/>
  <c r="AL785" i="8"/>
  <c r="AP785" i="8"/>
  <c r="AK785" i="8"/>
  <c r="AR785" i="8"/>
  <c r="AS785" i="8"/>
  <c r="AT785" i="8"/>
  <c r="AW785" i="8"/>
  <c r="AZ786" i="8"/>
  <c r="AO786" i="8"/>
  <c r="AQ786" i="8"/>
  <c r="AL786" i="8"/>
  <c r="AP786" i="8"/>
  <c r="AK786" i="8"/>
  <c r="AR786" i="8"/>
  <c r="AS786" i="8"/>
  <c r="AT786" i="8"/>
  <c r="AW786" i="8"/>
  <c r="AZ799" i="8"/>
  <c r="AO799" i="8"/>
  <c r="AQ799" i="8"/>
  <c r="AL799" i="8"/>
  <c r="AP799" i="8"/>
  <c r="AK799" i="8"/>
  <c r="AR799" i="8"/>
  <c r="AS799" i="8"/>
  <c r="AT799" i="8"/>
  <c r="AW799" i="8"/>
  <c r="AZ471" i="8"/>
  <c r="AO471" i="8"/>
  <c r="AQ471" i="8"/>
  <c r="AL471" i="8"/>
  <c r="AP471" i="8"/>
  <c r="AK471" i="8"/>
  <c r="AR471" i="8"/>
  <c r="AS471" i="8"/>
  <c r="AT471" i="8"/>
  <c r="AW471" i="8"/>
  <c r="AZ96" i="8"/>
  <c r="AO96" i="8"/>
  <c r="AQ96" i="8"/>
  <c r="AL96" i="8"/>
  <c r="AP96" i="8"/>
  <c r="AK96" i="8"/>
  <c r="AR96" i="8"/>
  <c r="AS96" i="8"/>
  <c r="AT96" i="8"/>
  <c r="AW96" i="8"/>
  <c r="AZ436" i="8"/>
  <c r="AO436" i="8"/>
  <c r="AQ436" i="8"/>
  <c r="AL436" i="8"/>
  <c r="AP436" i="8"/>
  <c r="AK436" i="8"/>
  <c r="AR436" i="8"/>
  <c r="AS436" i="8"/>
  <c r="AT436" i="8"/>
  <c r="AW436" i="8"/>
  <c r="AZ54" i="8"/>
  <c r="AO54" i="8"/>
  <c r="AQ54" i="8"/>
  <c r="AL54" i="8"/>
  <c r="AP54" i="8"/>
  <c r="AK54" i="8"/>
  <c r="AR54" i="8"/>
  <c r="AS54" i="8"/>
  <c r="AT54" i="8"/>
  <c r="AW54" i="8"/>
  <c r="AZ60" i="8"/>
  <c r="AO60" i="8"/>
  <c r="AQ60" i="8"/>
  <c r="AL60" i="8"/>
  <c r="AP60" i="8"/>
  <c r="AK60" i="8"/>
  <c r="AR60" i="8"/>
  <c r="AS60" i="8"/>
  <c r="AT60" i="8"/>
  <c r="AW60" i="8"/>
  <c r="AZ762" i="8"/>
  <c r="AO762" i="8"/>
  <c r="AQ762" i="8"/>
  <c r="AL762" i="8"/>
  <c r="AP762" i="8"/>
  <c r="AK762" i="8"/>
  <c r="AR762" i="8"/>
  <c r="AS762" i="8"/>
  <c r="AT762" i="8"/>
  <c r="AW762" i="8"/>
  <c r="AZ815" i="8"/>
  <c r="AO815" i="8"/>
  <c r="AQ815" i="8"/>
  <c r="AL815" i="8"/>
  <c r="AP815" i="8"/>
  <c r="AK815" i="8"/>
  <c r="AR815" i="8"/>
  <c r="AS815" i="8"/>
  <c r="AT815" i="8"/>
  <c r="AW815" i="8"/>
  <c r="AZ584" i="8"/>
  <c r="AO584" i="8"/>
  <c r="AQ584" i="8"/>
  <c r="AL584" i="8"/>
  <c r="AP584" i="8"/>
  <c r="AK584" i="8"/>
  <c r="AR584" i="8"/>
  <c r="AS584" i="8"/>
  <c r="AT584" i="8"/>
  <c r="AW584" i="8"/>
  <c r="AZ712" i="8"/>
  <c r="AO712" i="8"/>
  <c r="AQ712" i="8"/>
  <c r="AL712" i="8"/>
  <c r="AP712" i="8"/>
  <c r="AK712" i="8"/>
  <c r="AR712" i="8"/>
  <c r="AS712" i="8"/>
  <c r="AT712" i="8"/>
  <c r="AW712" i="8"/>
  <c r="AZ218" i="8"/>
  <c r="AO218" i="8"/>
  <c r="AQ218" i="8"/>
  <c r="AL218" i="8"/>
  <c r="AP218" i="8"/>
  <c r="AK218" i="8"/>
  <c r="AR218" i="8"/>
  <c r="AS218" i="8"/>
  <c r="AT218" i="8"/>
  <c r="AW218" i="8"/>
  <c r="AZ671" i="8"/>
  <c r="AO671" i="8"/>
  <c r="AQ671" i="8"/>
  <c r="AL671" i="8"/>
  <c r="AP671" i="8"/>
  <c r="AK671" i="8"/>
  <c r="AR671" i="8"/>
  <c r="AS671" i="8"/>
  <c r="AT671" i="8"/>
  <c r="AW671" i="8"/>
  <c r="AZ763" i="8"/>
  <c r="AO763" i="8"/>
  <c r="AQ763" i="8"/>
  <c r="AL763" i="8"/>
  <c r="AP763" i="8"/>
  <c r="AK763" i="8"/>
  <c r="AR763" i="8"/>
  <c r="AS763" i="8"/>
  <c r="AT763" i="8"/>
  <c r="AW763" i="8"/>
  <c r="AZ985" i="8"/>
  <c r="AO985" i="8"/>
  <c r="AQ985" i="8"/>
  <c r="AL985" i="8"/>
  <c r="AP985" i="8"/>
  <c r="AK985" i="8"/>
  <c r="AR985" i="8"/>
  <c r="AS985" i="8"/>
  <c r="AT985" i="8"/>
  <c r="AW985" i="8"/>
  <c r="AZ721" i="8"/>
  <c r="AO721" i="8"/>
  <c r="AQ721" i="8"/>
  <c r="AL721" i="8"/>
  <c r="AP721" i="8"/>
  <c r="AK721" i="8"/>
  <c r="AR721" i="8"/>
  <c r="AS721" i="8"/>
  <c r="AT721" i="8"/>
  <c r="AW721" i="8"/>
  <c r="AZ109" i="8"/>
  <c r="AO109" i="8"/>
  <c r="AQ109" i="8"/>
  <c r="AL109" i="8"/>
  <c r="AP109" i="8"/>
  <c r="AK109" i="8"/>
  <c r="AR109" i="8"/>
  <c r="AS109" i="8"/>
  <c r="AT109" i="8"/>
  <c r="AW109" i="8"/>
  <c r="AZ551" i="8"/>
  <c r="AO551" i="8"/>
  <c r="AQ551" i="8"/>
  <c r="AL551" i="8"/>
  <c r="AP551" i="8"/>
  <c r="AK551" i="8"/>
  <c r="AR551" i="8"/>
  <c r="AS551" i="8"/>
  <c r="AT551" i="8"/>
  <c r="AW551" i="8"/>
  <c r="AZ639" i="8"/>
  <c r="AO639" i="8"/>
  <c r="AQ639" i="8"/>
  <c r="AL639" i="8"/>
  <c r="AP639" i="8"/>
  <c r="AK639" i="8"/>
  <c r="AR639" i="8"/>
  <c r="AS639" i="8"/>
  <c r="AT639" i="8"/>
  <c r="AW639" i="8"/>
  <c r="AZ340" i="8"/>
  <c r="AO340" i="8"/>
  <c r="AQ340" i="8"/>
  <c r="AL340" i="8"/>
  <c r="AP340" i="8"/>
  <c r="AK340" i="8"/>
  <c r="AR340" i="8"/>
  <c r="AS340" i="8"/>
  <c r="AT340" i="8"/>
  <c r="AW340" i="8"/>
  <c r="AZ274" i="8"/>
  <c r="AO274" i="8"/>
  <c r="AQ274" i="8"/>
  <c r="AL274" i="8"/>
  <c r="AP274" i="8"/>
  <c r="AK274" i="8"/>
  <c r="AR274" i="8"/>
  <c r="AS274" i="8"/>
  <c r="AT274" i="8"/>
  <c r="AW274" i="8"/>
  <c r="AZ962" i="8"/>
  <c r="AO962" i="8"/>
  <c r="AQ962" i="8"/>
  <c r="AL962" i="8"/>
  <c r="AP962" i="8"/>
  <c r="AK962" i="8"/>
  <c r="AR962" i="8"/>
  <c r="AS962" i="8"/>
  <c r="AT962" i="8"/>
  <c r="AW962" i="8"/>
  <c r="AZ800" i="8"/>
  <c r="AO800" i="8"/>
  <c r="AQ800" i="8"/>
  <c r="AL800" i="8"/>
  <c r="AP800" i="8"/>
  <c r="AK800" i="8"/>
  <c r="AR800" i="8"/>
  <c r="AS800" i="8"/>
  <c r="AT800" i="8"/>
  <c r="AW800" i="8"/>
  <c r="AZ437" i="8"/>
  <c r="AO437" i="8"/>
  <c r="AQ437" i="8"/>
  <c r="AL437" i="8"/>
  <c r="AP437" i="8"/>
  <c r="AK437" i="8"/>
  <c r="AR437" i="8"/>
  <c r="AS437" i="8"/>
  <c r="AT437" i="8"/>
  <c r="AW437" i="8"/>
  <c r="AZ604" i="8"/>
  <c r="AO604" i="8"/>
  <c r="AQ604" i="8"/>
  <c r="AL604" i="8"/>
  <c r="AP604" i="8"/>
  <c r="AK604" i="8"/>
  <c r="AR604" i="8"/>
  <c r="AS604" i="8"/>
  <c r="AT604" i="8"/>
  <c r="AW604" i="8"/>
  <c r="AZ136" i="8"/>
  <c r="AO136" i="8"/>
  <c r="AQ136" i="8"/>
  <c r="AL136" i="8"/>
  <c r="AP136" i="8"/>
  <c r="AK136" i="8"/>
  <c r="AR136" i="8"/>
  <c r="AS136" i="8"/>
  <c r="AT136" i="8"/>
  <c r="AW136" i="8"/>
  <c r="AZ463" i="8"/>
  <c r="AO463" i="8"/>
  <c r="AQ463" i="8"/>
  <c r="AL463" i="8"/>
  <c r="AP463" i="8"/>
  <c r="AK463" i="8"/>
  <c r="AR463" i="8"/>
  <c r="AS463" i="8"/>
  <c r="AT463" i="8"/>
  <c r="AW463" i="8"/>
  <c r="AZ146" i="8"/>
  <c r="AO146" i="8"/>
  <c r="AQ146" i="8"/>
  <c r="AL146" i="8"/>
  <c r="AP146" i="8"/>
  <c r="AK146" i="8"/>
  <c r="AR146" i="8"/>
  <c r="AS146" i="8"/>
  <c r="AT146" i="8"/>
  <c r="AW146" i="8"/>
  <c r="AZ672" i="8"/>
  <c r="AO672" i="8"/>
  <c r="AQ672" i="8"/>
  <c r="AL672" i="8"/>
  <c r="AP672" i="8"/>
  <c r="AK672" i="8"/>
  <c r="AR672" i="8"/>
  <c r="AS672" i="8"/>
  <c r="AT672" i="8"/>
  <c r="AW672" i="8"/>
  <c r="AZ660" i="8"/>
  <c r="AO660" i="8"/>
  <c r="AQ660" i="8"/>
  <c r="AL660" i="8"/>
  <c r="AP660" i="8"/>
  <c r="AK660" i="8"/>
  <c r="AR660" i="8"/>
  <c r="AS660" i="8"/>
  <c r="AT660" i="8"/>
  <c r="AW660" i="8"/>
  <c r="AZ148" i="8"/>
  <c r="AO148" i="8"/>
  <c r="AQ148" i="8"/>
  <c r="AL148" i="8"/>
  <c r="AP148" i="8"/>
  <c r="AK148" i="8"/>
  <c r="AR148" i="8"/>
  <c r="AS148" i="8"/>
  <c r="AT148" i="8"/>
  <c r="AW148" i="8"/>
  <c r="AZ410" i="8"/>
  <c r="AO410" i="8"/>
  <c r="AQ410" i="8"/>
  <c r="AL410" i="8"/>
  <c r="AP410" i="8"/>
  <c r="AK410" i="8"/>
  <c r="AR410" i="8"/>
  <c r="AS410" i="8"/>
  <c r="AT410" i="8"/>
  <c r="AW410" i="8"/>
  <c r="AZ387" i="8"/>
  <c r="AO387" i="8"/>
  <c r="AQ387" i="8"/>
  <c r="AL387" i="8"/>
  <c r="AP387" i="8"/>
  <c r="AK387" i="8"/>
  <c r="AR387" i="8"/>
  <c r="AS387" i="8"/>
  <c r="AT387" i="8"/>
  <c r="AW387" i="8"/>
  <c r="AZ701" i="8"/>
  <c r="AO701" i="8"/>
  <c r="AQ701" i="8"/>
  <c r="AL701" i="8"/>
  <c r="AP701" i="8"/>
  <c r="AK701" i="8"/>
  <c r="AR701" i="8"/>
  <c r="AS701" i="8"/>
  <c r="AT701" i="8"/>
  <c r="AW701" i="8"/>
  <c r="AZ801" i="8"/>
  <c r="AO801" i="8"/>
  <c r="AQ801" i="8"/>
  <c r="AL801" i="8"/>
  <c r="AP801" i="8"/>
  <c r="AK801" i="8"/>
  <c r="AR801" i="8"/>
  <c r="AS801" i="8"/>
  <c r="AT801" i="8"/>
  <c r="AW801" i="8"/>
  <c r="AZ627" i="8"/>
  <c r="AO627" i="8"/>
  <c r="AQ627" i="8"/>
  <c r="AL627" i="8"/>
  <c r="AP627" i="8"/>
  <c r="AK627" i="8"/>
  <c r="AR627" i="8"/>
  <c r="AS627" i="8"/>
  <c r="AT627" i="8"/>
  <c r="AW627" i="8"/>
  <c r="AZ472" i="8"/>
  <c r="AO472" i="8"/>
  <c r="AQ472" i="8"/>
  <c r="AL472" i="8"/>
  <c r="AP472" i="8"/>
  <c r="AK472" i="8"/>
  <c r="AR472" i="8"/>
  <c r="AS472" i="8"/>
  <c r="AT472" i="8"/>
  <c r="AW472" i="8"/>
  <c r="AZ411" i="8"/>
  <c r="AO411" i="8"/>
  <c r="AQ411" i="8"/>
  <c r="AL411" i="8"/>
  <c r="AP411" i="8"/>
  <c r="AK411" i="8"/>
  <c r="AR411" i="8"/>
  <c r="AS411" i="8"/>
  <c r="AT411" i="8"/>
  <c r="AW411" i="8"/>
  <c r="AZ438" i="8"/>
  <c r="AO438" i="8"/>
  <c r="AQ438" i="8"/>
  <c r="AL438" i="8"/>
  <c r="AP438" i="8"/>
  <c r="AK438" i="8"/>
  <c r="AR438" i="8"/>
  <c r="AS438" i="8"/>
  <c r="AT438" i="8"/>
  <c r="AW438" i="8"/>
  <c r="AZ884" i="8"/>
  <c r="AO884" i="8"/>
  <c r="AQ884" i="8"/>
  <c r="AL884" i="8"/>
  <c r="AP884" i="8"/>
  <c r="AK884" i="8"/>
  <c r="AR884" i="8"/>
  <c r="AS884" i="8"/>
  <c r="AT884" i="8"/>
  <c r="AW884" i="8"/>
  <c r="AZ439" i="8"/>
  <c r="AO439" i="8"/>
  <c r="AQ439" i="8"/>
  <c r="AL439" i="8"/>
  <c r="AP439" i="8"/>
  <c r="AK439" i="8"/>
  <c r="AR439" i="8"/>
  <c r="AS439" i="8"/>
  <c r="AT439" i="8"/>
  <c r="AW439" i="8"/>
  <c r="AZ737" i="8"/>
  <c r="AO737" i="8"/>
  <c r="AQ737" i="8"/>
  <c r="AL737" i="8"/>
  <c r="AP737" i="8"/>
  <c r="AK737" i="8"/>
  <c r="AR737" i="8"/>
  <c r="AS737" i="8"/>
  <c r="AT737" i="8"/>
  <c r="AW737" i="8"/>
  <c r="AZ137" i="8"/>
  <c r="AO137" i="8"/>
  <c r="AQ137" i="8"/>
  <c r="AL137" i="8"/>
  <c r="AP137" i="8"/>
  <c r="AK137" i="8"/>
  <c r="AR137" i="8"/>
  <c r="AS137" i="8"/>
  <c r="AT137" i="8"/>
  <c r="AW137" i="8"/>
  <c r="AZ640" i="8"/>
  <c r="AO640" i="8"/>
  <c r="AQ640" i="8"/>
  <c r="AL640" i="8"/>
  <c r="AP640" i="8"/>
  <c r="AK640" i="8"/>
  <c r="AR640" i="8"/>
  <c r="AS640" i="8"/>
  <c r="AT640" i="8"/>
  <c r="AW640" i="8"/>
  <c r="AZ1011" i="8"/>
  <c r="AO1011" i="8"/>
  <c r="AQ1011" i="8"/>
  <c r="AL1011" i="8"/>
  <c r="AP1011" i="8"/>
  <c r="AK1011" i="8"/>
  <c r="AR1011" i="8"/>
  <c r="AS1011" i="8"/>
  <c r="AT1011" i="8"/>
  <c r="AW1011" i="8"/>
  <c r="AZ684" i="8"/>
  <c r="AO684" i="8"/>
  <c r="AQ684" i="8"/>
  <c r="AL684" i="8"/>
  <c r="AP684" i="8"/>
  <c r="AK684" i="8"/>
  <c r="AR684" i="8"/>
  <c r="AS684" i="8"/>
  <c r="AT684" i="8"/>
  <c r="AW684" i="8"/>
  <c r="AZ156" i="8"/>
  <c r="AO156" i="8"/>
  <c r="AQ156" i="8"/>
  <c r="AL156" i="8"/>
  <c r="AP156" i="8"/>
  <c r="AK156" i="8"/>
  <c r="AR156" i="8"/>
  <c r="AS156" i="8"/>
  <c r="AT156" i="8"/>
  <c r="AW156" i="8"/>
  <c r="AZ605" i="8"/>
  <c r="AO605" i="8"/>
  <c r="AQ605" i="8"/>
  <c r="AL605" i="8"/>
  <c r="AP605" i="8"/>
  <c r="AK605" i="8"/>
  <c r="AR605" i="8"/>
  <c r="AS605" i="8"/>
  <c r="AT605" i="8"/>
  <c r="AW605" i="8"/>
  <c r="AZ764" i="8"/>
  <c r="AO764" i="8"/>
  <c r="AQ764" i="8"/>
  <c r="AL764" i="8"/>
  <c r="AP764" i="8"/>
  <c r="AK764" i="8"/>
  <c r="AR764" i="8"/>
  <c r="AS764" i="8"/>
  <c r="AT764" i="8"/>
  <c r="AW764" i="8"/>
  <c r="AZ802" i="8"/>
  <c r="AO802" i="8"/>
  <c r="AQ802" i="8"/>
  <c r="AL802" i="8"/>
  <c r="AP802" i="8"/>
  <c r="AK802" i="8"/>
  <c r="AR802" i="8"/>
  <c r="AS802" i="8"/>
  <c r="AT802" i="8"/>
  <c r="AW802" i="8"/>
  <c r="AZ530" i="8"/>
  <c r="AO530" i="8"/>
  <c r="AQ530" i="8"/>
  <c r="AL530" i="8"/>
  <c r="AP530" i="8"/>
  <c r="AK530" i="8"/>
  <c r="AR530" i="8"/>
  <c r="AS530" i="8"/>
  <c r="AT530" i="8"/>
  <c r="AW530" i="8"/>
  <c r="AZ65" i="8"/>
  <c r="AO65" i="8"/>
  <c r="AQ65" i="8"/>
  <c r="AL65" i="8"/>
  <c r="AP65" i="8"/>
  <c r="AK65" i="8"/>
  <c r="AR65" i="8"/>
  <c r="AS65" i="8"/>
  <c r="AT65" i="8"/>
  <c r="AW65" i="8"/>
  <c r="AZ875" i="8"/>
  <c r="AO875" i="8"/>
  <c r="AQ875" i="8"/>
  <c r="AL875" i="8"/>
  <c r="AP875" i="8"/>
  <c r="AK875" i="8"/>
  <c r="AR875" i="8"/>
  <c r="AS875" i="8"/>
  <c r="AT875" i="8"/>
  <c r="AW875" i="8"/>
  <c r="AZ508" i="8"/>
  <c r="AO508" i="8"/>
  <c r="AQ508" i="8"/>
  <c r="AL508" i="8"/>
  <c r="AP508" i="8"/>
  <c r="AK508" i="8"/>
  <c r="AR508" i="8"/>
  <c r="AS508" i="8"/>
  <c r="AT508" i="8"/>
  <c r="AW508" i="8"/>
  <c r="AZ965" i="8"/>
  <c r="AO965" i="8"/>
  <c r="AQ965" i="8"/>
  <c r="AL965" i="8"/>
  <c r="AP965" i="8"/>
  <c r="AK965" i="8"/>
  <c r="AR965" i="8"/>
  <c r="AS965" i="8"/>
  <c r="AT965" i="8"/>
  <c r="AW965" i="8"/>
  <c r="AZ560" i="8"/>
  <c r="AO560" i="8"/>
  <c r="AQ560" i="8"/>
  <c r="AL560" i="8"/>
  <c r="AP560" i="8"/>
  <c r="AK560" i="8"/>
  <c r="AR560" i="8"/>
  <c r="AS560" i="8"/>
  <c r="AT560" i="8"/>
  <c r="AW560" i="8"/>
  <c r="AZ131" i="8"/>
  <c r="AO131" i="8"/>
  <c r="AQ131" i="8"/>
  <c r="AL131" i="8"/>
  <c r="AP131" i="8"/>
  <c r="AK131" i="8"/>
  <c r="AR131" i="8"/>
  <c r="AS131" i="8"/>
  <c r="AT131" i="8"/>
  <c r="AW131" i="8"/>
  <c r="AZ464" i="8"/>
  <c r="AO464" i="8"/>
  <c r="AQ464" i="8"/>
  <c r="AL464" i="8"/>
  <c r="AP464" i="8"/>
  <c r="AK464" i="8"/>
  <c r="AR464" i="8"/>
  <c r="AS464" i="8"/>
  <c r="AT464" i="8"/>
  <c r="AW464" i="8"/>
  <c r="AZ182" i="8"/>
  <c r="AO182" i="8"/>
  <c r="AQ182" i="8"/>
  <c r="AL182" i="8"/>
  <c r="AP182" i="8"/>
  <c r="AK182" i="8"/>
  <c r="AR182" i="8"/>
  <c r="AS182" i="8"/>
  <c r="AT182" i="8"/>
  <c r="AW182" i="8"/>
  <c r="AZ827" i="8"/>
  <c r="AO827" i="8"/>
  <c r="AQ827" i="8"/>
  <c r="AL827" i="8"/>
  <c r="AP827" i="8"/>
  <c r="AK827" i="8"/>
  <c r="AR827" i="8"/>
  <c r="AS827" i="8"/>
  <c r="AT827" i="8"/>
  <c r="AW827" i="8"/>
  <c r="AZ356" i="8"/>
  <c r="AO356" i="8"/>
  <c r="AQ356" i="8"/>
  <c r="AL356" i="8"/>
  <c r="AP356" i="8"/>
  <c r="AK356" i="8"/>
  <c r="AR356" i="8"/>
  <c r="AS356" i="8"/>
  <c r="AT356" i="8"/>
  <c r="AW356" i="8"/>
  <c r="AZ661" i="8"/>
  <c r="AO661" i="8"/>
  <c r="AQ661" i="8"/>
  <c r="AL661" i="8"/>
  <c r="AP661" i="8"/>
  <c r="AK661" i="8"/>
  <c r="AR661" i="8"/>
  <c r="AS661" i="8"/>
  <c r="AT661" i="8"/>
  <c r="AW661" i="8"/>
  <c r="AZ685" i="8"/>
  <c r="AO685" i="8"/>
  <c r="AQ685" i="8"/>
  <c r="AL685" i="8"/>
  <c r="AP685" i="8"/>
  <c r="AK685" i="8"/>
  <c r="AR685" i="8"/>
  <c r="AS685" i="8"/>
  <c r="AT685" i="8"/>
  <c r="AW685" i="8"/>
  <c r="AZ178" i="8"/>
  <c r="AO178" i="8"/>
  <c r="AQ178" i="8"/>
  <c r="AL178" i="8"/>
  <c r="AP178" i="8"/>
  <c r="AK178" i="8"/>
  <c r="AR178" i="8"/>
  <c r="AS178" i="8"/>
  <c r="AT178" i="8"/>
  <c r="AW178" i="8"/>
  <c r="AZ932" i="8"/>
  <c r="AO932" i="8"/>
  <c r="AQ932" i="8"/>
  <c r="AL932" i="8"/>
  <c r="AP932" i="8"/>
  <c r="AK932" i="8"/>
  <c r="AR932" i="8"/>
  <c r="AS932" i="8"/>
  <c r="AT932" i="8"/>
  <c r="AW932" i="8"/>
  <c r="AZ944" i="8"/>
  <c r="AO944" i="8"/>
  <c r="AQ944" i="8"/>
  <c r="AL944" i="8"/>
  <c r="AP944" i="8"/>
  <c r="AK944" i="8"/>
  <c r="AR944" i="8"/>
  <c r="AS944" i="8"/>
  <c r="AT944" i="8"/>
  <c r="AW944" i="8"/>
  <c r="AZ233" i="8"/>
  <c r="AO233" i="8"/>
  <c r="AQ233" i="8"/>
  <c r="AL233" i="8"/>
  <c r="AP233" i="8"/>
  <c r="AK233" i="8"/>
  <c r="AR233" i="8"/>
  <c r="AS233" i="8"/>
  <c r="AT233" i="8"/>
  <c r="AW233" i="8"/>
  <c r="AZ388" i="8"/>
  <c r="AO388" i="8"/>
  <c r="AQ388" i="8"/>
  <c r="AL388" i="8"/>
  <c r="AP388" i="8"/>
  <c r="AK388" i="8"/>
  <c r="AR388" i="8"/>
  <c r="AS388" i="8"/>
  <c r="AT388" i="8"/>
  <c r="AW388" i="8"/>
  <c r="AZ376" i="8"/>
  <c r="AO376" i="8"/>
  <c r="AQ376" i="8"/>
  <c r="AL376" i="8"/>
  <c r="AP376" i="8"/>
  <c r="AJ376" i="8"/>
  <c r="AK376" i="8"/>
  <c r="AR376" i="8"/>
  <c r="AS376" i="8"/>
  <c r="AT376" i="8"/>
  <c r="AW376" i="8"/>
  <c r="AZ561" i="8"/>
  <c r="AO561" i="8"/>
  <c r="AQ561" i="8"/>
  <c r="AL561" i="8"/>
  <c r="AP561" i="8"/>
  <c r="AK561" i="8"/>
  <c r="AR561" i="8"/>
  <c r="AS561" i="8"/>
  <c r="AT561" i="8"/>
  <c r="AW561" i="8"/>
  <c r="AZ412" i="8"/>
  <c r="AO412" i="8"/>
  <c r="AQ412" i="8"/>
  <c r="AL412" i="8"/>
  <c r="AP412" i="8"/>
  <c r="AK412" i="8"/>
  <c r="AR412" i="8"/>
  <c r="AS412" i="8"/>
  <c r="AT412" i="8"/>
  <c r="AW412" i="8"/>
  <c r="AZ83" i="8"/>
  <c r="AO83" i="8"/>
  <c r="AQ83" i="8"/>
  <c r="AL83" i="8"/>
  <c r="AP83" i="8"/>
  <c r="AK83" i="8"/>
  <c r="AR83" i="8"/>
  <c r="AS83" i="8"/>
  <c r="AT83" i="8"/>
  <c r="AW83" i="8"/>
  <c r="AZ400" i="8"/>
  <c r="AO400" i="8"/>
  <c r="AQ400" i="8"/>
  <c r="AL400" i="8"/>
  <c r="AP400" i="8"/>
  <c r="AK400" i="8"/>
  <c r="AR400" i="8"/>
  <c r="AS400" i="8"/>
  <c r="AT400" i="8"/>
  <c r="AW400" i="8"/>
  <c r="AZ562" i="8"/>
  <c r="AO562" i="8"/>
  <c r="AQ562" i="8"/>
  <c r="AL562" i="8"/>
  <c r="AP562" i="8"/>
  <c r="AK562" i="8"/>
  <c r="AR562" i="8"/>
  <c r="AS562" i="8"/>
  <c r="AT562" i="8"/>
  <c r="AW562" i="8"/>
  <c r="AZ963" i="8"/>
  <c r="AO963" i="8"/>
  <c r="AQ963" i="8"/>
  <c r="AL963" i="8"/>
  <c r="AP963" i="8"/>
  <c r="AK963" i="8"/>
  <c r="AR963" i="8"/>
  <c r="AS963" i="8"/>
  <c r="AT963" i="8"/>
  <c r="AW963" i="8"/>
  <c r="AZ885" i="8"/>
  <c r="AO885" i="8"/>
  <c r="AQ885" i="8"/>
  <c r="AL885" i="8"/>
  <c r="AP885" i="8"/>
  <c r="AK885" i="8"/>
  <c r="AR885" i="8"/>
  <c r="AS885" i="8"/>
  <c r="AT885" i="8"/>
  <c r="AW885" i="8"/>
  <c r="AZ493" i="8"/>
  <c r="AO493" i="8"/>
  <c r="AQ493" i="8"/>
  <c r="AL493" i="8"/>
  <c r="AP493" i="8"/>
  <c r="AK493" i="8"/>
  <c r="AR493" i="8"/>
  <c r="AS493" i="8"/>
  <c r="AT493" i="8"/>
  <c r="AW493" i="8"/>
  <c r="AZ465" i="8"/>
  <c r="AO465" i="8"/>
  <c r="AQ465" i="8"/>
  <c r="AL465" i="8"/>
  <c r="AP465" i="8"/>
  <c r="AK465" i="8"/>
  <c r="AR465" i="8"/>
  <c r="AS465" i="8"/>
  <c r="AT465" i="8"/>
  <c r="AW465" i="8"/>
  <c r="AZ494" i="8"/>
  <c r="AO494" i="8"/>
  <c r="AQ494" i="8"/>
  <c r="AL494" i="8"/>
  <c r="AP494" i="8"/>
  <c r="AK494" i="8"/>
  <c r="AR494" i="8"/>
  <c r="AS494" i="8"/>
  <c r="AT494" i="8"/>
  <c r="AW494" i="8"/>
  <c r="AZ275" i="8"/>
  <c r="AO275" i="8"/>
  <c r="AQ275" i="8"/>
  <c r="AL275" i="8"/>
  <c r="AP275" i="8"/>
  <c r="AK275" i="8"/>
  <c r="AR275" i="8"/>
  <c r="AS275" i="8"/>
  <c r="AT275" i="8"/>
  <c r="AW275" i="8"/>
  <c r="AZ89" i="8"/>
  <c r="AO89" i="8"/>
  <c r="AQ89" i="8"/>
  <c r="AL89" i="8"/>
  <c r="AP89" i="8"/>
  <c r="AK89" i="8"/>
  <c r="AR89" i="8"/>
  <c r="AS89" i="8"/>
  <c r="AT89" i="8"/>
  <c r="AW89" i="8"/>
  <c r="AZ266" i="8"/>
  <c r="AO266" i="8"/>
  <c r="AQ266" i="8"/>
  <c r="AL266" i="8"/>
  <c r="AP266" i="8"/>
  <c r="AK266" i="8"/>
  <c r="AR266" i="8"/>
  <c r="AS266" i="8"/>
  <c r="AT266" i="8"/>
  <c r="AW266" i="8"/>
  <c r="AZ440" i="8"/>
  <c r="AO440" i="8"/>
  <c r="AQ440" i="8"/>
  <c r="AL440" i="8"/>
  <c r="AP440" i="8"/>
  <c r="AJ440" i="8"/>
  <c r="AK440" i="8"/>
  <c r="AR440" i="8"/>
  <c r="AS440" i="8"/>
  <c r="AT440" i="8"/>
  <c r="AW440" i="8"/>
  <c r="AZ803" i="8"/>
  <c r="AO803" i="8"/>
  <c r="AQ803" i="8"/>
  <c r="AL803" i="8"/>
  <c r="AP803" i="8"/>
  <c r="AK803" i="8"/>
  <c r="AR803" i="8"/>
  <c r="AS803" i="8"/>
  <c r="AT803" i="8"/>
  <c r="AW803" i="8"/>
  <c r="AZ267" i="8"/>
  <c r="AO267" i="8"/>
  <c r="AQ267" i="8"/>
  <c r="AL267" i="8"/>
  <c r="AP267" i="8"/>
  <c r="AK267" i="8"/>
  <c r="AR267" i="8"/>
  <c r="AS267" i="8"/>
  <c r="AT267" i="8"/>
  <c r="AW267" i="8"/>
  <c r="AZ473" i="8"/>
  <c r="AO473" i="8"/>
  <c r="AQ473" i="8"/>
  <c r="AL473" i="8"/>
  <c r="AP473" i="8"/>
  <c r="AK473" i="8"/>
  <c r="AR473" i="8"/>
  <c r="AS473" i="8"/>
  <c r="AT473" i="8"/>
  <c r="AW473" i="8"/>
  <c r="AZ933" i="8"/>
  <c r="AO933" i="8"/>
  <c r="AQ933" i="8"/>
  <c r="AL933" i="8"/>
  <c r="AP933" i="8"/>
  <c r="AK933" i="8"/>
  <c r="AR933" i="8"/>
  <c r="AS933" i="8"/>
  <c r="AT933" i="8"/>
  <c r="AW933" i="8"/>
  <c r="AZ395" i="8"/>
  <c r="AO395" i="8"/>
  <c r="AQ395" i="8"/>
  <c r="AL395" i="8"/>
  <c r="AP395" i="8"/>
  <c r="AK395" i="8"/>
  <c r="AR395" i="8"/>
  <c r="AS395" i="8"/>
  <c r="AT395" i="8"/>
  <c r="AW395" i="8"/>
  <c r="AZ245" i="8"/>
  <c r="AO245" i="8"/>
  <c r="AQ245" i="8"/>
  <c r="AL245" i="8"/>
  <c r="AP245" i="8"/>
  <c r="AK245" i="8"/>
  <c r="AR245" i="8"/>
  <c r="AS245" i="8"/>
  <c r="AT245" i="8"/>
  <c r="AW245" i="8"/>
  <c r="AZ445" i="8"/>
  <c r="AO445" i="8"/>
  <c r="AQ445" i="8"/>
  <c r="AL445" i="8"/>
  <c r="AP445" i="8"/>
  <c r="AK445" i="8"/>
  <c r="AR445" i="8"/>
  <c r="AS445" i="8"/>
  <c r="AT445" i="8"/>
  <c r="AW445" i="8"/>
  <c r="AZ563" i="8"/>
  <c r="AO563" i="8"/>
  <c r="AQ563" i="8"/>
  <c r="AL563" i="8"/>
  <c r="AP563" i="8"/>
  <c r="AK563" i="8"/>
  <c r="AR563" i="8"/>
  <c r="AS563" i="8"/>
  <c r="AT563" i="8"/>
  <c r="AW563" i="8"/>
  <c r="AZ213" i="8"/>
  <c r="AO213" i="8"/>
  <c r="AQ213" i="8"/>
  <c r="AL213" i="8"/>
  <c r="AP213" i="8"/>
  <c r="AK213" i="8"/>
  <c r="AR213" i="8"/>
  <c r="AS213" i="8"/>
  <c r="AT213" i="8"/>
  <c r="AW213" i="8"/>
  <c r="AZ509" i="8"/>
  <c r="AO509" i="8"/>
  <c r="AQ509" i="8"/>
  <c r="AL509" i="8"/>
  <c r="AP509" i="8"/>
  <c r="AK509" i="8"/>
  <c r="AR509" i="8"/>
  <c r="AS509" i="8"/>
  <c r="AT509" i="8"/>
  <c r="AW509" i="8"/>
  <c r="AZ686" i="8"/>
  <c r="AO686" i="8"/>
  <c r="AQ686" i="8"/>
  <c r="AL686" i="8"/>
  <c r="AP686" i="8"/>
  <c r="AK686" i="8"/>
  <c r="AR686" i="8"/>
  <c r="AS686" i="8"/>
  <c r="AT686" i="8"/>
  <c r="AW686" i="8"/>
  <c r="AZ307" i="8"/>
  <c r="AO307" i="8"/>
  <c r="AQ307" i="8"/>
  <c r="AL307" i="8"/>
  <c r="AP307" i="8"/>
  <c r="AK307" i="8"/>
  <c r="AR307" i="8"/>
  <c r="AS307" i="8"/>
  <c r="AT307" i="8"/>
  <c r="AW307" i="8"/>
  <c r="AZ229" i="8"/>
  <c r="AO229" i="8"/>
  <c r="AQ229" i="8"/>
  <c r="AL229" i="8"/>
  <c r="AP229" i="8"/>
  <c r="AK229" i="8"/>
  <c r="AR229" i="8"/>
  <c r="AS229" i="8"/>
  <c r="AT229" i="8"/>
  <c r="AW229" i="8"/>
  <c r="AZ424" i="8"/>
  <c r="AO424" i="8"/>
  <c r="AQ424" i="8"/>
  <c r="AL424" i="8"/>
  <c r="AP424" i="8"/>
  <c r="AK424" i="8"/>
  <c r="AR424" i="8"/>
  <c r="AS424" i="8"/>
  <c r="AT424" i="8"/>
  <c r="AW424" i="8"/>
  <c r="AZ752" i="8"/>
  <c r="AO752" i="8"/>
  <c r="AQ752" i="8"/>
  <c r="AL752" i="8"/>
  <c r="AP752" i="8"/>
  <c r="AK752" i="8"/>
  <c r="AR752" i="8"/>
  <c r="AS752" i="8"/>
  <c r="AT752" i="8"/>
  <c r="AW752" i="8"/>
  <c r="AZ628" i="8"/>
  <c r="AO628" i="8"/>
  <c r="AQ628" i="8"/>
  <c r="AL628" i="8"/>
  <c r="AP628" i="8"/>
  <c r="AK628" i="8"/>
  <c r="AR628" i="8"/>
  <c r="AS628" i="8"/>
  <c r="AT628" i="8"/>
  <c r="AW628" i="8"/>
  <c r="AZ287" i="8"/>
  <c r="AO287" i="8"/>
  <c r="AQ287" i="8"/>
  <c r="AL287" i="8"/>
  <c r="AP287" i="8"/>
  <c r="AK287" i="8"/>
  <c r="AR287" i="8"/>
  <c r="AS287" i="8"/>
  <c r="AT287" i="8"/>
  <c r="AW287" i="8"/>
  <c r="AZ296" i="8"/>
  <c r="AO296" i="8"/>
  <c r="AQ296" i="8"/>
  <c r="AL296" i="8"/>
  <c r="AP296" i="8"/>
  <c r="AK296" i="8"/>
  <c r="AR296" i="8"/>
  <c r="AS296" i="8"/>
  <c r="AT296" i="8"/>
  <c r="AW296" i="8"/>
  <c r="AZ328" i="8"/>
  <c r="AO328" i="8"/>
  <c r="AQ328" i="8"/>
  <c r="AL328" i="8"/>
  <c r="AP328" i="8"/>
  <c r="AK328" i="8"/>
  <c r="AR328" i="8"/>
  <c r="AS328" i="8"/>
  <c r="AT328" i="8"/>
  <c r="AW328" i="8"/>
  <c r="AZ687" i="8"/>
  <c r="AO687" i="8"/>
  <c r="AQ687" i="8"/>
  <c r="AL687" i="8"/>
  <c r="AP687" i="8"/>
  <c r="AK687" i="8"/>
  <c r="AR687" i="8"/>
  <c r="AS687" i="8"/>
  <c r="AT687" i="8"/>
  <c r="AW687" i="8"/>
  <c r="AZ153" i="8"/>
  <c r="AO153" i="8"/>
  <c r="AQ153" i="8"/>
  <c r="AL153" i="8"/>
  <c r="AP153" i="8"/>
  <c r="AK153" i="8"/>
  <c r="AR153" i="8"/>
  <c r="AS153" i="8"/>
  <c r="AT153" i="8"/>
  <c r="AW153" i="8"/>
  <c r="AZ662" i="8"/>
  <c r="AO662" i="8"/>
  <c r="AQ662" i="8"/>
  <c r="AL662" i="8"/>
  <c r="AP662" i="8"/>
  <c r="AK662" i="8"/>
  <c r="AR662" i="8"/>
  <c r="AS662" i="8"/>
  <c r="AT662" i="8"/>
  <c r="AW662" i="8"/>
  <c r="AZ425" i="8"/>
  <c r="AO425" i="8"/>
  <c r="AQ425" i="8"/>
  <c r="AL425" i="8"/>
  <c r="AP425" i="8"/>
  <c r="AK425" i="8"/>
  <c r="AR425" i="8"/>
  <c r="AS425" i="8"/>
  <c r="AT425" i="8"/>
  <c r="AW425" i="8"/>
  <c r="AZ413" i="8"/>
  <c r="AO413" i="8"/>
  <c r="AQ413" i="8"/>
  <c r="AL413" i="8"/>
  <c r="AP413" i="8"/>
  <c r="AK413" i="8"/>
  <c r="AR413" i="8"/>
  <c r="AS413" i="8"/>
  <c r="AT413" i="8"/>
  <c r="AW413" i="8"/>
  <c r="AZ276" i="8"/>
  <c r="AO276" i="8"/>
  <c r="AQ276" i="8"/>
  <c r="AL276" i="8"/>
  <c r="AP276" i="8"/>
  <c r="AJ276" i="8"/>
  <c r="AK276" i="8"/>
  <c r="AR276" i="8"/>
  <c r="AS276" i="8"/>
  <c r="AT276" i="8"/>
  <c r="AW276" i="8"/>
  <c r="AZ50" i="8"/>
  <c r="AO50" i="8"/>
  <c r="AQ50" i="8"/>
  <c r="AL50" i="8"/>
  <c r="AP50" i="8"/>
  <c r="AK50" i="8"/>
  <c r="AR50" i="8"/>
  <c r="AS50" i="8"/>
  <c r="AT50" i="8"/>
  <c r="AW50" i="8"/>
  <c r="AZ765" i="8"/>
  <c r="AO765" i="8"/>
  <c r="AQ765" i="8"/>
  <c r="AL765" i="8"/>
  <c r="AP765" i="8"/>
  <c r="AK765" i="8"/>
  <c r="AR765" i="8"/>
  <c r="AS765" i="8"/>
  <c r="AT765" i="8"/>
  <c r="AW765" i="8"/>
  <c r="AZ418" i="8"/>
  <c r="AO418" i="8"/>
  <c r="AQ418" i="8"/>
  <c r="AL418" i="8"/>
  <c r="AP418" i="8"/>
  <c r="AK418" i="8"/>
  <c r="AR418" i="8"/>
  <c r="AS418" i="8"/>
  <c r="AT418" i="8"/>
  <c r="AW418" i="8"/>
  <c r="AZ329" i="8"/>
  <c r="AO329" i="8"/>
  <c r="AQ329" i="8"/>
  <c r="AL329" i="8"/>
  <c r="AP329" i="8"/>
  <c r="AK329" i="8"/>
  <c r="AR329" i="8"/>
  <c r="AS329" i="8"/>
  <c r="AT329" i="8"/>
  <c r="AW329" i="8"/>
  <c r="AZ606" i="8"/>
  <c r="AO606" i="8"/>
  <c r="AQ606" i="8"/>
  <c r="AL606" i="8"/>
  <c r="AP606" i="8"/>
  <c r="AK606" i="8"/>
  <c r="AR606" i="8"/>
  <c r="AS606" i="8"/>
  <c r="AT606" i="8"/>
  <c r="AW606" i="8"/>
  <c r="AZ179" i="8"/>
  <c r="AO179" i="8"/>
  <c r="AQ179" i="8"/>
  <c r="AL179" i="8"/>
  <c r="AP179" i="8"/>
  <c r="AK179" i="8"/>
  <c r="AR179" i="8"/>
  <c r="AS179" i="8"/>
  <c r="AT179" i="8"/>
  <c r="AW179" i="8"/>
  <c r="AZ97" i="8"/>
  <c r="AO97" i="8"/>
  <c r="AQ97" i="8"/>
  <c r="AL97" i="8"/>
  <c r="AP97" i="8"/>
  <c r="AK97" i="8"/>
  <c r="AR97" i="8"/>
  <c r="AS97" i="8"/>
  <c r="AT97" i="8"/>
  <c r="AW97" i="8"/>
  <c r="AZ419" i="8"/>
  <c r="AO419" i="8"/>
  <c r="AQ419" i="8"/>
  <c r="AL419" i="8"/>
  <c r="AP419" i="8"/>
  <c r="AK419" i="8"/>
  <c r="AR419" i="8"/>
  <c r="AS419" i="8"/>
  <c r="AT419" i="8"/>
  <c r="AW419" i="8"/>
  <c r="AZ230" i="8"/>
  <c r="AO230" i="8"/>
  <c r="AQ230" i="8"/>
  <c r="AL230" i="8"/>
  <c r="AP230" i="8"/>
  <c r="AK230" i="8"/>
  <c r="AR230" i="8"/>
  <c r="AS230" i="8"/>
  <c r="AT230" i="8"/>
  <c r="AW230" i="8"/>
  <c r="AZ469" i="8"/>
  <c r="AO469" i="8"/>
  <c r="AQ469" i="8"/>
  <c r="AL469" i="8"/>
  <c r="AP469" i="8"/>
  <c r="AK469" i="8"/>
  <c r="AR469" i="8"/>
  <c r="AS469" i="8"/>
  <c r="AT469" i="8"/>
  <c r="AW469" i="8"/>
  <c r="AZ330" i="8"/>
  <c r="AO330" i="8"/>
  <c r="AQ330" i="8"/>
  <c r="AL330" i="8"/>
  <c r="AP330" i="8"/>
  <c r="AK330" i="8"/>
  <c r="AR330" i="8"/>
  <c r="AS330" i="8"/>
  <c r="AT330" i="8"/>
  <c r="AW330" i="8"/>
  <c r="AZ491" i="8"/>
  <c r="AO491" i="8"/>
  <c r="AQ491" i="8"/>
  <c r="AL491" i="8"/>
  <c r="AP491" i="8"/>
  <c r="AK491" i="8"/>
  <c r="AR491" i="8"/>
  <c r="AS491" i="8"/>
  <c r="AT491" i="8"/>
  <c r="AW491" i="8"/>
  <c r="AZ983" i="8"/>
  <c r="AO983" i="8"/>
  <c r="AQ983" i="8"/>
  <c r="AL983" i="8"/>
  <c r="AP983" i="8"/>
  <c r="AK983" i="8"/>
  <c r="AR983" i="8"/>
  <c r="AS983" i="8"/>
  <c r="AT983" i="8"/>
  <c r="AW983" i="8"/>
  <c r="AZ347" i="8"/>
  <c r="AO347" i="8"/>
  <c r="AQ347" i="8"/>
  <c r="AL347" i="8"/>
  <c r="AP347" i="8"/>
  <c r="AK347" i="8"/>
  <c r="AR347" i="8"/>
  <c r="AS347" i="8"/>
  <c r="AT347" i="8"/>
  <c r="AW347" i="8"/>
  <c r="AZ902" i="8"/>
  <c r="AO902" i="8"/>
  <c r="AQ902" i="8"/>
  <c r="AL902" i="8"/>
  <c r="AP902" i="8"/>
  <c r="AK902" i="8"/>
  <c r="AR902" i="8"/>
  <c r="AS902" i="8"/>
  <c r="AT902" i="8"/>
  <c r="AW902" i="8"/>
  <c r="AZ816" i="8"/>
  <c r="AO816" i="8"/>
  <c r="AQ816" i="8"/>
  <c r="AL816" i="8"/>
  <c r="AP816" i="8"/>
  <c r="AK816" i="8"/>
  <c r="AR816" i="8"/>
  <c r="AS816" i="8"/>
  <c r="AT816" i="8"/>
  <c r="AW816" i="8"/>
  <c r="AZ486" i="8"/>
  <c r="AO486" i="8"/>
  <c r="AQ486" i="8"/>
  <c r="AL486" i="8"/>
  <c r="AP486" i="8"/>
  <c r="AK486" i="8"/>
  <c r="AR486" i="8"/>
  <c r="AS486" i="8"/>
  <c r="AT486" i="8"/>
  <c r="AW486" i="8"/>
  <c r="AZ738" i="8"/>
  <c r="AO738" i="8"/>
  <c r="AQ738" i="8"/>
  <c r="AL738" i="8"/>
  <c r="AP738" i="8"/>
  <c r="AK738" i="8"/>
  <c r="AR738" i="8"/>
  <c r="AS738" i="8"/>
  <c r="AT738" i="8"/>
  <c r="AW738" i="8"/>
  <c r="AZ401" i="8"/>
  <c r="AO401" i="8"/>
  <c r="AQ401" i="8"/>
  <c r="AL401" i="8"/>
  <c r="AP401" i="8"/>
  <c r="AK401" i="8"/>
  <c r="AR401" i="8"/>
  <c r="AS401" i="8"/>
  <c r="AT401" i="8"/>
  <c r="AW401" i="8"/>
  <c r="AZ125" i="8"/>
  <c r="AO125" i="8"/>
  <c r="AQ125" i="8"/>
  <c r="AL125" i="8"/>
  <c r="AP125" i="8"/>
  <c r="AK125" i="8"/>
  <c r="AR125" i="8"/>
  <c r="AS125" i="8"/>
  <c r="AT125" i="8"/>
  <c r="AW125" i="8"/>
  <c r="AZ258" i="8"/>
  <c r="AO258" i="8"/>
  <c r="AQ258" i="8"/>
  <c r="AL258" i="8"/>
  <c r="AP258" i="8"/>
  <c r="AK258" i="8"/>
  <c r="AR258" i="8"/>
  <c r="AS258" i="8"/>
  <c r="AT258" i="8"/>
  <c r="AW258" i="8"/>
  <c r="AZ90" i="8"/>
  <c r="AO90" i="8"/>
  <c r="AQ90" i="8"/>
  <c r="AL90" i="8"/>
  <c r="AP90" i="8"/>
  <c r="AK90" i="8"/>
  <c r="AR90" i="8"/>
  <c r="AS90" i="8"/>
  <c r="AT90" i="8"/>
  <c r="AW90" i="8"/>
  <c r="AZ867" i="8"/>
  <c r="AO867" i="8"/>
  <c r="AQ867" i="8"/>
  <c r="AL867" i="8"/>
  <c r="AP867" i="8"/>
  <c r="AK867" i="8"/>
  <c r="AR867" i="8"/>
  <c r="AS867" i="8"/>
  <c r="AT867" i="8"/>
  <c r="AW867" i="8"/>
  <c r="AZ804" i="8"/>
  <c r="AO804" i="8"/>
  <c r="AQ804" i="8"/>
  <c r="AL804" i="8"/>
  <c r="AP804" i="8"/>
  <c r="AK804" i="8"/>
  <c r="AR804" i="8"/>
  <c r="AS804" i="8"/>
  <c r="AT804" i="8"/>
  <c r="AW804" i="8"/>
  <c r="AZ365" i="8"/>
  <c r="AO365" i="8"/>
  <c r="AQ365" i="8"/>
  <c r="AL365" i="8"/>
  <c r="AP365" i="8"/>
  <c r="AK365" i="8"/>
  <c r="AR365" i="8"/>
  <c r="AS365" i="8"/>
  <c r="AT365" i="8"/>
  <c r="AW365" i="8"/>
  <c r="AZ521" i="8"/>
  <c r="AO521" i="8"/>
  <c r="AQ521" i="8"/>
  <c r="AL521" i="8"/>
  <c r="AP521" i="8"/>
  <c r="AK521" i="8"/>
  <c r="AR521" i="8"/>
  <c r="AS521" i="8"/>
  <c r="AT521" i="8"/>
  <c r="AW521" i="8"/>
  <c r="AZ414" i="8"/>
  <c r="AO414" i="8"/>
  <c r="AQ414" i="8"/>
  <c r="AL414" i="8"/>
  <c r="AP414" i="8"/>
  <c r="AK414" i="8"/>
  <c r="AR414" i="8"/>
  <c r="AS414" i="8"/>
  <c r="AT414" i="8"/>
  <c r="AW414" i="8"/>
  <c r="AZ357" i="8"/>
  <c r="AO357" i="8"/>
  <c r="AQ357" i="8"/>
  <c r="AL357" i="8"/>
  <c r="AP357" i="8"/>
  <c r="AK357" i="8"/>
  <c r="AR357" i="8"/>
  <c r="AS357" i="8"/>
  <c r="AT357" i="8"/>
  <c r="AW357" i="8"/>
  <c r="AZ348" i="8"/>
  <c r="AO348" i="8"/>
  <c r="AQ348" i="8"/>
  <c r="AL348" i="8"/>
  <c r="AP348" i="8"/>
  <c r="AJ348" i="8"/>
  <c r="AK348" i="8"/>
  <c r="AR348" i="8"/>
  <c r="AS348" i="8"/>
  <c r="AT348" i="8"/>
  <c r="AW348" i="8"/>
  <c r="AZ381" i="8"/>
  <c r="AO381" i="8"/>
  <c r="AQ381" i="8"/>
  <c r="AL381" i="8"/>
  <c r="AP381" i="8"/>
  <c r="AK381" i="8"/>
  <c r="AR381" i="8"/>
  <c r="AS381" i="8"/>
  <c r="AT381" i="8"/>
  <c r="AW381" i="8"/>
  <c r="AZ585" i="8"/>
  <c r="AO585" i="8"/>
  <c r="AQ585" i="8"/>
  <c r="AL585" i="8"/>
  <c r="AP585" i="8"/>
  <c r="AK585" i="8"/>
  <c r="AR585" i="8"/>
  <c r="AS585" i="8"/>
  <c r="AT585" i="8"/>
  <c r="AW585" i="8"/>
  <c r="AZ975" i="8"/>
  <c r="AO975" i="8"/>
  <c r="AQ975" i="8"/>
  <c r="AL975" i="8"/>
  <c r="AP975" i="8"/>
  <c r="AK975" i="8"/>
  <c r="AR975" i="8"/>
  <c r="AS975" i="8"/>
  <c r="AT975" i="8"/>
  <c r="AW975" i="8"/>
  <c r="AZ366" i="8"/>
  <c r="AO366" i="8"/>
  <c r="AQ366" i="8"/>
  <c r="AL366" i="8"/>
  <c r="AP366" i="8"/>
  <c r="AK366" i="8"/>
  <c r="AR366" i="8"/>
  <c r="AS366" i="8"/>
  <c r="AT366" i="8"/>
  <c r="AW366" i="8"/>
  <c r="AZ910" i="8"/>
  <c r="AO910" i="8"/>
  <c r="AQ910" i="8"/>
  <c r="AL910" i="8"/>
  <c r="AP910" i="8"/>
  <c r="AK910" i="8"/>
  <c r="AR910" i="8"/>
  <c r="AS910" i="8"/>
  <c r="AT910" i="8"/>
  <c r="AW910" i="8"/>
  <c r="AZ896" i="8"/>
  <c r="AO896" i="8"/>
  <c r="AQ896" i="8"/>
  <c r="AL896" i="8"/>
  <c r="AP896" i="8"/>
  <c r="AK896" i="8"/>
  <c r="AR896" i="8"/>
  <c r="AS896" i="8"/>
  <c r="AT896" i="8"/>
  <c r="AW896" i="8"/>
  <c r="AZ331" i="8"/>
  <c r="AO331" i="8"/>
  <c r="AQ331" i="8"/>
  <c r="AL331" i="8"/>
  <c r="AP331" i="8"/>
  <c r="AK331" i="8"/>
  <c r="AR331" i="8"/>
  <c r="AS331" i="8"/>
  <c r="AT331" i="8"/>
  <c r="AW331" i="8"/>
  <c r="AZ607" i="8"/>
  <c r="AO607" i="8"/>
  <c r="AQ607" i="8"/>
  <c r="AL607" i="8"/>
  <c r="AP607" i="8"/>
  <c r="AK607" i="8"/>
  <c r="AR607" i="8"/>
  <c r="AS607" i="8"/>
  <c r="AT607" i="8"/>
  <c r="AW607" i="8"/>
  <c r="AZ138" i="8"/>
  <c r="AO138" i="8"/>
  <c r="AQ138" i="8"/>
  <c r="AL138" i="8"/>
  <c r="AP138" i="8"/>
  <c r="AK138" i="8"/>
  <c r="AR138" i="8"/>
  <c r="AS138" i="8"/>
  <c r="AT138" i="8"/>
  <c r="AW138" i="8"/>
  <c r="AZ971" i="8"/>
  <c r="AO971" i="8"/>
  <c r="AQ971" i="8"/>
  <c r="AL971" i="8"/>
  <c r="AP971" i="8"/>
  <c r="AK971" i="8"/>
  <c r="AR971" i="8"/>
  <c r="AS971" i="8"/>
  <c r="AT971" i="8"/>
  <c r="AW971" i="8"/>
  <c r="AZ277" i="8"/>
  <c r="AO277" i="8"/>
  <c r="AQ277" i="8"/>
  <c r="AL277" i="8"/>
  <c r="AP277" i="8"/>
  <c r="AK277" i="8"/>
  <c r="AR277" i="8"/>
  <c r="AS277" i="8"/>
  <c r="AT277" i="8"/>
  <c r="AW277" i="8"/>
  <c r="AZ976" i="8"/>
  <c r="AO976" i="8"/>
  <c r="AQ976" i="8"/>
  <c r="AL976" i="8"/>
  <c r="AP976" i="8"/>
  <c r="AK976" i="8"/>
  <c r="AR976" i="8"/>
  <c r="AS976" i="8"/>
  <c r="AT976" i="8"/>
  <c r="AW976" i="8"/>
  <c r="AZ787" i="8"/>
  <c r="AO787" i="8"/>
  <c r="AQ787" i="8"/>
  <c r="AL787" i="8"/>
  <c r="AP787" i="8"/>
  <c r="AK787" i="8"/>
  <c r="AR787" i="8"/>
  <c r="AS787" i="8"/>
  <c r="AT787" i="8"/>
  <c r="AW787" i="8"/>
  <c r="AZ259" i="8"/>
  <c r="AO259" i="8"/>
  <c r="AQ259" i="8"/>
  <c r="AL259" i="8"/>
  <c r="AP259" i="8"/>
  <c r="AK259" i="8"/>
  <c r="AR259" i="8"/>
  <c r="AS259" i="8"/>
  <c r="AT259" i="8"/>
  <c r="AW259" i="8"/>
  <c r="AZ897" i="8"/>
  <c r="AO897" i="8"/>
  <c r="AQ897" i="8"/>
  <c r="AL897" i="8"/>
  <c r="AP897" i="8"/>
  <c r="AK897" i="8"/>
  <c r="AR897" i="8"/>
  <c r="AS897" i="8"/>
  <c r="AT897" i="8"/>
  <c r="AW897" i="8"/>
  <c r="AZ977" i="8"/>
  <c r="AO977" i="8"/>
  <c r="AQ977" i="8"/>
  <c r="AL977" i="8"/>
  <c r="AP977" i="8"/>
  <c r="AK977" i="8"/>
  <c r="AR977" i="8"/>
  <c r="AS977" i="8"/>
  <c r="AT977" i="8"/>
  <c r="AW977" i="8"/>
  <c r="AZ100" i="8"/>
  <c r="AO100" i="8"/>
  <c r="AQ100" i="8"/>
  <c r="AL100" i="8"/>
  <c r="AP100" i="8"/>
  <c r="AJ100" i="8"/>
  <c r="AK100" i="8"/>
  <c r="AR100" i="8"/>
  <c r="AS100" i="8"/>
  <c r="AT100" i="8"/>
  <c r="AW100" i="8"/>
  <c r="AZ219" i="8"/>
  <c r="AO219" i="8"/>
  <c r="AQ219" i="8"/>
  <c r="AL219" i="8"/>
  <c r="AP219" i="8"/>
  <c r="AK219" i="8"/>
  <c r="AR219" i="8"/>
  <c r="AS219" i="8"/>
  <c r="AT219" i="8"/>
  <c r="AW219" i="8"/>
  <c r="AZ487" i="8"/>
  <c r="AO487" i="8"/>
  <c r="AQ487" i="8"/>
  <c r="AL487" i="8"/>
  <c r="AP487" i="8"/>
  <c r="AK487" i="8"/>
  <c r="AR487" i="8"/>
  <c r="AS487" i="8"/>
  <c r="AT487" i="8"/>
  <c r="AW487" i="8"/>
  <c r="AZ451" i="8"/>
  <c r="AO451" i="8"/>
  <c r="AQ451" i="8"/>
  <c r="AL451" i="8"/>
  <c r="AP451" i="8"/>
  <c r="AK451" i="8"/>
  <c r="AR451" i="8"/>
  <c r="AS451" i="8"/>
  <c r="AT451" i="8"/>
  <c r="AW451" i="8"/>
  <c r="AZ332" i="8"/>
  <c r="AO332" i="8"/>
  <c r="AQ332" i="8"/>
  <c r="AL332" i="8"/>
  <c r="AP332" i="8"/>
  <c r="AK332" i="8"/>
  <c r="AR332" i="8"/>
  <c r="AS332" i="8"/>
  <c r="AT332" i="8"/>
  <c r="AW332" i="8"/>
  <c r="AZ886" i="8"/>
  <c r="AO886" i="8"/>
  <c r="AQ886" i="8"/>
  <c r="AL886" i="8"/>
  <c r="AP886" i="8"/>
  <c r="AK886" i="8"/>
  <c r="AR886" i="8"/>
  <c r="AS886" i="8"/>
  <c r="AT886" i="8"/>
  <c r="AW886" i="8"/>
  <c r="AZ911" i="8"/>
  <c r="AO911" i="8"/>
  <c r="AQ911" i="8"/>
  <c r="AL911" i="8"/>
  <c r="AP911" i="8"/>
  <c r="AK911" i="8"/>
  <c r="AR911" i="8"/>
  <c r="AS911" i="8"/>
  <c r="AT911" i="8"/>
  <c r="AW911" i="8"/>
  <c r="AZ441" i="8"/>
  <c r="AO441" i="8"/>
  <c r="AQ441" i="8"/>
  <c r="AL441" i="8"/>
  <c r="AP441" i="8"/>
  <c r="AK441" i="8"/>
  <c r="AR441" i="8"/>
  <c r="AS441" i="8"/>
  <c r="AT441" i="8"/>
  <c r="AW441" i="8"/>
  <c r="AZ349" i="8"/>
  <c r="AO349" i="8"/>
  <c r="AQ349" i="8"/>
  <c r="AL349" i="8"/>
  <c r="AP349" i="8"/>
  <c r="AK349" i="8"/>
  <c r="AR349" i="8"/>
  <c r="AS349" i="8"/>
  <c r="AT349" i="8"/>
  <c r="AW349" i="8"/>
  <c r="AZ402" i="8"/>
  <c r="AO402" i="8"/>
  <c r="AQ402" i="8"/>
  <c r="AL402" i="8"/>
  <c r="AP402" i="8"/>
  <c r="AK402" i="8"/>
  <c r="AR402" i="8"/>
  <c r="AS402" i="8"/>
  <c r="AT402" i="8"/>
  <c r="AW402" i="8"/>
  <c r="AZ629" i="8"/>
  <c r="AO629" i="8"/>
  <c r="AQ629" i="8"/>
  <c r="AL629" i="8"/>
  <c r="AP629" i="8"/>
  <c r="AK629" i="8"/>
  <c r="AR629" i="8"/>
  <c r="AS629" i="8"/>
  <c r="AT629" i="8"/>
  <c r="AW629" i="8"/>
  <c r="AZ195" i="8"/>
  <c r="AO195" i="8"/>
  <c r="AQ195" i="8"/>
  <c r="AL195" i="8"/>
  <c r="AP195" i="8"/>
  <c r="AK195" i="8"/>
  <c r="AR195" i="8"/>
  <c r="AS195" i="8"/>
  <c r="AT195" i="8"/>
  <c r="AW195" i="8"/>
  <c r="AZ495" i="8"/>
  <c r="AO495" i="8"/>
  <c r="AQ495" i="8"/>
  <c r="AL495" i="8"/>
  <c r="AP495" i="8"/>
  <c r="AK495" i="8"/>
  <c r="AR495" i="8"/>
  <c r="AS495" i="8"/>
  <c r="AT495" i="8"/>
  <c r="AW495" i="8"/>
  <c r="AZ912" i="8"/>
  <c r="AO912" i="8"/>
  <c r="AQ912" i="8"/>
  <c r="AL912" i="8"/>
  <c r="AP912" i="8"/>
  <c r="AK912" i="8"/>
  <c r="AR912" i="8"/>
  <c r="AS912" i="8"/>
  <c r="AT912" i="8"/>
  <c r="AW912" i="8"/>
  <c r="AZ805" i="8"/>
  <c r="AO805" i="8"/>
  <c r="AQ805" i="8"/>
  <c r="AL805" i="8"/>
  <c r="AP805" i="8"/>
  <c r="AK805" i="8"/>
  <c r="AR805" i="8"/>
  <c r="AS805" i="8"/>
  <c r="AT805" i="8"/>
  <c r="AW805" i="8"/>
  <c r="AZ84" i="8"/>
  <c r="AO84" i="8"/>
  <c r="AQ84" i="8"/>
  <c r="AL84" i="8"/>
  <c r="AP84" i="8"/>
  <c r="AK84" i="8"/>
  <c r="AR84" i="8"/>
  <c r="AS84" i="8"/>
  <c r="AT84" i="8"/>
  <c r="AW84" i="8"/>
  <c r="AZ828" i="8"/>
  <c r="AO828" i="8"/>
  <c r="AQ828" i="8"/>
  <c r="AL828" i="8"/>
  <c r="AP828" i="8"/>
  <c r="AK828" i="8"/>
  <c r="AR828" i="8"/>
  <c r="AS828" i="8"/>
  <c r="AT828" i="8"/>
  <c r="AW828" i="8"/>
  <c r="AZ890" i="8"/>
  <c r="AO890" i="8"/>
  <c r="AQ890" i="8"/>
  <c r="AL890" i="8"/>
  <c r="AP890" i="8"/>
  <c r="AK890" i="8"/>
  <c r="AR890" i="8"/>
  <c r="AS890" i="8"/>
  <c r="AT890" i="8"/>
  <c r="AW890" i="8"/>
  <c r="AZ572" i="8"/>
  <c r="AO572" i="8"/>
  <c r="AQ572" i="8"/>
  <c r="AL572" i="8"/>
  <c r="AP572" i="8"/>
  <c r="AK572" i="8"/>
  <c r="AR572" i="8"/>
  <c r="AS572" i="8"/>
  <c r="AT572" i="8"/>
  <c r="AW572" i="8"/>
  <c r="AZ788" i="8"/>
  <c r="AO788" i="8"/>
  <c r="AQ788" i="8"/>
  <c r="AL788" i="8"/>
  <c r="AP788" i="8"/>
  <c r="AK788" i="8"/>
  <c r="AR788" i="8"/>
  <c r="AS788" i="8"/>
  <c r="AT788" i="8"/>
  <c r="AW788" i="8"/>
  <c r="AZ552" i="8"/>
  <c r="AO552" i="8"/>
  <c r="AQ552" i="8"/>
  <c r="AL552" i="8"/>
  <c r="AP552" i="8"/>
  <c r="AK552" i="8"/>
  <c r="AR552" i="8"/>
  <c r="AS552" i="8"/>
  <c r="AT552" i="8"/>
  <c r="AW552" i="8"/>
  <c r="AZ1013" i="8"/>
  <c r="AO1013" i="8"/>
  <c r="AQ1013" i="8"/>
  <c r="AL1013" i="8"/>
  <c r="AP1013" i="8"/>
  <c r="AK1013" i="8"/>
  <c r="AR1013" i="8"/>
  <c r="AS1013" i="8"/>
  <c r="AT1013" i="8"/>
  <c r="AW1013" i="8"/>
  <c r="AZ641" i="8"/>
  <c r="AO641" i="8"/>
  <c r="AQ641" i="8"/>
  <c r="AL641" i="8"/>
  <c r="AP641" i="8"/>
  <c r="AK641" i="8"/>
  <c r="AR641" i="8"/>
  <c r="AS641" i="8"/>
  <c r="AT641" i="8"/>
  <c r="AW641" i="8"/>
  <c r="AZ496" i="8"/>
  <c r="AO496" i="8"/>
  <c r="AQ496" i="8"/>
  <c r="AL496" i="8"/>
  <c r="AP496" i="8"/>
  <c r="AJ496" i="8"/>
  <c r="AK496" i="8"/>
  <c r="AR496" i="8"/>
  <c r="AS496" i="8"/>
  <c r="AT496" i="8"/>
  <c r="AW496" i="8"/>
  <c r="AZ688" i="8"/>
  <c r="AO688" i="8"/>
  <c r="AQ688" i="8"/>
  <c r="AL688" i="8"/>
  <c r="AP688" i="8"/>
  <c r="AK688" i="8"/>
  <c r="AR688" i="8"/>
  <c r="AS688" i="8"/>
  <c r="AT688" i="8"/>
  <c r="AW688" i="8"/>
  <c r="AZ350" i="8"/>
  <c r="AO350" i="8"/>
  <c r="AQ350" i="8"/>
  <c r="AL350" i="8"/>
  <c r="AP350" i="8"/>
  <c r="AK350" i="8"/>
  <c r="AR350" i="8"/>
  <c r="AS350" i="8"/>
  <c r="AT350" i="8"/>
  <c r="AW350" i="8"/>
  <c r="AZ297" i="8"/>
  <c r="AO297" i="8"/>
  <c r="AQ297" i="8"/>
  <c r="AL297" i="8"/>
  <c r="AP297" i="8"/>
  <c r="AK297" i="8"/>
  <c r="AR297" i="8"/>
  <c r="AS297" i="8"/>
  <c r="AT297" i="8"/>
  <c r="AW297" i="8"/>
  <c r="AZ298" i="8"/>
  <c r="AO298" i="8"/>
  <c r="AQ298" i="8"/>
  <c r="AL298" i="8"/>
  <c r="AP298" i="8"/>
  <c r="AK298" i="8"/>
  <c r="AR298" i="8"/>
  <c r="AS298" i="8"/>
  <c r="AT298" i="8"/>
  <c r="AW298" i="8"/>
  <c r="AZ367" i="8"/>
  <c r="AO367" i="8"/>
  <c r="AQ367" i="8"/>
  <c r="AL367" i="8"/>
  <c r="AP367" i="8"/>
  <c r="AK367" i="8"/>
  <c r="AR367" i="8"/>
  <c r="AS367" i="8"/>
  <c r="AT367" i="8"/>
  <c r="AW367" i="8"/>
  <c r="AZ110" i="8"/>
  <c r="AO110" i="8"/>
  <c r="AQ110" i="8"/>
  <c r="AL110" i="8"/>
  <c r="AP110" i="8"/>
  <c r="AK110" i="8"/>
  <c r="AR110" i="8"/>
  <c r="AS110" i="8"/>
  <c r="AT110" i="8"/>
  <c r="AW110" i="8"/>
  <c r="AZ455" i="8"/>
  <c r="AO455" i="8"/>
  <c r="AQ455" i="8"/>
  <c r="AL455" i="8"/>
  <c r="AP455" i="8"/>
  <c r="AK455" i="8"/>
  <c r="AR455" i="8"/>
  <c r="AS455" i="8"/>
  <c r="AT455" i="8"/>
  <c r="AW455" i="8"/>
  <c r="AZ358" i="8"/>
  <c r="AO358" i="8"/>
  <c r="AQ358" i="8"/>
  <c r="AL358" i="8"/>
  <c r="AP358" i="8"/>
  <c r="AK358" i="8"/>
  <c r="AR358" i="8"/>
  <c r="AS358" i="8"/>
  <c r="AT358" i="8"/>
  <c r="AW358" i="8"/>
  <c r="AZ689" i="8"/>
  <c r="AO689" i="8"/>
  <c r="AQ689" i="8"/>
  <c r="AL689" i="8"/>
  <c r="AP689" i="8"/>
  <c r="AK689" i="8"/>
  <c r="AR689" i="8"/>
  <c r="AS689" i="8"/>
  <c r="AT689" i="8"/>
  <c r="AW689" i="8"/>
  <c r="AZ359" i="8"/>
  <c r="AO359" i="8"/>
  <c r="AQ359" i="8"/>
  <c r="AL359" i="8"/>
  <c r="AP359" i="8"/>
  <c r="AJ359" i="8"/>
  <c r="AK359" i="8"/>
  <c r="AR359" i="8"/>
  <c r="AS359" i="8"/>
  <c r="AT359" i="8"/>
  <c r="AW359" i="8"/>
  <c r="AZ336" i="8"/>
  <c r="AO336" i="8"/>
  <c r="AQ336" i="8"/>
  <c r="AL336" i="8"/>
  <c r="AP336" i="8"/>
  <c r="AK336" i="8"/>
  <c r="AR336" i="8"/>
  <c r="AS336" i="8"/>
  <c r="AT336" i="8"/>
  <c r="AW336" i="8"/>
  <c r="AZ986" i="8"/>
  <c r="AO986" i="8"/>
  <c r="AQ986" i="8"/>
  <c r="AL986" i="8"/>
  <c r="AP986" i="8"/>
  <c r="AK986" i="8"/>
  <c r="AR986" i="8"/>
  <c r="AS986" i="8"/>
  <c r="AT986" i="8"/>
  <c r="AW986" i="8"/>
  <c r="AZ946" i="8"/>
  <c r="AO946" i="8"/>
  <c r="AQ946" i="8"/>
  <c r="AL946" i="8"/>
  <c r="AP946" i="8"/>
  <c r="AK946" i="8"/>
  <c r="AR946" i="8"/>
  <c r="AS946" i="8"/>
  <c r="AT946" i="8"/>
  <c r="AW946" i="8"/>
  <c r="AZ987" i="8"/>
  <c r="AO987" i="8"/>
  <c r="AQ987" i="8"/>
  <c r="AL987" i="8"/>
  <c r="AP987" i="8"/>
  <c r="AK987" i="8"/>
  <c r="AR987" i="8"/>
  <c r="AS987" i="8"/>
  <c r="AT987" i="8"/>
  <c r="AW987" i="8"/>
  <c r="AZ368" i="8"/>
  <c r="AO368" i="8"/>
  <c r="AQ368" i="8"/>
  <c r="AL368" i="8"/>
  <c r="AP368" i="8"/>
  <c r="AK368" i="8"/>
  <c r="AR368" i="8"/>
  <c r="AS368" i="8"/>
  <c r="AT368" i="8"/>
  <c r="AW368" i="8"/>
  <c r="AZ66" i="8"/>
  <c r="AO66" i="8"/>
  <c r="AQ66" i="8"/>
  <c r="AL66" i="8"/>
  <c r="AP66" i="8"/>
  <c r="AK66" i="8"/>
  <c r="AR66" i="8"/>
  <c r="AS66" i="8"/>
  <c r="AT66" i="8"/>
  <c r="AW66" i="8"/>
  <c r="AZ1003" i="8"/>
  <c r="AO1003" i="8"/>
  <c r="AQ1003" i="8"/>
  <c r="AL1003" i="8"/>
  <c r="AP1003" i="8"/>
  <c r="AK1003" i="8"/>
  <c r="AR1003" i="8"/>
  <c r="AS1003" i="8"/>
  <c r="AT1003" i="8"/>
  <c r="AW1003" i="8"/>
  <c r="AZ369" i="8"/>
  <c r="AO369" i="8"/>
  <c r="AQ369" i="8"/>
  <c r="AL369" i="8"/>
  <c r="AP369" i="8"/>
  <c r="AK369" i="8"/>
  <c r="AR369" i="8"/>
  <c r="AS369" i="8"/>
  <c r="AT369" i="8"/>
  <c r="AW369" i="8"/>
  <c r="AZ789" i="8"/>
  <c r="AO789" i="8"/>
  <c r="AQ789" i="8"/>
  <c r="AL789" i="8"/>
  <c r="AP789" i="8"/>
  <c r="AK789" i="8"/>
  <c r="AR789" i="8"/>
  <c r="AS789" i="8"/>
  <c r="AT789" i="8"/>
  <c r="AW789" i="8"/>
  <c r="AZ586" i="8"/>
  <c r="AO586" i="8"/>
  <c r="AQ586" i="8"/>
  <c r="AL586" i="8"/>
  <c r="AP586" i="8"/>
  <c r="AK586" i="8"/>
  <c r="AR586" i="8"/>
  <c r="AS586" i="8"/>
  <c r="AT586" i="8"/>
  <c r="AW586" i="8"/>
  <c r="AZ988" i="8"/>
  <c r="AO988" i="8"/>
  <c r="AQ988" i="8"/>
  <c r="AL988" i="8"/>
  <c r="AP988" i="8"/>
  <c r="AK988" i="8"/>
  <c r="AR988" i="8"/>
  <c r="AS988" i="8"/>
  <c r="AT988" i="8"/>
  <c r="AW988" i="8"/>
  <c r="AZ934" i="8"/>
  <c r="AO934" i="8"/>
  <c r="AQ934" i="8"/>
  <c r="AL934" i="8"/>
  <c r="AP934" i="8"/>
  <c r="AK934" i="8"/>
  <c r="AR934" i="8"/>
  <c r="AS934" i="8"/>
  <c r="AT934" i="8"/>
  <c r="AW934" i="8"/>
  <c r="AZ995" i="8"/>
  <c r="AO995" i="8"/>
  <c r="AQ995" i="8"/>
  <c r="AL995" i="8"/>
  <c r="AP995" i="8"/>
  <c r="AK995" i="8"/>
  <c r="AR995" i="8"/>
  <c r="AS995" i="8"/>
  <c r="AT995" i="8"/>
  <c r="AW995" i="8"/>
  <c r="AZ396" i="8"/>
  <c r="AO396" i="8"/>
  <c r="AQ396" i="8"/>
  <c r="AL396" i="8"/>
  <c r="AP396" i="8"/>
  <c r="AK396" i="8"/>
  <c r="AR396" i="8"/>
  <c r="AS396" i="8"/>
  <c r="AT396" i="8"/>
  <c r="AW396" i="8"/>
  <c r="AZ420" i="8"/>
  <c r="AO420" i="8"/>
  <c r="AQ420" i="8"/>
  <c r="AL420" i="8"/>
  <c r="AP420" i="8"/>
  <c r="AK420" i="8"/>
  <c r="AR420" i="8"/>
  <c r="AS420" i="8"/>
  <c r="AT420" i="8"/>
  <c r="AW420" i="8"/>
  <c r="AZ226" i="8"/>
  <c r="AO226" i="8"/>
  <c r="AQ226" i="8"/>
  <c r="AL226" i="8"/>
  <c r="AP226" i="8"/>
  <c r="AK226" i="8"/>
  <c r="AR226" i="8"/>
  <c r="AS226" i="8"/>
  <c r="AT226" i="8"/>
  <c r="AW226" i="8"/>
  <c r="AZ702" i="8"/>
  <c r="AO702" i="8"/>
  <c r="AQ702" i="8"/>
  <c r="AL702" i="8"/>
  <c r="AP702" i="8"/>
  <c r="AK702" i="8"/>
  <c r="AR702" i="8"/>
  <c r="AS702" i="8"/>
  <c r="AT702" i="8"/>
  <c r="AW702" i="8"/>
  <c r="AZ522" i="8"/>
  <c r="AO522" i="8"/>
  <c r="AQ522" i="8"/>
  <c r="AL522" i="8"/>
  <c r="AP522" i="8"/>
  <c r="AK522" i="8"/>
  <c r="AR522" i="8"/>
  <c r="AS522" i="8"/>
  <c r="AT522" i="8"/>
  <c r="AW522" i="8"/>
  <c r="AZ935" i="8"/>
  <c r="AO935" i="8"/>
  <c r="AQ935" i="8"/>
  <c r="AL935" i="8"/>
  <c r="AP935" i="8"/>
  <c r="AK935" i="8"/>
  <c r="AR935" i="8"/>
  <c r="AS935" i="8"/>
  <c r="AT935" i="8"/>
  <c r="AW935" i="8"/>
  <c r="AZ848" i="8"/>
  <c r="AO848" i="8"/>
  <c r="AQ848" i="8"/>
  <c r="AL848" i="8"/>
  <c r="AP848" i="8"/>
  <c r="AK848" i="8"/>
  <c r="AR848" i="8"/>
  <c r="AS848" i="8"/>
  <c r="AT848" i="8"/>
  <c r="AW848" i="8"/>
  <c r="AZ299" i="8"/>
  <c r="AO299" i="8"/>
  <c r="AQ299" i="8"/>
  <c r="AL299" i="8"/>
  <c r="AP299" i="8"/>
  <c r="AK299" i="8"/>
  <c r="AR299" i="8"/>
  <c r="AS299" i="8"/>
  <c r="AT299" i="8"/>
  <c r="AW299" i="8"/>
  <c r="AZ238" i="8"/>
  <c r="AO238" i="8"/>
  <c r="AQ238" i="8"/>
  <c r="AL238" i="8"/>
  <c r="AP238" i="8"/>
  <c r="AK238" i="8"/>
  <c r="AR238" i="8"/>
  <c r="AS238" i="8"/>
  <c r="AT238" i="8"/>
  <c r="AW238" i="8"/>
  <c r="AZ571" i="8"/>
  <c r="AO571" i="8"/>
  <c r="AQ571" i="8"/>
  <c r="AL571" i="8"/>
  <c r="AP571" i="8"/>
  <c r="AK571" i="8"/>
  <c r="AR571" i="8"/>
  <c r="AS571" i="8"/>
  <c r="AT571" i="8"/>
  <c r="AW571" i="8"/>
  <c r="AZ73" i="8"/>
  <c r="AO73" i="8"/>
  <c r="AQ73" i="8"/>
  <c r="AL73" i="8"/>
  <c r="AP73" i="8"/>
  <c r="AK73" i="8"/>
  <c r="AR73" i="8"/>
  <c r="AS73" i="8"/>
  <c r="AT73" i="8"/>
  <c r="AW73" i="8"/>
  <c r="AZ251" i="8"/>
  <c r="AO251" i="8"/>
  <c r="AQ251" i="8"/>
  <c r="AL251" i="8"/>
  <c r="AP251" i="8"/>
  <c r="AK251" i="8"/>
  <c r="AR251" i="8"/>
  <c r="AS251" i="8"/>
  <c r="AT251" i="8"/>
  <c r="AW251" i="8"/>
  <c r="AZ202" i="8"/>
  <c r="AO202" i="8"/>
  <c r="AQ202" i="8"/>
  <c r="AL202" i="8"/>
  <c r="AP202" i="8"/>
  <c r="AK202" i="8"/>
  <c r="AR202" i="8"/>
  <c r="AS202" i="8"/>
  <c r="AT202" i="8"/>
  <c r="AW202" i="8"/>
  <c r="AZ278" i="8"/>
  <c r="AO278" i="8"/>
  <c r="AQ278" i="8"/>
  <c r="AL278" i="8"/>
  <c r="AP278" i="8"/>
  <c r="AK278" i="8"/>
  <c r="AR278" i="8"/>
  <c r="AS278" i="8"/>
  <c r="AT278" i="8"/>
  <c r="AW278" i="8"/>
  <c r="AZ377" i="8"/>
  <c r="AO377" i="8"/>
  <c r="AQ377" i="8"/>
  <c r="AL377" i="8"/>
  <c r="AP377" i="8"/>
  <c r="AK377" i="8"/>
  <c r="AR377" i="8"/>
  <c r="AS377" i="8"/>
  <c r="AT377" i="8"/>
  <c r="AW377" i="8"/>
  <c r="AZ252" i="8"/>
  <c r="AO252" i="8"/>
  <c r="AQ252" i="8"/>
  <c r="AL252" i="8"/>
  <c r="AP252" i="8"/>
  <c r="AK252" i="8"/>
  <c r="AR252" i="8"/>
  <c r="AS252" i="8"/>
  <c r="AT252" i="8"/>
  <c r="AW252" i="8"/>
  <c r="AZ322" i="8"/>
  <c r="AO322" i="8"/>
  <c r="AQ322" i="8"/>
  <c r="AL322" i="8"/>
  <c r="AP322" i="8"/>
  <c r="AK322" i="8"/>
  <c r="AR322" i="8"/>
  <c r="AS322" i="8"/>
  <c r="AT322" i="8"/>
  <c r="AW322" i="8"/>
  <c r="AZ612" i="8"/>
  <c r="AO612" i="8"/>
  <c r="AQ612" i="8"/>
  <c r="AL612" i="8"/>
  <c r="AP612" i="8"/>
  <c r="AK612" i="8"/>
  <c r="AR612" i="8"/>
  <c r="AS612" i="8"/>
  <c r="AT612" i="8"/>
  <c r="AW612" i="8"/>
  <c r="AZ42" i="8"/>
  <c r="AO42" i="8"/>
  <c r="AQ42" i="8"/>
  <c r="AL42" i="8"/>
  <c r="AP42" i="8"/>
  <c r="AK42" i="8"/>
  <c r="AR42" i="8"/>
  <c r="AS42" i="8"/>
  <c r="AT42" i="8"/>
  <c r="AW42" i="8"/>
  <c r="AZ993" i="8"/>
  <c r="AO993" i="8"/>
  <c r="AQ993" i="8"/>
  <c r="AL993" i="8"/>
  <c r="AP993" i="8"/>
  <c r="AK993" i="8"/>
  <c r="AR993" i="8"/>
  <c r="AS993" i="8"/>
  <c r="AT993" i="8"/>
  <c r="AW993" i="8"/>
  <c r="AZ78" i="8"/>
  <c r="AO78" i="8"/>
  <c r="AQ78" i="8"/>
  <c r="AL78" i="8"/>
  <c r="AP78" i="8"/>
  <c r="AK78" i="8"/>
  <c r="AR78" i="8"/>
  <c r="AS78" i="8"/>
  <c r="AT78" i="8"/>
  <c r="AW78" i="8"/>
  <c r="AZ67" i="8"/>
  <c r="AO67" i="8"/>
  <c r="AQ67" i="8"/>
  <c r="AL67" i="8"/>
  <c r="AP67" i="8"/>
  <c r="AK67" i="8"/>
  <c r="AR67" i="8"/>
  <c r="AS67" i="8"/>
  <c r="AT67" i="8"/>
  <c r="AW67" i="8"/>
  <c r="AZ753" i="8"/>
  <c r="AO753" i="8"/>
  <c r="AQ753" i="8"/>
  <c r="AL753" i="8"/>
  <c r="AP753" i="8"/>
  <c r="AK753" i="8"/>
  <c r="AR753" i="8"/>
  <c r="AS753" i="8"/>
  <c r="AT753" i="8"/>
  <c r="AW753" i="8"/>
  <c r="AZ806" i="8"/>
  <c r="AO806" i="8"/>
  <c r="AQ806" i="8"/>
  <c r="AL806" i="8"/>
  <c r="AP806" i="8"/>
  <c r="AK806" i="8"/>
  <c r="AR806" i="8"/>
  <c r="AS806" i="8"/>
  <c r="AT806" i="8"/>
  <c r="AW806" i="8"/>
  <c r="AZ613" i="8"/>
  <c r="AO613" i="8"/>
  <c r="AQ613" i="8"/>
  <c r="AL613" i="8"/>
  <c r="AP613" i="8"/>
  <c r="AK613" i="8"/>
  <c r="AR613" i="8"/>
  <c r="AS613" i="8"/>
  <c r="AT613" i="8"/>
  <c r="AW613" i="8"/>
  <c r="AZ389" i="8"/>
  <c r="AO389" i="8"/>
  <c r="AQ389" i="8"/>
  <c r="AL389" i="8"/>
  <c r="AP389" i="8"/>
  <c r="AK389" i="8"/>
  <c r="AR389" i="8"/>
  <c r="AS389" i="8"/>
  <c r="AT389" i="8"/>
  <c r="AW389" i="8"/>
  <c r="AZ497" i="8"/>
  <c r="AO497" i="8"/>
  <c r="AQ497" i="8"/>
  <c r="AL497" i="8"/>
  <c r="AP497" i="8"/>
  <c r="AK497" i="8"/>
  <c r="AR497" i="8"/>
  <c r="AS497" i="8"/>
  <c r="AT497" i="8"/>
  <c r="AW497" i="8"/>
  <c r="AZ121" i="8"/>
  <c r="AO121" i="8"/>
  <c r="AQ121" i="8"/>
  <c r="AL121" i="8"/>
  <c r="AP121" i="8"/>
  <c r="AK121" i="8"/>
  <c r="AR121" i="8"/>
  <c r="AS121" i="8"/>
  <c r="AT121" i="8"/>
  <c r="AW121" i="8"/>
  <c r="AZ92" i="8"/>
  <c r="AO92" i="8"/>
  <c r="AQ92" i="8"/>
  <c r="AL92" i="8"/>
  <c r="AP92" i="8"/>
  <c r="AJ92" i="8"/>
  <c r="AK92" i="8"/>
  <c r="AR92" i="8"/>
  <c r="AS92" i="8"/>
  <c r="AT92" i="8"/>
  <c r="AW92" i="8"/>
  <c r="AZ203" i="8"/>
  <c r="AO203" i="8"/>
  <c r="AQ203" i="8"/>
  <c r="AL203" i="8"/>
  <c r="AP203" i="8"/>
  <c r="AK203" i="8"/>
  <c r="AR203" i="8"/>
  <c r="AS203" i="8"/>
  <c r="AT203" i="8"/>
  <c r="AW203" i="8"/>
  <c r="AZ642" i="8"/>
  <c r="AO642" i="8"/>
  <c r="AQ642" i="8"/>
  <c r="AL642" i="8"/>
  <c r="AP642" i="8"/>
  <c r="AK642" i="8"/>
  <c r="AR642" i="8"/>
  <c r="AS642" i="8"/>
  <c r="AT642" i="8"/>
  <c r="AW642" i="8"/>
  <c r="AZ370" i="8"/>
  <c r="AO370" i="8"/>
  <c r="AQ370" i="8"/>
  <c r="AL370" i="8"/>
  <c r="AP370" i="8"/>
  <c r="AK370" i="8"/>
  <c r="AR370" i="8"/>
  <c r="AS370" i="8"/>
  <c r="AT370" i="8"/>
  <c r="AW370" i="8"/>
  <c r="AZ868" i="8"/>
  <c r="AO868" i="8"/>
  <c r="AQ868" i="8"/>
  <c r="AL868" i="8"/>
  <c r="AP868" i="8"/>
  <c r="AK868" i="8"/>
  <c r="AR868" i="8"/>
  <c r="AS868" i="8"/>
  <c r="AT868" i="8"/>
  <c r="AW868" i="8"/>
  <c r="AZ300" i="8"/>
  <c r="AO300" i="8"/>
  <c r="AQ300" i="8"/>
  <c r="AL300" i="8"/>
  <c r="AP300" i="8"/>
  <c r="AK300" i="8"/>
  <c r="AR300" i="8"/>
  <c r="AS300" i="8"/>
  <c r="AT300" i="8"/>
  <c r="AW300" i="8"/>
  <c r="AZ525" i="8"/>
  <c r="AO525" i="8"/>
  <c r="AQ525" i="8"/>
  <c r="AL525" i="8"/>
  <c r="AP525" i="8"/>
  <c r="AK525" i="8"/>
  <c r="AR525" i="8"/>
  <c r="AS525" i="8"/>
  <c r="AT525" i="8"/>
  <c r="AW525" i="8"/>
  <c r="AZ231" i="8"/>
  <c r="AO231" i="8"/>
  <c r="AQ231" i="8"/>
  <c r="AL231" i="8"/>
  <c r="AP231" i="8"/>
  <c r="AK231" i="8"/>
  <c r="AR231" i="8"/>
  <c r="AS231" i="8"/>
  <c r="AT231" i="8"/>
  <c r="AW231" i="8"/>
  <c r="AZ180" i="8"/>
  <c r="AO180" i="8"/>
  <c r="AQ180" i="8"/>
  <c r="AL180" i="8"/>
  <c r="AP180" i="8"/>
  <c r="AJ180" i="8"/>
  <c r="AK180" i="8"/>
  <c r="AR180" i="8"/>
  <c r="AS180" i="8"/>
  <c r="AT180" i="8"/>
  <c r="AW180" i="8"/>
  <c r="AZ829" i="8"/>
  <c r="AO829" i="8"/>
  <c r="AQ829" i="8"/>
  <c r="AL829" i="8"/>
  <c r="AP829" i="8"/>
  <c r="AK829" i="8"/>
  <c r="AR829" i="8"/>
  <c r="AS829" i="8"/>
  <c r="AT829" i="8"/>
  <c r="AW829" i="8"/>
  <c r="AZ830" i="8"/>
  <c r="AO830" i="8"/>
  <c r="AQ830" i="8"/>
  <c r="AL830" i="8"/>
  <c r="AP830" i="8"/>
  <c r="AK830" i="8"/>
  <c r="AR830" i="8"/>
  <c r="AS830" i="8"/>
  <c r="AT830" i="8"/>
  <c r="AW830" i="8"/>
  <c r="AZ30" i="8"/>
  <c r="AO30" i="8"/>
  <c r="AQ30" i="8"/>
  <c r="AL30" i="8"/>
  <c r="AP30" i="8"/>
  <c r="AK30" i="8"/>
  <c r="AR30" i="8"/>
  <c r="AS30" i="8"/>
  <c r="AT30" i="8"/>
  <c r="AW30" i="8"/>
  <c r="AZ766" i="8"/>
  <c r="AO766" i="8"/>
  <c r="AQ766" i="8"/>
  <c r="AL766" i="8"/>
  <c r="AP766" i="8"/>
  <c r="AK766" i="8"/>
  <c r="AR766" i="8"/>
  <c r="AS766" i="8"/>
  <c r="AT766" i="8"/>
  <c r="AW766" i="8"/>
  <c r="AZ149" i="8"/>
  <c r="AO149" i="8"/>
  <c r="AQ149" i="8"/>
  <c r="AL149" i="8"/>
  <c r="AP149" i="8"/>
  <c r="AK149" i="8"/>
  <c r="AR149" i="8"/>
  <c r="AS149" i="8"/>
  <c r="AT149" i="8"/>
  <c r="AW149" i="8"/>
  <c r="AZ31" i="8"/>
  <c r="AO31" i="8"/>
  <c r="AQ31" i="8"/>
  <c r="AL31" i="8"/>
  <c r="AP31" i="8"/>
  <c r="AJ31" i="8"/>
  <c r="AK31" i="8"/>
  <c r="AR31" i="8"/>
  <c r="AS31" i="8"/>
  <c r="AT31" i="8"/>
  <c r="AW31" i="8"/>
  <c r="AZ58" i="8"/>
  <c r="AO58" i="8"/>
  <c r="AQ58" i="8"/>
  <c r="AL58" i="8"/>
  <c r="AP58" i="8"/>
  <c r="AK58" i="8"/>
  <c r="AR58" i="8"/>
  <c r="AS58" i="8"/>
  <c r="AT58" i="8"/>
  <c r="AW58" i="8"/>
  <c r="AZ86" i="8"/>
  <c r="AO86" i="8"/>
  <c r="AQ86" i="8"/>
  <c r="AL86" i="8"/>
  <c r="AP86" i="8"/>
  <c r="AK86" i="8"/>
  <c r="AR86" i="8"/>
  <c r="AS86" i="8"/>
  <c r="AT86" i="8"/>
  <c r="AW86" i="8"/>
  <c r="AZ767" i="8"/>
  <c r="AO767" i="8"/>
  <c r="AQ767" i="8"/>
  <c r="AL767" i="8"/>
  <c r="AP767" i="8"/>
  <c r="AK767" i="8"/>
  <c r="AR767" i="8"/>
  <c r="AS767" i="8"/>
  <c r="AT767" i="8"/>
  <c r="AW767" i="8"/>
  <c r="AZ1007" i="8"/>
  <c r="AO1007" i="8"/>
  <c r="AQ1007" i="8"/>
  <c r="AL1007" i="8"/>
  <c r="AP1007" i="8"/>
  <c r="AK1007" i="8"/>
  <c r="AR1007" i="8"/>
  <c r="AS1007" i="8"/>
  <c r="AT1007" i="8"/>
  <c r="AW1007" i="8"/>
  <c r="AZ994" i="8"/>
  <c r="AO994" i="8"/>
  <c r="AQ994" i="8"/>
  <c r="AL994" i="8"/>
  <c r="AP994" i="8"/>
  <c r="AK994" i="8"/>
  <c r="AR994" i="8"/>
  <c r="AS994" i="8"/>
  <c r="AT994" i="8"/>
  <c r="AW994" i="8"/>
  <c r="AZ93" i="8"/>
  <c r="AO93" i="8"/>
  <c r="AQ93" i="8"/>
  <c r="AL93" i="8"/>
  <c r="AP93" i="8"/>
  <c r="AK93" i="8"/>
  <c r="AR93" i="8"/>
  <c r="AS93" i="8"/>
  <c r="AT93" i="8"/>
  <c r="AW93" i="8"/>
  <c r="AZ279" i="8"/>
  <c r="AO279" i="8"/>
  <c r="AQ279" i="8"/>
  <c r="AL279" i="8"/>
  <c r="AP279" i="8"/>
  <c r="AJ279" i="8"/>
  <c r="AK279" i="8"/>
  <c r="AR279" i="8"/>
  <c r="AS279" i="8"/>
  <c r="AT279" i="8"/>
  <c r="AW279" i="8"/>
  <c r="AZ80" i="8"/>
  <c r="AO80" i="8"/>
  <c r="AQ80" i="8"/>
  <c r="AL80" i="8"/>
  <c r="AP80" i="8"/>
  <c r="AJ80" i="8"/>
  <c r="AK80" i="8"/>
  <c r="AR80" i="8"/>
  <c r="AS80" i="8"/>
  <c r="AT80" i="8"/>
  <c r="AW80" i="8"/>
  <c r="AZ166" i="8"/>
  <c r="AO166" i="8"/>
  <c r="AQ166" i="8"/>
  <c r="AL166" i="8"/>
  <c r="AP166" i="8"/>
  <c r="AK166" i="8"/>
  <c r="AR166" i="8"/>
  <c r="AS166" i="8"/>
  <c r="AT166" i="8"/>
  <c r="AW166" i="8"/>
  <c r="AZ270" i="8"/>
  <c r="AO270" i="8"/>
  <c r="AQ270" i="8"/>
  <c r="AL270" i="8"/>
  <c r="AP270" i="8"/>
  <c r="AK270" i="8"/>
  <c r="AR270" i="8"/>
  <c r="AS270" i="8"/>
  <c r="AT270" i="8"/>
  <c r="AW270" i="8"/>
  <c r="AZ164" i="8"/>
  <c r="AO164" i="8"/>
  <c r="AQ164" i="8"/>
  <c r="AL164" i="8"/>
  <c r="AP164" i="8"/>
  <c r="AK164" i="8"/>
  <c r="AR164" i="8"/>
  <c r="AS164" i="8"/>
  <c r="AT164" i="8"/>
  <c r="AW164" i="8"/>
  <c r="AZ301" i="8"/>
  <c r="AO301" i="8"/>
  <c r="AQ301" i="8"/>
  <c r="AL301" i="8"/>
  <c r="AP301" i="8"/>
  <c r="AK301" i="8"/>
  <c r="AR301" i="8"/>
  <c r="AS301" i="8"/>
  <c r="AT301" i="8"/>
  <c r="AW301" i="8"/>
  <c r="AZ466" i="8"/>
  <c r="AO466" i="8"/>
  <c r="AQ466" i="8"/>
  <c r="AL466" i="8"/>
  <c r="AP466" i="8"/>
  <c r="AK466" i="8"/>
  <c r="AR466" i="8"/>
  <c r="AS466" i="8"/>
  <c r="AT466" i="8"/>
  <c r="AW466" i="8"/>
  <c r="AZ169" i="8"/>
  <c r="AO169" i="8"/>
  <c r="AQ169" i="8"/>
  <c r="AL169" i="8"/>
  <c r="AP169" i="8"/>
  <c r="AK169" i="8"/>
  <c r="AR169" i="8"/>
  <c r="AS169" i="8"/>
  <c r="AT169" i="8"/>
  <c r="AW169" i="8"/>
  <c r="AZ951" i="8"/>
  <c r="AO951" i="8"/>
  <c r="AQ951" i="8"/>
  <c r="AL951" i="8"/>
  <c r="AP951" i="8"/>
  <c r="AK951" i="8"/>
  <c r="AR951" i="8"/>
  <c r="AS951" i="8"/>
  <c r="AT951" i="8"/>
  <c r="AW951" i="8"/>
  <c r="AZ87" i="8"/>
  <c r="AO87" i="8"/>
  <c r="AQ87" i="8"/>
  <c r="AL87" i="8"/>
  <c r="AP87" i="8"/>
  <c r="AK87" i="8"/>
  <c r="AR87" i="8"/>
  <c r="AS87" i="8"/>
  <c r="AT87" i="8"/>
  <c r="AW87" i="8"/>
  <c r="AZ722" i="8"/>
  <c r="AO722" i="8"/>
  <c r="AQ722" i="8"/>
  <c r="AL722" i="8"/>
  <c r="AP722" i="8"/>
  <c r="AK722" i="8"/>
  <c r="AR722" i="8"/>
  <c r="AS722" i="8"/>
  <c r="AT722" i="8"/>
  <c r="AW722" i="8"/>
  <c r="AZ49" i="8"/>
  <c r="AO49" i="8"/>
  <c r="AQ49" i="8"/>
  <c r="AL49" i="8"/>
  <c r="AP49" i="8"/>
  <c r="AK49" i="8"/>
  <c r="AR49" i="8"/>
  <c r="AS49" i="8"/>
  <c r="AT49" i="8"/>
  <c r="AW49" i="8"/>
  <c r="AZ43" i="8"/>
  <c r="AO43" i="8"/>
  <c r="AQ43" i="8"/>
  <c r="AL43" i="8"/>
  <c r="AP43" i="8"/>
  <c r="AK43" i="8"/>
  <c r="AR43" i="8"/>
  <c r="AS43" i="8"/>
  <c r="AT43" i="8"/>
  <c r="AW43" i="8"/>
  <c r="AZ573" i="8"/>
  <c r="AO573" i="8"/>
  <c r="AQ573" i="8"/>
  <c r="AL573" i="8"/>
  <c r="AP573" i="8"/>
  <c r="AK573" i="8"/>
  <c r="AR573" i="8"/>
  <c r="AS573" i="8"/>
  <c r="AT573" i="8"/>
  <c r="AW573" i="8"/>
  <c r="AZ474" i="8"/>
  <c r="AO474" i="8"/>
  <c r="AQ474" i="8"/>
  <c r="AL474" i="8"/>
  <c r="AP474" i="8"/>
  <c r="AK474" i="8"/>
  <c r="AR474" i="8"/>
  <c r="AS474" i="8"/>
  <c r="AT474" i="8"/>
  <c r="AW474" i="8"/>
  <c r="AZ913" i="8"/>
  <c r="AO913" i="8"/>
  <c r="AQ913" i="8"/>
  <c r="AL913" i="8"/>
  <c r="AP913" i="8"/>
  <c r="AK913" i="8"/>
  <c r="AR913" i="8"/>
  <c r="AS913" i="8"/>
  <c r="AT913" i="8"/>
  <c r="AW913" i="8"/>
  <c r="AZ150" i="8"/>
  <c r="AO150" i="8"/>
  <c r="AQ150" i="8"/>
  <c r="AL150" i="8"/>
  <c r="AP150" i="8"/>
  <c r="AK150" i="8"/>
  <c r="AR150" i="8"/>
  <c r="AS150" i="8"/>
  <c r="AT150" i="8"/>
  <c r="AW150" i="8"/>
  <c r="AZ308" i="8"/>
  <c r="AO308" i="8"/>
  <c r="AQ308" i="8"/>
  <c r="AL308" i="8"/>
  <c r="AP308" i="8"/>
  <c r="AK308" i="8"/>
  <c r="AR308" i="8"/>
  <c r="AS308" i="8"/>
  <c r="AT308" i="8"/>
  <c r="AW308" i="8"/>
  <c r="AZ157" i="8"/>
  <c r="AO157" i="8"/>
  <c r="AQ157" i="8"/>
  <c r="AL157" i="8"/>
  <c r="AP157" i="8"/>
  <c r="AK157" i="8"/>
  <c r="AR157" i="8"/>
  <c r="AS157" i="8"/>
  <c r="AT157" i="8"/>
  <c r="AW157" i="8"/>
  <c r="AZ739" i="8"/>
  <c r="AO739" i="8"/>
  <c r="AQ739" i="8"/>
  <c r="AL739" i="8"/>
  <c r="AP739" i="8"/>
  <c r="AK739" i="8"/>
  <c r="AR739" i="8"/>
  <c r="AS739" i="8"/>
  <c r="AT739" i="8"/>
  <c r="AW739" i="8"/>
  <c r="AZ498" i="8"/>
  <c r="AO498" i="8"/>
  <c r="AQ498" i="8"/>
  <c r="AL498" i="8"/>
  <c r="AP498" i="8"/>
  <c r="AK498" i="8"/>
  <c r="AR498" i="8"/>
  <c r="AS498" i="8"/>
  <c r="AT498" i="8"/>
  <c r="AW498" i="8"/>
  <c r="AZ239" i="8"/>
  <c r="AO239" i="8"/>
  <c r="AQ239" i="8"/>
  <c r="AL239" i="8"/>
  <c r="AP239" i="8"/>
  <c r="AK239" i="8"/>
  <c r="AR239" i="8"/>
  <c r="AS239" i="8"/>
  <c r="AT239" i="8"/>
  <c r="AW239" i="8"/>
  <c r="AZ167" i="8"/>
  <c r="AO167" i="8"/>
  <c r="AQ167" i="8"/>
  <c r="AL167" i="8"/>
  <c r="AP167" i="8"/>
  <c r="AK167" i="8"/>
  <c r="AR167" i="8"/>
  <c r="AS167" i="8"/>
  <c r="AT167" i="8"/>
  <c r="AW167" i="8"/>
  <c r="AZ288" i="8"/>
  <c r="AO288" i="8"/>
  <c r="AQ288" i="8"/>
  <c r="AL288" i="8"/>
  <c r="AP288" i="8"/>
  <c r="AK288" i="8"/>
  <c r="AR288" i="8"/>
  <c r="AS288" i="8"/>
  <c r="AT288" i="8"/>
  <c r="AW288" i="8"/>
  <c r="AZ61" i="8"/>
  <c r="AO61" i="8"/>
  <c r="AQ61" i="8"/>
  <c r="AL61" i="8"/>
  <c r="AP61" i="8"/>
  <c r="AK61" i="8"/>
  <c r="AR61" i="8"/>
  <c r="AS61" i="8"/>
  <c r="AT61" i="8"/>
  <c r="AW61" i="8"/>
  <c r="AZ44" i="8"/>
  <c r="AO44" i="8"/>
  <c r="AQ44" i="8"/>
  <c r="AL44" i="8"/>
  <c r="AP44" i="8"/>
  <c r="AK44" i="8"/>
  <c r="AR44" i="8"/>
  <c r="AS44" i="8"/>
  <c r="AT44" i="8"/>
  <c r="AW44" i="8"/>
  <c r="AZ215" i="8"/>
  <c r="AO215" i="8"/>
  <c r="AQ215" i="8"/>
  <c r="AL215" i="8"/>
  <c r="AP215" i="8"/>
  <c r="AK215" i="8"/>
  <c r="AR215" i="8"/>
  <c r="AS215" i="8"/>
  <c r="AT215" i="8"/>
  <c r="AW215" i="8"/>
  <c r="AZ337" i="8"/>
  <c r="AO337" i="8"/>
  <c r="AQ337" i="8"/>
  <c r="AL337" i="8"/>
  <c r="AP337" i="8"/>
  <c r="AK337" i="8"/>
  <c r="AR337" i="8"/>
  <c r="AS337" i="8"/>
  <c r="AT337" i="8"/>
  <c r="AW337" i="8"/>
  <c r="AZ475" i="8"/>
  <c r="AO475" i="8"/>
  <c r="AQ475" i="8"/>
  <c r="AL475" i="8"/>
  <c r="AP475" i="8"/>
  <c r="AK475" i="8"/>
  <c r="AR475" i="8"/>
  <c r="AS475" i="8"/>
  <c r="AT475" i="8"/>
  <c r="AW475" i="8"/>
  <c r="AZ333" i="8"/>
  <c r="AO333" i="8"/>
  <c r="AQ333" i="8"/>
  <c r="AL333" i="8"/>
  <c r="AP333" i="8"/>
  <c r="AK333" i="8"/>
  <c r="AR333" i="8"/>
  <c r="AS333" i="8"/>
  <c r="AT333" i="8"/>
  <c r="AW333" i="8"/>
  <c r="AZ103" i="8"/>
  <c r="AO103" i="8"/>
  <c r="AQ103" i="8"/>
  <c r="AL103" i="8"/>
  <c r="AP103" i="8"/>
  <c r="AK103" i="8"/>
  <c r="AR103" i="8"/>
  <c r="AS103" i="8"/>
  <c r="AT103" i="8"/>
  <c r="AW103" i="8"/>
  <c r="AZ104" i="8"/>
  <c r="AO104" i="8"/>
  <c r="AQ104" i="8"/>
  <c r="AL104" i="8"/>
  <c r="AP104" i="8"/>
  <c r="AK104" i="8"/>
  <c r="AR104" i="8"/>
  <c r="AS104" i="8"/>
  <c r="AT104" i="8"/>
  <c r="AW104" i="8"/>
  <c r="AZ57" i="8"/>
  <c r="AO57" i="8"/>
  <c r="AQ57" i="8"/>
  <c r="AL57" i="8"/>
  <c r="AP57" i="8"/>
  <c r="AK57" i="8"/>
  <c r="AR57" i="8"/>
  <c r="AS57" i="8"/>
  <c r="AT57" i="8"/>
  <c r="AW57" i="8"/>
  <c r="AZ70" i="8"/>
  <c r="AO70" i="8"/>
  <c r="AQ70" i="8"/>
  <c r="AL70" i="8"/>
  <c r="AP70" i="8"/>
  <c r="AK70" i="8"/>
  <c r="AR70" i="8"/>
  <c r="AS70" i="8"/>
  <c r="AT70" i="8"/>
  <c r="AW70" i="8"/>
  <c r="AZ79" i="8"/>
  <c r="AO79" i="8"/>
  <c r="AQ79" i="8"/>
  <c r="AL79" i="8"/>
  <c r="AP79" i="8"/>
  <c r="AK79" i="8"/>
  <c r="AR79" i="8"/>
  <c r="AS79" i="8"/>
  <c r="AT79" i="8"/>
  <c r="AW79" i="8"/>
  <c r="AZ538" i="8"/>
  <c r="AO538" i="8"/>
  <c r="AQ538" i="8"/>
  <c r="AL538" i="8"/>
  <c r="AP538" i="8"/>
  <c r="AK538" i="8"/>
  <c r="AR538" i="8"/>
  <c r="AS538" i="8"/>
  <c r="AT538" i="8"/>
  <c r="AW538" i="8"/>
  <c r="AZ260" i="8"/>
  <c r="AO260" i="8"/>
  <c r="AQ260" i="8"/>
  <c r="AL260" i="8"/>
  <c r="AP260" i="8"/>
  <c r="AK260" i="8"/>
  <c r="AR260" i="8"/>
  <c r="AS260" i="8"/>
  <c r="AT260" i="8"/>
  <c r="AW260" i="8"/>
  <c r="AZ673" i="8"/>
  <c r="AO673" i="8"/>
  <c r="AQ673" i="8"/>
  <c r="AL673" i="8"/>
  <c r="AP673" i="8"/>
  <c r="AK673" i="8"/>
  <c r="AR673" i="8"/>
  <c r="AS673" i="8"/>
  <c r="AT673" i="8"/>
  <c r="AW673" i="8"/>
  <c r="AZ132" i="8"/>
  <c r="AO132" i="8"/>
  <c r="AQ132" i="8"/>
  <c r="AL132" i="8"/>
  <c r="AP132" i="8"/>
  <c r="AJ132" i="8"/>
  <c r="AK132" i="8"/>
  <c r="AR132" i="8"/>
  <c r="AS132" i="8"/>
  <c r="AT132" i="8"/>
  <c r="AW132" i="8"/>
  <c r="AZ130" i="8"/>
  <c r="AO130" i="8"/>
  <c r="AQ130" i="8"/>
  <c r="AL130" i="8"/>
  <c r="AP130" i="8"/>
  <c r="AK130" i="8"/>
  <c r="AR130" i="8"/>
  <c r="AS130" i="8"/>
  <c r="AT130" i="8"/>
  <c r="AW130" i="8"/>
  <c r="AZ302" i="8"/>
  <c r="AO302" i="8"/>
  <c r="AQ302" i="8"/>
  <c r="AL302" i="8"/>
  <c r="AP302" i="8"/>
  <c r="AK302" i="8"/>
  <c r="AR302" i="8"/>
  <c r="AS302" i="8"/>
  <c r="AT302" i="8"/>
  <c r="AW302" i="8"/>
  <c r="AZ76" i="8"/>
  <c r="AO76" i="8"/>
  <c r="AQ76" i="8"/>
  <c r="AL76" i="8"/>
  <c r="AP76" i="8"/>
  <c r="AK76" i="8"/>
  <c r="AR76" i="8"/>
  <c r="AS76" i="8"/>
  <c r="AT76" i="8"/>
  <c r="AW76" i="8"/>
  <c r="AZ27" i="8"/>
  <c r="AO27" i="8"/>
  <c r="AQ27" i="8"/>
  <c r="AL27" i="8"/>
  <c r="AP27" i="8"/>
  <c r="AJ27" i="8"/>
  <c r="AK27" i="8"/>
  <c r="AR27" i="8"/>
  <c r="AS27" i="8"/>
  <c r="AT27" i="8"/>
  <c r="AW27" i="8"/>
  <c r="AZ768" i="8"/>
  <c r="AO768" i="8"/>
  <c r="AQ768" i="8"/>
  <c r="AL768" i="8"/>
  <c r="AP768" i="8"/>
  <c r="AK768" i="8"/>
  <c r="AR768" i="8"/>
  <c r="AS768" i="8"/>
  <c r="AT768" i="8"/>
  <c r="AW768" i="8"/>
  <c r="AZ499" i="8"/>
  <c r="AO499" i="8"/>
  <c r="AQ499" i="8"/>
  <c r="AL499" i="8"/>
  <c r="AP499" i="8"/>
  <c r="AK499" i="8"/>
  <c r="AR499" i="8"/>
  <c r="AS499" i="8"/>
  <c r="AT499" i="8"/>
  <c r="AW499" i="8"/>
  <c r="AZ246" i="8"/>
  <c r="AO246" i="8"/>
  <c r="AQ246" i="8"/>
  <c r="AL246" i="8"/>
  <c r="AP246" i="8"/>
  <c r="AK246" i="8"/>
  <c r="AR246" i="8"/>
  <c r="AS246" i="8"/>
  <c r="AT246" i="8"/>
  <c r="AW246" i="8"/>
  <c r="AZ382" i="8"/>
  <c r="AO382" i="8"/>
  <c r="AQ382" i="8"/>
  <c r="AL382" i="8"/>
  <c r="AP382" i="8"/>
  <c r="AK382" i="8"/>
  <c r="AR382" i="8"/>
  <c r="AS382" i="8"/>
  <c r="AT382" i="8"/>
  <c r="AW382" i="8"/>
  <c r="AZ253" i="8"/>
  <c r="AO253" i="8"/>
  <c r="AQ253" i="8"/>
  <c r="AL253" i="8"/>
  <c r="AP253" i="8"/>
  <c r="AK253" i="8"/>
  <c r="AR253" i="8"/>
  <c r="AS253" i="8"/>
  <c r="AT253" i="8"/>
  <c r="AW253" i="8"/>
  <c r="AZ170" i="8"/>
  <c r="AO170" i="8"/>
  <c r="AQ170" i="8"/>
  <c r="AL170" i="8"/>
  <c r="AP170" i="8"/>
  <c r="AK170" i="8"/>
  <c r="AR170" i="8"/>
  <c r="AS170" i="8"/>
  <c r="AT170" i="8"/>
  <c r="AW170" i="8"/>
  <c r="AZ807" i="8"/>
  <c r="AO807" i="8"/>
  <c r="AQ807" i="8"/>
  <c r="AL807" i="8"/>
  <c r="AP807" i="8"/>
  <c r="AK807" i="8"/>
  <c r="AR807" i="8"/>
  <c r="AS807" i="8"/>
  <c r="AT807" i="8"/>
  <c r="AW807" i="8"/>
  <c r="AZ220" i="8"/>
  <c r="AO220" i="8"/>
  <c r="AQ220" i="8"/>
  <c r="AL220" i="8"/>
  <c r="AP220" i="8"/>
  <c r="AK220" i="8"/>
  <c r="AR220" i="8"/>
  <c r="AS220" i="8"/>
  <c r="AT220" i="8"/>
  <c r="AW220" i="8"/>
  <c r="AZ323" i="8"/>
  <c r="AO323" i="8"/>
  <c r="AQ323" i="8"/>
  <c r="AL323" i="8"/>
  <c r="AP323" i="8"/>
  <c r="AK323" i="8"/>
  <c r="AR323" i="8"/>
  <c r="AS323" i="8"/>
  <c r="AT323" i="8"/>
  <c r="AW323" i="8"/>
  <c r="AZ107" i="8"/>
  <c r="AO107" i="8"/>
  <c r="AQ107" i="8"/>
  <c r="AL107" i="8"/>
  <c r="AP107" i="8"/>
  <c r="AK107" i="8"/>
  <c r="AR107" i="8"/>
  <c r="AS107" i="8"/>
  <c r="AT107" i="8"/>
  <c r="AW107" i="8"/>
  <c r="AZ713" i="8"/>
  <c r="AO713" i="8"/>
  <c r="AQ713" i="8"/>
  <c r="AL713" i="8"/>
  <c r="AP713" i="8"/>
  <c r="AK713" i="8"/>
  <c r="AR713" i="8"/>
  <c r="AS713" i="8"/>
  <c r="AT713" i="8"/>
  <c r="AW713" i="8"/>
  <c r="AZ171" i="8"/>
  <c r="AO171" i="8"/>
  <c r="AQ171" i="8"/>
  <c r="AL171" i="8"/>
  <c r="AP171" i="8"/>
  <c r="AK171" i="8"/>
  <c r="AR171" i="8"/>
  <c r="AS171" i="8"/>
  <c r="AT171" i="8"/>
  <c r="AW171" i="8"/>
  <c r="AZ69" i="8"/>
  <c r="AO69" i="8"/>
  <c r="AQ69" i="8"/>
  <c r="AL69" i="8"/>
  <c r="AP69" i="8"/>
  <c r="AK69" i="8"/>
  <c r="AR69" i="8"/>
  <c r="AS69" i="8"/>
  <c r="AT69" i="8"/>
  <c r="AW69" i="8"/>
  <c r="AZ526" i="8"/>
  <c r="AO526" i="8"/>
  <c r="AQ526" i="8"/>
  <c r="AL526" i="8"/>
  <c r="AP526" i="8"/>
  <c r="AK526" i="8"/>
  <c r="AR526" i="8"/>
  <c r="AS526" i="8"/>
  <c r="AT526" i="8"/>
  <c r="AW526" i="8"/>
  <c r="AZ754" i="8"/>
  <c r="AO754" i="8"/>
  <c r="AQ754" i="8"/>
  <c r="AL754" i="8"/>
  <c r="AP754" i="8"/>
  <c r="AK754" i="8"/>
  <c r="AR754" i="8"/>
  <c r="AS754" i="8"/>
  <c r="AT754" i="8"/>
  <c r="AW754" i="8"/>
  <c r="AZ52" i="8"/>
  <c r="AO52" i="8"/>
  <c r="AQ52" i="8"/>
  <c r="AL52" i="8"/>
  <c r="AP52" i="8"/>
  <c r="AJ52" i="8"/>
  <c r="AK52" i="8"/>
  <c r="AR52" i="8"/>
  <c r="AS52" i="8"/>
  <c r="AT52" i="8"/>
  <c r="AW52" i="8"/>
  <c r="AZ261" i="8"/>
  <c r="AO261" i="8"/>
  <c r="AQ261" i="8"/>
  <c r="AL261" i="8"/>
  <c r="AP261" i="8"/>
  <c r="AK261" i="8"/>
  <c r="AR261" i="8"/>
  <c r="AS261" i="8"/>
  <c r="AT261" i="8"/>
  <c r="AW261" i="8"/>
  <c r="AZ515" i="8"/>
  <c r="AO515" i="8"/>
  <c r="AQ515" i="8"/>
  <c r="AL515" i="8"/>
  <c r="AP515" i="8"/>
  <c r="AK515" i="8"/>
  <c r="AR515" i="8"/>
  <c r="AS515" i="8"/>
  <c r="AT515" i="8"/>
  <c r="AW515" i="8"/>
  <c r="AZ315" i="8"/>
  <c r="AO315" i="8"/>
  <c r="AQ315" i="8"/>
  <c r="AL315" i="8"/>
  <c r="AP315" i="8"/>
  <c r="AK315" i="8"/>
  <c r="AR315" i="8"/>
  <c r="AS315" i="8"/>
  <c r="AT315" i="8"/>
  <c r="AW315" i="8"/>
  <c r="AZ227" i="8"/>
  <c r="AO227" i="8"/>
  <c r="AQ227" i="8"/>
  <c r="AL227" i="8"/>
  <c r="AP227" i="8"/>
  <c r="AK227" i="8"/>
  <c r="AR227" i="8"/>
  <c r="AS227" i="8"/>
  <c r="AT227" i="8"/>
  <c r="AW227" i="8"/>
  <c r="AZ33" i="8"/>
  <c r="AO33" i="8"/>
  <c r="AQ33" i="8"/>
  <c r="AL33" i="8"/>
  <c r="AP33" i="8"/>
  <c r="AK33" i="8"/>
  <c r="AR33" i="8"/>
  <c r="AS33" i="8"/>
  <c r="AT33" i="8"/>
  <c r="AW33" i="8"/>
  <c r="AZ142" i="8"/>
  <c r="AO142" i="8"/>
  <c r="AQ142" i="8"/>
  <c r="AL142" i="8"/>
  <c r="AP142" i="8"/>
  <c r="AK142" i="8"/>
  <c r="AR142" i="8"/>
  <c r="AS142" i="8"/>
  <c r="AT142" i="8"/>
  <c r="AW142" i="8"/>
  <c r="AZ953" i="8"/>
  <c r="AO953" i="8"/>
  <c r="AQ953" i="8"/>
  <c r="AL953" i="8"/>
  <c r="AP953" i="8"/>
  <c r="AK953" i="8"/>
  <c r="AR953" i="8"/>
  <c r="AS953" i="8"/>
  <c r="AT953" i="8"/>
  <c r="AW953" i="8"/>
  <c r="AZ371" i="8"/>
  <c r="AO371" i="8"/>
  <c r="AQ371" i="8"/>
  <c r="AL371" i="8"/>
  <c r="AP371" i="8"/>
  <c r="AK371" i="8"/>
  <c r="AR371" i="8"/>
  <c r="AS371" i="8"/>
  <c r="AT371" i="8"/>
  <c r="AW371" i="8"/>
  <c r="AZ703" i="8"/>
  <c r="AO703" i="8"/>
  <c r="AQ703" i="8"/>
  <c r="AL703" i="8"/>
  <c r="AP703" i="8"/>
  <c r="AK703" i="8"/>
  <c r="AR703" i="8"/>
  <c r="AS703" i="8"/>
  <c r="AT703" i="8"/>
  <c r="AW703" i="8"/>
  <c r="AZ88" i="8"/>
  <c r="AO88" i="8"/>
  <c r="AQ88" i="8"/>
  <c r="AL88" i="8"/>
  <c r="AP88" i="8"/>
  <c r="AJ88" i="8"/>
  <c r="AK88" i="8"/>
  <c r="AR88" i="8"/>
  <c r="AS88" i="8"/>
  <c r="AT88" i="8"/>
  <c r="AW88" i="8"/>
  <c r="AZ488" i="8"/>
  <c r="AO488" i="8"/>
  <c r="AQ488" i="8"/>
  <c r="AL488" i="8"/>
  <c r="AP488" i="8"/>
  <c r="AK488" i="8"/>
  <c r="AR488" i="8"/>
  <c r="AS488" i="8"/>
  <c r="AT488" i="8"/>
  <c r="AW488" i="8"/>
  <c r="AZ415" i="8"/>
  <c r="AO415" i="8"/>
  <c r="AQ415" i="8"/>
  <c r="AL415" i="8"/>
  <c r="AP415" i="8"/>
  <c r="AK415" i="8"/>
  <c r="AR415" i="8"/>
  <c r="AS415" i="8"/>
  <c r="AT415" i="8"/>
  <c r="AW415" i="8"/>
  <c r="AZ964" i="8"/>
  <c r="AO964" i="8"/>
  <c r="AQ964" i="8"/>
  <c r="AL964" i="8"/>
  <c r="AP964" i="8"/>
  <c r="AK964" i="8"/>
  <c r="AR964" i="8"/>
  <c r="AS964" i="8"/>
  <c r="AT964" i="8"/>
  <c r="AW964" i="8"/>
  <c r="AZ5" i="8"/>
  <c r="AO5" i="8"/>
  <c r="AQ5" i="8"/>
  <c r="AL5" i="8"/>
  <c r="AP5" i="8"/>
  <c r="AK5" i="8"/>
  <c r="AR5" i="8"/>
  <c r="AS5" i="8"/>
  <c r="AT5" i="8"/>
  <c r="AW5" i="8"/>
  <c r="AZ341" i="8"/>
  <c r="AO341" i="8"/>
  <c r="AQ341" i="8"/>
  <c r="AL341" i="8"/>
  <c r="AP341" i="8"/>
  <c r="AK341" i="8"/>
  <c r="AR341" i="8"/>
  <c r="AS341" i="8"/>
  <c r="AT341" i="8"/>
  <c r="AW341" i="8"/>
  <c r="AZ62" i="8"/>
  <c r="AO62" i="8"/>
  <c r="AQ62" i="8"/>
  <c r="AL62" i="8"/>
  <c r="AP62" i="8"/>
  <c r="AK62" i="8"/>
  <c r="AR62" i="8"/>
  <c r="AS62" i="8"/>
  <c r="AT62" i="8"/>
  <c r="AW62" i="8"/>
  <c r="AZ654" i="8"/>
  <c r="AO654" i="8"/>
  <c r="AQ654" i="8"/>
  <c r="AL654" i="8"/>
  <c r="AP654" i="8"/>
  <c r="AK654" i="8"/>
  <c r="AR654" i="8"/>
  <c r="AS654" i="8"/>
  <c r="AT654" i="8"/>
  <c r="AW654" i="8"/>
  <c r="AZ303" i="8"/>
  <c r="AO303" i="8"/>
  <c r="AQ303" i="8"/>
  <c r="AL303" i="8"/>
  <c r="AP303" i="8"/>
  <c r="AJ303" i="8"/>
  <c r="AK303" i="8"/>
  <c r="AR303" i="8"/>
  <c r="AS303" i="8"/>
  <c r="AT303" i="8"/>
  <c r="AW303" i="8"/>
  <c r="AZ817" i="8"/>
  <c r="AO817" i="8"/>
  <c r="AQ817" i="8"/>
  <c r="AL817" i="8"/>
  <c r="AP817" i="8"/>
  <c r="AK817" i="8"/>
  <c r="AR817" i="8"/>
  <c r="AS817" i="8"/>
  <c r="AT817" i="8"/>
  <c r="AW817" i="8"/>
  <c r="AZ262" i="8"/>
  <c r="AO262" i="8"/>
  <c r="AQ262" i="8"/>
  <c r="AL262" i="8"/>
  <c r="AP262" i="8"/>
  <c r="AK262" i="8"/>
  <c r="AR262" i="8"/>
  <c r="AS262" i="8"/>
  <c r="AT262" i="8"/>
  <c r="AW262" i="8"/>
  <c r="AZ630" i="8"/>
  <c r="AO630" i="8"/>
  <c r="AQ630" i="8"/>
  <c r="AL630" i="8"/>
  <c r="AP630" i="8"/>
  <c r="AK630" i="8"/>
  <c r="AR630" i="8"/>
  <c r="AS630" i="8"/>
  <c r="AT630" i="8"/>
  <c r="AW630" i="8"/>
  <c r="AZ172" i="8"/>
  <c r="AO172" i="8"/>
  <c r="AQ172" i="8"/>
  <c r="AL172" i="8"/>
  <c r="AP172" i="8"/>
  <c r="AK172" i="8"/>
  <c r="AR172" i="8"/>
  <c r="AS172" i="8"/>
  <c r="AT172" i="8"/>
  <c r="AW172" i="8"/>
  <c r="AZ643" i="8"/>
  <c r="AO643" i="8"/>
  <c r="AQ643" i="8"/>
  <c r="AL643" i="8"/>
  <c r="AP643" i="8"/>
  <c r="AK643" i="8"/>
  <c r="AR643" i="8"/>
  <c r="AS643" i="8"/>
  <c r="AT643" i="8"/>
  <c r="AW643" i="8"/>
  <c r="AZ714" i="8"/>
  <c r="AO714" i="8"/>
  <c r="AQ714" i="8"/>
  <c r="AL714" i="8"/>
  <c r="AP714" i="8"/>
  <c r="AK714" i="8"/>
  <c r="AR714" i="8"/>
  <c r="AS714" i="8"/>
  <c r="AT714" i="8"/>
  <c r="AW714" i="8"/>
  <c r="AZ338" i="8"/>
  <c r="AO338" i="8"/>
  <c r="AQ338" i="8"/>
  <c r="AL338" i="8"/>
  <c r="AP338" i="8"/>
  <c r="AK338" i="8"/>
  <c r="AR338" i="8"/>
  <c r="AS338" i="8"/>
  <c r="AT338" i="8"/>
  <c r="AW338" i="8"/>
  <c r="AZ143" i="8"/>
  <c r="AO143" i="8"/>
  <c r="AQ143" i="8"/>
  <c r="AL143" i="8"/>
  <c r="AP143" i="8"/>
  <c r="AK143" i="8"/>
  <c r="AR143" i="8"/>
  <c r="AS143" i="8"/>
  <c r="AT143" i="8"/>
  <c r="AW143" i="8"/>
  <c r="AZ372" i="8"/>
  <c r="AO372" i="8"/>
  <c r="AQ372" i="8"/>
  <c r="AL372" i="8"/>
  <c r="AP372" i="8"/>
  <c r="AK372" i="8"/>
  <c r="AR372" i="8"/>
  <c r="AS372" i="8"/>
  <c r="AT372" i="8"/>
  <c r="AW372" i="8"/>
  <c r="AZ360" i="8"/>
  <c r="AO360" i="8"/>
  <c r="AQ360" i="8"/>
  <c r="AL360" i="8"/>
  <c r="AP360" i="8"/>
  <c r="AJ360" i="8"/>
  <c r="AK360" i="8"/>
  <c r="AR360" i="8"/>
  <c r="AS360" i="8"/>
  <c r="AT360" i="8"/>
  <c r="AW360" i="8"/>
  <c r="AZ111" i="8"/>
  <c r="AO111" i="8"/>
  <c r="AQ111" i="8"/>
  <c r="AL111" i="8"/>
  <c r="AP111" i="8"/>
  <c r="AK111" i="8"/>
  <c r="AR111" i="8"/>
  <c r="AS111" i="8"/>
  <c r="AT111" i="8"/>
  <c r="AW111" i="8"/>
  <c r="AZ936" i="8"/>
  <c r="AO936" i="8"/>
  <c r="AQ936" i="8"/>
  <c r="AL936" i="8"/>
  <c r="AP936" i="8"/>
  <c r="AK936" i="8"/>
  <c r="AR936" i="8"/>
  <c r="AS936" i="8"/>
  <c r="AT936" i="8"/>
  <c r="AW936" i="8"/>
  <c r="AZ158" i="8"/>
  <c r="AO158" i="8"/>
  <c r="AQ158" i="8"/>
  <c r="AL158" i="8"/>
  <c r="AP158" i="8"/>
  <c r="AK158" i="8"/>
  <c r="AR158" i="8"/>
  <c r="AS158" i="8"/>
  <c r="AT158" i="8"/>
  <c r="AW158" i="8"/>
  <c r="AZ937" i="8"/>
  <c r="AO937" i="8"/>
  <c r="AQ937" i="8"/>
  <c r="AL937" i="8"/>
  <c r="AP937" i="8"/>
  <c r="AK937" i="8"/>
  <c r="AR937" i="8"/>
  <c r="AS937" i="8"/>
  <c r="AT937" i="8"/>
  <c r="AW937" i="8"/>
  <c r="AZ63" i="8"/>
  <c r="AO63" i="8"/>
  <c r="AQ63" i="8"/>
  <c r="AL63" i="8"/>
  <c r="AP63" i="8"/>
  <c r="AK63" i="8"/>
  <c r="AR63" i="8"/>
  <c r="AS63" i="8"/>
  <c r="AT63" i="8"/>
  <c r="AW63" i="8"/>
  <c r="AZ34" i="8"/>
  <c r="AO34" i="8"/>
  <c r="AQ34" i="8"/>
  <c r="AL34" i="8"/>
  <c r="AP34" i="8"/>
  <c r="AK34" i="8"/>
  <c r="AR34" i="8"/>
  <c r="AS34" i="8"/>
  <c r="AT34" i="8"/>
  <c r="AW34" i="8"/>
  <c r="AZ188" i="8"/>
  <c r="AO188" i="8"/>
  <c r="AQ188" i="8"/>
  <c r="AL188" i="8"/>
  <c r="AP188" i="8"/>
  <c r="AK188" i="8"/>
  <c r="AR188" i="8"/>
  <c r="AS188" i="8"/>
  <c r="AT188" i="8"/>
  <c r="AW188" i="8"/>
  <c r="AZ325" i="8"/>
  <c r="AO325" i="8"/>
  <c r="AQ325" i="8"/>
  <c r="AL325" i="8"/>
  <c r="AP325" i="8"/>
  <c r="AK325" i="8"/>
  <c r="AR325" i="8"/>
  <c r="AS325" i="8"/>
  <c r="AT325" i="8"/>
  <c r="AW325" i="8"/>
  <c r="AZ28" i="8"/>
  <c r="AO28" i="8"/>
  <c r="AQ28" i="8"/>
  <c r="AL28" i="8"/>
  <c r="AP28" i="8"/>
  <c r="AK28" i="8"/>
  <c r="AR28" i="8"/>
  <c r="AS28" i="8"/>
  <c r="AT28" i="8"/>
  <c r="AW28" i="8"/>
  <c r="AZ91" i="8"/>
  <c r="AO91" i="8"/>
  <c r="AQ91" i="8"/>
  <c r="AL91" i="8"/>
  <c r="AP91" i="8"/>
  <c r="AK91" i="8"/>
  <c r="AR91" i="8"/>
  <c r="AS91" i="8"/>
  <c r="AT91" i="8"/>
  <c r="AW91" i="8"/>
  <c r="AZ442" i="8"/>
  <c r="AO442" i="8"/>
  <c r="AQ442" i="8"/>
  <c r="AL442" i="8"/>
  <c r="AP442" i="8"/>
  <c r="AK442" i="8"/>
  <c r="AR442" i="8"/>
  <c r="AS442" i="8"/>
  <c r="AT442" i="8"/>
  <c r="AW442" i="8"/>
  <c r="AZ574" i="8"/>
  <c r="AO574" i="8"/>
  <c r="AQ574" i="8"/>
  <c r="AL574" i="8"/>
  <c r="AP574" i="8"/>
  <c r="AK574" i="8"/>
  <c r="AR574" i="8"/>
  <c r="AS574" i="8"/>
  <c r="AT574" i="8"/>
  <c r="AW574" i="8"/>
  <c r="AZ587" i="8"/>
  <c r="AO587" i="8"/>
  <c r="AQ587" i="8"/>
  <c r="AL587" i="8"/>
  <c r="AP587" i="8"/>
  <c r="AK587" i="8"/>
  <c r="AR587" i="8"/>
  <c r="AS587" i="8"/>
  <c r="AT587" i="8"/>
  <c r="AW587" i="8"/>
  <c r="AZ115" i="8"/>
  <c r="AO115" i="8"/>
  <c r="AQ115" i="8"/>
  <c r="AL115" i="8"/>
  <c r="AP115" i="8"/>
  <c r="AK115" i="8"/>
  <c r="AR115" i="8"/>
  <c r="AS115" i="8"/>
  <c r="AT115" i="8"/>
  <c r="AW115" i="8"/>
  <c r="AZ467" i="8"/>
  <c r="AO467" i="8"/>
  <c r="AQ467" i="8"/>
  <c r="AL467" i="8"/>
  <c r="AP467" i="8"/>
  <c r="AK467" i="8"/>
  <c r="AR467" i="8"/>
  <c r="AS467" i="8"/>
  <c r="AT467" i="8"/>
  <c r="AW467" i="8"/>
  <c r="AZ849" i="8"/>
  <c r="AO849" i="8"/>
  <c r="AQ849" i="8"/>
  <c r="AL849" i="8"/>
  <c r="AP849" i="8"/>
  <c r="AK849" i="8"/>
  <c r="AR849" i="8"/>
  <c r="AS849" i="8"/>
  <c r="AT849" i="8"/>
  <c r="AW849" i="8"/>
  <c r="AZ443" i="8"/>
  <c r="AO443" i="8"/>
  <c r="AQ443" i="8"/>
  <c r="AL443" i="8"/>
  <c r="AP443" i="8"/>
  <c r="AK443" i="8"/>
  <c r="AR443" i="8"/>
  <c r="AS443" i="8"/>
  <c r="AT443" i="8"/>
  <c r="AW443" i="8"/>
  <c r="AZ342" i="8"/>
  <c r="AO342" i="8"/>
  <c r="AQ342" i="8"/>
  <c r="AL342" i="8"/>
  <c r="AP342" i="8"/>
  <c r="AK342" i="8"/>
  <c r="AR342" i="8"/>
  <c r="AS342" i="8"/>
  <c r="AT342" i="8"/>
  <c r="AW342" i="8"/>
  <c r="AZ291" i="8"/>
  <c r="AO291" i="8"/>
  <c r="AQ291" i="8"/>
  <c r="AL291" i="8"/>
  <c r="AP291" i="8"/>
  <c r="AK291" i="8"/>
  <c r="AR291" i="8"/>
  <c r="AS291" i="8"/>
  <c r="AT291" i="8"/>
  <c r="AW291" i="8"/>
  <c r="AZ101" i="8"/>
  <c r="AO101" i="8"/>
  <c r="AQ101" i="8"/>
  <c r="AL101" i="8"/>
  <c r="AP101" i="8"/>
  <c r="AK101" i="8"/>
  <c r="AR101" i="8"/>
  <c r="AS101" i="8"/>
  <c r="AT101" i="8"/>
  <c r="AW101" i="8"/>
  <c r="AZ133" i="8"/>
  <c r="AO133" i="8"/>
  <c r="AQ133" i="8"/>
  <c r="AL133" i="8"/>
  <c r="AP133" i="8"/>
  <c r="AK133" i="8"/>
  <c r="AR133" i="8"/>
  <c r="AS133" i="8"/>
  <c r="AT133" i="8"/>
  <c r="AW133" i="8"/>
  <c r="AZ24" i="8"/>
  <c r="AO24" i="8"/>
  <c r="AQ24" i="8"/>
  <c r="AL24" i="8"/>
  <c r="AP24" i="8"/>
  <c r="AK24" i="8"/>
  <c r="AR24" i="8"/>
  <c r="AS24" i="8"/>
  <c r="AT24" i="8"/>
  <c r="AW24" i="8"/>
  <c r="AZ221" i="8"/>
  <c r="AO221" i="8"/>
  <c r="AQ221" i="8"/>
  <c r="AL221" i="8"/>
  <c r="AP221" i="8"/>
  <c r="AK221" i="8"/>
  <c r="AR221" i="8"/>
  <c r="AS221" i="8"/>
  <c r="AT221" i="8"/>
  <c r="AW221" i="8"/>
  <c r="AZ222" i="8"/>
  <c r="AO222" i="8"/>
  <c r="AQ222" i="8"/>
  <c r="AL222" i="8"/>
  <c r="AP222" i="8"/>
  <c r="AK222" i="8"/>
  <c r="AR222" i="8"/>
  <c r="AS222" i="8"/>
  <c r="AT222" i="8"/>
  <c r="AW222" i="8"/>
  <c r="AZ64" i="8"/>
  <c r="AO64" i="8"/>
  <c r="AQ64" i="8"/>
  <c r="AL64" i="8"/>
  <c r="AP64" i="8"/>
  <c r="AK64" i="8"/>
  <c r="AR64" i="8"/>
  <c r="AS64" i="8"/>
  <c r="AT64" i="8"/>
  <c r="AW64" i="8"/>
  <c r="AZ74" i="8"/>
  <c r="AO74" i="8"/>
  <c r="AQ74" i="8"/>
  <c r="AL74" i="8"/>
  <c r="AP74" i="8"/>
  <c r="AK74" i="8"/>
  <c r="AR74" i="8"/>
  <c r="AS74" i="8"/>
  <c r="AT74" i="8"/>
  <c r="AW74" i="8"/>
  <c r="AZ864" i="8"/>
  <c r="AO864" i="8"/>
  <c r="AQ864" i="8"/>
  <c r="AL864" i="8"/>
  <c r="AP864" i="8"/>
  <c r="AK864" i="8"/>
  <c r="AR864" i="8"/>
  <c r="AS864" i="8"/>
  <c r="AT864" i="8"/>
  <c r="AW864" i="8"/>
  <c r="AZ343" i="8"/>
  <c r="AO343" i="8"/>
  <c r="AQ343" i="8"/>
  <c r="AL343" i="8"/>
  <c r="AP343" i="8"/>
  <c r="AK343" i="8"/>
  <c r="AR343" i="8"/>
  <c r="AS343" i="8"/>
  <c r="AT343" i="8"/>
  <c r="AW343" i="8"/>
  <c r="AZ151" i="8"/>
  <c r="AO151" i="8"/>
  <c r="AQ151" i="8"/>
  <c r="AL151" i="8"/>
  <c r="AP151" i="8"/>
  <c r="AJ151" i="8"/>
  <c r="AK151" i="8"/>
  <c r="AR151" i="8"/>
  <c r="AS151" i="8"/>
  <c r="AT151" i="8"/>
  <c r="AW151" i="8"/>
  <c r="AZ914" i="8"/>
  <c r="AO914" i="8"/>
  <c r="AQ914" i="8"/>
  <c r="AL914" i="8"/>
  <c r="AP914" i="8"/>
  <c r="AK914" i="8"/>
  <c r="AR914" i="8"/>
  <c r="AS914" i="8"/>
  <c r="AT914" i="8"/>
  <c r="AW914" i="8"/>
  <c r="AZ14" i="8"/>
  <c r="AO14" i="8"/>
  <c r="AQ14" i="8"/>
  <c r="AL14" i="8"/>
  <c r="AP14" i="8"/>
  <c r="AK14" i="8"/>
  <c r="AR14" i="8"/>
  <c r="AS14" i="8"/>
  <c r="AT14" i="8"/>
  <c r="AW14" i="8"/>
  <c r="AZ191" i="8"/>
  <c r="AO191" i="8"/>
  <c r="AQ191" i="8"/>
  <c r="AL191" i="8"/>
  <c r="AP191" i="8"/>
  <c r="AK191" i="8"/>
  <c r="AR191" i="8"/>
  <c r="AS191" i="8"/>
  <c r="AT191" i="8"/>
  <c r="AW191" i="8"/>
  <c r="AZ326" i="8"/>
  <c r="AO326" i="8"/>
  <c r="AQ326" i="8"/>
  <c r="AL326" i="8"/>
  <c r="AP326" i="8"/>
  <c r="AK326" i="8"/>
  <c r="AR326" i="8"/>
  <c r="AS326" i="8"/>
  <c r="AT326" i="8"/>
  <c r="AW326" i="8"/>
  <c r="AZ740" i="8"/>
  <c r="AO740" i="8"/>
  <c r="AQ740" i="8"/>
  <c r="AL740" i="8"/>
  <c r="AP740" i="8"/>
  <c r="AK740" i="8"/>
  <c r="AR740" i="8"/>
  <c r="AS740" i="8"/>
  <c r="AT740" i="8"/>
  <c r="AW740" i="8"/>
  <c r="AZ482" i="8"/>
  <c r="AO482" i="8"/>
  <c r="AQ482" i="8"/>
  <c r="AL482" i="8"/>
  <c r="AP482" i="8"/>
  <c r="AK482" i="8"/>
  <c r="AR482" i="8"/>
  <c r="AS482" i="8"/>
  <c r="AT482" i="8"/>
  <c r="AW482" i="8"/>
  <c r="AZ575" i="8"/>
  <c r="AO575" i="8"/>
  <c r="AQ575" i="8"/>
  <c r="AL575" i="8"/>
  <c r="AP575" i="8"/>
  <c r="AK575" i="8"/>
  <c r="AR575" i="8"/>
  <c r="AS575" i="8"/>
  <c r="AT575" i="8"/>
  <c r="AW575" i="8"/>
  <c r="AZ85" i="8"/>
  <c r="AO85" i="8"/>
  <c r="AQ85" i="8"/>
  <c r="AL85" i="8"/>
  <c r="AP85" i="8"/>
  <c r="AK85" i="8"/>
  <c r="AR85" i="8"/>
  <c r="AS85" i="8"/>
  <c r="AT85" i="8"/>
  <c r="AW85" i="8"/>
  <c r="AZ790" i="8"/>
  <c r="AO790" i="8"/>
  <c r="AQ790" i="8"/>
  <c r="AL790" i="8"/>
  <c r="AP790" i="8"/>
  <c r="AK790" i="8"/>
  <c r="AR790" i="8"/>
  <c r="AS790" i="8"/>
  <c r="AT790" i="8"/>
  <c r="AW790" i="8"/>
  <c r="AZ915" i="8"/>
  <c r="AO915" i="8"/>
  <c r="AQ915" i="8"/>
  <c r="AL915" i="8"/>
  <c r="AP915" i="8"/>
  <c r="AK915" i="8"/>
  <c r="AR915" i="8"/>
  <c r="AS915" i="8"/>
  <c r="AT915" i="8"/>
  <c r="AW915" i="8"/>
  <c r="AZ46" i="8"/>
  <c r="AO46" i="8"/>
  <c r="AQ46" i="8"/>
  <c r="AL46" i="8"/>
  <c r="AP46" i="8"/>
  <c r="AK46" i="8"/>
  <c r="AR46" i="8"/>
  <c r="AS46" i="8"/>
  <c r="AT46" i="8"/>
  <c r="AW46" i="8"/>
  <c r="AZ500" i="8"/>
  <c r="AO500" i="8"/>
  <c r="AQ500" i="8"/>
  <c r="AL500" i="8"/>
  <c r="AP500" i="8"/>
  <c r="AK500" i="8"/>
  <c r="AR500" i="8"/>
  <c r="AS500" i="8"/>
  <c r="AT500" i="8"/>
  <c r="AW500" i="8"/>
  <c r="AZ17" i="8"/>
  <c r="AO17" i="8"/>
  <c r="AQ17" i="8"/>
  <c r="AL17" i="8"/>
  <c r="AP17" i="8"/>
  <c r="AK17" i="8"/>
  <c r="AR17" i="8"/>
  <c r="AS17" i="8"/>
  <c r="AT17" i="8"/>
  <c r="AW17" i="8"/>
  <c r="AZ292" i="8"/>
  <c r="AO292" i="8"/>
  <c r="AQ292" i="8"/>
  <c r="AL292" i="8"/>
  <c r="AP292" i="8"/>
  <c r="AK292" i="8"/>
  <c r="AR292" i="8"/>
  <c r="AS292" i="8"/>
  <c r="AT292" i="8"/>
  <c r="AW292" i="8"/>
  <c r="AZ403" i="8"/>
  <c r="AO403" i="8"/>
  <c r="AQ403" i="8"/>
  <c r="AL403" i="8"/>
  <c r="AP403" i="8"/>
  <c r="AK403" i="8"/>
  <c r="AR403" i="8"/>
  <c r="AS403" i="8"/>
  <c r="AT403" i="8"/>
  <c r="AW403" i="8"/>
  <c r="AZ204" i="8"/>
  <c r="AO204" i="8"/>
  <c r="AQ204" i="8"/>
  <c r="AL204" i="8"/>
  <c r="AP204" i="8"/>
  <c r="AK204" i="8"/>
  <c r="AR204" i="8"/>
  <c r="AS204" i="8"/>
  <c r="AT204" i="8"/>
  <c r="AW204" i="8"/>
  <c r="AZ205" i="8"/>
  <c r="AO205" i="8"/>
  <c r="AQ205" i="8"/>
  <c r="AL205" i="8"/>
  <c r="AP205" i="8"/>
  <c r="AK205" i="8"/>
  <c r="AR205" i="8"/>
  <c r="AS205" i="8"/>
  <c r="AT205" i="8"/>
  <c r="AW205" i="8"/>
  <c r="AZ159" i="8"/>
  <c r="AO159" i="8"/>
  <c r="AQ159" i="8"/>
  <c r="AL159" i="8"/>
  <c r="AP159" i="8"/>
  <c r="AJ159" i="8"/>
  <c r="AK159" i="8"/>
  <c r="AR159" i="8"/>
  <c r="AS159" i="8"/>
  <c r="AT159" i="8"/>
  <c r="AW159" i="8"/>
  <c r="AZ254" i="8"/>
  <c r="AO254" i="8"/>
  <c r="AQ254" i="8"/>
  <c r="AL254" i="8"/>
  <c r="AP254" i="8"/>
  <c r="AK254" i="8"/>
  <c r="AR254" i="8"/>
  <c r="AS254" i="8"/>
  <c r="AT254" i="8"/>
  <c r="AW254" i="8"/>
  <c r="AZ390" i="8"/>
  <c r="AO390" i="8"/>
  <c r="AQ390" i="8"/>
  <c r="AL390" i="8"/>
  <c r="AP390" i="8"/>
  <c r="AK390" i="8"/>
  <c r="AR390" i="8"/>
  <c r="AS390" i="8"/>
  <c r="AT390" i="8"/>
  <c r="AW390" i="8"/>
  <c r="AZ916" i="8"/>
  <c r="AO916" i="8"/>
  <c r="AQ916" i="8"/>
  <c r="AL916" i="8"/>
  <c r="AP916" i="8"/>
  <c r="AK916" i="8"/>
  <c r="AR916" i="8"/>
  <c r="AS916" i="8"/>
  <c r="AT916" i="8"/>
  <c r="AW916" i="8"/>
  <c r="AZ36" i="8"/>
  <c r="AO36" i="8"/>
  <c r="AQ36" i="8"/>
  <c r="AL36" i="8"/>
  <c r="AP36" i="8"/>
  <c r="AK36" i="8"/>
  <c r="AR36" i="8"/>
  <c r="AS36" i="8"/>
  <c r="AT36" i="8"/>
  <c r="AW36" i="8"/>
  <c r="AZ94" i="8"/>
  <c r="AO94" i="8"/>
  <c r="AQ94" i="8"/>
  <c r="AL94" i="8"/>
  <c r="AP94" i="8"/>
  <c r="AK94" i="8"/>
  <c r="AR94" i="8"/>
  <c r="AS94" i="8"/>
  <c r="AT94" i="8"/>
  <c r="AW94" i="8"/>
  <c r="AZ122" i="8"/>
  <c r="AO122" i="8"/>
  <c r="AQ122" i="8"/>
  <c r="AL122" i="8"/>
  <c r="AP122" i="8"/>
  <c r="AK122" i="8"/>
  <c r="AR122" i="8"/>
  <c r="AS122" i="8"/>
  <c r="AT122" i="8"/>
  <c r="AW122" i="8"/>
  <c r="AZ211" i="8"/>
  <c r="AO211" i="8"/>
  <c r="AQ211" i="8"/>
  <c r="AL211" i="8"/>
  <c r="AP211" i="8"/>
  <c r="AJ211" i="8"/>
  <c r="AK211" i="8"/>
  <c r="AR211" i="8"/>
  <c r="AS211" i="8"/>
  <c r="AT211" i="8"/>
  <c r="AW211" i="8"/>
  <c r="AZ47" i="8"/>
  <c r="AO47" i="8"/>
  <c r="AQ47" i="8"/>
  <c r="AL47" i="8"/>
  <c r="AP47" i="8"/>
  <c r="AK47" i="8"/>
  <c r="AR47" i="8"/>
  <c r="AS47" i="8"/>
  <c r="AT47" i="8"/>
  <c r="AW47" i="8"/>
  <c r="AZ247" i="8"/>
  <c r="AO247" i="8"/>
  <c r="AQ247" i="8"/>
  <c r="AL247" i="8"/>
  <c r="AP247" i="8"/>
  <c r="AK247" i="8"/>
  <c r="AR247" i="8"/>
  <c r="AS247" i="8"/>
  <c r="AT247" i="8"/>
  <c r="AW247" i="8"/>
  <c r="AZ663" i="8"/>
  <c r="AO663" i="8"/>
  <c r="AQ663" i="8"/>
  <c r="AL663" i="8"/>
  <c r="AP663" i="8"/>
  <c r="AK663" i="8"/>
  <c r="AR663" i="8"/>
  <c r="AS663" i="8"/>
  <c r="AT663" i="8"/>
  <c r="AW663" i="8"/>
  <c r="AZ184" i="8"/>
  <c r="AO184" i="8"/>
  <c r="AQ184" i="8"/>
  <c r="AL184" i="8"/>
  <c r="AP184" i="8"/>
  <c r="AK184" i="8"/>
  <c r="AR184" i="8"/>
  <c r="AS184" i="8"/>
  <c r="AT184" i="8"/>
  <c r="AW184" i="8"/>
  <c r="AZ117" i="8"/>
  <c r="AO117" i="8"/>
  <c r="AQ117" i="8"/>
  <c r="AL117" i="8"/>
  <c r="AP117" i="8"/>
  <c r="AK117" i="8"/>
  <c r="AR117" i="8"/>
  <c r="AS117" i="8"/>
  <c r="AT117" i="8"/>
  <c r="AW117" i="8"/>
  <c r="AZ112" i="8"/>
  <c r="AO112" i="8"/>
  <c r="AQ112" i="8"/>
  <c r="AL112" i="8"/>
  <c r="AP112" i="8"/>
  <c r="AK112" i="8"/>
  <c r="AR112" i="8"/>
  <c r="AS112" i="8"/>
  <c r="AT112" i="8"/>
  <c r="AW112" i="8"/>
  <c r="AZ232" i="8"/>
  <c r="AO232" i="8"/>
  <c r="AQ232" i="8"/>
  <c r="AL232" i="8"/>
  <c r="AP232" i="8"/>
  <c r="AJ232" i="8"/>
  <c r="AK232" i="8"/>
  <c r="AR232" i="8"/>
  <c r="AS232" i="8"/>
  <c r="AT232" i="8"/>
  <c r="AW232" i="8"/>
  <c r="AZ269" i="8"/>
  <c r="AO269" i="8"/>
  <c r="AQ269" i="8"/>
  <c r="AL269" i="8"/>
  <c r="AP269" i="8"/>
  <c r="AK269" i="8"/>
  <c r="AR269" i="8"/>
  <c r="AS269" i="8"/>
  <c r="AT269" i="8"/>
  <c r="AW269" i="8"/>
  <c r="AZ25" i="8"/>
  <c r="AO25" i="8"/>
  <c r="AQ25" i="8"/>
  <c r="AL25" i="8"/>
  <c r="AP25" i="8"/>
  <c r="AK25" i="8"/>
  <c r="AR25" i="8"/>
  <c r="AS25" i="8"/>
  <c r="AT25" i="8"/>
  <c r="AW25" i="8"/>
  <c r="AZ452" i="8"/>
  <c r="AO452" i="8"/>
  <c r="AQ452" i="8"/>
  <c r="AL452" i="8"/>
  <c r="AP452" i="8"/>
  <c r="AK452" i="8"/>
  <c r="AR452" i="8"/>
  <c r="AS452" i="8"/>
  <c r="AT452" i="8"/>
  <c r="AW452" i="8"/>
  <c r="AZ723" i="8"/>
  <c r="AO723" i="8"/>
  <c r="AQ723" i="8"/>
  <c r="AL723" i="8"/>
  <c r="AP723" i="8"/>
  <c r="AK723" i="8"/>
  <c r="AR723" i="8"/>
  <c r="AS723" i="8"/>
  <c r="AT723" i="8"/>
  <c r="AW723" i="8"/>
  <c r="AZ192" i="8"/>
  <c r="AO192" i="8"/>
  <c r="AQ192" i="8"/>
  <c r="AL192" i="8"/>
  <c r="AP192" i="8"/>
  <c r="AK192" i="8"/>
  <c r="AR192" i="8"/>
  <c r="AS192" i="8"/>
  <c r="AT192" i="8"/>
  <c r="AW192" i="8"/>
  <c r="AZ38" i="8"/>
  <c r="AO38" i="8"/>
  <c r="AQ38" i="8"/>
  <c r="AL38" i="8"/>
  <c r="AP38" i="8"/>
  <c r="AK38" i="8"/>
  <c r="AR38" i="8"/>
  <c r="AS38" i="8"/>
  <c r="AT38" i="8"/>
  <c r="AW38" i="8"/>
  <c r="AZ248" i="8"/>
  <c r="AO248" i="8"/>
  <c r="AQ248" i="8"/>
  <c r="AL248" i="8"/>
  <c r="AP248" i="8"/>
  <c r="AK248" i="8"/>
  <c r="AR248" i="8"/>
  <c r="AS248" i="8"/>
  <c r="AT248" i="8"/>
  <c r="AW248" i="8"/>
  <c r="AZ19" i="8"/>
  <c r="AO19" i="8"/>
  <c r="AQ19" i="8"/>
  <c r="AL19" i="8"/>
  <c r="AP19" i="8"/>
  <c r="AK19" i="8"/>
  <c r="AR19" i="8"/>
  <c r="AS19" i="8"/>
  <c r="AT19" i="8"/>
  <c r="AW19" i="8"/>
  <c r="AZ59" i="8"/>
  <c r="AO59" i="8"/>
  <c r="AQ59" i="8"/>
  <c r="AL59" i="8"/>
  <c r="AP59" i="8"/>
  <c r="AJ59" i="8"/>
  <c r="AK59" i="8"/>
  <c r="AR59" i="8"/>
  <c r="AS59" i="8"/>
  <c r="AT59" i="8"/>
  <c r="AW59" i="8"/>
  <c r="AZ127" i="8"/>
  <c r="AO127" i="8"/>
  <c r="AQ127" i="8"/>
  <c r="AL127" i="8"/>
  <c r="AP127" i="8"/>
  <c r="AK127" i="8"/>
  <c r="AR127" i="8"/>
  <c r="AS127" i="8"/>
  <c r="AT127" i="8"/>
  <c r="AW127" i="8"/>
  <c r="AZ631" i="8"/>
  <c r="AO631" i="8"/>
  <c r="AQ631" i="8"/>
  <c r="AL631" i="8"/>
  <c r="AP631" i="8"/>
  <c r="AK631" i="8"/>
  <c r="AR631" i="8"/>
  <c r="AS631" i="8"/>
  <c r="AT631" i="8"/>
  <c r="AW631" i="8"/>
  <c r="AZ40" i="8"/>
  <c r="AO40" i="8"/>
  <c r="AQ40" i="8"/>
  <c r="AL40" i="8"/>
  <c r="AP40" i="8"/>
  <c r="AK40" i="8"/>
  <c r="AR40" i="8"/>
  <c r="AS40" i="8"/>
  <c r="AT40" i="8"/>
  <c r="AW40" i="8"/>
  <c r="AZ11" i="8"/>
  <c r="AO11" i="8"/>
  <c r="AQ11" i="8"/>
  <c r="AL11" i="8"/>
  <c r="AP11" i="8"/>
  <c r="AK11" i="8"/>
  <c r="AR11" i="8"/>
  <c r="AS11" i="8"/>
  <c r="AT11" i="8"/>
  <c r="AW11" i="8"/>
  <c r="AZ48" i="8"/>
  <c r="AO48" i="8"/>
  <c r="AQ48" i="8"/>
  <c r="AL48" i="8"/>
  <c r="AP48" i="8"/>
  <c r="AK48" i="8"/>
  <c r="AR48" i="8"/>
  <c r="AS48" i="8"/>
  <c r="AT48" i="8"/>
  <c r="AW48" i="8"/>
  <c r="AZ271" i="8"/>
  <c r="AO271" i="8"/>
  <c r="AQ271" i="8"/>
  <c r="AL271" i="8"/>
  <c r="AP271" i="8"/>
  <c r="AK271" i="8"/>
  <c r="AR271" i="8"/>
  <c r="AS271" i="8"/>
  <c r="AT271" i="8"/>
  <c r="AW271" i="8"/>
  <c r="AZ240" i="8"/>
  <c r="AO240" i="8"/>
  <c r="AQ240" i="8"/>
  <c r="AL240" i="8"/>
  <c r="AP240" i="8"/>
  <c r="AK240" i="8"/>
  <c r="AR240" i="8"/>
  <c r="AS240" i="8"/>
  <c r="AT240" i="8"/>
  <c r="AW240" i="8"/>
  <c r="AZ391" i="8"/>
  <c r="AO391" i="8"/>
  <c r="AQ391" i="8"/>
  <c r="AL391" i="8"/>
  <c r="AP391" i="8"/>
  <c r="AK391" i="8"/>
  <c r="AR391" i="8"/>
  <c r="AS391" i="8"/>
  <c r="AT391" i="8"/>
  <c r="AW391" i="8"/>
  <c r="AZ45" i="8"/>
  <c r="AO45" i="8"/>
  <c r="AQ45" i="8"/>
  <c r="AL45" i="8"/>
  <c r="AP45" i="8"/>
  <c r="AK45" i="8"/>
  <c r="AR45" i="8"/>
  <c r="AS45" i="8"/>
  <c r="AT45" i="8"/>
  <c r="AW45" i="8"/>
  <c r="AZ56" i="8"/>
  <c r="AO56" i="8"/>
  <c r="AQ56" i="8"/>
  <c r="AL56" i="8"/>
  <c r="AP56" i="8"/>
  <c r="AK56" i="8"/>
  <c r="AR56" i="8"/>
  <c r="AS56" i="8"/>
  <c r="AT56" i="8"/>
  <c r="AW56" i="8"/>
  <c r="AZ98" i="8"/>
  <c r="AO98" i="8"/>
  <c r="AQ98" i="8"/>
  <c r="AL98" i="8"/>
  <c r="AP98" i="8"/>
  <c r="AK98" i="8"/>
  <c r="AR98" i="8"/>
  <c r="AS98" i="8"/>
  <c r="AT98" i="8"/>
  <c r="AW98" i="8"/>
  <c r="AZ183" i="8"/>
  <c r="AO183" i="8"/>
  <c r="AQ183" i="8"/>
  <c r="AL183" i="8"/>
  <c r="AP183" i="8"/>
  <c r="AK183" i="8"/>
  <c r="AR183" i="8"/>
  <c r="AS183" i="8"/>
  <c r="AT183" i="8"/>
  <c r="AW183" i="8"/>
  <c r="AZ77" i="8"/>
  <c r="AO77" i="8"/>
  <c r="AQ77" i="8"/>
  <c r="AL77" i="8"/>
  <c r="AP77" i="8"/>
  <c r="AK77" i="8"/>
  <c r="AR77" i="8"/>
  <c r="AS77" i="8"/>
  <c r="AT77" i="8"/>
  <c r="AW77" i="8"/>
  <c r="AZ272" i="8"/>
  <c r="AO272" i="8"/>
  <c r="AQ272" i="8"/>
  <c r="AL272" i="8"/>
  <c r="AP272" i="8"/>
  <c r="AK272" i="8"/>
  <c r="AR272" i="8"/>
  <c r="AS272" i="8"/>
  <c r="AT272" i="8"/>
  <c r="AW272" i="8"/>
  <c r="AZ35" i="8"/>
  <c r="AO35" i="8"/>
  <c r="AQ35" i="8"/>
  <c r="AL35" i="8"/>
  <c r="AP35" i="8"/>
  <c r="AK35" i="8"/>
  <c r="AR35" i="8"/>
  <c r="AS35" i="8"/>
  <c r="AT35" i="8"/>
  <c r="AW35" i="8"/>
  <c r="AZ29" i="8"/>
  <c r="AO29" i="8"/>
  <c r="AQ29" i="8"/>
  <c r="AL29" i="8"/>
  <c r="AP29" i="8"/>
  <c r="AK29" i="8"/>
  <c r="AR29" i="8"/>
  <c r="AS29" i="8"/>
  <c r="AT29" i="8"/>
  <c r="AW29" i="8"/>
  <c r="AZ32" i="8"/>
  <c r="AO32" i="8"/>
  <c r="AQ32" i="8"/>
  <c r="AL32" i="8"/>
  <c r="AP32" i="8"/>
  <c r="AK32" i="8"/>
  <c r="AR32" i="8"/>
  <c r="AS32" i="8"/>
  <c r="AT32" i="8"/>
  <c r="AW32" i="8"/>
  <c r="AZ72" i="8"/>
  <c r="AO72" i="8"/>
  <c r="AQ72" i="8"/>
  <c r="AL72" i="8"/>
  <c r="AP72" i="8"/>
  <c r="AK72" i="8"/>
  <c r="AR72" i="8"/>
  <c r="AS72" i="8"/>
  <c r="AT72" i="8"/>
  <c r="AW72" i="8"/>
  <c r="AZ162" i="8"/>
  <c r="AO162" i="8"/>
  <c r="AQ162" i="8"/>
  <c r="AL162" i="8"/>
  <c r="AP162" i="8"/>
  <c r="AK162" i="8"/>
  <c r="AR162" i="8"/>
  <c r="AS162" i="8"/>
  <c r="AT162" i="8"/>
  <c r="AW162" i="8"/>
  <c r="AZ22" i="8"/>
  <c r="AO22" i="8"/>
  <c r="AQ22" i="8"/>
  <c r="AL22" i="8"/>
  <c r="AP22" i="8"/>
  <c r="AK22" i="8"/>
  <c r="AR22" i="8"/>
  <c r="AS22" i="8"/>
  <c r="AT22" i="8"/>
  <c r="AW22" i="8"/>
  <c r="AZ118" i="8"/>
  <c r="AO118" i="8"/>
  <c r="AQ118" i="8"/>
  <c r="AL118" i="8"/>
  <c r="AP118" i="8"/>
  <c r="AK118" i="8"/>
  <c r="AR118" i="8"/>
  <c r="AS118" i="8"/>
  <c r="AT118" i="8"/>
  <c r="AW118" i="8"/>
  <c r="AZ99" i="8"/>
  <c r="AO99" i="8"/>
  <c r="AQ99" i="8"/>
  <c r="AL99" i="8"/>
  <c r="AP99" i="8"/>
  <c r="AK99" i="8"/>
  <c r="AR99" i="8"/>
  <c r="AS99" i="8"/>
  <c r="AT99" i="8"/>
  <c r="AW99" i="8"/>
  <c r="AZ123" i="8"/>
  <c r="AO123" i="8"/>
  <c r="AQ123" i="8"/>
  <c r="AL123" i="8"/>
  <c r="AP123" i="8"/>
  <c r="AK123" i="8"/>
  <c r="AR123" i="8"/>
  <c r="AS123" i="8"/>
  <c r="AT123" i="8"/>
  <c r="AW123" i="8"/>
  <c r="AZ26" i="8"/>
  <c r="AO26" i="8"/>
  <c r="AQ26" i="8"/>
  <c r="AL26" i="8"/>
  <c r="AP26" i="8"/>
  <c r="AK26" i="8"/>
  <c r="AR26" i="8"/>
  <c r="AS26" i="8"/>
  <c r="AT26" i="8"/>
  <c r="AW26" i="8"/>
  <c r="AZ15" i="8"/>
  <c r="AO15" i="8"/>
  <c r="AQ15" i="8"/>
  <c r="AL15" i="8"/>
  <c r="AP15" i="8"/>
  <c r="AK15" i="8"/>
  <c r="AR15" i="8"/>
  <c r="AS15" i="8"/>
  <c r="AT15" i="8"/>
  <c r="AW15" i="8"/>
  <c r="AZ16" i="8"/>
  <c r="AO16" i="8"/>
  <c r="AQ16" i="8"/>
  <c r="AL16" i="8"/>
  <c r="AP16" i="8"/>
  <c r="AK16" i="8"/>
  <c r="AR16" i="8"/>
  <c r="AS16" i="8"/>
  <c r="AT16" i="8"/>
  <c r="AW16" i="8"/>
  <c r="AZ116" i="8"/>
  <c r="AO116" i="8"/>
  <c r="AQ116" i="8"/>
  <c r="AL116" i="8"/>
  <c r="AP116" i="8"/>
  <c r="AK116" i="8"/>
  <c r="AR116" i="8"/>
  <c r="AS116" i="8"/>
  <c r="AT116" i="8"/>
  <c r="AW116" i="8"/>
  <c r="AZ20" i="8"/>
  <c r="AO20" i="8"/>
  <c r="AQ20" i="8"/>
  <c r="AL20" i="8"/>
  <c r="AP20" i="8"/>
  <c r="AK20" i="8"/>
  <c r="AR20" i="8"/>
  <c r="AS20" i="8"/>
  <c r="AT20" i="8"/>
  <c r="AW20" i="8"/>
  <c r="AZ312" i="8"/>
  <c r="AO312" i="8"/>
  <c r="AQ312" i="8"/>
  <c r="AL312" i="8"/>
  <c r="AP312" i="8"/>
  <c r="AK312" i="8"/>
  <c r="AR312" i="8"/>
  <c r="AS312" i="8"/>
  <c r="AT312" i="8"/>
  <c r="AW312" i="8"/>
  <c r="AZ124" i="8"/>
  <c r="AO124" i="8"/>
  <c r="AQ124" i="8"/>
  <c r="AL124" i="8"/>
  <c r="AP124" i="8"/>
  <c r="AK124" i="8"/>
  <c r="AR124" i="8"/>
  <c r="AS124" i="8"/>
  <c r="AT124" i="8"/>
  <c r="AW124" i="8"/>
  <c r="AZ113" i="8"/>
  <c r="AO113" i="8"/>
  <c r="AQ113" i="8"/>
  <c r="AL113" i="8"/>
  <c r="AP113" i="8"/>
  <c r="AK113" i="8"/>
  <c r="AR113" i="8"/>
  <c r="AS113" i="8"/>
  <c r="AT113" i="8"/>
  <c r="AW113" i="8"/>
  <c r="AZ68" i="8"/>
  <c r="AO68" i="8"/>
  <c r="AQ68" i="8"/>
  <c r="AL68" i="8"/>
  <c r="AP68" i="8"/>
  <c r="AK68" i="8"/>
  <c r="AR68" i="8"/>
  <c r="AS68" i="8"/>
  <c r="AT68" i="8"/>
  <c r="AW68" i="8"/>
  <c r="AZ82" i="8"/>
  <c r="AO82" i="8"/>
  <c r="AQ82" i="8"/>
  <c r="AL82" i="8"/>
  <c r="AP82" i="8"/>
  <c r="AK82" i="8"/>
  <c r="AR82" i="8"/>
  <c r="AS82" i="8"/>
  <c r="AT82" i="8"/>
  <c r="AW82" i="8"/>
  <c r="AZ41" i="8"/>
  <c r="AO41" i="8"/>
  <c r="AQ41" i="8"/>
  <c r="AL41" i="8"/>
  <c r="AP41" i="8"/>
  <c r="AK41" i="8"/>
  <c r="AR41" i="8"/>
  <c r="AS41" i="8"/>
  <c r="AT41" i="8"/>
  <c r="AW41" i="8"/>
  <c r="AZ51" i="8"/>
  <c r="AO51" i="8"/>
  <c r="AQ51" i="8"/>
  <c r="AL51" i="8"/>
  <c r="AP51" i="8"/>
  <c r="AK51" i="8"/>
  <c r="AR51" i="8"/>
  <c r="AS51" i="8"/>
  <c r="AT51" i="8"/>
  <c r="AW51" i="8"/>
  <c r="AZ489" i="8"/>
  <c r="AO489" i="8"/>
  <c r="AQ489" i="8"/>
  <c r="AL489" i="8"/>
  <c r="AP489" i="8"/>
  <c r="AK489" i="8"/>
  <c r="AR489" i="8"/>
  <c r="AS489" i="8"/>
  <c r="AT489" i="8"/>
  <c r="AW489" i="8"/>
  <c r="AZ378" i="8"/>
  <c r="AO378" i="8"/>
  <c r="AQ378" i="8"/>
  <c r="AL378" i="8"/>
  <c r="AP378" i="8"/>
  <c r="AK378" i="8"/>
  <c r="AR378" i="8"/>
  <c r="AS378" i="8"/>
  <c r="AT378" i="8"/>
  <c r="AW378" i="8"/>
  <c r="AZ741" i="8"/>
  <c r="AO741" i="8"/>
  <c r="AQ741" i="8"/>
  <c r="AL741" i="8"/>
  <c r="AP741" i="8"/>
  <c r="AK741" i="8"/>
  <c r="AR741" i="8"/>
  <c r="AS741" i="8"/>
  <c r="AT741" i="8"/>
  <c r="AW741" i="8"/>
  <c r="AZ181" i="8"/>
  <c r="AO181" i="8"/>
  <c r="AQ181" i="8"/>
  <c r="AL181" i="8"/>
  <c r="AP181" i="8"/>
  <c r="AK181" i="8"/>
  <c r="AR181" i="8"/>
  <c r="AS181" i="8"/>
  <c r="AT181" i="8"/>
  <c r="AW181" i="8"/>
  <c r="AZ887" i="8"/>
  <c r="AO887" i="8"/>
  <c r="AQ887" i="8"/>
  <c r="AL887" i="8"/>
  <c r="AP887" i="8"/>
  <c r="AK887" i="8"/>
  <c r="AR887" i="8"/>
  <c r="AS887" i="8"/>
  <c r="AT887" i="8"/>
  <c r="AW887" i="8"/>
  <c r="AZ876" i="8"/>
  <c r="AO876" i="8"/>
  <c r="AQ876" i="8"/>
  <c r="AL876" i="8"/>
  <c r="AP876" i="8"/>
  <c r="AK876" i="8"/>
  <c r="AR876" i="8"/>
  <c r="AS876" i="8"/>
  <c r="AT876" i="8"/>
  <c r="AW876" i="8"/>
  <c r="AZ808" i="8"/>
  <c r="AO808" i="8"/>
  <c r="AQ808" i="8"/>
  <c r="AL808" i="8"/>
  <c r="AP808" i="8"/>
  <c r="AJ808" i="8"/>
  <c r="AK808" i="8"/>
  <c r="AR808" i="8"/>
  <c r="AS808" i="8"/>
  <c r="AT808" i="8"/>
  <c r="AW808" i="8"/>
  <c r="AZ921" i="8"/>
  <c r="AO921" i="8"/>
  <c r="AQ921" i="8"/>
  <c r="AL921" i="8"/>
  <c r="AP921" i="8"/>
  <c r="AK921" i="8"/>
  <c r="AR921" i="8"/>
  <c r="AS921" i="8"/>
  <c r="AT921" i="8"/>
  <c r="AW921" i="8"/>
  <c r="AZ809" i="8"/>
  <c r="AO809" i="8"/>
  <c r="AQ809" i="8"/>
  <c r="AL809" i="8"/>
  <c r="AP809" i="8"/>
  <c r="AJ809" i="8"/>
  <c r="AK809" i="8"/>
  <c r="AR809" i="8"/>
  <c r="AS809" i="8"/>
  <c r="AT809" i="8"/>
  <c r="AW809" i="8"/>
  <c r="AZ938" i="8"/>
  <c r="AO938" i="8"/>
  <c r="AQ938" i="8"/>
  <c r="AL938" i="8"/>
  <c r="AP938" i="8"/>
  <c r="AK938" i="8"/>
  <c r="AR938" i="8"/>
  <c r="AS938" i="8"/>
  <c r="AT938" i="8"/>
  <c r="AW938" i="8"/>
  <c r="AZ206" i="8"/>
  <c r="AO206" i="8"/>
  <c r="AQ206" i="8"/>
  <c r="AL206" i="8"/>
  <c r="AP206" i="8"/>
  <c r="AK206" i="8"/>
  <c r="AR206" i="8"/>
  <c r="AS206" i="8"/>
  <c r="AT206" i="8"/>
  <c r="AW206" i="8"/>
  <c r="AZ742" i="8"/>
  <c r="AO742" i="8"/>
  <c r="AQ742" i="8"/>
  <c r="AL742" i="8"/>
  <c r="AP742" i="8"/>
  <c r="AK742" i="8"/>
  <c r="AR742" i="8"/>
  <c r="AS742" i="8"/>
  <c r="AT742" i="8"/>
  <c r="AW742" i="8"/>
  <c r="AZ704" i="8"/>
  <c r="AO704" i="8"/>
  <c r="AQ704" i="8"/>
  <c r="AL704" i="8"/>
  <c r="AP704" i="8"/>
  <c r="AJ704" i="8"/>
  <c r="AK704" i="8"/>
  <c r="AR704" i="8"/>
  <c r="AS704" i="8"/>
  <c r="AT704" i="8"/>
  <c r="AW704" i="8"/>
  <c r="AZ241" i="8"/>
  <c r="AO241" i="8"/>
  <c r="AQ241" i="8"/>
  <c r="AL241" i="8"/>
  <c r="AP241" i="8"/>
  <c r="AJ241" i="8"/>
  <c r="AK241" i="8"/>
  <c r="AR241" i="8"/>
  <c r="AS241" i="8"/>
  <c r="AT241" i="8"/>
  <c r="AW241" i="8"/>
  <c r="AZ795" i="8"/>
  <c r="AO795" i="8"/>
  <c r="AQ795" i="8"/>
  <c r="AL795" i="8"/>
  <c r="AP795" i="8"/>
  <c r="AJ795" i="8"/>
  <c r="AK795" i="8"/>
  <c r="AR795" i="8"/>
  <c r="AS795" i="8"/>
  <c r="AT795" i="8"/>
  <c r="AW795" i="8"/>
  <c r="AZ869" i="8"/>
  <c r="AO869" i="8"/>
  <c r="AQ869" i="8"/>
  <c r="AL869" i="8"/>
  <c r="AP869" i="8"/>
  <c r="AK869" i="8"/>
  <c r="AR869" i="8"/>
  <c r="AS869" i="8"/>
  <c r="AT869" i="8"/>
  <c r="AW869" i="8"/>
  <c r="AZ796" i="8"/>
  <c r="AO796" i="8"/>
  <c r="AQ796" i="8"/>
  <c r="AL796" i="8"/>
  <c r="AP796" i="8"/>
  <c r="AK796" i="8"/>
  <c r="AR796" i="8"/>
  <c r="AS796" i="8"/>
  <c r="AT796" i="8"/>
  <c r="AW796" i="8"/>
  <c r="AZ705" i="8"/>
  <c r="AO705" i="8"/>
  <c r="AQ705" i="8"/>
  <c r="AL705" i="8"/>
  <c r="AP705" i="8"/>
  <c r="AJ705" i="8"/>
  <c r="AK705" i="8"/>
  <c r="AR705" i="8"/>
  <c r="AS705" i="8"/>
  <c r="AT705" i="8"/>
  <c r="AW705" i="8"/>
  <c r="AZ664" i="8"/>
  <c r="AO664" i="8"/>
  <c r="AQ664" i="8"/>
  <c r="AL664" i="8"/>
  <c r="AP664" i="8"/>
  <c r="AJ664" i="8"/>
  <c r="AK664" i="8"/>
  <c r="AR664" i="8"/>
  <c r="AS664" i="8"/>
  <c r="AT664" i="8"/>
  <c r="AW664" i="8"/>
  <c r="AZ309" i="8"/>
  <c r="AO309" i="8"/>
  <c r="AQ309" i="8"/>
  <c r="AL309" i="8"/>
  <c r="AP309" i="8"/>
  <c r="AK309" i="8"/>
  <c r="AR309" i="8"/>
  <c r="AS309" i="8"/>
  <c r="AT309" i="8"/>
  <c r="AW309" i="8"/>
  <c r="AZ706" i="8"/>
  <c r="AO706" i="8"/>
  <c r="AQ706" i="8"/>
  <c r="AL706" i="8"/>
  <c r="AP706" i="8"/>
  <c r="AK706" i="8"/>
  <c r="AR706" i="8"/>
  <c r="AS706" i="8"/>
  <c r="AT706" i="8"/>
  <c r="AW706" i="8"/>
  <c r="AZ947" i="8"/>
  <c r="AO947" i="8"/>
  <c r="AQ947" i="8"/>
  <c r="AL947" i="8"/>
  <c r="AP947" i="8"/>
  <c r="AK947" i="8"/>
  <c r="AR947" i="8"/>
  <c r="AS947" i="8"/>
  <c r="AT947" i="8"/>
  <c r="AW947" i="8"/>
  <c r="AZ223" i="8"/>
  <c r="AO223" i="8"/>
  <c r="AQ223" i="8"/>
  <c r="AL223" i="8"/>
  <c r="AP223" i="8"/>
  <c r="AK223" i="8"/>
  <c r="AR223" i="8"/>
  <c r="AS223" i="8"/>
  <c r="AT223" i="8"/>
  <c r="AW223" i="8"/>
  <c r="AZ674" i="8"/>
  <c r="AO674" i="8"/>
  <c r="AQ674" i="8"/>
  <c r="AL674" i="8"/>
  <c r="AP674" i="8"/>
  <c r="AK674" i="8"/>
  <c r="AR674" i="8"/>
  <c r="AS674" i="8"/>
  <c r="AT674" i="8"/>
  <c r="AW674" i="8"/>
  <c r="AZ838" i="8"/>
  <c r="AO838" i="8"/>
  <c r="AQ838" i="8"/>
  <c r="AL838" i="8"/>
  <c r="AP838" i="8"/>
  <c r="AK838" i="8"/>
  <c r="AR838" i="8"/>
  <c r="AS838" i="8"/>
  <c r="AT838" i="8"/>
  <c r="AW838" i="8"/>
  <c r="AZ810" i="8"/>
  <c r="AO810" i="8"/>
  <c r="AQ810" i="8"/>
  <c r="AL810" i="8"/>
  <c r="AP810" i="8"/>
  <c r="AK810" i="8"/>
  <c r="AR810" i="8"/>
  <c r="AS810" i="8"/>
  <c r="AT810" i="8"/>
  <c r="AW810" i="8"/>
  <c r="AZ743" i="8"/>
  <c r="AO743" i="8"/>
  <c r="AQ743" i="8"/>
  <c r="AL743" i="8"/>
  <c r="AP743" i="8"/>
  <c r="AJ743" i="8"/>
  <c r="AK743" i="8"/>
  <c r="AR743" i="8"/>
  <c r="AS743" i="8"/>
  <c r="AT743" i="8"/>
  <c r="AW743" i="8"/>
  <c r="AZ769" i="8"/>
  <c r="AO769" i="8"/>
  <c r="AQ769" i="8"/>
  <c r="AL769" i="8"/>
  <c r="AP769" i="8"/>
  <c r="AJ769" i="8"/>
  <c r="AK769" i="8"/>
  <c r="AR769" i="8"/>
  <c r="AS769" i="8"/>
  <c r="AT769" i="8"/>
  <c r="AW769" i="8"/>
  <c r="AZ404" i="8"/>
  <c r="AO404" i="8"/>
  <c r="AQ404" i="8"/>
  <c r="AL404" i="8"/>
  <c r="AP404" i="8"/>
  <c r="AK404" i="8"/>
  <c r="AR404" i="8"/>
  <c r="AS404" i="8"/>
  <c r="AT404" i="8"/>
  <c r="AW404" i="8"/>
  <c r="AZ588" i="8"/>
  <c r="AO588" i="8"/>
  <c r="AQ588" i="8"/>
  <c r="AL588" i="8"/>
  <c r="AP588" i="8"/>
  <c r="AJ588" i="8"/>
  <c r="AK588" i="8"/>
  <c r="AR588" i="8"/>
  <c r="AS588" i="8"/>
  <c r="AT588" i="8"/>
  <c r="AW588" i="8"/>
  <c r="AZ224" i="8"/>
  <c r="AO224" i="8"/>
  <c r="AQ224" i="8"/>
  <c r="AL224" i="8"/>
  <c r="AP224" i="8"/>
  <c r="AJ224" i="8"/>
  <c r="AK224" i="8"/>
  <c r="AR224" i="8"/>
  <c r="AS224" i="8"/>
  <c r="AT224" i="8"/>
  <c r="AW224" i="8"/>
  <c r="AZ289" i="8"/>
  <c r="AO289" i="8"/>
  <c r="AQ289" i="8"/>
  <c r="AL289" i="8"/>
  <c r="AP289" i="8"/>
  <c r="AK289" i="8"/>
  <c r="AR289" i="8"/>
  <c r="AS289" i="8"/>
  <c r="AT289" i="8"/>
  <c r="AW289" i="8"/>
  <c r="AZ242" i="8"/>
  <c r="AO242" i="8"/>
  <c r="AQ242" i="8"/>
  <c r="AL242" i="8"/>
  <c r="AP242" i="8"/>
  <c r="AK242" i="8"/>
  <c r="AR242" i="8"/>
  <c r="AS242" i="8"/>
  <c r="AT242" i="8"/>
  <c r="AW242" i="8"/>
  <c r="AZ957" i="8"/>
  <c r="AO957" i="8"/>
  <c r="AQ957" i="8"/>
  <c r="AL957" i="8"/>
  <c r="AP957" i="8"/>
  <c r="AK957" i="8"/>
  <c r="AR957" i="8"/>
  <c r="AS957" i="8"/>
  <c r="AT957" i="8"/>
  <c r="AW957" i="8"/>
  <c r="AZ665" i="8"/>
  <c r="AO665" i="8"/>
  <c r="AQ665" i="8"/>
  <c r="AL665" i="8"/>
  <c r="AP665" i="8"/>
  <c r="AK665" i="8"/>
  <c r="AR665" i="8"/>
  <c r="AS665" i="8"/>
  <c r="AT665" i="8"/>
  <c r="AW665" i="8"/>
  <c r="AZ770" i="8"/>
  <c r="AO770" i="8"/>
  <c r="AQ770" i="8"/>
  <c r="AL770" i="8"/>
  <c r="AP770" i="8"/>
  <c r="AJ770" i="8"/>
  <c r="AK770" i="8"/>
  <c r="AR770" i="8"/>
  <c r="AS770" i="8"/>
  <c r="AT770" i="8"/>
  <c r="AW770" i="8"/>
  <c r="AZ879" i="8"/>
  <c r="AO879" i="8"/>
  <c r="AQ879" i="8"/>
  <c r="AL879" i="8"/>
  <c r="AP879" i="8"/>
  <c r="AK879" i="8"/>
  <c r="AR879" i="8"/>
  <c r="AS879" i="8"/>
  <c r="AT879" i="8"/>
  <c r="AW879" i="8"/>
  <c r="AZ304" i="8"/>
  <c r="AO304" i="8"/>
  <c r="AQ304" i="8"/>
  <c r="AL304" i="8"/>
  <c r="AP304" i="8"/>
  <c r="AJ304" i="8"/>
  <c r="AK304" i="8"/>
  <c r="AR304" i="8"/>
  <c r="AS304" i="8"/>
  <c r="AT304" i="8"/>
  <c r="AW304" i="8"/>
  <c r="AZ707" i="8"/>
  <c r="AO707" i="8"/>
  <c r="AQ707" i="8"/>
  <c r="AL707" i="8"/>
  <c r="AP707" i="8"/>
  <c r="AK707" i="8"/>
  <c r="AR707" i="8"/>
  <c r="AS707" i="8"/>
  <c r="AT707" i="8"/>
  <c r="AW707" i="8"/>
  <c r="AZ870" i="8"/>
  <c r="AO870" i="8"/>
  <c r="AQ870" i="8"/>
  <c r="AL870" i="8"/>
  <c r="AP870" i="8"/>
  <c r="AK870" i="8"/>
  <c r="AR870" i="8"/>
  <c r="AS870" i="8"/>
  <c r="AT870" i="8"/>
  <c r="AW870" i="8"/>
  <c r="AZ996" i="8"/>
  <c r="AO996" i="8"/>
  <c r="AQ996" i="8"/>
  <c r="AL996" i="8"/>
  <c r="AP996" i="8"/>
  <c r="AK996" i="8"/>
  <c r="AR996" i="8"/>
  <c r="AS996" i="8"/>
  <c r="AT996" i="8"/>
  <c r="AW996" i="8"/>
  <c r="AZ771" i="8"/>
  <c r="AO771" i="8"/>
  <c r="AQ771" i="8"/>
  <c r="AL771" i="8"/>
  <c r="AP771" i="8"/>
  <c r="AK771" i="8"/>
  <c r="AR771" i="8"/>
  <c r="AS771" i="8"/>
  <c r="AT771" i="8"/>
  <c r="AW771" i="8"/>
  <c r="AZ839" i="8"/>
  <c r="AO839" i="8"/>
  <c r="AQ839" i="8"/>
  <c r="AL839" i="8"/>
  <c r="AP839" i="8"/>
  <c r="AK839" i="8"/>
  <c r="AR839" i="8"/>
  <c r="AS839" i="8"/>
  <c r="AT839" i="8"/>
  <c r="AW839" i="8"/>
  <c r="AZ744" i="8"/>
  <c r="AO744" i="8"/>
  <c r="AQ744" i="8"/>
  <c r="AL744" i="8"/>
  <c r="AP744" i="8"/>
  <c r="AK744" i="8"/>
  <c r="AR744" i="8"/>
  <c r="AS744" i="8"/>
  <c r="AT744" i="8"/>
  <c r="AW744" i="8"/>
  <c r="AZ1004" i="8"/>
  <c r="AO1004" i="8"/>
  <c r="AQ1004" i="8"/>
  <c r="AL1004" i="8"/>
  <c r="AP1004" i="8"/>
  <c r="AK1004" i="8"/>
  <c r="AR1004" i="8"/>
  <c r="AS1004" i="8"/>
  <c r="AT1004" i="8"/>
  <c r="AW1004" i="8"/>
  <c r="AZ708" i="8"/>
  <c r="AO708" i="8"/>
  <c r="AQ708" i="8"/>
  <c r="AL708" i="8"/>
  <c r="AP708" i="8"/>
  <c r="AK708" i="8"/>
  <c r="AR708" i="8"/>
  <c r="AS708" i="8"/>
  <c r="AT708" i="8"/>
  <c r="AW708" i="8"/>
  <c r="AZ392" i="8"/>
  <c r="AO392" i="8"/>
  <c r="AQ392" i="8"/>
  <c r="AL392" i="8"/>
  <c r="AP392" i="8"/>
  <c r="AK392" i="8"/>
  <c r="AR392" i="8"/>
  <c r="AS392" i="8"/>
  <c r="AT392" i="8"/>
  <c r="AW392" i="8"/>
  <c r="AZ888" i="8"/>
  <c r="AO888" i="8"/>
  <c r="AQ888" i="8"/>
  <c r="AL888" i="8"/>
  <c r="AP888" i="8"/>
  <c r="AK888" i="8"/>
  <c r="AR888" i="8"/>
  <c r="AS888" i="8"/>
  <c r="AT888" i="8"/>
  <c r="AW888" i="8"/>
  <c r="AZ745" i="8"/>
  <c r="AO745" i="8"/>
  <c r="AQ745" i="8"/>
  <c r="AL745" i="8"/>
  <c r="AP745" i="8"/>
  <c r="AK745" i="8"/>
  <c r="AR745" i="8"/>
  <c r="AS745" i="8"/>
  <c r="AT745" i="8"/>
  <c r="AW745" i="8"/>
  <c r="AZ280" i="8"/>
  <c r="AO280" i="8"/>
  <c r="AQ280" i="8"/>
  <c r="AL280" i="8"/>
  <c r="AP280" i="8"/>
  <c r="AK280" i="8"/>
  <c r="AR280" i="8"/>
  <c r="AS280" i="8"/>
  <c r="AT280" i="8"/>
  <c r="AW280" i="8"/>
  <c r="AZ709" i="8"/>
  <c r="AO709" i="8"/>
  <c r="AQ709" i="8"/>
  <c r="AL709" i="8"/>
  <c r="AP709" i="8"/>
  <c r="AK709" i="8"/>
  <c r="AR709" i="8"/>
  <c r="AS709" i="8"/>
  <c r="AT709" i="8"/>
  <c r="AW709" i="8"/>
  <c r="AZ840" i="8"/>
  <c r="AO840" i="8"/>
  <c r="AQ840" i="8"/>
  <c r="AL840" i="8"/>
  <c r="AP840" i="8"/>
  <c r="AJ840" i="8"/>
  <c r="AK840" i="8"/>
  <c r="AR840" i="8"/>
  <c r="AS840" i="8"/>
  <c r="AT840" i="8"/>
  <c r="AW840" i="8"/>
  <c r="AZ675" i="8"/>
  <c r="AO675" i="8"/>
  <c r="AQ675" i="8"/>
  <c r="AL675" i="8"/>
  <c r="AP675" i="8"/>
  <c r="AK675" i="8"/>
  <c r="AR675" i="8"/>
  <c r="AS675" i="8"/>
  <c r="AT675" i="8"/>
  <c r="AW675" i="8"/>
  <c r="AZ746" i="8"/>
  <c r="AO746" i="8"/>
  <c r="AQ746" i="8"/>
  <c r="AL746" i="8"/>
  <c r="AP746" i="8"/>
  <c r="AK746" i="8"/>
  <c r="AR746" i="8"/>
  <c r="AS746" i="8"/>
  <c r="AT746" i="8"/>
  <c r="AW746" i="8"/>
  <c r="AZ416" i="8"/>
  <c r="AO416" i="8"/>
  <c r="AQ416" i="8"/>
  <c r="AL416" i="8"/>
  <c r="AP416" i="8"/>
  <c r="AJ416" i="8"/>
  <c r="AK416" i="8"/>
  <c r="AR416" i="8"/>
  <c r="AS416" i="8"/>
  <c r="AT416" i="8"/>
  <c r="AW416" i="8"/>
  <c r="AZ841" i="8"/>
  <c r="AO841" i="8"/>
  <c r="AQ841" i="8"/>
  <c r="AL841" i="8"/>
  <c r="AP841" i="8"/>
  <c r="AJ841" i="8"/>
  <c r="AK841" i="8"/>
  <c r="AR841" i="8"/>
  <c r="AS841" i="8"/>
  <c r="AT841" i="8"/>
  <c r="AW841" i="8"/>
  <c r="AZ772" i="8"/>
  <c r="AO772" i="8"/>
  <c r="AQ772" i="8"/>
  <c r="AL772" i="8"/>
  <c r="AP772" i="8"/>
  <c r="AK772" i="8"/>
  <c r="AR772" i="8"/>
  <c r="AS772" i="8"/>
  <c r="AT772" i="8"/>
  <c r="AW772" i="8"/>
  <c r="AZ842" i="8"/>
  <c r="AO842" i="8"/>
  <c r="AQ842" i="8"/>
  <c r="AL842" i="8"/>
  <c r="AP842" i="8"/>
  <c r="AK842" i="8"/>
  <c r="AR842" i="8"/>
  <c r="AS842" i="8"/>
  <c r="AT842" i="8"/>
  <c r="AW842" i="8"/>
  <c r="AZ417" i="8"/>
  <c r="AO417" i="8"/>
  <c r="AQ417" i="8"/>
  <c r="AL417" i="8"/>
  <c r="AP417" i="8"/>
  <c r="AK417" i="8"/>
  <c r="AR417" i="8"/>
  <c r="AS417" i="8"/>
  <c r="AT417" i="8"/>
  <c r="AW417" i="8"/>
  <c r="AZ818" i="8"/>
  <c r="AO818" i="8"/>
  <c r="AQ818" i="8"/>
  <c r="AL818" i="8"/>
  <c r="AP818" i="8"/>
  <c r="AK818" i="8"/>
  <c r="AR818" i="8"/>
  <c r="AS818" i="8"/>
  <c r="AT818" i="8"/>
  <c r="AW818" i="8"/>
  <c r="AZ207" i="8"/>
  <c r="AO207" i="8"/>
  <c r="AQ207" i="8"/>
  <c r="AL207" i="8"/>
  <c r="AP207" i="8"/>
  <c r="AJ207" i="8"/>
  <c r="AK207" i="8"/>
  <c r="AR207" i="8"/>
  <c r="AS207" i="8"/>
  <c r="AT207" i="8"/>
  <c r="AW207" i="8"/>
  <c r="AZ160" i="8"/>
  <c r="AO160" i="8"/>
  <c r="AQ160" i="8"/>
  <c r="AL160" i="8"/>
  <c r="AP160" i="8"/>
  <c r="AJ160" i="8"/>
  <c r="AK160" i="8"/>
  <c r="AR160" i="8"/>
  <c r="AS160" i="8"/>
  <c r="AT160" i="8"/>
  <c r="AW160" i="8"/>
  <c r="AZ644" i="8"/>
  <c r="AO644" i="8"/>
  <c r="AQ644" i="8"/>
  <c r="AL644" i="8"/>
  <c r="AP644" i="8"/>
  <c r="AJ644" i="8"/>
  <c r="AK644" i="8"/>
  <c r="AR644" i="8"/>
  <c r="AS644" i="8"/>
  <c r="AT644" i="8"/>
  <c r="AW644" i="8"/>
  <c r="AZ608" i="8"/>
  <c r="AO608" i="8"/>
  <c r="AQ608" i="8"/>
  <c r="AL608" i="8"/>
  <c r="AP608" i="8"/>
  <c r="AJ608" i="8"/>
  <c r="AK608" i="8"/>
  <c r="AR608" i="8"/>
  <c r="AS608" i="8"/>
  <c r="AT608" i="8"/>
  <c r="AW608" i="8"/>
  <c r="AZ373" i="8"/>
  <c r="AO373" i="8"/>
  <c r="AQ373" i="8"/>
  <c r="AL373" i="8"/>
  <c r="AP373" i="8"/>
  <c r="AK373" i="8"/>
  <c r="AR373" i="8"/>
  <c r="AS373" i="8"/>
  <c r="AT373" i="8"/>
  <c r="AW373" i="8"/>
  <c r="AZ531" i="8"/>
  <c r="AO531" i="8"/>
  <c r="AQ531" i="8"/>
  <c r="AL531" i="8"/>
  <c r="AP531" i="8"/>
  <c r="AK531" i="8"/>
  <c r="AR531" i="8"/>
  <c r="AS531" i="8"/>
  <c r="AT531" i="8"/>
  <c r="AW531" i="8"/>
  <c r="AZ645" i="8"/>
  <c r="AO645" i="8"/>
  <c r="AQ645" i="8"/>
  <c r="AL645" i="8"/>
  <c r="AP645" i="8"/>
  <c r="AK645" i="8"/>
  <c r="AR645" i="8"/>
  <c r="AS645" i="8"/>
  <c r="AT645" i="8"/>
  <c r="AW645" i="8"/>
  <c r="AZ468" i="8"/>
  <c r="AO468" i="8"/>
  <c r="AQ468" i="8"/>
  <c r="AL468" i="8"/>
  <c r="AP468" i="8"/>
  <c r="AK468" i="8"/>
  <c r="AR468" i="8"/>
  <c r="AS468" i="8"/>
  <c r="AT468" i="8"/>
  <c r="AW468" i="8"/>
  <c r="AZ516" i="8"/>
  <c r="AO516" i="8"/>
  <c r="AQ516" i="8"/>
  <c r="AL516" i="8"/>
  <c r="AP516" i="8"/>
  <c r="AJ516" i="8"/>
  <c r="AK516" i="8"/>
  <c r="AR516" i="8"/>
  <c r="AS516" i="8"/>
  <c r="AT516" i="8"/>
  <c r="AW516" i="8"/>
  <c r="AZ646" i="8"/>
  <c r="AO646" i="8"/>
  <c r="AQ646" i="8"/>
  <c r="AL646" i="8"/>
  <c r="AP646" i="8"/>
  <c r="AK646" i="8"/>
  <c r="AR646" i="8"/>
  <c r="AS646" i="8"/>
  <c r="AT646" i="8"/>
  <c r="AW646" i="8"/>
  <c r="AZ564" i="8"/>
  <c r="AO564" i="8"/>
  <c r="AQ564" i="8"/>
  <c r="AL564" i="8"/>
  <c r="AP564" i="8"/>
  <c r="AK564" i="8"/>
  <c r="AR564" i="8"/>
  <c r="AS564" i="8"/>
  <c r="AT564" i="8"/>
  <c r="AW564" i="8"/>
  <c r="AZ831" i="8"/>
  <c r="AO831" i="8"/>
  <c r="AQ831" i="8"/>
  <c r="AL831" i="8"/>
  <c r="AP831" i="8"/>
  <c r="AK831" i="8"/>
  <c r="AR831" i="8"/>
  <c r="AS831" i="8"/>
  <c r="AT831" i="8"/>
  <c r="AW831" i="8"/>
  <c r="AZ647" i="8"/>
  <c r="AO647" i="8"/>
  <c r="AQ647" i="8"/>
  <c r="AL647" i="8"/>
  <c r="AP647" i="8"/>
  <c r="AJ647" i="8"/>
  <c r="AK647" i="8"/>
  <c r="AR647" i="8"/>
  <c r="AS647" i="8"/>
  <c r="AT647" i="8"/>
  <c r="AW647" i="8"/>
  <c r="AZ532" i="8"/>
  <c r="AO532" i="8"/>
  <c r="AQ532" i="8"/>
  <c r="AL532" i="8"/>
  <c r="AP532" i="8"/>
  <c r="AJ532" i="8"/>
  <c r="AK532" i="8"/>
  <c r="AR532" i="8"/>
  <c r="AS532" i="8"/>
  <c r="AT532" i="8"/>
  <c r="AW532" i="8"/>
  <c r="AZ690" i="8"/>
  <c r="AO690" i="8"/>
  <c r="AQ690" i="8"/>
  <c r="AL690" i="8"/>
  <c r="AP690" i="8"/>
  <c r="AK690" i="8"/>
  <c r="AR690" i="8"/>
  <c r="AS690" i="8"/>
  <c r="AT690" i="8"/>
  <c r="AW690" i="8"/>
  <c r="AZ161" i="8"/>
  <c r="AO161" i="8"/>
  <c r="AQ161" i="8"/>
  <c r="AL161" i="8"/>
  <c r="AP161" i="8"/>
  <c r="AK161" i="8"/>
  <c r="AR161" i="8"/>
  <c r="AS161" i="8"/>
  <c r="AT161" i="8"/>
  <c r="AW161" i="8"/>
  <c r="AZ648" i="8"/>
  <c r="AO648" i="8"/>
  <c r="AQ648" i="8"/>
  <c r="AL648" i="8"/>
  <c r="AP648" i="8"/>
  <c r="AK648" i="8"/>
  <c r="AR648" i="8"/>
  <c r="AS648" i="8"/>
  <c r="AT648" i="8"/>
  <c r="AW648" i="8"/>
  <c r="AZ225" i="8"/>
  <c r="AO225" i="8"/>
  <c r="AQ225" i="8"/>
  <c r="AL225" i="8"/>
  <c r="AP225" i="8"/>
  <c r="AJ225" i="8"/>
  <c r="AK225" i="8"/>
  <c r="AR225" i="8"/>
  <c r="AS225" i="8"/>
  <c r="AT225" i="8"/>
  <c r="AW225" i="8"/>
  <c r="AZ649" i="8"/>
  <c r="AO649" i="8"/>
  <c r="AQ649" i="8"/>
  <c r="AL649" i="8"/>
  <c r="AP649" i="8"/>
  <c r="AJ649" i="8"/>
  <c r="AK649" i="8"/>
  <c r="AR649" i="8"/>
  <c r="AS649" i="8"/>
  <c r="AT649" i="8"/>
  <c r="AW649" i="8"/>
  <c r="AZ128" i="8"/>
  <c r="AO128" i="8"/>
  <c r="AQ128" i="8"/>
  <c r="AL128" i="8"/>
  <c r="AP128" i="8"/>
  <c r="AJ128" i="8"/>
  <c r="AK128" i="8"/>
  <c r="AR128" i="8"/>
  <c r="AS128" i="8"/>
  <c r="AT128" i="8"/>
  <c r="AW128" i="8"/>
  <c r="AZ144" i="8"/>
  <c r="AO144" i="8"/>
  <c r="AQ144" i="8"/>
  <c r="AL144" i="8"/>
  <c r="AP144" i="8"/>
  <c r="AJ144" i="8"/>
  <c r="AK144" i="8"/>
  <c r="AR144" i="8"/>
  <c r="AS144" i="8"/>
  <c r="AT144" i="8"/>
  <c r="AW144" i="8"/>
  <c r="AZ102" i="8"/>
  <c r="AO102" i="8"/>
  <c r="AQ102" i="8"/>
  <c r="AL102" i="8"/>
  <c r="AP102" i="8"/>
  <c r="AJ102" i="8"/>
  <c r="AK102" i="8"/>
  <c r="AR102" i="8"/>
  <c r="AS102" i="8"/>
  <c r="AT102" i="8"/>
  <c r="AW102" i="8"/>
  <c r="AZ173" i="8"/>
  <c r="AO173" i="8"/>
  <c r="AQ173" i="8"/>
  <c r="AL173" i="8"/>
  <c r="AP173" i="8"/>
  <c r="AK173" i="8"/>
  <c r="AR173" i="8"/>
  <c r="AS173" i="8"/>
  <c r="AT173" i="8"/>
  <c r="AW173" i="8"/>
  <c r="AZ565" i="8"/>
  <c r="AO565" i="8"/>
  <c r="AQ565" i="8"/>
  <c r="AL565" i="8"/>
  <c r="AP565" i="8"/>
  <c r="AK565" i="8"/>
  <c r="AR565" i="8"/>
  <c r="AS565" i="8"/>
  <c r="AT565" i="8"/>
  <c r="AW565" i="8"/>
  <c r="AZ832" i="8"/>
  <c r="AO832" i="8"/>
  <c r="AQ832" i="8"/>
  <c r="AL832" i="8"/>
  <c r="AP832" i="8"/>
  <c r="AJ832" i="8"/>
  <c r="AK832" i="8"/>
  <c r="AR832" i="8"/>
  <c r="AS832" i="8"/>
  <c r="AT832" i="8"/>
  <c r="AW832" i="8"/>
  <c r="AZ989" i="8"/>
  <c r="AO989" i="8"/>
  <c r="AQ989" i="8"/>
  <c r="AL989" i="8"/>
  <c r="AP989" i="8"/>
  <c r="AK989" i="8"/>
  <c r="AR989" i="8"/>
  <c r="AS989" i="8"/>
  <c r="AT989" i="8"/>
  <c r="AW989" i="8"/>
  <c r="AZ773" i="8"/>
  <c r="AO773" i="8"/>
  <c r="AQ773" i="8"/>
  <c r="AL773" i="8"/>
  <c r="AP773" i="8"/>
  <c r="AK773" i="8"/>
  <c r="AR773" i="8"/>
  <c r="AS773" i="8"/>
  <c r="AT773" i="8"/>
  <c r="AW773" i="8"/>
  <c r="AZ208" i="8"/>
  <c r="AO208" i="8"/>
  <c r="AQ208" i="8"/>
  <c r="AL208" i="8"/>
  <c r="AP208" i="8"/>
  <c r="AJ208" i="8"/>
  <c r="AK208" i="8"/>
  <c r="AR208" i="8"/>
  <c r="AS208" i="8"/>
  <c r="AT208" i="8"/>
  <c r="AW208" i="8"/>
  <c r="AZ129" i="8"/>
  <c r="AO129" i="8"/>
  <c r="AQ129" i="8"/>
  <c r="AL129" i="8"/>
  <c r="AP129" i="8"/>
  <c r="AJ129" i="8"/>
  <c r="AK129" i="8"/>
  <c r="AR129" i="8"/>
  <c r="AS129" i="8"/>
  <c r="AT129" i="8"/>
  <c r="AW129" i="8"/>
  <c r="AZ145" i="8"/>
  <c r="AO145" i="8"/>
  <c r="AQ145" i="8"/>
  <c r="AL145" i="8"/>
  <c r="AP145" i="8"/>
  <c r="AJ145" i="8"/>
  <c r="AK145" i="8"/>
  <c r="AR145" i="8"/>
  <c r="AS145" i="8"/>
  <c r="AT145" i="8"/>
  <c r="AW145" i="8"/>
  <c r="AZ501" i="8"/>
  <c r="AO501" i="8"/>
  <c r="AQ501" i="8"/>
  <c r="AL501" i="8"/>
  <c r="AP501" i="8"/>
  <c r="AK501" i="8"/>
  <c r="AR501" i="8"/>
  <c r="AS501" i="8"/>
  <c r="AT501" i="8"/>
  <c r="AW501" i="8"/>
  <c r="AZ843" i="8"/>
  <c r="AO843" i="8"/>
  <c r="AQ843" i="8"/>
  <c r="AL843" i="8"/>
  <c r="AP843" i="8"/>
  <c r="AK843" i="8"/>
  <c r="AR843" i="8"/>
  <c r="AS843" i="8"/>
  <c r="AT843" i="8"/>
  <c r="AW843" i="8"/>
  <c r="AZ811" i="8"/>
  <c r="AO811" i="8"/>
  <c r="AQ811" i="8"/>
  <c r="AL811" i="8"/>
  <c r="AP811" i="8"/>
  <c r="AK811" i="8"/>
  <c r="AR811" i="8"/>
  <c r="AS811" i="8"/>
  <c r="AT811" i="8"/>
  <c r="AW811" i="8"/>
  <c r="AZ310" i="8"/>
  <c r="AO310" i="8"/>
  <c r="AQ310" i="8"/>
  <c r="AL310" i="8"/>
  <c r="AP310" i="8"/>
  <c r="AK310" i="8"/>
  <c r="AR310" i="8"/>
  <c r="AS310" i="8"/>
  <c r="AT310" i="8"/>
  <c r="AW310" i="8"/>
  <c r="AZ724" i="8"/>
  <c r="AO724" i="8"/>
  <c r="AQ724" i="8"/>
  <c r="AL724" i="8"/>
  <c r="AP724" i="8"/>
  <c r="AJ724" i="8"/>
  <c r="AK724" i="8"/>
  <c r="AR724" i="8"/>
  <c r="AS724" i="8"/>
  <c r="AT724" i="8"/>
  <c r="AW724" i="8"/>
  <c r="AZ174" i="8"/>
  <c r="AO174" i="8"/>
  <c r="AQ174" i="8"/>
  <c r="AL174" i="8"/>
  <c r="AP174" i="8"/>
  <c r="AK174" i="8"/>
  <c r="AR174" i="8"/>
  <c r="AS174" i="8"/>
  <c r="AT174" i="8"/>
  <c r="AW174" i="8"/>
  <c r="AZ453" i="8"/>
  <c r="AO453" i="8"/>
  <c r="AQ453" i="8"/>
  <c r="AL453" i="8"/>
  <c r="AP453" i="8"/>
  <c r="AK453" i="8"/>
  <c r="AR453" i="8"/>
  <c r="AS453" i="8"/>
  <c r="AT453" i="8"/>
  <c r="AW453" i="8"/>
  <c r="AZ833" i="8"/>
  <c r="AO833" i="8"/>
  <c r="AQ833" i="8"/>
  <c r="AL833" i="8"/>
  <c r="AP833" i="8"/>
  <c r="AK833" i="8"/>
  <c r="AR833" i="8"/>
  <c r="AS833" i="8"/>
  <c r="AT833" i="8"/>
  <c r="AW833" i="8"/>
  <c r="AZ747" i="8"/>
  <c r="AO747" i="8"/>
  <c r="AQ747" i="8"/>
  <c r="AL747" i="8"/>
  <c r="AP747" i="8"/>
  <c r="AK747" i="8"/>
  <c r="AR747" i="8"/>
  <c r="AS747" i="8"/>
  <c r="AT747" i="8"/>
  <c r="AW747" i="8"/>
  <c r="AZ774" i="8"/>
  <c r="AO774" i="8"/>
  <c r="AQ774" i="8"/>
  <c r="AL774" i="8"/>
  <c r="AP774" i="8"/>
  <c r="AK774" i="8"/>
  <c r="AR774" i="8"/>
  <c r="AS774" i="8"/>
  <c r="AT774" i="8"/>
  <c r="AW774" i="8"/>
  <c r="AZ533" i="8"/>
  <c r="AO533" i="8"/>
  <c r="AQ533" i="8"/>
  <c r="AL533" i="8"/>
  <c r="AP533" i="8"/>
  <c r="AK533" i="8"/>
  <c r="AR533" i="8"/>
  <c r="AS533" i="8"/>
  <c r="AT533" i="8"/>
  <c r="AW533" i="8"/>
  <c r="AZ948" i="8"/>
  <c r="AO948" i="8"/>
  <c r="AQ948" i="8"/>
  <c r="AL948" i="8"/>
  <c r="AP948" i="8"/>
  <c r="AK948" i="8"/>
  <c r="AR948" i="8"/>
  <c r="AS948" i="8"/>
  <c r="AT948" i="8"/>
  <c r="AW948" i="8"/>
  <c r="AZ249" i="8"/>
  <c r="AO249" i="8"/>
  <c r="AQ249" i="8"/>
  <c r="AL249" i="8"/>
  <c r="AP249" i="8"/>
  <c r="AK249" i="8"/>
  <c r="AR249" i="8"/>
  <c r="AS249" i="8"/>
  <c r="AT249" i="8"/>
  <c r="AW249" i="8"/>
  <c r="AZ175" i="8"/>
  <c r="AO175" i="8"/>
  <c r="AQ175" i="8"/>
  <c r="AL175" i="8"/>
  <c r="AP175" i="8"/>
  <c r="AJ175" i="8"/>
  <c r="AK175" i="8"/>
  <c r="AR175" i="8"/>
  <c r="AS175" i="8"/>
  <c r="AT175" i="8"/>
  <c r="AW175" i="8"/>
  <c r="AZ263" i="8"/>
  <c r="AO263" i="8"/>
  <c r="AQ263" i="8"/>
  <c r="AL263" i="8"/>
  <c r="AP263" i="8"/>
  <c r="AK263" i="8"/>
  <c r="AR263" i="8"/>
  <c r="AS263" i="8"/>
  <c r="AT263" i="8"/>
  <c r="AW263" i="8"/>
  <c r="AZ609" i="8"/>
  <c r="AO609" i="8"/>
  <c r="AQ609" i="8"/>
  <c r="AL609" i="8"/>
  <c r="AP609" i="8"/>
  <c r="AJ609" i="8"/>
  <c r="AK609" i="8"/>
  <c r="AR609" i="8"/>
  <c r="AS609" i="8"/>
  <c r="AT609" i="8"/>
  <c r="AW609" i="8"/>
  <c r="AZ566" i="8"/>
  <c r="AO566" i="8"/>
  <c r="AQ566" i="8"/>
  <c r="AL566" i="8"/>
  <c r="AP566" i="8"/>
  <c r="AJ566" i="8"/>
  <c r="AK566" i="8"/>
  <c r="AR566" i="8"/>
  <c r="AS566" i="8"/>
  <c r="AT566" i="8"/>
  <c r="AW566" i="8"/>
  <c r="AZ871" i="8"/>
  <c r="AO871" i="8"/>
  <c r="AQ871" i="8"/>
  <c r="AL871" i="8"/>
  <c r="AP871" i="8"/>
  <c r="AK871" i="8"/>
  <c r="AR871" i="8"/>
  <c r="AS871" i="8"/>
  <c r="AT871" i="8"/>
  <c r="AW871" i="8"/>
  <c r="AZ889" i="8"/>
  <c r="AO889" i="8"/>
  <c r="AQ889" i="8"/>
  <c r="AL889" i="8"/>
  <c r="AP889" i="8"/>
  <c r="AK889" i="8"/>
  <c r="AR889" i="8"/>
  <c r="AS889" i="8"/>
  <c r="AT889" i="8"/>
  <c r="AW889" i="8"/>
  <c r="AZ666" i="8"/>
  <c r="AO666" i="8"/>
  <c r="AQ666" i="8"/>
  <c r="AL666" i="8"/>
  <c r="AP666" i="8"/>
  <c r="AK666" i="8"/>
  <c r="AR666" i="8"/>
  <c r="AS666" i="8"/>
  <c r="AT666" i="8"/>
  <c r="AW666" i="8"/>
  <c r="AZ152" i="8"/>
  <c r="AO152" i="8"/>
  <c r="AQ152" i="8"/>
  <c r="AL152" i="8"/>
  <c r="AP152" i="8"/>
  <c r="AK152" i="8"/>
  <c r="AR152" i="8"/>
  <c r="AS152" i="8"/>
  <c r="AT152" i="8"/>
  <c r="AW152" i="8"/>
  <c r="AZ193" i="8"/>
  <c r="AO193" i="8"/>
  <c r="AQ193" i="8"/>
  <c r="AL193" i="8"/>
  <c r="AP193" i="8"/>
  <c r="AJ193" i="8"/>
  <c r="AK193" i="8"/>
  <c r="AR193" i="8"/>
  <c r="AS193" i="8"/>
  <c r="AT193" i="8"/>
  <c r="AW193" i="8"/>
  <c r="AZ610" i="8"/>
  <c r="AO610" i="8"/>
  <c r="AQ610" i="8"/>
  <c r="AL610" i="8"/>
  <c r="AP610" i="8"/>
  <c r="AK610" i="8"/>
  <c r="AR610" i="8"/>
  <c r="AS610" i="8"/>
  <c r="AT610" i="8"/>
  <c r="AW610" i="8"/>
  <c r="AZ290" i="8"/>
  <c r="AO290" i="8"/>
  <c r="AQ290" i="8"/>
  <c r="AL290" i="8"/>
  <c r="AP290" i="8"/>
  <c r="AK290" i="8"/>
  <c r="AR290" i="8"/>
  <c r="AS290" i="8"/>
  <c r="AT290" i="8"/>
  <c r="AW290" i="8"/>
  <c r="AZ917" i="8"/>
  <c r="AO917" i="8"/>
  <c r="AQ917" i="8"/>
  <c r="AL917" i="8"/>
  <c r="AP917" i="8"/>
  <c r="AK917" i="8"/>
  <c r="AR917" i="8"/>
  <c r="AS917" i="8"/>
  <c r="AT917" i="8"/>
  <c r="AW917" i="8"/>
  <c r="AZ819" i="8"/>
  <c r="AO819" i="8"/>
  <c r="AQ819" i="8"/>
  <c r="AL819" i="8"/>
  <c r="AP819" i="8"/>
  <c r="AK819" i="8"/>
  <c r="AR819" i="8"/>
  <c r="AS819" i="8"/>
  <c r="AT819" i="8"/>
  <c r="AW819" i="8"/>
  <c r="AZ748" i="8"/>
  <c r="AO748" i="8"/>
  <c r="AQ748" i="8"/>
  <c r="AL748" i="8"/>
  <c r="AP748" i="8"/>
  <c r="AK748" i="8"/>
  <c r="AR748" i="8"/>
  <c r="AS748" i="8"/>
  <c r="AT748" i="8"/>
  <c r="AW748" i="8"/>
  <c r="AZ691" i="8"/>
  <c r="AO691" i="8"/>
  <c r="AQ691" i="8"/>
  <c r="AL691" i="8"/>
  <c r="AP691" i="8"/>
  <c r="AK691" i="8"/>
  <c r="AR691" i="8"/>
  <c r="AS691" i="8"/>
  <c r="AT691" i="8"/>
  <c r="AW691" i="8"/>
  <c r="AZ281" i="8"/>
  <c r="AO281" i="8"/>
  <c r="AQ281" i="8"/>
  <c r="AL281" i="8"/>
  <c r="AP281" i="8"/>
  <c r="AK281" i="8"/>
  <c r="AR281" i="8"/>
  <c r="AS281" i="8"/>
  <c r="AT281" i="8"/>
  <c r="AW281" i="8"/>
  <c r="AZ852" i="8"/>
  <c r="AO852" i="8"/>
  <c r="AQ852" i="8"/>
  <c r="AL852" i="8"/>
  <c r="AP852" i="8"/>
  <c r="AK852" i="8"/>
  <c r="AR852" i="8"/>
  <c r="AS852" i="8"/>
  <c r="AT852" i="8"/>
  <c r="AW852" i="8"/>
  <c r="AZ282" i="8"/>
  <c r="AO282" i="8"/>
  <c r="AQ282" i="8"/>
  <c r="AL282" i="8"/>
  <c r="AP282" i="8"/>
  <c r="AK282" i="8"/>
  <c r="AR282" i="8"/>
  <c r="AS282" i="8"/>
  <c r="AT282" i="8"/>
  <c r="AW282" i="8"/>
  <c r="AZ317" i="8"/>
  <c r="AO317" i="8"/>
  <c r="AQ317" i="8"/>
  <c r="AL317" i="8"/>
  <c r="AP317" i="8"/>
  <c r="AJ317" i="8"/>
  <c r="AK317" i="8"/>
  <c r="AR317" i="8"/>
  <c r="AS317" i="8"/>
  <c r="AT317" i="8"/>
  <c r="AW317" i="8"/>
  <c r="AZ820" i="8"/>
  <c r="AO820" i="8"/>
  <c r="AQ820" i="8"/>
  <c r="AL820" i="8"/>
  <c r="AP820" i="8"/>
  <c r="AK820" i="8"/>
  <c r="AR820" i="8"/>
  <c r="AS820" i="8"/>
  <c r="AT820" i="8"/>
  <c r="AW820" i="8"/>
  <c r="AZ918" i="8"/>
  <c r="AO918" i="8"/>
  <c r="AQ918" i="8"/>
  <c r="AL918" i="8"/>
  <c r="AP918" i="8"/>
  <c r="AK918" i="8"/>
  <c r="AR918" i="8"/>
  <c r="AS918" i="8"/>
  <c r="AT918" i="8"/>
  <c r="AW918" i="8"/>
  <c r="AZ775" i="8"/>
  <c r="AO775" i="8"/>
  <c r="AQ775" i="8"/>
  <c r="AL775" i="8"/>
  <c r="AP775" i="8"/>
  <c r="AK775" i="8"/>
  <c r="AR775" i="8"/>
  <c r="AS775" i="8"/>
  <c r="AT775" i="8"/>
  <c r="AW775" i="8"/>
  <c r="AZ344" i="8"/>
  <c r="AO344" i="8"/>
  <c r="AQ344" i="8"/>
  <c r="AL344" i="8"/>
  <c r="AP344" i="8"/>
  <c r="AJ344" i="8"/>
  <c r="AK344" i="8"/>
  <c r="AR344" i="8"/>
  <c r="AS344" i="8"/>
  <c r="AT344" i="8"/>
  <c r="AW344" i="8"/>
  <c r="AZ958" i="8"/>
  <c r="AO958" i="8"/>
  <c r="AQ958" i="8"/>
  <c r="AL958" i="8"/>
  <c r="AP958" i="8"/>
  <c r="AK958" i="8"/>
  <c r="AR958" i="8"/>
  <c r="AS958" i="8"/>
  <c r="AT958" i="8"/>
  <c r="AW958" i="8"/>
  <c r="AZ791" i="8"/>
  <c r="AO791" i="8"/>
  <c r="AQ791" i="8"/>
  <c r="AL791" i="8"/>
  <c r="AP791" i="8"/>
  <c r="AK791" i="8"/>
  <c r="AR791" i="8"/>
  <c r="AS791" i="8"/>
  <c r="AT791" i="8"/>
  <c r="AW791" i="8"/>
  <c r="AZ353" i="8"/>
  <c r="AO353" i="8"/>
  <c r="AQ353" i="8"/>
  <c r="AL353" i="8"/>
  <c r="AP353" i="8"/>
  <c r="AK353" i="8"/>
  <c r="AR353" i="8"/>
  <c r="AS353" i="8"/>
  <c r="AT353" i="8"/>
  <c r="AW353" i="8"/>
  <c r="AZ567" i="8"/>
  <c r="AO567" i="8"/>
  <c r="AQ567" i="8"/>
  <c r="AL567" i="8"/>
  <c r="AP567" i="8"/>
  <c r="AK567" i="8"/>
  <c r="AR567" i="8"/>
  <c r="AS567" i="8"/>
  <c r="AT567" i="8"/>
  <c r="AW567" i="8"/>
  <c r="AZ692" i="8"/>
  <c r="AO692" i="8"/>
  <c r="AQ692" i="8"/>
  <c r="AL692" i="8"/>
  <c r="AP692" i="8"/>
  <c r="AK692" i="8"/>
  <c r="AR692" i="8"/>
  <c r="AS692" i="8"/>
  <c r="AT692" i="8"/>
  <c r="AW692" i="8"/>
  <c r="AZ189" i="8"/>
  <c r="AO189" i="8"/>
  <c r="AQ189" i="8"/>
  <c r="AL189" i="8"/>
  <c r="AP189" i="8"/>
  <c r="AJ189" i="8"/>
  <c r="AK189" i="8"/>
  <c r="AR189" i="8"/>
  <c r="AS189" i="8"/>
  <c r="AT189" i="8"/>
  <c r="AW189" i="8"/>
  <c r="AZ119" i="8"/>
  <c r="AO119" i="8"/>
  <c r="AQ119" i="8"/>
  <c r="AL119" i="8"/>
  <c r="AP119" i="8"/>
  <c r="AJ119" i="8"/>
  <c r="AK119" i="8"/>
  <c r="AR119" i="8"/>
  <c r="AS119" i="8"/>
  <c r="AT119" i="8"/>
  <c r="AW119" i="8"/>
  <c r="AZ517" i="8"/>
  <c r="AO517" i="8"/>
  <c r="AQ517" i="8"/>
  <c r="AL517" i="8"/>
  <c r="AP517" i="8"/>
  <c r="AJ517" i="8"/>
  <c r="AK517" i="8"/>
  <c r="AR517" i="8"/>
  <c r="AS517" i="8"/>
  <c r="AT517" i="8"/>
  <c r="AW517" i="8"/>
  <c r="AZ844" i="8"/>
  <c r="AO844" i="8"/>
  <c r="AQ844" i="8"/>
  <c r="AL844" i="8"/>
  <c r="AP844" i="8"/>
  <c r="AK844" i="8"/>
  <c r="AR844" i="8"/>
  <c r="AS844" i="8"/>
  <c r="AT844" i="8"/>
  <c r="AW844" i="8"/>
  <c r="AZ710" i="8"/>
  <c r="AO710" i="8"/>
  <c r="AQ710" i="8"/>
  <c r="AL710" i="8"/>
  <c r="AP710" i="8"/>
  <c r="AK710" i="8"/>
  <c r="AR710" i="8"/>
  <c r="AS710" i="8"/>
  <c r="AT710" i="8"/>
  <c r="AW710" i="8"/>
  <c r="AZ725" i="8"/>
  <c r="AO725" i="8"/>
  <c r="AQ725" i="8"/>
  <c r="AL725" i="8"/>
  <c r="AP725" i="8"/>
  <c r="AK725" i="8"/>
  <c r="AR725" i="8"/>
  <c r="AS725" i="8"/>
  <c r="AT725" i="8"/>
  <c r="AW725" i="8"/>
  <c r="AZ676" i="8"/>
  <c r="AO676" i="8"/>
  <c r="AQ676" i="8"/>
  <c r="AL676" i="8"/>
  <c r="AP676" i="8"/>
  <c r="AJ676" i="8"/>
  <c r="AK676" i="8"/>
  <c r="AR676" i="8"/>
  <c r="AS676" i="8"/>
  <c r="AT676" i="8"/>
  <c r="AW676" i="8"/>
  <c r="AZ812" i="8"/>
  <c r="AO812" i="8"/>
  <c r="AQ812" i="8"/>
  <c r="AL812" i="8"/>
  <c r="AP812" i="8"/>
  <c r="AK812" i="8"/>
  <c r="AR812" i="8"/>
  <c r="AS812" i="8"/>
  <c r="AT812" i="8"/>
  <c r="AW812" i="8"/>
  <c r="AZ792" i="8"/>
  <c r="AO792" i="8"/>
  <c r="AQ792" i="8"/>
  <c r="AL792" i="8"/>
  <c r="AP792" i="8"/>
  <c r="AJ792" i="8"/>
  <c r="AK792" i="8"/>
  <c r="AR792" i="8"/>
  <c r="AS792" i="8"/>
  <c r="AT792" i="8"/>
  <c r="AW792" i="8"/>
  <c r="AZ793" i="8"/>
  <c r="AO793" i="8"/>
  <c r="AQ793" i="8"/>
  <c r="AL793" i="8"/>
  <c r="AP793" i="8"/>
  <c r="AJ793" i="8"/>
  <c r="AK793" i="8"/>
  <c r="AR793" i="8"/>
  <c r="AS793" i="8"/>
  <c r="AT793" i="8"/>
  <c r="AW793" i="8"/>
  <c r="AZ861" i="8"/>
  <c r="AO861" i="8"/>
  <c r="AQ861" i="8"/>
  <c r="AL861" i="8"/>
  <c r="AP861" i="8"/>
  <c r="AJ861" i="8"/>
  <c r="AK861" i="8"/>
  <c r="AR861" i="8"/>
  <c r="AS861" i="8"/>
  <c r="AT861" i="8"/>
  <c r="AW861" i="8"/>
  <c r="AZ518" i="8"/>
  <c r="AO518" i="8"/>
  <c r="AQ518" i="8"/>
  <c r="AL518" i="8"/>
  <c r="AP518" i="8"/>
  <c r="AJ518" i="8"/>
  <c r="AK518" i="8"/>
  <c r="AR518" i="8"/>
  <c r="AS518" i="8"/>
  <c r="AT518" i="8"/>
  <c r="AW518" i="8"/>
  <c r="AZ568" i="8"/>
  <c r="AO568" i="8"/>
  <c r="AQ568" i="8"/>
  <c r="AL568" i="8"/>
  <c r="AP568" i="8"/>
  <c r="AK568" i="8"/>
  <c r="AR568" i="8"/>
  <c r="AS568" i="8"/>
  <c r="AT568" i="8"/>
  <c r="AW568" i="8"/>
  <c r="AZ405" i="8"/>
  <c r="AO405" i="8"/>
  <c r="AQ405" i="8"/>
  <c r="AL405" i="8"/>
  <c r="AP405" i="8"/>
  <c r="AK405" i="8"/>
  <c r="AR405" i="8"/>
  <c r="AS405" i="8"/>
  <c r="AT405" i="8"/>
  <c r="AW405" i="8"/>
  <c r="AZ361" i="8"/>
  <c r="AO361" i="8"/>
  <c r="AQ361" i="8"/>
  <c r="AL361" i="8"/>
  <c r="AP361" i="8"/>
  <c r="AJ361" i="8"/>
  <c r="AK361" i="8"/>
  <c r="AR361" i="8"/>
  <c r="AS361" i="8"/>
  <c r="AT361" i="8"/>
  <c r="AW361" i="8"/>
  <c r="AZ632" i="8"/>
  <c r="AO632" i="8"/>
  <c r="AQ632" i="8"/>
  <c r="AL632" i="8"/>
  <c r="AP632" i="8"/>
  <c r="AK632" i="8"/>
  <c r="AR632" i="8"/>
  <c r="AS632" i="8"/>
  <c r="AT632" i="8"/>
  <c r="AW632" i="8"/>
  <c r="AZ311" i="8"/>
  <c r="AO311" i="8"/>
  <c r="AQ311" i="8"/>
  <c r="AL311" i="8"/>
  <c r="AP311" i="8"/>
  <c r="AK311" i="8"/>
  <c r="AR311" i="8"/>
  <c r="AS311" i="8"/>
  <c r="AT311" i="8"/>
  <c r="AW311" i="8"/>
  <c r="AZ821" i="8"/>
  <c r="AO821" i="8"/>
  <c r="AQ821" i="8"/>
  <c r="AL821" i="8"/>
  <c r="AP821" i="8"/>
  <c r="AK821" i="8"/>
  <c r="AR821" i="8"/>
  <c r="AS821" i="8"/>
  <c r="AT821" i="8"/>
  <c r="AW821" i="8"/>
  <c r="AZ942" i="8"/>
  <c r="AO942" i="8"/>
  <c r="AQ942" i="8"/>
  <c r="AL942" i="8"/>
  <c r="AP942" i="8"/>
  <c r="AK942" i="8"/>
  <c r="AR942" i="8"/>
  <c r="AS942" i="8"/>
  <c r="AT942" i="8"/>
  <c r="AW942" i="8"/>
  <c r="AZ999" i="8"/>
  <c r="AO999" i="8"/>
  <c r="AQ999" i="8"/>
  <c r="AL999" i="8"/>
  <c r="AP999" i="8"/>
  <c r="AK999" i="8"/>
  <c r="AR999" i="8"/>
  <c r="AS999" i="8"/>
  <c r="AT999" i="8"/>
  <c r="AW999" i="8"/>
  <c r="AZ476" i="8"/>
  <c r="AO476" i="8"/>
  <c r="AQ476" i="8"/>
  <c r="AL476" i="8"/>
  <c r="AP476" i="8"/>
  <c r="AK476" i="8"/>
  <c r="AR476" i="8"/>
  <c r="AS476" i="8"/>
  <c r="AT476" i="8"/>
  <c r="AW476" i="8"/>
  <c r="AZ589" i="8"/>
  <c r="AO589" i="8"/>
  <c r="AQ589" i="8"/>
  <c r="AL589" i="8"/>
  <c r="AP589" i="8"/>
  <c r="AK589" i="8"/>
  <c r="AR589" i="8"/>
  <c r="AS589" i="8"/>
  <c r="AT589" i="8"/>
  <c r="AW589" i="8"/>
  <c r="AZ834" i="8"/>
  <c r="AO834" i="8"/>
  <c r="AQ834" i="8"/>
  <c r="AL834" i="8"/>
  <c r="AP834" i="8"/>
  <c r="AK834" i="8"/>
  <c r="AR834" i="8"/>
  <c r="AS834" i="8"/>
  <c r="AT834" i="8"/>
  <c r="AW834" i="8"/>
  <c r="AZ534" i="8"/>
  <c r="AO534" i="8"/>
  <c r="AQ534" i="8"/>
  <c r="AL534" i="8"/>
  <c r="AP534" i="8"/>
  <c r="AJ534" i="8"/>
  <c r="AK534" i="8"/>
  <c r="AR534" i="8"/>
  <c r="AS534" i="8"/>
  <c r="AT534" i="8"/>
  <c r="AW534" i="8"/>
  <c r="AZ502" i="8"/>
  <c r="AO502" i="8"/>
  <c r="AQ502" i="8"/>
  <c r="AL502" i="8"/>
  <c r="AP502" i="8"/>
  <c r="AK502" i="8"/>
  <c r="AR502" i="8"/>
  <c r="AS502" i="8"/>
  <c r="AT502" i="8"/>
  <c r="AW502" i="8"/>
  <c r="AZ693" i="8"/>
  <c r="AO693" i="8"/>
  <c r="AQ693" i="8"/>
  <c r="AL693" i="8"/>
  <c r="AP693" i="8"/>
  <c r="AK693" i="8"/>
  <c r="AR693" i="8"/>
  <c r="AS693" i="8"/>
  <c r="AT693" i="8"/>
  <c r="AW693" i="8"/>
  <c r="AZ794" i="8"/>
  <c r="AO794" i="8"/>
  <c r="AQ794" i="8"/>
  <c r="AL794" i="8"/>
  <c r="AP794" i="8"/>
  <c r="AK794" i="8"/>
  <c r="AR794" i="8"/>
  <c r="AS794" i="8"/>
  <c r="AT794" i="8"/>
  <c r="AW794" i="8"/>
  <c r="AZ406" i="8"/>
  <c r="AO406" i="8"/>
  <c r="AQ406" i="8"/>
  <c r="AL406" i="8"/>
  <c r="AP406" i="8"/>
  <c r="AJ406" i="8"/>
  <c r="AK406" i="8"/>
  <c r="AR406" i="8"/>
  <c r="AS406" i="8"/>
  <c r="AT406" i="8"/>
  <c r="AW406" i="8"/>
  <c r="AZ243" i="8"/>
  <c r="AO243" i="8"/>
  <c r="AQ243" i="8"/>
  <c r="AL243" i="8"/>
  <c r="AP243" i="8"/>
  <c r="AK243" i="8"/>
  <c r="AR243" i="8"/>
  <c r="AS243" i="8"/>
  <c r="AT243" i="8"/>
  <c r="AW243" i="8"/>
  <c r="AZ877" i="8"/>
  <c r="AO877" i="8"/>
  <c r="AQ877" i="8"/>
  <c r="AL877" i="8"/>
  <c r="AP877" i="8"/>
  <c r="AK877" i="8"/>
  <c r="AR877" i="8"/>
  <c r="AS877" i="8"/>
  <c r="AT877" i="8"/>
  <c r="AW877" i="8"/>
  <c r="AZ535" i="8"/>
  <c r="AO535" i="8"/>
  <c r="AQ535" i="8"/>
  <c r="AL535" i="8"/>
  <c r="AP535" i="8"/>
  <c r="AK535" i="8"/>
  <c r="AR535" i="8"/>
  <c r="AS535" i="8"/>
  <c r="AT535" i="8"/>
  <c r="AW535" i="8"/>
  <c r="AZ590" i="8"/>
  <c r="AO590" i="8"/>
  <c r="AQ590" i="8"/>
  <c r="AL590" i="8"/>
  <c r="AP590" i="8"/>
  <c r="AK590" i="8"/>
  <c r="AR590" i="8"/>
  <c r="AS590" i="8"/>
  <c r="AT590" i="8"/>
  <c r="AW590" i="8"/>
  <c r="AZ519" i="8"/>
  <c r="AO519" i="8"/>
  <c r="AQ519" i="8"/>
  <c r="AL519" i="8"/>
  <c r="AP519" i="8"/>
  <c r="AJ519" i="8"/>
  <c r="AK519" i="8"/>
  <c r="AR519" i="8"/>
  <c r="AS519" i="8"/>
  <c r="AT519" i="8"/>
  <c r="AW519" i="8"/>
  <c r="AZ139" i="8"/>
  <c r="AO139" i="8"/>
  <c r="AQ139" i="8"/>
  <c r="AL139" i="8"/>
  <c r="AP139" i="8"/>
  <c r="AJ139" i="8"/>
  <c r="AK139" i="8"/>
  <c r="AR139" i="8"/>
  <c r="AS139" i="8"/>
  <c r="AT139" i="8"/>
  <c r="AW139" i="8"/>
  <c r="AZ694" i="8"/>
  <c r="AO694" i="8"/>
  <c r="AQ694" i="8"/>
  <c r="AL694" i="8"/>
  <c r="AP694" i="8"/>
  <c r="AK694" i="8"/>
  <c r="AR694" i="8"/>
  <c r="AS694" i="8"/>
  <c r="AT694" i="8"/>
  <c r="AW694" i="8"/>
  <c r="AZ503" i="8"/>
  <c r="AO503" i="8"/>
  <c r="AQ503" i="8"/>
  <c r="AL503" i="8"/>
  <c r="AP503" i="8"/>
  <c r="AK503" i="8"/>
  <c r="AR503" i="8"/>
  <c r="AS503" i="8"/>
  <c r="AT503" i="8"/>
  <c r="AW503" i="8"/>
  <c r="AZ176" i="8"/>
  <c r="AO176" i="8"/>
  <c r="AQ176" i="8"/>
  <c r="AL176" i="8"/>
  <c r="AP176" i="8"/>
  <c r="AK176" i="8"/>
  <c r="AR176" i="8"/>
  <c r="AS176" i="8"/>
  <c r="AT176" i="8"/>
  <c r="AW176" i="8"/>
  <c r="AZ922" i="8"/>
  <c r="AO922" i="8"/>
  <c r="AQ922" i="8"/>
  <c r="AL922" i="8"/>
  <c r="AP922" i="8"/>
  <c r="AK922" i="8"/>
  <c r="AR922" i="8"/>
  <c r="AS922" i="8"/>
  <c r="AT922" i="8"/>
  <c r="AW922" i="8"/>
  <c r="AZ726" i="8"/>
  <c r="AO726" i="8"/>
  <c r="AQ726" i="8"/>
  <c r="AL726" i="8"/>
  <c r="AP726" i="8"/>
  <c r="AK726" i="8"/>
  <c r="AR726" i="8"/>
  <c r="AS726" i="8"/>
  <c r="AT726" i="8"/>
  <c r="AW726" i="8"/>
  <c r="AZ611" i="8"/>
  <c r="AO611" i="8"/>
  <c r="AQ611" i="8"/>
  <c r="AL611" i="8"/>
  <c r="AP611" i="8"/>
  <c r="AK611" i="8"/>
  <c r="AR611" i="8"/>
  <c r="AS611" i="8"/>
  <c r="AT611" i="8"/>
  <c r="AW611" i="8"/>
  <c r="AZ196" i="8"/>
  <c r="AO196" i="8"/>
  <c r="AQ196" i="8"/>
  <c r="AL196" i="8"/>
  <c r="AP196" i="8"/>
  <c r="AK196" i="8"/>
  <c r="AR196" i="8"/>
  <c r="AS196" i="8"/>
  <c r="AT196" i="8"/>
  <c r="AW196" i="8"/>
  <c r="AZ727" i="8"/>
  <c r="AO727" i="8"/>
  <c r="AQ727" i="8"/>
  <c r="AL727" i="8"/>
  <c r="AP727" i="8"/>
  <c r="AK727" i="8"/>
  <c r="AR727" i="8"/>
  <c r="AS727" i="8"/>
  <c r="AT727" i="8"/>
  <c r="AW727" i="8"/>
  <c r="AZ520" i="8"/>
  <c r="AO520" i="8"/>
  <c r="AQ520" i="8"/>
  <c r="AL520" i="8"/>
  <c r="AP520" i="8"/>
  <c r="AJ520" i="8"/>
  <c r="AK520" i="8"/>
  <c r="AR520" i="8"/>
  <c r="AS520" i="8"/>
  <c r="AT520" i="8"/>
  <c r="AW520" i="8"/>
  <c r="AZ728" i="8"/>
  <c r="AO728" i="8"/>
  <c r="AQ728" i="8"/>
  <c r="AL728" i="8"/>
  <c r="AP728" i="8"/>
  <c r="AK728" i="8"/>
  <c r="AR728" i="8"/>
  <c r="AS728" i="8"/>
  <c r="AT728" i="8"/>
  <c r="AW728" i="8"/>
  <c r="AZ903" i="8"/>
  <c r="AO903" i="8"/>
  <c r="AQ903" i="8"/>
  <c r="AL903" i="8"/>
  <c r="AP903" i="8"/>
  <c r="AK903" i="8"/>
  <c r="AR903" i="8"/>
  <c r="AS903" i="8"/>
  <c r="AT903" i="8"/>
  <c r="AW903" i="8"/>
  <c r="AZ990" i="8"/>
  <c r="AO990" i="8"/>
  <c r="AQ990" i="8"/>
  <c r="AL990" i="8"/>
  <c r="AP990" i="8"/>
  <c r="AK990" i="8"/>
  <c r="AR990" i="8"/>
  <c r="AS990" i="8"/>
  <c r="AT990" i="8"/>
  <c r="AW990" i="8"/>
  <c r="AZ351" i="8"/>
  <c r="AO351" i="8"/>
  <c r="AQ351" i="8"/>
  <c r="AL351" i="8"/>
  <c r="AP351" i="8"/>
  <c r="AJ351" i="8"/>
  <c r="AK351" i="8"/>
  <c r="AR351" i="8"/>
  <c r="AS351" i="8"/>
  <c r="AT351" i="8"/>
  <c r="AW351" i="8"/>
  <c r="AZ898" i="8"/>
  <c r="AO898" i="8"/>
  <c r="AQ898" i="8"/>
  <c r="AL898" i="8"/>
  <c r="AP898" i="8"/>
  <c r="AK898" i="8"/>
  <c r="AR898" i="8"/>
  <c r="AS898" i="8"/>
  <c r="AT898" i="8"/>
  <c r="AW898" i="8"/>
  <c r="AZ878" i="8"/>
  <c r="AO878" i="8"/>
  <c r="AQ878" i="8"/>
  <c r="AL878" i="8"/>
  <c r="AP878" i="8"/>
  <c r="AK878" i="8"/>
  <c r="AR878" i="8"/>
  <c r="AS878" i="8"/>
  <c r="AT878" i="8"/>
  <c r="AW878" i="8"/>
  <c r="AZ318" i="8"/>
  <c r="AO318" i="8"/>
  <c r="AQ318" i="8"/>
  <c r="AL318" i="8"/>
  <c r="AP318" i="8"/>
  <c r="AK318" i="8"/>
  <c r="AR318" i="8"/>
  <c r="AS318" i="8"/>
  <c r="AT318" i="8"/>
  <c r="AW318" i="8"/>
  <c r="AZ454" i="8"/>
  <c r="AO454" i="8"/>
  <c r="AQ454" i="8"/>
  <c r="AL454" i="8"/>
  <c r="AP454" i="8"/>
  <c r="AK454" i="8"/>
  <c r="AR454" i="8"/>
  <c r="AS454" i="8"/>
  <c r="AT454" i="8"/>
  <c r="AW454" i="8"/>
  <c r="AZ105" i="8"/>
  <c r="AO105" i="8"/>
  <c r="AQ105" i="8"/>
  <c r="AL105" i="8"/>
  <c r="AP105" i="8"/>
  <c r="AJ105" i="8"/>
  <c r="AK105" i="8"/>
  <c r="AR105" i="8"/>
  <c r="AS105" i="8"/>
  <c r="AT105" i="8"/>
  <c r="AW105" i="8"/>
  <c r="AZ949" i="8"/>
  <c r="AO949" i="8"/>
  <c r="AQ949" i="8"/>
  <c r="AL949" i="8"/>
  <c r="AP949" i="8"/>
  <c r="AK949" i="8"/>
  <c r="AR949" i="8"/>
  <c r="AS949" i="8"/>
  <c r="AT949" i="8"/>
  <c r="AW949" i="8"/>
  <c r="AZ362" i="8"/>
  <c r="AO362" i="8"/>
  <c r="AQ362" i="8"/>
  <c r="AL362" i="8"/>
  <c r="AP362" i="8"/>
  <c r="AK362" i="8"/>
  <c r="AR362" i="8"/>
  <c r="AS362" i="8"/>
  <c r="AT362" i="8"/>
  <c r="AW362" i="8"/>
  <c r="AZ477" i="8"/>
  <c r="AO477" i="8"/>
  <c r="AQ477" i="8"/>
  <c r="AL477" i="8"/>
  <c r="AP477" i="8"/>
  <c r="AK477" i="8"/>
  <c r="AR477" i="8"/>
  <c r="AS477" i="8"/>
  <c r="AT477" i="8"/>
  <c r="AW477" i="8"/>
  <c r="AZ324" i="8"/>
  <c r="AO324" i="8"/>
  <c r="AQ324" i="8"/>
  <c r="AL324" i="8"/>
  <c r="AP324" i="8"/>
  <c r="AK324" i="8"/>
  <c r="AR324" i="8"/>
  <c r="AS324" i="8"/>
  <c r="AT324" i="8"/>
  <c r="AW324" i="8"/>
  <c r="AZ1015" i="8"/>
  <c r="AO1015" i="8"/>
  <c r="AQ1015" i="8"/>
  <c r="AL1015" i="8"/>
  <c r="AP1015" i="8"/>
  <c r="AK1015" i="8"/>
  <c r="AR1015" i="8"/>
  <c r="AS1015" i="8"/>
  <c r="AT1015" i="8"/>
  <c r="AW1015" i="8"/>
  <c r="AZ569" i="8"/>
  <c r="AO569" i="8"/>
  <c r="AQ569" i="8"/>
  <c r="AL569" i="8"/>
  <c r="AP569" i="8"/>
  <c r="AK569" i="8"/>
  <c r="AR569" i="8"/>
  <c r="AS569" i="8"/>
  <c r="AT569" i="8"/>
  <c r="AW569" i="8"/>
  <c r="AZ283" i="8"/>
  <c r="AO283" i="8"/>
  <c r="AQ283" i="8"/>
  <c r="AL283" i="8"/>
  <c r="AP283" i="8"/>
  <c r="AJ283" i="8"/>
  <c r="AK283" i="8"/>
  <c r="AR283" i="8"/>
  <c r="AS283" i="8"/>
  <c r="AT283" i="8"/>
  <c r="AW283" i="8"/>
  <c r="AZ695" i="8"/>
  <c r="AO695" i="8"/>
  <c r="AQ695" i="8"/>
  <c r="AL695" i="8"/>
  <c r="AP695" i="8"/>
  <c r="AK695" i="8"/>
  <c r="AR695" i="8"/>
  <c r="AS695" i="8"/>
  <c r="AT695" i="8"/>
  <c r="AW695" i="8"/>
  <c r="AZ959" i="8"/>
  <c r="AO959" i="8"/>
  <c r="AQ959" i="8"/>
  <c r="AL959" i="8"/>
  <c r="AP959" i="8"/>
  <c r="AK959" i="8"/>
  <c r="AR959" i="8"/>
  <c r="AS959" i="8"/>
  <c r="AT959" i="8"/>
  <c r="AW959" i="8"/>
  <c r="AZ319" i="8"/>
  <c r="AO319" i="8"/>
  <c r="AQ319" i="8"/>
  <c r="AL319" i="8"/>
  <c r="AP319" i="8"/>
  <c r="AJ319" i="8"/>
  <c r="AK319" i="8"/>
  <c r="AR319" i="8"/>
  <c r="AS319" i="8"/>
  <c r="AT319" i="8"/>
  <c r="AW319" i="8"/>
  <c r="AZ776" i="8"/>
  <c r="AO776" i="8"/>
  <c r="AQ776" i="8"/>
  <c r="AL776" i="8"/>
  <c r="AP776" i="8"/>
  <c r="AK776" i="8"/>
  <c r="AR776" i="8"/>
  <c r="AS776" i="8"/>
  <c r="AT776" i="8"/>
  <c r="AW776" i="8"/>
  <c r="AZ393" i="8"/>
  <c r="AO393" i="8"/>
  <c r="AQ393" i="8"/>
  <c r="AL393" i="8"/>
  <c r="AP393" i="8"/>
  <c r="AK393" i="8"/>
  <c r="AR393" i="8"/>
  <c r="AS393" i="8"/>
  <c r="AT393" i="8"/>
  <c r="AW393" i="8"/>
  <c r="AZ264" i="8"/>
  <c r="AO264" i="8"/>
  <c r="AQ264" i="8"/>
  <c r="AL264" i="8"/>
  <c r="AP264" i="8"/>
  <c r="AK264" i="8"/>
  <c r="AR264" i="8"/>
  <c r="AS264" i="8"/>
  <c r="AT264" i="8"/>
  <c r="AW264" i="8"/>
  <c r="AZ591" i="8"/>
  <c r="AO591" i="8"/>
  <c r="AQ591" i="8"/>
  <c r="AL591" i="8"/>
  <c r="AP591" i="8"/>
  <c r="AK591" i="8"/>
  <c r="AR591" i="8"/>
  <c r="AS591" i="8"/>
  <c r="AT591" i="8"/>
  <c r="AW591" i="8"/>
  <c r="AZ147" i="8"/>
  <c r="AO147" i="8"/>
  <c r="AQ147" i="8"/>
  <c r="AL147" i="8"/>
  <c r="AP147" i="8"/>
  <c r="AK147" i="8"/>
  <c r="AR147" i="8"/>
  <c r="AS147" i="8"/>
  <c r="AT147" i="8"/>
  <c r="AW147" i="8"/>
  <c r="AZ444" i="8"/>
  <c r="AO444" i="8"/>
  <c r="AQ444" i="8"/>
  <c r="AL444" i="8"/>
  <c r="AP444" i="8"/>
  <c r="AK444" i="8"/>
  <c r="AR444" i="8"/>
  <c r="AS444" i="8"/>
  <c r="AT444" i="8"/>
  <c r="AW444" i="8"/>
  <c r="AZ135" i="8"/>
  <c r="AO135" i="8"/>
  <c r="AQ135" i="8"/>
  <c r="AL135" i="8"/>
  <c r="AP135" i="8"/>
  <c r="AJ135" i="8"/>
  <c r="AK135" i="8"/>
  <c r="AR135" i="8"/>
  <c r="AS135" i="8"/>
  <c r="AT135" i="8"/>
  <c r="AW135" i="8"/>
  <c r="AZ210" i="8"/>
  <c r="AO210" i="8"/>
  <c r="AQ210" i="8"/>
  <c r="AL210" i="8"/>
  <c r="AP210" i="8"/>
  <c r="AK210" i="8"/>
  <c r="AR210" i="8"/>
  <c r="AS210" i="8"/>
  <c r="AT210" i="8"/>
  <c r="AW210" i="8"/>
  <c r="AZ197" i="8"/>
  <c r="AO197" i="8"/>
  <c r="AQ197" i="8"/>
  <c r="AL197" i="8"/>
  <c r="AP197" i="8"/>
  <c r="AK197" i="8"/>
  <c r="AR197" i="8"/>
  <c r="AS197" i="8"/>
  <c r="AT197" i="8"/>
  <c r="AW197" i="8"/>
  <c r="AZ383" i="8"/>
  <c r="AO383" i="8"/>
  <c r="AQ383" i="8"/>
  <c r="AL383" i="8"/>
  <c r="AP383" i="8"/>
  <c r="AK383" i="8"/>
  <c r="AR383" i="8"/>
  <c r="AS383" i="8"/>
  <c r="AT383" i="8"/>
  <c r="AW383" i="8"/>
  <c r="AZ21" i="8"/>
  <c r="AO21" i="8"/>
  <c r="AQ21" i="8"/>
  <c r="AL21" i="8"/>
  <c r="AP21" i="8"/>
  <c r="AK21" i="8"/>
  <c r="AR21" i="8"/>
  <c r="AS21" i="8"/>
  <c r="AT21" i="8"/>
  <c r="AW21" i="8"/>
  <c r="AZ37" i="8"/>
  <c r="AO37" i="8"/>
  <c r="AQ37" i="8"/>
  <c r="AL37" i="8"/>
  <c r="AP37" i="8"/>
  <c r="AK37" i="8"/>
  <c r="AR37" i="8"/>
  <c r="AS37" i="8"/>
  <c r="AT37" i="8"/>
  <c r="AW37" i="8"/>
  <c r="AZ845" i="8"/>
  <c r="AO845" i="8"/>
  <c r="AQ845" i="8"/>
  <c r="AL845" i="8"/>
  <c r="AP845" i="8"/>
  <c r="AK845" i="8"/>
  <c r="AR845" i="8"/>
  <c r="AS845" i="8"/>
  <c r="AT845" i="8"/>
  <c r="AW845" i="8"/>
  <c r="AZ862" i="8"/>
  <c r="AO862" i="8"/>
  <c r="AQ862" i="8"/>
  <c r="AL862" i="8"/>
  <c r="AP862" i="8"/>
  <c r="AK862" i="8"/>
  <c r="AR862" i="8"/>
  <c r="AS862" i="8"/>
  <c r="AT862" i="8"/>
  <c r="AW862" i="8"/>
  <c r="AZ777" i="8"/>
  <c r="AO777" i="8"/>
  <c r="AQ777" i="8"/>
  <c r="AL777" i="8"/>
  <c r="AP777" i="8"/>
  <c r="AJ777" i="8"/>
  <c r="AK777" i="8"/>
  <c r="AR777" i="8"/>
  <c r="AS777" i="8"/>
  <c r="AT777" i="8"/>
  <c r="AW777" i="8"/>
  <c r="AZ284" i="8"/>
  <c r="AO284" i="8"/>
  <c r="AQ284" i="8"/>
  <c r="AL284" i="8"/>
  <c r="AP284" i="8"/>
  <c r="AJ284" i="8"/>
  <c r="AK284" i="8"/>
  <c r="AR284" i="8"/>
  <c r="AS284" i="8"/>
  <c r="AT284" i="8"/>
  <c r="AW284" i="8"/>
  <c r="AZ711" i="8"/>
  <c r="AO711" i="8"/>
  <c r="AQ711" i="8"/>
  <c r="AL711" i="8"/>
  <c r="AP711" i="8"/>
  <c r="AK711" i="8"/>
  <c r="AR711" i="8"/>
  <c r="AS711" i="8"/>
  <c r="AT711" i="8"/>
  <c r="AW711" i="8"/>
  <c r="AZ954" i="8"/>
  <c r="AO954" i="8"/>
  <c r="AQ954" i="8"/>
  <c r="AL954" i="8"/>
  <c r="AP954" i="8"/>
  <c r="AK954" i="8"/>
  <c r="AR954" i="8"/>
  <c r="AS954" i="8"/>
  <c r="AT954" i="8"/>
  <c r="AW954" i="8"/>
  <c r="AZ650" i="8"/>
  <c r="AO650" i="8"/>
  <c r="AQ650" i="8"/>
  <c r="AL650" i="8"/>
  <c r="AP650" i="8"/>
  <c r="AK650" i="8"/>
  <c r="AR650" i="8"/>
  <c r="AS650" i="8"/>
  <c r="AT650" i="8"/>
  <c r="AW650" i="8"/>
  <c r="AZ1020" i="8"/>
  <c r="AO1020" i="8"/>
  <c r="AQ1020" i="8"/>
  <c r="AL1020" i="8"/>
  <c r="AP1020" i="8"/>
  <c r="AK1020" i="8"/>
  <c r="AR1020" i="8"/>
  <c r="AS1020" i="8"/>
  <c r="AT1020" i="8"/>
  <c r="AW1020" i="8"/>
  <c r="AZ950" i="8"/>
  <c r="AO950" i="8"/>
  <c r="AQ950" i="8"/>
  <c r="AL950" i="8"/>
  <c r="AP950" i="8"/>
  <c r="AK950" i="8"/>
  <c r="AR950" i="8"/>
  <c r="AS950" i="8"/>
  <c r="AT950" i="8"/>
  <c r="AW950" i="8"/>
  <c r="AZ190" i="8"/>
  <c r="AO190" i="8"/>
  <c r="AQ190" i="8"/>
  <c r="AL190" i="8"/>
  <c r="AP190" i="8"/>
  <c r="AJ190" i="8"/>
  <c r="AK190" i="8"/>
  <c r="AR190" i="8"/>
  <c r="AS190" i="8"/>
  <c r="AT190" i="8"/>
  <c r="AW190" i="8"/>
  <c r="AZ633" i="8"/>
  <c r="AO633" i="8"/>
  <c r="AQ633" i="8"/>
  <c r="AL633" i="8"/>
  <c r="AP633" i="8"/>
  <c r="AK633" i="8"/>
  <c r="AR633" i="8"/>
  <c r="AS633" i="8"/>
  <c r="AT633" i="8"/>
  <c r="AW633" i="8"/>
  <c r="AZ651" i="8"/>
  <c r="AO651" i="8"/>
  <c r="AQ651" i="8"/>
  <c r="AL651" i="8"/>
  <c r="AP651" i="8"/>
  <c r="AK651" i="8"/>
  <c r="AR651" i="8"/>
  <c r="AS651" i="8"/>
  <c r="AT651" i="8"/>
  <c r="AW651" i="8"/>
  <c r="AZ634" i="8"/>
  <c r="AO634" i="8"/>
  <c r="AQ634" i="8"/>
  <c r="AL634" i="8"/>
  <c r="AP634" i="8"/>
  <c r="AK634" i="8"/>
  <c r="AR634" i="8"/>
  <c r="AS634" i="8"/>
  <c r="AT634" i="8"/>
  <c r="AW634" i="8"/>
  <c r="AZ872" i="8"/>
  <c r="AO872" i="8"/>
  <c r="AQ872" i="8"/>
  <c r="AL872" i="8"/>
  <c r="AP872" i="8"/>
  <c r="AJ872" i="8"/>
  <c r="AK872" i="8"/>
  <c r="AR872" i="8"/>
  <c r="AS872" i="8"/>
  <c r="AT872" i="8"/>
  <c r="AW872" i="8"/>
  <c r="AZ850" i="8"/>
  <c r="AO850" i="8"/>
  <c r="AQ850" i="8"/>
  <c r="AL850" i="8"/>
  <c r="AP850" i="8"/>
  <c r="AK850" i="8"/>
  <c r="AR850" i="8"/>
  <c r="AS850" i="8"/>
  <c r="AT850" i="8"/>
  <c r="AW850" i="8"/>
  <c r="AZ696" i="8"/>
  <c r="AO696" i="8"/>
  <c r="AQ696" i="8"/>
  <c r="AL696" i="8"/>
  <c r="AP696" i="8"/>
  <c r="AJ696" i="8"/>
  <c r="AK696" i="8"/>
  <c r="AR696" i="8"/>
  <c r="AS696" i="8"/>
  <c r="AT696" i="8"/>
  <c r="AW696" i="8"/>
  <c r="AZ749" i="8"/>
  <c r="AO749" i="8"/>
  <c r="AQ749" i="8"/>
  <c r="AL749" i="8"/>
  <c r="AP749" i="8"/>
  <c r="AK749" i="8"/>
  <c r="AR749" i="8"/>
  <c r="AS749" i="8"/>
  <c r="AT749" i="8"/>
  <c r="AW749" i="8"/>
  <c r="AZ268" i="8"/>
  <c r="AO268" i="8"/>
  <c r="AQ268" i="8"/>
  <c r="AL268" i="8"/>
  <c r="AP268" i="8"/>
  <c r="AJ268" i="8"/>
  <c r="AK268" i="8"/>
  <c r="AR268" i="8"/>
  <c r="AS268" i="8"/>
  <c r="AT268" i="8"/>
  <c r="AW268" i="8"/>
  <c r="AZ835" i="8"/>
  <c r="AO835" i="8"/>
  <c r="AQ835" i="8"/>
  <c r="AL835" i="8"/>
  <c r="AP835" i="8"/>
  <c r="AK835" i="8"/>
  <c r="AR835" i="8"/>
  <c r="AS835" i="8"/>
  <c r="AT835" i="8"/>
  <c r="AW835" i="8"/>
  <c r="AZ940" i="8"/>
  <c r="AO940" i="8"/>
  <c r="AQ940" i="8"/>
  <c r="AL940" i="8"/>
  <c r="AP940" i="8"/>
  <c r="AJ940" i="8"/>
  <c r="AK940" i="8"/>
  <c r="AR940" i="8"/>
  <c r="AS940" i="8"/>
  <c r="AT940" i="8"/>
  <c r="AW940" i="8"/>
  <c r="AZ345" i="8"/>
  <c r="AO345" i="8"/>
  <c r="AQ345" i="8"/>
  <c r="AL345" i="8"/>
  <c r="AP345" i="8"/>
  <c r="AK345" i="8"/>
  <c r="AR345" i="8"/>
  <c r="AS345" i="8"/>
  <c r="AT345" i="8"/>
  <c r="AW345" i="8"/>
  <c r="AZ1008" i="8"/>
  <c r="AO1008" i="8"/>
  <c r="AQ1008" i="8"/>
  <c r="AL1008" i="8"/>
  <c r="AP1008" i="8"/>
  <c r="AK1008" i="8"/>
  <c r="AR1008" i="8"/>
  <c r="AS1008" i="8"/>
  <c r="AT1008" i="8"/>
  <c r="AW1008" i="8"/>
  <c r="AZ853" i="8"/>
  <c r="AO853" i="8"/>
  <c r="AQ853" i="8"/>
  <c r="AL853" i="8"/>
  <c r="AP853" i="8"/>
  <c r="AK853" i="8"/>
  <c r="AR853" i="8"/>
  <c r="AS853" i="8"/>
  <c r="AT853" i="8"/>
  <c r="AW853" i="8"/>
  <c r="AZ426" i="8"/>
  <c r="AO426" i="8"/>
  <c r="AQ426" i="8"/>
  <c r="AL426" i="8"/>
  <c r="AP426" i="8"/>
  <c r="AK426" i="8"/>
  <c r="AR426" i="8"/>
  <c r="AS426" i="8"/>
  <c r="AT426" i="8"/>
  <c r="AW426" i="8"/>
  <c r="AZ1029" i="8"/>
  <c r="AO1029" i="8"/>
  <c r="AQ1029" i="8"/>
  <c r="AL1029" i="8"/>
  <c r="AP1029" i="8"/>
  <c r="AK1029" i="8"/>
  <c r="AR1029" i="8"/>
  <c r="AS1029" i="8"/>
  <c r="AT1029" i="8"/>
  <c r="AW1029" i="8"/>
  <c r="AZ755" i="8"/>
  <c r="AO755" i="8"/>
  <c r="AQ755" i="8"/>
  <c r="AL755" i="8"/>
  <c r="AP755" i="8"/>
  <c r="AK755" i="8"/>
  <c r="AR755" i="8"/>
  <c r="AS755" i="8"/>
  <c r="AT755" i="8"/>
  <c r="AW755" i="8"/>
  <c r="AZ677" i="8"/>
  <c r="AO677" i="8"/>
  <c r="AQ677" i="8"/>
  <c r="AL677" i="8"/>
  <c r="AP677" i="8"/>
  <c r="AK677" i="8"/>
  <c r="AR677" i="8"/>
  <c r="AS677" i="8"/>
  <c r="AT677" i="8"/>
  <c r="AW677" i="8"/>
  <c r="AZ652" i="8"/>
  <c r="AO652" i="8"/>
  <c r="AQ652" i="8"/>
  <c r="AL652" i="8"/>
  <c r="AP652" i="8"/>
  <c r="AJ652" i="8"/>
  <c r="AK652" i="8"/>
  <c r="AR652" i="8"/>
  <c r="AS652" i="8"/>
  <c r="AT652" i="8"/>
  <c r="AW652" i="8"/>
  <c r="AZ846" i="8"/>
  <c r="AO846" i="8"/>
  <c r="AQ846" i="8"/>
  <c r="AL846" i="8"/>
  <c r="AP846" i="8"/>
  <c r="AK846" i="8"/>
  <c r="AR846" i="8"/>
  <c r="AS846" i="8"/>
  <c r="AT846" i="8"/>
  <c r="AW846" i="8"/>
  <c r="AZ134" i="8"/>
  <c r="AO134" i="8"/>
  <c r="AQ134" i="8"/>
  <c r="AL134" i="8"/>
  <c r="AP134" i="8"/>
  <c r="AK134" i="8"/>
  <c r="AR134" i="8"/>
  <c r="AS134" i="8"/>
  <c r="AT134" i="8"/>
  <c r="AW134" i="8"/>
  <c r="AZ194" i="8"/>
  <c r="AO194" i="8"/>
  <c r="AQ194" i="8"/>
  <c r="AL194" i="8"/>
  <c r="AP194" i="8"/>
  <c r="AK194" i="8"/>
  <c r="AR194" i="8"/>
  <c r="AS194" i="8"/>
  <c r="AT194" i="8"/>
  <c r="AW194" i="8"/>
  <c r="AZ943" i="8"/>
  <c r="AO943" i="8"/>
  <c r="AQ943" i="8"/>
  <c r="AL943" i="8"/>
  <c r="AP943" i="8"/>
  <c r="AK943" i="8"/>
  <c r="AR943" i="8"/>
  <c r="AS943" i="8"/>
  <c r="AT943" i="8"/>
  <c r="AW943" i="8"/>
  <c r="AZ955" i="8"/>
  <c r="AO955" i="8"/>
  <c r="AQ955" i="8"/>
  <c r="AL955" i="8"/>
  <c r="AP955" i="8"/>
  <c r="AJ955" i="8"/>
  <c r="AK955" i="8"/>
  <c r="AR955" i="8"/>
  <c r="AS955" i="8"/>
  <c r="AT955" i="8"/>
  <c r="AW955" i="8"/>
  <c r="AZ209" i="8"/>
  <c r="AO209" i="8"/>
  <c r="AQ209" i="8"/>
  <c r="AL209" i="8"/>
  <c r="AP209" i="8"/>
  <c r="AJ209" i="8"/>
  <c r="AK209" i="8"/>
  <c r="AR209" i="8"/>
  <c r="AS209" i="8"/>
  <c r="AT209" i="8"/>
  <c r="AW209" i="8"/>
  <c r="AZ320" i="8"/>
  <c r="AO320" i="8"/>
  <c r="AQ320" i="8"/>
  <c r="AL320" i="8"/>
  <c r="AP320" i="8"/>
  <c r="AJ320" i="8"/>
  <c r="AK320" i="8"/>
  <c r="AR320" i="8"/>
  <c r="AS320" i="8"/>
  <c r="AT320" i="8"/>
  <c r="AW320" i="8"/>
  <c r="AZ363" i="8"/>
  <c r="AO363" i="8"/>
  <c r="AQ363" i="8"/>
  <c r="AL363" i="8"/>
  <c r="AP363" i="8"/>
  <c r="AJ363" i="8"/>
  <c r="AK363" i="8"/>
  <c r="AR363" i="8"/>
  <c r="AS363" i="8"/>
  <c r="AT363" i="8"/>
  <c r="AW363" i="8"/>
  <c r="AZ923" i="8"/>
  <c r="AO923" i="8"/>
  <c r="AQ923" i="8"/>
  <c r="AL923" i="8"/>
  <c r="AP923" i="8"/>
  <c r="AK923" i="8"/>
  <c r="AR923" i="8"/>
  <c r="AS923" i="8"/>
  <c r="AT923" i="8"/>
  <c r="AW923" i="8"/>
  <c r="AZ991" i="8"/>
  <c r="AO991" i="8"/>
  <c r="AQ991" i="8"/>
  <c r="AL991" i="8"/>
  <c r="AP991" i="8"/>
  <c r="AK991" i="8"/>
  <c r="AR991" i="8"/>
  <c r="AS991" i="8"/>
  <c r="AT991" i="8"/>
  <c r="AW991" i="8"/>
  <c r="AZ863" i="8"/>
  <c r="AO863" i="8"/>
  <c r="AQ863" i="8"/>
  <c r="AL863" i="8"/>
  <c r="AP863" i="8"/>
  <c r="AK863" i="8"/>
  <c r="AR863" i="8"/>
  <c r="AS863" i="8"/>
  <c r="AT863" i="8"/>
  <c r="AW863" i="8"/>
  <c r="AZ394" i="8"/>
  <c r="AO394" i="8"/>
  <c r="AQ394" i="8"/>
  <c r="AL394" i="8"/>
  <c r="AP394" i="8"/>
  <c r="AK394" i="8"/>
  <c r="AR394" i="8"/>
  <c r="AS394" i="8"/>
  <c r="AT394" i="8"/>
  <c r="AW394" i="8"/>
  <c r="AZ715" i="8"/>
  <c r="AO715" i="8"/>
  <c r="AQ715" i="8"/>
  <c r="AL715" i="8"/>
  <c r="AP715" i="8"/>
  <c r="AK715" i="8"/>
  <c r="AR715" i="8"/>
  <c r="AS715" i="8"/>
  <c r="AT715" i="8"/>
  <c r="AW715" i="8"/>
  <c r="AZ653" i="8"/>
  <c r="AO653" i="8"/>
  <c r="AQ653" i="8"/>
  <c r="AL653" i="8"/>
  <c r="AP653" i="8"/>
  <c r="AK653" i="8"/>
  <c r="AR653" i="8"/>
  <c r="AS653" i="8"/>
  <c r="AT653" i="8"/>
  <c r="AW653" i="8"/>
  <c r="AZ1000" i="8"/>
  <c r="AO1000" i="8"/>
  <c r="AQ1000" i="8"/>
  <c r="AL1000" i="8"/>
  <c r="AP1000" i="8"/>
  <c r="AK1000" i="8"/>
  <c r="AR1000" i="8"/>
  <c r="AS1000" i="8"/>
  <c r="AT1000" i="8"/>
  <c r="AW1000" i="8"/>
  <c r="AZ536" i="8"/>
  <c r="AO536" i="8"/>
  <c r="AQ536" i="8"/>
  <c r="AL536" i="8"/>
  <c r="AP536" i="8"/>
  <c r="AJ536" i="8"/>
  <c r="AK536" i="8"/>
  <c r="AR536" i="8"/>
  <c r="AS536" i="8"/>
  <c r="AT536" i="8"/>
  <c r="AW536" i="8"/>
  <c r="AZ899" i="8"/>
  <c r="AO899" i="8"/>
  <c r="AQ899" i="8"/>
  <c r="AL899" i="8"/>
  <c r="AP899" i="8"/>
  <c r="AJ899" i="8"/>
  <c r="AK899" i="8"/>
  <c r="AR899" i="8"/>
  <c r="AS899" i="8"/>
  <c r="AT899" i="8"/>
  <c r="AW899" i="8"/>
  <c r="AZ1025" i="8"/>
  <c r="AO1025" i="8"/>
  <c r="AQ1025" i="8"/>
  <c r="AL1025" i="8"/>
  <c r="AP1025" i="8"/>
  <c r="AK1025" i="8"/>
  <c r="AR1025" i="8"/>
  <c r="AS1025" i="8"/>
  <c r="AT1025" i="8"/>
  <c r="AW1025" i="8"/>
  <c r="AZ978" i="8"/>
  <c r="AO978" i="8"/>
  <c r="AQ978" i="8"/>
  <c r="AL978" i="8"/>
  <c r="AP978" i="8"/>
  <c r="AJ978" i="8"/>
  <c r="AK978" i="8"/>
  <c r="AR978" i="8"/>
  <c r="AS978" i="8"/>
  <c r="AT978" i="8"/>
  <c r="AW978" i="8"/>
  <c r="AZ374" i="8"/>
  <c r="AO374" i="8"/>
  <c r="AQ374" i="8"/>
  <c r="AL374" i="8"/>
  <c r="AP374" i="8"/>
  <c r="AJ374" i="8"/>
  <c r="AK374" i="8"/>
  <c r="AR374" i="8"/>
  <c r="AS374" i="8"/>
  <c r="AT374" i="8"/>
  <c r="AW374" i="8"/>
  <c r="AZ1017" i="8"/>
  <c r="AO1017" i="8"/>
  <c r="AQ1017" i="8"/>
  <c r="AL1017" i="8"/>
  <c r="AP1017" i="8"/>
  <c r="AK1017" i="8"/>
  <c r="AR1017" i="8"/>
  <c r="AS1017" i="8"/>
  <c r="AT1017" i="8"/>
  <c r="AW1017" i="8"/>
  <c r="AZ1018" i="8"/>
  <c r="AO1018" i="8"/>
  <c r="AQ1018" i="8"/>
  <c r="AL1018" i="8"/>
  <c r="AP1018" i="8"/>
  <c r="AK1018" i="8"/>
  <c r="AR1018" i="8"/>
  <c r="AS1018" i="8"/>
  <c r="AT1018" i="8"/>
  <c r="AW1018" i="8"/>
  <c r="AZ873" i="8"/>
  <c r="AO873" i="8"/>
  <c r="AQ873" i="8"/>
  <c r="AL873" i="8"/>
  <c r="AP873" i="8"/>
  <c r="AJ873" i="8"/>
  <c r="AK873" i="8"/>
  <c r="AR873" i="8"/>
  <c r="AS873" i="8"/>
  <c r="AT873" i="8"/>
  <c r="AW873" i="8"/>
  <c r="AZ537" i="8"/>
  <c r="AO537" i="8"/>
  <c r="AQ537" i="8"/>
  <c r="AL537" i="8"/>
  <c r="AP537" i="8"/>
  <c r="AJ537" i="8"/>
  <c r="AK537" i="8"/>
  <c r="AR537" i="8"/>
  <c r="AS537" i="8"/>
  <c r="AT537" i="8"/>
  <c r="AW537" i="8"/>
  <c r="AZ992" i="8"/>
  <c r="AO992" i="8"/>
  <c r="AQ992" i="8"/>
  <c r="AL992" i="8"/>
  <c r="AP992" i="8"/>
  <c r="AK992" i="8"/>
  <c r="AR992" i="8"/>
  <c r="AS992" i="8"/>
  <c r="AT992" i="8"/>
  <c r="AW992" i="8"/>
  <c r="AZ939" i="8"/>
  <c r="AO939" i="8"/>
  <c r="AQ939" i="8"/>
  <c r="AL939" i="8"/>
  <c r="AP939" i="8"/>
  <c r="AJ939" i="8"/>
  <c r="AK939" i="8"/>
  <c r="AR939" i="8"/>
  <c r="AS939" i="8"/>
  <c r="AT939" i="8"/>
  <c r="AW939" i="8"/>
  <c r="AZ55" i="8"/>
  <c r="AO55" i="8"/>
  <c r="AQ55" i="8"/>
  <c r="AL55" i="8"/>
  <c r="AP55" i="8"/>
  <c r="AJ55" i="8"/>
  <c r="AK55" i="8"/>
  <c r="AR55" i="8"/>
  <c r="AS55" i="8"/>
  <c r="AT55" i="8"/>
  <c r="AW55" i="8"/>
  <c r="AZ285" i="8"/>
  <c r="AO285" i="8"/>
  <c r="AQ285" i="8"/>
  <c r="AL285" i="8"/>
  <c r="AP285" i="8"/>
  <c r="AK285" i="8"/>
  <c r="AR285" i="8"/>
  <c r="AS285" i="8"/>
  <c r="AT285" i="8"/>
  <c r="AW285" i="8"/>
  <c r="AZ427" i="8"/>
  <c r="AO427" i="8"/>
  <c r="AQ427" i="8"/>
  <c r="AL427" i="8"/>
  <c r="AP427" i="8"/>
  <c r="AJ427" i="8"/>
  <c r="AK427" i="8"/>
  <c r="AR427" i="8"/>
  <c r="AS427" i="8"/>
  <c r="AT427" i="8"/>
  <c r="AW427" i="8"/>
  <c r="AZ352" i="8"/>
  <c r="AO352" i="8"/>
  <c r="AQ352" i="8"/>
  <c r="AL352" i="8"/>
  <c r="AP352" i="8"/>
  <c r="AJ352" i="8"/>
  <c r="AK352" i="8"/>
  <c r="AR352" i="8"/>
  <c r="AS352" i="8"/>
  <c r="AT352" i="8"/>
  <c r="AW352" i="8"/>
  <c r="AW6" i="8"/>
  <c r="AT6" i="8"/>
  <c r="AK6" i="8"/>
  <c r="AQ6" i="8"/>
  <c r="AS6" i="8"/>
  <c r="AR6" i="8"/>
  <c r="AP6" i="8"/>
  <c r="AL6" i="8"/>
  <c r="AO6" i="8"/>
  <c r="AZ6" i="8"/>
  <c r="AH489" i="8"/>
  <c r="AI489" i="8" s="1"/>
  <c r="AH510" i="8"/>
  <c r="AI510" i="8" s="1"/>
  <c r="AH854" i="8"/>
  <c r="AI854" i="8" s="1"/>
  <c r="AH925" i="8"/>
  <c r="AI925" i="8" s="1"/>
  <c r="AH539" i="8"/>
  <c r="AH716" i="8"/>
  <c r="AH1023" i="8"/>
  <c r="AI1023" i="8" s="1"/>
  <c r="AH378" i="8"/>
  <c r="AI378" i="8" s="1"/>
  <c r="AH966" i="8"/>
  <c r="AI966" i="8" s="1"/>
  <c r="AH478" i="8"/>
  <c r="AI478" i="8" s="1"/>
  <c r="AH1009" i="8"/>
  <c r="AI1009" i="8" s="1"/>
  <c r="AH114" i="8"/>
  <c r="AI114" i="8" s="1"/>
  <c r="AH741" i="8"/>
  <c r="AH504" i="8"/>
  <c r="AI504" i="8" s="1"/>
  <c r="AH592" i="8"/>
  <c r="AI592" i="8" s="1"/>
  <c r="AH181" i="8"/>
  <c r="AI181" i="8" s="1"/>
  <c r="AH697" i="8"/>
  <c r="AI697" i="8" s="1"/>
  <c r="AH655" i="8"/>
  <c r="AI655" i="8" s="1"/>
  <c r="AH456" i="8"/>
  <c r="AI456" i="8" s="1"/>
  <c r="AH836" i="8"/>
  <c r="AI836" i="8" s="1"/>
  <c r="AH887" i="8"/>
  <c r="AH185" i="8"/>
  <c r="AH876" i="8"/>
  <c r="AI876" i="8" s="1"/>
  <c r="AH614" i="8"/>
  <c r="AI614" i="8" s="1"/>
  <c r="AH717" i="8"/>
  <c r="AI717" i="8" s="1"/>
  <c r="AH756" i="8"/>
  <c r="AI756" i="8" s="1"/>
  <c r="AH808" i="8"/>
  <c r="AI808" i="8" s="1"/>
  <c r="AH778" i="8"/>
  <c r="AI778" i="8" s="1"/>
  <c r="AH921" i="8"/>
  <c r="AH809" i="8"/>
  <c r="AH997" i="8"/>
  <c r="AI997" i="8" s="1"/>
  <c r="AH924" i="8"/>
  <c r="AI924" i="8" s="1"/>
  <c r="AH757" i="8"/>
  <c r="AI757" i="8" s="1"/>
  <c r="AH943" i="8"/>
  <c r="AI943" i="8" s="1"/>
  <c r="AH527" i="8"/>
  <c r="AI527" i="8" s="1"/>
  <c r="AH428" i="8"/>
  <c r="AI428" i="8" s="1"/>
  <c r="AH938" i="8"/>
  <c r="AH901" i="8"/>
  <c r="AH186" i="8"/>
  <c r="AI186" i="8" s="1"/>
  <c r="AH813" i="8"/>
  <c r="AI813" i="8" s="1"/>
  <c r="AH206" i="8"/>
  <c r="AI206" i="8" s="1"/>
  <c r="AH742" i="8"/>
  <c r="AI742" i="8" s="1"/>
  <c r="AH553" i="8"/>
  <c r="AI553" i="8" s="1"/>
  <c r="AH880" i="8"/>
  <c r="AI880" i="8" s="1"/>
  <c r="AH704" i="8"/>
  <c r="AH241" i="8"/>
  <c r="AH593" i="8"/>
  <c r="AI593" i="8" s="1"/>
  <c r="AH140" i="8"/>
  <c r="AI140" i="8" s="1"/>
  <c r="AH979" i="8"/>
  <c r="AI979" i="8" s="1"/>
  <c r="AH667" i="8"/>
  <c r="AI667" i="8" s="1"/>
  <c r="AH554" i="8"/>
  <c r="AI554" i="8" s="1"/>
  <c r="AH795" i="8"/>
  <c r="AI795" i="8" s="1"/>
  <c r="AH718" i="8"/>
  <c r="AI718" i="8" s="1"/>
  <c r="AH891" i="8"/>
  <c r="AH869" i="8"/>
  <c r="AI869" i="8" s="1"/>
  <c r="AH779" i="8"/>
  <c r="AI779" i="8" s="1"/>
  <c r="AH845" i="8"/>
  <c r="AI845" i="8" s="1"/>
  <c r="AH796" i="8"/>
  <c r="AI796" i="8" s="1"/>
  <c r="AH904" i="8"/>
  <c r="AI904" i="8" s="1"/>
  <c r="AH1027" i="8"/>
  <c r="AI1027" i="8" s="1"/>
  <c r="AH705" i="8"/>
  <c r="AH615" i="8"/>
  <c r="AH540" i="8"/>
  <c r="AI540" i="8" s="1"/>
  <c r="AH719" i="8"/>
  <c r="AI719" i="8" s="1"/>
  <c r="AH664" i="8"/>
  <c r="AI664" i="8" s="1"/>
  <c r="AH457" i="8"/>
  <c r="AI457" i="8" s="1"/>
  <c r="AH265" i="8"/>
  <c r="AI265" i="8" s="1"/>
  <c r="AH458" i="8"/>
  <c r="AI458" i="8" s="1"/>
  <c r="AH1005" i="8"/>
  <c r="AH407" i="8"/>
  <c r="AH926" i="8"/>
  <c r="AI926" i="8" s="1"/>
  <c r="AH960" i="8"/>
  <c r="AI960" i="8" s="1"/>
  <c r="AH555" i="8"/>
  <c r="AI555" i="8" s="1"/>
  <c r="AH980" i="8"/>
  <c r="AI980" i="8" s="1"/>
  <c r="AH967" i="8"/>
  <c r="AI967" i="8" s="1"/>
  <c r="AH972" i="8"/>
  <c r="AI972" i="8" s="1"/>
  <c r="AH541" i="8"/>
  <c r="AH505" i="8"/>
  <c r="AH483" i="8"/>
  <c r="AI483" i="8" s="1"/>
  <c r="AH309" i="8"/>
  <c r="AI309" i="8" s="1"/>
  <c r="AH706" i="8"/>
  <c r="AI706" i="8" s="1"/>
  <c r="AH947" i="8"/>
  <c r="AI947" i="8" s="1"/>
  <c r="AH698" i="8"/>
  <c r="AI698" i="8" s="1"/>
  <c r="AH459" i="8"/>
  <c r="AI459" i="8" s="1"/>
  <c r="AH479" i="8"/>
  <c r="AH212" i="8"/>
  <c r="AH668" i="8"/>
  <c r="AI668" i="8" s="1"/>
  <c r="AH528" i="8"/>
  <c r="AI528" i="8" s="1"/>
  <c r="AH293" i="8"/>
  <c r="AI293" i="8" s="1"/>
  <c r="AH223" i="8"/>
  <c r="AI223" i="8" s="1"/>
  <c r="AH822" i="8"/>
  <c r="AI822" i="8" s="1"/>
  <c r="AH729" i="8"/>
  <c r="AI729" i="8" s="1"/>
  <c r="AH460" i="8"/>
  <c r="AH255" i="8"/>
  <c r="AH674" i="8"/>
  <c r="AI674" i="8" s="1"/>
  <c r="AH542" i="8"/>
  <c r="AI542" i="8" s="1"/>
  <c r="AH234" i="8"/>
  <c r="AI234" i="8" s="1"/>
  <c r="AH750" i="8"/>
  <c r="AI750" i="8" s="1"/>
  <c r="AH199" i="8"/>
  <c r="AI199" i="8" s="1"/>
  <c r="AH838" i="8"/>
  <c r="AI838" i="8" s="1"/>
  <c r="AH1021" i="8"/>
  <c r="AH810" i="8"/>
  <c r="AH780" i="8"/>
  <c r="AI780" i="8" s="1"/>
  <c r="AH743" i="8"/>
  <c r="AI743" i="8" s="1"/>
  <c r="AH882" i="8"/>
  <c r="AI882" i="8" s="1"/>
  <c r="AH858" i="8"/>
  <c r="AI858" i="8" s="1"/>
  <c r="AH905" i="8"/>
  <c r="AI905" i="8" s="1"/>
  <c r="AH616" i="8"/>
  <c r="AI616" i="8" s="1"/>
  <c r="AH973" i="8"/>
  <c r="AH461" i="8"/>
  <c r="AH906" i="8"/>
  <c r="AI906" i="8" s="1"/>
  <c r="AH286" i="8"/>
  <c r="AI286" i="8" s="1"/>
  <c r="AH126" i="8"/>
  <c r="AI126" i="8" s="1"/>
  <c r="AH730" i="8"/>
  <c r="AI730" i="8" s="1"/>
  <c r="AH769" i="8"/>
  <c r="AI769" i="8" s="1"/>
  <c r="AH404" i="8"/>
  <c r="AI404" i="8" s="1"/>
  <c r="AH892" i="8"/>
  <c r="AI892" i="8" s="1"/>
  <c r="AH594" i="8"/>
  <c r="AH397" i="8"/>
  <c r="AI397" i="8" s="1"/>
  <c r="AH484" i="8"/>
  <c r="AI484" i="8" s="1"/>
  <c r="AH588" i="8"/>
  <c r="AI588" i="8" s="1"/>
  <c r="AH490" i="8"/>
  <c r="AI490" i="8" s="1"/>
  <c r="AH981" i="8"/>
  <c r="AI981" i="8" s="1"/>
  <c r="AH781" i="8"/>
  <c r="AI781" i="8" s="1"/>
  <c r="AH862" i="8"/>
  <c r="AH1001" i="8"/>
  <c r="AH984" i="8"/>
  <c r="AI984" i="8" s="1"/>
  <c r="AH635" i="8"/>
  <c r="AI635" i="8" s="1"/>
  <c r="AH893" i="8"/>
  <c r="AI893" i="8" s="1"/>
  <c r="AH595" i="8"/>
  <c r="AI595" i="8" s="1"/>
  <c r="AH919" i="8"/>
  <c r="AI919" i="8" s="1"/>
  <c r="AH224" i="8"/>
  <c r="AI224" i="8" s="1"/>
  <c r="AH617" i="8"/>
  <c r="AH618" i="8"/>
  <c r="AH1028" i="8"/>
  <c r="AI1028" i="8" s="1"/>
  <c r="AH907" i="8"/>
  <c r="AI907" i="8" s="1"/>
  <c r="AH927" i="8"/>
  <c r="AI927" i="8" s="1"/>
  <c r="AH289" i="8"/>
  <c r="AI289" i="8" s="1"/>
  <c r="AH242" i="8"/>
  <c r="AI242" i="8" s="1"/>
  <c r="AH957" i="8"/>
  <c r="AI957" i="8" s="1"/>
  <c r="AH656" i="8"/>
  <c r="AH576" i="8"/>
  <c r="AI576" i="8" s="1"/>
  <c r="AH165" i="8"/>
  <c r="AI165" i="8" s="1"/>
  <c r="AH305" i="8"/>
  <c r="AI305" i="8" s="1"/>
  <c r="AH928" i="8"/>
  <c r="AI928" i="8" s="1"/>
  <c r="AH235" i="8"/>
  <c r="AI235" i="8" s="1"/>
  <c r="AH200" i="8"/>
  <c r="AI200" i="8" s="1"/>
  <c r="AH619" i="8"/>
  <c r="AI619" i="8" s="1"/>
  <c r="AH699" i="8"/>
  <c r="AH758" i="8"/>
  <c r="AH665" i="8"/>
  <c r="AI665" i="8" s="1"/>
  <c r="AH968" i="8"/>
  <c r="AI968" i="8" s="1"/>
  <c r="AH770" i="8"/>
  <c r="AI770" i="8" s="1"/>
  <c r="AH187" i="8"/>
  <c r="AI187" i="8" s="1"/>
  <c r="AH256" i="8"/>
  <c r="AI256" i="8" s="1"/>
  <c r="AH529" i="8"/>
  <c r="AI529" i="8" s="1"/>
  <c r="AH956" i="8"/>
  <c r="AH543" i="8"/>
  <c r="AH879" i="8"/>
  <c r="AI879" i="8" s="1"/>
  <c r="AH920" i="8"/>
  <c r="AI920" i="8" s="1"/>
  <c r="AH304" i="8"/>
  <c r="AI304" i="8" s="1"/>
  <c r="AH620" i="8"/>
  <c r="AI620" i="8" s="1"/>
  <c r="AH900" i="8"/>
  <c r="AI900" i="8" s="1"/>
  <c r="AH446" i="8"/>
  <c r="AI446" i="8" s="1"/>
  <c r="AH577" i="8"/>
  <c r="AH707" i="8"/>
  <c r="AH621" i="8"/>
  <c r="AI621" i="8" s="1"/>
  <c r="AH870" i="8"/>
  <c r="AI870" i="8" s="1"/>
  <c r="AH154" i="8"/>
  <c r="AI154" i="8" s="1"/>
  <c r="AH996" i="8"/>
  <c r="AI996" i="8" s="1"/>
  <c r="AH782" i="8"/>
  <c r="AI782" i="8" s="1"/>
  <c r="AH865" i="8"/>
  <c r="AI865" i="8" s="1"/>
  <c r="AH771" i="8"/>
  <c r="AH657" i="8"/>
  <c r="AH955" i="8"/>
  <c r="AI955" i="8" s="1"/>
  <c r="AH480" i="8"/>
  <c r="AI480" i="8" s="1"/>
  <c r="AH556" i="8"/>
  <c r="AI556" i="8" s="1"/>
  <c r="AH141" i="8"/>
  <c r="AI141" i="8" s="1"/>
  <c r="AH908" i="8"/>
  <c r="AI908" i="8" s="1"/>
  <c r="AH339" i="8"/>
  <c r="AI339" i="8" s="1"/>
  <c r="AH578" i="8"/>
  <c r="AI578" i="8" s="1"/>
  <c r="AH544" i="8"/>
  <c r="AH1026" i="8"/>
  <c r="AI1026" i="8" s="1"/>
  <c r="AH759" i="8"/>
  <c r="AI759" i="8" s="1"/>
  <c r="AH557" i="8"/>
  <c r="AI557" i="8" s="1"/>
  <c r="AH155" i="8"/>
  <c r="AI155" i="8" s="1"/>
  <c r="AH839" i="8"/>
  <c r="AI839" i="8" s="1"/>
  <c r="AH731" i="8"/>
  <c r="AI731" i="8" s="1"/>
  <c r="AH744" i="8"/>
  <c r="AH732" i="8"/>
  <c r="AH1004" i="8"/>
  <c r="AI1004" i="8" s="1"/>
  <c r="AH545" i="8"/>
  <c r="AI545" i="8" s="1"/>
  <c r="AH579" i="8"/>
  <c r="AI579" i="8" s="1"/>
  <c r="AH558" i="8"/>
  <c r="AI558" i="8" s="1"/>
  <c r="AH1010" i="8"/>
  <c r="AI1010" i="8" s="1"/>
  <c r="AH847" i="8"/>
  <c r="AI847" i="8" s="1"/>
  <c r="AH1006" i="8"/>
  <c r="AH201" i="8"/>
  <c r="AH733" i="8"/>
  <c r="AI733" i="8" s="1"/>
  <c r="AH708" i="8"/>
  <c r="AI708" i="8" s="1"/>
  <c r="AH321" i="8"/>
  <c r="AI321" i="8" s="1"/>
  <c r="AH777" i="8"/>
  <c r="AI777" i="8" s="1"/>
  <c r="AH559" i="8"/>
  <c r="AI559" i="8" s="1"/>
  <c r="AH760" i="8"/>
  <c r="AI760" i="8" s="1"/>
  <c r="AH570" i="8"/>
  <c r="AH814" i="8"/>
  <c r="AI814" i="8" s="1"/>
  <c r="AH447" i="8"/>
  <c r="AI447" i="8" s="1"/>
  <c r="AH546" i="8"/>
  <c r="AI546" i="8" s="1"/>
  <c r="AH596" i="8"/>
  <c r="AI596" i="8" s="1"/>
  <c r="AH636" i="8"/>
  <c r="AI636" i="8" s="1"/>
  <c r="AH7" i="8"/>
  <c r="AI7" i="8" s="1"/>
  <c r="AH637" i="8"/>
  <c r="AI637" i="8" s="1"/>
  <c r="AH734" i="8"/>
  <c r="AH198" i="8"/>
  <c r="AH485" i="8"/>
  <c r="AI485" i="8" s="1"/>
  <c r="AH597" i="8"/>
  <c r="AI597" i="8" s="1"/>
  <c r="AH735" i="8"/>
  <c r="AI735" i="8" s="1"/>
  <c r="AH392" i="8"/>
  <c r="AI392" i="8" s="1"/>
  <c r="AH797" i="8"/>
  <c r="AI797" i="8" s="1"/>
  <c r="AH580" i="8"/>
  <c r="AI580" i="8" s="1"/>
  <c r="AH888" i="8"/>
  <c r="AH462" i="8"/>
  <c r="AH823" i="8"/>
  <c r="AI823" i="8" s="1"/>
  <c r="AH855" i="8"/>
  <c r="AI855" i="8" s="1"/>
  <c r="AH511" i="8"/>
  <c r="AI511" i="8" s="1"/>
  <c r="AH598" i="8"/>
  <c r="AI598" i="8" s="1"/>
  <c r="AH745" i="8"/>
  <c r="AI745" i="8" s="1"/>
  <c r="AH244" i="8"/>
  <c r="AI244" i="8" s="1"/>
  <c r="AH783" i="8"/>
  <c r="AH974" i="8"/>
  <c r="AH678" i="8"/>
  <c r="AI678" i="8" s="1"/>
  <c r="AH622" i="8"/>
  <c r="AI622" i="8" s="1"/>
  <c r="AH280" i="8"/>
  <c r="AI280" i="8" s="1"/>
  <c r="AH506" i="8"/>
  <c r="AI506" i="8" s="1"/>
  <c r="AH523" i="8"/>
  <c r="AI523" i="8" s="1"/>
  <c r="AH236" i="8"/>
  <c r="AI236" i="8" s="1"/>
  <c r="AH250" i="8"/>
  <c r="AH709" i="8"/>
  <c r="AH581" i="8"/>
  <c r="AI581" i="8" s="1"/>
  <c r="AH840" i="8"/>
  <c r="AI840" i="8" s="1"/>
  <c r="AH883" i="8"/>
  <c r="AI883" i="8" s="1"/>
  <c r="AH284" i="8"/>
  <c r="AI284" i="8" s="1"/>
  <c r="AH675" i="8"/>
  <c r="AI675" i="8" s="1"/>
  <c r="AH599" i="8"/>
  <c r="AI599" i="8" s="1"/>
  <c r="AH679" i="8"/>
  <c r="AI679" i="8" s="1"/>
  <c r="AH746" i="8"/>
  <c r="AH856" i="8"/>
  <c r="AI856" i="8" s="1"/>
  <c r="AH294" i="8"/>
  <c r="AI294" i="8" s="1"/>
  <c r="AH416" i="8"/>
  <c r="AI416" i="8" s="1"/>
  <c r="AH841" i="8"/>
  <c r="AI841" i="8" s="1"/>
  <c r="AH306" i="8"/>
  <c r="AI306" i="8" s="1"/>
  <c r="AH824" i="8"/>
  <c r="AI824" i="8" s="1"/>
  <c r="AH899" i="8"/>
  <c r="AH658" i="8"/>
  <c r="AH481" i="8"/>
  <c r="AI481" i="8" s="1"/>
  <c r="AH772" i="8"/>
  <c r="AI772" i="8" s="1"/>
  <c r="AH700" i="8"/>
  <c r="AI700" i="8" s="1"/>
  <c r="AH929" i="8"/>
  <c r="AI929" i="8" s="1"/>
  <c r="AH1022" i="8"/>
  <c r="AI1022" i="8" s="1"/>
  <c r="AH512" i="8"/>
  <c r="AI512" i="8" s="1"/>
  <c r="AH842" i="8"/>
  <c r="AH945" i="8"/>
  <c r="AH417" i="8"/>
  <c r="AI417" i="8" s="1"/>
  <c r="AH818" i="8"/>
  <c r="AI818" i="8" s="1"/>
  <c r="AH1024" i="8"/>
  <c r="AI1024" i="8" s="1"/>
  <c r="AH398" i="8"/>
  <c r="AI398" i="8" s="1"/>
  <c r="AH207" i="8"/>
  <c r="AI207" i="8" s="1"/>
  <c r="AH95" i="8"/>
  <c r="AI95" i="8" s="1"/>
  <c r="AH851" i="8"/>
  <c r="AH216" i="8"/>
  <c r="AH1002" i="8"/>
  <c r="AI1002" i="8" s="1"/>
  <c r="AH429" i="8"/>
  <c r="AI429" i="8" s="1"/>
  <c r="AH582" i="8"/>
  <c r="AI582" i="8" s="1"/>
  <c r="AH513" i="8"/>
  <c r="AI513" i="8" s="1"/>
  <c r="AH736" i="8"/>
  <c r="AI736" i="8" s="1"/>
  <c r="AH894" i="8"/>
  <c r="AI894" i="8" s="1"/>
  <c r="AH669" i="8"/>
  <c r="AH711" i="8"/>
  <c r="AH859" i="8"/>
  <c r="AI859" i="8" s="1"/>
  <c r="AH313" i="8"/>
  <c r="AI313" i="8" s="1"/>
  <c r="AH909" i="8"/>
  <c r="AI909" i="8" s="1"/>
  <c r="AH71" i="8"/>
  <c r="AI71" i="8" s="1"/>
  <c r="AH295" i="8"/>
  <c r="AI295" i="8" s="1"/>
  <c r="AH375" i="8"/>
  <c r="AI375" i="8" s="1"/>
  <c r="AH470" i="8"/>
  <c r="AH623" i="8"/>
  <c r="AH217" i="8"/>
  <c r="AI217" i="8" s="1"/>
  <c r="AH624" i="8"/>
  <c r="AI624" i="8" s="1"/>
  <c r="AH160" i="8"/>
  <c r="AI160" i="8" s="1"/>
  <c r="AH644" i="8"/>
  <c r="AI644" i="8" s="1"/>
  <c r="AH228" i="8"/>
  <c r="AI228" i="8" s="1"/>
  <c r="AH53" i="8"/>
  <c r="AI53" i="8" s="1"/>
  <c r="AH608" i="8"/>
  <c r="AH373" i="8"/>
  <c r="AH1012" i="8"/>
  <c r="AI1012" i="8" s="1"/>
  <c r="AH399" i="8"/>
  <c r="AI399" i="8" s="1"/>
  <c r="AH547" i="8"/>
  <c r="AI547" i="8" s="1"/>
  <c r="AH354" i="8"/>
  <c r="AI354" i="8" s="1"/>
  <c r="AH761" i="8"/>
  <c r="AI761" i="8" s="1"/>
  <c r="AH421" i="8"/>
  <c r="AH531" i="8"/>
  <c r="AH422" i="8"/>
  <c r="AH379" i="8"/>
  <c r="AI379" i="8" s="1"/>
  <c r="AH825" i="8"/>
  <c r="AI825" i="8" s="1"/>
  <c r="AH448" i="8"/>
  <c r="AI448" i="8" s="1"/>
  <c r="AH10" i="8"/>
  <c r="AI10" i="8" s="1"/>
  <c r="AH75" i="8"/>
  <c r="AI75" i="8" s="1"/>
  <c r="AH625" i="8"/>
  <c r="AI625" i="8" s="1"/>
  <c r="AH645" i="8"/>
  <c r="AI645" i="8" s="1"/>
  <c r="AH969" i="8"/>
  <c r="AH680" i="8"/>
  <c r="AI680" i="8" s="1"/>
  <c r="AH468" i="8"/>
  <c r="AI468" i="8" s="1"/>
  <c r="AH430" i="8"/>
  <c r="AI430" i="8" s="1"/>
  <c r="AH524" i="8"/>
  <c r="AI524" i="8" s="1"/>
  <c r="AH751" i="8"/>
  <c r="AH860" i="8"/>
  <c r="AH355" i="8"/>
  <c r="AH681" i="8"/>
  <c r="AH784" i="8"/>
  <c r="AI784" i="8" s="1"/>
  <c r="AH516" i="8"/>
  <c r="AI516" i="8" s="1"/>
  <c r="AH826" i="8"/>
  <c r="AI826" i="8" s="1"/>
  <c r="AH237" i="8"/>
  <c r="AI237" i="8" s="1"/>
  <c r="AH866" i="8"/>
  <c r="AI866" i="8" s="1"/>
  <c r="AH449" i="8"/>
  <c r="AH108" i="8"/>
  <c r="AH1014" i="8"/>
  <c r="AH380" i="8"/>
  <c r="AI380" i="8" s="1"/>
  <c r="AH316" i="8"/>
  <c r="AI316" i="8" s="1"/>
  <c r="AH682" i="8"/>
  <c r="AI682" i="8" s="1"/>
  <c r="AH941" i="8"/>
  <c r="AI941" i="8" s="1"/>
  <c r="AH39" i="8"/>
  <c r="AI39" i="8" s="1"/>
  <c r="AH177" i="8"/>
  <c r="AI177" i="8" s="1"/>
  <c r="AH431" i="8"/>
  <c r="AH1016" i="8"/>
  <c r="AI1016" i="8" s="1"/>
  <c r="AH638" i="8"/>
  <c r="AI638" i="8" s="1"/>
  <c r="AH954" i="8"/>
  <c r="AI954" i="8" s="1"/>
  <c r="AH432" i="8"/>
  <c r="AI432" i="8" s="1"/>
  <c r="AH120" i="8"/>
  <c r="AI120" i="8" s="1"/>
  <c r="AH334" i="8"/>
  <c r="AI334" i="8" s="1"/>
  <c r="AH600" i="8"/>
  <c r="AI600" i="8" s="1"/>
  <c r="AH874" i="8"/>
  <c r="AH837" i="8"/>
  <c r="AH423" i="8"/>
  <c r="AI423" i="8" s="1"/>
  <c r="AH998" i="8"/>
  <c r="AI998" i="8" s="1"/>
  <c r="AH384" i="8"/>
  <c r="AI384" i="8" s="1"/>
  <c r="AH895" i="8"/>
  <c r="AI895" i="8" s="1"/>
  <c r="AH646" i="8"/>
  <c r="AH346" i="8"/>
  <c r="AH601" i="8"/>
  <c r="AH564" i="8"/>
  <c r="AH798" i="8"/>
  <c r="AI798" i="8" s="1"/>
  <c r="AH831" i="8"/>
  <c r="AI831" i="8" s="1"/>
  <c r="AH930" i="8"/>
  <c r="AI930" i="8" s="1"/>
  <c r="AH314" i="8"/>
  <c r="AI314" i="8" s="1"/>
  <c r="AH647" i="8"/>
  <c r="AI647" i="8" s="1"/>
  <c r="AH602" i="8"/>
  <c r="AI602" i="8" s="1"/>
  <c r="AH327" i="8"/>
  <c r="AH532" i="8"/>
  <c r="AH690" i="8"/>
  <c r="AI690" i="8" s="1"/>
  <c r="AH161" i="8"/>
  <c r="AI161" i="8" s="1"/>
  <c r="AH514" i="8"/>
  <c r="AI514" i="8" s="1"/>
  <c r="AH273" i="8"/>
  <c r="AI273" i="8" s="1"/>
  <c r="AH648" i="8"/>
  <c r="AI648" i="8" s="1"/>
  <c r="AH225" i="8"/>
  <c r="AI225" i="8" s="1"/>
  <c r="AH548" i="8"/>
  <c r="AH931" i="8"/>
  <c r="AH961" i="8"/>
  <c r="AI961" i="8" s="1"/>
  <c r="AH1019" i="8"/>
  <c r="AI1019" i="8" s="1"/>
  <c r="AH649" i="8"/>
  <c r="AI649" i="8" s="1"/>
  <c r="AH335" i="8"/>
  <c r="AI335" i="8" s="1"/>
  <c r="AH659" i="8"/>
  <c r="AI659" i="8" s="1"/>
  <c r="AH492" i="8"/>
  <c r="AI492" i="8" s="1"/>
  <c r="AH683" i="8"/>
  <c r="AH433" i="8"/>
  <c r="AH128" i="8"/>
  <c r="AI128" i="8" s="1"/>
  <c r="AH603" i="8"/>
  <c r="AI603" i="8" s="1"/>
  <c r="AH583" i="8"/>
  <c r="AI583" i="8" s="1"/>
  <c r="AH982" i="8"/>
  <c r="AI982" i="8" s="1"/>
  <c r="AH549" i="8"/>
  <c r="AH144" i="8"/>
  <c r="AH102" i="8"/>
  <c r="AH434" i="8"/>
  <c r="AH173" i="8"/>
  <c r="AI173" i="8" s="1"/>
  <c r="AH565" i="8"/>
  <c r="AI565" i="8" s="1"/>
  <c r="AH626" i="8"/>
  <c r="AI626" i="8" s="1"/>
  <c r="AH12" i="8"/>
  <c r="AI12" i="8" s="1"/>
  <c r="AH550" i="8"/>
  <c r="AI550" i="8" s="1"/>
  <c r="AH832" i="8"/>
  <c r="AI832" i="8" s="1"/>
  <c r="AH952" i="8"/>
  <c r="AH81" i="8"/>
  <c r="AH989" i="8"/>
  <c r="AI989" i="8" s="1"/>
  <c r="AH257" i="8"/>
  <c r="AI257" i="8" s="1"/>
  <c r="AH364" i="8"/>
  <c r="AI364" i="8" s="1"/>
  <c r="AH773" i="8"/>
  <c r="AI773" i="8" s="1"/>
  <c r="AH214" i="8"/>
  <c r="AI214" i="8" s="1"/>
  <c r="AH163" i="8"/>
  <c r="AI163" i="8" s="1"/>
  <c r="AH385" i="8"/>
  <c r="AH408" i="8"/>
  <c r="AI408" i="8" s="1"/>
  <c r="AH970" i="8"/>
  <c r="AI970" i="8" s="1"/>
  <c r="AH208" i="8"/>
  <c r="AI208" i="8" s="1"/>
  <c r="AH720" i="8"/>
  <c r="AI720" i="8" s="1"/>
  <c r="AH857" i="8"/>
  <c r="AI857" i="8" s="1"/>
  <c r="AH386" i="8"/>
  <c r="AI386" i="8" s="1"/>
  <c r="AH450" i="8"/>
  <c r="AH409" i="8"/>
  <c r="AH106" i="8"/>
  <c r="AH168" i="8"/>
  <c r="AI168" i="8" s="1"/>
  <c r="AH129" i="8"/>
  <c r="AI129" i="8" s="1"/>
  <c r="AH670" i="8"/>
  <c r="AI670" i="8" s="1"/>
  <c r="AH507" i="8"/>
  <c r="AI507" i="8" s="1"/>
  <c r="AH145" i="8"/>
  <c r="AH435" i="8"/>
  <c r="AH501" i="8"/>
  <c r="AH785" i="8"/>
  <c r="AH786" i="8"/>
  <c r="AI786" i="8" s="1"/>
  <c r="AH799" i="8"/>
  <c r="AI799" i="8" s="1"/>
  <c r="AH471" i="8"/>
  <c r="AI471" i="8" s="1"/>
  <c r="AH96" i="8"/>
  <c r="AI96" i="8" s="1"/>
  <c r="AH436" i="8"/>
  <c r="AI436" i="8" s="1"/>
  <c r="AH54" i="8"/>
  <c r="AI54" i="8" s="1"/>
  <c r="AH843" i="8"/>
  <c r="AH60" i="8"/>
  <c r="AH811" i="8"/>
  <c r="AI811" i="8" s="1"/>
  <c r="AH762" i="8"/>
  <c r="AI762" i="8" s="1"/>
  <c r="AH310" i="8"/>
  <c r="AI310" i="8" s="1"/>
  <c r="AH815" i="8"/>
  <c r="AI815" i="8" s="1"/>
  <c r="AH584" i="8"/>
  <c r="AI584" i="8" s="1"/>
  <c r="AH712" i="8"/>
  <c r="AH218" i="8"/>
  <c r="AH671" i="8"/>
  <c r="AH763" i="8"/>
  <c r="AI763" i="8" s="1"/>
  <c r="AH985" i="8"/>
  <c r="AI985" i="8" s="1"/>
  <c r="AH721" i="8"/>
  <c r="AI721" i="8" s="1"/>
  <c r="AH724" i="8"/>
  <c r="AI724" i="8" s="1"/>
  <c r="AH109" i="8"/>
  <c r="AI109" i="8" s="1"/>
  <c r="AH551" i="8"/>
  <c r="AI551" i="8" s="1"/>
  <c r="AH639" i="8"/>
  <c r="AI639" i="8" s="1"/>
  <c r="AH340" i="8"/>
  <c r="AH274" i="8"/>
  <c r="AI274" i="8" s="1"/>
  <c r="AH174" i="8"/>
  <c r="AI174" i="8" s="1"/>
  <c r="AH962" i="8"/>
  <c r="AI962" i="8" s="1"/>
  <c r="AH800" i="8"/>
  <c r="AI800" i="8" s="1"/>
  <c r="AH437" i="8"/>
  <c r="AH604" i="8"/>
  <c r="AH136" i="8"/>
  <c r="AH650" i="8"/>
  <c r="AH463" i="8"/>
  <c r="AI463" i="8" s="1"/>
  <c r="AH453" i="8"/>
  <c r="AI453" i="8" s="1"/>
  <c r="AH146" i="8"/>
  <c r="AI146" i="8" s="1"/>
  <c r="AH833" i="8"/>
  <c r="AI833" i="8" s="1"/>
  <c r="AH672" i="8"/>
  <c r="AI672" i="8" s="1"/>
  <c r="AH660" i="8"/>
  <c r="AH1025" i="8"/>
  <c r="AH747" i="8"/>
  <c r="AH148" i="8"/>
  <c r="AI148" i="8" s="1"/>
  <c r="AH410" i="8"/>
  <c r="AI410" i="8" s="1"/>
  <c r="AH387" i="8"/>
  <c r="AI387" i="8" s="1"/>
  <c r="AH701" i="8"/>
  <c r="AI701" i="8" s="1"/>
  <c r="AH801" i="8"/>
  <c r="AI801" i="8" s="1"/>
  <c r="AH627" i="8"/>
  <c r="AI627" i="8" s="1"/>
  <c r="AH472" i="8"/>
  <c r="AH411" i="8"/>
  <c r="AI411" i="8" s="1"/>
  <c r="AH438" i="8"/>
  <c r="AI438" i="8" s="1"/>
  <c r="AH6" i="8"/>
  <c r="AI6" i="8" s="1"/>
  <c r="AH884" i="8"/>
  <c r="AI884" i="8" s="1"/>
  <c r="AH439" i="8"/>
  <c r="AI439" i="8" s="1"/>
  <c r="AH737" i="8"/>
  <c r="AI737" i="8" s="1"/>
  <c r="AH774" i="8"/>
  <c r="AI774" i="8" s="1"/>
  <c r="AH1020" i="8"/>
  <c r="AH137" i="8"/>
  <c r="AH640" i="8"/>
  <c r="AI640" i="8" s="1"/>
  <c r="AH1011" i="8"/>
  <c r="AI1011" i="8" s="1"/>
  <c r="AH533" i="8"/>
  <c r="AI533" i="8" s="1"/>
  <c r="AH948" i="8"/>
  <c r="AI948" i="8" s="1"/>
  <c r="AH684" i="8"/>
  <c r="AH156" i="8"/>
  <c r="AH605" i="8"/>
  <c r="AH764" i="8"/>
  <c r="AH802" i="8"/>
  <c r="AI802" i="8" s="1"/>
  <c r="AH530" i="8"/>
  <c r="AI530" i="8" s="1"/>
  <c r="AH65" i="8"/>
  <c r="AI65" i="8" s="1"/>
  <c r="AH875" i="8"/>
  <c r="AI875" i="8" s="1"/>
  <c r="AH508" i="8"/>
  <c r="AI508" i="8" s="1"/>
  <c r="AH965" i="8"/>
  <c r="AI965" i="8" s="1"/>
  <c r="AH560" i="8"/>
  <c r="AH131" i="8"/>
  <c r="AH464" i="8"/>
  <c r="AI464" i="8" s="1"/>
  <c r="AH182" i="8"/>
  <c r="AI182" i="8" s="1"/>
  <c r="AH827" i="8"/>
  <c r="AI827" i="8" s="1"/>
  <c r="AH356" i="8"/>
  <c r="AI356" i="8" s="1"/>
  <c r="AH661" i="8"/>
  <c r="AI661" i="8" s="1"/>
  <c r="AH685" i="8"/>
  <c r="AI685" i="8" s="1"/>
  <c r="AH209" i="8"/>
  <c r="AH178" i="8"/>
  <c r="AH932" i="8"/>
  <c r="AI932" i="8" s="1"/>
  <c r="AH944" i="8"/>
  <c r="AI944" i="8" s="1"/>
  <c r="AH233" i="8"/>
  <c r="AI233" i="8" s="1"/>
  <c r="AH388" i="8"/>
  <c r="AI388" i="8" s="1"/>
  <c r="AH376" i="8"/>
  <c r="AI376" i="8" s="1"/>
  <c r="AH561" i="8"/>
  <c r="AI561" i="8" s="1"/>
  <c r="AH412" i="8"/>
  <c r="AI412" i="8" s="1"/>
  <c r="AH83" i="8"/>
  <c r="AH400" i="8"/>
  <c r="AI400" i="8" s="1"/>
  <c r="AH562" i="8"/>
  <c r="AI562" i="8" s="1"/>
  <c r="AH249" i="8"/>
  <c r="AI249" i="8" s="1"/>
  <c r="AH963" i="8"/>
  <c r="AI963" i="8" s="1"/>
  <c r="AH885" i="8"/>
  <c r="AH175" i="8"/>
  <c r="AH493" i="8"/>
  <c r="AH465" i="8"/>
  <c r="AH263" i="8"/>
  <c r="AI263" i="8" s="1"/>
  <c r="AH494" i="8"/>
  <c r="AI494" i="8" s="1"/>
  <c r="AH275" i="8"/>
  <c r="AI275" i="8" s="1"/>
  <c r="AH89" i="8"/>
  <c r="AI89" i="8" s="1"/>
  <c r="AH266" i="8"/>
  <c r="AI266" i="8" s="1"/>
  <c r="AH609" i="8"/>
  <c r="AI609" i="8" s="1"/>
  <c r="AH440" i="8"/>
  <c r="AH566" i="8"/>
  <c r="AH803" i="8"/>
  <c r="AI803" i="8" s="1"/>
  <c r="AH267" i="8"/>
  <c r="AI267" i="8" s="1"/>
  <c r="AH473" i="8"/>
  <c r="AI473" i="8" s="1"/>
  <c r="AH933" i="8"/>
  <c r="AI933" i="8" s="1"/>
  <c r="AH950" i="8"/>
  <c r="AI950" i="8" s="1"/>
  <c r="AH395" i="8"/>
  <c r="AI395" i="8" s="1"/>
  <c r="AH245" i="8"/>
  <c r="AH871" i="8"/>
  <c r="AI871" i="8" s="1"/>
  <c r="AH889" i="8"/>
  <c r="AI889" i="8" s="1"/>
  <c r="AH666" i="8"/>
  <c r="AI666" i="8" s="1"/>
  <c r="AH445" i="8"/>
  <c r="AI445" i="8" s="1"/>
  <c r="AH563" i="8"/>
  <c r="AI563" i="8" s="1"/>
  <c r="AH213" i="8"/>
  <c r="AH152" i="8"/>
  <c r="AH509" i="8"/>
  <c r="AH686" i="8"/>
  <c r="AH307" i="8"/>
  <c r="AI307" i="8" s="1"/>
  <c r="AH229" i="8"/>
  <c r="AI229" i="8" s="1"/>
  <c r="AH424" i="8"/>
  <c r="AI424" i="8" s="1"/>
  <c r="AH752" i="8"/>
  <c r="AI752" i="8" s="1"/>
  <c r="AH193" i="8"/>
  <c r="AH628" i="8"/>
  <c r="AH287" i="8"/>
  <c r="AH296" i="8"/>
  <c r="AH328" i="8"/>
  <c r="AI328" i="8" s="1"/>
  <c r="AH687" i="8"/>
  <c r="AI687" i="8" s="1"/>
  <c r="AH153" i="8"/>
  <c r="AI153" i="8" s="1"/>
  <c r="AH610" i="8"/>
  <c r="AI610" i="8" s="1"/>
  <c r="AH662" i="8"/>
  <c r="AI662" i="8" s="1"/>
  <c r="AH425" i="8"/>
  <c r="AH413" i="8"/>
  <c r="AH290" i="8"/>
  <c r="AH190" i="8"/>
  <c r="AI190" i="8" s="1"/>
  <c r="AH276" i="8"/>
  <c r="AI276" i="8" s="1"/>
  <c r="AH50" i="8"/>
  <c r="AI50" i="8" s="1"/>
  <c r="AH765" i="8"/>
  <c r="AI765" i="8" s="1"/>
  <c r="AH418" i="8"/>
  <c r="AI418" i="8" s="1"/>
  <c r="AH633" i="8"/>
  <c r="AI633" i="8" s="1"/>
  <c r="AH917" i="8"/>
  <c r="AH329" i="8"/>
  <c r="AH606" i="8"/>
  <c r="AI606" i="8" s="1"/>
  <c r="AH179" i="8"/>
  <c r="AI179" i="8" s="1"/>
  <c r="AH97" i="8"/>
  <c r="AI97" i="8" s="1"/>
  <c r="AH819" i="8"/>
  <c r="AI819" i="8" s="1"/>
  <c r="AH419" i="8"/>
  <c r="AH230" i="8"/>
  <c r="AH469" i="8"/>
  <c r="AI469" i="8" s="1"/>
  <c r="AH748" i="8"/>
  <c r="AH330" i="8"/>
  <c r="AI330" i="8" s="1"/>
  <c r="AH491" i="8"/>
  <c r="AI491" i="8" s="1"/>
  <c r="AH983" i="8"/>
  <c r="AI983" i="8" s="1"/>
  <c r="AH347" i="8"/>
  <c r="AI347" i="8" s="1"/>
  <c r="AH902" i="8"/>
  <c r="AH816" i="8"/>
  <c r="AH486" i="8"/>
  <c r="AH738" i="8"/>
  <c r="AH691" i="8"/>
  <c r="AI691" i="8" s="1"/>
  <c r="AH401" i="8"/>
  <c r="AI401" i="8" s="1"/>
  <c r="AH125" i="8"/>
  <c r="AI125" i="8" s="1"/>
  <c r="AH281" i="8"/>
  <c r="AI281" i="8" s="1"/>
  <c r="AH852" i="8"/>
  <c r="AI852" i="8" s="1"/>
  <c r="AH258" i="8"/>
  <c r="AI258" i="8" s="1"/>
  <c r="AH90" i="8"/>
  <c r="AH282" i="8"/>
  <c r="AH867" i="8"/>
  <c r="AI867" i="8" s="1"/>
  <c r="AH804" i="8"/>
  <c r="AI804" i="8" s="1"/>
  <c r="AH317" i="8"/>
  <c r="AI317" i="8" s="1"/>
  <c r="AH365" i="8"/>
  <c r="AI365" i="8" s="1"/>
  <c r="AH521" i="8"/>
  <c r="AI521" i="8" s="1"/>
  <c r="AH414" i="8"/>
  <c r="AI414" i="8" s="1"/>
  <c r="AH820" i="8"/>
  <c r="AH357" i="8"/>
  <c r="AH348" i="8"/>
  <c r="AI348" i="8" s="1"/>
  <c r="AH381" i="8"/>
  <c r="AI381" i="8" s="1"/>
  <c r="AH585" i="8"/>
  <c r="AI585" i="8" s="1"/>
  <c r="AH975" i="8"/>
  <c r="AI975" i="8" s="1"/>
  <c r="AH366" i="8"/>
  <c r="AH910" i="8"/>
  <c r="AH896" i="8"/>
  <c r="AH918" i="8"/>
  <c r="AH775" i="8"/>
  <c r="AI775" i="8" s="1"/>
  <c r="AH331" i="8"/>
  <c r="AI331" i="8" s="1"/>
  <c r="AH607" i="8"/>
  <c r="AI607" i="8" s="1"/>
  <c r="AH138" i="8"/>
  <c r="AI138" i="8" s="1"/>
  <c r="AH344" i="8"/>
  <c r="AH971" i="8"/>
  <c r="AH277" i="8"/>
  <c r="AH976" i="8"/>
  <c r="AH958" i="8"/>
  <c r="AI958" i="8" s="1"/>
  <c r="AH787" i="8"/>
  <c r="AI787" i="8" s="1"/>
  <c r="AH259" i="8"/>
  <c r="AI259" i="8" s="1"/>
  <c r="AH791" i="8"/>
  <c r="AI791" i="8" s="1"/>
  <c r="AH897" i="8"/>
  <c r="AI897" i="8" s="1"/>
  <c r="AH977" i="8"/>
  <c r="AH100" i="8"/>
  <c r="AH219" i="8"/>
  <c r="AH487" i="8"/>
  <c r="AI487" i="8" s="1"/>
  <c r="AH451" i="8"/>
  <c r="AI451" i="8" s="1"/>
  <c r="AH332" i="8"/>
  <c r="AI332" i="8" s="1"/>
  <c r="AH353" i="8"/>
  <c r="AI353" i="8" s="1"/>
  <c r="AH886" i="8"/>
  <c r="AI886" i="8" s="1"/>
  <c r="AH911" i="8"/>
  <c r="AI911" i="8" s="1"/>
  <c r="AH441" i="8"/>
  <c r="AH567" i="8"/>
  <c r="AH349" i="8"/>
  <c r="AI349" i="8" s="1"/>
  <c r="AH402" i="8"/>
  <c r="AI402" i="8" s="1"/>
  <c r="AH692" i="8"/>
  <c r="AI692" i="8" s="1"/>
  <c r="AH629" i="8"/>
  <c r="AI629" i="8" s="1"/>
  <c r="AH195" i="8"/>
  <c r="AH495" i="8"/>
  <c r="AH189" i="8"/>
  <c r="AI189" i="8" s="1"/>
  <c r="AH119" i="8"/>
  <c r="AH912" i="8"/>
  <c r="AI912" i="8" s="1"/>
  <c r="AH805" i="8"/>
  <c r="AI805" i="8" s="1"/>
  <c r="AH84" i="8"/>
  <c r="AI84" i="8" s="1"/>
  <c r="AH517" i="8"/>
  <c r="AI517" i="8" s="1"/>
  <c r="AH828" i="8"/>
  <c r="AH890" i="8"/>
  <c r="AH844" i="8"/>
  <c r="AH572" i="8"/>
  <c r="AH788" i="8"/>
  <c r="AI788" i="8" s="1"/>
  <c r="AH552" i="8"/>
  <c r="AI552" i="8" s="1"/>
  <c r="AH1013" i="8"/>
  <c r="AI1013" i="8" s="1"/>
  <c r="AH651" i="8"/>
  <c r="AI651" i="8" s="1"/>
  <c r="AH710" i="8"/>
  <c r="AI710" i="8" s="1"/>
  <c r="AH641" i="8"/>
  <c r="AI641" i="8" s="1"/>
  <c r="AH496" i="8"/>
  <c r="AH688" i="8"/>
  <c r="AH350" i="8"/>
  <c r="AI350" i="8" s="1"/>
  <c r="AH297" i="8"/>
  <c r="AI297" i="8" s="1"/>
  <c r="AH725" i="8"/>
  <c r="AI725" i="8" s="1"/>
  <c r="AH298" i="8"/>
  <c r="AI298" i="8" s="1"/>
  <c r="AH367" i="8"/>
  <c r="AI367" i="8" s="1"/>
  <c r="AH110" i="8"/>
  <c r="AI110" i="8" s="1"/>
  <c r="AH455" i="8"/>
  <c r="AH358" i="8"/>
  <c r="AI358" i="8" s="1"/>
  <c r="AH689" i="8"/>
  <c r="AI689" i="8" s="1"/>
  <c r="AH359" i="8"/>
  <c r="AI359" i="8" s="1"/>
  <c r="AH336" i="8"/>
  <c r="AI336" i="8" s="1"/>
  <c r="AH986" i="8"/>
  <c r="AI986" i="8" s="1"/>
  <c r="AH946" i="8"/>
  <c r="AH987" i="8"/>
  <c r="AH368" i="8"/>
  <c r="AH676" i="8"/>
  <c r="AH66" i="8"/>
  <c r="AI66" i="8" s="1"/>
  <c r="AH320" i="8"/>
  <c r="AI320" i="8" s="1"/>
  <c r="AH1003" i="8"/>
  <c r="AI1003" i="8" s="1"/>
  <c r="AH369" i="8"/>
  <c r="AI369" i="8" s="1"/>
  <c r="AH812" i="8"/>
  <c r="AH789" i="8"/>
  <c r="AH586" i="8"/>
  <c r="AH988" i="8"/>
  <c r="AH792" i="8"/>
  <c r="AI792" i="8" s="1"/>
  <c r="AH934" i="8"/>
  <c r="AI934" i="8" s="1"/>
  <c r="AH793" i="8"/>
  <c r="AI793" i="8" s="1"/>
  <c r="AH995" i="8"/>
  <c r="AI995" i="8" s="1"/>
  <c r="AH396" i="8"/>
  <c r="AI396" i="8" s="1"/>
  <c r="AH420" i="8"/>
  <c r="AH226" i="8"/>
  <c r="AH702" i="8"/>
  <c r="AH522" i="8"/>
  <c r="AI522" i="8" s="1"/>
  <c r="AH935" i="8"/>
  <c r="AI935" i="8" s="1"/>
  <c r="AH861" i="8"/>
  <c r="AI861" i="8" s="1"/>
  <c r="AH848" i="8"/>
  <c r="AI848" i="8" s="1"/>
  <c r="AH518" i="8"/>
  <c r="AI518" i="8" s="1"/>
  <c r="AH299" i="8"/>
  <c r="AI299" i="8" s="1"/>
  <c r="AH238" i="8"/>
  <c r="AI238" i="8" s="1"/>
  <c r="AH568" i="8"/>
  <c r="AI568" i="8" s="1"/>
  <c r="AH571" i="8"/>
  <c r="AI571" i="8" s="1"/>
  <c r="AH73" i="8"/>
  <c r="AI73" i="8" s="1"/>
  <c r="AH251" i="8"/>
  <c r="AI251" i="8" s="1"/>
  <c r="AH202" i="8"/>
  <c r="AI202" i="8" s="1"/>
  <c r="AH278" i="8"/>
  <c r="AI278" i="8" s="1"/>
  <c r="AH405" i="8"/>
  <c r="AI405" i="8" s="1"/>
  <c r="AH978" i="8"/>
  <c r="AI978" i="8" s="1"/>
  <c r="AH377" i="8"/>
  <c r="AH252" i="8"/>
  <c r="AI252" i="8" s="1"/>
  <c r="AH322" i="8"/>
  <c r="AI322" i="8" s="1"/>
  <c r="AH612" i="8"/>
  <c r="AI612" i="8" s="1"/>
  <c r="AH42" i="8"/>
  <c r="AI42" i="8" s="1"/>
  <c r="AH993" i="8"/>
  <c r="AI993" i="8" s="1"/>
  <c r="AH78" i="8"/>
  <c r="AI78" i="8" s="1"/>
  <c r="AH67" i="8"/>
  <c r="AI67" i="8" s="1"/>
  <c r="AH753" i="8"/>
  <c r="AI753" i="8" s="1"/>
  <c r="AH806" i="8"/>
  <c r="AI806" i="8" s="1"/>
  <c r="AH613" i="8"/>
  <c r="AI613" i="8" s="1"/>
  <c r="AH634" i="8"/>
  <c r="AI634" i="8" s="1"/>
  <c r="AH389" i="8"/>
  <c r="AI389" i="8" s="1"/>
  <c r="AH361" i="8"/>
  <c r="AI361" i="8" s="1"/>
  <c r="AH497" i="8"/>
  <c r="AI497" i="8" s="1"/>
  <c r="AH121" i="8"/>
  <c r="AI121" i="8" s="1"/>
  <c r="AH632" i="8"/>
  <c r="AH92" i="8"/>
  <c r="AI92" i="8" s="1"/>
  <c r="AH203" i="8"/>
  <c r="AI203" i="8" s="1"/>
  <c r="AH642" i="8"/>
  <c r="AI642" i="8" s="1"/>
  <c r="AH9" i="8"/>
  <c r="AI9" i="8" s="1"/>
  <c r="AH370" i="8"/>
  <c r="AI370" i="8" s="1"/>
  <c r="AH868" i="8"/>
  <c r="AI868" i="8" s="1"/>
  <c r="AH300" i="8"/>
  <c r="AI300" i="8" s="1"/>
  <c r="AH525" i="8"/>
  <c r="AI525" i="8" s="1"/>
  <c r="AH231" i="8"/>
  <c r="AI231" i="8" s="1"/>
  <c r="AH180" i="8"/>
  <c r="AI180" i="8" s="1"/>
  <c r="AH829" i="8"/>
  <c r="AI829" i="8" s="1"/>
  <c r="AH830" i="8"/>
  <c r="AI830" i="8" s="1"/>
  <c r="AH311" i="8"/>
  <c r="AI311" i="8" s="1"/>
  <c r="AH30" i="8"/>
  <c r="AH872" i="8"/>
  <c r="AI872" i="8" s="1"/>
  <c r="AH821" i="8"/>
  <c r="AH766" i="8"/>
  <c r="AI766" i="8" s="1"/>
  <c r="AH942" i="8"/>
  <c r="AI942" i="8" s="1"/>
  <c r="AH149" i="8"/>
  <c r="AI149" i="8" s="1"/>
  <c r="AH31" i="8"/>
  <c r="AI31" i="8" s="1"/>
  <c r="AH58" i="8"/>
  <c r="AI58" i="8" s="1"/>
  <c r="AH86" i="8"/>
  <c r="AH767" i="8"/>
  <c r="AI767" i="8" s="1"/>
  <c r="AH1007" i="8"/>
  <c r="AH994" i="8"/>
  <c r="AI994" i="8" s="1"/>
  <c r="AH93" i="8"/>
  <c r="AI93" i="8" s="1"/>
  <c r="AH279" i="8"/>
  <c r="AI279" i="8" s="1"/>
  <c r="AH80" i="8"/>
  <c r="AI80" i="8" s="1"/>
  <c r="AH850" i="8"/>
  <c r="AI850" i="8" s="1"/>
  <c r="AH166" i="8"/>
  <c r="AI166" i="8" s="1"/>
  <c r="AH999" i="8"/>
  <c r="AI999" i="8" s="1"/>
  <c r="AH270" i="8"/>
  <c r="AH164" i="8"/>
  <c r="AI164" i="8" s="1"/>
  <c r="AH301" i="8"/>
  <c r="AI301" i="8" s="1"/>
  <c r="AH466" i="8"/>
  <c r="AI466" i="8" s="1"/>
  <c r="AH169" i="8"/>
  <c r="AI169" i="8" s="1"/>
  <c r="AH476" i="8"/>
  <c r="AI476" i="8" s="1"/>
  <c r="AH951" i="8"/>
  <c r="AI951" i="8" s="1"/>
  <c r="AH589" i="8"/>
  <c r="AI589" i="8" s="1"/>
  <c r="AH87" i="8"/>
  <c r="AH722" i="8"/>
  <c r="AI722" i="8" s="1"/>
  <c r="AH49" i="8"/>
  <c r="AI49" i="8" s="1"/>
  <c r="AH43" i="8"/>
  <c r="AI43" i="8" s="1"/>
  <c r="AH573" i="8"/>
  <c r="AI573" i="8" s="1"/>
  <c r="AH474" i="8"/>
  <c r="AI474" i="8" s="1"/>
  <c r="AH696" i="8"/>
  <c r="AH913" i="8"/>
  <c r="AI913" i="8" s="1"/>
  <c r="AH834" i="8"/>
  <c r="AH150" i="8"/>
  <c r="AI150" i="8" s="1"/>
  <c r="AH308" i="8"/>
  <c r="AI308" i="8" s="1"/>
  <c r="AH157" i="8"/>
  <c r="AI157" i="8" s="1"/>
  <c r="AH534" i="8"/>
  <c r="AI534" i="8" s="1"/>
  <c r="AH739" i="8"/>
  <c r="AI739" i="8" s="1"/>
  <c r="AH749" i="8"/>
  <c r="AI749" i="8" s="1"/>
  <c r="AH498" i="8"/>
  <c r="AI498" i="8" s="1"/>
  <c r="AH239" i="8"/>
  <c r="AI239" i="8" s="1"/>
  <c r="AH167" i="8"/>
  <c r="AI167" i="8" s="1"/>
  <c r="AH502" i="8"/>
  <c r="AI502" i="8" s="1"/>
  <c r="AH288" i="8"/>
  <c r="AH61" i="8"/>
  <c r="AI61" i="8" s="1"/>
  <c r="AH44" i="8"/>
  <c r="AI44" i="8" s="1"/>
  <c r="AH215" i="8"/>
  <c r="AI215" i="8" s="1"/>
  <c r="AH337" i="8"/>
  <c r="AI337" i="8" s="1"/>
  <c r="AH475" i="8"/>
  <c r="AH693" i="8"/>
  <c r="AI693" i="8" s="1"/>
  <c r="AH794" i="8"/>
  <c r="AI794" i="8" s="1"/>
  <c r="AH333" i="8"/>
  <c r="AI333" i="8" s="1"/>
  <c r="AH406" i="8"/>
  <c r="AI406" i="8" s="1"/>
  <c r="AH103" i="8"/>
  <c r="AI103" i="8" s="1"/>
  <c r="AH104" i="8"/>
  <c r="AI104" i="8" s="1"/>
  <c r="AH57" i="8"/>
  <c r="AI57" i="8" s="1"/>
  <c r="AH70" i="8"/>
  <c r="AH79" i="8"/>
  <c r="AI79" i="8" s="1"/>
  <c r="AH538" i="8"/>
  <c r="AI538" i="8" s="1"/>
  <c r="AH260" i="8"/>
  <c r="AI260" i="8" s="1"/>
  <c r="AH673" i="8"/>
  <c r="AI673" i="8" s="1"/>
  <c r="AH243" i="8"/>
  <c r="AI243" i="8" s="1"/>
  <c r="AH268" i="8"/>
  <c r="AH877" i="8"/>
  <c r="AI877" i="8" s="1"/>
  <c r="AH535" i="8"/>
  <c r="AH132" i="8"/>
  <c r="AI132" i="8" s="1"/>
  <c r="AH590" i="8"/>
  <c r="AI590" i="8" s="1"/>
  <c r="AH835" i="8"/>
  <c r="AI835" i="8" s="1"/>
  <c r="AH130" i="8"/>
  <c r="AI130" i="8" s="1"/>
  <c r="AH302" i="8"/>
  <c r="AI302" i="8" s="1"/>
  <c r="AH519" i="8"/>
  <c r="AH76" i="8"/>
  <c r="AI76" i="8" s="1"/>
  <c r="AH27" i="8"/>
  <c r="AH768" i="8"/>
  <c r="AI768" i="8" s="1"/>
  <c r="AH499" i="8"/>
  <c r="AI499" i="8" s="1"/>
  <c r="AH246" i="8"/>
  <c r="AI246" i="8" s="1"/>
  <c r="AH940" i="8"/>
  <c r="AI940" i="8" s="1"/>
  <c r="AH374" i="8"/>
  <c r="AI374" i="8" s="1"/>
  <c r="AH382" i="8"/>
  <c r="AH139" i="8"/>
  <c r="AI139" i="8" s="1"/>
  <c r="AH253" i="8"/>
  <c r="AH170" i="8"/>
  <c r="AI170" i="8" s="1"/>
  <c r="AH807" i="8"/>
  <c r="AI807" i="8" s="1"/>
  <c r="AH220" i="8"/>
  <c r="AI220" i="8" s="1"/>
  <c r="AH323" i="8"/>
  <c r="AI323" i="8" s="1"/>
  <c r="AH107" i="8"/>
  <c r="AI107" i="8" s="1"/>
  <c r="AH713" i="8"/>
  <c r="AH171" i="8"/>
  <c r="AI171" i="8" s="1"/>
  <c r="AH69" i="8"/>
  <c r="AH526" i="8"/>
  <c r="AH754" i="8"/>
  <c r="AI754" i="8" s="1"/>
  <c r="AH52" i="8"/>
  <c r="AI52" i="8" s="1"/>
  <c r="AH261" i="8"/>
  <c r="AI261" i="8" s="1"/>
  <c r="AH515" i="8"/>
  <c r="AI515" i="8" s="1"/>
  <c r="AH315" i="8"/>
  <c r="AH227" i="8"/>
  <c r="AI227" i="8" s="1"/>
  <c r="AH694" i="8"/>
  <c r="AH33" i="8"/>
  <c r="AI33" i="8" s="1"/>
  <c r="AH503" i="8"/>
  <c r="AI503" i="8" s="1"/>
  <c r="AH142" i="8"/>
  <c r="AI142" i="8" s="1"/>
  <c r="AH176" i="8"/>
  <c r="AI176" i="8" s="1"/>
  <c r="AH922" i="8"/>
  <c r="AI922" i="8" s="1"/>
  <c r="AH953" i="8"/>
  <c r="AI953" i="8" s="1"/>
  <c r="AH371" i="8"/>
  <c r="AI371" i="8" s="1"/>
  <c r="AH726" i="8"/>
  <c r="AI726" i="8" s="1"/>
  <c r="AH703" i="8"/>
  <c r="AI703" i="8" s="1"/>
  <c r="AH88" i="8"/>
  <c r="AI88" i="8" s="1"/>
  <c r="AH488" i="8"/>
  <c r="AH415" i="8"/>
  <c r="AI415" i="8" s="1"/>
  <c r="AH964" i="8"/>
  <c r="AI964" i="8" s="1"/>
  <c r="AH345" i="8"/>
  <c r="AH5" i="8"/>
  <c r="AI5" i="8" s="1"/>
  <c r="AH1008" i="8"/>
  <c r="AH341" i="8"/>
  <c r="AI341" i="8" s="1"/>
  <c r="AH611" i="8"/>
  <c r="AI611" i="8" s="1"/>
  <c r="AH196" i="8"/>
  <c r="AI196" i="8" s="1"/>
  <c r="AH62" i="8"/>
  <c r="AI62" i="8" s="1"/>
  <c r="AH727" i="8"/>
  <c r="AI727" i="8" s="1"/>
  <c r="AH520" i="8"/>
  <c r="AH728" i="8"/>
  <c r="AI728" i="8" s="1"/>
  <c r="AH654" i="8"/>
  <c r="AH303" i="8"/>
  <c r="AI303" i="8" s="1"/>
  <c r="AH817" i="8"/>
  <c r="AI817" i="8" s="1"/>
  <c r="AH262" i="8"/>
  <c r="AI262" i="8" s="1"/>
  <c r="AH630" i="8"/>
  <c r="AI630" i="8" s="1"/>
  <c r="AH172" i="8"/>
  <c r="AI172" i="8" s="1"/>
  <c r="AH643" i="8"/>
  <c r="AH714" i="8"/>
  <c r="AI714" i="8" s="1"/>
  <c r="AH338" i="8"/>
  <c r="AH143" i="8"/>
  <c r="AI143" i="8" s="1"/>
  <c r="AH372" i="8"/>
  <c r="AI372" i="8" s="1"/>
  <c r="AH903" i="8"/>
  <c r="AI903" i="8" s="1"/>
  <c r="AH360" i="8"/>
  <c r="AI360" i="8" s="1"/>
  <c r="AH111" i="8"/>
  <c r="AI111" i="8" s="1"/>
  <c r="AH936" i="8"/>
  <c r="AH158" i="8"/>
  <c r="AI158" i="8" s="1"/>
  <c r="AH937" i="8"/>
  <c r="AH63" i="8"/>
  <c r="AI63" i="8" s="1"/>
  <c r="AH34" i="8"/>
  <c r="AI34" i="8" s="1"/>
  <c r="AH188" i="8"/>
  <c r="AI188" i="8" s="1"/>
  <c r="AH325" i="8"/>
  <c r="AI325" i="8" s="1"/>
  <c r="AH28" i="8"/>
  <c r="AI28" i="8" s="1"/>
  <c r="AH91" i="8"/>
  <c r="AI91" i="8" s="1"/>
  <c r="AH442" i="8"/>
  <c r="AI442" i="8" s="1"/>
  <c r="AH990" i="8"/>
  <c r="AH574" i="8"/>
  <c r="AI574" i="8" s="1"/>
  <c r="AH351" i="8"/>
  <c r="AI351" i="8" s="1"/>
  <c r="AH23" i="8"/>
  <c r="AI23" i="8" s="1"/>
  <c r="AH587" i="8"/>
  <c r="AI587" i="8" s="1"/>
  <c r="AH898" i="8"/>
  <c r="AI898" i="8" s="1"/>
  <c r="AH115" i="8"/>
  <c r="AI115" i="8" s="1"/>
  <c r="AH878" i="8"/>
  <c r="AI878" i="8" s="1"/>
  <c r="AH318" i="8"/>
  <c r="AI318" i="8" s="1"/>
  <c r="AH467" i="8"/>
  <c r="AH849" i="8"/>
  <c r="AI849" i="8" s="1"/>
  <c r="AH443" i="8"/>
  <c r="AI443" i="8" s="1"/>
  <c r="AH342" i="8"/>
  <c r="AI342" i="8" s="1"/>
  <c r="AH291" i="8"/>
  <c r="AI291" i="8" s="1"/>
  <c r="AH853" i="8"/>
  <c r="AI853" i="8" s="1"/>
  <c r="AH454" i="8"/>
  <c r="AI454" i="8" s="1"/>
  <c r="AH105" i="8"/>
  <c r="AH101" i="8"/>
  <c r="AI101" i="8" s="1"/>
  <c r="AH949" i="8"/>
  <c r="AI949" i="8" s="1"/>
  <c r="AH362" i="8"/>
  <c r="AI362" i="8" s="1"/>
  <c r="AH133" i="8"/>
  <c r="AI133" i="8" s="1"/>
  <c r="AH24" i="8"/>
  <c r="AI24" i="8" s="1"/>
  <c r="AH221" i="8"/>
  <c r="AH222" i="8"/>
  <c r="AI222" i="8" s="1"/>
  <c r="AH477" i="8"/>
  <c r="AI477" i="8" s="1"/>
  <c r="AH324" i="8"/>
  <c r="AI324" i="8" s="1"/>
  <c r="AH64" i="8"/>
  <c r="AI64" i="8" s="1"/>
  <c r="AH74" i="8"/>
  <c r="AH1015" i="8"/>
  <c r="AI1015" i="8" s="1"/>
  <c r="AH864" i="8"/>
  <c r="AI864" i="8" s="1"/>
  <c r="AH343" i="8"/>
  <c r="AI343" i="8" s="1"/>
  <c r="AH363" i="8"/>
  <c r="AI363" i="8" s="1"/>
  <c r="AH151" i="8"/>
  <c r="AH914" i="8"/>
  <c r="AI914" i="8" s="1"/>
  <c r="AH569" i="8"/>
  <c r="AI569" i="8" s="1"/>
  <c r="AH14" i="8"/>
  <c r="AI14" i="8" s="1"/>
  <c r="AH283" i="8"/>
  <c r="AH191" i="8"/>
  <c r="AI191" i="8" s="1"/>
  <c r="AH695" i="8"/>
  <c r="AI695" i="8" s="1"/>
  <c r="AH326" i="8"/>
  <c r="AI326" i="8" s="1"/>
  <c r="AH740" i="8"/>
  <c r="AH482" i="8"/>
  <c r="AI482" i="8" s="1"/>
  <c r="AH575" i="8"/>
  <c r="AI575" i="8" s="1"/>
  <c r="AH959" i="8"/>
  <c r="AI959" i="8" s="1"/>
  <c r="AH319" i="8"/>
  <c r="AI319" i="8" s="1"/>
  <c r="AH85" i="8"/>
  <c r="AI85" i="8" s="1"/>
  <c r="AH881" i="8"/>
  <c r="AI881" i="8" s="1"/>
  <c r="AH426" i="8"/>
  <c r="AI426" i="8" s="1"/>
  <c r="AH790" i="8"/>
  <c r="AH915" i="8"/>
  <c r="AI915" i="8" s="1"/>
  <c r="AH46" i="8"/>
  <c r="AI46" i="8" s="1"/>
  <c r="AH500" i="8"/>
  <c r="AI500" i="8" s="1"/>
  <c r="AH17" i="8"/>
  <c r="AI17" i="8" s="1"/>
  <c r="AH292" i="8"/>
  <c r="AI292" i="8" s="1"/>
  <c r="AH403" i="8"/>
  <c r="AH204" i="8"/>
  <c r="AI204" i="8" s="1"/>
  <c r="AH776" i="8"/>
  <c r="AH205" i="8"/>
  <c r="AI205" i="8" s="1"/>
  <c r="AH159" i="8"/>
  <c r="AI159" i="8" s="1"/>
  <c r="AH254" i="8"/>
  <c r="AI254" i="8" s="1"/>
  <c r="AH393" i="8"/>
  <c r="AI393" i="8" s="1"/>
  <c r="AH939" i="8"/>
  <c r="AI939" i="8" s="1"/>
  <c r="AH390" i="8"/>
  <c r="AI390" i="8" s="1"/>
  <c r="AH916" i="8"/>
  <c r="AI916" i="8" s="1"/>
  <c r="AH36" i="8"/>
  <c r="AI36" i="8" s="1"/>
  <c r="AH1017" i="8"/>
  <c r="AI1017" i="8" s="1"/>
  <c r="AH923" i="8"/>
  <c r="AI923" i="8" s="1"/>
  <c r="AH94" i="8"/>
  <c r="AI94" i="8" s="1"/>
  <c r="AH122" i="8"/>
  <c r="AI122" i="8" s="1"/>
  <c r="AH1029" i="8"/>
  <c r="AI1029" i="8" s="1"/>
  <c r="AH991" i="8"/>
  <c r="AH1018" i="8"/>
  <c r="AI1018" i="8" s="1"/>
  <c r="AH211" i="8"/>
  <c r="AH47" i="8"/>
  <c r="AH247" i="8"/>
  <c r="AI247" i="8" s="1"/>
  <c r="AH663" i="8"/>
  <c r="AI663" i="8" s="1"/>
  <c r="AH184" i="8"/>
  <c r="AI184" i="8" s="1"/>
  <c r="AH117" i="8"/>
  <c r="AI117" i="8" s="1"/>
  <c r="AH112" i="8"/>
  <c r="AI112" i="8" s="1"/>
  <c r="AH232" i="8"/>
  <c r="AI232" i="8" s="1"/>
  <c r="AH269" i="8"/>
  <c r="AH755" i="8"/>
  <c r="AI755" i="8" s="1"/>
  <c r="AH863" i="8"/>
  <c r="AI863" i="8" s="1"/>
  <c r="AH25" i="8"/>
  <c r="AI25" i="8" s="1"/>
  <c r="AH452" i="8"/>
  <c r="AI452" i="8" s="1"/>
  <c r="AH723" i="8"/>
  <c r="AI723" i="8" s="1"/>
  <c r="AH192" i="8"/>
  <c r="AI192" i="8" s="1"/>
  <c r="AH38" i="8"/>
  <c r="AI38" i="8" s="1"/>
  <c r="AH248" i="8"/>
  <c r="AI248" i="8" s="1"/>
  <c r="AH19" i="8"/>
  <c r="AI19" i="8" s="1"/>
  <c r="AH59" i="8"/>
  <c r="AI59" i="8" s="1"/>
  <c r="AH264" i="8"/>
  <c r="AH127" i="8"/>
  <c r="AI127" i="8" s="1"/>
  <c r="AH591" i="8"/>
  <c r="AI591" i="8" s="1"/>
  <c r="AH631" i="8"/>
  <c r="AI631" i="8" s="1"/>
  <c r="AH677" i="8"/>
  <c r="AI677" i="8" s="1"/>
  <c r="AH40" i="8"/>
  <c r="AI40" i="8" s="1"/>
  <c r="AH11" i="8"/>
  <c r="AI11" i="8" s="1"/>
  <c r="AH48" i="8"/>
  <c r="AI48" i="8" s="1"/>
  <c r="AH271" i="8"/>
  <c r="AI271" i="8" s="1"/>
  <c r="AH240" i="8"/>
  <c r="AH391" i="8"/>
  <c r="AI391" i="8" s="1"/>
  <c r="AH45" i="8"/>
  <c r="AH18" i="8"/>
  <c r="AI18" i="8" s="1"/>
  <c r="AH147" i="8"/>
  <c r="AI147" i="8" s="1"/>
  <c r="AH652" i="8"/>
  <c r="AI652" i="8" s="1"/>
  <c r="AH444" i="8"/>
  <c r="AI444" i="8" s="1"/>
  <c r="AH56" i="8"/>
  <c r="AI56" i="8" s="1"/>
  <c r="AH98" i="8"/>
  <c r="AI98" i="8" s="1"/>
  <c r="AH183" i="8"/>
  <c r="AI183" i="8" s="1"/>
  <c r="AH77" i="8"/>
  <c r="AI77" i="8" s="1"/>
  <c r="AH272" i="8"/>
  <c r="AI272" i="8" s="1"/>
  <c r="AH35" i="8"/>
  <c r="AH873" i="8"/>
  <c r="AI873" i="8" s="1"/>
  <c r="AH29" i="8"/>
  <c r="AI29" i="8" s="1"/>
  <c r="AH32" i="8"/>
  <c r="AI32" i="8" s="1"/>
  <c r="AH72" i="8"/>
  <c r="AI72" i="8" s="1"/>
  <c r="AH162" i="8"/>
  <c r="AI162" i="8" s="1"/>
  <c r="AH22" i="8"/>
  <c r="AH118" i="8"/>
  <c r="AI118" i="8" s="1"/>
  <c r="AH394" i="8"/>
  <c r="AI394" i="8" s="1"/>
  <c r="AH99" i="8"/>
  <c r="AI99" i="8" s="1"/>
  <c r="AH715" i="8"/>
  <c r="AI715" i="8" s="1"/>
  <c r="AH123" i="8"/>
  <c r="AI123" i="8" s="1"/>
  <c r="AH135" i="8"/>
  <c r="AI135" i="8" s="1"/>
  <c r="AH26" i="8"/>
  <c r="AI26" i="8" s="1"/>
  <c r="AH285" i="8"/>
  <c r="AH15" i="8"/>
  <c r="AI15" i="8" s="1"/>
  <c r="AH16" i="8"/>
  <c r="AI16" i="8" s="1"/>
  <c r="AH116" i="8"/>
  <c r="AI116" i="8" s="1"/>
  <c r="AH20" i="8"/>
  <c r="AI20" i="8" s="1"/>
  <c r="AH210" i="8"/>
  <c r="AI210" i="8" s="1"/>
  <c r="AH13" i="8"/>
  <c r="AI13" i="8" s="1"/>
  <c r="AH197" i="8"/>
  <c r="AI197" i="8" s="1"/>
  <c r="AH312" i="8"/>
  <c r="AI312" i="8" s="1"/>
  <c r="AH124" i="8"/>
  <c r="AI124" i="8" s="1"/>
  <c r="AH537" i="8"/>
  <c r="AI537" i="8" s="1"/>
  <c r="AH383" i="8"/>
  <c r="AH653" i="8"/>
  <c r="AI653" i="8" s="1"/>
  <c r="AH113" i="8"/>
  <c r="AI113" i="8" s="1"/>
  <c r="AH21" i="8"/>
  <c r="AI21" i="8" s="1"/>
  <c r="AH846" i="8"/>
  <c r="AI846" i="8" s="1"/>
  <c r="AH134" i="8"/>
  <c r="AI134" i="8" s="1"/>
  <c r="AH992" i="8"/>
  <c r="AI992" i="8" s="1"/>
  <c r="AH352" i="8"/>
  <c r="AI352" i="8" s="1"/>
  <c r="AH68" i="8"/>
  <c r="AI68" i="8" s="1"/>
  <c r="AH37" i="8"/>
  <c r="AI37" i="8" s="1"/>
  <c r="AH194" i="8"/>
  <c r="AI194" i="8" s="1"/>
  <c r="AH82" i="8"/>
  <c r="AI82" i="8" s="1"/>
  <c r="AH1000" i="8"/>
  <c r="AI1000" i="8" s="1"/>
  <c r="AH41" i="8"/>
  <c r="AI41" i="8" s="1"/>
  <c r="AH536" i="8"/>
  <c r="AI536" i="8" s="1"/>
  <c r="AH51" i="8"/>
  <c r="AH55" i="8"/>
  <c r="AI55" i="8" s="1"/>
  <c r="AH427" i="8"/>
  <c r="AI427" i="8" s="1"/>
  <c r="AH8" i="8"/>
  <c r="AE68" i="8"/>
  <c r="AN68" i="8" s="1"/>
  <c r="AV26" i="8"/>
  <c r="AV59" i="8"/>
  <c r="AV247" i="8"/>
  <c r="AV500" i="8"/>
  <c r="AV849" i="8"/>
  <c r="AV442" i="8"/>
  <c r="AV360" i="8"/>
  <c r="AE382" i="8"/>
  <c r="AN382" i="8" s="1"/>
  <c r="AV57" i="8"/>
  <c r="AV466" i="8"/>
  <c r="AE830" i="8"/>
  <c r="AN830" i="8" s="1"/>
  <c r="AV42" i="8"/>
  <c r="AV935" i="8"/>
  <c r="AV586" i="8"/>
  <c r="AV350" i="8"/>
  <c r="AV487" i="8"/>
  <c r="AV910" i="8"/>
  <c r="AV521" i="8"/>
  <c r="AE486" i="8"/>
  <c r="AN486" i="8" s="1"/>
  <c r="AV50" i="8"/>
  <c r="AV424" i="8"/>
  <c r="AV395" i="8"/>
  <c r="AV530" i="8"/>
  <c r="AE472" i="8"/>
  <c r="AN472" i="8" s="1"/>
  <c r="AV274" i="8"/>
  <c r="AV584" i="8"/>
  <c r="AV670" i="8"/>
  <c r="AV163" i="8"/>
  <c r="AV583" i="8"/>
  <c r="AV602" i="8"/>
  <c r="AV423" i="8"/>
  <c r="AV680" i="8"/>
  <c r="AV761" i="8"/>
  <c r="AV295" i="8"/>
  <c r="AV1024" i="8"/>
  <c r="AV658" i="8"/>
  <c r="AV855" i="8"/>
  <c r="AV321" i="8"/>
  <c r="AV545" i="8"/>
  <c r="AV657" i="8"/>
  <c r="AV920" i="8"/>
  <c r="AE656" i="8"/>
  <c r="AN656" i="8" s="1"/>
  <c r="AV595" i="8"/>
  <c r="AV1001" i="8"/>
  <c r="AV479" i="8"/>
  <c r="AV457" i="8"/>
  <c r="AB779" i="8"/>
  <c r="AM779" i="8" s="1"/>
  <c r="AV593" i="8"/>
  <c r="AV655" i="8"/>
  <c r="AV352" i="8"/>
  <c r="AB755" i="8"/>
  <c r="AM755" i="8" s="1"/>
  <c r="AE631" i="8"/>
  <c r="AN631" i="8" s="1"/>
  <c r="B10" i="25"/>
  <c r="B19" i="25"/>
  <c r="AJ41" i="23" l="1"/>
  <c r="AV41" i="23" s="1"/>
  <c r="AJ255" i="23"/>
  <c r="AV255" i="23" s="1"/>
  <c r="AL1036" i="23"/>
  <c r="BF1036" i="23" s="1"/>
  <c r="AJ554" i="23"/>
  <c r="AV554" i="23" s="1"/>
  <c r="AJ358" i="23"/>
  <c r="AV358" i="23" s="1"/>
  <c r="AL948" i="23"/>
  <c r="BF948" i="23" s="1"/>
  <c r="AL165" i="23"/>
  <c r="BF165" i="23" s="1"/>
  <c r="AL690" i="23"/>
  <c r="BF690" i="23" s="1"/>
  <c r="AL357" i="23"/>
  <c r="BF357" i="23" s="1"/>
  <c r="AJ832" i="23"/>
  <c r="AV832" i="23" s="1"/>
  <c r="AJ330" i="23"/>
  <c r="AV330" i="23" s="1"/>
  <c r="AJ14" i="23"/>
  <c r="AV14" i="23" s="1"/>
  <c r="AL1052" i="23"/>
  <c r="BF1052" i="23" s="1"/>
  <c r="AL964" i="23"/>
  <c r="BF964" i="23" s="1"/>
  <c r="AL895" i="23"/>
  <c r="BF895" i="23" s="1"/>
  <c r="AL191" i="23"/>
  <c r="BF191" i="23" s="1"/>
  <c r="AL703" i="23"/>
  <c r="BF703" i="23" s="1"/>
  <c r="AL221" i="23"/>
  <c r="BF221" i="23" s="1"/>
  <c r="AL1031" i="23"/>
  <c r="BF1031" i="23" s="1"/>
  <c r="AL201" i="23"/>
  <c r="BF201" i="23" s="1"/>
  <c r="AL878" i="23"/>
  <c r="BF878" i="23" s="1"/>
  <c r="AL245" i="23"/>
  <c r="BF245" i="23" s="1"/>
  <c r="AL356" i="23"/>
  <c r="BF356" i="23" s="1"/>
  <c r="AJ194" i="23"/>
  <c r="AV194" i="23" s="1"/>
  <c r="AL1019" i="23"/>
  <c r="BF1019" i="23" s="1"/>
  <c r="AL939" i="23"/>
  <c r="BF939" i="23" s="1"/>
  <c r="AL864" i="23"/>
  <c r="BF864" i="23" s="1"/>
  <c r="AL11" i="23"/>
  <c r="BF11" i="23" s="1"/>
  <c r="AL638" i="23"/>
  <c r="BF638" i="23" s="1"/>
  <c r="AL1017" i="23"/>
  <c r="BF1017" i="23" s="1"/>
  <c r="AL932" i="23"/>
  <c r="BF932" i="23" s="1"/>
  <c r="AL850" i="23"/>
  <c r="BF850" i="23" s="1"/>
  <c r="AL790" i="23"/>
  <c r="BF790" i="23" s="1"/>
  <c r="AL578" i="23"/>
  <c r="BF578" i="23" s="1"/>
  <c r="AL200" i="23"/>
  <c r="BF200" i="23" s="1"/>
  <c r="AL231" i="23"/>
  <c r="BF231" i="23" s="1"/>
  <c r="AL266" i="23"/>
  <c r="BF266" i="23" s="1"/>
  <c r="AL1014" i="23"/>
  <c r="BF1014" i="23" s="1"/>
  <c r="AL928" i="23"/>
  <c r="BF928" i="23" s="1"/>
  <c r="AL836" i="23"/>
  <c r="BF836" i="23" s="1"/>
  <c r="AL518" i="23"/>
  <c r="BF518" i="23" s="1"/>
  <c r="AL240" i="23"/>
  <c r="BF240" i="23" s="1"/>
  <c r="AJ321" i="23"/>
  <c r="AV321" i="23" s="1"/>
  <c r="AJ318" i="23"/>
  <c r="AV318" i="23" s="1"/>
  <c r="AL1068" i="23"/>
  <c r="BF1068" i="23" s="1"/>
  <c r="AL56" i="23"/>
  <c r="BF56" i="23" s="1"/>
  <c r="AL257" i="23"/>
  <c r="BF257" i="23" s="1"/>
  <c r="AL831" i="23"/>
  <c r="BF831" i="23" s="1"/>
  <c r="AL768" i="23"/>
  <c r="BF768" i="23" s="1"/>
  <c r="AL37" i="23"/>
  <c r="BF37" i="23" s="1"/>
  <c r="AL233" i="23"/>
  <c r="BF233" i="23" s="1"/>
  <c r="AL1001" i="23"/>
  <c r="BF1001" i="23" s="1"/>
  <c r="AL912" i="23"/>
  <c r="BF912" i="23" s="1"/>
  <c r="AL205" i="23"/>
  <c r="BF205" i="23" s="1"/>
  <c r="AL737" i="23"/>
  <c r="BF737" i="23" s="1"/>
  <c r="AL122" i="23"/>
  <c r="BF122" i="23" s="1"/>
  <c r="AI1048" i="23"/>
  <c r="AQ1048" i="23" s="1"/>
  <c r="AL1048" i="23"/>
  <c r="BF1048" i="23" s="1"/>
  <c r="AI792" i="23"/>
  <c r="AQ792" i="23" s="1"/>
  <c r="AL792" i="23"/>
  <c r="BF792" i="23" s="1"/>
  <c r="AG677" i="23"/>
  <c r="AM677" i="23" s="1"/>
  <c r="AL677" i="23"/>
  <c r="BF677" i="23" s="1"/>
  <c r="AI562" i="23"/>
  <c r="AQ562" i="23" s="1"/>
  <c r="AL562" i="23"/>
  <c r="BF562" i="23" s="1"/>
  <c r="AI467" i="23"/>
  <c r="AQ467" i="23" s="1"/>
  <c r="AL467" i="23"/>
  <c r="BF467" i="23" s="1"/>
  <c r="AI522" i="23"/>
  <c r="AQ522" i="23" s="1"/>
  <c r="AL522" i="23"/>
  <c r="BF522" i="23" s="1"/>
  <c r="AI1035" i="23"/>
  <c r="AQ1035" i="23" s="1"/>
  <c r="AL1035" i="23"/>
  <c r="BF1035" i="23" s="1"/>
  <c r="AI235" i="23"/>
  <c r="AQ235" i="23" s="1"/>
  <c r="AL235" i="23"/>
  <c r="BF235" i="23" s="1"/>
  <c r="AI212" i="23"/>
  <c r="AQ212" i="23" s="1"/>
  <c r="AL212" i="23"/>
  <c r="BF212" i="23" s="1"/>
  <c r="AI10" i="23"/>
  <c r="AQ10" i="23" s="1"/>
  <c r="AL10" i="23"/>
  <c r="BF10" i="23" s="1"/>
  <c r="AI765" i="23"/>
  <c r="AQ765" i="23" s="1"/>
  <c r="AL765" i="23"/>
  <c r="BF765" i="23" s="1"/>
  <c r="AI109" i="23"/>
  <c r="AQ109" i="23" s="1"/>
  <c r="AL109" i="23"/>
  <c r="BF109" i="23" s="1"/>
  <c r="AI74" i="23"/>
  <c r="AQ74" i="23" s="1"/>
  <c r="AL74" i="23"/>
  <c r="BF74" i="23" s="1"/>
  <c r="AI76" i="23"/>
  <c r="AQ76" i="23" s="1"/>
  <c r="AL76" i="23"/>
  <c r="BF76" i="23" s="1"/>
  <c r="AI392" i="23"/>
  <c r="AQ392" i="23" s="1"/>
  <c r="AL392" i="23"/>
  <c r="BF392" i="23" s="1"/>
  <c r="AI290" i="23"/>
  <c r="AQ290" i="23" s="1"/>
  <c r="AL290" i="23"/>
  <c r="BF290" i="23" s="1"/>
  <c r="AI378" i="23"/>
  <c r="AQ378" i="23" s="1"/>
  <c r="AL378" i="23"/>
  <c r="BF378" i="23" s="1"/>
  <c r="AI649" i="23"/>
  <c r="AQ649" i="23" s="1"/>
  <c r="AL649" i="23"/>
  <c r="BF649" i="23" s="1"/>
  <c r="AI282" i="23"/>
  <c r="AQ282" i="23" s="1"/>
  <c r="AL282" i="23"/>
  <c r="BF282" i="23" s="1"/>
  <c r="AI288" i="23"/>
  <c r="AQ288" i="23" s="1"/>
  <c r="AL288" i="23"/>
  <c r="BF288" i="23" s="1"/>
  <c r="AG72" i="23"/>
  <c r="AM72" i="23" s="1"/>
  <c r="AL72" i="23"/>
  <c r="BF72" i="23" s="1"/>
  <c r="AG276" i="23"/>
  <c r="AM276" i="23" s="1"/>
  <c r="AL276" i="23"/>
  <c r="BF276" i="23" s="1"/>
  <c r="AG1066" i="23"/>
  <c r="AM1066" i="23" s="1"/>
  <c r="AL1066" i="23"/>
  <c r="BF1066" i="23" s="1"/>
  <c r="AI937" i="23"/>
  <c r="AQ937" i="23" s="1"/>
  <c r="AL937" i="23"/>
  <c r="BF937" i="23" s="1"/>
  <c r="AI782" i="23"/>
  <c r="AQ782" i="23" s="1"/>
  <c r="AL782" i="23"/>
  <c r="BF782" i="23" s="1"/>
  <c r="AI733" i="23"/>
  <c r="AQ733" i="23" s="1"/>
  <c r="AL733" i="23"/>
  <c r="BF733" i="23" s="1"/>
  <c r="AI869" i="23"/>
  <c r="AQ869" i="23" s="1"/>
  <c r="AL869" i="23"/>
  <c r="BF869" i="23" s="1"/>
  <c r="AI847" i="23"/>
  <c r="AQ847" i="23" s="1"/>
  <c r="AL847" i="23"/>
  <c r="BF847" i="23" s="1"/>
  <c r="AI639" i="23"/>
  <c r="AQ639" i="23" s="1"/>
  <c r="AL639" i="23"/>
  <c r="BF639" i="23" s="1"/>
  <c r="AI788" i="23"/>
  <c r="AQ788" i="23" s="1"/>
  <c r="AL788" i="23"/>
  <c r="BF788" i="23" s="1"/>
  <c r="AI726" i="23"/>
  <c r="AQ726" i="23" s="1"/>
  <c r="AL726" i="23"/>
  <c r="BF726" i="23" s="1"/>
  <c r="AI514" i="23"/>
  <c r="AQ514" i="23" s="1"/>
  <c r="AL514" i="23"/>
  <c r="BF514" i="23" s="1"/>
  <c r="AI909" i="23"/>
  <c r="AQ909" i="23" s="1"/>
  <c r="AL909" i="23"/>
  <c r="BF909" i="23" s="1"/>
  <c r="AI846" i="23"/>
  <c r="AQ846" i="23" s="1"/>
  <c r="AL846" i="23"/>
  <c r="BF846" i="23" s="1"/>
  <c r="AI637" i="23"/>
  <c r="AQ637" i="23" s="1"/>
  <c r="AL637" i="23"/>
  <c r="BF637" i="23" s="1"/>
  <c r="AI647" i="23"/>
  <c r="AQ647" i="23" s="1"/>
  <c r="AL647" i="23"/>
  <c r="BF647" i="23" s="1"/>
  <c r="AI842" i="23"/>
  <c r="AQ842" i="23" s="1"/>
  <c r="AL842" i="23"/>
  <c r="BF842" i="23" s="1"/>
  <c r="AI516" i="23"/>
  <c r="AQ516" i="23" s="1"/>
  <c r="AL516" i="23"/>
  <c r="BF516" i="23" s="1"/>
  <c r="AI657" i="23"/>
  <c r="AQ657" i="23" s="1"/>
  <c r="AL657" i="23"/>
  <c r="BF657" i="23" s="1"/>
  <c r="AI851" i="23"/>
  <c r="AQ851" i="23" s="1"/>
  <c r="AL851" i="23"/>
  <c r="BF851" i="23" s="1"/>
  <c r="AI491" i="23"/>
  <c r="AQ491" i="23" s="1"/>
  <c r="AL491" i="23"/>
  <c r="BF491" i="23" s="1"/>
  <c r="AI1042" i="23"/>
  <c r="AQ1042" i="23" s="1"/>
  <c r="AL1042" i="23"/>
  <c r="BF1042" i="23" s="1"/>
  <c r="AG449" i="23"/>
  <c r="AM449" i="23" s="1"/>
  <c r="AL449" i="23"/>
  <c r="BF449" i="23" s="1"/>
  <c r="AI805" i="23"/>
  <c r="AQ805" i="23" s="1"/>
  <c r="AL805" i="23"/>
  <c r="BF805" i="23" s="1"/>
  <c r="AI669" i="23"/>
  <c r="AQ669" i="23" s="1"/>
  <c r="AL669" i="23"/>
  <c r="BF669" i="23" s="1"/>
  <c r="AI778" i="23"/>
  <c r="AQ778" i="23" s="1"/>
  <c r="AL778" i="23"/>
  <c r="BF778" i="23" s="1"/>
  <c r="AI596" i="23"/>
  <c r="AQ596" i="23" s="1"/>
  <c r="AL596" i="23"/>
  <c r="BF596" i="23" s="1"/>
  <c r="AI661" i="23"/>
  <c r="AQ661" i="23" s="1"/>
  <c r="AL661" i="23"/>
  <c r="BF661" i="23" s="1"/>
  <c r="AG384" i="23"/>
  <c r="AM384" i="23" s="1"/>
  <c r="AL384" i="23"/>
  <c r="BF384" i="23" s="1"/>
  <c r="AI498" i="23"/>
  <c r="AQ498" i="23" s="1"/>
  <c r="AL498" i="23"/>
  <c r="BF498" i="23" s="1"/>
  <c r="AI602" i="23"/>
  <c r="AQ602" i="23" s="1"/>
  <c r="AL602" i="23"/>
  <c r="BF602" i="23" s="1"/>
  <c r="AI723" i="23"/>
  <c r="AQ723" i="23" s="1"/>
  <c r="AL723" i="23"/>
  <c r="BF723" i="23" s="1"/>
  <c r="AG666" i="23"/>
  <c r="AM666" i="23" s="1"/>
  <c r="AL666" i="23"/>
  <c r="BF666" i="23" s="1"/>
  <c r="AI478" i="23"/>
  <c r="AQ478" i="23" s="1"/>
  <c r="AL478" i="23"/>
  <c r="BF478" i="23" s="1"/>
  <c r="AI443" i="23"/>
  <c r="AQ443" i="23" s="1"/>
  <c r="AL443" i="23"/>
  <c r="BF443" i="23" s="1"/>
  <c r="AI427" i="23"/>
  <c r="AQ427" i="23" s="1"/>
  <c r="AL427" i="23"/>
  <c r="BF427" i="23" s="1"/>
  <c r="AI615" i="23"/>
  <c r="AQ615" i="23" s="1"/>
  <c r="AL615" i="23"/>
  <c r="BF615" i="23" s="1"/>
  <c r="AI749" i="23"/>
  <c r="AQ749" i="23" s="1"/>
  <c r="AL749" i="23"/>
  <c r="BF749" i="23" s="1"/>
  <c r="AI551" i="23"/>
  <c r="AQ551" i="23" s="1"/>
  <c r="AL551" i="23"/>
  <c r="BF551" i="23" s="1"/>
  <c r="AI373" i="23"/>
  <c r="AQ373" i="23" s="1"/>
  <c r="AL373" i="23"/>
  <c r="BF373" i="23" s="1"/>
  <c r="AI600" i="23"/>
  <c r="AQ600" i="23" s="1"/>
  <c r="AL600" i="23"/>
  <c r="BF600" i="23" s="1"/>
  <c r="AI353" i="23"/>
  <c r="AQ353" i="23" s="1"/>
  <c r="AL353" i="23"/>
  <c r="BF353" i="23" s="1"/>
  <c r="AI502" i="23"/>
  <c r="AQ502" i="23" s="1"/>
  <c r="AL502" i="23"/>
  <c r="BF502" i="23" s="1"/>
  <c r="AI367" i="23"/>
  <c r="AQ367" i="23" s="1"/>
  <c r="AL367" i="23"/>
  <c r="BF367" i="23" s="1"/>
  <c r="AI1032" i="23"/>
  <c r="AQ1032" i="23" s="1"/>
  <c r="AL1032" i="23"/>
  <c r="BF1032" i="23" s="1"/>
  <c r="AI1073" i="23"/>
  <c r="AQ1073" i="23" s="1"/>
  <c r="AL1073" i="23"/>
  <c r="BF1073" i="23" s="1"/>
  <c r="AI264" i="23"/>
  <c r="AQ264" i="23" s="1"/>
  <c r="AL264" i="23"/>
  <c r="BF264" i="23" s="1"/>
  <c r="AI862" i="23"/>
  <c r="AQ862" i="23" s="1"/>
  <c r="AL862" i="23"/>
  <c r="BF862" i="23" s="1"/>
  <c r="AI173" i="23"/>
  <c r="AQ173" i="23" s="1"/>
  <c r="AL173" i="23"/>
  <c r="BF173" i="23" s="1"/>
  <c r="AI1037" i="23"/>
  <c r="AQ1037" i="23" s="1"/>
  <c r="AL1037" i="23"/>
  <c r="BF1037" i="23" s="1"/>
  <c r="AI712" i="23"/>
  <c r="AQ712" i="23" s="1"/>
  <c r="AL712" i="23"/>
  <c r="BF712" i="23" s="1"/>
  <c r="AI617" i="23"/>
  <c r="AQ617" i="23" s="1"/>
  <c r="AL617" i="23"/>
  <c r="BF617" i="23" s="1"/>
  <c r="AI42" i="23"/>
  <c r="AQ42" i="23" s="1"/>
  <c r="AL42" i="23"/>
  <c r="BF42" i="23" s="1"/>
  <c r="AI623" i="23"/>
  <c r="AQ623" i="23" s="1"/>
  <c r="AL623" i="23"/>
  <c r="BF623" i="23" s="1"/>
  <c r="AI861" i="23"/>
  <c r="AQ861" i="23" s="1"/>
  <c r="AL861" i="23"/>
  <c r="BF861" i="23" s="1"/>
  <c r="AI114" i="23"/>
  <c r="AQ114" i="23" s="1"/>
  <c r="AL114" i="23"/>
  <c r="BF114" i="23" s="1"/>
  <c r="AI1053" i="23"/>
  <c r="AQ1053" i="23" s="1"/>
  <c r="AL1053" i="23"/>
  <c r="BF1053" i="23" s="1"/>
  <c r="AI884" i="23"/>
  <c r="AQ884" i="23" s="1"/>
  <c r="AL884" i="23"/>
  <c r="BF884" i="23" s="1"/>
  <c r="AI799" i="23"/>
  <c r="AQ799" i="23" s="1"/>
  <c r="AL799" i="23"/>
  <c r="BF799" i="23" s="1"/>
  <c r="AI908" i="23"/>
  <c r="AQ908" i="23" s="1"/>
  <c r="AL908" i="23"/>
  <c r="BF908" i="23" s="1"/>
  <c r="AI8" i="23"/>
  <c r="AQ8" i="23" s="1"/>
  <c r="AL8" i="23"/>
  <c r="BF8" i="23" s="1"/>
  <c r="AG718" i="23"/>
  <c r="AM718" i="23" s="1"/>
  <c r="AL718" i="23"/>
  <c r="BF718" i="23" s="1"/>
  <c r="AI31" i="23"/>
  <c r="AQ31" i="23" s="1"/>
  <c r="AL31" i="23"/>
  <c r="BF31" i="23" s="1"/>
  <c r="AI158" i="23"/>
  <c r="AQ158" i="23" s="1"/>
  <c r="AL158" i="23"/>
  <c r="BF158" i="23" s="1"/>
  <c r="AI163" i="23"/>
  <c r="AQ163" i="23" s="1"/>
  <c r="AL163" i="23"/>
  <c r="BF163" i="23" s="1"/>
  <c r="AI643" i="23"/>
  <c r="AQ643" i="23" s="1"/>
  <c r="AL643" i="23"/>
  <c r="BF643" i="23" s="1"/>
  <c r="AI817" i="23"/>
  <c r="AQ817" i="23" s="1"/>
  <c r="AL817" i="23"/>
  <c r="BF817" i="23" s="1"/>
  <c r="AG62" i="23"/>
  <c r="AM62" i="23" s="1"/>
  <c r="AL62" i="23"/>
  <c r="BF62" i="23" s="1"/>
  <c r="AI624" i="23"/>
  <c r="AQ624" i="23" s="1"/>
  <c r="AL624" i="23"/>
  <c r="BF624" i="23" s="1"/>
  <c r="AI126" i="23"/>
  <c r="AQ126" i="23" s="1"/>
  <c r="AL126" i="23"/>
  <c r="BF126" i="23" s="1"/>
  <c r="AI369" i="23"/>
  <c r="AQ369" i="23" s="1"/>
  <c r="AL369" i="23"/>
  <c r="BF369" i="23" s="1"/>
  <c r="AG251" i="23"/>
  <c r="AM251" i="23" s="1"/>
  <c r="AL251" i="23"/>
  <c r="BF251" i="23" s="1"/>
  <c r="AG634" i="23"/>
  <c r="AM634" i="23" s="1"/>
  <c r="AL634" i="23"/>
  <c r="BF634" i="23" s="1"/>
  <c r="AI402" i="23"/>
  <c r="AQ402" i="23" s="1"/>
  <c r="AL402" i="23"/>
  <c r="BF402" i="23" s="1"/>
  <c r="AI1004" i="23"/>
  <c r="AQ1004" i="23" s="1"/>
  <c r="AL1004" i="23"/>
  <c r="BF1004" i="23" s="1"/>
  <c r="AI376" i="23"/>
  <c r="AQ376" i="23" s="1"/>
  <c r="AL376" i="23"/>
  <c r="BF376" i="23" s="1"/>
  <c r="AI38" i="23"/>
  <c r="AQ38" i="23" s="1"/>
  <c r="AL38" i="23"/>
  <c r="BF38" i="23" s="1"/>
  <c r="AI531" i="23"/>
  <c r="AQ531" i="23" s="1"/>
  <c r="AL531" i="23"/>
  <c r="BF531" i="23" s="1"/>
  <c r="AI199" i="23"/>
  <c r="AQ199" i="23" s="1"/>
  <c r="AL199" i="23"/>
  <c r="BF199" i="23" s="1"/>
  <c r="AI333" i="23"/>
  <c r="AQ333" i="23" s="1"/>
  <c r="AL333" i="23"/>
  <c r="BF333" i="23" s="1"/>
  <c r="AG129" i="23"/>
  <c r="AM129" i="23" s="1"/>
  <c r="AL129" i="23"/>
  <c r="BF129" i="23" s="1"/>
  <c r="AG92" i="23"/>
  <c r="AM92" i="23" s="1"/>
  <c r="AL92" i="23"/>
  <c r="BF92" i="23" s="1"/>
  <c r="AI178" i="23"/>
  <c r="AQ178" i="23" s="1"/>
  <c r="AL178" i="23"/>
  <c r="BF178" i="23" s="1"/>
  <c r="AI189" i="23"/>
  <c r="AQ189" i="23" s="1"/>
  <c r="AL189" i="23"/>
  <c r="BF189" i="23" s="1"/>
  <c r="AI476" i="23"/>
  <c r="AQ476" i="23" s="1"/>
  <c r="AL476" i="23"/>
  <c r="BF476" i="23" s="1"/>
  <c r="AI30" i="23"/>
  <c r="AQ30" i="23" s="1"/>
  <c r="AL30" i="23"/>
  <c r="BF30" i="23" s="1"/>
  <c r="AI923" i="23"/>
  <c r="AQ923" i="23" s="1"/>
  <c r="AL923" i="23"/>
  <c r="BF923" i="23" s="1"/>
  <c r="AI335" i="23"/>
  <c r="AQ335" i="23" s="1"/>
  <c r="AL335" i="23"/>
  <c r="BF335" i="23" s="1"/>
  <c r="AI479" i="23"/>
  <c r="AQ479" i="23" s="1"/>
  <c r="AL479" i="23"/>
  <c r="BF479" i="23" s="1"/>
  <c r="AI217" i="23"/>
  <c r="AQ217" i="23" s="1"/>
  <c r="AL217" i="23"/>
  <c r="BF217" i="23" s="1"/>
  <c r="AI403" i="23"/>
  <c r="AQ403" i="23" s="1"/>
  <c r="AL403" i="23"/>
  <c r="BF403" i="23" s="1"/>
  <c r="AI13" i="23"/>
  <c r="AQ13" i="23" s="1"/>
  <c r="AL13" i="23"/>
  <c r="BF13" i="23" s="1"/>
  <c r="AI591" i="23"/>
  <c r="AQ591" i="23" s="1"/>
  <c r="AL591" i="23"/>
  <c r="BF591" i="23" s="1"/>
  <c r="AI7" i="23"/>
  <c r="AQ7" i="23" s="1"/>
  <c r="AL7" i="23"/>
  <c r="BF7" i="23" s="1"/>
  <c r="AI434" i="23"/>
  <c r="AQ434" i="23" s="1"/>
  <c r="AL434" i="23"/>
  <c r="BF434" i="23" s="1"/>
  <c r="AG134" i="23"/>
  <c r="AM134" i="23" s="1"/>
  <c r="AL134" i="23"/>
  <c r="BF134" i="23" s="1"/>
  <c r="AI239" i="23"/>
  <c r="AQ239" i="23" s="1"/>
  <c r="AL239" i="23"/>
  <c r="BF239" i="23" s="1"/>
  <c r="AL1069" i="23"/>
  <c r="BF1069" i="23" s="1"/>
  <c r="AL985" i="23"/>
  <c r="BF985" i="23" s="1"/>
  <c r="AL966" i="23"/>
  <c r="BF966" i="23" s="1"/>
  <c r="AL232" i="23"/>
  <c r="BF232" i="23" s="1"/>
  <c r="AL866" i="23"/>
  <c r="BF866" i="23" s="1"/>
  <c r="AL45" i="23"/>
  <c r="BF45" i="23" s="1"/>
  <c r="AL738" i="23"/>
  <c r="BF738" i="23" s="1"/>
  <c r="AL691" i="23"/>
  <c r="BF691" i="23" s="1"/>
  <c r="AL580" i="23"/>
  <c r="BF580" i="23" s="1"/>
  <c r="AI295" i="23"/>
  <c r="AQ295" i="23" s="1"/>
  <c r="AL295" i="23"/>
  <c r="BF295" i="23" s="1"/>
  <c r="AI997" i="23"/>
  <c r="AQ997" i="23" s="1"/>
  <c r="AL997" i="23"/>
  <c r="BF997" i="23" s="1"/>
  <c r="AI865" i="23"/>
  <c r="AQ865" i="23" s="1"/>
  <c r="AL865" i="23"/>
  <c r="BF865" i="23" s="1"/>
  <c r="AI747" i="23"/>
  <c r="AQ747" i="23" s="1"/>
  <c r="AL747" i="23"/>
  <c r="BF747" i="23" s="1"/>
  <c r="AI915" i="23"/>
  <c r="AQ915" i="23" s="1"/>
  <c r="AL915" i="23"/>
  <c r="BF915" i="23" s="1"/>
  <c r="AI451" i="23"/>
  <c r="AQ451" i="23" s="1"/>
  <c r="AL451" i="23"/>
  <c r="BF451" i="23" s="1"/>
  <c r="AG931" i="23"/>
  <c r="AM931" i="23" s="1"/>
  <c r="AL931" i="23"/>
  <c r="BF931" i="23" s="1"/>
  <c r="AI904" i="23"/>
  <c r="AQ904" i="23" s="1"/>
  <c r="AL904" i="23"/>
  <c r="BF904" i="23" s="1"/>
  <c r="AG1079" i="23"/>
  <c r="AM1079" i="23" s="1"/>
  <c r="AL1079" i="23"/>
  <c r="BF1079" i="23" s="1"/>
  <c r="AI1040" i="23"/>
  <c r="AQ1040" i="23" s="1"/>
  <c r="AL1040" i="23"/>
  <c r="BF1040" i="23" s="1"/>
  <c r="AI709" i="23"/>
  <c r="AQ709" i="23" s="1"/>
  <c r="AL709" i="23"/>
  <c r="BF709" i="23" s="1"/>
  <c r="AI547" i="23"/>
  <c r="AQ547" i="23" s="1"/>
  <c r="AL547" i="23"/>
  <c r="BF547" i="23" s="1"/>
  <c r="AG955" i="23"/>
  <c r="AM955" i="23" s="1"/>
  <c r="AL955" i="23"/>
  <c r="BF955" i="23" s="1"/>
  <c r="AI535" i="23"/>
  <c r="AQ535" i="23" s="1"/>
  <c r="AL535" i="23"/>
  <c r="BF535" i="23" s="1"/>
  <c r="AI463" i="23"/>
  <c r="AQ463" i="23" s="1"/>
  <c r="AL463" i="23"/>
  <c r="BF463" i="23" s="1"/>
  <c r="AI689" i="23"/>
  <c r="AQ689" i="23" s="1"/>
  <c r="AL689" i="23"/>
  <c r="BF689" i="23" s="1"/>
  <c r="AI720" i="23"/>
  <c r="AQ720" i="23" s="1"/>
  <c r="AL720" i="23"/>
  <c r="BF720" i="23" s="1"/>
  <c r="AI458" i="23"/>
  <c r="AQ458" i="23" s="1"/>
  <c r="AL458" i="23"/>
  <c r="BF458" i="23" s="1"/>
  <c r="AI572" i="23"/>
  <c r="AQ572" i="23" s="1"/>
  <c r="AL572" i="23"/>
  <c r="BF572" i="23" s="1"/>
  <c r="AI645" i="23"/>
  <c r="AQ645" i="23" s="1"/>
  <c r="AL645" i="23"/>
  <c r="BF645" i="23" s="1"/>
  <c r="AI442" i="23"/>
  <c r="AQ442" i="23" s="1"/>
  <c r="AL442" i="23"/>
  <c r="BF442" i="23" s="1"/>
  <c r="AI586" i="23"/>
  <c r="AQ586" i="23" s="1"/>
  <c r="AL586" i="23"/>
  <c r="BF586" i="23" s="1"/>
  <c r="AI695" i="23"/>
  <c r="AQ695" i="23" s="1"/>
  <c r="AL695" i="23"/>
  <c r="BF695" i="23" s="1"/>
  <c r="AI682" i="23"/>
  <c r="AQ682" i="23" s="1"/>
  <c r="AL682" i="23"/>
  <c r="BF682" i="23" s="1"/>
  <c r="AI410" i="23"/>
  <c r="AQ410" i="23" s="1"/>
  <c r="AL410" i="23"/>
  <c r="BF410" i="23" s="1"/>
  <c r="AI651" i="23"/>
  <c r="AQ651" i="23" s="1"/>
  <c r="AL651" i="23"/>
  <c r="BF651" i="23" s="1"/>
  <c r="AI740" i="23"/>
  <c r="AQ740" i="23" s="1"/>
  <c r="AL740" i="23"/>
  <c r="BF740" i="23" s="1"/>
  <c r="AI687" i="23"/>
  <c r="AQ687" i="23" s="1"/>
  <c r="AL687" i="23"/>
  <c r="BF687" i="23" s="1"/>
  <c r="AI408" i="23"/>
  <c r="AQ408" i="23" s="1"/>
  <c r="AL408" i="23"/>
  <c r="BF408" i="23" s="1"/>
  <c r="AI326" i="23"/>
  <c r="AQ326" i="23" s="1"/>
  <c r="AL326" i="23"/>
  <c r="BF326" i="23" s="1"/>
  <c r="AI448" i="23"/>
  <c r="AQ448" i="23" s="1"/>
  <c r="AL448" i="23"/>
  <c r="BF448" i="23" s="1"/>
  <c r="AI489" i="23"/>
  <c r="AQ489" i="23" s="1"/>
  <c r="AL489" i="23"/>
  <c r="BF489" i="23" s="1"/>
  <c r="AI296" i="23"/>
  <c r="AQ296" i="23" s="1"/>
  <c r="AL296" i="23"/>
  <c r="BF296" i="23" s="1"/>
  <c r="AI457" i="23"/>
  <c r="AQ457" i="23" s="1"/>
  <c r="AL457" i="23"/>
  <c r="BF457" i="23" s="1"/>
  <c r="AI349" i="23"/>
  <c r="AQ349" i="23" s="1"/>
  <c r="AL349" i="23"/>
  <c r="BF349" i="23" s="1"/>
  <c r="AI277" i="23"/>
  <c r="AQ277" i="23" s="1"/>
  <c r="AL277" i="23"/>
  <c r="BF277" i="23" s="1"/>
  <c r="AI275" i="23"/>
  <c r="AQ275" i="23" s="1"/>
  <c r="AL275" i="23"/>
  <c r="BF275" i="23" s="1"/>
  <c r="AI308" i="23"/>
  <c r="AQ308" i="23" s="1"/>
  <c r="AL308" i="23"/>
  <c r="BF308" i="23" s="1"/>
  <c r="AI1034" i="23"/>
  <c r="AQ1034" i="23" s="1"/>
  <c r="AL1034" i="23"/>
  <c r="BF1034" i="23" s="1"/>
  <c r="AI161" i="23"/>
  <c r="AQ161" i="23" s="1"/>
  <c r="AL161" i="23"/>
  <c r="BF161" i="23" s="1"/>
  <c r="AI820" i="23"/>
  <c r="AQ820" i="23" s="1"/>
  <c r="AL820" i="23"/>
  <c r="BF820" i="23" s="1"/>
  <c r="AI819" i="23"/>
  <c r="AQ819" i="23" s="1"/>
  <c r="AL819" i="23"/>
  <c r="BF819" i="23" s="1"/>
  <c r="AI228" i="23"/>
  <c r="AQ228" i="23" s="1"/>
  <c r="AL228" i="23"/>
  <c r="BF228" i="23" s="1"/>
  <c r="AI834" i="23"/>
  <c r="AQ834" i="23" s="1"/>
  <c r="AL834" i="23"/>
  <c r="BF834" i="23" s="1"/>
  <c r="AI82" i="23"/>
  <c r="AQ82" i="23" s="1"/>
  <c r="AL82" i="23"/>
  <c r="BF82" i="23" s="1"/>
  <c r="AI974" i="23"/>
  <c r="AQ974" i="23" s="1"/>
  <c r="AL974" i="23"/>
  <c r="BF974" i="23" s="1"/>
  <c r="AI754" i="23"/>
  <c r="AQ754" i="23" s="1"/>
  <c r="AL754" i="23"/>
  <c r="BF754" i="23" s="1"/>
  <c r="AI675" i="23"/>
  <c r="AQ675" i="23" s="1"/>
  <c r="AL675" i="23"/>
  <c r="BF675" i="23" s="1"/>
  <c r="AI757" i="23"/>
  <c r="AQ757" i="23" s="1"/>
  <c r="AL757" i="23"/>
  <c r="BF757" i="23" s="1"/>
  <c r="AI621" i="23"/>
  <c r="AQ621" i="23" s="1"/>
  <c r="AL621" i="23"/>
  <c r="BF621" i="23" s="1"/>
  <c r="AI813" i="23"/>
  <c r="AQ813" i="23" s="1"/>
  <c r="AL813" i="23"/>
  <c r="BF813" i="23" s="1"/>
  <c r="AI52" i="23"/>
  <c r="AQ52" i="23" s="1"/>
  <c r="AL52" i="23"/>
  <c r="BF52" i="23" s="1"/>
  <c r="AI829" i="23"/>
  <c r="AQ829" i="23" s="1"/>
  <c r="AL829" i="23"/>
  <c r="BF829" i="23" s="1"/>
  <c r="AI654" i="23"/>
  <c r="AQ654" i="23" s="1"/>
  <c r="AL654" i="23"/>
  <c r="BF654" i="23" s="1"/>
  <c r="AI262" i="23"/>
  <c r="AQ262" i="23" s="1"/>
  <c r="AL262" i="23"/>
  <c r="BF262" i="23" s="1"/>
  <c r="AI856" i="23"/>
  <c r="AQ856" i="23" s="1"/>
  <c r="AL856" i="23"/>
  <c r="BF856" i="23" s="1"/>
  <c r="AI238" i="23"/>
  <c r="AQ238" i="23" s="1"/>
  <c r="AL238" i="23"/>
  <c r="BF238" i="23" s="1"/>
  <c r="AG824" i="23"/>
  <c r="AM824" i="23" s="1"/>
  <c r="AL824" i="23"/>
  <c r="BF824" i="23" s="1"/>
  <c r="AG762" i="23"/>
  <c r="AM762" i="23" s="1"/>
  <c r="AL762" i="23"/>
  <c r="BF762" i="23" s="1"/>
  <c r="AI124" i="23"/>
  <c r="AQ124" i="23" s="1"/>
  <c r="AL124" i="23"/>
  <c r="BF124" i="23" s="1"/>
  <c r="AI545" i="23"/>
  <c r="AQ545" i="23" s="1"/>
  <c r="AL545" i="23"/>
  <c r="BF545" i="23" s="1"/>
  <c r="AI95" i="23"/>
  <c r="AQ95" i="23" s="1"/>
  <c r="AL95" i="23"/>
  <c r="BF95" i="23" s="1"/>
  <c r="AI746" i="23"/>
  <c r="AQ746" i="23" s="1"/>
  <c r="AL746" i="23"/>
  <c r="BF746" i="23" s="1"/>
  <c r="AI594" i="23"/>
  <c r="AQ594" i="23" s="1"/>
  <c r="AL594" i="23"/>
  <c r="BF594" i="23" s="1"/>
  <c r="AI69" i="23"/>
  <c r="AQ69" i="23" s="1"/>
  <c r="AL69" i="23"/>
  <c r="BF69" i="23" s="1"/>
  <c r="AI756" i="23"/>
  <c r="AQ756" i="23" s="1"/>
  <c r="AL756" i="23"/>
  <c r="BF756" i="23" s="1"/>
  <c r="AI258" i="23"/>
  <c r="AQ258" i="23" s="1"/>
  <c r="AL258" i="23"/>
  <c r="BF258" i="23" s="1"/>
  <c r="AI631" i="23"/>
  <c r="AQ631" i="23" s="1"/>
  <c r="AL631" i="23"/>
  <c r="BF631" i="23" s="1"/>
  <c r="AI622" i="23"/>
  <c r="AQ622" i="23" s="1"/>
  <c r="AL622" i="23"/>
  <c r="BF622" i="23" s="1"/>
  <c r="AI748" i="23"/>
  <c r="AQ748" i="23" s="1"/>
  <c r="AL748" i="23"/>
  <c r="BF748" i="23" s="1"/>
  <c r="AI193" i="23"/>
  <c r="AQ193" i="23" s="1"/>
  <c r="AL193" i="23"/>
  <c r="BF193" i="23" s="1"/>
  <c r="AI242" i="23"/>
  <c r="AQ242" i="23" s="1"/>
  <c r="AL242" i="23"/>
  <c r="BF242" i="23" s="1"/>
  <c r="AG154" i="23"/>
  <c r="AM154" i="23" s="1"/>
  <c r="AL154" i="23"/>
  <c r="BF154" i="23" s="1"/>
  <c r="AG261" i="23"/>
  <c r="AM261" i="23" s="1"/>
  <c r="AL261" i="23"/>
  <c r="BF261" i="23" s="1"/>
  <c r="AI477" i="23"/>
  <c r="AQ477" i="23" s="1"/>
  <c r="AL477" i="23"/>
  <c r="BF477" i="23" s="1"/>
  <c r="AG659" i="23"/>
  <c r="AM659" i="23" s="1"/>
  <c r="AL659" i="23"/>
  <c r="BF659" i="23" s="1"/>
  <c r="AI626" i="23"/>
  <c r="AQ626" i="23" s="1"/>
  <c r="AL626" i="23"/>
  <c r="BF626" i="23" s="1"/>
  <c r="AI577" i="23"/>
  <c r="AQ577" i="23" s="1"/>
  <c r="AL577" i="23"/>
  <c r="BF577" i="23" s="1"/>
  <c r="AI241" i="23"/>
  <c r="AQ241" i="23" s="1"/>
  <c r="AL241" i="23"/>
  <c r="BF241" i="23" s="1"/>
  <c r="AG88" i="23"/>
  <c r="AM88" i="23" s="1"/>
  <c r="AL88" i="23"/>
  <c r="BF88" i="23" s="1"/>
  <c r="AI880" i="23"/>
  <c r="AQ880" i="23" s="1"/>
  <c r="AL880" i="23"/>
  <c r="BF880" i="23" s="1"/>
  <c r="AI253" i="23"/>
  <c r="AQ253" i="23" s="1"/>
  <c r="AL253" i="23"/>
  <c r="BF253" i="23" s="1"/>
  <c r="AI553" i="23"/>
  <c r="AQ553" i="23" s="1"/>
  <c r="AL553" i="23"/>
  <c r="BF553" i="23" s="1"/>
  <c r="AI227" i="23"/>
  <c r="AQ227" i="23" s="1"/>
  <c r="AL227" i="23"/>
  <c r="BF227" i="23" s="1"/>
  <c r="AI569" i="23"/>
  <c r="AQ569" i="23" s="1"/>
  <c r="AL569" i="23"/>
  <c r="BF569" i="23" s="1"/>
  <c r="AI546" i="23"/>
  <c r="AQ546" i="23" s="1"/>
  <c r="AL546" i="23"/>
  <c r="BF546" i="23" s="1"/>
  <c r="AI207" i="23"/>
  <c r="AQ207" i="23" s="1"/>
  <c r="AL207" i="23"/>
  <c r="BF207" i="23" s="1"/>
  <c r="AI162" i="23"/>
  <c r="AQ162" i="23" s="1"/>
  <c r="AL162" i="23"/>
  <c r="BF162" i="23" s="1"/>
  <c r="AI475" i="23"/>
  <c r="AQ475" i="23" s="1"/>
  <c r="AL475" i="23"/>
  <c r="BF475" i="23" s="1"/>
  <c r="AI510" i="23"/>
  <c r="AQ510" i="23" s="1"/>
  <c r="AL510" i="23"/>
  <c r="BF510" i="23" s="1"/>
  <c r="AI576" i="23"/>
  <c r="AQ576" i="23" s="1"/>
  <c r="AL576" i="23"/>
  <c r="BF576" i="23" s="1"/>
  <c r="AI36" i="23"/>
  <c r="AQ36" i="23" s="1"/>
  <c r="AL36" i="23"/>
  <c r="BF36" i="23" s="1"/>
  <c r="AI216" i="23"/>
  <c r="AQ216" i="23" s="1"/>
  <c r="AL216" i="23"/>
  <c r="BF216" i="23" s="1"/>
  <c r="AI891" i="23"/>
  <c r="AQ891" i="23" s="1"/>
  <c r="AL891" i="23"/>
  <c r="BF891" i="23" s="1"/>
  <c r="AI417" i="23"/>
  <c r="AQ417" i="23" s="1"/>
  <c r="AL417" i="23"/>
  <c r="BF417" i="23" s="1"/>
  <c r="AI371" i="23"/>
  <c r="AQ371" i="23" s="1"/>
  <c r="AL371" i="23"/>
  <c r="BF371" i="23" s="1"/>
  <c r="AI542" i="23"/>
  <c r="AQ542" i="23" s="1"/>
  <c r="AL542" i="23"/>
  <c r="BF542" i="23" s="1"/>
  <c r="AI24" i="23"/>
  <c r="AQ24" i="23" s="1"/>
  <c r="AL24" i="23"/>
  <c r="BF24" i="23" s="1"/>
  <c r="AI314" i="23"/>
  <c r="AQ314" i="23" s="1"/>
  <c r="AL314" i="23"/>
  <c r="BF314" i="23" s="1"/>
  <c r="AI316" i="23"/>
  <c r="AQ316" i="23" s="1"/>
  <c r="AL316" i="23"/>
  <c r="BF316" i="23" s="1"/>
  <c r="AI329" i="23"/>
  <c r="AQ329" i="23" s="1"/>
  <c r="AL329" i="23"/>
  <c r="BF329" i="23" s="1"/>
  <c r="AI482" i="23"/>
  <c r="AQ482" i="23" s="1"/>
  <c r="AL482" i="23"/>
  <c r="BF482" i="23" s="1"/>
  <c r="AI322" i="23"/>
  <c r="AQ322" i="23" s="1"/>
  <c r="AL322" i="23"/>
  <c r="BF322" i="23" s="1"/>
  <c r="AG104" i="23"/>
  <c r="AM104" i="23" s="1"/>
  <c r="AL104" i="23"/>
  <c r="BF104" i="23" s="1"/>
  <c r="AG455" i="23"/>
  <c r="AM455" i="23" s="1"/>
  <c r="AL455" i="23"/>
  <c r="BF455" i="23" s="1"/>
  <c r="AL1082" i="23"/>
  <c r="BF1082" i="23" s="1"/>
  <c r="AL1064" i="23"/>
  <c r="BF1064" i="23" s="1"/>
  <c r="AL1051" i="23"/>
  <c r="BF1051" i="23" s="1"/>
  <c r="AL1030" i="23"/>
  <c r="BF1030" i="23" s="1"/>
  <c r="AL260" i="23"/>
  <c r="BF260" i="23" s="1"/>
  <c r="AL999" i="23"/>
  <c r="BF999" i="23" s="1"/>
  <c r="AL979" i="23"/>
  <c r="BF979" i="23" s="1"/>
  <c r="AL961" i="23"/>
  <c r="BF961" i="23" s="1"/>
  <c r="AL946" i="23"/>
  <c r="BF946" i="23" s="1"/>
  <c r="AL927" i="23"/>
  <c r="BF927" i="23" s="1"/>
  <c r="AL179" i="23"/>
  <c r="BF179" i="23" s="1"/>
  <c r="AL877" i="23"/>
  <c r="BF877" i="23" s="1"/>
  <c r="AL860" i="23"/>
  <c r="BF860" i="23" s="1"/>
  <c r="AL816" i="23"/>
  <c r="BF816" i="23" s="1"/>
  <c r="AL25" i="23"/>
  <c r="BF25" i="23" s="1"/>
  <c r="AL138" i="23"/>
  <c r="BF138" i="23" s="1"/>
  <c r="AL760" i="23"/>
  <c r="BF760" i="23" s="1"/>
  <c r="AL147" i="23"/>
  <c r="BF147" i="23" s="1"/>
  <c r="AL679" i="23"/>
  <c r="BF679" i="23" s="1"/>
  <c r="AL628" i="23"/>
  <c r="BF628" i="23" s="1"/>
  <c r="AL504" i="23"/>
  <c r="BF504" i="23" s="1"/>
  <c r="AL432" i="23"/>
  <c r="BF432" i="23" s="1"/>
  <c r="AI1050" i="23"/>
  <c r="AQ1050" i="23" s="1"/>
  <c r="AL1050" i="23"/>
  <c r="BF1050" i="23" s="1"/>
  <c r="AI814" i="23"/>
  <c r="AQ814" i="23" s="1"/>
  <c r="AL814" i="23"/>
  <c r="BF814" i="23" s="1"/>
  <c r="AI425" i="23"/>
  <c r="AQ425" i="23" s="1"/>
  <c r="AL425" i="23"/>
  <c r="BF425" i="23" s="1"/>
  <c r="AI513" i="23"/>
  <c r="AQ513" i="23" s="1"/>
  <c r="AL513" i="23"/>
  <c r="BF513" i="23" s="1"/>
  <c r="AI327" i="23"/>
  <c r="AQ327" i="23" s="1"/>
  <c r="AL327" i="23"/>
  <c r="BF327" i="23" s="1"/>
  <c r="AI618" i="23"/>
  <c r="AQ618" i="23" s="1"/>
  <c r="AL618" i="23"/>
  <c r="BF618" i="23" s="1"/>
  <c r="AI297" i="23"/>
  <c r="AQ297" i="23" s="1"/>
  <c r="AL297" i="23"/>
  <c r="BF297" i="23" s="1"/>
  <c r="AI943" i="23"/>
  <c r="AQ943" i="23" s="1"/>
  <c r="AL943" i="23"/>
  <c r="BF943" i="23" s="1"/>
  <c r="AI663" i="23"/>
  <c r="AQ663" i="23" s="1"/>
  <c r="AL663" i="23"/>
  <c r="BF663" i="23" s="1"/>
  <c r="AI1016" i="23"/>
  <c r="AQ1016" i="23" s="1"/>
  <c r="AL1016" i="23"/>
  <c r="BF1016" i="23" s="1"/>
  <c r="AI471" i="23"/>
  <c r="AQ471" i="23" s="1"/>
  <c r="AL471" i="23"/>
  <c r="BF471" i="23" s="1"/>
  <c r="AI500" i="23"/>
  <c r="AQ500" i="23" s="1"/>
  <c r="AL500" i="23"/>
  <c r="BF500" i="23" s="1"/>
  <c r="AI521" i="23"/>
  <c r="AQ521" i="23" s="1"/>
  <c r="AL521" i="23"/>
  <c r="BF521" i="23" s="1"/>
  <c r="AI968" i="23"/>
  <c r="AQ968" i="23" s="1"/>
  <c r="AL968" i="23"/>
  <c r="BF968" i="23" s="1"/>
  <c r="AI969" i="23"/>
  <c r="AQ969" i="23" s="1"/>
  <c r="AL969" i="23"/>
  <c r="BF969" i="23" s="1"/>
  <c r="AG882" i="23"/>
  <c r="AM882" i="23" s="1"/>
  <c r="AL882" i="23"/>
  <c r="BF882" i="23" s="1"/>
  <c r="AI950" i="23"/>
  <c r="AQ950" i="23" s="1"/>
  <c r="AL950" i="23"/>
  <c r="BF950" i="23" s="1"/>
  <c r="AI945" i="23"/>
  <c r="AQ945" i="23" s="1"/>
  <c r="AL945" i="23"/>
  <c r="BF945" i="23" s="1"/>
  <c r="AI664" i="23"/>
  <c r="AQ664" i="23" s="1"/>
  <c r="AL664" i="23"/>
  <c r="BF664" i="23" s="1"/>
  <c r="AI767" i="23"/>
  <c r="AQ767" i="23" s="1"/>
  <c r="AL767" i="23"/>
  <c r="BF767" i="23" s="1"/>
  <c r="AI989" i="23"/>
  <c r="AQ989" i="23" s="1"/>
  <c r="AL989" i="23"/>
  <c r="BF989" i="23" s="1"/>
  <c r="AI588" i="23"/>
  <c r="AQ588" i="23" s="1"/>
  <c r="AL588" i="23"/>
  <c r="BF588" i="23" s="1"/>
  <c r="AI611" i="23"/>
  <c r="AQ611" i="23" s="1"/>
  <c r="AL611" i="23"/>
  <c r="BF611" i="23" s="1"/>
  <c r="AI557" i="23"/>
  <c r="AQ557" i="23" s="1"/>
  <c r="AL557" i="23"/>
  <c r="BF557" i="23" s="1"/>
  <c r="AI899" i="23"/>
  <c r="AQ899" i="23" s="1"/>
  <c r="AL899" i="23"/>
  <c r="BF899" i="23" s="1"/>
  <c r="AI590" i="23"/>
  <c r="AQ590" i="23" s="1"/>
  <c r="AL590" i="23"/>
  <c r="BF590" i="23" s="1"/>
  <c r="AI779" i="23"/>
  <c r="AQ779" i="23" s="1"/>
  <c r="AL779" i="23"/>
  <c r="BF779" i="23" s="1"/>
  <c r="AI429" i="23"/>
  <c r="AQ429" i="23" s="1"/>
  <c r="AL429" i="23"/>
  <c r="BF429" i="23" s="1"/>
  <c r="AI592" i="23"/>
  <c r="AQ592" i="23" s="1"/>
  <c r="AL592" i="23"/>
  <c r="BF592" i="23" s="1"/>
  <c r="AI613" i="23"/>
  <c r="AQ613" i="23" s="1"/>
  <c r="AL613" i="23"/>
  <c r="BF613" i="23" s="1"/>
  <c r="AI530" i="23"/>
  <c r="AQ530" i="23" s="1"/>
  <c r="AL530" i="23"/>
  <c r="BF530" i="23" s="1"/>
  <c r="AI676" i="23"/>
  <c r="AQ676" i="23" s="1"/>
  <c r="AL676" i="23"/>
  <c r="BF676" i="23" s="1"/>
  <c r="AI597" i="23"/>
  <c r="AQ597" i="23" s="1"/>
  <c r="AL597" i="23"/>
  <c r="BF597" i="23" s="1"/>
  <c r="AI324" i="23"/>
  <c r="AQ324" i="23" s="1"/>
  <c r="AL324" i="23"/>
  <c r="BF324" i="23" s="1"/>
  <c r="AI1003" i="23"/>
  <c r="AQ1003" i="23" s="1"/>
  <c r="AL1003" i="23"/>
  <c r="BF1003" i="23" s="1"/>
  <c r="AI573" i="23"/>
  <c r="AQ573" i="23" s="1"/>
  <c r="AL573" i="23"/>
  <c r="BF573" i="23" s="1"/>
  <c r="AI619" i="23"/>
  <c r="AQ619" i="23" s="1"/>
  <c r="AL619" i="23"/>
  <c r="BF619" i="23" s="1"/>
  <c r="AI423" i="23"/>
  <c r="AQ423" i="23" s="1"/>
  <c r="AL423" i="23"/>
  <c r="BF423" i="23" s="1"/>
  <c r="AI729" i="23"/>
  <c r="AQ729" i="23" s="1"/>
  <c r="AL729" i="23"/>
  <c r="BF729" i="23" s="1"/>
  <c r="AI766" i="23"/>
  <c r="AQ766" i="23" s="1"/>
  <c r="AL766" i="23"/>
  <c r="BF766" i="23" s="1"/>
  <c r="AI454" i="23"/>
  <c r="AQ454" i="23" s="1"/>
  <c r="AL454" i="23"/>
  <c r="BF454" i="23" s="1"/>
  <c r="AI870" i="23"/>
  <c r="AQ870" i="23" s="1"/>
  <c r="AL870" i="23"/>
  <c r="BF870" i="23" s="1"/>
  <c r="AI534" i="23"/>
  <c r="AQ534" i="23" s="1"/>
  <c r="AL534" i="23"/>
  <c r="BF534" i="23" s="1"/>
  <c r="AI406" i="23"/>
  <c r="AQ406" i="23" s="1"/>
  <c r="AL406" i="23"/>
  <c r="BF406" i="23" s="1"/>
  <c r="AI541" i="23"/>
  <c r="AQ541" i="23" s="1"/>
  <c r="AL541" i="23"/>
  <c r="BF541" i="23" s="1"/>
  <c r="AI957" i="23"/>
  <c r="AQ957" i="23" s="1"/>
  <c r="AL957" i="23"/>
  <c r="BF957" i="23" s="1"/>
  <c r="AG465" i="23"/>
  <c r="AM465" i="23" s="1"/>
  <c r="AL465" i="23"/>
  <c r="BF465" i="23" s="1"/>
  <c r="AI313" i="23"/>
  <c r="AQ313" i="23" s="1"/>
  <c r="AL313" i="23"/>
  <c r="BF313" i="23" s="1"/>
  <c r="AI394" i="23"/>
  <c r="AQ394" i="23" s="1"/>
  <c r="AL394" i="23"/>
  <c r="BF394" i="23" s="1"/>
  <c r="AI387" i="23"/>
  <c r="AQ387" i="23" s="1"/>
  <c r="AL387" i="23"/>
  <c r="BF387" i="23" s="1"/>
  <c r="AG303" i="23"/>
  <c r="AM303" i="23" s="1"/>
  <c r="AL303" i="23"/>
  <c r="BF303" i="23" s="1"/>
  <c r="AI990" i="23"/>
  <c r="AQ990" i="23" s="1"/>
  <c r="AL990" i="23"/>
  <c r="BF990" i="23" s="1"/>
  <c r="AI1054" i="23"/>
  <c r="AQ1054" i="23" s="1"/>
  <c r="AL1054" i="23"/>
  <c r="BF1054" i="23" s="1"/>
  <c r="AI247" i="23"/>
  <c r="AQ247" i="23" s="1"/>
  <c r="AL247" i="23"/>
  <c r="BF247" i="23" s="1"/>
  <c r="AI164" i="23"/>
  <c r="AQ164" i="23" s="1"/>
  <c r="AL164" i="23"/>
  <c r="BF164" i="23" s="1"/>
  <c r="AI885" i="23"/>
  <c r="AQ885" i="23" s="1"/>
  <c r="AL885" i="23"/>
  <c r="BF885" i="23" s="1"/>
  <c r="AG63" i="23"/>
  <c r="AM63" i="23" s="1"/>
  <c r="AL63" i="23"/>
  <c r="BF63" i="23" s="1"/>
  <c r="AI1059" i="23"/>
  <c r="AQ1059" i="23" s="1"/>
  <c r="AL1059" i="23"/>
  <c r="BF1059" i="23" s="1"/>
  <c r="AI875" i="23"/>
  <c r="AQ875" i="23" s="1"/>
  <c r="AL875" i="23"/>
  <c r="BF875" i="23" s="1"/>
  <c r="AI166" i="23"/>
  <c r="AQ166" i="23" s="1"/>
  <c r="AL166" i="23"/>
  <c r="BF166" i="23" s="1"/>
  <c r="AI603" i="23"/>
  <c r="AQ603" i="23" s="1"/>
  <c r="AL603" i="23"/>
  <c r="BF603" i="23" s="1"/>
  <c r="AI784" i="23"/>
  <c r="AQ784" i="23" s="1"/>
  <c r="AL784" i="23"/>
  <c r="BF784" i="23" s="1"/>
  <c r="AI252" i="23"/>
  <c r="AQ252" i="23" s="1"/>
  <c r="AL252" i="23"/>
  <c r="BF252" i="23" s="1"/>
  <c r="AI509" i="23"/>
  <c r="AQ509" i="23" s="1"/>
  <c r="AL509" i="23"/>
  <c r="BF509" i="23" s="1"/>
  <c r="AI1074" i="23"/>
  <c r="AQ1074" i="23" s="1"/>
  <c r="AL1074" i="23"/>
  <c r="BF1074" i="23" s="1"/>
  <c r="AI34" i="23"/>
  <c r="AQ34" i="23" s="1"/>
  <c r="AL34" i="23"/>
  <c r="BF34" i="23" s="1"/>
  <c r="AI567" i="23"/>
  <c r="AQ567" i="23" s="1"/>
  <c r="AL567" i="23"/>
  <c r="BF567" i="23" s="1"/>
  <c r="AI170" i="23"/>
  <c r="AQ170" i="23" s="1"/>
  <c r="AL170" i="23"/>
  <c r="BF170" i="23" s="1"/>
  <c r="AI68" i="23"/>
  <c r="AQ68" i="23" s="1"/>
  <c r="AL68" i="23"/>
  <c r="BF68" i="23" s="1"/>
  <c r="AI460" i="23"/>
  <c r="AQ460" i="23" s="1"/>
  <c r="AL460" i="23"/>
  <c r="BF460" i="23" s="1"/>
  <c r="AI725" i="23"/>
  <c r="AQ725" i="23" s="1"/>
  <c r="AL725" i="23"/>
  <c r="BF725" i="23" s="1"/>
  <c r="AI635" i="23"/>
  <c r="AQ635" i="23" s="1"/>
  <c r="AL635" i="23"/>
  <c r="BF635" i="23" s="1"/>
  <c r="AI773" i="23"/>
  <c r="AQ773" i="23" s="1"/>
  <c r="AL773" i="23"/>
  <c r="BF773" i="23" s="1"/>
  <c r="AI246" i="23"/>
  <c r="AQ246" i="23" s="1"/>
  <c r="AL246" i="23"/>
  <c r="BF246" i="23" s="1"/>
  <c r="AI731" i="23"/>
  <c r="AQ731" i="23" s="1"/>
  <c r="AL731" i="23"/>
  <c r="BF731" i="23" s="1"/>
  <c r="AI503" i="23"/>
  <c r="AQ503" i="23" s="1"/>
  <c r="AL503" i="23"/>
  <c r="BF503" i="23" s="1"/>
  <c r="AI772" i="23"/>
  <c r="AQ772" i="23" s="1"/>
  <c r="AL772" i="23"/>
  <c r="BF772" i="23" s="1"/>
  <c r="AI648" i="23"/>
  <c r="AQ648" i="23" s="1"/>
  <c r="AL648" i="23"/>
  <c r="BF648" i="23" s="1"/>
  <c r="AI483" i="23"/>
  <c r="AQ483" i="23" s="1"/>
  <c r="AL483" i="23"/>
  <c r="BF483" i="23" s="1"/>
  <c r="AI1081" i="23"/>
  <c r="AQ1081" i="23" s="1"/>
  <c r="AL1081" i="23"/>
  <c r="BF1081" i="23" s="1"/>
  <c r="AI951" i="23"/>
  <c r="AQ951" i="23" s="1"/>
  <c r="AL951" i="23"/>
  <c r="BF951" i="23" s="1"/>
  <c r="AI589" i="23"/>
  <c r="AQ589" i="23" s="1"/>
  <c r="AL589" i="23"/>
  <c r="BF589" i="23" s="1"/>
  <c r="AI692" i="23"/>
  <c r="AQ692" i="23" s="1"/>
  <c r="AL692" i="23"/>
  <c r="BF692" i="23" s="1"/>
  <c r="AG421" i="23"/>
  <c r="AM421" i="23" s="1"/>
  <c r="AL421" i="23"/>
  <c r="BF421" i="23" s="1"/>
  <c r="AI102" i="23"/>
  <c r="AQ102" i="23" s="1"/>
  <c r="AL102" i="23"/>
  <c r="BF102" i="23" s="1"/>
  <c r="AI20" i="23"/>
  <c r="AQ20" i="23" s="1"/>
  <c r="AL20" i="23"/>
  <c r="BF20" i="23" s="1"/>
  <c r="AI393" i="23"/>
  <c r="AQ393" i="23" s="1"/>
  <c r="AL393" i="23"/>
  <c r="BF393" i="23" s="1"/>
  <c r="AI823" i="23"/>
  <c r="AQ823" i="23" s="1"/>
  <c r="AL823" i="23"/>
  <c r="BF823" i="23" s="1"/>
  <c r="AI707" i="23"/>
  <c r="AQ707" i="23" s="1"/>
  <c r="AL707" i="23"/>
  <c r="BF707" i="23" s="1"/>
  <c r="AI1013" i="23"/>
  <c r="AQ1013" i="23" s="1"/>
  <c r="AL1013" i="23"/>
  <c r="BF1013" i="23" s="1"/>
  <c r="AI668" i="23"/>
  <c r="AQ668" i="23" s="1"/>
  <c r="AL668" i="23"/>
  <c r="BF668" i="23" s="1"/>
  <c r="AI181" i="23"/>
  <c r="AQ181" i="23" s="1"/>
  <c r="AL181" i="23"/>
  <c r="BF181" i="23" s="1"/>
  <c r="AI713" i="23"/>
  <c r="AQ713" i="23" s="1"/>
  <c r="AL713" i="23"/>
  <c r="BF713" i="23" s="1"/>
  <c r="AI710" i="23"/>
  <c r="AQ710" i="23" s="1"/>
  <c r="AL710" i="23"/>
  <c r="BF710" i="23" s="1"/>
  <c r="AI300" i="23"/>
  <c r="AQ300" i="23" s="1"/>
  <c r="AL300" i="23"/>
  <c r="BF300" i="23" s="1"/>
  <c r="AI1011" i="23"/>
  <c r="AQ1011" i="23" s="1"/>
  <c r="AL1011" i="23"/>
  <c r="BF1011" i="23" s="1"/>
  <c r="AI385" i="23"/>
  <c r="AQ385" i="23" s="1"/>
  <c r="AL385" i="23"/>
  <c r="BF385" i="23" s="1"/>
  <c r="AI536" i="23"/>
  <c r="AQ536" i="23" s="1"/>
  <c r="AL536" i="23"/>
  <c r="BF536" i="23" s="1"/>
  <c r="AG169" i="23"/>
  <c r="AM169" i="23" s="1"/>
  <c r="AL169" i="23"/>
  <c r="BF169" i="23" s="1"/>
  <c r="AI234" i="23"/>
  <c r="AQ234" i="23" s="1"/>
  <c r="AL234" i="23"/>
  <c r="BF234" i="23" s="1"/>
  <c r="AG54" i="23"/>
  <c r="AM54" i="23" s="1"/>
  <c r="AL54" i="23"/>
  <c r="BF54" i="23" s="1"/>
  <c r="AG255" i="23"/>
  <c r="AM255" i="23" s="1"/>
  <c r="AL255" i="23"/>
  <c r="BF255" i="23" s="1"/>
  <c r="AI220" i="23"/>
  <c r="AQ220" i="23" s="1"/>
  <c r="AL220" i="23"/>
  <c r="BF220" i="23" s="1"/>
  <c r="AI439" i="23"/>
  <c r="AQ439" i="23" s="1"/>
  <c r="AL439" i="23"/>
  <c r="BF439" i="23" s="1"/>
  <c r="AI438" i="23"/>
  <c r="AQ438" i="23" s="1"/>
  <c r="AL438" i="23"/>
  <c r="BF438" i="23" s="1"/>
  <c r="AI91" i="23"/>
  <c r="AQ91" i="23" s="1"/>
  <c r="AL91" i="23"/>
  <c r="BF91" i="23" s="1"/>
  <c r="AL1080" i="23"/>
  <c r="BF1080" i="23" s="1"/>
  <c r="AL1063" i="23"/>
  <c r="BF1063" i="23" s="1"/>
  <c r="AL1047" i="23"/>
  <c r="BF1047" i="23" s="1"/>
  <c r="AL994" i="23"/>
  <c r="BF994" i="23" s="1"/>
  <c r="AL977" i="23"/>
  <c r="BF977" i="23" s="1"/>
  <c r="AL960" i="23"/>
  <c r="BF960" i="23" s="1"/>
  <c r="AL941" i="23"/>
  <c r="BF941" i="23" s="1"/>
  <c r="AL925" i="23"/>
  <c r="BF925" i="23" s="1"/>
  <c r="AL907" i="23"/>
  <c r="BF907" i="23" s="1"/>
  <c r="AL890" i="23"/>
  <c r="BF890" i="23" s="1"/>
  <c r="AL876" i="23"/>
  <c r="BF876" i="23" s="1"/>
  <c r="AL128" i="23"/>
  <c r="BF128" i="23" s="1"/>
  <c r="AL845" i="23"/>
  <c r="BF845" i="23" s="1"/>
  <c r="AL137" i="23"/>
  <c r="BF137" i="23" s="1"/>
  <c r="AL131" i="23"/>
  <c r="BF131" i="23" s="1"/>
  <c r="AL802" i="23"/>
  <c r="BF802" i="23" s="1"/>
  <c r="AL127" i="23"/>
  <c r="BF127" i="23" s="1"/>
  <c r="AL151" i="23"/>
  <c r="BF151" i="23" s="1"/>
  <c r="AL728" i="23"/>
  <c r="BF728" i="23" s="1"/>
  <c r="AL678" i="23"/>
  <c r="BF678" i="23" s="1"/>
  <c r="AL627" i="23"/>
  <c r="BF627" i="23" s="1"/>
  <c r="AL84" i="23"/>
  <c r="BF84" i="23" s="1"/>
  <c r="AL431" i="23"/>
  <c r="BF431" i="23" s="1"/>
  <c r="AL51" i="23"/>
  <c r="BF51" i="23" s="1"/>
  <c r="AI933" i="23"/>
  <c r="AQ933" i="23" s="1"/>
  <c r="AL933" i="23"/>
  <c r="BF933" i="23" s="1"/>
  <c r="AI561" i="23"/>
  <c r="AQ561" i="23" s="1"/>
  <c r="AL561" i="23"/>
  <c r="BF561" i="23" s="1"/>
  <c r="AI422" i="23"/>
  <c r="AQ422" i="23" s="1"/>
  <c r="AL422" i="23"/>
  <c r="BF422" i="23" s="1"/>
  <c r="AI492" i="23"/>
  <c r="AQ492" i="23" s="1"/>
  <c r="AL492" i="23"/>
  <c r="BF492" i="23" s="1"/>
  <c r="AI456" i="23"/>
  <c r="AQ456" i="23" s="1"/>
  <c r="AL456" i="23"/>
  <c r="BF456" i="23" s="1"/>
  <c r="AI320" i="23"/>
  <c r="AQ320" i="23" s="1"/>
  <c r="AL320" i="23"/>
  <c r="BF320" i="23" s="1"/>
  <c r="AI1077" i="23"/>
  <c r="AQ1077" i="23" s="1"/>
  <c r="AL1077" i="23"/>
  <c r="BF1077" i="23" s="1"/>
  <c r="AI206" i="23"/>
  <c r="AQ206" i="23" s="1"/>
  <c r="AL206" i="23"/>
  <c r="BF206" i="23" s="1"/>
  <c r="AI493" i="23"/>
  <c r="AQ493" i="23" s="1"/>
  <c r="AL493" i="23"/>
  <c r="BF493" i="23" s="1"/>
  <c r="AI881" i="23"/>
  <c r="AQ881" i="23" s="1"/>
  <c r="AL881" i="23"/>
  <c r="BF881" i="23" s="1"/>
  <c r="AI775" i="23"/>
  <c r="AQ775" i="23" s="1"/>
  <c r="AL775" i="23"/>
  <c r="BF775" i="23" s="1"/>
  <c r="AG243" i="23"/>
  <c r="AM243" i="23" s="1"/>
  <c r="AL243" i="23"/>
  <c r="BF243" i="23" s="1"/>
  <c r="AI537" i="23"/>
  <c r="AQ537" i="23" s="1"/>
  <c r="AL537" i="23"/>
  <c r="BF537" i="23" s="1"/>
  <c r="AI585" i="23"/>
  <c r="AQ585" i="23" s="1"/>
  <c r="AL585" i="23"/>
  <c r="BF585" i="23" s="1"/>
  <c r="AI404" i="23"/>
  <c r="AQ404" i="23" s="1"/>
  <c r="AL404" i="23"/>
  <c r="BF404" i="23" s="1"/>
  <c r="AI286" i="23"/>
  <c r="AQ286" i="23" s="1"/>
  <c r="AL286" i="23"/>
  <c r="BF286" i="23" s="1"/>
  <c r="AI436" i="23"/>
  <c r="AQ436" i="23" s="1"/>
  <c r="AL436" i="23"/>
  <c r="BF436" i="23" s="1"/>
  <c r="AI508" i="23"/>
  <c r="AQ508" i="23" s="1"/>
  <c r="AL508" i="23"/>
  <c r="BF508" i="23" s="1"/>
  <c r="AI18" i="23"/>
  <c r="AQ18" i="23" s="1"/>
  <c r="AL18" i="23"/>
  <c r="BF18" i="23" s="1"/>
  <c r="AI828" i="23"/>
  <c r="AQ828" i="23" s="1"/>
  <c r="AL828" i="23"/>
  <c r="BF828" i="23" s="1"/>
  <c r="AG58" i="23"/>
  <c r="AM58" i="23" s="1"/>
  <c r="AL58" i="23"/>
  <c r="BF58" i="23" s="1"/>
  <c r="AI187" i="23"/>
  <c r="AQ187" i="23" s="1"/>
  <c r="AL187" i="23"/>
  <c r="BF187" i="23" s="1"/>
  <c r="AI1055" i="23"/>
  <c r="AQ1055" i="23" s="1"/>
  <c r="AL1055" i="23"/>
  <c r="BF1055" i="23" s="1"/>
  <c r="AI1058" i="23"/>
  <c r="AQ1058" i="23" s="1"/>
  <c r="AL1058" i="23"/>
  <c r="BF1058" i="23" s="1"/>
  <c r="AI992" i="23"/>
  <c r="AQ992" i="23" s="1"/>
  <c r="AL992" i="23"/>
  <c r="BF992" i="23" s="1"/>
  <c r="AI771" i="23"/>
  <c r="AQ771" i="23" s="1"/>
  <c r="AL771" i="23"/>
  <c r="BF771" i="23" s="1"/>
  <c r="AI644" i="23"/>
  <c r="AQ644" i="23" s="1"/>
  <c r="AL644" i="23"/>
  <c r="BF644" i="23" s="1"/>
  <c r="AI976" i="23"/>
  <c r="AQ976" i="23" s="1"/>
  <c r="AL976" i="23"/>
  <c r="BF976" i="23" s="1"/>
  <c r="AG684" i="23"/>
  <c r="AM684" i="23" s="1"/>
  <c r="AL684" i="23"/>
  <c r="BF684" i="23" s="1"/>
  <c r="AI598" i="23"/>
  <c r="AQ598" i="23" s="1"/>
  <c r="AL598" i="23"/>
  <c r="BF598" i="23" s="1"/>
  <c r="AI926" i="23"/>
  <c r="AQ926" i="23" s="1"/>
  <c r="AL926" i="23"/>
  <c r="BF926" i="23" s="1"/>
  <c r="AI944" i="23"/>
  <c r="AQ944" i="23" s="1"/>
  <c r="AL944" i="23"/>
  <c r="BF944" i="23" s="1"/>
  <c r="AI763" i="23"/>
  <c r="AQ763" i="23" s="1"/>
  <c r="AL763" i="23"/>
  <c r="BF763" i="23" s="1"/>
  <c r="AI653" i="23"/>
  <c r="AQ653" i="23" s="1"/>
  <c r="AL653" i="23"/>
  <c r="BF653" i="23" s="1"/>
  <c r="AI781" i="23"/>
  <c r="AQ781" i="23" s="1"/>
  <c r="AL781" i="23"/>
  <c r="BF781" i="23" s="1"/>
  <c r="AI571" i="23"/>
  <c r="AQ571" i="23" s="1"/>
  <c r="AL571" i="23"/>
  <c r="BF571" i="23" s="1"/>
  <c r="AI719" i="23"/>
  <c r="AQ719" i="23" s="1"/>
  <c r="AL719" i="23"/>
  <c r="BF719" i="23" s="1"/>
  <c r="AI681" i="23"/>
  <c r="AQ681" i="23" s="1"/>
  <c r="AL681" i="23"/>
  <c r="BF681" i="23" s="1"/>
  <c r="AI732" i="23"/>
  <c r="AQ732" i="23" s="1"/>
  <c r="AL732" i="23"/>
  <c r="BF732" i="23" s="1"/>
  <c r="AI411" i="23"/>
  <c r="AQ411" i="23" s="1"/>
  <c r="AL411" i="23"/>
  <c r="BF411" i="23" s="1"/>
  <c r="AI374" i="23"/>
  <c r="AQ374" i="23" s="1"/>
  <c r="AL374" i="23"/>
  <c r="BF374" i="23" s="1"/>
  <c r="AI942" i="23"/>
  <c r="AQ942" i="23" s="1"/>
  <c r="AL942" i="23"/>
  <c r="BF942" i="23" s="1"/>
  <c r="AI983" i="23"/>
  <c r="AQ983" i="23" s="1"/>
  <c r="AL983" i="23"/>
  <c r="BF983" i="23" s="1"/>
  <c r="AI700" i="23"/>
  <c r="AQ700" i="23" s="1"/>
  <c r="AL700" i="23"/>
  <c r="BF700" i="23" s="1"/>
  <c r="AI543" i="23"/>
  <c r="AQ543" i="23" s="1"/>
  <c r="AL543" i="23"/>
  <c r="BF543" i="23" s="1"/>
  <c r="AI343" i="23"/>
  <c r="AQ343" i="23" s="1"/>
  <c r="AL343" i="23"/>
  <c r="BF343" i="23" s="1"/>
  <c r="AG285" i="23"/>
  <c r="AM285" i="23" s="1"/>
  <c r="AL285" i="23"/>
  <c r="BF285" i="23" s="1"/>
  <c r="AI453" i="23"/>
  <c r="AQ453" i="23" s="1"/>
  <c r="AL453" i="23"/>
  <c r="BF453" i="23" s="1"/>
  <c r="AI614" i="23"/>
  <c r="AQ614" i="23" s="1"/>
  <c r="AL614" i="23"/>
  <c r="BF614" i="23" s="1"/>
  <c r="AI386" i="23"/>
  <c r="AQ386" i="23" s="1"/>
  <c r="AL386" i="23"/>
  <c r="BF386" i="23" s="1"/>
  <c r="AI368" i="23"/>
  <c r="AQ368" i="23" s="1"/>
  <c r="AL368" i="23"/>
  <c r="BF368" i="23" s="1"/>
  <c r="AI515" i="23"/>
  <c r="AQ515" i="23" s="1"/>
  <c r="AL515" i="23"/>
  <c r="BF515" i="23" s="1"/>
  <c r="AI525" i="23"/>
  <c r="AQ525" i="23" s="1"/>
  <c r="AL525" i="23"/>
  <c r="BF525" i="23" s="1"/>
  <c r="AI470" i="23"/>
  <c r="AQ470" i="23" s="1"/>
  <c r="AL470" i="23"/>
  <c r="BF470" i="23" s="1"/>
  <c r="AI702" i="23"/>
  <c r="AQ702" i="23" s="1"/>
  <c r="AL702" i="23"/>
  <c r="BF702" i="23" s="1"/>
  <c r="AI325" i="23"/>
  <c r="AQ325" i="23" s="1"/>
  <c r="AL325" i="23"/>
  <c r="BF325" i="23" s="1"/>
  <c r="AG346" i="23"/>
  <c r="AM346" i="23" s="1"/>
  <c r="AL346" i="23"/>
  <c r="BF346" i="23" s="1"/>
  <c r="AG272" i="23"/>
  <c r="AM272" i="23" s="1"/>
  <c r="AL272" i="23"/>
  <c r="BF272" i="23" s="1"/>
  <c r="AI292" i="23"/>
  <c r="AQ292" i="23" s="1"/>
  <c r="AL292" i="23"/>
  <c r="BF292" i="23" s="1"/>
  <c r="AI982" i="23"/>
  <c r="AQ982" i="23" s="1"/>
  <c r="AL982" i="23"/>
  <c r="BF982" i="23" s="1"/>
  <c r="AI1062" i="23"/>
  <c r="AQ1062" i="23" s="1"/>
  <c r="AL1062" i="23"/>
  <c r="BF1062" i="23" s="1"/>
  <c r="AI121" i="23"/>
  <c r="AQ121" i="23" s="1"/>
  <c r="AL121" i="23"/>
  <c r="BF121" i="23" s="1"/>
  <c r="AI734" i="23"/>
  <c r="AQ734" i="23" s="1"/>
  <c r="AL734" i="23"/>
  <c r="BF734" i="23" s="1"/>
  <c r="AI214" i="23"/>
  <c r="AQ214" i="23" s="1"/>
  <c r="AL214" i="23"/>
  <c r="BF214" i="23" s="1"/>
  <c r="AI1041" i="23"/>
  <c r="AQ1041" i="23" s="1"/>
  <c r="AL1041" i="23"/>
  <c r="BF1041" i="23" s="1"/>
  <c r="AI780" i="23"/>
  <c r="AQ780" i="23" s="1"/>
  <c r="AL780" i="23"/>
  <c r="BF780" i="23" s="1"/>
  <c r="AI721" i="23"/>
  <c r="AQ721" i="23" s="1"/>
  <c r="AL721" i="23"/>
  <c r="BF721" i="23" s="1"/>
  <c r="AI608" i="23"/>
  <c r="AQ608" i="23" s="1"/>
  <c r="AL608" i="23"/>
  <c r="BF608" i="23" s="1"/>
  <c r="AI952" i="23"/>
  <c r="AQ952" i="23" s="1"/>
  <c r="AL952" i="23"/>
  <c r="BF952" i="23" s="1"/>
  <c r="AI916" i="23"/>
  <c r="AQ916" i="23" s="1"/>
  <c r="AL916" i="23"/>
  <c r="BF916" i="23" s="1"/>
  <c r="AI248" i="23"/>
  <c r="AQ248" i="23" s="1"/>
  <c r="AL248" i="23"/>
  <c r="BF248" i="23" s="1"/>
  <c r="AI94" i="23"/>
  <c r="AQ94" i="23" s="1"/>
  <c r="AL94" i="23"/>
  <c r="BF94" i="23" s="1"/>
  <c r="AI49" i="23"/>
  <c r="AQ49" i="23" s="1"/>
  <c r="AL49" i="23"/>
  <c r="BF49" i="23" s="1"/>
  <c r="AI879" i="23"/>
  <c r="AQ879" i="23" s="1"/>
  <c r="AL879" i="23"/>
  <c r="BF879" i="23" s="1"/>
  <c r="AI550" i="23"/>
  <c r="AQ550" i="23" s="1"/>
  <c r="AL550" i="23"/>
  <c r="BF550" i="23" s="1"/>
  <c r="AI633" i="23"/>
  <c r="AQ633" i="23" s="1"/>
  <c r="AL633" i="23"/>
  <c r="BF633" i="23" s="1"/>
  <c r="AI694" i="23"/>
  <c r="AQ694" i="23" s="1"/>
  <c r="AL694" i="23"/>
  <c r="BF694" i="23" s="1"/>
  <c r="AI751" i="23"/>
  <c r="AQ751" i="23" s="1"/>
  <c r="AL751" i="23"/>
  <c r="BF751" i="23" s="1"/>
  <c r="AI100" i="23"/>
  <c r="AQ100" i="23" s="1"/>
  <c r="AL100" i="23"/>
  <c r="BF100" i="23" s="1"/>
  <c r="AG33" i="23"/>
  <c r="AM33" i="23" s="1"/>
  <c r="AL33" i="23"/>
  <c r="BF33" i="23" s="1"/>
  <c r="AI672" i="23"/>
  <c r="AQ672" i="23" s="1"/>
  <c r="AL672" i="23"/>
  <c r="BF672" i="23" s="1"/>
  <c r="AG446" i="23"/>
  <c r="AM446" i="23" s="1"/>
  <c r="AL446" i="23"/>
  <c r="BF446" i="23" s="1"/>
  <c r="AI662" i="23"/>
  <c r="AQ662" i="23" s="1"/>
  <c r="AL662" i="23"/>
  <c r="BF662" i="23" s="1"/>
  <c r="AI428" i="23"/>
  <c r="AQ428" i="23" s="1"/>
  <c r="AL428" i="23"/>
  <c r="BF428" i="23" s="1"/>
  <c r="AI66" i="23"/>
  <c r="AQ66" i="23" s="1"/>
  <c r="AL66" i="23"/>
  <c r="BF66" i="23" s="1"/>
  <c r="AI764" i="23"/>
  <c r="AQ764" i="23" s="1"/>
  <c r="AL764" i="23"/>
  <c r="BF764" i="23" s="1"/>
  <c r="AI466" i="23"/>
  <c r="AQ466" i="23" s="1"/>
  <c r="AL466" i="23"/>
  <c r="BF466" i="23" s="1"/>
  <c r="AI412" i="23"/>
  <c r="AQ412" i="23" s="1"/>
  <c r="AL412" i="23"/>
  <c r="BF412" i="23" s="1"/>
  <c r="AI616" i="23"/>
  <c r="AQ616" i="23" s="1"/>
  <c r="AL616" i="23"/>
  <c r="BF616" i="23" s="1"/>
  <c r="AI660" i="23"/>
  <c r="AQ660" i="23" s="1"/>
  <c r="AL660" i="23"/>
  <c r="BF660" i="23" s="1"/>
  <c r="AI494" i="23"/>
  <c r="AQ494" i="23" s="1"/>
  <c r="AL494" i="23"/>
  <c r="BF494" i="23" s="1"/>
  <c r="AI225" i="23"/>
  <c r="AQ225" i="23" s="1"/>
  <c r="AL225" i="23"/>
  <c r="BF225" i="23" s="1"/>
  <c r="AI409" i="23"/>
  <c r="AQ409" i="23" s="1"/>
  <c r="AL409" i="23"/>
  <c r="BF409" i="23" s="1"/>
  <c r="AI444" i="23"/>
  <c r="AQ444" i="23" s="1"/>
  <c r="AL444" i="23"/>
  <c r="BF444" i="23" s="1"/>
  <c r="AI867" i="23"/>
  <c r="AQ867" i="23" s="1"/>
  <c r="AL867" i="23"/>
  <c r="BF867" i="23" s="1"/>
  <c r="AI529" i="23"/>
  <c r="AQ529" i="23" s="1"/>
  <c r="AL529" i="23"/>
  <c r="BF529" i="23" s="1"/>
  <c r="AI342" i="23"/>
  <c r="AQ342" i="23" s="1"/>
  <c r="AL342" i="23"/>
  <c r="BF342" i="23" s="1"/>
  <c r="AI397" i="23"/>
  <c r="AQ397" i="23" s="1"/>
  <c r="AL397" i="23"/>
  <c r="BF397" i="23" s="1"/>
  <c r="AG474" i="23"/>
  <c r="AM474" i="23" s="1"/>
  <c r="AL474" i="23"/>
  <c r="BF474" i="23" s="1"/>
  <c r="AI575" i="23"/>
  <c r="AQ575" i="23" s="1"/>
  <c r="AL575" i="23"/>
  <c r="BF575" i="23" s="1"/>
  <c r="AI874" i="23"/>
  <c r="AQ874" i="23" s="1"/>
  <c r="AL874" i="23"/>
  <c r="BF874" i="23" s="1"/>
  <c r="AI556" i="23"/>
  <c r="AQ556" i="23" s="1"/>
  <c r="AL556" i="23"/>
  <c r="BF556" i="23" s="1"/>
  <c r="AI497" i="23"/>
  <c r="AQ497" i="23" s="1"/>
  <c r="AL497" i="23"/>
  <c r="BF497" i="23" s="1"/>
  <c r="AI583" i="23"/>
  <c r="AQ583" i="23" s="1"/>
  <c r="AL583" i="23"/>
  <c r="BF583" i="23" s="1"/>
  <c r="AI223" i="23"/>
  <c r="AQ223" i="23" s="1"/>
  <c r="AL223" i="23"/>
  <c r="BF223" i="23" s="1"/>
  <c r="AI298" i="23"/>
  <c r="AQ298" i="23" s="1"/>
  <c r="AL298" i="23"/>
  <c r="BF298" i="23" s="1"/>
  <c r="AI398" i="23"/>
  <c r="AQ398" i="23" s="1"/>
  <c r="AL398" i="23"/>
  <c r="BF398" i="23" s="1"/>
  <c r="AI175" i="23"/>
  <c r="AQ175" i="23" s="1"/>
  <c r="AL175" i="23"/>
  <c r="BF175" i="23" s="1"/>
  <c r="AI379" i="23"/>
  <c r="AQ379" i="23" s="1"/>
  <c r="AL379" i="23"/>
  <c r="BF379" i="23" s="1"/>
  <c r="AI354" i="23"/>
  <c r="AQ354" i="23" s="1"/>
  <c r="AL354" i="23"/>
  <c r="BF354" i="23" s="1"/>
  <c r="AI355" i="23"/>
  <c r="AQ355" i="23" s="1"/>
  <c r="AL355" i="23"/>
  <c r="BF355" i="23" s="1"/>
  <c r="AI64" i="23"/>
  <c r="AQ64" i="23" s="1"/>
  <c r="AL64" i="23"/>
  <c r="BF64" i="23" s="1"/>
  <c r="AI317" i="23"/>
  <c r="AQ317" i="23" s="1"/>
  <c r="AL317" i="23"/>
  <c r="BF317" i="23" s="1"/>
  <c r="AI96" i="23"/>
  <c r="AQ96" i="23" s="1"/>
  <c r="AL96" i="23"/>
  <c r="BF96" i="23" s="1"/>
  <c r="AI65" i="23"/>
  <c r="AQ65" i="23" s="1"/>
  <c r="AL65" i="23"/>
  <c r="BF65" i="23" s="1"/>
  <c r="AI312" i="23"/>
  <c r="AQ312" i="23" s="1"/>
  <c r="AL312" i="23"/>
  <c r="BF312" i="23" s="1"/>
  <c r="AI435" i="23"/>
  <c r="AQ435" i="23" s="1"/>
  <c r="AL435" i="23"/>
  <c r="BF435" i="23" s="1"/>
  <c r="AI362" i="23"/>
  <c r="AQ362" i="23" s="1"/>
  <c r="AL362" i="23"/>
  <c r="BF362" i="23" s="1"/>
  <c r="AI53" i="23"/>
  <c r="AQ53" i="23" s="1"/>
  <c r="AL53" i="23"/>
  <c r="BF53" i="23" s="1"/>
  <c r="AI340" i="23"/>
  <c r="AQ340" i="23" s="1"/>
  <c r="AL340" i="23"/>
  <c r="BF340" i="23" s="1"/>
  <c r="AI70" i="23"/>
  <c r="AQ70" i="23" s="1"/>
  <c r="AL70" i="23"/>
  <c r="BF70" i="23" s="1"/>
  <c r="AI336" i="23"/>
  <c r="AQ336" i="23" s="1"/>
  <c r="AL336" i="23"/>
  <c r="BF336" i="23" s="1"/>
  <c r="AI6" i="23"/>
  <c r="AQ6" i="23" s="1"/>
  <c r="AL6" i="23"/>
  <c r="BF6" i="23" s="1"/>
  <c r="AI237" i="23"/>
  <c r="AQ237" i="23" s="1"/>
  <c r="AL237" i="23"/>
  <c r="BF237" i="23" s="1"/>
  <c r="AI372" i="23"/>
  <c r="AQ372" i="23" s="1"/>
  <c r="AL372" i="23"/>
  <c r="BF372" i="23" s="1"/>
  <c r="AI89" i="23"/>
  <c r="AQ89" i="23" s="1"/>
  <c r="AL89" i="23"/>
  <c r="BF89" i="23" s="1"/>
  <c r="AI351" i="23"/>
  <c r="AQ351" i="23" s="1"/>
  <c r="AL351" i="23"/>
  <c r="BF351" i="23" s="1"/>
  <c r="AL1076" i="23"/>
  <c r="BF1076" i="23" s="1"/>
  <c r="AL1061" i="23"/>
  <c r="BF1061" i="23" s="1"/>
  <c r="AL1046" i="23"/>
  <c r="BF1046" i="23" s="1"/>
  <c r="AL1026" i="23"/>
  <c r="BF1026" i="23" s="1"/>
  <c r="AL180" i="23"/>
  <c r="BF180" i="23" s="1"/>
  <c r="AL993" i="23"/>
  <c r="BF993" i="23" s="1"/>
  <c r="AL973" i="23"/>
  <c r="BF973" i="23" s="1"/>
  <c r="AL958" i="23"/>
  <c r="BF958" i="23" s="1"/>
  <c r="AL940" i="23"/>
  <c r="BF940" i="23" s="1"/>
  <c r="AL920" i="23"/>
  <c r="BF920" i="23" s="1"/>
  <c r="AL905" i="23"/>
  <c r="BF905" i="23" s="1"/>
  <c r="AL889" i="23"/>
  <c r="BF889" i="23" s="1"/>
  <c r="AL872" i="23"/>
  <c r="BF872" i="23" s="1"/>
  <c r="AL858" i="23"/>
  <c r="BF858" i="23" s="1"/>
  <c r="AL110" i="23"/>
  <c r="BF110" i="23" s="1"/>
  <c r="AL815" i="23"/>
  <c r="BF815" i="23" s="1"/>
  <c r="AL801" i="23"/>
  <c r="BF801" i="23" s="1"/>
  <c r="AL786" i="23"/>
  <c r="BF786" i="23" s="1"/>
  <c r="AL753" i="23"/>
  <c r="BF753" i="23" s="1"/>
  <c r="AL717" i="23"/>
  <c r="BF717" i="23" s="1"/>
  <c r="AL610" i="23"/>
  <c r="BF610" i="23" s="1"/>
  <c r="AL111" i="23"/>
  <c r="BF111" i="23" s="1"/>
  <c r="AL486" i="23"/>
  <c r="BF486" i="23" s="1"/>
  <c r="AL146" i="23"/>
  <c r="BF146" i="23" s="1"/>
  <c r="AL315" i="23"/>
  <c r="BF315" i="23" s="1"/>
  <c r="AI988" i="23"/>
  <c r="AQ988" i="23" s="1"/>
  <c r="AL988" i="23"/>
  <c r="BF988" i="23" s="1"/>
  <c r="AG996" i="23"/>
  <c r="AM996" i="23" s="1"/>
  <c r="AL996" i="23"/>
  <c r="BF996" i="23" s="1"/>
  <c r="AI549" i="23"/>
  <c r="AQ549" i="23" s="1"/>
  <c r="AL549" i="23"/>
  <c r="BF549" i="23" s="1"/>
  <c r="AI558" i="23"/>
  <c r="AQ558" i="23" s="1"/>
  <c r="AL558" i="23"/>
  <c r="BF558" i="23" s="1"/>
  <c r="AI420" i="23"/>
  <c r="AQ420" i="23" s="1"/>
  <c r="AL420" i="23"/>
  <c r="BF420" i="23" s="1"/>
  <c r="AI1049" i="23"/>
  <c r="AQ1049" i="23" s="1"/>
  <c r="AL1049" i="23"/>
  <c r="BF1049" i="23" s="1"/>
  <c r="AG574" i="23"/>
  <c r="AM574" i="23" s="1"/>
  <c r="AL574" i="23"/>
  <c r="BF574" i="23" s="1"/>
  <c r="AI837" i="23"/>
  <c r="AQ837" i="23" s="1"/>
  <c r="AL837" i="23"/>
  <c r="BF837" i="23" s="1"/>
  <c r="AI873" i="23"/>
  <c r="AQ873" i="23" s="1"/>
  <c r="AL873" i="23"/>
  <c r="BF873" i="23" s="1"/>
  <c r="AI565" i="23"/>
  <c r="AQ565" i="23" s="1"/>
  <c r="AL565" i="23"/>
  <c r="BF565" i="23" s="1"/>
  <c r="AI301" i="23"/>
  <c r="AQ301" i="23" s="1"/>
  <c r="AL301" i="23"/>
  <c r="BF301" i="23" s="1"/>
  <c r="AI1045" i="23"/>
  <c r="AQ1045" i="23" s="1"/>
  <c r="AL1045" i="23"/>
  <c r="BF1045" i="23" s="1"/>
  <c r="AI793" i="23"/>
  <c r="AQ793" i="23" s="1"/>
  <c r="AL793" i="23"/>
  <c r="BF793" i="23" s="1"/>
  <c r="AI1018" i="23"/>
  <c r="AQ1018" i="23" s="1"/>
  <c r="AL1018" i="23"/>
  <c r="BF1018" i="23" s="1"/>
  <c r="AI917" i="23"/>
  <c r="AQ917" i="23" s="1"/>
  <c r="AL917" i="23"/>
  <c r="BF917" i="23" s="1"/>
  <c r="AI893" i="23"/>
  <c r="AQ893" i="23" s="1"/>
  <c r="AL893" i="23"/>
  <c r="BF893" i="23" s="1"/>
  <c r="AI998" i="23"/>
  <c r="AQ998" i="23" s="1"/>
  <c r="AL998" i="23"/>
  <c r="BF998" i="23" s="1"/>
  <c r="AI671" i="23"/>
  <c r="AQ671" i="23" s="1"/>
  <c r="AL671" i="23"/>
  <c r="BF671" i="23" s="1"/>
  <c r="AI544" i="23"/>
  <c r="AQ544" i="23" s="1"/>
  <c r="AL544" i="23"/>
  <c r="BF544" i="23" s="1"/>
  <c r="AI605" i="23"/>
  <c r="AQ605" i="23" s="1"/>
  <c r="AL605" i="23"/>
  <c r="BF605" i="23" s="1"/>
  <c r="AI1023" i="23"/>
  <c r="AQ1023" i="23" s="1"/>
  <c r="AL1023" i="23"/>
  <c r="BF1023" i="23" s="1"/>
  <c r="AI646" i="23"/>
  <c r="AQ646" i="23" s="1"/>
  <c r="AL646" i="23"/>
  <c r="BF646" i="23" s="1"/>
  <c r="AI485" i="23"/>
  <c r="AQ485" i="23" s="1"/>
  <c r="AL485" i="23"/>
  <c r="BF485" i="23" s="1"/>
  <c r="AI809" i="23"/>
  <c r="AQ809" i="23" s="1"/>
  <c r="AL809" i="23"/>
  <c r="BF809" i="23" s="1"/>
  <c r="AI673" i="23"/>
  <c r="AQ673" i="23" s="1"/>
  <c r="AL673" i="23"/>
  <c r="BF673" i="23" s="1"/>
  <c r="AI791" i="23"/>
  <c r="AQ791" i="23" s="1"/>
  <c r="AL791" i="23"/>
  <c r="BF791" i="23" s="1"/>
  <c r="AI620" i="23"/>
  <c r="AQ620" i="23" s="1"/>
  <c r="AL620" i="23"/>
  <c r="BF620" i="23" s="1"/>
  <c r="AI566" i="23"/>
  <c r="AQ566" i="23" s="1"/>
  <c r="AL566" i="23"/>
  <c r="BF566" i="23" s="1"/>
  <c r="AI680" i="23"/>
  <c r="AQ680" i="23" s="1"/>
  <c r="AL680" i="23"/>
  <c r="BF680" i="23" s="1"/>
  <c r="AI495" i="23"/>
  <c r="AQ495" i="23" s="1"/>
  <c r="AL495" i="23"/>
  <c r="BF495" i="23" s="1"/>
  <c r="AI339" i="23"/>
  <c r="AQ339" i="23" s="1"/>
  <c r="AL339" i="23"/>
  <c r="BF339" i="23" s="1"/>
  <c r="AG607" i="23"/>
  <c r="AM607" i="23" s="1"/>
  <c r="AL607" i="23"/>
  <c r="BF607" i="23" s="1"/>
  <c r="AI405" i="23"/>
  <c r="AQ405" i="23" s="1"/>
  <c r="AL405" i="23"/>
  <c r="BF405" i="23" s="1"/>
  <c r="AI321" i="23"/>
  <c r="AQ321" i="23" s="1"/>
  <c r="AL321" i="23"/>
  <c r="BF321" i="23" s="1"/>
  <c r="AI416" i="23"/>
  <c r="AQ416" i="23" s="1"/>
  <c r="AL416" i="23"/>
  <c r="BF416" i="23" s="1"/>
  <c r="AI1078" i="23"/>
  <c r="AQ1078" i="23" s="1"/>
  <c r="AL1078" i="23"/>
  <c r="BF1078" i="23" s="1"/>
  <c r="AI414" i="23"/>
  <c r="AQ414" i="23" s="1"/>
  <c r="AL414" i="23"/>
  <c r="BF414" i="23" s="1"/>
  <c r="AI612" i="23"/>
  <c r="AQ612" i="23" s="1"/>
  <c r="AL612" i="23"/>
  <c r="BF612" i="23" s="1"/>
  <c r="AI832" i="23"/>
  <c r="AQ832" i="23" s="1"/>
  <c r="AL832" i="23"/>
  <c r="BF832" i="23" s="1"/>
  <c r="AI283" i="23"/>
  <c r="AQ283" i="23" s="1"/>
  <c r="AL283" i="23"/>
  <c r="BF283" i="23" s="1"/>
  <c r="AI332" i="23"/>
  <c r="AQ332" i="23" s="1"/>
  <c r="AL332" i="23"/>
  <c r="BF332" i="23" s="1"/>
  <c r="AI330" i="23"/>
  <c r="AQ330" i="23" s="1"/>
  <c r="AL330" i="23"/>
  <c r="BF330" i="23" s="1"/>
  <c r="AI274" i="23"/>
  <c r="AQ274" i="23" s="1"/>
  <c r="AL274" i="23"/>
  <c r="BF274" i="23" s="1"/>
  <c r="AI289" i="23"/>
  <c r="AQ289" i="23" s="1"/>
  <c r="AL289" i="23"/>
  <c r="BF289" i="23" s="1"/>
  <c r="AI279" i="23"/>
  <c r="AQ279" i="23" s="1"/>
  <c r="AL279" i="23"/>
  <c r="BF279" i="23" s="1"/>
  <c r="AI267" i="23"/>
  <c r="AQ267" i="23" s="1"/>
  <c r="AL267" i="23"/>
  <c r="BF267" i="23" s="1"/>
  <c r="AI284" i="23"/>
  <c r="AQ284" i="23" s="1"/>
  <c r="AL284" i="23"/>
  <c r="BF284" i="23" s="1"/>
  <c r="AI46" i="23"/>
  <c r="AQ46" i="23" s="1"/>
  <c r="AL46" i="23"/>
  <c r="BF46" i="23" s="1"/>
  <c r="AI981" i="23"/>
  <c r="AQ981" i="23" s="1"/>
  <c r="AL981" i="23"/>
  <c r="BF981" i="23" s="1"/>
  <c r="AI90" i="23"/>
  <c r="AQ90" i="23" s="1"/>
  <c r="AL90" i="23"/>
  <c r="BF90" i="23" s="1"/>
  <c r="AI827" i="23"/>
  <c r="AQ827" i="23" s="1"/>
  <c r="AL827" i="23"/>
  <c r="BF827" i="23" s="1"/>
  <c r="AI705" i="23"/>
  <c r="AQ705" i="23" s="1"/>
  <c r="AL705" i="23"/>
  <c r="BF705" i="23" s="1"/>
  <c r="AI947" i="23"/>
  <c r="AQ947" i="23" s="1"/>
  <c r="AL947" i="23"/>
  <c r="BF947" i="23" s="1"/>
  <c r="AI1005" i="23"/>
  <c r="AQ1005" i="23" s="1"/>
  <c r="AL1005" i="23"/>
  <c r="BF1005" i="23" s="1"/>
  <c r="AI745" i="23"/>
  <c r="AQ745" i="23" s="1"/>
  <c r="AL745" i="23"/>
  <c r="BF745" i="23" s="1"/>
  <c r="AI787" i="23"/>
  <c r="AQ787" i="23" s="1"/>
  <c r="AL787" i="23"/>
  <c r="BF787" i="23" s="1"/>
  <c r="AI770" i="23"/>
  <c r="AQ770" i="23" s="1"/>
  <c r="AL770" i="23"/>
  <c r="BF770" i="23" s="1"/>
  <c r="AI1021" i="23"/>
  <c r="AQ1021" i="23" s="1"/>
  <c r="AL1021" i="23"/>
  <c r="BF1021" i="23" s="1"/>
  <c r="AI219" i="23"/>
  <c r="AQ219" i="23" s="1"/>
  <c r="AL219" i="23"/>
  <c r="BF219" i="23" s="1"/>
  <c r="AI507" i="23"/>
  <c r="AQ507" i="23" s="1"/>
  <c r="AL507" i="23"/>
  <c r="BF507" i="23" s="1"/>
  <c r="AI924" i="23"/>
  <c r="AQ924" i="23" s="1"/>
  <c r="AL924" i="23"/>
  <c r="BF924" i="23" s="1"/>
  <c r="AI50" i="23"/>
  <c r="AQ50" i="23" s="1"/>
  <c r="AL50" i="23"/>
  <c r="BF50" i="23" s="1"/>
  <c r="AI195" i="23"/>
  <c r="AQ195" i="23" s="1"/>
  <c r="AL195" i="23"/>
  <c r="BF195" i="23" s="1"/>
  <c r="AI759" i="23"/>
  <c r="AQ759" i="23" s="1"/>
  <c r="AL759" i="23"/>
  <c r="BF759" i="23" s="1"/>
  <c r="AI204" i="23"/>
  <c r="AQ204" i="23" s="1"/>
  <c r="AL204" i="23"/>
  <c r="BF204" i="23" s="1"/>
  <c r="AI511" i="23"/>
  <c r="AQ511" i="23" s="1"/>
  <c r="AL511" i="23"/>
  <c r="BF511" i="23" s="1"/>
  <c r="AI106" i="23"/>
  <c r="AQ106" i="23" s="1"/>
  <c r="AL106" i="23"/>
  <c r="BF106" i="23" s="1"/>
  <c r="AI400" i="23"/>
  <c r="AQ400" i="23" s="1"/>
  <c r="AL400" i="23"/>
  <c r="BF400" i="23" s="1"/>
  <c r="AI699" i="23"/>
  <c r="AQ699" i="23" s="1"/>
  <c r="AL699" i="23"/>
  <c r="BF699" i="23" s="1"/>
  <c r="AI396" i="23"/>
  <c r="AQ396" i="23" s="1"/>
  <c r="AL396" i="23"/>
  <c r="BF396" i="23" s="1"/>
  <c r="AG194" i="23"/>
  <c r="AM194" i="23" s="1"/>
  <c r="AL194" i="23"/>
  <c r="BF194" i="23" s="1"/>
  <c r="AI688" i="23"/>
  <c r="AQ688" i="23" s="1"/>
  <c r="AL688" i="23"/>
  <c r="BF688" i="23" s="1"/>
  <c r="AI211" i="23"/>
  <c r="AQ211" i="23" s="1"/>
  <c r="AL211" i="23"/>
  <c r="BF211" i="23" s="1"/>
  <c r="AI560" i="23"/>
  <c r="AQ560" i="23" s="1"/>
  <c r="AL560" i="23"/>
  <c r="BF560" i="23" s="1"/>
  <c r="AI523" i="23"/>
  <c r="AQ523" i="23" s="1"/>
  <c r="AL523" i="23"/>
  <c r="BF523" i="23" s="1"/>
  <c r="AI101" i="23"/>
  <c r="AQ101" i="23" s="1"/>
  <c r="AL101" i="23"/>
  <c r="BF101" i="23" s="1"/>
  <c r="AI197" i="23"/>
  <c r="AQ197" i="23" s="1"/>
  <c r="AL197" i="23"/>
  <c r="BF197" i="23" s="1"/>
  <c r="AI85" i="23"/>
  <c r="AQ85" i="23" s="1"/>
  <c r="AL85" i="23"/>
  <c r="BF85" i="23" s="1"/>
  <c r="AI736" i="23"/>
  <c r="AQ736" i="23" s="1"/>
  <c r="AL736" i="23"/>
  <c r="BF736" i="23" s="1"/>
  <c r="AI755" i="23"/>
  <c r="AQ755" i="23" s="1"/>
  <c r="AL755" i="23"/>
  <c r="BF755" i="23" s="1"/>
  <c r="AI350" i="23"/>
  <c r="AQ350" i="23" s="1"/>
  <c r="AL350" i="23"/>
  <c r="BF350" i="23" s="1"/>
  <c r="AI140" i="23"/>
  <c r="AQ140" i="23" s="1"/>
  <c r="AL140" i="23"/>
  <c r="BF140" i="23" s="1"/>
  <c r="AI426" i="23"/>
  <c r="AQ426" i="23" s="1"/>
  <c r="AL426" i="23"/>
  <c r="BF426" i="23" s="1"/>
  <c r="AI506" i="23"/>
  <c r="AQ506" i="23" s="1"/>
  <c r="AL506" i="23"/>
  <c r="BF506" i="23" s="1"/>
  <c r="AG389" i="23"/>
  <c r="AM389" i="23" s="1"/>
  <c r="AL389" i="23"/>
  <c r="BF389" i="23" s="1"/>
  <c r="AI112" i="23"/>
  <c r="AQ112" i="23" s="1"/>
  <c r="AL112" i="23"/>
  <c r="BF112" i="23" s="1"/>
  <c r="AI43" i="23"/>
  <c r="AQ43" i="23" s="1"/>
  <c r="AL43" i="23"/>
  <c r="BF43" i="23" s="1"/>
  <c r="AI77" i="23"/>
  <c r="AQ77" i="23" s="1"/>
  <c r="AL77" i="23"/>
  <c r="BF77" i="23" s="1"/>
  <c r="AI117" i="23"/>
  <c r="AQ117" i="23" s="1"/>
  <c r="AL117" i="23"/>
  <c r="BF117" i="23" s="1"/>
  <c r="AI632" i="23"/>
  <c r="AQ632" i="23" s="1"/>
  <c r="AL632" i="23"/>
  <c r="BF632" i="23" s="1"/>
  <c r="AI29" i="23"/>
  <c r="AQ29" i="23" s="1"/>
  <c r="AL29" i="23"/>
  <c r="BF29" i="23" s="1"/>
  <c r="AI14" i="23"/>
  <c r="AQ14" i="23" s="1"/>
  <c r="AL14" i="23"/>
  <c r="BF14" i="23" s="1"/>
  <c r="AI906" i="23"/>
  <c r="AQ906" i="23" s="1"/>
  <c r="AL906" i="23"/>
  <c r="BF906" i="23" s="1"/>
  <c r="AI341" i="23"/>
  <c r="AQ341" i="23" s="1"/>
  <c r="AL341" i="23"/>
  <c r="BF341" i="23" s="1"/>
  <c r="AI61" i="23"/>
  <c r="AQ61" i="23" s="1"/>
  <c r="AL61" i="23"/>
  <c r="BF61" i="23" s="1"/>
  <c r="AI391" i="23"/>
  <c r="AQ391" i="23" s="1"/>
  <c r="AL391" i="23"/>
  <c r="BF391" i="23" s="1"/>
  <c r="AI539" i="23"/>
  <c r="AQ539" i="23" s="1"/>
  <c r="AL539" i="23"/>
  <c r="BF539" i="23" s="1"/>
  <c r="AI159" i="23"/>
  <c r="AQ159" i="23" s="1"/>
  <c r="AL159" i="23"/>
  <c r="BF159" i="23" s="1"/>
  <c r="AI419" i="23"/>
  <c r="AQ419" i="23" s="1"/>
  <c r="AL419" i="23"/>
  <c r="BF419" i="23" s="1"/>
  <c r="AI318" i="23"/>
  <c r="AQ318" i="23" s="1"/>
  <c r="AL318" i="23"/>
  <c r="BF318" i="23" s="1"/>
  <c r="AI363" i="23"/>
  <c r="AQ363" i="23" s="1"/>
  <c r="AL363" i="23"/>
  <c r="BF363" i="23" s="1"/>
  <c r="AI81" i="23"/>
  <c r="AQ81" i="23" s="1"/>
  <c r="AL81" i="23"/>
  <c r="BF81" i="23" s="1"/>
  <c r="AI168" i="23"/>
  <c r="AQ168" i="23" s="1"/>
  <c r="AL168" i="23"/>
  <c r="BF168" i="23" s="1"/>
  <c r="AI625" i="23"/>
  <c r="AQ625" i="23" s="1"/>
  <c r="AL625" i="23"/>
  <c r="BF625" i="23" s="1"/>
  <c r="AI307" i="23"/>
  <c r="AQ307" i="23" s="1"/>
  <c r="AL307" i="23"/>
  <c r="BF307" i="23" s="1"/>
  <c r="AI273" i="23"/>
  <c r="AQ273" i="23" s="1"/>
  <c r="AL273" i="23"/>
  <c r="BF273" i="23" s="1"/>
  <c r="AI299" i="23"/>
  <c r="AQ299" i="23" s="1"/>
  <c r="AL299" i="23"/>
  <c r="BF299" i="23" s="1"/>
  <c r="AI377" i="23"/>
  <c r="AQ377" i="23" s="1"/>
  <c r="AL377" i="23"/>
  <c r="BF377" i="23" s="1"/>
  <c r="AI337" i="23"/>
  <c r="AQ337" i="23" s="1"/>
  <c r="AL337" i="23"/>
  <c r="BF337" i="23" s="1"/>
  <c r="AI452" i="23"/>
  <c r="AQ452" i="23" s="1"/>
  <c r="AL452" i="23"/>
  <c r="BF452" i="23" s="1"/>
  <c r="AI293" i="23"/>
  <c r="AQ293" i="23" s="1"/>
  <c r="AL293" i="23"/>
  <c r="BF293" i="23" s="1"/>
  <c r="AL155" i="23"/>
  <c r="BF155" i="23" s="1"/>
  <c r="AL1057" i="23"/>
  <c r="BF1057" i="23" s="1"/>
  <c r="AL1044" i="23"/>
  <c r="BF1044" i="23" s="1"/>
  <c r="AL1025" i="23"/>
  <c r="BF1025" i="23" s="1"/>
  <c r="AL1008" i="23"/>
  <c r="BF1008" i="23" s="1"/>
  <c r="AL991" i="23"/>
  <c r="BF991" i="23" s="1"/>
  <c r="AL972" i="23"/>
  <c r="BF972" i="23" s="1"/>
  <c r="AL954" i="23"/>
  <c r="BF954" i="23" s="1"/>
  <c r="AL919" i="23"/>
  <c r="BF919" i="23" s="1"/>
  <c r="AL174" i="23"/>
  <c r="BF174" i="23" s="1"/>
  <c r="AL887" i="23"/>
  <c r="BF887" i="23" s="1"/>
  <c r="AL27" i="23"/>
  <c r="BF27" i="23" s="1"/>
  <c r="AL843" i="23"/>
  <c r="BF843" i="23" s="1"/>
  <c r="AL825" i="23"/>
  <c r="BF825" i="23" s="1"/>
  <c r="AL811" i="23"/>
  <c r="BF811" i="23" s="1"/>
  <c r="AL800" i="23"/>
  <c r="BF800" i="23" s="1"/>
  <c r="AL785" i="23"/>
  <c r="BF785" i="23" s="1"/>
  <c r="AL752" i="23"/>
  <c r="BF752" i="23" s="1"/>
  <c r="AL716" i="23"/>
  <c r="BF716" i="23" s="1"/>
  <c r="AL548" i="23"/>
  <c r="BF548" i="23" s="1"/>
  <c r="AL484" i="23"/>
  <c r="BF484" i="23" s="1"/>
  <c r="AL55" i="23"/>
  <c r="BF55" i="23" s="1"/>
  <c r="AI903" i="23"/>
  <c r="AQ903" i="23" s="1"/>
  <c r="AL903" i="23"/>
  <c r="BF903" i="23" s="1"/>
  <c r="AI930" i="23"/>
  <c r="AQ930" i="23" s="1"/>
  <c r="AL930" i="23"/>
  <c r="BF930" i="23" s="1"/>
  <c r="AI487" i="23"/>
  <c r="AQ487" i="23" s="1"/>
  <c r="AL487" i="23"/>
  <c r="BF487" i="23" s="1"/>
  <c r="AI310" i="23"/>
  <c r="AQ310" i="23" s="1"/>
  <c r="AL310" i="23"/>
  <c r="BF310" i="23" s="1"/>
  <c r="AI582" i="23"/>
  <c r="AQ582" i="23" s="1"/>
  <c r="AL582" i="23"/>
  <c r="BF582" i="23" s="1"/>
  <c r="AI995" i="23"/>
  <c r="AQ995" i="23" s="1"/>
  <c r="AL995" i="23"/>
  <c r="BF995" i="23" s="1"/>
  <c r="AI202" i="23"/>
  <c r="AQ202" i="23" s="1"/>
  <c r="AL202" i="23"/>
  <c r="BF202" i="23" s="1"/>
  <c r="AI727" i="23"/>
  <c r="AQ727" i="23" s="1"/>
  <c r="AL727" i="23"/>
  <c r="BF727" i="23" s="1"/>
  <c r="AI897" i="23"/>
  <c r="AQ897" i="23" s="1"/>
  <c r="AL897" i="23"/>
  <c r="BF897" i="23" s="1"/>
  <c r="AI210" i="23"/>
  <c r="AQ210" i="23" s="1"/>
  <c r="AL210" i="23"/>
  <c r="BF210" i="23" s="1"/>
  <c r="AG120" i="23"/>
  <c r="AM120" i="23" s="1"/>
  <c r="AL120" i="23"/>
  <c r="BF120" i="23" s="1"/>
  <c r="AI390" i="23"/>
  <c r="AQ390" i="23" s="1"/>
  <c r="AL390" i="23"/>
  <c r="BF390" i="23" s="1"/>
  <c r="AI758" i="23"/>
  <c r="AQ758" i="23" s="1"/>
  <c r="AL758" i="23"/>
  <c r="BF758" i="23" s="1"/>
  <c r="AI750" i="23"/>
  <c r="AQ750" i="23" s="1"/>
  <c r="AL750" i="23"/>
  <c r="BF750" i="23" s="1"/>
  <c r="AG538" i="23"/>
  <c r="AM538" i="23" s="1"/>
  <c r="AL538" i="23"/>
  <c r="BF538" i="23" s="1"/>
  <c r="AG464" i="23"/>
  <c r="AM464" i="23" s="1"/>
  <c r="AL464" i="23"/>
  <c r="BF464" i="23" s="1"/>
  <c r="AI79" i="23"/>
  <c r="AQ79" i="23" s="1"/>
  <c r="AL79" i="23"/>
  <c r="BF79" i="23" s="1"/>
  <c r="AI1072" i="23"/>
  <c r="AQ1072" i="23" s="1"/>
  <c r="AL1072" i="23"/>
  <c r="BF1072" i="23" s="1"/>
  <c r="AG1009" i="23"/>
  <c r="AM1009" i="23" s="1"/>
  <c r="AL1009" i="23"/>
  <c r="BF1009" i="23" s="1"/>
  <c r="AI812" i="23"/>
  <c r="AQ812" i="23" s="1"/>
  <c r="AL812" i="23"/>
  <c r="BF812" i="23" s="1"/>
  <c r="AI1000" i="23"/>
  <c r="AQ1000" i="23" s="1"/>
  <c r="AL1000" i="23"/>
  <c r="BF1000" i="23" s="1"/>
  <c r="AI886" i="23"/>
  <c r="AQ886" i="23" s="1"/>
  <c r="AL886" i="23"/>
  <c r="BF886" i="23" s="1"/>
  <c r="AI978" i="23"/>
  <c r="AQ978" i="23" s="1"/>
  <c r="AL978" i="23"/>
  <c r="BF978" i="23" s="1"/>
  <c r="AI844" i="23"/>
  <c r="AQ844" i="23" s="1"/>
  <c r="AL844" i="23"/>
  <c r="BF844" i="23" s="1"/>
  <c r="AI807" i="23"/>
  <c r="AQ807" i="23" s="1"/>
  <c r="AL807" i="23"/>
  <c r="BF807" i="23" s="1"/>
  <c r="AI563" i="23"/>
  <c r="AQ563" i="23" s="1"/>
  <c r="AL563" i="23"/>
  <c r="BF563" i="23" s="1"/>
  <c r="AI918" i="23"/>
  <c r="AQ918" i="23" s="1"/>
  <c r="AL918" i="23"/>
  <c r="BF918" i="23" s="1"/>
  <c r="AI517" i="23"/>
  <c r="AQ517" i="23" s="1"/>
  <c r="AL517" i="23"/>
  <c r="BF517" i="23" s="1"/>
  <c r="AI863" i="23"/>
  <c r="AQ863" i="23" s="1"/>
  <c r="AL863" i="23"/>
  <c r="BF863" i="23" s="1"/>
  <c r="AI1033" i="23"/>
  <c r="AQ1033" i="23" s="1"/>
  <c r="AL1033" i="23"/>
  <c r="BF1033" i="23" s="1"/>
  <c r="AI268" i="23"/>
  <c r="AQ268" i="23" s="1"/>
  <c r="AL268" i="23"/>
  <c r="BF268" i="23" s="1"/>
  <c r="AI739" i="23"/>
  <c r="AQ739" i="23" s="1"/>
  <c r="AL739" i="23"/>
  <c r="BF739" i="23" s="1"/>
  <c r="AI501" i="23"/>
  <c r="AQ501" i="23" s="1"/>
  <c r="AL501" i="23"/>
  <c r="BF501" i="23" s="1"/>
  <c r="AI665" i="23"/>
  <c r="AQ665" i="23" s="1"/>
  <c r="AL665" i="23"/>
  <c r="BF665" i="23" s="1"/>
  <c r="AI652" i="23"/>
  <c r="AQ652" i="23" s="1"/>
  <c r="AL652" i="23"/>
  <c r="BF652" i="23" s="1"/>
  <c r="AI395" i="23"/>
  <c r="AQ395" i="23" s="1"/>
  <c r="AL395" i="23"/>
  <c r="BF395" i="23" s="1"/>
  <c r="AI722" i="23"/>
  <c r="AQ722" i="23" s="1"/>
  <c r="AL722" i="23"/>
  <c r="BF722" i="23" s="1"/>
  <c r="AI822" i="23"/>
  <c r="AQ822" i="23" s="1"/>
  <c r="AL822" i="23"/>
  <c r="BF822" i="23" s="1"/>
  <c r="AI630" i="23"/>
  <c r="AQ630" i="23" s="1"/>
  <c r="AL630" i="23"/>
  <c r="BF630" i="23" s="1"/>
  <c r="AI459" i="23"/>
  <c r="AQ459" i="23" s="1"/>
  <c r="AL459" i="23"/>
  <c r="BF459" i="23" s="1"/>
  <c r="AI499" i="23"/>
  <c r="AQ499" i="23" s="1"/>
  <c r="AL499" i="23"/>
  <c r="BF499" i="23" s="1"/>
  <c r="AI364" i="23"/>
  <c r="AQ364" i="23" s="1"/>
  <c r="AL364" i="23"/>
  <c r="BF364" i="23" s="1"/>
  <c r="AI584" i="23"/>
  <c r="AQ584" i="23" s="1"/>
  <c r="AL584" i="23"/>
  <c r="BF584" i="23" s="1"/>
  <c r="AI587" i="23"/>
  <c r="AQ587" i="23" s="1"/>
  <c r="AL587" i="23"/>
  <c r="BF587" i="23" s="1"/>
  <c r="AI520" i="23"/>
  <c r="AQ520" i="23" s="1"/>
  <c r="AL520" i="23"/>
  <c r="BF520" i="23" s="1"/>
  <c r="AI892" i="23"/>
  <c r="AQ892" i="23" s="1"/>
  <c r="AL892" i="23"/>
  <c r="BF892" i="23" s="1"/>
  <c r="AI848" i="23"/>
  <c r="AQ848" i="23" s="1"/>
  <c r="AL848" i="23"/>
  <c r="BF848" i="23" s="1"/>
  <c r="AI399" i="23"/>
  <c r="AQ399" i="23" s="1"/>
  <c r="AL399" i="23"/>
  <c r="BF399" i="23" s="1"/>
  <c r="AI447" i="23"/>
  <c r="AQ447" i="23" s="1"/>
  <c r="AL447" i="23"/>
  <c r="BF447" i="23" s="1"/>
  <c r="AG302" i="23"/>
  <c r="AM302" i="23" s="1"/>
  <c r="AL302" i="23"/>
  <c r="BF302" i="23" s="1"/>
  <c r="AI287" i="23"/>
  <c r="AQ287" i="23" s="1"/>
  <c r="AL287" i="23"/>
  <c r="BF287" i="23" s="1"/>
  <c r="AI505" i="23"/>
  <c r="AQ505" i="23" s="1"/>
  <c r="AL505" i="23"/>
  <c r="BF505" i="23" s="1"/>
  <c r="AI375" i="23"/>
  <c r="AQ375" i="23" s="1"/>
  <c r="AL375" i="23"/>
  <c r="BF375" i="23" s="1"/>
  <c r="AI401" i="23"/>
  <c r="AQ401" i="23" s="1"/>
  <c r="AL401" i="23"/>
  <c r="BF401" i="23" s="1"/>
  <c r="AI323" i="23"/>
  <c r="AQ323" i="23" s="1"/>
  <c r="AL323" i="23"/>
  <c r="BF323" i="23" s="1"/>
  <c r="AI437" i="23"/>
  <c r="AQ437" i="23" s="1"/>
  <c r="AL437" i="23"/>
  <c r="BF437" i="23" s="1"/>
  <c r="AI145" i="23"/>
  <c r="AQ145" i="23" s="1"/>
  <c r="AL145" i="23"/>
  <c r="BF145" i="23" s="1"/>
  <c r="AI108" i="23"/>
  <c r="AQ108" i="23" s="1"/>
  <c r="AL108" i="23"/>
  <c r="BF108" i="23" s="1"/>
  <c r="AI1043" i="23"/>
  <c r="AQ1043" i="23" s="1"/>
  <c r="AL1043" i="23"/>
  <c r="BF1043" i="23" s="1"/>
  <c r="AI1071" i="23"/>
  <c r="AQ1071" i="23" s="1"/>
  <c r="AL1071" i="23"/>
  <c r="BF1071" i="23" s="1"/>
  <c r="AI177" i="23"/>
  <c r="AQ177" i="23" s="1"/>
  <c r="AL177" i="23"/>
  <c r="BF177" i="23" s="1"/>
  <c r="AI152" i="23"/>
  <c r="AQ152" i="23" s="1"/>
  <c r="AL152" i="23"/>
  <c r="BF152" i="23" s="1"/>
  <c r="AI190" i="23"/>
  <c r="AQ190" i="23" s="1"/>
  <c r="AL190" i="23"/>
  <c r="BF190" i="23" s="1"/>
  <c r="AI962" i="23"/>
  <c r="AQ962" i="23" s="1"/>
  <c r="AL962" i="23"/>
  <c r="BF962" i="23" s="1"/>
  <c r="AI636" i="23"/>
  <c r="AQ636" i="23" s="1"/>
  <c r="AL636" i="23"/>
  <c r="BF636" i="23" s="1"/>
  <c r="AI184" i="23"/>
  <c r="AQ184" i="23" s="1"/>
  <c r="AL184" i="23"/>
  <c r="BF184" i="23" s="1"/>
  <c r="AI1027" i="23"/>
  <c r="AQ1027" i="23" s="1"/>
  <c r="AL1027" i="23"/>
  <c r="BF1027" i="23" s="1"/>
  <c r="AI938" i="23"/>
  <c r="AQ938" i="23" s="1"/>
  <c r="AL938" i="23"/>
  <c r="BF938" i="23" s="1"/>
  <c r="AI198" i="23"/>
  <c r="AQ198" i="23" s="1"/>
  <c r="AL198" i="23"/>
  <c r="BF198" i="23" s="1"/>
  <c r="AI804" i="23"/>
  <c r="AQ804" i="23" s="1"/>
  <c r="AL804" i="23"/>
  <c r="BF804" i="23" s="1"/>
  <c r="AI222" i="23"/>
  <c r="AQ222" i="23" s="1"/>
  <c r="AL222" i="23"/>
  <c r="BF222" i="23" s="1"/>
  <c r="AI742" i="23"/>
  <c r="AQ742" i="23" s="1"/>
  <c r="AL742" i="23"/>
  <c r="BF742" i="23" s="1"/>
  <c r="AI118" i="23"/>
  <c r="AQ118" i="23" s="1"/>
  <c r="AL118" i="23"/>
  <c r="BF118" i="23" s="1"/>
  <c r="AG224" i="23"/>
  <c r="AM224" i="23" s="1"/>
  <c r="AL224" i="23"/>
  <c r="BF224" i="23" s="1"/>
  <c r="AG209" i="23"/>
  <c r="AM209" i="23" s="1"/>
  <c r="AL209" i="23"/>
  <c r="BF209" i="23" s="1"/>
  <c r="AI686" i="23"/>
  <c r="AQ686" i="23" s="1"/>
  <c r="AL686" i="23"/>
  <c r="BF686" i="23" s="1"/>
  <c r="AG23" i="23"/>
  <c r="AM23" i="23" s="1"/>
  <c r="AL23" i="23"/>
  <c r="BF23" i="23" s="1"/>
  <c r="AI706" i="23"/>
  <c r="AQ706" i="23" s="1"/>
  <c r="AL706" i="23"/>
  <c r="BF706" i="23" s="1"/>
  <c r="AI132" i="23"/>
  <c r="AQ132" i="23" s="1"/>
  <c r="AL132" i="23"/>
  <c r="BF132" i="23" s="1"/>
  <c r="AG105" i="23"/>
  <c r="AM105" i="23" s="1"/>
  <c r="AL105" i="23"/>
  <c r="BF105" i="23" s="1"/>
  <c r="AI641" i="23"/>
  <c r="AQ641" i="23" s="1"/>
  <c r="AL641" i="23"/>
  <c r="BF641" i="23" s="1"/>
  <c r="AG60" i="23"/>
  <c r="AM60" i="23" s="1"/>
  <c r="AL60" i="23"/>
  <c r="BF60" i="23" s="1"/>
  <c r="AI667" i="23"/>
  <c r="AQ667" i="23" s="1"/>
  <c r="AL667" i="23"/>
  <c r="BF667" i="23" s="1"/>
  <c r="AG250" i="23"/>
  <c r="AM250" i="23" s="1"/>
  <c r="AL250" i="23"/>
  <c r="BF250" i="23" s="1"/>
  <c r="AI28" i="23"/>
  <c r="AQ28" i="23" s="1"/>
  <c r="AL28" i="23"/>
  <c r="BF28" i="23" s="1"/>
  <c r="AI44" i="23"/>
  <c r="AQ44" i="23" s="1"/>
  <c r="AL44" i="23"/>
  <c r="BF44" i="23" s="1"/>
  <c r="AI555" i="23"/>
  <c r="AQ555" i="23" s="1"/>
  <c r="AL555" i="23"/>
  <c r="BF555" i="23" s="1"/>
  <c r="AI658" i="23"/>
  <c r="AQ658" i="23" s="1"/>
  <c r="AL658" i="23"/>
  <c r="BF658" i="23" s="1"/>
  <c r="AI358" i="23"/>
  <c r="AQ358" i="23" s="1"/>
  <c r="AL358" i="23"/>
  <c r="BF358" i="23" s="1"/>
  <c r="AI715" i="23"/>
  <c r="AQ715" i="23" s="1"/>
  <c r="AL715" i="23"/>
  <c r="BF715" i="23" s="1"/>
  <c r="AI115" i="23"/>
  <c r="AQ115" i="23" s="1"/>
  <c r="AL115" i="23"/>
  <c r="BF115" i="23" s="1"/>
  <c r="AI441" i="23"/>
  <c r="AQ441" i="23" s="1"/>
  <c r="AL441" i="23"/>
  <c r="BF441" i="23" s="1"/>
  <c r="AI361" i="23"/>
  <c r="AQ361" i="23" s="1"/>
  <c r="AL361" i="23"/>
  <c r="BF361" i="23" s="1"/>
  <c r="AG59" i="23"/>
  <c r="AM59" i="23" s="1"/>
  <c r="AL59" i="23"/>
  <c r="BF59" i="23" s="1"/>
  <c r="AI450" i="23"/>
  <c r="AQ450" i="23" s="1"/>
  <c r="AL450" i="23"/>
  <c r="BF450" i="23" s="1"/>
  <c r="AG41" i="23"/>
  <c r="AM41" i="23" s="1"/>
  <c r="AL41" i="23"/>
  <c r="BF41" i="23" s="1"/>
  <c r="AG196" i="23"/>
  <c r="AM196" i="23" s="1"/>
  <c r="AL196" i="23"/>
  <c r="BF196" i="23" s="1"/>
  <c r="AI902" i="23"/>
  <c r="AQ902" i="23" s="1"/>
  <c r="AL902" i="23"/>
  <c r="BF902" i="23" s="1"/>
  <c r="AI47" i="23"/>
  <c r="AQ47" i="23" s="1"/>
  <c r="AL47" i="23"/>
  <c r="BF47" i="23" s="1"/>
  <c r="AI554" i="23"/>
  <c r="AQ554" i="23" s="1"/>
  <c r="AL554" i="23"/>
  <c r="BF554" i="23" s="1"/>
  <c r="AG103" i="23"/>
  <c r="AM103" i="23" s="1"/>
  <c r="AL103" i="23"/>
  <c r="BF103" i="23" s="1"/>
  <c r="AG171" i="23"/>
  <c r="AM171" i="23" s="1"/>
  <c r="AL171" i="23"/>
  <c r="BF171" i="23" s="1"/>
  <c r="AG21" i="23"/>
  <c r="AM21" i="23" s="1"/>
  <c r="AL21" i="23"/>
  <c r="BF21" i="23" s="1"/>
  <c r="AI319" i="23"/>
  <c r="AQ319" i="23" s="1"/>
  <c r="AL319" i="23"/>
  <c r="BF319" i="23" s="1"/>
  <c r="AL1056" i="23"/>
  <c r="BF1056" i="23" s="1"/>
  <c r="AL1024" i="23"/>
  <c r="BF1024" i="23" s="1"/>
  <c r="AL1007" i="23"/>
  <c r="BF1007" i="23" s="1"/>
  <c r="AL987" i="23"/>
  <c r="BF987" i="23" s="1"/>
  <c r="AL970" i="23"/>
  <c r="BF970" i="23" s="1"/>
  <c r="AL953" i="23"/>
  <c r="BF953" i="23" s="1"/>
  <c r="AL935" i="23"/>
  <c r="BF935" i="23" s="1"/>
  <c r="AL71" i="23"/>
  <c r="BF71" i="23" s="1"/>
  <c r="AL901" i="23"/>
  <c r="BF901" i="23" s="1"/>
  <c r="AL35" i="23"/>
  <c r="BF35" i="23" s="1"/>
  <c r="AL116" i="23"/>
  <c r="BF116" i="23" s="1"/>
  <c r="AL854" i="23"/>
  <c r="BF854" i="23" s="1"/>
  <c r="AL839" i="23"/>
  <c r="BF839" i="23" s="1"/>
  <c r="AL229" i="23"/>
  <c r="BF229" i="23" s="1"/>
  <c r="AL810" i="23"/>
  <c r="BF810" i="23" s="1"/>
  <c r="AL796" i="23"/>
  <c r="BF796" i="23" s="1"/>
  <c r="AL777" i="23"/>
  <c r="BF777" i="23" s="1"/>
  <c r="AL226" i="23"/>
  <c r="BF226" i="23" s="1"/>
  <c r="AL704" i="23"/>
  <c r="BF704" i="23" s="1"/>
  <c r="AL656" i="23"/>
  <c r="BF656" i="23" s="1"/>
  <c r="AL595" i="23"/>
  <c r="BF595" i="23" s="1"/>
  <c r="AL533" i="23"/>
  <c r="BF533" i="23" s="1"/>
  <c r="AL469" i="23"/>
  <c r="BF469" i="23" s="1"/>
  <c r="AL381" i="23"/>
  <c r="BF381" i="23" s="1"/>
  <c r="AI936" i="23"/>
  <c r="AQ936" i="23" s="1"/>
  <c r="AL936" i="23"/>
  <c r="BF936" i="23" s="1"/>
  <c r="AI1010" i="23"/>
  <c r="AQ1010" i="23" s="1"/>
  <c r="AL1010" i="23"/>
  <c r="BF1010" i="23" s="1"/>
  <c r="AI415" i="23"/>
  <c r="AQ415" i="23" s="1"/>
  <c r="AL415" i="23"/>
  <c r="BF415" i="23" s="1"/>
  <c r="AI527" i="23"/>
  <c r="AQ527" i="23" s="1"/>
  <c r="AL527" i="23"/>
  <c r="BF527" i="23" s="1"/>
  <c r="AI360" i="23"/>
  <c r="AQ360" i="23" s="1"/>
  <c r="AL360" i="23"/>
  <c r="BF360" i="23" s="1"/>
  <c r="AI1067" i="23"/>
  <c r="AQ1067" i="23" s="1"/>
  <c r="AL1067" i="23"/>
  <c r="BF1067" i="23" s="1"/>
  <c r="AI215" i="23"/>
  <c r="AQ215" i="23" s="1"/>
  <c r="AL215" i="23"/>
  <c r="BF215" i="23" s="1"/>
  <c r="AI472" i="23"/>
  <c r="AQ472" i="23" s="1"/>
  <c r="AL472" i="23"/>
  <c r="BF472" i="23" s="1"/>
  <c r="AI674" i="23"/>
  <c r="AQ674" i="23" s="1"/>
  <c r="AL674" i="23"/>
  <c r="BF674" i="23" s="1"/>
  <c r="AI370" i="23"/>
  <c r="AQ370" i="23" s="1"/>
  <c r="AL370" i="23"/>
  <c r="BF370" i="23" s="1"/>
  <c r="AI366" i="23"/>
  <c r="AQ366" i="23" s="1"/>
  <c r="AL366" i="23"/>
  <c r="BF366" i="23" s="1"/>
  <c r="AI986" i="23"/>
  <c r="AQ986" i="23" s="1"/>
  <c r="AL986" i="23"/>
  <c r="BF986" i="23" s="1"/>
  <c r="AI1002" i="23"/>
  <c r="AQ1002" i="23" s="1"/>
  <c r="AL1002" i="23"/>
  <c r="BF1002" i="23" s="1"/>
  <c r="AG859" i="23"/>
  <c r="AM859" i="23" s="1"/>
  <c r="AL859" i="23"/>
  <c r="BF859" i="23" s="1"/>
  <c r="AI798" i="23"/>
  <c r="AQ798" i="23" s="1"/>
  <c r="AL798" i="23"/>
  <c r="BF798" i="23" s="1"/>
  <c r="AI956" i="23"/>
  <c r="AQ956" i="23" s="1"/>
  <c r="AL956" i="23"/>
  <c r="BF956" i="23" s="1"/>
  <c r="AI913" i="23"/>
  <c r="AQ913" i="23" s="1"/>
  <c r="AL913" i="23"/>
  <c r="BF913" i="23" s="1"/>
  <c r="AI1012" i="23"/>
  <c r="AQ1012" i="23" s="1"/>
  <c r="AL1012" i="23"/>
  <c r="BF1012" i="23" s="1"/>
  <c r="AI888" i="23"/>
  <c r="AQ888" i="23" s="1"/>
  <c r="AL888" i="23"/>
  <c r="BF888" i="23" s="1"/>
  <c r="AI693" i="23"/>
  <c r="AQ693" i="23" s="1"/>
  <c r="AL693" i="23"/>
  <c r="BF693" i="23" s="1"/>
  <c r="AI833" i="23"/>
  <c r="AQ833" i="23" s="1"/>
  <c r="AL833" i="23"/>
  <c r="BF833" i="23" s="1"/>
  <c r="AI711" i="23"/>
  <c r="AQ711" i="23" s="1"/>
  <c r="AL711" i="23"/>
  <c r="BF711" i="23" s="1"/>
  <c r="AI579" i="23"/>
  <c r="AQ579" i="23" s="1"/>
  <c r="AL579" i="23"/>
  <c r="BF579" i="23" s="1"/>
  <c r="AI975" i="23"/>
  <c r="AQ975" i="23" s="1"/>
  <c r="AL975" i="23"/>
  <c r="BF975" i="23" s="1"/>
  <c r="AI481" i="23"/>
  <c r="AQ481" i="23" s="1"/>
  <c r="AL481" i="23"/>
  <c r="BF481" i="23" s="1"/>
  <c r="AI524" i="23"/>
  <c r="AQ524" i="23" s="1"/>
  <c r="AL524" i="23"/>
  <c r="BF524" i="23" s="1"/>
  <c r="AI552" i="23"/>
  <c r="AQ552" i="23" s="1"/>
  <c r="AL552" i="23"/>
  <c r="BF552" i="23" s="1"/>
  <c r="AI1028" i="23"/>
  <c r="AQ1028" i="23" s="1"/>
  <c r="AL1028" i="23"/>
  <c r="BF1028" i="23" s="1"/>
  <c r="AI1022" i="23"/>
  <c r="AQ1022" i="23" s="1"/>
  <c r="AL1022" i="23"/>
  <c r="BF1022" i="23" s="1"/>
  <c r="AI803" i="23"/>
  <c r="AQ803" i="23" s="1"/>
  <c r="AL803" i="23"/>
  <c r="BF803" i="23" s="1"/>
  <c r="AI413" i="23"/>
  <c r="AQ413" i="23" s="1"/>
  <c r="AL413" i="23"/>
  <c r="BF413" i="23" s="1"/>
  <c r="AI601" i="23"/>
  <c r="AQ601" i="23" s="1"/>
  <c r="AL601" i="23"/>
  <c r="BF601" i="23" s="1"/>
  <c r="AI570" i="23"/>
  <c r="AQ570" i="23" s="1"/>
  <c r="AL570" i="23"/>
  <c r="BF570" i="23" s="1"/>
  <c r="AI348" i="23"/>
  <c r="AQ348" i="23" s="1"/>
  <c r="AL348" i="23"/>
  <c r="BF348" i="23" s="1"/>
  <c r="AI642" i="23"/>
  <c r="AQ642" i="23" s="1"/>
  <c r="AL642" i="23"/>
  <c r="BF642" i="23" s="1"/>
  <c r="AI568" i="23"/>
  <c r="AQ568" i="23" s="1"/>
  <c r="AL568" i="23"/>
  <c r="BF568" i="23" s="1"/>
  <c r="AI445" i="23"/>
  <c r="AQ445" i="23" s="1"/>
  <c r="AL445" i="23"/>
  <c r="BF445" i="23" s="1"/>
  <c r="AI540" i="23"/>
  <c r="AQ540" i="23" s="1"/>
  <c r="AL540" i="23"/>
  <c r="BF540" i="23" s="1"/>
  <c r="AI806" i="23"/>
  <c r="AQ806" i="23" s="1"/>
  <c r="AL806" i="23"/>
  <c r="BF806" i="23" s="1"/>
  <c r="AI306" i="23"/>
  <c r="AQ306" i="23" s="1"/>
  <c r="AL306" i="23"/>
  <c r="BF306" i="23" s="1"/>
  <c r="AI496" i="23"/>
  <c r="AQ496" i="23" s="1"/>
  <c r="AL496" i="23"/>
  <c r="BF496" i="23" s="1"/>
  <c r="AI840" i="23"/>
  <c r="AQ840" i="23" s="1"/>
  <c r="AL840" i="23"/>
  <c r="BF840" i="23" s="1"/>
  <c r="AI528" i="23"/>
  <c r="AQ528" i="23" s="1"/>
  <c r="AL528" i="23"/>
  <c r="BF528" i="23" s="1"/>
  <c r="AI311" i="23"/>
  <c r="AQ311" i="23" s="1"/>
  <c r="AL311" i="23"/>
  <c r="BF311" i="23" s="1"/>
  <c r="AI347" i="23"/>
  <c r="AQ347" i="23" s="1"/>
  <c r="AL347" i="23"/>
  <c r="BF347" i="23" s="1"/>
  <c r="AI971" i="23"/>
  <c r="AQ971" i="23" s="1"/>
  <c r="AL971" i="23"/>
  <c r="BF971" i="23" s="1"/>
  <c r="AI338" i="23"/>
  <c r="AQ338" i="23" s="1"/>
  <c r="AL338" i="23"/>
  <c r="BF338" i="23" s="1"/>
  <c r="AI294" i="23"/>
  <c r="AQ294" i="23" s="1"/>
  <c r="AL294" i="23"/>
  <c r="BF294" i="23" s="1"/>
  <c r="AI280" i="23"/>
  <c r="AQ280" i="23" s="1"/>
  <c r="AL280" i="23"/>
  <c r="BF280" i="23" s="1"/>
  <c r="AI281" i="23"/>
  <c r="AQ281" i="23" s="1"/>
  <c r="AL281" i="23"/>
  <c r="BF281" i="23" s="1"/>
  <c r="AI1075" i="23"/>
  <c r="AQ1075" i="23" s="1"/>
  <c r="AL1075" i="23"/>
  <c r="BF1075" i="23" s="1"/>
  <c r="AI965" i="23"/>
  <c r="AQ965" i="23" s="1"/>
  <c r="AL965" i="23"/>
  <c r="BF965" i="23" s="1"/>
  <c r="AI896" i="23"/>
  <c r="AQ896" i="23" s="1"/>
  <c r="AL896" i="23"/>
  <c r="BF896" i="23" s="1"/>
  <c r="AI98" i="23"/>
  <c r="AQ98" i="23" s="1"/>
  <c r="AL98" i="23"/>
  <c r="BF98" i="23" s="1"/>
  <c r="AI139" i="23"/>
  <c r="AQ139" i="23" s="1"/>
  <c r="AL139" i="23"/>
  <c r="BF139" i="23" s="1"/>
  <c r="AI963" i="23"/>
  <c r="AQ963" i="23" s="1"/>
  <c r="AL963" i="23"/>
  <c r="BF963" i="23" s="1"/>
  <c r="AI650" i="23"/>
  <c r="AQ650" i="23" s="1"/>
  <c r="AL650" i="23"/>
  <c r="BF650" i="23" s="1"/>
  <c r="AI741" i="23"/>
  <c r="AQ741" i="23" s="1"/>
  <c r="AL741" i="23"/>
  <c r="BF741" i="23" s="1"/>
  <c r="AI185" i="23"/>
  <c r="AQ185" i="23" s="1"/>
  <c r="AL185" i="23"/>
  <c r="BF185" i="23" s="1"/>
  <c r="AI629" i="23"/>
  <c r="AQ629" i="23" s="1"/>
  <c r="AL629" i="23"/>
  <c r="BF629" i="23" s="1"/>
  <c r="AI606" i="23"/>
  <c r="AQ606" i="23" s="1"/>
  <c r="AL606" i="23"/>
  <c r="BF606" i="23" s="1"/>
  <c r="AI818" i="23"/>
  <c r="AQ818" i="23" s="1"/>
  <c r="AL818" i="23"/>
  <c r="BF818" i="23" s="1"/>
  <c r="AI148" i="23"/>
  <c r="AQ148" i="23" s="1"/>
  <c r="AL148" i="23"/>
  <c r="BF148" i="23" s="1"/>
  <c r="AI604" i="23"/>
  <c r="AQ604" i="23" s="1"/>
  <c r="AL604" i="23"/>
  <c r="BF604" i="23" s="1"/>
  <c r="AI670" i="23"/>
  <c r="AQ670" i="23" s="1"/>
  <c r="AL670" i="23"/>
  <c r="BF670" i="23" s="1"/>
  <c r="AI743" i="23"/>
  <c r="AQ743" i="23" s="1"/>
  <c r="AL743" i="23"/>
  <c r="BF743" i="23" s="1"/>
  <c r="AI761" i="23"/>
  <c r="AQ761" i="23" s="1"/>
  <c r="AL761" i="23"/>
  <c r="BF761" i="23" s="1"/>
  <c r="AI93" i="23"/>
  <c r="AQ93" i="23" s="1"/>
  <c r="AL93" i="23"/>
  <c r="BF93" i="23" s="1"/>
  <c r="AI57" i="23"/>
  <c r="AQ57" i="23" s="1"/>
  <c r="AL57" i="23"/>
  <c r="BF57" i="23" s="1"/>
  <c r="AI78" i="23"/>
  <c r="AQ78" i="23" s="1"/>
  <c r="AL78" i="23"/>
  <c r="BF78" i="23" s="1"/>
  <c r="AI774" i="23"/>
  <c r="AQ774" i="23" s="1"/>
  <c r="AL774" i="23"/>
  <c r="BF774" i="23" s="1"/>
  <c r="AI512" i="23"/>
  <c r="AQ512" i="23" s="1"/>
  <c r="AL512" i="23"/>
  <c r="BF512" i="23" s="1"/>
  <c r="AI259" i="23"/>
  <c r="AQ259" i="23" s="1"/>
  <c r="AL259" i="23"/>
  <c r="BF259" i="23" s="1"/>
  <c r="AG730" i="23"/>
  <c r="AM730" i="23" s="1"/>
  <c r="AL730" i="23"/>
  <c r="BF730" i="23" s="1"/>
  <c r="AI1060" i="23"/>
  <c r="AQ1060" i="23" s="1"/>
  <c r="AL1060" i="23"/>
  <c r="BF1060" i="23" s="1"/>
  <c r="AI849" i="23"/>
  <c r="AQ849" i="23" s="1"/>
  <c r="AL849" i="23"/>
  <c r="BF849" i="23" s="1"/>
  <c r="AG433" i="23"/>
  <c r="AM433" i="23" s="1"/>
  <c r="AL433" i="23"/>
  <c r="BF433" i="23" s="1"/>
  <c r="AI1015" i="23"/>
  <c r="AQ1015" i="23" s="1"/>
  <c r="AL1015" i="23"/>
  <c r="BF1015" i="23" s="1"/>
  <c r="AG911" i="23"/>
  <c r="AM911" i="23" s="1"/>
  <c r="AL911" i="23"/>
  <c r="BF911" i="23" s="1"/>
  <c r="AI488" i="23"/>
  <c r="AQ488" i="23" s="1"/>
  <c r="AL488" i="23"/>
  <c r="BF488" i="23" s="1"/>
  <c r="AI136" i="23"/>
  <c r="AQ136" i="23" s="1"/>
  <c r="AL136" i="23"/>
  <c r="BF136" i="23" s="1"/>
  <c r="AI724" i="23"/>
  <c r="AQ724" i="23" s="1"/>
  <c r="AL724" i="23"/>
  <c r="BF724" i="23" s="1"/>
  <c r="AI714" i="23"/>
  <c r="AQ714" i="23" s="1"/>
  <c r="AL714" i="23"/>
  <c r="BF714" i="23" s="1"/>
  <c r="AI697" i="23"/>
  <c r="AQ697" i="23" s="1"/>
  <c r="AL697" i="23"/>
  <c r="BF697" i="23" s="1"/>
  <c r="AG254" i="23"/>
  <c r="AM254" i="23" s="1"/>
  <c r="AL254" i="23"/>
  <c r="BF254" i="23" s="1"/>
  <c r="AG794" i="23"/>
  <c r="AM794" i="23" s="1"/>
  <c r="AL794" i="23"/>
  <c r="BF794" i="23" s="1"/>
  <c r="AI640" i="23"/>
  <c r="AQ640" i="23" s="1"/>
  <c r="AL640" i="23"/>
  <c r="BF640" i="23" s="1"/>
  <c r="AI949" i="23"/>
  <c r="AQ949" i="23" s="1"/>
  <c r="AL949" i="23"/>
  <c r="BF949" i="23" s="1"/>
  <c r="AI213" i="23"/>
  <c r="AQ213" i="23" s="1"/>
  <c r="AL213" i="23"/>
  <c r="BF213" i="23" s="1"/>
  <c r="AI73" i="23"/>
  <c r="AQ73" i="23" s="1"/>
  <c r="AL73" i="23"/>
  <c r="BF73" i="23" s="1"/>
  <c r="AI480" i="23"/>
  <c r="AQ480" i="23" s="1"/>
  <c r="AL480" i="23"/>
  <c r="BF480" i="23" s="1"/>
  <c r="AG418" i="23"/>
  <c r="AM418" i="23" s="1"/>
  <c r="AL418" i="23"/>
  <c r="BF418" i="23" s="1"/>
  <c r="AI22" i="23"/>
  <c r="AQ22" i="23" s="1"/>
  <c r="AL22" i="23"/>
  <c r="BF22" i="23" s="1"/>
  <c r="AI382" i="23"/>
  <c r="AQ382" i="23" s="1"/>
  <c r="AL382" i="23"/>
  <c r="BF382" i="23" s="1"/>
  <c r="AI86" i="23"/>
  <c r="AQ86" i="23" s="1"/>
  <c r="AL86" i="23"/>
  <c r="BF86" i="23" s="1"/>
  <c r="AI868" i="23"/>
  <c r="AQ868" i="23" s="1"/>
  <c r="AL868" i="23"/>
  <c r="BF868" i="23" s="1"/>
  <c r="AI461" i="23"/>
  <c r="AQ461" i="23" s="1"/>
  <c r="AL461" i="23"/>
  <c r="BF461" i="23" s="1"/>
  <c r="AI708" i="23"/>
  <c r="AQ708" i="23" s="1"/>
  <c r="AL708" i="23"/>
  <c r="BF708" i="23" s="1"/>
  <c r="AG142" i="23"/>
  <c r="AM142" i="23" s="1"/>
  <c r="AL142" i="23"/>
  <c r="BF142" i="23" s="1"/>
  <c r="AI855" i="23"/>
  <c r="AQ855" i="23" s="1"/>
  <c r="AL855" i="23"/>
  <c r="BF855" i="23" s="1"/>
  <c r="AG48" i="23"/>
  <c r="AM48" i="23" s="1"/>
  <c r="AL48" i="23"/>
  <c r="BF48" i="23" s="1"/>
  <c r="AI305" i="23"/>
  <c r="AQ305" i="23" s="1"/>
  <c r="AL305" i="23"/>
  <c r="BF305" i="23" s="1"/>
  <c r="AI16" i="23"/>
  <c r="AQ16" i="23" s="1"/>
  <c r="AL16" i="23"/>
  <c r="BF16" i="23" s="1"/>
  <c r="AI910" i="23"/>
  <c r="AQ910" i="23" s="1"/>
  <c r="AL910" i="23"/>
  <c r="BF910" i="23" s="1"/>
  <c r="AI685" i="23"/>
  <c r="AQ685" i="23" s="1"/>
  <c r="AL685" i="23"/>
  <c r="BF685" i="23" s="1"/>
  <c r="AI309" i="23"/>
  <c r="AQ309" i="23" s="1"/>
  <c r="AL309" i="23"/>
  <c r="BF309" i="23" s="1"/>
  <c r="AI107" i="23"/>
  <c r="AQ107" i="23" s="1"/>
  <c r="AL107" i="23"/>
  <c r="BF107" i="23" s="1"/>
  <c r="AI440" i="23"/>
  <c r="AQ440" i="23" s="1"/>
  <c r="AL440" i="23"/>
  <c r="BF440" i="23" s="1"/>
  <c r="AI698" i="23"/>
  <c r="AQ698" i="23" s="1"/>
  <c r="AL698" i="23"/>
  <c r="BF698" i="23" s="1"/>
  <c r="AI344" i="23"/>
  <c r="AQ344" i="23" s="1"/>
  <c r="AL344" i="23"/>
  <c r="BF344" i="23" s="1"/>
  <c r="AI75" i="23"/>
  <c r="AQ75" i="23" s="1"/>
  <c r="AL75" i="23"/>
  <c r="BF75" i="23" s="1"/>
  <c r="AL1070" i="23"/>
  <c r="BF1070" i="23" s="1"/>
  <c r="AL97" i="23"/>
  <c r="BF97" i="23" s="1"/>
  <c r="AL1038" i="23"/>
  <c r="BF1038" i="23" s="1"/>
  <c r="AL1020" i="23"/>
  <c r="BF1020" i="23" s="1"/>
  <c r="AL1006" i="23"/>
  <c r="BF1006" i="23" s="1"/>
  <c r="AL249" i="23"/>
  <c r="BF249" i="23" s="1"/>
  <c r="AL967" i="23"/>
  <c r="BF967" i="23" s="1"/>
  <c r="AL208" i="23"/>
  <c r="BF208" i="23" s="1"/>
  <c r="AL934" i="23"/>
  <c r="BF934" i="23" s="1"/>
  <c r="AL914" i="23"/>
  <c r="BF914" i="23" s="1"/>
  <c r="AL900" i="23"/>
  <c r="BF900" i="23" s="1"/>
  <c r="AL883" i="23"/>
  <c r="BF883" i="23" s="1"/>
  <c r="AL80" i="23"/>
  <c r="BF80" i="23" s="1"/>
  <c r="AL853" i="23"/>
  <c r="BF853" i="23" s="1"/>
  <c r="AL838" i="23"/>
  <c r="BF838" i="23" s="1"/>
  <c r="AL821" i="23"/>
  <c r="BF821" i="23" s="1"/>
  <c r="AL808" i="23"/>
  <c r="BF808" i="23" s="1"/>
  <c r="AL795" i="23"/>
  <c r="BF795" i="23" s="1"/>
  <c r="AL776" i="23"/>
  <c r="BF776" i="23" s="1"/>
  <c r="AL744" i="23"/>
  <c r="BF744" i="23" s="1"/>
  <c r="AL655" i="23"/>
  <c r="BF655" i="23" s="1"/>
  <c r="AL593" i="23"/>
  <c r="BF593" i="23" s="1"/>
  <c r="AL532" i="23"/>
  <c r="BF532" i="23" s="1"/>
  <c r="AL468" i="23"/>
  <c r="BF468" i="23" s="1"/>
  <c r="AL291" i="23"/>
  <c r="BF291" i="23" s="1"/>
  <c r="AI490" i="23"/>
  <c r="AQ490" i="23" s="1"/>
  <c r="AL490" i="23"/>
  <c r="BF490" i="23" s="1"/>
  <c r="AI334" i="23"/>
  <c r="AQ334" i="23" s="1"/>
  <c r="AL334" i="23"/>
  <c r="BF334" i="23" s="1"/>
  <c r="AL735" i="23"/>
  <c r="BF735" i="23" s="1"/>
  <c r="AL67" i="23"/>
  <c r="BF67" i="23" s="1"/>
  <c r="AI331" i="23"/>
  <c r="AQ331" i="23" s="1"/>
  <c r="AL331" i="23"/>
  <c r="BF331" i="23" s="1"/>
  <c r="AI365" i="23"/>
  <c r="AQ365" i="23" s="1"/>
  <c r="AL365" i="23"/>
  <c r="BF365" i="23" s="1"/>
  <c r="AI304" i="23"/>
  <c r="AQ304" i="23" s="1"/>
  <c r="AL304" i="23"/>
  <c r="BF304" i="23" s="1"/>
  <c r="AI424" i="23"/>
  <c r="AQ424" i="23" s="1"/>
  <c r="AL424" i="23"/>
  <c r="BF424" i="23" s="1"/>
  <c r="AI17" i="23"/>
  <c r="AQ17" i="23" s="1"/>
  <c r="AL17" i="23"/>
  <c r="BF17" i="23" s="1"/>
  <c r="AL984" i="23"/>
  <c r="BF984" i="23" s="1"/>
  <c r="AL119" i="23"/>
  <c r="BF119" i="23" s="1"/>
  <c r="AL141" i="23"/>
  <c r="BF141" i="23" s="1"/>
  <c r="AI192" i="23"/>
  <c r="AQ192" i="23" s="1"/>
  <c r="AL192" i="23"/>
  <c r="BF192" i="23" s="1"/>
  <c r="AI269" i="23"/>
  <c r="AQ269" i="23" s="1"/>
  <c r="AL269" i="23"/>
  <c r="BF269" i="23" s="1"/>
  <c r="AL929" i="23"/>
  <c r="BF929" i="23" s="1"/>
  <c r="AI328" i="23"/>
  <c r="AQ328" i="23" s="1"/>
  <c r="AL328" i="23"/>
  <c r="BF328" i="23" s="1"/>
  <c r="AI526" i="23"/>
  <c r="AQ526" i="23" s="1"/>
  <c r="AL526" i="23"/>
  <c r="BF526" i="23" s="1"/>
  <c r="AI130" i="23"/>
  <c r="AQ130" i="23" s="1"/>
  <c r="AL130" i="23"/>
  <c r="BF130" i="23" s="1"/>
  <c r="AI701" i="23"/>
  <c r="AQ701" i="23" s="1"/>
  <c r="AL701" i="23"/>
  <c r="BF701" i="23" s="1"/>
  <c r="AL1065" i="23"/>
  <c r="BF1065" i="23" s="1"/>
  <c r="AL271" i="23"/>
  <c r="BF271" i="23" s="1"/>
  <c r="AI224" i="23"/>
  <c r="AQ224" i="23" s="1"/>
  <c r="AJ411" i="23"/>
  <c r="AV411" i="23" s="1"/>
  <c r="AJ336" i="23"/>
  <c r="AV336" i="23" s="1"/>
  <c r="AJ70" i="23"/>
  <c r="AV70" i="23" s="1"/>
  <c r="AJ504" i="23"/>
  <c r="AV504" i="23" s="1"/>
  <c r="AJ379" i="23"/>
  <c r="AV379" i="23" s="1"/>
  <c r="AJ368" i="23"/>
  <c r="AV368" i="23" s="1"/>
  <c r="AJ357" i="23"/>
  <c r="AV357" i="23" s="1"/>
  <c r="AI876" i="23"/>
  <c r="AQ876" i="23" s="1"/>
  <c r="AI272" i="23"/>
  <c r="AQ272" i="23" s="1"/>
  <c r="AI129" i="23"/>
  <c r="AQ129" i="23" s="1"/>
  <c r="AI931" i="23"/>
  <c r="AQ931" i="23" s="1"/>
  <c r="AI421" i="23"/>
  <c r="AQ421" i="23" s="1"/>
  <c r="AI260" i="23"/>
  <c r="AQ260" i="23" s="1"/>
  <c r="AI1064" i="23"/>
  <c r="AQ1064" i="23" s="1"/>
  <c r="AI446" i="23"/>
  <c r="AQ446" i="23" s="1"/>
  <c r="AI110" i="23"/>
  <c r="AQ110" i="23" s="1"/>
  <c r="AI255" i="23"/>
  <c r="AQ255" i="23" s="1"/>
  <c r="AI302" i="23"/>
  <c r="AQ302" i="23" s="1"/>
  <c r="AI92" i="23"/>
  <c r="AQ92" i="23" s="1"/>
  <c r="AI1009" i="23"/>
  <c r="AQ1009" i="23" s="1"/>
  <c r="AI684" i="23"/>
  <c r="AQ684" i="23" s="1"/>
  <c r="AJ335" i="23"/>
  <c r="AV335" i="23" s="1"/>
  <c r="AI607" i="23"/>
  <c r="AQ607" i="23" s="1"/>
  <c r="AI659" i="23"/>
  <c r="AQ659" i="23" s="1"/>
  <c r="AI196" i="23"/>
  <c r="AQ196" i="23" s="1"/>
  <c r="AI666" i="23"/>
  <c r="AQ666" i="23" s="1"/>
  <c r="AI251" i="23"/>
  <c r="AQ251" i="23" s="1"/>
  <c r="AJ328" i="23"/>
  <c r="AV328" i="23" s="1"/>
  <c r="AI384" i="23"/>
  <c r="AQ384" i="23" s="1"/>
  <c r="AI285" i="23"/>
  <c r="AQ285" i="23" s="1"/>
  <c r="AI261" i="23"/>
  <c r="AQ261" i="23" s="1"/>
  <c r="AI357" i="23"/>
  <c r="AQ357" i="23" s="1"/>
  <c r="AJ384" i="23"/>
  <c r="AV384" i="23" s="1"/>
  <c r="AJ546" i="23"/>
  <c r="AV546" i="23" s="1"/>
  <c r="AI859" i="23"/>
  <c r="AQ859" i="23" s="1"/>
  <c r="AI134" i="23"/>
  <c r="AQ134" i="23" s="1"/>
  <c r="AI59" i="23"/>
  <c r="AQ59" i="23" s="1"/>
  <c r="AI41" i="23"/>
  <c r="AQ41" i="23" s="1"/>
  <c r="AI389" i="23"/>
  <c r="AQ389" i="23" s="1"/>
  <c r="AG1029" i="23"/>
  <c r="AM1029" i="23" s="1"/>
  <c r="AI1029" i="23"/>
  <c r="AQ1029" i="23" s="1"/>
  <c r="AG835" i="23"/>
  <c r="AM835" i="23" s="1"/>
  <c r="AI835" i="23"/>
  <c r="AQ835" i="23" s="1"/>
  <c r="AG430" i="23"/>
  <c r="AM430" i="23" s="1"/>
  <c r="AI430" i="23"/>
  <c r="AQ430" i="23" s="1"/>
  <c r="AG789" i="23"/>
  <c r="AM789" i="23" s="1"/>
  <c r="AI789" i="23"/>
  <c r="AQ789" i="23" s="1"/>
  <c r="AG87" i="23"/>
  <c r="AM87" i="23" s="1"/>
  <c r="AI87" i="23"/>
  <c r="AQ87" i="23" s="1"/>
  <c r="AG160" i="23"/>
  <c r="AM160" i="23" s="1"/>
  <c r="AI160" i="23"/>
  <c r="AQ160" i="23" s="1"/>
  <c r="AG15" i="23"/>
  <c r="AM15" i="23" s="1"/>
  <c r="AI15" i="23"/>
  <c r="AQ15" i="23" s="1"/>
  <c r="AG265" i="23"/>
  <c r="AM265" i="23" s="1"/>
  <c r="AI265" i="23"/>
  <c r="AQ265" i="23" s="1"/>
  <c r="AG922" i="23"/>
  <c r="AM922" i="23" s="1"/>
  <c r="AI922" i="23"/>
  <c r="AQ922" i="23" s="1"/>
  <c r="AG182" i="23"/>
  <c r="AM182" i="23" s="1"/>
  <c r="AI182" i="23"/>
  <c r="AQ182" i="23" s="1"/>
  <c r="AG263" i="23"/>
  <c r="AM263" i="23" s="1"/>
  <c r="AI263" i="23"/>
  <c r="AQ263" i="23" s="1"/>
  <c r="AG39" i="23"/>
  <c r="AM39" i="23" s="1"/>
  <c r="AI39" i="23"/>
  <c r="AQ39" i="23" s="1"/>
  <c r="AG123" i="23"/>
  <c r="AM123" i="23" s="1"/>
  <c r="AI123" i="23"/>
  <c r="AQ123" i="23" s="1"/>
  <c r="AG388" i="23"/>
  <c r="AM388" i="23" s="1"/>
  <c r="AI388" i="23"/>
  <c r="AQ388" i="23" s="1"/>
  <c r="AG278" i="23"/>
  <c r="AM278" i="23" s="1"/>
  <c r="AI278" i="23"/>
  <c r="AQ278" i="23" s="1"/>
  <c r="AI48" i="23"/>
  <c r="AQ48" i="23" s="1"/>
  <c r="AI254" i="23"/>
  <c r="AQ254" i="23" s="1"/>
  <c r="AI120" i="23"/>
  <c r="AQ120" i="23" s="1"/>
  <c r="AG1039" i="23"/>
  <c r="AM1039" i="23" s="1"/>
  <c r="AI1039" i="23"/>
  <c r="AQ1039" i="23" s="1"/>
  <c r="AG83" i="23"/>
  <c r="AM83" i="23" s="1"/>
  <c r="AI83" i="23"/>
  <c r="AQ83" i="23" s="1"/>
  <c r="AG256" i="23"/>
  <c r="AM256" i="23" s="1"/>
  <c r="AI256" i="23"/>
  <c r="AQ256" i="23" s="1"/>
  <c r="AG857" i="23"/>
  <c r="AM857" i="23" s="1"/>
  <c r="AI857" i="23"/>
  <c r="AQ857" i="23" s="1"/>
  <c r="AG144" i="23"/>
  <c r="AM144" i="23" s="1"/>
  <c r="AI144" i="23"/>
  <c r="AQ144" i="23" s="1"/>
  <c r="AG359" i="23"/>
  <c r="AM359" i="23" s="1"/>
  <c r="AI359" i="23"/>
  <c r="AQ359" i="23" s="1"/>
  <c r="AG462" i="23"/>
  <c r="AM462" i="23" s="1"/>
  <c r="AI462" i="23"/>
  <c r="AQ462" i="23" s="1"/>
  <c r="AG383" i="23"/>
  <c r="AM383" i="23" s="1"/>
  <c r="AI383" i="23"/>
  <c r="AQ383" i="23" s="1"/>
  <c r="AG9" i="23"/>
  <c r="AM9" i="23" s="1"/>
  <c r="AI9" i="23"/>
  <c r="AQ9" i="23" s="1"/>
  <c r="AG133" i="23"/>
  <c r="AM133" i="23" s="1"/>
  <c r="AI133" i="23"/>
  <c r="AQ133" i="23" s="1"/>
  <c r="AG188" i="23"/>
  <c r="AM188" i="23" s="1"/>
  <c r="AI188" i="23"/>
  <c r="AQ188" i="23" s="1"/>
  <c r="AG769" i="23"/>
  <c r="AM769" i="23" s="1"/>
  <c r="AI769" i="23"/>
  <c r="AQ769" i="23" s="1"/>
  <c r="AI533" i="23"/>
  <c r="AQ533" i="23" s="1"/>
  <c r="AI449" i="23"/>
  <c r="AQ449" i="23" s="1"/>
  <c r="AI171" i="23"/>
  <c r="AQ171" i="23" s="1"/>
  <c r="AI276" i="23"/>
  <c r="AQ276" i="23" s="1"/>
  <c r="AI271" i="23"/>
  <c r="AQ271" i="23" s="1"/>
  <c r="AI21" i="23"/>
  <c r="AQ21" i="23" s="1"/>
  <c r="AI23" i="23"/>
  <c r="AQ23" i="23" s="1"/>
  <c r="AI991" i="23"/>
  <c r="AQ991" i="23" s="1"/>
  <c r="AI243" i="23"/>
  <c r="AQ243" i="23" s="1"/>
  <c r="AG841" i="23"/>
  <c r="AM841" i="23" s="1"/>
  <c r="AI841" i="23"/>
  <c r="AQ841" i="23" s="1"/>
  <c r="AG980" i="23"/>
  <c r="AM980" i="23" s="1"/>
  <c r="AI980" i="23"/>
  <c r="AQ980" i="23" s="1"/>
  <c r="AG797" i="23"/>
  <c r="AM797" i="23" s="1"/>
  <c r="AI797" i="23"/>
  <c r="AQ797" i="23" s="1"/>
  <c r="AJ640" i="23"/>
  <c r="AV640" i="23" s="1"/>
  <c r="AG683" i="23"/>
  <c r="AM683" i="23" s="1"/>
  <c r="AI683" i="23"/>
  <c r="AQ683" i="23" s="1"/>
  <c r="AG830" i="23"/>
  <c r="AM830" i="23" s="1"/>
  <c r="AI830" i="23"/>
  <c r="AQ830" i="23" s="1"/>
  <c r="AG826" i="23"/>
  <c r="AM826" i="23" s="1"/>
  <c r="AI826" i="23"/>
  <c r="AQ826" i="23" s="1"/>
  <c r="AG559" i="23"/>
  <c r="AM559" i="23" s="1"/>
  <c r="AI559" i="23"/>
  <c r="AQ559" i="23" s="1"/>
  <c r="AG473" i="23"/>
  <c r="AM473" i="23" s="1"/>
  <c r="AI473" i="23"/>
  <c r="AQ473" i="23" s="1"/>
  <c r="AG921" i="23"/>
  <c r="AM921" i="23" s="1"/>
  <c r="AI921" i="23"/>
  <c r="AQ921" i="23" s="1"/>
  <c r="AG113" i="23"/>
  <c r="AM113" i="23" s="1"/>
  <c r="AI113" i="23"/>
  <c r="AQ113" i="23" s="1"/>
  <c r="AG99" i="23"/>
  <c r="AM99" i="23" s="1"/>
  <c r="AI99" i="23"/>
  <c r="AQ99" i="23" s="1"/>
  <c r="AG135" i="23"/>
  <c r="AM135" i="23" s="1"/>
  <c r="AI135" i="23"/>
  <c r="AQ135" i="23" s="1"/>
  <c r="AG176" i="23"/>
  <c r="AM176" i="23" s="1"/>
  <c r="AI176" i="23"/>
  <c r="AQ176" i="23" s="1"/>
  <c r="AG12" i="23"/>
  <c r="AM12" i="23" s="1"/>
  <c r="AI12" i="23"/>
  <c r="AQ12" i="23" s="1"/>
  <c r="AG5" i="23"/>
  <c r="AM5" i="23" s="1"/>
  <c r="AI5" i="23"/>
  <c r="AQ5" i="23" s="1"/>
  <c r="AI154" i="23"/>
  <c r="AQ154" i="23" s="1"/>
  <c r="AI955" i="23"/>
  <c r="AQ955" i="23" s="1"/>
  <c r="AG167" i="23"/>
  <c r="AM167" i="23" s="1"/>
  <c r="AI167" i="23"/>
  <c r="AQ167" i="23" s="1"/>
  <c r="AG244" i="23"/>
  <c r="AM244" i="23" s="1"/>
  <c r="AI244" i="23"/>
  <c r="AQ244" i="23" s="1"/>
  <c r="AG40" i="23"/>
  <c r="AM40" i="23" s="1"/>
  <c r="AI40" i="23"/>
  <c r="AQ40" i="23" s="1"/>
  <c r="AG609" i="23"/>
  <c r="AM609" i="23" s="1"/>
  <c r="AI609" i="23"/>
  <c r="AQ609" i="23" s="1"/>
  <c r="AH153" i="23"/>
  <c r="AP153" i="23" s="1"/>
  <c r="AI153" i="23"/>
  <c r="AQ153" i="23" s="1"/>
  <c r="AG172" i="23"/>
  <c r="AM172" i="23" s="1"/>
  <c r="AI172" i="23"/>
  <c r="AQ172" i="23" s="1"/>
  <c r="AG380" i="23"/>
  <c r="AM380" i="23" s="1"/>
  <c r="AI380" i="23"/>
  <c r="AQ380" i="23" s="1"/>
  <c r="AG407" i="23"/>
  <c r="AM407" i="23" s="1"/>
  <c r="AI407" i="23"/>
  <c r="AQ407" i="23" s="1"/>
  <c r="AG19" i="23"/>
  <c r="AM19" i="23" s="1"/>
  <c r="AI19" i="23"/>
  <c r="AQ19" i="23" s="1"/>
  <c r="AG236" i="23"/>
  <c r="AM236" i="23" s="1"/>
  <c r="AI236" i="23"/>
  <c r="AQ236" i="23" s="1"/>
  <c r="AG218" i="23"/>
  <c r="AM218" i="23" s="1"/>
  <c r="AI218" i="23"/>
  <c r="AQ218" i="23" s="1"/>
  <c r="AG157" i="23"/>
  <c r="AM157" i="23" s="1"/>
  <c r="AI157" i="23"/>
  <c r="AQ157" i="23" s="1"/>
  <c r="AG186" i="23"/>
  <c r="AM186" i="23" s="1"/>
  <c r="AI186" i="23"/>
  <c r="AQ186" i="23" s="1"/>
  <c r="AG143" i="23"/>
  <c r="AM143" i="23" s="1"/>
  <c r="AI143" i="23"/>
  <c r="AQ143" i="23" s="1"/>
  <c r="AI882" i="23"/>
  <c r="AQ882" i="23" s="1"/>
  <c r="AI63" i="23"/>
  <c r="AQ63" i="23" s="1"/>
  <c r="AI1014" i="23"/>
  <c r="AQ1014" i="23" s="1"/>
  <c r="AI1066" i="23"/>
  <c r="AQ1066" i="23" s="1"/>
  <c r="AI54" i="23"/>
  <c r="AQ54" i="23" s="1"/>
  <c r="AI794" i="23"/>
  <c r="AQ794" i="23" s="1"/>
  <c r="AG898" i="23"/>
  <c r="AM898" i="23" s="1"/>
  <c r="AI898" i="23"/>
  <c r="AQ898" i="23" s="1"/>
  <c r="AG352" i="23"/>
  <c r="AM352" i="23" s="1"/>
  <c r="AI352" i="23"/>
  <c r="AQ352" i="23" s="1"/>
  <c r="AJ67" i="23"/>
  <c r="AV67" i="23" s="1"/>
  <c r="AG696" i="23"/>
  <c r="AM696" i="23" s="1"/>
  <c r="AI696" i="23"/>
  <c r="AQ696" i="23" s="1"/>
  <c r="AG871" i="23"/>
  <c r="AM871" i="23" s="1"/>
  <c r="AI871" i="23"/>
  <c r="AQ871" i="23" s="1"/>
  <c r="AG519" i="23"/>
  <c r="AM519" i="23" s="1"/>
  <c r="AI519" i="23"/>
  <c r="AQ519" i="23" s="1"/>
  <c r="AI1079" i="23"/>
  <c r="AQ1079" i="23" s="1"/>
  <c r="AI768" i="23"/>
  <c r="AQ768" i="23" s="1"/>
  <c r="AI678" i="23"/>
  <c r="AQ678" i="23" s="1"/>
  <c r="AI245" i="23"/>
  <c r="AQ245" i="23" s="1"/>
  <c r="AI538" i="23"/>
  <c r="AQ538" i="23" s="1"/>
  <c r="AI72" i="23"/>
  <c r="AQ72" i="23" s="1"/>
  <c r="AI465" i="23"/>
  <c r="AQ465" i="23" s="1"/>
  <c r="AI142" i="23"/>
  <c r="AQ142" i="23" s="1"/>
  <c r="AG183" i="23"/>
  <c r="AM183" i="23" s="1"/>
  <c r="AI183" i="23"/>
  <c r="AQ183" i="23" s="1"/>
  <c r="AG203" i="23"/>
  <c r="AM203" i="23" s="1"/>
  <c r="AI203" i="23"/>
  <c r="AQ203" i="23" s="1"/>
  <c r="AJ553" i="23"/>
  <c r="AV553" i="23" s="1"/>
  <c r="AJ349" i="23"/>
  <c r="AV349" i="23" s="1"/>
  <c r="AG783" i="23"/>
  <c r="AM783" i="23" s="1"/>
  <c r="AI783" i="23"/>
  <c r="AQ783" i="23" s="1"/>
  <c r="AI718" i="23"/>
  <c r="AQ718" i="23" s="1"/>
  <c r="AI169" i="23"/>
  <c r="AQ169" i="23" s="1"/>
  <c r="AI194" i="23"/>
  <c r="AQ194" i="23" s="1"/>
  <c r="AI574" i="23"/>
  <c r="AQ574" i="23" s="1"/>
  <c r="AI455" i="23"/>
  <c r="AQ455" i="23" s="1"/>
  <c r="AI762" i="23"/>
  <c r="AQ762" i="23" s="1"/>
  <c r="AI60" i="23"/>
  <c r="AQ60" i="23" s="1"/>
  <c r="AI250" i="23"/>
  <c r="AQ250" i="23" s="1"/>
  <c r="AI209" i="23"/>
  <c r="AQ209" i="23" s="1"/>
  <c r="AI464" i="23"/>
  <c r="AQ464" i="23" s="1"/>
  <c r="AI418" i="23"/>
  <c r="AQ418" i="23" s="1"/>
  <c r="AI911" i="23"/>
  <c r="AQ911" i="23" s="1"/>
  <c r="AI677" i="23"/>
  <c r="AQ677" i="23" s="1"/>
  <c r="AI474" i="23"/>
  <c r="AQ474" i="23" s="1"/>
  <c r="AI610" i="23"/>
  <c r="AQ610" i="23" s="1"/>
  <c r="AI88" i="23"/>
  <c r="AQ88" i="23" s="1"/>
  <c r="AI240" i="23"/>
  <c r="AQ240" i="23" s="1"/>
  <c r="AG894" i="23"/>
  <c r="AM894" i="23" s="1"/>
  <c r="AI894" i="23"/>
  <c r="AQ894" i="23" s="1"/>
  <c r="AI58" i="23"/>
  <c r="AQ58" i="23" s="1"/>
  <c r="AG852" i="23"/>
  <c r="AM852" i="23" s="1"/>
  <c r="AI852" i="23"/>
  <c r="AQ852" i="23" s="1"/>
  <c r="AG270" i="23"/>
  <c r="AM270" i="23" s="1"/>
  <c r="AI270" i="23"/>
  <c r="AQ270" i="23" s="1"/>
  <c r="AG581" i="23"/>
  <c r="AM581" i="23" s="1"/>
  <c r="AI581" i="23"/>
  <c r="AQ581" i="23" s="1"/>
  <c r="AG26" i="23"/>
  <c r="AM26" i="23" s="1"/>
  <c r="AI26" i="23"/>
  <c r="AQ26" i="23" s="1"/>
  <c r="AG599" i="23"/>
  <c r="AM599" i="23" s="1"/>
  <c r="AI599" i="23"/>
  <c r="AQ599" i="23" s="1"/>
  <c r="AG230" i="23"/>
  <c r="AM230" i="23" s="1"/>
  <c r="AI230" i="23"/>
  <c r="AQ230" i="23" s="1"/>
  <c r="AG564" i="23"/>
  <c r="AM564" i="23" s="1"/>
  <c r="AI564" i="23"/>
  <c r="AQ564" i="23" s="1"/>
  <c r="AG150" i="23"/>
  <c r="AM150" i="23" s="1"/>
  <c r="AI150" i="23"/>
  <c r="AQ150" i="23" s="1"/>
  <c r="AG156" i="23"/>
  <c r="AM156" i="23" s="1"/>
  <c r="AI156" i="23"/>
  <c r="AQ156" i="23" s="1"/>
  <c r="AG149" i="23"/>
  <c r="AM149" i="23" s="1"/>
  <c r="AI149" i="23"/>
  <c r="AQ149" i="23" s="1"/>
  <c r="AG32" i="23"/>
  <c r="AM32" i="23" s="1"/>
  <c r="AI32" i="23"/>
  <c r="AQ32" i="23" s="1"/>
  <c r="AG959" i="23"/>
  <c r="AM959" i="23" s="1"/>
  <c r="AI959" i="23"/>
  <c r="AQ959" i="23" s="1"/>
  <c r="AG125" i="23"/>
  <c r="AM125" i="23" s="1"/>
  <c r="AI125" i="23"/>
  <c r="AQ125" i="23" s="1"/>
  <c r="AG345" i="23"/>
  <c r="AM345" i="23" s="1"/>
  <c r="AI345" i="23"/>
  <c r="AQ345" i="23" s="1"/>
  <c r="AI634" i="23"/>
  <c r="AQ634" i="23" s="1"/>
  <c r="AI730" i="23"/>
  <c r="AQ730" i="23" s="1"/>
  <c r="AI433" i="23"/>
  <c r="AQ433" i="23" s="1"/>
  <c r="AI346" i="23"/>
  <c r="AQ346" i="23" s="1"/>
  <c r="AI105" i="23"/>
  <c r="AQ105" i="23" s="1"/>
  <c r="AI104" i="23"/>
  <c r="AQ104" i="23" s="1"/>
  <c r="AI103" i="23"/>
  <c r="AQ103" i="23" s="1"/>
  <c r="AI996" i="23"/>
  <c r="AQ996" i="23" s="1"/>
  <c r="AI824" i="23"/>
  <c r="AQ824" i="23" s="1"/>
  <c r="AI27" i="23"/>
  <c r="AQ27" i="23" s="1"/>
  <c r="AI179" i="23"/>
  <c r="AQ179" i="23" s="1"/>
  <c r="AI33" i="23"/>
  <c r="AQ33" i="23" s="1"/>
  <c r="AI62" i="23"/>
  <c r="AQ62" i="23" s="1"/>
  <c r="AI303" i="23"/>
  <c r="AQ303" i="23" s="1"/>
  <c r="AJ295" i="23"/>
  <c r="AV295" i="23" s="1"/>
  <c r="AJ1063" i="23"/>
  <c r="AV1063" i="23" s="1"/>
  <c r="H1063" i="23"/>
  <c r="AJ46" i="23"/>
  <c r="AV46" i="23" s="1"/>
  <c r="H46" i="23"/>
  <c r="AJ956" i="23"/>
  <c r="AV956" i="23" s="1"/>
  <c r="H956" i="23"/>
  <c r="AJ630" i="23"/>
  <c r="AV630" i="23" s="1"/>
  <c r="H630" i="23"/>
  <c r="AJ269" i="23"/>
  <c r="AV269" i="23" s="1"/>
  <c r="H269" i="23"/>
  <c r="AJ401" i="23"/>
  <c r="AV401" i="23" s="1"/>
  <c r="H401" i="23"/>
  <c r="AJ623" i="23"/>
  <c r="AV623" i="23" s="1"/>
  <c r="H623" i="23"/>
  <c r="AJ496" i="23"/>
  <c r="AV496" i="23" s="1"/>
  <c r="H496" i="23"/>
  <c r="AJ1017" i="23"/>
  <c r="AV1017" i="23" s="1"/>
  <c r="H1017" i="23"/>
  <c r="AJ680" i="23"/>
  <c r="AV680" i="23" s="1"/>
  <c r="H680" i="23"/>
  <c r="AJ635" i="23"/>
  <c r="AV635" i="23" s="1"/>
  <c r="H635" i="23"/>
  <c r="AJ925" i="23"/>
  <c r="AV925" i="23" s="1"/>
  <c r="H925" i="23"/>
  <c r="AJ525" i="23"/>
  <c r="AV525" i="23" s="1"/>
  <c r="H525" i="23"/>
  <c r="AJ45" i="23"/>
  <c r="AV45" i="23" s="1"/>
  <c r="H45" i="23"/>
  <c r="AJ265" i="23"/>
  <c r="AV265" i="23" s="1"/>
  <c r="H265" i="23"/>
  <c r="AJ472" i="23"/>
  <c r="AV472" i="23" s="1"/>
  <c r="H472" i="23"/>
  <c r="AJ446" i="23"/>
  <c r="AV446" i="23" s="1"/>
  <c r="H446" i="23"/>
  <c r="AJ146" i="23"/>
  <c r="AV146" i="23" s="1"/>
  <c r="H146" i="23"/>
  <c r="AJ1079" i="23"/>
  <c r="AV1079" i="23" s="1"/>
  <c r="H1079" i="23"/>
  <c r="AJ412" i="23"/>
  <c r="AV412" i="23" s="1"/>
  <c r="H412" i="23"/>
  <c r="AJ982" i="23"/>
  <c r="AV982" i="23" s="1"/>
  <c r="H982" i="23"/>
  <c r="AJ145" i="23"/>
  <c r="AV145" i="23" s="1"/>
  <c r="H145" i="23"/>
  <c r="AJ1043" i="23"/>
  <c r="AV1043" i="23" s="1"/>
  <c r="H1043" i="23"/>
  <c r="AJ69" i="23"/>
  <c r="AV69" i="23" s="1"/>
  <c r="H69" i="23"/>
  <c r="AJ872" i="23"/>
  <c r="AV872" i="23" s="1"/>
  <c r="H872" i="23"/>
  <c r="AJ66" i="23"/>
  <c r="AV66" i="23" s="1"/>
  <c r="H66" i="23"/>
  <c r="AJ927" i="23"/>
  <c r="AV927" i="23" s="1"/>
  <c r="H927" i="23"/>
  <c r="AJ98" i="23"/>
  <c r="AV98" i="23" s="1"/>
  <c r="H98" i="23"/>
  <c r="AJ114" i="23"/>
  <c r="AV114" i="23" s="1"/>
  <c r="H114" i="23"/>
  <c r="AJ804" i="23"/>
  <c r="AV804" i="23" s="1"/>
  <c r="H804" i="23"/>
  <c r="AJ1009" i="23"/>
  <c r="AV1009" i="23" s="1"/>
  <c r="H1009" i="23"/>
  <c r="AJ1058" i="23"/>
  <c r="AV1058" i="23" s="1"/>
  <c r="H1058" i="23"/>
  <c r="AJ128" i="23"/>
  <c r="AV128" i="23" s="1"/>
  <c r="H128" i="23"/>
  <c r="AJ456" i="23"/>
  <c r="AV456" i="23" s="1"/>
  <c r="H456" i="23"/>
  <c r="AJ973" i="23"/>
  <c r="AV973" i="23" s="1"/>
  <c r="H973" i="23"/>
  <c r="AJ957" i="23"/>
  <c r="AV957" i="23" s="1"/>
  <c r="H957" i="23"/>
  <c r="AJ206" i="23"/>
  <c r="AV206" i="23" s="1"/>
  <c r="H206" i="23"/>
  <c r="AJ947" i="23"/>
  <c r="AV947" i="23" s="1"/>
  <c r="H947" i="23"/>
  <c r="AJ894" i="23"/>
  <c r="AV894" i="23" s="1"/>
  <c r="H894" i="23"/>
  <c r="AJ615" i="23"/>
  <c r="AV615" i="23" s="1"/>
  <c r="H615" i="23"/>
  <c r="AJ160" i="23"/>
  <c r="AV160" i="23" s="1"/>
  <c r="H160" i="23"/>
  <c r="AJ917" i="23"/>
  <c r="AV917" i="23" s="1"/>
  <c r="H917" i="23"/>
  <c r="AJ909" i="23"/>
  <c r="AV909" i="23" s="1"/>
  <c r="H909" i="23"/>
  <c r="AJ904" i="23"/>
  <c r="AV904" i="23" s="1"/>
  <c r="H904" i="23"/>
  <c r="AJ776" i="23"/>
  <c r="AV776" i="23" s="1"/>
  <c r="H776" i="23"/>
  <c r="AJ779" i="23"/>
  <c r="AV779" i="23" s="1"/>
  <c r="H779" i="23"/>
  <c r="AJ283" i="23"/>
  <c r="AV283" i="23" s="1"/>
  <c r="H283" i="23"/>
  <c r="AJ886" i="23"/>
  <c r="AV886" i="23" s="1"/>
  <c r="H886" i="23"/>
  <c r="AJ44" i="23"/>
  <c r="AV44" i="23" s="1"/>
  <c r="H44" i="23"/>
  <c r="AJ126" i="23"/>
  <c r="AV126" i="23" s="1"/>
  <c r="H126" i="23"/>
  <c r="AJ167" i="23"/>
  <c r="AV167" i="23" s="1"/>
  <c r="H167" i="23"/>
  <c r="AJ714" i="23"/>
  <c r="AV714" i="23" s="1"/>
  <c r="H714" i="23"/>
  <c r="AJ1052" i="23"/>
  <c r="AV1052" i="23" s="1"/>
  <c r="H1052" i="23"/>
  <c r="AJ557" i="23"/>
  <c r="AV557" i="23" s="1"/>
  <c r="H557" i="23"/>
  <c r="AJ839" i="23"/>
  <c r="AV839" i="23" s="1"/>
  <c r="H839" i="23"/>
  <c r="AJ149" i="23"/>
  <c r="AV149" i="23" s="1"/>
  <c r="H149" i="23"/>
  <c r="AJ827" i="23"/>
  <c r="AV827" i="23" s="1"/>
  <c r="H827" i="23"/>
  <c r="AJ394" i="23"/>
  <c r="AV394" i="23" s="1"/>
  <c r="H394" i="23"/>
  <c r="AJ768" i="23"/>
  <c r="AV768" i="23" s="1"/>
  <c r="H768" i="23"/>
  <c r="AJ786" i="23"/>
  <c r="AV786" i="23" s="1"/>
  <c r="H786" i="23"/>
  <c r="AJ643" i="23"/>
  <c r="AV643" i="23" s="1"/>
  <c r="H643" i="23"/>
  <c r="AJ805" i="23"/>
  <c r="AV805" i="23" s="1"/>
  <c r="H805" i="23"/>
  <c r="AJ198" i="23"/>
  <c r="AV198" i="23" s="1"/>
  <c r="H198" i="23"/>
  <c r="AJ1024" i="23"/>
  <c r="AV1024" i="23" s="1"/>
  <c r="H1024" i="23"/>
  <c r="AJ30" i="23"/>
  <c r="AV30" i="23" s="1"/>
  <c r="H30" i="23"/>
  <c r="AJ724" i="23"/>
  <c r="AV724" i="23" s="1"/>
  <c r="H724" i="23"/>
  <c r="AJ763" i="23"/>
  <c r="AV763" i="23" s="1"/>
  <c r="H763" i="23"/>
  <c r="AJ648" i="23"/>
  <c r="AV648" i="23" s="1"/>
  <c r="H648" i="23"/>
  <c r="AJ770" i="23"/>
  <c r="AV770" i="23" s="1"/>
  <c r="H770" i="23"/>
  <c r="AJ899" i="23"/>
  <c r="AV899" i="23" s="1"/>
  <c r="H899" i="23"/>
  <c r="AJ745" i="23"/>
  <c r="AV745" i="23" s="1"/>
  <c r="H745" i="23"/>
  <c r="AJ983" i="23"/>
  <c r="AV983" i="23" s="1"/>
  <c r="H983" i="23"/>
  <c r="AJ543" i="23"/>
  <c r="AV543" i="23" s="1"/>
  <c r="H543" i="23"/>
  <c r="AJ996" i="23"/>
  <c r="AV996" i="23" s="1"/>
  <c r="H996" i="23"/>
  <c r="AJ147" i="23"/>
  <c r="AV147" i="23" s="1"/>
  <c r="H147" i="23"/>
  <c r="AJ721" i="23"/>
  <c r="AV721" i="23" s="1"/>
  <c r="H721" i="23"/>
  <c r="AJ140" i="23"/>
  <c r="AV140" i="23" s="1"/>
  <c r="H140" i="23"/>
  <c r="AJ227" i="23"/>
  <c r="AV227" i="23" s="1"/>
  <c r="H227" i="23"/>
  <c r="AJ1074" i="23"/>
  <c r="AV1074" i="23" s="1"/>
  <c r="H1074" i="23"/>
  <c r="AJ690" i="23"/>
  <c r="AV690" i="23" s="1"/>
  <c r="H690" i="23"/>
  <c r="AJ682" i="23"/>
  <c r="AV682" i="23" s="1"/>
  <c r="H682" i="23"/>
  <c r="AJ874" i="23"/>
  <c r="AV874" i="23" s="1"/>
  <c r="H874" i="23"/>
  <c r="AJ671" i="23"/>
  <c r="AV671" i="23" s="1"/>
  <c r="H671" i="23"/>
  <c r="AJ664" i="23"/>
  <c r="AV664" i="23" s="1"/>
  <c r="H664" i="23"/>
  <c r="AJ989" i="23"/>
  <c r="AV989" i="23" s="1"/>
  <c r="H989" i="23"/>
  <c r="AJ529" i="23"/>
  <c r="AV529" i="23" s="1"/>
  <c r="H529" i="23"/>
  <c r="H949" i="23"/>
  <c r="AJ949" i="23"/>
  <c r="AV949" i="23" s="1"/>
  <c r="AJ636" i="23"/>
  <c r="AV636" i="23" s="1"/>
  <c r="H636" i="23"/>
  <c r="AJ629" i="23"/>
  <c r="AV629" i="23" s="1"/>
  <c r="H629" i="23"/>
  <c r="AJ208" i="23"/>
  <c r="AV208" i="23" s="1"/>
  <c r="H208" i="23"/>
  <c r="AJ494" i="23"/>
  <c r="AV494" i="23" s="1"/>
  <c r="H494" i="23"/>
  <c r="AJ606" i="23"/>
  <c r="AV606" i="23" s="1"/>
  <c r="H606" i="23"/>
  <c r="AJ451" i="23"/>
  <c r="AV451" i="23" s="1"/>
  <c r="H451" i="23"/>
  <c r="AJ592" i="23"/>
  <c r="AV592" i="23" s="1"/>
  <c r="H592" i="23"/>
  <c r="AJ746" i="23"/>
  <c r="AV746" i="23" s="1"/>
  <c r="H746" i="23"/>
  <c r="AJ910" i="23"/>
  <c r="AV910" i="23" s="1"/>
  <c r="H910" i="23"/>
  <c r="AJ577" i="23"/>
  <c r="AV577" i="23" s="1"/>
  <c r="H577" i="23"/>
  <c r="AJ501" i="23"/>
  <c r="AV501" i="23" s="1"/>
  <c r="H501" i="23"/>
  <c r="AJ256" i="23"/>
  <c r="AV256" i="23" s="1"/>
  <c r="H256" i="23"/>
  <c r="AJ567" i="23"/>
  <c r="AV567" i="23" s="1"/>
  <c r="H567" i="23"/>
  <c r="AJ563" i="23"/>
  <c r="AV563" i="23" s="1"/>
  <c r="H563" i="23"/>
  <c r="AJ873" i="23"/>
  <c r="AV873" i="23" s="1"/>
  <c r="H873" i="23"/>
  <c r="AJ550" i="23"/>
  <c r="AV550" i="23" s="1"/>
  <c r="H550" i="23"/>
  <c r="AJ547" i="23"/>
  <c r="AV547" i="23" s="1"/>
  <c r="H547" i="23"/>
  <c r="AJ534" i="23"/>
  <c r="AV534" i="23" s="1"/>
  <c r="H534" i="23"/>
  <c r="AJ532" i="23"/>
  <c r="AV532" i="23" s="1"/>
  <c r="H532" i="23"/>
  <c r="AJ175" i="23"/>
  <c r="AV175" i="23" s="1"/>
  <c r="H175" i="23"/>
  <c r="AJ600" i="23"/>
  <c r="AV600" i="23" s="1"/>
  <c r="H600" i="23"/>
  <c r="AJ837" i="23"/>
  <c r="AV837" i="23" s="1"/>
  <c r="H837" i="23"/>
  <c r="AJ829" i="23"/>
  <c r="AV829" i="23" s="1"/>
  <c r="H829" i="23"/>
  <c r="AJ490" i="23"/>
  <c r="AV490" i="23" s="1"/>
  <c r="H490" i="23"/>
  <c r="AJ509" i="23"/>
  <c r="AV509" i="23" s="1"/>
  <c r="H509" i="23"/>
  <c r="AJ977" i="23"/>
  <c r="AV977" i="23" s="1"/>
  <c r="H977" i="23"/>
  <c r="AJ476" i="23"/>
  <c r="AV476" i="23" s="1"/>
  <c r="H476" i="23"/>
  <c r="AJ47" i="23"/>
  <c r="AV47" i="23" s="1"/>
  <c r="H47" i="23"/>
  <c r="AJ319" i="23"/>
  <c r="AV319" i="23" s="1"/>
  <c r="H319" i="23"/>
  <c r="AJ478" i="23"/>
  <c r="AV478" i="23" s="1"/>
  <c r="H478" i="23"/>
  <c r="AJ740" i="23"/>
  <c r="AV740" i="23" s="1"/>
  <c r="H740" i="23"/>
  <c r="AJ467" i="23"/>
  <c r="AV467" i="23" s="1"/>
  <c r="H467" i="23"/>
  <c r="AJ462" i="23"/>
  <c r="AV462" i="23" s="1"/>
  <c r="H462" i="23"/>
  <c r="AJ454" i="23"/>
  <c r="AV454" i="23" s="1"/>
  <c r="H454" i="23"/>
  <c r="AJ433" i="23"/>
  <c r="AV433" i="23" s="1"/>
  <c r="H433" i="23"/>
  <c r="AJ441" i="23"/>
  <c r="AV441" i="23" s="1"/>
  <c r="H441" i="23"/>
  <c r="AJ687" i="23"/>
  <c r="AV687" i="23" s="1"/>
  <c r="H687" i="23"/>
  <c r="AJ622" i="23"/>
  <c r="AV622" i="23" s="1"/>
  <c r="H622" i="23"/>
  <c r="AJ416" i="23"/>
  <c r="AV416" i="23" s="1"/>
  <c r="H416" i="23"/>
  <c r="AJ425" i="23"/>
  <c r="AV425" i="23" s="1"/>
  <c r="H425" i="23"/>
  <c r="AJ518" i="23"/>
  <c r="AV518" i="23" s="1"/>
  <c r="H518" i="23"/>
  <c r="AJ398" i="23"/>
  <c r="AV398" i="23" s="1"/>
  <c r="H398" i="23"/>
  <c r="AJ659" i="23"/>
  <c r="AV659" i="23" s="1"/>
  <c r="H659" i="23"/>
  <c r="AJ58" i="23"/>
  <c r="AV58" i="23" s="1"/>
  <c r="H58" i="23"/>
  <c r="AJ385" i="23"/>
  <c r="AV385" i="23" s="1"/>
  <c r="H385" i="23"/>
  <c r="AJ632" i="23"/>
  <c r="AV632" i="23" s="1"/>
  <c r="H632" i="23"/>
  <c r="AJ386" i="23"/>
  <c r="AV386" i="23" s="1"/>
  <c r="H386" i="23"/>
  <c r="AJ619" i="23"/>
  <c r="AV619" i="23" s="1"/>
  <c r="H619" i="23"/>
  <c r="AJ40" i="23"/>
  <c r="AV40" i="23" s="1"/>
  <c r="H40" i="23"/>
  <c r="AJ354" i="23"/>
  <c r="AV354" i="23" s="1"/>
  <c r="H354" i="23"/>
  <c r="AJ359" i="23"/>
  <c r="AV359" i="23" s="1"/>
  <c r="H359" i="23"/>
  <c r="AJ994" i="23"/>
  <c r="AV994" i="23" s="1"/>
  <c r="H994" i="23"/>
  <c r="AJ9" i="23"/>
  <c r="AV9" i="23" s="1"/>
  <c r="H9" i="23"/>
  <c r="AJ333" i="23"/>
  <c r="AV333" i="23" s="1"/>
  <c r="H333" i="23"/>
  <c r="AJ339" i="23"/>
  <c r="AV339" i="23" s="1"/>
  <c r="H339" i="23"/>
  <c r="AJ104" i="23"/>
  <c r="AV104" i="23" s="1"/>
  <c r="H104" i="23"/>
  <c r="AJ508" i="23"/>
  <c r="AV508" i="23" s="1"/>
  <c r="H508" i="23"/>
  <c r="AJ242" i="23"/>
  <c r="AV242" i="23" s="1"/>
  <c r="H242" i="23"/>
  <c r="AJ267" i="23"/>
  <c r="AV267" i="23" s="1"/>
  <c r="H267" i="23"/>
  <c r="AJ143" i="23"/>
  <c r="AV143" i="23" s="1"/>
  <c r="H143" i="23"/>
  <c r="AJ301" i="23"/>
  <c r="AV301" i="23" s="1"/>
  <c r="H301" i="23"/>
  <c r="AJ130" i="23"/>
  <c r="AV130" i="23" s="1"/>
  <c r="H130" i="23"/>
  <c r="H290" i="23"/>
  <c r="AJ290" i="23"/>
  <c r="AV290" i="23" s="1"/>
  <c r="AJ383" i="23"/>
  <c r="AV383" i="23" s="1"/>
  <c r="H383" i="23"/>
  <c r="AJ367" i="23"/>
  <c r="AV367" i="23" s="1"/>
  <c r="H367" i="23"/>
  <c r="AJ284" i="23"/>
  <c r="AV284" i="23" s="1"/>
  <c r="H284" i="23"/>
  <c r="AJ1078" i="23"/>
  <c r="AV1078" i="23" s="1"/>
  <c r="H1078" i="23"/>
  <c r="AJ945" i="23"/>
  <c r="AV945" i="23" s="1"/>
  <c r="H945" i="23"/>
  <c r="AJ841" i="23"/>
  <c r="AV841" i="23" s="1"/>
  <c r="H841" i="23"/>
  <c r="AJ937" i="23"/>
  <c r="AV937" i="23" s="1"/>
  <c r="H937" i="23"/>
  <c r="AJ1077" i="23"/>
  <c r="AV1077" i="23" s="1"/>
  <c r="H1077" i="23"/>
  <c r="AJ830" i="23"/>
  <c r="AV830" i="23" s="1"/>
  <c r="H830" i="23"/>
  <c r="AJ1049" i="23"/>
  <c r="AV1049" i="23" s="1"/>
  <c r="H1049" i="23"/>
  <c r="AJ1044" i="23"/>
  <c r="AV1044" i="23" s="1"/>
  <c r="H1044" i="23"/>
  <c r="AJ932" i="23"/>
  <c r="AV932" i="23" s="1"/>
  <c r="H932" i="23"/>
  <c r="AJ777" i="23"/>
  <c r="AV777" i="23" s="1"/>
  <c r="H777" i="23"/>
  <c r="AJ590" i="23"/>
  <c r="AV590" i="23" s="1"/>
  <c r="H590" i="23"/>
  <c r="AJ625" i="23"/>
  <c r="AV625" i="23" s="1"/>
  <c r="H625" i="23"/>
  <c r="AJ535" i="23"/>
  <c r="AV535" i="23" s="1"/>
  <c r="H535" i="23"/>
  <c r="AJ990" i="23"/>
  <c r="AV990" i="23" s="1"/>
  <c r="H990" i="23"/>
  <c r="AJ992" i="23"/>
  <c r="AV992" i="23" s="1"/>
  <c r="H992" i="23"/>
  <c r="AJ935" i="23"/>
  <c r="AV935" i="23" s="1"/>
  <c r="H935" i="23"/>
  <c r="AJ967" i="23"/>
  <c r="AV967" i="23" s="1"/>
  <c r="H967" i="23"/>
  <c r="AJ137" i="23"/>
  <c r="AV137" i="23" s="1"/>
  <c r="H137" i="23"/>
  <c r="AJ426" i="23"/>
  <c r="AV426" i="23" s="1"/>
  <c r="H426" i="23"/>
  <c r="AJ1059" i="23"/>
  <c r="AV1059" i="23" s="1"/>
  <c r="H1059" i="23"/>
  <c r="AJ934" i="23"/>
  <c r="AV934" i="23" s="1"/>
  <c r="H934" i="23"/>
  <c r="AJ782" i="23"/>
  <c r="AV782" i="23" s="1"/>
  <c r="H782" i="23"/>
  <c r="AJ920" i="23"/>
  <c r="AV920" i="23" s="1"/>
  <c r="H920" i="23"/>
  <c r="AJ916" i="23"/>
  <c r="AV916" i="23" s="1"/>
  <c r="H916" i="23"/>
  <c r="AJ675" i="23"/>
  <c r="AV675" i="23" s="1"/>
  <c r="H675" i="23"/>
  <c r="AJ219" i="23"/>
  <c r="AV219" i="23" s="1"/>
  <c r="H219" i="23"/>
  <c r="AJ215" i="23"/>
  <c r="AV215" i="23" s="1"/>
  <c r="H215" i="23"/>
  <c r="AJ492" i="23"/>
  <c r="AV492" i="23" s="1"/>
  <c r="H492" i="23"/>
  <c r="AJ569" i="23"/>
  <c r="AV569" i="23" s="1"/>
  <c r="H569" i="23"/>
  <c r="AJ624" i="23"/>
  <c r="AV624" i="23" s="1"/>
  <c r="H624" i="23"/>
  <c r="AJ833" i="23"/>
  <c r="AV833" i="23" s="1"/>
  <c r="H833" i="23"/>
  <c r="AJ809" i="23"/>
  <c r="AV809" i="23" s="1"/>
  <c r="H809" i="23"/>
  <c r="AJ246" i="23"/>
  <c r="AV246" i="23" s="1"/>
  <c r="H246" i="23"/>
  <c r="AJ120" i="23"/>
  <c r="AV120" i="23" s="1"/>
  <c r="H120" i="23"/>
  <c r="AJ972" i="23"/>
  <c r="AV972" i="23" s="1"/>
  <c r="H972" i="23"/>
  <c r="AJ605" i="23"/>
  <c r="AV605" i="23" s="1"/>
  <c r="H605" i="23"/>
  <c r="AJ838" i="23"/>
  <c r="AV838" i="23" s="1"/>
  <c r="H838" i="23"/>
  <c r="AJ774" i="23"/>
  <c r="AV774" i="23" s="1"/>
  <c r="H774" i="23"/>
  <c r="AJ826" i="23"/>
  <c r="AV826" i="23" s="1"/>
  <c r="H826" i="23"/>
  <c r="AJ391" i="23"/>
  <c r="AV391" i="23" s="1"/>
  <c r="H391" i="23"/>
  <c r="AJ819" i="23"/>
  <c r="AV819" i="23" s="1"/>
  <c r="H819" i="23"/>
  <c r="AJ748" i="23"/>
  <c r="AV748" i="23" s="1"/>
  <c r="H748" i="23"/>
  <c r="AJ1038" i="23"/>
  <c r="AV1038" i="23" s="1"/>
  <c r="H1038" i="23"/>
  <c r="AJ57" i="23"/>
  <c r="AV57" i="23" s="1"/>
  <c r="H57" i="23"/>
  <c r="AJ797" i="23"/>
  <c r="AV797" i="23" s="1"/>
  <c r="H797" i="23"/>
  <c r="AJ1023" i="23"/>
  <c r="AV1023" i="23" s="1"/>
  <c r="H1023" i="23"/>
  <c r="AJ138" i="23"/>
  <c r="AV138" i="23" s="1"/>
  <c r="H138" i="23"/>
  <c r="AJ209" i="23"/>
  <c r="AV209" i="23" s="1"/>
  <c r="H209" i="23"/>
  <c r="AJ679" i="23"/>
  <c r="AV679" i="23" s="1"/>
  <c r="H679" i="23"/>
  <c r="AJ1026" i="23"/>
  <c r="AV1026" i="23" s="1"/>
  <c r="H1026" i="23"/>
  <c r="AJ765" i="23"/>
  <c r="AV765" i="23" s="1"/>
  <c r="H765" i="23"/>
  <c r="AJ20" i="23"/>
  <c r="AV20" i="23" s="1"/>
  <c r="H20" i="23"/>
  <c r="AJ756" i="23"/>
  <c r="AV756" i="23" s="1"/>
  <c r="H756" i="23"/>
  <c r="AJ743" i="23"/>
  <c r="AV743" i="23" s="1"/>
  <c r="H743" i="23"/>
  <c r="AJ193" i="23"/>
  <c r="AV193" i="23" s="1"/>
  <c r="H193" i="23"/>
  <c r="AJ734" i="23"/>
  <c r="AV734" i="23" s="1"/>
  <c r="H734" i="23"/>
  <c r="AJ273" i="23"/>
  <c r="AV273" i="23" s="1"/>
  <c r="H273" i="23"/>
  <c r="AJ33" i="23"/>
  <c r="AV33" i="23" s="1"/>
  <c r="H33" i="23"/>
  <c r="AJ10" i="23"/>
  <c r="AV10" i="23" s="1"/>
  <c r="H10" i="23"/>
  <c r="AJ699" i="23"/>
  <c r="AV699" i="23" s="1"/>
  <c r="H699" i="23"/>
  <c r="H695" i="23"/>
  <c r="AJ695" i="23"/>
  <c r="AV695" i="23" s="1"/>
  <c r="AJ644" i="23"/>
  <c r="AV644" i="23" s="1"/>
  <c r="H644" i="23"/>
  <c r="AJ254" i="23"/>
  <c r="AV254" i="23" s="1"/>
  <c r="H254" i="23"/>
  <c r="AJ11" i="23"/>
  <c r="AV11" i="23" s="1"/>
  <c r="H11" i="23"/>
  <c r="AJ672" i="23"/>
  <c r="AV672" i="23" s="1"/>
  <c r="H672" i="23"/>
  <c r="AJ662" i="23"/>
  <c r="AV662" i="23" s="1"/>
  <c r="H662" i="23"/>
  <c r="AJ248" i="23"/>
  <c r="AV248" i="23" s="1"/>
  <c r="H248" i="23"/>
  <c r="AJ645" i="23"/>
  <c r="AV645" i="23" s="1"/>
  <c r="H645" i="23"/>
  <c r="AJ976" i="23"/>
  <c r="AV976" i="23" s="1"/>
  <c r="H976" i="23"/>
  <c r="AJ633" i="23"/>
  <c r="AV633" i="23" s="1"/>
  <c r="H633" i="23"/>
  <c r="AJ953" i="23"/>
  <c r="AV953" i="23" s="1"/>
  <c r="H953" i="23"/>
  <c r="AJ823" i="23"/>
  <c r="AV823" i="23" s="1"/>
  <c r="H823" i="23"/>
  <c r="AJ576" i="23"/>
  <c r="AV576" i="23" s="1"/>
  <c r="H576" i="23"/>
  <c r="AJ603" i="23"/>
  <c r="AV603" i="23" s="1"/>
  <c r="H603" i="23"/>
  <c r="AJ540" i="23"/>
  <c r="AV540" i="23" s="1"/>
  <c r="H540" i="23"/>
  <c r="AJ506" i="23"/>
  <c r="AV506" i="23" s="1"/>
  <c r="H506" i="23"/>
  <c r="AJ428" i="23"/>
  <c r="AV428" i="23" s="1"/>
  <c r="H428" i="23"/>
  <c r="AJ35" i="23"/>
  <c r="AV35" i="23" s="1"/>
  <c r="H35" i="23"/>
  <c r="AJ789" i="23"/>
  <c r="AV789" i="23" s="1"/>
  <c r="H789" i="23"/>
  <c r="AJ573" i="23"/>
  <c r="AV573" i="23" s="1"/>
  <c r="H573" i="23"/>
  <c r="AJ891" i="23"/>
  <c r="AV891" i="23" s="1"/>
  <c r="H891" i="23"/>
  <c r="AJ548" i="23"/>
  <c r="AV548" i="23" s="1"/>
  <c r="H548" i="23"/>
  <c r="AJ562" i="23"/>
  <c r="AV562" i="23" s="1"/>
  <c r="H562" i="23"/>
  <c r="AJ552" i="23"/>
  <c r="AV552" i="23" s="1"/>
  <c r="H552" i="23"/>
  <c r="AJ429" i="23"/>
  <c r="AV429" i="23" s="1"/>
  <c r="H429" i="23"/>
  <c r="AJ544" i="23"/>
  <c r="AV544" i="23" s="1"/>
  <c r="H544" i="23"/>
  <c r="AJ857" i="23"/>
  <c r="AV857" i="23" s="1"/>
  <c r="H857" i="23"/>
  <c r="AJ217" i="23"/>
  <c r="AV217" i="23" s="1"/>
  <c r="H217" i="23"/>
  <c r="AJ850" i="23"/>
  <c r="AV850" i="23" s="1"/>
  <c r="H850" i="23"/>
  <c r="AJ110" i="23"/>
  <c r="AV110" i="23" s="1"/>
  <c r="H110" i="23"/>
  <c r="AJ524" i="23"/>
  <c r="AV524" i="23" s="1"/>
  <c r="H524" i="23"/>
  <c r="AJ229" i="23"/>
  <c r="AV229" i="23" s="1"/>
  <c r="H229" i="23"/>
  <c r="AJ471" i="23"/>
  <c r="AV471" i="23" s="1"/>
  <c r="H471" i="23"/>
  <c r="AJ811" i="23"/>
  <c r="AV811" i="23" s="1"/>
  <c r="H811" i="23"/>
  <c r="AJ800" i="23"/>
  <c r="AV800" i="23" s="1"/>
  <c r="H800" i="23"/>
  <c r="AJ493" i="23"/>
  <c r="AV493" i="23" s="1"/>
  <c r="H493" i="23"/>
  <c r="AJ960" i="23"/>
  <c r="AV960" i="23" s="1"/>
  <c r="H960" i="23"/>
  <c r="AJ99" i="23"/>
  <c r="AV99" i="23" s="1"/>
  <c r="H99" i="23"/>
  <c r="AJ115" i="23"/>
  <c r="AV115" i="23" s="1"/>
  <c r="H115" i="23"/>
  <c r="AJ186" i="23"/>
  <c r="AV186" i="23" s="1"/>
  <c r="H186" i="23"/>
  <c r="AJ466" i="23"/>
  <c r="AV466" i="23" s="1"/>
  <c r="H466" i="23"/>
  <c r="AJ112" i="23"/>
  <c r="AV112" i="23" s="1"/>
  <c r="H112" i="23"/>
  <c r="AJ122" i="23"/>
  <c r="AV122" i="23" s="1"/>
  <c r="H122" i="23"/>
  <c r="AJ109" i="23"/>
  <c r="AV109" i="23" s="1"/>
  <c r="H109" i="23"/>
  <c r="AJ361" i="23"/>
  <c r="AV361" i="23" s="1"/>
  <c r="H361" i="23"/>
  <c r="AJ373" i="23"/>
  <c r="AV373" i="23" s="1"/>
  <c r="H373" i="23"/>
  <c r="AJ400" i="23"/>
  <c r="AV400" i="23" s="1"/>
  <c r="H400" i="23"/>
  <c r="AJ430" i="23"/>
  <c r="AV430" i="23" s="1"/>
  <c r="H430" i="23"/>
  <c r="AJ403" i="23"/>
  <c r="AV403" i="23" s="1"/>
  <c r="H403" i="23"/>
  <c r="AJ364" i="23"/>
  <c r="AV364" i="23" s="1"/>
  <c r="H364" i="23"/>
  <c r="AJ250" i="23"/>
  <c r="AV250" i="23" s="1"/>
  <c r="H250" i="23"/>
  <c r="H351" i="23"/>
  <c r="AJ351" i="23"/>
  <c r="AV351" i="23" s="1"/>
  <c r="AJ387" i="23"/>
  <c r="AV387" i="23" s="1"/>
  <c r="H387" i="23"/>
  <c r="AJ380" i="23"/>
  <c r="AV380" i="23" s="1"/>
  <c r="H380" i="23"/>
  <c r="AJ959" i="23"/>
  <c r="AV959" i="23" s="1"/>
  <c r="H959" i="23"/>
  <c r="AJ21" i="23"/>
  <c r="AV21" i="23" s="1"/>
  <c r="H21" i="23"/>
  <c r="AJ306" i="23"/>
  <c r="AV306" i="23" s="1"/>
  <c r="H306" i="23"/>
  <c r="AJ375" i="23"/>
  <c r="AV375" i="23" s="1"/>
  <c r="H375" i="23"/>
  <c r="AJ365" i="23"/>
  <c r="AV365" i="23" s="1"/>
  <c r="H365" i="23"/>
  <c r="AJ591" i="23"/>
  <c r="AV591" i="23" s="1"/>
  <c r="H591" i="23"/>
  <c r="AJ350" i="23"/>
  <c r="AV350" i="23" s="1"/>
  <c r="H350" i="23"/>
  <c r="AJ342" i="23"/>
  <c r="AV342" i="23" s="1"/>
  <c r="H342" i="23"/>
  <c r="AJ551" i="23"/>
  <c r="AV551" i="23" s="1"/>
  <c r="H551" i="23"/>
  <c r="AJ337" i="23"/>
  <c r="AV337" i="23" s="1"/>
  <c r="H337" i="23"/>
  <c r="AJ312" i="23"/>
  <c r="AV312" i="23" s="1"/>
  <c r="H312" i="23"/>
  <c r="AJ72" i="23"/>
  <c r="AV72" i="23" s="1"/>
  <c r="H72" i="23"/>
  <c r="AJ297" i="23"/>
  <c r="AV297" i="23" s="1"/>
  <c r="H297" i="23"/>
  <c r="AJ313" i="23"/>
  <c r="AV313" i="23" s="1"/>
  <c r="H313" i="23"/>
  <c r="AJ304" i="23"/>
  <c r="AV304" i="23" s="1"/>
  <c r="H304" i="23"/>
  <c r="AJ16" i="23"/>
  <c r="AV16" i="23" s="1"/>
  <c r="H16" i="23"/>
  <c r="AJ192" i="23"/>
  <c r="AV192" i="23" s="1"/>
  <c r="H192" i="23"/>
  <c r="AJ988" i="23"/>
  <c r="AV988" i="23" s="1"/>
  <c r="H988" i="23"/>
  <c r="AJ915" i="23"/>
  <c r="AV915" i="23" s="1"/>
  <c r="H915" i="23"/>
  <c r="AJ993" i="23"/>
  <c r="AV993" i="23" s="1"/>
  <c r="H993" i="23"/>
  <c r="AJ758" i="23"/>
  <c r="AV758" i="23" s="1"/>
  <c r="H758" i="23"/>
  <c r="AJ905" i="23"/>
  <c r="AV905" i="23" s="1"/>
  <c r="H905" i="23"/>
  <c r="AJ951" i="23"/>
  <c r="AV951" i="23" s="1"/>
  <c r="H951" i="23"/>
  <c r="AJ1053" i="23"/>
  <c r="AV1053" i="23" s="1"/>
  <c r="H1053" i="23"/>
  <c r="AJ93" i="23"/>
  <c r="AV93" i="23" s="1"/>
  <c r="H93" i="23"/>
  <c r="AJ100" i="23"/>
  <c r="AV100" i="23" s="1"/>
  <c r="H100" i="23"/>
  <c r="AJ775" i="23"/>
  <c r="AV775" i="23" s="1"/>
  <c r="H775" i="23"/>
  <c r="AJ739" i="23"/>
  <c r="AV739" i="23" s="1"/>
  <c r="H739" i="23"/>
  <c r="AJ708" i="23"/>
  <c r="AV708" i="23" s="1"/>
  <c r="H708" i="23"/>
  <c r="AJ663" i="23"/>
  <c r="AV663" i="23" s="1"/>
  <c r="H663" i="23"/>
  <c r="AJ22" i="23"/>
  <c r="AV22" i="23" s="1"/>
  <c r="H22" i="23"/>
  <c r="AJ938" i="23"/>
  <c r="AV938" i="23" s="1"/>
  <c r="H938" i="23"/>
  <c r="AJ484" i="23"/>
  <c r="AV484" i="23" s="1"/>
  <c r="H484" i="23"/>
  <c r="AJ871" i="23"/>
  <c r="AV871" i="23" s="1"/>
  <c r="H871" i="23"/>
  <c r="AJ118" i="23"/>
  <c r="AV118" i="23" s="1"/>
  <c r="H118" i="23"/>
  <c r="AJ1001" i="23"/>
  <c r="AV1001" i="23" s="1"/>
  <c r="H1001" i="23"/>
  <c r="AJ393" i="23"/>
  <c r="AV393" i="23" s="1"/>
  <c r="H393" i="23"/>
  <c r="AJ420" i="23"/>
  <c r="AV420" i="23" s="1"/>
  <c r="H420" i="23"/>
  <c r="AJ75" i="23"/>
  <c r="AV75" i="23" s="1"/>
  <c r="H75" i="23"/>
  <c r="AJ875" i="23"/>
  <c r="AV875" i="23" s="1"/>
  <c r="H875" i="23"/>
  <c r="AJ190" i="23"/>
  <c r="AV190" i="23" s="1"/>
  <c r="H190" i="23"/>
  <c r="AJ869" i="23"/>
  <c r="AV869" i="23" s="1"/>
  <c r="H869" i="23"/>
  <c r="AJ164" i="23"/>
  <c r="AV164" i="23" s="1"/>
  <c r="H164" i="23"/>
  <c r="AJ944" i="23"/>
  <c r="AV944" i="23" s="1"/>
  <c r="H944" i="23"/>
  <c r="H152" i="23"/>
  <c r="AJ152" i="23"/>
  <c r="AV152" i="23" s="1"/>
  <c r="AJ1075" i="23"/>
  <c r="AV1075" i="23" s="1"/>
  <c r="H1075" i="23"/>
  <c r="AJ1064" i="23"/>
  <c r="AV1064" i="23" s="1"/>
  <c r="H1064" i="23"/>
  <c r="AJ1034" i="23"/>
  <c r="AV1034" i="23" s="1"/>
  <c r="H1034" i="23"/>
  <c r="AJ900" i="23"/>
  <c r="AV900" i="23" s="1"/>
  <c r="H900" i="23"/>
  <c r="AJ815" i="23"/>
  <c r="AV815" i="23" s="1"/>
  <c r="H815" i="23"/>
  <c r="AJ736" i="23"/>
  <c r="AV736" i="23" s="1"/>
  <c r="H736" i="23"/>
  <c r="AJ173" i="23"/>
  <c r="AV173" i="23" s="1"/>
  <c r="H173" i="23"/>
  <c r="AJ352" i="23"/>
  <c r="AV352" i="23" s="1"/>
  <c r="H352" i="23"/>
  <c r="AJ986" i="23"/>
  <c r="AV986" i="23" s="1"/>
  <c r="H986" i="23"/>
  <c r="AJ981" i="23"/>
  <c r="AV981" i="23" s="1"/>
  <c r="H981" i="23"/>
  <c r="AJ965" i="23"/>
  <c r="AV965" i="23" s="1"/>
  <c r="H965" i="23"/>
  <c r="AJ1061" i="23"/>
  <c r="AV1061" i="23" s="1"/>
  <c r="H1061" i="23"/>
  <c r="AJ681" i="23"/>
  <c r="AV681" i="23" s="1"/>
  <c r="H681" i="23"/>
  <c r="AJ948" i="23"/>
  <c r="AV948" i="23" s="1"/>
  <c r="H948" i="23"/>
  <c r="AJ444" i="23"/>
  <c r="AV444" i="23" s="1"/>
  <c r="H444" i="23"/>
  <c r="AJ930" i="23"/>
  <c r="AV930" i="23" s="1"/>
  <c r="H930" i="23"/>
  <c r="AJ801" i="23"/>
  <c r="AV801" i="23" s="1"/>
  <c r="H801" i="23"/>
  <c r="AJ240" i="23"/>
  <c r="AV240" i="23" s="1"/>
  <c r="H240" i="23"/>
  <c r="AJ647" i="23"/>
  <c r="AV647" i="23" s="1"/>
  <c r="H647" i="23"/>
  <c r="AJ1056" i="23"/>
  <c r="AV1056" i="23" s="1"/>
  <c r="H1056" i="23"/>
  <c r="AJ929" i="23"/>
  <c r="AV929" i="23" s="1"/>
  <c r="H929" i="23"/>
  <c r="AJ132" i="23"/>
  <c r="AV132" i="23" s="1"/>
  <c r="H132" i="23"/>
  <c r="AJ791" i="23"/>
  <c r="AV791" i="23" s="1"/>
  <c r="H791" i="23"/>
  <c r="AJ882" i="23"/>
  <c r="AV882" i="23" s="1"/>
  <c r="H882" i="23"/>
  <c r="AJ177" i="23"/>
  <c r="AV177" i="23" s="1"/>
  <c r="H177" i="23"/>
  <c r="AJ812" i="23"/>
  <c r="AV812" i="23" s="1"/>
  <c r="H812" i="23"/>
  <c r="AJ751" i="23"/>
  <c r="AV751" i="23" s="1"/>
  <c r="H751" i="23"/>
  <c r="AJ859" i="23"/>
  <c r="AV859" i="23" s="1"/>
  <c r="H859" i="23"/>
  <c r="AJ1027" i="23"/>
  <c r="AV1027" i="23" s="1"/>
  <c r="H1027" i="23"/>
  <c r="AJ755" i="23"/>
  <c r="AV755" i="23" s="1"/>
  <c r="H755" i="23"/>
  <c r="AJ453" i="23"/>
  <c r="AV453" i="23" s="1"/>
  <c r="H453" i="23"/>
  <c r="AJ106" i="23"/>
  <c r="AV106" i="23" s="1"/>
  <c r="H106" i="23"/>
  <c r="AJ1046" i="23"/>
  <c r="AV1046" i="23" s="1"/>
  <c r="H1046" i="23"/>
  <c r="AJ568" i="23"/>
  <c r="AV568" i="23" s="1"/>
  <c r="H568" i="23"/>
  <c r="AJ191" i="23"/>
  <c r="AV191" i="23" s="1"/>
  <c r="H191" i="23"/>
  <c r="AJ1041" i="23"/>
  <c r="AV1041" i="23" s="1"/>
  <c r="H1041" i="23"/>
  <c r="AJ176" i="23"/>
  <c r="AV176" i="23" s="1"/>
  <c r="H176" i="23"/>
  <c r="H1033" i="23"/>
  <c r="AJ1033" i="23"/>
  <c r="AV1033" i="23" s="1"/>
  <c r="AJ689" i="23"/>
  <c r="AV689" i="23" s="1"/>
  <c r="H689" i="23"/>
  <c r="AJ728" i="23"/>
  <c r="AV728" i="23" s="1"/>
  <c r="H728" i="23"/>
  <c r="AJ15" i="23"/>
  <c r="AV15" i="23" s="1"/>
  <c r="H15" i="23"/>
  <c r="AJ785" i="23"/>
  <c r="AV785" i="23" s="1"/>
  <c r="H785" i="23"/>
  <c r="AJ696" i="23"/>
  <c r="AV696" i="23" s="1"/>
  <c r="H696" i="23"/>
  <c r="AJ259" i="23"/>
  <c r="AV259" i="23" s="1"/>
  <c r="H259" i="23"/>
  <c r="H634" i="23"/>
  <c r="AJ634" i="23"/>
  <c r="AV634" i="23" s="1"/>
  <c r="AJ151" i="23"/>
  <c r="AV151" i="23" s="1"/>
  <c r="H151" i="23"/>
  <c r="AJ754" i="23"/>
  <c r="AV754" i="23" s="1"/>
  <c r="H754" i="23"/>
  <c r="AJ31" i="23"/>
  <c r="AV31" i="23" s="1"/>
  <c r="H31" i="23"/>
  <c r="AJ133" i="23"/>
  <c r="AV133" i="23" s="1"/>
  <c r="H133" i="23"/>
  <c r="AJ733" i="23"/>
  <c r="AV733" i="23" s="1"/>
  <c r="H733" i="23"/>
  <c r="AJ726" i="23"/>
  <c r="AV726" i="23" s="1"/>
  <c r="H726" i="23"/>
  <c r="AJ718" i="23"/>
  <c r="AV718" i="23" s="1"/>
  <c r="H718" i="23"/>
  <c r="AJ678" i="23"/>
  <c r="AV678" i="23" s="1"/>
  <c r="H678" i="23"/>
  <c r="AJ999" i="23"/>
  <c r="AV999" i="23" s="1"/>
  <c r="H999" i="23"/>
  <c r="AJ684" i="23"/>
  <c r="AV684" i="23" s="1"/>
  <c r="H684" i="23"/>
  <c r="AJ870" i="23"/>
  <c r="AV870" i="23" s="1"/>
  <c r="H870" i="23"/>
  <c r="AJ211" i="23"/>
  <c r="AV211" i="23" s="1"/>
  <c r="H211" i="23"/>
  <c r="AJ673" i="23"/>
  <c r="AV673" i="23" s="1"/>
  <c r="H673" i="23"/>
  <c r="AJ669" i="23"/>
  <c r="AV669" i="23" s="1"/>
  <c r="H669" i="23"/>
  <c r="AJ660" i="23"/>
  <c r="AV660" i="23" s="1"/>
  <c r="H660" i="23"/>
  <c r="AJ18" i="23"/>
  <c r="AV18" i="23" s="1"/>
  <c r="H18" i="23"/>
  <c r="AJ646" i="23"/>
  <c r="AV646" i="23" s="1"/>
  <c r="H646" i="23"/>
  <c r="AJ599" i="23"/>
  <c r="AV599" i="23" s="1"/>
  <c r="H599" i="23"/>
  <c r="AJ966" i="23"/>
  <c r="AV966" i="23" s="1"/>
  <c r="H966" i="23"/>
  <c r="AJ184" i="23"/>
  <c r="AV184" i="23" s="1"/>
  <c r="H184" i="23"/>
  <c r="AJ1060" i="23"/>
  <c r="AV1060" i="23" s="1"/>
  <c r="H1060" i="23"/>
  <c r="AJ912" i="23"/>
  <c r="AV912" i="23" s="1"/>
  <c r="H912" i="23"/>
  <c r="AJ485" i="23"/>
  <c r="AV485" i="23" s="1"/>
  <c r="H485" i="23"/>
  <c r="AJ68" i="23"/>
  <c r="AV68" i="23" s="1"/>
  <c r="H68" i="23"/>
  <c r="AJ203" i="23"/>
  <c r="AV203" i="23" s="1"/>
  <c r="H203" i="23"/>
  <c r="AJ914" i="23"/>
  <c r="AV914" i="23" s="1"/>
  <c r="H914" i="23"/>
  <c r="AJ179" i="23"/>
  <c r="AV179" i="23" s="1"/>
  <c r="H179" i="23"/>
  <c r="AJ243" i="23"/>
  <c r="AV243" i="23" s="1"/>
  <c r="H243" i="23"/>
  <c r="AJ895" i="23"/>
  <c r="AV895" i="23" s="1"/>
  <c r="H895" i="23"/>
  <c r="AJ848" i="23"/>
  <c r="AV848" i="23" s="1"/>
  <c r="H848" i="23"/>
  <c r="AJ884" i="23"/>
  <c r="AV884" i="23" s="1"/>
  <c r="H884" i="23"/>
  <c r="AJ881" i="23"/>
  <c r="AV881" i="23" s="1"/>
  <c r="H881" i="23"/>
  <c r="AJ867" i="23"/>
  <c r="AV867" i="23" s="1"/>
  <c r="H867" i="23"/>
  <c r="AJ864" i="23"/>
  <c r="AV864" i="23" s="1"/>
  <c r="H864" i="23"/>
  <c r="AJ253" i="23"/>
  <c r="AV253" i="23" s="1"/>
  <c r="H253" i="23"/>
  <c r="AJ236" i="23"/>
  <c r="AV236" i="23" s="1"/>
  <c r="H236" i="23"/>
  <c r="AJ376" i="23"/>
  <c r="AV376" i="23" s="1"/>
  <c r="H376" i="23"/>
  <c r="AJ507" i="23"/>
  <c r="AV507" i="23" s="1"/>
  <c r="H507" i="23"/>
  <c r="AJ698" i="23"/>
  <c r="AV698" i="23" s="1"/>
  <c r="H698" i="23"/>
  <c r="AJ522" i="23"/>
  <c r="AV522" i="23" s="1"/>
  <c r="H522" i="23"/>
  <c r="AJ88" i="23"/>
  <c r="AV88" i="23" s="1"/>
  <c r="H88" i="23"/>
  <c r="AJ392" i="23"/>
  <c r="AV392" i="23" s="1"/>
  <c r="H392" i="23"/>
  <c r="AJ806" i="23"/>
  <c r="AV806" i="23" s="1"/>
  <c r="H806" i="23"/>
  <c r="AJ491" i="23"/>
  <c r="AV491" i="23" s="1"/>
  <c r="H491" i="23"/>
  <c r="AJ366" i="23"/>
  <c r="AV366" i="23" s="1"/>
  <c r="H366" i="23"/>
  <c r="AJ781" i="23"/>
  <c r="AV781" i="23" s="1"/>
  <c r="H781" i="23"/>
  <c r="AJ479" i="23"/>
  <c r="AV479" i="23" s="1"/>
  <c r="H479" i="23"/>
  <c r="AJ135" i="23"/>
  <c r="AV135" i="23" s="1"/>
  <c r="H135" i="23"/>
  <c r="AJ79" i="23"/>
  <c r="AV79" i="23" s="1"/>
  <c r="H79" i="23"/>
  <c r="AJ465" i="23"/>
  <c r="AV465" i="23" s="1"/>
  <c r="H465" i="23"/>
  <c r="AJ710" i="23"/>
  <c r="AV710" i="23" s="1"/>
  <c r="H710" i="23"/>
  <c r="AJ707" i="23"/>
  <c r="AV707" i="23" s="1"/>
  <c r="H707" i="23"/>
  <c r="AJ445" i="23"/>
  <c r="AV445" i="23" s="1"/>
  <c r="H445" i="23"/>
  <c r="AJ406" i="23"/>
  <c r="AV406" i="23" s="1"/>
  <c r="H406" i="23"/>
  <c r="AJ390" i="23"/>
  <c r="AV390" i="23" s="1"/>
  <c r="H390" i="23"/>
  <c r="AJ404" i="23"/>
  <c r="AV404" i="23" s="1"/>
  <c r="H404" i="23"/>
  <c r="AJ427" i="23"/>
  <c r="AV427" i="23" s="1"/>
  <c r="H427" i="23"/>
  <c r="AJ107" i="23"/>
  <c r="AV107" i="23" s="1"/>
  <c r="H107" i="23"/>
  <c r="AJ423" i="23"/>
  <c r="AV423" i="23" s="1"/>
  <c r="H423" i="23"/>
  <c r="AJ382" i="23"/>
  <c r="AV382" i="23" s="1"/>
  <c r="H382" i="23"/>
  <c r="AJ36" i="23"/>
  <c r="AV36" i="23" s="1"/>
  <c r="H36" i="23"/>
  <c r="AK395" i="23"/>
  <c r="AW395" i="23" s="1"/>
  <c r="AJ8" i="23"/>
  <c r="AV8" i="23" s="1"/>
  <c r="H8" i="23"/>
  <c r="AJ1045" i="23"/>
  <c r="AV1045" i="23" s="1"/>
  <c r="H1045" i="23"/>
  <c r="AJ810" i="23"/>
  <c r="AV810" i="23" s="1"/>
  <c r="H810" i="23"/>
  <c r="AJ201" i="23"/>
  <c r="AV201" i="23" s="1"/>
  <c r="H201" i="23"/>
  <c r="AJ658" i="23"/>
  <c r="AV658" i="23" s="1"/>
  <c r="H658" i="23"/>
  <c r="AJ1051" i="23"/>
  <c r="AV1051" i="23" s="1"/>
  <c r="H1051" i="23"/>
  <c r="AJ820" i="23"/>
  <c r="AV820" i="23" s="1"/>
  <c r="H820" i="23"/>
  <c r="AJ26" i="23"/>
  <c r="AV26" i="23" s="1"/>
  <c r="H26" i="23"/>
  <c r="AJ607" i="23"/>
  <c r="AV607" i="23" s="1"/>
  <c r="H607" i="23"/>
  <c r="AJ1015" i="23"/>
  <c r="AV1015" i="23" s="1"/>
  <c r="H1015" i="23"/>
  <c r="AJ941" i="23"/>
  <c r="AV941" i="23" s="1"/>
  <c r="H941" i="23"/>
  <c r="AJ978" i="23"/>
  <c r="AV978" i="23" s="1"/>
  <c r="H978" i="23"/>
  <c r="AJ984" i="23"/>
  <c r="AV984" i="23" s="1"/>
  <c r="H984" i="23"/>
  <c r="AJ1057" i="23"/>
  <c r="AV1057" i="23" s="1"/>
  <c r="H1057" i="23"/>
  <c r="AJ545" i="23"/>
  <c r="AV545" i="23" s="1"/>
  <c r="H545" i="23"/>
  <c r="AJ692" i="23"/>
  <c r="AV692" i="23" s="1"/>
  <c r="H692" i="23"/>
  <c r="AJ362" i="23"/>
  <c r="AV362" i="23" s="1"/>
  <c r="H362" i="23"/>
  <c r="AJ431" i="23"/>
  <c r="AV431" i="23" s="1"/>
  <c r="H431" i="23"/>
  <c r="AJ64" i="23"/>
  <c r="AV64" i="23" s="1"/>
  <c r="H64" i="23"/>
  <c r="AJ1082" i="23"/>
  <c r="AV1082" i="23" s="1"/>
  <c r="H1082" i="23"/>
  <c r="AJ987" i="23"/>
  <c r="AV987" i="23" s="1"/>
  <c r="H987" i="23"/>
  <c r="AJ1018" i="23"/>
  <c r="AV1018" i="23" s="1"/>
  <c r="H1018" i="23"/>
  <c r="AJ235" i="23"/>
  <c r="AV235" i="23" s="1"/>
  <c r="H235" i="23"/>
  <c r="AJ56" i="23"/>
  <c r="AV56" i="23" s="1"/>
  <c r="H56" i="23"/>
  <c r="H161" i="23"/>
  <c r="AJ161" i="23"/>
  <c r="AV161" i="23" s="1"/>
  <c r="AJ913" i="23"/>
  <c r="AV913" i="23" s="1"/>
  <c r="H913" i="23"/>
  <c r="AJ638" i="23"/>
  <c r="AV638" i="23" s="1"/>
  <c r="H638" i="23"/>
  <c r="AJ1073" i="23"/>
  <c r="AV1073" i="23" s="1"/>
  <c r="H1073" i="23"/>
  <c r="AJ933" i="23"/>
  <c r="AV933" i="23" s="1"/>
  <c r="H933" i="23"/>
  <c r="AJ488" i="23"/>
  <c r="AV488" i="23" s="1"/>
  <c r="H488" i="23"/>
  <c r="AJ950" i="23"/>
  <c r="AV950" i="23" s="1"/>
  <c r="H950" i="23"/>
  <c r="AJ1035" i="23"/>
  <c r="AV1035" i="23" s="1"/>
  <c r="H1035" i="23"/>
  <c r="H238" i="23"/>
  <c r="AJ238" i="23"/>
  <c r="AV238" i="23" s="1"/>
  <c r="AJ172" i="23"/>
  <c r="AV172" i="23" s="1"/>
  <c r="H172" i="23"/>
  <c r="AJ249" i="23"/>
  <c r="AV249" i="23" s="1"/>
  <c r="H249" i="23"/>
  <c r="AJ205" i="23"/>
  <c r="AV205" i="23" s="1"/>
  <c r="H205" i="23"/>
  <c r="AJ964" i="23"/>
  <c r="AV964" i="23" s="1"/>
  <c r="H964" i="23"/>
  <c r="AJ719" i="23"/>
  <c r="AV719" i="23" s="1"/>
  <c r="H719" i="23"/>
  <c r="AJ744" i="23"/>
  <c r="AV744" i="23" s="1"/>
  <c r="H744" i="23"/>
  <c r="AJ759" i="23"/>
  <c r="AV759" i="23" s="1"/>
  <c r="H759" i="23"/>
  <c r="AJ121" i="23"/>
  <c r="AV121" i="23" s="1"/>
  <c r="H121" i="23"/>
  <c r="AJ928" i="23"/>
  <c r="AV928" i="23" s="1"/>
  <c r="H928" i="23"/>
  <c r="AJ374" i="23"/>
  <c r="AV374" i="23" s="1"/>
  <c r="H374" i="23"/>
  <c r="AJ737" i="23"/>
  <c r="AV737" i="23" s="1"/>
  <c r="H737" i="23"/>
  <c r="AJ780" i="23"/>
  <c r="AV780" i="23" s="1"/>
  <c r="H780" i="23"/>
  <c r="AJ1006" i="23"/>
  <c r="AV1006" i="23" s="1"/>
  <c r="H1006" i="23"/>
  <c r="AJ596" i="23"/>
  <c r="AV596" i="23" s="1"/>
  <c r="H596" i="23"/>
  <c r="AJ694" i="23"/>
  <c r="AV694" i="23" s="1"/>
  <c r="H694" i="23"/>
  <c r="AJ845" i="23"/>
  <c r="AV845" i="23" s="1"/>
  <c r="H845" i="23"/>
  <c r="AJ165" i="23"/>
  <c r="AV165" i="23" s="1"/>
  <c r="H165" i="23"/>
  <c r="AJ279" i="23"/>
  <c r="AV279" i="23" s="1"/>
  <c r="H279" i="23"/>
  <c r="AJ185" i="23"/>
  <c r="AV185" i="23" s="1"/>
  <c r="H185" i="23"/>
  <c r="AJ515" i="23"/>
  <c r="AV515" i="23" s="1"/>
  <c r="H515" i="23"/>
  <c r="AJ1068" i="23"/>
  <c r="AV1068" i="23" s="1"/>
  <c r="H1068" i="23"/>
  <c r="AJ898" i="23"/>
  <c r="AV898" i="23" s="1"/>
  <c r="H898" i="23"/>
  <c r="AJ1050" i="23"/>
  <c r="AV1050" i="23" s="1"/>
  <c r="H1050" i="23"/>
  <c r="AJ799" i="23"/>
  <c r="AV799" i="23" s="1"/>
  <c r="H799" i="23"/>
  <c r="AJ766" i="23"/>
  <c r="AV766" i="23" s="1"/>
  <c r="H766" i="23"/>
  <c r="AJ825" i="23"/>
  <c r="AV825" i="23" s="1"/>
  <c r="H825" i="23"/>
  <c r="AJ729" i="23"/>
  <c r="AV729" i="23" s="1"/>
  <c r="H729" i="23"/>
  <c r="H818" i="23"/>
  <c r="AJ818" i="23"/>
  <c r="AV818" i="23" s="1"/>
  <c r="AJ846" i="23"/>
  <c r="AV846" i="23" s="1"/>
  <c r="H846" i="23"/>
  <c r="AJ50" i="23"/>
  <c r="AV50" i="23" s="1"/>
  <c r="H50" i="23"/>
  <c r="AJ1036" i="23"/>
  <c r="AV1036" i="23" s="1"/>
  <c r="H1036" i="23"/>
  <c r="AJ796" i="23"/>
  <c r="AV796" i="23" s="1"/>
  <c r="H796" i="23"/>
  <c r="AJ19" i="23"/>
  <c r="AV19" i="23" s="1"/>
  <c r="H19" i="23"/>
  <c r="AJ787" i="23"/>
  <c r="AV787" i="23" s="1"/>
  <c r="H787" i="23"/>
  <c r="AJ723" i="23"/>
  <c r="AV723" i="23" s="1"/>
  <c r="H723" i="23"/>
  <c r="AJ753" i="23"/>
  <c r="AV753" i="23" s="1"/>
  <c r="H753" i="23"/>
  <c r="AJ773" i="23"/>
  <c r="AV773" i="23" s="1"/>
  <c r="H773" i="23"/>
  <c r="AJ150" i="23"/>
  <c r="AV150" i="23" s="1"/>
  <c r="H150" i="23"/>
  <c r="AJ761" i="23"/>
  <c r="AV761" i="23" s="1"/>
  <c r="H761" i="23"/>
  <c r="AJ556" i="23"/>
  <c r="AV556" i="23" s="1"/>
  <c r="H556" i="23"/>
  <c r="AJ1021" i="23"/>
  <c r="AV1021" i="23" s="1"/>
  <c r="H1021" i="23"/>
  <c r="AJ538" i="23"/>
  <c r="AV538" i="23" s="1"/>
  <c r="H538" i="23"/>
  <c r="AJ732" i="23"/>
  <c r="AV732" i="23" s="1"/>
  <c r="H732" i="23"/>
  <c r="AJ42" i="23"/>
  <c r="AV42" i="23" s="1"/>
  <c r="H42" i="23"/>
  <c r="AJ717" i="23"/>
  <c r="AV717" i="23" s="1"/>
  <c r="H717" i="23"/>
  <c r="AJ63" i="23"/>
  <c r="AV63" i="23" s="1"/>
  <c r="H63" i="23"/>
  <c r="AJ705" i="23"/>
  <c r="AV705" i="23" s="1"/>
  <c r="H705" i="23"/>
  <c r="AJ693" i="23"/>
  <c r="AV693" i="23" s="1"/>
  <c r="H693" i="23"/>
  <c r="AJ581" i="23"/>
  <c r="AV581" i="23" s="1"/>
  <c r="H581" i="23"/>
  <c r="AJ497" i="23"/>
  <c r="AV497" i="23" s="1"/>
  <c r="H497" i="23"/>
  <c r="AJ83" i="23"/>
  <c r="AV83" i="23" s="1"/>
  <c r="H83" i="23"/>
  <c r="AJ701" i="23"/>
  <c r="AV701" i="23" s="1"/>
  <c r="H701" i="23"/>
  <c r="AJ197" i="23"/>
  <c r="AV197" i="23" s="1"/>
  <c r="H197" i="23"/>
  <c r="AJ654" i="23"/>
  <c r="AV654" i="23" s="1"/>
  <c r="H654" i="23"/>
  <c r="AJ980" i="23"/>
  <c r="AV980" i="23" s="1"/>
  <c r="H980" i="23"/>
  <c r="AJ975" i="23"/>
  <c r="AV975" i="23" s="1"/>
  <c r="H975" i="23"/>
  <c r="AJ212" i="23"/>
  <c r="AV212" i="23" s="1"/>
  <c r="H212" i="23"/>
  <c r="AJ627" i="23"/>
  <c r="AV627" i="23" s="1"/>
  <c r="H627" i="23"/>
  <c r="AJ621" i="23"/>
  <c r="AV621" i="23" s="1"/>
  <c r="H621" i="23"/>
  <c r="AJ942" i="23"/>
  <c r="AV942" i="23" s="1"/>
  <c r="H942" i="23"/>
  <c r="AJ602" i="23"/>
  <c r="AV602" i="23" s="1"/>
  <c r="H602" i="23"/>
  <c r="AJ594" i="23"/>
  <c r="AV594" i="23" s="1"/>
  <c r="H594" i="23"/>
  <c r="AJ588" i="23"/>
  <c r="AV588" i="23" s="1"/>
  <c r="H588" i="23"/>
  <c r="AJ257" i="23"/>
  <c r="AV257" i="23" s="1"/>
  <c r="H257" i="23"/>
  <c r="AJ907" i="23"/>
  <c r="AV907" i="23" s="1"/>
  <c r="H907" i="23"/>
  <c r="AJ814" i="23"/>
  <c r="AV814" i="23" s="1"/>
  <c r="H814" i="23"/>
  <c r="H513" i="23"/>
  <c r="AJ513" i="23"/>
  <c r="AV513" i="23" s="1"/>
  <c r="AJ181" i="23"/>
  <c r="AV181" i="23" s="1"/>
  <c r="H181" i="23"/>
  <c r="AJ49" i="23"/>
  <c r="AV49" i="23" s="1"/>
  <c r="H49" i="23"/>
  <c r="AJ1019" i="23"/>
  <c r="AV1019" i="23" s="1"/>
  <c r="H1019" i="23"/>
  <c r="AJ464" i="23"/>
  <c r="AV464" i="23" s="1"/>
  <c r="H464" i="23"/>
  <c r="AJ450" i="23"/>
  <c r="AV450" i="23" s="1"/>
  <c r="H450" i="23"/>
  <c r="AJ541" i="23"/>
  <c r="AV541" i="23" s="1"/>
  <c r="H541" i="23"/>
  <c r="AJ856" i="23"/>
  <c r="AV856" i="23" s="1"/>
  <c r="H856" i="23"/>
  <c r="AJ117" i="23"/>
  <c r="AV117" i="23" s="1"/>
  <c r="H117" i="23"/>
  <c r="AJ849" i="23"/>
  <c r="AV849" i="23" s="1"/>
  <c r="H849" i="23"/>
  <c r="AJ523" i="23"/>
  <c r="AV523" i="23" s="1"/>
  <c r="H523" i="23"/>
  <c r="AJ835" i="23"/>
  <c r="AV835" i="23" s="1"/>
  <c r="H835" i="23"/>
  <c r="AJ824" i="23"/>
  <c r="AV824" i="23" s="1"/>
  <c r="H824" i="23"/>
  <c r="AJ512" i="23"/>
  <c r="AV512" i="23" s="1"/>
  <c r="H512" i="23"/>
  <c r="AJ505" i="23"/>
  <c r="AV505" i="23" s="1"/>
  <c r="H505" i="23"/>
  <c r="AJ345" i="23"/>
  <c r="AV345" i="23" s="1"/>
  <c r="H345" i="23"/>
  <c r="AJ241" i="23"/>
  <c r="AV241" i="23" s="1"/>
  <c r="H241" i="23"/>
  <c r="AJ6" i="23"/>
  <c r="AV6" i="23" s="1"/>
  <c r="H6" i="23"/>
  <c r="AJ481" i="23"/>
  <c r="AV481" i="23" s="1"/>
  <c r="H481" i="23"/>
  <c r="AJ474" i="23"/>
  <c r="AV474" i="23" s="1"/>
  <c r="H474" i="23"/>
  <c r="AJ470" i="23"/>
  <c r="AV470" i="23" s="1"/>
  <c r="H470" i="23"/>
  <c r="AJ419" i="23"/>
  <c r="AV419" i="23" s="1"/>
  <c r="H419" i="23"/>
  <c r="AJ224" i="23"/>
  <c r="AV224" i="23" s="1"/>
  <c r="H224" i="23"/>
  <c r="AJ436" i="23"/>
  <c r="AV436" i="23" s="1"/>
  <c r="H436" i="23"/>
  <c r="AJ421" i="23"/>
  <c r="AV421" i="23" s="1"/>
  <c r="H421" i="23"/>
  <c r="AJ343" i="23"/>
  <c r="AV343" i="23" s="1"/>
  <c r="H343" i="23"/>
  <c r="AJ332" i="23"/>
  <c r="AV332" i="23" s="1"/>
  <c r="H332" i="23"/>
  <c r="AJ74" i="23"/>
  <c r="AV74" i="23" s="1"/>
  <c r="H74" i="23"/>
  <c r="AJ103" i="23"/>
  <c r="AV103" i="23" s="1"/>
  <c r="H103" i="23"/>
  <c r="AJ424" i="23"/>
  <c r="AV424" i="23" s="1"/>
  <c r="H424" i="23"/>
  <c r="AJ612" i="23"/>
  <c r="AV612" i="23" s="1"/>
  <c r="H612" i="23"/>
  <c r="AJ1047" i="23"/>
  <c r="AV1047" i="23" s="1"/>
  <c r="H1047" i="23"/>
  <c r="AJ1008" i="23"/>
  <c r="AV1008" i="23" s="1"/>
  <c r="H1008" i="23"/>
  <c r="AJ163" i="23"/>
  <c r="AV163" i="23" s="1"/>
  <c r="H163" i="23"/>
  <c r="AJ861" i="23"/>
  <c r="AV861" i="23" s="1"/>
  <c r="H861" i="23"/>
  <c r="AJ178" i="23"/>
  <c r="AV178" i="23" s="1"/>
  <c r="H178" i="23"/>
  <c r="AJ127" i="23"/>
  <c r="AV127" i="23" s="1"/>
  <c r="H127" i="23"/>
  <c r="AJ25" i="23"/>
  <c r="AV25" i="23" s="1"/>
  <c r="H25" i="23"/>
  <c r="AJ757" i="23"/>
  <c r="AV757" i="23" s="1"/>
  <c r="H757" i="23"/>
  <c r="AJ700" i="23"/>
  <c r="AV700" i="23" s="1"/>
  <c r="H700" i="23"/>
  <c r="AJ575" i="23"/>
  <c r="AV575" i="23" s="1"/>
  <c r="H575" i="23"/>
  <c r="AJ598" i="23"/>
  <c r="AV598" i="23" s="1"/>
  <c r="H598" i="23"/>
  <c r="AJ23" i="23"/>
  <c r="AV23" i="23" s="1"/>
  <c r="H23" i="23"/>
  <c r="AJ495" i="23"/>
  <c r="AV495" i="23" s="1"/>
  <c r="H495" i="23"/>
  <c r="AJ489" i="23"/>
  <c r="AV489" i="23" s="1"/>
  <c r="H489" i="23"/>
  <c r="AJ449" i="23"/>
  <c r="AV449" i="23" s="1"/>
  <c r="H449" i="23"/>
  <c r="AJ520" i="23"/>
  <c r="AV520" i="23" s="1"/>
  <c r="H520" i="23"/>
  <c r="AJ168" i="23"/>
  <c r="AV168" i="23" s="1"/>
  <c r="H168" i="23"/>
  <c r="AJ1081" i="23"/>
  <c r="AV1081" i="23" s="1"/>
  <c r="H1081" i="23"/>
  <c r="AJ97" i="23"/>
  <c r="AV97" i="23" s="1"/>
  <c r="H97" i="23"/>
  <c r="AJ1048" i="23"/>
  <c r="AV1048" i="23" s="1"/>
  <c r="H1048" i="23"/>
  <c r="AJ148" i="23"/>
  <c r="AV148" i="23" s="1"/>
  <c r="H148" i="23"/>
  <c r="AJ247" i="23"/>
  <c r="AV247" i="23" s="1"/>
  <c r="H247" i="23"/>
  <c r="AJ968" i="23"/>
  <c r="AV968" i="23" s="1"/>
  <c r="H968" i="23"/>
  <c r="AJ1000" i="23"/>
  <c r="AV1000" i="23" s="1"/>
  <c r="H1000" i="23"/>
  <c r="AJ808" i="23"/>
  <c r="AV808" i="23" s="1"/>
  <c r="H808" i="23"/>
  <c r="AJ807" i="23"/>
  <c r="AV807" i="23" s="1"/>
  <c r="H807" i="23"/>
  <c r="AJ258" i="23"/>
  <c r="AV258" i="23" s="1"/>
  <c r="H258" i="23"/>
  <c r="AJ639" i="23"/>
  <c r="AV639" i="23" s="1"/>
  <c r="H639" i="23"/>
  <c r="AJ1002" i="23"/>
  <c r="AV1002" i="23" s="1"/>
  <c r="H1002" i="23"/>
  <c r="AJ1071" i="23"/>
  <c r="AV1071" i="23" s="1"/>
  <c r="H1071" i="23"/>
  <c r="AJ1066" i="23"/>
  <c r="AV1066" i="23" s="1"/>
  <c r="H1066" i="23"/>
  <c r="AJ995" i="23"/>
  <c r="AV995" i="23" s="1"/>
  <c r="H995" i="23"/>
  <c r="AJ225" i="23"/>
  <c r="AV225" i="23" s="1"/>
  <c r="H225" i="23"/>
  <c r="AJ844" i="23"/>
  <c r="AV844" i="23" s="1"/>
  <c r="H844" i="23"/>
  <c r="AJ1062" i="23"/>
  <c r="AV1062" i="23" s="1"/>
  <c r="H1062" i="23"/>
  <c r="AJ954" i="23"/>
  <c r="AV954" i="23" s="1"/>
  <c r="H954" i="23"/>
  <c r="AJ851" i="23"/>
  <c r="AV851" i="23" s="1"/>
  <c r="H851" i="23"/>
  <c r="AJ713" i="23"/>
  <c r="AV713" i="23" s="1"/>
  <c r="H713" i="23"/>
  <c r="AJ931" i="23"/>
  <c r="AV931" i="23" s="1"/>
  <c r="H931" i="23"/>
  <c r="AJ657" i="23"/>
  <c r="AV657" i="23" s="1"/>
  <c r="H657" i="23"/>
  <c r="AJ480" i="23"/>
  <c r="AV480" i="23" s="1"/>
  <c r="H480" i="23"/>
  <c r="AJ852" i="23"/>
  <c r="AV852" i="23" s="1"/>
  <c r="H852" i="23"/>
  <c r="AJ893" i="23"/>
  <c r="AV893" i="23" s="1"/>
  <c r="H893" i="23"/>
  <c r="AJ174" i="23"/>
  <c r="AV174" i="23" s="1"/>
  <c r="H174" i="23"/>
  <c r="H613" i="23"/>
  <c r="AJ613" i="23"/>
  <c r="AV613" i="23" s="1"/>
  <c r="H847" i="23"/>
  <c r="AJ847" i="23"/>
  <c r="AV847" i="23" s="1"/>
  <c r="AJ876" i="23"/>
  <c r="AV876" i="23" s="1"/>
  <c r="H876" i="23"/>
  <c r="AJ878" i="23"/>
  <c r="AV878" i="23" s="1"/>
  <c r="H878" i="23"/>
  <c r="AJ182" i="23"/>
  <c r="AV182" i="23" s="1"/>
  <c r="H182" i="23"/>
  <c r="AJ1070" i="23"/>
  <c r="AV1070" i="23" s="1"/>
  <c r="H1070" i="23"/>
  <c r="AJ608" i="23"/>
  <c r="AV608" i="23" s="1"/>
  <c r="H608" i="23"/>
  <c r="AJ858" i="23"/>
  <c r="AV858" i="23" s="1"/>
  <c r="H858" i="23"/>
  <c r="AJ439" i="23"/>
  <c r="AV439" i="23" s="1"/>
  <c r="H439" i="23"/>
  <c r="H843" i="23"/>
  <c r="AJ843" i="23"/>
  <c r="AV843" i="23" s="1"/>
  <c r="AJ231" i="23"/>
  <c r="AV231" i="23" s="1"/>
  <c r="H231" i="23"/>
  <c r="AJ793" i="23"/>
  <c r="AV793" i="23" s="1"/>
  <c r="H793" i="23"/>
  <c r="AJ533" i="23"/>
  <c r="AV533" i="23" s="1"/>
  <c r="H533" i="23"/>
  <c r="AJ822" i="23"/>
  <c r="AV822" i="23" s="1"/>
  <c r="H822" i="23"/>
  <c r="AJ816" i="23"/>
  <c r="AV816" i="23" s="1"/>
  <c r="H816" i="23"/>
  <c r="AJ955" i="23"/>
  <c r="AV955" i="23" s="1"/>
  <c r="H955" i="23"/>
  <c r="AJ34" i="23"/>
  <c r="AV34" i="23" s="1"/>
  <c r="H34" i="23"/>
  <c r="AJ802" i="23"/>
  <c r="AV802" i="23" s="1"/>
  <c r="H802" i="23"/>
  <c r="AJ1029" i="23"/>
  <c r="AV1029" i="23" s="1"/>
  <c r="H1029" i="23"/>
  <c r="AJ60" i="23"/>
  <c r="AV60" i="23" s="1"/>
  <c r="H60" i="23"/>
  <c r="AJ82" i="23"/>
  <c r="AV82" i="23" s="1"/>
  <c r="H82" i="23"/>
  <c r="AJ784" i="23"/>
  <c r="AV784" i="23" s="1"/>
  <c r="H784" i="23"/>
  <c r="AJ139" i="23"/>
  <c r="AV139" i="23" s="1"/>
  <c r="H139" i="23"/>
  <c r="AJ1025" i="23"/>
  <c r="AV1025" i="23" s="1"/>
  <c r="H1025" i="23"/>
  <c r="AJ764" i="23"/>
  <c r="AV764" i="23" s="1"/>
  <c r="H764" i="23"/>
  <c r="AJ656" i="23"/>
  <c r="AV656" i="23" s="1"/>
  <c r="H656" i="23"/>
  <c r="AJ750" i="23"/>
  <c r="AV750" i="23" s="1"/>
  <c r="H750" i="23"/>
  <c r="AJ101" i="23"/>
  <c r="AV101" i="23" s="1"/>
  <c r="H101" i="23"/>
  <c r="AJ738" i="23"/>
  <c r="AV738" i="23" s="1"/>
  <c r="H738" i="23"/>
  <c r="AJ731" i="23"/>
  <c r="AV731" i="23" s="1"/>
  <c r="H731" i="23"/>
  <c r="AJ1016" i="23"/>
  <c r="AV1016" i="23" s="1"/>
  <c r="H1016" i="23"/>
  <c r="AJ716" i="23"/>
  <c r="AV716" i="23" s="1"/>
  <c r="H716" i="23"/>
  <c r="AJ712" i="23"/>
  <c r="AV712" i="23" s="1"/>
  <c r="H712" i="23"/>
  <c r="AJ704" i="23"/>
  <c r="AV704" i="23" s="1"/>
  <c r="H704" i="23"/>
  <c r="AJ691" i="23"/>
  <c r="AV691" i="23" s="1"/>
  <c r="H691" i="23"/>
  <c r="AJ683" i="23"/>
  <c r="AV683" i="23" s="1"/>
  <c r="H683" i="23"/>
  <c r="AJ89" i="23"/>
  <c r="AV89" i="23" s="1"/>
  <c r="H89" i="23"/>
  <c r="AJ677" i="23"/>
  <c r="AV677" i="23" s="1"/>
  <c r="H677" i="23"/>
  <c r="AJ666" i="23"/>
  <c r="AV666" i="23" s="1"/>
  <c r="H666" i="23"/>
  <c r="AJ251" i="23"/>
  <c r="AV251" i="23" s="1"/>
  <c r="H251" i="23"/>
  <c r="AJ653" i="23"/>
  <c r="AV653" i="23" s="1"/>
  <c r="H653" i="23"/>
  <c r="AJ979" i="23"/>
  <c r="AV979" i="23" s="1"/>
  <c r="H979" i="23"/>
  <c r="AJ970" i="23"/>
  <c r="AV970" i="23" s="1"/>
  <c r="H970" i="23"/>
  <c r="AJ52" i="23"/>
  <c r="AV52" i="23" s="1"/>
  <c r="H52" i="23"/>
  <c r="AJ28" i="23"/>
  <c r="AV28" i="23" s="1"/>
  <c r="H28" i="23"/>
  <c r="AJ946" i="23"/>
  <c r="AV946" i="23" s="1"/>
  <c r="H946" i="23"/>
  <c r="AJ611" i="23"/>
  <c r="AV611" i="23" s="1"/>
  <c r="H611" i="23"/>
  <c r="AJ601" i="23"/>
  <c r="AV601" i="23" s="1"/>
  <c r="H601" i="23"/>
  <c r="AJ487" i="23"/>
  <c r="AV487" i="23" s="1"/>
  <c r="H487" i="23"/>
  <c r="AJ158" i="23"/>
  <c r="AV158" i="23" s="1"/>
  <c r="H158" i="23"/>
  <c r="AJ586" i="23"/>
  <c r="AV586" i="23" s="1"/>
  <c r="H586" i="23"/>
  <c r="AJ1013" i="23"/>
  <c r="AV1013" i="23" s="1"/>
  <c r="H1013" i="23"/>
  <c r="AJ610" i="23"/>
  <c r="AV610" i="23" s="1"/>
  <c r="H610" i="23"/>
  <c r="AJ571" i="23"/>
  <c r="AV571" i="23" s="1"/>
  <c r="H571" i="23"/>
  <c r="AJ890" i="23"/>
  <c r="AV890" i="23" s="1"/>
  <c r="H890" i="23"/>
  <c r="AJ564" i="23"/>
  <c r="AV564" i="23" s="1"/>
  <c r="H564" i="23"/>
  <c r="AJ880" i="23"/>
  <c r="AV880" i="23" s="1"/>
  <c r="H880" i="23"/>
  <c r="AJ142" i="23"/>
  <c r="AV142" i="23" s="1"/>
  <c r="H142" i="23"/>
  <c r="AJ558" i="23"/>
  <c r="AV558" i="23" s="1"/>
  <c r="H558" i="23"/>
  <c r="H860" i="23"/>
  <c r="AJ860" i="23"/>
  <c r="AV860" i="23" s="1"/>
  <c r="AJ76" i="23"/>
  <c r="AV76" i="23" s="1"/>
  <c r="H76" i="23"/>
  <c r="AJ531" i="23"/>
  <c r="AV531" i="23" s="1"/>
  <c r="H531" i="23"/>
  <c r="AJ1004" i="23"/>
  <c r="AV1004" i="23" s="1"/>
  <c r="H1004" i="23"/>
  <c r="AJ189" i="23"/>
  <c r="AV189" i="23" s="1"/>
  <c r="H189" i="23"/>
  <c r="AJ162" i="23"/>
  <c r="AV162" i="23" s="1"/>
  <c r="H162" i="23"/>
  <c r="AJ86" i="23"/>
  <c r="AV86" i="23" s="1"/>
  <c r="H86" i="23"/>
  <c r="AJ511" i="23"/>
  <c r="AV511" i="23" s="1"/>
  <c r="H511" i="23"/>
  <c r="AJ503" i="23"/>
  <c r="AV503" i="23" s="1"/>
  <c r="H503" i="23"/>
  <c r="AJ498" i="23"/>
  <c r="AV498" i="23" s="1"/>
  <c r="H498" i="23"/>
  <c r="AJ790" i="23"/>
  <c r="AV790" i="23" s="1"/>
  <c r="H790" i="23"/>
  <c r="AJ154" i="23"/>
  <c r="AV154" i="23" s="1"/>
  <c r="H154" i="23"/>
  <c r="AJ157" i="23"/>
  <c r="AV157" i="23" s="1"/>
  <c r="H157" i="23"/>
  <c r="AJ438" i="23"/>
  <c r="AV438" i="23" s="1"/>
  <c r="H438" i="23"/>
  <c r="AJ344" i="23"/>
  <c r="AV344" i="23" s="1"/>
  <c r="H344" i="23"/>
  <c r="AJ463" i="23"/>
  <c r="AV463" i="23" s="1"/>
  <c r="H463" i="23"/>
  <c r="AJ460" i="23"/>
  <c r="AV460" i="23" s="1"/>
  <c r="H460" i="23"/>
  <c r="AJ702" i="23"/>
  <c r="AV702" i="23" s="1"/>
  <c r="H702" i="23"/>
  <c r="AJ443" i="23"/>
  <c r="AV443" i="23" s="1"/>
  <c r="H443" i="23"/>
  <c r="H435" i="23"/>
  <c r="AJ435" i="23"/>
  <c r="AV435" i="23" s="1"/>
  <c r="AJ39" i="23"/>
  <c r="AV39" i="23" s="1"/>
  <c r="H39" i="23"/>
  <c r="AJ300" i="23"/>
  <c r="AV300" i="23" s="1"/>
  <c r="H300" i="23"/>
  <c r="AJ1011" i="23"/>
  <c r="AV1011" i="23" s="1"/>
  <c r="H1011" i="23"/>
  <c r="AJ667" i="23"/>
  <c r="AV667" i="23" s="1"/>
  <c r="H667" i="23"/>
  <c r="AJ169" i="23"/>
  <c r="AV169" i="23" s="1"/>
  <c r="H169" i="23"/>
  <c r="AJ409" i="23"/>
  <c r="AV409" i="23" s="1"/>
  <c r="H409" i="23"/>
  <c r="AJ413" i="23"/>
  <c r="AV413" i="23" s="1"/>
  <c r="H413" i="23"/>
  <c r="AJ407" i="23"/>
  <c r="AV407" i="23" s="1"/>
  <c r="H407" i="23"/>
  <c r="AJ378" i="23"/>
  <c r="AV378" i="23" s="1"/>
  <c r="H378" i="23"/>
  <c r="AJ119" i="23"/>
  <c r="AV119" i="23" s="1"/>
  <c r="H119" i="23"/>
  <c r="AJ293" i="23"/>
  <c r="AV293" i="23" s="1"/>
  <c r="H293" i="23"/>
  <c r="AJ377" i="23"/>
  <c r="AV377" i="23" s="1"/>
  <c r="H377" i="23"/>
  <c r="AJ371" i="23"/>
  <c r="AV371" i="23" s="1"/>
  <c r="H371" i="23"/>
  <c r="AJ77" i="23"/>
  <c r="AV77" i="23" s="1"/>
  <c r="H77" i="23"/>
  <c r="AJ353" i="23"/>
  <c r="AV353" i="23" s="1"/>
  <c r="H353" i="23"/>
  <c r="AJ61" i="23"/>
  <c r="AV61" i="23" s="1"/>
  <c r="H61" i="23"/>
  <c r="AJ123" i="23"/>
  <c r="AV123" i="23" s="1"/>
  <c r="H123" i="23"/>
  <c r="AJ323" i="23"/>
  <c r="AV323" i="23" s="1"/>
  <c r="H323" i="23"/>
  <c r="AJ326" i="23"/>
  <c r="AV326" i="23" s="1"/>
  <c r="H326" i="23"/>
  <c r="AJ325" i="23"/>
  <c r="AV325" i="23" s="1"/>
  <c r="H325" i="23"/>
  <c r="AJ315" i="23"/>
  <c r="AV315" i="23" s="1"/>
  <c r="H315" i="23"/>
  <c r="AJ309" i="23"/>
  <c r="AV309" i="23" s="1"/>
  <c r="H309" i="23"/>
  <c r="AJ59" i="23"/>
  <c r="AV59" i="23" s="1"/>
  <c r="H59" i="23"/>
  <c r="AJ302" i="23"/>
  <c r="AV302" i="23" s="1"/>
  <c r="H302" i="23"/>
  <c r="AJ288" i="23"/>
  <c r="AV288" i="23" s="1"/>
  <c r="H288" i="23"/>
  <c r="AJ294" i="23"/>
  <c r="AV294" i="23" s="1"/>
  <c r="H294" i="23"/>
  <c r="AJ32" i="23"/>
  <c r="AV32" i="23" s="1"/>
  <c r="H32" i="23"/>
  <c r="AJ274" i="23"/>
  <c r="AV274" i="23" s="1"/>
  <c r="H274" i="23"/>
  <c r="AJ338" i="23"/>
  <c r="AV338" i="23" s="1"/>
  <c r="H338" i="23"/>
  <c r="AJ38" i="23"/>
  <c r="AV38" i="23" s="1"/>
  <c r="H38" i="23"/>
  <c r="AJ226" i="23"/>
  <c r="AV226" i="23" s="1"/>
  <c r="H226" i="23"/>
  <c r="AJ559" i="23"/>
  <c r="AV559" i="23" s="1"/>
  <c r="H559" i="23"/>
  <c r="AJ969" i="23"/>
  <c r="AV969" i="23" s="1"/>
  <c r="H969" i="23"/>
  <c r="AJ631" i="23"/>
  <c r="AV631" i="23" s="1"/>
  <c r="H631" i="23"/>
  <c r="H417" i="23"/>
  <c r="AJ417" i="23"/>
  <c r="AV417" i="23" s="1"/>
  <c r="AJ202" i="23"/>
  <c r="AV202" i="23" s="1"/>
  <c r="H202" i="23"/>
  <c r="AJ1042" i="23"/>
  <c r="AV1042" i="23" s="1"/>
  <c r="H1042" i="23"/>
  <c r="AJ665" i="23"/>
  <c r="AV665" i="23" s="1"/>
  <c r="H665" i="23"/>
  <c r="AJ924" i="23"/>
  <c r="AV924" i="23" s="1"/>
  <c r="H924" i="23"/>
  <c r="AJ183" i="23"/>
  <c r="AV183" i="23" s="1"/>
  <c r="H183" i="23"/>
  <c r="AJ670" i="23"/>
  <c r="AV670" i="23" s="1"/>
  <c r="H670" i="23"/>
  <c r="AJ614" i="23"/>
  <c r="AV614" i="23" s="1"/>
  <c r="H614" i="23"/>
  <c r="AJ887" i="23"/>
  <c r="AV887" i="23" s="1"/>
  <c r="H887" i="23"/>
  <c r="AJ853" i="23"/>
  <c r="AV853" i="23" s="1"/>
  <c r="H853" i="23"/>
  <c r="AJ803" i="23"/>
  <c r="AV803" i="23" s="1"/>
  <c r="H803" i="23"/>
  <c r="AJ396" i="23"/>
  <c r="AV396" i="23" s="1"/>
  <c r="H396" i="23"/>
  <c r="AJ397" i="23"/>
  <c r="AV397" i="23" s="1"/>
  <c r="H397" i="23"/>
  <c r="AJ405" i="23"/>
  <c r="AV405" i="23" s="1"/>
  <c r="H405" i="23"/>
  <c r="AJ1080" i="23"/>
  <c r="AV1080" i="23" s="1"/>
  <c r="H1080" i="23"/>
  <c r="AJ170" i="23"/>
  <c r="AV170" i="23" s="1"/>
  <c r="H170" i="23"/>
  <c r="AJ1055" i="23"/>
  <c r="AV1055" i="23" s="1"/>
  <c r="H1055" i="23"/>
  <c r="AJ1067" i="23"/>
  <c r="AV1067" i="23" s="1"/>
  <c r="H1067" i="23"/>
  <c r="AJ1030" i="23"/>
  <c r="AV1030" i="23" s="1"/>
  <c r="H1030" i="23"/>
  <c r="AJ1054" i="23"/>
  <c r="AV1054" i="23" s="1"/>
  <c r="H1054" i="23"/>
  <c r="AJ727" i="23"/>
  <c r="AV727" i="23" s="1"/>
  <c r="H727" i="23"/>
  <c r="AJ998" i="23"/>
  <c r="AV998" i="23" s="1"/>
  <c r="H998" i="23"/>
  <c r="AJ90" i="23"/>
  <c r="AV90" i="23" s="1"/>
  <c r="H90" i="23"/>
  <c r="AJ214" i="23"/>
  <c r="AV214" i="23" s="1"/>
  <c r="H214" i="23"/>
  <c r="AJ991" i="23"/>
  <c r="AV991" i="23" s="1"/>
  <c r="H991" i="23"/>
  <c r="AJ1072" i="23"/>
  <c r="AV1072" i="23" s="1"/>
  <c r="H1072" i="23"/>
  <c r="AJ1012" i="23"/>
  <c r="AV1012" i="23" s="1"/>
  <c r="H1012" i="23"/>
  <c r="AJ369" i="23"/>
  <c r="AV369" i="23" s="1"/>
  <c r="H369" i="23"/>
  <c r="AJ514" i="23"/>
  <c r="AV514" i="23" s="1"/>
  <c r="H514" i="23"/>
  <c r="AJ958" i="23"/>
  <c r="AV958" i="23" s="1"/>
  <c r="H958" i="23"/>
  <c r="H903" i="23"/>
  <c r="AJ903" i="23"/>
  <c r="AV903" i="23" s="1"/>
  <c r="AJ963" i="23"/>
  <c r="AV963" i="23" s="1"/>
  <c r="H963" i="23"/>
  <c r="AJ1076" i="23"/>
  <c r="AV1076" i="23" s="1"/>
  <c r="H1076" i="23"/>
  <c r="AJ102" i="23"/>
  <c r="AV102" i="23" s="1"/>
  <c r="H102" i="23"/>
  <c r="AJ943" i="23"/>
  <c r="AV943" i="23" s="1"/>
  <c r="H943" i="23"/>
  <c r="AJ499" i="23"/>
  <c r="AV499" i="23" s="1"/>
  <c r="H499" i="23"/>
  <c r="AJ926" i="23"/>
  <c r="AV926" i="23" s="1"/>
  <c r="H926" i="23"/>
  <c r="AJ223" i="23"/>
  <c r="AV223" i="23" s="1"/>
  <c r="H223" i="23"/>
  <c r="AJ166" i="23"/>
  <c r="AV166" i="23" s="1"/>
  <c r="H166" i="23"/>
  <c r="AJ725" i="23"/>
  <c r="AV725" i="23" s="1"/>
  <c r="H725" i="23"/>
  <c r="AJ901" i="23"/>
  <c r="AV901" i="23" s="1"/>
  <c r="H901" i="23"/>
  <c r="AJ896" i="23"/>
  <c r="AV896" i="23" s="1"/>
  <c r="H896" i="23"/>
  <c r="AJ232" i="23"/>
  <c r="AV232" i="23" s="1"/>
  <c r="H232" i="23"/>
  <c r="AJ831" i="23"/>
  <c r="AV831" i="23" s="1"/>
  <c r="H831" i="23"/>
  <c r="AJ879" i="23"/>
  <c r="AV879" i="23" s="1"/>
  <c r="H879" i="23"/>
  <c r="AJ116" i="23"/>
  <c r="AV116" i="23" s="1"/>
  <c r="H116" i="23"/>
  <c r="AJ866" i="23"/>
  <c r="AV866" i="23" s="1"/>
  <c r="H866" i="23"/>
  <c r="AJ862" i="23"/>
  <c r="AV862" i="23" s="1"/>
  <c r="H862" i="23"/>
  <c r="AJ264" i="23"/>
  <c r="AV264" i="23" s="1"/>
  <c r="H264" i="23"/>
  <c r="AJ597" i="23"/>
  <c r="AV597" i="23" s="1"/>
  <c r="H597" i="23"/>
  <c r="AJ262" i="23"/>
  <c r="AV262" i="23" s="1"/>
  <c r="H262" i="23"/>
  <c r="AJ836" i="23"/>
  <c r="AV836" i="23" s="1"/>
  <c r="H836" i="23"/>
  <c r="AJ252" i="23"/>
  <c r="AV252" i="23" s="1"/>
  <c r="H252" i="23"/>
  <c r="AJ583" i="23"/>
  <c r="AV583" i="23" s="1"/>
  <c r="H583" i="23"/>
  <c r="AJ1022" i="23"/>
  <c r="AV1022" i="23" s="1"/>
  <c r="H1022" i="23"/>
  <c r="AJ131" i="23"/>
  <c r="AV131" i="23" s="1"/>
  <c r="H131" i="23"/>
  <c r="AJ1040" i="23"/>
  <c r="AV1040" i="23" s="1"/>
  <c r="H1040" i="23"/>
  <c r="AJ609" i="23"/>
  <c r="AV609" i="23" s="1"/>
  <c r="H609" i="23"/>
  <c r="AJ798" i="23"/>
  <c r="AV798" i="23" s="1"/>
  <c r="H798" i="23"/>
  <c r="AJ1031" i="23"/>
  <c r="AV1031" i="23" s="1"/>
  <c r="H1031" i="23"/>
  <c r="AJ585" i="23"/>
  <c r="AV585" i="23" s="1"/>
  <c r="H585" i="23"/>
  <c r="AJ711" i="23"/>
  <c r="AV711" i="23" s="1"/>
  <c r="H711" i="23"/>
  <c r="AJ783" i="23"/>
  <c r="AV783" i="23" s="1"/>
  <c r="H783" i="23"/>
  <c r="AJ84" i="23"/>
  <c r="AV84" i="23" s="1"/>
  <c r="H84" i="23"/>
  <c r="AJ772" i="23"/>
  <c r="AV772" i="23" s="1"/>
  <c r="H772" i="23"/>
  <c r="AJ442" i="23"/>
  <c r="AV442" i="23" s="1"/>
  <c r="H442" i="23"/>
  <c r="AJ80" i="23"/>
  <c r="AV80" i="23" s="1"/>
  <c r="H80" i="23"/>
  <c r="AJ549" i="23"/>
  <c r="AV549" i="23" s="1"/>
  <c r="H549" i="23"/>
  <c r="H742" i="23"/>
  <c r="AJ742" i="23"/>
  <c r="AV742" i="23" s="1"/>
  <c r="AJ722" i="23"/>
  <c r="AV722" i="23" s="1"/>
  <c r="H722" i="23"/>
  <c r="AJ566" i="23"/>
  <c r="AV566" i="23" s="1"/>
  <c r="H566" i="23"/>
  <c r="AJ136" i="23"/>
  <c r="AV136" i="23" s="1"/>
  <c r="H136" i="23"/>
  <c r="AJ347" i="23"/>
  <c r="AV347" i="23" s="1"/>
  <c r="H347" i="23"/>
  <c r="AJ709" i="23"/>
  <c r="AV709" i="23" s="1"/>
  <c r="H709" i="23"/>
  <c r="AJ706" i="23"/>
  <c r="AV706" i="23" s="1"/>
  <c r="H706" i="23"/>
  <c r="AJ641" i="23"/>
  <c r="AV641" i="23" s="1"/>
  <c r="H641" i="23"/>
  <c r="H78" i="23"/>
  <c r="AJ78" i="23"/>
  <c r="AV78" i="23" s="1"/>
  <c r="AJ923" i="23"/>
  <c r="AV923" i="23" s="1"/>
  <c r="H923" i="23"/>
  <c r="AJ676" i="23"/>
  <c r="AV676" i="23" s="1"/>
  <c r="H676" i="23"/>
  <c r="AJ221" i="23"/>
  <c r="AV221" i="23" s="1"/>
  <c r="H221" i="23"/>
  <c r="AJ661" i="23"/>
  <c r="AV661" i="23" s="1"/>
  <c r="H661" i="23"/>
  <c r="AJ652" i="23"/>
  <c r="AV652" i="23" s="1"/>
  <c r="H652" i="23"/>
  <c r="AJ642" i="23"/>
  <c r="AV642" i="23" s="1"/>
  <c r="H642" i="23"/>
  <c r="AJ760" i="23"/>
  <c r="AV760" i="23" s="1"/>
  <c r="H760" i="23"/>
  <c r="AJ961" i="23"/>
  <c r="AV961" i="23" s="1"/>
  <c r="H961" i="23"/>
  <c r="AJ626" i="23"/>
  <c r="AV626" i="23" s="1"/>
  <c r="H626" i="23"/>
  <c r="AJ617" i="23"/>
  <c r="AV617" i="23" s="1"/>
  <c r="H617" i="23"/>
  <c r="AJ940" i="23"/>
  <c r="AV940" i="23" s="1"/>
  <c r="H940" i="23"/>
  <c r="AJ113" i="23"/>
  <c r="AV113" i="23" s="1"/>
  <c r="H113" i="23"/>
  <c r="AJ593" i="23"/>
  <c r="AV593" i="23" s="1"/>
  <c r="H593" i="23"/>
  <c r="AJ922" i="23"/>
  <c r="AV922" i="23" s="1"/>
  <c r="H922" i="23"/>
  <c r="AJ821" i="23"/>
  <c r="AV821" i="23" s="1"/>
  <c r="H821" i="23"/>
  <c r="AJ579" i="23"/>
  <c r="AV579" i="23" s="1"/>
  <c r="H579" i="23"/>
  <c r="AJ105" i="23"/>
  <c r="AV105" i="23" s="1"/>
  <c r="H105" i="23"/>
  <c r="AJ572" i="23"/>
  <c r="AV572" i="23" s="1"/>
  <c r="H572" i="23"/>
  <c r="AJ527" i="23"/>
  <c r="AV527" i="23" s="1"/>
  <c r="H527" i="23"/>
  <c r="AJ565" i="23"/>
  <c r="AV565" i="23" s="1"/>
  <c r="H565" i="23"/>
  <c r="AJ561" i="23"/>
  <c r="AV561" i="23" s="1"/>
  <c r="H561" i="23"/>
  <c r="AJ159" i="23"/>
  <c r="AV159" i="23" s="1"/>
  <c r="H159" i="23"/>
  <c r="AJ582" i="23"/>
  <c r="AV582" i="23" s="1"/>
  <c r="H582" i="23"/>
  <c r="AJ537" i="23"/>
  <c r="AV537" i="23" s="1"/>
  <c r="H537" i="23"/>
  <c r="AJ855" i="23"/>
  <c r="AV855" i="23" s="1"/>
  <c r="H855" i="23"/>
  <c r="AJ519" i="23"/>
  <c r="AV519" i="23" s="1"/>
  <c r="H519" i="23"/>
  <c r="AJ528" i="23"/>
  <c r="AV528" i="23" s="1"/>
  <c r="H528" i="23"/>
  <c r="AJ840" i="23"/>
  <c r="AV840" i="23" s="1"/>
  <c r="H840" i="23"/>
  <c r="AJ73" i="23"/>
  <c r="AV73" i="23" s="1"/>
  <c r="H73" i="23"/>
  <c r="AJ434" i="23"/>
  <c r="AV434" i="23" s="1"/>
  <c r="H434" i="23"/>
  <c r="AJ230" i="23"/>
  <c r="AV230" i="23" s="1"/>
  <c r="H230" i="23"/>
  <c r="AJ502" i="23"/>
  <c r="AV502" i="23" s="1"/>
  <c r="H502" i="23"/>
  <c r="AJ794" i="23"/>
  <c r="AV794" i="23" s="1"/>
  <c r="H794" i="23"/>
  <c r="AJ762" i="23"/>
  <c r="AV762" i="23" s="1"/>
  <c r="H762" i="23"/>
  <c r="AJ769" i="23"/>
  <c r="AV769" i="23" s="1"/>
  <c r="H769" i="23"/>
  <c r="AJ649" i="23"/>
  <c r="AV649" i="23" s="1"/>
  <c r="H649" i="23"/>
  <c r="AJ459" i="23"/>
  <c r="AV459" i="23" s="1"/>
  <c r="H459" i="23"/>
  <c r="AJ469" i="23"/>
  <c r="AV469" i="23" s="1"/>
  <c r="H469" i="23"/>
  <c r="AJ461" i="23"/>
  <c r="AV461" i="23" s="1"/>
  <c r="H461" i="23"/>
  <c r="AJ458" i="23"/>
  <c r="AV458" i="23" s="1"/>
  <c r="H458" i="23"/>
  <c r="AJ448" i="23"/>
  <c r="AV448" i="23" s="1"/>
  <c r="H448" i="23"/>
  <c r="AJ415" i="23"/>
  <c r="AV415" i="23" s="1"/>
  <c r="H415" i="23"/>
  <c r="AJ389" i="23"/>
  <c r="AV389" i="23" s="1"/>
  <c r="H389" i="23"/>
  <c r="AJ207" i="23"/>
  <c r="AV207" i="23" s="1"/>
  <c r="H207" i="23"/>
  <c r="AJ410" i="23"/>
  <c r="AV410" i="23" s="1"/>
  <c r="H410" i="23"/>
  <c r="AJ54" i="23"/>
  <c r="AV54" i="23" s="1"/>
  <c r="H54" i="23"/>
  <c r="AJ402" i="23"/>
  <c r="AV402" i="23" s="1"/>
  <c r="H402" i="23"/>
  <c r="AJ218" i="23"/>
  <c r="AV218" i="23" s="1"/>
  <c r="H218" i="23"/>
  <c r="AJ7" i="23"/>
  <c r="AV7" i="23" s="1"/>
  <c r="H7" i="23"/>
  <c r="AJ346" i="23"/>
  <c r="AV346" i="23" s="1"/>
  <c r="H346" i="23"/>
  <c r="AK437" i="23"/>
  <c r="AW437" i="23" s="1"/>
  <c r="AJ883" i="23"/>
  <c r="AV883" i="23" s="1"/>
  <c r="H883" i="23"/>
  <c r="AJ144" i="23"/>
  <c r="AV144" i="23" s="1"/>
  <c r="H144" i="23"/>
  <c r="AJ703" i="23"/>
  <c r="AV703" i="23" s="1"/>
  <c r="H703" i="23"/>
  <c r="AJ936" i="23"/>
  <c r="AV936" i="23" s="1"/>
  <c r="H936" i="23"/>
  <c r="AJ788" i="23"/>
  <c r="AV788" i="23" s="1"/>
  <c r="H788" i="23"/>
  <c r="AJ865" i="23"/>
  <c r="AV865" i="23" s="1"/>
  <c r="H865" i="23"/>
  <c r="AJ141" i="23"/>
  <c r="AV141" i="23" s="1"/>
  <c r="H141" i="23"/>
  <c r="AJ792" i="23"/>
  <c r="AV792" i="23" s="1"/>
  <c r="H792" i="23"/>
  <c r="AJ741" i="23"/>
  <c r="AV741" i="23" s="1"/>
  <c r="H741" i="23"/>
  <c r="AJ1020" i="23"/>
  <c r="AV1020" i="23" s="1"/>
  <c r="H1020" i="23"/>
  <c r="AJ244" i="23"/>
  <c r="AV244" i="23" s="1"/>
  <c r="H244" i="23"/>
  <c r="AJ555" i="23"/>
  <c r="AV555" i="23" s="1"/>
  <c r="H555" i="23"/>
  <c r="AJ688" i="23"/>
  <c r="AV688" i="23" s="1"/>
  <c r="H688" i="23"/>
  <c r="AJ918" i="23"/>
  <c r="AV918" i="23" s="1"/>
  <c r="H918" i="23"/>
  <c r="AJ418" i="23"/>
  <c r="AV418" i="23" s="1"/>
  <c r="H418" i="23"/>
  <c r="AJ517" i="23"/>
  <c r="AV517" i="23" s="1"/>
  <c r="H517" i="23"/>
  <c r="AJ475" i="23"/>
  <c r="AV475" i="23" s="1"/>
  <c r="H475" i="23"/>
  <c r="AJ55" i="23"/>
  <c r="AV55" i="23" s="1"/>
  <c r="H55" i="23"/>
  <c r="AJ155" i="23"/>
  <c r="AV155" i="23" s="1"/>
  <c r="H155" i="23"/>
  <c r="AJ997" i="23"/>
  <c r="AV997" i="23" s="1"/>
  <c r="H997" i="23"/>
  <c r="H108" i="23"/>
  <c r="AJ108" i="23"/>
  <c r="AV108" i="23" s="1"/>
  <c r="AJ752" i="23"/>
  <c r="AV752" i="23" s="1"/>
  <c r="H752" i="23"/>
  <c r="AJ153" i="23"/>
  <c r="AV153" i="23" s="1"/>
  <c r="H153" i="23"/>
  <c r="AJ213" i="23"/>
  <c r="AV213" i="23" s="1"/>
  <c r="H213" i="23"/>
  <c r="AJ863" i="23"/>
  <c r="AV863" i="23" s="1"/>
  <c r="H863" i="23"/>
  <c r="AJ360" i="23"/>
  <c r="AV360" i="23" s="1"/>
  <c r="H360" i="23"/>
  <c r="AJ1039" i="23"/>
  <c r="AV1039" i="23" s="1"/>
  <c r="H1039" i="23"/>
  <c r="AJ1007" i="23"/>
  <c r="AV1007" i="23" s="1"/>
  <c r="H1007" i="23"/>
  <c r="AJ618" i="23"/>
  <c r="AV618" i="23" s="1"/>
  <c r="H618" i="23"/>
  <c r="AJ747" i="23"/>
  <c r="AV747" i="23" s="1"/>
  <c r="H747" i="23"/>
  <c r="AJ1069" i="23"/>
  <c r="AV1069" i="23" s="1"/>
  <c r="H1069" i="23"/>
  <c r="AJ1028" i="23"/>
  <c r="AV1028" i="23" s="1"/>
  <c r="H1028" i="23"/>
  <c r="AJ587" i="23"/>
  <c r="AV587" i="23" s="1"/>
  <c r="H587" i="23"/>
  <c r="AJ985" i="23"/>
  <c r="AV985" i="23" s="1"/>
  <c r="H985" i="23"/>
  <c r="AJ974" i="23"/>
  <c r="AV974" i="23" s="1"/>
  <c r="H974" i="23"/>
  <c r="AJ962" i="23"/>
  <c r="AV962" i="23" s="1"/>
  <c r="H962" i="23"/>
  <c r="AJ628" i="23"/>
  <c r="AV628" i="23" s="1"/>
  <c r="H628" i="23"/>
  <c r="AJ908" i="23"/>
  <c r="AV908" i="23" s="1"/>
  <c r="H908" i="23"/>
  <c r="AJ650" i="23"/>
  <c r="AV650" i="23" s="1"/>
  <c r="H650" i="23"/>
  <c r="AJ584" i="23"/>
  <c r="AV584" i="23" s="1"/>
  <c r="H584" i="23"/>
  <c r="AJ62" i="23"/>
  <c r="AV62" i="23" s="1"/>
  <c r="H62" i="23"/>
  <c r="AJ919" i="23"/>
  <c r="AV919" i="23" s="1"/>
  <c r="H919" i="23"/>
  <c r="AJ87" i="23"/>
  <c r="AV87" i="23" s="1"/>
  <c r="H87" i="23"/>
  <c r="AJ902" i="23"/>
  <c r="AV902" i="23" s="1"/>
  <c r="H902" i="23"/>
  <c r="AJ655" i="23"/>
  <c r="AV655" i="23" s="1"/>
  <c r="H655" i="23"/>
  <c r="AJ322" i="23"/>
  <c r="AV322" i="23" s="1"/>
  <c r="H322" i="23"/>
  <c r="AJ589" i="23"/>
  <c r="AV589" i="23" s="1"/>
  <c r="H589" i="23"/>
  <c r="H885" i="23"/>
  <c r="AJ885" i="23"/>
  <c r="AV885" i="23" s="1"/>
  <c r="AJ877" i="23"/>
  <c r="AV877" i="23" s="1"/>
  <c r="H877" i="23"/>
  <c r="H195" i="23"/>
  <c r="AJ195" i="23"/>
  <c r="AV195" i="23" s="1"/>
  <c r="AJ813" i="23"/>
  <c r="AV813" i="23" s="1"/>
  <c r="H813" i="23"/>
  <c r="AJ767" i="23"/>
  <c r="AV767" i="23" s="1"/>
  <c r="H767" i="23"/>
  <c r="AJ233" i="23"/>
  <c r="AV233" i="23" s="1"/>
  <c r="H233" i="23"/>
  <c r="AJ228" i="23"/>
  <c r="AV228" i="23" s="1"/>
  <c r="H228" i="23"/>
  <c r="AJ842" i="23"/>
  <c r="AV842" i="23" s="1"/>
  <c r="H842" i="23"/>
  <c r="AJ834" i="23"/>
  <c r="AV834" i="23" s="1"/>
  <c r="H834" i="23"/>
  <c r="H620" i="23"/>
  <c r="AJ620" i="23"/>
  <c r="AV620" i="23" s="1"/>
  <c r="AJ637" i="23"/>
  <c r="AV637" i="23" s="1"/>
  <c r="H637" i="23"/>
  <c r="AJ94" i="23"/>
  <c r="AV94" i="23" s="1"/>
  <c r="H94" i="23"/>
  <c r="AJ817" i="23"/>
  <c r="AV817" i="23" s="1"/>
  <c r="H817" i="23"/>
  <c r="AJ81" i="23"/>
  <c r="AV81" i="23" s="1"/>
  <c r="H81" i="23"/>
  <c r="AJ1037" i="23"/>
  <c r="AV1037" i="23" s="1"/>
  <c r="H1037" i="23"/>
  <c r="AJ486" i="23"/>
  <c r="AV486" i="23" s="1"/>
  <c r="H486" i="23"/>
  <c r="AJ778" i="23"/>
  <c r="AV778" i="23" s="1"/>
  <c r="H778" i="23"/>
  <c r="AJ204" i="23"/>
  <c r="AV204" i="23" s="1"/>
  <c r="H204" i="23"/>
  <c r="AJ245" i="23"/>
  <c r="AV245" i="23" s="1"/>
  <c r="H245" i="23"/>
  <c r="AJ570" i="23"/>
  <c r="AV570" i="23" s="1"/>
  <c r="H570" i="23"/>
  <c r="AJ720" i="23"/>
  <c r="AV720" i="23" s="1"/>
  <c r="H720" i="23"/>
  <c r="AJ771" i="23"/>
  <c r="AV771" i="23" s="1"/>
  <c r="H771" i="23"/>
  <c r="AJ888" i="23"/>
  <c r="AV888" i="23" s="1"/>
  <c r="H888" i="23"/>
  <c r="AJ574" i="23"/>
  <c r="AV574" i="23" s="1"/>
  <c r="H574" i="23"/>
  <c r="AJ651" i="23"/>
  <c r="AV651" i="23" s="1"/>
  <c r="H651" i="23"/>
  <c r="AJ697" i="23"/>
  <c r="AV697" i="23" s="1"/>
  <c r="H697" i="23"/>
  <c r="AJ222" i="23"/>
  <c r="AV222" i="23" s="1"/>
  <c r="H222" i="23"/>
  <c r="AJ730" i="23"/>
  <c r="AV730" i="23" s="1"/>
  <c r="H730" i="23"/>
  <c r="AJ263" i="23"/>
  <c r="AV263" i="23" s="1"/>
  <c r="H263" i="23"/>
  <c r="AJ1014" i="23"/>
  <c r="AV1014" i="23" s="1"/>
  <c r="H1014" i="23"/>
  <c r="AJ180" i="23"/>
  <c r="AV180" i="23" s="1"/>
  <c r="H180" i="23"/>
  <c r="AJ1010" i="23"/>
  <c r="AV1010" i="23" s="1"/>
  <c r="H1010" i="23"/>
  <c r="AJ1005" i="23"/>
  <c r="AV1005" i="23" s="1"/>
  <c r="H1005" i="23"/>
  <c r="AJ1003" i="23"/>
  <c r="AV1003" i="23" s="1"/>
  <c r="H1003" i="23"/>
  <c r="AJ65" i="23"/>
  <c r="AV65" i="23" s="1"/>
  <c r="H65" i="23"/>
  <c r="AJ674" i="23"/>
  <c r="AV674" i="23" s="1"/>
  <c r="H674" i="23"/>
  <c r="AJ71" i="23"/>
  <c r="AV71" i="23" s="1"/>
  <c r="H71" i="23"/>
  <c r="AJ604" i="23"/>
  <c r="AV604" i="23" s="1"/>
  <c r="H604" i="23"/>
  <c r="AJ1065" i="23"/>
  <c r="AV1065" i="23" s="1"/>
  <c r="H1065" i="23"/>
  <c r="AJ1032" i="23"/>
  <c r="AV1032" i="23" s="1"/>
  <c r="H1032" i="23"/>
  <c r="AJ124" i="23"/>
  <c r="AV124" i="23" s="1"/>
  <c r="H124" i="23"/>
  <c r="AJ348" i="23"/>
  <c r="AV348" i="23" s="1"/>
  <c r="H348" i="23"/>
  <c r="AJ952" i="23"/>
  <c r="AV952" i="23" s="1"/>
  <c r="H952" i="23"/>
  <c r="AJ616" i="23"/>
  <c r="AV616" i="23" s="1"/>
  <c r="H616" i="23"/>
  <c r="AJ260" i="23"/>
  <c r="AV260" i="23" s="1"/>
  <c r="H260" i="23"/>
  <c r="AJ580" i="23"/>
  <c r="AV580" i="23" s="1"/>
  <c r="H580" i="23"/>
  <c r="AJ210" i="23"/>
  <c r="AV210" i="23" s="1"/>
  <c r="H210" i="23"/>
  <c r="AJ921" i="23"/>
  <c r="AV921" i="23" s="1"/>
  <c r="H921" i="23"/>
  <c r="AJ911" i="23"/>
  <c r="AV911" i="23" s="1"/>
  <c r="H911" i="23"/>
  <c r="AJ906" i="23"/>
  <c r="AV906" i="23" s="1"/>
  <c r="H906" i="23"/>
  <c r="AJ897" i="23"/>
  <c r="AV897" i="23" s="1"/>
  <c r="H897" i="23"/>
  <c r="AJ892" i="23"/>
  <c r="AV892" i="23" s="1"/>
  <c r="H892" i="23"/>
  <c r="AJ889" i="23"/>
  <c r="AV889" i="23" s="1"/>
  <c r="H889" i="23"/>
  <c r="AJ156" i="23"/>
  <c r="AV156" i="23" s="1"/>
  <c r="H156" i="23"/>
  <c r="AJ560" i="23"/>
  <c r="AV560" i="23" s="1"/>
  <c r="H560" i="23"/>
  <c r="AJ111" i="23"/>
  <c r="AV111" i="23" s="1"/>
  <c r="H111" i="23"/>
  <c r="AJ749" i="23"/>
  <c r="AV749" i="23" s="1"/>
  <c r="H749" i="23"/>
  <c r="AJ536" i="23"/>
  <c r="AV536" i="23" s="1"/>
  <c r="H536" i="23"/>
  <c r="AJ27" i="23"/>
  <c r="AV27" i="23" s="1"/>
  <c r="H27" i="23"/>
  <c r="AJ530" i="23"/>
  <c r="AV530" i="23" s="1"/>
  <c r="H530" i="23"/>
  <c r="AJ452" i="23"/>
  <c r="AV452" i="23" s="1"/>
  <c r="H452" i="23"/>
  <c r="AJ795" i="23"/>
  <c r="AV795" i="23" s="1"/>
  <c r="H795" i="23"/>
  <c r="AJ13" i="23"/>
  <c r="AV13" i="23" s="1"/>
  <c r="H13" i="23"/>
  <c r="AJ516" i="23"/>
  <c r="AV516" i="23" s="1"/>
  <c r="H516" i="23"/>
  <c r="AJ510" i="23"/>
  <c r="AV510" i="23" s="1"/>
  <c r="H510" i="23"/>
  <c r="AJ500" i="23"/>
  <c r="AV500" i="23" s="1"/>
  <c r="H500" i="23"/>
  <c r="AJ971" i="23"/>
  <c r="AV971" i="23" s="1"/>
  <c r="H971" i="23"/>
  <c r="AJ24" i="23"/>
  <c r="AV24" i="23" s="1"/>
  <c r="H24" i="23"/>
  <c r="H483" i="23"/>
  <c r="AJ483" i="23"/>
  <c r="AV483" i="23" s="1"/>
  <c r="AJ477" i="23"/>
  <c r="AV477" i="23" s="1"/>
  <c r="H477" i="23"/>
  <c r="AJ473" i="23"/>
  <c r="AV473" i="23" s="1"/>
  <c r="H473" i="23"/>
  <c r="AJ468" i="23"/>
  <c r="AV468" i="23" s="1"/>
  <c r="H468" i="23"/>
  <c r="AJ735" i="23"/>
  <c r="AV735" i="23" s="1"/>
  <c r="H735" i="23"/>
  <c r="AJ457" i="23"/>
  <c r="AV457" i="23" s="1"/>
  <c r="H457" i="23"/>
  <c r="AJ447" i="23"/>
  <c r="AV447" i="23" s="1"/>
  <c r="H447" i="23"/>
  <c r="AJ85" i="23"/>
  <c r="AV85" i="23" s="1"/>
  <c r="H85" i="23"/>
  <c r="AJ686" i="23"/>
  <c r="AV686" i="23" s="1"/>
  <c r="H686" i="23"/>
  <c r="AJ521" i="23"/>
  <c r="AV521" i="23" s="1"/>
  <c r="H521" i="23"/>
  <c r="AJ432" i="23"/>
  <c r="AV432" i="23" s="1"/>
  <c r="H432" i="23"/>
  <c r="AJ317" i="23"/>
  <c r="AV317" i="23" s="1"/>
  <c r="H317" i="23"/>
  <c r="AJ408" i="23"/>
  <c r="AV408" i="23" s="1"/>
  <c r="H408" i="23"/>
  <c r="AJ422" i="23"/>
  <c r="AV422" i="23" s="1"/>
  <c r="H422" i="23"/>
  <c r="AJ414" i="23"/>
  <c r="AV414" i="23" s="1"/>
  <c r="H414" i="23"/>
  <c r="AJ868" i="23"/>
  <c r="AV868" i="23" s="1"/>
  <c r="H868" i="23"/>
  <c r="AJ854" i="23"/>
  <c r="AV854" i="23" s="1"/>
  <c r="H854" i="23"/>
  <c r="AJ329" i="23"/>
  <c r="AV329" i="23" s="1"/>
  <c r="H329" i="23"/>
  <c r="AJ95" i="23"/>
  <c r="AV95" i="23" s="1"/>
  <c r="H95" i="23"/>
  <c r="AJ370" i="23"/>
  <c r="AV370" i="23" s="1"/>
  <c r="H370" i="23"/>
  <c r="AJ171" i="23"/>
  <c r="AV171" i="23" s="1"/>
  <c r="H171" i="23"/>
  <c r="AJ355" i="23"/>
  <c r="AV355" i="23" s="1"/>
  <c r="H355" i="23"/>
  <c r="AJ91" i="23"/>
  <c r="AV91" i="23" s="1"/>
  <c r="H91" i="23"/>
  <c r="AJ292" i="23"/>
  <c r="AV292" i="23" s="1"/>
  <c r="H292" i="23"/>
  <c r="AJ539" i="23"/>
  <c r="AV539" i="23" s="1"/>
  <c r="H539" i="23"/>
  <c r="AJ341" i="23"/>
  <c r="AV341" i="23" s="1"/>
  <c r="H341" i="23"/>
  <c r="AJ51" i="23"/>
  <c r="AV51" i="23" s="1"/>
  <c r="H51" i="23"/>
  <c r="AJ526" i="23"/>
  <c r="AV526" i="23" s="1"/>
  <c r="H526" i="23"/>
  <c r="AJ372" i="23"/>
  <c r="AV372" i="23" s="1"/>
  <c r="H372" i="23"/>
  <c r="AJ314" i="23"/>
  <c r="AV314" i="23" s="1"/>
  <c r="H314" i="23"/>
  <c r="AJ200" i="23"/>
  <c r="AV200" i="23" s="1"/>
  <c r="H200" i="23"/>
  <c r="AJ308" i="23"/>
  <c r="AV308" i="23" s="1"/>
  <c r="H308" i="23"/>
  <c r="AJ278" i="23"/>
  <c r="AV278" i="23" s="1"/>
  <c r="H278" i="23"/>
  <c r="AJ298" i="23"/>
  <c r="AV298" i="23" s="1"/>
  <c r="H298" i="23"/>
  <c r="AJ291" i="23"/>
  <c r="AV291" i="23" s="1"/>
  <c r="H291" i="23"/>
  <c r="AJ239" i="23"/>
  <c r="AV239" i="23" s="1"/>
  <c r="H239" i="23"/>
  <c r="AJ266" i="23"/>
  <c r="AV266" i="23" s="1"/>
  <c r="H266" i="23"/>
  <c r="AK268" i="23"/>
  <c r="AW268" i="23" s="1"/>
  <c r="AJ96" i="23"/>
  <c r="AV96" i="23" s="1"/>
  <c r="H96" i="23"/>
  <c r="AJ327" i="23"/>
  <c r="AV327" i="23" s="1"/>
  <c r="H327" i="23"/>
  <c r="AJ187" i="23"/>
  <c r="AV187" i="23" s="1"/>
  <c r="H187" i="23"/>
  <c r="AJ125" i="23"/>
  <c r="AV125" i="23" s="1"/>
  <c r="H125" i="23"/>
  <c r="AJ196" i="23"/>
  <c r="AV196" i="23" s="1"/>
  <c r="H196" i="23"/>
  <c r="AJ310" i="23"/>
  <c r="AV310" i="23" s="1"/>
  <c r="H310" i="23"/>
  <c r="AJ37" i="23"/>
  <c r="AV37" i="23" s="1"/>
  <c r="H37" i="23"/>
  <c r="AJ303" i="23"/>
  <c r="AV303" i="23" s="1"/>
  <c r="H303" i="23"/>
  <c r="AJ299" i="23"/>
  <c r="AV299" i="23" s="1"/>
  <c r="H299" i="23"/>
  <c r="AJ286" i="23"/>
  <c r="AV286" i="23" s="1"/>
  <c r="H286" i="23"/>
  <c r="AJ134" i="23"/>
  <c r="AV134" i="23" s="1"/>
  <c r="H134" i="23"/>
  <c r="AJ271" i="23"/>
  <c r="AV271" i="23" s="1"/>
  <c r="H271" i="23"/>
  <c r="AH143" i="23"/>
  <c r="AP143" i="23" s="1"/>
  <c r="H411" i="23"/>
  <c r="H194" i="23"/>
  <c r="AJ287" i="23"/>
  <c r="AV287" i="23" s="1"/>
  <c r="AJ276" i="23"/>
  <c r="AV276" i="23" s="1"/>
  <c r="H276" i="23"/>
  <c r="AJ237" i="23"/>
  <c r="AV237" i="23" s="1"/>
  <c r="H237" i="23"/>
  <c r="AH794" i="23"/>
  <c r="AP794" i="23" s="1"/>
  <c r="H640" i="23"/>
  <c r="H384" i="23"/>
  <c r="H455" i="23"/>
  <c r="H379" i="23"/>
  <c r="AJ129" i="23"/>
  <c r="AV129" i="23" s="1"/>
  <c r="H129" i="23"/>
  <c r="AJ395" i="23"/>
  <c r="AV395" i="23" s="1"/>
  <c r="AJ316" i="23"/>
  <c r="AV316" i="23" s="1"/>
  <c r="H316" i="23"/>
  <c r="AJ43" i="23"/>
  <c r="AV43" i="23" s="1"/>
  <c r="H43" i="23"/>
  <c r="AJ363" i="23"/>
  <c r="AV363" i="23" s="1"/>
  <c r="H363" i="23"/>
  <c r="AJ340" i="23"/>
  <c r="AV340" i="23" s="1"/>
  <c r="H340" i="23"/>
  <c r="AJ5" i="23"/>
  <c r="AV5" i="23" s="1"/>
  <c r="H5" i="23"/>
  <c r="AJ281" i="23"/>
  <c r="AV281" i="23" s="1"/>
  <c r="H281" i="23"/>
  <c r="AJ578" i="23"/>
  <c r="AV578" i="23" s="1"/>
  <c r="H578" i="23"/>
  <c r="AJ29" i="23"/>
  <c r="AV29" i="23" s="1"/>
  <c r="H29" i="23"/>
  <c r="AJ272" i="23"/>
  <c r="AV272" i="23" s="1"/>
  <c r="H272" i="23"/>
  <c r="AJ828" i="23"/>
  <c r="AV828" i="23" s="1"/>
  <c r="H828" i="23"/>
  <c r="AJ92" i="23"/>
  <c r="AV92" i="23" s="1"/>
  <c r="H92" i="23"/>
  <c r="H282" i="23"/>
  <c r="AJ282" i="23"/>
  <c r="AV282" i="23" s="1"/>
  <c r="AJ334" i="23"/>
  <c r="AV334" i="23" s="1"/>
  <c r="H334" i="23"/>
  <c r="H349" i="23"/>
  <c r="H289" i="23"/>
  <c r="H277" i="23"/>
  <c r="H295" i="23"/>
  <c r="H70" i="23"/>
  <c r="AJ399" i="23"/>
  <c r="AV399" i="23" s="1"/>
  <c r="H399" i="23"/>
  <c r="AJ188" i="23"/>
  <c r="AV188" i="23" s="1"/>
  <c r="H188" i="23"/>
  <c r="AJ388" i="23"/>
  <c r="AV388" i="23" s="1"/>
  <c r="H388" i="23"/>
  <c r="AJ261" i="23"/>
  <c r="AV261" i="23" s="1"/>
  <c r="H261" i="23"/>
  <c r="AJ296" i="23"/>
  <c r="AV296" i="23" s="1"/>
  <c r="H296" i="23"/>
  <c r="AJ199" i="23"/>
  <c r="AV199" i="23" s="1"/>
  <c r="H199" i="23"/>
  <c r="AJ939" i="23"/>
  <c r="AV939" i="23" s="1"/>
  <c r="H939" i="23"/>
  <c r="AJ305" i="23"/>
  <c r="AV305" i="23" s="1"/>
  <c r="H305" i="23"/>
  <c r="AJ311" i="23"/>
  <c r="AV311" i="23" s="1"/>
  <c r="H311" i="23"/>
  <c r="H17" i="23"/>
  <c r="AJ17" i="23"/>
  <c r="AV17" i="23" s="1"/>
  <c r="AJ440" i="23"/>
  <c r="AV440" i="23" s="1"/>
  <c r="H440" i="23"/>
  <c r="AJ216" i="23"/>
  <c r="AV216" i="23" s="1"/>
  <c r="H216" i="23"/>
  <c r="AJ275" i="23"/>
  <c r="AV275" i="23" s="1"/>
  <c r="H275" i="23"/>
  <c r="AJ482" i="23"/>
  <c r="AV482" i="23" s="1"/>
  <c r="H482" i="23"/>
  <c r="H832" i="23"/>
  <c r="H255" i="23"/>
  <c r="H321" i="23"/>
  <c r="H335" i="23"/>
  <c r="H287" i="23"/>
  <c r="H331" i="23"/>
  <c r="H328" i="23"/>
  <c r="H41" i="23"/>
  <c r="H381" i="23"/>
  <c r="H358" i="23"/>
  <c r="H330" i="23"/>
  <c r="H307" i="23"/>
  <c r="H336" i="23"/>
  <c r="AJ715" i="23"/>
  <c r="AV715" i="23" s="1"/>
  <c r="H715" i="23"/>
  <c r="AJ356" i="23"/>
  <c r="AV356" i="23" s="1"/>
  <c r="H356" i="23"/>
  <c r="H324" i="23"/>
  <c r="AJ324" i="23"/>
  <c r="AV324" i="23" s="1"/>
  <c r="AJ48" i="23"/>
  <c r="AV48" i="23" s="1"/>
  <c r="H48" i="23"/>
  <c r="AJ220" i="23"/>
  <c r="AV220" i="23" s="1"/>
  <c r="H220" i="23"/>
  <c r="AJ542" i="23"/>
  <c r="AV542" i="23" s="1"/>
  <c r="H542" i="23"/>
  <c r="AJ685" i="23"/>
  <c r="AV685" i="23" s="1"/>
  <c r="H685" i="23"/>
  <c r="AJ234" i="23"/>
  <c r="AV234" i="23" s="1"/>
  <c r="H234" i="23"/>
  <c r="AJ668" i="23"/>
  <c r="AV668" i="23" s="1"/>
  <c r="H668" i="23"/>
  <c r="AJ437" i="23"/>
  <c r="AV437" i="23" s="1"/>
  <c r="AJ270" i="23"/>
  <c r="AV270" i="23" s="1"/>
  <c r="AJ12" i="23"/>
  <c r="AV12" i="23" s="1"/>
  <c r="H12" i="23"/>
  <c r="AJ285" i="23"/>
  <c r="AV285" i="23" s="1"/>
  <c r="H285" i="23"/>
  <c r="AJ280" i="23"/>
  <c r="AV280" i="23" s="1"/>
  <c r="H280" i="23"/>
  <c r="AJ595" i="23"/>
  <c r="AV595" i="23" s="1"/>
  <c r="H595" i="23"/>
  <c r="AJ320" i="23"/>
  <c r="AV320" i="23" s="1"/>
  <c r="H320" i="23"/>
  <c r="H504" i="23"/>
  <c r="H368" i="23"/>
  <c r="H546" i="23"/>
  <c r="AJ268" i="23"/>
  <c r="AV268" i="23" s="1"/>
  <c r="H357" i="23"/>
  <c r="H67" i="23"/>
  <c r="AH245" i="23"/>
  <c r="AP245" i="23" s="1"/>
  <c r="H553" i="23"/>
  <c r="H554" i="23"/>
  <c r="H270" i="23"/>
  <c r="H318" i="23"/>
  <c r="H53" i="23"/>
  <c r="H14" i="23"/>
  <c r="AH265" i="23"/>
  <c r="AP265" i="23" s="1"/>
  <c r="AH959" i="23"/>
  <c r="AP959" i="23" s="1"/>
  <c r="AH142" i="23"/>
  <c r="AP142" i="23" s="1"/>
  <c r="AH167" i="23"/>
  <c r="AP167" i="23" s="1"/>
  <c r="AH176" i="23"/>
  <c r="AP176" i="23" s="1"/>
  <c r="AH911" i="23"/>
  <c r="AP911" i="23" s="1"/>
  <c r="AH380" i="23"/>
  <c r="AP380" i="23" s="1"/>
  <c r="AH154" i="23"/>
  <c r="AP154" i="23" s="1"/>
  <c r="AH171" i="23"/>
  <c r="AP171" i="23" s="1"/>
  <c r="AH797" i="23"/>
  <c r="AP797" i="23" s="1"/>
  <c r="AH871" i="23"/>
  <c r="AP871" i="23" s="1"/>
  <c r="AH188" i="23"/>
  <c r="AP188" i="23" s="1"/>
  <c r="AH240" i="23"/>
  <c r="AP240" i="23" s="1"/>
  <c r="AH464" i="23"/>
  <c r="AP464" i="23" s="1"/>
  <c r="AH931" i="23"/>
  <c r="AP931" i="23" s="1"/>
  <c r="AH186" i="23"/>
  <c r="AP186" i="23" s="1"/>
  <c r="AH72" i="23"/>
  <c r="AP72" i="23" s="1"/>
  <c r="AH634" i="23"/>
  <c r="AP634" i="23" s="1"/>
  <c r="AH302" i="23"/>
  <c r="AP302" i="23" s="1"/>
  <c r="AH60" i="23"/>
  <c r="AP60" i="23" s="1"/>
  <c r="AH243" i="23"/>
  <c r="AP243" i="23" s="1"/>
  <c r="AH383" i="23"/>
  <c r="AP383" i="23" s="1"/>
  <c r="AH882" i="23"/>
  <c r="AP882" i="23" s="1"/>
  <c r="AH135" i="23"/>
  <c r="AP135" i="23" s="1"/>
  <c r="AH169" i="23"/>
  <c r="AP169" i="23" s="1"/>
  <c r="AH276" i="23"/>
  <c r="AP276" i="23" s="1"/>
  <c r="AG986" i="23"/>
  <c r="AM986" i="23" s="1"/>
  <c r="AH986" i="23"/>
  <c r="AP986" i="23" s="1"/>
  <c r="AG1036" i="23"/>
  <c r="AM1036" i="23" s="1"/>
  <c r="AH1036" i="23"/>
  <c r="AP1036" i="23" s="1"/>
  <c r="AG956" i="23"/>
  <c r="AM956" i="23" s="1"/>
  <c r="AH956" i="23"/>
  <c r="AP956" i="23" s="1"/>
  <c r="AG913" i="23"/>
  <c r="AM913" i="23" s="1"/>
  <c r="AH913" i="23"/>
  <c r="AP913" i="23" s="1"/>
  <c r="AG693" i="23"/>
  <c r="AM693" i="23" s="1"/>
  <c r="AH693" i="23"/>
  <c r="AP693" i="23" s="1"/>
  <c r="AG711" i="23"/>
  <c r="AM711" i="23" s="1"/>
  <c r="AH711" i="23"/>
  <c r="AP711" i="23" s="1"/>
  <c r="AG975" i="23"/>
  <c r="AM975" i="23" s="1"/>
  <c r="AH975" i="23"/>
  <c r="AP975" i="23" s="1"/>
  <c r="AG481" i="23"/>
  <c r="AM481" i="23" s="1"/>
  <c r="AH481" i="23"/>
  <c r="AP481" i="23" s="1"/>
  <c r="AG524" i="23"/>
  <c r="AM524" i="23" s="1"/>
  <c r="AH524" i="23"/>
  <c r="AP524" i="23" s="1"/>
  <c r="AG1028" i="23"/>
  <c r="AM1028" i="23" s="1"/>
  <c r="AH1028" i="23"/>
  <c r="AP1028" i="23" s="1"/>
  <c r="AG803" i="23"/>
  <c r="AM803" i="23" s="1"/>
  <c r="AH803" i="23"/>
  <c r="AP803" i="23" s="1"/>
  <c r="AG413" i="23"/>
  <c r="AM413" i="23" s="1"/>
  <c r="AH413" i="23"/>
  <c r="AP413" i="23" s="1"/>
  <c r="AG601" i="23"/>
  <c r="AM601" i="23" s="1"/>
  <c r="AH601" i="23"/>
  <c r="AP601" i="23" s="1"/>
  <c r="AG570" i="23"/>
  <c r="AM570" i="23" s="1"/>
  <c r="AH570" i="23"/>
  <c r="AP570" i="23" s="1"/>
  <c r="AG348" i="23"/>
  <c r="AM348" i="23" s="1"/>
  <c r="AH348" i="23"/>
  <c r="AP348" i="23" s="1"/>
  <c r="AG642" i="23"/>
  <c r="AM642" i="23" s="1"/>
  <c r="AH642" i="23"/>
  <c r="AP642" i="23" s="1"/>
  <c r="AG445" i="23"/>
  <c r="AM445" i="23" s="1"/>
  <c r="AH445" i="23"/>
  <c r="AP445" i="23" s="1"/>
  <c r="AG306" i="23"/>
  <c r="AM306" i="23" s="1"/>
  <c r="AH306" i="23"/>
  <c r="AP306" i="23" s="1"/>
  <c r="AG840" i="23"/>
  <c r="AM840" i="23" s="1"/>
  <c r="AH840" i="23"/>
  <c r="AP840" i="23" s="1"/>
  <c r="AG432" i="23"/>
  <c r="AM432" i="23" s="1"/>
  <c r="AH432" i="23"/>
  <c r="AP432" i="23" s="1"/>
  <c r="AG311" i="23"/>
  <c r="AM311" i="23" s="1"/>
  <c r="AH311" i="23"/>
  <c r="AP311" i="23" s="1"/>
  <c r="AG971" i="23"/>
  <c r="AM971" i="23" s="1"/>
  <c r="AH971" i="23"/>
  <c r="AP971" i="23" s="1"/>
  <c r="AG294" i="23"/>
  <c r="AM294" i="23" s="1"/>
  <c r="AH294" i="23"/>
  <c r="AP294" i="23" s="1"/>
  <c r="AG281" i="23"/>
  <c r="AM281" i="23" s="1"/>
  <c r="AH281" i="23"/>
  <c r="AP281" i="23" s="1"/>
  <c r="AG965" i="23"/>
  <c r="AM965" i="23" s="1"/>
  <c r="AH965" i="23"/>
  <c r="AP965" i="23" s="1"/>
  <c r="AG98" i="23"/>
  <c r="AM98" i="23" s="1"/>
  <c r="AH98" i="23"/>
  <c r="AP98" i="23" s="1"/>
  <c r="AG191" i="23"/>
  <c r="AM191" i="23" s="1"/>
  <c r="AH191" i="23"/>
  <c r="AP191" i="23" s="1"/>
  <c r="AG963" i="23"/>
  <c r="AM963" i="23" s="1"/>
  <c r="AH963" i="23"/>
  <c r="AP963" i="23" s="1"/>
  <c r="AG741" i="23"/>
  <c r="AM741" i="23" s="1"/>
  <c r="AH741" i="23"/>
  <c r="AP741" i="23" s="1"/>
  <c r="AG205" i="23"/>
  <c r="AM205" i="23" s="1"/>
  <c r="AH205" i="23"/>
  <c r="AP205" i="23" s="1"/>
  <c r="AG606" i="23"/>
  <c r="AM606" i="23" s="1"/>
  <c r="AH606" i="23"/>
  <c r="AP606" i="23" s="1"/>
  <c r="AG148" i="23"/>
  <c r="AM148" i="23" s="1"/>
  <c r="AH148" i="23"/>
  <c r="AP148" i="23" s="1"/>
  <c r="AG743" i="23"/>
  <c r="AM743" i="23" s="1"/>
  <c r="AH743" i="23"/>
  <c r="AP743" i="23" s="1"/>
  <c r="AG985" i="23"/>
  <c r="AM985" i="23" s="1"/>
  <c r="AH985" i="23"/>
  <c r="AP985" i="23" s="1"/>
  <c r="AG1008" i="23"/>
  <c r="AM1008" i="23" s="1"/>
  <c r="AH1008" i="23"/>
  <c r="AP1008" i="23" s="1"/>
  <c r="AG937" i="23"/>
  <c r="AM937" i="23" s="1"/>
  <c r="AH937" i="23"/>
  <c r="AP937" i="23" s="1"/>
  <c r="AG782" i="23"/>
  <c r="AM782" i="23" s="1"/>
  <c r="AH782" i="23"/>
  <c r="AP782" i="23" s="1"/>
  <c r="AH733" i="23"/>
  <c r="AP733" i="23" s="1"/>
  <c r="AG733" i="23"/>
  <c r="AM733" i="23" s="1"/>
  <c r="AG869" i="23"/>
  <c r="AM869" i="23" s="1"/>
  <c r="AH869" i="23"/>
  <c r="AP869" i="23" s="1"/>
  <c r="AG1007" i="23"/>
  <c r="AM1007" i="23" s="1"/>
  <c r="AH1007" i="23"/>
  <c r="AP1007" i="23" s="1"/>
  <c r="AG847" i="23"/>
  <c r="AM847" i="23" s="1"/>
  <c r="AH847" i="23"/>
  <c r="AP847" i="23" s="1"/>
  <c r="AG639" i="23"/>
  <c r="AM639" i="23" s="1"/>
  <c r="AH639" i="23"/>
  <c r="AP639" i="23" s="1"/>
  <c r="AG788" i="23"/>
  <c r="AM788" i="23" s="1"/>
  <c r="AH788" i="23"/>
  <c r="AP788" i="23" s="1"/>
  <c r="AG726" i="23"/>
  <c r="AM726" i="23" s="1"/>
  <c r="AH726" i="23"/>
  <c r="AP726" i="23" s="1"/>
  <c r="AG970" i="23"/>
  <c r="AM970" i="23" s="1"/>
  <c r="AH970" i="23"/>
  <c r="AP970" i="23" s="1"/>
  <c r="AG514" i="23"/>
  <c r="AM514" i="23" s="1"/>
  <c r="AH514" i="23"/>
  <c r="AP514" i="23" s="1"/>
  <c r="AG909" i="23"/>
  <c r="AM909" i="23" s="1"/>
  <c r="AH909" i="23"/>
  <c r="AP909" i="23" s="1"/>
  <c r="AG846" i="23"/>
  <c r="AM846" i="23" s="1"/>
  <c r="AH846" i="23"/>
  <c r="AP846" i="23" s="1"/>
  <c r="AG637" i="23"/>
  <c r="AM637" i="23" s="1"/>
  <c r="AH637" i="23"/>
  <c r="AP637" i="23" s="1"/>
  <c r="AG647" i="23"/>
  <c r="AM647" i="23" s="1"/>
  <c r="AH647" i="23"/>
  <c r="AP647" i="23" s="1"/>
  <c r="AG842" i="23"/>
  <c r="AM842" i="23" s="1"/>
  <c r="AH842" i="23"/>
  <c r="AP842" i="23" s="1"/>
  <c r="AG516" i="23"/>
  <c r="AM516" i="23" s="1"/>
  <c r="AH516" i="23"/>
  <c r="AP516" i="23" s="1"/>
  <c r="AG657" i="23"/>
  <c r="AM657" i="23" s="1"/>
  <c r="AH657" i="23"/>
  <c r="AP657" i="23" s="1"/>
  <c r="AG851" i="23"/>
  <c r="AM851" i="23" s="1"/>
  <c r="AH851" i="23"/>
  <c r="AP851" i="23" s="1"/>
  <c r="AG491" i="23"/>
  <c r="AM491" i="23" s="1"/>
  <c r="AH491" i="23"/>
  <c r="AP491" i="23" s="1"/>
  <c r="AG1042" i="23"/>
  <c r="AM1042" i="23" s="1"/>
  <c r="AH1042" i="23"/>
  <c r="AP1042" i="23" s="1"/>
  <c r="AG805" i="23"/>
  <c r="AM805" i="23" s="1"/>
  <c r="AH805" i="23"/>
  <c r="AP805" i="23" s="1"/>
  <c r="AG669" i="23"/>
  <c r="AM669" i="23" s="1"/>
  <c r="AH669" i="23"/>
  <c r="AP669" i="23" s="1"/>
  <c r="AH778" i="23"/>
  <c r="AP778" i="23" s="1"/>
  <c r="AG778" i="23"/>
  <c r="AM778" i="23" s="1"/>
  <c r="AG596" i="23"/>
  <c r="AM596" i="23" s="1"/>
  <c r="AH596" i="23"/>
  <c r="AP596" i="23" s="1"/>
  <c r="AG661" i="23"/>
  <c r="AM661" i="23" s="1"/>
  <c r="AH661" i="23"/>
  <c r="AP661" i="23" s="1"/>
  <c r="AG498" i="23"/>
  <c r="AM498" i="23" s="1"/>
  <c r="AH498" i="23"/>
  <c r="AP498" i="23" s="1"/>
  <c r="AG602" i="23"/>
  <c r="AM602" i="23" s="1"/>
  <c r="AH602" i="23"/>
  <c r="AP602" i="23" s="1"/>
  <c r="AG723" i="23"/>
  <c r="AM723" i="23" s="1"/>
  <c r="AH723" i="23"/>
  <c r="AP723" i="23" s="1"/>
  <c r="AG478" i="23"/>
  <c r="AM478" i="23" s="1"/>
  <c r="AH478" i="23"/>
  <c r="AP478" i="23" s="1"/>
  <c r="AG443" i="23"/>
  <c r="AM443" i="23" s="1"/>
  <c r="AH443" i="23"/>
  <c r="AP443" i="23" s="1"/>
  <c r="AG427" i="23"/>
  <c r="AM427" i="23" s="1"/>
  <c r="AH427" i="23"/>
  <c r="AP427" i="23" s="1"/>
  <c r="AG615" i="23"/>
  <c r="AM615" i="23" s="1"/>
  <c r="AH615" i="23"/>
  <c r="AP615" i="23" s="1"/>
  <c r="AG484" i="23"/>
  <c r="AM484" i="23" s="1"/>
  <c r="AH484" i="23"/>
  <c r="AP484" i="23" s="1"/>
  <c r="AG716" i="23"/>
  <c r="AM716" i="23" s="1"/>
  <c r="AH716" i="23"/>
  <c r="AP716" i="23" s="1"/>
  <c r="AG749" i="23"/>
  <c r="AM749" i="23" s="1"/>
  <c r="AH749" i="23"/>
  <c r="AP749" i="23" s="1"/>
  <c r="AG551" i="23"/>
  <c r="AM551" i="23" s="1"/>
  <c r="AH551" i="23"/>
  <c r="AP551" i="23" s="1"/>
  <c r="AG373" i="23"/>
  <c r="AM373" i="23" s="1"/>
  <c r="AH373" i="23"/>
  <c r="AP373" i="23" s="1"/>
  <c r="AG600" i="23"/>
  <c r="AM600" i="23" s="1"/>
  <c r="AH600" i="23"/>
  <c r="AP600" i="23" s="1"/>
  <c r="AG353" i="23"/>
  <c r="AM353" i="23" s="1"/>
  <c r="AH353" i="23"/>
  <c r="AP353" i="23" s="1"/>
  <c r="AG502" i="23"/>
  <c r="AM502" i="23" s="1"/>
  <c r="AH502" i="23"/>
  <c r="AP502" i="23" s="1"/>
  <c r="AG367" i="23"/>
  <c r="AM367" i="23" s="1"/>
  <c r="AH367" i="23"/>
  <c r="AP367" i="23" s="1"/>
  <c r="AG1032" i="23"/>
  <c r="AM1032" i="23" s="1"/>
  <c r="AH1032" i="23"/>
  <c r="AP1032" i="23" s="1"/>
  <c r="AG1073" i="23"/>
  <c r="AM1073" i="23" s="1"/>
  <c r="AH1073" i="23"/>
  <c r="AP1073" i="23" s="1"/>
  <c r="AG264" i="23"/>
  <c r="AM264" i="23" s="1"/>
  <c r="AH264" i="23"/>
  <c r="AP264" i="23" s="1"/>
  <c r="AG862" i="23"/>
  <c r="AM862" i="23" s="1"/>
  <c r="AH862" i="23"/>
  <c r="AP862" i="23" s="1"/>
  <c r="AG173" i="23"/>
  <c r="AM173" i="23" s="1"/>
  <c r="AH173" i="23"/>
  <c r="AP173" i="23" s="1"/>
  <c r="AG919" i="23"/>
  <c r="AM919" i="23" s="1"/>
  <c r="AH919" i="23"/>
  <c r="AP919" i="23" s="1"/>
  <c r="AG1037" i="23"/>
  <c r="AM1037" i="23" s="1"/>
  <c r="AH1037" i="23"/>
  <c r="AP1037" i="23" s="1"/>
  <c r="AG712" i="23"/>
  <c r="AM712" i="23" s="1"/>
  <c r="AH712" i="23"/>
  <c r="AP712" i="23" s="1"/>
  <c r="AG1061" i="23"/>
  <c r="AM1061" i="23" s="1"/>
  <c r="AH1061" i="23"/>
  <c r="AP1061" i="23" s="1"/>
  <c r="AG617" i="23"/>
  <c r="AM617" i="23" s="1"/>
  <c r="AH617" i="23"/>
  <c r="AP617" i="23" s="1"/>
  <c r="AG912" i="23"/>
  <c r="AM912" i="23" s="1"/>
  <c r="AH912" i="23"/>
  <c r="AP912" i="23" s="1"/>
  <c r="AG42" i="23"/>
  <c r="AM42" i="23" s="1"/>
  <c r="AH42" i="23"/>
  <c r="AP42" i="23" s="1"/>
  <c r="AG690" i="23"/>
  <c r="AM690" i="23" s="1"/>
  <c r="AH690" i="23"/>
  <c r="AP690" i="23" s="1"/>
  <c r="AG623" i="23"/>
  <c r="AM623" i="23" s="1"/>
  <c r="AH623" i="23"/>
  <c r="AP623" i="23" s="1"/>
  <c r="AG861" i="23"/>
  <c r="AM861" i="23" s="1"/>
  <c r="AH861" i="23"/>
  <c r="AP861" i="23" s="1"/>
  <c r="AG114" i="23"/>
  <c r="AM114" i="23" s="1"/>
  <c r="AH114" i="23"/>
  <c r="AP114" i="23" s="1"/>
  <c r="AG232" i="23"/>
  <c r="AM232" i="23" s="1"/>
  <c r="AH232" i="23"/>
  <c r="AP232" i="23" s="1"/>
  <c r="AG1053" i="23"/>
  <c r="AM1053" i="23" s="1"/>
  <c r="AH1053" i="23"/>
  <c r="AP1053" i="23" s="1"/>
  <c r="AG884" i="23"/>
  <c r="AM884" i="23" s="1"/>
  <c r="AH884" i="23"/>
  <c r="AP884" i="23" s="1"/>
  <c r="AH835" i="23"/>
  <c r="AP835" i="23" s="1"/>
  <c r="AH1009" i="23"/>
  <c r="AP1009" i="23" s="1"/>
  <c r="AH666" i="23"/>
  <c r="AP666" i="23" s="1"/>
  <c r="AH559" i="23"/>
  <c r="AP559" i="23" s="1"/>
  <c r="AH533" i="23"/>
  <c r="AP533" i="23" s="1"/>
  <c r="AH194" i="23"/>
  <c r="AP194" i="23" s="1"/>
  <c r="AH446" i="23"/>
  <c r="AP446" i="23" s="1"/>
  <c r="AH1064" i="23"/>
  <c r="AP1064" i="23" s="1"/>
  <c r="AG988" i="23"/>
  <c r="AM988" i="23" s="1"/>
  <c r="AH988" i="23"/>
  <c r="AP988" i="23" s="1"/>
  <c r="AG903" i="23"/>
  <c r="AM903" i="23" s="1"/>
  <c r="AH903" i="23"/>
  <c r="AP903" i="23" s="1"/>
  <c r="AG936" i="23"/>
  <c r="AM936" i="23" s="1"/>
  <c r="AH936" i="23"/>
  <c r="AP936" i="23" s="1"/>
  <c r="AG1048" i="23"/>
  <c r="AM1048" i="23" s="1"/>
  <c r="AH1048" i="23"/>
  <c r="AP1048" i="23" s="1"/>
  <c r="AG933" i="23"/>
  <c r="AM933" i="23" s="1"/>
  <c r="AH933" i="23"/>
  <c r="AP933" i="23" s="1"/>
  <c r="AG1050" i="23"/>
  <c r="AM1050" i="23" s="1"/>
  <c r="AH1050" i="23"/>
  <c r="AP1050" i="23" s="1"/>
  <c r="AG845" i="23"/>
  <c r="AM845" i="23" s="1"/>
  <c r="AH845" i="23"/>
  <c r="AP845" i="23" s="1"/>
  <c r="AG1010" i="23"/>
  <c r="AM1010" i="23" s="1"/>
  <c r="AH1010" i="23"/>
  <c r="AP1010" i="23" s="1"/>
  <c r="AG792" i="23"/>
  <c r="AM792" i="23" s="1"/>
  <c r="AH792" i="23"/>
  <c r="AP792" i="23" s="1"/>
  <c r="AG810" i="23"/>
  <c r="AM810" i="23" s="1"/>
  <c r="AH810" i="23"/>
  <c r="AP810" i="23" s="1"/>
  <c r="AG1026" i="23"/>
  <c r="AM1026" i="23" s="1"/>
  <c r="AH1026" i="23"/>
  <c r="AP1026" i="23" s="1"/>
  <c r="AG930" i="23"/>
  <c r="AM930" i="23" s="1"/>
  <c r="AH930" i="23"/>
  <c r="AP930" i="23" s="1"/>
  <c r="AG877" i="23"/>
  <c r="AM877" i="23" s="1"/>
  <c r="AH877" i="23"/>
  <c r="AP877" i="23" s="1"/>
  <c r="AG883" i="23"/>
  <c r="AM883" i="23" s="1"/>
  <c r="AH883" i="23"/>
  <c r="AP883" i="23" s="1"/>
  <c r="AG801" i="23"/>
  <c r="AM801" i="23" s="1"/>
  <c r="AH801" i="23"/>
  <c r="AP801" i="23" s="1"/>
  <c r="AG814" i="23"/>
  <c r="AM814" i="23" s="1"/>
  <c r="AH814" i="23"/>
  <c r="AP814" i="23" s="1"/>
  <c r="AG487" i="23"/>
  <c r="AM487" i="23" s="1"/>
  <c r="AH487" i="23"/>
  <c r="AP487" i="23" s="1"/>
  <c r="AG415" i="23"/>
  <c r="AM415" i="23" s="1"/>
  <c r="AH415" i="23"/>
  <c r="AP415" i="23" s="1"/>
  <c r="AG425" i="23"/>
  <c r="AM425" i="23" s="1"/>
  <c r="AH425" i="23"/>
  <c r="AP425" i="23" s="1"/>
  <c r="AG562" i="23"/>
  <c r="AM562" i="23" s="1"/>
  <c r="AH562" i="23"/>
  <c r="AP562" i="23" s="1"/>
  <c r="AG561" i="23"/>
  <c r="AM561" i="23" s="1"/>
  <c r="AH561" i="23"/>
  <c r="AP561" i="23" s="1"/>
  <c r="AG914" i="23"/>
  <c r="AM914" i="23" s="1"/>
  <c r="AH914" i="23"/>
  <c r="AP914" i="23" s="1"/>
  <c r="AG513" i="23"/>
  <c r="AM513" i="23" s="1"/>
  <c r="AH513" i="23"/>
  <c r="AP513" i="23" s="1"/>
  <c r="AG1025" i="23"/>
  <c r="AM1025" i="23" s="1"/>
  <c r="AH1025" i="23"/>
  <c r="AP1025" i="23" s="1"/>
  <c r="AG467" i="23"/>
  <c r="AM467" i="23" s="1"/>
  <c r="AH467" i="23"/>
  <c r="AP467" i="23" s="1"/>
  <c r="AG422" i="23"/>
  <c r="AM422" i="23" s="1"/>
  <c r="AH422" i="23"/>
  <c r="AP422" i="23" s="1"/>
  <c r="AG549" i="23"/>
  <c r="AM549" i="23" s="1"/>
  <c r="AH549" i="23"/>
  <c r="AP549" i="23" s="1"/>
  <c r="AG925" i="23"/>
  <c r="AM925" i="23" s="1"/>
  <c r="AH925" i="23"/>
  <c r="AP925" i="23" s="1"/>
  <c r="AG327" i="23"/>
  <c r="AM327" i="23" s="1"/>
  <c r="AH327" i="23"/>
  <c r="AP327" i="23" s="1"/>
  <c r="AG527" i="23"/>
  <c r="AM527" i="23" s="1"/>
  <c r="AH527" i="23"/>
  <c r="AP527" i="23" s="1"/>
  <c r="AG522" i="23"/>
  <c r="AM522" i="23" s="1"/>
  <c r="AH522" i="23"/>
  <c r="AP522" i="23" s="1"/>
  <c r="AG492" i="23"/>
  <c r="AM492" i="23" s="1"/>
  <c r="AH492" i="23"/>
  <c r="AP492" i="23" s="1"/>
  <c r="AG558" i="23"/>
  <c r="AM558" i="23" s="1"/>
  <c r="AH558" i="23"/>
  <c r="AP558" i="23" s="1"/>
  <c r="AG310" i="23"/>
  <c r="AM310" i="23" s="1"/>
  <c r="AH310" i="23"/>
  <c r="AP310" i="23" s="1"/>
  <c r="AG618" i="23"/>
  <c r="AM618" i="23" s="1"/>
  <c r="AH618" i="23"/>
  <c r="AP618" i="23" s="1"/>
  <c r="AG1035" i="23"/>
  <c r="AM1035" i="23" s="1"/>
  <c r="AH1035" i="23"/>
  <c r="AP1035" i="23" s="1"/>
  <c r="AG456" i="23"/>
  <c r="AM456" i="23" s="1"/>
  <c r="AH456" i="23"/>
  <c r="AP456" i="23" s="1"/>
  <c r="AG360" i="23"/>
  <c r="AM360" i="23" s="1"/>
  <c r="AH360" i="23"/>
  <c r="AP360" i="23" s="1"/>
  <c r="AG420" i="23"/>
  <c r="AM420" i="23" s="1"/>
  <c r="AH420" i="23"/>
  <c r="AP420" i="23" s="1"/>
  <c r="AG582" i="23"/>
  <c r="AM582" i="23" s="1"/>
  <c r="AH582" i="23"/>
  <c r="AP582" i="23" s="1"/>
  <c r="AG297" i="23"/>
  <c r="AM297" i="23" s="1"/>
  <c r="AH297" i="23"/>
  <c r="AP297" i="23" s="1"/>
  <c r="AG295" i="23"/>
  <c r="AM295" i="23" s="1"/>
  <c r="AH295" i="23"/>
  <c r="AP295" i="23" s="1"/>
  <c r="AG320" i="23"/>
  <c r="AM320" i="23" s="1"/>
  <c r="AH320" i="23"/>
  <c r="AP320" i="23" s="1"/>
  <c r="AG1049" i="23"/>
  <c r="AM1049" i="23" s="1"/>
  <c r="AH1049" i="23"/>
  <c r="AP1049" i="23" s="1"/>
  <c r="AG97" i="23"/>
  <c r="AM97" i="23" s="1"/>
  <c r="AH97" i="23"/>
  <c r="AP97" i="23" s="1"/>
  <c r="AG995" i="23"/>
  <c r="AM995" i="23" s="1"/>
  <c r="AH995" i="23"/>
  <c r="AP995" i="23" s="1"/>
  <c r="AG943" i="23"/>
  <c r="AM943" i="23" s="1"/>
  <c r="AH943" i="23"/>
  <c r="AP943" i="23" s="1"/>
  <c r="AG858" i="23"/>
  <c r="AM858" i="23" s="1"/>
  <c r="AH858" i="23"/>
  <c r="AP858" i="23" s="1"/>
  <c r="AG235" i="23"/>
  <c r="AM235" i="23" s="1"/>
  <c r="AH235" i="23"/>
  <c r="AP235" i="23" s="1"/>
  <c r="AG202" i="23"/>
  <c r="AM202" i="23" s="1"/>
  <c r="AH202" i="23"/>
  <c r="AP202" i="23" s="1"/>
  <c r="AG752" i="23"/>
  <c r="AM752" i="23" s="1"/>
  <c r="AH752" i="23"/>
  <c r="AP752" i="23" s="1"/>
  <c r="AG1069" i="23"/>
  <c r="AM1069" i="23" s="1"/>
  <c r="AH1069" i="23"/>
  <c r="AP1069" i="23" s="1"/>
  <c r="AG663" i="23"/>
  <c r="AM663" i="23" s="1"/>
  <c r="AH663" i="23"/>
  <c r="AP663" i="23" s="1"/>
  <c r="AG935" i="23"/>
  <c r="AM935" i="23" s="1"/>
  <c r="AH935" i="23"/>
  <c r="AP935" i="23" s="1"/>
  <c r="AG727" i="23"/>
  <c r="AM727" i="23" s="1"/>
  <c r="AH727" i="23"/>
  <c r="AP727" i="23" s="1"/>
  <c r="AG212" i="23"/>
  <c r="AM212" i="23" s="1"/>
  <c r="AH212" i="23"/>
  <c r="AP212" i="23" s="1"/>
  <c r="AG1077" i="23"/>
  <c r="AM1077" i="23" s="1"/>
  <c r="AH1077" i="23"/>
  <c r="AP1077" i="23" s="1"/>
  <c r="AG1067" i="23"/>
  <c r="AM1067" i="23" s="1"/>
  <c r="AH1067" i="23"/>
  <c r="AP1067" i="23" s="1"/>
  <c r="AG897" i="23"/>
  <c r="AM897" i="23" s="1"/>
  <c r="AH897" i="23"/>
  <c r="AP897" i="23" s="1"/>
  <c r="AG966" i="23"/>
  <c r="AM966" i="23" s="1"/>
  <c r="AH966" i="23"/>
  <c r="AP966" i="23" s="1"/>
  <c r="AG206" i="23"/>
  <c r="AM206" i="23" s="1"/>
  <c r="AH206" i="23"/>
  <c r="AP206" i="23" s="1"/>
  <c r="AG153" i="23"/>
  <c r="AM153" i="23" s="1"/>
  <c r="AH980" i="23"/>
  <c r="AP980" i="23" s="1"/>
  <c r="AH955" i="23"/>
  <c r="AP955" i="23" s="1"/>
  <c r="AH830" i="23"/>
  <c r="AP830" i="23" s="1"/>
  <c r="AH607" i="23"/>
  <c r="AP607" i="23" s="1"/>
  <c r="AH346" i="23"/>
  <c r="AP346" i="23" s="1"/>
  <c r="AH876" i="23"/>
  <c r="AP876" i="23" s="1"/>
  <c r="AG1002" i="23"/>
  <c r="AM1002" i="23" s="1"/>
  <c r="AH1002" i="23"/>
  <c r="AP1002" i="23" s="1"/>
  <c r="AG798" i="23"/>
  <c r="AM798" i="23" s="1"/>
  <c r="AH798" i="23"/>
  <c r="AP798" i="23" s="1"/>
  <c r="AG744" i="23"/>
  <c r="AM744" i="23" s="1"/>
  <c r="AH744" i="23"/>
  <c r="AP744" i="23" s="1"/>
  <c r="AG1012" i="23"/>
  <c r="AM1012" i="23" s="1"/>
  <c r="AH1012" i="23"/>
  <c r="AP1012" i="23" s="1"/>
  <c r="AG888" i="23"/>
  <c r="AM888" i="23" s="1"/>
  <c r="AH888" i="23"/>
  <c r="AP888" i="23" s="1"/>
  <c r="AG833" i="23"/>
  <c r="AM833" i="23" s="1"/>
  <c r="AH833" i="23"/>
  <c r="AP833" i="23" s="1"/>
  <c r="AG579" i="23"/>
  <c r="AM579" i="23" s="1"/>
  <c r="AH579" i="23"/>
  <c r="AP579" i="23" s="1"/>
  <c r="AG469" i="23"/>
  <c r="AM469" i="23" s="1"/>
  <c r="AH469" i="23"/>
  <c r="AP469" i="23" s="1"/>
  <c r="AG802" i="23"/>
  <c r="AM802" i="23" s="1"/>
  <c r="AH802" i="23"/>
  <c r="AP802" i="23" s="1"/>
  <c r="AG552" i="23"/>
  <c r="AM552" i="23" s="1"/>
  <c r="AH552" i="23"/>
  <c r="AP552" i="23" s="1"/>
  <c r="AG1022" i="23"/>
  <c r="AM1022" i="23" s="1"/>
  <c r="AH1022" i="23"/>
  <c r="AP1022" i="23" s="1"/>
  <c r="AG568" i="23"/>
  <c r="AM568" i="23" s="1"/>
  <c r="AH568" i="23"/>
  <c r="AP568" i="23" s="1"/>
  <c r="AG540" i="23"/>
  <c r="AM540" i="23" s="1"/>
  <c r="AH540" i="23"/>
  <c r="AP540" i="23" s="1"/>
  <c r="AG806" i="23"/>
  <c r="AM806" i="23" s="1"/>
  <c r="AH806" i="23"/>
  <c r="AP806" i="23" s="1"/>
  <c r="AG496" i="23"/>
  <c r="AM496" i="23" s="1"/>
  <c r="AH496" i="23"/>
  <c r="AP496" i="23" s="1"/>
  <c r="AG528" i="23"/>
  <c r="AM528" i="23" s="1"/>
  <c r="AH528" i="23"/>
  <c r="AP528" i="23" s="1"/>
  <c r="AG347" i="23"/>
  <c r="AM347" i="23" s="1"/>
  <c r="AH347" i="23"/>
  <c r="AP347" i="23" s="1"/>
  <c r="AG338" i="23"/>
  <c r="AM338" i="23" s="1"/>
  <c r="AH338" i="23"/>
  <c r="AP338" i="23" s="1"/>
  <c r="AG280" i="23"/>
  <c r="AM280" i="23" s="1"/>
  <c r="AH280" i="23"/>
  <c r="AP280" i="23" s="1"/>
  <c r="AG1075" i="23"/>
  <c r="AM1075" i="23" s="1"/>
  <c r="AH1075" i="23"/>
  <c r="AP1075" i="23" s="1"/>
  <c r="AG896" i="23"/>
  <c r="AM896" i="23" s="1"/>
  <c r="AH896" i="23"/>
  <c r="AP896" i="23" s="1"/>
  <c r="AG25" i="23"/>
  <c r="AM25" i="23" s="1"/>
  <c r="AH25" i="23"/>
  <c r="AP25" i="23" s="1"/>
  <c r="AG139" i="23"/>
  <c r="AM139" i="23" s="1"/>
  <c r="AH139" i="23"/>
  <c r="AP139" i="23" s="1"/>
  <c r="AG650" i="23"/>
  <c r="AM650" i="23" s="1"/>
  <c r="AH650" i="23"/>
  <c r="AP650" i="23" s="1"/>
  <c r="AG185" i="23"/>
  <c r="AM185" i="23" s="1"/>
  <c r="AH185" i="23"/>
  <c r="AP185" i="23" s="1"/>
  <c r="AG629" i="23"/>
  <c r="AM629" i="23" s="1"/>
  <c r="AH629" i="23"/>
  <c r="AP629" i="23" s="1"/>
  <c r="AG818" i="23"/>
  <c r="AM818" i="23" s="1"/>
  <c r="AH818" i="23"/>
  <c r="AP818" i="23" s="1"/>
  <c r="AG604" i="23"/>
  <c r="AM604" i="23" s="1"/>
  <c r="AH604" i="23"/>
  <c r="AP604" i="23" s="1"/>
  <c r="AG670" i="23"/>
  <c r="AM670" i="23" s="1"/>
  <c r="AH670" i="23"/>
  <c r="AP670" i="23" s="1"/>
  <c r="AH789" i="23"/>
  <c r="AP789" i="23" s="1"/>
  <c r="AG997" i="23"/>
  <c r="AM997" i="23" s="1"/>
  <c r="AH997" i="23"/>
  <c r="AP997" i="23" s="1"/>
  <c r="AG927" i="23"/>
  <c r="AM927" i="23" s="1"/>
  <c r="AH927" i="23"/>
  <c r="AP927" i="23" s="1"/>
  <c r="AG865" i="23"/>
  <c r="AM865" i="23" s="1"/>
  <c r="AH865" i="23"/>
  <c r="AP865" i="23" s="1"/>
  <c r="AG747" i="23"/>
  <c r="AM747" i="23" s="1"/>
  <c r="AH747" i="23"/>
  <c r="AP747" i="23" s="1"/>
  <c r="AG915" i="23"/>
  <c r="AM915" i="23" s="1"/>
  <c r="AH915" i="23"/>
  <c r="AP915" i="23" s="1"/>
  <c r="AG932" i="23"/>
  <c r="AM932" i="23" s="1"/>
  <c r="AH932" i="23"/>
  <c r="AP932" i="23" s="1"/>
  <c r="AG451" i="23"/>
  <c r="AM451" i="23" s="1"/>
  <c r="AH451" i="23"/>
  <c r="AP451" i="23" s="1"/>
  <c r="AG904" i="23"/>
  <c r="AM904" i="23" s="1"/>
  <c r="AH904" i="23"/>
  <c r="AP904" i="23" s="1"/>
  <c r="AG1040" i="23"/>
  <c r="AM1040" i="23" s="1"/>
  <c r="AH1040" i="23"/>
  <c r="AP1040" i="23" s="1"/>
  <c r="AG709" i="23"/>
  <c r="AM709" i="23" s="1"/>
  <c r="AH709" i="23"/>
  <c r="AP709" i="23" s="1"/>
  <c r="AG547" i="23"/>
  <c r="AM547" i="23" s="1"/>
  <c r="AH547" i="23"/>
  <c r="AP547" i="23" s="1"/>
  <c r="AG535" i="23"/>
  <c r="AM535" i="23" s="1"/>
  <c r="AH535" i="23"/>
  <c r="AP535" i="23" s="1"/>
  <c r="AG463" i="23"/>
  <c r="AM463" i="23" s="1"/>
  <c r="AH463" i="23"/>
  <c r="AP463" i="23" s="1"/>
  <c r="AG689" i="23"/>
  <c r="AM689" i="23" s="1"/>
  <c r="AH689" i="23"/>
  <c r="AP689" i="23" s="1"/>
  <c r="AG720" i="23"/>
  <c r="AM720" i="23" s="1"/>
  <c r="AH720" i="23"/>
  <c r="AP720" i="23" s="1"/>
  <c r="AG458" i="23"/>
  <c r="AM458" i="23" s="1"/>
  <c r="AH458" i="23"/>
  <c r="AP458" i="23" s="1"/>
  <c r="AG1056" i="23"/>
  <c r="AM1056" i="23" s="1"/>
  <c r="AH1056" i="23"/>
  <c r="AP1056" i="23" s="1"/>
  <c r="AG572" i="23"/>
  <c r="AM572" i="23" s="1"/>
  <c r="AH572" i="23"/>
  <c r="AP572" i="23" s="1"/>
  <c r="AG645" i="23"/>
  <c r="AM645" i="23" s="1"/>
  <c r="AH645" i="23"/>
  <c r="AP645" i="23" s="1"/>
  <c r="AG442" i="23"/>
  <c r="AM442" i="23" s="1"/>
  <c r="AH442" i="23"/>
  <c r="AP442" i="23" s="1"/>
  <c r="AG821" i="23"/>
  <c r="AM821" i="23" s="1"/>
  <c r="AH821" i="23"/>
  <c r="AP821" i="23" s="1"/>
  <c r="AG586" i="23"/>
  <c r="AM586" i="23" s="1"/>
  <c r="AH586" i="23"/>
  <c r="AP586" i="23" s="1"/>
  <c r="AG695" i="23"/>
  <c r="AM695" i="23" s="1"/>
  <c r="AH695" i="23"/>
  <c r="AP695" i="23" s="1"/>
  <c r="AG682" i="23"/>
  <c r="AM682" i="23" s="1"/>
  <c r="AH682" i="23"/>
  <c r="AP682" i="23" s="1"/>
  <c r="AG410" i="23"/>
  <c r="AM410" i="23" s="1"/>
  <c r="AH410" i="23"/>
  <c r="AP410" i="23" s="1"/>
  <c r="AG651" i="23"/>
  <c r="AM651" i="23" s="1"/>
  <c r="AH651" i="23"/>
  <c r="AP651" i="23" s="1"/>
  <c r="AG740" i="23"/>
  <c r="AM740" i="23" s="1"/>
  <c r="AH740" i="23"/>
  <c r="AP740" i="23" s="1"/>
  <c r="AG687" i="23"/>
  <c r="AM687" i="23" s="1"/>
  <c r="AH687" i="23"/>
  <c r="AP687" i="23" s="1"/>
  <c r="AG408" i="23"/>
  <c r="AM408" i="23" s="1"/>
  <c r="AH408" i="23"/>
  <c r="AP408" i="23" s="1"/>
  <c r="AG326" i="23"/>
  <c r="AM326" i="23" s="1"/>
  <c r="AH326" i="23"/>
  <c r="AP326" i="23" s="1"/>
  <c r="AG448" i="23"/>
  <c r="AM448" i="23" s="1"/>
  <c r="AH448" i="23"/>
  <c r="AP448" i="23" s="1"/>
  <c r="AG489" i="23"/>
  <c r="AM489" i="23" s="1"/>
  <c r="AH489" i="23"/>
  <c r="AP489" i="23" s="1"/>
  <c r="AG296" i="23"/>
  <c r="AM296" i="23" s="1"/>
  <c r="AH296" i="23"/>
  <c r="AP296" i="23" s="1"/>
  <c r="AG468" i="23"/>
  <c r="AM468" i="23" s="1"/>
  <c r="AH468" i="23"/>
  <c r="AP468" i="23" s="1"/>
  <c r="AG457" i="23"/>
  <c r="AM457" i="23" s="1"/>
  <c r="AH457" i="23"/>
  <c r="AP457" i="23" s="1"/>
  <c r="AG349" i="23"/>
  <c r="AM349" i="23" s="1"/>
  <c r="AH349" i="23"/>
  <c r="AP349" i="23" s="1"/>
  <c r="AG518" i="23"/>
  <c r="AM518" i="23" s="1"/>
  <c r="AH518" i="23"/>
  <c r="AP518" i="23" s="1"/>
  <c r="AG277" i="23"/>
  <c r="AM277" i="23" s="1"/>
  <c r="AH277" i="23"/>
  <c r="AP277" i="23" s="1"/>
  <c r="AG275" i="23"/>
  <c r="AM275" i="23" s="1"/>
  <c r="AH275" i="23"/>
  <c r="AP275" i="23" s="1"/>
  <c r="AG308" i="23"/>
  <c r="AM308" i="23" s="1"/>
  <c r="AH308" i="23"/>
  <c r="AP308" i="23" s="1"/>
  <c r="AG266" i="23"/>
  <c r="AM266" i="23" s="1"/>
  <c r="AH266" i="23"/>
  <c r="AP266" i="23" s="1"/>
  <c r="AG1034" i="23"/>
  <c r="AM1034" i="23" s="1"/>
  <c r="AH1034" i="23"/>
  <c r="AP1034" i="23" s="1"/>
  <c r="AG161" i="23"/>
  <c r="AM161" i="23" s="1"/>
  <c r="AH161" i="23"/>
  <c r="AP161" i="23" s="1"/>
  <c r="AG820" i="23"/>
  <c r="AM820" i="23" s="1"/>
  <c r="AH820" i="23"/>
  <c r="AP820" i="23" s="1"/>
  <c r="AG819" i="23"/>
  <c r="AM819" i="23" s="1"/>
  <c r="AH819" i="23"/>
  <c r="AP819" i="23" s="1"/>
  <c r="AG228" i="23"/>
  <c r="AM228" i="23" s="1"/>
  <c r="AH228" i="23"/>
  <c r="AP228" i="23" s="1"/>
  <c r="AG834" i="23"/>
  <c r="AM834" i="23" s="1"/>
  <c r="AH834" i="23"/>
  <c r="AP834" i="23" s="1"/>
  <c r="AG82" i="23"/>
  <c r="AM82" i="23" s="1"/>
  <c r="AH82" i="23"/>
  <c r="AP82" i="23" s="1"/>
  <c r="AG974" i="23"/>
  <c r="AM974" i="23" s="1"/>
  <c r="AH974" i="23"/>
  <c r="AP974" i="23" s="1"/>
  <c r="AG754" i="23"/>
  <c r="AM754" i="23" s="1"/>
  <c r="AH754" i="23"/>
  <c r="AP754" i="23" s="1"/>
  <c r="AG675" i="23"/>
  <c r="AM675" i="23" s="1"/>
  <c r="AH675" i="23"/>
  <c r="AP675" i="23" s="1"/>
  <c r="AG757" i="23"/>
  <c r="AM757" i="23" s="1"/>
  <c r="AH757" i="23"/>
  <c r="AP757" i="23" s="1"/>
  <c r="AG934" i="23"/>
  <c r="AM934" i="23" s="1"/>
  <c r="AH934" i="23"/>
  <c r="AP934" i="23" s="1"/>
  <c r="AG174" i="23"/>
  <c r="AM174" i="23" s="1"/>
  <c r="AH174" i="23"/>
  <c r="AP174" i="23" s="1"/>
  <c r="AG1070" i="23"/>
  <c r="AM1070" i="23" s="1"/>
  <c r="AH1070" i="23"/>
  <c r="AP1070" i="23" s="1"/>
  <c r="AG1068" i="23"/>
  <c r="AM1068" i="23" s="1"/>
  <c r="AH1068" i="23"/>
  <c r="AP1068" i="23" s="1"/>
  <c r="AG621" i="23"/>
  <c r="AM621" i="23" s="1"/>
  <c r="AH621" i="23"/>
  <c r="AP621" i="23" s="1"/>
  <c r="AG813" i="23"/>
  <c r="AM813" i="23" s="1"/>
  <c r="AH813" i="23"/>
  <c r="AP813" i="23" s="1"/>
  <c r="AG1051" i="23"/>
  <c r="AM1051" i="23" s="1"/>
  <c r="AH1051" i="23"/>
  <c r="AP1051" i="23" s="1"/>
  <c r="AG52" i="23"/>
  <c r="AM52" i="23" s="1"/>
  <c r="AH52" i="23"/>
  <c r="AP52" i="23" s="1"/>
  <c r="AH1066" i="23"/>
  <c r="AP1066" i="23" s="1"/>
  <c r="AH826" i="23"/>
  <c r="AP826" i="23" s="1"/>
  <c r="AH841" i="23"/>
  <c r="AP841" i="23" s="1"/>
  <c r="AH449" i="23"/>
  <c r="AP449" i="23" s="1"/>
  <c r="AH303" i="23"/>
  <c r="AP303" i="23" s="1"/>
  <c r="AH33" i="23"/>
  <c r="AP33" i="23" s="1"/>
  <c r="AH474" i="23"/>
  <c r="AP474" i="23" s="1"/>
  <c r="AG521" i="23"/>
  <c r="AM521" i="23" s="1"/>
  <c r="AH521" i="23"/>
  <c r="AP521" i="23" s="1"/>
  <c r="AG968" i="23"/>
  <c r="AM968" i="23" s="1"/>
  <c r="AH968" i="23"/>
  <c r="AP968" i="23" s="1"/>
  <c r="AG878" i="23"/>
  <c r="AM878" i="23" s="1"/>
  <c r="AH878" i="23"/>
  <c r="AP878" i="23" s="1"/>
  <c r="AG969" i="23"/>
  <c r="AM969" i="23" s="1"/>
  <c r="AH969" i="23"/>
  <c r="AP969" i="23" s="1"/>
  <c r="AG753" i="23"/>
  <c r="AM753" i="23" s="1"/>
  <c r="AH753" i="23"/>
  <c r="AP753" i="23" s="1"/>
  <c r="AG950" i="23"/>
  <c r="AM950" i="23" s="1"/>
  <c r="AH950" i="23"/>
  <c r="AP950" i="23" s="1"/>
  <c r="AG945" i="23"/>
  <c r="AM945" i="23" s="1"/>
  <c r="AH945" i="23"/>
  <c r="AP945" i="23" s="1"/>
  <c r="AG664" i="23"/>
  <c r="AM664" i="23" s="1"/>
  <c r="AH664" i="23"/>
  <c r="AP664" i="23" s="1"/>
  <c r="AG900" i="23"/>
  <c r="AM900" i="23" s="1"/>
  <c r="AH900" i="23"/>
  <c r="AP900" i="23" s="1"/>
  <c r="AG767" i="23"/>
  <c r="AM767" i="23" s="1"/>
  <c r="AH767" i="23"/>
  <c r="AP767" i="23" s="1"/>
  <c r="AG989" i="23"/>
  <c r="AM989" i="23" s="1"/>
  <c r="AH989" i="23"/>
  <c r="AP989" i="23" s="1"/>
  <c r="AG954" i="23"/>
  <c r="AM954" i="23" s="1"/>
  <c r="AH954" i="23"/>
  <c r="AP954" i="23" s="1"/>
  <c r="AG588" i="23"/>
  <c r="AM588" i="23" s="1"/>
  <c r="AH588" i="23"/>
  <c r="AP588" i="23" s="1"/>
  <c r="AG611" i="23"/>
  <c r="AM611" i="23" s="1"/>
  <c r="AH611" i="23"/>
  <c r="AP611" i="23" s="1"/>
  <c r="AG557" i="23"/>
  <c r="AM557" i="23" s="1"/>
  <c r="AH557" i="23"/>
  <c r="AP557" i="23" s="1"/>
  <c r="AG899" i="23"/>
  <c r="AM899" i="23" s="1"/>
  <c r="AH899" i="23"/>
  <c r="AP899" i="23" s="1"/>
  <c r="AG777" i="23"/>
  <c r="AM777" i="23" s="1"/>
  <c r="AH777" i="23"/>
  <c r="AP777" i="23" s="1"/>
  <c r="AG590" i="23"/>
  <c r="AM590" i="23" s="1"/>
  <c r="AH590" i="23"/>
  <c r="AP590" i="23" s="1"/>
  <c r="AG796" i="23"/>
  <c r="AM796" i="23" s="1"/>
  <c r="AH796" i="23"/>
  <c r="AP796" i="23" s="1"/>
  <c r="AG779" i="23"/>
  <c r="AM779" i="23" s="1"/>
  <c r="AH779" i="23"/>
  <c r="AP779" i="23" s="1"/>
  <c r="AG429" i="23"/>
  <c r="AM429" i="23" s="1"/>
  <c r="AH429" i="23"/>
  <c r="AP429" i="23" s="1"/>
  <c r="AG592" i="23"/>
  <c r="AM592" i="23" s="1"/>
  <c r="AH592" i="23"/>
  <c r="AP592" i="23" s="1"/>
  <c r="AG613" i="23"/>
  <c r="AM613" i="23" s="1"/>
  <c r="AH613" i="23"/>
  <c r="AP613" i="23" s="1"/>
  <c r="AG530" i="23"/>
  <c r="AM530" i="23" s="1"/>
  <c r="AH530" i="23"/>
  <c r="AP530" i="23" s="1"/>
  <c r="AG676" i="23"/>
  <c r="AM676" i="23" s="1"/>
  <c r="AH676" i="23"/>
  <c r="AP676" i="23" s="1"/>
  <c r="AG597" i="23"/>
  <c r="AM597" i="23" s="1"/>
  <c r="AH597" i="23"/>
  <c r="AP597" i="23" s="1"/>
  <c r="AG324" i="23"/>
  <c r="AM324" i="23" s="1"/>
  <c r="AH324" i="23"/>
  <c r="AP324" i="23" s="1"/>
  <c r="AG1003" i="23"/>
  <c r="AM1003" i="23" s="1"/>
  <c r="AH1003" i="23"/>
  <c r="AP1003" i="23" s="1"/>
  <c r="AG573" i="23"/>
  <c r="AM573" i="23" s="1"/>
  <c r="AH573" i="23"/>
  <c r="AP573" i="23" s="1"/>
  <c r="AG619" i="23"/>
  <c r="AM619" i="23" s="1"/>
  <c r="AH619" i="23"/>
  <c r="AP619" i="23" s="1"/>
  <c r="AG423" i="23"/>
  <c r="AM423" i="23" s="1"/>
  <c r="AH423" i="23"/>
  <c r="AP423" i="23" s="1"/>
  <c r="AG729" i="23"/>
  <c r="AM729" i="23" s="1"/>
  <c r="AH729" i="23"/>
  <c r="AP729" i="23" s="1"/>
  <c r="AG766" i="23"/>
  <c r="AM766" i="23" s="1"/>
  <c r="AH766" i="23"/>
  <c r="AP766" i="23" s="1"/>
  <c r="AG454" i="23"/>
  <c r="AM454" i="23" s="1"/>
  <c r="AH454" i="23"/>
  <c r="AP454" i="23" s="1"/>
  <c r="AG431" i="23"/>
  <c r="AM431" i="23" s="1"/>
  <c r="AH431" i="23"/>
  <c r="AP431" i="23" s="1"/>
  <c r="AG870" i="23"/>
  <c r="AM870" i="23" s="1"/>
  <c r="AH870" i="23"/>
  <c r="AP870" i="23" s="1"/>
  <c r="AG534" i="23"/>
  <c r="AM534" i="23" s="1"/>
  <c r="AH534" i="23"/>
  <c r="AP534" i="23" s="1"/>
  <c r="AG406" i="23"/>
  <c r="AM406" i="23" s="1"/>
  <c r="AH406" i="23"/>
  <c r="AP406" i="23" s="1"/>
  <c r="AG541" i="23"/>
  <c r="AM541" i="23" s="1"/>
  <c r="AH541" i="23"/>
  <c r="AP541" i="23" s="1"/>
  <c r="AG957" i="23"/>
  <c r="AM957" i="23" s="1"/>
  <c r="AH957" i="23"/>
  <c r="AP957" i="23" s="1"/>
  <c r="AG313" i="23"/>
  <c r="AM313" i="23" s="1"/>
  <c r="AH313" i="23"/>
  <c r="AP313" i="23" s="1"/>
  <c r="AG394" i="23"/>
  <c r="AM394" i="23" s="1"/>
  <c r="AH394" i="23"/>
  <c r="AP394" i="23" s="1"/>
  <c r="AG387" i="23"/>
  <c r="AM387" i="23" s="1"/>
  <c r="AH387" i="23"/>
  <c r="AP387" i="23" s="1"/>
  <c r="AG291" i="23"/>
  <c r="AM291" i="23" s="1"/>
  <c r="AH291" i="23"/>
  <c r="AP291" i="23" s="1"/>
  <c r="AG990" i="23"/>
  <c r="AM990" i="23" s="1"/>
  <c r="AH990" i="23"/>
  <c r="AP990" i="23" s="1"/>
  <c r="AG1054" i="23"/>
  <c r="AM1054" i="23" s="1"/>
  <c r="AH1054" i="23"/>
  <c r="AP1054" i="23" s="1"/>
  <c r="AG247" i="23"/>
  <c r="AM247" i="23" s="1"/>
  <c r="AH247" i="23"/>
  <c r="AP247" i="23" s="1"/>
  <c r="AG164" i="23"/>
  <c r="AM164" i="23" s="1"/>
  <c r="AH164" i="23"/>
  <c r="AP164" i="23" s="1"/>
  <c r="AG233" i="23"/>
  <c r="AM233" i="23" s="1"/>
  <c r="AH233" i="23"/>
  <c r="AP233" i="23" s="1"/>
  <c r="AG843" i="23"/>
  <c r="AM843" i="23" s="1"/>
  <c r="AH843" i="23"/>
  <c r="AP843" i="23" s="1"/>
  <c r="AG885" i="23"/>
  <c r="AM885" i="23" s="1"/>
  <c r="AH885" i="23"/>
  <c r="AP885" i="23" s="1"/>
  <c r="AG1031" i="23"/>
  <c r="AM1031" i="23" s="1"/>
  <c r="AH1031" i="23"/>
  <c r="AP1031" i="23" s="1"/>
  <c r="AG831" i="23"/>
  <c r="AM831" i="23" s="1"/>
  <c r="AH831" i="23"/>
  <c r="AP831" i="23" s="1"/>
  <c r="AG839" i="23"/>
  <c r="AM839" i="23" s="1"/>
  <c r="AH839" i="23"/>
  <c r="AP839" i="23" s="1"/>
  <c r="AG1063" i="23"/>
  <c r="AM1063" i="23" s="1"/>
  <c r="AH1063" i="23"/>
  <c r="AP1063" i="23" s="1"/>
  <c r="AG1059" i="23"/>
  <c r="AM1059" i="23" s="1"/>
  <c r="AH1059" i="23"/>
  <c r="AP1059" i="23" s="1"/>
  <c r="AG875" i="23"/>
  <c r="AM875" i="23" s="1"/>
  <c r="AH875" i="23"/>
  <c r="AP875" i="23" s="1"/>
  <c r="AG166" i="23"/>
  <c r="AM166" i="23" s="1"/>
  <c r="AH166" i="23"/>
  <c r="AP166" i="23" s="1"/>
  <c r="AG603" i="23"/>
  <c r="AM603" i="23" s="1"/>
  <c r="AH603" i="23"/>
  <c r="AP603" i="23" s="1"/>
  <c r="AG784" i="23"/>
  <c r="AM784" i="23" s="1"/>
  <c r="AH784" i="23"/>
  <c r="AP784" i="23" s="1"/>
  <c r="AG252" i="23"/>
  <c r="AM252" i="23" s="1"/>
  <c r="AH252" i="23"/>
  <c r="AP252" i="23" s="1"/>
  <c r="AG509" i="23"/>
  <c r="AM509" i="23" s="1"/>
  <c r="AH509" i="23"/>
  <c r="AP509" i="23" s="1"/>
  <c r="AG1074" i="23"/>
  <c r="AM1074" i="23" s="1"/>
  <c r="AH1074" i="23"/>
  <c r="AP1074" i="23" s="1"/>
  <c r="AG34" i="23"/>
  <c r="AM34" i="23" s="1"/>
  <c r="AH34" i="23"/>
  <c r="AP34" i="23" s="1"/>
  <c r="AG116" i="23"/>
  <c r="AM116" i="23" s="1"/>
  <c r="AH116" i="23"/>
  <c r="AP116" i="23" s="1"/>
  <c r="AG567" i="23"/>
  <c r="AM567" i="23" s="1"/>
  <c r="AH567" i="23"/>
  <c r="AP567" i="23" s="1"/>
  <c r="AG170" i="23"/>
  <c r="AM170" i="23" s="1"/>
  <c r="AH170" i="23"/>
  <c r="AP170" i="23" s="1"/>
  <c r="AG627" i="23"/>
  <c r="AM627" i="23" s="1"/>
  <c r="AH627" i="23"/>
  <c r="AP627" i="23" s="1"/>
  <c r="AG68" i="23"/>
  <c r="AM68" i="23" s="1"/>
  <c r="AH68" i="23"/>
  <c r="AP68" i="23" s="1"/>
  <c r="AG977" i="23"/>
  <c r="AM977" i="23" s="1"/>
  <c r="AH977" i="23"/>
  <c r="AP977" i="23" s="1"/>
  <c r="AG460" i="23"/>
  <c r="AM460" i="23" s="1"/>
  <c r="AH460" i="23"/>
  <c r="AP460" i="23" s="1"/>
  <c r="AG725" i="23"/>
  <c r="AM725" i="23" s="1"/>
  <c r="AH725" i="23"/>
  <c r="AP725" i="23" s="1"/>
  <c r="AG635" i="23"/>
  <c r="AM635" i="23" s="1"/>
  <c r="AH635" i="23"/>
  <c r="AP635" i="23" s="1"/>
  <c r="AG773" i="23"/>
  <c r="AM773" i="23" s="1"/>
  <c r="AH773" i="23"/>
  <c r="AP773" i="23" s="1"/>
  <c r="AG246" i="23"/>
  <c r="AM246" i="23" s="1"/>
  <c r="AH246" i="23"/>
  <c r="AP246" i="23" s="1"/>
  <c r="AG731" i="23"/>
  <c r="AM731" i="23" s="1"/>
  <c r="AH731" i="23"/>
  <c r="AP731" i="23" s="1"/>
  <c r="AG503" i="23"/>
  <c r="AM503" i="23" s="1"/>
  <c r="AH503" i="23"/>
  <c r="AP503" i="23" s="1"/>
  <c r="AG772" i="23"/>
  <c r="AM772" i="23" s="1"/>
  <c r="AH772" i="23"/>
  <c r="AP772" i="23" s="1"/>
  <c r="AG229" i="23"/>
  <c r="AM229" i="23" s="1"/>
  <c r="AH229" i="23"/>
  <c r="AP229" i="23" s="1"/>
  <c r="AG138" i="23"/>
  <c r="AM138" i="23" s="1"/>
  <c r="AH138" i="23"/>
  <c r="AP138" i="23" s="1"/>
  <c r="AH859" i="23"/>
  <c r="AP859" i="23" s="1"/>
  <c r="AH768" i="23"/>
  <c r="AP768" i="23" s="1"/>
  <c r="AH783" i="23"/>
  <c r="AP783" i="23" s="1"/>
  <c r="AH430" i="23"/>
  <c r="AP430" i="23" s="1"/>
  <c r="AH473" i="23"/>
  <c r="AP473" i="23" s="1"/>
  <c r="AH272" i="23"/>
  <c r="AP272" i="23" s="1"/>
  <c r="AG1055" i="23"/>
  <c r="AM1055" i="23" s="1"/>
  <c r="AH1055" i="23"/>
  <c r="AP1055" i="23" s="1"/>
  <c r="AG964" i="23"/>
  <c r="AM964" i="23" s="1"/>
  <c r="AH964" i="23"/>
  <c r="AP964" i="23" s="1"/>
  <c r="AG1058" i="23"/>
  <c r="AM1058" i="23" s="1"/>
  <c r="AH1058" i="23"/>
  <c r="AP1058" i="23" s="1"/>
  <c r="AG987" i="23"/>
  <c r="AM987" i="23" s="1"/>
  <c r="AH987" i="23"/>
  <c r="AP987" i="23" s="1"/>
  <c r="AG992" i="23"/>
  <c r="AM992" i="23" s="1"/>
  <c r="AH992" i="23"/>
  <c r="AP992" i="23" s="1"/>
  <c r="AG872" i="23"/>
  <c r="AM872" i="23" s="1"/>
  <c r="AH872" i="23"/>
  <c r="AP872" i="23" s="1"/>
  <c r="AG771" i="23"/>
  <c r="AM771" i="23" s="1"/>
  <c r="AH771" i="23"/>
  <c r="AP771" i="23" s="1"/>
  <c r="AG644" i="23"/>
  <c r="AM644" i="23" s="1"/>
  <c r="AH644" i="23"/>
  <c r="AP644" i="23" s="1"/>
  <c r="AG976" i="23"/>
  <c r="AM976" i="23" s="1"/>
  <c r="AH976" i="23"/>
  <c r="AP976" i="23" s="1"/>
  <c r="AG958" i="23"/>
  <c r="AM958" i="23" s="1"/>
  <c r="AH958" i="23"/>
  <c r="AP958" i="23" s="1"/>
  <c r="AG890" i="23"/>
  <c r="AM890" i="23" s="1"/>
  <c r="AH890" i="23"/>
  <c r="AP890" i="23" s="1"/>
  <c r="AG598" i="23"/>
  <c r="AM598" i="23" s="1"/>
  <c r="AH598" i="23"/>
  <c r="AP598" i="23" s="1"/>
  <c r="AG926" i="23"/>
  <c r="AM926" i="23" s="1"/>
  <c r="AH926" i="23"/>
  <c r="AP926" i="23" s="1"/>
  <c r="AG944" i="23"/>
  <c r="AM944" i="23" s="1"/>
  <c r="AH944" i="23"/>
  <c r="AP944" i="23" s="1"/>
  <c r="AG763" i="23"/>
  <c r="AM763" i="23" s="1"/>
  <c r="AH763" i="23"/>
  <c r="AP763" i="23" s="1"/>
  <c r="AG653" i="23"/>
  <c r="AM653" i="23" s="1"/>
  <c r="AH653" i="23"/>
  <c r="AP653" i="23" s="1"/>
  <c r="AG781" i="23"/>
  <c r="AM781" i="23" s="1"/>
  <c r="AH781" i="23"/>
  <c r="AP781" i="23" s="1"/>
  <c r="AG571" i="23"/>
  <c r="AM571" i="23" s="1"/>
  <c r="AH571" i="23"/>
  <c r="AP571" i="23" s="1"/>
  <c r="AG719" i="23"/>
  <c r="AM719" i="23" s="1"/>
  <c r="AH719" i="23"/>
  <c r="AP719" i="23" s="1"/>
  <c r="AG681" i="23"/>
  <c r="AM681" i="23" s="1"/>
  <c r="AH681" i="23"/>
  <c r="AP681" i="23" s="1"/>
  <c r="AG732" i="23"/>
  <c r="AM732" i="23" s="1"/>
  <c r="AH732" i="23"/>
  <c r="AP732" i="23" s="1"/>
  <c r="AG411" i="23"/>
  <c r="AM411" i="23" s="1"/>
  <c r="AH411" i="23"/>
  <c r="AP411" i="23" s="1"/>
  <c r="AG825" i="23"/>
  <c r="AM825" i="23" s="1"/>
  <c r="AH825" i="23"/>
  <c r="AP825" i="23" s="1"/>
  <c r="AG374" i="23"/>
  <c r="AM374" i="23" s="1"/>
  <c r="AH374" i="23"/>
  <c r="AP374" i="23" s="1"/>
  <c r="AG942" i="23"/>
  <c r="AM942" i="23" s="1"/>
  <c r="AH942" i="23"/>
  <c r="AP942" i="23" s="1"/>
  <c r="AG983" i="23"/>
  <c r="AM983" i="23" s="1"/>
  <c r="AH983" i="23"/>
  <c r="AP983" i="23" s="1"/>
  <c r="AG700" i="23"/>
  <c r="AM700" i="23" s="1"/>
  <c r="AH700" i="23"/>
  <c r="AP700" i="23" s="1"/>
  <c r="AG548" i="23"/>
  <c r="AM548" i="23" s="1"/>
  <c r="AH548" i="23"/>
  <c r="AP548" i="23" s="1"/>
  <c r="AG543" i="23"/>
  <c r="AM543" i="23" s="1"/>
  <c r="AH543" i="23"/>
  <c r="AP543" i="23" s="1"/>
  <c r="AG343" i="23"/>
  <c r="AM343" i="23" s="1"/>
  <c r="AH343" i="23"/>
  <c r="AP343" i="23" s="1"/>
  <c r="AG790" i="23"/>
  <c r="AM790" i="23" s="1"/>
  <c r="AH790" i="23"/>
  <c r="AP790" i="23" s="1"/>
  <c r="AG453" i="23"/>
  <c r="AM453" i="23" s="1"/>
  <c r="AH453" i="23"/>
  <c r="AP453" i="23" s="1"/>
  <c r="AG614" i="23"/>
  <c r="AM614" i="23" s="1"/>
  <c r="AH614" i="23"/>
  <c r="AP614" i="23" s="1"/>
  <c r="AG356" i="23"/>
  <c r="AM356" i="23" s="1"/>
  <c r="AH356" i="23"/>
  <c r="AP356" i="23" s="1"/>
  <c r="AG386" i="23"/>
  <c r="AM386" i="23" s="1"/>
  <c r="AH386" i="23"/>
  <c r="AP386" i="23" s="1"/>
  <c r="AG368" i="23"/>
  <c r="AM368" i="23" s="1"/>
  <c r="AH368" i="23"/>
  <c r="AP368" i="23" s="1"/>
  <c r="AG515" i="23"/>
  <c r="AM515" i="23" s="1"/>
  <c r="AH515" i="23"/>
  <c r="AP515" i="23" s="1"/>
  <c r="AG525" i="23"/>
  <c r="AM525" i="23" s="1"/>
  <c r="AH525" i="23"/>
  <c r="AP525" i="23" s="1"/>
  <c r="AG470" i="23"/>
  <c r="AM470" i="23" s="1"/>
  <c r="AH470" i="23"/>
  <c r="AP470" i="23" s="1"/>
  <c r="AG702" i="23"/>
  <c r="AM702" i="23" s="1"/>
  <c r="AH702" i="23"/>
  <c r="AP702" i="23" s="1"/>
  <c r="AG325" i="23"/>
  <c r="AM325" i="23" s="1"/>
  <c r="AH325" i="23"/>
  <c r="AP325" i="23" s="1"/>
  <c r="AG292" i="23"/>
  <c r="AM292" i="23" s="1"/>
  <c r="AH292" i="23"/>
  <c r="AP292" i="23" s="1"/>
  <c r="AG155" i="23"/>
  <c r="AM155" i="23" s="1"/>
  <c r="AH155" i="23"/>
  <c r="AP155" i="23" s="1"/>
  <c r="AG982" i="23"/>
  <c r="AM982" i="23" s="1"/>
  <c r="AH982" i="23"/>
  <c r="AP982" i="23" s="1"/>
  <c r="AG1062" i="23"/>
  <c r="AM1062" i="23" s="1"/>
  <c r="AH1062" i="23"/>
  <c r="AP1062" i="23" s="1"/>
  <c r="AG836" i="23"/>
  <c r="AM836" i="23" s="1"/>
  <c r="AH836" i="23"/>
  <c r="AP836" i="23" s="1"/>
  <c r="AG920" i="23"/>
  <c r="AM920" i="23" s="1"/>
  <c r="AH920" i="23"/>
  <c r="AP920" i="23" s="1"/>
  <c r="AG121" i="23"/>
  <c r="AM121" i="23" s="1"/>
  <c r="AH121" i="23"/>
  <c r="AP121" i="23" s="1"/>
  <c r="AG734" i="23"/>
  <c r="AM734" i="23" s="1"/>
  <c r="AH734" i="23"/>
  <c r="AP734" i="23" s="1"/>
  <c r="AG214" i="23"/>
  <c r="AM214" i="23" s="1"/>
  <c r="AH214" i="23"/>
  <c r="AP214" i="23" s="1"/>
  <c r="AG1041" i="23"/>
  <c r="AM1041" i="23" s="1"/>
  <c r="AH1041" i="23"/>
  <c r="AP1041" i="23" s="1"/>
  <c r="AG717" i="23"/>
  <c r="AM717" i="23" s="1"/>
  <c r="AH717" i="23"/>
  <c r="AP717" i="23" s="1"/>
  <c r="AG780" i="23"/>
  <c r="AM780" i="23" s="1"/>
  <c r="AH780" i="23"/>
  <c r="AP780" i="23" s="1"/>
  <c r="AG721" i="23"/>
  <c r="AM721" i="23" s="1"/>
  <c r="AH721" i="23"/>
  <c r="AP721" i="23" s="1"/>
  <c r="AG56" i="23"/>
  <c r="AM56" i="23" s="1"/>
  <c r="AH56" i="23"/>
  <c r="AP56" i="23" s="1"/>
  <c r="AG608" i="23"/>
  <c r="AM608" i="23" s="1"/>
  <c r="AH608" i="23"/>
  <c r="AP608" i="23" s="1"/>
  <c r="AG111" i="23"/>
  <c r="AM111" i="23" s="1"/>
  <c r="AH111" i="23"/>
  <c r="AP111" i="23" s="1"/>
  <c r="AG808" i="23"/>
  <c r="AM808" i="23" s="1"/>
  <c r="AH808" i="23"/>
  <c r="AP808" i="23" s="1"/>
  <c r="AG952" i="23"/>
  <c r="AM952" i="23" s="1"/>
  <c r="AH952" i="23"/>
  <c r="AP952" i="23" s="1"/>
  <c r="AG916" i="23"/>
  <c r="AM916" i="23" s="1"/>
  <c r="AH916" i="23"/>
  <c r="AP916" i="23" s="1"/>
  <c r="AG248" i="23"/>
  <c r="AM248" i="23" s="1"/>
  <c r="AH248" i="23"/>
  <c r="AP248" i="23" s="1"/>
  <c r="AG94" i="23"/>
  <c r="AM94" i="23" s="1"/>
  <c r="AH94" i="23"/>
  <c r="AP94" i="23" s="1"/>
  <c r="AG49" i="23"/>
  <c r="AM49" i="23" s="1"/>
  <c r="AH49" i="23"/>
  <c r="AP49" i="23" s="1"/>
  <c r="AG879" i="23"/>
  <c r="AM879" i="23" s="1"/>
  <c r="AH879" i="23"/>
  <c r="AP879" i="23" s="1"/>
  <c r="AG550" i="23"/>
  <c r="AM550" i="23" s="1"/>
  <c r="AH550" i="23"/>
  <c r="AP550" i="23" s="1"/>
  <c r="AG633" i="23"/>
  <c r="AM633" i="23" s="1"/>
  <c r="AH633" i="23"/>
  <c r="AP633" i="23" s="1"/>
  <c r="AG901" i="23"/>
  <c r="AM901" i="23" s="1"/>
  <c r="AH901" i="23"/>
  <c r="AP901" i="23" s="1"/>
  <c r="AG1019" i="23"/>
  <c r="AM1019" i="23" s="1"/>
  <c r="AH1019" i="23"/>
  <c r="AP1019" i="23" s="1"/>
  <c r="AG165" i="23"/>
  <c r="AM165" i="23" s="1"/>
  <c r="AH165" i="23"/>
  <c r="AP165" i="23" s="1"/>
  <c r="AG694" i="23"/>
  <c r="AM694" i="23" s="1"/>
  <c r="AH694" i="23"/>
  <c r="AP694" i="23" s="1"/>
  <c r="AG751" i="23"/>
  <c r="AM751" i="23" s="1"/>
  <c r="AH751" i="23"/>
  <c r="AP751" i="23" s="1"/>
  <c r="AG100" i="23"/>
  <c r="AM100" i="23" s="1"/>
  <c r="AH100" i="23"/>
  <c r="AP100" i="23" s="1"/>
  <c r="AG504" i="23"/>
  <c r="AM504" i="23" s="1"/>
  <c r="AH504" i="23"/>
  <c r="AP504" i="23" s="1"/>
  <c r="AG850" i="23"/>
  <c r="AM850" i="23" s="1"/>
  <c r="AH850" i="23"/>
  <c r="AP850" i="23" s="1"/>
  <c r="AG672" i="23"/>
  <c r="AM672" i="23" s="1"/>
  <c r="AH672" i="23"/>
  <c r="AP672" i="23" s="1"/>
  <c r="AG889" i="23"/>
  <c r="AM889" i="23" s="1"/>
  <c r="AH889" i="23"/>
  <c r="AP889" i="23" s="1"/>
  <c r="AG662" i="23"/>
  <c r="AM662" i="23" s="1"/>
  <c r="AH662" i="23"/>
  <c r="AP662" i="23" s="1"/>
  <c r="AG428" i="23"/>
  <c r="AM428" i="23" s="1"/>
  <c r="AH428" i="23"/>
  <c r="AP428" i="23" s="1"/>
  <c r="AG66" i="23"/>
  <c r="AM66" i="23" s="1"/>
  <c r="AH66" i="23"/>
  <c r="AP66" i="23" s="1"/>
  <c r="AG764" i="23"/>
  <c r="AM764" i="23" s="1"/>
  <c r="AH764" i="23"/>
  <c r="AP764" i="23" s="1"/>
  <c r="AG466" i="23"/>
  <c r="AM466" i="23" s="1"/>
  <c r="AH466" i="23"/>
  <c r="AP466" i="23" s="1"/>
  <c r="AG412" i="23"/>
  <c r="AM412" i="23" s="1"/>
  <c r="AH412" i="23"/>
  <c r="AP412" i="23" s="1"/>
  <c r="AG616" i="23"/>
  <c r="AM616" i="23" s="1"/>
  <c r="AH616" i="23"/>
  <c r="AP616" i="23" s="1"/>
  <c r="AG660" i="23"/>
  <c r="AM660" i="23" s="1"/>
  <c r="AH660" i="23"/>
  <c r="AP660" i="23" s="1"/>
  <c r="AG494" i="23"/>
  <c r="AM494" i="23" s="1"/>
  <c r="AH494" i="23"/>
  <c r="AP494" i="23" s="1"/>
  <c r="AG225" i="23"/>
  <c r="AM225" i="23" s="1"/>
  <c r="AH225" i="23"/>
  <c r="AP225" i="23" s="1"/>
  <c r="AG409" i="23"/>
  <c r="AM409" i="23" s="1"/>
  <c r="AH409" i="23"/>
  <c r="AP409" i="23" s="1"/>
  <c r="AG444" i="23"/>
  <c r="AM444" i="23" s="1"/>
  <c r="AH444" i="23"/>
  <c r="AP444" i="23" s="1"/>
  <c r="AG867" i="23"/>
  <c r="AM867" i="23" s="1"/>
  <c r="AH867" i="23"/>
  <c r="AP867" i="23" s="1"/>
  <c r="AG529" i="23"/>
  <c r="AM529" i="23" s="1"/>
  <c r="AH529" i="23"/>
  <c r="AP529" i="23" s="1"/>
  <c r="AG342" i="23"/>
  <c r="AM342" i="23" s="1"/>
  <c r="AH342" i="23"/>
  <c r="AP342" i="23" s="1"/>
  <c r="AG397" i="23"/>
  <c r="AM397" i="23" s="1"/>
  <c r="AH397" i="23"/>
  <c r="AP397" i="23" s="1"/>
  <c r="AG1001" i="23"/>
  <c r="AM1001" i="23" s="1"/>
  <c r="AH1001" i="23"/>
  <c r="AP1001" i="23" s="1"/>
  <c r="AG257" i="23"/>
  <c r="AM257" i="23" s="1"/>
  <c r="AH257" i="23"/>
  <c r="AP257" i="23" s="1"/>
  <c r="AG575" i="23"/>
  <c r="AM575" i="23" s="1"/>
  <c r="AH575" i="23"/>
  <c r="AP575" i="23" s="1"/>
  <c r="AG874" i="23"/>
  <c r="AM874" i="23" s="1"/>
  <c r="AH874" i="23"/>
  <c r="AP874" i="23" s="1"/>
  <c r="AG556" i="23"/>
  <c r="AM556" i="23" s="1"/>
  <c r="AH556" i="23"/>
  <c r="AP556" i="23" s="1"/>
  <c r="AG497" i="23"/>
  <c r="AM497" i="23" s="1"/>
  <c r="AH497" i="23"/>
  <c r="AP497" i="23" s="1"/>
  <c r="AG583" i="23"/>
  <c r="AM583" i="23" s="1"/>
  <c r="AH583" i="23"/>
  <c r="AP583" i="23" s="1"/>
  <c r="AG223" i="23"/>
  <c r="AM223" i="23" s="1"/>
  <c r="AH223" i="23"/>
  <c r="AP223" i="23" s="1"/>
  <c r="AG298" i="23"/>
  <c r="AM298" i="23" s="1"/>
  <c r="AH298" i="23"/>
  <c r="AP298" i="23" s="1"/>
  <c r="AG200" i="23"/>
  <c r="AM200" i="23" s="1"/>
  <c r="AH200" i="23"/>
  <c r="AP200" i="23" s="1"/>
  <c r="AG398" i="23"/>
  <c r="AM398" i="23" s="1"/>
  <c r="AH398" i="23"/>
  <c r="AP398" i="23" s="1"/>
  <c r="AG175" i="23"/>
  <c r="AM175" i="23" s="1"/>
  <c r="AH175" i="23"/>
  <c r="AP175" i="23" s="1"/>
  <c r="AG379" i="23"/>
  <c r="AM379" i="23" s="1"/>
  <c r="AH379" i="23"/>
  <c r="AP379" i="23" s="1"/>
  <c r="AG354" i="23"/>
  <c r="AM354" i="23" s="1"/>
  <c r="AH354" i="23"/>
  <c r="AP354" i="23" s="1"/>
  <c r="AG355" i="23"/>
  <c r="AM355" i="23" s="1"/>
  <c r="AH355" i="23"/>
  <c r="AP355" i="23" s="1"/>
  <c r="AG64" i="23"/>
  <c r="AM64" i="23" s="1"/>
  <c r="AH64" i="23"/>
  <c r="AP64" i="23" s="1"/>
  <c r="AG317" i="23"/>
  <c r="AM317" i="23" s="1"/>
  <c r="AH317" i="23"/>
  <c r="AP317" i="23" s="1"/>
  <c r="AG96" i="23"/>
  <c r="AM96" i="23" s="1"/>
  <c r="AH96" i="23"/>
  <c r="AP96" i="23" s="1"/>
  <c r="AG65" i="23"/>
  <c r="AM65" i="23" s="1"/>
  <c r="AH65" i="23"/>
  <c r="AP65" i="23" s="1"/>
  <c r="AG312" i="23"/>
  <c r="AM312" i="23" s="1"/>
  <c r="AH312" i="23"/>
  <c r="AP312" i="23" s="1"/>
  <c r="AG435" i="23"/>
  <c r="AM435" i="23" s="1"/>
  <c r="AH435" i="23"/>
  <c r="AP435" i="23" s="1"/>
  <c r="AG362" i="23"/>
  <c r="AM362" i="23" s="1"/>
  <c r="AH362" i="23"/>
  <c r="AP362" i="23" s="1"/>
  <c r="AG53" i="23"/>
  <c r="AM53" i="23" s="1"/>
  <c r="AH53" i="23"/>
  <c r="AP53" i="23" s="1"/>
  <c r="AG340" i="23"/>
  <c r="AM340" i="23" s="1"/>
  <c r="AH340" i="23"/>
  <c r="AP340" i="23" s="1"/>
  <c r="AG70" i="23"/>
  <c r="AM70" i="23" s="1"/>
  <c r="AH70" i="23"/>
  <c r="AP70" i="23" s="1"/>
  <c r="AG336" i="23"/>
  <c r="AM336" i="23" s="1"/>
  <c r="AH336" i="23"/>
  <c r="AP336" i="23" s="1"/>
  <c r="AG6" i="23"/>
  <c r="AM6" i="23" s="1"/>
  <c r="AH6" i="23"/>
  <c r="AP6" i="23" s="1"/>
  <c r="AG237" i="23"/>
  <c r="AM237" i="23" s="1"/>
  <c r="AH237" i="23"/>
  <c r="AP237" i="23" s="1"/>
  <c r="AG939" i="23"/>
  <c r="AM939" i="23" s="1"/>
  <c r="AH939" i="23"/>
  <c r="AP939" i="23" s="1"/>
  <c r="AG372" i="23"/>
  <c r="AM372" i="23" s="1"/>
  <c r="AH372" i="23"/>
  <c r="AP372" i="23" s="1"/>
  <c r="AG89" i="23"/>
  <c r="AM89" i="23" s="1"/>
  <c r="AH89" i="23"/>
  <c r="AP89" i="23" s="1"/>
  <c r="AG351" i="23"/>
  <c r="AM351" i="23" s="1"/>
  <c r="AH351" i="23"/>
  <c r="AP351" i="23" s="1"/>
  <c r="AH1029" i="23"/>
  <c r="AP1029" i="23" s="1"/>
  <c r="AH696" i="23"/>
  <c r="AP696" i="23" s="1"/>
  <c r="AH1079" i="23"/>
  <c r="AP1079" i="23" s="1"/>
  <c r="AH677" i="23"/>
  <c r="AP677" i="23" s="1"/>
  <c r="AH465" i="23"/>
  <c r="AP465" i="23" s="1"/>
  <c r="AH270" i="23"/>
  <c r="AP270" i="23" s="1"/>
  <c r="AH63" i="23"/>
  <c r="AP63" i="23" s="1"/>
  <c r="AH1039" i="23"/>
  <c r="AP1039" i="23" s="1"/>
  <c r="AH357" i="23"/>
  <c r="AP357" i="23" s="1"/>
  <c r="AG973" i="23"/>
  <c r="AM973" i="23" s="1"/>
  <c r="AH973" i="23"/>
  <c r="AP973" i="23" s="1"/>
  <c r="AG1045" i="23"/>
  <c r="AM1045" i="23" s="1"/>
  <c r="AH1045" i="23"/>
  <c r="AP1045" i="23" s="1"/>
  <c r="AG993" i="23"/>
  <c r="AM993" i="23" s="1"/>
  <c r="AH993" i="23"/>
  <c r="AP993" i="23" s="1"/>
  <c r="AG793" i="23"/>
  <c r="AM793" i="23" s="1"/>
  <c r="AH793" i="23"/>
  <c r="AP793" i="23" s="1"/>
  <c r="AG1018" i="23"/>
  <c r="AM1018" i="23" s="1"/>
  <c r="AH1018" i="23"/>
  <c r="AP1018" i="23" s="1"/>
  <c r="AG785" i="23"/>
  <c r="AM785" i="23" s="1"/>
  <c r="AH785" i="23"/>
  <c r="AP785" i="23" s="1"/>
  <c r="AG967" i="23"/>
  <c r="AM967" i="23" s="1"/>
  <c r="AH967" i="23"/>
  <c r="AP967" i="23" s="1"/>
  <c r="AG917" i="23"/>
  <c r="AM917" i="23" s="1"/>
  <c r="AH917" i="23"/>
  <c r="AP917" i="23" s="1"/>
  <c r="AG893" i="23"/>
  <c r="AM893" i="23" s="1"/>
  <c r="AH893" i="23"/>
  <c r="AP893" i="23" s="1"/>
  <c r="AG998" i="23"/>
  <c r="AM998" i="23" s="1"/>
  <c r="AH998" i="23"/>
  <c r="AP998" i="23" s="1"/>
  <c r="AG972" i="23"/>
  <c r="AM972" i="23" s="1"/>
  <c r="AH972" i="23"/>
  <c r="AP972" i="23" s="1"/>
  <c r="AG671" i="23"/>
  <c r="AM671" i="23" s="1"/>
  <c r="AH671" i="23"/>
  <c r="AP671" i="23" s="1"/>
  <c r="AG815" i="23"/>
  <c r="AM815" i="23" s="1"/>
  <c r="AH815" i="23"/>
  <c r="AP815" i="23" s="1"/>
  <c r="AG544" i="23"/>
  <c r="AM544" i="23" s="1"/>
  <c r="AH544" i="23"/>
  <c r="AP544" i="23" s="1"/>
  <c r="AG605" i="23"/>
  <c r="AM605" i="23" s="1"/>
  <c r="AH605" i="23"/>
  <c r="AP605" i="23" s="1"/>
  <c r="AG1023" i="23"/>
  <c r="AM1023" i="23" s="1"/>
  <c r="AH1023" i="23"/>
  <c r="AP1023" i="23" s="1"/>
  <c r="AG646" i="23"/>
  <c r="AM646" i="23" s="1"/>
  <c r="AH646" i="23"/>
  <c r="AP646" i="23" s="1"/>
  <c r="AG485" i="23"/>
  <c r="AM485" i="23" s="1"/>
  <c r="AH485" i="23"/>
  <c r="AP485" i="23" s="1"/>
  <c r="AG809" i="23"/>
  <c r="AM809" i="23" s="1"/>
  <c r="AH809" i="23"/>
  <c r="AP809" i="23" s="1"/>
  <c r="AG655" i="23"/>
  <c r="AM655" i="23" s="1"/>
  <c r="AH655" i="23"/>
  <c r="AP655" i="23" s="1"/>
  <c r="AG737" i="23"/>
  <c r="AM737" i="23" s="1"/>
  <c r="AH737" i="23"/>
  <c r="AP737" i="23" s="1"/>
  <c r="AG673" i="23"/>
  <c r="AM673" i="23" s="1"/>
  <c r="AH673" i="23"/>
  <c r="AP673" i="23" s="1"/>
  <c r="AG791" i="23"/>
  <c r="AM791" i="23" s="1"/>
  <c r="AH791" i="23"/>
  <c r="AP791" i="23" s="1"/>
  <c r="AG656" i="23"/>
  <c r="AM656" i="23" s="1"/>
  <c r="AH656" i="23"/>
  <c r="AP656" i="23" s="1"/>
  <c r="AG532" i="23"/>
  <c r="AM532" i="23" s="1"/>
  <c r="AH532" i="23"/>
  <c r="AP532" i="23" s="1"/>
  <c r="AG620" i="23"/>
  <c r="AM620" i="23" s="1"/>
  <c r="AH620" i="23"/>
  <c r="AP620" i="23" s="1"/>
  <c r="AG1080" i="23"/>
  <c r="AM1080" i="23" s="1"/>
  <c r="AH1080" i="23"/>
  <c r="AP1080" i="23" s="1"/>
  <c r="AG566" i="23"/>
  <c r="AM566" i="23" s="1"/>
  <c r="AH566" i="23"/>
  <c r="AP566" i="23" s="1"/>
  <c r="AG680" i="23"/>
  <c r="AM680" i="23" s="1"/>
  <c r="AH680" i="23"/>
  <c r="AP680" i="23" s="1"/>
  <c r="AG495" i="23"/>
  <c r="AM495" i="23" s="1"/>
  <c r="AH495" i="23"/>
  <c r="AP495" i="23" s="1"/>
  <c r="AG979" i="23"/>
  <c r="AM979" i="23" s="1"/>
  <c r="AH979" i="23"/>
  <c r="AP979" i="23" s="1"/>
  <c r="AG381" i="23"/>
  <c r="AM381" i="23" s="1"/>
  <c r="AH381" i="23"/>
  <c r="AP381" i="23" s="1"/>
  <c r="AG339" i="23"/>
  <c r="AM339" i="23" s="1"/>
  <c r="AH339" i="23"/>
  <c r="AP339" i="23" s="1"/>
  <c r="AG405" i="23"/>
  <c r="AM405" i="23" s="1"/>
  <c r="AH405" i="23"/>
  <c r="AP405" i="23" s="1"/>
  <c r="AG321" i="23"/>
  <c r="AM321" i="23" s="1"/>
  <c r="AH321" i="23"/>
  <c r="AP321" i="23" s="1"/>
  <c r="AG416" i="23"/>
  <c r="AM416" i="23" s="1"/>
  <c r="AH416" i="23"/>
  <c r="AP416" i="23" s="1"/>
  <c r="AG1078" i="23"/>
  <c r="AM1078" i="23" s="1"/>
  <c r="AH1078" i="23"/>
  <c r="AP1078" i="23" s="1"/>
  <c r="AG414" i="23"/>
  <c r="AM414" i="23" s="1"/>
  <c r="AH414" i="23"/>
  <c r="AP414" i="23" s="1"/>
  <c r="AG612" i="23"/>
  <c r="AM612" i="23" s="1"/>
  <c r="AH612" i="23"/>
  <c r="AP612" i="23" s="1"/>
  <c r="AG832" i="23"/>
  <c r="AM832" i="23" s="1"/>
  <c r="AH832" i="23"/>
  <c r="AP832" i="23" s="1"/>
  <c r="AG283" i="23"/>
  <c r="AM283" i="23" s="1"/>
  <c r="AH283" i="23"/>
  <c r="AP283" i="23" s="1"/>
  <c r="AG332" i="23"/>
  <c r="AM332" i="23" s="1"/>
  <c r="AH332" i="23"/>
  <c r="AP332" i="23" s="1"/>
  <c r="AG330" i="23"/>
  <c r="AM330" i="23" s="1"/>
  <c r="AH330" i="23"/>
  <c r="AP330" i="23" s="1"/>
  <c r="AG274" i="23"/>
  <c r="AM274" i="23" s="1"/>
  <c r="AH274" i="23"/>
  <c r="AP274" i="23" s="1"/>
  <c r="AG289" i="23"/>
  <c r="AM289" i="23" s="1"/>
  <c r="AH289" i="23"/>
  <c r="AP289" i="23" s="1"/>
  <c r="AG279" i="23"/>
  <c r="AM279" i="23" s="1"/>
  <c r="AH279" i="23"/>
  <c r="AP279" i="23" s="1"/>
  <c r="AG267" i="23"/>
  <c r="AM267" i="23" s="1"/>
  <c r="AH267" i="23"/>
  <c r="AP267" i="23" s="1"/>
  <c r="AG284" i="23"/>
  <c r="AM284" i="23" s="1"/>
  <c r="AH284" i="23"/>
  <c r="AP284" i="23" s="1"/>
  <c r="AG1047" i="23"/>
  <c r="AM1047" i="23" s="1"/>
  <c r="AH1047" i="23"/>
  <c r="AP1047" i="23" s="1"/>
  <c r="AG46" i="23"/>
  <c r="AM46" i="23" s="1"/>
  <c r="AH46" i="23"/>
  <c r="AP46" i="23" s="1"/>
  <c r="AG981" i="23"/>
  <c r="AM981" i="23" s="1"/>
  <c r="AH981" i="23"/>
  <c r="AP981" i="23" s="1"/>
  <c r="AG90" i="23"/>
  <c r="AM90" i="23" s="1"/>
  <c r="AH90" i="23"/>
  <c r="AP90" i="23" s="1"/>
  <c r="AG827" i="23"/>
  <c r="AM827" i="23" s="1"/>
  <c r="AH827" i="23"/>
  <c r="AP827" i="23" s="1"/>
  <c r="AG1020" i="23"/>
  <c r="AM1020" i="23" s="1"/>
  <c r="AH1020" i="23"/>
  <c r="AP1020" i="23" s="1"/>
  <c r="AG705" i="23"/>
  <c r="AM705" i="23" s="1"/>
  <c r="AH705" i="23"/>
  <c r="AP705" i="23" s="1"/>
  <c r="AG947" i="23"/>
  <c r="AM947" i="23" s="1"/>
  <c r="AH947" i="23"/>
  <c r="AP947" i="23" s="1"/>
  <c r="AG1038" i="23"/>
  <c r="AM1038" i="23" s="1"/>
  <c r="AH1038" i="23"/>
  <c r="AP1038" i="23" s="1"/>
  <c r="AG1006" i="23"/>
  <c r="AM1006" i="23" s="1"/>
  <c r="AH1006" i="23"/>
  <c r="AP1006" i="23" s="1"/>
  <c r="AG1005" i="23"/>
  <c r="AM1005" i="23" s="1"/>
  <c r="AH1005" i="23"/>
  <c r="AP1005" i="23" s="1"/>
  <c r="AG745" i="23"/>
  <c r="AM745" i="23" s="1"/>
  <c r="AH745" i="23"/>
  <c r="AP745" i="23" s="1"/>
  <c r="AG51" i="23"/>
  <c r="AM51" i="23" s="1"/>
  <c r="AH51" i="23"/>
  <c r="AP51" i="23" s="1"/>
  <c r="AG231" i="23"/>
  <c r="AM231" i="23" s="1"/>
  <c r="AH231" i="23"/>
  <c r="AP231" i="23" s="1"/>
  <c r="AG787" i="23"/>
  <c r="AM787" i="23" s="1"/>
  <c r="AH787" i="23"/>
  <c r="AP787" i="23" s="1"/>
  <c r="AG593" i="23"/>
  <c r="AM593" i="23" s="1"/>
  <c r="AH593" i="23"/>
  <c r="AP593" i="23" s="1"/>
  <c r="AG679" i="23"/>
  <c r="AM679" i="23" s="1"/>
  <c r="AH679" i="23"/>
  <c r="AP679" i="23" s="1"/>
  <c r="AG770" i="23"/>
  <c r="AM770" i="23" s="1"/>
  <c r="AH770" i="23"/>
  <c r="AP770" i="23" s="1"/>
  <c r="AG1021" i="23"/>
  <c r="AM1021" i="23" s="1"/>
  <c r="AH1021" i="23"/>
  <c r="AP1021" i="23" s="1"/>
  <c r="AG219" i="23"/>
  <c r="AM219" i="23" s="1"/>
  <c r="AH219" i="23"/>
  <c r="AP219" i="23" s="1"/>
  <c r="AG507" i="23"/>
  <c r="AM507" i="23" s="1"/>
  <c r="AH507" i="23"/>
  <c r="AP507" i="23" s="1"/>
  <c r="AG151" i="23"/>
  <c r="AM151" i="23" s="1"/>
  <c r="AH151" i="23"/>
  <c r="AP151" i="23" s="1"/>
  <c r="AG816" i="23"/>
  <c r="AM816" i="23" s="1"/>
  <c r="AH816" i="23"/>
  <c r="AP816" i="23" s="1"/>
  <c r="AG924" i="23"/>
  <c r="AM924" i="23" s="1"/>
  <c r="AH924" i="23"/>
  <c r="AP924" i="23" s="1"/>
  <c r="AG50" i="23"/>
  <c r="AM50" i="23" s="1"/>
  <c r="AH50" i="23"/>
  <c r="AP50" i="23" s="1"/>
  <c r="AG195" i="23"/>
  <c r="AM195" i="23" s="1"/>
  <c r="AH195" i="23"/>
  <c r="AP195" i="23" s="1"/>
  <c r="AG759" i="23"/>
  <c r="AM759" i="23" s="1"/>
  <c r="AH759" i="23"/>
  <c r="AP759" i="23" s="1"/>
  <c r="AG128" i="23"/>
  <c r="AM128" i="23" s="1"/>
  <c r="AH128" i="23"/>
  <c r="AP128" i="23" s="1"/>
  <c r="AG204" i="23"/>
  <c r="AM204" i="23" s="1"/>
  <c r="AH204" i="23"/>
  <c r="AP204" i="23" s="1"/>
  <c r="AG511" i="23"/>
  <c r="AM511" i="23" s="1"/>
  <c r="AH511" i="23"/>
  <c r="AP511" i="23" s="1"/>
  <c r="AG106" i="23"/>
  <c r="AM106" i="23" s="1"/>
  <c r="AH106" i="23"/>
  <c r="AP106" i="23" s="1"/>
  <c r="AG895" i="23"/>
  <c r="AM895" i="23" s="1"/>
  <c r="AH895" i="23"/>
  <c r="AP895" i="23" s="1"/>
  <c r="AG400" i="23"/>
  <c r="AM400" i="23" s="1"/>
  <c r="AH400" i="23"/>
  <c r="AP400" i="23" s="1"/>
  <c r="AG131" i="23"/>
  <c r="AM131" i="23" s="1"/>
  <c r="AH131" i="23"/>
  <c r="AP131" i="23" s="1"/>
  <c r="AG699" i="23"/>
  <c r="AM699" i="23" s="1"/>
  <c r="AH699" i="23"/>
  <c r="AP699" i="23" s="1"/>
  <c r="AG396" i="23"/>
  <c r="AM396" i="23" s="1"/>
  <c r="AH396" i="23"/>
  <c r="AP396" i="23" s="1"/>
  <c r="AG226" i="23"/>
  <c r="AM226" i="23" s="1"/>
  <c r="AH226" i="23"/>
  <c r="AP226" i="23" s="1"/>
  <c r="AG688" i="23"/>
  <c r="AM688" i="23" s="1"/>
  <c r="AH688" i="23"/>
  <c r="AP688" i="23" s="1"/>
  <c r="AG211" i="23"/>
  <c r="AM211" i="23" s="1"/>
  <c r="AH211" i="23"/>
  <c r="AP211" i="23" s="1"/>
  <c r="AG560" i="23"/>
  <c r="AM560" i="23" s="1"/>
  <c r="AH560" i="23"/>
  <c r="AP560" i="23" s="1"/>
  <c r="AG523" i="23"/>
  <c r="AM523" i="23" s="1"/>
  <c r="AH523" i="23"/>
  <c r="AP523" i="23" s="1"/>
  <c r="AG101" i="23"/>
  <c r="AM101" i="23" s="1"/>
  <c r="AH101" i="23"/>
  <c r="AP101" i="23" s="1"/>
  <c r="AG197" i="23"/>
  <c r="AM197" i="23" s="1"/>
  <c r="AH197" i="23"/>
  <c r="AP197" i="23" s="1"/>
  <c r="AG85" i="23"/>
  <c r="AM85" i="23" s="1"/>
  <c r="AH85" i="23"/>
  <c r="AP85" i="23" s="1"/>
  <c r="AG736" i="23"/>
  <c r="AM736" i="23" s="1"/>
  <c r="AH736" i="23"/>
  <c r="AP736" i="23" s="1"/>
  <c r="AG755" i="23"/>
  <c r="AM755" i="23" s="1"/>
  <c r="AH755" i="23"/>
  <c r="AP755" i="23" s="1"/>
  <c r="AG350" i="23"/>
  <c r="AM350" i="23" s="1"/>
  <c r="AH350" i="23"/>
  <c r="AP350" i="23" s="1"/>
  <c r="AG140" i="23"/>
  <c r="AM140" i="23" s="1"/>
  <c r="AH140" i="23"/>
  <c r="AP140" i="23" s="1"/>
  <c r="AG426" i="23"/>
  <c r="AM426" i="23" s="1"/>
  <c r="AH426" i="23"/>
  <c r="AP426" i="23" s="1"/>
  <c r="AG506" i="23"/>
  <c r="AM506" i="23" s="1"/>
  <c r="AH506" i="23"/>
  <c r="AP506" i="23" s="1"/>
  <c r="AG860" i="23"/>
  <c r="AM860" i="23" s="1"/>
  <c r="AH860" i="23"/>
  <c r="AP860" i="23" s="1"/>
  <c r="AG112" i="23"/>
  <c r="AM112" i="23" s="1"/>
  <c r="AH112" i="23"/>
  <c r="AP112" i="23" s="1"/>
  <c r="AG43" i="23"/>
  <c r="AM43" i="23" s="1"/>
  <c r="AH43" i="23"/>
  <c r="AP43" i="23" s="1"/>
  <c r="AG77" i="23"/>
  <c r="AM77" i="23" s="1"/>
  <c r="AH77" i="23"/>
  <c r="AP77" i="23" s="1"/>
  <c r="AG117" i="23"/>
  <c r="AM117" i="23" s="1"/>
  <c r="AH117" i="23"/>
  <c r="AP117" i="23" s="1"/>
  <c r="AG632" i="23"/>
  <c r="AM632" i="23" s="1"/>
  <c r="AH632" i="23"/>
  <c r="AP632" i="23" s="1"/>
  <c r="AG29" i="23"/>
  <c r="AM29" i="23" s="1"/>
  <c r="AH29" i="23"/>
  <c r="AP29" i="23" s="1"/>
  <c r="AG14" i="23"/>
  <c r="AM14" i="23" s="1"/>
  <c r="AH14" i="23"/>
  <c r="AP14" i="23" s="1"/>
  <c r="AG906" i="23"/>
  <c r="AM906" i="23" s="1"/>
  <c r="AH906" i="23"/>
  <c r="AP906" i="23" s="1"/>
  <c r="AG341" i="23"/>
  <c r="AM341" i="23" s="1"/>
  <c r="AH341" i="23"/>
  <c r="AP341" i="23" s="1"/>
  <c r="AG61" i="23"/>
  <c r="AM61" i="23" s="1"/>
  <c r="AH61" i="23"/>
  <c r="AP61" i="23" s="1"/>
  <c r="AG391" i="23"/>
  <c r="AM391" i="23" s="1"/>
  <c r="AH391" i="23"/>
  <c r="AP391" i="23" s="1"/>
  <c r="AG539" i="23"/>
  <c r="AM539" i="23" s="1"/>
  <c r="AH539" i="23"/>
  <c r="AP539" i="23" s="1"/>
  <c r="AG159" i="23"/>
  <c r="AM159" i="23" s="1"/>
  <c r="AH159" i="23"/>
  <c r="AP159" i="23" s="1"/>
  <c r="AG419" i="23"/>
  <c r="AM419" i="23" s="1"/>
  <c r="AH419" i="23"/>
  <c r="AP419" i="23" s="1"/>
  <c r="AG318" i="23"/>
  <c r="AM318" i="23" s="1"/>
  <c r="AH318" i="23"/>
  <c r="AP318" i="23" s="1"/>
  <c r="AG363" i="23"/>
  <c r="AM363" i="23" s="1"/>
  <c r="AH363" i="23"/>
  <c r="AP363" i="23" s="1"/>
  <c r="AG81" i="23"/>
  <c r="AM81" i="23" s="1"/>
  <c r="AH81" i="23"/>
  <c r="AP81" i="23" s="1"/>
  <c r="AG168" i="23"/>
  <c r="AM168" i="23" s="1"/>
  <c r="AH168" i="23"/>
  <c r="AP168" i="23" s="1"/>
  <c r="AG625" i="23"/>
  <c r="AM625" i="23" s="1"/>
  <c r="AH625" i="23"/>
  <c r="AP625" i="23" s="1"/>
  <c r="AG307" i="23"/>
  <c r="AM307" i="23" s="1"/>
  <c r="AH307" i="23"/>
  <c r="AP307" i="23" s="1"/>
  <c r="AG273" i="23"/>
  <c r="AM273" i="23" s="1"/>
  <c r="AH273" i="23"/>
  <c r="AP273" i="23" s="1"/>
  <c r="AG299" i="23"/>
  <c r="AM299" i="23" s="1"/>
  <c r="AH299" i="23"/>
  <c r="AP299" i="23" s="1"/>
  <c r="AG377" i="23"/>
  <c r="AM377" i="23" s="1"/>
  <c r="AH377" i="23"/>
  <c r="AP377" i="23" s="1"/>
  <c r="AG337" i="23"/>
  <c r="AM337" i="23" s="1"/>
  <c r="AH337" i="23"/>
  <c r="AP337" i="23" s="1"/>
  <c r="AG452" i="23"/>
  <c r="AM452" i="23" s="1"/>
  <c r="AH452" i="23"/>
  <c r="AP452" i="23" s="1"/>
  <c r="AG293" i="23"/>
  <c r="AM293" i="23" s="1"/>
  <c r="AH293" i="23"/>
  <c r="AP293" i="23" s="1"/>
  <c r="AG331" i="23"/>
  <c r="AM331" i="23" s="1"/>
  <c r="AH331" i="23"/>
  <c r="AP331" i="23" s="1"/>
  <c r="AG365" i="23"/>
  <c r="AM365" i="23" s="1"/>
  <c r="AH365" i="23"/>
  <c r="AP365" i="23" s="1"/>
  <c r="AG304" i="23"/>
  <c r="AM304" i="23" s="1"/>
  <c r="AH304" i="23"/>
  <c r="AP304" i="23" s="1"/>
  <c r="AG424" i="23"/>
  <c r="AM424" i="23" s="1"/>
  <c r="AH424" i="23"/>
  <c r="AP424" i="23" s="1"/>
  <c r="AG17" i="23"/>
  <c r="AM17" i="23" s="1"/>
  <c r="AH17" i="23"/>
  <c r="AP17" i="23" s="1"/>
  <c r="AH996" i="23"/>
  <c r="AP996" i="23" s="1"/>
  <c r="AH894" i="23"/>
  <c r="AP894" i="23" s="1"/>
  <c r="AH991" i="23"/>
  <c r="AP991" i="23" s="1"/>
  <c r="AH609" i="23"/>
  <c r="AP609" i="23" s="1"/>
  <c r="AH519" i="23"/>
  <c r="AP519" i="23" s="1"/>
  <c r="AH389" i="23"/>
  <c r="AP389" i="23" s="1"/>
  <c r="AG1030" i="23"/>
  <c r="AM1030" i="23" s="1"/>
  <c r="AH1030" i="23"/>
  <c r="AP1030" i="23" s="1"/>
  <c r="AG1072" i="23"/>
  <c r="AM1072" i="23" s="1"/>
  <c r="AH1072" i="23"/>
  <c r="AP1072" i="23" s="1"/>
  <c r="AG812" i="23"/>
  <c r="AM812" i="23" s="1"/>
  <c r="AH812" i="23"/>
  <c r="AP812" i="23" s="1"/>
  <c r="AG1000" i="23"/>
  <c r="AM1000" i="23" s="1"/>
  <c r="AH1000" i="23"/>
  <c r="AP1000" i="23" s="1"/>
  <c r="AG886" i="23"/>
  <c r="AM886" i="23" s="1"/>
  <c r="AH886" i="23"/>
  <c r="AP886" i="23" s="1"/>
  <c r="AG1044" i="23"/>
  <c r="AM1044" i="23" s="1"/>
  <c r="AH1044" i="23"/>
  <c r="AP1044" i="23" s="1"/>
  <c r="AG1052" i="23"/>
  <c r="AM1052" i="23" s="1"/>
  <c r="AH1052" i="23"/>
  <c r="AP1052" i="23" s="1"/>
  <c r="AG978" i="23"/>
  <c r="AM978" i="23" s="1"/>
  <c r="AH978" i="23"/>
  <c r="AP978" i="23" s="1"/>
  <c r="AG844" i="23"/>
  <c r="AM844" i="23" s="1"/>
  <c r="AH844" i="23"/>
  <c r="AP844" i="23" s="1"/>
  <c r="AG928" i="23"/>
  <c r="AM928" i="23" s="1"/>
  <c r="AH928" i="23"/>
  <c r="AP928" i="23" s="1"/>
  <c r="AG807" i="23"/>
  <c r="AM807" i="23" s="1"/>
  <c r="AH807" i="23"/>
  <c r="AP807" i="23" s="1"/>
  <c r="AG563" i="23"/>
  <c r="AM563" i="23" s="1"/>
  <c r="AH563" i="23"/>
  <c r="AP563" i="23" s="1"/>
  <c r="AG918" i="23"/>
  <c r="AM918" i="23" s="1"/>
  <c r="AH918" i="23"/>
  <c r="AP918" i="23" s="1"/>
  <c r="AG517" i="23"/>
  <c r="AM517" i="23" s="1"/>
  <c r="AH517" i="23"/>
  <c r="AP517" i="23" s="1"/>
  <c r="AG863" i="23"/>
  <c r="AM863" i="23" s="1"/>
  <c r="AH863" i="23"/>
  <c r="AP863" i="23" s="1"/>
  <c r="AG1033" i="23"/>
  <c r="AM1033" i="23" s="1"/>
  <c r="AH1033" i="23"/>
  <c r="AP1033" i="23" s="1"/>
  <c r="AG268" i="23"/>
  <c r="AM268" i="23" s="1"/>
  <c r="AH268" i="23"/>
  <c r="AP268" i="23" s="1"/>
  <c r="AG739" i="23"/>
  <c r="AM739" i="23" s="1"/>
  <c r="AH739" i="23"/>
  <c r="AP739" i="23" s="1"/>
  <c r="AG501" i="23"/>
  <c r="AM501" i="23" s="1"/>
  <c r="AH501" i="23"/>
  <c r="AP501" i="23" s="1"/>
  <c r="AG665" i="23"/>
  <c r="AM665" i="23" s="1"/>
  <c r="AH665" i="23"/>
  <c r="AP665" i="23" s="1"/>
  <c r="AG652" i="23"/>
  <c r="AM652" i="23" s="1"/>
  <c r="AH652" i="23"/>
  <c r="AP652" i="23" s="1"/>
  <c r="AG395" i="23"/>
  <c r="AM395" i="23" s="1"/>
  <c r="AH395" i="23"/>
  <c r="AP395" i="23" s="1"/>
  <c r="AG722" i="23"/>
  <c r="AM722" i="23" s="1"/>
  <c r="AH722" i="23"/>
  <c r="AP722" i="23" s="1"/>
  <c r="AG822" i="23"/>
  <c r="AM822" i="23" s="1"/>
  <c r="AH822" i="23"/>
  <c r="AP822" i="23" s="1"/>
  <c r="AG795" i="23"/>
  <c r="AM795" i="23" s="1"/>
  <c r="AH795" i="23"/>
  <c r="AP795" i="23" s="1"/>
  <c r="AG630" i="23"/>
  <c r="AM630" i="23" s="1"/>
  <c r="AH630" i="23"/>
  <c r="AP630" i="23" s="1"/>
  <c r="AG459" i="23"/>
  <c r="AM459" i="23" s="1"/>
  <c r="AH459" i="23"/>
  <c r="AP459" i="23" s="1"/>
  <c r="AG499" i="23"/>
  <c r="AM499" i="23" s="1"/>
  <c r="AH499" i="23"/>
  <c r="AP499" i="23" s="1"/>
  <c r="AG364" i="23"/>
  <c r="AM364" i="23" s="1"/>
  <c r="AH364" i="23"/>
  <c r="AP364" i="23" s="1"/>
  <c r="AG584" i="23"/>
  <c r="AM584" i="23" s="1"/>
  <c r="AH584" i="23"/>
  <c r="AP584" i="23" s="1"/>
  <c r="AG587" i="23"/>
  <c r="AM587" i="23" s="1"/>
  <c r="AH587" i="23"/>
  <c r="AP587" i="23" s="1"/>
  <c r="AG864" i="23"/>
  <c r="AM864" i="23" s="1"/>
  <c r="AH864" i="23"/>
  <c r="AP864" i="23" s="1"/>
  <c r="AG520" i="23"/>
  <c r="AM520" i="23" s="1"/>
  <c r="AH520" i="23"/>
  <c r="AP520" i="23" s="1"/>
  <c r="AG892" i="23"/>
  <c r="AM892" i="23" s="1"/>
  <c r="AH892" i="23"/>
  <c r="AP892" i="23" s="1"/>
  <c r="AG848" i="23"/>
  <c r="AM848" i="23" s="1"/>
  <c r="AH848" i="23"/>
  <c r="AP848" i="23" s="1"/>
  <c r="AG399" i="23"/>
  <c r="AM399" i="23" s="1"/>
  <c r="AH399" i="23"/>
  <c r="AP399" i="23" s="1"/>
  <c r="AG447" i="23"/>
  <c r="AM447" i="23" s="1"/>
  <c r="AH447" i="23"/>
  <c r="AP447" i="23" s="1"/>
  <c r="AG854" i="23"/>
  <c r="AM854" i="23" s="1"/>
  <c r="AH854" i="23"/>
  <c r="AP854" i="23" s="1"/>
  <c r="AG287" i="23"/>
  <c r="AM287" i="23" s="1"/>
  <c r="AH287" i="23"/>
  <c r="AP287" i="23" s="1"/>
  <c r="AG505" i="23"/>
  <c r="AM505" i="23" s="1"/>
  <c r="AH505" i="23"/>
  <c r="AP505" i="23" s="1"/>
  <c r="AG375" i="23"/>
  <c r="AM375" i="23" s="1"/>
  <c r="AH375" i="23"/>
  <c r="AP375" i="23" s="1"/>
  <c r="AG401" i="23"/>
  <c r="AM401" i="23" s="1"/>
  <c r="AH401" i="23"/>
  <c r="AP401" i="23" s="1"/>
  <c r="AG323" i="23"/>
  <c r="AM323" i="23" s="1"/>
  <c r="AH323" i="23"/>
  <c r="AP323" i="23" s="1"/>
  <c r="AG437" i="23"/>
  <c r="AM437" i="23" s="1"/>
  <c r="AH437" i="23"/>
  <c r="AP437" i="23" s="1"/>
  <c r="AG145" i="23"/>
  <c r="AM145" i="23" s="1"/>
  <c r="AH145" i="23"/>
  <c r="AP145" i="23" s="1"/>
  <c r="AG108" i="23"/>
  <c r="AM108" i="23" s="1"/>
  <c r="AH108" i="23"/>
  <c r="AP108" i="23" s="1"/>
  <c r="AG1082" i="23"/>
  <c r="AM1082" i="23" s="1"/>
  <c r="AH1082" i="23"/>
  <c r="AP1082" i="23" s="1"/>
  <c r="AG1043" i="23"/>
  <c r="AM1043" i="23" s="1"/>
  <c r="AH1043" i="23"/>
  <c r="AP1043" i="23" s="1"/>
  <c r="AG1071" i="23"/>
  <c r="AM1071" i="23" s="1"/>
  <c r="AH1071" i="23"/>
  <c r="AP1071" i="23" s="1"/>
  <c r="AG177" i="23"/>
  <c r="AM177" i="23" s="1"/>
  <c r="AH177" i="23"/>
  <c r="AP177" i="23" s="1"/>
  <c r="AG249" i="23"/>
  <c r="AM249" i="23" s="1"/>
  <c r="AH249" i="23"/>
  <c r="AP249" i="23" s="1"/>
  <c r="AG152" i="23"/>
  <c r="AM152" i="23" s="1"/>
  <c r="AH152" i="23"/>
  <c r="AP152" i="23" s="1"/>
  <c r="AG201" i="23"/>
  <c r="AM201" i="23" s="1"/>
  <c r="AH201" i="23"/>
  <c r="AP201" i="23" s="1"/>
  <c r="AG190" i="23"/>
  <c r="AM190" i="23" s="1"/>
  <c r="AH190" i="23"/>
  <c r="AP190" i="23" s="1"/>
  <c r="AG1076" i="23"/>
  <c r="AM1076" i="23" s="1"/>
  <c r="AH1076" i="23"/>
  <c r="AP1076" i="23" s="1"/>
  <c r="AG962" i="23"/>
  <c r="AM962" i="23" s="1"/>
  <c r="AH962" i="23"/>
  <c r="AP962" i="23" s="1"/>
  <c r="AG704" i="23"/>
  <c r="AM704" i="23" s="1"/>
  <c r="AH704" i="23"/>
  <c r="AP704" i="23" s="1"/>
  <c r="AG946" i="23"/>
  <c r="AM946" i="23" s="1"/>
  <c r="AH946" i="23"/>
  <c r="AP946" i="23" s="1"/>
  <c r="AG636" i="23"/>
  <c r="AM636" i="23" s="1"/>
  <c r="AH636" i="23"/>
  <c r="AP636" i="23" s="1"/>
  <c r="AG184" i="23"/>
  <c r="AM184" i="23" s="1"/>
  <c r="AH184" i="23"/>
  <c r="AP184" i="23" s="1"/>
  <c r="AG1027" i="23"/>
  <c r="AM1027" i="23" s="1"/>
  <c r="AH1027" i="23"/>
  <c r="AP1027" i="23" s="1"/>
  <c r="AG938" i="23"/>
  <c r="AM938" i="23" s="1"/>
  <c r="AH938" i="23"/>
  <c r="AP938" i="23" s="1"/>
  <c r="AG198" i="23"/>
  <c r="AM198" i="23" s="1"/>
  <c r="AH198" i="23"/>
  <c r="AP198" i="23" s="1"/>
  <c r="AG804" i="23"/>
  <c r="AM804" i="23" s="1"/>
  <c r="AH804" i="23"/>
  <c r="AP804" i="23" s="1"/>
  <c r="AH683" i="23"/>
  <c r="AP683" i="23" s="1"/>
  <c r="AH852" i="23"/>
  <c r="AP852" i="23" s="1"/>
  <c r="AH684" i="23"/>
  <c r="AP684" i="23" s="1"/>
  <c r="AH384" i="23"/>
  <c r="AP384" i="23" s="1"/>
  <c r="AH285" i="23"/>
  <c r="AP285" i="23" s="1"/>
  <c r="AG735" i="23"/>
  <c r="AM735" i="23" s="1"/>
  <c r="AH735" i="23"/>
  <c r="AP735" i="23" s="1"/>
  <c r="AH144" i="23"/>
  <c r="AP144" i="23" s="1"/>
  <c r="AH209" i="23"/>
  <c r="AP209" i="23" s="1"/>
  <c r="AH26" i="23"/>
  <c r="AP26" i="23" s="1"/>
  <c r="AG961" i="23"/>
  <c r="AM961" i="23" s="1"/>
  <c r="AH961" i="23"/>
  <c r="AP961" i="23" s="1"/>
  <c r="AG1057" i="23"/>
  <c r="AM1057" i="23" s="1"/>
  <c r="AH1057" i="23"/>
  <c r="AP1057" i="23" s="1"/>
  <c r="AG222" i="23"/>
  <c r="AM222" i="23" s="1"/>
  <c r="AH222" i="23"/>
  <c r="AP222" i="23" s="1"/>
  <c r="AG786" i="23"/>
  <c r="AM786" i="23" s="1"/>
  <c r="AH786" i="23"/>
  <c r="AP786" i="23" s="1"/>
  <c r="AG811" i="23"/>
  <c r="AM811" i="23" s="1"/>
  <c r="AH811" i="23"/>
  <c r="AP811" i="23" s="1"/>
  <c r="AG742" i="23"/>
  <c r="AM742" i="23" s="1"/>
  <c r="AH742" i="23"/>
  <c r="AP742" i="23" s="1"/>
  <c r="AG118" i="23"/>
  <c r="AM118" i="23" s="1"/>
  <c r="AH118" i="23"/>
  <c r="AP118" i="23" s="1"/>
  <c r="AG1046" i="23"/>
  <c r="AM1046" i="23" s="1"/>
  <c r="AH1046" i="23"/>
  <c r="AP1046" i="23" s="1"/>
  <c r="AG686" i="23"/>
  <c r="AM686" i="23" s="1"/>
  <c r="AH686" i="23"/>
  <c r="AP686" i="23" s="1"/>
  <c r="AG146" i="23"/>
  <c r="AM146" i="23" s="1"/>
  <c r="AH146" i="23"/>
  <c r="AP146" i="23" s="1"/>
  <c r="AG706" i="23"/>
  <c r="AM706" i="23" s="1"/>
  <c r="AH706" i="23"/>
  <c r="AP706" i="23" s="1"/>
  <c r="AG132" i="23"/>
  <c r="AM132" i="23" s="1"/>
  <c r="AH132" i="23"/>
  <c r="AP132" i="23" s="1"/>
  <c r="AG641" i="23"/>
  <c r="AM641" i="23" s="1"/>
  <c r="AH641" i="23"/>
  <c r="AP641" i="23" s="1"/>
  <c r="AG667" i="23"/>
  <c r="AM667" i="23" s="1"/>
  <c r="AH667" i="23"/>
  <c r="AP667" i="23" s="1"/>
  <c r="AG35" i="23"/>
  <c r="AM35" i="23" s="1"/>
  <c r="AH35" i="23"/>
  <c r="AP35" i="23" s="1"/>
  <c r="AG940" i="23"/>
  <c r="AM940" i="23" s="1"/>
  <c r="AH940" i="23"/>
  <c r="AP940" i="23" s="1"/>
  <c r="AG486" i="23"/>
  <c r="AM486" i="23" s="1"/>
  <c r="AH486" i="23"/>
  <c r="AP486" i="23" s="1"/>
  <c r="AG28" i="23"/>
  <c r="AM28" i="23" s="1"/>
  <c r="AH28" i="23"/>
  <c r="AP28" i="23" s="1"/>
  <c r="AG44" i="23"/>
  <c r="AM44" i="23" s="1"/>
  <c r="AH44" i="23"/>
  <c r="AP44" i="23" s="1"/>
  <c r="AG221" i="23"/>
  <c r="AM221" i="23" s="1"/>
  <c r="AH221" i="23"/>
  <c r="AP221" i="23" s="1"/>
  <c r="AG555" i="23"/>
  <c r="AM555" i="23" s="1"/>
  <c r="AH555" i="23"/>
  <c r="AP555" i="23" s="1"/>
  <c r="AG658" i="23"/>
  <c r="AM658" i="23" s="1"/>
  <c r="AH658" i="23"/>
  <c r="AP658" i="23" s="1"/>
  <c r="AG358" i="23"/>
  <c r="AM358" i="23" s="1"/>
  <c r="AH358" i="23"/>
  <c r="AP358" i="23" s="1"/>
  <c r="AG715" i="23"/>
  <c r="AM715" i="23" s="1"/>
  <c r="AH715" i="23"/>
  <c r="AP715" i="23" s="1"/>
  <c r="AG137" i="23"/>
  <c r="AM137" i="23" s="1"/>
  <c r="AH137" i="23"/>
  <c r="AP137" i="23" s="1"/>
  <c r="AG115" i="23"/>
  <c r="AM115" i="23" s="1"/>
  <c r="AH115" i="23"/>
  <c r="AP115" i="23" s="1"/>
  <c r="AG441" i="23"/>
  <c r="AM441" i="23" s="1"/>
  <c r="AH441" i="23"/>
  <c r="AP441" i="23" s="1"/>
  <c r="AG361" i="23"/>
  <c r="AM361" i="23" s="1"/>
  <c r="AH361" i="23"/>
  <c r="AP361" i="23" s="1"/>
  <c r="AG122" i="23"/>
  <c r="AM122" i="23" s="1"/>
  <c r="AH122" i="23"/>
  <c r="AP122" i="23" s="1"/>
  <c r="AG450" i="23"/>
  <c r="AM450" i="23" s="1"/>
  <c r="AH450" i="23"/>
  <c r="AP450" i="23" s="1"/>
  <c r="AG84" i="23"/>
  <c r="AM84" i="23" s="1"/>
  <c r="AH84" i="23"/>
  <c r="AP84" i="23" s="1"/>
  <c r="AG902" i="23"/>
  <c r="AM902" i="23" s="1"/>
  <c r="AH902" i="23"/>
  <c r="AP902" i="23" s="1"/>
  <c r="AG47" i="23"/>
  <c r="AM47" i="23" s="1"/>
  <c r="AH47" i="23"/>
  <c r="AP47" i="23" s="1"/>
  <c r="AG315" i="23"/>
  <c r="AM315" i="23" s="1"/>
  <c r="AH315" i="23"/>
  <c r="AP315" i="23" s="1"/>
  <c r="AG554" i="23"/>
  <c r="AM554" i="23" s="1"/>
  <c r="AH554" i="23"/>
  <c r="AP554" i="23" s="1"/>
  <c r="AG853" i="23"/>
  <c r="AM853" i="23" s="1"/>
  <c r="AH853" i="23"/>
  <c r="AP853" i="23" s="1"/>
  <c r="AG319" i="23"/>
  <c r="AM319" i="23" s="1"/>
  <c r="AH319" i="23"/>
  <c r="AP319" i="23" s="1"/>
  <c r="AG141" i="23"/>
  <c r="AM141" i="23" s="1"/>
  <c r="AH141" i="23"/>
  <c r="AP141" i="23" s="1"/>
  <c r="AG37" i="23"/>
  <c r="AM37" i="23" s="1"/>
  <c r="AH37" i="23"/>
  <c r="AP37" i="23" s="1"/>
  <c r="AG578" i="23"/>
  <c r="AM578" i="23" s="1"/>
  <c r="AH578" i="23"/>
  <c r="AP578" i="23" s="1"/>
  <c r="AH230" i="23"/>
  <c r="AP230" i="23" s="1"/>
  <c r="AH87" i="23"/>
  <c r="AP87" i="23" s="1"/>
  <c r="AH19" i="23"/>
  <c r="AP19" i="23" s="1"/>
  <c r="AH149" i="23"/>
  <c r="AP149" i="23" s="1"/>
  <c r="AH129" i="23"/>
  <c r="AP129" i="23" s="1"/>
  <c r="AH62" i="23"/>
  <c r="AP62" i="23" s="1"/>
  <c r="AH39" i="23"/>
  <c r="AP39" i="23" s="1"/>
  <c r="AH40" i="23"/>
  <c r="AP40" i="23" s="1"/>
  <c r="AH92" i="23"/>
  <c r="AP92" i="23" s="1"/>
  <c r="AH12" i="23"/>
  <c r="AP12" i="23" s="1"/>
  <c r="AH922" i="23"/>
  <c r="AP922" i="23" s="1"/>
  <c r="AH574" i="23"/>
  <c r="AP574" i="23" s="1"/>
  <c r="AH388" i="23"/>
  <c r="AP388" i="23" s="1"/>
  <c r="AH857" i="23"/>
  <c r="AP857" i="23" s="1"/>
  <c r="AH433" i="23"/>
  <c r="AP433" i="23" s="1"/>
  <c r="AH462" i="23"/>
  <c r="AP462" i="23" s="1"/>
  <c r="AH278" i="23"/>
  <c r="AP278" i="23" s="1"/>
  <c r="AG761" i="23"/>
  <c r="AM761" i="23" s="1"/>
  <c r="AH761" i="23"/>
  <c r="AP761" i="23" s="1"/>
  <c r="AG93" i="23"/>
  <c r="AM93" i="23" s="1"/>
  <c r="AH93" i="23"/>
  <c r="AP93" i="23" s="1"/>
  <c r="AG948" i="23"/>
  <c r="AM948" i="23" s="1"/>
  <c r="AH948" i="23"/>
  <c r="AP948" i="23" s="1"/>
  <c r="AG57" i="23"/>
  <c r="AM57" i="23" s="1"/>
  <c r="AH57" i="23"/>
  <c r="AP57" i="23" s="1"/>
  <c r="AG838" i="23"/>
  <c r="AM838" i="23" s="1"/>
  <c r="AH838" i="23"/>
  <c r="AP838" i="23" s="1"/>
  <c r="AG78" i="23"/>
  <c r="AM78" i="23" s="1"/>
  <c r="AH78" i="23"/>
  <c r="AP78" i="23" s="1"/>
  <c r="AG774" i="23"/>
  <c r="AM774" i="23" s="1"/>
  <c r="AH774" i="23"/>
  <c r="AP774" i="23" s="1"/>
  <c r="AG512" i="23"/>
  <c r="AM512" i="23" s="1"/>
  <c r="AH512" i="23"/>
  <c r="AP512" i="23" s="1"/>
  <c r="AG259" i="23"/>
  <c r="AM259" i="23" s="1"/>
  <c r="AH259" i="23"/>
  <c r="AP259" i="23" s="1"/>
  <c r="AG1060" i="23"/>
  <c r="AM1060" i="23" s="1"/>
  <c r="AH1060" i="23"/>
  <c r="AP1060" i="23" s="1"/>
  <c r="AG849" i="23"/>
  <c r="AM849" i="23" s="1"/>
  <c r="AH849" i="23"/>
  <c r="AP849" i="23" s="1"/>
  <c r="AG776" i="23"/>
  <c r="AM776" i="23" s="1"/>
  <c r="AH776" i="23"/>
  <c r="AP776" i="23" s="1"/>
  <c r="AG1015" i="23"/>
  <c r="AM1015" i="23" s="1"/>
  <c r="AH1015" i="23"/>
  <c r="AP1015" i="23" s="1"/>
  <c r="AG488" i="23"/>
  <c r="AM488" i="23" s="1"/>
  <c r="AH488" i="23"/>
  <c r="AP488" i="23" s="1"/>
  <c r="AG136" i="23"/>
  <c r="AM136" i="23" s="1"/>
  <c r="AH136" i="23"/>
  <c r="AP136" i="23" s="1"/>
  <c r="AG724" i="23"/>
  <c r="AM724" i="23" s="1"/>
  <c r="AH724" i="23"/>
  <c r="AP724" i="23" s="1"/>
  <c r="AG714" i="23"/>
  <c r="AM714" i="23" s="1"/>
  <c r="AH714" i="23"/>
  <c r="AP714" i="23" s="1"/>
  <c r="AG697" i="23"/>
  <c r="AM697" i="23" s="1"/>
  <c r="AH697" i="23"/>
  <c r="AP697" i="23" s="1"/>
  <c r="AG640" i="23"/>
  <c r="AM640" i="23" s="1"/>
  <c r="AH640" i="23"/>
  <c r="AP640" i="23" s="1"/>
  <c r="AG949" i="23"/>
  <c r="AM949" i="23" s="1"/>
  <c r="AH949" i="23"/>
  <c r="AP949" i="23" s="1"/>
  <c r="AG213" i="23"/>
  <c r="AM213" i="23" s="1"/>
  <c r="AH213" i="23"/>
  <c r="AP213" i="23" s="1"/>
  <c r="AG73" i="23"/>
  <c r="AM73" i="23" s="1"/>
  <c r="AH73" i="23"/>
  <c r="AP73" i="23" s="1"/>
  <c r="AG480" i="23"/>
  <c r="AM480" i="23" s="1"/>
  <c r="AH480" i="23"/>
  <c r="AP480" i="23" s="1"/>
  <c r="AG800" i="23"/>
  <c r="AM800" i="23" s="1"/>
  <c r="AH800" i="23"/>
  <c r="AP800" i="23" s="1"/>
  <c r="AG22" i="23"/>
  <c r="AM22" i="23" s="1"/>
  <c r="AH22" i="23"/>
  <c r="AP22" i="23" s="1"/>
  <c r="AG382" i="23"/>
  <c r="AM382" i="23" s="1"/>
  <c r="AH382" i="23"/>
  <c r="AP382" i="23" s="1"/>
  <c r="AG86" i="23"/>
  <c r="AM86" i="23" s="1"/>
  <c r="AH86" i="23"/>
  <c r="AP86" i="23" s="1"/>
  <c r="AG868" i="23"/>
  <c r="AM868" i="23" s="1"/>
  <c r="AH868" i="23"/>
  <c r="AP868" i="23" s="1"/>
  <c r="AG461" i="23"/>
  <c r="AM461" i="23" s="1"/>
  <c r="AH461" i="23"/>
  <c r="AP461" i="23" s="1"/>
  <c r="AG708" i="23"/>
  <c r="AM708" i="23" s="1"/>
  <c r="AH708" i="23"/>
  <c r="AP708" i="23" s="1"/>
  <c r="AG999" i="23"/>
  <c r="AM999" i="23" s="1"/>
  <c r="AH999" i="23"/>
  <c r="AP999" i="23" s="1"/>
  <c r="AG855" i="23"/>
  <c r="AM855" i="23" s="1"/>
  <c r="AH855" i="23"/>
  <c r="AP855" i="23" s="1"/>
  <c r="AG305" i="23"/>
  <c r="AM305" i="23" s="1"/>
  <c r="AH305" i="23"/>
  <c r="AP305" i="23" s="1"/>
  <c r="AG16" i="23"/>
  <c r="AM16" i="23" s="1"/>
  <c r="AH16" i="23"/>
  <c r="AP16" i="23" s="1"/>
  <c r="AG910" i="23"/>
  <c r="AM910" i="23" s="1"/>
  <c r="AH910" i="23"/>
  <c r="AP910" i="23" s="1"/>
  <c r="AG685" i="23"/>
  <c r="AM685" i="23" s="1"/>
  <c r="AH685" i="23"/>
  <c r="AP685" i="23" s="1"/>
  <c r="AG309" i="23"/>
  <c r="AM309" i="23" s="1"/>
  <c r="AH309" i="23"/>
  <c r="AP309" i="23" s="1"/>
  <c r="AG107" i="23"/>
  <c r="AM107" i="23" s="1"/>
  <c r="AH107" i="23"/>
  <c r="AP107" i="23" s="1"/>
  <c r="AG440" i="23"/>
  <c r="AM440" i="23" s="1"/>
  <c r="AH440" i="23"/>
  <c r="AP440" i="23" s="1"/>
  <c r="AG595" i="23"/>
  <c r="AM595" i="23" s="1"/>
  <c r="AH595" i="23"/>
  <c r="AP595" i="23" s="1"/>
  <c r="AG698" i="23"/>
  <c r="AM698" i="23" s="1"/>
  <c r="AH698" i="23"/>
  <c r="AP698" i="23" s="1"/>
  <c r="AG344" i="23"/>
  <c r="AM344" i="23" s="1"/>
  <c r="AH344" i="23"/>
  <c r="AP344" i="23" s="1"/>
  <c r="AG75" i="23"/>
  <c r="AM75" i="23" s="1"/>
  <c r="AH75" i="23"/>
  <c r="AP75" i="23" s="1"/>
  <c r="AG67" i="23"/>
  <c r="AM67" i="23" s="1"/>
  <c r="AH67" i="23"/>
  <c r="AP67" i="23" s="1"/>
  <c r="AG192" i="23"/>
  <c r="AM192" i="23" s="1"/>
  <c r="AH192" i="23"/>
  <c r="AP192" i="23" s="1"/>
  <c r="AG269" i="23"/>
  <c r="AM269" i="23" s="1"/>
  <c r="AH269" i="23"/>
  <c r="AP269" i="23" s="1"/>
  <c r="AG1065" i="23"/>
  <c r="AM1065" i="23" s="1"/>
  <c r="AH1065" i="23"/>
  <c r="AP1065" i="23" s="1"/>
  <c r="AH179" i="23"/>
  <c r="AP179" i="23" s="1"/>
  <c r="AH110" i="23"/>
  <c r="AP110" i="23" s="1"/>
  <c r="AH83" i="23"/>
  <c r="AP83" i="23" s="1"/>
  <c r="AH113" i="23"/>
  <c r="AP113" i="23" s="1"/>
  <c r="AH59" i="23"/>
  <c r="AP59" i="23" s="1"/>
  <c r="AH255" i="23"/>
  <c r="AP255" i="23" s="1"/>
  <c r="AH48" i="23"/>
  <c r="AP48" i="23" s="1"/>
  <c r="AH203" i="23"/>
  <c r="AP203" i="23" s="1"/>
  <c r="AH581" i="23"/>
  <c r="AP581" i="23" s="1"/>
  <c r="AH455" i="23"/>
  <c r="AP455" i="23" s="1"/>
  <c r="AH564" i="23"/>
  <c r="AP564" i="23" s="1"/>
  <c r="AH718" i="23"/>
  <c r="AP718" i="23" s="1"/>
  <c r="AH421" i="23"/>
  <c r="AP421" i="23" s="1"/>
  <c r="AG799" i="23"/>
  <c r="AM799" i="23" s="1"/>
  <c r="AH799" i="23"/>
  <c r="AP799" i="23" s="1"/>
  <c r="AG908" i="23"/>
  <c r="AM908" i="23" s="1"/>
  <c r="AH908" i="23"/>
  <c r="AP908" i="23" s="1"/>
  <c r="AG8" i="23"/>
  <c r="AM8" i="23" s="1"/>
  <c r="AH8" i="23"/>
  <c r="AP8" i="23" s="1"/>
  <c r="AG31" i="23"/>
  <c r="AM31" i="23" s="1"/>
  <c r="AH31" i="23"/>
  <c r="AP31" i="23" s="1"/>
  <c r="AG158" i="23"/>
  <c r="AM158" i="23" s="1"/>
  <c r="AH158" i="23"/>
  <c r="AP158" i="23" s="1"/>
  <c r="AG1017" i="23"/>
  <c r="AM1017" i="23" s="1"/>
  <c r="AH1017" i="23"/>
  <c r="AP1017" i="23" s="1"/>
  <c r="AG738" i="23"/>
  <c r="AM738" i="23" s="1"/>
  <c r="AH738" i="23"/>
  <c r="AP738" i="23" s="1"/>
  <c r="AG163" i="23"/>
  <c r="AM163" i="23" s="1"/>
  <c r="AH163" i="23"/>
  <c r="AP163" i="23" s="1"/>
  <c r="AG643" i="23"/>
  <c r="AM643" i="23" s="1"/>
  <c r="AH643" i="23"/>
  <c r="AP643" i="23" s="1"/>
  <c r="AG817" i="23"/>
  <c r="AM817" i="23" s="1"/>
  <c r="AH817" i="23"/>
  <c r="AP817" i="23" s="1"/>
  <c r="AG147" i="23"/>
  <c r="AM147" i="23" s="1"/>
  <c r="AH147" i="23"/>
  <c r="AP147" i="23" s="1"/>
  <c r="AG624" i="23"/>
  <c r="AM624" i="23" s="1"/>
  <c r="AH624" i="23"/>
  <c r="AP624" i="23" s="1"/>
  <c r="AG45" i="23"/>
  <c r="AM45" i="23" s="1"/>
  <c r="AH45" i="23"/>
  <c r="AP45" i="23" s="1"/>
  <c r="AG126" i="23"/>
  <c r="AM126" i="23" s="1"/>
  <c r="AH126" i="23"/>
  <c r="AP126" i="23" s="1"/>
  <c r="AG369" i="23"/>
  <c r="AM369" i="23" s="1"/>
  <c r="AH369" i="23"/>
  <c r="AP369" i="23" s="1"/>
  <c r="AG960" i="23"/>
  <c r="AM960" i="23" s="1"/>
  <c r="AH960" i="23"/>
  <c r="AP960" i="23" s="1"/>
  <c r="AG580" i="23"/>
  <c r="AM580" i="23" s="1"/>
  <c r="AH580" i="23"/>
  <c r="AP580" i="23" s="1"/>
  <c r="AG402" i="23"/>
  <c r="AM402" i="23" s="1"/>
  <c r="AH402" i="23"/>
  <c r="AP402" i="23" s="1"/>
  <c r="AG941" i="23"/>
  <c r="AM941" i="23" s="1"/>
  <c r="AH941" i="23"/>
  <c r="AP941" i="23" s="1"/>
  <c r="AG1004" i="23"/>
  <c r="AM1004" i="23" s="1"/>
  <c r="AH1004" i="23"/>
  <c r="AP1004" i="23" s="1"/>
  <c r="AG376" i="23"/>
  <c r="AM376" i="23" s="1"/>
  <c r="AH376" i="23"/>
  <c r="AP376" i="23" s="1"/>
  <c r="AG38" i="23"/>
  <c r="AM38" i="23" s="1"/>
  <c r="AH38" i="23"/>
  <c r="AP38" i="23" s="1"/>
  <c r="AG531" i="23"/>
  <c r="AM531" i="23" s="1"/>
  <c r="AH531" i="23"/>
  <c r="AP531" i="23" s="1"/>
  <c r="AG199" i="23"/>
  <c r="AM199" i="23" s="1"/>
  <c r="AH199" i="23"/>
  <c r="AP199" i="23" s="1"/>
  <c r="AG333" i="23"/>
  <c r="AM333" i="23" s="1"/>
  <c r="AH333" i="23"/>
  <c r="AP333" i="23" s="1"/>
  <c r="AG178" i="23"/>
  <c r="AM178" i="23" s="1"/>
  <c r="AH178" i="23"/>
  <c r="AP178" i="23" s="1"/>
  <c r="AG189" i="23"/>
  <c r="AM189" i="23" s="1"/>
  <c r="AH189" i="23"/>
  <c r="AP189" i="23" s="1"/>
  <c r="AG476" i="23"/>
  <c r="AM476" i="23" s="1"/>
  <c r="AH476" i="23"/>
  <c r="AP476" i="23" s="1"/>
  <c r="AG30" i="23"/>
  <c r="AM30" i="23" s="1"/>
  <c r="AH30" i="23"/>
  <c r="AP30" i="23" s="1"/>
  <c r="AG923" i="23"/>
  <c r="AM923" i="23" s="1"/>
  <c r="AH923" i="23"/>
  <c r="AP923" i="23" s="1"/>
  <c r="AG335" i="23"/>
  <c r="AM335" i="23" s="1"/>
  <c r="AH335" i="23"/>
  <c r="AP335" i="23" s="1"/>
  <c r="AG479" i="23"/>
  <c r="AM479" i="23" s="1"/>
  <c r="AH479" i="23"/>
  <c r="AP479" i="23" s="1"/>
  <c r="AG217" i="23"/>
  <c r="AM217" i="23" s="1"/>
  <c r="AH217" i="23"/>
  <c r="AP217" i="23" s="1"/>
  <c r="AG403" i="23"/>
  <c r="AM403" i="23" s="1"/>
  <c r="AH403" i="23"/>
  <c r="AP403" i="23" s="1"/>
  <c r="AG13" i="23"/>
  <c r="AM13" i="23" s="1"/>
  <c r="AH13" i="23"/>
  <c r="AP13" i="23" s="1"/>
  <c r="AG80" i="23"/>
  <c r="AM80" i="23" s="1"/>
  <c r="AH80" i="23"/>
  <c r="AP80" i="23" s="1"/>
  <c r="AG591" i="23"/>
  <c r="AM591" i="23" s="1"/>
  <c r="AH591" i="23"/>
  <c r="AP591" i="23" s="1"/>
  <c r="AG7" i="23"/>
  <c r="AM7" i="23" s="1"/>
  <c r="AH7" i="23"/>
  <c r="AP7" i="23" s="1"/>
  <c r="AG434" i="23"/>
  <c r="AM434" i="23" s="1"/>
  <c r="AH434" i="23"/>
  <c r="AP434" i="23" s="1"/>
  <c r="AG239" i="23"/>
  <c r="AM239" i="23" s="1"/>
  <c r="AH239" i="23"/>
  <c r="AP239" i="23" s="1"/>
  <c r="AG328" i="23"/>
  <c r="AM328" i="23" s="1"/>
  <c r="AH328" i="23"/>
  <c r="AP328" i="23" s="1"/>
  <c r="AG526" i="23"/>
  <c r="AM526" i="23" s="1"/>
  <c r="AH526" i="23"/>
  <c r="AP526" i="23" s="1"/>
  <c r="AG130" i="23"/>
  <c r="AM130" i="23" s="1"/>
  <c r="AH130" i="23"/>
  <c r="AP130" i="23" s="1"/>
  <c r="AG119" i="23"/>
  <c r="AM119" i="23" s="1"/>
  <c r="AH119" i="23"/>
  <c r="AP119" i="23" s="1"/>
  <c r="AG701" i="23"/>
  <c r="AM701" i="23" s="1"/>
  <c r="AH701" i="23"/>
  <c r="AP701" i="23" s="1"/>
  <c r="AH260" i="23"/>
  <c r="AP260" i="23" s="1"/>
  <c r="AH172" i="23"/>
  <c r="AP172" i="23" s="1"/>
  <c r="AH120" i="23"/>
  <c r="AP120" i="23" s="1"/>
  <c r="AH156" i="23"/>
  <c r="AP156" i="23" s="1"/>
  <c r="AH263" i="23"/>
  <c r="AP263" i="23" s="1"/>
  <c r="AH27" i="23"/>
  <c r="AP27" i="23" s="1"/>
  <c r="AH41" i="23"/>
  <c r="AP41" i="23" s="1"/>
  <c r="AH32" i="23"/>
  <c r="AP32" i="23" s="1"/>
  <c r="AH133" i="23"/>
  <c r="AP133" i="23" s="1"/>
  <c r="AH99" i="23"/>
  <c r="AP99" i="23" s="1"/>
  <c r="AH824" i="23"/>
  <c r="AP824" i="23" s="1"/>
  <c r="AH730" i="23"/>
  <c r="AP730" i="23" s="1"/>
  <c r="AH599" i="23"/>
  <c r="AP599" i="23" s="1"/>
  <c r="AH610" i="23"/>
  <c r="AP610" i="23" s="1"/>
  <c r="AG905" i="23"/>
  <c r="AM905" i="23" s="1"/>
  <c r="AH905" i="23"/>
  <c r="AP905" i="23" s="1"/>
  <c r="AG215" i="23"/>
  <c r="AM215" i="23" s="1"/>
  <c r="AH215" i="23"/>
  <c r="AP215" i="23" s="1"/>
  <c r="AG1016" i="23"/>
  <c r="AM1016" i="23" s="1"/>
  <c r="AH1016" i="23"/>
  <c r="AP1016" i="23" s="1"/>
  <c r="AG71" i="23"/>
  <c r="AM71" i="23" s="1"/>
  <c r="AH71" i="23"/>
  <c r="AP71" i="23" s="1"/>
  <c r="AG493" i="23"/>
  <c r="AM493" i="23" s="1"/>
  <c r="AH493" i="23"/>
  <c r="AP493" i="23" s="1"/>
  <c r="AG10" i="23"/>
  <c r="AM10" i="23" s="1"/>
  <c r="AH10" i="23"/>
  <c r="AP10" i="23" s="1"/>
  <c r="AG127" i="23"/>
  <c r="AM127" i="23" s="1"/>
  <c r="AH127" i="23"/>
  <c r="AP127" i="23" s="1"/>
  <c r="AG210" i="23"/>
  <c r="AM210" i="23" s="1"/>
  <c r="AH210" i="23"/>
  <c r="AP210" i="23" s="1"/>
  <c r="AG472" i="23"/>
  <c r="AM472" i="23" s="1"/>
  <c r="AH472" i="23"/>
  <c r="AP472" i="23" s="1"/>
  <c r="AG471" i="23"/>
  <c r="AM471" i="23" s="1"/>
  <c r="AH471" i="23"/>
  <c r="AP471" i="23" s="1"/>
  <c r="AG55" i="23"/>
  <c r="AM55" i="23" s="1"/>
  <c r="AH55" i="23"/>
  <c r="AP55" i="23" s="1"/>
  <c r="AG765" i="23"/>
  <c r="AM765" i="23" s="1"/>
  <c r="AH765" i="23"/>
  <c r="AP765" i="23" s="1"/>
  <c r="AG674" i="23"/>
  <c r="AM674" i="23" s="1"/>
  <c r="AH674" i="23"/>
  <c r="AP674" i="23" s="1"/>
  <c r="AG881" i="23"/>
  <c r="AM881" i="23" s="1"/>
  <c r="AH881" i="23"/>
  <c r="AP881" i="23" s="1"/>
  <c r="AG866" i="23"/>
  <c r="AM866" i="23" s="1"/>
  <c r="AH866" i="23"/>
  <c r="AP866" i="23" s="1"/>
  <c r="AG109" i="23"/>
  <c r="AM109" i="23" s="1"/>
  <c r="AH109" i="23"/>
  <c r="AP109" i="23" s="1"/>
  <c r="AG390" i="23"/>
  <c r="AM390" i="23" s="1"/>
  <c r="AH390" i="23"/>
  <c r="AP390" i="23" s="1"/>
  <c r="AG775" i="23"/>
  <c r="AM775" i="23" s="1"/>
  <c r="AH775" i="23"/>
  <c r="AP775" i="23" s="1"/>
  <c r="AG500" i="23"/>
  <c r="AM500" i="23" s="1"/>
  <c r="AH500" i="23"/>
  <c r="AP500" i="23" s="1"/>
  <c r="AG691" i="23"/>
  <c r="AM691" i="23" s="1"/>
  <c r="AH691" i="23"/>
  <c r="AP691" i="23" s="1"/>
  <c r="AG758" i="23"/>
  <c r="AM758" i="23" s="1"/>
  <c r="AH758" i="23"/>
  <c r="AP758" i="23" s="1"/>
  <c r="AG760" i="23"/>
  <c r="AM760" i="23" s="1"/>
  <c r="AH760" i="23"/>
  <c r="AP760" i="23" s="1"/>
  <c r="AG628" i="23"/>
  <c r="AM628" i="23" s="1"/>
  <c r="AH628" i="23"/>
  <c r="AP628" i="23" s="1"/>
  <c r="AG837" i="23"/>
  <c r="AM837" i="23" s="1"/>
  <c r="AH837" i="23"/>
  <c r="AP837" i="23" s="1"/>
  <c r="AG750" i="23"/>
  <c r="AM750" i="23" s="1"/>
  <c r="AH750" i="23"/>
  <c r="AP750" i="23" s="1"/>
  <c r="AG74" i="23"/>
  <c r="AM74" i="23" s="1"/>
  <c r="AH74" i="23"/>
  <c r="AP74" i="23" s="1"/>
  <c r="AG370" i="23"/>
  <c r="AM370" i="23" s="1"/>
  <c r="AH370" i="23"/>
  <c r="AP370" i="23" s="1"/>
  <c r="AG873" i="23"/>
  <c r="AM873" i="23" s="1"/>
  <c r="AH873" i="23"/>
  <c r="AP873" i="23" s="1"/>
  <c r="AG76" i="23"/>
  <c r="AM76" i="23" s="1"/>
  <c r="AH76" i="23"/>
  <c r="AP76" i="23" s="1"/>
  <c r="AG537" i="23"/>
  <c r="AM537" i="23" s="1"/>
  <c r="AH537" i="23"/>
  <c r="AP537" i="23" s="1"/>
  <c r="AG565" i="23"/>
  <c r="AM565" i="23" s="1"/>
  <c r="AH565" i="23"/>
  <c r="AP565" i="23" s="1"/>
  <c r="AG887" i="23"/>
  <c r="AM887" i="23" s="1"/>
  <c r="AH887" i="23"/>
  <c r="AP887" i="23" s="1"/>
  <c r="AG585" i="23"/>
  <c r="AM585" i="23" s="1"/>
  <c r="AH585" i="23"/>
  <c r="AP585" i="23" s="1"/>
  <c r="AG392" i="23"/>
  <c r="AM392" i="23" s="1"/>
  <c r="AH392" i="23"/>
  <c r="AP392" i="23" s="1"/>
  <c r="AG404" i="23"/>
  <c r="AM404" i="23" s="1"/>
  <c r="AH404" i="23"/>
  <c r="AP404" i="23" s="1"/>
  <c r="AG290" i="23"/>
  <c r="AM290" i="23" s="1"/>
  <c r="AH290" i="23"/>
  <c r="AP290" i="23" s="1"/>
  <c r="AG366" i="23"/>
  <c r="AM366" i="23" s="1"/>
  <c r="AH366" i="23"/>
  <c r="AP366" i="23" s="1"/>
  <c r="AG286" i="23"/>
  <c r="AM286" i="23" s="1"/>
  <c r="AH286" i="23"/>
  <c r="AP286" i="23" s="1"/>
  <c r="AG301" i="23"/>
  <c r="AM301" i="23" s="1"/>
  <c r="AH301" i="23"/>
  <c r="AP301" i="23" s="1"/>
  <c r="AG79" i="23"/>
  <c r="AM79" i="23" s="1"/>
  <c r="AH79" i="23"/>
  <c r="AP79" i="23" s="1"/>
  <c r="AG378" i="23"/>
  <c r="AM378" i="23" s="1"/>
  <c r="AH378" i="23"/>
  <c r="AP378" i="23" s="1"/>
  <c r="AG436" i="23"/>
  <c r="AM436" i="23" s="1"/>
  <c r="AH436" i="23"/>
  <c r="AP436" i="23" s="1"/>
  <c r="AG649" i="23"/>
  <c r="AM649" i="23" s="1"/>
  <c r="AH649" i="23"/>
  <c r="AP649" i="23" s="1"/>
  <c r="AG508" i="23"/>
  <c r="AM508" i="23" s="1"/>
  <c r="AH508" i="23"/>
  <c r="AP508" i="23" s="1"/>
  <c r="AG282" i="23"/>
  <c r="AM282" i="23" s="1"/>
  <c r="AH282" i="23"/>
  <c r="AP282" i="23" s="1"/>
  <c r="AG18" i="23"/>
  <c r="AM18" i="23" s="1"/>
  <c r="AH18" i="23"/>
  <c r="AP18" i="23" s="1"/>
  <c r="AG288" i="23"/>
  <c r="AM288" i="23" s="1"/>
  <c r="AH288" i="23"/>
  <c r="AP288" i="23" s="1"/>
  <c r="AG828" i="23"/>
  <c r="AM828" i="23" s="1"/>
  <c r="AH828" i="23"/>
  <c r="AP828" i="23" s="1"/>
  <c r="AG187" i="23"/>
  <c r="AM187" i="23" s="1"/>
  <c r="AH187" i="23"/>
  <c r="AP187" i="23" s="1"/>
  <c r="AG994" i="23"/>
  <c r="AM994" i="23" s="1"/>
  <c r="AH994" i="23"/>
  <c r="AP994" i="23" s="1"/>
  <c r="AH251" i="23"/>
  <c r="AP251" i="23" s="1"/>
  <c r="AH103" i="23"/>
  <c r="AP103" i="23" s="1"/>
  <c r="AH261" i="23"/>
  <c r="AP261" i="23" s="1"/>
  <c r="AH104" i="23"/>
  <c r="AP104" i="23" s="1"/>
  <c r="AH134" i="23"/>
  <c r="AP134" i="23" s="1"/>
  <c r="AH88" i="23"/>
  <c r="AP88" i="23" s="1"/>
  <c r="AH125" i="23"/>
  <c r="AP125" i="23" s="1"/>
  <c r="AH21" i="23"/>
  <c r="AP21" i="23" s="1"/>
  <c r="AH250" i="23"/>
  <c r="AP250" i="23" s="1"/>
  <c r="AH921" i="23"/>
  <c r="AP921" i="23" s="1"/>
  <c r="AH1014" i="23"/>
  <c r="AP1014" i="23" s="1"/>
  <c r="AH418" i="23"/>
  <c r="AP418" i="23" s="1"/>
  <c r="AH659" i="23"/>
  <c r="AP659" i="23" s="1"/>
  <c r="AH769" i="23"/>
  <c r="AP769" i="23" s="1"/>
  <c r="AG829" i="23"/>
  <c r="AM829" i="23" s="1"/>
  <c r="AH829" i="23"/>
  <c r="AP829" i="23" s="1"/>
  <c r="AG654" i="23"/>
  <c r="AM654" i="23" s="1"/>
  <c r="AH654" i="23"/>
  <c r="AP654" i="23" s="1"/>
  <c r="AG262" i="23"/>
  <c r="AM262" i="23" s="1"/>
  <c r="AH262" i="23"/>
  <c r="AP262" i="23" s="1"/>
  <c r="AG856" i="23"/>
  <c r="AM856" i="23" s="1"/>
  <c r="AH856" i="23"/>
  <c r="AP856" i="23" s="1"/>
  <c r="AG238" i="23"/>
  <c r="AM238" i="23" s="1"/>
  <c r="AH238" i="23"/>
  <c r="AP238" i="23" s="1"/>
  <c r="AG208" i="23"/>
  <c r="AM208" i="23" s="1"/>
  <c r="AH208" i="23"/>
  <c r="AP208" i="23" s="1"/>
  <c r="AG124" i="23"/>
  <c r="AM124" i="23" s="1"/>
  <c r="AH124" i="23"/>
  <c r="AP124" i="23" s="1"/>
  <c r="AG907" i="23"/>
  <c r="AM907" i="23" s="1"/>
  <c r="AH907" i="23"/>
  <c r="AP907" i="23" s="1"/>
  <c r="AG545" i="23"/>
  <c r="AM545" i="23" s="1"/>
  <c r="AH545" i="23"/>
  <c r="AP545" i="23" s="1"/>
  <c r="AG95" i="23"/>
  <c r="AM95" i="23" s="1"/>
  <c r="AH95" i="23"/>
  <c r="AP95" i="23" s="1"/>
  <c r="AG746" i="23"/>
  <c r="AM746" i="23" s="1"/>
  <c r="AH746" i="23"/>
  <c r="AP746" i="23" s="1"/>
  <c r="AG594" i="23"/>
  <c r="AM594" i="23" s="1"/>
  <c r="AH594" i="23"/>
  <c r="AP594" i="23" s="1"/>
  <c r="AG69" i="23"/>
  <c r="AM69" i="23" s="1"/>
  <c r="AH69" i="23"/>
  <c r="AP69" i="23" s="1"/>
  <c r="AG1024" i="23"/>
  <c r="AM1024" i="23" s="1"/>
  <c r="AH1024" i="23"/>
  <c r="AP1024" i="23" s="1"/>
  <c r="AG756" i="23"/>
  <c r="AM756" i="23" s="1"/>
  <c r="AH756" i="23"/>
  <c r="AP756" i="23" s="1"/>
  <c r="AG258" i="23"/>
  <c r="AM258" i="23" s="1"/>
  <c r="AH258" i="23"/>
  <c r="AP258" i="23" s="1"/>
  <c r="AG728" i="23"/>
  <c r="AM728" i="23" s="1"/>
  <c r="AH728" i="23"/>
  <c r="AP728" i="23" s="1"/>
  <c r="AG631" i="23"/>
  <c r="AM631" i="23" s="1"/>
  <c r="AH631" i="23"/>
  <c r="AP631" i="23" s="1"/>
  <c r="AG622" i="23"/>
  <c r="AM622" i="23" s="1"/>
  <c r="AH622" i="23"/>
  <c r="AP622" i="23" s="1"/>
  <c r="AG748" i="23"/>
  <c r="AM748" i="23" s="1"/>
  <c r="AH748" i="23"/>
  <c r="AP748" i="23" s="1"/>
  <c r="AG703" i="23"/>
  <c r="AM703" i="23" s="1"/>
  <c r="AH703" i="23"/>
  <c r="AP703" i="23" s="1"/>
  <c r="AG193" i="23"/>
  <c r="AM193" i="23" s="1"/>
  <c r="AH193" i="23"/>
  <c r="AP193" i="23" s="1"/>
  <c r="AG242" i="23"/>
  <c r="AM242" i="23" s="1"/>
  <c r="AH242" i="23"/>
  <c r="AP242" i="23" s="1"/>
  <c r="AG477" i="23"/>
  <c r="AM477" i="23" s="1"/>
  <c r="AH477" i="23"/>
  <c r="AP477" i="23" s="1"/>
  <c r="AG626" i="23"/>
  <c r="AM626" i="23" s="1"/>
  <c r="AH626" i="23"/>
  <c r="AP626" i="23" s="1"/>
  <c r="AG577" i="23"/>
  <c r="AM577" i="23" s="1"/>
  <c r="AH577" i="23"/>
  <c r="AP577" i="23" s="1"/>
  <c r="AG241" i="23"/>
  <c r="AM241" i="23" s="1"/>
  <c r="AH241" i="23"/>
  <c r="AP241" i="23" s="1"/>
  <c r="AG880" i="23"/>
  <c r="AM880" i="23" s="1"/>
  <c r="AH880" i="23"/>
  <c r="AP880" i="23" s="1"/>
  <c r="AG253" i="23"/>
  <c r="AM253" i="23" s="1"/>
  <c r="AH253" i="23"/>
  <c r="AP253" i="23" s="1"/>
  <c r="AG553" i="23"/>
  <c r="AM553" i="23" s="1"/>
  <c r="AH553" i="23"/>
  <c r="AP553" i="23" s="1"/>
  <c r="AG227" i="23"/>
  <c r="AM227" i="23" s="1"/>
  <c r="AH227" i="23"/>
  <c r="AP227" i="23" s="1"/>
  <c r="AG569" i="23"/>
  <c r="AM569" i="23" s="1"/>
  <c r="AH569" i="23"/>
  <c r="AP569" i="23" s="1"/>
  <c r="AG546" i="23"/>
  <c r="AM546" i="23" s="1"/>
  <c r="AH546" i="23"/>
  <c r="AP546" i="23" s="1"/>
  <c r="AG207" i="23"/>
  <c r="AM207" i="23" s="1"/>
  <c r="AH207" i="23"/>
  <c r="AP207" i="23" s="1"/>
  <c r="AG162" i="23"/>
  <c r="AM162" i="23" s="1"/>
  <c r="AH162" i="23"/>
  <c r="AP162" i="23" s="1"/>
  <c r="AG475" i="23"/>
  <c r="AM475" i="23" s="1"/>
  <c r="AH475" i="23"/>
  <c r="AP475" i="23" s="1"/>
  <c r="AG510" i="23"/>
  <c r="AM510" i="23" s="1"/>
  <c r="AH510" i="23"/>
  <c r="AP510" i="23" s="1"/>
  <c r="AG576" i="23"/>
  <c r="AM576" i="23" s="1"/>
  <c r="AH576" i="23"/>
  <c r="AP576" i="23" s="1"/>
  <c r="AG36" i="23"/>
  <c r="AM36" i="23" s="1"/>
  <c r="AH36" i="23"/>
  <c r="AP36" i="23" s="1"/>
  <c r="AG216" i="23"/>
  <c r="AM216" i="23" s="1"/>
  <c r="AH216" i="23"/>
  <c r="AP216" i="23" s="1"/>
  <c r="AG891" i="23"/>
  <c r="AM891" i="23" s="1"/>
  <c r="AH891" i="23"/>
  <c r="AP891" i="23" s="1"/>
  <c r="AG417" i="23"/>
  <c r="AM417" i="23" s="1"/>
  <c r="AH417" i="23"/>
  <c r="AP417" i="23" s="1"/>
  <c r="AG371" i="23"/>
  <c r="AM371" i="23" s="1"/>
  <c r="AH371" i="23"/>
  <c r="AP371" i="23" s="1"/>
  <c r="AG542" i="23"/>
  <c r="AM542" i="23" s="1"/>
  <c r="AH542" i="23"/>
  <c r="AP542" i="23" s="1"/>
  <c r="AG24" i="23"/>
  <c r="AM24" i="23" s="1"/>
  <c r="AH24" i="23"/>
  <c r="AP24" i="23" s="1"/>
  <c r="AG314" i="23"/>
  <c r="AM314" i="23" s="1"/>
  <c r="AH314" i="23"/>
  <c r="AP314" i="23" s="1"/>
  <c r="AG316" i="23"/>
  <c r="AM316" i="23" s="1"/>
  <c r="AH316" i="23"/>
  <c r="AP316" i="23" s="1"/>
  <c r="AG329" i="23"/>
  <c r="AM329" i="23" s="1"/>
  <c r="AH329" i="23"/>
  <c r="AP329" i="23" s="1"/>
  <c r="AG482" i="23"/>
  <c r="AM482" i="23" s="1"/>
  <c r="AH482" i="23"/>
  <c r="AP482" i="23" s="1"/>
  <c r="AG322" i="23"/>
  <c r="AM322" i="23" s="1"/>
  <c r="AH322" i="23"/>
  <c r="AP322" i="23" s="1"/>
  <c r="AH256" i="23"/>
  <c r="AP256" i="23" s="1"/>
  <c r="AH236" i="23"/>
  <c r="AP236" i="23" s="1"/>
  <c r="AH150" i="23"/>
  <c r="AP150" i="23" s="1"/>
  <c r="AH157" i="23"/>
  <c r="AP157" i="23" s="1"/>
  <c r="AH182" i="23"/>
  <c r="AP182" i="23" s="1"/>
  <c r="AH105" i="23"/>
  <c r="AP105" i="23" s="1"/>
  <c r="AH196" i="23"/>
  <c r="AP196" i="23" s="1"/>
  <c r="AH54" i="23"/>
  <c r="AP54" i="23" s="1"/>
  <c r="AH5" i="23"/>
  <c r="AP5" i="23" s="1"/>
  <c r="AH15" i="23"/>
  <c r="AP15" i="23" s="1"/>
  <c r="AH224" i="23"/>
  <c r="AP224" i="23" s="1"/>
  <c r="AH23" i="23"/>
  <c r="AP23" i="23" s="1"/>
  <c r="AH898" i="23"/>
  <c r="AP898" i="23" s="1"/>
  <c r="AH359" i="23"/>
  <c r="AP359" i="23" s="1"/>
  <c r="AH345" i="23"/>
  <c r="AP345" i="23" s="1"/>
  <c r="AH762" i="23"/>
  <c r="AP762" i="23" s="1"/>
  <c r="AH538" i="23"/>
  <c r="AP538" i="23" s="1"/>
  <c r="AH271" i="23"/>
  <c r="AP271" i="23" s="1"/>
  <c r="AG648" i="23"/>
  <c r="AM648" i="23" s="1"/>
  <c r="AH648" i="23"/>
  <c r="AP648" i="23" s="1"/>
  <c r="AG483" i="23"/>
  <c r="AM483" i="23" s="1"/>
  <c r="AH483" i="23"/>
  <c r="AP483" i="23" s="1"/>
  <c r="AG180" i="23"/>
  <c r="AM180" i="23" s="1"/>
  <c r="AH180" i="23"/>
  <c r="AP180" i="23" s="1"/>
  <c r="AG1081" i="23"/>
  <c r="AM1081" i="23" s="1"/>
  <c r="AH1081" i="23"/>
  <c r="AP1081" i="23" s="1"/>
  <c r="AG951" i="23"/>
  <c r="AM951" i="23" s="1"/>
  <c r="AH951" i="23"/>
  <c r="AP951" i="23" s="1"/>
  <c r="AG638" i="23"/>
  <c r="AM638" i="23" s="1"/>
  <c r="AH638" i="23"/>
  <c r="AP638" i="23" s="1"/>
  <c r="AG589" i="23"/>
  <c r="AM589" i="23" s="1"/>
  <c r="AH589" i="23"/>
  <c r="AP589" i="23" s="1"/>
  <c r="AG692" i="23"/>
  <c r="AM692" i="23" s="1"/>
  <c r="AH692" i="23"/>
  <c r="AP692" i="23" s="1"/>
  <c r="AG102" i="23"/>
  <c r="AM102" i="23" s="1"/>
  <c r="AH102" i="23"/>
  <c r="AP102" i="23" s="1"/>
  <c r="AG20" i="23"/>
  <c r="AM20" i="23" s="1"/>
  <c r="AH20" i="23"/>
  <c r="AP20" i="23" s="1"/>
  <c r="AG393" i="23"/>
  <c r="AM393" i="23" s="1"/>
  <c r="AH393" i="23"/>
  <c r="AP393" i="23" s="1"/>
  <c r="AG823" i="23"/>
  <c r="AM823" i="23" s="1"/>
  <c r="AH823" i="23"/>
  <c r="AP823" i="23" s="1"/>
  <c r="AG707" i="23"/>
  <c r="AM707" i="23" s="1"/>
  <c r="AH707" i="23"/>
  <c r="AP707" i="23" s="1"/>
  <c r="AG1013" i="23"/>
  <c r="AM1013" i="23" s="1"/>
  <c r="AH1013" i="23"/>
  <c r="AP1013" i="23" s="1"/>
  <c r="AG953" i="23"/>
  <c r="AM953" i="23" s="1"/>
  <c r="AH953" i="23"/>
  <c r="AP953" i="23" s="1"/>
  <c r="AG668" i="23"/>
  <c r="AM668" i="23" s="1"/>
  <c r="AH668" i="23"/>
  <c r="AP668" i="23" s="1"/>
  <c r="AG181" i="23"/>
  <c r="AM181" i="23" s="1"/>
  <c r="AH181" i="23"/>
  <c r="AP181" i="23" s="1"/>
  <c r="AG713" i="23"/>
  <c r="AM713" i="23" s="1"/>
  <c r="AH713" i="23"/>
  <c r="AP713" i="23" s="1"/>
  <c r="AG710" i="23"/>
  <c r="AM710" i="23" s="1"/>
  <c r="AH710" i="23"/>
  <c r="AP710" i="23" s="1"/>
  <c r="AG300" i="23"/>
  <c r="AM300" i="23" s="1"/>
  <c r="AH300" i="23"/>
  <c r="AP300" i="23" s="1"/>
  <c r="AG1011" i="23"/>
  <c r="AM1011" i="23" s="1"/>
  <c r="AH1011" i="23"/>
  <c r="AP1011" i="23" s="1"/>
  <c r="AG385" i="23"/>
  <c r="AM385" i="23" s="1"/>
  <c r="AH385" i="23"/>
  <c r="AP385" i="23" s="1"/>
  <c r="AG536" i="23"/>
  <c r="AM536" i="23" s="1"/>
  <c r="AH536" i="23"/>
  <c r="AP536" i="23" s="1"/>
  <c r="AG234" i="23"/>
  <c r="AM234" i="23" s="1"/>
  <c r="AH234" i="23"/>
  <c r="AP234" i="23" s="1"/>
  <c r="AG11" i="23"/>
  <c r="AM11" i="23" s="1"/>
  <c r="AH11" i="23"/>
  <c r="AP11" i="23" s="1"/>
  <c r="AG220" i="23"/>
  <c r="AM220" i="23" s="1"/>
  <c r="AH220" i="23"/>
  <c r="AP220" i="23" s="1"/>
  <c r="AG439" i="23"/>
  <c r="AM439" i="23" s="1"/>
  <c r="AH439" i="23"/>
  <c r="AP439" i="23" s="1"/>
  <c r="AG438" i="23"/>
  <c r="AM438" i="23" s="1"/>
  <c r="AH438" i="23"/>
  <c r="AP438" i="23" s="1"/>
  <c r="AG91" i="23"/>
  <c r="AM91" i="23" s="1"/>
  <c r="AH91" i="23"/>
  <c r="AP91" i="23" s="1"/>
  <c r="AG490" i="23"/>
  <c r="AM490" i="23" s="1"/>
  <c r="AH490" i="23"/>
  <c r="AP490" i="23" s="1"/>
  <c r="AG334" i="23"/>
  <c r="AM334" i="23" s="1"/>
  <c r="AH334" i="23"/>
  <c r="AP334" i="23" s="1"/>
  <c r="AG929" i="23"/>
  <c r="AM929" i="23" s="1"/>
  <c r="AH929" i="23"/>
  <c r="AP929" i="23" s="1"/>
  <c r="AG984" i="23"/>
  <c r="AM984" i="23" s="1"/>
  <c r="AH984" i="23"/>
  <c r="AP984" i="23" s="1"/>
  <c r="AH352" i="23"/>
  <c r="AP352" i="23" s="1"/>
  <c r="AH244" i="23"/>
  <c r="AP244" i="23" s="1"/>
  <c r="AH183" i="23"/>
  <c r="AP183" i="23" s="1"/>
  <c r="AH218" i="23"/>
  <c r="AP218" i="23" s="1"/>
  <c r="AH123" i="23"/>
  <c r="AP123" i="23" s="1"/>
  <c r="AH58" i="23"/>
  <c r="AP58" i="23" s="1"/>
  <c r="AH160" i="23"/>
  <c r="AP160" i="23" s="1"/>
  <c r="AH9" i="23"/>
  <c r="AP9" i="23" s="1"/>
  <c r="AH254" i="23"/>
  <c r="AP254" i="23" s="1"/>
  <c r="AH407" i="23"/>
  <c r="AP407" i="23" s="1"/>
  <c r="AH678" i="23"/>
  <c r="AP678" i="23" s="1"/>
  <c r="AA479" i="8"/>
  <c r="AA980" i="8"/>
  <c r="AA605" i="8"/>
  <c r="AV955" i="8"/>
  <c r="AV939" i="8"/>
  <c r="AV739" i="8"/>
  <c r="AV699" i="8"/>
  <c r="AF77" i="8"/>
  <c r="AV77" i="8" s="1"/>
  <c r="AA1023" i="8"/>
  <c r="AA684" i="8"/>
  <c r="AA618" i="8"/>
  <c r="AA546" i="8"/>
  <c r="AA506" i="8"/>
  <c r="AJ506" i="8" s="1"/>
  <c r="AA490" i="8"/>
  <c r="AA354" i="8"/>
  <c r="AA314" i="8"/>
  <c r="AA1009" i="8"/>
  <c r="AJ1009" i="8" s="1"/>
  <c r="AA1001" i="8"/>
  <c r="AA985" i="8"/>
  <c r="AA961" i="8"/>
  <c r="AJ961" i="8" s="1"/>
  <c r="AA945" i="8"/>
  <c r="AA929" i="8"/>
  <c r="AJ929" i="8" s="1"/>
  <c r="AA905" i="8"/>
  <c r="AA881" i="8"/>
  <c r="AA865" i="8"/>
  <c r="AA857" i="8"/>
  <c r="AA801" i="8"/>
  <c r="AJ801" i="8" s="1"/>
  <c r="AA761" i="8"/>
  <c r="AA737" i="8"/>
  <c r="AJ737" i="8" s="1"/>
  <c r="AA729" i="8"/>
  <c r="AJ729" i="8" s="1"/>
  <c r="AA697" i="8"/>
  <c r="AA681" i="8"/>
  <c r="AA554" i="8"/>
  <c r="AJ554" i="8" s="1"/>
  <c r="AA1024" i="8"/>
  <c r="AA1016" i="8"/>
  <c r="AA984" i="8"/>
  <c r="AJ984" i="8" s="1"/>
  <c r="AA960" i="8"/>
  <c r="AA952" i="8"/>
  <c r="AA944" i="8"/>
  <c r="AA928" i="8"/>
  <c r="AA920" i="8"/>
  <c r="AA856" i="8"/>
  <c r="AA824" i="8"/>
  <c r="AA800" i="8"/>
  <c r="AA760" i="8"/>
  <c r="AA712" i="8"/>
  <c r="AA956" i="8"/>
  <c r="AJ956" i="8" s="1"/>
  <c r="AA847" i="8"/>
  <c r="AA783" i="8"/>
  <c r="AJ783" i="8" s="1"/>
  <c r="AA719" i="8"/>
  <c r="AJ719" i="8" s="1"/>
  <c r="AA604" i="8"/>
  <c r="AJ604" i="8" s="1"/>
  <c r="AA578" i="8"/>
  <c r="AJ578" i="8" s="1"/>
  <c r="AA514" i="8"/>
  <c r="AJ514" i="8" s="1"/>
  <c r="AA671" i="8"/>
  <c r="AA655" i="8"/>
  <c r="AJ655" i="8" s="1"/>
  <c r="AA599" i="8"/>
  <c r="AA583" i="8"/>
  <c r="AA559" i="8"/>
  <c r="AJ559" i="8" s="1"/>
  <c r="AA527" i="8"/>
  <c r="AA423" i="8"/>
  <c r="AJ423" i="8" s="1"/>
  <c r="AA399" i="8"/>
  <c r="AJ399" i="8" s="1"/>
  <c r="AA932" i="8"/>
  <c r="AA823" i="8"/>
  <c r="AA759" i="8"/>
  <c r="AJ759" i="8" s="1"/>
  <c r="AA602" i="8"/>
  <c r="AA543" i="8"/>
  <c r="AJ543" i="8" s="1"/>
  <c r="AA511" i="8"/>
  <c r="AJ511" i="8" s="1"/>
  <c r="AA678" i="8"/>
  <c r="AJ678" i="8" s="1"/>
  <c r="AA654" i="8"/>
  <c r="AJ654" i="8" s="1"/>
  <c r="AA646" i="8"/>
  <c r="AJ646" i="8" s="1"/>
  <c r="AA622" i="8"/>
  <c r="AA614" i="8"/>
  <c r="AA582" i="8"/>
  <c r="AJ582" i="8" s="1"/>
  <c r="AA558" i="8"/>
  <c r="AJ558" i="8" s="1"/>
  <c r="AA526" i="8"/>
  <c r="AA502" i="8"/>
  <c r="AA494" i="8"/>
  <c r="AA486" i="8"/>
  <c r="AA462" i="8"/>
  <c r="AJ462" i="8" s="1"/>
  <c r="AA454" i="8"/>
  <c r="AJ454" i="8" s="1"/>
  <c r="AA438" i="8"/>
  <c r="AA430" i="8"/>
  <c r="AJ430" i="8" s="1"/>
  <c r="AA422" i="8"/>
  <c r="AA398" i="8"/>
  <c r="AJ398" i="8" s="1"/>
  <c r="AA390" i="8"/>
  <c r="AA366" i="8"/>
  <c r="AA972" i="8"/>
  <c r="AJ972" i="8" s="1"/>
  <c r="AA927" i="8"/>
  <c r="AA908" i="8"/>
  <c r="AJ908" i="8" s="1"/>
  <c r="AA780" i="8"/>
  <c r="AJ780" i="8" s="1"/>
  <c r="AA735" i="8"/>
  <c r="AA716" i="8"/>
  <c r="AJ716" i="8" s="1"/>
  <c r="AA669" i="8"/>
  <c r="AJ669" i="8" s="1"/>
  <c r="AA596" i="8"/>
  <c r="AJ596" i="8" s="1"/>
  <c r="AA540" i="8"/>
  <c r="AJ540" i="8" s="1"/>
  <c r="AA463" i="8"/>
  <c r="AJ463" i="8" s="1"/>
  <c r="AA1005" i="8"/>
  <c r="AJ1005" i="8" s="1"/>
  <c r="AA997" i="8"/>
  <c r="AJ997" i="8" s="1"/>
  <c r="AA981" i="8"/>
  <c r="AA973" i="8"/>
  <c r="AA965" i="8"/>
  <c r="AJ965" i="8" s="1"/>
  <c r="AA941" i="8"/>
  <c r="AA933" i="8"/>
  <c r="AJ933" i="8" s="1"/>
  <c r="AA909" i="8"/>
  <c r="AA901" i="8"/>
  <c r="AJ901" i="8" s="1"/>
  <c r="AA893" i="8"/>
  <c r="AJ893" i="8" s="1"/>
  <c r="AA885" i="8"/>
  <c r="AJ885" i="8" s="1"/>
  <c r="AA837" i="8"/>
  <c r="AA813" i="8"/>
  <c r="AA797" i="8"/>
  <c r="AJ797" i="8" s="1"/>
  <c r="AA781" i="8"/>
  <c r="AJ781" i="8" s="1"/>
  <c r="AA765" i="8"/>
  <c r="AA757" i="8"/>
  <c r="AA733" i="8"/>
  <c r="AJ733" i="8" s="1"/>
  <c r="AA717" i="8"/>
  <c r="AJ717" i="8" s="1"/>
  <c r="AA701" i="8"/>
  <c r="AJ701" i="8" s="1"/>
  <c r="AA685" i="8"/>
  <c r="AA661" i="8"/>
  <c r="AJ661" i="8" s="1"/>
  <c r="AA637" i="8"/>
  <c r="AJ637" i="8" s="1"/>
  <c r="AA621" i="8"/>
  <c r="AA597" i="8"/>
  <c r="AJ597" i="8" s="1"/>
  <c r="AA581" i="8"/>
  <c r="AJ581" i="8" s="1"/>
  <c r="AA557" i="8"/>
  <c r="AJ557" i="8" s="1"/>
  <c r="AA549" i="8"/>
  <c r="AJ549" i="8" s="1"/>
  <c r="AA541" i="8"/>
  <c r="AJ541" i="8" s="1"/>
  <c r="AA509" i="8"/>
  <c r="AJ509" i="8" s="1"/>
  <c r="AA493" i="8"/>
  <c r="AJ493" i="8" s="1"/>
  <c r="AA485" i="8"/>
  <c r="AJ485" i="8" s="1"/>
  <c r="AA469" i="8"/>
  <c r="AA461" i="8"/>
  <c r="AJ461" i="8" s="1"/>
  <c r="AA445" i="8"/>
  <c r="AJ445" i="8" s="1"/>
  <c r="AA437" i="8"/>
  <c r="AA429" i="8"/>
  <c r="AA421" i="8"/>
  <c r="AJ421" i="8" s="1"/>
  <c r="AA413" i="8"/>
  <c r="AJ413" i="8" s="1"/>
  <c r="AA397" i="8"/>
  <c r="AA293" i="8"/>
  <c r="AA245" i="8"/>
  <c r="AA237" i="8"/>
  <c r="AJ237" i="8" s="1"/>
  <c r="AA229" i="8"/>
  <c r="AA213" i="8"/>
  <c r="AJ213" i="8" s="1"/>
  <c r="AA165" i="8"/>
  <c r="AJ165" i="8" s="1"/>
  <c r="AA141" i="8"/>
  <c r="AJ141" i="8" s="1"/>
  <c r="AA109" i="8"/>
  <c r="AA53" i="8"/>
  <c r="AJ53" i="8" s="1"/>
  <c r="AA13" i="8"/>
  <c r="AJ13" i="8" s="1"/>
  <c r="AA1012" i="8"/>
  <c r="AA967" i="8"/>
  <c r="AA884" i="8"/>
  <c r="AA756" i="8"/>
  <c r="AA668" i="8"/>
  <c r="AA636" i="8"/>
  <c r="AA580" i="8"/>
  <c r="AJ580" i="8" s="1"/>
  <c r="AA436" i="8"/>
  <c r="AA412" i="8"/>
  <c r="AA388" i="8"/>
  <c r="AJ388" i="8" s="1"/>
  <c r="AA380" i="8"/>
  <c r="AA236" i="8"/>
  <c r="AA228" i="8"/>
  <c r="AA156" i="8"/>
  <c r="AA140" i="8"/>
  <c r="AJ140" i="8" s="1"/>
  <c r="AA108" i="8"/>
  <c r="AJ108" i="8" s="1"/>
  <c r="AA12" i="8"/>
  <c r="AA5" i="8"/>
  <c r="AA924" i="8"/>
  <c r="AA860" i="8"/>
  <c r="AA815" i="8"/>
  <c r="AJ815" i="8" s="1"/>
  <c r="AA732" i="8"/>
  <c r="AJ732" i="8" s="1"/>
  <c r="AA615" i="8"/>
  <c r="AJ615" i="8" s="1"/>
  <c r="AA450" i="8"/>
  <c r="AA1027" i="8"/>
  <c r="AA1019" i="8"/>
  <c r="AA963" i="8"/>
  <c r="AA931" i="8"/>
  <c r="AA907" i="8"/>
  <c r="AJ907" i="8" s="1"/>
  <c r="AA891" i="8"/>
  <c r="AA883" i="8"/>
  <c r="AA859" i="8"/>
  <c r="AJ859" i="8" s="1"/>
  <c r="AA851" i="8"/>
  <c r="AA827" i="8"/>
  <c r="AJ827" i="8" s="1"/>
  <c r="AA779" i="8"/>
  <c r="AA731" i="8"/>
  <c r="AA699" i="8"/>
  <c r="AJ699" i="8" s="1"/>
  <c r="AA683" i="8"/>
  <c r="AJ683" i="8" s="1"/>
  <c r="AA1028" i="8"/>
  <c r="AA919" i="8"/>
  <c r="AJ919" i="8" s="1"/>
  <c r="AA900" i="8"/>
  <c r="AJ900" i="8" s="1"/>
  <c r="AA855" i="8"/>
  <c r="AA836" i="8"/>
  <c r="AA639" i="8"/>
  <c r="AJ639" i="8" s="1"/>
  <c r="AA447" i="8"/>
  <c r="AA335" i="8"/>
  <c r="AA327" i="8"/>
  <c r="AJ327" i="8" s="1"/>
  <c r="AA295" i="8"/>
  <c r="AA255" i="8"/>
  <c r="AA199" i="8"/>
  <c r="AA95" i="8"/>
  <c r="AJ95" i="8" s="1"/>
  <c r="AA39" i="8"/>
  <c r="AJ39" i="8" s="1"/>
  <c r="AA23" i="8"/>
  <c r="AA358" i="8"/>
  <c r="AA334" i="8"/>
  <c r="AJ334" i="8" s="1"/>
  <c r="AA326" i="8"/>
  <c r="AA310" i="8"/>
  <c r="AA294" i="8"/>
  <c r="AA286" i="8"/>
  <c r="AA278" i="8"/>
  <c r="AA270" i="8"/>
  <c r="AJ270" i="8" s="1"/>
  <c r="AA238" i="8"/>
  <c r="AJ238" i="8" s="1"/>
  <c r="AA198" i="8"/>
  <c r="AJ198" i="8" s="1"/>
  <c r="AA182" i="8"/>
  <c r="AA174" i="8"/>
  <c r="AJ174" i="8" s="1"/>
  <c r="AA150" i="8"/>
  <c r="AJ150" i="8" s="1"/>
  <c r="AA118" i="8"/>
  <c r="AJ118" i="8" s="1"/>
  <c r="AA86" i="8"/>
  <c r="AA78" i="8"/>
  <c r="AA70" i="8"/>
  <c r="AJ70" i="8" s="1"/>
  <c r="AJ778" i="8"/>
  <c r="AJ594" i="8"/>
  <c r="AJ656" i="8"/>
  <c r="AJ481" i="8"/>
  <c r="AJ422" i="8"/>
  <c r="AJ550" i="8"/>
  <c r="AJ60" i="8"/>
  <c r="AJ616" i="8"/>
  <c r="AJ617" i="8"/>
  <c r="AJ598" i="8"/>
  <c r="AJ599" i="8"/>
  <c r="AJ217" i="8"/>
  <c r="AJ670" i="8"/>
  <c r="AJ786" i="8"/>
  <c r="AJ471" i="8"/>
  <c r="AJ606" i="8"/>
  <c r="AJ305" i="8"/>
  <c r="AJ294" i="8"/>
  <c r="AJ216" i="8"/>
  <c r="AJ449" i="8"/>
  <c r="AJ450" i="8"/>
  <c r="AJ274" i="8"/>
  <c r="AJ407" i="8"/>
  <c r="AJ479" i="8"/>
  <c r="AJ480" i="8"/>
  <c r="AJ1022" i="8"/>
  <c r="AJ379" i="8"/>
  <c r="AJ680" i="8"/>
  <c r="AJ603" i="8"/>
  <c r="AJ214" i="8"/>
  <c r="AJ385" i="8"/>
  <c r="AJ970" i="8"/>
  <c r="AJ640" i="8"/>
  <c r="AJ684" i="8"/>
  <c r="AJ764" i="8"/>
  <c r="AJ530" i="8"/>
  <c r="AJ875" i="8"/>
  <c r="AJ562" i="8"/>
  <c r="AJ395" i="8"/>
  <c r="AJ563" i="8"/>
  <c r="AJ686" i="8"/>
  <c r="AJ50" i="8"/>
  <c r="AJ491" i="8"/>
  <c r="AJ698" i="8"/>
  <c r="AJ576" i="8"/>
  <c r="AJ865" i="8"/>
  <c r="AJ201" i="8"/>
  <c r="AJ570" i="8"/>
  <c r="AJ636" i="8"/>
  <c r="AJ679" i="8"/>
  <c r="AJ658" i="8"/>
  <c r="AJ547" i="8"/>
  <c r="AJ784" i="8"/>
  <c r="AJ600" i="8"/>
  <c r="AJ346" i="8"/>
  <c r="AJ798" i="8"/>
  <c r="AJ314" i="8"/>
  <c r="AJ548" i="8"/>
  <c r="AJ659" i="8"/>
  <c r="AJ762" i="8"/>
  <c r="AJ109" i="8"/>
  <c r="AJ561" i="8"/>
  <c r="AJ8" i="8"/>
  <c r="AJ505" i="8"/>
  <c r="AJ618" i="8"/>
  <c r="AJ200" i="8"/>
  <c r="AJ847" i="8"/>
  <c r="AJ236" i="8"/>
  <c r="AJ306" i="8"/>
  <c r="AJ623" i="8"/>
  <c r="AJ380" i="8"/>
  <c r="AJ638" i="8"/>
  <c r="AJ409" i="8"/>
  <c r="AJ168" i="8"/>
  <c r="AJ507" i="8"/>
  <c r="AJ785" i="8"/>
  <c r="AJ799" i="8"/>
  <c r="AJ672" i="8"/>
  <c r="AJ148" i="8"/>
  <c r="AJ884" i="8"/>
  <c r="AJ560" i="8"/>
  <c r="AJ275" i="8"/>
  <c r="AJ266" i="8"/>
  <c r="AJ424" i="8"/>
  <c r="AJ628" i="8"/>
  <c r="AJ296" i="8"/>
  <c r="AJ687" i="8"/>
  <c r="AJ662" i="8"/>
  <c r="AJ329" i="8"/>
  <c r="AJ258" i="8"/>
  <c r="AJ867" i="8"/>
  <c r="AJ1029" i="8"/>
  <c r="AJ1021" i="8"/>
  <c r="AJ1013" i="8"/>
  <c r="AJ973" i="8"/>
  <c r="AJ957" i="8"/>
  <c r="AJ949" i="8"/>
  <c r="AJ941" i="8"/>
  <c r="AJ909" i="8"/>
  <c r="AJ877" i="8"/>
  <c r="AJ869" i="8"/>
  <c r="AJ853" i="8"/>
  <c r="AJ845" i="8"/>
  <c r="AJ837" i="8"/>
  <c r="AJ829" i="8"/>
  <c r="AJ821" i="8"/>
  <c r="AJ773" i="8"/>
  <c r="AJ709" i="8"/>
  <c r="AJ693" i="8"/>
  <c r="AJ621" i="8"/>
  <c r="AJ525" i="8"/>
  <c r="AJ373" i="8"/>
  <c r="AJ277" i="8"/>
  <c r="AJ10" i="8"/>
  <c r="AJ18" i="8"/>
  <c r="AJ7" i="8"/>
  <c r="AJ858" i="8"/>
  <c r="AJ980" i="8"/>
  <c r="AJ510" i="8"/>
  <c r="AJ892" i="8"/>
  <c r="AJ126" i="8"/>
  <c r="AJ459" i="8"/>
  <c r="AJ265" i="8"/>
  <c r="AJ756" i="8"/>
  <c r="AJ456" i="8"/>
  <c r="AJ114" i="8"/>
  <c r="AJ255" i="8"/>
  <c r="AJ926" i="8"/>
  <c r="AJ881" i="8"/>
  <c r="AJ904" i="8"/>
  <c r="AJ880" i="8"/>
  <c r="AJ905" i="8"/>
  <c r="AJ199" i="8"/>
  <c r="AJ234" i="8"/>
  <c r="AJ555" i="8"/>
  <c r="AJ667" i="8"/>
  <c r="AJ553" i="8"/>
  <c r="AJ527" i="8"/>
  <c r="AJ854" i="8"/>
  <c r="AJ1023" i="8"/>
  <c r="AJ967" i="8"/>
  <c r="AJ927" i="8"/>
  <c r="AJ718" i="8"/>
  <c r="AJ966" i="8"/>
  <c r="AJ805" i="8"/>
  <c r="AJ789" i="8"/>
  <c r="AJ749" i="8"/>
  <c r="AJ741" i="8"/>
  <c r="AJ725" i="8"/>
  <c r="AJ677" i="8"/>
  <c r="AJ653" i="8"/>
  <c r="AJ645" i="8"/>
  <c r="AJ629" i="8"/>
  <c r="AJ613" i="8"/>
  <c r="AJ573" i="8"/>
  <c r="AJ565" i="8"/>
  <c r="AJ533" i="8"/>
  <c r="AJ501" i="8"/>
  <c r="AJ477" i="8"/>
  <c r="AJ469" i="8"/>
  <c r="AJ453" i="8"/>
  <c r="AJ437" i="8"/>
  <c r="AJ405" i="8"/>
  <c r="AJ397" i="8"/>
  <c r="AJ389" i="8"/>
  <c r="AJ381" i="8"/>
  <c r="AJ365" i="8"/>
  <c r="AJ357" i="8"/>
  <c r="AJ341" i="8"/>
  <c r="AJ333" i="8"/>
  <c r="AJ325" i="8"/>
  <c r="AJ309" i="8"/>
  <c r="AJ301" i="8"/>
  <c r="AJ285" i="8"/>
  <c r="AJ221" i="8"/>
  <c r="AJ205" i="8"/>
  <c r="AJ197" i="8"/>
  <c r="AJ181" i="8"/>
  <c r="AJ173" i="8"/>
  <c r="AJ149" i="8"/>
  <c r="AJ133" i="8"/>
  <c r="AJ125" i="8"/>
  <c r="AJ117" i="8"/>
  <c r="AJ101" i="8"/>
  <c r="AJ93" i="8"/>
  <c r="AJ69" i="8"/>
  <c r="AJ61" i="8"/>
  <c r="AJ45" i="8"/>
  <c r="AJ37" i="8"/>
  <c r="AJ21" i="8"/>
  <c r="AV597" i="8"/>
  <c r="AV293" i="8"/>
  <c r="AV997" i="8"/>
  <c r="AE973" i="8"/>
  <c r="AN973" i="8" s="1"/>
  <c r="AV685" i="8"/>
  <c r="AE285" i="8"/>
  <c r="AN285" i="8" s="1"/>
  <c r="AJ293" i="8"/>
  <c r="AV941" i="8"/>
  <c r="AV526" i="8"/>
  <c r="AV582" i="8"/>
  <c r="AV494" i="8"/>
  <c r="AV622" i="8"/>
  <c r="AV284" i="8"/>
  <c r="AV478" i="8"/>
  <c r="AV924" i="8"/>
  <c r="AV615" i="8"/>
  <c r="AE541" i="8"/>
  <c r="AN541" i="8" s="1"/>
  <c r="AV255" i="8"/>
  <c r="AV461" i="8"/>
  <c r="AV984" i="8"/>
  <c r="AV576" i="8"/>
  <c r="AV620" i="8"/>
  <c r="AV759" i="8"/>
  <c r="AE570" i="8"/>
  <c r="AN570" i="8" s="1"/>
  <c r="AV506" i="8"/>
  <c r="AV481" i="8"/>
  <c r="AV859" i="8"/>
  <c r="AV421" i="8"/>
  <c r="AV1014" i="8"/>
  <c r="AV384" i="8"/>
  <c r="AV982" i="8"/>
  <c r="AV962" i="8"/>
  <c r="AV1020" i="8"/>
  <c r="AV932" i="8"/>
  <c r="AE245" i="8"/>
  <c r="AN245" i="8" s="1"/>
  <c r="AV418" i="8"/>
  <c r="AV414" i="8"/>
  <c r="AV886" i="8"/>
  <c r="AE297" i="8"/>
  <c r="AN297" i="8" s="1"/>
  <c r="AV934" i="8"/>
  <c r="AV806" i="8"/>
  <c r="AE30" i="8"/>
  <c r="AN30" i="8" s="1"/>
  <c r="AV43" i="8"/>
  <c r="AV673" i="8"/>
  <c r="AB261" i="8"/>
  <c r="AM261" i="8" s="1"/>
  <c r="AV111" i="8"/>
  <c r="AB133" i="8"/>
  <c r="AM133" i="8" s="1"/>
  <c r="AB17" i="8"/>
  <c r="AM17" i="8" s="1"/>
  <c r="AV232" i="8"/>
  <c r="AV272" i="8"/>
  <c r="AV55" i="8"/>
  <c r="AV1029" i="8"/>
  <c r="AV504" i="8"/>
  <c r="AV540" i="8"/>
  <c r="AV635" i="8"/>
  <c r="AV577" i="8"/>
  <c r="AV814" i="8"/>
  <c r="AE250" i="8"/>
  <c r="AN250" i="8" s="1"/>
  <c r="AV909" i="8"/>
  <c r="AV380" i="8"/>
  <c r="AV550" i="8"/>
  <c r="AV400" i="8"/>
  <c r="AV230" i="8"/>
  <c r="AC911" i="8"/>
  <c r="AX911" i="8" s="1"/>
  <c r="AV226" i="8"/>
  <c r="AB573" i="8"/>
  <c r="AM573" i="8" s="1"/>
  <c r="AV142" i="8"/>
  <c r="AV24" i="8"/>
  <c r="AE345" i="8"/>
  <c r="AN345" i="8" s="1"/>
  <c r="AV757" i="8"/>
  <c r="AV505" i="8"/>
  <c r="AV906" i="8"/>
  <c r="AV165" i="8"/>
  <c r="AV557" i="8"/>
  <c r="AV462" i="8"/>
  <c r="AV625" i="8"/>
  <c r="AV895" i="8"/>
  <c r="AB436" i="8"/>
  <c r="AM436" i="8" s="1"/>
  <c r="AV640" i="8"/>
  <c r="AE213" i="8"/>
  <c r="AN213" i="8" s="1"/>
  <c r="AV975" i="8"/>
  <c r="AV367" i="8"/>
  <c r="AV31" i="8"/>
  <c r="AV130" i="8"/>
  <c r="AE936" i="8"/>
  <c r="AN936" i="8" s="1"/>
  <c r="AV292" i="8"/>
  <c r="AB25" i="8"/>
  <c r="AM25" i="8" s="1"/>
  <c r="AV427" i="8"/>
  <c r="AV592" i="8"/>
  <c r="AV719" i="8"/>
  <c r="AV483" i="8"/>
  <c r="AV234" i="8"/>
  <c r="AV730" i="8"/>
  <c r="AV893" i="8"/>
  <c r="AV235" i="8"/>
  <c r="AV154" i="8"/>
  <c r="AV447" i="8"/>
  <c r="AV823" i="8"/>
  <c r="AV581" i="8"/>
  <c r="AV929" i="8"/>
  <c r="AV71" i="8"/>
  <c r="AV969" i="8"/>
  <c r="AV682" i="8"/>
  <c r="AV214" i="8"/>
  <c r="AV54" i="8"/>
  <c r="AE672" i="8"/>
  <c r="AN672" i="8" s="1"/>
  <c r="AV802" i="8"/>
  <c r="AB562" i="8"/>
  <c r="AM562" i="8" s="1"/>
  <c r="AV307" i="8"/>
  <c r="AV491" i="8"/>
  <c r="AV629" i="8"/>
  <c r="AV336" i="8"/>
  <c r="AV522" i="8"/>
  <c r="AE497" i="8"/>
  <c r="AN497" i="8" s="1"/>
  <c r="AV58" i="8"/>
  <c r="AV157" i="8"/>
  <c r="AV302" i="8"/>
  <c r="AB325" i="8"/>
  <c r="AM325" i="8" s="1"/>
  <c r="AV74" i="8"/>
  <c r="AB159" i="8"/>
  <c r="AM159" i="8" s="1"/>
  <c r="AV452" i="8"/>
  <c r="AE99" i="8"/>
  <c r="AN99" i="8" s="1"/>
  <c r="AE8" i="8"/>
  <c r="AN8" i="8" s="1"/>
  <c r="AV185" i="8"/>
  <c r="AV1005" i="8"/>
  <c r="AV212" i="8"/>
  <c r="AV1021" i="8"/>
  <c r="AV594" i="8"/>
  <c r="AV617" i="8"/>
  <c r="AV758" i="8"/>
  <c r="AV141" i="8"/>
  <c r="AV734" i="8"/>
  <c r="AV511" i="8"/>
  <c r="AV679" i="8"/>
  <c r="AV398" i="8"/>
  <c r="AV375" i="8"/>
  <c r="AV860" i="8"/>
  <c r="AV432" i="8"/>
  <c r="AV720" i="8"/>
  <c r="AV712" i="8"/>
  <c r="AV701" i="8"/>
  <c r="AV965" i="8"/>
  <c r="AV275" i="8"/>
  <c r="AE287" i="8"/>
  <c r="AN287" i="8" s="1"/>
  <c r="AV401" i="8"/>
  <c r="AV971" i="8"/>
  <c r="AV788" i="8"/>
  <c r="AV946" i="8"/>
  <c r="AV73" i="8"/>
  <c r="AV203" i="8"/>
  <c r="AV166" i="8"/>
  <c r="AV44" i="8"/>
  <c r="AV170" i="8"/>
  <c r="AV574" i="8"/>
  <c r="AV191" i="8"/>
  <c r="AE991" i="8"/>
  <c r="AN991" i="8" s="1"/>
  <c r="AB127" i="8"/>
  <c r="AM127" i="8" s="1"/>
  <c r="AV510" i="8"/>
  <c r="AE614" i="8"/>
  <c r="AN614" i="8" s="1"/>
  <c r="AV718" i="8"/>
  <c r="AV668" i="8"/>
  <c r="AV882" i="8"/>
  <c r="AV907" i="8"/>
  <c r="AV968" i="8"/>
  <c r="AV578" i="8"/>
  <c r="AV558" i="8"/>
  <c r="AV598" i="8"/>
  <c r="AV856" i="8"/>
  <c r="AV216" i="8"/>
  <c r="AV53" i="8"/>
  <c r="AE355" i="8"/>
  <c r="AN355" i="8" s="1"/>
  <c r="AV120" i="8"/>
  <c r="AV1019" i="8"/>
  <c r="AE218" i="8"/>
  <c r="AN218" i="8" s="1"/>
  <c r="AV801" i="8"/>
  <c r="AV827" i="8"/>
  <c r="AV473" i="8"/>
  <c r="AV328" i="8"/>
  <c r="AV125" i="8"/>
  <c r="AV277" i="8"/>
  <c r="AV251" i="8"/>
  <c r="AV642" i="8"/>
  <c r="AV164" i="8"/>
  <c r="AE215" i="8"/>
  <c r="AN215" i="8" s="1"/>
  <c r="AV807" i="8"/>
  <c r="AB817" i="8"/>
  <c r="AM817" i="8" s="1"/>
  <c r="AV326" i="8"/>
  <c r="AV391" i="8"/>
  <c r="AE312" i="8"/>
  <c r="AN312" i="8" s="1"/>
  <c r="AV539" i="8"/>
  <c r="AV717" i="8"/>
  <c r="AV891" i="8"/>
  <c r="AV555" i="8"/>
  <c r="AV858" i="8"/>
  <c r="AB484" i="8"/>
  <c r="AM484" i="8" s="1"/>
  <c r="AV927" i="8"/>
  <c r="AV543" i="8"/>
  <c r="AV544" i="8"/>
  <c r="AV1006" i="8"/>
  <c r="AV485" i="8"/>
  <c r="AV783" i="8"/>
  <c r="AB294" i="8"/>
  <c r="AM294" i="8" s="1"/>
  <c r="AV1002" i="8"/>
  <c r="AV354" i="8"/>
  <c r="AV826" i="8"/>
  <c r="AB334" i="8"/>
  <c r="AM334" i="8" s="1"/>
  <c r="AB603" i="8"/>
  <c r="AM603" i="8" s="1"/>
  <c r="AV168" i="8"/>
  <c r="AV627" i="8"/>
  <c r="AV661" i="8"/>
  <c r="AV933" i="8"/>
  <c r="AV687" i="8"/>
  <c r="AV365" i="8"/>
  <c r="AV787" i="8"/>
  <c r="AV1013" i="8"/>
  <c r="AV202" i="8"/>
  <c r="AV829" i="8"/>
  <c r="AV301" i="8"/>
  <c r="AV333" i="8"/>
  <c r="AV171" i="8"/>
  <c r="AV143" i="8"/>
  <c r="AV467" i="8"/>
  <c r="AE47" i="8"/>
  <c r="AN47" i="8" s="1"/>
  <c r="AE45" i="8"/>
  <c r="AN45" i="8" s="1"/>
  <c r="AV124" i="8"/>
  <c r="AV645" i="8"/>
  <c r="AV362" i="8"/>
  <c r="AV128" i="8"/>
  <c r="AV843" i="8"/>
  <c r="AE696" i="8"/>
  <c r="AN696" i="8" s="1"/>
  <c r="AV835" i="8"/>
  <c r="AV147" i="8"/>
  <c r="AV776" i="8"/>
  <c r="AV477" i="8"/>
  <c r="AV105" i="8"/>
  <c r="AV318" i="8"/>
  <c r="AC694" i="8"/>
  <c r="AX694" i="8" s="1"/>
  <c r="AV834" i="8"/>
  <c r="AV821" i="8"/>
  <c r="AV632" i="8"/>
  <c r="AV568" i="8"/>
  <c r="AV282" i="8"/>
  <c r="AV748" i="8"/>
  <c r="AV290" i="8"/>
  <c r="AV871" i="8"/>
  <c r="AV532" i="8"/>
  <c r="AB13" i="8"/>
  <c r="AM13" i="8" s="1"/>
  <c r="AV590" i="8"/>
  <c r="AV942" i="8"/>
  <c r="AV793" i="8"/>
  <c r="AV889" i="8"/>
  <c r="AE175" i="8"/>
  <c r="AN175" i="8" s="1"/>
  <c r="AV144" i="8"/>
  <c r="AV516" i="8"/>
  <c r="AV468" i="8"/>
  <c r="AV818" i="8"/>
  <c r="AD454" i="8"/>
  <c r="AY454" i="8" s="1"/>
  <c r="AV727" i="8"/>
  <c r="AV589" i="8"/>
  <c r="AV361" i="8"/>
  <c r="AV517" i="8"/>
  <c r="AC773" i="8"/>
  <c r="AX773" i="8" s="1"/>
  <c r="AV648" i="8"/>
  <c r="AV831" i="8"/>
  <c r="AV957" i="8"/>
  <c r="AV224" i="8"/>
  <c r="AV173" i="8"/>
  <c r="AE675" i="8"/>
  <c r="AN675" i="8" s="1"/>
  <c r="AV745" i="8"/>
  <c r="AB808" i="8"/>
  <c r="AM808" i="8" s="1"/>
  <c r="AV319" i="8"/>
  <c r="AV609" i="8"/>
  <c r="AV811" i="8"/>
  <c r="AV161" i="8"/>
  <c r="AC23" i="8"/>
  <c r="AX23" i="8" s="1"/>
  <c r="AV710" i="8"/>
  <c r="AV193" i="8"/>
  <c r="AE569" i="8"/>
  <c r="AN569" i="8" s="1"/>
  <c r="AV351" i="8"/>
  <c r="AV196" i="8"/>
  <c r="AB820" i="8"/>
  <c r="AM820" i="8" s="1"/>
  <c r="AV373" i="8"/>
  <c r="AB406" i="8"/>
  <c r="AM406" i="8" s="1"/>
  <c r="AV476" i="8"/>
  <c r="AV666" i="8"/>
  <c r="AC870" i="8"/>
  <c r="AX870" i="8" s="1"/>
  <c r="AD708" i="8"/>
  <c r="AY708" i="8" s="1"/>
  <c r="AV206" i="8"/>
  <c r="AV1004" i="8"/>
  <c r="AV649" i="8"/>
  <c r="AV903" i="8"/>
  <c r="AC958" i="8"/>
  <c r="AX958" i="8" s="1"/>
  <c r="AV537" i="8"/>
  <c r="AV1025" i="8"/>
  <c r="AV1017" i="8"/>
  <c r="AE741" i="8"/>
  <c r="AN741" i="8" s="1"/>
  <c r="AD263" i="8"/>
  <c r="AY263" i="8" s="1"/>
  <c r="AB794" i="8"/>
  <c r="AM794" i="8" s="1"/>
  <c r="AB176" i="8"/>
  <c r="AM176" i="8" s="1"/>
  <c r="AE264" i="8"/>
  <c r="AN264" i="8" s="1"/>
  <c r="AV241" i="8"/>
  <c r="AV819" i="8"/>
  <c r="AV844" i="8"/>
  <c r="AB949" i="8"/>
  <c r="AM949" i="8" s="1"/>
  <c r="AV879" i="8"/>
  <c r="AV647" i="8"/>
  <c r="AV489" i="8"/>
  <c r="AV664" i="8"/>
  <c r="AV665" i="8"/>
  <c r="AV978" i="8"/>
  <c r="AV728" i="8"/>
  <c r="AV992" i="8"/>
  <c r="AV770" i="8"/>
  <c r="AV416" i="8"/>
  <c r="AE145" i="8"/>
  <c r="AN145" i="8" s="1"/>
  <c r="AV281" i="8"/>
  <c r="AV1015" i="8"/>
  <c r="AV959" i="8"/>
  <c r="AV591" i="8"/>
  <c r="AV608" i="8"/>
  <c r="AV777" i="8"/>
  <c r="AV746" i="8"/>
  <c r="AV772" i="8"/>
  <c r="AV950" i="8"/>
  <c r="AE611" i="8"/>
  <c r="AN611" i="8" s="1"/>
  <c r="AV989" i="8"/>
  <c r="AE917" i="8"/>
  <c r="AN917" i="8" s="1"/>
  <c r="AE520" i="8"/>
  <c r="AN520" i="8" s="1"/>
  <c r="AE134" i="8"/>
  <c r="AN134" i="8" s="1"/>
  <c r="AC938" i="8"/>
  <c r="AX938" i="8" s="1"/>
  <c r="AC531" i="8"/>
  <c r="AX531" i="8" s="1"/>
  <c r="AV225" i="8"/>
  <c r="AV453" i="8"/>
  <c r="AV189" i="8"/>
  <c r="AE519" i="8"/>
  <c r="AN519" i="8" s="1"/>
  <c r="AV140" i="8"/>
  <c r="AV796" i="8"/>
  <c r="AV407" i="8"/>
  <c r="AV309" i="8"/>
  <c r="AV618" i="8"/>
  <c r="AV305" i="8"/>
  <c r="AV187" i="8"/>
  <c r="AV707" i="8"/>
  <c r="AV480" i="8"/>
  <c r="AD546" i="8"/>
  <c r="AY546" i="8" s="1"/>
  <c r="AV392" i="8"/>
  <c r="AV974" i="8"/>
  <c r="AV840" i="8"/>
  <c r="AV841" i="8"/>
  <c r="AV945" i="8"/>
  <c r="AV513" i="8"/>
  <c r="AV681" i="8"/>
  <c r="AV1016" i="8"/>
  <c r="AV646" i="8"/>
  <c r="AE548" i="8"/>
  <c r="AN548" i="8" s="1"/>
  <c r="AV549" i="8"/>
  <c r="AC385" i="8"/>
  <c r="AX385" i="8" s="1"/>
  <c r="AV146" i="8"/>
  <c r="AV6" i="8"/>
  <c r="AV875" i="8"/>
  <c r="AV561" i="8"/>
  <c r="AV804" i="8"/>
  <c r="AV896" i="8"/>
  <c r="AV451" i="8"/>
  <c r="AV912" i="8"/>
  <c r="AB993" i="8"/>
  <c r="AM993" i="8" s="1"/>
  <c r="AB9" i="8"/>
  <c r="AM9" i="8" s="1"/>
  <c r="AE86" i="8"/>
  <c r="AN86" i="8" s="1"/>
  <c r="AV722" i="8"/>
  <c r="AV498" i="8"/>
  <c r="AB415" i="8"/>
  <c r="AM415" i="8" s="1"/>
  <c r="AV262" i="8"/>
  <c r="AV28" i="8"/>
  <c r="AV443" i="8"/>
  <c r="AV864" i="8"/>
  <c r="AD873" i="8"/>
  <c r="AY873" i="8" s="1"/>
  <c r="AB37" i="8"/>
  <c r="AM37" i="8" s="1"/>
  <c r="AV947" i="8"/>
  <c r="AV1008" i="8"/>
  <c r="AV650" i="8"/>
  <c r="AE677" i="8"/>
  <c r="AN677" i="8" s="1"/>
  <c r="AV954" i="8"/>
  <c r="AB940" i="8"/>
  <c r="AM940" i="8" s="1"/>
  <c r="AV850" i="8"/>
  <c r="AV190" i="8"/>
  <c r="AE268" i="8"/>
  <c r="AN268" i="8" s="1"/>
  <c r="AV634" i="8"/>
  <c r="AV674" i="8"/>
  <c r="AV280" i="8"/>
  <c r="AB363" i="8"/>
  <c r="AM363" i="8" s="1"/>
  <c r="AV536" i="8"/>
  <c r="AV653" i="8"/>
  <c r="AV1000" i="8"/>
  <c r="AV923" i="8"/>
  <c r="AE692" i="8"/>
  <c r="AN692" i="8" s="1"/>
  <c r="AV693" i="8"/>
  <c r="AE695" i="8"/>
  <c r="AN695" i="8" s="1"/>
  <c r="AE383" i="8"/>
  <c r="AN383" i="8" s="1"/>
  <c r="AV876" i="8"/>
  <c r="AE771" i="8"/>
  <c r="AN771" i="8" s="1"/>
  <c r="AB534" i="8"/>
  <c r="AM534" i="8" s="1"/>
  <c r="AV922" i="8"/>
  <c r="AV845" i="8"/>
  <c r="AV588" i="8"/>
  <c r="AV40" i="8"/>
  <c r="AV248" i="8"/>
  <c r="AV269" i="8"/>
  <c r="AV211" i="8"/>
  <c r="AC740" i="8"/>
  <c r="AX740" i="8" s="1"/>
  <c r="AV937" i="8"/>
  <c r="AV338" i="8"/>
  <c r="AV654" i="8"/>
  <c r="AV69" i="8"/>
  <c r="AC253" i="8"/>
  <c r="AX253" i="8" s="1"/>
  <c r="AV239" i="8"/>
  <c r="AV87" i="8"/>
  <c r="AV270" i="8"/>
  <c r="AV1007" i="8"/>
  <c r="AE377" i="8"/>
  <c r="AN377" i="8" s="1"/>
  <c r="AV988" i="8"/>
  <c r="AV358" i="8"/>
  <c r="AV688" i="8"/>
  <c r="AV572" i="8"/>
  <c r="AV329" i="8"/>
  <c r="AV296" i="8"/>
  <c r="AV686" i="8"/>
  <c r="AV465" i="8"/>
  <c r="AV137" i="8"/>
  <c r="AV411" i="8"/>
  <c r="AV340" i="8"/>
  <c r="AV671" i="8"/>
  <c r="AV81" i="8"/>
  <c r="AV434" i="8"/>
  <c r="AV433" i="8"/>
  <c r="AV931" i="8"/>
  <c r="AV41" i="8"/>
  <c r="AD29" i="8"/>
  <c r="AY29" i="8" s="1"/>
  <c r="AV192" i="8"/>
  <c r="AV117" i="8"/>
  <c r="AV122" i="8"/>
  <c r="AV254" i="8"/>
  <c r="AV46" i="8"/>
  <c r="AV188" i="8"/>
  <c r="AV372" i="8"/>
  <c r="AV303" i="8"/>
  <c r="AV5" i="8"/>
  <c r="AB953" i="8"/>
  <c r="AM953" i="8" s="1"/>
  <c r="AV79" i="8"/>
  <c r="AV337" i="8"/>
  <c r="AV474" i="8"/>
  <c r="AV169" i="8"/>
  <c r="AD78" i="8"/>
  <c r="AY78" i="8" s="1"/>
  <c r="AV278" i="8"/>
  <c r="AV848" i="8"/>
  <c r="AV689" i="8"/>
  <c r="AV496" i="8"/>
  <c r="AV195" i="8"/>
  <c r="AD331" i="8"/>
  <c r="AY331" i="8" s="1"/>
  <c r="AV348" i="8"/>
  <c r="AV90" i="8"/>
  <c r="AV816" i="8"/>
  <c r="AE419" i="8"/>
  <c r="AN419" i="8" s="1"/>
  <c r="AB376" i="8"/>
  <c r="AM376" i="8" s="1"/>
  <c r="AV356" i="8"/>
  <c r="AV65" i="8"/>
  <c r="AE1011" i="8"/>
  <c r="AN1011" i="8" s="1"/>
  <c r="AB109" i="8"/>
  <c r="AM109" i="8" s="1"/>
  <c r="AV471" i="8"/>
  <c r="AV970" i="8"/>
  <c r="AV952" i="8"/>
  <c r="AV659" i="8"/>
  <c r="AV825" i="8"/>
  <c r="AB399" i="8"/>
  <c r="AM399" i="8" s="1"/>
  <c r="AV624" i="8"/>
  <c r="AV313" i="8"/>
  <c r="AD429" i="8"/>
  <c r="AY429" i="8" s="1"/>
  <c r="AD118" i="8"/>
  <c r="AY118" i="8" s="1"/>
  <c r="AD183" i="8"/>
  <c r="AY183" i="8" s="1"/>
  <c r="AV271" i="8"/>
  <c r="AE19" i="8"/>
  <c r="AN19" i="8" s="1"/>
  <c r="AE112" i="8"/>
  <c r="AN112" i="8" s="1"/>
  <c r="AB94" i="8"/>
  <c r="AM94" i="8" s="1"/>
  <c r="AV714" i="8"/>
  <c r="AV488" i="8"/>
  <c r="AV33" i="8"/>
  <c r="AE713" i="8"/>
  <c r="AN713" i="8" s="1"/>
  <c r="AD61" i="8"/>
  <c r="AY61" i="8" s="1"/>
  <c r="AV149" i="8"/>
  <c r="AV300" i="8"/>
  <c r="AV612" i="8"/>
  <c r="AV571" i="8"/>
  <c r="AC420" i="8"/>
  <c r="AX420" i="8" s="1"/>
  <c r="AE359" i="8"/>
  <c r="AN359" i="8" s="1"/>
  <c r="AV402" i="8"/>
  <c r="AV100" i="8"/>
  <c r="AV585" i="8"/>
  <c r="AV867" i="8"/>
  <c r="AV267" i="8"/>
  <c r="AE493" i="8"/>
  <c r="AN493" i="8" s="1"/>
  <c r="AV388" i="8"/>
  <c r="AV182" i="8"/>
  <c r="AB605" i="8"/>
  <c r="AM605" i="8" s="1"/>
  <c r="AD387" i="8"/>
  <c r="AY387" i="8" s="1"/>
  <c r="AV551" i="8"/>
  <c r="AV786" i="8"/>
  <c r="AV450" i="8"/>
  <c r="AV683" i="8"/>
  <c r="AC837" i="8"/>
  <c r="AX837" i="8" s="1"/>
  <c r="AB449" i="8"/>
  <c r="AM449" i="8" s="1"/>
  <c r="AV10" i="8"/>
  <c r="AV547" i="8"/>
  <c r="AV217" i="8"/>
  <c r="AE851" i="8"/>
  <c r="AN851" i="8" s="1"/>
  <c r="AC599" i="8"/>
  <c r="AX599" i="8" s="1"/>
  <c r="AV244" i="8"/>
  <c r="AV580" i="8"/>
  <c r="AV637" i="8"/>
  <c r="AV760" i="8"/>
  <c r="AV446" i="8"/>
  <c r="AV529" i="8"/>
  <c r="AV619" i="8"/>
  <c r="AV781" i="8"/>
  <c r="AV458" i="8"/>
  <c r="AV1027" i="8"/>
  <c r="AV880" i="8"/>
  <c r="AV428" i="8"/>
  <c r="AV439" i="8"/>
  <c r="AV410" i="8"/>
  <c r="AE136" i="8"/>
  <c r="AN136" i="8" s="1"/>
  <c r="AV762" i="8"/>
  <c r="AD386" i="8"/>
  <c r="AY386" i="8" s="1"/>
  <c r="AV874" i="8"/>
  <c r="AV177" i="8"/>
  <c r="AV524" i="8"/>
  <c r="AV448" i="8"/>
  <c r="AD1012" i="8"/>
  <c r="AY1012" i="8" s="1"/>
  <c r="AV669" i="8"/>
  <c r="AE95" i="8"/>
  <c r="AN95" i="8" s="1"/>
  <c r="AB7" i="8"/>
  <c r="AM7" i="8" s="1"/>
  <c r="AV559" i="8"/>
  <c r="AV782" i="8"/>
  <c r="AB900" i="8"/>
  <c r="AM900" i="8" s="1"/>
  <c r="AV967" i="8"/>
  <c r="AB265" i="8"/>
  <c r="AM265" i="8" s="1"/>
  <c r="AV554" i="8"/>
  <c r="AV553" i="8"/>
  <c r="AV854" i="8"/>
  <c r="AB342" i="8"/>
  <c r="AM342" i="8" s="1"/>
  <c r="AV158" i="8"/>
  <c r="AV703" i="8"/>
  <c r="AV768" i="8"/>
  <c r="AE897" i="8"/>
  <c r="AN897" i="8" s="1"/>
  <c r="AV425" i="8"/>
  <c r="AV944" i="8"/>
  <c r="AV884" i="8"/>
  <c r="AV257" i="8"/>
  <c r="AV39" i="8"/>
  <c r="AE22" i="8"/>
  <c r="AN22" i="8" s="1"/>
  <c r="AB98" i="8"/>
  <c r="AM98" i="8" s="1"/>
  <c r="AV48" i="8"/>
  <c r="AV38" i="8"/>
  <c r="AB184" i="8"/>
  <c r="AM184" i="8" s="1"/>
  <c r="AV63" i="8"/>
  <c r="AE643" i="8"/>
  <c r="AN643" i="8" s="1"/>
  <c r="AB62" i="8"/>
  <c r="AM62" i="8" s="1"/>
  <c r="AE88" i="8"/>
  <c r="AN88" i="8" s="1"/>
  <c r="AD499" i="8"/>
  <c r="AY499" i="8" s="1"/>
  <c r="AV288" i="8"/>
  <c r="AV150" i="8"/>
  <c r="AE951" i="8"/>
  <c r="AN951" i="8" s="1"/>
  <c r="AB80" i="8"/>
  <c r="AM80" i="8" s="1"/>
  <c r="AC766" i="8"/>
  <c r="AX766" i="8" s="1"/>
  <c r="AV238" i="8"/>
  <c r="AV396" i="8"/>
  <c r="AV1003" i="8"/>
  <c r="AV455" i="8"/>
  <c r="AC84" i="8"/>
  <c r="AX84" i="8" s="1"/>
  <c r="AV381" i="8"/>
  <c r="AV258" i="8"/>
  <c r="AV347" i="8"/>
  <c r="AV179" i="8"/>
  <c r="AD803" i="8"/>
  <c r="AY803" i="8" s="1"/>
  <c r="AV233" i="8"/>
  <c r="AV464" i="8"/>
  <c r="AV156" i="8"/>
  <c r="AV492" i="8"/>
  <c r="AV797" i="8"/>
  <c r="AV1010" i="8"/>
  <c r="AV908" i="8"/>
  <c r="AB200" i="8"/>
  <c r="AM200" i="8" s="1"/>
  <c r="AB527" i="8"/>
  <c r="AM527" i="8" s="1"/>
  <c r="AV456" i="8"/>
  <c r="AV15" i="8"/>
  <c r="AV162" i="8"/>
  <c r="AV723" i="8"/>
  <c r="AV370" i="8"/>
  <c r="AB299" i="8"/>
  <c r="AM299" i="8" s="1"/>
  <c r="AB110" i="8"/>
  <c r="AM110" i="8" s="1"/>
  <c r="AV441" i="8"/>
  <c r="AD983" i="8"/>
  <c r="AY983" i="8" s="1"/>
  <c r="AC684" i="8"/>
  <c r="AX684" i="8" s="1"/>
  <c r="AV148" i="8"/>
  <c r="AV721" i="8"/>
  <c r="AV857" i="8"/>
  <c r="AE601" i="8"/>
  <c r="AN601" i="8" s="1"/>
  <c r="AB237" i="8"/>
  <c r="AM237" i="8" s="1"/>
  <c r="AV222" i="8"/>
  <c r="AV172" i="8"/>
  <c r="AV220" i="8"/>
  <c r="AV66" i="8"/>
  <c r="AV607" i="8"/>
  <c r="AV437" i="8"/>
  <c r="AV435" i="8"/>
  <c r="AV335" i="8"/>
  <c r="AV600" i="8"/>
  <c r="AC379" i="8"/>
  <c r="AX379" i="8" s="1"/>
  <c r="AV921" i="8"/>
  <c r="AV186" i="8"/>
  <c r="AV979" i="8"/>
  <c r="AE705" i="8"/>
  <c r="AN705" i="8" s="1"/>
  <c r="AV926" i="8"/>
  <c r="AB460" i="8"/>
  <c r="AM460" i="8" s="1"/>
  <c r="AD780" i="8"/>
  <c r="AY780" i="8" s="1"/>
  <c r="AV126" i="8"/>
  <c r="AE862" i="8"/>
  <c r="AN862" i="8" s="1"/>
  <c r="AV1028" i="8"/>
  <c r="AV928" i="8"/>
  <c r="AB956" i="8"/>
  <c r="AM956" i="8" s="1"/>
  <c r="AV621" i="8"/>
  <c r="AV733" i="8"/>
  <c r="AV596" i="8"/>
  <c r="AV888" i="8"/>
  <c r="AV678" i="8"/>
  <c r="AD883" i="8"/>
  <c r="AY883" i="8" s="1"/>
  <c r="AC899" i="8"/>
  <c r="AX899" i="8" s="1"/>
  <c r="AD417" i="8"/>
  <c r="AY417" i="8" s="1"/>
  <c r="AB228" i="8"/>
  <c r="AM228" i="8" s="1"/>
  <c r="AV75" i="8"/>
  <c r="AV784" i="8"/>
  <c r="AV638" i="8"/>
  <c r="AV96" i="8"/>
  <c r="AV985" i="8"/>
  <c r="AV833" i="8"/>
  <c r="AV774" i="8"/>
  <c r="AE266" i="8"/>
  <c r="AN266" i="8" s="1"/>
  <c r="AB276" i="8"/>
  <c r="AM276" i="8" s="1"/>
  <c r="AV330" i="8"/>
  <c r="AV317" i="8"/>
  <c r="AV775" i="8"/>
  <c r="AC828" i="8"/>
  <c r="AX828" i="8" s="1"/>
  <c r="AC298" i="8"/>
  <c r="AX298" i="8" s="1"/>
  <c r="AV518" i="8"/>
  <c r="AV67" i="8"/>
  <c r="AV180" i="8"/>
  <c r="AV767" i="8"/>
  <c r="AB374" i="8"/>
  <c r="AM374" i="8" s="1"/>
  <c r="AV52" i="8"/>
  <c r="AV964" i="8"/>
  <c r="AV630" i="8"/>
  <c r="AB91" i="8"/>
  <c r="AM91" i="8" s="1"/>
  <c r="AV101" i="8"/>
  <c r="AD915" i="8"/>
  <c r="AY915" i="8" s="1"/>
  <c r="AB863" i="8"/>
  <c r="AM863" i="8" s="1"/>
  <c r="AE240" i="8"/>
  <c r="AN240" i="8" s="1"/>
  <c r="AV32" i="8"/>
  <c r="AV197" i="8"/>
  <c r="AC194" i="8"/>
  <c r="AX194" i="8" s="1"/>
  <c r="AV830" i="8"/>
  <c r="AV215" i="8"/>
  <c r="AV497" i="8"/>
  <c r="AV218" i="8"/>
  <c r="AV656" i="8"/>
  <c r="AB166" i="8"/>
  <c r="AM166" i="8" s="1"/>
  <c r="AV285" i="8"/>
  <c r="AV631" i="8"/>
  <c r="AV486" i="8"/>
  <c r="AB55" i="8"/>
  <c r="AM55" i="8" s="1"/>
  <c r="AV17" i="8"/>
  <c r="AV133" i="8"/>
  <c r="AV345" i="8"/>
  <c r="AV176" i="8"/>
  <c r="AV382" i="8"/>
  <c r="AV696" i="8"/>
  <c r="AV213" i="8"/>
  <c r="AV13" i="8"/>
  <c r="AV127" i="8"/>
  <c r="AV949" i="8"/>
  <c r="AV245" i="8"/>
  <c r="AV779" i="8"/>
  <c r="AV675" i="8"/>
  <c r="AB852" i="8"/>
  <c r="AM852" i="8" s="1"/>
  <c r="AV852" i="8"/>
  <c r="AD521" i="8"/>
  <c r="AY521" i="8" s="1"/>
  <c r="AB77" i="8"/>
  <c r="AM77" i="8" s="1"/>
  <c r="AV264" i="8"/>
  <c r="AV25" i="8"/>
  <c r="AV695" i="8"/>
  <c r="AV325" i="8"/>
  <c r="AV573" i="8"/>
  <c r="AV562" i="8"/>
  <c r="AV472" i="8"/>
  <c r="AV355" i="8"/>
  <c r="AV250" i="8"/>
  <c r="AB614" i="8"/>
  <c r="AM614" i="8" s="1"/>
  <c r="AE495" i="8"/>
  <c r="AN495" i="8" s="1"/>
  <c r="AV495" i="8"/>
  <c r="AE987" i="8"/>
  <c r="AN987" i="8" s="1"/>
  <c r="AV987" i="8"/>
  <c r="AB631" i="8"/>
  <c r="AM631" i="8" s="1"/>
  <c r="AV107" i="8"/>
  <c r="AV406" i="8"/>
  <c r="AV334" i="8"/>
  <c r="AV870" i="8"/>
  <c r="AE501" i="8"/>
  <c r="AN501" i="8" s="1"/>
  <c r="AV501" i="8"/>
  <c r="AB1017" i="8"/>
  <c r="AM1017" i="8" s="1"/>
  <c r="AV68" i="8"/>
  <c r="AV99" i="8"/>
  <c r="AV19" i="8"/>
  <c r="AV755" i="8"/>
  <c r="AV47" i="8"/>
  <c r="AV973" i="8"/>
  <c r="AB854" i="8"/>
  <c r="AM854" i="8" s="1"/>
  <c r="AE704" i="8"/>
  <c r="AN704" i="8" s="1"/>
  <c r="AV704" i="8"/>
  <c r="AV917" i="8"/>
  <c r="AV294" i="8"/>
  <c r="AD171" i="8"/>
  <c r="AY171" i="8" s="1"/>
  <c r="AB99" i="8"/>
  <c r="AM99" i="8" s="1"/>
  <c r="AB205" i="8"/>
  <c r="AM205" i="8" s="1"/>
  <c r="AB382" i="8"/>
  <c r="AM382" i="8" s="1"/>
  <c r="AB493" i="8"/>
  <c r="AM493" i="8" s="1"/>
  <c r="AB497" i="8"/>
  <c r="AM497" i="8" s="1"/>
  <c r="AB285" i="8"/>
  <c r="AM285" i="8" s="1"/>
  <c r="AB47" i="8"/>
  <c r="AM47" i="8" s="1"/>
  <c r="AB215" i="8"/>
  <c r="AM215" i="8" s="1"/>
  <c r="AC830" i="8"/>
  <c r="AX830" i="8" s="1"/>
  <c r="AD77" i="8"/>
  <c r="AY77" i="8" s="1"/>
  <c r="AB345" i="8"/>
  <c r="AM345" i="8" s="1"/>
  <c r="AC68" i="8"/>
  <c r="AX68" i="8" s="1"/>
  <c r="AB68" i="8"/>
  <c r="AM68" i="8" s="1"/>
  <c r="AC77" i="8"/>
  <c r="AX77" i="8" s="1"/>
  <c r="AB716" i="8"/>
  <c r="AM716" i="8" s="1"/>
  <c r="AE618" i="8"/>
  <c r="AN618" i="8" s="1"/>
  <c r="AB618" i="8"/>
  <c r="AM618" i="8" s="1"/>
  <c r="AE544" i="8"/>
  <c r="AN544" i="8" s="1"/>
  <c r="AB544" i="8"/>
  <c r="AM544" i="8" s="1"/>
  <c r="AE974" i="8"/>
  <c r="AN974" i="8" s="1"/>
  <c r="AB974" i="8"/>
  <c r="AM974" i="8" s="1"/>
  <c r="AE681" i="8"/>
  <c r="AN681" i="8" s="1"/>
  <c r="AB681" i="8"/>
  <c r="AM681" i="8" s="1"/>
  <c r="AE329" i="8"/>
  <c r="AN329" i="8" s="1"/>
  <c r="AE748" i="8"/>
  <c r="AN748" i="8" s="1"/>
  <c r="AB748" i="8"/>
  <c r="AM748" i="8" s="1"/>
  <c r="AE282" i="8"/>
  <c r="AN282" i="8" s="1"/>
  <c r="AB282" i="8"/>
  <c r="AM282" i="8" s="1"/>
  <c r="AE358" i="8"/>
  <c r="AN358" i="8" s="1"/>
  <c r="AB358" i="8"/>
  <c r="AM358" i="8" s="1"/>
  <c r="AE676" i="8"/>
  <c r="AN676" i="8" s="1"/>
  <c r="AB676" i="8"/>
  <c r="AM676" i="8" s="1"/>
  <c r="AE632" i="8"/>
  <c r="AN632" i="8" s="1"/>
  <c r="AE821" i="8"/>
  <c r="AN821" i="8" s="1"/>
  <c r="AB821" i="8"/>
  <c r="AM821" i="8" s="1"/>
  <c r="AE834" i="8"/>
  <c r="AN834" i="8" s="1"/>
  <c r="AB834" i="8"/>
  <c r="AM834" i="8" s="1"/>
  <c r="AB239" i="8"/>
  <c r="AM239" i="8" s="1"/>
  <c r="AE27" i="8"/>
  <c r="AN27" i="8" s="1"/>
  <c r="AE338" i="8"/>
  <c r="AN338" i="8" s="1"/>
  <c r="AE937" i="8"/>
  <c r="AN937" i="8" s="1"/>
  <c r="AE477" i="8"/>
  <c r="AN477" i="8" s="1"/>
  <c r="AD477" i="8"/>
  <c r="AY477" i="8" s="1"/>
  <c r="AB477" i="8"/>
  <c r="AM477" i="8" s="1"/>
  <c r="AE776" i="8"/>
  <c r="AN776" i="8" s="1"/>
  <c r="AB776" i="8"/>
  <c r="AM776" i="8" s="1"/>
  <c r="AB248" i="8"/>
  <c r="AM248" i="8" s="1"/>
  <c r="AE40" i="8"/>
  <c r="AN40" i="8" s="1"/>
  <c r="AE394" i="8"/>
  <c r="AN394" i="8" s="1"/>
  <c r="AE537" i="8"/>
  <c r="AN537" i="8" s="1"/>
  <c r="AD537" i="8"/>
  <c r="AY537" i="8" s="1"/>
  <c r="AB537" i="8"/>
  <c r="AM537" i="8" s="1"/>
  <c r="AE352" i="8"/>
  <c r="AN352" i="8" s="1"/>
  <c r="AB352" i="8"/>
  <c r="AM352" i="8" s="1"/>
  <c r="AC592" i="8"/>
  <c r="AX592" i="8" s="1"/>
  <c r="AE997" i="8"/>
  <c r="AN997" i="8" s="1"/>
  <c r="AC997" i="8"/>
  <c r="AX997" i="8" s="1"/>
  <c r="AB997" i="8"/>
  <c r="AM997" i="8" s="1"/>
  <c r="AE593" i="8"/>
  <c r="AN593" i="8" s="1"/>
  <c r="AC593" i="8"/>
  <c r="AX593" i="8" s="1"/>
  <c r="AB593" i="8"/>
  <c r="AM593" i="8" s="1"/>
  <c r="AE540" i="8"/>
  <c r="AN540" i="8" s="1"/>
  <c r="AE668" i="8"/>
  <c r="AN668" i="8" s="1"/>
  <c r="AB668" i="8"/>
  <c r="AM668" i="8" s="1"/>
  <c r="AC668" i="8"/>
  <c r="AX668" i="8" s="1"/>
  <c r="AC674" i="8"/>
  <c r="AX674" i="8" s="1"/>
  <c r="AE906" i="8"/>
  <c r="AN906" i="8" s="1"/>
  <c r="AC906" i="8"/>
  <c r="AX906" i="8" s="1"/>
  <c r="AB906" i="8"/>
  <c r="AM906" i="8" s="1"/>
  <c r="AE165" i="8"/>
  <c r="AN165" i="8" s="1"/>
  <c r="AD165" i="8"/>
  <c r="AY165" i="8" s="1"/>
  <c r="AB165" i="8"/>
  <c r="AM165" i="8" s="1"/>
  <c r="AC165" i="8"/>
  <c r="AX165" i="8" s="1"/>
  <c r="AE621" i="8"/>
  <c r="AN621" i="8" s="1"/>
  <c r="AB621" i="8"/>
  <c r="AM621" i="8" s="1"/>
  <c r="AC621" i="8"/>
  <c r="AX621" i="8" s="1"/>
  <c r="AE955" i="8"/>
  <c r="AN955" i="8" s="1"/>
  <c r="AC955" i="8"/>
  <c r="AX955" i="8" s="1"/>
  <c r="AB955" i="8"/>
  <c r="AM955" i="8" s="1"/>
  <c r="AE1026" i="8"/>
  <c r="AN1026" i="8" s="1"/>
  <c r="AC1026" i="8"/>
  <c r="AX1026" i="8" s="1"/>
  <c r="AB1026" i="8"/>
  <c r="AM1026" i="8" s="1"/>
  <c r="AE1004" i="8"/>
  <c r="AN1004" i="8" s="1"/>
  <c r="AB1004" i="8"/>
  <c r="AM1004" i="8" s="1"/>
  <c r="AC1004" i="8"/>
  <c r="AX1004" i="8" s="1"/>
  <c r="AE447" i="8"/>
  <c r="AN447" i="8" s="1"/>
  <c r="AD447" i="8"/>
  <c r="AY447" i="8" s="1"/>
  <c r="AC447" i="8"/>
  <c r="AX447" i="8" s="1"/>
  <c r="AB447" i="8"/>
  <c r="AM447" i="8" s="1"/>
  <c r="AE217" i="8"/>
  <c r="AN217" i="8" s="1"/>
  <c r="AE680" i="8"/>
  <c r="AN680" i="8" s="1"/>
  <c r="AC680" i="8"/>
  <c r="AX680" i="8" s="1"/>
  <c r="AB680" i="8"/>
  <c r="AM680" i="8" s="1"/>
  <c r="AB380" i="8"/>
  <c r="AM380" i="8" s="1"/>
  <c r="AE423" i="8"/>
  <c r="AN423" i="8" s="1"/>
  <c r="AD423" i="8"/>
  <c r="AY423" i="8" s="1"/>
  <c r="AB423" i="8"/>
  <c r="AM423" i="8" s="1"/>
  <c r="AC423" i="8"/>
  <c r="AX423" i="8" s="1"/>
  <c r="AE173" i="8"/>
  <c r="AN173" i="8" s="1"/>
  <c r="AC173" i="8"/>
  <c r="AX173" i="8" s="1"/>
  <c r="AB173" i="8"/>
  <c r="AM173" i="8" s="1"/>
  <c r="AE989" i="8"/>
  <c r="AN989" i="8" s="1"/>
  <c r="AC989" i="8"/>
  <c r="AX989" i="8" s="1"/>
  <c r="AB989" i="8"/>
  <c r="AM989" i="8" s="1"/>
  <c r="AE970" i="8"/>
  <c r="AN970" i="8" s="1"/>
  <c r="AC970" i="8"/>
  <c r="AX970" i="8" s="1"/>
  <c r="AC168" i="8"/>
  <c r="AX168" i="8" s="1"/>
  <c r="AE786" i="8"/>
  <c r="AN786" i="8" s="1"/>
  <c r="AE274" i="8"/>
  <c r="AN274" i="8" s="1"/>
  <c r="AB274" i="8"/>
  <c r="AM274" i="8" s="1"/>
  <c r="AC274" i="8"/>
  <c r="AX274" i="8" s="1"/>
  <c r="AE640" i="8"/>
  <c r="AN640" i="8" s="1"/>
  <c r="AC640" i="8"/>
  <c r="AX640" i="8" s="1"/>
  <c r="AB640" i="8"/>
  <c r="AM640" i="8" s="1"/>
  <c r="AE802" i="8"/>
  <c r="AN802" i="8" s="1"/>
  <c r="AB802" i="8"/>
  <c r="AM802" i="8" s="1"/>
  <c r="AC802" i="8"/>
  <c r="AX802" i="8" s="1"/>
  <c r="AE400" i="8"/>
  <c r="AN400" i="8" s="1"/>
  <c r="AB400" i="8"/>
  <c r="AM400" i="8" s="1"/>
  <c r="AC400" i="8"/>
  <c r="AX400" i="8" s="1"/>
  <c r="AE307" i="8"/>
  <c r="AN307" i="8" s="1"/>
  <c r="AE328" i="8"/>
  <c r="AN328" i="8" s="1"/>
  <c r="AC328" i="8"/>
  <c r="AX328" i="8" s="1"/>
  <c r="AB328" i="8"/>
  <c r="AM328" i="8" s="1"/>
  <c r="AE691" i="8"/>
  <c r="AN691" i="8" s="1"/>
  <c r="AC691" i="8"/>
  <c r="AX691" i="8" s="1"/>
  <c r="AB691" i="8"/>
  <c r="AM691" i="8" s="1"/>
  <c r="AE867" i="8"/>
  <c r="AN867" i="8" s="1"/>
  <c r="AE487" i="8"/>
  <c r="AN487" i="8" s="1"/>
  <c r="AC487" i="8"/>
  <c r="AX487" i="8" s="1"/>
  <c r="AB487" i="8"/>
  <c r="AM487" i="8" s="1"/>
  <c r="AE788" i="8"/>
  <c r="AN788" i="8" s="1"/>
  <c r="AC788" i="8"/>
  <c r="AX788" i="8" s="1"/>
  <c r="AB788" i="8"/>
  <c r="AM788" i="8" s="1"/>
  <c r="AE350" i="8"/>
  <c r="AN350" i="8" s="1"/>
  <c r="AC350" i="8"/>
  <c r="AX350" i="8" s="1"/>
  <c r="AB350" i="8"/>
  <c r="AM350" i="8" s="1"/>
  <c r="AD689" i="8"/>
  <c r="AY689" i="8" s="1"/>
  <c r="AE92" i="8"/>
  <c r="AN92" i="8" s="1"/>
  <c r="AC92" i="8"/>
  <c r="AX92" i="8" s="1"/>
  <c r="AB92" i="8"/>
  <c r="AM92" i="8" s="1"/>
  <c r="AE994" i="8"/>
  <c r="AN994" i="8" s="1"/>
  <c r="AC994" i="8"/>
  <c r="AX994" i="8" s="1"/>
  <c r="AB994" i="8"/>
  <c r="AM994" i="8" s="1"/>
  <c r="AE164" i="8"/>
  <c r="AN164" i="8" s="1"/>
  <c r="AC164" i="8"/>
  <c r="AX164" i="8" s="1"/>
  <c r="AB164" i="8"/>
  <c r="AM164" i="8" s="1"/>
  <c r="AE693" i="8"/>
  <c r="AN693" i="8" s="1"/>
  <c r="AD693" i="8"/>
  <c r="AY693" i="8" s="1"/>
  <c r="AC693" i="8"/>
  <c r="AX693" i="8" s="1"/>
  <c r="AB693" i="8"/>
  <c r="AM693" i="8" s="1"/>
  <c r="AC79" i="8"/>
  <c r="AX79" i="8" s="1"/>
  <c r="AE526" i="8"/>
  <c r="AN526" i="8" s="1"/>
  <c r="AB526" i="8"/>
  <c r="AM526" i="8" s="1"/>
  <c r="AB33" i="8"/>
  <c r="AM33" i="8" s="1"/>
  <c r="AE341" i="8"/>
  <c r="AN341" i="8" s="1"/>
  <c r="AC341" i="8"/>
  <c r="AX341" i="8" s="1"/>
  <c r="AB303" i="8"/>
  <c r="AM303" i="8" s="1"/>
  <c r="AB63" i="8"/>
  <c r="AM63" i="8" s="1"/>
  <c r="AE574" i="8"/>
  <c r="AN574" i="8" s="1"/>
  <c r="AB574" i="8"/>
  <c r="AM574" i="8" s="1"/>
  <c r="AC574" i="8"/>
  <c r="AX574" i="8" s="1"/>
  <c r="AE324" i="8"/>
  <c r="AN324" i="8" s="1"/>
  <c r="AE914" i="8"/>
  <c r="AN914" i="8" s="1"/>
  <c r="AC914" i="8"/>
  <c r="AX914" i="8" s="1"/>
  <c r="AB914" i="8"/>
  <c r="AM914" i="8" s="1"/>
  <c r="AB122" i="8"/>
  <c r="AM122" i="8" s="1"/>
  <c r="AB695" i="8"/>
  <c r="AM695" i="8" s="1"/>
  <c r="AB987" i="8"/>
  <c r="AM987" i="8" s="1"/>
  <c r="AB495" i="8"/>
  <c r="AM495" i="8" s="1"/>
  <c r="AB472" i="8"/>
  <c r="AM472" i="8" s="1"/>
  <c r="AE576" i="8"/>
  <c r="AN576" i="8" s="1"/>
  <c r="AB576" i="8"/>
  <c r="AM576" i="8" s="1"/>
  <c r="AE1016" i="8"/>
  <c r="AN1016" i="8" s="1"/>
  <c r="AD1016" i="8"/>
  <c r="AY1016" i="8" s="1"/>
  <c r="AB1016" i="8"/>
  <c r="AM1016" i="8" s="1"/>
  <c r="AE81" i="8"/>
  <c r="AN81" i="8" s="1"/>
  <c r="AB81" i="8"/>
  <c r="AM81" i="8" s="1"/>
  <c r="AC960" i="8"/>
  <c r="AX960" i="8" s="1"/>
  <c r="AE305" i="8"/>
  <c r="AN305" i="8" s="1"/>
  <c r="AC305" i="8"/>
  <c r="AX305" i="8" s="1"/>
  <c r="AB305" i="8"/>
  <c r="AM305" i="8" s="1"/>
  <c r="AE968" i="8"/>
  <c r="AN968" i="8" s="1"/>
  <c r="AC968" i="8"/>
  <c r="AX968" i="8" s="1"/>
  <c r="AE920" i="8"/>
  <c r="AN920" i="8" s="1"/>
  <c r="AC920" i="8"/>
  <c r="AX920" i="8" s="1"/>
  <c r="AB920" i="8"/>
  <c r="AM920" i="8" s="1"/>
  <c r="AE870" i="8"/>
  <c r="AN870" i="8" s="1"/>
  <c r="AE545" i="8"/>
  <c r="AN545" i="8" s="1"/>
  <c r="AC545" i="8"/>
  <c r="AX545" i="8" s="1"/>
  <c r="AB545" i="8"/>
  <c r="AM545" i="8" s="1"/>
  <c r="AE597" i="8"/>
  <c r="AN597" i="8" s="1"/>
  <c r="AC597" i="8"/>
  <c r="AX597" i="8" s="1"/>
  <c r="AE855" i="8"/>
  <c r="AN855" i="8" s="1"/>
  <c r="AC855" i="8"/>
  <c r="AX855" i="8" s="1"/>
  <c r="AB855" i="8"/>
  <c r="AM855" i="8" s="1"/>
  <c r="AE622" i="8"/>
  <c r="AN622" i="8" s="1"/>
  <c r="AC622" i="8"/>
  <c r="AX622" i="8" s="1"/>
  <c r="AC840" i="8"/>
  <c r="AX840" i="8" s="1"/>
  <c r="AE294" i="8"/>
  <c r="AN294" i="8" s="1"/>
  <c r="AC294" i="8"/>
  <c r="AX294" i="8" s="1"/>
  <c r="AE399" i="8"/>
  <c r="AN399" i="8" s="1"/>
  <c r="AC399" i="8"/>
  <c r="AX399" i="8" s="1"/>
  <c r="AE516" i="8"/>
  <c r="AN516" i="8" s="1"/>
  <c r="AC516" i="8"/>
  <c r="AX516" i="8" s="1"/>
  <c r="AB516" i="8"/>
  <c r="AM516" i="8" s="1"/>
  <c r="AE954" i="8"/>
  <c r="AN954" i="8" s="1"/>
  <c r="AC954" i="8"/>
  <c r="AX954" i="8" s="1"/>
  <c r="AB954" i="8"/>
  <c r="AM954" i="8" s="1"/>
  <c r="AE831" i="8"/>
  <c r="AN831" i="8" s="1"/>
  <c r="AC831" i="8"/>
  <c r="AX831" i="8" s="1"/>
  <c r="AB831" i="8"/>
  <c r="AM831" i="8" s="1"/>
  <c r="AE453" i="8"/>
  <c r="AN453" i="8" s="1"/>
  <c r="AC453" i="8"/>
  <c r="AX453" i="8" s="1"/>
  <c r="AB453" i="8"/>
  <c r="AM453" i="8" s="1"/>
  <c r="AE410" i="8"/>
  <c r="AN410" i="8" s="1"/>
  <c r="AE6" i="8"/>
  <c r="AN6" i="8" s="1"/>
  <c r="AC6" i="8"/>
  <c r="AX6" i="8" s="1"/>
  <c r="AB6" i="8"/>
  <c r="AM6" i="8" s="1"/>
  <c r="AE530" i="8"/>
  <c r="AN530" i="8" s="1"/>
  <c r="AC530" i="8"/>
  <c r="AX530" i="8" s="1"/>
  <c r="AB530" i="8"/>
  <c r="AM530" i="8" s="1"/>
  <c r="AE944" i="8"/>
  <c r="AN944" i="8" s="1"/>
  <c r="AE562" i="8"/>
  <c r="AN562" i="8" s="1"/>
  <c r="AC562" i="8"/>
  <c r="AX562" i="8" s="1"/>
  <c r="AE494" i="8"/>
  <c r="AN494" i="8" s="1"/>
  <c r="AC494" i="8"/>
  <c r="AX494" i="8" s="1"/>
  <c r="AB494" i="8"/>
  <c r="AM494" i="8" s="1"/>
  <c r="AE687" i="8"/>
  <c r="AN687" i="8" s="1"/>
  <c r="AB687" i="8"/>
  <c r="AM687" i="8" s="1"/>
  <c r="AC687" i="8"/>
  <c r="AX687" i="8" s="1"/>
  <c r="AE804" i="8"/>
  <c r="AN804" i="8" s="1"/>
  <c r="AC804" i="8"/>
  <c r="AX804" i="8" s="1"/>
  <c r="AC381" i="8"/>
  <c r="AX381" i="8" s="1"/>
  <c r="AC451" i="8"/>
  <c r="AX451" i="8" s="1"/>
  <c r="AE934" i="8"/>
  <c r="AN934" i="8" s="1"/>
  <c r="AC934" i="8"/>
  <c r="AX934" i="8" s="1"/>
  <c r="AE935" i="8"/>
  <c r="AN935" i="8" s="1"/>
  <c r="AC935" i="8"/>
  <c r="AX935" i="8" s="1"/>
  <c r="AE203" i="8"/>
  <c r="AN203" i="8" s="1"/>
  <c r="AC203" i="8"/>
  <c r="AX203" i="8" s="1"/>
  <c r="AE942" i="8"/>
  <c r="AN942" i="8" s="1"/>
  <c r="AE590" i="8"/>
  <c r="AN590" i="8" s="1"/>
  <c r="AC590" i="8"/>
  <c r="AX590" i="8" s="1"/>
  <c r="AE372" i="8"/>
  <c r="AN372" i="8" s="1"/>
  <c r="AC372" i="8"/>
  <c r="AX372" i="8" s="1"/>
  <c r="AC351" i="8"/>
  <c r="AX351" i="8" s="1"/>
  <c r="AE849" i="8"/>
  <c r="AN849" i="8" s="1"/>
  <c r="AC849" i="8"/>
  <c r="AX849" i="8" s="1"/>
  <c r="AE949" i="8"/>
  <c r="AN949" i="8" s="1"/>
  <c r="AC949" i="8"/>
  <c r="AX949" i="8" s="1"/>
  <c r="AE247" i="8"/>
  <c r="AN247" i="8" s="1"/>
  <c r="AC247" i="8"/>
  <c r="AX247" i="8" s="1"/>
  <c r="AE59" i="8"/>
  <c r="AN59" i="8" s="1"/>
  <c r="AC59" i="8"/>
  <c r="AX59" i="8" s="1"/>
  <c r="AE653" i="8"/>
  <c r="AN653" i="8" s="1"/>
  <c r="AC653" i="8"/>
  <c r="AX653" i="8" s="1"/>
  <c r="AE37" i="8"/>
  <c r="AN37" i="8" s="1"/>
  <c r="AC37" i="8"/>
  <c r="AX37" i="8" s="1"/>
  <c r="AB804" i="8"/>
  <c r="AM804" i="8" s="1"/>
  <c r="AB501" i="8"/>
  <c r="AM501" i="8" s="1"/>
  <c r="AE543" i="8"/>
  <c r="AN543" i="8" s="1"/>
  <c r="AB543" i="8"/>
  <c r="AM543" i="8" s="1"/>
  <c r="AE635" i="8"/>
  <c r="AN635" i="8" s="1"/>
  <c r="AC635" i="8"/>
  <c r="AX635" i="8" s="1"/>
  <c r="AB635" i="8"/>
  <c r="AM635" i="8" s="1"/>
  <c r="AE717" i="8"/>
  <c r="AN717" i="8" s="1"/>
  <c r="AD717" i="8"/>
  <c r="AY717" i="8" s="1"/>
  <c r="AC717" i="8"/>
  <c r="AX717" i="8" s="1"/>
  <c r="AB717" i="8"/>
  <c r="AM717" i="8" s="1"/>
  <c r="AC770" i="8"/>
  <c r="AX770" i="8" s="1"/>
  <c r="AB557" i="8"/>
  <c r="AM557" i="8" s="1"/>
  <c r="AD579" i="8"/>
  <c r="AY579" i="8" s="1"/>
  <c r="AC579" i="8"/>
  <c r="AX579" i="8" s="1"/>
  <c r="AE321" i="8"/>
  <c r="AN321" i="8" s="1"/>
  <c r="AD321" i="8"/>
  <c r="AY321" i="8" s="1"/>
  <c r="AC321" i="8"/>
  <c r="AX321" i="8" s="1"/>
  <c r="AB321" i="8"/>
  <c r="AM321" i="8" s="1"/>
  <c r="AB735" i="8"/>
  <c r="AM735" i="8" s="1"/>
  <c r="AE416" i="8"/>
  <c r="AN416" i="8" s="1"/>
  <c r="AD416" i="8"/>
  <c r="AY416" i="8" s="1"/>
  <c r="AD700" i="8"/>
  <c r="AY700" i="8" s="1"/>
  <c r="AC700" i="8"/>
  <c r="AX700" i="8" s="1"/>
  <c r="AE1024" i="8"/>
  <c r="AN1024" i="8" s="1"/>
  <c r="AD1024" i="8"/>
  <c r="AY1024" i="8" s="1"/>
  <c r="AC1024" i="8"/>
  <c r="AX1024" i="8" s="1"/>
  <c r="AB1024" i="8"/>
  <c r="AM1024" i="8" s="1"/>
  <c r="AE582" i="8"/>
  <c r="AN582" i="8" s="1"/>
  <c r="AC582" i="8"/>
  <c r="AX582" i="8" s="1"/>
  <c r="AD582" i="8"/>
  <c r="AY582" i="8" s="1"/>
  <c r="AB582" i="8"/>
  <c r="AM582" i="8" s="1"/>
  <c r="AE909" i="8"/>
  <c r="AN909" i="8" s="1"/>
  <c r="AD909" i="8"/>
  <c r="AY909" i="8" s="1"/>
  <c r="AC909" i="8"/>
  <c r="AX909" i="8" s="1"/>
  <c r="AB909" i="8"/>
  <c r="AM909" i="8" s="1"/>
  <c r="AE547" i="8"/>
  <c r="AN547" i="8" s="1"/>
  <c r="AD547" i="8"/>
  <c r="AY547" i="8" s="1"/>
  <c r="AC547" i="8"/>
  <c r="AX547" i="8" s="1"/>
  <c r="AB547" i="8"/>
  <c r="AM547" i="8" s="1"/>
  <c r="AE826" i="8"/>
  <c r="AN826" i="8" s="1"/>
  <c r="AD826" i="8"/>
  <c r="AY826" i="8" s="1"/>
  <c r="AC826" i="8"/>
  <c r="AX826" i="8" s="1"/>
  <c r="AB826" i="8"/>
  <c r="AM826" i="8" s="1"/>
  <c r="AC682" i="8"/>
  <c r="AX682" i="8" s="1"/>
  <c r="AE384" i="8"/>
  <c r="AN384" i="8" s="1"/>
  <c r="AE583" i="8"/>
  <c r="AN583" i="8" s="1"/>
  <c r="AD583" i="8"/>
  <c r="AY583" i="8" s="1"/>
  <c r="AC583" i="8"/>
  <c r="AX583" i="8" s="1"/>
  <c r="AB583" i="8"/>
  <c r="AM583" i="8" s="1"/>
  <c r="AE720" i="8"/>
  <c r="AN720" i="8" s="1"/>
  <c r="AC720" i="8"/>
  <c r="AX720" i="8" s="1"/>
  <c r="AB720" i="8"/>
  <c r="AM720" i="8" s="1"/>
  <c r="AE670" i="8"/>
  <c r="AN670" i="8" s="1"/>
  <c r="AD670" i="8"/>
  <c r="AY670" i="8" s="1"/>
  <c r="AB670" i="8"/>
  <c r="AM670" i="8" s="1"/>
  <c r="AC670" i="8"/>
  <c r="AX670" i="8" s="1"/>
  <c r="AE471" i="8"/>
  <c r="AN471" i="8" s="1"/>
  <c r="AC471" i="8"/>
  <c r="AX471" i="8" s="1"/>
  <c r="AB471" i="8"/>
  <c r="AM471" i="8" s="1"/>
  <c r="AC310" i="8"/>
  <c r="AX310" i="8" s="1"/>
  <c r="AE721" i="8"/>
  <c r="AN721" i="8" s="1"/>
  <c r="AE962" i="8"/>
  <c r="AN962" i="8" s="1"/>
  <c r="AC962" i="8"/>
  <c r="AX962" i="8" s="1"/>
  <c r="AD962" i="8"/>
  <c r="AY962" i="8" s="1"/>
  <c r="AB962" i="8"/>
  <c r="AM962" i="8" s="1"/>
  <c r="AE146" i="8"/>
  <c r="AN146" i="8" s="1"/>
  <c r="AC146" i="8"/>
  <c r="AX146" i="8" s="1"/>
  <c r="AB146" i="8"/>
  <c r="AM146" i="8" s="1"/>
  <c r="AD884" i="8"/>
  <c r="AY884" i="8" s="1"/>
  <c r="AB233" i="8"/>
  <c r="AM233" i="8" s="1"/>
  <c r="AE275" i="8"/>
  <c r="AN275" i="8" s="1"/>
  <c r="AD275" i="8"/>
  <c r="AY275" i="8" s="1"/>
  <c r="AC275" i="8"/>
  <c r="AX275" i="8" s="1"/>
  <c r="AB275" i="8"/>
  <c r="AM275" i="8" s="1"/>
  <c r="AE473" i="8"/>
  <c r="AN473" i="8" s="1"/>
  <c r="AC473" i="8"/>
  <c r="AX473" i="8" s="1"/>
  <c r="AD473" i="8"/>
  <c r="AY473" i="8" s="1"/>
  <c r="AB473" i="8"/>
  <c r="AM473" i="8" s="1"/>
  <c r="AE424" i="8"/>
  <c r="AN424" i="8" s="1"/>
  <c r="AC424" i="8"/>
  <c r="AX424" i="8" s="1"/>
  <c r="AB424" i="8"/>
  <c r="AM424" i="8" s="1"/>
  <c r="AE50" i="8"/>
  <c r="AN50" i="8" s="1"/>
  <c r="AD50" i="8"/>
  <c r="AY50" i="8" s="1"/>
  <c r="AC50" i="8"/>
  <c r="AX50" i="8" s="1"/>
  <c r="AB50" i="8"/>
  <c r="AM50" i="8" s="1"/>
  <c r="AD97" i="8"/>
  <c r="AY97" i="8" s="1"/>
  <c r="AC97" i="8"/>
  <c r="AX97" i="8" s="1"/>
  <c r="AD585" i="8"/>
  <c r="AY585" i="8" s="1"/>
  <c r="AB607" i="8"/>
  <c r="AM607" i="8" s="1"/>
  <c r="AC607" i="8"/>
  <c r="AX607" i="8" s="1"/>
  <c r="AB84" i="8"/>
  <c r="AM84" i="8" s="1"/>
  <c r="AB1003" i="8"/>
  <c r="AM1003" i="8" s="1"/>
  <c r="AE634" i="8"/>
  <c r="AN634" i="8" s="1"/>
  <c r="AB634" i="8"/>
  <c r="AM634" i="8" s="1"/>
  <c r="AE149" i="8"/>
  <c r="AN149" i="8" s="1"/>
  <c r="AC149" i="8"/>
  <c r="AX149" i="8" s="1"/>
  <c r="AB149" i="8"/>
  <c r="AM149" i="8" s="1"/>
  <c r="AC279" i="8"/>
  <c r="AX279" i="8" s="1"/>
  <c r="AE466" i="8"/>
  <c r="AN466" i="8" s="1"/>
  <c r="AB466" i="8"/>
  <c r="AM466" i="8" s="1"/>
  <c r="AC466" i="8"/>
  <c r="AX466" i="8" s="1"/>
  <c r="AE43" i="8"/>
  <c r="AN43" i="8" s="1"/>
  <c r="AC43" i="8"/>
  <c r="AX43" i="8" s="1"/>
  <c r="AB43" i="8"/>
  <c r="AM43" i="8" s="1"/>
  <c r="AE333" i="8"/>
  <c r="AN333" i="8" s="1"/>
  <c r="AC333" i="8"/>
  <c r="AX333" i="8" s="1"/>
  <c r="AB333" i="8"/>
  <c r="AM333" i="8" s="1"/>
  <c r="AC220" i="8"/>
  <c r="AX220" i="8" s="1"/>
  <c r="AE488" i="8"/>
  <c r="AN488" i="8" s="1"/>
  <c r="AB488" i="8"/>
  <c r="AM488" i="8" s="1"/>
  <c r="AE196" i="8"/>
  <c r="AN196" i="8" s="1"/>
  <c r="AE262" i="8"/>
  <c r="AN262" i="8" s="1"/>
  <c r="AD262" i="8"/>
  <c r="AY262" i="8" s="1"/>
  <c r="AB262" i="8"/>
  <c r="AM262" i="8" s="1"/>
  <c r="AC262" i="8"/>
  <c r="AX262" i="8" s="1"/>
  <c r="AD443" i="8"/>
  <c r="AY443" i="8" s="1"/>
  <c r="AE362" i="8"/>
  <c r="AN362" i="8" s="1"/>
  <c r="AC362" i="8"/>
  <c r="AX362" i="8" s="1"/>
  <c r="AB362" i="8"/>
  <c r="AM362" i="8" s="1"/>
  <c r="AD959" i="8"/>
  <c r="AY959" i="8" s="1"/>
  <c r="AE500" i="8"/>
  <c r="AN500" i="8" s="1"/>
  <c r="AC500" i="8"/>
  <c r="AX500" i="8" s="1"/>
  <c r="AB500" i="8"/>
  <c r="AM500" i="8" s="1"/>
  <c r="AE25" i="8"/>
  <c r="AN25" i="8" s="1"/>
  <c r="AC25" i="8"/>
  <c r="AX25" i="8" s="1"/>
  <c r="AB264" i="8"/>
  <c r="AM264" i="8" s="1"/>
  <c r="AB203" i="8"/>
  <c r="AM203" i="8" s="1"/>
  <c r="AB250" i="8"/>
  <c r="AM250" i="8" s="1"/>
  <c r="AB968" i="8"/>
  <c r="AM968" i="8" s="1"/>
  <c r="AB973" i="8"/>
  <c r="AM973" i="8" s="1"/>
  <c r="AE255" i="8"/>
  <c r="AN255" i="8" s="1"/>
  <c r="AB255" i="8"/>
  <c r="AM255" i="8" s="1"/>
  <c r="AE758" i="8"/>
  <c r="AN758" i="8" s="1"/>
  <c r="AE658" i="8"/>
  <c r="AN658" i="8" s="1"/>
  <c r="AB658" i="8"/>
  <c r="AM658" i="8" s="1"/>
  <c r="AE296" i="8"/>
  <c r="AN296" i="8" s="1"/>
  <c r="AB296" i="8"/>
  <c r="AM296" i="8" s="1"/>
  <c r="AE140" i="8"/>
  <c r="AN140" i="8" s="1"/>
  <c r="AC140" i="8"/>
  <c r="AX140" i="8" s="1"/>
  <c r="AB140" i="8"/>
  <c r="AM140" i="8" s="1"/>
  <c r="AE966" i="8"/>
  <c r="AN966" i="8" s="1"/>
  <c r="AD966" i="8"/>
  <c r="AY966" i="8" s="1"/>
  <c r="AC966" i="8"/>
  <c r="AX966" i="8" s="1"/>
  <c r="AB966" i="8"/>
  <c r="AM966" i="8" s="1"/>
  <c r="AC979" i="8"/>
  <c r="AX979" i="8" s="1"/>
  <c r="AE293" i="8"/>
  <c r="AN293" i="8" s="1"/>
  <c r="AD293" i="8"/>
  <c r="AY293" i="8" s="1"/>
  <c r="AC293" i="8"/>
  <c r="AX293" i="8" s="1"/>
  <c r="AB293" i="8"/>
  <c r="AM293" i="8" s="1"/>
  <c r="AE893" i="8"/>
  <c r="AN893" i="8" s="1"/>
  <c r="AB893" i="8"/>
  <c r="AM893" i="8" s="1"/>
  <c r="AE478" i="8"/>
  <c r="AN478" i="8" s="1"/>
  <c r="AC478" i="8"/>
  <c r="AX478" i="8" s="1"/>
  <c r="AB478" i="8"/>
  <c r="AM478" i="8" s="1"/>
  <c r="AD478" i="8"/>
  <c r="AY478" i="8" s="1"/>
  <c r="AE742" i="8"/>
  <c r="AN742" i="8" s="1"/>
  <c r="AE457" i="8"/>
  <c r="AN457" i="8" s="1"/>
  <c r="AD457" i="8"/>
  <c r="AY457" i="8" s="1"/>
  <c r="AC457" i="8"/>
  <c r="AX457" i="8" s="1"/>
  <c r="AB457" i="8"/>
  <c r="AM457" i="8" s="1"/>
  <c r="AE730" i="8"/>
  <c r="AN730" i="8" s="1"/>
  <c r="AD730" i="8"/>
  <c r="AY730" i="8" s="1"/>
  <c r="AC730" i="8"/>
  <c r="AX730" i="8" s="1"/>
  <c r="AB730" i="8"/>
  <c r="AM730" i="8" s="1"/>
  <c r="AC235" i="8"/>
  <c r="AX235" i="8" s="1"/>
  <c r="AC558" i="8"/>
  <c r="AX558" i="8" s="1"/>
  <c r="AE598" i="8"/>
  <c r="AN598" i="8" s="1"/>
  <c r="AD598" i="8"/>
  <c r="AY598" i="8" s="1"/>
  <c r="AC598" i="8"/>
  <c r="AX598" i="8" s="1"/>
  <c r="AB598" i="8"/>
  <c r="AM598" i="8" s="1"/>
  <c r="AE398" i="8"/>
  <c r="AN398" i="8" s="1"/>
  <c r="AB398" i="8"/>
  <c r="AM398" i="8" s="1"/>
  <c r="AC398" i="8"/>
  <c r="AX398" i="8" s="1"/>
  <c r="AE71" i="8"/>
  <c r="AN71" i="8" s="1"/>
  <c r="AD71" i="8"/>
  <c r="AY71" i="8" s="1"/>
  <c r="AB71" i="8"/>
  <c r="AM71" i="8" s="1"/>
  <c r="AC71" i="8"/>
  <c r="AX71" i="8" s="1"/>
  <c r="AE941" i="8"/>
  <c r="AN941" i="8" s="1"/>
  <c r="AD941" i="8"/>
  <c r="AY941" i="8" s="1"/>
  <c r="AB941" i="8"/>
  <c r="AM941" i="8" s="1"/>
  <c r="AE314" i="8"/>
  <c r="AN314" i="8" s="1"/>
  <c r="AB314" i="8"/>
  <c r="AM314" i="8" s="1"/>
  <c r="AE335" i="8"/>
  <c r="AN335" i="8" s="1"/>
  <c r="AE982" i="8"/>
  <c r="AN982" i="8" s="1"/>
  <c r="AB982" i="8"/>
  <c r="AM982" i="8" s="1"/>
  <c r="AD982" i="8"/>
  <c r="AY982" i="8" s="1"/>
  <c r="AC982" i="8"/>
  <c r="AX982" i="8" s="1"/>
  <c r="AE857" i="8"/>
  <c r="AN857" i="8" s="1"/>
  <c r="AE507" i="8"/>
  <c r="AN507" i="8" s="1"/>
  <c r="AD833" i="8"/>
  <c r="AY833" i="8" s="1"/>
  <c r="AE439" i="8"/>
  <c r="AN439" i="8" s="1"/>
  <c r="AB439" i="8"/>
  <c r="AM439" i="8" s="1"/>
  <c r="AC439" i="8"/>
  <c r="AX439" i="8" s="1"/>
  <c r="AE948" i="8"/>
  <c r="AN948" i="8" s="1"/>
  <c r="AC875" i="8"/>
  <c r="AX875" i="8" s="1"/>
  <c r="AE356" i="8"/>
  <c r="AN356" i="8" s="1"/>
  <c r="AD356" i="8"/>
  <c r="AY356" i="8" s="1"/>
  <c r="AB356" i="8"/>
  <c r="AM356" i="8" s="1"/>
  <c r="AC356" i="8"/>
  <c r="AX356" i="8" s="1"/>
  <c r="AB388" i="8"/>
  <c r="AM388" i="8" s="1"/>
  <c r="AB765" i="8"/>
  <c r="AM765" i="8" s="1"/>
  <c r="AB819" i="8"/>
  <c r="AM819" i="8" s="1"/>
  <c r="AC347" i="8"/>
  <c r="AX347" i="8" s="1"/>
  <c r="AE281" i="8"/>
  <c r="AN281" i="8" s="1"/>
  <c r="AD281" i="8"/>
  <c r="AY281" i="8" s="1"/>
  <c r="AB281" i="8"/>
  <c r="AM281" i="8" s="1"/>
  <c r="AC281" i="8"/>
  <c r="AX281" i="8" s="1"/>
  <c r="AE365" i="8"/>
  <c r="AN365" i="8" s="1"/>
  <c r="AC365" i="8"/>
  <c r="AX365" i="8" s="1"/>
  <c r="AB365" i="8"/>
  <c r="AM365" i="8" s="1"/>
  <c r="AE975" i="8"/>
  <c r="AN975" i="8" s="1"/>
  <c r="AC353" i="8"/>
  <c r="AX353" i="8" s="1"/>
  <c r="AE629" i="8"/>
  <c r="AN629" i="8" s="1"/>
  <c r="AC629" i="8"/>
  <c r="AX629" i="8" s="1"/>
  <c r="AB629" i="8"/>
  <c r="AM629" i="8" s="1"/>
  <c r="AE986" i="8"/>
  <c r="AN986" i="8" s="1"/>
  <c r="AC986" i="8"/>
  <c r="AX986" i="8" s="1"/>
  <c r="AB986" i="8"/>
  <c r="AM986" i="8" s="1"/>
  <c r="AE848" i="8"/>
  <c r="AN848" i="8" s="1"/>
  <c r="AC848" i="8"/>
  <c r="AX848" i="8" s="1"/>
  <c r="AD848" i="8"/>
  <c r="AY848" i="8" s="1"/>
  <c r="AB848" i="8"/>
  <c r="AM848" i="8" s="1"/>
  <c r="AE202" i="8"/>
  <c r="AN202" i="8" s="1"/>
  <c r="AD202" i="8"/>
  <c r="AY202" i="8" s="1"/>
  <c r="AC202" i="8"/>
  <c r="AX202" i="8" s="1"/>
  <c r="AB202" i="8"/>
  <c r="AM202" i="8" s="1"/>
  <c r="AE42" i="8"/>
  <c r="AN42" i="8" s="1"/>
  <c r="AC42" i="8"/>
  <c r="AX42" i="8" s="1"/>
  <c r="AB42" i="8"/>
  <c r="AM42" i="8" s="1"/>
  <c r="AE9" i="8"/>
  <c r="AN9" i="8" s="1"/>
  <c r="AC9" i="8"/>
  <c r="AX9" i="8" s="1"/>
  <c r="AD9" i="8"/>
  <c r="AY9" i="8" s="1"/>
  <c r="AE31" i="8"/>
  <c r="AN31" i="8" s="1"/>
  <c r="AC31" i="8"/>
  <c r="AX31" i="8" s="1"/>
  <c r="AE573" i="8"/>
  <c r="AN573" i="8" s="1"/>
  <c r="AC573" i="8"/>
  <c r="AX573" i="8" s="1"/>
  <c r="AE534" i="8"/>
  <c r="AN534" i="8" s="1"/>
  <c r="AD534" i="8"/>
  <c r="AY534" i="8" s="1"/>
  <c r="AC534" i="8"/>
  <c r="AX534" i="8" s="1"/>
  <c r="AE406" i="8"/>
  <c r="AN406" i="8" s="1"/>
  <c r="AC406" i="8"/>
  <c r="AX406" i="8" s="1"/>
  <c r="AD406" i="8"/>
  <c r="AY406" i="8" s="1"/>
  <c r="AE673" i="8"/>
  <c r="AN673" i="8" s="1"/>
  <c r="AD673" i="8"/>
  <c r="AY673" i="8" s="1"/>
  <c r="AC673" i="8"/>
  <c r="AX673" i="8" s="1"/>
  <c r="AE940" i="8"/>
  <c r="AN940" i="8" s="1"/>
  <c r="AC940" i="8"/>
  <c r="AX940" i="8" s="1"/>
  <c r="AE176" i="8"/>
  <c r="AN176" i="8" s="1"/>
  <c r="AC176" i="8"/>
  <c r="AX176" i="8" s="1"/>
  <c r="AE360" i="8"/>
  <c r="AN360" i="8" s="1"/>
  <c r="AD360" i="8"/>
  <c r="AY360" i="8" s="1"/>
  <c r="AC360" i="8"/>
  <c r="AX360" i="8" s="1"/>
  <c r="AE325" i="8"/>
  <c r="AN325" i="8" s="1"/>
  <c r="AD325" i="8"/>
  <c r="AY325" i="8" s="1"/>
  <c r="AC325" i="8"/>
  <c r="AX325" i="8" s="1"/>
  <c r="AE342" i="8"/>
  <c r="AN342" i="8" s="1"/>
  <c r="AC342" i="8"/>
  <c r="AX342" i="8" s="1"/>
  <c r="AE133" i="8"/>
  <c r="AN133" i="8" s="1"/>
  <c r="AE1015" i="8"/>
  <c r="AN1015" i="8" s="1"/>
  <c r="AD1015" i="8"/>
  <c r="AY1015" i="8" s="1"/>
  <c r="AC1015" i="8"/>
  <c r="AX1015" i="8" s="1"/>
  <c r="AE319" i="8"/>
  <c r="AN319" i="8" s="1"/>
  <c r="AD319" i="8"/>
  <c r="AY319" i="8" s="1"/>
  <c r="AC319" i="8"/>
  <c r="AX319" i="8" s="1"/>
  <c r="AE17" i="8"/>
  <c r="AN17" i="8" s="1"/>
  <c r="AD17" i="8"/>
  <c r="AY17" i="8" s="1"/>
  <c r="AC17" i="8"/>
  <c r="AX17" i="8" s="1"/>
  <c r="AE122" i="8"/>
  <c r="AN122" i="8" s="1"/>
  <c r="AC122" i="8"/>
  <c r="AX122" i="8" s="1"/>
  <c r="AE452" i="8"/>
  <c r="AN452" i="8" s="1"/>
  <c r="AD452" i="8"/>
  <c r="AY452" i="8" s="1"/>
  <c r="AC452" i="8"/>
  <c r="AX452" i="8" s="1"/>
  <c r="AE127" i="8"/>
  <c r="AN127" i="8" s="1"/>
  <c r="AD127" i="8"/>
  <c r="AY127" i="8" s="1"/>
  <c r="AC127" i="8"/>
  <c r="AX127" i="8" s="1"/>
  <c r="AD98" i="8"/>
  <c r="AY98" i="8" s="1"/>
  <c r="AC98" i="8"/>
  <c r="AX98" i="8" s="1"/>
  <c r="AE72" i="8"/>
  <c r="AN72" i="8" s="1"/>
  <c r="AD72" i="8"/>
  <c r="AY72" i="8" s="1"/>
  <c r="AE13" i="8"/>
  <c r="AN13" i="8" s="1"/>
  <c r="AD13" i="8"/>
  <c r="AY13" i="8" s="1"/>
  <c r="AC13" i="8"/>
  <c r="AX13" i="8" s="1"/>
  <c r="AB21" i="8"/>
  <c r="AM21" i="8" s="1"/>
  <c r="AB32" i="8"/>
  <c r="AM32" i="8" s="1"/>
  <c r="AB59" i="8"/>
  <c r="AM59" i="8" s="1"/>
  <c r="AB849" i="8"/>
  <c r="AM849" i="8" s="1"/>
  <c r="AB360" i="8"/>
  <c r="AM360" i="8" s="1"/>
  <c r="AB31" i="8"/>
  <c r="AM31" i="8" s="1"/>
  <c r="AB935" i="8"/>
  <c r="AM935" i="8" s="1"/>
  <c r="AB486" i="8"/>
  <c r="AM486" i="8" s="1"/>
  <c r="AB213" i="8"/>
  <c r="AM213" i="8" s="1"/>
  <c r="AB355" i="8"/>
  <c r="AM355" i="8" s="1"/>
  <c r="AB622" i="8"/>
  <c r="AM622" i="8" s="1"/>
  <c r="AD398" i="8"/>
  <c r="AY398" i="8" s="1"/>
  <c r="AB891" i="8"/>
  <c r="AM891" i="8" s="1"/>
  <c r="AE373" i="8"/>
  <c r="AN373" i="8" s="1"/>
  <c r="AB373" i="8"/>
  <c r="AM373" i="8" s="1"/>
  <c r="AE411" i="8"/>
  <c r="AN411" i="8" s="1"/>
  <c r="AB411" i="8"/>
  <c r="AM411" i="8" s="1"/>
  <c r="AB686" i="8"/>
  <c r="AM686" i="8" s="1"/>
  <c r="AE719" i="8"/>
  <c r="AN719" i="8" s="1"/>
  <c r="AC719" i="8"/>
  <c r="AX719" i="8" s="1"/>
  <c r="AB719" i="8"/>
  <c r="AM719" i="8" s="1"/>
  <c r="AE489" i="8"/>
  <c r="AN489" i="8" s="1"/>
  <c r="AD489" i="8"/>
  <c r="AY489" i="8" s="1"/>
  <c r="AC489" i="8"/>
  <c r="AX489" i="8" s="1"/>
  <c r="AB489" i="8"/>
  <c r="AM489" i="8" s="1"/>
  <c r="AE706" i="8"/>
  <c r="AN706" i="8" s="1"/>
  <c r="AC126" i="8"/>
  <c r="AX126" i="8" s="1"/>
  <c r="AD126" i="8"/>
  <c r="AY126" i="8" s="1"/>
  <c r="AE510" i="8"/>
  <c r="AN510" i="8" s="1"/>
  <c r="AD510" i="8"/>
  <c r="AY510" i="8" s="1"/>
  <c r="AC510" i="8"/>
  <c r="AX510" i="8" s="1"/>
  <c r="AB510" i="8"/>
  <c r="AM510" i="8" s="1"/>
  <c r="AE796" i="8"/>
  <c r="AN796" i="8" s="1"/>
  <c r="AD796" i="8"/>
  <c r="AY796" i="8" s="1"/>
  <c r="AB796" i="8"/>
  <c r="AM796" i="8" s="1"/>
  <c r="AC796" i="8"/>
  <c r="AX796" i="8" s="1"/>
  <c r="AE947" i="8"/>
  <c r="AN947" i="8" s="1"/>
  <c r="AB947" i="8"/>
  <c r="AM947" i="8" s="1"/>
  <c r="AD947" i="8"/>
  <c r="AY947" i="8" s="1"/>
  <c r="AC947" i="8"/>
  <c r="AX947" i="8" s="1"/>
  <c r="AE858" i="8"/>
  <c r="AN858" i="8" s="1"/>
  <c r="AD858" i="8"/>
  <c r="AY858" i="8" s="1"/>
  <c r="AB858" i="8"/>
  <c r="AM858" i="8" s="1"/>
  <c r="AC858" i="8"/>
  <c r="AX858" i="8" s="1"/>
  <c r="AE620" i="8"/>
  <c r="AN620" i="8" s="1"/>
  <c r="AC620" i="8"/>
  <c r="AX620" i="8" s="1"/>
  <c r="AB620" i="8"/>
  <c r="AM620" i="8" s="1"/>
  <c r="AD620" i="8"/>
  <c r="AY620" i="8" s="1"/>
  <c r="AE155" i="8"/>
  <c r="AN155" i="8" s="1"/>
  <c r="AE636" i="8"/>
  <c r="AN636" i="8" s="1"/>
  <c r="AD636" i="8"/>
  <c r="AY636" i="8" s="1"/>
  <c r="AC636" i="8"/>
  <c r="AX636" i="8" s="1"/>
  <c r="AB636" i="8"/>
  <c r="AM636" i="8" s="1"/>
  <c r="AE284" i="8"/>
  <c r="AN284" i="8" s="1"/>
  <c r="AB284" i="8"/>
  <c r="AM284" i="8" s="1"/>
  <c r="AD284" i="8"/>
  <c r="AY284" i="8" s="1"/>
  <c r="AC284" i="8"/>
  <c r="AX284" i="8" s="1"/>
  <c r="AE1009" i="8"/>
  <c r="AN1009" i="8" s="1"/>
  <c r="AE967" i="8"/>
  <c r="AN967" i="8" s="1"/>
  <c r="AB967" i="8"/>
  <c r="AM967" i="8" s="1"/>
  <c r="AD967" i="8"/>
  <c r="AY967" i="8" s="1"/>
  <c r="AC256" i="8"/>
  <c r="AX256" i="8" s="1"/>
  <c r="AB256" i="8"/>
  <c r="AM256" i="8" s="1"/>
  <c r="AE782" i="8"/>
  <c r="AN782" i="8" s="1"/>
  <c r="AE1010" i="8"/>
  <c r="AN1010" i="8" s="1"/>
  <c r="AD1010" i="8"/>
  <c r="AY1010" i="8" s="1"/>
  <c r="AE228" i="8"/>
  <c r="AN228" i="8" s="1"/>
  <c r="AC228" i="8"/>
  <c r="AX228" i="8" s="1"/>
  <c r="AB39" i="8"/>
  <c r="AM39" i="8" s="1"/>
  <c r="AC647" i="8"/>
  <c r="AX647" i="8" s="1"/>
  <c r="AE584" i="8"/>
  <c r="AN584" i="8" s="1"/>
  <c r="AC584" i="8"/>
  <c r="AX584" i="8" s="1"/>
  <c r="AD584" i="8"/>
  <c r="AY584" i="8" s="1"/>
  <c r="AB584" i="8"/>
  <c r="AM584" i="8" s="1"/>
  <c r="AE737" i="8"/>
  <c r="AN737" i="8" s="1"/>
  <c r="AE418" i="8"/>
  <c r="AN418" i="8" s="1"/>
  <c r="AD418" i="8"/>
  <c r="AY418" i="8" s="1"/>
  <c r="AC418" i="8"/>
  <c r="AX418" i="8" s="1"/>
  <c r="AB418" i="8"/>
  <c r="AM418" i="8" s="1"/>
  <c r="AE852" i="8"/>
  <c r="AN852" i="8" s="1"/>
  <c r="AD852" i="8"/>
  <c r="AY852" i="8" s="1"/>
  <c r="AC852" i="8"/>
  <c r="AX852" i="8" s="1"/>
  <c r="AE344" i="8"/>
  <c r="AN344" i="8" s="1"/>
  <c r="AE886" i="8"/>
  <c r="AN886" i="8" s="1"/>
  <c r="AD886" i="8"/>
  <c r="AY886" i="8" s="1"/>
  <c r="AE195" i="8"/>
  <c r="AN195" i="8" s="1"/>
  <c r="AB195" i="8"/>
  <c r="AM195" i="8" s="1"/>
  <c r="AE828" i="8"/>
  <c r="AN828" i="8" s="1"/>
  <c r="AE710" i="8"/>
  <c r="AN710" i="8" s="1"/>
  <c r="AC710" i="8"/>
  <c r="AX710" i="8" s="1"/>
  <c r="AD710" i="8"/>
  <c r="AY710" i="8" s="1"/>
  <c r="AB710" i="8"/>
  <c r="AM710" i="8" s="1"/>
  <c r="AC367" i="8"/>
  <c r="AX367" i="8" s="1"/>
  <c r="AB367" i="8"/>
  <c r="AM367" i="8" s="1"/>
  <c r="AB946" i="8"/>
  <c r="AM946" i="8" s="1"/>
  <c r="AE396" i="8"/>
  <c r="AN396" i="8" s="1"/>
  <c r="AD396" i="8"/>
  <c r="AY396" i="8" s="1"/>
  <c r="AC396" i="8"/>
  <c r="AX396" i="8" s="1"/>
  <c r="AB396" i="8"/>
  <c r="AM396" i="8" s="1"/>
  <c r="AC518" i="8"/>
  <c r="AX518" i="8" s="1"/>
  <c r="AD518" i="8"/>
  <c r="AY518" i="8" s="1"/>
  <c r="AE278" i="8"/>
  <c r="AN278" i="8" s="1"/>
  <c r="AB278" i="8"/>
  <c r="AM278" i="8" s="1"/>
  <c r="AB370" i="8"/>
  <c r="AM370" i="8" s="1"/>
  <c r="AE58" i="8"/>
  <c r="AN58" i="8" s="1"/>
  <c r="AC58" i="8"/>
  <c r="AX58" i="8" s="1"/>
  <c r="AB58" i="8"/>
  <c r="AM58" i="8" s="1"/>
  <c r="AC476" i="8"/>
  <c r="AX476" i="8" s="1"/>
  <c r="AE739" i="8"/>
  <c r="AN739" i="8" s="1"/>
  <c r="AD739" i="8"/>
  <c r="AY739" i="8" s="1"/>
  <c r="AC739" i="8"/>
  <c r="AX739" i="8" s="1"/>
  <c r="AB739" i="8"/>
  <c r="AM739" i="8" s="1"/>
  <c r="AB243" i="8"/>
  <c r="AM243" i="8" s="1"/>
  <c r="AD515" i="8"/>
  <c r="AY515" i="8" s="1"/>
  <c r="AC515" i="8"/>
  <c r="AX515" i="8" s="1"/>
  <c r="AE922" i="8"/>
  <c r="AN922" i="8" s="1"/>
  <c r="AD922" i="8"/>
  <c r="AY922" i="8" s="1"/>
  <c r="AC922" i="8"/>
  <c r="AX922" i="8" s="1"/>
  <c r="AB922" i="8"/>
  <c r="AM922" i="8" s="1"/>
  <c r="AE964" i="8"/>
  <c r="AN964" i="8" s="1"/>
  <c r="AB964" i="8"/>
  <c r="AM964" i="8" s="1"/>
  <c r="AE727" i="8"/>
  <c r="AN727" i="8" s="1"/>
  <c r="AD727" i="8"/>
  <c r="AY727" i="8" s="1"/>
  <c r="AC727" i="8"/>
  <c r="AX727" i="8" s="1"/>
  <c r="AB727" i="8"/>
  <c r="AM727" i="8" s="1"/>
  <c r="AE172" i="8"/>
  <c r="AN172" i="8" s="1"/>
  <c r="AD172" i="8"/>
  <c r="AY172" i="8" s="1"/>
  <c r="AC172" i="8"/>
  <c r="AX172" i="8" s="1"/>
  <c r="AB172" i="8"/>
  <c r="AM172" i="8" s="1"/>
  <c r="AE111" i="8"/>
  <c r="AN111" i="8" s="1"/>
  <c r="AC111" i="8"/>
  <c r="AX111" i="8" s="1"/>
  <c r="AD111" i="8"/>
  <c r="AY111" i="8" s="1"/>
  <c r="AB111" i="8"/>
  <c r="AM111" i="8" s="1"/>
  <c r="AE28" i="8"/>
  <c r="AN28" i="8" s="1"/>
  <c r="AD28" i="8"/>
  <c r="AY28" i="8" s="1"/>
  <c r="AC28" i="8"/>
  <c r="AX28" i="8" s="1"/>
  <c r="AB28" i="8"/>
  <c r="AM28" i="8" s="1"/>
  <c r="AE24" i="8"/>
  <c r="AN24" i="8" s="1"/>
  <c r="AD24" i="8"/>
  <c r="AY24" i="8" s="1"/>
  <c r="AC24" i="8"/>
  <c r="AX24" i="8" s="1"/>
  <c r="AB24" i="8"/>
  <c r="AM24" i="8" s="1"/>
  <c r="AE292" i="8"/>
  <c r="AN292" i="8" s="1"/>
  <c r="AC292" i="8"/>
  <c r="AX292" i="8" s="1"/>
  <c r="AD292" i="8"/>
  <c r="AY292" i="8" s="1"/>
  <c r="AB292" i="8"/>
  <c r="AM292" i="8" s="1"/>
  <c r="AE939" i="8"/>
  <c r="AN939" i="8" s="1"/>
  <c r="AD939" i="8"/>
  <c r="AY939" i="8" s="1"/>
  <c r="AB939" i="8"/>
  <c r="AM939" i="8" s="1"/>
  <c r="AE1029" i="8"/>
  <c r="AN1029" i="8" s="1"/>
  <c r="AD1029" i="8"/>
  <c r="AY1029" i="8" s="1"/>
  <c r="AC1029" i="8"/>
  <c r="AX1029" i="8" s="1"/>
  <c r="AB1029" i="8"/>
  <c r="AM1029" i="8" s="1"/>
  <c r="AE117" i="8"/>
  <c r="AN117" i="8" s="1"/>
  <c r="AC117" i="8"/>
  <c r="AX117" i="8" s="1"/>
  <c r="AB117" i="8"/>
  <c r="AM117" i="8" s="1"/>
  <c r="AD391" i="8"/>
  <c r="AY391" i="8" s="1"/>
  <c r="AE26" i="8"/>
  <c r="AN26" i="8" s="1"/>
  <c r="AD26" i="8"/>
  <c r="AY26" i="8" s="1"/>
  <c r="AC26" i="8"/>
  <c r="AX26" i="8" s="1"/>
  <c r="AB26" i="8"/>
  <c r="AM26" i="8" s="1"/>
  <c r="AE846" i="8"/>
  <c r="AN846" i="8" s="1"/>
  <c r="AB1015" i="8"/>
  <c r="AM1015" i="8" s="1"/>
  <c r="AB372" i="8"/>
  <c r="AM372" i="8" s="1"/>
  <c r="AB590" i="8"/>
  <c r="AM590" i="8" s="1"/>
  <c r="AB491" i="8"/>
  <c r="AM491" i="8" s="1"/>
  <c r="AB245" i="8"/>
  <c r="AM245" i="8" s="1"/>
  <c r="AB656" i="8"/>
  <c r="AM656" i="8" s="1"/>
  <c r="AC939" i="8"/>
  <c r="AX939" i="8" s="1"/>
  <c r="AE1001" i="8"/>
  <c r="AN1001" i="8" s="1"/>
  <c r="AB1001" i="8"/>
  <c r="AM1001" i="8" s="1"/>
  <c r="AE732" i="8"/>
  <c r="AN732" i="8" s="1"/>
  <c r="AE1014" i="8"/>
  <c r="AN1014" i="8" s="1"/>
  <c r="AB1014" i="8"/>
  <c r="AM1014" i="8" s="1"/>
  <c r="AB433" i="8"/>
  <c r="AM433" i="8" s="1"/>
  <c r="AB83" i="8"/>
  <c r="AM83" i="8" s="1"/>
  <c r="AE378" i="8"/>
  <c r="AN378" i="8" s="1"/>
  <c r="AE907" i="8"/>
  <c r="AN907" i="8" s="1"/>
  <c r="AC907" i="8"/>
  <c r="AX907" i="8" s="1"/>
  <c r="AE206" i="8"/>
  <c r="AN206" i="8" s="1"/>
  <c r="AD206" i="8"/>
  <c r="AY206" i="8" s="1"/>
  <c r="AC206" i="8"/>
  <c r="AX206" i="8" s="1"/>
  <c r="AB206" i="8"/>
  <c r="AM206" i="8" s="1"/>
  <c r="AD304" i="8"/>
  <c r="AY304" i="8" s="1"/>
  <c r="AE655" i="8"/>
  <c r="AN655" i="8" s="1"/>
  <c r="AB655" i="8"/>
  <c r="AM655" i="8" s="1"/>
  <c r="AD655" i="8"/>
  <c r="AY655" i="8" s="1"/>
  <c r="AC655" i="8"/>
  <c r="AX655" i="8" s="1"/>
  <c r="AD943" i="8"/>
  <c r="AY943" i="8" s="1"/>
  <c r="AC943" i="8"/>
  <c r="AX943" i="8" s="1"/>
  <c r="AC667" i="8"/>
  <c r="AX667" i="8" s="1"/>
  <c r="AE980" i="8"/>
  <c r="AN980" i="8" s="1"/>
  <c r="AD980" i="8"/>
  <c r="AY980" i="8" s="1"/>
  <c r="AB980" i="8"/>
  <c r="AM980" i="8" s="1"/>
  <c r="AC980" i="8"/>
  <c r="AX980" i="8" s="1"/>
  <c r="AE750" i="8"/>
  <c r="AN750" i="8" s="1"/>
  <c r="AC750" i="8"/>
  <c r="AX750" i="8" s="1"/>
  <c r="AB750" i="8"/>
  <c r="AM750" i="8" s="1"/>
  <c r="AD750" i="8"/>
  <c r="AY750" i="8" s="1"/>
  <c r="AE595" i="8"/>
  <c r="AN595" i="8" s="1"/>
  <c r="AC595" i="8"/>
  <c r="AX595" i="8" s="1"/>
  <c r="AD595" i="8"/>
  <c r="AY595" i="8" s="1"/>
  <c r="AB595" i="8"/>
  <c r="AM595" i="8" s="1"/>
  <c r="AC187" i="8"/>
  <c r="AX187" i="8" s="1"/>
  <c r="AE777" i="8"/>
  <c r="AN777" i="8" s="1"/>
  <c r="AB777" i="8"/>
  <c r="AM777" i="8" s="1"/>
  <c r="AD777" i="8"/>
  <c r="AY777" i="8" s="1"/>
  <c r="AC777" i="8"/>
  <c r="AX777" i="8" s="1"/>
  <c r="AE392" i="8"/>
  <c r="AN392" i="8" s="1"/>
  <c r="AB392" i="8"/>
  <c r="AM392" i="8" s="1"/>
  <c r="AD392" i="8"/>
  <c r="AY392" i="8" s="1"/>
  <c r="AC392" i="8"/>
  <c r="AX392" i="8" s="1"/>
  <c r="AE506" i="8"/>
  <c r="AN506" i="8" s="1"/>
  <c r="AD506" i="8"/>
  <c r="AY506" i="8" s="1"/>
  <c r="AC506" i="8"/>
  <c r="AX506" i="8" s="1"/>
  <c r="AB506" i="8"/>
  <c r="AM506" i="8" s="1"/>
  <c r="AE929" i="8"/>
  <c r="AN929" i="8" s="1"/>
  <c r="AD929" i="8"/>
  <c r="AY929" i="8" s="1"/>
  <c r="AC929" i="8"/>
  <c r="AX929" i="8" s="1"/>
  <c r="AB929" i="8"/>
  <c r="AM929" i="8" s="1"/>
  <c r="AE513" i="8"/>
  <c r="AN513" i="8" s="1"/>
  <c r="AB513" i="8"/>
  <c r="AM513" i="8" s="1"/>
  <c r="AE10" i="8"/>
  <c r="AN10" i="8" s="1"/>
  <c r="AB10" i="8"/>
  <c r="AM10" i="8" s="1"/>
  <c r="AD10" i="8"/>
  <c r="AY10" i="8" s="1"/>
  <c r="AC10" i="8"/>
  <c r="AX10" i="8" s="1"/>
  <c r="AE854" i="8"/>
  <c r="AN854" i="8" s="1"/>
  <c r="AD854" i="8"/>
  <c r="AY854" i="8" s="1"/>
  <c r="AE456" i="8"/>
  <c r="AN456" i="8" s="1"/>
  <c r="AD456" i="8"/>
  <c r="AY456" i="8" s="1"/>
  <c r="AB456" i="8"/>
  <c r="AM456" i="8" s="1"/>
  <c r="AC456" i="8"/>
  <c r="AX456" i="8" s="1"/>
  <c r="AE265" i="8"/>
  <c r="AN265" i="8" s="1"/>
  <c r="AD265" i="8"/>
  <c r="AY265" i="8" s="1"/>
  <c r="AC265" i="8"/>
  <c r="AX265" i="8" s="1"/>
  <c r="AE242" i="8"/>
  <c r="AN242" i="8" s="1"/>
  <c r="AE900" i="8"/>
  <c r="AN900" i="8" s="1"/>
  <c r="AD839" i="8"/>
  <c r="AY839" i="8" s="1"/>
  <c r="AE559" i="8"/>
  <c r="AN559" i="8" s="1"/>
  <c r="AD559" i="8"/>
  <c r="AY559" i="8" s="1"/>
  <c r="AC559" i="8"/>
  <c r="AX559" i="8" s="1"/>
  <c r="AB559" i="8"/>
  <c r="AM559" i="8" s="1"/>
  <c r="AE7" i="8"/>
  <c r="AN7" i="8" s="1"/>
  <c r="AD7" i="8"/>
  <c r="AY7" i="8" s="1"/>
  <c r="AC675" i="8"/>
  <c r="AX675" i="8" s="1"/>
  <c r="AC207" i="8"/>
  <c r="AX207" i="8" s="1"/>
  <c r="AB207" i="8"/>
  <c r="AM207" i="8" s="1"/>
  <c r="AE295" i="8"/>
  <c r="AN295" i="8" s="1"/>
  <c r="AD295" i="8"/>
  <c r="AY295" i="8" s="1"/>
  <c r="AC295" i="8"/>
  <c r="AX295" i="8" s="1"/>
  <c r="AB295" i="8"/>
  <c r="AM295" i="8" s="1"/>
  <c r="AE761" i="8"/>
  <c r="AN761" i="8" s="1"/>
  <c r="AD761" i="8"/>
  <c r="AY761" i="8" s="1"/>
  <c r="AC761" i="8"/>
  <c r="AX761" i="8" s="1"/>
  <c r="AB761" i="8"/>
  <c r="AM761" i="8" s="1"/>
  <c r="AE75" i="8"/>
  <c r="AN75" i="8" s="1"/>
  <c r="AE334" i="8"/>
  <c r="AN334" i="8" s="1"/>
  <c r="AD334" i="8"/>
  <c r="AY334" i="8" s="1"/>
  <c r="AC334" i="8"/>
  <c r="AX334" i="8" s="1"/>
  <c r="AB646" i="8"/>
  <c r="AM646" i="8" s="1"/>
  <c r="AE648" i="8"/>
  <c r="AN648" i="8" s="1"/>
  <c r="AD648" i="8"/>
  <c r="AY648" i="8" s="1"/>
  <c r="AC648" i="8"/>
  <c r="AX648" i="8" s="1"/>
  <c r="AB648" i="8"/>
  <c r="AM648" i="8" s="1"/>
  <c r="AE214" i="8"/>
  <c r="AN214" i="8" s="1"/>
  <c r="AD214" i="8"/>
  <c r="AY214" i="8" s="1"/>
  <c r="AC214" i="8"/>
  <c r="AX214" i="8" s="1"/>
  <c r="AB214" i="8"/>
  <c r="AM214" i="8" s="1"/>
  <c r="AB437" i="8"/>
  <c r="AM437" i="8" s="1"/>
  <c r="AE376" i="8"/>
  <c r="AN376" i="8" s="1"/>
  <c r="AD376" i="8"/>
  <c r="AY376" i="8" s="1"/>
  <c r="AC376" i="8"/>
  <c r="AX376" i="8" s="1"/>
  <c r="AC950" i="8"/>
  <c r="AX950" i="8" s="1"/>
  <c r="AE193" i="8"/>
  <c r="AN193" i="8" s="1"/>
  <c r="AB193" i="8"/>
  <c r="AM193" i="8" s="1"/>
  <c r="AE521" i="8"/>
  <c r="AN521" i="8" s="1"/>
  <c r="AC521" i="8"/>
  <c r="AX521" i="8" s="1"/>
  <c r="AB521" i="8"/>
  <c r="AM521" i="8" s="1"/>
  <c r="AB778" i="8"/>
  <c r="AM778" i="8" s="1"/>
  <c r="AE428" i="8"/>
  <c r="AN428" i="8" s="1"/>
  <c r="AE1027" i="8"/>
  <c r="AN1027" i="8" s="1"/>
  <c r="AC1027" i="8"/>
  <c r="AX1027" i="8" s="1"/>
  <c r="AB1027" i="8"/>
  <c r="AM1027" i="8" s="1"/>
  <c r="AD1027" i="8"/>
  <c r="AY1027" i="8" s="1"/>
  <c r="AE458" i="8"/>
  <c r="AN458" i="8" s="1"/>
  <c r="AD458" i="8"/>
  <c r="AY458" i="8" s="1"/>
  <c r="AB458" i="8"/>
  <c r="AM458" i="8" s="1"/>
  <c r="AC458" i="8"/>
  <c r="AX458" i="8" s="1"/>
  <c r="AC838" i="8"/>
  <c r="AX838" i="8" s="1"/>
  <c r="AB838" i="8"/>
  <c r="AM838" i="8" s="1"/>
  <c r="AD616" i="8"/>
  <c r="AY616" i="8" s="1"/>
  <c r="AE224" i="8"/>
  <c r="AN224" i="8" s="1"/>
  <c r="AB957" i="8"/>
  <c r="AM957" i="8" s="1"/>
  <c r="AE529" i="8"/>
  <c r="AN529" i="8" s="1"/>
  <c r="AC529" i="8"/>
  <c r="AX529" i="8" s="1"/>
  <c r="AB529" i="8"/>
  <c r="AM529" i="8" s="1"/>
  <c r="AE446" i="8"/>
  <c r="AN446" i="8" s="1"/>
  <c r="AC446" i="8"/>
  <c r="AX446" i="8" s="1"/>
  <c r="AB446" i="8"/>
  <c r="AM446" i="8" s="1"/>
  <c r="AB847" i="8"/>
  <c r="AM847" i="8" s="1"/>
  <c r="AE580" i="8"/>
  <c r="AN580" i="8" s="1"/>
  <c r="AD580" i="8"/>
  <c r="AY580" i="8" s="1"/>
  <c r="AB580" i="8"/>
  <c r="AM580" i="8" s="1"/>
  <c r="AC580" i="8"/>
  <c r="AX580" i="8" s="1"/>
  <c r="AE244" i="8"/>
  <c r="AN244" i="8" s="1"/>
  <c r="AC244" i="8"/>
  <c r="AX244" i="8" s="1"/>
  <c r="AB244" i="8"/>
  <c r="AM244" i="8" s="1"/>
  <c r="AB894" i="8"/>
  <c r="AM894" i="8" s="1"/>
  <c r="AE375" i="8"/>
  <c r="AN375" i="8" s="1"/>
  <c r="AC375" i="8"/>
  <c r="AX375" i="8" s="1"/>
  <c r="AD375" i="8"/>
  <c r="AY375" i="8" s="1"/>
  <c r="AB375" i="8"/>
  <c r="AM375" i="8" s="1"/>
  <c r="AE53" i="8"/>
  <c r="AN53" i="8" s="1"/>
  <c r="AD53" i="8"/>
  <c r="AY53" i="8" s="1"/>
  <c r="AC53" i="8"/>
  <c r="AX53" i="8" s="1"/>
  <c r="AB53" i="8"/>
  <c r="AM53" i="8" s="1"/>
  <c r="AE421" i="8"/>
  <c r="AN421" i="8" s="1"/>
  <c r="AB421" i="8"/>
  <c r="AM421" i="8" s="1"/>
  <c r="AE625" i="8"/>
  <c r="AN625" i="8" s="1"/>
  <c r="AB625" i="8"/>
  <c r="AM625" i="8" s="1"/>
  <c r="AE177" i="8"/>
  <c r="AN177" i="8" s="1"/>
  <c r="AC177" i="8"/>
  <c r="AX177" i="8" s="1"/>
  <c r="AD177" i="8"/>
  <c r="AY177" i="8" s="1"/>
  <c r="AB177" i="8"/>
  <c r="AM177" i="8" s="1"/>
  <c r="AE602" i="8"/>
  <c r="AN602" i="8" s="1"/>
  <c r="AB602" i="8"/>
  <c r="AM602" i="8" s="1"/>
  <c r="AC602" i="8"/>
  <c r="AX602" i="8" s="1"/>
  <c r="AE225" i="8"/>
  <c r="AN225" i="8" s="1"/>
  <c r="AC225" i="8"/>
  <c r="AX225" i="8" s="1"/>
  <c r="AD225" i="8"/>
  <c r="AY225" i="8" s="1"/>
  <c r="AB225" i="8"/>
  <c r="AM225" i="8" s="1"/>
  <c r="AE144" i="8"/>
  <c r="AN144" i="8" s="1"/>
  <c r="AB144" i="8"/>
  <c r="AM144" i="8" s="1"/>
  <c r="AE163" i="8"/>
  <c r="AN163" i="8" s="1"/>
  <c r="AC163" i="8"/>
  <c r="AX163" i="8" s="1"/>
  <c r="AB163" i="8"/>
  <c r="AM163" i="8" s="1"/>
  <c r="AE450" i="8"/>
  <c r="AN450" i="8" s="1"/>
  <c r="AE435" i="8"/>
  <c r="AN435" i="8" s="1"/>
  <c r="AB435" i="8"/>
  <c r="AM435" i="8" s="1"/>
  <c r="AE551" i="8"/>
  <c r="AN551" i="8" s="1"/>
  <c r="AB551" i="8"/>
  <c r="AM551" i="8" s="1"/>
  <c r="AE660" i="8"/>
  <c r="AN660" i="8" s="1"/>
  <c r="AB660" i="8"/>
  <c r="AM660" i="8" s="1"/>
  <c r="AE627" i="8"/>
  <c r="AN627" i="8" s="1"/>
  <c r="AC627" i="8"/>
  <c r="AX627" i="8" s="1"/>
  <c r="AB627" i="8"/>
  <c r="AM627" i="8" s="1"/>
  <c r="AE965" i="8"/>
  <c r="AN965" i="8" s="1"/>
  <c r="AC965" i="8"/>
  <c r="AX965" i="8" s="1"/>
  <c r="AB965" i="8"/>
  <c r="AM965" i="8" s="1"/>
  <c r="AE685" i="8"/>
  <c r="AN685" i="8" s="1"/>
  <c r="AC685" i="8"/>
  <c r="AX685" i="8" s="1"/>
  <c r="AB685" i="8"/>
  <c r="AM685" i="8" s="1"/>
  <c r="AE561" i="8"/>
  <c r="AN561" i="8" s="1"/>
  <c r="AB609" i="8"/>
  <c r="AM609" i="8" s="1"/>
  <c r="AE395" i="8"/>
  <c r="AN395" i="8" s="1"/>
  <c r="AC395" i="8"/>
  <c r="AX395" i="8" s="1"/>
  <c r="AB395" i="8"/>
  <c r="AM395" i="8" s="1"/>
  <c r="AE152" i="8"/>
  <c r="AN152" i="8" s="1"/>
  <c r="AE425" i="8"/>
  <c r="AN425" i="8" s="1"/>
  <c r="AB425" i="8"/>
  <c r="AM425" i="8" s="1"/>
  <c r="AC633" i="8"/>
  <c r="AX633" i="8" s="1"/>
  <c r="AB633" i="8"/>
  <c r="AM633" i="8" s="1"/>
  <c r="AE258" i="8"/>
  <c r="AN258" i="8" s="1"/>
  <c r="AC258" i="8"/>
  <c r="AX258" i="8" s="1"/>
  <c r="AB258" i="8"/>
  <c r="AM258" i="8" s="1"/>
  <c r="AC414" i="8"/>
  <c r="AX414" i="8" s="1"/>
  <c r="AE910" i="8"/>
  <c r="AN910" i="8" s="1"/>
  <c r="AB910" i="8"/>
  <c r="AM910" i="8" s="1"/>
  <c r="AB971" i="8"/>
  <c r="AM971" i="8" s="1"/>
  <c r="AE299" i="8"/>
  <c r="AN299" i="8" s="1"/>
  <c r="AD299" i="8"/>
  <c r="AY299" i="8" s="1"/>
  <c r="AE166" i="8"/>
  <c r="AN166" i="8" s="1"/>
  <c r="AC166" i="8"/>
  <c r="AX166" i="8" s="1"/>
  <c r="AB653" i="8"/>
  <c r="AM653" i="8" s="1"/>
  <c r="AB271" i="8"/>
  <c r="AM271" i="8" s="1"/>
  <c r="AB247" i="8"/>
  <c r="AM247" i="8" s="1"/>
  <c r="AB393" i="8"/>
  <c r="AM393" i="8" s="1"/>
  <c r="AB643" i="8"/>
  <c r="AM643" i="8" s="1"/>
  <c r="AB268" i="8"/>
  <c r="AM268" i="8" s="1"/>
  <c r="AB613" i="8"/>
  <c r="AM613" i="8" s="1"/>
  <c r="AB934" i="8"/>
  <c r="AM934" i="8" s="1"/>
  <c r="AB419" i="8"/>
  <c r="AM419" i="8" s="1"/>
  <c r="AB267" i="8"/>
  <c r="AM267" i="8" s="1"/>
  <c r="AB907" i="8"/>
  <c r="AM907" i="8" s="1"/>
  <c r="AC141" i="8"/>
  <c r="AX141" i="8" s="1"/>
  <c r="AD58" i="8"/>
  <c r="AY58" i="8" s="1"/>
  <c r="AD668" i="8"/>
  <c r="AY668" i="8" s="1"/>
  <c r="AE615" i="8"/>
  <c r="AN615" i="8" s="1"/>
  <c r="AB615" i="8"/>
  <c r="AM615" i="8" s="1"/>
  <c r="AE594" i="8"/>
  <c r="AN594" i="8" s="1"/>
  <c r="AB594" i="8"/>
  <c r="AM594" i="8" s="1"/>
  <c r="AE657" i="8"/>
  <c r="AN657" i="8" s="1"/>
  <c r="AB657" i="8"/>
  <c r="AM657" i="8" s="1"/>
  <c r="AE746" i="8"/>
  <c r="AN746" i="8" s="1"/>
  <c r="AB746" i="8"/>
  <c r="AM746" i="8" s="1"/>
  <c r="AE434" i="8"/>
  <c r="AN434" i="8" s="1"/>
  <c r="AB434" i="8"/>
  <c r="AM434" i="8" s="1"/>
  <c r="AE779" i="8"/>
  <c r="AN779" i="8" s="1"/>
  <c r="AC779" i="8"/>
  <c r="AX779" i="8" s="1"/>
  <c r="AE845" i="8"/>
  <c r="AN845" i="8" s="1"/>
  <c r="AE539" i="8"/>
  <c r="AN539" i="8" s="1"/>
  <c r="AB539" i="8"/>
  <c r="AM539" i="8" s="1"/>
  <c r="AE921" i="8"/>
  <c r="AN921" i="8" s="1"/>
  <c r="AB921" i="8"/>
  <c r="AM921" i="8" s="1"/>
  <c r="AB718" i="8"/>
  <c r="AM718" i="8" s="1"/>
  <c r="AE1005" i="8"/>
  <c r="AN1005" i="8" s="1"/>
  <c r="AB1005" i="8"/>
  <c r="AM1005" i="8" s="1"/>
  <c r="AE479" i="8"/>
  <c r="AN479" i="8" s="1"/>
  <c r="AB479" i="8"/>
  <c r="AM479" i="8" s="1"/>
  <c r="AE892" i="8"/>
  <c r="AN892" i="8" s="1"/>
  <c r="AD892" i="8"/>
  <c r="AY892" i="8" s="1"/>
  <c r="AB892" i="8"/>
  <c r="AM892" i="8" s="1"/>
  <c r="AE617" i="8"/>
  <c r="AN617" i="8" s="1"/>
  <c r="AB617" i="8"/>
  <c r="AM617" i="8" s="1"/>
  <c r="AE699" i="8"/>
  <c r="AN699" i="8" s="1"/>
  <c r="AB699" i="8"/>
  <c r="AM699" i="8" s="1"/>
  <c r="AB578" i="8"/>
  <c r="AM578" i="8" s="1"/>
  <c r="AE734" i="8"/>
  <c r="AN734" i="8" s="1"/>
  <c r="AB734" i="8"/>
  <c r="AM734" i="8" s="1"/>
  <c r="AB842" i="8"/>
  <c r="AM842" i="8" s="1"/>
  <c r="AE669" i="8"/>
  <c r="AN669" i="8" s="1"/>
  <c r="AB669" i="8"/>
  <c r="AM669" i="8" s="1"/>
  <c r="AE608" i="8"/>
  <c r="AN608" i="8" s="1"/>
  <c r="AE645" i="8"/>
  <c r="AN645" i="8" s="1"/>
  <c r="AD645" i="8"/>
  <c r="AY645" i="8" s="1"/>
  <c r="AB645" i="8"/>
  <c r="AM645" i="8" s="1"/>
  <c r="AE108" i="8"/>
  <c r="AN108" i="8" s="1"/>
  <c r="AB108" i="8"/>
  <c r="AM108" i="8" s="1"/>
  <c r="AE874" i="8"/>
  <c r="AN874" i="8" s="1"/>
  <c r="AB874" i="8"/>
  <c r="AM874" i="8" s="1"/>
  <c r="AB843" i="8"/>
  <c r="AM843" i="8" s="1"/>
  <c r="AE639" i="8"/>
  <c r="AN639" i="8" s="1"/>
  <c r="AD639" i="8"/>
  <c r="AY639" i="8" s="1"/>
  <c r="AE1025" i="8"/>
  <c r="AN1025" i="8" s="1"/>
  <c r="AB1025" i="8"/>
  <c r="AM1025" i="8" s="1"/>
  <c r="AE90" i="8"/>
  <c r="AN90" i="8" s="1"/>
  <c r="AB90" i="8"/>
  <c r="AM90" i="8" s="1"/>
  <c r="AE896" i="8"/>
  <c r="AN896" i="8" s="1"/>
  <c r="AB896" i="8"/>
  <c r="AM896" i="8" s="1"/>
  <c r="AE100" i="8"/>
  <c r="AN100" i="8" s="1"/>
  <c r="AB100" i="8"/>
  <c r="AM100" i="8" s="1"/>
  <c r="AE189" i="8"/>
  <c r="AN189" i="8" s="1"/>
  <c r="AE844" i="8"/>
  <c r="AN844" i="8" s="1"/>
  <c r="AB844" i="8"/>
  <c r="AM844" i="8" s="1"/>
  <c r="AB368" i="8"/>
  <c r="AM368" i="8" s="1"/>
  <c r="AE586" i="8"/>
  <c r="AN586" i="8" s="1"/>
  <c r="AB586" i="8"/>
  <c r="AM586" i="8" s="1"/>
  <c r="AE226" i="8"/>
  <c r="AN226" i="8" s="1"/>
  <c r="AB226" i="8"/>
  <c r="AM226" i="8" s="1"/>
  <c r="AE238" i="8"/>
  <c r="AN238" i="8" s="1"/>
  <c r="AD238" i="8"/>
  <c r="AY238" i="8" s="1"/>
  <c r="AB238" i="8"/>
  <c r="AM238" i="8" s="1"/>
  <c r="AC238" i="8"/>
  <c r="AX238" i="8" s="1"/>
  <c r="AE978" i="8"/>
  <c r="AN978" i="8" s="1"/>
  <c r="AD978" i="8"/>
  <c r="AY978" i="8" s="1"/>
  <c r="AC978" i="8"/>
  <c r="AX978" i="8" s="1"/>
  <c r="AB978" i="8"/>
  <c r="AM978" i="8" s="1"/>
  <c r="AD67" i="8"/>
  <c r="AY67" i="8" s="1"/>
  <c r="AE67" i="8"/>
  <c r="AN67" i="8" s="1"/>
  <c r="AE300" i="8"/>
  <c r="AN300" i="8" s="1"/>
  <c r="AD300" i="8"/>
  <c r="AY300" i="8" s="1"/>
  <c r="AB300" i="8"/>
  <c r="AM300" i="8" s="1"/>
  <c r="AC300" i="8"/>
  <c r="AX300" i="8" s="1"/>
  <c r="AC999" i="8"/>
  <c r="AX999" i="8" s="1"/>
  <c r="AE589" i="8"/>
  <c r="AN589" i="8" s="1"/>
  <c r="AD589" i="8"/>
  <c r="AY589" i="8" s="1"/>
  <c r="AC589" i="8"/>
  <c r="AX589" i="8" s="1"/>
  <c r="AB589" i="8"/>
  <c r="AM589" i="8" s="1"/>
  <c r="AE337" i="8"/>
  <c r="AN337" i="8" s="1"/>
  <c r="AD337" i="8"/>
  <c r="AY337" i="8" s="1"/>
  <c r="AC337" i="8"/>
  <c r="AX337" i="8" s="1"/>
  <c r="AB337" i="8"/>
  <c r="AM337" i="8" s="1"/>
  <c r="AE57" i="8"/>
  <c r="AN57" i="8" s="1"/>
  <c r="AC57" i="8"/>
  <c r="AX57" i="8" s="1"/>
  <c r="AD57" i="8"/>
  <c r="AY57" i="8" s="1"/>
  <c r="AB57" i="8"/>
  <c r="AM57" i="8" s="1"/>
  <c r="AD76" i="8"/>
  <c r="AY76" i="8" s="1"/>
  <c r="AB76" i="8"/>
  <c r="AM76" i="8" s="1"/>
  <c r="AC76" i="8"/>
  <c r="AX76" i="8" s="1"/>
  <c r="AE171" i="8"/>
  <c r="AN171" i="8" s="1"/>
  <c r="AC171" i="8"/>
  <c r="AX171" i="8" s="1"/>
  <c r="AB171" i="8"/>
  <c r="AM171" i="8" s="1"/>
  <c r="AE227" i="8"/>
  <c r="AN227" i="8" s="1"/>
  <c r="AE728" i="8"/>
  <c r="AN728" i="8" s="1"/>
  <c r="AD728" i="8"/>
  <c r="AY728" i="8" s="1"/>
  <c r="AB728" i="8"/>
  <c r="AM728" i="8" s="1"/>
  <c r="AC728" i="8"/>
  <c r="AX728" i="8" s="1"/>
  <c r="AE714" i="8"/>
  <c r="AN714" i="8" s="1"/>
  <c r="AD714" i="8"/>
  <c r="AY714" i="8" s="1"/>
  <c r="AB714" i="8"/>
  <c r="AM714" i="8" s="1"/>
  <c r="AE158" i="8"/>
  <c r="AN158" i="8" s="1"/>
  <c r="AD158" i="8"/>
  <c r="AY158" i="8" s="1"/>
  <c r="AC158" i="8"/>
  <c r="AX158" i="8" s="1"/>
  <c r="AB158" i="8"/>
  <c r="AM158" i="8" s="1"/>
  <c r="AE442" i="8"/>
  <c r="AN442" i="8" s="1"/>
  <c r="AC442" i="8"/>
  <c r="AX442" i="8" s="1"/>
  <c r="AD442" i="8"/>
  <c r="AY442" i="8" s="1"/>
  <c r="AB442" i="8"/>
  <c r="AM442" i="8" s="1"/>
  <c r="AE222" i="8"/>
  <c r="AN222" i="8" s="1"/>
  <c r="AD222" i="8"/>
  <c r="AY222" i="8" s="1"/>
  <c r="AB222" i="8"/>
  <c r="AM222" i="8" s="1"/>
  <c r="AC222" i="8"/>
  <c r="AX222" i="8" s="1"/>
  <c r="AE326" i="8"/>
  <c r="AN326" i="8" s="1"/>
  <c r="AD326" i="8"/>
  <c r="AY326" i="8" s="1"/>
  <c r="AC326" i="8"/>
  <c r="AX326" i="8" s="1"/>
  <c r="AB326" i="8"/>
  <c r="AM326" i="8" s="1"/>
  <c r="AE426" i="8"/>
  <c r="AN426" i="8" s="1"/>
  <c r="AD426" i="8"/>
  <c r="AY426" i="8" s="1"/>
  <c r="AD204" i="8"/>
  <c r="AY204" i="8" s="1"/>
  <c r="AE1018" i="8"/>
  <c r="AN1018" i="8" s="1"/>
  <c r="AD1018" i="8"/>
  <c r="AY1018" i="8" s="1"/>
  <c r="AB1018" i="8"/>
  <c r="AM1018" i="8" s="1"/>
  <c r="AC1018" i="8"/>
  <c r="AX1018" i="8" s="1"/>
  <c r="AE232" i="8"/>
  <c r="AN232" i="8" s="1"/>
  <c r="AB452" i="8"/>
  <c r="AM452" i="8" s="1"/>
  <c r="AB319" i="8"/>
  <c r="AM319" i="8" s="1"/>
  <c r="AB351" i="8"/>
  <c r="AM351" i="8" s="1"/>
  <c r="AB673" i="8"/>
  <c r="AM673" i="8" s="1"/>
  <c r="AB830" i="8"/>
  <c r="AM830" i="8" s="1"/>
  <c r="AB917" i="8"/>
  <c r="AM917" i="8" s="1"/>
  <c r="AB218" i="8"/>
  <c r="AM218" i="8" s="1"/>
  <c r="AB550" i="8"/>
  <c r="AM550" i="8" s="1"/>
  <c r="AB597" i="8"/>
  <c r="AM597" i="8" s="1"/>
  <c r="AB704" i="8"/>
  <c r="AM704" i="8" s="1"/>
  <c r="AC893" i="8"/>
  <c r="AX893" i="8" s="1"/>
  <c r="AD986" i="8"/>
  <c r="AY986" i="8" s="1"/>
  <c r="AE755" i="8"/>
  <c r="AN755" i="8" s="1"/>
  <c r="AC755" i="8"/>
  <c r="AX755" i="8" s="1"/>
  <c r="AE55" i="8"/>
  <c r="AN55" i="8" s="1"/>
  <c r="AC55" i="8"/>
  <c r="AX55" i="8" s="1"/>
  <c r="AC134" i="8"/>
  <c r="AX134" i="8" s="1"/>
  <c r="AC881" i="8"/>
  <c r="AX881" i="8" s="1"/>
  <c r="AD352" i="8"/>
  <c r="AY352" i="8" s="1"/>
  <c r="AD358" i="8"/>
  <c r="AY358" i="8" s="1"/>
  <c r="AD576" i="8"/>
  <c r="AY576" i="8" s="1"/>
  <c r="AC205" i="8"/>
  <c r="AX205" i="8" s="1"/>
  <c r="AD134" i="8"/>
  <c r="AY134" i="8" s="1"/>
  <c r="AI285" i="8"/>
  <c r="AD285" i="8" s="1"/>
  <c r="AY285" i="8" s="1"/>
  <c r="AC285" i="8"/>
  <c r="AX285" i="8" s="1"/>
  <c r="AI22" i="8"/>
  <c r="AD22" i="8" s="1"/>
  <c r="AY22" i="8" s="1"/>
  <c r="AC22" i="8"/>
  <c r="AX22" i="8" s="1"/>
  <c r="AI45" i="8"/>
  <c r="AD631" i="8"/>
  <c r="AY631" i="8" s="1"/>
  <c r="AI991" i="8"/>
  <c r="AI403" i="8"/>
  <c r="AD695" i="8"/>
  <c r="AY695" i="8" s="1"/>
  <c r="AI221" i="8"/>
  <c r="AC221" i="8"/>
  <c r="AX221" i="8" s="1"/>
  <c r="AI936" i="8"/>
  <c r="AI643" i="8"/>
  <c r="AD643" i="8" s="1"/>
  <c r="AY643" i="8" s="1"/>
  <c r="AC643" i="8"/>
  <c r="AX643" i="8" s="1"/>
  <c r="AI520" i="8"/>
  <c r="AI345" i="8"/>
  <c r="AD345" i="8" s="1"/>
  <c r="AY345" i="8" s="1"/>
  <c r="AC345" i="8"/>
  <c r="AX345" i="8" s="1"/>
  <c r="AI315" i="8"/>
  <c r="AI713" i="8"/>
  <c r="AC713" i="8"/>
  <c r="AX713" i="8" s="1"/>
  <c r="AI382" i="8"/>
  <c r="AD382" i="8" s="1"/>
  <c r="AY382" i="8" s="1"/>
  <c r="AC382" i="8"/>
  <c r="AX382" i="8" s="1"/>
  <c r="AI519" i="8"/>
  <c r="AC519" i="8"/>
  <c r="AX519" i="8" s="1"/>
  <c r="AI268" i="8"/>
  <c r="AD268" i="8" s="1"/>
  <c r="AY268" i="8" s="1"/>
  <c r="AC268" i="8"/>
  <c r="AX268" i="8" s="1"/>
  <c r="AD215" i="8"/>
  <c r="AY215" i="8" s="1"/>
  <c r="AI696" i="8"/>
  <c r="AD696" i="8" s="1"/>
  <c r="AY696" i="8" s="1"/>
  <c r="AC696" i="8"/>
  <c r="AX696" i="8" s="1"/>
  <c r="AD166" i="8"/>
  <c r="AY166" i="8" s="1"/>
  <c r="AI86" i="8"/>
  <c r="AD86" i="8" s="1"/>
  <c r="AY86" i="8" s="1"/>
  <c r="AC86" i="8"/>
  <c r="AX86" i="8" s="1"/>
  <c r="AI30" i="8"/>
  <c r="AD868" i="8"/>
  <c r="AY868" i="8" s="1"/>
  <c r="AD405" i="8"/>
  <c r="AY405" i="8" s="1"/>
  <c r="AD258" i="8"/>
  <c r="AY258" i="8" s="1"/>
  <c r="AD627" i="8"/>
  <c r="AY627" i="8" s="1"/>
  <c r="AD551" i="8"/>
  <c r="AY551" i="8" s="1"/>
  <c r="AD163" i="8"/>
  <c r="AY163" i="8" s="1"/>
  <c r="AD832" i="8"/>
  <c r="AY832" i="8" s="1"/>
  <c r="AC631" i="8"/>
  <c r="AX631" i="8" s="1"/>
  <c r="AC695" i="8"/>
  <c r="AX695" i="8" s="1"/>
  <c r="AC99" i="8"/>
  <c r="AX99" i="8" s="1"/>
  <c r="AC112" i="8"/>
  <c r="AX112" i="8" s="1"/>
  <c r="AE536" i="8"/>
  <c r="AN536" i="8" s="1"/>
  <c r="AD536" i="8"/>
  <c r="AY536" i="8" s="1"/>
  <c r="AB536" i="8"/>
  <c r="AM536" i="8" s="1"/>
  <c r="AC652" i="8"/>
  <c r="AX652" i="8" s="1"/>
  <c r="AC215" i="8"/>
  <c r="AX215" i="8" s="1"/>
  <c r="AC551" i="8"/>
  <c r="AX551" i="8" s="1"/>
  <c r="AD55" i="8"/>
  <c r="AY55" i="8" s="1"/>
  <c r="AD68" i="8"/>
  <c r="AY68" i="8" s="1"/>
  <c r="AI383" i="8"/>
  <c r="AD99" i="8"/>
  <c r="AY99" i="8" s="1"/>
  <c r="AD652" i="8"/>
  <c r="AY652" i="8" s="1"/>
  <c r="AD19" i="8"/>
  <c r="AY19" i="8" s="1"/>
  <c r="AD755" i="8"/>
  <c r="AY755" i="8" s="1"/>
  <c r="AI47" i="8"/>
  <c r="AD47" i="8" s="1"/>
  <c r="AY47" i="8" s="1"/>
  <c r="AC47" i="8"/>
  <c r="AX47" i="8" s="1"/>
  <c r="AD205" i="8"/>
  <c r="AY205" i="8" s="1"/>
  <c r="AD914" i="8"/>
  <c r="AY914" i="8" s="1"/>
  <c r="AI467" i="8"/>
  <c r="AD467" i="8" s="1"/>
  <c r="AY467" i="8" s="1"/>
  <c r="AC467" i="8"/>
  <c r="AX467" i="8" s="1"/>
  <c r="AD574" i="8"/>
  <c r="AY574" i="8" s="1"/>
  <c r="AD63" i="8"/>
  <c r="AY63" i="8" s="1"/>
  <c r="AD143" i="8"/>
  <c r="AY143" i="8" s="1"/>
  <c r="AI526" i="8"/>
  <c r="AD526" i="8" s="1"/>
  <c r="AY526" i="8" s="1"/>
  <c r="AC526" i="8"/>
  <c r="AX526" i="8" s="1"/>
  <c r="AD132" i="8"/>
  <c r="AY132" i="8" s="1"/>
  <c r="AD79" i="8"/>
  <c r="AY79" i="8" s="1"/>
  <c r="AD239" i="8"/>
  <c r="AY239" i="8" s="1"/>
  <c r="AD871" i="8"/>
  <c r="AY871" i="8" s="1"/>
  <c r="AC497" i="8"/>
  <c r="AX497" i="8" s="1"/>
  <c r="AD497" i="8"/>
  <c r="AY497" i="8" s="1"/>
  <c r="AI420" i="8"/>
  <c r="AD420" i="8" s="1"/>
  <c r="AY420" i="8" s="1"/>
  <c r="AI789" i="8"/>
  <c r="AC987" i="8"/>
  <c r="AX987" i="8" s="1"/>
  <c r="AI987" i="8"/>
  <c r="AD987" i="8" s="1"/>
  <c r="AY987" i="8" s="1"/>
  <c r="AI890" i="8"/>
  <c r="AC495" i="8"/>
  <c r="AX495" i="8" s="1"/>
  <c r="AI495" i="8"/>
  <c r="AD495" i="8" s="1"/>
  <c r="AY495" i="8" s="1"/>
  <c r="AI977" i="8"/>
  <c r="AC971" i="8"/>
  <c r="AX971" i="8" s="1"/>
  <c r="AI971" i="8"/>
  <c r="AC910" i="8"/>
  <c r="AX910" i="8" s="1"/>
  <c r="AI910" i="8"/>
  <c r="AD910" i="8" s="1"/>
  <c r="AY910" i="8" s="1"/>
  <c r="AI816" i="8"/>
  <c r="AC230" i="8"/>
  <c r="AX230" i="8" s="1"/>
  <c r="AI230" i="8"/>
  <c r="AD230" i="8" s="1"/>
  <c r="AY230" i="8" s="1"/>
  <c r="AD633" i="8"/>
  <c r="AY633" i="8" s="1"/>
  <c r="AI425" i="8"/>
  <c r="AD425" i="8" s="1"/>
  <c r="AY425" i="8" s="1"/>
  <c r="AC425" i="8"/>
  <c r="AX425" i="8" s="1"/>
  <c r="AI628" i="8"/>
  <c r="AI152" i="8"/>
  <c r="AD395" i="8"/>
  <c r="AY395" i="8" s="1"/>
  <c r="AC175" i="8"/>
  <c r="AX175" i="8" s="1"/>
  <c r="AI175" i="8"/>
  <c r="AD175" i="8" s="1"/>
  <c r="AY175" i="8" s="1"/>
  <c r="AD685" i="8"/>
  <c r="AY685" i="8" s="1"/>
  <c r="AD965" i="8"/>
  <c r="AY965" i="8" s="1"/>
  <c r="AI156" i="8"/>
  <c r="AI660" i="8"/>
  <c r="AD660" i="8" s="1"/>
  <c r="AY660" i="8" s="1"/>
  <c r="AC660" i="8"/>
  <c r="AX660" i="8" s="1"/>
  <c r="AC604" i="8"/>
  <c r="AX604" i="8" s="1"/>
  <c r="AI604" i="8"/>
  <c r="AD604" i="8" s="1"/>
  <c r="AY604" i="8" s="1"/>
  <c r="AI712" i="8"/>
  <c r="AC435" i="8"/>
  <c r="AX435" i="8" s="1"/>
  <c r="AI435" i="8"/>
  <c r="AD435" i="8" s="1"/>
  <c r="AY435" i="8" s="1"/>
  <c r="AI450" i="8"/>
  <c r="AC144" i="8"/>
  <c r="AX144" i="8" s="1"/>
  <c r="AI144" i="8"/>
  <c r="AD144" i="8" s="1"/>
  <c r="AY144" i="8" s="1"/>
  <c r="AD602" i="8"/>
  <c r="AY602" i="8" s="1"/>
  <c r="AI346" i="8"/>
  <c r="AI449" i="8"/>
  <c r="AI860" i="8"/>
  <c r="AD625" i="8"/>
  <c r="AY625" i="8" s="1"/>
  <c r="AI421" i="8"/>
  <c r="AD421" i="8" s="1"/>
  <c r="AY421" i="8" s="1"/>
  <c r="AC421" i="8"/>
  <c r="AX421" i="8" s="1"/>
  <c r="AD244" i="8"/>
  <c r="AY244" i="8" s="1"/>
  <c r="AD731" i="8"/>
  <c r="AY731" i="8" s="1"/>
  <c r="AD529" i="8"/>
  <c r="AY529" i="8" s="1"/>
  <c r="AD404" i="8"/>
  <c r="AY404" i="8" s="1"/>
  <c r="AC299" i="8"/>
  <c r="AX299" i="8" s="1"/>
  <c r="AD170" i="8"/>
  <c r="AY170" i="8" s="1"/>
  <c r="AC625" i="8"/>
  <c r="AX625" i="8" s="1"/>
  <c r="AI240" i="8"/>
  <c r="AC240" i="8"/>
  <c r="AX240" i="8" s="1"/>
  <c r="AI283" i="8"/>
  <c r="AD176" i="8"/>
  <c r="AY176" i="8" s="1"/>
  <c r="AD573" i="8"/>
  <c r="AY573" i="8" s="1"/>
  <c r="AD830" i="8"/>
  <c r="AY830" i="8" s="1"/>
  <c r="AI8" i="8"/>
  <c r="AD8" i="8" s="1"/>
  <c r="AY8" i="8" s="1"/>
  <c r="AD194" i="8"/>
  <c r="AY194" i="8" s="1"/>
  <c r="AI264" i="8"/>
  <c r="AD264" i="8" s="1"/>
  <c r="AY264" i="8" s="1"/>
  <c r="AC264" i="8"/>
  <c r="AX264" i="8" s="1"/>
  <c r="AD25" i="8"/>
  <c r="AY25" i="8" s="1"/>
  <c r="AD500" i="8"/>
  <c r="AY500" i="8" s="1"/>
  <c r="AI74" i="8"/>
  <c r="AD362" i="8"/>
  <c r="AY362" i="8" s="1"/>
  <c r="AD188" i="8"/>
  <c r="AY188" i="8" s="1"/>
  <c r="AD196" i="8"/>
  <c r="AY196" i="8" s="1"/>
  <c r="AI488" i="8"/>
  <c r="AD488" i="8" s="1"/>
  <c r="AY488" i="8" s="1"/>
  <c r="AC488" i="8"/>
  <c r="AX488" i="8" s="1"/>
  <c r="AD333" i="8"/>
  <c r="AY333" i="8" s="1"/>
  <c r="AI288" i="8"/>
  <c r="AD288" i="8" s="1"/>
  <c r="AY288" i="8" s="1"/>
  <c r="AC288" i="8"/>
  <c r="AX288" i="8" s="1"/>
  <c r="AD43" i="8"/>
  <c r="AY43" i="8" s="1"/>
  <c r="AD466" i="8"/>
  <c r="AY466" i="8" s="1"/>
  <c r="AD634" i="8"/>
  <c r="AY634" i="8" s="1"/>
  <c r="AD146" i="8"/>
  <c r="AY146" i="8" s="1"/>
  <c r="AC634" i="8"/>
  <c r="AX634" i="8" s="1"/>
  <c r="AD446" i="8"/>
  <c r="AY446" i="8" s="1"/>
  <c r="AD619" i="8"/>
  <c r="AY619" i="8" s="1"/>
  <c r="AD729" i="8"/>
  <c r="AY729" i="8" s="1"/>
  <c r="AD940" i="8"/>
  <c r="AY940" i="8" s="1"/>
  <c r="AD31" i="8"/>
  <c r="AY31" i="8" s="1"/>
  <c r="AD42" i="8"/>
  <c r="AY42" i="8" s="1"/>
  <c r="AD629" i="8"/>
  <c r="AY629" i="8" s="1"/>
  <c r="AD365" i="8"/>
  <c r="AY365" i="8" s="1"/>
  <c r="AD765" i="8"/>
  <c r="AY765" i="8" s="1"/>
  <c r="AD279" i="8"/>
  <c r="AY279" i="8" s="1"/>
  <c r="AD861" i="8"/>
  <c r="AY861" i="8" s="1"/>
  <c r="AD336" i="8"/>
  <c r="AY336" i="8" s="1"/>
  <c r="AD1013" i="8"/>
  <c r="AY1013" i="8" s="1"/>
  <c r="AD424" i="8"/>
  <c r="AY424" i="8" s="1"/>
  <c r="AD233" i="8"/>
  <c r="AY233" i="8" s="1"/>
  <c r="AD310" i="8"/>
  <c r="AY310" i="8" s="1"/>
  <c r="AD720" i="8"/>
  <c r="AY720" i="8" s="1"/>
  <c r="AD893" i="8"/>
  <c r="AY893" i="8" s="1"/>
  <c r="AD37" i="8"/>
  <c r="AY37" i="8" s="1"/>
  <c r="AD653" i="8"/>
  <c r="AY653" i="8" s="1"/>
  <c r="AD20" i="8"/>
  <c r="AY20" i="8" s="1"/>
  <c r="AD59" i="8"/>
  <c r="AY59" i="8" s="1"/>
  <c r="AD863" i="8"/>
  <c r="AY863" i="8" s="1"/>
  <c r="AD247" i="8"/>
  <c r="AY247" i="8" s="1"/>
  <c r="AD949" i="8"/>
  <c r="AY949" i="8" s="1"/>
  <c r="AD849" i="8"/>
  <c r="AY849" i="8" s="1"/>
  <c r="AD372" i="8"/>
  <c r="AY372" i="8" s="1"/>
  <c r="AD590" i="8"/>
  <c r="AY590" i="8" s="1"/>
  <c r="AD49" i="8"/>
  <c r="AY49" i="8" s="1"/>
  <c r="AD180" i="8"/>
  <c r="AY180" i="8" s="1"/>
  <c r="AD203" i="8"/>
  <c r="AY203" i="8" s="1"/>
  <c r="AD935" i="8"/>
  <c r="AY935" i="8" s="1"/>
  <c r="AD934" i="8"/>
  <c r="AY934" i="8" s="1"/>
  <c r="AD805" i="8"/>
  <c r="AY805" i="8" s="1"/>
  <c r="AD402" i="8"/>
  <c r="AY402" i="8" s="1"/>
  <c r="AD381" i="8"/>
  <c r="AY381" i="8" s="1"/>
  <c r="AD804" i="8"/>
  <c r="AY804" i="8" s="1"/>
  <c r="AD401" i="8"/>
  <c r="AY401" i="8" s="1"/>
  <c r="AD491" i="8"/>
  <c r="AY491" i="8" s="1"/>
  <c r="AD411" i="8"/>
  <c r="AY411" i="8" s="1"/>
  <c r="AD150" i="8"/>
  <c r="AY150" i="8" s="1"/>
  <c r="AD164" i="8"/>
  <c r="AY164" i="8" s="1"/>
  <c r="AD994" i="8"/>
  <c r="AY994" i="8" s="1"/>
  <c r="AD92" i="8"/>
  <c r="AY92" i="8" s="1"/>
  <c r="AD806" i="8"/>
  <c r="AY806" i="8" s="1"/>
  <c r="AD252" i="8"/>
  <c r="AY252" i="8" s="1"/>
  <c r="AD350" i="8"/>
  <c r="AY350" i="8" s="1"/>
  <c r="AD788" i="8"/>
  <c r="AY788" i="8" s="1"/>
  <c r="AD487" i="8"/>
  <c r="AY487" i="8" s="1"/>
  <c r="AD691" i="8"/>
  <c r="AY691" i="8" s="1"/>
  <c r="AD190" i="8"/>
  <c r="AY190" i="8" s="1"/>
  <c r="AD328" i="8"/>
  <c r="AY328" i="8" s="1"/>
  <c r="AD889" i="8"/>
  <c r="AY889" i="8" s="1"/>
  <c r="AD400" i="8"/>
  <c r="AY400" i="8" s="1"/>
  <c r="AD464" i="8"/>
  <c r="AY464" i="8" s="1"/>
  <c r="AD802" i="8"/>
  <c r="AY802" i="8" s="1"/>
  <c r="AD640" i="8"/>
  <c r="AY640" i="8" s="1"/>
  <c r="AD148" i="8"/>
  <c r="AY148" i="8" s="1"/>
  <c r="AD274" i="8"/>
  <c r="AY274" i="8" s="1"/>
  <c r="AD811" i="8"/>
  <c r="AY811" i="8" s="1"/>
  <c r="AD186" i="8"/>
  <c r="AY186" i="8" s="1"/>
  <c r="AI812" i="8"/>
  <c r="AI946" i="8"/>
  <c r="AI828" i="8"/>
  <c r="AD828" i="8" s="1"/>
  <c r="AY828" i="8" s="1"/>
  <c r="AC195" i="8"/>
  <c r="AX195" i="8" s="1"/>
  <c r="AI195" i="8"/>
  <c r="AD195" i="8" s="1"/>
  <c r="AY195" i="8" s="1"/>
  <c r="AI344" i="8"/>
  <c r="AI366" i="8"/>
  <c r="AI902" i="8"/>
  <c r="AI419" i="8"/>
  <c r="AC193" i="8"/>
  <c r="AX193" i="8" s="1"/>
  <c r="AI193" i="8"/>
  <c r="AD193" i="8" s="1"/>
  <c r="AY193" i="8" s="1"/>
  <c r="AC213" i="8"/>
  <c r="AX213" i="8" s="1"/>
  <c r="AI213" i="8"/>
  <c r="AD213" i="8" s="1"/>
  <c r="AY213" i="8" s="1"/>
  <c r="AI885" i="8"/>
  <c r="AI684" i="8"/>
  <c r="AC437" i="8"/>
  <c r="AX437" i="8" s="1"/>
  <c r="AI437" i="8"/>
  <c r="AD437" i="8" s="1"/>
  <c r="AY437" i="8" s="1"/>
  <c r="AI145" i="8"/>
  <c r="AI549" i="8"/>
  <c r="AI646" i="8"/>
  <c r="AD276" i="8"/>
  <c r="AY276" i="8" s="1"/>
  <c r="AD687" i="8"/>
  <c r="AY687" i="8" s="1"/>
  <c r="AD267" i="8"/>
  <c r="AY267" i="8" s="1"/>
  <c r="AD494" i="8"/>
  <c r="AY494" i="8" s="1"/>
  <c r="AD562" i="8"/>
  <c r="AY562" i="8" s="1"/>
  <c r="AD944" i="8"/>
  <c r="AY944" i="8" s="1"/>
  <c r="AD530" i="8"/>
  <c r="AY530" i="8" s="1"/>
  <c r="AD1011" i="8"/>
  <c r="AY1011" i="8" s="1"/>
  <c r="AD6" i="8"/>
  <c r="AY6" i="8" s="1"/>
  <c r="AD410" i="8"/>
  <c r="AY410" i="8" s="1"/>
  <c r="AD453" i="8"/>
  <c r="AY453" i="8" s="1"/>
  <c r="AD174" i="8"/>
  <c r="AY174" i="8" s="1"/>
  <c r="AD762" i="8"/>
  <c r="AY762" i="8" s="1"/>
  <c r="AD1019" i="8"/>
  <c r="AY1019" i="8" s="1"/>
  <c r="AD831" i="8"/>
  <c r="AY831" i="8" s="1"/>
  <c r="AD954" i="8"/>
  <c r="AY954" i="8" s="1"/>
  <c r="AD516" i="8"/>
  <c r="AY516" i="8" s="1"/>
  <c r="AD825" i="8"/>
  <c r="AY825" i="8" s="1"/>
  <c r="AD399" i="8"/>
  <c r="AY399" i="8" s="1"/>
  <c r="AD313" i="8"/>
  <c r="AY313" i="8" s="1"/>
  <c r="AD818" i="8"/>
  <c r="AY818" i="8" s="1"/>
  <c r="AD294" i="8"/>
  <c r="AY294" i="8" s="1"/>
  <c r="AD622" i="8"/>
  <c r="AY622" i="8" s="1"/>
  <c r="AD855" i="8"/>
  <c r="AY855" i="8" s="1"/>
  <c r="AD786" i="8"/>
  <c r="AY786" i="8" s="1"/>
  <c r="AD989" i="8"/>
  <c r="AY989" i="8" s="1"/>
  <c r="AD173" i="8"/>
  <c r="AY173" i="8" s="1"/>
  <c r="AD961" i="8"/>
  <c r="AY961" i="8" s="1"/>
  <c r="AD680" i="8"/>
  <c r="AY680" i="8" s="1"/>
  <c r="AD856" i="8"/>
  <c r="AY856" i="8" s="1"/>
  <c r="AD823" i="8"/>
  <c r="AY823" i="8" s="1"/>
  <c r="AD733" i="8"/>
  <c r="AY733" i="8" s="1"/>
  <c r="AD1004" i="8"/>
  <c r="AY1004" i="8" s="1"/>
  <c r="AD1026" i="8"/>
  <c r="AY1026" i="8" s="1"/>
  <c r="AD955" i="8"/>
  <c r="AY955" i="8" s="1"/>
  <c r="AD906" i="8"/>
  <c r="AY906" i="8" s="1"/>
  <c r="AD674" i="8"/>
  <c r="AY674" i="8" s="1"/>
  <c r="AD926" i="8"/>
  <c r="AY926" i="8" s="1"/>
  <c r="AD540" i="8"/>
  <c r="AY540" i="8" s="1"/>
  <c r="AD869" i="8"/>
  <c r="AY869" i="8" s="1"/>
  <c r="AD593" i="8"/>
  <c r="AY593" i="8" s="1"/>
  <c r="AD997" i="8"/>
  <c r="AY997" i="8" s="1"/>
  <c r="AC352" i="8"/>
  <c r="AX352" i="8" s="1"/>
  <c r="AC537" i="8"/>
  <c r="AX537" i="8" s="1"/>
  <c r="AC16" i="8"/>
  <c r="AX16" i="8" s="1"/>
  <c r="AC394" i="8"/>
  <c r="AX394" i="8" s="1"/>
  <c r="AC40" i="8"/>
  <c r="AX40" i="8" s="1"/>
  <c r="AC248" i="8"/>
  <c r="AX248" i="8" s="1"/>
  <c r="AI269" i="8"/>
  <c r="AI211" i="8"/>
  <c r="AD211" i="8" s="1"/>
  <c r="AY211" i="8" s="1"/>
  <c r="AC36" i="8"/>
  <c r="AX36" i="8" s="1"/>
  <c r="AC776" i="8"/>
  <c r="AX776" i="8" s="1"/>
  <c r="AI776" i="8"/>
  <c r="AD776" i="8" s="1"/>
  <c r="AY776" i="8" s="1"/>
  <c r="AI790" i="8"/>
  <c r="AI740" i="8"/>
  <c r="AI151" i="8"/>
  <c r="AC477" i="8"/>
  <c r="AX477" i="8" s="1"/>
  <c r="AI105" i="8"/>
  <c r="AD105" i="8" s="1"/>
  <c r="AY105" i="8" s="1"/>
  <c r="AC318" i="8"/>
  <c r="AX318" i="8" s="1"/>
  <c r="AI990" i="8"/>
  <c r="AD990" i="8" s="1"/>
  <c r="AY990" i="8" s="1"/>
  <c r="AC937" i="8"/>
  <c r="AX937" i="8" s="1"/>
  <c r="AI937" i="8"/>
  <c r="AD937" i="8" s="1"/>
  <c r="AY937" i="8" s="1"/>
  <c r="AC338" i="8"/>
  <c r="AX338" i="8" s="1"/>
  <c r="AI338" i="8"/>
  <c r="AD338" i="8" s="1"/>
  <c r="AY338" i="8" s="1"/>
  <c r="AC1008" i="8"/>
  <c r="AX1008" i="8" s="1"/>
  <c r="AI1008" i="8"/>
  <c r="AC726" i="8"/>
  <c r="AX726" i="8" s="1"/>
  <c r="AI694" i="8"/>
  <c r="AI253" i="8"/>
  <c r="AI27" i="8"/>
  <c r="AD27" i="8" s="1"/>
  <c r="AY27" i="8" s="1"/>
  <c r="AI535" i="8"/>
  <c r="AI475" i="8"/>
  <c r="AC239" i="8"/>
  <c r="AX239" i="8" s="1"/>
  <c r="AC834" i="8"/>
  <c r="AX834" i="8" s="1"/>
  <c r="AI834" i="8"/>
  <c r="AD834" i="8" s="1"/>
  <c r="AY834" i="8" s="1"/>
  <c r="AC87" i="8"/>
  <c r="AX87" i="8" s="1"/>
  <c r="AI270" i="8"/>
  <c r="AI1007" i="8"/>
  <c r="AC821" i="8"/>
  <c r="AX821" i="8" s="1"/>
  <c r="AI821" i="8"/>
  <c r="AD821" i="8" s="1"/>
  <c r="AY821" i="8" s="1"/>
  <c r="AI632" i="8"/>
  <c r="AI377" i="8"/>
  <c r="AC568" i="8"/>
  <c r="AX568" i="8" s="1"/>
  <c r="AI702" i="8"/>
  <c r="AC988" i="8"/>
  <c r="AX988" i="8" s="1"/>
  <c r="AI988" i="8"/>
  <c r="AD988" i="8" s="1"/>
  <c r="AY988" i="8" s="1"/>
  <c r="AI676" i="8"/>
  <c r="AC358" i="8"/>
  <c r="AX358" i="8" s="1"/>
  <c r="AI688" i="8"/>
  <c r="AC572" i="8"/>
  <c r="AX572" i="8" s="1"/>
  <c r="AI572" i="8"/>
  <c r="AC119" i="8"/>
  <c r="AX119" i="8" s="1"/>
  <c r="AI119" i="8"/>
  <c r="AI567" i="8"/>
  <c r="AI219" i="8"/>
  <c r="AD219" i="8" s="1"/>
  <c r="AY219" i="8" s="1"/>
  <c r="AC976" i="8"/>
  <c r="AX976" i="8" s="1"/>
  <c r="AI976" i="8"/>
  <c r="AD976" i="8" s="1"/>
  <c r="AY976" i="8" s="1"/>
  <c r="AI918" i="8"/>
  <c r="AC282" i="8"/>
  <c r="AX282" i="8" s="1"/>
  <c r="AI282" i="8"/>
  <c r="AD282" i="8" s="1"/>
  <c r="AY282" i="8" s="1"/>
  <c r="AI738" i="8"/>
  <c r="AC748" i="8"/>
  <c r="AX748" i="8" s="1"/>
  <c r="AI748" i="8"/>
  <c r="AD748" i="8" s="1"/>
  <c r="AY748" i="8" s="1"/>
  <c r="AC329" i="8"/>
  <c r="AX329" i="8" s="1"/>
  <c r="AI329" i="8"/>
  <c r="AD329" i="8" s="1"/>
  <c r="AY329" i="8" s="1"/>
  <c r="AI290" i="8"/>
  <c r="AC296" i="8"/>
  <c r="AX296" i="8" s="1"/>
  <c r="AI296" i="8"/>
  <c r="AD296" i="8" s="1"/>
  <c r="AY296" i="8" s="1"/>
  <c r="AI686" i="8"/>
  <c r="AC871" i="8"/>
  <c r="AX871" i="8" s="1"/>
  <c r="AI566" i="8"/>
  <c r="AC465" i="8"/>
  <c r="AX465" i="8" s="1"/>
  <c r="AI465" i="8"/>
  <c r="AD465" i="8" s="1"/>
  <c r="AY465" i="8" s="1"/>
  <c r="AI83" i="8"/>
  <c r="AD83" i="8" s="1"/>
  <c r="AY83" i="8" s="1"/>
  <c r="AC178" i="8"/>
  <c r="AX178" i="8" s="1"/>
  <c r="AI178" i="8"/>
  <c r="AI131" i="8"/>
  <c r="AI764" i="8"/>
  <c r="AC137" i="8"/>
  <c r="AX137" i="8" s="1"/>
  <c r="AI137" i="8"/>
  <c r="AD137" i="8" s="1"/>
  <c r="AY137" i="8" s="1"/>
  <c r="AC411" i="8"/>
  <c r="AX411" i="8" s="1"/>
  <c r="AI747" i="8"/>
  <c r="AI650" i="8"/>
  <c r="AD650" i="8" s="1"/>
  <c r="AY650" i="8" s="1"/>
  <c r="AI340" i="8"/>
  <c r="AI671" i="8"/>
  <c r="AI60" i="8"/>
  <c r="AI785" i="8"/>
  <c r="AI106" i="8"/>
  <c r="AD106" i="8" s="1"/>
  <c r="AY106" i="8" s="1"/>
  <c r="AC81" i="8"/>
  <c r="AX81" i="8" s="1"/>
  <c r="AI81" i="8"/>
  <c r="AD81" i="8" s="1"/>
  <c r="AY81" i="8" s="1"/>
  <c r="AC434" i="8"/>
  <c r="AX434" i="8" s="1"/>
  <c r="AI434" i="8"/>
  <c r="AD434" i="8" s="1"/>
  <c r="AY434" i="8" s="1"/>
  <c r="AI433" i="8"/>
  <c r="AC931" i="8"/>
  <c r="AX931" i="8" s="1"/>
  <c r="AI931" i="8"/>
  <c r="AD931" i="8" s="1"/>
  <c r="AY931" i="8" s="1"/>
  <c r="AI532" i="8"/>
  <c r="AI564" i="8"/>
  <c r="AI837" i="8"/>
  <c r="AC1016" i="8"/>
  <c r="AX1016" i="8" s="1"/>
  <c r="AC1014" i="8"/>
  <c r="AX1014" i="8" s="1"/>
  <c r="AI1014" i="8"/>
  <c r="AD1014" i="8" s="1"/>
  <c r="AY1014" i="8" s="1"/>
  <c r="AC681" i="8"/>
  <c r="AX681" i="8" s="1"/>
  <c r="AI681" i="8"/>
  <c r="AD681" i="8" s="1"/>
  <c r="AY681" i="8" s="1"/>
  <c r="AI969" i="8"/>
  <c r="AI422" i="8"/>
  <c r="AC373" i="8"/>
  <c r="AX373" i="8" s="1"/>
  <c r="AI373" i="8"/>
  <c r="AD373" i="8" s="1"/>
  <c r="AY373" i="8" s="1"/>
  <c r="AI623" i="8"/>
  <c r="AC711" i="8"/>
  <c r="AX711" i="8" s="1"/>
  <c r="AI711" i="8"/>
  <c r="AI945" i="8"/>
  <c r="AC658" i="8"/>
  <c r="AX658" i="8" s="1"/>
  <c r="AI658" i="8"/>
  <c r="AD658" i="8" s="1"/>
  <c r="AY658" i="8" s="1"/>
  <c r="AC746" i="8"/>
  <c r="AX746" i="8" s="1"/>
  <c r="AI746" i="8"/>
  <c r="AD746" i="8" s="1"/>
  <c r="AY746" i="8" s="1"/>
  <c r="AI709" i="8"/>
  <c r="AC974" i="8"/>
  <c r="AX974" i="8" s="1"/>
  <c r="AI974" i="8"/>
  <c r="AD974" i="8" s="1"/>
  <c r="AY974" i="8" s="1"/>
  <c r="AC462" i="8"/>
  <c r="AX462" i="8" s="1"/>
  <c r="AI462" i="8"/>
  <c r="AD462" i="8" s="1"/>
  <c r="AY462" i="8" s="1"/>
  <c r="AI198" i="8"/>
  <c r="AD198" i="8" s="1"/>
  <c r="AY198" i="8" s="1"/>
  <c r="AI201" i="8"/>
  <c r="AI732" i="8"/>
  <c r="AD732" i="8" s="1"/>
  <c r="AY732" i="8" s="1"/>
  <c r="AC544" i="8"/>
  <c r="AX544" i="8" s="1"/>
  <c r="AI544" i="8"/>
  <c r="AD544" i="8" s="1"/>
  <c r="AY544" i="8" s="1"/>
  <c r="AC657" i="8"/>
  <c r="AX657" i="8" s="1"/>
  <c r="AI657" i="8"/>
  <c r="AD657" i="8" s="1"/>
  <c r="AY657" i="8" s="1"/>
  <c r="AC707" i="8"/>
  <c r="AX707" i="8" s="1"/>
  <c r="AI707" i="8"/>
  <c r="AC543" i="8"/>
  <c r="AX543" i="8" s="1"/>
  <c r="AI543" i="8"/>
  <c r="AD543" i="8" s="1"/>
  <c r="AY543" i="8" s="1"/>
  <c r="AI758" i="8"/>
  <c r="AD758" i="8" s="1"/>
  <c r="AY758" i="8" s="1"/>
  <c r="AC576" i="8"/>
  <c r="AX576" i="8" s="1"/>
  <c r="AC618" i="8"/>
  <c r="AX618" i="8" s="1"/>
  <c r="AI618" i="8"/>
  <c r="AD618" i="8" s="1"/>
  <c r="AY618" i="8" s="1"/>
  <c r="AC1001" i="8"/>
  <c r="AX1001" i="8" s="1"/>
  <c r="AI1001" i="8"/>
  <c r="AD1001" i="8" s="1"/>
  <c r="AY1001" i="8" s="1"/>
  <c r="AC594" i="8"/>
  <c r="AX594" i="8" s="1"/>
  <c r="AI594" i="8"/>
  <c r="AD594" i="8" s="1"/>
  <c r="AY594" i="8" s="1"/>
  <c r="AC461" i="8"/>
  <c r="AX461" i="8" s="1"/>
  <c r="AI461" i="8"/>
  <c r="AI810" i="8"/>
  <c r="AC255" i="8"/>
  <c r="AX255" i="8" s="1"/>
  <c r="AI255" i="8"/>
  <c r="AD255" i="8" s="1"/>
  <c r="AY255" i="8" s="1"/>
  <c r="AI212" i="8"/>
  <c r="AD212" i="8" s="1"/>
  <c r="AY212" i="8" s="1"/>
  <c r="AI407" i="8"/>
  <c r="AC615" i="8"/>
  <c r="AX615" i="8" s="1"/>
  <c r="AI615" i="8"/>
  <c r="AD615" i="8" s="1"/>
  <c r="AY615" i="8" s="1"/>
  <c r="AI891" i="8"/>
  <c r="AI241" i="8"/>
  <c r="AI901" i="8"/>
  <c r="AI809" i="8"/>
  <c r="AD809" i="8" s="1"/>
  <c r="AY809" i="8" s="1"/>
  <c r="AC185" i="8"/>
  <c r="AX185" i="8" s="1"/>
  <c r="AI185" i="8"/>
  <c r="AD185" i="8" s="1"/>
  <c r="AY185" i="8" s="1"/>
  <c r="AC716" i="8"/>
  <c r="AX716" i="8" s="1"/>
  <c r="AI716" i="8"/>
  <c r="AD716" i="8" s="1"/>
  <c r="AY716" i="8" s="1"/>
  <c r="AI51" i="8"/>
  <c r="AI70" i="8"/>
  <c r="AI87" i="8"/>
  <c r="AD87" i="8" s="1"/>
  <c r="AY87" i="8" s="1"/>
  <c r="AI357" i="8"/>
  <c r="AI505" i="8"/>
  <c r="AC226" i="8"/>
  <c r="AX226" i="8" s="1"/>
  <c r="AC586" i="8"/>
  <c r="AX586" i="8" s="1"/>
  <c r="AI586" i="8"/>
  <c r="AD586" i="8" s="1"/>
  <c r="AY586" i="8" s="1"/>
  <c r="AC368" i="8"/>
  <c r="AX368" i="8" s="1"/>
  <c r="AI368" i="8"/>
  <c r="AD368" i="8" s="1"/>
  <c r="AY368" i="8" s="1"/>
  <c r="AC455" i="8"/>
  <c r="AX455" i="8" s="1"/>
  <c r="AI455" i="8"/>
  <c r="AI496" i="8"/>
  <c r="AD496" i="8" s="1"/>
  <c r="AY496" i="8" s="1"/>
  <c r="AC844" i="8"/>
  <c r="AX844" i="8" s="1"/>
  <c r="AI844" i="8"/>
  <c r="AD844" i="8" s="1"/>
  <c r="AY844" i="8" s="1"/>
  <c r="AI441" i="8"/>
  <c r="AC100" i="8"/>
  <c r="AX100" i="8" s="1"/>
  <c r="AI100" i="8"/>
  <c r="AD100" i="8" s="1"/>
  <c r="AY100" i="8" s="1"/>
  <c r="AC277" i="8"/>
  <c r="AX277" i="8" s="1"/>
  <c r="AI277" i="8"/>
  <c r="AD277" i="8" s="1"/>
  <c r="AY277" i="8" s="1"/>
  <c r="AC896" i="8"/>
  <c r="AX896" i="8" s="1"/>
  <c r="AI896" i="8"/>
  <c r="AD896" i="8" s="1"/>
  <c r="AY896" i="8" s="1"/>
  <c r="AI820" i="8"/>
  <c r="AD820" i="8" s="1"/>
  <c r="AY820" i="8" s="1"/>
  <c r="AC90" i="8"/>
  <c r="AX90" i="8" s="1"/>
  <c r="AI90" i="8"/>
  <c r="AD90" i="8" s="1"/>
  <c r="AY90" i="8" s="1"/>
  <c r="AC486" i="8"/>
  <c r="AX486" i="8" s="1"/>
  <c r="AI486" i="8"/>
  <c r="AD486" i="8" s="1"/>
  <c r="AY486" i="8" s="1"/>
  <c r="AC917" i="8"/>
  <c r="AX917" i="8" s="1"/>
  <c r="AI917" i="8"/>
  <c r="AD917" i="8" s="1"/>
  <c r="AY917" i="8" s="1"/>
  <c r="AC413" i="8"/>
  <c r="AX413" i="8" s="1"/>
  <c r="AI413" i="8"/>
  <c r="AD413" i="8" s="1"/>
  <c r="AY413" i="8" s="1"/>
  <c r="AI287" i="8"/>
  <c r="AD287" i="8" s="1"/>
  <c r="AY287" i="8" s="1"/>
  <c r="AI509" i="8"/>
  <c r="AC245" i="8"/>
  <c r="AX245" i="8" s="1"/>
  <c r="AI245" i="8"/>
  <c r="AD245" i="8" s="1"/>
  <c r="AY245" i="8" s="1"/>
  <c r="AI440" i="8"/>
  <c r="AC493" i="8"/>
  <c r="AX493" i="8" s="1"/>
  <c r="AI493" i="8"/>
  <c r="AD493" i="8" s="1"/>
  <c r="AY493" i="8" s="1"/>
  <c r="AI209" i="8"/>
  <c r="AI560" i="8"/>
  <c r="AI605" i="8"/>
  <c r="AI1020" i="8"/>
  <c r="AC472" i="8"/>
  <c r="AX472" i="8" s="1"/>
  <c r="AI472" i="8"/>
  <c r="AD472" i="8" s="1"/>
  <c r="AY472" i="8" s="1"/>
  <c r="AC1025" i="8"/>
  <c r="AX1025" i="8" s="1"/>
  <c r="AI1025" i="8"/>
  <c r="AD1025" i="8" s="1"/>
  <c r="AY1025" i="8" s="1"/>
  <c r="AI136" i="8"/>
  <c r="AD136" i="8" s="1"/>
  <c r="AY136" i="8" s="1"/>
  <c r="AC639" i="8"/>
  <c r="AX639" i="8" s="1"/>
  <c r="AC218" i="8"/>
  <c r="AX218" i="8" s="1"/>
  <c r="AI218" i="8"/>
  <c r="AD218" i="8" s="1"/>
  <c r="AY218" i="8" s="1"/>
  <c r="AC843" i="8"/>
  <c r="AX843" i="8" s="1"/>
  <c r="AI843" i="8"/>
  <c r="AD843" i="8" s="1"/>
  <c r="AY843" i="8" s="1"/>
  <c r="AC501" i="8"/>
  <c r="AX501" i="8" s="1"/>
  <c r="AI501" i="8"/>
  <c r="AD501" i="8" s="1"/>
  <c r="AY501" i="8" s="1"/>
  <c r="AI409" i="8"/>
  <c r="AD409" i="8" s="1"/>
  <c r="AY409" i="8" s="1"/>
  <c r="AI385" i="8"/>
  <c r="AI952" i="8"/>
  <c r="AI102" i="8"/>
  <c r="AC548" i="8"/>
  <c r="AX548" i="8" s="1"/>
  <c r="AI548" i="8"/>
  <c r="AC327" i="8"/>
  <c r="AX327" i="8" s="1"/>
  <c r="AI327" i="8"/>
  <c r="AD327" i="8" s="1"/>
  <c r="AY327" i="8" s="1"/>
  <c r="AI601" i="8"/>
  <c r="AD601" i="8" s="1"/>
  <c r="AY601" i="8" s="1"/>
  <c r="AC874" i="8"/>
  <c r="AX874" i="8" s="1"/>
  <c r="AI874" i="8"/>
  <c r="AD874" i="8" s="1"/>
  <c r="AY874" i="8" s="1"/>
  <c r="AI431" i="8"/>
  <c r="AC108" i="8"/>
  <c r="AX108" i="8" s="1"/>
  <c r="AI108" i="8"/>
  <c r="AD108" i="8" s="1"/>
  <c r="AY108" i="8" s="1"/>
  <c r="AC355" i="8"/>
  <c r="AX355" i="8" s="1"/>
  <c r="AI355" i="8"/>
  <c r="AD355" i="8" s="1"/>
  <c r="AY355" i="8" s="1"/>
  <c r="AC645" i="8"/>
  <c r="AX645" i="8" s="1"/>
  <c r="AI531" i="8"/>
  <c r="AI608" i="8"/>
  <c r="AI470" i="8"/>
  <c r="AC669" i="8"/>
  <c r="AX669" i="8" s="1"/>
  <c r="AI669" i="8"/>
  <c r="AD669" i="8" s="1"/>
  <c r="AY669" i="8" s="1"/>
  <c r="AI851" i="8"/>
  <c r="AD851" i="8" s="1"/>
  <c r="AY851" i="8" s="1"/>
  <c r="AC842" i="8"/>
  <c r="AX842" i="8" s="1"/>
  <c r="AI842" i="8"/>
  <c r="AI899" i="8"/>
  <c r="AC250" i="8"/>
  <c r="AX250" i="8" s="1"/>
  <c r="AI250" i="8"/>
  <c r="AD250" i="8" s="1"/>
  <c r="AY250" i="8" s="1"/>
  <c r="AC783" i="8"/>
  <c r="AX783" i="8" s="1"/>
  <c r="AI783" i="8"/>
  <c r="AD783" i="8" s="1"/>
  <c r="AY783" i="8" s="1"/>
  <c r="AI888" i="8"/>
  <c r="AC734" i="8"/>
  <c r="AX734" i="8" s="1"/>
  <c r="AI734" i="8"/>
  <c r="AD734" i="8" s="1"/>
  <c r="AY734" i="8" s="1"/>
  <c r="AC570" i="8"/>
  <c r="AX570" i="8" s="1"/>
  <c r="AI570" i="8"/>
  <c r="AD570" i="8" s="1"/>
  <c r="AY570" i="8" s="1"/>
  <c r="AC1006" i="8"/>
  <c r="AX1006" i="8" s="1"/>
  <c r="AI1006" i="8"/>
  <c r="AI744" i="8"/>
  <c r="AC771" i="8"/>
  <c r="AX771" i="8" s="1"/>
  <c r="AI771" i="8"/>
  <c r="AD771" i="8" s="1"/>
  <c r="AY771" i="8" s="1"/>
  <c r="AC577" i="8"/>
  <c r="AX577" i="8" s="1"/>
  <c r="AI577" i="8"/>
  <c r="AC956" i="8"/>
  <c r="AX956" i="8" s="1"/>
  <c r="AI956" i="8"/>
  <c r="AD956" i="8" s="1"/>
  <c r="AY956" i="8" s="1"/>
  <c r="AC699" i="8"/>
  <c r="AX699" i="8" s="1"/>
  <c r="AI699" i="8"/>
  <c r="AD699" i="8" s="1"/>
  <c r="AY699" i="8" s="1"/>
  <c r="AC656" i="8"/>
  <c r="AX656" i="8" s="1"/>
  <c r="AI656" i="8"/>
  <c r="AD656" i="8" s="1"/>
  <c r="AY656" i="8" s="1"/>
  <c r="AC617" i="8"/>
  <c r="AX617" i="8" s="1"/>
  <c r="AI617" i="8"/>
  <c r="AD617" i="8" s="1"/>
  <c r="AY617" i="8" s="1"/>
  <c r="AC862" i="8"/>
  <c r="AX862" i="8" s="1"/>
  <c r="AI862" i="8"/>
  <c r="AD862" i="8" s="1"/>
  <c r="AY862" i="8" s="1"/>
  <c r="AC892" i="8"/>
  <c r="AX892" i="8" s="1"/>
  <c r="AC973" i="8"/>
  <c r="AX973" i="8" s="1"/>
  <c r="AI973" i="8"/>
  <c r="AD973" i="8" s="1"/>
  <c r="AY973" i="8" s="1"/>
  <c r="AI1021" i="8"/>
  <c r="AI460" i="8"/>
  <c r="AC479" i="8"/>
  <c r="AX479" i="8" s="1"/>
  <c r="AI479" i="8"/>
  <c r="AD479" i="8" s="1"/>
  <c r="AY479" i="8" s="1"/>
  <c r="AC541" i="8"/>
  <c r="AX541" i="8" s="1"/>
  <c r="AI541" i="8"/>
  <c r="AD541" i="8" s="1"/>
  <c r="AY541" i="8" s="1"/>
  <c r="AC1005" i="8"/>
  <c r="AX1005" i="8" s="1"/>
  <c r="AI1005" i="8"/>
  <c r="AD1005" i="8" s="1"/>
  <c r="AY1005" i="8" s="1"/>
  <c r="AC705" i="8"/>
  <c r="AX705" i="8" s="1"/>
  <c r="AI705" i="8"/>
  <c r="AC718" i="8"/>
  <c r="AX718" i="8" s="1"/>
  <c r="AC704" i="8"/>
  <c r="AX704" i="8" s="1"/>
  <c r="AI704" i="8"/>
  <c r="AD704" i="8" s="1"/>
  <c r="AY704" i="8" s="1"/>
  <c r="AI938" i="8"/>
  <c r="AC921" i="8"/>
  <c r="AX921" i="8" s="1"/>
  <c r="AI921" i="8"/>
  <c r="AD921" i="8" s="1"/>
  <c r="AY921" i="8" s="1"/>
  <c r="AI887" i="8"/>
  <c r="AC741" i="8"/>
  <c r="AX741" i="8" s="1"/>
  <c r="AI741" i="8"/>
  <c r="AD741" i="8" s="1"/>
  <c r="AY741" i="8" s="1"/>
  <c r="AC539" i="8"/>
  <c r="AX539" i="8" s="1"/>
  <c r="AI539" i="8"/>
  <c r="AD539" i="8" s="1"/>
  <c r="AY539" i="8" s="1"/>
  <c r="AI35" i="8"/>
  <c r="AI654" i="8"/>
  <c r="AI69" i="8"/>
  <c r="AD69" i="8" s="1"/>
  <c r="AY69" i="8" s="1"/>
  <c r="AI226" i="8"/>
  <c r="AD226" i="8" s="1"/>
  <c r="AY226" i="8" s="1"/>
  <c r="AI683" i="8"/>
  <c r="AI216" i="8"/>
  <c r="AD597" i="8"/>
  <c r="AY597" i="8" s="1"/>
  <c r="AD545" i="8"/>
  <c r="AY545" i="8" s="1"/>
  <c r="AD920" i="8"/>
  <c r="AY920" i="8" s="1"/>
  <c r="AD968" i="8"/>
  <c r="AY968" i="8" s="1"/>
  <c r="AD305" i="8"/>
  <c r="AY305" i="8" s="1"/>
  <c r="AD907" i="8"/>
  <c r="AY907" i="8" s="1"/>
  <c r="AD635" i="8"/>
  <c r="AY635" i="8" s="1"/>
  <c r="AD719" i="8"/>
  <c r="AY719" i="8" s="1"/>
  <c r="AD779" i="8"/>
  <c r="AY779" i="8" s="1"/>
  <c r="AD140" i="8"/>
  <c r="AY140" i="8" s="1"/>
  <c r="AD813" i="8"/>
  <c r="AY813" i="8" s="1"/>
  <c r="AD181" i="8"/>
  <c r="AY181" i="8" s="1"/>
  <c r="AI751" i="8"/>
  <c r="AK220" i="23" l="1"/>
  <c r="AW220" i="23" s="1"/>
  <c r="BL220" i="23"/>
  <c r="AK316" i="23"/>
  <c r="AW316" i="23" s="1"/>
  <c r="BL316" i="23"/>
  <c r="AK196" i="23"/>
  <c r="AW196" i="23" s="1"/>
  <c r="BL196" i="23"/>
  <c r="AK218" i="23"/>
  <c r="AW218" i="23" s="1"/>
  <c r="BG218" i="23" s="1"/>
  <c r="BH218" i="23" s="1"/>
  <c r="BL218" i="23"/>
  <c r="AK502" i="23"/>
  <c r="AW502" i="23" s="1"/>
  <c r="BL502" i="23"/>
  <c r="AK579" i="23"/>
  <c r="AW579" i="23" s="1"/>
  <c r="BL579" i="23"/>
  <c r="AK961" i="23"/>
  <c r="AW961" i="23" s="1"/>
  <c r="BL961" i="23"/>
  <c r="AK347" i="23"/>
  <c r="AW347" i="23" s="1"/>
  <c r="BG347" i="23" s="1"/>
  <c r="BH347" i="23" s="1"/>
  <c r="BL347" i="23"/>
  <c r="AK1040" i="23"/>
  <c r="AW1040" i="23" s="1"/>
  <c r="BL1040" i="23"/>
  <c r="AK1076" i="23"/>
  <c r="AW1076" i="23" s="1"/>
  <c r="BL1076" i="23"/>
  <c r="AK326" i="23"/>
  <c r="AW326" i="23" s="1"/>
  <c r="BL326" i="23"/>
  <c r="AK413" i="23"/>
  <c r="AW413" i="23" s="1"/>
  <c r="BG413" i="23" s="1"/>
  <c r="BH413" i="23" s="1"/>
  <c r="BL413" i="23"/>
  <c r="AK790" i="23"/>
  <c r="AW790" i="23" s="1"/>
  <c r="BL790" i="23"/>
  <c r="AK571" i="23"/>
  <c r="AW571" i="23" s="1"/>
  <c r="BL571" i="23"/>
  <c r="AK677" i="23"/>
  <c r="AW677" i="23" s="1"/>
  <c r="BL677" i="23"/>
  <c r="AK784" i="23"/>
  <c r="AW784" i="23" s="1"/>
  <c r="BG784" i="23" s="1"/>
  <c r="BH784" i="23" s="1"/>
  <c r="BL784" i="23"/>
  <c r="AK822" i="23"/>
  <c r="AW822" i="23" s="1"/>
  <c r="BL822" i="23"/>
  <c r="AK852" i="23"/>
  <c r="AW852" i="23" s="1"/>
  <c r="BL852" i="23"/>
  <c r="AK807" i="23"/>
  <c r="AW807" i="23" s="1"/>
  <c r="BL807" i="23"/>
  <c r="AK575" i="23"/>
  <c r="AW575" i="23" s="1"/>
  <c r="BG575" i="23" s="1"/>
  <c r="BH575" i="23" s="1"/>
  <c r="BL575" i="23"/>
  <c r="AK103" i="23"/>
  <c r="AW103" i="23" s="1"/>
  <c r="BL103" i="23"/>
  <c r="AK824" i="23"/>
  <c r="AW824" i="23" s="1"/>
  <c r="BL824" i="23"/>
  <c r="AK588" i="23"/>
  <c r="AW588" i="23" s="1"/>
  <c r="BL588" i="23"/>
  <c r="AK705" i="23"/>
  <c r="AW705" i="23" s="1"/>
  <c r="BG705" i="23" s="1"/>
  <c r="BH705" i="23" s="1"/>
  <c r="BL705" i="23"/>
  <c r="AK1036" i="23"/>
  <c r="AW1036" i="23" s="1"/>
  <c r="BL1036" i="23"/>
  <c r="AK185" i="23"/>
  <c r="AW185" i="23" s="1"/>
  <c r="BL185" i="23"/>
  <c r="AK205" i="23"/>
  <c r="AW205" i="23" s="1"/>
  <c r="BL205" i="23"/>
  <c r="AK1082" i="23"/>
  <c r="AW1082" i="23" s="1"/>
  <c r="BG1082" i="23" s="1"/>
  <c r="BH1082" i="23" s="1"/>
  <c r="BL1082" i="23"/>
  <c r="AK201" i="23"/>
  <c r="AW201" i="23" s="1"/>
  <c r="BL201" i="23"/>
  <c r="AK14" i="23"/>
  <c r="AW14" i="23" s="1"/>
  <c r="BL14" i="23"/>
  <c r="AK188" i="23"/>
  <c r="AW188" i="23" s="1"/>
  <c r="BL188" i="23"/>
  <c r="AK194" i="23"/>
  <c r="AW194" i="23" s="1"/>
  <c r="BG194" i="23" s="1"/>
  <c r="BH194" i="23" s="1"/>
  <c r="BL194" i="23"/>
  <c r="AK291" i="23"/>
  <c r="AW291" i="23" s="1"/>
  <c r="BL291" i="23"/>
  <c r="AK91" i="23"/>
  <c r="AW91" i="23" s="1"/>
  <c r="BL91" i="23"/>
  <c r="AK432" i="23"/>
  <c r="AW432" i="23" s="1"/>
  <c r="BL432" i="23"/>
  <c r="AK13" i="23"/>
  <c r="AW13" i="23" s="1"/>
  <c r="BG13" i="23" s="1"/>
  <c r="BH13" i="23" s="1"/>
  <c r="BL13" i="23"/>
  <c r="AK897" i="23"/>
  <c r="AW897" i="23" s="1"/>
  <c r="BL897" i="23"/>
  <c r="AK65" i="23"/>
  <c r="AW65" i="23" s="1"/>
  <c r="BL65" i="23"/>
  <c r="AK1037" i="23"/>
  <c r="AW1037" i="23" s="1"/>
  <c r="BL1037" i="23"/>
  <c r="AK637" i="23"/>
  <c r="AW637" i="23" s="1"/>
  <c r="BG637" i="23" s="1"/>
  <c r="BH637" i="23" s="1"/>
  <c r="BL637" i="23"/>
  <c r="AK322" i="23"/>
  <c r="AW322" i="23" s="1"/>
  <c r="BL322" i="23"/>
  <c r="AK747" i="23"/>
  <c r="AW747" i="23" s="1"/>
  <c r="BL747" i="23"/>
  <c r="AK752" i="23"/>
  <c r="AW752" i="23" s="1"/>
  <c r="BL752" i="23"/>
  <c r="AK865" i="23"/>
  <c r="AW865" i="23" s="1"/>
  <c r="BG865" i="23" s="1"/>
  <c r="BH865" i="23" s="1"/>
  <c r="BL865" i="23"/>
  <c r="AK161" i="23"/>
  <c r="AW161" i="23" s="1"/>
  <c r="BL161" i="23"/>
  <c r="AK781" i="23"/>
  <c r="AW781" i="23" s="1"/>
  <c r="BL781" i="23"/>
  <c r="AK864" i="23"/>
  <c r="AW864" i="23" s="1"/>
  <c r="BL864" i="23"/>
  <c r="AK912" i="23"/>
  <c r="AW912" i="23" s="1"/>
  <c r="BG912" i="23" s="1"/>
  <c r="BH912" i="23" s="1"/>
  <c r="BL912" i="23"/>
  <c r="AK684" i="23"/>
  <c r="AW684" i="23" s="1"/>
  <c r="BL684" i="23"/>
  <c r="AK689" i="23"/>
  <c r="AW689" i="23" s="1"/>
  <c r="BL689" i="23"/>
  <c r="AK751" i="23"/>
  <c r="AW751" i="23" s="1"/>
  <c r="BL751" i="23"/>
  <c r="AK965" i="23"/>
  <c r="AW965" i="23" s="1"/>
  <c r="BG965" i="23" s="1"/>
  <c r="BH965" i="23" s="1"/>
  <c r="BL965" i="23"/>
  <c r="AK1034" i="23"/>
  <c r="AW1034" i="23" s="1"/>
  <c r="BL1034" i="23"/>
  <c r="AK938" i="23"/>
  <c r="AW938" i="23" s="1"/>
  <c r="BL938" i="23"/>
  <c r="AK993" i="23"/>
  <c r="AW993" i="23" s="1"/>
  <c r="BL993" i="23"/>
  <c r="AK342" i="23"/>
  <c r="AW342" i="23" s="1"/>
  <c r="BG342" i="23" s="1"/>
  <c r="BH342" i="23" s="1"/>
  <c r="BL342" i="23"/>
  <c r="AK380" i="23"/>
  <c r="AW380" i="23" s="1"/>
  <c r="BL380" i="23"/>
  <c r="AK99" i="23"/>
  <c r="AW99" i="23" s="1"/>
  <c r="BL99" i="23"/>
  <c r="AK544" i="23"/>
  <c r="AW544" i="23" s="1"/>
  <c r="BL544" i="23"/>
  <c r="AK603" i="23"/>
  <c r="AW603" i="23" s="1"/>
  <c r="BG603" i="23" s="1"/>
  <c r="BH603" i="23" s="1"/>
  <c r="BL603" i="23"/>
  <c r="AK644" i="23"/>
  <c r="AW644" i="23" s="1"/>
  <c r="BL644" i="23"/>
  <c r="AK1026" i="23"/>
  <c r="AW1026" i="23" s="1"/>
  <c r="BL1026" i="23"/>
  <c r="AK120" i="23"/>
  <c r="AW120" i="23" s="1"/>
  <c r="BL120" i="23"/>
  <c r="AK990" i="23"/>
  <c r="AW990" i="23" s="1"/>
  <c r="BG990" i="23" s="1"/>
  <c r="BH990" i="23" s="1"/>
  <c r="BL990" i="23"/>
  <c r="AK383" i="23"/>
  <c r="AW383" i="23" s="1"/>
  <c r="BL383" i="23"/>
  <c r="AK104" i="23"/>
  <c r="AW104" i="23" s="1"/>
  <c r="BL104" i="23"/>
  <c r="AK425" i="23"/>
  <c r="AW425" i="23" s="1"/>
  <c r="BL425" i="23"/>
  <c r="AK490" i="23"/>
  <c r="AW490" i="23" s="1"/>
  <c r="BG490" i="23" s="1"/>
  <c r="BH490" i="23" s="1"/>
  <c r="BL490" i="23"/>
  <c r="AK671" i="23"/>
  <c r="AW671" i="23" s="1"/>
  <c r="BL671" i="23"/>
  <c r="AK198" i="23"/>
  <c r="AW198" i="23" s="1"/>
  <c r="BL198" i="23"/>
  <c r="AK167" i="23"/>
  <c r="AW167" i="23" s="1"/>
  <c r="BL167" i="23"/>
  <c r="AK894" i="23"/>
  <c r="AW894" i="23" s="1"/>
  <c r="BG894" i="23" s="1"/>
  <c r="BH894" i="23" s="1"/>
  <c r="BL894" i="23"/>
  <c r="AK927" i="23"/>
  <c r="AW927" i="23" s="1"/>
  <c r="BL927" i="23"/>
  <c r="AK265" i="23"/>
  <c r="AW265" i="23" s="1"/>
  <c r="BL265" i="23"/>
  <c r="AK334" i="23"/>
  <c r="AW334" i="23" s="1"/>
  <c r="BL334" i="23"/>
  <c r="AK640" i="23"/>
  <c r="AW640" i="23" s="1"/>
  <c r="BG640" i="23" s="1"/>
  <c r="BH640" i="23" s="1"/>
  <c r="BL640" i="23"/>
  <c r="AK96" i="23"/>
  <c r="AW96" i="23" s="1"/>
  <c r="BL96" i="23"/>
  <c r="AK207" i="23"/>
  <c r="AW207" i="23" s="1"/>
  <c r="BL207" i="23"/>
  <c r="AK840" i="23"/>
  <c r="AW840" i="23" s="1"/>
  <c r="BL840" i="23"/>
  <c r="AK113" i="23"/>
  <c r="AW113" i="23" s="1"/>
  <c r="BG113" i="23" s="1"/>
  <c r="BH113" i="23" s="1"/>
  <c r="BL113" i="23"/>
  <c r="AK252" i="23"/>
  <c r="AW252" i="23" s="1"/>
  <c r="BL252" i="23"/>
  <c r="AK901" i="23"/>
  <c r="AW901" i="23" s="1"/>
  <c r="BL901" i="23"/>
  <c r="AK991" i="23"/>
  <c r="AW991" i="23" s="1"/>
  <c r="BL991" i="23"/>
  <c r="AK887" i="23"/>
  <c r="AW887" i="23" s="1"/>
  <c r="BG887" i="23" s="1"/>
  <c r="BH887" i="23" s="1"/>
  <c r="BL887" i="23"/>
  <c r="AK59" i="23"/>
  <c r="AW59" i="23" s="1"/>
  <c r="BL59" i="23"/>
  <c r="AK1011" i="23"/>
  <c r="AW1011" i="23" s="1"/>
  <c r="BL1011" i="23"/>
  <c r="AK86" i="23"/>
  <c r="AW86" i="23" s="1"/>
  <c r="BL86" i="23"/>
  <c r="AK158" i="23"/>
  <c r="AW158" i="23" s="1"/>
  <c r="BG158" i="23" s="1"/>
  <c r="BH158" i="23" s="1"/>
  <c r="BL158" i="23"/>
  <c r="AK731" i="23"/>
  <c r="AW731" i="23" s="1"/>
  <c r="BL731" i="23"/>
  <c r="AK1071" i="23"/>
  <c r="AW1071" i="23" s="1"/>
  <c r="BL1071" i="23"/>
  <c r="AK489" i="23"/>
  <c r="AW489" i="23" s="1"/>
  <c r="BL489" i="23"/>
  <c r="AK421" i="23"/>
  <c r="AW421" i="23" s="1"/>
  <c r="BG421" i="23" s="1"/>
  <c r="BH421" i="23" s="1"/>
  <c r="BL421" i="23"/>
  <c r="AK83" i="23"/>
  <c r="AW83" i="23" s="1"/>
  <c r="BL83" i="23"/>
  <c r="AK723" i="23"/>
  <c r="AW723" i="23" s="1"/>
  <c r="BL723" i="23"/>
  <c r="AK694" i="23"/>
  <c r="AW694" i="23" s="1"/>
  <c r="BL694" i="23"/>
  <c r="AK56" i="23"/>
  <c r="AW56" i="23" s="1"/>
  <c r="BG56" i="23" s="1"/>
  <c r="BH56" i="23" s="1"/>
  <c r="BL56" i="23"/>
  <c r="AK318" i="23"/>
  <c r="AW318" i="23" s="1"/>
  <c r="BL318" i="23"/>
  <c r="AK546" i="23"/>
  <c r="AW546" i="23" s="1"/>
  <c r="BL546" i="23"/>
  <c r="AK331" i="23"/>
  <c r="AW331" i="23" s="1"/>
  <c r="BL331" i="23"/>
  <c r="AK275" i="23"/>
  <c r="AW275" i="23" s="1"/>
  <c r="BG275" i="23" s="1"/>
  <c r="BH275" i="23" s="1"/>
  <c r="BL275" i="23"/>
  <c r="AK311" i="23"/>
  <c r="AW311" i="23" s="1"/>
  <c r="BL311" i="23"/>
  <c r="AK296" i="23"/>
  <c r="AW296" i="23" s="1"/>
  <c r="BL296" i="23"/>
  <c r="AK399" i="23"/>
  <c r="AW399" i="23" s="1"/>
  <c r="BL399" i="23"/>
  <c r="AK298" i="23"/>
  <c r="AW298" i="23" s="1"/>
  <c r="BG298" i="23" s="1"/>
  <c r="BH298" i="23" s="1"/>
  <c r="BL298" i="23"/>
  <c r="AK314" i="23"/>
  <c r="AW314" i="23" s="1"/>
  <c r="BL314" i="23"/>
  <c r="AK341" i="23"/>
  <c r="AW341" i="23" s="1"/>
  <c r="BL341" i="23"/>
  <c r="AK355" i="23"/>
  <c r="AW355" i="23" s="1"/>
  <c r="BL355" i="23"/>
  <c r="AK329" i="23"/>
  <c r="AW329" i="23" s="1"/>
  <c r="BG329" i="23" s="1"/>
  <c r="BH329" i="23" s="1"/>
  <c r="BL329" i="23"/>
  <c r="AK422" i="23"/>
  <c r="AW422" i="23" s="1"/>
  <c r="BL422" i="23"/>
  <c r="AK521" i="23"/>
  <c r="AW521" i="23" s="1"/>
  <c r="BL521" i="23"/>
  <c r="AK457" i="23"/>
  <c r="AW457" i="23" s="1"/>
  <c r="BL457" i="23"/>
  <c r="AK477" i="23"/>
  <c r="AW477" i="23" s="1"/>
  <c r="BG477" i="23" s="1"/>
  <c r="BH477" i="23" s="1"/>
  <c r="BL477" i="23"/>
  <c r="AK500" i="23"/>
  <c r="AW500" i="23" s="1"/>
  <c r="BL500" i="23"/>
  <c r="AK795" i="23"/>
  <c r="AW795" i="23" s="1"/>
  <c r="BL795" i="23"/>
  <c r="AK536" i="23"/>
  <c r="AW536" i="23" s="1"/>
  <c r="BL536" i="23"/>
  <c r="AK156" i="23"/>
  <c r="AW156" i="23" s="1"/>
  <c r="BG156" i="23" s="1"/>
  <c r="BH156" i="23" s="1"/>
  <c r="BL156" i="23"/>
  <c r="AK906" i="23"/>
  <c r="AW906" i="23" s="1"/>
  <c r="BL906" i="23"/>
  <c r="AK580" i="23"/>
  <c r="AW580" i="23" s="1"/>
  <c r="BL580" i="23"/>
  <c r="AK348" i="23"/>
  <c r="AW348" i="23" s="1"/>
  <c r="BL348" i="23"/>
  <c r="AK604" i="23"/>
  <c r="AW604" i="23" s="1"/>
  <c r="BG604" i="23" s="1"/>
  <c r="BH604" i="23" s="1"/>
  <c r="BL604" i="23"/>
  <c r="AK1003" i="23"/>
  <c r="AW1003" i="23" s="1"/>
  <c r="BL1003" i="23"/>
  <c r="AK1014" i="23"/>
  <c r="AW1014" i="23" s="1"/>
  <c r="BL1014" i="23"/>
  <c r="AK697" i="23"/>
  <c r="AW697" i="23" s="1"/>
  <c r="BL697" i="23"/>
  <c r="AK771" i="23"/>
  <c r="AW771" i="23" s="1"/>
  <c r="BG771" i="23" s="1"/>
  <c r="BH771" i="23" s="1"/>
  <c r="BL771" i="23"/>
  <c r="AK204" i="23"/>
  <c r="AW204" i="23" s="1"/>
  <c r="BL204" i="23"/>
  <c r="AK81" i="23"/>
  <c r="AW81" i="23" s="1"/>
  <c r="BL81" i="23"/>
  <c r="AK233" i="23"/>
  <c r="AW233" i="23" s="1"/>
  <c r="BL233" i="23"/>
  <c r="AK877" i="23"/>
  <c r="AW877" i="23" s="1"/>
  <c r="BG877" i="23" s="1"/>
  <c r="BH877" i="23" s="1"/>
  <c r="BL877" i="23"/>
  <c r="AK655" i="23"/>
  <c r="AW655" i="23" s="1"/>
  <c r="BL655" i="23"/>
  <c r="AK62" i="23"/>
  <c r="AW62" i="23" s="1"/>
  <c r="BL62" i="23"/>
  <c r="AK628" i="23"/>
  <c r="AW628" i="23" s="1"/>
  <c r="BL628" i="23"/>
  <c r="AK587" i="23"/>
  <c r="AW587" i="23" s="1"/>
  <c r="BG587" i="23" s="1"/>
  <c r="BH587" i="23" s="1"/>
  <c r="BL587" i="23"/>
  <c r="AK618" i="23"/>
  <c r="AW618" i="23" s="1"/>
  <c r="BL618" i="23"/>
  <c r="AK863" i="23"/>
  <c r="AW863" i="23" s="1"/>
  <c r="BL863" i="23"/>
  <c r="AK475" i="23"/>
  <c r="AW475" i="23" s="1"/>
  <c r="BL475" i="23"/>
  <c r="AK688" i="23"/>
  <c r="AW688" i="23" s="1"/>
  <c r="BG688" i="23" s="1"/>
  <c r="BH688" i="23" s="1"/>
  <c r="BL688" i="23"/>
  <c r="AK741" i="23"/>
  <c r="AW741" i="23" s="1"/>
  <c r="BL741" i="23"/>
  <c r="AK788" i="23"/>
  <c r="AW788" i="23" s="1"/>
  <c r="BL788" i="23"/>
  <c r="AK883" i="23"/>
  <c r="AW883" i="23" s="1"/>
  <c r="BL883" i="23"/>
  <c r="AK78" i="23"/>
  <c r="AW78" i="23" s="1"/>
  <c r="BG78" i="23" s="1"/>
  <c r="BH78" i="23" s="1"/>
  <c r="BL78" i="23"/>
  <c r="AK742" i="23"/>
  <c r="AW742" i="23" s="1"/>
  <c r="BL742" i="23"/>
  <c r="AK417" i="23"/>
  <c r="AW417" i="23" s="1"/>
  <c r="BL417" i="23"/>
  <c r="AK843" i="23"/>
  <c r="AW843" i="23" s="1"/>
  <c r="BL843" i="23"/>
  <c r="AK847" i="23"/>
  <c r="AW847" i="23" s="1"/>
  <c r="BG847" i="23" s="1"/>
  <c r="BH847" i="23" s="1"/>
  <c r="BL847" i="23"/>
  <c r="AK513" i="23"/>
  <c r="AW513" i="23" s="1"/>
  <c r="BL513" i="23"/>
  <c r="AK36" i="23"/>
  <c r="AW36" i="23" s="1"/>
  <c r="BL36" i="23"/>
  <c r="AK427" i="23"/>
  <c r="AW427" i="23" s="1"/>
  <c r="BL427" i="23"/>
  <c r="AK445" i="23"/>
  <c r="AW445" i="23" s="1"/>
  <c r="BG445" i="23" s="1"/>
  <c r="BH445" i="23" s="1"/>
  <c r="BL445" i="23"/>
  <c r="AK79" i="23"/>
  <c r="AW79" i="23" s="1"/>
  <c r="BL79" i="23"/>
  <c r="AK366" i="23"/>
  <c r="AW366" i="23" s="1"/>
  <c r="BL366" i="23"/>
  <c r="AK88" i="23"/>
  <c r="AW88" i="23" s="1"/>
  <c r="BL88" i="23"/>
  <c r="AK376" i="23"/>
  <c r="AW376" i="23" s="1"/>
  <c r="BG376" i="23" s="1"/>
  <c r="BH376" i="23" s="1"/>
  <c r="BL376" i="23"/>
  <c r="AK867" i="23"/>
  <c r="AW867" i="23" s="1"/>
  <c r="BL867" i="23"/>
  <c r="AK895" i="23"/>
  <c r="AW895" i="23" s="1"/>
  <c r="BL895" i="23"/>
  <c r="AK203" i="23"/>
  <c r="AW203" i="23" s="1"/>
  <c r="BL203" i="23"/>
  <c r="AK1060" i="23"/>
  <c r="AW1060" i="23" s="1"/>
  <c r="BG1060" i="23" s="1"/>
  <c r="BH1060" i="23" s="1"/>
  <c r="BL1060" i="23"/>
  <c r="AK646" i="23"/>
  <c r="AW646" i="23" s="1"/>
  <c r="BL646" i="23"/>
  <c r="AK673" i="23"/>
  <c r="AW673" i="23" s="1"/>
  <c r="BL673" i="23"/>
  <c r="AK999" i="23"/>
  <c r="AW999" i="23" s="1"/>
  <c r="BL999" i="23"/>
  <c r="AK733" i="23"/>
  <c r="AW733" i="23" s="1"/>
  <c r="BG733" i="23" s="1"/>
  <c r="BH733" i="23" s="1"/>
  <c r="BL733" i="23"/>
  <c r="AK151" i="23"/>
  <c r="AW151" i="23" s="1"/>
  <c r="BL151" i="23"/>
  <c r="AK785" i="23"/>
  <c r="AW785" i="23" s="1"/>
  <c r="BL785" i="23"/>
  <c r="AK568" i="23"/>
  <c r="AW568" i="23" s="1"/>
  <c r="BL568" i="23"/>
  <c r="AK755" i="23"/>
  <c r="AW755" i="23" s="1"/>
  <c r="BG755" i="23" s="1"/>
  <c r="BH755" i="23" s="1"/>
  <c r="BL755" i="23"/>
  <c r="AK812" i="23"/>
  <c r="AW812" i="23" s="1"/>
  <c r="BL812" i="23"/>
  <c r="AK132" i="23"/>
  <c r="AW132" i="23" s="1"/>
  <c r="BL132" i="23"/>
  <c r="AK240" i="23"/>
  <c r="AW240" i="23" s="1"/>
  <c r="BL240" i="23"/>
  <c r="AK948" i="23"/>
  <c r="AW948" i="23" s="1"/>
  <c r="BG948" i="23" s="1"/>
  <c r="BH948" i="23" s="1"/>
  <c r="BL948" i="23"/>
  <c r="AK981" i="23"/>
  <c r="AW981" i="23" s="1"/>
  <c r="BL981" i="23"/>
  <c r="AK736" i="23"/>
  <c r="AW736" i="23" s="1"/>
  <c r="BL736" i="23"/>
  <c r="AK1064" i="23"/>
  <c r="AW1064" i="23" s="1"/>
  <c r="BL1064" i="23"/>
  <c r="AK164" i="23"/>
  <c r="AW164" i="23" s="1"/>
  <c r="BG164" i="23" s="1"/>
  <c r="BH164" i="23" s="1"/>
  <c r="BL164" i="23"/>
  <c r="AK75" i="23"/>
  <c r="AW75" i="23" s="1"/>
  <c r="BL75" i="23"/>
  <c r="AK118" i="23"/>
  <c r="AW118" i="23" s="1"/>
  <c r="BL118" i="23"/>
  <c r="AK22" i="23"/>
  <c r="AW22" i="23" s="1"/>
  <c r="BL22" i="23"/>
  <c r="AK775" i="23"/>
  <c r="AW775" i="23" s="1"/>
  <c r="BG775" i="23" s="1"/>
  <c r="BH775" i="23" s="1"/>
  <c r="BL775" i="23"/>
  <c r="AK951" i="23"/>
  <c r="AW951" i="23" s="1"/>
  <c r="BL951" i="23"/>
  <c r="AK915" i="23"/>
  <c r="AW915" i="23" s="1"/>
  <c r="BL915" i="23"/>
  <c r="AK304" i="23"/>
  <c r="AW304" i="23" s="1"/>
  <c r="BL304" i="23"/>
  <c r="AK312" i="23"/>
  <c r="AW312" i="23" s="1"/>
  <c r="BG312" i="23" s="1"/>
  <c r="BH312" i="23" s="1"/>
  <c r="BL312" i="23"/>
  <c r="AK350" i="23"/>
  <c r="AW350" i="23" s="1"/>
  <c r="BL350" i="23"/>
  <c r="AK306" i="23"/>
  <c r="AW306" i="23" s="1"/>
  <c r="BL306" i="23"/>
  <c r="AK387" i="23"/>
  <c r="AW387" i="23" s="1"/>
  <c r="BL387" i="23"/>
  <c r="AK403" i="23"/>
  <c r="AW403" i="23" s="1"/>
  <c r="BG403" i="23" s="1"/>
  <c r="BH403" i="23" s="1"/>
  <c r="BL403" i="23"/>
  <c r="AK361" i="23"/>
  <c r="AW361" i="23" s="1"/>
  <c r="BL361" i="23"/>
  <c r="AK466" i="23"/>
  <c r="AW466" i="23" s="1"/>
  <c r="BL466" i="23"/>
  <c r="AK960" i="23"/>
  <c r="AW960" i="23" s="1"/>
  <c r="BL960" i="23"/>
  <c r="AK471" i="23"/>
  <c r="AW471" i="23" s="1"/>
  <c r="BG471" i="23" s="1"/>
  <c r="BH471" i="23" s="1"/>
  <c r="BL471" i="23"/>
  <c r="AK850" i="23"/>
  <c r="AW850" i="23" s="1"/>
  <c r="BL850" i="23"/>
  <c r="AK429" i="23"/>
  <c r="AW429" i="23" s="1"/>
  <c r="BL429" i="23"/>
  <c r="AK891" i="23"/>
  <c r="AW891" i="23" s="1"/>
  <c r="BL891" i="23"/>
  <c r="AK428" i="23"/>
  <c r="AW428" i="23" s="1"/>
  <c r="BG428" i="23" s="1"/>
  <c r="BH428" i="23" s="1"/>
  <c r="BL428" i="23"/>
  <c r="AK576" i="23"/>
  <c r="AW576" i="23" s="1"/>
  <c r="BL576" i="23"/>
  <c r="AK976" i="23"/>
  <c r="AW976" i="23" s="1"/>
  <c r="BL976" i="23"/>
  <c r="AK672" i="23"/>
  <c r="AW672" i="23" s="1"/>
  <c r="BL672" i="23"/>
  <c r="AK273" i="23"/>
  <c r="AW273" i="23" s="1"/>
  <c r="BG273" i="23" s="1"/>
  <c r="BH273" i="23" s="1"/>
  <c r="BL273" i="23"/>
  <c r="AK756" i="23"/>
  <c r="AW756" i="23" s="1"/>
  <c r="BL756" i="23"/>
  <c r="AK679" i="23"/>
  <c r="AW679" i="23" s="1"/>
  <c r="BL679" i="23"/>
  <c r="AK797" i="23"/>
  <c r="AW797" i="23" s="1"/>
  <c r="BL797" i="23"/>
  <c r="AK819" i="23"/>
  <c r="AW819" i="23" s="1"/>
  <c r="BG819" i="23" s="1"/>
  <c r="BH819" i="23" s="1"/>
  <c r="BL819" i="23"/>
  <c r="AK838" i="23"/>
  <c r="AW838" i="23" s="1"/>
  <c r="BL838" i="23"/>
  <c r="AK246" i="23"/>
  <c r="AW246" i="23" s="1"/>
  <c r="BL246" i="23"/>
  <c r="AK569" i="23"/>
  <c r="AW569" i="23" s="1"/>
  <c r="BL569" i="23"/>
  <c r="AK675" i="23"/>
  <c r="AW675" i="23" s="1"/>
  <c r="BG675" i="23" s="1"/>
  <c r="BH675" i="23" s="1"/>
  <c r="BL675" i="23"/>
  <c r="AK934" i="23"/>
  <c r="AW934" i="23" s="1"/>
  <c r="BL934" i="23"/>
  <c r="AK967" i="23"/>
  <c r="AW967" i="23" s="1"/>
  <c r="BL967" i="23"/>
  <c r="AK535" i="23"/>
  <c r="AW535" i="23" s="1"/>
  <c r="BL535" i="23"/>
  <c r="AK932" i="23"/>
  <c r="AW932" i="23" s="1"/>
  <c r="BG932" i="23" s="1"/>
  <c r="BH932" i="23" s="1"/>
  <c r="BL932" i="23"/>
  <c r="AK1077" i="23"/>
  <c r="AW1077" i="23" s="1"/>
  <c r="BL1077" i="23"/>
  <c r="AK1078" i="23"/>
  <c r="AW1078" i="23" s="1"/>
  <c r="BL1078" i="23"/>
  <c r="AK267" i="23"/>
  <c r="AW267" i="23" s="1"/>
  <c r="BL267" i="23"/>
  <c r="AK339" i="23"/>
  <c r="AW339" i="23" s="1"/>
  <c r="BG339" i="23" s="1"/>
  <c r="BH339" i="23" s="1"/>
  <c r="BL339" i="23"/>
  <c r="AK359" i="23"/>
  <c r="AW359" i="23" s="1"/>
  <c r="BL359" i="23"/>
  <c r="AK386" i="23"/>
  <c r="AW386" i="23" s="1"/>
  <c r="BL386" i="23"/>
  <c r="AK659" i="23"/>
  <c r="AW659" i="23" s="1"/>
  <c r="BL659" i="23"/>
  <c r="AK416" i="23"/>
  <c r="AW416" i="23" s="1"/>
  <c r="BG416" i="23" s="1"/>
  <c r="BH416" i="23" s="1"/>
  <c r="BL416" i="23"/>
  <c r="AK433" i="23"/>
  <c r="AW433" i="23" s="1"/>
  <c r="BL433" i="23"/>
  <c r="AK740" i="23"/>
  <c r="AW740" i="23" s="1"/>
  <c r="BL740" i="23"/>
  <c r="AK476" i="23"/>
  <c r="AW476" i="23" s="1"/>
  <c r="BL476" i="23"/>
  <c r="AK829" i="23"/>
  <c r="AW829" i="23" s="1"/>
  <c r="BG829" i="23" s="1"/>
  <c r="BH829" i="23" s="1"/>
  <c r="BL829" i="23"/>
  <c r="AK532" i="23"/>
  <c r="AW532" i="23" s="1"/>
  <c r="BL532" i="23"/>
  <c r="AK873" i="23"/>
  <c r="AW873" i="23" s="1"/>
  <c r="BL873" i="23"/>
  <c r="AK501" i="23"/>
  <c r="AW501" i="23" s="1"/>
  <c r="BL501" i="23"/>
  <c r="AK592" i="23"/>
  <c r="AW592" i="23" s="1"/>
  <c r="BG592" i="23" s="1"/>
  <c r="BH592" i="23" s="1"/>
  <c r="BL592" i="23"/>
  <c r="AK208" i="23"/>
  <c r="AW208" i="23" s="1"/>
  <c r="BL208" i="23"/>
  <c r="AK529" i="23"/>
  <c r="AW529" i="23" s="1"/>
  <c r="BL529" i="23"/>
  <c r="AK874" i="23"/>
  <c r="AW874" i="23" s="1"/>
  <c r="BL874" i="23"/>
  <c r="AK227" i="23"/>
  <c r="AW227" i="23" s="1"/>
  <c r="BG227" i="23" s="1"/>
  <c r="BH227" i="23" s="1"/>
  <c r="BL227" i="23"/>
  <c r="AK996" i="23"/>
  <c r="AW996" i="23" s="1"/>
  <c r="BL996" i="23"/>
  <c r="AK899" i="23"/>
  <c r="AW899" i="23" s="1"/>
  <c r="BL899" i="23"/>
  <c r="AK724" i="23"/>
  <c r="AW724" i="23" s="1"/>
  <c r="BL724" i="23"/>
  <c r="AK805" i="23"/>
  <c r="AW805" i="23" s="1"/>
  <c r="BG805" i="23" s="1"/>
  <c r="BH805" i="23" s="1"/>
  <c r="BL805" i="23"/>
  <c r="AK394" i="23"/>
  <c r="AW394" i="23" s="1"/>
  <c r="BL394" i="23"/>
  <c r="AK557" i="23"/>
  <c r="AW557" i="23" s="1"/>
  <c r="BL557" i="23"/>
  <c r="AK126" i="23"/>
  <c r="AW126" i="23" s="1"/>
  <c r="BL126" i="23"/>
  <c r="AK779" i="23"/>
  <c r="AW779" i="23" s="1"/>
  <c r="BG779" i="23" s="1"/>
  <c r="BH779" i="23" s="1"/>
  <c r="BL779" i="23"/>
  <c r="AK917" i="23"/>
  <c r="AW917" i="23" s="1"/>
  <c r="BL917" i="23"/>
  <c r="AK947" i="23"/>
  <c r="AW947" i="23" s="1"/>
  <c r="BL947" i="23"/>
  <c r="AK456" i="23"/>
  <c r="AW456" i="23" s="1"/>
  <c r="BL456" i="23"/>
  <c r="AK804" i="23"/>
  <c r="AW804" i="23" s="1"/>
  <c r="BG804" i="23" s="1"/>
  <c r="BH804" i="23" s="1"/>
  <c r="BL804" i="23"/>
  <c r="AK66" i="23"/>
  <c r="AW66" i="23" s="1"/>
  <c r="BL66" i="23"/>
  <c r="AK145" i="23"/>
  <c r="AW145" i="23" s="1"/>
  <c r="BL145" i="23"/>
  <c r="AK146" i="23"/>
  <c r="AW146" i="23" s="1"/>
  <c r="BL146" i="23"/>
  <c r="AK45" i="23"/>
  <c r="AW45" i="23" s="1"/>
  <c r="BG45" i="23" s="1"/>
  <c r="BH45" i="23" s="1"/>
  <c r="BL45" i="23"/>
  <c r="AK680" i="23"/>
  <c r="AW680" i="23" s="1"/>
  <c r="BL680" i="23"/>
  <c r="AK401" i="23"/>
  <c r="AW401" i="23" s="1"/>
  <c r="BL401" i="23"/>
  <c r="AK46" i="23"/>
  <c r="AW46" i="23" s="1"/>
  <c r="BL46" i="23"/>
  <c r="AK482" i="23"/>
  <c r="AW482" i="23" s="1"/>
  <c r="BG482" i="23" s="1"/>
  <c r="BH482" i="23" s="1"/>
  <c r="BL482" i="23"/>
  <c r="AK51" i="23"/>
  <c r="AW51" i="23" s="1"/>
  <c r="BL51" i="23"/>
  <c r="AK447" i="23"/>
  <c r="AW447" i="23" s="1"/>
  <c r="BL447" i="23"/>
  <c r="AK560" i="23"/>
  <c r="AW560" i="23" s="1"/>
  <c r="BL560" i="23"/>
  <c r="AK1065" i="23"/>
  <c r="AW1065" i="23" s="1"/>
  <c r="BG1065" i="23" s="1"/>
  <c r="BH1065" i="23" s="1"/>
  <c r="BL1065" i="23"/>
  <c r="AK888" i="23"/>
  <c r="AW888" i="23" s="1"/>
  <c r="BL888" i="23"/>
  <c r="AK228" i="23"/>
  <c r="AW228" i="23" s="1"/>
  <c r="BL228" i="23"/>
  <c r="AK985" i="23"/>
  <c r="AW985" i="23" s="1"/>
  <c r="BL985" i="23"/>
  <c r="AK918" i="23"/>
  <c r="AW918" i="23" s="1"/>
  <c r="BG918" i="23" s="1"/>
  <c r="BH918" i="23" s="1"/>
  <c r="BL918" i="23"/>
  <c r="AK270" i="23"/>
  <c r="AW270" i="23" s="1"/>
  <c r="BL270" i="23"/>
  <c r="AK368" i="23"/>
  <c r="AW368" i="23" s="1"/>
  <c r="BL368" i="23"/>
  <c r="AK285" i="23"/>
  <c r="AW285" i="23" s="1"/>
  <c r="BL285" i="23"/>
  <c r="AK234" i="23"/>
  <c r="AW234" i="23" s="1"/>
  <c r="BG234" i="23" s="1"/>
  <c r="BH234" i="23" s="1"/>
  <c r="BL234" i="23"/>
  <c r="AK48" i="23"/>
  <c r="AW48" i="23" s="1"/>
  <c r="BL48" i="23"/>
  <c r="AK336" i="23"/>
  <c r="AW336" i="23" s="1"/>
  <c r="BL336" i="23"/>
  <c r="AK287" i="23"/>
  <c r="AW287" i="23" s="1"/>
  <c r="BL287" i="23"/>
  <c r="AK29" i="23"/>
  <c r="AW29" i="23" s="1"/>
  <c r="BG29" i="23" s="1"/>
  <c r="BH29" i="23" s="1"/>
  <c r="BL29" i="23"/>
  <c r="AK340" i="23"/>
  <c r="AW340" i="23" s="1"/>
  <c r="BL340" i="23"/>
  <c r="AK237" i="23"/>
  <c r="AW237" i="23" s="1"/>
  <c r="BL237" i="23"/>
  <c r="AK271" i="23"/>
  <c r="AW271" i="23" s="1"/>
  <c r="BL271" i="23"/>
  <c r="AK303" i="23"/>
  <c r="AW303" i="23" s="1"/>
  <c r="BG303" i="23" s="1"/>
  <c r="BH303" i="23" s="1"/>
  <c r="BL303" i="23"/>
  <c r="AK125" i="23"/>
  <c r="AW125" i="23" s="1"/>
  <c r="BL125" i="23"/>
  <c r="AK620" i="23"/>
  <c r="AW620" i="23" s="1"/>
  <c r="BL620" i="23"/>
  <c r="AK108" i="23"/>
  <c r="AW108" i="23" s="1"/>
  <c r="BL108" i="23"/>
  <c r="AK402" i="23"/>
  <c r="AW402" i="23" s="1"/>
  <c r="BG402" i="23" s="1"/>
  <c r="BH402" i="23" s="1"/>
  <c r="BL402" i="23"/>
  <c r="AK389" i="23"/>
  <c r="AW389" i="23" s="1"/>
  <c r="BL389" i="23"/>
  <c r="AK461" i="23"/>
  <c r="AW461" i="23" s="1"/>
  <c r="BL461" i="23"/>
  <c r="AK769" i="23"/>
  <c r="AW769" i="23" s="1"/>
  <c r="BL769" i="23"/>
  <c r="AK230" i="23"/>
  <c r="AW230" i="23" s="1"/>
  <c r="BG230" i="23" s="1"/>
  <c r="BH230" i="23" s="1"/>
  <c r="BL230" i="23"/>
  <c r="AK528" i="23"/>
  <c r="AW528" i="23" s="1"/>
  <c r="BL528" i="23"/>
  <c r="AK582" i="23"/>
  <c r="AW582" i="23" s="1"/>
  <c r="BL582" i="23"/>
  <c r="AK527" i="23"/>
  <c r="AW527" i="23" s="1"/>
  <c r="BL527" i="23"/>
  <c r="AK821" i="23"/>
  <c r="AW821" i="23" s="1"/>
  <c r="BG821" i="23" s="1"/>
  <c r="BH821" i="23" s="1"/>
  <c r="BL821" i="23"/>
  <c r="AK940" i="23"/>
  <c r="AW940" i="23" s="1"/>
  <c r="BL940" i="23"/>
  <c r="AK760" i="23"/>
  <c r="AW760" i="23" s="1"/>
  <c r="BL760" i="23"/>
  <c r="AK221" i="23"/>
  <c r="AW221" i="23" s="1"/>
  <c r="BL221" i="23"/>
  <c r="AK641" i="23"/>
  <c r="AW641" i="23" s="1"/>
  <c r="BG641" i="23" s="1"/>
  <c r="BH641" i="23" s="1"/>
  <c r="BL641" i="23"/>
  <c r="AK136" i="23"/>
  <c r="AW136" i="23" s="1"/>
  <c r="BL136" i="23"/>
  <c r="AK549" i="23"/>
  <c r="AW549" i="23" s="1"/>
  <c r="BL549" i="23"/>
  <c r="AK84" i="23"/>
  <c r="AW84" i="23" s="1"/>
  <c r="BL84" i="23"/>
  <c r="AK1031" i="23"/>
  <c r="AW1031" i="23" s="1"/>
  <c r="BG1031" i="23" s="1"/>
  <c r="BH1031" i="23" s="1"/>
  <c r="BL1031" i="23"/>
  <c r="AK131" i="23"/>
  <c r="AW131" i="23" s="1"/>
  <c r="BL131" i="23"/>
  <c r="AK836" i="23"/>
  <c r="AW836" i="23" s="1"/>
  <c r="BL836" i="23"/>
  <c r="AK862" i="23"/>
  <c r="AW862" i="23" s="1"/>
  <c r="BL862" i="23"/>
  <c r="AK831" i="23"/>
  <c r="AW831" i="23" s="1"/>
  <c r="BG831" i="23" s="1"/>
  <c r="BH831" i="23" s="1"/>
  <c r="BL831" i="23"/>
  <c r="AK725" i="23"/>
  <c r="AW725" i="23" s="1"/>
  <c r="BL725" i="23"/>
  <c r="AK499" i="23"/>
  <c r="AW499" i="23" s="1"/>
  <c r="BL499" i="23"/>
  <c r="AK963" i="23"/>
  <c r="AW963" i="23" s="1"/>
  <c r="BL963" i="23"/>
  <c r="AK369" i="23"/>
  <c r="AW369" i="23" s="1"/>
  <c r="BG369" i="23" s="1"/>
  <c r="BH369" i="23" s="1"/>
  <c r="BL369" i="23"/>
  <c r="AK214" i="23"/>
  <c r="AW214" i="23" s="1"/>
  <c r="BL214" i="23"/>
  <c r="AK1054" i="23"/>
  <c r="AW1054" i="23" s="1"/>
  <c r="BL1054" i="23"/>
  <c r="AK170" i="23"/>
  <c r="AW170" i="23" s="1"/>
  <c r="BL170" i="23"/>
  <c r="AK396" i="23"/>
  <c r="AW396" i="23" s="1"/>
  <c r="BG396" i="23" s="1"/>
  <c r="BH396" i="23" s="1"/>
  <c r="BL396" i="23"/>
  <c r="AK614" i="23"/>
  <c r="AW614" i="23" s="1"/>
  <c r="BL614" i="23"/>
  <c r="AK665" i="23"/>
  <c r="AW665" i="23" s="1"/>
  <c r="BL665" i="23"/>
  <c r="AK631" i="23"/>
  <c r="AW631" i="23" s="1"/>
  <c r="BL631" i="23"/>
  <c r="AK38" i="23"/>
  <c r="AW38" i="23" s="1"/>
  <c r="BG38" i="23" s="1"/>
  <c r="BH38" i="23" s="1"/>
  <c r="BL38" i="23"/>
  <c r="AK294" i="23"/>
  <c r="AW294" i="23" s="1"/>
  <c r="BL294" i="23"/>
  <c r="AK309" i="23"/>
  <c r="AW309" i="23" s="1"/>
  <c r="BL309" i="23"/>
  <c r="AK323" i="23"/>
  <c r="AW323" i="23" s="1"/>
  <c r="BL323" i="23"/>
  <c r="AK77" i="23"/>
  <c r="AW77" i="23" s="1"/>
  <c r="BG77" i="23" s="1"/>
  <c r="BH77" i="23" s="1"/>
  <c r="BL77" i="23"/>
  <c r="AK119" i="23"/>
  <c r="AW119" i="23" s="1"/>
  <c r="BL119" i="23"/>
  <c r="AK409" i="23"/>
  <c r="AW409" i="23" s="1"/>
  <c r="BL409" i="23"/>
  <c r="AK300" i="23"/>
  <c r="AW300" i="23" s="1"/>
  <c r="BL300" i="23"/>
  <c r="AK702" i="23"/>
  <c r="AW702" i="23" s="1"/>
  <c r="BG702" i="23" s="1"/>
  <c r="BH702" i="23" s="1"/>
  <c r="BL702" i="23"/>
  <c r="AK438" i="23"/>
  <c r="AW438" i="23" s="1"/>
  <c r="BL438" i="23"/>
  <c r="AK498" i="23"/>
  <c r="AW498" i="23" s="1"/>
  <c r="BL498" i="23"/>
  <c r="AK162" i="23"/>
  <c r="AW162" i="23" s="1"/>
  <c r="BL162" i="23"/>
  <c r="AK76" i="23"/>
  <c r="AW76" i="23" s="1"/>
  <c r="BG76" i="23" s="1"/>
  <c r="BH76" i="23" s="1"/>
  <c r="BL76" i="23"/>
  <c r="AK880" i="23"/>
  <c r="AW880" i="23" s="1"/>
  <c r="BL880" i="23"/>
  <c r="AK610" i="23"/>
  <c r="AW610" i="23" s="1"/>
  <c r="BL610" i="23"/>
  <c r="AK487" i="23"/>
  <c r="AW487" i="23" s="1"/>
  <c r="BL487" i="23"/>
  <c r="AK28" i="23"/>
  <c r="AW28" i="23" s="1"/>
  <c r="BG28" i="23" s="1"/>
  <c r="BH28" i="23" s="1"/>
  <c r="BL28" i="23"/>
  <c r="AK653" i="23"/>
  <c r="AW653" i="23" s="1"/>
  <c r="BL653" i="23"/>
  <c r="AK89" i="23"/>
  <c r="AW89" i="23" s="1"/>
  <c r="BL89" i="23"/>
  <c r="AK712" i="23"/>
  <c r="AW712" i="23" s="1"/>
  <c r="BL712" i="23"/>
  <c r="AK738" i="23"/>
  <c r="AW738" i="23" s="1"/>
  <c r="BG738" i="23" s="1"/>
  <c r="BH738" i="23" s="1"/>
  <c r="BL738" i="23"/>
  <c r="AK764" i="23"/>
  <c r="AW764" i="23" s="1"/>
  <c r="BL764" i="23"/>
  <c r="AK82" i="23"/>
  <c r="AW82" i="23" s="1"/>
  <c r="BL82" i="23"/>
  <c r="AK34" i="23"/>
  <c r="AW34" i="23" s="1"/>
  <c r="BL34" i="23"/>
  <c r="AK533" i="23"/>
  <c r="AW533" i="23" s="1"/>
  <c r="BG533" i="23" s="1"/>
  <c r="BH533" i="23" s="1"/>
  <c r="BL533" i="23"/>
  <c r="AK439" i="23"/>
  <c r="AW439" i="23" s="1"/>
  <c r="BL439" i="23"/>
  <c r="AK182" i="23"/>
  <c r="AW182" i="23" s="1"/>
  <c r="BL182" i="23"/>
  <c r="AK480" i="23"/>
  <c r="AW480" i="23" s="1"/>
  <c r="BL480" i="23"/>
  <c r="AK851" i="23"/>
  <c r="AW851" i="23" s="1"/>
  <c r="BG851" i="23" s="1"/>
  <c r="BH851" i="23" s="1"/>
  <c r="BL851" i="23"/>
  <c r="AK225" i="23"/>
  <c r="AW225" i="23" s="1"/>
  <c r="BL225" i="23"/>
  <c r="AK1002" i="23"/>
  <c r="AW1002" i="23" s="1"/>
  <c r="BL1002" i="23"/>
  <c r="AK808" i="23"/>
  <c r="AW808" i="23" s="1"/>
  <c r="BL808" i="23"/>
  <c r="AK148" i="23"/>
  <c r="AW148" i="23" s="1"/>
  <c r="BG148" i="23" s="1"/>
  <c r="BH148" i="23" s="1"/>
  <c r="BL148" i="23"/>
  <c r="AK168" i="23"/>
  <c r="AW168" i="23" s="1"/>
  <c r="BL168" i="23"/>
  <c r="AK495" i="23"/>
  <c r="AW495" i="23" s="1"/>
  <c r="BL495" i="23"/>
  <c r="AK700" i="23"/>
  <c r="AW700" i="23" s="1"/>
  <c r="BL700" i="23"/>
  <c r="AK178" i="23"/>
  <c r="AW178" i="23" s="1"/>
  <c r="BG178" i="23" s="1"/>
  <c r="BH178" i="23" s="1"/>
  <c r="BL178" i="23"/>
  <c r="AK1047" i="23"/>
  <c r="AW1047" i="23" s="1"/>
  <c r="BL1047" i="23"/>
  <c r="AK74" i="23"/>
  <c r="AW74" i="23" s="1"/>
  <c r="BL74" i="23"/>
  <c r="AK436" i="23"/>
  <c r="AW436" i="23" s="1"/>
  <c r="BL436" i="23"/>
  <c r="AK474" i="23"/>
  <c r="AW474" i="23" s="1"/>
  <c r="BG474" i="23" s="1"/>
  <c r="BH474" i="23" s="1"/>
  <c r="BL474" i="23"/>
  <c r="AK345" i="23"/>
  <c r="AW345" i="23" s="1"/>
  <c r="BL345" i="23"/>
  <c r="AK835" i="23"/>
  <c r="AW835" i="23" s="1"/>
  <c r="BL835" i="23"/>
  <c r="AK856" i="23"/>
  <c r="AW856" i="23" s="1"/>
  <c r="BL856" i="23"/>
  <c r="AK1019" i="23"/>
  <c r="AW1019" i="23" s="1"/>
  <c r="BG1019" i="23" s="1"/>
  <c r="BH1019" i="23" s="1"/>
  <c r="BL1019" i="23"/>
  <c r="AK814" i="23"/>
  <c r="AW814" i="23" s="1"/>
  <c r="BL814" i="23"/>
  <c r="AK594" i="23"/>
  <c r="AW594" i="23" s="1"/>
  <c r="BL594" i="23"/>
  <c r="AK627" i="23"/>
  <c r="AW627" i="23" s="1"/>
  <c r="BL627" i="23"/>
  <c r="AK654" i="23"/>
  <c r="AW654" i="23" s="1"/>
  <c r="BG654" i="23" s="1"/>
  <c r="BH654" i="23" s="1"/>
  <c r="BL654" i="23"/>
  <c r="AK497" i="23"/>
  <c r="AW497" i="23" s="1"/>
  <c r="BL497" i="23"/>
  <c r="AK63" i="23"/>
  <c r="AW63" i="23" s="1"/>
  <c r="BL63" i="23"/>
  <c r="AK538" i="23"/>
  <c r="AW538" i="23" s="1"/>
  <c r="BL538" i="23"/>
  <c r="AK150" i="23"/>
  <c r="AW150" i="23" s="1"/>
  <c r="BG150" i="23" s="1"/>
  <c r="BH150" i="23" s="1"/>
  <c r="BL150" i="23"/>
  <c r="AK787" i="23"/>
  <c r="AW787" i="23" s="1"/>
  <c r="BL787" i="23"/>
  <c r="AK50" i="23"/>
  <c r="AW50" i="23" s="1"/>
  <c r="BL50" i="23"/>
  <c r="AK825" i="23"/>
  <c r="AW825" i="23" s="1"/>
  <c r="BL825" i="23"/>
  <c r="AK898" i="23"/>
  <c r="AW898" i="23" s="1"/>
  <c r="BG898" i="23" s="1"/>
  <c r="BH898" i="23" s="1"/>
  <c r="BL898" i="23"/>
  <c r="AK279" i="23"/>
  <c r="AW279" i="23" s="1"/>
  <c r="BL279" i="23"/>
  <c r="AK596" i="23"/>
  <c r="AW596" i="23" s="1"/>
  <c r="BL596" i="23"/>
  <c r="AK374" i="23"/>
  <c r="AW374" i="23" s="1"/>
  <c r="BL374" i="23"/>
  <c r="AK744" i="23"/>
  <c r="AW744" i="23" s="1"/>
  <c r="BG744" i="23" s="1"/>
  <c r="BH744" i="23" s="1"/>
  <c r="BL744" i="23"/>
  <c r="AK249" i="23"/>
  <c r="AW249" i="23" s="1"/>
  <c r="BL249" i="23"/>
  <c r="AK950" i="23"/>
  <c r="AW950" i="23" s="1"/>
  <c r="BL950" i="23"/>
  <c r="AK638" i="23"/>
  <c r="AW638" i="23" s="1"/>
  <c r="BL638" i="23"/>
  <c r="AK235" i="23"/>
  <c r="AW235" i="23" s="1"/>
  <c r="BG235" i="23" s="1"/>
  <c r="BH235" i="23" s="1"/>
  <c r="BL235" i="23"/>
  <c r="AK64" i="23"/>
  <c r="AW64" i="23" s="1"/>
  <c r="BL64" i="23"/>
  <c r="AK545" i="23"/>
  <c r="AW545" i="23" s="1"/>
  <c r="BL545" i="23"/>
  <c r="AK941" i="23"/>
  <c r="AW941" i="23" s="1"/>
  <c r="BL941" i="23"/>
  <c r="AK820" i="23"/>
  <c r="AW820" i="23" s="1"/>
  <c r="BG820" i="23" s="1"/>
  <c r="BH820" i="23" s="1"/>
  <c r="BL820" i="23"/>
  <c r="AK810" i="23"/>
  <c r="AW810" i="23" s="1"/>
  <c r="BL810" i="23"/>
  <c r="AK1033" i="23"/>
  <c r="AW1033" i="23" s="1"/>
  <c r="BL1033" i="23"/>
  <c r="AK695" i="23"/>
  <c r="AW695" i="23" s="1"/>
  <c r="BL695" i="23"/>
  <c r="AK290" i="23"/>
  <c r="AW290" i="23" s="1"/>
  <c r="BG290" i="23" s="1"/>
  <c r="BH290" i="23" s="1"/>
  <c r="BL290" i="23"/>
  <c r="AK414" i="23"/>
  <c r="AW414" i="23" s="1"/>
  <c r="BL414" i="23"/>
  <c r="AK971" i="23"/>
  <c r="AW971" i="23" s="1"/>
  <c r="BL971" i="23"/>
  <c r="AK210" i="23"/>
  <c r="AW210" i="23" s="1"/>
  <c r="BL210" i="23"/>
  <c r="AK245" i="23"/>
  <c r="AW245" i="23" s="1"/>
  <c r="BG245" i="23" s="1"/>
  <c r="BH245" i="23" s="1"/>
  <c r="BL245" i="23"/>
  <c r="AK919" i="23"/>
  <c r="AW919" i="23" s="1"/>
  <c r="BL919" i="23"/>
  <c r="AK55" i="23"/>
  <c r="AW55" i="23" s="1"/>
  <c r="BL55" i="23"/>
  <c r="AK144" i="23"/>
  <c r="AW144" i="23" s="1"/>
  <c r="BL144" i="23"/>
  <c r="AK238" i="23"/>
  <c r="AW238" i="23" s="1"/>
  <c r="BG238" i="23" s="1"/>
  <c r="BH238" i="23" s="1"/>
  <c r="BL238" i="23"/>
  <c r="AK107" i="23"/>
  <c r="AW107" i="23" s="1"/>
  <c r="BL107" i="23"/>
  <c r="AK507" i="23"/>
  <c r="AW507" i="23" s="1"/>
  <c r="BL507" i="23"/>
  <c r="AK599" i="23"/>
  <c r="AW599" i="23" s="1"/>
  <c r="BL599" i="23"/>
  <c r="AK696" i="23"/>
  <c r="AW696" i="23" s="1"/>
  <c r="BG696" i="23" s="1"/>
  <c r="BH696" i="23" s="1"/>
  <c r="BL696" i="23"/>
  <c r="AK791" i="23"/>
  <c r="AW791" i="23" s="1"/>
  <c r="BL791" i="23"/>
  <c r="AK944" i="23"/>
  <c r="AW944" i="23" s="1"/>
  <c r="BL944" i="23"/>
  <c r="AK739" i="23"/>
  <c r="AW739" i="23" s="1"/>
  <c r="BL739" i="23"/>
  <c r="AK375" i="23"/>
  <c r="AW375" i="23" s="1"/>
  <c r="BG375" i="23" s="1"/>
  <c r="BH375" i="23" s="1"/>
  <c r="BL375" i="23"/>
  <c r="AK811" i="23"/>
  <c r="AW811" i="23" s="1"/>
  <c r="BL811" i="23"/>
  <c r="AK633" i="23"/>
  <c r="AW633" i="23" s="1"/>
  <c r="BL633" i="23"/>
  <c r="AK1023" i="23"/>
  <c r="AW1023" i="23" s="1"/>
  <c r="BL1023" i="23"/>
  <c r="AK782" i="23"/>
  <c r="AW782" i="23" s="1"/>
  <c r="BG782" i="23" s="1"/>
  <c r="BH782" i="23" s="1"/>
  <c r="BL782" i="23"/>
  <c r="AK945" i="23"/>
  <c r="AW945" i="23" s="1"/>
  <c r="BL945" i="23"/>
  <c r="AK619" i="23"/>
  <c r="AW619" i="23" s="1"/>
  <c r="BL619" i="23"/>
  <c r="AK47" i="23"/>
  <c r="AW47" i="23" s="1"/>
  <c r="BL47" i="23"/>
  <c r="AK746" i="23"/>
  <c r="AW746" i="23" s="1"/>
  <c r="BG746" i="23" s="1"/>
  <c r="BH746" i="23" s="1"/>
  <c r="BL746" i="23"/>
  <c r="AK745" i="23"/>
  <c r="AW745" i="23" s="1"/>
  <c r="BL745" i="23"/>
  <c r="AK768" i="23"/>
  <c r="AW768" i="23" s="1"/>
  <c r="BL768" i="23"/>
  <c r="AK909" i="23"/>
  <c r="AW909" i="23" s="1"/>
  <c r="BL909" i="23"/>
  <c r="AK1043" i="23"/>
  <c r="AW1043" i="23" s="1"/>
  <c r="BG1043" i="23" s="1"/>
  <c r="BH1043" i="23" s="1"/>
  <c r="BL1043" i="23"/>
  <c r="AK956" i="23"/>
  <c r="AW956" i="23" s="1"/>
  <c r="BL956" i="23"/>
  <c r="AK53" i="23"/>
  <c r="AW53" i="23" s="1"/>
  <c r="BL53" i="23"/>
  <c r="AK668" i="23"/>
  <c r="AW668" i="23" s="1"/>
  <c r="BL668" i="23"/>
  <c r="AK328" i="23"/>
  <c r="AW328" i="23" s="1"/>
  <c r="BG328" i="23" s="1"/>
  <c r="BH328" i="23" s="1"/>
  <c r="BL328" i="23"/>
  <c r="AK17" i="23"/>
  <c r="AW17" i="23" s="1"/>
  <c r="BL17" i="23"/>
  <c r="AK272" i="23"/>
  <c r="AW272" i="23" s="1"/>
  <c r="BL272" i="23"/>
  <c r="AK411" i="23"/>
  <c r="AW411" i="23" s="1"/>
  <c r="BL411" i="23"/>
  <c r="AK195" i="23"/>
  <c r="AW195" i="23" s="1"/>
  <c r="BG195" i="23" s="1"/>
  <c r="BH195" i="23" s="1"/>
  <c r="BL195" i="23"/>
  <c r="AK458" i="23"/>
  <c r="AW458" i="23" s="1"/>
  <c r="BL458" i="23"/>
  <c r="AK537" i="23"/>
  <c r="AW537" i="23" s="1"/>
  <c r="BL537" i="23"/>
  <c r="AK585" i="23"/>
  <c r="AW585" i="23" s="1"/>
  <c r="BG585" i="23" s="1"/>
  <c r="BH585" i="23" s="1"/>
  <c r="BL585" i="23"/>
  <c r="AK879" i="23"/>
  <c r="AW879" i="23" s="1"/>
  <c r="BG879" i="23" s="1"/>
  <c r="BH879" i="23" s="1"/>
  <c r="BL879" i="23"/>
  <c r="AK514" i="23"/>
  <c r="AW514" i="23" s="1"/>
  <c r="BL514" i="23"/>
  <c r="AK1055" i="23"/>
  <c r="AW1055" i="23" s="1"/>
  <c r="BL1055" i="23"/>
  <c r="AK924" i="23"/>
  <c r="AW924" i="23" s="1"/>
  <c r="BL924" i="23"/>
  <c r="AK32" i="23"/>
  <c r="AW32" i="23" s="1"/>
  <c r="BG32" i="23" s="1"/>
  <c r="BH32" i="23" s="1"/>
  <c r="BL32" i="23"/>
  <c r="AK293" i="23"/>
  <c r="AW293" i="23" s="1"/>
  <c r="BL293" i="23"/>
  <c r="AK344" i="23"/>
  <c r="AW344" i="23" s="1"/>
  <c r="BL344" i="23"/>
  <c r="AK142" i="23"/>
  <c r="AW142" i="23" s="1"/>
  <c r="BL142" i="23"/>
  <c r="AK979" i="23"/>
  <c r="AW979" i="23" s="1"/>
  <c r="BG979" i="23" s="1"/>
  <c r="BH979" i="23" s="1"/>
  <c r="BL979" i="23"/>
  <c r="AK656" i="23"/>
  <c r="AW656" i="23" s="1"/>
  <c r="BL656" i="23"/>
  <c r="AK713" i="23"/>
  <c r="AW713" i="23" s="1"/>
  <c r="BL713" i="23"/>
  <c r="AK1081" i="23"/>
  <c r="AW1081" i="23" s="1"/>
  <c r="BL1081" i="23"/>
  <c r="AK1008" i="23"/>
  <c r="AW1008" i="23" s="1"/>
  <c r="BG1008" i="23" s="1"/>
  <c r="BH1008" i="23" s="1"/>
  <c r="BL1008" i="23"/>
  <c r="AK241" i="23"/>
  <c r="AW241" i="23" s="1"/>
  <c r="BL241" i="23"/>
  <c r="AK464" i="23"/>
  <c r="AW464" i="23" s="1"/>
  <c r="BL464" i="23"/>
  <c r="AK980" i="23"/>
  <c r="AW980" i="23" s="1"/>
  <c r="BL980" i="23"/>
  <c r="AK761" i="23"/>
  <c r="AW761" i="23" s="1"/>
  <c r="BG761" i="23" s="1"/>
  <c r="BH761" i="23" s="1"/>
  <c r="BL761" i="23"/>
  <c r="AK1050" i="23"/>
  <c r="AW1050" i="23" s="1"/>
  <c r="BL1050" i="23"/>
  <c r="AK759" i="23"/>
  <c r="AW759" i="23" s="1"/>
  <c r="BL759" i="23"/>
  <c r="AK1073" i="23"/>
  <c r="AW1073" i="23" s="1"/>
  <c r="BL1073" i="23"/>
  <c r="AK978" i="23"/>
  <c r="AW978" i="23" s="1"/>
  <c r="BG978" i="23" s="1"/>
  <c r="BH978" i="23" s="1"/>
  <c r="BL978" i="23"/>
  <c r="AK554" i="23"/>
  <c r="AW554" i="23" s="1"/>
  <c r="BL554" i="23"/>
  <c r="AK504" i="23"/>
  <c r="AW504" i="23" s="1"/>
  <c r="BL504" i="23"/>
  <c r="AK307" i="23"/>
  <c r="AW307" i="23" s="1"/>
  <c r="BL307" i="23"/>
  <c r="AK335" i="23"/>
  <c r="AW335" i="23" s="1"/>
  <c r="BG335" i="23" s="1"/>
  <c r="BH335" i="23" s="1"/>
  <c r="BL335" i="23"/>
  <c r="AK216" i="23"/>
  <c r="AW216" i="23" s="1"/>
  <c r="BG216" i="23" s="1"/>
  <c r="BH216" i="23" s="1"/>
  <c r="BL216" i="23"/>
  <c r="AK305" i="23"/>
  <c r="AW305" i="23" s="1"/>
  <c r="BL305" i="23"/>
  <c r="AK261" i="23"/>
  <c r="AW261" i="23" s="1"/>
  <c r="BL261" i="23"/>
  <c r="AK70" i="23"/>
  <c r="AW70" i="23" s="1"/>
  <c r="BG70" i="23" s="1"/>
  <c r="BH70" i="23" s="1"/>
  <c r="BL70" i="23"/>
  <c r="AK282" i="23"/>
  <c r="AW282" i="23" s="1"/>
  <c r="BL282" i="23"/>
  <c r="AK129" i="23"/>
  <c r="AW129" i="23" s="1"/>
  <c r="BL129" i="23"/>
  <c r="AK266" i="23"/>
  <c r="AW266" i="23" s="1"/>
  <c r="BL266" i="23"/>
  <c r="AK278" i="23"/>
  <c r="AW278" i="23" s="1"/>
  <c r="BG278" i="23" s="1"/>
  <c r="BH278" i="23" s="1"/>
  <c r="BL278" i="23"/>
  <c r="AK372" i="23"/>
  <c r="AW372" i="23" s="1"/>
  <c r="BL372" i="23"/>
  <c r="AK539" i="23"/>
  <c r="AW539" i="23" s="1"/>
  <c r="BL539" i="23"/>
  <c r="AK171" i="23"/>
  <c r="AW171" i="23" s="1"/>
  <c r="BL171" i="23"/>
  <c r="AK854" i="23"/>
  <c r="AW854" i="23" s="1"/>
  <c r="BG854" i="23" s="1"/>
  <c r="BH854" i="23" s="1"/>
  <c r="BL854" i="23"/>
  <c r="AK408" i="23"/>
  <c r="AW408" i="23" s="1"/>
  <c r="BL408" i="23"/>
  <c r="AK686" i="23"/>
  <c r="AW686" i="23" s="1"/>
  <c r="BL686" i="23"/>
  <c r="AK735" i="23"/>
  <c r="AW735" i="23" s="1"/>
  <c r="BL735" i="23"/>
  <c r="AK510" i="23"/>
  <c r="AW510" i="23" s="1"/>
  <c r="BG510" i="23" s="1"/>
  <c r="BH510" i="23" s="1"/>
  <c r="BL510" i="23"/>
  <c r="AK452" i="23"/>
  <c r="AW452" i="23" s="1"/>
  <c r="BL452" i="23"/>
  <c r="AK749" i="23"/>
  <c r="AW749" i="23" s="1"/>
  <c r="BL749" i="23"/>
  <c r="AK889" i="23"/>
  <c r="AW889" i="23" s="1"/>
  <c r="BL889" i="23"/>
  <c r="AK911" i="23"/>
  <c r="AW911" i="23" s="1"/>
  <c r="BG911" i="23" s="1"/>
  <c r="BH911" i="23" s="1"/>
  <c r="BL911" i="23"/>
  <c r="AK260" i="23"/>
  <c r="AW260" i="23" s="1"/>
  <c r="BL260" i="23"/>
  <c r="AK124" i="23"/>
  <c r="AW124" i="23" s="1"/>
  <c r="BL124" i="23"/>
  <c r="AK71" i="23"/>
  <c r="AW71" i="23" s="1"/>
  <c r="BG71" i="23" s="1"/>
  <c r="BH71" i="23" s="1"/>
  <c r="BL71" i="23"/>
  <c r="AK1005" i="23"/>
  <c r="AW1005" i="23" s="1"/>
  <c r="BG1005" i="23" s="1"/>
  <c r="BH1005" i="23" s="1"/>
  <c r="BL1005" i="23"/>
  <c r="AK263" i="23"/>
  <c r="AW263" i="23" s="1"/>
  <c r="BL263" i="23"/>
  <c r="AK651" i="23"/>
  <c r="AW651" i="23" s="1"/>
  <c r="BL651" i="23"/>
  <c r="AK720" i="23"/>
  <c r="AW720" i="23" s="1"/>
  <c r="BL720" i="23"/>
  <c r="AK778" i="23"/>
  <c r="AW778" i="23" s="1"/>
  <c r="BG778" i="23" s="1"/>
  <c r="BH778" i="23" s="1"/>
  <c r="BL778" i="23"/>
  <c r="AK817" i="23"/>
  <c r="AW817" i="23" s="1"/>
  <c r="BL817" i="23"/>
  <c r="AK834" i="23"/>
  <c r="AW834" i="23" s="1"/>
  <c r="BL834" i="23"/>
  <c r="AK767" i="23"/>
  <c r="AW767" i="23" s="1"/>
  <c r="BL767" i="23"/>
  <c r="AK902" i="23"/>
  <c r="AW902" i="23" s="1"/>
  <c r="BG902" i="23" s="1"/>
  <c r="BH902" i="23" s="1"/>
  <c r="BL902" i="23"/>
  <c r="AK584" i="23"/>
  <c r="AW584" i="23" s="1"/>
  <c r="BL584" i="23"/>
  <c r="AK962" i="23"/>
  <c r="AW962" i="23" s="1"/>
  <c r="BG962" i="23" s="1"/>
  <c r="BH962" i="23" s="1"/>
  <c r="BL962" i="23"/>
  <c r="AK1028" i="23"/>
  <c r="AW1028" i="23" s="1"/>
  <c r="BG1028" i="23" s="1"/>
  <c r="BH1028" i="23" s="1"/>
  <c r="BL1028" i="23"/>
  <c r="AK1007" i="23"/>
  <c r="AW1007" i="23" s="1"/>
  <c r="BG1007" i="23" s="1"/>
  <c r="BH1007" i="23" s="1"/>
  <c r="BL1007" i="23"/>
  <c r="AK213" i="23"/>
  <c r="AW213" i="23" s="1"/>
  <c r="BL213" i="23"/>
  <c r="AK997" i="23"/>
  <c r="AW997" i="23" s="1"/>
  <c r="BL997" i="23"/>
  <c r="AK517" i="23"/>
  <c r="AW517" i="23" s="1"/>
  <c r="BG517" i="23" s="1"/>
  <c r="BH517" i="23" s="1"/>
  <c r="BL517" i="23"/>
  <c r="AK555" i="23"/>
  <c r="AW555" i="23" s="1"/>
  <c r="BG555" i="23" s="1"/>
  <c r="BH555" i="23" s="1"/>
  <c r="BL555" i="23"/>
  <c r="AK792" i="23"/>
  <c r="AW792" i="23" s="1"/>
  <c r="BL792" i="23"/>
  <c r="AK936" i="23"/>
  <c r="AW936" i="23" s="1"/>
  <c r="BL936" i="23"/>
  <c r="AK613" i="23"/>
  <c r="AW613" i="23" s="1"/>
  <c r="BL613" i="23"/>
  <c r="AK382" i="23"/>
  <c r="AW382" i="23" s="1"/>
  <c r="BG382" i="23" s="1"/>
  <c r="BH382" i="23" s="1"/>
  <c r="BL382" i="23"/>
  <c r="AK404" i="23"/>
  <c r="AW404" i="23" s="1"/>
  <c r="BG404" i="23" s="1"/>
  <c r="BH404" i="23" s="1"/>
  <c r="BL404" i="23"/>
  <c r="AK707" i="23"/>
  <c r="AW707" i="23" s="1"/>
  <c r="BG707" i="23" s="1"/>
  <c r="BH707" i="23" s="1"/>
  <c r="BL707" i="23"/>
  <c r="AK135" i="23"/>
  <c r="AW135" i="23" s="1"/>
  <c r="BL135" i="23"/>
  <c r="AK491" i="23"/>
  <c r="AW491" i="23" s="1"/>
  <c r="BG491" i="23" s="1"/>
  <c r="BH491" i="23" s="1"/>
  <c r="BL491" i="23"/>
  <c r="AK522" i="23"/>
  <c r="AW522" i="23" s="1"/>
  <c r="BL522" i="23"/>
  <c r="AK236" i="23"/>
  <c r="AW236" i="23" s="1"/>
  <c r="BG236" i="23" s="1"/>
  <c r="BH236" i="23" s="1"/>
  <c r="BL236" i="23"/>
  <c r="AK881" i="23"/>
  <c r="AW881" i="23" s="1"/>
  <c r="BL881" i="23"/>
  <c r="AK243" i="23"/>
  <c r="AW243" i="23" s="1"/>
  <c r="BG243" i="23" s="1"/>
  <c r="BH243" i="23" s="1"/>
  <c r="BL243" i="23"/>
  <c r="AK68" i="23"/>
  <c r="AW68" i="23" s="1"/>
  <c r="BL68" i="23"/>
  <c r="AK184" i="23"/>
  <c r="AW184" i="23" s="1"/>
  <c r="BL184" i="23"/>
  <c r="AK18" i="23"/>
  <c r="AW18" i="23" s="1"/>
  <c r="BL18" i="23"/>
  <c r="AK211" i="23"/>
  <c r="AW211" i="23" s="1"/>
  <c r="BG211" i="23" s="1"/>
  <c r="BH211" i="23" s="1"/>
  <c r="BL211" i="23"/>
  <c r="AK678" i="23"/>
  <c r="AW678" i="23" s="1"/>
  <c r="BL678" i="23"/>
  <c r="AK133" i="23"/>
  <c r="AW133" i="23" s="1"/>
  <c r="BL133" i="23"/>
  <c r="AK15" i="23"/>
  <c r="AW15" i="23" s="1"/>
  <c r="BL15" i="23"/>
  <c r="AK176" i="23"/>
  <c r="AW176" i="23" s="1"/>
  <c r="BG176" i="23" s="1"/>
  <c r="BH176" i="23" s="1"/>
  <c r="BL176" i="23"/>
  <c r="AK1046" i="23"/>
  <c r="AW1046" i="23" s="1"/>
  <c r="BL1046" i="23"/>
  <c r="AK1027" i="23"/>
  <c r="AW1027" i="23" s="1"/>
  <c r="BL1027" i="23"/>
  <c r="AK177" i="23"/>
  <c r="AW177" i="23" s="1"/>
  <c r="BG177" i="23" s="1"/>
  <c r="BH177" i="23" s="1"/>
  <c r="BL177" i="23"/>
  <c r="AK929" i="23"/>
  <c r="AW929" i="23" s="1"/>
  <c r="BG929" i="23" s="1"/>
  <c r="BH929" i="23" s="1"/>
  <c r="BL929" i="23"/>
  <c r="AK801" i="23"/>
  <c r="AW801" i="23" s="1"/>
  <c r="BL801" i="23"/>
  <c r="AK681" i="23"/>
  <c r="AW681" i="23" s="1"/>
  <c r="BL681" i="23"/>
  <c r="AK986" i="23"/>
  <c r="AW986" i="23" s="1"/>
  <c r="BL986" i="23"/>
  <c r="AK815" i="23"/>
  <c r="AW815" i="23" s="1"/>
  <c r="BG815" i="23" s="1"/>
  <c r="BH815" i="23" s="1"/>
  <c r="BL815" i="23"/>
  <c r="AK1075" i="23"/>
  <c r="AW1075" i="23" s="1"/>
  <c r="BL1075" i="23"/>
  <c r="AK869" i="23"/>
  <c r="AW869" i="23" s="1"/>
  <c r="BL869" i="23"/>
  <c r="AK420" i="23"/>
  <c r="AW420" i="23" s="1"/>
  <c r="BL420" i="23"/>
  <c r="AK871" i="23"/>
  <c r="AW871" i="23" s="1"/>
  <c r="BG871" i="23" s="1"/>
  <c r="BH871" i="23" s="1"/>
  <c r="BL871" i="23"/>
  <c r="AK663" i="23"/>
  <c r="AW663" i="23" s="1"/>
  <c r="BL663" i="23"/>
  <c r="AK100" i="23"/>
  <c r="AW100" i="23" s="1"/>
  <c r="BL100" i="23"/>
  <c r="AK905" i="23"/>
  <c r="AW905" i="23" s="1"/>
  <c r="BL905" i="23"/>
  <c r="AK988" i="23"/>
  <c r="AW988" i="23" s="1"/>
  <c r="BG988" i="23" s="1"/>
  <c r="BH988" i="23" s="1"/>
  <c r="BL988" i="23"/>
  <c r="AK313" i="23"/>
  <c r="AW313" i="23" s="1"/>
  <c r="BL313" i="23"/>
  <c r="AK337" i="23"/>
  <c r="AW337" i="23" s="1"/>
  <c r="BL337" i="23"/>
  <c r="AK591" i="23"/>
  <c r="AW591" i="23" s="1"/>
  <c r="BL591" i="23"/>
  <c r="AK21" i="23"/>
  <c r="AW21" i="23" s="1"/>
  <c r="BG21" i="23" s="1"/>
  <c r="BH21" i="23" s="1"/>
  <c r="BL21" i="23"/>
  <c r="AK430" i="23"/>
  <c r="AW430" i="23" s="1"/>
  <c r="BL430" i="23"/>
  <c r="AK109" i="23"/>
  <c r="AW109" i="23" s="1"/>
  <c r="BG109" i="23" s="1"/>
  <c r="BH109" i="23" s="1"/>
  <c r="BL109" i="23"/>
  <c r="AK186" i="23"/>
  <c r="AW186" i="23" s="1"/>
  <c r="BL186" i="23"/>
  <c r="AK493" i="23"/>
  <c r="AW493" i="23" s="1"/>
  <c r="BG493" i="23" s="1"/>
  <c r="BH493" i="23" s="1"/>
  <c r="BL493" i="23"/>
  <c r="AK229" i="23"/>
  <c r="AW229" i="23" s="1"/>
  <c r="BL229" i="23"/>
  <c r="AK217" i="23"/>
  <c r="AW217" i="23" s="1"/>
  <c r="BL217" i="23"/>
  <c r="AK552" i="23"/>
  <c r="AW552" i="23" s="1"/>
  <c r="BL552" i="23"/>
  <c r="AK573" i="23"/>
  <c r="AW573" i="23" s="1"/>
  <c r="BG573" i="23" s="1"/>
  <c r="BH573" i="23" s="1"/>
  <c r="BL573" i="23"/>
  <c r="AK506" i="23"/>
  <c r="AW506" i="23" s="1"/>
  <c r="BL506" i="23"/>
  <c r="AK823" i="23"/>
  <c r="AW823" i="23" s="1"/>
  <c r="BG823" i="23" s="1"/>
  <c r="BH823" i="23" s="1"/>
  <c r="BL823" i="23"/>
  <c r="AK645" i="23"/>
  <c r="AW645" i="23" s="1"/>
  <c r="BL645" i="23"/>
  <c r="AK11" i="23"/>
  <c r="AW11" i="23" s="1"/>
  <c r="BG11" i="23" s="1"/>
  <c r="BH11" i="23" s="1"/>
  <c r="BL11" i="23"/>
  <c r="AK699" i="23"/>
  <c r="AW699" i="23" s="1"/>
  <c r="BL699" i="23"/>
  <c r="AK734" i="23"/>
  <c r="AW734" i="23" s="1"/>
  <c r="BL734" i="23"/>
  <c r="AK20" i="23"/>
  <c r="AW20" i="23" s="1"/>
  <c r="BL20" i="23"/>
  <c r="AK209" i="23"/>
  <c r="AW209" i="23" s="1"/>
  <c r="BG209" i="23" s="1"/>
  <c r="BH209" i="23" s="1"/>
  <c r="BL209" i="23"/>
  <c r="AK57" i="23"/>
  <c r="AW57" i="23" s="1"/>
  <c r="BL57" i="23"/>
  <c r="AK391" i="23"/>
  <c r="AW391" i="23" s="1"/>
  <c r="BL391" i="23"/>
  <c r="AK605" i="23"/>
  <c r="AW605" i="23" s="1"/>
  <c r="BG605" i="23" s="1"/>
  <c r="BH605" i="23" s="1"/>
  <c r="BL605" i="23"/>
  <c r="AK809" i="23"/>
  <c r="AW809" i="23" s="1"/>
  <c r="BG809" i="23" s="1"/>
  <c r="BH809" i="23" s="1"/>
  <c r="BL809" i="23"/>
  <c r="AK492" i="23"/>
  <c r="AW492" i="23" s="1"/>
  <c r="BL492" i="23"/>
  <c r="AK916" i="23"/>
  <c r="AW916" i="23" s="1"/>
  <c r="BL916" i="23"/>
  <c r="AK1059" i="23"/>
  <c r="AW1059" i="23" s="1"/>
  <c r="BL1059" i="23"/>
  <c r="AK935" i="23"/>
  <c r="AW935" i="23" s="1"/>
  <c r="BG935" i="23" s="1"/>
  <c r="BH935" i="23" s="1"/>
  <c r="BL935" i="23"/>
  <c r="AK625" i="23"/>
  <c r="AW625" i="23" s="1"/>
  <c r="BL625" i="23"/>
  <c r="AK1044" i="23"/>
  <c r="AW1044" i="23" s="1"/>
  <c r="BG1044" i="23" s="1"/>
  <c r="BH1044" i="23" s="1"/>
  <c r="BL1044" i="23"/>
  <c r="AK937" i="23"/>
  <c r="AW937" i="23" s="1"/>
  <c r="BL937" i="23"/>
  <c r="AK284" i="23"/>
  <c r="AW284" i="23" s="1"/>
  <c r="BG284" i="23" s="1"/>
  <c r="BH284" i="23" s="1"/>
  <c r="BL284" i="23"/>
  <c r="AK130" i="23"/>
  <c r="AW130" i="23" s="1"/>
  <c r="BL130" i="23"/>
  <c r="AK242" i="23"/>
  <c r="AW242" i="23" s="1"/>
  <c r="BG242" i="23" s="1"/>
  <c r="BH242" i="23" s="1"/>
  <c r="BL242" i="23"/>
  <c r="AK333" i="23"/>
  <c r="AW333" i="23" s="1"/>
  <c r="BL333" i="23"/>
  <c r="AK354" i="23"/>
  <c r="AW354" i="23" s="1"/>
  <c r="BG354" i="23" s="1"/>
  <c r="BH354" i="23" s="1"/>
  <c r="BL354" i="23"/>
  <c r="AK632" i="23"/>
  <c r="AW632" i="23" s="1"/>
  <c r="BG632" i="23" s="1"/>
  <c r="BH632" i="23" s="1"/>
  <c r="BL632" i="23"/>
  <c r="AK398" i="23"/>
  <c r="AW398" i="23" s="1"/>
  <c r="BL398" i="23"/>
  <c r="AK622" i="23"/>
  <c r="AW622" i="23" s="1"/>
  <c r="BL622" i="23"/>
  <c r="AK454" i="23"/>
  <c r="AW454" i="23" s="1"/>
  <c r="BG454" i="23" s="1"/>
  <c r="BH454" i="23" s="1"/>
  <c r="BL454" i="23"/>
  <c r="AK478" i="23"/>
  <c r="AW478" i="23" s="1"/>
  <c r="BL478" i="23"/>
  <c r="AK977" i="23"/>
  <c r="AW977" i="23" s="1"/>
  <c r="BL977" i="23"/>
  <c r="AK837" i="23"/>
  <c r="AW837" i="23" s="1"/>
  <c r="BG837" i="23" s="1"/>
  <c r="BH837" i="23" s="1"/>
  <c r="BL837" i="23"/>
  <c r="AK534" i="23"/>
  <c r="AW534" i="23" s="1"/>
  <c r="BG534" i="23" s="1"/>
  <c r="BH534" i="23" s="1"/>
  <c r="BL534" i="23"/>
  <c r="AK563" i="23"/>
  <c r="AW563" i="23" s="1"/>
  <c r="BL563" i="23"/>
  <c r="AK577" i="23"/>
  <c r="AW577" i="23" s="1"/>
  <c r="BG577" i="23" s="1"/>
  <c r="BH577" i="23" s="1"/>
  <c r="BL577" i="23"/>
  <c r="AK451" i="23"/>
  <c r="AW451" i="23" s="1"/>
  <c r="BL451" i="23"/>
  <c r="AK629" i="23"/>
  <c r="AW629" i="23" s="1"/>
  <c r="BG629" i="23" s="1"/>
  <c r="BH629" i="23" s="1"/>
  <c r="BL629" i="23"/>
  <c r="AK989" i="23"/>
  <c r="AW989" i="23" s="1"/>
  <c r="BL989" i="23"/>
  <c r="AK682" i="23"/>
  <c r="AW682" i="23" s="1"/>
  <c r="BL682" i="23"/>
  <c r="AK140" i="23"/>
  <c r="AW140" i="23" s="1"/>
  <c r="BL140" i="23"/>
  <c r="AK543" i="23"/>
  <c r="AW543" i="23" s="1"/>
  <c r="BG543" i="23" s="1"/>
  <c r="BH543" i="23" s="1"/>
  <c r="BL543" i="23"/>
  <c r="AK770" i="23"/>
  <c r="AW770" i="23" s="1"/>
  <c r="BL770" i="23"/>
  <c r="AK30" i="23"/>
  <c r="AW30" i="23" s="1"/>
  <c r="BG30" i="23" s="1"/>
  <c r="BH30" i="23" s="1"/>
  <c r="BL30" i="23"/>
  <c r="AK643" i="23"/>
  <c r="AW643" i="23" s="1"/>
  <c r="BG643" i="23" s="1"/>
  <c r="BH643" i="23" s="1"/>
  <c r="BL643" i="23"/>
  <c r="AK827" i="23"/>
  <c r="AW827" i="23" s="1"/>
  <c r="BG827" i="23" s="1"/>
  <c r="BH827" i="23" s="1"/>
  <c r="BL827" i="23"/>
  <c r="AK1052" i="23"/>
  <c r="AW1052" i="23" s="1"/>
  <c r="BL1052" i="23"/>
  <c r="AK44" i="23"/>
  <c r="AW44" i="23" s="1"/>
  <c r="BG44" i="23" s="1"/>
  <c r="BH44" i="23" s="1"/>
  <c r="BL44" i="23"/>
  <c r="AK776" i="23"/>
  <c r="AW776" i="23" s="1"/>
  <c r="BL776" i="23"/>
  <c r="AK160" i="23"/>
  <c r="AW160" i="23" s="1"/>
  <c r="BG160" i="23" s="1"/>
  <c r="BH160" i="23" s="1"/>
  <c r="BL160" i="23"/>
  <c r="AK206" i="23"/>
  <c r="AW206" i="23" s="1"/>
  <c r="BL206" i="23"/>
  <c r="AK128" i="23"/>
  <c r="AW128" i="23" s="1"/>
  <c r="BG128" i="23" s="1"/>
  <c r="BH128" i="23" s="1"/>
  <c r="BL128" i="23"/>
  <c r="AK114" i="23"/>
  <c r="AW114" i="23" s="1"/>
  <c r="BL114" i="23"/>
  <c r="AK872" i="23"/>
  <c r="AW872" i="23" s="1"/>
  <c r="BG872" i="23" s="1"/>
  <c r="BH872" i="23" s="1"/>
  <c r="BL872" i="23"/>
  <c r="AK982" i="23"/>
  <c r="AW982" i="23" s="1"/>
  <c r="BL982" i="23"/>
  <c r="AK446" i="23"/>
  <c r="AW446" i="23" s="1"/>
  <c r="BL446" i="23"/>
  <c r="AK525" i="23"/>
  <c r="AW525" i="23" s="1"/>
  <c r="BL525" i="23"/>
  <c r="AK1017" i="23"/>
  <c r="AW1017" i="23" s="1"/>
  <c r="BG1017" i="23" s="1"/>
  <c r="BH1017" i="23" s="1"/>
  <c r="BL1017" i="23"/>
  <c r="AK269" i="23"/>
  <c r="AW269" i="23" s="1"/>
  <c r="BL269" i="23"/>
  <c r="AK1063" i="23"/>
  <c r="AW1063" i="23" s="1"/>
  <c r="BL1063" i="23"/>
  <c r="AK41" i="23"/>
  <c r="AW41" i="23" s="1"/>
  <c r="BL41" i="23"/>
  <c r="AK199" i="23"/>
  <c r="AW199" i="23" s="1"/>
  <c r="BG199" i="23" s="1"/>
  <c r="BH199" i="23" s="1"/>
  <c r="BL199" i="23"/>
  <c r="AK349" i="23"/>
  <c r="AW349" i="23" s="1"/>
  <c r="BL349" i="23"/>
  <c r="AK200" i="23"/>
  <c r="AW200" i="23" s="1"/>
  <c r="BG200" i="23" s="1"/>
  <c r="BH200" i="23" s="1"/>
  <c r="BL200" i="23"/>
  <c r="AK95" i="23"/>
  <c r="AW95" i="23" s="1"/>
  <c r="BG95" i="23" s="1"/>
  <c r="BH95" i="23" s="1"/>
  <c r="BL95" i="23"/>
  <c r="AK473" i="23"/>
  <c r="AW473" i="23" s="1"/>
  <c r="BG473" i="23" s="1"/>
  <c r="BH473" i="23" s="1"/>
  <c r="BL473" i="23"/>
  <c r="AK27" i="23"/>
  <c r="AW27" i="23" s="1"/>
  <c r="BG27" i="23" s="1"/>
  <c r="BH27" i="23" s="1"/>
  <c r="BL27" i="23"/>
  <c r="AK952" i="23"/>
  <c r="AW952" i="23" s="1"/>
  <c r="BL952" i="23"/>
  <c r="AK222" i="23"/>
  <c r="AW222" i="23" s="1"/>
  <c r="BG222" i="23" s="1"/>
  <c r="BH222" i="23" s="1"/>
  <c r="BL222" i="23"/>
  <c r="AK908" i="23"/>
  <c r="AW908" i="23" s="1"/>
  <c r="BG908" i="23" s="1"/>
  <c r="BH908" i="23" s="1"/>
  <c r="BL908" i="23"/>
  <c r="AK360" i="23"/>
  <c r="AW360" i="23" s="1"/>
  <c r="BG360" i="23" s="1"/>
  <c r="BH360" i="23" s="1"/>
  <c r="BL360" i="23"/>
  <c r="AK1020" i="23"/>
  <c r="AW1020" i="23" s="1"/>
  <c r="BL1020" i="23"/>
  <c r="AK818" i="23"/>
  <c r="AW818" i="23" s="1"/>
  <c r="BG818" i="23" s="1"/>
  <c r="BH818" i="23" s="1"/>
  <c r="BL818" i="23"/>
  <c r="AK406" i="23"/>
  <c r="AW406" i="23" s="1"/>
  <c r="BG406" i="23" s="1"/>
  <c r="BH406" i="23" s="1"/>
  <c r="BL406" i="23"/>
  <c r="AK392" i="23"/>
  <c r="AW392" i="23" s="1"/>
  <c r="BL392" i="23"/>
  <c r="AK848" i="23"/>
  <c r="AW848" i="23" s="1"/>
  <c r="BL848" i="23"/>
  <c r="AK669" i="23"/>
  <c r="AW669" i="23" s="1"/>
  <c r="BG669" i="23" s="1"/>
  <c r="BH669" i="23" s="1"/>
  <c r="BL669" i="23"/>
  <c r="AK754" i="23"/>
  <c r="AW754" i="23" s="1"/>
  <c r="BG754" i="23" s="1"/>
  <c r="BH754" i="23" s="1"/>
  <c r="BL754" i="23"/>
  <c r="AK191" i="23"/>
  <c r="AW191" i="23" s="1"/>
  <c r="BG191" i="23" s="1"/>
  <c r="BH191" i="23" s="1"/>
  <c r="BL191" i="23"/>
  <c r="AK647" i="23"/>
  <c r="AW647" i="23" s="1"/>
  <c r="BL647" i="23"/>
  <c r="AK173" i="23"/>
  <c r="AW173" i="23" s="1"/>
  <c r="BG173" i="23" s="1"/>
  <c r="BH173" i="23" s="1"/>
  <c r="BL173" i="23"/>
  <c r="AK875" i="23"/>
  <c r="AW875" i="23" s="1"/>
  <c r="BG875" i="23" s="1"/>
  <c r="BH875" i="23" s="1"/>
  <c r="BL875" i="23"/>
  <c r="AK1053" i="23"/>
  <c r="AW1053" i="23" s="1"/>
  <c r="BL1053" i="23"/>
  <c r="AK72" i="23"/>
  <c r="AW72" i="23" s="1"/>
  <c r="BL72" i="23"/>
  <c r="AK364" i="23"/>
  <c r="AW364" i="23" s="1"/>
  <c r="BL364" i="23"/>
  <c r="AK112" i="23"/>
  <c r="AW112" i="23" s="1"/>
  <c r="BG112" i="23" s="1"/>
  <c r="BH112" i="23" s="1"/>
  <c r="BL112" i="23"/>
  <c r="AK110" i="23"/>
  <c r="AW110" i="23" s="1"/>
  <c r="BG110" i="23" s="1"/>
  <c r="BH110" i="23" s="1"/>
  <c r="BL110" i="23"/>
  <c r="AK35" i="23"/>
  <c r="AW35" i="23" s="1"/>
  <c r="BG35" i="23" s="1"/>
  <c r="BH35" i="23" s="1"/>
  <c r="BL35" i="23"/>
  <c r="AK662" i="23"/>
  <c r="AW662" i="23" s="1"/>
  <c r="BL662" i="23"/>
  <c r="AK743" i="23"/>
  <c r="AW743" i="23" s="1"/>
  <c r="BG743" i="23" s="1"/>
  <c r="BH743" i="23" s="1"/>
  <c r="BL743" i="23"/>
  <c r="AK748" i="23"/>
  <c r="AW748" i="23" s="1"/>
  <c r="BG748" i="23" s="1"/>
  <c r="BH748" i="23" s="1"/>
  <c r="BL748" i="23"/>
  <c r="AK624" i="23"/>
  <c r="AW624" i="23" s="1"/>
  <c r="BL624" i="23"/>
  <c r="AK137" i="23"/>
  <c r="AW137" i="23" s="1"/>
  <c r="BG137" i="23" s="1"/>
  <c r="BH137" i="23" s="1"/>
  <c r="BL137" i="23"/>
  <c r="AK830" i="23"/>
  <c r="AW830" i="23" s="1"/>
  <c r="BG830" i="23" s="1"/>
  <c r="BH830" i="23" s="1"/>
  <c r="BL830" i="23"/>
  <c r="AK143" i="23"/>
  <c r="AW143" i="23" s="1"/>
  <c r="BL143" i="23"/>
  <c r="AK58" i="23"/>
  <c r="AW58" i="23" s="1"/>
  <c r="BL58" i="23"/>
  <c r="AK441" i="23"/>
  <c r="AW441" i="23" s="1"/>
  <c r="BG441" i="23" s="1"/>
  <c r="BH441" i="23" s="1"/>
  <c r="BL441" i="23"/>
  <c r="AK175" i="23"/>
  <c r="AW175" i="23" s="1"/>
  <c r="BG175" i="23" s="1"/>
  <c r="BH175" i="23" s="1"/>
  <c r="BL175" i="23"/>
  <c r="AK550" i="23"/>
  <c r="AW550" i="23" s="1"/>
  <c r="BL550" i="23"/>
  <c r="AK494" i="23"/>
  <c r="AW494" i="23" s="1"/>
  <c r="BL494" i="23"/>
  <c r="AK1074" i="23"/>
  <c r="AW1074" i="23" s="1"/>
  <c r="BL1074" i="23"/>
  <c r="AK763" i="23"/>
  <c r="AW763" i="23" s="1"/>
  <c r="BG763" i="23" s="1"/>
  <c r="BH763" i="23" s="1"/>
  <c r="BL763" i="23"/>
  <c r="AK283" i="23"/>
  <c r="AW283" i="23" s="1"/>
  <c r="BG283" i="23" s="1"/>
  <c r="BH283" i="23" s="1"/>
  <c r="BL283" i="23"/>
  <c r="AK1009" i="23"/>
  <c r="AW1009" i="23" s="1"/>
  <c r="BL1009" i="23"/>
  <c r="AK1079" i="23"/>
  <c r="AW1079" i="23" s="1"/>
  <c r="BL1079" i="23"/>
  <c r="AK623" i="23"/>
  <c r="AW623" i="23" s="1"/>
  <c r="BG623" i="23" s="1"/>
  <c r="BH623" i="23" s="1"/>
  <c r="BL623" i="23"/>
  <c r="AK553" i="23"/>
  <c r="AW553" i="23" s="1"/>
  <c r="BG553" i="23" s="1"/>
  <c r="BH553" i="23" s="1"/>
  <c r="BL553" i="23"/>
  <c r="AK320" i="23"/>
  <c r="AW320" i="23" s="1"/>
  <c r="BL320" i="23"/>
  <c r="AK12" i="23"/>
  <c r="AW12" i="23" s="1"/>
  <c r="BL12" i="23"/>
  <c r="AK685" i="23"/>
  <c r="AW685" i="23" s="1"/>
  <c r="BG685" i="23" s="1"/>
  <c r="BH685" i="23" s="1"/>
  <c r="BL685" i="23"/>
  <c r="AK330" i="23"/>
  <c r="AW330" i="23" s="1"/>
  <c r="BG330" i="23" s="1"/>
  <c r="BH330" i="23" s="1"/>
  <c r="BL330" i="23"/>
  <c r="AK321" i="23"/>
  <c r="AW321" i="23" s="1"/>
  <c r="BL321" i="23"/>
  <c r="AK295" i="23"/>
  <c r="AW295" i="23" s="1"/>
  <c r="BG295" i="23" s="1"/>
  <c r="BH295" i="23" s="1"/>
  <c r="BL295" i="23"/>
  <c r="AK92" i="23"/>
  <c r="AW92" i="23" s="1"/>
  <c r="BG92" i="23" s="1"/>
  <c r="BH92" i="23" s="1"/>
  <c r="BL92" i="23"/>
  <c r="AK578" i="23"/>
  <c r="AW578" i="23" s="1"/>
  <c r="BL578" i="23"/>
  <c r="AK363" i="23"/>
  <c r="AW363" i="23" s="1"/>
  <c r="BG363" i="23" s="1"/>
  <c r="BH363" i="23" s="1"/>
  <c r="BL363" i="23"/>
  <c r="AK276" i="23"/>
  <c r="AW276" i="23" s="1"/>
  <c r="BL276" i="23"/>
  <c r="AK134" i="23"/>
  <c r="AW134" i="23" s="1"/>
  <c r="BG134" i="23" s="1"/>
  <c r="BH134" i="23" s="1"/>
  <c r="BL134" i="23"/>
  <c r="AK37" i="23"/>
  <c r="AW37" i="23" s="1"/>
  <c r="BG37" i="23" s="1"/>
  <c r="BH37" i="23" s="1"/>
  <c r="BL37" i="23"/>
  <c r="AK187" i="23"/>
  <c r="AW187" i="23" s="1"/>
  <c r="BL187" i="23"/>
  <c r="AK483" i="23"/>
  <c r="AW483" i="23" s="1"/>
  <c r="BG483" i="23" s="1"/>
  <c r="BH483" i="23" s="1"/>
  <c r="BL483" i="23"/>
  <c r="AK885" i="23"/>
  <c r="AW885" i="23" s="1"/>
  <c r="BG885" i="23" s="1"/>
  <c r="BH885" i="23" s="1"/>
  <c r="BL885" i="23"/>
  <c r="AK346" i="23"/>
  <c r="AW346" i="23" s="1"/>
  <c r="BL346" i="23"/>
  <c r="AK54" i="23"/>
  <c r="AW54" i="23" s="1"/>
  <c r="BL54" i="23"/>
  <c r="AK415" i="23"/>
  <c r="AW415" i="23" s="1"/>
  <c r="BG415" i="23" s="1"/>
  <c r="BH415" i="23" s="1"/>
  <c r="BL415" i="23"/>
  <c r="AK469" i="23"/>
  <c r="AW469" i="23" s="1"/>
  <c r="BG469" i="23" s="1"/>
  <c r="BH469" i="23" s="1"/>
  <c r="BL469" i="23"/>
  <c r="AK762" i="23"/>
  <c r="AW762" i="23" s="1"/>
  <c r="BL762" i="23"/>
  <c r="AK434" i="23"/>
  <c r="AW434" i="23" s="1"/>
  <c r="BG434" i="23" s="1"/>
  <c r="BH434" i="23" s="1"/>
  <c r="BL434" i="23"/>
  <c r="AK519" i="23"/>
  <c r="AW519" i="23" s="1"/>
  <c r="BL519" i="23"/>
  <c r="AK159" i="23"/>
  <c r="AW159" i="23" s="1"/>
  <c r="BG159" i="23" s="1"/>
  <c r="BH159" i="23" s="1"/>
  <c r="BL159" i="23"/>
  <c r="AK572" i="23"/>
  <c r="AW572" i="23" s="1"/>
  <c r="BG572" i="23" s="1"/>
  <c r="BH572" i="23" s="1"/>
  <c r="BL572" i="23"/>
  <c r="AK922" i="23"/>
  <c r="AW922" i="23" s="1"/>
  <c r="BL922" i="23"/>
  <c r="AK617" i="23"/>
  <c r="AW617" i="23" s="1"/>
  <c r="BL617" i="23"/>
  <c r="AK642" i="23"/>
  <c r="AW642" i="23" s="1"/>
  <c r="BG642" i="23" s="1"/>
  <c r="BH642" i="23" s="1"/>
  <c r="BL642" i="23"/>
  <c r="AK676" i="23"/>
  <c r="AW676" i="23" s="1"/>
  <c r="BG676" i="23" s="1"/>
  <c r="BH676" i="23" s="1"/>
  <c r="BL676" i="23"/>
  <c r="AK706" i="23"/>
  <c r="AW706" i="23" s="1"/>
  <c r="BL706" i="23"/>
  <c r="AK566" i="23"/>
  <c r="AW566" i="23" s="1"/>
  <c r="BL566" i="23"/>
  <c r="AK80" i="23"/>
  <c r="AW80" i="23" s="1"/>
  <c r="BG80" i="23" s="1"/>
  <c r="BH80" i="23" s="1"/>
  <c r="BL80" i="23"/>
  <c r="AK783" i="23"/>
  <c r="AW783" i="23" s="1"/>
  <c r="BG783" i="23" s="1"/>
  <c r="BH783" i="23" s="1"/>
  <c r="BL783" i="23"/>
  <c r="AK798" i="23"/>
  <c r="AW798" i="23" s="1"/>
  <c r="BG798" i="23" s="1"/>
  <c r="BH798" i="23" s="1"/>
  <c r="BL798" i="23"/>
  <c r="AK1022" i="23"/>
  <c r="AW1022" i="23" s="1"/>
  <c r="BG1022" i="23" s="1"/>
  <c r="BH1022" i="23" s="1"/>
  <c r="BL1022" i="23"/>
  <c r="AK262" i="23"/>
  <c r="AW262" i="23" s="1"/>
  <c r="BG262" i="23" s="1"/>
  <c r="BH262" i="23" s="1"/>
  <c r="BL262" i="23"/>
  <c r="AK866" i="23"/>
  <c r="AW866" i="23" s="1"/>
  <c r="BL866" i="23"/>
  <c r="AK232" i="23"/>
  <c r="AW232" i="23" s="1"/>
  <c r="BG232" i="23" s="1"/>
  <c r="BH232" i="23" s="1"/>
  <c r="BL232" i="23"/>
  <c r="AK166" i="23"/>
  <c r="AW166" i="23" s="1"/>
  <c r="BL166" i="23"/>
  <c r="AK943" i="23"/>
  <c r="AW943" i="23" s="1"/>
  <c r="BG943" i="23" s="1"/>
  <c r="BH943" i="23" s="1"/>
  <c r="BL943" i="23"/>
  <c r="AK1012" i="23"/>
  <c r="AW1012" i="23" s="1"/>
  <c r="BL1012" i="23"/>
  <c r="AK90" i="23"/>
  <c r="AW90" i="23" s="1"/>
  <c r="BL90" i="23"/>
  <c r="AK1030" i="23"/>
  <c r="AW1030" i="23" s="1"/>
  <c r="BG1030" i="23" s="1"/>
  <c r="BH1030" i="23" s="1"/>
  <c r="BL1030" i="23"/>
  <c r="AK1080" i="23"/>
  <c r="AW1080" i="23" s="1"/>
  <c r="BG1080" i="23" s="1"/>
  <c r="BH1080" i="23" s="1"/>
  <c r="BL1080" i="23"/>
  <c r="AK803" i="23"/>
  <c r="AW803" i="23" s="1"/>
  <c r="BG803" i="23" s="1"/>
  <c r="BH803" i="23" s="1"/>
  <c r="BL803" i="23"/>
  <c r="AK670" i="23"/>
  <c r="AW670" i="23" s="1"/>
  <c r="BL670" i="23"/>
  <c r="AK1042" i="23"/>
  <c r="AW1042" i="23" s="1"/>
  <c r="BG1042" i="23" s="1"/>
  <c r="BH1042" i="23" s="1"/>
  <c r="BL1042" i="23"/>
  <c r="AK969" i="23"/>
  <c r="AW969" i="23" s="1"/>
  <c r="BG969" i="23" s="1"/>
  <c r="BH969" i="23" s="1"/>
  <c r="BL969" i="23"/>
  <c r="AK338" i="23"/>
  <c r="AW338" i="23" s="1"/>
  <c r="BG338" i="23" s="1"/>
  <c r="BH338" i="23" s="1"/>
  <c r="BL338" i="23"/>
  <c r="AK288" i="23"/>
  <c r="AW288" i="23" s="1"/>
  <c r="BG288" i="23" s="1"/>
  <c r="BH288" i="23" s="1"/>
  <c r="BL288" i="23"/>
  <c r="AK315" i="23"/>
  <c r="AW315" i="23" s="1"/>
  <c r="BL315" i="23"/>
  <c r="AK123" i="23"/>
  <c r="AW123" i="23" s="1"/>
  <c r="BG123" i="23" s="1"/>
  <c r="BH123" i="23" s="1"/>
  <c r="BL123" i="23"/>
  <c r="AK371" i="23"/>
  <c r="AW371" i="23" s="1"/>
  <c r="BG371" i="23" s="1"/>
  <c r="BH371" i="23" s="1"/>
  <c r="BL371" i="23"/>
  <c r="AK378" i="23"/>
  <c r="AW378" i="23" s="1"/>
  <c r="BG378" i="23" s="1"/>
  <c r="BH378" i="23" s="1"/>
  <c r="BL378" i="23"/>
  <c r="AK169" i="23"/>
  <c r="AW169" i="23" s="1"/>
  <c r="BG169" i="23" s="1"/>
  <c r="BH169" i="23" s="1"/>
  <c r="BL169" i="23"/>
  <c r="AK39" i="23"/>
  <c r="AW39" i="23" s="1"/>
  <c r="BG39" i="23" s="1"/>
  <c r="BH39" i="23" s="1"/>
  <c r="BL39" i="23"/>
  <c r="AK460" i="23"/>
  <c r="AW460" i="23" s="1"/>
  <c r="BL460" i="23"/>
  <c r="AK157" i="23"/>
  <c r="AW157" i="23" s="1"/>
  <c r="BL157" i="23"/>
  <c r="AK503" i="23"/>
  <c r="AW503" i="23" s="1"/>
  <c r="BG503" i="23" s="1"/>
  <c r="BH503" i="23" s="1"/>
  <c r="BL503" i="23"/>
  <c r="AK189" i="23"/>
  <c r="AW189" i="23" s="1"/>
  <c r="BG189" i="23" s="1"/>
  <c r="BH189" i="23" s="1"/>
  <c r="BL189" i="23"/>
  <c r="AK564" i="23"/>
  <c r="AW564" i="23" s="1"/>
  <c r="BL564" i="23"/>
  <c r="AK1013" i="23"/>
  <c r="AW1013" i="23" s="1"/>
  <c r="BL1013" i="23"/>
  <c r="AK601" i="23"/>
  <c r="AW601" i="23" s="1"/>
  <c r="BL601" i="23"/>
  <c r="AK52" i="23"/>
  <c r="AW52" i="23" s="1"/>
  <c r="BG52" i="23" s="1"/>
  <c r="BH52" i="23" s="1"/>
  <c r="BL52" i="23"/>
  <c r="AK251" i="23"/>
  <c r="AW251" i="23" s="1"/>
  <c r="BG251" i="23" s="1"/>
  <c r="BH251" i="23" s="1"/>
  <c r="BL251" i="23"/>
  <c r="AK683" i="23"/>
  <c r="AW683" i="23" s="1"/>
  <c r="BL683" i="23"/>
  <c r="AK716" i="23"/>
  <c r="AW716" i="23" s="1"/>
  <c r="BL716" i="23"/>
  <c r="AK101" i="23"/>
  <c r="AW101" i="23" s="1"/>
  <c r="BG101" i="23" s="1"/>
  <c r="BH101" i="23" s="1"/>
  <c r="BL101" i="23"/>
  <c r="AK1025" i="23"/>
  <c r="AW1025" i="23" s="1"/>
  <c r="BG1025" i="23" s="1"/>
  <c r="BH1025" i="23" s="1"/>
  <c r="BL1025" i="23"/>
  <c r="AK60" i="23"/>
  <c r="AW60" i="23" s="1"/>
  <c r="BL60" i="23"/>
  <c r="AK955" i="23"/>
  <c r="AW955" i="23" s="1"/>
  <c r="BG955" i="23" s="1"/>
  <c r="BH955" i="23" s="1"/>
  <c r="BL955" i="23"/>
  <c r="AK793" i="23"/>
  <c r="AW793" i="23" s="1"/>
  <c r="BG793" i="23" s="1"/>
  <c r="BH793" i="23" s="1"/>
  <c r="BL793" i="23"/>
  <c r="AK858" i="23"/>
  <c r="AW858" i="23" s="1"/>
  <c r="BG858" i="23" s="1"/>
  <c r="BH858" i="23" s="1"/>
  <c r="BL858" i="23"/>
  <c r="AK878" i="23"/>
  <c r="AW878" i="23" s="1"/>
  <c r="BL878" i="23"/>
  <c r="AK174" i="23"/>
  <c r="AW174" i="23" s="1"/>
  <c r="BG174" i="23" s="1"/>
  <c r="BH174" i="23" s="1"/>
  <c r="BL174" i="23"/>
  <c r="AK657" i="23"/>
  <c r="AW657" i="23" s="1"/>
  <c r="BG657" i="23" s="1"/>
  <c r="BH657" i="23" s="1"/>
  <c r="BL657" i="23"/>
  <c r="AK954" i="23"/>
  <c r="AW954" i="23" s="1"/>
  <c r="BL954" i="23"/>
  <c r="AK995" i="23"/>
  <c r="AW995" i="23" s="1"/>
  <c r="BG995" i="23" s="1"/>
  <c r="BH995" i="23" s="1"/>
  <c r="BL995" i="23"/>
  <c r="AK639" i="23"/>
  <c r="AW639" i="23" s="1"/>
  <c r="BG639" i="23" s="1"/>
  <c r="BH639" i="23" s="1"/>
  <c r="BL639" i="23"/>
  <c r="AK1000" i="23"/>
  <c r="AW1000" i="23" s="1"/>
  <c r="BG1000" i="23" s="1"/>
  <c r="BH1000" i="23" s="1"/>
  <c r="BL1000" i="23"/>
  <c r="AK1048" i="23"/>
  <c r="AW1048" i="23" s="1"/>
  <c r="BG1048" i="23" s="1"/>
  <c r="BH1048" i="23" s="1"/>
  <c r="BL1048" i="23"/>
  <c r="AK520" i="23"/>
  <c r="AW520" i="23" s="1"/>
  <c r="BG520" i="23" s="1"/>
  <c r="BH520" i="23" s="1"/>
  <c r="BL520" i="23"/>
  <c r="AK23" i="23"/>
  <c r="AW23" i="23" s="1"/>
  <c r="BL23" i="23"/>
  <c r="AK757" i="23"/>
  <c r="AW757" i="23" s="1"/>
  <c r="BG757" i="23" s="1"/>
  <c r="BH757" i="23" s="1"/>
  <c r="BL757" i="23"/>
  <c r="AK861" i="23"/>
  <c r="AW861" i="23" s="1"/>
  <c r="BG861" i="23" s="1"/>
  <c r="BH861" i="23" s="1"/>
  <c r="BL861" i="23"/>
  <c r="AK612" i="23"/>
  <c r="AW612" i="23" s="1"/>
  <c r="BG612" i="23" s="1"/>
  <c r="BH612" i="23" s="1"/>
  <c r="BL612" i="23"/>
  <c r="AK332" i="23"/>
  <c r="AW332" i="23" s="1"/>
  <c r="BG332" i="23" s="1"/>
  <c r="BH332" i="23" s="1"/>
  <c r="BL332" i="23"/>
  <c r="AK224" i="23"/>
  <c r="AW224" i="23" s="1"/>
  <c r="BG224" i="23" s="1"/>
  <c r="BH224" i="23" s="1"/>
  <c r="BL224" i="23"/>
  <c r="AK481" i="23"/>
  <c r="AW481" i="23" s="1"/>
  <c r="BG481" i="23" s="1"/>
  <c r="BH481" i="23" s="1"/>
  <c r="BL481" i="23"/>
  <c r="AK505" i="23"/>
  <c r="AW505" i="23" s="1"/>
  <c r="BG505" i="23" s="1"/>
  <c r="BH505" i="23" s="1"/>
  <c r="BL505" i="23"/>
  <c r="AK523" i="23"/>
  <c r="AW523" i="23" s="1"/>
  <c r="BG523" i="23" s="1"/>
  <c r="BH523" i="23" s="1"/>
  <c r="BL523" i="23"/>
  <c r="AK541" i="23"/>
  <c r="AW541" i="23" s="1"/>
  <c r="BG541" i="23" s="1"/>
  <c r="BH541" i="23" s="1"/>
  <c r="BL541" i="23"/>
  <c r="AK49" i="23"/>
  <c r="AW49" i="23" s="1"/>
  <c r="BG49" i="23" s="1"/>
  <c r="BH49" i="23" s="1"/>
  <c r="BL49" i="23"/>
  <c r="AK907" i="23"/>
  <c r="AW907" i="23" s="1"/>
  <c r="BG907" i="23" s="1"/>
  <c r="BH907" i="23" s="1"/>
  <c r="BL907" i="23"/>
  <c r="AK602" i="23"/>
  <c r="AW602" i="23" s="1"/>
  <c r="BG602" i="23" s="1"/>
  <c r="BH602" i="23" s="1"/>
  <c r="BL602" i="23"/>
  <c r="AK212" i="23"/>
  <c r="AW212" i="23" s="1"/>
  <c r="BG212" i="23" s="1"/>
  <c r="BH212" i="23" s="1"/>
  <c r="BL212" i="23"/>
  <c r="AK197" i="23"/>
  <c r="AW197" i="23" s="1"/>
  <c r="BG197" i="23" s="1"/>
  <c r="BH197" i="23" s="1"/>
  <c r="BL197" i="23"/>
  <c r="AK581" i="23"/>
  <c r="AW581" i="23" s="1"/>
  <c r="BL581" i="23"/>
  <c r="AK717" i="23"/>
  <c r="AW717" i="23" s="1"/>
  <c r="BL717" i="23"/>
  <c r="AK1021" i="23"/>
  <c r="AW1021" i="23" s="1"/>
  <c r="BG1021" i="23" s="1"/>
  <c r="BH1021" i="23" s="1"/>
  <c r="BL1021" i="23"/>
  <c r="AK773" i="23"/>
  <c r="AW773" i="23" s="1"/>
  <c r="BG773" i="23" s="1"/>
  <c r="BH773" i="23" s="1"/>
  <c r="BL773" i="23"/>
  <c r="AK19" i="23"/>
  <c r="AW19" i="23" s="1"/>
  <c r="BL19" i="23"/>
  <c r="AK846" i="23"/>
  <c r="AW846" i="23" s="1"/>
  <c r="BG846" i="23" s="1"/>
  <c r="BH846" i="23" s="1"/>
  <c r="BL846" i="23"/>
  <c r="AK766" i="23"/>
  <c r="AW766" i="23" s="1"/>
  <c r="BG766" i="23" s="1"/>
  <c r="BH766" i="23" s="1"/>
  <c r="BL766" i="23"/>
  <c r="AK1068" i="23"/>
  <c r="AW1068" i="23" s="1"/>
  <c r="BG1068" i="23" s="1"/>
  <c r="BH1068" i="23" s="1"/>
  <c r="BL1068" i="23"/>
  <c r="AK165" i="23"/>
  <c r="AW165" i="23" s="1"/>
  <c r="BG165" i="23" s="1"/>
  <c r="BH165" i="23" s="1"/>
  <c r="BL165" i="23"/>
  <c r="AK1006" i="23"/>
  <c r="AW1006" i="23" s="1"/>
  <c r="BG1006" i="23" s="1"/>
  <c r="BH1006" i="23" s="1"/>
  <c r="BL1006" i="23"/>
  <c r="AK928" i="23"/>
  <c r="AW928" i="23" s="1"/>
  <c r="BG928" i="23" s="1"/>
  <c r="BH928" i="23" s="1"/>
  <c r="BL928" i="23"/>
  <c r="AK719" i="23"/>
  <c r="AW719" i="23" s="1"/>
  <c r="BL719" i="23"/>
  <c r="AK172" i="23"/>
  <c r="AW172" i="23" s="1"/>
  <c r="BG172" i="23" s="1"/>
  <c r="BH172" i="23" s="1"/>
  <c r="BL172" i="23"/>
  <c r="AK488" i="23"/>
  <c r="AW488" i="23" s="1"/>
  <c r="BG488" i="23" s="1"/>
  <c r="BH488" i="23" s="1"/>
  <c r="BL488" i="23"/>
  <c r="AK913" i="23"/>
  <c r="AW913" i="23" s="1"/>
  <c r="BG913" i="23" s="1"/>
  <c r="BH913" i="23" s="1"/>
  <c r="BL913" i="23"/>
  <c r="AK1018" i="23"/>
  <c r="AW1018" i="23" s="1"/>
  <c r="BG1018" i="23" s="1"/>
  <c r="BH1018" i="23" s="1"/>
  <c r="BL1018" i="23"/>
  <c r="AK431" i="23"/>
  <c r="AW431" i="23" s="1"/>
  <c r="BL431" i="23"/>
  <c r="AK1057" i="23"/>
  <c r="AW1057" i="23" s="1"/>
  <c r="BG1057" i="23" s="1"/>
  <c r="BH1057" i="23" s="1"/>
  <c r="BL1057" i="23"/>
  <c r="AK1015" i="23"/>
  <c r="AW1015" i="23" s="1"/>
  <c r="BG1015" i="23" s="1"/>
  <c r="BH1015" i="23" s="1"/>
  <c r="BL1015" i="23"/>
  <c r="AK1051" i="23"/>
  <c r="AW1051" i="23" s="1"/>
  <c r="BG1051" i="23" s="1"/>
  <c r="BH1051" i="23" s="1"/>
  <c r="BL1051" i="23"/>
  <c r="AK1045" i="23"/>
  <c r="AW1045" i="23" s="1"/>
  <c r="BG1045" i="23" s="1"/>
  <c r="BH1045" i="23" s="1"/>
  <c r="BL1045" i="23"/>
  <c r="AK634" i="23"/>
  <c r="AW634" i="23" s="1"/>
  <c r="BL634" i="23"/>
  <c r="AK351" i="23"/>
  <c r="AW351" i="23" s="1"/>
  <c r="BG351" i="23" s="1"/>
  <c r="BH351" i="23" s="1"/>
  <c r="BL351" i="23"/>
  <c r="AK357" i="23"/>
  <c r="AW357" i="23" s="1"/>
  <c r="BG357" i="23" s="1"/>
  <c r="BH357" i="23" s="1"/>
  <c r="BL357" i="23"/>
  <c r="AK384" i="23"/>
  <c r="AW384" i="23" s="1"/>
  <c r="BG384" i="23" s="1"/>
  <c r="BH384" i="23" s="1"/>
  <c r="BL384" i="23"/>
  <c r="AK180" i="23"/>
  <c r="AW180" i="23" s="1"/>
  <c r="BG180" i="23" s="1"/>
  <c r="BH180" i="23" s="1"/>
  <c r="BL180" i="23"/>
  <c r="AK324" i="23"/>
  <c r="AW324" i="23" s="1"/>
  <c r="BG324" i="23" s="1"/>
  <c r="BH324" i="23" s="1"/>
  <c r="BL324" i="23"/>
  <c r="AK358" i="23"/>
  <c r="AW358" i="23" s="1"/>
  <c r="BG358" i="23" s="1"/>
  <c r="BH358" i="23" s="1"/>
  <c r="BL358" i="23"/>
  <c r="AK255" i="23"/>
  <c r="AW255" i="23" s="1"/>
  <c r="BL255" i="23"/>
  <c r="AK440" i="23"/>
  <c r="AW440" i="23" s="1"/>
  <c r="BG440" i="23" s="1"/>
  <c r="BH440" i="23" s="1"/>
  <c r="BL440" i="23"/>
  <c r="AK939" i="23"/>
  <c r="AW939" i="23" s="1"/>
  <c r="BG939" i="23" s="1"/>
  <c r="BH939" i="23" s="1"/>
  <c r="BL939" i="23"/>
  <c r="AK388" i="23"/>
  <c r="AW388" i="23" s="1"/>
  <c r="BL388" i="23"/>
  <c r="AK277" i="23"/>
  <c r="AW277" i="23" s="1"/>
  <c r="BG277" i="23" s="1"/>
  <c r="BH277" i="23" s="1"/>
  <c r="BL277" i="23"/>
  <c r="AK379" i="23"/>
  <c r="AW379" i="23" s="1"/>
  <c r="BL379" i="23"/>
  <c r="AK239" i="23"/>
  <c r="AW239" i="23" s="1"/>
  <c r="BG239" i="23" s="1"/>
  <c r="BH239" i="23" s="1"/>
  <c r="BL239" i="23"/>
  <c r="AK308" i="23"/>
  <c r="AW308" i="23" s="1"/>
  <c r="BG308" i="23" s="1"/>
  <c r="BH308" i="23" s="1"/>
  <c r="BL308" i="23"/>
  <c r="AK526" i="23"/>
  <c r="AW526" i="23" s="1"/>
  <c r="BG526" i="23" s="1"/>
  <c r="BH526" i="23" s="1"/>
  <c r="BL526" i="23"/>
  <c r="AK292" i="23"/>
  <c r="AW292" i="23" s="1"/>
  <c r="BG292" i="23" s="1"/>
  <c r="BH292" i="23" s="1"/>
  <c r="BL292" i="23"/>
  <c r="AK370" i="23"/>
  <c r="AW370" i="23" s="1"/>
  <c r="BG370" i="23" s="1"/>
  <c r="BH370" i="23" s="1"/>
  <c r="BL370" i="23"/>
  <c r="AK868" i="23"/>
  <c r="AW868" i="23" s="1"/>
  <c r="BG868" i="23" s="1"/>
  <c r="BH868" i="23" s="1"/>
  <c r="BL868" i="23"/>
  <c r="AK317" i="23"/>
  <c r="AW317" i="23" s="1"/>
  <c r="BG317" i="23" s="1"/>
  <c r="BH317" i="23" s="1"/>
  <c r="BL317" i="23"/>
  <c r="AK85" i="23"/>
  <c r="AW85" i="23" s="1"/>
  <c r="BG85" i="23" s="1"/>
  <c r="BH85" i="23" s="1"/>
  <c r="BL85" i="23"/>
  <c r="AK468" i="23"/>
  <c r="AW468" i="23" s="1"/>
  <c r="BG468" i="23" s="1"/>
  <c r="BH468" i="23" s="1"/>
  <c r="BL468" i="23"/>
  <c r="AK24" i="23"/>
  <c r="AW24" i="23" s="1"/>
  <c r="BG24" i="23" s="1"/>
  <c r="BH24" i="23" s="1"/>
  <c r="BL24" i="23"/>
  <c r="AK516" i="23"/>
  <c r="AW516" i="23" s="1"/>
  <c r="BG516" i="23" s="1"/>
  <c r="BH516" i="23" s="1"/>
  <c r="BL516" i="23"/>
  <c r="AK530" i="23"/>
  <c r="AW530" i="23" s="1"/>
  <c r="BG530" i="23" s="1"/>
  <c r="BH530" i="23" s="1"/>
  <c r="BL530" i="23"/>
  <c r="AK111" i="23"/>
  <c r="AW111" i="23" s="1"/>
  <c r="BG111" i="23" s="1"/>
  <c r="BH111" i="23" s="1"/>
  <c r="BL111" i="23"/>
  <c r="AK892" i="23"/>
  <c r="AW892" i="23" s="1"/>
  <c r="BL892" i="23"/>
  <c r="AK921" i="23"/>
  <c r="AW921" i="23" s="1"/>
  <c r="BL921" i="23"/>
  <c r="AK616" i="23"/>
  <c r="AW616" i="23" s="1"/>
  <c r="BG616" i="23" s="1"/>
  <c r="BH616" i="23" s="1"/>
  <c r="BL616" i="23"/>
  <c r="AK1032" i="23"/>
  <c r="AW1032" i="23" s="1"/>
  <c r="BG1032" i="23" s="1"/>
  <c r="BH1032" i="23" s="1"/>
  <c r="BL1032" i="23"/>
  <c r="AK674" i="23"/>
  <c r="AW674" i="23" s="1"/>
  <c r="BG674" i="23" s="1"/>
  <c r="BH674" i="23" s="1"/>
  <c r="BL674" i="23"/>
  <c r="AK1010" i="23"/>
  <c r="AW1010" i="23" s="1"/>
  <c r="BG1010" i="23" s="1"/>
  <c r="BH1010" i="23" s="1"/>
  <c r="BL1010" i="23"/>
  <c r="AK730" i="23"/>
  <c r="AW730" i="23" s="1"/>
  <c r="BL730" i="23"/>
  <c r="AK574" i="23"/>
  <c r="AW574" i="23" s="1"/>
  <c r="BG574" i="23" s="1"/>
  <c r="BH574" i="23" s="1"/>
  <c r="BL574" i="23"/>
  <c r="AK570" i="23"/>
  <c r="AW570" i="23" s="1"/>
  <c r="BL570" i="23"/>
  <c r="AK486" i="23"/>
  <c r="AW486" i="23" s="1"/>
  <c r="BG486" i="23" s="1"/>
  <c r="BH486" i="23" s="1"/>
  <c r="BL486" i="23"/>
  <c r="AK94" i="23"/>
  <c r="AW94" i="23" s="1"/>
  <c r="BG94" i="23" s="1"/>
  <c r="BH94" i="23" s="1"/>
  <c r="BL94" i="23"/>
  <c r="AK842" i="23"/>
  <c r="AW842" i="23" s="1"/>
  <c r="BG842" i="23" s="1"/>
  <c r="BH842" i="23" s="1"/>
  <c r="BL842" i="23"/>
  <c r="AK813" i="23"/>
  <c r="AW813" i="23" s="1"/>
  <c r="BG813" i="23" s="1"/>
  <c r="BH813" i="23" s="1"/>
  <c r="BL813" i="23"/>
  <c r="AK589" i="23"/>
  <c r="AW589" i="23" s="1"/>
  <c r="BG589" i="23" s="1"/>
  <c r="BH589" i="23" s="1"/>
  <c r="BL589" i="23"/>
  <c r="AK87" i="23"/>
  <c r="AW87" i="23" s="1"/>
  <c r="BG87" i="23" s="1"/>
  <c r="BH87" i="23" s="1"/>
  <c r="BL87" i="23"/>
  <c r="AK650" i="23"/>
  <c r="AW650" i="23" s="1"/>
  <c r="BG650" i="23" s="1"/>
  <c r="BH650" i="23" s="1"/>
  <c r="BL650" i="23"/>
  <c r="AK974" i="23"/>
  <c r="AW974" i="23" s="1"/>
  <c r="BL974" i="23"/>
  <c r="AK1069" i="23"/>
  <c r="AW1069" i="23" s="1"/>
  <c r="BG1069" i="23" s="1"/>
  <c r="BH1069" i="23" s="1"/>
  <c r="BL1069" i="23"/>
  <c r="AK1039" i="23"/>
  <c r="AW1039" i="23" s="1"/>
  <c r="BG1039" i="23" s="1"/>
  <c r="BH1039" i="23" s="1"/>
  <c r="BL1039" i="23"/>
  <c r="AK153" i="23"/>
  <c r="AW153" i="23" s="1"/>
  <c r="BG153" i="23" s="1"/>
  <c r="BH153" i="23" s="1"/>
  <c r="BL153" i="23"/>
  <c r="AK155" i="23"/>
  <c r="AW155" i="23" s="1"/>
  <c r="BG155" i="23" s="1"/>
  <c r="BH155" i="23" s="1"/>
  <c r="BL155" i="23"/>
  <c r="AK418" i="23"/>
  <c r="AW418" i="23" s="1"/>
  <c r="BG418" i="23" s="1"/>
  <c r="BH418" i="23" s="1"/>
  <c r="BL418" i="23"/>
  <c r="AK244" i="23"/>
  <c r="AW244" i="23" s="1"/>
  <c r="BG244" i="23" s="1"/>
  <c r="BH244" i="23" s="1"/>
  <c r="BL244" i="23"/>
  <c r="AK141" i="23"/>
  <c r="AW141" i="23" s="1"/>
  <c r="BG141" i="23" s="1"/>
  <c r="BH141" i="23" s="1"/>
  <c r="BL141" i="23"/>
  <c r="AK703" i="23"/>
  <c r="AW703" i="23" s="1"/>
  <c r="BL703" i="23"/>
  <c r="AK903" i="23"/>
  <c r="AW903" i="23" s="1"/>
  <c r="BG903" i="23" s="1"/>
  <c r="BH903" i="23" s="1"/>
  <c r="BL903" i="23"/>
  <c r="AK860" i="23"/>
  <c r="AW860" i="23" s="1"/>
  <c r="BG860" i="23" s="1"/>
  <c r="BH860" i="23" s="1"/>
  <c r="BL860" i="23"/>
  <c r="AK423" i="23"/>
  <c r="AW423" i="23" s="1"/>
  <c r="BG423" i="23" s="1"/>
  <c r="BH423" i="23" s="1"/>
  <c r="BL423" i="23"/>
  <c r="AK390" i="23"/>
  <c r="AW390" i="23" s="1"/>
  <c r="BG390" i="23" s="1"/>
  <c r="BH390" i="23" s="1"/>
  <c r="BL390" i="23"/>
  <c r="AK710" i="23"/>
  <c r="AW710" i="23" s="1"/>
  <c r="BL710" i="23"/>
  <c r="AK479" i="23"/>
  <c r="AW479" i="23" s="1"/>
  <c r="BG479" i="23" s="1"/>
  <c r="BH479" i="23" s="1"/>
  <c r="BL479" i="23"/>
  <c r="AK806" i="23"/>
  <c r="AW806" i="23" s="1"/>
  <c r="BG806" i="23" s="1"/>
  <c r="BH806" i="23" s="1"/>
  <c r="BL806" i="23"/>
  <c r="AK698" i="23"/>
  <c r="AW698" i="23" s="1"/>
  <c r="BG698" i="23" s="1"/>
  <c r="BH698" i="23" s="1"/>
  <c r="BL698" i="23"/>
  <c r="AK253" i="23"/>
  <c r="AW253" i="23" s="1"/>
  <c r="BL253" i="23"/>
  <c r="AK884" i="23"/>
  <c r="AW884" i="23" s="1"/>
  <c r="BG884" i="23" s="1"/>
  <c r="BH884" i="23" s="1"/>
  <c r="BL884" i="23"/>
  <c r="AK179" i="23"/>
  <c r="AW179" i="23" s="1"/>
  <c r="BG179" i="23" s="1"/>
  <c r="BH179" i="23" s="1"/>
  <c r="BL179" i="23"/>
  <c r="AK485" i="23"/>
  <c r="AW485" i="23" s="1"/>
  <c r="BL485" i="23"/>
  <c r="AK966" i="23"/>
  <c r="AW966" i="23" s="1"/>
  <c r="BG966" i="23" s="1"/>
  <c r="BH966" i="23" s="1"/>
  <c r="BL966" i="23"/>
  <c r="AK660" i="23"/>
  <c r="AW660" i="23" s="1"/>
  <c r="BL660" i="23"/>
  <c r="AK870" i="23"/>
  <c r="AW870" i="23" s="1"/>
  <c r="BG870" i="23" s="1"/>
  <c r="BH870" i="23" s="1"/>
  <c r="BL870" i="23"/>
  <c r="AK718" i="23"/>
  <c r="AW718" i="23" s="1"/>
  <c r="BL718" i="23"/>
  <c r="AK31" i="23"/>
  <c r="AW31" i="23" s="1"/>
  <c r="BL31" i="23"/>
  <c r="AK259" i="23"/>
  <c r="AW259" i="23" s="1"/>
  <c r="BG259" i="23" s="1"/>
  <c r="BH259" i="23" s="1"/>
  <c r="BL259" i="23"/>
  <c r="AK728" i="23"/>
  <c r="AW728" i="23" s="1"/>
  <c r="BG728" i="23" s="1"/>
  <c r="BH728" i="23" s="1"/>
  <c r="BL728" i="23"/>
  <c r="AK1041" i="23"/>
  <c r="AW1041" i="23" s="1"/>
  <c r="BG1041" i="23" s="1"/>
  <c r="BH1041" i="23" s="1"/>
  <c r="BL1041" i="23"/>
  <c r="AK106" i="23"/>
  <c r="AW106" i="23" s="1"/>
  <c r="BG106" i="23" s="1"/>
  <c r="BH106" i="23" s="1"/>
  <c r="BL106" i="23"/>
  <c r="AK859" i="23"/>
  <c r="AW859" i="23" s="1"/>
  <c r="BG859" i="23" s="1"/>
  <c r="BH859" i="23" s="1"/>
  <c r="BL859" i="23"/>
  <c r="AK882" i="23"/>
  <c r="AW882" i="23" s="1"/>
  <c r="BG882" i="23" s="1"/>
  <c r="BH882" i="23" s="1"/>
  <c r="BL882" i="23"/>
  <c r="AK1056" i="23"/>
  <c r="AW1056" i="23" s="1"/>
  <c r="BL1056" i="23"/>
  <c r="AK930" i="23"/>
  <c r="AW930" i="23" s="1"/>
  <c r="BG930" i="23" s="1"/>
  <c r="BH930" i="23" s="1"/>
  <c r="BL930" i="23"/>
  <c r="AK1061" i="23"/>
  <c r="AW1061" i="23" s="1"/>
  <c r="BG1061" i="23" s="1"/>
  <c r="BH1061" i="23" s="1"/>
  <c r="BL1061" i="23"/>
  <c r="AK352" i="23"/>
  <c r="AW352" i="23" s="1"/>
  <c r="BG352" i="23" s="1"/>
  <c r="BH352" i="23" s="1"/>
  <c r="BL352" i="23"/>
  <c r="AK900" i="23"/>
  <c r="AW900" i="23" s="1"/>
  <c r="BL900" i="23"/>
  <c r="AK190" i="23"/>
  <c r="AW190" i="23" s="1"/>
  <c r="BG190" i="23" s="1"/>
  <c r="BH190" i="23" s="1"/>
  <c r="BL190" i="23"/>
  <c r="AK393" i="23"/>
  <c r="AW393" i="23" s="1"/>
  <c r="BG393" i="23" s="1"/>
  <c r="BH393" i="23" s="1"/>
  <c r="BL393" i="23"/>
  <c r="AK484" i="23"/>
  <c r="AW484" i="23" s="1"/>
  <c r="BG484" i="23" s="1"/>
  <c r="BH484" i="23" s="1"/>
  <c r="BL484" i="23"/>
  <c r="AK708" i="23"/>
  <c r="AW708" i="23" s="1"/>
  <c r="BG708" i="23" s="1"/>
  <c r="BH708" i="23" s="1"/>
  <c r="BL708" i="23"/>
  <c r="AK93" i="23"/>
  <c r="AW93" i="23" s="1"/>
  <c r="BG93" i="23" s="1"/>
  <c r="BH93" i="23" s="1"/>
  <c r="BL93" i="23"/>
  <c r="AK758" i="23"/>
  <c r="AW758" i="23" s="1"/>
  <c r="BG758" i="23" s="1"/>
  <c r="BH758" i="23" s="1"/>
  <c r="BL758" i="23"/>
  <c r="AK192" i="23"/>
  <c r="AW192" i="23" s="1"/>
  <c r="BG192" i="23" s="1"/>
  <c r="BH192" i="23" s="1"/>
  <c r="BL192" i="23"/>
  <c r="AK297" i="23"/>
  <c r="AW297" i="23" s="1"/>
  <c r="BG297" i="23" s="1"/>
  <c r="BH297" i="23" s="1"/>
  <c r="BL297" i="23"/>
  <c r="AK551" i="23"/>
  <c r="AW551" i="23" s="1"/>
  <c r="BG551" i="23" s="1"/>
  <c r="BH551" i="23" s="1"/>
  <c r="BL551" i="23"/>
  <c r="AK365" i="23"/>
  <c r="AW365" i="23" s="1"/>
  <c r="BG365" i="23" s="1"/>
  <c r="BH365" i="23" s="1"/>
  <c r="BL365" i="23"/>
  <c r="AK959" i="23"/>
  <c r="AW959" i="23" s="1"/>
  <c r="BG959" i="23" s="1"/>
  <c r="BH959" i="23" s="1"/>
  <c r="BL959" i="23"/>
  <c r="AK250" i="23"/>
  <c r="AW250" i="23" s="1"/>
  <c r="BG250" i="23" s="1"/>
  <c r="BH250" i="23" s="1"/>
  <c r="BL250" i="23"/>
  <c r="AK400" i="23"/>
  <c r="AW400" i="23" s="1"/>
  <c r="BG400" i="23" s="1"/>
  <c r="BH400" i="23" s="1"/>
  <c r="BL400" i="23"/>
  <c r="AK122" i="23"/>
  <c r="AW122" i="23" s="1"/>
  <c r="BG122" i="23" s="1"/>
  <c r="BH122" i="23" s="1"/>
  <c r="BL122" i="23"/>
  <c r="AK115" i="23"/>
  <c r="AW115" i="23" s="1"/>
  <c r="BG115" i="23" s="1"/>
  <c r="BH115" i="23" s="1"/>
  <c r="BL115" i="23"/>
  <c r="AK800" i="23"/>
  <c r="AW800" i="23" s="1"/>
  <c r="BL800" i="23"/>
  <c r="AK524" i="23"/>
  <c r="AW524" i="23" s="1"/>
  <c r="BL524" i="23"/>
  <c r="AK857" i="23"/>
  <c r="AW857" i="23" s="1"/>
  <c r="BL857" i="23"/>
  <c r="AK562" i="23"/>
  <c r="AW562" i="23" s="1"/>
  <c r="BG562" i="23" s="1"/>
  <c r="BH562" i="23" s="1"/>
  <c r="BL562" i="23"/>
  <c r="AK789" i="23"/>
  <c r="AW789" i="23" s="1"/>
  <c r="BG789" i="23" s="1"/>
  <c r="BH789" i="23" s="1"/>
  <c r="BL789" i="23"/>
  <c r="AK540" i="23"/>
  <c r="AW540" i="23" s="1"/>
  <c r="BL540" i="23"/>
  <c r="AK953" i="23"/>
  <c r="AW953" i="23" s="1"/>
  <c r="BG953" i="23" s="1"/>
  <c r="BH953" i="23" s="1"/>
  <c r="BL953" i="23"/>
  <c r="AK248" i="23"/>
  <c r="AW248" i="23" s="1"/>
  <c r="BG248" i="23" s="1"/>
  <c r="BH248" i="23" s="1"/>
  <c r="BL248" i="23"/>
  <c r="AK254" i="23"/>
  <c r="AW254" i="23" s="1"/>
  <c r="BL254" i="23"/>
  <c r="AK10" i="23"/>
  <c r="AW10" i="23" s="1"/>
  <c r="BG10" i="23" s="1"/>
  <c r="BH10" i="23" s="1"/>
  <c r="BL10" i="23"/>
  <c r="AK193" i="23"/>
  <c r="AW193" i="23" s="1"/>
  <c r="BG193" i="23" s="1"/>
  <c r="BH193" i="23" s="1"/>
  <c r="BL193" i="23"/>
  <c r="AK765" i="23"/>
  <c r="AW765" i="23" s="1"/>
  <c r="BG765" i="23" s="1"/>
  <c r="BH765" i="23" s="1"/>
  <c r="BL765" i="23"/>
  <c r="AK138" i="23"/>
  <c r="AW138" i="23" s="1"/>
  <c r="BL138" i="23"/>
  <c r="AK1038" i="23"/>
  <c r="AW1038" i="23" s="1"/>
  <c r="BG1038" i="23" s="1"/>
  <c r="BH1038" i="23" s="1"/>
  <c r="BL1038" i="23"/>
  <c r="AK826" i="23"/>
  <c r="AW826" i="23" s="1"/>
  <c r="BG826" i="23" s="1"/>
  <c r="BH826" i="23" s="1"/>
  <c r="BL826" i="23"/>
  <c r="AK972" i="23"/>
  <c r="AW972" i="23" s="1"/>
  <c r="BG972" i="23" s="1"/>
  <c r="BH972" i="23" s="1"/>
  <c r="BL972" i="23"/>
  <c r="AK833" i="23"/>
  <c r="AW833" i="23" s="1"/>
  <c r="BG833" i="23" s="1"/>
  <c r="BH833" i="23" s="1"/>
  <c r="BL833" i="23"/>
  <c r="AK215" i="23"/>
  <c r="AW215" i="23" s="1"/>
  <c r="BG215" i="23" s="1"/>
  <c r="BH215" i="23" s="1"/>
  <c r="BL215" i="23"/>
  <c r="AK920" i="23"/>
  <c r="AW920" i="23" s="1"/>
  <c r="BG920" i="23" s="1"/>
  <c r="BH920" i="23" s="1"/>
  <c r="BL920" i="23"/>
  <c r="AK426" i="23"/>
  <c r="AW426" i="23" s="1"/>
  <c r="BG426" i="23" s="1"/>
  <c r="BH426" i="23" s="1"/>
  <c r="BL426" i="23"/>
  <c r="AK992" i="23"/>
  <c r="AW992" i="23" s="1"/>
  <c r="BL992" i="23"/>
  <c r="AK590" i="23"/>
  <c r="AW590" i="23" s="1"/>
  <c r="BG590" i="23" s="1"/>
  <c r="BH590" i="23" s="1"/>
  <c r="BL590" i="23"/>
  <c r="AK1049" i="23"/>
  <c r="AW1049" i="23" s="1"/>
  <c r="BG1049" i="23" s="1"/>
  <c r="BH1049" i="23" s="1"/>
  <c r="BL1049" i="23"/>
  <c r="AK841" i="23"/>
  <c r="AW841" i="23" s="1"/>
  <c r="BG841" i="23" s="1"/>
  <c r="BH841" i="23" s="1"/>
  <c r="BL841" i="23"/>
  <c r="AK367" i="23"/>
  <c r="AW367" i="23" s="1"/>
  <c r="BL367" i="23"/>
  <c r="AK301" i="23"/>
  <c r="AW301" i="23" s="1"/>
  <c r="BG301" i="23" s="1"/>
  <c r="BH301" i="23" s="1"/>
  <c r="BL301" i="23"/>
  <c r="AK508" i="23"/>
  <c r="AW508" i="23" s="1"/>
  <c r="BG508" i="23" s="1"/>
  <c r="BH508" i="23" s="1"/>
  <c r="BL508" i="23"/>
  <c r="AK9" i="23"/>
  <c r="AW9" i="23" s="1"/>
  <c r="BG9" i="23" s="1"/>
  <c r="BH9" i="23" s="1"/>
  <c r="BL9" i="23"/>
  <c r="AK40" i="23"/>
  <c r="AW40" i="23" s="1"/>
  <c r="BL40" i="23"/>
  <c r="AK385" i="23"/>
  <c r="AW385" i="23" s="1"/>
  <c r="BG385" i="23" s="1"/>
  <c r="BH385" i="23" s="1"/>
  <c r="BL385" i="23"/>
  <c r="AK518" i="23"/>
  <c r="AW518" i="23" s="1"/>
  <c r="BG518" i="23" s="1"/>
  <c r="BH518" i="23" s="1"/>
  <c r="BL518" i="23"/>
  <c r="AK687" i="23"/>
  <c r="AW687" i="23" s="1"/>
  <c r="BG687" i="23" s="1"/>
  <c r="BH687" i="23" s="1"/>
  <c r="BL687" i="23"/>
  <c r="AK462" i="23"/>
  <c r="AW462" i="23" s="1"/>
  <c r="BG462" i="23" s="1"/>
  <c r="BH462" i="23" s="1"/>
  <c r="BL462" i="23"/>
  <c r="AK319" i="23"/>
  <c r="AW319" i="23" s="1"/>
  <c r="BG319" i="23" s="1"/>
  <c r="BH319" i="23" s="1"/>
  <c r="BL319" i="23"/>
  <c r="AK509" i="23"/>
  <c r="AW509" i="23" s="1"/>
  <c r="BG509" i="23" s="1"/>
  <c r="BH509" i="23" s="1"/>
  <c r="BL509" i="23"/>
  <c r="AK600" i="23"/>
  <c r="AW600" i="23" s="1"/>
  <c r="BG600" i="23" s="1"/>
  <c r="BH600" i="23" s="1"/>
  <c r="BL600" i="23"/>
  <c r="AK547" i="23"/>
  <c r="AW547" i="23" s="1"/>
  <c r="BL547" i="23"/>
  <c r="AK567" i="23"/>
  <c r="AW567" i="23" s="1"/>
  <c r="BG567" i="23" s="1"/>
  <c r="BH567" i="23" s="1"/>
  <c r="BL567" i="23"/>
  <c r="AK910" i="23"/>
  <c r="AW910" i="23" s="1"/>
  <c r="BG910" i="23" s="1"/>
  <c r="BH910" i="23" s="1"/>
  <c r="BL910" i="23"/>
  <c r="AK606" i="23"/>
  <c r="AW606" i="23" s="1"/>
  <c r="BG606" i="23" s="1"/>
  <c r="BH606" i="23" s="1"/>
  <c r="BL606" i="23"/>
  <c r="AK636" i="23"/>
  <c r="AW636" i="23" s="1"/>
  <c r="BG636" i="23" s="1"/>
  <c r="BH636" i="23" s="1"/>
  <c r="BL636" i="23"/>
  <c r="AK664" i="23"/>
  <c r="AW664" i="23" s="1"/>
  <c r="BG664" i="23" s="1"/>
  <c r="BH664" i="23" s="1"/>
  <c r="BL664" i="23"/>
  <c r="AK690" i="23"/>
  <c r="AW690" i="23" s="1"/>
  <c r="BG690" i="23" s="1"/>
  <c r="BH690" i="23" s="1"/>
  <c r="BL690" i="23"/>
  <c r="AK721" i="23"/>
  <c r="AW721" i="23" s="1"/>
  <c r="BG721" i="23" s="1"/>
  <c r="BH721" i="23" s="1"/>
  <c r="BL721" i="23"/>
  <c r="AK983" i="23"/>
  <c r="AW983" i="23" s="1"/>
  <c r="BG983" i="23" s="1"/>
  <c r="BH983" i="23" s="1"/>
  <c r="BL983" i="23"/>
  <c r="AK648" i="23"/>
  <c r="AW648" i="23" s="1"/>
  <c r="BG648" i="23" s="1"/>
  <c r="BH648" i="23" s="1"/>
  <c r="BL648" i="23"/>
  <c r="AK1024" i="23"/>
  <c r="AW1024" i="23" s="1"/>
  <c r="BG1024" i="23" s="1"/>
  <c r="BH1024" i="23" s="1"/>
  <c r="BL1024" i="23"/>
  <c r="AK786" i="23"/>
  <c r="AW786" i="23" s="1"/>
  <c r="BG786" i="23" s="1"/>
  <c r="BH786" i="23" s="1"/>
  <c r="BL786" i="23"/>
  <c r="AK149" i="23"/>
  <c r="AW149" i="23" s="1"/>
  <c r="BL149" i="23"/>
  <c r="AK714" i="23"/>
  <c r="AW714" i="23" s="1"/>
  <c r="BG714" i="23" s="1"/>
  <c r="BH714" i="23" s="1"/>
  <c r="BL714" i="23"/>
  <c r="AK886" i="23"/>
  <c r="AW886" i="23" s="1"/>
  <c r="BG886" i="23" s="1"/>
  <c r="BH886" i="23" s="1"/>
  <c r="BL886" i="23"/>
  <c r="AK904" i="23"/>
  <c r="AW904" i="23" s="1"/>
  <c r="BG904" i="23" s="1"/>
  <c r="BH904" i="23" s="1"/>
  <c r="BL904" i="23"/>
  <c r="AK615" i="23"/>
  <c r="AW615" i="23" s="1"/>
  <c r="BG615" i="23" s="1"/>
  <c r="BH615" i="23" s="1"/>
  <c r="BL615" i="23"/>
  <c r="AK957" i="23"/>
  <c r="AW957" i="23" s="1"/>
  <c r="BG957" i="23" s="1"/>
  <c r="BH957" i="23" s="1"/>
  <c r="BL957" i="23"/>
  <c r="AK1058" i="23"/>
  <c r="AW1058" i="23" s="1"/>
  <c r="BG1058" i="23" s="1"/>
  <c r="BH1058" i="23" s="1"/>
  <c r="BL1058" i="23"/>
  <c r="AK98" i="23"/>
  <c r="AW98" i="23" s="1"/>
  <c r="BG98" i="23" s="1"/>
  <c r="BH98" i="23" s="1"/>
  <c r="BL98" i="23"/>
  <c r="AK69" i="23"/>
  <c r="AW69" i="23" s="1"/>
  <c r="BG69" i="23" s="1"/>
  <c r="BH69" i="23" s="1"/>
  <c r="BL69" i="23"/>
  <c r="AK412" i="23"/>
  <c r="AW412" i="23" s="1"/>
  <c r="BG412" i="23" s="1"/>
  <c r="BH412" i="23" s="1"/>
  <c r="BL412" i="23"/>
  <c r="AK472" i="23"/>
  <c r="AW472" i="23" s="1"/>
  <c r="BG472" i="23" s="1"/>
  <c r="BH472" i="23" s="1"/>
  <c r="BL472" i="23"/>
  <c r="AK925" i="23"/>
  <c r="AW925" i="23" s="1"/>
  <c r="BG925" i="23" s="1"/>
  <c r="BH925" i="23" s="1"/>
  <c r="BL925" i="23"/>
  <c r="AK496" i="23"/>
  <c r="AW496" i="23" s="1"/>
  <c r="BL496" i="23"/>
  <c r="AK630" i="23"/>
  <c r="AW630" i="23" s="1"/>
  <c r="BG630" i="23" s="1"/>
  <c r="BH630" i="23" s="1"/>
  <c r="BL630" i="23"/>
  <c r="AK435" i="23"/>
  <c r="AW435" i="23" s="1"/>
  <c r="BG435" i="23" s="1"/>
  <c r="BH435" i="23" s="1"/>
  <c r="BL435" i="23"/>
  <c r="AK465" i="23"/>
  <c r="AW465" i="23" s="1"/>
  <c r="BG465" i="23" s="1"/>
  <c r="BH465" i="23" s="1"/>
  <c r="BL465" i="23"/>
  <c r="AK914" i="23"/>
  <c r="AW914" i="23" s="1"/>
  <c r="BG914" i="23" s="1"/>
  <c r="BH914" i="23" s="1"/>
  <c r="BL914" i="23"/>
  <c r="AK726" i="23"/>
  <c r="AW726" i="23" s="1"/>
  <c r="BG726" i="23" s="1"/>
  <c r="BH726" i="23" s="1"/>
  <c r="BL726" i="23"/>
  <c r="AK453" i="23"/>
  <c r="AW453" i="23" s="1"/>
  <c r="BG453" i="23" s="1"/>
  <c r="BH453" i="23" s="1"/>
  <c r="BL453" i="23"/>
  <c r="AK444" i="23"/>
  <c r="AW444" i="23" s="1"/>
  <c r="BG444" i="23" s="1"/>
  <c r="BH444" i="23" s="1"/>
  <c r="BL444" i="23"/>
  <c r="AK1001" i="23"/>
  <c r="AW1001" i="23" s="1"/>
  <c r="BG1001" i="23" s="1"/>
  <c r="BH1001" i="23" s="1"/>
  <c r="BL1001" i="23"/>
  <c r="AK16" i="23"/>
  <c r="AW16" i="23" s="1"/>
  <c r="BL16" i="23"/>
  <c r="AK373" i="23"/>
  <c r="AW373" i="23" s="1"/>
  <c r="BG373" i="23" s="1"/>
  <c r="BH373" i="23" s="1"/>
  <c r="BL373" i="23"/>
  <c r="AK548" i="23"/>
  <c r="AW548" i="23" s="1"/>
  <c r="BG548" i="23" s="1"/>
  <c r="BH548" i="23" s="1"/>
  <c r="BL548" i="23"/>
  <c r="AK33" i="23"/>
  <c r="AW33" i="23" s="1"/>
  <c r="BG33" i="23" s="1"/>
  <c r="BH33" i="23" s="1"/>
  <c r="BL33" i="23"/>
  <c r="AK774" i="23"/>
  <c r="AW774" i="23" s="1"/>
  <c r="BG774" i="23" s="1"/>
  <c r="BH774" i="23" s="1"/>
  <c r="BL774" i="23"/>
  <c r="AK219" i="23"/>
  <c r="AW219" i="23" s="1"/>
  <c r="BG219" i="23" s="1"/>
  <c r="BH219" i="23" s="1"/>
  <c r="BL219" i="23"/>
  <c r="AK777" i="23"/>
  <c r="AW777" i="23" s="1"/>
  <c r="BG777" i="23" s="1"/>
  <c r="BH777" i="23" s="1"/>
  <c r="BL777" i="23"/>
  <c r="AK994" i="23"/>
  <c r="AW994" i="23" s="1"/>
  <c r="BG994" i="23" s="1"/>
  <c r="BH994" i="23" s="1"/>
  <c r="BL994" i="23"/>
  <c r="AK467" i="23"/>
  <c r="AW467" i="23" s="1"/>
  <c r="BG467" i="23" s="1"/>
  <c r="BH467" i="23" s="1"/>
  <c r="BL467" i="23"/>
  <c r="AK256" i="23"/>
  <c r="AW256" i="23" s="1"/>
  <c r="BG256" i="23" s="1"/>
  <c r="BH256" i="23" s="1"/>
  <c r="BL256" i="23"/>
  <c r="AK147" i="23"/>
  <c r="AW147" i="23" s="1"/>
  <c r="BG147" i="23" s="1"/>
  <c r="BH147" i="23" s="1"/>
  <c r="BL147" i="23"/>
  <c r="AK839" i="23"/>
  <c r="AW839" i="23" s="1"/>
  <c r="BG839" i="23" s="1"/>
  <c r="BH839" i="23" s="1"/>
  <c r="BL839" i="23"/>
  <c r="AK973" i="23"/>
  <c r="AW973" i="23" s="1"/>
  <c r="BG973" i="23" s="1"/>
  <c r="BH973" i="23" s="1"/>
  <c r="BL973" i="23"/>
  <c r="AK635" i="23"/>
  <c r="AW635" i="23" s="1"/>
  <c r="BG635" i="23" s="1"/>
  <c r="BH635" i="23" s="1"/>
  <c r="BL635" i="23"/>
  <c r="AK280" i="23"/>
  <c r="AW280" i="23" s="1"/>
  <c r="BG280" i="23" s="1"/>
  <c r="BH280" i="23" s="1"/>
  <c r="BL280" i="23"/>
  <c r="AK715" i="23"/>
  <c r="AW715" i="23" s="1"/>
  <c r="BG715" i="23" s="1"/>
  <c r="BH715" i="23" s="1"/>
  <c r="BL715" i="23"/>
  <c r="AK5" i="23"/>
  <c r="AW5" i="23" s="1"/>
  <c r="BG5" i="23" s="1"/>
  <c r="BH5" i="23" s="1"/>
  <c r="BL5" i="23"/>
  <c r="AK299" i="23"/>
  <c r="AW299" i="23" s="1"/>
  <c r="BG299" i="23" s="1"/>
  <c r="BH299" i="23" s="1"/>
  <c r="BL299" i="23"/>
  <c r="AK649" i="23"/>
  <c r="AW649" i="23" s="1"/>
  <c r="BG649" i="23" s="1"/>
  <c r="BH649" i="23" s="1"/>
  <c r="BL649" i="23"/>
  <c r="AK565" i="23"/>
  <c r="AW565" i="23" s="1"/>
  <c r="BG565" i="23" s="1"/>
  <c r="BH565" i="23" s="1"/>
  <c r="BL565" i="23"/>
  <c r="AK661" i="23"/>
  <c r="AW661" i="23" s="1"/>
  <c r="BL661" i="23"/>
  <c r="AK772" i="23"/>
  <c r="AW772" i="23" s="1"/>
  <c r="BG772" i="23" s="1"/>
  <c r="BH772" i="23" s="1"/>
  <c r="BL772" i="23"/>
  <c r="AK264" i="23"/>
  <c r="AW264" i="23" s="1"/>
  <c r="BG264" i="23" s="1"/>
  <c r="BH264" i="23" s="1"/>
  <c r="BL264" i="23"/>
  <c r="AK926" i="23"/>
  <c r="AW926" i="23" s="1"/>
  <c r="BL926" i="23"/>
  <c r="AK727" i="23"/>
  <c r="AW727" i="23" s="1"/>
  <c r="BG727" i="23" s="1"/>
  <c r="BH727" i="23" s="1"/>
  <c r="BL727" i="23"/>
  <c r="AK397" i="23"/>
  <c r="AW397" i="23" s="1"/>
  <c r="BL397" i="23"/>
  <c r="AK226" i="23"/>
  <c r="AW226" i="23" s="1"/>
  <c r="BG226" i="23" s="1"/>
  <c r="BH226" i="23" s="1"/>
  <c r="BL226" i="23"/>
  <c r="AK353" i="23"/>
  <c r="AW353" i="23" s="1"/>
  <c r="BG353" i="23" s="1"/>
  <c r="BH353" i="23" s="1"/>
  <c r="BL353" i="23"/>
  <c r="AK443" i="23"/>
  <c r="AW443" i="23" s="1"/>
  <c r="BG443" i="23" s="1"/>
  <c r="BH443" i="23" s="1"/>
  <c r="BL443" i="23"/>
  <c r="AK531" i="23"/>
  <c r="AW531" i="23" s="1"/>
  <c r="BG531" i="23" s="1"/>
  <c r="BH531" i="23" s="1"/>
  <c r="BL531" i="23"/>
  <c r="AK946" i="23"/>
  <c r="AW946" i="23" s="1"/>
  <c r="BG946" i="23" s="1"/>
  <c r="BH946" i="23" s="1"/>
  <c r="BL946" i="23"/>
  <c r="AK704" i="23"/>
  <c r="AW704" i="23" s="1"/>
  <c r="BG704" i="23" s="1"/>
  <c r="BH704" i="23" s="1"/>
  <c r="BL704" i="23"/>
  <c r="AK802" i="23"/>
  <c r="AW802" i="23" s="1"/>
  <c r="BG802" i="23" s="1"/>
  <c r="BH802" i="23" s="1"/>
  <c r="BL802" i="23"/>
  <c r="AK1070" i="23"/>
  <c r="AW1070" i="23" s="1"/>
  <c r="BG1070" i="23" s="1"/>
  <c r="BH1070" i="23" s="1"/>
  <c r="BL1070" i="23"/>
  <c r="AK844" i="23"/>
  <c r="AW844" i="23" s="1"/>
  <c r="BG844" i="23" s="1"/>
  <c r="BH844" i="23" s="1"/>
  <c r="BL844" i="23"/>
  <c r="AK247" i="23"/>
  <c r="AW247" i="23" s="1"/>
  <c r="BG247" i="23" s="1"/>
  <c r="BH247" i="23" s="1"/>
  <c r="BL247" i="23"/>
  <c r="AK127" i="23"/>
  <c r="AW127" i="23" s="1"/>
  <c r="BG127" i="23" s="1"/>
  <c r="BH127" i="23" s="1"/>
  <c r="BL127" i="23"/>
  <c r="AK470" i="23"/>
  <c r="AW470" i="23" s="1"/>
  <c r="BG470" i="23" s="1"/>
  <c r="BH470" i="23" s="1"/>
  <c r="BL470" i="23"/>
  <c r="AK117" i="23"/>
  <c r="AW117" i="23" s="1"/>
  <c r="BG117" i="23" s="1"/>
  <c r="BH117" i="23" s="1"/>
  <c r="BL117" i="23"/>
  <c r="AK621" i="23"/>
  <c r="AW621" i="23" s="1"/>
  <c r="BG621" i="23" s="1"/>
  <c r="BH621" i="23" s="1"/>
  <c r="BL621" i="23"/>
  <c r="AK732" i="23"/>
  <c r="AW732" i="23" s="1"/>
  <c r="BL732" i="23"/>
  <c r="AK729" i="23"/>
  <c r="AW729" i="23" s="1"/>
  <c r="BG729" i="23" s="1"/>
  <c r="BH729" i="23" s="1"/>
  <c r="BL729" i="23"/>
  <c r="AK737" i="23"/>
  <c r="AW737" i="23" s="1"/>
  <c r="BG737" i="23" s="1"/>
  <c r="BH737" i="23" s="1"/>
  <c r="BL737" i="23"/>
  <c r="AK1035" i="23"/>
  <c r="AW1035" i="23" s="1"/>
  <c r="BG1035" i="23" s="1"/>
  <c r="BH1035" i="23" s="1"/>
  <c r="BL1035" i="23"/>
  <c r="AK692" i="23"/>
  <c r="AW692" i="23" s="1"/>
  <c r="BG692" i="23" s="1"/>
  <c r="BH692" i="23" s="1"/>
  <c r="BL692" i="23"/>
  <c r="AK26" i="23"/>
  <c r="AW26" i="23" s="1"/>
  <c r="BG26" i="23" s="1"/>
  <c r="BH26" i="23" s="1"/>
  <c r="BL26" i="23"/>
  <c r="AK949" i="23"/>
  <c r="AW949" i="23" s="1"/>
  <c r="BG949" i="23" s="1"/>
  <c r="BH949" i="23" s="1"/>
  <c r="BL949" i="23"/>
  <c r="BG678" i="23"/>
  <c r="BH678" i="23" s="1"/>
  <c r="AK67" i="23"/>
  <c r="AW67" i="23" s="1"/>
  <c r="BG67" i="23" s="1"/>
  <c r="BH67" i="23" s="1"/>
  <c r="BL67" i="23"/>
  <c r="AK595" i="23"/>
  <c r="AW595" i="23" s="1"/>
  <c r="BG595" i="23" s="1"/>
  <c r="BH595" i="23" s="1"/>
  <c r="BL595" i="23"/>
  <c r="AK542" i="23"/>
  <c r="AW542" i="23" s="1"/>
  <c r="BG542" i="23" s="1"/>
  <c r="BH542" i="23" s="1"/>
  <c r="BL542" i="23"/>
  <c r="AK356" i="23"/>
  <c r="AW356" i="23" s="1"/>
  <c r="BG356" i="23" s="1"/>
  <c r="BH356" i="23" s="1"/>
  <c r="BL356" i="23"/>
  <c r="AK381" i="23"/>
  <c r="AW381" i="23" s="1"/>
  <c r="BG381" i="23" s="1"/>
  <c r="BH381" i="23" s="1"/>
  <c r="BL381" i="23"/>
  <c r="AK832" i="23"/>
  <c r="AW832" i="23" s="1"/>
  <c r="BG832" i="23" s="1"/>
  <c r="BH832" i="23" s="1"/>
  <c r="BL832" i="23"/>
  <c r="AK289" i="23"/>
  <c r="AW289" i="23" s="1"/>
  <c r="BG289" i="23" s="1"/>
  <c r="BH289" i="23" s="1"/>
  <c r="BL289" i="23"/>
  <c r="AK828" i="23"/>
  <c r="AW828" i="23" s="1"/>
  <c r="BG828" i="23" s="1"/>
  <c r="BH828" i="23" s="1"/>
  <c r="BL828" i="23"/>
  <c r="AK281" i="23"/>
  <c r="AW281" i="23" s="1"/>
  <c r="BL281" i="23"/>
  <c r="AK43" i="23"/>
  <c r="AW43" i="23" s="1"/>
  <c r="BG43" i="23" s="1"/>
  <c r="BH43" i="23" s="1"/>
  <c r="BL43" i="23"/>
  <c r="AK455" i="23"/>
  <c r="AW455" i="23" s="1"/>
  <c r="BG455" i="23" s="1"/>
  <c r="BH455" i="23" s="1"/>
  <c r="BL455" i="23"/>
  <c r="AK286" i="23"/>
  <c r="AW286" i="23" s="1"/>
  <c r="BG286" i="23" s="1"/>
  <c r="BH286" i="23" s="1"/>
  <c r="BL286" i="23"/>
  <c r="AK310" i="23"/>
  <c r="AW310" i="23" s="1"/>
  <c r="BG310" i="23" s="1"/>
  <c r="BH310" i="23" s="1"/>
  <c r="BL310" i="23"/>
  <c r="AK327" i="23"/>
  <c r="AW327" i="23" s="1"/>
  <c r="BG327" i="23" s="1"/>
  <c r="BH327" i="23" s="1"/>
  <c r="BL327" i="23"/>
  <c r="AK7" i="23"/>
  <c r="AW7" i="23" s="1"/>
  <c r="BG7" i="23" s="1"/>
  <c r="BH7" i="23" s="1"/>
  <c r="BL7" i="23"/>
  <c r="AK410" i="23"/>
  <c r="AW410" i="23" s="1"/>
  <c r="BG410" i="23" s="1"/>
  <c r="BH410" i="23" s="1"/>
  <c r="BL410" i="23"/>
  <c r="AK448" i="23"/>
  <c r="AW448" i="23" s="1"/>
  <c r="BL448" i="23"/>
  <c r="AK459" i="23"/>
  <c r="AW459" i="23" s="1"/>
  <c r="BG459" i="23" s="1"/>
  <c r="BH459" i="23" s="1"/>
  <c r="BL459" i="23"/>
  <c r="AK794" i="23"/>
  <c r="AW794" i="23" s="1"/>
  <c r="BG794" i="23" s="1"/>
  <c r="BH794" i="23" s="1"/>
  <c r="BL794" i="23"/>
  <c r="AK73" i="23"/>
  <c r="AW73" i="23" s="1"/>
  <c r="BG73" i="23" s="1"/>
  <c r="BH73" i="23" s="1"/>
  <c r="BL73" i="23"/>
  <c r="AK855" i="23"/>
  <c r="AW855" i="23" s="1"/>
  <c r="BL855" i="23"/>
  <c r="AK561" i="23"/>
  <c r="AW561" i="23" s="1"/>
  <c r="BG561" i="23" s="1"/>
  <c r="BH561" i="23" s="1"/>
  <c r="BL561" i="23"/>
  <c r="AK105" i="23"/>
  <c r="AW105" i="23" s="1"/>
  <c r="BG105" i="23" s="1"/>
  <c r="BH105" i="23" s="1"/>
  <c r="BL105" i="23"/>
  <c r="AK593" i="23"/>
  <c r="AW593" i="23" s="1"/>
  <c r="BG593" i="23" s="1"/>
  <c r="BH593" i="23" s="1"/>
  <c r="BL593" i="23"/>
  <c r="AK626" i="23"/>
  <c r="AW626" i="23" s="1"/>
  <c r="BG626" i="23" s="1"/>
  <c r="BH626" i="23" s="1"/>
  <c r="BL626" i="23"/>
  <c r="AK652" i="23"/>
  <c r="AW652" i="23" s="1"/>
  <c r="BG652" i="23" s="1"/>
  <c r="BH652" i="23" s="1"/>
  <c r="BL652" i="23"/>
  <c r="AK923" i="23"/>
  <c r="AW923" i="23" s="1"/>
  <c r="BG923" i="23" s="1"/>
  <c r="BH923" i="23" s="1"/>
  <c r="BL923" i="23"/>
  <c r="AK709" i="23"/>
  <c r="AW709" i="23" s="1"/>
  <c r="BG709" i="23" s="1"/>
  <c r="BH709" i="23" s="1"/>
  <c r="BL709" i="23"/>
  <c r="AK722" i="23"/>
  <c r="AW722" i="23" s="1"/>
  <c r="BG722" i="23" s="1"/>
  <c r="BH722" i="23" s="1"/>
  <c r="BL722" i="23"/>
  <c r="AK442" i="23"/>
  <c r="AW442" i="23" s="1"/>
  <c r="BG442" i="23" s="1"/>
  <c r="BH442" i="23" s="1"/>
  <c r="BL442" i="23"/>
  <c r="AK711" i="23"/>
  <c r="AW711" i="23" s="1"/>
  <c r="BG711" i="23" s="1"/>
  <c r="BH711" i="23" s="1"/>
  <c r="BL711" i="23"/>
  <c r="AK609" i="23"/>
  <c r="AW609" i="23" s="1"/>
  <c r="BG609" i="23" s="1"/>
  <c r="BH609" i="23" s="1"/>
  <c r="BL609" i="23"/>
  <c r="AK583" i="23"/>
  <c r="AW583" i="23" s="1"/>
  <c r="BG583" i="23" s="1"/>
  <c r="BH583" i="23" s="1"/>
  <c r="BL583" i="23"/>
  <c r="AK597" i="23"/>
  <c r="AW597" i="23" s="1"/>
  <c r="BG597" i="23" s="1"/>
  <c r="BH597" i="23" s="1"/>
  <c r="BL597" i="23"/>
  <c r="AK116" i="23"/>
  <c r="AW116" i="23" s="1"/>
  <c r="BG116" i="23" s="1"/>
  <c r="BH116" i="23" s="1"/>
  <c r="BL116" i="23"/>
  <c r="AK896" i="23"/>
  <c r="AW896" i="23" s="1"/>
  <c r="BG896" i="23" s="1"/>
  <c r="BH896" i="23" s="1"/>
  <c r="BL896" i="23"/>
  <c r="AK223" i="23"/>
  <c r="AW223" i="23" s="1"/>
  <c r="BL223" i="23"/>
  <c r="AK102" i="23"/>
  <c r="AW102" i="23" s="1"/>
  <c r="BG102" i="23" s="1"/>
  <c r="BH102" i="23" s="1"/>
  <c r="BL102" i="23"/>
  <c r="AK958" i="23"/>
  <c r="AW958" i="23" s="1"/>
  <c r="BG958" i="23" s="1"/>
  <c r="BH958" i="23" s="1"/>
  <c r="BL958" i="23"/>
  <c r="AK1072" i="23"/>
  <c r="AW1072" i="23" s="1"/>
  <c r="BG1072" i="23" s="1"/>
  <c r="BH1072" i="23" s="1"/>
  <c r="BL1072" i="23"/>
  <c r="AK998" i="23"/>
  <c r="AW998" i="23" s="1"/>
  <c r="BG998" i="23" s="1"/>
  <c r="BH998" i="23" s="1"/>
  <c r="BL998" i="23"/>
  <c r="AK1067" i="23"/>
  <c r="AW1067" i="23" s="1"/>
  <c r="BG1067" i="23" s="1"/>
  <c r="BH1067" i="23" s="1"/>
  <c r="BL1067" i="23"/>
  <c r="AK405" i="23"/>
  <c r="AW405" i="23" s="1"/>
  <c r="BG405" i="23" s="1"/>
  <c r="BH405" i="23" s="1"/>
  <c r="BL405" i="23"/>
  <c r="AK853" i="23"/>
  <c r="AW853" i="23" s="1"/>
  <c r="BG853" i="23" s="1"/>
  <c r="BH853" i="23" s="1"/>
  <c r="BL853" i="23"/>
  <c r="AK183" i="23"/>
  <c r="AW183" i="23" s="1"/>
  <c r="BL183" i="23"/>
  <c r="AK202" i="23"/>
  <c r="AW202" i="23" s="1"/>
  <c r="BG202" i="23" s="1"/>
  <c r="BH202" i="23" s="1"/>
  <c r="BL202" i="23"/>
  <c r="AK559" i="23"/>
  <c r="AW559" i="23" s="1"/>
  <c r="BG559" i="23" s="1"/>
  <c r="BH559" i="23" s="1"/>
  <c r="BL559" i="23"/>
  <c r="AK274" i="23"/>
  <c r="AW274" i="23" s="1"/>
  <c r="BG274" i="23" s="1"/>
  <c r="BH274" i="23" s="1"/>
  <c r="BL274" i="23"/>
  <c r="AK302" i="23"/>
  <c r="AW302" i="23" s="1"/>
  <c r="BG302" i="23" s="1"/>
  <c r="BH302" i="23" s="1"/>
  <c r="BL302" i="23"/>
  <c r="AK325" i="23"/>
  <c r="AW325" i="23" s="1"/>
  <c r="BG325" i="23" s="1"/>
  <c r="BH325" i="23" s="1"/>
  <c r="BL325" i="23"/>
  <c r="AK61" i="23"/>
  <c r="AW61" i="23" s="1"/>
  <c r="BG61" i="23" s="1"/>
  <c r="BH61" i="23" s="1"/>
  <c r="BL61" i="23"/>
  <c r="AK377" i="23"/>
  <c r="AW377" i="23" s="1"/>
  <c r="BG377" i="23" s="1"/>
  <c r="BH377" i="23" s="1"/>
  <c r="BL377" i="23"/>
  <c r="AK407" i="23"/>
  <c r="AW407" i="23" s="1"/>
  <c r="BG407" i="23" s="1"/>
  <c r="BH407" i="23" s="1"/>
  <c r="BL407" i="23"/>
  <c r="AK667" i="23"/>
  <c r="AW667" i="23" s="1"/>
  <c r="BG667" i="23" s="1"/>
  <c r="BH667" i="23" s="1"/>
  <c r="BL667" i="23"/>
  <c r="AK463" i="23"/>
  <c r="AW463" i="23" s="1"/>
  <c r="BG463" i="23" s="1"/>
  <c r="BH463" i="23" s="1"/>
  <c r="BL463" i="23"/>
  <c r="AK154" i="23"/>
  <c r="AW154" i="23" s="1"/>
  <c r="BG154" i="23" s="1"/>
  <c r="BH154" i="23" s="1"/>
  <c r="BL154" i="23"/>
  <c r="AK511" i="23"/>
  <c r="AW511" i="23" s="1"/>
  <c r="BL511" i="23"/>
  <c r="AK1004" i="23"/>
  <c r="AW1004" i="23" s="1"/>
  <c r="BG1004" i="23" s="1"/>
  <c r="BH1004" i="23" s="1"/>
  <c r="BL1004" i="23"/>
  <c r="AK558" i="23"/>
  <c r="AW558" i="23" s="1"/>
  <c r="BG558" i="23" s="1"/>
  <c r="BH558" i="23" s="1"/>
  <c r="BL558" i="23"/>
  <c r="AK890" i="23"/>
  <c r="AW890" i="23" s="1"/>
  <c r="BG890" i="23" s="1"/>
  <c r="BH890" i="23" s="1"/>
  <c r="BL890" i="23"/>
  <c r="AK586" i="23"/>
  <c r="AW586" i="23" s="1"/>
  <c r="BL586" i="23"/>
  <c r="AK611" i="23"/>
  <c r="AW611" i="23" s="1"/>
  <c r="BG611" i="23" s="1"/>
  <c r="BH611" i="23" s="1"/>
  <c r="BL611" i="23"/>
  <c r="AK970" i="23"/>
  <c r="AW970" i="23" s="1"/>
  <c r="BG970" i="23" s="1"/>
  <c r="BH970" i="23" s="1"/>
  <c r="BL970" i="23"/>
  <c r="AK666" i="23"/>
  <c r="AW666" i="23" s="1"/>
  <c r="BG666" i="23" s="1"/>
  <c r="BH666" i="23" s="1"/>
  <c r="BL666" i="23"/>
  <c r="AK691" i="23"/>
  <c r="AW691" i="23" s="1"/>
  <c r="BG691" i="23" s="1"/>
  <c r="BH691" i="23" s="1"/>
  <c r="BL691" i="23"/>
  <c r="AK1016" i="23"/>
  <c r="AW1016" i="23" s="1"/>
  <c r="BG1016" i="23" s="1"/>
  <c r="BH1016" i="23" s="1"/>
  <c r="BL1016" i="23"/>
  <c r="AK750" i="23"/>
  <c r="AW750" i="23" s="1"/>
  <c r="BG750" i="23" s="1"/>
  <c r="BH750" i="23" s="1"/>
  <c r="BL750" i="23"/>
  <c r="AK139" i="23"/>
  <c r="AW139" i="23" s="1"/>
  <c r="BG139" i="23" s="1"/>
  <c r="BH139" i="23" s="1"/>
  <c r="BL139" i="23"/>
  <c r="AK1029" i="23"/>
  <c r="AW1029" i="23" s="1"/>
  <c r="BG1029" i="23" s="1"/>
  <c r="BH1029" i="23" s="1"/>
  <c r="BL1029" i="23"/>
  <c r="AK816" i="23"/>
  <c r="AW816" i="23" s="1"/>
  <c r="BL816" i="23"/>
  <c r="AK231" i="23"/>
  <c r="AW231" i="23" s="1"/>
  <c r="BG231" i="23" s="1"/>
  <c r="BH231" i="23" s="1"/>
  <c r="BL231" i="23"/>
  <c r="AK608" i="23"/>
  <c r="AW608" i="23" s="1"/>
  <c r="BG608" i="23" s="1"/>
  <c r="BH608" i="23" s="1"/>
  <c r="BL608" i="23"/>
  <c r="AK876" i="23"/>
  <c r="AW876" i="23" s="1"/>
  <c r="BL876" i="23"/>
  <c r="AK893" i="23"/>
  <c r="AW893" i="23" s="1"/>
  <c r="BG893" i="23" s="1"/>
  <c r="BH893" i="23" s="1"/>
  <c r="BL893" i="23"/>
  <c r="AK931" i="23"/>
  <c r="AW931" i="23" s="1"/>
  <c r="BG931" i="23" s="1"/>
  <c r="BH931" i="23" s="1"/>
  <c r="BL931" i="23"/>
  <c r="AK1062" i="23"/>
  <c r="AW1062" i="23" s="1"/>
  <c r="BG1062" i="23" s="1"/>
  <c r="BH1062" i="23" s="1"/>
  <c r="BL1062" i="23"/>
  <c r="AK1066" i="23"/>
  <c r="AW1066" i="23" s="1"/>
  <c r="BL1066" i="23"/>
  <c r="AK258" i="23"/>
  <c r="AW258" i="23" s="1"/>
  <c r="BG258" i="23" s="1"/>
  <c r="BH258" i="23" s="1"/>
  <c r="BL258" i="23"/>
  <c r="AK968" i="23"/>
  <c r="AW968" i="23" s="1"/>
  <c r="BG968" i="23" s="1"/>
  <c r="BH968" i="23" s="1"/>
  <c r="BL968" i="23"/>
  <c r="AK97" i="23"/>
  <c r="AW97" i="23" s="1"/>
  <c r="BG97" i="23" s="1"/>
  <c r="BH97" i="23" s="1"/>
  <c r="BL97" i="23"/>
  <c r="AK449" i="23"/>
  <c r="AW449" i="23" s="1"/>
  <c r="BG449" i="23" s="1"/>
  <c r="BH449" i="23" s="1"/>
  <c r="BL449" i="23"/>
  <c r="AK598" i="23"/>
  <c r="AW598" i="23" s="1"/>
  <c r="BL598" i="23"/>
  <c r="AK25" i="23"/>
  <c r="AW25" i="23" s="1"/>
  <c r="BG25" i="23" s="1"/>
  <c r="BH25" i="23" s="1"/>
  <c r="BL25" i="23"/>
  <c r="AK163" i="23"/>
  <c r="AW163" i="23" s="1"/>
  <c r="BG163" i="23" s="1"/>
  <c r="BH163" i="23" s="1"/>
  <c r="BL163" i="23"/>
  <c r="AK424" i="23"/>
  <c r="AW424" i="23" s="1"/>
  <c r="BG424" i="23" s="1"/>
  <c r="BH424" i="23" s="1"/>
  <c r="BL424" i="23"/>
  <c r="AK343" i="23"/>
  <c r="AW343" i="23" s="1"/>
  <c r="BG343" i="23" s="1"/>
  <c r="BH343" i="23" s="1"/>
  <c r="BL343" i="23"/>
  <c r="AK419" i="23"/>
  <c r="AW419" i="23" s="1"/>
  <c r="BG419" i="23" s="1"/>
  <c r="BH419" i="23" s="1"/>
  <c r="BL419" i="23"/>
  <c r="AK6" i="23"/>
  <c r="AW6" i="23" s="1"/>
  <c r="BG6" i="23" s="1"/>
  <c r="BH6" i="23" s="1"/>
  <c r="BL6" i="23"/>
  <c r="AK512" i="23"/>
  <c r="AW512" i="23" s="1"/>
  <c r="BG512" i="23" s="1"/>
  <c r="BH512" i="23" s="1"/>
  <c r="BL512" i="23"/>
  <c r="AK849" i="23"/>
  <c r="AW849" i="23" s="1"/>
  <c r="BL849" i="23"/>
  <c r="AK450" i="23"/>
  <c r="AW450" i="23" s="1"/>
  <c r="BG450" i="23" s="1"/>
  <c r="BH450" i="23" s="1"/>
  <c r="BL450" i="23"/>
  <c r="AK181" i="23"/>
  <c r="AW181" i="23" s="1"/>
  <c r="BG181" i="23" s="1"/>
  <c r="BH181" i="23" s="1"/>
  <c r="BL181" i="23"/>
  <c r="AK257" i="23"/>
  <c r="AW257" i="23" s="1"/>
  <c r="BL257" i="23"/>
  <c r="AK942" i="23"/>
  <c r="AW942" i="23" s="1"/>
  <c r="BG942" i="23" s="1"/>
  <c r="BH942" i="23" s="1"/>
  <c r="BL942" i="23"/>
  <c r="AK975" i="23"/>
  <c r="AW975" i="23" s="1"/>
  <c r="BG975" i="23" s="1"/>
  <c r="BH975" i="23" s="1"/>
  <c r="BL975" i="23"/>
  <c r="AK701" i="23"/>
  <c r="AW701" i="23" s="1"/>
  <c r="BG701" i="23" s="1"/>
  <c r="BH701" i="23" s="1"/>
  <c r="BL701" i="23"/>
  <c r="AK693" i="23"/>
  <c r="AW693" i="23" s="1"/>
  <c r="BL693" i="23"/>
  <c r="AK42" i="23"/>
  <c r="AW42" i="23" s="1"/>
  <c r="BG42" i="23" s="1"/>
  <c r="BH42" i="23" s="1"/>
  <c r="BL42" i="23"/>
  <c r="AK556" i="23"/>
  <c r="AW556" i="23" s="1"/>
  <c r="BG556" i="23" s="1"/>
  <c r="BH556" i="23" s="1"/>
  <c r="BL556" i="23"/>
  <c r="AK753" i="23"/>
  <c r="AW753" i="23" s="1"/>
  <c r="BG753" i="23" s="1"/>
  <c r="BH753" i="23" s="1"/>
  <c r="BL753" i="23"/>
  <c r="AK796" i="23"/>
  <c r="AW796" i="23" s="1"/>
  <c r="BL796" i="23"/>
  <c r="AK799" i="23"/>
  <c r="AW799" i="23" s="1"/>
  <c r="BG799" i="23" s="1"/>
  <c r="BH799" i="23" s="1"/>
  <c r="BL799" i="23"/>
  <c r="AK515" i="23"/>
  <c r="AW515" i="23" s="1"/>
  <c r="BG515" i="23" s="1"/>
  <c r="BH515" i="23" s="1"/>
  <c r="BL515" i="23"/>
  <c r="AK845" i="23"/>
  <c r="AW845" i="23" s="1"/>
  <c r="BG845" i="23" s="1"/>
  <c r="BH845" i="23" s="1"/>
  <c r="BL845" i="23"/>
  <c r="AK780" i="23"/>
  <c r="AW780" i="23" s="1"/>
  <c r="BL780" i="23"/>
  <c r="AK121" i="23"/>
  <c r="AW121" i="23" s="1"/>
  <c r="BG121" i="23" s="1"/>
  <c r="BH121" i="23" s="1"/>
  <c r="BL121" i="23"/>
  <c r="AK964" i="23"/>
  <c r="AW964" i="23" s="1"/>
  <c r="BG964" i="23" s="1"/>
  <c r="BH964" i="23" s="1"/>
  <c r="BL964" i="23"/>
  <c r="AK933" i="23"/>
  <c r="AW933" i="23" s="1"/>
  <c r="BG933" i="23" s="1"/>
  <c r="BH933" i="23" s="1"/>
  <c r="BL933" i="23"/>
  <c r="AK987" i="23"/>
  <c r="AW987" i="23" s="1"/>
  <c r="BL987" i="23"/>
  <c r="AK362" i="23"/>
  <c r="AW362" i="23" s="1"/>
  <c r="BG362" i="23" s="1"/>
  <c r="BH362" i="23" s="1"/>
  <c r="BL362" i="23"/>
  <c r="AK984" i="23"/>
  <c r="AW984" i="23" s="1"/>
  <c r="BG984" i="23" s="1"/>
  <c r="BH984" i="23" s="1"/>
  <c r="BL984" i="23"/>
  <c r="AK607" i="23"/>
  <c r="AW607" i="23" s="1"/>
  <c r="BG607" i="23" s="1"/>
  <c r="BH607" i="23" s="1"/>
  <c r="BL607" i="23"/>
  <c r="AK658" i="23"/>
  <c r="AW658" i="23" s="1"/>
  <c r="BL658" i="23"/>
  <c r="AK8" i="23"/>
  <c r="AW8" i="23" s="1"/>
  <c r="BG8" i="23" s="1"/>
  <c r="BH8" i="23" s="1"/>
  <c r="BL8" i="23"/>
  <c r="AK152" i="23"/>
  <c r="AW152" i="23" s="1"/>
  <c r="BG152" i="23" s="1"/>
  <c r="BH152" i="23" s="1"/>
  <c r="BL152" i="23"/>
  <c r="BG321" i="23"/>
  <c r="BH321" i="23" s="1"/>
  <c r="BG710" i="23"/>
  <c r="BH710" i="23" s="1"/>
  <c r="BG866" i="23"/>
  <c r="BH866" i="23" s="1"/>
  <c r="BG686" i="23"/>
  <c r="BH686" i="23" s="1"/>
  <c r="BG892" i="23"/>
  <c r="BH892" i="23" s="1"/>
  <c r="BG651" i="23"/>
  <c r="BH651" i="23" s="1"/>
  <c r="BG492" i="23"/>
  <c r="BH492" i="23" s="1"/>
  <c r="BG951" i="23"/>
  <c r="BH951" i="23" s="1"/>
  <c r="BG475" i="23"/>
  <c r="BH475" i="23" s="1"/>
  <c r="BG569" i="23"/>
  <c r="BH569" i="23" s="1"/>
  <c r="BG880" i="23"/>
  <c r="BH880" i="23" s="1"/>
  <c r="BG594" i="23"/>
  <c r="BH594" i="23" s="1"/>
  <c r="BG856" i="23"/>
  <c r="BH856" i="23" s="1"/>
  <c r="BG187" i="23"/>
  <c r="BH187" i="23" s="1"/>
  <c r="BG282" i="23"/>
  <c r="BH282" i="23" s="1"/>
  <c r="BG334" i="23"/>
  <c r="BH334" i="23" s="1"/>
  <c r="BG130" i="23"/>
  <c r="BH130" i="23" s="1"/>
  <c r="BG961" i="23"/>
  <c r="BH961" i="23" s="1"/>
  <c r="BG759" i="23"/>
  <c r="BH759" i="23" s="1"/>
  <c r="BG591" i="23"/>
  <c r="BH591" i="23" s="1"/>
  <c r="BG217" i="23"/>
  <c r="BH217" i="23" s="1"/>
  <c r="BG333" i="23"/>
  <c r="BH333" i="23" s="1"/>
  <c r="BG580" i="23"/>
  <c r="BH580" i="23" s="1"/>
  <c r="BG554" i="23"/>
  <c r="BH554" i="23" s="1"/>
  <c r="BG84" i="23"/>
  <c r="BH84" i="23" s="1"/>
  <c r="BG706" i="23"/>
  <c r="BH706" i="23" s="1"/>
  <c r="BG118" i="23"/>
  <c r="BH118" i="23" s="1"/>
  <c r="BG184" i="23"/>
  <c r="BH184" i="23" s="1"/>
  <c r="BG399" i="23"/>
  <c r="BH399" i="23" s="1"/>
  <c r="BG499" i="23"/>
  <c r="BH499" i="23" s="1"/>
  <c r="BG822" i="23"/>
  <c r="BH822" i="23" s="1"/>
  <c r="BG665" i="23"/>
  <c r="BH665" i="23" s="1"/>
  <c r="BG1033" i="23"/>
  <c r="BH1033" i="23" s="1"/>
  <c r="BG563" i="23"/>
  <c r="BH563" i="23" s="1"/>
  <c r="BG293" i="23"/>
  <c r="BH293" i="23" s="1"/>
  <c r="BG168" i="23"/>
  <c r="BH168" i="23" s="1"/>
  <c r="BG736" i="23"/>
  <c r="BH736" i="23" s="1"/>
  <c r="BG50" i="23"/>
  <c r="BH50" i="23" s="1"/>
  <c r="BG1047" i="23"/>
  <c r="BH1047" i="23" s="1"/>
  <c r="BG1078" i="23"/>
  <c r="BH1078" i="23" s="1"/>
  <c r="BG532" i="23"/>
  <c r="BH532" i="23" s="1"/>
  <c r="BG646" i="23"/>
  <c r="BH646" i="23" s="1"/>
  <c r="BG82" i="23"/>
  <c r="BH82" i="23" s="1"/>
  <c r="BG489" i="23"/>
  <c r="BH489" i="23" s="1"/>
  <c r="BG682" i="23"/>
  <c r="BH682" i="23" s="1"/>
  <c r="BG458" i="23"/>
  <c r="BH458" i="23" s="1"/>
  <c r="BG535" i="23"/>
  <c r="BH535" i="23" s="1"/>
  <c r="BG527" i="23"/>
  <c r="BH527" i="23" s="1"/>
  <c r="BG422" i="23"/>
  <c r="BH422" i="23" s="1"/>
  <c r="BG883" i="23"/>
  <c r="BH883" i="23" s="1"/>
  <c r="BG810" i="23"/>
  <c r="BH810" i="23" s="1"/>
  <c r="BG1050" i="23"/>
  <c r="BH1050" i="23" s="1"/>
  <c r="BG716" i="23"/>
  <c r="BH716" i="23" s="1"/>
  <c r="BG498" i="23"/>
  <c r="BH498" i="23" s="1"/>
  <c r="BG205" i="23"/>
  <c r="BH205" i="23" s="1"/>
  <c r="BG306" i="23"/>
  <c r="BH306" i="23" s="1"/>
  <c r="BG1036" i="23"/>
  <c r="BH1036" i="23" s="1"/>
  <c r="BG240" i="23"/>
  <c r="BH240" i="23" s="1"/>
  <c r="BG326" i="23"/>
  <c r="BH326" i="23" s="1"/>
  <c r="BG905" i="23"/>
  <c r="BH905" i="23" s="1"/>
  <c r="BG507" i="23"/>
  <c r="BH507" i="23" s="1"/>
  <c r="BG680" i="23"/>
  <c r="BH680" i="23" s="1"/>
  <c r="BG747" i="23"/>
  <c r="BH747" i="23" s="1"/>
  <c r="BG51" i="23"/>
  <c r="BH51" i="23" s="1"/>
  <c r="BG647" i="23"/>
  <c r="BH647" i="23" s="1"/>
  <c r="BG679" i="23"/>
  <c r="BH679" i="23" s="1"/>
  <c r="BG349" i="23"/>
  <c r="BH349" i="23" s="1"/>
  <c r="BG985" i="23"/>
  <c r="BH985" i="23" s="1"/>
  <c r="BG366" i="23"/>
  <c r="BH366" i="23" s="1"/>
  <c r="BG864" i="23"/>
  <c r="BH864" i="23" s="1"/>
  <c r="BG204" i="23"/>
  <c r="BH204" i="23" s="1"/>
  <c r="BG971" i="23"/>
  <c r="BH971" i="23" s="1"/>
  <c r="BG437" i="23"/>
  <c r="BH437" i="23" s="1"/>
  <c r="BG514" i="23"/>
  <c r="BH514" i="23" s="1"/>
  <c r="BG439" i="23"/>
  <c r="BH439" i="23" s="1"/>
  <c r="BG536" i="23"/>
  <c r="BH536" i="23" s="1"/>
  <c r="BG322" i="23"/>
  <c r="BH322" i="23" s="1"/>
  <c r="BG314" i="23"/>
  <c r="BH314" i="23" s="1"/>
  <c r="BG417" i="23"/>
  <c r="BH417" i="23" s="1"/>
  <c r="BG576" i="23"/>
  <c r="BH576" i="23" s="1"/>
  <c r="BG207" i="23"/>
  <c r="BH207" i="23" s="1"/>
  <c r="BG631" i="23"/>
  <c r="BH631" i="23" s="1"/>
  <c r="BG768" i="23"/>
  <c r="BH768" i="23" s="1"/>
  <c r="BG75" i="23"/>
  <c r="BH75" i="23" s="1"/>
  <c r="BG999" i="23"/>
  <c r="BH999" i="23" s="1"/>
  <c r="BG86" i="23"/>
  <c r="BH86" i="23" s="1"/>
  <c r="BG480" i="23"/>
  <c r="BH480" i="23" s="1"/>
  <c r="BG136" i="23"/>
  <c r="BH136" i="23" s="1"/>
  <c r="BG849" i="23"/>
  <c r="BH849" i="23" s="1"/>
  <c r="BG372" i="23"/>
  <c r="BH372" i="23" s="1"/>
  <c r="BG336" i="23"/>
  <c r="BH336" i="23" s="1"/>
  <c r="BG96" i="23"/>
  <c r="BH96" i="23" s="1"/>
  <c r="BG497" i="23"/>
  <c r="BH497" i="23" s="1"/>
  <c r="BG257" i="23"/>
  <c r="BH257" i="23" s="1"/>
  <c r="BG529" i="23"/>
  <c r="BH529" i="23" s="1"/>
  <c r="BG225" i="23"/>
  <c r="BH225" i="23" s="1"/>
  <c r="BG850" i="23"/>
  <c r="BH850" i="23" s="1"/>
  <c r="BG694" i="23"/>
  <c r="BH694" i="23" s="1"/>
  <c r="BG633" i="23"/>
  <c r="BH633" i="23" s="1"/>
  <c r="BG808" i="23"/>
  <c r="BH808" i="23" s="1"/>
  <c r="BG214" i="23"/>
  <c r="BH214" i="23" s="1"/>
  <c r="BG836" i="23"/>
  <c r="BH836" i="23" s="1"/>
  <c r="BG525" i="23"/>
  <c r="BH525" i="23" s="1"/>
  <c r="BG411" i="23"/>
  <c r="BH411" i="23" s="1"/>
  <c r="BG571" i="23"/>
  <c r="BH571" i="23" s="1"/>
  <c r="BG944" i="23"/>
  <c r="BH944" i="23" s="1"/>
  <c r="BG68" i="23"/>
  <c r="BH68" i="23" s="1"/>
  <c r="BG252" i="23"/>
  <c r="BH252" i="23" s="1"/>
  <c r="BG313" i="23"/>
  <c r="BH313" i="23" s="1"/>
  <c r="BG429" i="23"/>
  <c r="BH429" i="23" s="1"/>
  <c r="BG588" i="23"/>
  <c r="BH588" i="23" s="1"/>
  <c r="BG900" i="23"/>
  <c r="BH900" i="23" s="1"/>
  <c r="BG552" i="23"/>
  <c r="BH552" i="23" s="1"/>
  <c r="BG610" i="23"/>
  <c r="BH610" i="23" s="1"/>
  <c r="BG438" i="23"/>
  <c r="BH438" i="23" s="1"/>
  <c r="BG300" i="23"/>
  <c r="BH300" i="23" s="1"/>
  <c r="BG1081" i="23"/>
  <c r="BH1081" i="23" s="1"/>
  <c r="BG36" i="23"/>
  <c r="BH36" i="23" s="1"/>
  <c r="BG162" i="23"/>
  <c r="BH162" i="23" s="1"/>
  <c r="BG241" i="23"/>
  <c r="BH241" i="23" s="1"/>
  <c r="BG622" i="23"/>
  <c r="BH622" i="23" s="1"/>
  <c r="BG756" i="23"/>
  <c r="BH756" i="23" s="1"/>
  <c r="BG124" i="23"/>
  <c r="BH124" i="23" s="1"/>
  <c r="BG79" i="23"/>
  <c r="BH79" i="23" s="1"/>
  <c r="BG873" i="23"/>
  <c r="BH873" i="23" s="1"/>
  <c r="BG210" i="23"/>
  <c r="BH210" i="23" s="1"/>
  <c r="BG119" i="23"/>
  <c r="BH119" i="23" s="1"/>
  <c r="BG476" i="23"/>
  <c r="BH476" i="23" s="1"/>
  <c r="BG960" i="23"/>
  <c r="BH960" i="23" s="1"/>
  <c r="BG624" i="23"/>
  <c r="BH624" i="23" s="1"/>
  <c r="BG315" i="23"/>
  <c r="BH315" i="23" s="1"/>
  <c r="BG146" i="23"/>
  <c r="BH146" i="23" s="1"/>
  <c r="BG198" i="23"/>
  <c r="BH198" i="23" s="1"/>
  <c r="BG249" i="23"/>
  <c r="BH249" i="23" s="1"/>
  <c r="BG323" i="23"/>
  <c r="BH323" i="23" s="1"/>
  <c r="BG848" i="23"/>
  <c r="BH848" i="23" s="1"/>
  <c r="BG501" i="23"/>
  <c r="BH501" i="23" s="1"/>
  <c r="BG1052" i="23"/>
  <c r="BH1052" i="23" s="1"/>
  <c r="BG304" i="23"/>
  <c r="BH304" i="23" s="1"/>
  <c r="BG945" i="23"/>
  <c r="BH945" i="23" s="1"/>
  <c r="BG1075" i="23"/>
  <c r="BH1075" i="23" s="1"/>
  <c r="BG208" i="23"/>
  <c r="BH208" i="23" s="1"/>
  <c r="BG628" i="23"/>
  <c r="BH628" i="23" s="1"/>
  <c r="BG500" i="23"/>
  <c r="BH500" i="23" s="1"/>
  <c r="BG55" i="23"/>
  <c r="BH55" i="23" s="1"/>
  <c r="BG941" i="23"/>
  <c r="BH941" i="23" s="1"/>
  <c r="BG47" i="23"/>
  <c r="BH47" i="23" s="1"/>
  <c r="BG811" i="23"/>
  <c r="BH811" i="23" s="1"/>
  <c r="BG938" i="23"/>
  <c r="BH938" i="23" s="1"/>
  <c r="BG108" i="23"/>
  <c r="BH108" i="23" s="1"/>
  <c r="BG401" i="23"/>
  <c r="BH401" i="23" s="1"/>
  <c r="BG584" i="23"/>
  <c r="BH584" i="23" s="1"/>
  <c r="BG395" i="23"/>
  <c r="BH395" i="23" s="1"/>
  <c r="BG739" i="23"/>
  <c r="BH739" i="23" s="1"/>
  <c r="BG337" i="23"/>
  <c r="BH337" i="23" s="1"/>
  <c r="BG307" i="23"/>
  <c r="BH307" i="23" s="1"/>
  <c r="BG539" i="23"/>
  <c r="BH539" i="23" s="1"/>
  <c r="BG906" i="23"/>
  <c r="BH906" i="23" s="1"/>
  <c r="BG350" i="23"/>
  <c r="BH350" i="23" s="1"/>
  <c r="BG699" i="23"/>
  <c r="BH699" i="23" s="1"/>
  <c r="BG816" i="23"/>
  <c r="BH816" i="23" s="1"/>
  <c r="BG787" i="23"/>
  <c r="BH787" i="23" s="1"/>
  <c r="BG981" i="23"/>
  <c r="BH981" i="23" s="1"/>
  <c r="BG267" i="23"/>
  <c r="BH267" i="23" s="1"/>
  <c r="BG791" i="23"/>
  <c r="BH791" i="23" s="1"/>
  <c r="BG967" i="23"/>
  <c r="BH967" i="23" s="1"/>
  <c r="BG993" i="23"/>
  <c r="BH993" i="23" s="1"/>
  <c r="BG228" i="23"/>
  <c r="BH228" i="23" s="1"/>
  <c r="BG1034" i="23"/>
  <c r="BH1034" i="23" s="1"/>
  <c r="BG586" i="23"/>
  <c r="BH586" i="23" s="1"/>
  <c r="BG689" i="23"/>
  <c r="BH689" i="23" s="1"/>
  <c r="BG927" i="23"/>
  <c r="BH927" i="23" s="1"/>
  <c r="BG582" i="23"/>
  <c r="BH582" i="23" s="1"/>
  <c r="BG814" i="23"/>
  <c r="BH814" i="23" s="1"/>
  <c r="BG1037" i="23"/>
  <c r="BH1037" i="23" s="1"/>
  <c r="BG502" i="23"/>
  <c r="BH502" i="23" s="1"/>
  <c r="BG723" i="23"/>
  <c r="BH723" i="23" s="1"/>
  <c r="BG596" i="23"/>
  <c r="BH596" i="23" s="1"/>
  <c r="BG937" i="23"/>
  <c r="BH937" i="23" s="1"/>
  <c r="BG963" i="23"/>
  <c r="BH963" i="23" s="1"/>
  <c r="BG281" i="23"/>
  <c r="BH281" i="23" s="1"/>
  <c r="BG432" i="23"/>
  <c r="BH432" i="23" s="1"/>
  <c r="BG12" i="23"/>
  <c r="BH12" i="23" s="1"/>
  <c r="BG188" i="23"/>
  <c r="BH188" i="23" s="1"/>
  <c r="BG634" i="23"/>
  <c r="BH634" i="23" s="1"/>
  <c r="BG855" i="23"/>
  <c r="BH855" i="23" s="1"/>
  <c r="BG800" i="23"/>
  <c r="BH800" i="23" s="1"/>
  <c r="BG724" i="23"/>
  <c r="BH724" i="23" s="1"/>
  <c r="BG776" i="23"/>
  <c r="BH776" i="23" s="1"/>
  <c r="BG57" i="23"/>
  <c r="BH57" i="23" s="1"/>
  <c r="BG89" i="23"/>
  <c r="BH89" i="23" s="1"/>
  <c r="BG53" i="23"/>
  <c r="BH53" i="23" s="1"/>
  <c r="BG65" i="23"/>
  <c r="BH65" i="23" s="1"/>
  <c r="BG355" i="23"/>
  <c r="BH355" i="23" s="1"/>
  <c r="BG398" i="23"/>
  <c r="BH398" i="23" s="1"/>
  <c r="BG409" i="23"/>
  <c r="BH409" i="23" s="1"/>
  <c r="BG66" i="23"/>
  <c r="BH66" i="23" s="1"/>
  <c r="BG672" i="23"/>
  <c r="BH672" i="23" s="1"/>
  <c r="BG751" i="23"/>
  <c r="BH751" i="23" s="1"/>
  <c r="BG901" i="23"/>
  <c r="BH901" i="23" s="1"/>
  <c r="BG952" i="23"/>
  <c r="BH952" i="23" s="1"/>
  <c r="BG386" i="23"/>
  <c r="BH386" i="23" s="1"/>
  <c r="BG790" i="23"/>
  <c r="BH790" i="23" s="1"/>
  <c r="BG700" i="23"/>
  <c r="BH700" i="23" s="1"/>
  <c r="BG825" i="23"/>
  <c r="BH825" i="23" s="1"/>
  <c r="BG719" i="23"/>
  <c r="BH719" i="23" s="1"/>
  <c r="BG977" i="23"/>
  <c r="BH977" i="23" s="1"/>
  <c r="BG166" i="23"/>
  <c r="BH166" i="23" s="1"/>
  <c r="BG843" i="23"/>
  <c r="BH843" i="23" s="1"/>
  <c r="BG1054" i="23"/>
  <c r="BH1054" i="23" s="1"/>
  <c r="BG394" i="23"/>
  <c r="BH394" i="23" s="1"/>
  <c r="BG619" i="23"/>
  <c r="BH619" i="23" s="1"/>
  <c r="BG767" i="23"/>
  <c r="BH767" i="23" s="1"/>
  <c r="BG950" i="23"/>
  <c r="BH950" i="23" s="1"/>
  <c r="BG220" i="23"/>
  <c r="BH220" i="23" s="1"/>
  <c r="BG713" i="23"/>
  <c r="BH713" i="23" s="1"/>
  <c r="BG1013" i="23"/>
  <c r="BH1013" i="23" s="1"/>
  <c r="BG20" i="23"/>
  <c r="BH20" i="23" s="1"/>
  <c r="BG638" i="23"/>
  <c r="BH638" i="23" s="1"/>
  <c r="BG891" i="23"/>
  <c r="BH891" i="23" s="1"/>
  <c r="BG233" i="23"/>
  <c r="BH233" i="23" s="1"/>
  <c r="BG521" i="23"/>
  <c r="BH521" i="23" s="1"/>
  <c r="BG1011" i="23"/>
  <c r="BH1011" i="23" s="1"/>
  <c r="BG570" i="23"/>
  <c r="BH570" i="23" s="1"/>
  <c r="BG271" i="23"/>
  <c r="BH271" i="23" s="1"/>
  <c r="BG668" i="23"/>
  <c r="BH668" i="23" s="1"/>
  <c r="BG316" i="23"/>
  <c r="BH316" i="23" s="1"/>
  <c r="BG1014" i="23"/>
  <c r="BH1014" i="23" s="1"/>
  <c r="BG31" i="23"/>
  <c r="BH31" i="23" s="1"/>
  <c r="BG91" i="23"/>
  <c r="BH91" i="23" s="1"/>
  <c r="BG143" i="23"/>
  <c r="BH143" i="23" s="1"/>
  <c r="BG41" i="23"/>
  <c r="BH41" i="23" s="1"/>
  <c r="BG546" i="23"/>
  <c r="BH546" i="23" s="1"/>
  <c r="BG253" i="23"/>
  <c r="BH253" i="23" s="1"/>
  <c r="BG703" i="23"/>
  <c r="BH703" i="23" s="1"/>
  <c r="BG545" i="23"/>
  <c r="BH545" i="23" s="1"/>
  <c r="BG18" i="23"/>
  <c r="BH18" i="23" s="1"/>
  <c r="BG436" i="23"/>
  <c r="BH436" i="23" s="1"/>
  <c r="BG392" i="23"/>
  <c r="BH392" i="23" s="1"/>
  <c r="BG537" i="23"/>
  <c r="BH537" i="23" s="1"/>
  <c r="BG74" i="23"/>
  <c r="BH74" i="23" s="1"/>
  <c r="BG760" i="23"/>
  <c r="BH760" i="23" s="1"/>
  <c r="BG881" i="23"/>
  <c r="BH881" i="23" s="1"/>
  <c r="BG260" i="23"/>
  <c r="BH260" i="23" s="1"/>
  <c r="BG126" i="23"/>
  <c r="BH126" i="23" s="1"/>
  <c r="BG817" i="23"/>
  <c r="BH817" i="23" s="1"/>
  <c r="BG578" i="23"/>
  <c r="BH578" i="23" s="1"/>
  <c r="BG361" i="23"/>
  <c r="BH361" i="23" s="1"/>
  <c r="BG221" i="23"/>
  <c r="BH221" i="23" s="1"/>
  <c r="BG940" i="23"/>
  <c r="BH940" i="23" s="1"/>
  <c r="BG132" i="23"/>
  <c r="BH132" i="23" s="1"/>
  <c r="BG1046" i="23"/>
  <c r="BH1046" i="23" s="1"/>
  <c r="BG1027" i="23"/>
  <c r="BH1027" i="23" s="1"/>
  <c r="BG201" i="23"/>
  <c r="BH201" i="23" s="1"/>
  <c r="BG1071" i="23"/>
  <c r="BH1071" i="23" s="1"/>
  <c r="BG145" i="23"/>
  <c r="BH145" i="23" s="1"/>
  <c r="BG447" i="23"/>
  <c r="BH447" i="23" s="1"/>
  <c r="BG364" i="23"/>
  <c r="BH364" i="23" s="1"/>
  <c r="BG795" i="23"/>
  <c r="BH795" i="23" s="1"/>
  <c r="BG268" i="23"/>
  <c r="BH268" i="23" s="1"/>
  <c r="BG17" i="23"/>
  <c r="BH17" i="23" s="1"/>
  <c r="BG331" i="23"/>
  <c r="BH331" i="23" s="1"/>
  <c r="BG625" i="23"/>
  <c r="BH625" i="23" s="1"/>
  <c r="BG318" i="23"/>
  <c r="BH318" i="23" s="1"/>
  <c r="BG391" i="23"/>
  <c r="BH391" i="23" s="1"/>
  <c r="BG14" i="23"/>
  <c r="BH14" i="23" s="1"/>
  <c r="BG506" i="23"/>
  <c r="BH506" i="23" s="1"/>
  <c r="BG131" i="23"/>
  <c r="BH131" i="23" s="1"/>
  <c r="BG511" i="23"/>
  <c r="BH511" i="23" s="1"/>
  <c r="BG151" i="23"/>
  <c r="BH151" i="23" s="1"/>
  <c r="BG770" i="23"/>
  <c r="BH770" i="23" s="1"/>
  <c r="BG1020" i="23"/>
  <c r="BH1020" i="23" s="1"/>
  <c r="BG46" i="23"/>
  <c r="BH46" i="23" s="1"/>
  <c r="BG279" i="23"/>
  <c r="BH279" i="23" s="1"/>
  <c r="BG414" i="23"/>
  <c r="BH414" i="23" s="1"/>
  <c r="BG269" i="23"/>
  <c r="BH269" i="23" s="1"/>
  <c r="BG344" i="23"/>
  <c r="BH344" i="23" s="1"/>
  <c r="BG107" i="23"/>
  <c r="BH107" i="23" s="1"/>
  <c r="BG16" i="23"/>
  <c r="BH16" i="23" s="1"/>
  <c r="BG697" i="23"/>
  <c r="BH697" i="23" s="1"/>
  <c r="BG735" i="23"/>
  <c r="BH735" i="23" s="1"/>
  <c r="BG658" i="23"/>
  <c r="BH658" i="23" s="1"/>
  <c r="BG742" i="23"/>
  <c r="BH742" i="23" s="1"/>
  <c r="BG1076" i="23"/>
  <c r="BH1076" i="23" s="1"/>
  <c r="BG287" i="23"/>
  <c r="BH287" i="23" s="1"/>
  <c r="BG863" i="23"/>
  <c r="BH863" i="23" s="1"/>
  <c r="BG807" i="23"/>
  <c r="BH807" i="23" s="1"/>
  <c r="BG812" i="23"/>
  <c r="BH812" i="23" s="1"/>
  <c r="BG991" i="23"/>
  <c r="BH991" i="23" s="1"/>
  <c r="BG452" i="23"/>
  <c r="BH452" i="23" s="1"/>
  <c r="BG81" i="23"/>
  <c r="BH81" i="23" s="1"/>
  <c r="BG341" i="23"/>
  <c r="BH341" i="23" s="1"/>
  <c r="BG140" i="23"/>
  <c r="BH140" i="23" s="1"/>
  <c r="BG560" i="23"/>
  <c r="BH560" i="23" s="1"/>
  <c r="BG895" i="23"/>
  <c r="BH895" i="23" s="1"/>
  <c r="BG924" i="23"/>
  <c r="BH924" i="23" s="1"/>
  <c r="BG745" i="23"/>
  <c r="BH745" i="23" s="1"/>
  <c r="BG947" i="23"/>
  <c r="BH947" i="23" s="1"/>
  <c r="BG90" i="23"/>
  <c r="BH90" i="23" s="1"/>
  <c r="BG876" i="23"/>
  <c r="BH876" i="23" s="1"/>
  <c r="BG309" i="23"/>
  <c r="BH309" i="23" s="1"/>
  <c r="BG305" i="23"/>
  <c r="BH305" i="23" s="1"/>
  <c r="BG461" i="23"/>
  <c r="BH461" i="23" s="1"/>
  <c r="BG22" i="23"/>
  <c r="BH22" i="23" s="1"/>
  <c r="BG213" i="23"/>
  <c r="BH213" i="23" s="1"/>
  <c r="BG838" i="23"/>
  <c r="BH838" i="23" s="1"/>
  <c r="BG1064" i="23"/>
  <c r="BH1064" i="23" s="1"/>
  <c r="BG464" i="23"/>
  <c r="BH464" i="23" s="1"/>
  <c r="BG996" i="23"/>
  <c r="BH996" i="23" s="1"/>
  <c r="BG129" i="23"/>
  <c r="BH129" i="23" s="1"/>
  <c r="BG72" i="23"/>
  <c r="BH72" i="23" s="1"/>
  <c r="BG496" i="23"/>
  <c r="BH496" i="23" s="1"/>
  <c r="BG579" i="23"/>
  <c r="BH579" i="23" s="1"/>
  <c r="BG125" i="23"/>
  <c r="BH125" i="23" s="1"/>
  <c r="BG599" i="23"/>
  <c r="BH599" i="23" s="1"/>
  <c r="BG852" i="23"/>
  <c r="BH852" i="23" s="1"/>
  <c r="BG980" i="23"/>
  <c r="BH980" i="23" s="1"/>
  <c r="BG263" i="23"/>
  <c r="BH263" i="23" s="1"/>
  <c r="BG15" i="23"/>
  <c r="BH15" i="23" s="1"/>
  <c r="BG430" i="23"/>
  <c r="BH430" i="23" s="1"/>
  <c r="BG346" i="23"/>
  <c r="BH346" i="23" s="1"/>
  <c r="BG684" i="23"/>
  <c r="BH684" i="23" s="1"/>
  <c r="BG58" i="23"/>
  <c r="BH58" i="23" s="1"/>
  <c r="BG762" i="23"/>
  <c r="BH762" i="23" s="1"/>
  <c r="BG495" i="23"/>
  <c r="BH495" i="23" s="1"/>
  <c r="BG620" i="23"/>
  <c r="BH620" i="23" s="1"/>
  <c r="BG673" i="23"/>
  <c r="BH673" i="23" s="1"/>
  <c r="BG485" i="23"/>
  <c r="BH485" i="23" s="1"/>
  <c r="BG544" i="23"/>
  <c r="BH544" i="23" s="1"/>
  <c r="BG785" i="23"/>
  <c r="BH785" i="23" s="1"/>
  <c r="BG934" i="23"/>
  <c r="BH934" i="23" s="1"/>
  <c r="BG974" i="23"/>
  <c r="BH974" i="23" s="1"/>
  <c r="BG266" i="23"/>
  <c r="BH266" i="23" s="1"/>
  <c r="BG296" i="23"/>
  <c r="BH296" i="23" s="1"/>
  <c r="BG408" i="23"/>
  <c r="BH408" i="23" s="1"/>
  <c r="BG1056" i="23"/>
  <c r="BH1056" i="23" s="1"/>
  <c r="BG1040" i="23"/>
  <c r="BH1040" i="23" s="1"/>
  <c r="BG915" i="23"/>
  <c r="BH915" i="23" s="1"/>
  <c r="BG997" i="23"/>
  <c r="BH997" i="23" s="1"/>
  <c r="BG897" i="23"/>
  <c r="BH897" i="23" s="1"/>
  <c r="BG752" i="23"/>
  <c r="BH752" i="23" s="1"/>
  <c r="BG320" i="23"/>
  <c r="BH320" i="23" s="1"/>
  <c r="BG420" i="23"/>
  <c r="BH420" i="23" s="1"/>
  <c r="BG618" i="23"/>
  <c r="BH618" i="23" s="1"/>
  <c r="BG522" i="23"/>
  <c r="BH522" i="23" s="1"/>
  <c r="BG549" i="23"/>
  <c r="BH549" i="23" s="1"/>
  <c r="BG513" i="23"/>
  <c r="BH513" i="23" s="1"/>
  <c r="BG425" i="23"/>
  <c r="BH425" i="23" s="1"/>
  <c r="BG801" i="23"/>
  <c r="BH801" i="23" s="1"/>
  <c r="BG1026" i="23"/>
  <c r="BH1026" i="23" s="1"/>
  <c r="BG936" i="23"/>
  <c r="BH936" i="23" s="1"/>
  <c r="BG1053" i="23"/>
  <c r="BH1053" i="23" s="1"/>
  <c r="BG617" i="23"/>
  <c r="BH617" i="23" s="1"/>
  <c r="BG919" i="23"/>
  <c r="BH919" i="23" s="1"/>
  <c r="BG1073" i="23"/>
  <c r="BH1073" i="23" s="1"/>
  <c r="BG749" i="23"/>
  <c r="BH749" i="23" s="1"/>
  <c r="BG427" i="23"/>
  <c r="BH427" i="23" s="1"/>
  <c r="BG909" i="23"/>
  <c r="BH909" i="23" s="1"/>
  <c r="BG788" i="23"/>
  <c r="BH788" i="23" s="1"/>
  <c r="BG869" i="23"/>
  <c r="BH869" i="23" s="1"/>
  <c r="BG294" i="23"/>
  <c r="BH294" i="23" s="1"/>
  <c r="BG840" i="23"/>
  <c r="BH840" i="23" s="1"/>
  <c r="BG348" i="23"/>
  <c r="BH348" i="23" s="1"/>
  <c r="BG956" i="23"/>
  <c r="BH956" i="23" s="1"/>
  <c r="BG186" i="23"/>
  <c r="BH186" i="23" s="1"/>
  <c r="BG19" i="23"/>
  <c r="BH19" i="23" s="1"/>
  <c r="BG167" i="23"/>
  <c r="BH167" i="23" s="1"/>
  <c r="BG921" i="23"/>
  <c r="BH921" i="23" s="1"/>
  <c r="BG133" i="23"/>
  <c r="BH133" i="23" s="1"/>
  <c r="BG359" i="23"/>
  <c r="BH359" i="23" s="1"/>
  <c r="BG83" i="23"/>
  <c r="BH83" i="23" s="1"/>
  <c r="BG142" i="23"/>
  <c r="BH142" i="23" s="1"/>
  <c r="BG1009" i="23"/>
  <c r="BH1009" i="23" s="1"/>
  <c r="BG538" i="23"/>
  <c r="BH538" i="23" s="1"/>
  <c r="BG120" i="23"/>
  <c r="BH120" i="23" s="1"/>
  <c r="BG389" i="23"/>
  <c r="BH389" i="23" s="1"/>
  <c r="BG62" i="23"/>
  <c r="BH62" i="23" s="1"/>
  <c r="BG203" i="23"/>
  <c r="BH203" i="23" s="1"/>
  <c r="BG388" i="23"/>
  <c r="BH388" i="23" s="1"/>
  <c r="BG182" i="23"/>
  <c r="BH182" i="23" s="1"/>
  <c r="BG835" i="23"/>
  <c r="BH835" i="23" s="1"/>
  <c r="BG255" i="23"/>
  <c r="BH255" i="23" s="1"/>
  <c r="BG261" i="23"/>
  <c r="BH261" i="23" s="1"/>
  <c r="BG824" i="23"/>
  <c r="BH824" i="23" s="1"/>
  <c r="BG157" i="23"/>
  <c r="BH157" i="23" s="1"/>
  <c r="BG135" i="23"/>
  <c r="BH135" i="23" s="1"/>
  <c r="BG683" i="23"/>
  <c r="BH683" i="23" s="1"/>
  <c r="BG144" i="23"/>
  <c r="BH144" i="23" s="1"/>
  <c r="BG730" i="23"/>
  <c r="BH730" i="23" s="1"/>
  <c r="BG171" i="23"/>
  <c r="BH171" i="23" s="1"/>
  <c r="BG59" i="23"/>
  <c r="BH59" i="23" s="1"/>
  <c r="BG60" i="23"/>
  <c r="BH60" i="23" s="1"/>
  <c r="BG1066" i="23"/>
  <c r="BH1066" i="23" s="1"/>
  <c r="BG677" i="23"/>
  <c r="BH677" i="23" s="1"/>
  <c r="BG379" i="23"/>
  <c r="BH379" i="23" s="1"/>
  <c r="BG867" i="23"/>
  <c r="BH867" i="23" s="1"/>
  <c r="BG494" i="23"/>
  <c r="BH494" i="23" s="1"/>
  <c r="BG466" i="23"/>
  <c r="BH466" i="23" s="1"/>
  <c r="BG662" i="23"/>
  <c r="BH662" i="23" s="1"/>
  <c r="BG504" i="23"/>
  <c r="BH504" i="23" s="1"/>
  <c r="BG550" i="23"/>
  <c r="BH550" i="23" s="1"/>
  <c r="BG780" i="23"/>
  <c r="BH780" i="23" s="1"/>
  <c r="BG734" i="23"/>
  <c r="BH734" i="23" s="1"/>
  <c r="BG614" i="23"/>
  <c r="BH614" i="23" s="1"/>
  <c r="BG732" i="23"/>
  <c r="BH732" i="23" s="1"/>
  <c r="BG781" i="23"/>
  <c r="BH781" i="23" s="1"/>
  <c r="BG926" i="23"/>
  <c r="BH926" i="23" s="1"/>
  <c r="BG976" i="23"/>
  <c r="BH976" i="23" s="1"/>
  <c r="BG992" i="23"/>
  <c r="BH992" i="23" s="1"/>
  <c r="BG1055" i="23"/>
  <c r="BH1055" i="23" s="1"/>
  <c r="BG138" i="23"/>
  <c r="BH138" i="23" s="1"/>
  <c r="BG731" i="23"/>
  <c r="BH731" i="23" s="1"/>
  <c r="BG725" i="23"/>
  <c r="BH725" i="23" s="1"/>
  <c r="BG627" i="23"/>
  <c r="BH627" i="23" s="1"/>
  <c r="BG34" i="23"/>
  <c r="BH34" i="23" s="1"/>
  <c r="BG1059" i="23"/>
  <c r="BH1059" i="23" s="1"/>
  <c r="BG291" i="23"/>
  <c r="BH291" i="23" s="1"/>
  <c r="BG1003" i="23"/>
  <c r="BH1003" i="23" s="1"/>
  <c r="BG899" i="23"/>
  <c r="BH899" i="23" s="1"/>
  <c r="BG954" i="23"/>
  <c r="BH954" i="23" s="1"/>
  <c r="BG670" i="23"/>
  <c r="BH670" i="23" s="1"/>
  <c r="BG185" i="23"/>
  <c r="BH185" i="23" s="1"/>
  <c r="BG540" i="23"/>
  <c r="BH540" i="23" s="1"/>
  <c r="BG888" i="23"/>
  <c r="BH888" i="23" s="1"/>
  <c r="BG1002" i="23"/>
  <c r="BH1002" i="23" s="1"/>
  <c r="BG564" i="23"/>
  <c r="BH564" i="23" s="1"/>
  <c r="BG581" i="23"/>
  <c r="BH581" i="23" s="1"/>
  <c r="BG183" i="23"/>
  <c r="BH183" i="23" s="1"/>
  <c r="BG922" i="23"/>
  <c r="BH922" i="23" s="1"/>
  <c r="BG285" i="23"/>
  <c r="BH285" i="23" s="1"/>
  <c r="BG54" i="23"/>
  <c r="BH54" i="23" s="1"/>
  <c r="BG63" i="23"/>
  <c r="BH63" i="23" s="1"/>
  <c r="BG1079" i="23"/>
  <c r="BH1079" i="23" s="1"/>
  <c r="BG566" i="23"/>
  <c r="BH566" i="23" s="1"/>
  <c r="BG656" i="23"/>
  <c r="BH656" i="23" s="1"/>
  <c r="BG655" i="23"/>
  <c r="BH655" i="23" s="1"/>
  <c r="BG1023" i="23"/>
  <c r="BH1023" i="23" s="1"/>
  <c r="BG671" i="23"/>
  <c r="BH671" i="23" s="1"/>
  <c r="BG917" i="23"/>
  <c r="BH917" i="23" s="1"/>
  <c r="BG834" i="23"/>
  <c r="BH834" i="23" s="1"/>
  <c r="BG161" i="23"/>
  <c r="BH161" i="23" s="1"/>
  <c r="BG457" i="23"/>
  <c r="BH457" i="23" s="1"/>
  <c r="BG448" i="23"/>
  <c r="BH448" i="23" s="1"/>
  <c r="BG740" i="23"/>
  <c r="BH740" i="23" s="1"/>
  <c r="BG695" i="23"/>
  <c r="BH695" i="23" s="1"/>
  <c r="BG645" i="23"/>
  <c r="BH645" i="23" s="1"/>
  <c r="BG720" i="23"/>
  <c r="BH720" i="23" s="1"/>
  <c r="BG547" i="23"/>
  <c r="BH547" i="23" s="1"/>
  <c r="BG451" i="23"/>
  <c r="BH451" i="23" s="1"/>
  <c r="BG206" i="23"/>
  <c r="BH206" i="23" s="1"/>
  <c r="BG1077" i="23"/>
  <c r="BH1077" i="23" s="1"/>
  <c r="BG663" i="23"/>
  <c r="BH663" i="23" s="1"/>
  <c r="BG456" i="23"/>
  <c r="BH456" i="23" s="1"/>
  <c r="BG487" i="23"/>
  <c r="BH487" i="23" s="1"/>
  <c r="BG792" i="23"/>
  <c r="BH792" i="23" s="1"/>
  <c r="BG114" i="23"/>
  <c r="BH114" i="23" s="1"/>
  <c r="BG712" i="23"/>
  <c r="BH712" i="23" s="1"/>
  <c r="BG862" i="23"/>
  <c r="BH862" i="23" s="1"/>
  <c r="BG367" i="23"/>
  <c r="BH367" i="23" s="1"/>
  <c r="BG478" i="23"/>
  <c r="BH478" i="23" s="1"/>
  <c r="BG661" i="23"/>
  <c r="BH661" i="23" s="1"/>
  <c r="BG741" i="23"/>
  <c r="BH741" i="23" s="1"/>
  <c r="BG311" i="23"/>
  <c r="BH311" i="23" s="1"/>
  <c r="BG601" i="23"/>
  <c r="BH601" i="23" s="1"/>
  <c r="BG524" i="23"/>
  <c r="BH524" i="23" s="1"/>
  <c r="BG693" i="23"/>
  <c r="BH693" i="23" s="1"/>
  <c r="BG986" i="23"/>
  <c r="BH986" i="23" s="1"/>
  <c r="BG380" i="23"/>
  <c r="BH380" i="23" s="1"/>
  <c r="BG40" i="23"/>
  <c r="BH40" i="23" s="1"/>
  <c r="BG99" i="23"/>
  <c r="BH99" i="23" s="1"/>
  <c r="BG769" i="23"/>
  <c r="BH769" i="23" s="1"/>
  <c r="BG383" i="23"/>
  <c r="BH383" i="23" s="1"/>
  <c r="BG857" i="23"/>
  <c r="BH857" i="23" s="1"/>
  <c r="BG48" i="23"/>
  <c r="BH48" i="23" s="1"/>
  <c r="BG254" i="23"/>
  <c r="BH254" i="23" s="1"/>
  <c r="BG433" i="23"/>
  <c r="BH433" i="23" s="1"/>
  <c r="BG103" i="23"/>
  <c r="BH103" i="23" s="1"/>
  <c r="BG196" i="23"/>
  <c r="BH196" i="23" s="1"/>
  <c r="BG23" i="23"/>
  <c r="BH23" i="23" s="1"/>
  <c r="BG718" i="23"/>
  <c r="BH718" i="23" s="1"/>
  <c r="BG276" i="23"/>
  <c r="BH276" i="23" s="1"/>
  <c r="BG237" i="23"/>
  <c r="BH237" i="23" s="1"/>
  <c r="BG340" i="23"/>
  <c r="BH340" i="23" s="1"/>
  <c r="BG64" i="23"/>
  <c r="BH64" i="23" s="1"/>
  <c r="BG223" i="23"/>
  <c r="BH223" i="23" s="1"/>
  <c r="BG874" i="23"/>
  <c r="BH874" i="23" s="1"/>
  <c r="BG397" i="23"/>
  <c r="BH397" i="23" s="1"/>
  <c r="BG660" i="23"/>
  <c r="BH660" i="23" s="1"/>
  <c r="BG764" i="23"/>
  <c r="BH764" i="23" s="1"/>
  <c r="BG889" i="23"/>
  <c r="BH889" i="23" s="1"/>
  <c r="BG100" i="23"/>
  <c r="BH100" i="23" s="1"/>
  <c r="BG916" i="23"/>
  <c r="BH916" i="23" s="1"/>
  <c r="BG717" i="23"/>
  <c r="BH717" i="23" s="1"/>
  <c r="BG982" i="23"/>
  <c r="BH982" i="23" s="1"/>
  <c r="BG368" i="23"/>
  <c r="BH368" i="23" s="1"/>
  <c r="BG374" i="23"/>
  <c r="BH374" i="23" s="1"/>
  <c r="BG681" i="23"/>
  <c r="BH681" i="23" s="1"/>
  <c r="BG653" i="23"/>
  <c r="BH653" i="23" s="1"/>
  <c r="BG598" i="23"/>
  <c r="BH598" i="23" s="1"/>
  <c r="BG644" i="23"/>
  <c r="BH644" i="23" s="1"/>
  <c r="BG987" i="23"/>
  <c r="BH987" i="23" s="1"/>
  <c r="BG229" i="23"/>
  <c r="BH229" i="23" s="1"/>
  <c r="BG246" i="23"/>
  <c r="BH246" i="23" s="1"/>
  <c r="BG460" i="23"/>
  <c r="BH460" i="23" s="1"/>
  <c r="BG170" i="23"/>
  <c r="BH170" i="23" s="1"/>
  <c r="BG1074" i="23"/>
  <c r="BH1074" i="23" s="1"/>
  <c r="BG1063" i="23"/>
  <c r="BH1063" i="23" s="1"/>
  <c r="BG387" i="23"/>
  <c r="BH387" i="23" s="1"/>
  <c r="BG431" i="23"/>
  <c r="BH431" i="23" s="1"/>
  <c r="BG613" i="23"/>
  <c r="BH613" i="23" s="1"/>
  <c r="BG796" i="23"/>
  <c r="BH796" i="23" s="1"/>
  <c r="BG557" i="23"/>
  <c r="BH557" i="23" s="1"/>
  <c r="BG989" i="23"/>
  <c r="BH989" i="23" s="1"/>
  <c r="BG878" i="23"/>
  <c r="BH878" i="23" s="1"/>
  <c r="BG528" i="23"/>
  <c r="BH528" i="23" s="1"/>
  <c r="BG568" i="23"/>
  <c r="BH568" i="23" s="1"/>
  <c r="BG1012" i="23"/>
  <c r="BH1012" i="23" s="1"/>
  <c r="BG345" i="23"/>
  <c r="BH345" i="23" s="1"/>
  <c r="BG149" i="23"/>
  <c r="BH149" i="23" s="1"/>
  <c r="BG270" i="23"/>
  <c r="BH270" i="23" s="1"/>
  <c r="BG519" i="23"/>
  <c r="BH519" i="23" s="1"/>
  <c r="BG797" i="23"/>
  <c r="BH797" i="23" s="1"/>
  <c r="BG265" i="23"/>
  <c r="BH265" i="23" s="1"/>
  <c r="BG446" i="23"/>
  <c r="BH446" i="23" s="1"/>
  <c r="BG272" i="23"/>
  <c r="BH272" i="23" s="1"/>
  <c r="BG104" i="23"/>
  <c r="BH104" i="23" s="1"/>
  <c r="BG88" i="23"/>
  <c r="BH88" i="23" s="1"/>
  <c r="BG659" i="23"/>
  <c r="BH659" i="23" s="1"/>
  <c r="AJ77" i="8"/>
  <c r="AJ157" i="8"/>
  <c r="AJ229" i="8"/>
  <c r="AJ349" i="8"/>
  <c r="AJ589" i="8"/>
  <c r="AJ757" i="8"/>
  <c r="AJ286" i="8"/>
  <c r="AJ12" i="8"/>
  <c r="AJ483" i="8"/>
  <c r="AJ750" i="8"/>
  <c r="AJ245" i="8"/>
  <c r="AJ917" i="8"/>
  <c r="AJ981" i="8"/>
  <c r="AJ419" i="8"/>
  <c r="AJ473" i="8"/>
  <c r="BA473" i="8" s="1"/>
  <c r="BB473" i="8" s="1"/>
  <c r="AJ985" i="8"/>
  <c r="AJ384" i="8"/>
  <c r="AJ244" i="8"/>
  <c r="AJ428" i="8"/>
  <c r="AJ952" i="8"/>
  <c r="AJ974" i="8"/>
  <c r="AJ779" i="8"/>
  <c r="AJ83" i="8"/>
  <c r="AJ584" i="8"/>
  <c r="BA584" i="8" s="1"/>
  <c r="BB584" i="8" s="1"/>
  <c r="AJ622" i="8"/>
  <c r="AJ738" i="8"/>
  <c r="AJ836" i="8"/>
  <c r="AJ153" i="8"/>
  <c r="AJ131" i="8"/>
  <c r="AJ435" i="8"/>
  <c r="AJ228" i="8"/>
  <c r="BA228" i="8" s="1"/>
  <c r="BB228" i="8" s="1"/>
  <c r="AJ1010" i="8"/>
  <c r="AJ614" i="8"/>
  <c r="AJ931" i="8"/>
  <c r="AJ920" i="8"/>
  <c r="AJ85" i="8"/>
  <c r="AJ429" i="8"/>
  <c r="AJ605" i="8"/>
  <c r="AJ685" i="8"/>
  <c r="BA685" i="8" s="1"/>
  <c r="BB685" i="8" s="1"/>
  <c r="AJ765" i="8"/>
  <c r="AJ490" i="8"/>
  <c r="AJ968" i="8"/>
  <c r="AJ23" i="8"/>
  <c r="AJ253" i="8"/>
  <c r="AJ925" i="8"/>
  <c r="AJ989" i="8"/>
  <c r="AJ179" i="8"/>
  <c r="AJ803" i="8"/>
  <c r="AJ96" i="8"/>
  <c r="AJ120" i="8"/>
  <c r="AJ735" i="8"/>
  <c r="AJ9" i="8"/>
  <c r="AJ626" i="8"/>
  <c r="AJ682" i="8"/>
  <c r="AJ816" i="8"/>
  <c r="AJ932" i="8"/>
  <c r="AJ857" i="8"/>
  <c r="AJ625" i="8"/>
  <c r="AJ855" i="8"/>
  <c r="AJ494" i="8"/>
  <c r="AJ982" i="8"/>
  <c r="AJ697" i="8"/>
  <c r="AJ328" i="8"/>
  <c r="BA328" i="8" s="1"/>
  <c r="BB328" i="8" s="1"/>
  <c r="AJ410" i="8"/>
  <c r="AJ619" i="8"/>
  <c r="AJ412" i="8"/>
  <c r="AJ930" i="8"/>
  <c r="AJ448" i="8"/>
  <c r="AJ447" i="8"/>
  <c r="AJ438" i="8"/>
  <c r="AJ804" i="8"/>
  <c r="BA804" i="8" s="1"/>
  <c r="BB804" i="8" s="1"/>
  <c r="AJ287" i="8"/>
  <c r="AJ660" i="8"/>
  <c r="AJ335" i="8"/>
  <c r="AJ470" i="8"/>
  <c r="AJ235" i="8"/>
  <c r="AJ439" i="8"/>
  <c r="AJ601" i="8"/>
  <c r="AJ1028" i="8"/>
  <c r="AJ1026" i="8"/>
  <c r="BA1026" i="8" s="1"/>
  <c r="BB1026" i="8" s="1"/>
  <c r="AJ472" i="8"/>
  <c r="AJ1016" i="8"/>
  <c r="AJ321" i="8"/>
  <c r="AJ90" i="8"/>
  <c r="AJ752" i="8"/>
  <c r="AJ146" i="8"/>
  <c r="AJ998" i="8"/>
  <c r="AJ824" i="8"/>
  <c r="AJ721" i="8"/>
  <c r="AJ874" i="8"/>
  <c r="AJ823" i="8"/>
  <c r="AJ1001" i="8"/>
  <c r="AJ761" i="8"/>
  <c r="AJ136" i="8"/>
  <c r="AJ177" i="8"/>
  <c r="BA177" i="8" s="1"/>
  <c r="BB177" i="8" s="1"/>
  <c r="AJ230" i="8"/>
  <c r="AJ267" i="8"/>
  <c r="AJ763" i="8"/>
  <c r="AJ432" i="8"/>
  <c r="AJ906" i="8"/>
  <c r="AJ316" i="8"/>
  <c r="AJ1006" i="8"/>
  <c r="AJ257" i="8"/>
  <c r="AJ736" i="8"/>
  <c r="AJ822" i="8"/>
  <c r="AJ800" i="8"/>
  <c r="AJ97" i="8"/>
  <c r="AJ89" i="8"/>
  <c r="AJ436" i="8"/>
  <c r="AJ1014" i="8"/>
  <c r="AJ826" i="8"/>
  <c r="BA826" i="8" s="1"/>
  <c r="BB826" i="8" s="1"/>
  <c r="AJ731" i="8"/>
  <c r="AJ882" i="8"/>
  <c r="AJ945" i="8"/>
  <c r="AJ860" i="8"/>
  <c r="AJ730" i="8"/>
  <c r="AJ233" i="8"/>
  <c r="AJ681" i="8"/>
  <c r="AJ734" i="8"/>
  <c r="AJ1027" i="8"/>
  <c r="BA1027" i="8" s="1"/>
  <c r="BB1027" i="8" s="1"/>
  <c r="AJ339" i="8"/>
  <c r="AJ1024" i="8"/>
  <c r="AJ851" i="8"/>
  <c r="AJ75" i="8"/>
  <c r="AJ1011" i="8"/>
  <c r="AJ178" i="8"/>
  <c r="AJ307" i="8"/>
  <c r="AJ521" i="8"/>
  <c r="BA521" i="8" s="1"/>
  <c r="BB521" i="8" s="1"/>
  <c r="AJ976" i="8"/>
  <c r="AJ977" i="8"/>
  <c r="AJ219" i="8"/>
  <c r="AJ451" i="8"/>
  <c r="AJ886" i="8"/>
  <c r="AJ641" i="8"/>
  <c r="AJ688" i="8"/>
  <c r="AJ297" i="8"/>
  <c r="AJ367" i="8"/>
  <c r="AJ455" i="8"/>
  <c r="AJ377" i="8"/>
  <c r="AJ322" i="8"/>
  <c r="AJ42" i="8"/>
  <c r="AJ78" i="8"/>
  <c r="AJ231" i="8"/>
  <c r="AJ673" i="8"/>
  <c r="BA673" i="8" s="1"/>
  <c r="BB673" i="8" s="1"/>
  <c r="AJ130" i="8"/>
  <c r="AJ76" i="8"/>
  <c r="AJ768" i="8"/>
  <c r="AJ246" i="8"/>
  <c r="AJ790" i="8"/>
  <c r="AJ46" i="8"/>
  <c r="AJ17" i="8"/>
  <c r="BA17" i="8" s="1"/>
  <c r="BB17" i="8" s="1"/>
  <c r="AJ403" i="8"/>
  <c r="AJ98" i="8"/>
  <c r="AJ887" i="8"/>
  <c r="AJ310" i="8"/>
  <c r="AJ263" i="8"/>
  <c r="AJ889" i="8"/>
  <c r="AJ942" i="8"/>
  <c r="AJ476" i="8"/>
  <c r="AJ590" i="8"/>
  <c r="BA590" i="8" s="1"/>
  <c r="BB590" i="8" s="1"/>
  <c r="AJ503" i="8"/>
  <c r="AJ922" i="8"/>
  <c r="AJ611" i="8"/>
  <c r="AJ727" i="8"/>
  <c r="AJ728" i="8"/>
  <c r="AJ990" i="8"/>
  <c r="AJ898" i="8"/>
  <c r="AJ1008" i="8"/>
  <c r="AJ1000" i="8"/>
  <c r="AJ1017" i="8"/>
  <c r="AJ992" i="8"/>
  <c r="AJ689" i="8"/>
  <c r="AJ807" i="8"/>
  <c r="AJ254" i="8"/>
  <c r="AJ35" i="8"/>
  <c r="AJ353" i="8"/>
  <c r="AJ979" i="8"/>
  <c r="AJ544" i="8"/>
  <c r="AJ856" i="8"/>
  <c r="AJ825" i="8"/>
  <c r="AJ866" i="8"/>
  <c r="AJ1019" i="8"/>
  <c r="AJ896" i="8"/>
  <c r="BA896" i="8" s="1"/>
  <c r="BB896" i="8" s="1"/>
  <c r="AJ971" i="8"/>
  <c r="AJ828" i="8"/>
  <c r="AJ572" i="8"/>
  <c r="AJ552" i="8"/>
  <c r="AJ73" i="8"/>
  <c r="AJ202" i="8"/>
  <c r="AJ121" i="8"/>
  <c r="AJ203" i="8"/>
  <c r="BA203" i="8" s="1"/>
  <c r="BB203" i="8" s="1"/>
  <c r="AJ370" i="8"/>
  <c r="AJ300" i="8"/>
  <c r="AJ1007" i="8"/>
  <c r="AJ515" i="8"/>
  <c r="AJ227" i="8"/>
  <c r="AJ142" i="8"/>
  <c r="AJ371" i="8"/>
  <c r="AJ415" i="8"/>
  <c r="AJ5" i="8"/>
  <c r="AJ28" i="8"/>
  <c r="AJ442" i="8"/>
  <c r="AJ443" i="8"/>
  <c r="AJ291" i="8"/>
  <c r="AJ740" i="8"/>
  <c r="AJ575" i="8"/>
  <c r="AJ25" i="8"/>
  <c r="BA25" i="8" s="1"/>
  <c r="BB25" i="8" s="1"/>
  <c r="AJ723" i="8"/>
  <c r="AJ38" i="8"/>
  <c r="AJ127" i="8"/>
  <c r="AJ40" i="8"/>
  <c r="AJ48" i="8"/>
  <c r="AJ240" i="8"/>
  <c r="AJ870" i="8"/>
  <c r="AJ888" i="8"/>
  <c r="AJ747" i="8"/>
  <c r="AJ311" i="8"/>
  <c r="AJ1015" i="8"/>
  <c r="AJ959" i="8"/>
  <c r="AJ776" i="8"/>
  <c r="AJ264" i="8"/>
  <c r="AJ147" i="8"/>
  <c r="AJ1020" i="8"/>
  <c r="AJ846" i="8"/>
  <c r="AJ194" i="8"/>
  <c r="AJ923" i="8"/>
  <c r="AJ715" i="8"/>
  <c r="AJ6" i="8"/>
  <c r="AJ433" i="8"/>
  <c r="AJ713" i="8"/>
  <c r="AJ924" i="8"/>
  <c r="AJ813" i="8"/>
  <c r="AJ883" i="8"/>
  <c r="AJ671" i="8"/>
  <c r="AJ963" i="8"/>
  <c r="AJ585" i="8"/>
  <c r="AJ366" i="8"/>
  <c r="AJ934" i="8"/>
  <c r="AJ396" i="8"/>
  <c r="BA396" i="8" s="1"/>
  <c r="BB396" i="8" s="1"/>
  <c r="AJ226" i="8"/>
  <c r="BA226" i="8" s="1"/>
  <c r="BB226" i="8" s="1"/>
  <c r="AJ522" i="8"/>
  <c r="AJ848" i="8"/>
  <c r="AJ86" i="8"/>
  <c r="AJ466" i="8"/>
  <c r="AJ951" i="8"/>
  <c r="AJ722" i="8"/>
  <c r="AJ43" i="8"/>
  <c r="BA43" i="8" s="1"/>
  <c r="BB43" i="8" s="1"/>
  <c r="AJ44" i="8"/>
  <c r="BA44" i="8" s="1"/>
  <c r="BB44" i="8" s="1"/>
  <c r="AJ337" i="8"/>
  <c r="AJ526" i="8"/>
  <c r="AJ817" i="8"/>
  <c r="AJ630" i="8"/>
  <c r="AJ643" i="8"/>
  <c r="AJ338" i="8"/>
  <c r="AJ372" i="8"/>
  <c r="BA372" i="8" s="1"/>
  <c r="BB372" i="8" s="1"/>
  <c r="AJ111" i="8"/>
  <c r="BA111" i="8" s="1"/>
  <c r="BB111" i="8" s="1"/>
  <c r="AJ158" i="8"/>
  <c r="AJ222" i="8"/>
  <c r="AJ74" i="8"/>
  <c r="AJ343" i="8"/>
  <c r="AJ914" i="8"/>
  <c r="AJ191" i="8"/>
  <c r="AJ36" i="8"/>
  <c r="AJ47" i="8"/>
  <c r="BA47" i="8" s="1"/>
  <c r="BB47" i="8" s="1"/>
  <c r="AJ663" i="8"/>
  <c r="AJ99" i="8"/>
  <c r="AJ16" i="8"/>
  <c r="AJ20" i="8"/>
  <c r="AJ124" i="8"/>
  <c r="AJ68" i="8"/>
  <c r="AJ41" i="8"/>
  <c r="AJ489" i="8"/>
  <c r="BA489" i="8" s="1"/>
  <c r="BB489" i="8" s="1"/>
  <c r="AJ947" i="8"/>
  <c r="AJ568" i="8"/>
  <c r="AJ336" i="8"/>
  <c r="AJ30" i="8"/>
  <c r="AJ167" i="8"/>
  <c r="AJ775" i="8"/>
  <c r="AJ928" i="8"/>
  <c r="AJ400" i="8"/>
  <c r="BA400" i="8" s="1"/>
  <c r="BB400" i="8" s="1"/>
  <c r="AJ986" i="8"/>
  <c r="AJ987" i="8"/>
  <c r="AJ67" i="8"/>
  <c r="AJ806" i="8"/>
  <c r="AJ830" i="8"/>
  <c r="AJ766" i="8"/>
  <c r="AJ164" i="8"/>
  <c r="BA164" i="8" s="1"/>
  <c r="BB164" i="8" s="1"/>
  <c r="AJ739" i="8"/>
  <c r="BA739" i="8" s="1"/>
  <c r="BB739" i="8" s="1"/>
  <c r="AJ239" i="8"/>
  <c r="AJ288" i="8"/>
  <c r="AJ220" i="8"/>
  <c r="AJ107" i="8"/>
  <c r="AJ171" i="8"/>
  <c r="AJ24" i="8"/>
  <c r="AJ390" i="8"/>
  <c r="AJ272" i="8"/>
  <c r="AJ29" i="8"/>
  <c r="AJ72" i="8"/>
  <c r="AJ22" i="8"/>
  <c r="AJ918" i="8"/>
  <c r="AJ710" i="8"/>
  <c r="AJ657" i="8"/>
  <c r="AJ712" i="8"/>
  <c r="AJ411" i="8"/>
  <c r="BA411" i="8" s="1"/>
  <c r="BB411" i="8" s="1"/>
  <c r="AJ508" i="8"/>
  <c r="AJ787" i="8"/>
  <c r="AJ897" i="8"/>
  <c r="AJ332" i="8"/>
  <c r="AJ911" i="8"/>
  <c r="AJ350" i="8"/>
  <c r="AJ110" i="8"/>
  <c r="AJ358" i="8"/>
  <c r="BA358" i="8" s="1"/>
  <c r="BB358" i="8" s="1"/>
  <c r="AJ252" i="8"/>
  <c r="AJ612" i="8"/>
  <c r="AJ993" i="8"/>
  <c r="AJ166" i="8"/>
  <c r="AJ308" i="8"/>
  <c r="AJ79" i="8"/>
  <c r="AJ260" i="8"/>
  <c r="AJ302" i="8"/>
  <c r="AJ499" i="8"/>
  <c r="AJ382" i="8"/>
  <c r="AJ915" i="8"/>
  <c r="AJ500" i="8"/>
  <c r="AJ292" i="8"/>
  <c r="AJ204" i="8"/>
  <c r="AJ56" i="8"/>
  <c r="AJ183" i="8"/>
  <c r="AJ811" i="8"/>
  <c r="AJ948" i="8"/>
  <c r="AJ290" i="8"/>
  <c r="AJ999" i="8"/>
  <c r="AJ535" i="8"/>
  <c r="AJ694" i="8"/>
  <c r="AJ176" i="8"/>
  <c r="AJ726" i="8"/>
  <c r="AJ903" i="8"/>
  <c r="AJ878" i="8"/>
  <c r="AJ383" i="8"/>
  <c r="AJ835" i="8"/>
  <c r="AJ1025" i="8"/>
  <c r="AJ1018" i="8"/>
  <c r="AJ1003" i="8"/>
  <c r="AJ162" i="8"/>
  <c r="AJ502" i="8"/>
  <c r="AJ960" i="8"/>
  <c r="AJ577" i="8"/>
  <c r="AJ894" i="8"/>
  <c r="AJ962" i="8"/>
  <c r="AJ627" i="8"/>
  <c r="AJ486" i="8"/>
  <c r="BA486" i="8" s="1"/>
  <c r="BB486" i="8" s="1"/>
  <c r="AJ910" i="8"/>
  <c r="BA910" i="8" s="1"/>
  <c r="BB910" i="8" s="1"/>
  <c r="AJ331" i="8"/>
  <c r="AJ138" i="8"/>
  <c r="AJ84" i="8"/>
  <c r="AJ890" i="8"/>
  <c r="AJ788" i="8"/>
  <c r="AJ571" i="8"/>
  <c r="AJ251" i="8"/>
  <c r="AJ278" i="8"/>
  <c r="BA278" i="8" s="1"/>
  <c r="BB278" i="8" s="1"/>
  <c r="AJ497" i="8"/>
  <c r="AJ642" i="8"/>
  <c r="AJ868" i="8"/>
  <c r="AJ767" i="8"/>
  <c r="AJ994" i="8"/>
  <c r="AJ913" i="8"/>
  <c r="AJ103" i="8"/>
  <c r="AJ57" i="8"/>
  <c r="BA57" i="8" s="1"/>
  <c r="BB57" i="8" s="1"/>
  <c r="AJ754" i="8"/>
  <c r="AJ261" i="8"/>
  <c r="AJ33" i="8"/>
  <c r="AJ953" i="8"/>
  <c r="AJ703" i="8"/>
  <c r="AJ488" i="8"/>
  <c r="AJ964" i="8"/>
  <c r="AJ91" i="8"/>
  <c r="AJ574" i="8"/>
  <c r="AJ115" i="8"/>
  <c r="AJ849" i="8"/>
  <c r="AJ342" i="8"/>
  <c r="AJ112" i="8"/>
  <c r="AJ269" i="8"/>
  <c r="AJ452" i="8"/>
  <c r="BA452" i="8" s="1"/>
  <c r="BB452" i="8" s="1"/>
  <c r="AJ192" i="8"/>
  <c r="AJ248" i="8"/>
  <c r="AJ631" i="8"/>
  <c r="AJ11" i="8"/>
  <c r="AJ271" i="8"/>
  <c r="AJ391" i="8"/>
  <c r="AJ996" i="8"/>
  <c r="AJ1004" i="8"/>
  <c r="BA1004" i="8" s="1"/>
  <c r="BB1004" i="8" s="1"/>
  <c r="AJ392" i="8"/>
  <c r="BA392" i="8" s="1"/>
  <c r="BB392" i="8" s="1"/>
  <c r="AJ833" i="8"/>
  <c r="AJ774" i="8"/>
  <c r="AJ632" i="8"/>
  <c r="AJ794" i="8"/>
  <c r="AJ243" i="8"/>
  <c r="AJ324" i="8"/>
  <c r="AJ695" i="8"/>
  <c r="BA695" i="8" s="1"/>
  <c r="BB695" i="8" s="1"/>
  <c r="AJ591" i="8"/>
  <c r="AJ444" i="8"/>
  <c r="AJ210" i="8"/>
  <c r="AJ711" i="8"/>
  <c r="AJ950" i="8"/>
  <c r="AJ850" i="8"/>
  <c r="AJ134" i="8"/>
  <c r="AJ551" i="8"/>
  <c r="BA551" i="8" s="1"/>
  <c r="BB551" i="8" s="1"/>
  <c r="AJ330" i="8"/>
  <c r="AJ946" i="8"/>
  <c r="AJ545" i="8"/>
  <c r="AJ546" i="8"/>
  <c r="AJ1002" i="8"/>
  <c r="AJ1012" i="8"/>
  <c r="AJ583" i="8"/>
  <c r="AJ408" i="8"/>
  <c r="AJ340" i="8"/>
  <c r="AJ156" i="8"/>
  <c r="AJ802" i="8"/>
  <c r="AJ944" i="8"/>
  <c r="AJ983" i="8"/>
  <c r="AJ902" i="8"/>
  <c r="AJ975" i="8"/>
  <c r="AJ195" i="8"/>
  <c r="BA195" i="8" s="1"/>
  <c r="BB195" i="8" s="1"/>
  <c r="AJ912" i="8"/>
  <c r="BA912" i="8" s="1"/>
  <c r="BB912" i="8" s="1"/>
  <c r="AJ988" i="8"/>
  <c r="AJ995" i="8"/>
  <c r="AJ420" i="8"/>
  <c r="AJ702" i="8"/>
  <c r="AJ935" i="8"/>
  <c r="AJ299" i="8"/>
  <c r="AJ169" i="8"/>
  <c r="AJ87" i="8"/>
  <c r="AJ49" i="8"/>
  <c r="AJ215" i="8"/>
  <c r="AJ475" i="8"/>
  <c r="AJ262" i="8"/>
  <c r="AJ172" i="8"/>
  <c r="AJ714" i="8"/>
  <c r="AJ143" i="8"/>
  <c r="AJ936" i="8"/>
  <c r="AJ937" i="8"/>
  <c r="AJ34" i="8"/>
  <c r="AJ64" i="8"/>
  <c r="AJ864" i="8"/>
  <c r="AJ14" i="8"/>
  <c r="AJ326" i="8"/>
  <c r="AJ916" i="8"/>
  <c r="AJ94" i="8"/>
  <c r="AJ247" i="8"/>
  <c r="AJ184" i="8"/>
  <c r="AJ123" i="8"/>
  <c r="AJ15" i="8"/>
  <c r="AJ116" i="8"/>
  <c r="AJ312" i="8"/>
  <c r="AJ113" i="8"/>
  <c r="AJ82" i="8"/>
  <c r="AJ51" i="8"/>
  <c r="AJ378" i="8"/>
  <c r="AJ468" i="8"/>
  <c r="AJ812" i="8"/>
  <c r="AJ362" i="8"/>
  <c r="AJ969" i="8"/>
  <c r="AJ602" i="8"/>
  <c r="BA602" i="8" s="1"/>
  <c r="BB602" i="8" s="1"/>
  <c r="AJ163" i="8"/>
  <c r="BA163" i="8" s="1"/>
  <c r="BB163" i="8" s="1"/>
  <c r="AJ402" i="8"/>
  <c r="AJ368" i="8"/>
  <c r="AJ498" i="8"/>
  <c r="AJ62" i="8"/>
  <c r="AJ32" i="8"/>
  <c r="AJ958" i="8"/>
  <c r="AJ844" i="8"/>
  <c r="BA844" i="8" s="1"/>
  <c r="BB844" i="8" s="1"/>
  <c r="AJ218" i="8"/>
  <c r="BA218" i="8" s="1"/>
  <c r="BB218" i="8" s="1"/>
  <c r="AJ295" i="8"/>
  <c r="AJ668" i="8"/>
  <c r="AJ425" i="8"/>
  <c r="AJ182" i="8"/>
  <c r="AJ760" i="8"/>
  <c r="AJ891" i="8"/>
  <c r="AJ434" i="8"/>
  <c r="BA434" i="8" s="1"/>
  <c r="BB434" i="8" s="1"/>
  <c r="AJ354" i="8"/>
  <c r="AJ782" i="8"/>
  <c r="AD548" i="8"/>
  <c r="AY548" i="8" s="1"/>
  <c r="AC1007" i="8"/>
  <c r="AX1007" i="8" s="1"/>
  <c r="AD666" i="8"/>
  <c r="AY666" i="8" s="1"/>
  <c r="AC419" i="8"/>
  <c r="AX419" i="8" s="1"/>
  <c r="AD912" i="8"/>
  <c r="AY912" i="8" s="1"/>
  <c r="AD817" i="8"/>
  <c r="AY817" i="8" s="1"/>
  <c r="AC760" i="8"/>
  <c r="AX760" i="8" s="1"/>
  <c r="AD561" i="8"/>
  <c r="AY561" i="8" s="1"/>
  <c r="AD498" i="8"/>
  <c r="AY498" i="8" s="1"/>
  <c r="AE718" i="8"/>
  <c r="AN718" i="8" s="1"/>
  <c r="AD224" i="8"/>
  <c r="AY224" i="8" s="1"/>
  <c r="AC428" i="8"/>
  <c r="AX428" i="8" s="1"/>
  <c r="AB950" i="8"/>
  <c r="AM950" i="8" s="1"/>
  <c r="AE745" i="8"/>
  <c r="AN745" i="8" s="1"/>
  <c r="AC900" i="8"/>
  <c r="AX900" i="8" s="1"/>
  <c r="AE553" i="8"/>
  <c r="AN553" i="8" s="1"/>
  <c r="AD591" i="8"/>
  <c r="AY591" i="8" s="1"/>
  <c r="AE864" i="8"/>
  <c r="AN864" i="8" s="1"/>
  <c r="AE550" i="8"/>
  <c r="AN550" i="8" s="1"/>
  <c r="AC941" i="8"/>
  <c r="AX941" i="8" s="1"/>
  <c r="AB572" i="8"/>
  <c r="AM572" i="8" s="1"/>
  <c r="AB682" i="8"/>
  <c r="AM682" i="8" s="1"/>
  <c r="AB770" i="8"/>
  <c r="AM770" i="8" s="1"/>
  <c r="AB741" i="8"/>
  <c r="AM741" i="8" s="1"/>
  <c r="AE762" i="8"/>
  <c r="AN762" i="8" s="1"/>
  <c r="AB876" i="8"/>
  <c r="AM876" i="8" s="1"/>
  <c r="AE318" i="8"/>
  <c r="AN318" i="8" s="1"/>
  <c r="AB519" i="8"/>
  <c r="AM519" i="8" s="1"/>
  <c r="AD309" i="8"/>
  <c r="AY309" i="8" s="1"/>
  <c r="AC683" i="8"/>
  <c r="AX683" i="8" s="1"/>
  <c r="AC496" i="8"/>
  <c r="AX496" i="8" s="1"/>
  <c r="AD707" i="8"/>
  <c r="AY707" i="8" s="1"/>
  <c r="AC650" i="8"/>
  <c r="AX650" i="8" s="1"/>
  <c r="AD572" i="8"/>
  <c r="AY572" i="8" s="1"/>
  <c r="AC69" i="8"/>
  <c r="AX69" i="8" s="1"/>
  <c r="AD678" i="8"/>
  <c r="AY678" i="8" s="1"/>
  <c r="AD351" i="8"/>
  <c r="AY351" i="8" s="1"/>
  <c r="AD568" i="8"/>
  <c r="AY568" i="8" s="1"/>
  <c r="AC1011" i="8"/>
  <c r="AX1011" i="8" s="1"/>
  <c r="AB496" i="8"/>
  <c r="AM496" i="8" s="1"/>
  <c r="AE843" i="8"/>
  <c r="AN843" i="8" s="1"/>
  <c r="AB277" i="8"/>
  <c r="AM277" i="8" s="1"/>
  <c r="AB561" i="8"/>
  <c r="AM561" i="8" s="1"/>
  <c r="AC781" i="8"/>
  <c r="AX781" i="8" s="1"/>
  <c r="AD950" i="8"/>
  <c r="AY950" i="8" s="1"/>
  <c r="AD647" i="8"/>
  <c r="AY647" i="8" s="1"/>
  <c r="AC517" i="8"/>
  <c r="AX517" i="8" s="1"/>
  <c r="AD819" i="8"/>
  <c r="AY819" i="8" s="1"/>
  <c r="AD558" i="8"/>
  <c r="AY558" i="8" s="1"/>
  <c r="AC94" i="8"/>
  <c r="AX94" i="8" s="1"/>
  <c r="AD682" i="8"/>
  <c r="AY682" i="8" s="1"/>
  <c r="AB555" i="8"/>
  <c r="AM555" i="8" s="1"/>
  <c r="AE351" i="8"/>
  <c r="AN351" i="8" s="1"/>
  <c r="AB211" i="8"/>
  <c r="AM211" i="8" s="1"/>
  <c r="AD683" i="8"/>
  <c r="AY683" i="8" s="1"/>
  <c r="AD705" i="8"/>
  <c r="AY705" i="8" s="1"/>
  <c r="AD455" i="8"/>
  <c r="AY455" i="8" s="1"/>
  <c r="AD257" i="8"/>
  <c r="AY257" i="8" s="1"/>
  <c r="AD182" i="8"/>
  <c r="AY182" i="8" s="1"/>
  <c r="AD179" i="8"/>
  <c r="AY179" i="8" s="1"/>
  <c r="AD571" i="8"/>
  <c r="AY571" i="8" s="1"/>
  <c r="AE496" i="8"/>
  <c r="AN496" i="8" s="1"/>
  <c r="AB683" i="8"/>
  <c r="AM683" i="8" s="1"/>
  <c r="AC561" i="8"/>
  <c r="AX561" i="8" s="1"/>
  <c r="AE774" i="8"/>
  <c r="AN774" i="8" s="1"/>
  <c r="AB492" i="8"/>
  <c r="AM492" i="8" s="1"/>
  <c r="AB600" i="8"/>
  <c r="AM600" i="8" s="1"/>
  <c r="AE781" i="8"/>
  <c r="AN781" i="8" s="1"/>
  <c r="AE950" i="8"/>
  <c r="AN950" i="8" s="1"/>
  <c r="AB182" i="8"/>
  <c r="AM182" i="8" s="1"/>
  <c r="AD517" i="8"/>
  <c r="AY517" i="8" s="1"/>
  <c r="AC841" i="8"/>
  <c r="AX841" i="8" s="1"/>
  <c r="AE558" i="8"/>
  <c r="AN558" i="8" s="1"/>
  <c r="AE931" i="8"/>
  <c r="AN931" i="8" s="1"/>
  <c r="AD94" i="8"/>
  <c r="AY94" i="8" s="1"/>
  <c r="AD555" i="8"/>
  <c r="AY555" i="8" s="1"/>
  <c r="AC46" i="8"/>
  <c r="AX46" i="8" s="1"/>
  <c r="AE401" i="8"/>
  <c r="AN401" i="8" s="1"/>
  <c r="AC485" i="8"/>
  <c r="AX485" i="8" s="1"/>
  <c r="AB69" i="8"/>
  <c r="AM69" i="8" s="1"/>
  <c r="AB568" i="8"/>
  <c r="AM568" i="8" s="1"/>
  <c r="AE277" i="8"/>
  <c r="AN277" i="8" s="1"/>
  <c r="AD141" i="8"/>
  <c r="AY141" i="8" s="1"/>
  <c r="AV570" i="8"/>
  <c r="AE683" i="8"/>
  <c r="AN683" i="8" s="1"/>
  <c r="AC600" i="8"/>
  <c r="AX600" i="8" s="1"/>
  <c r="AB588" i="8"/>
  <c r="AM588" i="8" s="1"/>
  <c r="AD162" i="8"/>
  <c r="AY162" i="8" s="1"/>
  <c r="AD928" i="8"/>
  <c r="AY928" i="8" s="1"/>
  <c r="AB841" i="8"/>
  <c r="AM841" i="8" s="1"/>
  <c r="AB313" i="8"/>
  <c r="AM313" i="8" s="1"/>
  <c r="AB903" i="8"/>
  <c r="AM903" i="8" s="1"/>
  <c r="AB793" i="8"/>
  <c r="AM793" i="8" s="1"/>
  <c r="AC280" i="8"/>
  <c r="AX280" i="8" s="1"/>
  <c r="AE555" i="8"/>
  <c r="AN555" i="8" s="1"/>
  <c r="AB309" i="8"/>
  <c r="AM309" i="8" s="1"/>
  <c r="AE46" i="8"/>
  <c r="AN46" i="8" s="1"/>
  <c r="AC491" i="8"/>
  <c r="AX491" i="8" s="1"/>
  <c r="AC313" i="8"/>
  <c r="AX313" i="8" s="1"/>
  <c r="AB665" i="8"/>
  <c r="AM665" i="8" s="1"/>
  <c r="AV1011" i="8"/>
  <c r="AC601" i="8"/>
  <c r="AX601" i="8" s="1"/>
  <c r="AD441" i="8"/>
  <c r="AY441" i="8" s="1"/>
  <c r="AD46" i="8"/>
  <c r="AY46" i="8" s="1"/>
  <c r="AD781" i="8"/>
  <c r="AY781" i="8" s="1"/>
  <c r="AC774" i="8"/>
  <c r="AX774" i="8" s="1"/>
  <c r="AB169" i="8"/>
  <c r="AM169" i="8" s="1"/>
  <c r="AC91" i="8"/>
  <c r="AX91" i="8" s="1"/>
  <c r="AB760" i="8"/>
  <c r="AM760" i="8" s="1"/>
  <c r="AB141" i="8"/>
  <c r="AM141" i="8" s="1"/>
  <c r="AC588" i="8"/>
  <c r="AX588" i="8" s="1"/>
  <c r="AE162" i="8"/>
  <c r="AN162" i="8" s="1"/>
  <c r="AB302" i="8"/>
  <c r="AM302" i="8" s="1"/>
  <c r="AD367" i="8"/>
  <c r="AY367" i="8" s="1"/>
  <c r="AE928" i="8"/>
  <c r="AN928" i="8" s="1"/>
  <c r="AB462" i="8"/>
  <c r="AM462" i="8" s="1"/>
  <c r="AD169" i="8"/>
  <c r="AY169" i="8" s="1"/>
  <c r="AB548" i="8"/>
  <c r="AM548" i="8" s="1"/>
  <c r="AE280" i="8"/>
  <c r="AN280" i="8" s="1"/>
  <c r="AE817" i="8"/>
  <c r="AN817" i="8" s="1"/>
  <c r="AE313" i="8"/>
  <c r="AN313" i="8" s="1"/>
  <c r="AB571" i="8"/>
  <c r="AM571" i="8" s="1"/>
  <c r="AE912" i="8"/>
  <c r="AN912" i="8" s="1"/>
  <c r="AC190" i="8"/>
  <c r="AX190" i="8" s="1"/>
  <c r="AC665" i="8"/>
  <c r="AX665" i="8" s="1"/>
  <c r="AC851" i="8"/>
  <c r="AX851" i="8" s="1"/>
  <c r="AC441" i="8"/>
  <c r="AX441" i="8" s="1"/>
  <c r="AD671" i="8"/>
  <c r="AY671" i="8" s="1"/>
  <c r="AC211" i="8"/>
  <c r="AX211" i="8" s="1"/>
  <c r="AD867" i="8"/>
  <c r="AY867" i="8" s="1"/>
  <c r="AD923" i="8"/>
  <c r="AY923" i="8" s="1"/>
  <c r="AD80" i="8"/>
  <c r="AY80" i="8" s="1"/>
  <c r="AD768" i="8"/>
  <c r="AY768" i="8" s="1"/>
  <c r="AD519" i="8"/>
  <c r="AY519" i="8" s="1"/>
  <c r="AB38" i="8"/>
  <c r="AM38" i="8" s="1"/>
  <c r="AC498" i="8"/>
  <c r="AX498" i="8" s="1"/>
  <c r="AC767" i="8"/>
  <c r="AX767" i="8" s="1"/>
  <c r="AB818" i="8"/>
  <c r="AM818" i="8" s="1"/>
  <c r="AB224" i="8"/>
  <c r="AM224" i="8" s="1"/>
  <c r="AB553" i="8"/>
  <c r="AM553" i="8" s="1"/>
  <c r="AE141" i="8"/>
  <c r="AN141" i="8" s="1"/>
  <c r="AB745" i="8"/>
  <c r="AM745" i="8" s="1"/>
  <c r="AC197" i="8"/>
  <c r="AX197" i="8" s="1"/>
  <c r="AC302" i="8"/>
  <c r="AX302" i="8" s="1"/>
  <c r="AE367" i="8"/>
  <c r="AN367" i="8" s="1"/>
  <c r="AB886" i="8"/>
  <c r="AM886" i="8" s="1"/>
  <c r="AE462" i="8"/>
  <c r="AN462" i="8" s="1"/>
  <c r="AE169" i="8"/>
  <c r="AN169" i="8" s="1"/>
  <c r="AE1013" i="8"/>
  <c r="AN1013" i="8" s="1"/>
  <c r="AD432" i="8"/>
  <c r="AY432" i="8" s="1"/>
  <c r="AC154" i="8"/>
  <c r="AX154" i="8" s="1"/>
  <c r="AC811" i="8"/>
  <c r="AX811" i="8" s="1"/>
  <c r="AB134" i="8"/>
  <c r="AM134" i="8" s="1"/>
  <c r="AC671" i="8"/>
  <c r="AX671" i="8" s="1"/>
  <c r="AD1007" i="8"/>
  <c r="AY1007" i="8" s="1"/>
  <c r="AD419" i="8"/>
  <c r="AY419" i="8" s="1"/>
  <c r="AD88" i="8"/>
  <c r="AY88" i="8" s="1"/>
  <c r="AD774" i="8"/>
  <c r="AY774" i="8" s="1"/>
  <c r="AB1011" i="8"/>
  <c r="AM1011" i="8" s="1"/>
  <c r="AD38" i="8"/>
  <c r="AY38" i="8" s="1"/>
  <c r="AB498" i="8"/>
  <c r="AM498" i="8" s="1"/>
  <c r="AD718" i="8"/>
  <c r="AY718" i="8" s="1"/>
  <c r="AB257" i="8"/>
  <c r="AM257" i="8" s="1"/>
  <c r="AB88" i="8"/>
  <c r="AM88" i="8" s="1"/>
  <c r="AC224" i="8"/>
  <c r="AX224" i="8" s="1"/>
  <c r="AB428" i="8"/>
  <c r="AM428" i="8" s="1"/>
  <c r="AC553" i="8"/>
  <c r="AX553" i="8" s="1"/>
  <c r="AB647" i="8"/>
  <c r="AM647" i="8" s="1"/>
  <c r="AD197" i="8"/>
  <c r="AY197" i="8" s="1"/>
  <c r="AC591" i="8"/>
  <c r="AX591" i="8" s="1"/>
  <c r="AD864" i="8"/>
  <c r="AY864" i="8" s="1"/>
  <c r="AE302" i="8"/>
  <c r="AN302" i="8" s="1"/>
  <c r="AC886" i="8"/>
  <c r="AX886" i="8" s="1"/>
  <c r="AD550" i="8"/>
  <c r="AY550" i="8" s="1"/>
  <c r="AC432" i="8"/>
  <c r="AX432" i="8" s="1"/>
  <c r="AC448" i="8"/>
  <c r="AX448" i="8" s="1"/>
  <c r="AD154" i="8"/>
  <c r="AY154" i="8" s="1"/>
  <c r="AC66" i="8"/>
  <c r="AX66" i="8" s="1"/>
  <c r="AE811" i="8"/>
  <c r="AN811" i="8" s="1"/>
  <c r="AC5" i="8"/>
  <c r="AX5" i="8" s="1"/>
  <c r="AD5" i="8"/>
  <c r="AY5" i="8" s="1"/>
  <c r="AE5" i="8"/>
  <c r="AN5" i="8" s="1"/>
  <c r="AD1006" i="8"/>
  <c r="AY1006" i="8" s="1"/>
  <c r="AD1008" i="8"/>
  <c r="AY1008" i="8" s="1"/>
  <c r="AD128" i="8"/>
  <c r="AY128" i="8" s="1"/>
  <c r="AD772" i="8"/>
  <c r="AY772" i="8" s="1"/>
  <c r="AC62" i="8"/>
  <c r="AX62" i="8" s="1"/>
  <c r="AC860" i="8"/>
  <c r="AX860" i="8" s="1"/>
  <c r="AC156" i="8"/>
  <c r="AX156" i="8" s="1"/>
  <c r="AD303" i="8"/>
  <c r="AY303" i="8" s="1"/>
  <c r="AD1017" i="8"/>
  <c r="AY1017" i="8" s="1"/>
  <c r="AD383" i="8"/>
  <c r="AY383" i="8" s="1"/>
  <c r="AE15" i="8"/>
  <c r="AN15" i="8" s="1"/>
  <c r="AE1017" i="8"/>
  <c r="AN1017" i="8" s="1"/>
  <c r="AB189" i="8"/>
  <c r="AM189" i="8" s="1"/>
  <c r="AE1006" i="8"/>
  <c r="AN1006" i="8" s="1"/>
  <c r="AD845" i="8"/>
  <c r="AY845" i="8" s="1"/>
  <c r="AB414" i="8"/>
  <c r="AM414" i="8" s="1"/>
  <c r="AC609" i="8"/>
  <c r="AX609" i="8" s="1"/>
  <c r="BA609" i="8" s="1"/>
  <c r="BB609" i="8" s="1"/>
  <c r="AB450" i="8"/>
  <c r="AM450" i="8" s="1"/>
  <c r="AE619" i="8"/>
  <c r="AN619" i="8" s="1"/>
  <c r="AB942" i="8"/>
  <c r="AM942" i="8" s="1"/>
  <c r="AB476" i="8"/>
  <c r="AM476" i="8" s="1"/>
  <c r="AD782" i="8"/>
  <c r="AY782" i="8" s="1"/>
  <c r="AE62" i="8"/>
  <c r="AN62" i="8" s="1"/>
  <c r="AD975" i="8"/>
  <c r="AY975" i="8" s="1"/>
  <c r="AD388" i="8"/>
  <c r="AY388" i="8" s="1"/>
  <c r="BA388" i="8" s="1"/>
  <c r="BB388" i="8" s="1"/>
  <c r="AB875" i="8"/>
  <c r="AM875" i="8" s="1"/>
  <c r="AC833" i="8"/>
  <c r="AX833" i="8" s="1"/>
  <c r="AC857" i="8"/>
  <c r="AX857" i="8" s="1"/>
  <c r="AD335" i="8"/>
  <c r="AY335" i="8" s="1"/>
  <c r="AD235" i="8"/>
  <c r="AY235" i="8" s="1"/>
  <c r="AB979" i="8"/>
  <c r="AM979" i="8" s="1"/>
  <c r="AB758" i="8"/>
  <c r="AM758" i="8" s="1"/>
  <c r="AB959" i="8"/>
  <c r="AM959" i="8" s="1"/>
  <c r="BA959" i="8" s="1"/>
  <c r="BB959" i="8" s="1"/>
  <c r="AC443" i="8"/>
  <c r="AX443" i="8" s="1"/>
  <c r="AB220" i="8"/>
  <c r="AM220" i="8" s="1"/>
  <c r="AE157" i="8"/>
  <c r="AN157" i="8" s="1"/>
  <c r="AB585" i="8"/>
  <c r="AM585" i="8" s="1"/>
  <c r="AE125" i="8"/>
  <c r="AN125" i="8" s="1"/>
  <c r="AC884" i="8"/>
  <c r="AX884" i="8" s="1"/>
  <c r="AD384" i="8"/>
  <c r="AY384" i="8" s="1"/>
  <c r="AC942" i="8"/>
  <c r="AX942" i="8" s="1"/>
  <c r="BA942" i="8" s="1"/>
  <c r="BB942" i="8" s="1"/>
  <c r="AE603" i="8"/>
  <c r="AN603" i="8" s="1"/>
  <c r="AE624" i="8"/>
  <c r="AN624" i="8" s="1"/>
  <c r="AB840" i="8"/>
  <c r="AM840" i="8" s="1"/>
  <c r="AE143" i="8"/>
  <c r="AN143" i="8" s="1"/>
  <c r="AE703" i="8"/>
  <c r="AN703" i="8" s="1"/>
  <c r="AB689" i="8"/>
  <c r="AM689" i="8" s="1"/>
  <c r="AD307" i="8"/>
  <c r="AY307" i="8" s="1"/>
  <c r="AC217" i="8"/>
  <c r="AX217" i="8" s="1"/>
  <c r="BA217" i="8" s="1"/>
  <c r="BB217" i="8" s="1"/>
  <c r="AB674" i="8"/>
  <c r="AM674" i="8" s="1"/>
  <c r="AE269" i="8"/>
  <c r="AN269" i="8" s="1"/>
  <c r="AE105" i="8"/>
  <c r="AN105" i="8" s="1"/>
  <c r="AB632" i="8"/>
  <c r="AM632" i="8" s="1"/>
  <c r="AE688" i="8"/>
  <c r="AN688" i="8" s="1"/>
  <c r="AE241" i="8"/>
  <c r="AN241" i="8" s="1"/>
  <c r="AV614" i="8"/>
  <c r="AB383" i="8"/>
  <c r="AM383" i="8" s="1"/>
  <c r="AC136" i="8"/>
  <c r="AX136" i="8" s="1"/>
  <c r="AC287" i="8"/>
  <c r="AX287" i="8" s="1"/>
  <c r="AD407" i="8"/>
  <c r="AY407" i="8" s="1"/>
  <c r="AC758" i="8"/>
  <c r="AX758" i="8" s="1"/>
  <c r="AD433" i="8"/>
  <c r="AY433" i="8" s="1"/>
  <c r="AD290" i="8"/>
  <c r="AY290" i="8" s="1"/>
  <c r="AC654" i="8"/>
  <c r="AX654" i="8" s="1"/>
  <c r="AC105" i="8"/>
  <c r="AX105" i="8" s="1"/>
  <c r="AD787" i="8"/>
  <c r="AY787" i="8" s="1"/>
  <c r="AD942" i="8"/>
  <c r="AY942" i="8" s="1"/>
  <c r="AD48" i="8"/>
  <c r="AY48" i="8" s="1"/>
  <c r="AD317" i="8"/>
  <c r="AY317" i="8" s="1"/>
  <c r="AC8" i="8"/>
  <c r="AX8" i="8" s="1"/>
  <c r="AD637" i="8"/>
  <c r="AY637" i="8" s="1"/>
  <c r="AB254" i="8"/>
  <c r="AM254" i="8" s="1"/>
  <c r="AD578" i="8"/>
  <c r="AY578" i="8" s="1"/>
  <c r="AE414" i="8"/>
  <c r="AN414" i="8" s="1"/>
  <c r="AE609" i="8"/>
  <c r="AN609" i="8" s="1"/>
  <c r="AD957" i="8"/>
  <c r="AY957" i="8" s="1"/>
  <c r="AE646" i="8"/>
  <c r="AN646" i="8" s="1"/>
  <c r="AD675" i="8"/>
  <c r="AY675" i="8" s="1"/>
  <c r="AB187" i="8"/>
  <c r="AM187" i="8" s="1"/>
  <c r="AE433" i="8"/>
  <c r="AN433" i="8" s="1"/>
  <c r="AB759" i="8"/>
  <c r="AM759" i="8" s="1"/>
  <c r="AD476" i="8"/>
  <c r="AY476" i="8" s="1"/>
  <c r="AE686" i="8"/>
  <c r="AN686" i="8" s="1"/>
  <c r="AE891" i="8"/>
  <c r="AN891" i="8" s="1"/>
  <c r="AD347" i="8"/>
  <c r="AY347" i="8" s="1"/>
  <c r="AC388" i="8"/>
  <c r="AX388" i="8" s="1"/>
  <c r="AD875" i="8"/>
  <c r="AY875" i="8" s="1"/>
  <c r="AB833" i="8"/>
  <c r="AM833" i="8" s="1"/>
  <c r="AB235" i="8"/>
  <c r="AM235" i="8" s="1"/>
  <c r="AE979" i="8"/>
  <c r="AN979" i="8" s="1"/>
  <c r="BA979" i="8" s="1"/>
  <c r="BB979" i="8" s="1"/>
  <c r="AB569" i="8"/>
  <c r="AM569" i="8" s="1"/>
  <c r="AC959" i="8"/>
  <c r="AX959" i="8" s="1"/>
  <c r="AE443" i="8"/>
  <c r="AN443" i="8" s="1"/>
  <c r="AE220" i="8"/>
  <c r="AN220" i="8" s="1"/>
  <c r="AC1003" i="8"/>
  <c r="AX1003" i="8" s="1"/>
  <c r="AC585" i="8"/>
  <c r="AX585" i="8" s="1"/>
  <c r="AE884" i="8"/>
  <c r="AN884" i="8" s="1"/>
  <c r="BA884" i="8" s="1"/>
  <c r="BB884" i="8" s="1"/>
  <c r="AB649" i="8"/>
  <c r="AM649" i="8" s="1"/>
  <c r="AC557" i="8"/>
  <c r="AX557" i="8" s="1"/>
  <c r="AC180" i="8"/>
  <c r="AX180" i="8" s="1"/>
  <c r="AE451" i="8"/>
  <c r="AN451" i="8" s="1"/>
  <c r="AC468" i="8"/>
  <c r="AX468" i="8" s="1"/>
  <c r="AE840" i="8"/>
  <c r="AN840" i="8" s="1"/>
  <c r="AC924" i="8"/>
  <c r="AX924" i="8" s="1"/>
  <c r="AC303" i="8"/>
  <c r="AX303" i="8" s="1"/>
  <c r="AC33" i="8"/>
  <c r="AX33" i="8" s="1"/>
  <c r="AC689" i="8"/>
  <c r="AX689" i="8" s="1"/>
  <c r="AB128" i="8"/>
  <c r="AM128" i="8" s="1"/>
  <c r="AC380" i="8"/>
  <c r="AX380" i="8" s="1"/>
  <c r="AE674" i="8"/>
  <c r="AN674" i="8" s="1"/>
  <c r="AV603" i="8"/>
  <c r="AB675" i="8"/>
  <c r="AM675" i="8" s="1"/>
  <c r="AD614" i="8"/>
  <c r="AY614" i="8" s="1"/>
  <c r="AC407" i="8"/>
  <c r="AX407" i="8" s="1"/>
  <c r="AC433" i="8"/>
  <c r="AX433" i="8" s="1"/>
  <c r="AC290" i="8"/>
  <c r="AX290" i="8" s="1"/>
  <c r="AD270" i="8"/>
  <c r="AY270" i="8" s="1"/>
  <c r="AD1028" i="8"/>
  <c r="AY1028" i="8" s="1"/>
  <c r="AD217" i="8"/>
  <c r="AY217" i="8" s="1"/>
  <c r="AD624" i="8"/>
  <c r="AY624" i="8" s="1"/>
  <c r="AD603" i="8"/>
  <c r="AY603" i="8" s="1"/>
  <c r="AD722" i="8"/>
  <c r="AY722" i="8" s="1"/>
  <c r="AD451" i="8"/>
  <c r="AY451" i="8" s="1"/>
  <c r="AD189" i="8"/>
  <c r="AY189" i="8" s="1"/>
  <c r="AD1003" i="8"/>
  <c r="AY1003" i="8" s="1"/>
  <c r="AD220" i="8"/>
  <c r="AY220" i="8" s="1"/>
  <c r="AD254" i="8"/>
  <c r="AY254" i="8" s="1"/>
  <c r="AC992" i="8"/>
  <c r="AX992" i="8" s="1"/>
  <c r="AC520" i="8"/>
  <c r="AX520" i="8" s="1"/>
  <c r="AE578" i="8"/>
  <c r="AN578" i="8" s="1"/>
  <c r="AB554" i="8"/>
  <c r="AM554" i="8" s="1"/>
  <c r="AC110" i="8"/>
  <c r="AX110" i="8" s="1"/>
  <c r="AB637" i="8"/>
  <c r="AM637" i="8" s="1"/>
  <c r="AE957" i="8"/>
  <c r="AN957" i="8" s="1"/>
  <c r="AD187" i="8"/>
  <c r="AY187" i="8" s="1"/>
  <c r="AB664" i="8"/>
  <c r="AM664" i="8" s="1"/>
  <c r="AE476" i="8"/>
  <c r="AN476" i="8" s="1"/>
  <c r="AB451" i="8"/>
  <c r="AM451" i="8" s="1"/>
  <c r="AB427" i="8"/>
  <c r="AM427" i="8" s="1"/>
  <c r="AC261" i="8"/>
  <c r="AX261" i="8" s="1"/>
  <c r="AB347" i="8"/>
  <c r="AM347" i="8" s="1"/>
  <c r="AE388" i="8"/>
  <c r="AN388" i="8" s="1"/>
  <c r="AE875" i="8"/>
  <c r="AN875" i="8" s="1"/>
  <c r="AE833" i="8"/>
  <c r="AN833" i="8" s="1"/>
  <c r="AE235" i="8"/>
  <c r="AN235" i="8" s="1"/>
  <c r="AC254" i="8"/>
  <c r="AX254" i="8" s="1"/>
  <c r="AE959" i="8"/>
  <c r="AN959" i="8" s="1"/>
  <c r="AB142" i="8"/>
  <c r="AM142" i="8" s="1"/>
  <c r="AE1003" i="8"/>
  <c r="AN1003" i="8" s="1"/>
  <c r="AE585" i="8"/>
  <c r="AN585" i="8" s="1"/>
  <c r="AB65" i="8"/>
  <c r="AM65" i="8" s="1"/>
  <c r="AC649" i="8"/>
  <c r="AX649" i="8" s="1"/>
  <c r="AD557" i="8"/>
  <c r="AY557" i="8" s="1"/>
  <c r="AB287" i="8"/>
  <c r="AM287" i="8" s="1"/>
  <c r="AC48" i="8"/>
  <c r="AX48" i="8" s="1"/>
  <c r="AB787" i="8"/>
  <c r="AM787" i="8" s="1"/>
  <c r="AE468" i="8"/>
  <c r="AN468" i="8" s="1"/>
  <c r="AB772" i="8"/>
  <c r="AM772" i="8" s="1"/>
  <c r="AE924" i="8"/>
  <c r="AN924" i="8" s="1"/>
  <c r="AB407" i="8"/>
  <c r="AM407" i="8" s="1"/>
  <c r="AB520" i="8"/>
  <c r="AM520" i="8" s="1"/>
  <c r="AE303" i="8"/>
  <c r="AN303" i="8" s="1"/>
  <c r="AE33" i="8"/>
  <c r="AN33" i="8" s="1"/>
  <c r="AB722" i="8"/>
  <c r="AM722" i="8" s="1"/>
  <c r="AE689" i="8"/>
  <c r="AN689" i="8" s="1"/>
  <c r="AC128" i="8"/>
  <c r="AX128" i="8" s="1"/>
  <c r="AE380" i="8"/>
  <c r="AN380" i="8" s="1"/>
  <c r="AB879" i="8"/>
  <c r="AM879" i="8" s="1"/>
  <c r="AV287" i="8"/>
  <c r="AD924" i="8"/>
  <c r="AY924" i="8" s="1"/>
  <c r="AC189" i="8"/>
  <c r="AX189" i="8" s="1"/>
  <c r="AD241" i="8"/>
  <c r="AY241" i="8" s="1"/>
  <c r="AD688" i="8"/>
  <c r="AY688" i="8" s="1"/>
  <c r="AC270" i="8"/>
  <c r="AX270" i="8" s="1"/>
  <c r="AD269" i="8"/>
  <c r="AY269" i="8" s="1"/>
  <c r="AD879" i="8"/>
  <c r="AY879" i="8" s="1"/>
  <c r="AD569" i="8"/>
  <c r="AY569" i="8" s="1"/>
  <c r="BA569" i="8" s="1"/>
  <c r="BB569" i="8" s="1"/>
  <c r="AC957" i="8"/>
  <c r="AX957" i="8" s="1"/>
  <c r="BA957" i="8" s="1"/>
  <c r="BB957" i="8" s="1"/>
  <c r="AD992" i="8"/>
  <c r="AY992" i="8" s="1"/>
  <c r="AD414" i="8"/>
  <c r="AY414" i="8" s="1"/>
  <c r="AD951" i="8"/>
  <c r="AY951" i="8" s="1"/>
  <c r="AD520" i="8"/>
  <c r="AY520" i="8" s="1"/>
  <c r="AC951" i="8"/>
  <c r="AX951" i="8" s="1"/>
  <c r="AB48" i="8"/>
  <c r="AM48" i="8" s="1"/>
  <c r="AE110" i="8"/>
  <c r="AN110" i="8" s="1"/>
  <c r="AB156" i="8"/>
  <c r="AM156" i="8" s="1"/>
  <c r="AC637" i="8"/>
  <c r="AX637" i="8" s="1"/>
  <c r="AC908" i="8"/>
  <c r="AX908" i="8" s="1"/>
  <c r="AE187" i="8"/>
  <c r="AN187" i="8" s="1"/>
  <c r="AD664" i="8"/>
  <c r="AY664" i="8" s="1"/>
  <c r="AB468" i="8"/>
  <c r="AM468" i="8" s="1"/>
  <c r="AB1000" i="8"/>
  <c r="AM1000" i="8" s="1"/>
  <c r="AB44" i="8"/>
  <c r="AM44" i="8" s="1"/>
  <c r="AB474" i="8"/>
  <c r="AM474" i="8" s="1"/>
  <c r="AB850" i="8"/>
  <c r="AM850" i="8" s="1"/>
  <c r="AB361" i="8"/>
  <c r="AM361" i="8" s="1"/>
  <c r="AC317" i="8"/>
  <c r="AX317" i="8" s="1"/>
  <c r="AD261" i="8"/>
  <c r="AY261" i="8" s="1"/>
  <c r="AE347" i="8"/>
  <c r="AN347" i="8" s="1"/>
  <c r="AB96" i="8"/>
  <c r="AM96" i="8" s="1"/>
  <c r="AC120" i="8"/>
  <c r="AX120" i="8" s="1"/>
  <c r="AC524" i="8"/>
  <c r="AX524" i="8" s="1"/>
  <c r="AB8" i="8"/>
  <c r="AM8" i="8" s="1"/>
  <c r="AE254" i="8"/>
  <c r="AN254" i="8" s="1"/>
  <c r="AC142" i="8"/>
  <c r="AX142" i="8" s="1"/>
  <c r="AB317" i="8"/>
  <c r="AM317" i="8" s="1"/>
  <c r="AC65" i="8"/>
  <c r="AX65" i="8" s="1"/>
  <c r="AD649" i="8"/>
  <c r="AY649" i="8" s="1"/>
  <c r="AE557" i="8"/>
  <c r="AN557" i="8" s="1"/>
  <c r="BA557" i="8" s="1"/>
  <c r="BB557" i="8" s="1"/>
  <c r="AC614" i="8"/>
  <c r="AX614" i="8" s="1"/>
  <c r="AE48" i="8"/>
  <c r="AN48" i="8" s="1"/>
  <c r="AC807" i="8"/>
  <c r="AX807" i="8" s="1"/>
  <c r="AC787" i="8"/>
  <c r="AX787" i="8" s="1"/>
  <c r="AC772" i="8"/>
  <c r="AX772" i="8" s="1"/>
  <c r="AE407" i="8"/>
  <c r="AN407" i="8" s="1"/>
  <c r="AE722" i="8"/>
  <c r="AN722" i="8" s="1"/>
  <c r="AE128" i="8"/>
  <c r="AN128" i="8" s="1"/>
  <c r="BA128" i="8" s="1"/>
  <c r="BB128" i="8" s="1"/>
  <c r="AC879" i="8"/>
  <c r="AX879" i="8" s="1"/>
  <c r="AE1028" i="8"/>
  <c r="AN1028" i="8" s="1"/>
  <c r="AB654" i="8"/>
  <c r="AM654" i="8" s="1"/>
  <c r="AB270" i="8"/>
  <c r="AM270" i="8" s="1"/>
  <c r="AV8" i="8"/>
  <c r="AC241" i="8"/>
  <c r="AX241" i="8" s="1"/>
  <c r="AD340" i="8"/>
  <c r="AY340" i="8" s="1"/>
  <c r="AC688" i="8"/>
  <c r="AX688" i="8" s="1"/>
  <c r="AD632" i="8"/>
  <c r="AY632" i="8" s="1"/>
  <c r="AC269" i="8"/>
  <c r="AX269" i="8" s="1"/>
  <c r="AD784" i="8"/>
  <c r="AY784" i="8" s="1"/>
  <c r="AD646" i="8"/>
  <c r="AY646" i="8" s="1"/>
  <c r="AD807" i="8"/>
  <c r="AY807" i="8" s="1"/>
  <c r="AD609" i="8"/>
  <c r="AY609" i="8" s="1"/>
  <c r="AE992" i="8"/>
  <c r="AN992" i="8" s="1"/>
  <c r="AD110" i="8"/>
  <c r="AY110" i="8" s="1"/>
  <c r="AD112" i="8"/>
  <c r="AY112" i="8" s="1"/>
  <c r="AC569" i="8"/>
  <c r="AX569" i="8" s="1"/>
  <c r="AB908" i="8"/>
  <c r="AM908" i="8" s="1"/>
  <c r="AE156" i="8"/>
  <c r="AN156" i="8" s="1"/>
  <c r="AB860" i="8"/>
  <c r="AM860" i="8" s="1"/>
  <c r="AE637" i="8"/>
  <c r="AN637" i="8" s="1"/>
  <c r="AB880" i="8"/>
  <c r="AM880" i="8" s="1"/>
  <c r="AD908" i="8"/>
  <c r="AY908" i="8" s="1"/>
  <c r="AC554" i="8"/>
  <c r="AX554" i="8" s="1"/>
  <c r="AC664" i="8"/>
  <c r="AX664" i="8" s="1"/>
  <c r="AC1000" i="8"/>
  <c r="AX1000" i="8" s="1"/>
  <c r="AC44" i="8"/>
  <c r="AX44" i="8" s="1"/>
  <c r="AC474" i="8"/>
  <c r="AX474" i="8" s="1"/>
  <c r="AD850" i="8"/>
  <c r="AY850" i="8" s="1"/>
  <c r="AC361" i="8"/>
  <c r="AX361" i="8" s="1"/>
  <c r="AC630" i="8"/>
  <c r="AX630" i="8" s="1"/>
  <c r="AE261" i="8"/>
  <c r="AN261" i="8" s="1"/>
  <c r="AB120" i="8"/>
  <c r="AM120" i="8" s="1"/>
  <c r="AD524" i="8"/>
  <c r="AY524" i="8" s="1"/>
  <c r="AC32" i="8"/>
  <c r="AX32" i="8" s="1"/>
  <c r="AD142" i="8"/>
  <c r="AY142" i="8" s="1"/>
  <c r="AB612" i="8"/>
  <c r="AM612" i="8" s="1"/>
  <c r="AB125" i="8"/>
  <c r="AM125" i="8" s="1"/>
  <c r="AD65" i="8"/>
  <c r="AY65" i="8" s="1"/>
  <c r="BA65" i="8" s="1"/>
  <c r="BB65" i="8" s="1"/>
  <c r="AE649" i="8"/>
  <c r="AN649" i="8" s="1"/>
  <c r="AC427" i="8"/>
  <c r="AX427" i="8" s="1"/>
  <c r="AE807" i="8"/>
  <c r="AN807" i="8" s="1"/>
  <c r="AE787" i="8"/>
  <c r="AN787" i="8" s="1"/>
  <c r="AE772" i="8"/>
  <c r="AN772" i="8" s="1"/>
  <c r="AC759" i="8"/>
  <c r="AX759" i="8" s="1"/>
  <c r="AB504" i="8"/>
  <c r="AM504" i="8" s="1"/>
  <c r="AE879" i="8"/>
  <c r="AN879" i="8" s="1"/>
  <c r="AE654" i="8"/>
  <c r="AN654" i="8" s="1"/>
  <c r="AE270" i="8"/>
  <c r="AN270" i="8" s="1"/>
  <c r="AV569" i="8"/>
  <c r="AD654" i="8"/>
  <c r="AY654" i="8" s="1"/>
  <c r="AC578" i="8"/>
  <c r="AX578" i="8" s="1"/>
  <c r="AD888" i="8"/>
  <c r="AY888" i="8" s="1"/>
  <c r="AD952" i="8"/>
  <c r="AY952" i="8" s="1"/>
  <c r="AD891" i="8"/>
  <c r="AY891" i="8" s="1"/>
  <c r="AD969" i="8"/>
  <c r="AY969" i="8" s="1"/>
  <c r="AC340" i="8"/>
  <c r="AX340" i="8" s="1"/>
  <c r="AD686" i="8"/>
  <c r="AY686" i="8" s="1"/>
  <c r="AC632" i="8"/>
  <c r="AX632" i="8" s="1"/>
  <c r="AD380" i="8"/>
  <c r="AY380" i="8" s="1"/>
  <c r="AD840" i="8"/>
  <c r="AY840" i="8" s="1"/>
  <c r="AD468" i="8"/>
  <c r="AY468" i="8" s="1"/>
  <c r="AC646" i="8"/>
  <c r="AX646" i="8" s="1"/>
  <c r="BA646" i="8" s="1"/>
  <c r="BB646" i="8" s="1"/>
  <c r="AD427" i="8"/>
  <c r="AY427" i="8" s="1"/>
  <c r="AD880" i="8"/>
  <c r="AY880" i="8" s="1"/>
  <c r="AC450" i="8"/>
  <c r="AX450" i="8" s="1"/>
  <c r="AD816" i="8"/>
  <c r="AY816" i="8" s="1"/>
  <c r="AD33" i="8"/>
  <c r="AY33" i="8" s="1"/>
  <c r="AB15" i="8"/>
  <c r="AM15" i="8" s="1"/>
  <c r="AD15" i="8"/>
  <c r="AY15" i="8" s="1"/>
  <c r="AB807" i="8"/>
  <c r="AM807" i="8" s="1"/>
  <c r="AB952" i="8"/>
  <c r="AM952" i="8" s="1"/>
  <c r="AC845" i="8"/>
  <c r="AX845" i="8" s="1"/>
  <c r="AB969" i="8"/>
  <c r="AM969" i="8" s="1"/>
  <c r="AB888" i="8"/>
  <c r="AM888" i="8" s="1"/>
  <c r="AB816" i="8"/>
  <c r="AM816" i="8" s="1"/>
  <c r="AE860" i="8"/>
  <c r="AN860" i="8" s="1"/>
  <c r="AB619" i="8"/>
  <c r="AM619" i="8" s="1"/>
  <c r="AC880" i="8"/>
  <c r="AX880" i="8" s="1"/>
  <c r="AE908" i="8"/>
  <c r="AN908" i="8" s="1"/>
  <c r="AD554" i="8"/>
  <c r="AY554" i="8" s="1"/>
  <c r="AE664" i="8"/>
  <c r="AN664" i="8" s="1"/>
  <c r="AB290" i="8"/>
  <c r="AM290" i="8" s="1"/>
  <c r="AD1000" i="8"/>
  <c r="AY1000" i="8" s="1"/>
  <c r="AD44" i="8"/>
  <c r="AY44" i="8" s="1"/>
  <c r="AD474" i="8"/>
  <c r="AY474" i="8" s="1"/>
  <c r="AC850" i="8"/>
  <c r="AX850" i="8" s="1"/>
  <c r="AD361" i="8"/>
  <c r="AY361" i="8" s="1"/>
  <c r="AC782" i="8"/>
  <c r="AX782" i="8" s="1"/>
  <c r="AE630" i="8"/>
  <c r="AN630" i="8" s="1"/>
  <c r="AB975" i="8"/>
  <c r="AM975" i="8" s="1"/>
  <c r="AD857" i="8"/>
  <c r="AY857" i="8" s="1"/>
  <c r="AB335" i="8"/>
  <c r="AM335" i="8" s="1"/>
  <c r="AD120" i="8"/>
  <c r="AY120" i="8" s="1"/>
  <c r="AB524" i="8"/>
  <c r="AM524" i="8" s="1"/>
  <c r="AE32" i="8"/>
  <c r="AN32" i="8" s="1"/>
  <c r="AE142" i="8"/>
  <c r="AN142" i="8" s="1"/>
  <c r="AB157" i="8"/>
  <c r="AM157" i="8" s="1"/>
  <c r="AD612" i="8"/>
  <c r="AY612" i="8" s="1"/>
  <c r="AD125" i="8"/>
  <c r="AY125" i="8" s="1"/>
  <c r="AE65" i="8"/>
  <c r="AN65" i="8" s="1"/>
  <c r="AC384" i="8"/>
  <c r="AX384" i="8" s="1"/>
  <c r="AE427" i="8"/>
  <c r="AN427" i="8" s="1"/>
  <c r="AB624" i="8"/>
  <c r="AM624" i="8" s="1"/>
  <c r="AE759" i="8"/>
  <c r="AN759" i="8" s="1"/>
  <c r="AD504" i="8"/>
  <c r="AY504" i="8" s="1"/>
  <c r="AB143" i="8"/>
  <c r="AM143" i="8" s="1"/>
  <c r="AB703" i="8"/>
  <c r="AM703" i="8" s="1"/>
  <c r="AC307" i="8"/>
  <c r="AX307" i="8" s="1"/>
  <c r="AE1008" i="8"/>
  <c r="AN1008" i="8" s="1"/>
  <c r="AB340" i="8"/>
  <c r="AM340" i="8" s="1"/>
  <c r="AV261" i="8"/>
  <c r="AB924" i="8"/>
  <c r="AM924" i="8" s="1"/>
  <c r="AD759" i="8"/>
  <c r="AY759" i="8" s="1"/>
  <c r="AC888" i="8"/>
  <c r="AX888" i="8" s="1"/>
  <c r="AC952" i="8"/>
  <c r="AX952" i="8" s="1"/>
  <c r="AC504" i="8"/>
  <c r="AX504" i="8" s="1"/>
  <c r="AC891" i="8"/>
  <c r="AX891" i="8" s="1"/>
  <c r="AC969" i="8"/>
  <c r="AX969" i="8" s="1"/>
  <c r="AC686" i="8"/>
  <c r="AX686" i="8" s="1"/>
  <c r="BA686" i="8" s="1"/>
  <c r="BB686" i="8" s="1"/>
  <c r="AC722" i="8"/>
  <c r="AX722" i="8" s="1"/>
  <c r="AD157" i="8"/>
  <c r="AY157" i="8" s="1"/>
  <c r="AD32" i="8"/>
  <c r="AY32" i="8" s="1"/>
  <c r="AD630" i="8"/>
  <c r="AY630" i="8" s="1"/>
  <c r="AD860" i="8"/>
  <c r="AY860" i="8" s="1"/>
  <c r="AD450" i="8"/>
  <c r="AY450" i="8" s="1"/>
  <c r="AD156" i="8"/>
  <c r="AY156" i="8" s="1"/>
  <c r="AC816" i="8"/>
  <c r="AX816" i="8" s="1"/>
  <c r="AD703" i="8"/>
  <c r="AY703" i="8" s="1"/>
  <c r="AC383" i="8"/>
  <c r="AX383" i="8" s="1"/>
  <c r="AB992" i="8"/>
  <c r="AM992" i="8" s="1"/>
  <c r="AC15" i="8"/>
  <c r="AX15" i="8" s="1"/>
  <c r="AC1017" i="8"/>
  <c r="AX1017" i="8" s="1"/>
  <c r="AB630" i="8"/>
  <c r="AM630" i="8" s="1"/>
  <c r="AE952" i="8"/>
  <c r="AN952" i="8" s="1"/>
  <c r="AB1006" i="8"/>
  <c r="AM1006" i="8" s="1"/>
  <c r="AB845" i="8"/>
  <c r="AM845" i="8" s="1"/>
  <c r="AE969" i="8"/>
  <c r="AN969" i="8" s="1"/>
  <c r="AE816" i="8"/>
  <c r="AN816" i="8" s="1"/>
  <c r="AC619" i="8"/>
  <c r="AX619" i="8" s="1"/>
  <c r="AE880" i="8"/>
  <c r="AN880" i="8" s="1"/>
  <c r="AE554" i="8"/>
  <c r="AN554" i="8" s="1"/>
  <c r="AE290" i="8"/>
  <c r="AN290" i="8" s="1"/>
  <c r="BA290" i="8" s="1"/>
  <c r="BB290" i="8" s="1"/>
  <c r="AE1000" i="8"/>
  <c r="AN1000" i="8" s="1"/>
  <c r="AE44" i="8"/>
  <c r="AN44" i="8" s="1"/>
  <c r="AE474" i="8"/>
  <c r="AN474" i="8" s="1"/>
  <c r="AE850" i="8"/>
  <c r="AN850" i="8" s="1"/>
  <c r="AE361" i="8"/>
  <c r="AN361" i="8" s="1"/>
  <c r="AB782" i="8"/>
  <c r="AM782" i="8" s="1"/>
  <c r="AB136" i="8"/>
  <c r="AM136" i="8" s="1"/>
  <c r="AD62" i="8"/>
  <c r="AY62" i="8" s="1"/>
  <c r="BA62" i="8" s="1"/>
  <c r="BB62" i="8" s="1"/>
  <c r="AC975" i="8"/>
  <c r="AX975" i="8" s="1"/>
  <c r="AB857" i="8"/>
  <c r="AM857" i="8" s="1"/>
  <c r="AC335" i="8"/>
  <c r="AX335" i="8" s="1"/>
  <c r="AE120" i="8"/>
  <c r="AN120" i="8" s="1"/>
  <c r="AE524" i="8"/>
  <c r="AN524" i="8" s="1"/>
  <c r="AD979" i="8"/>
  <c r="AY979" i="8" s="1"/>
  <c r="AB443" i="8"/>
  <c r="AM443" i="8" s="1"/>
  <c r="AB52" i="8"/>
  <c r="AM52" i="8" s="1"/>
  <c r="AC157" i="8"/>
  <c r="AX157" i="8" s="1"/>
  <c r="BA157" i="8" s="1"/>
  <c r="BB157" i="8" s="1"/>
  <c r="AE612" i="8"/>
  <c r="AN612" i="8" s="1"/>
  <c r="AC125" i="8"/>
  <c r="AX125" i="8" s="1"/>
  <c r="AB884" i="8"/>
  <c r="AM884" i="8" s="1"/>
  <c r="AB384" i="8"/>
  <c r="AM384" i="8" s="1"/>
  <c r="AC603" i="8"/>
  <c r="AX603" i="8" s="1"/>
  <c r="AC624" i="8"/>
  <c r="AX624" i="8" s="1"/>
  <c r="AE504" i="8"/>
  <c r="AN504" i="8" s="1"/>
  <c r="BA504" i="8" s="1"/>
  <c r="BB504" i="8" s="1"/>
  <c r="AC143" i="8"/>
  <c r="AX143" i="8" s="1"/>
  <c r="AC703" i="8"/>
  <c r="AX703" i="8" s="1"/>
  <c r="AE66" i="8"/>
  <c r="AN66" i="8" s="1"/>
  <c r="AB307" i="8"/>
  <c r="AM307" i="8" s="1"/>
  <c r="AB217" i="8"/>
  <c r="AM217" i="8" s="1"/>
  <c r="AB269" i="8"/>
  <c r="AM269" i="8" s="1"/>
  <c r="AB105" i="8"/>
  <c r="AM105" i="8" s="1"/>
  <c r="AB688" i="8"/>
  <c r="AM688" i="8" s="1"/>
  <c r="AB241" i="8"/>
  <c r="AM241" i="8" s="1"/>
  <c r="BA241" i="8" s="1"/>
  <c r="BB241" i="8" s="1"/>
  <c r="AV383" i="8"/>
  <c r="AV520" i="8"/>
  <c r="AE518" i="8"/>
  <c r="AN518" i="8" s="1"/>
  <c r="AD228" i="8"/>
  <c r="AY228" i="8" s="1"/>
  <c r="AC967" i="8"/>
  <c r="AX967" i="8" s="1"/>
  <c r="AE126" i="8"/>
  <c r="AN126" i="8" s="1"/>
  <c r="AD439" i="8"/>
  <c r="AY439" i="8" s="1"/>
  <c r="AC96" i="8"/>
  <c r="AX96" i="8" s="1"/>
  <c r="AD149" i="8"/>
  <c r="AY149" i="8" s="1"/>
  <c r="AD471" i="8"/>
  <c r="AY471" i="8" s="1"/>
  <c r="BA471" i="8" s="1"/>
  <c r="BB471" i="8" s="1"/>
  <c r="AB944" i="8"/>
  <c r="AM944" i="8" s="1"/>
  <c r="AC410" i="8"/>
  <c r="AX410" i="8" s="1"/>
  <c r="AC63" i="8"/>
  <c r="AX63" i="8" s="1"/>
  <c r="AE150" i="8"/>
  <c r="AN150" i="8" s="1"/>
  <c r="AC1028" i="8"/>
  <c r="AX1028" i="8" s="1"/>
  <c r="AV951" i="8"/>
  <c r="AC7" i="8"/>
  <c r="AX7" i="8" s="1"/>
  <c r="AD370" i="8"/>
  <c r="AY370" i="8" s="1"/>
  <c r="AC278" i="8"/>
  <c r="AX278" i="8" s="1"/>
  <c r="AB797" i="8"/>
  <c r="AM797" i="8" s="1"/>
  <c r="AC527" i="8"/>
  <c r="AX527" i="8" s="1"/>
  <c r="AB188" i="8"/>
  <c r="AM188" i="8" s="1"/>
  <c r="AC52" i="8"/>
  <c r="AX52" i="8" s="1"/>
  <c r="AB288" i="8"/>
  <c r="AM288" i="8" s="1"/>
  <c r="AC233" i="8"/>
  <c r="AX233" i="8" s="1"/>
  <c r="AC402" i="8"/>
  <c r="AX402" i="8" s="1"/>
  <c r="AE381" i="8"/>
  <c r="AN381" i="8" s="1"/>
  <c r="AC267" i="8"/>
  <c r="AX267" i="8" s="1"/>
  <c r="AB79" i="8"/>
  <c r="AM79" i="8" s="1"/>
  <c r="AB87" i="8"/>
  <c r="AM87" i="8" s="1"/>
  <c r="AD117" i="8"/>
  <c r="AY117" i="8" s="1"/>
  <c r="BA117" i="8" s="1"/>
  <c r="BB117" i="8" s="1"/>
  <c r="AC370" i="8"/>
  <c r="AX370" i="8" s="1"/>
  <c r="AD278" i="8"/>
  <c r="AY278" i="8" s="1"/>
  <c r="AC797" i="8"/>
  <c r="AX797" i="8" s="1"/>
  <c r="AD527" i="8"/>
  <c r="AY527" i="8" s="1"/>
  <c r="AC271" i="8"/>
  <c r="AX271" i="8" s="1"/>
  <c r="AC188" i="8"/>
  <c r="AX188" i="8" s="1"/>
  <c r="AE52" i="8"/>
  <c r="AN52" i="8" s="1"/>
  <c r="AE288" i="8"/>
  <c r="AN288" i="8" s="1"/>
  <c r="AE233" i="8"/>
  <c r="AN233" i="8" s="1"/>
  <c r="AC721" i="8"/>
  <c r="AX721" i="8" s="1"/>
  <c r="AB137" i="8"/>
  <c r="AM137" i="8" s="1"/>
  <c r="AE180" i="8"/>
  <c r="AN180" i="8" s="1"/>
  <c r="AE402" i="8"/>
  <c r="AN402" i="8" s="1"/>
  <c r="AB825" i="8"/>
  <c r="AM825" i="8" s="1"/>
  <c r="AE79" i="8"/>
  <c r="AN79" i="8" s="1"/>
  <c r="AB970" i="8"/>
  <c r="AM970" i="8" s="1"/>
  <c r="AD638" i="8"/>
  <c r="AY638" i="8" s="1"/>
  <c r="AD248" i="8"/>
  <c r="AY248" i="8" s="1"/>
  <c r="AE87" i="8"/>
  <c r="AN87" i="8" s="1"/>
  <c r="AB988" i="8"/>
  <c r="AM988" i="8" s="1"/>
  <c r="AE437" i="8"/>
  <c r="AN437" i="8" s="1"/>
  <c r="AE370" i="8"/>
  <c r="AN370" i="8" s="1"/>
  <c r="AD797" i="8"/>
  <c r="AY797" i="8" s="1"/>
  <c r="AE527" i="8"/>
  <c r="AN527" i="8" s="1"/>
  <c r="AD342" i="8"/>
  <c r="AY342" i="8" s="1"/>
  <c r="AD271" i="8"/>
  <c r="AY271" i="8" s="1"/>
  <c r="AE188" i="8"/>
  <c r="AN188" i="8" s="1"/>
  <c r="AE137" i="8"/>
  <c r="AN137" i="8" s="1"/>
  <c r="AB402" i="8"/>
  <c r="AM402" i="8" s="1"/>
  <c r="AC825" i="8"/>
  <c r="AX825" i="8" s="1"/>
  <c r="AC348" i="8"/>
  <c r="AX348" i="8" s="1"/>
  <c r="AB518" i="8"/>
  <c r="AM518" i="8" s="1"/>
  <c r="BA518" i="8" s="1"/>
  <c r="BB518" i="8" s="1"/>
  <c r="AE797" i="8"/>
  <c r="AN797" i="8" s="1"/>
  <c r="AB126" i="8"/>
  <c r="AM126" i="8" s="1"/>
  <c r="AE271" i="8"/>
  <c r="AN271" i="8" s="1"/>
  <c r="AC511" i="8"/>
  <c r="AX511" i="8" s="1"/>
  <c r="AB882" i="8"/>
  <c r="AM882" i="8" s="1"/>
  <c r="AE825" i="8"/>
  <c r="AN825" i="8" s="1"/>
  <c r="AD348" i="8"/>
  <c r="AY348" i="8" s="1"/>
  <c r="AC464" i="8"/>
  <c r="AX464" i="8" s="1"/>
  <c r="AC856" i="8"/>
  <c r="AX856" i="8" s="1"/>
  <c r="AD96" i="8"/>
  <c r="AY96" i="8" s="1"/>
  <c r="AB329" i="8"/>
  <c r="AM329" i="8" s="1"/>
  <c r="AV228" i="8"/>
  <c r="AB191" i="8"/>
  <c r="AM191" i="8" s="1"/>
  <c r="AE863" i="8"/>
  <c r="AN863" i="8" s="1"/>
  <c r="AB19" i="8"/>
  <c r="AM19" i="8" s="1"/>
  <c r="AV98" i="8"/>
  <c r="AD938" i="8"/>
  <c r="AY938" i="8" s="1"/>
  <c r="AC212" i="8"/>
  <c r="AX212" i="8" s="1"/>
  <c r="AD481" i="8"/>
  <c r="AY481" i="8" s="1"/>
  <c r="AD958" i="8"/>
  <c r="AY958" i="8" s="1"/>
  <c r="AE230" i="8"/>
  <c r="AN230" i="8" s="1"/>
  <c r="AC191" i="8"/>
  <c r="AX191" i="8" s="1"/>
  <c r="AE74" i="8"/>
  <c r="AN74" i="8" s="1"/>
  <c r="AE23" i="8"/>
  <c r="AN23" i="8" s="1"/>
  <c r="AD122" i="8"/>
  <c r="AY122" i="8" s="1"/>
  <c r="BA122" i="8" s="1"/>
  <c r="BB122" i="8" s="1"/>
  <c r="AD484" i="8"/>
  <c r="AY484" i="8" s="1"/>
  <c r="AD1020" i="8"/>
  <c r="AY1020" i="8" s="1"/>
  <c r="AC74" i="8"/>
  <c r="AX74" i="8" s="1"/>
  <c r="AC1020" i="8"/>
  <c r="AX1020" i="8" s="1"/>
  <c r="AD74" i="8"/>
  <c r="AY74" i="8" s="1"/>
  <c r="AC449" i="8"/>
  <c r="AX449" i="8" s="1"/>
  <c r="AC232" i="8"/>
  <c r="AX232" i="8" s="1"/>
  <c r="AB461" i="8"/>
  <c r="AM461" i="8" s="1"/>
  <c r="AB336" i="8"/>
  <c r="AM336" i="8" s="1"/>
  <c r="AE212" i="8"/>
  <c r="AN212" i="8" s="1"/>
  <c r="AB232" i="8"/>
  <c r="AM232" i="8" s="1"/>
  <c r="AC130" i="8"/>
  <c r="AX130" i="8" s="1"/>
  <c r="AD577" i="8"/>
  <c r="AY577" i="8" s="1"/>
  <c r="AD357" i="8"/>
  <c r="AY357" i="8" s="1"/>
  <c r="AD461" i="8"/>
  <c r="AY461" i="8" s="1"/>
  <c r="AC216" i="8"/>
  <c r="AX216" i="8" s="1"/>
  <c r="AD232" i="8"/>
  <c r="AY232" i="8" s="1"/>
  <c r="AC391" i="8"/>
  <c r="AX391" i="8" s="1"/>
  <c r="AD130" i="8"/>
  <c r="AY130" i="8" s="1"/>
  <c r="AD895" i="8"/>
  <c r="AY895" i="8" s="1"/>
  <c r="AD985" i="8"/>
  <c r="AY985" i="8" s="1"/>
  <c r="AC677" i="8"/>
  <c r="AX677" i="8" s="1"/>
  <c r="AD964" i="8"/>
  <c r="AY964" i="8" s="1"/>
  <c r="AC1010" i="8"/>
  <c r="AX1010" i="8" s="1"/>
  <c r="AE98" i="8"/>
  <c r="AN98" i="8" s="1"/>
  <c r="AE96" i="8"/>
  <c r="AN96" i="8" s="1"/>
  <c r="AB895" i="8"/>
  <c r="AM895" i="8" s="1"/>
  <c r="AD52" i="8"/>
  <c r="AY52" i="8" s="1"/>
  <c r="AB448" i="8"/>
  <c r="AM448" i="8" s="1"/>
  <c r="AB511" i="8"/>
  <c r="AM511" i="8" s="1"/>
  <c r="AC863" i="8"/>
  <c r="AX863" i="8" s="1"/>
  <c r="AE267" i="8"/>
  <c r="AN267" i="8" s="1"/>
  <c r="BA267" i="8" s="1"/>
  <c r="BB267" i="8" s="1"/>
  <c r="AB768" i="8"/>
  <c r="AM768" i="8" s="1"/>
  <c r="AC150" i="8"/>
  <c r="AX150" i="8" s="1"/>
  <c r="AE348" i="8"/>
  <c r="AN348" i="8" s="1"/>
  <c r="AC786" i="8"/>
  <c r="AX786" i="8" s="1"/>
  <c r="AC784" i="8"/>
  <c r="AX784" i="8" s="1"/>
  <c r="AB856" i="8"/>
  <c r="AM856" i="8" s="1"/>
  <c r="AE876" i="8"/>
  <c r="AN876" i="8" s="1"/>
  <c r="AD40" i="8"/>
  <c r="AY40" i="8" s="1"/>
  <c r="AB338" i="8"/>
  <c r="AM338" i="8" s="1"/>
  <c r="AV112" i="8"/>
  <c r="AD240" i="8"/>
  <c r="AY240" i="8" s="1"/>
  <c r="AB75" i="8"/>
  <c r="AM75" i="8" s="1"/>
  <c r="AE336" i="8"/>
  <c r="AN336" i="8" s="1"/>
  <c r="AB410" i="8"/>
  <c r="AM410" i="8" s="1"/>
  <c r="AE179" i="8"/>
  <c r="AN179" i="8" s="1"/>
  <c r="AB464" i="8"/>
  <c r="AM464" i="8" s="1"/>
  <c r="AB148" i="8"/>
  <c r="AM148" i="8" s="1"/>
  <c r="AC678" i="8"/>
  <c r="AX678" i="8" s="1"/>
  <c r="AC596" i="8"/>
  <c r="AX596" i="8" s="1"/>
  <c r="AE276" i="8"/>
  <c r="AN276" i="8" s="1"/>
  <c r="AB985" i="8"/>
  <c r="AM985" i="8" s="1"/>
  <c r="AE464" i="8"/>
  <c r="AN464" i="8" s="1"/>
  <c r="AB638" i="8"/>
  <c r="AM638" i="8" s="1"/>
  <c r="AV299" i="8"/>
  <c r="BA299" i="8" s="1"/>
  <c r="BB299" i="8" s="1"/>
  <c r="AV265" i="8"/>
  <c r="AD330" i="8"/>
  <c r="AY330" i="8" s="1"/>
  <c r="AC67" i="8"/>
  <c r="AX67" i="8" s="1"/>
  <c r="AC75" i="8"/>
  <c r="AX75" i="8" s="1"/>
  <c r="AB596" i="8"/>
  <c r="AM596" i="8" s="1"/>
  <c r="AB67" i="8"/>
  <c r="AM67" i="8" s="1"/>
  <c r="AD75" i="8"/>
  <c r="AY75" i="8" s="1"/>
  <c r="AB240" i="8"/>
  <c r="AM240" i="8" s="1"/>
  <c r="AD721" i="8"/>
  <c r="AY721" i="8" s="1"/>
  <c r="AE596" i="8"/>
  <c r="AN596" i="8" s="1"/>
  <c r="AC882" i="8"/>
  <c r="AX882" i="8" s="1"/>
  <c r="AE330" i="8"/>
  <c r="AN330" i="8" s="1"/>
  <c r="AC964" i="8"/>
  <c r="AX964" i="8" s="1"/>
  <c r="AC1002" i="8"/>
  <c r="AX1002" i="8" s="1"/>
  <c r="AV397" i="8"/>
  <c r="AD397" i="8"/>
  <c r="AY397" i="8" s="1"/>
  <c r="AE866" i="8"/>
  <c r="AN866" i="8" s="1"/>
  <c r="AD866" i="8"/>
  <c r="AY866" i="8" s="1"/>
  <c r="AV413" i="8"/>
  <c r="AE413" i="8"/>
  <c r="AN413" i="8" s="1"/>
  <c r="AB413" i="8"/>
  <c r="AM413" i="8" s="1"/>
  <c r="AV913" i="8"/>
  <c r="AE913" i="8"/>
  <c r="AN913" i="8" s="1"/>
  <c r="AC913" i="8"/>
  <c r="AX913" i="8" s="1"/>
  <c r="AV1009" i="8"/>
  <c r="AC1009" i="8"/>
  <c r="AX1009" i="8" s="1"/>
  <c r="AD1009" i="8"/>
  <c r="AY1009" i="8" s="1"/>
  <c r="AB1009" i="8"/>
  <c r="AM1009" i="8" s="1"/>
  <c r="AV778" i="8"/>
  <c r="AE778" i="8"/>
  <c r="AN778" i="8" s="1"/>
  <c r="AD778" i="8"/>
  <c r="AY778" i="8" s="1"/>
  <c r="AC778" i="8"/>
  <c r="AX778" i="8" s="1"/>
  <c r="AV847" i="8"/>
  <c r="AC847" i="8"/>
  <c r="AX847" i="8" s="1"/>
  <c r="AV902" i="8"/>
  <c r="AC902" i="8"/>
  <c r="AX902" i="8" s="1"/>
  <c r="AE273" i="8"/>
  <c r="AN273" i="8" s="1"/>
  <c r="AD273" i="8"/>
  <c r="AY273" i="8" s="1"/>
  <c r="AV765" i="8"/>
  <c r="AE765" i="8"/>
  <c r="AN765" i="8" s="1"/>
  <c r="AE890" i="8"/>
  <c r="AN890" i="8" s="1"/>
  <c r="AB890" i="8"/>
  <c r="AM890" i="8" s="1"/>
  <c r="AC890" i="8"/>
  <c r="AX890" i="8" s="1"/>
  <c r="AV279" i="8"/>
  <c r="AE279" i="8"/>
  <c r="AN279" i="8" s="1"/>
  <c r="AE482" i="8"/>
  <c r="AN482" i="8" s="1"/>
  <c r="AB482" i="8"/>
  <c r="AM482" i="8" s="1"/>
  <c r="AC482" i="8"/>
  <c r="AX482" i="8" s="1"/>
  <c r="AD482" i="8"/>
  <c r="AY482" i="8" s="1"/>
  <c r="AV60" i="8"/>
  <c r="AB60" i="8"/>
  <c r="AM60" i="8" s="1"/>
  <c r="AC60" i="8"/>
  <c r="AX60" i="8" s="1"/>
  <c r="AV83" i="8"/>
  <c r="AC83" i="8"/>
  <c r="AX83" i="8" s="1"/>
  <c r="AV219" i="8"/>
  <c r="AC219" i="8"/>
  <c r="AX219" i="8" s="1"/>
  <c r="AE219" i="8"/>
  <c r="AN219" i="8" s="1"/>
  <c r="AB219" i="8"/>
  <c r="AM219" i="8" s="1"/>
  <c r="AC525" i="8"/>
  <c r="AX525" i="8" s="1"/>
  <c r="AB525" i="8"/>
  <c r="AM525" i="8" s="1"/>
  <c r="AV36" i="8"/>
  <c r="AE36" i="8"/>
  <c r="AN36" i="8" s="1"/>
  <c r="AD36" i="8"/>
  <c r="AY36" i="8" s="1"/>
  <c r="AV842" i="8"/>
  <c r="AE842" i="8"/>
  <c r="AN842" i="8" s="1"/>
  <c r="AV304" i="8"/>
  <c r="AB304" i="8"/>
  <c r="AM304" i="8" s="1"/>
  <c r="AE304" i="8"/>
  <c r="AN304" i="8" s="1"/>
  <c r="AV832" i="8"/>
  <c r="AB832" i="8"/>
  <c r="AM832" i="8" s="1"/>
  <c r="AV243" i="8"/>
  <c r="AE243" i="8"/>
  <c r="AN243" i="8" s="1"/>
  <c r="AD243" i="8"/>
  <c r="AY243" i="8" s="1"/>
  <c r="AC243" i="8"/>
  <c r="AX243" i="8" s="1"/>
  <c r="AV711" i="8"/>
  <c r="AE711" i="8"/>
  <c r="AN711" i="8" s="1"/>
  <c r="AB711" i="8"/>
  <c r="AM711" i="8" s="1"/>
  <c r="AV846" i="8"/>
  <c r="AC846" i="8"/>
  <c r="AX846" i="8" s="1"/>
  <c r="AB846" i="8"/>
  <c r="AM846" i="8" s="1"/>
  <c r="AV426" i="8"/>
  <c r="AB426" i="8"/>
  <c r="AM426" i="8" s="1"/>
  <c r="AC538" i="8"/>
  <c r="AX538" i="8" s="1"/>
  <c r="AE538" i="8"/>
  <c r="AN538" i="8" s="1"/>
  <c r="AV538" i="8"/>
  <c r="AD538" i="8"/>
  <c r="AY538" i="8" s="1"/>
  <c r="AV725" i="8"/>
  <c r="AD725" i="8"/>
  <c r="AY725" i="8" s="1"/>
  <c r="AV89" i="8"/>
  <c r="AB89" i="8"/>
  <c r="AM89" i="8" s="1"/>
  <c r="AC89" i="8"/>
  <c r="AX89" i="8" s="1"/>
  <c r="AV223" i="8"/>
  <c r="AE223" i="8"/>
  <c r="AN223" i="8" s="1"/>
  <c r="AV716" i="8"/>
  <c r="AE716" i="8"/>
  <c r="AN716" i="8" s="1"/>
  <c r="AV943" i="8"/>
  <c r="AB943" i="8"/>
  <c r="AM943" i="8" s="1"/>
  <c r="AE943" i="8"/>
  <c r="AN943" i="8" s="1"/>
  <c r="AV633" i="8"/>
  <c r="AE633" i="8"/>
  <c r="AN633" i="8" s="1"/>
  <c r="AV887" i="8"/>
  <c r="AE887" i="8"/>
  <c r="AN887" i="8" s="1"/>
  <c r="AB405" i="8"/>
  <c r="AM405" i="8" s="1"/>
  <c r="AE405" i="8"/>
  <c r="AN405" i="8" s="1"/>
  <c r="AC405" i="8"/>
  <c r="AX405" i="8" s="1"/>
  <c r="AV139" i="8"/>
  <c r="AC139" i="8"/>
  <c r="AX139" i="8" s="1"/>
  <c r="AV791" i="8"/>
  <c r="AE791" i="8"/>
  <c r="AN791" i="8" s="1"/>
  <c r="AC791" i="8"/>
  <c r="AX791" i="8" s="1"/>
  <c r="AD791" i="8"/>
  <c r="AY791" i="8" s="1"/>
  <c r="AV869" i="8"/>
  <c r="AE869" i="8"/>
  <c r="AN869" i="8" s="1"/>
  <c r="AV207" i="8"/>
  <c r="AE207" i="8"/>
  <c r="AN207" i="8" s="1"/>
  <c r="AD207" i="8"/>
  <c r="AY207" i="8" s="1"/>
  <c r="AV378" i="8"/>
  <c r="AC378" i="8"/>
  <c r="AX378" i="8" s="1"/>
  <c r="AB378" i="8"/>
  <c r="AM378" i="8" s="1"/>
  <c r="AV839" i="8"/>
  <c r="AE839" i="8"/>
  <c r="AN839" i="8" s="1"/>
  <c r="AC839" i="8"/>
  <c r="AX839" i="8" s="1"/>
  <c r="AV404" i="8"/>
  <c r="AE404" i="8"/>
  <c r="AN404" i="8" s="1"/>
  <c r="AB404" i="8"/>
  <c r="AM404" i="8" s="1"/>
  <c r="AC404" i="8"/>
  <c r="AX404" i="8" s="1"/>
  <c r="AV344" i="8"/>
  <c r="AC344" i="8"/>
  <c r="AX344" i="8" s="1"/>
  <c r="AV21" i="8"/>
  <c r="AE21" i="8"/>
  <c r="AN21" i="8" s="1"/>
  <c r="AV353" i="8"/>
  <c r="AB353" i="8"/>
  <c r="AM353" i="8" s="1"/>
  <c r="AV566" i="8"/>
  <c r="AC566" i="8"/>
  <c r="AX566" i="8" s="1"/>
  <c r="AV676" i="8"/>
  <c r="AC676" i="8"/>
  <c r="AX676" i="8" s="1"/>
  <c r="AV990" i="8"/>
  <c r="AC990" i="8"/>
  <c r="AX990" i="8" s="1"/>
  <c r="AB990" i="8"/>
  <c r="AM990" i="8" s="1"/>
  <c r="AV533" i="8"/>
  <c r="AB533" i="8"/>
  <c r="AM533" i="8" s="1"/>
  <c r="AB575" i="8"/>
  <c r="AM575" i="8" s="1"/>
  <c r="AE575" i="8"/>
  <c r="AN575" i="8" s="1"/>
  <c r="AC575" i="8"/>
  <c r="AX575" i="8" s="1"/>
  <c r="AV368" i="8"/>
  <c r="AE368" i="8"/>
  <c r="AN368" i="8" s="1"/>
  <c r="AV639" i="8"/>
  <c r="AB639" i="8"/>
  <c r="AM639" i="8" s="1"/>
  <c r="AV528" i="8"/>
  <c r="AE528" i="8"/>
  <c r="AN528" i="8" s="1"/>
  <c r="AE115" i="8"/>
  <c r="AN115" i="8" s="1"/>
  <c r="AB115" i="8"/>
  <c r="AM115" i="8" s="1"/>
  <c r="AV115" i="8"/>
  <c r="AV552" i="8"/>
  <c r="AB552" i="8"/>
  <c r="AM552" i="8" s="1"/>
  <c r="AE552" i="8"/>
  <c r="AN552" i="8" s="1"/>
  <c r="AV409" i="8"/>
  <c r="AB409" i="8"/>
  <c r="AM409" i="8" s="1"/>
  <c r="AV198" i="8"/>
  <c r="AE198" i="8"/>
  <c r="AN198" i="8" s="1"/>
  <c r="AB198" i="8"/>
  <c r="AM198" i="8" s="1"/>
  <c r="AV960" i="8"/>
  <c r="AE960" i="8"/>
  <c r="AN960" i="8" s="1"/>
  <c r="AB960" i="8"/>
  <c r="AM960" i="8" s="1"/>
  <c r="AV341" i="8"/>
  <c r="AB341" i="8"/>
  <c r="AM341" i="8" s="1"/>
  <c r="AV327" i="8"/>
  <c r="AE327" i="8"/>
  <c r="AN327" i="8" s="1"/>
  <c r="AB327" i="8"/>
  <c r="AM327" i="8" s="1"/>
  <c r="AV579" i="8"/>
  <c r="AB579" i="8"/>
  <c r="AM579" i="8" s="1"/>
  <c r="AE579" i="8"/>
  <c r="AN579" i="8" s="1"/>
  <c r="AV667" i="8"/>
  <c r="AE667" i="8"/>
  <c r="AN667" i="8" s="1"/>
  <c r="AD667" i="8"/>
  <c r="AY667" i="8" s="1"/>
  <c r="AV371" i="8"/>
  <c r="AD371" i="8"/>
  <c r="AY371" i="8" s="1"/>
  <c r="AC371" i="8"/>
  <c r="AX371" i="8" s="1"/>
  <c r="AB371" i="8"/>
  <c r="AM371" i="8" s="1"/>
  <c r="AE366" i="8"/>
  <c r="AN366" i="8" s="1"/>
  <c r="AB366" i="8"/>
  <c r="AM366" i="8" s="1"/>
  <c r="AV366" i="8"/>
  <c r="AC314" i="8"/>
  <c r="AX314" i="8" s="1"/>
  <c r="AD314" i="8"/>
  <c r="AY314" i="8" s="1"/>
  <c r="AV314" i="8"/>
  <c r="AV732" i="8"/>
  <c r="AB732" i="8"/>
  <c r="AM732" i="8" s="1"/>
  <c r="AC732" i="8"/>
  <c r="AX732" i="8" s="1"/>
  <c r="AV813" i="8"/>
  <c r="AE813" i="8"/>
  <c r="AN813" i="8" s="1"/>
  <c r="AV613" i="8"/>
  <c r="AE613" i="8"/>
  <c r="AN613" i="8" s="1"/>
  <c r="AD613" i="8"/>
  <c r="AY613" i="8" s="1"/>
  <c r="AV700" i="8"/>
  <c r="AB700" i="8"/>
  <c r="AM700" i="8" s="1"/>
  <c r="AE700" i="8"/>
  <c r="AN700" i="8" s="1"/>
  <c r="AB72" i="8"/>
  <c r="AM72" i="8" s="1"/>
  <c r="AV72" i="8"/>
  <c r="AC72" i="8"/>
  <c r="AX72" i="8" s="1"/>
  <c r="AV800" i="8"/>
  <c r="AD800" i="8"/>
  <c r="AY800" i="8" s="1"/>
  <c r="AC800" i="8"/>
  <c r="AX800" i="8" s="1"/>
  <c r="AB800" i="8"/>
  <c r="AM800" i="8" s="1"/>
  <c r="AV542" i="8"/>
  <c r="AE542" i="8"/>
  <c r="AN542" i="8" s="1"/>
  <c r="AD542" i="8"/>
  <c r="AY542" i="8" s="1"/>
  <c r="AC542" i="8"/>
  <c r="AX542" i="8" s="1"/>
  <c r="AE49" i="8"/>
  <c r="AN49" i="8" s="1"/>
  <c r="AB49" i="8"/>
  <c r="AM49" i="8" s="1"/>
  <c r="AV227" i="8"/>
  <c r="AB227" i="8"/>
  <c r="AM227" i="8" s="1"/>
  <c r="AV616" i="8"/>
  <c r="AC616" i="8"/>
  <c r="AX616" i="8" s="1"/>
  <c r="AE616" i="8"/>
  <c r="AN616" i="8" s="1"/>
  <c r="AV507" i="8"/>
  <c r="AD507" i="8"/>
  <c r="AY507" i="8" s="1"/>
  <c r="AB507" i="8"/>
  <c r="AM507" i="8" s="1"/>
  <c r="AC507" i="8"/>
  <c r="AX507" i="8" s="1"/>
  <c r="AD378" i="8"/>
  <c r="AY378" i="8" s="1"/>
  <c r="AD960" i="8"/>
  <c r="AY960" i="8" s="1"/>
  <c r="AD887" i="8"/>
  <c r="AY887" i="8" s="1"/>
  <c r="AC409" i="8"/>
  <c r="AX409" i="8" s="1"/>
  <c r="AD605" i="8"/>
  <c r="AY605" i="8" s="1"/>
  <c r="AC198" i="8"/>
  <c r="AX198" i="8" s="1"/>
  <c r="AD60" i="8"/>
  <c r="AY60" i="8" s="1"/>
  <c r="AD552" i="8"/>
  <c r="AY552" i="8" s="1"/>
  <c r="AD575" i="8"/>
  <c r="AY575" i="8" s="1"/>
  <c r="AD847" i="8"/>
  <c r="AY847" i="8" s="1"/>
  <c r="AD272" i="8"/>
  <c r="AY272" i="8" s="1"/>
  <c r="AB139" i="8"/>
  <c r="AM139" i="8" s="1"/>
  <c r="AE409" i="8"/>
  <c r="AN409" i="8" s="1"/>
  <c r="AB783" i="8"/>
  <c r="AM783" i="8" s="1"/>
  <c r="AB542" i="8"/>
  <c r="AM542" i="8" s="1"/>
  <c r="AE971" i="8"/>
  <c r="AN971" i="8" s="1"/>
  <c r="AE847" i="8"/>
  <c r="AN847" i="8" s="1"/>
  <c r="AB549" i="8"/>
  <c r="AM549" i="8" s="1"/>
  <c r="AE83" i="8"/>
  <c r="AN83" i="8" s="1"/>
  <c r="AE902" i="8"/>
  <c r="AN902" i="8" s="1"/>
  <c r="AC21" i="8"/>
  <c r="AX21" i="8" s="1"/>
  <c r="BA21" i="8" s="1"/>
  <c r="BB21" i="8" s="1"/>
  <c r="AD353" i="8"/>
  <c r="AY353" i="8" s="1"/>
  <c r="AV346" i="8"/>
  <c r="AE346" i="8"/>
  <c r="AN346" i="8" s="1"/>
  <c r="AB346" i="8"/>
  <c r="AM346" i="8" s="1"/>
  <c r="AV735" i="8"/>
  <c r="AE735" i="8"/>
  <c r="AN735" i="8" s="1"/>
  <c r="AD735" i="8"/>
  <c r="AY735" i="8" s="1"/>
  <c r="AC735" i="8"/>
  <c r="AX735" i="8" s="1"/>
  <c r="AD480" i="8"/>
  <c r="AY480" i="8" s="1"/>
  <c r="AC887" i="8"/>
  <c r="AX887" i="8" s="1"/>
  <c r="AC605" i="8"/>
  <c r="AX605" i="8" s="1"/>
  <c r="AC366" i="8"/>
  <c r="AX366" i="8" s="1"/>
  <c r="AD525" i="8"/>
  <c r="AY525" i="8" s="1"/>
  <c r="AD101" i="8"/>
  <c r="AY101" i="8" s="1"/>
  <c r="AD953" i="8"/>
  <c r="AY953" i="8" s="1"/>
  <c r="AD115" i="8"/>
  <c r="AY115" i="8" s="1"/>
  <c r="AE371" i="8"/>
  <c r="AN371" i="8" s="1"/>
  <c r="AD139" i="8"/>
  <c r="AY139" i="8" s="1"/>
  <c r="AB913" i="8"/>
  <c r="AM913" i="8" s="1"/>
  <c r="AE783" i="8"/>
  <c r="AN783" i="8" s="1"/>
  <c r="AB887" i="8"/>
  <c r="AM887" i="8" s="1"/>
  <c r="AC832" i="8"/>
  <c r="AX832" i="8" s="1"/>
  <c r="AE549" i="8"/>
  <c r="AN549" i="8" s="1"/>
  <c r="AC528" i="8"/>
  <c r="AX528" i="8" s="1"/>
  <c r="AE60" i="8"/>
  <c r="AN60" i="8" s="1"/>
  <c r="AB420" i="8"/>
  <c r="AM420" i="8" s="1"/>
  <c r="AC723" i="8"/>
  <c r="AX723" i="8" s="1"/>
  <c r="AD21" i="8"/>
  <c r="AY21" i="8" s="1"/>
  <c r="AE353" i="8"/>
  <c r="AN353" i="8" s="1"/>
  <c r="AC552" i="8"/>
  <c r="AX552" i="8" s="1"/>
  <c r="AB766" i="8"/>
  <c r="AM766" i="8" s="1"/>
  <c r="AC133" i="8"/>
  <c r="AX133" i="8" s="1"/>
  <c r="AB41" i="8"/>
  <c r="AM41" i="8" s="1"/>
  <c r="AD237" i="8"/>
  <c r="AY237" i="8" s="1"/>
  <c r="AC237" i="8"/>
  <c r="AX237" i="8" s="1"/>
  <c r="AV981" i="8"/>
  <c r="AD981" i="8"/>
  <c r="AY981" i="8" s="1"/>
  <c r="AV256" i="8"/>
  <c r="AE256" i="8"/>
  <c r="AN256" i="8" s="1"/>
  <c r="AD256" i="8"/>
  <c r="AY256" i="8" s="1"/>
  <c r="AV512" i="8"/>
  <c r="AC512" i="8"/>
  <c r="AX512" i="8" s="1"/>
  <c r="AB512" i="8"/>
  <c r="AM512" i="8" s="1"/>
  <c r="AV297" i="8"/>
  <c r="AB297" i="8"/>
  <c r="AM297" i="8" s="1"/>
  <c r="AC297" i="8"/>
  <c r="AX297" i="8" s="1"/>
  <c r="AD297" i="8"/>
  <c r="AY297" i="8" s="1"/>
  <c r="AD528" i="8"/>
  <c r="AY528" i="8" s="1"/>
  <c r="AD566" i="8"/>
  <c r="AY566" i="8" s="1"/>
  <c r="AD549" i="8"/>
  <c r="AY549" i="8" s="1"/>
  <c r="AD344" i="8"/>
  <c r="AY344" i="8" s="1"/>
  <c r="AD766" i="8"/>
  <c r="AY766" i="8" s="1"/>
  <c r="AD341" i="8"/>
  <c r="AY341" i="8" s="1"/>
  <c r="AB528" i="8"/>
  <c r="AM528" i="8" s="1"/>
  <c r="AC227" i="8"/>
  <c r="AX227" i="8" s="1"/>
  <c r="AE139" i="8"/>
  <c r="AN139" i="8" s="1"/>
  <c r="AD913" i="8"/>
  <c r="AY913" i="8" s="1"/>
  <c r="AE832" i="8"/>
  <c r="AN832" i="8" s="1"/>
  <c r="AD512" i="8"/>
  <c r="AY512" i="8" s="1"/>
  <c r="AB813" i="8"/>
  <c r="AM813" i="8" s="1"/>
  <c r="AE723" i="8"/>
  <c r="AN723" i="8" s="1"/>
  <c r="AB161" i="8"/>
  <c r="AM161" i="8" s="1"/>
  <c r="AE800" i="8"/>
  <c r="AN800" i="8" s="1"/>
  <c r="AE194" i="8"/>
  <c r="AN194" i="8" s="1"/>
  <c r="AC533" i="8"/>
  <c r="AX533" i="8" s="1"/>
  <c r="AB566" i="8"/>
  <c r="AM566" i="8" s="1"/>
  <c r="AV575" i="8"/>
  <c r="AD842" i="8"/>
  <c r="AY842" i="8" s="1"/>
  <c r="AC945" i="8"/>
  <c r="AX945" i="8" s="1"/>
  <c r="AD379" i="8"/>
  <c r="AY379" i="8" s="1"/>
  <c r="AD161" i="8"/>
  <c r="AY161" i="8" s="1"/>
  <c r="AC549" i="8"/>
  <c r="AX549" i="8" s="1"/>
  <c r="AC346" i="8"/>
  <c r="AX346" i="8" s="1"/>
  <c r="AD971" i="8"/>
  <c r="AY971" i="8" s="1"/>
  <c r="AC115" i="8"/>
  <c r="AX115" i="8" s="1"/>
  <c r="AC953" i="8"/>
  <c r="AX953" i="8" s="1"/>
  <c r="AD227" i="8"/>
  <c r="AY227" i="8" s="1"/>
  <c r="AE512" i="8"/>
  <c r="AN512" i="8" s="1"/>
  <c r="AB616" i="8"/>
  <c r="AM616" i="8" s="1"/>
  <c r="AB839" i="8"/>
  <c r="AM839" i="8" s="1"/>
  <c r="AC981" i="8"/>
  <c r="AX981" i="8" s="1"/>
  <c r="AB667" i="8"/>
  <c r="AM667" i="8" s="1"/>
  <c r="AC304" i="8"/>
  <c r="AX304" i="8" s="1"/>
  <c r="AC813" i="8"/>
  <c r="AX813" i="8" s="1"/>
  <c r="AD846" i="8"/>
  <c r="AY846" i="8" s="1"/>
  <c r="AB344" i="8"/>
  <c r="AM344" i="8" s="1"/>
  <c r="AD133" i="8"/>
  <c r="AY133" i="8" s="1"/>
  <c r="AC765" i="8"/>
  <c r="AX765" i="8" s="1"/>
  <c r="AB279" i="8"/>
  <c r="AM279" i="8" s="1"/>
  <c r="AC613" i="8"/>
  <c r="AX613" i="8" s="1"/>
  <c r="AE566" i="8"/>
  <c r="AN566" i="8" s="1"/>
  <c r="AB871" i="8"/>
  <c r="AM871" i="8" s="1"/>
  <c r="AB185" i="8"/>
  <c r="AM185" i="8" s="1"/>
  <c r="AC923" i="8"/>
  <c r="AX923" i="8" s="1"/>
  <c r="AB401" i="8"/>
  <c r="AM401" i="8" s="1"/>
  <c r="AC182" i="8"/>
  <c r="AX182" i="8" s="1"/>
  <c r="AC257" i="8"/>
  <c r="AX257" i="8" s="1"/>
  <c r="AB541" i="8"/>
  <c r="AM541" i="8" s="1"/>
  <c r="AE768" i="8"/>
  <c r="AN768" i="8" s="1"/>
  <c r="AC571" i="8"/>
  <c r="AX571" i="8" s="1"/>
  <c r="AB867" i="8"/>
  <c r="AM867" i="8" s="1"/>
  <c r="AB190" i="8"/>
  <c r="AM190" i="8" s="1"/>
  <c r="AB168" i="8"/>
  <c r="AM168" i="8" s="1"/>
  <c r="AC876" i="8"/>
  <c r="AX876" i="8" s="1"/>
  <c r="AB1007" i="8"/>
  <c r="AM1007" i="8" s="1"/>
  <c r="AE568" i="8"/>
  <c r="AN568" i="8" s="1"/>
  <c r="AV817" i="8"/>
  <c r="AV134" i="8"/>
  <c r="AD711" i="8"/>
  <c r="AY711" i="8" s="1"/>
  <c r="AD713" i="8"/>
  <c r="AY713" i="8" s="1"/>
  <c r="AC38" i="8"/>
  <c r="AX38" i="8" s="1"/>
  <c r="AB5" i="8"/>
  <c r="AM5" i="8" s="1"/>
  <c r="AE498" i="8"/>
  <c r="AN498" i="8" s="1"/>
  <c r="BA498" i="8" s="1"/>
  <c r="BB498" i="8" s="1"/>
  <c r="AE91" i="8"/>
  <c r="AN91" i="8" s="1"/>
  <c r="AE600" i="8"/>
  <c r="AN600" i="8" s="1"/>
  <c r="AB781" i="8"/>
  <c r="AM781" i="8" s="1"/>
  <c r="BA781" i="8" s="1"/>
  <c r="BB781" i="8" s="1"/>
  <c r="AD428" i="8"/>
  <c r="AY428" i="8" s="1"/>
  <c r="AD745" i="8"/>
  <c r="AY745" i="8" s="1"/>
  <c r="AD900" i="8"/>
  <c r="AY900" i="8" s="1"/>
  <c r="AD553" i="8"/>
  <c r="AY553" i="8" s="1"/>
  <c r="AB197" i="8"/>
  <c r="AM197" i="8" s="1"/>
  <c r="AB162" i="8"/>
  <c r="AM162" i="8" s="1"/>
  <c r="AE591" i="8"/>
  <c r="AN591" i="8" s="1"/>
  <c r="AD302" i="8"/>
  <c r="AY302" i="8" s="1"/>
  <c r="AC550" i="8"/>
  <c r="AX550" i="8" s="1"/>
  <c r="AE647" i="8"/>
  <c r="AN647" i="8" s="1"/>
  <c r="AC169" i="8"/>
  <c r="AX169" i="8" s="1"/>
  <c r="AB517" i="8"/>
  <c r="AM517" i="8" s="1"/>
  <c r="AE819" i="8"/>
  <c r="AN819" i="8" s="1"/>
  <c r="AD841" i="8"/>
  <c r="AY841" i="8" s="1"/>
  <c r="AB558" i="8"/>
  <c r="AM558" i="8" s="1"/>
  <c r="BA558" i="8" s="1"/>
  <c r="BB558" i="8" s="1"/>
  <c r="AE572" i="8"/>
  <c r="AN572" i="8" s="1"/>
  <c r="AE432" i="8"/>
  <c r="AN432" i="8" s="1"/>
  <c r="AE154" i="8"/>
  <c r="AN154" i="8" s="1"/>
  <c r="AC555" i="8"/>
  <c r="AX555" i="8" s="1"/>
  <c r="AE871" i="8"/>
  <c r="AN871" i="8" s="1"/>
  <c r="AE185" i="8"/>
  <c r="AN185" i="8" s="1"/>
  <c r="BA185" i="8" s="1"/>
  <c r="BB185" i="8" s="1"/>
  <c r="AE923" i="8"/>
  <c r="AN923" i="8" s="1"/>
  <c r="AC401" i="8"/>
  <c r="AX401" i="8" s="1"/>
  <c r="AE182" i="8"/>
  <c r="AN182" i="8" s="1"/>
  <c r="AE257" i="8"/>
  <c r="AN257" i="8" s="1"/>
  <c r="AB570" i="8"/>
  <c r="AM570" i="8" s="1"/>
  <c r="AE571" i="8"/>
  <c r="AN571" i="8" s="1"/>
  <c r="AC867" i="8"/>
  <c r="AX867" i="8" s="1"/>
  <c r="BA867" i="8" s="1"/>
  <c r="BB867" i="8" s="1"/>
  <c r="AE190" i="8"/>
  <c r="AN190" i="8" s="1"/>
  <c r="AB811" i="8"/>
  <c r="AM811" i="8" s="1"/>
  <c r="AE168" i="8"/>
  <c r="AN168" i="8" s="1"/>
  <c r="AB678" i="8"/>
  <c r="AM678" i="8" s="1"/>
  <c r="AD876" i="8"/>
  <c r="AY876" i="8" s="1"/>
  <c r="AE1007" i="8"/>
  <c r="AN1007" i="8" s="1"/>
  <c r="AB112" i="8"/>
  <c r="AM112" i="8" s="1"/>
  <c r="AV110" i="8"/>
  <c r="AC745" i="8"/>
  <c r="AX745" i="8" s="1"/>
  <c r="AV541" i="8"/>
  <c r="AD253" i="8"/>
  <c r="AY253" i="8" s="1"/>
  <c r="AD902" i="8"/>
  <c r="AY902" i="8" s="1"/>
  <c r="AD890" i="8"/>
  <c r="AY890" i="8" s="1"/>
  <c r="AE38" i="8"/>
  <c r="AN38" i="8" s="1"/>
  <c r="AB767" i="8"/>
  <c r="AM767" i="8" s="1"/>
  <c r="AC492" i="8"/>
  <c r="AX492" i="8" s="1"/>
  <c r="AD760" i="8"/>
  <c r="AY760" i="8" s="1"/>
  <c r="AC200" i="8"/>
  <c r="AX200" i="8" s="1"/>
  <c r="AD588" i="8"/>
  <c r="AY588" i="8" s="1"/>
  <c r="AB650" i="8"/>
  <c r="AM650" i="8" s="1"/>
  <c r="AE197" i="8"/>
  <c r="AN197" i="8" s="1"/>
  <c r="AC659" i="8"/>
  <c r="AX659" i="8" s="1"/>
  <c r="AB46" i="8"/>
  <c r="AM46" i="8" s="1"/>
  <c r="AC80" i="8"/>
  <c r="AX80" i="8" s="1"/>
  <c r="AE517" i="8"/>
  <c r="AN517" i="8" s="1"/>
  <c r="AE841" i="8"/>
  <c r="AN841" i="8" s="1"/>
  <c r="AB671" i="8"/>
  <c r="AM671" i="8" s="1"/>
  <c r="AE94" i="8"/>
  <c r="AN94" i="8" s="1"/>
  <c r="AC903" i="8"/>
  <c r="AX903" i="8" s="1"/>
  <c r="AC793" i="8"/>
  <c r="AX793" i="8" s="1"/>
  <c r="AD448" i="8"/>
  <c r="AY448" i="8" s="1"/>
  <c r="AD770" i="8"/>
  <c r="AY770" i="8" s="1"/>
  <c r="AC309" i="8"/>
  <c r="AX309" i="8" s="1"/>
  <c r="AE491" i="8"/>
  <c r="AN491" i="8" s="1"/>
  <c r="AB666" i="8"/>
  <c r="AM666" i="8" s="1"/>
  <c r="AB1019" i="8"/>
  <c r="AM1019" i="8" s="1"/>
  <c r="AC818" i="8"/>
  <c r="AX818" i="8" s="1"/>
  <c r="AB467" i="8"/>
  <c r="AM467" i="8" s="1"/>
  <c r="AC170" i="8"/>
  <c r="AX170" i="8" s="1"/>
  <c r="AC775" i="8"/>
  <c r="AX775" i="8" s="1"/>
  <c r="AB485" i="8"/>
  <c r="AM485" i="8" s="1"/>
  <c r="AD665" i="8"/>
  <c r="AY665" i="8" s="1"/>
  <c r="AB592" i="8"/>
  <c r="AM592" i="8" s="1"/>
  <c r="AE211" i="8"/>
  <c r="AN211" i="8" s="1"/>
  <c r="AD676" i="8"/>
  <c r="AY676" i="8" s="1"/>
  <c r="AD600" i="8"/>
  <c r="AY600" i="8" s="1"/>
  <c r="AC162" i="8"/>
  <c r="AX162" i="8" s="1"/>
  <c r="AD767" i="8"/>
  <c r="AY767" i="8" s="1"/>
  <c r="AB455" i="8"/>
  <c r="AM455" i="8" s="1"/>
  <c r="AB441" i="8"/>
  <c r="AM441" i="8" s="1"/>
  <c r="AE492" i="8"/>
  <c r="AN492" i="8" s="1"/>
  <c r="AE760" i="8"/>
  <c r="AN760" i="8" s="1"/>
  <c r="AD200" i="8"/>
  <c r="AY200" i="8" s="1"/>
  <c r="AE588" i="8"/>
  <c r="AN588" i="8" s="1"/>
  <c r="AE650" i="8"/>
  <c r="AN650" i="8" s="1"/>
  <c r="AB864" i="8"/>
  <c r="AM864" i="8" s="1"/>
  <c r="BA864" i="8" s="1"/>
  <c r="BB864" i="8" s="1"/>
  <c r="AD659" i="8"/>
  <c r="AY659" i="8" s="1"/>
  <c r="AB928" i="8"/>
  <c r="AM928" i="8" s="1"/>
  <c r="AB707" i="8"/>
  <c r="AM707" i="8" s="1"/>
  <c r="AB705" i="8"/>
  <c r="AM705" i="8" s="1"/>
  <c r="AE80" i="8"/>
  <c r="AN80" i="8" s="1"/>
  <c r="AE671" i="8"/>
  <c r="AN671" i="8" s="1"/>
  <c r="AD903" i="8"/>
  <c r="AY903" i="8" s="1"/>
  <c r="AD793" i="8"/>
  <c r="AY793" i="8" s="1"/>
  <c r="AB1013" i="8"/>
  <c r="AM1013" i="8" s="1"/>
  <c r="BA1013" i="8" s="1"/>
  <c r="BB1013" i="8" s="1"/>
  <c r="AE682" i="8"/>
  <c r="AN682" i="8" s="1"/>
  <c r="AE448" i="8"/>
  <c r="AN448" i="8" s="1"/>
  <c r="AB280" i="8"/>
  <c r="AM280" i="8" s="1"/>
  <c r="AE770" i="8"/>
  <c r="AN770" i="8" s="1"/>
  <c r="AE309" i="8"/>
  <c r="AN309" i="8" s="1"/>
  <c r="AB179" i="8"/>
  <c r="AM179" i="8" s="1"/>
  <c r="AC666" i="8"/>
  <c r="AX666" i="8" s="1"/>
  <c r="AC1019" i="8"/>
  <c r="AX1019" i="8" s="1"/>
  <c r="AE818" i="8"/>
  <c r="AN818" i="8" s="1"/>
  <c r="AE467" i="8"/>
  <c r="AN467" i="8" s="1"/>
  <c r="AB170" i="8"/>
  <c r="AM170" i="8" s="1"/>
  <c r="AB912" i="8"/>
  <c r="AM912" i="8" s="1"/>
  <c r="AD485" i="8"/>
  <c r="AY485" i="8" s="1"/>
  <c r="AE665" i="8"/>
  <c r="AN665" i="8" s="1"/>
  <c r="BA665" i="8" s="1"/>
  <c r="BB665" i="8" s="1"/>
  <c r="AC540" i="8"/>
  <c r="AX540" i="8" s="1"/>
  <c r="BA540" i="8" s="1"/>
  <c r="BB540" i="8" s="1"/>
  <c r="AD592" i="8"/>
  <c r="AY592" i="8" s="1"/>
  <c r="AB318" i="8"/>
  <c r="AM318" i="8" s="1"/>
  <c r="AV741" i="8"/>
  <c r="AV94" i="8"/>
  <c r="AV419" i="8"/>
  <c r="AD945" i="8"/>
  <c r="AY945" i="8" s="1"/>
  <c r="AD837" i="8"/>
  <c r="AY837" i="8" s="1"/>
  <c r="AD366" i="8"/>
  <c r="AY366" i="8" s="1"/>
  <c r="AD346" i="8"/>
  <c r="AY346" i="8" s="1"/>
  <c r="AD492" i="8"/>
  <c r="AY492" i="8" s="1"/>
  <c r="AE767" i="8"/>
  <c r="AN767" i="8" s="1"/>
  <c r="AE455" i="8"/>
  <c r="AN455" i="8" s="1"/>
  <c r="AE441" i="8"/>
  <c r="AN441" i="8" s="1"/>
  <c r="AB601" i="8"/>
  <c r="AM601" i="8" s="1"/>
  <c r="AB774" i="8"/>
  <c r="AM774" i="8" s="1"/>
  <c r="BA774" i="8" s="1"/>
  <c r="BB774" i="8" s="1"/>
  <c r="AE200" i="8"/>
  <c r="AN200" i="8" s="1"/>
  <c r="AB851" i="8"/>
  <c r="AM851" i="8" s="1"/>
  <c r="AB591" i="8"/>
  <c r="AM591" i="8" s="1"/>
  <c r="AC864" i="8"/>
  <c r="AX864" i="8" s="1"/>
  <c r="AE659" i="8"/>
  <c r="AN659" i="8" s="1"/>
  <c r="AC928" i="8"/>
  <c r="AX928" i="8" s="1"/>
  <c r="AE707" i="8"/>
  <c r="AN707" i="8" s="1"/>
  <c r="AC819" i="8"/>
  <c r="AX819" i="8" s="1"/>
  <c r="AB931" i="8"/>
  <c r="AM931" i="8" s="1"/>
  <c r="BA931" i="8" s="1"/>
  <c r="BB931" i="8" s="1"/>
  <c r="AC88" i="8"/>
  <c r="AX88" i="8" s="1"/>
  <c r="AB923" i="8"/>
  <c r="AM923" i="8" s="1"/>
  <c r="AE903" i="8"/>
  <c r="AN903" i="8" s="1"/>
  <c r="AE793" i="8"/>
  <c r="AN793" i="8" s="1"/>
  <c r="AC1013" i="8"/>
  <c r="AX1013" i="8" s="1"/>
  <c r="AB432" i="8"/>
  <c r="AM432" i="8" s="1"/>
  <c r="AD280" i="8"/>
  <c r="AY280" i="8" s="1"/>
  <c r="AB154" i="8"/>
  <c r="AM154" i="8" s="1"/>
  <c r="BA154" i="8" s="1"/>
  <c r="BB154" i="8" s="1"/>
  <c r="AC817" i="8"/>
  <c r="AX817" i="8" s="1"/>
  <c r="AC179" i="8"/>
  <c r="AX179" i="8" s="1"/>
  <c r="AE666" i="8"/>
  <c r="AN666" i="8" s="1"/>
  <c r="AC762" i="8"/>
  <c r="AX762" i="8" s="1"/>
  <c r="AE1019" i="8"/>
  <c r="AN1019" i="8" s="1"/>
  <c r="AE170" i="8"/>
  <c r="AN170" i="8" s="1"/>
  <c r="AC912" i="8"/>
  <c r="AX912" i="8" s="1"/>
  <c r="AD168" i="8"/>
  <c r="AY168" i="8" s="1"/>
  <c r="AE485" i="8"/>
  <c r="AN485" i="8" s="1"/>
  <c r="AB540" i="8"/>
  <c r="AM540" i="8" s="1"/>
  <c r="AE592" i="8"/>
  <c r="AN592" i="8" s="1"/>
  <c r="AD318" i="8"/>
  <c r="AY318" i="8" s="1"/>
  <c r="AE465" i="8"/>
  <c r="AN465" i="8" s="1"/>
  <c r="AB659" i="8"/>
  <c r="AM659" i="8" s="1"/>
  <c r="AV484" i="8"/>
  <c r="AC118" i="8"/>
  <c r="AX118" i="8" s="1"/>
  <c r="AB577" i="8"/>
  <c r="AM577" i="8" s="1"/>
  <c r="BA577" i="8" s="1"/>
  <c r="BB577" i="8" s="1"/>
  <c r="AB712" i="8"/>
  <c r="AM712" i="8" s="1"/>
  <c r="AB801" i="8"/>
  <c r="AM801" i="8" s="1"/>
  <c r="AE391" i="8"/>
  <c r="AN391" i="8" s="1"/>
  <c r="AD191" i="8"/>
  <c r="AY191" i="8" s="1"/>
  <c r="AE946" i="8"/>
  <c r="AN946" i="8" s="1"/>
  <c r="AE461" i="8"/>
  <c r="AN461" i="8" s="1"/>
  <c r="AE130" i="8"/>
  <c r="AN130" i="8" s="1"/>
  <c r="AC895" i="8"/>
  <c r="AX895" i="8" s="1"/>
  <c r="BA895" i="8" s="1"/>
  <c r="BB895" i="8" s="1"/>
  <c r="AB721" i="8"/>
  <c r="AM721" i="8" s="1"/>
  <c r="AD511" i="8"/>
  <c r="AY511" i="8" s="1"/>
  <c r="AD596" i="8"/>
  <c r="AY596" i="8" s="1"/>
  <c r="AD882" i="8"/>
  <c r="AY882" i="8" s="1"/>
  <c r="AB381" i="8"/>
  <c r="AM381" i="8" s="1"/>
  <c r="BA381" i="8" s="1"/>
  <c r="BB381" i="8" s="1"/>
  <c r="AC484" i="8"/>
  <c r="AX484" i="8" s="1"/>
  <c r="AC768" i="8"/>
  <c r="AX768" i="8" s="1"/>
  <c r="AB806" i="8"/>
  <c r="AM806" i="8" s="1"/>
  <c r="AB775" i="8"/>
  <c r="AM775" i="8" s="1"/>
  <c r="AB1002" i="8"/>
  <c r="AM1002" i="8" s="1"/>
  <c r="AE856" i="8"/>
  <c r="AN856" i="8" s="1"/>
  <c r="AB483" i="8"/>
  <c r="AM483" i="8" s="1"/>
  <c r="AB937" i="8"/>
  <c r="AM937" i="8" s="1"/>
  <c r="AE69" i="8"/>
  <c r="AN69" i="8" s="1"/>
  <c r="AB465" i="8"/>
  <c r="AM465" i="8" s="1"/>
  <c r="BA465" i="8" s="1"/>
  <c r="BB465" i="8" s="1"/>
  <c r="AC536" i="8"/>
  <c r="AX536" i="8" s="1"/>
  <c r="BA536" i="8" s="1"/>
  <c r="BB536" i="8" s="1"/>
  <c r="AB180" i="8"/>
  <c r="AM180" i="8" s="1"/>
  <c r="AD54" i="8"/>
  <c r="AY54" i="8" s="1"/>
  <c r="AC45" i="8"/>
  <c r="AX45" i="8" s="1"/>
  <c r="AE577" i="8"/>
  <c r="AN577" i="8" s="1"/>
  <c r="AE712" i="8"/>
  <c r="AN712" i="8" s="1"/>
  <c r="AD599" i="8"/>
  <c r="AY599" i="8" s="1"/>
  <c r="AC801" i="8"/>
  <c r="AX801" i="8" s="1"/>
  <c r="AE191" i="8"/>
  <c r="AN191" i="8" s="1"/>
  <c r="BA191" i="8" s="1"/>
  <c r="BB191" i="8" s="1"/>
  <c r="AE895" i="8"/>
  <c r="AN895" i="8" s="1"/>
  <c r="AD835" i="8"/>
  <c r="AY835" i="8" s="1"/>
  <c r="AB829" i="8"/>
  <c r="AM829" i="8" s="1"/>
  <c r="AE511" i="8"/>
  <c r="AN511" i="8" s="1"/>
  <c r="AE882" i="8"/>
  <c r="AN882" i="8" s="1"/>
  <c r="AE484" i="8"/>
  <c r="AN484" i="8" s="1"/>
  <c r="BA484" i="8" s="1"/>
  <c r="BB484" i="8" s="1"/>
  <c r="AC806" i="8"/>
  <c r="AX806" i="8" s="1"/>
  <c r="AD1002" i="8"/>
  <c r="AY1002" i="8" s="1"/>
  <c r="AC483" i="8"/>
  <c r="AX483" i="8" s="1"/>
  <c r="AV45" i="8"/>
  <c r="AD740" i="8"/>
  <c r="AY740" i="8" s="1"/>
  <c r="AD946" i="8"/>
  <c r="AY946" i="8" s="1"/>
  <c r="AC712" i="8"/>
  <c r="AX712" i="8" s="1"/>
  <c r="AD45" i="8"/>
  <c r="AY45" i="8" s="1"/>
  <c r="AB454" i="8"/>
  <c r="AM454" i="8" s="1"/>
  <c r="AB1020" i="8"/>
  <c r="AM1020" i="8" s="1"/>
  <c r="AC54" i="8"/>
  <c r="AX54" i="8" s="1"/>
  <c r="AB599" i="8"/>
  <c r="AM599" i="8" s="1"/>
  <c r="AD801" i="8"/>
  <c r="AY801" i="8" s="1"/>
  <c r="AB661" i="8"/>
  <c r="AM661" i="8" s="1"/>
  <c r="AB757" i="8"/>
  <c r="AM757" i="8" s="1"/>
  <c r="AB835" i="8"/>
  <c r="AM835" i="8" s="1"/>
  <c r="AC829" i="8"/>
  <c r="AX829" i="8" s="1"/>
  <c r="AC251" i="8"/>
  <c r="AX251" i="8" s="1"/>
  <c r="AE806" i="8"/>
  <c r="AN806" i="8" s="1"/>
  <c r="AE1002" i="8"/>
  <c r="AN1002" i="8" s="1"/>
  <c r="AD483" i="8"/>
  <c r="AY483" i="8" s="1"/>
  <c r="AD201" i="8"/>
  <c r="AY201" i="8" s="1"/>
  <c r="AC532" i="8"/>
  <c r="AX532" i="8" s="1"/>
  <c r="AC946" i="8"/>
  <c r="AX946" i="8" s="1"/>
  <c r="AD712" i="8"/>
  <c r="AY712" i="8" s="1"/>
  <c r="AE1020" i="8"/>
  <c r="AN1020" i="8" s="1"/>
  <c r="AB54" i="8"/>
  <c r="AM54" i="8" s="1"/>
  <c r="AD266" i="8"/>
  <c r="AY266" i="8" s="1"/>
  <c r="AE801" i="8"/>
  <c r="AN801" i="8" s="1"/>
  <c r="AC661" i="8"/>
  <c r="AX661" i="8" s="1"/>
  <c r="AB145" i="8"/>
  <c r="AM145" i="8" s="1"/>
  <c r="AD757" i="8"/>
  <c r="AY757" i="8" s="1"/>
  <c r="AB130" i="8"/>
  <c r="AM130" i="8" s="1"/>
  <c r="AC835" i="8"/>
  <c r="AX835" i="8" s="1"/>
  <c r="AD829" i="8"/>
  <c r="AY829" i="8" s="1"/>
  <c r="AB251" i="8"/>
  <c r="AM251" i="8" s="1"/>
  <c r="AC330" i="8"/>
  <c r="AX330" i="8" s="1"/>
  <c r="AC148" i="8"/>
  <c r="AX148" i="8" s="1"/>
  <c r="AE638" i="8"/>
  <c r="AN638" i="8" s="1"/>
  <c r="AB481" i="8"/>
  <c r="AM481" i="8" s="1"/>
  <c r="AB823" i="8"/>
  <c r="AM823" i="8" s="1"/>
  <c r="AE483" i="8"/>
  <c r="AN483" i="8" s="1"/>
  <c r="AB532" i="8"/>
  <c r="AM532" i="8" s="1"/>
  <c r="AV643" i="8"/>
  <c r="AV240" i="8"/>
  <c r="AE54" i="8"/>
  <c r="AN54" i="8" s="1"/>
  <c r="AD661" i="8"/>
  <c r="AY661" i="8" s="1"/>
  <c r="AC757" i="8"/>
  <c r="AX757" i="8" s="1"/>
  <c r="AE829" i="8"/>
  <c r="AN829" i="8" s="1"/>
  <c r="AD251" i="8"/>
  <c r="AY251" i="8" s="1"/>
  <c r="AC481" i="8"/>
  <c r="AX481" i="8" s="1"/>
  <c r="AC823" i="8"/>
  <c r="AX823" i="8" s="1"/>
  <c r="AE532" i="8"/>
  <c r="AN532" i="8" s="1"/>
  <c r="AB230" i="8"/>
  <c r="AM230" i="8" s="1"/>
  <c r="AB391" i="8"/>
  <c r="AM391" i="8" s="1"/>
  <c r="AE661" i="8"/>
  <c r="AN661" i="8" s="1"/>
  <c r="AE757" i="8"/>
  <c r="AN757" i="8" s="1"/>
  <c r="AB74" i="8"/>
  <c r="AM74" i="8" s="1"/>
  <c r="AE251" i="8"/>
  <c r="AN251" i="8" s="1"/>
  <c r="AC336" i="8"/>
  <c r="AX336" i="8" s="1"/>
  <c r="BA336" i="8" s="1"/>
  <c r="BB336" i="8" s="1"/>
  <c r="AE481" i="8"/>
  <c r="AN481" i="8" s="1"/>
  <c r="AE823" i="8"/>
  <c r="AN823" i="8" s="1"/>
  <c r="AB212" i="8"/>
  <c r="AM212" i="8" s="1"/>
  <c r="AB45" i="8"/>
  <c r="AM45" i="8" s="1"/>
  <c r="AE216" i="8"/>
  <c r="AN216" i="8" s="1"/>
  <c r="AV911" i="8"/>
  <c r="AC814" i="8"/>
  <c r="AX814" i="8" s="1"/>
  <c r="AB272" i="8"/>
  <c r="AM272" i="8" s="1"/>
  <c r="AC397" i="8"/>
  <c r="AX397" i="8" s="1"/>
  <c r="AV80" i="8"/>
  <c r="AV672" i="8"/>
  <c r="AC1021" i="8"/>
  <c r="AX1021" i="8" s="1"/>
  <c r="AC679" i="8"/>
  <c r="AX679" i="8" s="1"/>
  <c r="AD505" i="8"/>
  <c r="AY505" i="8" s="1"/>
  <c r="AE124" i="8"/>
  <c r="AN124" i="8" s="1"/>
  <c r="AC312" i="8"/>
  <c r="AX312" i="8" s="1"/>
  <c r="AB581" i="8"/>
  <c r="AM581" i="8" s="1"/>
  <c r="AD936" i="8"/>
  <c r="AY936" i="8" s="1"/>
  <c r="AB642" i="8"/>
  <c r="AM642" i="8" s="1"/>
  <c r="AB701" i="8"/>
  <c r="AM701" i="8" s="1"/>
  <c r="AD932" i="8"/>
  <c r="AY932" i="8" s="1"/>
  <c r="AB933" i="8"/>
  <c r="AM933" i="8" s="1"/>
  <c r="AB991" i="8"/>
  <c r="AM991" i="8" s="1"/>
  <c r="AB936" i="8"/>
  <c r="AM936" i="8" s="1"/>
  <c r="AD216" i="8"/>
  <c r="AY216" i="8" s="1"/>
  <c r="AD301" i="8"/>
  <c r="AY301" i="8" s="1"/>
  <c r="AB927" i="8"/>
  <c r="AM927" i="8" s="1"/>
  <c r="AV159" i="8"/>
  <c r="AB354" i="8"/>
  <c r="AM354" i="8" s="1"/>
  <c r="AD73" i="8"/>
  <c r="AY73" i="8" s="1"/>
  <c r="AC30" i="8"/>
  <c r="AX30" i="8" s="1"/>
  <c r="AC991" i="8"/>
  <c r="AX991" i="8" s="1"/>
  <c r="AB234" i="8"/>
  <c r="AM234" i="8" s="1"/>
  <c r="AB505" i="8"/>
  <c r="AM505" i="8" s="1"/>
  <c r="AC933" i="8"/>
  <c r="AX933" i="8" s="1"/>
  <c r="AE701" i="8"/>
  <c r="AN701" i="8" s="1"/>
  <c r="AD354" i="8"/>
  <c r="AY354" i="8" s="1"/>
  <c r="AC642" i="8"/>
  <c r="AX642" i="8" s="1"/>
  <c r="AD927" i="8"/>
  <c r="AY927" i="8" s="1"/>
  <c r="AE985" i="8"/>
  <c r="AN985" i="8" s="1"/>
  <c r="AB814" i="8"/>
  <c r="AM814" i="8" s="1"/>
  <c r="AD775" i="8"/>
  <c r="AY775" i="8" s="1"/>
  <c r="AC581" i="8"/>
  <c r="AX581" i="8" s="1"/>
  <c r="AE733" i="8"/>
  <c r="AN733" i="8" s="1"/>
  <c r="AB1028" i="8"/>
  <c r="AM1028" i="8" s="1"/>
  <c r="AE397" i="8"/>
  <c r="AN397" i="8" s="1"/>
  <c r="AB862" i="8"/>
  <c r="AM862" i="8" s="1"/>
  <c r="AB40" i="8"/>
  <c r="AM40" i="8" s="1"/>
  <c r="AB36" i="8"/>
  <c r="AM36" i="8" s="1"/>
  <c r="AE239" i="8"/>
  <c r="AN239" i="8" s="1"/>
  <c r="BA239" i="8" s="1"/>
  <c r="BB239" i="8" s="1"/>
  <c r="AB713" i="8"/>
  <c r="AM713" i="8" s="1"/>
  <c r="AV890" i="8"/>
  <c r="AV37" i="8"/>
  <c r="AB538" i="8"/>
  <c r="AM538" i="8" s="1"/>
  <c r="AB672" i="8"/>
  <c r="AM672" i="8" s="1"/>
  <c r="AV527" i="8"/>
  <c r="AB762" i="8"/>
  <c r="AM762" i="8" s="1"/>
  <c r="AV312" i="8"/>
  <c r="AV86" i="8"/>
  <c r="AC505" i="8"/>
  <c r="AX505" i="8" s="1"/>
  <c r="AD522" i="8"/>
  <c r="AY522" i="8" s="1"/>
  <c r="AD642" i="8"/>
  <c r="AY642" i="8" s="1"/>
  <c r="AD30" i="8"/>
  <c r="AY30" i="8" s="1"/>
  <c r="AC936" i="8"/>
  <c r="AX936" i="8" s="1"/>
  <c r="AD991" i="8"/>
  <c r="AY991" i="8" s="1"/>
  <c r="AB1021" i="8"/>
  <c r="AM1021" i="8" s="1"/>
  <c r="AB30" i="8"/>
  <c r="AM30" i="8" s="1"/>
  <c r="AC234" i="8"/>
  <c r="AX234" i="8" s="1"/>
  <c r="AE505" i="8"/>
  <c r="AN505" i="8" s="1"/>
  <c r="AC672" i="8"/>
  <c r="AX672" i="8" s="1"/>
  <c r="AE933" i="8"/>
  <c r="AN933" i="8" s="1"/>
  <c r="AE354" i="8"/>
  <c r="AN354" i="8" s="1"/>
  <c r="AE642" i="8"/>
  <c r="AN642" i="8" s="1"/>
  <c r="AC927" i="8"/>
  <c r="AX927" i="8" s="1"/>
  <c r="AB73" i="8"/>
  <c r="AM73" i="8" s="1"/>
  <c r="AC301" i="8"/>
  <c r="AX301" i="8" s="1"/>
  <c r="AD814" i="8"/>
  <c r="AY814" i="8" s="1"/>
  <c r="AB522" i="8"/>
  <c r="AM522" i="8" s="1"/>
  <c r="AB932" i="8"/>
  <c r="AM932" i="8" s="1"/>
  <c r="AB859" i="8"/>
  <c r="AM859" i="8" s="1"/>
  <c r="AE581" i="8"/>
  <c r="AN581" i="8" s="1"/>
  <c r="AV30" i="8"/>
  <c r="AV399" i="8"/>
  <c r="BA399" i="8" s="1"/>
  <c r="BB399" i="8" s="1"/>
  <c r="AD312" i="8"/>
  <c r="AY312" i="8" s="1"/>
  <c r="AB301" i="8"/>
  <c r="AM301" i="8" s="1"/>
  <c r="AE1021" i="8"/>
  <c r="AN1021" i="8" s="1"/>
  <c r="AD234" i="8"/>
  <c r="AY234" i="8" s="1"/>
  <c r="AD672" i="8"/>
  <c r="AY672" i="8" s="1"/>
  <c r="AE927" i="8"/>
  <c r="AN927" i="8" s="1"/>
  <c r="AC159" i="8"/>
  <c r="AX159" i="8" s="1"/>
  <c r="AE301" i="8"/>
  <c r="AN301" i="8" s="1"/>
  <c r="AE814" i="8"/>
  <c r="AN814" i="8" s="1"/>
  <c r="AC522" i="8"/>
  <c r="AX522" i="8" s="1"/>
  <c r="AC932" i="8"/>
  <c r="AX932" i="8" s="1"/>
  <c r="AC859" i="8"/>
  <c r="AX859" i="8" s="1"/>
  <c r="AC124" i="8"/>
  <c r="AX124" i="8" s="1"/>
  <c r="AC436" i="8"/>
  <c r="AX436" i="8" s="1"/>
  <c r="AE234" i="8"/>
  <c r="AN234" i="8" s="1"/>
  <c r="AB827" i="8"/>
  <c r="AM827" i="8" s="1"/>
  <c r="AE159" i="8"/>
  <c r="AN159" i="8" s="1"/>
  <c r="AC73" i="8"/>
  <c r="AX73" i="8" s="1"/>
  <c r="AE522" i="8"/>
  <c r="AN522" i="8" s="1"/>
  <c r="AE932" i="8"/>
  <c r="AN932" i="8" s="1"/>
  <c r="AD859" i="8"/>
  <c r="AY859" i="8" s="1"/>
  <c r="AB984" i="8"/>
  <c r="AM984" i="8" s="1"/>
  <c r="AB312" i="8"/>
  <c r="AM312" i="8" s="1"/>
  <c r="AC272" i="8"/>
  <c r="AX272" i="8" s="1"/>
  <c r="AD1021" i="8"/>
  <c r="AY1021" i="8" s="1"/>
  <c r="AD984" i="8"/>
  <c r="AY984" i="8" s="1"/>
  <c r="AD581" i="8"/>
  <c r="AY581" i="8" s="1"/>
  <c r="AD159" i="8"/>
  <c r="AY159" i="8" s="1"/>
  <c r="BA424" i="8"/>
  <c r="BB424" i="8" s="1"/>
  <c r="AE272" i="8"/>
  <c r="AN272" i="8" s="1"/>
  <c r="AB679" i="8"/>
  <c r="AM679" i="8" s="1"/>
  <c r="AD911" i="8"/>
  <c r="AY911" i="8" s="1"/>
  <c r="AD436" i="8"/>
  <c r="AY436" i="8" s="1"/>
  <c r="AB911" i="8"/>
  <c r="AM911" i="8" s="1"/>
  <c r="AC827" i="8"/>
  <c r="AX827" i="8" s="1"/>
  <c r="AE73" i="8"/>
  <c r="AN73" i="8" s="1"/>
  <c r="AE859" i="8"/>
  <c r="AN859" i="8" s="1"/>
  <c r="AE678" i="8"/>
  <c r="AN678" i="8" s="1"/>
  <c r="AC984" i="8"/>
  <c r="AX984" i="8" s="1"/>
  <c r="AV436" i="8"/>
  <c r="AB124" i="8"/>
  <c r="AM124" i="8" s="1"/>
  <c r="AD124" i="8"/>
  <c r="AY124" i="8" s="1"/>
  <c r="AD679" i="8"/>
  <c r="AY679" i="8" s="1"/>
  <c r="AE911" i="8"/>
  <c r="AN911" i="8" s="1"/>
  <c r="AE436" i="8"/>
  <c r="AN436" i="8" s="1"/>
  <c r="AD701" i="8"/>
  <c r="AY701" i="8" s="1"/>
  <c r="AD827" i="8"/>
  <c r="AY827" i="8" s="1"/>
  <c r="AE984" i="8"/>
  <c r="AN984" i="8" s="1"/>
  <c r="AE679" i="8"/>
  <c r="AN679" i="8" s="1"/>
  <c r="AD933" i="8"/>
  <c r="AY933" i="8" s="1"/>
  <c r="AC701" i="8"/>
  <c r="AX701" i="8" s="1"/>
  <c r="AC354" i="8"/>
  <c r="AX354" i="8" s="1"/>
  <c r="AE827" i="8"/>
  <c r="AN827" i="8" s="1"/>
  <c r="AB216" i="8"/>
  <c r="AM216" i="8" s="1"/>
  <c r="AB397" i="8"/>
  <c r="AM397" i="8" s="1"/>
  <c r="AV936" i="8"/>
  <c r="AV991" i="8"/>
  <c r="AC186" i="8"/>
  <c r="AX186" i="8" s="1"/>
  <c r="AV88" i="8"/>
  <c r="AC612" i="8"/>
  <c r="AX612" i="8" s="1"/>
  <c r="BA612" i="8" s="1"/>
  <c r="BB612" i="8" s="1"/>
  <c r="AD66" i="8"/>
  <c r="AY66" i="8" s="1"/>
  <c r="AB330" i="8"/>
  <c r="AM330" i="8" s="1"/>
  <c r="AB784" i="8"/>
  <c r="AM784" i="8" s="1"/>
  <c r="AB733" i="8"/>
  <c r="AM733" i="8" s="1"/>
  <c r="AB22" i="8"/>
  <c r="AM22" i="8" s="1"/>
  <c r="AV851" i="8"/>
  <c r="BA851" i="8" s="1"/>
  <c r="BB851" i="8" s="1"/>
  <c r="AE888" i="8"/>
  <c r="AN888" i="8" s="1"/>
  <c r="AB1010" i="8"/>
  <c r="AM1010" i="8" s="1"/>
  <c r="AV900" i="8"/>
  <c r="AV493" i="8"/>
  <c r="AV863" i="8"/>
  <c r="AE775" i="8"/>
  <c r="AN775" i="8" s="1"/>
  <c r="AB186" i="8"/>
  <c r="AM186" i="8" s="1"/>
  <c r="AB951" i="8"/>
  <c r="AM951" i="8" s="1"/>
  <c r="AV200" i="8"/>
  <c r="AE317" i="8"/>
  <c r="AN317" i="8" s="1"/>
  <c r="BA317" i="8" s="1"/>
  <c r="BB317" i="8" s="1"/>
  <c r="AC276" i="8"/>
  <c r="AX276" i="8" s="1"/>
  <c r="AC944" i="8"/>
  <c r="AX944" i="8" s="1"/>
  <c r="AC985" i="8"/>
  <c r="AX985" i="8" s="1"/>
  <c r="AC101" i="8"/>
  <c r="AX101" i="8" s="1"/>
  <c r="AE63" i="8"/>
  <c r="AN63" i="8" s="1"/>
  <c r="BA63" i="8" s="1"/>
  <c r="BB63" i="8" s="1"/>
  <c r="AB150" i="8"/>
  <c r="AM150" i="8" s="1"/>
  <c r="AB66" i="8"/>
  <c r="AM66" i="8" s="1"/>
  <c r="AB348" i="8"/>
  <c r="AM348" i="8" s="1"/>
  <c r="AE148" i="8"/>
  <c r="AN148" i="8" s="1"/>
  <c r="AB786" i="8"/>
  <c r="AM786" i="8" s="1"/>
  <c r="BA786" i="8" s="1"/>
  <c r="BB786" i="8" s="1"/>
  <c r="AD970" i="8"/>
  <c r="AY970" i="8" s="1"/>
  <c r="AC638" i="8"/>
  <c r="AX638" i="8" s="1"/>
  <c r="AE784" i="8"/>
  <c r="AN784" i="8" s="1"/>
  <c r="AC733" i="8"/>
  <c r="AX733" i="8" s="1"/>
  <c r="AE186" i="8"/>
  <c r="AN186" i="8" s="1"/>
  <c r="AE248" i="8"/>
  <c r="AN248" i="8" s="1"/>
  <c r="AB1008" i="8"/>
  <c r="AM1008" i="8" s="1"/>
  <c r="AE988" i="8"/>
  <c r="AN988" i="8" s="1"/>
  <c r="AE340" i="8"/>
  <c r="AN340" i="8" s="1"/>
  <c r="AB86" i="8"/>
  <c r="AM86" i="8" s="1"/>
  <c r="AC714" i="8"/>
  <c r="AX714" i="8" s="1"/>
  <c r="AV862" i="8"/>
  <c r="AV534" i="8"/>
  <c r="BA534" i="8" s="1"/>
  <c r="BB534" i="8" s="1"/>
  <c r="AV276" i="8"/>
  <c r="AV268" i="8"/>
  <c r="BA268" i="8" s="1"/>
  <c r="BB268" i="8" s="1"/>
  <c r="AV601" i="8"/>
  <c r="AV9" i="8"/>
  <c r="BA9" i="8" s="1"/>
  <c r="BB9" i="8" s="1"/>
  <c r="AV940" i="8"/>
  <c r="BA940" i="8" s="1"/>
  <c r="BB940" i="8" s="1"/>
  <c r="AV376" i="8"/>
  <c r="BA376" i="8" s="1"/>
  <c r="BB376" i="8" s="1"/>
  <c r="AV548" i="8"/>
  <c r="BA548" i="8" s="1"/>
  <c r="BB548" i="8" s="1"/>
  <c r="AV342" i="8"/>
  <c r="AV22" i="8"/>
  <c r="AV7" i="8"/>
  <c r="BA7" i="8" s="1"/>
  <c r="BB7" i="8" s="1"/>
  <c r="AV62" i="8"/>
  <c r="AV713" i="8"/>
  <c r="AV136" i="8"/>
  <c r="AC19" i="8"/>
  <c r="AX19" i="8" s="1"/>
  <c r="AV519" i="8"/>
  <c r="BA519" i="8" s="1"/>
  <c r="BB519" i="8" s="1"/>
  <c r="BA941" i="8"/>
  <c r="BB941" i="8" s="1"/>
  <c r="AD91" i="8"/>
  <c r="AY91" i="8" s="1"/>
  <c r="AD560" i="8"/>
  <c r="AY560" i="8" s="1"/>
  <c r="AD102" i="8"/>
  <c r="AY102" i="8" s="1"/>
  <c r="AC147" i="8"/>
  <c r="AX147" i="8" s="1"/>
  <c r="AV916" i="8"/>
  <c r="AD916" i="8"/>
  <c r="AY916" i="8" s="1"/>
  <c r="AB916" i="8"/>
  <c r="AM916" i="8" s="1"/>
  <c r="AV374" i="8"/>
  <c r="AE374" i="8"/>
  <c r="AN374" i="8" s="1"/>
  <c r="AC374" i="8"/>
  <c r="AX374" i="8" s="1"/>
  <c r="AD374" i="8"/>
  <c r="AY374" i="8" s="1"/>
  <c r="AE789" i="8"/>
  <c r="AN789" i="8" s="1"/>
  <c r="AV789" i="8"/>
  <c r="AB789" i="8"/>
  <c r="AM789" i="8" s="1"/>
  <c r="AC789" i="8"/>
  <c r="AX789" i="8" s="1"/>
  <c r="AV509" i="8"/>
  <c r="AB509" i="8"/>
  <c r="AM509" i="8" s="1"/>
  <c r="AC509" i="8"/>
  <c r="AX509" i="8" s="1"/>
  <c r="AV208" i="8"/>
  <c r="AC208" i="8"/>
  <c r="AX208" i="8" s="1"/>
  <c r="AE208" i="8"/>
  <c r="AN208" i="8" s="1"/>
  <c r="AB208" i="8"/>
  <c r="AM208" i="8" s="1"/>
  <c r="AD208" i="8"/>
  <c r="AY208" i="8" s="1"/>
  <c r="AV736" i="8"/>
  <c r="AE736" i="8"/>
  <c r="AN736" i="8" s="1"/>
  <c r="AD736" i="8"/>
  <c r="AY736" i="8" s="1"/>
  <c r="AB736" i="8"/>
  <c r="AM736" i="8" s="1"/>
  <c r="AE744" i="8"/>
  <c r="AN744" i="8" s="1"/>
  <c r="AB744" i="8"/>
  <c r="AM744" i="8" s="1"/>
  <c r="AV744" i="8"/>
  <c r="AC744" i="8"/>
  <c r="AX744" i="8" s="1"/>
  <c r="AV780" i="8"/>
  <c r="AE780" i="8"/>
  <c r="AN780" i="8" s="1"/>
  <c r="AC780" i="8"/>
  <c r="AX780" i="8" s="1"/>
  <c r="AB780" i="8"/>
  <c r="AM780" i="8" s="1"/>
  <c r="AV697" i="8"/>
  <c r="AD697" i="8"/>
  <c r="AY697" i="8" s="1"/>
  <c r="AC697" i="8"/>
  <c r="AX697" i="8" s="1"/>
  <c r="AB697" i="8"/>
  <c r="AM697" i="8" s="1"/>
  <c r="AV560" i="8"/>
  <c r="AE560" i="8"/>
  <c r="AN560" i="8" s="1"/>
  <c r="AB560" i="8"/>
  <c r="AM560" i="8" s="1"/>
  <c r="AC560" i="8"/>
  <c r="AX560" i="8" s="1"/>
  <c r="AE11" i="8"/>
  <c r="AN11" i="8" s="1"/>
  <c r="AV11" i="8"/>
  <c r="AC11" i="8"/>
  <c r="AX11" i="8" s="1"/>
  <c r="AV684" i="8"/>
  <c r="AE684" i="8"/>
  <c r="AN684" i="8" s="1"/>
  <c r="AB684" i="8"/>
  <c r="AM684" i="8" s="1"/>
  <c r="AV93" i="8"/>
  <c r="AE93" i="8"/>
  <c r="AN93" i="8" s="1"/>
  <c r="AC93" i="8"/>
  <c r="AX93" i="8" s="1"/>
  <c r="AB93" i="8"/>
  <c r="AM93" i="8" s="1"/>
  <c r="AV904" i="8"/>
  <c r="AE904" i="8"/>
  <c r="AN904" i="8" s="1"/>
  <c r="AD904" i="8"/>
  <c r="AY904" i="8" s="1"/>
  <c r="AC904" i="8"/>
  <c r="AX904" i="8" s="1"/>
  <c r="AB904" i="8"/>
  <c r="AM904" i="8" s="1"/>
  <c r="AV523" i="8"/>
  <c r="AE523" i="8"/>
  <c r="AN523" i="8" s="1"/>
  <c r="AD523" i="8"/>
  <c r="AY523" i="8" s="1"/>
  <c r="AC523" i="8"/>
  <c r="AX523" i="8" s="1"/>
  <c r="AV885" i="8"/>
  <c r="AE885" i="8"/>
  <c r="AN885" i="8" s="1"/>
  <c r="AB885" i="8"/>
  <c r="AM885" i="8" s="1"/>
  <c r="AC885" i="8"/>
  <c r="AX885" i="8" s="1"/>
  <c r="AV138" i="8"/>
  <c r="AE138" i="8"/>
  <c r="AN138" i="8" s="1"/>
  <c r="AB138" i="8"/>
  <c r="AM138" i="8" s="1"/>
  <c r="AC138" i="8"/>
  <c r="AX138" i="8" s="1"/>
  <c r="AD138" i="8"/>
  <c r="AY138" i="8" s="1"/>
  <c r="AE322" i="8"/>
  <c r="AN322" i="8" s="1"/>
  <c r="AB322" i="8"/>
  <c r="AM322" i="8" s="1"/>
  <c r="AC322" i="8"/>
  <c r="AX322" i="8" s="1"/>
  <c r="AV322" i="8"/>
  <c r="AD322" i="8"/>
  <c r="AY322" i="8" s="1"/>
  <c r="AV103" i="8"/>
  <c r="AE103" i="8"/>
  <c r="AN103" i="8" s="1"/>
  <c r="AD103" i="8"/>
  <c r="AY103" i="8" s="1"/>
  <c r="AC103" i="8"/>
  <c r="AX103" i="8" s="1"/>
  <c r="AB103" i="8"/>
  <c r="AM103" i="8" s="1"/>
  <c r="AV14" i="8"/>
  <c r="AE14" i="8"/>
  <c r="AN14" i="8" s="1"/>
  <c r="AD14" i="8"/>
  <c r="AY14" i="8" s="1"/>
  <c r="AC14" i="8"/>
  <c r="AX14" i="8" s="1"/>
  <c r="AB14" i="8"/>
  <c r="AM14" i="8" s="1"/>
  <c r="AE116" i="8"/>
  <c r="AN116" i="8" s="1"/>
  <c r="AV116" i="8"/>
  <c r="AB116" i="8"/>
  <c r="AM116" i="8" s="1"/>
  <c r="AC116" i="8"/>
  <c r="AX116" i="8" s="1"/>
  <c r="AD116" i="8"/>
  <c r="AY116" i="8" s="1"/>
  <c r="AV897" i="8"/>
  <c r="AC897" i="8"/>
  <c r="AX897" i="8" s="1"/>
  <c r="AD897" i="8"/>
  <c r="AY897" i="8" s="1"/>
  <c r="AB897" i="8"/>
  <c r="AM897" i="8" s="1"/>
  <c r="AV663" i="8"/>
  <c r="AE663" i="8"/>
  <c r="AN663" i="8" s="1"/>
  <c r="AC663" i="8"/>
  <c r="AX663" i="8" s="1"/>
  <c r="AD663" i="8"/>
  <c r="AY663" i="8" s="1"/>
  <c r="AB663" i="8"/>
  <c r="AM663" i="8" s="1"/>
  <c r="AV822" i="8"/>
  <c r="AE822" i="8"/>
  <c r="AN822" i="8" s="1"/>
  <c r="AC822" i="8"/>
  <c r="AX822" i="8" s="1"/>
  <c r="AD822" i="8"/>
  <c r="AY822" i="8" s="1"/>
  <c r="AB822" i="8"/>
  <c r="AM822" i="8" s="1"/>
  <c r="AV306" i="8"/>
  <c r="AE306" i="8"/>
  <c r="AN306" i="8" s="1"/>
  <c r="AD306" i="8"/>
  <c r="AY306" i="8" s="1"/>
  <c r="AB306" i="8"/>
  <c r="AM306" i="8" s="1"/>
  <c r="AC306" i="8"/>
  <c r="AX306" i="8" s="1"/>
  <c r="AV798" i="8"/>
  <c r="AC798" i="8"/>
  <c r="AX798" i="8" s="1"/>
  <c r="AB798" i="8"/>
  <c r="AM798" i="8" s="1"/>
  <c r="AE798" i="8"/>
  <c r="AN798" i="8" s="1"/>
  <c r="AD798" i="8"/>
  <c r="AY798" i="8" s="1"/>
  <c r="AV925" i="8"/>
  <c r="AE925" i="8"/>
  <c r="AN925" i="8" s="1"/>
  <c r="AC925" i="8"/>
  <c r="AX925" i="8" s="1"/>
  <c r="AB925" i="8"/>
  <c r="AM925" i="8" s="1"/>
  <c r="AD925" i="8"/>
  <c r="AY925" i="8" s="1"/>
  <c r="AV972" i="8"/>
  <c r="AE972" i="8"/>
  <c r="AN972" i="8" s="1"/>
  <c r="AC972" i="8"/>
  <c r="AX972" i="8" s="1"/>
  <c r="AB972" i="8"/>
  <c r="AM972" i="8" s="1"/>
  <c r="AV865" i="8"/>
  <c r="AD865" i="8"/>
  <c r="AY865" i="8" s="1"/>
  <c r="AB865" i="8"/>
  <c r="AM865" i="8" s="1"/>
  <c r="AE865" i="8"/>
  <c r="AN865" i="8" s="1"/>
  <c r="AC865" i="8"/>
  <c r="AX865" i="8" s="1"/>
  <c r="AV236" i="8"/>
  <c r="AE236" i="8"/>
  <c r="AN236" i="8" s="1"/>
  <c r="AB236" i="8"/>
  <c r="AM236" i="8" s="1"/>
  <c r="AD236" i="8"/>
  <c r="AY236" i="8" s="1"/>
  <c r="AC236" i="8"/>
  <c r="AX236" i="8" s="1"/>
  <c r="AV751" i="8"/>
  <c r="AB751" i="8"/>
  <c r="AM751" i="8" s="1"/>
  <c r="AC751" i="8"/>
  <c r="AX751" i="8" s="1"/>
  <c r="AE751" i="8"/>
  <c r="AN751" i="8" s="1"/>
  <c r="AV463" i="8"/>
  <c r="AE463" i="8"/>
  <c r="AN463" i="8" s="1"/>
  <c r="AC463" i="8"/>
  <c r="AX463" i="8" s="1"/>
  <c r="AV563" i="8"/>
  <c r="AE563" i="8"/>
  <c r="AN563" i="8" s="1"/>
  <c r="AD563" i="8"/>
  <c r="AY563" i="8" s="1"/>
  <c r="AC563" i="8"/>
  <c r="AX563" i="8" s="1"/>
  <c r="AB563" i="8"/>
  <c r="AM563" i="8" s="1"/>
  <c r="AB641" i="8"/>
  <c r="AM641" i="8" s="1"/>
  <c r="AV641" i="8"/>
  <c r="AE641" i="8"/>
  <c r="AN641" i="8" s="1"/>
  <c r="AC641" i="8"/>
  <c r="AX641" i="8" s="1"/>
  <c r="AD641" i="8"/>
  <c r="AY641" i="8" s="1"/>
  <c r="AE308" i="8"/>
  <c r="AN308" i="8" s="1"/>
  <c r="AC308" i="8"/>
  <c r="AX308" i="8" s="1"/>
  <c r="AB308" i="8"/>
  <c r="AM308" i="8" s="1"/>
  <c r="AV308" i="8"/>
  <c r="AD308" i="8"/>
  <c r="AY308" i="8" s="1"/>
  <c r="AV34" i="8"/>
  <c r="AE34" i="8"/>
  <c r="AN34" i="8" s="1"/>
  <c r="AC34" i="8"/>
  <c r="AX34" i="8" s="1"/>
  <c r="AB34" i="8"/>
  <c r="AM34" i="8" s="1"/>
  <c r="AV183" i="8"/>
  <c r="AE183" i="8"/>
  <c r="AN183" i="8" s="1"/>
  <c r="AC183" i="8"/>
  <c r="AX183" i="8" s="1"/>
  <c r="AE316" i="8"/>
  <c r="AN316" i="8" s="1"/>
  <c r="AC316" i="8"/>
  <c r="AX316" i="8" s="1"/>
  <c r="AV316" i="8"/>
  <c r="AB316" i="8"/>
  <c r="AM316" i="8" s="1"/>
  <c r="AV815" i="8"/>
  <c r="AC815" i="8"/>
  <c r="AX815" i="8" s="1"/>
  <c r="AE815" i="8"/>
  <c r="AN815" i="8" s="1"/>
  <c r="AD815" i="8"/>
  <c r="AY815" i="8" s="1"/>
  <c r="AB815" i="8"/>
  <c r="AM815" i="8" s="1"/>
  <c r="AV440" i="8"/>
  <c r="AE440" i="8"/>
  <c r="AN440" i="8" s="1"/>
  <c r="AB440" i="8"/>
  <c r="AM440" i="8" s="1"/>
  <c r="AV331" i="8"/>
  <c r="AE331" i="8"/>
  <c r="AN331" i="8" s="1"/>
  <c r="AC331" i="8"/>
  <c r="AX331" i="8" s="1"/>
  <c r="AB331" i="8"/>
  <c r="AM331" i="8" s="1"/>
  <c r="AE78" i="8"/>
  <c r="AN78" i="8" s="1"/>
  <c r="AV78" i="8"/>
  <c r="AB78" i="8"/>
  <c r="AM78" i="8" s="1"/>
  <c r="AV246" i="8"/>
  <c r="AC246" i="8"/>
  <c r="AX246" i="8" s="1"/>
  <c r="AB246" i="8"/>
  <c r="AM246" i="8" s="1"/>
  <c r="AE246" i="8"/>
  <c r="AN246" i="8" s="1"/>
  <c r="AD246" i="8"/>
  <c r="AY246" i="8" s="1"/>
  <c r="AV587" i="8"/>
  <c r="AC587" i="8"/>
  <c r="AX587" i="8" s="1"/>
  <c r="AE587" i="8"/>
  <c r="AN587" i="8" s="1"/>
  <c r="AB587" i="8"/>
  <c r="AM587" i="8" s="1"/>
  <c r="AD587" i="8"/>
  <c r="AY587" i="8" s="1"/>
  <c r="AE192" i="8"/>
  <c r="AN192" i="8" s="1"/>
  <c r="AC192" i="8"/>
  <c r="AX192" i="8" s="1"/>
  <c r="AB192" i="8"/>
  <c r="AM192" i="8" s="1"/>
  <c r="AD192" i="8"/>
  <c r="AY192" i="8" s="1"/>
  <c r="AV408" i="8"/>
  <c r="AB408" i="8"/>
  <c r="AM408" i="8" s="1"/>
  <c r="AE408" i="8"/>
  <c r="AN408" i="8" s="1"/>
  <c r="AV764" i="8"/>
  <c r="AE764" i="8"/>
  <c r="AN764" i="8" s="1"/>
  <c r="AC764" i="8"/>
  <c r="AX764" i="8" s="1"/>
  <c r="AV738" i="8"/>
  <c r="AE738" i="8"/>
  <c r="AN738" i="8" s="1"/>
  <c r="AB738" i="8"/>
  <c r="AM738" i="8" s="1"/>
  <c r="AC738" i="8"/>
  <c r="AX738" i="8" s="1"/>
  <c r="AV702" i="8"/>
  <c r="AE702" i="8"/>
  <c r="AN702" i="8" s="1"/>
  <c r="AB702" i="8"/>
  <c r="AM702" i="8" s="1"/>
  <c r="AC702" i="8"/>
  <c r="AX702" i="8" s="1"/>
  <c r="AV475" i="8"/>
  <c r="AE475" i="8"/>
  <c r="AN475" i="8" s="1"/>
  <c r="AB475" i="8"/>
  <c r="AM475" i="8" s="1"/>
  <c r="AC475" i="8"/>
  <c r="AX475" i="8" s="1"/>
  <c r="AV151" i="8"/>
  <c r="AE151" i="8"/>
  <c r="AN151" i="8" s="1"/>
  <c r="AB151" i="8"/>
  <c r="AM151" i="8" s="1"/>
  <c r="AV35" i="8"/>
  <c r="AE35" i="8"/>
  <c r="AN35" i="8" s="1"/>
  <c r="AC35" i="8"/>
  <c r="AX35" i="8" s="1"/>
  <c r="AB35" i="8"/>
  <c r="AM35" i="8" s="1"/>
  <c r="AV444" i="8"/>
  <c r="AB444" i="8"/>
  <c r="AM444" i="8" s="1"/>
  <c r="AE444" i="8"/>
  <c r="AN444" i="8" s="1"/>
  <c r="AC444" i="8"/>
  <c r="AX444" i="8" s="1"/>
  <c r="AD444" i="8"/>
  <c r="AY444" i="8" s="1"/>
  <c r="AV311" i="8"/>
  <c r="AB311" i="8"/>
  <c r="AM311" i="8" s="1"/>
  <c r="AE311" i="8"/>
  <c r="AN311" i="8" s="1"/>
  <c r="AD311" i="8"/>
  <c r="AY311" i="8" s="1"/>
  <c r="AC311" i="8"/>
  <c r="AX311" i="8" s="1"/>
  <c r="AB320" i="8"/>
  <c r="AM320" i="8" s="1"/>
  <c r="AE320" i="8"/>
  <c r="AN320" i="8" s="1"/>
  <c r="AC320" i="8"/>
  <c r="AX320" i="8" s="1"/>
  <c r="AV320" i="8"/>
  <c r="AE853" i="8"/>
  <c r="AN853" i="8" s="1"/>
  <c r="AB853" i="8"/>
  <c r="AM853" i="8" s="1"/>
  <c r="AV853" i="8"/>
  <c r="AC853" i="8"/>
  <c r="AX853" i="8" s="1"/>
  <c r="AV749" i="8"/>
  <c r="AD749" i="8"/>
  <c r="AY749" i="8" s="1"/>
  <c r="AE210" i="8"/>
  <c r="AN210" i="8" s="1"/>
  <c r="AB210" i="8"/>
  <c r="AM210" i="8" s="1"/>
  <c r="AV210" i="8"/>
  <c r="AC210" i="8"/>
  <c r="AX210" i="8" s="1"/>
  <c r="AD210" i="8"/>
  <c r="AY210" i="8" s="1"/>
  <c r="AV415" i="8"/>
  <c r="AC415" i="8"/>
  <c r="AX415" i="8" s="1"/>
  <c r="AE415" i="8"/>
  <c r="AN415" i="8" s="1"/>
  <c r="AV993" i="8"/>
  <c r="AE993" i="8"/>
  <c r="AN993" i="8" s="1"/>
  <c r="AD993" i="8"/>
  <c r="AY993" i="8" s="1"/>
  <c r="AC993" i="8"/>
  <c r="AX993" i="8" s="1"/>
  <c r="AV469" i="8"/>
  <c r="AE469" i="8"/>
  <c r="AN469" i="8" s="1"/>
  <c r="AD469" i="8"/>
  <c r="AY469" i="8" s="1"/>
  <c r="AB469" i="8"/>
  <c r="AM469" i="8" s="1"/>
  <c r="AC469" i="8"/>
  <c r="AX469" i="8" s="1"/>
  <c r="AV763" i="8"/>
  <c r="AB763" i="8"/>
  <c r="AM763" i="8" s="1"/>
  <c r="AD763" i="8"/>
  <c r="AY763" i="8" s="1"/>
  <c r="AE763" i="8"/>
  <c r="AN763" i="8" s="1"/>
  <c r="AC763" i="8"/>
  <c r="AX763" i="8" s="1"/>
  <c r="AV422" i="8"/>
  <c r="AE422" i="8"/>
  <c r="AN422" i="8" s="1"/>
  <c r="AC422" i="8"/>
  <c r="AX422" i="8" s="1"/>
  <c r="AV546" i="8"/>
  <c r="AE546" i="8"/>
  <c r="AN546" i="8" s="1"/>
  <c r="AC546" i="8"/>
  <c r="AX546" i="8" s="1"/>
  <c r="AB546" i="8"/>
  <c r="AM546" i="8" s="1"/>
  <c r="AV490" i="8"/>
  <c r="AD490" i="8"/>
  <c r="AY490" i="8" s="1"/>
  <c r="AC490" i="8"/>
  <c r="AX490" i="8" s="1"/>
  <c r="AE490" i="8"/>
  <c r="AN490" i="8" s="1"/>
  <c r="AB490" i="8"/>
  <c r="AM490" i="8" s="1"/>
  <c r="AV901" i="8"/>
  <c r="AE901" i="8"/>
  <c r="AN901" i="8" s="1"/>
  <c r="AB901" i="8"/>
  <c r="AM901" i="8" s="1"/>
  <c r="AC901" i="8"/>
  <c r="AX901" i="8" s="1"/>
  <c r="AE531" i="8"/>
  <c r="AN531" i="8" s="1"/>
  <c r="AV531" i="8"/>
  <c r="AB531" i="8"/>
  <c r="AM531" i="8" s="1"/>
  <c r="AV18" i="8"/>
  <c r="AC18" i="8"/>
  <c r="AX18" i="8" s="1"/>
  <c r="AE18" i="8"/>
  <c r="AN18" i="8" s="1"/>
  <c r="AB18" i="8"/>
  <c r="AM18" i="8" s="1"/>
  <c r="AD18" i="8"/>
  <c r="AY18" i="8" s="1"/>
  <c r="AB503" i="8"/>
  <c r="AM503" i="8" s="1"/>
  <c r="AV503" i="8"/>
  <c r="AE503" i="8"/>
  <c r="AN503" i="8" s="1"/>
  <c r="AC503" i="8"/>
  <c r="AX503" i="8" s="1"/>
  <c r="AD503" i="8"/>
  <c r="AY503" i="8" s="1"/>
  <c r="AV610" i="8"/>
  <c r="AE610" i="8"/>
  <c r="AN610" i="8" s="1"/>
  <c r="AB610" i="8"/>
  <c r="AM610" i="8" s="1"/>
  <c r="AC610" i="8"/>
  <c r="AX610" i="8" s="1"/>
  <c r="AD610" i="8"/>
  <c r="AY610" i="8" s="1"/>
  <c r="AV690" i="8"/>
  <c r="AE690" i="8"/>
  <c r="AN690" i="8" s="1"/>
  <c r="AC690" i="8"/>
  <c r="AX690" i="8" s="1"/>
  <c r="AB690" i="8"/>
  <c r="AM690" i="8" s="1"/>
  <c r="AV996" i="8"/>
  <c r="AC996" i="8"/>
  <c r="AX996" i="8" s="1"/>
  <c r="AB996" i="8"/>
  <c r="AM996" i="8" s="1"/>
  <c r="AE996" i="8"/>
  <c r="AN996" i="8" s="1"/>
  <c r="AD996" i="8"/>
  <c r="AY996" i="8" s="1"/>
  <c r="AB743" i="8"/>
  <c r="AM743" i="8" s="1"/>
  <c r="AC743" i="8"/>
  <c r="AX743" i="8" s="1"/>
  <c r="AV743" i="8"/>
  <c r="AD743" i="8"/>
  <c r="AY743" i="8" s="1"/>
  <c r="AE743" i="8"/>
  <c r="AN743" i="8" s="1"/>
  <c r="AV794" i="8"/>
  <c r="AE794" i="8"/>
  <c r="AN794" i="8" s="1"/>
  <c r="AC794" i="8"/>
  <c r="AX794" i="8" s="1"/>
  <c r="AD794" i="8"/>
  <c r="AY794" i="8" s="1"/>
  <c r="AB715" i="8"/>
  <c r="AM715" i="8" s="1"/>
  <c r="AC715" i="8"/>
  <c r="AX715" i="8" s="1"/>
  <c r="AV715" i="8"/>
  <c r="AD715" i="8"/>
  <c r="AY715" i="8" s="1"/>
  <c r="AE715" i="8"/>
  <c r="AN715" i="8" s="1"/>
  <c r="AV12" i="8"/>
  <c r="AE12" i="8"/>
  <c r="AN12" i="8" s="1"/>
  <c r="AD12" i="8"/>
  <c r="AY12" i="8" s="1"/>
  <c r="AB12" i="8"/>
  <c r="AM12" i="8" s="1"/>
  <c r="AC12" i="8"/>
  <c r="AX12" i="8" s="1"/>
  <c r="AE102" i="8"/>
  <c r="AN102" i="8" s="1"/>
  <c r="AB102" i="8"/>
  <c r="AM102" i="8" s="1"/>
  <c r="AV102" i="8"/>
  <c r="AV877" i="8"/>
  <c r="AD877" i="8"/>
  <c r="AY877" i="8" s="1"/>
  <c r="AB877" i="8"/>
  <c r="AM877" i="8" s="1"/>
  <c r="AE877" i="8"/>
  <c r="AN877" i="8" s="1"/>
  <c r="AC877" i="8"/>
  <c r="AX877" i="8" s="1"/>
  <c r="AV808" i="8"/>
  <c r="AE808" i="8"/>
  <c r="AN808" i="8" s="1"/>
  <c r="AC808" i="8"/>
  <c r="AX808" i="8" s="1"/>
  <c r="AV724" i="8"/>
  <c r="AE724" i="8"/>
  <c r="AN724" i="8" s="1"/>
  <c r="AD724" i="8"/>
  <c r="AY724" i="8" s="1"/>
  <c r="AC724" i="8"/>
  <c r="AX724" i="8" s="1"/>
  <c r="AB724" i="8"/>
  <c r="AM724" i="8" s="1"/>
  <c r="AV565" i="8"/>
  <c r="AC565" i="8"/>
  <c r="AX565" i="8" s="1"/>
  <c r="AB565" i="8"/>
  <c r="AM565" i="8" s="1"/>
  <c r="AE565" i="8"/>
  <c r="AN565" i="8" s="1"/>
  <c r="AV898" i="8"/>
  <c r="AD898" i="8"/>
  <c r="AY898" i="8" s="1"/>
  <c r="AC898" i="8"/>
  <c r="AX898" i="8" s="1"/>
  <c r="AB898" i="8"/>
  <c r="AM898" i="8" s="1"/>
  <c r="AE898" i="8"/>
  <c r="AN898" i="8" s="1"/>
  <c r="AV129" i="8"/>
  <c r="AB129" i="8"/>
  <c r="AM129" i="8" s="1"/>
  <c r="AD129" i="8"/>
  <c r="AY129" i="8" s="1"/>
  <c r="AV564" i="8"/>
  <c r="AB564" i="8"/>
  <c r="AM564" i="8" s="1"/>
  <c r="AE564" i="8"/>
  <c r="AN564" i="8" s="1"/>
  <c r="AC564" i="8"/>
  <c r="AX564" i="8" s="1"/>
  <c r="AV918" i="8"/>
  <c r="AE918" i="8"/>
  <c r="AN918" i="8" s="1"/>
  <c r="AB918" i="8"/>
  <c r="AM918" i="8" s="1"/>
  <c r="AV535" i="8"/>
  <c r="AE535" i="8"/>
  <c r="AN535" i="8" s="1"/>
  <c r="AD316" i="8"/>
  <c r="AY316" i="8" s="1"/>
  <c r="AD684" i="8"/>
  <c r="AY684" i="8" s="1"/>
  <c r="AD34" i="8"/>
  <c r="AY34" i="8" s="1"/>
  <c r="AD408" i="8"/>
  <c r="AY408" i="8" s="1"/>
  <c r="AB764" i="8"/>
  <c r="AM764" i="8" s="1"/>
  <c r="AD808" i="8"/>
  <c r="AY808" i="8" s="1"/>
  <c r="AB183" i="8"/>
  <c r="AM183" i="8" s="1"/>
  <c r="AB422" i="8"/>
  <c r="AM422" i="8" s="1"/>
  <c r="AB11" i="8"/>
  <c r="AM11" i="8" s="1"/>
  <c r="AE915" i="8"/>
  <c r="AN915" i="8" s="1"/>
  <c r="AV915" i="8"/>
  <c r="AB915" i="8"/>
  <c r="AM915" i="8" s="1"/>
  <c r="AC915" i="8"/>
  <c r="AX915" i="8" s="1"/>
  <c r="AV260" i="8"/>
  <c r="AB260" i="8"/>
  <c r="AM260" i="8" s="1"/>
  <c r="AC260" i="8"/>
  <c r="AX260" i="8" s="1"/>
  <c r="AE260" i="8"/>
  <c r="AN260" i="8" s="1"/>
  <c r="AD260" i="8"/>
  <c r="AY260" i="8" s="1"/>
  <c r="AV298" i="8"/>
  <c r="AE298" i="8"/>
  <c r="AN298" i="8" s="1"/>
  <c r="AD298" i="8"/>
  <c r="AY298" i="8" s="1"/>
  <c r="AB298" i="8"/>
  <c r="AM298" i="8" s="1"/>
  <c r="AV266" i="8"/>
  <c r="AC266" i="8"/>
  <c r="AX266" i="8" s="1"/>
  <c r="AB266" i="8"/>
  <c r="AM266" i="8" s="1"/>
  <c r="AV626" i="8"/>
  <c r="AE626" i="8"/>
  <c r="AN626" i="8" s="1"/>
  <c r="AB626" i="8"/>
  <c r="AM626" i="8" s="1"/>
  <c r="AD626" i="8"/>
  <c r="AY626" i="8" s="1"/>
  <c r="AV417" i="8"/>
  <c r="AE417" i="8"/>
  <c r="AN417" i="8" s="1"/>
  <c r="AC417" i="8"/>
  <c r="AX417" i="8" s="1"/>
  <c r="AB417" i="8"/>
  <c r="AM417" i="8" s="1"/>
  <c r="AV556" i="8"/>
  <c r="AE556" i="8"/>
  <c r="AN556" i="8" s="1"/>
  <c r="AD556" i="8"/>
  <c r="AY556" i="8" s="1"/>
  <c r="AC556" i="8"/>
  <c r="AX556" i="8" s="1"/>
  <c r="AB556" i="8"/>
  <c r="AM556" i="8" s="1"/>
  <c r="AE460" i="8"/>
  <c r="AN460" i="8" s="1"/>
  <c r="AV460" i="8"/>
  <c r="AC460" i="8"/>
  <c r="AX460" i="8" s="1"/>
  <c r="AV1023" i="8"/>
  <c r="AE1023" i="8"/>
  <c r="AN1023" i="8" s="1"/>
  <c r="AB1023" i="8"/>
  <c r="AM1023" i="8" s="1"/>
  <c r="AC1023" i="8"/>
  <c r="AX1023" i="8" s="1"/>
  <c r="AD1023" i="8"/>
  <c r="AY1023" i="8" s="1"/>
  <c r="AV606" i="8"/>
  <c r="AE606" i="8"/>
  <c r="AN606" i="8" s="1"/>
  <c r="AB606" i="8"/>
  <c r="AM606" i="8" s="1"/>
  <c r="AC606" i="8"/>
  <c r="AX606" i="8" s="1"/>
  <c r="AD606" i="8"/>
  <c r="AY606" i="8" s="1"/>
  <c r="AV82" i="8"/>
  <c r="AD82" i="8"/>
  <c r="AY82" i="8" s="1"/>
  <c r="AE82" i="8"/>
  <c r="AN82" i="8" s="1"/>
  <c r="AC82" i="8"/>
  <c r="AX82" i="8" s="1"/>
  <c r="AB82" i="8"/>
  <c r="AM82" i="8" s="1"/>
  <c r="AV963" i="8"/>
  <c r="AB963" i="8"/>
  <c r="AM963" i="8" s="1"/>
  <c r="AC963" i="8"/>
  <c r="AX963" i="8" s="1"/>
  <c r="AE963" i="8"/>
  <c r="AN963" i="8" s="1"/>
  <c r="AD963" i="8"/>
  <c r="AY963" i="8" s="1"/>
  <c r="AE315" i="8"/>
  <c r="AN315" i="8" s="1"/>
  <c r="AV315" i="8"/>
  <c r="AB315" i="8"/>
  <c r="AM315" i="8" s="1"/>
  <c r="AC315" i="8"/>
  <c r="AX315" i="8" s="1"/>
  <c r="AB698" i="8"/>
  <c r="AM698" i="8" s="1"/>
  <c r="AE698" i="8"/>
  <c r="AN698" i="8" s="1"/>
  <c r="AD698" i="8"/>
  <c r="AY698" i="8" s="1"/>
  <c r="AC698" i="8"/>
  <c r="AX698" i="8" s="1"/>
  <c r="AV698" i="8"/>
  <c r="AV1022" i="8"/>
  <c r="AD1022" i="8"/>
  <c r="AY1022" i="8" s="1"/>
  <c r="AC1022" i="8"/>
  <c r="AX1022" i="8" s="1"/>
  <c r="AB1022" i="8"/>
  <c r="AM1022" i="8" s="1"/>
  <c r="AV803" i="8"/>
  <c r="AE803" i="8"/>
  <c r="AN803" i="8" s="1"/>
  <c r="AC803" i="8"/>
  <c r="AX803" i="8" s="1"/>
  <c r="AB803" i="8"/>
  <c r="AM803" i="8" s="1"/>
  <c r="AV977" i="8"/>
  <c r="AE977" i="8"/>
  <c r="AN977" i="8" s="1"/>
  <c r="AB977" i="8"/>
  <c r="AM977" i="8" s="1"/>
  <c r="AC977" i="8"/>
  <c r="AX977" i="8" s="1"/>
  <c r="AV389" i="8"/>
  <c r="AE389" i="8"/>
  <c r="AN389" i="8" s="1"/>
  <c r="AD389" i="8"/>
  <c r="AY389" i="8" s="1"/>
  <c r="AB389" i="8"/>
  <c r="AM389" i="8" s="1"/>
  <c r="AC389" i="8"/>
  <c r="AX389" i="8" s="1"/>
  <c r="AV499" i="8"/>
  <c r="AC499" i="8"/>
  <c r="AX499" i="8" s="1"/>
  <c r="AB499" i="8"/>
  <c r="AM499" i="8" s="1"/>
  <c r="AE499" i="8"/>
  <c r="AN499" i="8" s="1"/>
  <c r="AV85" i="8"/>
  <c r="AE85" i="8"/>
  <c r="AN85" i="8" s="1"/>
  <c r="AC85" i="8"/>
  <c r="AX85" i="8" s="1"/>
  <c r="AD85" i="8"/>
  <c r="AY85" i="8" s="1"/>
  <c r="AB85" i="8"/>
  <c r="AM85" i="8" s="1"/>
  <c r="AV113" i="8"/>
  <c r="AE113" i="8"/>
  <c r="AN113" i="8" s="1"/>
  <c r="AD113" i="8"/>
  <c r="AY113" i="8" s="1"/>
  <c r="AB113" i="8"/>
  <c r="AM113" i="8" s="1"/>
  <c r="AV995" i="8"/>
  <c r="AE995" i="8"/>
  <c r="AN995" i="8" s="1"/>
  <c r="AD995" i="8"/>
  <c r="AY995" i="8" s="1"/>
  <c r="AC995" i="8"/>
  <c r="AX995" i="8" s="1"/>
  <c r="AB995" i="8"/>
  <c r="AM995" i="8" s="1"/>
  <c r="AB56" i="8"/>
  <c r="AM56" i="8" s="1"/>
  <c r="AE56" i="8"/>
  <c r="AN56" i="8" s="1"/>
  <c r="AC56" i="8"/>
  <c r="AX56" i="8" s="1"/>
  <c r="AD56" i="8"/>
  <c r="AY56" i="8" s="1"/>
  <c r="AV56" i="8"/>
  <c r="AB199" i="8"/>
  <c r="AM199" i="8" s="1"/>
  <c r="AE199" i="8"/>
  <c r="AN199" i="8" s="1"/>
  <c r="AD199" i="8"/>
  <c r="AY199" i="8" s="1"/>
  <c r="AC199" i="8"/>
  <c r="AX199" i="8" s="1"/>
  <c r="AV199" i="8"/>
  <c r="AV95" i="8"/>
  <c r="AB95" i="8"/>
  <c r="AM95" i="8" s="1"/>
  <c r="AD95" i="8"/>
  <c r="AY95" i="8" s="1"/>
  <c r="AC95" i="8"/>
  <c r="AX95" i="8" s="1"/>
  <c r="AV514" i="8"/>
  <c r="AB514" i="8"/>
  <c r="AM514" i="8" s="1"/>
  <c r="AC514" i="8"/>
  <c r="AX514" i="8" s="1"/>
  <c r="AE514" i="8"/>
  <c r="AN514" i="8" s="1"/>
  <c r="AV114" i="8"/>
  <c r="AE114" i="8"/>
  <c r="AN114" i="8" s="1"/>
  <c r="AD114" i="8"/>
  <c r="AY114" i="8" s="1"/>
  <c r="AC114" i="8"/>
  <c r="AX114" i="8" s="1"/>
  <c r="AB114" i="8"/>
  <c r="AM114" i="8" s="1"/>
  <c r="AV459" i="8"/>
  <c r="AD459" i="8"/>
  <c r="AY459" i="8" s="1"/>
  <c r="AE459" i="8"/>
  <c r="AN459" i="8" s="1"/>
  <c r="AC459" i="8"/>
  <c r="AX459" i="8" s="1"/>
  <c r="AB459" i="8"/>
  <c r="AM459" i="8" s="1"/>
  <c r="AV339" i="8"/>
  <c r="AE339" i="8"/>
  <c r="AN339" i="8" s="1"/>
  <c r="AD339" i="8"/>
  <c r="AY339" i="8" s="1"/>
  <c r="AC339" i="8"/>
  <c r="AX339" i="8" s="1"/>
  <c r="AB339" i="8"/>
  <c r="AM339" i="8" s="1"/>
  <c r="AV599" i="8"/>
  <c r="AE599" i="8"/>
  <c r="AN599" i="8" s="1"/>
  <c r="AV449" i="8"/>
  <c r="AE449" i="8"/>
  <c r="AN449" i="8" s="1"/>
  <c r="AV387" i="8"/>
  <c r="AE387" i="8"/>
  <c r="AN387" i="8" s="1"/>
  <c r="AC387" i="8"/>
  <c r="AX387" i="8" s="1"/>
  <c r="AB387" i="8"/>
  <c r="AM387" i="8" s="1"/>
  <c r="AV628" i="8"/>
  <c r="AE628" i="8"/>
  <c r="AN628" i="8" s="1"/>
  <c r="AB628" i="8"/>
  <c r="AM628" i="8" s="1"/>
  <c r="AC628" i="8"/>
  <c r="AX628" i="8" s="1"/>
  <c r="AV359" i="8"/>
  <c r="AC359" i="8"/>
  <c r="AX359" i="8" s="1"/>
  <c r="AB359" i="8"/>
  <c r="AM359" i="8" s="1"/>
  <c r="AD359" i="8"/>
  <c r="AY359" i="8" s="1"/>
  <c r="AE61" i="8"/>
  <c r="AN61" i="8" s="1"/>
  <c r="AB61" i="8"/>
  <c r="AM61" i="8" s="1"/>
  <c r="AC61" i="8"/>
  <c r="AX61" i="8" s="1"/>
  <c r="AV61" i="8"/>
  <c r="AV64" i="8"/>
  <c r="AE64" i="8"/>
  <c r="AN64" i="8" s="1"/>
  <c r="AC64" i="8"/>
  <c r="AX64" i="8" s="1"/>
  <c r="AB64" i="8"/>
  <c r="AM64" i="8" s="1"/>
  <c r="AD64" i="8"/>
  <c r="AY64" i="8" s="1"/>
  <c r="AV118" i="8"/>
  <c r="AE118" i="8"/>
  <c r="AN118" i="8" s="1"/>
  <c r="AB118" i="8"/>
  <c r="AM118" i="8" s="1"/>
  <c r="AV998" i="8"/>
  <c r="AB998" i="8"/>
  <c r="AM998" i="8" s="1"/>
  <c r="AE998" i="8"/>
  <c r="AN998" i="8" s="1"/>
  <c r="AC998" i="8"/>
  <c r="AX998" i="8" s="1"/>
  <c r="AD998" i="8"/>
  <c r="AY998" i="8" s="1"/>
  <c r="AC109" i="8"/>
  <c r="AX109" i="8" s="1"/>
  <c r="AV109" i="8"/>
  <c r="AE109" i="8"/>
  <c r="AN109" i="8" s="1"/>
  <c r="AD109" i="8"/>
  <c r="AY109" i="8" s="1"/>
  <c r="AV229" i="8"/>
  <c r="AB229" i="8"/>
  <c r="AM229" i="8" s="1"/>
  <c r="AC229" i="8"/>
  <c r="AX229" i="8" s="1"/>
  <c r="AD229" i="8"/>
  <c r="AY229" i="8" s="1"/>
  <c r="AV259" i="8"/>
  <c r="AC259" i="8"/>
  <c r="AX259" i="8" s="1"/>
  <c r="AB259" i="8"/>
  <c r="AM259" i="8" s="1"/>
  <c r="AE259" i="8"/>
  <c r="AN259" i="8" s="1"/>
  <c r="AD259" i="8"/>
  <c r="AY259" i="8" s="1"/>
  <c r="AV121" i="8"/>
  <c r="AE121" i="8"/>
  <c r="AN121" i="8" s="1"/>
  <c r="AB121" i="8"/>
  <c r="AM121" i="8" s="1"/>
  <c r="AC121" i="8"/>
  <c r="AX121" i="8" s="1"/>
  <c r="AD121" i="8"/>
  <c r="AY121" i="8" s="1"/>
  <c r="AV323" i="8"/>
  <c r="AD323" i="8"/>
  <c r="AY323" i="8" s="1"/>
  <c r="AC323" i="8"/>
  <c r="AX323" i="8" s="1"/>
  <c r="AB323" i="8"/>
  <c r="AM323" i="8" s="1"/>
  <c r="AE323" i="8"/>
  <c r="AN323" i="8" s="1"/>
  <c r="AV291" i="8"/>
  <c r="AE291" i="8"/>
  <c r="AN291" i="8" s="1"/>
  <c r="AD291" i="8"/>
  <c r="AY291" i="8" s="1"/>
  <c r="AC291" i="8"/>
  <c r="AX291" i="8" s="1"/>
  <c r="AB291" i="8"/>
  <c r="AM291" i="8" s="1"/>
  <c r="AV29" i="8"/>
  <c r="AE29" i="8"/>
  <c r="AN29" i="8" s="1"/>
  <c r="AB29" i="8"/>
  <c r="AM29" i="8" s="1"/>
  <c r="AC29" i="8"/>
  <c r="AX29" i="8" s="1"/>
  <c r="AV106" i="8"/>
  <c r="AE106" i="8"/>
  <c r="AN106" i="8" s="1"/>
  <c r="AB106" i="8"/>
  <c r="AM106" i="8" s="1"/>
  <c r="AC106" i="8"/>
  <c r="AX106" i="8" s="1"/>
  <c r="AV131" i="8"/>
  <c r="AE131" i="8"/>
  <c r="AN131" i="8" s="1"/>
  <c r="AB131" i="8"/>
  <c r="AM131" i="8" s="1"/>
  <c r="AC131" i="8"/>
  <c r="AX131" i="8" s="1"/>
  <c r="AV357" i="8"/>
  <c r="AE357" i="8"/>
  <c r="AN357" i="8" s="1"/>
  <c r="AB357" i="8"/>
  <c r="AM357" i="8" s="1"/>
  <c r="AC357" i="8"/>
  <c r="AX357" i="8" s="1"/>
  <c r="AV377" i="8"/>
  <c r="AB377" i="8"/>
  <c r="AM377" i="8" s="1"/>
  <c r="AC377" i="8"/>
  <c r="AX377" i="8" s="1"/>
  <c r="AV70" i="8"/>
  <c r="AE70" i="8"/>
  <c r="AN70" i="8" s="1"/>
  <c r="AB70" i="8"/>
  <c r="AM70" i="8" s="1"/>
  <c r="AC70" i="8"/>
  <c r="AX70" i="8" s="1"/>
  <c r="AV740" i="8"/>
  <c r="AE740" i="8"/>
  <c r="AN740" i="8" s="1"/>
  <c r="AV16" i="8"/>
  <c r="AD16" i="8"/>
  <c r="AY16" i="8" s="1"/>
  <c r="AB16" i="8"/>
  <c r="AM16" i="8" s="1"/>
  <c r="AE16" i="8"/>
  <c r="AN16" i="8" s="1"/>
  <c r="AV878" i="8"/>
  <c r="AD878" i="8"/>
  <c r="AY878" i="8" s="1"/>
  <c r="AC878" i="8"/>
  <c r="AX878" i="8" s="1"/>
  <c r="AE878" i="8"/>
  <c r="AN878" i="8" s="1"/>
  <c r="AB878" i="8"/>
  <c r="AM878" i="8" s="1"/>
  <c r="AV692" i="8"/>
  <c r="AB692" i="8"/>
  <c r="AM692" i="8" s="1"/>
  <c r="AC692" i="8"/>
  <c r="AX692" i="8" s="1"/>
  <c r="AD692" i="8"/>
  <c r="AY692" i="8" s="1"/>
  <c r="AV363" i="8"/>
  <c r="AC363" i="8"/>
  <c r="AX363" i="8" s="1"/>
  <c r="AE363" i="8"/>
  <c r="AN363" i="8" s="1"/>
  <c r="AD363" i="8"/>
  <c r="AY363" i="8" s="1"/>
  <c r="AV651" i="8"/>
  <c r="AB651" i="8"/>
  <c r="AM651" i="8" s="1"/>
  <c r="AE651" i="8"/>
  <c r="AN651" i="8" s="1"/>
  <c r="AC651" i="8"/>
  <c r="AX651" i="8" s="1"/>
  <c r="AD651" i="8"/>
  <c r="AY651" i="8" s="1"/>
  <c r="AV677" i="8"/>
  <c r="AD677" i="8"/>
  <c r="AY677" i="8" s="1"/>
  <c r="AB677" i="8"/>
  <c r="AM677" i="8" s="1"/>
  <c r="AB873" i="8"/>
  <c r="AM873" i="8" s="1"/>
  <c r="AV873" i="8"/>
  <c r="AE873" i="8"/>
  <c r="AN873" i="8" s="1"/>
  <c r="AC873" i="8"/>
  <c r="AX873" i="8" s="1"/>
  <c r="AV754" i="8"/>
  <c r="AC754" i="8"/>
  <c r="AX754" i="8" s="1"/>
  <c r="AB754" i="8"/>
  <c r="AM754" i="8" s="1"/>
  <c r="AE754" i="8"/>
  <c r="AN754" i="8" s="1"/>
  <c r="AD754" i="8"/>
  <c r="AY754" i="8" s="1"/>
  <c r="AV861" i="8"/>
  <c r="AB861" i="8"/>
  <c r="AM861" i="8" s="1"/>
  <c r="AE861" i="8"/>
  <c r="AN861" i="8" s="1"/>
  <c r="AC861" i="8"/>
  <c r="AX861" i="8" s="1"/>
  <c r="AB662" i="8"/>
  <c r="AM662" i="8" s="1"/>
  <c r="AE662" i="8"/>
  <c r="AN662" i="8" s="1"/>
  <c r="AD662" i="8"/>
  <c r="AY662" i="8" s="1"/>
  <c r="AC662" i="8"/>
  <c r="AX662" i="8" s="1"/>
  <c r="AV662" i="8"/>
  <c r="AV799" i="8"/>
  <c r="AE799" i="8"/>
  <c r="AN799" i="8" s="1"/>
  <c r="AC799" i="8"/>
  <c r="AX799" i="8" s="1"/>
  <c r="AB799" i="8"/>
  <c r="AM799" i="8" s="1"/>
  <c r="AD799" i="8"/>
  <c r="AY799" i="8" s="1"/>
  <c r="AV644" i="8"/>
  <c r="AB644" i="8"/>
  <c r="AM644" i="8" s="1"/>
  <c r="AE644" i="8"/>
  <c r="AN644" i="8" s="1"/>
  <c r="AC644" i="8"/>
  <c r="AX644" i="8" s="1"/>
  <c r="AD644" i="8"/>
  <c r="AY644" i="8" s="1"/>
  <c r="AV201" i="8"/>
  <c r="AB201" i="8"/>
  <c r="AM201" i="8" s="1"/>
  <c r="AE201" i="8"/>
  <c r="AN201" i="8" s="1"/>
  <c r="AC201" i="8"/>
  <c r="AX201" i="8" s="1"/>
  <c r="AV286" i="8"/>
  <c r="AE286" i="8"/>
  <c r="AN286" i="8" s="1"/>
  <c r="AB286" i="8"/>
  <c r="AM286" i="8" s="1"/>
  <c r="AC286" i="8"/>
  <c r="AX286" i="8" s="1"/>
  <c r="AD286" i="8"/>
  <c r="AY286" i="8" s="1"/>
  <c r="AV756" i="8"/>
  <c r="AE756" i="8"/>
  <c r="AN756" i="8" s="1"/>
  <c r="AC756" i="8"/>
  <c r="AX756" i="8" s="1"/>
  <c r="AD756" i="8"/>
  <c r="AY756" i="8" s="1"/>
  <c r="AB756" i="8"/>
  <c r="AM756" i="8" s="1"/>
  <c r="AV938" i="8"/>
  <c r="AE938" i="8"/>
  <c r="AN938" i="8" s="1"/>
  <c r="AB938" i="8"/>
  <c r="AM938" i="8" s="1"/>
  <c r="AV611" i="8"/>
  <c r="AC611" i="8"/>
  <c r="AX611" i="8" s="1"/>
  <c r="AD611" i="8"/>
  <c r="AY611" i="8" s="1"/>
  <c r="AB611" i="8"/>
  <c r="AM611" i="8" s="1"/>
  <c r="AV792" i="8"/>
  <c r="AE792" i="8"/>
  <c r="AN792" i="8" s="1"/>
  <c r="AC792" i="8"/>
  <c r="AX792" i="8" s="1"/>
  <c r="AD792" i="8"/>
  <c r="AY792" i="8" s="1"/>
  <c r="AB792" i="8"/>
  <c r="AM792" i="8" s="1"/>
  <c r="AV145" i="8"/>
  <c r="AC145" i="8"/>
  <c r="AX145" i="8" s="1"/>
  <c r="AV709" i="8"/>
  <c r="AE709" i="8"/>
  <c r="AN709" i="8" s="1"/>
  <c r="AB709" i="8"/>
  <c r="AM709" i="8" s="1"/>
  <c r="AC709" i="8"/>
  <c r="AX709" i="8" s="1"/>
  <c r="AV289" i="8"/>
  <c r="AD289" i="8"/>
  <c r="AY289" i="8" s="1"/>
  <c r="AE289" i="8"/>
  <c r="AN289" i="8" s="1"/>
  <c r="AC289" i="8"/>
  <c r="AX289" i="8" s="1"/>
  <c r="AB289" i="8"/>
  <c r="AM289" i="8" s="1"/>
  <c r="AV809" i="8"/>
  <c r="AE809" i="8"/>
  <c r="AN809" i="8" s="1"/>
  <c r="AB809" i="8"/>
  <c r="AM809" i="8" s="1"/>
  <c r="AC809" i="8"/>
  <c r="AX809" i="8" s="1"/>
  <c r="AV263" i="8"/>
  <c r="AE263" i="8"/>
  <c r="AN263" i="8" s="1"/>
  <c r="AC263" i="8"/>
  <c r="AX263" i="8" s="1"/>
  <c r="AB263" i="8"/>
  <c r="AM263" i="8" s="1"/>
  <c r="AV958" i="8"/>
  <c r="AE958" i="8"/>
  <c r="AN958" i="8" s="1"/>
  <c r="AB958" i="8"/>
  <c r="AM958" i="8" s="1"/>
  <c r="AV708" i="8"/>
  <c r="AE708" i="8"/>
  <c r="AN708" i="8" s="1"/>
  <c r="AB708" i="8"/>
  <c r="AM708" i="8" s="1"/>
  <c r="AC708" i="8"/>
  <c r="AX708" i="8" s="1"/>
  <c r="AE820" i="8"/>
  <c r="AN820" i="8" s="1"/>
  <c r="AV820" i="8"/>
  <c r="AC820" i="8"/>
  <c r="AX820" i="8" s="1"/>
  <c r="AV23" i="8"/>
  <c r="AB23" i="8"/>
  <c r="AM23" i="8" s="1"/>
  <c r="AD23" i="8"/>
  <c r="AY23" i="8" s="1"/>
  <c r="AB769" i="8"/>
  <c r="AM769" i="8" s="1"/>
  <c r="AV769" i="8"/>
  <c r="AC769" i="8"/>
  <c r="AX769" i="8" s="1"/>
  <c r="AD769" i="8"/>
  <c r="AY769" i="8" s="1"/>
  <c r="AE769" i="8"/>
  <c r="AN769" i="8" s="1"/>
  <c r="AV795" i="8"/>
  <c r="AC795" i="8"/>
  <c r="AX795" i="8" s="1"/>
  <c r="AB795" i="8"/>
  <c r="AM795" i="8" s="1"/>
  <c r="AE795" i="8"/>
  <c r="AN795" i="8" s="1"/>
  <c r="AD795" i="8"/>
  <c r="AY795" i="8" s="1"/>
  <c r="AV773" i="8"/>
  <c r="AB773" i="8"/>
  <c r="AM773" i="8" s="1"/>
  <c r="AE773" i="8"/>
  <c r="AN773" i="8" s="1"/>
  <c r="AD773" i="8"/>
  <c r="AY773" i="8" s="1"/>
  <c r="AV454" i="8"/>
  <c r="AC454" i="8"/>
  <c r="AX454" i="8" s="1"/>
  <c r="AE454" i="8"/>
  <c r="AN454" i="8" s="1"/>
  <c r="AV175" i="8"/>
  <c r="AB175" i="8"/>
  <c r="AM175" i="8" s="1"/>
  <c r="AV567" i="8"/>
  <c r="AB567" i="8"/>
  <c r="AM567" i="8" s="1"/>
  <c r="AE567" i="8"/>
  <c r="AN567" i="8" s="1"/>
  <c r="AC567" i="8"/>
  <c r="AX567" i="8" s="1"/>
  <c r="AV694" i="8"/>
  <c r="AE694" i="8"/>
  <c r="AN694" i="8" s="1"/>
  <c r="AB694" i="8"/>
  <c r="AM694" i="8" s="1"/>
  <c r="AC102" i="8"/>
  <c r="AX102" i="8" s="1"/>
  <c r="AC408" i="8"/>
  <c r="AX408" i="8" s="1"/>
  <c r="AC918" i="8"/>
  <c r="AX918" i="8" s="1"/>
  <c r="AD885" i="8"/>
  <c r="AY885" i="8" s="1"/>
  <c r="AE697" i="8"/>
  <c r="AN697" i="8" s="1"/>
  <c r="AB535" i="8"/>
  <c r="AM535" i="8" s="1"/>
  <c r="AD702" i="8"/>
  <c r="AY702" i="8" s="1"/>
  <c r="AC151" i="8"/>
  <c r="AX151" i="8" s="1"/>
  <c r="AD535" i="8"/>
  <c r="AY535" i="8" s="1"/>
  <c r="AD463" i="8"/>
  <c r="AY463" i="8" s="1"/>
  <c r="AD415" i="8"/>
  <c r="AY415" i="8" s="1"/>
  <c r="AE509" i="8"/>
  <c r="AN509" i="8" s="1"/>
  <c r="AC749" i="8"/>
  <c r="AX749" i="8" s="1"/>
  <c r="AC626" i="8"/>
  <c r="AX626" i="8" s="1"/>
  <c r="AB463" i="8"/>
  <c r="AM463" i="8" s="1"/>
  <c r="AD440" i="8"/>
  <c r="AY440" i="8" s="1"/>
  <c r="AD422" i="8"/>
  <c r="AY422" i="8" s="1"/>
  <c r="AC535" i="8"/>
  <c r="AX535" i="8" s="1"/>
  <c r="AD690" i="8"/>
  <c r="AY690" i="8" s="1"/>
  <c r="AD11" i="8"/>
  <c r="AY11" i="8" s="1"/>
  <c r="AD853" i="8"/>
  <c r="AY853" i="8" s="1"/>
  <c r="AB749" i="8"/>
  <c r="AM749" i="8" s="1"/>
  <c r="AC916" i="8"/>
  <c r="AX916" i="8" s="1"/>
  <c r="AE749" i="8"/>
  <c r="AN749" i="8" s="1"/>
  <c r="AE1022" i="8"/>
  <c r="AN1022" i="8" s="1"/>
  <c r="AD514" i="8"/>
  <c r="AY514" i="8" s="1"/>
  <c r="AE229" i="8"/>
  <c r="AN229" i="8" s="1"/>
  <c r="AC129" i="8"/>
  <c r="AX129" i="8" s="1"/>
  <c r="AB740" i="8"/>
  <c r="AM740" i="8" s="1"/>
  <c r="AC736" i="8"/>
  <c r="AX736" i="8" s="1"/>
  <c r="AD35" i="8"/>
  <c r="AY35" i="8" s="1"/>
  <c r="AC440" i="8"/>
  <c r="AX440" i="8" s="1"/>
  <c r="AD738" i="8"/>
  <c r="AY738" i="8" s="1"/>
  <c r="AD565" i="8"/>
  <c r="AY565" i="8" s="1"/>
  <c r="AD320" i="8"/>
  <c r="AY320" i="8" s="1"/>
  <c r="AD93" i="8"/>
  <c r="AY93" i="8" s="1"/>
  <c r="AD972" i="8"/>
  <c r="AY972" i="8" s="1"/>
  <c r="AC78" i="8"/>
  <c r="AX78" i="8" s="1"/>
  <c r="AE916" i="8"/>
  <c r="AN916" i="8" s="1"/>
  <c r="AB523" i="8"/>
  <c r="AM523" i="8" s="1"/>
  <c r="AC113" i="8"/>
  <c r="AX113" i="8" s="1"/>
  <c r="AE129" i="8"/>
  <c r="AN129" i="8" s="1"/>
  <c r="AE343" i="8"/>
  <c r="AN343" i="8" s="1"/>
  <c r="AV343" i="8"/>
  <c r="AB343" i="8"/>
  <c r="AM343" i="8" s="1"/>
  <c r="AV167" i="8"/>
  <c r="AE167" i="8"/>
  <c r="AN167" i="8" s="1"/>
  <c r="AD167" i="8"/>
  <c r="AY167" i="8" s="1"/>
  <c r="AC167" i="8"/>
  <c r="AX167" i="8" s="1"/>
  <c r="AB167" i="8"/>
  <c r="AM167" i="8" s="1"/>
  <c r="AV412" i="8"/>
  <c r="AE412" i="8"/>
  <c r="AN412" i="8" s="1"/>
  <c r="AD412" i="8"/>
  <c r="AY412" i="8" s="1"/>
  <c r="AC706" i="8"/>
  <c r="AX706" i="8" s="1"/>
  <c r="AV706" i="8"/>
  <c r="AD706" i="8"/>
  <c r="AY706" i="8" s="1"/>
  <c r="AB706" i="8"/>
  <c r="AM706" i="8" s="1"/>
  <c r="AE470" i="8"/>
  <c r="AN470" i="8" s="1"/>
  <c r="AV470" i="8"/>
  <c r="AV752" i="8"/>
  <c r="AD752" i="8"/>
  <c r="AY752" i="8" s="1"/>
  <c r="AE752" i="8"/>
  <c r="AN752" i="8" s="1"/>
  <c r="AC752" i="8"/>
  <c r="AX752" i="8" s="1"/>
  <c r="AB752" i="8"/>
  <c r="AM752" i="8" s="1"/>
  <c r="AE403" i="8"/>
  <c r="AN403" i="8" s="1"/>
  <c r="AV403" i="8"/>
  <c r="AV905" i="8"/>
  <c r="AC905" i="8"/>
  <c r="AX905" i="8" s="1"/>
  <c r="AB905" i="8"/>
  <c r="AM905" i="8" s="1"/>
  <c r="AV623" i="8"/>
  <c r="AE623" i="8"/>
  <c r="AN623" i="8" s="1"/>
  <c r="AB623" i="8"/>
  <c r="AM623" i="8" s="1"/>
  <c r="AV445" i="8"/>
  <c r="AD445" i="8"/>
  <c r="AY445" i="8" s="1"/>
  <c r="AB445" i="8"/>
  <c r="AM445" i="8" s="1"/>
  <c r="AC445" i="8"/>
  <c r="AX445" i="8" s="1"/>
  <c r="AV349" i="8"/>
  <c r="AE349" i="8"/>
  <c r="AN349" i="8" s="1"/>
  <c r="AC349" i="8"/>
  <c r="AX349" i="8" s="1"/>
  <c r="AB349" i="8"/>
  <c r="AM349" i="8" s="1"/>
  <c r="AE868" i="8"/>
  <c r="AN868" i="8" s="1"/>
  <c r="AB868" i="8"/>
  <c r="AM868" i="8" s="1"/>
  <c r="AV868" i="8"/>
  <c r="AE107" i="8"/>
  <c r="AN107" i="8" s="1"/>
  <c r="AD107" i="8"/>
  <c r="AY107" i="8" s="1"/>
  <c r="AB107" i="8"/>
  <c r="AM107" i="8" s="1"/>
  <c r="AC107" i="8"/>
  <c r="AX107" i="8" s="1"/>
  <c r="AV204" i="8"/>
  <c r="AE204" i="8"/>
  <c r="AN204" i="8" s="1"/>
  <c r="AB204" i="8"/>
  <c r="AM204" i="8" s="1"/>
  <c r="AC204" i="8"/>
  <c r="AX204" i="8" s="1"/>
  <c r="AV430" i="8"/>
  <c r="AB430" i="8"/>
  <c r="AM430" i="8" s="1"/>
  <c r="AC430" i="8"/>
  <c r="AX430" i="8" s="1"/>
  <c r="AD430" i="8"/>
  <c r="AY430" i="8" s="1"/>
  <c r="AV252" i="8"/>
  <c r="AB252" i="8"/>
  <c r="AM252" i="8" s="1"/>
  <c r="AE252" i="8"/>
  <c r="AN252" i="8" s="1"/>
  <c r="AV919" i="8"/>
  <c r="AE919" i="8"/>
  <c r="AN919" i="8" s="1"/>
  <c r="AD919" i="8"/>
  <c r="AY919" i="8" s="1"/>
  <c r="AC919" i="8"/>
  <c r="AX919" i="8" s="1"/>
  <c r="AV364" i="8"/>
  <c r="AC364" i="8"/>
  <c r="AX364" i="8" s="1"/>
  <c r="AE364" i="8"/>
  <c r="AN364" i="8" s="1"/>
  <c r="AD364" i="8"/>
  <c r="AY364" i="8" s="1"/>
  <c r="AB364" i="8"/>
  <c r="AM364" i="8" s="1"/>
  <c r="AV836" i="8"/>
  <c r="AE836" i="8"/>
  <c r="AN836" i="8" s="1"/>
  <c r="AC836" i="8"/>
  <c r="AX836" i="8" s="1"/>
  <c r="AD836" i="8"/>
  <c r="AY836" i="8" s="1"/>
  <c r="AB836" i="8"/>
  <c r="AM836" i="8" s="1"/>
  <c r="AV729" i="8"/>
  <c r="AE729" i="8"/>
  <c r="AN729" i="8" s="1"/>
  <c r="AC729" i="8"/>
  <c r="AX729" i="8" s="1"/>
  <c r="AB729" i="8"/>
  <c r="AM729" i="8" s="1"/>
  <c r="AV731" i="8"/>
  <c r="AB731" i="8"/>
  <c r="AM731" i="8" s="1"/>
  <c r="AV824" i="8"/>
  <c r="AC824" i="8"/>
  <c r="AX824" i="8" s="1"/>
  <c r="AD824" i="8"/>
  <c r="AY824" i="8" s="1"/>
  <c r="AB824" i="8"/>
  <c r="AM824" i="8" s="1"/>
  <c r="AE431" i="8"/>
  <c r="AN431" i="8" s="1"/>
  <c r="AV431" i="8"/>
  <c r="AB431" i="8"/>
  <c r="AM431" i="8" s="1"/>
  <c r="AB737" i="8"/>
  <c r="AM737" i="8" s="1"/>
  <c r="AC737" i="8"/>
  <c r="AX737" i="8" s="1"/>
  <c r="AD737" i="8"/>
  <c r="AY737" i="8" s="1"/>
  <c r="AV97" i="8"/>
  <c r="AE97" i="8"/>
  <c r="AN97" i="8" s="1"/>
  <c r="AV369" i="8"/>
  <c r="AE369" i="8"/>
  <c r="AN369" i="8" s="1"/>
  <c r="AC369" i="8"/>
  <c r="AX369" i="8" s="1"/>
  <c r="AB369" i="8"/>
  <c r="AM369" i="8" s="1"/>
  <c r="AB104" i="8"/>
  <c r="AM104" i="8" s="1"/>
  <c r="AV104" i="8"/>
  <c r="AE881" i="8"/>
  <c r="AN881" i="8" s="1"/>
  <c r="AV881" i="8"/>
  <c r="AD881" i="8"/>
  <c r="AY881" i="8" s="1"/>
  <c r="AV20" i="8"/>
  <c r="AE20" i="8"/>
  <c r="AN20" i="8" s="1"/>
  <c r="AC20" i="8"/>
  <c r="AX20" i="8" s="1"/>
  <c r="AB20" i="8"/>
  <c r="AM20" i="8" s="1"/>
  <c r="AV930" i="8"/>
  <c r="AE930" i="8"/>
  <c r="AN930" i="8" s="1"/>
  <c r="AD930" i="8"/>
  <c r="AY930" i="8" s="1"/>
  <c r="AC930" i="8"/>
  <c r="AX930" i="8" s="1"/>
  <c r="AB930" i="8"/>
  <c r="AM930" i="8" s="1"/>
  <c r="AV604" i="8"/>
  <c r="AE604" i="8"/>
  <c r="AN604" i="8" s="1"/>
  <c r="AV153" i="8"/>
  <c r="AE153" i="8"/>
  <c r="AN153" i="8" s="1"/>
  <c r="AB153" i="8"/>
  <c r="AM153" i="8" s="1"/>
  <c r="AV231" i="8"/>
  <c r="AC231" i="8"/>
  <c r="AX231" i="8" s="1"/>
  <c r="AB231" i="8"/>
  <c r="AM231" i="8" s="1"/>
  <c r="AE231" i="8"/>
  <c r="AN231" i="8" s="1"/>
  <c r="AV515" i="8"/>
  <c r="AE515" i="8"/>
  <c r="AN515" i="8" s="1"/>
  <c r="AE221" i="8"/>
  <c r="AN221" i="8" s="1"/>
  <c r="AV221" i="8"/>
  <c r="AV123" i="8"/>
  <c r="AC123" i="8"/>
  <c r="AX123" i="8" s="1"/>
  <c r="AE123" i="8"/>
  <c r="AN123" i="8" s="1"/>
  <c r="AV785" i="8"/>
  <c r="AE785" i="8"/>
  <c r="AN785" i="8" s="1"/>
  <c r="AB785" i="8"/>
  <c r="AM785" i="8" s="1"/>
  <c r="AV178" i="8"/>
  <c r="AE178" i="8"/>
  <c r="AN178" i="8" s="1"/>
  <c r="AB178" i="8"/>
  <c r="AM178" i="8" s="1"/>
  <c r="AV976" i="8"/>
  <c r="AE976" i="8"/>
  <c r="AN976" i="8" s="1"/>
  <c r="AB976" i="8"/>
  <c r="AM976" i="8" s="1"/>
  <c r="AV753" i="8"/>
  <c r="AD753" i="8"/>
  <c r="AY753" i="8" s="1"/>
  <c r="AE753" i="8"/>
  <c r="AN753" i="8" s="1"/>
  <c r="AB753" i="8"/>
  <c r="AM753" i="8" s="1"/>
  <c r="AV27" i="8"/>
  <c r="AB27" i="8"/>
  <c r="AM27" i="8" s="1"/>
  <c r="AV790" i="8"/>
  <c r="AE790" i="8"/>
  <c r="AN790" i="8" s="1"/>
  <c r="AB790" i="8"/>
  <c r="AM790" i="8" s="1"/>
  <c r="AV51" i="8"/>
  <c r="AB51" i="8"/>
  <c r="AM51" i="8" s="1"/>
  <c r="AV249" i="8"/>
  <c r="AE249" i="8"/>
  <c r="AN249" i="8" s="1"/>
  <c r="AB249" i="8"/>
  <c r="AM249" i="8" s="1"/>
  <c r="AD249" i="8"/>
  <c r="AY249" i="8" s="1"/>
  <c r="AC249" i="8"/>
  <c r="AX249" i="8" s="1"/>
  <c r="AV394" i="8"/>
  <c r="AB394" i="8"/>
  <c r="AM394" i="8" s="1"/>
  <c r="AV872" i="8"/>
  <c r="AE872" i="8"/>
  <c r="AN872" i="8" s="1"/>
  <c r="AC872" i="8"/>
  <c r="AX872" i="8" s="1"/>
  <c r="AB872" i="8"/>
  <c r="AM872" i="8" s="1"/>
  <c r="AE652" i="8"/>
  <c r="AN652" i="8" s="1"/>
  <c r="AB652" i="8"/>
  <c r="AM652" i="8" s="1"/>
  <c r="AV652" i="8"/>
  <c r="AE390" i="8"/>
  <c r="AN390" i="8" s="1"/>
  <c r="AD390" i="8"/>
  <c r="AY390" i="8" s="1"/>
  <c r="AV390" i="8"/>
  <c r="AB390" i="8"/>
  <c r="AM390" i="8" s="1"/>
  <c r="AV76" i="8"/>
  <c r="AE76" i="8"/>
  <c r="AN76" i="8" s="1"/>
  <c r="AV812" i="8"/>
  <c r="AE812" i="8"/>
  <c r="AN812" i="8" s="1"/>
  <c r="AV152" i="8"/>
  <c r="AB152" i="8"/>
  <c r="AM152" i="8" s="1"/>
  <c r="AV155" i="8"/>
  <c r="AB155" i="8"/>
  <c r="AM155" i="8" s="1"/>
  <c r="AV810" i="8"/>
  <c r="AE810" i="8"/>
  <c r="AN810" i="8" s="1"/>
  <c r="AB810" i="8"/>
  <c r="AM810" i="8" s="1"/>
  <c r="AV181" i="8"/>
  <c r="AE181" i="8"/>
  <c r="AN181" i="8" s="1"/>
  <c r="AC181" i="8"/>
  <c r="AX181" i="8" s="1"/>
  <c r="AB181" i="8"/>
  <c r="AM181" i="8" s="1"/>
  <c r="AE209" i="8"/>
  <c r="AN209" i="8" s="1"/>
  <c r="AB209" i="8"/>
  <c r="AM209" i="8" s="1"/>
  <c r="AV999" i="8"/>
  <c r="AE999" i="8"/>
  <c r="AN999" i="8" s="1"/>
  <c r="AB999" i="8"/>
  <c r="AM999" i="8" s="1"/>
  <c r="AV160" i="8"/>
  <c r="AE160" i="8"/>
  <c r="AN160" i="8" s="1"/>
  <c r="AV135" i="8"/>
  <c r="AE135" i="8"/>
  <c r="AN135" i="8" s="1"/>
  <c r="AD135" i="8"/>
  <c r="AY135" i="8" s="1"/>
  <c r="AC135" i="8"/>
  <c r="AX135" i="8" s="1"/>
  <c r="AB135" i="8"/>
  <c r="AM135" i="8" s="1"/>
  <c r="AV742" i="8"/>
  <c r="AD742" i="8"/>
  <c r="AY742" i="8" s="1"/>
  <c r="AC742" i="8"/>
  <c r="AX742" i="8" s="1"/>
  <c r="AB742" i="8"/>
  <c r="AM742" i="8" s="1"/>
  <c r="AV393" i="8"/>
  <c r="AE393" i="8"/>
  <c r="AN393" i="8" s="1"/>
  <c r="AC393" i="8"/>
  <c r="AX393" i="8" s="1"/>
  <c r="AV948" i="8"/>
  <c r="AB948" i="8"/>
  <c r="AM948" i="8" s="1"/>
  <c r="AD948" i="8"/>
  <c r="AY948" i="8" s="1"/>
  <c r="AC948" i="8"/>
  <c r="AX948" i="8" s="1"/>
  <c r="AV174" i="8"/>
  <c r="AE174" i="8"/>
  <c r="AN174" i="8" s="1"/>
  <c r="AC174" i="8"/>
  <c r="AX174" i="8" s="1"/>
  <c r="AB174" i="8"/>
  <c r="AM174" i="8" s="1"/>
  <c r="AV502" i="8"/>
  <c r="AE502" i="8"/>
  <c r="AN502" i="8" s="1"/>
  <c r="AC502" i="8"/>
  <c r="AX502" i="8" s="1"/>
  <c r="AV324" i="8"/>
  <c r="AC324" i="8"/>
  <c r="AX324" i="8" s="1"/>
  <c r="AB324" i="8"/>
  <c r="AM324" i="8" s="1"/>
  <c r="AV242" i="8"/>
  <c r="AC242" i="8"/>
  <c r="AX242" i="8" s="1"/>
  <c r="AB242" i="8"/>
  <c r="AM242" i="8" s="1"/>
  <c r="AV838" i="8"/>
  <c r="AE838" i="8"/>
  <c r="AN838" i="8" s="1"/>
  <c r="AV310" i="8"/>
  <c r="AB310" i="8"/>
  <c r="AM310" i="8" s="1"/>
  <c r="AE283" i="8"/>
  <c r="AN283" i="8" s="1"/>
  <c r="AB283" i="8"/>
  <c r="AM283" i="8" s="1"/>
  <c r="AV894" i="8"/>
  <c r="AE894" i="8"/>
  <c r="AN894" i="8" s="1"/>
  <c r="AC894" i="8"/>
  <c r="AX894" i="8" s="1"/>
  <c r="AD894" i="8"/>
  <c r="AY894" i="8" s="1"/>
  <c r="AV747" i="8"/>
  <c r="AE747" i="8"/>
  <c r="AN747" i="8" s="1"/>
  <c r="AB747" i="8"/>
  <c r="AM747" i="8" s="1"/>
  <c r="AD899" i="8"/>
  <c r="AY899" i="8" s="1"/>
  <c r="AD470" i="8"/>
  <c r="AY470" i="8" s="1"/>
  <c r="AD70" i="8"/>
  <c r="AY70" i="8" s="1"/>
  <c r="AD810" i="8"/>
  <c r="AY810" i="8" s="1"/>
  <c r="AD709" i="8"/>
  <c r="AY709" i="8" s="1"/>
  <c r="AD764" i="8"/>
  <c r="AY764" i="8" s="1"/>
  <c r="AC27" i="8"/>
  <c r="AX27" i="8" s="1"/>
  <c r="AD790" i="8"/>
  <c r="AY790" i="8" s="1"/>
  <c r="AD621" i="8"/>
  <c r="AY621" i="8" s="1"/>
  <c r="BA621" i="8" s="1"/>
  <c r="BB621" i="8" s="1"/>
  <c r="AD349" i="8"/>
  <c r="AY349" i="8" s="1"/>
  <c r="AD999" i="8"/>
  <c r="AY999" i="8" s="1"/>
  <c r="AD123" i="8"/>
  <c r="AY123" i="8" s="1"/>
  <c r="AD449" i="8"/>
  <c r="AY449" i="8" s="1"/>
  <c r="AD789" i="8"/>
  <c r="AY789" i="8" s="1"/>
  <c r="AD221" i="8"/>
  <c r="AY221" i="8" s="1"/>
  <c r="AD394" i="8"/>
  <c r="AY394" i="8" s="1"/>
  <c r="AB919" i="8"/>
  <c r="AM919" i="8" s="1"/>
  <c r="AB502" i="8"/>
  <c r="AM502" i="8" s="1"/>
  <c r="AB604" i="8"/>
  <c r="AM604" i="8" s="1"/>
  <c r="AC731" i="8"/>
  <c r="AX731" i="8" s="1"/>
  <c r="AD905" i="8"/>
  <c r="AY905" i="8" s="1"/>
  <c r="AD607" i="8"/>
  <c r="AY607" i="8" s="1"/>
  <c r="AE445" i="8"/>
  <c r="AN445" i="8" s="1"/>
  <c r="AE310" i="8"/>
  <c r="AN310" i="8" s="1"/>
  <c r="AE430" i="8"/>
  <c r="AN430" i="8" s="1"/>
  <c r="AB470" i="8"/>
  <c r="AM470" i="8" s="1"/>
  <c r="AE51" i="8"/>
  <c r="AN51" i="8" s="1"/>
  <c r="AB870" i="8"/>
  <c r="AM870" i="8" s="1"/>
  <c r="AV737" i="8"/>
  <c r="AV209" i="8"/>
  <c r="AB194" i="8"/>
  <c r="AM194" i="8" s="1"/>
  <c r="AV194" i="8"/>
  <c r="AV828" i="8"/>
  <c r="AB828" i="8"/>
  <c r="AM828" i="8" s="1"/>
  <c r="AV726" i="8"/>
  <c r="AD726" i="8"/>
  <c r="AY726" i="8" s="1"/>
  <c r="AB726" i="8"/>
  <c r="AM726" i="8" s="1"/>
  <c r="AE726" i="8"/>
  <c r="AN726" i="8" s="1"/>
  <c r="AD870" i="8"/>
  <c r="AY870" i="8" s="1"/>
  <c r="AD744" i="8"/>
  <c r="AY744" i="8" s="1"/>
  <c r="AC470" i="8"/>
  <c r="AX470" i="8" s="1"/>
  <c r="AD209" i="8"/>
  <c r="AY209" i="8" s="1"/>
  <c r="AD51" i="8"/>
  <c r="AY51" i="8" s="1"/>
  <c r="AD901" i="8"/>
  <c r="AY901" i="8" s="1"/>
  <c r="AC810" i="8"/>
  <c r="AX810" i="8" s="1"/>
  <c r="AD785" i="8"/>
  <c r="AY785" i="8" s="1"/>
  <c r="AC790" i="8"/>
  <c r="AX790" i="8" s="1"/>
  <c r="AC51" i="8"/>
  <c r="AX51" i="8" s="1"/>
  <c r="AD145" i="8"/>
  <c r="AY145" i="8" s="1"/>
  <c r="AD152" i="8"/>
  <c r="AY152" i="8" s="1"/>
  <c r="AD977" i="8"/>
  <c r="AY977" i="8" s="1"/>
  <c r="AD104" i="8"/>
  <c r="AY104" i="8" s="1"/>
  <c r="AD343" i="8"/>
  <c r="AY343" i="8" s="1"/>
  <c r="AB771" i="8"/>
  <c r="AM771" i="8" s="1"/>
  <c r="AB123" i="8"/>
  <c r="AM123" i="8" s="1"/>
  <c r="AE731" i="8"/>
  <c r="AN731" i="8" s="1"/>
  <c r="AE905" i="8"/>
  <c r="AN905" i="8" s="1"/>
  <c r="AE607" i="8"/>
  <c r="AN607" i="8" s="1"/>
  <c r="AB160" i="8"/>
  <c r="AM160" i="8" s="1"/>
  <c r="AC889" i="8"/>
  <c r="AX889" i="8" s="1"/>
  <c r="AV771" i="8"/>
  <c r="AE899" i="8"/>
  <c r="AN899" i="8" s="1"/>
  <c r="AB899" i="8"/>
  <c r="AM899" i="8" s="1"/>
  <c r="AV119" i="8"/>
  <c r="AE119" i="8"/>
  <c r="AN119" i="8" s="1"/>
  <c r="AB119" i="8"/>
  <c r="AM119" i="8" s="1"/>
  <c r="AD608" i="8"/>
  <c r="AY608" i="8" s="1"/>
  <c r="AD385" i="8"/>
  <c r="AY385" i="8" s="1"/>
  <c r="AC209" i="8"/>
  <c r="AX209" i="8" s="1"/>
  <c r="AD509" i="8"/>
  <c r="AY509" i="8" s="1"/>
  <c r="AD564" i="8"/>
  <c r="AY564" i="8" s="1"/>
  <c r="AC785" i="8"/>
  <c r="AX785" i="8" s="1"/>
  <c r="AD131" i="8"/>
  <c r="AY131" i="8" s="1"/>
  <c r="AD567" i="8"/>
  <c r="AY567" i="8" s="1"/>
  <c r="AD377" i="8"/>
  <c r="AY377" i="8" s="1"/>
  <c r="AD475" i="8"/>
  <c r="AY475" i="8" s="1"/>
  <c r="AD231" i="8"/>
  <c r="AY231" i="8" s="1"/>
  <c r="AD502" i="8"/>
  <c r="AY502" i="8" s="1"/>
  <c r="AC283" i="8"/>
  <c r="AX283" i="8" s="1"/>
  <c r="AC868" i="8"/>
  <c r="AX868" i="8" s="1"/>
  <c r="AC152" i="8"/>
  <c r="AX152" i="8" s="1"/>
  <c r="AC343" i="8"/>
  <c r="AX343" i="8" s="1"/>
  <c r="AB412" i="8"/>
  <c r="AM412" i="8" s="1"/>
  <c r="AB812" i="8"/>
  <c r="AM812" i="8" s="1"/>
  <c r="AD393" i="8"/>
  <c r="AY393" i="8" s="1"/>
  <c r="AC160" i="8"/>
  <c r="AX160" i="8" s="1"/>
  <c r="AC252" i="8"/>
  <c r="AX252" i="8" s="1"/>
  <c r="AB889" i="8"/>
  <c r="AM889" i="8" s="1"/>
  <c r="AV899" i="8"/>
  <c r="AV961" i="8"/>
  <c r="AC961" i="8"/>
  <c r="AX961" i="8" s="1"/>
  <c r="AD751" i="8"/>
  <c r="AY751" i="8" s="1"/>
  <c r="AD460" i="8"/>
  <c r="AY460" i="8" s="1"/>
  <c r="AC608" i="8"/>
  <c r="AX608" i="8" s="1"/>
  <c r="AD431" i="8"/>
  <c r="AY431" i="8" s="1"/>
  <c r="AC412" i="8"/>
  <c r="AX412" i="8" s="1"/>
  <c r="AD623" i="8"/>
  <c r="AY623" i="8" s="1"/>
  <c r="AD747" i="8"/>
  <c r="AY747" i="8" s="1"/>
  <c r="AD812" i="8"/>
  <c r="AY812" i="8" s="1"/>
  <c r="AD369" i="8"/>
  <c r="AY369" i="8" s="1"/>
  <c r="AD283" i="8"/>
  <c r="AY283" i="8" s="1"/>
  <c r="AD628" i="8"/>
  <c r="AY628" i="8" s="1"/>
  <c r="AD324" i="8"/>
  <c r="AY324" i="8" s="1"/>
  <c r="AD315" i="8"/>
  <c r="AY315" i="8" s="1"/>
  <c r="AC403" i="8"/>
  <c r="AX403" i="8" s="1"/>
  <c r="AD872" i="8"/>
  <c r="AY872" i="8" s="1"/>
  <c r="AC104" i="8"/>
  <c r="AX104" i="8" s="1"/>
  <c r="AD513" i="8"/>
  <c r="AY513" i="8" s="1"/>
  <c r="AC155" i="8"/>
  <c r="AX155" i="8" s="1"/>
  <c r="AC153" i="8"/>
  <c r="AX153" i="8" s="1"/>
  <c r="AD160" i="8"/>
  <c r="AY160" i="8" s="1"/>
  <c r="AE889" i="8"/>
  <c r="AN889" i="8" s="1"/>
  <c r="AB961" i="8"/>
  <c r="AM961" i="8" s="1"/>
  <c r="AB881" i="8"/>
  <c r="AM881" i="8" s="1"/>
  <c r="AE385" i="8"/>
  <c r="AN385" i="8" s="1"/>
  <c r="AV385" i="8"/>
  <c r="AB385" i="8"/>
  <c r="AM385" i="8" s="1"/>
  <c r="AD531" i="8"/>
  <c r="AY531" i="8" s="1"/>
  <c r="AC431" i="8"/>
  <c r="AX431" i="8" s="1"/>
  <c r="AC623" i="8"/>
  <c r="AX623" i="8" s="1"/>
  <c r="AD532" i="8"/>
  <c r="AY532" i="8" s="1"/>
  <c r="AC747" i="8"/>
  <c r="AX747" i="8" s="1"/>
  <c r="AD178" i="8"/>
  <c r="AY178" i="8" s="1"/>
  <c r="AD918" i="8"/>
  <c r="AY918" i="8" s="1"/>
  <c r="AD119" i="8"/>
  <c r="AY119" i="8" s="1"/>
  <c r="AC753" i="8"/>
  <c r="AX753" i="8" s="1"/>
  <c r="AD694" i="8"/>
  <c r="AY694" i="8" s="1"/>
  <c r="AD151" i="8"/>
  <c r="AY151" i="8" s="1"/>
  <c r="AC812" i="8"/>
  <c r="AX812" i="8" s="1"/>
  <c r="AD838" i="8"/>
  <c r="AY838" i="8" s="1"/>
  <c r="AC390" i="8"/>
  <c r="AX390" i="8" s="1"/>
  <c r="AD403" i="8"/>
  <c r="AY403" i="8" s="1"/>
  <c r="AB221" i="8"/>
  <c r="AM221" i="8" s="1"/>
  <c r="AB608" i="8"/>
  <c r="AM608" i="8" s="1"/>
  <c r="AE104" i="8"/>
  <c r="AN104" i="8" s="1"/>
  <c r="AE824" i="8"/>
  <c r="AN824" i="8" s="1"/>
  <c r="AD242" i="8"/>
  <c r="AY242" i="8" s="1"/>
  <c r="AC854" i="8"/>
  <c r="AX854" i="8" s="1"/>
  <c r="BA854" i="8" s="1"/>
  <c r="BB854" i="8" s="1"/>
  <c r="AC513" i="8"/>
  <c r="AX513" i="8" s="1"/>
  <c r="AB515" i="8"/>
  <c r="AM515" i="8" s="1"/>
  <c r="AD155" i="8"/>
  <c r="AY155" i="8" s="1"/>
  <c r="AB97" i="8"/>
  <c r="AM97" i="8" s="1"/>
  <c r="AD153" i="8"/>
  <c r="AY153" i="8" s="1"/>
  <c r="AE961" i="8"/>
  <c r="AN961" i="8" s="1"/>
  <c r="AB403" i="8"/>
  <c r="AM403" i="8" s="1"/>
  <c r="AV283" i="8"/>
  <c r="AV49" i="8"/>
  <c r="AC49" i="8"/>
  <c r="AX49" i="8" s="1"/>
  <c r="AV332" i="8"/>
  <c r="AE332" i="8"/>
  <c r="AN332" i="8" s="1"/>
  <c r="AB508" i="8"/>
  <c r="AM508" i="8" s="1"/>
  <c r="AV508" i="8"/>
  <c r="AV883" i="8"/>
  <c r="AE883" i="8"/>
  <c r="AN883" i="8" s="1"/>
  <c r="AV379" i="8"/>
  <c r="AE379" i="8"/>
  <c r="AN379" i="8" s="1"/>
  <c r="AB805" i="8"/>
  <c r="AM805" i="8" s="1"/>
  <c r="AE805" i="8"/>
  <c r="AN805" i="8" s="1"/>
  <c r="AC805" i="8"/>
  <c r="AX805" i="8" s="1"/>
  <c r="AV237" i="8"/>
  <c r="AE237" i="8"/>
  <c r="AN237" i="8" s="1"/>
  <c r="AV983" i="8"/>
  <c r="AB983" i="8"/>
  <c r="AM983" i="8" s="1"/>
  <c r="AB866" i="8"/>
  <c r="AM866" i="8" s="1"/>
  <c r="AV866" i="8"/>
  <c r="AV84" i="8"/>
  <c r="AE84" i="8"/>
  <c r="AN84" i="8" s="1"/>
  <c r="AD84" i="8"/>
  <c r="AY84" i="8" s="1"/>
  <c r="AV766" i="8"/>
  <c r="AE766" i="8"/>
  <c r="AN766" i="8" s="1"/>
  <c r="AV184" i="8"/>
  <c r="AD184" i="8"/>
  <c r="AY184" i="8" s="1"/>
  <c r="AC184" i="8"/>
  <c r="AX184" i="8" s="1"/>
  <c r="AV1012" i="8"/>
  <c r="AE1012" i="8"/>
  <c r="AN1012" i="8" s="1"/>
  <c r="AB1012" i="8"/>
  <c r="AM1012" i="8" s="1"/>
  <c r="AC1012" i="8"/>
  <c r="AX1012" i="8" s="1"/>
  <c r="AB386" i="8"/>
  <c r="AM386" i="8" s="1"/>
  <c r="AV386" i="8"/>
  <c r="AV837" i="8"/>
  <c r="AE837" i="8"/>
  <c r="AN837" i="8" s="1"/>
  <c r="AB837" i="8"/>
  <c r="AM837" i="8" s="1"/>
  <c r="AE605" i="8"/>
  <c r="AN605" i="8" s="1"/>
  <c r="AV605" i="8"/>
  <c r="AE420" i="8"/>
  <c r="AN420" i="8" s="1"/>
  <c r="AV420" i="8"/>
  <c r="AV132" i="8"/>
  <c r="AC132" i="8"/>
  <c r="AX132" i="8" s="1"/>
  <c r="AE205" i="8"/>
  <c r="AN205" i="8" s="1"/>
  <c r="AV205" i="8"/>
  <c r="AV429" i="8"/>
  <c r="AB429" i="8"/>
  <c r="AM429" i="8" s="1"/>
  <c r="AV273" i="8"/>
  <c r="AB273" i="8"/>
  <c r="AM273" i="8" s="1"/>
  <c r="AV438" i="8"/>
  <c r="AE438" i="8"/>
  <c r="AN438" i="8" s="1"/>
  <c r="AD438" i="8"/>
  <c r="AY438" i="8" s="1"/>
  <c r="AE953" i="8"/>
  <c r="AN953" i="8" s="1"/>
  <c r="AV953" i="8"/>
  <c r="AE41" i="8"/>
  <c r="AN41" i="8" s="1"/>
  <c r="AD41" i="8"/>
  <c r="AY41" i="8" s="1"/>
  <c r="AC41" i="8"/>
  <c r="AX41" i="8" s="1"/>
  <c r="AV525" i="8"/>
  <c r="AE525" i="8"/>
  <c r="AN525" i="8" s="1"/>
  <c r="AV253" i="8"/>
  <c r="AE253" i="8"/>
  <c r="AN253" i="8" s="1"/>
  <c r="AB253" i="8"/>
  <c r="AM253" i="8" s="1"/>
  <c r="AB981" i="8"/>
  <c r="AM981" i="8" s="1"/>
  <c r="AC39" i="8"/>
  <c r="AX39" i="8" s="1"/>
  <c r="AE184" i="8"/>
  <c r="AN184" i="8" s="1"/>
  <c r="AB332" i="8"/>
  <c r="AM332" i="8" s="1"/>
  <c r="AB101" i="8"/>
  <c r="AM101" i="8" s="1"/>
  <c r="AV956" i="8"/>
  <c r="AD508" i="8"/>
  <c r="AY508" i="8" s="1"/>
  <c r="AC386" i="8"/>
  <c r="AX386" i="8" s="1"/>
  <c r="AE981" i="8"/>
  <c r="AN981" i="8" s="1"/>
  <c r="AD39" i="8"/>
  <c r="AY39" i="8" s="1"/>
  <c r="BA782" i="8"/>
  <c r="BB782" i="8" s="1"/>
  <c r="AC332" i="8"/>
  <c r="AX332" i="8" s="1"/>
  <c r="AC429" i="8"/>
  <c r="AX429" i="8" s="1"/>
  <c r="AE101" i="8"/>
  <c r="AN101" i="8" s="1"/>
  <c r="AB132" i="8"/>
  <c r="AM132" i="8" s="1"/>
  <c r="AB926" i="8"/>
  <c r="AM926" i="8" s="1"/>
  <c r="AE956" i="8"/>
  <c r="AN956" i="8" s="1"/>
  <c r="AV482" i="8"/>
  <c r="AC508" i="8"/>
  <c r="AX508" i="8" s="1"/>
  <c r="AB723" i="8"/>
  <c r="AM723" i="8" s="1"/>
  <c r="AE39" i="8"/>
  <c r="AN39" i="8" s="1"/>
  <c r="BA858" i="8"/>
  <c r="BB858" i="8" s="1"/>
  <c r="AD332" i="8"/>
  <c r="AY332" i="8" s="1"/>
  <c r="AC983" i="8"/>
  <c r="AX983" i="8" s="1"/>
  <c r="AB883" i="8"/>
  <c r="AM883" i="8" s="1"/>
  <c r="AE429" i="8"/>
  <c r="AN429" i="8" s="1"/>
  <c r="AE132" i="8"/>
  <c r="AN132" i="8" s="1"/>
  <c r="AC438" i="8"/>
  <c r="AX438" i="8" s="1"/>
  <c r="AC926" i="8"/>
  <c r="AX926" i="8" s="1"/>
  <c r="AE508" i="8"/>
  <c r="AN508" i="8" s="1"/>
  <c r="AE386" i="8"/>
  <c r="AN386" i="8" s="1"/>
  <c r="AC866" i="8"/>
  <c r="AX866" i="8" s="1"/>
  <c r="AD723" i="8"/>
  <c r="AY723" i="8" s="1"/>
  <c r="AB902" i="8"/>
  <c r="AM902" i="8" s="1"/>
  <c r="AC273" i="8"/>
  <c r="AX273" i="8" s="1"/>
  <c r="AE983" i="8"/>
  <c r="AN983" i="8" s="1"/>
  <c r="AC883" i="8"/>
  <c r="AX883" i="8" s="1"/>
  <c r="AB438" i="8"/>
  <c r="AM438" i="8" s="1"/>
  <c r="AB379" i="8"/>
  <c r="AM379" i="8" s="1"/>
  <c r="AE926" i="8"/>
  <c r="AN926" i="8" s="1"/>
  <c r="AV805" i="8"/>
  <c r="AD89" i="8"/>
  <c r="AY89" i="8" s="1"/>
  <c r="AD223" i="8"/>
  <c r="AY223" i="8" s="1"/>
  <c r="AE835" i="8"/>
  <c r="AN835" i="8" s="1"/>
  <c r="AB725" i="8"/>
  <c r="AM725" i="8" s="1"/>
  <c r="AD533" i="8"/>
  <c r="AY533" i="8" s="1"/>
  <c r="AB480" i="8"/>
  <c r="AM480" i="8" s="1"/>
  <c r="AD147" i="8"/>
  <c r="AY147" i="8" s="1"/>
  <c r="AE990" i="8"/>
  <c r="AN990" i="8" s="1"/>
  <c r="AB696" i="8"/>
  <c r="AM696" i="8" s="1"/>
  <c r="BA696" i="8" s="1"/>
  <c r="BB696" i="8" s="1"/>
  <c r="AV91" i="8"/>
  <c r="BA91" i="8" s="1"/>
  <c r="BB91" i="8" s="1"/>
  <c r="BA281" i="8"/>
  <c r="BB281" i="8" s="1"/>
  <c r="AE89" i="8"/>
  <c r="AN89" i="8" s="1"/>
  <c r="AB223" i="8"/>
  <c r="AM223" i="8" s="1"/>
  <c r="AB196" i="8"/>
  <c r="AM196" i="8" s="1"/>
  <c r="AC725" i="8"/>
  <c r="AX725" i="8" s="1"/>
  <c r="AE533" i="8"/>
  <c r="AN533" i="8" s="1"/>
  <c r="BA721" i="8"/>
  <c r="BB721" i="8" s="1"/>
  <c r="BA909" i="8"/>
  <c r="BB909" i="8" s="1"/>
  <c r="AB416" i="8"/>
  <c r="AM416" i="8" s="1"/>
  <c r="AC161" i="8"/>
  <c r="AX161" i="8" s="1"/>
  <c r="AC480" i="8"/>
  <c r="AX480" i="8" s="1"/>
  <c r="AB869" i="8"/>
  <c r="AM869" i="8" s="1"/>
  <c r="AB147" i="8"/>
  <c r="AM147" i="8" s="1"/>
  <c r="AB945" i="8"/>
  <c r="AM945" i="8" s="1"/>
  <c r="AC426" i="8"/>
  <c r="AX426" i="8" s="1"/>
  <c r="AB791" i="8"/>
  <c r="AM791" i="8" s="1"/>
  <c r="AC223" i="8"/>
  <c r="AX223" i="8" s="1"/>
  <c r="AC196" i="8"/>
  <c r="AX196" i="8" s="1"/>
  <c r="AE725" i="8"/>
  <c r="AN725" i="8" s="1"/>
  <c r="AC416" i="8"/>
  <c r="AX416" i="8" s="1"/>
  <c r="AE161" i="8"/>
  <c r="AN161" i="8" s="1"/>
  <c r="AE480" i="8"/>
  <c r="AN480" i="8" s="1"/>
  <c r="AC869" i="8"/>
  <c r="AX869" i="8" s="1"/>
  <c r="AE147" i="8"/>
  <c r="AN147" i="8" s="1"/>
  <c r="AE945" i="8"/>
  <c r="AN945" i="8" s="1"/>
  <c r="AV705" i="8"/>
  <c r="AV405" i="8"/>
  <c r="BA634" i="8"/>
  <c r="BB634" i="8" s="1"/>
  <c r="BA914" i="8"/>
  <c r="BB914" i="8" s="1"/>
  <c r="BA848" i="8"/>
  <c r="BB848" i="8" s="1"/>
  <c r="BA620" i="8"/>
  <c r="BB620" i="8" s="1"/>
  <c r="BA1005" i="8"/>
  <c r="BB1005" i="8" s="1"/>
  <c r="BA589" i="8"/>
  <c r="BB589" i="8" s="1"/>
  <c r="BA295" i="8"/>
  <c r="BB295" i="8" s="1"/>
  <c r="BA28" i="8"/>
  <c r="BB28" i="8" s="1"/>
  <c r="BA172" i="8"/>
  <c r="BB172" i="8" s="1"/>
  <c r="BA418" i="8"/>
  <c r="BB418" i="8" s="1"/>
  <c r="BA582" i="8"/>
  <c r="BB582" i="8" s="1"/>
  <c r="BA717" i="8"/>
  <c r="BB717" i="8" s="1"/>
  <c r="BA597" i="8"/>
  <c r="BB597" i="8" s="1"/>
  <c r="BA917" i="8"/>
  <c r="BB917" i="8" s="1"/>
  <c r="BA300" i="8"/>
  <c r="BB300" i="8" s="1"/>
  <c r="BA238" i="8"/>
  <c r="BB238" i="8" s="1"/>
  <c r="BA874" i="8"/>
  <c r="BB874" i="8" s="1"/>
  <c r="BA718" i="8"/>
  <c r="BB718" i="8" s="1"/>
  <c r="BA907" i="8"/>
  <c r="BB907" i="8" s="1"/>
  <c r="BA258" i="8"/>
  <c r="BB258" i="8" s="1"/>
  <c r="BA395" i="8"/>
  <c r="BB395" i="8" s="1"/>
  <c r="BA660" i="8"/>
  <c r="BB660" i="8" s="1"/>
  <c r="BA244" i="8"/>
  <c r="BB244" i="8" s="1"/>
  <c r="BA446" i="8"/>
  <c r="BB446" i="8" s="1"/>
  <c r="BA193" i="8"/>
  <c r="BB193" i="8" s="1"/>
  <c r="BA491" i="8"/>
  <c r="BB491" i="8" s="1"/>
  <c r="BA355" i="8"/>
  <c r="BB355" i="8" s="1"/>
  <c r="BA935" i="8"/>
  <c r="BB935" i="8" s="1"/>
  <c r="BA360" i="8"/>
  <c r="BB360" i="8" s="1"/>
  <c r="BA176" i="8"/>
  <c r="BB176" i="8" s="1"/>
  <c r="BA986" i="8"/>
  <c r="BB986" i="8" s="1"/>
  <c r="BA365" i="8"/>
  <c r="BB365" i="8" s="1"/>
  <c r="BA478" i="8"/>
  <c r="BB478" i="8" s="1"/>
  <c r="BA968" i="8"/>
  <c r="BB968" i="8" s="1"/>
  <c r="BA333" i="8"/>
  <c r="BB333" i="8" s="1"/>
  <c r="BA37" i="8"/>
  <c r="BB37" i="8" s="1"/>
  <c r="BA516" i="8"/>
  <c r="BB516" i="8" s="1"/>
  <c r="BA423" i="8"/>
  <c r="BB423" i="8" s="1"/>
  <c r="BA447" i="8"/>
  <c r="BB447" i="8" s="1"/>
  <c r="BA834" i="8"/>
  <c r="BA675" i="8"/>
  <c r="BB675" i="8" s="1"/>
  <c r="BA669" i="8"/>
  <c r="BB669" i="8" s="1"/>
  <c r="BA247" i="8"/>
  <c r="BB247" i="8" s="1"/>
  <c r="BA595" i="8"/>
  <c r="BB595" i="8" s="1"/>
  <c r="BA1015" i="8"/>
  <c r="BB1015" i="8" s="1"/>
  <c r="BA335" i="8"/>
  <c r="BB335" i="8" s="1"/>
  <c r="BA142" i="8"/>
  <c r="BB142" i="8" s="1"/>
  <c r="BA149" i="8"/>
  <c r="BB149" i="8" s="1"/>
  <c r="BA158" i="8"/>
  <c r="BB158" i="8" s="1"/>
  <c r="BA728" i="8"/>
  <c r="BB728" i="8" s="1"/>
  <c r="BA225" i="8"/>
  <c r="BB225" i="8" s="1"/>
  <c r="BA53" i="8"/>
  <c r="BB53" i="8" s="1"/>
  <c r="BA580" i="8"/>
  <c r="BB580" i="8" s="1"/>
  <c r="BA950" i="8"/>
  <c r="BB950" i="8" s="1"/>
  <c r="BA750" i="8"/>
  <c r="BB750" i="8" s="1"/>
  <c r="BA26" i="8"/>
  <c r="BB26" i="8" s="1"/>
  <c r="BA710" i="8"/>
  <c r="BB710" i="8" s="1"/>
  <c r="BA886" i="8"/>
  <c r="BB886" i="8" s="1"/>
  <c r="BA165" i="8"/>
  <c r="BB165" i="8" s="1"/>
  <c r="BA77" i="8"/>
  <c r="BB77" i="8" s="1"/>
  <c r="BA755" i="8"/>
  <c r="BB755" i="8" s="1"/>
  <c r="BA978" i="8"/>
  <c r="BB978" i="8" s="1"/>
  <c r="BA818" i="8"/>
  <c r="BB818" i="8" s="1"/>
  <c r="BA435" i="8"/>
  <c r="BB435" i="8" s="1"/>
  <c r="BA529" i="8"/>
  <c r="BB529" i="8" s="1"/>
  <c r="BA428" i="8"/>
  <c r="BB428" i="8" s="1"/>
  <c r="BA929" i="8"/>
  <c r="BB929" i="8" s="1"/>
  <c r="BA802" i="8"/>
  <c r="BB802" i="8" s="1"/>
  <c r="BA761" i="8"/>
  <c r="BB761" i="8" s="1"/>
  <c r="BA559" i="8"/>
  <c r="BB559" i="8" s="1"/>
  <c r="BA292" i="8"/>
  <c r="BB292" i="8" s="1"/>
  <c r="BA24" i="8"/>
  <c r="BB24" i="8" s="1"/>
  <c r="BA727" i="8"/>
  <c r="BB727" i="8" s="1"/>
  <c r="BA922" i="8"/>
  <c r="BB922" i="8" s="1"/>
  <c r="BA636" i="8"/>
  <c r="BB636" i="8" s="1"/>
  <c r="BA510" i="8"/>
  <c r="BB510" i="8" s="1"/>
  <c r="BA50" i="8"/>
  <c r="BB50" i="8" s="1"/>
  <c r="BA583" i="8"/>
  <c r="BB583" i="8" s="1"/>
  <c r="BA682" i="8"/>
  <c r="BB682" i="8" s="1"/>
  <c r="BA1024" i="8"/>
  <c r="BB1024" i="8" s="1"/>
  <c r="BA321" i="8"/>
  <c r="BB321" i="8" s="1"/>
  <c r="BA689" i="8"/>
  <c r="BB689" i="8" s="1"/>
  <c r="BA974" i="8"/>
  <c r="BB974" i="8" s="1"/>
  <c r="BA830" i="8"/>
  <c r="BB830" i="8" s="1"/>
  <c r="BA334" i="8"/>
  <c r="BB334" i="8" s="1"/>
  <c r="BA456" i="8"/>
  <c r="BB456" i="8" s="1"/>
  <c r="BA10" i="8"/>
  <c r="BB10" i="8" s="1"/>
  <c r="BA269" i="8"/>
  <c r="BB269" i="8" s="1"/>
  <c r="BA222" i="8"/>
  <c r="BB222" i="8" s="1"/>
  <c r="BA100" i="8"/>
  <c r="BB100" i="8" s="1"/>
  <c r="BA699" i="8"/>
  <c r="BB699" i="8" s="1"/>
  <c r="BA277" i="8"/>
  <c r="BB277" i="8" s="1"/>
  <c r="BA141" i="8"/>
  <c r="BB141" i="8" s="1"/>
  <c r="BA562" i="8"/>
  <c r="BB562" i="8" s="1"/>
  <c r="BA495" i="8"/>
  <c r="BB495" i="8" s="1"/>
  <c r="BA788" i="8"/>
  <c r="BB788" i="8" s="1"/>
  <c r="BA274" i="8"/>
  <c r="BB274" i="8" s="1"/>
  <c r="BA704" i="8"/>
  <c r="BB704" i="8" s="1"/>
  <c r="BA550" i="8"/>
  <c r="BB550" i="8" s="1"/>
  <c r="BA351" i="8"/>
  <c r="BB351" i="8" s="1"/>
  <c r="BA1018" i="8"/>
  <c r="BB1018" i="8" s="1"/>
  <c r="BA337" i="8"/>
  <c r="BB337" i="8" s="1"/>
  <c r="BA683" i="8"/>
  <c r="BB683" i="8" s="1"/>
  <c r="BA645" i="8"/>
  <c r="BB645" i="8" s="1"/>
  <c r="BA479" i="8"/>
  <c r="BB479" i="8" s="1"/>
  <c r="BA845" i="8"/>
  <c r="BB845" i="8" s="1"/>
  <c r="BA594" i="8"/>
  <c r="BB594" i="8" s="1"/>
  <c r="BA653" i="8"/>
  <c r="BB653" i="8" s="1"/>
  <c r="BA860" i="8"/>
  <c r="BB860" i="8" s="1"/>
  <c r="BA224" i="8"/>
  <c r="BB224" i="8" s="1"/>
  <c r="BA42" i="8"/>
  <c r="BB42" i="8" s="1"/>
  <c r="BA140" i="8"/>
  <c r="BB140" i="8" s="1"/>
  <c r="BA466" i="8"/>
  <c r="BB466" i="8" s="1"/>
  <c r="BA855" i="8"/>
  <c r="BB855" i="8" s="1"/>
  <c r="BA586" i="8"/>
  <c r="BB586" i="8" s="1"/>
  <c r="BA617" i="8"/>
  <c r="BB617" i="8" s="1"/>
  <c r="BA921" i="8"/>
  <c r="BB921" i="8" s="1"/>
  <c r="BA934" i="8"/>
  <c r="BB934" i="8" s="1"/>
  <c r="BA637" i="8"/>
  <c r="BB637" i="8" s="1"/>
  <c r="BA719" i="8"/>
  <c r="BB719" i="8" s="1"/>
  <c r="BA293" i="8"/>
  <c r="BB293" i="8" s="1"/>
  <c r="BA966" i="8"/>
  <c r="BB966" i="8" s="1"/>
  <c r="BA81" i="8"/>
  <c r="BB81" i="8" s="1"/>
  <c r="BA640" i="8"/>
  <c r="BB640" i="8" s="1"/>
  <c r="BA680" i="8"/>
  <c r="BB680" i="8" s="1"/>
  <c r="BA265" i="8"/>
  <c r="BB265" i="8" s="1"/>
  <c r="BA319" i="8"/>
  <c r="BB319" i="8" s="1"/>
  <c r="BA442" i="8"/>
  <c r="BB442" i="8" s="1"/>
  <c r="BA843" i="8"/>
  <c r="BB843" i="8" s="1"/>
  <c r="BA615" i="8"/>
  <c r="BB615" i="8" s="1"/>
  <c r="BA965" i="8"/>
  <c r="BB965" i="8" s="1"/>
  <c r="BA458" i="8"/>
  <c r="BB458" i="8" s="1"/>
  <c r="BA367" i="8"/>
  <c r="BB367" i="8" s="1"/>
  <c r="BA849" i="8"/>
  <c r="BB849" i="8" s="1"/>
  <c r="BA573" i="8"/>
  <c r="BB573" i="8" s="1"/>
  <c r="BA362" i="8"/>
  <c r="BB362" i="8" s="1"/>
  <c r="BA906" i="8"/>
  <c r="BB906" i="8" s="1"/>
  <c r="BA211" i="8"/>
  <c r="BB211" i="8" s="1"/>
  <c r="BA893" i="8"/>
  <c r="BB893" i="8" s="1"/>
  <c r="BA189" i="8"/>
  <c r="BB189" i="8" s="1"/>
  <c r="BA90" i="8"/>
  <c r="BB90" i="8" s="1"/>
  <c r="BA892" i="8"/>
  <c r="BB892" i="8" s="1"/>
  <c r="BA779" i="8"/>
  <c r="BB779" i="8" s="1"/>
  <c r="BA214" i="8"/>
  <c r="BB214" i="8" s="1"/>
  <c r="BA506" i="8"/>
  <c r="BB506" i="8" s="1"/>
  <c r="BA1014" i="8"/>
  <c r="BB1014" i="8" s="1"/>
  <c r="BA1001" i="8"/>
  <c r="BB1001" i="8" s="1"/>
  <c r="BA245" i="8"/>
  <c r="BB245" i="8" s="1"/>
  <c r="BA462" i="8"/>
  <c r="BB462" i="8" s="1"/>
  <c r="BA982" i="8"/>
  <c r="BB982" i="8" s="1"/>
  <c r="BA598" i="8"/>
  <c r="BB598" i="8" s="1"/>
  <c r="BA730" i="8"/>
  <c r="BB730" i="8" s="1"/>
  <c r="BA457" i="8"/>
  <c r="BB457" i="8" s="1"/>
  <c r="BA758" i="8"/>
  <c r="BB758" i="8" s="1"/>
  <c r="BA973" i="8"/>
  <c r="BB973" i="8" s="1"/>
  <c r="BA8" i="8"/>
  <c r="BB8" i="8" s="1"/>
  <c r="BA488" i="8"/>
  <c r="BB488" i="8" s="1"/>
  <c r="BA962" i="8"/>
  <c r="BB962" i="8" s="1"/>
  <c r="BA494" i="8"/>
  <c r="BB494" i="8" s="1"/>
  <c r="BA1016" i="8"/>
  <c r="BB1016" i="8" s="1"/>
  <c r="BA576" i="8"/>
  <c r="BB576" i="8" s="1"/>
  <c r="BA570" i="8"/>
  <c r="BB570" i="8" s="1"/>
  <c r="BA593" i="8"/>
  <c r="BB593" i="8" s="1"/>
  <c r="BA421" i="8"/>
  <c r="BB421" i="8" s="1"/>
  <c r="BA501" i="8"/>
  <c r="BB501" i="8" s="1"/>
  <c r="BA920" i="8"/>
  <c r="BB920" i="8" s="1"/>
  <c r="BA350" i="8"/>
  <c r="BB350" i="8" s="1"/>
  <c r="BA668" i="8"/>
  <c r="BB668" i="8" s="1"/>
  <c r="BA282" i="8"/>
  <c r="BB282" i="8" s="1"/>
  <c r="BA544" i="8"/>
  <c r="BB544" i="8" s="1"/>
  <c r="BA180" i="8"/>
  <c r="BB180" i="8" s="1"/>
  <c r="BA987" i="8"/>
  <c r="BB987" i="8" s="1"/>
  <c r="BA746" i="8"/>
  <c r="BB746" i="8" s="1"/>
  <c r="BA171" i="8"/>
  <c r="BB171" i="8" s="1"/>
  <c r="BA441" i="8"/>
  <c r="BB441" i="8" s="1"/>
  <c r="BA1025" i="8"/>
  <c r="BB1025" i="8" s="1"/>
  <c r="BA539" i="8"/>
  <c r="BB539" i="8" s="1"/>
  <c r="BA777" i="8"/>
  <c r="BB777" i="8" s="1"/>
  <c r="BA939" i="8"/>
  <c r="BB939" i="8" s="1"/>
  <c r="BA31" i="8"/>
  <c r="BB31" i="8" s="1"/>
  <c r="BA59" i="8"/>
  <c r="BB59" i="8" s="1"/>
  <c r="BA127" i="8"/>
  <c r="BB127" i="8" s="1"/>
  <c r="BA406" i="8"/>
  <c r="BB406" i="8" s="1"/>
  <c r="BA347" i="8"/>
  <c r="BB347" i="8" s="1"/>
  <c r="BA398" i="8"/>
  <c r="BB398" i="8" s="1"/>
  <c r="BA296" i="8"/>
  <c r="BB296" i="8" s="1"/>
  <c r="BA255" i="8"/>
  <c r="BB255" i="8" s="1"/>
  <c r="BA250" i="8"/>
  <c r="BB250" i="8" s="1"/>
  <c r="BA500" i="8"/>
  <c r="BB500" i="8" s="1"/>
  <c r="BA262" i="8"/>
  <c r="BB262" i="8" s="1"/>
  <c r="BA220" i="8"/>
  <c r="BB220" i="8" s="1"/>
  <c r="BA472" i="8"/>
  <c r="BB472" i="8" s="1"/>
  <c r="BA326" i="8"/>
  <c r="BB326" i="8" s="1"/>
  <c r="BA108" i="8"/>
  <c r="BB108" i="8" s="1"/>
  <c r="BA734" i="8"/>
  <c r="BB734" i="8" s="1"/>
  <c r="BA657" i="8"/>
  <c r="BB657" i="8" s="1"/>
  <c r="BA419" i="8"/>
  <c r="BB419" i="8" s="1"/>
  <c r="BA425" i="8"/>
  <c r="BB425" i="8" s="1"/>
  <c r="BA284" i="8"/>
  <c r="BB284" i="8" s="1"/>
  <c r="BA947" i="8"/>
  <c r="BB947" i="8" s="1"/>
  <c r="BA857" i="8"/>
  <c r="BB857" i="8" s="1"/>
  <c r="BA313" i="8"/>
  <c r="BB313" i="8" s="1"/>
  <c r="BA720" i="8"/>
  <c r="BB720" i="8" s="1"/>
  <c r="BA543" i="8"/>
  <c r="BB543" i="8" s="1"/>
  <c r="BA477" i="8"/>
  <c r="BB477" i="8" s="1"/>
  <c r="BA618" i="8"/>
  <c r="BB618" i="8" s="1"/>
  <c r="BA530" i="8"/>
  <c r="BB530" i="8" s="1"/>
  <c r="BA453" i="8"/>
  <c r="BB453" i="8" s="1"/>
  <c r="BA526" i="8"/>
  <c r="BB526" i="8" s="1"/>
  <c r="BA173" i="8"/>
  <c r="BB173" i="8" s="1"/>
  <c r="BA537" i="8"/>
  <c r="BB537" i="8" s="1"/>
  <c r="BA68" i="8"/>
  <c r="BB68" i="8" s="1"/>
  <c r="BA493" i="8"/>
  <c r="BB493" i="8" s="1"/>
  <c r="BA852" i="8"/>
  <c r="BB852" i="8" s="1"/>
  <c r="BA55" i="8"/>
  <c r="BB55" i="8" s="1"/>
  <c r="BA772" i="8"/>
  <c r="BB772" i="8" s="1"/>
  <c r="BA776" i="8"/>
  <c r="BB776" i="8" s="1"/>
  <c r="BA568" i="8"/>
  <c r="BB568" i="8" s="1"/>
  <c r="BA681" i="8"/>
  <c r="BB681" i="8" s="1"/>
  <c r="BA655" i="8"/>
  <c r="BB655" i="8" s="1"/>
  <c r="BA58" i="8"/>
  <c r="BB58" i="8" s="1"/>
  <c r="BA658" i="8"/>
  <c r="BB658" i="8" s="1"/>
  <c r="BA954" i="8"/>
  <c r="BB954" i="8" s="1"/>
  <c r="BA825" i="8"/>
  <c r="BB825" i="8" s="1"/>
  <c r="BA703" i="8"/>
  <c r="BB703" i="8" s="1"/>
  <c r="BA270" i="8"/>
  <c r="BB270" i="8" s="1"/>
  <c r="BA285" i="8"/>
  <c r="BB285" i="8" s="1"/>
  <c r="BA382" i="8"/>
  <c r="BB382" i="8" s="1"/>
  <c r="BA213" i="8"/>
  <c r="BB213" i="8" s="1"/>
  <c r="BA146" i="8"/>
  <c r="BB146" i="8" s="1"/>
  <c r="BA547" i="8"/>
  <c r="BB547" i="8" s="1"/>
  <c r="BA635" i="8"/>
  <c r="BB635" i="8" s="1"/>
  <c r="BA6" i="8"/>
  <c r="BB6" i="8" s="1"/>
  <c r="BA487" i="8"/>
  <c r="BB487" i="8" s="1"/>
  <c r="BA955" i="8"/>
  <c r="BB955" i="8" s="1"/>
  <c r="BA748" i="8"/>
  <c r="BB748" i="8" s="1"/>
  <c r="BA627" i="8"/>
  <c r="BB627" i="8" s="1"/>
  <c r="BA144" i="8"/>
  <c r="BB144" i="8" s="1"/>
  <c r="BA437" i="8"/>
  <c r="BB437" i="8" s="1"/>
  <c r="BA648" i="8"/>
  <c r="BB648" i="8" s="1"/>
  <c r="BA206" i="8"/>
  <c r="BB206" i="8" s="1"/>
  <c r="BA1029" i="8"/>
  <c r="BB1029" i="8" s="1"/>
  <c r="BA796" i="8"/>
  <c r="BB796" i="8" s="1"/>
  <c r="BA373" i="8"/>
  <c r="BB373" i="8" s="1"/>
  <c r="BA13" i="8"/>
  <c r="BB13" i="8" s="1"/>
  <c r="BA325" i="8"/>
  <c r="BB325" i="8" s="1"/>
  <c r="BA629" i="8"/>
  <c r="BB629" i="8" s="1"/>
  <c r="BA71" i="8"/>
  <c r="BB71" i="8" s="1"/>
  <c r="BA264" i="8"/>
  <c r="BB264" i="8" s="1"/>
  <c r="BA305" i="8"/>
  <c r="BB305" i="8" s="1"/>
  <c r="BA574" i="8"/>
  <c r="BB574" i="8" s="1"/>
  <c r="BA691" i="8"/>
  <c r="BB691" i="8" s="1"/>
  <c r="BA997" i="8"/>
  <c r="BB997" i="8" s="1"/>
  <c r="BA625" i="8"/>
  <c r="BB625" i="8" s="1"/>
  <c r="BA375" i="8"/>
  <c r="BB375" i="8" s="1"/>
  <c r="BA187" i="8"/>
  <c r="BB187" i="8" s="1"/>
  <c r="BA980" i="8"/>
  <c r="BB980" i="8" s="1"/>
  <c r="BA967" i="8"/>
  <c r="BB967" i="8" s="1"/>
  <c r="BA622" i="8"/>
  <c r="BB622" i="8" s="1"/>
  <c r="BA98" i="8"/>
  <c r="BB98" i="8" s="1"/>
  <c r="BA356" i="8"/>
  <c r="BB356" i="8" s="1"/>
  <c r="BA949" i="8"/>
  <c r="BB949" i="8" s="1"/>
  <c r="BA687" i="8"/>
  <c r="BB687" i="8" s="1"/>
  <c r="BA831" i="8"/>
  <c r="BB831" i="8" s="1"/>
  <c r="BA294" i="8"/>
  <c r="BB294" i="8" s="1"/>
  <c r="BA545" i="8"/>
  <c r="BB545" i="8" s="1"/>
  <c r="BA541" i="8"/>
  <c r="BB541" i="8" s="1"/>
  <c r="BA520" i="8"/>
  <c r="BB520" i="8" s="1"/>
  <c r="BA693" i="8"/>
  <c r="BB693" i="8" s="1"/>
  <c r="BA994" i="8"/>
  <c r="BB994" i="8" s="1"/>
  <c r="BA989" i="8"/>
  <c r="BB989" i="8" s="1"/>
  <c r="BA338" i="8"/>
  <c r="BB338" i="8" s="1"/>
  <c r="BA329" i="8"/>
  <c r="BB329" i="8" s="1"/>
  <c r="BA345" i="8"/>
  <c r="BB345" i="8" s="1"/>
  <c r="BA497" i="8"/>
  <c r="BB497" i="8" s="1"/>
  <c r="BA1017" i="8"/>
  <c r="BB1017" i="8" s="1"/>
  <c r="BA631" i="8"/>
  <c r="BB631" i="8" s="1"/>
  <c r="BA166" i="8"/>
  <c r="BB166" i="8" s="1"/>
  <c r="BA656" i="8"/>
  <c r="BB656" i="8" s="1"/>
  <c r="BA202" i="8"/>
  <c r="BB202" i="8" s="1"/>
  <c r="BA275" i="8"/>
  <c r="BB275" i="8" s="1"/>
  <c r="BA670" i="8"/>
  <c r="BB670" i="8" s="1"/>
  <c r="BA840" i="8"/>
  <c r="BB840" i="8" s="1"/>
  <c r="BA92" i="8"/>
  <c r="BB92" i="8" s="1"/>
  <c r="BA380" i="8"/>
  <c r="BB380" i="8" s="1"/>
  <c r="BA352" i="8"/>
  <c r="BB352" i="8" s="1"/>
  <c r="BA821" i="8"/>
  <c r="BB821" i="8" s="1"/>
  <c r="BA215" i="8"/>
  <c r="BB215" i="8" s="1"/>
  <c r="BA99" i="8"/>
  <c r="BB99" i="8" s="1"/>
  <c r="BA134" i="8"/>
  <c r="BB134" i="8" s="1"/>
  <c r="BB834" i="8"/>
  <c r="BA233" i="8" l="1"/>
  <c r="BB233" i="8" s="1"/>
  <c r="BA951" i="8"/>
  <c r="BB951" i="8" s="1"/>
  <c r="BA439" i="8"/>
  <c r="BB439" i="8" s="1"/>
  <c r="BA850" i="8"/>
  <c r="BB850" i="8" s="1"/>
  <c r="BA807" i="8"/>
  <c r="BB807" i="8" s="1"/>
  <c r="BA1011" i="8"/>
  <c r="BB1011" i="8" s="1"/>
  <c r="BA433" i="8"/>
  <c r="BB433" i="8" s="1"/>
  <c r="BL1084" i="23"/>
  <c r="BL1085" i="23" s="1"/>
  <c r="BA876" i="8"/>
  <c r="BB876" i="8" s="1"/>
  <c r="BA105" i="8"/>
  <c r="BB105" i="8" s="1"/>
  <c r="BA630" i="8"/>
  <c r="BB630" i="8" s="1"/>
  <c r="BA964" i="8"/>
  <c r="BB964" i="8" s="1"/>
  <c r="BA814" i="8"/>
  <c r="BB814" i="8" s="1"/>
  <c r="BA432" i="8"/>
  <c r="BB432" i="8" s="1"/>
  <c r="BA863" i="8"/>
  <c r="BB863" i="8" s="1"/>
  <c r="BA197" i="8"/>
  <c r="BB197" i="8" s="1"/>
  <c r="BA613" i="8"/>
  <c r="BB613" i="8" s="1"/>
  <c r="BA314" i="8"/>
  <c r="BB314" i="8" s="1"/>
  <c r="BA327" i="8"/>
  <c r="BB327" i="8" s="1"/>
  <c r="BA198" i="8"/>
  <c r="BB198" i="8" s="1"/>
  <c r="BA676" i="8"/>
  <c r="BB676" i="8" s="1"/>
  <c r="BA243" i="8"/>
  <c r="BB243" i="8" s="1"/>
  <c r="BA842" i="8"/>
  <c r="BB842" i="8" s="1"/>
  <c r="BA240" i="8"/>
  <c r="BB240" i="8" s="1"/>
  <c r="BA1006" i="8"/>
  <c r="BB1006" i="8" s="1"/>
  <c r="BA32" i="8"/>
  <c r="BB32" i="8" s="1"/>
  <c r="BA908" i="8"/>
  <c r="BB908" i="8" s="1"/>
  <c r="BA632" i="8"/>
  <c r="BB632" i="8" s="1"/>
  <c r="BA578" i="8"/>
  <c r="BB578" i="8" s="1"/>
  <c r="BA603" i="8"/>
  <c r="BB603" i="8" s="1"/>
  <c r="BA5" i="8"/>
  <c r="BB5" i="8" s="1"/>
  <c r="BA235" i="8"/>
  <c r="BB235" i="8" s="1"/>
  <c r="BA759" i="8"/>
  <c r="BB759" i="8" s="1"/>
  <c r="BA770" i="8"/>
  <c r="BB770" i="8" s="1"/>
  <c r="BA87" i="8"/>
  <c r="BB87" i="8" s="1"/>
  <c r="BA969" i="8"/>
  <c r="BB969" i="8" s="1"/>
  <c r="BA554" i="8"/>
  <c r="BB554" i="8" s="1"/>
  <c r="BA474" i="8"/>
  <c r="BB474" i="8" s="1"/>
  <c r="BA156" i="8"/>
  <c r="BB156" i="8" s="1"/>
  <c r="BA451" i="8"/>
  <c r="BB451" i="8" s="1"/>
  <c r="BA787" i="8"/>
  <c r="BB787" i="8" s="1"/>
  <c r="BA136" i="8"/>
  <c r="BB136" i="8" s="1"/>
  <c r="BA496" i="8"/>
  <c r="BB496" i="8" s="1"/>
  <c r="BA179" i="8"/>
  <c r="BB179" i="8" s="1"/>
  <c r="BA555" i="8"/>
  <c r="BB555" i="8" s="1"/>
  <c r="BA549" i="8"/>
  <c r="BB549" i="8" s="1"/>
  <c r="BA832" i="8"/>
  <c r="BB832" i="8" s="1"/>
  <c r="BA410" i="8"/>
  <c r="BB410" i="8" s="1"/>
  <c r="BA79" i="8"/>
  <c r="BB79" i="8" s="1"/>
  <c r="BA52" i="8"/>
  <c r="BB52" i="8" s="1"/>
  <c r="BA126" i="8"/>
  <c r="BB126" i="8" s="1"/>
  <c r="BA384" i="8"/>
  <c r="BB384" i="8" s="1"/>
  <c r="BA120" i="8"/>
  <c r="BB120" i="8" s="1"/>
  <c r="BA619" i="8"/>
  <c r="BB619" i="8" s="1"/>
  <c r="BA1003" i="8"/>
  <c r="BB1003" i="8" s="1"/>
  <c r="BA110" i="8"/>
  <c r="BB110" i="8" s="1"/>
  <c r="BA928" i="8"/>
  <c r="BB928" i="8" s="1"/>
  <c r="BA688" i="8"/>
  <c r="BB688" i="8" s="1"/>
  <c r="BA1028" i="8"/>
  <c r="BB1028" i="8" s="1"/>
  <c r="BA230" i="8"/>
  <c r="BB230" i="8" s="1"/>
  <c r="BA318" i="8"/>
  <c r="BB318" i="8" s="1"/>
  <c r="BA1009" i="8"/>
  <c r="BB1009" i="8" s="1"/>
  <c r="BA517" i="8"/>
  <c r="BB517" i="8" s="1"/>
  <c r="BA839" i="8"/>
  <c r="BB839" i="8" s="1"/>
  <c r="BA765" i="8"/>
  <c r="BB765" i="8" s="1"/>
  <c r="BA638" i="8"/>
  <c r="BB638" i="8" s="1"/>
  <c r="BA370" i="8"/>
  <c r="BB370" i="8" s="1"/>
  <c r="BA288" i="8"/>
  <c r="BB288" i="8" s="1"/>
  <c r="BA427" i="8"/>
  <c r="BB427" i="8" s="1"/>
  <c r="BA524" i="8"/>
  <c r="BB524" i="8" s="1"/>
  <c r="BA287" i="8"/>
  <c r="BB287" i="8" s="1"/>
  <c r="BA674" i="8"/>
  <c r="BB674" i="8" s="1"/>
  <c r="BA875" i="8"/>
  <c r="BB875" i="8" s="1"/>
  <c r="BA811" i="8"/>
  <c r="BB811" i="8" s="1"/>
  <c r="BA162" i="8"/>
  <c r="BB162" i="8" s="1"/>
  <c r="BA46" i="8"/>
  <c r="BB46" i="8" s="1"/>
  <c r="BA841" i="8"/>
  <c r="BB841" i="8" s="1"/>
  <c r="BA553" i="8"/>
  <c r="BB553" i="8" s="1"/>
  <c r="BA340" i="8"/>
  <c r="BB340" i="8" s="1"/>
  <c r="BA937" i="8"/>
  <c r="BB937" i="8" s="1"/>
  <c r="BA248" i="8"/>
  <c r="BB248" i="8" s="1"/>
  <c r="BA643" i="8"/>
  <c r="BB643" i="8" s="1"/>
  <c r="BA368" i="8"/>
  <c r="BB368" i="8" s="1"/>
  <c r="BA271" i="8"/>
  <c r="BB271" i="8" s="1"/>
  <c r="BA257" i="8"/>
  <c r="BB257" i="8" s="1"/>
  <c r="BA816" i="8"/>
  <c r="BB816" i="8" s="1"/>
  <c r="BA476" i="8"/>
  <c r="BB476" i="8" s="1"/>
  <c r="BA572" i="8"/>
  <c r="BB572" i="8" s="1"/>
  <c r="BA714" i="8"/>
  <c r="BB714" i="8" s="1"/>
  <c r="BA891" i="8"/>
  <c r="BB891" i="8" s="1"/>
  <c r="BA15" i="8"/>
  <c r="BB15" i="8" s="1"/>
  <c r="BA468" i="8"/>
  <c r="BB468" i="8" s="1"/>
  <c r="BA48" i="8"/>
  <c r="BB48" i="8" s="1"/>
  <c r="BA33" i="8"/>
  <c r="BB33" i="8" s="1"/>
  <c r="BA383" i="8"/>
  <c r="BB383" i="8" s="1"/>
  <c r="BA261" i="8"/>
  <c r="BB261" i="8" s="1"/>
  <c r="BA561" i="8"/>
  <c r="BB561" i="8" s="1"/>
  <c r="BA880" i="8"/>
  <c r="BB880" i="8" s="1"/>
  <c r="BA1020" i="8"/>
  <c r="BB1020" i="8" s="1"/>
  <c r="BA492" i="8"/>
  <c r="BB492" i="8" s="1"/>
  <c r="BA588" i="8"/>
  <c r="BB588" i="8" s="1"/>
  <c r="BA591" i="8"/>
  <c r="BB591" i="8" s="1"/>
  <c r="BA971" i="8"/>
  <c r="BB971" i="8" s="1"/>
  <c r="BA137" i="8"/>
  <c r="BB137" i="8" s="1"/>
  <c r="BA69" i="8"/>
  <c r="BB69" i="8" s="1"/>
  <c r="BA461" i="8"/>
  <c r="BB461" i="8" s="1"/>
  <c r="BA819" i="8"/>
  <c r="BB819" i="8" s="1"/>
  <c r="BA168" i="8"/>
  <c r="BB168" i="8" s="1"/>
  <c r="BA846" i="8"/>
  <c r="BB846" i="8" s="1"/>
  <c r="BA464" i="8"/>
  <c r="BB464" i="8" s="1"/>
  <c r="BA797" i="8"/>
  <c r="BB797" i="8" s="1"/>
  <c r="BA188" i="8"/>
  <c r="BB188" i="8" s="1"/>
  <c r="BA624" i="8"/>
  <c r="BB624" i="8" s="1"/>
  <c r="BA443" i="8"/>
  <c r="BB443" i="8" s="1"/>
  <c r="BA450" i="8"/>
  <c r="BB450" i="8" s="1"/>
  <c r="BA952" i="8"/>
  <c r="BB952" i="8" s="1"/>
  <c r="BA125" i="8"/>
  <c r="BB125" i="8" s="1"/>
  <c r="BA361" i="8"/>
  <c r="BB361" i="8" s="1"/>
  <c r="BA722" i="8"/>
  <c r="BB722" i="8" s="1"/>
  <c r="BA1000" i="8"/>
  <c r="BB1000" i="8" s="1"/>
  <c r="BA879" i="8"/>
  <c r="BB879" i="8" s="1"/>
  <c r="BA407" i="8"/>
  <c r="BB407" i="8" s="1"/>
  <c r="BA649" i="8"/>
  <c r="BB649" i="8" s="1"/>
  <c r="BA664" i="8"/>
  <c r="BB664" i="8" s="1"/>
  <c r="BA833" i="8"/>
  <c r="BB833" i="8" s="1"/>
  <c r="BA254" i="8"/>
  <c r="BB254" i="8" s="1"/>
  <c r="BA614" i="8"/>
  <c r="BB614" i="8" s="1"/>
  <c r="BA414" i="8"/>
  <c r="BB414" i="8" s="1"/>
  <c r="BA303" i="8"/>
  <c r="BB303" i="8" s="1"/>
  <c r="BA405" i="8"/>
  <c r="BB405" i="8" s="1"/>
  <c r="BA310" i="8"/>
  <c r="BB310" i="8" s="1"/>
  <c r="BA933" i="8"/>
  <c r="BB933" i="8" s="1"/>
  <c r="BA309" i="8"/>
  <c r="BB309" i="8" s="1"/>
  <c r="BA1007" i="8"/>
  <c r="BB1007" i="8" s="1"/>
  <c r="BA647" i="8"/>
  <c r="BB647" i="8" s="1"/>
  <c r="BA483" i="8"/>
  <c r="BB483" i="8" s="1"/>
  <c r="BA455" i="8"/>
  <c r="BB455" i="8" s="1"/>
  <c r="BA760" i="8"/>
  <c r="BB760" i="8" s="1"/>
  <c r="BA678" i="8"/>
  <c r="BB678" i="8" s="1"/>
  <c r="BA302" i="8"/>
  <c r="BB302" i="8" s="1"/>
  <c r="BA783" i="8"/>
  <c r="BB783" i="8" s="1"/>
  <c r="BA143" i="8"/>
  <c r="BB143" i="8" s="1"/>
  <c r="BA1010" i="8"/>
  <c r="BB1010" i="8" s="1"/>
  <c r="BA40" i="8"/>
  <c r="BB40" i="8" s="1"/>
  <c r="BA251" i="8"/>
  <c r="BB251" i="8" s="1"/>
  <c r="BA741" i="8"/>
  <c r="BB741" i="8" s="1"/>
  <c r="BA115" i="8"/>
  <c r="BB115" i="8" s="1"/>
  <c r="BA943" i="8"/>
  <c r="BB943" i="8" s="1"/>
  <c r="BA812" i="8"/>
  <c r="BB812" i="8" s="1"/>
  <c r="BA342" i="8"/>
  <c r="BB342" i="8" s="1"/>
  <c r="BA88" i="8"/>
  <c r="BB88" i="8" s="1"/>
  <c r="BA194" i="8"/>
  <c r="BB194" i="8" s="1"/>
  <c r="BA169" i="8"/>
  <c r="BB169" i="8" s="1"/>
  <c r="BA992" i="8"/>
  <c r="BB992" i="8" s="1"/>
  <c r="BA924" i="8"/>
  <c r="BB924" i="8" s="1"/>
  <c r="BA585" i="8"/>
  <c r="BB585" i="8" s="1"/>
  <c r="BA654" i="8"/>
  <c r="BB654" i="8" s="1"/>
  <c r="BA307" i="8"/>
  <c r="BB307" i="8" s="1"/>
  <c r="BA975" i="8"/>
  <c r="BB975" i="8" s="1"/>
  <c r="BA988" i="8"/>
  <c r="BB988" i="8" s="1"/>
  <c r="BA944" i="8"/>
  <c r="BB944" i="8" s="1"/>
  <c r="BA888" i="8"/>
  <c r="BB888" i="8" s="1"/>
  <c r="BA600" i="8"/>
  <c r="BB600" i="8" s="1"/>
  <c r="BA990" i="8"/>
  <c r="BB990" i="8" s="1"/>
  <c r="BA946" i="8"/>
  <c r="BB946" i="8" s="1"/>
  <c r="BA485" i="8"/>
  <c r="BB485" i="8" s="1"/>
  <c r="BA38" i="8"/>
  <c r="BB38" i="8" s="1"/>
  <c r="BA745" i="8"/>
  <c r="BB745" i="8" s="1"/>
  <c r="BA190" i="8"/>
  <c r="BB190" i="8" s="1"/>
  <c r="BA83" i="8"/>
  <c r="BB83" i="8" s="1"/>
  <c r="BA1008" i="8"/>
  <c r="BB1008" i="8" s="1"/>
  <c r="BA900" i="8"/>
  <c r="BB900" i="8" s="1"/>
  <c r="BA856" i="8"/>
  <c r="BB856" i="8" s="1"/>
  <c r="BA280" i="8"/>
  <c r="BB280" i="8" s="1"/>
  <c r="BA1019" i="8"/>
  <c r="BB1019" i="8" s="1"/>
  <c r="BA650" i="8"/>
  <c r="BB650" i="8" s="1"/>
  <c r="BA571" i="8"/>
  <c r="BB571" i="8" s="1"/>
  <c r="BA639" i="8"/>
  <c r="BB639" i="8" s="1"/>
  <c r="BA633" i="8"/>
  <c r="BB633" i="8" s="1"/>
  <c r="BA67" i="8"/>
  <c r="BB67" i="8" s="1"/>
  <c r="BA607" i="8"/>
  <c r="BB607" i="8" s="1"/>
  <c r="BA312" i="8"/>
  <c r="BB312" i="8" s="1"/>
  <c r="BA45" i="8"/>
  <c r="BB45" i="8" s="1"/>
  <c r="BA511" i="8"/>
  <c r="BB511" i="8" s="1"/>
  <c r="BA903" i="8"/>
  <c r="BB903" i="8" s="1"/>
  <c r="BA767" i="8"/>
  <c r="BB767" i="8" s="1"/>
  <c r="BA448" i="8"/>
  <c r="BB448" i="8" s="1"/>
  <c r="BA401" i="8"/>
  <c r="BB401" i="8" s="1"/>
  <c r="BA817" i="8"/>
  <c r="BB817" i="8" s="1"/>
  <c r="BA768" i="8"/>
  <c r="BB768" i="8" s="1"/>
  <c r="BA575" i="8"/>
  <c r="BB575" i="8" s="1"/>
  <c r="BA913" i="8"/>
  <c r="BB913" i="8" s="1"/>
  <c r="BA139" i="8"/>
  <c r="BB139" i="8" s="1"/>
  <c r="BA596" i="8"/>
  <c r="BB596" i="8" s="1"/>
  <c r="BA112" i="8"/>
  <c r="BB112" i="8" s="1"/>
  <c r="BA96" i="8"/>
  <c r="BB96" i="8" s="1"/>
  <c r="BA212" i="8"/>
  <c r="BB212" i="8" s="1"/>
  <c r="BA402" i="8"/>
  <c r="BB402" i="8" s="1"/>
  <c r="BA862" i="8"/>
  <c r="BB862" i="8" s="1"/>
  <c r="BA19" i="8"/>
  <c r="BB19" i="8" s="1"/>
  <c r="BA991" i="8"/>
  <c r="BB991" i="8" s="1"/>
  <c r="BA806" i="8"/>
  <c r="BB806" i="8" s="1"/>
  <c r="BA775" i="8"/>
  <c r="BB775" i="8" s="1"/>
  <c r="BA133" i="8"/>
  <c r="BB133" i="8" s="1"/>
  <c r="BA716" i="8"/>
  <c r="BB716" i="8" s="1"/>
  <c r="BA75" i="8"/>
  <c r="BB75" i="8" s="1"/>
  <c r="BA507" i="8"/>
  <c r="BB507" i="8" s="1"/>
  <c r="BA219" i="8"/>
  <c r="BB219" i="8" s="1"/>
  <c r="BA890" i="8"/>
  <c r="BB890" i="8" s="1"/>
  <c r="BA397" i="8"/>
  <c r="BB397" i="8" s="1"/>
  <c r="BA642" i="8"/>
  <c r="BB642" i="8" s="1"/>
  <c r="BA599" i="8"/>
  <c r="BB599" i="8" s="1"/>
  <c r="BA1002" i="8"/>
  <c r="BB1002" i="8" s="1"/>
  <c r="BA592" i="8"/>
  <c r="BB592" i="8" s="1"/>
  <c r="BA666" i="8"/>
  <c r="BB666" i="8" s="1"/>
  <c r="BA252" i="8"/>
  <c r="BB252" i="8" s="1"/>
  <c r="BA970" i="8"/>
  <c r="BB970" i="8" s="1"/>
  <c r="BA324" i="8"/>
  <c r="BB324" i="8" s="1"/>
  <c r="BA868" i="8"/>
  <c r="BB868" i="8" s="1"/>
  <c r="BA757" i="8"/>
  <c r="BB757" i="8" s="1"/>
  <c r="BA528" i="8"/>
  <c r="BB528" i="8" s="1"/>
  <c r="BA482" i="8"/>
  <c r="BB482" i="8" s="1"/>
  <c r="BA200" i="8"/>
  <c r="BB200" i="8" s="1"/>
  <c r="BA527" i="8"/>
  <c r="BB527" i="8" s="1"/>
  <c r="BA80" i="8"/>
  <c r="BB80" i="8" s="1"/>
  <c r="BA408" i="8"/>
  <c r="BB408" i="8" s="1"/>
  <c r="BA897" i="8"/>
  <c r="BB897" i="8" s="1"/>
  <c r="BA150" i="8"/>
  <c r="BB150" i="8" s="1"/>
  <c r="BA984" i="8"/>
  <c r="BB984" i="8" s="1"/>
  <c r="BA672" i="8"/>
  <c r="BB672" i="8" s="1"/>
  <c r="BA216" i="8"/>
  <c r="BB216" i="8" s="1"/>
  <c r="BA481" i="8"/>
  <c r="BB481" i="8" s="1"/>
  <c r="BA330" i="8"/>
  <c r="BB330" i="8" s="1"/>
  <c r="BA801" i="8"/>
  <c r="BB801" i="8" s="1"/>
  <c r="BA829" i="8"/>
  <c r="BB829" i="8" s="1"/>
  <c r="BA391" i="8"/>
  <c r="BB391" i="8" s="1"/>
  <c r="BA762" i="8"/>
  <c r="BB762" i="8" s="1"/>
  <c r="BA793" i="8"/>
  <c r="BB793" i="8" s="1"/>
  <c r="BA94" i="8"/>
  <c r="BB94" i="8" s="1"/>
  <c r="BA182" i="8"/>
  <c r="BB182" i="8" s="1"/>
  <c r="BA871" i="8"/>
  <c r="BB871" i="8" s="1"/>
  <c r="BA346" i="8"/>
  <c r="BB346" i="8" s="1"/>
  <c r="BA847" i="8"/>
  <c r="BB847" i="8" s="1"/>
  <c r="BA227" i="8"/>
  <c r="BB227" i="8" s="1"/>
  <c r="BA800" i="8"/>
  <c r="BB800" i="8" s="1"/>
  <c r="BA700" i="8"/>
  <c r="BB700" i="8" s="1"/>
  <c r="BA732" i="8"/>
  <c r="BB732" i="8" s="1"/>
  <c r="BA371" i="8"/>
  <c r="BB371" i="8" s="1"/>
  <c r="BA579" i="8"/>
  <c r="BB579" i="8" s="1"/>
  <c r="BA960" i="8"/>
  <c r="BB960" i="8" s="1"/>
  <c r="BA353" i="8"/>
  <c r="BB353" i="8" s="1"/>
  <c r="BA207" i="8"/>
  <c r="BB207" i="8" s="1"/>
  <c r="BA304" i="8"/>
  <c r="BB304" i="8" s="1"/>
  <c r="BA60" i="8"/>
  <c r="BB60" i="8" s="1"/>
  <c r="BA130" i="8"/>
  <c r="BB130" i="8" s="1"/>
  <c r="BA232" i="8"/>
  <c r="BB232" i="8" s="1"/>
  <c r="BA74" i="8"/>
  <c r="BB74" i="8" s="1"/>
  <c r="BA705" i="8"/>
  <c r="BB705" i="8" s="1"/>
  <c r="BA953" i="8"/>
  <c r="BB953" i="8" s="1"/>
  <c r="BA835" i="8"/>
  <c r="BB835" i="8" s="1"/>
  <c r="BA426" i="8"/>
  <c r="BB426" i="8" s="1"/>
  <c r="BA348" i="8"/>
  <c r="BB348" i="8" s="1"/>
  <c r="BA911" i="8"/>
  <c r="BB911" i="8" s="1"/>
  <c r="BA882" i="8"/>
  <c r="BB882" i="8" s="1"/>
  <c r="BA659" i="8"/>
  <c r="BB659" i="8" s="1"/>
  <c r="BA170" i="8"/>
  <c r="BB170" i="8" s="1"/>
  <c r="BA707" i="8"/>
  <c r="BB707" i="8" s="1"/>
  <c r="BA601" i="8"/>
  <c r="BB601" i="8" s="1"/>
  <c r="BA671" i="8"/>
  <c r="BB671" i="8" s="1"/>
  <c r="BA467" i="8"/>
  <c r="BB467" i="8" s="1"/>
  <c r="BA923" i="8"/>
  <c r="BB923" i="8" s="1"/>
  <c r="BA344" i="8"/>
  <c r="BB344" i="8" s="1"/>
  <c r="BA512" i="8"/>
  <c r="BB512" i="8" s="1"/>
  <c r="BA297" i="8"/>
  <c r="BB297" i="8" s="1"/>
  <c r="BA256" i="8"/>
  <c r="BB256" i="8" s="1"/>
  <c r="BA552" i="8"/>
  <c r="BB552" i="8" s="1"/>
  <c r="BA735" i="8"/>
  <c r="BB735" i="8" s="1"/>
  <c r="BA272" i="8"/>
  <c r="BB272" i="8" s="1"/>
  <c r="BA616" i="8"/>
  <c r="BB616" i="8" s="1"/>
  <c r="BA542" i="8"/>
  <c r="BB542" i="8" s="1"/>
  <c r="BA72" i="8"/>
  <c r="BB72" i="8" s="1"/>
  <c r="BA813" i="8"/>
  <c r="BB813" i="8" s="1"/>
  <c r="BA366" i="8"/>
  <c r="BB366" i="8" s="1"/>
  <c r="BA667" i="8"/>
  <c r="BB667" i="8" s="1"/>
  <c r="BA341" i="8"/>
  <c r="BB341" i="8" s="1"/>
  <c r="BA409" i="8"/>
  <c r="BB409" i="8" s="1"/>
  <c r="BA566" i="8"/>
  <c r="BB566" i="8" s="1"/>
  <c r="BA404" i="8"/>
  <c r="BB404" i="8" s="1"/>
  <c r="BA378" i="8"/>
  <c r="BB378" i="8" s="1"/>
  <c r="BA538" i="8"/>
  <c r="BB538" i="8" s="1"/>
  <c r="BA711" i="8"/>
  <c r="BB711" i="8" s="1"/>
  <c r="BA279" i="8"/>
  <c r="BB279" i="8" s="1"/>
  <c r="BA778" i="8"/>
  <c r="BB778" i="8" s="1"/>
  <c r="BA413" i="8"/>
  <c r="BB413" i="8" s="1"/>
  <c r="BA902" i="8"/>
  <c r="BB902" i="8" s="1"/>
  <c r="BA420" i="8"/>
  <c r="BB420" i="8" s="1"/>
  <c r="BA532" i="8"/>
  <c r="BB532" i="8" s="1"/>
  <c r="BA174" i="8"/>
  <c r="BB174" i="8" s="1"/>
  <c r="BA808" i="8"/>
  <c r="BB808" i="8" s="1"/>
  <c r="BA918" i="8"/>
  <c r="BB918" i="8" s="1"/>
  <c r="BA565" i="8"/>
  <c r="BB565" i="8" s="1"/>
  <c r="BA422" i="8"/>
  <c r="BB422" i="8" s="1"/>
  <c r="BA34" i="8"/>
  <c r="BB34" i="8" s="1"/>
  <c r="BA103" i="8"/>
  <c r="BB103" i="8" s="1"/>
  <c r="BA679" i="8"/>
  <c r="BB679" i="8" s="1"/>
  <c r="BA581" i="8"/>
  <c r="BB581" i="8" s="1"/>
  <c r="BA522" i="8"/>
  <c r="BB522" i="8" s="1"/>
  <c r="BA234" i="8"/>
  <c r="BB234" i="8" s="1"/>
  <c r="BA354" i="8"/>
  <c r="BB354" i="8" s="1"/>
  <c r="BA936" i="8"/>
  <c r="BB936" i="8" s="1"/>
  <c r="BA985" i="8"/>
  <c r="BB985" i="8" s="1"/>
  <c r="BA301" i="8"/>
  <c r="BB301" i="8" s="1"/>
  <c r="BA823" i="8"/>
  <c r="BB823" i="8" s="1"/>
  <c r="BA54" i="8"/>
  <c r="BB54" i="8" s="1"/>
  <c r="BA661" i="8"/>
  <c r="BB661" i="8" s="1"/>
  <c r="BA161" i="8"/>
  <c r="BB161" i="8" s="1"/>
  <c r="BA533" i="8"/>
  <c r="BB533" i="8" s="1"/>
  <c r="BA805" i="8"/>
  <c r="BB805" i="8" s="1"/>
  <c r="BA196" i="8"/>
  <c r="BB196" i="8" s="1"/>
  <c r="BA927" i="8"/>
  <c r="BB927" i="8" s="1"/>
  <c r="BA887" i="8"/>
  <c r="BB887" i="8" s="1"/>
  <c r="BA480" i="8"/>
  <c r="BB480" i="8" s="1"/>
  <c r="BA747" i="8"/>
  <c r="BB747" i="8" s="1"/>
  <c r="BA73" i="8"/>
  <c r="BB73" i="8" s="1"/>
  <c r="BA932" i="8"/>
  <c r="BB932" i="8" s="1"/>
  <c r="BA36" i="8"/>
  <c r="BB36" i="8" s="1"/>
  <c r="BA415" i="8"/>
  <c r="BB415" i="8" s="1"/>
  <c r="BA791" i="8"/>
  <c r="BB791" i="8" s="1"/>
  <c r="BA712" i="8"/>
  <c r="BB712" i="8" s="1"/>
  <c r="BA436" i="8"/>
  <c r="BB436" i="8" s="1"/>
  <c r="BA30" i="8"/>
  <c r="BB30" i="8" s="1"/>
  <c r="BA605" i="8"/>
  <c r="BB605" i="8" s="1"/>
  <c r="BA84" i="8"/>
  <c r="BB84" i="8" s="1"/>
  <c r="BA27" i="8"/>
  <c r="BB27" i="8" s="1"/>
  <c r="BA204" i="8"/>
  <c r="BB204" i="8" s="1"/>
  <c r="BA958" i="8"/>
  <c r="BB958" i="8" s="1"/>
  <c r="BA733" i="8"/>
  <c r="BB733" i="8" s="1"/>
  <c r="BA253" i="8"/>
  <c r="BB253" i="8" s="1"/>
  <c r="BA221" i="8"/>
  <c r="BB221" i="8" s="1"/>
  <c r="BA567" i="8"/>
  <c r="BB567" i="8" s="1"/>
  <c r="BA790" i="8"/>
  <c r="BB790" i="8" s="1"/>
  <c r="BA904" i="8"/>
  <c r="BB904" i="8" s="1"/>
  <c r="BA148" i="8"/>
  <c r="BB148" i="8" s="1"/>
  <c r="BA827" i="8"/>
  <c r="BB827" i="8" s="1"/>
  <c r="BA859" i="8"/>
  <c r="BB859" i="8" s="1"/>
  <c r="BA1021" i="8"/>
  <c r="BB1021" i="8" s="1"/>
  <c r="BA505" i="8"/>
  <c r="BB505" i="8" s="1"/>
  <c r="BA159" i="8"/>
  <c r="BB159" i="8" s="1"/>
  <c r="BA701" i="8"/>
  <c r="BB701" i="8" s="1"/>
  <c r="BA608" i="8"/>
  <c r="BB608" i="8" s="1"/>
  <c r="BA124" i="8"/>
  <c r="BB124" i="8" s="1"/>
  <c r="BA604" i="8"/>
  <c r="BB604" i="8" s="1"/>
  <c r="BA981" i="8"/>
  <c r="BB981" i="8" s="1"/>
  <c r="BA828" i="8"/>
  <c r="BB828" i="8" s="1"/>
  <c r="BA242" i="8"/>
  <c r="BB242" i="8" s="1"/>
  <c r="BA135" i="8"/>
  <c r="BB135" i="8" s="1"/>
  <c r="BA76" i="8"/>
  <c r="BB76" i="8" s="1"/>
  <c r="BA976" i="8"/>
  <c r="BB976" i="8" s="1"/>
  <c r="BA445" i="8"/>
  <c r="BB445" i="8" s="1"/>
  <c r="BA470" i="8"/>
  <c r="BB470" i="8" s="1"/>
  <c r="BA23" i="8"/>
  <c r="BB23" i="8" s="1"/>
  <c r="BA809" i="8"/>
  <c r="BB809" i="8" s="1"/>
  <c r="BA792" i="8"/>
  <c r="BB792" i="8" s="1"/>
  <c r="BA938" i="8"/>
  <c r="BB938" i="8" s="1"/>
  <c r="BA861" i="8"/>
  <c r="BB861" i="8" s="1"/>
  <c r="BA357" i="8"/>
  <c r="BB357" i="8" s="1"/>
  <c r="BA106" i="8"/>
  <c r="BB106" i="8" s="1"/>
  <c r="BA291" i="8"/>
  <c r="BB291" i="8" s="1"/>
  <c r="BA259" i="8"/>
  <c r="BB259" i="8" s="1"/>
  <c r="BA109" i="8"/>
  <c r="BB109" i="8" s="1"/>
  <c r="BA118" i="8"/>
  <c r="BB118" i="8" s="1"/>
  <c r="BA61" i="8"/>
  <c r="BB61" i="8" s="1"/>
  <c r="BA628" i="8"/>
  <c r="BB628" i="8" s="1"/>
  <c r="BA114" i="8"/>
  <c r="BB114" i="8" s="1"/>
  <c r="BA95" i="8"/>
  <c r="BB95" i="8" s="1"/>
  <c r="BA85" i="8"/>
  <c r="BB85" i="8" s="1"/>
  <c r="BA389" i="8"/>
  <c r="BB389" i="8" s="1"/>
  <c r="BA803" i="8"/>
  <c r="BB803" i="8" s="1"/>
  <c r="BA298" i="8"/>
  <c r="BB298" i="8" s="1"/>
  <c r="BA764" i="8"/>
  <c r="BB764" i="8" s="1"/>
  <c r="BA129" i="8"/>
  <c r="BB129" i="8" s="1"/>
  <c r="BA996" i="8"/>
  <c r="BB996" i="8" s="1"/>
  <c r="BA610" i="8"/>
  <c r="BB610" i="8" s="1"/>
  <c r="BA865" i="8"/>
  <c r="BB865" i="8" s="1"/>
  <c r="BA822" i="8"/>
  <c r="BB822" i="8" s="1"/>
  <c r="BA509" i="8"/>
  <c r="BB509" i="8" s="1"/>
  <c r="BA276" i="8"/>
  <c r="BB276" i="8" s="1"/>
  <c r="BA66" i="8"/>
  <c r="BB66" i="8" s="1"/>
  <c r="BA725" i="8"/>
  <c r="BB725" i="8" s="1"/>
  <c r="BA926" i="8"/>
  <c r="BB926" i="8" s="1"/>
  <c r="BA205" i="8"/>
  <c r="BB205" i="8" s="1"/>
  <c r="BA440" i="8"/>
  <c r="BB440" i="8" s="1"/>
  <c r="BA102" i="8"/>
  <c r="BB102" i="8" s="1"/>
  <c r="BA684" i="8"/>
  <c r="BB684" i="8" s="1"/>
  <c r="BA416" i="8"/>
  <c r="BB416" i="8" s="1"/>
  <c r="BA723" i="8"/>
  <c r="BB723" i="8" s="1"/>
  <c r="BA101" i="8"/>
  <c r="BB101" i="8" s="1"/>
  <c r="BA866" i="8"/>
  <c r="BB866" i="8" s="1"/>
  <c r="BA393" i="8"/>
  <c r="BB393" i="8" s="1"/>
  <c r="BA209" i="8"/>
  <c r="BB209" i="8" s="1"/>
  <c r="BA810" i="8"/>
  <c r="BB810" i="8" s="1"/>
  <c r="BA726" i="8"/>
  <c r="BB726" i="8" s="1"/>
  <c r="BA737" i="8"/>
  <c r="BB737" i="8" s="1"/>
  <c r="BA449" i="8"/>
  <c r="BB449" i="8" s="1"/>
  <c r="BA838" i="8"/>
  <c r="BB838" i="8" s="1"/>
  <c r="BA948" i="8"/>
  <c r="BB948" i="8" s="1"/>
  <c r="BA152" i="8"/>
  <c r="BB152" i="8" s="1"/>
  <c r="BA390" i="8"/>
  <c r="BB390" i="8" s="1"/>
  <c r="BA394" i="8"/>
  <c r="BB394" i="8" s="1"/>
  <c r="BA51" i="8"/>
  <c r="BB51" i="8" s="1"/>
  <c r="BA785" i="8"/>
  <c r="BB785" i="8" s="1"/>
  <c r="BA153" i="8"/>
  <c r="BB153" i="8" s="1"/>
  <c r="BA20" i="8"/>
  <c r="BB20" i="8" s="1"/>
  <c r="BA104" i="8"/>
  <c r="BB104" i="8" s="1"/>
  <c r="BA824" i="8"/>
  <c r="BB824" i="8" s="1"/>
  <c r="BA364" i="8"/>
  <c r="BB364" i="8" s="1"/>
  <c r="BA623" i="8"/>
  <c r="BB623" i="8" s="1"/>
  <c r="BA916" i="8"/>
  <c r="BB916" i="8" s="1"/>
  <c r="BA740" i="8"/>
  <c r="BB740" i="8" s="1"/>
  <c r="BA749" i="8"/>
  <c r="BB749" i="8" s="1"/>
  <c r="BA702" i="8"/>
  <c r="BB702" i="8" s="1"/>
  <c r="BA694" i="8"/>
  <c r="BB694" i="8" s="1"/>
  <c r="BA175" i="8"/>
  <c r="BB175" i="8" s="1"/>
  <c r="BA769" i="8"/>
  <c r="BB769" i="8" s="1"/>
  <c r="BA708" i="8"/>
  <c r="BB708" i="8" s="1"/>
  <c r="BA145" i="8"/>
  <c r="BB145" i="8" s="1"/>
  <c r="BA677" i="8"/>
  <c r="BB677" i="8" s="1"/>
  <c r="BA878" i="8"/>
  <c r="BB878" i="8" s="1"/>
  <c r="BA16" i="8"/>
  <c r="BB16" i="8" s="1"/>
  <c r="BA377" i="8"/>
  <c r="BB377" i="8" s="1"/>
  <c r="BA229" i="8"/>
  <c r="BB229" i="8" s="1"/>
  <c r="BA998" i="8"/>
  <c r="BB998" i="8" s="1"/>
  <c r="BA459" i="8"/>
  <c r="BB459" i="8" s="1"/>
  <c r="BA514" i="8"/>
  <c r="BB514" i="8" s="1"/>
  <c r="BA995" i="8"/>
  <c r="BB995" i="8" s="1"/>
  <c r="BA606" i="8"/>
  <c r="BB606" i="8" s="1"/>
  <c r="BA417" i="8"/>
  <c r="BB417" i="8" s="1"/>
  <c r="BA266" i="8"/>
  <c r="BB266" i="8" s="1"/>
  <c r="BA260" i="8"/>
  <c r="BB260" i="8" s="1"/>
  <c r="BA11" i="8"/>
  <c r="BB11" i="8" s="1"/>
  <c r="BA564" i="8"/>
  <c r="BB564" i="8" s="1"/>
  <c r="BA877" i="8"/>
  <c r="BB877" i="8" s="1"/>
  <c r="BA12" i="8"/>
  <c r="BB12" i="8" s="1"/>
  <c r="BA743" i="8"/>
  <c r="BB743" i="8" s="1"/>
  <c r="BA690" i="8"/>
  <c r="BB690" i="8" s="1"/>
  <c r="BA18" i="8"/>
  <c r="BB18" i="8" s="1"/>
  <c r="BA490" i="8"/>
  <c r="BB490" i="8" s="1"/>
  <c r="BA993" i="8"/>
  <c r="BB993" i="8" s="1"/>
  <c r="BA210" i="8"/>
  <c r="BB210" i="8" s="1"/>
  <c r="BA320" i="8"/>
  <c r="BB320" i="8" s="1"/>
  <c r="BA246" i="8"/>
  <c r="BB246" i="8" s="1"/>
  <c r="BA331" i="8"/>
  <c r="BB331" i="8" s="1"/>
  <c r="BA641" i="8"/>
  <c r="BB641" i="8" s="1"/>
  <c r="BA798" i="8"/>
  <c r="BB798" i="8" s="1"/>
  <c r="BA306" i="8"/>
  <c r="BB306" i="8" s="1"/>
  <c r="BA663" i="8"/>
  <c r="BB663" i="8" s="1"/>
  <c r="BA14" i="8"/>
  <c r="BB14" i="8" s="1"/>
  <c r="BA322" i="8"/>
  <c r="BB322" i="8" s="1"/>
  <c r="BA138" i="8"/>
  <c r="BB138" i="8" s="1"/>
  <c r="BA93" i="8"/>
  <c r="BB93" i="8" s="1"/>
  <c r="BA780" i="8"/>
  <c r="BB780" i="8" s="1"/>
  <c r="BA736" i="8"/>
  <c r="BB736" i="8" s="1"/>
  <c r="BA208" i="8"/>
  <c r="BB208" i="8" s="1"/>
  <c r="BA374" i="8"/>
  <c r="BB374" i="8" s="1"/>
  <c r="BA713" i="8"/>
  <c r="BB713" i="8" s="1"/>
  <c r="BA86" i="8"/>
  <c r="BB86" i="8" s="1"/>
  <c r="BA784" i="8"/>
  <c r="BB784" i="8" s="1"/>
  <c r="BA186" i="8"/>
  <c r="BB186" i="8" s="1"/>
  <c r="BA22" i="8"/>
  <c r="BB22" i="8" s="1"/>
  <c r="BA766" i="8"/>
  <c r="BB766" i="8" s="1"/>
  <c r="BA881" i="8"/>
  <c r="BB881" i="8" s="1"/>
  <c r="BA70" i="8"/>
  <c r="BB70" i="8" s="1"/>
  <c r="BA652" i="8"/>
  <c r="BB652" i="8" s="1"/>
  <c r="BA273" i="8"/>
  <c r="BB273" i="8" s="1"/>
  <c r="BA454" i="8"/>
  <c r="BB454" i="8" s="1"/>
  <c r="BA39" i="8"/>
  <c r="BB39" i="8" s="1"/>
  <c r="BA332" i="8"/>
  <c r="BB332" i="8" s="1"/>
  <c r="BA899" i="8"/>
  <c r="BB899" i="8" s="1"/>
  <c r="BA771" i="8"/>
  <c r="BB771" i="8" s="1"/>
  <c r="BA160" i="8"/>
  <c r="BB160" i="8" s="1"/>
  <c r="BA151" i="8"/>
  <c r="BB151" i="8" s="1"/>
  <c r="BA773" i="8"/>
  <c r="BB773" i="8" s="1"/>
  <c r="BA820" i="8"/>
  <c r="BB820" i="8" s="1"/>
  <c r="BA286" i="8"/>
  <c r="BB286" i="8" s="1"/>
  <c r="BA873" i="8"/>
  <c r="BB873" i="8" s="1"/>
  <c r="BA651" i="8"/>
  <c r="BB651" i="8" s="1"/>
  <c r="BA692" i="8"/>
  <c r="BB692" i="8" s="1"/>
  <c r="BA56" i="8"/>
  <c r="BB56" i="8" s="1"/>
  <c r="BA698" i="8"/>
  <c r="BB698" i="8" s="1"/>
  <c r="BA1023" i="8"/>
  <c r="BB1023" i="8" s="1"/>
  <c r="BA556" i="8"/>
  <c r="BB556" i="8" s="1"/>
  <c r="BA915" i="8"/>
  <c r="BB915" i="8" s="1"/>
  <c r="BA869" i="8"/>
  <c r="BB869" i="8" s="1"/>
  <c r="BA132" i="8"/>
  <c r="BB132" i="8" s="1"/>
  <c r="BA508" i="8"/>
  <c r="BB508" i="8" s="1"/>
  <c r="BA525" i="8"/>
  <c r="BB525" i="8" s="1"/>
  <c r="BA438" i="8"/>
  <c r="BB438" i="8" s="1"/>
  <c r="BA983" i="8"/>
  <c r="BB983" i="8" s="1"/>
  <c r="BA379" i="8"/>
  <c r="BB379" i="8" s="1"/>
  <c r="BA49" i="8"/>
  <c r="BB49" i="8" s="1"/>
  <c r="BA513" i="8"/>
  <c r="BB513" i="8" s="1"/>
  <c r="BA178" i="8"/>
  <c r="BB178" i="8" s="1"/>
  <c r="BA385" i="8"/>
  <c r="BB385" i="8" s="1"/>
  <c r="BA889" i="8"/>
  <c r="BB889" i="8" s="1"/>
  <c r="BA870" i="8"/>
  <c r="BB870" i="8" s="1"/>
  <c r="BA123" i="8"/>
  <c r="BB123" i="8" s="1"/>
  <c r="BA502" i="8"/>
  <c r="BB502" i="8" s="1"/>
  <c r="BA999" i="8"/>
  <c r="BB999" i="8" s="1"/>
  <c r="BA753" i="8"/>
  <c r="BB753" i="8" s="1"/>
  <c r="BA369" i="8"/>
  <c r="BB369" i="8" s="1"/>
  <c r="BA731" i="8"/>
  <c r="BB731" i="8" s="1"/>
  <c r="BA107" i="8"/>
  <c r="BB107" i="8" s="1"/>
  <c r="BA349" i="8"/>
  <c r="BB349" i="8" s="1"/>
  <c r="BA752" i="8"/>
  <c r="BB752" i="8" s="1"/>
  <c r="BA795" i="8"/>
  <c r="BB795" i="8" s="1"/>
  <c r="BA756" i="8"/>
  <c r="BB756" i="8" s="1"/>
  <c r="BA201" i="8"/>
  <c r="BB201" i="8" s="1"/>
  <c r="BA799" i="8"/>
  <c r="BB799" i="8" s="1"/>
  <c r="BA662" i="8"/>
  <c r="BB662" i="8" s="1"/>
  <c r="BA754" i="8"/>
  <c r="BB754" i="8" s="1"/>
  <c r="BA363" i="8"/>
  <c r="BB363" i="8" s="1"/>
  <c r="BA199" i="8"/>
  <c r="BB199" i="8" s="1"/>
  <c r="BA315" i="8"/>
  <c r="BB315" i="8" s="1"/>
  <c r="BA82" i="8"/>
  <c r="BB82" i="8" s="1"/>
  <c r="BA460" i="8"/>
  <c r="BB460" i="8" s="1"/>
  <c r="BA535" i="8"/>
  <c r="BB535" i="8" s="1"/>
  <c r="BA724" i="8"/>
  <c r="BB724" i="8" s="1"/>
  <c r="BA794" i="8"/>
  <c r="BB794" i="8" s="1"/>
  <c r="BA531" i="8"/>
  <c r="BB531" i="8" s="1"/>
  <c r="BA469" i="8"/>
  <c r="BB469" i="8" s="1"/>
  <c r="BA444" i="8"/>
  <c r="BB444" i="8" s="1"/>
  <c r="BA183" i="8"/>
  <c r="BB183" i="8" s="1"/>
  <c r="BA308" i="8"/>
  <c r="BB308" i="8" s="1"/>
  <c r="BA563" i="8"/>
  <c r="BB563" i="8" s="1"/>
  <c r="BA751" i="8"/>
  <c r="BB751" i="8" s="1"/>
  <c r="BA116" i="8"/>
  <c r="BB116" i="8" s="1"/>
  <c r="BA885" i="8"/>
  <c r="BB885" i="8" s="1"/>
  <c r="BA560" i="8"/>
  <c r="BB560" i="8" s="1"/>
  <c r="BA945" i="8"/>
  <c r="BB945" i="8" s="1"/>
  <c r="BA89" i="8"/>
  <c r="BB89" i="8" s="1"/>
  <c r="BA429" i="8"/>
  <c r="BB429" i="8" s="1"/>
  <c r="BA184" i="8"/>
  <c r="BB184" i="8" s="1"/>
  <c r="BA41" i="8"/>
  <c r="BB41" i="8" s="1"/>
  <c r="BA386" i="8"/>
  <c r="BB386" i="8" s="1"/>
  <c r="BA283" i="8"/>
  <c r="BB283" i="8" s="1"/>
  <c r="BA412" i="8"/>
  <c r="BB412" i="8" s="1"/>
  <c r="BA894" i="8"/>
  <c r="BB894" i="8" s="1"/>
  <c r="BA249" i="8"/>
  <c r="BB249" i="8" s="1"/>
  <c r="BA231" i="8"/>
  <c r="BB231" i="8" s="1"/>
  <c r="BA431" i="8"/>
  <c r="BB431" i="8" s="1"/>
  <c r="BA836" i="8"/>
  <c r="BB836" i="8" s="1"/>
  <c r="BA430" i="8"/>
  <c r="BB430" i="8" s="1"/>
  <c r="BA905" i="8"/>
  <c r="BB905" i="8" s="1"/>
  <c r="BA343" i="8"/>
  <c r="BB343" i="8" s="1"/>
  <c r="BA147" i="8"/>
  <c r="BB147" i="8" s="1"/>
  <c r="BA883" i="8"/>
  <c r="BB883" i="8" s="1"/>
  <c r="BA956" i="8"/>
  <c r="BB956" i="8" s="1"/>
  <c r="BA1012" i="8"/>
  <c r="BB1012" i="8" s="1"/>
  <c r="BA237" i="8"/>
  <c r="BB237" i="8" s="1"/>
  <c r="BA403" i="8"/>
  <c r="BB403" i="8" s="1"/>
  <c r="BA961" i="8"/>
  <c r="BB961" i="8" s="1"/>
  <c r="BA119" i="8"/>
  <c r="BB119" i="8" s="1"/>
  <c r="BA515" i="8"/>
  <c r="BB515" i="8" s="1"/>
  <c r="BA742" i="8"/>
  <c r="BB742" i="8" s="1"/>
  <c r="BA181" i="8"/>
  <c r="BB181" i="8" s="1"/>
  <c r="BA155" i="8"/>
  <c r="BB155" i="8" s="1"/>
  <c r="BA872" i="8"/>
  <c r="BB872" i="8" s="1"/>
  <c r="BA930" i="8"/>
  <c r="BB930" i="8" s="1"/>
  <c r="BA97" i="8"/>
  <c r="BB97" i="8" s="1"/>
  <c r="BA729" i="8"/>
  <c r="BB729" i="8" s="1"/>
  <c r="BA706" i="8"/>
  <c r="BB706" i="8" s="1"/>
  <c r="BA837" i="8"/>
  <c r="BB837" i="8" s="1"/>
  <c r="BA463" i="8"/>
  <c r="BB463" i="8" s="1"/>
  <c r="BA263" i="8"/>
  <c r="BB263" i="8" s="1"/>
  <c r="BA289" i="8"/>
  <c r="BB289" i="8" s="1"/>
  <c r="BA709" i="8"/>
  <c r="BB709" i="8" s="1"/>
  <c r="BA611" i="8"/>
  <c r="BB611" i="8" s="1"/>
  <c r="BA644" i="8"/>
  <c r="BB644" i="8" s="1"/>
  <c r="BA131" i="8"/>
  <c r="BB131" i="8" s="1"/>
  <c r="BA29" i="8"/>
  <c r="BB29" i="8" s="1"/>
  <c r="BA121" i="8"/>
  <c r="BB121" i="8" s="1"/>
  <c r="BA64" i="8"/>
  <c r="BB64" i="8" s="1"/>
  <c r="BA359" i="8"/>
  <c r="BB359" i="8" s="1"/>
  <c r="BA387" i="8"/>
  <c r="BB387" i="8" s="1"/>
  <c r="BA339" i="8"/>
  <c r="BB339" i="8" s="1"/>
  <c r="BA499" i="8"/>
  <c r="BB499" i="8" s="1"/>
  <c r="BA977" i="8"/>
  <c r="BB977" i="8" s="1"/>
  <c r="BA1022" i="8"/>
  <c r="BB1022" i="8" s="1"/>
  <c r="BA963" i="8"/>
  <c r="BB963" i="8" s="1"/>
  <c r="BA626" i="8"/>
  <c r="BB626" i="8" s="1"/>
  <c r="BA898" i="8"/>
  <c r="BB898" i="8" s="1"/>
  <c r="BA715" i="8"/>
  <c r="BB715" i="8" s="1"/>
  <c r="BA503" i="8"/>
  <c r="BB503" i="8" s="1"/>
  <c r="BA901" i="8"/>
  <c r="BB901" i="8" s="1"/>
  <c r="BA546" i="8"/>
  <c r="BB546" i="8" s="1"/>
  <c r="BA763" i="8"/>
  <c r="BB763" i="8" s="1"/>
  <c r="BA853" i="8"/>
  <c r="BB853" i="8" s="1"/>
  <c r="BA311" i="8"/>
  <c r="BB311" i="8" s="1"/>
  <c r="BA35" i="8"/>
  <c r="BB35" i="8" s="1"/>
  <c r="BA475" i="8"/>
  <c r="BB475" i="8" s="1"/>
  <c r="BA738" i="8"/>
  <c r="BB738" i="8" s="1"/>
  <c r="BA192" i="8"/>
  <c r="BB192" i="8" s="1"/>
  <c r="BA587" i="8"/>
  <c r="BB587" i="8" s="1"/>
  <c r="BA78" i="8"/>
  <c r="BB78" i="8" s="1"/>
  <c r="BA815" i="8"/>
  <c r="BB815" i="8" s="1"/>
  <c r="BA316" i="8"/>
  <c r="BB316" i="8" s="1"/>
  <c r="BA236" i="8"/>
  <c r="BB236" i="8" s="1"/>
  <c r="BA972" i="8"/>
  <c r="BB972" i="8" s="1"/>
  <c r="BA925" i="8"/>
  <c r="BB925" i="8" s="1"/>
  <c r="BA523" i="8"/>
  <c r="BB523" i="8" s="1"/>
  <c r="BA697" i="8"/>
  <c r="BB697" i="8" s="1"/>
  <c r="BA744" i="8"/>
  <c r="BB744" i="8" s="1"/>
  <c r="BA789" i="8"/>
  <c r="BB789" i="8" s="1"/>
  <c r="BA919" i="8"/>
  <c r="BB919" i="8" s="1"/>
  <c r="BA223" i="8"/>
  <c r="BB223" i="8" s="1"/>
  <c r="BA167" i="8"/>
  <c r="BB167" i="8" s="1"/>
  <c r="BA113" i="8"/>
  <c r="BB113" i="8" s="1"/>
  <c r="BA323" i="8"/>
  <c r="BB323" i="8" s="1"/>
</calcChain>
</file>

<file path=xl/sharedStrings.xml><?xml version="1.0" encoding="utf-8"?>
<sst xmlns="http://schemas.openxmlformats.org/spreadsheetml/2006/main" count="36977" uniqueCount="4356">
  <si>
    <t>E</t>
  </si>
  <si>
    <t>C</t>
  </si>
  <si>
    <t>ID</t>
  </si>
  <si>
    <t>NOMBRE</t>
  </si>
  <si>
    <t>Antig</t>
  </si>
  <si>
    <t>Edad</t>
  </si>
  <si>
    <t>MPIO</t>
  </si>
  <si>
    <t>Estr</t>
  </si>
  <si>
    <t>Ingre</t>
  </si>
  <si>
    <t>E. Civ</t>
  </si>
  <si>
    <t>A</t>
  </si>
  <si>
    <t>Cartera</t>
  </si>
  <si>
    <t>Garantía</t>
  </si>
  <si>
    <t>Ap + Ahp</t>
  </si>
  <si>
    <t>Otros Ah</t>
  </si>
  <si>
    <t>Mora Ap</t>
  </si>
  <si>
    <t>CAL</t>
  </si>
  <si>
    <t>B</t>
  </si>
  <si>
    <t>Mora Cartera</t>
  </si>
  <si>
    <t>Sin</t>
  </si>
  <si>
    <t>Consulta</t>
  </si>
  <si>
    <t>Externa</t>
  </si>
  <si>
    <t>D</t>
  </si>
  <si>
    <t>Peor Cal</t>
  </si>
  <si>
    <t>Gen</t>
  </si>
  <si>
    <t>Esc</t>
  </si>
  <si>
    <t>Valor en Riesgo</t>
  </si>
  <si>
    <t>Descubierto</t>
  </si>
  <si>
    <t>Rango Descubierto</t>
  </si>
  <si>
    <t>3. Hasta $1 MM</t>
  </si>
  <si>
    <t>6. &gt;$5-$10 MM</t>
  </si>
  <si>
    <t>#</t>
  </si>
  <si>
    <t>Ingresos $</t>
  </si>
  <si>
    <t>Descripcion</t>
  </si>
  <si>
    <t>SMLMV</t>
  </si>
  <si>
    <t>NO APLICA</t>
  </si>
  <si>
    <t>MAYOR A 0. HASTA 1</t>
  </si>
  <si>
    <t>MAYOR A 1. HASTA 2</t>
  </si>
  <si>
    <t>MAYOR A 2. HASTA 3</t>
  </si>
  <si>
    <t>MAYOR A 3. HASTA 4</t>
  </si>
  <si>
    <t>MAYOR A 4. HASTA 6</t>
  </si>
  <si>
    <t>MAYOR A 6. HASTA 8</t>
  </si>
  <si>
    <t>MAYOR A 8. HASTA 11</t>
  </si>
  <si>
    <t>MAYOR A 11. HASTA 17</t>
  </si>
  <si>
    <t>MAYOR A 17. HASTA 24</t>
  </si>
  <si>
    <t>MAYOR A 24. HASTA 48</t>
  </si>
  <si>
    <t>SUPERIOR A 48</t>
  </si>
  <si>
    <t>Deuda / Ing X 1,5</t>
  </si>
  <si>
    <t>Desc / Ing</t>
  </si>
  <si>
    <t>Va R / Ing</t>
  </si>
  <si>
    <t>Ap + Ah / Ing</t>
  </si>
  <si>
    <t>Mora &gt;=C / Ingresos</t>
  </si>
  <si>
    <t>Riesgo</t>
  </si>
  <si>
    <t>1. Bajo</t>
  </si>
  <si>
    <t>2. Normal</t>
  </si>
  <si>
    <t>3. Medio</t>
  </si>
  <si>
    <t>4. Alto</t>
  </si>
  <si>
    <t>5. Crítico</t>
  </si>
  <si>
    <t>Puntaje</t>
  </si>
  <si>
    <t>RIESGO</t>
  </si>
  <si>
    <t xml:space="preserve">1. Capacidad </t>
  </si>
  <si>
    <t>2. Solvencia</t>
  </si>
  <si>
    <t>3. Servicio</t>
  </si>
  <si>
    <t>5. Garantia</t>
  </si>
  <si>
    <t>Cuota externa reliquidada</t>
  </si>
  <si>
    <t>Externa &gt;=C</t>
  </si>
  <si>
    <t>Ingresos</t>
  </si>
  <si>
    <t>Cuotas / Ing x 1,5</t>
  </si>
  <si>
    <t>Tablas de ingresos mensuales para personas naturales Cifras en Salarios Mínimos Mensuales</t>
  </si>
  <si>
    <t>SIN INGRESOS MENSUALES</t>
  </si>
  <si>
    <t>$</t>
  </si>
  <si>
    <t>Cuota cartera</t>
  </si>
  <si>
    <t>Modif</t>
  </si>
  <si>
    <t>Tipo modif</t>
  </si>
  <si>
    <t>4. Tipo modif</t>
  </si>
  <si>
    <t>5. Central Riesgo</t>
  </si>
  <si>
    <t>Carga</t>
  </si>
  <si>
    <t>Garantia</t>
  </si>
  <si>
    <t>Deterioro</t>
  </si>
  <si>
    <t>Etiquetas de fila</t>
  </si>
  <si>
    <t>Total general</t>
  </si>
  <si>
    <t>Vista</t>
  </si>
  <si>
    <t>CLASE G</t>
  </si>
  <si>
    <t>REC</t>
  </si>
  <si>
    <t>TIPO MODIF</t>
  </si>
  <si>
    <t>1- hipotecaria</t>
  </si>
  <si>
    <t>2- prendaria</t>
  </si>
  <si>
    <t>6- pignoración</t>
  </si>
  <si>
    <t>9- Otras garantías (no admisible)</t>
  </si>
  <si>
    <t>LBZ</t>
  </si>
  <si>
    <t>OTRO</t>
  </si>
  <si>
    <t>SIN</t>
  </si>
  <si>
    <t>Mora aportes</t>
  </si>
  <si>
    <t>ANT</t>
  </si>
  <si>
    <t>EDAD</t>
  </si>
  <si>
    <t>GEN</t>
  </si>
  <si>
    <t>ESC</t>
  </si>
  <si>
    <t>ESTR</t>
  </si>
  <si>
    <t>ING</t>
  </si>
  <si>
    <t>E. CIV</t>
  </si>
  <si>
    <t>Cuota externa minima probable</t>
  </si>
  <si>
    <t>INT</t>
  </si>
  <si>
    <t>Ext</t>
  </si>
  <si>
    <t>Ext &gt;=C</t>
  </si>
  <si>
    <t>consulta</t>
  </si>
  <si>
    <t>1. SI</t>
  </si>
  <si>
    <t>2. INC</t>
  </si>
  <si>
    <t>3. Sin Externa</t>
  </si>
  <si>
    <t>4. NC</t>
  </si>
  <si>
    <t>5. Sin cartera</t>
  </si>
  <si>
    <t>Descub</t>
  </si>
  <si>
    <t>Rango DESC</t>
  </si>
  <si>
    <t>1. Sin Cartera</t>
  </si>
  <si>
    <t>2. Sin desc</t>
  </si>
  <si>
    <t>4. &gt;$1-$2 MM</t>
  </si>
  <si>
    <t>5. &gt;$2-$5 MM</t>
  </si>
  <si>
    <t>7. &gt;$10 MM</t>
  </si>
  <si>
    <t>8. Ahorrador</t>
  </si>
  <si>
    <t>9. Ex Asociados</t>
  </si>
  <si>
    <t>Suma de Cartera</t>
  </si>
  <si>
    <t xml:space="preserve">Vista </t>
  </si>
  <si>
    <t xml:space="preserve">Cartera  </t>
  </si>
  <si>
    <t xml:space="preserve">Desc </t>
  </si>
  <si>
    <t xml:space="preserve">Ap Ah P </t>
  </si>
  <si>
    <t xml:space="preserve">Ext </t>
  </si>
  <si>
    <t xml:space="preserve">Ext &gt;=C </t>
  </si>
  <si>
    <t>peor cal ext</t>
  </si>
  <si>
    <t>Endeudamiento</t>
  </si>
  <si>
    <t>VaR</t>
  </si>
  <si>
    <t>Desc</t>
  </si>
  <si>
    <t>Captac / Ingresos</t>
  </si>
  <si>
    <t>NOTA</t>
  </si>
  <si>
    <t>1. Capacidad</t>
  </si>
  <si>
    <t>3. Garantía</t>
  </si>
  <si>
    <t>4. Servicio</t>
  </si>
  <si>
    <t>5. Modif</t>
  </si>
  <si>
    <t>6. Central Riesgo</t>
  </si>
  <si>
    <t>End</t>
  </si>
  <si>
    <t>Nivel riesgo</t>
  </si>
  <si>
    <t>NIVEL RIESGO</t>
  </si>
  <si>
    <t>VAR</t>
  </si>
  <si>
    <t>PEOR EXT</t>
  </si>
  <si>
    <t>RECAL</t>
  </si>
  <si>
    <t>ASOCIADO 1</t>
  </si>
  <si>
    <t>ASOCIADO 2</t>
  </si>
  <si>
    <t>ASOCIADO 3</t>
  </si>
  <si>
    <t>ASOCIADO 4</t>
  </si>
  <si>
    <t>ASOCIADO 5</t>
  </si>
  <si>
    <t>ASOCIADO 6</t>
  </si>
  <si>
    <t>ASOCIADO 7</t>
  </si>
  <si>
    <t>ASOCIADO 8</t>
  </si>
  <si>
    <t>ASOCIADO 9</t>
  </si>
  <si>
    <t>ASOCIADO 10</t>
  </si>
  <si>
    <t>ASOCIADO 11</t>
  </si>
  <si>
    <t>ASOCIADO 12</t>
  </si>
  <si>
    <t>ASOCIADO 13</t>
  </si>
  <si>
    <t>ASOCIADO 14</t>
  </si>
  <si>
    <t>ASOCIADO 15</t>
  </si>
  <si>
    <t>ASOCIADO 16</t>
  </si>
  <si>
    <t>ASOCIADO 17</t>
  </si>
  <si>
    <t>ASOCIADO 18</t>
  </si>
  <si>
    <t>ASOCIADO 19</t>
  </si>
  <si>
    <t>ASOCIADO 20</t>
  </si>
  <si>
    <t>ASOCIADO 21</t>
  </si>
  <si>
    <t>ASOCIADO 22</t>
  </si>
  <si>
    <t>ASOCIADO 23</t>
  </si>
  <si>
    <t>ASOCIADO 24</t>
  </si>
  <si>
    <t>ASOCIADO 25</t>
  </si>
  <si>
    <t>ASOCIADO 26</t>
  </si>
  <si>
    <t>ASOCIADO 27</t>
  </si>
  <si>
    <t>ASOCIADO 28</t>
  </si>
  <si>
    <t>ASOCIADO 29</t>
  </si>
  <si>
    <t>ASOCIADO 30</t>
  </si>
  <si>
    <t>ASOCIADO 31</t>
  </si>
  <si>
    <t>ASOCIADO 32</t>
  </si>
  <si>
    <t>ASOCIADO 33</t>
  </si>
  <si>
    <t>ASOCIADO 34</t>
  </si>
  <si>
    <t>ASOCIADO 35</t>
  </si>
  <si>
    <t>ASOCIADO 36</t>
  </si>
  <si>
    <t>ASOCIADO 37</t>
  </si>
  <si>
    <t>ASOCIADO 38</t>
  </si>
  <si>
    <t>ASOCIADO 39</t>
  </si>
  <si>
    <t>ASOCIADO 40</t>
  </si>
  <si>
    <t>ASOCIADO 41</t>
  </si>
  <si>
    <t>ASOCIADO 42</t>
  </si>
  <si>
    <t>ASOCIADO 43</t>
  </si>
  <si>
    <t>ASOCIADO 44</t>
  </si>
  <si>
    <t>ASOCIADO 45</t>
  </si>
  <si>
    <t>ASOCIADO 46</t>
  </si>
  <si>
    <t>ASOCIADO 47</t>
  </si>
  <si>
    <t>ASOCIADO 48</t>
  </si>
  <si>
    <t>ASOCIADO 49</t>
  </si>
  <si>
    <t>ASOCIADO 50</t>
  </si>
  <si>
    <t>ASOCIADO 51</t>
  </si>
  <si>
    <t>ASOCIADO 52</t>
  </si>
  <si>
    <t>ASOCIADO 53</t>
  </si>
  <si>
    <t>ASOCIADO 54</t>
  </si>
  <si>
    <t>ASOCIADO 55</t>
  </si>
  <si>
    <t>ASOCIADO 56</t>
  </si>
  <si>
    <t>ASOCIADO 57</t>
  </si>
  <si>
    <t>ASOCIADO 58</t>
  </si>
  <si>
    <t>ASOCIADO 59</t>
  </si>
  <si>
    <t>ASOCIADO 60</t>
  </si>
  <si>
    <t>ASOCIADO 61</t>
  </si>
  <si>
    <t>ASOCIADO 62</t>
  </si>
  <si>
    <t>ASOCIADO 63</t>
  </si>
  <si>
    <t>ASOCIADO 64</t>
  </si>
  <si>
    <t>ASOCIADO 65</t>
  </si>
  <si>
    <t>ASOCIADO 66</t>
  </si>
  <si>
    <t>ASOCIADO 67</t>
  </si>
  <si>
    <t>ASOCIADO 68</t>
  </si>
  <si>
    <t>ASOCIADO 69</t>
  </si>
  <si>
    <t>ASOCIADO 70</t>
  </si>
  <si>
    <t>ASOCIADO 71</t>
  </si>
  <si>
    <t>ASOCIADO 72</t>
  </si>
  <si>
    <t>ASOCIADO 73</t>
  </si>
  <si>
    <t>ASOCIADO 74</t>
  </si>
  <si>
    <t>ASOCIADO 75</t>
  </si>
  <si>
    <t>ASOCIADO 76</t>
  </si>
  <si>
    <t>ASOCIADO 77</t>
  </si>
  <si>
    <t>ASOCIADO 78</t>
  </si>
  <si>
    <t>ASOCIADO 79</t>
  </si>
  <si>
    <t>ASOCIADO 80</t>
  </si>
  <si>
    <t>ASOCIADO 81</t>
  </si>
  <si>
    <t>ASOCIADO 82</t>
  </si>
  <si>
    <t>ASOCIADO 83</t>
  </si>
  <si>
    <t>ASOCIADO 84</t>
  </si>
  <si>
    <t>ASOCIADO 85</t>
  </si>
  <si>
    <t>ASOCIADO 86</t>
  </si>
  <si>
    <t>ASOCIADO 87</t>
  </si>
  <si>
    <t>ASOCIADO 88</t>
  </si>
  <si>
    <t>ASOCIADO 89</t>
  </si>
  <si>
    <t>ASOCIADO 90</t>
  </si>
  <si>
    <t>ASOCIADO 91</t>
  </si>
  <si>
    <t>ASOCIADO 92</t>
  </si>
  <si>
    <t>ASOCIADO 93</t>
  </si>
  <si>
    <t>ASOCIADO 94</t>
  </si>
  <si>
    <t>ASOCIADO 95</t>
  </si>
  <si>
    <t>ASOCIADO 96</t>
  </si>
  <si>
    <t>ASOCIADO 97</t>
  </si>
  <si>
    <t>ASOCIADO 98</t>
  </si>
  <si>
    <t>ASOCIADO 99</t>
  </si>
  <si>
    <t>ASOCIADO 100</t>
  </si>
  <si>
    <t>ASOCIADO 101</t>
  </si>
  <si>
    <t>ASOCIADO 102</t>
  </si>
  <si>
    <t>ASOCIADO 103</t>
  </si>
  <si>
    <t>ASOCIADO 104</t>
  </si>
  <si>
    <t>ASOCIADO 105</t>
  </si>
  <si>
    <t>ASOCIADO 106</t>
  </si>
  <si>
    <t>ASOCIADO 107</t>
  </si>
  <si>
    <t>ASOCIADO 108</t>
  </si>
  <si>
    <t>ASOCIADO 109</t>
  </si>
  <si>
    <t>ASOCIADO 110</t>
  </si>
  <si>
    <t>ASOCIADO 111</t>
  </si>
  <si>
    <t>ASOCIADO 112</t>
  </si>
  <si>
    <t>ASOCIADO 113</t>
  </si>
  <si>
    <t>ASOCIADO 114</t>
  </si>
  <si>
    <t>ASOCIADO 115</t>
  </si>
  <si>
    <t>ASOCIADO 116</t>
  </si>
  <si>
    <t>ASOCIADO 117</t>
  </si>
  <si>
    <t>ASOCIADO 118</t>
  </si>
  <si>
    <t>ASOCIADO 119</t>
  </si>
  <si>
    <t>ASOCIADO 120</t>
  </si>
  <si>
    <t>ASOCIADO 121</t>
  </si>
  <si>
    <t>ASOCIADO 122</t>
  </si>
  <si>
    <t>ASOCIADO 123</t>
  </si>
  <si>
    <t>ASOCIADO 124</t>
  </si>
  <si>
    <t>ASOCIADO 125</t>
  </si>
  <si>
    <t>ASOCIADO 126</t>
  </si>
  <si>
    <t>ASOCIADO 127</t>
  </si>
  <si>
    <t>ASOCIADO 128</t>
  </si>
  <si>
    <t>ASOCIADO 129</t>
  </si>
  <si>
    <t>ASOCIADO 130</t>
  </si>
  <si>
    <t>ASOCIADO 131</t>
  </si>
  <si>
    <t>ASOCIADO 132</t>
  </si>
  <si>
    <t>ASOCIADO 133</t>
  </si>
  <si>
    <t>ASOCIADO 134</t>
  </si>
  <si>
    <t>ASOCIADO 135</t>
  </si>
  <si>
    <t>ASOCIADO 136</t>
  </si>
  <si>
    <t>ASOCIADO 137</t>
  </si>
  <si>
    <t>ASOCIADO 138</t>
  </si>
  <si>
    <t>ASOCIADO 139</t>
  </si>
  <si>
    <t>ASOCIADO 140</t>
  </si>
  <si>
    <t>ASOCIADO 141</t>
  </si>
  <si>
    <t>ASOCIADO 142</t>
  </si>
  <si>
    <t>ASOCIADO 143</t>
  </si>
  <si>
    <t>ASOCIADO 144</t>
  </si>
  <si>
    <t>ASOCIADO 145</t>
  </si>
  <si>
    <t>ASOCIADO 146</t>
  </si>
  <si>
    <t>ASOCIADO 147</t>
  </si>
  <si>
    <t>ASOCIADO 148</t>
  </si>
  <si>
    <t>ASOCIADO 149</t>
  </si>
  <si>
    <t>ASOCIADO 150</t>
  </si>
  <si>
    <t>ASOCIADO 151</t>
  </si>
  <si>
    <t>ASOCIADO 152</t>
  </si>
  <si>
    <t>ASOCIADO 153</t>
  </si>
  <si>
    <t>ASOCIADO 154</t>
  </si>
  <si>
    <t>ASOCIADO 155</t>
  </si>
  <si>
    <t>ASOCIADO 156</t>
  </si>
  <si>
    <t>ASOCIADO 157</t>
  </si>
  <si>
    <t>ASOCIADO 158</t>
  </si>
  <si>
    <t>ASOCIADO 159</t>
  </si>
  <si>
    <t>ASOCIADO 160</t>
  </si>
  <si>
    <t>ASOCIADO 161</t>
  </si>
  <si>
    <t>ASOCIADO 162</t>
  </si>
  <si>
    <t>ASOCIADO 163</t>
  </si>
  <si>
    <t>ASOCIADO 164</t>
  </si>
  <si>
    <t>ASOCIADO 165</t>
  </si>
  <si>
    <t>ASOCIADO 166</t>
  </si>
  <si>
    <t>ASOCIADO 167</t>
  </si>
  <si>
    <t>ASOCIADO 168</t>
  </si>
  <si>
    <t>ASOCIADO 169</t>
  </si>
  <si>
    <t>ASOCIADO 170</t>
  </si>
  <si>
    <t>ASOCIADO 171</t>
  </si>
  <si>
    <t>ASOCIADO 172</t>
  </si>
  <si>
    <t>ASOCIADO 173</t>
  </si>
  <si>
    <t>ASOCIADO 174</t>
  </si>
  <si>
    <t>ASOCIADO 175</t>
  </si>
  <si>
    <t>ASOCIADO 176</t>
  </si>
  <si>
    <t>ASOCIADO 177</t>
  </si>
  <si>
    <t>ASOCIADO 178</t>
  </si>
  <si>
    <t>ASOCIADO 179</t>
  </si>
  <si>
    <t>ASOCIADO 180</t>
  </si>
  <si>
    <t>ASOCIADO 181</t>
  </si>
  <si>
    <t>ASOCIADO 182</t>
  </si>
  <si>
    <t>ASOCIADO 183</t>
  </si>
  <si>
    <t>ASOCIADO 184</t>
  </si>
  <si>
    <t>ASOCIADO 185</t>
  </si>
  <si>
    <t>ASOCIADO 186</t>
  </si>
  <si>
    <t>ASOCIADO 187</t>
  </si>
  <si>
    <t>ASOCIADO 188</t>
  </si>
  <si>
    <t>ASOCIADO 189</t>
  </si>
  <si>
    <t>ASOCIADO 190</t>
  </si>
  <si>
    <t>ASOCIADO 191</t>
  </si>
  <si>
    <t>ASOCIADO 192</t>
  </si>
  <si>
    <t>ASOCIADO 193</t>
  </si>
  <si>
    <t>ASOCIADO 194</t>
  </si>
  <si>
    <t>ASOCIADO 195</t>
  </si>
  <si>
    <t>ASOCIADO 196</t>
  </si>
  <si>
    <t>ASOCIADO 197</t>
  </si>
  <si>
    <t>ASOCIADO 198</t>
  </si>
  <si>
    <t>ASOCIADO 199</t>
  </si>
  <si>
    <t>ASOCIADO 200</t>
  </si>
  <si>
    <t>ASOCIADO 201</t>
  </si>
  <si>
    <t>ASOCIADO 202</t>
  </si>
  <si>
    <t>ASOCIADO 203</t>
  </si>
  <si>
    <t>ASOCIADO 204</t>
  </si>
  <si>
    <t>ASOCIADO 205</t>
  </si>
  <si>
    <t>ASOCIADO 206</t>
  </si>
  <si>
    <t>ASOCIADO 207</t>
  </si>
  <si>
    <t>ASOCIADO 208</t>
  </si>
  <si>
    <t>ASOCIADO 209</t>
  </si>
  <si>
    <t>ASOCIADO 210</t>
  </si>
  <si>
    <t>ASOCIADO 211</t>
  </si>
  <si>
    <t>ASOCIADO 212</t>
  </si>
  <si>
    <t>ASOCIADO 213</t>
  </si>
  <si>
    <t>ASOCIADO 214</t>
  </si>
  <si>
    <t>ASOCIADO 215</t>
  </si>
  <si>
    <t>ASOCIADO 216</t>
  </si>
  <si>
    <t>ASOCIADO 217</t>
  </si>
  <si>
    <t>ASOCIADO 218</t>
  </si>
  <si>
    <t>ASOCIADO 219</t>
  </si>
  <si>
    <t>ASOCIADO 220</t>
  </si>
  <si>
    <t>ASOCIADO 221</t>
  </si>
  <si>
    <t>ASOCIADO 222</t>
  </si>
  <si>
    <t>ASOCIADO 223</t>
  </si>
  <si>
    <t>ASOCIADO 224</t>
  </si>
  <si>
    <t>ASOCIADO 225</t>
  </si>
  <si>
    <t>ASOCIADO 226</t>
  </si>
  <si>
    <t>ASOCIADO 227</t>
  </si>
  <si>
    <t>ASOCIADO 228</t>
  </si>
  <si>
    <t>ASOCIADO 229</t>
  </si>
  <si>
    <t>ASOCIADO 230</t>
  </si>
  <si>
    <t>ASOCIADO 231</t>
  </si>
  <si>
    <t>ASOCIADO 232</t>
  </si>
  <si>
    <t>ASOCIADO 233</t>
  </si>
  <si>
    <t>ASOCIADO 234</t>
  </si>
  <si>
    <t>ASOCIADO 235</t>
  </si>
  <si>
    <t>ASOCIADO 236</t>
  </si>
  <si>
    <t>ASOCIADO 237</t>
  </si>
  <si>
    <t>ASOCIADO 238</t>
  </si>
  <si>
    <t>ASOCIADO 239</t>
  </si>
  <si>
    <t>ASOCIADO 240</t>
  </si>
  <si>
    <t>ASOCIADO 241</t>
  </si>
  <si>
    <t>ASOCIADO 242</t>
  </si>
  <si>
    <t>ASOCIADO 243</t>
  </si>
  <si>
    <t>ASOCIADO 244</t>
  </si>
  <si>
    <t>ASOCIADO 245</t>
  </si>
  <si>
    <t>ASOCIADO 246</t>
  </si>
  <si>
    <t>ASOCIADO 247</t>
  </si>
  <si>
    <t>ASOCIADO 248</t>
  </si>
  <si>
    <t>ASOCIADO 249</t>
  </si>
  <si>
    <t>ASOCIADO 250</t>
  </si>
  <si>
    <t>ASOCIADO 251</t>
  </si>
  <si>
    <t>ASOCIADO 252</t>
  </si>
  <si>
    <t>ASOCIADO 253</t>
  </si>
  <si>
    <t>ASOCIADO 254</t>
  </si>
  <si>
    <t>ASOCIADO 255</t>
  </si>
  <si>
    <t>ASOCIADO 256</t>
  </si>
  <si>
    <t>ASOCIADO 257</t>
  </si>
  <si>
    <t>ASOCIADO 258</t>
  </si>
  <si>
    <t>ASOCIADO 259</t>
  </si>
  <si>
    <t>ASOCIADO 260</t>
  </si>
  <si>
    <t>ASOCIADO 261</t>
  </si>
  <si>
    <t>ASOCIADO 262</t>
  </si>
  <si>
    <t>ASOCIADO 263</t>
  </si>
  <si>
    <t>ASOCIADO 264</t>
  </si>
  <si>
    <t>ASOCIADO 265</t>
  </si>
  <si>
    <t>ASOCIADO 266</t>
  </si>
  <si>
    <t>ASOCIADO 267</t>
  </si>
  <si>
    <t>ASOCIADO 268</t>
  </si>
  <si>
    <t>ASOCIADO 269</t>
  </si>
  <si>
    <t>ASOCIADO 270</t>
  </si>
  <si>
    <t>ASOCIADO 271</t>
  </si>
  <si>
    <t>ASOCIADO 272</t>
  </si>
  <si>
    <t>ASOCIADO 273</t>
  </si>
  <si>
    <t>ASOCIADO 274</t>
  </si>
  <si>
    <t>ASOCIADO 275</t>
  </si>
  <si>
    <t>ASOCIADO 276</t>
  </si>
  <si>
    <t>ASOCIADO 277</t>
  </si>
  <si>
    <t>ASOCIADO 278</t>
  </si>
  <si>
    <t>ASOCIADO 279</t>
  </si>
  <si>
    <t>ASOCIADO 280</t>
  </si>
  <si>
    <t>ASOCIADO 281</t>
  </si>
  <si>
    <t>ASOCIADO 282</t>
  </si>
  <si>
    <t>ASOCIADO 283</t>
  </si>
  <si>
    <t>ASOCIADO 284</t>
  </si>
  <si>
    <t>ASOCIADO 285</t>
  </si>
  <si>
    <t>ASOCIADO 286</t>
  </si>
  <si>
    <t>ASOCIADO 287</t>
  </si>
  <si>
    <t>ASOCIADO 288</t>
  </si>
  <si>
    <t>ASOCIADO 289</t>
  </si>
  <si>
    <t>ASOCIADO 290</t>
  </si>
  <si>
    <t>ASOCIADO 291</t>
  </si>
  <si>
    <t>ASOCIADO 292</t>
  </si>
  <si>
    <t>ASOCIADO 293</t>
  </si>
  <si>
    <t>ASOCIADO 294</t>
  </si>
  <si>
    <t>ASOCIADO 295</t>
  </si>
  <si>
    <t>ASOCIADO 296</t>
  </si>
  <si>
    <t>ASOCIADO 297</t>
  </si>
  <si>
    <t>ASOCIADO 298</t>
  </si>
  <si>
    <t>ASOCIADO 299</t>
  </si>
  <si>
    <t>ASOCIADO 300</t>
  </si>
  <si>
    <t>ASOCIADO 301</t>
  </si>
  <si>
    <t>ASOCIADO 302</t>
  </si>
  <si>
    <t>ASOCIADO 303</t>
  </si>
  <si>
    <t>ASOCIADO 304</t>
  </si>
  <si>
    <t>ASOCIADO 305</t>
  </si>
  <si>
    <t>ASOCIADO 306</t>
  </si>
  <si>
    <t>ASOCIADO 307</t>
  </si>
  <si>
    <t>ASOCIADO 308</t>
  </si>
  <si>
    <t>ASOCIADO 309</t>
  </si>
  <si>
    <t>ASOCIADO 310</t>
  </si>
  <si>
    <t>ASOCIADO 311</t>
  </si>
  <si>
    <t>ASOCIADO 312</t>
  </si>
  <si>
    <t>ASOCIADO 313</t>
  </si>
  <si>
    <t>ASOCIADO 314</t>
  </si>
  <si>
    <t>ASOCIADO 315</t>
  </si>
  <si>
    <t>ASOCIADO 316</t>
  </si>
  <si>
    <t>ASOCIADO 317</t>
  </si>
  <si>
    <t>ASOCIADO 318</t>
  </si>
  <si>
    <t>ASOCIADO 319</t>
  </si>
  <si>
    <t>ASOCIADO 320</t>
  </si>
  <si>
    <t>ASOCIADO 321</t>
  </si>
  <si>
    <t>ASOCIADO 322</t>
  </si>
  <si>
    <t>ASOCIADO 323</t>
  </si>
  <si>
    <t>ASOCIADO 324</t>
  </si>
  <si>
    <t>ASOCIADO 325</t>
  </si>
  <si>
    <t>ASOCIADO 326</t>
  </si>
  <si>
    <t>ASOCIADO 327</t>
  </si>
  <si>
    <t>ASOCIADO 328</t>
  </si>
  <si>
    <t>ASOCIADO 329</t>
  </si>
  <si>
    <t>ASOCIADO 330</t>
  </si>
  <si>
    <t>ASOCIADO 331</t>
  </si>
  <si>
    <t>ASOCIADO 332</t>
  </si>
  <si>
    <t>ASOCIADO 333</t>
  </si>
  <si>
    <t>ASOCIADO 334</t>
  </si>
  <si>
    <t>ASOCIADO 335</t>
  </si>
  <si>
    <t>ASOCIADO 336</t>
  </si>
  <si>
    <t>ASOCIADO 337</t>
  </si>
  <si>
    <t>ASOCIADO 338</t>
  </si>
  <si>
    <t>ASOCIADO 339</t>
  </si>
  <si>
    <t>ASOCIADO 340</t>
  </si>
  <si>
    <t>ASOCIADO 341</t>
  </si>
  <si>
    <t>ASOCIADO 342</t>
  </si>
  <si>
    <t>ASOCIADO 343</t>
  </si>
  <si>
    <t>ASOCIADO 344</t>
  </si>
  <si>
    <t>ASOCIADO 345</t>
  </si>
  <si>
    <t>ASOCIADO 346</t>
  </si>
  <si>
    <t>ASOCIADO 347</t>
  </si>
  <si>
    <t>ASOCIADO 348</t>
  </si>
  <si>
    <t>ASOCIADO 349</t>
  </si>
  <si>
    <t>ASOCIADO 350</t>
  </si>
  <si>
    <t>ASOCIADO 351</t>
  </si>
  <si>
    <t>ASOCIADO 352</t>
  </si>
  <si>
    <t>ASOCIADO 353</t>
  </si>
  <si>
    <t>ASOCIADO 354</t>
  </si>
  <si>
    <t>ASOCIADO 355</t>
  </si>
  <si>
    <t>ASOCIADO 356</t>
  </si>
  <si>
    <t>ASOCIADO 357</t>
  </si>
  <si>
    <t>ASOCIADO 358</t>
  </si>
  <si>
    <t>ASOCIADO 359</t>
  </si>
  <si>
    <t>ASOCIADO 360</t>
  </si>
  <si>
    <t>ASOCIADO 361</t>
  </si>
  <si>
    <t>ASOCIADO 362</t>
  </si>
  <si>
    <t>ASOCIADO 363</t>
  </si>
  <si>
    <t>ASOCIADO 364</t>
  </si>
  <si>
    <t>ASOCIADO 365</t>
  </si>
  <si>
    <t>ASOCIADO 366</t>
  </si>
  <si>
    <t>ASOCIADO 367</t>
  </si>
  <si>
    <t>ASOCIADO 368</t>
  </si>
  <si>
    <t>ASOCIADO 369</t>
  </si>
  <si>
    <t>ASOCIADO 370</t>
  </si>
  <si>
    <t>ASOCIADO 371</t>
  </si>
  <si>
    <t>ASOCIADO 372</t>
  </si>
  <si>
    <t>ASOCIADO 373</t>
  </si>
  <si>
    <t>ASOCIADO 374</t>
  </si>
  <si>
    <t>ASOCIADO 375</t>
  </si>
  <si>
    <t>ASOCIADO 376</t>
  </si>
  <si>
    <t>ASOCIADO 377</t>
  </si>
  <si>
    <t>ASOCIADO 378</t>
  </si>
  <si>
    <t>ASOCIADO 379</t>
  </si>
  <si>
    <t>ASOCIADO 380</t>
  </si>
  <si>
    <t>ASOCIADO 381</t>
  </si>
  <si>
    <t>ASOCIADO 382</t>
  </si>
  <si>
    <t>ASOCIADO 383</t>
  </si>
  <si>
    <t>ASOCIADO 384</t>
  </si>
  <si>
    <t>ASOCIADO 385</t>
  </si>
  <si>
    <t>ASOCIADO 386</t>
  </si>
  <si>
    <t>ASOCIADO 387</t>
  </si>
  <si>
    <t>ASOCIADO 388</t>
  </si>
  <si>
    <t>ASOCIADO 389</t>
  </si>
  <si>
    <t>ASOCIADO 390</t>
  </si>
  <si>
    <t>ASOCIADO 391</t>
  </si>
  <si>
    <t>ASOCIADO 392</t>
  </si>
  <si>
    <t>ASOCIADO 393</t>
  </si>
  <si>
    <t>ASOCIADO 394</t>
  </si>
  <si>
    <t>ASOCIADO 395</t>
  </si>
  <si>
    <t>ASOCIADO 396</t>
  </si>
  <si>
    <t>ASOCIADO 397</t>
  </si>
  <si>
    <t>ASOCIADO 398</t>
  </si>
  <si>
    <t>ASOCIADO 399</t>
  </si>
  <si>
    <t>ASOCIADO 400</t>
  </si>
  <si>
    <t>ASOCIADO 401</t>
  </si>
  <si>
    <t>ASOCIADO 402</t>
  </si>
  <si>
    <t>ASOCIADO 403</t>
  </si>
  <si>
    <t>ASOCIADO 404</t>
  </si>
  <si>
    <t>ASOCIADO 405</t>
  </si>
  <si>
    <t>ASOCIADO 406</t>
  </si>
  <si>
    <t>ASOCIADO 407</t>
  </si>
  <si>
    <t>ASOCIADO 408</t>
  </si>
  <si>
    <t>ASOCIADO 409</t>
  </si>
  <si>
    <t>ASOCIADO 410</t>
  </si>
  <si>
    <t>ASOCIADO 411</t>
  </si>
  <si>
    <t>ASOCIADO 412</t>
  </si>
  <si>
    <t>ASOCIADO 413</t>
  </si>
  <si>
    <t>ASOCIADO 414</t>
  </si>
  <si>
    <t>ASOCIADO 415</t>
  </si>
  <si>
    <t>ASOCIADO 416</t>
  </si>
  <si>
    <t>ASOCIADO 417</t>
  </si>
  <si>
    <t>ASOCIADO 418</t>
  </si>
  <si>
    <t>ASOCIADO 419</t>
  </si>
  <si>
    <t>ASOCIADO 420</t>
  </si>
  <si>
    <t>ASOCIADO 421</t>
  </si>
  <si>
    <t>ASOCIADO 422</t>
  </si>
  <si>
    <t>ASOCIADO 423</t>
  </si>
  <si>
    <t>ASOCIADO 424</t>
  </si>
  <si>
    <t>ASOCIADO 425</t>
  </si>
  <si>
    <t>ASOCIADO 426</t>
  </si>
  <si>
    <t>ASOCIADO 427</t>
  </si>
  <si>
    <t>ASOCIADO 428</t>
  </si>
  <si>
    <t>ASOCIADO 429</t>
  </si>
  <si>
    <t>ASOCIADO 430</t>
  </si>
  <si>
    <t>ASOCIADO 431</t>
  </si>
  <si>
    <t>ASOCIADO 432</t>
  </si>
  <si>
    <t>ASOCIADO 433</t>
  </si>
  <si>
    <t>ASOCIADO 434</t>
  </si>
  <si>
    <t>ASOCIADO 435</t>
  </si>
  <si>
    <t>ASOCIADO 436</t>
  </si>
  <si>
    <t>ASOCIADO 437</t>
  </si>
  <si>
    <t>ASOCIADO 438</t>
  </si>
  <si>
    <t>ASOCIADO 439</t>
  </si>
  <si>
    <t>ASOCIADO 440</t>
  </si>
  <si>
    <t>ASOCIADO 441</t>
  </si>
  <si>
    <t>ASOCIADO 442</t>
  </si>
  <si>
    <t>ASOCIADO 443</t>
  </si>
  <si>
    <t>ASOCIADO 444</t>
  </si>
  <si>
    <t>ASOCIADO 445</t>
  </si>
  <si>
    <t>ASOCIADO 446</t>
  </si>
  <si>
    <t>ASOCIADO 447</t>
  </si>
  <si>
    <t>ASOCIADO 448</t>
  </si>
  <si>
    <t>ASOCIADO 449</t>
  </si>
  <si>
    <t>ASOCIADO 450</t>
  </si>
  <si>
    <t>ASOCIADO 451</t>
  </si>
  <si>
    <t>ASOCIADO 452</t>
  </si>
  <si>
    <t>ASOCIADO 453</t>
  </si>
  <si>
    <t>ASOCIADO 454</t>
  </si>
  <si>
    <t>ASOCIADO 455</t>
  </si>
  <si>
    <t>ASOCIADO 456</t>
  </si>
  <si>
    <t>ASOCIADO 457</t>
  </si>
  <si>
    <t>ASOCIADO 458</t>
  </si>
  <si>
    <t>ASOCIADO 459</t>
  </si>
  <si>
    <t>ASOCIADO 460</t>
  </si>
  <si>
    <t>ASOCIADO 461</t>
  </si>
  <si>
    <t>ASOCIADO 462</t>
  </si>
  <si>
    <t>ASOCIADO 463</t>
  </si>
  <si>
    <t>ASOCIADO 464</t>
  </si>
  <si>
    <t>ASOCIADO 465</t>
  </si>
  <si>
    <t>ASOCIADO 466</t>
  </si>
  <si>
    <t>ASOCIADO 467</t>
  </si>
  <si>
    <t>ASOCIADO 468</t>
  </si>
  <si>
    <t>ASOCIADO 469</t>
  </si>
  <si>
    <t>ASOCIADO 470</t>
  </si>
  <si>
    <t>ASOCIADO 471</t>
  </si>
  <si>
    <t>ASOCIADO 472</t>
  </si>
  <si>
    <t>ASOCIADO 473</t>
  </si>
  <si>
    <t>ASOCIADO 474</t>
  </si>
  <si>
    <t>ASOCIADO 475</t>
  </si>
  <si>
    <t>ASOCIADO 476</t>
  </si>
  <si>
    <t>ASOCIADO 477</t>
  </si>
  <si>
    <t>ASOCIADO 478</t>
  </si>
  <si>
    <t>ASOCIADO 479</t>
  </si>
  <si>
    <t>ASOCIADO 480</t>
  </si>
  <si>
    <t>ASOCIADO 481</t>
  </si>
  <si>
    <t>ASOCIADO 482</t>
  </si>
  <si>
    <t>ASOCIADO 483</t>
  </si>
  <si>
    <t>ASOCIADO 484</t>
  </si>
  <si>
    <t>ASOCIADO 485</t>
  </si>
  <si>
    <t>ASOCIADO 486</t>
  </si>
  <si>
    <t>ASOCIADO 487</t>
  </si>
  <si>
    <t>ASOCIADO 488</t>
  </si>
  <si>
    <t>ASOCIADO 489</t>
  </si>
  <si>
    <t>ASOCIADO 490</t>
  </si>
  <si>
    <t>ASOCIADO 491</t>
  </si>
  <si>
    <t>ASOCIADO 492</t>
  </si>
  <si>
    <t>ASOCIADO 493</t>
  </si>
  <si>
    <t>ASOCIADO 494</t>
  </si>
  <si>
    <t>ASOCIADO 495</t>
  </si>
  <si>
    <t>ASOCIADO 496</t>
  </si>
  <si>
    <t>ASOCIADO 497</t>
  </si>
  <si>
    <t>ASOCIADO 498</t>
  </si>
  <si>
    <t>ASOCIADO 499</t>
  </si>
  <si>
    <t>ASOCIADO 500</t>
  </si>
  <si>
    <t>ASOCIADO 501</t>
  </si>
  <si>
    <t>ASOCIADO 502</t>
  </si>
  <si>
    <t>ASOCIADO 503</t>
  </si>
  <si>
    <t>ASOCIADO 504</t>
  </si>
  <si>
    <t>ASOCIADO 505</t>
  </si>
  <si>
    <t>ASOCIADO 506</t>
  </si>
  <si>
    <t>ASOCIADO 507</t>
  </si>
  <si>
    <t>ASOCIADO 508</t>
  </si>
  <si>
    <t>ASOCIADO 509</t>
  </si>
  <si>
    <t>ASOCIADO 510</t>
  </si>
  <si>
    <t>ASOCIADO 511</t>
  </si>
  <si>
    <t>ASOCIADO 512</t>
  </si>
  <si>
    <t>ASOCIADO 513</t>
  </si>
  <si>
    <t>ASOCIADO 514</t>
  </si>
  <si>
    <t>ASOCIADO 515</t>
  </si>
  <si>
    <t>ASOCIADO 516</t>
  </si>
  <si>
    <t>ASOCIADO 517</t>
  </si>
  <si>
    <t>ASOCIADO 518</t>
  </si>
  <si>
    <t>ASOCIADO 519</t>
  </si>
  <si>
    <t>ASOCIADO 520</t>
  </si>
  <si>
    <t>ASOCIADO 521</t>
  </si>
  <si>
    <t>ASOCIADO 522</t>
  </si>
  <si>
    <t>ASOCIADO 523</t>
  </si>
  <si>
    <t>ASOCIADO 524</t>
  </si>
  <si>
    <t>ASOCIADO 525</t>
  </si>
  <si>
    <t>ASOCIADO 526</t>
  </si>
  <si>
    <t>ASOCIADO 527</t>
  </si>
  <si>
    <t>ASOCIADO 528</t>
  </si>
  <si>
    <t>ASOCIADO 529</t>
  </si>
  <si>
    <t>ASOCIADO 530</t>
  </si>
  <si>
    <t>ASOCIADO 531</t>
  </si>
  <si>
    <t>ASOCIADO 532</t>
  </si>
  <si>
    <t>ASOCIADO 533</t>
  </si>
  <si>
    <t>ASOCIADO 534</t>
  </si>
  <si>
    <t>ASOCIADO 535</t>
  </si>
  <si>
    <t>ASOCIADO 536</t>
  </si>
  <si>
    <t>ASOCIADO 537</t>
  </si>
  <si>
    <t>ASOCIADO 538</t>
  </si>
  <si>
    <t>ASOCIADO 539</t>
  </si>
  <si>
    <t>ASOCIADO 540</t>
  </si>
  <si>
    <t>ASOCIADO 541</t>
  </si>
  <si>
    <t>ASOCIADO 542</t>
  </si>
  <si>
    <t>ASOCIADO 543</t>
  </si>
  <si>
    <t>ASOCIADO 544</t>
  </si>
  <si>
    <t>ASOCIADO 545</t>
  </si>
  <si>
    <t>ASOCIADO 546</t>
  </si>
  <si>
    <t>ASOCIADO 547</t>
  </si>
  <si>
    <t>ASOCIADO 548</t>
  </si>
  <si>
    <t>ASOCIADO 549</t>
  </si>
  <si>
    <t>ASOCIADO 550</t>
  </si>
  <si>
    <t>ASOCIADO 551</t>
  </si>
  <si>
    <t>ASOCIADO 552</t>
  </si>
  <si>
    <t>ASOCIADO 553</t>
  </si>
  <si>
    <t>ASOCIADO 554</t>
  </si>
  <si>
    <t>ASOCIADO 555</t>
  </si>
  <si>
    <t>ASOCIADO 556</t>
  </si>
  <si>
    <t>ASOCIADO 557</t>
  </si>
  <si>
    <t>ASOCIADO 558</t>
  </si>
  <si>
    <t>ASOCIADO 559</t>
  </si>
  <si>
    <t>ASOCIADO 560</t>
  </si>
  <si>
    <t>ASOCIADO 561</t>
  </si>
  <si>
    <t>ASOCIADO 562</t>
  </si>
  <si>
    <t>ASOCIADO 563</t>
  </si>
  <si>
    <t>ASOCIADO 564</t>
  </si>
  <si>
    <t>ASOCIADO 565</t>
  </si>
  <si>
    <t>ASOCIADO 566</t>
  </si>
  <si>
    <t>ASOCIADO 567</t>
  </si>
  <si>
    <t>ASOCIADO 568</t>
  </si>
  <si>
    <t>ASOCIADO 569</t>
  </si>
  <si>
    <t>ASOCIADO 570</t>
  </si>
  <si>
    <t>ASOCIADO 571</t>
  </si>
  <si>
    <t>ASOCIADO 572</t>
  </si>
  <si>
    <t>ASOCIADO 573</t>
  </si>
  <si>
    <t>ASOCIADO 574</t>
  </si>
  <si>
    <t>ASOCIADO 575</t>
  </si>
  <si>
    <t>ASOCIADO 576</t>
  </si>
  <si>
    <t>ASOCIADO 577</t>
  </si>
  <si>
    <t>ASOCIADO 578</t>
  </si>
  <si>
    <t>ASOCIADO 579</t>
  </si>
  <si>
    <t>ASOCIADO 580</t>
  </si>
  <si>
    <t>ASOCIADO 581</t>
  </si>
  <si>
    <t>ASOCIADO 582</t>
  </si>
  <si>
    <t>ASOCIADO 583</t>
  </si>
  <si>
    <t>ASOCIADO 584</t>
  </si>
  <si>
    <t>ASOCIADO 585</t>
  </si>
  <si>
    <t>ASOCIADO 586</t>
  </si>
  <si>
    <t>ASOCIADO 587</t>
  </si>
  <si>
    <t>ASOCIADO 588</t>
  </si>
  <si>
    <t>ASOCIADO 589</t>
  </si>
  <si>
    <t>ASOCIADO 590</t>
  </si>
  <si>
    <t>ASOCIADO 591</t>
  </si>
  <si>
    <t>ASOCIADO 592</t>
  </si>
  <si>
    <t>ASOCIADO 593</t>
  </si>
  <si>
    <t>ASOCIADO 594</t>
  </si>
  <si>
    <t>ASOCIADO 595</t>
  </si>
  <si>
    <t>ASOCIADO 596</t>
  </si>
  <si>
    <t>ASOCIADO 597</t>
  </si>
  <si>
    <t>ASOCIADO 598</t>
  </si>
  <si>
    <t>ASOCIADO 599</t>
  </si>
  <si>
    <t>ASOCIADO 600</t>
  </si>
  <si>
    <t>ASOCIADO 601</t>
  </si>
  <si>
    <t>ASOCIADO 602</t>
  </si>
  <si>
    <t>ASOCIADO 603</t>
  </si>
  <si>
    <t>ASOCIADO 604</t>
  </si>
  <si>
    <t>ASOCIADO 605</t>
  </si>
  <si>
    <t>ASOCIADO 606</t>
  </si>
  <si>
    <t>ASOCIADO 607</t>
  </si>
  <si>
    <t>ASOCIADO 608</t>
  </si>
  <si>
    <t>ASOCIADO 609</t>
  </si>
  <si>
    <t>ASOCIADO 610</t>
  </si>
  <si>
    <t>ASOCIADO 611</t>
  </si>
  <si>
    <t>ASOCIADO 612</t>
  </si>
  <si>
    <t>ASOCIADO 613</t>
  </si>
  <si>
    <t>ASOCIADO 614</t>
  </si>
  <si>
    <t>ASOCIADO 615</t>
  </si>
  <si>
    <t>ASOCIADO 616</t>
  </si>
  <si>
    <t>ASOCIADO 617</t>
  </si>
  <si>
    <t>ASOCIADO 618</t>
  </si>
  <si>
    <t>ASOCIADO 619</t>
  </si>
  <si>
    <t>ASOCIADO 620</t>
  </si>
  <si>
    <t>ASOCIADO 621</t>
  </si>
  <si>
    <t>ASOCIADO 622</t>
  </si>
  <si>
    <t>ASOCIADO 623</t>
  </si>
  <si>
    <t>ASOCIADO 624</t>
  </si>
  <si>
    <t>ASOCIADO 625</t>
  </si>
  <si>
    <t>ASOCIADO 626</t>
  </si>
  <si>
    <t>ASOCIADO 627</t>
  </si>
  <si>
    <t>ASOCIADO 628</t>
  </si>
  <si>
    <t>ASOCIADO 629</t>
  </si>
  <si>
    <t>ASOCIADO 630</t>
  </si>
  <si>
    <t>ASOCIADO 631</t>
  </si>
  <si>
    <t>ASOCIADO 632</t>
  </si>
  <si>
    <t>ASOCIADO 633</t>
  </si>
  <si>
    <t>ASOCIADO 634</t>
  </si>
  <si>
    <t>ASOCIADO 635</t>
  </si>
  <si>
    <t>ASOCIADO 636</t>
  </si>
  <si>
    <t>ASOCIADO 637</t>
  </si>
  <si>
    <t>ASOCIADO 638</t>
  </si>
  <si>
    <t>ASOCIADO 639</t>
  </si>
  <si>
    <t>ASOCIADO 640</t>
  </si>
  <si>
    <t>ASOCIADO 641</t>
  </si>
  <si>
    <t>ASOCIADO 642</t>
  </si>
  <si>
    <t>ASOCIADO 643</t>
  </si>
  <si>
    <t>ASOCIADO 644</t>
  </si>
  <si>
    <t>ASOCIADO 645</t>
  </si>
  <si>
    <t>ASOCIADO 646</t>
  </si>
  <si>
    <t>ASOCIADO 647</t>
  </si>
  <si>
    <t>ASOCIADO 648</t>
  </si>
  <si>
    <t>ASOCIADO 649</t>
  </si>
  <si>
    <t>ASOCIADO 650</t>
  </si>
  <si>
    <t>ASOCIADO 651</t>
  </si>
  <si>
    <t>ASOCIADO 652</t>
  </si>
  <si>
    <t>ASOCIADO 653</t>
  </si>
  <si>
    <t>ASOCIADO 654</t>
  </si>
  <si>
    <t>ASOCIADO 655</t>
  </si>
  <si>
    <t>ASOCIADO 656</t>
  </si>
  <si>
    <t>ASOCIADO 657</t>
  </si>
  <si>
    <t>ASOCIADO 658</t>
  </si>
  <si>
    <t>ASOCIADO 659</t>
  </si>
  <si>
    <t>ASOCIADO 660</t>
  </si>
  <si>
    <t>ASOCIADO 661</t>
  </si>
  <si>
    <t>ASOCIADO 662</t>
  </si>
  <si>
    <t>ASOCIADO 663</t>
  </si>
  <si>
    <t>ASOCIADO 664</t>
  </si>
  <si>
    <t>ASOCIADO 665</t>
  </si>
  <si>
    <t>ASOCIADO 666</t>
  </si>
  <si>
    <t>ASOCIADO 667</t>
  </si>
  <si>
    <t>ASOCIADO 668</t>
  </si>
  <si>
    <t>ASOCIADO 669</t>
  </si>
  <si>
    <t>ASOCIADO 670</t>
  </si>
  <si>
    <t>ASOCIADO 671</t>
  </si>
  <si>
    <t>ASOCIADO 672</t>
  </si>
  <si>
    <t>ASOCIADO 673</t>
  </si>
  <si>
    <t>ASOCIADO 674</t>
  </si>
  <si>
    <t>ASOCIADO 675</t>
  </si>
  <si>
    <t>ASOCIADO 676</t>
  </si>
  <si>
    <t>ASOCIADO 677</t>
  </si>
  <si>
    <t>ASOCIADO 678</t>
  </si>
  <si>
    <t>ASOCIADO 679</t>
  </si>
  <si>
    <t>ASOCIADO 680</t>
  </si>
  <si>
    <t>ASOCIADO 681</t>
  </si>
  <si>
    <t>ASOCIADO 682</t>
  </si>
  <si>
    <t>ASOCIADO 683</t>
  </si>
  <si>
    <t>ASOCIADO 684</t>
  </si>
  <si>
    <t>ASOCIADO 685</t>
  </si>
  <si>
    <t>ASOCIADO 686</t>
  </si>
  <si>
    <t>ASOCIADO 687</t>
  </si>
  <si>
    <t>ASOCIADO 688</t>
  </si>
  <si>
    <t>ASOCIADO 689</t>
  </si>
  <si>
    <t>ASOCIADO 690</t>
  </si>
  <si>
    <t>ASOCIADO 691</t>
  </si>
  <si>
    <t>ASOCIADO 692</t>
  </si>
  <si>
    <t>ASOCIADO 693</t>
  </si>
  <si>
    <t>ASOCIADO 694</t>
  </si>
  <si>
    <t>ASOCIADO 695</t>
  </si>
  <si>
    <t>ASOCIADO 696</t>
  </si>
  <si>
    <t>ASOCIADO 697</t>
  </si>
  <si>
    <t>ASOCIADO 698</t>
  </si>
  <si>
    <t>ASOCIADO 699</t>
  </si>
  <si>
    <t>ASOCIADO 700</t>
  </si>
  <si>
    <t>ASOCIADO 701</t>
  </si>
  <si>
    <t>ASOCIADO 702</t>
  </si>
  <si>
    <t>ASOCIADO 703</t>
  </si>
  <si>
    <t>ASOCIADO 704</t>
  </si>
  <si>
    <t>ASOCIADO 705</t>
  </si>
  <si>
    <t>ASOCIADO 706</t>
  </si>
  <si>
    <t>ASOCIADO 707</t>
  </si>
  <si>
    <t>ASOCIADO 708</t>
  </si>
  <si>
    <t>ASOCIADO 709</t>
  </si>
  <si>
    <t>ASOCIADO 710</t>
  </si>
  <si>
    <t>ASOCIADO 711</t>
  </si>
  <si>
    <t>ASOCIADO 712</t>
  </si>
  <si>
    <t>ASOCIADO 713</t>
  </si>
  <si>
    <t>ASOCIADO 714</t>
  </si>
  <si>
    <t>ASOCIADO 715</t>
  </si>
  <si>
    <t>ASOCIADO 716</t>
  </si>
  <si>
    <t>ASOCIADO 717</t>
  </si>
  <si>
    <t>ASOCIADO 718</t>
  </si>
  <si>
    <t>ASOCIADO 719</t>
  </si>
  <si>
    <t>ASOCIADO 720</t>
  </si>
  <si>
    <t>ASOCIADO 721</t>
  </si>
  <si>
    <t>ASOCIADO 722</t>
  </si>
  <si>
    <t>ASOCIADO 723</t>
  </si>
  <si>
    <t>ASOCIADO 724</t>
  </si>
  <si>
    <t>ASOCIADO 725</t>
  </si>
  <si>
    <t>ASOCIADO 726</t>
  </si>
  <si>
    <t>ASOCIADO 727</t>
  </si>
  <si>
    <t>ASOCIADO 728</t>
  </si>
  <si>
    <t>ASOCIADO 729</t>
  </si>
  <si>
    <t>ASOCIADO 730</t>
  </si>
  <si>
    <t>ASOCIADO 731</t>
  </si>
  <si>
    <t>ASOCIADO 732</t>
  </si>
  <si>
    <t>ASOCIADO 733</t>
  </si>
  <si>
    <t>ASOCIADO 734</t>
  </si>
  <si>
    <t>ASOCIADO 735</t>
  </si>
  <si>
    <t>ASOCIADO 736</t>
  </si>
  <si>
    <t>ASOCIADO 737</t>
  </si>
  <si>
    <t>ASOCIADO 738</t>
  </si>
  <si>
    <t>ASOCIADO 739</t>
  </si>
  <si>
    <t>ASOCIADO 740</t>
  </si>
  <si>
    <t>ASOCIADO 741</t>
  </si>
  <si>
    <t>ASOCIADO 742</t>
  </si>
  <si>
    <t>ASOCIADO 743</t>
  </si>
  <si>
    <t>ASOCIADO 744</t>
  </si>
  <si>
    <t>ASOCIADO 745</t>
  </si>
  <si>
    <t>ASOCIADO 746</t>
  </si>
  <si>
    <t>ASOCIADO 747</t>
  </si>
  <si>
    <t>ASOCIADO 748</t>
  </si>
  <si>
    <t>ASOCIADO 749</t>
  </si>
  <si>
    <t>ASOCIADO 750</t>
  </si>
  <si>
    <t>ASOCIADO 751</t>
  </si>
  <si>
    <t>ASOCIADO 752</t>
  </si>
  <si>
    <t>ASOCIADO 753</t>
  </si>
  <si>
    <t>ASOCIADO 754</t>
  </si>
  <si>
    <t>ASOCIADO 755</t>
  </si>
  <si>
    <t>ASOCIADO 756</t>
  </si>
  <si>
    <t>ASOCIADO 757</t>
  </si>
  <si>
    <t>ASOCIADO 758</t>
  </si>
  <si>
    <t>ASOCIADO 759</t>
  </si>
  <si>
    <t>ASOCIADO 760</t>
  </si>
  <si>
    <t>ASOCIADO 761</t>
  </si>
  <si>
    <t>ASOCIADO 762</t>
  </si>
  <si>
    <t>ASOCIADO 763</t>
  </si>
  <si>
    <t>ASOCIADO 764</t>
  </si>
  <si>
    <t>ASOCIADO 765</t>
  </si>
  <si>
    <t>ASOCIADO 766</t>
  </si>
  <si>
    <t>ASOCIADO 767</t>
  </si>
  <si>
    <t>ASOCIADO 768</t>
  </si>
  <si>
    <t>ASOCIADO 769</t>
  </si>
  <si>
    <t>ASOCIADO 770</t>
  </si>
  <si>
    <t>ASOCIADO 771</t>
  </si>
  <si>
    <t>ASOCIADO 772</t>
  </si>
  <si>
    <t>ASOCIADO 773</t>
  </si>
  <si>
    <t>ASOCIADO 774</t>
  </si>
  <si>
    <t>ASOCIADO 775</t>
  </si>
  <si>
    <t>ASOCIADO 776</t>
  </si>
  <si>
    <t>ASOCIADO 777</t>
  </si>
  <si>
    <t>ASOCIADO 778</t>
  </si>
  <si>
    <t>ASOCIADO 779</t>
  </si>
  <si>
    <t>ASOCIADO 780</t>
  </si>
  <si>
    <t>ASOCIADO 781</t>
  </si>
  <si>
    <t>ASOCIADO 782</t>
  </si>
  <si>
    <t>ASOCIADO 783</t>
  </si>
  <si>
    <t>ASOCIADO 784</t>
  </si>
  <si>
    <t>ASOCIADO 785</t>
  </si>
  <si>
    <t>ASOCIADO 786</t>
  </si>
  <si>
    <t>ASOCIADO 787</t>
  </si>
  <si>
    <t>ASOCIADO 788</t>
  </si>
  <si>
    <t>ASOCIADO 789</t>
  </si>
  <si>
    <t>ASOCIADO 790</t>
  </si>
  <si>
    <t>ASOCIADO 791</t>
  </si>
  <si>
    <t>ASOCIADO 792</t>
  </si>
  <si>
    <t>ASOCIADO 793</t>
  </si>
  <si>
    <t>ASOCIADO 794</t>
  </si>
  <si>
    <t>ASOCIADO 795</t>
  </si>
  <si>
    <t>ASOCIADO 796</t>
  </si>
  <si>
    <t>ASOCIADO 797</t>
  </si>
  <si>
    <t>ASOCIADO 798</t>
  </si>
  <si>
    <t>ASOCIADO 799</t>
  </si>
  <si>
    <t>ASOCIADO 800</t>
  </si>
  <si>
    <t>ASOCIADO 801</t>
  </si>
  <si>
    <t>ASOCIADO 802</t>
  </si>
  <si>
    <t>ASOCIADO 803</t>
  </si>
  <si>
    <t>ASOCIADO 804</t>
  </si>
  <si>
    <t>ASOCIADO 805</t>
  </si>
  <si>
    <t>ASOCIADO 806</t>
  </si>
  <si>
    <t>ASOCIADO 807</t>
  </si>
  <si>
    <t>ASOCIADO 808</t>
  </si>
  <si>
    <t>ASOCIADO 809</t>
  </si>
  <si>
    <t>ASOCIADO 810</t>
  </si>
  <si>
    <t>ASOCIADO 811</t>
  </si>
  <si>
    <t>ASOCIADO 812</t>
  </si>
  <si>
    <t>ASOCIADO 813</t>
  </si>
  <si>
    <t>ASOCIADO 814</t>
  </si>
  <si>
    <t>ASOCIADO 815</t>
  </si>
  <si>
    <t>ASOCIADO 816</t>
  </si>
  <si>
    <t>ASOCIADO 817</t>
  </si>
  <si>
    <t>ASOCIADO 818</t>
  </si>
  <si>
    <t>ASOCIADO 819</t>
  </si>
  <si>
    <t>ASOCIADO 820</t>
  </si>
  <si>
    <t>ASOCIADO 821</t>
  </si>
  <si>
    <t>ASOCIADO 822</t>
  </si>
  <si>
    <t>ASOCIADO 823</t>
  </si>
  <si>
    <t>ASOCIADO 824</t>
  </si>
  <si>
    <t>ASOCIADO 825</t>
  </si>
  <si>
    <t>ASOCIADO 826</t>
  </si>
  <si>
    <t>ASOCIADO 827</t>
  </si>
  <si>
    <t>ASOCIADO 828</t>
  </si>
  <si>
    <t>ASOCIADO 829</t>
  </si>
  <si>
    <t>ASOCIADO 830</t>
  </si>
  <si>
    <t>ASOCIADO 831</t>
  </si>
  <si>
    <t>ASOCIADO 832</t>
  </si>
  <si>
    <t>ASOCIADO 833</t>
  </si>
  <si>
    <t>ASOCIADO 834</t>
  </si>
  <si>
    <t>ASOCIADO 835</t>
  </si>
  <si>
    <t>ASOCIADO 836</t>
  </si>
  <si>
    <t>ASOCIADO 837</t>
  </si>
  <si>
    <t>ASOCIADO 838</t>
  </si>
  <si>
    <t>ASOCIADO 839</t>
  </si>
  <si>
    <t>ASOCIADO 840</t>
  </si>
  <si>
    <t>ASOCIADO 841</t>
  </si>
  <si>
    <t>ASOCIADO 842</t>
  </si>
  <si>
    <t>ASOCIADO 843</t>
  </si>
  <si>
    <t>ASOCIADO 844</t>
  </si>
  <si>
    <t>ASOCIADO 845</t>
  </si>
  <si>
    <t>ASOCIADO 846</t>
  </si>
  <si>
    <t>ASOCIADO 847</t>
  </si>
  <si>
    <t>ASOCIADO 848</t>
  </si>
  <si>
    <t>ASOCIADO 849</t>
  </si>
  <si>
    <t>ASOCIADO 850</t>
  </si>
  <si>
    <t>ASOCIADO 851</t>
  </si>
  <si>
    <t>ASOCIADO 852</t>
  </si>
  <si>
    <t>ASOCIADO 853</t>
  </si>
  <si>
    <t>ASOCIADO 854</t>
  </si>
  <si>
    <t>ASOCIADO 855</t>
  </si>
  <si>
    <t>ASOCIADO 856</t>
  </si>
  <si>
    <t>ASOCIADO 857</t>
  </si>
  <si>
    <t>ASOCIADO 858</t>
  </si>
  <si>
    <t>ASOCIADO 859</t>
  </si>
  <si>
    <t>ASOCIADO 860</t>
  </si>
  <si>
    <t>ASOCIADO 861</t>
  </si>
  <si>
    <t>ASOCIADO 862</t>
  </si>
  <si>
    <t>ASOCIADO 863</t>
  </si>
  <si>
    <t>ASOCIADO 864</t>
  </si>
  <si>
    <t>ASOCIADO 865</t>
  </si>
  <si>
    <t>ASOCIADO 866</t>
  </si>
  <si>
    <t>ASOCIADO 867</t>
  </si>
  <si>
    <t>ASOCIADO 868</t>
  </si>
  <si>
    <t>ASOCIADO 869</t>
  </si>
  <si>
    <t>ASOCIADO 870</t>
  </si>
  <si>
    <t>ASOCIADO 871</t>
  </si>
  <si>
    <t>ASOCIADO 872</t>
  </si>
  <si>
    <t>ASOCIADO 873</t>
  </si>
  <si>
    <t>ASOCIADO 874</t>
  </si>
  <si>
    <t>ASOCIADO 875</t>
  </si>
  <si>
    <t>ASOCIADO 876</t>
  </si>
  <si>
    <t>ASOCIADO 877</t>
  </si>
  <si>
    <t>ASOCIADO 878</t>
  </si>
  <si>
    <t>ASOCIADO 879</t>
  </si>
  <si>
    <t>ASOCIADO 880</t>
  </si>
  <si>
    <t>ASOCIADO 881</t>
  </si>
  <si>
    <t>ASOCIADO 882</t>
  </si>
  <si>
    <t>ASOCIADO 883</t>
  </si>
  <si>
    <t>ASOCIADO 884</t>
  </si>
  <si>
    <t>ASOCIADO 885</t>
  </si>
  <si>
    <t>ASOCIADO 886</t>
  </si>
  <si>
    <t>ASOCIADO 887</t>
  </si>
  <si>
    <t>ASOCIADO 888</t>
  </si>
  <si>
    <t>ASOCIADO 889</t>
  </si>
  <si>
    <t>ASOCIADO 890</t>
  </si>
  <si>
    <t>ASOCIADO 891</t>
  </si>
  <si>
    <t>ASOCIADO 892</t>
  </si>
  <si>
    <t>ASOCIADO 893</t>
  </si>
  <si>
    <t>ASOCIADO 894</t>
  </si>
  <si>
    <t>ASOCIADO 895</t>
  </si>
  <si>
    <t>ASOCIADO 896</t>
  </si>
  <si>
    <t>ASOCIADO 897</t>
  </si>
  <si>
    <t>ASOCIADO 898</t>
  </si>
  <si>
    <t>ASOCIADO 899</t>
  </si>
  <si>
    <t>ASOCIADO 900</t>
  </si>
  <si>
    <t>ASOCIADO 901</t>
  </si>
  <si>
    <t>ASOCIADO 902</t>
  </si>
  <si>
    <t>ASOCIADO 903</t>
  </si>
  <si>
    <t>ASOCIADO 904</t>
  </si>
  <si>
    <t>ASOCIADO 905</t>
  </si>
  <si>
    <t>ASOCIADO 906</t>
  </si>
  <si>
    <t>ASOCIADO 907</t>
  </si>
  <si>
    <t>ASOCIADO 908</t>
  </si>
  <si>
    <t>ASOCIADO 909</t>
  </si>
  <si>
    <t>ASOCIADO 910</t>
  </si>
  <si>
    <t>ASOCIADO 911</t>
  </si>
  <si>
    <t>ASOCIADO 912</t>
  </si>
  <si>
    <t>ASOCIADO 913</t>
  </si>
  <si>
    <t>ASOCIADO 914</t>
  </si>
  <si>
    <t>ASOCIADO 915</t>
  </si>
  <si>
    <t>ASOCIADO 916</t>
  </si>
  <si>
    <t>ASOCIADO 917</t>
  </si>
  <si>
    <t>ASOCIADO 918</t>
  </si>
  <si>
    <t>ASOCIADO 919</t>
  </si>
  <si>
    <t>ASOCIADO 920</t>
  </si>
  <si>
    <t>ASOCIADO 921</t>
  </si>
  <si>
    <t>ASOCIADO 922</t>
  </si>
  <si>
    <t>ASOCIADO 923</t>
  </si>
  <si>
    <t>ASOCIADO 924</t>
  </si>
  <si>
    <t>ASOCIADO 925</t>
  </si>
  <si>
    <t>ASOCIADO 926</t>
  </si>
  <si>
    <t>ASOCIADO 927</t>
  </si>
  <si>
    <t>ASOCIADO 928</t>
  </si>
  <si>
    <t>ASOCIADO 929</t>
  </si>
  <si>
    <t>ASOCIADO 930</t>
  </si>
  <si>
    <t>ASOCIADO 931</t>
  </si>
  <si>
    <t>ASOCIADO 932</t>
  </si>
  <si>
    <t>ASOCIADO 933</t>
  </si>
  <si>
    <t>ASOCIADO 934</t>
  </si>
  <si>
    <t>ASOCIADO 935</t>
  </si>
  <si>
    <t>ASOCIADO 936</t>
  </si>
  <si>
    <t>ASOCIADO 937</t>
  </si>
  <si>
    <t>ASOCIADO 938</t>
  </si>
  <si>
    <t>ASOCIADO 939</t>
  </si>
  <si>
    <t>ASOCIADO 940</t>
  </si>
  <si>
    <t>ASOCIADO 941</t>
  </si>
  <si>
    <t>ASOCIADO 942</t>
  </si>
  <si>
    <t>ASOCIADO 943</t>
  </si>
  <si>
    <t>ASOCIADO 944</t>
  </si>
  <si>
    <t>ASOCIADO 945</t>
  </si>
  <si>
    <t>ASOCIADO 946</t>
  </si>
  <si>
    <t>ASOCIADO 947</t>
  </si>
  <si>
    <t>ASOCIADO 948</t>
  </si>
  <si>
    <t>ASOCIADO 949</t>
  </si>
  <si>
    <t>ASOCIADO 950</t>
  </si>
  <si>
    <t>ASOCIADO 951</t>
  </si>
  <si>
    <t>ASOCIADO 952</t>
  </si>
  <si>
    <t>ASOCIADO 953</t>
  </si>
  <si>
    <t>ASOCIADO 954</t>
  </si>
  <si>
    <t>ASOCIADO 955</t>
  </si>
  <si>
    <t>ASOCIADO 956</t>
  </si>
  <si>
    <t>ASOCIADO 957</t>
  </si>
  <si>
    <t>ASOCIADO 958</t>
  </si>
  <si>
    <t>ASOCIADO 959</t>
  </si>
  <si>
    <t>ASOCIADO 960</t>
  </si>
  <si>
    <t>ASOCIADO 961</t>
  </si>
  <si>
    <t>ASOCIADO 962</t>
  </si>
  <si>
    <t>ASOCIADO 963</t>
  </si>
  <si>
    <t>ASOCIADO 964</t>
  </si>
  <si>
    <t>ASOCIADO 965</t>
  </si>
  <si>
    <t>ASOCIADO 966</t>
  </si>
  <si>
    <t>ASOCIADO 967</t>
  </si>
  <si>
    <t>ASOCIADO 968</t>
  </si>
  <si>
    <t>ASOCIADO 969</t>
  </si>
  <si>
    <t>ASOCIADO 970</t>
  </si>
  <si>
    <t>ASOCIADO 971</t>
  </si>
  <si>
    <t>ASOCIADO 972</t>
  </si>
  <si>
    <t>ASOCIADO 973</t>
  </si>
  <si>
    <t>ASOCIADO 974</t>
  </si>
  <si>
    <t>ASOCIADO 975</t>
  </si>
  <si>
    <t>ASOCIADO 976</t>
  </si>
  <si>
    <t>ASOCIADO 977</t>
  </si>
  <si>
    <t>ASOCIADO 978</t>
  </si>
  <si>
    <t>ASOCIADO 979</t>
  </si>
  <si>
    <t>ASOCIADO 980</t>
  </si>
  <si>
    <t>ASOCIADO 981</t>
  </si>
  <si>
    <t>ASOCIADO 982</t>
  </si>
  <si>
    <t>ASOCIADO 983</t>
  </si>
  <si>
    <t>ASOCIADO 984</t>
  </si>
  <si>
    <t>ASOCIADO 985</t>
  </si>
  <si>
    <t>ASOCIADO 986</t>
  </si>
  <si>
    <t>ASOCIADO 987</t>
  </si>
  <si>
    <t>ASOCIADO 988</t>
  </si>
  <si>
    <t>ASOCIADO 989</t>
  </si>
  <si>
    <t>ASOCIADO 990</t>
  </si>
  <si>
    <t>ASOCIADO 991</t>
  </si>
  <si>
    <t>ASOCIADO 992</t>
  </si>
  <si>
    <t>ASOCIADO 993</t>
  </si>
  <si>
    <t>ASOCIADO 994</t>
  </si>
  <si>
    <t>ASOCIADO 995</t>
  </si>
  <si>
    <t>ASOCIADO 996</t>
  </si>
  <si>
    <t>ASOCIADO 997</t>
  </si>
  <si>
    <t>ASOCIADO 998</t>
  </si>
  <si>
    <t>ASOCIADO 999</t>
  </si>
  <si>
    <t>ASOCIADO 1000</t>
  </si>
  <si>
    <t>ASOCIADO 1001</t>
  </si>
  <si>
    <t>ASOCIADO 1002</t>
  </si>
  <si>
    <t>ASOCIADO 1003</t>
  </si>
  <si>
    <t>ASOCIADO 1004</t>
  </si>
  <si>
    <t>ASOCIADO 1005</t>
  </si>
  <si>
    <t>ASOCIADO 1006</t>
  </si>
  <si>
    <t>ASOCIADO 1007</t>
  </si>
  <si>
    <t>ASOCIADO 1008</t>
  </si>
  <si>
    <t>ASOCIADO 1009</t>
  </si>
  <si>
    <t>ASOCIADO 1010</t>
  </si>
  <si>
    <t>ASOCIADO 1011</t>
  </si>
  <si>
    <t>ASOCIADO 1012</t>
  </si>
  <si>
    <t>ASOCIADO 1013</t>
  </si>
  <si>
    <t>ASOCIADO 1014</t>
  </si>
  <si>
    <t>ASOCIADO 1015</t>
  </si>
  <si>
    <t>ASOCIADO 1016</t>
  </si>
  <si>
    <t>ASOCIADO 1017</t>
  </si>
  <si>
    <t>ASOCIADO 1018</t>
  </si>
  <si>
    <t>ASOCIADO 1019</t>
  </si>
  <si>
    <t>ASOCIADO 1020</t>
  </si>
  <si>
    <t>ASOCIADO 1021</t>
  </si>
  <si>
    <t>ASOCIADO 1022</t>
  </si>
  <si>
    <t>ASOCIADO 1023</t>
  </si>
  <si>
    <t>ASOCIADO 1024</t>
  </si>
  <si>
    <t>ASOCIADO 1025</t>
  </si>
  <si>
    <t>ASOCIADO 1026</t>
  </si>
  <si>
    <t>ASOCIADO 1027</t>
  </si>
  <si>
    <t>ASOCIADO 1028</t>
  </si>
  <si>
    <t>ASOCIADO 1029</t>
  </si>
  <si>
    <t>ASOCIADO 1030</t>
  </si>
  <si>
    <t>ASOCIADO 1031</t>
  </si>
  <si>
    <t>ASOCIADO 1032</t>
  </si>
  <si>
    <t>ASOCIADO 1033</t>
  </si>
  <si>
    <t>ASOCIADO 1034</t>
  </si>
  <si>
    <t>ASOCIADO 1035</t>
  </si>
  <si>
    <t>ASOCIADO 1036</t>
  </si>
  <si>
    <t>ASOCIADO 1037</t>
  </si>
  <si>
    <t>ASOCIADO 1038</t>
  </si>
  <si>
    <t>ASOCIADO 1039</t>
  </si>
  <si>
    <t>ASOCIADO 1040</t>
  </si>
  <si>
    <t>ASOCIADO 1041</t>
  </si>
  <si>
    <t>ASOCIADO 1042</t>
  </si>
  <si>
    <t>ASOCIADO 1043</t>
  </si>
  <si>
    <t>ASOCIADO 1044</t>
  </si>
  <si>
    <t>ASOCIADO 1045</t>
  </si>
  <si>
    <t>ASOCIADO 1046</t>
  </si>
  <si>
    <t>ASOCIADO 1047</t>
  </si>
  <si>
    <t>ASOCIADO 1048</t>
  </si>
  <si>
    <t>ASOCIADO 1049</t>
  </si>
  <si>
    <t>ASOCIADO 1050</t>
  </si>
  <si>
    <t>ASOCIADO 1051</t>
  </si>
  <si>
    <t>ASOCIADO 1052</t>
  </si>
  <si>
    <t>ASOCIADO 1053</t>
  </si>
  <si>
    <t>ASOCIADO 1054</t>
  </si>
  <si>
    <t>ASOCIADO 1055</t>
  </si>
  <si>
    <t>ASOCIADO 1056</t>
  </si>
  <si>
    <t>ASOCIADO 1057</t>
  </si>
  <si>
    <t>ASOCIADO 1058</t>
  </si>
  <si>
    <t>ASOCIADO 1059</t>
  </si>
  <si>
    <t>ASOCIADO 1060</t>
  </si>
  <si>
    <t>ASOCIADO 1061</t>
  </si>
  <si>
    <t>ASOCIADO 1062</t>
  </si>
  <si>
    <t>ASOCIADO 1063</t>
  </si>
  <si>
    <t>ASOCIADO 1064</t>
  </si>
  <si>
    <t>ASOCIADO 1065</t>
  </si>
  <si>
    <t>ASOCIADO 1066</t>
  </si>
  <si>
    <t>ASOCIADO 1067</t>
  </si>
  <si>
    <t>ASOCIADO 1068</t>
  </si>
  <si>
    <t>ASOCIADO 1069</t>
  </si>
  <si>
    <t>ASOCIADO 1070</t>
  </si>
  <si>
    <t>ASOCIADO 1071</t>
  </si>
  <si>
    <t>ASOCIADO 1072</t>
  </si>
  <si>
    <t>ASOCIADO 1073</t>
  </si>
  <si>
    <t>ASOCIADO 1074</t>
  </si>
  <si>
    <t>ASOCIADO 1075</t>
  </si>
  <si>
    <t>ASOCIADO 1076</t>
  </si>
  <si>
    <t>ASOCIADO 1077</t>
  </si>
  <si>
    <t>ASOCIADO 1078</t>
  </si>
  <si>
    <t>ASOCIADO 1079</t>
  </si>
  <si>
    <t>ASOCIADO 1080</t>
  </si>
  <si>
    <t>ASOCIADO 1081</t>
  </si>
  <si>
    <t>ASOCIADO 1082</t>
  </si>
  <si>
    <t>ASOCIADO 1083</t>
  </si>
  <si>
    <t>ASOCIADO 1084</t>
  </si>
  <si>
    <t>ASOCIADO 1085</t>
  </si>
  <si>
    <t>ASOCIADO 1086</t>
  </si>
  <si>
    <t>ASOCIADO 1087</t>
  </si>
  <si>
    <t>ASOCIADO 1088</t>
  </si>
  <si>
    <t>ASOCIADO 1089</t>
  </si>
  <si>
    <t>ASOCIADO 1090</t>
  </si>
  <si>
    <t>ASOCIADO 1091</t>
  </si>
  <si>
    <t>ASOCIADO 1092</t>
  </si>
  <si>
    <t>ASOCIADO 1093</t>
  </si>
  <si>
    <t>ASOCIADO 1094</t>
  </si>
  <si>
    <t>ASOCIADO 1095</t>
  </si>
  <si>
    <t>ASOCIADO 1096</t>
  </si>
  <si>
    <t>ASOCIADO 1097</t>
  </si>
  <si>
    <t>ASOCIADO 1098</t>
  </si>
  <si>
    <t>ASOCIADO 1099</t>
  </si>
  <si>
    <t>ASOCIADO 1100</t>
  </si>
  <si>
    <t>ASOCIADO 1101</t>
  </si>
  <si>
    <t>ASOCIADO 1102</t>
  </si>
  <si>
    <t>ASOCIADO 1103</t>
  </si>
  <si>
    <t>ASOCIADO 1104</t>
  </si>
  <si>
    <t>ASOCIADO 1105</t>
  </si>
  <si>
    <t>ASOCIADO 1106</t>
  </si>
  <si>
    <t>ASOCIADO 1107</t>
  </si>
  <si>
    <t>ASOCIADO 1108</t>
  </si>
  <si>
    <t>ASOCIADO 1109</t>
  </si>
  <si>
    <t>ASOCIADO 1110</t>
  </si>
  <si>
    <t>ASOCIADO 1111</t>
  </si>
  <si>
    <t>ASOCIADO 1112</t>
  </si>
  <si>
    <t>ASOCIADO 1113</t>
  </si>
  <si>
    <t>ASOCIADO 1114</t>
  </si>
  <si>
    <t>ASOCIADO 1115</t>
  </si>
  <si>
    <t>ASOCIADO 1116</t>
  </si>
  <si>
    <t>ASOCIADO 1117</t>
  </si>
  <si>
    <t>ASOCIADO 1118</t>
  </si>
  <si>
    <t>ASOCIADO 1119</t>
  </si>
  <si>
    <t>ASOCIADO 1120</t>
  </si>
  <si>
    <t>ASOCIADO 1121</t>
  </si>
  <si>
    <t>ASOCIADO 1122</t>
  </si>
  <si>
    <t>ASOCIADO 1123</t>
  </si>
  <si>
    <t>ASOCIADO 1124</t>
  </si>
  <si>
    <t>ASOCIADO 1125</t>
  </si>
  <si>
    <t>ASOCIADO 1126</t>
  </si>
  <si>
    <t>ASOCIADO 1127</t>
  </si>
  <si>
    <t>ASOCIADO 1128</t>
  </si>
  <si>
    <t>ASOCIADO 1129</t>
  </si>
  <si>
    <t>ASOCIADO 1130</t>
  </si>
  <si>
    <t>ASOCIADO 1131</t>
  </si>
  <si>
    <t>ASOCIADO 1132</t>
  </si>
  <si>
    <t>ASOCIADO 1133</t>
  </si>
  <si>
    <t>ASOCIADO 1134</t>
  </si>
  <si>
    <t>ASOCIADO 1135</t>
  </si>
  <si>
    <t>ASOCIADO 1136</t>
  </si>
  <si>
    <t>ASOCIADO 1137</t>
  </si>
  <si>
    <t>ASOCIADO 1138</t>
  </si>
  <si>
    <t>ASOCIADO 1139</t>
  </si>
  <si>
    <t>ASOCIADO 1140</t>
  </si>
  <si>
    <t>ASOCIADO 1141</t>
  </si>
  <si>
    <t>ASOCIADO 1142</t>
  </si>
  <si>
    <t>ASOCIADO 1143</t>
  </si>
  <si>
    <t>ASOCIADO 1144</t>
  </si>
  <si>
    <t>ASOCIADO 1145</t>
  </si>
  <si>
    <t>ASOCIADO 1146</t>
  </si>
  <si>
    <t>ASOCIADO 1147</t>
  </si>
  <si>
    <t>ASOCIADO 1148</t>
  </si>
  <si>
    <t>ASOCIADO 1149</t>
  </si>
  <si>
    <t>ASOCIADO 1150</t>
  </si>
  <si>
    <t>ASOCIADO 1151</t>
  </si>
  <si>
    <t>ASOCIADO 1152</t>
  </si>
  <si>
    <t>ASOCIADO 1153</t>
  </si>
  <si>
    <t>ASOCIADO 1154</t>
  </si>
  <si>
    <t>ASOCIADO 1155</t>
  </si>
  <si>
    <t>ASOCIADO 1156</t>
  </si>
  <si>
    <t>ASOCIADO 1157</t>
  </si>
  <si>
    <t>ASOCIADO 1158</t>
  </si>
  <si>
    <t>ASOCIADO 1159</t>
  </si>
  <si>
    <t>ASOCIADO 1160</t>
  </si>
  <si>
    <t>ASOCIADO 1161</t>
  </si>
  <si>
    <t>ASOCIADO 1162</t>
  </si>
  <si>
    <t>ASOCIADO 1163</t>
  </si>
  <si>
    <t>ASOCIADO 1164</t>
  </si>
  <si>
    <t>ASOCIADO 1165</t>
  </si>
  <si>
    <t>ASOCIADO 1166</t>
  </si>
  <si>
    <t>ASOCIADO 1167</t>
  </si>
  <si>
    <t>ASOCIADO 1168</t>
  </si>
  <si>
    <t>ASOCIADO 1169</t>
  </si>
  <si>
    <t>ASOCIADO 1170</t>
  </si>
  <si>
    <t>ASOCIADO 1171</t>
  </si>
  <si>
    <t>ASOCIADO 1172</t>
  </si>
  <si>
    <t>ASOCIADO 1173</t>
  </si>
  <si>
    <t>ASOCIADO 1174</t>
  </si>
  <si>
    <t>ASOCIADO 1175</t>
  </si>
  <si>
    <t>ASOCIADO 1176</t>
  </si>
  <si>
    <t>ASOCIADO 1177</t>
  </si>
  <si>
    <t>ASOCIADO 1178</t>
  </si>
  <si>
    <t>ASOCIADO 1179</t>
  </si>
  <si>
    <t>ASOCIADO 1180</t>
  </si>
  <si>
    <t>ASOCIADO 1181</t>
  </si>
  <si>
    <t>ASOCIADO 1182</t>
  </si>
  <si>
    <t>ASOCIADO 1183</t>
  </si>
  <si>
    <t>ASOCIADO 1184</t>
  </si>
  <si>
    <t>ASOCIADO 1185</t>
  </si>
  <si>
    <t>ASOCIADO 1186</t>
  </si>
  <si>
    <t>ASOCIADO 1187</t>
  </si>
  <si>
    <t>ASOCIADO 1188</t>
  </si>
  <si>
    <t>ASOCIADO 1189</t>
  </si>
  <si>
    <t>ASOCIADO 1190</t>
  </si>
  <si>
    <t>ASOCIADO 1191</t>
  </si>
  <si>
    <t>ASOCIADO 1192</t>
  </si>
  <si>
    <t>ASOCIADO 1193</t>
  </si>
  <si>
    <t>ASOCIADO 1194</t>
  </si>
  <si>
    <t>ASOCIADO 1195</t>
  </si>
  <si>
    <t>ASOCIADO 1196</t>
  </si>
  <si>
    <t>ASOCIADO 1197</t>
  </si>
  <si>
    <t>ASOCIADO 1198</t>
  </si>
  <si>
    <t>ASOCIADO 1199</t>
  </si>
  <si>
    <t>ASOCIADO 1200</t>
  </si>
  <si>
    <t>ASOCIADO 1201</t>
  </si>
  <si>
    <t>ASOCIADO 1202</t>
  </si>
  <si>
    <t>ASOCIADO 1203</t>
  </si>
  <si>
    <t>ASOCIADO 1204</t>
  </si>
  <si>
    <t>ASOCIADO 1205</t>
  </si>
  <si>
    <t>ASOCIADO 1206</t>
  </si>
  <si>
    <t>ASOCIADO 1207</t>
  </si>
  <si>
    <t>ASOCIADO 1208</t>
  </si>
  <si>
    <t>ASOCIADO 1209</t>
  </si>
  <si>
    <t>ASOCIADO 1210</t>
  </si>
  <si>
    <t>ASOCIADO 1211</t>
  </si>
  <si>
    <t>ASOCIADO 1212</t>
  </si>
  <si>
    <t>ASOCIADO 1213</t>
  </si>
  <si>
    <t>ASOCIADO 1214</t>
  </si>
  <si>
    <t>ASOCIADO 1215</t>
  </si>
  <si>
    <t>ASOCIADO 1216</t>
  </si>
  <si>
    <t>ASOCIADO 1217</t>
  </si>
  <si>
    <t>ASOCIADO 1218</t>
  </si>
  <si>
    <t>ASOCIADO 1219</t>
  </si>
  <si>
    <t>ASOCIADO 1220</t>
  </si>
  <si>
    <t>ASOCIADO 1221</t>
  </si>
  <si>
    <t>ASOCIADO 1222</t>
  </si>
  <si>
    <t>ASOCIADO 1223</t>
  </si>
  <si>
    <t>ASOCIADO 1224</t>
  </si>
  <si>
    <t>ASOCIADO 1225</t>
  </si>
  <si>
    <t>ASOCIADO 1226</t>
  </si>
  <si>
    <t>ASOCIADO 1227</t>
  </si>
  <si>
    <t>ASOCIADO 1228</t>
  </si>
  <si>
    <t>ASOCIADO 1229</t>
  </si>
  <si>
    <t>ASOCIADO 1230</t>
  </si>
  <si>
    <t>ASOCIADO 1231</t>
  </si>
  <si>
    <t>ASOCIADO 1232</t>
  </si>
  <si>
    <t>ASOCIADO 1233</t>
  </si>
  <si>
    <t>ASOCIADO 1234</t>
  </si>
  <si>
    <t>ASOCIADO 1235</t>
  </si>
  <si>
    <t>ASOCIADO 1236</t>
  </si>
  <si>
    <t>ASOCIADO 1237</t>
  </si>
  <si>
    <t>ASOCIADO 1238</t>
  </si>
  <si>
    <t>ASOCIADO 1239</t>
  </si>
  <si>
    <t>ASOCIADO 1240</t>
  </si>
  <si>
    <t>ASOCIADO 1241</t>
  </si>
  <si>
    <t>ASOCIADO 1242</t>
  </si>
  <si>
    <t>ASOCIADO 1243</t>
  </si>
  <si>
    <t>ASOCIADO 1244</t>
  </si>
  <si>
    <t>ASOCIADO 1245</t>
  </si>
  <si>
    <t>ASOCIADO 1246</t>
  </si>
  <si>
    <t>ASOCIADO 1247</t>
  </si>
  <si>
    <t>ASOCIADO 1248</t>
  </si>
  <si>
    <t>ASOCIADO 1249</t>
  </si>
  <si>
    <t>ASOCIADO 1250</t>
  </si>
  <si>
    <t>ASOCIADO 1251</t>
  </si>
  <si>
    <t>ASOCIADO 1252</t>
  </si>
  <si>
    <t>ASOCIADO 1253</t>
  </si>
  <si>
    <t>ASOCIADO 1254</t>
  </si>
  <si>
    <t>ASOCIADO 1255</t>
  </si>
  <si>
    <t>ASOCIADO 1256</t>
  </si>
  <si>
    <t>ASOCIADO 1257</t>
  </si>
  <si>
    <t>ASOCIADO 1258</t>
  </si>
  <si>
    <t>ASOCIADO 1259</t>
  </si>
  <si>
    <t>ASOCIADO 1260</t>
  </si>
  <si>
    <t>ASOCIADO 1261</t>
  </si>
  <si>
    <t>ASOCIADO 1262</t>
  </si>
  <si>
    <t>ASOCIADO 1263</t>
  </si>
  <si>
    <t>ASOCIADO 1264</t>
  </si>
  <si>
    <t>ASOCIADO 1265</t>
  </si>
  <si>
    <t>ASOCIADO 1266</t>
  </si>
  <si>
    <t>ASOCIADO 1267</t>
  </si>
  <si>
    <t>ASOCIADO 1268</t>
  </si>
  <si>
    <t>ASOCIADO 1269</t>
  </si>
  <si>
    <t>ASOCIADO 1270</t>
  </si>
  <si>
    <t>ASOCIADO 1271</t>
  </si>
  <si>
    <t>ASOCIADO 1272</t>
  </si>
  <si>
    <t>ASOCIADO 1273</t>
  </si>
  <si>
    <t>ASOCIADO 1274</t>
  </si>
  <si>
    <t>ASOCIADO 1275</t>
  </si>
  <si>
    <t>ASOCIADO 1276</t>
  </si>
  <si>
    <t>ASOCIADO 1277</t>
  </si>
  <si>
    <t>ASOCIADO 1278</t>
  </si>
  <si>
    <t>ASOCIADO 1279</t>
  </si>
  <si>
    <t>ASOCIADO 1280</t>
  </si>
  <si>
    <t>ASOCIADO 1281</t>
  </si>
  <si>
    <t>ASOCIADO 1282</t>
  </si>
  <si>
    <t>ASOCIADO 1283</t>
  </si>
  <si>
    <t>ASOCIADO 1284</t>
  </si>
  <si>
    <t>ASOCIADO 1285</t>
  </si>
  <si>
    <t>ASOCIADO 1286</t>
  </si>
  <si>
    <t>ASOCIADO 1287</t>
  </si>
  <si>
    <t>ASOCIADO 1288</t>
  </si>
  <si>
    <t>ASOCIADO 1289</t>
  </si>
  <si>
    <t>ASOCIADO 1290</t>
  </si>
  <si>
    <t>ASOCIADO 1291</t>
  </si>
  <si>
    <t>ASOCIADO 1292</t>
  </si>
  <si>
    <t>ASOCIADO 1293</t>
  </si>
  <si>
    <t>ASOCIADO 1294</t>
  </si>
  <si>
    <t>ASOCIADO 1295</t>
  </si>
  <si>
    <t>ASOCIADO 1296</t>
  </si>
  <si>
    <t>ASOCIADO 1297</t>
  </si>
  <si>
    <t>ASOCIADO 1298</t>
  </si>
  <si>
    <t>ASOCIADO 1299</t>
  </si>
  <si>
    <t>ASOCIADO 1300</t>
  </si>
  <si>
    <t>ASOCIADO 1301</t>
  </si>
  <si>
    <t>ASOCIADO 1302</t>
  </si>
  <si>
    <t>ASOCIADO 1303</t>
  </si>
  <si>
    <t>ASOCIADO 1304</t>
  </si>
  <si>
    <t>ASOCIADO 1305</t>
  </si>
  <si>
    <t>ASOCIADO 1306</t>
  </si>
  <si>
    <t>ASOCIADO 1307</t>
  </si>
  <si>
    <t>ASOCIADO 1308</t>
  </si>
  <si>
    <t>ASOCIADO 1309</t>
  </si>
  <si>
    <t>ASOCIADO 1310</t>
  </si>
  <si>
    <t>ASOCIADO 1311</t>
  </si>
  <si>
    <t>ASOCIADO 1312</t>
  </si>
  <si>
    <t>ASOCIADO 1313</t>
  </si>
  <si>
    <t>ASOCIADO 1314</t>
  </si>
  <si>
    <t>ASOCIADO 1315</t>
  </si>
  <si>
    <t>ASOCIADO 1316</t>
  </si>
  <si>
    <t>ASOCIADO 1317</t>
  </si>
  <si>
    <t>ASOCIADO 1318</t>
  </si>
  <si>
    <t>ASOCIADO 1319</t>
  </si>
  <si>
    <t>ASOCIADO 1320</t>
  </si>
  <si>
    <t>ASOCIADO 1321</t>
  </si>
  <si>
    <t>ASOCIADO 1322</t>
  </si>
  <si>
    <t>ASOCIADO 1323</t>
  </si>
  <si>
    <t>ASOCIADO 1324</t>
  </si>
  <si>
    <t>ASOCIADO 1325</t>
  </si>
  <si>
    <t>ASOCIADO 1326</t>
  </si>
  <si>
    <t>ASOCIADO 1327</t>
  </si>
  <si>
    <t>ASOCIADO 1328</t>
  </si>
  <si>
    <t>ASOCIADO 1329</t>
  </si>
  <si>
    <t>ASOCIADO 1330</t>
  </si>
  <si>
    <t>ASOCIADO 1331</t>
  </si>
  <si>
    <t>ASOCIADO 1332</t>
  </si>
  <si>
    <t>ASOCIADO 1333</t>
  </si>
  <si>
    <t>ASOCIADO 1334</t>
  </si>
  <si>
    <t>ASOCIADO 1335</t>
  </si>
  <si>
    <t>ASOCIADO 1336</t>
  </si>
  <si>
    <t>ASOCIADO 1337</t>
  </si>
  <si>
    <t>ASOCIADO 1338</t>
  </si>
  <si>
    <t>ASOCIADO 1339</t>
  </si>
  <si>
    <t>ASOCIADO 1340</t>
  </si>
  <si>
    <t>ASOCIADO 1341</t>
  </si>
  <si>
    <t>ASOCIADO 1342</t>
  </si>
  <si>
    <t>ASOCIADO 1343</t>
  </si>
  <si>
    <t>ASOCIADO 1344</t>
  </si>
  <si>
    <t>ASOCIADO 1345</t>
  </si>
  <si>
    <t>ASOCIADO 1346</t>
  </si>
  <si>
    <t>ASOCIADO 1347</t>
  </si>
  <si>
    <t>ASOCIADO 1348</t>
  </si>
  <si>
    <t>ASOCIADO 1349</t>
  </si>
  <si>
    <t>ASOCIADO 1350</t>
  </si>
  <si>
    <t>ASOCIADO 1351</t>
  </si>
  <si>
    <t>ASOCIADO 1352</t>
  </si>
  <si>
    <t>ASOCIADO 1353</t>
  </si>
  <si>
    <t>ASOCIADO 1354</t>
  </si>
  <si>
    <t>ASOCIADO 1355</t>
  </si>
  <si>
    <t>ASOCIADO 1356</t>
  </si>
  <si>
    <t>ASOCIADO 1357</t>
  </si>
  <si>
    <t>ASOCIADO 1358</t>
  </si>
  <si>
    <t>ASOCIADO 1359</t>
  </si>
  <si>
    <t>ASOCIADO 1360</t>
  </si>
  <si>
    <t>ASOCIADO 1361</t>
  </si>
  <si>
    <t>ASOCIADO 1362</t>
  </si>
  <si>
    <t>ASOCIADO 1363</t>
  </si>
  <si>
    <t>ASOCIADO 1364</t>
  </si>
  <si>
    <t>ASOCIADO 1365</t>
  </si>
  <si>
    <t>ASOCIADO 1366</t>
  </si>
  <si>
    <t>ASOCIADO 1367</t>
  </si>
  <si>
    <t>ASOCIADO 1368</t>
  </si>
  <si>
    <t>ASOCIADO 1369</t>
  </si>
  <si>
    <t>ASOCIADO 1370</t>
  </si>
  <si>
    <t>ASOCIADO 1371</t>
  </si>
  <si>
    <t>ASOCIADO 1372</t>
  </si>
  <si>
    <t>ASOCIADO 1373</t>
  </si>
  <si>
    <t>ASOCIADO 1374</t>
  </si>
  <si>
    <t>ASOCIADO 1375</t>
  </si>
  <si>
    <t>ASOCIADO 1376</t>
  </si>
  <si>
    <t>ASOCIADO 1377</t>
  </si>
  <si>
    <t>ASOCIADO 1378</t>
  </si>
  <si>
    <t>ASOCIADO 1379</t>
  </si>
  <si>
    <t>ASOCIADO 1380</t>
  </si>
  <si>
    <t>ASOCIADO 1381</t>
  </si>
  <si>
    <t>ASOCIADO 1382</t>
  </si>
  <si>
    <t>ASOCIADO 1383</t>
  </si>
  <si>
    <t>ASOCIADO 1384</t>
  </si>
  <si>
    <t>ASOCIADO 1385</t>
  </si>
  <si>
    <t>ASOCIADO 1386</t>
  </si>
  <si>
    <t>ASOCIADO 1387</t>
  </si>
  <si>
    <t>ASOCIADO 1388</t>
  </si>
  <si>
    <t>ASOCIADO 1389</t>
  </si>
  <si>
    <t>ASOCIADO 1390</t>
  </si>
  <si>
    <t>ASOCIADO 1391</t>
  </si>
  <si>
    <t>ASOCIADO 1392</t>
  </si>
  <si>
    <t>ASOCIADO 1393</t>
  </si>
  <si>
    <t>ASOCIADO 1394</t>
  </si>
  <si>
    <t>ASOCIADO 1395</t>
  </si>
  <si>
    <t>ASOCIADO 1396</t>
  </si>
  <si>
    <t>ASOCIADO 1397</t>
  </si>
  <si>
    <t>ASOCIADO 1398</t>
  </si>
  <si>
    <t>ASOCIADO 1399</t>
  </si>
  <si>
    <t>ASOCIADO 1400</t>
  </si>
  <si>
    <t>ASOCIADO 1401</t>
  </si>
  <si>
    <t>ASOCIADO 1402</t>
  </si>
  <si>
    <t>ASOCIADO 1403</t>
  </si>
  <si>
    <t>ASOCIADO 1404</t>
  </si>
  <si>
    <t>ASOCIADO 1405</t>
  </si>
  <si>
    <t>ASOCIADO 1406</t>
  </si>
  <si>
    <t>ASOCIADO 1407</t>
  </si>
  <si>
    <t>ASOCIADO 1408</t>
  </si>
  <si>
    <t>ASOCIADO 1409</t>
  </si>
  <si>
    <t>ASOCIADO 1410</t>
  </si>
  <si>
    <t>ASOCIADO 1411</t>
  </si>
  <si>
    <t>ASOCIADO 1412</t>
  </si>
  <si>
    <t>ASOCIADO 1413</t>
  </si>
  <si>
    <t>ASOCIADO 1414</t>
  </si>
  <si>
    <t>ASOCIADO 1415</t>
  </si>
  <si>
    <t>ASOCIADO 1416</t>
  </si>
  <si>
    <t>ASOCIADO 1417</t>
  </si>
  <si>
    <t>ASOCIADO 1418</t>
  </si>
  <si>
    <t>ASOCIADO 1419</t>
  </si>
  <si>
    <t>ASOCIADO 1420</t>
  </si>
  <si>
    <t>ASOCIADO 1421</t>
  </si>
  <si>
    <t>ASOCIADO 1422</t>
  </si>
  <si>
    <t>ASOCIADO 1423</t>
  </si>
  <si>
    <t>ASOCIADO 1424</t>
  </si>
  <si>
    <t>ASOCIADO 1425</t>
  </si>
  <si>
    <t>ASOCIADO 1426</t>
  </si>
  <si>
    <t>ASOCIADO 1427</t>
  </si>
  <si>
    <t>ASOCIADO 1428</t>
  </si>
  <si>
    <t>ASOCIADO 1429</t>
  </si>
  <si>
    <t>ASOCIADO 1430</t>
  </si>
  <si>
    <t>ASOCIADO 1431</t>
  </si>
  <si>
    <t>ASOCIADO 1432</t>
  </si>
  <si>
    <t>ASOCIADO 1433</t>
  </si>
  <si>
    <t>ASOCIADO 1434</t>
  </si>
  <si>
    <t>ASOCIADO 1435</t>
  </si>
  <si>
    <t>ASOCIADO 1436</t>
  </si>
  <si>
    <t>ASOCIADO 1437</t>
  </si>
  <si>
    <t>ASOCIADO 1438</t>
  </si>
  <si>
    <t>ASOCIADO 1439</t>
  </si>
  <si>
    <t>ASOCIADO 1440</t>
  </si>
  <si>
    <t>ASOCIADO 1441</t>
  </si>
  <si>
    <t>ASOCIADO 1442</t>
  </si>
  <si>
    <t>ASOCIADO 1443</t>
  </si>
  <si>
    <t>ASOCIADO 1444</t>
  </si>
  <si>
    <t>ASOCIADO 1445</t>
  </si>
  <si>
    <t>ASOCIADO 1446</t>
  </si>
  <si>
    <t>ASOCIADO 1447</t>
  </si>
  <si>
    <t>ASOCIADO 1448</t>
  </si>
  <si>
    <t>ASOCIADO 1449</t>
  </si>
  <si>
    <t>ASOCIADO 1450</t>
  </si>
  <si>
    <t>ASOCIADO 1451</t>
  </si>
  <si>
    <t>ASOCIADO 1452</t>
  </si>
  <si>
    <t>ASOCIADO 1453</t>
  </si>
  <si>
    <t>ASOCIADO 1454</t>
  </si>
  <si>
    <t>ASOCIADO 1455</t>
  </si>
  <si>
    <t>ASOCIADO 1456</t>
  </si>
  <si>
    <t>ASOCIADO 1457</t>
  </si>
  <si>
    <t>ASOCIADO 1458</t>
  </si>
  <si>
    <t>ASOCIADO 1459</t>
  </si>
  <si>
    <t>ASOCIADO 1460</t>
  </si>
  <si>
    <t>ASOCIADO 1461</t>
  </si>
  <si>
    <t>ASOCIADO 1462</t>
  </si>
  <si>
    <t>ASOCIADO 1463</t>
  </si>
  <si>
    <t>ASOCIADO 1464</t>
  </si>
  <si>
    <t>ASOCIADO 1465</t>
  </si>
  <si>
    <t>ASOCIADO 1466</t>
  </si>
  <si>
    <t>ASOCIADO 1467</t>
  </si>
  <si>
    <t>ASOCIADO 1468</t>
  </si>
  <si>
    <t>ASOCIADO 1469</t>
  </si>
  <si>
    <t>ASOCIADO 1470</t>
  </si>
  <si>
    <t>ASOCIADO 1471</t>
  </si>
  <si>
    <t>ASOCIADO 1472</t>
  </si>
  <si>
    <t>ASOCIADO 1473</t>
  </si>
  <si>
    <t>ASOCIADO 1474</t>
  </si>
  <si>
    <t>ASOCIADO 1475</t>
  </si>
  <si>
    <t>ASOCIADO 1476</t>
  </si>
  <si>
    <t>ASOCIADO 1477</t>
  </si>
  <si>
    <t>ASOCIADO 1478</t>
  </si>
  <si>
    <t>ASOCIADO 1479</t>
  </si>
  <si>
    <t>ASOCIADO 1480</t>
  </si>
  <si>
    <t>ASOCIADO 1481</t>
  </si>
  <si>
    <t>ASOCIADO 1482</t>
  </si>
  <si>
    <t>ASOCIADO 1483</t>
  </si>
  <si>
    <t>ASOCIADO 1484</t>
  </si>
  <si>
    <t>ASOCIADO 1485</t>
  </si>
  <si>
    <t>ASOCIADO 1486</t>
  </si>
  <si>
    <t>ASOCIADO 1487</t>
  </si>
  <si>
    <t>ASOCIADO 1488</t>
  </si>
  <si>
    <t>ASOCIADO 1489</t>
  </si>
  <si>
    <t>ASOCIADO 1490</t>
  </si>
  <si>
    <t>ASOCIADO 1491</t>
  </si>
  <si>
    <t>ASOCIADO 1492</t>
  </si>
  <si>
    <t>ASOCIADO 1493</t>
  </si>
  <si>
    <t>ASOCIADO 1494</t>
  </si>
  <si>
    <t>ASOCIADO 1495</t>
  </si>
  <si>
    <t>ASOCIADO 1496</t>
  </si>
  <si>
    <t>ASOCIADO 1497</t>
  </si>
  <si>
    <t>ASOCIADO 1498</t>
  </si>
  <si>
    <t>ASOCIADO 1499</t>
  </si>
  <si>
    <t>ASOCIADO 1500</t>
  </si>
  <si>
    <t>ASOCIADO 1501</t>
  </si>
  <si>
    <t>ASOCIADO 1502</t>
  </si>
  <si>
    <t>ASOCIADO 1503</t>
  </si>
  <si>
    <t>ASOCIADO 1504</t>
  </si>
  <si>
    <t>ASOCIADO 1505</t>
  </si>
  <si>
    <t>ASOCIADO 1506</t>
  </si>
  <si>
    <t>ASOCIADO 1507</t>
  </si>
  <si>
    <t>ASOCIADO 1508</t>
  </si>
  <si>
    <t>ASOCIADO 1509</t>
  </si>
  <si>
    <t>ASOCIADO 1510</t>
  </si>
  <si>
    <t>ASOCIADO 1511</t>
  </si>
  <si>
    <t>ASOCIADO 1512</t>
  </si>
  <si>
    <t>ASOCIADO 1513</t>
  </si>
  <si>
    <t>ASOCIADO 1514</t>
  </si>
  <si>
    <t>ASOCIADO 1515</t>
  </si>
  <si>
    <t>ASOCIADO 1516</t>
  </si>
  <si>
    <t>ASOCIADO 1517</t>
  </si>
  <si>
    <t>ASOCIADO 1518</t>
  </si>
  <si>
    <t>ASOCIADO 1519</t>
  </si>
  <si>
    <t>ASOCIADO 1520</t>
  </si>
  <si>
    <t>ASOCIADO 1521</t>
  </si>
  <si>
    <t>ASOCIADO 1522</t>
  </si>
  <si>
    <t>ASOCIADO 1523</t>
  </si>
  <si>
    <t>ASOCIADO 1524</t>
  </si>
  <si>
    <t>ASOCIADO 1525</t>
  </si>
  <si>
    <t>ASOCIADO 1526</t>
  </si>
  <si>
    <t>ASOCIADO 1527</t>
  </si>
  <si>
    <t>ASOCIADO 1528</t>
  </si>
  <si>
    <t>ASOCIADO 1529</t>
  </si>
  <si>
    <t>ASOCIADO 1530</t>
  </si>
  <si>
    <t>ASOCIADO 1531</t>
  </si>
  <si>
    <t>ASOCIADO 1532</t>
  </si>
  <si>
    <t>ASOCIADO 1533</t>
  </si>
  <si>
    <t>ASOCIADO 1534</t>
  </si>
  <si>
    <t>ASOCIADO 1535</t>
  </si>
  <si>
    <t>ASOCIADO 1536</t>
  </si>
  <si>
    <t>ASOCIADO 1537</t>
  </si>
  <si>
    <t>ASOCIADO 1538</t>
  </si>
  <si>
    <t>ASOCIADO 1539</t>
  </si>
  <si>
    <t>ASOCIADO 1540</t>
  </si>
  <si>
    <t>ASOCIADO 1541</t>
  </si>
  <si>
    <t>ASOCIADO 1542</t>
  </si>
  <si>
    <t>ASOCIADO 1543</t>
  </si>
  <si>
    <t>ASOCIADO 1544</t>
  </si>
  <si>
    <t>ASOCIADO 1545</t>
  </si>
  <si>
    <t>ASOCIADO 1546</t>
  </si>
  <si>
    <t>ASOCIADO 1547</t>
  </si>
  <si>
    <t>ASOCIADO 1548</t>
  </si>
  <si>
    <t>ASOCIADO 1549</t>
  </si>
  <si>
    <t>ASOCIADO 1550</t>
  </si>
  <si>
    <t>ASOCIADO 1551</t>
  </si>
  <si>
    <t>ASOCIADO 1552</t>
  </si>
  <si>
    <t>ASOCIADO 1553</t>
  </si>
  <si>
    <t>ASOCIADO 1554</t>
  </si>
  <si>
    <t>ASOCIADO 1555</t>
  </si>
  <si>
    <t>ASOCIADO 1556</t>
  </si>
  <si>
    <t>ASOCIADO 1557</t>
  </si>
  <si>
    <t>ASOCIADO 1558</t>
  </si>
  <si>
    <t>ASOCIADO 1559</t>
  </si>
  <si>
    <t>ASOCIADO 1560</t>
  </si>
  <si>
    <t>ASOCIADO 1561</t>
  </si>
  <si>
    <t>ASOCIADO 1562</t>
  </si>
  <si>
    <t>ASOCIADO 1563</t>
  </si>
  <si>
    <t>ASOCIADO 1564</t>
  </si>
  <si>
    <t>ASOCIADO 1565</t>
  </si>
  <si>
    <t>ASOCIADO 1566</t>
  </si>
  <si>
    <t>ASOCIADO 1567</t>
  </si>
  <si>
    <t>ASOCIADO 1568</t>
  </si>
  <si>
    <t>ASOCIADO 1569</t>
  </si>
  <si>
    <t>ASOCIADO 1570</t>
  </si>
  <si>
    <t>ASOCIADO 1571</t>
  </si>
  <si>
    <t>ASOCIADO 1572</t>
  </si>
  <si>
    <t>ASOCIADO 1573</t>
  </si>
  <si>
    <t>ASOCIADO 1574</t>
  </si>
  <si>
    <t>ASOCIADO 1575</t>
  </si>
  <si>
    <t>ASOCIADO 1576</t>
  </si>
  <si>
    <t>ASOCIADO 1577</t>
  </si>
  <si>
    <t>ASOCIADO 1578</t>
  </si>
  <si>
    <t>ASOCIADO 1579</t>
  </si>
  <si>
    <t>ASOCIADO 1580</t>
  </si>
  <si>
    <t>ASOCIADO 1581</t>
  </si>
  <si>
    <t>ASOCIADO 1582</t>
  </si>
  <si>
    <t>ASOCIADO 1583</t>
  </si>
  <si>
    <t>ASOCIADO 1584</t>
  </si>
  <si>
    <t>ASOCIADO 1585</t>
  </si>
  <si>
    <t>ASOCIADO 1586</t>
  </si>
  <si>
    <t>ASOCIADO 1587</t>
  </si>
  <si>
    <t>ASOCIADO 1588</t>
  </si>
  <si>
    <t>ASOCIADO 1589</t>
  </si>
  <si>
    <t>ASOCIADO 1590</t>
  </si>
  <si>
    <t>ASOCIADO 1591</t>
  </si>
  <si>
    <t>ASOCIADO 1592</t>
  </si>
  <si>
    <t>ASOCIADO 1593</t>
  </si>
  <si>
    <t>ASOCIADO 1594</t>
  </si>
  <si>
    <t>ASOCIADO 1595</t>
  </si>
  <si>
    <t>ASOCIADO 1596</t>
  </si>
  <si>
    <t>ASOCIADO 1597</t>
  </si>
  <si>
    <t>ASOCIADO 1598</t>
  </si>
  <si>
    <t>ASOCIADO 1599</t>
  </si>
  <si>
    <t>ASOCIADO 1600</t>
  </si>
  <si>
    <t>ASOCIADO 1601</t>
  </si>
  <si>
    <t>ASOCIADO 1602</t>
  </si>
  <si>
    <t>ASOCIADO 1603</t>
  </si>
  <si>
    <t>ASOCIADO 1604</t>
  </si>
  <si>
    <t>ASOCIADO 1605</t>
  </si>
  <si>
    <t>ASOCIADO 1606</t>
  </si>
  <si>
    <t>ASOCIADO 1607</t>
  </si>
  <si>
    <t>ASOCIADO 1608</t>
  </si>
  <si>
    <t>ASOCIADO 1609</t>
  </si>
  <si>
    <t>ASOCIADO 1610</t>
  </si>
  <si>
    <t>ASOCIADO 1611</t>
  </si>
  <si>
    <t>ASOCIADO 1612</t>
  </si>
  <si>
    <t>ASOCIADO 1613</t>
  </si>
  <si>
    <t>ASOCIADO 1614</t>
  </si>
  <si>
    <t>ASOCIADO 1615</t>
  </si>
  <si>
    <t>ASOCIADO 1616</t>
  </si>
  <si>
    <t>ASOCIADO 1617</t>
  </si>
  <si>
    <t>ASOCIADO 1618</t>
  </si>
  <si>
    <t>ASOCIADO 1619</t>
  </si>
  <si>
    <t>ASOCIADO 1620</t>
  </si>
  <si>
    <t>ASOCIADO 1621</t>
  </si>
  <si>
    <t>ASOCIADO 1622</t>
  </si>
  <si>
    <t>ASOCIADO 1623</t>
  </si>
  <si>
    <t>ASOCIADO 1624</t>
  </si>
  <si>
    <t>ASOCIADO 1625</t>
  </si>
  <si>
    <t>ASOCIADO 1626</t>
  </si>
  <si>
    <t>ASOCIADO 1627</t>
  </si>
  <si>
    <t>ASOCIADO 1628</t>
  </si>
  <si>
    <t>ASOCIADO 1629</t>
  </si>
  <si>
    <t>ASOCIADO 1630</t>
  </si>
  <si>
    <t>ASOCIADO 1631</t>
  </si>
  <si>
    <t>ASOCIADO 1632</t>
  </si>
  <si>
    <t>ASOCIADO 1633</t>
  </si>
  <si>
    <t>ASOCIADO 1634</t>
  </si>
  <si>
    <t>ASOCIADO 1635</t>
  </si>
  <si>
    <t>ASOCIADO 1636</t>
  </si>
  <si>
    <t>ASOCIADO 1637</t>
  </si>
  <si>
    <t>ASOCIADO 1638</t>
  </si>
  <si>
    <t>ASOCIADO 1639</t>
  </si>
  <si>
    <t>ASOCIADO 1640</t>
  </si>
  <si>
    <t>ASOCIADO 1641</t>
  </si>
  <si>
    <t>ASOCIADO 1642</t>
  </si>
  <si>
    <t>ASOCIADO 1643</t>
  </si>
  <si>
    <t>ASOCIADO 1644</t>
  </si>
  <si>
    <t>ASOCIADO 1645</t>
  </si>
  <si>
    <t>ASOCIADO 1646</t>
  </si>
  <si>
    <t>ASOCIADO 1647</t>
  </si>
  <si>
    <t>ASOCIADO 1648</t>
  </si>
  <si>
    <t>ASOCIADO 1649</t>
  </si>
  <si>
    <t>ASOCIADO 1650</t>
  </si>
  <si>
    <t>ASOCIADO 1651</t>
  </si>
  <si>
    <t>ASOCIADO 1652</t>
  </si>
  <si>
    <t>ASOCIADO 1653</t>
  </si>
  <si>
    <t>ASOCIADO 1654</t>
  </si>
  <si>
    <t>ASOCIADO 1655</t>
  </si>
  <si>
    <t>ASOCIADO 1656</t>
  </si>
  <si>
    <t>ASOCIADO 1657</t>
  </si>
  <si>
    <t>ASOCIADO 1658</t>
  </si>
  <si>
    <t>ASOCIADO 1659</t>
  </si>
  <si>
    <t>ASOCIADO 1660</t>
  </si>
  <si>
    <t>ASOCIADO 1661</t>
  </si>
  <si>
    <t>ASOCIADO 1662</t>
  </si>
  <si>
    <t>ASOCIADO 1663</t>
  </si>
  <si>
    <t>ASOCIADO 1664</t>
  </si>
  <si>
    <t>ASOCIADO 1665</t>
  </si>
  <si>
    <t>ASOCIADO 1666</t>
  </si>
  <si>
    <t>ASOCIADO 1667</t>
  </si>
  <si>
    <t>ASOCIADO 1668</t>
  </si>
  <si>
    <t>ASOCIADO 1669</t>
  </si>
  <si>
    <t>ASOCIADO 1670</t>
  </si>
  <si>
    <t>ASOCIADO 1671</t>
  </si>
  <si>
    <t>ASOCIADO 1672</t>
  </si>
  <si>
    <t>ASOCIADO 1673</t>
  </si>
  <si>
    <t>ASOCIADO 1674</t>
  </si>
  <si>
    <t>ASOCIADO 1675</t>
  </si>
  <si>
    <t>ASOCIADO 1676</t>
  </si>
  <si>
    <t>ASOCIADO 1677</t>
  </si>
  <si>
    <t>ASOCIADO 1678</t>
  </si>
  <si>
    <t>ASOCIADO 1679</t>
  </si>
  <si>
    <t>ASOCIADO 1680</t>
  </si>
  <si>
    <t>ASOCIADO 1681</t>
  </si>
  <si>
    <t>ASOCIADO 1682</t>
  </si>
  <si>
    <t>ASOCIADO 1683</t>
  </si>
  <si>
    <t>ASOCIADO 1684</t>
  </si>
  <si>
    <t>ASOCIADO 1685</t>
  </si>
  <si>
    <t>ASOCIADO 1686</t>
  </si>
  <si>
    <t>ASOCIADO 1687</t>
  </si>
  <si>
    <t>ASOCIADO 1688</t>
  </si>
  <si>
    <t>ASOCIADO 1689</t>
  </si>
  <si>
    <t>ASOCIADO 1690</t>
  </si>
  <si>
    <t>ASOCIADO 1691</t>
  </si>
  <si>
    <t>ASOCIADO 1692</t>
  </si>
  <si>
    <t>ASOCIADO 1693</t>
  </si>
  <si>
    <t>ASOCIADO 1694</t>
  </si>
  <si>
    <t>ASOCIADO 1695</t>
  </si>
  <si>
    <t>ASOCIADO 1696</t>
  </si>
  <si>
    <t>ASOCIADO 1697</t>
  </si>
  <si>
    <t>ASOCIADO 1698</t>
  </si>
  <si>
    <t>ASOCIADO 1699</t>
  </si>
  <si>
    <t>ASOCIADO 1700</t>
  </si>
  <si>
    <t>ASOCIADO 1701</t>
  </si>
  <si>
    <t>ASOCIADO 1702</t>
  </si>
  <si>
    <t>ASOCIADO 1703</t>
  </si>
  <si>
    <t>ASOCIADO 1704</t>
  </si>
  <si>
    <t>ASOCIADO 1705</t>
  </si>
  <si>
    <t>ASOCIADO 1706</t>
  </si>
  <si>
    <t>ASOCIADO 1707</t>
  </si>
  <si>
    <t>ASOCIADO 1708</t>
  </si>
  <si>
    <t>ASOCIADO 1709</t>
  </si>
  <si>
    <t>ASOCIADO 1710</t>
  </si>
  <si>
    <t>ASOCIADO 1711</t>
  </si>
  <si>
    <t>ASOCIADO 1712</t>
  </si>
  <si>
    <t>ASOCIADO 1713</t>
  </si>
  <si>
    <t>ASOCIADO 1714</t>
  </si>
  <si>
    <t>ASOCIADO 1715</t>
  </si>
  <si>
    <t>ASOCIADO 1716</t>
  </si>
  <si>
    <t>ASOCIADO 1717</t>
  </si>
  <si>
    <t>ASOCIADO 1718</t>
  </si>
  <si>
    <t>ASOCIADO 1719</t>
  </si>
  <si>
    <t>ASOCIADO 1720</t>
  </si>
  <si>
    <t>ASOCIADO 1721</t>
  </si>
  <si>
    <t>ASOCIADO 1722</t>
  </si>
  <si>
    <t>ASOCIADO 1723</t>
  </si>
  <si>
    <t>ASOCIADO 1724</t>
  </si>
  <si>
    <t>ASOCIADO 1725</t>
  </si>
  <si>
    <t>ASOCIADO 1726</t>
  </si>
  <si>
    <t>ASOCIADO 1727</t>
  </si>
  <si>
    <t>ASOCIADO 1728</t>
  </si>
  <si>
    <t>ASOCIADO 1729</t>
  </si>
  <si>
    <t>ASOCIADO 1730</t>
  </si>
  <si>
    <t>ASOCIADO 1731</t>
  </si>
  <si>
    <t>ASOCIADO 1732</t>
  </si>
  <si>
    <t>ASOCIADO 1733</t>
  </si>
  <si>
    <t>ASOCIADO 1734</t>
  </si>
  <si>
    <t>ASOCIADO 1735</t>
  </si>
  <si>
    <t>ASOCIADO 1736</t>
  </si>
  <si>
    <t>ASOCIADO 1737</t>
  </si>
  <si>
    <t>ASOCIADO 1738</t>
  </si>
  <si>
    <t>ASOCIADO 1739</t>
  </si>
  <si>
    <t>ASOCIADO 1740</t>
  </si>
  <si>
    <t>ASOCIADO 1741</t>
  </si>
  <si>
    <t>ASOCIADO 1742</t>
  </si>
  <si>
    <t>ASOCIADO 1743</t>
  </si>
  <si>
    <t>ASOCIADO 1744</t>
  </si>
  <si>
    <t>ASOCIADO 1745</t>
  </si>
  <si>
    <t>ASOCIADO 1746</t>
  </si>
  <si>
    <t>ASOCIADO 1747</t>
  </si>
  <si>
    <t>ASOCIADO 1748</t>
  </si>
  <si>
    <t>ASOCIADO 1749</t>
  </si>
  <si>
    <t>ASOCIADO 1750</t>
  </si>
  <si>
    <t>ASOCIADO 1751</t>
  </si>
  <si>
    <t>ASOCIADO 1752</t>
  </si>
  <si>
    <t>ASOCIADO 1753</t>
  </si>
  <si>
    <t>ASOCIADO 1754</t>
  </si>
  <si>
    <t>ASOCIADO 1755</t>
  </si>
  <si>
    <t>ASOCIADO 1756</t>
  </si>
  <si>
    <t>ASOCIADO 1757</t>
  </si>
  <si>
    <t>ASOCIADO 1758</t>
  </si>
  <si>
    <t>ASOCIADO 1759</t>
  </si>
  <si>
    <t>ASOCIADO 1760</t>
  </si>
  <si>
    <t>ASOCIADO 1761</t>
  </si>
  <si>
    <t>ASOCIADO 1762</t>
  </si>
  <si>
    <t>ASOCIADO 1763</t>
  </si>
  <si>
    <t>ASOCIADO 1764</t>
  </si>
  <si>
    <t>ASOCIADO 1765</t>
  </si>
  <si>
    <t>ASOCIADO 1766</t>
  </si>
  <si>
    <t>ASOCIADO 1767</t>
  </si>
  <si>
    <t>ASOCIADO 1768</t>
  </si>
  <si>
    <t>ASOCIADO 1769</t>
  </si>
  <si>
    <t>ASOCIADO 1770</t>
  </si>
  <si>
    <t>ASOCIADO 1771</t>
  </si>
  <si>
    <t>ASOCIADO 1772</t>
  </si>
  <si>
    <t>ASOCIADO 1773</t>
  </si>
  <si>
    <t>ASOCIADO 1774</t>
  </si>
  <si>
    <t>ASOCIADO 1775</t>
  </si>
  <si>
    <t>ASOCIADO 1776</t>
  </si>
  <si>
    <t>ASOCIADO 1777</t>
  </si>
  <si>
    <t>ASOCIADO 1778</t>
  </si>
  <si>
    <t>ASOCIADO 1779</t>
  </si>
  <si>
    <t>ASOCIADO 1780</t>
  </si>
  <si>
    <t>ASOCIADO 1781</t>
  </si>
  <si>
    <t>ASOCIADO 1782</t>
  </si>
  <si>
    <t>ASOCIADO 1783</t>
  </si>
  <si>
    <t>ASOCIADO 1784</t>
  </si>
  <si>
    <t>ASOCIADO 1785</t>
  </si>
  <si>
    <t>ASOCIADO 1786</t>
  </si>
  <si>
    <t>ASOCIADO 1787</t>
  </si>
  <si>
    <t>ASOCIADO 1788</t>
  </si>
  <si>
    <t>ASOCIADO 1789</t>
  </si>
  <si>
    <t>ASOCIADO 1790</t>
  </si>
  <si>
    <t>ASOCIADO 1791</t>
  </si>
  <si>
    <t>ASOCIADO 1792</t>
  </si>
  <si>
    <t>ASOCIADO 1793</t>
  </si>
  <si>
    <t>ASOCIADO 1794</t>
  </si>
  <si>
    <t>ASOCIADO 1795</t>
  </si>
  <si>
    <t>ASOCIADO 1796</t>
  </si>
  <si>
    <t>ASOCIADO 1797</t>
  </si>
  <si>
    <t>ASOCIADO 1798</t>
  </si>
  <si>
    <t>ASOCIADO 1799</t>
  </si>
  <si>
    <t>ASOCIADO 1800</t>
  </si>
  <si>
    <t>ASOCIADO 1801</t>
  </si>
  <si>
    <t>ASOCIADO 1802</t>
  </si>
  <si>
    <t>ASOCIADO 1803</t>
  </si>
  <si>
    <t>ASOCIADO 1804</t>
  </si>
  <si>
    <t>ASOCIADO 1805</t>
  </si>
  <si>
    <t>ASOCIADO 1806</t>
  </si>
  <si>
    <t>ASOCIADO 1807</t>
  </si>
  <si>
    <t>ASOCIADO 1808</t>
  </si>
  <si>
    <t>ASOCIADO 1809</t>
  </si>
  <si>
    <t>ASOCIADO 1810</t>
  </si>
  <si>
    <t>ASOCIADO 1811</t>
  </si>
  <si>
    <t>ASOCIADO 1812</t>
  </si>
  <si>
    <t>ASOCIADO 1813</t>
  </si>
  <si>
    <t>ASOCIADO 1814</t>
  </si>
  <si>
    <t>ASOCIADO 1815</t>
  </si>
  <si>
    <t>ASOCIADO 1816</t>
  </si>
  <si>
    <t>ASOCIADO 1817</t>
  </si>
  <si>
    <t>ASOCIADO 1818</t>
  </si>
  <si>
    <t>ASOCIADO 1819</t>
  </si>
  <si>
    <t>ASOCIADO 1820</t>
  </si>
  <si>
    <t>ASOCIADO 1821</t>
  </si>
  <si>
    <t>ASOCIADO 1822</t>
  </si>
  <si>
    <t>ASOCIADO 1823</t>
  </si>
  <si>
    <t>ASOCIADO 1824</t>
  </si>
  <si>
    <t>ASOCIADO 1825</t>
  </si>
  <si>
    <t>ASOCIADO 1826</t>
  </si>
  <si>
    <t>ASOCIADO 1827</t>
  </si>
  <si>
    <t>ASOCIADO 1828</t>
  </si>
  <si>
    <t>ASOCIADO 1829</t>
  </si>
  <si>
    <t>ASOCIADO 1830</t>
  </si>
  <si>
    <t>ASOCIADO 1831</t>
  </si>
  <si>
    <t>ASOCIADO 1832</t>
  </si>
  <si>
    <t>ASOCIADO 1833</t>
  </si>
  <si>
    <t>ASOCIADO 1834</t>
  </si>
  <si>
    <t>ASOCIADO 1835</t>
  </si>
  <si>
    <t>ASOCIADO 1836</t>
  </si>
  <si>
    <t>ASOCIADO 1837</t>
  </si>
  <si>
    <t>ASOCIADO 1838</t>
  </si>
  <si>
    <t>ASOCIADO 1839</t>
  </si>
  <si>
    <t>ASOCIADO 1840</t>
  </si>
  <si>
    <t>ASOCIADO 1841</t>
  </si>
  <si>
    <t>ASOCIADO 1842</t>
  </si>
  <si>
    <t>ASOCIADO 1843</t>
  </si>
  <si>
    <t>ASOCIADO 1844</t>
  </si>
  <si>
    <t>ASOCIADO 1845</t>
  </si>
  <si>
    <t>ASOCIADO 1846</t>
  </si>
  <si>
    <t>ASOCIADO 1847</t>
  </si>
  <si>
    <t>ASOCIADO 1848</t>
  </si>
  <si>
    <t>ASOCIADO 1849</t>
  </si>
  <si>
    <t>ASOCIADO 1850</t>
  </si>
  <si>
    <t>ASOCIADO 1851</t>
  </si>
  <si>
    <t>ASOCIADO 1852</t>
  </si>
  <si>
    <t>ASOCIADO 1853</t>
  </si>
  <si>
    <t>ASOCIADO 1854</t>
  </si>
  <si>
    <t>ASOCIADO 1855</t>
  </si>
  <si>
    <t>ASOCIADO 1856</t>
  </si>
  <si>
    <t>ASOCIADO 1857</t>
  </si>
  <si>
    <t>ASOCIADO 1858</t>
  </si>
  <si>
    <t>ASOCIADO 1859</t>
  </si>
  <si>
    <t>ASOCIADO 1860</t>
  </si>
  <si>
    <t>ASOCIADO 1861</t>
  </si>
  <si>
    <t>ASOCIADO 1862</t>
  </si>
  <si>
    <t>ASOCIADO 1863</t>
  </si>
  <si>
    <t>ASOCIADO 1864</t>
  </si>
  <si>
    <t>ASOCIADO 1865</t>
  </si>
  <si>
    <t>ASOCIADO 1866</t>
  </si>
  <si>
    <t>ASOCIADO 1867</t>
  </si>
  <si>
    <t>ASOCIADO 1868</t>
  </si>
  <si>
    <t>ASOCIADO 1869</t>
  </si>
  <si>
    <t>ASOCIADO 1870</t>
  </si>
  <si>
    <t>ASOCIADO 1871</t>
  </si>
  <si>
    <t>ASOCIADO 1872</t>
  </si>
  <si>
    <t>ASOCIADO 1873</t>
  </si>
  <si>
    <t>ASOCIADO 1874</t>
  </si>
  <si>
    <t>ASOCIADO 1875</t>
  </si>
  <si>
    <t>ASOCIADO 1876</t>
  </si>
  <si>
    <t>ASOCIADO 1877</t>
  </si>
  <si>
    <t>ASOCIADO 1878</t>
  </si>
  <si>
    <t>ASOCIADO 1879</t>
  </si>
  <si>
    <t>ASOCIADO 1880</t>
  </si>
  <si>
    <t>ASOCIADO 1881</t>
  </si>
  <si>
    <t>ASOCIADO 1882</t>
  </si>
  <si>
    <t>ASOCIADO 1883</t>
  </si>
  <si>
    <t>ASOCIADO 1884</t>
  </si>
  <si>
    <t>ASOCIADO 1885</t>
  </si>
  <si>
    <t>ASOCIADO 1886</t>
  </si>
  <si>
    <t>ASOCIADO 1887</t>
  </si>
  <si>
    <t>ASOCIADO 1888</t>
  </si>
  <si>
    <t>ASOCIADO 1889</t>
  </si>
  <si>
    <t>ASOCIADO 1890</t>
  </si>
  <si>
    <t>ASOCIADO 1891</t>
  </si>
  <si>
    <t>ASOCIADO 1892</t>
  </si>
  <si>
    <t>ASOCIADO 1893</t>
  </si>
  <si>
    <t>ASOCIADO 1894</t>
  </si>
  <si>
    <t>ASOCIADO 1895</t>
  </si>
  <si>
    <t>ASOCIADO 1896</t>
  </si>
  <si>
    <t>ASOCIADO 1897</t>
  </si>
  <si>
    <t>ASOCIADO 1898</t>
  </si>
  <si>
    <t>ASOCIADO 1899</t>
  </si>
  <si>
    <t>ASOCIADO 1900</t>
  </si>
  <si>
    <t>ASOCIADO 1901</t>
  </si>
  <si>
    <t>ASOCIADO 1902</t>
  </si>
  <si>
    <t>ASOCIADO 1903</t>
  </si>
  <si>
    <t>ASOCIADO 1904</t>
  </si>
  <si>
    <t>ASOCIADO 1905</t>
  </si>
  <si>
    <t>ASOCIADO 1906</t>
  </si>
  <si>
    <t>ASOCIADO 1907</t>
  </si>
  <si>
    <t>ASOCIADO 1908</t>
  </si>
  <si>
    <t>ASOCIADO 1909</t>
  </si>
  <si>
    <t>ASOCIADO 1910</t>
  </si>
  <si>
    <t>ASOCIADO 1911</t>
  </si>
  <si>
    <t>ASOCIADO 1912</t>
  </si>
  <si>
    <t>ASOCIADO 1913</t>
  </si>
  <si>
    <t>ASOCIADO 1914</t>
  </si>
  <si>
    <t>ASOCIADO 1915</t>
  </si>
  <si>
    <t>ASOCIADO 1916</t>
  </si>
  <si>
    <t>ASOCIADO 1917</t>
  </si>
  <si>
    <t>ASOCIADO 1918</t>
  </si>
  <si>
    <t>ASOCIADO 1919</t>
  </si>
  <si>
    <t>ASOCIADO 1920</t>
  </si>
  <si>
    <t>ASOCIADO 1921</t>
  </si>
  <si>
    <t>ASOCIADO 1922</t>
  </si>
  <si>
    <t>ASOCIADO 1923</t>
  </si>
  <si>
    <t>ASOCIADO 1924</t>
  </si>
  <si>
    <t>ASOCIADO 1925</t>
  </si>
  <si>
    <t>ASOCIADO 1926</t>
  </si>
  <si>
    <t>ASOCIADO 1927</t>
  </si>
  <si>
    <t>ASOCIADO 1928</t>
  </si>
  <si>
    <t>ASOCIADO 1929</t>
  </si>
  <si>
    <t>ASOCIADO 1930</t>
  </si>
  <si>
    <t>ASOCIADO 1931</t>
  </si>
  <si>
    <t>ASOCIADO 1932</t>
  </si>
  <si>
    <t>ASOCIADO 1933</t>
  </si>
  <si>
    <t>ASOCIADO 1934</t>
  </si>
  <si>
    <t>ASOCIADO 1935</t>
  </si>
  <si>
    <t>ASOCIADO 1936</t>
  </si>
  <si>
    <t>ASOCIADO 1937</t>
  </si>
  <si>
    <t>ASOCIADO 1938</t>
  </si>
  <si>
    <t>ASOCIADO 1939</t>
  </si>
  <si>
    <t>ASOCIADO 1940</t>
  </si>
  <si>
    <t>ASOCIADO 1941</t>
  </si>
  <si>
    <t>ASOCIADO 1942</t>
  </si>
  <si>
    <t>ASOCIADO 1943</t>
  </si>
  <si>
    <t>ASOCIADO 1944</t>
  </si>
  <si>
    <t>ASOCIADO 1945</t>
  </si>
  <si>
    <t>ASOCIADO 1946</t>
  </si>
  <si>
    <t>ASOCIADO 1947</t>
  </si>
  <si>
    <t>ASOCIADO 1948</t>
  </si>
  <si>
    <t>ASOCIADO 1949</t>
  </si>
  <si>
    <t>ASOCIADO 1950</t>
  </si>
  <si>
    <t>ASOCIADO 1951</t>
  </si>
  <si>
    <t>ASOCIADO 1952</t>
  </si>
  <si>
    <t>ASOCIADO 1953</t>
  </si>
  <si>
    <t>ASOCIADO 1954</t>
  </si>
  <si>
    <t>ASOCIADO 1955</t>
  </si>
  <si>
    <t>ASOCIADO 1956</t>
  </si>
  <si>
    <t>ASOCIADO 1957</t>
  </si>
  <si>
    <t>ASOCIADO 1958</t>
  </si>
  <si>
    <t>ASOCIADO 1959</t>
  </si>
  <si>
    <t>ASOCIADO 1960</t>
  </si>
  <si>
    <t>ASOCIADO 1961</t>
  </si>
  <si>
    <t>ASOCIADO 1962</t>
  </si>
  <si>
    <t>ASOCIADO 1963</t>
  </si>
  <si>
    <t>ASOCIADO 1964</t>
  </si>
  <si>
    <t>ASOCIADO 1965</t>
  </si>
  <si>
    <t>ASOCIADO 1966</t>
  </si>
  <si>
    <t>ASOCIADO 1967</t>
  </si>
  <si>
    <t>ASOCIADO 1968</t>
  </si>
  <si>
    <t>ASOCIADO 1969</t>
  </si>
  <si>
    <t>ASOCIADO 1970</t>
  </si>
  <si>
    <t>ASOCIADO 1971</t>
  </si>
  <si>
    <t>ASOCIADO 1972</t>
  </si>
  <si>
    <t>ASOCIADO 1973</t>
  </si>
  <si>
    <t>ASOCIADO 1974</t>
  </si>
  <si>
    <t>ASOCIADO 1975</t>
  </si>
  <si>
    <t>ASOCIADO 1976</t>
  </si>
  <si>
    <t>ASOCIADO 1977</t>
  </si>
  <si>
    <t>ASOCIADO 1978</t>
  </si>
  <si>
    <t>ASOCIADO 1979</t>
  </si>
  <si>
    <t>ASOCIADO 1980</t>
  </si>
  <si>
    <t>ASOCIADO 1981</t>
  </si>
  <si>
    <t>ASOCIADO 1982</t>
  </si>
  <si>
    <t>ASOCIADO 1983</t>
  </si>
  <si>
    <t>ASOCIADO 1984</t>
  </si>
  <si>
    <t>ASOCIADO 1985</t>
  </si>
  <si>
    <t>ASOCIADO 1986</t>
  </si>
  <si>
    <t>ASOCIADO 1987</t>
  </si>
  <si>
    <t>ASOCIADO 1988</t>
  </si>
  <si>
    <t>ASOCIADO 1989</t>
  </si>
  <si>
    <t>ASOCIADO 1990</t>
  </si>
  <si>
    <t>ASOCIADO 1991</t>
  </si>
  <si>
    <t>ASOCIADO 1992</t>
  </si>
  <si>
    <t>ASOCIADO 1993</t>
  </si>
  <si>
    <t>ASOCIADO 1994</t>
  </si>
  <si>
    <t>ASOCIADO 1995</t>
  </si>
  <si>
    <t>ASOCIADO 1996</t>
  </si>
  <si>
    <t>ASOCIADO 1997</t>
  </si>
  <si>
    <t>ASOCIADO 1998</t>
  </si>
  <si>
    <t>ASOCIADO 1999</t>
  </si>
  <si>
    <t>ASOCIADO 2000</t>
  </si>
  <si>
    <t>ASOCIADO 2001</t>
  </si>
  <si>
    <t>ASOCIADO 2002</t>
  </si>
  <si>
    <t>ASOCIADO 2003</t>
  </si>
  <si>
    <t>ASOCIADO 2004</t>
  </si>
  <si>
    <t>ASOCIADO 2005</t>
  </si>
  <si>
    <t>ASOCIADO 2006</t>
  </si>
  <si>
    <t>ASOCIADO 2007</t>
  </si>
  <si>
    <t>ASOCIADO 2008</t>
  </si>
  <si>
    <t>ASOCIADO 2009</t>
  </si>
  <si>
    <t>ASOCIADO 2010</t>
  </si>
  <si>
    <t>ASOCIADO 2011</t>
  </si>
  <si>
    <t>ASOCIADO 2012</t>
  </si>
  <si>
    <t>ASOCIADO 2013</t>
  </si>
  <si>
    <t>ASOCIADO 2014</t>
  </si>
  <si>
    <t>ASOCIADO 2015</t>
  </si>
  <si>
    <t>ASOCIADO 2016</t>
  </si>
  <si>
    <t>ASOCIADO 2017</t>
  </si>
  <si>
    <t>ASOCIADO 2018</t>
  </si>
  <si>
    <t>ASOCIADO 2019</t>
  </si>
  <si>
    <t>ASOCIADO 2020</t>
  </si>
  <si>
    <t>ASOCIADO 2021</t>
  </si>
  <si>
    <t>ASOCIADO 2022</t>
  </si>
  <si>
    <t>ASOCIADO 2023</t>
  </si>
  <si>
    <t>ASOCIADO 2024</t>
  </si>
  <si>
    <t>ASOCIADO 2025</t>
  </si>
  <si>
    <t>ASOCIADO 2026</t>
  </si>
  <si>
    <t>ASOCIADO 2027</t>
  </si>
  <si>
    <t>ASOCIADO 2028</t>
  </si>
  <si>
    <t>ASOCIADO 2029</t>
  </si>
  <si>
    <t>ASOCIADO 2030</t>
  </si>
  <si>
    <t>ASOCIADO 2031</t>
  </si>
  <si>
    <t>ASOCIADO 2032</t>
  </si>
  <si>
    <t>ASOCIADO 2033</t>
  </si>
  <si>
    <t>ASOCIADO 2034</t>
  </si>
  <si>
    <t>ASOCIADO 2035</t>
  </si>
  <si>
    <t>ASOCIADO 2036</t>
  </si>
  <si>
    <t>ASOCIADO 2037</t>
  </si>
  <si>
    <t>ASOCIADO 2038</t>
  </si>
  <si>
    <t>ASOCIADO 2039</t>
  </si>
  <si>
    <t>ASOCIADO 2040</t>
  </si>
  <si>
    <t>ASOCIADO 2041</t>
  </si>
  <si>
    <t>ASOCIADO 2042</t>
  </si>
  <si>
    <t>ASOCIADO 2043</t>
  </si>
  <si>
    <t>ASOCIADO 2044</t>
  </si>
  <si>
    <t>ASOCIADO 2045</t>
  </si>
  <si>
    <t>ASOCIADO 2046</t>
  </si>
  <si>
    <t>ASOCIADO 2047</t>
  </si>
  <si>
    <t>ASOCIADO 2048</t>
  </si>
  <si>
    <t>ASOCIADO 2049</t>
  </si>
  <si>
    <t>ASOCIADO 2050</t>
  </si>
  <si>
    <t>ASOCIADO 2051</t>
  </si>
  <si>
    <t>ASOCIADO 2052</t>
  </si>
  <si>
    <t>ASOCIADO 2053</t>
  </si>
  <si>
    <t>ASOCIADO 2054</t>
  </si>
  <si>
    <t>ASOCIADO 2055</t>
  </si>
  <si>
    <t>ASOCIADO 2056</t>
  </si>
  <si>
    <t>ASOCIADO 2057</t>
  </si>
  <si>
    <t>ASOCIADO 2058</t>
  </si>
  <si>
    <t>ASOCIADO 2059</t>
  </si>
  <si>
    <t>ASOCIADO 2060</t>
  </si>
  <si>
    <t>ASOCIADO 2061</t>
  </si>
  <si>
    <t>ASOCIADO 2062</t>
  </si>
  <si>
    <t>ASOCIADO 2063</t>
  </si>
  <si>
    <t>ASOCIADO 2064</t>
  </si>
  <si>
    <t>ASOCIADO 2065</t>
  </si>
  <si>
    <t>ASOCIADO 2066</t>
  </si>
  <si>
    <t>ASOCIADO 2067</t>
  </si>
  <si>
    <t>ASOCIADO 2068</t>
  </si>
  <si>
    <t>ASOCIADO 2069</t>
  </si>
  <si>
    <t>ASOCIADO 2070</t>
  </si>
  <si>
    <t>ASOCIADO 2071</t>
  </si>
  <si>
    <t>ASOCIADO 2072</t>
  </si>
  <si>
    <t>ASOCIADO 2073</t>
  </si>
  <si>
    <t>ASOCIADO 2074</t>
  </si>
  <si>
    <t>ASOCIADO 2075</t>
  </si>
  <si>
    <t>ASOCIADO 2076</t>
  </si>
  <si>
    <t>ASOCIADO 2077</t>
  </si>
  <si>
    <t>ASOCIADO 2078</t>
  </si>
  <si>
    <t>ASOCIADO 2079</t>
  </si>
  <si>
    <t>ASOCIADO 2080</t>
  </si>
  <si>
    <t>ASOCIADO 2081</t>
  </si>
  <si>
    <t>ASOCIADO 2082</t>
  </si>
  <si>
    <t>ASOCIADO 2083</t>
  </si>
  <si>
    <t>ASOCIADO 2084</t>
  </si>
  <si>
    <t>ASOCIADO 2085</t>
  </si>
  <si>
    <t>ASOCIADO 2086</t>
  </si>
  <si>
    <t>ASOCIADO 2087</t>
  </si>
  <si>
    <t>ASOCIADO 2088</t>
  </si>
  <si>
    <t>ASOCIADO 2089</t>
  </si>
  <si>
    <t>ASOCIADO 2090</t>
  </si>
  <si>
    <t>ASOCIADO 2091</t>
  </si>
  <si>
    <t>ASOCIADO 2092</t>
  </si>
  <si>
    <t>ASOCIADO 2093</t>
  </si>
  <si>
    <t>ASOCIADO 2094</t>
  </si>
  <si>
    <t>ASOCIADO 2095</t>
  </si>
  <si>
    <t>ASOCIADO 2096</t>
  </si>
  <si>
    <t>ASOCIADO 2097</t>
  </si>
  <si>
    <t>ASOCIADO 2098</t>
  </si>
  <si>
    <t>ASOCIADO 2099</t>
  </si>
  <si>
    <t>ASOCIADO 2100</t>
  </si>
  <si>
    <t>ASOCIADO 2101</t>
  </si>
  <si>
    <t>ASOCIADO 2102</t>
  </si>
  <si>
    <t>ASOCIADO 2103</t>
  </si>
  <si>
    <t>ASOCIADO 2104</t>
  </si>
  <si>
    <t>ASOCIADO 2105</t>
  </si>
  <si>
    <t>ASOCIADO 2106</t>
  </si>
  <si>
    <t>ASOCIADO 2107</t>
  </si>
  <si>
    <t>ASOCIADO 2108</t>
  </si>
  <si>
    <t>ASOCIADO 2109</t>
  </si>
  <si>
    <t>ASOCIADO 2110</t>
  </si>
  <si>
    <t>ASOCIADO 2111</t>
  </si>
  <si>
    <t>ASOCIADO 2112</t>
  </si>
  <si>
    <t>ASOCIADO 2113</t>
  </si>
  <si>
    <t>ASOCIADO 2114</t>
  </si>
  <si>
    <t>ASOCIADO 2115</t>
  </si>
  <si>
    <t>ASOCIADO 2116</t>
  </si>
  <si>
    <t>ASOCIADO 2117</t>
  </si>
  <si>
    <t>ASOCIADO 2118</t>
  </si>
  <si>
    <t>ASOCIADO 2119</t>
  </si>
  <si>
    <t>ASOCIADO 2120</t>
  </si>
  <si>
    <t>ASOCIADO 2121</t>
  </si>
  <si>
    <t>ASOCIADO 2122</t>
  </si>
  <si>
    <t>ASOCIADO 2123</t>
  </si>
  <si>
    <t>ASOCIADO 2124</t>
  </si>
  <si>
    <t>ASOCIADO 2125</t>
  </si>
  <si>
    <t>ASOCIADO 2126</t>
  </si>
  <si>
    <t>ASOCIADO 2127</t>
  </si>
  <si>
    <t>ASOCIADO 2128</t>
  </si>
  <si>
    <t>ASOCIADO 2129</t>
  </si>
  <si>
    <t>ASOCIADO 2130</t>
  </si>
  <si>
    <t>ASOCIADO 2131</t>
  </si>
  <si>
    <t>ASOCIADO 2132</t>
  </si>
  <si>
    <t>ASOCIADO 2133</t>
  </si>
  <si>
    <t>ASOCIADO 2134</t>
  </si>
  <si>
    <t>ASOCIADO 2135</t>
  </si>
  <si>
    <t>ASOCIADO 2136</t>
  </si>
  <si>
    <t>ASOCIADO 2137</t>
  </si>
  <si>
    <t>ASOCIADO 2138</t>
  </si>
  <si>
    <t>ASOCIADO 2139</t>
  </si>
  <si>
    <t>ASOCIADO 2140</t>
  </si>
  <si>
    <t>ASOCIADO 2141</t>
  </si>
  <si>
    <t>ASOCIADO 2142</t>
  </si>
  <si>
    <t>ASOCIADO 2143</t>
  </si>
  <si>
    <t>ASOCIADO 2144</t>
  </si>
  <si>
    <t>ASOCIADO 2145</t>
  </si>
  <si>
    <t>ASOCIADO 2146</t>
  </si>
  <si>
    <t>ASOCIADO 2147</t>
  </si>
  <si>
    <t>ASOCIADO 2148</t>
  </si>
  <si>
    <t>ASOCIADO 2149</t>
  </si>
  <si>
    <t>ASOCIADO 2150</t>
  </si>
  <si>
    <t>ASOCIADO 2151</t>
  </si>
  <si>
    <t>ASOCIADO 2152</t>
  </si>
  <si>
    <t>ASOCIADO 2153</t>
  </si>
  <si>
    <t>ASOCIADO 2154</t>
  </si>
  <si>
    <t>ASOCIADO 2155</t>
  </si>
  <si>
    <t>ASOCIADO 2156</t>
  </si>
  <si>
    <t>ASOCIADO 2157</t>
  </si>
  <si>
    <t>ASOCIADO 2158</t>
  </si>
  <si>
    <t>ASOCIADO 2159</t>
  </si>
  <si>
    <t>ASOCIADO 2160</t>
  </si>
  <si>
    <t>ASOCIADO 2161</t>
  </si>
  <si>
    <t>ASOCIADO 2162</t>
  </si>
  <si>
    <t>ASOCIADO 2163</t>
  </si>
  <si>
    <t>ASOCIADO 2164</t>
  </si>
  <si>
    <t>ASOCIADO 2165</t>
  </si>
  <si>
    <t>ASOCIADO 2166</t>
  </si>
  <si>
    <t>ASOCIADO 2167</t>
  </si>
  <si>
    <t>ASOCIADO 2168</t>
  </si>
  <si>
    <t>ASOCIADO 2169</t>
  </si>
  <si>
    <t>ASOCIADO 2170</t>
  </si>
  <si>
    <t>ASOCIADO 2171</t>
  </si>
  <si>
    <t>ASOCIADO 2172</t>
  </si>
  <si>
    <t>ASOCIADO 2173</t>
  </si>
  <si>
    <t>ASOCIADO 2174</t>
  </si>
  <si>
    <t>ASOCIADO 2175</t>
  </si>
  <si>
    <t>ASOCIADO 2176</t>
  </si>
  <si>
    <t>ASOCIADO 2177</t>
  </si>
  <si>
    <t>ASOCIADO 2178</t>
  </si>
  <si>
    <t>ASOCIADO 2179</t>
  </si>
  <si>
    <t>ASOCIADO 2180</t>
  </si>
  <si>
    <t>ASOCIADO 2181</t>
  </si>
  <si>
    <t>ASOCIADO 2182</t>
  </si>
  <si>
    <t>ASOCIADO 2183</t>
  </si>
  <si>
    <t>ASOCIADO 2184</t>
  </si>
  <si>
    <t>ASOCIADO 2185</t>
  </si>
  <si>
    <t>ASOCIADO 2186</t>
  </si>
  <si>
    <t>ASOCIADO 2187</t>
  </si>
  <si>
    <t>ASOCIADO 2188</t>
  </si>
  <si>
    <t>ASOCIADO 2189</t>
  </si>
  <si>
    <t>ASOCIADO 2190</t>
  </si>
  <si>
    <t>ASOCIADO 2191</t>
  </si>
  <si>
    <t>ASOCIADO 2192</t>
  </si>
  <si>
    <t>ASOCIADO 2193</t>
  </si>
  <si>
    <t>ASOCIADO 2194</t>
  </si>
  <si>
    <t>ASOCIADO 2195</t>
  </si>
  <si>
    <t>ASOCIADO 2196</t>
  </si>
  <si>
    <t>ASOCIADO 2197</t>
  </si>
  <si>
    <t>ASOCIADO 2198</t>
  </si>
  <si>
    <t>ASOCIADO 2199</t>
  </si>
  <si>
    <t>ASOCIADO 2200</t>
  </si>
  <si>
    <t>ASOCIADO 2201</t>
  </si>
  <si>
    <t>ASOCIADO 2202</t>
  </si>
  <si>
    <t>ASOCIADO 2203</t>
  </si>
  <si>
    <t>ASOCIADO 2204</t>
  </si>
  <si>
    <t>ASOCIADO 2205</t>
  </si>
  <si>
    <t>ASOCIADO 2206</t>
  </si>
  <si>
    <t>ASOCIADO 2207</t>
  </si>
  <si>
    <t>ASOCIADO 2208</t>
  </si>
  <si>
    <t>ASOCIADO 2209</t>
  </si>
  <si>
    <t>ASOCIADO 2210</t>
  </si>
  <si>
    <t>ASOCIADO 2211</t>
  </si>
  <si>
    <t>ASOCIADO 2212</t>
  </si>
  <si>
    <t>ASOCIADO 2213</t>
  </si>
  <si>
    <t>ASOCIADO 2214</t>
  </si>
  <si>
    <t>ASOCIADO 2215</t>
  </si>
  <si>
    <t>ASOCIADO 2216</t>
  </si>
  <si>
    <t>ASOCIADO 2217</t>
  </si>
  <si>
    <t>ASOCIADO 2218</t>
  </si>
  <si>
    <t>ASOCIADO 2219</t>
  </si>
  <si>
    <t>ASOCIADO 2220</t>
  </si>
  <si>
    <t>ASOCIADO 2221</t>
  </si>
  <si>
    <t>ASOCIADO 2222</t>
  </si>
  <si>
    <t>ASOCIADO 2223</t>
  </si>
  <si>
    <t>ASOCIADO 2224</t>
  </si>
  <si>
    <t>ASOCIADO 2225</t>
  </si>
  <si>
    <t>ASOCIADO 2226</t>
  </si>
  <si>
    <t>ASOCIADO 2227</t>
  </si>
  <si>
    <t>ASOCIADO 2228</t>
  </si>
  <si>
    <t>ASOCIADO 2229</t>
  </si>
  <si>
    <t>ASOCIADO 2230</t>
  </si>
  <si>
    <t>ASOCIADO 2231</t>
  </si>
  <si>
    <t>ASOCIADO 2232</t>
  </si>
  <si>
    <t>ASOCIADO 2233</t>
  </si>
  <si>
    <t>ASOCIADO 2234</t>
  </si>
  <si>
    <t>ASOCIADO 2235</t>
  </si>
  <si>
    <t>ASOCIADO 2236</t>
  </si>
  <si>
    <t>ASOCIADO 2237</t>
  </si>
  <si>
    <t>ASOCIADO 2238</t>
  </si>
  <si>
    <t>ASOCIADO 2239</t>
  </si>
  <si>
    <t>ASOCIADO 2240</t>
  </si>
  <si>
    <t>ASOCIADO 2241</t>
  </si>
  <si>
    <t>ASOCIADO 2242</t>
  </si>
  <si>
    <t>ASOCIADO 2243</t>
  </si>
  <si>
    <t>ASOCIADO 2244</t>
  </si>
  <si>
    <t>ASOCIADO 2245</t>
  </si>
  <si>
    <t>ASOCIADO 2246</t>
  </si>
  <si>
    <t>ASOCIADO 2247</t>
  </si>
  <si>
    <t>ASOCIADO 2248</t>
  </si>
  <si>
    <t>ASOCIADO 2249</t>
  </si>
  <si>
    <t>ASOCIADO 2250</t>
  </si>
  <si>
    <t>ASOCIADO 2251</t>
  </si>
  <si>
    <t>ASOCIADO 2252</t>
  </si>
  <si>
    <t>ASOCIADO 2253</t>
  </si>
  <si>
    <t>ASOCIADO 2254</t>
  </si>
  <si>
    <t>ASOCIADO 2255</t>
  </si>
  <si>
    <t>ASOCIADO 2256</t>
  </si>
  <si>
    <t>ASOCIADO 2257</t>
  </si>
  <si>
    <t>ASOCIADO 2258</t>
  </si>
  <si>
    <t>ASOCIADO 2259</t>
  </si>
  <si>
    <t>ASOCIADO 2260</t>
  </si>
  <si>
    <t>ASOCIADO 2261</t>
  </si>
  <si>
    <t>ASOCIADO 2262</t>
  </si>
  <si>
    <t>ASOCIADO 2263</t>
  </si>
  <si>
    <t>ASOCIADO 2264</t>
  </si>
  <si>
    <t>ASOCIADO 2265</t>
  </si>
  <si>
    <t>ASOCIADO 2266</t>
  </si>
  <si>
    <t>ASOCIADO 2267</t>
  </si>
  <si>
    <t>ASOCIADO 2268</t>
  </si>
  <si>
    <t>ASOCIADO 2269</t>
  </si>
  <si>
    <t>ASOCIADO 2270</t>
  </si>
  <si>
    <t>ASOCIADO 2271</t>
  </si>
  <si>
    <t>ASOCIADO 2272</t>
  </si>
  <si>
    <t>ASOCIADO 2273</t>
  </si>
  <si>
    <t>ASOCIADO 2274</t>
  </si>
  <si>
    <t>ASOCIADO 2275</t>
  </si>
  <si>
    <t>ASOCIADO 2276</t>
  </si>
  <si>
    <t>ASOCIADO 2277</t>
  </si>
  <si>
    <t>ASOCIADO 2278</t>
  </si>
  <si>
    <t>ASOCIADO 2279</t>
  </si>
  <si>
    <t>ASOCIADO 2280</t>
  </si>
  <si>
    <t>ASOCIADO 2281</t>
  </si>
  <si>
    <t>ASOCIADO 2282</t>
  </si>
  <si>
    <t>ASOCIADO 2283</t>
  </si>
  <si>
    <t>ASOCIADO 2284</t>
  </si>
  <si>
    <t>ASOCIADO 2285</t>
  </si>
  <si>
    <t>ASOCIADO 2286</t>
  </si>
  <si>
    <t>ASOCIADO 2287</t>
  </si>
  <si>
    <t>ASOCIADO 2288</t>
  </si>
  <si>
    <t>ASOCIADO 2289</t>
  </si>
  <si>
    <t>ASOCIADO 2290</t>
  </si>
  <si>
    <t>ASOCIADO 2291</t>
  </si>
  <si>
    <t>ASOCIADO 2292</t>
  </si>
  <si>
    <t>ASOCIADO 2293</t>
  </si>
  <si>
    <t>ASOCIADO 2294</t>
  </si>
  <si>
    <t>ASOCIADO 2295</t>
  </si>
  <si>
    <t>ASOCIADO 2296</t>
  </si>
  <si>
    <t>ASOCIADO 2297</t>
  </si>
  <si>
    <t>ASOCIADO 2298</t>
  </si>
  <si>
    <t>ASOCIADO 2299</t>
  </si>
  <si>
    <t>ASOCIADO 2300</t>
  </si>
  <si>
    <t>ASOCIADO 2301</t>
  </si>
  <si>
    <t>ASOCIADO 2302</t>
  </si>
  <si>
    <t>ASOCIADO 2303</t>
  </si>
  <si>
    <t>ASOCIADO 2304</t>
  </si>
  <si>
    <t>ASOCIADO 2305</t>
  </si>
  <si>
    <t>ASOCIADO 2306</t>
  </si>
  <si>
    <t>ASOCIADO 2307</t>
  </si>
  <si>
    <t>ASOCIADO 2308</t>
  </si>
  <si>
    <t>ASOCIADO 2309</t>
  </si>
  <si>
    <t>ASOCIADO 2310</t>
  </si>
  <si>
    <t>ASOCIADO 2311</t>
  </si>
  <si>
    <t>ASOCIADO 2312</t>
  </si>
  <si>
    <t>ASOCIADO 2313</t>
  </si>
  <si>
    <t>ASOCIADO 2314</t>
  </si>
  <si>
    <t>ASOCIADO 2315</t>
  </si>
  <si>
    <t>ASOCIADO 2316</t>
  </si>
  <si>
    <t>ASOCIADO 2317</t>
  </si>
  <si>
    <t>ASOCIADO 2318</t>
  </si>
  <si>
    <t>ASOCIADO 2319</t>
  </si>
  <si>
    <t>ASOCIADO 2320</t>
  </si>
  <si>
    <t>ASOCIADO 2321</t>
  </si>
  <si>
    <t>ASOCIADO 2322</t>
  </si>
  <si>
    <t>ASOCIADO 2323</t>
  </si>
  <si>
    <t>ASOCIADO 2324</t>
  </si>
  <si>
    <t>ASOCIADO 2325</t>
  </si>
  <si>
    <t>ASOCIADO 2326</t>
  </si>
  <si>
    <t>ASOCIADO 2327</t>
  </si>
  <si>
    <t>ASOCIADO 2328</t>
  </si>
  <si>
    <t>ASOCIADO 2329</t>
  </si>
  <si>
    <t>ASOCIADO 2330</t>
  </si>
  <si>
    <t>ASOCIADO 2331</t>
  </si>
  <si>
    <t>ASOCIADO 2332</t>
  </si>
  <si>
    <t>ASOCIADO 2333</t>
  </si>
  <si>
    <t>ASOCIADO 2334</t>
  </si>
  <si>
    <t>ASOCIADO 2335</t>
  </si>
  <si>
    <t>ASOCIADO 2336</t>
  </si>
  <si>
    <t>ASOCIADO 2337</t>
  </si>
  <si>
    <t>ASOCIADO 2338</t>
  </si>
  <si>
    <t>ASOCIADO 2339</t>
  </si>
  <si>
    <t>ASOCIADO 2340</t>
  </si>
  <si>
    <t>ASOCIADO 2341</t>
  </si>
  <si>
    <t>ASOCIADO 2342</t>
  </si>
  <si>
    <t>ASOCIADO 2343</t>
  </si>
  <si>
    <t>ASOCIADO 2344</t>
  </si>
  <si>
    <t>ASOCIADO 2345</t>
  </si>
  <si>
    <t>ASOCIADO 2346</t>
  </si>
  <si>
    <t>ASOCIADO 2347</t>
  </si>
  <si>
    <t>ASOCIADO 2348</t>
  </si>
  <si>
    <t>ASOCIADO 2349</t>
  </si>
  <si>
    <t>ASOCIADO 2350</t>
  </si>
  <si>
    <t>ASOCIADO 2351</t>
  </si>
  <si>
    <t>ASOCIADO 2352</t>
  </si>
  <si>
    <t>ASOCIADO 2353</t>
  </si>
  <si>
    <t>ASOCIADO 2354</t>
  </si>
  <si>
    <t>ASOCIADO 2355</t>
  </si>
  <si>
    <t>ASOCIADO 2356</t>
  </si>
  <si>
    <t>ASOCIADO 2357</t>
  </si>
  <si>
    <t>ASOCIADO 2358</t>
  </si>
  <si>
    <t>ASOCIADO 2359</t>
  </si>
  <si>
    <t>ASOCIADO 2360</t>
  </si>
  <si>
    <t>ASOCIADO 2361</t>
  </si>
  <si>
    <t>ASOCIADO 2362</t>
  </si>
  <si>
    <t>ASOCIADO 2363</t>
  </si>
  <si>
    <t>ASOCIADO 2364</t>
  </si>
  <si>
    <t>ASOCIADO 2365</t>
  </si>
  <si>
    <t>ASOCIADO 2366</t>
  </si>
  <si>
    <t>ASOCIADO 2367</t>
  </si>
  <si>
    <t>ASOCIADO 2368</t>
  </si>
  <si>
    <t>ASOCIADO 2369</t>
  </si>
  <si>
    <t>ASOCIADO 2370</t>
  </si>
  <si>
    <t>ASOCIADO 2371</t>
  </si>
  <si>
    <t>ASOCIADO 2372</t>
  </si>
  <si>
    <t>ASOCIADO 2373</t>
  </si>
  <si>
    <t>ASOCIADO 2374</t>
  </si>
  <si>
    <t>ASOCIADO 2375</t>
  </si>
  <si>
    <t>ASOCIADO 2376</t>
  </si>
  <si>
    <t>ASOCIADO 2377</t>
  </si>
  <si>
    <t>ASOCIADO 2378</t>
  </si>
  <si>
    <t>ASOCIADO 2379</t>
  </si>
  <si>
    <t>ASOCIADO 2380</t>
  </si>
  <si>
    <t>ASOCIADO 2381</t>
  </si>
  <si>
    <t>ASOCIADO 2382</t>
  </si>
  <si>
    <t>ASOCIADO 2383</t>
  </si>
  <si>
    <t>ASOCIADO 2384</t>
  </si>
  <si>
    <t>ASOCIADO 2385</t>
  </si>
  <si>
    <t>ASOCIADO 2386</t>
  </si>
  <si>
    <t>ASOCIADO 2387</t>
  </si>
  <si>
    <t>ASOCIADO 2388</t>
  </si>
  <si>
    <t>ASOCIADO 2389</t>
  </si>
  <si>
    <t>ASOCIADO 2390</t>
  </si>
  <si>
    <t>ASOCIADO 2391</t>
  </si>
  <si>
    <t>ASOCIADO 2392</t>
  </si>
  <si>
    <t>ASOCIADO 2393</t>
  </si>
  <si>
    <t>ASOCIADO 2394</t>
  </si>
  <si>
    <t>ASOCIADO 2395</t>
  </si>
  <si>
    <t>ASOCIADO 2396</t>
  </si>
  <si>
    <t>ASOCIADO 2397</t>
  </si>
  <si>
    <t>ASOCIADO 2398</t>
  </si>
  <si>
    <t>ASOCIADO 2399</t>
  </si>
  <si>
    <t>ASOCIADO 2400</t>
  </si>
  <si>
    <t>ASOCIADO 2401</t>
  </si>
  <si>
    <t>ASOCIADO 2402</t>
  </si>
  <si>
    <t>ASOCIADO 2403</t>
  </si>
  <si>
    <t>ASOCIADO 2404</t>
  </si>
  <si>
    <t>ASOCIADO 2405</t>
  </si>
  <si>
    <t>ASOCIADO 2406</t>
  </si>
  <si>
    <t>ASOCIADO 2407</t>
  </si>
  <si>
    <t>ASOCIADO 2408</t>
  </si>
  <si>
    <t>ASOCIADO 2409</t>
  </si>
  <si>
    <t>ASOCIADO 2410</t>
  </si>
  <si>
    <t>ASOCIADO 2411</t>
  </si>
  <si>
    <t>ASOCIADO 2412</t>
  </si>
  <si>
    <t>ASOCIADO 2413</t>
  </si>
  <si>
    <t>ASOCIADO 2414</t>
  </si>
  <si>
    <t>ASOCIADO 2415</t>
  </si>
  <si>
    <t>ASOCIADO 2416</t>
  </si>
  <si>
    <t>ASOCIADO 2417</t>
  </si>
  <si>
    <t>ASOCIADO 2418</t>
  </si>
  <si>
    <t>ASOCIADO 2419</t>
  </si>
  <si>
    <t>ASOCIADO 2420</t>
  </si>
  <si>
    <t>ASOCIADO 2421</t>
  </si>
  <si>
    <t>ASOCIADO 2422</t>
  </si>
  <si>
    <t>ASOCIADO 2423</t>
  </si>
  <si>
    <t>ASOCIADO 2424</t>
  </si>
  <si>
    <t>ASOCIADO 2425</t>
  </si>
  <si>
    <t>ASOCIADO 2426</t>
  </si>
  <si>
    <t>ASOCIADO 2427</t>
  </si>
  <si>
    <t>ASOCIADO 2428</t>
  </si>
  <si>
    <t>ASOCIADO 2429</t>
  </si>
  <si>
    <t>ASOCIADO 2430</t>
  </si>
  <si>
    <t>ASOCIADO 2431</t>
  </si>
  <si>
    <t>ASOCIADO 2432</t>
  </si>
  <si>
    <t>ASOCIADO 2433</t>
  </si>
  <si>
    <t>ASOCIADO 2434</t>
  </si>
  <si>
    <t>ASOCIADO 2435</t>
  </si>
  <si>
    <t>ASOCIADO 2436</t>
  </si>
  <si>
    <t>ASOCIADO 2437</t>
  </si>
  <si>
    <t>ASOCIADO 2438</t>
  </si>
  <si>
    <t>ASOCIADO 2439</t>
  </si>
  <si>
    <t>ASOCIADO 2440</t>
  </si>
  <si>
    <t>ASOCIADO 2441</t>
  </si>
  <si>
    <t>ASOCIADO 2442</t>
  </si>
  <si>
    <t>ASOCIADO 2443</t>
  </si>
  <si>
    <t>ASOCIADO 2444</t>
  </si>
  <si>
    <t>ASOCIADO 2445</t>
  </si>
  <si>
    <t>ASOCIADO 2446</t>
  </si>
  <si>
    <t>ASOCIADO 2447</t>
  </si>
  <si>
    <t>ASOCIADO 2448</t>
  </si>
  <si>
    <t>ASOCIADO 2449</t>
  </si>
  <si>
    <t>ASOCIADO 2450</t>
  </si>
  <si>
    <t>ASOCIADO 2451</t>
  </si>
  <si>
    <t>ASOCIADO 2452</t>
  </si>
  <si>
    <t>ASOCIADO 2453</t>
  </si>
  <si>
    <t>ASOCIADO 2454</t>
  </si>
  <si>
    <t>ASOCIADO 2455</t>
  </si>
  <si>
    <t>ASOCIADO 2456</t>
  </si>
  <si>
    <t>ASOCIADO 2457</t>
  </si>
  <si>
    <t>ASOCIADO 2458</t>
  </si>
  <si>
    <t>ASOCIADO 2459</t>
  </si>
  <si>
    <t>ASOCIADO 2460</t>
  </si>
  <si>
    <t>ASOCIADO 2461</t>
  </si>
  <si>
    <t>ASOCIADO 2462</t>
  </si>
  <si>
    <t>ASOCIADO 2463</t>
  </si>
  <si>
    <t>ASOCIADO 2464</t>
  </si>
  <si>
    <t>ASOCIADO 2465</t>
  </si>
  <si>
    <t>ASOCIADO 2466</t>
  </si>
  <si>
    <t>ASOCIADO 2467</t>
  </si>
  <si>
    <t>ASOCIADO 2468</t>
  </si>
  <si>
    <t>ASOCIADO 2469</t>
  </si>
  <si>
    <t>ASOCIADO 2470</t>
  </si>
  <si>
    <t>ASOCIADO 2471</t>
  </si>
  <si>
    <t>ASOCIADO 2472</t>
  </si>
  <si>
    <t>ASOCIADO 2473</t>
  </si>
  <si>
    <t>ASOCIADO 2474</t>
  </si>
  <si>
    <t>ASOCIADO 2475</t>
  </si>
  <si>
    <t>ASOCIADO 2476</t>
  </si>
  <si>
    <t>ASOCIADO 2477</t>
  </si>
  <si>
    <t>ASOCIADO 2478</t>
  </si>
  <si>
    <t>ASOCIADO 2479</t>
  </si>
  <si>
    <t>ASOCIADO 2480</t>
  </si>
  <si>
    <t>ASOCIADO 2481</t>
  </si>
  <si>
    <t>ASOCIADO 2482</t>
  </si>
  <si>
    <t>ASOCIADO 2483</t>
  </si>
  <si>
    <t>ASOCIADO 2484</t>
  </si>
  <si>
    <t>ASOCIADO 2485</t>
  </si>
  <si>
    <t>ASOCIADO 2486</t>
  </si>
  <si>
    <t>ASOCIADO 2487</t>
  </si>
  <si>
    <t>ASOCIADO 2488</t>
  </si>
  <si>
    <t>ASOCIADO 2489</t>
  </si>
  <si>
    <t>ASOCIADO 2490</t>
  </si>
  <si>
    <t>ASOCIADO 2491</t>
  </si>
  <si>
    <t>ASOCIADO 2492</t>
  </si>
  <si>
    <t>ASOCIADO 2493</t>
  </si>
  <si>
    <t>ASOCIADO 2494</t>
  </si>
  <si>
    <t>ASOCIADO 2495</t>
  </si>
  <si>
    <t>ASOCIADO 2496</t>
  </si>
  <si>
    <t>ASOCIADO 2497</t>
  </si>
  <si>
    <t>ASOCIADO 2498</t>
  </si>
  <si>
    <t>ASOCIADO 2499</t>
  </si>
  <si>
    <t>ASOCIADO 2500</t>
  </si>
  <si>
    <t>ASOCIADO 2501</t>
  </si>
  <si>
    <t>ASOCIADO 2502</t>
  </si>
  <si>
    <t>ASOCIADO 2503</t>
  </si>
  <si>
    <t>ASOCIADO 2504</t>
  </si>
  <si>
    <t>ASOCIADO 2505</t>
  </si>
  <si>
    <t>ASOCIADO 2506</t>
  </si>
  <si>
    <t>ASOCIADO 2507</t>
  </si>
  <si>
    <t>ASOCIADO 2508</t>
  </si>
  <si>
    <t>ASOCIADO 2509</t>
  </si>
  <si>
    <t>ASOCIADO 2510</t>
  </si>
  <si>
    <t>ASOCIADO 2511</t>
  </si>
  <si>
    <t>ASOCIADO 2512</t>
  </si>
  <si>
    <t>ASOCIADO 2513</t>
  </si>
  <si>
    <t>ASOCIADO 2514</t>
  </si>
  <si>
    <t>ASOCIADO 2515</t>
  </si>
  <si>
    <t>ASOCIADO 2516</t>
  </si>
  <si>
    <t>ASOCIADO 2517</t>
  </si>
  <si>
    <t>ASOCIADO 2518</t>
  </si>
  <si>
    <t>ASOCIADO 2519</t>
  </si>
  <si>
    <t>ASOCIADO 2520</t>
  </si>
  <si>
    <t>ASOCIADO 2521</t>
  </si>
  <si>
    <t>ASOCIADO 2522</t>
  </si>
  <si>
    <t>ASOCIADO 2523</t>
  </si>
  <si>
    <t>ASOCIADO 2524</t>
  </si>
  <si>
    <t>ASOCIADO 2525</t>
  </si>
  <si>
    <t>ASOCIADO 2526</t>
  </si>
  <si>
    <t>ASOCIADO 2527</t>
  </si>
  <si>
    <t>ASOCIADO 2528</t>
  </si>
  <si>
    <t>ASOCIADO 2529</t>
  </si>
  <si>
    <t>ASOCIADO 2530</t>
  </si>
  <si>
    <t>ASOCIADO 2531</t>
  </si>
  <si>
    <t>ASOCIADO 2532</t>
  </si>
  <si>
    <t>ASOCIADO 2533</t>
  </si>
  <si>
    <t>ASOCIADO 2534</t>
  </si>
  <si>
    <t>ASOCIADO 2535</t>
  </si>
  <si>
    <t>ASOCIADO 2536</t>
  </si>
  <si>
    <t>ASOCIADO 2537</t>
  </si>
  <si>
    <t>ASOCIADO 2538</t>
  </si>
  <si>
    <t>ASOCIADO 2539</t>
  </si>
  <si>
    <t>ASOCIADO 2540</t>
  </si>
  <si>
    <t>ASOCIADO 2541</t>
  </si>
  <si>
    <t>ASOCIADO 2542</t>
  </si>
  <si>
    <t>ASOCIADO 2543</t>
  </si>
  <si>
    <t>ASOCIADO 2544</t>
  </si>
  <si>
    <t>ASOCIADO 2545</t>
  </si>
  <si>
    <t>ASOCIADO 2546</t>
  </si>
  <si>
    <t>ASOCIADO 2547</t>
  </si>
  <si>
    <t>ASOCIADO 2548</t>
  </si>
  <si>
    <t>ASOCIADO 2549</t>
  </si>
  <si>
    <t>ASOCIADO 2550</t>
  </si>
  <si>
    <t>ASOCIADO 2551</t>
  </si>
  <si>
    <t>ASOCIADO 2552</t>
  </si>
  <si>
    <t>ASOCIADO 2553</t>
  </si>
  <si>
    <t>ASOCIADO 2554</t>
  </si>
  <si>
    <t>ASOCIADO 2555</t>
  </si>
  <si>
    <t>ASOCIADO 2556</t>
  </si>
  <si>
    <t>ASOCIADO 2557</t>
  </si>
  <si>
    <t>ASOCIADO 2558</t>
  </si>
  <si>
    <t>ASOCIADO 2559</t>
  </si>
  <si>
    <t>ASOCIADO 2560</t>
  </si>
  <si>
    <t>ASOCIADO 2561</t>
  </si>
  <si>
    <t>ASOCIADO 2562</t>
  </si>
  <si>
    <t>ASOCIADO 2563</t>
  </si>
  <si>
    <t>ASOCIADO 2564</t>
  </si>
  <si>
    <t>ASOCIADO 2565</t>
  </si>
  <si>
    <t>ASOCIADO 2566</t>
  </si>
  <si>
    <t>ASOCIADO 2567</t>
  </si>
  <si>
    <t>ASOCIADO 2568</t>
  </si>
  <si>
    <t>ASOCIADO 2569</t>
  </si>
  <si>
    <t>ASOCIADO 2570</t>
  </si>
  <si>
    <t>ASOCIADO 2571</t>
  </si>
  <si>
    <t>ASOCIADO 2572</t>
  </si>
  <si>
    <t>ASOCIADO 2573</t>
  </si>
  <si>
    <t>ASOCIADO 2574</t>
  </si>
  <si>
    <t>ASOCIADO 2575</t>
  </si>
  <si>
    <t>ASOCIADO 2576</t>
  </si>
  <si>
    <t>ASOCIADO 2577</t>
  </si>
  <si>
    <t>ASOCIADO 2578</t>
  </si>
  <si>
    <t>ASOCIADO 2579</t>
  </si>
  <si>
    <t>ASOCIADO 2580</t>
  </si>
  <si>
    <t>ASOCIADO 2581</t>
  </si>
  <si>
    <t>ASOCIADO 2582</t>
  </si>
  <si>
    <t>ASOCIADO 2583</t>
  </si>
  <si>
    <t>ASOCIADO 2584</t>
  </si>
  <si>
    <t>ASOCIADO 2585</t>
  </si>
  <si>
    <t>ASOCIADO 2586</t>
  </si>
  <si>
    <t>ASOCIADO 2587</t>
  </si>
  <si>
    <t>ASOCIADO 2588</t>
  </si>
  <si>
    <t>ASOCIADO 2589</t>
  </si>
  <si>
    <t>ASOCIADO 2590</t>
  </si>
  <si>
    <t>ASOCIADO 2591</t>
  </si>
  <si>
    <t>ASOCIADO 2592</t>
  </si>
  <si>
    <t>ASOCIADO 2593</t>
  </si>
  <si>
    <t>ASOCIADO 2594</t>
  </si>
  <si>
    <t>ASOCIADO 2595</t>
  </si>
  <si>
    <t>ASOCIADO 2596</t>
  </si>
  <si>
    <t>ASOCIADO 2597</t>
  </si>
  <si>
    <t>ASOCIADO 2598</t>
  </si>
  <si>
    <t>ASOCIADO 2599</t>
  </si>
  <si>
    <t>ASOCIADO 2600</t>
  </si>
  <si>
    <t>ASOCIADO 2601</t>
  </si>
  <si>
    <t>ASOCIADO 2602</t>
  </si>
  <si>
    <t>ASOCIADO 2603</t>
  </si>
  <si>
    <t>ASOCIADO 2604</t>
  </si>
  <si>
    <t>ASOCIADO 2605</t>
  </si>
  <si>
    <t>ASOCIADO 2606</t>
  </si>
  <si>
    <t>ASOCIADO 2607</t>
  </si>
  <si>
    <t>ASOCIADO 2608</t>
  </si>
  <si>
    <t>ASOCIADO 2609</t>
  </si>
  <si>
    <t>ASOCIADO 2610</t>
  </si>
  <si>
    <t>ASOCIADO 2611</t>
  </si>
  <si>
    <t>ASOCIADO 2612</t>
  </si>
  <si>
    <t>ASOCIADO 2613</t>
  </si>
  <si>
    <t>ASOCIADO 2614</t>
  </si>
  <si>
    <t>ASOCIADO 2615</t>
  </si>
  <si>
    <t>ASOCIADO 2616</t>
  </si>
  <si>
    <t>ASOCIADO 2617</t>
  </si>
  <si>
    <t>ASOCIADO 2618</t>
  </si>
  <si>
    <t>ASOCIADO 2619</t>
  </si>
  <si>
    <t>ASOCIADO 2620</t>
  </si>
  <si>
    <t>ASOCIADO 2621</t>
  </si>
  <si>
    <t>ASOCIADO 2622</t>
  </si>
  <si>
    <t>ASOCIADO 2623</t>
  </si>
  <si>
    <t>ASOCIADO 2624</t>
  </si>
  <si>
    <t>ASOCIADO 2625</t>
  </si>
  <si>
    <t>ASOCIADO 2626</t>
  </si>
  <si>
    <t>ASOCIADO 2627</t>
  </si>
  <si>
    <t>ASOCIADO 2628</t>
  </si>
  <si>
    <t>ASOCIADO 2629</t>
  </si>
  <si>
    <t>ASOCIADO 2630</t>
  </si>
  <si>
    <t>ASOCIADO 2631</t>
  </si>
  <si>
    <t>ASOCIADO 2632</t>
  </si>
  <si>
    <t>ASOCIADO 2633</t>
  </si>
  <si>
    <t>ASOCIADO 2634</t>
  </si>
  <si>
    <t>ASOCIADO 2635</t>
  </si>
  <si>
    <t>ASOCIADO 2636</t>
  </si>
  <si>
    <t>ASOCIADO 2637</t>
  </si>
  <si>
    <t>ASOCIADO 2638</t>
  </si>
  <si>
    <t>ASOCIADO 2639</t>
  </si>
  <si>
    <t>ASOCIADO 2640</t>
  </si>
  <si>
    <t>ASOCIADO 2641</t>
  </si>
  <si>
    <t>ASOCIADO 2642</t>
  </si>
  <si>
    <t>ASOCIADO 2643</t>
  </si>
  <si>
    <t>ASOCIADO 2644</t>
  </si>
  <si>
    <t>ASOCIADO 2645</t>
  </si>
  <si>
    <t>ASOCIADO 2646</t>
  </si>
  <si>
    <t>ASOCIADO 2647</t>
  </si>
  <si>
    <t>ASOCIADO 2648</t>
  </si>
  <si>
    <t>ASOCIADO 2649</t>
  </si>
  <si>
    <t>ASOCIADO 2650</t>
  </si>
  <si>
    <t>ASOCIADO 2651</t>
  </si>
  <si>
    <t>ASOCIADO 2652</t>
  </si>
  <si>
    <t>ASOCIADO 2653</t>
  </si>
  <si>
    <t>ASOCIADO 2654</t>
  </si>
  <si>
    <t>ASOCIADO 2655</t>
  </si>
  <si>
    <t>ASOCIADO 2656</t>
  </si>
  <si>
    <t>ASOCIADO 2657</t>
  </si>
  <si>
    <t>ASOCIADO 2658</t>
  </si>
  <si>
    <t>ASOCIADO 2659</t>
  </si>
  <si>
    <t>ASOCIADO 2660</t>
  </si>
  <si>
    <t>ASOCIADO 2661</t>
  </si>
  <si>
    <t>ASOCIADO 2662</t>
  </si>
  <si>
    <t>ASOCIADO 2663</t>
  </si>
  <si>
    <t>ASOCIADO 2664</t>
  </si>
  <si>
    <t>ASOCIADO 2665</t>
  </si>
  <si>
    <t>ASOCIADO 2666</t>
  </si>
  <si>
    <t>ASOCIADO 2667</t>
  </si>
  <si>
    <t>ASOCIADO 2668</t>
  </si>
  <si>
    <t>ASOCIADO 2669</t>
  </si>
  <si>
    <t>ASOCIADO 2670</t>
  </si>
  <si>
    <t>ASOCIADO 2671</t>
  </si>
  <si>
    <t>ASOCIADO 2672</t>
  </si>
  <si>
    <t>ASOCIADO 2673</t>
  </si>
  <si>
    <t>ASOCIADO 2674</t>
  </si>
  <si>
    <t>ASOCIADO 2675</t>
  </si>
  <si>
    <t>ASOCIADO 2676</t>
  </si>
  <si>
    <t>ASOCIADO 2677</t>
  </si>
  <si>
    <t>ASOCIADO 2678</t>
  </si>
  <si>
    <t>ASOCIADO 2679</t>
  </si>
  <si>
    <t>ASOCIADO 2680</t>
  </si>
  <si>
    <t>ASOCIADO 2681</t>
  </si>
  <si>
    <t>ASOCIADO 2682</t>
  </si>
  <si>
    <t>ASOCIADO 2683</t>
  </si>
  <si>
    <t>ASOCIADO 2684</t>
  </si>
  <si>
    <t>ASOCIADO 2685</t>
  </si>
  <si>
    <t>ASOCIADO 2686</t>
  </si>
  <si>
    <t>ASOCIADO 2687</t>
  </si>
  <si>
    <t>ASOCIADO 2688</t>
  </si>
  <si>
    <t>ASOCIADO 2689</t>
  </si>
  <si>
    <t>ASOCIADO 2690</t>
  </si>
  <si>
    <t>ASOCIADO 2691</t>
  </si>
  <si>
    <t>ASOCIADO 2692</t>
  </si>
  <si>
    <t>ASOCIADO 2693</t>
  </si>
  <si>
    <t>ASOCIADO 2694</t>
  </si>
  <si>
    <t>ASOCIADO 2695</t>
  </si>
  <si>
    <t>ASOCIADO 2696</t>
  </si>
  <si>
    <t>ASOCIADO 2697</t>
  </si>
  <si>
    <t>ASOCIADO 2698</t>
  </si>
  <si>
    <t>ASOCIADO 2699</t>
  </si>
  <si>
    <t>ASOCIADO 2700</t>
  </si>
  <si>
    <t>ASOCIADO 2701</t>
  </si>
  <si>
    <t>ASOCIADO 2702</t>
  </si>
  <si>
    <t>ASOCIADO 2703</t>
  </si>
  <si>
    <t>ASOCIADO 2704</t>
  </si>
  <si>
    <t>ASOCIADO 2705</t>
  </si>
  <si>
    <t>ASOCIADO 2706</t>
  </si>
  <si>
    <t>ASOCIADO 2707</t>
  </si>
  <si>
    <t>ASOCIADO 2708</t>
  </si>
  <si>
    <t>ASOCIADO 2709</t>
  </si>
  <si>
    <t>ASOCIADO 2710</t>
  </si>
  <si>
    <t>ASOCIADO 2711</t>
  </si>
  <si>
    <t>ASOCIADO 2712</t>
  </si>
  <si>
    <t>ASOCIADO 2713</t>
  </si>
  <si>
    <t>ASOCIADO 2714</t>
  </si>
  <si>
    <t>ASOCIADO 2715</t>
  </si>
  <si>
    <t>ASOCIADO 2716</t>
  </si>
  <si>
    <t>ASOCIADO 2717</t>
  </si>
  <si>
    <t>ASOCIADO 2718</t>
  </si>
  <si>
    <t>ASOCIADO 2719</t>
  </si>
  <si>
    <t>ASOCIADO 2720</t>
  </si>
  <si>
    <t>ASOCIADO 2721</t>
  </si>
  <si>
    <t>ASOCIADO 2722</t>
  </si>
  <si>
    <t>ASOCIADO 2723</t>
  </si>
  <si>
    <t>ASOCIADO 2724</t>
  </si>
  <si>
    <t>ASOCIADO 2725</t>
  </si>
  <si>
    <t>ASOCIADO 2726</t>
  </si>
  <si>
    <t>ASOCIADO 2727</t>
  </si>
  <si>
    <t>ASOCIADO 2728</t>
  </si>
  <si>
    <t>ASOCIADO 2729</t>
  </si>
  <si>
    <t>ASOCIADO 2730</t>
  </si>
  <si>
    <t>ASOCIADO 2731</t>
  </si>
  <si>
    <t>ASOCIADO 2732</t>
  </si>
  <si>
    <t>ASOCIADO 2733</t>
  </si>
  <si>
    <t>ASOCIADO 2734</t>
  </si>
  <si>
    <t>ASOCIADO 2735</t>
  </si>
  <si>
    <t>ASOCIADO 2736</t>
  </si>
  <si>
    <t>ASOCIADO 2737</t>
  </si>
  <si>
    <t>ASOCIADO 2738</t>
  </si>
  <si>
    <t>ASOCIADO 2739</t>
  </si>
  <si>
    <t>ASOCIADO 2740</t>
  </si>
  <si>
    <t>ASOCIADO 2741</t>
  </si>
  <si>
    <t>ASOCIADO 2742</t>
  </si>
  <si>
    <t>ASOCIADO 2743</t>
  </si>
  <si>
    <t>ASOCIADO 2744</t>
  </si>
  <si>
    <t>ASOCIADO 2745</t>
  </si>
  <si>
    <t>ASOCIADO 2746</t>
  </si>
  <si>
    <t>ASOCIADO 2747</t>
  </si>
  <si>
    <t>ASOCIADO 2748</t>
  </si>
  <si>
    <t>ASOCIADO 2749</t>
  </si>
  <si>
    <t>ASOCIADO 2750</t>
  </si>
  <si>
    <t>ASOCIADO 2751</t>
  </si>
  <si>
    <t>ASOCIADO 2752</t>
  </si>
  <si>
    <t>ASOCIADO 2753</t>
  </si>
  <si>
    <t>ASOCIADO 2754</t>
  </si>
  <si>
    <t>ASOCIADO 2755</t>
  </si>
  <si>
    <t>ASOCIADO 2756</t>
  </si>
  <si>
    <t>ASOCIADO 2757</t>
  </si>
  <si>
    <t>ASOCIADO 2758</t>
  </si>
  <si>
    <t>ASOCIADO 2759</t>
  </si>
  <si>
    <t>ASOCIADO 2760</t>
  </si>
  <si>
    <t>ASOCIADO 2761</t>
  </si>
  <si>
    <t>ASOCIADO 2762</t>
  </si>
  <si>
    <t>ASOCIADO 2763</t>
  </si>
  <si>
    <t>ASOCIADO 2764</t>
  </si>
  <si>
    <t>ASOCIADO 2765</t>
  </si>
  <si>
    <t>ASOCIADO 2766</t>
  </si>
  <si>
    <t>ASOCIADO 2767</t>
  </si>
  <si>
    <t>ASOCIADO 2768</t>
  </si>
  <si>
    <t>ASOCIADO 2769</t>
  </si>
  <si>
    <t>ASOCIADO 2770</t>
  </si>
  <si>
    <t>ASOCIADO 2771</t>
  </si>
  <si>
    <t>ASOCIADO 2772</t>
  </si>
  <si>
    <t>ASOCIADO 2773</t>
  </si>
  <si>
    <t>ASOCIADO 2774</t>
  </si>
  <si>
    <t>ASOCIADO 2775</t>
  </si>
  <si>
    <t>ASOCIADO 2776</t>
  </si>
  <si>
    <t>ASOCIADO 2777</t>
  </si>
  <si>
    <t>ASOCIADO 2778</t>
  </si>
  <si>
    <t>ASOCIADO 2779</t>
  </si>
  <si>
    <t>ASOCIADO 2780</t>
  </si>
  <si>
    <t>ASOCIADO 2781</t>
  </si>
  <si>
    <t>ASOCIADO 2782</t>
  </si>
  <si>
    <t>ASOCIADO 2783</t>
  </si>
  <si>
    <t>ASOCIADO 2784</t>
  </si>
  <si>
    <t>ASOCIADO 2785</t>
  </si>
  <si>
    <t>ASOCIADO 2786</t>
  </si>
  <si>
    <t>ASOCIADO 2787</t>
  </si>
  <si>
    <t>ASOCIADO 2788</t>
  </si>
  <si>
    <t>ASOCIADO 2789</t>
  </si>
  <si>
    <t>ASOCIADO 2790</t>
  </si>
  <si>
    <t>ASOCIADO 2791</t>
  </si>
  <si>
    <t>ASOCIADO 2792</t>
  </si>
  <si>
    <t>ASOCIADO 2793</t>
  </si>
  <si>
    <t>ASOCIADO 2794</t>
  </si>
  <si>
    <t>ASOCIADO 2795</t>
  </si>
  <si>
    <t>ASOCIADO 2796</t>
  </si>
  <si>
    <t>ASOCIADO 2797</t>
  </si>
  <si>
    <t>ASOCIADO 2798</t>
  </si>
  <si>
    <t>ASOCIADO 2799</t>
  </si>
  <si>
    <t>ASOCIADO 2800</t>
  </si>
  <si>
    <t>ASOCIADO 2801</t>
  </si>
  <si>
    <t>ASOCIADO 2802</t>
  </si>
  <si>
    <t>ASOCIADO 2803</t>
  </si>
  <si>
    <t>ASOCIADO 2804</t>
  </si>
  <si>
    <t>ASOCIADO 2805</t>
  </si>
  <si>
    <t>ASOCIADO 2806</t>
  </si>
  <si>
    <t>ASOCIADO 2807</t>
  </si>
  <si>
    <t>ASOCIADO 2808</t>
  </si>
  <si>
    <t>ASOCIADO 2809</t>
  </si>
  <si>
    <t>ASOCIADO 2810</t>
  </si>
  <si>
    <t>ASOCIADO 2811</t>
  </si>
  <si>
    <t>ASOCIADO 2812</t>
  </si>
  <si>
    <t>ASOCIADO 2813</t>
  </si>
  <si>
    <t>ASOCIADO 2814</t>
  </si>
  <si>
    <t>ASOCIADO 2815</t>
  </si>
  <si>
    <t>ASOCIADO 2816</t>
  </si>
  <si>
    <t>ASOCIADO 2817</t>
  </si>
  <si>
    <t>ASOCIADO 2818</t>
  </si>
  <si>
    <t>ASOCIADO 2819</t>
  </si>
  <si>
    <t>ASOCIADO 2820</t>
  </si>
  <si>
    <t>ASOCIADO 2821</t>
  </si>
  <si>
    <t>ASOCIADO 2822</t>
  </si>
  <si>
    <t>ASOCIADO 2823</t>
  </si>
  <si>
    <t>ASOCIADO 2824</t>
  </si>
  <si>
    <t>ASOCIADO 2825</t>
  </si>
  <si>
    <t>ASOCIADO 2826</t>
  </si>
  <si>
    <t>ASOCIADO 2827</t>
  </si>
  <si>
    <t>ASOCIADO 2828</t>
  </si>
  <si>
    <t>ASOCIADO 2829</t>
  </si>
  <si>
    <t>ASOCIADO 2830</t>
  </si>
  <si>
    <t>ASOCIADO 2831</t>
  </si>
  <si>
    <t>ASOCIADO 2832</t>
  </si>
  <si>
    <t>ASOCIADO 2833</t>
  </si>
  <si>
    <t>ASOCIADO 2834</t>
  </si>
  <si>
    <t>ASOCIADO 2835</t>
  </si>
  <si>
    <t>ASOCIADO 2836</t>
  </si>
  <si>
    <t>ASOCIADO 2837</t>
  </si>
  <si>
    <t>ASOCIADO 2838</t>
  </si>
  <si>
    <t>ASOCIADO 2839</t>
  </si>
  <si>
    <t>ASOCIADO 2840</t>
  </si>
  <si>
    <t>ASOCIADO 2841</t>
  </si>
  <si>
    <t>ASOCIADO 2842</t>
  </si>
  <si>
    <t>ASOCIADO 2843</t>
  </si>
  <si>
    <t>ASOCIADO 2844</t>
  </si>
  <si>
    <t>ASOCIADO 2845</t>
  </si>
  <si>
    <t>ASOCIADO 2846</t>
  </si>
  <si>
    <t>ASOCIADO 2847</t>
  </si>
  <si>
    <t>ASOCIADO 2848</t>
  </si>
  <si>
    <t>ASOCIADO 2849</t>
  </si>
  <si>
    <t>ASOCIADO 2850</t>
  </si>
  <si>
    <t>ASOCIADO 2851</t>
  </si>
  <si>
    <t>ASOCIADO 2852</t>
  </si>
  <si>
    <t>ASOCIADO 2853</t>
  </si>
  <si>
    <t>ASOCIADO 2854</t>
  </si>
  <si>
    <t>ASOCIADO 2855</t>
  </si>
  <si>
    <t>ASOCIADO 2856</t>
  </si>
  <si>
    <t>ASOCIADO 2857</t>
  </si>
  <si>
    <t>ASOCIADO 2858</t>
  </si>
  <si>
    <t>ASOCIADO 2859</t>
  </si>
  <si>
    <t>ASOCIADO 2860</t>
  </si>
  <si>
    <t>ASOCIADO 2861</t>
  </si>
  <si>
    <t>ASOCIADO 2862</t>
  </si>
  <si>
    <t>ASOCIADO 2863</t>
  </si>
  <si>
    <t>ASOCIADO 2864</t>
  </si>
  <si>
    <t>ASOCIADO 2865</t>
  </si>
  <si>
    <t>ASOCIADO 2866</t>
  </si>
  <si>
    <t>ASOCIADO 2867</t>
  </si>
  <si>
    <t>ASOCIADO 2868</t>
  </si>
  <si>
    <t>ASOCIADO 2869</t>
  </si>
  <si>
    <t>ASOCIADO 2870</t>
  </si>
  <si>
    <t>ASOCIADO 2871</t>
  </si>
  <si>
    <t>ASOCIADO 2872</t>
  </si>
  <si>
    <t>ASOCIADO 2873</t>
  </si>
  <si>
    <t>ASOCIADO 2874</t>
  </si>
  <si>
    <t>ASOCIADO 2875</t>
  </si>
  <si>
    <t>ASOCIADO 2876</t>
  </si>
  <si>
    <t>ASOCIADO 2877</t>
  </si>
  <si>
    <t>ASOCIADO 2878</t>
  </si>
  <si>
    <t>ASOCIADO 2879</t>
  </si>
  <si>
    <t>ASOCIADO 2880</t>
  </si>
  <si>
    <t>ASOCIADO 2881</t>
  </si>
  <si>
    <t>ASOCIADO 2882</t>
  </si>
  <si>
    <t>ASOCIADO 2883</t>
  </si>
  <si>
    <t>ASOCIADO 2884</t>
  </si>
  <si>
    <t>ASOCIADO 2885</t>
  </si>
  <si>
    <t>ASOCIADO 2886</t>
  </si>
  <si>
    <t>ASOCIADO 2887</t>
  </si>
  <si>
    <t>ASOCIADO 2888</t>
  </si>
  <si>
    <t>ASOCIADO 2889</t>
  </si>
  <si>
    <t>ASOCIADO 2890</t>
  </si>
  <si>
    <t>ASOCIADO 2891</t>
  </si>
  <si>
    <t>ASOCIADO 2892</t>
  </si>
  <si>
    <t>ASOCIADO 2893</t>
  </si>
  <si>
    <t>ASOCIADO 2894</t>
  </si>
  <si>
    <t>ASOCIADO 2895</t>
  </si>
  <si>
    <t>ASOCIADO 2896</t>
  </si>
  <si>
    <t>ASOCIADO 2897</t>
  </si>
  <si>
    <t>ASOCIADO 2898</t>
  </si>
  <si>
    <t>ASOCIADO 2899</t>
  </si>
  <si>
    <t>ASOCIADO 2900</t>
  </si>
  <si>
    <t>ASOCIADO 2901</t>
  </si>
  <si>
    <t>ASOCIADO 2902</t>
  </si>
  <si>
    <t>ASOCIADO 2903</t>
  </si>
  <si>
    <t>ASOCIADO 2904</t>
  </si>
  <si>
    <t>ASOCIADO 2905</t>
  </si>
  <si>
    <t>ASOCIADO 2906</t>
  </si>
  <si>
    <t>ASOCIADO 2907</t>
  </si>
  <si>
    <t>ASOCIADO 2908</t>
  </si>
  <si>
    <t>ASOCIADO 2909</t>
  </si>
  <si>
    <t>ASOCIADO 2910</t>
  </si>
  <si>
    <t>ASOCIADO 2911</t>
  </si>
  <si>
    <t>ASOCIADO 2912</t>
  </si>
  <si>
    <t>ASOCIADO 2913</t>
  </si>
  <si>
    <t>ASOCIADO 2914</t>
  </si>
  <si>
    <t>ASOCIADO 2915</t>
  </si>
  <si>
    <t>ASOCIADO 2916</t>
  </si>
  <si>
    <t>ASOCIADO 2917</t>
  </si>
  <si>
    <t>ASOCIADO 2918</t>
  </si>
  <si>
    <t>ASOCIADO 2919</t>
  </si>
  <si>
    <t>ASOCIADO 2920</t>
  </si>
  <si>
    <t>ASOCIADO 2921</t>
  </si>
  <si>
    <t>ASOCIADO 2922</t>
  </si>
  <si>
    <t>ASOCIADO 2923</t>
  </si>
  <si>
    <t>ASOCIADO 2924</t>
  </si>
  <si>
    <t>ASOCIADO 2925</t>
  </si>
  <si>
    <t>ASOCIADO 2926</t>
  </si>
  <si>
    <t>ASOCIADO 2927</t>
  </si>
  <si>
    <t>ASOCIADO 2928</t>
  </si>
  <si>
    <t>ASOCIADO 2929</t>
  </si>
  <si>
    <t>ASOCIADO 2930</t>
  </si>
  <si>
    <t>ASOCIADO 2931</t>
  </si>
  <si>
    <t>ASOCIADO 2932</t>
  </si>
  <si>
    <t>ASOCIADO 2933</t>
  </si>
  <si>
    <t>ASOCIADO 2934</t>
  </si>
  <si>
    <t>ASOCIADO 2935</t>
  </si>
  <si>
    <t>ASOCIADO 2936</t>
  </si>
  <si>
    <t>ASOCIADO 2937</t>
  </si>
  <si>
    <t>ASOCIADO 2938</t>
  </si>
  <si>
    <t>ASOCIADO 2939</t>
  </si>
  <si>
    <t>ASOCIADO 2940</t>
  </si>
  <si>
    <t>ASOCIADO 2941</t>
  </si>
  <si>
    <t>ASOCIADO 2942</t>
  </si>
  <si>
    <t>ASOCIADO 2943</t>
  </si>
  <si>
    <t>ASOCIADO 2944</t>
  </si>
  <si>
    <t>ASOCIADO 2945</t>
  </si>
  <si>
    <t>ASOCIADO 2946</t>
  </si>
  <si>
    <t>ASOCIADO 2947</t>
  </si>
  <si>
    <t>ASOCIADO 2948</t>
  </si>
  <si>
    <t>ASOCIADO 2949</t>
  </si>
  <si>
    <t>ASOCIADO 2950</t>
  </si>
  <si>
    <t>ASOCIADO 2951</t>
  </si>
  <si>
    <t>ASOCIADO 2952</t>
  </si>
  <si>
    <t>ASOCIADO 2953</t>
  </si>
  <si>
    <t>ASOCIADO 2954</t>
  </si>
  <si>
    <t>ASOCIADO 2955</t>
  </si>
  <si>
    <t>ASOCIADO 2956</t>
  </si>
  <si>
    <t>ASOCIADO 2957</t>
  </si>
  <si>
    <t>ASOCIADO 2958</t>
  </si>
  <si>
    <t>ASOCIADO 2959</t>
  </si>
  <si>
    <t>ASOCIADO 2960</t>
  </si>
  <si>
    <t>ASOCIADO 2961</t>
  </si>
  <si>
    <t>ASOCIADO 2962</t>
  </si>
  <si>
    <t>ASOCIADO 2963</t>
  </si>
  <si>
    <t>ASOCIADO 2964</t>
  </si>
  <si>
    <t>ASOCIADO 2965</t>
  </si>
  <si>
    <t>ASOCIADO 2966</t>
  </si>
  <si>
    <t>ASOCIADO 2967</t>
  </si>
  <si>
    <t>ASOCIADO 2968</t>
  </si>
  <si>
    <t>ASOCIADO 2969</t>
  </si>
  <si>
    <t>ASOCIADO 2970</t>
  </si>
  <si>
    <t>ASOCIADO 2971</t>
  </si>
  <si>
    <t>ASOCIADO 2972</t>
  </si>
  <si>
    <t>ASOCIADO 2973</t>
  </si>
  <si>
    <t>ASOCIADO 2974</t>
  </si>
  <si>
    <t>ASOCIADO 2975</t>
  </si>
  <si>
    <t>ASOCIADO 2976</t>
  </si>
  <si>
    <t>ASOCIADO 2977</t>
  </si>
  <si>
    <t>ASOCIADO 2978</t>
  </si>
  <si>
    <t>ASOCIADO 2979</t>
  </si>
  <si>
    <t>ASOCIADO 2980</t>
  </si>
  <si>
    <t>ASOCIADO 2981</t>
  </si>
  <si>
    <t>ASOCIADO 2982</t>
  </si>
  <si>
    <t>ASOCIADO 2983</t>
  </si>
  <si>
    <t>ASOCIADO 2984</t>
  </si>
  <si>
    <t>ASOCIADO 2985</t>
  </si>
  <si>
    <t>ASOCIADO 2986</t>
  </si>
  <si>
    <t>ASOCIADO 2987</t>
  </si>
  <si>
    <t>ASOCIADO 2988</t>
  </si>
  <si>
    <t>ASOCIADO 2989</t>
  </si>
  <si>
    <t>ASOCIADO 2990</t>
  </si>
  <si>
    <t>ASOCIADO 2991</t>
  </si>
  <si>
    <t>ASOCIADO 2992</t>
  </si>
  <si>
    <t>ASOCIADO 2993</t>
  </si>
  <si>
    <t>ASOCIADO 2994</t>
  </si>
  <si>
    <t>ASOCIADO 2995</t>
  </si>
  <si>
    <t>ASOCIADO 2996</t>
  </si>
  <si>
    <t>ASOCIADO 2997</t>
  </si>
  <si>
    <t>ASOCIADO 2998</t>
  </si>
  <si>
    <t>ASOCIADO 2999</t>
  </si>
  <si>
    <t>ASOCIADO 3000</t>
  </si>
  <si>
    <t>ASOCIADO 3001</t>
  </si>
  <si>
    <t>ASOCIADO 3002</t>
  </si>
  <si>
    <t>ASOCIADO 3003</t>
  </si>
  <si>
    <t>ASOCIADO 3004</t>
  </si>
  <si>
    <t>ASOCIADO 3005</t>
  </si>
  <si>
    <t>ASOCIADO 3006</t>
  </si>
  <si>
    <t>ASOCIADO 3007</t>
  </si>
  <si>
    <t>ASOCIADO 3008</t>
  </si>
  <si>
    <t>ASOCIADO 3009</t>
  </si>
  <si>
    <t>ASOCIADO 3010</t>
  </si>
  <si>
    <t>ASOCIADO 3011</t>
  </si>
  <si>
    <t>ASOCIADO 3012</t>
  </si>
  <si>
    <t>ASOCIADO 3013</t>
  </si>
  <si>
    <t>ASOCIADO 3014</t>
  </si>
  <si>
    <t>ASOCIADO 3015</t>
  </si>
  <si>
    <t>ASOCIADO 3016</t>
  </si>
  <si>
    <t>ASOCIADO 3017</t>
  </si>
  <si>
    <t>ASOCIADO 3018</t>
  </si>
  <si>
    <t>ASOCIADO 3019</t>
  </si>
  <si>
    <t>ASOCIADO 3020</t>
  </si>
  <si>
    <t>ASOCIADO 3021</t>
  </si>
  <si>
    <t>ASOCIADO 3022</t>
  </si>
  <si>
    <t>ASOCIADO 3023</t>
  </si>
  <si>
    <t>ASOCIADO 3024</t>
  </si>
  <si>
    <t>ASOCIADO 3025</t>
  </si>
  <si>
    <t>ASOCIADO 3026</t>
  </si>
  <si>
    <t>ASOCIADO 3027</t>
  </si>
  <si>
    <t>ASOCIADO 3028</t>
  </si>
  <si>
    <t>ASOCIADO 3029</t>
  </si>
  <si>
    <t>ASOCIADO 3030</t>
  </si>
  <si>
    <t>ASOCIADO 3031</t>
  </si>
  <si>
    <t>ASOCIADO 3032</t>
  </si>
  <si>
    <t>ASOCIADO 3033</t>
  </si>
  <si>
    <t>ASOCIADO 3034</t>
  </si>
  <si>
    <t>ASOCIADO 3035</t>
  </si>
  <si>
    <t>ASOCIADO 3036</t>
  </si>
  <si>
    <t>ASOCIADO 3037</t>
  </si>
  <si>
    <t>ASOCIADO 3038</t>
  </si>
  <si>
    <t>ASOCIADO 3039</t>
  </si>
  <si>
    <t>ASOCIADO 3040</t>
  </si>
  <si>
    <t>ASOCIADO 3041</t>
  </si>
  <si>
    <t>ASOCIADO 3042</t>
  </si>
  <si>
    <t>ASOCIADO 3043</t>
  </si>
  <si>
    <t>ASOCIADO 3044</t>
  </si>
  <si>
    <t>ASOCIADO 3045</t>
  </si>
  <si>
    <t>ASOCIADO 3046</t>
  </si>
  <si>
    <t>ASOCIADO 3047</t>
  </si>
  <si>
    <t>ASOCIADO 3048</t>
  </si>
  <si>
    <t>ASOCIADO 3049</t>
  </si>
  <si>
    <t>ASOCIADO 3050</t>
  </si>
  <si>
    <t>ASOCIADO 3051</t>
  </si>
  <si>
    <t>ASOCIADO 3052</t>
  </si>
  <si>
    <t>ASOCIADO 3053</t>
  </si>
  <si>
    <t>ASOCIADO 3054</t>
  </si>
  <si>
    <t>ASOCIADO 3055</t>
  </si>
  <si>
    <t>ASOCIADO 3056</t>
  </si>
  <si>
    <t>ASOCIADO 3057</t>
  </si>
  <si>
    <t>ASOCIADO 3058</t>
  </si>
  <si>
    <t>ASOCIADO 3059</t>
  </si>
  <si>
    <t>ASOCIADO 3060</t>
  </si>
  <si>
    <t>ASOCIADO 3061</t>
  </si>
  <si>
    <t>ASOCIADO 3062</t>
  </si>
  <si>
    <t>ASOCIADO 3063</t>
  </si>
  <si>
    <t>ASOCIADO 3064</t>
  </si>
  <si>
    <t>ASOCIADO 3065</t>
  </si>
  <si>
    <t>ASOCIADO 3066</t>
  </si>
  <si>
    <t>ASOCIADO 3067</t>
  </si>
  <si>
    <t>ASOCIADO 3068</t>
  </si>
  <si>
    <t>ASOCIADO 3069</t>
  </si>
  <si>
    <t>ASOCIADO 3070</t>
  </si>
  <si>
    <t>ASOCIADO 3071</t>
  </si>
  <si>
    <t>ASOCIADO 3072</t>
  </si>
  <si>
    <t>ASOCIADO 3073</t>
  </si>
  <si>
    <t>ASOCIADO 3074</t>
  </si>
  <si>
    <t>ASOCIADO 3075</t>
  </si>
  <si>
    <t>ASOCIADO 3076</t>
  </si>
  <si>
    <t>ASOCIADO 3077</t>
  </si>
  <si>
    <t>ASOCIADO 3078</t>
  </si>
  <si>
    <t>ASOCIADO 3079</t>
  </si>
  <si>
    <t>ASOCIADO 3080</t>
  </si>
  <si>
    <t>ASOCIADO 3081</t>
  </si>
  <si>
    <t>ASOCIADO 3082</t>
  </si>
  <si>
    <t>ASOCIADO 3083</t>
  </si>
  <si>
    <t>ASOCIADO 3084</t>
  </si>
  <si>
    <t>ASOCIADO 3085</t>
  </si>
  <si>
    <t>ASOCIADO 3086</t>
  </si>
  <si>
    <t>ASOCIADO 3087</t>
  </si>
  <si>
    <t>ASOCIADO 3088</t>
  </si>
  <si>
    <t>ASOCIADO 3089</t>
  </si>
  <si>
    <t>ASOCIADO 3090</t>
  </si>
  <si>
    <t>ASOCIADO 3091</t>
  </si>
  <si>
    <t>ASOCIADO 3092</t>
  </si>
  <si>
    <t>ASOCIADO 3093</t>
  </si>
  <si>
    <t>ASOCIADO 3094</t>
  </si>
  <si>
    <t>ASOCIADO 3095</t>
  </si>
  <si>
    <t>ASOCIADO 3096</t>
  </si>
  <si>
    <t>ASOCIADO 3097</t>
  </si>
  <si>
    <t>ASOCIADO 3098</t>
  </si>
  <si>
    <t>ASOCIADO 3099</t>
  </si>
  <si>
    <t>ASOCIADO 3100</t>
  </si>
  <si>
    <t>ASOCIADO 3101</t>
  </si>
  <si>
    <t>ASOCIADO 3102</t>
  </si>
  <si>
    <t>ASOCIADO 3103</t>
  </si>
  <si>
    <t>ASOCIADO 3104</t>
  </si>
  <si>
    <t>ASOCIADO 3105</t>
  </si>
  <si>
    <t>ASOCIADO 3106</t>
  </si>
  <si>
    <t>ASOCIADO 3107</t>
  </si>
  <si>
    <t>ASOCIADO 3108</t>
  </si>
  <si>
    <t>ASOCIADO 3109</t>
  </si>
  <si>
    <t>ASOCIADO 3110</t>
  </si>
  <si>
    <t>ASOCIADO 3111</t>
  </si>
  <si>
    <t>ASOCIADO 3112</t>
  </si>
  <si>
    <t>ASOCIADO 3113</t>
  </si>
  <si>
    <t>ASOCIADO 3114</t>
  </si>
  <si>
    <t>ASOCIADO 3115</t>
  </si>
  <si>
    <t>ASOCIADO 3116</t>
  </si>
  <si>
    <t>ASOCIADO 3117</t>
  </si>
  <si>
    <t>ASOCIADO 3118</t>
  </si>
  <si>
    <t>ASOCIADO 3119</t>
  </si>
  <si>
    <t>ASOCIADO 3120</t>
  </si>
  <si>
    <t>ASOCIADO 3121</t>
  </si>
  <si>
    <t>ASOCIADO 3122</t>
  </si>
  <si>
    <t>ASOCIADO 3123</t>
  </si>
  <si>
    <t>ASOCIADO 3124</t>
  </si>
  <si>
    <t>ASOCIADO 3125</t>
  </si>
  <si>
    <t>ASOCIADO 3126</t>
  </si>
  <si>
    <t>ASOCIADO 3127</t>
  </si>
  <si>
    <t>ASOCIADO 3128</t>
  </si>
  <si>
    <t>ASOCIADO 3129</t>
  </si>
  <si>
    <t>ASOCIADO 3130</t>
  </si>
  <si>
    <t>ASOCIADO 3131</t>
  </si>
  <si>
    <t>ASOCIADO 3132</t>
  </si>
  <si>
    <t>ASOCIADO 3133</t>
  </si>
  <si>
    <t>ASOCIADO 3134</t>
  </si>
  <si>
    <t>ASOCIADO 3135</t>
  </si>
  <si>
    <t>ASOCIADO 3136</t>
  </si>
  <si>
    <t>ASOCIADO 3137</t>
  </si>
  <si>
    <t>ASOCIADO 3138</t>
  </si>
  <si>
    <t>ASOCIADO 3139</t>
  </si>
  <si>
    <t>ASOCIADO 3140</t>
  </si>
  <si>
    <t>ASOCIADO 3141</t>
  </si>
  <si>
    <t>ASOCIADO 3142</t>
  </si>
  <si>
    <t>ASOCIADO 3143</t>
  </si>
  <si>
    <t>ASOCIADO 3144</t>
  </si>
  <si>
    <t>ASOCIADO 3145</t>
  </si>
  <si>
    <t>ASOCIADO 3146</t>
  </si>
  <si>
    <t>ASOCIADO 3147</t>
  </si>
  <si>
    <t>ASOCIADO 3148</t>
  </si>
  <si>
    <t>ASOCIADO 3149</t>
  </si>
  <si>
    <t>ASOCIADO 3150</t>
  </si>
  <si>
    <t>ASOCIADO 3151</t>
  </si>
  <si>
    <t>ASOCIADO 3152</t>
  </si>
  <si>
    <t>ASOCIADO 3153</t>
  </si>
  <si>
    <t>ASOCIADO 3154</t>
  </si>
  <si>
    <t>ASOCIADO 3155</t>
  </si>
  <si>
    <t>ASOCIADO 3156</t>
  </si>
  <si>
    <t>ASOCIADO 3157</t>
  </si>
  <si>
    <t>ASOCIADO 3158</t>
  </si>
  <si>
    <t>ASOCIADO 3159</t>
  </si>
  <si>
    <t>ASOCIADO 3160</t>
  </si>
  <si>
    <t>ASOCIADO 3161</t>
  </si>
  <si>
    <t>ASOCIADO 3162</t>
  </si>
  <si>
    <t>ASOCIADO 3163</t>
  </si>
  <si>
    <t>ASOCIADO 3164</t>
  </si>
  <si>
    <t>ASOCIADO 3165</t>
  </si>
  <si>
    <t>ASOCIADO 3166</t>
  </si>
  <si>
    <t>ASOCIADO 3167</t>
  </si>
  <si>
    <t>ASOCIADO 3168</t>
  </si>
  <si>
    <t>ASOCIADO 3169</t>
  </si>
  <si>
    <t>ASOCIADO 3170</t>
  </si>
  <si>
    <t>ASOCIADO 3171</t>
  </si>
  <si>
    <t>ASOCIADO 3172</t>
  </si>
  <si>
    <t>ASOCIADO 3173</t>
  </si>
  <si>
    <t>ASOCIADO 3174</t>
  </si>
  <si>
    <t>ASOCIADO 3175</t>
  </si>
  <si>
    <t>ASOCIADO 3176</t>
  </si>
  <si>
    <t>ASOCIADO 3177</t>
  </si>
  <si>
    <t>ASOCIADO 3178</t>
  </si>
  <si>
    <t>ASOCIADO 3179</t>
  </si>
  <si>
    <t>ASOCIADO 3180</t>
  </si>
  <si>
    <t>ASOCIADO 3181</t>
  </si>
  <si>
    <t>ASOCIADO 3182</t>
  </si>
  <si>
    <t>ASOCIADO 3183</t>
  </si>
  <si>
    <t>ASOCIADO 3184</t>
  </si>
  <si>
    <t>ASOCIADO 3185</t>
  </si>
  <si>
    <t>ASOCIADO 3186</t>
  </si>
  <si>
    <t>ASOCIADO 3187</t>
  </si>
  <si>
    <t>ASOCIADO 3188</t>
  </si>
  <si>
    <t>ASOCIADO 3189</t>
  </si>
  <si>
    <t>ASOCIADO 3190</t>
  </si>
  <si>
    <t>ASOCIADO 3191</t>
  </si>
  <si>
    <t>ASOCIADO 3192</t>
  </si>
  <si>
    <t>ASOCIADO 3193</t>
  </si>
  <si>
    <t>ASOCIADO 3194</t>
  </si>
  <si>
    <t>ASOCIADO 3195</t>
  </si>
  <si>
    <t>ASOCIADO 3196</t>
  </si>
  <si>
    <t>ASOCIADO 3197</t>
  </si>
  <si>
    <t>ASOCIADO 3198</t>
  </si>
  <si>
    <t>ASOCIADO 3199</t>
  </si>
  <si>
    <t>ASOCIADO 3200</t>
  </si>
  <si>
    <t>ASOCIADO 3201</t>
  </si>
  <si>
    <t>ASOCIADO 3202</t>
  </si>
  <si>
    <t>ASOCIADO 3203</t>
  </si>
  <si>
    <t>ASOCIADO 3204</t>
  </si>
  <si>
    <t>ASOCIADO 3205</t>
  </si>
  <si>
    <t>ASOCIADO 3206</t>
  </si>
  <si>
    <t>ASOCIADO 3207</t>
  </si>
  <si>
    <t>ASOCIADO 3208</t>
  </si>
  <si>
    <t>ASOCIADO 3209</t>
  </si>
  <si>
    <t>ASOCIADO 3210</t>
  </si>
  <si>
    <t>ASOCIADO 3211</t>
  </si>
  <si>
    <t>ASOCIADO 3212</t>
  </si>
  <si>
    <t>ASOCIADO 3213</t>
  </si>
  <si>
    <t>ASOCIADO 3214</t>
  </si>
  <si>
    <t>ASOCIADO 3215</t>
  </si>
  <si>
    <t>ASOCIADO 3216</t>
  </si>
  <si>
    <t>ASOCIADO 3217</t>
  </si>
  <si>
    <t>ASOCIADO 3218</t>
  </si>
  <si>
    <t>ASOCIADO 3219</t>
  </si>
  <si>
    <t>ASOCIADO 3220</t>
  </si>
  <si>
    <t>ASOCIADO 3221</t>
  </si>
  <si>
    <t>ASOCIADO 3222</t>
  </si>
  <si>
    <t>ASOCIADO 3223</t>
  </si>
  <si>
    <t>ASOCIADO 3224</t>
  </si>
  <si>
    <t>ASOCIADO 3225</t>
  </si>
  <si>
    <t>ASOCIADO 3226</t>
  </si>
  <si>
    <t>ASOCIADO 3227</t>
  </si>
  <si>
    <t>ASOCIADO 3228</t>
  </si>
  <si>
    <t>ASOCIADO 3229</t>
  </si>
  <si>
    <t>ASOCIADO 3230</t>
  </si>
  <si>
    <t>ASOCIADO 3231</t>
  </si>
  <si>
    <t>ASOCIADO 3232</t>
  </si>
  <si>
    <t>ASOCIADO 3233</t>
  </si>
  <si>
    <t>ASOCIADO 3234</t>
  </si>
  <si>
    <t>ASOCIADO 3235</t>
  </si>
  <si>
    <t>ASOCIADO 3236</t>
  </si>
  <si>
    <t>ASOCIADO 3237</t>
  </si>
  <si>
    <t>ASOCIADO 3238</t>
  </si>
  <si>
    <t>ASOCIADO 3239</t>
  </si>
  <si>
    <t>ASOCIADO 3240</t>
  </si>
  <si>
    <t>ASOCIADO 3241</t>
  </si>
  <si>
    <t>ASOCIADO 3242</t>
  </si>
  <si>
    <t>ASOCIADO 3243</t>
  </si>
  <si>
    <t>ASOCIADO 3244</t>
  </si>
  <si>
    <t>ASOCIADO 3245</t>
  </si>
  <si>
    <t>ASOCIADO 3246</t>
  </si>
  <si>
    <t>ASOCIADO 3247</t>
  </si>
  <si>
    <t>ASOCIADO 3248</t>
  </si>
  <si>
    <t>ASOCIADO 3249</t>
  </si>
  <si>
    <t>ASOCIADO 3250</t>
  </si>
  <si>
    <t>ASOCIADO 3251</t>
  </si>
  <si>
    <t>ASOCIADO 3252</t>
  </si>
  <si>
    <t>ASOCIADO 3253</t>
  </si>
  <si>
    <t>ASOCIADO 3254</t>
  </si>
  <si>
    <t>ASOCIADO 3255</t>
  </si>
  <si>
    <t>ASOCIADO 3256</t>
  </si>
  <si>
    <t>ASOCIADO 3257</t>
  </si>
  <si>
    <t>ASOCIADO 3258</t>
  </si>
  <si>
    <t>ASOCIADO 3259</t>
  </si>
  <si>
    <t>ASOCIADO 3260</t>
  </si>
  <si>
    <t>ASOCIADO 3261</t>
  </si>
  <si>
    <t>ASOCIADO 3262</t>
  </si>
  <si>
    <t>ASOCIADO 3263</t>
  </si>
  <si>
    <t>ASOCIADO 3264</t>
  </si>
  <si>
    <t>ASOCIADO 3265</t>
  </si>
  <si>
    <t>ASOCIADO 3266</t>
  </si>
  <si>
    <t>ASOCIADO 3267</t>
  </si>
  <si>
    <t>ASOCIADO 3268</t>
  </si>
  <si>
    <t>ASOCIADO 3269</t>
  </si>
  <si>
    <t>ASOCIADO 3270</t>
  </si>
  <si>
    <t>ASOCIADO 3271</t>
  </si>
  <si>
    <t>ASOCIADO 3272</t>
  </si>
  <si>
    <t>ASOCIADO 3273</t>
  </si>
  <si>
    <t>ASOCIADO 3274</t>
  </si>
  <si>
    <t>ASOCIADO 3275</t>
  </si>
  <si>
    <t>ASOCIADO 3276</t>
  </si>
  <si>
    <t>ASOCIADO 3277</t>
  </si>
  <si>
    <t>ASOCIADO 3278</t>
  </si>
  <si>
    <t>ASOCIADO 3279</t>
  </si>
  <si>
    <t>ASOCIADO 3280</t>
  </si>
  <si>
    <t>ASOCIADO 3281</t>
  </si>
  <si>
    <t>ASOCIADO 3282</t>
  </si>
  <si>
    <t>ASOCIADO 3283</t>
  </si>
  <si>
    <t>ASOCIADO 3284</t>
  </si>
  <si>
    <t>ASOCIADO 3285</t>
  </si>
  <si>
    <t>ASOCIADO 3286</t>
  </si>
  <si>
    <t>ASOCIADO 3287</t>
  </si>
  <si>
    <t>ASOCIADO 3288</t>
  </si>
  <si>
    <t>ASOCIADO 3289</t>
  </si>
  <si>
    <t>ASOCIADO 3290</t>
  </si>
  <si>
    <t>ASOCIADO 3291</t>
  </si>
  <si>
    <t>ASOCIADO 3292</t>
  </si>
  <si>
    <t>ASOCIADO 3293</t>
  </si>
  <si>
    <t>ASOCIADO 3294</t>
  </si>
  <si>
    <t>ASOCIADO 3295</t>
  </si>
  <si>
    <t>ASOCIADO 3296</t>
  </si>
  <si>
    <t>ASOCIADO 3297</t>
  </si>
  <si>
    <t>ASOCIADO 3298</t>
  </si>
  <si>
    <t>ASOCIADO 3299</t>
  </si>
  <si>
    <t>ASOCIADO 3300</t>
  </si>
  <si>
    <t>ASOCIADO 3301</t>
  </si>
  <si>
    <t>ASOCIADO 3302</t>
  </si>
  <si>
    <t>ASOCIADO 3303</t>
  </si>
  <si>
    <t>ASOCIADO 3304</t>
  </si>
  <si>
    <t>ASOCIADO 3305</t>
  </si>
  <si>
    <t>ASOCIADO 3306</t>
  </si>
  <si>
    <t>ASOCIADO 3307</t>
  </si>
  <si>
    <t>ASOCIADO 3308</t>
  </si>
  <si>
    <t>ASOCIADO 3309</t>
  </si>
  <si>
    <t>ASOCIADO 3310</t>
  </si>
  <si>
    <t>ASOCIADO 3311</t>
  </si>
  <si>
    <t>ASOCIADO 3312</t>
  </si>
  <si>
    <t>ASOCIADO 3313</t>
  </si>
  <si>
    <t>ASOCIADO 3314</t>
  </si>
  <si>
    <t>ASOCIADO 3315</t>
  </si>
  <si>
    <t>ASOCIADO 3316</t>
  </si>
  <si>
    <t>ASOCIADO 3317</t>
  </si>
  <si>
    <t>ASOCIADO 3318</t>
  </si>
  <si>
    <t>ASOCIADO 3319</t>
  </si>
  <si>
    <t>ASOCIADO 3320</t>
  </si>
  <si>
    <t>ASOCIADO 3321</t>
  </si>
  <si>
    <t>ASOCIADO 3322</t>
  </si>
  <si>
    <t>ASOCIADO 3323</t>
  </si>
  <si>
    <t>ASOCIADO 3324</t>
  </si>
  <si>
    <t>ASOCIADO 3325</t>
  </si>
  <si>
    <t>ASOCIADO 3326</t>
  </si>
  <si>
    <t>ASOCIADO 3327</t>
  </si>
  <si>
    <t>ASOCIADO 3328</t>
  </si>
  <si>
    <t>ASOCIADO 3329</t>
  </si>
  <si>
    <t>ASOCIADO 3330</t>
  </si>
  <si>
    <t>ASOCIADO 3331</t>
  </si>
  <si>
    <t>ASOCIADO 3332</t>
  </si>
  <si>
    <t>ASOCIADO 3333</t>
  </si>
  <si>
    <t>ASOCIADO 3334</t>
  </si>
  <si>
    <t>ASOCIADO 3335</t>
  </si>
  <si>
    <t>ASOCIADO 3336</t>
  </si>
  <si>
    <t>ASOCIADO 3337</t>
  </si>
  <si>
    <t>ASOCIADO 3338</t>
  </si>
  <si>
    <t>ASOCIADO 3339</t>
  </si>
  <si>
    <t>ASOCIADO 3340</t>
  </si>
  <si>
    <t>ASOCIADO 3341</t>
  </si>
  <si>
    <t>ASOCIADO 3342</t>
  </si>
  <si>
    <t>ASOCIADO 3343</t>
  </si>
  <si>
    <t>ASOCIADO 3344</t>
  </si>
  <si>
    <t>ASOCIADO 3345</t>
  </si>
  <si>
    <t>ASOCIADO 3346</t>
  </si>
  <si>
    <t>ASOCIADO 3347</t>
  </si>
  <si>
    <t>ASOCIADO 3348</t>
  </si>
  <si>
    <t>ASOCIADO 3349</t>
  </si>
  <si>
    <t>ASOCIADO 3350</t>
  </si>
  <si>
    <t>ASOCIADO 3351</t>
  </si>
  <si>
    <t>ASOCIADO 3352</t>
  </si>
  <si>
    <t>ASOCIADO 3353</t>
  </si>
  <si>
    <t>ASOCIADO 3354</t>
  </si>
  <si>
    <t>ASOCIADO 3355</t>
  </si>
  <si>
    <t>ASOCIADO 3356</t>
  </si>
  <si>
    <t>ASOCIADO 3357</t>
  </si>
  <si>
    <t>ASOCIADO 3358</t>
  </si>
  <si>
    <t>ASOCIADO 3359</t>
  </si>
  <si>
    <t>ASOCIADO 3360</t>
  </si>
  <si>
    <t>ASOCIADO 3361</t>
  </si>
  <si>
    <t>ASOCIADO 3362</t>
  </si>
  <si>
    <t>ASOCIADO 3363</t>
  </si>
  <si>
    <t>ASOCIADO 3364</t>
  </si>
  <si>
    <t>ASOCIADO 3365</t>
  </si>
  <si>
    <t>ASOCIADO 3366</t>
  </si>
  <si>
    <t>ASOCIADO 3367</t>
  </si>
  <si>
    <t>ASOCIADO 3368</t>
  </si>
  <si>
    <t>ASOCIADO 3369</t>
  </si>
  <si>
    <t>ASOCIADO 3370</t>
  </si>
  <si>
    <t>ASOCIADO 3371</t>
  </si>
  <si>
    <t>ASOCIADO 3372</t>
  </si>
  <si>
    <t>ASOCIADO 3373</t>
  </si>
  <si>
    <t>ASOCIADO 3374</t>
  </si>
  <si>
    <t>ASOCIADO 3375</t>
  </si>
  <si>
    <t>ASOCIADO 3376</t>
  </si>
  <si>
    <t>ASOCIADO 3377</t>
  </si>
  <si>
    <t>ASOCIADO 3378</t>
  </si>
  <si>
    <t>ASOCIADO 3379</t>
  </si>
  <si>
    <t>ASOCIADO 3380</t>
  </si>
  <si>
    <t>ASOCIADO 3381</t>
  </si>
  <si>
    <t>ASOCIADO 3382</t>
  </si>
  <si>
    <t>ASOCIADO 3383</t>
  </si>
  <si>
    <t>ASOCIADO 3384</t>
  </si>
  <si>
    <t>ASOCIADO 3385</t>
  </si>
  <si>
    <t>ASOCIADO 3386</t>
  </si>
  <si>
    <t>ASOCIADO 3387</t>
  </si>
  <si>
    <t>ASOCIADO 3388</t>
  </si>
  <si>
    <t>ASOCIADO 3389</t>
  </si>
  <si>
    <t>ASOCIADO 3390</t>
  </si>
  <si>
    <t>ASOCIADO 3391</t>
  </si>
  <si>
    <t>ASOCIADO 3392</t>
  </si>
  <si>
    <t>ASOCIADO 3393</t>
  </si>
  <si>
    <t>ASOCIADO 3394</t>
  </si>
  <si>
    <t>ASOCIADO 3395</t>
  </si>
  <si>
    <t>ASOCIADO 3396</t>
  </si>
  <si>
    <t>ASOCIADO 3397</t>
  </si>
  <si>
    <t>ASOCIADO 3398</t>
  </si>
  <si>
    <t>ASOCIADO 3399</t>
  </si>
  <si>
    <t>ASOCIADO 3400</t>
  </si>
  <si>
    <t>ASOCIADO 3401</t>
  </si>
  <si>
    <t>ASOCIADO 3402</t>
  </si>
  <si>
    <t>ASOCIADO 3403</t>
  </si>
  <si>
    <t>ASOCIADO 3404</t>
  </si>
  <si>
    <t>ASOCIADO 3405</t>
  </si>
  <si>
    <t>ASOCIADO 3406</t>
  </si>
  <si>
    <t>ASOCIADO 3407</t>
  </si>
  <si>
    <t>ASOCIADO 3408</t>
  </si>
  <si>
    <t>ASOCIADO 3409</t>
  </si>
  <si>
    <t>ASOCIADO 3410</t>
  </si>
  <si>
    <t>ASOCIADO 3411</t>
  </si>
  <si>
    <t>ASOCIADO 3412</t>
  </si>
  <si>
    <t>ASOCIADO 3413</t>
  </si>
  <si>
    <t>ASOCIADO 3414</t>
  </si>
  <si>
    <t>ASOCIADO 3415</t>
  </si>
  <si>
    <t>ASOCIADO 3416</t>
  </si>
  <si>
    <t>ASOCIADO 3417</t>
  </si>
  <si>
    <t>ASOCIADO 3418</t>
  </si>
  <si>
    <t>ASOCIADO 3419</t>
  </si>
  <si>
    <t>ASOCIADO 3420</t>
  </si>
  <si>
    <t>ASOCIADO 3421</t>
  </si>
  <si>
    <t>ASOCIADO 3422</t>
  </si>
  <si>
    <t>ASOCIADO 3423</t>
  </si>
  <si>
    <t>ASOCIADO 3424</t>
  </si>
  <si>
    <t>ASOCIADO 3425</t>
  </si>
  <si>
    <t>ASOCIADO 3426</t>
  </si>
  <si>
    <t>ASOCIADO 3427</t>
  </si>
  <si>
    <t>ASOCIADO 3428</t>
  </si>
  <si>
    <t>ASOCIADO 3429</t>
  </si>
  <si>
    <t>ASOCIADO 3430</t>
  </si>
  <si>
    <t>ASOCIADO 3431</t>
  </si>
  <si>
    <t>ASOCIADO 3432</t>
  </si>
  <si>
    <t>ASOCIADO 3433</t>
  </si>
  <si>
    <t>ASOCIADO 3434</t>
  </si>
  <si>
    <t>ASOCIADO 3435</t>
  </si>
  <si>
    <t>ASOCIADO 3436</t>
  </si>
  <si>
    <t>ASOCIADO 3437</t>
  </si>
  <si>
    <t>ASOCIADO 3438</t>
  </si>
  <si>
    <t>ASOCIADO 3439</t>
  </si>
  <si>
    <t>ASOCIADO 3440</t>
  </si>
  <si>
    <t>ASOCIADO 3441</t>
  </si>
  <si>
    <t>ASOCIADO 3442</t>
  </si>
  <si>
    <t>ASOCIADO 3443</t>
  </si>
  <si>
    <t>ASOCIADO 3444</t>
  </si>
  <si>
    <t>ASOCIADO 3445</t>
  </si>
  <si>
    <t>ASOCIADO 3446</t>
  </si>
  <si>
    <t>ASOCIADO 3447</t>
  </si>
  <si>
    <t>ASOCIADO 3448</t>
  </si>
  <si>
    <t>ASOCIADO 3449</t>
  </si>
  <si>
    <t>ASOCIADO 3450</t>
  </si>
  <si>
    <t>ASOCIADO 3451</t>
  </si>
  <si>
    <t>ASOCIADO 3452</t>
  </si>
  <si>
    <t>ASOCIADO 3453</t>
  </si>
  <si>
    <t>ASOCIADO 3454</t>
  </si>
  <si>
    <t>ASOCIADO 3455</t>
  </si>
  <si>
    <t>ASOCIADO 3456</t>
  </si>
  <si>
    <t>ASOCIADO 3457</t>
  </si>
  <si>
    <t>ASOCIADO 3458</t>
  </si>
  <si>
    <t>ASOCIADO 3459</t>
  </si>
  <si>
    <t>ASOCIADO 3460</t>
  </si>
  <si>
    <t>ASOCIADO 3461</t>
  </si>
  <si>
    <t>ASOCIADO 3462</t>
  </si>
  <si>
    <t>ASOCIADO 3463</t>
  </si>
  <si>
    <t>ASOCIADO 3464</t>
  </si>
  <si>
    <t>ASOCIADO 3465</t>
  </si>
  <si>
    <t>ASOCIADO 3466</t>
  </si>
  <si>
    <t>ASOCIADO 3467</t>
  </si>
  <si>
    <t>ASOCIADO 3468</t>
  </si>
  <si>
    <t>ASOCIADO 3469</t>
  </si>
  <si>
    <t>ASOCIADO 3470</t>
  </si>
  <si>
    <t>ASOCIADO 3471</t>
  </si>
  <si>
    <t>ASOCIADO 3472</t>
  </si>
  <si>
    <t>ASOCIADO 3473</t>
  </si>
  <si>
    <t>ASOCIADO 3474</t>
  </si>
  <si>
    <t>ASOCIADO 3475</t>
  </si>
  <si>
    <t>ASOCIADO 3476</t>
  </si>
  <si>
    <t>ASOCIADO 3477</t>
  </si>
  <si>
    <t>ASOCIADO 3478</t>
  </si>
  <si>
    <t>ASOCIADO 3479</t>
  </si>
  <si>
    <t>ASOCIADO 3480</t>
  </si>
  <si>
    <t>ASOCIADO 3481</t>
  </si>
  <si>
    <t>ASOCIADO 3482</t>
  </si>
  <si>
    <t>ASOCIADO 3483</t>
  </si>
  <si>
    <t>ASOCIADO 3484</t>
  </si>
  <si>
    <t>ASOCIADO 3485</t>
  </si>
  <si>
    <t>ASOCIADO 3486</t>
  </si>
  <si>
    <t>ASOCIADO 3487</t>
  </si>
  <si>
    <t>ASOCIADO 3488</t>
  </si>
  <si>
    <t>ASOCIADO 3489</t>
  </si>
  <si>
    <t>ASOCIADO 3490</t>
  </si>
  <si>
    <t>ASOCIADO 3491</t>
  </si>
  <si>
    <t>ASOCIADO 3492</t>
  </si>
  <si>
    <t>ASOCIADO 3493</t>
  </si>
  <si>
    <t>ASOCIADO 3494</t>
  </si>
  <si>
    <t>ASOCIADO 3495</t>
  </si>
  <si>
    <t>ASOCIADO 3496</t>
  </si>
  <si>
    <t>ASOCIADO 3497</t>
  </si>
  <si>
    <t>ASOCIADO 3498</t>
  </si>
  <si>
    <t>ASOCIADO 3499</t>
  </si>
  <si>
    <t>ASOCIADO 3500</t>
  </si>
  <si>
    <t>ASOCIADO 3501</t>
  </si>
  <si>
    <t>ASOCIADO 3502</t>
  </si>
  <si>
    <t>ASOCIADO 3503</t>
  </si>
  <si>
    <t>ASOCIADO 3504</t>
  </si>
  <si>
    <t>ASOCIADO 3505</t>
  </si>
  <si>
    <t>ASOCIADO 3506</t>
  </si>
  <si>
    <t>ASOCIADO 3507</t>
  </si>
  <si>
    <t>ASOCIADO 3508</t>
  </si>
  <si>
    <t>ASOCIADO 3509</t>
  </si>
  <si>
    <t>ASOCIADO 3510</t>
  </si>
  <si>
    <t>ASOCIADO 3511</t>
  </si>
  <si>
    <t>ASOCIADO 3512</t>
  </si>
  <si>
    <t>ASOCIADO 3513</t>
  </si>
  <si>
    <t>ASOCIADO 3514</t>
  </si>
  <si>
    <t>ASOCIADO 3515</t>
  </si>
  <si>
    <t>ASOCIADO 3516</t>
  </si>
  <si>
    <t>ASOCIADO 3517</t>
  </si>
  <si>
    <t>ASOCIADO 3518</t>
  </si>
  <si>
    <t>ASOCIADO 3519</t>
  </si>
  <si>
    <t>ASOCIADO 3520</t>
  </si>
  <si>
    <t>ASOCIADO 3521</t>
  </si>
  <si>
    <t>ASOCIADO 3522</t>
  </si>
  <si>
    <t>ASOCIADO 3523</t>
  </si>
  <si>
    <t>ASOCIADO 3524</t>
  </si>
  <si>
    <t>ASOCIADO 3525</t>
  </si>
  <si>
    <t>ASOCIADO 3526</t>
  </si>
  <si>
    <t>ASOCIADO 3527</t>
  </si>
  <si>
    <t>ASOCIADO 3528</t>
  </si>
  <si>
    <t>ASOCIADO 3529</t>
  </si>
  <si>
    <t>ASOCIADO 3530</t>
  </si>
  <si>
    <t>ASOCIADO 3531</t>
  </si>
  <si>
    <t>ASOCIADO 3532</t>
  </si>
  <si>
    <t>ASOCIADO 3533</t>
  </si>
  <si>
    <t>ASOCIADO 3534</t>
  </si>
  <si>
    <t>ASOCIADO 3535</t>
  </si>
  <si>
    <t>ASOCIADO 3536</t>
  </si>
  <si>
    <t>ASOCIADO 3537</t>
  </si>
  <si>
    <t>ASOCIADO 3538</t>
  </si>
  <si>
    <t>ASOCIADO 3539</t>
  </si>
  <si>
    <t>ASOCIADO 3540</t>
  </si>
  <si>
    <t>ASOCIADO 3541</t>
  </si>
  <si>
    <t>ASOCIADO 3542</t>
  </si>
  <si>
    <t>ASOCIADO 3543</t>
  </si>
  <si>
    <t>ASOCIADO 3544</t>
  </si>
  <si>
    <t>ASOCIADO 3545</t>
  </si>
  <si>
    <t>ASOCIADO 3546</t>
  </si>
  <si>
    <t>ASOCIADO 3547</t>
  </si>
  <si>
    <t>ASOCIADO 3548</t>
  </si>
  <si>
    <t>ASOCIADO 3549</t>
  </si>
  <si>
    <t>ASOCIADO 3550</t>
  </si>
  <si>
    <t>ASOCIADO 3551</t>
  </si>
  <si>
    <t>ASOCIADO 3552</t>
  </si>
  <si>
    <t>ASOCIADO 3553</t>
  </si>
  <si>
    <t>ASOCIADO 3554</t>
  </si>
  <si>
    <t>ASOCIADO 3555</t>
  </si>
  <si>
    <t>ASOCIADO 3556</t>
  </si>
  <si>
    <t>ASOCIADO 3557</t>
  </si>
  <si>
    <t>ASOCIADO 3558</t>
  </si>
  <si>
    <t>ASOCIADO 3559</t>
  </si>
  <si>
    <t>ASOCIADO 3560</t>
  </si>
  <si>
    <t>ASOCIADO 3561</t>
  </si>
  <si>
    <t>ASOCIADO 3562</t>
  </si>
  <si>
    <t>ASOCIADO 3563</t>
  </si>
  <si>
    <t>ASOCIADO 3564</t>
  </si>
  <si>
    <t>ASOCIADO 3565</t>
  </si>
  <si>
    <t>ASOCIADO 3566</t>
  </si>
  <si>
    <t>ASOCIADO 3567</t>
  </si>
  <si>
    <t>ASOCIADO 3568</t>
  </si>
  <si>
    <t>ASOCIADO 3569</t>
  </si>
  <si>
    <t>ASOCIADO 3570</t>
  </si>
  <si>
    <t>ASOCIADO 3571</t>
  </si>
  <si>
    <t>ASOCIADO 3572</t>
  </si>
  <si>
    <t>ASOCIADO 3573</t>
  </si>
  <si>
    <t>ASOCIADO 3574</t>
  </si>
  <si>
    <t>ASOCIADO 3575</t>
  </si>
  <si>
    <t>ASOCIADO 3576</t>
  </si>
  <si>
    <t>ASOCIADO 3577</t>
  </si>
  <si>
    <t>ASOCIADO 3578</t>
  </si>
  <si>
    <t>ASOCIADO 3579</t>
  </si>
  <si>
    <t>ASOCIADO 3580</t>
  </si>
  <si>
    <t>ASOCIADO 3581</t>
  </si>
  <si>
    <t>ASOCIADO 3582</t>
  </si>
  <si>
    <t>ASOCIADO 3583</t>
  </si>
  <si>
    <t>ASOCIADO 3584</t>
  </si>
  <si>
    <t>ASOCIADO 3585</t>
  </si>
  <si>
    <t>ASOCIADO 3586</t>
  </si>
  <si>
    <t>ASOCIADO 3587</t>
  </si>
  <si>
    <t>ASOCIADO 3588</t>
  </si>
  <si>
    <t>ASOCIADO 3589</t>
  </si>
  <si>
    <t>ASOCIADO 3590</t>
  </si>
  <si>
    <t>ASOCIADO 3591</t>
  </si>
  <si>
    <t>ASOCIADO 3592</t>
  </si>
  <si>
    <t>ASOCIADO 3593</t>
  </si>
  <si>
    <t>ASOCIADO 3594</t>
  </si>
  <si>
    <t>ASOCIADO 3595</t>
  </si>
  <si>
    <t>ASOCIADO 3596</t>
  </si>
  <si>
    <t>ASOCIADO 3597</t>
  </si>
  <si>
    <t>ASOCIADO 3598</t>
  </si>
  <si>
    <t>ASOCIADO 3599</t>
  </si>
  <si>
    <t>ASOCIADO 3600</t>
  </si>
  <si>
    <t>ASOCIADO 3601</t>
  </si>
  <si>
    <t>ASOCIADO 3602</t>
  </si>
  <si>
    <t>ASOCIADO 3603</t>
  </si>
  <si>
    <t>ASOCIADO 3604</t>
  </si>
  <si>
    <t>ASOCIADO 3605</t>
  </si>
  <si>
    <t>ASOCIADO 3606</t>
  </si>
  <si>
    <t>ASOCIADO 3607</t>
  </si>
  <si>
    <t>ASOCIADO 3608</t>
  </si>
  <si>
    <t>ASOCIADO 3609</t>
  </si>
  <si>
    <t>ASOCIADO 3610</t>
  </si>
  <si>
    <t>ASOCIADO 3611</t>
  </si>
  <si>
    <t>ASOCIADO 3612</t>
  </si>
  <si>
    <t>ASOCIADO 3613</t>
  </si>
  <si>
    <t>ASOCIADO 3614</t>
  </si>
  <si>
    <t>ASOCIADO 3615</t>
  </si>
  <si>
    <t>ASOCIADO 3616</t>
  </si>
  <si>
    <t>ASOCIADO 3617</t>
  </si>
  <si>
    <t>ASOCIADO 3618</t>
  </si>
  <si>
    <t>ASOCIADO 3619</t>
  </si>
  <si>
    <t>ASOCIADO 3620</t>
  </si>
  <si>
    <t>ASOCIADO 3621</t>
  </si>
  <si>
    <t>ASOCIADO 3622</t>
  </si>
  <si>
    <t>ASOCIADO 3623</t>
  </si>
  <si>
    <t>ASOCIADO 3624</t>
  </si>
  <si>
    <t>ASOCIADO 3625</t>
  </si>
  <si>
    <t>ASOCIADO 3626</t>
  </si>
  <si>
    <t>ASOCIADO 3627</t>
  </si>
  <si>
    <t>ASOCIADO 3628</t>
  </si>
  <si>
    <t>ASOCIADO 3629</t>
  </si>
  <si>
    <t>ASOCIADO 3630</t>
  </si>
  <si>
    <t>ASOCIADO 3631</t>
  </si>
  <si>
    <t>ASOCIADO 3632</t>
  </si>
  <si>
    <t>ASOCIADO 3633</t>
  </si>
  <si>
    <t>ASOCIADO 3634</t>
  </si>
  <si>
    <t>ASOCIADO 3635</t>
  </si>
  <si>
    <t>ASOCIADO 3636</t>
  </si>
  <si>
    <t>ASOCIADO 3637</t>
  </si>
  <si>
    <t>ASOCIADO 3638</t>
  </si>
  <si>
    <t>ASOCIADO 3639</t>
  </si>
  <si>
    <t>ASOCIADO 3640</t>
  </si>
  <si>
    <t>ASOCIADO 3641</t>
  </si>
  <si>
    <t>ASOCIADO 3642</t>
  </si>
  <si>
    <t>ASOCIADO 3643</t>
  </si>
  <si>
    <t>ASOCIADO 3644</t>
  </si>
  <si>
    <t>ASOCIADO 3645</t>
  </si>
  <si>
    <t>ASOCIADO 3646</t>
  </si>
  <si>
    <t>ASOCIADO 3647</t>
  </si>
  <si>
    <t>ASOCIADO 3648</t>
  </si>
  <si>
    <t>ASOCIADO 3649</t>
  </si>
  <si>
    <t>ASOCIADO 3650</t>
  </si>
  <si>
    <t>ASOCIADO 3651</t>
  </si>
  <si>
    <t>ASOCIADO 3652</t>
  </si>
  <si>
    <t>ASOCIADO 3653</t>
  </si>
  <si>
    <t>ASOCIADO 3654</t>
  </si>
  <si>
    <t>ASOCIADO 3655</t>
  </si>
  <si>
    <t>ASOCIADO 3656</t>
  </si>
  <si>
    <t>ASOCIADO 3657</t>
  </si>
  <si>
    <t>ASOCIADO 3658</t>
  </si>
  <si>
    <t>ASOCIADO 3659</t>
  </si>
  <si>
    <t>ASOCIADO 3660</t>
  </si>
  <si>
    <t>ASOCIADO 3661</t>
  </si>
  <si>
    <t>ASOCIADO 3662</t>
  </si>
  <si>
    <t>ASOCIADO 3663</t>
  </si>
  <si>
    <t>ASOCIADO 3664</t>
  </si>
  <si>
    <t>ASOCIADO 3665</t>
  </si>
  <si>
    <t>ASOCIADO 3666</t>
  </si>
  <si>
    <t>ASOCIADO 3667</t>
  </si>
  <si>
    <t>ASOCIADO 3668</t>
  </si>
  <si>
    <t>ASOCIADO 3669</t>
  </si>
  <si>
    <t>ASOCIADO 3670</t>
  </si>
  <si>
    <t>ASOCIADO 3671</t>
  </si>
  <si>
    <t>ASOCIADO 3672</t>
  </si>
  <si>
    <t>ASOCIADO 3673</t>
  </si>
  <si>
    <t>ASOCIADO 3674</t>
  </si>
  <si>
    <t>ASOCIADO 3675</t>
  </si>
  <si>
    <t>ASOCIADO 3676</t>
  </si>
  <si>
    <t>ASOCIADO 3677</t>
  </si>
  <si>
    <t>ASOCIADO 3678</t>
  </si>
  <si>
    <t>ASOCIADO 3679</t>
  </si>
  <si>
    <t>ASOCIADO 3680</t>
  </si>
  <si>
    <t>ASOCIADO 3681</t>
  </si>
  <si>
    <t>ASOCIADO 3682</t>
  </si>
  <si>
    <t>ASOCIADO 3683</t>
  </si>
  <si>
    <t>ASOCIADO 3684</t>
  </si>
  <si>
    <t>ASOCIADO 3685</t>
  </si>
  <si>
    <t>ASOCIADO 3686</t>
  </si>
  <si>
    <t>ASOCIADO 3687</t>
  </si>
  <si>
    <t>ASOCIADO 3688</t>
  </si>
  <si>
    <t>ASOCIADO 3689</t>
  </si>
  <si>
    <t>ASOCIADO 3690</t>
  </si>
  <si>
    <t>ASOCIADO 3691</t>
  </si>
  <si>
    <t>ASOCIADO 3692</t>
  </si>
  <si>
    <t>ASOCIADO 3693</t>
  </si>
  <si>
    <t>ASOCIADO 3694</t>
  </si>
  <si>
    <t>ASOCIADO 3695</t>
  </si>
  <si>
    <t>ASOCIADO 3696</t>
  </si>
  <si>
    <t>ASOCIADO 3697</t>
  </si>
  <si>
    <t>ASOCIADO 3698</t>
  </si>
  <si>
    <t>ASOCIADO 3699</t>
  </si>
  <si>
    <t>ASOCIADO 3700</t>
  </si>
  <si>
    <t>ASOCIADO 3701</t>
  </si>
  <si>
    <t>ASOCIADO 3702</t>
  </si>
  <si>
    <t>ASOCIADO 3703</t>
  </si>
  <si>
    <t>ASOCIADO 3704</t>
  </si>
  <si>
    <t>ASOCIADO 3705</t>
  </si>
  <si>
    <t>ASOCIADO 3706</t>
  </si>
  <si>
    <t>ASOCIADO 3707</t>
  </si>
  <si>
    <t>ASOCIADO 3708</t>
  </si>
  <si>
    <t>ASOCIADO 3709</t>
  </si>
  <si>
    <t>ASOCIADO 3710</t>
  </si>
  <si>
    <t>ASOCIADO 3711</t>
  </si>
  <si>
    <t>ASOCIADO 3712</t>
  </si>
  <si>
    <t>ASOCIADO 3713</t>
  </si>
  <si>
    <t>ASOCIADO 3714</t>
  </si>
  <si>
    <t>ASOCIADO 3715</t>
  </si>
  <si>
    <t>ASOCIADO 3716</t>
  </si>
  <si>
    <t>ASOCIADO 3717</t>
  </si>
  <si>
    <t>ASOCIADO 3718</t>
  </si>
  <si>
    <t>ASOCIADO 3719</t>
  </si>
  <si>
    <t>ASOCIADO 3720</t>
  </si>
  <si>
    <t>ASOCIADO 3721</t>
  </si>
  <si>
    <t>ASOCIADO 3722</t>
  </si>
  <si>
    <t>ASOCIADO 3723</t>
  </si>
  <si>
    <t>ASOCIADO 3724</t>
  </si>
  <si>
    <t>ASOCIADO 3725</t>
  </si>
  <si>
    <t>ASOCIADO 3726</t>
  </si>
  <si>
    <t>ASOCIADO 3727</t>
  </si>
  <si>
    <t>ASOCIADO 3728</t>
  </si>
  <si>
    <t>ASOCIADO 3729</t>
  </si>
  <si>
    <t>ASOCIADO 3730</t>
  </si>
  <si>
    <t>ASOCIADO 3731</t>
  </si>
  <si>
    <t>ASOCIADO 3732</t>
  </si>
  <si>
    <t>ASOCIADO 3733</t>
  </si>
  <si>
    <t>ASOCIADO 3734</t>
  </si>
  <si>
    <t>ASOCIADO 3735</t>
  </si>
  <si>
    <t>ASOCIADO 3736</t>
  </si>
  <si>
    <t>ASOCIADO 3737</t>
  </si>
  <si>
    <t>ASOCIADO 3738</t>
  </si>
  <si>
    <t>ASOCIADO 3739</t>
  </si>
  <si>
    <t>ASOCIADO 3740</t>
  </si>
  <si>
    <t>ASOCIADO 3741</t>
  </si>
  <si>
    <t>ASOCIADO 3742</t>
  </si>
  <si>
    <t>ASOCIADO 3743</t>
  </si>
  <si>
    <t>ASOCIADO 3744</t>
  </si>
  <si>
    <t>ASOCIADO 3745</t>
  </si>
  <si>
    <t>ASOCIADO 3746</t>
  </si>
  <si>
    <t>ASOCIADO 3747</t>
  </si>
  <si>
    <t>ASOCIADO 3748</t>
  </si>
  <si>
    <t>ASOCIADO 3749</t>
  </si>
  <si>
    <t>ASOCIADO 3750</t>
  </si>
  <si>
    <t>ASOCIADO 3751</t>
  </si>
  <si>
    <t>ASOCIADO 3752</t>
  </si>
  <si>
    <t>ASOCIADO 3753</t>
  </si>
  <si>
    <t>ASOCIADO 3754</t>
  </si>
  <si>
    <t>ASOCIADO 3755</t>
  </si>
  <si>
    <t>ASOCIADO 3756</t>
  </si>
  <si>
    <t>ASOCIADO 3757</t>
  </si>
  <si>
    <t>ASOCIADO 3758</t>
  </si>
  <si>
    <t>ASOCIADO 3759</t>
  </si>
  <si>
    <t>ASOCIADO 3760</t>
  </si>
  <si>
    <t>ASOCIADO 3761</t>
  </si>
  <si>
    <t>ASOCIADO 3762</t>
  </si>
  <si>
    <t>ASOCIADO 3763</t>
  </si>
  <si>
    <t>ASOCIADO 3764</t>
  </si>
  <si>
    <t>ASOCIADO 3765</t>
  </si>
  <si>
    <t>ASOCIADO 3766</t>
  </si>
  <si>
    <t>ASOCIADO 3767</t>
  </si>
  <si>
    <t>ASOCIADO 3768</t>
  </si>
  <si>
    <t>ASOCIADO 3769</t>
  </si>
  <si>
    <t>ASOCIADO 3770</t>
  </si>
  <si>
    <t>ASOCIADO 3771</t>
  </si>
  <si>
    <t>ASOCIADO 3772</t>
  </si>
  <si>
    <t>ASOCIADO 3773</t>
  </si>
  <si>
    <t>ASOCIADO 3774</t>
  </si>
  <si>
    <t>ASOCIADO 3775</t>
  </si>
  <si>
    <t>ASOCIADO 3776</t>
  </si>
  <si>
    <t>ASOCIADO 3777</t>
  </si>
  <si>
    <t>ASOCIADO 3778</t>
  </si>
  <si>
    <t>ASOCIADO 3779</t>
  </si>
  <si>
    <t>ASOCIADO 3780</t>
  </si>
  <si>
    <t>ASOCIADO 3781</t>
  </si>
  <si>
    <t>ASOCIADO 3782</t>
  </si>
  <si>
    <t>ASOCIADO 3783</t>
  </si>
  <si>
    <t>ASOCIADO 3784</t>
  </si>
  <si>
    <t>ASOCIADO 3785</t>
  </si>
  <si>
    <t>ASOCIADO 3786</t>
  </si>
  <si>
    <t>ASOCIADO 3787</t>
  </si>
  <si>
    <t>ASOCIADO 3788</t>
  </si>
  <si>
    <t>ASOCIADO 3789</t>
  </si>
  <si>
    <t>ASOCIADO 3790</t>
  </si>
  <si>
    <t>ASOCIADO 3791</t>
  </si>
  <si>
    <t>ASOCIADO 3792</t>
  </si>
  <si>
    <t>ASOCIADO 3793</t>
  </si>
  <si>
    <t>ASOCIADO 3794</t>
  </si>
  <si>
    <t>ASOCIADO 3795</t>
  </si>
  <si>
    <t>ASOCIADO 3796</t>
  </si>
  <si>
    <t>ASOCIADO 3797</t>
  </si>
  <si>
    <t>ASOCIADO 3798</t>
  </si>
  <si>
    <t>ASOCIADO 3799</t>
  </si>
  <si>
    <t>ASOCIADO 3800</t>
  </si>
  <si>
    <t>ASOCIADO 3801</t>
  </si>
  <si>
    <t>ASOCIADO 3802</t>
  </si>
  <si>
    <t>ASOCIADO 3803</t>
  </si>
  <si>
    <t>ASOCIADO 3804</t>
  </si>
  <si>
    <t>ASOCIADO 3805</t>
  </si>
  <si>
    <t>ASOCIADO 3806</t>
  </si>
  <si>
    <t>ASOCIADO 3807</t>
  </si>
  <si>
    <t>ASOCIADO 3808</t>
  </si>
  <si>
    <t>ASOCIADO 3809</t>
  </si>
  <si>
    <t>ASOCIADO 3810</t>
  </si>
  <si>
    <t>ASOCIADO 3811</t>
  </si>
  <si>
    <t>ASOCIADO 3812</t>
  </si>
  <si>
    <t>ASOCIADO 3813</t>
  </si>
  <si>
    <t>ASOCIADO 3814</t>
  </si>
  <si>
    <t>ASOCIADO 3815</t>
  </si>
  <si>
    <t>ASOCIADO 3816</t>
  </si>
  <si>
    <t>ASOCIADO 3817</t>
  </si>
  <si>
    <t>ASOCIADO 3818</t>
  </si>
  <si>
    <t>ASOCIADO 3819</t>
  </si>
  <si>
    <t>ASOCIADO 3820</t>
  </si>
  <si>
    <t>ASOCIADO 3821</t>
  </si>
  <si>
    <t>ASOCIADO 3822</t>
  </si>
  <si>
    <t>ASOCIADO 3823</t>
  </si>
  <si>
    <t>ASOCIADO 3824</t>
  </si>
  <si>
    <t>ASOCIADO 3825</t>
  </si>
  <si>
    <t>ASOCIADO 3826</t>
  </si>
  <si>
    <t>ASOCIADO 3827</t>
  </si>
  <si>
    <t>ASOCIADO 3828</t>
  </si>
  <si>
    <t>ASOCIADO 3829</t>
  </si>
  <si>
    <t>ASOCIADO 3830</t>
  </si>
  <si>
    <t>ASOCIADO 3831</t>
  </si>
  <si>
    <t>ASOCIADO 3832</t>
  </si>
  <si>
    <t>ASOCIADO 3833</t>
  </si>
  <si>
    <t>ASOCIADO 3834</t>
  </si>
  <si>
    <t>ASOCIADO 3835</t>
  </si>
  <si>
    <t>ASOCIADO 3836</t>
  </si>
  <si>
    <t>ASOCIADO 3837</t>
  </si>
  <si>
    <t>ASOCIADO 3838</t>
  </si>
  <si>
    <t>ASOCIADO 3839</t>
  </si>
  <si>
    <t>ASOCIADO 3840</t>
  </si>
  <si>
    <t>ASOCIADO 3841</t>
  </si>
  <si>
    <t>ASOCIADO 3842</t>
  </si>
  <si>
    <t>ASOCIADO 3843</t>
  </si>
  <si>
    <t>ASOCIADO 3844</t>
  </si>
  <si>
    <t>ASOCIADO 3845</t>
  </si>
  <si>
    <t>ASOCIADO 3846</t>
  </si>
  <si>
    <t>ASOCIADO 3847</t>
  </si>
  <si>
    <t>ASOCIADO 3848</t>
  </si>
  <si>
    <t>ASOCIADO 3849</t>
  </si>
  <si>
    <t>ASOCIADO 3850</t>
  </si>
  <si>
    <t>ASOCIADO 3851</t>
  </si>
  <si>
    <t>ASOCIADO 3852</t>
  </si>
  <si>
    <t>ASOCIADO 3853</t>
  </si>
  <si>
    <t>ASOCIADO 3854</t>
  </si>
  <si>
    <t>ASOCIADO 3855</t>
  </si>
  <si>
    <t>ASOCIADO 3856</t>
  </si>
  <si>
    <t>ASOCIADO 3857</t>
  </si>
  <si>
    <t>ASOCIADO 3858</t>
  </si>
  <si>
    <t>ASOCIADO 3859</t>
  </si>
  <si>
    <t>ASOCIADO 3860</t>
  </si>
  <si>
    <t>ASOCIADO 3861</t>
  </si>
  <si>
    <t>ASOCIADO 3862</t>
  </si>
  <si>
    <t>ASOCIADO 3863</t>
  </si>
  <si>
    <t>ASOCIADO 3864</t>
  </si>
  <si>
    <t>ASOCIADO 3865</t>
  </si>
  <si>
    <t>ASOCIADO 3866</t>
  </si>
  <si>
    <t>ASOCIADO 3867</t>
  </si>
  <si>
    <t>ASOCIADO 3868</t>
  </si>
  <si>
    <t>ASOCIADO 3869</t>
  </si>
  <si>
    <t>ASOCIADO 3870</t>
  </si>
  <si>
    <t>ASOCIADO 3871</t>
  </si>
  <si>
    <t>ASOCIADO 3872</t>
  </si>
  <si>
    <t>ASOCIADO 3873</t>
  </si>
  <si>
    <t>ASOCIADO 3874</t>
  </si>
  <si>
    <t>ASOCIADO 3875</t>
  </si>
  <si>
    <t>ASOCIADO 3876</t>
  </si>
  <si>
    <t>ASOCIADO 3877</t>
  </si>
  <si>
    <t>ASOCIADO 3878</t>
  </si>
  <si>
    <t>ASOCIADO 3879</t>
  </si>
  <si>
    <t>ASOCIADO 3880</t>
  </si>
  <si>
    <t>ASOCIADO 3881</t>
  </si>
  <si>
    <t>ASOCIADO 3882</t>
  </si>
  <si>
    <t>ASOCIADO 3883</t>
  </si>
  <si>
    <t>ASOCIADO 3884</t>
  </si>
  <si>
    <t>ASOCIADO 3885</t>
  </si>
  <si>
    <t>ASOCIADO 3886</t>
  </si>
  <si>
    <t>ASOCIADO 3887</t>
  </si>
  <si>
    <t>ASOCIADO 3888</t>
  </si>
  <si>
    <t>ASOCIADO 3889</t>
  </si>
  <si>
    <t>ASOCIADO 3890</t>
  </si>
  <si>
    <t>ASOCIADO 3891</t>
  </si>
  <si>
    <t>ASOCIADO 3892</t>
  </si>
  <si>
    <t>ASOCIADO 3893</t>
  </si>
  <si>
    <t>ASOCIADO 3894</t>
  </si>
  <si>
    <t>ASOCIADO 3895</t>
  </si>
  <si>
    <t>ASOCIADO 3896</t>
  </si>
  <si>
    <t>ASOCIADO 3897</t>
  </si>
  <si>
    <t>ASOCIADO 3898</t>
  </si>
  <si>
    <t>ASOCIADO 3899</t>
  </si>
  <si>
    <t>ASOCIADO 3900</t>
  </si>
  <si>
    <t>ASOCIADO 3901</t>
  </si>
  <si>
    <t>ASOCIADO 3902</t>
  </si>
  <si>
    <t>ASOCIADO 3903</t>
  </si>
  <si>
    <t>ASOCIADO 3904</t>
  </si>
  <si>
    <t>ASOCIADO 3905</t>
  </si>
  <si>
    <t>ASOCIADO 3906</t>
  </si>
  <si>
    <t>ASOCIADO 3907</t>
  </si>
  <si>
    <t>ASOCIADO 3908</t>
  </si>
  <si>
    <t>ASOCIADO 3909</t>
  </si>
  <si>
    <t>ASOCIADO 3910</t>
  </si>
  <si>
    <t>ASOCIADO 3911</t>
  </si>
  <si>
    <t>ASOCIADO 3912</t>
  </si>
  <si>
    <t>ASOCIADO 3913</t>
  </si>
  <si>
    <t>ASOCIADO 3914</t>
  </si>
  <si>
    <t>ASOCIADO 3915</t>
  </si>
  <si>
    <t>ASOCIADO 3916</t>
  </si>
  <si>
    <t>ASOCIADO 3917</t>
  </si>
  <si>
    <t>ASOCIADO 3918</t>
  </si>
  <si>
    <t>ASOCIADO 3919</t>
  </si>
  <si>
    <t>ASOCIADO 3920</t>
  </si>
  <si>
    <t>ASOCIADO 3921</t>
  </si>
  <si>
    <t>ASOCIADO 3922</t>
  </si>
  <si>
    <t>ASOCIADO 3923</t>
  </si>
  <si>
    <t>ASOCIADO 3924</t>
  </si>
  <si>
    <t>ASOCIADO 3925</t>
  </si>
  <si>
    <t>ASOCIADO 3926</t>
  </si>
  <si>
    <t>ASOCIADO 3927</t>
  </si>
  <si>
    <t>ASOCIADO 3928</t>
  </si>
  <si>
    <t>ASOCIADO 3929</t>
  </si>
  <si>
    <t>ASOCIADO 3930</t>
  </si>
  <si>
    <t>ASOCIADO 3931</t>
  </si>
  <si>
    <t>ASOCIADO 3932</t>
  </si>
  <si>
    <t>ASOCIADO 3933</t>
  </si>
  <si>
    <t>ASOCIADO 3934</t>
  </si>
  <si>
    <t>ASOCIADO 3935</t>
  </si>
  <si>
    <t>ASOCIADO 3936</t>
  </si>
  <si>
    <t>ASOCIADO 3937</t>
  </si>
  <si>
    <t>ASOCIADO 3938</t>
  </si>
  <si>
    <t>ASOCIADO 3939</t>
  </si>
  <si>
    <t>ASOCIADO 3940</t>
  </si>
  <si>
    <t>ASOCIADO 3941</t>
  </si>
  <si>
    <t>ASOCIADO 3942</t>
  </si>
  <si>
    <t>ASOCIADO 3943</t>
  </si>
  <si>
    <t>ASOCIADO 3944</t>
  </si>
  <si>
    <t>ASOCIADO 3945</t>
  </si>
  <si>
    <t>ASOCIADO 3946</t>
  </si>
  <si>
    <t>ASOCIADO 3947</t>
  </si>
  <si>
    <t>ASOCIADO 3948</t>
  </si>
  <si>
    <t>ASOCIADO 3949</t>
  </si>
  <si>
    <t>ASOCIADO 3950</t>
  </si>
  <si>
    <t>ASOCIADO 3951</t>
  </si>
  <si>
    <t>ASOCIADO 3952</t>
  </si>
  <si>
    <t>ASOCIADO 3953</t>
  </si>
  <si>
    <t>ASOCIADO 3954</t>
  </si>
  <si>
    <t>ASOCIADO 3955</t>
  </si>
  <si>
    <t>ASOCIADO 3956</t>
  </si>
  <si>
    <t>ASOCIADO 3957</t>
  </si>
  <si>
    <t>ASOCIADO 3958</t>
  </si>
  <si>
    <t>ASOCIADO 3959</t>
  </si>
  <si>
    <t>ASOCIADO 3960</t>
  </si>
  <si>
    <t>ASOCIADO 3961</t>
  </si>
  <si>
    <t>ASOCIADO 3962</t>
  </si>
  <si>
    <t>ASOCIADO 3963</t>
  </si>
  <si>
    <t>ASOCIADO 3964</t>
  </si>
  <si>
    <t>ASOCIADO 3965</t>
  </si>
  <si>
    <t>ASOCIADO 3966</t>
  </si>
  <si>
    <t>ASOCIADO 3967</t>
  </si>
  <si>
    <t>ASOCIADO 3968</t>
  </si>
  <si>
    <t>ASOCIADO 3969</t>
  </si>
  <si>
    <t>ASOCIADO 3970</t>
  </si>
  <si>
    <t>ASOCIADO 3971</t>
  </si>
  <si>
    <t>ASOCIADO 3972</t>
  </si>
  <si>
    <t>ASOCIADO 3973</t>
  </si>
  <si>
    <t>ASOCIADO 3974</t>
  </si>
  <si>
    <t>ASOCIADO 3975</t>
  </si>
  <si>
    <t>ASOCIADO 3976</t>
  </si>
  <si>
    <t>ASOCIADO 3977</t>
  </si>
  <si>
    <t>ASOCIADO 3978</t>
  </si>
  <si>
    <t>ASOCIADO 3979</t>
  </si>
  <si>
    <t>ASOCIADO 3980</t>
  </si>
  <si>
    <t>ASOCIADO 3981</t>
  </si>
  <si>
    <t>ASOCIADO 3982</t>
  </si>
  <si>
    <t>ASOCIADO 3983</t>
  </si>
  <si>
    <t>ASOCIADO 3984</t>
  </si>
  <si>
    <t>ASOCIADO 3985</t>
  </si>
  <si>
    <t>ASOCIADO 3986</t>
  </si>
  <si>
    <t>ASOCIADO 3987</t>
  </si>
  <si>
    <t>ASOCIADO 3988</t>
  </si>
  <si>
    <t>ASOCIADO 3989</t>
  </si>
  <si>
    <t>ASOCIADO 3990</t>
  </si>
  <si>
    <t>ASOCIADO 3991</t>
  </si>
  <si>
    <t>ASOCIADO 3992</t>
  </si>
  <si>
    <t>ASOCIADO 3993</t>
  </si>
  <si>
    <t>ASOCIADO 3994</t>
  </si>
  <si>
    <t>ASOCIADO 3995</t>
  </si>
  <si>
    <t>ASOCIADO 3996</t>
  </si>
  <si>
    <t>ASOCIADO 3997</t>
  </si>
  <si>
    <t>ASOCIADO 3998</t>
  </si>
  <si>
    <t>ASOCIADO 3999</t>
  </si>
  <si>
    <t>ASOCIADO 4000</t>
  </si>
  <si>
    <t>ASOCIADO 4001</t>
  </si>
  <si>
    <t>ASOCIADO 4002</t>
  </si>
  <si>
    <t>ASOCIADO 4003</t>
  </si>
  <si>
    <t>ASOCIADO 4004</t>
  </si>
  <si>
    <t>ASOCIADO 4005</t>
  </si>
  <si>
    <t>ASOCIADO 4006</t>
  </si>
  <si>
    <t>ASOCIADO 4007</t>
  </si>
  <si>
    <t>ASOCIADO 4008</t>
  </si>
  <si>
    <t>ASOCIADO 4009</t>
  </si>
  <si>
    <t>ASOCIADO 4010</t>
  </si>
  <si>
    <t>ASOCIADO 4011</t>
  </si>
  <si>
    <t>ASOCIADO 4012</t>
  </si>
  <si>
    <t>ASOCIADO 4013</t>
  </si>
  <si>
    <t>ASOCIADO 4014</t>
  </si>
  <si>
    <t>ASOCIADO 4015</t>
  </si>
  <si>
    <t>ASOCIADO 4016</t>
  </si>
  <si>
    <t>ASOCIADO 4017</t>
  </si>
  <si>
    <t>ASOCIADO 4018</t>
  </si>
  <si>
    <t>ASOCIADO 4019</t>
  </si>
  <si>
    <t>ASOCIADO 4020</t>
  </si>
  <si>
    <t>ASOCIADO 4021</t>
  </si>
  <si>
    <t>ASOCIADO 4022</t>
  </si>
  <si>
    <t>ASOCIADO 4023</t>
  </si>
  <si>
    <t>ASOCIADO 4024</t>
  </si>
  <si>
    <t>ASOCIADO 4025</t>
  </si>
  <si>
    <t>ASOCIADO 4026</t>
  </si>
  <si>
    <t>ASOCIADO 4027</t>
  </si>
  <si>
    <t>ASOCIADO 4028</t>
  </si>
  <si>
    <t>ASOCIADO 4029</t>
  </si>
  <si>
    <t>ASOCIADO 4030</t>
  </si>
  <si>
    <t>ASOCIADO 4031</t>
  </si>
  <si>
    <t>ASOCIADO 4032</t>
  </si>
  <si>
    <t>ASOCIADO 4033</t>
  </si>
  <si>
    <t>ASOCIADO 4034</t>
  </si>
  <si>
    <t>ASOCIADO 4035</t>
  </si>
  <si>
    <t>ASOCIADO 4036</t>
  </si>
  <si>
    <t>ASOCIADO 4037</t>
  </si>
  <si>
    <t>ASOCIADO 4038</t>
  </si>
  <si>
    <t>ASOCIADO 4039</t>
  </si>
  <si>
    <t>ASOCIADO 4040</t>
  </si>
  <si>
    <t>ASOCIADO 4041</t>
  </si>
  <si>
    <t>ASOCIADO 4042</t>
  </si>
  <si>
    <t>ASOCIADO 4043</t>
  </si>
  <si>
    <t>ASOCIADO 4044</t>
  </si>
  <si>
    <t>ASOCIADO 4045</t>
  </si>
  <si>
    <t>ASOCIADO 4046</t>
  </si>
  <si>
    <t>ASOCIADO 4047</t>
  </si>
  <si>
    <t>ASOCIADO 4048</t>
  </si>
  <si>
    <t>ASOCIADO 4049</t>
  </si>
  <si>
    <t>ASOCIADO 4050</t>
  </si>
  <si>
    <t>ASOCIADO 4051</t>
  </si>
  <si>
    <t>ASOCIADO 4052</t>
  </si>
  <si>
    <t>ASOCIADO 4053</t>
  </si>
  <si>
    <t>ASOCIADO 4054</t>
  </si>
  <si>
    <t>ASOCIADO 4055</t>
  </si>
  <si>
    <t>ASOCIADO 4056</t>
  </si>
  <si>
    <t>ASOCIADO 4057</t>
  </si>
  <si>
    <t>ASOCIADO 4058</t>
  </si>
  <si>
    <t>ASOCIADO 4059</t>
  </si>
  <si>
    <t>ASOCIADO 4060</t>
  </si>
  <si>
    <t>ASOCIADO 4061</t>
  </si>
  <si>
    <t>ASOCIADO 4062</t>
  </si>
  <si>
    <t>ASOCIADO 4063</t>
  </si>
  <si>
    <t>ASOCIADO 4064</t>
  </si>
  <si>
    <t>ASOCIADO 4065</t>
  </si>
  <si>
    <t>ASOCIADO 4066</t>
  </si>
  <si>
    <t>ASOCIADO 4067</t>
  </si>
  <si>
    <t>ASOCIADO 4068</t>
  </si>
  <si>
    <t>ASOCIADO 4069</t>
  </si>
  <si>
    <t>ASOCIADO 4070</t>
  </si>
  <si>
    <t>ASOCIADO 4071</t>
  </si>
  <si>
    <t>ASOCIADO 4072</t>
  </si>
  <si>
    <t>ASOCIADO 4073</t>
  </si>
  <si>
    <t>ASOCIADO 4074</t>
  </si>
  <si>
    <t>ASOCIADO 4075</t>
  </si>
  <si>
    <t>ASOCIADO 4076</t>
  </si>
  <si>
    <t>ASOCIADO 4077</t>
  </si>
  <si>
    <t>ASOCIADO 4078</t>
  </si>
  <si>
    <t>ASOCIADO 4079</t>
  </si>
  <si>
    <t>ASOCIADO 4080</t>
  </si>
  <si>
    <t>ASOCIADO 4081</t>
  </si>
  <si>
    <t>ASOCIADO 4082</t>
  </si>
  <si>
    <t>ASOCIADO 4083</t>
  </si>
  <si>
    <t>ASOCIADO 4084</t>
  </si>
  <si>
    <t>ASOCIADO 4085</t>
  </si>
  <si>
    <t>ASOCIADO 4086</t>
  </si>
  <si>
    <t>ASOCIADO 4087</t>
  </si>
  <si>
    <t>ASOCIADO 4088</t>
  </si>
  <si>
    <t>ASOCIADO 4089</t>
  </si>
  <si>
    <t>ASOCIADO 4090</t>
  </si>
  <si>
    <t>ASOCIADO 4091</t>
  </si>
  <si>
    <t>ASOCIADO 4092</t>
  </si>
  <si>
    <t>ASOCIADO 4093</t>
  </si>
  <si>
    <t>ASOCIADO 4094</t>
  </si>
  <si>
    <t>ASOCIADO 4095</t>
  </si>
  <si>
    <t>ASOCIADO 4096</t>
  </si>
  <si>
    <t>ASOCIADO 4097</t>
  </si>
  <si>
    <t>ASOCIADO 4098</t>
  </si>
  <si>
    <t>ASOCIADO 4099</t>
  </si>
  <si>
    <t>ASOCIADO 4100</t>
  </si>
  <si>
    <t>ASOCIADO 4101</t>
  </si>
  <si>
    <t>ASOCIADO 4102</t>
  </si>
  <si>
    <t>ASOCIADO 4103</t>
  </si>
  <si>
    <t>ASOCIADO 4104</t>
  </si>
  <si>
    <t>ASOCIADO 4105</t>
  </si>
  <si>
    <t>ASOCIADO 4106</t>
  </si>
  <si>
    <t>ASOCIADO 4107</t>
  </si>
  <si>
    <t>ASOCIADO 4108</t>
  </si>
  <si>
    <t>ASOCIADO 4109</t>
  </si>
  <si>
    <t>ASOCIADO 4110</t>
  </si>
  <si>
    <t>ASOCIADO 4111</t>
  </si>
  <si>
    <t>ASOCIADO 4112</t>
  </si>
  <si>
    <t>ASOCIADO 4113</t>
  </si>
  <si>
    <t>ASOCIADO 4114</t>
  </si>
  <si>
    <t>ASOCIADO 4115</t>
  </si>
  <si>
    <t>ASOCIADO 4116</t>
  </si>
  <si>
    <t>ASOCIADO 4117</t>
  </si>
  <si>
    <t>ASOCIADO 4118</t>
  </si>
  <si>
    <t>ASOCIADO 4119</t>
  </si>
  <si>
    <t>ASOCIADO 4120</t>
  </si>
  <si>
    <t>ASOCIADO 4121</t>
  </si>
  <si>
    <t>ASOCIADO 4122</t>
  </si>
  <si>
    <t>ASOCIADO 4123</t>
  </si>
  <si>
    <t>ASOCIADO 4124</t>
  </si>
  <si>
    <t>ASOCIADO 4125</t>
  </si>
  <si>
    <t>ASOCIADO 4126</t>
  </si>
  <si>
    <t>ASOCIADO 4127</t>
  </si>
  <si>
    <t>ASOCIADO 4128</t>
  </si>
  <si>
    <t>ASOCIADO 4129</t>
  </si>
  <si>
    <t>ASOCIADO 4130</t>
  </si>
  <si>
    <t>ASOCIADO 4131</t>
  </si>
  <si>
    <t>ASOCIADO 4132</t>
  </si>
  <si>
    <t>ASOCIADO 4133</t>
  </si>
  <si>
    <t>ASOCIADO 4134</t>
  </si>
  <si>
    <t>ASOCIADO 4135</t>
  </si>
  <si>
    <t>ASOCIADO 4136</t>
  </si>
  <si>
    <t>ASOCIADO 4137</t>
  </si>
  <si>
    <t>ASOCIADO 4138</t>
  </si>
  <si>
    <t>ASOCIADO 4139</t>
  </si>
  <si>
    <t>ASOCIADO 4140</t>
  </si>
  <si>
    <t>ASOCIADO 4141</t>
  </si>
  <si>
    <t>ASOCIADO 4142</t>
  </si>
  <si>
    <t>ASOCIADO 4143</t>
  </si>
  <si>
    <t>ASOCIADO 4144</t>
  </si>
  <si>
    <t>ASOCIADO 4145</t>
  </si>
  <si>
    <t>ASOCIADO 4146</t>
  </si>
  <si>
    <t>ASOCIADO 4147</t>
  </si>
  <si>
    <t>ASOCIADO 4148</t>
  </si>
  <si>
    <t>ASOCIADO 4149</t>
  </si>
  <si>
    <t>ASOCIADO 4150</t>
  </si>
  <si>
    <t>ASOCIADO 4151</t>
  </si>
  <si>
    <t>ASOCIADO 4152</t>
  </si>
  <si>
    <t>ASOCIADO 4153</t>
  </si>
  <si>
    <t>ASOCIADO 4154</t>
  </si>
  <si>
    <t>ASOCIADO 4155</t>
  </si>
  <si>
    <t>ASOCIADO 4156</t>
  </si>
  <si>
    <t>ASOCIADO 4157</t>
  </si>
  <si>
    <t>ASOCIADO 4158</t>
  </si>
  <si>
    <t>ASOCIADO 4159</t>
  </si>
  <si>
    <t>ASOCIADO 4160</t>
  </si>
  <si>
    <t>ASOCIADO 4161</t>
  </si>
  <si>
    <t>ASOCIADO 4162</t>
  </si>
  <si>
    <t>ASOCIADO 4163</t>
  </si>
  <si>
    <t>ASOCIADO 4164</t>
  </si>
  <si>
    <t>ASOCIADO 4165</t>
  </si>
  <si>
    <t>ASOCIADO 4166</t>
  </si>
  <si>
    <t>ASOCIADO 4167</t>
  </si>
  <si>
    <t>ASOCIADO 4168</t>
  </si>
  <si>
    <t>ASOCIADO 4169</t>
  </si>
  <si>
    <t>ASOCIADO 4170</t>
  </si>
  <si>
    <t>ASOCIADO 4171</t>
  </si>
  <si>
    <t>ASOCIADO 4172</t>
  </si>
  <si>
    <t>ASOCIADO 4173</t>
  </si>
  <si>
    <t>ASOCIADO 4174</t>
  </si>
  <si>
    <t>ASOCIADO 4175</t>
  </si>
  <si>
    <t>ASOCIADO 4176</t>
  </si>
  <si>
    <t>ASOCIADO 4177</t>
  </si>
  <si>
    <t>ASOCIADO 4178</t>
  </si>
  <si>
    <t>ASOCIADO 4179</t>
  </si>
  <si>
    <t>ASOCIADO 4180</t>
  </si>
  <si>
    <t>ASOCIADO 4181</t>
  </si>
  <si>
    <t>ASOCIADO 4182</t>
  </si>
  <si>
    <t>ASOCIADO 4183</t>
  </si>
  <si>
    <t>ASOCIADO 4184</t>
  </si>
  <si>
    <t>ASOCIADO 4185</t>
  </si>
  <si>
    <t>ASOCIADO 4186</t>
  </si>
  <si>
    <t>ASOCIADO 4187</t>
  </si>
  <si>
    <t>ASOCIADO 4188</t>
  </si>
  <si>
    <t>ASOCIADO 4189</t>
  </si>
  <si>
    <t>ASOCIADO 4190</t>
  </si>
  <si>
    <t>ASOCIADO 4191</t>
  </si>
  <si>
    <t>ASOCIADO 4192</t>
  </si>
  <si>
    <t>ASOCIADO 4193</t>
  </si>
  <si>
    <t>ASOCIADO 4194</t>
  </si>
  <si>
    <t>ASOCIADO 4195</t>
  </si>
  <si>
    <t>ASOCIADO 4196</t>
  </si>
  <si>
    <t>ASOCIADO 4197</t>
  </si>
  <si>
    <t>ASOCIADO 4198</t>
  </si>
  <si>
    <t>ASOCIADO 4199</t>
  </si>
  <si>
    <t>ASOCIADO 4200</t>
  </si>
  <si>
    <t>ASOCIADO 4201</t>
  </si>
  <si>
    <t>ASOCIADO 4202</t>
  </si>
  <si>
    <t>ASOCIADO 4203</t>
  </si>
  <si>
    <t>ASOCIADO 4204</t>
  </si>
  <si>
    <t>ASOCIADO 4205</t>
  </si>
  <si>
    <t>ASOCIADO 4206</t>
  </si>
  <si>
    <t>ASOCIADO 4207</t>
  </si>
  <si>
    <t>ASOCIADO 4208</t>
  </si>
  <si>
    <t>ASOCIADO 4209</t>
  </si>
  <si>
    <t>ASOCIADO 4210</t>
  </si>
  <si>
    <t>ASOCIADO 4211</t>
  </si>
  <si>
    <t>ASOCIADO 4212</t>
  </si>
  <si>
    <t>ASOCIADO 4213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</si>
</sst>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* #,##0_-;\-&quot;$&quot;* #,##0_-;_-&quot;$&quot;* &quot;-&quot;_-;_-@_-"/>
    <numFmt numFmtId="165" formatCode="_-* #,##0.0_-;\-* #,##0.0_-;_-* &quot;-&quot;_-;_-@_-"/>
    <numFmt numFmtId="166" formatCode="0.0%"/>
    <numFmt numFmtId="167" formatCode="_-* #,##0.00_-;\-* #,##0.00_-;_-* &quot;-&quot;?_-;_-@_-"/>
    <numFmt numFmtId="168" formatCode="_-&quot;$&quot;\ * #,##0_-;\-&quot;$&quot;\ * #,##0_-;_-&quot;$&quot;\ * &quot;-&quot;??_-;_-@_-"/>
    <numFmt numFmtId="169" formatCode="_-* #,##0_-;\-* #,##0_-;_-* &quot;-&quot;??_-;_-@_-"/>
    <numFmt numFmtId="170" formatCode="&quot;$&quot;\ #,##0.0,,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9"/>
      <color theme="0"/>
      <name val="Arial Narrow"/>
      <family val="2"/>
    </font>
    <font>
      <sz val="9"/>
      <color theme="1"/>
      <name val="Arial Narrow"/>
      <family val="2"/>
    </font>
    <font>
      <sz val="9"/>
      <color indexed="8"/>
      <name val="Arial Narrow"/>
      <family val="2"/>
    </font>
    <font>
      <b/>
      <sz val="8"/>
      <color theme="0"/>
      <name val="Arial Narrow"/>
      <family val="2"/>
    </font>
    <font>
      <b/>
      <sz val="14"/>
      <color rgb="FFFFFFFF"/>
      <name val="Arial Narrow"/>
      <family val="2"/>
    </font>
    <font>
      <b/>
      <sz val="8"/>
      <color rgb="FFFFFFFF"/>
      <name val="Arial Narrow"/>
      <family val="2"/>
    </font>
    <font>
      <sz val="8"/>
      <name val="Calibri"/>
      <family val="2"/>
      <scheme val="minor"/>
    </font>
    <font>
      <b/>
      <sz val="8"/>
      <color theme="1"/>
      <name val="Arial Narrow"/>
      <family val="2"/>
    </font>
    <font>
      <b/>
      <sz val="11"/>
      <color theme="0"/>
      <name val="Arial Narrow"/>
      <family val="2"/>
    </font>
    <font>
      <sz val="8"/>
      <color theme="1"/>
      <name val="Arial Narrow"/>
      <family val="2"/>
    </font>
    <font>
      <sz val="8"/>
      <color theme="0"/>
      <name val="Arial Narrow"/>
      <family val="2"/>
    </font>
    <font>
      <sz val="11"/>
      <color theme="1"/>
      <name val="Arial Narrow"/>
    </font>
  </fonts>
  <fills count="5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CD8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11AD3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48">
    <xf numFmtId="0" fontId="0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4">
    <xf numFmtId="0" fontId="0" fillId="0" borderId="0" xfId="0"/>
    <xf numFmtId="0" fontId="18" fillId="0" borderId="0" xfId="0" applyFont="1"/>
    <xf numFmtId="165" fontId="18" fillId="0" borderId="0" xfId="1" applyNumberFormat="1" applyFont="1"/>
    <xf numFmtId="166" fontId="18" fillId="0" borderId="0" xfId="3" applyNumberFormat="1" applyFont="1"/>
    <xf numFmtId="41" fontId="20" fillId="35" borderId="10" xfId="1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14" fontId="20" fillId="35" borderId="10" xfId="0" applyNumberFormat="1" applyFont="1" applyFill="1" applyBorder="1" applyAlignment="1">
      <alignment horizontal="center" vertical="center" wrapText="1"/>
    </xf>
    <xf numFmtId="164" fontId="20" fillId="35" borderId="10" xfId="2" applyFont="1" applyFill="1" applyBorder="1" applyAlignment="1">
      <alignment horizontal="center" vertical="center" wrapText="1"/>
    </xf>
    <xf numFmtId="164" fontId="22" fillId="33" borderId="10" xfId="2" applyFont="1" applyFill="1" applyBorder="1" applyAlignment="1">
      <alignment horizontal="center" vertical="center" wrapText="1"/>
    </xf>
    <xf numFmtId="9" fontId="22" fillId="33" borderId="10" xfId="3" applyFont="1" applyFill="1" applyBorder="1" applyAlignment="1">
      <alignment horizontal="center" vertical="center" wrapText="1"/>
    </xf>
    <xf numFmtId="41" fontId="18" fillId="0" borderId="10" xfId="1" applyFont="1" applyBorder="1"/>
    <xf numFmtId="0" fontId="21" fillId="0" borderId="10" xfId="0" applyFont="1" applyBorder="1"/>
    <xf numFmtId="0" fontId="18" fillId="0" borderId="10" xfId="0" applyFont="1" applyBorder="1"/>
    <xf numFmtId="165" fontId="18" fillId="0" borderId="10" xfId="1" applyNumberFormat="1" applyFont="1" applyBorder="1"/>
    <xf numFmtId="164" fontId="18" fillId="0" borderId="10" xfId="2" applyFont="1" applyBorder="1"/>
    <xf numFmtId="9" fontId="18" fillId="0" borderId="10" xfId="3" applyFont="1" applyBorder="1" applyAlignment="1">
      <alignment horizontal="center"/>
    </xf>
    <xf numFmtId="164" fontId="20" fillId="36" borderId="10" xfId="2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/>
    </xf>
    <xf numFmtId="165" fontId="20" fillId="36" borderId="10" xfId="1" applyNumberFormat="1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vertical="center"/>
    </xf>
    <xf numFmtId="164" fontId="18" fillId="37" borderId="10" xfId="2" applyFont="1" applyFill="1" applyBorder="1"/>
    <xf numFmtId="165" fontId="18" fillId="37" borderId="10" xfId="1" applyNumberFormat="1" applyFont="1" applyFill="1" applyBorder="1"/>
    <xf numFmtId="0" fontId="23" fillId="38" borderId="10" xfId="0" applyFont="1" applyFill="1" applyBorder="1" applyAlignment="1">
      <alignment horizontal="center" vertical="center" wrapText="1"/>
    </xf>
    <xf numFmtId="14" fontId="23" fillId="38" borderId="10" xfId="0" applyNumberFormat="1" applyFont="1" applyFill="1" applyBorder="1" applyAlignment="1">
      <alignment horizontal="center" vertical="center" wrapText="1"/>
    </xf>
    <xf numFmtId="165" fontId="23" fillId="38" borderId="10" xfId="1" applyNumberFormat="1" applyFont="1" applyFill="1" applyBorder="1" applyAlignment="1">
      <alignment horizontal="center" vertical="center" wrapText="1"/>
    </xf>
    <xf numFmtId="9" fontId="23" fillId="38" borderId="10" xfId="3" applyFont="1" applyFill="1" applyBorder="1" applyAlignment="1">
      <alignment horizontal="center" vertical="center" wrapText="1"/>
    </xf>
    <xf numFmtId="0" fontId="18" fillId="34" borderId="10" xfId="0" applyFont="1" applyFill="1" applyBorder="1"/>
    <xf numFmtId="9" fontId="18" fillId="0" borderId="0" xfId="0" applyNumberFormat="1" applyFont="1"/>
    <xf numFmtId="167" fontId="18" fillId="0" borderId="10" xfId="0" applyNumberFormat="1" applyFont="1" applyBorder="1"/>
    <xf numFmtId="167" fontId="19" fillId="0" borderId="10" xfId="0" applyNumberFormat="1" applyFont="1" applyBorder="1"/>
    <xf numFmtId="9" fontId="19" fillId="34" borderId="0" xfId="0" applyNumberFormat="1" applyFont="1" applyFill="1"/>
    <xf numFmtId="9" fontId="19" fillId="39" borderId="0" xfId="0" applyNumberFormat="1" applyFont="1" applyFill="1"/>
    <xf numFmtId="9" fontId="19" fillId="40" borderId="0" xfId="0" applyNumberFormat="1" applyFont="1" applyFill="1"/>
    <xf numFmtId="9" fontId="19" fillId="41" borderId="0" xfId="0" applyNumberFormat="1" applyFont="1" applyFill="1"/>
    <xf numFmtId="9" fontId="19" fillId="42" borderId="0" xfId="0" applyNumberFormat="1" applyFont="1" applyFill="1"/>
    <xf numFmtId="0" fontId="18" fillId="0" borderId="0" xfId="0" applyFont="1" applyAlignment="1"/>
    <xf numFmtId="0" fontId="24" fillId="43" borderId="12" xfId="0" applyFont="1" applyFill="1" applyBorder="1" applyAlignment="1">
      <alignment horizontal="center" vertical="center" wrapText="1"/>
    </xf>
    <xf numFmtId="0" fontId="24" fillId="43" borderId="0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168" fontId="18" fillId="0" borderId="0" xfId="46" applyNumberFormat="1" applyFont="1" applyAlignment="1"/>
    <xf numFmtId="168" fontId="18" fillId="0" borderId="11" xfId="46" applyNumberFormat="1" applyFont="1" applyBorder="1" applyAlignment="1">
      <alignment vertical="center"/>
    </xf>
    <xf numFmtId="9" fontId="18" fillId="34" borderId="10" xfId="0" applyNumberFormat="1" applyFont="1" applyFill="1" applyBorder="1"/>
    <xf numFmtId="166" fontId="20" fillId="36" borderId="10" xfId="3" applyNumberFormat="1" applyFont="1" applyFill="1" applyBorder="1" applyAlignment="1">
      <alignment horizontal="center" vertical="center" wrapText="1"/>
    </xf>
    <xf numFmtId="166" fontId="18" fillId="37" borderId="10" xfId="3" applyNumberFormat="1" applyFont="1" applyFill="1" applyBorder="1"/>
    <xf numFmtId="0" fontId="27" fillId="41" borderId="0" xfId="0" applyFont="1" applyFill="1" applyAlignment="1">
      <alignment horizontal="center" vertical="center" wrapText="1"/>
    </xf>
    <xf numFmtId="9" fontId="19" fillId="44" borderId="0" xfId="0" applyNumberFormat="1" applyFont="1" applyFill="1"/>
    <xf numFmtId="44" fontId="0" fillId="0" borderId="0" xfId="46" applyFont="1"/>
    <xf numFmtId="0" fontId="0" fillId="0" borderId="0" xfId="0" pivotButton="1"/>
    <xf numFmtId="0" fontId="0" fillId="0" borderId="0" xfId="0" applyAlignment="1">
      <alignment horizontal="left"/>
    </xf>
    <xf numFmtId="169" fontId="18" fillId="0" borderId="0" xfId="47" applyNumberFormat="1" applyFont="1"/>
    <xf numFmtId="168" fontId="18" fillId="0" borderId="0" xfId="46" applyNumberFormat="1" applyFont="1"/>
    <xf numFmtId="43" fontId="18" fillId="0" borderId="0" xfId="47" applyFont="1"/>
    <xf numFmtId="0" fontId="29" fillId="0" borderId="0" xfId="0" applyFont="1" applyAlignment="1">
      <alignment horizontal="center" vertical="center"/>
    </xf>
    <xf numFmtId="169" fontId="23" fillId="36" borderId="10" xfId="47" applyNumberFormat="1" applyFont="1" applyFill="1" applyBorder="1" applyAlignment="1">
      <alignment horizontal="center" vertical="center"/>
    </xf>
    <xf numFmtId="0" fontId="23" fillId="36" borderId="10" xfId="0" applyFont="1" applyFill="1" applyBorder="1" applyAlignment="1">
      <alignment horizontal="center" vertical="center" wrapText="1"/>
    </xf>
    <xf numFmtId="168" fontId="23" fillId="36" borderId="10" xfId="46" applyNumberFormat="1" applyFont="1" applyFill="1" applyBorder="1" applyAlignment="1">
      <alignment horizontal="center" vertical="center"/>
    </xf>
    <xf numFmtId="43" fontId="23" fillId="36" borderId="10" xfId="47" applyFont="1" applyFill="1" applyBorder="1" applyAlignment="1">
      <alignment horizontal="center" vertical="center" wrapText="1"/>
    </xf>
    <xf numFmtId="169" fontId="18" fillId="0" borderId="10" xfId="47" applyNumberFormat="1" applyFont="1" applyBorder="1"/>
    <xf numFmtId="168" fontId="18" fillId="0" borderId="10" xfId="46" applyNumberFormat="1" applyFont="1" applyBorder="1"/>
    <xf numFmtId="43" fontId="18" fillId="0" borderId="10" xfId="47" applyFont="1" applyBorder="1"/>
    <xf numFmtId="44" fontId="18" fillId="0" borderId="0" xfId="46" applyFont="1"/>
    <xf numFmtId="168" fontId="23" fillId="45" borderId="10" xfId="46" applyNumberFormat="1" applyFont="1" applyFill="1" applyBorder="1" applyAlignment="1">
      <alignment horizontal="center" vertical="center" wrapText="1"/>
    </xf>
    <xf numFmtId="170" fontId="18" fillId="0" borderId="0" xfId="46" applyNumberFormat="1" applyFont="1"/>
    <xf numFmtId="9" fontId="18" fillId="0" borderId="0" xfId="3" applyFont="1"/>
    <xf numFmtId="0" fontId="30" fillId="35" borderId="0" xfId="0" applyFont="1" applyFill="1" applyAlignment="1">
      <alignment horizontal="center" vertical="center"/>
    </xf>
    <xf numFmtId="0" fontId="18" fillId="44" borderId="10" xfId="0" applyFont="1" applyFill="1" applyBorder="1"/>
    <xf numFmtId="166" fontId="19" fillId="0" borderId="10" xfId="3" applyNumberFormat="1" applyFont="1" applyBorder="1"/>
    <xf numFmtId="43" fontId="19" fillId="0" borderId="10" xfId="47" applyFont="1" applyBorder="1"/>
    <xf numFmtId="0" fontId="18" fillId="37" borderId="10" xfId="0" applyFont="1" applyFill="1" applyBorder="1"/>
    <xf numFmtId="9" fontId="18" fillId="0" borderId="10" xfId="0" applyNumberFormat="1" applyFont="1" applyBorder="1"/>
    <xf numFmtId="10" fontId="18" fillId="0" borderId="10" xfId="0" applyNumberFormat="1" applyFont="1" applyBorder="1"/>
    <xf numFmtId="9" fontId="19" fillId="0" borderId="0" xfId="0" applyNumberFormat="1" applyFont="1"/>
    <xf numFmtId="0" fontId="30" fillId="35" borderId="10" xfId="0" applyFont="1" applyFill="1" applyBorder="1" applyAlignment="1">
      <alignment horizontal="center" vertical="center"/>
    </xf>
    <xf numFmtId="9" fontId="19" fillId="37" borderId="0" xfId="0" applyNumberFormat="1" applyFont="1" applyFill="1"/>
    <xf numFmtId="9" fontId="19" fillId="46" borderId="0" xfId="0" applyNumberFormat="1" applyFont="1" applyFill="1"/>
    <xf numFmtId="9" fontId="19" fillId="47" borderId="0" xfId="0" applyNumberFormat="1" applyFont="1" applyFill="1"/>
    <xf numFmtId="9" fontId="19" fillId="48" borderId="0" xfId="0" applyNumberFormat="1" applyFont="1" applyFill="1"/>
    <xf numFmtId="9" fontId="28" fillId="49" borderId="0" xfId="0" applyNumberFormat="1" applyFont="1" applyFill="1"/>
    <xf numFmtId="9" fontId="19" fillId="50" borderId="0" xfId="0" applyNumberFormat="1" applyFont="1" applyFill="1"/>
    <xf numFmtId="169" fontId="29" fillId="0" borderId="0" xfId="47" applyNumberFormat="1" applyFont="1"/>
    <xf numFmtId="0" fontId="29" fillId="0" borderId="0" xfId="0" applyFont="1"/>
    <xf numFmtId="168" fontId="29" fillId="0" borderId="0" xfId="46" applyNumberFormat="1" applyFont="1"/>
    <xf numFmtId="43" fontId="29" fillId="0" borderId="0" xfId="47" applyFont="1"/>
    <xf numFmtId="0" fontId="23" fillId="49" borderId="0" xfId="0" applyFont="1" applyFill="1"/>
    <xf numFmtId="0" fontId="23" fillId="35" borderId="10" xfId="0" applyFont="1" applyFill="1" applyBorder="1" applyAlignment="1">
      <alignment horizontal="center" vertical="center"/>
    </xf>
    <xf numFmtId="0" fontId="23" fillId="35" borderId="10" xfId="0" applyFont="1" applyFill="1" applyBorder="1" applyAlignment="1">
      <alignment horizontal="center" vertical="center" wrapText="1"/>
    </xf>
    <xf numFmtId="169" fontId="19" fillId="0" borderId="10" xfId="47" applyNumberFormat="1" applyFont="1" applyBorder="1"/>
    <xf numFmtId="10" fontId="0" fillId="0" borderId="0" xfId="3" applyNumberFormat="1" applyFont="1"/>
    <xf numFmtId="0" fontId="27" fillId="50" borderId="0" xfId="0" applyFont="1" applyFill="1" applyAlignment="1">
      <alignment horizontal="center"/>
    </xf>
    <xf numFmtId="0" fontId="27" fillId="48" borderId="0" xfId="0" applyFont="1" applyFill="1" applyAlignment="1">
      <alignment horizontal="center"/>
    </xf>
    <xf numFmtId="0" fontId="27" fillId="37" borderId="0" xfId="0" applyFont="1" applyFill="1" applyAlignment="1">
      <alignment horizontal="center"/>
    </xf>
    <xf numFmtId="0" fontId="27" fillId="46" borderId="0" xfId="0" applyFont="1" applyFill="1" applyAlignment="1">
      <alignment horizontal="center"/>
    </xf>
    <xf numFmtId="0" fontId="27" fillId="47" borderId="0" xfId="0" applyFont="1" applyFill="1" applyAlignment="1">
      <alignment horizontal="center"/>
    </xf>
    <xf numFmtId="0" fontId="23" fillId="36" borderId="10" xfId="0" applyFont="1" applyFill="1" applyBorder="1" applyAlignment="1">
      <alignment horizontal="center" vertical="center" wrapText="1"/>
    </xf>
    <xf numFmtId="43" fontId="23" fillId="36" borderId="10" xfId="47" applyFont="1" applyFill="1" applyBorder="1" applyAlignment="1">
      <alignment horizontal="center" vertical="center" wrapText="1"/>
    </xf>
    <xf numFmtId="0" fontId="30" fillId="35" borderId="10" xfId="0" applyFont="1" applyFill="1" applyBorder="1" applyAlignment="1">
      <alignment horizontal="center" vertical="center"/>
    </xf>
    <xf numFmtId="168" fontId="23" fillId="45" borderId="10" xfId="46" applyNumberFormat="1" applyFont="1" applyFill="1" applyBorder="1" applyAlignment="1">
      <alignment horizontal="center" vertical="center" wrapText="1"/>
    </xf>
    <xf numFmtId="0" fontId="27" fillId="34" borderId="0" xfId="0" applyFont="1" applyFill="1" applyAlignment="1">
      <alignment horizontal="center" vertical="center" wrapText="1"/>
    </xf>
    <xf numFmtId="0" fontId="27" fillId="39" borderId="0" xfId="0" applyFont="1" applyFill="1" applyAlignment="1">
      <alignment horizontal="center" vertical="center" wrapText="1"/>
    </xf>
    <xf numFmtId="0" fontId="27" fillId="40" borderId="0" xfId="0" applyFont="1" applyFill="1" applyAlignment="1">
      <alignment horizontal="center" vertical="center" wrapText="1"/>
    </xf>
    <xf numFmtId="0" fontId="27" fillId="42" borderId="0" xfId="0" applyFont="1" applyFill="1" applyAlignment="1">
      <alignment horizontal="center" vertical="center" wrapText="1"/>
    </xf>
    <xf numFmtId="0" fontId="27" fillId="44" borderId="0" xfId="0" applyFont="1" applyFill="1" applyAlignment="1">
      <alignment horizontal="center" vertical="center" wrapText="1"/>
    </xf>
    <xf numFmtId="0" fontId="25" fillId="43" borderId="12" xfId="0" applyFont="1" applyFill="1" applyBorder="1" applyAlignment="1">
      <alignment horizontal="center" vertical="center" wrapText="1"/>
    </xf>
    <xf numFmtId="0" fontId="25" fillId="43" borderId="0" xfId="0" applyFont="1" applyFill="1" applyBorder="1" applyAlignment="1">
      <alignment horizontal="center" vertical="center" wrapText="1"/>
    </xf>
    <xf numFmtId="0" fontId="23" fillId="38" borderId="10" xfId="0" applyFont="1" applyFill="1" applyBorder="1" applyAlignment="1">
      <alignment horizontal="center" vertical="center" wrapText="1"/>
    </xf>
    <xf numFmtId="14" fontId="23" fillId="38" borderId="10" xfId="0" applyNumberFormat="1" applyFont="1" applyFill="1" applyBorder="1" applyAlignment="1">
      <alignment horizontal="center" vertical="center" wrapText="1"/>
    </xf>
    <xf numFmtId="165" fontId="23" fillId="38" borderId="10" xfId="1" applyNumberFormat="1" applyFont="1" applyFill="1" applyBorder="1" applyAlignment="1">
      <alignment horizontal="center" vertical="center" wrapText="1"/>
    </xf>
    <xf numFmtId="9" fontId="23" fillId="38" borderId="10" xfId="3" applyFont="1" applyFill="1" applyBorder="1" applyAlignment="1">
      <alignment horizontal="center" vertical="center" wrapText="1"/>
    </xf>
    <xf numFmtId="0" fontId="31" fillId="0" borderId="0" xfId="0" pivotButton="1" applyFont="1"/>
    <xf numFmtId="0" fontId="31" fillId="0" borderId="0" xfId="0" applyFont="1"/>
    <xf numFmtId="170" fontId="31" fillId="0" borderId="0" xfId="0" applyNumberFormat="1" applyFont="1"/>
    <xf numFmtId="0" fontId="31" fillId="0" borderId="0" xfId="0" applyFont="1" applyAlignment="1">
      <alignment horizontal="left"/>
    </xf>
    <xf numFmtId="0" fontId="31" fillId="0" borderId="0" xfId="0" applyNumberFormat="1" applyFont="1"/>
    <xf numFmtId="0" fontId="31" fillId="0" borderId="0" xfId="0" applyFont="1" applyAlignment="1">
      <alignment horizontal="left" indent="1"/>
    </xf>
  </cellXfs>
  <cellStyles count="48">
    <cellStyle name="20% - Énfasis1" xfId="22" builtinId="30" customBuiltin="1"/>
    <cellStyle name="20% - Énfasis2" xfId="26" builtinId="34" customBuiltin="1"/>
    <cellStyle name="20% - Énfasis3" xfId="30" builtinId="38" customBuiltin="1"/>
    <cellStyle name="20% - Énfasis4" xfId="34" builtinId="42" customBuiltin="1"/>
    <cellStyle name="20% - Énfasis5" xfId="38" builtinId="46" customBuiltin="1"/>
    <cellStyle name="20% - Énfasis6" xfId="42" builtinId="50" customBuiltin="1"/>
    <cellStyle name="40% - Énfasis1" xfId="23" builtinId="31" customBuiltin="1"/>
    <cellStyle name="40% - Énfasis2" xfId="27" builtinId="35" customBuiltin="1"/>
    <cellStyle name="40% - Énfasis3" xfId="31" builtinId="39" customBuiltin="1"/>
    <cellStyle name="40% - Énfasis4" xfId="35" builtinId="43" customBuiltin="1"/>
    <cellStyle name="40% - Énfasis5" xfId="39" builtinId="47" customBuiltin="1"/>
    <cellStyle name="40% - Énfasis6" xfId="43" builtinId="51" customBuiltin="1"/>
    <cellStyle name="60% - Énfasis1" xfId="24" builtinId="32" customBuiltin="1"/>
    <cellStyle name="60% - Énfasis2" xfId="28" builtinId="36" customBuiltin="1"/>
    <cellStyle name="60% - Énfasis3" xfId="32" builtinId="40" customBuiltin="1"/>
    <cellStyle name="60% - Énfasis4" xfId="36" builtinId="44" customBuiltin="1"/>
    <cellStyle name="60% - Énfasis5" xfId="40" builtinId="48" customBuiltin="1"/>
    <cellStyle name="60% - Énfasis6" xfId="44" builtinId="52" customBuiltin="1"/>
    <cellStyle name="Bueno" xfId="9" builtinId="26" customBuiltin="1"/>
    <cellStyle name="Cálculo" xfId="14" builtinId="22" customBuiltin="1"/>
    <cellStyle name="Celda de comprobación" xfId="16" builtinId="23" customBuiltin="1"/>
    <cellStyle name="Celda vinculada" xfId="15" builtinId="24" customBuiltin="1"/>
    <cellStyle name="Encabezado 1" xfId="5" builtinId="16" customBuiltin="1"/>
    <cellStyle name="Encabezado 4" xfId="8" builtinId="19" customBuiltin="1"/>
    <cellStyle name="Énfasis1" xfId="21" builtinId="29" customBuiltin="1"/>
    <cellStyle name="Énfasis2" xfId="25" builtinId="33" customBuiltin="1"/>
    <cellStyle name="Énfasis3" xfId="29" builtinId="37" customBuiltin="1"/>
    <cellStyle name="Énfasis4" xfId="33" builtinId="41" customBuiltin="1"/>
    <cellStyle name="Énfasis5" xfId="37" builtinId="45" customBuiltin="1"/>
    <cellStyle name="Énfasis6" xfId="41" builtinId="49" customBuiltin="1"/>
    <cellStyle name="Entrada" xfId="12" builtinId="20" customBuiltin="1"/>
    <cellStyle name="Incorrecto" xfId="10" builtinId="27" customBuiltin="1"/>
    <cellStyle name="Millares" xfId="47" builtinId="3"/>
    <cellStyle name="Millares [0]" xfId="1" builtinId="6"/>
    <cellStyle name="Moneda" xfId="46" builtinId="4"/>
    <cellStyle name="Moneda [0]" xfId="2" builtinId="7"/>
    <cellStyle name="Moneda [0] 2" xfId="45" xr:uid="{00000000-0005-0000-0000-000022000000}"/>
    <cellStyle name="Neutral" xfId="11" builtinId="28" customBuiltin="1"/>
    <cellStyle name="Normal" xfId="0" builtinId="0"/>
    <cellStyle name="Notas" xfId="18" builtinId="10" customBuiltin="1"/>
    <cellStyle name="Porcentaje" xfId="3" builtinId="5"/>
    <cellStyle name="Salida" xfId="13" builtinId="21" customBuiltin="1"/>
    <cellStyle name="Texto de advertencia" xfId="17" builtinId="11" customBuiltin="1"/>
    <cellStyle name="Texto explicativo" xfId="19" builtinId="53" customBuiltin="1"/>
    <cellStyle name="Título" xfId="4" builtinId="15" customBuiltin="1"/>
    <cellStyle name="Título 2" xfId="6" builtinId="17" customBuiltin="1"/>
    <cellStyle name="Título 3" xfId="7" builtinId="18" customBuiltin="1"/>
    <cellStyle name="Total" xfId="20" builtinId="25" customBuiltin="1"/>
  </cellStyles>
  <dxfs count="26">
    <dxf>
      <numFmt numFmtId="170" formatCode="&quot;$&quot;\ #,##0.0,,"/>
    </dxf>
    <dxf>
      <numFmt numFmtId="170" formatCode="&quot;$&quot;\ #,##0.0,,"/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numFmt numFmtId="170" formatCode="&quot;$&quot;\ #,##0.0,,"/>
    </dxf>
    <dxf>
      <numFmt numFmtId="170" formatCode="&quot;$&quot;\ #,##0.0,,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2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Relationship Id="rId14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iego Fernando Betancour Palacios" refreshedDate="44638.503331134256" createdVersion="7" refreshedVersion="7" minRefreshableVersion="3" recordCount="1078" xr:uid="{029F3B09-6992-4450-82C4-AA2C93102316}">
  <cacheSource type="worksheet">
    <worksheetSource ref="A4:BM1082" sheet="EVALUACION TALLER"/>
  </cacheSource>
  <cacheFields count="65">
    <cacheField name="ID" numFmtId="169">
      <sharedItems containsSemiMixedTypes="0" containsString="0" containsNumber="1" containsInteger="1" minValue="44080" maxValue="2262802006"/>
    </cacheField>
    <cacheField name="NOMBRE" numFmtId="0">
      <sharedItems/>
    </cacheField>
    <cacheField name="consulta" numFmtId="168">
      <sharedItems/>
    </cacheField>
    <cacheField name="Rango DESC" numFmtId="168">
      <sharedItems/>
    </cacheField>
    <cacheField name="Vista" numFmtId="168">
      <sharedItems containsString="0" containsBlank="1" containsNumber="1" minValue="33" maxValue="27336200"/>
    </cacheField>
    <cacheField name="Cartera" numFmtId="168">
      <sharedItems containsSemiMixedTypes="0" containsString="0" containsNumber="1" containsInteger="1" minValue="1275950" maxValue="78834678" count="1004">
        <n v="3770983"/>
        <n v="5637299"/>
        <n v="9817662"/>
        <n v="3588806"/>
        <n v="8272347"/>
        <n v="3773364"/>
        <n v="8487882"/>
        <n v="11518438"/>
        <n v="8845406"/>
        <n v="6710900"/>
        <n v="4361762"/>
        <n v="8451806"/>
        <n v="22044801"/>
        <n v="9864327"/>
        <n v="4343592"/>
        <n v="5458200"/>
        <n v="11198759"/>
        <n v="6484222"/>
        <n v="4747575"/>
        <n v="9987753"/>
        <n v="2266671"/>
        <n v="3476835"/>
        <n v="3713227"/>
        <n v="15803899"/>
        <n v="6551074"/>
        <n v="7238727"/>
        <n v="3843729"/>
        <n v="10676433"/>
        <n v="4193802"/>
        <n v="3464276"/>
        <n v="5280527"/>
        <n v="8183308"/>
        <n v="17613677"/>
        <n v="5890597"/>
        <n v="5931627"/>
        <n v="9261187"/>
        <n v="8074994"/>
        <n v="2858927"/>
        <n v="5990072"/>
        <n v="5719768"/>
        <n v="12283389"/>
        <n v="1957735"/>
        <n v="8659904"/>
        <n v="8087901"/>
        <n v="3386115"/>
        <n v="3755033"/>
        <n v="2978642"/>
        <n v="3303526"/>
        <n v="10041483"/>
        <n v="8389940"/>
        <n v="4111496"/>
        <n v="2900000"/>
        <n v="3628831"/>
        <n v="11939478"/>
        <n v="7398253"/>
        <n v="5000000"/>
        <n v="7196898"/>
        <n v="4593733"/>
        <n v="2596142"/>
        <n v="8220269"/>
        <n v="8760391"/>
        <n v="4644809"/>
        <n v="14414761"/>
        <n v="3782262"/>
        <n v="6429591"/>
        <n v="11174933"/>
        <n v="3647838"/>
        <n v="13035123"/>
        <n v="5848041"/>
        <n v="5528980"/>
        <n v="12757334"/>
        <n v="5946352"/>
        <n v="6168601"/>
        <n v="3716464"/>
        <n v="7912094"/>
        <n v="8458985"/>
        <n v="8400000"/>
        <n v="2474222"/>
        <n v="3500000"/>
        <n v="7763302"/>
        <n v="5072155"/>
        <n v="6733513"/>
        <n v="4862353"/>
        <n v="6292968"/>
        <n v="21758343"/>
        <n v="2249535"/>
        <n v="11584276"/>
        <n v="6489877"/>
        <n v="3422473"/>
        <n v="3314238"/>
        <n v="4117731"/>
        <n v="8564474"/>
        <n v="1840000"/>
        <n v="2172371"/>
        <n v="5865827"/>
        <n v="4058299"/>
        <n v="4945947"/>
        <n v="5353791"/>
        <n v="9532954"/>
        <n v="20100541"/>
        <n v="4899435"/>
        <n v="4137698"/>
        <n v="9806537"/>
        <n v="1800000"/>
        <n v="4595869"/>
        <n v="3006484"/>
        <n v="5912999"/>
        <n v="5451074"/>
        <n v="3106641"/>
        <n v="6721672"/>
        <n v="3529642"/>
        <n v="6350577"/>
        <n v="4100804"/>
        <n v="17797258"/>
        <n v="4224113"/>
        <n v="2318555"/>
        <n v="7226969"/>
        <n v="6016514"/>
        <n v="3962324"/>
        <n v="14361575"/>
        <n v="4907643"/>
        <n v="3878400"/>
        <n v="4000000"/>
        <n v="6370041"/>
        <n v="14425923"/>
        <n v="4358650"/>
        <n v="4849987"/>
        <n v="9613956"/>
        <n v="10916478"/>
        <n v="5892965"/>
        <n v="4815924"/>
        <n v="6567991"/>
        <n v="4624605"/>
        <n v="2427146"/>
        <n v="5477744"/>
        <n v="13520952"/>
        <n v="7417125"/>
        <n v="15842926"/>
        <n v="4541670"/>
        <n v="1476624"/>
        <n v="4672154"/>
        <n v="4784284"/>
        <n v="3102245"/>
        <n v="7287400"/>
        <n v="4360777"/>
        <n v="3556695"/>
        <n v="2534101"/>
        <n v="4192650"/>
        <n v="5236769"/>
        <n v="1275950"/>
        <n v="6461985"/>
        <n v="10452564"/>
        <n v="4034727"/>
        <n v="7580414"/>
        <n v="4106967"/>
        <n v="1895568"/>
        <n v="7313026"/>
        <n v="4306528"/>
        <n v="2100479"/>
        <n v="3785186"/>
        <n v="3041926"/>
        <n v="3000000"/>
        <n v="8637309"/>
        <n v="7946959"/>
        <n v="3688000"/>
        <n v="10137606"/>
        <n v="5544883"/>
        <n v="2268389"/>
        <n v="2971273"/>
        <n v="7369041"/>
        <n v="8385254"/>
        <n v="2329329"/>
        <n v="6603691"/>
        <n v="3771982"/>
        <n v="4835704"/>
        <n v="6660227"/>
        <n v="5501332"/>
        <n v="7070966"/>
        <n v="3055767"/>
        <n v="2803292"/>
        <n v="11100862"/>
        <n v="13803272"/>
        <n v="11911314"/>
        <n v="6866626"/>
        <n v="2707411"/>
        <n v="2342184"/>
        <n v="17747345"/>
        <n v="5055598"/>
        <n v="4647425"/>
        <n v="3790245"/>
        <n v="8250757"/>
        <n v="3274731"/>
        <n v="6024560"/>
        <n v="7165424"/>
        <n v="2626452"/>
        <n v="2454750"/>
        <n v="11445353"/>
        <n v="4059967"/>
        <n v="2854869"/>
        <n v="3291064"/>
        <n v="7248891"/>
        <n v="3882749"/>
        <n v="4503369"/>
        <n v="3956319"/>
        <n v="2967755"/>
        <n v="5643892"/>
        <n v="2500000"/>
        <n v="3506397"/>
        <n v="8486246"/>
        <n v="7908419"/>
        <n v="9729560"/>
        <n v="3400000"/>
        <n v="8922986"/>
        <n v="5845572"/>
        <n v="3792749"/>
        <n v="6818690"/>
        <n v="4156172"/>
        <n v="5064466"/>
        <n v="4571575"/>
        <n v="6738018"/>
        <n v="2285476"/>
        <n v="4555501"/>
        <n v="4204787"/>
        <n v="3010000"/>
        <n v="3183624"/>
        <n v="2218704"/>
        <n v="8197857"/>
        <n v="2370000"/>
        <n v="7255249"/>
        <n v="13447619"/>
        <n v="3648883"/>
        <n v="11427715"/>
        <n v="13540750"/>
        <n v="6081770"/>
        <n v="5160852"/>
        <n v="5147528"/>
        <n v="5441515"/>
        <n v="2676790"/>
        <n v="4246372"/>
        <n v="1919242"/>
        <n v="3266600"/>
        <n v="2422922"/>
        <n v="5213263"/>
        <n v="5038189"/>
        <n v="3250844"/>
        <n v="6532610"/>
        <n v="5003669"/>
        <n v="5881215"/>
        <n v="4617022"/>
        <n v="4030354"/>
        <n v="5887278"/>
        <n v="5353574"/>
        <n v="3522671"/>
        <n v="5723463"/>
        <n v="2040000"/>
        <n v="4589513"/>
        <n v="28986061"/>
        <n v="14056288"/>
        <n v="3918421"/>
        <n v="24742845"/>
        <n v="14177515"/>
        <n v="32769404"/>
        <n v="13770413"/>
        <n v="9480001"/>
        <n v="9645285"/>
        <n v="13432810"/>
        <n v="26500082"/>
        <n v="11326167"/>
        <n v="9585373"/>
        <n v="11767844"/>
        <n v="14631069"/>
        <n v="18381855"/>
        <n v="8860911"/>
        <n v="7855320"/>
        <n v="16602077"/>
        <n v="5877208"/>
        <n v="7457271"/>
        <n v="8452637"/>
        <n v="10327814"/>
        <n v="10000000"/>
        <n v="7244173"/>
        <n v="15894003"/>
        <n v="16415299"/>
        <n v="11655188"/>
        <n v="12162105"/>
        <n v="15115976"/>
        <n v="7764381"/>
        <n v="12976923"/>
        <n v="6987230"/>
        <n v="9764902"/>
        <n v="7138393"/>
        <n v="7635242"/>
        <n v="7914039"/>
        <n v="13719973"/>
        <n v="14297858"/>
        <n v="8258819"/>
        <n v="6330109"/>
        <n v="9065140"/>
        <n v="15329616"/>
        <n v="9209288"/>
        <n v="7488678"/>
        <n v="8056498"/>
        <n v="9035250"/>
        <n v="9447485"/>
        <n v="10337174"/>
        <n v="8795696"/>
        <n v="11045498"/>
        <n v="8007052"/>
        <n v="11740311"/>
        <n v="19291033"/>
        <n v="6098456"/>
        <n v="13846841"/>
        <n v="12150010"/>
        <n v="4909695"/>
        <n v="9897495"/>
        <n v="6650994"/>
        <n v="5951914"/>
        <n v="12886556"/>
        <n v="12000000"/>
        <n v="8977117"/>
        <n v="12393704"/>
        <n v="8346992"/>
        <n v="6246408"/>
        <n v="13433648"/>
        <n v="7447624"/>
        <n v="11599881"/>
        <n v="10623616"/>
        <n v="10900006"/>
        <n v="5529299"/>
        <n v="10470262"/>
        <n v="6996078"/>
        <n v="5587087"/>
        <n v="5719207"/>
        <n v="11882610"/>
        <n v="35795072"/>
        <n v="11493054"/>
        <n v="8606517"/>
        <n v="5057003"/>
        <n v="9332298"/>
        <n v="5365707"/>
        <n v="34048052"/>
        <n v="9699527"/>
        <n v="11058523"/>
        <n v="7762322"/>
        <n v="7962970"/>
        <n v="6783646"/>
        <n v="6540002"/>
        <n v="6188776"/>
        <n v="4697545"/>
        <n v="9306755"/>
        <n v="6999224"/>
        <n v="8247467"/>
        <n v="5354820"/>
        <n v="13473335"/>
        <n v="7309167"/>
        <n v="14978125"/>
        <n v="7556712"/>
        <n v="4955291"/>
        <n v="5671665"/>
        <n v="9399808"/>
        <n v="16225198"/>
        <n v="9068131"/>
        <n v="4852155"/>
        <n v="9651600"/>
        <n v="5730735"/>
        <n v="10116781"/>
        <n v="8175004"/>
        <n v="7520805"/>
        <n v="5703563"/>
        <n v="5346720"/>
        <n v="6583498"/>
        <n v="8715711"/>
        <n v="5277718"/>
        <n v="7516091"/>
        <n v="7177379"/>
        <n v="11423276"/>
        <n v="7008685"/>
        <n v="4698714"/>
        <n v="7282266"/>
        <n v="6735991"/>
        <n v="5768591"/>
        <n v="9834503"/>
        <n v="4565390"/>
        <n v="4488484"/>
        <n v="5707068"/>
        <n v="7279623"/>
        <n v="6994562"/>
        <n v="4291578"/>
        <n v="10362379"/>
        <n v="5432677"/>
        <n v="8118543"/>
        <n v="6885214"/>
        <n v="5880280"/>
        <n v="7509043"/>
        <n v="6324710"/>
        <n v="6445355"/>
        <n v="5194028"/>
        <n v="5450001"/>
        <n v="4215935"/>
        <n v="4845987"/>
        <n v="6916595"/>
        <n v="4043468"/>
        <n v="6272018"/>
        <n v="8883341"/>
        <n v="6201873"/>
        <n v="9732298"/>
        <n v="5263423"/>
        <n v="5441003"/>
        <n v="5496316"/>
        <n v="16430108"/>
        <n v="4431077"/>
        <n v="5629028"/>
        <n v="6630000"/>
        <n v="4559798"/>
        <n v="4215506"/>
        <n v="5256234"/>
        <n v="6498145"/>
        <n v="7648868"/>
        <n v="4297763"/>
        <n v="10259185"/>
        <n v="9479663"/>
        <n v="8278328"/>
        <n v="17468904"/>
        <n v="9418047"/>
        <n v="10250000"/>
        <n v="6820113"/>
        <n v="4771143"/>
        <n v="6365296"/>
        <n v="5264031"/>
        <n v="5781171"/>
        <n v="4348194"/>
        <n v="7277656"/>
        <n v="7140987"/>
        <n v="4622729"/>
        <n v="7583190"/>
        <n v="11188468"/>
        <n v="6264565"/>
        <n v="6065190"/>
        <n v="26823242"/>
        <n v="8762792"/>
        <n v="8850910"/>
        <n v="4070181"/>
        <n v="3965419"/>
        <n v="7230032"/>
        <n v="5848400"/>
        <n v="3799421"/>
        <n v="6532161"/>
        <n v="8923475"/>
        <n v="4808479"/>
        <n v="5280538"/>
        <n v="8306819"/>
        <n v="3687481"/>
        <n v="8956577"/>
        <n v="4092392"/>
        <n v="4041240"/>
        <n v="6257434"/>
        <n v="5904168"/>
        <n v="7491584"/>
        <n v="7042498"/>
        <n v="5538835"/>
        <n v="6194359"/>
        <n v="7624285"/>
        <n v="5890477"/>
        <n v="3775118"/>
        <n v="13281990"/>
        <n v="4802451"/>
        <n v="7461765"/>
        <n v="3649115"/>
        <n v="5485539"/>
        <n v="3962672"/>
        <n v="4763378"/>
        <n v="7491888"/>
        <n v="12024774"/>
        <n v="4304662"/>
        <n v="6644298"/>
        <n v="3728009"/>
        <n v="5043403"/>
        <n v="6626666"/>
        <n v="6434143"/>
        <n v="5415117"/>
        <n v="5221334"/>
        <n v="4833351"/>
        <n v="4162710"/>
        <n v="12437427"/>
        <n v="4380198"/>
        <n v="4097771"/>
        <n v="9000000"/>
        <n v="5714502"/>
        <n v="3475103"/>
        <n v="8731717"/>
        <n v="3306380"/>
        <n v="3397123"/>
        <n v="7788979"/>
        <n v="3560676"/>
        <n v="9815150"/>
        <n v="4788128"/>
        <n v="6101370"/>
        <n v="66021825"/>
        <n v="6420067"/>
        <n v="4892234"/>
        <n v="3933371"/>
        <n v="8322113"/>
        <n v="13597043"/>
        <n v="6226957"/>
        <n v="7445396"/>
        <n v="5459269"/>
        <n v="4635589"/>
        <n v="5935688"/>
        <n v="4550721"/>
        <n v="4077283"/>
        <n v="3722625"/>
        <n v="7698521"/>
        <n v="5891403"/>
        <n v="7384990"/>
        <n v="5913089"/>
        <n v="7766258"/>
        <n v="9705486"/>
        <n v="5500000"/>
        <n v="3242183"/>
        <n v="4094423"/>
        <n v="7082230"/>
        <n v="3508445"/>
        <n v="5309851"/>
        <n v="5655015"/>
        <n v="3530991"/>
        <n v="8665676"/>
        <n v="4026935"/>
        <n v="6645660"/>
        <n v="9201123"/>
        <n v="5919360"/>
        <n v="6344326"/>
        <n v="3511620"/>
        <n v="7135221"/>
        <n v="5289365"/>
        <n v="4846409"/>
        <n v="4711936"/>
        <n v="4625348"/>
        <n v="3319362"/>
        <n v="4294583"/>
        <n v="6264245"/>
        <n v="4865138"/>
        <n v="3602435"/>
        <n v="5581197"/>
        <n v="6909782"/>
        <n v="4991425"/>
        <n v="3815218"/>
        <n v="4461495"/>
        <n v="5163906"/>
        <n v="4308679"/>
        <n v="5977854"/>
        <n v="7912699"/>
        <n v="5949808"/>
        <n v="23000000"/>
        <n v="3496798"/>
        <n v="5232813"/>
        <n v="3411622"/>
        <n v="11156834"/>
        <n v="6687080"/>
        <n v="5532255"/>
        <n v="6622528"/>
        <n v="4909505"/>
        <n v="5772517"/>
        <n v="3283273"/>
        <n v="3810705"/>
        <n v="9215498"/>
        <n v="4330345"/>
        <n v="3165048"/>
        <n v="4231629"/>
        <n v="10817995"/>
        <n v="4994574"/>
        <n v="4845973"/>
        <n v="3183866"/>
        <n v="3627900"/>
        <n v="9713724"/>
        <n v="4808004"/>
        <n v="5589667"/>
        <n v="3163409"/>
        <n v="3179183"/>
        <n v="3306618"/>
        <n v="2992167"/>
        <n v="5739550"/>
        <n v="2974686"/>
        <n v="6263107"/>
        <n v="15409185"/>
        <n v="3429766"/>
        <n v="7267875"/>
        <n v="4464355"/>
        <n v="6544356"/>
        <n v="7028438"/>
        <n v="4889762"/>
        <n v="2748680"/>
        <n v="7728984"/>
        <n v="5309522"/>
        <n v="4671998"/>
        <n v="3127584"/>
        <n v="4833827"/>
        <n v="8768802"/>
        <n v="5765684"/>
        <n v="5049327"/>
        <n v="2913243"/>
        <n v="4965828"/>
        <n v="4790114"/>
        <n v="6440105"/>
        <n v="5313769"/>
        <n v="3011380"/>
        <n v="3694624"/>
        <n v="4995835"/>
        <n v="2869775"/>
        <n v="5295166"/>
        <n v="4949983"/>
        <n v="5356005"/>
        <n v="4366006"/>
        <n v="2630542"/>
        <n v="4632900"/>
        <n v="3539089"/>
        <n v="3785147"/>
        <n v="4703604"/>
        <n v="8467993"/>
        <n v="2636972"/>
        <n v="5679524"/>
        <n v="4363978"/>
        <n v="3826367"/>
        <n v="4275623"/>
        <n v="4031736"/>
        <n v="6000000"/>
        <n v="5688168"/>
        <n v="4913004"/>
        <n v="5074610"/>
        <n v="4467797"/>
        <n v="2780082"/>
        <n v="2677408"/>
        <n v="4278092"/>
        <n v="5950000"/>
        <n v="5078763"/>
        <n v="3234768"/>
        <n v="2934782"/>
        <n v="4283035"/>
        <n v="4005921"/>
        <n v="4377405"/>
        <n v="4782959"/>
        <n v="4213204"/>
        <n v="4220696"/>
        <n v="3228874"/>
        <n v="4955546"/>
        <n v="5155516"/>
        <n v="2600000"/>
        <n v="3078045"/>
        <n v="8801610"/>
        <n v="4586954"/>
        <n v="5982682"/>
        <n v="4740369"/>
        <n v="3867980"/>
        <n v="2936655"/>
        <n v="4871124"/>
        <n v="5161472"/>
        <n v="3130066"/>
        <n v="3903187"/>
        <n v="4332998"/>
        <n v="4952484"/>
        <n v="11388624"/>
        <n v="4385458"/>
        <n v="5165595"/>
        <n v="42609776"/>
        <n v="9571144"/>
        <n v="4908831"/>
        <n v="2911661"/>
        <n v="2525029"/>
        <n v="5897919"/>
        <n v="7287892"/>
        <n v="3417879"/>
        <n v="6932575"/>
        <n v="3338197"/>
        <n v="2566640"/>
        <n v="6801734"/>
        <n v="4900322"/>
        <n v="6352967"/>
        <n v="7701176"/>
        <n v="2696296"/>
        <n v="3632101"/>
        <n v="3892928"/>
        <n v="3982796"/>
        <n v="2833290"/>
        <n v="4695094"/>
        <n v="5827801"/>
        <n v="4859057"/>
        <n v="4050650"/>
        <n v="3152941"/>
        <n v="2863876"/>
        <n v="5683450"/>
        <n v="4087499"/>
        <n v="4347530"/>
        <n v="4150749"/>
        <n v="2449656"/>
        <n v="2377603"/>
        <n v="34695367"/>
        <n v="5196412"/>
        <n v="3898659"/>
        <n v="4110134"/>
        <n v="4021733"/>
        <n v="2707558"/>
        <n v="4070527"/>
        <n v="3282082"/>
        <n v="2662094"/>
        <n v="2901383"/>
        <n v="4170804"/>
        <n v="2291153"/>
        <n v="4880000"/>
        <n v="8213181"/>
        <n v="5316288"/>
        <n v="2582999"/>
        <n v="2391167"/>
        <n v="2655526"/>
        <n v="5277270"/>
        <n v="4543188"/>
        <n v="2823538"/>
        <n v="3924609"/>
        <n v="4975055"/>
        <n v="3362421"/>
        <n v="3774085"/>
        <n v="3531315"/>
        <n v="4713142"/>
        <n v="4168385"/>
        <n v="5871759"/>
        <n v="2920708"/>
        <n v="3758969"/>
        <n v="25467538"/>
        <n v="3267178"/>
        <n v="4118598"/>
        <n v="3818511"/>
        <n v="4785713"/>
        <n v="4403010"/>
        <n v="3725586"/>
        <n v="4900000"/>
        <n v="2782053"/>
        <n v="2374204"/>
        <n v="4337627"/>
        <n v="3212276"/>
        <n v="2341077"/>
        <n v="3934272"/>
        <n v="3048391"/>
        <n v="6067656"/>
        <n v="4156540"/>
        <n v="2722913"/>
        <n v="2000000"/>
        <n v="5222335"/>
        <n v="4886660"/>
        <n v="3868542"/>
        <n v="3443612"/>
        <n v="2431812"/>
        <n v="3423646"/>
        <n v="6358333"/>
        <n v="3695854"/>
        <n v="3833551"/>
        <n v="3353634"/>
        <n v="4700000"/>
        <n v="6142992"/>
        <n v="3044074"/>
        <n v="3738779"/>
        <n v="2885702"/>
        <n v="4018886"/>
        <n v="2134290"/>
        <n v="3193608"/>
        <n v="3791281"/>
        <n v="3113251"/>
        <n v="3612037"/>
        <n v="4437141"/>
        <n v="3016141"/>
        <n v="2205935"/>
        <n v="2085055"/>
        <n v="4838318"/>
        <n v="4807945"/>
        <n v="5870680"/>
        <n v="4500000"/>
        <n v="4321763"/>
        <n v="2319830"/>
        <n v="10942384"/>
        <n v="3376288"/>
        <n v="2910566"/>
        <n v="7593316"/>
        <n v="3262110"/>
        <n v="2371378"/>
        <n v="4895087"/>
        <n v="2106970"/>
        <n v="5233588"/>
        <n v="3715251"/>
        <n v="2831857"/>
        <n v="7000000"/>
        <n v="3157964"/>
        <n v="3844557"/>
        <n v="2312173"/>
        <n v="2845358"/>
        <n v="2596048"/>
        <n v="3568209"/>
        <n v="2720738"/>
        <n v="6575510"/>
        <n v="4205437"/>
        <n v="4129414"/>
        <n v="4200000"/>
        <n v="2969765"/>
        <n v="9799473"/>
        <n v="7630690"/>
        <n v="7853029"/>
        <n v="4162060"/>
        <n v="2274927"/>
        <n v="2212116"/>
        <n v="5828248"/>
        <n v="3023223"/>
        <n v="2183437"/>
        <n v="3686700"/>
        <n v="5901997"/>
        <n v="2073958"/>
        <n v="4542741"/>
        <n v="5356914"/>
        <n v="6847982"/>
        <n v="2591387"/>
        <n v="6781370"/>
        <n v="4658235"/>
        <n v="2395703"/>
        <n v="5857495"/>
        <n v="6109358"/>
        <n v="3283053"/>
        <n v="3506368"/>
        <n v="1991691"/>
        <n v="3465448"/>
        <n v="6388323"/>
        <n v="2296248"/>
        <n v="3642808"/>
        <n v="3367899"/>
        <n v="2419117"/>
        <n v="6376668"/>
        <n v="2980544"/>
        <n v="4381732"/>
        <n v="2931342"/>
        <n v="8751630"/>
        <n v="6319149"/>
        <n v="2645183"/>
        <n v="3861893"/>
        <n v="4202499"/>
        <n v="2038642"/>
        <n v="3193144"/>
        <n v="5759568"/>
        <n v="3645613"/>
        <n v="2737978"/>
        <n v="3688721"/>
        <n v="8425822"/>
        <n v="1947339"/>
        <n v="3009466"/>
        <n v="3370563"/>
        <n v="6819757"/>
        <n v="4044886"/>
        <n v="8669040"/>
        <n v="2818874"/>
        <n v="2710070"/>
        <n v="4818216"/>
        <n v="2386438"/>
        <n v="3223145"/>
        <n v="2532882"/>
        <n v="2356264"/>
        <n v="2246996"/>
        <n v="4976370"/>
        <n v="5079173"/>
        <n v="7292811"/>
        <n v="3700702"/>
        <n v="5844410"/>
        <n v="3300000"/>
        <n v="1950897"/>
        <n v="3126835"/>
        <n v="14125697"/>
        <n v="2729424"/>
        <n v="2473051"/>
        <n v="2381973"/>
        <n v="2894024"/>
        <n v="2822123"/>
        <n v="2045334"/>
        <n v="2212141"/>
        <n v="14174669"/>
        <n v="5387955"/>
        <n v="5517147"/>
        <n v="4925789"/>
        <n v="2185009"/>
        <n v="3460000"/>
        <n v="2988585"/>
        <n v="2604462"/>
        <n v="3559688"/>
        <n v="5420257"/>
        <n v="2490602"/>
        <n v="4911418"/>
        <n v="6086286"/>
        <n v="3176980"/>
        <n v="3645253"/>
        <n v="2588163"/>
        <n v="8319805"/>
        <n v="2786437"/>
        <n v="12501331"/>
        <n v="5089305"/>
        <n v="3558956"/>
        <n v="2836556"/>
        <n v="2553487"/>
        <n v="1833843"/>
        <n v="1801681"/>
        <n v="2409668"/>
        <n v="1812279"/>
        <n v="2082259"/>
        <n v="3275538"/>
        <n v="9657008"/>
        <n v="2790823"/>
        <n v="2024187"/>
        <n v="2587168"/>
        <n v="3561305"/>
        <n v="2684162"/>
        <n v="3895321"/>
        <n v="2702520"/>
        <n v="5177499"/>
        <n v="4310634"/>
        <n v="2131365"/>
        <n v="1687150"/>
        <n v="5022235"/>
        <n v="21539203"/>
        <n v="1887481"/>
        <n v="1700435"/>
        <n v="2086692"/>
        <n v="1777296"/>
        <n v="3048596"/>
        <n v="78834678"/>
        <n v="2320422"/>
        <n v="1848594"/>
        <n v="19080371"/>
        <n v="2062874"/>
        <n v="4902279"/>
        <n v="2701031"/>
        <n v="7583768"/>
        <n v="2367679"/>
        <n v="5798492"/>
        <n v="1864957"/>
        <n v="5006676"/>
        <n v="5649803"/>
        <n v="2833710"/>
        <n v="2662141"/>
        <n v="2032358"/>
        <n v="2003233"/>
        <n v="2666450"/>
        <n v="7313541"/>
        <n v="5962782"/>
        <n v="4528947"/>
        <n v="3593638"/>
        <n v="4091254"/>
        <n v="2122238"/>
        <n v="3736813"/>
        <n v="3326619"/>
        <n v="4292582"/>
        <n v="4379556"/>
        <n v="5096896"/>
        <n v="3171447"/>
        <n v="4197240"/>
        <n v="4605687"/>
        <n v="1615411"/>
        <n v="19076768"/>
        <n v="3832579"/>
        <n v="1581200"/>
        <n v="8273425"/>
        <n v="2372927"/>
        <n v="2449665"/>
        <n v="2703086"/>
        <n v="1828554"/>
        <n v="3282602"/>
        <n v="2598205"/>
        <n v="4402564"/>
        <n v="2131530"/>
        <n v="2567278"/>
        <n v="1520000"/>
        <n v="4400000"/>
        <n v="1402204"/>
        <n v="2251775"/>
        <n v="1560846"/>
        <n v="2471988"/>
        <n v="3250739"/>
        <n v="2653225"/>
        <n v="3237954"/>
        <n v="1598696"/>
        <n v="1471551"/>
        <n v="3762150"/>
        <n v="1997212"/>
        <n v="2972200"/>
        <n v="4160177"/>
        <n v="2637997"/>
        <n v="1933471"/>
        <n v="1711377"/>
        <n v="36047451"/>
        <n v="1740298"/>
        <n v="3121440"/>
        <n v="3035762"/>
        <n v="2652909"/>
        <n v="2262820"/>
        <n v="1860567"/>
        <n v="1531428"/>
        <n v="3385305"/>
        <n v="1530123"/>
        <n v="2787528"/>
        <n v="3029650"/>
        <n v="6545105"/>
        <n v="3170539"/>
        <n v="4803135"/>
        <n v="4881907"/>
        <n v="1966175"/>
      </sharedItems>
    </cacheField>
    <cacheField name="Descub" numFmtId="168">
      <sharedItems containsSemiMixedTypes="0" containsString="0" containsNumber="1" containsInteger="1" minValue="0" maxValue="78071517"/>
    </cacheField>
    <cacheField name="VaR" numFmtId="168">
      <sharedItems containsSemiMixedTypes="0" containsString="0" containsNumber="1" containsInteger="1" minValue="0" maxValue="52998732"/>
    </cacheField>
    <cacheField name="INT" numFmtId="168">
      <sharedItems containsMixedTypes="1" containsNumber="1" containsInteger="1" minValue="51000" maxValue="66022000"/>
    </cacheField>
    <cacheField name="Cuota cartera" numFmtId="168">
      <sharedItems containsSemiMixedTypes="0" containsString="0" containsNumber="1" minValue="37941" maxValue="1379762"/>
    </cacheField>
    <cacheField name="Deterioro" numFmtId="168">
      <sharedItems containsSemiMixedTypes="0" containsString="0" containsNumber="1" containsInteger="1" minValue="0" maxValue="499705"/>
    </cacheField>
    <cacheField name="Garantia" numFmtId="168">
      <sharedItems containsSemiMixedTypes="0" containsString="0" containsNumber="1" minValue="0" maxValue="80000000"/>
    </cacheField>
    <cacheField name="Ap + Ahp" numFmtId="168">
      <sharedItems containsSemiMixedTypes="0" containsString="0" containsNumber="1" containsInteger="1" minValue="0" maxValue="17232405"/>
    </cacheField>
    <cacheField name="Ingresos" numFmtId="168">
      <sharedItems containsSemiMixedTypes="0" containsString="0" containsNumber="1" containsInteger="1" minValue="1000000" maxValue="36000000"/>
    </cacheField>
    <cacheField name="Cuota externa minima probable" numFmtId="168">
      <sharedItems containsSemiMixedTypes="0" containsString="0" containsNumber="1" minValue="0" maxValue="7709086.7452647267"/>
    </cacheField>
    <cacheField name="Ext" numFmtId="168">
      <sharedItems containsSemiMixedTypes="0" containsString="0" containsNumber="1" containsInteger="1" minValue="0" maxValue="693828000"/>
    </cacheField>
    <cacheField name="Ext &gt;=C" numFmtId="168">
      <sharedItems containsSemiMixedTypes="0" containsString="0" containsNumber="1" containsInteger="1" minValue="0" maxValue="79071000"/>
    </cacheField>
    <cacheField name="MPIO" numFmtId="0">
      <sharedItems containsSemiMixedTypes="0" containsString="0" containsNumber="1" containsInteger="1" minValue="5001" maxValue="76892"/>
    </cacheField>
    <cacheField name="CLASE G" numFmtId="0">
      <sharedItems/>
    </cacheField>
    <cacheField name="REC" numFmtId="0">
      <sharedItems/>
    </cacheField>
    <cacheField name="CAL" numFmtId="0">
      <sharedItems count="4">
        <s v="A"/>
        <s v="B"/>
        <s v="D"/>
        <s v="C"/>
      </sharedItems>
    </cacheField>
    <cacheField name="TIPO MODIF" numFmtId="0">
      <sharedItems containsSemiMixedTypes="0" containsString="0" containsNumber="1" containsInteger="1" minValue="2" maxValue="4"/>
    </cacheField>
    <cacheField name="Mora Cartera" numFmtId="0">
      <sharedItems containsSemiMixedTypes="0" containsString="0" containsNumber="1" containsInteger="1" minValue="0" maxValue="90"/>
    </cacheField>
    <cacheField name="Mora aportes" numFmtId="0">
      <sharedItems containsSemiMixedTypes="0" containsString="0" containsNumber="1" containsInteger="1" minValue="0" maxValue="999"/>
    </cacheField>
    <cacheField name="ANT" numFmtId="43">
      <sharedItems containsSemiMixedTypes="0" containsString="0" containsNumber="1" minValue="1.643835616438356E-2" maxValue="21.895890410958906"/>
    </cacheField>
    <cacheField name="EDAD" numFmtId="43">
      <sharedItems containsSemiMixedTypes="0" containsString="0" containsNumber="1" minValue="20.339726027397262" maxValue="64.835616438356169"/>
    </cacheField>
    <cacheField name="GEN" numFmtId="0">
      <sharedItems containsSemiMixedTypes="0" containsString="0" containsNumber="1" containsInteger="1" minValue="1" maxValue="2"/>
    </cacheField>
    <cacheField name="ESC" numFmtId="0">
      <sharedItems containsSemiMixedTypes="0" containsString="0" containsNumber="1" containsInteger="1" minValue="0" maxValue="7"/>
    </cacheField>
    <cacheField name="ESTR" numFmtId="0">
      <sharedItems containsSemiMixedTypes="0" containsString="0" containsNumber="1" containsInteger="1" minValue="1" maxValue="6"/>
    </cacheField>
    <cacheField name="ING" numFmtId="0">
      <sharedItems containsSemiMixedTypes="0" containsString="0" containsNumber="1" containsInteger="1" minValue="2" maxValue="11"/>
    </cacheField>
    <cacheField name="E. CIV" numFmtId="0">
      <sharedItems containsSemiMixedTypes="0" containsString="0" containsNumber="1" containsInteger="1" minValue="1" maxValue="6"/>
    </cacheField>
    <cacheField name="peor cal ext" numFmtId="168">
      <sharedItems/>
    </cacheField>
    <cacheField name="Carga" numFmtId="166">
      <sharedItems containsSemiMixedTypes="0" containsString="0" containsNumber="1" minValue="1.2647E-2" maxValue="1.4387636251169509"/>
    </cacheField>
    <cacheField name="Endeudamiento" numFmtId="43">
      <sharedItems containsSemiMixedTypes="0" containsString="0" containsNumber="1" minValue="0.5800993333333333" maxValue="101.31331"/>
    </cacheField>
    <cacheField name="Captac / Ingresos" numFmtId="43">
      <sharedItems containsSemiMixedTypes="0" containsString="0" containsNumber="1" minValue="0" maxValue="10.798089333333333"/>
    </cacheField>
    <cacheField name="Desc" numFmtId="43">
      <sharedItems containsSemiMixedTypes="0" containsString="0" containsNumber="1" minValue="0" maxValue="20.607954666666668"/>
    </cacheField>
    <cacheField name="VaR2" numFmtId="43">
      <sharedItems containsSemiMixedTypes="0" containsString="0" containsNumber="1" minValue="0" maxValue="7.6990766666666666"/>
    </cacheField>
    <cacheField name="Ext &gt;=C2" numFmtId="43">
      <sharedItems containsSemiMixedTypes="0" containsString="0" containsNumber="1" minValue="0" maxValue="46.692"/>
    </cacheField>
    <cacheField name="Carga2" numFmtId="43">
      <sharedItems containsSemiMixedTypes="0" containsString="0" containsNumber="1" minValue="0" maxValue="0.4"/>
    </cacheField>
    <cacheField name="ING2" numFmtId="43">
      <sharedItems containsSemiMixedTypes="0" containsString="0" containsNumber="1" minValue="0" maxValue="0.32"/>
    </cacheField>
    <cacheField name="ESC2" numFmtId="43">
      <sharedItems containsSemiMixedTypes="0" containsString="0" containsNumber="1" minValue="0" maxValue="0.05"/>
    </cacheField>
    <cacheField name="End" numFmtId="43">
      <sharedItems containsSemiMixedTypes="0" containsString="0" containsNumber="1" minValue="0" maxValue="0.4"/>
    </cacheField>
    <cacheField name="Captac / Ingresos2" numFmtId="43">
      <sharedItems containsSemiMixedTypes="0" containsString="0" containsNumber="1" minValue="0" maxValue="0.4"/>
    </cacheField>
    <cacheField name="ESTR2" numFmtId="43">
      <sharedItems containsSemiMixedTypes="0" containsString="0" containsNumber="1" minValue="0" maxValue="0.05"/>
    </cacheField>
    <cacheField name="E. CIV2" numFmtId="43">
      <sharedItems containsSemiMixedTypes="0" containsString="0" containsNumber="1" minValue="0" maxValue="0.05"/>
    </cacheField>
    <cacheField name="EDAD2" numFmtId="43">
      <sharedItems containsSemiMixedTypes="0" containsString="0" containsNumber="1" minValue="0.01" maxValue="0.05"/>
    </cacheField>
    <cacheField name="CLASE G2" numFmtId="43">
      <sharedItems containsSemiMixedTypes="0" containsString="0" containsNumber="1" minValue="0" maxValue="0.25"/>
    </cacheField>
    <cacheField name="Desc2" numFmtId="43">
      <sharedItems containsSemiMixedTypes="0" containsString="0" containsNumber="1" minValue="0" maxValue="0.25"/>
    </cacheField>
    <cacheField name="VaR3" numFmtId="43">
      <sharedItems containsSemiMixedTypes="0" containsString="0" containsNumber="1" minValue="0" maxValue="0.25"/>
    </cacheField>
    <cacheField name="REC2" numFmtId="43">
      <sharedItems containsSemiMixedTypes="0" containsString="0" containsNumber="1" minValue="0" maxValue="0.25"/>
    </cacheField>
    <cacheField name="Mora Cartera2" numFmtId="43">
      <sharedItems containsSemiMixedTypes="0" containsString="0" containsNumber="1" minValue="0" maxValue="0.15000000000000002"/>
    </cacheField>
    <cacheField name="Mora aportes2" numFmtId="43">
      <sharedItems containsSemiMixedTypes="0" containsString="0" containsNumber="1" minValue="0" maxValue="0.25"/>
    </cacheField>
    <cacheField name="CAL2" numFmtId="43">
      <sharedItems containsSemiMixedTypes="0" containsString="0" containsNumber="1" minValue="0" maxValue="0.25"/>
    </cacheField>
    <cacheField name="ANT2" numFmtId="43">
      <sharedItems containsSemiMixedTypes="0" containsString="0" containsNumber="1" minValue="0" maxValue="0.05"/>
    </cacheField>
    <cacheField name="GEN2" numFmtId="43">
      <sharedItems containsSemiMixedTypes="0" containsString="0" containsNumber="1" minValue="0" maxValue="0.05"/>
    </cacheField>
    <cacheField name="TIPO MODIF2" numFmtId="43">
      <sharedItems containsSemiMixedTypes="0" containsString="0" containsNumber="1" minValue="0" maxValue="0.35000000000000003"/>
    </cacheField>
    <cacheField name="peor cal ext2" numFmtId="43">
      <sharedItems containsSemiMixedTypes="0" containsString="0" containsNumber="1" minValue="0" maxValue="0.5"/>
    </cacheField>
    <cacheField name="Ext &gt;=C3" numFmtId="43">
      <sharedItems containsSemiMixedTypes="0" containsString="0" containsNumber="1" minValue="0" maxValue="0.5"/>
    </cacheField>
    <cacheField name="NOTA" numFmtId="43">
      <sharedItems containsSemiMixedTypes="0" containsString="0" containsNumber="1" minValue="0.87000000000000022" maxValue="3.1799999999999997"/>
    </cacheField>
    <cacheField name="NIVEL RIESGO" numFmtId="43">
      <sharedItems/>
    </cacheField>
    <cacheField name="REC3" numFmtId="43">
      <sharedItems/>
    </cacheField>
    <cacheField name="RECAL" numFmtId="43">
      <sharedItems count="4">
        <s v="B"/>
        <s v="A"/>
        <s v="D"/>
        <s v="C"/>
      </sharedItems>
    </cacheField>
    <cacheField name="PEOR EXT" numFmtId="43">
      <sharedItems/>
    </cacheField>
    <cacheField name="VAR4" numFmtId="169">
      <sharedItems containsSemiMixedTypes="0" containsString="0" containsNumber="1" containsInteger="1" minValue="0" maxValue="52998732"/>
    </cacheField>
    <cacheField name="Ext &gt;=C4" numFmtId="169">
      <sharedItems containsSemiMixedTypes="0" containsString="0" containsNumber="1" containsInteger="1" minValue="0" maxValue="79071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iego Fernando Betancour Palacios" refreshedDate="44638.620375578706" createdVersion="7" refreshedVersion="7" minRefreshableVersion="3" recordCount="4213" xr:uid="{781D9AAA-3E19-4808-92AA-2E801DFB30BB}">
  <cacheSource type="worksheet">
    <worksheetSource ref="A1:AB4214" sheet="data"/>
  </cacheSource>
  <cacheFields count="28">
    <cacheField name="ID" numFmtId="169">
      <sharedItems containsSemiMixedTypes="0" containsString="0" containsNumber="1" containsInteger="1" minValue="40686" maxValue="2262802006"/>
    </cacheField>
    <cacheField name="NOMBRE" numFmtId="0">
      <sharedItems/>
    </cacheField>
    <cacheField name="consulta" numFmtId="168">
      <sharedItems count="5">
        <s v="3. Sin Externa"/>
        <s v="1. SI"/>
        <s v="5. Sin cartera"/>
        <s v="4. NC"/>
        <s v="2. INC"/>
      </sharedItems>
    </cacheField>
    <cacheField name="Rango DESC" numFmtId="168">
      <sharedItems count="9">
        <s v="5. &gt;$2-$5 MM"/>
        <s v="6. &gt;$5-$10 MM"/>
        <s v="4. &gt;$1-$2 MM"/>
        <s v="3. Hasta $1 MM"/>
        <s v="7. &gt;$10 MM"/>
        <s v="2. Sin desc"/>
        <s v="9. Ex Asociados"/>
        <s v="1. Sin Cartera"/>
        <s v="8. Ahorrador"/>
      </sharedItems>
    </cacheField>
    <cacheField name="Vista" numFmtId="168">
      <sharedItems containsString="0" containsBlank="1" containsNumber="1" minValue="3" maxValue="249675464"/>
    </cacheField>
    <cacheField name="Cartera" numFmtId="168">
      <sharedItems containsString="0" containsBlank="1" containsNumber="1" containsInteger="1" minValue="546" maxValue="99454756"/>
    </cacheField>
    <cacheField name="Descub" numFmtId="168">
      <sharedItems containsSemiMixedTypes="0" containsString="0" containsNumber="1" containsInteger="1" minValue="0" maxValue="88610463"/>
    </cacheField>
    <cacheField name="Cuota cartera" numFmtId="168">
      <sharedItems containsString="0" containsBlank="1" containsNumber="1" minValue="0" maxValue="1598799"/>
    </cacheField>
    <cacheField name="Deterioro" numFmtId="168">
      <sharedItems containsString="0" containsBlank="1" containsNumber="1" containsInteger="1" minValue="0" maxValue="499705"/>
    </cacheField>
    <cacheField name="Garantia" numFmtId="168">
      <sharedItems containsString="0" containsBlank="1" containsNumber="1" minValue="0" maxValue="100000000"/>
    </cacheField>
    <cacheField name="Ap + Ahp" numFmtId="168">
      <sharedItems containsSemiMixedTypes="0" containsString="0" containsNumber="1" containsInteger="1" minValue="0" maxValue="17232405"/>
    </cacheField>
    <cacheField name="CLASE G" numFmtId="0">
      <sharedItems/>
    </cacheField>
    <cacheField name="REC" numFmtId="0">
      <sharedItems/>
    </cacheField>
    <cacheField name="CAL" numFmtId="0">
      <sharedItems/>
    </cacheField>
    <cacheField name="TIPO MODIF" numFmtId="0">
      <sharedItems containsSemiMixedTypes="0" containsString="0" containsNumber="1" containsInteger="1" minValue="2" maxValue="4"/>
    </cacheField>
    <cacheField name="Mora Cartera" numFmtId="0">
      <sharedItems containsSemiMixedTypes="0" containsString="0" containsNumber="1" containsInteger="1" minValue="0" maxValue="420"/>
    </cacheField>
    <cacheField name="Mora aportes" numFmtId="0">
      <sharedItems containsSemiMixedTypes="0" containsString="0" containsNumber="1" containsInteger="1" minValue="0" maxValue="999"/>
    </cacheField>
    <cacheField name="MPIO" numFmtId="0">
      <sharedItems containsSemiMixedTypes="0" containsString="0" containsNumber="1" containsInteger="1" minValue="5001" maxValue="76892"/>
    </cacheField>
    <cacheField name="ANT" numFmtId="0">
      <sharedItems containsSemiMixedTypes="0" containsString="0" containsNumber="1" minValue="0" maxValue="25.92876712328767"/>
    </cacheField>
    <cacheField name="EDAD" numFmtId="0">
      <sharedItems containsSemiMixedTypes="0" containsString="0" containsNumber="1" minValue="18.693150684931506" maxValue="70.493150684931507"/>
    </cacheField>
    <cacheField name="GEN" numFmtId="0">
      <sharedItems containsSemiMixedTypes="0" containsString="0" containsNumber="1" containsInteger="1" minValue="1" maxValue="2"/>
    </cacheField>
    <cacheField name="ESC" numFmtId="0">
      <sharedItems containsSemiMixedTypes="0" containsString="0" containsNumber="1" containsInteger="1" minValue="0" maxValue="8"/>
    </cacheField>
    <cacheField name="ESTR" numFmtId="0">
      <sharedItems containsSemiMixedTypes="0" containsString="0" containsNumber="1" containsInteger="1" minValue="0" maxValue="6"/>
    </cacheField>
    <cacheField name="ING" numFmtId="0">
      <sharedItems containsSemiMixedTypes="0" containsString="0" containsNumber="1" containsInteger="1" minValue="1" maxValue="11"/>
    </cacheField>
    <cacheField name="E. CIV" numFmtId="0">
      <sharedItems containsSemiMixedTypes="0" containsString="0" containsNumber="1" containsInteger="1" minValue="1" maxValue="7"/>
    </cacheField>
    <cacheField name="Cuota externa minima probable" numFmtId="168">
      <sharedItems containsSemiMixedTypes="0" containsString="0" containsNumber="1" minValue="0" maxValue="7709086.7452647267"/>
    </cacheField>
    <cacheField name="Ext" numFmtId="168">
      <sharedItems containsSemiMixedTypes="0" containsString="0" containsNumber="1" containsInteger="1" minValue="0" maxValue="693828000"/>
    </cacheField>
    <cacheField name="Ext &gt;=C" numFmtId="168">
      <sharedItems containsSemiMixedTypes="0" containsString="0" containsNumber="1" containsInteger="1" minValue="0" maxValue="79071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78">
  <r>
    <n v="2046600402"/>
    <s v="DAVID MUNERA MAURICIO ANDRES"/>
    <s v="1. SI"/>
    <s v="5. &gt;$2-$5 MM"/>
    <m/>
    <x v="0"/>
    <n v="2262863"/>
    <n v="2262863"/>
    <n v="3771000"/>
    <n v="131280"/>
    <n v="0"/>
    <n v="0"/>
    <n v="1508120"/>
    <n v="1000000"/>
    <n v="987914.29500910442"/>
    <n v="70038000"/>
    <n v="70038000"/>
    <n v="11001"/>
    <s v="9- Otras garantías (no admisible)"/>
    <s v="LBZ"/>
    <x v="0"/>
    <n v="4"/>
    <n v="0"/>
    <n v="0"/>
    <n v="3.8575342465753426"/>
    <n v="35.657534246575345"/>
    <n v="1"/>
    <n v="2"/>
    <n v="1"/>
    <n v="2"/>
    <n v="3"/>
    <s v="E"/>
    <n v="0.74612953000606974"/>
    <n v="49.20598866666667"/>
    <n v="1.0054133333333333"/>
    <n v="1.5085753333333334"/>
    <n v="1.5085753333333334"/>
    <n v="46.692"/>
    <n v="0.24"/>
    <n v="0.32"/>
    <n v="0.04"/>
    <n v="0.4"/>
    <n v="0.32"/>
    <n v="0.05"/>
    <n v="0.02"/>
    <n v="0.03"/>
    <n v="0.25"/>
    <n v="0.2"/>
    <n v="0.2"/>
    <n v="0"/>
    <n v="0"/>
    <n v="0"/>
    <n v="0"/>
    <n v="0.04"/>
    <n v="0.05"/>
    <n v="0"/>
    <n v="0.5"/>
    <n v="0.5"/>
    <n v="3.16"/>
    <s v="5. Crítico"/>
    <s v="LBZ"/>
    <x v="0"/>
    <s v="E"/>
    <n v="2262863"/>
    <n v="70038000"/>
  </r>
  <r>
    <n v="24846280"/>
    <s v="RUEDA PALACIOS JORGE ENRIQUE"/>
    <s v="1. SI"/>
    <s v="5. &gt;$2-$5 MM"/>
    <m/>
    <x v="1"/>
    <n v="3893679"/>
    <n v="3893679"/>
    <n v="5637000"/>
    <n v="175385"/>
    <n v="0"/>
    <n v="0"/>
    <n v="1743620"/>
    <n v="1000000"/>
    <n v="1349125.7520892925"/>
    <n v="60650000"/>
    <n v="60650000"/>
    <n v="68307"/>
    <s v="9- Otras garantías (no admisible)"/>
    <s v="LBZ"/>
    <x v="0"/>
    <n v="4"/>
    <n v="0"/>
    <n v="0"/>
    <n v="4.5753424657534243"/>
    <n v="41.364383561643834"/>
    <n v="1"/>
    <n v="2"/>
    <n v="3"/>
    <n v="2"/>
    <n v="2"/>
    <s v="E"/>
    <n v="1.0163405013928617"/>
    <n v="44.191532666666667"/>
    <n v="1.1624133333333333"/>
    <n v="2.5957859999999999"/>
    <n v="2.5957859999999999"/>
    <n v="40.43333333333333"/>
    <n v="0.4"/>
    <n v="0.32"/>
    <n v="0.04"/>
    <n v="0.4"/>
    <n v="0.32"/>
    <n v="0.03"/>
    <n v="0.01"/>
    <n v="0.03"/>
    <n v="0.25"/>
    <n v="0.15000000000000002"/>
    <n v="0.15000000000000002"/>
    <n v="0"/>
    <n v="0"/>
    <n v="0"/>
    <n v="0"/>
    <n v="0.03"/>
    <n v="0.05"/>
    <n v="0"/>
    <n v="0.5"/>
    <n v="0.5"/>
    <n v="3.1799999999999997"/>
    <s v="5. Crítico"/>
    <s v="LBZ"/>
    <x v="0"/>
    <s v="E"/>
    <n v="3893679"/>
    <n v="60650000"/>
  </r>
  <r>
    <n v="4468026"/>
    <s v="ZAMORA DELGADO PAULO CESAR"/>
    <s v="1. SI"/>
    <s v="6. &gt;$5-$10 MM"/>
    <n v="997042"/>
    <x v="2"/>
    <n v="6698991"/>
    <n v="3698991"/>
    <n v="9818000"/>
    <n v="322338"/>
    <n v="0"/>
    <n v="3000000"/>
    <n v="3118671"/>
    <n v="1000000"/>
    <n v="595688.90754405793"/>
    <n v="58731000"/>
    <n v="58731000"/>
    <n v="76130"/>
    <s v="6- pignoración"/>
    <s v="LBZ"/>
    <x v="0"/>
    <n v="4"/>
    <n v="0"/>
    <n v="0"/>
    <n v="1.8438356164383563"/>
    <n v="46.361643835616441"/>
    <n v="1"/>
    <n v="2"/>
    <n v="2"/>
    <n v="2"/>
    <n v="3"/>
    <s v="D"/>
    <n v="0.61201793836270524"/>
    <n v="45.699108000000003"/>
    <n v="2.7438086666666668"/>
    <n v="4.4659940000000002"/>
    <n v="2.4659939999999998"/>
    <n v="39.154000000000003"/>
    <n v="0.16"/>
    <n v="0.32"/>
    <n v="0.04"/>
    <n v="0.4"/>
    <n v="0.24"/>
    <n v="0.04"/>
    <n v="0.02"/>
    <n v="0.02"/>
    <n v="0.15000000000000002"/>
    <n v="0.05"/>
    <n v="0.15000000000000002"/>
    <n v="0"/>
    <n v="0"/>
    <n v="0"/>
    <n v="0"/>
    <n v="0.05"/>
    <n v="0.05"/>
    <n v="0"/>
    <n v="0.5"/>
    <n v="0.5"/>
    <n v="2.6900000000000004"/>
    <s v="4. Alto"/>
    <s v="LBZ"/>
    <x v="0"/>
    <s v="D"/>
    <n v="3698991"/>
    <n v="58731000"/>
  </r>
  <r>
    <n v="26828484"/>
    <s v="HURTADO RIASCOS MARIA DORIS"/>
    <s v="1. SI"/>
    <s v="5. &gt;$2-$5 MM"/>
    <m/>
    <x v="3"/>
    <n v="3479782"/>
    <n v="1560524"/>
    <n v="3589000"/>
    <n v="160246"/>
    <n v="0"/>
    <n v="1919258"/>
    <n v="109024"/>
    <n v="1000000"/>
    <n v="626140.28531083954"/>
    <n v="54325000"/>
    <n v="54325000"/>
    <n v="76130"/>
    <s v="6- pignoración"/>
    <s v="LBZ"/>
    <x v="0"/>
    <n v="4"/>
    <n v="0"/>
    <n v="0"/>
    <n v="0.32328767123287672"/>
    <n v="48.769863013698632"/>
    <n v="2"/>
    <n v="2"/>
    <n v="2"/>
    <n v="2"/>
    <n v="1"/>
    <s v="E"/>
    <n v="0.52425752354055966"/>
    <n v="38.609203999999998"/>
    <n v="7.2682666666666673E-2"/>
    <n v="2.3198546666666666"/>
    <n v="1.0403493333333333"/>
    <n v="36.216666666666669"/>
    <n v="0.08"/>
    <n v="0.32"/>
    <n v="0.04"/>
    <n v="0.4"/>
    <n v="0.4"/>
    <n v="0.04"/>
    <n v="0.03"/>
    <n v="0.02"/>
    <n v="0.15000000000000002"/>
    <n v="0.15000000000000002"/>
    <n v="0.2"/>
    <n v="0"/>
    <n v="0"/>
    <n v="0"/>
    <n v="0"/>
    <n v="0.05"/>
    <n v="0"/>
    <n v="0"/>
    <n v="0.5"/>
    <n v="0.5"/>
    <n v="2.8800000000000003"/>
    <s v="4. Alto"/>
    <s v="LBZ"/>
    <x v="1"/>
    <s v="E"/>
    <n v="1560524"/>
    <n v="54325000"/>
  </r>
  <r>
    <n v="4288200"/>
    <s v="CEBALLOS VARELA CIR ALFREDO"/>
    <s v="1. SI"/>
    <s v="6. &gt;$5-$10 MM"/>
    <n v="516139"/>
    <x v="4"/>
    <n v="5977100"/>
    <n v="5045100"/>
    <n v="8273000"/>
    <n v="352339"/>
    <n v="0"/>
    <n v="932000"/>
    <n v="2295247"/>
    <n v="1000000"/>
    <n v="935568.4218805834"/>
    <n v="57219000"/>
    <n v="53536000"/>
    <n v="76130"/>
    <s v="6- pignoración"/>
    <s v="LBZ"/>
    <x v="0"/>
    <n v="4"/>
    <n v="0"/>
    <n v="0"/>
    <n v="3.8465753424657536"/>
    <n v="52.123287671232873"/>
    <n v="1"/>
    <n v="2"/>
    <n v="3"/>
    <n v="2"/>
    <n v="4"/>
    <s v="E"/>
    <n v="0.85860494792038888"/>
    <n v="43.660898000000003"/>
    <n v="1.8742573333333334"/>
    <n v="3.9847333333333332"/>
    <n v="3.3633999999999999"/>
    <n v="35.690666666666665"/>
    <n v="0.32"/>
    <n v="0.32"/>
    <n v="0.04"/>
    <n v="0.4"/>
    <n v="0.32"/>
    <n v="0.03"/>
    <n v="0.05"/>
    <n v="0.02"/>
    <n v="0.15000000000000002"/>
    <n v="0.1"/>
    <n v="0.1"/>
    <n v="0"/>
    <n v="0"/>
    <n v="0"/>
    <n v="0"/>
    <n v="0.04"/>
    <n v="0.05"/>
    <n v="0"/>
    <n v="0.5"/>
    <n v="0.5"/>
    <n v="2.9400000000000004"/>
    <s v="4. Alto"/>
    <s v="LBZ"/>
    <x v="0"/>
    <s v="E"/>
    <n v="5045100"/>
    <n v="53536000"/>
  </r>
  <r>
    <n v="8608246"/>
    <s v="MEZA ESCORCIA MANUEL MARIA"/>
    <s v="1. SI"/>
    <s v="5. &gt;$2-$5 MM"/>
    <n v="210450"/>
    <x v="5"/>
    <n v="2355244"/>
    <n v="0"/>
    <n v="3773000"/>
    <n v="184978"/>
    <n v="0"/>
    <n v="3000000"/>
    <n v="1418120"/>
    <n v="1000000"/>
    <n v="1123411.7665007089"/>
    <n v="46757000"/>
    <n v="46757000"/>
    <n v="68418"/>
    <s v="6- pignoración"/>
    <s v="LBZ"/>
    <x v="0"/>
    <n v="4"/>
    <n v="0"/>
    <n v="0"/>
    <n v="3.3205479452054796"/>
    <n v="46.68767123287671"/>
    <n v="1"/>
    <n v="2"/>
    <n v="1"/>
    <n v="2"/>
    <n v="2"/>
    <s v="E"/>
    <n v="0.87225984433380588"/>
    <n v="33.686909333333332"/>
    <n v="1.0857133333333333"/>
    <n v="1.5701626666666666"/>
    <n v="0"/>
    <n v="31.171333333333333"/>
    <n v="0.32"/>
    <n v="0.32"/>
    <n v="0.04"/>
    <n v="0.4"/>
    <n v="0.32"/>
    <n v="0.05"/>
    <n v="0.01"/>
    <n v="0.02"/>
    <n v="0.15000000000000002"/>
    <n v="0.2"/>
    <n v="0.25"/>
    <n v="0"/>
    <n v="0"/>
    <n v="0"/>
    <n v="0"/>
    <n v="0.04"/>
    <n v="0.05"/>
    <n v="0"/>
    <n v="0.5"/>
    <n v="0.5"/>
    <n v="3.17"/>
    <s v="5. Crítico"/>
    <s v="LBZ"/>
    <x v="1"/>
    <s v="E"/>
    <n v="0"/>
    <n v="46757000"/>
  </r>
  <r>
    <n v="26028084"/>
    <s v="ORTIZ TORRES JORGE ENRIQUE"/>
    <s v="1. SI"/>
    <s v="6. &gt;$5-$10 MM"/>
    <n v="975006"/>
    <x v="6"/>
    <n v="6958117"/>
    <n v="4058117"/>
    <n v="8488000"/>
    <n v="350785"/>
    <n v="0"/>
    <n v="2900000"/>
    <n v="1529765"/>
    <n v="2000000"/>
    <n v="1789996.4922883813"/>
    <n v="79071000"/>
    <n v="79071000"/>
    <n v="76001"/>
    <s v="6- pignoración"/>
    <s v="LBZ"/>
    <x v="0"/>
    <n v="4"/>
    <n v="0"/>
    <n v="0"/>
    <n v="2.4328767123287673"/>
    <n v="41.473972602739728"/>
    <n v="1"/>
    <n v="4"/>
    <n v="2"/>
    <n v="3"/>
    <n v="3"/>
    <s v="E"/>
    <n v="0.71359383076279381"/>
    <n v="29.186294"/>
    <n v="0.83492366666666662"/>
    <n v="2.3193723333333334"/>
    <n v="1.3527056666666666"/>
    <n v="26.356999999999999"/>
    <n v="0.24"/>
    <n v="0.32"/>
    <n v="0.02"/>
    <n v="0.4"/>
    <n v="0.4"/>
    <n v="0.04"/>
    <n v="0.02"/>
    <n v="0.03"/>
    <n v="0.15000000000000002"/>
    <n v="0.15000000000000002"/>
    <n v="0.2"/>
    <n v="0"/>
    <n v="0"/>
    <n v="0"/>
    <n v="0"/>
    <n v="0.04"/>
    <n v="0.05"/>
    <n v="0"/>
    <n v="0.5"/>
    <n v="0.5"/>
    <n v="3.0599999999999996"/>
    <s v="5. Crítico"/>
    <s v="LBZ"/>
    <x v="0"/>
    <s v="E"/>
    <n v="4058117"/>
    <n v="79071000"/>
  </r>
  <r>
    <n v="2224624604"/>
    <s v="MONTENEGRO JARAMILLO AMAURI"/>
    <s v="1. SI"/>
    <s v="6. &gt;$5-$10 MM"/>
    <n v="302539"/>
    <x v="7"/>
    <n v="5982471"/>
    <n v="1034518"/>
    <n v="11518000"/>
    <n v="643196"/>
    <n v="0"/>
    <n v="4947953"/>
    <n v="5535967"/>
    <n v="1000000"/>
    <n v="815562.04745101254"/>
    <n v="32522000"/>
    <n v="30549000"/>
    <n v="76130"/>
    <s v="6- pignoración"/>
    <s v="LBZ"/>
    <x v="0"/>
    <n v="4"/>
    <n v="0"/>
    <n v="0"/>
    <n v="1.9726027397260273"/>
    <n v="34.887671232876713"/>
    <n v="1"/>
    <n v="5"/>
    <n v="3"/>
    <n v="2"/>
    <n v="1"/>
    <s v="E"/>
    <n v="0.97250536496734163"/>
    <n v="29.360292000000001"/>
    <n v="3.8923373333333333"/>
    <n v="3.9883139999999999"/>
    <n v="0.68967866666666666"/>
    <n v="20.366"/>
    <n v="0.4"/>
    <n v="0.32"/>
    <n v="0.01"/>
    <n v="0.4"/>
    <n v="0.16"/>
    <n v="0.03"/>
    <n v="0.03"/>
    <n v="0.04"/>
    <n v="0.15000000000000002"/>
    <n v="0.1"/>
    <n v="0.25"/>
    <n v="0"/>
    <n v="0"/>
    <n v="0"/>
    <n v="0"/>
    <n v="0.05"/>
    <n v="0.05"/>
    <n v="0"/>
    <n v="0.5"/>
    <n v="0.5"/>
    <n v="2.99"/>
    <s v="4. Alto"/>
    <s v="LBZ"/>
    <x v="1"/>
    <s v="E"/>
    <n v="1034518"/>
    <n v="30549000"/>
  </r>
  <r>
    <n v="88024488"/>
    <s v="EVILLA MEDINA EDGAR DIOMAR"/>
    <s v="1. SI"/>
    <s v="5. &gt;$2-$5 MM"/>
    <m/>
    <x v="8"/>
    <n v="4839953"/>
    <n v="4839953"/>
    <n v="8845000"/>
    <n v="455453"/>
    <n v="0"/>
    <n v="0"/>
    <n v="4005453"/>
    <n v="2000000"/>
    <n v="1536302.1504712191"/>
    <n v="59861000"/>
    <n v="59861000"/>
    <n v="20001"/>
    <s v="9- Otras garantías (no admisible)"/>
    <s v="LBZ"/>
    <x v="0"/>
    <n v="4"/>
    <n v="0"/>
    <n v="0"/>
    <n v="11.882191780821918"/>
    <n v="54.739726027397261"/>
    <n v="1"/>
    <n v="2"/>
    <n v="1"/>
    <n v="3"/>
    <n v="1"/>
    <s v="E"/>
    <n v="0.66391838349040633"/>
    <n v="22.902135333333334"/>
    <n v="1.335151"/>
    <n v="1.6133176666666666"/>
    <n v="1.6133176666666666"/>
    <n v="19.953666666666667"/>
    <n v="0.16"/>
    <n v="0.32"/>
    <n v="0.04"/>
    <n v="0.32"/>
    <n v="0.32"/>
    <n v="0.05"/>
    <n v="0.03"/>
    <n v="0.02"/>
    <n v="0.25"/>
    <n v="0.2"/>
    <n v="0.2"/>
    <n v="0"/>
    <n v="0"/>
    <n v="0"/>
    <n v="0"/>
    <n v="0"/>
    <n v="0.05"/>
    <n v="0"/>
    <n v="0.5"/>
    <n v="0.5"/>
    <n v="2.96"/>
    <s v="4. Alto"/>
    <s v="LBZ"/>
    <x v="0"/>
    <s v="E"/>
    <n v="4839953"/>
    <n v="59861000"/>
  </r>
  <r>
    <n v="4420284"/>
    <s v="CASTILLO TABARES CARLOS ENRIQUE"/>
    <s v="1. SI"/>
    <s v="4. &gt;$1-$2 MM"/>
    <m/>
    <x v="9"/>
    <n v="1854383"/>
    <n v="0"/>
    <n v="6711000"/>
    <n v="211672"/>
    <n v="0"/>
    <n v="2600000"/>
    <n v="4856517"/>
    <n v="1000000"/>
    <n v="694100.81743818778"/>
    <n v="28874000"/>
    <n v="28874000"/>
    <n v="76130"/>
    <s v="6- pignoración"/>
    <s v="LBZ"/>
    <x v="0"/>
    <n v="4"/>
    <n v="0"/>
    <n v="0"/>
    <n v="8.419178082191781"/>
    <n v="51"/>
    <n v="1"/>
    <n v="2"/>
    <n v="1"/>
    <n v="2"/>
    <n v="1"/>
    <s v="E"/>
    <n v="0.60384854495879181"/>
    <n v="23.723266666666667"/>
    <n v="3.2376779999999998"/>
    <n v="1.2362553333333333"/>
    <n v="0"/>
    <n v="19.249333333333333"/>
    <n v="0.16"/>
    <n v="0.32"/>
    <n v="0.04"/>
    <n v="0.32"/>
    <n v="0.16"/>
    <n v="0.05"/>
    <n v="0.03"/>
    <n v="0.02"/>
    <n v="0.15000000000000002"/>
    <n v="0.2"/>
    <n v="0.25"/>
    <n v="0"/>
    <n v="0"/>
    <n v="0"/>
    <n v="0"/>
    <n v="0.01"/>
    <n v="0.05"/>
    <n v="0"/>
    <n v="0.5"/>
    <n v="0.5"/>
    <n v="2.76"/>
    <s v="4. Alto"/>
    <s v="LBZ"/>
    <x v="1"/>
    <s v="E"/>
    <n v="0"/>
    <n v="28874000"/>
  </r>
  <r>
    <n v="2044424828"/>
    <s v="MARTINEZ LEON CESAR AUGUSTO"/>
    <s v="1. SI"/>
    <s v="5. &gt;$2-$5 MM"/>
    <n v="999897"/>
    <x v="10"/>
    <n v="3090448"/>
    <n v="589728"/>
    <n v="4362000"/>
    <n v="207987"/>
    <n v="0"/>
    <n v="2500720"/>
    <n v="1271314"/>
    <n v="1000000"/>
    <n v="594416.13103594515"/>
    <n v="26722000"/>
    <n v="26722000"/>
    <n v="8573"/>
    <s v="6- pignoración"/>
    <s v="LBZ"/>
    <x v="0"/>
    <n v="4"/>
    <n v="0"/>
    <n v="0"/>
    <n v="4.2575342465753421"/>
    <n v="32.698630136986303"/>
    <n v="1"/>
    <n v="0"/>
    <n v="3"/>
    <n v="2"/>
    <n v="3"/>
    <s v="E"/>
    <n v="0.53493542069063005"/>
    <n v="20.722508000000001"/>
    <n v="1.5141406666666666"/>
    <n v="2.0602986666666667"/>
    <n v="0.393152"/>
    <n v="17.814666666666668"/>
    <n v="0.08"/>
    <n v="0.32"/>
    <n v="0.05"/>
    <n v="0.32"/>
    <n v="0.32"/>
    <n v="0.03"/>
    <n v="0.02"/>
    <n v="0.04"/>
    <n v="0.15000000000000002"/>
    <n v="0.15000000000000002"/>
    <n v="0.25"/>
    <n v="0"/>
    <n v="0"/>
    <n v="0"/>
    <n v="0"/>
    <n v="0.03"/>
    <n v="0.05"/>
    <n v="0"/>
    <n v="0.5"/>
    <n v="0.5"/>
    <n v="2.81"/>
    <s v="4. Alto"/>
    <s v="LBZ"/>
    <x v="1"/>
    <s v="E"/>
    <n v="589728"/>
    <n v="26722000"/>
  </r>
  <r>
    <n v="2228684286"/>
    <s v="SOLAR BERRIO MARCOS SEGUNDO"/>
    <s v="1. SI"/>
    <s v="5. &gt;$2-$5 MM"/>
    <m/>
    <x v="11"/>
    <n v="2729546"/>
    <n v="0"/>
    <n v="8452000"/>
    <n v="274463"/>
    <n v="0"/>
    <n v="2700000"/>
    <n v="5722260"/>
    <n v="1000000"/>
    <n v="687700.37388675241"/>
    <n v="29880000"/>
    <n v="25556000"/>
    <n v="68276"/>
    <s v="6- pignoración"/>
    <s v="LBZ"/>
    <x v="0"/>
    <n v="4"/>
    <n v="0"/>
    <n v="0"/>
    <n v="6.7589041095890412"/>
    <n v="36.30684931506849"/>
    <n v="1"/>
    <n v="1"/>
    <n v="1"/>
    <n v="2"/>
    <n v="3"/>
    <s v="E"/>
    <n v="0.64144224925783488"/>
    <n v="25.554537333333332"/>
    <n v="3.8148399999999998"/>
    <n v="1.8196973333333333"/>
    <n v="0"/>
    <n v="17.037333333333333"/>
    <n v="0.16"/>
    <n v="0.32"/>
    <n v="0.05"/>
    <n v="0.4"/>
    <n v="0.16"/>
    <n v="0.05"/>
    <n v="0.02"/>
    <n v="0.03"/>
    <n v="0.15000000000000002"/>
    <n v="0.2"/>
    <n v="0.25"/>
    <n v="0"/>
    <n v="0"/>
    <n v="0"/>
    <n v="0"/>
    <n v="0.02"/>
    <n v="0.05"/>
    <n v="0"/>
    <n v="0.5"/>
    <n v="0.5"/>
    <n v="2.8600000000000003"/>
    <s v="4. Alto"/>
    <s v="LBZ"/>
    <x v="1"/>
    <s v="E"/>
    <n v="0"/>
    <n v="25556000"/>
  </r>
  <r>
    <n v="2064668026"/>
    <s v="GALVIS FRANCO WILYER STEVEN"/>
    <s v="1. SI"/>
    <s v="7. &gt;$10 MM"/>
    <n v="212002"/>
    <x v="12"/>
    <n v="16260820"/>
    <n v="212376"/>
    <n v="22045000"/>
    <n v="555843"/>
    <n v="0"/>
    <n v="16048444"/>
    <n v="5783981"/>
    <n v="1000000"/>
    <n v="529351.12155760743"/>
    <n v="23797000"/>
    <n v="23497000"/>
    <n v="17380"/>
    <s v="6- pignoración"/>
    <s v="LBZ"/>
    <x v="0"/>
    <n v="4"/>
    <n v="0"/>
    <n v="0"/>
    <n v="7.9150684931506845"/>
    <n v="29.117808219178084"/>
    <n v="1"/>
    <n v="2"/>
    <n v="1"/>
    <n v="2"/>
    <n v="1"/>
    <s v="E"/>
    <n v="0.72346274770507157"/>
    <n v="30.561200666666668"/>
    <n v="3.997322"/>
    <n v="10.840546666666667"/>
    <n v="0.14158399999999999"/>
    <n v="15.664666666666667"/>
    <n v="0.24"/>
    <n v="0.32"/>
    <n v="0.04"/>
    <n v="0.4"/>
    <n v="0.16"/>
    <n v="0.05"/>
    <n v="0.03"/>
    <n v="0.04"/>
    <n v="0.15000000000000002"/>
    <n v="0"/>
    <n v="0.25"/>
    <n v="0"/>
    <n v="0"/>
    <n v="0"/>
    <n v="0"/>
    <n v="0.02"/>
    <n v="0.05"/>
    <n v="0"/>
    <n v="0.5"/>
    <n v="0.5"/>
    <n v="2.75"/>
    <s v="4. Alto"/>
    <s v="LBZ"/>
    <x v="1"/>
    <s v="E"/>
    <n v="212376"/>
    <n v="23497000"/>
  </r>
  <r>
    <n v="68446648"/>
    <s v="MIER DAZA YOMAIRA JUDITH"/>
    <s v="1. SI"/>
    <s v="6. &gt;$5-$10 MM"/>
    <n v="2892197"/>
    <x v="13"/>
    <n v="8282063"/>
    <n v="5497467"/>
    <n v="9864000"/>
    <n v="296942"/>
    <n v="0"/>
    <n v="2784596"/>
    <n v="1582264"/>
    <n v="1000000"/>
    <n v="466944.10224248009"/>
    <n v="20644000"/>
    <n v="20644000"/>
    <n v="76130"/>
    <s v="6- pignoración"/>
    <s v="LBZ"/>
    <x v="0"/>
    <n v="4"/>
    <n v="0"/>
    <n v="0"/>
    <n v="5.5013698630136982"/>
    <n v="46.945205479452056"/>
    <n v="1"/>
    <n v="0"/>
    <n v="1"/>
    <n v="2"/>
    <n v="1"/>
    <s v="E"/>
    <n v="0.50925740149498666"/>
    <n v="20.338884666666665"/>
    <n v="2.982974"/>
    <n v="5.5213753333333333"/>
    <n v="3.6649780000000001"/>
    <n v="13.762666666666666"/>
    <n v="0.08"/>
    <n v="0.32"/>
    <n v="0.05"/>
    <n v="0.32"/>
    <n v="0.24"/>
    <n v="0.05"/>
    <n v="0.03"/>
    <n v="0.02"/>
    <n v="0.15000000000000002"/>
    <n v="0"/>
    <n v="0.1"/>
    <n v="0"/>
    <n v="0"/>
    <n v="0"/>
    <n v="0"/>
    <n v="0.03"/>
    <n v="0.05"/>
    <n v="0"/>
    <n v="0.5"/>
    <n v="0.5"/>
    <n v="2.4400000000000004"/>
    <s v="3. Medio"/>
    <s v="LBZ"/>
    <x v="1"/>
    <s v="E"/>
    <n v="5497467"/>
    <n v="20644000"/>
  </r>
  <r>
    <n v="26424440"/>
    <s v="RIVERA SUAZA EDNA LILIANA"/>
    <s v="1. SI"/>
    <s v="5. &gt;$2-$5 MM"/>
    <n v="1376902"/>
    <x v="14"/>
    <n v="3793603"/>
    <n v="2873603"/>
    <n v="4344000"/>
    <n v="236240"/>
    <n v="0"/>
    <n v="920000"/>
    <n v="549989"/>
    <n v="1000000"/>
    <n v="406317.08141241578"/>
    <n v="18266000"/>
    <n v="18266000"/>
    <n v="25754"/>
    <s v="6- pignoración"/>
    <s v="LBZ"/>
    <x v="0"/>
    <n v="4"/>
    <n v="0"/>
    <n v="0"/>
    <n v="1.7232876712328766"/>
    <n v="43.657534246575345"/>
    <n v="2"/>
    <n v="2"/>
    <n v="2"/>
    <n v="2"/>
    <n v="3"/>
    <s v="E"/>
    <n v="0.42837138760827714"/>
    <n v="15.073061333333333"/>
    <n v="1.284594"/>
    <n v="2.5290686666666669"/>
    <n v="1.9157353333333333"/>
    <n v="12.177333333333333"/>
    <n v="0"/>
    <n v="0.32"/>
    <n v="0.04"/>
    <n v="0.24"/>
    <n v="0.32"/>
    <n v="0.04"/>
    <n v="0.02"/>
    <n v="0.03"/>
    <n v="0.15000000000000002"/>
    <n v="0.15000000000000002"/>
    <n v="0.2"/>
    <n v="0"/>
    <n v="0"/>
    <n v="0"/>
    <n v="0"/>
    <n v="0.05"/>
    <n v="0"/>
    <n v="0"/>
    <n v="0.5"/>
    <n v="0.5"/>
    <n v="2.56"/>
    <s v="4. Alto"/>
    <s v="LBZ"/>
    <x v="0"/>
    <s v="E"/>
    <n v="2873603"/>
    <n v="18266000"/>
  </r>
  <r>
    <n v="44266406"/>
    <s v="CASTANO VALLEJO ADRIANA MARYORI"/>
    <s v="1. SI"/>
    <s v="5. &gt;$2-$5 MM"/>
    <n v="368900"/>
    <x v="15"/>
    <n v="4120490"/>
    <n v="1120490"/>
    <n v="5458000"/>
    <n v="159282"/>
    <n v="0"/>
    <n v="3000000"/>
    <n v="1337710"/>
    <n v="1000000"/>
    <n v="379846.18866738264"/>
    <n v="17076000"/>
    <n v="16279000"/>
    <n v="5001"/>
    <s v="6- pignoración"/>
    <s v="LBZ"/>
    <x v="0"/>
    <n v="4"/>
    <n v="0"/>
    <n v="0"/>
    <n v="4.5013698630136982"/>
    <n v="40.720547945205482"/>
    <n v="2"/>
    <n v="0"/>
    <n v="1"/>
    <n v="2"/>
    <n v="3"/>
    <s v="E"/>
    <n v="0.3594187924449217"/>
    <n v="15.0228"/>
    <n v="1.13774"/>
    <n v="2.7469933333333332"/>
    <n v="0.74699333333333329"/>
    <n v="10.852666666666666"/>
    <n v="0"/>
    <n v="0.32"/>
    <n v="0.05"/>
    <n v="0.24"/>
    <n v="0.32"/>
    <n v="0.05"/>
    <n v="0.02"/>
    <n v="0.03"/>
    <n v="0.15000000000000002"/>
    <n v="0.15000000000000002"/>
    <n v="0.25"/>
    <n v="0"/>
    <n v="0"/>
    <n v="0"/>
    <n v="0"/>
    <n v="0.03"/>
    <n v="0"/>
    <n v="0"/>
    <n v="0.5"/>
    <n v="0.5"/>
    <n v="2.6100000000000003"/>
    <s v="4. Alto"/>
    <s v="LBZ"/>
    <x v="1"/>
    <s v="E"/>
    <n v="1120490"/>
    <n v="16279000"/>
  </r>
  <r>
    <n v="88828202"/>
    <s v="CADENA CUMBALAZA LUIS RODRIGO"/>
    <s v="1. SI"/>
    <s v="6. &gt;$5-$10 MM"/>
    <m/>
    <x v="16"/>
    <n v="7703118"/>
    <n v="170260"/>
    <n v="11199000"/>
    <n v="296942"/>
    <n v="0"/>
    <n v="7532858"/>
    <n v="3495641"/>
    <n v="1000000"/>
    <n v="395550.64713192865"/>
    <n v="16056000"/>
    <n v="16056000"/>
    <n v="76130"/>
    <s v="6- pignoración"/>
    <s v="LBZ"/>
    <x v="0"/>
    <n v="4"/>
    <n v="0"/>
    <n v="0"/>
    <n v="6.0520547945205481"/>
    <n v="46.18904109589041"/>
    <n v="1"/>
    <n v="2"/>
    <n v="2"/>
    <n v="2"/>
    <n v="3"/>
    <s v="E"/>
    <n v="0.46166176475461912"/>
    <n v="18.169839333333332"/>
    <n v="2.3304273333333332"/>
    <n v="5.1354119999999996"/>
    <n v="0.11350666666666667"/>
    <n v="10.704000000000001"/>
    <n v="0"/>
    <n v="0.32"/>
    <n v="0.04"/>
    <n v="0.24"/>
    <n v="0.24"/>
    <n v="0.04"/>
    <n v="0.02"/>
    <n v="0.02"/>
    <n v="0.15000000000000002"/>
    <n v="0"/>
    <n v="0.25"/>
    <n v="0"/>
    <n v="0"/>
    <n v="0"/>
    <n v="0"/>
    <n v="0.02"/>
    <n v="0.05"/>
    <n v="0"/>
    <n v="0.5"/>
    <n v="0.5"/>
    <n v="2.39"/>
    <s v="3. Medio"/>
    <s v="LBZ"/>
    <x v="1"/>
    <s v="E"/>
    <n v="170260"/>
    <n v="16056000"/>
  </r>
  <r>
    <n v="8264864"/>
    <s v="LEMOS MATINEZ FAUSTINO"/>
    <s v="1. SI"/>
    <s v="5. &gt;$2-$5 MM"/>
    <n v="343417"/>
    <x v="17"/>
    <n v="4758685"/>
    <n v="0"/>
    <n v="6484000"/>
    <n v="198387"/>
    <n v="0"/>
    <n v="7000000"/>
    <n v="1725537"/>
    <n v="2000000"/>
    <n v="708063.01425810833"/>
    <n v="31831000"/>
    <n v="31831000"/>
    <n v="76130"/>
    <s v="6- pignoración"/>
    <s v="LBZ"/>
    <x v="0"/>
    <n v="4"/>
    <n v="0"/>
    <n v="0"/>
    <n v="2.8410958904109589"/>
    <n v="45.221917808219175"/>
    <n v="1"/>
    <n v="2"/>
    <n v="2"/>
    <n v="3"/>
    <n v="1"/>
    <s v="E"/>
    <n v="0.30215000475270276"/>
    <n v="12.771740666666666"/>
    <n v="0.68965133333333328"/>
    <n v="1.5862283333333334"/>
    <n v="0"/>
    <n v="10.610333333333333"/>
    <n v="0"/>
    <n v="0.32"/>
    <n v="0.04"/>
    <n v="0.16"/>
    <n v="0.4"/>
    <n v="0.04"/>
    <n v="0.03"/>
    <n v="0.02"/>
    <n v="0.15000000000000002"/>
    <n v="0.2"/>
    <n v="0.25"/>
    <n v="0"/>
    <n v="0"/>
    <n v="0"/>
    <n v="0"/>
    <n v="0.04"/>
    <n v="0.05"/>
    <n v="0"/>
    <n v="0.5"/>
    <n v="0.5"/>
    <n v="2.7"/>
    <s v="4. Alto"/>
    <s v="LBZ"/>
    <x v="1"/>
    <s v="E"/>
    <n v="0"/>
    <n v="31831000"/>
  </r>
  <r>
    <n v="206640"/>
    <s v="RODRIGUEZ GOMEZ JULIAN"/>
    <s v="1. SI"/>
    <s v="5. &gt;$2-$5 MM"/>
    <m/>
    <x v="18"/>
    <n v="2738755"/>
    <n v="438755"/>
    <n v="4748000"/>
    <n v="172510"/>
    <n v="0"/>
    <n v="2300000"/>
    <n v="2008820"/>
    <n v="1000000"/>
    <n v="666763.27817399113"/>
    <n v="26543000"/>
    <n v="15897000"/>
    <n v="13836"/>
    <s v="6- pignoración"/>
    <s v="LBZ"/>
    <x v="0"/>
    <n v="4"/>
    <n v="0"/>
    <n v="0"/>
    <n v="5.3232876712328769"/>
    <n v="41.704109589041096"/>
    <n v="1"/>
    <n v="2"/>
    <n v="1"/>
    <n v="2"/>
    <n v="2"/>
    <s v="D"/>
    <n v="0.5595155187826607"/>
    <n v="20.860383333333335"/>
    <n v="1.3392133333333334"/>
    <n v="1.8258366666666668"/>
    <n v="0.29250333333333334"/>
    <n v="10.598000000000001"/>
    <n v="0.08"/>
    <n v="0.32"/>
    <n v="0.04"/>
    <n v="0.32"/>
    <n v="0.32"/>
    <n v="0.05"/>
    <n v="0.01"/>
    <n v="0.03"/>
    <n v="0.15000000000000002"/>
    <n v="0.2"/>
    <n v="0.25"/>
    <n v="0"/>
    <n v="0"/>
    <n v="0"/>
    <n v="0"/>
    <n v="0.03"/>
    <n v="0.05"/>
    <n v="0"/>
    <n v="0.5"/>
    <n v="0.5"/>
    <n v="2.8500000000000005"/>
    <s v="4. Alto"/>
    <s v="LBZ"/>
    <x v="1"/>
    <s v="D"/>
    <n v="438755"/>
    <n v="15897000"/>
  </r>
  <r>
    <n v="4288040"/>
    <s v="REINA ORTEGA EDGAR YIMY"/>
    <s v="1. SI"/>
    <s v="6. &gt;$5-$10 MM"/>
    <n v="382400"/>
    <x v="19"/>
    <n v="7423004"/>
    <n v="0"/>
    <n v="9988000"/>
    <n v="350452"/>
    <n v="0"/>
    <n v="7723143"/>
    <n v="2564749"/>
    <n v="2000000"/>
    <n v="697652.6127415743"/>
    <n v="31363000"/>
    <n v="31363000"/>
    <n v="76130"/>
    <s v="6- pignoración"/>
    <s v="LBZ"/>
    <x v="0"/>
    <n v="4"/>
    <n v="0"/>
    <n v="0"/>
    <n v="4.3068493150684928"/>
    <n v="53.389041095890413"/>
    <n v="1"/>
    <n v="0"/>
    <n v="2"/>
    <n v="3"/>
    <n v="3"/>
    <s v="E"/>
    <n v="0.34936820424719145"/>
    <n v="13.783584333333334"/>
    <n v="0.98238300000000001"/>
    <n v="2.4743346666666666"/>
    <n v="0"/>
    <n v="10.454333333333333"/>
    <n v="0"/>
    <n v="0.32"/>
    <n v="0.05"/>
    <n v="0.16"/>
    <n v="0.4"/>
    <n v="0.04"/>
    <n v="0.02"/>
    <n v="0.02"/>
    <n v="0.15000000000000002"/>
    <n v="0.15000000000000002"/>
    <n v="0.25"/>
    <n v="0"/>
    <n v="0"/>
    <n v="0"/>
    <n v="0"/>
    <n v="0.03"/>
    <n v="0.05"/>
    <n v="0"/>
    <n v="0.5"/>
    <n v="0.5"/>
    <n v="2.64"/>
    <s v="4. Alto"/>
    <s v="LBZ"/>
    <x v="1"/>
    <s v="E"/>
    <n v="0"/>
    <n v="31363000"/>
  </r>
  <r>
    <n v="2048408468"/>
    <s v="TAJAN QUINTANA YESENIA DEL CARMEN"/>
    <s v="1. SI"/>
    <s v="4. &gt;$1-$2 MM"/>
    <m/>
    <x v="20"/>
    <n v="1046051"/>
    <n v="1046051"/>
    <n v="2417000"/>
    <n v="111852"/>
    <n v="0"/>
    <n v="0"/>
    <n v="1220620"/>
    <n v="1000000"/>
    <n v="332532.24844159663"/>
    <n v="14949000"/>
    <n v="14949000"/>
    <n v="13001"/>
    <s v="9- Otras garantías (no admisible)"/>
    <s v="LBZ"/>
    <x v="0"/>
    <n v="4"/>
    <n v="0"/>
    <n v="0"/>
    <n v="2.8602739726027395"/>
    <n v="33.739726027397261"/>
    <n v="2"/>
    <n v="2"/>
    <n v="3"/>
    <n v="2"/>
    <n v="3"/>
    <s v="E"/>
    <n v="0.29625616562773111"/>
    <n v="11.477114"/>
    <n v="0.81374666666666662"/>
    <n v="0.69736733333333334"/>
    <n v="0.69736733333333334"/>
    <n v="9.9659999999999993"/>
    <n v="0"/>
    <n v="0.32"/>
    <n v="0.04"/>
    <n v="0.16"/>
    <n v="0.4"/>
    <n v="0.03"/>
    <n v="0.02"/>
    <n v="0.04"/>
    <n v="0.25"/>
    <n v="0.25"/>
    <n v="0.25"/>
    <n v="0"/>
    <n v="0"/>
    <n v="0"/>
    <n v="0"/>
    <n v="0.04"/>
    <n v="0"/>
    <n v="0"/>
    <n v="0.5"/>
    <n v="0.5"/>
    <n v="2.8"/>
    <s v="4. Alto"/>
    <s v="LBZ"/>
    <x v="1"/>
    <s v="E"/>
    <n v="1046051"/>
    <n v="14949000"/>
  </r>
  <r>
    <n v="2042466284"/>
    <s v="VELASQUEZ VELASQUEZ LUZ JENIFFER"/>
    <s v="1. SI"/>
    <s v="5. &gt;$2-$5 MM"/>
    <m/>
    <x v="21"/>
    <n v="2204015"/>
    <n v="804015"/>
    <n v="3477000"/>
    <n v="199098"/>
    <n v="0"/>
    <n v="1400000"/>
    <n v="1272820"/>
    <n v="1000000"/>
    <n v="384287.76507817663"/>
    <n v="14621000"/>
    <n v="14621000"/>
    <n v="15001"/>
    <s v="6- pignoración"/>
    <s v="LBZ"/>
    <x v="0"/>
    <n v="4"/>
    <n v="0"/>
    <n v="0"/>
    <n v="5.1561643835616442"/>
    <n v="35.956164383561642"/>
    <n v="2"/>
    <n v="2"/>
    <n v="2"/>
    <n v="2"/>
    <n v="3"/>
    <s v="E"/>
    <n v="0.38892384338545111"/>
    <n v="12.065223333333334"/>
    <n v="0.84854666666666667"/>
    <n v="1.4693433333333332"/>
    <n v="0.53600999999999999"/>
    <n v="9.7473333333333336"/>
    <n v="0"/>
    <n v="0.32"/>
    <n v="0.04"/>
    <n v="0.16"/>
    <n v="0.4"/>
    <n v="0.04"/>
    <n v="0.02"/>
    <n v="0.03"/>
    <n v="0.15000000000000002"/>
    <n v="0.2"/>
    <n v="0.25"/>
    <n v="0"/>
    <n v="0"/>
    <n v="0"/>
    <n v="0"/>
    <n v="0.03"/>
    <n v="0"/>
    <n v="0"/>
    <n v="0.5"/>
    <n v="0.5"/>
    <n v="2.64"/>
    <s v="4. Alto"/>
    <s v="LBZ"/>
    <x v="1"/>
    <s v="E"/>
    <n v="804015"/>
    <n v="14621000"/>
  </r>
  <r>
    <n v="8048420"/>
    <s v="PAJARO MORALES CARLOS ENRIQUE"/>
    <s v="1. SI"/>
    <s v="4. &gt;$1-$2 MM"/>
    <m/>
    <x v="22"/>
    <n v="1521747"/>
    <n v="1521747"/>
    <n v="3713000"/>
    <n v="138008"/>
    <n v="0"/>
    <n v="0"/>
    <n v="2191480"/>
    <n v="2000000"/>
    <n v="633343.91448452324"/>
    <n v="28472000"/>
    <n v="28402000"/>
    <n v="13052"/>
    <s v="9- Otras garantías (no admisible)"/>
    <s v="LBZ"/>
    <x v="0"/>
    <n v="4"/>
    <n v="0"/>
    <n v="0"/>
    <n v="4.6575342465753424"/>
    <n v="38.342465753424655"/>
    <n v="1"/>
    <n v="3"/>
    <n v="2"/>
    <n v="3"/>
    <n v="3"/>
    <s v="E"/>
    <n v="0.25711730482817441"/>
    <n v="10.728408999999999"/>
    <n v="0.73049333333333333"/>
    <n v="0.50724899999999995"/>
    <n v="0.50724899999999995"/>
    <n v="9.4673333333333325"/>
    <n v="0"/>
    <n v="0.32"/>
    <n v="0.03"/>
    <n v="0.16"/>
    <n v="0.4"/>
    <n v="0.04"/>
    <n v="0.02"/>
    <n v="0.03"/>
    <n v="0.25"/>
    <n v="0.25"/>
    <n v="0.25"/>
    <n v="0"/>
    <n v="0"/>
    <n v="0"/>
    <n v="0"/>
    <n v="0.03"/>
    <n v="0.05"/>
    <n v="0"/>
    <n v="0.5"/>
    <n v="0.5"/>
    <n v="2.83"/>
    <s v="4. Alto"/>
    <s v="LBZ"/>
    <x v="1"/>
    <s v="E"/>
    <n v="1521747"/>
    <n v="28402000"/>
  </r>
  <r>
    <n v="24662246"/>
    <s v="MARIN  EDUARDO JOSE"/>
    <s v="1. SI"/>
    <s v="7. &gt;$10 MM"/>
    <m/>
    <x v="23"/>
    <n v="11640130"/>
    <n v="2348028"/>
    <n v="15804000"/>
    <n v="418843"/>
    <n v="0"/>
    <n v="9292102"/>
    <n v="4163769"/>
    <n v="2000000"/>
    <n v="668274.5502055781"/>
    <n v="27561000"/>
    <n v="27561000"/>
    <n v="76130"/>
    <s v="6- pignoración"/>
    <s v="LBZ"/>
    <x v="0"/>
    <n v="4"/>
    <n v="0"/>
    <n v="0"/>
    <n v="7.8328767123287673"/>
    <n v="44.523287671232879"/>
    <n v="1"/>
    <n v="2"/>
    <n v="2"/>
    <n v="3"/>
    <n v="1"/>
    <s v="E"/>
    <n v="0.36237251673519272"/>
    <n v="14.454966333333333"/>
    <n v="1.387923"/>
    <n v="3.8800433333333335"/>
    <n v="0.78267600000000004"/>
    <n v="9.1869999999999994"/>
    <n v="0"/>
    <n v="0.32"/>
    <n v="0.04"/>
    <n v="0.16"/>
    <n v="0.32"/>
    <n v="0.04"/>
    <n v="0.03"/>
    <n v="0.03"/>
    <n v="0.15000000000000002"/>
    <n v="0.1"/>
    <n v="0.25"/>
    <n v="0"/>
    <n v="0"/>
    <n v="0"/>
    <n v="0"/>
    <n v="0.02"/>
    <n v="0.05"/>
    <n v="0"/>
    <n v="0.5"/>
    <n v="0.5"/>
    <n v="2.5100000000000007"/>
    <s v="4. Alto"/>
    <s v="LBZ"/>
    <x v="0"/>
    <s v="E"/>
    <n v="2348028"/>
    <n v="27561000"/>
  </r>
  <r>
    <n v="8246288"/>
    <s v="ORTEGA FIGUEROA HERMES EULOGIO"/>
    <s v="1. SI"/>
    <s v="4. &gt;$1-$2 MM"/>
    <m/>
    <x v="24"/>
    <n v="1355515"/>
    <n v="0"/>
    <n v="6551000"/>
    <n v="284426"/>
    <n v="0"/>
    <n v="2995487"/>
    <n v="5195559"/>
    <n v="2000000"/>
    <n v="590990.48609247024"/>
    <n v="26568000"/>
    <n v="26568000"/>
    <n v="76130"/>
    <s v="6- pignoración"/>
    <s v="LBZ"/>
    <x v="0"/>
    <n v="4"/>
    <n v="0"/>
    <n v="0"/>
    <n v="6.3095890410958901"/>
    <n v="46.257534246575339"/>
    <n v="1"/>
    <n v="0"/>
    <n v="2"/>
    <n v="3"/>
    <n v="1"/>
    <s v="E"/>
    <n v="0.29180549536415673"/>
    <n v="11.039691333333334"/>
    <n v="1.7318530000000001"/>
    <n v="0.45183833333333334"/>
    <n v="0"/>
    <n v="8.8559999999999999"/>
    <n v="0"/>
    <n v="0.32"/>
    <n v="0.05"/>
    <n v="0.16"/>
    <n v="0.32"/>
    <n v="0.04"/>
    <n v="0.03"/>
    <n v="0.02"/>
    <n v="0.15000000000000002"/>
    <n v="0.25"/>
    <n v="0.25"/>
    <n v="0"/>
    <n v="0"/>
    <n v="0"/>
    <n v="0"/>
    <n v="0.02"/>
    <n v="0.05"/>
    <n v="0"/>
    <n v="0.5"/>
    <n v="0.5"/>
    <n v="2.66"/>
    <s v="4. Alto"/>
    <s v="LBZ"/>
    <x v="1"/>
    <s v="E"/>
    <n v="0"/>
    <n v="26568000"/>
  </r>
  <r>
    <n v="2046628466"/>
    <s v="RIVERA HERRERA MONICA LIZETH"/>
    <s v="1. SI"/>
    <s v="6. &gt;$5-$10 MM"/>
    <n v="893606"/>
    <x v="25"/>
    <n v="5977776"/>
    <n v="1580962"/>
    <n v="7239000"/>
    <n v="277717"/>
    <n v="0"/>
    <n v="4396814"/>
    <n v="1260951"/>
    <n v="1000000"/>
    <n v="393421.38553800085"/>
    <n v="13230000"/>
    <n v="13230000"/>
    <n v="5001"/>
    <s v="6- pignoración"/>
    <s v="LBZ"/>
    <x v="0"/>
    <n v="4"/>
    <n v="0"/>
    <n v="0"/>
    <n v="4.2219178082191782"/>
    <n v="31.82191780821918"/>
    <n v="2"/>
    <n v="0"/>
    <n v="1"/>
    <n v="2"/>
    <n v="3"/>
    <s v="E"/>
    <n v="0.44742559035866725"/>
    <n v="13.645818"/>
    <n v="1.4363713333333332"/>
    <n v="3.9851839999999998"/>
    <n v="1.0539746666666667"/>
    <n v="8.82"/>
    <n v="0"/>
    <n v="0.32"/>
    <n v="0.05"/>
    <n v="0.16"/>
    <n v="0.32"/>
    <n v="0.05"/>
    <n v="0.02"/>
    <n v="0.04"/>
    <n v="0.15000000000000002"/>
    <n v="0.1"/>
    <n v="0.2"/>
    <n v="0"/>
    <n v="0"/>
    <n v="0"/>
    <n v="0"/>
    <n v="0.03"/>
    <n v="0"/>
    <n v="0"/>
    <n v="0.5"/>
    <n v="0.5"/>
    <n v="2.4400000000000004"/>
    <s v="3. Medio"/>
    <s v="LBZ"/>
    <x v="1"/>
    <s v="E"/>
    <n v="1580962"/>
    <n v="13230000"/>
  </r>
  <r>
    <n v="66864422"/>
    <s v="RODRIGUEZ SOLANO RAQUEL"/>
    <s v="1. SI"/>
    <s v="5. &gt;$2-$5 MM"/>
    <n v="55267"/>
    <x v="26"/>
    <n v="2483184"/>
    <n v="483184"/>
    <n v="3844000"/>
    <n v="140883"/>
    <n v="0"/>
    <n v="2000000"/>
    <n v="1360545"/>
    <n v="1000000"/>
    <n v="276743.17364786292"/>
    <n v="12441000"/>
    <n v="12441000"/>
    <n v="76130"/>
    <s v="6- pignoración"/>
    <s v="LBZ"/>
    <x v="0"/>
    <n v="4"/>
    <n v="0"/>
    <n v="0"/>
    <n v="4.5835616438356164"/>
    <n v="51.019178082191779"/>
    <n v="2"/>
    <n v="0"/>
    <n v="1"/>
    <n v="2"/>
    <n v="1"/>
    <s v="E"/>
    <n v="0.2784174490985753"/>
    <n v="10.856486"/>
    <n v="0.94387466666666664"/>
    <n v="1.655456"/>
    <n v="0.32212266666666667"/>
    <n v="8.2940000000000005"/>
    <n v="0"/>
    <n v="0.32"/>
    <n v="0.05"/>
    <n v="0.16"/>
    <n v="0.4"/>
    <n v="0.05"/>
    <n v="0.03"/>
    <n v="0.02"/>
    <n v="0.15000000000000002"/>
    <n v="0.2"/>
    <n v="0.25"/>
    <n v="0"/>
    <n v="0"/>
    <n v="0"/>
    <n v="0"/>
    <n v="0.03"/>
    <n v="0"/>
    <n v="0"/>
    <n v="0.5"/>
    <n v="0.5"/>
    <n v="2.66"/>
    <s v="4. Alto"/>
    <s v="LBZ"/>
    <x v="1"/>
    <s v="E"/>
    <n v="483184"/>
    <n v="12441000"/>
  </r>
  <r>
    <n v="4044442"/>
    <s v="VARGAS COSTAIN JOHN JAIRO"/>
    <s v="1. SI"/>
    <s v="5. &gt;$2-$5 MM"/>
    <m/>
    <x v="27"/>
    <n v="4365683"/>
    <n v="1509739"/>
    <n v="10677000"/>
    <n v="407961"/>
    <n v="0"/>
    <n v="2855944"/>
    <n v="6310750"/>
    <n v="1000000"/>
    <n v="272561.21748310141"/>
    <n v="12253000"/>
    <n v="12253000"/>
    <n v="76130"/>
    <s v="6- pignoración"/>
    <s v="LBZ"/>
    <x v="0"/>
    <n v="4"/>
    <n v="0"/>
    <n v="0"/>
    <n v="11.789041095890411"/>
    <n v="37.19178082191781"/>
    <n v="1"/>
    <n v="2"/>
    <n v="1"/>
    <n v="2"/>
    <n v="3"/>
    <s v="E"/>
    <n v="0.45368147832206762"/>
    <n v="15.286288666666668"/>
    <n v="4.2071666666666667"/>
    <n v="2.9104553333333332"/>
    <n v="1.0064926666666667"/>
    <n v="8.1686666666666667"/>
    <n v="0"/>
    <n v="0.32"/>
    <n v="0.04"/>
    <n v="0.24"/>
    <n v="0.08"/>
    <n v="0.05"/>
    <n v="0.02"/>
    <n v="0.03"/>
    <n v="0.15000000000000002"/>
    <n v="0.15000000000000002"/>
    <n v="0.2"/>
    <n v="0"/>
    <n v="0"/>
    <n v="0"/>
    <n v="0"/>
    <n v="0"/>
    <n v="0.05"/>
    <n v="0"/>
    <n v="0.5"/>
    <n v="0.5"/>
    <n v="2.33"/>
    <s v="3. Medio"/>
    <s v="LBZ"/>
    <x v="1"/>
    <s v="E"/>
    <n v="1509739"/>
    <n v="12253000"/>
  </r>
  <r>
    <n v="2222224820"/>
    <s v="RODRIGUEZ AGUDELO JHON ALEXANDER"/>
    <s v="1. SI"/>
    <s v="5. &gt;$2-$5 MM"/>
    <n v="253400"/>
    <x v="28"/>
    <n v="2785679"/>
    <n v="1485679"/>
    <n v="4194000"/>
    <n v="135133"/>
    <n v="0"/>
    <n v="1300000"/>
    <n v="1408123"/>
    <n v="1000000"/>
    <n v="270336.77271461126"/>
    <n v="12153000"/>
    <n v="12153000"/>
    <n v="76130"/>
    <s v="6- pignoración"/>
    <s v="LBZ"/>
    <x v="0"/>
    <n v="4"/>
    <n v="0"/>
    <n v="0"/>
    <n v="4.8301369863013699"/>
    <n v="24.293150684931508"/>
    <n v="1"/>
    <n v="0"/>
    <n v="1"/>
    <n v="2"/>
    <n v="1"/>
    <s v="E"/>
    <n v="0.27031318180974084"/>
    <n v="10.897868000000001"/>
    <n v="1.1076820000000001"/>
    <n v="1.8571193333333333"/>
    <n v="0.99045266666666665"/>
    <n v="8.1020000000000003"/>
    <n v="0"/>
    <n v="0.32"/>
    <n v="0.05"/>
    <n v="0.16"/>
    <n v="0.32"/>
    <n v="0.05"/>
    <n v="0.03"/>
    <n v="0.05"/>
    <n v="0.15000000000000002"/>
    <n v="0.2"/>
    <n v="0.25"/>
    <n v="0"/>
    <n v="0"/>
    <n v="0"/>
    <n v="0"/>
    <n v="0.03"/>
    <n v="0.05"/>
    <n v="0"/>
    <n v="0.5"/>
    <n v="0.5"/>
    <n v="2.66"/>
    <s v="4. Alto"/>
    <s v="LBZ"/>
    <x v="1"/>
    <s v="E"/>
    <n v="1485679"/>
    <n v="12153000"/>
  </r>
  <r>
    <n v="2226246062"/>
    <s v="VARGAS CARDOZO JORGE ANDRES"/>
    <s v="1. SI"/>
    <s v="5. &gt;$2-$5 MM"/>
    <n v="1057697"/>
    <x v="29"/>
    <n v="2247589"/>
    <n v="0"/>
    <n v="3464000"/>
    <n v="142213"/>
    <n v="0"/>
    <n v="2800000"/>
    <n v="1216687"/>
    <n v="1000000"/>
    <n v="258302.52651707939"/>
    <n v="11612000"/>
    <n v="11612000"/>
    <n v="76130"/>
    <s v="6- pignoración"/>
    <s v="LBZ"/>
    <x v="0"/>
    <n v="4"/>
    <n v="0"/>
    <n v="0"/>
    <n v="4.0630136986301366"/>
    <n v="35.230136986301368"/>
    <n v="1"/>
    <n v="0"/>
    <n v="2"/>
    <n v="2"/>
    <n v="3"/>
    <s v="E"/>
    <n v="0.26701035101138626"/>
    <n v="10.050850666666667"/>
    <n v="1.516256"/>
    <n v="1.4983926666666667"/>
    <n v="0"/>
    <n v="7.7413333333333334"/>
    <n v="0"/>
    <n v="0.32"/>
    <n v="0.05"/>
    <n v="0.16"/>
    <n v="0.32"/>
    <n v="0.04"/>
    <n v="0.02"/>
    <n v="0.03"/>
    <n v="0.15000000000000002"/>
    <n v="0.2"/>
    <n v="0.25"/>
    <n v="0"/>
    <n v="0"/>
    <n v="0"/>
    <n v="0"/>
    <n v="0.03"/>
    <n v="0.05"/>
    <n v="0"/>
    <n v="0.5"/>
    <n v="0.5"/>
    <n v="2.62"/>
    <s v="4. Alto"/>
    <s v="LBZ"/>
    <x v="1"/>
    <s v="E"/>
    <n v="0"/>
    <n v="11612000"/>
  </r>
  <r>
    <n v="2044020422"/>
    <s v="ZULETA CASTILLA EDER LUIS"/>
    <s v="1. SI"/>
    <s v="5. &gt;$2-$5 MM"/>
    <n v="91600"/>
    <x v="30"/>
    <n v="3314598"/>
    <n v="3314598"/>
    <n v="5280000"/>
    <n v="248473"/>
    <n v="0"/>
    <n v="0"/>
    <n v="1965929"/>
    <n v="2000000"/>
    <n v="503102.67328942334"/>
    <n v="22617000"/>
    <n v="22305000"/>
    <n v="13052"/>
    <s v="9- Otras garantías (no admisible)"/>
    <s v="LBZ"/>
    <x v="0"/>
    <n v="4"/>
    <n v="0"/>
    <n v="0"/>
    <n v="3.904109589041096"/>
    <n v="30.068493150684933"/>
    <n v="1"/>
    <n v="4"/>
    <n v="1"/>
    <n v="3"/>
    <n v="1"/>
    <s v="E"/>
    <n v="0.25052522442980779"/>
    <n v="9.2991756666666667"/>
    <n v="0.68584299999999998"/>
    <n v="1.1048659999999999"/>
    <n v="1.1048659999999999"/>
    <n v="7.4349999999999996"/>
    <n v="0"/>
    <n v="0.32"/>
    <n v="0.02"/>
    <n v="0.08"/>
    <n v="0.4"/>
    <n v="0.05"/>
    <n v="0.03"/>
    <n v="0.04"/>
    <n v="0.25"/>
    <n v="0.2"/>
    <n v="0.2"/>
    <n v="0"/>
    <n v="0"/>
    <n v="0"/>
    <n v="0"/>
    <n v="0.04"/>
    <n v="0.05"/>
    <n v="0"/>
    <n v="0.5"/>
    <n v="0.5"/>
    <n v="2.68"/>
    <s v="4. Alto"/>
    <s v="LBZ"/>
    <x v="0"/>
    <s v="E"/>
    <n v="3314598"/>
    <n v="22305000"/>
  </r>
  <r>
    <n v="42482604"/>
    <s v="TORO GOLONDRINO CLAUDIA MARICELA"/>
    <s v="1. SI"/>
    <s v="6. &gt;$5-$10 MM"/>
    <m/>
    <x v="31"/>
    <n v="5046791"/>
    <n v="4146791"/>
    <n v="8183000"/>
    <n v="243335"/>
    <n v="0"/>
    <n v="900000"/>
    <n v="3136517"/>
    <n v="1000000"/>
    <n v="240907.36842748619"/>
    <n v="10830000"/>
    <n v="10830000"/>
    <n v="76001"/>
    <s v="6- pignoración"/>
    <s v="LBZ"/>
    <x v="0"/>
    <n v="4"/>
    <n v="0"/>
    <n v="0"/>
    <n v="5.7534246575342465"/>
    <n v="43.517808219178079"/>
    <n v="2"/>
    <n v="0"/>
    <n v="1"/>
    <n v="2"/>
    <n v="1"/>
    <s v="E"/>
    <n v="0.32282824561832413"/>
    <n v="12.675538666666666"/>
    <n v="2.0910113333333333"/>
    <n v="3.3645273333333332"/>
    <n v="2.7645273333333331"/>
    <n v="7.22"/>
    <n v="0"/>
    <n v="0.32"/>
    <n v="0.05"/>
    <n v="0.16"/>
    <n v="0.24"/>
    <n v="0.05"/>
    <n v="0.03"/>
    <n v="0.03"/>
    <n v="0.15000000000000002"/>
    <n v="0.1"/>
    <n v="0.15000000000000002"/>
    <n v="0"/>
    <n v="0"/>
    <n v="0"/>
    <n v="0"/>
    <n v="0.03"/>
    <n v="0"/>
    <n v="0"/>
    <n v="0.5"/>
    <n v="0.5"/>
    <n v="2.3100000000000005"/>
    <s v="3. Medio"/>
    <s v="LBZ"/>
    <x v="1"/>
    <s v="E"/>
    <n v="4146791"/>
    <n v="10830000"/>
  </r>
  <r>
    <n v="8644206"/>
    <s v="BARRAGAN RODRIGUEZ OSVALDO ENRIQUE"/>
    <s v="1. SI"/>
    <s v="7. &gt;$10 MM"/>
    <n v="1762192"/>
    <x v="32"/>
    <n v="12449342"/>
    <n v="0"/>
    <n v="2867000"/>
    <n v="732801"/>
    <n v="0"/>
    <n v="34500000"/>
    <n v="5164335"/>
    <n v="3000000"/>
    <n v="745920.0455265732"/>
    <n v="31480000"/>
    <n v="31480000"/>
    <n v="8001"/>
    <s v="2- prendaria"/>
    <s v="LBZ"/>
    <x v="0"/>
    <n v="4"/>
    <n v="0"/>
    <n v="0"/>
    <n v="6.3095890410958901"/>
    <n v="53.024657534246572"/>
    <n v="1"/>
    <n v="5"/>
    <n v="2"/>
    <n v="4"/>
    <n v="3"/>
    <s v="E"/>
    <n v="0.32860467678368294"/>
    <n v="10.909706"/>
    <n v="1.5392282222222222"/>
    <n v="2.7665204444444442"/>
    <n v="0"/>
    <n v="6.9955555555555557"/>
    <n v="0"/>
    <n v="0.24"/>
    <n v="0.01"/>
    <n v="0.16"/>
    <n v="0.32"/>
    <n v="0.04"/>
    <n v="0.02"/>
    <n v="0.02"/>
    <n v="0.05"/>
    <n v="0.15000000000000002"/>
    <n v="0.25"/>
    <n v="0"/>
    <n v="0"/>
    <n v="0"/>
    <n v="0"/>
    <n v="0.02"/>
    <n v="0.05"/>
    <n v="0"/>
    <n v="0.5"/>
    <n v="0.5"/>
    <n v="2.33"/>
    <s v="3. Medio"/>
    <s v="LBZ"/>
    <x v="1"/>
    <s v="E"/>
    <n v="0"/>
    <n v="31480000"/>
  </r>
  <r>
    <n v="2008882004"/>
    <s v="APARICIO SALAZAR ZULEIMA"/>
    <s v="1. SI"/>
    <s v="6. &gt;$5-$10 MM"/>
    <n v="1510000"/>
    <x v="33"/>
    <n v="5590781"/>
    <n v="5590781"/>
    <n v="5891000"/>
    <n v="193403"/>
    <n v="0"/>
    <n v="0"/>
    <n v="299816"/>
    <n v="1000000"/>
    <n v="226515.2107753547"/>
    <n v="10183000"/>
    <n v="10183000"/>
    <n v="68001"/>
    <s v="9- Otras garantías (no admisible)"/>
    <s v="LBZ"/>
    <x v="0"/>
    <n v="4"/>
    <n v="0"/>
    <n v="0"/>
    <n v="0.90136986301369859"/>
    <n v="25.649315068493152"/>
    <n v="2"/>
    <n v="2"/>
    <n v="2"/>
    <n v="2"/>
    <n v="1"/>
    <s v="E"/>
    <n v="0.27994547385023649"/>
    <n v="10.715731333333334"/>
    <n v="1.2065440000000001"/>
    <n v="3.7271873333333332"/>
    <n v="3.7271873333333332"/>
    <n v="6.7886666666666668"/>
    <n v="0"/>
    <n v="0.32"/>
    <n v="0.04"/>
    <n v="0.16"/>
    <n v="0.32"/>
    <n v="0.04"/>
    <n v="0.03"/>
    <n v="0.04"/>
    <n v="0.25"/>
    <n v="0.1"/>
    <n v="0.1"/>
    <n v="0"/>
    <n v="0"/>
    <n v="0"/>
    <n v="0"/>
    <n v="0.05"/>
    <n v="0"/>
    <n v="0"/>
    <n v="0.5"/>
    <n v="0.5"/>
    <n v="2.4500000000000002"/>
    <s v="3. Medio"/>
    <s v="LBZ"/>
    <x v="1"/>
    <s v="E"/>
    <n v="5590781"/>
    <n v="10183000"/>
  </r>
  <r>
    <n v="20662440"/>
    <s v="RICARDO SANCHEZ JORGE LUIS"/>
    <s v="1. SI"/>
    <s v="5. &gt;$2-$5 MM"/>
    <n v="626669"/>
    <x v="34"/>
    <n v="2913110"/>
    <n v="1351843"/>
    <n v="5932000"/>
    <n v="184774"/>
    <n v="0"/>
    <n v="1561267"/>
    <n v="3018517"/>
    <n v="1000000"/>
    <n v="237170.3012164227"/>
    <n v="10662000"/>
    <n v="10163000"/>
    <n v="8001"/>
    <s v="6- pignoración"/>
    <s v="LBZ"/>
    <x v="0"/>
    <n v="4"/>
    <n v="0"/>
    <n v="0"/>
    <n v="5.1342465753424653"/>
    <n v="47.638356164383559"/>
    <n v="1"/>
    <n v="0"/>
    <n v="1"/>
    <n v="2"/>
    <n v="1"/>
    <s v="E"/>
    <n v="0.28129620081094847"/>
    <n v="11.062417999999999"/>
    <n v="2.4301240000000002"/>
    <n v="1.9420733333333333"/>
    <n v="0.90122866666666668"/>
    <n v="6.7753333333333332"/>
    <n v="0"/>
    <n v="0.32"/>
    <n v="0.05"/>
    <n v="0.16"/>
    <n v="0.24"/>
    <n v="0.05"/>
    <n v="0.03"/>
    <n v="0.02"/>
    <n v="0.15000000000000002"/>
    <n v="0.2"/>
    <n v="0.25"/>
    <n v="0"/>
    <n v="0"/>
    <n v="0"/>
    <n v="0"/>
    <n v="0.03"/>
    <n v="0.05"/>
    <n v="0"/>
    <n v="0.5"/>
    <n v="0.5"/>
    <n v="2.5499999999999998"/>
    <s v="4. Alto"/>
    <s v="LBZ"/>
    <x v="1"/>
    <s v="E"/>
    <n v="1351843"/>
    <n v="10163000"/>
  </r>
  <r>
    <n v="4208806"/>
    <s v="PASCUAZA CAICEDO LUIS ARMANDO"/>
    <s v="1. SI"/>
    <s v="6. &gt;$5-$10 MM"/>
    <m/>
    <x v="35"/>
    <n v="5666670"/>
    <n v="3166670"/>
    <n v="9261000"/>
    <n v="242503"/>
    <n v="0"/>
    <n v="2500000"/>
    <n v="3594517"/>
    <n v="1000000"/>
    <n v="259168.71116580977"/>
    <n v="10109000"/>
    <n v="10109000"/>
    <n v="76130"/>
    <s v="6- pignoración"/>
    <s v="LBZ"/>
    <x v="0"/>
    <n v="4"/>
    <n v="0"/>
    <n v="0"/>
    <n v="6.1452054794520548"/>
    <n v="47.816438356164383"/>
    <n v="1"/>
    <n v="2"/>
    <n v="2"/>
    <n v="2"/>
    <n v="3"/>
    <s v="E"/>
    <n v="0.3344478074438732"/>
    <n v="12.913458"/>
    <n v="2.3963446666666668"/>
    <n v="3.7777799999999999"/>
    <n v="2.1111133333333334"/>
    <n v="6.7393333333333336"/>
    <n v="0"/>
    <n v="0.32"/>
    <n v="0.04"/>
    <n v="0.16"/>
    <n v="0.24"/>
    <n v="0.04"/>
    <n v="0.02"/>
    <n v="0.02"/>
    <n v="0.15000000000000002"/>
    <n v="0.1"/>
    <n v="0.15000000000000002"/>
    <n v="0"/>
    <n v="0"/>
    <n v="0"/>
    <n v="0"/>
    <n v="0.02"/>
    <n v="0.05"/>
    <n v="0"/>
    <n v="0.5"/>
    <n v="0.5"/>
    <n v="2.3100000000000005"/>
    <s v="3. Medio"/>
    <s v="LBZ"/>
    <x v="1"/>
    <s v="E"/>
    <n v="3166670"/>
    <n v="10109000"/>
  </r>
  <r>
    <n v="2224644628"/>
    <s v="ANGULO FERRIN LINA NATALIA"/>
    <s v="1. SI"/>
    <s v="5. &gt;$2-$5 MM"/>
    <n v="122664"/>
    <x v="36"/>
    <n v="4346477"/>
    <n v="686443"/>
    <n v="8075000"/>
    <n v="259248"/>
    <n v="0"/>
    <n v="3660034"/>
    <n v="3728517"/>
    <n v="1000000"/>
    <n v="266764.74311323528"/>
    <n v="11092000"/>
    <n v="9913000"/>
    <n v="76130"/>
    <s v="6- pignoración"/>
    <s v="LBZ"/>
    <x v="0"/>
    <n v="4"/>
    <n v="0"/>
    <n v="0"/>
    <n v="6.9150684931506845"/>
    <n v="26.19178082191781"/>
    <n v="2"/>
    <n v="3"/>
    <n v="2"/>
    <n v="2"/>
    <n v="1"/>
    <s v="E"/>
    <n v="0.35067516207549021"/>
    <n v="12.777996"/>
    <n v="2.5674540000000001"/>
    <n v="2.8976513333333331"/>
    <n v="0.45762866666666668"/>
    <n v="6.6086666666666662"/>
    <n v="0"/>
    <n v="0.32"/>
    <n v="0.03"/>
    <n v="0.16"/>
    <n v="0.24"/>
    <n v="0.04"/>
    <n v="0.03"/>
    <n v="0.04"/>
    <n v="0.15000000000000002"/>
    <n v="0.15000000000000002"/>
    <n v="0.25"/>
    <n v="0"/>
    <n v="0"/>
    <n v="0"/>
    <n v="0"/>
    <n v="0.02"/>
    <n v="0"/>
    <n v="0"/>
    <n v="0.5"/>
    <n v="0.5"/>
    <n v="2.4300000000000002"/>
    <s v="3. Medio"/>
    <s v="LBZ"/>
    <x v="1"/>
    <s v="E"/>
    <n v="686443"/>
    <n v="9913000"/>
  </r>
  <r>
    <n v="2060062606"/>
    <s v="CEDEÑO CARRASQUILLA CARLOS ALBERTO"/>
    <s v="1. SI"/>
    <s v="4. &gt;$1-$2 MM"/>
    <m/>
    <x v="37"/>
    <n v="1460498"/>
    <n v="0"/>
    <n v="2859000"/>
    <n v="151890"/>
    <n v="0"/>
    <n v="1689247"/>
    <n v="1398429"/>
    <n v="2000000"/>
    <n v="434878.9522398297"/>
    <n v="19550000"/>
    <n v="19550000"/>
    <n v="13836"/>
    <s v="6- pignoración"/>
    <s v="LBZ"/>
    <x v="0"/>
    <n v="4"/>
    <n v="0"/>
    <n v="0"/>
    <n v="2.1506849315068495"/>
    <n v="33.027397260273972"/>
    <n v="1"/>
    <n v="4"/>
    <n v="1"/>
    <n v="3"/>
    <n v="2"/>
    <s v="E"/>
    <n v="0.19558965074660989"/>
    <n v="7.4696423333333337"/>
    <n v="0.46614299999999997"/>
    <n v="0.48683266666666669"/>
    <n v="0"/>
    <n v="6.5166666666666666"/>
    <n v="0"/>
    <n v="0.32"/>
    <n v="0.02"/>
    <n v="0.08"/>
    <n v="0.4"/>
    <n v="0.05"/>
    <n v="0.01"/>
    <n v="0.04"/>
    <n v="0.15000000000000002"/>
    <n v="0.25"/>
    <n v="0.25"/>
    <n v="0"/>
    <n v="0"/>
    <n v="0"/>
    <n v="0"/>
    <n v="0.04"/>
    <n v="0.05"/>
    <n v="0"/>
    <n v="0.5"/>
    <n v="0.5"/>
    <n v="2.66"/>
    <s v="4. Alto"/>
    <s v="LBZ"/>
    <x v="1"/>
    <s v="E"/>
    <n v="0"/>
    <n v="19550000"/>
  </r>
  <r>
    <n v="26806006"/>
    <s v="RAMOS HURTADO CESAR DAVID"/>
    <s v="1. SI"/>
    <s v="5. &gt;$2-$5 MM"/>
    <n v="133"/>
    <x v="38"/>
    <n v="2348799"/>
    <n v="0"/>
    <n v="5990000"/>
    <n v="160844"/>
    <n v="0"/>
    <n v="4906648"/>
    <n v="3641273"/>
    <n v="1000000"/>
    <n v="222797.01358451581"/>
    <n v="9899000"/>
    <n v="9746000"/>
    <n v="76275"/>
    <s v="6- pignoración"/>
    <s v="LBZ"/>
    <x v="0"/>
    <n v="4"/>
    <n v="0"/>
    <n v="0"/>
    <n v="6.882191780821918"/>
    <n v="38.605479452054794"/>
    <n v="1"/>
    <n v="0"/>
    <n v="1"/>
    <n v="2"/>
    <n v="1"/>
    <s v="E"/>
    <n v="0.25576067572301053"/>
    <n v="10.592714666666666"/>
    <n v="2.4276040000000001"/>
    <n v="1.565866"/>
    <n v="0"/>
    <n v="6.4973333333333336"/>
    <n v="0"/>
    <n v="0.32"/>
    <n v="0.05"/>
    <n v="0.16"/>
    <n v="0.24"/>
    <n v="0.05"/>
    <n v="0.03"/>
    <n v="0.03"/>
    <n v="0.15000000000000002"/>
    <n v="0.2"/>
    <n v="0.25"/>
    <n v="0"/>
    <n v="0"/>
    <n v="0"/>
    <n v="0"/>
    <n v="0.02"/>
    <n v="0.05"/>
    <n v="0"/>
    <n v="0.5"/>
    <n v="0.5"/>
    <n v="2.5500000000000003"/>
    <s v="4. Alto"/>
    <s v="LBZ"/>
    <x v="1"/>
    <s v="E"/>
    <n v="0"/>
    <n v="9746000"/>
  </r>
  <r>
    <n v="2028286006"/>
    <s v="RIVAS CUERO HUVER HERNANDO"/>
    <s v="1. SI"/>
    <s v="5. &gt;$2-$5 MM"/>
    <n v="826727"/>
    <x v="39"/>
    <n v="4677610"/>
    <n v="1877610"/>
    <n v="5720000"/>
    <n v="273485"/>
    <n v="0"/>
    <n v="2800000"/>
    <n v="1042158"/>
    <n v="1000000"/>
    <n v="297802.05541832861"/>
    <n v="9534000"/>
    <n v="9534000"/>
    <n v="76130"/>
    <s v="6- pignoración"/>
    <s v="LBZ"/>
    <x v="0"/>
    <n v="4"/>
    <n v="0"/>
    <n v="0"/>
    <n v="3.4328767123287673"/>
    <n v="32.635616438356166"/>
    <n v="1"/>
    <n v="0"/>
    <n v="1"/>
    <n v="2"/>
    <n v="1"/>
    <s v="E"/>
    <n v="0.38085803694555243"/>
    <n v="10.169178666666667"/>
    <n v="1.2459233333333333"/>
    <n v="3.1184066666666665"/>
    <n v="1.2517400000000001"/>
    <n v="6.3559999999999999"/>
    <n v="0"/>
    <n v="0.32"/>
    <n v="0.05"/>
    <n v="0.16"/>
    <n v="0.32"/>
    <n v="0.05"/>
    <n v="0.03"/>
    <n v="0.04"/>
    <n v="0.15000000000000002"/>
    <n v="0.1"/>
    <n v="0.2"/>
    <n v="0"/>
    <n v="0"/>
    <n v="0"/>
    <n v="0"/>
    <n v="0.04"/>
    <n v="0.05"/>
    <n v="0"/>
    <n v="0.5"/>
    <n v="0.5"/>
    <n v="2.5100000000000002"/>
    <s v="4. Alto"/>
    <s v="LBZ"/>
    <x v="1"/>
    <s v="E"/>
    <n v="1877610"/>
    <n v="9534000"/>
  </r>
  <r>
    <n v="2224804622"/>
    <s v="MARIN SEGURA JUAN PABLO"/>
    <s v="1. SI"/>
    <s v="6. &gt;$5-$10 MM"/>
    <n v="1755373"/>
    <x v="40"/>
    <n v="9690608"/>
    <n v="7431972"/>
    <n v="12283000"/>
    <n v="338361"/>
    <n v="0"/>
    <n v="2258636"/>
    <n v="2592781"/>
    <n v="3000000"/>
    <n v="1041592.2073458219"/>
    <n v="35085000"/>
    <n v="28496000"/>
    <n v="76275"/>
    <s v="6- pignoración"/>
    <s v="LBZ"/>
    <x v="0"/>
    <n v="4"/>
    <n v="0"/>
    <n v="0"/>
    <n v="2.7643835616438355"/>
    <n v="26.602739726027398"/>
    <n v="1"/>
    <n v="0"/>
    <n v="1"/>
    <n v="4"/>
    <n v="1"/>
    <s v="E"/>
    <n v="0.30665626829907155"/>
    <n v="10.526308666666667"/>
    <n v="0.96625644444444447"/>
    <n v="2.1534684444444445"/>
    <n v="1.6515493333333333"/>
    <n v="6.3324444444444445"/>
    <n v="0"/>
    <n v="0.24"/>
    <n v="0.05"/>
    <n v="0.16"/>
    <n v="0.4"/>
    <n v="0.05"/>
    <n v="0.03"/>
    <n v="0.04"/>
    <n v="0.15000000000000002"/>
    <n v="0.15000000000000002"/>
    <n v="0.2"/>
    <n v="0"/>
    <n v="0"/>
    <n v="0"/>
    <n v="0"/>
    <n v="0.04"/>
    <n v="0.05"/>
    <n v="0"/>
    <n v="0.5"/>
    <n v="0.5"/>
    <n v="2.56"/>
    <s v="4. Alto"/>
    <s v="LBZ"/>
    <x v="0"/>
    <s v="E"/>
    <n v="7431972"/>
    <n v="28496000"/>
  </r>
  <r>
    <n v="2062642822"/>
    <s v="CASAÑAS  ENGIE MARLEY"/>
    <s v="1. SI"/>
    <s v="4. &gt;$1-$2 MM"/>
    <m/>
    <x v="41"/>
    <n v="1254957"/>
    <n v="838177"/>
    <n v="1958000"/>
    <n v="150237"/>
    <n v="0"/>
    <n v="416780"/>
    <n v="702778"/>
    <n v="1000000"/>
    <n v="260103.5785067931"/>
    <n v="9175000"/>
    <n v="9173000"/>
    <n v="76001"/>
    <s v="6- pignoración"/>
    <s v="LBZ"/>
    <x v="0"/>
    <n v="4"/>
    <n v="0"/>
    <n v="0"/>
    <n v="2.2246575342465755"/>
    <n v="24.306849315068494"/>
    <n v="2"/>
    <n v="4"/>
    <n v="3"/>
    <n v="2"/>
    <n v="1"/>
    <s v="E"/>
    <n v="0.27356038567119539"/>
    <n v="7.4218233333333332"/>
    <n v="0.46851866666666669"/>
    <n v="0.83663799999999999"/>
    <n v="0.55878466666666671"/>
    <n v="6.1153333333333331"/>
    <n v="0"/>
    <n v="0.32"/>
    <n v="0.02"/>
    <n v="0.08"/>
    <n v="0.4"/>
    <n v="0.03"/>
    <n v="0.03"/>
    <n v="0.05"/>
    <n v="0.15000000000000002"/>
    <n v="0.25"/>
    <n v="0.25"/>
    <n v="0"/>
    <n v="0"/>
    <n v="0"/>
    <n v="0"/>
    <n v="0.04"/>
    <n v="0"/>
    <n v="0"/>
    <n v="0.5"/>
    <n v="0.5"/>
    <n v="2.62"/>
    <s v="4. Alto"/>
    <s v="LBZ"/>
    <x v="1"/>
    <s v="E"/>
    <n v="838177"/>
    <n v="9173000"/>
  </r>
  <r>
    <n v="2002806220"/>
    <s v="OLIVO MARTINEZ JEYSER"/>
    <s v="1. SI"/>
    <s v="6. &gt;$5-$10 MM"/>
    <m/>
    <x v="42"/>
    <n v="6093784"/>
    <n v="4299908"/>
    <n v="8660000"/>
    <n v="394791"/>
    <n v="0"/>
    <n v="1793876"/>
    <n v="2566120"/>
    <n v="1000000"/>
    <n v="198687.40672154265"/>
    <n v="8932000"/>
    <n v="8932000"/>
    <n v="23001"/>
    <s v="6- pignoración"/>
    <s v="LBZ"/>
    <x v="0"/>
    <n v="4"/>
    <n v="0"/>
    <n v="0"/>
    <n v="3.8575342465753426"/>
    <n v="34.610958904109587"/>
    <n v="1"/>
    <n v="2"/>
    <n v="2"/>
    <n v="2"/>
    <n v="3"/>
    <s v="E"/>
    <n v="0.39565227114769508"/>
    <n v="11.727936"/>
    <n v="1.7107466666666666"/>
    <n v="4.0625226666666663"/>
    <n v="2.8666053333333332"/>
    <n v="5.9546666666666663"/>
    <n v="0"/>
    <n v="0.32"/>
    <n v="0.04"/>
    <n v="0.16"/>
    <n v="0.32"/>
    <n v="0.04"/>
    <n v="0.02"/>
    <n v="0.04"/>
    <n v="0.15000000000000002"/>
    <n v="0.05"/>
    <n v="0.15000000000000002"/>
    <n v="0"/>
    <n v="0"/>
    <n v="0"/>
    <n v="0"/>
    <n v="0.04"/>
    <n v="0.05"/>
    <n v="0"/>
    <n v="0.5"/>
    <n v="0.5"/>
    <n v="2.3800000000000008"/>
    <s v="3. Medio"/>
    <s v="LBZ"/>
    <x v="1"/>
    <s v="E"/>
    <n v="4299908"/>
    <n v="8932000"/>
  </r>
  <r>
    <n v="2224622888"/>
    <s v="RIASCOS RENTERIA LEIDY JOHANNA"/>
    <s v="1. SI"/>
    <s v="5. &gt;$2-$5 MM"/>
    <n v="44696"/>
    <x v="43"/>
    <n v="4407516"/>
    <n v="0"/>
    <n v="8088000"/>
    <n v="247452"/>
    <n v="0"/>
    <n v="5519278"/>
    <n v="3680385"/>
    <n v="1000000"/>
    <n v="209980.01275050725"/>
    <n v="8679000"/>
    <n v="8679000"/>
    <n v="76130"/>
    <s v="6- pignoración"/>
    <s v="LBZ"/>
    <x v="0"/>
    <n v="4"/>
    <n v="0"/>
    <n v="0"/>
    <n v="6.7150684931506852"/>
    <n v="31.641095890410959"/>
    <n v="2"/>
    <n v="0"/>
    <n v="1"/>
    <n v="2"/>
    <n v="1"/>
    <s v="D"/>
    <n v="0.30495467516700481"/>
    <n v="11.177934"/>
    <n v="2.4833873333333334"/>
    <n v="2.9383439999999998"/>
    <n v="0"/>
    <n v="5.7859999999999996"/>
    <n v="0"/>
    <n v="0.32"/>
    <n v="0.05"/>
    <n v="0.16"/>
    <n v="0.24"/>
    <n v="0.05"/>
    <n v="0.03"/>
    <n v="0.04"/>
    <n v="0.15000000000000002"/>
    <n v="0.15000000000000002"/>
    <n v="0.25"/>
    <n v="0"/>
    <n v="0"/>
    <n v="0"/>
    <n v="0"/>
    <n v="0.02"/>
    <n v="0"/>
    <n v="0"/>
    <n v="0.5"/>
    <n v="0.5"/>
    <n v="2.46"/>
    <s v="3. Medio"/>
    <s v="LBZ"/>
    <x v="1"/>
    <s v="D"/>
    <n v="0"/>
    <n v="8679000"/>
  </r>
  <r>
    <n v="4820422"/>
    <s v="OROZCO DE LA CRUZ REYNALDO ENRIQUE"/>
    <s v="1. SI"/>
    <s v="4. &gt;$1-$2 MM"/>
    <m/>
    <x v="44"/>
    <n v="1331295"/>
    <n v="0"/>
    <n v="3386000"/>
    <n v="117882"/>
    <n v="0"/>
    <n v="1300000"/>
    <n v="2054820"/>
    <n v="1000000"/>
    <n v="192636.91695124935"/>
    <n v="8660000"/>
    <n v="8590000"/>
    <n v="13052"/>
    <s v="6- pignoración"/>
    <s v="LBZ"/>
    <x v="0"/>
    <n v="4"/>
    <n v="0"/>
    <n v="0"/>
    <n v="5.484931506849315"/>
    <n v="42.824657534246576"/>
    <n v="1"/>
    <n v="1"/>
    <n v="1"/>
    <n v="2"/>
    <n v="3"/>
    <s v="E"/>
    <n v="0.2070126113008329"/>
    <n v="8.0307433333333336"/>
    <n v="1.36988"/>
    <n v="0.88753000000000004"/>
    <n v="0"/>
    <n v="5.7266666666666666"/>
    <n v="0"/>
    <n v="0.32"/>
    <n v="0.05"/>
    <n v="0.08"/>
    <n v="0.32"/>
    <n v="0.05"/>
    <n v="0.02"/>
    <n v="0.03"/>
    <n v="0.15000000000000002"/>
    <n v="0.25"/>
    <n v="0.25"/>
    <n v="0"/>
    <n v="0"/>
    <n v="0"/>
    <n v="0"/>
    <n v="0.03"/>
    <n v="0.05"/>
    <n v="0"/>
    <n v="0.5"/>
    <n v="0.5"/>
    <n v="2.6"/>
    <s v="4. Alto"/>
    <s v="LBZ"/>
    <x v="1"/>
    <s v="E"/>
    <n v="0"/>
    <n v="8590000"/>
  </r>
  <r>
    <n v="2262048008"/>
    <s v="HENAO ARANA MAYRA ALEJANDRA"/>
    <s v="1. SI"/>
    <s v="5. &gt;$2-$5 MM"/>
    <n v="1312"/>
    <x v="45"/>
    <n v="2539049"/>
    <n v="339049"/>
    <n v="3755000"/>
    <n v="190880"/>
    <n v="0"/>
    <n v="2200000"/>
    <n v="1215984"/>
    <n v="1000000"/>
    <n v="189722.8943045272"/>
    <n v="8529000"/>
    <n v="8529000"/>
    <n v="76001"/>
    <s v="6- pignoración"/>
    <s v="LBZ"/>
    <x v="0"/>
    <n v="4"/>
    <n v="0"/>
    <n v="0"/>
    <n v="4.0575342465753428"/>
    <n v="28.898630136986302"/>
    <n v="2"/>
    <n v="2"/>
    <n v="1"/>
    <n v="2"/>
    <n v="4"/>
    <s v="E"/>
    <n v="0.25373526286968479"/>
    <n v="8.1893553333333333"/>
    <n v="0.81153066666666662"/>
    <n v="1.6926993333333333"/>
    <n v="0.22603266666666666"/>
    <n v="5.6859999999999999"/>
    <n v="0"/>
    <n v="0.32"/>
    <n v="0.04"/>
    <n v="0.08"/>
    <n v="0.4"/>
    <n v="0.05"/>
    <n v="0.05"/>
    <n v="0.04"/>
    <n v="0.15000000000000002"/>
    <n v="0.2"/>
    <n v="0.25"/>
    <n v="0"/>
    <n v="0"/>
    <n v="0"/>
    <n v="0"/>
    <n v="0.03"/>
    <n v="0"/>
    <n v="0"/>
    <n v="0.5"/>
    <n v="0.5"/>
    <n v="2.6100000000000003"/>
    <s v="4. Alto"/>
    <s v="LBZ"/>
    <x v="1"/>
    <s v="E"/>
    <n v="339049"/>
    <n v="8529000"/>
  </r>
  <r>
    <n v="28462664"/>
    <s v="FLOREZ CELIS GERLY JARELLY"/>
    <s v="1. SI"/>
    <s v="2. Sin desc"/>
    <n v="40200"/>
    <x v="46"/>
    <n v="0"/>
    <n v="0"/>
    <n v="2979000"/>
    <n v="161398"/>
    <n v="0"/>
    <n v="0"/>
    <n v="4213849"/>
    <n v="1000000"/>
    <n v="188210.27186195392"/>
    <n v="8461000"/>
    <n v="8461000"/>
    <n v="68615"/>
    <s v="9- Otras garantías (no admisible)"/>
    <s v="LBZ"/>
    <x v="0"/>
    <n v="4"/>
    <n v="0"/>
    <n v="0"/>
    <n v="4.4082191780821915"/>
    <n v="40.293150684931504"/>
    <n v="2"/>
    <n v="2"/>
    <n v="1"/>
    <n v="2"/>
    <n v="3"/>
    <s v="E"/>
    <n v="0.23307218124130261"/>
    <n v="7.6264279999999998"/>
    <n v="2.8360326666666666"/>
    <n v="0"/>
    <n v="0"/>
    <n v="5.6406666666666663"/>
    <n v="0"/>
    <n v="0.32"/>
    <n v="0.04"/>
    <n v="0.08"/>
    <n v="0.24"/>
    <n v="0.05"/>
    <n v="0.02"/>
    <n v="0.03"/>
    <n v="0.25"/>
    <n v="0.25"/>
    <n v="0.25"/>
    <n v="0"/>
    <n v="0"/>
    <n v="0"/>
    <n v="0"/>
    <n v="0.03"/>
    <n v="0"/>
    <n v="0"/>
    <n v="0.5"/>
    <n v="0.5"/>
    <n v="2.56"/>
    <s v="4. Alto"/>
    <s v="LBZ"/>
    <x v="1"/>
    <s v="E"/>
    <n v="0"/>
    <n v="8461000"/>
  </r>
  <r>
    <n v="2622846"/>
    <s v="DIAZ MARIN ALEXANDER"/>
    <s v="1. SI"/>
    <s v="4. &gt;$1-$2 MM"/>
    <m/>
    <x v="47"/>
    <n v="1589906"/>
    <n v="1589906"/>
    <n v="3304000"/>
    <n v="115007"/>
    <n v="0"/>
    <n v="0"/>
    <n v="1713620"/>
    <n v="2000000"/>
    <n v="369102.12043557508"/>
    <n v="16593000"/>
    <n v="16593000"/>
    <n v="68406"/>
    <s v="9- Otras garantías (no admisible)"/>
    <s v="LBZ"/>
    <x v="0"/>
    <n v="4"/>
    <n v="0"/>
    <n v="0"/>
    <n v="4.4904109589041097"/>
    <n v="39.164383561643838"/>
    <n v="1"/>
    <n v="2"/>
    <n v="2"/>
    <n v="3"/>
    <n v="3"/>
    <s v="E"/>
    <n v="0.16136970681185836"/>
    <n v="6.6321753333333335"/>
    <n v="0.57120666666666664"/>
    <n v="0.52996866666666664"/>
    <n v="0.52996866666666664"/>
    <n v="5.5309999999999997"/>
    <n v="0"/>
    <n v="0.32"/>
    <n v="0.04"/>
    <n v="0.08"/>
    <n v="0.4"/>
    <n v="0.04"/>
    <n v="0.02"/>
    <n v="0.03"/>
    <n v="0.25"/>
    <n v="0.25"/>
    <n v="0.25"/>
    <n v="0"/>
    <n v="0"/>
    <n v="0"/>
    <n v="0"/>
    <n v="0.03"/>
    <n v="0.05"/>
    <n v="0"/>
    <n v="0.5"/>
    <n v="0.5"/>
    <n v="2.7600000000000002"/>
    <s v="4. Alto"/>
    <s v="LBZ"/>
    <x v="1"/>
    <s v="E"/>
    <n v="1589906"/>
    <n v="16593000"/>
  </r>
  <r>
    <n v="44684824"/>
    <s v="CARVAJAL OCAMPO LINA MARIA"/>
    <s v="1. SI"/>
    <s v="6. &gt;$5-$10 MM"/>
    <n v="519541"/>
    <x v="48"/>
    <n v="6235098"/>
    <n v="2735098"/>
    <n v="10041000"/>
    <n v="284569"/>
    <n v="0"/>
    <n v="3500000"/>
    <n v="3806385"/>
    <n v="1000000"/>
    <n v="183049.55999905668"/>
    <n v="8229000"/>
    <n v="8229000"/>
    <n v="5001"/>
    <s v="6- pignoración"/>
    <s v="LBZ"/>
    <x v="0"/>
    <n v="4"/>
    <n v="0"/>
    <n v="0"/>
    <n v="7.3369863013698629"/>
    <n v="47.742465753424661"/>
    <n v="1"/>
    <n v="0"/>
    <n v="1"/>
    <n v="2"/>
    <n v="1"/>
    <s v="E"/>
    <n v="0.31174570666603779"/>
    <n v="12.180322"/>
    <n v="2.8839506666666668"/>
    <n v="4.1567319999999999"/>
    <n v="1.8233986666666666"/>
    <n v="5.4859999999999998"/>
    <n v="0"/>
    <n v="0.32"/>
    <n v="0.05"/>
    <n v="0.16"/>
    <n v="0.24"/>
    <n v="0.05"/>
    <n v="0.03"/>
    <n v="0.02"/>
    <n v="0.15000000000000002"/>
    <n v="0.05"/>
    <n v="0.2"/>
    <n v="0"/>
    <n v="0"/>
    <n v="0"/>
    <n v="0"/>
    <n v="0.02"/>
    <n v="0.05"/>
    <n v="0"/>
    <n v="0.5"/>
    <n v="0.5"/>
    <n v="2.34"/>
    <s v="3. Medio"/>
    <s v="LBZ"/>
    <x v="1"/>
    <s v="E"/>
    <n v="2735098"/>
    <n v="8229000"/>
  </r>
  <r>
    <n v="4460484"/>
    <s v="TAIMBUD ARGOTE RIGOBERTO"/>
    <s v="1. SI"/>
    <s v="6. &gt;$5-$10 MM"/>
    <m/>
    <x v="49"/>
    <n v="5329757"/>
    <n v="593503"/>
    <n v="8390000"/>
    <n v="279404"/>
    <n v="0"/>
    <n v="4736254"/>
    <n v="3060183"/>
    <n v="1000000"/>
    <n v="178711.89270050084"/>
    <n v="8034000"/>
    <n v="8034000"/>
    <n v="76130"/>
    <s v="6- pignoración"/>
    <s v="LBZ"/>
    <x v="0"/>
    <n v="4"/>
    <n v="0"/>
    <n v="0"/>
    <n v="5.5534246575342463"/>
    <n v="46.342465753424655"/>
    <n v="1"/>
    <n v="0"/>
    <n v="1"/>
    <n v="2"/>
    <n v="1"/>
    <s v="E"/>
    <n v="0.30541059513366725"/>
    <n v="10.949293333333333"/>
    <n v="2.0401220000000002"/>
    <n v="3.5531713333333332"/>
    <n v="0.39566866666666667"/>
    <n v="5.3559999999999999"/>
    <n v="0"/>
    <n v="0.32"/>
    <n v="0.05"/>
    <n v="0.16"/>
    <n v="0.24"/>
    <n v="0.05"/>
    <n v="0.03"/>
    <n v="0.02"/>
    <n v="0.15000000000000002"/>
    <n v="0.1"/>
    <n v="0.25"/>
    <n v="0"/>
    <n v="0"/>
    <n v="0"/>
    <n v="0"/>
    <n v="0.03"/>
    <n v="0.05"/>
    <n v="0"/>
    <n v="0.5"/>
    <n v="0.5"/>
    <n v="2.4500000000000002"/>
    <s v="3. Medio"/>
    <s v="LBZ"/>
    <x v="1"/>
    <s v="E"/>
    <n v="593503"/>
    <n v="8034000"/>
  </r>
  <r>
    <n v="2224626806"/>
    <s v="GONZALEZ CELIS ENYI JULIANA"/>
    <s v="1. SI"/>
    <s v="4. &gt;$1-$2 MM"/>
    <n v="192559"/>
    <x v="50"/>
    <n v="1085393"/>
    <n v="0"/>
    <n v="4111000"/>
    <n v="156434"/>
    <n v="0"/>
    <n v="1800000"/>
    <n v="3026103"/>
    <n v="1000000"/>
    <n v="176309.49235053142"/>
    <n v="7926000"/>
    <n v="7926000"/>
    <n v="76001"/>
    <s v="6- pignoración"/>
    <s v="LBZ"/>
    <x v="0"/>
    <n v="4"/>
    <n v="0"/>
    <n v="0"/>
    <n v="5.5835616438356164"/>
    <n v="34.158904109589038"/>
    <n v="2"/>
    <n v="0"/>
    <n v="1"/>
    <n v="2"/>
    <n v="1"/>
    <s v="E"/>
    <n v="0.22182899490035426"/>
    <n v="8.0249973333333333"/>
    <n v="2.1457746666666666"/>
    <n v="0.72359533333333337"/>
    <n v="0"/>
    <n v="5.2839999999999998"/>
    <n v="0"/>
    <n v="0.32"/>
    <n v="0.05"/>
    <n v="0.08"/>
    <n v="0.24"/>
    <n v="0.05"/>
    <n v="0.03"/>
    <n v="0.04"/>
    <n v="0.15000000000000002"/>
    <n v="0.25"/>
    <n v="0.25"/>
    <n v="0"/>
    <n v="0"/>
    <n v="0"/>
    <n v="0"/>
    <n v="0.03"/>
    <n v="0"/>
    <n v="0"/>
    <n v="0.5"/>
    <n v="0.5"/>
    <n v="2.4900000000000002"/>
    <s v="3. Medio"/>
    <s v="LBZ"/>
    <x v="1"/>
    <s v="E"/>
    <n v="0"/>
    <n v="7926000"/>
  </r>
  <r>
    <n v="2224640268"/>
    <s v="MAFLA ARANGO JUAN DAVID"/>
    <s v="1. SI"/>
    <s v="5. &gt;$2-$5 MM"/>
    <n v="299040"/>
    <x v="51"/>
    <n v="2442180"/>
    <n v="1142190"/>
    <n v="2900000"/>
    <n v="125908.99999999999"/>
    <n v="0"/>
    <n v="1299990"/>
    <n v="457820"/>
    <n v="1000000"/>
    <n v="171838.35836586618"/>
    <n v="7725000"/>
    <n v="7725000"/>
    <n v="76130"/>
    <s v="6- pignoración"/>
    <s v="LBZ"/>
    <x v="0"/>
    <n v="4"/>
    <n v="0"/>
    <n v="0"/>
    <n v="1.3972602739726028"/>
    <n v="27.580821917808219"/>
    <n v="1"/>
    <n v="2"/>
    <n v="1"/>
    <n v="2"/>
    <n v="3"/>
    <s v="E"/>
    <n v="0.19849823891057744"/>
    <n v="7.083333333333333"/>
    <n v="0.50457333333333332"/>
    <n v="1.62812"/>
    <n v="0.76146000000000003"/>
    <n v="5.15"/>
    <n v="0"/>
    <n v="0.32"/>
    <n v="0.04"/>
    <n v="0.08"/>
    <n v="0.4"/>
    <n v="0.05"/>
    <n v="0.02"/>
    <n v="0.04"/>
    <n v="0.15000000000000002"/>
    <n v="0.2"/>
    <n v="0.25"/>
    <n v="0"/>
    <n v="0"/>
    <n v="0"/>
    <n v="0"/>
    <n v="0.05"/>
    <n v="0.05"/>
    <n v="0"/>
    <n v="0.5"/>
    <n v="0.5"/>
    <n v="2.6500000000000004"/>
    <s v="4. Alto"/>
    <s v="LBZ"/>
    <x v="1"/>
    <s v="E"/>
    <n v="1142190"/>
    <n v="7725000"/>
  </r>
  <r>
    <n v="6440404"/>
    <s v="DUQUE ROMAN YEINER MAURICIO"/>
    <s v="1. SI"/>
    <s v="5. &gt;$2-$5 MM"/>
    <m/>
    <x v="52"/>
    <n v="2401078"/>
    <n v="0"/>
    <n v="3629000"/>
    <n v="148968"/>
    <n v="0"/>
    <n v="4895620"/>
    <n v="1227753"/>
    <n v="1000000"/>
    <n v="169969.82476033445"/>
    <n v="7641000"/>
    <n v="7641000"/>
    <n v="76130"/>
    <s v="6- pignoración"/>
    <s v="LBZ"/>
    <x v="0"/>
    <n v="4"/>
    <n v="0"/>
    <n v="0"/>
    <n v="4.1013698630136988"/>
    <n v="38.186301369863017"/>
    <n v="1"/>
    <n v="0"/>
    <n v="1"/>
    <n v="2"/>
    <n v="1"/>
    <s v="E"/>
    <n v="0.21262521650688962"/>
    <n v="7.5132206666666663"/>
    <n v="0.81850199999999995"/>
    <n v="1.6007186666666666"/>
    <n v="0"/>
    <n v="5.0940000000000003"/>
    <n v="0"/>
    <n v="0.32"/>
    <n v="0.05"/>
    <n v="0.08"/>
    <n v="0.4"/>
    <n v="0.05"/>
    <n v="0.03"/>
    <n v="0.03"/>
    <n v="0.15000000000000002"/>
    <n v="0.2"/>
    <n v="0.25"/>
    <n v="0"/>
    <n v="0"/>
    <n v="0"/>
    <n v="0"/>
    <n v="0.03"/>
    <n v="0.05"/>
    <n v="0"/>
    <n v="0.5"/>
    <n v="0.5"/>
    <n v="2.6400000000000006"/>
    <s v="4. Alto"/>
    <s v="LBZ"/>
    <x v="1"/>
    <s v="E"/>
    <n v="0"/>
    <n v="7641000"/>
  </r>
  <r>
    <n v="46400066"/>
    <s v="YARA CARRANZA DIANA PATRICIA"/>
    <s v="1. SI"/>
    <s v="6. &gt;$5-$10 MM"/>
    <n v="1163879"/>
    <x v="53"/>
    <n v="8766399"/>
    <n v="2916399"/>
    <n v="11939000"/>
    <n v="310135"/>
    <n v="0"/>
    <n v="5850000"/>
    <n v="3173079"/>
    <n v="1000000"/>
    <n v="169235.7579867327"/>
    <n v="7608000"/>
    <n v="7608000"/>
    <n v="41001"/>
    <s v="6- pignoración"/>
    <s v="LBZ"/>
    <x v="0"/>
    <n v="4"/>
    <n v="0"/>
    <n v="0"/>
    <n v="6"/>
    <n v="39.336986301369862"/>
    <n v="2"/>
    <n v="0"/>
    <n v="1"/>
    <n v="2"/>
    <n v="1"/>
    <s v="E"/>
    <n v="0.31958050532448845"/>
    <n v="13.031651999999999"/>
    <n v="2.8913053333333334"/>
    <n v="5.8442660000000002"/>
    <n v="1.944266"/>
    <n v="5.0720000000000001"/>
    <n v="0"/>
    <n v="0.32"/>
    <n v="0.05"/>
    <n v="0.16"/>
    <n v="0.24"/>
    <n v="0.05"/>
    <n v="0.03"/>
    <n v="0.03"/>
    <n v="0.15000000000000002"/>
    <n v="0"/>
    <n v="0.2"/>
    <n v="0"/>
    <n v="0"/>
    <n v="0"/>
    <n v="0"/>
    <n v="0.02"/>
    <n v="0"/>
    <n v="0"/>
    <n v="0.5"/>
    <n v="0.5"/>
    <n v="2.25"/>
    <s v="3. Medio"/>
    <s v="LBZ"/>
    <x v="1"/>
    <s v="E"/>
    <n v="2916399"/>
    <n v="7608000"/>
  </r>
  <r>
    <n v="22248884"/>
    <s v="RODRIGUEZ CALDERON OVIDIO"/>
    <s v="1. SI"/>
    <s v="5. &gt;$2-$5 MM"/>
    <m/>
    <x v="54"/>
    <n v="2145496"/>
    <n v="0"/>
    <n v="7398000"/>
    <n v="222706"/>
    <n v="0"/>
    <n v="2600000"/>
    <n v="5252757"/>
    <n v="2000000"/>
    <n v="820873.80010030314"/>
    <n v="59507000"/>
    <n v="15039000"/>
    <n v="76130"/>
    <s v="6- pignoración"/>
    <s v="LBZ"/>
    <x v="0"/>
    <n v="4"/>
    <n v="0"/>
    <n v="0"/>
    <n v="6.2821917808219174"/>
    <n v="48.43013698630137"/>
    <n v="1"/>
    <n v="3"/>
    <n v="2"/>
    <n v="3"/>
    <n v="3"/>
    <s v="E"/>
    <n v="0.34785993336676774"/>
    <n v="22.301750999999999"/>
    <n v="1.7509189999999999"/>
    <n v="0.71516533333333332"/>
    <n v="0"/>
    <n v="5.0129999999999999"/>
    <n v="0"/>
    <n v="0.32"/>
    <n v="0.03"/>
    <n v="0.32"/>
    <n v="0.32"/>
    <n v="0.04"/>
    <n v="0.02"/>
    <n v="0.02"/>
    <n v="0.15000000000000002"/>
    <n v="0.25"/>
    <n v="0.25"/>
    <n v="0"/>
    <n v="0"/>
    <n v="0"/>
    <n v="0"/>
    <n v="0.02"/>
    <n v="0.05"/>
    <n v="0"/>
    <n v="0.5"/>
    <n v="0.5"/>
    <n v="2.79"/>
    <s v="4. Alto"/>
    <s v="LBZ"/>
    <x v="1"/>
    <s v="E"/>
    <n v="0"/>
    <n v="15039000"/>
  </r>
  <r>
    <n v="82206006"/>
    <s v="UTRIA BARRIOS RAUL ANTONIO"/>
    <s v="1. SI"/>
    <s v="5. &gt;$2-$5 MM"/>
    <n v="205946"/>
    <x v="55"/>
    <n v="3743519"/>
    <n v="0"/>
    <n v="5000000"/>
    <n v="177766"/>
    <n v="0"/>
    <n v="3700000"/>
    <n v="1256481"/>
    <n v="2000000"/>
    <n v="411277.30151043501"/>
    <n v="16304000"/>
    <n v="14834000"/>
    <n v="8001"/>
    <s v="6- pignoración"/>
    <s v="LBZ"/>
    <x v="0"/>
    <n v="4"/>
    <n v="0"/>
    <n v="0"/>
    <n v="2.0082191780821916"/>
    <n v="48.046575342465751"/>
    <n v="1"/>
    <n v="4"/>
    <n v="3"/>
    <n v="3"/>
    <n v="3"/>
    <s v="E"/>
    <n v="0.19634776717014502"/>
    <n v="7.1013333333333337"/>
    <n v="0.48747566666666664"/>
    <n v="1.2478396666666667"/>
    <n v="0"/>
    <n v="4.9446666666666665"/>
    <n v="0"/>
    <n v="0.32"/>
    <n v="0.02"/>
    <n v="0.08"/>
    <n v="0.4"/>
    <n v="0.03"/>
    <n v="0.02"/>
    <n v="0.02"/>
    <n v="0.15000000000000002"/>
    <n v="0.2"/>
    <n v="0.25"/>
    <n v="0"/>
    <n v="0"/>
    <n v="0"/>
    <n v="0"/>
    <n v="0.04"/>
    <n v="0.05"/>
    <n v="0"/>
    <n v="0.5"/>
    <n v="0.5"/>
    <n v="2.58"/>
    <s v="4. Alto"/>
    <s v="LBZ"/>
    <x v="1"/>
    <s v="E"/>
    <n v="0"/>
    <n v="14834000"/>
  </r>
  <r>
    <n v="4468066"/>
    <s v="ZULUAGA ZULUAGA YON ROBINSON"/>
    <s v="1. SI"/>
    <s v="5. &gt;$2-$5 MM"/>
    <m/>
    <x v="56"/>
    <n v="3268513"/>
    <n v="268513"/>
    <n v="7197000"/>
    <n v="266103"/>
    <n v="0"/>
    <n v="3000000"/>
    <n v="3928385"/>
    <n v="1000000"/>
    <n v="438242.5849453187"/>
    <n v="14065000"/>
    <n v="7346000"/>
    <n v="76130"/>
    <s v="6- pignoración"/>
    <s v="LBZ"/>
    <x v="0"/>
    <n v="4"/>
    <n v="0"/>
    <n v="0"/>
    <n v="7.7260273972602738"/>
    <n v="43.589041095890408"/>
    <n v="1"/>
    <n v="2"/>
    <n v="2"/>
    <n v="2"/>
    <n v="3"/>
    <s v="E"/>
    <n v="0.46956372329687918"/>
    <n v="14.174598666666666"/>
    <n v="2.6189233333333335"/>
    <n v="2.1790086666666668"/>
    <n v="0.17900866666666668"/>
    <n v="4.8973333333333331"/>
    <n v="0"/>
    <n v="0.32"/>
    <n v="0.04"/>
    <n v="0.16"/>
    <n v="0.24"/>
    <n v="0.04"/>
    <n v="0.02"/>
    <n v="0.03"/>
    <n v="0.15000000000000002"/>
    <n v="0.15000000000000002"/>
    <n v="0.25"/>
    <n v="0"/>
    <n v="0"/>
    <n v="0"/>
    <n v="0"/>
    <n v="0.02"/>
    <n v="0.05"/>
    <n v="0"/>
    <n v="0.5"/>
    <n v="0.5"/>
    <n v="2.4699999999999998"/>
    <s v="3. Medio"/>
    <s v="LBZ"/>
    <x v="1"/>
    <s v="E"/>
    <n v="268513"/>
    <n v="7346000"/>
  </r>
  <r>
    <n v="2224624020"/>
    <s v="MONTOYA DIAZ ANGI PAOLA"/>
    <s v="1. SI"/>
    <s v="5. &gt;$2-$5 MM"/>
    <n v="508097"/>
    <x v="57"/>
    <n v="3647701"/>
    <n v="2447701"/>
    <n v="4594000"/>
    <n v="223852"/>
    <n v="0"/>
    <n v="1200000"/>
    <n v="946032"/>
    <n v="1000000"/>
    <n v="155644.40045125771"/>
    <n v="6997000"/>
    <n v="6997000"/>
    <n v="76130"/>
    <s v="6- pignoración"/>
    <s v="LBZ"/>
    <x v="0"/>
    <n v="4"/>
    <n v="0"/>
    <n v="0"/>
    <n v="0.26301369863013696"/>
    <n v="30.780821917808218"/>
    <n v="2"/>
    <n v="2"/>
    <n v="2"/>
    <n v="2"/>
    <n v="3"/>
    <s v="E"/>
    <n v="0.25299760030083845"/>
    <n v="7.7271553333333332"/>
    <n v="0.9694193333333333"/>
    <n v="2.4318006666666667"/>
    <n v="1.6318006666666667"/>
    <n v="4.6646666666666663"/>
    <n v="0"/>
    <n v="0.32"/>
    <n v="0.04"/>
    <n v="0.08"/>
    <n v="0.4"/>
    <n v="0.04"/>
    <n v="0.02"/>
    <n v="0.04"/>
    <n v="0.15000000000000002"/>
    <n v="0.15000000000000002"/>
    <n v="0.2"/>
    <n v="0"/>
    <n v="0"/>
    <n v="0"/>
    <n v="0"/>
    <n v="0.05"/>
    <n v="0"/>
    <n v="0"/>
    <n v="0.5"/>
    <n v="0.5"/>
    <n v="2.4900000000000002"/>
    <s v="3. Medio"/>
    <s v="LBZ"/>
    <x v="1"/>
    <s v="E"/>
    <n v="2447701"/>
    <n v="6997000"/>
  </r>
  <r>
    <n v="2284862"/>
    <s v="ARENAS DIAZ JHON ALEXANDER"/>
    <s v="1. SI"/>
    <s v="4. &gt;$1-$2 MM"/>
    <m/>
    <x v="58"/>
    <n v="1171882"/>
    <n v="0"/>
    <n v="2596000"/>
    <n v="174752"/>
    <n v="0"/>
    <n v="1300000"/>
    <n v="1424260"/>
    <n v="1000000"/>
    <n v="386380.7095765454"/>
    <n v="9935000"/>
    <n v="6989000"/>
    <n v="68001"/>
    <s v="6- pignoración"/>
    <s v="LBZ"/>
    <x v="0"/>
    <n v="4"/>
    <n v="0"/>
    <n v="0"/>
    <n v="6.6328767123287671"/>
    <n v="38.37808219178082"/>
    <n v="1"/>
    <n v="2"/>
    <n v="1"/>
    <n v="2"/>
    <n v="3"/>
    <s v="E"/>
    <n v="0.37408847305103027"/>
    <n v="8.3540946666666667"/>
    <n v="0.94950666666666672"/>
    <n v="0.78125466666666665"/>
    <n v="0"/>
    <n v="4.6593333333333335"/>
    <n v="0"/>
    <n v="0.32"/>
    <n v="0.04"/>
    <n v="0.08"/>
    <n v="0.4"/>
    <n v="0.05"/>
    <n v="0.02"/>
    <n v="0.03"/>
    <n v="0.15000000000000002"/>
    <n v="0.25"/>
    <n v="0.25"/>
    <n v="0"/>
    <n v="0"/>
    <n v="0"/>
    <n v="0"/>
    <n v="0.02"/>
    <n v="0.05"/>
    <n v="0"/>
    <n v="0.5"/>
    <n v="0.5"/>
    <n v="2.66"/>
    <s v="4. Alto"/>
    <s v="LBZ"/>
    <x v="1"/>
    <s v="E"/>
    <n v="0"/>
    <n v="6989000"/>
  </r>
  <r>
    <n v="66880040"/>
    <s v="SOLIS VIVEROS VIVIANA PATRICIA"/>
    <s v="1. SI"/>
    <s v="6. &gt;$5-$10 MM"/>
    <n v="422268"/>
    <x v="59"/>
    <n v="5089322"/>
    <n v="3184077"/>
    <n v="8220000"/>
    <n v="247452"/>
    <n v="0"/>
    <n v="1905245"/>
    <n v="3130947"/>
    <n v="1000000"/>
    <n v="154665.64475312203"/>
    <n v="6953000"/>
    <n v="6953000"/>
    <n v="76130"/>
    <s v="6- pignoración"/>
    <s v="LBZ"/>
    <x v="0"/>
    <n v="4"/>
    <n v="0"/>
    <n v="0"/>
    <n v="5.9095890410958907"/>
    <n v="45.778082191780825"/>
    <n v="2"/>
    <n v="2"/>
    <n v="2"/>
    <n v="2"/>
    <n v="3"/>
    <s v="E"/>
    <n v="0.26807842983541469"/>
    <n v="10.115512666666667"/>
    <n v="2.3688099999999999"/>
    <n v="3.3928813333333334"/>
    <n v="2.1227179999999999"/>
    <n v="4.6353333333333335"/>
    <n v="0"/>
    <n v="0.32"/>
    <n v="0.04"/>
    <n v="0.16"/>
    <n v="0.24"/>
    <n v="0.04"/>
    <n v="0.02"/>
    <n v="0.02"/>
    <n v="0.15000000000000002"/>
    <n v="0.1"/>
    <n v="0.15000000000000002"/>
    <n v="0"/>
    <n v="0"/>
    <n v="0"/>
    <n v="0"/>
    <n v="0.03"/>
    <n v="0"/>
    <n v="0"/>
    <n v="0.5"/>
    <n v="0.5"/>
    <n v="2.2700000000000005"/>
    <s v="3. Medio"/>
    <s v="LBZ"/>
    <x v="1"/>
    <s v="E"/>
    <n v="3184077"/>
    <n v="6953000"/>
  </r>
  <r>
    <n v="2084242224"/>
    <s v="CAICEDO TORRES JOHN FREDY"/>
    <s v="1. SI"/>
    <s v="6. &gt;$5-$10 MM"/>
    <n v="1224417"/>
    <x v="60"/>
    <n v="7230632"/>
    <n v="639637"/>
    <n v="8760000"/>
    <n v="287517"/>
    <n v="0"/>
    <n v="6590995"/>
    <n v="1529759"/>
    <n v="3000000"/>
    <n v="667567.64898637845"/>
    <n v="28923000"/>
    <n v="20692000"/>
    <n v="25286"/>
    <s v="6- pignoración"/>
    <s v="LBZ"/>
    <x v="0"/>
    <n v="4"/>
    <n v="0"/>
    <n v="0"/>
    <n v="2.4356164383561643"/>
    <n v="33.830136986301369"/>
    <n v="1"/>
    <n v="5"/>
    <n v="2"/>
    <n v="4"/>
    <n v="1"/>
    <s v="E"/>
    <n v="0.21224103310808409"/>
    <n v="8.3740868888888897"/>
    <n v="0.61203911111111109"/>
    <n v="1.6068071111111111"/>
    <n v="0.14214155555555555"/>
    <n v="4.5982222222222227"/>
    <n v="0"/>
    <n v="0.24"/>
    <n v="0.01"/>
    <n v="0.08"/>
    <n v="0.4"/>
    <n v="0.04"/>
    <n v="0.03"/>
    <n v="0.04"/>
    <n v="0.15000000000000002"/>
    <n v="0.2"/>
    <n v="0.25"/>
    <n v="0"/>
    <n v="0"/>
    <n v="0"/>
    <n v="0"/>
    <n v="0.04"/>
    <n v="0.05"/>
    <n v="0"/>
    <n v="0.5"/>
    <n v="0.5"/>
    <n v="2.5300000000000002"/>
    <s v="4. Alto"/>
    <s v="LBZ"/>
    <x v="1"/>
    <s v="E"/>
    <n v="639637"/>
    <n v="20692000"/>
  </r>
  <r>
    <n v="2062820668"/>
    <s v="ZAMBRANO AGREDO JARBIS"/>
    <s v="1. SI"/>
    <s v="5. &gt;$2-$5 MM"/>
    <n v="1140660"/>
    <x v="61"/>
    <n v="4055319"/>
    <n v="2855319"/>
    <n v="4645000"/>
    <n v="201620"/>
    <n v="0"/>
    <n v="1200000"/>
    <n v="589490"/>
    <n v="1000000"/>
    <n v="380128.81016725814"/>
    <n v="14279000"/>
    <n v="6799000"/>
    <n v="19001"/>
    <s v="6- pignoración"/>
    <s v="LBZ"/>
    <x v="0"/>
    <n v="4"/>
    <n v="0"/>
    <n v="0"/>
    <n v="1.8356164383561644"/>
    <n v="31.427397260273974"/>
    <n v="1"/>
    <n v="2"/>
    <n v="1"/>
    <n v="2"/>
    <n v="3"/>
    <s v="E"/>
    <n v="0.38783254011150542"/>
    <n v="12.615872666666666"/>
    <n v="1.1534333333333333"/>
    <n v="2.7035459999999998"/>
    <n v="1.903546"/>
    <n v="4.5326666666666666"/>
    <n v="0"/>
    <n v="0.32"/>
    <n v="0.04"/>
    <n v="0.16"/>
    <n v="0.32"/>
    <n v="0.05"/>
    <n v="0.02"/>
    <n v="0.04"/>
    <n v="0.15000000000000002"/>
    <n v="0.15000000000000002"/>
    <n v="0.2"/>
    <n v="0"/>
    <n v="0"/>
    <n v="0"/>
    <n v="0"/>
    <n v="0.05"/>
    <n v="0.05"/>
    <n v="0"/>
    <n v="0.5"/>
    <n v="0.5"/>
    <n v="2.5499999999999998"/>
    <s v="4. Alto"/>
    <s v="LBZ"/>
    <x v="0"/>
    <s v="E"/>
    <n v="2855319"/>
    <n v="6799000"/>
  </r>
  <r>
    <n v="2086280604"/>
    <s v="YANDUN CHITAN JOSE NESTOR"/>
    <s v="1. SI"/>
    <s v="7. &gt;$10 MM"/>
    <n v="1447846"/>
    <x v="62"/>
    <n v="10522854"/>
    <n v="2644835"/>
    <n v="14415000"/>
    <n v="506741"/>
    <n v="0"/>
    <n v="7878019"/>
    <n v="3891907"/>
    <n v="1000000"/>
    <n v="309132.26281995792"/>
    <n v="12669000"/>
    <n v="6623000"/>
    <n v="52001"/>
    <s v="6- pignoración"/>
    <s v="LBZ"/>
    <x v="0"/>
    <n v="4"/>
    <n v="0"/>
    <n v="0"/>
    <n v="3.010958904109589"/>
    <n v="30.654794520547945"/>
    <n v="1"/>
    <n v="0"/>
    <n v="2"/>
    <n v="2"/>
    <n v="1"/>
    <s v="E"/>
    <n v="0.54391550854663862"/>
    <n v="18.055840666666668"/>
    <n v="3.5598353333333335"/>
    <n v="7.0152359999999998"/>
    <n v="1.7632233333333334"/>
    <n v="4.4153333333333338"/>
    <n v="0.08"/>
    <n v="0.32"/>
    <n v="0.05"/>
    <n v="0.24"/>
    <n v="0.16"/>
    <n v="0.04"/>
    <n v="0.03"/>
    <n v="0.04"/>
    <n v="0.15000000000000002"/>
    <n v="0"/>
    <n v="0.2"/>
    <n v="0"/>
    <n v="0"/>
    <n v="0"/>
    <n v="0"/>
    <n v="0.04"/>
    <n v="0.05"/>
    <n v="0"/>
    <n v="0.5"/>
    <n v="0.5"/>
    <n v="2.4000000000000004"/>
    <s v="3. Medio"/>
    <s v="LBZ"/>
    <x v="1"/>
    <s v="E"/>
    <n v="2644835"/>
    <n v="6623000"/>
  </r>
  <r>
    <n v="2068848440"/>
    <s v="GONZALEZ DE HOYOS GERMAN GUSTAVO"/>
    <s v="1. SI"/>
    <s v="4. &gt;$1-$2 MM"/>
    <m/>
    <x v="63"/>
    <n v="1896142"/>
    <n v="1896142"/>
    <n v="3782000"/>
    <n v="215920"/>
    <n v="0"/>
    <n v="0"/>
    <n v="1886120"/>
    <n v="2000000"/>
    <n v="289133.33100835327"/>
    <n v="12998000"/>
    <n v="12998000"/>
    <n v="23001"/>
    <s v="9- Otras garantías (no admisible)"/>
    <s v="LBZ"/>
    <x v="0"/>
    <n v="4"/>
    <n v="0"/>
    <n v="0"/>
    <n v="3.7013698630136984"/>
    <n v="36.221917808219175"/>
    <n v="1"/>
    <n v="3"/>
    <n v="1"/>
    <n v="3"/>
    <n v="3"/>
    <s v="E"/>
    <n v="0.16835111033611774"/>
    <n v="5.5934206666666668"/>
    <n v="0.62870666666666664"/>
    <n v="0.63204733333333329"/>
    <n v="0.63204733333333329"/>
    <n v="4.3326666666666664"/>
    <n v="0"/>
    <n v="0.32"/>
    <n v="0.03"/>
    <n v="0.08"/>
    <n v="0.4"/>
    <n v="0.05"/>
    <n v="0.02"/>
    <n v="0.03"/>
    <n v="0.25"/>
    <n v="0.25"/>
    <n v="0.25"/>
    <n v="0"/>
    <n v="0"/>
    <n v="0"/>
    <n v="0"/>
    <n v="0.04"/>
    <n v="0.05"/>
    <n v="0"/>
    <n v="0.5"/>
    <n v="0.5"/>
    <n v="2.7700000000000005"/>
    <s v="4. Alto"/>
    <s v="LBZ"/>
    <x v="1"/>
    <s v="E"/>
    <n v="1896142"/>
    <n v="12998000"/>
  </r>
  <r>
    <n v="26284460"/>
    <s v="JIMENEZ TORRES JOSE ALFREDO"/>
    <s v="1. SI"/>
    <s v="6. &gt;$5-$10 MM"/>
    <n v="765815"/>
    <x v="64"/>
    <n v="5173110"/>
    <n v="2273110"/>
    <n v="6430000"/>
    <n v="217854"/>
    <n v="0"/>
    <n v="2900000"/>
    <n v="1256481"/>
    <n v="2000000"/>
    <n v="330892.67723261809"/>
    <n v="13787000"/>
    <n v="12362000"/>
    <n v="76520"/>
    <s v="6- pignoración"/>
    <s v="LBZ"/>
    <x v="0"/>
    <n v="4"/>
    <n v="0"/>
    <n v="0"/>
    <n v="1.9698630136986301"/>
    <n v="56.61917808219178"/>
    <n v="1"/>
    <n v="4"/>
    <n v="1"/>
    <n v="3"/>
    <n v="3"/>
    <s v="E"/>
    <n v="0.18291555907753937"/>
    <n v="6.738863666666667"/>
    <n v="0.67409866666666662"/>
    <n v="1.72437"/>
    <n v="0.75770333333333328"/>
    <n v="4.1206666666666667"/>
    <n v="0"/>
    <n v="0.32"/>
    <n v="0.02"/>
    <n v="0.08"/>
    <n v="0.4"/>
    <n v="0.05"/>
    <n v="0.02"/>
    <n v="0.01"/>
    <n v="0.15000000000000002"/>
    <n v="0.2"/>
    <n v="0.25"/>
    <n v="0"/>
    <n v="0"/>
    <n v="0"/>
    <n v="0"/>
    <n v="0.05"/>
    <n v="0.05"/>
    <n v="0"/>
    <n v="0.5"/>
    <n v="0.5"/>
    <n v="2.6000000000000005"/>
    <s v="4. Alto"/>
    <s v="LBZ"/>
    <x v="0"/>
    <s v="E"/>
    <n v="2273110"/>
    <n v="12362000"/>
  </r>
  <r>
    <n v="80046002"/>
    <s v="DAZA BENAVIDES JUAN MANUEL"/>
    <s v="1. SI"/>
    <s v="6. &gt;$5-$10 MM"/>
    <n v="129688"/>
    <x v="65"/>
    <n v="5388176"/>
    <n v="0"/>
    <n v="11175000"/>
    <n v="336395"/>
    <n v="0"/>
    <n v="5860077"/>
    <n v="5786757"/>
    <n v="1000000"/>
    <n v="134556.66404597083"/>
    <n v="6049000"/>
    <n v="6049000"/>
    <n v="73001"/>
    <s v="6- pignoración"/>
    <s v="LBZ"/>
    <x v="0"/>
    <n v="4"/>
    <n v="0"/>
    <n v="0"/>
    <n v="7.4712328767123291"/>
    <n v="44.545205479452058"/>
    <n v="1"/>
    <n v="0"/>
    <n v="4"/>
    <n v="2"/>
    <n v="2"/>
    <s v="E"/>
    <n v="0.31396777603064724"/>
    <n v="11.482621999999999"/>
    <n v="3.9442966666666668"/>
    <n v="3.5921173333333334"/>
    <n v="0"/>
    <n v="4.0326666666666666"/>
    <n v="0"/>
    <n v="0.32"/>
    <n v="0.05"/>
    <n v="0.16"/>
    <n v="0.16"/>
    <n v="0.02"/>
    <n v="0.01"/>
    <n v="0.03"/>
    <n v="0.15000000000000002"/>
    <n v="0.1"/>
    <n v="0.25"/>
    <n v="0"/>
    <n v="0"/>
    <n v="0"/>
    <n v="0"/>
    <n v="0.02"/>
    <n v="0.05"/>
    <n v="0"/>
    <n v="0.5"/>
    <n v="0.5"/>
    <n v="2.3200000000000003"/>
    <s v="3. Medio"/>
    <s v="LBZ"/>
    <x v="1"/>
    <s v="E"/>
    <n v="0"/>
    <n v="6049000"/>
  </r>
  <r>
    <n v="2224622286"/>
    <s v="ULABARRY VIVEROS YEISON HUMBERTO"/>
    <s v="1. SI"/>
    <s v="5. &gt;$2-$5 MM"/>
    <n v="376580"/>
    <x v="66"/>
    <n v="2096209"/>
    <n v="556209"/>
    <n v="3648000"/>
    <n v="142213"/>
    <n v="0"/>
    <n v="1540000"/>
    <n v="1551629"/>
    <n v="2000000"/>
    <n v="354204.57200406486"/>
    <n v="14961000"/>
    <n v="12067000"/>
    <n v="76130"/>
    <s v="6- pignoración"/>
    <s v="LBZ"/>
    <x v="0"/>
    <n v="4"/>
    <n v="0"/>
    <n v="0"/>
    <n v="2.5616438356164384"/>
    <n v="37.972602739726028"/>
    <n v="1"/>
    <n v="2"/>
    <n v="2"/>
    <n v="3"/>
    <n v="3"/>
    <s v="E"/>
    <n v="0.16547252400135495"/>
    <n v="6.2029459999999998"/>
    <n v="0.64273633333333335"/>
    <n v="0.69873633333333329"/>
    <n v="0.18540300000000001"/>
    <n v="4.0223333333333331"/>
    <n v="0"/>
    <n v="0.32"/>
    <n v="0.04"/>
    <n v="0.08"/>
    <n v="0.4"/>
    <n v="0.04"/>
    <n v="0.02"/>
    <n v="0.03"/>
    <n v="0.15000000000000002"/>
    <n v="0.25"/>
    <n v="0.25"/>
    <n v="0"/>
    <n v="0"/>
    <n v="0"/>
    <n v="0"/>
    <n v="0.04"/>
    <n v="0.05"/>
    <n v="0"/>
    <n v="0.5"/>
    <n v="0.5"/>
    <n v="2.67"/>
    <s v="4. Alto"/>
    <s v="LBZ"/>
    <x v="1"/>
    <s v="E"/>
    <n v="556209"/>
    <n v="12067000"/>
  </r>
  <r>
    <n v="6406602"/>
    <s v="PERLAZA CASTRO JAMES PAUL"/>
    <s v="1. SI"/>
    <s v="6. &gt;$5-$10 MM"/>
    <m/>
    <x v="67"/>
    <n v="8186378"/>
    <n v="1326378"/>
    <n v="13035000"/>
    <n v="317718"/>
    <n v="0"/>
    <n v="6860000"/>
    <n v="4848745"/>
    <n v="1000000"/>
    <n v="682828.43724268768"/>
    <n v="50022000"/>
    <n v="6032000"/>
    <n v="76130"/>
    <s v="6- pignoración"/>
    <s v="LBZ"/>
    <x v="0"/>
    <n v="4"/>
    <n v="0"/>
    <n v="0"/>
    <n v="8.3835616438356162"/>
    <n v="41.265753424657532"/>
    <n v="1"/>
    <n v="2"/>
    <n v="1"/>
    <n v="2"/>
    <n v="2"/>
    <s v="E"/>
    <n v="0.66703095816179181"/>
    <n v="42.038082000000003"/>
    <n v="3.2324966666666666"/>
    <n v="5.4575853333333333"/>
    <n v="0.88425200000000004"/>
    <n v="4.0213333333333336"/>
    <n v="0.16"/>
    <n v="0.32"/>
    <n v="0.04"/>
    <n v="0.4"/>
    <n v="0.16"/>
    <n v="0.05"/>
    <n v="0.01"/>
    <n v="0.03"/>
    <n v="0.15000000000000002"/>
    <n v="0"/>
    <n v="0.25"/>
    <n v="0"/>
    <n v="0"/>
    <n v="0"/>
    <n v="0"/>
    <n v="0.01"/>
    <n v="0.05"/>
    <n v="0"/>
    <n v="0.5"/>
    <n v="0.5"/>
    <n v="2.6300000000000003"/>
    <s v="4. Alto"/>
    <s v="LBZ"/>
    <x v="1"/>
    <s v="E"/>
    <n v="1326378"/>
    <n v="6032000"/>
  </r>
  <r>
    <n v="42666600"/>
    <s v="SOTO SOTO YULI ALEXANDRA"/>
    <s v="1. SI"/>
    <s v="5. &gt;$2-$5 MM"/>
    <m/>
    <x v="68"/>
    <n v="3553196"/>
    <n v="0"/>
    <n v="5849000"/>
    <n v="300567"/>
    <n v="0"/>
    <n v="4409924"/>
    <n v="2294845"/>
    <n v="1000000"/>
    <n v="128506.17427567752"/>
    <n v="5777000"/>
    <n v="5777000"/>
    <n v="76111"/>
    <s v="6- pignoración"/>
    <s v="LBZ"/>
    <x v="0"/>
    <n v="4"/>
    <n v="0"/>
    <n v="0"/>
    <n v="5.2493150684931509"/>
    <n v="38.449315068493149"/>
    <n v="2"/>
    <n v="0"/>
    <n v="1"/>
    <n v="2"/>
    <n v="1"/>
    <s v="E"/>
    <n v="0.28604878285045171"/>
    <n v="7.7500273333333336"/>
    <n v="1.5298966666666667"/>
    <n v="2.3687973333333332"/>
    <n v="0"/>
    <n v="3.8513333333333333"/>
    <n v="0"/>
    <n v="0.32"/>
    <n v="0.05"/>
    <n v="0.08"/>
    <n v="0.32"/>
    <n v="0.05"/>
    <n v="0.03"/>
    <n v="0.03"/>
    <n v="0.15000000000000002"/>
    <n v="0.15000000000000002"/>
    <n v="0.25"/>
    <n v="0"/>
    <n v="0"/>
    <n v="0"/>
    <n v="0"/>
    <n v="0.03"/>
    <n v="0"/>
    <n v="0"/>
    <n v="0.5"/>
    <n v="0.5"/>
    <n v="2.46"/>
    <s v="3. Medio"/>
    <s v="LBZ"/>
    <x v="1"/>
    <s v="E"/>
    <n v="0"/>
    <n v="5777000"/>
  </r>
  <r>
    <n v="2006288846"/>
    <s v="GAMBOA CANO KARINA"/>
    <s v="1. SI"/>
    <s v="5. &gt;$2-$5 MM"/>
    <m/>
    <x v="69"/>
    <n v="2502160"/>
    <n v="1302160"/>
    <n v="5529000"/>
    <n v="199311"/>
    <n v="0"/>
    <n v="1200000"/>
    <n v="3026820"/>
    <n v="1000000"/>
    <n v="181131.22758827504"/>
    <n v="7098000"/>
    <n v="5730000"/>
    <n v="68255"/>
    <s v="6- pignoración"/>
    <s v="LBZ"/>
    <x v="0"/>
    <n v="4"/>
    <n v="0"/>
    <n v="0"/>
    <n v="5.3643835616438356"/>
    <n v="27.734246575342464"/>
    <n v="2"/>
    <n v="2"/>
    <n v="2"/>
    <n v="2"/>
    <n v="3"/>
    <s v="D"/>
    <n v="0.25362815172551667"/>
    <n v="8.4179866666666658"/>
    <n v="2.0178799999999999"/>
    <n v="1.6681066666666666"/>
    <n v="0.86810666666666669"/>
    <n v="3.82"/>
    <n v="0"/>
    <n v="0.32"/>
    <n v="0.04"/>
    <n v="0.08"/>
    <n v="0.24"/>
    <n v="0.04"/>
    <n v="0.02"/>
    <n v="0.04"/>
    <n v="0.15000000000000002"/>
    <n v="0.2"/>
    <n v="0.25"/>
    <n v="0"/>
    <n v="0"/>
    <n v="0"/>
    <n v="0"/>
    <n v="0.03"/>
    <n v="0"/>
    <n v="0"/>
    <n v="0.5"/>
    <n v="0.5"/>
    <n v="2.41"/>
    <s v="3. Medio"/>
    <s v="LBZ"/>
    <x v="1"/>
    <s v="D"/>
    <n v="1302160"/>
    <n v="5730000"/>
  </r>
  <r>
    <n v="2262044204"/>
    <s v="MOSQUERA LEDEZMA ANTHONY"/>
    <s v="1. SI"/>
    <s v="6. &gt;$5-$10 MM"/>
    <n v="336110"/>
    <x v="70"/>
    <n v="9579231"/>
    <n v="3877919"/>
    <n v="1538000"/>
    <n v="549480"/>
    <n v="0"/>
    <n v="5701312"/>
    <n v="3178103"/>
    <n v="2000000"/>
    <n v="583509.27961277403"/>
    <n v="19734000"/>
    <n v="11226000"/>
    <n v="76001"/>
    <s v="6- pignoración"/>
    <s v="LBZ"/>
    <x v="0"/>
    <n v="4"/>
    <n v="0"/>
    <n v="0"/>
    <n v="5.3342465753424655"/>
    <n v="31.890410958904109"/>
    <n v="1"/>
    <n v="4"/>
    <n v="3"/>
    <n v="3"/>
    <n v="1"/>
    <s v="E"/>
    <n v="0.377663093204258"/>
    <n v="10.830444666666667"/>
    <n v="1.1714043333333333"/>
    <n v="3.1930770000000002"/>
    <n v="1.2926396666666666"/>
    <n v="3.742"/>
    <n v="0"/>
    <n v="0.32"/>
    <n v="0.02"/>
    <n v="0.16"/>
    <n v="0.32"/>
    <n v="0.03"/>
    <n v="0.03"/>
    <n v="0.04"/>
    <n v="0.15000000000000002"/>
    <n v="0.1"/>
    <n v="0.2"/>
    <n v="0"/>
    <n v="0"/>
    <n v="0"/>
    <n v="0"/>
    <n v="0.03"/>
    <n v="0.05"/>
    <n v="0"/>
    <n v="0.5"/>
    <n v="0.5"/>
    <n v="2.4500000000000002"/>
    <s v="3. Medio"/>
    <s v="LBZ"/>
    <x v="1"/>
    <s v="E"/>
    <n v="3877919"/>
    <n v="11226000"/>
  </r>
  <r>
    <n v="82408020"/>
    <s v="PINEDA CABALLERO ALVARO JOSE"/>
    <s v="1. SI"/>
    <s v="5. &gt;$2-$5 MM"/>
    <m/>
    <x v="71"/>
    <n v="3757532"/>
    <n v="2007532"/>
    <n v="5946000"/>
    <n v="207012"/>
    <n v="0"/>
    <n v="1750000"/>
    <n v="2188820"/>
    <n v="1000000"/>
    <n v="336618.51956103311"/>
    <n v="13813000"/>
    <n v="5611000"/>
    <n v="8558"/>
    <s v="6- pignoración"/>
    <s v="LBZ"/>
    <x v="0"/>
    <n v="4"/>
    <n v="0"/>
    <n v="0"/>
    <n v="5.7945205479452051"/>
    <n v="41.613698630136987"/>
    <n v="1"/>
    <n v="2"/>
    <n v="1"/>
    <n v="2"/>
    <n v="3"/>
    <s v="C"/>
    <n v="0.3624203463740221"/>
    <n v="13.172901333333334"/>
    <n v="1.4592133333333333"/>
    <n v="2.5050213333333335"/>
    <n v="1.3383546666666666"/>
    <n v="3.7406666666666668"/>
    <n v="0"/>
    <n v="0.32"/>
    <n v="0.04"/>
    <n v="0.16"/>
    <n v="0.32"/>
    <n v="0.05"/>
    <n v="0.02"/>
    <n v="0.03"/>
    <n v="0.15000000000000002"/>
    <n v="0.15000000000000002"/>
    <n v="0.2"/>
    <n v="0"/>
    <n v="0"/>
    <n v="0"/>
    <n v="0"/>
    <n v="0.03"/>
    <n v="0.05"/>
    <n v="0"/>
    <n v="0.30000000000000004"/>
    <n v="0.5"/>
    <n v="2.3200000000000003"/>
    <s v="3. Medio"/>
    <s v="LBZ"/>
    <x v="1"/>
    <s v="C"/>
    <n v="2007532"/>
    <n v="5611000"/>
  </r>
  <r>
    <n v="2224626462"/>
    <s v="CAMACHO CARDONA JOHN FREDDY"/>
    <s v="1. SI"/>
    <s v="5. &gt;$2-$5 MM"/>
    <n v="63757"/>
    <x v="72"/>
    <n v="2446832"/>
    <n v="0"/>
    <n v="6169000"/>
    <n v="178165"/>
    <n v="0"/>
    <n v="2736822"/>
    <n v="3721769"/>
    <n v="1000000"/>
    <n v="120587.15089985252"/>
    <n v="5421000"/>
    <n v="5421000"/>
    <n v="76001"/>
    <s v="6- pignoración"/>
    <s v="LBZ"/>
    <x v="0"/>
    <n v="4"/>
    <n v="0"/>
    <n v="0"/>
    <n v="7.3369863013698629"/>
    <n v="29.830136986301369"/>
    <n v="1"/>
    <n v="0"/>
    <n v="1"/>
    <n v="2"/>
    <n v="6"/>
    <s v="E"/>
    <n v="0.19916810059990167"/>
    <n v="7.7264006666666667"/>
    <n v="2.5236839999999998"/>
    <n v="1.6312213333333334"/>
    <n v="0"/>
    <n v="3.6139999999999999"/>
    <n v="0"/>
    <n v="0.32"/>
    <n v="0.05"/>
    <n v="0.08"/>
    <n v="0.24"/>
    <n v="0.05"/>
    <n v="0"/>
    <n v="0.04"/>
    <n v="0.15000000000000002"/>
    <n v="0.2"/>
    <n v="0.25"/>
    <n v="0"/>
    <n v="0"/>
    <n v="0"/>
    <n v="0"/>
    <n v="0.02"/>
    <n v="0.05"/>
    <n v="0"/>
    <n v="0.5"/>
    <n v="0.5"/>
    <n v="2.4500000000000002"/>
    <s v="3. Medio"/>
    <s v="LBZ"/>
    <x v="1"/>
    <s v="E"/>
    <n v="0"/>
    <n v="5421000"/>
  </r>
  <r>
    <n v="2044028042"/>
    <s v="PAJARO RAMOS AMAURY DE JESUS"/>
    <s v="1. SI"/>
    <s v="5. &gt;$2-$5 MM"/>
    <m/>
    <x v="73"/>
    <n v="2182844"/>
    <n v="2182844"/>
    <n v="3716000"/>
    <n v="129383"/>
    <n v="0"/>
    <n v="0"/>
    <n v="1533620"/>
    <n v="1000000"/>
    <n v="121632.6399410429"/>
    <n v="5468000"/>
    <n v="5398000"/>
    <n v="68276"/>
    <s v="9- Otras garantías (no admisible)"/>
    <s v="LBZ"/>
    <x v="0"/>
    <n v="4"/>
    <n v="0"/>
    <n v="0"/>
    <n v="3.989041095890411"/>
    <n v="26.92876712328767"/>
    <n v="1"/>
    <n v="1"/>
    <n v="1"/>
    <n v="2"/>
    <n v="1"/>
    <s v="E"/>
    <n v="0.16734375996069525"/>
    <n v="6.1229760000000004"/>
    <n v="1.0224133333333334"/>
    <n v="1.4552293333333333"/>
    <n v="1.4552293333333333"/>
    <n v="3.5986666666666665"/>
    <n v="0"/>
    <n v="0.32"/>
    <n v="0.05"/>
    <n v="0.08"/>
    <n v="0.32"/>
    <n v="0.05"/>
    <n v="0.03"/>
    <n v="0.04"/>
    <n v="0.25"/>
    <n v="0.2"/>
    <n v="0.2"/>
    <n v="0"/>
    <n v="0"/>
    <n v="0"/>
    <n v="0"/>
    <n v="0.04"/>
    <n v="0.05"/>
    <n v="0"/>
    <n v="0.5"/>
    <n v="0.5"/>
    <n v="2.63"/>
    <s v="4. Alto"/>
    <s v="LBZ"/>
    <x v="0"/>
    <s v="E"/>
    <n v="2182844"/>
    <n v="5398000"/>
  </r>
  <r>
    <n v="2224620600"/>
    <s v="VALENCIA PEREA ANDRES ARMANDO"/>
    <s v="1. SI"/>
    <s v="6. &gt;$5-$10 MM"/>
    <n v="1050"/>
    <x v="74"/>
    <n v="5165549"/>
    <n v="2095549"/>
    <n v="4420000"/>
    <n v="415996"/>
    <n v="0"/>
    <n v="3070000"/>
    <n v="2746545"/>
    <n v="1000000"/>
    <n v="118807.59508506037"/>
    <n v="5341000"/>
    <n v="5341000"/>
    <n v="76563"/>
    <s v="6- pignoración"/>
    <s v="LBZ"/>
    <x v="0"/>
    <n v="4"/>
    <n v="0"/>
    <n v="0"/>
    <n v="0.59726027397260273"/>
    <n v="32.087671232876716"/>
    <n v="1"/>
    <n v="1"/>
    <n v="2"/>
    <n v="2"/>
    <n v="1"/>
    <s v="E"/>
    <n v="0.35653573005670691"/>
    <n v="8.8353959999999994"/>
    <n v="1.8317300000000001"/>
    <n v="3.4436993333333334"/>
    <n v="1.3970326666666666"/>
    <n v="3.5606666666666666"/>
    <n v="0"/>
    <n v="0.32"/>
    <n v="0.05"/>
    <n v="0.08"/>
    <n v="0.32"/>
    <n v="0.04"/>
    <n v="0.03"/>
    <n v="0.04"/>
    <n v="0.15000000000000002"/>
    <n v="0.1"/>
    <n v="0.2"/>
    <n v="0"/>
    <n v="0"/>
    <n v="0"/>
    <n v="0"/>
    <n v="0.05"/>
    <n v="0.05"/>
    <n v="0"/>
    <n v="0.5"/>
    <n v="0.5"/>
    <n v="2.4300000000000006"/>
    <s v="3. Medio"/>
    <s v="LBZ"/>
    <x v="1"/>
    <s v="E"/>
    <n v="2095549"/>
    <n v="5341000"/>
  </r>
  <r>
    <n v="44084642"/>
    <s v="QUIROZ GUTIERREZ LUISA FERNANDA"/>
    <s v="1. SI"/>
    <s v="6. &gt;$5-$10 MM"/>
    <n v="770000"/>
    <x v="75"/>
    <n v="7112865"/>
    <n v="3063443"/>
    <n v="8459000"/>
    <n v="303837"/>
    <n v="0"/>
    <n v="4049422"/>
    <n v="1346120"/>
    <n v="2000000"/>
    <n v="477846.81496527698"/>
    <n v="18064000"/>
    <n v="10394000"/>
    <n v="5001"/>
    <s v="6- pignoración"/>
    <s v="LBZ"/>
    <x v="0"/>
    <n v="4"/>
    <n v="0"/>
    <n v="0"/>
    <n v="3.3671232876712329"/>
    <n v="37.701369863013696"/>
    <n v="2"/>
    <n v="4"/>
    <n v="2"/>
    <n v="3"/>
    <n v="2"/>
    <s v="E"/>
    <n v="0.26056127165509235"/>
    <n v="8.8409949999999995"/>
    <n v="0.7053733333333333"/>
    <n v="2.3709549999999999"/>
    <n v="1.0211476666666666"/>
    <n v="3.4646666666666666"/>
    <n v="0"/>
    <n v="0.32"/>
    <n v="0.02"/>
    <n v="0.08"/>
    <n v="0.4"/>
    <n v="0.04"/>
    <n v="0.01"/>
    <n v="0.03"/>
    <n v="0.15000000000000002"/>
    <n v="0.15000000000000002"/>
    <n v="0.2"/>
    <n v="0"/>
    <n v="0"/>
    <n v="0"/>
    <n v="0"/>
    <n v="0.04"/>
    <n v="0"/>
    <n v="0"/>
    <n v="0.5"/>
    <n v="0.5"/>
    <n v="2.4400000000000004"/>
    <s v="3. Medio"/>
    <s v="LBZ"/>
    <x v="1"/>
    <s v="E"/>
    <n v="3063443"/>
    <n v="10394000"/>
  </r>
  <r>
    <n v="2228202422"/>
    <s v="ESPITIA VERGARA VANESSA"/>
    <s v="1. SI"/>
    <s v="6. &gt;$5-$10 MM"/>
    <n v="960217"/>
    <x v="76"/>
    <n v="7193726"/>
    <n v="2726583"/>
    <n v="8400000"/>
    <n v="207859"/>
    <n v="0"/>
    <n v="4467143"/>
    <n v="1206274"/>
    <n v="1000000"/>
    <n v="315748.72999598709"/>
    <n v="10227000"/>
    <n v="5195000"/>
    <n v="76892"/>
    <s v="6- pignoración"/>
    <s v="LBZ"/>
    <x v="0"/>
    <n v="4"/>
    <n v="0"/>
    <n v="0"/>
    <n v="3.9643835616438357"/>
    <n v="32.509589041095893"/>
    <n v="2"/>
    <n v="2"/>
    <n v="2"/>
    <n v="2"/>
    <n v="3"/>
    <s v="E"/>
    <n v="0.34907181999732473"/>
    <n v="12.417999999999999"/>
    <n v="1.4443273333333333"/>
    <n v="4.7958173333333329"/>
    <n v="1.8177220000000001"/>
    <n v="3.4633333333333334"/>
    <n v="0"/>
    <n v="0.32"/>
    <n v="0.04"/>
    <n v="0.16"/>
    <n v="0.32"/>
    <n v="0.04"/>
    <n v="0.02"/>
    <n v="0.04"/>
    <n v="0.15000000000000002"/>
    <n v="0.05"/>
    <n v="0.2"/>
    <n v="0"/>
    <n v="0"/>
    <n v="0"/>
    <n v="0"/>
    <n v="0.04"/>
    <n v="0"/>
    <n v="0"/>
    <n v="0.5"/>
    <n v="0.5"/>
    <n v="2.3800000000000003"/>
    <s v="3. Medio"/>
    <s v="LBZ"/>
    <x v="1"/>
    <s v="E"/>
    <n v="2726583"/>
    <n v="5195000"/>
  </r>
  <r>
    <n v="2244028820"/>
    <s v="JIMENEZ  PAOLA ANDREA"/>
    <s v="1. SI"/>
    <s v="4. &gt;$1-$2 MM"/>
    <n v="243270"/>
    <x v="77"/>
    <n v="1202205"/>
    <n v="0"/>
    <n v="2474000"/>
    <n v="91198"/>
    <n v="0"/>
    <n v="1500000"/>
    <n v="1272017"/>
    <n v="1000000"/>
    <n v="114180.74996660079"/>
    <n v="5133000"/>
    <n v="5133000"/>
    <n v="76130"/>
    <s v="6- pignoración"/>
    <s v="LBZ"/>
    <x v="0"/>
    <n v="4"/>
    <n v="0"/>
    <n v="0"/>
    <n v="4.2575342465753421"/>
    <n v="32.186301369863017"/>
    <n v="2"/>
    <n v="0"/>
    <n v="1"/>
    <n v="2"/>
    <n v="3"/>
    <s v="E"/>
    <n v="0.13691916664440054"/>
    <n v="5.0714813333333337"/>
    <n v="1.0101913333333334"/>
    <n v="0.80147000000000002"/>
    <n v="0"/>
    <n v="3.4220000000000002"/>
    <n v="0"/>
    <n v="0.32"/>
    <n v="0.05"/>
    <n v="0.08"/>
    <n v="0.32"/>
    <n v="0.05"/>
    <n v="0.02"/>
    <n v="0.04"/>
    <n v="0.15000000000000002"/>
    <n v="0.25"/>
    <n v="0.25"/>
    <n v="0"/>
    <n v="0"/>
    <n v="0"/>
    <n v="0"/>
    <n v="0.03"/>
    <n v="0"/>
    <n v="0"/>
    <n v="0.5"/>
    <n v="0.5"/>
    <n v="2.5600000000000005"/>
    <s v="4. Alto"/>
    <s v="LBZ"/>
    <x v="1"/>
    <s v="E"/>
    <n v="0"/>
    <n v="5133000"/>
  </r>
  <r>
    <n v="2244442420"/>
    <s v="CRESPO RUDAS CARLOS ALBERTO"/>
    <s v="1. SI"/>
    <s v="5. &gt;$2-$5 MM"/>
    <m/>
    <x v="78"/>
    <n v="2521560"/>
    <n v="2521560"/>
    <n v="3500000"/>
    <n v="397467"/>
    <n v="0"/>
    <n v="0"/>
    <n v="978440"/>
    <n v="4000000"/>
    <n v="595746.30719382036"/>
    <n v="23953000"/>
    <n v="20249000"/>
    <n v="5001"/>
    <s v="9- Otras garantías (no admisible)"/>
    <s v="LBZ"/>
    <x v="0"/>
    <n v="4"/>
    <n v="0"/>
    <n v="0"/>
    <n v="1.0136986301369864"/>
    <n v="28.824657534246576"/>
    <n v="1"/>
    <n v="6"/>
    <n v="3"/>
    <n v="5"/>
    <n v="1"/>
    <s v="E"/>
    <n v="0.16553555119897007"/>
    <n v="4.5754999999999999"/>
    <n v="0.16307333333333332"/>
    <n v="0.42026000000000002"/>
    <n v="0.42026000000000002"/>
    <n v="3.3748333333333331"/>
    <n v="0"/>
    <n v="0.24"/>
    <n v="0"/>
    <n v="0"/>
    <n v="0.4"/>
    <n v="0.03"/>
    <n v="0.03"/>
    <n v="0.04"/>
    <n v="0.25"/>
    <n v="0.25"/>
    <n v="0.25"/>
    <n v="0"/>
    <n v="0"/>
    <n v="0"/>
    <n v="0"/>
    <n v="0.05"/>
    <n v="0.05"/>
    <n v="0"/>
    <n v="0.5"/>
    <n v="0.5"/>
    <n v="2.5900000000000003"/>
    <s v="4. Alto"/>
    <s v="LBZ"/>
    <x v="0"/>
    <s v="E"/>
    <n v="2521560"/>
    <n v="20249000"/>
  </r>
  <r>
    <n v="44202044"/>
    <s v="GARCIA GOMEZ ANGELICA MARIA"/>
    <s v="1. SI"/>
    <s v="6. &gt;$5-$10 MM"/>
    <n v="1157217"/>
    <x v="79"/>
    <n v="6457434"/>
    <n v="3202001"/>
    <n v="3311000"/>
    <n v="258537"/>
    <n v="0"/>
    <n v="3255433"/>
    <n v="1305868"/>
    <n v="1000000"/>
    <n v="132362.85632679216"/>
    <n v="4927000"/>
    <n v="4927000"/>
    <n v="5631"/>
    <s v="6- pignoración"/>
    <s v="LBZ"/>
    <x v="0"/>
    <n v="4"/>
    <n v="0"/>
    <n v="0"/>
    <n v="4.3452054794520549"/>
    <n v="43.824657534246576"/>
    <n v="2"/>
    <n v="2"/>
    <n v="3"/>
    <n v="2"/>
    <n v="1"/>
    <s v="E"/>
    <n v="0.26059990421786144"/>
    <n v="8.4602013333333339"/>
    <n v="1.6420566666666667"/>
    <n v="4.3049559999999998"/>
    <n v="2.1346673333333333"/>
    <n v="3.2846666666666668"/>
    <n v="0"/>
    <n v="0.32"/>
    <n v="0.04"/>
    <n v="0.08"/>
    <n v="0.32"/>
    <n v="0.03"/>
    <n v="0.03"/>
    <n v="0.03"/>
    <n v="0.15000000000000002"/>
    <n v="0.05"/>
    <n v="0.15000000000000002"/>
    <n v="0"/>
    <n v="0"/>
    <n v="0"/>
    <n v="0"/>
    <n v="0.03"/>
    <n v="0"/>
    <n v="0"/>
    <n v="0.5"/>
    <n v="0.5"/>
    <n v="2.2300000000000004"/>
    <s v="3. Medio"/>
    <s v="LBZ"/>
    <x v="1"/>
    <s v="E"/>
    <n v="3202001"/>
    <n v="4927000"/>
  </r>
  <r>
    <n v="2048222280"/>
    <s v="CASTRO ARELLANA FERMIN ENRIQUE"/>
    <s v="1. SI"/>
    <s v="5. &gt;$2-$5 MM"/>
    <n v="602439"/>
    <x v="80"/>
    <n v="2114816"/>
    <n v="614816"/>
    <n v="5072000"/>
    <n v="212255"/>
    <n v="0"/>
    <n v="1500000"/>
    <n v="2957339"/>
    <n v="1000000"/>
    <n v="108819.83807453948"/>
    <n v="4892000"/>
    <n v="4892000"/>
    <n v="8296"/>
    <s v="6- pignoración"/>
    <s v="LBZ"/>
    <x v="0"/>
    <n v="4"/>
    <n v="0"/>
    <n v="0"/>
    <n v="5.0821917808219181"/>
    <n v="34.298630136986304"/>
    <n v="1"/>
    <n v="0"/>
    <n v="2"/>
    <n v="2"/>
    <n v="1"/>
    <s v="E"/>
    <n v="0.21404989204969299"/>
    <n v="6.6427699999999996"/>
    <n v="2.3731853333333333"/>
    <n v="1.4098773333333334"/>
    <n v="0.40987733333333332"/>
    <n v="3.2613333333333334"/>
    <n v="0"/>
    <n v="0.32"/>
    <n v="0.05"/>
    <n v="0.08"/>
    <n v="0.24"/>
    <n v="0.04"/>
    <n v="0.03"/>
    <n v="0.04"/>
    <n v="0.15000000000000002"/>
    <n v="0.2"/>
    <n v="0.25"/>
    <n v="0"/>
    <n v="0"/>
    <n v="0"/>
    <n v="0"/>
    <n v="0.03"/>
    <n v="0.05"/>
    <n v="0"/>
    <n v="0.5"/>
    <n v="0.5"/>
    <n v="2.4800000000000004"/>
    <s v="3. Medio"/>
    <s v="LBZ"/>
    <x v="1"/>
    <s v="E"/>
    <n v="614816"/>
    <n v="4892000"/>
  </r>
  <r>
    <n v="2066220044"/>
    <s v="PEREZ MONCADA LUIS RAMON"/>
    <s v="1. SI"/>
    <s v="5. &gt;$2-$5 MM"/>
    <m/>
    <x v="81"/>
    <n v="4401893"/>
    <n v="1540168"/>
    <n v="6734000"/>
    <n v="185597"/>
    <n v="0"/>
    <n v="2861725"/>
    <n v="2331620"/>
    <n v="1000000"/>
    <n v="172252.67429337787"/>
    <n v="4784000"/>
    <n v="4784000"/>
    <n v="68895"/>
    <s v="6- pignoración"/>
    <s v="LBZ"/>
    <x v="0"/>
    <n v="4"/>
    <n v="0"/>
    <n v="0"/>
    <n v="4.4904109589041097"/>
    <n v="32.136986301369866"/>
    <n v="1"/>
    <n v="1"/>
    <n v="2"/>
    <n v="2"/>
    <n v="1"/>
    <s v="C"/>
    <n v="0.23856644952891859"/>
    <n v="7.6783419999999998"/>
    <n v="1.5544133333333334"/>
    <n v="2.9345953333333332"/>
    <n v="1.0267786666666667"/>
    <n v="3.1893333333333334"/>
    <n v="0"/>
    <n v="0.32"/>
    <n v="0.05"/>
    <n v="0.08"/>
    <n v="0.32"/>
    <n v="0.04"/>
    <n v="0.03"/>
    <n v="0.04"/>
    <n v="0.15000000000000002"/>
    <n v="0.15000000000000002"/>
    <n v="0.2"/>
    <n v="0"/>
    <n v="0"/>
    <n v="0"/>
    <n v="0"/>
    <n v="0.03"/>
    <n v="0.05"/>
    <n v="0"/>
    <n v="0.30000000000000004"/>
    <n v="0.5"/>
    <n v="2.2600000000000002"/>
    <s v="3. Medio"/>
    <s v="LBZ"/>
    <x v="1"/>
    <s v="C"/>
    <n v="1540168"/>
    <n v="4784000"/>
  </r>
  <r>
    <n v="2006024802"/>
    <s v="PARRA PINZON ANDRES EDUARDO"/>
    <s v="1. SI"/>
    <s v="5. &gt;$2-$5 MM"/>
    <m/>
    <x v="82"/>
    <n v="2638733"/>
    <n v="2638733"/>
    <n v="4862000"/>
    <n v="158134"/>
    <n v="0"/>
    <n v="0"/>
    <n v="2223620"/>
    <n v="2000000"/>
    <n v="824104.7838492695"/>
    <n v="59923000"/>
    <n v="9537000"/>
    <n v="68307"/>
    <s v="9- Otras garantías (no admisible)"/>
    <s v="LBZ"/>
    <x v="0"/>
    <n v="4"/>
    <n v="0"/>
    <n v="0"/>
    <n v="4.4082191780821915"/>
    <n v="34.758904109589039"/>
    <n v="1"/>
    <n v="2"/>
    <n v="2"/>
    <n v="3"/>
    <n v="2"/>
    <s v="D"/>
    <n v="0.32741292794975652"/>
    <n v="21.595117666666667"/>
    <n v="0.74120666666666668"/>
    <n v="0.8795776666666667"/>
    <n v="0.8795776666666667"/>
    <n v="3.1789999999999998"/>
    <n v="0"/>
    <n v="0.32"/>
    <n v="0.04"/>
    <n v="0.32"/>
    <n v="0.4"/>
    <n v="0.04"/>
    <n v="0.01"/>
    <n v="0.04"/>
    <n v="0.25"/>
    <n v="0.25"/>
    <n v="0.25"/>
    <n v="0"/>
    <n v="0"/>
    <n v="0"/>
    <n v="0"/>
    <n v="0.03"/>
    <n v="0.05"/>
    <n v="0"/>
    <n v="0.5"/>
    <n v="0.5"/>
    <n v="3"/>
    <s v="5. Crítico"/>
    <s v="LBZ"/>
    <x v="0"/>
    <s v="D"/>
    <n v="2638733"/>
    <n v="9537000"/>
  </r>
  <r>
    <n v="2046822864"/>
    <s v="BLANCO PADILLA NESTOR RAFAEL"/>
    <s v="1. SI"/>
    <s v="5. &gt;$2-$5 MM"/>
    <m/>
    <x v="83"/>
    <n v="3980148"/>
    <n v="3980148"/>
    <n v="6293000"/>
    <n v="298032"/>
    <n v="0"/>
    <n v="0"/>
    <n v="2312820"/>
    <n v="1000000"/>
    <n v="158352.01215384671"/>
    <n v="4753000"/>
    <n v="4753000"/>
    <n v="20001"/>
    <s v="9- Otras garantías (no admisible)"/>
    <s v="LBZ"/>
    <x v="0"/>
    <n v="4"/>
    <n v="0"/>
    <n v="0"/>
    <n v="5.2383561643835614"/>
    <n v="27.38082191780822"/>
    <n v="1"/>
    <n v="2"/>
    <n v="2"/>
    <n v="2"/>
    <n v="2"/>
    <s v="E"/>
    <n v="0.30425600810256448"/>
    <n v="7.3639786666666662"/>
    <n v="1.5418799999999999"/>
    <n v="2.653432"/>
    <n v="2.653432"/>
    <n v="3.1686666666666667"/>
    <n v="0"/>
    <n v="0.32"/>
    <n v="0.04"/>
    <n v="0.08"/>
    <n v="0.32"/>
    <n v="0.04"/>
    <n v="0.01"/>
    <n v="0.04"/>
    <n v="0.25"/>
    <n v="0.15000000000000002"/>
    <n v="0.15000000000000002"/>
    <n v="0"/>
    <n v="0"/>
    <n v="0"/>
    <n v="0"/>
    <n v="0.03"/>
    <n v="0.05"/>
    <n v="0"/>
    <n v="0.5"/>
    <n v="0.5"/>
    <n v="2.48"/>
    <s v="3. Medio"/>
    <s v="LBZ"/>
    <x v="1"/>
    <s v="E"/>
    <n v="3980148"/>
    <n v="4753000"/>
  </r>
  <r>
    <n v="80668668"/>
    <s v="VASCO HERNANDEZ RAUL LEONARDO"/>
    <s v="1. SI"/>
    <s v="7. &gt;$10 MM"/>
    <n v="5697420"/>
    <x v="84"/>
    <n v="20228584"/>
    <n v="20228584"/>
    <n v="21758000"/>
    <n v="586571"/>
    <n v="0"/>
    <n v="0"/>
    <n v="1529759"/>
    <n v="2000000"/>
    <n v="314469.4667857482"/>
    <n v="9460000"/>
    <n v="9460000"/>
    <n v="25286"/>
    <s v="9- Otras garantías (no admisible)"/>
    <s v="LBZ"/>
    <x v="0"/>
    <n v="4"/>
    <n v="0"/>
    <n v="0"/>
    <n v="2.4356164383561643"/>
    <n v="37.967123287671235"/>
    <n v="1"/>
    <n v="4"/>
    <n v="3"/>
    <n v="3"/>
    <n v="3"/>
    <s v="E"/>
    <n v="0.30034682226191611"/>
    <n v="10.406114333333333"/>
    <n v="2.4090596666666668"/>
    <n v="6.7428613333333329"/>
    <n v="6.7428613333333329"/>
    <n v="3.1533333333333333"/>
    <n v="0"/>
    <n v="0.32"/>
    <n v="0.02"/>
    <n v="0.16"/>
    <n v="0.24"/>
    <n v="0.03"/>
    <n v="0.02"/>
    <n v="0.03"/>
    <n v="0.25"/>
    <n v="0"/>
    <n v="0"/>
    <n v="0"/>
    <n v="0"/>
    <n v="0"/>
    <n v="0"/>
    <n v="0.04"/>
    <n v="0.05"/>
    <n v="0"/>
    <n v="0.5"/>
    <n v="0.5"/>
    <n v="2.16"/>
    <s v="3. Medio"/>
    <s v="LBZ"/>
    <x v="1"/>
    <s v="E"/>
    <n v="20228584"/>
    <n v="9460000"/>
  </r>
  <r>
    <n v="2226480466"/>
    <s v="DURAN NUÑEZ VIVIANA CAROLINA"/>
    <s v="1. SI"/>
    <s v="4. &gt;$1-$2 MM"/>
    <n v="508000"/>
    <x v="85"/>
    <n v="1646878"/>
    <n v="446878"/>
    <n v="2250000"/>
    <n v="157908"/>
    <n v="0"/>
    <n v="1200000"/>
    <n v="602657"/>
    <n v="1000000"/>
    <n v="240732.78354008947"/>
    <n v="6136000"/>
    <n v="4664000"/>
    <n v="76001"/>
    <s v="6- pignoración"/>
    <s v="LBZ"/>
    <x v="0"/>
    <n v="4"/>
    <n v="0"/>
    <n v="0"/>
    <n v="1.8821917808219177"/>
    <n v="31.684931506849313"/>
    <n v="2"/>
    <n v="2"/>
    <n v="2"/>
    <n v="2"/>
    <n v="3"/>
    <s v="E"/>
    <n v="0.26576052236005965"/>
    <n v="5.5903566666666666"/>
    <n v="0.74043800000000004"/>
    <n v="1.0979186666666667"/>
    <n v="0.29791866666666666"/>
    <n v="3.1093333333333333"/>
    <n v="0"/>
    <n v="0.32"/>
    <n v="0.04"/>
    <n v="0.08"/>
    <n v="0.4"/>
    <n v="0.04"/>
    <n v="0.02"/>
    <n v="0.04"/>
    <n v="0.15000000000000002"/>
    <n v="0.2"/>
    <n v="0.25"/>
    <n v="0"/>
    <n v="0"/>
    <n v="0"/>
    <n v="0"/>
    <n v="0.05"/>
    <n v="0"/>
    <n v="0"/>
    <n v="0.5"/>
    <n v="0.5"/>
    <n v="2.5900000000000003"/>
    <s v="4. Alto"/>
    <s v="LBZ"/>
    <x v="1"/>
    <s v="E"/>
    <n v="446878"/>
    <n v="4664000"/>
  </r>
  <r>
    <n v="4042260"/>
    <s v="GIL RIOS JOSE REINEL"/>
    <s v="1. SI"/>
    <s v="6. &gt;$5-$10 MM"/>
    <n v="659"/>
    <x v="86"/>
    <n v="7837197"/>
    <n v="0"/>
    <n v="11584000"/>
    <n v="367792"/>
    <n v="0"/>
    <n v="9500000"/>
    <n v="3747079"/>
    <n v="1000000"/>
    <n v="148225.785947597"/>
    <n v="5369000"/>
    <n v="4574000"/>
    <n v="76130"/>
    <s v="6- pignoración"/>
    <s v="LBZ"/>
    <x v="0"/>
    <n v="4"/>
    <n v="0"/>
    <n v="0"/>
    <n v="6.4739726027397264"/>
    <n v="37.731506849315068"/>
    <n v="1"/>
    <n v="0"/>
    <n v="2"/>
    <n v="2"/>
    <n v="1"/>
    <s v="E"/>
    <n v="0.344011857298398"/>
    <n v="11.302184"/>
    <n v="2.4984920000000002"/>
    <n v="5.2247979999999998"/>
    <n v="0"/>
    <n v="3.0493333333333332"/>
    <n v="0"/>
    <n v="0.32"/>
    <n v="0.05"/>
    <n v="0.16"/>
    <n v="0.24"/>
    <n v="0.04"/>
    <n v="0.03"/>
    <n v="0.03"/>
    <n v="0.15000000000000002"/>
    <n v="0"/>
    <n v="0.25"/>
    <n v="0"/>
    <n v="0"/>
    <n v="0"/>
    <n v="0"/>
    <n v="0.02"/>
    <n v="0.05"/>
    <n v="0"/>
    <n v="0.5"/>
    <n v="0.5"/>
    <n v="2.34"/>
    <s v="3. Medio"/>
    <s v="LBZ"/>
    <x v="1"/>
    <s v="E"/>
    <n v="0"/>
    <n v="4574000"/>
  </r>
  <r>
    <n v="66864420"/>
    <s v="MIRANDA SALAZAR MARIA JENNY"/>
    <s v="1. SI"/>
    <s v="3. Hasta $1 MM"/>
    <n v="2675444"/>
    <x v="87"/>
    <n v="577314"/>
    <n v="0"/>
    <n v="4344000"/>
    <n v="422519"/>
    <n v="0"/>
    <n v="490000"/>
    <n v="5912563"/>
    <n v="1000000"/>
    <n v="196438.89295717535"/>
    <n v="5007000"/>
    <n v="4533000"/>
    <n v="76130"/>
    <s v="6- pignoración"/>
    <s v="LBZ"/>
    <x v="0"/>
    <n v="4"/>
    <n v="0"/>
    <n v="0"/>
    <n v="1.7095890410958905"/>
    <n v="50.873972602739727"/>
    <n v="2"/>
    <n v="2"/>
    <n v="1"/>
    <n v="2"/>
    <n v="1"/>
    <s v="E"/>
    <n v="0.41263859530478358"/>
    <n v="7.6645846666666664"/>
    <n v="5.7253379999999998"/>
    <n v="0.384876"/>
    <n v="0"/>
    <n v="3.0219999999999998"/>
    <n v="0"/>
    <n v="0.32"/>
    <n v="0.04"/>
    <n v="0.08"/>
    <n v="0"/>
    <n v="0.05"/>
    <n v="0.03"/>
    <n v="0.02"/>
    <n v="0.15000000000000002"/>
    <n v="0.25"/>
    <n v="0.25"/>
    <n v="0"/>
    <n v="0"/>
    <n v="0"/>
    <n v="0"/>
    <n v="0.05"/>
    <n v="0"/>
    <n v="0"/>
    <n v="0.5"/>
    <n v="0.5"/>
    <n v="2.2400000000000002"/>
    <s v="3. Medio"/>
    <s v="LBZ"/>
    <x v="1"/>
    <s v="E"/>
    <n v="0"/>
    <n v="4533000"/>
  </r>
  <r>
    <n v="2044020664"/>
    <s v="ALVAREZ MARTINEZ YESITH"/>
    <s v="1. SI"/>
    <s v="5. &gt;$2-$5 MM"/>
    <m/>
    <x v="88"/>
    <n v="2266353"/>
    <n v="2266353"/>
    <n v="3422000"/>
    <n v="197385"/>
    <n v="0"/>
    <n v="0"/>
    <n v="1156120"/>
    <n v="1000000"/>
    <n v="102124.25932138403"/>
    <n v="4591000"/>
    <n v="4521000"/>
    <n v="13052"/>
    <s v="9- Otras garantías (no admisible)"/>
    <s v="LBZ"/>
    <x v="0"/>
    <n v="4"/>
    <n v="0"/>
    <n v="0"/>
    <n v="1.9178082191780823E-2"/>
    <n v="30.32054794520548"/>
    <n v="1"/>
    <n v="2"/>
    <n v="1"/>
    <n v="2"/>
    <n v="1"/>
    <s v="D"/>
    <n v="0.19967283954758935"/>
    <n v="5.3423153333333335"/>
    <n v="0.77074666666666669"/>
    <n v="1.510902"/>
    <n v="1.510902"/>
    <n v="3.0139999999999998"/>
    <n v="0"/>
    <n v="0.32"/>
    <n v="0.04"/>
    <n v="0.08"/>
    <n v="0.4"/>
    <n v="0.05"/>
    <n v="0.03"/>
    <n v="0.04"/>
    <n v="0.25"/>
    <n v="0.2"/>
    <n v="0.2"/>
    <n v="0"/>
    <n v="0"/>
    <n v="0"/>
    <n v="0"/>
    <n v="0.05"/>
    <n v="0.05"/>
    <n v="0"/>
    <n v="0.5"/>
    <n v="0.5"/>
    <n v="2.71"/>
    <s v="4. Alto"/>
    <s v="LBZ"/>
    <x v="0"/>
    <s v="D"/>
    <n v="2266353"/>
    <n v="4521000"/>
  </r>
  <r>
    <n v="26026426"/>
    <s v="ACOSTA VARGAS JHONATHAN"/>
    <s v="1. SI"/>
    <s v="5. &gt;$2-$5 MM"/>
    <n v="54752"/>
    <x v="89"/>
    <n v="2132105"/>
    <n v="0"/>
    <n v="3314000"/>
    <n v="163545"/>
    <n v="0"/>
    <n v="3023309"/>
    <n v="1182133"/>
    <n v="1000000"/>
    <n v="96073.769551090765"/>
    <n v="4319000"/>
    <n v="4319000"/>
    <n v="17380"/>
    <s v="6- pignoración"/>
    <s v="LBZ"/>
    <x v="0"/>
    <n v="4"/>
    <n v="0"/>
    <n v="0"/>
    <n v="3.9643835616438357"/>
    <n v="36.106849315068494"/>
    <n v="1"/>
    <n v="2"/>
    <n v="3"/>
    <n v="2"/>
    <n v="3"/>
    <s v="E"/>
    <n v="0.1730791797007272"/>
    <n v="5.0888253333333333"/>
    <n v="0.82459000000000005"/>
    <n v="1.4214033333333334"/>
    <n v="0"/>
    <n v="2.8793333333333333"/>
    <n v="0"/>
    <n v="0.32"/>
    <n v="0.04"/>
    <n v="0.08"/>
    <n v="0.4"/>
    <n v="0.03"/>
    <n v="0.02"/>
    <n v="0.03"/>
    <n v="0.15000000000000002"/>
    <n v="0.2"/>
    <n v="0.25"/>
    <n v="0"/>
    <n v="0"/>
    <n v="0"/>
    <n v="0"/>
    <n v="0.04"/>
    <n v="0.05"/>
    <n v="0"/>
    <n v="0.5"/>
    <n v="0.5"/>
    <n v="2.6100000000000003"/>
    <s v="4. Alto"/>
    <s v="LBZ"/>
    <x v="1"/>
    <s v="E"/>
    <n v="0"/>
    <n v="4319000"/>
  </r>
  <r>
    <n v="2224888842"/>
    <s v="TORRES AMBUILA JOSE HARLINSON"/>
    <s v="1. SI"/>
    <s v="3. Hasta $1 MM"/>
    <n v="1562537"/>
    <x v="90"/>
    <n v="643516"/>
    <n v="0"/>
    <n v="3738000"/>
    <n v="220048"/>
    <n v="0"/>
    <n v="2210000"/>
    <n v="3474215"/>
    <n v="1000000"/>
    <n v="94182.9914978741"/>
    <n v="4234000"/>
    <n v="4234000"/>
    <n v="76130"/>
    <s v="6- pignoración"/>
    <s v="LBZ"/>
    <x v="0"/>
    <n v="4"/>
    <n v="0"/>
    <n v="0"/>
    <n v="3.2602739726027399"/>
    <n v="23.523287671232875"/>
    <n v="1"/>
    <n v="0"/>
    <n v="1"/>
    <n v="2"/>
    <n v="3"/>
    <s v="E"/>
    <n v="0.20948732766524938"/>
    <n v="5.567820666666667"/>
    <n v="3.3578346666666667"/>
    <n v="0.42901066666666665"/>
    <n v="0"/>
    <n v="2.8226666666666667"/>
    <n v="0"/>
    <n v="0.32"/>
    <n v="0.05"/>
    <n v="0.08"/>
    <n v="0.16"/>
    <n v="0.05"/>
    <n v="0.02"/>
    <n v="0.05"/>
    <n v="0.15000000000000002"/>
    <n v="0.25"/>
    <n v="0.25"/>
    <n v="0"/>
    <n v="0"/>
    <n v="0"/>
    <n v="0"/>
    <n v="0.04"/>
    <n v="0.05"/>
    <n v="0"/>
    <n v="0.5"/>
    <n v="0.5"/>
    <n v="2.4700000000000002"/>
    <s v="3. Medio"/>
    <s v="LBZ"/>
    <x v="1"/>
    <s v="E"/>
    <n v="0"/>
    <n v="4234000"/>
  </r>
  <r>
    <n v="2008840606"/>
    <s v="JAIMES ROMERO JOSE HUMBERTO"/>
    <s v="1. SI"/>
    <s v="6. &gt;$5-$10 MM"/>
    <m/>
    <x v="91"/>
    <n v="5163563"/>
    <n v="2163563"/>
    <n v="8564000"/>
    <n v="491796"/>
    <n v="0"/>
    <n v="3000000"/>
    <n v="3400911"/>
    <n v="2000000"/>
    <n v="190901.85003182702"/>
    <n v="8582000"/>
    <n v="8399000"/>
    <n v="68001"/>
    <s v="6- pignoración"/>
    <s v="LBZ"/>
    <x v="0"/>
    <n v="4"/>
    <n v="0"/>
    <n v="0"/>
    <n v="1.3041095890410959"/>
    <n v="27.969863013698632"/>
    <n v="1"/>
    <n v="4"/>
    <n v="2"/>
    <n v="3"/>
    <n v="1"/>
    <s v="C"/>
    <n v="0.227565950010609"/>
    <n v="5.7154913333333335"/>
    <n v="1.133637"/>
    <n v="1.7211876666666666"/>
    <n v="0.72118766666666667"/>
    <n v="2.7996666666666665"/>
    <n v="0"/>
    <n v="0.32"/>
    <n v="0.02"/>
    <n v="0.08"/>
    <n v="0.32"/>
    <n v="0.04"/>
    <n v="0.03"/>
    <n v="0.04"/>
    <n v="0.15000000000000002"/>
    <n v="0.2"/>
    <n v="0.25"/>
    <n v="0"/>
    <n v="0"/>
    <n v="0"/>
    <n v="0"/>
    <n v="0.05"/>
    <n v="0.05"/>
    <n v="0"/>
    <n v="0.30000000000000004"/>
    <n v="0.5"/>
    <n v="2.35"/>
    <s v="3. Medio"/>
    <s v="LBZ"/>
    <x v="1"/>
    <s v="C"/>
    <n v="2163563"/>
    <n v="8399000"/>
  </r>
  <r>
    <n v="2008804040"/>
    <s v="HERRERA BOTIA OLGA LUCIA"/>
    <s v="1. SI"/>
    <s v="4. &gt;$1-$2 MM"/>
    <n v="274500"/>
    <x v="92"/>
    <n v="1594696"/>
    <n v="1594696"/>
    <n v="1840000"/>
    <n v="136851"/>
    <n v="0"/>
    <n v="0"/>
    <n v="245304"/>
    <n v="1000000"/>
    <n v="153341.72251279411"/>
    <n v="5725000"/>
    <n v="4195000"/>
    <n v="68276"/>
    <s v="9- Otras garantías (no admisible)"/>
    <s v="LBZ"/>
    <x v="0"/>
    <n v="4"/>
    <n v="0"/>
    <n v="0"/>
    <n v="0.76438356164383559"/>
    <n v="30.545205479452054"/>
    <n v="2"/>
    <n v="3"/>
    <n v="2"/>
    <n v="2"/>
    <n v="1"/>
    <s v="E"/>
    <n v="0.19346181500852938"/>
    <n v="5.043333333333333"/>
    <n v="0.34653600000000001"/>
    <n v="1.0631306666666667"/>
    <n v="1.0631306666666667"/>
    <n v="2.7966666666666669"/>
    <n v="0"/>
    <n v="0.32"/>
    <n v="0.03"/>
    <n v="0.08"/>
    <n v="0.4"/>
    <n v="0.04"/>
    <n v="0.03"/>
    <n v="0.04"/>
    <n v="0.25"/>
    <n v="0.2"/>
    <n v="0.2"/>
    <n v="0"/>
    <n v="0"/>
    <n v="0"/>
    <n v="0"/>
    <n v="0.05"/>
    <n v="0"/>
    <n v="0"/>
    <n v="0.5"/>
    <n v="0.5"/>
    <n v="2.64"/>
    <s v="4. Alto"/>
    <s v="LBZ"/>
    <x v="1"/>
    <s v="E"/>
    <n v="1594696"/>
    <n v="4195000"/>
  </r>
  <r>
    <n v="4206608"/>
    <s v="ACOSTA MENESES MARCO FIDEL"/>
    <s v="1. SI"/>
    <s v="4. &gt;$1-$2 MM"/>
    <m/>
    <x v="93"/>
    <n v="1531703"/>
    <n v="1451213"/>
    <n v="2172000"/>
    <n v="88849"/>
    <n v="0"/>
    <n v="80490"/>
    <n v="640668"/>
    <n v="1000000"/>
    <n v="132531.26836394009"/>
    <n v="4151000"/>
    <n v="4151000"/>
    <n v="76130"/>
    <s v="6- pignoración"/>
    <s v="LBZ"/>
    <x v="0"/>
    <n v="4"/>
    <n v="0"/>
    <n v="0"/>
    <n v="2.010958904109589"/>
    <n v="50.668493150684931"/>
    <n v="1"/>
    <n v="2"/>
    <n v="2"/>
    <n v="2"/>
    <n v="1"/>
    <s v="E"/>
    <n v="0.14758684557596005"/>
    <n v="4.2155806666666669"/>
    <n v="0.42711199999999999"/>
    <n v="1.0211353333333333"/>
    <n v="0.96747533333333335"/>
    <n v="2.7673333333333332"/>
    <n v="0"/>
    <n v="0.32"/>
    <n v="0.04"/>
    <n v="0"/>
    <n v="0.4"/>
    <n v="0.04"/>
    <n v="0.03"/>
    <n v="0.02"/>
    <n v="0.15000000000000002"/>
    <n v="0.2"/>
    <n v="0.25"/>
    <n v="0"/>
    <n v="0"/>
    <n v="0"/>
    <n v="0"/>
    <n v="0.04"/>
    <n v="0.05"/>
    <n v="0"/>
    <n v="0.5"/>
    <n v="0.5"/>
    <n v="2.54"/>
    <s v="4. Alto"/>
    <s v="LBZ"/>
    <x v="1"/>
    <s v="E"/>
    <n v="1451213"/>
    <n v="4151000"/>
  </r>
  <r>
    <n v="44442840"/>
    <s v="MARRUGO ROMERO MARIA DE LA CONCEPCION"/>
    <s v="1. SI"/>
    <s v="5. &gt;$2-$5 MM"/>
    <m/>
    <x v="94"/>
    <n v="3219007"/>
    <n v="3219007"/>
    <n v="5866000"/>
    <n v="300063"/>
    <n v="0"/>
    <n v="0"/>
    <n v="2646820"/>
    <n v="1000000"/>
    <n v="315114.64270265889"/>
    <n v="12120000"/>
    <n v="4115000"/>
    <n v="13001"/>
    <s v="9- Otras garantías (no admisible)"/>
    <s v="LBZ"/>
    <x v="0"/>
    <n v="4"/>
    <n v="0"/>
    <n v="0"/>
    <n v="5.8794520547945206"/>
    <n v="45.841095890410962"/>
    <n v="2"/>
    <n v="4"/>
    <n v="2"/>
    <n v="2"/>
    <n v="3"/>
    <s v="C"/>
    <n v="0.41011842846843927"/>
    <n v="11.990551333333332"/>
    <n v="1.7645466666666667"/>
    <n v="2.1460046666666668"/>
    <n v="2.1460046666666668"/>
    <n v="2.7433333333333332"/>
    <n v="0"/>
    <n v="0.32"/>
    <n v="0.02"/>
    <n v="0.16"/>
    <n v="0.32"/>
    <n v="0.04"/>
    <n v="0.02"/>
    <n v="0.02"/>
    <n v="0.25"/>
    <n v="0.15000000000000002"/>
    <n v="0.15000000000000002"/>
    <n v="0"/>
    <n v="0"/>
    <n v="0"/>
    <n v="0"/>
    <n v="0.03"/>
    <n v="0"/>
    <n v="0"/>
    <n v="0.30000000000000004"/>
    <n v="0.5"/>
    <n v="2.2800000000000002"/>
    <s v="3. Medio"/>
    <s v="LBZ"/>
    <x v="1"/>
    <s v="C"/>
    <n v="3219007"/>
    <n v="4115000"/>
  </r>
  <r>
    <n v="2244082864"/>
    <s v="OSPINA ALVIZ PAOLA ANDREA"/>
    <s v="1. SI"/>
    <s v="5. &gt;$2-$5 MM"/>
    <n v="205349"/>
    <x v="95"/>
    <n v="2845161"/>
    <n v="0"/>
    <n v="4058000"/>
    <n v="243389"/>
    <n v="0"/>
    <n v="3652262"/>
    <n v="1213138"/>
    <n v="1000000"/>
    <n v="159716.94292563625"/>
    <n v="4071000"/>
    <n v="4071000"/>
    <n v="76001"/>
    <s v="6- pignoración"/>
    <s v="LBZ"/>
    <x v="0"/>
    <n v="4"/>
    <n v="0"/>
    <n v="0"/>
    <n v="4.1013698630136988"/>
    <n v="26.717808219178082"/>
    <n v="2"/>
    <n v="0"/>
    <n v="1"/>
    <n v="2"/>
    <n v="3"/>
    <s v="E"/>
    <n v="0.2687372952837575"/>
    <n v="5.419532666666667"/>
    <n v="0.945658"/>
    <n v="1.896774"/>
    <n v="0"/>
    <n v="2.714"/>
    <n v="0"/>
    <n v="0.32"/>
    <n v="0.05"/>
    <n v="0.08"/>
    <n v="0.4"/>
    <n v="0.05"/>
    <n v="0.02"/>
    <n v="0.04"/>
    <n v="0.15000000000000002"/>
    <n v="0.2"/>
    <n v="0.25"/>
    <n v="0"/>
    <n v="0"/>
    <n v="0"/>
    <n v="0"/>
    <n v="0.03"/>
    <n v="0"/>
    <n v="0"/>
    <n v="0.5"/>
    <n v="0.5"/>
    <n v="2.5900000000000003"/>
    <s v="4. Alto"/>
    <s v="LBZ"/>
    <x v="1"/>
    <s v="E"/>
    <n v="0"/>
    <n v="4071000"/>
  </r>
  <r>
    <n v="20462606"/>
    <s v="SOTO ESCOBAR LADY JOANA"/>
    <s v="1. SI"/>
    <s v="5. &gt;$2-$5 MM"/>
    <n v="170"/>
    <x v="96"/>
    <n v="3581736"/>
    <n v="0"/>
    <n v="4946000"/>
    <n v="144333"/>
    <n v="0"/>
    <n v="3710000"/>
    <n v="1364211"/>
    <n v="1000000"/>
    <n v="87153.746029445145"/>
    <n v="3918000"/>
    <n v="3918000"/>
    <n v="76130"/>
    <s v="6- pignoración"/>
    <s v="LBZ"/>
    <x v="0"/>
    <n v="4"/>
    <n v="0"/>
    <n v="0"/>
    <n v="4.7178082191780826"/>
    <n v="38.863013698630134"/>
    <n v="2"/>
    <n v="0"/>
    <n v="1"/>
    <n v="2"/>
    <n v="1"/>
    <s v="D"/>
    <n v="0.15432449735296344"/>
    <n v="5.9092979999999997"/>
    <n v="0.9095873333333333"/>
    <n v="2.3878240000000002"/>
    <n v="0"/>
    <n v="2.6120000000000001"/>
    <n v="0"/>
    <n v="0.32"/>
    <n v="0.05"/>
    <n v="0.08"/>
    <n v="0.4"/>
    <n v="0.05"/>
    <n v="0.03"/>
    <n v="0.03"/>
    <n v="0.15000000000000002"/>
    <n v="0.15000000000000002"/>
    <n v="0.25"/>
    <n v="0"/>
    <n v="0"/>
    <n v="0"/>
    <n v="0"/>
    <n v="0.03"/>
    <n v="0"/>
    <n v="0"/>
    <n v="0.5"/>
    <n v="0.5"/>
    <n v="2.54"/>
    <s v="4. Alto"/>
    <s v="LBZ"/>
    <x v="1"/>
    <s v="D"/>
    <n v="0"/>
    <n v="3918000"/>
  </r>
  <r>
    <n v="80686606"/>
    <s v="VARGAS VERA RODOLFO"/>
    <s v="1. SI"/>
    <s v="5. &gt;$2-$5 MM"/>
    <n v="244336"/>
    <x v="97"/>
    <n v="4463171"/>
    <n v="0"/>
    <n v="5354000"/>
    <n v="172510"/>
    <n v="0"/>
    <n v="5000000"/>
    <n v="890620"/>
    <n v="1000000"/>
    <n v="86619.879285007497"/>
    <n v="3894000"/>
    <n v="3894000"/>
    <n v="68895"/>
    <s v="6- pignoración"/>
    <s v="LBZ"/>
    <x v="0"/>
    <n v="4"/>
    <n v="0"/>
    <n v="0"/>
    <n v="2.3232876712328765"/>
    <n v="49.38082191780822"/>
    <n v="1"/>
    <n v="2"/>
    <n v="1"/>
    <n v="2"/>
    <n v="3"/>
    <s v="E"/>
    <n v="0.17275325285667165"/>
    <n v="6.1651939999999996"/>
    <n v="0.75663733333333338"/>
    <n v="2.9754473333333333"/>
    <n v="0"/>
    <n v="2.5960000000000001"/>
    <n v="0"/>
    <n v="0.32"/>
    <n v="0.04"/>
    <n v="0.08"/>
    <n v="0.4"/>
    <n v="0.05"/>
    <n v="0.02"/>
    <n v="0.02"/>
    <n v="0.15000000000000002"/>
    <n v="0.15000000000000002"/>
    <n v="0.25"/>
    <n v="0"/>
    <n v="0"/>
    <n v="0"/>
    <n v="0"/>
    <n v="0.04"/>
    <n v="0.05"/>
    <n v="0"/>
    <n v="0.5"/>
    <n v="0.5"/>
    <n v="2.5700000000000003"/>
    <s v="4. Alto"/>
    <s v="LBZ"/>
    <x v="1"/>
    <s v="E"/>
    <n v="0"/>
    <n v="3894000"/>
  </r>
  <r>
    <n v="20482462"/>
    <s v="RODRIGUEZ VASQUEZ ANTONIO JOSE"/>
    <s v="1. SI"/>
    <s v="6. &gt;$5-$10 MM"/>
    <n v="4582250"/>
    <x v="98"/>
    <n v="6473420"/>
    <n v="6473420"/>
    <n v="9533000"/>
    <n v="779798"/>
    <n v="0"/>
    <n v="0"/>
    <n v="3059534"/>
    <n v="14000000"/>
    <n v="1220123.4511096266"/>
    <n v="54617000"/>
    <n v="54311000"/>
    <n v="11001"/>
    <s v="9- Otras garantías (no admisible)"/>
    <s v="LBZ"/>
    <x v="0"/>
    <n v="4"/>
    <n v="0"/>
    <n v="0"/>
    <n v="2.4356164383561643"/>
    <n v="59.728767123287675"/>
    <n v="1"/>
    <n v="5"/>
    <n v="2"/>
    <n v="9"/>
    <n v="1"/>
    <s v="E"/>
    <n v="9.5234354814744127E-2"/>
    <n v="3.0547597142857144"/>
    <n v="0.36389447619047621"/>
    <n v="0.30825809523809522"/>
    <n v="0.30825809523809522"/>
    <n v="2.5862380952380954"/>
    <n v="0"/>
    <n v="0.08"/>
    <n v="0.01"/>
    <n v="0"/>
    <n v="0.4"/>
    <n v="0.04"/>
    <n v="0.03"/>
    <n v="0.01"/>
    <n v="0.25"/>
    <n v="0.25"/>
    <n v="0.25"/>
    <n v="0"/>
    <n v="0"/>
    <n v="0"/>
    <n v="0"/>
    <n v="0.04"/>
    <n v="0.05"/>
    <n v="0"/>
    <n v="0.5"/>
    <n v="0.5"/>
    <n v="2.41"/>
    <s v="3. Medio"/>
    <s v="LBZ"/>
    <x v="1"/>
    <s v="E"/>
    <n v="6473420"/>
    <n v="54311000"/>
  </r>
  <r>
    <n v="26802004"/>
    <s v="GALINDO SOLARTE CESAR AUGUSTO"/>
    <s v="1. SI"/>
    <s v="7. &gt;$10 MM"/>
    <n v="1239681"/>
    <x v="99"/>
    <n v="15708138"/>
    <n v="1146692"/>
    <n v="20101000"/>
    <n v="693700"/>
    <n v="0"/>
    <n v="14561446"/>
    <n v="4392403"/>
    <n v="3000000"/>
    <n v="246579.70258713613"/>
    <n v="11085000"/>
    <n v="11085000"/>
    <n v="76130"/>
    <s v="6- pignoración"/>
    <s v="LBZ"/>
    <x v="0"/>
    <n v="4"/>
    <n v="0"/>
    <n v="0"/>
    <n v="5.419178082191781"/>
    <n v="58.021917808219179"/>
    <n v="1"/>
    <n v="0"/>
    <n v="1"/>
    <n v="4"/>
    <n v="3"/>
    <s v="E"/>
    <n v="0.20895104501936357"/>
    <n v="6.9301202222222225"/>
    <n v="1.2515742222222221"/>
    <n v="3.4906973333333333"/>
    <n v="0.25482044444444446"/>
    <n v="2.4633333333333334"/>
    <n v="0"/>
    <n v="0.24"/>
    <n v="0.05"/>
    <n v="0.08"/>
    <n v="0.32"/>
    <n v="0.05"/>
    <n v="0.02"/>
    <n v="0.01"/>
    <n v="0.15000000000000002"/>
    <n v="0.1"/>
    <n v="0.25"/>
    <n v="0"/>
    <n v="0"/>
    <n v="0"/>
    <n v="0"/>
    <n v="0.03"/>
    <n v="0.05"/>
    <n v="0"/>
    <n v="0.5"/>
    <n v="0.4"/>
    <n v="2.25"/>
    <s v="3. Medio"/>
    <s v="LBZ"/>
    <x v="1"/>
    <s v="E"/>
    <n v="1146692"/>
    <n v="11085000"/>
  </r>
  <r>
    <n v="22446400"/>
    <s v="PINEDA VELOZA HUGO"/>
    <s v="1. SI"/>
    <s v="5. &gt;$2-$5 MM"/>
    <m/>
    <x v="100"/>
    <n v="2902907"/>
    <n v="0"/>
    <n v="4899000"/>
    <n v="170565"/>
    <n v="0"/>
    <n v="3300000"/>
    <n v="1996528"/>
    <n v="3000000"/>
    <n v="700386.7373910083"/>
    <n v="30739000"/>
    <n v="10953000"/>
    <n v="25269"/>
    <s v="6- pignoración"/>
    <s v="LBZ"/>
    <x v="0"/>
    <n v="4"/>
    <n v="0"/>
    <n v="0"/>
    <n v="2.0904109589041098"/>
    <n v="51.457534246575342"/>
    <n v="1"/>
    <n v="2"/>
    <n v="2"/>
    <n v="4"/>
    <n v="2"/>
    <s v="E"/>
    <n v="0.19354483053133517"/>
    <n v="7.9196522222222221"/>
    <n v="0.44367288888888889"/>
    <n v="0.64509044444444441"/>
    <n v="0"/>
    <n v="2.4340000000000002"/>
    <n v="0"/>
    <n v="0.24"/>
    <n v="0.04"/>
    <n v="0.08"/>
    <n v="0.4"/>
    <n v="0.04"/>
    <n v="0.01"/>
    <n v="0.02"/>
    <n v="0.15000000000000002"/>
    <n v="0.25"/>
    <n v="0.25"/>
    <n v="0"/>
    <n v="0"/>
    <n v="0"/>
    <n v="0"/>
    <n v="0.04"/>
    <n v="0.05"/>
    <n v="0"/>
    <n v="0.5"/>
    <n v="0.4"/>
    <n v="2.4700000000000002"/>
    <s v="3. Medio"/>
    <s v="LBZ"/>
    <x v="1"/>
    <s v="E"/>
    <n v="0"/>
    <n v="10953000"/>
  </r>
  <r>
    <n v="28820282"/>
    <s v="VARON MENDOZA YURY ANDREA"/>
    <s v="1. SI"/>
    <s v="5. &gt;$2-$5 MM"/>
    <n v="33"/>
    <x v="101"/>
    <n v="2989366"/>
    <n v="715436"/>
    <n v="4138000"/>
    <n v="148471"/>
    <n v="0"/>
    <n v="2273930"/>
    <n v="1148332"/>
    <n v="1000000"/>
    <n v="80836.322886933049"/>
    <n v="3634000"/>
    <n v="3634000"/>
    <n v="73001"/>
    <s v="6- pignoración"/>
    <s v="LBZ"/>
    <x v="0"/>
    <n v="4"/>
    <n v="0"/>
    <n v="0"/>
    <n v="3.7698630136986302"/>
    <n v="36.717808219178082"/>
    <n v="2"/>
    <n v="2"/>
    <n v="1"/>
    <n v="2"/>
    <n v="1"/>
    <s v="E"/>
    <n v="0.15287154859128871"/>
    <n v="5.1811319999999998"/>
    <n v="0.76557666666666668"/>
    <n v="1.9929106666666667"/>
    <n v="0.47695733333333334"/>
    <n v="2.4226666666666667"/>
    <n v="0"/>
    <n v="0.32"/>
    <n v="0.04"/>
    <n v="0.08"/>
    <n v="0.4"/>
    <n v="0.05"/>
    <n v="0.03"/>
    <n v="0.03"/>
    <n v="0.15000000000000002"/>
    <n v="0.2"/>
    <n v="0.25"/>
    <n v="0"/>
    <n v="0"/>
    <n v="0"/>
    <n v="0"/>
    <n v="0.04"/>
    <n v="0"/>
    <n v="0"/>
    <n v="0.5"/>
    <n v="0.4"/>
    <n v="2.4899999999999998"/>
    <s v="3. Medio"/>
    <s v="LBZ"/>
    <x v="1"/>
    <s v="E"/>
    <n v="715436"/>
    <n v="3634000"/>
  </r>
  <r>
    <n v="2224668824"/>
    <s v="ARANGO GARCIA JHON JAIRO"/>
    <s v="1. SI"/>
    <s v="6. &gt;$5-$10 MM"/>
    <m/>
    <x v="102"/>
    <n v="6736619"/>
    <n v="1442986"/>
    <n v="9807000"/>
    <n v="236059"/>
    <n v="0"/>
    <n v="5293633"/>
    <n v="3069918"/>
    <n v="1000000"/>
    <n v="117022.56615905816"/>
    <n v="3576000"/>
    <n v="3576000"/>
    <n v="76001"/>
    <s v="6- pignoración"/>
    <s v="LBZ"/>
    <x v="0"/>
    <n v="4"/>
    <n v="0"/>
    <n v="0"/>
    <n v="5.6356164383561644"/>
    <n v="29.876712328767123"/>
    <n v="1"/>
    <n v="0"/>
    <n v="1"/>
    <n v="2"/>
    <n v="1"/>
    <s v="E"/>
    <n v="0.23538771077270543"/>
    <n v="8.9216913333333334"/>
    <n v="2.0466120000000001"/>
    <n v="4.4910793333333334"/>
    <n v="0.96199066666666666"/>
    <n v="2.3839999999999999"/>
    <n v="0"/>
    <n v="0.32"/>
    <n v="0.05"/>
    <n v="0.08"/>
    <n v="0.24"/>
    <n v="0.05"/>
    <n v="0.03"/>
    <n v="0.04"/>
    <n v="0.15000000000000002"/>
    <n v="0.05"/>
    <n v="0.25"/>
    <n v="0"/>
    <n v="0"/>
    <n v="0"/>
    <n v="0"/>
    <n v="0.03"/>
    <n v="0.05"/>
    <n v="0"/>
    <n v="0.5"/>
    <n v="0.4"/>
    <n v="2.2400000000000002"/>
    <s v="3. Medio"/>
    <s v="LBZ"/>
    <x v="1"/>
    <s v="E"/>
    <n v="1442986"/>
    <n v="3576000"/>
  </r>
  <r>
    <n v="2200806408"/>
    <s v="RODRIGUEZ BLANCO WILLIAM ANDRES"/>
    <s v="1. SI"/>
    <s v="4. &gt;$1-$2 MM"/>
    <n v="225067"/>
    <x v="103"/>
    <n v="1474772"/>
    <n v="1474772"/>
    <n v="1800000"/>
    <n v="88204"/>
    <n v="0"/>
    <n v="0"/>
    <n v="325228"/>
    <n v="1000000"/>
    <n v="78567.389223073071"/>
    <n v="3532000"/>
    <n v="3532000"/>
    <n v="68001"/>
    <s v="9- Otras garantías (no admisible)"/>
    <s v="LBZ"/>
    <x v="0"/>
    <n v="4"/>
    <n v="30"/>
    <n v="0"/>
    <n v="1.0931506849315069"/>
    <n v="25.942465753424656"/>
    <n v="1"/>
    <n v="2"/>
    <n v="2"/>
    <n v="2"/>
    <n v="1"/>
    <s v="D"/>
    <n v="0.11118092614871539"/>
    <n v="3.5546666666666669"/>
    <n v="0.36686333333333332"/>
    <n v="0.98318133333333335"/>
    <n v="0.98318133333333335"/>
    <n v="2.3546666666666667"/>
    <n v="0"/>
    <n v="0.32"/>
    <n v="0.04"/>
    <n v="0"/>
    <n v="0.4"/>
    <n v="0.04"/>
    <n v="0.03"/>
    <n v="0.04"/>
    <n v="0.25"/>
    <n v="0.25"/>
    <n v="0.25"/>
    <n v="0"/>
    <n v="0.05"/>
    <n v="0"/>
    <n v="0"/>
    <n v="0.05"/>
    <n v="0.05"/>
    <n v="0"/>
    <n v="0.5"/>
    <n v="0.4"/>
    <n v="2.6700000000000004"/>
    <s v="4. Alto"/>
    <s v="LBZ"/>
    <x v="1"/>
    <s v="D"/>
    <n v="1474772"/>
    <n v="3532000"/>
  </r>
  <r>
    <n v="22404800"/>
    <s v="MUNOZ MONSALVO BRIGEET DEL CARMEN"/>
    <s v="1. SI"/>
    <s v="4. &gt;$1-$2 MM"/>
    <m/>
    <x v="104"/>
    <n v="1666922"/>
    <n v="0"/>
    <n v="4596000"/>
    <n v="253893"/>
    <n v="0"/>
    <n v="1592270"/>
    <n v="2928947"/>
    <n v="1000000"/>
    <n v="90358.003571337918"/>
    <n v="3419000"/>
    <n v="3419000"/>
    <n v="8001"/>
    <s v="6- pignoración"/>
    <s v="LBZ"/>
    <x v="0"/>
    <n v="4"/>
    <n v="0"/>
    <n v="0"/>
    <n v="5.5534246575342463"/>
    <n v="42.975342465753428"/>
    <n v="1"/>
    <n v="4"/>
    <n v="1"/>
    <n v="2"/>
    <n v="1"/>
    <s v="E"/>
    <n v="0.22950066904755861"/>
    <n v="5.3432459999999997"/>
    <n v="1.9526313333333334"/>
    <n v="1.1112813333333333"/>
    <n v="0"/>
    <n v="2.2793333333333332"/>
    <n v="0"/>
    <n v="0.32"/>
    <n v="0.02"/>
    <n v="0.08"/>
    <n v="0.32"/>
    <n v="0.05"/>
    <n v="0.03"/>
    <n v="0.03"/>
    <n v="0.15000000000000002"/>
    <n v="0.2"/>
    <n v="0.25"/>
    <n v="0"/>
    <n v="0"/>
    <n v="0"/>
    <n v="0"/>
    <n v="0.03"/>
    <n v="0.05"/>
    <n v="0"/>
    <n v="0.5"/>
    <n v="0.4"/>
    <n v="2.4300000000000002"/>
    <s v="3. Medio"/>
    <s v="LBZ"/>
    <x v="1"/>
    <s v="E"/>
    <n v="0"/>
    <n v="3419000"/>
  </r>
  <r>
    <n v="2224626840"/>
    <s v="VINAZCO ZETTY AURA IVON"/>
    <s v="1. SI"/>
    <s v="5. &gt;$2-$5 MM"/>
    <m/>
    <x v="81"/>
    <n v="4483736"/>
    <n v="3683736"/>
    <n v="6734000"/>
    <n v="185597"/>
    <n v="0"/>
    <n v="800000"/>
    <n v="2249777"/>
    <n v="2000000"/>
    <n v="151751.62210639988"/>
    <n v="6822000"/>
    <n v="6822000"/>
    <n v="76130"/>
    <s v="6- pignoración"/>
    <s v="LBZ"/>
    <x v="0"/>
    <n v="4"/>
    <n v="0"/>
    <n v="0"/>
    <n v="3.6849315068493151"/>
    <n v="29.172602739726027"/>
    <n v="2"/>
    <n v="0"/>
    <n v="1"/>
    <n v="3"/>
    <n v="1"/>
    <s v="E"/>
    <n v="0.11244954070213328"/>
    <n v="4.5185043333333335"/>
    <n v="0.74992566666666671"/>
    <n v="1.4945786666666667"/>
    <n v="1.2279119999999999"/>
    <n v="2.274"/>
    <n v="0"/>
    <n v="0.32"/>
    <n v="0.05"/>
    <n v="0"/>
    <n v="0.4"/>
    <n v="0.05"/>
    <n v="0.03"/>
    <n v="0.04"/>
    <n v="0.15000000000000002"/>
    <n v="0.2"/>
    <n v="0.2"/>
    <n v="0"/>
    <n v="0"/>
    <n v="0"/>
    <n v="0"/>
    <n v="0.04"/>
    <n v="0"/>
    <n v="0"/>
    <n v="0.5"/>
    <n v="0.4"/>
    <n v="2.38"/>
    <s v="3. Medio"/>
    <s v="LBZ"/>
    <x v="1"/>
    <s v="E"/>
    <n v="3683736"/>
    <n v="6822000"/>
  </r>
  <r>
    <n v="4828400"/>
    <s v="QUINTERO BELEÑO CARLOS AUGUSTO"/>
    <s v="1. SI"/>
    <s v="3. Hasta $1 MM"/>
    <m/>
    <x v="105"/>
    <n v="887744"/>
    <n v="887744"/>
    <n v="2278000"/>
    <n v="241382"/>
    <n v="0"/>
    <n v="0"/>
    <n v="2118740"/>
    <n v="1000000"/>
    <n v="97426.761361305718"/>
    <n v="3791000"/>
    <n v="3377000"/>
    <n v="68276"/>
    <s v="9- Otras garantías (no admisible)"/>
    <s v="LBZ"/>
    <x v="0"/>
    <n v="4"/>
    <n v="0"/>
    <n v="0"/>
    <n v="2.1972602739726028"/>
    <n v="42.161643835616438"/>
    <n v="1"/>
    <n v="1"/>
    <n v="1"/>
    <n v="2"/>
    <n v="1"/>
    <s v="E"/>
    <n v="0.22587250757420382"/>
    <n v="4.5316559999999999"/>
    <n v="1.4124933333333334"/>
    <n v="0.59182933333333332"/>
    <n v="0.59182933333333332"/>
    <n v="2.2513333333333332"/>
    <n v="0"/>
    <n v="0.32"/>
    <n v="0.05"/>
    <n v="0"/>
    <n v="0.32"/>
    <n v="0.05"/>
    <n v="0.03"/>
    <n v="0.03"/>
    <n v="0.25"/>
    <n v="0.25"/>
    <n v="0.25"/>
    <n v="0"/>
    <n v="0"/>
    <n v="0"/>
    <n v="0"/>
    <n v="0.04"/>
    <n v="0.05"/>
    <n v="0"/>
    <n v="0.5"/>
    <n v="0.4"/>
    <n v="2.54"/>
    <s v="4. Alto"/>
    <s v="LBZ"/>
    <x v="1"/>
    <s v="E"/>
    <n v="887744"/>
    <n v="3377000"/>
  </r>
  <r>
    <n v="20608446"/>
    <s v="MOSQUERA QUINTANA MERLEY SOLIVER"/>
    <s v="1. SI"/>
    <s v="5. &gt;$2-$5 MM"/>
    <m/>
    <x v="106"/>
    <n v="3098482"/>
    <n v="0"/>
    <n v="5913000"/>
    <n v="205728"/>
    <n v="0"/>
    <n v="4500000"/>
    <n v="2814517"/>
    <n v="1000000"/>
    <n v="127820.63376362638"/>
    <n v="3258000"/>
    <n v="3258000"/>
    <n v="76130"/>
    <s v="6- pignoración"/>
    <s v="LBZ"/>
    <x v="0"/>
    <n v="4"/>
    <n v="0"/>
    <n v="0"/>
    <n v="4.8739726027397259"/>
    <n v="39.38082191780822"/>
    <n v="1"/>
    <n v="0"/>
    <n v="1"/>
    <n v="2"/>
    <n v="1"/>
    <s v="E"/>
    <n v="0.22236575584241761"/>
    <n v="6.1139993333333331"/>
    <n v="1.8763446666666668"/>
    <n v="2.0656546666666666"/>
    <n v="0"/>
    <n v="2.1720000000000002"/>
    <n v="0"/>
    <n v="0.32"/>
    <n v="0.05"/>
    <n v="0.08"/>
    <n v="0.32"/>
    <n v="0.05"/>
    <n v="0.03"/>
    <n v="0.03"/>
    <n v="0.15000000000000002"/>
    <n v="0.15000000000000002"/>
    <n v="0.25"/>
    <n v="0"/>
    <n v="0"/>
    <n v="0"/>
    <n v="0"/>
    <n v="0.03"/>
    <n v="0.05"/>
    <n v="0"/>
    <n v="0.5"/>
    <n v="0.4"/>
    <n v="2.41"/>
    <s v="3. Medio"/>
    <s v="LBZ"/>
    <x v="1"/>
    <s v="E"/>
    <n v="0"/>
    <n v="3258000"/>
  </r>
  <r>
    <n v="24662608"/>
    <s v="ALBARRACIN MORENO EDGAR"/>
    <s v="1. SI"/>
    <s v="5. &gt;$2-$5 MM"/>
    <n v="25200"/>
    <x v="107"/>
    <n v="3606454"/>
    <n v="3606454"/>
    <n v="5451000"/>
    <n v="185589"/>
    <n v="0"/>
    <n v="0"/>
    <n v="1844620"/>
    <n v="1000000"/>
    <n v="88793.679908035367"/>
    <n v="2963000"/>
    <n v="2963000"/>
    <n v="68255"/>
    <s v="9- Otras garantías (no admisible)"/>
    <s v="LBZ"/>
    <x v="0"/>
    <n v="4"/>
    <n v="0"/>
    <n v="0"/>
    <n v="9.9260273972602739"/>
    <n v="44.967123287671235"/>
    <n v="1"/>
    <n v="2"/>
    <n v="1"/>
    <n v="2"/>
    <n v="1"/>
    <s v="E"/>
    <n v="0.18292178660535693"/>
    <n v="5.6093826666666669"/>
    <n v="1.2465466666666667"/>
    <n v="2.4043026666666667"/>
    <n v="2.4043026666666667"/>
    <n v="1.9753333333333334"/>
    <n v="0"/>
    <n v="0.32"/>
    <n v="0.04"/>
    <n v="0.08"/>
    <n v="0.32"/>
    <n v="0.05"/>
    <n v="0.03"/>
    <n v="0.03"/>
    <n v="0.25"/>
    <n v="0.15000000000000002"/>
    <n v="0.15000000000000002"/>
    <n v="0"/>
    <n v="0"/>
    <n v="0"/>
    <n v="0"/>
    <n v="0.01"/>
    <n v="0.05"/>
    <n v="0"/>
    <n v="0.5"/>
    <n v="0.30000000000000004"/>
    <n v="2.2800000000000002"/>
    <s v="3. Medio"/>
    <s v="LBZ"/>
    <x v="1"/>
    <s v="E"/>
    <n v="3606454"/>
    <n v="2963000"/>
  </r>
  <r>
    <n v="2060440824"/>
    <s v="SOLIS CAICEDO GEIDER"/>
    <s v="1. SI"/>
    <s v="5. &gt;$2-$5 MM"/>
    <n v="1026210"/>
    <x v="108"/>
    <n v="2430197"/>
    <n v="2430197"/>
    <n v="3107000"/>
    <n v="208385"/>
    <n v="0"/>
    <n v="0"/>
    <n v="676444"/>
    <n v="1000000"/>
    <n v="113186.77974464766"/>
    <n v="2885000"/>
    <n v="2885000"/>
    <n v="76275"/>
    <s v="9- Otras garantías (no admisible)"/>
    <s v="LBZ"/>
    <x v="0"/>
    <n v="4"/>
    <n v="0"/>
    <n v="0"/>
    <n v="2.2246575342465755"/>
    <n v="27.005479452054793"/>
    <n v="1"/>
    <n v="2"/>
    <n v="3"/>
    <n v="2"/>
    <n v="1"/>
    <s v="E"/>
    <n v="0.21438118649643179"/>
    <n v="3.9944273333333333"/>
    <n v="1.1351026666666666"/>
    <n v="1.6201313333333334"/>
    <n v="1.6201313333333334"/>
    <n v="1.9233333333333333"/>
    <n v="0"/>
    <n v="0.32"/>
    <n v="0.04"/>
    <n v="0"/>
    <n v="0.32"/>
    <n v="0.03"/>
    <n v="0.03"/>
    <n v="0.04"/>
    <n v="0.25"/>
    <n v="0.2"/>
    <n v="0.2"/>
    <n v="0"/>
    <n v="0"/>
    <n v="0"/>
    <n v="0"/>
    <n v="0.04"/>
    <n v="0.05"/>
    <n v="0"/>
    <n v="0.5"/>
    <n v="0.30000000000000004"/>
    <n v="2.3200000000000003"/>
    <s v="3. Medio"/>
    <s v="LBZ"/>
    <x v="1"/>
    <s v="E"/>
    <n v="2430197"/>
    <n v="2885000"/>
  </r>
  <r>
    <n v="2244446226"/>
    <s v="TORRES DEFETT YESICA ESTHER"/>
    <s v="1. SI"/>
    <s v="5. &gt;$2-$5 MM"/>
    <n v="369943"/>
    <x v="109"/>
    <n v="4021419"/>
    <n v="426419"/>
    <n v="6722000"/>
    <n v="212762"/>
    <n v="0"/>
    <n v="3595000"/>
    <n v="2700253"/>
    <n v="1000000"/>
    <n v="68201.476601908842"/>
    <n v="3066000"/>
    <n v="2856000"/>
    <n v="13001"/>
    <s v="6- pignoración"/>
    <s v="LBZ"/>
    <x v="0"/>
    <n v="4"/>
    <n v="0"/>
    <n v="0"/>
    <n v="4.5013698630136982"/>
    <n v="31.090410958904108"/>
    <n v="2"/>
    <n v="0"/>
    <n v="1"/>
    <n v="2"/>
    <n v="3"/>
    <s v="D"/>
    <n v="0.18730898440127258"/>
    <n v="6.5251146666666671"/>
    <n v="2.0467973333333331"/>
    <n v="2.6809460000000001"/>
    <n v="0.28427933333333333"/>
    <n v="1.9039999999999999"/>
    <n v="0"/>
    <n v="0.32"/>
    <n v="0.05"/>
    <n v="0.08"/>
    <n v="0.24"/>
    <n v="0.05"/>
    <n v="0.02"/>
    <n v="0.04"/>
    <n v="0.15000000000000002"/>
    <n v="0.15000000000000002"/>
    <n v="0.25"/>
    <n v="0"/>
    <n v="0"/>
    <n v="0"/>
    <n v="0"/>
    <n v="0.03"/>
    <n v="0"/>
    <n v="0"/>
    <n v="0.5"/>
    <n v="0.30000000000000004"/>
    <n v="2.1800000000000002"/>
    <s v="3. Medio"/>
    <s v="LBZ"/>
    <x v="1"/>
    <s v="D"/>
    <n v="426419"/>
    <n v="2856000"/>
  </r>
  <r>
    <n v="2226260080"/>
    <s v="ENRIQUEZ ARICAPA FERNEY"/>
    <s v="1. SI"/>
    <s v="5. &gt;$2-$5 MM"/>
    <m/>
    <x v="110"/>
    <n v="2476375"/>
    <n v="0"/>
    <n v="3530000"/>
    <n v="186968"/>
    <n v="0"/>
    <n v="3000000"/>
    <n v="1053267"/>
    <n v="1000000"/>
    <n v="110087.3843894216"/>
    <n v="2806000"/>
    <n v="2806000"/>
    <n v="76616"/>
    <s v="6- pignoración"/>
    <s v="LBZ"/>
    <x v="0"/>
    <n v="4"/>
    <n v="0"/>
    <n v="4"/>
    <n v="1.3753424657534246"/>
    <n v="29.219178082191782"/>
    <n v="1"/>
    <n v="2"/>
    <n v="2"/>
    <n v="2"/>
    <n v="1"/>
    <s v="E"/>
    <n v="0.19803692292628108"/>
    <n v="4.223761333333333"/>
    <n v="0.70217799999999997"/>
    <n v="1.6509166666666666"/>
    <n v="0"/>
    <n v="1.8706666666666667"/>
    <n v="0"/>
    <n v="0.32"/>
    <n v="0.04"/>
    <n v="0"/>
    <n v="0.4"/>
    <n v="0.04"/>
    <n v="0.03"/>
    <n v="0.04"/>
    <n v="0.15000000000000002"/>
    <n v="0.2"/>
    <n v="0.25"/>
    <n v="0"/>
    <n v="0"/>
    <n v="0"/>
    <n v="0"/>
    <n v="0.05"/>
    <n v="0.05"/>
    <n v="0"/>
    <n v="0.5"/>
    <n v="0.30000000000000004"/>
    <n v="2.37"/>
    <s v="3. Medio"/>
    <s v="LBZ"/>
    <x v="1"/>
    <s v="E"/>
    <n v="0"/>
    <n v="2806000"/>
  </r>
  <r>
    <n v="4824262"/>
    <s v="ROMERO PAJARO OSCAR RAFAEL"/>
    <s v="1. SI"/>
    <s v="5. &gt;$2-$5 MM"/>
    <n v="40333"/>
    <x v="111"/>
    <n v="4145757"/>
    <n v="2999757"/>
    <n v="6351000"/>
    <n v="252163"/>
    <n v="0"/>
    <n v="1146000"/>
    <n v="2204820"/>
    <n v="1000000"/>
    <n v="69574.544842166782"/>
    <n v="2781000"/>
    <n v="2781000"/>
    <n v="13052"/>
    <s v="6- pignoración"/>
    <s v="LBZ"/>
    <x v="0"/>
    <n v="4"/>
    <n v="0"/>
    <n v="0"/>
    <n v="5.1561643835616442"/>
    <n v="43.523287671232879"/>
    <n v="1"/>
    <n v="2"/>
    <n v="1"/>
    <n v="2"/>
    <n v="2"/>
    <s v="E"/>
    <n v="0.21449169656144451"/>
    <n v="6.0877179999999997"/>
    <n v="1.4967686666666666"/>
    <n v="2.7638379999999998"/>
    <n v="1.999838"/>
    <n v="1.8540000000000001"/>
    <n v="0"/>
    <n v="0.32"/>
    <n v="0.04"/>
    <n v="0.08"/>
    <n v="0.32"/>
    <n v="0.05"/>
    <n v="0.01"/>
    <n v="0.03"/>
    <n v="0.15000000000000002"/>
    <n v="0.15000000000000002"/>
    <n v="0.2"/>
    <n v="0"/>
    <n v="0"/>
    <n v="0"/>
    <n v="0"/>
    <n v="0.03"/>
    <n v="0.05"/>
    <n v="0"/>
    <n v="0.5"/>
    <n v="0.30000000000000004"/>
    <n v="2.23"/>
    <s v="3. Medio"/>
    <s v="LBZ"/>
    <x v="1"/>
    <s v="E"/>
    <n v="2999757"/>
    <n v="2781000"/>
  </r>
  <r>
    <n v="2006044008"/>
    <s v="LOZANO DIAZ ALEJANDRO"/>
    <s v="1. SI"/>
    <s v="4. &gt;$1-$2 MM"/>
    <m/>
    <x v="112"/>
    <n v="1851027"/>
    <n v="345857"/>
    <n v="4101000"/>
    <n v="195543"/>
    <n v="0"/>
    <n v="1505170"/>
    <n v="2249777"/>
    <n v="1000000"/>
    <n v="171879.12723095372"/>
    <n v="4381000"/>
    <n v="2749000"/>
    <n v="76130"/>
    <s v="6- pignoración"/>
    <s v="LBZ"/>
    <x v="0"/>
    <n v="4"/>
    <n v="0"/>
    <n v="0"/>
    <n v="3.7205479452054795"/>
    <n v="30"/>
    <n v="1"/>
    <n v="0"/>
    <n v="2"/>
    <n v="2"/>
    <n v="3"/>
    <s v="E"/>
    <n v="0.24494808482063582"/>
    <n v="5.6545360000000002"/>
    <n v="1.4998513333333334"/>
    <n v="1.2340180000000001"/>
    <n v="0.23057133333333332"/>
    <n v="1.8326666666666667"/>
    <n v="0"/>
    <n v="0.32"/>
    <n v="0.05"/>
    <n v="0.08"/>
    <n v="0.32"/>
    <n v="0.04"/>
    <n v="0.02"/>
    <n v="0.04"/>
    <n v="0.15000000000000002"/>
    <n v="0.2"/>
    <n v="0.25"/>
    <n v="0"/>
    <n v="0"/>
    <n v="0"/>
    <n v="0"/>
    <n v="0.04"/>
    <n v="0.05"/>
    <n v="0"/>
    <n v="0.5"/>
    <n v="0.30000000000000004"/>
    <n v="2.3600000000000003"/>
    <s v="3. Medio"/>
    <s v="LBZ"/>
    <x v="1"/>
    <s v="E"/>
    <n v="345857"/>
    <n v="2749000"/>
  </r>
  <r>
    <n v="2224666202"/>
    <s v="RINCON MURILLO YESICA PAOLA"/>
    <s v="1. SI"/>
    <s v="7. &gt;$10 MM"/>
    <n v="216056"/>
    <x v="113"/>
    <n v="14354403"/>
    <n v="0"/>
    <n v="800000"/>
    <n v="737347"/>
    <n v="0"/>
    <n v="28000000"/>
    <n v="3442855"/>
    <n v="2000000"/>
    <n v="981591.65836868167"/>
    <n v="80004000"/>
    <n v="5374000"/>
    <n v="76520"/>
    <s v="2- prendaria"/>
    <s v="LBZ"/>
    <x v="0"/>
    <n v="4"/>
    <n v="0"/>
    <n v="0"/>
    <n v="3.8383561643835615"/>
    <n v="29.764383561643836"/>
    <n v="2"/>
    <n v="5"/>
    <n v="3"/>
    <n v="3"/>
    <n v="1"/>
    <s v="C"/>
    <n v="0.57297955278956048"/>
    <n v="32.600419333333335"/>
    <n v="1.2196370000000001"/>
    <n v="4.7848009999999999"/>
    <n v="0"/>
    <n v="1.7913333333333334"/>
    <n v="0.08"/>
    <n v="0.32"/>
    <n v="0.01"/>
    <n v="0.4"/>
    <n v="0.32"/>
    <n v="0.03"/>
    <n v="0.03"/>
    <n v="0.04"/>
    <n v="0.05"/>
    <n v="0.05"/>
    <n v="0.25"/>
    <n v="0"/>
    <n v="0"/>
    <n v="0"/>
    <n v="0"/>
    <n v="0.04"/>
    <n v="0"/>
    <n v="0"/>
    <n v="0.30000000000000004"/>
    <n v="0.30000000000000004"/>
    <n v="2.2200000000000006"/>
    <s v="3. Medio"/>
    <s v="LBZ"/>
    <x v="1"/>
    <s v="C"/>
    <n v="0"/>
    <n v="5374000"/>
  </r>
  <r>
    <n v="2020486448"/>
    <s v="ZULUAGA ZAPATA SANTIAGO"/>
    <s v="1. SI"/>
    <s v="5. &gt;$2-$5 MM"/>
    <n v="108826"/>
    <x v="114"/>
    <n v="3134376"/>
    <n v="3134376"/>
    <n v="4224000"/>
    <n v="148932"/>
    <n v="0"/>
    <n v="0"/>
    <n v="1089737"/>
    <n v="1000000"/>
    <n v="104123.99079455629"/>
    <n v="2654000"/>
    <n v="2654000"/>
    <n v="5001"/>
    <s v="6- pignoración"/>
    <s v="LBZ"/>
    <x v="0"/>
    <n v="4"/>
    <n v="0"/>
    <n v="0"/>
    <n v="3.558904109589041"/>
    <n v="23.484931506849314"/>
    <n v="1"/>
    <n v="0"/>
    <n v="2"/>
    <n v="2"/>
    <n v="1"/>
    <s v="E"/>
    <n v="0.16870399386303753"/>
    <n v="4.5854086666666669"/>
    <n v="0.79904200000000003"/>
    <n v="2.0895839999999999"/>
    <n v="2.0895839999999999"/>
    <n v="1.7693333333333334"/>
    <n v="0"/>
    <n v="0.32"/>
    <n v="0.05"/>
    <n v="0"/>
    <n v="0.4"/>
    <n v="0.04"/>
    <n v="0.03"/>
    <n v="0.05"/>
    <n v="0.15000000000000002"/>
    <n v="0.15000000000000002"/>
    <n v="0.15000000000000002"/>
    <n v="0"/>
    <n v="0"/>
    <n v="0"/>
    <n v="0"/>
    <n v="0.04"/>
    <n v="0.05"/>
    <n v="0"/>
    <n v="0.5"/>
    <n v="0.30000000000000004"/>
    <n v="2.23"/>
    <s v="3. Medio"/>
    <s v="LBZ"/>
    <x v="1"/>
    <s v="E"/>
    <n v="3134376"/>
    <n v="2654000"/>
  </r>
  <r>
    <n v="8666606"/>
    <s v="VARGAS PEREZ LUIS FERNANDO"/>
    <s v="1. SI"/>
    <s v="4. &gt;$1-$2 MM"/>
    <n v="43260"/>
    <x v="115"/>
    <n v="1392884"/>
    <n v="1392884"/>
    <n v="2319000"/>
    <n v="254327"/>
    <n v="0"/>
    <n v="0"/>
    <n v="925671"/>
    <n v="1000000"/>
    <n v="141704.88381590383"/>
    <n v="4917000"/>
    <n v="2613000"/>
    <n v="5001"/>
    <s v="9- Otras garantías (no admisible)"/>
    <s v="LBZ"/>
    <x v="0"/>
    <n v="4"/>
    <n v="0"/>
    <n v="0"/>
    <n v="2.9753424657534246"/>
    <n v="50.553424657534244"/>
    <n v="1"/>
    <n v="0"/>
    <n v="3"/>
    <n v="2"/>
    <n v="1"/>
    <s v="E"/>
    <n v="0.26402125587726921"/>
    <n v="4.8237033333333335"/>
    <n v="0.64595400000000003"/>
    <n v="0.92858933333333338"/>
    <n v="0.92858933333333338"/>
    <n v="1.742"/>
    <n v="0"/>
    <n v="0.32"/>
    <n v="0.05"/>
    <n v="0"/>
    <n v="0.4"/>
    <n v="0.03"/>
    <n v="0.03"/>
    <n v="0.02"/>
    <n v="0.25"/>
    <n v="0.25"/>
    <n v="0.25"/>
    <n v="0"/>
    <n v="0"/>
    <n v="0"/>
    <n v="0"/>
    <n v="0.04"/>
    <n v="0.05"/>
    <n v="0"/>
    <n v="0.5"/>
    <n v="0.30000000000000004"/>
    <n v="2.4900000000000002"/>
    <s v="3. Medio"/>
    <s v="LBZ"/>
    <x v="1"/>
    <s v="E"/>
    <n v="1392884"/>
    <n v="2613000"/>
  </r>
  <r>
    <n v="40400086"/>
    <s v="VILCHES IBARRA DEYANIRA"/>
    <s v="1. SI"/>
    <s v="5. &gt;$2-$5 MM"/>
    <m/>
    <x v="116"/>
    <n v="4352452"/>
    <n v="1775614"/>
    <n v="7227000"/>
    <n v="258253"/>
    <n v="0"/>
    <n v="2576838"/>
    <n v="2874517"/>
    <n v="1000000"/>
    <n v="117580.85923560105"/>
    <n v="2997000"/>
    <n v="2605000"/>
    <n v="76001"/>
    <s v="6- pignoración"/>
    <s v="LBZ"/>
    <x v="0"/>
    <n v="4"/>
    <n v="0"/>
    <n v="0"/>
    <n v="5.1369863013698627"/>
    <n v="40.128767123287673"/>
    <n v="2"/>
    <n v="0"/>
    <n v="1"/>
    <n v="2"/>
    <n v="1"/>
    <s v="E"/>
    <n v="0.25055590615706735"/>
    <n v="6.8159793333333329"/>
    <n v="1.9163446666666666"/>
    <n v="2.9016346666666668"/>
    <n v="1.1837426666666666"/>
    <n v="1.7366666666666666"/>
    <n v="0"/>
    <n v="0.32"/>
    <n v="0.05"/>
    <n v="0.08"/>
    <n v="0.32"/>
    <n v="0.05"/>
    <n v="0.03"/>
    <n v="0.03"/>
    <n v="0.15000000000000002"/>
    <n v="0.15000000000000002"/>
    <n v="0.2"/>
    <n v="0"/>
    <n v="0"/>
    <n v="0"/>
    <n v="0"/>
    <n v="0.03"/>
    <n v="0"/>
    <n v="0"/>
    <n v="0.5"/>
    <n v="0.30000000000000004"/>
    <n v="2.21"/>
    <s v="3. Medio"/>
    <s v="LBZ"/>
    <x v="1"/>
    <s v="E"/>
    <n v="1775614"/>
    <n v="2605000"/>
  </r>
  <r>
    <n v="8682424"/>
    <s v="GARCIA EVILLA NILSO JAVIER"/>
    <s v="1. SI"/>
    <s v="4. &gt;$1-$2 MM"/>
    <m/>
    <x v="117"/>
    <n v="1875894"/>
    <n v="1875894"/>
    <n v="6016000"/>
    <n v="291056"/>
    <n v="0"/>
    <n v="0"/>
    <n v="4140620"/>
    <n v="1000000"/>
    <n v="57123.741654827754"/>
    <n v="2568000"/>
    <n v="2568000"/>
    <n v="20001"/>
    <s v="9- Otras garantías (no admisible)"/>
    <s v="LBZ"/>
    <x v="0"/>
    <n v="4"/>
    <n v="0"/>
    <n v="0"/>
    <n v="2.4904109589041097"/>
    <n v="42.027397260273972"/>
    <n v="1"/>
    <n v="2"/>
    <n v="2"/>
    <n v="2"/>
    <n v="2"/>
    <s v="E"/>
    <n v="0.23211982776988516"/>
    <n v="5.7230093333333336"/>
    <n v="2.7604133333333332"/>
    <n v="1.250596"/>
    <n v="1.250596"/>
    <n v="1.712"/>
    <n v="0"/>
    <n v="0.32"/>
    <n v="0.04"/>
    <n v="0.08"/>
    <n v="0.24"/>
    <n v="0.04"/>
    <n v="0.01"/>
    <n v="0.03"/>
    <n v="0.25"/>
    <n v="0.2"/>
    <n v="0.2"/>
    <n v="0"/>
    <n v="0"/>
    <n v="0"/>
    <n v="0"/>
    <n v="0.04"/>
    <n v="0.05"/>
    <n v="0"/>
    <n v="0.5"/>
    <n v="0.30000000000000004"/>
    <n v="2.2999999999999998"/>
    <s v="3. Medio"/>
    <s v="LBZ"/>
    <x v="1"/>
    <s v="E"/>
    <n v="1875894"/>
    <n v="2568000"/>
  </r>
  <r>
    <n v="4428244"/>
    <s v="RUIZ LOPEZ AMILCAR"/>
    <s v="1. SI"/>
    <s v="5. &gt;$2-$5 MM"/>
    <n v="137668"/>
    <x v="118"/>
    <n v="2283495"/>
    <n v="0"/>
    <n v="3963000"/>
    <n v="235169"/>
    <n v="0"/>
    <n v="2230000"/>
    <n v="1678829"/>
    <n v="2000000"/>
    <n v="255499.72610878176"/>
    <n v="11486000"/>
    <n v="5122000"/>
    <n v="76001"/>
    <s v="6- pignoración"/>
    <s v="LBZ"/>
    <x v="0"/>
    <n v="4"/>
    <n v="0"/>
    <n v="0"/>
    <n v="2.6849315068493151"/>
    <n v="49.536986301369865"/>
    <n v="1"/>
    <n v="0"/>
    <n v="2"/>
    <n v="3"/>
    <n v="1"/>
    <s v="E"/>
    <n v="0.1635562420362606"/>
    <n v="5.1494413333333338"/>
    <n v="0.60549900000000001"/>
    <n v="0.76116499999999998"/>
    <n v="0"/>
    <n v="1.7073333333333334"/>
    <n v="0"/>
    <n v="0.32"/>
    <n v="0.05"/>
    <n v="0.08"/>
    <n v="0.4"/>
    <n v="0.04"/>
    <n v="0.03"/>
    <n v="0.02"/>
    <n v="0.15000000000000002"/>
    <n v="0.25"/>
    <n v="0.25"/>
    <n v="0"/>
    <n v="0"/>
    <n v="0"/>
    <n v="0"/>
    <n v="0.04"/>
    <n v="0.05"/>
    <n v="0"/>
    <n v="0.5"/>
    <n v="0.30000000000000004"/>
    <n v="2.4800000000000004"/>
    <s v="3. Medio"/>
    <s v="LBZ"/>
    <x v="1"/>
    <s v="E"/>
    <n v="0"/>
    <n v="5122000"/>
  </r>
  <r>
    <n v="2040282200"/>
    <s v="GUTIERREZ ARBELAEZ CRISTIAN ANDRES"/>
    <s v="1. SI"/>
    <s v="7. &gt;$10 MM"/>
    <m/>
    <x v="119"/>
    <n v="10113058"/>
    <n v="6913058"/>
    <n v="14362000"/>
    <n v="470613"/>
    <n v="0"/>
    <n v="3200000"/>
    <n v="4248517"/>
    <n v="1000000"/>
    <n v="56790.074939554223"/>
    <n v="2553000"/>
    <n v="2553000"/>
    <n v="5376"/>
    <s v="6- pignoración"/>
    <s v="LBZ"/>
    <x v="0"/>
    <n v="4"/>
    <n v="0"/>
    <n v="0"/>
    <n v="7.5863013698630137"/>
    <n v="29.342465753424658"/>
    <n v="1"/>
    <n v="0"/>
    <n v="3"/>
    <n v="2"/>
    <n v="1"/>
    <s v="E"/>
    <n v="0.35160204995970279"/>
    <n v="11.276383333333333"/>
    <n v="2.8323446666666667"/>
    <n v="6.7420386666666667"/>
    <n v="4.608705333333333"/>
    <n v="1.702"/>
    <n v="0"/>
    <n v="0.32"/>
    <n v="0.05"/>
    <n v="0.16"/>
    <n v="0.24"/>
    <n v="0.03"/>
    <n v="0.03"/>
    <n v="0.04"/>
    <n v="0.15000000000000002"/>
    <n v="0"/>
    <n v="0.05"/>
    <n v="0"/>
    <n v="0"/>
    <n v="0"/>
    <n v="0"/>
    <n v="0.02"/>
    <n v="0.05"/>
    <n v="0"/>
    <n v="0.5"/>
    <n v="0.30000000000000004"/>
    <n v="1.9400000000000002"/>
    <s v="2. Normal"/>
    <s v="LBZ"/>
    <x v="1"/>
    <s v="E"/>
    <n v="6913058"/>
    <n v="2553000"/>
  </r>
  <r>
    <n v="2048468468"/>
    <s v="ANDRADE ARGEL ARIEL ENRIQUE"/>
    <s v="1. SI"/>
    <s v="5. &gt;$2-$5 MM"/>
    <n v="1811167"/>
    <x v="120"/>
    <n v="3853063"/>
    <n v="353063"/>
    <n v="4908000"/>
    <n v="158134"/>
    <n v="0"/>
    <n v="3500000"/>
    <n v="1054580"/>
    <n v="1000000"/>
    <n v="96944.37876915923"/>
    <n v="2471000"/>
    <n v="2471000"/>
    <n v="76130"/>
    <s v="6- pignoración"/>
    <s v="LBZ"/>
    <x v="0"/>
    <n v="4"/>
    <n v="0"/>
    <n v="0"/>
    <n v="3.4328767123287673"/>
    <n v="39.978082191780821"/>
    <n v="1"/>
    <n v="0"/>
    <n v="1"/>
    <n v="2"/>
    <n v="3"/>
    <s v="E"/>
    <n v="0.17005225251277281"/>
    <n v="4.9190953333333329"/>
    <n v="1.910498"/>
    <n v="2.5687086666666668"/>
    <n v="0.23537533333333333"/>
    <n v="1.6473333333333333"/>
    <n v="0"/>
    <n v="0.32"/>
    <n v="0.05"/>
    <n v="0"/>
    <n v="0.32"/>
    <n v="0.05"/>
    <n v="0.02"/>
    <n v="0.03"/>
    <n v="0.15000000000000002"/>
    <n v="0.15000000000000002"/>
    <n v="0.25"/>
    <n v="0"/>
    <n v="0"/>
    <n v="0"/>
    <n v="0"/>
    <n v="0.04"/>
    <n v="0.05"/>
    <n v="0"/>
    <n v="0.5"/>
    <n v="0.30000000000000004"/>
    <n v="2.2300000000000004"/>
    <s v="3. Medio"/>
    <s v="LBZ"/>
    <x v="1"/>
    <s v="E"/>
    <n v="353063"/>
    <n v="2471000"/>
  </r>
  <r>
    <n v="2222222424"/>
    <s v="ASPRILLA MORENO PAULA ANDREA"/>
    <s v="1. SI"/>
    <s v="5. &gt;$2-$5 MM"/>
    <n v="118775"/>
    <x v="121"/>
    <n v="2730771"/>
    <n v="1130771"/>
    <n v="3878000"/>
    <n v="175937"/>
    <n v="0"/>
    <n v="1600000"/>
    <n v="1147629"/>
    <n v="1000000"/>
    <n v="54454.407932639544"/>
    <n v="2448000"/>
    <n v="2448000"/>
    <n v="76130"/>
    <s v="6- pignoración"/>
    <s v="LBZ"/>
    <x v="0"/>
    <n v="4"/>
    <n v="0"/>
    <n v="0"/>
    <n v="3.8054794520547945"/>
    <n v="33.145205479452052"/>
    <n v="2"/>
    <n v="0"/>
    <n v="1"/>
    <n v="2"/>
    <n v="1"/>
    <s v="E"/>
    <n v="0.15359427195509301"/>
    <n v="4.2176"/>
    <n v="0.84426933333333332"/>
    <n v="1.820514"/>
    <n v="0.75384733333333331"/>
    <n v="1.6319999999999999"/>
    <n v="0"/>
    <n v="0.32"/>
    <n v="0.05"/>
    <n v="0"/>
    <n v="0.4"/>
    <n v="0.05"/>
    <n v="0.03"/>
    <n v="0.04"/>
    <n v="0.15000000000000002"/>
    <n v="0.2"/>
    <n v="0.25"/>
    <n v="0"/>
    <n v="0"/>
    <n v="0"/>
    <n v="0"/>
    <n v="0.04"/>
    <n v="0"/>
    <n v="0"/>
    <n v="0.5"/>
    <n v="0.30000000000000004"/>
    <n v="2.33"/>
    <s v="3. Medio"/>
    <s v="LBZ"/>
    <x v="1"/>
    <s v="E"/>
    <n v="1130771"/>
    <n v="2448000"/>
  </r>
  <r>
    <n v="2224644688"/>
    <s v="CUENU CASTRO SANDRA CAROLINA"/>
    <s v="1. SI"/>
    <s v="5. &gt;$2-$5 MM"/>
    <n v="303500"/>
    <x v="122"/>
    <n v="3222690"/>
    <n v="1366993"/>
    <n v="4000000"/>
    <n v="174026"/>
    <n v="0"/>
    <n v="1855697"/>
    <n v="777310"/>
    <n v="1000000"/>
    <n v="96002.79030681208"/>
    <n v="2447000"/>
    <n v="2447000"/>
    <n v="19001"/>
    <s v="6- pignoración"/>
    <s v="LBZ"/>
    <x v="0"/>
    <n v="4"/>
    <n v="0"/>
    <n v="0"/>
    <n v="2.4684931506849317"/>
    <n v="34.049315068493151"/>
    <n v="2"/>
    <n v="4"/>
    <n v="2"/>
    <n v="2"/>
    <n v="1"/>
    <s v="E"/>
    <n v="0.18001919353787474"/>
    <n v="4.298"/>
    <n v="0.72053999999999996"/>
    <n v="2.14846"/>
    <n v="0.91132866666666668"/>
    <n v="1.6313333333333333"/>
    <n v="0"/>
    <n v="0.32"/>
    <n v="0.02"/>
    <n v="0"/>
    <n v="0.4"/>
    <n v="0.04"/>
    <n v="0.03"/>
    <n v="0.04"/>
    <n v="0.15000000000000002"/>
    <n v="0.15000000000000002"/>
    <n v="0.25"/>
    <n v="0"/>
    <n v="0"/>
    <n v="0"/>
    <n v="0"/>
    <n v="0.04"/>
    <n v="0"/>
    <n v="0"/>
    <n v="0.5"/>
    <n v="0.30000000000000004"/>
    <n v="2.2400000000000002"/>
    <s v="3. Medio"/>
    <s v="LBZ"/>
    <x v="1"/>
    <s v="E"/>
    <n v="1366993"/>
    <n v="2447000"/>
  </r>
  <r>
    <n v="2224626604"/>
    <s v="MEZU BRICHES RUBEN DARIO"/>
    <s v="1. SI"/>
    <s v="5. &gt;$2-$5 MM"/>
    <n v="65107"/>
    <x v="123"/>
    <n v="3171524"/>
    <n v="0"/>
    <n v="6370000"/>
    <n v="234863"/>
    <n v="0"/>
    <n v="6889370"/>
    <n v="3198517"/>
    <n v="1000000"/>
    <n v="95885.091749018684"/>
    <n v="2444000"/>
    <n v="2444000"/>
    <n v="76130"/>
    <s v="6- pignoración"/>
    <s v="LBZ"/>
    <x v="0"/>
    <n v="4"/>
    <n v="0"/>
    <n v="0"/>
    <n v="5.882191780821918"/>
    <n v="34.761643835616439"/>
    <n v="1"/>
    <n v="0"/>
    <n v="1"/>
    <n v="2"/>
    <n v="1"/>
    <s v="E"/>
    <n v="0.22049872783267913"/>
    <n v="5.876027333333333"/>
    <n v="2.1757493333333335"/>
    <n v="2.1143493333333332"/>
    <n v="0"/>
    <n v="1.6293333333333333"/>
    <n v="0"/>
    <n v="0.32"/>
    <n v="0.05"/>
    <n v="0.08"/>
    <n v="0.24"/>
    <n v="0.05"/>
    <n v="0.03"/>
    <n v="0.04"/>
    <n v="0.15000000000000002"/>
    <n v="0.15000000000000002"/>
    <n v="0.25"/>
    <n v="0"/>
    <n v="0"/>
    <n v="0"/>
    <n v="0"/>
    <n v="0.03"/>
    <n v="0.05"/>
    <n v="0"/>
    <n v="0.5"/>
    <n v="0.30000000000000004"/>
    <n v="2.2400000000000002"/>
    <s v="3. Medio"/>
    <s v="LBZ"/>
    <x v="1"/>
    <s v="E"/>
    <n v="0"/>
    <n v="2444000"/>
  </r>
  <r>
    <n v="62482822"/>
    <s v="CALDERON CORTES NORELY"/>
    <s v="1. SI"/>
    <s v="6. &gt;$5-$10 MM"/>
    <m/>
    <x v="124"/>
    <n v="8576430"/>
    <n v="0"/>
    <n v="14426000"/>
    <n v="446994"/>
    <n v="0"/>
    <n v="9466339"/>
    <n v="5849493"/>
    <n v="2000000"/>
    <n v="1041380.5618902136"/>
    <n v="44738000"/>
    <n v="4858000"/>
    <n v="76001"/>
    <s v="6- pignoración"/>
    <s v="LBZ"/>
    <x v="0"/>
    <n v="4"/>
    <n v="0"/>
    <n v="0"/>
    <n v="9.956164383561644"/>
    <n v="44.323287671232876"/>
    <n v="2"/>
    <n v="3"/>
    <n v="3"/>
    <n v="3"/>
    <n v="1"/>
    <s v="D"/>
    <n v="0.49612485396340461"/>
    <n v="19.721307666666668"/>
    <n v="1.9498310000000001"/>
    <n v="2.8588100000000001"/>
    <n v="0"/>
    <n v="1.6193333333333333"/>
    <n v="0"/>
    <n v="0.32"/>
    <n v="0.03"/>
    <n v="0.24"/>
    <n v="0.32"/>
    <n v="0.03"/>
    <n v="0.03"/>
    <n v="0.03"/>
    <n v="0.15000000000000002"/>
    <n v="0.15000000000000002"/>
    <n v="0.25"/>
    <n v="0"/>
    <n v="0"/>
    <n v="0"/>
    <n v="0"/>
    <n v="0.01"/>
    <n v="0"/>
    <n v="0"/>
    <n v="0.5"/>
    <n v="0.30000000000000004"/>
    <n v="2.3599999999999994"/>
    <s v="3. Medio"/>
    <s v="LBZ"/>
    <x v="1"/>
    <s v="D"/>
    <n v="0"/>
    <n v="4858000"/>
  </r>
  <r>
    <n v="2280880"/>
    <s v="FLOREZ CARREÑO LUIS FRANCISCO"/>
    <s v="1. SI"/>
    <s v="5. &gt;$2-$5 MM"/>
    <m/>
    <x v="125"/>
    <n v="3170530"/>
    <n v="3170530"/>
    <n v="4359000"/>
    <n v="153448"/>
    <n v="0"/>
    <n v="0"/>
    <n v="1188120"/>
    <n v="1000000"/>
    <n v="131155.42623443922"/>
    <n v="3343000"/>
    <n v="2417000"/>
    <n v="68307"/>
    <s v="9- Otras garantías (no admisible)"/>
    <s v="LBZ"/>
    <x v="0"/>
    <n v="4"/>
    <n v="0"/>
    <n v="0"/>
    <n v="3.0684931506849313"/>
    <n v="45.12054794520548"/>
    <n v="1"/>
    <n v="2"/>
    <n v="1"/>
    <n v="2"/>
    <n v="1"/>
    <s v="E"/>
    <n v="0.18973561748962617"/>
    <n v="5.134433333333333"/>
    <n v="0.79208000000000001"/>
    <n v="2.1136866666666667"/>
    <n v="2.1136866666666667"/>
    <n v="1.6113333333333333"/>
    <n v="0"/>
    <n v="0.32"/>
    <n v="0.04"/>
    <n v="0.08"/>
    <n v="0.4"/>
    <n v="0.05"/>
    <n v="0.03"/>
    <n v="0.02"/>
    <n v="0.25"/>
    <n v="0.15000000000000002"/>
    <n v="0.15000000000000002"/>
    <n v="0"/>
    <n v="0"/>
    <n v="0"/>
    <n v="0"/>
    <n v="0.04"/>
    <n v="0.05"/>
    <n v="0"/>
    <n v="0.5"/>
    <n v="0.30000000000000004"/>
    <n v="2.38"/>
    <s v="3. Medio"/>
    <s v="LBZ"/>
    <x v="1"/>
    <s v="E"/>
    <n v="3170530"/>
    <n v="2417000"/>
  </r>
  <r>
    <n v="82448248"/>
    <s v="VILORIA PERTUZ JOHAN ENRIQUE"/>
    <s v="1. SI"/>
    <s v="5. &gt;$2-$5 MM"/>
    <n v="774834"/>
    <x v="126"/>
    <n v="3842283"/>
    <n v="2402283"/>
    <n v="4850000"/>
    <n v="199098"/>
    <n v="0"/>
    <n v="1440000"/>
    <n v="1007704"/>
    <n v="1000000"/>
    <n v="86665.371388536121"/>
    <n v="2209000"/>
    <n v="2209000"/>
    <n v="8001"/>
    <s v="6- pignoración"/>
    <s v="LBZ"/>
    <x v="0"/>
    <n v="4"/>
    <n v="0"/>
    <n v="0"/>
    <n v="3.2630136986301368"/>
    <n v="25.306849315068494"/>
    <n v="1"/>
    <n v="0"/>
    <n v="2"/>
    <n v="2"/>
    <n v="1"/>
    <s v="E"/>
    <n v="0.19050891425902408"/>
    <n v="4.7059913333333334"/>
    <n v="1.1883586666666666"/>
    <n v="2.5615220000000001"/>
    <n v="1.6015219999999999"/>
    <n v="1.4726666666666666"/>
    <n v="0"/>
    <n v="0.32"/>
    <n v="0.05"/>
    <n v="0"/>
    <n v="0.32"/>
    <n v="0.04"/>
    <n v="0.03"/>
    <n v="0.04"/>
    <n v="0.15000000000000002"/>
    <n v="0.15000000000000002"/>
    <n v="0.2"/>
    <n v="0"/>
    <n v="0"/>
    <n v="0"/>
    <n v="0"/>
    <n v="0.04"/>
    <n v="0.05"/>
    <n v="0"/>
    <n v="0.5"/>
    <n v="0.2"/>
    <n v="2.0900000000000003"/>
    <s v="3. Medio"/>
    <s v="LBZ"/>
    <x v="1"/>
    <s v="E"/>
    <n v="2402283"/>
    <n v="2209000"/>
  </r>
  <r>
    <n v="2224804284"/>
    <s v="CUENU GRANJA ALEXIS"/>
    <s v="1. SI"/>
    <s v="6. &gt;$5-$10 MM"/>
    <n v="2465916"/>
    <x v="127"/>
    <n v="8241692"/>
    <n v="4841692"/>
    <n v="9614000"/>
    <n v="321239"/>
    <n v="0"/>
    <n v="3400000"/>
    <n v="1372264"/>
    <n v="1000000"/>
    <n v="140851.84274079802"/>
    <n v="6332000"/>
    <n v="2188000"/>
    <n v="76275"/>
    <s v="6- pignoración"/>
    <s v="LBZ"/>
    <x v="0"/>
    <n v="4"/>
    <n v="0"/>
    <n v="0"/>
    <n v="4.5835616438356164"/>
    <n v="26.284931506849315"/>
    <n v="1"/>
    <n v="0"/>
    <n v="1"/>
    <n v="2"/>
    <n v="1"/>
    <s v="D"/>
    <n v="0.30806056182719865"/>
    <n v="10.630637333333333"/>
    <n v="2.5587866666666668"/>
    <n v="5.4944613333333336"/>
    <n v="3.2277946666666666"/>
    <n v="1.4586666666666666"/>
    <n v="0"/>
    <n v="0.32"/>
    <n v="0.05"/>
    <n v="0.16"/>
    <n v="0.24"/>
    <n v="0.05"/>
    <n v="0.03"/>
    <n v="0.04"/>
    <n v="0.15000000000000002"/>
    <n v="0"/>
    <n v="0.1"/>
    <n v="0"/>
    <n v="0"/>
    <n v="0"/>
    <n v="0"/>
    <n v="0.03"/>
    <n v="0.05"/>
    <n v="0"/>
    <n v="0.5"/>
    <n v="0.2"/>
    <n v="1.9200000000000002"/>
    <s v="2. Normal"/>
    <s v="LBZ"/>
    <x v="1"/>
    <s v="D"/>
    <n v="4841692"/>
    <n v="2188000"/>
  </r>
  <r>
    <n v="66068808"/>
    <s v="RENGIFO DIAZ DIANA YURI"/>
    <s v="1. SI"/>
    <s v="5. &gt;$2-$5 MM"/>
    <m/>
    <x v="128"/>
    <n v="4265558"/>
    <n v="0"/>
    <n v="10916000"/>
    <n v="296942"/>
    <n v="0"/>
    <n v="4198196"/>
    <n v="6650920"/>
    <n v="1000000"/>
    <n v="48070.251447072733"/>
    <n v="2161000"/>
    <n v="2161000"/>
    <n v="76130"/>
    <s v="6- pignoración"/>
    <s v="LBZ"/>
    <x v="0"/>
    <n v="4"/>
    <n v="0"/>
    <n v="0"/>
    <n v="12.416438356164383"/>
    <n v="41.169863013698631"/>
    <n v="2"/>
    <n v="2"/>
    <n v="2"/>
    <n v="2"/>
    <n v="3"/>
    <s v="E"/>
    <n v="0.23000816763138182"/>
    <n v="8.7183186666666668"/>
    <n v="4.4339466666666665"/>
    <n v="2.8437053333333333"/>
    <n v="0"/>
    <n v="1.4406666666666668"/>
    <n v="0"/>
    <n v="0.32"/>
    <n v="0.04"/>
    <n v="0.08"/>
    <n v="0.08"/>
    <n v="0.04"/>
    <n v="0.02"/>
    <n v="0.03"/>
    <n v="0.15000000000000002"/>
    <n v="0.15000000000000002"/>
    <n v="0.25"/>
    <n v="0"/>
    <n v="0"/>
    <n v="0"/>
    <n v="0"/>
    <n v="0"/>
    <n v="0"/>
    <n v="0"/>
    <n v="0.5"/>
    <n v="0.2"/>
    <n v="1.86"/>
    <s v="2. Normal"/>
    <s v="LBZ"/>
    <x v="1"/>
    <s v="E"/>
    <n v="0"/>
    <n v="2161000"/>
  </r>
  <r>
    <n v="42844820"/>
    <s v="BOVEA SANCHEZ GALINA"/>
    <s v="1. SI"/>
    <s v="5. &gt;$2-$5 MM"/>
    <n v="1018333"/>
    <x v="129"/>
    <n v="3169345"/>
    <n v="3169345"/>
    <n v="5893000"/>
    <n v="214129"/>
    <n v="0"/>
    <n v="0"/>
    <n v="2723620"/>
    <n v="1000000"/>
    <n v="84782.194463841806"/>
    <n v="2161000"/>
    <n v="2161000"/>
    <n v="8001"/>
    <s v="9- Otras garantías (no admisible)"/>
    <s v="LBZ"/>
    <x v="0"/>
    <n v="4"/>
    <n v="0"/>
    <n v="0"/>
    <n v="4.5287671232876709"/>
    <n v="52.364383561643834"/>
    <n v="2"/>
    <n v="5"/>
    <n v="2"/>
    <n v="2"/>
    <n v="3"/>
    <s v="E"/>
    <n v="0.19927412964256119"/>
    <n v="5.3693099999999996"/>
    <n v="2.4946353333333335"/>
    <n v="2.1128966666666669"/>
    <n v="2.1128966666666669"/>
    <n v="1.4406666666666668"/>
    <n v="0"/>
    <n v="0.32"/>
    <n v="0.01"/>
    <n v="0.08"/>
    <n v="0.24"/>
    <n v="0.04"/>
    <n v="0.02"/>
    <n v="0.02"/>
    <n v="0.25"/>
    <n v="0.15000000000000002"/>
    <n v="0.15000000000000002"/>
    <n v="0"/>
    <n v="0"/>
    <n v="0"/>
    <n v="0"/>
    <n v="0.03"/>
    <n v="0"/>
    <n v="0"/>
    <n v="0.5"/>
    <n v="0.2"/>
    <n v="2.0100000000000002"/>
    <s v="3. Medio"/>
    <s v="LBZ"/>
    <x v="1"/>
    <s v="E"/>
    <n v="3169345"/>
    <n v="2161000"/>
  </r>
  <r>
    <n v="2240626608"/>
    <s v="LOAIZA OTERO YULY ANDREA"/>
    <s v="1. SI"/>
    <s v="5. &gt;$2-$5 MM"/>
    <n v="192057"/>
    <x v="130"/>
    <n v="3413660"/>
    <n v="2213660"/>
    <n v="4816000"/>
    <n v="161398"/>
    <n v="0"/>
    <n v="1200000"/>
    <n v="1402264"/>
    <n v="1000000"/>
    <n v="84742.961611244013"/>
    <n v="2160000"/>
    <n v="2160000"/>
    <n v="76001"/>
    <s v="6- pignoración"/>
    <s v="LBZ"/>
    <x v="0"/>
    <n v="4"/>
    <n v="0"/>
    <n v="0"/>
    <n v="4.7178082191780826"/>
    <n v="33.945205479452056"/>
    <n v="2"/>
    <n v="0"/>
    <n v="1"/>
    <n v="2"/>
    <n v="1"/>
    <s v="E"/>
    <n v="0.16409397440749601"/>
    <n v="4.6506160000000003"/>
    <n v="1.0628806666666666"/>
    <n v="2.2757733333333334"/>
    <n v="1.4757733333333334"/>
    <n v="1.44"/>
    <n v="0"/>
    <n v="0.32"/>
    <n v="0.05"/>
    <n v="0"/>
    <n v="0.32"/>
    <n v="0.05"/>
    <n v="0.03"/>
    <n v="0.04"/>
    <n v="0.15000000000000002"/>
    <n v="0.15000000000000002"/>
    <n v="0.2"/>
    <n v="0"/>
    <n v="0"/>
    <n v="0"/>
    <n v="0"/>
    <n v="0.03"/>
    <n v="0"/>
    <n v="0"/>
    <n v="0.5"/>
    <n v="0.2"/>
    <n v="2.04"/>
    <s v="3. Medio"/>
    <s v="LBZ"/>
    <x v="1"/>
    <s v="E"/>
    <n v="2213660"/>
    <n v="2160000"/>
  </r>
  <r>
    <n v="2226444822"/>
    <s v="MOSQUERA CASTRO DIEGO FERNANDO"/>
    <s v="1. SI"/>
    <s v="6. &gt;$5-$10 MM"/>
    <n v="1436272"/>
    <x v="131"/>
    <n v="5705030"/>
    <n v="0"/>
    <n v="6568000"/>
    <n v="334663"/>
    <n v="0"/>
    <n v="7000000"/>
    <n v="862961"/>
    <n v="2000000"/>
    <n v="169484.13707461979"/>
    <n v="4394000"/>
    <n v="4223000"/>
    <n v="76130"/>
    <s v="6- pignoración"/>
    <s v="LBZ"/>
    <x v="0"/>
    <n v="4"/>
    <n v="0"/>
    <n v="0"/>
    <n v="1.3205479452054794"/>
    <n v="26.605479452054794"/>
    <n v="1"/>
    <n v="4"/>
    <n v="2"/>
    <n v="3"/>
    <n v="1"/>
    <s v="E"/>
    <n v="0.16804904569153992"/>
    <n v="3.6539969999999999"/>
    <n v="0.76641099999999995"/>
    <n v="1.9016766666666667"/>
    <n v="0"/>
    <n v="1.4076666666666666"/>
    <n v="0"/>
    <n v="0.32"/>
    <n v="0.02"/>
    <n v="0"/>
    <n v="0.4"/>
    <n v="0.04"/>
    <n v="0.03"/>
    <n v="0.04"/>
    <n v="0.15000000000000002"/>
    <n v="0.2"/>
    <n v="0.25"/>
    <n v="0"/>
    <n v="0"/>
    <n v="0"/>
    <n v="0"/>
    <n v="0.05"/>
    <n v="0.05"/>
    <n v="0"/>
    <n v="0.5"/>
    <n v="0.2"/>
    <n v="2.25"/>
    <s v="3. Medio"/>
    <s v="LBZ"/>
    <x v="1"/>
    <s v="E"/>
    <n v="0"/>
    <n v="4223000"/>
  </r>
  <r>
    <n v="2202444620"/>
    <s v="HERRERA JUEZ GERMAN ARIEL"/>
    <s v="1. SI"/>
    <s v="5. &gt;$2-$5 MM"/>
    <m/>
    <x v="132"/>
    <n v="3361902"/>
    <n v="3361902"/>
    <n v="4625000"/>
    <n v="154288"/>
    <n v="0"/>
    <n v="0"/>
    <n v="1262703"/>
    <n v="1000000"/>
    <n v="72933.83137897143"/>
    <n v="2945000"/>
    <n v="2094000"/>
    <n v="13052"/>
    <s v="9- Otras garantías (no admisible)"/>
    <s v="LBZ"/>
    <x v="0"/>
    <n v="4"/>
    <n v="0"/>
    <n v="0"/>
    <n v="5.1972602739726028"/>
    <n v="35.534246575342465"/>
    <n v="1"/>
    <n v="1"/>
    <n v="1"/>
    <n v="2"/>
    <n v="3"/>
    <s v="E"/>
    <n v="0.15148122091931429"/>
    <n v="5.0464033333333331"/>
    <n v="0.84180200000000005"/>
    <n v="2.2412679999999998"/>
    <n v="2.2412679999999998"/>
    <n v="1.3959999999999999"/>
    <n v="0"/>
    <n v="0.32"/>
    <n v="0.05"/>
    <n v="0.08"/>
    <n v="0.4"/>
    <n v="0.05"/>
    <n v="0.02"/>
    <n v="0.03"/>
    <n v="0.25"/>
    <n v="0.15000000000000002"/>
    <n v="0.15000000000000002"/>
    <n v="0"/>
    <n v="0"/>
    <n v="0"/>
    <n v="0"/>
    <n v="0.03"/>
    <n v="0.05"/>
    <n v="0"/>
    <n v="0.5"/>
    <n v="0.2"/>
    <n v="2.2800000000000002"/>
    <s v="3. Medio"/>
    <s v="LBZ"/>
    <x v="1"/>
    <s v="E"/>
    <n v="3361902"/>
    <n v="2094000"/>
  </r>
  <r>
    <n v="66888422"/>
    <s v="VALENCIA SINISTERRA FANELLY"/>
    <s v="1. SI"/>
    <s v="4. &gt;$1-$2 MM"/>
    <m/>
    <x v="133"/>
    <n v="1121931"/>
    <n v="0"/>
    <n v="2427000"/>
    <n v="171436"/>
    <n v="0"/>
    <n v="1950000"/>
    <n v="1305215"/>
    <n v="1000000"/>
    <n v="166370.72507199986"/>
    <n v="5143000"/>
    <n v="2084000"/>
    <n v="76130"/>
    <s v="6- pignoración"/>
    <s v="LBZ"/>
    <x v="0"/>
    <n v="4"/>
    <n v="0"/>
    <n v="0"/>
    <n v="4.3890410958904109"/>
    <n v="47.013698630136986"/>
    <n v="2"/>
    <n v="2"/>
    <n v="2"/>
    <n v="2"/>
    <n v="1"/>
    <s v="E"/>
    <n v="0.22520448338133323"/>
    <n v="5.0467639999999996"/>
    <n v="0.87014333333333338"/>
    <n v="0.74795400000000001"/>
    <n v="0"/>
    <n v="1.3893333333333333"/>
    <n v="0"/>
    <n v="0.32"/>
    <n v="0.04"/>
    <n v="0.08"/>
    <n v="0.4"/>
    <n v="0.04"/>
    <n v="0.03"/>
    <n v="0.02"/>
    <n v="0.15000000000000002"/>
    <n v="0.25"/>
    <n v="0.25"/>
    <n v="0"/>
    <n v="0"/>
    <n v="0"/>
    <n v="0"/>
    <n v="0.03"/>
    <n v="0"/>
    <n v="0"/>
    <n v="0.5"/>
    <n v="0.2"/>
    <n v="2.3100000000000005"/>
    <s v="3. Medio"/>
    <s v="LBZ"/>
    <x v="1"/>
    <s v="E"/>
    <n v="0"/>
    <n v="2084000"/>
  </r>
  <r>
    <n v="2224800682"/>
    <s v="ARBOLEDA  RUIZ MIGUEL"/>
    <s v="1. SI"/>
    <s v="5. &gt;$2-$5 MM"/>
    <n v="183510"/>
    <x v="134"/>
    <n v="4061256"/>
    <n v="2864747"/>
    <n v="3592000"/>
    <n v="259718"/>
    <n v="0"/>
    <n v="1196509"/>
    <n v="1416488"/>
    <n v="1000000"/>
    <n v="81722.03196121355"/>
    <n v="2083000"/>
    <n v="2083000"/>
    <n v="76275"/>
    <s v="6- pignoración"/>
    <s v="LBZ"/>
    <x v="0"/>
    <n v="4"/>
    <n v="0"/>
    <n v="0"/>
    <n v="1.8356164383561644"/>
    <n v="28.391780821917809"/>
    <n v="1"/>
    <n v="2"/>
    <n v="1"/>
    <n v="2"/>
    <n v="3"/>
    <s v="E"/>
    <n v="0.22762668797414237"/>
    <n v="5.0404960000000001"/>
    <n v="1.0666653333333334"/>
    <n v="2.7075040000000001"/>
    <n v="1.9098313333333334"/>
    <n v="1.3886666666666667"/>
    <n v="0"/>
    <n v="0.32"/>
    <n v="0.04"/>
    <n v="0.08"/>
    <n v="0.32"/>
    <n v="0.05"/>
    <n v="0.02"/>
    <n v="0.04"/>
    <n v="0.15000000000000002"/>
    <n v="0.15000000000000002"/>
    <n v="0.2"/>
    <n v="0"/>
    <n v="0"/>
    <n v="0"/>
    <n v="0"/>
    <n v="0.05"/>
    <n v="0.05"/>
    <n v="0"/>
    <n v="0.5"/>
    <n v="0.2"/>
    <n v="2.17"/>
    <s v="3. Medio"/>
    <s v="LBZ"/>
    <x v="1"/>
    <s v="E"/>
    <n v="2864747"/>
    <n v="2083000"/>
  </r>
  <r>
    <n v="2244224040"/>
    <s v="MURILLO ESCUDERO LEYDY VIVIANA"/>
    <s v="1. SI"/>
    <s v="7. &gt;$10 MM"/>
    <n v="4350856"/>
    <x v="135"/>
    <n v="12349182"/>
    <n v="8649182"/>
    <n v="13521000"/>
    <n v="339157"/>
    <n v="0"/>
    <n v="3700000"/>
    <n v="1171770"/>
    <n v="1000000"/>
    <n v="80466.580678084007"/>
    <n v="2051000"/>
    <n v="2051000"/>
    <n v="76001"/>
    <s v="6- pignoración"/>
    <s v="LBZ"/>
    <x v="0"/>
    <n v="4"/>
    <n v="0"/>
    <n v="0"/>
    <n v="3.8465753424657536"/>
    <n v="32.610958904109587"/>
    <n v="2"/>
    <n v="0"/>
    <n v="1"/>
    <n v="2"/>
    <n v="1"/>
    <s v="E"/>
    <n v="0.27974905378538933"/>
    <n v="10.381301333333333"/>
    <n v="3.6817506666666668"/>
    <n v="8.2327879999999993"/>
    <n v="5.7661213333333334"/>
    <n v="1.3673333333333333"/>
    <n v="0"/>
    <n v="0.32"/>
    <n v="0.05"/>
    <n v="0.16"/>
    <n v="0.16"/>
    <n v="0.05"/>
    <n v="0.03"/>
    <n v="0.04"/>
    <n v="0.15000000000000002"/>
    <n v="0"/>
    <n v="0"/>
    <n v="0"/>
    <n v="0"/>
    <n v="0"/>
    <n v="0"/>
    <n v="0.04"/>
    <n v="0"/>
    <n v="0"/>
    <n v="0.5"/>
    <n v="0.2"/>
    <n v="1.7000000000000002"/>
    <s v="2. Normal"/>
    <s v="LBZ"/>
    <x v="1"/>
    <s v="E"/>
    <n v="8649182"/>
    <n v="2051000"/>
  </r>
  <r>
    <n v="2006044848"/>
    <s v="MANCILLA GAITAN NEIDA EDITH"/>
    <s v="1. SI"/>
    <s v="6. &gt;$5-$10 MM"/>
    <m/>
    <x v="136"/>
    <n v="5304681"/>
    <n v="3004681"/>
    <n v="7417000"/>
    <n v="197961"/>
    <n v="52945"/>
    <n v="2300000"/>
    <n v="2112444"/>
    <n v="1000000"/>
    <n v="132599.15264969948"/>
    <n v="5961000"/>
    <n v="2039000"/>
    <n v="68307"/>
    <s v="6- pignoración"/>
    <s v="LBZ"/>
    <x v="1"/>
    <n v="4"/>
    <n v="60"/>
    <n v="61"/>
    <n v="6.7178082191780826"/>
    <n v="28.235616438356164"/>
    <n v="2"/>
    <n v="2"/>
    <n v="2"/>
    <n v="2"/>
    <n v="3"/>
    <s v="E"/>
    <n v="0.22037343509979965"/>
    <n v="8.9187499999999993"/>
    <n v="1.408296"/>
    <n v="3.536454"/>
    <n v="2.0031206666666668"/>
    <n v="1.3593333333333333"/>
    <n v="0"/>
    <n v="0.32"/>
    <n v="0.04"/>
    <n v="0.08"/>
    <n v="0.32"/>
    <n v="0.04"/>
    <n v="0.02"/>
    <n v="0.04"/>
    <n v="0.15000000000000002"/>
    <n v="0.1"/>
    <n v="0.15000000000000002"/>
    <n v="0"/>
    <n v="0.1"/>
    <n v="0.1"/>
    <n v="0.05"/>
    <n v="0.02"/>
    <n v="0"/>
    <n v="0"/>
    <n v="0.5"/>
    <n v="0.2"/>
    <n v="2.2300000000000004"/>
    <s v="3. Medio"/>
    <s v="LBZ"/>
    <x v="0"/>
    <s v="E"/>
    <n v="3004681"/>
    <n v="2039000"/>
  </r>
  <r>
    <n v="2222228820"/>
    <s v="RAMOS ARAUJO FABIAN ANDRES"/>
    <s v="1. SI"/>
    <s v="7. &gt;$10 MM"/>
    <n v="221"/>
    <x v="137"/>
    <n v="10416253"/>
    <n v="5796253"/>
    <n v="15843000"/>
    <n v="495687"/>
    <n v="0"/>
    <n v="4620000"/>
    <n v="5426673"/>
    <n v="2000000"/>
    <n v="159520.77866264727"/>
    <n v="4066000"/>
    <n v="4066000"/>
    <n v="19698"/>
    <s v="6- pignoración"/>
    <s v="LBZ"/>
    <x v="0"/>
    <n v="4"/>
    <n v="0"/>
    <n v="0"/>
    <n v="11.915068493150685"/>
    <n v="35.523287671232879"/>
    <n v="1"/>
    <n v="4"/>
    <n v="2"/>
    <n v="3"/>
    <n v="4"/>
    <s v="E"/>
    <n v="0.21840259288754907"/>
    <n v="6.6363086666666664"/>
    <n v="1.8089646666666668"/>
    <n v="3.4720843333333336"/>
    <n v="1.9320843333333333"/>
    <n v="1.3553333333333333"/>
    <n v="0"/>
    <n v="0.32"/>
    <n v="0.02"/>
    <n v="0.08"/>
    <n v="0.32"/>
    <n v="0.04"/>
    <n v="0.05"/>
    <n v="0.03"/>
    <n v="0.15000000000000002"/>
    <n v="0.1"/>
    <n v="0.2"/>
    <n v="0"/>
    <n v="0"/>
    <n v="0"/>
    <n v="0"/>
    <n v="0"/>
    <n v="0.05"/>
    <n v="0"/>
    <n v="0.5"/>
    <n v="0.2"/>
    <n v="2.0600000000000005"/>
    <s v="3. Medio"/>
    <s v="LBZ"/>
    <x v="1"/>
    <s v="E"/>
    <n v="5796253"/>
    <n v="4066000"/>
  </r>
  <r>
    <n v="2224628046"/>
    <s v="REYES VIAFARA LUISA FERNANDA"/>
    <s v="1. SI"/>
    <s v="5. &gt;$2-$5 MM"/>
    <n v="1158443"/>
    <x v="138"/>
    <n v="3889325"/>
    <n v="3889325"/>
    <n v="4542000"/>
    <n v="143758"/>
    <n v="0"/>
    <n v="0"/>
    <n v="652345"/>
    <n v="1000000"/>
    <n v="70975.788778374845"/>
    <n v="2023000"/>
    <n v="2023000"/>
    <n v="76130"/>
    <s v="9- Otras garantías (no admisible)"/>
    <s v="LBZ"/>
    <x v="0"/>
    <n v="4"/>
    <n v="0"/>
    <n v="0"/>
    <n v="2.0931506849315067"/>
    <n v="28.490410958904111"/>
    <n v="2"/>
    <n v="4"/>
    <n v="2"/>
    <n v="2"/>
    <n v="3"/>
    <s v="E"/>
    <n v="0.14315585918558324"/>
    <n v="4.3764466666666664"/>
    <n v="1.207192"/>
    <n v="2.5928833333333334"/>
    <n v="2.5928833333333334"/>
    <n v="1.3486666666666667"/>
    <n v="0"/>
    <n v="0.32"/>
    <n v="0.02"/>
    <n v="0"/>
    <n v="0.32"/>
    <n v="0.04"/>
    <n v="0.02"/>
    <n v="0.04"/>
    <n v="0.25"/>
    <n v="0.15000000000000002"/>
    <n v="0.15000000000000002"/>
    <n v="0"/>
    <n v="0"/>
    <n v="0"/>
    <n v="0"/>
    <n v="0.04"/>
    <n v="0"/>
    <n v="0"/>
    <n v="0.5"/>
    <n v="0.2"/>
    <n v="2.0500000000000003"/>
    <s v="3. Medio"/>
    <s v="LBZ"/>
    <x v="1"/>
    <s v="E"/>
    <n v="3889325"/>
    <n v="2023000"/>
  </r>
  <r>
    <n v="2066488226"/>
    <s v="FONSECA CASTRO JORGE LUIS"/>
    <s v="1. SI"/>
    <s v="4. &gt;$1-$2 MM"/>
    <m/>
    <x v="139"/>
    <n v="1045138"/>
    <n v="1045138"/>
    <n v="1477000"/>
    <n v="145776"/>
    <n v="0"/>
    <n v="0"/>
    <n v="431486"/>
    <n v="1000000"/>
    <n v="43443.406328613164"/>
    <n v="1953000"/>
    <n v="1953000"/>
    <n v="5001"/>
    <s v="9- Otras garantías (no admisible)"/>
    <s v="LBZ"/>
    <x v="0"/>
    <n v="4"/>
    <n v="0"/>
    <n v="0"/>
    <n v="1.3205479452054794"/>
    <n v="29.150684931506849"/>
    <n v="1"/>
    <n v="3"/>
    <n v="2"/>
    <n v="2"/>
    <n v="3"/>
    <s v="E"/>
    <n v="0.12614627088574212"/>
    <n v="2.286416"/>
    <n v="0.28765733333333332"/>
    <n v="0.69675866666666664"/>
    <n v="0.69675866666666664"/>
    <n v="1.302"/>
    <n v="0"/>
    <n v="0.32"/>
    <n v="0.03"/>
    <n v="0"/>
    <n v="0.4"/>
    <n v="0.04"/>
    <n v="0.02"/>
    <n v="0.04"/>
    <n v="0.25"/>
    <n v="0.25"/>
    <n v="0.25"/>
    <n v="0"/>
    <n v="0"/>
    <n v="0"/>
    <n v="0"/>
    <n v="0.05"/>
    <n v="0.05"/>
    <n v="0"/>
    <n v="0.5"/>
    <n v="0.2"/>
    <n v="2.4000000000000004"/>
    <s v="3. Medio"/>
    <s v="LBZ"/>
    <x v="1"/>
    <s v="E"/>
    <n v="1045138"/>
    <n v="1953000"/>
  </r>
  <r>
    <n v="2224640224"/>
    <s v="RIVERA RAMOS DIEGO FERNANDO"/>
    <s v="1. SI"/>
    <s v="4. &gt;$1-$2 MM"/>
    <n v="148860"/>
    <x v="140"/>
    <n v="1607541"/>
    <n v="0"/>
    <n v="4672000"/>
    <n v="177766"/>
    <n v="0"/>
    <n v="2760000"/>
    <n v="3064613"/>
    <n v="1000000"/>
    <n v="43421.161880928259"/>
    <n v="1952000"/>
    <n v="1952000"/>
    <n v="76130"/>
    <s v="6- pignoración"/>
    <s v="LBZ"/>
    <x v="0"/>
    <n v="4"/>
    <n v="0"/>
    <n v="0"/>
    <n v="5.7534246575342465"/>
    <n v="27.649315068493152"/>
    <n v="1"/>
    <n v="0"/>
    <n v="1"/>
    <n v="2"/>
    <n v="1"/>
    <s v="E"/>
    <n v="0.14745810792061884"/>
    <n v="4.4161026666666663"/>
    <n v="2.1423153333333333"/>
    <n v="1.0716939999999999"/>
    <n v="0"/>
    <n v="1.3013333333333332"/>
    <n v="0"/>
    <n v="0.32"/>
    <n v="0.05"/>
    <n v="0"/>
    <n v="0.24"/>
    <n v="0.05"/>
    <n v="0.03"/>
    <n v="0.04"/>
    <n v="0.15000000000000002"/>
    <n v="0.2"/>
    <n v="0.25"/>
    <n v="0"/>
    <n v="0"/>
    <n v="0"/>
    <n v="0"/>
    <n v="0.03"/>
    <n v="0.05"/>
    <n v="0"/>
    <n v="0.5"/>
    <n v="0.2"/>
    <n v="2.1100000000000003"/>
    <s v="3. Medio"/>
    <s v="LBZ"/>
    <x v="1"/>
    <s v="E"/>
    <n v="0"/>
    <n v="1952000"/>
  </r>
  <r>
    <n v="20446888"/>
    <s v="LOPEZ GARCIA VIVIANA"/>
    <s v="1. SI"/>
    <s v="5. &gt;$2-$5 MM"/>
    <n v="5828"/>
    <x v="141"/>
    <n v="3399328"/>
    <n v="819328"/>
    <n v="4784000"/>
    <n v="182033"/>
    <n v="0"/>
    <n v="2580000"/>
    <n v="1384956"/>
    <n v="1000000"/>
    <n v="75719.405513750433"/>
    <n v="1930000"/>
    <n v="1930000"/>
    <n v="76130"/>
    <s v="6- pignoración"/>
    <s v="LBZ"/>
    <x v="0"/>
    <n v="4"/>
    <n v="0"/>
    <n v="0"/>
    <n v="4.7945205479452051"/>
    <n v="38.846575342465755"/>
    <n v="2"/>
    <n v="0"/>
    <n v="1"/>
    <n v="2"/>
    <n v="1"/>
    <s v="E"/>
    <n v="0.17183493700916697"/>
    <n v="4.4761893333333331"/>
    <n v="0.92718933333333331"/>
    <n v="2.2662186666666666"/>
    <n v="0.54621866666666663"/>
    <n v="1.2866666666666666"/>
    <n v="0"/>
    <n v="0.32"/>
    <n v="0.05"/>
    <n v="0"/>
    <n v="0.4"/>
    <n v="0.05"/>
    <n v="0.03"/>
    <n v="0.03"/>
    <n v="0.15000000000000002"/>
    <n v="0.15000000000000002"/>
    <n v="0.25"/>
    <n v="0"/>
    <n v="0"/>
    <n v="0"/>
    <n v="0"/>
    <n v="0.03"/>
    <n v="0"/>
    <n v="0"/>
    <n v="0.5"/>
    <n v="0.2"/>
    <n v="2.16"/>
    <s v="3. Medio"/>
    <s v="LBZ"/>
    <x v="1"/>
    <s v="E"/>
    <n v="819328"/>
    <n v="1930000"/>
  </r>
  <r>
    <n v="66066020"/>
    <s v="VILLAFANE SEMANATE MARILUZ"/>
    <s v="1. SI"/>
    <s v="5. &gt;$2-$5 MM"/>
    <m/>
    <x v="142"/>
    <n v="2723427"/>
    <n v="563427"/>
    <n v="3102000"/>
    <n v="112724"/>
    <n v="0"/>
    <n v="2160000"/>
    <n v="378818"/>
    <n v="1000000"/>
    <n v="146377.77304238488"/>
    <n v="3731000"/>
    <n v="1920000"/>
    <n v="76130"/>
    <s v="6- pignoración"/>
    <s v="LBZ"/>
    <x v="0"/>
    <n v="4"/>
    <n v="0"/>
    <n v="0"/>
    <n v="1.1424657534246576"/>
    <n v="43.8"/>
    <n v="2"/>
    <n v="0"/>
    <n v="2"/>
    <n v="2"/>
    <n v="1"/>
    <s v="E"/>
    <n v="0.17273451536158993"/>
    <n v="4.5554966666666665"/>
    <n v="0.25254533333333334"/>
    <n v="1.815618"/>
    <n v="0.37561800000000001"/>
    <n v="1.28"/>
    <n v="0"/>
    <n v="0.32"/>
    <n v="0.05"/>
    <n v="0"/>
    <n v="0.4"/>
    <n v="0.04"/>
    <n v="0.03"/>
    <n v="0.03"/>
    <n v="0.15000000000000002"/>
    <n v="0.2"/>
    <n v="0.25"/>
    <n v="0"/>
    <n v="0"/>
    <n v="0"/>
    <n v="0"/>
    <n v="0.05"/>
    <n v="0"/>
    <n v="0"/>
    <n v="0.5"/>
    <n v="0.2"/>
    <n v="2.2200000000000002"/>
    <s v="3. Medio"/>
    <s v="LBZ"/>
    <x v="1"/>
    <s v="E"/>
    <n v="563427"/>
    <n v="1920000"/>
  </r>
  <r>
    <n v="2244060040"/>
    <s v="GARCIA ZUNIGA STEFHANY"/>
    <s v="1. SI"/>
    <s v="6. &gt;$5-$10 MM"/>
    <n v="904372"/>
    <x v="143"/>
    <n v="6140516"/>
    <n v="2941972"/>
    <n v="7287000"/>
    <n v="224761"/>
    <n v="0"/>
    <n v="3198544"/>
    <n v="1146884"/>
    <n v="1000000"/>
    <n v="74620.885641012079"/>
    <n v="1902000"/>
    <n v="1902000"/>
    <n v="76001"/>
    <s v="6- pignoración"/>
    <s v="LBZ"/>
    <x v="0"/>
    <n v="4"/>
    <n v="0"/>
    <n v="0"/>
    <n v="3.8054794520547945"/>
    <n v="27.983561643835618"/>
    <n v="2"/>
    <n v="0"/>
    <n v="1"/>
    <n v="2"/>
    <n v="1"/>
    <s v="E"/>
    <n v="0.19958792376067475"/>
    <n v="6.126266666666667"/>
    <n v="1.3675040000000001"/>
    <n v="4.0936773333333329"/>
    <n v="1.9613146666666668"/>
    <n v="1.268"/>
    <n v="0"/>
    <n v="0.32"/>
    <n v="0.05"/>
    <n v="0.08"/>
    <n v="0.32"/>
    <n v="0.05"/>
    <n v="0.03"/>
    <n v="0.04"/>
    <n v="0.15000000000000002"/>
    <n v="0.05"/>
    <n v="0.2"/>
    <n v="0"/>
    <n v="0"/>
    <n v="0"/>
    <n v="0"/>
    <n v="0.04"/>
    <n v="0"/>
    <n v="0"/>
    <n v="0.5"/>
    <n v="0.2"/>
    <n v="2.0300000000000002"/>
    <s v="3. Medio"/>
    <s v="LBZ"/>
    <x v="1"/>
    <s v="E"/>
    <n v="2941972"/>
    <n v="1902000"/>
  </r>
  <r>
    <n v="2048422860"/>
    <s v="MORENO GOMEZ DIEGO ARMANDO"/>
    <s v="1. SI"/>
    <s v="5. &gt;$2-$5 MM"/>
    <n v="177625"/>
    <x v="144"/>
    <n v="3034786"/>
    <n v="634786"/>
    <n v="4361000"/>
    <n v="130336.00000000001"/>
    <n v="0"/>
    <n v="2400000"/>
    <n v="1325991"/>
    <n v="1000000"/>
    <n v="76395.935285801184"/>
    <n v="2007000"/>
    <n v="1869000"/>
    <n v="13001"/>
    <s v="6- pignoración"/>
    <s v="LBZ"/>
    <x v="0"/>
    <n v="4"/>
    <n v="0"/>
    <n v="0"/>
    <n v="4.5013698630136982"/>
    <n v="32.602739726027394"/>
    <n v="1"/>
    <n v="0"/>
    <n v="1"/>
    <n v="2"/>
    <n v="3"/>
    <s v="E"/>
    <n v="0.13782129019053413"/>
    <n v="4.2451846666666668"/>
    <n v="1.0024106666666666"/>
    <n v="2.0231906666666668"/>
    <n v="0.42319066666666666"/>
    <n v="1.246"/>
    <n v="0"/>
    <n v="0.32"/>
    <n v="0.05"/>
    <n v="0"/>
    <n v="0.32"/>
    <n v="0.05"/>
    <n v="0.02"/>
    <n v="0.04"/>
    <n v="0.15000000000000002"/>
    <n v="0.15000000000000002"/>
    <n v="0.25"/>
    <n v="0"/>
    <n v="0"/>
    <n v="0"/>
    <n v="0"/>
    <n v="0.03"/>
    <n v="0.05"/>
    <n v="0"/>
    <n v="0.5"/>
    <n v="0.2"/>
    <n v="2.1300000000000003"/>
    <s v="3. Medio"/>
    <s v="LBZ"/>
    <x v="1"/>
    <s v="E"/>
    <n v="634786"/>
    <n v="1869000"/>
  </r>
  <r>
    <n v="20448082"/>
    <s v="CABUYALES  DIANA PAOLA"/>
    <s v="1. SI"/>
    <s v="5. &gt;$2-$5 MM"/>
    <n v="4550"/>
    <x v="145"/>
    <n v="2218282"/>
    <n v="0"/>
    <n v="3557000"/>
    <n v="142213"/>
    <n v="0"/>
    <n v="2690000"/>
    <n v="1338413"/>
    <n v="1000000"/>
    <n v="131617.5414616559"/>
    <n v="4504000"/>
    <n v="1850000"/>
    <n v="76130"/>
    <s v="6- pignoración"/>
    <s v="LBZ"/>
    <x v="0"/>
    <n v="4"/>
    <n v="0"/>
    <n v="0"/>
    <n v="4.5013698630136982"/>
    <n v="38.698630136986303"/>
    <n v="2"/>
    <n v="0"/>
    <n v="1"/>
    <n v="2"/>
    <n v="3"/>
    <s v="D"/>
    <n v="0.18255369430777058"/>
    <n v="5.3737966666666663"/>
    <n v="0.89530866666666664"/>
    <n v="1.4788546666666667"/>
    <n v="0"/>
    <n v="1.2333333333333334"/>
    <n v="0"/>
    <n v="0.32"/>
    <n v="0.05"/>
    <n v="0.08"/>
    <n v="0.4"/>
    <n v="0.05"/>
    <n v="0.02"/>
    <n v="0.03"/>
    <n v="0.15000000000000002"/>
    <n v="0.2"/>
    <n v="0.25"/>
    <n v="0"/>
    <n v="0"/>
    <n v="0"/>
    <n v="0"/>
    <n v="0.03"/>
    <n v="0"/>
    <n v="0"/>
    <n v="0.5"/>
    <n v="0.2"/>
    <n v="2.2800000000000002"/>
    <s v="3. Medio"/>
    <s v="LBZ"/>
    <x v="1"/>
    <s v="D"/>
    <n v="0"/>
    <n v="1850000"/>
  </r>
  <r>
    <n v="2226260424"/>
    <s v="PAREDES VILLADA CESAR AUGUSTO"/>
    <s v="1. SI"/>
    <s v="4. &gt;$1-$2 MM"/>
    <n v="526912"/>
    <x v="146"/>
    <n v="1984112"/>
    <n v="1984112"/>
    <n v="2534000"/>
    <n v="273330"/>
    <n v="0"/>
    <n v="0"/>
    <n v="549989"/>
    <n v="1000000"/>
    <n v="72070.750222155199"/>
    <n v="1837000"/>
    <n v="1837000"/>
    <n v="76834"/>
    <s v="9- Otras garantías (no admisible)"/>
    <s v="LBZ"/>
    <x v="0"/>
    <n v="4"/>
    <n v="0"/>
    <n v="0"/>
    <n v="1.7205479452054795"/>
    <n v="28.389041095890413"/>
    <n v="1"/>
    <n v="3"/>
    <n v="3"/>
    <n v="2"/>
    <n v="1"/>
    <s v="E"/>
    <n v="0.23026716681477014"/>
    <n v="2.9140673333333331"/>
    <n v="0.71793399999999996"/>
    <n v="1.3227413333333333"/>
    <n v="1.3227413333333333"/>
    <n v="1.2246666666666666"/>
    <n v="0"/>
    <n v="0.32"/>
    <n v="0.03"/>
    <n v="0"/>
    <n v="0.4"/>
    <n v="0.03"/>
    <n v="0.03"/>
    <n v="0.04"/>
    <n v="0.25"/>
    <n v="0.2"/>
    <n v="0.2"/>
    <n v="0"/>
    <n v="0"/>
    <n v="0"/>
    <n v="0"/>
    <n v="0.05"/>
    <n v="0.05"/>
    <n v="0"/>
    <n v="0.5"/>
    <n v="0.2"/>
    <n v="2.3000000000000003"/>
    <s v="3. Medio"/>
    <s v="LBZ"/>
    <x v="1"/>
    <s v="E"/>
    <n v="1984112"/>
    <n v="1837000"/>
  </r>
  <r>
    <n v="2000860448"/>
    <s v="ALZATE ARBOLEDA JHONNATAN"/>
    <s v="1. SI"/>
    <s v="5. &gt;$2-$5 MM"/>
    <n v="1083191"/>
    <x v="147"/>
    <n v="3721663"/>
    <n v="2221663"/>
    <n v="4192000"/>
    <n v="218410"/>
    <n v="0"/>
    <n v="1500000"/>
    <n v="470987"/>
    <n v="1000000"/>
    <n v="61637.967190157528"/>
    <n v="2496000"/>
    <n v="1772000"/>
    <n v="5001"/>
    <s v="6- pignoración"/>
    <s v="LBZ"/>
    <x v="0"/>
    <n v="4"/>
    <n v="0"/>
    <n v="0"/>
    <n v="1.7232876712328766"/>
    <n v="35.61643835616438"/>
    <n v="1"/>
    <n v="2"/>
    <n v="2"/>
    <n v="2"/>
    <n v="3"/>
    <s v="E"/>
    <n v="0.18669864479343834"/>
    <n v="4.4591000000000003"/>
    <n v="1.0361186666666666"/>
    <n v="2.4811086666666666"/>
    <n v="1.4811086666666666"/>
    <n v="1.1813333333333333"/>
    <n v="0"/>
    <n v="0.32"/>
    <n v="0.04"/>
    <n v="0"/>
    <n v="0.32"/>
    <n v="0.04"/>
    <n v="0.02"/>
    <n v="0.03"/>
    <n v="0.15000000000000002"/>
    <n v="0.15000000000000002"/>
    <n v="0.2"/>
    <n v="0"/>
    <n v="0"/>
    <n v="0"/>
    <n v="0"/>
    <n v="0.05"/>
    <n v="0.05"/>
    <n v="0"/>
    <n v="0.5"/>
    <n v="0.2"/>
    <n v="2.0700000000000003"/>
    <s v="3. Medio"/>
    <s v="LBZ"/>
    <x v="1"/>
    <s v="E"/>
    <n v="2221663"/>
    <n v="1772000"/>
  </r>
  <r>
    <n v="2244848468"/>
    <s v="FERNANDEZ BARONA LUIS MIGUEL"/>
    <s v="1. SI"/>
    <s v="5. &gt;$2-$5 MM"/>
    <n v="1089417"/>
    <x v="148"/>
    <n v="2637466"/>
    <n v="0"/>
    <n v="685000"/>
    <n v="197659"/>
    <n v="0"/>
    <n v="5000000"/>
    <n v="2599303"/>
    <n v="2000000"/>
    <n v="287262.94672107801"/>
    <n v="7322000"/>
    <n v="3507000"/>
    <n v="76130"/>
    <s v="6- pignoración"/>
    <s v="LBZ"/>
    <x v="0"/>
    <n v="4"/>
    <n v="0"/>
    <n v="0"/>
    <n v="4.5013698630136982"/>
    <n v="30.465753424657535"/>
    <n v="1"/>
    <n v="0"/>
    <n v="1"/>
    <n v="3"/>
    <n v="6"/>
    <s v="E"/>
    <n v="0.16164064890702601"/>
    <n v="4.1862563333333336"/>
    <n v="1.2295733333333334"/>
    <n v="0.87915533333333329"/>
    <n v="0"/>
    <n v="1.169"/>
    <n v="0"/>
    <n v="0.32"/>
    <n v="0.05"/>
    <n v="0"/>
    <n v="0.32"/>
    <n v="0.05"/>
    <n v="0"/>
    <n v="0.04"/>
    <n v="0.15000000000000002"/>
    <n v="0.25"/>
    <n v="0.25"/>
    <n v="0"/>
    <n v="0"/>
    <n v="0"/>
    <n v="0"/>
    <n v="0.03"/>
    <n v="0.05"/>
    <n v="0"/>
    <n v="0.5"/>
    <n v="0.2"/>
    <n v="2.2100000000000004"/>
    <s v="3. Medio"/>
    <s v="LBZ"/>
    <x v="1"/>
    <s v="E"/>
    <n v="0"/>
    <n v="3507000"/>
  </r>
  <r>
    <n v="22028084"/>
    <s v="QUIÑONEZ VALENCIA JULIO"/>
    <s v="1. SI"/>
    <s v="4. &gt;$1-$2 MM"/>
    <n v="271633"/>
    <x v="149"/>
    <n v="1166928"/>
    <n v="1166928"/>
    <n v="1276000"/>
    <n v="99310"/>
    <n v="0"/>
    <n v="0"/>
    <n v="109022"/>
    <n v="2000000"/>
    <n v="126665.31982871676"/>
    <n v="3481000"/>
    <n v="3481000"/>
    <n v="76130"/>
    <s v="9- Otras garantías (no admisible)"/>
    <s v="LBZ"/>
    <x v="0"/>
    <n v="4"/>
    <n v="0"/>
    <n v="0"/>
    <n v="0.16986301369863013"/>
    <n v="50.830136986301369"/>
    <n v="1"/>
    <n v="2"/>
    <n v="1"/>
    <n v="3"/>
    <n v="3"/>
    <s v="E"/>
    <n v="7.5325106609572243E-2"/>
    <n v="1.58565"/>
    <n v="0.126885"/>
    <n v="0.38897599999999999"/>
    <n v="0.38897599999999999"/>
    <n v="1.1603333333333334"/>
    <n v="0"/>
    <n v="0.32"/>
    <n v="0.04"/>
    <n v="0"/>
    <n v="0.4"/>
    <n v="0.05"/>
    <n v="0.02"/>
    <n v="0.02"/>
    <n v="0.25"/>
    <n v="0.25"/>
    <n v="0.25"/>
    <n v="0"/>
    <n v="0"/>
    <n v="0"/>
    <n v="0"/>
    <n v="0.05"/>
    <n v="0.05"/>
    <n v="0"/>
    <n v="0.5"/>
    <n v="0.2"/>
    <n v="2.4000000000000004"/>
    <s v="3. Medio"/>
    <s v="LBZ"/>
    <x v="1"/>
    <s v="E"/>
    <n v="1166928"/>
    <n v="3481000"/>
  </r>
  <r>
    <n v="84462006"/>
    <s v="GARCIA CONTRERAS ROYLAND DE JESUS"/>
    <s v="1. SI"/>
    <s v="5. &gt;$2-$5 MM"/>
    <m/>
    <x v="150"/>
    <n v="4407165"/>
    <n v="3207165"/>
    <n v="6462000"/>
    <n v="241885"/>
    <n v="0"/>
    <n v="1200000"/>
    <n v="2054820"/>
    <n v="1000000"/>
    <n v="43087.495165654735"/>
    <n v="1937000"/>
    <n v="1739000"/>
    <n v="13838"/>
    <s v="6- pignoración"/>
    <s v="LBZ"/>
    <x v="0"/>
    <n v="4"/>
    <n v="0"/>
    <n v="0"/>
    <n v="5.484931506849315"/>
    <n v="47.654794520547945"/>
    <n v="1"/>
    <n v="2"/>
    <n v="1"/>
    <n v="2"/>
    <n v="1"/>
    <s v="E"/>
    <n v="0.18998166344376982"/>
    <n v="5.5993233333333334"/>
    <n v="1.36988"/>
    <n v="2.93811"/>
    <n v="2.1381100000000002"/>
    <n v="1.1593333333333333"/>
    <n v="0"/>
    <n v="0.32"/>
    <n v="0.04"/>
    <n v="0.08"/>
    <n v="0.32"/>
    <n v="0.05"/>
    <n v="0.03"/>
    <n v="0.02"/>
    <n v="0.15000000000000002"/>
    <n v="0.15000000000000002"/>
    <n v="0.15000000000000002"/>
    <n v="0"/>
    <n v="0"/>
    <n v="0"/>
    <n v="0"/>
    <n v="0.03"/>
    <n v="0.05"/>
    <n v="0"/>
    <n v="0.5"/>
    <n v="0.2"/>
    <n v="2.0900000000000003"/>
    <s v="3. Medio"/>
    <s v="LBZ"/>
    <x v="1"/>
    <s v="E"/>
    <n v="3207165"/>
    <n v="1739000"/>
  </r>
  <r>
    <n v="26282228"/>
    <s v="ALAPE AGUDELO VICTOR HUGO"/>
    <s v="1. SI"/>
    <s v="6. &gt;$5-$10 MM"/>
    <n v="1841151"/>
    <x v="151"/>
    <n v="7785251"/>
    <n v="3586467"/>
    <n v="10453000"/>
    <n v="494551"/>
    <n v="0"/>
    <n v="4198784"/>
    <n v="2667313"/>
    <n v="3000000"/>
    <n v="204520.86059232178"/>
    <n v="5213000"/>
    <n v="5213000"/>
    <n v="76130"/>
    <s v="6- pignoración"/>
    <s v="LBZ"/>
    <x v="0"/>
    <n v="4"/>
    <n v="0"/>
    <n v="0"/>
    <n v="2.8410958904109589"/>
    <n v="54.520547945205479"/>
    <n v="1"/>
    <n v="0"/>
    <n v="2"/>
    <n v="4"/>
    <n v="2"/>
    <s v="E"/>
    <n v="0.15534930235384928"/>
    <n v="3.4812364444444444"/>
    <n v="1.0018808888888888"/>
    <n v="1.7300557777777779"/>
    <n v="0.79699266666666668"/>
    <n v="1.1584444444444444"/>
    <n v="0"/>
    <n v="0.24"/>
    <n v="0.05"/>
    <n v="0"/>
    <n v="0.32"/>
    <n v="0.04"/>
    <n v="0.01"/>
    <n v="0.02"/>
    <n v="0.15000000000000002"/>
    <n v="0.2"/>
    <n v="0.25"/>
    <n v="0"/>
    <n v="0"/>
    <n v="0"/>
    <n v="0"/>
    <n v="0.04"/>
    <n v="0.05"/>
    <n v="0"/>
    <n v="0.5"/>
    <n v="0.2"/>
    <n v="2.0700000000000003"/>
    <s v="3. Medio"/>
    <s v="LBZ"/>
    <x v="1"/>
    <s v="E"/>
    <n v="3586467"/>
    <n v="5213000"/>
  </r>
  <r>
    <n v="46466482"/>
    <s v="ARIAS MORALES INES VIVIANA"/>
    <s v="1. SI"/>
    <s v="5. &gt;$2-$5 MM"/>
    <m/>
    <x v="152"/>
    <n v="2119907"/>
    <n v="0"/>
    <n v="4035000"/>
    <n v="199098"/>
    <n v="0"/>
    <n v="2618000"/>
    <n v="1914820"/>
    <n v="1000000"/>
    <n v="37860.04995970281"/>
    <n v="1702000"/>
    <n v="1702000"/>
    <n v="15238"/>
    <s v="6- pignoración"/>
    <s v="LBZ"/>
    <x v="0"/>
    <n v="4"/>
    <n v="0"/>
    <n v="0"/>
    <n v="5.0630136986301366"/>
    <n v="37.846575342465755"/>
    <n v="2"/>
    <n v="2"/>
    <n v="2"/>
    <n v="2"/>
    <n v="1"/>
    <s v="E"/>
    <n v="0.15797203330646856"/>
    <n v="3.8244846666666668"/>
    <n v="1.2765466666666667"/>
    <n v="1.4132713333333333"/>
    <n v="0"/>
    <n v="1.1346666666666667"/>
    <n v="0"/>
    <n v="0.32"/>
    <n v="0.04"/>
    <n v="0"/>
    <n v="0.32"/>
    <n v="0.04"/>
    <n v="0.03"/>
    <n v="0.03"/>
    <n v="0.15000000000000002"/>
    <n v="0.2"/>
    <n v="0.25"/>
    <n v="0"/>
    <n v="0"/>
    <n v="0"/>
    <n v="0"/>
    <n v="0.03"/>
    <n v="0"/>
    <n v="0"/>
    <n v="0.5"/>
    <n v="0.2"/>
    <n v="2.1100000000000003"/>
    <s v="3. Medio"/>
    <s v="LBZ"/>
    <x v="1"/>
    <s v="E"/>
    <n v="0"/>
    <n v="1702000"/>
  </r>
  <r>
    <n v="2228624460"/>
    <s v="ALAPE RAMOS BRAYAN ALBERTO"/>
    <s v="1. SI"/>
    <s v="6. &gt;$5-$10 MM"/>
    <m/>
    <x v="153"/>
    <n v="5464594"/>
    <n v="4264594"/>
    <n v="7580000"/>
    <n v="215651"/>
    <n v="0"/>
    <n v="1200000"/>
    <n v="2115820"/>
    <n v="1000000"/>
    <n v="68424.882686581346"/>
    <n v="2475000"/>
    <n v="1688000"/>
    <n v="13052"/>
    <s v="6- pignoración"/>
    <s v="LBZ"/>
    <x v="0"/>
    <n v="4"/>
    <n v="0"/>
    <n v="0"/>
    <n v="5.2383561643835614"/>
    <n v="29.339726027397262"/>
    <n v="1"/>
    <n v="2"/>
    <n v="1"/>
    <n v="2"/>
    <n v="2"/>
    <s v="E"/>
    <n v="0.18938392179105423"/>
    <n v="6.7036093333333335"/>
    <n v="1.4105466666666666"/>
    <n v="3.6430626666666668"/>
    <n v="2.8430626666666665"/>
    <n v="1.1253333333333333"/>
    <n v="0"/>
    <n v="0.32"/>
    <n v="0.04"/>
    <n v="0.08"/>
    <n v="0.32"/>
    <n v="0.05"/>
    <n v="0.01"/>
    <n v="0.04"/>
    <n v="0.15000000000000002"/>
    <n v="0.1"/>
    <n v="0.15000000000000002"/>
    <n v="0"/>
    <n v="0"/>
    <n v="0"/>
    <n v="0"/>
    <n v="0.03"/>
    <n v="0.05"/>
    <n v="0"/>
    <n v="0.5"/>
    <n v="0.2"/>
    <n v="2.0400000000000005"/>
    <s v="3. Medio"/>
    <s v="LBZ"/>
    <x v="1"/>
    <s v="E"/>
    <n v="4264594"/>
    <n v="1688000"/>
  </r>
  <r>
    <n v="2206226040"/>
    <s v="CARVAJAL PENA KAROL JANNEYDIS"/>
    <s v="1. SI"/>
    <s v="5. &gt;$2-$5 MM"/>
    <n v="602334"/>
    <x v="154"/>
    <n v="3160009"/>
    <n v="1606009"/>
    <n v="4107000"/>
    <n v="236862"/>
    <n v="0"/>
    <n v="1554000"/>
    <n v="946958"/>
    <n v="1000000"/>
    <n v="322445.59515962028"/>
    <n v="13699000"/>
    <n v="1660000"/>
    <n v="5001"/>
    <s v="6- pignoración"/>
    <s v="LBZ"/>
    <x v="0"/>
    <n v="4"/>
    <n v="0"/>
    <n v="0"/>
    <n v="3.1479452054794521"/>
    <n v="28.81917808219178"/>
    <n v="2"/>
    <n v="0"/>
    <n v="3"/>
    <n v="2"/>
    <n v="2"/>
    <s v="E"/>
    <n v="0.3728717301064135"/>
    <n v="11.870644666666667"/>
    <n v="1.0328613333333334"/>
    <n v="2.1066726666666669"/>
    <n v="1.0706726666666666"/>
    <n v="1.1066666666666667"/>
    <n v="0"/>
    <n v="0.32"/>
    <n v="0.05"/>
    <n v="0.16"/>
    <n v="0.32"/>
    <n v="0.03"/>
    <n v="0.01"/>
    <n v="0.04"/>
    <n v="0.15000000000000002"/>
    <n v="0.15000000000000002"/>
    <n v="0.2"/>
    <n v="0"/>
    <n v="0"/>
    <n v="0"/>
    <n v="0"/>
    <n v="0.04"/>
    <n v="0"/>
    <n v="0"/>
    <n v="0.5"/>
    <n v="0.2"/>
    <n v="2.17"/>
    <s v="3. Medio"/>
    <s v="LBZ"/>
    <x v="1"/>
    <s v="E"/>
    <n v="1606009"/>
    <n v="1660000"/>
  </r>
  <r>
    <n v="2224628242"/>
    <s v="IZQUIERDO SOTO KATERINE"/>
    <s v="1. SI"/>
    <s v="4. &gt;$1-$2 MM"/>
    <n v="333363"/>
    <x v="155"/>
    <n v="1358746"/>
    <n v="1358746"/>
    <n v="1895000"/>
    <n v="178479"/>
    <n v="0"/>
    <n v="0"/>
    <n v="536822"/>
    <n v="1000000"/>
    <n v="130734.77107795395"/>
    <n v="5296000"/>
    <n v="1633000"/>
    <n v="76130"/>
    <s v="9- Otras garantías (no admisible)"/>
    <s v="LBZ"/>
    <x v="0"/>
    <n v="4"/>
    <n v="0"/>
    <n v="0"/>
    <n v="1.7616438356164383"/>
    <n v="34"/>
    <n v="2"/>
    <n v="2"/>
    <n v="1"/>
    <n v="2"/>
    <n v="3"/>
    <s v="E"/>
    <n v="0.20614251405196932"/>
    <n v="4.7943786666666668"/>
    <n v="0.58012333333333332"/>
    <n v="0.90583066666666667"/>
    <n v="0.90583066666666667"/>
    <n v="1.0886666666666667"/>
    <n v="0"/>
    <n v="0.32"/>
    <n v="0.04"/>
    <n v="0"/>
    <n v="0.4"/>
    <n v="0.05"/>
    <n v="0.02"/>
    <n v="0.04"/>
    <n v="0.25"/>
    <n v="0.25"/>
    <n v="0.25"/>
    <n v="0"/>
    <n v="0"/>
    <n v="0"/>
    <n v="0"/>
    <n v="0.05"/>
    <n v="0"/>
    <n v="0"/>
    <n v="0.5"/>
    <n v="0.2"/>
    <n v="2.37"/>
    <s v="3. Medio"/>
    <s v="LBZ"/>
    <x v="1"/>
    <s v="E"/>
    <n v="1358746"/>
    <n v="1633000"/>
  </r>
  <r>
    <n v="66680000"/>
    <s v="SERRANO  DAIRA CATALINA"/>
    <s v="1. SI"/>
    <s v="6. &gt;$5-$10 MM"/>
    <n v="399177"/>
    <x v="156"/>
    <n v="5019269"/>
    <n v="651908"/>
    <n v="7313000"/>
    <n v="308579"/>
    <n v="0"/>
    <n v="4367361"/>
    <n v="2293757"/>
    <n v="2000000"/>
    <n v="127585.23664803957"/>
    <n v="3252000"/>
    <n v="3252000"/>
    <n v="11001"/>
    <s v="6- pignoración"/>
    <s v="LBZ"/>
    <x v="0"/>
    <n v="4"/>
    <n v="0"/>
    <n v="0"/>
    <n v="3.8054794520547945"/>
    <n v="39.109589041095887"/>
    <n v="2"/>
    <n v="2"/>
    <n v="1"/>
    <n v="3"/>
    <n v="1"/>
    <s v="E"/>
    <n v="0.14538807888267985"/>
    <n v="3.5216753333333335"/>
    <n v="0.89764466666666665"/>
    <n v="1.6730896666666666"/>
    <n v="0.21730266666666667"/>
    <n v="1.0840000000000001"/>
    <n v="0"/>
    <n v="0.32"/>
    <n v="0.04"/>
    <n v="0"/>
    <n v="0.4"/>
    <n v="0.05"/>
    <n v="0.03"/>
    <n v="0.03"/>
    <n v="0.15000000000000002"/>
    <n v="0.2"/>
    <n v="0.25"/>
    <n v="0"/>
    <n v="0"/>
    <n v="0"/>
    <n v="0"/>
    <n v="0.04"/>
    <n v="0"/>
    <n v="0"/>
    <n v="0.5"/>
    <n v="0.2"/>
    <n v="2.21"/>
    <s v="3. Medio"/>
    <s v="LBZ"/>
    <x v="1"/>
    <s v="E"/>
    <n v="651908"/>
    <n v="3252000"/>
  </r>
  <r>
    <n v="2220642080"/>
    <s v="RAMIREZ VELASQUEZ JEFFERSON"/>
    <s v="1. SI"/>
    <s v="5. &gt;$2-$5 MM"/>
    <n v="691447"/>
    <x v="157"/>
    <n v="3429842"/>
    <n v="726927"/>
    <n v="4307000"/>
    <n v="350199"/>
    <n v="0"/>
    <n v="2702915"/>
    <n v="876686"/>
    <n v="1000000"/>
    <n v="37960.951047470167"/>
    <n v="1621000"/>
    <n v="1621000"/>
    <n v="8001"/>
    <s v="6- pignoración"/>
    <s v="LBZ"/>
    <x v="0"/>
    <n v="4"/>
    <n v="0"/>
    <n v="0"/>
    <n v="2.8"/>
    <n v="35.578082191780823"/>
    <n v="1"/>
    <n v="0"/>
    <n v="2"/>
    <n v="2"/>
    <n v="1"/>
    <s v="E"/>
    <n v="0.25877330069831345"/>
    <n v="3.9516853333333333"/>
    <n v="1.0454220000000001"/>
    <n v="2.2865613333333332"/>
    <n v="0.48461799999999999"/>
    <n v="1.0806666666666667"/>
    <n v="0"/>
    <n v="0.32"/>
    <n v="0.05"/>
    <n v="0"/>
    <n v="0.32"/>
    <n v="0.04"/>
    <n v="0.03"/>
    <n v="0.03"/>
    <n v="0.15000000000000002"/>
    <n v="0.15000000000000002"/>
    <n v="0.25"/>
    <n v="0"/>
    <n v="0"/>
    <n v="0"/>
    <n v="0"/>
    <n v="0.04"/>
    <n v="0.05"/>
    <n v="0"/>
    <n v="0.5"/>
    <n v="0.2"/>
    <n v="2.1300000000000003"/>
    <s v="3. Medio"/>
    <s v="LBZ"/>
    <x v="1"/>
    <s v="E"/>
    <n v="726927"/>
    <n v="1621000"/>
  </r>
  <r>
    <n v="2224620246"/>
    <s v="RODRIGUEZ SALAZAR CARLOS HUMBERTO"/>
    <s v="1. SI"/>
    <s v="4. &gt;$1-$2 MM"/>
    <n v="368133"/>
    <x v="158"/>
    <n v="1642659"/>
    <n v="1052659"/>
    <n v="2100000"/>
    <n v="139117"/>
    <n v="0"/>
    <n v="590000"/>
    <n v="457820"/>
    <n v="1000000"/>
    <n v="63243.358387650616"/>
    <n v="1612000"/>
    <n v="1612000"/>
    <n v="76130"/>
    <s v="6- pignoración"/>
    <s v="LBZ"/>
    <x v="0"/>
    <n v="4"/>
    <n v="0"/>
    <n v="0"/>
    <n v="1.3972602739726028"/>
    <n v="28.221917808219178"/>
    <n v="1"/>
    <n v="2"/>
    <n v="1"/>
    <n v="2"/>
    <n v="1"/>
    <s v="E"/>
    <n v="0.13490690559176707"/>
    <n v="2.4749859999999999"/>
    <n v="0.55063533333333337"/>
    <n v="1.0951059999999999"/>
    <n v="0.70177266666666671"/>
    <n v="1.0746666666666667"/>
    <n v="0"/>
    <n v="0.32"/>
    <n v="0.04"/>
    <n v="0"/>
    <n v="0.4"/>
    <n v="0.05"/>
    <n v="0.03"/>
    <n v="0.04"/>
    <n v="0.15000000000000002"/>
    <n v="0.2"/>
    <n v="0.25"/>
    <n v="0"/>
    <n v="0"/>
    <n v="0"/>
    <n v="0"/>
    <n v="0.05"/>
    <n v="0.05"/>
    <n v="0"/>
    <n v="0.5"/>
    <n v="0.2"/>
    <n v="2.2800000000000002"/>
    <s v="3. Medio"/>
    <s v="LBZ"/>
    <x v="1"/>
    <s v="E"/>
    <n v="1052659"/>
    <n v="1612000"/>
  </r>
  <r>
    <n v="26026268"/>
    <s v="BETANCOURT MOLINA CARLOS ALBERTO"/>
    <s v="1. SI"/>
    <s v="5. &gt;$2-$5 MM"/>
    <m/>
    <x v="159"/>
    <n v="2754044"/>
    <n v="2164044"/>
    <n v="3785000"/>
    <n v="169414"/>
    <n v="0"/>
    <n v="590000"/>
    <n v="1031142"/>
    <n v="1000000"/>
    <n v="35791.316325006956"/>
    <n v="1609000"/>
    <n v="1609000"/>
    <n v="76130"/>
    <s v="6- pignoración"/>
    <s v="LBZ"/>
    <x v="0"/>
    <n v="4"/>
    <n v="0"/>
    <n v="0"/>
    <n v="3.3698630136986303"/>
    <n v="41.134246575342466"/>
    <n v="1"/>
    <n v="0"/>
    <n v="1"/>
    <n v="2"/>
    <n v="2"/>
    <s v="E"/>
    <n v="0.13680354421667129"/>
    <n v="3.5961240000000001"/>
    <n v="0.68742800000000004"/>
    <n v="1.8360293333333333"/>
    <n v="1.442696"/>
    <n v="1.0726666666666667"/>
    <n v="0"/>
    <n v="0.32"/>
    <n v="0.05"/>
    <n v="0"/>
    <n v="0.4"/>
    <n v="0.05"/>
    <n v="0.01"/>
    <n v="0.03"/>
    <n v="0.15000000000000002"/>
    <n v="0.2"/>
    <n v="0.2"/>
    <n v="0"/>
    <n v="0"/>
    <n v="0"/>
    <n v="0"/>
    <n v="0.04"/>
    <n v="0.05"/>
    <n v="0"/>
    <n v="0.5"/>
    <n v="0.2"/>
    <n v="2.2000000000000002"/>
    <s v="3. Medio"/>
    <s v="LBZ"/>
    <x v="1"/>
    <s v="E"/>
    <n v="2164044"/>
    <n v="1609000"/>
  </r>
  <r>
    <n v="2244286802"/>
    <s v="FORERO MARTINEZ PAOLA ANDREA"/>
    <s v="1. SI"/>
    <s v="5. &gt;$2-$5 MM"/>
    <n v="100500"/>
    <x v="160"/>
    <n v="2063486"/>
    <n v="2063486"/>
    <n v="3042000"/>
    <n v="253574"/>
    <n v="0"/>
    <n v="0"/>
    <n v="978440"/>
    <n v="3000000"/>
    <n v="104904.81528199677"/>
    <n v="4716000"/>
    <n v="4716000"/>
    <n v="76001"/>
    <s v="9- Otras garantías (no admisible)"/>
    <s v="LBZ"/>
    <x v="0"/>
    <n v="4"/>
    <n v="0"/>
    <n v="0"/>
    <n v="1.010958904109589"/>
    <n v="27.660273972602738"/>
    <n v="2"/>
    <n v="4"/>
    <n v="2"/>
    <n v="4"/>
    <n v="1"/>
    <s v="E"/>
    <n v="7.9661958951554826E-2"/>
    <n v="1.7239835555555556"/>
    <n v="0.23976444444444445"/>
    <n v="0.45855244444444443"/>
    <n v="0.45855244444444443"/>
    <n v="1.048"/>
    <n v="0"/>
    <n v="0.24"/>
    <n v="0.02"/>
    <n v="0"/>
    <n v="0.4"/>
    <n v="0.04"/>
    <n v="0.03"/>
    <n v="0.04"/>
    <n v="0.25"/>
    <n v="0.25"/>
    <n v="0.25"/>
    <n v="0"/>
    <n v="0"/>
    <n v="0"/>
    <n v="0"/>
    <n v="0.05"/>
    <n v="0"/>
    <n v="0"/>
    <n v="0.5"/>
    <n v="0.2"/>
    <n v="2.2700000000000005"/>
    <s v="3. Medio"/>
    <s v="LBZ"/>
    <x v="1"/>
    <s v="E"/>
    <n v="2063486"/>
    <n v="4716000"/>
  </r>
  <r>
    <n v="2224802088"/>
    <s v="MOSQUERA ANGULO CARLOS ALFREDO"/>
    <s v="1. SI"/>
    <s v="4. &gt;$1-$2 MM"/>
    <n v="55255"/>
    <x v="161"/>
    <n v="1936597"/>
    <n v="1936597"/>
    <n v="3000000"/>
    <n v="130250.00000000001"/>
    <n v="0"/>
    <n v="0"/>
    <n v="1063403"/>
    <n v="1000000"/>
    <n v="57436.896203176497"/>
    <n v="1464000"/>
    <n v="1464000"/>
    <n v="76130"/>
    <s v="9- Otras garantías (no admisible)"/>
    <s v="LBZ"/>
    <x v="0"/>
    <n v="4"/>
    <n v="0"/>
    <n v="0"/>
    <n v="3.5671232876712327"/>
    <n v="27.854794520547944"/>
    <n v="1"/>
    <n v="2"/>
    <n v="2"/>
    <n v="2"/>
    <n v="3"/>
    <s v="E"/>
    <n v="0.12512459746878435"/>
    <n v="2.976"/>
    <n v="0.74577199999999999"/>
    <n v="1.2910646666666667"/>
    <n v="1.2910646666666667"/>
    <n v="0.97599999999999998"/>
    <n v="0"/>
    <n v="0.32"/>
    <n v="0.04"/>
    <n v="0"/>
    <n v="0.4"/>
    <n v="0.04"/>
    <n v="0.02"/>
    <n v="0.04"/>
    <n v="0.25"/>
    <n v="0.2"/>
    <n v="0.2"/>
    <n v="0"/>
    <n v="0"/>
    <n v="0"/>
    <n v="0"/>
    <n v="0.04"/>
    <n v="0.05"/>
    <n v="0"/>
    <n v="0.5"/>
    <n v="0.1"/>
    <n v="2.2000000000000002"/>
    <s v="3. Medio"/>
    <s v="LBZ"/>
    <x v="1"/>
    <s v="E"/>
    <n v="1936597"/>
    <n v="1464000"/>
  </r>
  <r>
    <n v="26268402"/>
    <s v="MUNOZ BEDOYA OSCAR WILLIAM"/>
    <s v="1. SI"/>
    <s v="6. &gt;$5-$10 MM"/>
    <n v="4524775"/>
    <x v="162"/>
    <n v="5553636"/>
    <n v="523636"/>
    <n v="8637000"/>
    <n v="260005.00000000003"/>
    <n v="0"/>
    <n v="5030000"/>
    <n v="3083673"/>
    <n v="2000000"/>
    <n v="63619.120378819069"/>
    <n v="2860000"/>
    <n v="2860000"/>
    <n v="76520"/>
    <s v="6- pignoración"/>
    <s v="LBZ"/>
    <x v="0"/>
    <n v="4"/>
    <n v="0"/>
    <n v="0"/>
    <n v="5.5013698630136982"/>
    <n v="60.005479452054793"/>
    <n v="1"/>
    <n v="2"/>
    <n v="2"/>
    <n v="3"/>
    <n v="1"/>
    <s v="E"/>
    <n v="0.1078747067929397"/>
    <n v="3.8324363333333333"/>
    <n v="2.5361493333333334"/>
    <n v="1.8512120000000001"/>
    <n v="0.17454533333333333"/>
    <n v="0.95333333333333337"/>
    <n v="0"/>
    <n v="0.32"/>
    <n v="0.04"/>
    <n v="0"/>
    <n v="0.24"/>
    <n v="0.04"/>
    <n v="0.03"/>
    <n v="0.01"/>
    <n v="0.15000000000000002"/>
    <n v="0.2"/>
    <n v="0.25"/>
    <n v="0"/>
    <n v="0"/>
    <n v="0"/>
    <n v="0"/>
    <n v="0.03"/>
    <n v="0.05"/>
    <n v="0"/>
    <n v="0.5"/>
    <n v="0.1"/>
    <n v="1.9600000000000002"/>
    <s v="2. Normal"/>
    <s v="LBZ"/>
    <x v="1"/>
    <s v="E"/>
    <n v="523636"/>
    <n v="2860000"/>
  </r>
  <r>
    <n v="66068224"/>
    <s v="SUAREZ DELGADO MARIA CENILVIA"/>
    <s v="1. SI"/>
    <s v="5. &gt;$2-$5 MM"/>
    <n v="18064"/>
    <x v="163"/>
    <n v="4853880"/>
    <n v="0"/>
    <n v="7947000"/>
    <n v="289617"/>
    <n v="0"/>
    <n v="5420000"/>
    <n v="3093079"/>
    <n v="2000000"/>
    <n v="63285.453663545537"/>
    <n v="2845000"/>
    <n v="2845000"/>
    <n v="76130"/>
    <s v="6- pignoración"/>
    <s v="LBZ"/>
    <x v="0"/>
    <n v="4"/>
    <n v="0"/>
    <n v="0"/>
    <n v="5.6684931506849319"/>
    <n v="41.495890410958907"/>
    <n v="2"/>
    <n v="2"/>
    <n v="1"/>
    <n v="3"/>
    <n v="6"/>
    <s v="C"/>
    <n v="0.11763415122118184"/>
    <n v="3.5973196666666665"/>
    <n v="1.0370476666666666"/>
    <n v="1.6179600000000001"/>
    <n v="0"/>
    <n v="0.94833333333333336"/>
    <n v="0"/>
    <n v="0.32"/>
    <n v="0.04"/>
    <n v="0"/>
    <n v="0.32"/>
    <n v="0.05"/>
    <n v="0"/>
    <n v="0.03"/>
    <n v="0.15000000000000002"/>
    <n v="0.2"/>
    <n v="0.25"/>
    <n v="0"/>
    <n v="0"/>
    <n v="0"/>
    <n v="0"/>
    <n v="0.03"/>
    <n v="0"/>
    <n v="0"/>
    <n v="0.30000000000000004"/>
    <n v="0.1"/>
    <n v="1.7900000000000003"/>
    <s v="2. Normal"/>
    <s v="LBZ"/>
    <x v="1"/>
    <s v="C"/>
    <n v="0"/>
    <n v="2845000"/>
  </r>
  <r>
    <n v="2006028480"/>
    <s v="ROBLES VEGA VICTOR ALEXANDER"/>
    <s v="1. SI"/>
    <s v="5. &gt;$2-$5 MM"/>
    <n v="753567"/>
    <x v="164"/>
    <n v="3415440"/>
    <n v="3415440"/>
    <n v="3688000"/>
    <n v="160500"/>
    <n v="0"/>
    <n v="0"/>
    <n v="272560"/>
    <n v="1000000"/>
    <n v="49940.313387315029"/>
    <n v="1387000"/>
    <n v="1387000"/>
    <n v="68307"/>
    <s v="9- Otras garantías (no admisible)"/>
    <s v="LBZ"/>
    <x v="0"/>
    <n v="4"/>
    <n v="0"/>
    <n v="0"/>
    <n v="0.84383561643835614"/>
    <n v="32.62191780821918"/>
    <n v="1"/>
    <n v="2"/>
    <n v="3"/>
    <n v="2"/>
    <n v="3"/>
    <s v="E"/>
    <n v="0.14029354225821"/>
    <n v="3.3833333333333333"/>
    <n v="0.68408466666666667"/>
    <n v="2.2769599999999999"/>
    <n v="2.2769599999999999"/>
    <n v="0.92466666666666664"/>
    <n v="0"/>
    <n v="0.32"/>
    <n v="0.04"/>
    <n v="0"/>
    <n v="0.4"/>
    <n v="0.03"/>
    <n v="0.02"/>
    <n v="0.04"/>
    <n v="0.25"/>
    <n v="0.15000000000000002"/>
    <n v="0.15000000000000002"/>
    <n v="0"/>
    <n v="0"/>
    <n v="0"/>
    <n v="0"/>
    <n v="0.05"/>
    <n v="0.05"/>
    <n v="0"/>
    <n v="0.5"/>
    <n v="0.1"/>
    <n v="2.1"/>
    <s v="3. Medio"/>
    <s v="LBZ"/>
    <x v="1"/>
    <s v="E"/>
    <n v="3415440"/>
    <n v="1387000"/>
  </r>
  <r>
    <n v="2224620622"/>
    <s v="ZUÑIGA POSADA HANNER"/>
    <s v="1. SI"/>
    <s v="6. &gt;$5-$10 MM"/>
    <n v="541170"/>
    <x v="165"/>
    <n v="6548763"/>
    <n v="0"/>
    <n v="3174000"/>
    <n v="316333"/>
    <n v="0"/>
    <n v="7606358"/>
    <n v="3588843"/>
    <n v="1000000"/>
    <n v="53749.008058983462"/>
    <n v="1370000"/>
    <n v="1370000"/>
    <n v="76130"/>
    <s v="6- pignoración"/>
    <s v="LBZ"/>
    <x v="0"/>
    <n v="4"/>
    <n v="0"/>
    <n v="0"/>
    <n v="3.7205479452054795"/>
    <n v="32.747945205479454"/>
    <n v="1"/>
    <n v="2"/>
    <n v="2"/>
    <n v="2"/>
    <n v="3"/>
    <s v="E"/>
    <n v="0.246721338705989"/>
    <n v="7.6717373333333336"/>
    <n v="2.753342"/>
    <n v="4.3658419999999998"/>
    <n v="0"/>
    <n v="0.91333333333333333"/>
    <n v="0"/>
    <n v="0.32"/>
    <n v="0.04"/>
    <n v="0.08"/>
    <n v="0.24"/>
    <n v="0.04"/>
    <n v="0.02"/>
    <n v="0.04"/>
    <n v="0.15000000000000002"/>
    <n v="0.05"/>
    <n v="0.25"/>
    <n v="0"/>
    <n v="0"/>
    <n v="0"/>
    <n v="0"/>
    <n v="0.04"/>
    <n v="0.05"/>
    <n v="0"/>
    <n v="0.5"/>
    <n v="0.1"/>
    <n v="1.9200000000000002"/>
    <s v="2. Normal"/>
    <s v="LBZ"/>
    <x v="1"/>
    <s v="E"/>
    <n v="0"/>
    <n v="1370000"/>
  </r>
  <r>
    <n v="2066848662"/>
    <s v="DIAZ NUÑEZ ENEIDA"/>
    <s v="1. SI"/>
    <s v="5. &gt;$2-$5 MM"/>
    <n v="1128739"/>
    <x v="166"/>
    <n v="4779995"/>
    <n v="2879995"/>
    <n v="5545000"/>
    <n v="172510"/>
    <n v="0"/>
    <n v="1900000"/>
    <n v="764888"/>
    <n v="1000000"/>
    <n v="53121.282417418697"/>
    <n v="1354000"/>
    <n v="1354000"/>
    <n v="76130"/>
    <s v="6- pignoración"/>
    <s v="LBZ"/>
    <x v="0"/>
    <n v="4"/>
    <n v="0"/>
    <n v="0"/>
    <n v="2.4328767123287673"/>
    <n v="28.306849315068494"/>
    <n v="2"/>
    <n v="2"/>
    <n v="2"/>
    <n v="2"/>
    <n v="1"/>
    <s v="E"/>
    <n v="0.15042085494494581"/>
    <n v="4.5992553333333337"/>
    <n v="1.262418"/>
    <n v="3.1866633333333332"/>
    <n v="1.9199966666666666"/>
    <n v="0.90266666666666662"/>
    <n v="0"/>
    <n v="0.32"/>
    <n v="0.04"/>
    <n v="0"/>
    <n v="0.32"/>
    <n v="0.04"/>
    <n v="0.03"/>
    <n v="0.04"/>
    <n v="0.15000000000000002"/>
    <n v="0.1"/>
    <n v="0.2"/>
    <n v="0"/>
    <n v="0"/>
    <n v="0"/>
    <n v="0"/>
    <n v="0.04"/>
    <n v="0"/>
    <n v="0"/>
    <n v="0.5"/>
    <n v="0.1"/>
    <n v="1.8800000000000001"/>
    <s v="2. Normal"/>
    <s v="LBZ"/>
    <x v="1"/>
    <s v="E"/>
    <n v="2879995"/>
    <n v="1354000"/>
  </r>
  <r>
    <n v="2006288024"/>
    <s v="SINISTERRA LOPEZ GEOVANNY"/>
    <s v="1. SI"/>
    <s v="4. &gt;$1-$2 MM"/>
    <n v="370317"/>
    <x v="167"/>
    <n v="1540767"/>
    <n v="1540767"/>
    <n v="2268000"/>
    <n v="134217"/>
    <n v="0"/>
    <n v="0"/>
    <n v="727622"/>
    <n v="1000000"/>
    <n v="52925.118154429707"/>
    <n v="1349000"/>
    <n v="1349000"/>
    <n v="76130"/>
    <s v="9- Otras garantías (no admisible)"/>
    <s v="LBZ"/>
    <x v="0"/>
    <n v="4"/>
    <n v="0"/>
    <n v="0"/>
    <n v="2.3013698630136985"/>
    <n v="24.561643835616437"/>
    <n v="1"/>
    <n v="2"/>
    <n v="4"/>
    <n v="2"/>
    <n v="3"/>
    <s v="C"/>
    <n v="0.12476141210295315"/>
    <n v="2.4115926666666665"/>
    <n v="0.7319593333333333"/>
    <n v="1.0271779999999999"/>
    <n v="1.0271779999999999"/>
    <n v="0.89933333333333332"/>
    <n v="0"/>
    <n v="0.32"/>
    <n v="0.04"/>
    <n v="0"/>
    <n v="0.4"/>
    <n v="0.02"/>
    <n v="0.02"/>
    <n v="0.05"/>
    <n v="0.25"/>
    <n v="0.2"/>
    <n v="0.2"/>
    <n v="0"/>
    <n v="0"/>
    <n v="0"/>
    <n v="0"/>
    <n v="0.04"/>
    <n v="0.05"/>
    <n v="0"/>
    <n v="0.30000000000000004"/>
    <n v="0.1"/>
    <n v="1.9900000000000002"/>
    <s v="2. Normal"/>
    <s v="LBZ"/>
    <x v="1"/>
    <s v="C"/>
    <n v="1540767"/>
    <n v="1349000"/>
  </r>
  <r>
    <n v="24662648"/>
    <s v="GALVIS SIERRA ALONSO"/>
    <s v="1. SI"/>
    <s v="4. &gt;$1-$2 MM"/>
    <m/>
    <x v="168"/>
    <n v="1978653"/>
    <n v="1978653"/>
    <n v="2971000"/>
    <n v="110130"/>
    <n v="0"/>
    <n v="0"/>
    <n v="992620"/>
    <n v="1000000"/>
    <n v="46843.797921338759"/>
    <n v="1301000"/>
    <n v="1301000"/>
    <n v="68255"/>
    <s v="9- Otras garantías (no admisible)"/>
    <s v="LBZ"/>
    <x v="0"/>
    <n v="4"/>
    <n v="0"/>
    <n v="0"/>
    <n v="2.5342465753424657"/>
    <n v="45.350684931506848"/>
    <n v="1"/>
    <n v="1"/>
    <n v="1"/>
    <n v="2"/>
    <n v="3"/>
    <s v="E"/>
    <n v="0.10464919861422584"/>
    <n v="2.848182"/>
    <n v="0.66174666666666671"/>
    <n v="1.319102"/>
    <n v="1.319102"/>
    <n v="0.86733333333333329"/>
    <n v="0"/>
    <n v="0.32"/>
    <n v="0.05"/>
    <n v="0"/>
    <n v="0.4"/>
    <n v="0.05"/>
    <n v="0.02"/>
    <n v="0.02"/>
    <n v="0.25"/>
    <n v="0.2"/>
    <n v="0.2"/>
    <n v="0"/>
    <n v="0"/>
    <n v="0"/>
    <n v="0"/>
    <n v="0.04"/>
    <n v="0.05"/>
    <n v="0"/>
    <n v="0.5"/>
    <n v="0.1"/>
    <n v="2.2000000000000002"/>
    <s v="3. Medio"/>
    <s v="LBZ"/>
    <x v="1"/>
    <s v="E"/>
    <n v="1978653"/>
    <n v="1301000"/>
  </r>
  <r>
    <n v="42448062"/>
    <s v="ZAMBRANO GALVIS MARIA CAROLINA"/>
    <s v="1. SI"/>
    <s v="6. &gt;$5-$10 MM"/>
    <n v="1224"/>
    <x v="169"/>
    <n v="5146496"/>
    <n v="3296496"/>
    <n v="7369000"/>
    <n v="193012"/>
    <n v="0"/>
    <n v="1850000"/>
    <n v="2222545"/>
    <n v="1000000"/>
    <n v="28383.915245934662"/>
    <n v="1276000"/>
    <n v="1276000"/>
    <n v="76001"/>
    <s v="6- pignoración"/>
    <s v="LBZ"/>
    <x v="0"/>
    <n v="4"/>
    <n v="0"/>
    <n v="0"/>
    <n v="6.9150684931506845"/>
    <n v="42.304109589041097"/>
    <n v="2"/>
    <n v="0"/>
    <n v="2"/>
    <n v="2"/>
    <n v="4"/>
    <s v="E"/>
    <n v="0.1475972768306231"/>
    <n v="5.7633606666666664"/>
    <n v="1.4825126666666666"/>
    <n v="3.4309973333333335"/>
    <n v="2.1976640000000001"/>
    <n v="0.85066666666666668"/>
    <n v="0"/>
    <n v="0.32"/>
    <n v="0.05"/>
    <n v="0.08"/>
    <n v="0.32"/>
    <n v="0.04"/>
    <n v="0.05"/>
    <n v="0.03"/>
    <n v="0.15000000000000002"/>
    <n v="0.1"/>
    <n v="0.15000000000000002"/>
    <n v="0"/>
    <n v="0"/>
    <n v="0"/>
    <n v="0"/>
    <n v="0.02"/>
    <n v="0"/>
    <n v="0"/>
    <n v="0.5"/>
    <n v="0.1"/>
    <n v="1.9100000000000001"/>
    <s v="2. Normal"/>
    <s v="LBZ"/>
    <x v="1"/>
    <s v="E"/>
    <n v="3296496"/>
    <n v="1276000"/>
  </r>
  <r>
    <n v="2244048066"/>
    <s v="AVILA BENAVIDES KATHERINE"/>
    <s v="1. SI"/>
    <s v="6. &gt;$5-$10 MM"/>
    <n v="1747598"/>
    <x v="170"/>
    <n v="7169923"/>
    <n v="5883923"/>
    <n v="8385000"/>
    <n v="318517"/>
    <n v="0"/>
    <n v="1286000"/>
    <n v="1215331"/>
    <n v="1000000"/>
    <n v="49197.997157638885"/>
    <n v="1254000"/>
    <n v="1254000"/>
    <n v="76130"/>
    <s v="6- pignoración"/>
    <s v="LBZ"/>
    <x v="0"/>
    <n v="4"/>
    <n v="0"/>
    <n v="0"/>
    <n v="4.1013698630136988"/>
    <n v="29.36986301369863"/>
    <n v="2"/>
    <n v="0"/>
    <n v="1"/>
    <n v="2"/>
    <n v="3"/>
    <s v="E"/>
    <n v="0.24514333143842593"/>
    <n v="6.4261693333333332"/>
    <n v="1.9752860000000001"/>
    <n v="4.7799486666666668"/>
    <n v="3.9226153333333333"/>
    <n v="0.83599999999999997"/>
    <n v="0"/>
    <n v="0.32"/>
    <n v="0.05"/>
    <n v="0.08"/>
    <n v="0.32"/>
    <n v="0.05"/>
    <n v="0.02"/>
    <n v="0.04"/>
    <n v="0.15000000000000002"/>
    <n v="0.05"/>
    <n v="0.1"/>
    <n v="0"/>
    <n v="0"/>
    <n v="0"/>
    <n v="0"/>
    <n v="0.03"/>
    <n v="0"/>
    <n v="0"/>
    <n v="0.5"/>
    <n v="0.1"/>
    <n v="1.8100000000000005"/>
    <s v="2. Normal"/>
    <s v="LBZ"/>
    <x v="1"/>
    <s v="E"/>
    <n v="5883923"/>
    <n v="1254000"/>
  </r>
  <r>
    <n v="2244224802"/>
    <s v="VEGA CARILLO KATHERINE JOHANA"/>
    <s v="1. SI"/>
    <s v="4. &gt;$1-$2 MM"/>
    <m/>
    <x v="171"/>
    <n v="1278348"/>
    <n v="478348"/>
    <n v="2329000"/>
    <n v="114944"/>
    <n v="0"/>
    <n v="800000"/>
    <n v="1050981"/>
    <n v="1000000"/>
    <n v="65788.216963567829"/>
    <n v="2219000"/>
    <n v="1252000"/>
    <n v="8001"/>
    <s v="6- pignoración"/>
    <s v="LBZ"/>
    <x v="0"/>
    <n v="4"/>
    <n v="0"/>
    <n v="0"/>
    <n v="3.558904109589041"/>
    <n v="31.616438356164384"/>
    <n v="2"/>
    <n v="2"/>
    <n v="2"/>
    <n v="2"/>
    <n v="3"/>
    <s v="C"/>
    <n v="0.12048814464237856"/>
    <n v="3.0322193333333334"/>
    <n v="0.700654"/>
    <n v="0.85223199999999999"/>
    <n v="0.31889866666666666"/>
    <n v="0.83466666666666667"/>
    <n v="0"/>
    <n v="0.32"/>
    <n v="0.04"/>
    <n v="0"/>
    <n v="0.4"/>
    <n v="0.04"/>
    <n v="0.02"/>
    <n v="0.04"/>
    <n v="0.15000000000000002"/>
    <n v="0.25"/>
    <n v="0.25"/>
    <n v="0"/>
    <n v="0"/>
    <n v="0"/>
    <n v="0"/>
    <n v="0.04"/>
    <n v="0"/>
    <n v="0"/>
    <n v="0.30000000000000004"/>
    <n v="0.1"/>
    <n v="1.9500000000000004"/>
    <s v="2. Normal"/>
    <s v="LBZ"/>
    <x v="1"/>
    <s v="C"/>
    <n v="478348"/>
    <n v="1252000"/>
  </r>
  <r>
    <n v="2002208862"/>
    <s v="CAMARGO OROZCO DAIRO ENRIQUE"/>
    <s v="1. SI"/>
    <s v="6. &gt;$5-$10 MM"/>
    <n v="932196"/>
    <x v="172"/>
    <n v="5549111"/>
    <n v="4096111"/>
    <n v="6877000"/>
    <n v="242184"/>
    <n v="0"/>
    <n v="1453000"/>
    <n v="1054580"/>
    <n v="1000000"/>
    <n v="27449.648443168786"/>
    <n v="1234000"/>
    <n v="1234000"/>
    <n v="8001"/>
    <s v="6- pignoración"/>
    <s v="LBZ"/>
    <x v="0"/>
    <n v="4"/>
    <n v="0"/>
    <n v="0"/>
    <n v="3.43013698630137"/>
    <n v="25.435616438356163"/>
    <n v="1"/>
    <n v="0"/>
    <n v="2"/>
    <n v="2"/>
    <n v="1"/>
    <s v="E"/>
    <n v="0.17975576562877918"/>
    <n v="5.225127333333333"/>
    <n v="1.3245173333333333"/>
    <n v="3.6994073333333333"/>
    <n v="2.7307406666666667"/>
    <n v="0.82266666666666666"/>
    <n v="0"/>
    <n v="0.32"/>
    <n v="0.05"/>
    <n v="0.08"/>
    <n v="0.32"/>
    <n v="0.04"/>
    <n v="0.03"/>
    <n v="0.04"/>
    <n v="0.15000000000000002"/>
    <n v="0.1"/>
    <n v="0.15000000000000002"/>
    <n v="0"/>
    <n v="0"/>
    <n v="0"/>
    <n v="0"/>
    <n v="0.04"/>
    <n v="0.05"/>
    <n v="0"/>
    <n v="0.5"/>
    <n v="0.1"/>
    <n v="1.9700000000000004"/>
    <s v="2. Normal"/>
    <s v="LBZ"/>
    <x v="1"/>
    <s v="E"/>
    <n v="4096111"/>
    <n v="1234000"/>
  </r>
  <r>
    <n v="4820866"/>
    <s v="LEON MORENO RODOLFO CARLOS"/>
    <s v="1. SI"/>
    <s v="4. &gt;$1-$2 MM"/>
    <m/>
    <x v="173"/>
    <n v="1801162"/>
    <n v="1801162"/>
    <n v="3772000"/>
    <n v="210214"/>
    <n v="0"/>
    <n v="0"/>
    <n v="1970820"/>
    <n v="2000000"/>
    <n v="62751.586919107911"/>
    <n v="2821000"/>
    <n v="2304000"/>
    <n v="68276"/>
    <s v="9- Otras garantías (no admisible)"/>
    <s v="LBZ"/>
    <x v="0"/>
    <n v="4"/>
    <n v="0"/>
    <n v="0"/>
    <n v="5.2383561643835614"/>
    <n v="43.093150684931508"/>
    <n v="1"/>
    <n v="2"/>
    <n v="1"/>
    <n v="3"/>
    <n v="3"/>
    <s v="E"/>
    <n v="9.0988528973035984E-2"/>
    <n v="2.1976606666666667"/>
    <n v="0.65693999999999997"/>
    <n v="0.60038733333333338"/>
    <n v="0.60038733333333338"/>
    <n v="0.76800000000000002"/>
    <n v="0"/>
    <n v="0.32"/>
    <n v="0.04"/>
    <n v="0"/>
    <n v="0.4"/>
    <n v="0.05"/>
    <n v="0.02"/>
    <n v="0.03"/>
    <n v="0.25"/>
    <n v="0.25"/>
    <n v="0.25"/>
    <n v="0"/>
    <n v="0"/>
    <n v="0"/>
    <n v="0"/>
    <n v="0.03"/>
    <n v="0.05"/>
    <n v="0"/>
    <n v="0.5"/>
    <n v="0.1"/>
    <n v="2.2900000000000005"/>
    <s v="3. Medio"/>
    <s v="LBZ"/>
    <x v="1"/>
    <s v="E"/>
    <n v="1801162"/>
    <n v="2304000"/>
  </r>
  <r>
    <n v="2244068686"/>
    <s v="VEGA GONZALEZ KATHERIN YINETH"/>
    <s v="1. SI"/>
    <s v="5. &gt;$2-$5 MM"/>
    <m/>
    <x v="174"/>
    <n v="3405315"/>
    <n v="1384750"/>
    <n v="4836000"/>
    <n v="151577"/>
    <n v="0"/>
    <n v="2020565"/>
    <n v="1430389"/>
    <n v="2000000"/>
    <n v="65386.671609963589"/>
    <n v="2692000"/>
    <n v="2292000"/>
    <n v="76001"/>
    <s v="6- pignoración"/>
    <s v="LBZ"/>
    <x v="0"/>
    <n v="4"/>
    <n v="0"/>
    <n v="0"/>
    <n v="2.2602739726027399"/>
    <n v="28.476712328767125"/>
    <n v="2"/>
    <n v="4"/>
    <n v="2"/>
    <n v="3"/>
    <n v="1"/>
    <s v="E"/>
    <n v="7.2321223869987863E-2"/>
    <n v="2.5092346666666665"/>
    <n v="0.47679633333333332"/>
    <n v="1.135105"/>
    <n v="0.46158333333333335"/>
    <n v="0.76400000000000001"/>
    <n v="0"/>
    <n v="0.32"/>
    <n v="0.02"/>
    <n v="0"/>
    <n v="0.4"/>
    <n v="0.04"/>
    <n v="0.03"/>
    <n v="0.04"/>
    <n v="0.15000000000000002"/>
    <n v="0.2"/>
    <n v="0.25"/>
    <n v="0"/>
    <n v="0"/>
    <n v="0"/>
    <n v="0"/>
    <n v="0.04"/>
    <n v="0"/>
    <n v="0"/>
    <n v="0.5"/>
    <n v="0.1"/>
    <n v="2.09"/>
    <s v="3. Medio"/>
    <s v="LBZ"/>
    <x v="1"/>
    <s v="E"/>
    <n v="1384750"/>
    <n v="2292000"/>
  </r>
  <r>
    <n v="204484"/>
    <s v="ORTIZ COHEN JOAQUIN ENRIQUE"/>
    <s v="1. SI"/>
    <s v="5. &gt;$2-$5 MM"/>
    <m/>
    <x v="175"/>
    <n v="4624107"/>
    <n v="4624107"/>
    <n v="6660000"/>
    <n v="459723"/>
    <n v="0"/>
    <n v="0"/>
    <n v="2036120"/>
    <n v="1000000"/>
    <n v="93640.740685204713"/>
    <n v="2560000"/>
    <n v="1132000"/>
    <n v="13052"/>
    <s v="9- Otras garantías (no admisible)"/>
    <s v="LBZ"/>
    <x v="0"/>
    <n v="4"/>
    <n v="0"/>
    <n v="0"/>
    <n v="3.8191780821917809"/>
    <n v="42.605479452054794"/>
    <n v="1"/>
    <n v="1"/>
    <n v="1"/>
    <n v="2"/>
    <n v="3"/>
    <s v="D"/>
    <n v="0.36890916045680316"/>
    <n v="6.1468179999999997"/>
    <n v="1.3574133333333334"/>
    <n v="3.082738"/>
    <n v="3.082738"/>
    <n v="0.75466666666666671"/>
    <n v="0"/>
    <n v="0.32"/>
    <n v="0.05"/>
    <n v="0.08"/>
    <n v="0.32"/>
    <n v="0.05"/>
    <n v="0.02"/>
    <n v="0.03"/>
    <n v="0.25"/>
    <n v="0.1"/>
    <n v="0.1"/>
    <n v="0"/>
    <n v="0"/>
    <n v="0"/>
    <n v="0"/>
    <n v="0.04"/>
    <n v="0.05"/>
    <n v="0"/>
    <n v="0.5"/>
    <n v="0.1"/>
    <n v="2.0100000000000002"/>
    <s v="3. Medio"/>
    <s v="LBZ"/>
    <x v="1"/>
    <s v="D"/>
    <n v="4624107"/>
    <n v="1132000"/>
  </r>
  <r>
    <n v="44868684"/>
    <s v="MEJIA CARDONA SILVIA MILENA"/>
    <s v="1. SI"/>
    <s v="5. &gt;$2-$5 MM"/>
    <n v="1273908"/>
    <x v="176"/>
    <n v="4448200"/>
    <n v="2478200"/>
    <n v="1300000"/>
    <n v="232309"/>
    <n v="0"/>
    <n v="1970000"/>
    <n v="1053132"/>
    <n v="1000000"/>
    <n v="24691.33693024097"/>
    <n v="1110000"/>
    <n v="1110000"/>
    <n v="5360"/>
    <s v="6- pignoración"/>
    <s v="LBZ"/>
    <x v="0"/>
    <n v="4"/>
    <n v="0"/>
    <n v="0"/>
    <n v="3.4712328767123286"/>
    <n v="42.052054794520551"/>
    <n v="2"/>
    <n v="2"/>
    <n v="2"/>
    <n v="2"/>
    <n v="1"/>
    <s v="E"/>
    <n v="0.17133355795349398"/>
    <n v="4.407554666666667"/>
    <n v="1.5513600000000001"/>
    <n v="2.9654666666666665"/>
    <n v="1.6521333333333332"/>
    <n v="0.74"/>
    <n v="0"/>
    <n v="0.32"/>
    <n v="0.04"/>
    <n v="0"/>
    <n v="0.32"/>
    <n v="0.04"/>
    <n v="0.03"/>
    <n v="0.03"/>
    <n v="0.15000000000000002"/>
    <n v="0.15000000000000002"/>
    <n v="0.2"/>
    <n v="0"/>
    <n v="0"/>
    <n v="0"/>
    <n v="0"/>
    <n v="0.04"/>
    <n v="0"/>
    <n v="0"/>
    <n v="0.5"/>
    <n v="0.1"/>
    <n v="1.9200000000000002"/>
    <s v="2. Normal"/>
    <s v="LBZ"/>
    <x v="1"/>
    <s v="E"/>
    <n v="2478200"/>
    <n v="1110000"/>
  </r>
  <r>
    <n v="2008404806"/>
    <s v="HERNANDEZ VELASCO JOSE ANGEL"/>
    <s v="1. SI"/>
    <s v="6. &gt;$5-$10 MM"/>
    <n v="681501"/>
    <x v="177"/>
    <n v="5654298"/>
    <n v="3776298"/>
    <n v="7071000"/>
    <n v="195500"/>
    <n v="0"/>
    <n v="1878000"/>
    <n v="1416668"/>
    <n v="1000000"/>
    <n v="45322.186417526296"/>
    <n v="1622000"/>
    <n v="1078000"/>
    <n v="68255"/>
    <s v="6- pignoración"/>
    <s v="LBZ"/>
    <x v="0"/>
    <n v="4"/>
    <n v="0"/>
    <n v="0"/>
    <n v="0.69041095890410964"/>
    <n v="33.457534246575342"/>
    <n v="1"/>
    <n v="4"/>
    <n v="2"/>
    <n v="2"/>
    <n v="1"/>
    <s v="E"/>
    <n v="0.16054812427835086"/>
    <n v="5.7953106666666665"/>
    <n v="1.3987793333333334"/>
    <n v="3.7695319999999999"/>
    <n v="2.5175320000000001"/>
    <n v="0.71866666666666668"/>
    <n v="0"/>
    <n v="0.32"/>
    <n v="0.02"/>
    <n v="0.08"/>
    <n v="0.32"/>
    <n v="0.04"/>
    <n v="0.03"/>
    <n v="0.04"/>
    <n v="0.15000000000000002"/>
    <n v="0.1"/>
    <n v="0.15000000000000002"/>
    <n v="0"/>
    <n v="0"/>
    <n v="0"/>
    <n v="0"/>
    <n v="0.05"/>
    <n v="0.05"/>
    <n v="0"/>
    <n v="0.5"/>
    <n v="0.1"/>
    <n v="1.9500000000000002"/>
    <s v="2. Normal"/>
    <s v="LBZ"/>
    <x v="1"/>
    <s v="E"/>
    <n v="3776298"/>
    <n v="1078000"/>
  </r>
  <r>
    <n v="84660448"/>
    <s v="GUZMAN TAPIA HENRRY DE JESUS"/>
    <s v="1. SI"/>
    <s v="4. &gt;$1-$2 MM"/>
    <m/>
    <x v="178"/>
    <n v="1312147"/>
    <n v="1312147"/>
    <n v="3056000"/>
    <n v="106381"/>
    <n v="0"/>
    <n v="0"/>
    <n v="1743620"/>
    <n v="1000000"/>
    <n v="41508.358048470451"/>
    <n v="1058000"/>
    <n v="1058000"/>
    <n v="13052"/>
    <s v="9- Otras garantías (no admisible)"/>
    <s v="LBZ"/>
    <x v="0"/>
    <n v="4"/>
    <n v="0"/>
    <n v="0"/>
    <n v="4.5753424657534243"/>
    <n v="44.575342465753423"/>
    <n v="1"/>
    <n v="2"/>
    <n v="1"/>
    <n v="2"/>
    <n v="3"/>
    <s v="E"/>
    <n v="9.8592905365646966E-2"/>
    <n v="2.7425113333333333"/>
    <n v="1.1624133333333333"/>
    <n v="0.87476466666666663"/>
    <n v="0.87476466666666663"/>
    <n v="0.70533333333333337"/>
    <n v="0"/>
    <n v="0.32"/>
    <n v="0.04"/>
    <n v="0"/>
    <n v="0.32"/>
    <n v="0.05"/>
    <n v="0.02"/>
    <n v="0.03"/>
    <n v="0.25"/>
    <n v="0.25"/>
    <n v="0.25"/>
    <n v="0"/>
    <n v="0"/>
    <n v="0"/>
    <n v="0"/>
    <n v="0.03"/>
    <n v="0.05"/>
    <n v="0"/>
    <n v="0.5"/>
    <n v="0.1"/>
    <n v="2.2100000000000004"/>
    <s v="3. Medio"/>
    <s v="LBZ"/>
    <x v="1"/>
    <s v="E"/>
    <n v="1312147"/>
    <n v="1058000"/>
  </r>
  <r>
    <n v="66068426"/>
    <s v="MAQUILON CHAVARRO OLIVIA"/>
    <s v="1. SI"/>
    <s v="4. &gt;$1-$2 MM"/>
    <n v="649"/>
    <x v="179"/>
    <n v="1748712"/>
    <n v="1748712"/>
    <n v="2803000"/>
    <n v="106660"/>
    <n v="0"/>
    <n v="0"/>
    <n v="1054580"/>
    <n v="1000000"/>
    <n v="402777.80301088514"/>
    <n v="14897000"/>
    <n v="1011000"/>
    <n v="76130"/>
    <s v="9- Otras garantías (no admisible)"/>
    <s v="LBZ"/>
    <x v="0"/>
    <n v="4"/>
    <n v="0"/>
    <n v="0"/>
    <n v="3.4328767123287673"/>
    <n v="41.473972602739728"/>
    <n v="2"/>
    <n v="0"/>
    <n v="1"/>
    <n v="2"/>
    <n v="1"/>
    <s v="D"/>
    <n v="0.33962520200725677"/>
    <n v="11.800194666666666"/>
    <n v="0.70348599999999994"/>
    <n v="1.165808"/>
    <n v="1.165808"/>
    <n v="0.67400000000000004"/>
    <n v="0"/>
    <n v="0.32"/>
    <n v="0.05"/>
    <n v="0.16"/>
    <n v="0.4"/>
    <n v="0.05"/>
    <n v="0.03"/>
    <n v="0.03"/>
    <n v="0.25"/>
    <n v="0.2"/>
    <n v="0.2"/>
    <n v="0"/>
    <n v="0"/>
    <n v="0"/>
    <n v="0"/>
    <n v="0.04"/>
    <n v="0"/>
    <n v="0"/>
    <n v="0.5"/>
    <n v="0.1"/>
    <n v="2.33"/>
    <s v="3. Medio"/>
    <s v="LBZ"/>
    <x v="1"/>
    <s v="D"/>
    <n v="1748712"/>
    <n v="1011000"/>
  </r>
  <r>
    <n v="80808082"/>
    <s v="BAEZ SANCHEZ MEDARDO"/>
    <s v="1. SI"/>
    <s v="6. &gt;$5-$10 MM"/>
    <m/>
    <x v="180"/>
    <n v="8355743"/>
    <n v="4055743"/>
    <n v="11101000"/>
    <n v="242887"/>
    <n v="0"/>
    <n v="4300000"/>
    <n v="2745119"/>
    <n v="1000000"/>
    <n v="22333.425475641379"/>
    <n v="1004000"/>
    <n v="1004000"/>
    <n v="68615"/>
    <s v="6- pignoración"/>
    <s v="LBZ"/>
    <x v="0"/>
    <n v="4"/>
    <n v="0"/>
    <n v="0"/>
    <n v="7.7178082191780826"/>
    <n v="48.441095890410956"/>
    <n v="1"/>
    <n v="1"/>
    <n v="1"/>
    <n v="2"/>
    <n v="2"/>
    <s v="E"/>
    <n v="0.17681361698376091"/>
    <n v="8.0699079999999999"/>
    <n v="1.8300793333333334"/>
    <n v="5.5704953333333336"/>
    <n v="2.7038286666666669"/>
    <n v="0.66933333333333334"/>
    <n v="0"/>
    <n v="0.32"/>
    <n v="0.05"/>
    <n v="0.08"/>
    <n v="0.32"/>
    <n v="0.05"/>
    <n v="0.01"/>
    <n v="0.02"/>
    <n v="0.15000000000000002"/>
    <n v="0"/>
    <n v="0.15000000000000002"/>
    <n v="0"/>
    <n v="0"/>
    <n v="0"/>
    <n v="0"/>
    <n v="0.02"/>
    <n v="0.05"/>
    <n v="0"/>
    <n v="0.5"/>
    <n v="0.1"/>
    <n v="1.82"/>
    <s v="2. Normal"/>
    <s v="LBZ"/>
    <x v="1"/>
    <s v="E"/>
    <n v="4055743"/>
    <n v="1004000"/>
  </r>
  <r>
    <n v="42882640"/>
    <s v="CHICA RESTREPO ELIZABETH TRINI"/>
    <s v="1. SI"/>
    <s v="6. &gt;$5-$10 MM"/>
    <n v="1602908"/>
    <x v="181"/>
    <n v="9926325"/>
    <n v="4598679"/>
    <n v="13803000"/>
    <n v="397932"/>
    <n v="0"/>
    <n v="5327646"/>
    <n v="3876947"/>
    <n v="1000000"/>
    <n v="653716.29093510297"/>
    <n v="28631000"/>
    <n v="991000"/>
    <n v="5266"/>
    <s v="6- pignoración"/>
    <s v="LBZ"/>
    <x v="0"/>
    <n v="4"/>
    <n v="0"/>
    <n v="0"/>
    <n v="7.6356164383561644"/>
    <n v="52.68767123287671"/>
    <n v="1"/>
    <n v="2"/>
    <n v="3"/>
    <n v="2"/>
    <n v="1"/>
    <s v="D"/>
    <n v="0.70109886062340188"/>
    <n v="28.289514666666665"/>
    <n v="3.6532366666666665"/>
    <n v="6.6175499999999996"/>
    <n v="3.0657860000000001"/>
    <n v="0.66066666666666662"/>
    <n v="0.24"/>
    <n v="0.32"/>
    <n v="0.04"/>
    <n v="0.4"/>
    <n v="0.16"/>
    <n v="0.03"/>
    <n v="0.03"/>
    <n v="0.02"/>
    <n v="0.15000000000000002"/>
    <n v="0"/>
    <n v="0.1"/>
    <n v="0"/>
    <n v="0"/>
    <n v="0"/>
    <n v="0"/>
    <n v="0.02"/>
    <n v="0.05"/>
    <n v="0"/>
    <n v="0.5"/>
    <n v="0.1"/>
    <n v="2.1600000000000006"/>
    <s v="3. Medio"/>
    <s v="LBZ"/>
    <x v="1"/>
    <s v="D"/>
    <n v="4598679"/>
    <n v="991000"/>
  </r>
  <r>
    <n v="64428848"/>
    <s v="VERA MEZA MARIA TERESA"/>
    <s v="1. SI"/>
    <s v="6. &gt;$5-$10 MM"/>
    <m/>
    <x v="182"/>
    <n v="8541314"/>
    <n v="2841314"/>
    <n v="11911000"/>
    <n v="560886"/>
    <n v="0"/>
    <n v="5700000"/>
    <n v="3370000"/>
    <n v="4000000"/>
    <n v="414262.16953366838"/>
    <n v="14451000"/>
    <n v="3963000"/>
    <n v="68276"/>
    <s v="6- pignoración"/>
    <s v="LBZ"/>
    <x v="0"/>
    <n v="4"/>
    <n v="0"/>
    <n v="0"/>
    <n v="14.843835616438357"/>
    <n v="57.035616438356165"/>
    <n v="2"/>
    <n v="2"/>
    <n v="2"/>
    <n v="5"/>
    <n v="3"/>
    <s v="E"/>
    <n v="0.16252469492227806"/>
    <n v="4.3937189999999999"/>
    <n v="0.56166666666666665"/>
    <n v="1.4235523333333333"/>
    <n v="0.47355233333333335"/>
    <n v="0.66049999999999998"/>
    <n v="0"/>
    <n v="0.24"/>
    <n v="0.04"/>
    <n v="0"/>
    <n v="0.4"/>
    <n v="0.04"/>
    <n v="0.02"/>
    <n v="0.01"/>
    <n v="0.15000000000000002"/>
    <n v="0.2"/>
    <n v="0.25"/>
    <n v="0"/>
    <n v="0"/>
    <n v="0"/>
    <n v="0"/>
    <n v="0"/>
    <n v="0"/>
    <n v="0"/>
    <n v="0.5"/>
    <n v="0.1"/>
    <n v="1.9500000000000002"/>
    <s v="2. Normal"/>
    <s v="LBZ"/>
    <x v="1"/>
    <s v="E"/>
    <n v="2841314"/>
    <n v="3963000"/>
  </r>
  <r>
    <n v="2224626688"/>
    <s v="MANZANO GARCES FLOR MARIA"/>
    <s v="1. SI"/>
    <s v="5. &gt;$2-$5 MM"/>
    <n v="435086"/>
    <x v="183"/>
    <n v="4605822"/>
    <n v="2605822"/>
    <n v="5380000"/>
    <n v="290100"/>
    <n v="0"/>
    <n v="2000000"/>
    <n v="2260804"/>
    <n v="1000000"/>
    <n v="21999.758760367855"/>
    <n v="989000"/>
    <n v="989000"/>
    <n v="76130"/>
    <s v="6- pignoración"/>
    <s v="LBZ"/>
    <x v="0"/>
    <n v="4"/>
    <n v="0"/>
    <n v="0"/>
    <n v="3.7205479452054795"/>
    <n v="35.016438356164386"/>
    <n v="2"/>
    <n v="0"/>
    <n v="1"/>
    <n v="2"/>
    <n v="3"/>
    <s v="E"/>
    <n v="0.20806650584024525"/>
    <n v="5.2370840000000003"/>
    <n v="1.7972600000000001"/>
    <n v="3.0705480000000001"/>
    <n v="1.7372146666666666"/>
    <n v="0.65933333333333333"/>
    <n v="0"/>
    <n v="0.32"/>
    <n v="0.05"/>
    <n v="0.08"/>
    <n v="0.32"/>
    <n v="0.05"/>
    <n v="0.02"/>
    <n v="0.03"/>
    <n v="0.15000000000000002"/>
    <n v="0.1"/>
    <n v="0.2"/>
    <n v="0"/>
    <n v="0"/>
    <n v="0"/>
    <n v="0"/>
    <n v="0.04"/>
    <n v="0"/>
    <n v="0"/>
    <n v="0.5"/>
    <n v="0.1"/>
    <n v="1.9600000000000002"/>
    <s v="2. Normal"/>
    <s v="LBZ"/>
    <x v="1"/>
    <s v="E"/>
    <n v="2605822"/>
    <n v="989000"/>
  </r>
  <r>
    <n v="2004828862"/>
    <s v="RAMIREZ HERNANDEZ DEIMER JOSE"/>
    <s v="1. SI"/>
    <s v="5. &gt;$2-$5 MM"/>
    <n v="561000"/>
    <x v="184"/>
    <n v="2407595"/>
    <n v="2407595"/>
    <n v="2707000"/>
    <n v="131789"/>
    <n v="0"/>
    <n v="0"/>
    <n v="299816"/>
    <n v="1000000"/>
    <n v="21933.025417313147"/>
    <n v="986000"/>
    <n v="986000"/>
    <n v="23001"/>
    <s v="9- Otras garantías (no admisible)"/>
    <s v="LBZ"/>
    <x v="0"/>
    <n v="4"/>
    <n v="0"/>
    <n v="0"/>
    <n v="0.90136986301369859"/>
    <n v="30.008219178082193"/>
    <n v="1"/>
    <n v="2"/>
    <n v="1"/>
    <n v="2"/>
    <n v="1"/>
    <s v="E"/>
    <n v="0.10248135027820877"/>
    <n v="2.4622739999999999"/>
    <n v="0.57387733333333335"/>
    <n v="1.6050633333333333"/>
    <n v="1.6050633333333333"/>
    <n v="0.65733333333333333"/>
    <n v="0"/>
    <n v="0.32"/>
    <n v="0.04"/>
    <n v="0"/>
    <n v="0.4"/>
    <n v="0.05"/>
    <n v="0.03"/>
    <n v="0.04"/>
    <n v="0.25"/>
    <n v="0.2"/>
    <n v="0.2"/>
    <n v="0"/>
    <n v="0"/>
    <n v="0"/>
    <n v="0"/>
    <n v="0.05"/>
    <n v="0.05"/>
    <n v="0"/>
    <n v="0.5"/>
    <n v="0.1"/>
    <n v="2.23"/>
    <s v="3. Medio"/>
    <s v="LBZ"/>
    <x v="1"/>
    <s v="E"/>
    <n v="2407595"/>
    <n v="986000"/>
  </r>
  <r>
    <n v="2024280642"/>
    <s v="CASTILLO CORTES ERICK ALEXANDER"/>
    <s v="1. SI"/>
    <s v="4. &gt;$1-$2 MM"/>
    <m/>
    <x v="185"/>
    <n v="1154064"/>
    <n v="0"/>
    <n v="2342000"/>
    <n v="164412"/>
    <n v="0"/>
    <n v="1500000"/>
    <n v="1188120"/>
    <n v="1000000"/>
    <n v="21866.292074258439"/>
    <n v="983000"/>
    <n v="983000"/>
    <n v="11001"/>
    <s v="6- pignoración"/>
    <s v="LBZ"/>
    <x v="0"/>
    <n v="4"/>
    <n v="0"/>
    <n v="0"/>
    <n v="3.0684931506849313"/>
    <n v="35.213698630136989"/>
    <n v="1"/>
    <n v="5"/>
    <n v="3"/>
    <n v="2"/>
    <n v="1"/>
    <s v="E"/>
    <n v="0.12418552804950563"/>
    <n v="2.2167893333333333"/>
    <n v="0.79208000000000001"/>
    <n v="0.76937599999999995"/>
    <n v="0"/>
    <n v="0.65533333333333332"/>
    <n v="0"/>
    <n v="0.32"/>
    <n v="0.01"/>
    <n v="0"/>
    <n v="0.4"/>
    <n v="0.03"/>
    <n v="0.03"/>
    <n v="0.03"/>
    <n v="0.15000000000000002"/>
    <n v="0.25"/>
    <n v="0.25"/>
    <n v="0"/>
    <n v="0"/>
    <n v="0"/>
    <n v="0"/>
    <n v="0.04"/>
    <n v="0.05"/>
    <n v="0"/>
    <n v="0.5"/>
    <n v="0.1"/>
    <n v="2.1600000000000006"/>
    <s v="3. Medio"/>
    <s v="LBZ"/>
    <x v="1"/>
    <s v="E"/>
    <n v="0"/>
    <n v="983000"/>
  </r>
  <r>
    <n v="6202882"/>
    <s v="MARTINEZ ACOSTA EDILSON JORGE"/>
    <s v="1. SI"/>
    <s v="7. &gt;$10 MM"/>
    <n v="987"/>
    <x v="186"/>
    <n v="11871786"/>
    <n v="2017765"/>
    <n v="17747000"/>
    <n v="512476"/>
    <n v="0"/>
    <n v="9854021"/>
    <n v="5875559"/>
    <n v="2000000"/>
    <n v="86768.7946301622"/>
    <n v="2442000"/>
    <n v="1910000"/>
    <n v="76520"/>
    <s v="6- pignoración"/>
    <s v="LBZ"/>
    <x v="0"/>
    <n v="4"/>
    <n v="0"/>
    <n v="0"/>
    <n v="7.2493150684931509"/>
    <n v="50.813698630136983"/>
    <n v="1"/>
    <n v="4"/>
    <n v="2"/>
    <n v="3"/>
    <n v="1"/>
    <s v="D"/>
    <n v="0.19974826487672073"/>
    <n v="6.7297816666666668"/>
    <n v="1.9588486666666667"/>
    <n v="3.9572620000000001"/>
    <n v="0.67258833333333334"/>
    <n v="0.63666666666666671"/>
    <n v="0"/>
    <n v="0.32"/>
    <n v="0.02"/>
    <n v="0.08"/>
    <n v="0.32"/>
    <n v="0.04"/>
    <n v="0.03"/>
    <n v="0.02"/>
    <n v="0.15000000000000002"/>
    <n v="0.1"/>
    <n v="0.25"/>
    <n v="0"/>
    <n v="0"/>
    <n v="0"/>
    <n v="0"/>
    <n v="0.02"/>
    <n v="0.05"/>
    <n v="0"/>
    <n v="0.5"/>
    <n v="0.1"/>
    <n v="2"/>
    <s v="3. Medio"/>
    <s v="LBZ"/>
    <x v="1"/>
    <s v="D"/>
    <n v="2017765"/>
    <n v="1910000"/>
  </r>
  <r>
    <n v="26888664"/>
    <s v="TORIJANO ACHINTE JAIME ANDRES"/>
    <s v="1. SI"/>
    <s v="5. &gt;$2-$5 MM"/>
    <m/>
    <x v="187"/>
    <n v="3685053"/>
    <n v="1293699"/>
    <n v="5056000"/>
    <n v="166502"/>
    <n v="0"/>
    <n v="2391354"/>
    <n v="1370545"/>
    <n v="1000000"/>
    <n v="21109.980852971781"/>
    <n v="949000"/>
    <n v="949000"/>
    <n v="76130"/>
    <s v="6- pignoración"/>
    <s v="LBZ"/>
    <x v="0"/>
    <n v="4"/>
    <n v="0"/>
    <n v="0"/>
    <n v="4.6410958904109592"/>
    <n v="49.136986301369866"/>
    <n v="1"/>
    <n v="0"/>
    <n v="1"/>
    <n v="2"/>
    <n v="1"/>
    <s v="E"/>
    <n v="0.12507465390198119"/>
    <n v="4.0030653333333337"/>
    <n v="0.91369666666666671"/>
    <n v="2.4567019999999999"/>
    <n v="0.86246599999999995"/>
    <n v="0.63266666666666671"/>
    <n v="0"/>
    <n v="0.32"/>
    <n v="0.05"/>
    <n v="0"/>
    <n v="0.4"/>
    <n v="0.05"/>
    <n v="0.03"/>
    <n v="0.02"/>
    <n v="0.15000000000000002"/>
    <n v="0.15000000000000002"/>
    <n v="0.25"/>
    <n v="0"/>
    <n v="0"/>
    <n v="0"/>
    <n v="0"/>
    <n v="0.03"/>
    <n v="0.05"/>
    <n v="0"/>
    <n v="0.5"/>
    <n v="0.1"/>
    <n v="2.1"/>
    <s v="3. Medio"/>
    <s v="LBZ"/>
    <x v="1"/>
    <s v="E"/>
    <n v="1293699"/>
    <n v="949000"/>
  </r>
  <r>
    <n v="42006484"/>
    <s v="NIETO BRICENO OLGA PATRICIA"/>
    <s v="1. SI"/>
    <s v="4. &gt;$1-$2 MM"/>
    <n v="856"/>
    <x v="188"/>
    <n v="1068478"/>
    <n v="0"/>
    <n v="4648000"/>
    <n v="177063"/>
    <n v="0"/>
    <n v="3779989"/>
    <n v="3578947"/>
    <n v="1000000"/>
    <n v="36290.388652963287"/>
    <n v="925000"/>
    <n v="925000"/>
    <n v="63001"/>
    <s v="6- pignoración"/>
    <s v="LBZ"/>
    <x v="0"/>
    <n v="4"/>
    <n v="0"/>
    <n v="0"/>
    <n v="8.24931506849315"/>
    <n v="56.720547945205482"/>
    <n v="2"/>
    <n v="2"/>
    <n v="2"/>
    <n v="2"/>
    <n v="3"/>
    <s v="E"/>
    <n v="0.14223559243530884"/>
    <n v="3.71495"/>
    <n v="2.3865353333333332"/>
    <n v="0.71231866666666666"/>
    <n v="0"/>
    <n v="0.6166666666666667"/>
    <n v="0"/>
    <n v="0.32"/>
    <n v="0.04"/>
    <n v="0"/>
    <n v="0.24"/>
    <n v="0.04"/>
    <n v="0.02"/>
    <n v="0.01"/>
    <n v="0.15000000000000002"/>
    <n v="0.25"/>
    <n v="0.25"/>
    <n v="0"/>
    <n v="0"/>
    <n v="0"/>
    <n v="0"/>
    <n v="0.01"/>
    <n v="0"/>
    <n v="0"/>
    <n v="0.5"/>
    <n v="0.1"/>
    <n v="1.9300000000000002"/>
    <s v="2. Normal"/>
    <s v="LBZ"/>
    <x v="1"/>
    <s v="E"/>
    <n v="0"/>
    <n v="925000"/>
  </r>
  <r>
    <n v="2224826482"/>
    <s v="CARABALI VASQUEZ GERARDO"/>
    <s v="1. SI"/>
    <s v="5. &gt;$2-$5 MM"/>
    <n v="210552"/>
    <x v="189"/>
    <n v="2736368"/>
    <n v="1948583"/>
    <n v="3790000"/>
    <n v="190383"/>
    <n v="0"/>
    <n v="787785"/>
    <n v="1053877"/>
    <n v="1000000"/>
    <n v="20264.691840945517"/>
    <n v="911000"/>
    <n v="911000"/>
    <n v="76001"/>
    <s v="6- pignoración"/>
    <s v="LBZ"/>
    <x v="0"/>
    <n v="4"/>
    <n v="0"/>
    <n v="0"/>
    <n v="3.4684931506849317"/>
    <n v="35.734246575342468"/>
    <n v="1"/>
    <n v="4"/>
    <n v="2"/>
    <n v="2"/>
    <n v="3"/>
    <s v="E"/>
    <n v="0.14043179456063035"/>
    <n v="3.1341633333333334"/>
    <n v="0.84295266666666668"/>
    <n v="1.8242453333333333"/>
    <n v="1.2990553333333332"/>
    <n v="0.60733333333333328"/>
    <n v="0"/>
    <n v="0.32"/>
    <n v="0.02"/>
    <n v="0"/>
    <n v="0.4"/>
    <n v="0.04"/>
    <n v="0.02"/>
    <n v="0.03"/>
    <n v="0.15000000000000002"/>
    <n v="0.2"/>
    <n v="0.2"/>
    <n v="0"/>
    <n v="0"/>
    <n v="0"/>
    <n v="0"/>
    <n v="0.04"/>
    <n v="0.05"/>
    <n v="0"/>
    <n v="0.5"/>
    <n v="0.1"/>
    <n v="2.0700000000000003"/>
    <s v="3. Medio"/>
    <s v="LBZ"/>
    <x v="1"/>
    <s v="E"/>
    <n v="1948583"/>
    <n v="911000"/>
  </r>
  <r>
    <n v="6426802"/>
    <s v="PILALONGA CUARAN CARLOS ENRIQUE"/>
    <s v="1. SI"/>
    <s v="5. &gt;$2-$5 MM"/>
    <m/>
    <x v="190"/>
    <n v="3834706"/>
    <n v="734706"/>
    <n v="8250000"/>
    <n v="312506"/>
    <n v="0"/>
    <n v="3100000"/>
    <n v="4416051"/>
    <n v="1000000"/>
    <n v="35584.197306202921"/>
    <n v="907000"/>
    <n v="907000"/>
    <n v="76306"/>
    <s v="6- pignoración"/>
    <s v="LBZ"/>
    <x v="0"/>
    <n v="4"/>
    <n v="0"/>
    <n v="0"/>
    <n v="8.632876712328768"/>
    <n v="54.893150684931506"/>
    <n v="1"/>
    <n v="0"/>
    <n v="2"/>
    <n v="2"/>
    <n v="1"/>
    <s v="E"/>
    <n v="0.2320601315374686"/>
    <n v="6.1051713333333337"/>
    <n v="2.9440339999999998"/>
    <n v="2.5564706666666668"/>
    <n v="0.48980400000000002"/>
    <n v="0.60466666666666669"/>
    <n v="0"/>
    <n v="0.32"/>
    <n v="0.05"/>
    <n v="0.08"/>
    <n v="0.24"/>
    <n v="0.04"/>
    <n v="0.03"/>
    <n v="0.02"/>
    <n v="0.15000000000000002"/>
    <n v="0.15000000000000002"/>
    <n v="0.25"/>
    <n v="0"/>
    <n v="0"/>
    <n v="0"/>
    <n v="0"/>
    <n v="0.01"/>
    <n v="0.05"/>
    <n v="0"/>
    <n v="0.5"/>
    <n v="0.1"/>
    <n v="1.9900000000000002"/>
    <s v="2. Normal"/>
    <s v="LBZ"/>
    <x v="1"/>
    <s v="E"/>
    <n v="734706"/>
    <n v="907000"/>
  </r>
  <r>
    <n v="2044026642"/>
    <s v="VARGAS VILLADIEGO LIDYS YOHANA"/>
    <s v="1. SI"/>
    <s v="5. &gt;$2-$5 MM"/>
    <m/>
    <x v="55"/>
    <n v="3436380"/>
    <n v="3436380"/>
    <n v="5000000"/>
    <n v="160937"/>
    <n v="0"/>
    <n v="0"/>
    <n v="1563620"/>
    <n v="1000000"/>
    <n v="86313.011721146468"/>
    <n v="2588000"/>
    <n v="896000"/>
    <n v="13052"/>
    <s v="9- Otras garantías (no admisible)"/>
    <s v="LBZ"/>
    <x v="0"/>
    <n v="4"/>
    <n v="0"/>
    <n v="0"/>
    <n v="4.065753424657534"/>
    <n v="28.142465753424659"/>
    <n v="2"/>
    <n v="2"/>
    <n v="1"/>
    <n v="2"/>
    <n v="3"/>
    <s v="C"/>
    <n v="0.16483334114743098"/>
    <n v="5.0586666666666664"/>
    <n v="1.0424133333333334"/>
    <n v="2.2909199999999998"/>
    <n v="2.2909199999999998"/>
    <n v="0.59733333333333338"/>
    <n v="0"/>
    <n v="0.32"/>
    <n v="0.04"/>
    <n v="0.08"/>
    <n v="0.32"/>
    <n v="0.05"/>
    <n v="0.02"/>
    <n v="0.04"/>
    <n v="0.25"/>
    <n v="0.15000000000000002"/>
    <n v="0.15000000000000002"/>
    <n v="0"/>
    <n v="0"/>
    <n v="0"/>
    <n v="0"/>
    <n v="0.03"/>
    <n v="0"/>
    <n v="0"/>
    <n v="0.30000000000000004"/>
    <n v="0.1"/>
    <n v="1.85"/>
    <s v="2. Normal"/>
    <s v="LBZ"/>
    <x v="1"/>
    <s v="C"/>
    <n v="3436380"/>
    <n v="896000"/>
  </r>
  <r>
    <n v="8048264"/>
    <s v="VALENZUELA ESCALLON JAINER DE JESUS"/>
    <s v="1. SI"/>
    <s v="5. &gt;$2-$5 MM"/>
    <m/>
    <x v="191"/>
    <n v="2028611"/>
    <n v="728611"/>
    <n v="3275000"/>
    <n v="157319"/>
    <n v="0"/>
    <n v="1300000"/>
    <n v="1246120"/>
    <n v="1000000"/>
    <n v="37176.634208376476"/>
    <n v="1138000"/>
    <n v="862000"/>
    <n v="13052"/>
    <s v="6- pignoración"/>
    <s v="LBZ"/>
    <x v="0"/>
    <n v="4"/>
    <n v="0"/>
    <n v="0"/>
    <n v="3.3205479452054796"/>
    <n v="38.449315068493149"/>
    <n v="1"/>
    <n v="2"/>
    <n v="1"/>
    <n v="2"/>
    <n v="3"/>
    <s v="E"/>
    <n v="0.12966375613891765"/>
    <n v="2.9418206666666666"/>
    <n v="0.83074666666666663"/>
    <n v="1.3524073333333333"/>
    <n v="0.48574066666666665"/>
    <n v="0.57466666666666666"/>
    <n v="0"/>
    <n v="0.32"/>
    <n v="0.04"/>
    <n v="0"/>
    <n v="0.4"/>
    <n v="0.05"/>
    <n v="0.02"/>
    <n v="0.03"/>
    <n v="0.15000000000000002"/>
    <n v="0.2"/>
    <n v="0.25"/>
    <n v="0"/>
    <n v="0"/>
    <n v="0"/>
    <n v="0"/>
    <n v="0.04"/>
    <n v="0.05"/>
    <n v="0"/>
    <n v="0.5"/>
    <n v="0.1"/>
    <n v="2.1500000000000004"/>
    <s v="3. Medio"/>
    <s v="LBZ"/>
    <x v="1"/>
    <s v="E"/>
    <n v="728611"/>
    <n v="862000"/>
  </r>
  <r>
    <n v="84462206"/>
    <s v="FLOREZ RODRIGUEZ EDINSON"/>
    <s v="1. SI"/>
    <s v="4. &gt;$1-$2 MM"/>
    <m/>
    <x v="192"/>
    <n v="1835790"/>
    <n v="1835790"/>
    <n v="6025000"/>
    <n v="173216"/>
    <n v="0"/>
    <n v="0"/>
    <n v="4188770"/>
    <n v="1000000"/>
    <n v="39165.457916028688"/>
    <n v="1110000"/>
    <n v="852000"/>
    <n v="13838"/>
    <s v="9- Otras garantías (no admisible)"/>
    <s v="LBZ"/>
    <x v="0"/>
    <n v="4"/>
    <n v="0"/>
    <n v="0"/>
    <n v="8.4657534246575334"/>
    <n v="46.923287671232877"/>
    <n v="1"/>
    <n v="2"/>
    <n v="1"/>
    <n v="2"/>
    <n v="2"/>
    <s v="E"/>
    <n v="0.1415876386106858"/>
    <n v="4.7563733333333333"/>
    <n v="2.7925133333333334"/>
    <n v="1.2238599999999999"/>
    <n v="1.2238599999999999"/>
    <n v="0.56799999999999995"/>
    <n v="0"/>
    <n v="0.32"/>
    <n v="0.04"/>
    <n v="0"/>
    <n v="0.24"/>
    <n v="0.05"/>
    <n v="0.01"/>
    <n v="0.02"/>
    <n v="0.25"/>
    <n v="0.2"/>
    <n v="0.2"/>
    <n v="0"/>
    <n v="0"/>
    <n v="0"/>
    <n v="0"/>
    <n v="0.01"/>
    <n v="0.05"/>
    <n v="0"/>
    <n v="0.5"/>
    <n v="0.1"/>
    <n v="1.9900000000000002"/>
    <s v="2. Normal"/>
    <s v="LBZ"/>
    <x v="1"/>
    <s v="E"/>
    <n v="1835790"/>
    <n v="852000"/>
  </r>
  <r>
    <n v="4288406"/>
    <s v="CEBALLOS SOLANO WILLIAM"/>
    <s v="1. SI"/>
    <s v="5. &gt;$2-$5 MM"/>
    <n v="21067"/>
    <x v="193"/>
    <n v="2041857"/>
    <n v="0"/>
    <n v="7165000"/>
    <n v="293928"/>
    <n v="0"/>
    <n v="5022877"/>
    <n v="5123567"/>
    <n v="1000000"/>
    <n v="32955.596182150446"/>
    <n v="840000"/>
    <n v="840000"/>
    <n v="76130"/>
    <s v="6- pignoración"/>
    <s v="LBZ"/>
    <x v="0"/>
    <n v="4"/>
    <n v="0"/>
    <n v="0"/>
    <n v="9.4657534246575334"/>
    <n v="49.967123287671235"/>
    <n v="1"/>
    <n v="2"/>
    <n v="2"/>
    <n v="2"/>
    <n v="1"/>
    <s v="E"/>
    <n v="0.21792239745476694"/>
    <n v="5.3369493333333331"/>
    <n v="3.4297559999999998"/>
    <n v="1.3612379999999999"/>
    <n v="0"/>
    <n v="0.56000000000000005"/>
    <n v="0"/>
    <n v="0.32"/>
    <n v="0.04"/>
    <n v="0.08"/>
    <n v="0.16"/>
    <n v="0.04"/>
    <n v="0.03"/>
    <n v="0.02"/>
    <n v="0.15000000000000002"/>
    <n v="0.2"/>
    <n v="0.25"/>
    <n v="0"/>
    <n v="0"/>
    <n v="0"/>
    <n v="0"/>
    <n v="0.01"/>
    <n v="0.05"/>
    <n v="0"/>
    <n v="0.5"/>
    <n v="0.1"/>
    <n v="1.9500000000000002"/>
    <s v="2. Normal"/>
    <s v="LBZ"/>
    <x v="1"/>
    <s v="E"/>
    <n v="0"/>
    <n v="840000"/>
  </r>
  <r>
    <n v="2464448"/>
    <s v="DIAZ MELENDEZ JULIO CESAR"/>
    <s v="1. SI"/>
    <s v="4. &gt;$1-$2 MM"/>
    <m/>
    <x v="194"/>
    <n v="1735832"/>
    <n v="435832"/>
    <n v="2626000"/>
    <n v="164789"/>
    <n v="0"/>
    <n v="1300000"/>
    <n v="890620"/>
    <n v="1000000"/>
    <n v="30028.998821211775"/>
    <n v="834000"/>
    <n v="834000"/>
    <n v="68255"/>
    <s v="6- pignoración"/>
    <s v="LBZ"/>
    <x v="0"/>
    <n v="4"/>
    <n v="0"/>
    <n v="0"/>
    <n v="2.2821917808219179"/>
    <n v="48.279452054794518"/>
    <n v="1"/>
    <n v="2"/>
    <n v="1"/>
    <n v="2"/>
    <n v="2"/>
    <s v="E"/>
    <n v="0.12987866588080785"/>
    <n v="2.3069679999999999"/>
    <n v="0.59374666666666664"/>
    <n v="1.1572213333333334"/>
    <n v="0.29055466666666668"/>
    <n v="0.55600000000000005"/>
    <n v="0"/>
    <n v="0.32"/>
    <n v="0.04"/>
    <n v="0"/>
    <n v="0.4"/>
    <n v="0.05"/>
    <n v="0.01"/>
    <n v="0.02"/>
    <n v="0.15000000000000002"/>
    <n v="0.2"/>
    <n v="0.25"/>
    <n v="0"/>
    <n v="0"/>
    <n v="0"/>
    <n v="0"/>
    <n v="0.04"/>
    <n v="0.05"/>
    <n v="0"/>
    <n v="0.5"/>
    <n v="0.1"/>
    <n v="2.1300000000000003"/>
    <s v="3. Medio"/>
    <s v="LBZ"/>
    <x v="1"/>
    <s v="E"/>
    <n v="435832"/>
    <n v="834000"/>
  </r>
  <r>
    <n v="2224884422"/>
    <s v="RIVAS MOSQUERA CARLOS ALBERTO"/>
    <s v="1. SI"/>
    <s v="4. &gt;$1-$2 MM"/>
    <n v="117013"/>
    <x v="195"/>
    <n v="1365013"/>
    <n v="0"/>
    <n v="2455000"/>
    <n v="148039"/>
    <n v="0"/>
    <n v="1695623"/>
    <n v="1089737"/>
    <n v="1000000"/>
    <n v="32602.500508770263"/>
    <n v="831000"/>
    <n v="831000"/>
    <n v="76130"/>
    <s v="6- pignoración"/>
    <s v="LBZ"/>
    <x v="0"/>
    <n v="4"/>
    <n v="0"/>
    <n v="0"/>
    <n v="3.5616438356164384"/>
    <n v="32.575342465753423"/>
    <n v="1"/>
    <n v="2"/>
    <n v="2"/>
    <n v="2"/>
    <n v="1"/>
    <s v="C"/>
    <n v="0.12042766700584684"/>
    <n v="2.1905000000000001"/>
    <n v="0.80449999999999999"/>
    <n v="0.91000866666666669"/>
    <n v="0"/>
    <n v="0.55400000000000005"/>
    <n v="0"/>
    <n v="0.32"/>
    <n v="0.04"/>
    <n v="0"/>
    <n v="0.4"/>
    <n v="0.04"/>
    <n v="0.03"/>
    <n v="0.04"/>
    <n v="0.15000000000000002"/>
    <n v="0.25"/>
    <n v="0.25"/>
    <n v="0"/>
    <n v="0"/>
    <n v="0"/>
    <n v="0"/>
    <n v="0.04"/>
    <n v="0.05"/>
    <n v="0"/>
    <n v="0.30000000000000004"/>
    <n v="0.1"/>
    <n v="2.0100000000000002"/>
    <s v="3. Medio"/>
    <s v="LBZ"/>
    <x v="1"/>
    <s v="C"/>
    <n v="0"/>
    <n v="831000"/>
  </r>
  <r>
    <n v="2026684820"/>
    <s v="DIAZ GALVIS JOSE ANIBAL"/>
    <s v="1. SI"/>
    <s v="6. &gt;$5-$10 MM"/>
    <n v="2210456"/>
    <x v="196"/>
    <n v="9547146"/>
    <n v="4729146"/>
    <n v="11445000"/>
    <n v="338410"/>
    <n v="0"/>
    <n v="4818000"/>
    <n v="1898207"/>
    <n v="1000000"/>
    <n v="35231.101632822734"/>
    <n v="898000"/>
    <n v="798000"/>
    <n v="11001"/>
    <s v="6- pignoración"/>
    <s v="LBZ"/>
    <x v="0"/>
    <n v="4"/>
    <n v="0"/>
    <n v="0"/>
    <n v="3.0630136986301371"/>
    <n v="26.117808219178084"/>
    <n v="1"/>
    <n v="0"/>
    <n v="1"/>
    <n v="2"/>
    <n v="1"/>
    <s v="C"/>
    <n v="0.24909406775521514"/>
    <n v="8.2289019999999997"/>
    <n v="2.7391086666666666"/>
    <n v="6.3647640000000001"/>
    <n v="3.1527639999999999"/>
    <n v="0.53200000000000003"/>
    <n v="0"/>
    <n v="0.32"/>
    <n v="0.05"/>
    <n v="0.08"/>
    <n v="0.24"/>
    <n v="0.05"/>
    <n v="0.03"/>
    <n v="0.04"/>
    <n v="0.15000000000000002"/>
    <n v="0"/>
    <n v="0.1"/>
    <n v="0"/>
    <n v="0"/>
    <n v="0"/>
    <n v="0"/>
    <n v="0.04"/>
    <n v="0.05"/>
    <n v="0"/>
    <n v="0.30000000000000004"/>
    <n v="0.1"/>
    <n v="1.5500000000000003"/>
    <s v="2. Normal"/>
    <s v="LBZ"/>
    <x v="1"/>
    <s v="C"/>
    <n v="4729146"/>
    <n v="798000"/>
  </r>
  <r>
    <n v="2082406466"/>
    <s v="PABON MARIN YENIS LUCIA"/>
    <s v="1. SI"/>
    <s v="5. &gt;$2-$5 MM"/>
    <m/>
    <x v="197"/>
    <n v="2800372"/>
    <n v="580764"/>
    <n v="4060000"/>
    <n v="255431"/>
    <n v="0"/>
    <n v="2219608"/>
    <n v="1259595"/>
    <n v="1000000"/>
    <n v="81565.100550822346"/>
    <n v="2079000"/>
    <n v="771000"/>
    <n v="8001"/>
    <s v="6- pignoración"/>
    <s v="LBZ"/>
    <x v="0"/>
    <n v="4"/>
    <n v="0"/>
    <n v="0"/>
    <n v="4.2575342465753421"/>
    <n v="33.115068493150687"/>
    <n v="2"/>
    <n v="0"/>
    <n v="1"/>
    <n v="2"/>
    <n v="3"/>
    <s v="D"/>
    <n v="0.22466406703388156"/>
    <n v="4.0926446666666667"/>
    <n v="0.83972999999999998"/>
    <n v="1.8669146666666667"/>
    <n v="0.38717600000000002"/>
    <n v="0.51400000000000001"/>
    <n v="0"/>
    <n v="0.32"/>
    <n v="0.05"/>
    <n v="0"/>
    <n v="0.4"/>
    <n v="0.05"/>
    <n v="0.02"/>
    <n v="0.04"/>
    <n v="0.15000000000000002"/>
    <n v="0.2"/>
    <n v="0.25"/>
    <n v="0"/>
    <n v="0"/>
    <n v="0"/>
    <n v="0"/>
    <n v="0.03"/>
    <n v="0"/>
    <n v="0"/>
    <n v="0.5"/>
    <n v="0.1"/>
    <n v="2.1100000000000003"/>
    <s v="3. Medio"/>
    <s v="LBZ"/>
    <x v="1"/>
    <s v="D"/>
    <n v="580764"/>
    <n v="771000"/>
  </r>
  <r>
    <n v="2224620848"/>
    <s v="CARABALI RODRIGUEZ LUZ EDITH"/>
    <s v="1. SI"/>
    <s v="5. &gt;$2-$5 MM"/>
    <n v="366408"/>
    <x v="198"/>
    <n v="2040293"/>
    <n v="2040293"/>
    <n v="2855000"/>
    <n v="120454"/>
    <n v="0"/>
    <n v="0"/>
    <n v="814576"/>
    <n v="1000000"/>
    <n v="543730.19419365574"/>
    <n v="40639000"/>
    <n v="757000"/>
    <n v="76130"/>
    <s v="9- Otras garantías (no admisible)"/>
    <s v="LBZ"/>
    <x v="0"/>
    <n v="4"/>
    <n v="0"/>
    <n v="0"/>
    <n v="2.6493150684931508"/>
    <n v="32.747945205479454"/>
    <n v="2"/>
    <n v="2"/>
    <n v="3"/>
    <n v="2"/>
    <n v="1"/>
    <s v="E"/>
    <n v="0.44278946279577047"/>
    <n v="28.995912666666666"/>
    <n v="0.78732266666666662"/>
    <n v="1.3601953333333334"/>
    <n v="1.3601953333333334"/>
    <n v="0.50466666666666671"/>
    <n v="0"/>
    <n v="0.32"/>
    <n v="0.04"/>
    <n v="0.4"/>
    <n v="0.4"/>
    <n v="0.03"/>
    <n v="0.03"/>
    <n v="0.04"/>
    <n v="0.25"/>
    <n v="0.2"/>
    <n v="0.2"/>
    <n v="0"/>
    <n v="0"/>
    <n v="0"/>
    <n v="0"/>
    <n v="0.04"/>
    <n v="0"/>
    <n v="0"/>
    <n v="0.5"/>
    <n v="0.1"/>
    <n v="2.5500000000000003"/>
    <s v="4. Alto"/>
    <s v="LBZ"/>
    <x v="0"/>
    <s v="E"/>
    <n v="2040293"/>
    <n v="757000"/>
  </r>
  <r>
    <n v="2006846042"/>
    <s v="GONZALEZ LOPEZ ANLLY KATHERINE"/>
    <s v="1. SI"/>
    <s v="5. &gt;$2-$5 MM"/>
    <n v="900760"/>
    <x v="199"/>
    <n v="2414944"/>
    <n v="2414944"/>
    <n v="3291000"/>
    <n v="135102"/>
    <n v="0"/>
    <n v="0"/>
    <n v="876120"/>
    <n v="1000000"/>
    <n v="124350.98952877161"/>
    <n v="5022000"/>
    <n v="744000"/>
    <n v="68276"/>
    <s v="9- Otras garantías (no admisible)"/>
    <s v="LBZ"/>
    <x v="0"/>
    <n v="4"/>
    <n v="0"/>
    <n v="0"/>
    <n v="3.3671232876712329"/>
    <n v="24.019178082191782"/>
    <n v="2"/>
    <n v="2"/>
    <n v="1"/>
    <n v="2"/>
    <n v="1"/>
    <s v="C"/>
    <n v="0.17296865968584774"/>
    <n v="5.5420426666666662"/>
    <n v="1.1845866666666667"/>
    <n v="1.6099626666666667"/>
    <n v="1.6099626666666667"/>
    <n v="0.496"/>
    <n v="0"/>
    <n v="0.32"/>
    <n v="0.04"/>
    <n v="0.08"/>
    <n v="0.32"/>
    <n v="0.05"/>
    <n v="0.03"/>
    <n v="0.05"/>
    <n v="0.25"/>
    <n v="0.2"/>
    <n v="0.2"/>
    <n v="0"/>
    <n v="0"/>
    <n v="0"/>
    <n v="0"/>
    <n v="0.04"/>
    <n v="0"/>
    <n v="0"/>
    <n v="0.30000000000000004"/>
    <n v="0"/>
    <n v="1.8800000000000001"/>
    <s v="2. Normal"/>
    <s v="LBZ"/>
    <x v="1"/>
    <s v="C"/>
    <n v="2414944"/>
    <n v="744000"/>
  </r>
  <r>
    <n v="2224642242"/>
    <s v="MONTILLA BARRERA CRISTIAN CAMILO"/>
    <s v="1. SI"/>
    <s v="5. &gt;$2-$5 MM"/>
    <n v="48808"/>
    <x v="200"/>
    <n v="4227218"/>
    <n v="0"/>
    <n v="7249000"/>
    <n v="270269"/>
    <n v="0"/>
    <n v="5695808"/>
    <n v="3021673"/>
    <n v="1000000"/>
    <n v="92136.502310863158"/>
    <n v="4142000"/>
    <n v="719000"/>
    <n v="76130"/>
    <s v="6- pignoración"/>
    <s v="LBZ"/>
    <x v="0"/>
    <n v="4"/>
    <n v="0"/>
    <n v="0"/>
    <n v="5.3835616438356162"/>
    <n v="26.701369863013699"/>
    <n v="1"/>
    <n v="0"/>
    <n v="1"/>
    <n v="2"/>
    <n v="1"/>
    <s v="C"/>
    <n v="0.24160366820724211"/>
    <n v="7.5939273333333333"/>
    <n v="2.0469873333333335"/>
    <n v="2.8181453333333333"/>
    <n v="0"/>
    <n v="0.47933333333333333"/>
    <n v="0"/>
    <n v="0.32"/>
    <n v="0.05"/>
    <n v="0.08"/>
    <n v="0.24"/>
    <n v="0.05"/>
    <n v="0.03"/>
    <n v="0.04"/>
    <n v="0.15000000000000002"/>
    <n v="0.15000000000000002"/>
    <n v="0.25"/>
    <n v="0"/>
    <n v="0"/>
    <n v="0"/>
    <n v="0"/>
    <n v="0.03"/>
    <n v="0.05"/>
    <n v="0"/>
    <n v="0.30000000000000004"/>
    <n v="0"/>
    <n v="1.7400000000000002"/>
    <s v="2. Normal"/>
    <s v="LBZ"/>
    <x v="1"/>
    <s v="C"/>
    <n v="0"/>
    <n v="719000"/>
  </r>
  <r>
    <n v="2228064668"/>
    <s v="ESCOBAR BUSTOS IVANA ANDREINA"/>
    <s v="1. SI"/>
    <s v="5. &gt;$2-$5 MM"/>
    <m/>
    <x v="201"/>
    <n v="2134320"/>
    <n v="934320"/>
    <n v="3883000"/>
    <n v="191963"/>
    <n v="0"/>
    <n v="1200000"/>
    <n v="1748429"/>
    <n v="2000000"/>
    <n v="54259.035142754838"/>
    <n v="1383000"/>
    <n v="1383000"/>
    <n v="68276"/>
    <s v="6- pignoración"/>
    <s v="LBZ"/>
    <x v="0"/>
    <n v="4"/>
    <n v="0"/>
    <n v="0"/>
    <n v="2.7424657534246575"/>
    <n v="31.145205479452056"/>
    <n v="2"/>
    <n v="5"/>
    <n v="2"/>
    <n v="3"/>
    <n v="1"/>
    <s v="E"/>
    <n v="8.2074011714251618E-2"/>
    <n v="1.7552496666666666"/>
    <n v="0.58280966666666667"/>
    <n v="0.71143999999999996"/>
    <n v="0.31143999999999999"/>
    <n v="0.46100000000000002"/>
    <n v="0"/>
    <n v="0.32"/>
    <n v="0.01"/>
    <n v="0"/>
    <n v="0.4"/>
    <n v="0.04"/>
    <n v="0.03"/>
    <n v="0.04"/>
    <n v="0.15000000000000002"/>
    <n v="0.25"/>
    <n v="0.25"/>
    <n v="0"/>
    <n v="0"/>
    <n v="0"/>
    <n v="0"/>
    <n v="0.04"/>
    <n v="0"/>
    <n v="0"/>
    <n v="0.5"/>
    <n v="0"/>
    <n v="2.0300000000000002"/>
    <s v="3. Medio"/>
    <s v="LBZ"/>
    <x v="1"/>
    <s v="E"/>
    <n v="934320"/>
    <n v="1383000"/>
  </r>
  <r>
    <n v="2224644048"/>
    <s v="ALVAREZ SATIZABAL JHON JAIRO"/>
    <s v="1. SI"/>
    <s v="5. &gt;$2-$5 MM"/>
    <n v="276736"/>
    <x v="202"/>
    <n v="3224268"/>
    <n v="324268"/>
    <n v="4503000"/>
    <n v="284088"/>
    <n v="0"/>
    <n v="2900000"/>
    <n v="1279101"/>
    <n v="1000000"/>
    <n v="217432.87126616208"/>
    <n v="8232000"/>
    <n v="690000"/>
    <n v="76130"/>
    <s v="6- pignoración"/>
    <s v="LBZ"/>
    <x v="0"/>
    <n v="4"/>
    <n v="0"/>
    <n v="0"/>
    <n v="1.8"/>
    <n v="25.942465753424656"/>
    <n v="1"/>
    <n v="2"/>
    <n v="1"/>
    <n v="2"/>
    <n v="1"/>
    <s v="E"/>
    <n v="0.33434724751077471"/>
    <n v="8.4902460000000008"/>
    <n v="1.0372246666666667"/>
    <n v="2.1495120000000001"/>
    <n v="0.21617866666666666"/>
    <n v="0.46"/>
    <n v="0"/>
    <n v="0.32"/>
    <n v="0.04"/>
    <n v="0.08"/>
    <n v="0.32"/>
    <n v="0.05"/>
    <n v="0.03"/>
    <n v="0.04"/>
    <n v="0.15000000000000002"/>
    <n v="0.15000000000000002"/>
    <n v="0.25"/>
    <n v="0"/>
    <n v="0"/>
    <n v="0"/>
    <n v="0"/>
    <n v="0.05"/>
    <n v="0.05"/>
    <n v="0"/>
    <n v="0.5"/>
    <n v="0"/>
    <n v="2.0300000000000002"/>
    <s v="3. Medio"/>
    <s v="LBZ"/>
    <x v="1"/>
    <s v="E"/>
    <n v="324268"/>
    <n v="690000"/>
  </r>
  <r>
    <n v="2048402864"/>
    <s v="BARRIOS GUERRERO VADEL"/>
    <s v="1. SI"/>
    <s v="5. &gt;$2-$5 MM"/>
    <m/>
    <x v="203"/>
    <n v="2069499"/>
    <n v="2069499"/>
    <n v="3956000"/>
    <n v="143758"/>
    <n v="0"/>
    <n v="0"/>
    <n v="1886820"/>
    <n v="1000000"/>
    <n v="237821.43771516116"/>
    <n v="9632000"/>
    <n v="682000"/>
    <n v="13052"/>
    <s v="9- Otras garantías (no admisible)"/>
    <s v="LBZ"/>
    <x v="0"/>
    <n v="4"/>
    <n v="0"/>
    <n v="0"/>
    <n v="4.9890410958904106"/>
    <n v="35.887671232876713"/>
    <n v="1"/>
    <n v="2"/>
    <n v="1"/>
    <n v="2"/>
    <n v="3"/>
    <s v="D"/>
    <n v="0.25438629181010741"/>
    <n v="9.0588793333333335"/>
    <n v="1.2578800000000001"/>
    <n v="1.3796660000000001"/>
    <n v="1.3796660000000001"/>
    <n v="0.45466666666666666"/>
    <n v="0"/>
    <n v="0.32"/>
    <n v="0.04"/>
    <n v="0.08"/>
    <n v="0.32"/>
    <n v="0.05"/>
    <n v="0.02"/>
    <n v="0.03"/>
    <n v="0.25"/>
    <n v="0.2"/>
    <n v="0.2"/>
    <n v="0"/>
    <n v="0"/>
    <n v="0"/>
    <n v="0"/>
    <n v="0.03"/>
    <n v="0.05"/>
    <n v="0"/>
    <n v="0.5"/>
    <n v="0"/>
    <n v="2.09"/>
    <s v="3. Medio"/>
    <s v="LBZ"/>
    <x v="1"/>
    <s v="D"/>
    <n v="2069499"/>
    <n v="682000"/>
  </r>
  <r>
    <n v="2220688224"/>
    <s v="VARGAS VIVIESCA CLAUDIA YANNETH"/>
    <s v="1. SI"/>
    <s v="5. &gt;$2-$5 MM"/>
    <n v="206334"/>
    <x v="130"/>
    <n v="3294804"/>
    <n v="3294804"/>
    <n v="4816000"/>
    <n v="161398"/>
    <n v="0"/>
    <n v="0"/>
    <n v="1521120"/>
    <n v="1000000"/>
    <n v="24376.057796115558"/>
    <n v="677000"/>
    <n v="677000"/>
    <n v="68895"/>
    <s v="9- Otras garantías (no admisible)"/>
    <s v="LBZ"/>
    <x v="0"/>
    <n v="4"/>
    <n v="0"/>
    <n v="0"/>
    <n v="3.8191780821917809"/>
    <n v="34.668493150684931"/>
    <n v="2"/>
    <n v="2"/>
    <n v="1"/>
    <n v="2"/>
    <n v="3"/>
    <s v="E"/>
    <n v="0.12384937186407703"/>
    <n v="3.6619493333333333"/>
    <n v="1.1516360000000001"/>
    <n v="2.196536"/>
    <n v="2.196536"/>
    <n v="0.45133333333333331"/>
    <n v="0"/>
    <n v="0.32"/>
    <n v="0.04"/>
    <n v="0"/>
    <n v="0.32"/>
    <n v="0.05"/>
    <n v="0.02"/>
    <n v="0.04"/>
    <n v="0.25"/>
    <n v="0.15000000000000002"/>
    <n v="0.15000000000000002"/>
    <n v="0"/>
    <n v="0"/>
    <n v="0"/>
    <n v="0"/>
    <n v="0.04"/>
    <n v="0"/>
    <n v="0"/>
    <n v="0.5"/>
    <n v="0"/>
    <n v="1.88"/>
    <s v="2. Normal"/>
    <s v="LBZ"/>
    <x v="1"/>
    <s v="E"/>
    <n v="3294804"/>
    <n v="677000"/>
  </r>
  <r>
    <n v="2044028224"/>
    <s v="BLANCO PADILLA ERVIN RAFAEL"/>
    <s v="1. SI"/>
    <s v="4. &gt;$1-$2 MM"/>
    <m/>
    <x v="204"/>
    <n v="1254135"/>
    <n v="1254135"/>
    <n v="2968000"/>
    <n v="197385"/>
    <n v="0"/>
    <n v="0"/>
    <n v="1713620"/>
    <n v="2000000"/>
    <n v="84573.390097996555"/>
    <n v="3802000"/>
    <n v="1340000"/>
    <n v="13052"/>
    <s v="9- Otras garantías (no admisible)"/>
    <s v="LBZ"/>
    <x v="0"/>
    <n v="4"/>
    <n v="0"/>
    <n v="0"/>
    <n v="4.4904109589041097"/>
    <n v="30.978082191780821"/>
    <n v="1"/>
    <n v="4"/>
    <n v="1"/>
    <n v="3"/>
    <n v="3"/>
    <s v="E"/>
    <n v="9.3986130032665524E-2"/>
    <n v="2.2565849999999998"/>
    <n v="0.57120666666666664"/>
    <n v="0.418045"/>
    <n v="0.418045"/>
    <n v="0.44666666666666666"/>
    <n v="0"/>
    <n v="0.32"/>
    <n v="0.02"/>
    <n v="0"/>
    <n v="0.4"/>
    <n v="0.05"/>
    <n v="0.02"/>
    <n v="0.04"/>
    <n v="0.25"/>
    <n v="0.25"/>
    <n v="0.25"/>
    <n v="0"/>
    <n v="0"/>
    <n v="0"/>
    <n v="0"/>
    <n v="0.03"/>
    <n v="0.05"/>
    <n v="0"/>
    <n v="0.5"/>
    <n v="0"/>
    <n v="2.1800000000000002"/>
    <s v="3. Medio"/>
    <s v="LBZ"/>
    <x v="1"/>
    <s v="E"/>
    <n v="1254135"/>
    <n v="1340000"/>
  </r>
  <r>
    <n v="22048424"/>
    <s v="RUIZ ARTEAGA GERARDO DEJESUS"/>
    <s v="1. SI"/>
    <s v="6. &gt;$5-$10 MM"/>
    <n v="488800"/>
    <x v="205"/>
    <n v="5098782"/>
    <n v="0"/>
    <n v="5644000"/>
    <n v="209764"/>
    <n v="0"/>
    <n v="5248000"/>
    <n v="545110"/>
    <n v="2000000"/>
    <n v="244332.34829886843"/>
    <n v="6294000"/>
    <n v="1312000"/>
    <n v="11001"/>
    <s v="6- pignoración"/>
    <s v="LBZ"/>
    <x v="0"/>
    <n v="4"/>
    <n v="0"/>
    <n v="0"/>
    <n v="0.84383561643835614"/>
    <n v="42.364383561643834"/>
    <n v="1"/>
    <n v="2"/>
    <n v="2"/>
    <n v="3"/>
    <n v="3"/>
    <s v="E"/>
    <n v="0.15136544943295613"/>
    <n v="3.9792973333333332"/>
    <n v="0.34463666666666665"/>
    <n v="1.699594"/>
    <n v="0"/>
    <n v="0.43733333333333335"/>
    <n v="0"/>
    <n v="0.32"/>
    <n v="0.04"/>
    <n v="0"/>
    <n v="0.4"/>
    <n v="0.04"/>
    <n v="0.02"/>
    <n v="0.03"/>
    <n v="0.15000000000000002"/>
    <n v="0.2"/>
    <n v="0.25"/>
    <n v="0"/>
    <n v="0"/>
    <n v="0"/>
    <n v="0"/>
    <n v="0.05"/>
    <n v="0.05"/>
    <n v="0"/>
    <n v="0.5"/>
    <n v="0"/>
    <n v="2.0499999999999998"/>
    <s v="3. Medio"/>
    <s v="LBZ"/>
    <x v="1"/>
    <s v="E"/>
    <n v="0"/>
    <n v="1312000"/>
  </r>
  <r>
    <n v="2228200620"/>
    <s v="RIOS BENAVIDES JEFERSON"/>
    <s v="1. SI"/>
    <s v="4. &gt;$1-$2 MM"/>
    <n v="489500"/>
    <x v="206"/>
    <n v="1871754"/>
    <n v="756954"/>
    <n v="2569000"/>
    <n v="111199"/>
    <n v="0"/>
    <n v="1114800"/>
    <n v="628246"/>
    <n v="1000000"/>
    <n v="21790.74425947374"/>
    <n v="765000"/>
    <n v="632000"/>
    <n v="76892"/>
    <s v="6- pignoración"/>
    <s v="LBZ"/>
    <x v="0"/>
    <n v="4"/>
    <n v="0"/>
    <n v="0"/>
    <n v="1.9698630136986301"/>
    <n v="34.542465753424658"/>
    <n v="1"/>
    <n v="2"/>
    <n v="1"/>
    <n v="2"/>
    <n v="3"/>
    <s v="E"/>
    <n v="8.8659829506315832E-2"/>
    <n v="2.1766666666666667"/>
    <n v="0.74516400000000005"/>
    <n v="1.2478359999999999"/>
    <n v="0.50463599999999997"/>
    <n v="0.42133333333333334"/>
    <n v="0"/>
    <n v="0.32"/>
    <n v="0.04"/>
    <n v="0"/>
    <n v="0.4"/>
    <n v="0.05"/>
    <n v="0.02"/>
    <n v="0.04"/>
    <n v="0.15000000000000002"/>
    <n v="0.2"/>
    <n v="0.25"/>
    <n v="0"/>
    <n v="0"/>
    <n v="0"/>
    <n v="0"/>
    <n v="0.05"/>
    <n v="0.05"/>
    <n v="0"/>
    <n v="0.5"/>
    <n v="0"/>
    <n v="2.0700000000000003"/>
    <s v="3. Medio"/>
    <s v="LBZ"/>
    <x v="1"/>
    <s v="E"/>
    <n v="756954"/>
    <n v="632000"/>
  </r>
  <r>
    <n v="2006464668"/>
    <s v="SUAREZ YONDA RUBEN DARIO"/>
    <s v="1. SI"/>
    <s v="5. &gt;$2-$5 MM"/>
    <m/>
    <x v="207"/>
    <n v="2511115"/>
    <n v="0"/>
    <n v="3506000"/>
    <n v="204119"/>
    <n v="0"/>
    <n v="3000000"/>
    <n v="995282"/>
    <n v="1000000"/>
    <n v="24010.505789852468"/>
    <n v="612000"/>
    <n v="612000"/>
    <n v="76130"/>
    <s v="6- pignoración"/>
    <s v="LBZ"/>
    <x v="0"/>
    <n v="4"/>
    <n v="0"/>
    <n v="0"/>
    <n v="3.2602739726027399"/>
    <n v="22.857534246575341"/>
    <n v="1"/>
    <n v="0"/>
    <n v="1"/>
    <n v="2"/>
    <n v="1"/>
    <s v="E"/>
    <n v="0.15208633719323497"/>
    <n v="2.7455980000000002"/>
    <n v="0.6635213333333333"/>
    <n v="1.6740766666666667"/>
    <n v="0"/>
    <n v="0.40799999999999997"/>
    <n v="0"/>
    <n v="0.32"/>
    <n v="0.05"/>
    <n v="0"/>
    <n v="0.4"/>
    <n v="0.05"/>
    <n v="0.03"/>
    <n v="0.05"/>
    <n v="0.15000000000000002"/>
    <n v="0.2"/>
    <n v="0.25"/>
    <n v="0"/>
    <n v="0"/>
    <n v="0"/>
    <n v="0"/>
    <n v="0.04"/>
    <n v="0.05"/>
    <n v="0"/>
    <n v="0.5"/>
    <n v="0"/>
    <n v="2.0900000000000003"/>
    <s v="3. Medio"/>
    <s v="LBZ"/>
    <x v="1"/>
    <s v="E"/>
    <n v="0"/>
    <n v="612000"/>
  </r>
  <r>
    <n v="66880422"/>
    <s v="SOTO ROJAS MARIA ELENA"/>
    <s v="1. SI"/>
    <s v="5. &gt;$2-$5 MM"/>
    <n v="41882"/>
    <x v="208"/>
    <n v="2179981"/>
    <n v="0"/>
    <n v="8487000"/>
    <n v="282477"/>
    <n v="0"/>
    <n v="2495000"/>
    <n v="6306265"/>
    <n v="1000000"/>
    <n v="50218.05132518163"/>
    <n v="1280000"/>
    <n v="588000"/>
    <n v="76130"/>
    <s v="6- pignoración"/>
    <s v="LBZ"/>
    <x v="0"/>
    <n v="4"/>
    <n v="0"/>
    <n v="0"/>
    <n v="12.895890410958904"/>
    <n v="44.410958904109592"/>
    <n v="2"/>
    <n v="3"/>
    <n v="1"/>
    <n v="2"/>
    <n v="3"/>
    <s v="E"/>
    <n v="0.22179670088345441"/>
    <n v="6.5108306666666671"/>
    <n v="4.2320979999999997"/>
    <n v="1.4533206666666667"/>
    <n v="0"/>
    <n v="0.39200000000000002"/>
    <n v="0"/>
    <n v="0.32"/>
    <n v="0.03"/>
    <n v="0.08"/>
    <n v="0.08"/>
    <n v="0.05"/>
    <n v="0.02"/>
    <n v="0.03"/>
    <n v="0.15000000000000002"/>
    <n v="0.2"/>
    <n v="0.25"/>
    <n v="0"/>
    <n v="0"/>
    <n v="0"/>
    <n v="0"/>
    <n v="0"/>
    <n v="0"/>
    <n v="0"/>
    <n v="0.5"/>
    <n v="0"/>
    <n v="1.7100000000000002"/>
    <s v="2. Normal"/>
    <s v="LBZ"/>
    <x v="1"/>
    <s v="E"/>
    <n v="0"/>
    <n v="588000"/>
  </r>
  <r>
    <n v="42042044"/>
    <s v="MEJIA CASTAÑO JACKELINE"/>
    <s v="1. SI"/>
    <s v="6. &gt;$5-$10 MM"/>
    <n v="1306950"/>
    <x v="209"/>
    <n v="5705518"/>
    <n v="0"/>
    <n v="7908000"/>
    <n v="189457"/>
    <n v="0"/>
    <n v="6900000"/>
    <n v="2202901"/>
    <n v="3000000"/>
    <n v="39216.961268481828"/>
    <n v="1763000"/>
    <n v="1763000"/>
    <n v="76001"/>
    <s v="6- pignoración"/>
    <s v="LBZ"/>
    <x v="0"/>
    <n v="4"/>
    <n v="0"/>
    <n v="0"/>
    <n v="3.6"/>
    <n v="36.791780821917811"/>
    <n v="2"/>
    <n v="5"/>
    <n v="1"/>
    <n v="4"/>
    <n v="1"/>
    <s v="E"/>
    <n v="5.0816435837440409E-2"/>
    <n v="2.1492042222222221"/>
    <n v="0.77996688888888888"/>
    <n v="1.267892888888889"/>
    <n v="0"/>
    <n v="0.39177777777777778"/>
    <n v="0"/>
    <n v="0.24"/>
    <n v="0.01"/>
    <n v="0"/>
    <n v="0.4"/>
    <n v="0.05"/>
    <n v="0.03"/>
    <n v="0.03"/>
    <n v="0.15000000000000002"/>
    <n v="0.2"/>
    <n v="0.25"/>
    <n v="0"/>
    <n v="0"/>
    <n v="0"/>
    <n v="0"/>
    <n v="0.04"/>
    <n v="0"/>
    <n v="0"/>
    <n v="0.5"/>
    <n v="0"/>
    <n v="1.9000000000000001"/>
    <s v="2. Normal"/>
    <s v="LBZ"/>
    <x v="1"/>
    <s v="E"/>
    <n v="0"/>
    <n v="1763000"/>
  </r>
  <r>
    <n v="2224800400"/>
    <s v="CANO DELGADO LEYDI CONSUELO"/>
    <s v="1. SI"/>
    <s v="6. &gt;$5-$10 MM"/>
    <n v="49633"/>
    <x v="210"/>
    <n v="6635175"/>
    <n v="1941901"/>
    <n v="9730000"/>
    <n v="274280"/>
    <n v="0"/>
    <n v="4693274"/>
    <n v="3094385"/>
    <n v="1000000"/>
    <n v="20199.362516426627"/>
    <n v="561000"/>
    <n v="561000"/>
    <n v="76001"/>
    <s v="6- pignoración"/>
    <s v="LBZ"/>
    <x v="0"/>
    <n v="4"/>
    <n v="0"/>
    <n v="0"/>
    <n v="5.6684931506849319"/>
    <n v="29.378082191780823"/>
    <n v="2"/>
    <n v="0"/>
    <n v="1"/>
    <n v="2"/>
    <n v="1"/>
    <s v="E"/>
    <n v="0.19631957501095107"/>
    <n v="6.8603733333333334"/>
    <n v="2.096012"/>
    <n v="4.4234499999999999"/>
    <n v="1.2946006666666667"/>
    <n v="0.374"/>
    <n v="0"/>
    <n v="0.32"/>
    <n v="0.05"/>
    <n v="0.08"/>
    <n v="0.24"/>
    <n v="0.05"/>
    <n v="0.03"/>
    <n v="0.04"/>
    <n v="0.15000000000000002"/>
    <n v="0.05"/>
    <n v="0.2"/>
    <n v="0"/>
    <n v="0"/>
    <n v="0"/>
    <n v="0"/>
    <n v="0.03"/>
    <n v="0"/>
    <n v="0"/>
    <n v="0.5"/>
    <n v="0"/>
    <n v="1.74"/>
    <s v="2. Normal"/>
    <s v="LBZ"/>
    <x v="1"/>
    <s v="E"/>
    <n v="1941901"/>
    <n v="561000"/>
  </r>
  <r>
    <n v="8048044"/>
    <s v="MATA GUARDO YIMIS"/>
    <s v="1. SI"/>
    <s v="5. &gt;$2-$5 MM"/>
    <m/>
    <x v="211"/>
    <n v="2409380"/>
    <n v="2409380"/>
    <n v="3400000"/>
    <n v="139574"/>
    <n v="0"/>
    <n v="0"/>
    <n v="990620"/>
    <n v="1000000"/>
    <n v="21774.23319177797"/>
    <n v="555000"/>
    <n v="555000"/>
    <n v="13052"/>
    <s v="9- Otras garantías (no admisible)"/>
    <s v="LBZ"/>
    <x v="0"/>
    <n v="4"/>
    <n v="0"/>
    <n v="0"/>
    <n v="2.1972602739726028"/>
    <n v="39.126027397260273"/>
    <n v="1"/>
    <n v="2"/>
    <n v="1"/>
    <n v="2"/>
    <n v="2"/>
    <s v="D"/>
    <n v="0.10756548879451866"/>
    <n v="2.6366666666666667"/>
    <n v="0.6604133333333333"/>
    <n v="1.6062533333333333"/>
    <n v="1.6062533333333333"/>
    <n v="0.37"/>
    <n v="0"/>
    <n v="0.32"/>
    <n v="0.04"/>
    <n v="0"/>
    <n v="0.4"/>
    <n v="0.05"/>
    <n v="0.01"/>
    <n v="0.03"/>
    <n v="0.25"/>
    <n v="0.2"/>
    <n v="0.2"/>
    <n v="0"/>
    <n v="0"/>
    <n v="0"/>
    <n v="0"/>
    <n v="0.04"/>
    <n v="0.05"/>
    <n v="0"/>
    <n v="0.5"/>
    <n v="0"/>
    <n v="2.09"/>
    <s v="3. Medio"/>
    <s v="LBZ"/>
    <x v="1"/>
    <s v="D"/>
    <n v="2409380"/>
    <n v="555000"/>
  </r>
  <r>
    <n v="42806006"/>
    <s v="GUELL NAVARRO JAZMIN EMILIA"/>
    <s v="1. SI"/>
    <s v="6. &gt;$5-$10 MM"/>
    <m/>
    <x v="212"/>
    <n v="5082096"/>
    <n v="2815939"/>
    <n v="8923000"/>
    <n v="287517"/>
    <n v="0"/>
    <n v="2266157"/>
    <n v="3840890"/>
    <n v="1000000"/>
    <n v="21068.041845017608"/>
    <n v="537000"/>
    <n v="537000"/>
    <n v="8001"/>
    <s v="6- pignoración"/>
    <s v="LBZ"/>
    <x v="0"/>
    <n v="4"/>
    <n v="0"/>
    <n v="0"/>
    <n v="9.3424657534246567"/>
    <n v="42.871232876712327"/>
    <n v="2"/>
    <n v="2"/>
    <n v="3"/>
    <n v="2"/>
    <n v="2"/>
    <s v="E"/>
    <n v="0.20572336123001173"/>
    <n v="6.3066573333333329"/>
    <n v="2.5605933333333333"/>
    <n v="3.388064"/>
    <n v="1.8772926666666667"/>
    <n v="0.35799999999999998"/>
    <n v="0"/>
    <n v="0.32"/>
    <n v="0.04"/>
    <n v="0.08"/>
    <n v="0.24"/>
    <n v="0.03"/>
    <n v="0.01"/>
    <n v="0.03"/>
    <n v="0.15000000000000002"/>
    <n v="0.1"/>
    <n v="0.2"/>
    <n v="0"/>
    <n v="0"/>
    <n v="0"/>
    <n v="0"/>
    <n v="0.01"/>
    <n v="0"/>
    <n v="0"/>
    <n v="0.5"/>
    <n v="0"/>
    <n v="1.71"/>
    <s v="2. Normal"/>
    <s v="LBZ"/>
    <x v="1"/>
    <s v="E"/>
    <n v="2815939"/>
    <n v="537000"/>
  </r>
  <r>
    <n v="44204246"/>
    <s v="GAVIRIA BALLESTEROS PAOLA MARGARITA"/>
    <s v="1. SI"/>
    <s v="5. &gt;$2-$5 MM"/>
    <n v="1366411"/>
    <x v="213"/>
    <n v="4303308"/>
    <n v="860234"/>
    <n v="5846000"/>
    <n v="173216"/>
    <n v="0"/>
    <n v="3443074"/>
    <n v="1542264"/>
    <n v="1000000"/>
    <n v="20740.006108900569"/>
    <n v="536000"/>
    <n v="536000"/>
    <n v="13001"/>
    <s v="6- pignoración"/>
    <s v="LBZ"/>
    <x v="0"/>
    <n v="4"/>
    <n v="0"/>
    <n v="0"/>
    <n v="5.2931506849315069"/>
    <n v="42.317808219178083"/>
    <n v="2"/>
    <n v="4"/>
    <n v="2"/>
    <n v="2"/>
    <n v="1"/>
    <s v="E"/>
    <n v="0.12930400407260037"/>
    <n v="4.2543813333333329"/>
    <n v="1.9391166666666666"/>
    <n v="2.8688720000000001"/>
    <n v="0.5734893333333333"/>
    <n v="0.35733333333333334"/>
    <n v="0"/>
    <n v="0.32"/>
    <n v="0.02"/>
    <n v="0"/>
    <n v="0.32"/>
    <n v="0.04"/>
    <n v="0.03"/>
    <n v="0.03"/>
    <n v="0.15000000000000002"/>
    <n v="0.15000000000000002"/>
    <n v="0.25"/>
    <n v="0"/>
    <n v="0"/>
    <n v="0"/>
    <n v="0"/>
    <n v="0.03"/>
    <n v="0"/>
    <n v="0"/>
    <n v="0.5"/>
    <n v="0"/>
    <n v="1.84"/>
    <s v="2. Normal"/>
    <s v="LBZ"/>
    <x v="1"/>
    <s v="E"/>
    <n v="860234"/>
    <n v="536000"/>
  </r>
  <r>
    <n v="2006448426"/>
    <s v="SAEZ PARRA GABRIELA"/>
    <s v="1. SI"/>
    <s v="5. &gt;$2-$5 MM"/>
    <n v="23243"/>
    <x v="214"/>
    <n v="2416629"/>
    <n v="1416629"/>
    <n v="3793000"/>
    <n v="129383"/>
    <n v="0"/>
    <n v="1000000"/>
    <n v="1376120"/>
    <n v="1000000"/>
    <n v="21028.808992419807"/>
    <n v="536000"/>
    <n v="536000"/>
    <n v="68615"/>
    <s v="6- pignoración"/>
    <s v="LBZ"/>
    <x v="0"/>
    <n v="4"/>
    <n v="0"/>
    <n v="0"/>
    <n v="3.1972602739726028"/>
    <n v="33.197260273972603"/>
    <n v="2"/>
    <n v="2"/>
    <n v="1"/>
    <n v="2"/>
    <n v="3"/>
    <s v="E"/>
    <n v="0.10027453932827987"/>
    <n v="2.8858326666666665"/>
    <n v="0.93290866666666672"/>
    <n v="1.611086"/>
    <n v="0.94441933333333339"/>
    <n v="0.35733333333333334"/>
    <n v="0"/>
    <n v="0.32"/>
    <n v="0.04"/>
    <n v="0"/>
    <n v="0.4"/>
    <n v="0.05"/>
    <n v="0.02"/>
    <n v="0.04"/>
    <n v="0.15000000000000002"/>
    <n v="0.2"/>
    <n v="0.25"/>
    <n v="0"/>
    <n v="0"/>
    <n v="0"/>
    <n v="0"/>
    <n v="0.04"/>
    <n v="0"/>
    <n v="0"/>
    <n v="0.5"/>
    <n v="0"/>
    <n v="2.0099999999999998"/>
    <s v="3. Medio"/>
    <s v="LBZ"/>
    <x v="1"/>
    <s v="E"/>
    <n v="1416629"/>
    <n v="536000"/>
  </r>
  <r>
    <n v="20606648"/>
    <s v="ASPRILLA OCAMPO SANDRA PATRICIA"/>
    <s v="1. SI"/>
    <s v="6. &gt;$5-$10 MM"/>
    <n v="1174317"/>
    <x v="215"/>
    <n v="5857862"/>
    <n v="2737098"/>
    <n v="6819000"/>
    <n v="188025"/>
    <n v="0"/>
    <n v="3120764"/>
    <n v="960828"/>
    <n v="1000000"/>
    <n v="19191.194690294818"/>
    <n v="533000"/>
    <n v="533000"/>
    <n v="76275"/>
    <s v="6- pignoración"/>
    <s v="LBZ"/>
    <x v="0"/>
    <n v="4"/>
    <n v="0"/>
    <n v="0"/>
    <n v="3.0904109589041098"/>
    <n v="46.520547945205479"/>
    <n v="2"/>
    <n v="1"/>
    <n v="2"/>
    <n v="2"/>
    <n v="1"/>
    <s v="E"/>
    <n v="0.13814412979352989"/>
    <n v="4.9011266666666664"/>
    <n v="1.42343"/>
    <n v="3.9052413333333331"/>
    <n v="1.824732"/>
    <n v="0.35533333333333333"/>
    <n v="0"/>
    <n v="0.32"/>
    <n v="0.05"/>
    <n v="0"/>
    <n v="0.32"/>
    <n v="0.04"/>
    <n v="0.03"/>
    <n v="0.02"/>
    <n v="0.15000000000000002"/>
    <n v="0.1"/>
    <n v="0.2"/>
    <n v="0"/>
    <n v="0"/>
    <n v="0"/>
    <n v="0"/>
    <n v="0.04"/>
    <n v="0"/>
    <n v="0"/>
    <n v="0.5"/>
    <n v="0"/>
    <n v="1.77"/>
    <s v="2. Normal"/>
    <s v="LBZ"/>
    <x v="1"/>
    <s v="E"/>
    <n v="2737098"/>
    <n v="533000"/>
  </r>
  <r>
    <n v="2062846028"/>
    <s v="VALENCIA PEREZ YEIMIS"/>
    <s v="1. SI"/>
    <s v="4. &gt;$1-$2 MM"/>
    <n v="112200"/>
    <x v="216"/>
    <n v="1329937"/>
    <n v="0"/>
    <n v="4197000"/>
    <n v="158134"/>
    <n v="0"/>
    <n v="3600000"/>
    <n v="2826235"/>
    <n v="1000000"/>
    <n v="20008.754824877054"/>
    <n v="510000"/>
    <n v="510000"/>
    <n v="13001"/>
    <s v="6- pignoración"/>
    <s v="LBZ"/>
    <x v="0"/>
    <n v="4"/>
    <n v="0"/>
    <n v="0"/>
    <n v="5.1342465753424653"/>
    <n v="29.334246575342465"/>
    <n v="2"/>
    <n v="5"/>
    <n v="1"/>
    <n v="2"/>
    <n v="1"/>
    <s v="D"/>
    <n v="0.11876183654991804"/>
    <n v="3.1107813333333332"/>
    <n v="1.9589566666666667"/>
    <n v="0.88662466666666662"/>
    <n v="0"/>
    <n v="0.34"/>
    <n v="0"/>
    <n v="0.32"/>
    <n v="0.01"/>
    <n v="0"/>
    <n v="0.32"/>
    <n v="0.05"/>
    <n v="0.03"/>
    <n v="0.04"/>
    <n v="0.15000000000000002"/>
    <n v="0.25"/>
    <n v="0.25"/>
    <n v="0"/>
    <n v="0"/>
    <n v="0"/>
    <n v="0"/>
    <n v="0.03"/>
    <n v="0"/>
    <n v="0"/>
    <n v="0.5"/>
    <n v="0"/>
    <n v="1.9500000000000002"/>
    <s v="2. Normal"/>
    <s v="LBZ"/>
    <x v="1"/>
    <s v="D"/>
    <n v="0"/>
    <n v="510000"/>
  </r>
  <r>
    <n v="2060284286"/>
    <s v="SARMIENTO ORTIZ RONALD"/>
    <s v="1. SI"/>
    <s v="5. &gt;$2-$5 MM"/>
    <n v="899500"/>
    <x v="217"/>
    <n v="4274734"/>
    <n v="2362295"/>
    <n v="5064000"/>
    <n v="168758"/>
    <n v="0"/>
    <n v="1912439"/>
    <n v="789732"/>
    <n v="1000000"/>
    <n v="18002.996895210894"/>
    <n v="500000"/>
    <n v="500000"/>
    <n v="76130"/>
    <s v="6- pignoración"/>
    <s v="LBZ"/>
    <x v="0"/>
    <n v="4"/>
    <n v="0"/>
    <n v="0"/>
    <n v="2.5232876712328767"/>
    <n v="35.495890410958907"/>
    <n v="1"/>
    <n v="2"/>
    <n v="2"/>
    <n v="2"/>
    <n v="3"/>
    <s v="E"/>
    <n v="0.12450733126347394"/>
    <n v="3.7096439999999999"/>
    <n v="1.1261546666666666"/>
    <n v="2.8498226666666668"/>
    <n v="1.5748633333333333"/>
    <n v="0.33333333333333331"/>
    <n v="0"/>
    <n v="0.32"/>
    <n v="0.04"/>
    <n v="0"/>
    <n v="0.32"/>
    <n v="0.04"/>
    <n v="0.02"/>
    <n v="0.03"/>
    <n v="0.15000000000000002"/>
    <n v="0.15000000000000002"/>
    <n v="0.2"/>
    <n v="0"/>
    <n v="0"/>
    <n v="0"/>
    <n v="0"/>
    <n v="0.04"/>
    <n v="0.05"/>
    <n v="0"/>
    <n v="0.5"/>
    <n v="0"/>
    <n v="1.86"/>
    <s v="2. Normal"/>
    <s v="LBZ"/>
    <x v="1"/>
    <s v="E"/>
    <n v="2362295"/>
    <n v="500000"/>
  </r>
  <r>
    <n v="2224884640"/>
    <s v="MOSQUERA HURTADO JORGE ARMANDO"/>
    <s v="1. SI"/>
    <s v="5. &gt;$2-$5 MM"/>
    <n v="809124"/>
    <x v="218"/>
    <n v="4021586"/>
    <n v="2903272"/>
    <n v="4572000"/>
    <n v="258854"/>
    <n v="0"/>
    <n v="1118314"/>
    <n v="549989"/>
    <n v="1000000"/>
    <n v="11122.223842450885"/>
    <n v="500000"/>
    <n v="500000"/>
    <n v="76275"/>
    <s v="6- pignoración"/>
    <s v="LBZ"/>
    <x v="0"/>
    <n v="4"/>
    <n v="0"/>
    <n v="0"/>
    <n v="1.7178082191780821"/>
    <n v="35.654794520547945"/>
    <n v="1"/>
    <n v="2"/>
    <n v="1"/>
    <n v="2"/>
    <n v="3"/>
    <s v="E"/>
    <n v="0.17998414922830058"/>
    <n v="3.3810500000000001"/>
    <n v="0.90607533333333334"/>
    <n v="2.6810573333333334"/>
    <n v="1.9355146666666667"/>
    <n v="0.33333333333333331"/>
    <n v="0"/>
    <n v="0.32"/>
    <n v="0.04"/>
    <n v="0"/>
    <n v="0.4"/>
    <n v="0.05"/>
    <n v="0.02"/>
    <n v="0.03"/>
    <n v="0.15000000000000002"/>
    <n v="0.15000000000000002"/>
    <n v="0.2"/>
    <n v="0"/>
    <n v="0"/>
    <n v="0"/>
    <n v="0"/>
    <n v="0.05"/>
    <n v="0.05"/>
    <n v="0"/>
    <n v="0.5"/>
    <n v="0"/>
    <n v="1.9600000000000002"/>
    <s v="2. Normal"/>
    <s v="LBZ"/>
    <x v="1"/>
    <s v="E"/>
    <n v="2903272"/>
    <n v="500000"/>
  </r>
  <r>
    <n v="2004022862"/>
    <s v="ARIAS GUERRA NATALIA"/>
    <s v="1. SI"/>
    <s v="6. &gt;$5-$10 MM"/>
    <n v="692215"/>
    <x v="219"/>
    <n v="5305754"/>
    <n v="4125754"/>
    <n v="6738000"/>
    <n v="162136"/>
    <n v="0"/>
    <n v="1180000"/>
    <n v="1432264"/>
    <n v="1000000"/>
    <n v="230209.86857463614"/>
    <n v="9968000"/>
    <n v="499000"/>
    <n v="5059"/>
    <s v="6- pignoración"/>
    <s v="LBZ"/>
    <x v="0"/>
    <n v="4"/>
    <n v="0"/>
    <n v="0"/>
    <n v="4.8301369863013699"/>
    <n v="30.282191780821918"/>
    <n v="2"/>
    <n v="0"/>
    <n v="1"/>
    <n v="2"/>
    <n v="1"/>
    <s v="D"/>
    <n v="0.26156391238309079"/>
    <n v="11.137345333333334"/>
    <n v="1.4163193333333333"/>
    <n v="3.5371693333333334"/>
    <n v="2.7505026666666668"/>
    <n v="0.33266666666666667"/>
    <n v="0"/>
    <n v="0.32"/>
    <n v="0.05"/>
    <n v="0.16"/>
    <n v="0.32"/>
    <n v="0.05"/>
    <n v="0.03"/>
    <n v="0.04"/>
    <n v="0.15000000000000002"/>
    <n v="0.1"/>
    <n v="0.15000000000000002"/>
    <n v="0"/>
    <n v="0"/>
    <n v="0"/>
    <n v="0"/>
    <n v="0.03"/>
    <n v="0"/>
    <n v="0"/>
    <n v="0.5"/>
    <n v="0"/>
    <n v="1.9000000000000001"/>
    <s v="2. Normal"/>
    <s v="LBZ"/>
    <x v="1"/>
    <s v="D"/>
    <n v="4125754"/>
    <n v="499000"/>
  </r>
  <r>
    <n v="2202844268"/>
    <s v="PADILLA ESPITIA CARLOS ANDRES"/>
    <s v="1. SI"/>
    <s v="4. &gt;$1-$2 MM"/>
    <m/>
    <x v="220"/>
    <n v="1177856"/>
    <n v="1177856"/>
    <n v="2285000"/>
    <n v="236117"/>
    <n v="0"/>
    <n v="0"/>
    <n v="1107620"/>
    <n v="1000000"/>
    <n v="19577.193446301277"/>
    <n v="499000"/>
    <n v="499000"/>
    <n v="13838"/>
    <s v="9- Otras garantías (no admisible)"/>
    <s v="LBZ"/>
    <x v="0"/>
    <n v="4"/>
    <n v="0"/>
    <n v="0"/>
    <n v="4.065753424657534"/>
    <n v="33.6"/>
    <n v="1"/>
    <n v="2"/>
    <n v="1"/>
    <n v="2"/>
    <n v="3"/>
    <s v="D"/>
    <n v="0.17046279563086753"/>
    <n v="1.8563173333333334"/>
    <n v="0.73841333333333337"/>
    <n v="0.78523733333333334"/>
    <n v="0.78523733333333334"/>
    <n v="0.33266666666666667"/>
    <n v="0"/>
    <n v="0.32"/>
    <n v="0.04"/>
    <n v="0"/>
    <n v="0.4"/>
    <n v="0.05"/>
    <n v="0.02"/>
    <n v="0.04"/>
    <n v="0.25"/>
    <n v="0.25"/>
    <n v="0.25"/>
    <n v="0"/>
    <n v="0"/>
    <n v="0"/>
    <n v="0"/>
    <n v="0.03"/>
    <n v="0.05"/>
    <n v="0"/>
    <n v="0.5"/>
    <n v="0"/>
    <n v="2.2000000000000002"/>
    <s v="3. Medio"/>
    <s v="LBZ"/>
    <x v="1"/>
    <s v="D"/>
    <n v="1177856"/>
    <n v="499000"/>
  </r>
  <r>
    <n v="84486088"/>
    <s v="DITTA HERRERA ANTONIO CARLOS"/>
    <s v="1. SI"/>
    <s v="5. &gt;$2-$5 MM"/>
    <m/>
    <x v="221"/>
    <n v="2242732"/>
    <n v="692732"/>
    <n v="4556000"/>
    <n v="289531"/>
    <n v="0"/>
    <n v="1550000"/>
    <n v="2312769"/>
    <n v="2000000"/>
    <n v="138875.7754601893"/>
    <n v="5510000"/>
    <n v="960000"/>
    <n v="8638"/>
    <s v="6- pignoración"/>
    <s v="LBZ"/>
    <x v="0"/>
    <n v="4"/>
    <n v="0"/>
    <n v="0"/>
    <n v="6.3835616438356162"/>
    <n v="47.202739726027396"/>
    <n v="1"/>
    <n v="1"/>
    <n v="1"/>
    <n v="3"/>
    <n v="3"/>
    <s v="D"/>
    <n v="0.14280225848672978"/>
    <n v="3.3551669999999998"/>
    <n v="0.77092300000000002"/>
    <n v="0.74757733333333332"/>
    <n v="0.23091066666666665"/>
    <n v="0.32"/>
    <n v="0"/>
    <n v="0.32"/>
    <n v="0.05"/>
    <n v="0"/>
    <n v="0.4"/>
    <n v="0.05"/>
    <n v="0.02"/>
    <n v="0.02"/>
    <n v="0.15000000000000002"/>
    <n v="0.25"/>
    <n v="0.25"/>
    <n v="0"/>
    <n v="0"/>
    <n v="0"/>
    <n v="0"/>
    <n v="0.02"/>
    <n v="0.05"/>
    <n v="0"/>
    <n v="0.5"/>
    <n v="0"/>
    <n v="2.08"/>
    <s v="3. Medio"/>
    <s v="LBZ"/>
    <x v="1"/>
    <s v="D"/>
    <n v="692732"/>
    <n v="960000"/>
  </r>
  <r>
    <n v="2044026068"/>
    <s v="PAJARO GUTIERREZ YOIMAR"/>
    <s v="1. SI"/>
    <s v="4. &gt;$1-$2 MM"/>
    <m/>
    <x v="222"/>
    <n v="1833358"/>
    <n v="1833358"/>
    <n v="4204000"/>
    <n v="219885"/>
    <n v="0"/>
    <n v="0"/>
    <n v="2371429"/>
    <n v="2000000"/>
    <n v="21287.936434450996"/>
    <n v="957000"/>
    <n v="956000"/>
    <n v="13052"/>
    <s v="9- Otras garantías (no admisible)"/>
    <s v="LBZ"/>
    <x v="0"/>
    <n v="4"/>
    <n v="0"/>
    <n v="0"/>
    <n v="4.4082191780821915"/>
    <n v="27.961643835616439"/>
    <n v="1"/>
    <n v="4"/>
    <n v="1"/>
    <n v="3"/>
    <n v="3"/>
    <s v="E"/>
    <n v="8.039097881148366E-2"/>
    <n v="1.7205956666666666"/>
    <n v="0.79047633333333334"/>
    <n v="0.61111933333333335"/>
    <n v="0.61111933333333335"/>
    <n v="0.31866666666666665"/>
    <n v="0"/>
    <n v="0.32"/>
    <n v="0.02"/>
    <n v="0"/>
    <n v="0.4"/>
    <n v="0.05"/>
    <n v="0.02"/>
    <n v="0.04"/>
    <n v="0.25"/>
    <n v="0.25"/>
    <n v="0.25"/>
    <n v="0"/>
    <n v="0"/>
    <n v="0"/>
    <n v="0"/>
    <n v="0.03"/>
    <n v="0.05"/>
    <n v="0"/>
    <n v="0.5"/>
    <n v="0"/>
    <n v="2.1800000000000002"/>
    <s v="3. Medio"/>
    <s v="LBZ"/>
    <x v="1"/>
    <s v="E"/>
    <n v="1833358"/>
    <n v="956000"/>
  </r>
  <r>
    <n v="20620468"/>
    <s v="OLIVEROS REYES YEIMY FAISURY"/>
    <s v="1. SI"/>
    <s v="4. &gt;$1-$2 MM"/>
    <n v="80875"/>
    <x v="223"/>
    <n v="1873387"/>
    <n v="0"/>
    <n v="3010000"/>
    <n v="148532"/>
    <n v="0"/>
    <n v="2316437"/>
    <n v="1136613"/>
    <n v="1000000"/>
    <n v="17030.835062869512"/>
    <n v="473000"/>
    <n v="473000"/>
    <n v="76130"/>
    <s v="6- pignoración"/>
    <s v="LBZ"/>
    <x v="0"/>
    <n v="4"/>
    <n v="0"/>
    <n v="0"/>
    <n v="3.7205479452054795"/>
    <n v="38.356164383561641"/>
    <n v="2"/>
    <n v="0"/>
    <n v="1"/>
    <n v="2"/>
    <n v="1"/>
    <s v="E"/>
    <n v="0.11037522337524634"/>
    <n v="2.3220000000000001"/>
    <n v="0.81165866666666664"/>
    <n v="1.2489246666666667"/>
    <n v="0"/>
    <n v="0.31533333333333335"/>
    <n v="0"/>
    <n v="0.32"/>
    <n v="0.05"/>
    <n v="0"/>
    <n v="0.4"/>
    <n v="0.05"/>
    <n v="0.03"/>
    <n v="0.03"/>
    <n v="0.15000000000000002"/>
    <n v="0.2"/>
    <n v="0.25"/>
    <n v="0"/>
    <n v="0"/>
    <n v="0"/>
    <n v="0"/>
    <n v="0.04"/>
    <n v="0"/>
    <n v="0"/>
    <n v="0.5"/>
    <n v="0"/>
    <n v="2.0200000000000005"/>
    <s v="3. Medio"/>
    <s v="LBZ"/>
    <x v="1"/>
    <s v="E"/>
    <n v="0"/>
    <n v="473000"/>
  </r>
  <r>
    <n v="2224888480"/>
    <s v="PEREA MONTAÑO LINA LORENA"/>
    <s v="1. SI"/>
    <s v="5. &gt;$2-$5 MM"/>
    <m/>
    <x v="224"/>
    <n v="2175920"/>
    <n v="2175920"/>
    <n v="3184000"/>
    <n v="152996"/>
    <n v="0"/>
    <n v="0"/>
    <n v="1007704"/>
    <n v="1000000"/>
    <n v="17030.835062869512"/>
    <n v="473000"/>
    <n v="473000"/>
    <n v="76130"/>
    <s v="9- Otras garantías (no admisible)"/>
    <s v="LBZ"/>
    <x v="0"/>
    <n v="4"/>
    <n v="0"/>
    <n v="0"/>
    <n v="3.2602739726027399"/>
    <n v="29.172602739726027"/>
    <n v="2"/>
    <n v="0"/>
    <n v="1"/>
    <n v="2"/>
    <n v="1"/>
    <s v="E"/>
    <n v="0.11335122337524633"/>
    <n v="2.4377493333333335"/>
    <n v="0.67180266666666666"/>
    <n v="1.4506133333333333"/>
    <n v="1.4506133333333333"/>
    <n v="0.31533333333333335"/>
    <n v="0"/>
    <n v="0.32"/>
    <n v="0.05"/>
    <n v="0"/>
    <n v="0.4"/>
    <n v="0.05"/>
    <n v="0.03"/>
    <n v="0.04"/>
    <n v="0.25"/>
    <n v="0.2"/>
    <n v="0.2"/>
    <n v="0"/>
    <n v="0"/>
    <n v="0"/>
    <n v="0"/>
    <n v="0.04"/>
    <n v="0"/>
    <n v="0"/>
    <n v="0.5"/>
    <n v="0"/>
    <n v="2.08"/>
    <s v="3. Medio"/>
    <s v="LBZ"/>
    <x v="1"/>
    <s v="E"/>
    <n v="2175920"/>
    <n v="473000"/>
  </r>
  <r>
    <n v="20626244"/>
    <s v="PALACIO GUERRA ADALBERTO JOSE"/>
    <s v="1. SI"/>
    <s v="4. &gt;$1-$2 MM"/>
    <m/>
    <x v="225"/>
    <n v="1124084"/>
    <n v="1124084"/>
    <n v="2219000"/>
    <n v="113496"/>
    <n v="0"/>
    <n v="0"/>
    <n v="1094620"/>
    <n v="2000000"/>
    <n v="92197.203604825641"/>
    <n v="2350000"/>
    <n v="938000"/>
    <n v="20060"/>
    <s v="9- Otras garantías (no admisible)"/>
    <s v="LBZ"/>
    <x v="0"/>
    <n v="4"/>
    <n v="0"/>
    <n v="0"/>
    <n v="2.7780821917808218"/>
    <n v="48.835616438356162"/>
    <n v="1"/>
    <n v="2"/>
    <n v="1"/>
    <n v="3"/>
    <n v="2"/>
    <s v="E"/>
    <n v="6.8564401201608546E-2"/>
    <n v="1.5229013333333334"/>
    <n v="0.36487333333333333"/>
    <n v="0.37469466666666668"/>
    <n v="0.37469466666666668"/>
    <n v="0.31266666666666665"/>
    <n v="0"/>
    <n v="0.32"/>
    <n v="0.04"/>
    <n v="0"/>
    <n v="0.4"/>
    <n v="0.05"/>
    <n v="0.01"/>
    <n v="0.02"/>
    <n v="0.25"/>
    <n v="0.25"/>
    <n v="0.25"/>
    <n v="0"/>
    <n v="0"/>
    <n v="0"/>
    <n v="0"/>
    <n v="0.04"/>
    <n v="0.05"/>
    <n v="0"/>
    <n v="0.5"/>
    <n v="0"/>
    <n v="2.1800000000000002"/>
    <s v="3. Medio"/>
    <s v="LBZ"/>
    <x v="1"/>
    <s v="E"/>
    <n v="1124084"/>
    <n v="938000"/>
  </r>
  <r>
    <n v="2224668022"/>
    <s v="CAICEDO LENIS LINA"/>
    <s v="1. SI"/>
    <s v="5. &gt;$2-$5 MM"/>
    <n v="440312"/>
    <x v="226"/>
    <n v="3990000"/>
    <n v="0"/>
    <n v="6260000"/>
    <n v="502999"/>
    <n v="0"/>
    <n v="4400000"/>
    <n v="4207857"/>
    <n v="1000000"/>
    <n v="17654.783669009168"/>
    <n v="450000"/>
    <n v="450000"/>
    <n v="76001"/>
    <s v="6- pignoración"/>
    <s v="LBZ"/>
    <x v="0"/>
    <n v="4"/>
    <n v="0"/>
    <n v="0"/>
    <n v="2.2246575342465755"/>
    <n v="27.452054794520549"/>
    <n v="2"/>
    <n v="2"/>
    <n v="3"/>
    <n v="2"/>
    <n v="5"/>
    <s v="D"/>
    <n v="0.34710252244600609"/>
    <n v="5.7652380000000001"/>
    <n v="3.0987793333333333"/>
    <n v="2.66"/>
    <n v="0"/>
    <n v="0.3"/>
    <n v="0"/>
    <n v="0.32"/>
    <n v="0.04"/>
    <n v="0.08"/>
    <n v="0.16"/>
    <n v="0.03"/>
    <n v="0.04"/>
    <n v="0.04"/>
    <n v="0.15000000000000002"/>
    <n v="0.15000000000000002"/>
    <n v="0.25"/>
    <n v="0"/>
    <n v="0"/>
    <n v="0"/>
    <n v="0"/>
    <n v="0.04"/>
    <n v="0"/>
    <n v="0"/>
    <n v="0.5"/>
    <n v="0"/>
    <n v="1.8000000000000003"/>
    <s v="2. Normal"/>
    <s v="LBZ"/>
    <x v="1"/>
    <s v="D"/>
    <n v="0"/>
    <n v="450000"/>
  </r>
  <r>
    <n v="2048488824"/>
    <s v="LOZANO TEJEDOR YOLANDA DEL CARMEN"/>
    <s v="1. SI"/>
    <s v="4. &gt;$1-$2 MM"/>
    <n v="274100"/>
    <x v="227"/>
    <n v="1991182"/>
    <n v="1991182"/>
    <n v="2370000"/>
    <n v="113011"/>
    <n v="0"/>
    <n v="0"/>
    <n v="378818"/>
    <n v="1000000"/>
    <n v="90653.739311275494"/>
    <n v="3750000"/>
    <n v="426000"/>
    <n v="13001"/>
    <s v="9- Otras garantías (no admisible)"/>
    <s v="LBZ"/>
    <x v="0"/>
    <n v="4"/>
    <n v="0"/>
    <n v="0"/>
    <n v="1.167123287671233"/>
    <n v="34.536986301369865"/>
    <n v="2"/>
    <n v="3"/>
    <n v="1"/>
    <n v="2"/>
    <n v="1"/>
    <s v="D"/>
    <n v="0.13577649287418364"/>
    <n v="4.08"/>
    <n v="0.43527866666666665"/>
    <n v="1.3274546666666667"/>
    <n v="1.3274546666666667"/>
    <n v="0.28399999999999997"/>
    <n v="0"/>
    <n v="0.32"/>
    <n v="0.03"/>
    <n v="0"/>
    <n v="0.4"/>
    <n v="0.05"/>
    <n v="0.03"/>
    <n v="0.04"/>
    <n v="0.25"/>
    <n v="0.2"/>
    <n v="0.2"/>
    <n v="0"/>
    <n v="0"/>
    <n v="0"/>
    <n v="0"/>
    <n v="0.05"/>
    <n v="0"/>
    <n v="0"/>
    <n v="0.5"/>
    <n v="0"/>
    <n v="2.0700000000000003"/>
    <s v="3. Medio"/>
    <s v="LBZ"/>
    <x v="1"/>
    <s v="D"/>
    <n v="1991182"/>
    <n v="426000"/>
  </r>
  <r>
    <n v="20042460"/>
    <s v="SANTIAGO CASTELLAR LUIS ALBERTO"/>
    <s v="1. SI"/>
    <s v="6. &gt;$5-$10 MM"/>
    <n v="250833"/>
    <x v="228"/>
    <n v="5067629"/>
    <n v="5067629"/>
    <n v="7255000"/>
    <n v="269248"/>
    <n v="0"/>
    <n v="0"/>
    <n v="2187620"/>
    <n v="2000000"/>
    <n v="30353.05276532557"/>
    <n v="843000"/>
    <n v="843000"/>
    <n v="68307"/>
    <s v="9- Otras garantías (no admisible)"/>
    <s v="LBZ"/>
    <x v="0"/>
    <n v="4"/>
    <n v="0"/>
    <n v="0"/>
    <n v="4.7397260273972606"/>
    <n v="42.517808219178079"/>
    <n v="1"/>
    <n v="2"/>
    <n v="2"/>
    <n v="3"/>
    <n v="3"/>
    <s v="E"/>
    <n v="9.9867017588441867E-2"/>
    <n v="2.6994163333333332"/>
    <n v="0.81281766666666666"/>
    <n v="1.6892096666666667"/>
    <n v="1.6892096666666667"/>
    <n v="0.28100000000000003"/>
    <n v="0"/>
    <n v="0.32"/>
    <n v="0.04"/>
    <n v="0"/>
    <n v="0.4"/>
    <n v="0.04"/>
    <n v="0.02"/>
    <n v="0.03"/>
    <n v="0.25"/>
    <n v="0.2"/>
    <n v="0.2"/>
    <n v="0"/>
    <n v="0"/>
    <n v="0"/>
    <n v="0"/>
    <n v="0.03"/>
    <n v="0.05"/>
    <n v="0"/>
    <n v="0.5"/>
    <n v="0"/>
    <n v="2.08"/>
    <s v="3. Medio"/>
    <s v="LBZ"/>
    <x v="1"/>
    <s v="E"/>
    <n v="5067629"/>
    <n v="843000"/>
  </r>
  <r>
    <n v="62408042"/>
    <s v="PEREZ PRIETO MORELA"/>
    <s v="1. SI"/>
    <s v="6. &gt;$5-$10 MM"/>
    <n v="2464761"/>
    <x v="229"/>
    <n v="6072060"/>
    <n v="0"/>
    <n v="13448000"/>
    <n v="602345"/>
    <n v="0"/>
    <n v="9082445"/>
    <n v="7375559"/>
    <n v="1000000"/>
    <n v="1555800.4376754262"/>
    <n v="66958000"/>
    <n v="367000"/>
    <n v="11001"/>
    <s v="6- pignoración"/>
    <s v="LBZ"/>
    <x v="0"/>
    <n v="4"/>
    <n v="0"/>
    <n v="0"/>
    <n v="9.8356164383561637"/>
    <n v="46.013698630136986"/>
    <n v="2"/>
    <n v="4"/>
    <n v="2"/>
    <n v="2"/>
    <n v="4"/>
    <s v="D"/>
    <n v="1.4387636251169509"/>
    <n v="53.603746000000001"/>
    <n v="6.5602133333333335"/>
    <n v="4.0480400000000003"/>
    <n v="0"/>
    <n v="0.24466666666666667"/>
    <n v="0.4"/>
    <n v="0.32"/>
    <n v="0.02"/>
    <n v="0.4"/>
    <n v="0"/>
    <n v="0.04"/>
    <n v="0.05"/>
    <n v="0.02"/>
    <n v="0.15000000000000002"/>
    <n v="0.05"/>
    <n v="0.25"/>
    <n v="0"/>
    <n v="0"/>
    <n v="0"/>
    <n v="0"/>
    <n v="0.01"/>
    <n v="0"/>
    <n v="0"/>
    <n v="0.5"/>
    <n v="0"/>
    <n v="2.2100000000000004"/>
    <s v="3. Medio"/>
    <s v="LBZ"/>
    <x v="1"/>
    <s v="D"/>
    <n v="0"/>
    <n v="367000"/>
  </r>
  <r>
    <n v="42684886"/>
    <s v="ARIAS FONTALVO LILIBETH"/>
    <s v="1. SI"/>
    <s v="5. &gt;$2-$5 MM"/>
    <n v="318803"/>
    <x v="230"/>
    <n v="2921261"/>
    <n v="1610187"/>
    <n v="3649000"/>
    <n v="118023"/>
    <n v="0"/>
    <n v="1311074"/>
    <n v="727622"/>
    <n v="1000000"/>
    <n v="50296.517030377232"/>
    <n v="1282000"/>
    <n v="355000"/>
    <n v="8001"/>
    <s v="6- pignoración"/>
    <s v="LBZ"/>
    <x v="0"/>
    <n v="4"/>
    <n v="0"/>
    <n v="0"/>
    <n v="2.3013698630136985"/>
    <n v="37.747945205479454"/>
    <n v="2"/>
    <n v="0"/>
    <n v="2"/>
    <n v="2"/>
    <n v="1"/>
    <s v="D"/>
    <n v="0.11221301135358482"/>
    <n v="3.2872553333333334"/>
    <n v="0.69761666666666666"/>
    <n v="1.9475073333333333"/>
    <n v="1.073458"/>
    <n v="0.23666666666666666"/>
    <n v="0"/>
    <n v="0.32"/>
    <n v="0.05"/>
    <n v="0"/>
    <n v="0.4"/>
    <n v="0.04"/>
    <n v="0.03"/>
    <n v="0.03"/>
    <n v="0.15000000000000002"/>
    <n v="0.2"/>
    <n v="0.2"/>
    <n v="0"/>
    <n v="0"/>
    <n v="0"/>
    <n v="0"/>
    <n v="0.04"/>
    <n v="0"/>
    <n v="0"/>
    <n v="0.5"/>
    <n v="0"/>
    <n v="1.96"/>
    <s v="2. Normal"/>
    <s v="LBZ"/>
    <x v="1"/>
    <s v="D"/>
    <n v="1610187"/>
    <n v="355000"/>
  </r>
  <r>
    <n v="2224622666"/>
    <s v="REYES RODALLEGA EDWARD"/>
    <s v="1. SI"/>
    <s v="5. &gt;$2-$5 MM"/>
    <n v="29452"/>
    <x v="231"/>
    <n v="4864149"/>
    <n v="0"/>
    <n v="11428000"/>
    <n v="518298"/>
    <n v="0"/>
    <n v="6100000"/>
    <n v="6563566"/>
    <n v="1000000"/>
    <n v="7652.0900036062094"/>
    <n v="344000"/>
    <n v="344000"/>
    <n v="76130"/>
    <s v="6- pignoración"/>
    <s v="LBZ"/>
    <x v="0"/>
    <n v="4"/>
    <n v="0"/>
    <n v="0"/>
    <n v="13.616438356164384"/>
    <n v="36.183561643835617"/>
    <n v="1"/>
    <n v="2"/>
    <n v="2"/>
    <n v="2"/>
    <n v="3"/>
    <s v="E"/>
    <n v="0.35063339333573745"/>
    <n v="7.84781"/>
    <n v="4.3953453333333332"/>
    <n v="3.242766"/>
    <n v="0"/>
    <n v="0.22933333333333333"/>
    <n v="0"/>
    <n v="0.32"/>
    <n v="0.04"/>
    <n v="0.08"/>
    <n v="0.08"/>
    <n v="0.04"/>
    <n v="0.02"/>
    <n v="0.03"/>
    <n v="0.15000000000000002"/>
    <n v="0.1"/>
    <n v="0.25"/>
    <n v="0"/>
    <n v="0"/>
    <n v="0"/>
    <n v="0"/>
    <n v="0"/>
    <n v="0.05"/>
    <n v="0"/>
    <n v="0.5"/>
    <n v="0"/>
    <n v="1.6600000000000001"/>
    <s v="2. Normal"/>
    <s v="LBZ"/>
    <x v="1"/>
    <s v="E"/>
    <n v="0"/>
    <n v="344000"/>
  </r>
  <r>
    <n v="40242840"/>
    <s v="DIAZ MELENDEZ DARLIZ ESTHER"/>
    <s v="1. SI"/>
    <s v="7. &gt;$10 MM"/>
    <n v="5125363"/>
    <x v="232"/>
    <n v="12568203"/>
    <n v="7066269"/>
    <n v="13541000"/>
    <n v="469374"/>
    <n v="0"/>
    <n v="5501934"/>
    <n v="972547"/>
    <n v="1000000"/>
    <n v="12350.055870114677"/>
    <n v="343000"/>
    <n v="343000"/>
    <n v="47189"/>
    <s v="6- pignoración"/>
    <s v="LBZ"/>
    <x v="0"/>
    <n v="4"/>
    <n v="0"/>
    <n v="0"/>
    <n v="3.1424657534246574"/>
    <n v="38.799999999999997"/>
    <n v="2"/>
    <n v="0"/>
    <n v="2"/>
    <n v="2"/>
    <n v="1"/>
    <s v="E"/>
    <n v="0.32114937058007642"/>
    <n v="9.2558333333333334"/>
    <n v="4.0652733333333337"/>
    <n v="8.3788020000000003"/>
    <n v="4.7108460000000001"/>
    <n v="0.22866666666666666"/>
    <n v="0"/>
    <n v="0.32"/>
    <n v="0.05"/>
    <n v="0.08"/>
    <n v="0.08"/>
    <n v="0.04"/>
    <n v="0.03"/>
    <n v="0.03"/>
    <n v="0.15000000000000002"/>
    <n v="0"/>
    <n v="0.05"/>
    <n v="0"/>
    <n v="0"/>
    <n v="0"/>
    <n v="0"/>
    <n v="0.04"/>
    <n v="0"/>
    <n v="0"/>
    <n v="0.5"/>
    <n v="0"/>
    <n v="1.37"/>
    <s v="2. Normal"/>
    <s v="LBZ"/>
    <x v="1"/>
    <s v="E"/>
    <n v="7066269"/>
    <n v="343000"/>
  </r>
  <r>
    <n v="64644868"/>
    <s v="ORDUZ MEJIA NIDIA AMPARO"/>
    <s v="1. SI"/>
    <s v="5. &gt;$2-$5 MM"/>
    <n v="828313"/>
    <x v="233"/>
    <n v="3530150"/>
    <n v="1697150"/>
    <n v="6082000"/>
    <n v="384948"/>
    <n v="0"/>
    <n v="1833000"/>
    <n v="2551620"/>
    <n v="2000000"/>
    <n v="25109.025662590815"/>
    <n v="640000"/>
    <n v="640000"/>
    <n v="68001"/>
    <s v="6- pignoración"/>
    <s v="LBZ"/>
    <x v="0"/>
    <n v="4"/>
    <n v="0"/>
    <n v="0"/>
    <n v="4.2383561643835614"/>
    <n v="39.591780821917808"/>
    <n v="2"/>
    <n v="3"/>
    <n v="1"/>
    <n v="3"/>
    <n v="3"/>
    <s v="E"/>
    <n v="0.13668567522086361"/>
    <n v="2.2405900000000001"/>
    <n v="1.1266443333333334"/>
    <n v="1.1767166666666666"/>
    <n v="0.56571666666666665"/>
    <n v="0.21333333333333335"/>
    <n v="0"/>
    <n v="0.32"/>
    <n v="0.03"/>
    <n v="0"/>
    <n v="0.32"/>
    <n v="0.05"/>
    <n v="0.02"/>
    <n v="0.03"/>
    <n v="0.15000000000000002"/>
    <n v="0.2"/>
    <n v="0.25"/>
    <n v="0"/>
    <n v="0"/>
    <n v="0"/>
    <n v="0"/>
    <n v="0.03"/>
    <n v="0"/>
    <n v="0"/>
    <n v="0.5"/>
    <n v="0"/>
    <n v="1.9000000000000001"/>
    <s v="2. Normal"/>
    <s v="LBZ"/>
    <x v="1"/>
    <s v="E"/>
    <n v="1697150"/>
    <n v="640000"/>
  </r>
  <r>
    <n v="2044022862"/>
    <s v="POMARES PADILLA KEVIN ALBERTO"/>
    <s v="1. SI"/>
    <s v="3. Hasta $1 MM"/>
    <m/>
    <x v="234"/>
    <n v="208603"/>
    <n v="0"/>
    <n v="3735000"/>
    <n v="339030"/>
    <n v="0"/>
    <n v="1226575"/>
    <n v="4952249"/>
    <n v="2000000"/>
    <n v="25030.559957395224"/>
    <n v="638000"/>
    <n v="638000"/>
    <n v="13052"/>
    <s v="6- pignoración"/>
    <s v="LBZ"/>
    <x v="0"/>
    <n v="4"/>
    <n v="0"/>
    <n v="0"/>
    <n v="3.1095890410958904"/>
    <n v="33.969863013698628"/>
    <n v="1"/>
    <n v="2"/>
    <n v="1"/>
    <n v="3"/>
    <n v="3"/>
    <s v="E"/>
    <n v="0.12135351998579842"/>
    <n v="1.9329506666666667"/>
    <n v="1.6507496666666666"/>
    <n v="6.9534333333333337E-2"/>
    <n v="0"/>
    <n v="0.21266666666666667"/>
    <n v="0"/>
    <n v="0.32"/>
    <n v="0.04"/>
    <n v="0"/>
    <n v="0.32"/>
    <n v="0.05"/>
    <n v="0.02"/>
    <n v="0.04"/>
    <n v="0.15000000000000002"/>
    <n v="0.25"/>
    <n v="0.25"/>
    <n v="0"/>
    <n v="0"/>
    <n v="0"/>
    <n v="0"/>
    <n v="0.04"/>
    <n v="0.05"/>
    <n v="0"/>
    <n v="0.5"/>
    <n v="0"/>
    <n v="2.0300000000000002"/>
    <s v="3. Medio"/>
    <s v="LBZ"/>
    <x v="1"/>
    <s v="E"/>
    <n v="0"/>
    <n v="638000"/>
  </r>
  <r>
    <n v="4828846"/>
    <s v="RAMOS FLOREZ YORLIN ENRIQUE"/>
    <s v="1. SI"/>
    <s v="5. &gt;$2-$5 MM"/>
    <m/>
    <x v="235"/>
    <n v="3153452"/>
    <n v="3153452"/>
    <n v="5147000"/>
    <n v="248637"/>
    <n v="0"/>
    <n v="0"/>
    <n v="1994076"/>
    <n v="1000000"/>
    <n v="19925.496547348146"/>
    <n v="659000"/>
    <n v="310000"/>
    <n v="13052"/>
    <s v="9- Otras garantías (no admisible)"/>
    <s v="LBZ"/>
    <x v="0"/>
    <n v="4"/>
    <n v="0"/>
    <n v="0"/>
    <n v="9.8630136986301367E-2"/>
    <n v="43.095890410958901"/>
    <n v="1"/>
    <n v="2"/>
    <n v="2"/>
    <n v="2"/>
    <n v="1"/>
    <s v="D"/>
    <n v="0.17904166436489877"/>
    <n v="3.8710186666666666"/>
    <n v="1.3293839999999999"/>
    <n v="2.1023013333333331"/>
    <n v="2.1023013333333331"/>
    <n v="0.20666666666666667"/>
    <n v="0"/>
    <n v="0.32"/>
    <n v="0.04"/>
    <n v="0"/>
    <n v="0.32"/>
    <n v="0.04"/>
    <n v="0.03"/>
    <n v="0.03"/>
    <n v="0.25"/>
    <n v="0.15000000000000002"/>
    <n v="0.15000000000000002"/>
    <n v="0"/>
    <n v="0"/>
    <n v="0"/>
    <n v="0"/>
    <n v="0.05"/>
    <n v="0.05"/>
    <n v="0"/>
    <n v="0.5"/>
    <n v="0"/>
    <n v="1.9300000000000002"/>
    <s v="2. Normal"/>
    <s v="LBZ"/>
    <x v="1"/>
    <s v="D"/>
    <n v="3153452"/>
    <n v="310000"/>
  </r>
  <r>
    <n v="2068846686"/>
    <s v="RAMIREZ HENAO SANDRA PATRICIA"/>
    <s v="1. SI"/>
    <s v="5. &gt;$2-$5 MM"/>
    <n v="60800"/>
    <x v="236"/>
    <n v="3952036"/>
    <n v="1132036"/>
    <n v="5442000"/>
    <n v="196639"/>
    <n v="0"/>
    <n v="2820000"/>
    <n v="1489479"/>
    <n v="1000000"/>
    <n v="11730.622926741646"/>
    <n v="299000"/>
    <n v="299000"/>
    <n v="76001"/>
    <s v="6- pignoración"/>
    <s v="LBZ"/>
    <x v="0"/>
    <n v="4"/>
    <n v="0"/>
    <n v="0"/>
    <n v="5.1671232876712327"/>
    <n v="29.084931506849315"/>
    <n v="2"/>
    <n v="0"/>
    <n v="1"/>
    <n v="2"/>
    <n v="1"/>
    <s v="E"/>
    <n v="0.13891308195116109"/>
    <n v="3.82701"/>
    <n v="1.0335193333333332"/>
    <n v="2.6346906666666667"/>
    <n v="0.75469066666666662"/>
    <n v="0.19933333333333333"/>
    <n v="0"/>
    <n v="0.32"/>
    <n v="0.05"/>
    <n v="0"/>
    <n v="0.32"/>
    <n v="0.05"/>
    <n v="0.03"/>
    <n v="0.04"/>
    <n v="0.15000000000000002"/>
    <n v="0.15000000000000002"/>
    <n v="0.25"/>
    <n v="0"/>
    <n v="0"/>
    <n v="0"/>
    <n v="0"/>
    <n v="0.03"/>
    <n v="0"/>
    <n v="0"/>
    <n v="0.5"/>
    <n v="0"/>
    <n v="1.8900000000000001"/>
    <s v="2. Normal"/>
    <s v="LBZ"/>
    <x v="1"/>
    <s v="E"/>
    <n v="1132036"/>
    <n v="299000"/>
  </r>
  <r>
    <n v="82066648"/>
    <s v="CANTILLO AVILA ARNOLD JOSE"/>
    <s v="1. SI"/>
    <s v="4. &gt;$1-$2 MM"/>
    <n v="356782"/>
    <x v="237"/>
    <n v="1404120"/>
    <n v="151679"/>
    <n v="2783000"/>
    <n v="142213"/>
    <n v="0"/>
    <n v="1252441"/>
    <n v="1272670"/>
    <n v="1000000"/>
    <n v="11534.458663752655"/>
    <n v="294000"/>
    <n v="294000"/>
    <n v="8001"/>
    <s v="6- pignoración"/>
    <s v="LBZ"/>
    <x v="0"/>
    <n v="4"/>
    <n v="0"/>
    <n v="0"/>
    <n v="4.2301369863013702"/>
    <n v="36.832876712328769"/>
    <n v="1"/>
    <n v="0"/>
    <n v="1"/>
    <n v="2"/>
    <n v="3"/>
    <s v="E"/>
    <n v="0.1024983057758351"/>
    <n v="1.9805266666666668"/>
    <n v="1.0863013333333333"/>
    <n v="0.93608000000000002"/>
    <n v="0.10111933333333334"/>
    <n v="0.19600000000000001"/>
    <n v="0"/>
    <n v="0.32"/>
    <n v="0.05"/>
    <n v="0"/>
    <n v="0.32"/>
    <n v="0.05"/>
    <n v="0.02"/>
    <n v="0.03"/>
    <n v="0.15000000000000002"/>
    <n v="0.25"/>
    <n v="0.25"/>
    <n v="0"/>
    <n v="0"/>
    <n v="0"/>
    <n v="0"/>
    <n v="0.03"/>
    <n v="0.05"/>
    <n v="0"/>
    <n v="0.5"/>
    <n v="0"/>
    <n v="2.02"/>
    <s v="3. Medio"/>
    <s v="LBZ"/>
    <x v="1"/>
    <s v="E"/>
    <n v="151679"/>
    <n v="294000"/>
  </r>
  <r>
    <n v="48604222"/>
    <s v="LEAL BERNAL ANDREINA"/>
    <s v="1. SI"/>
    <s v="5. &gt;$2-$5 MM"/>
    <n v="331747"/>
    <x v="238"/>
    <n v="3181521"/>
    <n v="1641521"/>
    <n v="4246000"/>
    <n v="150972"/>
    <n v="0"/>
    <n v="1540000"/>
    <n v="1064851"/>
    <n v="1000000"/>
    <n v="10435.938791014307"/>
    <n v="266000"/>
    <n v="266000"/>
    <n v="76001"/>
    <s v="6- pignoración"/>
    <s v="LBZ"/>
    <x v="0"/>
    <n v="4"/>
    <n v="0"/>
    <n v="0"/>
    <n v="3.5205479452054793"/>
    <n v="38.890410958904113"/>
    <n v="2"/>
    <n v="2"/>
    <n v="2"/>
    <n v="2"/>
    <n v="1"/>
    <s v="E"/>
    <n v="0.10760529252734287"/>
    <n v="3.008248"/>
    <n v="0.9310653333333333"/>
    <n v="2.1210140000000002"/>
    <n v="1.0943473333333333"/>
    <n v="0.17733333333333334"/>
    <n v="0"/>
    <n v="0.32"/>
    <n v="0.04"/>
    <n v="0"/>
    <n v="0.4"/>
    <n v="0.04"/>
    <n v="0.03"/>
    <n v="0.03"/>
    <n v="0.15000000000000002"/>
    <n v="0.15000000000000002"/>
    <n v="0.2"/>
    <n v="0"/>
    <n v="0"/>
    <n v="0"/>
    <n v="0"/>
    <n v="0.04"/>
    <n v="0"/>
    <n v="0"/>
    <n v="0.5"/>
    <n v="0"/>
    <n v="1.9000000000000001"/>
    <s v="2. Normal"/>
    <s v="LBZ"/>
    <x v="1"/>
    <s v="E"/>
    <n v="1641521"/>
    <n v="266000"/>
  </r>
  <r>
    <n v="2082846222"/>
    <s v="VELASQUEZ PANTOJA ARLES RICHARD"/>
    <s v="1. SI"/>
    <s v="4. &gt;$1-$2 MM"/>
    <n v="198213"/>
    <x v="239"/>
    <n v="1461422"/>
    <n v="1461422"/>
    <n v="1919000"/>
    <n v="108758"/>
    <n v="0"/>
    <n v="0"/>
    <n v="457820"/>
    <n v="1000000"/>
    <n v="144965.39034886417"/>
    <n v="3695000"/>
    <n v="259000"/>
    <n v="76130"/>
    <s v="9- Otras garantías (no admisible)"/>
    <s v="LBZ"/>
    <x v="0"/>
    <n v="4"/>
    <n v="0"/>
    <n v="0"/>
    <n v="1.3972602739726028"/>
    <n v="35.983561643835614"/>
    <n v="1"/>
    <n v="2"/>
    <n v="1"/>
    <n v="2"/>
    <n v="1"/>
    <s v="E"/>
    <n v="0.16914892689924277"/>
    <n v="3.7428279999999998"/>
    <n v="0.43735533333333332"/>
    <n v="0.97428133333333333"/>
    <n v="0.97428133333333333"/>
    <n v="0.17266666666666666"/>
    <n v="0"/>
    <n v="0.32"/>
    <n v="0.04"/>
    <n v="0"/>
    <n v="0.4"/>
    <n v="0.05"/>
    <n v="0.03"/>
    <n v="0.03"/>
    <n v="0.25"/>
    <n v="0.25"/>
    <n v="0.25"/>
    <n v="0"/>
    <n v="0"/>
    <n v="0"/>
    <n v="0"/>
    <n v="0.05"/>
    <n v="0.05"/>
    <n v="0"/>
    <n v="0.5"/>
    <n v="0"/>
    <n v="2.2200000000000002"/>
    <s v="3. Medio"/>
    <s v="LBZ"/>
    <x v="1"/>
    <s v="E"/>
    <n v="1461422"/>
    <n v="259000"/>
  </r>
  <r>
    <n v="2046802048"/>
    <s v="ASCENCIO ZAMBRANO YAJAIRA LINETH"/>
    <s v="1. SI"/>
    <s v="4. &gt;$1-$2 MM"/>
    <n v="16311"/>
    <x v="240"/>
    <n v="1687503"/>
    <n v="0"/>
    <n v="3267000"/>
    <n v="167100"/>
    <n v="0"/>
    <n v="1700000"/>
    <n v="1579097"/>
    <n v="1000000"/>
    <n v="21224.973255408797"/>
    <n v="541000"/>
    <n v="252000"/>
    <n v="8001"/>
    <s v="6- pignoración"/>
    <s v="LBZ"/>
    <x v="0"/>
    <n v="4"/>
    <n v="0"/>
    <n v="0"/>
    <n v="5.5013698630136982"/>
    <n v="30.282191780821918"/>
    <n v="1"/>
    <n v="4"/>
    <n v="2"/>
    <n v="2"/>
    <n v="1"/>
    <s v="E"/>
    <n v="0.12554998217027255"/>
    <n v="2.5384000000000002"/>
    <n v="1.0636053333333333"/>
    <n v="1.1250020000000001"/>
    <n v="0"/>
    <n v="0.16800000000000001"/>
    <n v="0"/>
    <n v="0.32"/>
    <n v="0.02"/>
    <n v="0"/>
    <n v="0.32"/>
    <n v="0.04"/>
    <n v="0.03"/>
    <n v="0.04"/>
    <n v="0.15000000000000002"/>
    <n v="0.2"/>
    <n v="0.25"/>
    <n v="0"/>
    <n v="0"/>
    <n v="0"/>
    <n v="0"/>
    <n v="0.03"/>
    <n v="0.05"/>
    <n v="0"/>
    <n v="0.5"/>
    <n v="0"/>
    <n v="1.9500000000000002"/>
    <s v="2. Normal"/>
    <s v="LBZ"/>
    <x v="1"/>
    <s v="E"/>
    <n v="0"/>
    <n v="252000"/>
  </r>
  <r>
    <n v="2200808200"/>
    <s v="RAMIREZ LOPEZ MIGUEL ANGEL"/>
    <s v="1. SI"/>
    <s v="4. &gt;$1-$2 MM"/>
    <m/>
    <x v="241"/>
    <n v="1634302"/>
    <n v="734302"/>
    <n v="75000"/>
    <n v="175770"/>
    <n v="0"/>
    <n v="900000"/>
    <n v="788620"/>
    <n v="1000000"/>
    <n v="5427.6452351160324"/>
    <n v="244000"/>
    <n v="244000"/>
    <n v="68615"/>
    <s v="6- pignoración"/>
    <s v="LBZ"/>
    <x v="0"/>
    <n v="4"/>
    <n v="0"/>
    <n v="0"/>
    <n v="2.0712328767123287"/>
    <n v="22.4"/>
    <n v="1"/>
    <n v="2"/>
    <n v="2"/>
    <n v="2"/>
    <n v="1"/>
    <s v="E"/>
    <n v="0.12079843015674403"/>
    <n v="1.7779480000000001"/>
    <n v="0.5257466666666667"/>
    <n v="1.0895346666666668"/>
    <n v="0.48953466666666667"/>
    <n v="0.16266666666666665"/>
    <n v="0"/>
    <n v="0.32"/>
    <n v="0.04"/>
    <n v="0"/>
    <n v="0.4"/>
    <n v="0.04"/>
    <n v="0.03"/>
    <n v="0.05"/>
    <n v="0.15000000000000002"/>
    <n v="0.2"/>
    <n v="0.25"/>
    <n v="0"/>
    <n v="0"/>
    <n v="0"/>
    <n v="0"/>
    <n v="0.04"/>
    <n v="0.05"/>
    <n v="0"/>
    <n v="0.5"/>
    <n v="0"/>
    <n v="2.0700000000000003"/>
    <s v="3. Medio"/>
    <s v="LBZ"/>
    <x v="1"/>
    <s v="E"/>
    <n v="734302"/>
    <n v="244000"/>
  </r>
  <r>
    <n v="66060826"/>
    <s v="YATACUE SECUE MARIBEL"/>
    <s v="1. SI"/>
    <s v="5. &gt;$2-$5 MM"/>
    <m/>
    <x v="242"/>
    <n v="2112316"/>
    <n v="0"/>
    <n v="5213000"/>
    <n v="253283"/>
    <n v="0"/>
    <n v="2379286"/>
    <n v="3100947"/>
    <n v="1000000"/>
    <n v="503185.01849285339"/>
    <n v="21802000"/>
    <n v="241000"/>
    <n v="76130"/>
    <s v="6- pignoración"/>
    <s v="LBZ"/>
    <x v="0"/>
    <n v="4"/>
    <n v="0"/>
    <n v="0"/>
    <n v="5.7945205479452051"/>
    <n v="40.090410958904108"/>
    <n v="2"/>
    <n v="0"/>
    <n v="1"/>
    <n v="2"/>
    <n v="1"/>
    <s v="C"/>
    <n v="0.50431201232856893"/>
    <n v="18.010175333333333"/>
    <n v="2.0672980000000001"/>
    <n v="1.4082106666666667"/>
    <n v="0"/>
    <n v="0.16066666666666668"/>
    <n v="0.08"/>
    <n v="0.32"/>
    <n v="0.05"/>
    <n v="0.24"/>
    <n v="0.24"/>
    <n v="0.05"/>
    <n v="0.03"/>
    <n v="0.03"/>
    <n v="0.15000000000000002"/>
    <n v="0.2"/>
    <n v="0.25"/>
    <n v="0"/>
    <n v="0"/>
    <n v="0"/>
    <n v="0"/>
    <n v="0.03"/>
    <n v="0"/>
    <n v="0"/>
    <n v="0.30000000000000004"/>
    <n v="0"/>
    <n v="1.97"/>
    <s v="2. Normal"/>
    <s v="LBZ"/>
    <x v="1"/>
    <s v="C"/>
    <n v="0"/>
    <n v="241000"/>
  </r>
  <r>
    <n v="2044024048"/>
    <s v="GUARDO RAMOS YORLENI"/>
    <s v="1. SI"/>
    <s v="5. &gt;$2-$5 MM"/>
    <m/>
    <x v="243"/>
    <n v="3474569"/>
    <n v="3474569"/>
    <n v="5038000"/>
    <n v="133211"/>
    <n v="0"/>
    <n v="0"/>
    <n v="1563620"/>
    <n v="2000000"/>
    <n v="19870.771334537905"/>
    <n v="605000"/>
    <n v="466000"/>
    <n v="13052"/>
    <s v="9- Otras garantías (no admisible)"/>
    <s v="LBZ"/>
    <x v="0"/>
    <n v="4"/>
    <n v="0"/>
    <n v="0"/>
    <n v="4.065753424657534"/>
    <n v="33.260273972602739"/>
    <n v="2"/>
    <n v="3"/>
    <n v="1"/>
    <n v="3"/>
    <n v="2"/>
    <s v="E"/>
    <n v="5.1027257111512639E-2"/>
    <n v="1.8810629999999999"/>
    <n v="0.52120666666666671"/>
    <n v="1.1581896666666667"/>
    <n v="1.1581896666666667"/>
    <n v="0.15533333333333332"/>
    <n v="0"/>
    <n v="0.32"/>
    <n v="0.03"/>
    <n v="0"/>
    <n v="0.4"/>
    <n v="0.05"/>
    <n v="0.01"/>
    <n v="0.04"/>
    <n v="0.25"/>
    <n v="0.2"/>
    <n v="0.2"/>
    <n v="0"/>
    <n v="0"/>
    <n v="0"/>
    <n v="0"/>
    <n v="0.03"/>
    <n v="0"/>
    <n v="0"/>
    <n v="0.5"/>
    <n v="0"/>
    <n v="2.0300000000000002"/>
    <s v="3. Medio"/>
    <s v="LBZ"/>
    <x v="1"/>
    <s v="E"/>
    <n v="3474569"/>
    <n v="466000"/>
  </r>
  <r>
    <n v="20462800"/>
    <s v="GALONJE LOPEZ MARIA JHOANA"/>
    <s v="1. SI"/>
    <s v="5. &gt;$2-$5 MM"/>
    <n v="33234"/>
    <x v="244"/>
    <n v="2095454"/>
    <n v="0"/>
    <n v="3251000"/>
    <n v="172712"/>
    <n v="0"/>
    <n v="3000000"/>
    <n v="1155390"/>
    <n v="1000000"/>
    <n v="9062.7889500913716"/>
    <n v="231000"/>
    <n v="231000"/>
    <n v="76130"/>
    <s v="6- pignoración"/>
    <s v="LBZ"/>
    <x v="0"/>
    <n v="4"/>
    <n v="0"/>
    <n v="0"/>
    <n v="3.6410958904109587"/>
    <n v="31.942465753424656"/>
    <n v="2"/>
    <n v="0"/>
    <n v="2"/>
    <n v="2"/>
    <n v="1"/>
    <s v="E"/>
    <n v="0.12118319263339425"/>
    <n v="2.3212293333333331"/>
    <n v="0.79241600000000001"/>
    <n v="1.3969693333333333"/>
    <n v="0"/>
    <n v="0.154"/>
    <n v="0"/>
    <n v="0.32"/>
    <n v="0.05"/>
    <n v="0"/>
    <n v="0.4"/>
    <n v="0.04"/>
    <n v="0.03"/>
    <n v="0.04"/>
    <n v="0.15000000000000002"/>
    <n v="0.2"/>
    <n v="0.25"/>
    <n v="0"/>
    <n v="0"/>
    <n v="0"/>
    <n v="0"/>
    <n v="0.04"/>
    <n v="0"/>
    <n v="0"/>
    <n v="0.5"/>
    <n v="0"/>
    <n v="2.0200000000000005"/>
    <s v="3. Medio"/>
    <s v="LBZ"/>
    <x v="1"/>
    <s v="E"/>
    <n v="0"/>
    <n v="231000"/>
  </r>
  <r>
    <n v="2400620"/>
    <s v="CARDENAS BLANCO ROBINSON"/>
    <s v="1. SI"/>
    <s v="5. &gt;$2-$5 MM"/>
    <n v="162400"/>
    <x v="245"/>
    <n v="4389350"/>
    <n v="3189350"/>
    <n v="6533000"/>
    <n v="173216"/>
    <n v="0"/>
    <n v="1200000"/>
    <n v="2143260"/>
    <n v="2000000"/>
    <n v="19626.84291699966"/>
    <n v="544000"/>
    <n v="443000"/>
    <n v="13838"/>
    <s v="6- pignoración"/>
    <s v="LBZ"/>
    <x v="0"/>
    <n v="4"/>
    <n v="0"/>
    <n v="0"/>
    <n v="6.7945205479452051"/>
    <n v="38.539726027397258"/>
    <n v="1"/>
    <n v="3"/>
    <n v="1"/>
    <n v="3"/>
    <n v="3"/>
    <s v="D"/>
    <n v="6.4280947638999886E-2"/>
    <n v="2.35887"/>
    <n v="0.76855333333333331"/>
    <n v="1.4631166666666666"/>
    <n v="1.0631166666666667"/>
    <n v="0.14766666666666667"/>
    <n v="0"/>
    <n v="0.32"/>
    <n v="0.03"/>
    <n v="0"/>
    <n v="0.4"/>
    <n v="0.05"/>
    <n v="0.02"/>
    <n v="0.03"/>
    <n v="0.15000000000000002"/>
    <n v="0.2"/>
    <n v="0.2"/>
    <n v="0"/>
    <n v="0"/>
    <n v="0"/>
    <n v="0"/>
    <n v="0.02"/>
    <n v="0.05"/>
    <n v="0"/>
    <n v="0.5"/>
    <n v="0"/>
    <n v="1.97"/>
    <s v="2. Normal"/>
    <s v="LBZ"/>
    <x v="1"/>
    <s v="D"/>
    <n v="3189350"/>
    <n v="443000"/>
  </r>
  <r>
    <n v="2008602020"/>
    <s v="MURILLO LOPEZ JEFFERSON GIOVANY"/>
    <s v="1. SI"/>
    <s v="5. &gt;$2-$5 MM"/>
    <n v="185533"/>
    <x v="246"/>
    <n v="3486070"/>
    <n v="1986070"/>
    <n v="5004000"/>
    <n v="248873"/>
    <n v="0"/>
    <n v="1500000"/>
    <n v="1517599"/>
    <n v="2000000"/>
    <n v="61824.492441371774"/>
    <n v="1759000"/>
    <n v="423000"/>
    <n v="68001"/>
    <s v="6- pignoración"/>
    <s v="LBZ"/>
    <x v="0"/>
    <n v="4"/>
    <n v="0"/>
    <n v="0"/>
    <n v="2.9479452054794519"/>
    <n v="31.421917808219177"/>
    <n v="1"/>
    <n v="4"/>
    <n v="1"/>
    <n v="3"/>
    <n v="1"/>
    <s v="C"/>
    <n v="0.10356583081379059"/>
    <n v="2.2542230000000001"/>
    <n v="0.5677106666666667"/>
    <n v="1.1620233333333334"/>
    <n v="0.6620233333333333"/>
    <n v="0.14099999999999999"/>
    <n v="0"/>
    <n v="0.32"/>
    <n v="0.02"/>
    <n v="0"/>
    <n v="0.4"/>
    <n v="0.05"/>
    <n v="0.03"/>
    <n v="0.04"/>
    <n v="0.15000000000000002"/>
    <n v="0.2"/>
    <n v="0.25"/>
    <n v="0"/>
    <n v="0"/>
    <n v="0"/>
    <n v="0"/>
    <n v="0.04"/>
    <n v="0.05"/>
    <n v="0"/>
    <n v="0.30000000000000004"/>
    <n v="0"/>
    <n v="1.8500000000000003"/>
    <s v="2. Normal"/>
    <s v="LBZ"/>
    <x v="1"/>
    <s v="C"/>
    <n v="1986070"/>
    <n v="423000"/>
  </r>
  <r>
    <n v="8886406"/>
    <s v="CRESPO JARAMILLO JAIRO CESAR"/>
    <s v="1. SI"/>
    <s v="4. &gt;$1-$2 MM"/>
    <m/>
    <x v="60"/>
    <n v="1643496"/>
    <n v="0"/>
    <n v="8760000"/>
    <n v="287517"/>
    <n v="0"/>
    <n v="2010054"/>
    <n v="7116895"/>
    <n v="3000000"/>
    <n v="24206.670052841459"/>
    <n v="617000"/>
    <n v="617000"/>
    <n v="13052"/>
    <s v="6- pignoración"/>
    <s v="LBZ"/>
    <x v="0"/>
    <n v="4"/>
    <n v="0"/>
    <n v="0"/>
    <n v="6.5506849315068489"/>
    <n v="58.753424657534246"/>
    <n v="1"/>
    <n v="3"/>
    <n v="2"/>
    <n v="4"/>
    <n v="2"/>
    <s v="D"/>
    <n v="6.9271926678409215E-2"/>
    <n v="2.0838646666666665"/>
    <n v="1.5815322222222221"/>
    <n v="0.36522133333333334"/>
    <n v="0"/>
    <n v="0.1371111111111111"/>
    <n v="0"/>
    <n v="0.24"/>
    <n v="0.03"/>
    <n v="0"/>
    <n v="0.32"/>
    <n v="0.04"/>
    <n v="0.01"/>
    <n v="0.01"/>
    <n v="0.15000000000000002"/>
    <n v="0.25"/>
    <n v="0.25"/>
    <n v="0"/>
    <n v="0"/>
    <n v="0"/>
    <n v="0"/>
    <n v="0.02"/>
    <n v="0.05"/>
    <n v="0"/>
    <n v="0.5"/>
    <n v="0"/>
    <n v="1.8700000000000003"/>
    <s v="2. Normal"/>
    <s v="LBZ"/>
    <x v="1"/>
    <s v="D"/>
    <n v="0"/>
    <n v="617000"/>
  </r>
  <r>
    <n v="84462420"/>
    <s v="JULIO FLOREZ HERMES LUIS"/>
    <s v="1. SI"/>
    <s v="4. &gt;$1-$2 MM"/>
    <m/>
    <x v="203"/>
    <n v="1923499"/>
    <n v="1923499"/>
    <n v="3956000"/>
    <n v="143758"/>
    <n v="0"/>
    <n v="0"/>
    <n v="2032820"/>
    <n v="2000000"/>
    <n v="14469.130859223425"/>
    <n v="403000"/>
    <n v="400000"/>
    <n v="13052"/>
    <s v="9- Otras garantías (no admisible)"/>
    <s v="LBZ"/>
    <x v="0"/>
    <n v="4"/>
    <n v="0"/>
    <n v="0"/>
    <n v="5.484931506849315"/>
    <n v="51.665753424657531"/>
    <n v="1"/>
    <n v="1"/>
    <n v="1"/>
    <n v="3"/>
    <n v="2"/>
    <s v="E"/>
    <n v="5.2742376953074474E-2"/>
    <n v="1.4531063333333334"/>
    <n v="0.67760666666666669"/>
    <n v="0.64116633333333328"/>
    <n v="0.64116633333333328"/>
    <n v="0.13333333333333333"/>
    <n v="0"/>
    <n v="0.32"/>
    <n v="0.05"/>
    <n v="0"/>
    <n v="0.4"/>
    <n v="0.05"/>
    <n v="0.01"/>
    <n v="0.02"/>
    <n v="0.25"/>
    <n v="0.25"/>
    <n v="0.25"/>
    <n v="0"/>
    <n v="0"/>
    <n v="0"/>
    <n v="0"/>
    <n v="0.03"/>
    <n v="0.05"/>
    <n v="0"/>
    <n v="0.5"/>
    <n v="0"/>
    <n v="2.1800000000000002"/>
    <s v="3. Medio"/>
    <s v="LBZ"/>
    <x v="1"/>
    <s v="E"/>
    <n v="1923499"/>
    <n v="400000"/>
  </r>
  <r>
    <n v="84660084"/>
    <s v="PEÑARANDA BELTRAN EUGENIO SEGUNDO"/>
    <s v="1. SI"/>
    <s v="5. &gt;$2-$5 MM"/>
    <m/>
    <x v="247"/>
    <n v="3936955"/>
    <n v="3936955"/>
    <n v="5881000"/>
    <n v="328854"/>
    <n v="0"/>
    <n v="0"/>
    <n v="1944260"/>
    <n v="2000000"/>
    <n v="15693.14103911926"/>
    <n v="400000"/>
    <n v="400000"/>
    <n v="13052"/>
    <s v="9- Otras garantías (no admisible)"/>
    <s v="LBZ"/>
    <x v="0"/>
    <n v="4"/>
    <n v="0"/>
    <n v="0"/>
    <n v="5.9643835616438352"/>
    <n v="44.6"/>
    <n v="1"/>
    <n v="2"/>
    <n v="1"/>
    <n v="3"/>
    <n v="2"/>
    <s v="D"/>
    <n v="0.11484904701303976"/>
    <n v="2.0937383333333335"/>
    <n v="0.6480866666666667"/>
    <n v="1.3123183333333333"/>
    <n v="1.3123183333333333"/>
    <n v="0.13333333333333333"/>
    <n v="0"/>
    <n v="0.32"/>
    <n v="0.04"/>
    <n v="0"/>
    <n v="0.4"/>
    <n v="0.05"/>
    <n v="0.01"/>
    <n v="0.03"/>
    <n v="0.25"/>
    <n v="0.2"/>
    <n v="0.2"/>
    <n v="0"/>
    <n v="0"/>
    <n v="0"/>
    <n v="0"/>
    <n v="0.03"/>
    <n v="0.05"/>
    <n v="0"/>
    <n v="0.5"/>
    <n v="0"/>
    <n v="2.08"/>
    <s v="3. Medio"/>
    <s v="LBZ"/>
    <x v="1"/>
    <s v="D"/>
    <n v="3936955"/>
    <n v="400000"/>
  </r>
  <r>
    <n v="44200666"/>
    <s v="LOTERO CARDONA NATALIA ANDREA"/>
    <s v="1. SI"/>
    <s v="5. &gt;$2-$5 MM"/>
    <n v="1621636"/>
    <x v="248"/>
    <n v="3988776"/>
    <n v="2088776"/>
    <n v="4617000"/>
    <n v="163757"/>
    <n v="0"/>
    <n v="1900000"/>
    <n v="628246"/>
    <n v="1000000"/>
    <n v="18930.024979851405"/>
    <n v="851000"/>
    <n v="196000"/>
    <n v="5001"/>
    <s v="6- pignoración"/>
    <s v="LBZ"/>
    <x v="0"/>
    <n v="4"/>
    <n v="0"/>
    <n v="0"/>
    <n v="1.9726027397260273"/>
    <n v="41.679452054794524"/>
    <n v="2"/>
    <n v="2"/>
    <n v="3"/>
    <n v="2"/>
    <n v="1"/>
    <s v="D"/>
    <n v="0.12179134998656761"/>
    <n v="3.6453479999999998"/>
    <n v="1.4999213333333334"/>
    <n v="2.6591840000000002"/>
    <n v="1.3925173333333334"/>
    <n v="0.13066666666666665"/>
    <n v="0"/>
    <n v="0.32"/>
    <n v="0.04"/>
    <n v="0"/>
    <n v="0.32"/>
    <n v="0.03"/>
    <n v="0.03"/>
    <n v="0.03"/>
    <n v="0.15000000000000002"/>
    <n v="0.15000000000000002"/>
    <n v="0.2"/>
    <n v="0"/>
    <n v="0"/>
    <n v="0"/>
    <n v="0"/>
    <n v="0.05"/>
    <n v="0"/>
    <n v="0"/>
    <n v="0.5"/>
    <n v="0"/>
    <n v="1.82"/>
    <s v="2. Normal"/>
    <s v="LBZ"/>
    <x v="1"/>
    <s v="D"/>
    <n v="2088776"/>
    <n v="196000"/>
  </r>
  <r>
    <n v="2044020240"/>
    <s v="CHAMS MORENO LUIS EDUARDO"/>
    <s v="1. SI"/>
    <s v="5. &gt;$2-$5 MM"/>
    <m/>
    <x v="249"/>
    <n v="2715925"/>
    <n v="2715925"/>
    <n v="4030000"/>
    <n v="268058"/>
    <n v="0"/>
    <n v="0"/>
    <n v="1314429"/>
    <n v="2000000"/>
    <n v="74496.655296736033"/>
    <n v="3349000"/>
    <n v="276000"/>
    <n v="13052"/>
    <s v="9- Otras garantías (no admisible)"/>
    <s v="LBZ"/>
    <x v="0"/>
    <n v="4"/>
    <n v="0"/>
    <n v="0"/>
    <n v="2.1972602739726028"/>
    <n v="30.564383561643837"/>
    <n v="1"/>
    <n v="2"/>
    <n v="1"/>
    <n v="3"/>
    <n v="3"/>
    <s v="E"/>
    <n v="0.11418488509891202"/>
    <n v="2.4597846666666667"/>
    <n v="0.438143"/>
    <n v="0.90530833333333338"/>
    <n v="0.90530833333333338"/>
    <n v="9.1999999999999998E-2"/>
    <n v="0"/>
    <n v="0.32"/>
    <n v="0.04"/>
    <n v="0"/>
    <n v="0.4"/>
    <n v="0.05"/>
    <n v="0.02"/>
    <n v="0.04"/>
    <n v="0.25"/>
    <n v="0.25"/>
    <n v="0.25"/>
    <n v="0"/>
    <n v="0"/>
    <n v="0"/>
    <n v="0"/>
    <n v="0.04"/>
    <n v="0.05"/>
    <n v="0"/>
    <n v="0.5"/>
    <n v="0"/>
    <n v="2.21"/>
    <s v="3. Medio"/>
    <s v="LBZ"/>
    <x v="1"/>
    <s v="E"/>
    <n v="2715925"/>
    <n v="276000"/>
  </r>
  <r>
    <n v="2244064628"/>
    <s v="AGUIRRE CERON YEISON ALEXANDER"/>
    <s v="1. SI"/>
    <s v="5. &gt;$2-$5 MM"/>
    <n v="306267"/>
    <x v="250"/>
    <n v="4079318"/>
    <n v="1148232"/>
    <n v="5887000"/>
    <n v="196722"/>
    <n v="0"/>
    <n v="2931086"/>
    <n v="1807960"/>
    <n v="3000000"/>
    <n v="217624.63335998633"/>
    <n v="5547000"/>
    <n v="347000"/>
    <n v="76001"/>
    <s v="6- pignoración"/>
    <s v="LBZ"/>
    <x v="0"/>
    <n v="4"/>
    <n v="0"/>
    <n v="0"/>
    <n v="1.8821917808219177"/>
    <n v="29.035616438356165"/>
    <n v="1"/>
    <n v="4"/>
    <n v="1"/>
    <n v="4"/>
    <n v="3"/>
    <s v="E"/>
    <n v="9.2077029635552518E-2"/>
    <n v="2.5409506666666668"/>
    <n v="0.4698282222222222"/>
    <n v="0.90651511111111116"/>
    <n v="0.25516266666666665"/>
    <n v="7.7111111111111116E-2"/>
    <n v="0"/>
    <n v="0.24"/>
    <n v="0.02"/>
    <n v="0"/>
    <n v="0.4"/>
    <n v="0.05"/>
    <n v="0.02"/>
    <n v="0.04"/>
    <n v="0.15000000000000002"/>
    <n v="0.25"/>
    <n v="0.25"/>
    <n v="0"/>
    <n v="0"/>
    <n v="0"/>
    <n v="0"/>
    <n v="0.05"/>
    <n v="0.05"/>
    <n v="0"/>
    <n v="0.5"/>
    <n v="0"/>
    <n v="2.0200000000000005"/>
    <s v="3. Medio"/>
    <s v="LBZ"/>
    <x v="1"/>
    <s v="E"/>
    <n v="1148232"/>
    <n v="347000"/>
  </r>
  <r>
    <n v="82408200"/>
    <s v="PEDROZA VILLA ADANIES JOSE"/>
    <s v="1. SI"/>
    <s v="4. &gt;$1-$2 MM"/>
    <m/>
    <x v="251"/>
    <n v="1534154"/>
    <n v="0"/>
    <n v="5476000"/>
    <n v="284426"/>
    <n v="0"/>
    <n v="4700000"/>
    <n v="3819420"/>
    <n v="1000000"/>
    <n v="2469.1336930240968"/>
    <n v="111000"/>
    <n v="111000"/>
    <n v="13836"/>
    <s v="6- pignoración"/>
    <s v="LBZ"/>
    <x v="0"/>
    <n v="4"/>
    <n v="0"/>
    <n v="0"/>
    <n v="6.9232876712328766"/>
    <n v="43.989041095890414"/>
    <n v="1"/>
    <n v="1"/>
    <n v="1"/>
    <n v="2"/>
    <n v="4"/>
    <s v="E"/>
    <n v="0.19126342246201608"/>
    <n v="3.6430493333333334"/>
    <n v="2.5462799999999999"/>
    <n v="1.0227693333333334"/>
    <n v="0"/>
    <n v="7.3999999999999996E-2"/>
    <n v="0"/>
    <n v="0.32"/>
    <n v="0.05"/>
    <n v="0"/>
    <n v="0.24"/>
    <n v="0.05"/>
    <n v="0.05"/>
    <n v="0.03"/>
    <n v="0.15000000000000002"/>
    <n v="0.2"/>
    <n v="0.25"/>
    <n v="0"/>
    <n v="0"/>
    <n v="0"/>
    <n v="0"/>
    <n v="0.02"/>
    <n v="0.05"/>
    <n v="0"/>
    <n v="0.5"/>
    <n v="0"/>
    <n v="1.9100000000000001"/>
    <s v="2. Normal"/>
    <s v="LBZ"/>
    <x v="1"/>
    <s v="E"/>
    <n v="0"/>
    <n v="111000"/>
  </r>
  <r>
    <n v="2044048062"/>
    <s v="BOSSIO SIMANCAS WILMAN LUIS"/>
    <s v="1. SI"/>
    <s v="5. &gt;$2-$5 MM"/>
    <m/>
    <x v="252"/>
    <n v="2394051"/>
    <n v="2394051"/>
    <n v="3523000"/>
    <n v="121093"/>
    <n v="0"/>
    <n v="0"/>
    <n v="1128620"/>
    <n v="2000000"/>
    <n v="12568.112941969501"/>
    <n v="565000"/>
    <n v="222000"/>
    <n v="13052"/>
    <s v="9- Otras garantías (no admisible)"/>
    <s v="LBZ"/>
    <x v="0"/>
    <n v="4"/>
    <n v="0"/>
    <n v="0"/>
    <n v="2.8602739726027395"/>
    <n v="28.194520547945206"/>
    <n v="1"/>
    <n v="2"/>
    <n v="1"/>
    <n v="3"/>
    <n v="3"/>
    <s v="D"/>
    <n v="4.4553704313989834E-2"/>
    <n v="1.362557"/>
    <n v="0.37620666666666669"/>
    <n v="0.79801699999999998"/>
    <n v="0.79801699999999998"/>
    <n v="7.3999999999999996E-2"/>
    <n v="0"/>
    <n v="0.32"/>
    <n v="0.04"/>
    <n v="0"/>
    <n v="0.4"/>
    <n v="0.05"/>
    <n v="0.02"/>
    <n v="0.04"/>
    <n v="0.25"/>
    <n v="0.25"/>
    <n v="0.25"/>
    <n v="0"/>
    <n v="0"/>
    <n v="0"/>
    <n v="0"/>
    <n v="0.04"/>
    <n v="0.05"/>
    <n v="0"/>
    <n v="0.5"/>
    <n v="0"/>
    <n v="2.21"/>
    <s v="3. Medio"/>
    <s v="LBZ"/>
    <x v="1"/>
    <s v="D"/>
    <n v="2394051"/>
    <n v="222000"/>
  </r>
  <r>
    <n v="44464006"/>
    <s v="PIEDRAHITA RIVERA SANDRA MARIA"/>
    <s v="1. SI"/>
    <s v="5. &gt;$2-$5 MM"/>
    <n v="162400"/>
    <x v="253"/>
    <n v="4321199"/>
    <n v="4321199"/>
    <n v="5724000"/>
    <n v="262346"/>
    <n v="0"/>
    <n v="0"/>
    <n v="1402264"/>
    <n v="1000000"/>
    <n v="49645.224263698023"/>
    <n v="1491000"/>
    <n v="109000"/>
    <n v="5001"/>
    <s v="9- Otras garantías (no admisible)"/>
    <s v="LBZ"/>
    <x v="0"/>
    <n v="4"/>
    <n v="0"/>
    <n v="0"/>
    <n v="4.7178082191780826"/>
    <n v="43.936986301369863"/>
    <n v="2"/>
    <n v="0"/>
    <n v="1"/>
    <n v="2"/>
    <n v="1"/>
    <s v="E"/>
    <n v="0.20799414950913203"/>
    <n v="4.8096420000000002"/>
    <n v="1.0431093333333334"/>
    <n v="2.8807993333333335"/>
    <n v="2.8807993333333335"/>
    <n v="7.2666666666666671E-2"/>
    <n v="0"/>
    <n v="0.32"/>
    <n v="0.05"/>
    <n v="0"/>
    <n v="0.32"/>
    <n v="0.05"/>
    <n v="0.03"/>
    <n v="0.03"/>
    <n v="0.25"/>
    <n v="0.15000000000000002"/>
    <n v="0.15000000000000002"/>
    <n v="0"/>
    <n v="0"/>
    <n v="0"/>
    <n v="0"/>
    <n v="0.03"/>
    <n v="0"/>
    <n v="0"/>
    <n v="0.5"/>
    <n v="0"/>
    <n v="1.8800000000000001"/>
    <s v="2. Normal"/>
    <s v="LBZ"/>
    <x v="1"/>
    <s v="E"/>
    <n v="4321199"/>
    <n v="109000"/>
  </r>
  <r>
    <n v="2044026288"/>
    <s v="PALACIN MIRANDA GUSTAVO"/>
    <s v="1. SI"/>
    <s v="3. Hasta $1 MM"/>
    <m/>
    <x v="254"/>
    <n v="945380"/>
    <n v="945380"/>
    <n v="2040000"/>
    <n v="100666"/>
    <n v="0"/>
    <n v="0"/>
    <n v="1094620"/>
    <n v="1000000"/>
    <n v="50492.681293366222"/>
    <n v="1287000"/>
    <n v="83000"/>
    <n v="68276"/>
    <s v="9- Otras garantías (no admisible)"/>
    <s v="LBZ"/>
    <x v="0"/>
    <n v="4"/>
    <n v="0"/>
    <n v="0"/>
    <n v="2.7780821917808218"/>
    <n v="28.567123287671233"/>
    <n v="1"/>
    <n v="2"/>
    <n v="1"/>
    <n v="2"/>
    <n v="3"/>
    <s v="D"/>
    <n v="0.10077245419557748"/>
    <n v="2.218"/>
    <n v="0.72974666666666665"/>
    <n v="0.63025333333333333"/>
    <n v="0.63025333333333333"/>
    <n v="5.5333333333333332E-2"/>
    <n v="0"/>
    <n v="0.32"/>
    <n v="0.04"/>
    <n v="0"/>
    <n v="0.4"/>
    <n v="0.05"/>
    <n v="0.02"/>
    <n v="0.04"/>
    <n v="0.25"/>
    <n v="0.25"/>
    <n v="0.25"/>
    <n v="0"/>
    <n v="0"/>
    <n v="0"/>
    <n v="0"/>
    <n v="0.04"/>
    <n v="0.05"/>
    <n v="0"/>
    <n v="0.5"/>
    <n v="0"/>
    <n v="2.21"/>
    <s v="3. Medio"/>
    <s v="LBZ"/>
    <x v="1"/>
    <s v="D"/>
    <n v="945380"/>
    <n v="83000"/>
  </r>
  <r>
    <n v="2044020808"/>
    <s v="PADILLA GUARDO CRISTOBAL ANTONIO"/>
    <s v="1. SI"/>
    <s v="5. &gt;$2-$5 MM"/>
    <m/>
    <x v="255"/>
    <n v="2132884"/>
    <n v="2132884"/>
    <n v="4589000"/>
    <n v="225980"/>
    <n v="0"/>
    <n v="0"/>
    <n v="2456629"/>
    <n v="2000000"/>
    <n v="3358.9116004201674"/>
    <n v="151000"/>
    <n v="14000"/>
    <n v="13052"/>
    <s v="9- Otras garantías (no admisible)"/>
    <s v="LBZ"/>
    <x v="0"/>
    <n v="4"/>
    <n v="0"/>
    <n v="0"/>
    <n v="5.3232876712328769"/>
    <n v="34.490410958904107"/>
    <n v="1"/>
    <n v="2"/>
    <n v="2"/>
    <n v="3"/>
    <n v="3"/>
    <s v="E"/>
    <n v="7.6446303866806717E-2"/>
    <n v="1.580171"/>
    <n v="0.81887633333333332"/>
    <n v="0.71096133333333333"/>
    <n v="0.71096133333333333"/>
    <n v="4.6666666666666671E-3"/>
    <n v="0"/>
    <n v="0.32"/>
    <n v="0.04"/>
    <n v="0"/>
    <n v="0.4"/>
    <n v="0.04"/>
    <n v="0.02"/>
    <n v="0.04"/>
    <n v="0.25"/>
    <n v="0.25"/>
    <n v="0.25"/>
    <n v="0"/>
    <n v="0"/>
    <n v="0"/>
    <n v="0"/>
    <n v="0.03"/>
    <n v="0.05"/>
    <n v="0"/>
    <n v="0.5"/>
    <n v="0"/>
    <n v="2.1900000000000004"/>
    <s v="3. Medio"/>
    <s v="LBZ"/>
    <x v="1"/>
    <s v="E"/>
    <n v="2132884"/>
    <n v="14000"/>
  </r>
  <r>
    <n v="20288286"/>
    <s v="ORTEGA CORTES ELMER ALBERTO"/>
    <s v="3. Sin Externa"/>
    <s v="7. &gt;$10 MM"/>
    <n v="9008377"/>
    <x v="256"/>
    <n v="21797304"/>
    <n v="0"/>
    <e v="#N/A"/>
    <n v="898726"/>
    <n v="0"/>
    <n v="26491423"/>
    <n v="7188757"/>
    <n v="1000000"/>
    <n v="0"/>
    <n v="0"/>
    <n v="0"/>
    <n v="17380"/>
    <s v="6- pignoración"/>
    <s v="LBZ"/>
    <x v="0"/>
    <n v="4"/>
    <n v="0"/>
    <n v="0"/>
    <n v="9.5835616438356173"/>
    <n v="41.9972602739726"/>
    <n v="1"/>
    <n v="2"/>
    <n v="1"/>
    <n v="2"/>
    <n v="3"/>
    <s v="SIN"/>
    <n v="0.59915066666666672"/>
    <n v="19.324040666666665"/>
    <n v="10.798089333333333"/>
    <n v="14.531535999999999"/>
    <n v="0"/>
    <n v="0"/>
    <n v="0.08"/>
    <n v="0.32"/>
    <n v="0.04"/>
    <n v="0.24"/>
    <n v="0"/>
    <n v="0.05"/>
    <n v="0.02"/>
    <n v="0.03"/>
    <n v="0.15000000000000002"/>
    <n v="0"/>
    <n v="0.25"/>
    <n v="0"/>
    <n v="0"/>
    <n v="0"/>
    <n v="0"/>
    <n v="0.01"/>
    <n v="0.05"/>
    <n v="0"/>
    <n v="0.30000000000000004"/>
    <n v="0"/>
    <n v="1.5400000000000003"/>
    <s v="2. Normal"/>
    <s v="LBZ"/>
    <x v="1"/>
    <s v="SIN"/>
    <n v="0"/>
    <n v="0"/>
  </r>
  <r>
    <n v="2240686468"/>
    <s v="FAJARDO ARBELAEZ LAURA ELISA"/>
    <s v="3. Sin Externa"/>
    <s v="6. &gt;$5-$10 MM"/>
    <n v="6657088"/>
    <x v="257"/>
    <n v="8898687"/>
    <n v="1019918"/>
    <e v="#N/A"/>
    <n v="458502"/>
    <n v="0"/>
    <n v="7878769"/>
    <n v="5157601"/>
    <n v="1000000"/>
    <n v="0"/>
    <n v="0"/>
    <n v="0"/>
    <n v="76001"/>
    <s v="6- pignoración"/>
    <s v="LBZ"/>
    <x v="0"/>
    <n v="4"/>
    <n v="0"/>
    <n v="0"/>
    <n v="6.3479452054794523"/>
    <n v="33.745205479452054"/>
    <n v="2"/>
    <n v="0"/>
    <n v="1"/>
    <n v="2"/>
    <n v="1"/>
    <s v="SIN"/>
    <n v="0.305668"/>
    <n v="9.3708586666666669"/>
    <n v="7.876459333333333"/>
    <n v="5.9324579999999996"/>
    <n v="0.67994533333333329"/>
    <n v="0"/>
    <n v="0"/>
    <n v="0.32"/>
    <n v="0.05"/>
    <n v="0.08"/>
    <n v="0"/>
    <n v="0.05"/>
    <n v="0.03"/>
    <n v="0.04"/>
    <n v="0.15000000000000002"/>
    <n v="0"/>
    <n v="0.25"/>
    <n v="0"/>
    <n v="0"/>
    <n v="0"/>
    <n v="0"/>
    <n v="0.02"/>
    <n v="0"/>
    <n v="0"/>
    <n v="0.30000000000000004"/>
    <n v="0"/>
    <n v="1.29"/>
    <s v="2. Normal"/>
    <s v="LBZ"/>
    <x v="1"/>
    <s v="SIN"/>
    <n v="1019918"/>
    <n v="0"/>
  </r>
  <r>
    <n v="2224628880"/>
    <s v="MUNOZ OTALVARO LUIS ANGEL"/>
    <s v="3. Sin Externa"/>
    <s v="2. Sin desc"/>
    <n v="25670"/>
    <x v="258"/>
    <n v="0"/>
    <n v="0"/>
    <e v="#N/A"/>
    <n v="242959"/>
    <n v="0"/>
    <n v="3974930"/>
    <n v="11045995"/>
    <n v="1000000"/>
    <n v="0"/>
    <n v="0"/>
    <n v="0"/>
    <n v="76130"/>
    <s v="6- pignoración"/>
    <s v="LBZ"/>
    <x v="0"/>
    <n v="4"/>
    <n v="0"/>
    <n v="0"/>
    <n v="5.7150684931506852"/>
    <n v="33.37808219178082"/>
    <n v="1"/>
    <n v="0"/>
    <n v="1"/>
    <n v="2"/>
    <n v="6"/>
    <s v="SIN"/>
    <n v="0.16197266666666665"/>
    <n v="2.6122806666666665"/>
    <n v="7.3811099999999996"/>
    <n v="0"/>
    <n v="0"/>
    <n v="0"/>
    <n v="0"/>
    <n v="0.32"/>
    <n v="0.05"/>
    <n v="0"/>
    <n v="0"/>
    <n v="0.05"/>
    <n v="0"/>
    <n v="0.04"/>
    <n v="0.15000000000000002"/>
    <n v="0.25"/>
    <n v="0.25"/>
    <n v="0"/>
    <n v="0"/>
    <n v="0"/>
    <n v="0"/>
    <n v="0.03"/>
    <n v="0.05"/>
    <n v="0"/>
    <n v="0.30000000000000004"/>
    <n v="0"/>
    <n v="1.49"/>
    <s v="2. Normal"/>
    <s v="LBZ"/>
    <x v="1"/>
    <s v="SIN"/>
    <n v="0"/>
    <n v="0"/>
  </r>
  <r>
    <n v="28004440"/>
    <s v="BORJA ZAMBRANO ROSA ALCIRA"/>
    <s v="1. SI"/>
    <s v="7. &gt;$10 MM"/>
    <n v="8645167"/>
    <x v="259"/>
    <n v="23711703"/>
    <n v="5707000"/>
    <n v="24743000"/>
    <n v="834073"/>
    <n v="0"/>
    <n v="18004703"/>
    <n v="1031142"/>
    <n v="1000000"/>
    <n v="924835.15694747609"/>
    <n v="41576000"/>
    <n v="0"/>
    <n v="52001"/>
    <s v="6- pignoración"/>
    <s v="LBZ"/>
    <x v="0"/>
    <n v="4"/>
    <n v="0"/>
    <n v="0"/>
    <n v="3.3698630136986303"/>
    <n v="41.747945205479454"/>
    <n v="2"/>
    <n v="0"/>
    <n v="1"/>
    <n v="2"/>
    <n v="3"/>
    <s v="A"/>
    <n v="1.172605437964984"/>
    <n v="44.212563333333335"/>
    <n v="6.4508726666666663"/>
    <n v="15.807802000000001"/>
    <n v="3.8046666666666669"/>
    <n v="0"/>
    <n v="0.4"/>
    <n v="0.32"/>
    <n v="0.05"/>
    <n v="0.4"/>
    <n v="0"/>
    <n v="0.05"/>
    <n v="0.02"/>
    <n v="0.03"/>
    <n v="0.15000000000000002"/>
    <n v="0"/>
    <n v="0.1"/>
    <n v="0"/>
    <n v="0"/>
    <n v="0"/>
    <n v="0"/>
    <n v="0.04"/>
    <n v="0"/>
    <n v="0"/>
    <n v="0"/>
    <n v="0"/>
    <n v="1.56"/>
    <s v="2. Normal"/>
    <s v="LBZ"/>
    <x v="1"/>
    <s v="A"/>
    <n v="5707000"/>
    <n v="0"/>
  </r>
  <r>
    <n v="6446426"/>
    <s v="SUAREZ ORTIZ MIGUEL"/>
    <s v="3. Sin Externa"/>
    <s v="6. &gt;$5-$10 MM"/>
    <n v="3723712"/>
    <x v="260"/>
    <n v="8837993"/>
    <n v="4450993"/>
    <e v="#N/A"/>
    <n v="497730"/>
    <n v="0"/>
    <n v="4387000"/>
    <n v="5339522"/>
    <n v="1000000"/>
    <n v="0"/>
    <n v="0"/>
    <n v="0"/>
    <n v="76616"/>
    <s v="6- pignoración"/>
    <s v="LBZ"/>
    <x v="0"/>
    <n v="4"/>
    <n v="0"/>
    <n v="4"/>
    <n v="1.3753424657534246"/>
    <n v="49.641095890410959"/>
    <n v="1"/>
    <n v="1"/>
    <n v="1"/>
    <n v="2"/>
    <n v="3"/>
    <s v="SIN"/>
    <n v="0.33182"/>
    <n v="9.4516766666666658"/>
    <n v="6.0421560000000003"/>
    <n v="5.891995333333333"/>
    <n v="2.9673286666666665"/>
    <n v="0"/>
    <n v="0"/>
    <n v="0.32"/>
    <n v="0.05"/>
    <n v="0.08"/>
    <n v="0"/>
    <n v="0.05"/>
    <n v="0.02"/>
    <n v="0.02"/>
    <n v="0.15000000000000002"/>
    <n v="0"/>
    <n v="0.15000000000000002"/>
    <n v="0"/>
    <n v="0"/>
    <n v="0"/>
    <n v="0"/>
    <n v="0.05"/>
    <n v="0.05"/>
    <n v="0"/>
    <n v="0.30000000000000004"/>
    <n v="0"/>
    <n v="1.2400000000000002"/>
    <s v="2. Normal"/>
    <s v="LBZ"/>
    <x v="1"/>
    <s v="SIN"/>
    <n v="4450993"/>
    <n v="0"/>
  </r>
  <r>
    <n v="82042226"/>
    <s v="QUINTERO BAENA FABIAN DE JESUS"/>
    <s v="1. SI"/>
    <s v="7. &gt;$10 MM"/>
    <n v="428488"/>
    <x v="261"/>
    <n v="25459803"/>
    <n v="0"/>
    <n v="32769000"/>
    <n v="955092"/>
    <n v="0"/>
    <n v="29518713"/>
    <n v="7309601"/>
    <n v="1000000"/>
    <n v="106581.09185633078"/>
    <n v="3254000"/>
    <n v="0"/>
    <n v="15572"/>
    <s v="6- pignoración"/>
    <s v="LBZ"/>
    <x v="0"/>
    <n v="4"/>
    <n v="0"/>
    <n v="0"/>
    <n v="9.5835616438356173"/>
    <n v="50.753424657534246"/>
    <n v="1"/>
    <n v="2"/>
    <n v="2"/>
    <n v="2"/>
    <n v="3"/>
    <s v="A"/>
    <n v="0.70778206123755394"/>
    <n v="24.015602666666666"/>
    <n v="5.1587259999999997"/>
    <n v="16.973202000000001"/>
    <n v="0"/>
    <n v="0"/>
    <n v="0.24"/>
    <n v="0.32"/>
    <n v="0.04"/>
    <n v="0.32"/>
    <n v="0"/>
    <n v="0.04"/>
    <n v="0.02"/>
    <n v="0.02"/>
    <n v="0.15000000000000002"/>
    <n v="0"/>
    <n v="0.25"/>
    <n v="0"/>
    <n v="0"/>
    <n v="0"/>
    <n v="0"/>
    <n v="0.01"/>
    <n v="0.05"/>
    <n v="0"/>
    <n v="0"/>
    <n v="0"/>
    <n v="1.4600000000000004"/>
    <s v="2. Normal"/>
    <s v="LBZ"/>
    <x v="1"/>
    <s v="A"/>
    <n v="0"/>
    <n v="0"/>
  </r>
  <r>
    <n v="2224622422"/>
    <s v="VILLAREAL ORTEGA LUZ BEY"/>
    <s v="3. Sin Externa"/>
    <s v="6. &gt;$5-$10 MM"/>
    <n v="2004091"/>
    <x v="262"/>
    <n v="8310373"/>
    <n v="0"/>
    <e v="#N/A"/>
    <n v="395923"/>
    <n v="0"/>
    <n v="9121309"/>
    <n v="5460040"/>
    <n v="1000000"/>
    <n v="0"/>
    <n v="0"/>
    <n v="0"/>
    <n v="76130"/>
    <s v="6- pignoración"/>
    <s v="LBZ"/>
    <x v="0"/>
    <n v="4"/>
    <n v="0"/>
    <n v="0"/>
    <n v="1.6301369863013699"/>
    <n v="36.37808219178082"/>
    <n v="2"/>
    <n v="2"/>
    <n v="1"/>
    <n v="2"/>
    <n v="2"/>
    <s v="SIN"/>
    <n v="0.26394866666666666"/>
    <n v="9.1802753333333325"/>
    <n v="4.9760873333333331"/>
    <n v="5.5402486666666668"/>
    <n v="0"/>
    <n v="0"/>
    <n v="0"/>
    <n v="0.32"/>
    <n v="0.04"/>
    <n v="0.08"/>
    <n v="0.08"/>
    <n v="0.05"/>
    <n v="0.01"/>
    <n v="0.03"/>
    <n v="0.15000000000000002"/>
    <n v="0"/>
    <n v="0.25"/>
    <n v="0"/>
    <n v="0"/>
    <n v="0"/>
    <n v="0"/>
    <n v="0.05"/>
    <n v="0"/>
    <n v="0"/>
    <n v="0.30000000000000004"/>
    <n v="0"/>
    <n v="1.3600000000000003"/>
    <s v="2. Normal"/>
    <s v="LBZ"/>
    <x v="1"/>
    <s v="SIN"/>
    <n v="0"/>
    <n v="0"/>
  </r>
  <r>
    <n v="4628026"/>
    <s v="GOMEZ CARABALI MAURICIO"/>
    <s v="1. SI"/>
    <s v="6. &gt;$5-$10 MM"/>
    <n v="6013653"/>
    <x v="263"/>
    <n v="8085045"/>
    <n v="5085045"/>
    <n v="9480000"/>
    <n v="515304"/>
    <n v="0"/>
    <n v="3000000"/>
    <n v="1394956"/>
    <n v="1000000"/>
    <n v="282848.52232519694"/>
    <n v="27887000"/>
    <n v="0"/>
    <n v="76001"/>
    <s v="6- pignoración"/>
    <s v="LBZ"/>
    <x v="0"/>
    <n v="4"/>
    <n v="0"/>
    <n v="0"/>
    <n v="4.8301369863013699"/>
    <n v="43.035616438356165"/>
    <n v="1"/>
    <n v="0"/>
    <n v="1"/>
    <n v="2"/>
    <n v="1"/>
    <s v="A"/>
    <n v="0.53210168155013138"/>
    <n v="24.911334"/>
    <n v="4.9390726666666662"/>
    <n v="5.3900300000000003"/>
    <n v="3.3900299999999999"/>
    <n v="0"/>
    <n v="0.08"/>
    <n v="0.32"/>
    <n v="0.05"/>
    <n v="0.32"/>
    <n v="0.08"/>
    <n v="0.05"/>
    <n v="0.03"/>
    <n v="0.03"/>
    <n v="0.15000000000000002"/>
    <n v="0"/>
    <n v="0.1"/>
    <n v="0"/>
    <n v="0"/>
    <n v="0"/>
    <n v="0"/>
    <n v="0.03"/>
    <n v="0.05"/>
    <n v="0"/>
    <n v="0"/>
    <n v="0"/>
    <n v="1.2900000000000003"/>
    <s v="2. Normal"/>
    <s v="LBZ"/>
    <x v="1"/>
    <s v="A"/>
    <n v="5085045"/>
    <n v="0"/>
  </r>
  <r>
    <n v="6406482"/>
    <s v="BASTIDAS  REINEL"/>
    <s v="3. Sin Externa"/>
    <s v="5. &gt;$2-$5 MM"/>
    <m/>
    <x v="264"/>
    <n v="2485915"/>
    <n v="0"/>
    <e v="#N/A"/>
    <n v="302846"/>
    <n v="0"/>
    <n v="2549336"/>
    <n v="7159370"/>
    <n v="1000000"/>
    <n v="0"/>
    <n v="0"/>
    <n v="0"/>
    <n v="76520"/>
    <s v="6- pignoración"/>
    <s v="LBZ"/>
    <x v="0"/>
    <n v="4"/>
    <n v="0"/>
    <n v="0"/>
    <n v="21.895890410958906"/>
    <n v="41.939726027397263"/>
    <n v="1"/>
    <n v="2"/>
    <n v="2"/>
    <n v="2"/>
    <n v="4"/>
    <s v="SIN"/>
    <n v="0.20189733333333335"/>
    <n v="6.4301899999999996"/>
    <n v="4.7729133333333333"/>
    <n v="1.6572766666666667"/>
    <n v="0"/>
    <n v="0"/>
    <n v="0"/>
    <n v="0.32"/>
    <n v="0.04"/>
    <n v="0.08"/>
    <n v="0.08"/>
    <n v="0.04"/>
    <n v="0.05"/>
    <n v="0.03"/>
    <n v="0.15000000000000002"/>
    <n v="0.2"/>
    <n v="0.25"/>
    <n v="0"/>
    <n v="0"/>
    <n v="0"/>
    <n v="0"/>
    <n v="0"/>
    <n v="0.05"/>
    <n v="0"/>
    <n v="0.30000000000000004"/>
    <n v="0"/>
    <n v="1.5900000000000003"/>
    <s v="2. Normal"/>
    <s v="LBZ"/>
    <x v="1"/>
    <s v="SIN"/>
    <n v="0"/>
    <n v="0"/>
  </r>
  <r>
    <n v="4044204"/>
    <s v="MARANGUAY  WILSON EDELBERT"/>
    <s v="3. Sin Externa"/>
    <s v="6. &gt;$5-$10 MM"/>
    <m/>
    <x v="265"/>
    <n v="6296922"/>
    <n v="1107838"/>
    <e v="#N/A"/>
    <n v="449180"/>
    <n v="0"/>
    <n v="5189084"/>
    <n v="7135888"/>
    <n v="1000000"/>
    <n v="0"/>
    <n v="0"/>
    <n v="0"/>
    <n v="76130"/>
    <s v="6- pignoración"/>
    <s v="LBZ"/>
    <x v="0"/>
    <n v="4"/>
    <n v="0"/>
    <n v="0"/>
    <n v="12.693150684931506"/>
    <n v="40.671232876712331"/>
    <n v="1"/>
    <n v="1"/>
    <n v="2"/>
    <n v="2"/>
    <n v="4"/>
    <s v="SIN"/>
    <n v="0.29945333333333335"/>
    <n v="8.9552066666666672"/>
    <n v="4.757258666666667"/>
    <n v="4.1979480000000002"/>
    <n v="0.7385586666666667"/>
    <n v="0"/>
    <n v="0"/>
    <n v="0.32"/>
    <n v="0.05"/>
    <n v="0.08"/>
    <n v="0.08"/>
    <n v="0.04"/>
    <n v="0.05"/>
    <n v="0.03"/>
    <n v="0.15000000000000002"/>
    <n v="0.05"/>
    <n v="0.25"/>
    <n v="0"/>
    <n v="0"/>
    <n v="0"/>
    <n v="0"/>
    <n v="0"/>
    <n v="0.05"/>
    <n v="0"/>
    <n v="0.30000000000000004"/>
    <n v="0"/>
    <n v="1.4500000000000002"/>
    <s v="2. Normal"/>
    <s v="LBZ"/>
    <x v="1"/>
    <s v="SIN"/>
    <n v="1107838"/>
    <n v="0"/>
  </r>
  <r>
    <n v="4480240"/>
    <s v="VALENCIA CASTRO JOSE JAIR"/>
    <s v="1. SI"/>
    <s v="7. &gt;$10 MM"/>
    <m/>
    <x v="266"/>
    <n v="19504591"/>
    <n v="0"/>
    <n v="26500000"/>
    <n v="544558"/>
    <n v="0"/>
    <n v="20000000"/>
    <n v="6995491"/>
    <n v="1000000"/>
    <n v="117698.55779339446"/>
    <n v="3000000"/>
    <n v="0"/>
    <n v="76130"/>
    <s v="1- hipotecaria"/>
    <s v="LBZ"/>
    <x v="0"/>
    <n v="4"/>
    <n v="0"/>
    <n v="0"/>
    <n v="10.252054794520548"/>
    <n v="40.994520547945207"/>
    <n v="1"/>
    <n v="2"/>
    <n v="2"/>
    <n v="2"/>
    <n v="1"/>
    <s v="A"/>
    <n v="0.44150437186226293"/>
    <n v="19.666721333333335"/>
    <n v="4.6636606666666669"/>
    <n v="13.003060666666666"/>
    <n v="0"/>
    <n v="0"/>
    <n v="0"/>
    <n v="0.32"/>
    <n v="0.04"/>
    <n v="0.24"/>
    <n v="0.08"/>
    <n v="0.04"/>
    <n v="0.03"/>
    <n v="0.03"/>
    <n v="0"/>
    <n v="0"/>
    <n v="0.25"/>
    <n v="0"/>
    <n v="0"/>
    <n v="0"/>
    <n v="0"/>
    <n v="0"/>
    <n v="0.05"/>
    <n v="0"/>
    <n v="0"/>
    <n v="0"/>
    <n v="1.08"/>
    <s v="2. Normal"/>
    <s v="LBZ"/>
    <x v="1"/>
    <s v="A"/>
    <n v="0"/>
    <n v="0"/>
  </r>
  <r>
    <n v="20440646"/>
    <s v="VALENCIA FELIGRANA ANAYIBY"/>
    <s v="3. Sin Externa"/>
    <s v="6. &gt;$5-$10 MM"/>
    <n v="1096854"/>
    <x v="267"/>
    <n v="5468571"/>
    <n v="518571"/>
    <e v="#N/A"/>
    <n v="504170"/>
    <n v="0"/>
    <n v="4950000"/>
    <n v="5857596"/>
    <n v="1000000"/>
    <n v="0"/>
    <n v="0"/>
    <n v="0"/>
    <n v="76130"/>
    <s v="6- pignoración"/>
    <s v="LBZ"/>
    <x v="0"/>
    <n v="4"/>
    <n v="0"/>
    <n v="0"/>
    <n v="4.7972602739726025"/>
    <n v="33.753424657534246"/>
    <n v="2"/>
    <n v="0"/>
    <n v="1"/>
    <n v="2"/>
    <n v="1"/>
    <s v="SIN"/>
    <n v="0.33611333333333332"/>
    <n v="7.5507780000000002"/>
    <n v="4.6363000000000003"/>
    <n v="3.6457139999999999"/>
    <n v="0.34571400000000002"/>
    <n v="0"/>
    <n v="0"/>
    <n v="0.32"/>
    <n v="0.05"/>
    <n v="0.08"/>
    <n v="0.08"/>
    <n v="0.05"/>
    <n v="0.03"/>
    <n v="0.04"/>
    <n v="0.15000000000000002"/>
    <n v="0.1"/>
    <n v="0.25"/>
    <n v="0"/>
    <n v="0"/>
    <n v="0"/>
    <n v="0"/>
    <n v="0.03"/>
    <n v="0"/>
    <n v="0"/>
    <n v="0.30000000000000004"/>
    <n v="0"/>
    <n v="1.4800000000000002"/>
    <s v="2. Normal"/>
    <s v="LBZ"/>
    <x v="1"/>
    <s v="SIN"/>
    <n v="518571"/>
    <n v="0"/>
  </r>
  <r>
    <n v="4426624"/>
    <s v="RAMIREZ LEDESMA JHON HENRY"/>
    <s v="1. SI"/>
    <s v="5. &gt;$2-$5 MM"/>
    <n v="1233655"/>
    <x v="268"/>
    <n v="4020236"/>
    <n v="4020236"/>
    <n v="9585000"/>
    <n v="293267"/>
    <n v="0"/>
    <n v="0"/>
    <n v="5565137"/>
    <n v="1000000"/>
    <n v="436144.77385540912"/>
    <n v="43001000"/>
    <n v="0"/>
    <n v="76130"/>
    <s v="9- Otras garantías (no admisible)"/>
    <s v="LBZ"/>
    <x v="0"/>
    <n v="4"/>
    <n v="0"/>
    <n v="0"/>
    <n v="7.3863013698630136"/>
    <n v="47.104109589041094"/>
    <n v="1"/>
    <n v="0"/>
    <n v="1"/>
    <n v="2"/>
    <n v="2"/>
    <s v="A"/>
    <n v="0.4862745159036061"/>
    <n v="35.057581999999996"/>
    <n v="4.5325280000000001"/>
    <n v="2.6801573333333333"/>
    <n v="2.6801573333333333"/>
    <n v="0"/>
    <n v="0"/>
    <n v="0.32"/>
    <n v="0.05"/>
    <n v="0.4"/>
    <n v="0.08"/>
    <n v="0.05"/>
    <n v="0.01"/>
    <n v="0.02"/>
    <n v="0.25"/>
    <n v="0.15000000000000002"/>
    <n v="0.15000000000000002"/>
    <n v="0"/>
    <n v="0"/>
    <n v="0"/>
    <n v="0"/>
    <n v="0.02"/>
    <n v="0.05"/>
    <n v="0"/>
    <n v="0"/>
    <n v="0"/>
    <n v="1.55"/>
    <s v="2. Normal"/>
    <s v="LBZ"/>
    <x v="1"/>
    <s v="A"/>
    <n v="4020236"/>
    <n v="0"/>
  </r>
  <r>
    <n v="2000240680"/>
    <s v="RODRIGUEZ  DIANA YULIETH"/>
    <s v="3. Sin Externa"/>
    <s v="7. &gt;$10 MM"/>
    <n v="5595714"/>
    <x v="269"/>
    <n v="10716160"/>
    <n v="5116160"/>
    <e v="#N/A"/>
    <n v="283271"/>
    <n v="0"/>
    <n v="5600000"/>
    <n v="1051684"/>
    <n v="1000000"/>
    <n v="0"/>
    <n v="0"/>
    <n v="0"/>
    <n v="11001"/>
    <s v="6- pignoración"/>
    <s v="LBZ"/>
    <x v="0"/>
    <n v="4"/>
    <n v="0"/>
    <n v="0"/>
    <n v="3.5123287671232877"/>
    <n v="34.821917808219176"/>
    <n v="2"/>
    <n v="0"/>
    <n v="1"/>
    <n v="2"/>
    <n v="2"/>
    <s v="SIN"/>
    <n v="0.18884733333333334"/>
    <n v="7.8452293333333332"/>
    <n v="4.4315986666666669"/>
    <n v="7.1441066666666666"/>
    <n v="3.4107733333333332"/>
    <n v="0"/>
    <n v="0"/>
    <n v="0.32"/>
    <n v="0.05"/>
    <n v="0.08"/>
    <n v="0.08"/>
    <n v="0.05"/>
    <n v="0.01"/>
    <n v="0.04"/>
    <n v="0.15000000000000002"/>
    <n v="0"/>
    <n v="0.1"/>
    <n v="0"/>
    <n v="0"/>
    <n v="0"/>
    <n v="0"/>
    <n v="0.04"/>
    <n v="0"/>
    <n v="0"/>
    <n v="0.30000000000000004"/>
    <n v="0"/>
    <n v="1.2200000000000002"/>
    <s v="2. Normal"/>
    <s v="LBZ"/>
    <x v="1"/>
    <s v="SIN"/>
    <n v="5116160"/>
    <n v="0"/>
  </r>
  <r>
    <n v="84208602"/>
    <s v="BARRIOS GUZMAN JUVENAL ANTONIO"/>
    <s v="3. Sin Externa"/>
    <s v="6. &gt;$5-$10 MM"/>
    <m/>
    <x v="270"/>
    <n v="8104249"/>
    <n v="3275585"/>
    <e v="#N/A"/>
    <n v="420668"/>
    <n v="0"/>
    <n v="4828664"/>
    <n v="6526820"/>
    <n v="1000000"/>
    <n v="0"/>
    <n v="0"/>
    <n v="0"/>
    <n v="13001"/>
    <s v="6- pignoración"/>
    <s v="LBZ"/>
    <x v="0"/>
    <n v="4"/>
    <n v="0"/>
    <n v="0"/>
    <n v="5.6301369863013697"/>
    <n v="37.728767123287675"/>
    <n v="1"/>
    <n v="3"/>
    <n v="2"/>
    <n v="2"/>
    <n v="3"/>
    <s v="SIN"/>
    <n v="0.28044533333333332"/>
    <n v="9.7540460000000007"/>
    <n v="4.3512133333333329"/>
    <n v="5.4028326666666668"/>
    <n v="2.1837233333333335"/>
    <n v="0"/>
    <n v="0"/>
    <n v="0.32"/>
    <n v="0.03"/>
    <n v="0.08"/>
    <n v="0.08"/>
    <n v="0.04"/>
    <n v="0.02"/>
    <n v="0.03"/>
    <n v="0.15000000000000002"/>
    <n v="0"/>
    <n v="0.15000000000000002"/>
    <n v="0"/>
    <n v="0"/>
    <n v="0"/>
    <n v="0"/>
    <n v="0.03"/>
    <n v="0.05"/>
    <n v="0"/>
    <n v="0.30000000000000004"/>
    <n v="0"/>
    <n v="1.2800000000000002"/>
    <s v="2. Normal"/>
    <s v="LBZ"/>
    <x v="1"/>
    <s v="SIN"/>
    <n v="3275585"/>
    <n v="0"/>
  </r>
  <r>
    <n v="4206040"/>
    <s v="CATAMUSCAY VALENCIA CARLOS FERNANDO"/>
    <s v="3. Sin Externa"/>
    <s v="7. &gt;$10 MM"/>
    <n v="1986068"/>
    <x v="271"/>
    <n v="13887338"/>
    <n v="1798686"/>
    <e v="#N/A"/>
    <n v="531666"/>
    <n v="0"/>
    <n v="12088652"/>
    <n v="4494517"/>
    <n v="1000000"/>
    <n v="0"/>
    <n v="0"/>
    <n v="0"/>
    <n v="76130"/>
    <s v="6- pignoración"/>
    <s v="LBZ"/>
    <x v="0"/>
    <n v="4"/>
    <n v="0"/>
    <n v="0"/>
    <n v="7.7972602739726025"/>
    <n v="50.084931506849315"/>
    <n v="1"/>
    <n v="2"/>
    <n v="1"/>
    <n v="2"/>
    <n v="3"/>
    <s v="SIN"/>
    <n v="0.35444399999999998"/>
    <n v="12.254569999999999"/>
    <n v="4.3203899999999997"/>
    <n v="9.2582253333333338"/>
    <n v="1.1991240000000001"/>
    <n v="0"/>
    <n v="0"/>
    <n v="0.32"/>
    <n v="0.04"/>
    <n v="0.16"/>
    <n v="0.08"/>
    <n v="0.05"/>
    <n v="0.02"/>
    <n v="0.02"/>
    <n v="0.15000000000000002"/>
    <n v="0"/>
    <n v="0.2"/>
    <n v="0"/>
    <n v="0"/>
    <n v="0"/>
    <n v="0"/>
    <n v="0.02"/>
    <n v="0.05"/>
    <n v="0"/>
    <n v="0.30000000000000004"/>
    <n v="0"/>
    <n v="1.4100000000000001"/>
    <s v="2. Normal"/>
    <s v="LBZ"/>
    <x v="1"/>
    <s v="SIN"/>
    <n v="1798686"/>
    <n v="0"/>
  </r>
  <r>
    <n v="82684408"/>
    <s v="LONDOÑO  GILDARDO DE JESUS"/>
    <s v="1. SI"/>
    <s v="5. &gt;$2-$5 MM"/>
    <n v="150035"/>
    <x v="272"/>
    <n v="2586930"/>
    <n v="1170118"/>
    <n v="8861000"/>
    <n v="315658"/>
    <n v="0"/>
    <n v="1416812"/>
    <n v="6273981"/>
    <n v="1000000"/>
    <n v="657071.8137079177"/>
    <n v="19240000"/>
    <n v="0"/>
    <n v="5001"/>
    <s v="6- pignoración"/>
    <s v="LBZ"/>
    <x v="0"/>
    <n v="4"/>
    <n v="0"/>
    <n v="0"/>
    <n v="9.2520547945205482"/>
    <n v="55.68767123287671"/>
    <n v="1"/>
    <n v="3"/>
    <n v="3"/>
    <n v="2"/>
    <n v="1"/>
    <s v="A"/>
    <n v="0.64848654247194515"/>
    <n v="18.733940666666665"/>
    <n v="4.282677333333333"/>
    <n v="1.72462"/>
    <n v="0.7800786666666667"/>
    <n v="0"/>
    <n v="0.16"/>
    <n v="0.32"/>
    <n v="0.03"/>
    <n v="0.24"/>
    <n v="0.08"/>
    <n v="0.03"/>
    <n v="0.03"/>
    <n v="0.01"/>
    <n v="0.15000000000000002"/>
    <n v="0.2"/>
    <n v="0.25"/>
    <n v="0"/>
    <n v="0"/>
    <n v="0"/>
    <n v="0"/>
    <n v="0.01"/>
    <n v="0.05"/>
    <n v="0"/>
    <n v="0"/>
    <n v="0"/>
    <n v="1.56"/>
    <s v="2. Normal"/>
    <s v="LBZ"/>
    <x v="1"/>
    <s v="A"/>
    <n v="1170118"/>
    <n v="0"/>
  </r>
  <r>
    <n v="2224466226"/>
    <s v="CAPOTE SAAVEDRA BRAYAN STEVEN"/>
    <s v="3. Sin Externa"/>
    <s v="6. &gt;$5-$10 MM"/>
    <n v="5403226"/>
    <x v="273"/>
    <n v="6836600"/>
    <n v="4932225"/>
    <e v="#N/A"/>
    <n v="236681"/>
    <n v="0"/>
    <n v="1904375"/>
    <n v="1018720"/>
    <n v="1000000"/>
    <n v="0"/>
    <n v="0"/>
    <n v="0"/>
    <n v="76113"/>
    <s v="6- pignoración"/>
    <s v="LBZ"/>
    <x v="0"/>
    <n v="4"/>
    <n v="0"/>
    <n v="0"/>
    <n v="3.3589041095890413"/>
    <n v="29.232876712328768"/>
    <n v="1"/>
    <n v="2"/>
    <n v="2"/>
    <n v="2"/>
    <n v="1"/>
    <s v="SIN"/>
    <n v="0.15778733333333333"/>
    <n v="5.2368800000000002"/>
    <n v="4.2812973333333337"/>
    <n v="4.5577333333333332"/>
    <n v="3.2881499999999999"/>
    <n v="0"/>
    <n v="0"/>
    <n v="0.32"/>
    <n v="0.04"/>
    <n v="0.08"/>
    <n v="0.08"/>
    <n v="0.04"/>
    <n v="0.03"/>
    <n v="0.04"/>
    <n v="0.15000000000000002"/>
    <n v="0.05"/>
    <n v="0.1"/>
    <n v="0"/>
    <n v="0"/>
    <n v="0"/>
    <n v="0"/>
    <n v="0.04"/>
    <n v="0.05"/>
    <n v="0"/>
    <n v="0.30000000000000004"/>
    <n v="0"/>
    <n v="1.3200000000000003"/>
    <s v="2. Normal"/>
    <s v="LBZ"/>
    <x v="1"/>
    <s v="SIN"/>
    <n v="4932225"/>
    <n v="0"/>
  </r>
  <r>
    <n v="4468204"/>
    <s v="GAMBOA BASANTE CARLOS ALBERTO"/>
    <s v="3. Sin Externa"/>
    <s v="5. &gt;$2-$5 MM"/>
    <m/>
    <x v="274"/>
    <n v="4006236"/>
    <n v="0"/>
    <e v="#N/A"/>
    <n v="718600"/>
    <n v="0"/>
    <n v="11933598"/>
    <n v="12595841"/>
    <n v="2000000"/>
    <n v="0"/>
    <n v="0"/>
    <n v="0"/>
    <n v="76130"/>
    <s v="6- pignoración"/>
    <s v="LBZ"/>
    <x v="0"/>
    <n v="4"/>
    <n v="0"/>
    <n v="0"/>
    <n v="2.7643835616438355"/>
    <n v="43.641095890410959"/>
    <n v="1"/>
    <n v="2"/>
    <n v="3"/>
    <n v="3"/>
    <n v="1"/>
    <s v="SIN"/>
    <n v="0.23953333333333332"/>
    <n v="5.5340256666666665"/>
    <n v="4.1986136666666667"/>
    <n v="1.335412"/>
    <n v="0"/>
    <n v="0"/>
    <n v="0"/>
    <n v="0.32"/>
    <n v="0.04"/>
    <n v="0.08"/>
    <n v="0.08"/>
    <n v="0.03"/>
    <n v="0.03"/>
    <n v="0.03"/>
    <n v="0.15000000000000002"/>
    <n v="0.2"/>
    <n v="0.25"/>
    <n v="0"/>
    <n v="0"/>
    <n v="0"/>
    <n v="0"/>
    <n v="0.04"/>
    <n v="0.05"/>
    <n v="0"/>
    <n v="0.30000000000000004"/>
    <n v="0"/>
    <n v="1.6000000000000003"/>
    <s v="2. Normal"/>
    <s v="LBZ"/>
    <x v="1"/>
    <s v="SIN"/>
    <n v="0"/>
    <n v="0"/>
  </r>
  <r>
    <n v="2224626482"/>
    <s v="PERLAZA CAICEDO BLANCA NILBIA"/>
    <s v="3. Sin Externa"/>
    <s v="2. Sin desc"/>
    <n v="206916"/>
    <x v="275"/>
    <n v="0"/>
    <n v="0"/>
    <e v="#N/A"/>
    <n v="253815"/>
    <n v="0"/>
    <n v="2448862"/>
    <n v="6081314"/>
    <n v="1000000"/>
    <n v="0"/>
    <n v="0"/>
    <n v="0"/>
    <n v="76130"/>
    <s v="6- pignoración"/>
    <s v="LBZ"/>
    <x v="0"/>
    <n v="4"/>
    <n v="0"/>
    <n v="0"/>
    <n v="5.3835616438356162"/>
    <n v="35.06849315068493"/>
    <n v="2"/>
    <n v="0"/>
    <n v="1"/>
    <n v="2"/>
    <n v="1"/>
    <s v="SIN"/>
    <n v="0.16921"/>
    <n v="3.9181386666666667"/>
    <n v="4.1921533333333336"/>
    <n v="0"/>
    <n v="0"/>
    <n v="0"/>
    <n v="0"/>
    <n v="0.32"/>
    <n v="0.05"/>
    <n v="0"/>
    <n v="0.08"/>
    <n v="0.05"/>
    <n v="0.03"/>
    <n v="0.03"/>
    <n v="0.15000000000000002"/>
    <n v="0.25"/>
    <n v="0.25"/>
    <n v="0"/>
    <n v="0"/>
    <n v="0"/>
    <n v="0"/>
    <n v="0.03"/>
    <n v="0"/>
    <n v="0"/>
    <n v="0.30000000000000004"/>
    <n v="0"/>
    <n v="1.54"/>
    <s v="2. Normal"/>
    <s v="LBZ"/>
    <x v="1"/>
    <s v="SIN"/>
    <n v="0"/>
    <n v="0"/>
  </r>
  <r>
    <n v="6246668"/>
    <s v="ALZATE DUQUE IVAN"/>
    <s v="1. SI"/>
    <s v="4. &gt;$1-$2 MM"/>
    <n v="33184.5"/>
    <x v="276"/>
    <n v="1217266"/>
    <n v="0"/>
    <n v="7457000"/>
    <n v="236468"/>
    <n v="0"/>
    <n v="3479815"/>
    <n v="6240005"/>
    <n v="1000000"/>
    <n v="85906.796682164102"/>
    <n v="2459000"/>
    <n v="0"/>
    <n v="76001"/>
    <s v="6- pignoración"/>
    <s v="LBZ"/>
    <x v="0"/>
    <n v="4"/>
    <n v="0"/>
    <n v="0"/>
    <n v="12.665753424657535"/>
    <n v="59.747945205479454"/>
    <n v="1"/>
    <n v="2"/>
    <n v="1"/>
    <n v="2"/>
    <n v="1"/>
    <s v="A"/>
    <n v="0.21491653112144271"/>
    <n v="6.6108473333333331"/>
    <n v="4.1821263333333336"/>
    <n v="0.81151066666666671"/>
    <n v="0"/>
    <n v="0"/>
    <n v="0"/>
    <n v="0.32"/>
    <n v="0.04"/>
    <n v="0.08"/>
    <n v="0.08"/>
    <n v="0.05"/>
    <n v="0.03"/>
    <n v="0.01"/>
    <n v="0.15000000000000002"/>
    <n v="0.25"/>
    <n v="0.25"/>
    <n v="0"/>
    <n v="0"/>
    <n v="0"/>
    <n v="0"/>
    <n v="0"/>
    <n v="0.05"/>
    <n v="0"/>
    <n v="0"/>
    <n v="0"/>
    <n v="1.3100000000000003"/>
    <s v="2. Normal"/>
    <s v="LBZ"/>
    <x v="1"/>
    <s v="A"/>
    <n v="0"/>
    <n v="0"/>
  </r>
  <r>
    <n v="20460004"/>
    <s v="CARABALI CANARTE ANA MILENA"/>
    <s v="3. Sin Externa"/>
    <s v="5. &gt;$2-$5 MM"/>
    <m/>
    <x v="277"/>
    <n v="2197757"/>
    <n v="2197757"/>
    <e v="#N/A"/>
    <n v="214086"/>
    <n v="0"/>
    <n v="0"/>
    <n v="6254880"/>
    <n v="1000000"/>
    <n v="0"/>
    <n v="0"/>
    <n v="0"/>
    <n v="76130"/>
    <s v="9- Otras garantías (no admisible)"/>
    <s v="LBZ"/>
    <x v="0"/>
    <n v="4"/>
    <n v="0"/>
    <n v="0"/>
    <n v="12.131506849315068"/>
    <n v="53.413698630136984"/>
    <n v="2"/>
    <n v="2"/>
    <n v="1"/>
    <n v="2"/>
    <n v="1"/>
    <s v="SIN"/>
    <n v="0.14272399999999999"/>
    <n v="5.6350913333333335"/>
    <n v="4.1699200000000003"/>
    <n v="1.4651713333333334"/>
    <n v="1.4651713333333334"/>
    <n v="0"/>
    <n v="0"/>
    <n v="0.32"/>
    <n v="0.04"/>
    <n v="0.08"/>
    <n v="0.08"/>
    <n v="0.05"/>
    <n v="0.03"/>
    <n v="0.02"/>
    <n v="0.25"/>
    <n v="0.2"/>
    <n v="0.2"/>
    <n v="0"/>
    <n v="0"/>
    <n v="0"/>
    <n v="0"/>
    <n v="0"/>
    <n v="0"/>
    <n v="0"/>
    <n v="0.30000000000000004"/>
    <n v="0"/>
    <n v="1.57"/>
    <s v="2. Normal"/>
    <s v="LBZ"/>
    <x v="1"/>
    <s v="SIN"/>
    <n v="2197757"/>
    <n v="0"/>
  </r>
  <r>
    <n v="26824608"/>
    <s v="CELY PRADO EDGAR"/>
    <s v="1. SI"/>
    <s v="5. &gt;$2-$5 MM"/>
    <n v="462718"/>
    <x v="278"/>
    <n v="4543057"/>
    <n v="1561433"/>
    <n v="10328000"/>
    <n v="296942"/>
    <n v="0"/>
    <n v="2981624"/>
    <n v="5784757"/>
    <n v="1000000"/>
    <n v="125545.12831295408"/>
    <n v="3200000"/>
    <n v="0"/>
    <n v="76001"/>
    <s v="6- pignoración"/>
    <s v="LBZ"/>
    <x v="0"/>
    <n v="4"/>
    <n v="0"/>
    <n v="0"/>
    <n v="7.3369863013698629"/>
    <n v="56.369863013698627"/>
    <n v="1"/>
    <n v="4"/>
    <n v="3"/>
    <n v="2"/>
    <n v="2"/>
    <s v="A"/>
    <n v="0.28165808554196942"/>
    <n v="9.0185426666666668"/>
    <n v="4.1649833333333337"/>
    <n v="3.0287046666666666"/>
    <n v="1.0409553333333332"/>
    <n v="0"/>
    <n v="0"/>
    <n v="0.32"/>
    <n v="0.02"/>
    <n v="0.08"/>
    <n v="0.08"/>
    <n v="0.03"/>
    <n v="0.01"/>
    <n v="0.01"/>
    <n v="0.15000000000000002"/>
    <n v="0.1"/>
    <n v="0.2"/>
    <n v="0"/>
    <n v="0"/>
    <n v="0"/>
    <n v="0"/>
    <n v="0.02"/>
    <n v="0.05"/>
    <n v="0"/>
    <n v="0"/>
    <n v="0"/>
    <n v="1.07"/>
    <s v="2. Normal"/>
    <s v="LBZ"/>
    <x v="1"/>
    <s v="A"/>
    <n v="1561433"/>
    <n v="0"/>
  </r>
  <r>
    <n v="2224644004"/>
    <s v="RIVERA LOPEZ SEBASTIAN CAMIL"/>
    <s v="3. Sin Externa"/>
    <s v="6. &gt;$5-$10 MM"/>
    <n v="3022879"/>
    <x v="279"/>
    <n v="6793488"/>
    <n v="4003488"/>
    <e v="#N/A"/>
    <n v="338703"/>
    <n v="0"/>
    <n v="2790000"/>
    <n v="3206512"/>
    <n v="1000000"/>
    <n v="0"/>
    <n v="0"/>
    <n v="0"/>
    <n v="76130"/>
    <s v="6- pignoración"/>
    <s v="LBZ"/>
    <x v="0"/>
    <n v="4"/>
    <n v="0"/>
    <n v="0"/>
    <n v="6.0520547945205481"/>
    <n v="25.969863013698632"/>
    <n v="1"/>
    <n v="0"/>
    <n v="1"/>
    <n v="2"/>
    <n v="1"/>
    <s v="SIN"/>
    <n v="0.225802"/>
    <n v="6.666666666666667"/>
    <n v="4.1529273333333334"/>
    <n v="4.5289919999999997"/>
    <n v="2.6689919999999998"/>
    <n v="0"/>
    <n v="0"/>
    <n v="0.32"/>
    <n v="0.05"/>
    <n v="0.08"/>
    <n v="0.08"/>
    <n v="0.05"/>
    <n v="0.03"/>
    <n v="0.04"/>
    <n v="0.15000000000000002"/>
    <n v="0.05"/>
    <n v="0.15000000000000002"/>
    <n v="0"/>
    <n v="0"/>
    <n v="0"/>
    <n v="0"/>
    <n v="0.02"/>
    <n v="0.05"/>
    <n v="0"/>
    <n v="0.30000000000000004"/>
    <n v="0"/>
    <n v="1.3700000000000003"/>
    <s v="2. Normal"/>
    <s v="LBZ"/>
    <x v="1"/>
    <s v="SIN"/>
    <n v="4003488"/>
    <n v="0"/>
  </r>
  <r>
    <n v="4468840"/>
    <s v="MENESES LINARES JOSE GIRALDO"/>
    <s v="1. SI"/>
    <s v="4. &gt;$1-$2 MM"/>
    <m/>
    <x v="280"/>
    <n v="1067243"/>
    <n v="0"/>
    <n v="4407000"/>
    <n v="380474"/>
    <n v="0"/>
    <n v="2700000"/>
    <n v="6176930"/>
    <n v="1000000"/>
    <n v="86194.577157362524"/>
    <n v="2197000"/>
    <n v="0"/>
    <n v="76130"/>
    <s v="6- pignoración"/>
    <s v="LBZ"/>
    <x v="0"/>
    <n v="4"/>
    <n v="0"/>
    <n v="0"/>
    <n v="4.5534246575342463"/>
    <n v="42.646575342465752"/>
    <n v="1"/>
    <n v="0"/>
    <n v="1"/>
    <n v="2"/>
    <n v="1"/>
    <s v="A"/>
    <n v="0.31111238477157505"/>
    <n v="6.2941153333333331"/>
    <n v="4.1179533333333334"/>
    <n v="0.71149533333333337"/>
    <n v="0"/>
    <n v="0"/>
    <n v="0"/>
    <n v="0.32"/>
    <n v="0.05"/>
    <n v="0.08"/>
    <n v="0.08"/>
    <n v="0.05"/>
    <n v="0.03"/>
    <n v="0.03"/>
    <n v="0.15000000000000002"/>
    <n v="0.25"/>
    <n v="0.25"/>
    <n v="0"/>
    <n v="0"/>
    <n v="0"/>
    <n v="0"/>
    <n v="0.03"/>
    <n v="0.05"/>
    <n v="0"/>
    <n v="0"/>
    <n v="0"/>
    <n v="1.37"/>
    <s v="2. Normal"/>
    <s v="LBZ"/>
    <x v="1"/>
    <s v="A"/>
    <n v="0"/>
    <n v="0"/>
  </r>
  <r>
    <n v="26468088"/>
    <s v="PELAEZ MEJIA JAVIER"/>
    <s v="3. Sin Externa"/>
    <s v="6. &gt;$5-$10 MM"/>
    <m/>
    <x v="281"/>
    <n v="9735600"/>
    <n v="535600"/>
    <e v="#N/A"/>
    <n v="507842"/>
    <n v="0"/>
    <n v="9200000"/>
    <n v="6158403"/>
    <n v="1000000"/>
    <n v="0"/>
    <n v="0"/>
    <n v="0"/>
    <n v="76130"/>
    <s v="6- pignoración"/>
    <s v="LBZ"/>
    <x v="0"/>
    <n v="4"/>
    <n v="0"/>
    <n v="0"/>
    <n v="8.2986301369863007"/>
    <n v="58.673972602739724"/>
    <n v="1"/>
    <n v="1"/>
    <n v="2"/>
    <n v="2"/>
    <n v="2"/>
    <s v="SIN"/>
    <n v="0.33856133333333333"/>
    <n v="10.596002"/>
    <n v="4.1056020000000002"/>
    <n v="6.4904000000000002"/>
    <n v="0.35706666666666664"/>
    <n v="0"/>
    <n v="0"/>
    <n v="0.32"/>
    <n v="0.05"/>
    <n v="0.16"/>
    <n v="0.08"/>
    <n v="0.04"/>
    <n v="0.01"/>
    <n v="0.01"/>
    <n v="0.15000000000000002"/>
    <n v="0"/>
    <n v="0.25"/>
    <n v="0"/>
    <n v="0"/>
    <n v="0"/>
    <n v="0"/>
    <n v="0.01"/>
    <n v="0.05"/>
    <n v="0"/>
    <n v="0.30000000000000004"/>
    <n v="0"/>
    <n v="1.4300000000000002"/>
    <s v="2. Normal"/>
    <s v="LBZ"/>
    <x v="1"/>
    <s v="SIN"/>
    <n v="535600"/>
    <n v="0"/>
  </r>
  <r>
    <n v="2224624880"/>
    <s v="MANZANO BARONA LUIS FELIPE"/>
    <s v="3. Sin Externa"/>
    <s v="7. &gt;$10 MM"/>
    <n v="2218072"/>
    <x v="282"/>
    <n v="12570782"/>
    <n v="6706912"/>
    <e v="#N/A"/>
    <n v="543171"/>
    <n v="0"/>
    <n v="5863870"/>
    <n v="3844517"/>
    <n v="1000000"/>
    <n v="0"/>
    <n v="0"/>
    <n v="0"/>
    <n v="76130"/>
    <s v="6- pignoración"/>
    <s v="LBZ"/>
    <x v="0"/>
    <n v="4"/>
    <n v="0"/>
    <n v="0"/>
    <n v="7.1698630136986301"/>
    <n v="35.641095890410959"/>
    <n v="1"/>
    <n v="2"/>
    <n v="2"/>
    <n v="2"/>
    <n v="3"/>
    <s v="SIN"/>
    <n v="0.36211399999999999"/>
    <n v="10.943532666666666"/>
    <n v="4.0417259999999997"/>
    <n v="8.3805213333333342"/>
    <n v="4.471274666666667"/>
    <n v="0"/>
    <n v="0"/>
    <n v="0.32"/>
    <n v="0.04"/>
    <n v="0.16"/>
    <n v="0.08"/>
    <n v="0.04"/>
    <n v="0.02"/>
    <n v="0.03"/>
    <n v="0.15000000000000002"/>
    <n v="0"/>
    <n v="0.05"/>
    <n v="0"/>
    <n v="0"/>
    <n v="0"/>
    <n v="0"/>
    <n v="0.02"/>
    <n v="0.05"/>
    <n v="0"/>
    <n v="0.30000000000000004"/>
    <n v="0"/>
    <n v="1.2600000000000002"/>
    <s v="2. Normal"/>
    <s v="LBZ"/>
    <x v="1"/>
    <s v="SIN"/>
    <n v="6706912"/>
    <n v="0"/>
  </r>
  <r>
    <n v="4280206"/>
    <s v="OBANDO BETANCOURT SALVADOR"/>
    <s v="1. SI"/>
    <s v="6. &gt;$5-$10 MM"/>
    <n v="2524834"/>
    <x v="283"/>
    <n v="8119679"/>
    <n v="7019679"/>
    <n v="11655000"/>
    <n v="365939"/>
    <n v="0"/>
    <n v="1100000"/>
    <n v="3535509"/>
    <n v="1000000"/>
    <n v="74542.419935816477"/>
    <n v="1900000"/>
    <n v="0"/>
    <n v="76130"/>
    <s v="6- pignoración"/>
    <s v="LBZ"/>
    <x v="0"/>
    <n v="4"/>
    <n v="0"/>
    <n v="0"/>
    <n v="6.1698630136986301"/>
    <n v="53.509589041095893"/>
    <n v="1"/>
    <n v="2"/>
    <n v="2"/>
    <n v="2"/>
    <n v="3"/>
    <s v="A"/>
    <n v="0.293654279957211"/>
    <n v="9.0367920000000002"/>
    <n v="4.0402286666666667"/>
    <n v="5.4131193333333334"/>
    <n v="4.679786"/>
    <n v="0"/>
    <n v="0"/>
    <n v="0.32"/>
    <n v="0.04"/>
    <n v="0.08"/>
    <n v="0.08"/>
    <n v="0.04"/>
    <n v="0.02"/>
    <n v="0.02"/>
    <n v="0.15000000000000002"/>
    <n v="0"/>
    <n v="0.05"/>
    <n v="0"/>
    <n v="0"/>
    <n v="0"/>
    <n v="0"/>
    <n v="0.02"/>
    <n v="0.05"/>
    <n v="0"/>
    <n v="0"/>
    <n v="0"/>
    <n v="0.87000000000000022"/>
    <s v="1. Bajo"/>
    <s v="LBZ"/>
    <x v="1"/>
    <s v="A"/>
    <n v="7019679"/>
    <n v="0"/>
  </r>
  <r>
    <n v="26480824"/>
    <s v="POSSU GONZALEZ DIANA MARITZA"/>
    <s v="3. Sin Externa"/>
    <s v="6. &gt;$5-$10 MM"/>
    <n v="30775"/>
    <x v="284"/>
    <n v="6132596"/>
    <n v="4595596"/>
    <e v="#N/A"/>
    <n v="398052"/>
    <n v="0"/>
    <n v="1537000"/>
    <n v="6029509"/>
    <n v="1000000"/>
    <n v="0"/>
    <n v="0"/>
    <n v="0"/>
    <n v="76001"/>
    <s v="6- pignoración"/>
    <s v="LBZ"/>
    <x v="0"/>
    <n v="4"/>
    <n v="0"/>
    <n v="0"/>
    <n v="14.241095890410959"/>
    <n v="43.186301369863017"/>
    <n v="2"/>
    <n v="2"/>
    <n v="3"/>
    <n v="2"/>
    <n v="4"/>
    <s v="SIN"/>
    <n v="0.26536799999999999"/>
    <n v="8.1080699999999997"/>
    <n v="4.0401893333333332"/>
    <n v="4.088397333333333"/>
    <n v="3.0637306666666668"/>
    <n v="0"/>
    <n v="0"/>
    <n v="0.32"/>
    <n v="0.04"/>
    <n v="0.08"/>
    <n v="0.08"/>
    <n v="0.03"/>
    <n v="0.05"/>
    <n v="0.03"/>
    <n v="0.15000000000000002"/>
    <n v="0.05"/>
    <n v="0.1"/>
    <n v="0"/>
    <n v="0"/>
    <n v="0"/>
    <n v="0"/>
    <n v="0"/>
    <n v="0"/>
    <n v="0"/>
    <n v="0.30000000000000004"/>
    <n v="0"/>
    <n v="1.2300000000000002"/>
    <s v="2. Normal"/>
    <s v="LBZ"/>
    <x v="1"/>
    <s v="SIN"/>
    <n v="4595596"/>
    <n v="0"/>
  </r>
  <r>
    <n v="2224624060"/>
    <s v="BONILLA CABRERA LUZ KARIME"/>
    <s v="3. Sin Externa"/>
    <s v="7. &gt;$10 MM"/>
    <n v="1121100"/>
    <x v="285"/>
    <n v="10177793"/>
    <n v="0"/>
    <e v="#N/A"/>
    <n v="395923"/>
    <n v="0"/>
    <n v="10500000"/>
    <n v="4938183"/>
    <n v="1000000"/>
    <n v="0"/>
    <n v="0"/>
    <n v="0"/>
    <n v="76130"/>
    <s v="6- pignoración"/>
    <s v="LBZ"/>
    <x v="0"/>
    <n v="4"/>
    <n v="0"/>
    <n v="0"/>
    <n v="8.6712328767123292"/>
    <n v="30.260273972602739"/>
    <n v="2"/>
    <n v="3"/>
    <n v="1"/>
    <n v="2"/>
    <n v="1"/>
    <s v="SIN"/>
    <n v="0.26394866666666666"/>
    <n v="10.077317333333333"/>
    <n v="4.0395219999999998"/>
    <n v="6.7851953333333332"/>
    <n v="0"/>
    <n v="0"/>
    <n v="0"/>
    <n v="0.32"/>
    <n v="0.03"/>
    <n v="0.16"/>
    <n v="0.08"/>
    <n v="0.05"/>
    <n v="0.03"/>
    <n v="0.04"/>
    <n v="0.15000000000000002"/>
    <n v="0"/>
    <n v="0.25"/>
    <n v="0"/>
    <n v="0"/>
    <n v="0"/>
    <n v="0"/>
    <n v="0.01"/>
    <n v="0"/>
    <n v="0"/>
    <n v="0.30000000000000004"/>
    <n v="0"/>
    <n v="1.4200000000000002"/>
    <s v="2. Normal"/>
    <s v="LBZ"/>
    <x v="1"/>
    <s v="SIN"/>
    <n v="0"/>
    <n v="0"/>
  </r>
  <r>
    <n v="2040608086"/>
    <s v="GIL RIOS RUBIEL"/>
    <s v="3. Sin Externa"/>
    <s v="5. &gt;$2-$5 MM"/>
    <n v="1919231"/>
    <x v="286"/>
    <n v="3639302"/>
    <n v="0"/>
    <e v="#N/A"/>
    <n v="237554"/>
    <n v="0"/>
    <n v="4779685"/>
    <n v="4125079"/>
    <n v="1000000"/>
    <n v="0"/>
    <n v="0"/>
    <n v="0"/>
    <n v="76001"/>
    <s v="6- pignoración"/>
    <s v="LBZ"/>
    <x v="0"/>
    <n v="4"/>
    <n v="0"/>
    <n v="0"/>
    <n v="7.1698630136986301"/>
    <n v="38.216438356164382"/>
    <n v="1"/>
    <n v="0"/>
    <n v="1"/>
    <n v="2"/>
    <n v="1"/>
    <s v="SIN"/>
    <n v="0.15836933333333333"/>
    <n v="5.1762540000000001"/>
    <n v="4.0295399999999999"/>
    <n v="2.4262013333333332"/>
    <n v="0"/>
    <n v="0"/>
    <n v="0"/>
    <n v="0.32"/>
    <n v="0.05"/>
    <n v="0.08"/>
    <n v="0.08"/>
    <n v="0.05"/>
    <n v="0.03"/>
    <n v="0.03"/>
    <n v="0.15000000000000002"/>
    <n v="0.15000000000000002"/>
    <n v="0.25"/>
    <n v="0"/>
    <n v="0"/>
    <n v="0"/>
    <n v="0"/>
    <n v="0.02"/>
    <n v="0.05"/>
    <n v="0"/>
    <n v="0.30000000000000004"/>
    <n v="0"/>
    <n v="1.5600000000000003"/>
    <s v="2. Normal"/>
    <s v="LBZ"/>
    <x v="1"/>
    <s v="SIN"/>
    <n v="0"/>
    <n v="0"/>
  </r>
  <r>
    <n v="22648620"/>
    <s v="PACHECO VEGA DORISMEL RAFAEL"/>
    <s v="3. Sin Externa"/>
    <s v="6. &gt;$5-$10 MM"/>
    <n v="897600"/>
    <x v="287"/>
    <n v="7964931"/>
    <n v="7084931"/>
    <e v="#N/A"/>
    <n v="361695"/>
    <n v="0"/>
    <n v="880000"/>
    <n v="5011992"/>
    <n v="1000000"/>
    <n v="0"/>
    <n v="0"/>
    <n v="0"/>
    <n v="20001"/>
    <s v="6- pignoración"/>
    <s v="LBZ"/>
    <x v="0"/>
    <n v="4"/>
    <n v="0"/>
    <n v="0"/>
    <n v="11.967123287671233"/>
    <n v="45.331506849315069"/>
    <n v="1"/>
    <n v="2"/>
    <n v="4"/>
    <n v="2"/>
    <n v="2"/>
    <s v="SIN"/>
    <n v="0.24113000000000001"/>
    <n v="8.6512820000000001"/>
    <n v="3.9397280000000001"/>
    <n v="5.3099540000000003"/>
    <n v="4.7232873333333334"/>
    <n v="0"/>
    <n v="0"/>
    <n v="0.32"/>
    <n v="0.04"/>
    <n v="0.08"/>
    <n v="0.16"/>
    <n v="0.02"/>
    <n v="0.01"/>
    <n v="0.02"/>
    <n v="0.15000000000000002"/>
    <n v="0"/>
    <n v="0.05"/>
    <n v="0"/>
    <n v="0"/>
    <n v="0"/>
    <n v="0"/>
    <n v="0"/>
    <n v="0.05"/>
    <n v="0"/>
    <n v="0.30000000000000004"/>
    <n v="0"/>
    <n v="1.2000000000000002"/>
    <s v="2. Normal"/>
    <s v="LBZ"/>
    <x v="1"/>
    <s v="SIN"/>
    <n v="7084931"/>
    <n v="0"/>
  </r>
  <r>
    <n v="4042648"/>
    <s v="MARIN MANZANO JADER ALBERTO"/>
    <s v="1. SI"/>
    <s v="4. &gt;$1-$2 MM"/>
    <n v="15233"/>
    <x v="288"/>
    <n v="1186617"/>
    <n v="0"/>
    <n v="6987000"/>
    <n v="210334"/>
    <n v="0"/>
    <n v="3641000"/>
    <n v="5800613"/>
    <n v="1000000"/>
    <n v="66866.80974081473"/>
    <n v="3006000"/>
    <n v="0"/>
    <n v="76130"/>
    <s v="6- pignoración"/>
    <s v="LBZ"/>
    <x v="0"/>
    <n v="4"/>
    <n v="0"/>
    <n v="0"/>
    <n v="10.252054794520548"/>
    <n v="38.186301369863017"/>
    <n v="1"/>
    <n v="2"/>
    <n v="2"/>
    <n v="2"/>
    <n v="1"/>
    <s v="A"/>
    <n v="0.18480053982720981"/>
    <n v="6.6621533333333334"/>
    <n v="3.8772306666666667"/>
    <n v="0.79107799999999995"/>
    <n v="0"/>
    <n v="0"/>
    <n v="0"/>
    <n v="0.32"/>
    <n v="0.04"/>
    <n v="0.08"/>
    <n v="0.16"/>
    <n v="0.04"/>
    <n v="0.03"/>
    <n v="0.03"/>
    <n v="0.15000000000000002"/>
    <n v="0.25"/>
    <n v="0.25"/>
    <n v="0"/>
    <n v="0"/>
    <n v="0"/>
    <n v="0"/>
    <n v="0"/>
    <n v="0.05"/>
    <n v="0"/>
    <n v="0"/>
    <n v="0"/>
    <n v="1.4000000000000001"/>
    <s v="2. Normal"/>
    <s v="LBZ"/>
    <x v="1"/>
    <s v="A"/>
    <n v="0"/>
    <n v="0"/>
  </r>
  <r>
    <n v="26802668"/>
    <s v="MONTOYA SALCEDO IVAN FERNANDO"/>
    <s v="1. SI"/>
    <s v="5. &gt;$2-$5 MM"/>
    <n v="129380"/>
    <x v="289"/>
    <n v="4094145"/>
    <n v="505319"/>
    <n v="9765000"/>
    <n v="371177"/>
    <n v="0"/>
    <n v="3588826"/>
    <n v="5670757"/>
    <n v="1000000"/>
    <n v="971063.416400327"/>
    <n v="62568000"/>
    <n v="0"/>
    <n v="76001"/>
    <s v="6- pignoración"/>
    <s v="LBZ"/>
    <x v="0"/>
    <n v="4"/>
    <n v="0"/>
    <n v="0"/>
    <n v="7.3863013698630136"/>
    <n v="50.5013698630137"/>
    <n v="1"/>
    <n v="0"/>
    <n v="2"/>
    <n v="2"/>
    <n v="4"/>
    <s v="A"/>
    <n v="0.89482694426688458"/>
    <n v="48.22193466666667"/>
    <n v="3.8667579999999999"/>
    <n v="2.7294299999999998"/>
    <n v="0.33687933333333331"/>
    <n v="0"/>
    <n v="0.32"/>
    <n v="0.32"/>
    <n v="0.05"/>
    <n v="0.4"/>
    <n v="0.16"/>
    <n v="0.04"/>
    <n v="0.05"/>
    <n v="0.02"/>
    <n v="0.15000000000000002"/>
    <n v="0.15000000000000002"/>
    <n v="0.25"/>
    <n v="0"/>
    <n v="0"/>
    <n v="0"/>
    <n v="0"/>
    <n v="0.02"/>
    <n v="0.05"/>
    <n v="0"/>
    <n v="0"/>
    <n v="0"/>
    <n v="1.9800000000000002"/>
    <s v="2. Normal"/>
    <s v="LBZ"/>
    <x v="1"/>
    <s v="A"/>
    <n v="505319"/>
    <n v="0"/>
  </r>
  <r>
    <n v="2020842480"/>
    <s v="CELIS DUARTE CARMEN SENAIDA"/>
    <s v="1. SI"/>
    <s v="5. &gt;$2-$5 MM"/>
    <n v="2606667"/>
    <x v="290"/>
    <n v="4110852"/>
    <n v="0"/>
    <n v="7138000"/>
    <n v="230013"/>
    <n v="0"/>
    <n v="5850000"/>
    <n v="3027541"/>
    <n v="1000000"/>
    <n v="12946.84135727339"/>
    <n v="330000"/>
    <n v="0"/>
    <n v="11001"/>
    <s v="6- pignoración"/>
    <s v="LBZ"/>
    <x v="0"/>
    <n v="4"/>
    <n v="0"/>
    <n v="0"/>
    <n v="5.9671232876712326"/>
    <n v="34.082191780821915"/>
    <n v="2"/>
    <n v="0"/>
    <n v="1"/>
    <n v="2"/>
    <n v="1"/>
    <s v="A"/>
    <n v="0.16197322757151561"/>
    <n v="4.9789286666666666"/>
    <n v="3.7561386666666667"/>
    <n v="2.7405680000000001"/>
    <n v="0"/>
    <n v="0"/>
    <n v="0"/>
    <n v="0.32"/>
    <n v="0.05"/>
    <n v="0"/>
    <n v="0.16"/>
    <n v="0.05"/>
    <n v="0.03"/>
    <n v="0.04"/>
    <n v="0.15000000000000002"/>
    <n v="0.15000000000000002"/>
    <n v="0.25"/>
    <n v="0"/>
    <n v="0"/>
    <n v="0"/>
    <n v="0"/>
    <n v="0.03"/>
    <n v="0"/>
    <n v="0"/>
    <n v="0"/>
    <n v="0"/>
    <n v="1.2300000000000002"/>
    <s v="2. Normal"/>
    <s v="LBZ"/>
    <x v="1"/>
    <s v="A"/>
    <n v="0"/>
    <n v="0"/>
  </r>
  <r>
    <n v="26842660"/>
    <s v="COLLAZOS HERNANDEZ CARLOS AUGUSTO"/>
    <s v="1. SI"/>
    <s v="5. &gt;$2-$5 MM"/>
    <m/>
    <x v="291"/>
    <n v="2038725"/>
    <n v="0"/>
    <n v="7636000"/>
    <n v="279874"/>
    <n v="0"/>
    <n v="4560000"/>
    <n v="5596517"/>
    <n v="1000000"/>
    <n v="154263.57641454233"/>
    <n v="3932000"/>
    <n v="0"/>
    <n v="76001"/>
    <s v="6- pignoración"/>
    <s v="LBZ"/>
    <x v="0"/>
    <n v="4"/>
    <n v="0"/>
    <n v="0"/>
    <n v="10.002739726027396"/>
    <n v="54.369863013698627"/>
    <n v="1"/>
    <n v="2"/>
    <n v="3"/>
    <n v="2"/>
    <n v="2"/>
    <s v="A"/>
    <n v="0.28942505094302823"/>
    <n v="7.7114946666666668"/>
    <n v="3.7310113333333335"/>
    <n v="1.3591500000000001"/>
    <n v="0"/>
    <n v="0"/>
    <n v="0"/>
    <n v="0.32"/>
    <n v="0.04"/>
    <n v="0.08"/>
    <n v="0.16"/>
    <n v="0.03"/>
    <n v="0.01"/>
    <n v="0.02"/>
    <n v="0.15000000000000002"/>
    <n v="0.2"/>
    <n v="0.25"/>
    <n v="0"/>
    <n v="0"/>
    <n v="0"/>
    <n v="0"/>
    <n v="0"/>
    <n v="0.05"/>
    <n v="0"/>
    <n v="0"/>
    <n v="0"/>
    <n v="1.31"/>
    <s v="2. Normal"/>
    <s v="LBZ"/>
    <x v="1"/>
    <s v="A"/>
    <n v="0"/>
    <n v="0"/>
  </r>
  <r>
    <n v="6642828"/>
    <s v="PEREZ VEGA CESAR AUGUSTO"/>
    <s v="3. Sin Externa"/>
    <s v="5. &gt;$2-$5 MM"/>
    <m/>
    <x v="292"/>
    <n v="2383479"/>
    <n v="0"/>
    <e v="#N/A"/>
    <n v="197961"/>
    <n v="0"/>
    <n v="2750067"/>
    <n v="5530560"/>
    <n v="1000000"/>
    <n v="0"/>
    <n v="0"/>
    <n v="0"/>
    <n v="76606"/>
    <s v="6- pignoración"/>
    <s v="LBZ"/>
    <x v="0"/>
    <n v="4"/>
    <n v="0"/>
    <n v="0"/>
    <n v="12.665753424657535"/>
    <n v="52.852054794520548"/>
    <n v="1"/>
    <n v="1"/>
    <n v="2"/>
    <n v="2"/>
    <n v="3"/>
    <s v="SIN"/>
    <n v="0.13197400000000001"/>
    <n v="5.2760259999999999"/>
    <n v="3.6870400000000001"/>
    <n v="1.588986"/>
    <n v="0"/>
    <n v="0"/>
    <n v="0"/>
    <n v="0.32"/>
    <n v="0.05"/>
    <n v="0.08"/>
    <n v="0.16"/>
    <n v="0.04"/>
    <n v="0.02"/>
    <n v="0.02"/>
    <n v="0.15000000000000002"/>
    <n v="0.2"/>
    <n v="0.25"/>
    <n v="0"/>
    <n v="0"/>
    <n v="0"/>
    <n v="0"/>
    <n v="0"/>
    <n v="0.05"/>
    <n v="0"/>
    <n v="0.30000000000000004"/>
    <n v="0"/>
    <n v="1.6400000000000001"/>
    <s v="2. Normal"/>
    <s v="LBZ"/>
    <x v="1"/>
    <s v="SIN"/>
    <n v="0"/>
    <n v="0"/>
  </r>
  <r>
    <n v="66066202"/>
    <s v="GALEANO SAENZ ANGELICA MARIA"/>
    <s v="3. Sin Externa"/>
    <s v="6. &gt;$5-$10 MM"/>
    <n v="56760"/>
    <x v="293"/>
    <n v="8279159"/>
    <n v="3354626"/>
    <e v="#N/A"/>
    <n v="335040"/>
    <n v="0"/>
    <n v="4924533"/>
    <n v="5440814"/>
    <n v="1000000"/>
    <n v="0"/>
    <n v="0"/>
    <n v="0"/>
    <n v="76130"/>
    <s v="6- pignoración"/>
    <s v="LBZ"/>
    <x v="0"/>
    <n v="4"/>
    <n v="0"/>
    <n v="0"/>
    <n v="12.213698630136987"/>
    <n v="43.301369863013697"/>
    <n v="2"/>
    <n v="4"/>
    <n v="2"/>
    <n v="2"/>
    <n v="2"/>
    <s v="SIN"/>
    <n v="0.22336"/>
    <n v="9.1466486666666675"/>
    <n v="3.6650493333333332"/>
    <n v="5.5194393333333336"/>
    <n v="2.2364173333333333"/>
    <n v="0"/>
    <n v="0"/>
    <n v="0.32"/>
    <n v="0.02"/>
    <n v="0.08"/>
    <n v="0.16"/>
    <n v="0.04"/>
    <n v="0.01"/>
    <n v="0.03"/>
    <n v="0.15000000000000002"/>
    <n v="0"/>
    <n v="0.15000000000000002"/>
    <n v="0"/>
    <n v="0"/>
    <n v="0"/>
    <n v="0"/>
    <n v="0"/>
    <n v="0"/>
    <n v="0"/>
    <n v="0.30000000000000004"/>
    <n v="0"/>
    <n v="1.2600000000000002"/>
    <s v="2. Normal"/>
    <s v="LBZ"/>
    <x v="1"/>
    <s v="SIN"/>
    <n v="3354626"/>
    <n v="0"/>
  </r>
  <r>
    <n v="80864886"/>
    <s v="TANGARIFE  JAMES ALBERTO"/>
    <s v="1. SI"/>
    <s v="6. &gt;$5-$10 MM"/>
    <m/>
    <x v="294"/>
    <n v="8847113"/>
    <n v="0"/>
    <n v="2725000"/>
    <n v="350183"/>
    <n v="0"/>
    <n v="10474000"/>
    <n v="5450745"/>
    <n v="1000000"/>
    <n v="955932.89481096878"/>
    <n v="42974000"/>
    <n v="0"/>
    <n v="5001"/>
    <s v="6- pignoración"/>
    <s v="LBZ"/>
    <x v="0"/>
    <n v="4"/>
    <n v="0"/>
    <n v="0"/>
    <n v="9.5835616438356173"/>
    <n v="47.035616438356165"/>
    <n v="1"/>
    <n v="2"/>
    <n v="1"/>
    <n v="2"/>
    <n v="1"/>
    <s v="A"/>
    <n v="0.87074392987397919"/>
    <n v="38.181238666666665"/>
    <n v="3.6338300000000001"/>
    <n v="5.8980753333333329"/>
    <n v="0"/>
    <n v="0"/>
    <n v="0.32"/>
    <n v="0.32"/>
    <n v="0.04"/>
    <n v="0.4"/>
    <n v="0.16"/>
    <n v="0.05"/>
    <n v="0.03"/>
    <n v="0.02"/>
    <n v="0.15000000000000002"/>
    <n v="0"/>
    <n v="0.25"/>
    <n v="0"/>
    <n v="0"/>
    <n v="0"/>
    <n v="0"/>
    <n v="0.01"/>
    <n v="0.05"/>
    <n v="0"/>
    <n v="0"/>
    <n v="0"/>
    <n v="1.8000000000000003"/>
    <s v="2. Normal"/>
    <s v="LBZ"/>
    <x v="1"/>
    <s v="A"/>
    <n v="0"/>
    <n v="0"/>
  </r>
  <r>
    <n v="66228008"/>
    <s v="DURAN CARREÑO NIKY VANESSA"/>
    <s v="1. SI"/>
    <s v="5. &gt;$2-$5 MM"/>
    <n v="561000"/>
    <x v="295"/>
    <n v="3392049"/>
    <n v="3392049"/>
    <n v="8259000"/>
    <n v="287517"/>
    <n v="0"/>
    <n v="0"/>
    <n v="4866770"/>
    <n v="1000000"/>
    <n v="651423.80568180978"/>
    <n v="32932000"/>
    <n v="0"/>
    <n v="8758"/>
    <s v="9- Otras garantías (no admisible)"/>
    <s v="LBZ"/>
    <x v="0"/>
    <n v="4"/>
    <n v="0"/>
    <n v="0"/>
    <n v="8.6767123287671239"/>
    <n v="37.528767123287672"/>
    <n v="2"/>
    <n v="0"/>
    <n v="2"/>
    <n v="2"/>
    <n v="2"/>
    <s v="A"/>
    <n v="0.62596053712120647"/>
    <n v="27.460546000000001"/>
    <n v="3.6185133333333335"/>
    <n v="2.2613660000000002"/>
    <n v="2.2613660000000002"/>
    <n v="0"/>
    <n v="0.16"/>
    <n v="0.32"/>
    <n v="0.05"/>
    <n v="0.4"/>
    <n v="0.16"/>
    <n v="0.04"/>
    <n v="0.01"/>
    <n v="0.03"/>
    <n v="0.25"/>
    <n v="0.15000000000000002"/>
    <n v="0.15000000000000002"/>
    <n v="0"/>
    <n v="0"/>
    <n v="0"/>
    <n v="0"/>
    <n v="0.01"/>
    <n v="0"/>
    <n v="0"/>
    <n v="0"/>
    <n v="0"/>
    <n v="1.7300000000000002"/>
    <s v="2. Normal"/>
    <s v="LBZ"/>
    <x v="1"/>
    <s v="A"/>
    <n v="3392049"/>
    <n v="0"/>
  </r>
  <r>
    <n v="82264604"/>
    <s v="OLIVEROS CABALLERO LUIS FERNANDO"/>
    <s v="3. Sin Externa"/>
    <s v="5. &gt;$2-$5 MM"/>
    <n v="1835013"/>
    <x v="296"/>
    <n v="2770436"/>
    <n v="0"/>
    <e v="#N/A"/>
    <n v="230013"/>
    <n v="0"/>
    <n v="4660000"/>
    <n v="3559673"/>
    <n v="1000000"/>
    <n v="0"/>
    <n v="0"/>
    <n v="0"/>
    <n v="8001"/>
    <s v="6- pignoración"/>
    <s v="LBZ"/>
    <x v="0"/>
    <n v="4"/>
    <n v="0"/>
    <n v="0"/>
    <n v="6.0794520547945208"/>
    <n v="52.780821917808218"/>
    <n v="1"/>
    <n v="0"/>
    <n v="1"/>
    <n v="2"/>
    <n v="1"/>
    <s v="SIN"/>
    <n v="0.15334200000000001"/>
    <n v="4.2200726666666668"/>
    <n v="3.5964573333333334"/>
    <n v="1.8469573333333333"/>
    <n v="0"/>
    <n v="0"/>
    <n v="0"/>
    <n v="0.32"/>
    <n v="0.05"/>
    <n v="0"/>
    <n v="0.16"/>
    <n v="0.05"/>
    <n v="0.03"/>
    <n v="0.02"/>
    <n v="0.15000000000000002"/>
    <n v="0.2"/>
    <n v="0.25"/>
    <n v="0"/>
    <n v="0"/>
    <n v="0"/>
    <n v="0"/>
    <n v="0.02"/>
    <n v="0.05"/>
    <n v="0"/>
    <n v="0.30000000000000004"/>
    <n v="0"/>
    <n v="1.6000000000000003"/>
    <s v="2. Normal"/>
    <s v="LBZ"/>
    <x v="1"/>
    <s v="SIN"/>
    <n v="0"/>
    <n v="0"/>
  </r>
  <r>
    <n v="80884448"/>
    <s v="BERNAL OLIVAREZ ERICSON PONTONY"/>
    <s v="1. SI"/>
    <s v="5. &gt;$2-$5 MM"/>
    <n v="303999"/>
    <x v="297"/>
    <n v="4010755"/>
    <n v="0"/>
    <n v="9065000"/>
    <n v="327372"/>
    <n v="0"/>
    <n v="7711343"/>
    <n v="5054385"/>
    <n v="1000000"/>
    <n v="26246.778387926963"/>
    <n v="669000"/>
    <n v="0"/>
    <n v="11001"/>
    <s v="6- pignoración"/>
    <s v="LBZ"/>
    <x v="0"/>
    <n v="4"/>
    <n v="0"/>
    <n v="0"/>
    <n v="9.8356164383561637"/>
    <n v="36.263013698630139"/>
    <n v="1"/>
    <n v="2"/>
    <n v="2"/>
    <n v="2"/>
    <n v="1"/>
    <s v="A"/>
    <n v="0.23574585225861799"/>
    <n v="6.4894266666666667"/>
    <n v="3.5722559999999999"/>
    <n v="2.6738366666666669"/>
    <n v="0"/>
    <n v="0"/>
    <n v="0"/>
    <n v="0.32"/>
    <n v="0.04"/>
    <n v="0.08"/>
    <n v="0.16"/>
    <n v="0.04"/>
    <n v="0.03"/>
    <n v="0.03"/>
    <n v="0.15000000000000002"/>
    <n v="0.15000000000000002"/>
    <n v="0.25"/>
    <n v="0"/>
    <n v="0"/>
    <n v="0"/>
    <n v="0"/>
    <n v="0.01"/>
    <n v="0.05"/>
    <n v="0"/>
    <n v="0"/>
    <n v="0"/>
    <n v="1.31"/>
    <s v="2. Normal"/>
    <s v="LBZ"/>
    <x v="1"/>
    <s v="A"/>
    <n v="0"/>
    <n v="0"/>
  </r>
  <r>
    <n v="24662028"/>
    <s v="ARCE PALACIOS JOSE FERNEY"/>
    <s v="3. Sin Externa"/>
    <s v="6. &gt;$5-$10 MM"/>
    <m/>
    <x v="298"/>
    <n v="9975513"/>
    <n v="5605513"/>
    <e v="#N/A"/>
    <n v="444362"/>
    <n v="0"/>
    <n v="4370000"/>
    <n v="5354103"/>
    <n v="1000000"/>
    <n v="0"/>
    <n v="0"/>
    <n v="0"/>
    <n v="76306"/>
    <s v="6- pignoración"/>
    <s v="LBZ"/>
    <x v="0"/>
    <n v="4"/>
    <n v="0"/>
    <n v="0"/>
    <n v="9.2520547945205482"/>
    <n v="39.649315068493152"/>
    <n v="1"/>
    <n v="2"/>
    <n v="2"/>
    <n v="2"/>
    <n v="6"/>
    <s v="SIN"/>
    <n v="0.29624133333333336"/>
    <n v="10.219744"/>
    <n v="3.5694020000000002"/>
    <n v="6.6503420000000002"/>
    <n v="3.7370086666666666"/>
    <n v="0"/>
    <n v="0"/>
    <n v="0.32"/>
    <n v="0.04"/>
    <n v="0.16"/>
    <n v="0.16"/>
    <n v="0.04"/>
    <n v="0"/>
    <n v="0.03"/>
    <n v="0.15000000000000002"/>
    <n v="0"/>
    <n v="0.1"/>
    <n v="0"/>
    <n v="0"/>
    <n v="0"/>
    <n v="0"/>
    <n v="0.01"/>
    <n v="0.05"/>
    <n v="0"/>
    <n v="0.30000000000000004"/>
    <n v="0"/>
    <n v="1.3600000000000003"/>
    <s v="2. Normal"/>
    <s v="LBZ"/>
    <x v="1"/>
    <s v="SIN"/>
    <n v="5605513"/>
    <n v="0"/>
  </r>
  <r>
    <n v="2224628600"/>
    <s v="SUAREZ SOLIS YULIANA"/>
    <s v="1. SI"/>
    <s v="5. &gt;$2-$5 MM"/>
    <n v="231258"/>
    <x v="299"/>
    <n v="4146639"/>
    <n v="0"/>
    <n v="9209000"/>
    <n v="366392"/>
    <n v="0"/>
    <n v="5435000"/>
    <n v="5062649"/>
    <n v="1000000"/>
    <n v="559142.92186045472"/>
    <n v="22461000"/>
    <n v="0"/>
    <n v="76130"/>
    <s v="6- pignoración"/>
    <s v="LBZ"/>
    <x v="0"/>
    <n v="4"/>
    <n v="0"/>
    <n v="0"/>
    <n v="4.6410958904109592"/>
    <n v="28.736986301369864"/>
    <n v="2"/>
    <n v="0"/>
    <n v="2"/>
    <n v="2"/>
    <n v="1"/>
    <s v="A"/>
    <n v="0.61702328124030315"/>
    <n v="21.113525333333332"/>
    <n v="3.5292713333333334"/>
    <n v="2.7644259999999998"/>
    <n v="0"/>
    <n v="0"/>
    <n v="0.16"/>
    <n v="0.32"/>
    <n v="0.05"/>
    <n v="0.32"/>
    <n v="0.16"/>
    <n v="0.04"/>
    <n v="0.03"/>
    <n v="0.04"/>
    <n v="0.15000000000000002"/>
    <n v="0.15000000000000002"/>
    <n v="0.25"/>
    <n v="0"/>
    <n v="0"/>
    <n v="0"/>
    <n v="0"/>
    <n v="0.03"/>
    <n v="0"/>
    <n v="0"/>
    <n v="0"/>
    <n v="0"/>
    <n v="1.7"/>
    <s v="2. Normal"/>
    <s v="LBZ"/>
    <x v="1"/>
    <s v="A"/>
    <n v="0"/>
    <n v="0"/>
  </r>
  <r>
    <n v="2224620462"/>
    <s v="MONTENEGRO CAICEDO GREYCI YOHANA"/>
    <s v="3. Sin Externa"/>
    <s v="5. &gt;$2-$5 MM"/>
    <n v="303308"/>
    <x v="300"/>
    <n v="2499691"/>
    <n v="0"/>
    <e v="#N/A"/>
    <n v="404782"/>
    <n v="0"/>
    <n v="5980000"/>
    <n v="4988987"/>
    <n v="1000000"/>
    <n v="0"/>
    <n v="0"/>
    <n v="0"/>
    <n v="76130"/>
    <s v="6- pignoración"/>
    <s v="LBZ"/>
    <x v="0"/>
    <n v="4"/>
    <n v="0"/>
    <n v="0"/>
    <n v="4.3479452054794523"/>
    <n v="34.830136986301369"/>
    <n v="2"/>
    <n v="0"/>
    <n v="1"/>
    <n v="2"/>
    <n v="1"/>
    <s v="SIN"/>
    <n v="0.26985466666666669"/>
    <n v="4.9924520000000001"/>
    <n v="3.5281966666666666"/>
    <n v="1.6664606666666666"/>
    <n v="0"/>
    <n v="0"/>
    <n v="0"/>
    <n v="0.32"/>
    <n v="0.05"/>
    <n v="0"/>
    <n v="0.16"/>
    <n v="0.05"/>
    <n v="0.03"/>
    <n v="0.04"/>
    <n v="0.15000000000000002"/>
    <n v="0.2"/>
    <n v="0.25"/>
    <n v="0"/>
    <n v="0"/>
    <n v="0"/>
    <n v="0"/>
    <n v="0.03"/>
    <n v="0"/>
    <n v="0"/>
    <n v="0.30000000000000004"/>
    <n v="0"/>
    <n v="1.5800000000000003"/>
    <s v="2. Normal"/>
    <s v="LBZ"/>
    <x v="1"/>
    <s v="SIN"/>
    <n v="0"/>
    <n v="0"/>
  </r>
  <r>
    <n v="66068446"/>
    <s v="LUCUMI DAGUA MARIA ANGELICA"/>
    <s v="3. Sin Externa"/>
    <s v="5. &gt;$2-$5 MM"/>
    <n v="64609"/>
    <x v="301"/>
    <n v="2858435"/>
    <n v="0"/>
    <e v="#N/A"/>
    <n v="276993"/>
    <n v="0"/>
    <n v="3637736"/>
    <n v="5198063"/>
    <n v="1000000"/>
    <n v="0"/>
    <n v="0"/>
    <n v="0"/>
    <n v="76130"/>
    <s v="6- pignoración"/>
    <s v="LBZ"/>
    <x v="0"/>
    <n v="4"/>
    <n v="0"/>
    <n v="0"/>
    <n v="15.112328767123287"/>
    <n v="41.890410958904113"/>
    <n v="2"/>
    <n v="1"/>
    <n v="2"/>
    <n v="2"/>
    <n v="3"/>
    <s v="SIN"/>
    <n v="0.18466199999999999"/>
    <n v="5.3709986666666669"/>
    <n v="3.508448"/>
    <n v="1.9056233333333332"/>
    <n v="0"/>
    <n v="0"/>
    <n v="0"/>
    <n v="0.32"/>
    <n v="0.05"/>
    <n v="0.08"/>
    <n v="0.16"/>
    <n v="0.04"/>
    <n v="0.02"/>
    <n v="0.03"/>
    <n v="0.15000000000000002"/>
    <n v="0.2"/>
    <n v="0.25"/>
    <n v="0"/>
    <n v="0"/>
    <n v="0"/>
    <n v="0"/>
    <n v="0"/>
    <n v="0"/>
    <n v="0"/>
    <n v="0.30000000000000004"/>
    <n v="0"/>
    <n v="1.6"/>
    <s v="2. Normal"/>
    <s v="LBZ"/>
    <x v="1"/>
    <s v="SIN"/>
    <n v="0"/>
    <n v="0"/>
  </r>
  <r>
    <n v="42260846"/>
    <s v="CASTRO GARCIA YENNY MARCELA"/>
    <s v="1. SI"/>
    <s v="5. &gt;$2-$5 MM"/>
    <n v="784105"/>
    <x v="302"/>
    <n v="4564493"/>
    <n v="0"/>
    <n v="9035000"/>
    <n v="462193"/>
    <n v="0"/>
    <n v="4963077"/>
    <n v="4470757"/>
    <n v="1000000"/>
    <n v="271169.95069473423"/>
    <n v="7376000"/>
    <n v="0"/>
    <n v="66001"/>
    <s v="6- pignoración"/>
    <s v="LBZ"/>
    <x v="0"/>
    <n v="4"/>
    <n v="0"/>
    <n v="0"/>
    <n v="5.4684931506849317"/>
    <n v="37.063013698630137"/>
    <n v="2"/>
    <n v="0"/>
    <n v="2"/>
    <n v="2"/>
    <n v="1"/>
    <s v="A"/>
    <n v="0.48890863379648947"/>
    <n v="10.940833333333334"/>
    <n v="3.5032413333333334"/>
    <n v="3.0429953333333333"/>
    <n v="0"/>
    <n v="0"/>
    <n v="0"/>
    <n v="0.32"/>
    <n v="0.05"/>
    <n v="0.16"/>
    <n v="0.16"/>
    <n v="0.04"/>
    <n v="0.03"/>
    <n v="0.03"/>
    <n v="0.15000000000000002"/>
    <n v="0.1"/>
    <n v="0.25"/>
    <n v="0"/>
    <n v="0"/>
    <n v="0"/>
    <n v="0"/>
    <n v="0.03"/>
    <n v="0"/>
    <n v="0"/>
    <n v="0"/>
    <n v="0"/>
    <n v="1.3200000000000003"/>
    <s v="2. Normal"/>
    <s v="LBZ"/>
    <x v="1"/>
    <s v="A"/>
    <n v="0"/>
    <n v="0"/>
  </r>
  <r>
    <n v="4208862"/>
    <s v="FELIGRANA SALAZAR FABIAN HUMBERTO"/>
    <s v="3. Sin Externa"/>
    <s v="5. &gt;$2-$5 MM"/>
    <m/>
    <x v="303"/>
    <n v="4268670"/>
    <n v="2068670"/>
    <e v="#N/A"/>
    <n v="247452"/>
    <n v="0"/>
    <n v="2200000"/>
    <n v="5178815"/>
    <n v="1000000"/>
    <n v="0"/>
    <n v="0"/>
    <n v="0"/>
    <n v="76130"/>
    <s v="6- pignoración"/>
    <s v="LBZ"/>
    <x v="0"/>
    <n v="4"/>
    <n v="0"/>
    <n v="0"/>
    <n v="9.0465753424657542"/>
    <n v="46.605479452054794"/>
    <n v="1"/>
    <n v="2"/>
    <n v="1"/>
    <n v="2"/>
    <n v="4"/>
    <s v="SIN"/>
    <n v="0.164968"/>
    <n v="6.2983233333333333"/>
    <n v="3.4525433333333333"/>
    <n v="2.84578"/>
    <n v="1.3791133333333334"/>
    <n v="0"/>
    <n v="0"/>
    <n v="0.32"/>
    <n v="0.04"/>
    <n v="0.08"/>
    <n v="0.16"/>
    <n v="0.05"/>
    <n v="0.05"/>
    <n v="0.02"/>
    <n v="0.15000000000000002"/>
    <n v="0.15000000000000002"/>
    <n v="0.2"/>
    <n v="0"/>
    <n v="0"/>
    <n v="0"/>
    <n v="0"/>
    <n v="0.01"/>
    <n v="0.05"/>
    <n v="0"/>
    <n v="0.30000000000000004"/>
    <n v="0"/>
    <n v="1.58"/>
    <s v="2. Normal"/>
    <s v="LBZ"/>
    <x v="1"/>
    <s v="SIN"/>
    <n v="2068670"/>
    <n v="0"/>
  </r>
  <r>
    <n v="80286828"/>
    <s v="POVEDA FLOREZ OSCAR ORLANDO"/>
    <s v="1. SI"/>
    <s v="6. &gt;$5-$10 MM"/>
    <n v="202146"/>
    <x v="304"/>
    <n v="5387533"/>
    <n v="0"/>
    <n v="10338000"/>
    <n v="346144"/>
    <n v="0"/>
    <n v="7380000"/>
    <n v="4949641"/>
    <n v="1000000"/>
    <n v="40952.028187904165"/>
    <n v="1841000"/>
    <n v="0"/>
    <n v="11001"/>
    <s v="6- pignoración"/>
    <s v="LBZ"/>
    <x v="0"/>
    <n v="4"/>
    <n v="0"/>
    <n v="0"/>
    <n v="8.0849315068493155"/>
    <n v="36.180821917808217"/>
    <n v="1"/>
    <n v="2"/>
    <n v="1"/>
    <n v="2"/>
    <n v="1"/>
    <s v="A"/>
    <n v="0.25806401879193608"/>
    <n v="8.1187826666666663"/>
    <n v="3.4345246666666664"/>
    <n v="3.5916886666666668"/>
    <n v="0"/>
    <n v="0"/>
    <n v="0"/>
    <n v="0.32"/>
    <n v="0.04"/>
    <n v="0.08"/>
    <n v="0.16"/>
    <n v="0.05"/>
    <n v="0.03"/>
    <n v="0.03"/>
    <n v="0.15000000000000002"/>
    <n v="0.1"/>
    <n v="0.25"/>
    <n v="0"/>
    <n v="0"/>
    <n v="0"/>
    <n v="0"/>
    <n v="0.01"/>
    <n v="0.05"/>
    <n v="0"/>
    <n v="0"/>
    <n v="0"/>
    <n v="1.27"/>
    <s v="2. Normal"/>
    <s v="LBZ"/>
    <x v="1"/>
    <s v="A"/>
    <n v="0"/>
    <n v="0"/>
  </r>
  <r>
    <n v="66860606"/>
    <s v="LEMUS LEON MARIA BEATRIZ"/>
    <s v="1. SI"/>
    <s v="5. &gt;$2-$5 MM"/>
    <n v="243179"/>
    <x v="305"/>
    <n v="3922617"/>
    <n v="174425"/>
    <n v="8796000"/>
    <n v="264773"/>
    <n v="0"/>
    <n v="3748192"/>
    <n v="4873079"/>
    <n v="1000000"/>
    <n v="11730.622926741646"/>
    <n v="299000"/>
    <n v="0"/>
    <n v="76130"/>
    <s v="6- pignoración"/>
    <s v="LBZ"/>
    <x v="0"/>
    <n v="4"/>
    <n v="0"/>
    <n v="0"/>
    <n v="9.0849315068493155"/>
    <n v="51.30684931506849"/>
    <n v="2"/>
    <n v="2"/>
    <n v="1"/>
    <n v="2"/>
    <n v="3"/>
    <s v="A"/>
    <n v="0.18433574861782778"/>
    <n v="6.0631306666666669"/>
    <n v="3.4108386666666668"/>
    <n v="2.615078"/>
    <n v="0.11628333333333334"/>
    <n v="0"/>
    <n v="0"/>
    <n v="0.32"/>
    <n v="0.04"/>
    <n v="0.08"/>
    <n v="0.16"/>
    <n v="0.05"/>
    <n v="0.02"/>
    <n v="0.02"/>
    <n v="0.15000000000000002"/>
    <n v="0.15000000000000002"/>
    <n v="0.25"/>
    <n v="0"/>
    <n v="0"/>
    <n v="0"/>
    <n v="0"/>
    <n v="0.01"/>
    <n v="0"/>
    <n v="0"/>
    <n v="0"/>
    <n v="0"/>
    <n v="1.2500000000000002"/>
    <s v="2. Normal"/>
    <s v="LBZ"/>
    <x v="1"/>
    <s v="A"/>
    <n v="174425"/>
    <n v="0"/>
  </r>
  <r>
    <n v="20284666"/>
    <s v="PINZON PATINO DANIEL ANTONIO"/>
    <s v="1. SI"/>
    <s v="6. &gt;$5-$10 MM"/>
    <n v="1483017"/>
    <x v="306"/>
    <n v="7478551"/>
    <n v="1949551"/>
    <n v="11045000"/>
    <n v="317887"/>
    <n v="0"/>
    <n v="5529000"/>
    <n v="3566947"/>
    <n v="1000000"/>
    <n v="2224.4447684901775"/>
    <n v="100000"/>
    <n v="0"/>
    <n v="17380"/>
    <s v="6- pignoración"/>
    <s v="LBZ"/>
    <x v="0"/>
    <n v="4"/>
    <n v="0"/>
    <n v="0"/>
    <n v="6.3369863013698629"/>
    <n v="44.298630136986304"/>
    <n v="1"/>
    <n v="0"/>
    <n v="2"/>
    <n v="2"/>
    <n v="1"/>
    <s v="A"/>
    <n v="0.21340762984566011"/>
    <n v="7.4303319999999999"/>
    <n v="3.3666426666666665"/>
    <n v="4.9857006666666663"/>
    <n v="1.2997006666666666"/>
    <n v="0"/>
    <n v="0"/>
    <n v="0.32"/>
    <n v="0.05"/>
    <n v="0.08"/>
    <n v="0.16"/>
    <n v="0.04"/>
    <n v="0.03"/>
    <n v="0.03"/>
    <n v="0.15000000000000002"/>
    <n v="0.05"/>
    <n v="0.2"/>
    <n v="0"/>
    <n v="0"/>
    <n v="0"/>
    <n v="0"/>
    <n v="0.02"/>
    <n v="0.05"/>
    <n v="0"/>
    <n v="0"/>
    <n v="0"/>
    <n v="1.1800000000000002"/>
    <s v="2. Normal"/>
    <s v="LBZ"/>
    <x v="1"/>
    <s v="A"/>
    <n v="1949551"/>
    <n v="0"/>
  </r>
  <r>
    <n v="2042426408"/>
    <s v="LIDUENA GONZALEZ SANDRA MARCELA"/>
    <s v="1. SI"/>
    <s v="6. &gt;$5-$10 MM"/>
    <n v="1797006"/>
    <x v="76"/>
    <n v="5338921"/>
    <n v="938921"/>
    <n v="8400000"/>
    <n v="298647"/>
    <n v="0"/>
    <n v="4400000"/>
    <n v="3061079"/>
    <n v="1000000"/>
    <n v="299761.75269892247"/>
    <n v="9468000"/>
    <n v="0"/>
    <n v="8758"/>
    <s v="6- pignoración"/>
    <s v="LBZ"/>
    <x v="0"/>
    <n v="4"/>
    <n v="0"/>
    <n v="0"/>
    <n v="6.0520547945205481"/>
    <n v="33.701369863013696"/>
    <n v="2"/>
    <n v="2"/>
    <n v="2"/>
    <n v="2"/>
    <n v="1"/>
    <s v="A"/>
    <n v="0.39893916846594835"/>
    <n v="11.912000000000001"/>
    <n v="3.2387233333333332"/>
    <n v="3.5592806666666665"/>
    <n v="0.6259473333333333"/>
    <n v="0"/>
    <n v="0"/>
    <n v="0.32"/>
    <n v="0.04"/>
    <n v="0.16"/>
    <n v="0.16"/>
    <n v="0.04"/>
    <n v="0.03"/>
    <n v="0.04"/>
    <n v="0.15000000000000002"/>
    <n v="0.1"/>
    <n v="0.25"/>
    <n v="0"/>
    <n v="0"/>
    <n v="0"/>
    <n v="0"/>
    <n v="0.02"/>
    <n v="0"/>
    <n v="0"/>
    <n v="0"/>
    <n v="0"/>
    <n v="1.3100000000000003"/>
    <s v="2. Normal"/>
    <s v="LBZ"/>
    <x v="1"/>
    <s v="A"/>
    <n v="938921"/>
    <n v="0"/>
  </r>
  <r>
    <n v="8048228"/>
    <s v="HURTADO TEHERAN ABEL ENRIQUE"/>
    <s v="1. SI"/>
    <s v="5. &gt;$2-$5 MM"/>
    <m/>
    <x v="307"/>
    <n v="3165383"/>
    <n v="1965383"/>
    <n v="8007000"/>
    <n v="398900"/>
    <n v="0"/>
    <n v="1200000"/>
    <n v="4841669"/>
    <n v="1000000"/>
    <n v="192169.78354986644"/>
    <n v="8639000"/>
    <n v="0"/>
    <n v="13052"/>
    <s v="6- pignoración"/>
    <s v="LBZ"/>
    <x v="0"/>
    <n v="4"/>
    <n v="0"/>
    <n v="0"/>
    <n v="3.1013698630136988"/>
    <n v="38.364383561643834"/>
    <n v="1"/>
    <n v="3"/>
    <n v="1"/>
    <n v="2"/>
    <n v="3"/>
    <s v="A"/>
    <n v="0.39404652236657761"/>
    <n v="11.097367999999999"/>
    <n v="3.2277793333333333"/>
    <n v="2.1102553333333334"/>
    <n v="1.3102553333333333"/>
    <n v="0"/>
    <n v="0"/>
    <n v="0.32"/>
    <n v="0.03"/>
    <n v="0.16"/>
    <n v="0.16"/>
    <n v="0.05"/>
    <n v="0.02"/>
    <n v="0.03"/>
    <n v="0.15000000000000002"/>
    <n v="0.15000000000000002"/>
    <n v="0.2"/>
    <n v="0"/>
    <n v="0"/>
    <n v="0"/>
    <n v="0"/>
    <n v="0.04"/>
    <n v="0.05"/>
    <n v="0"/>
    <n v="0"/>
    <n v="0"/>
    <n v="1.3600000000000003"/>
    <s v="2. Normal"/>
    <s v="LBZ"/>
    <x v="1"/>
    <s v="A"/>
    <n v="1965383"/>
    <n v="0"/>
  </r>
  <r>
    <n v="4468648"/>
    <s v="VALENCIA MOSQUERA HORLEY"/>
    <s v="1. SI"/>
    <s v="6. &gt;$5-$10 MM"/>
    <n v="2193449"/>
    <x v="308"/>
    <n v="9110472"/>
    <n v="1110472"/>
    <n v="11740000"/>
    <n v="296942"/>
    <n v="0"/>
    <n v="8000000"/>
    <n v="2629839"/>
    <n v="1000000"/>
    <n v="437230.29884100612"/>
    <n v="19519000"/>
    <n v="0"/>
    <n v="76130"/>
    <s v="6- pignoración"/>
    <s v="LBZ"/>
    <x v="0"/>
    <n v="4"/>
    <n v="0"/>
    <n v="0"/>
    <n v="4.4712328767123291"/>
    <n v="44.139726027397259"/>
    <n v="1"/>
    <n v="0"/>
    <n v="1"/>
    <n v="2"/>
    <n v="3"/>
    <s v="A"/>
    <n v="0.4894481992273374"/>
    <n v="20.839540666666668"/>
    <n v="3.2155253333333333"/>
    <n v="6.0736480000000004"/>
    <n v="0.74031466666666668"/>
    <n v="0"/>
    <n v="0"/>
    <n v="0.32"/>
    <n v="0.05"/>
    <n v="0.32"/>
    <n v="0.16"/>
    <n v="0.05"/>
    <n v="0.02"/>
    <n v="0.03"/>
    <n v="0.15000000000000002"/>
    <n v="0"/>
    <n v="0.25"/>
    <n v="0"/>
    <n v="0"/>
    <n v="0"/>
    <n v="0"/>
    <n v="0.03"/>
    <n v="0.05"/>
    <n v="0"/>
    <n v="0"/>
    <n v="0"/>
    <n v="1.4300000000000002"/>
    <s v="2. Normal"/>
    <s v="LBZ"/>
    <x v="1"/>
    <s v="A"/>
    <n v="1110472"/>
    <n v="0"/>
  </r>
  <r>
    <n v="20448446"/>
    <s v="CASTILLO GARCIA PAULA ANDREA"/>
    <s v="3. Sin Externa"/>
    <s v="7. &gt;$10 MM"/>
    <n v="477823"/>
    <x v="309"/>
    <n v="10246868"/>
    <n v="8896868"/>
    <e v="#N/A"/>
    <n v="853308"/>
    <n v="0"/>
    <n v="1350000"/>
    <n v="9044165"/>
    <n v="2000000"/>
    <n v="0"/>
    <n v="0"/>
    <n v="0"/>
    <n v="76130"/>
    <s v="6- pignoración"/>
    <s v="LBZ"/>
    <x v="0"/>
    <n v="4"/>
    <n v="0"/>
    <n v="0"/>
    <n v="20.61917808219178"/>
    <n v="38.112328767123287"/>
    <n v="2"/>
    <n v="2"/>
    <n v="3"/>
    <n v="3"/>
    <n v="1"/>
    <s v="SIN"/>
    <n v="0.28443600000000002"/>
    <n v="6.4303443333333332"/>
    <n v="3.1739959999999998"/>
    <n v="3.4156226666666667"/>
    <n v="2.9656226666666665"/>
    <n v="0"/>
    <n v="0"/>
    <n v="0.32"/>
    <n v="0.04"/>
    <n v="0.08"/>
    <n v="0.16"/>
    <n v="0.03"/>
    <n v="0.03"/>
    <n v="0.03"/>
    <n v="0.15000000000000002"/>
    <n v="0.1"/>
    <n v="0.15000000000000002"/>
    <n v="0"/>
    <n v="0"/>
    <n v="0"/>
    <n v="0"/>
    <n v="0"/>
    <n v="0"/>
    <n v="0"/>
    <n v="0.30000000000000004"/>
    <n v="0"/>
    <n v="1.3900000000000001"/>
    <s v="2. Normal"/>
    <s v="LBZ"/>
    <x v="1"/>
    <s v="SIN"/>
    <n v="8896868"/>
    <n v="0"/>
  </r>
  <r>
    <n v="42020488"/>
    <s v="TREJOS RAMIREZ LUZ DARY"/>
    <s v="3. Sin Externa"/>
    <s v="5. &gt;$2-$5 MM"/>
    <n v="717455"/>
    <x v="310"/>
    <n v="2066071"/>
    <n v="1066071"/>
    <e v="#N/A"/>
    <n v="238025"/>
    <n v="0"/>
    <n v="1000000"/>
    <n v="4032385"/>
    <n v="1000000"/>
    <n v="0"/>
    <n v="0"/>
    <n v="0"/>
    <n v="76001"/>
    <s v="6- pignoración"/>
    <s v="LBZ"/>
    <x v="0"/>
    <n v="4"/>
    <n v="0"/>
    <n v="0"/>
    <n v="10.084931506849315"/>
    <n v="57.676712328767124"/>
    <n v="2"/>
    <n v="2"/>
    <n v="2"/>
    <n v="2"/>
    <n v="2"/>
    <s v="SIN"/>
    <n v="0.15868333333333334"/>
    <n v="4.0656373333333331"/>
    <n v="3.16656"/>
    <n v="1.3773806666666666"/>
    <n v="0.71071399999999996"/>
    <n v="0"/>
    <n v="0"/>
    <n v="0.32"/>
    <n v="0.04"/>
    <n v="0"/>
    <n v="0.16"/>
    <n v="0.04"/>
    <n v="0.01"/>
    <n v="0.01"/>
    <n v="0.15000000000000002"/>
    <n v="0.2"/>
    <n v="0.25"/>
    <n v="0"/>
    <n v="0"/>
    <n v="0"/>
    <n v="0"/>
    <n v="0"/>
    <n v="0"/>
    <n v="0"/>
    <n v="0.30000000000000004"/>
    <n v="0"/>
    <n v="1.4800000000000002"/>
    <s v="2. Normal"/>
    <s v="LBZ"/>
    <x v="1"/>
    <s v="SIN"/>
    <n v="1066071"/>
    <n v="0"/>
  </r>
  <r>
    <n v="2064240680"/>
    <s v="PENATA POLO KATERIN PAOLA"/>
    <s v="1. SI"/>
    <s v="7. &gt;$10 MM"/>
    <n v="3711318"/>
    <x v="311"/>
    <n v="12839840"/>
    <n v="9658343"/>
    <n v="13847000"/>
    <n v="386440"/>
    <n v="0"/>
    <n v="3181497"/>
    <n v="1007001"/>
    <n v="1000000"/>
    <n v="34524.910286062375"/>
    <n v="880000"/>
    <n v="0"/>
    <n v="23417"/>
    <s v="6- pignoración"/>
    <s v="LBZ"/>
    <x v="0"/>
    <n v="4"/>
    <n v="0"/>
    <n v="0"/>
    <n v="3.3013698630136985"/>
    <n v="32.578082191780823"/>
    <n v="2"/>
    <n v="4"/>
    <n v="2"/>
    <n v="2"/>
    <n v="1"/>
    <s v="A"/>
    <n v="0.28064327352404161"/>
    <n v="9.8178940000000008"/>
    <n v="3.145546"/>
    <n v="8.5598933333333331"/>
    <n v="6.438895333333333"/>
    <n v="0"/>
    <n v="0"/>
    <n v="0.32"/>
    <n v="0.02"/>
    <n v="0.08"/>
    <n v="0.16"/>
    <n v="0.04"/>
    <n v="0.03"/>
    <n v="0.04"/>
    <n v="0.15000000000000002"/>
    <n v="0"/>
    <n v="0"/>
    <n v="0"/>
    <n v="0"/>
    <n v="0"/>
    <n v="0"/>
    <n v="0.04"/>
    <n v="0"/>
    <n v="0"/>
    <n v="0"/>
    <n v="0"/>
    <n v="0.88000000000000023"/>
    <s v="1. Bajo"/>
    <s v="LBZ"/>
    <x v="1"/>
    <s v="A"/>
    <n v="9658343"/>
    <n v="0"/>
  </r>
  <r>
    <n v="20448624"/>
    <s v="JUANILLO  ELISAMPARO"/>
    <s v="3. Sin Externa"/>
    <s v="6. &gt;$5-$10 MM"/>
    <n v="492801"/>
    <x v="312"/>
    <n v="7945115"/>
    <n v="1265115"/>
    <e v="#N/A"/>
    <n v="297726"/>
    <n v="0"/>
    <n v="6680000"/>
    <n v="4204895"/>
    <n v="1000000"/>
    <n v="0"/>
    <n v="0"/>
    <n v="0"/>
    <n v="76130"/>
    <s v="6- pignoración"/>
    <s v="LBZ"/>
    <x v="0"/>
    <n v="4"/>
    <n v="0"/>
    <n v="0"/>
    <n v="0.59726027397260273"/>
    <n v="38.950684931506849"/>
    <n v="2"/>
    <n v="2"/>
    <n v="1"/>
    <n v="2"/>
    <n v="3"/>
    <s v="SIN"/>
    <n v="0.19848399999999999"/>
    <n v="8.1000066666666672"/>
    <n v="3.1317973333333335"/>
    <n v="5.2967433333333336"/>
    <n v="0.84340999999999999"/>
    <n v="0"/>
    <n v="0"/>
    <n v="0.32"/>
    <n v="0.04"/>
    <n v="0.08"/>
    <n v="0.16"/>
    <n v="0.05"/>
    <n v="0.02"/>
    <n v="0.03"/>
    <n v="0.15000000000000002"/>
    <n v="0"/>
    <n v="0.25"/>
    <n v="0"/>
    <n v="0"/>
    <n v="0"/>
    <n v="0"/>
    <n v="0.05"/>
    <n v="0"/>
    <n v="0"/>
    <n v="0.30000000000000004"/>
    <n v="0"/>
    <n v="1.4500000000000002"/>
    <s v="2. Normal"/>
    <s v="LBZ"/>
    <x v="1"/>
    <s v="SIN"/>
    <n v="1265115"/>
    <n v="0"/>
  </r>
  <r>
    <n v="2008846002"/>
    <s v="LADINO ZUÑIGA HARVEY YESID"/>
    <s v="3. Sin Externa"/>
    <s v="4. &gt;$1-$2 MM"/>
    <n v="1122000"/>
    <x v="313"/>
    <n v="1444815"/>
    <n v="0"/>
    <e v="#N/A"/>
    <n v="452368"/>
    <n v="0"/>
    <n v="2600000"/>
    <n v="3464880"/>
    <n v="1000000"/>
    <n v="0"/>
    <n v="0"/>
    <n v="0"/>
    <n v="68001"/>
    <s v="6- pignoración"/>
    <s v="LBZ"/>
    <x v="0"/>
    <n v="4"/>
    <n v="0"/>
    <n v="0"/>
    <n v="2.2821917808219179"/>
    <n v="28.682191780821917"/>
    <n v="1"/>
    <n v="2"/>
    <n v="2"/>
    <n v="2"/>
    <n v="1"/>
    <s v="SIN"/>
    <n v="0.30157866666666666"/>
    <n v="3.2731300000000001"/>
    <n v="3.0579200000000002"/>
    <n v="0.96321000000000001"/>
    <n v="0"/>
    <n v="0"/>
    <n v="0"/>
    <n v="0.32"/>
    <n v="0.04"/>
    <n v="0"/>
    <n v="0.16"/>
    <n v="0.04"/>
    <n v="0.03"/>
    <n v="0.04"/>
    <n v="0.15000000000000002"/>
    <n v="0.25"/>
    <n v="0.25"/>
    <n v="0"/>
    <n v="0"/>
    <n v="0"/>
    <n v="0"/>
    <n v="0.04"/>
    <n v="0.05"/>
    <n v="0"/>
    <n v="0.30000000000000004"/>
    <n v="0"/>
    <n v="1.6700000000000004"/>
    <s v="2. Normal"/>
    <s v="LBZ"/>
    <x v="1"/>
    <s v="SIN"/>
    <n v="0"/>
    <n v="0"/>
  </r>
  <r>
    <n v="4208260"/>
    <s v="COLLAZOS LOPEZ RICAURTE"/>
    <s v="3. Sin Externa"/>
    <s v="6. &gt;$5-$10 MM"/>
    <m/>
    <x v="314"/>
    <n v="5318978"/>
    <n v="0"/>
    <e v="#N/A"/>
    <n v="284569"/>
    <n v="0"/>
    <n v="7000000"/>
    <n v="4578517"/>
    <n v="1000000"/>
    <n v="0"/>
    <n v="0"/>
    <n v="0"/>
    <n v="76130"/>
    <s v="6- pignoración"/>
    <s v="LBZ"/>
    <x v="0"/>
    <n v="4"/>
    <n v="0"/>
    <n v="0"/>
    <n v="9.7561643835616429"/>
    <n v="47.635616438356166"/>
    <n v="1"/>
    <n v="2"/>
    <n v="1"/>
    <n v="2"/>
    <n v="3"/>
    <s v="SIN"/>
    <n v="0.18971266666666667"/>
    <n v="6.5983299999999998"/>
    <n v="3.0523446666666665"/>
    <n v="3.5459853333333333"/>
    <n v="0"/>
    <n v="0"/>
    <n v="0"/>
    <n v="0.32"/>
    <n v="0.04"/>
    <n v="0.08"/>
    <n v="0.16"/>
    <n v="0.05"/>
    <n v="0.02"/>
    <n v="0.02"/>
    <n v="0.15000000000000002"/>
    <n v="0.1"/>
    <n v="0.25"/>
    <n v="0"/>
    <n v="0"/>
    <n v="0"/>
    <n v="0"/>
    <n v="0.01"/>
    <n v="0.05"/>
    <n v="0"/>
    <n v="0.30000000000000004"/>
    <n v="0"/>
    <n v="1.55"/>
    <s v="2. Normal"/>
    <s v="LBZ"/>
    <x v="1"/>
    <s v="SIN"/>
    <n v="0"/>
    <n v="0"/>
  </r>
  <r>
    <n v="66888644"/>
    <s v="LERMA  MARITZA"/>
    <s v="3. Sin Externa"/>
    <s v="5. &gt;$2-$5 MM"/>
    <n v="298225"/>
    <x v="315"/>
    <n v="2378047"/>
    <n v="0"/>
    <e v="#N/A"/>
    <n v="172504"/>
    <n v="0"/>
    <n v="3050485"/>
    <n v="4272947"/>
    <n v="1000000"/>
    <n v="0"/>
    <n v="0"/>
    <n v="0"/>
    <n v="76130"/>
    <s v="6- pignoración"/>
    <s v="LBZ"/>
    <x v="0"/>
    <n v="4"/>
    <n v="0"/>
    <n v="0"/>
    <n v="7.882191780821918"/>
    <n v="53.4"/>
    <n v="1"/>
    <n v="0"/>
    <n v="1"/>
    <n v="2"/>
    <n v="1"/>
    <s v="SIN"/>
    <n v="0.11500266666666667"/>
    <n v="4.4339959999999996"/>
    <n v="3.0474480000000002"/>
    <n v="1.5853646666666668"/>
    <n v="0"/>
    <n v="0"/>
    <n v="0"/>
    <n v="0.32"/>
    <n v="0.05"/>
    <n v="0"/>
    <n v="0.16"/>
    <n v="0.05"/>
    <n v="0.03"/>
    <n v="0.02"/>
    <n v="0.15000000000000002"/>
    <n v="0.2"/>
    <n v="0.25"/>
    <n v="0"/>
    <n v="0"/>
    <n v="0"/>
    <n v="0"/>
    <n v="0.02"/>
    <n v="0.05"/>
    <n v="0"/>
    <n v="0.30000000000000004"/>
    <n v="0"/>
    <n v="1.6000000000000003"/>
    <s v="2. Normal"/>
    <s v="LBZ"/>
    <x v="1"/>
    <s v="SIN"/>
    <n v="0"/>
    <n v="0"/>
  </r>
  <r>
    <n v="2244840040"/>
    <s v="CAMELO GUTIERREZ LUISA FERNANDA"/>
    <s v="3. Sin Externa"/>
    <s v="5. &gt;$2-$5 MM"/>
    <n v="901517"/>
    <x v="316"/>
    <n v="2316373"/>
    <n v="0"/>
    <e v="#N/A"/>
    <n v="155895"/>
    <n v="0"/>
    <n v="2600000"/>
    <n v="3635541"/>
    <n v="1000000"/>
    <n v="0"/>
    <n v="0"/>
    <n v="0"/>
    <n v="76001"/>
    <s v="6- pignoración"/>
    <s v="LBZ"/>
    <x v="0"/>
    <n v="4"/>
    <n v="0"/>
    <n v="0"/>
    <n v="6.6328767123287671"/>
    <n v="30.306849315068494"/>
    <n v="2"/>
    <n v="2"/>
    <n v="1"/>
    <n v="2"/>
    <n v="1"/>
    <s v="SIN"/>
    <n v="0.10392999999999999"/>
    <n v="3.9679426666666666"/>
    <n v="3.0247053333333334"/>
    <n v="1.5442486666666666"/>
    <n v="0"/>
    <n v="0"/>
    <n v="0"/>
    <n v="0.32"/>
    <n v="0.04"/>
    <n v="0"/>
    <n v="0.16"/>
    <n v="0.05"/>
    <n v="0.03"/>
    <n v="0.04"/>
    <n v="0.15000000000000002"/>
    <n v="0.2"/>
    <n v="0.25"/>
    <n v="0"/>
    <n v="0"/>
    <n v="0"/>
    <n v="0"/>
    <n v="0.02"/>
    <n v="0"/>
    <n v="0"/>
    <n v="0.30000000000000004"/>
    <n v="0"/>
    <n v="1.5600000000000003"/>
    <s v="2. Normal"/>
    <s v="LBZ"/>
    <x v="1"/>
    <s v="SIN"/>
    <n v="0"/>
    <n v="0"/>
  </r>
  <r>
    <n v="2084426004"/>
    <s v="DISCELIS CONTRERAS LASTENIO"/>
    <s v="1. SI"/>
    <s v="6. &gt;$5-$10 MM"/>
    <n v="794803"/>
    <x v="317"/>
    <n v="9165759"/>
    <n v="1265759"/>
    <n v="12887000"/>
    <n v="416146"/>
    <n v="0"/>
    <n v="7900000"/>
    <n v="3720797"/>
    <n v="1000000"/>
    <n v="176130.68951410116"/>
    <n v="4631000"/>
    <n v="0"/>
    <n v="17380"/>
    <s v="6- pignoración"/>
    <s v="LBZ"/>
    <x v="0"/>
    <n v="4"/>
    <n v="0"/>
    <n v="0"/>
    <n v="6.6712328767123283"/>
    <n v="28.515068493150686"/>
    <n v="1"/>
    <n v="2"/>
    <n v="1"/>
    <n v="2"/>
    <n v="1"/>
    <s v="A"/>
    <n v="0.39485112634273412"/>
    <n v="11.678370666666666"/>
    <n v="3.0104000000000002"/>
    <n v="6.110506"/>
    <n v="0.84383933333333339"/>
    <n v="0"/>
    <n v="0"/>
    <n v="0.32"/>
    <n v="0.04"/>
    <n v="0.16"/>
    <n v="0.16"/>
    <n v="0.05"/>
    <n v="0.03"/>
    <n v="0.04"/>
    <n v="0.15000000000000002"/>
    <n v="0"/>
    <n v="0.25"/>
    <n v="0"/>
    <n v="0"/>
    <n v="0"/>
    <n v="0"/>
    <n v="0.02"/>
    <n v="0.05"/>
    <n v="0"/>
    <n v="0"/>
    <n v="0"/>
    <n v="1.2700000000000002"/>
    <s v="2. Normal"/>
    <s v="LBZ"/>
    <x v="1"/>
    <s v="A"/>
    <n v="1265759"/>
    <n v="0"/>
  </r>
  <r>
    <n v="48680848"/>
    <s v="TROCHEZ TUNUBALA MARIA INES"/>
    <s v="1. SI"/>
    <s v="6. &gt;$5-$10 MM"/>
    <n v="1107997"/>
    <x v="318"/>
    <n v="8607203"/>
    <n v="1255708"/>
    <n v="12000000"/>
    <n v="286166"/>
    <n v="0"/>
    <n v="7351495"/>
    <n v="3392797"/>
    <n v="1000000"/>
    <n v="268550.28404340072"/>
    <n v="11742000"/>
    <n v="0"/>
    <n v="19130"/>
    <s v="6- pignoración"/>
    <s v="LBZ"/>
    <x v="0"/>
    <n v="4"/>
    <n v="0"/>
    <n v="0"/>
    <n v="7.5863013698630137"/>
    <n v="55.553424657534244"/>
    <n v="2"/>
    <n v="0"/>
    <n v="1"/>
    <n v="2"/>
    <n v="2"/>
    <s v="A"/>
    <n v="0.36981085602893388"/>
    <n v="15.827999999999999"/>
    <n v="3.0005293333333332"/>
    <n v="5.7381353333333331"/>
    <n v="0.8371386666666667"/>
    <n v="0"/>
    <n v="0"/>
    <n v="0.32"/>
    <n v="0.05"/>
    <n v="0.24"/>
    <n v="0.16"/>
    <n v="0.05"/>
    <n v="0.01"/>
    <n v="0.01"/>
    <n v="0.15000000000000002"/>
    <n v="0"/>
    <n v="0.25"/>
    <n v="0"/>
    <n v="0"/>
    <n v="0"/>
    <n v="0"/>
    <n v="0.02"/>
    <n v="0"/>
    <n v="0"/>
    <n v="0"/>
    <n v="0"/>
    <n v="1.2600000000000002"/>
    <s v="2. Normal"/>
    <s v="LBZ"/>
    <x v="1"/>
    <s v="A"/>
    <n v="1255708"/>
    <n v="0"/>
  </r>
  <r>
    <n v="4262668"/>
    <s v="RINCON VALLEJO LUIS ALONSO"/>
    <s v="3. Sin Externa"/>
    <s v="6. &gt;$5-$10 MM"/>
    <n v="908117"/>
    <x v="319"/>
    <n v="5466732"/>
    <n v="706732"/>
    <e v="#N/A"/>
    <n v="266011"/>
    <n v="0"/>
    <n v="4760000"/>
    <n v="3510385"/>
    <n v="1000000"/>
    <n v="0"/>
    <n v="0"/>
    <n v="0"/>
    <n v="76001"/>
    <s v="6- pignoración"/>
    <s v="LBZ"/>
    <x v="0"/>
    <n v="4"/>
    <n v="0"/>
    <n v="0"/>
    <n v="6"/>
    <n v="40.736986301369861"/>
    <n v="1"/>
    <n v="0"/>
    <n v="1"/>
    <n v="2"/>
    <n v="1"/>
    <s v="SIN"/>
    <n v="0.17734066666666667"/>
    <n v="5.9847446666666668"/>
    <n v="2.945668"/>
    <n v="3.6444879999999999"/>
    <n v="0.47115466666666667"/>
    <n v="0"/>
    <n v="0"/>
    <n v="0.32"/>
    <n v="0.05"/>
    <n v="0.08"/>
    <n v="0.24"/>
    <n v="0.05"/>
    <n v="0.03"/>
    <n v="0.03"/>
    <n v="0.15000000000000002"/>
    <n v="0.1"/>
    <n v="0.25"/>
    <n v="0"/>
    <n v="0"/>
    <n v="0"/>
    <n v="0"/>
    <n v="0.02"/>
    <n v="0.05"/>
    <n v="0"/>
    <n v="0.30000000000000004"/>
    <n v="0"/>
    <n v="1.6700000000000002"/>
    <s v="2. Normal"/>
    <s v="LBZ"/>
    <x v="1"/>
    <s v="SIN"/>
    <n v="706732"/>
    <n v="0"/>
  </r>
  <r>
    <n v="44206484"/>
    <s v="AGUDELO QUINTERO FLOR MARIA"/>
    <s v="1. SI"/>
    <s v="6. &gt;$5-$10 MM"/>
    <n v="485659"/>
    <x v="320"/>
    <n v="8471187"/>
    <n v="3476936"/>
    <n v="12393000"/>
    <n v="387680"/>
    <n v="0"/>
    <n v="4994251"/>
    <n v="3922517"/>
    <n v="1000000"/>
    <n v="3581.3560772691853"/>
    <n v="161000"/>
    <n v="0"/>
    <n v="5088"/>
    <s v="6- pignoración"/>
    <s v="LBZ"/>
    <x v="0"/>
    <n v="4"/>
    <n v="0"/>
    <n v="0"/>
    <n v="7.6356164383561644"/>
    <n v="41.4"/>
    <n v="1"/>
    <n v="2"/>
    <n v="2"/>
    <n v="2"/>
    <n v="1"/>
    <s v="A"/>
    <n v="0.26084090405151278"/>
    <n v="8.3698026666666667"/>
    <n v="2.9387840000000001"/>
    <n v="5.6474580000000003"/>
    <n v="2.3179573333333332"/>
    <n v="0"/>
    <n v="0"/>
    <n v="0.32"/>
    <n v="0.04"/>
    <n v="0.08"/>
    <n v="0.24"/>
    <n v="0.04"/>
    <n v="0.03"/>
    <n v="0.03"/>
    <n v="0.15000000000000002"/>
    <n v="0"/>
    <n v="0.15000000000000002"/>
    <n v="0"/>
    <n v="0"/>
    <n v="0"/>
    <n v="0"/>
    <n v="0.02"/>
    <n v="0.05"/>
    <n v="0"/>
    <n v="0"/>
    <n v="0"/>
    <n v="1.1500000000000001"/>
    <s v="2. Normal"/>
    <s v="LBZ"/>
    <x v="1"/>
    <s v="A"/>
    <n v="3476936"/>
    <n v="0"/>
  </r>
  <r>
    <n v="26806260"/>
    <s v="OLIVEROS SANCHEZ EFREN"/>
    <s v="3. Sin Externa"/>
    <s v="6. &gt;$5-$10 MM"/>
    <n v="1285115"/>
    <x v="321"/>
    <n v="5330475"/>
    <n v="1435588"/>
    <e v="#N/A"/>
    <n v="240523"/>
    <n v="0"/>
    <n v="3894887"/>
    <n v="3016517"/>
    <n v="1000000"/>
    <n v="0"/>
    <n v="0"/>
    <n v="0"/>
    <n v="76275"/>
    <s v="6- pignoración"/>
    <s v="LBZ"/>
    <x v="0"/>
    <n v="4"/>
    <n v="0"/>
    <n v="0"/>
    <n v="5.2493150684931509"/>
    <n v="39.090410958904108"/>
    <n v="1"/>
    <n v="0"/>
    <n v="1"/>
    <n v="2"/>
    <n v="1"/>
    <s v="SIN"/>
    <n v="0.16034866666666667"/>
    <n v="5.5646613333333335"/>
    <n v="2.8677546666666665"/>
    <n v="3.5536500000000002"/>
    <n v="0.95705866666666661"/>
    <n v="0"/>
    <n v="0"/>
    <n v="0.32"/>
    <n v="0.05"/>
    <n v="0.08"/>
    <n v="0.24"/>
    <n v="0.05"/>
    <n v="0.03"/>
    <n v="0.03"/>
    <n v="0.15000000000000002"/>
    <n v="0.1"/>
    <n v="0.25"/>
    <n v="0"/>
    <n v="0"/>
    <n v="0"/>
    <n v="0"/>
    <n v="0.03"/>
    <n v="0.05"/>
    <n v="0"/>
    <n v="0.30000000000000004"/>
    <n v="0"/>
    <n v="1.6800000000000002"/>
    <s v="2. Normal"/>
    <s v="LBZ"/>
    <x v="1"/>
    <s v="SIN"/>
    <n v="1435588"/>
    <n v="0"/>
  </r>
  <r>
    <n v="66864206"/>
    <s v="CAICEDO BASTIDAS MARIA ELENA"/>
    <s v="1. SI"/>
    <s v="5. &gt;$2-$5 MM"/>
    <n v="124089"/>
    <x v="322"/>
    <n v="2090305"/>
    <n v="0"/>
    <n v="6246000"/>
    <n v="185094"/>
    <n v="0"/>
    <n v="3208730"/>
    <n v="4156103"/>
    <n v="1000000"/>
    <n v="88074.228720039289"/>
    <n v="3618000"/>
    <n v="0"/>
    <n v="76130"/>
    <s v="6- pignoración"/>
    <s v="LBZ"/>
    <x v="0"/>
    <n v="4"/>
    <n v="0"/>
    <n v="0"/>
    <n v="10.378082191780821"/>
    <n v="50.819178082191783"/>
    <n v="2"/>
    <n v="2"/>
    <n v="1"/>
    <n v="2"/>
    <n v="3"/>
    <s v="A"/>
    <n v="0.18211215248002621"/>
    <n v="6.5762720000000003"/>
    <n v="2.8534613333333332"/>
    <n v="1.3935366666666666"/>
    <n v="0"/>
    <n v="0"/>
    <n v="0"/>
    <n v="0.32"/>
    <n v="0.04"/>
    <n v="0.08"/>
    <n v="0.24"/>
    <n v="0.05"/>
    <n v="0.02"/>
    <n v="0.02"/>
    <n v="0.15000000000000002"/>
    <n v="0.2"/>
    <n v="0.25"/>
    <n v="0"/>
    <n v="0"/>
    <n v="0"/>
    <n v="0"/>
    <n v="0"/>
    <n v="0"/>
    <n v="0"/>
    <n v="0"/>
    <n v="0"/>
    <n v="1.37"/>
    <s v="2. Normal"/>
    <s v="LBZ"/>
    <x v="1"/>
    <s v="A"/>
    <n v="0"/>
    <n v="0"/>
  </r>
  <r>
    <n v="26688662"/>
    <s v="ASCARATE MUÑOZ DARLIN"/>
    <s v="1. SI"/>
    <s v="6. &gt;$5-$10 MM"/>
    <n v="691773"/>
    <x v="323"/>
    <n v="5581075"/>
    <n v="0"/>
    <n v="13434000"/>
    <n v="418383"/>
    <n v="0"/>
    <n v="13300000"/>
    <n v="7852573"/>
    <n v="2000000"/>
    <n v="108792.70025369427"/>
    <n v="2773000"/>
    <n v="0"/>
    <n v="76001"/>
    <s v="6- pignoración"/>
    <s v="LBZ"/>
    <x v="0"/>
    <n v="4"/>
    <n v="0"/>
    <n v="0"/>
    <n v="10.665753424657535"/>
    <n v="64.835616438356169"/>
    <n v="1"/>
    <n v="1"/>
    <n v="3"/>
    <n v="3"/>
    <n v="1"/>
    <s v="A"/>
    <n v="0.17572523341789811"/>
    <n v="5.4022160000000001"/>
    <n v="2.8481153333333333"/>
    <n v="1.8603583333333333"/>
    <n v="0"/>
    <n v="0"/>
    <n v="0"/>
    <n v="0.32"/>
    <n v="0.05"/>
    <n v="0.08"/>
    <n v="0.24"/>
    <n v="0.03"/>
    <n v="0.03"/>
    <n v="0.01"/>
    <n v="0.15000000000000002"/>
    <n v="0.2"/>
    <n v="0.25"/>
    <n v="0"/>
    <n v="0"/>
    <n v="0"/>
    <n v="0"/>
    <n v="0"/>
    <n v="0.05"/>
    <n v="0"/>
    <n v="0"/>
    <n v="0"/>
    <n v="1.4100000000000001"/>
    <s v="2. Normal"/>
    <s v="LBZ"/>
    <x v="1"/>
    <s v="A"/>
    <n v="0"/>
    <n v="0"/>
  </r>
  <r>
    <n v="26804624"/>
    <s v="POLO PASCUAZA DEYBI"/>
    <s v="1. SI"/>
    <s v="5. &gt;$2-$5 MM"/>
    <n v="3459"/>
    <x v="324"/>
    <n v="3180115"/>
    <n v="0"/>
    <n v="7448000"/>
    <n v="314150"/>
    <n v="0"/>
    <n v="5695275.0999999996"/>
    <n v="4267509"/>
    <n v="1000000"/>
    <n v="10867.500169590088"/>
    <n v="277000"/>
    <n v="0"/>
    <n v="76130"/>
    <s v="6- pignoración"/>
    <s v="LBZ"/>
    <x v="0"/>
    <n v="4"/>
    <n v="0"/>
    <n v="0"/>
    <n v="7.9150684931506845"/>
    <n v="41.293150684931504"/>
    <n v="1"/>
    <n v="2"/>
    <n v="2"/>
    <n v="2"/>
    <n v="4"/>
    <s v="A"/>
    <n v="0.21667833344639342"/>
    <n v="5.1497493333333333"/>
    <n v="2.8473120000000001"/>
    <n v="2.1200766666666668"/>
    <n v="0"/>
    <n v="0"/>
    <n v="0"/>
    <n v="0.32"/>
    <n v="0.04"/>
    <n v="0.08"/>
    <n v="0.24"/>
    <n v="0.04"/>
    <n v="0.05"/>
    <n v="0.03"/>
    <n v="0.15000000000000002"/>
    <n v="0.15000000000000002"/>
    <n v="0.25"/>
    <n v="0"/>
    <n v="0"/>
    <n v="0"/>
    <n v="0"/>
    <n v="0.02"/>
    <n v="0.05"/>
    <n v="0"/>
    <n v="0"/>
    <n v="0"/>
    <n v="1.4200000000000002"/>
    <s v="2. Normal"/>
    <s v="LBZ"/>
    <x v="1"/>
    <s v="A"/>
    <n v="0"/>
    <n v="0"/>
  </r>
  <r>
    <n v="2224622882"/>
    <s v="ESCOBAR  LEYDI JOHANA"/>
    <s v="1. SI"/>
    <s v="6. &gt;$5-$10 MM"/>
    <n v="697"/>
    <x v="325"/>
    <n v="7331364"/>
    <n v="1931364"/>
    <n v="11600000"/>
    <n v="373772"/>
    <n v="0"/>
    <n v="5400000"/>
    <n v="4268517"/>
    <n v="1000000"/>
    <n v="78426.472342998502"/>
    <n v="1999000"/>
    <n v="0"/>
    <n v="76130"/>
    <s v="6- pignoración"/>
    <s v="LBZ"/>
    <x v="0"/>
    <n v="4"/>
    <n v="0"/>
    <n v="0"/>
    <n v="7.6684931506849319"/>
    <n v="31.709589041095889"/>
    <n v="2"/>
    <n v="0"/>
    <n v="2"/>
    <n v="2"/>
    <n v="1"/>
    <s v="A"/>
    <n v="0.30146564822866567"/>
    <n v="9.065920666666667"/>
    <n v="2.8461426666666667"/>
    <n v="4.8875760000000001"/>
    <n v="1.2875760000000001"/>
    <n v="0"/>
    <n v="0"/>
    <n v="0.32"/>
    <n v="0.05"/>
    <n v="0.08"/>
    <n v="0.24"/>
    <n v="0.04"/>
    <n v="0.03"/>
    <n v="0.04"/>
    <n v="0.15000000000000002"/>
    <n v="0.05"/>
    <n v="0.2"/>
    <n v="0"/>
    <n v="0"/>
    <n v="0"/>
    <n v="0"/>
    <n v="0.02"/>
    <n v="0"/>
    <n v="0"/>
    <n v="0"/>
    <n v="0"/>
    <n v="1.22"/>
    <s v="2. Normal"/>
    <s v="LBZ"/>
    <x v="1"/>
    <s v="A"/>
    <n v="1931364"/>
    <n v="0"/>
  </r>
  <r>
    <n v="2244264066"/>
    <s v="RIVEROS MOSQUERA JOANNA ANDREA"/>
    <s v="1. SI"/>
    <s v="6. &gt;$5-$10 MM"/>
    <m/>
    <x v="326"/>
    <n v="6361999"/>
    <n v="5129999"/>
    <n v="9218000"/>
    <n v="352166"/>
    <n v="0"/>
    <n v="1232000"/>
    <n v="4261617"/>
    <n v="1000000"/>
    <n v="41076.796669894669"/>
    <n v="1047000"/>
    <n v="0"/>
    <n v="76130"/>
    <s v="6- pignoración"/>
    <s v="LBZ"/>
    <x v="0"/>
    <n v="4"/>
    <n v="0"/>
    <n v="0"/>
    <n v="4.1452054794520548"/>
    <n v="30.065753424657533"/>
    <n v="2"/>
    <n v="0"/>
    <n v="1"/>
    <n v="2"/>
    <n v="1"/>
    <s v="A"/>
    <n v="0.26216186444659645"/>
    <n v="7.7804106666666666"/>
    <n v="2.841078"/>
    <n v="4.2413326666666666"/>
    <n v="3.4199993333333332"/>
    <n v="0"/>
    <n v="0"/>
    <n v="0.32"/>
    <n v="0.05"/>
    <n v="0.08"/>
    <n v="0.24"/>
    <n v="0.05"/>
    <n v="0.03"/>
    <n v="0.04"/>
    <n v="0.15000000000000002"/>
    <n v="0.05"/>
    <n v="0.1"/>
    <n v="0"/>
    <n v="0"/>
    <n v="0"/>
    <n v="0"/>
    <n v="0.03"/>
    <n v="0"/>
    <n v="0"/>
    <n v="0"/>
    <n v="0"/>
    <n v="1.1400000000000001"/>
    <s v="2. Normal"/>
    <s v="LBZ"/>
    <x v="1"/>
    <s v="A"/>
    <n v="5129999"/>
    <n v="0"/>
  </r>
  <r>
    <n v="84660248"/>
    <s v="CASTILLA BERDUGO OSWALDO"/>
    <s v="3. Sin Externa"/>
    <s v="5. &gt;$2-$5 MM"/>
    <m/>
    <x v="327"/>
    <n v="2412327"/>
    <n v="251409"/>
    <e v="#N/A"/>
    <n v="345020"/>
    <n v="0"/>
    <n v="2160918"/>
    <n v="8487679"/>
    <n v="2000000"/>
    <n v="0"/>
    <n v="0"/>
    <n v="0"/>
    <n v="13052"/>
    <s v="6- pignoración"/>
    <s v="LBZ"/>
    <x v="0"/>
    <n v="4"/>
    <n v="0"/>
    <n v="0"/>
    <n v="6.1315068493150688"/>
    <n v="48.093150684931508"/>
    <n v="1"/>
    <n v="2"/>
    <n v="1"/>
    <n v="3"/>
    <n v="3"/>
    <s v="SIN"/>
    <n v="0.11500666666666666"/>
    <n v="3.6333353333333331"/>
    <n v="2.8292263333333332"/>
    <n v="0.80410899999999996"/>
    <n v="8.3803000000000002E-2"/>
    <n v="0"/>
    <n v="0"/>
    <n v="0.32"/>
    <n v="0.04"/>
    <n v="0"/>
    <n v="0.24"/>
    <n v="0.05"/>
    <n v="0.02"/>
    <n v="0.02"/>
    <n v="0.15000000000000002"/>
    <n v="0.25"/>
    <n v="0.25"/>
    <n v="0"/>
    <n v="0"/>
    <n v="0"/>
    <n v="0"/>
    <n v="0.02"/>
    <n v="0.05"/>
    <n v="0"/>
    <n v="0.30000000000000004"/>
    <n v="0"/>
    <n v="1.7100000000000002"/>
    <s v="2. Normal"/>
    <s v="LBZ"/>
    <x v="1"/>
    <s v="SIN"/>
    <n v="251409"/>
    <n v="0"/>
  </r>
  <r>
    <n v="28448022"/>
    <s v="TOLOSA SANDOVAL LUZ ADRIANA"/>
    <s v="3. Sin Externa"/>
    <s v="4. &gt;$1-$2 MM"/>
    <m/>
    <x v="328"/>
    <n v="1295779"/>
    <n v="1295779"/>
    <e v="#N/A"/>
    <n v="148471"/>
    <n v="0"/>
    <n v="0"/>
    <n v="4233520"/>
    <n v="1000000"/>
    <n v="0"/>
    <n v="0"/>
    <n v="0"/>
    <n v="68615"/>
    <s v="9- Otras garantías (no admisible)"/>
    <s v="LBZ"/>
    <x v="0"/>
    <n v="4"/>
    <n v="0"/>
    <n v="0"/>
    <n v="10.301369863013699"/>
    <n v="43.553424657534244"/>
    <n v="2"/>
    <n v="3"/>
    <n v="1"/>
    <n v="2"/>
    <n v="3"/>
    <s v="SIN"/>
    <n v="9.8980666666666661E-2"/>
    <n v="3.6861993333333332"/>
    <n v="2.8223466666666668"/>
    <n v="0.86385266666666671"/>
    <n v="0.86385266666666671"/>
    <n v="0"/>
    <n v="0"/>
    <n v="0.32"/>
    <n v="0.03"/>
    <n v="0"/>
    <n v="0.24"/>
    <n v="0.05"/>
    <n v="0.02"/>
    <n v="0.03"/>
    <n v="0.25"/>
    <n v="0.25"/>
    <n v="0.25"/>
    <n v="0"/>
    <n v="0"/>
    <n v="0"/>
    <n v="0"/>
    <n v="0"/>
    <n v="0"/>
    <n v="0"/>
    <n v="0.30000000000000004"/>
    <n v="0"/>
    <n v="1.74"/>
    <s v="2. Normal"/>
    <s v="LBZ"/>
    <x v="1"/>
    <s v="SIN"/>
    <n v="1295779"/>
    <n v="0"/>
  </r>
  <r>
    <n v="2224626822"/>
    <s v="VALENS GUZMAN LINA MARIA"/>
    <s v="1. SI"/>
    <s v="6. &gt;$5-$10 MM"/>
    <n v="120758"/>
    <x v="329"/>
    <n v="6389739"/>
    <n v="1148313"/>
    <n v="4075000"/>
    <n v="385938"/>
    <n v="0"/>
    <n v="5241426"/>
    <n v="4080523"/>
    <n v="1000000"/>
    <n v="196524.40618639471"/>
    <n v="7247000"/>
    <n v="0"/>
    <n v="76130"/>
    <s v="6- pignoración"/>
    <s v="LBZ"/>
    <x v="0"/>
    <n v="4"/>
    <n v="0"/>
    <n v="0"/>
    <n v="3.7671232876712328"/>
    <n v="29.241095890410961"/>
    <n v="2"/>
    <n v="0"/>
    <n v="1"/>
    <n v="2"/>
    <n v="1"/>
    <s v="A"/>
    <n v="0.38830827079092983"/>
    <n v="11.811508"/>
    <n v="2.8008540000000002"/>
    <n v="4.2598260000000003"/>
    <n v="0.76554199999999994"/>
    <n v="0"/>
    <n v="0"/>
    <n v="0.32"/>
    <n v="0.05"/>
    <n v="0.16"/>
    <n v="0.24"/>
    <n v="0.05"/>
    <n v="0.03"/>
    <n v="0.04"/>
    <n v="0.15000000000000002"/>
    <n v="0.05"/>
    <n v="0.25"/>
    <n v="0"/>
    <n v="0"/>
    <n v="0"/>
    <n v="0"/>
    <n v="0.04"/>
    <n v="0"/>
    <n v="0"/>
    <n v="0"/>
    <n v="0"/>
    <n v="1.3800000000000001"/>
    <s v="2. Normal"/>
    <s v="LBZ"/>
    <x v="1"/>
    <s v="A"/>
    <n v="1148313"/>
    <n v="0"/>
  </r>
  <r>
    <n v="2224640442"/>
    <s v="HERNANDEZ ARENAS EVELYN JOANA"/>
    <s v="1. SI"/>
    <s v="5. &gt;$2-$5 MM"/>
    <m/>
    <x v="330"/>
    <n v="2841539"/>
    <n v="2841539"/>
    <n v="315000"/>
    <n v="221224"/>
    <n v="0"/>
    <n v="0"/>
    <n v="4154539"/>
    <n v="1000000"/>
    <n v="182118.90175897902"/>
    <n v="4642000"/>
    <n v="0"/>
    <n v="76130"/>
    <s v="9- Otras garantías (no admisible)"/>
    <s v="LBZ"/>
    <x v="0"/>
    <n v="4"/>
    <n v="0"/>
    <n v="0"/>
    <n v="8.632876712328768"/>
    <n v="27.534246575342465"/>
    <n v="2"/>
    <n v="4"/>
    <n v="2"/>
    <n v="2"/>
    <n v="1"/>
    <s v="A"/>
    <n v="0.26889526783931933"/>
    <n v="7.7587186666666668"/>
    <n v="2.7696926666666668"/>
    <n v="1.8943593333333333"/>
    <n v="1.8943593333333333"/>
    <n v="0"/>
    <n v="0"/>
    <n v="0.32"/>
    <n v="0.02"/>
    <n v="0.08"/>
    <n v="0.24"/>
    <n v="0.04"/>
    <n v="0.03"/>
    <n v="0.04"/>
    <n v="0.25"/>
    <n v="0.2"/>
    <n v="0.2"/>
    <n v="0"/>
    <n v="0"/>
    <n v="0"/>
    <n v="0"/>
    <n v="0.01"/>
    <n v="0"/>
    <n v="0"/>
    <n v="0"/>
    <n v="0"/>
    <n v="1.43"/>
    <s v="2. Normal"/>
    <s v="LBZ"/>
    <x v="1"/>
    <s v="A"/>
    <n v="2841539"/>
    <n v="0"/>
  </r>
  <r>
    <n v="20084844"/>
    <s v="PRADO CABUYALES PAOLA ANDREA"/>
    <s v="1. SI"/>
    <s v="4. &gt;$1-$2 MM"/>
    <n v="85853"/>
    <x v="331"/>
    <n v="1519414"/>
    <n v="1519414"/>
    <n v="5587000"/>
    <n v="186886"/>
    <n v="0"/>
    <n v="0"/>
    <n v="4067673"/>
    <n v="1000000"/>
    <n v="128879.92078376692"/>
    <n v="3285000"/>
    <n v="0"/>
    <n v="76001"/>
    <s v="9- Otras garantías (no admisible)"/>
    <s v="LBZ"/>
    <x v="0"/>
    <n v="4"/>
    <n v="0"/>
    <n v="0"/>
    <n v="8.3835616438356162"/>
    <n v="36.638356164383559"/>
    <n v="2"/>
    <n v="2"/>
    <n v="3"/>
    <n v="2"/>
    <n v="3"/>
    <s v="A"/>
    <n v="0.2105106138558446"/>
    <n v="5.9147246666666664"/>
    <n v="2.7690173333333332"/>
    <n v="1.0129426666666668"/>
    <n v="1.0129426666666668"/>
    <n v="0"/>
    <n v="0"/>
    <n v="0.32"/>
    <n v="0.04"/>
    <n v="0.08"/>
    <n v="0.24"/>
    <n v="0.03"/>
    <n v="0.02"/>
    <n v="0.03"/>
    <n v="0.25"/>
    <n v="0.2"/>
    <n v="0.2"/>
    <n v="0"/>
    <n v="0"/>
    <n v="0"/>
    <n v="0"/>
    <n v="0.01"/>
    <n v="0"/>
    <n v="0"/>
    <n v="0"/>
    <n v="0"/>
    <n v="1.42"/>
    <s v="2. Normal"/>
    <s v="LBZ"/>
    <x v="1"/>
    <s v="A"/>
    <n v="1519414"/>
    <n v="0"/>
  </r>
  <r>
    <n v="2224880240"/>
    <s v="SERNA GAMBINO ROSA JULIA"/>
    <s v="3. Sin Externa"/>
    <s v="5. &gt;$2-$5 MM"/>
    <n v="1112097"/>
    <x v="332"/>
    <n v="2722690"/>
    <n v="0"/>
    <e v="#N/A"/>
    <n v="335147"/>
    <n v="0"/>
    <n v="4376367"/>
    <n v="2996517"/>
    <n v="1000000"/>
    <n v="0"/>
    <n v="0"/>
    <n v="0"/>
    <n v="76130"/>
    <s v="6- pignoración"/>
    <s v="LBZ"/>
    <x v="0"/>
    <n v="4"/>
    <n v="0"/>
    <n v="0"/>
    <n v="5.1671232876712327"/>
    <n v="35.731506849315068"/>
    <n v="2"/>
    <n v="0"/>
    <n v="1"/>
    <n v="2"/>
    <n v="1"/>
    <s v="SIN"/>
    <n v="0.22343133333333334"/>
    <n v="3.8128046666666666"/>
    <n v="2.7390759999999998"/>
    <n v="1.8151266666666668"/>
    <n v="0"/>
    <n v="0"/>
    <n v="0"/>
    <n v="0.32"/>
    <n v="0.05"/>
    <n v="0"/>
    <n v="0.24"/>
    <n v="0.05"/>
    <n v="0.03"/>
    <n v="0.03"/>
    <n v="0.15000000000000002"/>
    <n v="0.2"/>
    <n v="0.25"/>
    <n v="0"/>
    <n v="0"/>
    <n v="0"/>
    <n v="0"/>
    <n v="0.03"/>
    <n v="0"/>
    <n v="0"/>
    <n v="0.30000000000000004"/>
    <n v="0"/>
    <n v="1.6500000000000001"/>
    <s v="2. Normal"/>
    <s v="LBZ"/>
    <x v="1"/>
    <s v="SIN"/>
    <n v="0"/>
    <n v="0"/>
  </r>
  <r>
    <n v="2224828088"/>
    <s v="ECHEVERRY RUBIANO JAIME IVAN"/>
    <s v="1. SI"/>
    <s v="6. &gt;$5-$10 MM"/>
    <n v="1301001"/>
    <x v="333"/>
    <n v="9121531"/>
    <n v="3121531"/>
    <n v="11883000"/>
    <n v="285390"/>
    <n v="0"/>
    <n v="6000000"/>
    <n v="2761079"/>
    <n v="1000000"/>
    <n v="103214.23725794422"/>
    <n v="4640000"/>
    <n v="0"/>
    <n v="76130"/>
    <s v="6- pignoración"/>
    <s v="LBZ"/>
    <x v="0"/>
    <n v="4"/>
    <n v="0"/>
    <n v="0"/>
    <n v="4.7534246575342465"/>
    <n v="29.252054794520546"/>
    <n v="1"/>
    <n v="0"/>
    <n v="1"/>
    <n v="2"/>
    <n v="1"/>
    <s v="A"/>
    <n v="0.25906949150529612"/>
    <n v="11.015073333333333"/>
    <n v="2.7080533333333334"/>
    <n v="6.0810206666666664"/>
    <n v="2.0810206666666669"/>
    <n v="0"/>
    <n v="0"/>
    <n v="0.32"/>
    <n v="0.05"/>
    <n v="0.16"/>
    <n v="0.24"/>
    <n v="0.05"/>
    <n v="0.03"/>
    <n v="0.04"/>
    <n v="0.15000000000000002"/>
    <n v="0"/>
    <n v="0.15000000000000002"/>
    <n v="0"/>
    <n v="0"/>
    <n v="0"/>
    <n v="0"/>
    <n v="0.03"/>
    <n v="0.05"/>
    <n v="0"/>
    <n v="0"/>
    <n v="0"/>
    <n v="1.27"/>
    <s v="2. Normal"/>
    <s v="LBZ"/>
    <x v="1"/>
    <s v="A"/>
    <n v="3121531"/>
    <n v="0"/>
  </r>
  <r>
    <n v="42080626"/>
    <s v="GONZALEZ SANCHEZ LILIANA"/>
    <s v="1. SI"/>
    <s v="7. &gt;$10 MM"/>
    <n v="13560635"/>
    <x v="334"/>
    <n v="33318559"/>
    <n v="27318559"/>
    <n v="35795000"/>
    <n v="897887"/>
    <n v="0"/>
    <n v="6000000"/>
    <n v="2476513"/>
    <n v="4000000"/>
    <n v="174433.01564443813"/>
    <n v="16240000"/>
    <n v="0"/>
    <n v="76001"/>
    <s v="6- pignoración"/>
    <s v="LBZ"/>
    <x v="0"/>
    <n v="4"/>
    <n v="0"/>
    <n v="0"/>
    <n v="2.7205479452054795"/>
    <n v="53.254794520547946"/>
    <n v="2"/>
    <n v="4"/>
    <n v="3"/>
    <n v="5"/>
    <n v="3"/>
    <s v="A"/>
    <n v="0.17872000260740634"/>
    <n v="8.6725119999999993"/>
    <n v="2.6728580000000002"/>
    <n v="5.5530931666666667"/>
    <n v="4.5530931666666667"/>
    <n v="0"/>
    <n v="0"/>
    <n v="0.24"/>
    <n v="0.02"/>
    <n v="0.08"/>
    <n v="0.24"/>
    <n v="0.03"/>
    <n v="0.02"/>
    <n v="0.02"/>
    <n v="0.15000000000000002"/>
    <n v="0"/>
    <n v="0.05"/>
    <n v="0"/>
    <n v="0"/>
    <n v="0"/>
    <n v="0"/>
    <n v="0.04"/>
    <n v="0"/>
    <n v="0"/>
    <n v="0"/>
    <n v="0"/>
    <n v="0.89000000000000024"/>
    <s v="1. Bajo"/>
    <s v="LBZ"/>
    <x v="1"/>
    <s v="A"/>
    <n v="27318559"/>
    <n v="0"/>
  </r>
  <r>
    <n v="66804088"/>
    <s v="SIERRA ORDOÑEZ MARIA CECILIA"/>
    <s v="3. Sin Externa"/>
    <s v="6. &gt;$5-$10 MM"/>
    <n v="845882"/>
    <x v="335"/>
    <n v="8336537"/>
    <n v="0"/>
    <e v="#N/A"/>
    <n v="296942"/>
    <n v="0"/>
    <n v="8270000"/>
    <n v="3156517"/>
    <n v="1000000"/>
    <n v="0"/>
    <n v="0"/>
    <n v="0"/>
    <n v="76364"/>
    <s v="6- pignoración"/>
    <s v="LBZ"/>
    <x v="0"/>
    <n v="4"/>
    <n v="0"/>
    <n v="0"/>
    <n v="5.8328767123287673"/>
    <n v="55.906849315068492"/>
    <n v="2"/>
    <n v="2"/>
    <n v="3"/>
    <n v="2"/>
    <n v="4"/>
    <s v="SIN"/>
    <n v="0.19796133333333332"/>
    <n v="7.6620359999999996"/>
    <n v="2.668266"/>
    <n v="5.5576913333333335"/>
    <n v="0"/>
    <n v="0"/>
    <n v="0"/>
    <n v="0.32"/>
    <n v="0.04"/>
    <n v="0.08"/>
    <n v="0.24"/>
    <n v="0.03"/>
    <n v="0.05"/>
    <n v="0.01"/>
    <n v="0.15000000000000002"/>
    <n v="0"/>
    <n v="0.25"/>
    <n v="0"/>
    <n v="0"/>
    <n v="0"/>
    <n v="0"/>
    <n v="0.03"/>
    <n v="0"/>
    <n v="0"/>
    <n v="0.30000000000000004"/>
    <n v="0"/>
    <n v="1.5"/>
    <s v="2. Normal"/>
    <s v="LBZ"/>
    <x v="1"/>
    <s v="SIN"/>
    <n v="0"/>
    <n v="0"/>
  </r>
  <r>
    <n v="2088202666"/>
    <s v="ORTIZ PRADO ALEYDA"/>
    <s v="3. Sin Externa"/>
    <s v="6. &gt;$5-$10 MM"/>
    <n v="2568267"/>
    <x v="336"/>
    <n v="7194253"/>
    <n v="2341673"/>
    <e v="#N/A"/>
    <n v="215283"/>
    <n v="0"/>
    <n v="4852580"/>
    <n v="1412264"/>
    <n v="1000000"/>
    <n v="0"/>
    <n v="0"/>
    <n v="0"/>
    <n v="52480"/>
    <s v="6- pignoración"/>
    <s v="LBZ"/>
    <x v="0"/>
    <n v="4"/>
    <n v="0"/>
    <n v="0"/>
    <n v="4.7534246575342465"/>
    <n v="27.539726027397261"/>
    <n v="2"/>
    <n v="0"/>
    <n v="1"/>
    <n v="2"/>
    <n v="1"/>
    <s v="SIN"/>
    <n v="0.14352200000000001"/>
    <n v="5.7376779999999998"/>
    <n v="2.6536873333333335"/>
    <n v="4.7961686666666665"/>
    <n v="1.5611153333333334"/>
    <n v="0"/>
    <n v="0"/>
    <n v="0.32"/>
    <n v="0.05"/>
    <n v="0.08"/>
    <n v="0.24"/>
    <n v="0.05"/>
    <n v="0.03"/>
    <n v="0.04"/>
    <n v="0.15000000000000002"/>
    <n v="0.05"/>
    <n v="0.2"/>
    <n v="0"/>
    <n v="0"/>
    <n v="0"/>
    <n v="0"/>
    <n v="0.03"/>
    <n v="0"/>
    <n v="0"/>
    <n v="0.30000000000000004"/>
    <n v="0"/>
    <n v="1.54"/>
    <s v="2. Normal"/>
    <s v="LBZ"/>
    <x v="1"/>
    <s v="SIN"/>
    <n v="2341673"/>
    <n v="0"/>
  </r>
  <r>
    <n v="2202606442"/>
    <s v="RODRIGUEZ MORENO DANIEL FELIPE"/>
    <s v="3. Sin Externa"/>
    <s v="5. &gt;$2-$5 MM"/>
    <n v="2194112"/>
    <x v="337"/>
    <n v="3340883"/>
    <n v="990883"/>
    <e v="#N/A"/>
    <n v="172510"/>
    <n v="0"/>
    <n v="2350000"/>
    <n v="1716120"/>
    <n v="1000000"/>
    <n v="0"/>
    <n v="0"/>
    <n v="0"/>
    <n v="68255"/>
    <s v="6- pignoración"/>
    <s v="LBZ"/>
    <x v="0"/>
    <n v="4"/>
    <n v="0"/>
    <n v="0"/>
    <n v="3.0684931506849313"/>
    <n v="24.353424657534248"/>
    <n v="1"/>
    <n v="2"/>
    <n v="1"/>
    <n v="2"/>
    <n v="1"/>
    <s v="SIN"/>
    <n v="0.11500666666666666"/>
    <n v="3.3713353333333331"/>
    <n v="2.6068213333333334"/>
    <n v="2.2272553333333334"/>
    <n v="0.66058866666666671"/>
    <n v="0"/>
    <n v="0"/>
    <n v="0.32"/>
    <n v="0.04"/>
    <n v="0"/>
    <n v="0.24"/>
    <n v="0.05"/>
    <n v="0.03"/>
    <n v="0.05"/>
    <n v="0.15000000000000002"/>
    <n v="0.15000000000000002"/>
    <n v="0.25"/>
    <n v="0"/>
    <n v="0"/>
    <n v="0"/>
    <n v="0"/>
    <n v="0.04"/>
    <n v="0.05"/>
    <n v="0"/>
    <n v="0.30000000000000004"/>
    <n v="0"/>
    <n v="1.6700000000000004"/>
    <s v="2. Normal"/>
    <s v="LBZ"/>
    <x v="1"/>
    <s v="SIN"/>
    <n v="990883"/>
    <n v="0"/>
  </r>
  <r>
    <n v="4246824"/>
    <s v="MAURELLO MAURELLO JULIO"/>
    <s v="3. Sin Externa"/>
    <s v="5. &gt;$2-$5 MM"/>
    <n v="2329887"/>
    <x v="338"/>
    <n v="3854664"/>
    <n v="0"/>
    <e v="#N/A"/>
    <n v="247452"/>
    <n v="0"/>
    <n v="4000000"/>
    <n v="5477634"/>
    <n v="2000000"/>
    <n v="0"/>
    <n v="0"/>
    <n v="0"/>
    <n v="13001"/>
    <s v="6- pignoración"/>
    <s v="LBZ"/>
    <x v="0"/>
    <n v="4"/>
    <n v="0"/>
    <n v="0"/>
    <n v="12.301369863013699"/>
    <n v="49.397260273972606"/>
    <n v="1"/>
    <n v="2"/>
    <n v="2"/>
    <n v="3"/>
    <n v="2"/>
    <s v="SIN"/>
    <n v="8.2484000000000002E-2"/>
    <n v="3.1107659999999999"/>
    <n v="2.6025070000000001"/>
    <n v="1.284888"/>
    <n v="0"/>
    <n v="0"/>
    <n v="0"/>
    <n v="0.32"/>
    <n v="0.04"/>
    <n v="0"/>
    <n v="0.24"/>
    <n v="0.04"/>
    <n v="0.01"/>
    <n v="0.02"/>
    <n v="0.15000000000000002"/>
    <n v="0.2"/>
    <n v="0.25"/>
    <n v="0"/>
    <n v="0"/>
    <n v="0"/>
    <n v="0"/>
    <n v="0"/>
    <n v="0.05"/>
    <n v="0"/>
    <n v="0.30000000000000004"/>
    <n v="0"/>
    <n v="1.62"/>
    <s v="2. Normal"/>
    <s v="LBZ"/>
    <x v="1"/>
    <s v="SIN"/>
    <n v="0"/>
    <n v="0"/>
  </r>
  <r>
    <n v="2640860"/>
    <s v="GOMEZ GARCIA IVAN"/>
    <s v="1. SI"/>
    <s v="4. &gt;$1-$2 MM"/>
    <m/>
    <x v="339"/>
    <n v="1487937"/>
    <n v="0"/>
    <n v="5366000"/>
    <n v="216150"/>
    <n v="0"/>
    <n v="2000000"/>
    <n v="3877770"/>
    <n v="1000000"/>
    <n v="266521.68406862882"/>
    <n v="10186000"/>
    <n v="0"/>
    <n v="68001"/>
    <s v="6- pignoración"/>
    <s v="LBZ"/>
    <x v="0"/>
    <n v="4"/>
    <n v="0"/>
    <n v="0"/>
    <n v="8.1726027397260275"/>
    <n v="36.504109589041093"/>
    <n v="1"/>
    <n v="5"/>
    <n v="2"/>
    <n v="2"/>
    <n v="3"/>
    <s v="A"/>
    <n v="0.32178112271241921"/>
    <n v="10.367804666666666"/>
    <n v="2.5851799999999998"/>
    <n v="0.99195800000000001"/>
    <n v="0"/>
    <n v="0"/>
    <n v="0"/>
    <n v="0.32"/>
    <n v="0.01"/>
    <n v="0.16"/>
    <n v="0.24"/>
    <n v="0.04"/>
    <n v="0.02"/>
    <n v="0.03"/>
    <n v="0.15000000000000002"/>
    <n v="0.25"/>
    <n v="0.25"/>
    <n v="0"/>
    <n v="0"/>
    <n v="0"/>
    <n v="0"/>
    <n v="0.01"/>
    <n v="0.05"/>
    <n v="0"/>
    <n v="0"/>
    <n v="0"/>
    <n v="1.5300000000000002"/>
    <s v="2. Normal"/>
    <s v="LBZ"/>
    <x v="1"/>
    <s v="A"/>
    <n v="0"/>
    <n v="0"/>
  </r>
  <r>
    <n v="2262206848"/>
    <s v="LOAIZA SIERRA GIANCARLO"/>
    <s v="1. SI"/>
    <s v="7. &gt;$10 MM"/>
    <n v="733662"/>
    <x v="340"/>
    <n v="30911932"/>
    <n v="375932"/>
    <n v="150000"/>
    <n v="795554"/>
    <n v="0"/>
    <n v="30536000"/>
    <n v="3136120"/>
    <n v="1000000"/>
    <n v="47069.251301252152"/>
    <n v="2116000"/>
    <n v="0"/>
    <n v="5088"/>
    <s v="2- prendaria"/>
    <s v="LBZ"/>
    <x v="0"/>
    <n v="4"/>
    <n v="0"/>
    <n v="0"/>
    <n v="3.6575342465753424"/>
    <n v="29.61917808219178"/>
    <n v="1"/>
    <n v="3"/>
    <n v="3"/>
    <n v="2"/>
    <n v="1"/>
    <s v="A"/>
    <n v="0.56174883420083477"/>
    <n v="24.109368"/>
    <n v="2.5798546666666669"/>
    <n v="20.607954666666668"/>
    <n v="0.25062133333333331"/>
    <n v="0"/>
    <n v="0.08"/>
    <n v="0.32"/>
    <n v="0.03"/>
    <n v="0.32"/>
    <n v="0.24"/>
    <n v="0.03"/>
    <n v="0.03"/>
    <n v="0.04"/>
    <n v="0.05"/>
    <n v="0"/>
    <n v="0.25"/>
    <n v="0"/>
    <n v="0"/>
    <n v="0"/>
    <n v="0"/>
    <n v="0.04"/>
    <n v="0.05"/>
    <n v="0"/>
    <n v="0"/>
    <n v="0"/>
    <n v="1.4800000000000002"/>
    <s v="2. Normal"/>
    <s v="LBZ"/>
    <x v="1"/>
    <s v="A"/>
    <n v="375932"/>
    <n v="0"/>
  </r>
  <r>
    <n v="2084620424"/>
    <s v="DIAZ VASCO LUZ HELENA"/>
    <s v="1. SI"/>
    <s v="6. &gt;$5-$10 MM"/>
    <n v="3066173"/>
    <x v="341"/>
    <n v="8934645"/>
    <n v="5899081"/>
    <n v="9699000"/>
    <n v="378618"/>
    <n v="0"/>
    <n v="3035564"/>
    <n v="764882"/>
    <n v="1000000"/>
    <n v="0"/>
    <n v="0"/>
    <n v="0"/>
    <n v="25286"/>
    <s v="6- pignoración"/>
    <s v="LBZ"/>
    <x v="0"/>
    <n v="4"/>
    <n v="0"/>
    <n v="0"/>
    <n v="2.4356164383561643"/>
    <n v="29.920547945205481"/>
    <n v="2"/>
    <n v="4"/>
    <n v="3"/>
    <n v="2"/>
    <n v="1"/>
    <s v="SIN"/>
    <n v="0.25241200000000003"/>
    <n v="6.4663513333333329"/>
    <n v="2.5540366666666667"/>
    <n v="5.9564300000000001"/>
    <n v="3.9327206666666665"/>
    <n v="0"/>
    <n v="0"/>
    <n v="0.32"/>
    <n v="0.02"/>
    <n v="0.08"/>
    <n v="0.24"/>
    <n v="0.03"/>
    <n v="0.03"/>
    <n v="0.04"/>
    <n v="0.15000000000000002"/>
    <n v="0"/>
    <n v="0.1"/>
    <n v="0"/>
    <n v="0"/>
    <n v="0"/>
    <n v="0"/>
    <n v="0.04"/>
    <n v="0"/>
    <n v="0"/>
    <n v="0.30000000000000004"/>
    <n v="0"/>
    <n v="1.3500000000000003"/>
    <s v="2. Normal"/>
    <s v="LBZ"/>
    <x v="1"/>
    <s v="SIN"/>
    <n v="5899081"/>
    <n v="0"/>
  </r>
  <r>
    <n v="66006204"/>
    <s v="LABRADA BURGOS ISABEL CRISTINA"/>
    <s v="3. Sin Externa"/>
    <s v="6. &gt;$5-$10 MM"/>
    <m/>
    <x v="342"/>
    <n v="7231315"/>
    <n v="3819315"/>
    <e v="#N/A"/>
    <n v="252197.00000000003"/>
    <n v="0"/>
    <n v="3412000"/>
    <n v="3827208"/>
    <n v="1000000"/>
    <n v="0"/>
    <n v="0"/>
    <n v="0"/>
    <n v="76001"/>
    <s v="6- pignoración"/>
    <s v="LBZ"/>
    <x v="0"/>
    <n v="4"/>
    <n v="0"/>
    <n v="0"/>
    <n v="9.0849315068493155"/>
    <n v="44.816438356164383"/>
    <n v="2"/>
    <n v="0"/>
    <n v="2"/>
    <n v="2"/>
    <n v="3"/>
    <s v="SIN"/>
    <n v="0.16813133333333335"/>
    <n v="7.3723486666666664"/>
    <n v="2.551472"/>
    <n v="4.8208766666666669"/>
    <n v="2.5462099999999999"/>
    <n v="0"/>
    <n v="0"/>
    <n v="0.32"/>
    <n v="0.05"/>
    <n v="0.08"/>
    <n v="0.24"/>
    <n v="0.04"/>
    <n v="0.02"/>
    <n v="0.03"/>
    <n v="0.15000000000000002"/>
    <n v="0.05"/>
    <n v="0.15000000000000002"/>
    <n v="0"/>
    <n v="0"/>
    <n v="0"/>
    <n v="0"/>
    <n v="0.01"/>
    <n v="0"/>
    <n v="0"/>
    <n v="0.30000000000000004"/>
    <n v="0"/>
    <n v="1.4400000000000002"/>
    <s v="2. Normal"/>
    <s v="LBZ"/>
    <x v="1"/>
    <s v="SIN"/>
    <n v="3819315"/>
    <n v="0"/>
  </r>
  <r>
    <n v="2224622424"/>
    <s v="BUSTAMANTE WILCHES JESUS DAVID"/>
    <s v="1. SI"/>
    <s v="5. &gt;$2-$5 MM"/>
    <n v="105732"/>
    <x v="343"/>
    <n v="4069937"/>
    <n v="0"/>
    <n v="7762000"/>
    <n v="230013"/>
    <n v="0"/>
    <n v="4432313"/>
    <n v="3692385"/>
    <n v="1000000"/>
    <n v="278712.6222079405"/>
    <n v="12082000"/>
    <n v="0"/>
    <n v="76130"/>
    <s v="6- pignoración"/>
    <s v="LBZ"/>
    <x v="0"/>
    <n v="4"/>
    <n v="0"/>
    <n v="0"/>
    <n v="6.6328767123287671"/>
    <n v="31.336986301369862"/>
    <n v="1"/>
    <n v="0"/>
    <n v="1"/>
    <n v="2"/>
    <n v="1"/>
    <s v="B"/>
    <n v="0.33915041480529368"/>
    <n v="13.229547999999999"/>
    <n v="2.5320779999999998"/>
    <n v="2.7132913333333333"/>
    <n v="0"/>
    <n v="0"/>
    <n v="0"/>
    <n v="0.32"/>
    <n v="0.05"/>
    <n v="0.16"/>
    <n v="0.24"/>
    <n v="0.05"/>
    <n v="0.03"/>
    <n v="0.04"/>
    <n v="0.15000000000000002"/>
    <n v="0.15000000000000002"/>
    <n v="0.25"/>
    <n v="0"/>
    <n v="0"/>
    <n v="0"/>
    <n v="0"/>
    <n v="0.02"/>
    <n v="0.05"/>
    <n v="0"/>
    <n v="0.1"/>
    <n v="0"/>
    <n v="1.61"/>
    <s v="2. Normal"/>
    <s v="LBZ"/>
    <x v="1"/>
    <s v="B"/>
    <n v="0"/>
    <n v="0"/>
  </r>
  <r>
    <n v="66248244"/>
    <s v="LEYVA ARELLANO KATHERINE"/>
    <s v="1. SI"/>
    <s v="5. &gt;$2-$5 MM"/>
    <n v="92248"/>
    <x v="344"/>
    <n v="4273891"/>
    <n v="0"/>
    <n v="7963000"/>
    <n v="247308"/>
    <n v="0"/>
    <n v="5422874"/>
    <n v="3689079"/>
    <n v="1000000"/>
    <n v="59202.374570077409"/>
    <n v="1509000"/>
    <n v="0"/>
    <n v="11001"/>
    <s v="6- pignoración"/>
    <s v="LBZ"/>
    <x v="0"/>
    <n v="4"/>
    <n v="0"/>
    <n v="0"/>
    <n v="6.7534246575342465"/>
    <n v="37.5013698630137"/>
    <n v="2"/>
    <n v="2"/>
    <n v="2"/>
    <n v="2"/>
    <n v="1"/>
    <s v="A"/>
    <n v="0.20434024971338494"/>
    <n v="6.3146466666666665"/>
    <n v="2.5208846666666669"/>
    <n v="2.8492606666666669"/>
    <n v="0"/>
    <n v="0"/>
    <n v="0"/>
    <n v="0.32"/>
    <n v="0.04"/>
    <n v="0.08"/>
    <n v="0.24"/>
    <n v="0.04"/>
    <n v="0.03"/>
    <n v="0.03"/>
    <n v="0.15000000000000002"/>
    <n v="0.15000000000000002"/>
    <n v="0.25"/>
    <n v="0"/>
    <n v="0"/>
    <n v="0"/>
    <n v="0"/>
    <n v="0.02"/>
    <n v="0"/>
    <n v="0"/>
    <n v="0"/>
    <n v="0"/>
    <n v="1.35"/>
    <s v="2. Normal"/>
    <s v="LBZ"/>
    <x v="1"/>
    <s v="A"/>
    <n v="0"/>
    <n v="0"/>
  </r>
  <r>
    <n v="22628600"/>
    <s v="SUAREZ SANTANDER HENRY"/>
    <s v="3. Sin Externa"/>
    <s v="5. &gt;$2-$5 MM"/>
    <n v="399100"/>
    <x v="345"/>
    <n v="3410392"/>
    <n v="1593587"/>
    <e v="#N/A"/>
    <n v="197961"/>
    <n v="0"/>
    <n v="1816805"/>
    <n v="3373254"/>
    <n v="1000000"/>
    <n v="0"/>
    <n v="0"/>
    <n v="0"/>
    <n v="68895"/>
    <s v="6- pignoración"/>
    <s v="LBZ"/>
    <x v="0"/>
    <n v="4"/>
    <n v="0"/>
    <n v="0"/>
    <n v="14.96986301369863"/>
    <n v="60.684931506849317"/>
    <n v="1"/>
    <n v="1"/>
    <n v="2"/>
    <n v="2"/>
    <n v="2"/>
    <s v="SIN"/>
    <n v="0.13197400000000001"/>
    <n v="4.5224306666666667"/>
    <n v="2.5149026666666665"/>
    <n v="2.2735946666666669"/>
    <n v="1.0623913333333332"/>
    <n v="0"/>
    <n v="0"/>
    <n v="0.32"/>
    <n v="0.05"/>
    <n v="0"/>
    <n v="0.24"/>
    <n v="0.04"/>
    <n v="0.01"/>
    <n v="0.01"/>
    <n v="0.15000000000000002"/>
    <n v="0.15000000000000002"/>
    <n v="0.2"/>
    <n v="0"/>
    <n v="0"/>
    <n v="0"/>
    <n v="0"/>
    <n v="0"/>
    <n v="0.05"/>
    <n v="0"/>
    <n v="0.30000000000000004"/>
    <n v="0"/>
    <n v="1.5200000000000002"/>
    <s v="2. Normal"/>
    <s v="LBZ"/>
    <x v="1"/>
    <s v="SIN"/>
    <n v="1593587"/>
    <n v="0"/>
  </r>
  <r>
    <n v="2202444000"/>
    <s v="BRAVO DUARTE JHON JAIRO"/>
    <s v="1. SI"/>
    <s v="5. &gt;$2-$5 MM"/>
    <m/>
    <x v="346"/>
    <n v="2767742"/>
    <n v="0"/>
    <n v="6540000"/>
    <n v="207012"/>
    <n v="0"/>
    <n v="2800000"/>
    <n v="3772260"/>
    <n v="1000000"/>
    <n v="230511.99903327765"/>
    <n v="9977000"/>
    <n v="0"/>
    <n v="13052"/>
    <s v="6- pignoración"/>
    <s v="LBZ"/>
    <x v="0"/>
    <n v="4"/>
    <n v="0"/>
    <n v="0"/>
    <n v="6.8794520547945206"/>
    <n v="34.802739726027397"/>
    <n v="1"/>
    <n v="2"/>
    <n v="1"/>
    <n v="2"/>
    <n v="3"/>
    <s v="A"/>
    <n v="0.29168266602218507"/>
    <n v="11.011334666666666"/>
    <n v="2.51484"/>
    <n v="1.8451613333333334"/>
    <n v="0"/>
    <n v="0"/>
    <n v="0"/>
    <n v="0.32"/>
    <n v="0.04"/>
    <n v="0.16"/>
    <n v="0.24"/>
    <n v="0.05"/>
    <n v="0.02"/>
    <n v="0.04"/>
    <n v="0.15000000000000002"/>
    <n v="0.2"/>
    <n v="0.25"/>
    <n v="0"/>
    <n v="0"/>
    <n v="0"/>
    <n v="0"/>
    <n v="0.02"/>
    <n v="0.05"/>
    <n v="0"/>
    <n v="0"/>
    <n v="0"/>
    <n v="1.54"/>
    <s v="2. Normal"/>
    <s v="LBZ"/>
    <x v="1"/>
    <s v="A"/>
    <n v="0"/>
    <n v="0"/>
  </r>
  <r>
    <n v="66822024"/>
    <s v="HERNANDEZ  LUZ DEYSI"/>
    <s v="1. SI"/>
    <s v="5. &gt;$2-$5 MM"/>
    <n v="105731"/>
    <x v="347"/>
    <n v="2525829"/>
    <n v="0"/>
    <n v="6189000"/>
    <n v="181796"/>
    <n v="0"/>
    <n v="4636227"/>
    <n v="3662947"/>
    <n v="1000000"/>
    <n v="66585.260782990226"/>
    <n v="2306000"/>
    <n v="0"/>
    <n v="76130"/>
    <s v="6- pignoración"/>
    <s v="LBZ"/>
    <x v="0"/>
    <n v="4"/>
    <n v="0"/>
    <n v="0"/>
    <n v="6.8301369863013699"/>
    <n v="52.136986301369866"/>
    <n v="2"/>
    <n v="1"/>
    <n v="2"/>
    <n v="2"/>
    <n v="1"/>
    <s v="A"/>
    <n v="0.16558750718866014"/>
    <n v="5.6631840000000002"/>
    <n v="2.5124520000000001"/>
    <n v="1.683886"/>
    <n v="0"/>
    <n v="0"/>
    <n v="0"/>
    <n v="0.32"/>
    <n v="0.05"/>
    <n v="0.08"/>
    <n v="0.24"/>
    <n v="0.04"/>
    <n v="0.03"/>
    <n v="0.02"/>
    <n v="0.15000000000000002"/>
    <n v="0.2"/>
    <n v="0.25"/>
    <n v="0"/>
    <n v="0"/>
    <n v="0"/>
    <n v="0"/>
    <n v="0.02"/>
    <n v="0"/>
    <n v="0"/>
    <n v="0"/>
    <n v="0"/>
    <n v="1.4000000000000001"/>
    <s v="2. Normal"/>
    <s v="LBZ"/>
    <x v="1"/>
    <s v="A"/>
    <n v="0"/>
    <n v="0"/>
  </r>
  <r>
    <n v="26248688"/>
    <s v="JIMENEZ GONZALEZ YIOVANNI"/>
    <s v="1. SI"/>
    <s v="3. Hasta $1 MM"/>
    <m/>
    <x v="348"/>
    <n v="940775"/>
    <n v="940775"/>
    <n v="4698000"/>
    <n v="201262"/>
    <n v="0"/>
    <n v="0"/>
    <n v="3756770"/>
    <n v="1000000"/>
    <n v="3803.8005541182033"/>
    <n v="171000"/>
    <n v="0"/>
    <n v="13001"/>
    <s v="9- Otras garantías (no admisible)"/>
    <s v="LBZ"/>
    <x v="0"/>
    <n v="4"/>
    <n v="0"/>
    <n v="0"/>
    <n v="8.5917808219178085"/>
    <n v="43.846575342465755"/>
    <n v="1"/>
    <n v="2"/>
    <n v="3"/>
    <n v="2"/>
    <n v="2"/>
    <s v="A"/>
    <n v="0.13671053370274547"/>
    <n v="3.2456966666666665"/>
    <n v="2.5045133333333331"/>
    <n v="0.62718333333333331"/>
    <n v="0.62718333333333331"/>
    <n v="0"/>
    <n v="0"/>
    <n v="0.32"/>
    <n v="0.04"/>
    <n v="0"/>
    <n v="0.24"/>
    <n v="0.03"/>
    <n v="0.01"/>
    <n v="0.03"/>
    <n v="0.25"/>
    <n v="0.25"/>
    <n v="0.25"/>
    <n v="0"/>
    <n v="0"/>
    <n v="0"/>
    <n v="0"/>
    <n v="0.01"/>
    <n v="0.05"/>
    <n v="0"/>
    <n v="0"/>
    <n v="0"/>
    <n v="1.48"/>
    <s v="2. Normal"/>
    <s v="LBZ"/>
    <x v="1"/>
    <s v="A"/>
    <n v="940775"/>
    <n v="0"/>
  </r>
  <r>
    <n v="2042064824"/>
    <s v="BERMUDEZ QUINTANA JUAN PABLO"/>
    <s v="3. Sin Externa"/>
    <s v="6. &gt;$5-$10 MM"/>
    <n v="3151732"/>
    <x v="349"/>
    <n v="8717265"/>
    <n v="7717265"/>
    <e v="#N/A"/>
    <n v="274821"/>
    <n v="0"/>
    <n v="1000000"/>
    <n v="589490"/>
    <n v="1000000"/>
    <n v="0"/>
    <n v="0"/>
    <n v="0"/>
    <n v="5615"/>
    <s v="6- pignoración"/>
    <s v="LBZ"/>
    <x v="0"/>
    <n v="4"/>
    <n v="0"/>
    <n v="0"/>
    <n v="1.8438356164383563"/>
    <n v="27.364383561643837"/>
    <n v="1"/>
    <n v="2"/>
    <n v="2"/>
    <n v="2"/>
    <n v="3"/>
    <s v="SIN"/>
    <n v="0.18321399999999999"/>
    <n v="6.2045033333333333"/>
    <n v="2.494148"/>
    <n v="5.8115100000000002"/>
    <n v="5.1448433333333332"/>
    <n v="0"/>
    <n v="0"/>
    <n v="0.32"/>
    <n v="0.04"/>
    <n v="0.08"/>
    <n v="0.24"/>
    <n v="0.04"/>
    <n v="0.02"/>
    <n v="0.04"/>
    <n v="0.15000000000000002"/>
    <n v="0"/>
    <n v="0"/>
    <n v="0"/>
    <n v="0"/>
    <n v="0"/>
    <n v="0"/>
    <n v="0.05"/>
    <n v="0.05"/>
    <n v="0"/>
    <n v="0.30000000000000004"/>
    <n v="0"/>
    <n v="1.33"/>
    <s v="2. Normal"/>
    <s v="LBZ"/>
    <x v="1"/>
    <s v="SIN"/>
    <n v="7717265"/>
    <n v="0"/>
  </r>
  <r>
    <n v="2224628882"/>
    <s v="MUNOZ OTALVARO OSCAR EDUARDO"/>
    <s v="1. SI"/>
    <s v="5. &gt;$2-$5 MM"/>
    <n v="754400"/>
    <x v="350"/>
    <n v="4029683"/>
    <n v="0"/>
    <n v="6999000"/>
    <n v="185589"/>
    <n v="0"/>
    <n v="6200000"/>
    <n v="2969541"/>
    <n v="1000000"/>
    <n v="13496.101293642563"/>
    <n v="344000"/>
    <n v="0"/>
    <n v="76130"/>
    <s v="6- pignoración"/>
    <s v="LBZ"/>
    <x v="0"/>
    <n v="4"/>
    <n v="0"/>
    <n v="0"/>
    <n v="5.2493150684931509"/>
    <n v="33.37808219178082"/>
    <n v="1"/>
    <n v="2"/>
    <n v="1"/>
    <n v="2"/>
    <n v="1"/>
    <s v="A"/>
    <n v="0.13272340086242837"/>
    <n v="4.8954826666666671"/>
    <n v="2.4826273333333333"/>
    <n v="2.6864553333333334"/>
    <n v="0"/>
    <n v="0"/>
    <n v="0"/>
    <n v="0.32"/>
    <n v="0.04"/>
    <n v="0"/>
    <n v="0.24"/>
    <n v="0.05"/>
    <n v="0.03"/>
    <n v="0.04"/>
    <n v="0.15000000000000002"/>
    <n v="0.15000000000000002"/>
    <n v="0.25"/>
    <n v="0"/>
    <n v="0"/>
    <n v="0"/>
    <n v="0"/>
    <n v="0.03"/>
    <n v="0.05"/>
    <n v="0"/>
    <n v="0"/>
    <n v="0"/>
    <n v="1.35"/>
    <s v="2. Normal"/>
    <s v="LBZ"/>
    <x v="1"/>
    <s v="A"/>
    <n v="0"/>
    <n v="0"/>
  </r>
  <r>
    <n v="2082648868"/>
    <s v="PINEDA AREVALO NANCY"/>
    <s v="1. SI"/>
    <s v="6. &gt;$5-$10 MM"/>
    <n v="906783"/>
    <x v="210"/>
    <n v="6915043"/>
    <n v="1900376"/>
    <n v="9730000"/>
    <n v="274280"/>
    <n v="0"/>
    <n v="5014667"/>
    <n v="2814517"/>
    <n v="1000000"/>
    <n v="201502.77256542075"/>
    <n v="6911000"/>
    <n v="0"/>
    <n v="11001"/>
    <s v="6- pignoración"/>
    <s v="LBZ"/>
    <x v="0"/>
    <n v="4"/>
    <n v="0"/>
    <n v="0"/>
    <n v="4.8739726027397259"/>
    <n v="33.391780821917806"/>
    <n v="2"/>
    <n v="0"/>
    <n v="1"/>
    <n v="2"/>
    <n v="1"/>
    <s v="A"/>
    <n v="0.31718851504361384"/>
    <n v="11.093706666666666"/>
    <n v="2.4808666666666666"/>
    <n v="4.6100286666666666"/>
    <n v="1.2669173333333332"/>
    <n v="0"/>
    <n v="0"/>
    <n v="0.32"/>
    <n v="0.05"/>
    <n v="0.16"/>
    <n v="0.24"/>
    <n v="0.05"/>
    <n v="0.03"/>
    <n v="0.04"/>
    <n v="0.15000000000000002"/>
    <n v="0.05"/>
    <n v="0.2"/>
    <n v="0"/>
    <n v="0"/>
    <n v="0"/>
    <n v="0"/>
    <n v="0.03"/>
    <n v="0"/>
    <n v="0"/>
    <n v="0"/>
    <n v="0"/>
    <n v="1.32"/>
    <s v="2. Normal"/>
    <s v="LBZ"/>
    <x v="1"/>
    <s v="A"/>
    <n v="1900376"/>
    <n v="0"/>
  </r>
  <r>
    <n v="66846826"/>
    <s v="MONTES PALACIOS MARGARITA MARIA"/>
    <s v="1. SI"/>
    <s v="5. &gt;$2-$5 MM"/>
    <m/>
    <x v="351"/>
    <n v="4529082"/>
    <n v="0"/>
    <n v="8247000"/>
    <n v="244389"/>
    <n v="0"/>
    <n v="6150286"/>
    <n v="3718385"/>
    <n v="1000000"/>
    <n v="27462.996818458705"/>
    <n v="700000"/>
    <n v="0"/>
    <n v="76001"/>
    <s v="6- pignoración"/>
    <s v="LBZ"/>
    <x v="0"/>
    <n v="4"/>
    <n v="0"/>
    <n v="0"/>
    <n v="8.5835616438356173"/>
    <n v="49.731506849315068"/>
    <n v="2"/>
    <n v="3"/>
    <n v="3"/>
    <n v="2"/>
    <n v="1"/>
    <s v="A"/>
    <n v="0.18123466454563913"/>
    <n v="5.9649780000000003"/>
    <n v="2.4789233333333334"/>
    <n v="3.0193880000000002"/>
    <n v="0"/>
    <n v="0"/>
    <n v="0"/>
    <n v="0.32"/>
    <n v="0.03"/>
    <n v="0.08"/>
    <n v="0.24"/>
    <n v="0.03"/>
    <n v="0.03"/>
    <n v="0.02"/>
    <n v="0.15000000000000002"/>
    <n v="0.1"/>
    <n v="0.25"/>
    <n v="0"/>
    <n v="0"/>
    <n v="0"/>
    <n v="0"/>
    <n v="0.01"/>
    <n v="0"/>
    <n v="0"/>
    <n v="0"/>
    <n v="0"/>
    <n v="1.26"/>
    <s v="2. Normal"/>
    <s v="LBZ"/>
    <x v="1"/>
    <s v="A"/>
    <n v="0"/>
    <n v="0"/>
  </r>
  <r>
    <n v="2240684848"/>
    <s v="CASTRO  KATHERINE"/>
    <s v="3. Sin Externa"/>
    <s v="5. &gt;$2-$5 MM"/>
    <n v="632190"/>
    <x v="352"/>
    <n v="2270435"/>
    <n v="0"/>
    <e v="#N/A"/>
    <n v="296077"/>
    <n v="0"/>
    <n v="4778000"/>
    <n v="3084385"/>
    <n v="1000000"/>
    <n v="0"/>
    <n v="0"/>
    <n v="0"/>
    <n v="76130"/>
    <s v="6- pignoración"/>
    <s v="LBZ"/>
    <x v="0"/>
    <n v="4"/>
    <n v="0"/>
    <n v="0"/>
    <n v="5.6328767123287671"/>
    <n v="34.197260273972603"/>
    <n v="2"/>
    <n v="0"/>
    <n v="1"/>
    <n v="2"/>
    <n v="1"/>
    <s v="SIN"/>
    <n v="0.19738466666666668"/>
    <n v="3.5698799999999999"/>
    <n v="2.4777166666666668"/>
    <n v="1.5136233333333333"/>
    <n v="0"/>
    <n v="0"/>
    <n v="0"/>
    <n v="0.32"/>
    <n v="0.05"/>
    <n v="0"/>
    <n v="0.24"/>
    <n v="0.05"/>
    <n v="0.03"/>
    <n v="0.04"/>
    <n v="0.15000000000000002"/>
    <n v="0.2"/>
    <n v="0.25"/>
    <n v="0"/>
    <n v="0"/>
    <n v="0"/>
    <n v="0"/>
    <n v="0.03"/>
    <n v="0"/>
    <n v="0"/>
    <n v="0.30000000000000004"/>
    <n v="0"/>
    <n v="1.6600000000000001"/>
    <s v="2. Normal"/>
    <s v="LBZ"/>
    <x v="1"/>
    <s v="SIN"/>
    <n v="0"/>
    <n v="0"/>
  </r>
  <r>
    <n v="2068826066"/>
    <s v="REDONDO RUA JOSE CALIXTO"/>
    <s v="1. SI"/>
    <s v="6. &gt;$5-$10 MM"/>
    <m/>
    <x v="353"/>
    <n v="9762515"/>
    <n v="3578094"/>
    <n v="13473000"/>
    <n v="359785"/>
    <n v="0"/>
    <n v="6184421"/>
    <n v="3710820"/>
    <n v="1000000"/>
    <n v="107151.50449817184"/>
    <n v="4817000"/>
    <n v="0"/>
    <n v="13052"/>
    <s v="6- pignoración"/>
    <s v="LBZ"/>
    <x v="0"/>
    <n v="4"/>
    <n v="0"/>
    <n v="0"/>
    <n v="5.0630136986301366"/>
    <n v="33.010958904109586"/>
    <n v="1"/>
    <n v="3"/>
    <n v="1"/>
    <n v="2"/>
    <n v="3"/>
    <s v="A"/>
    <n v="0.31129100299878121"/>
    <n v="12.193556666666666"/>
    <n v="2.4738799999999999"/>
    <n v="6.5083433333333334"/>
    <n v="2.3853960000000001"/>
    <n v="0"/>
    <n v="0"/>
    <n v="0.32"/>
    <n v="0.03"/>
    <n v="0.16"/>
    <n v="0.24"/>
    <n v="0.05"/>
    <n v="0.02"/>
    <n v="0.04"/>
    <n v="0.15000000000000002"/>
    <n v="0"/>
    <n v="0.15000000000000002"/>
    <n v="0"/>
    <n v="0"/>
    <n v="0"/>
    <n v="0"/>
    <n v="0.03"/>
    <n v="0.05"/>
    <n v="0"/>
    <n v="0"/>
    <n v="0"/>
    <n v="1.2400000000000002"/>
    <s v="2. Normal"/>
    <s v="LBZ"/>
    <x v="1"/>
    <s v="A"/>
    <n v="3578094"/>
    <n v="0"/>
  </r>
  <r>
    <n v="2224628464"/>
    <s v="LUCUMI GUAZA DARLY EDUARDO"/>
    <s v="1. SI"/>
    <s v="5. &gt;$2-$5 MM"/>
    <n v="1159434"/>
    <x v="354"/>
    <n v="4765144"/>
    <n v="4765144"/>
    <n v="7309000"/>
    <n v="199753"/>
    <n v="0"/>
    <n v="0"/>
    <n v="2544023"/>
    <n v="1000000"/>
    <n v="192280.21058180873"/>
    <n v="4901000"/>
    <n v="0"/>
    <n v="76130"/>
    <s v="9- Otras garantías (no admisible)"/>
    <s v="LBZ"/>
    <x v="0"/>
    <n v="4"/>
    <n v="0"/>
    <n v="0"/>
    <n v="4.2575342465753421"/>
    <n v="29.13150684931507"/>
    <n v="1"/>
    <n v="2"/>
    <n v="2"/>
    <n v="2"/>
    <n v="3"/>
    <s v="A"/>
    <n v="0.26135547372120582"/>
    <n v="8.1401113333333335"/>
    <n v="2.4689713333333332"/>
    <n v="3.1767626666666668"/>
    <n v="3.1767626666666668"/>
    <n v="0"/>
    <n v="0"/>
    <n v="0.32"/>
    <n v="0.04"/>
    <n v="0.08"/>
    <n v="0.24"/>
    <n v="0.04"/>
    <n v="0.02"/>
    <n v="0.04"/>
    <n v="0.25"/>
    <n v="0.1"/>
    <n v="0.1"/>
    <n v="0"/>
    <n v="0"/>
    <n v="0"/>
    <n v="0"/>
    <n v="0.03"/>
    <n v="0.05"/>
    <n v="0"/>
    <n v="0"/>
    <n v="0"/>
    <n v="1.3100000000000003"/>
    <s v="2. Normal"/>
    <s v="LBZ"/>
    <x v="1"/>
    <s v="A"/>
    <n v="4765144"/>
    <n v="0"/>
  </r>
  <r>
    <n v="86444880"/>
    <s v="SILVA CALVACHE DARIO"/>
    <s v="3. Sin Externa"/>
    <s v="6. &gt;$5-$10 MM"/>
    <n v="92700"/>
    <x v="355"/>
    <n v="7674566"/>
    <n v="333566"/>
    <e v="#N/A"/>
    <n v="457186"/>
    <n v="0"/>
    <n v="7341000"/>
    <n v="7303559"/>
    <n v="2000000"/>
    <n v="0"/>
    <n v="0"/>
    <n v="0"/>
    <n v="76001"/>
    <s v="6- pignoración"/>
    <s v="LBZ"/>
    <x v="0"/>
    <n v="4"/>
    <n v="0"/>
    <n v="0"/>
    <n v="9.75068493150685"/>
    <n v="44.56712328767123"/>
    <n v="1"/>
    <n v="2"/>
    <n v="3"/>
    <n v="3"/>
    <n v="1"/>
    <s v="SIN"/>
    <n v="0.15239533333333333"/>
    <n v="4.9927083333333337"/>
    <n v="2.4654196666666666"/>
    <n v="2.5581886666666667"/>
    <n v="0.11118866666666667"/>
    <n v="0"/>
    <n v="0"/>
    <n v="0.32"/>
    <n v="0.04"/>
    <n v="0"/>
    <n v="0.24"/>
    <n v="0.03"/>
    <n v="0.03"/>
    <n v="0.03"/>
    <n v="0.15000000000000002"/>
    <n v="0.15000000000000002"/>
    <n v="0.25"/>
    <n v="0"/>
    <n v="0"/>
    <n v="0"/>
    <n v="0"/>
    <n v="0.01"/>
    <n v="0.05"/>
    <n v="0"/>
    <n v="0.30000000000000004"/>
    <n v="0"/>
    <n v="1.6000000000000003"/>
    <s v="2. Normal"/>
    <s v="LBZ"/>
    <x v="1"/>
    <s v="SIN"/>
    <n v="333566"/>
    <n v="0"/>
  </r>
  <r>
    <n v="4042244"/>
    <s v="HOLGUIN VALDES HUMBERTO"/>
    <s v="3. Sin Externa"/>
    <s v="5. &gt;$2-$5 MM"/>
    <m/>
    <x v="356"/>
    <n v="3862195"/>
    <n v="1662195"/>
    <e v="#N/A"/>
    <n v="202910"/>
    <n v="0"/>
    <n v="2200000"/>
    <n v="3694517"/>
    <n v="1000000"/>
    <n v="0"/>
    <n v="0"/>
    <n v="0"/>
    <n v="76130"/>
    <s v="6- pignoración"/>
    <s v="LBZ"/>
    <x v="0"/>
    <n v="4"/>
    <n v="0"/>
    <n v="0"/>
    <n v="6.5863013698630137"/>
    <n v="38.328767123287669"/>
    <n v="1"/>
    <n v="2"/>
    <n v="2"/>
    <n v="2"/>
    <n v="1"/>
    <s v="SIN"/>
    <n v="0.13527333333333333"/>
    <n v="5.0378080000000001"/>
    <n v="2.4630113333333332"/>
    <n v="2.5747966666666668"/>
    <n v="1.1081300000000001"/>
    <n v="0"/>
    <n v="0"/>
    <n v="0.32"/>
    <n v="0.04"/>
    <n v="0.08"/>
    <n v="0.24"/>
    <n v="0.04"/>
    <n v="0.03"/>
    <n v="0.03"/>
    <n v="0.15000000000000002"/>
    <n v="0.15000000000000002"/>
    <n v="0.2"/>
    <n v="0"/>
    <n v="0"/>
    <n v="0"/>
    <n v="0"/>
    <n v="0.02"/>
    <n v="0.05"/>
    <n v="0"/>
    <n v="0.30000000000000004"/>
    <n v="0"/>
    <n v="1.6500000000000001"/>
    <s v="2. Normal"/>
    <s v="LBZ"/>
    <x v="1"/>
    <s v="SIN"/>
    <n v="1662195"/>
    <n v="0"/>
  </r>
  <r>
    <n v="46640808"/>
    <s v="CARRERA CANTILLO EDILSE"/>
    <s v="1. SI"/>
    <s v="5. &gt;$2-$5 MM"/>
    <n v="2943083"/>
    <x v="357"/>
    <n v="4215247"/>
    <n v="765494"/>
    <n v="4955000"/>
    <n v="172510"/>
    <n v="0"/>
    <n v="3449753"/>
    <n v="740044"/>
    <n v="1000000"/>
    <n v="787733.32338971226"/>
    <n v="30786000"/>
    <n v="0"/>
    <n v="47001"/>
    <s v="6- pignoración"/>
    <s v="LBZ"/>
    <x v="0"/>
    <n v="4"/>
    <n v="0"/>
    <n v="0"/>
    <n v="2.3506849315068492"/>
    <n v="46.12054794520548"/>
    <n v="2"/>
    <n v="2"/>
    <n v="3"/>
    <n v="2"/>
    <n v="1"/>
    <s v="A"/>
    <n v="0.64016221559314146"/>
    <n v="23.827527333333332"/>
    <n v="2.4554179999999999"/>
    <n v="2.8101646666666666"/>
    <n v="0.5103293333333333"/>
    <n v="0"/>
    <n v="0.16"/>
    <n v="0.32"/>
    <n v="0.04"/>
    <n v="0.32"/>
    <n v="0.24"/>
    <n v="0.03"/>
    <n v="0.03"/>
    <n v="0.02"/>
    <n v="0.15000000000000002"/>
    <n v="0.15000000000000002"/>
    <n v="0.25"/>
    <n v="0"/>
    <n v="0"/>
    <n v="0"/>
    <n v="0"/>
    <n v="0.04"/>
    <n v="0"/>
    <n v="0"/>
    <n v="0"/>
    <n v="0"/>
    <n v="1.75"/>
    <s v="2. Normal"/>
    <s v="LBZ"/>
    <x v="1"/>
    <s v="A"/>
    <n v="765494"/>
    <n v="0"/>
  </r>
  <r>
    <n v="2224620822"/>
    <s v="LOZANO AVILA LESLY BRIGITTE"/>
    <s v="1. SI"/>
    <s v="5. &gt;$2-$5 MM"/>
    <n v="136863"/>
    <x v="358"/>
    <n v="2133614"/>
    <n v="0"/>
    <n v="5671000"/>
    <n v="227260"/>
    <n v="0"/>
    <n v="2370000"/>
    <n v="3538051"/>
    <n v="1000000"/>
    <n v="256295.02315184139"/>
    <n v="25269000"/>
    <n v="0"/>
    <n v="76130"/>
    <s v="6- pignoración"/>
    <s v="LBZ"/>
    <x v="0"/>
    <n v="4"/>
    <n v="0"/>
    <n v="0"/>
    <n v="7.6684931506849319"/>
    <n v="32.706849315068496"/>
    <n v="2"/>
    <n v="3"/>
    <n v="1"/>
    <n v="2"/>
    <n v="1"/>
    <s v="A"/>
    <n v="0.3223700154345609"/>
    <n v="20.627109999999998"/>
    <n v="2.4499426666666668"/>
    <n v="1.4224093333333334"/>
    <n v="0"/>
    <n v="0"/>
    <n v="0"/>
    <n v="0.32"/>
    <n v="0.03"/>
    <n v="0.32"/>
    <n v="0.24"/>
    <n v="0.05"/>
    <n v="0.03"/>
    <n v="0.04"/>
    <n v="0.15000000000000002"/>
    <n v="0.2"/>
    <n v="0.25"/>
    <n v="0"/>
    <n v="0"/>
    <n v="0"/>
    <n v="0"/>
    <n v="0.02"/>
    <n v="0"/>
    <n v="0"/>
    <n v="0"/>
    <n v="0"/>
    <n v="1.6500000000000001"/>
    <s v="2. Normal"/>
    <s v="LBZ"/>
    <x v="1"/>
    <s v="A"/>
    <n v="0"/>
    <n v="0"/>
  </r>
  <r>
    <n v="26804064"/>
    <s v="FIGUEROA TORO MANUEL NESTOR"/>
    <s v="1. SI"/>
    <s v="6. &gt;$5-$10 MM"/>
    <m/>
    <x v="359"/>
    <n v="5729573"/>
    <n v="4629573"/>
    <n v="9400000"/>
    <n v="252401"/>
    <n v="0"/>
    <n v="1100000"/>
    <n v="3670235"/>
    <n v="1000000"/>
    <n v="133956.06395847851"/>
    <n v="6022000"/>
    <n v="0"/>
    <n v="76130"/>
    <s v="6- pignoración"/>
    <s v="LBZ"/>
    <x v="0"/>
    <n v="4"/>
    <n v="0"/>
    <n v="0"/>
    <n v="6.8849315068493153"/>
    <n v="60.282191780821918"/>
    <n v="1"/>
    <n v="0"/>
    <n v="1"/>
    <n v="2"/>
    <n v="3"/>
    <s v="A"/>
    <n v="0.25757137597231899"/>
    <n v="10.281205333333334"/>
    <n v="2.4468233333333331"/>
    <n v="3.8197153333333334"/>
    <n v="3.086382"/>
    <n v="0"/>
    <n v="0"/>
    <n v="0.32"/>
    <n v="0.05"/>
    <n v="0.16"/>
    <n v="0.24"/>
    <n v="0.05"/>
    <n v="0.02"/>
    <n v="0.01"/>
    <n v="0.15000000000000002"/>
    <n v="0.1"/>
    <n v="0.1"/>
    <n v="0"/>
    <n v="0"/>
    <n v="0"/>
    <n v="0"/>
    <n v="0.02"/>
    <n v="0.05"/>
    <n v="0"/>
    <n v="0"/>
    <n v="0"/>
    <n v="1.2700000000000002"/>
    <s v="2. Normal"/>
    <s v="LBZ"/>
    <x v="1"/>
    <s v="A"/>
    <n v="4629573"/>
    <n v="0"/>
  </r>
  <r>
    <n v="2208080040"/>
    <s v="CHECA SEGURA STEVEN"/>
    <s v="1. SI"/>
    <s v="7. &gt;$10 MM"/>
    <n v="2652314"/>
    <x v="360"/>
    <n v="11539098"/>
    <n v="3039098"/>
    <n v="16225000"/>
    <n v="716973"/>
    <n v="0"/>
    <n v="8500000"/>
    <n v="4686100"/>
    <n v="2000000"/>
    <n v="34681.841696453557"/>
    <n v="884000"/>
    <n v="0"/>
    <n v="76001"/>
    <s v="6- pignoración"/>
    <s v="LBZ"/>
    <x v="0"/>
    <n v="4"/>
    <n v="0"/>
    <n v="0"/>
    <n v="5.5534246575342463"/>
    <n v="27.926027397260274"/>
    <n v="1"/>
    <n v="0"/>
    <n v="1"/>
    <n v="3"/>
    <n v="1"/>
    <s v="A"/>
    <n v="0.25055161389881786"/>
    <n v="5.7030659999999997"/>
    <n v="2.4461379999999999"/>
    <n v="3.8463660000000002"/>
    <n v="1.0130326666666667"/>
    <n v="0"/>
    <n v="0"/>
    <n v="0.32"/>
    <n v="0.05"/>
    <n v="0.08"/>
    <n v="0.24"/>
    <n v="0.05"/>
    <n v="0.03"/>
    <n v="0.04"/>
    <n v="0.15000000000000002"/>
    <n v="0.1"/>
    <n v="0.2"/>
    <n v="0"/>
    <n v="0"/>
    <n v="0"/>
    <n v="0"/>
    <n v="0.03"/>
    <n v="0.05"/>
    <n v="0"/>
    <n v="0"/>
    <n v="0"/>
    <n v="1.34"/>
    <s v="2. Normal"/>
    <s v="LBZ"/>
    <x v="1"/>
    <s v="A"/>
    <n v="3039098"/>
    <n v="0"/>
  </r>
  <r>
    <n v="2008228828"/>
    <s v="SOLANO ALBARRACIN DAVID MAURICIO"/>
    <s v="3. Sin Externa"/>
    <s v="6. &gt;$5-$10 MM"/>
    <n v="637333"/>
    <x v="361"/>
    <n v="6056458"/>
    <n v="1006458"/>
    <e v="#N/A"/>
    <n v="335341"/>
    <n v="0"/>
    <n v="5050000"/>
    <n v="3011673"/>
    <n v="1000000"/>
    <n v="0"/>
    <n v="0"/>
    <n v="0"/>
    <n v="8001"/>
    <s v="6- pignoración"/>
    <s v="LBZ"/>
    <x v="0"/>
    <n v="4"/>
    <n v="0"/>
    <n v="0"/>
    <n v="5.3342465753424655"/>
    <n v="33.93150684931507"/>
    <n v="1"/>
    <n v="4"/>
    <n v="2"/>
    <n v="2"/>
    <n v="2"/>
    <s v="SIN"/>
    <n v="0.22356066666666666"/>
    <n v="6.0454206666666668"/>
    <n v="2.4326706666666666"/>
    <n v="4.037638666666667"/>
    <n v="0.67097200000000001"/>
    <n v="0"/>
    <n v="0"/>
    <n v="0.32"/>
    <n v="0.02"/>
    <n v="0.08"/>
    <n v="0.24"/>
    <n v="0.04"/>
    <n v="0.01"/>
    <n v="0.04"/>
    <n v="0.15000000000000002"/>
    <n v="0.05"/>
    <n v="0.25"/>
    <n v="0"/>
    <n v="0"/>
    <n v="0"/>
    <n v="0"/>
    <n v="0.03"/>
    <n v="0.05"/>
    <n v="0"/>
    <n v="0.30000000000000004"/>
    <n v="0"/>
    <n v="1.5800000000000003"/>
    <s v="2. Normal"/>
    <s v="LBZ"/>
    <x v="1"/>
    <s v="SIN"/>
    <n v="1006458"/>
    <n v="0"/>
  </r>
  <r>
    <n v="2080202642"/>
    <s v="CASTANEDA PEREZ EDNA ROCIO"/>
    <s v="3. Sin Externa"/>
    <s v="5. &gt;$2-$5 MM"/>
    <n v="2683671"/>
    <x v="362"/>
    <n v="3891327"/>
    <n v="791327"/>
    <e v="#N/A"/>
    <n v="172510"/>
    <n v="0"/>
    <n v="3100000"/>
    <n v="960828"/>
    <n v="1000000"/>
    <n v="0"/>
    <n v="0"/>
    <n v="0"/>
    <n v="11001"/>
    <s v="6- pignoración"/>
    <s v="LBZ"/>
    <x v="0"/>
    <n v="4"/>
    <n v="0"/>
    <n v="0"/>
    <n v="3.0986301369863014"/>
    <n v="33.939726027397263"/>
    <n v="2"/>
    <n v="0"/>
    <n v="2"/>
    <n v="2"/>
    <n v="1"/>
    <s v="SIN"/>
    <n v="0.11500666666666666"/>
    <n v="3.2347700000000001"/>
    <n v="2.4296660000000001"/>
    <n v="2.5942180000000001"/>
    <n v="0.52755133333333337"/>
    <n v="0"/>
    <n v="0"/>
    <n v="0.32"/>
    <n v="0.05"/>
    <n v="0"/>
    <n v="0.24"/>
    <n v="0.04"/>
    <n v="0.03"/>
    <n v="0.04"/>
    <n v="0.15000000000000002"/>
    <n v="0.15000000000000002"/>
    <n v="0.25"/>
    <n v="0"/>
    <n v="0"/>
    <n v="0"/>
    <n v="0"/>
    <n v="0.04"/>
    <n v="0"/>
    <n v="0"/>
    <n v="0.30000000000000004"/>
    <n v="0"/>
    <n v="1.61"/>
    <s v="2. Normal"/>
    <s v="LBZ"/>
    <x v="1"/>
    <s v="SIN"/>
    <n v="791327"/>
    <n v="0"/>
  </r>
  <r>
    <n v="28462864"/>
    <s v="JEREZ GONZALEZ SILVIA LUCIA"/>
    <s v="3. Sin Externa"/>
    <s v="6. &gt;$5-$10 MM"/>
    <m/>
    <x v="363"/>
    <n v="6012110"/>
    <n v="2522110"/>
    <e v="#N/A"/>
    <n v="225292"/>
    <n v="0"/>
    <n v="3490000"/>
    <n v="3639490"/>
    <n v="1000000"/>
    <n v="0"/>
    <n v="0"/>
    <n v="0"/>
    <n v="68615"/>
    <s v="6- pignoración"/>
    <s v="LBZ"/>
    <x v="0"/>
    <n v="4"/>
    <n v="0"/>
    <n v="0"/>
    <n v="9.3424657534246567"/>
    <n v="40.106849315068494"/>
    <n v="2"/>
    <n v="2"/>
    <n v="1"/>
    <n v="2"/>
    <n v="3"/>
    <s v="SIN"/>
    <n v="0.15019466666666667"/>
    <n v="6.4344000000000001"/>
    <n v="2.4263266666666667"/>
    <n v="4.0080733333333329"/>
    <n v="1.6814066666666667"/>
    <n v="0"/>
    <n v="0"/>
    <n v="0.32"/>
    <n v="0.04"/>
    <n v="0.08"/>
    <n v="0.24"/>
    <n v="0.05"/>
    <n v="0.02"/>
    <n v="0.03"/>
    <n v="0.15000000000000002"/>
    <n v="0.05"/>
    <n v="0.2"/>
    <n v="0"/>
    <n v="0"/>
    <n v="0"/>
    <n v="0"/>
    <n v="0.01"/>
    <n v="0"/>
    <n v="0"/>
    <n v="0.30000000000000004"/>
    <n v="0"/>
    <n v="1.4900000000000002"/>
    <s v="2. Normal"/>
    <s v="LBZ"/>
    <x v="1"/>
    <s v="SIN"/>
    <n v="2522110"/>
    <n v="0"/>
  </r>
  <r>
    <n v="60846662"/>
    <s v="CAICEDO MUNOZ ADRIANA YANET"/>
    <s v="1. SI"/>
    <s v="5. &gt;$2-$5 MM"/>
    <n v="1434411"/>
    <x v="364"/>
    <n v="3526612"/>
    <n v="0"/>
    <n v="5731000"/>
    <n v="172510"/>
    <n v="0"/>
    <n v="6000000"/>
    <n v="2204123"/>
    <n v="1000000"/>
    <n v="265426.60977935634"/>
    <n v="7309000"/>
    <n v="0"/>
    <n v="52001"/>
    <s v="6- pignoración"/>
    <s v="LBZ"/>
    <x v="0"/>
    <n v="4"/>
    <n v="0"/>
    <n v="0"/>
    <n v="6.7534246575342465"/>
    <n v="45.298630136986304"/>
    <n v="2"/>
    <n v="0"/>
    <n v="1"/>
    <n v="2"/>
    <n v="1"/>
    <s v="A"/>
    <n v="0.29195773985290424"/>
    <n v="8.6931566666666669"/>
    <n v="2.4256893333333331"/>
    <n v="2.3510746666666669"/>
    <n v="0"/>
    <n v="0"/>
    <n v="0"/>
    <n v="0.32"/>
    <n v="0.05"/>
    <n v="0.08"/>
    <n v="0.24"/>
    <n v="0.05"/>
    <n v="0.03"/>
    <n v="0.02"/>
    <n v="0.15000000000000002"/>
    <n v="0.15000000000000002"/>
    <n v="0.25"/>
    <n v="0"/>
    <n v="0"/>
    <n v="0"/>
    <n v="0"/>
    <n v="0.02"/>
    <n v="0"/>
    <n v="0"/>
    <n v="0"/>
    <n v="0"/>
    <n v="1.36"/>
    <s v="2. Normal"/>
    <s v="LBZ"/>
    <x v="1"/>
    <s v="A"/>
    <n v="0"/>
    <n v="0"/>
  </r>
  <r>
    <n v="4244806"/>
    <s v="VARON MENDOZA RUBEN DARIO"/>
    <s v="1. SI"/>
    <s v="6. &gt;$5-$10 MM"/>
    <n v="60795"/>
    <x v="365"/>
    <n v="6540264"/>
    <n v="2855531"/>
    <n v="10117000"/>
    <n v="283080"/>
    <n v="0"/>
    <n v="3684733"/>
    <n v="3576517"/>
    <n v="1000000"/>
    <n v="38918.98977701577"/>
    <n v="992000"/>
    <n v="0"/>
    <n v="11001"/>
    <s v="6- pignoración"/>
    <s v="LBZ"/>
    <x v="0"/>
    <n v="4"/>
    <n v="0"/>
    <n v="0"/>
    <n v="6.1698630136986301"/>
    <n v="41.906849315068492"/>
    <n v="1"/>
    <n v="0"/>
    <n v="3"/>
    <n v="2"/>
    <n v="1"/>
    <s v="A"/>
    <n v="0.21466599318467716"/>
    <n v="7.4058539999999997"/>
    <n v="2.4248746666666667"/>
    <n v="4.3601760000000001"/>
    <n v="1.9036873333333333"/>
    <n v="0"/>
    <n v="0"/>
    <n v="0.32"/>
    <n v="0.05"/>
    <n v="0.08"/>
    <n v="0.24"/>
    <n v="0.03"/>
    <n v="0.03"/>
    <n v="0.03"/>
    <n v="0.15000000000000002"/>
    <n v="0.05"/>
    <n v="0.2"/>
    <n v="0"/>
    <n v="0"/>
    <n v="0"/>
    <n v="0"/>
    <n v="0.02"/>
    <n v="0.05"/>
    <n v="0"/>
    <n v="0"/>
    <n v="0"/>
    <n v="1.2500000000000002"/>
    <s v="2. Normal"/>
    <s v="LBZ"/>
    <x v="1"/>
    <s v="A"/>
    <n v="2855531"/>
    <n v="0"/>
  </r>
  <r>
    <n v="44684480"/>
    <s v="PULGARIN JIMENEZ MARISOL"/>
    <s v="1. SI"/>
    <s v="5. &gt;$2-$5 MM"/>
    <n v="261466"/>
    <x v="366"/>
    <n v="4802885"/>
    <n v="0"/>
    <n v="8175000"/>
    <n v="258765"/>
    <n v="0"/>
    <n v="6000000"/>
    <n v="3372119"/>
    <n v="1000000"/>
    <n v="76072.501187130605"/>
    <n v="1939000"/>
    <n v="0"/>
    <n v="5001"/>
    <s v="6- pignoración"/>
    <s v="LBZ"/>
    <x v="0"/>
    <n v="4"/>
    <n v="0"/>
    <n v="0"/>
    <n v="6.3369863013698629"/>
    <n v="48.841095890410962"/>
    <n v="2"/>
    <n v="0"/>
    <n v="1"/>
    <n v="2"/>
    <n v="1"/>
    <s v="A"/>
    <n v="0.22322500079142038"/>
    <n v="6.7426693333333336"/>
    <n v="2.42239"/>
    <n v="3.2019233333333332"/>
    <n v="0"/>
    <n v="0"/>
    <n v="0"/>
    <n v="0.32"/>
    <n v="0.05"/>
    <n v="0.08"/>
    <n v="0.24"/>
    <n v="0.05"/>
    <n v="0.03"/>
    <n v="0.02"/>
    <n v="0.15000000000000002"/>
    <n v="0.1"/>
    <n v="0.25"/>
    <n v="0"/>
    <n v="0"/>
    <n v="0"/>
    <n v="0"/>
    <n v="0.02"/>
    <n v="0"/>
    <n v="0"/>
    <n v="0"/>
    <n v="0"/>
    <n v="1.31"/>
    <s v="2. Normal"/>
    <s v="LBZ"/>
    <x v="1"/>
    <s v="A"/>
    <n v="0"/>
    <n v="0"/>
  </r>
  <r>
    <n v="66020260"/>
    <s v="CASTILLO ARENAS ZULMA PATRICIA"/>
    <s v="1. SI"/>
    <s v="5. &gt;$2-$5 MM"/>
    <n v="35607"/>
    <x v="367"/>
    <n v="3964288"/>
    <n v="872985"/>
    <n v="7521000"/>
    <n v="379944"/>
    <n v="0"/>
    <n v="3091303"/>
    <n v="3556517"/>
    <n v="1000000"/>
    <n v="379645.04943056841"/>
    <n v="14633000"/>
    <n v="0"/>
    <n v="76001"/>
    <s v="6- pignoración"/>
    <s v="LBZ"/>
    <x v="0"/>
    <n v="4"/>
    <n v="0"/>
    <n v="0"/>
    <n v="7.5561643835616437"/>
    <n v="48.150684931506852"/>
    <n v="2"/>
    <n v="2"/>
    <n v="2"/>
    <n v="2"/>
    <n v="1"/>
    <s v="A"/>
    <n v="0.50639269962037903"/>
    <n v="14.769203333333333"/>
    <n v="2.3947493333333334"/>
    <n v="2.6428586666666667"/>
    <n v="0.58199000000000001"/>
    <n v="0"/>
    <n v="0.08"/>
    <n v="0.32"/>
    <n v="0.04"/>
    <n v="0.16"/>
    <n v="0.24"/>
    <n v="0.04"/>
    <n v="0.03"/>
    <n v="0.02"/>
    <n v="0.15000000000000002"/>
    <n v="0.15000000000000002"/>
    <n v="0.25"/>
    <n v="0"/>
    <n v="0"/>
    <n v="0"/>
    <n v="0"/>
    <n v="0.02"/>
    <n v="0"/>
    <n v="0"/>
    <n v="0"/>
    <n v="0"/>
    <n v="1.5"/>
    <s v="2. Normal"/>
    <s v="LBZ"/>
    <x v="1"/>
    <s v="A"/>
    <n v="872985"/>
    <n v="0"/>
  </r>
  <r>
    <n v="48822208"/>
    <s v="ANGARITA GUERRERO ESTELA"/>
    <s v="1. SI"/>
    <s v="5. &gt;$2-$5 MM"/>
    <n v="224400"/>
    <x v="368"/>
    <n v="2353745"/>
    <n v="2353745"/>
    <n v="5704000"/>
    <n v="231188"/>
    <n v="0"/>
    <n v="0"/>
    <n v="3349818"/>
    <n v="1000000"/>
    <n v="1913727.6221121117"/>
    <n v="138839000"/>
    <n v="0"/>
    <n v="68255"/>
    <s v="9- Otras garantías (no admisible)"/>
    <s v="LBZ"/>
    <x v="0"/>
    <n v="4"/>
    <n v="0"/>
    <n v="0"/>
    <n v="11.093150684931507"/>
    <n v="43.095890410958901"/>
    <n v="2"/>
    <n v="2"/>
    <n v="2"/>
    <n v="2"/>
    <n v="3"/>
    <s v="A"/>
    <n v="1.429943748074741"/>
    <n v="96.361708666666672"/>
    <n v="2.3828119999999999"/>
    <n v="1.5691633333333332"/>
    <n v="1.5691633333333332"/>
    <n v="0"/>
    <n v="0.4"/>
    <n v="0.32"/>
    <n v="0.04"/>
    <n v="0.4"/>
    <n v="0.24"/>
    <n v="0.04"/>
    <n v="0.02"/>
    <n v="0.03"/>
    <n v="0.25"/>
    <n v="0.2"/>
    <n v="0.2"/>
    <n v="0"/>
    <n v="0"/>
    <n v="0"/>
    <n v="0"/>
    <n v="0"/>
    <n v="0"/>
    <n v="0"/>
    <n v="0"/>
    <n v="0"/>
    <n v="2.14"/>
    <s v="3. Medio"/>
    <s v="LBZ"/>
    <x v="1"/>
    <s v="A"/>
    <n v="2353745"/>
    <n v="0"/>
  </r>
  <r>
    <n v="84462446"/>
    <s v="FLOREZ ACEVEDO OSWALDO"/>
    <s v="3. Sin Externa"/>
    <s v="4. &gt;$1-$2 MM"/>
    <m/>
    <x v="369"/>
    <n v="1774460"/>
    <n v="1274460"/>
    <e v="#N/A"/>
    <n v="301065"/>
    <n v="0"/>
    <n v="500000"/>
    <n v="3572260"/>
    <n v="1000000"/>
    <n v="0"/>
    <n v="0"/>
    <n v="0"/>
    <n v="13838"/>
    <s v="6- pignoración"/>
    <s v="LBZ"/>
    <x v="0"/>
    <n v="4"/>
    <n v="0"/>
    <n v="0"/>
    <n v="6.5506849315068489"/>
    <n v="53.679452054794524"/>
    <n v="1"/>
    <n v="2"/>
    <n v="1"/>
    <n v="2"/>
    <n v="3"/>
    <s v="SIN"/>
    <n v="0.20071"/>
    <n v="3.5644800000000001"/>
    <n v="2.3815066666666667"/>
    <n v="1.1829733333333334"/>
    <n v="0.84963999999999995"/>
    <n v="0"/>
    <n v="0"/>
    <n v="0.32"/>
    <n v="0.04"/>
    <n v="0"/>
    <n v="0.24"/>
    <n v="0.05"/>
    <n v="0.02"/>
    <n v="0.02"/>
    <n v="0.15000000000000002"/>
    <n v="0.2"/>
    <n v="0.25"/>
    <n v="0"/>
    <n v="0"/>
    <n v="0"/>
    <n v="0"/>
    <n v="0.02"/>
    <n v="0.05"/>
    <n v="0"/>
    <n v="0.30000000000000004"/>
    <n v="0"/>
    <n v="1.6600000000000001"/>
    <s v="2. Normal"/>
    <s v="LBZ"/>
    <x v="1"/>
    <s v="SIN"/>
    <n v="1274460"/>
    <n v="0"/>
  </r>
  <r>
    <n v="66880020"/>
    <s v="VALENCIA CRUZ ARACELLY"/>
    <s v="1. SI"/>
    <s v="5. &gt;$2-$5 MM"/>
    <n v="446488"/>
    <x v="370"/>
    <n v="3476981"/>
    <n v="982640"/>
    <n v="6583000"/>
    <n v="197522"/>
    <n v="0"/>
    <n v="2494341"/>
    <n v="3106517"/>
    <n v="1000000"/>
    <n v="589009.70582587575"/>
    <n v="50101000"/>
    <n v="0"/>
    <n v="76130"/>
    <s v="6- pignoración"/>
    <s v="LBZ"/>
    <x v="0"/>
    <n v="4"/>
    <n v="0"/>
    <n v="0"/>
    <n v="5.6356164383561644"/>
    <n v="45.487671232876714"/>
    <n v="1"/>
    <n v="0"/>
    <n v="1"/>
    <n v="2"/>
    <n v="1"/>
    <s v="A"/>
    <n v="0.52435447055058382"/>
    <n v="37.789665333333332"/>
    <n v="2.3686699999999998"/>
    <n v="2.3179873333333334"/>
    <n v="0.65509333333333331"/>
    <n v="0"/>
    <n v="0.08"/>
    <n v="0.32"/>
    <n v="0.05"/>
    <n v="0.4"/>
    <n v="0.24"/>
    <n v="0.05"/>
    <n v="0.03"/>
    <n v="0.02"/>
    <n v="0.15000000000000002"/>
    <n v="0.15000000000000002"/>
    <n v="0.25"/>
    <n v="0"/>
    <n v="0"/>
    <n v="0"/>
    <n v="0"/>
    <n v="0.03"/>
    <n v="0.05"/>
    <n v="0"/>
    <n v="0"/>
    <n v="0"/>
    <n v="1.8200000000000003"/>
    <s v="2. Normal"/>
    <s v="LBZ"/>
    <x v="1"/>
    <s v="A"/>
    <n v="982640"/>
    <n v="0"/>
  </r>
  <r>
    <n v="82202680"/>
    <s v="GOMEZ CASARES JOSE LUIS"/>
    <s v="1. SI"/>
    <s v="5. &gt;$2-$5 MM"/>
    <n v="531066"/>
    <x v="371"/>
    <n v="2146326"/>
    <n v="2146326"/>
    <n v="8716000"/>
    <n v="349875"/>
    <n v="0"/>
    <n v="0"/>
    <n v="6569385"/>
    <n v="2000000"/>
    <n v="346034.628186332"/>
    <n v="15556000"/>
    <n v="0"/>
    <n v="8001"/>
    <s v="9- Otras garantías (no admisible)"/>
    <s v="LBZ"/>
    <x v="0"/>
    <n v="4"/>
    <n v="0"/>
    <n v="0"/>
    <n v="14.175342465753424"/>
    <n v="37.56986301369863"/>
    <n v="1"/>
    <n v="4"/>
    <n v="2"/>
    <n v="3"/>
    <n v="3"/>
    <s v="A"/>
    <n v="0.2319698760621107"/>
    <n v="8.0905703333333339"/>
    <n v="2.3668170000000002"/>
    <n v="0.71544200000000002"/>
    <n v="0.71544200000000002"/>
    <n v="0"/>
    <n v="0"/>
    <n v="0.32"/>
    <n v="0.02"/>
    <n v="0.08"/>
    <n v="0.24"/>
    <n v="0.04"/>
    <n v="0.02"/>
    <n v="0.03"/>
    <n v="0.25"/>
    <n v="0.25"/>
    <n v="0.25"/>
    <n v="0"/>
    <n v="0"/>
    <n v="0"/>
    <n v="0"/>
    <n v="0"/>
    <n v="0.05"/>
    <n v="0"/>
    <n v="0"/>
    <n v="0"/>
    <n v="1.55"/>
    <s v="2. Normal"/>
    <s v="LBZ"/>
    <x v="1"/>
    <s v="A"/>
    <n v="2146326"/>
    <n v="0"/>
  </r>
  <r>
    <n v="2224624026"/>
    <s v="BURGOS PANAMENO LUIS EDUARDO"/>
    <s v="3. Sin Externa"/>
    <s v="4. &gt;$1-$2 MM"/>
    <m/>
    <x v="372"/>
    <n v="1741201"/>
    <n v="0"/>
    <e v="#N/A"/>
    <n v="191774"/>
    <n v="0"/>
    <n v="2800000"/>
    <n v="3536517"/>
    <n v="1000000"/>
    <n v="0"/>
    <n v="0"/>
    <n v="0"/>
    <n v="76130"/>
    <s v="6- pignoración"/>
    <s v="LBZ"/>
    <x v="0"/>
    <n v="4"/>
    <n v="0"/>
    <n v="0"/>
    <n v="6"/>
    <n v="30.556164383561644"/>
    <n v="1"/>
    <n v="0"/>
    <n v="1"/>
    <n v="2"/>
    <n v="1"/>
    <s v="SIN"/>
    <n v="0.12784933333333334"/>
    <n v="3.5184786666666668"/>
    <n v="2.3576779999999999"/>
    <n v="1.1608006666666666"/>
    <n v="0"/>
    <n v="0"/>
    <n v="0"/>
    <n v="0.32"/>
    <n v="0.05"/>
    <n v="0"/>
    <n v="0.24"/>
    <n v="0.05"/>
    <n v="0.03"/>
    <n v="0.04"/>
    <n v="0.15000000000000002"/>
    <n v="0.2"/>
    <n v="0.25"/>
    <n v="0"/>
    <n v="0"/>
    <n v="0"/>
    <n v="0"/>
    <n v="0.02"/>
    <n v="0.05"/>
    <n v="0"/>
    <n v="0.30000000000000004"/>
    <n v="0"/>
    <n v="1.7000000000000002"/>
    <s v="2. Normal"/>
    <s v="LBZ"/>
    <x v="1"/>
    <s v="SIN"/>
    <n v="0"/>
    <n v="0"/>
  </r>
  <r>
    <n v="64466628"/>
    <s v="QUINTERO SERRANO ROSADELIA"/>
    <s v="1. SI"/>
    <s v="5. &gt;$2-$5 MM"/>
    <n v="198433"/>
    <x v="373"/>
    <n v="4214571"/>
    <n v="1534571"/>
    <n v="7516000"/>
    <n v="248712"/>
    <n v="0"/>
    <n v="2680000"/>
    <n v="3301520"/>
    <n v="1000000"/>
    <n v="125970.30723959874"/>
    <n v="5663000"/>
    <n v="0"/>
    <n v="68895"/>
    <s v="6- pignoración"/>
    <s v="LBZ"/>
    <x v="0"/>
    <n v="4"/>
    <n v="0"/>
    <n v="0"/>
    <n v="9.9671232876712335"/>
    <n v="52.81095890410959"/>
    <n v="2"/>
    <n v="1"/>
    <n v="1"/>
    <n v="2"/>
    <n v="2"/>
    <s v="A"/>
    <n v="0.24978820482639913"/>
    <n v="8.7860606666666659"/>
    <n v="2.3333020000000002"/>
    <n v="2.809714"/>
    <n v="1.0230473333333334"/>
    <n v="0"/>
    <n v="0"/>
    <n v="0.32"/>
    <n v="0.05"/>
    <n v="0.08"/>
    <n v="0.24"/>
    <n v="0.05"/>
    <n v="0.01"/>
    <n v="0.02"/>
    <n v="0.15000000000000002"/>
    <n v="0.15000000000000002"/>
    <n v="0.2"/>
    <n v="0"/>
    <n v="0"/>
    <n v="0"/>
    <n v="0"/>
    <n v="0.01"/>
    <n v="0"/>
    <n v="0"/>
    <n v="0"/>
    <n v="0"/>
    <n v="1.28"/>
    <s v="2. Normal"/>
    <s v="LBZ"/>
    <x v="1"/>
    <s v="A"/>
    <n v="1534571"/>
    <n v="0"/>
  </r>
  <r>
    <n v="2480888"/>
    <s v="LEON ARIZA GUSTAVO"/>
    <s v="3. Sin Externa"/>
    <s v="5. &gt;$2-$5 MM"/>
    <m/>
    <x v="374"/>
    <n v="3682750"/>
    <n v="3682750"/>
    <e v="#N/A"/>
    <n v="242198"/>
    <n v="0"/>
    <n v="0"/>
    <n v="3494629"/>
    <n v="1000000"/>
    <n v="0"/>
    <n v="0"/>
    <n v="0"/>
    <n v="68255"/>
    <s v="9- Otras garantías (no admisible)"/>
    <s v="LBZ"/>
    <x v="0"/>
    <n v="4"/>
    <n v="0"/>
    <n v="0"/>
    <n v="5.5753424657534243"/>
    <n v="48.279452054794518"/>
    <n v="1"/>
    <n v="2"/>
    <n v="2"/>
    <n v="2"/>
    <n v="4"/>
    <s v="SIN"/>
    <n v="0.16146533333333332"/>
    <n v="4.7849193333333337"/>
    <n v="2.3297526666666668"/>
    <n v="2.4551666666666665"/>
    <n v="2.4551666666666665"/>
    <n v="0"/>
    <n v="0"/>
    <n v="0.32"/>
    <n v="0.04"/>
    <n v="0"/>
    <n v="0.24"/>
    <n v="0.04"/>
    <n v="0.05"/>
    <n v="0.02"/>
    <n v="0.25"/>
    <n v="0.15000000000000002"/>
    <n v="0.15000000000000002"/>
    <n v="0"/>
    <n v="0"/>
    <n v="0"/>
    <n v="0"/>
    <n v="0.03"/>
    <n v="0.05"/>
    <n v="0"/>
    <n v="0.30000000000000004"/>
    <n v="0"/>
    <n v="1.6400000000000003"/>
    <s v="2. Normal"/>
    <s v="LBZ"/>
    <x v="1"/>
    <s v="SIN"/>
    <n v="3682750"/>
    <n v="0"/>
  </r>
  <r>
    <n v="2068422886"/>
    <s v="SARMIENTO JEREZ BLANCA FLOR"/>
    <s v="3. Sin Externa"/>
    <s v="6. &gt;$5-$10 MM"/>
    <n v="303500"/>
    <x v="375"/>
    <n v="8237156"/>
    <n v="4737156"/>
    <e v="#N/A"/>
    <n v="273660"/>
    <n v="0"/>
    <n v="3500000"/>
    <n v="3186120"/>
    <n v="1000000"/>
    <n v="0"/>
    <n v="0"/>
    <n v="0"/>
    <n v="68418"/>
    <s v="6- pignoración"/>
    <s v="LBZ"/>
    <x v="0"/>
    <n v="4"/>
    <n v="0"/>
    <n v="0"/>
    <n v="3.7780821917808218"/>
    <n v="29.523287671232875"/>
    <n v="2"/>
    <n v="4"/>
    <n v="2"/>
    <n v="2"/>
    <n v="1"/>
    <s v="SIN"/>
    <n v="0.18243999999999999"/>
    <n v="7.615517333333333"/>
    <n v="2.3264133333333334"/>
    <n v="5.4914373333333337"/>
    <n v="3.1581039999999998"/>
    <n v="0"/>
    <n v="0"/>
    <n v="0.32"/>
    <n v="0.02"/>
    <n v="0.08"/>
    <n v="0.24"/>
    <n v="0.04"/>
    <n v="0.03"/>
    <n v="0.04"/>
    <n v="0.15000000000000002"/>
    <n v="0"/>
    <n v="0.1"/>
    <n v="0"/>
    <n v="0"/>
    <n v="0"/>
    <n v="0"/>
    <n v="0.04"/>
    <n v="0"/>
    <n v="0"/>
    <n v="0.30000000000000004"/>
    <n v="0"/>
    <n v="1.3600000000000003"/>
    <s v="2. Normal"/>
    <s v="LBZ"/>
    <x v="1"/>
    <s v="SIN"/>
    <n v="4737156"/>
    <n v="0"/>
  </r>
  <r>
    <n v="208008"/>
    <s v="RODRIGUEZ GOMEZ JORGE ARMANDO"/>
    <s v="1. SI"/>
    <s v="5. &gt;$2-$5 MM"/>
    <n v="40599"/>
    <x v="376"/>
    <n v="3566425"/>
    <n v="3566425"/>
    <n v="7009000"/>
    <n v="190715"/>
    <n v="0"/>
    <n v="0"/>
    <n v="3442260"/>
    <n v="1000000"/>
    <n v="19655.659151496875"/>
    <n v="501000"/>
    <n v="0"/>
    <n v="13052"/>
    <s v="9- Otras garantías (no admisible)"/>
    <s v="LBZ"/>
    <x v="0"/>
    <n v="4"/>
    <n v="0"/>
    <n v="0"/>
    <n v="6.7178082191780826"/>
    <n v="38.887671232876713"/>
    <n v="1"/>
    <n v="2"/>
    <n v="1"/>
    <n v="2"/>
    <n v="3"/>
    <s v="A"/>
    <n v="0.14024710610099791"/>
    <n v="5.0064566666666668"/>
    <n v="2.3219059999999998"/>
    <n v="2.3776166666666665"/>
    <n v="2.3776166666666665"/>
    <n v="0"/>
    <n v="0"/>
    <n v="0.32"/>
    <n v="0.04"/>
    <n v="0.08"/>
    <n v="0.24"/>
    <n v="0.05"/>
    <n v="0.02"/>
    <n v="0.03"/>
    <n v="0.25"/>
    <n v="0.15000000000000002"/>
    <n v="0.15000000000000002"/>
    <n v="0"/>
    <n v="0"/>
    <n v="0"/>
    <n v="0"/>
    <n v="0.02"/>
    <n v="0.05"/>
    <n v="0"/>
    <n v="0"/>
    <n v="0"/>
    <n v="1.4000000000000001"/>
    <s v="2. Normal"/>
    <s v="LBZ"/>
    <x v="1"/>
    <s v="A"/>
    <n v="3566425"/>
    <n v="0"/>
  </r>
  <r>
    <n v="44428208"/>
    <s v="OROZCO HENAO MILY JOHANA"/>
    <s v="1. SI"/>
    <s v="5. &gt;$2-$5 MM"/>
    <n v="477976"/>
    <x v="250"/>
    <n v="2886199"/>
    <n v="1686199"/>
    <n v="5887000"/>
    <n v="196722"/>
    <n v="0"/>
    <n v="1200000"/>
    <n v="3001079"/>
    <n v="1000000"/>
    <n v="437592.66018978221"/>
    <n v="17765000"/>
    <n v="0"/>
    <n v="19001"/>
    <s v="6- pignoración"/>
    <s v="LBZ"/>
    <x v="0"/>
    <n v="4"/>
    <n v="0"/>
    <n v="0"/>
    <n v="5.7534246575342465"/>
    <n v="39.43287671232877"/>
    <n v="2"/>
    <n v="0"/>
    <n v="1"/>
    <n v="2"/>
    <n v="1"/>
    <s v="A"/>
    <n v="0.42287644012652154"/>
    <n v="15.768185333333333"/>
    <n v="2.3193700000000002"/>
    <n v="1.9241326666666667"/>
    <n v="1.1241326666666667"/>
    <n v="0"/>
    <n v="0"/>
    <n v="0.32"/>
    <n v="0.05"/>
    <n v="0.24"/>
    <n v="0.24"/>
    <n v="0.05"/>
    <n v="0.03"/>
    <n v="0.03"/>
    <n v="0.15000000000000002"/>
    <n v="0.2"/>
    <n v="0.2"/>
    <n v="0"/>
    <n v="0"/>
    <n v="0"/>
    <n v="0"/>
    <n v="0.03"/>
    <n v="0"/>
    <n v="0"/>
    <n v="0"/>
    <n v="0"/>
    <n v="1.54"/>
    <s v="2. Normal"/>
    <s v="LBZ"/>
    <x v="1"/>
    <s v="A"/>
    <n v="1686199"/>
    <n v="0"/>
  </r>
  <r>
    <n v="44204008"/>
    <s v="PELUFFO GAMARRA YINA ISABEL"/>
    <s v="1. SI"/>
    <s v="4. &gt;$1-$2 MM"/>
    <n v="467161"/>
    <x v="377"/>
    <n v="1687041"/>
    <n v="1687041"/>
    <n v="4699000"/>
    <n v="143758"/>
    <n v="0"/>
    <n v="0"/>
    <n v="3011673"/>
    <n v="1000000"/>
    <n v="952521.64223802253"/>
    <n v="54760000"/>
    <n v="0"/>
    <n v="8758"/>
    <s v="9- Otras garantías (no admisible)"/>
    <s v="LBZ"/>
    <x v="0"/>
    <n v="4"/>
    <n v="0"/>
    <n v="0"/>
    <n v="5.3342465753424655"/>
    <n v="42.31232876712329"/>
    <n v="2"/>
    <n v="4"/>
    <n v="2"/>
    <n v="2"/>
    <n v="1"/>
    <s v="A"/>
    <n v="0.73085309482534833"/>
    <n v="39.639142666666665"/>
    <n v="2.3192226666666667"/>
    <n v="1.1246940000000001"/>
    <n v="1.1246940000000001"/>
    <n v="0"/>
    <n v="0.24"/>
    <n v="0.32"/>
    <n v="0.02"/>
    <n v="0.4"/>
    <n v="0.24"/>
    <n v="0.04"/>
    <n v="0.03"/>
    <n v="0.03"/>
    <n v="0.25"/>
    <n v="0.2"/>
    <n v="0.2"/>
    <n v="0"/>
    <n v="0"/>
    <n v="0"/>
    <n v="0"/>
    <n v="0.03"/>
    <n v="0"/>
    <n v="0"/>
    <n v="0"/>
    <n v="0"/>
    <n v="2"/>
    <s v="3. Medio"/>
    <s v="LBZ"/>
    <x v="1"/>
    <s v="A"/>
    <n v="1687041"/>
    <n v="0"/>
  </r>
  <r>
    <n v="44426222"/>
    <s v="GUTIERREZ IDROBO TULIA ESTELA"/>
    <s v="1. SI"/>
    <s v="6. &gt;$5-$10 MM"/>
    <n v="2291890"/>
    <x v="378"/>
    <n v="6110496"/>
    <n v="3449133"/>
    <n v="7282000"/>
    <n v="271955"/>
    <n v="0"/>
    <n v="2661363"/>
    <n v="1171770"/>
    <n v="1000000"/>
    <n v="190251.81489374675"/>
    <n v="5169000"/>
    <n v="0"/>
    <n v="19001"/>
    <s v="6- pignoración"/>
    <s v="LBZ"/>
    <x v="0"/>
    <n v="4"/>
    <n v="0"/>
    <n v="0"/>
    <n v="3.8383561643835615"/>
    <n v="40.07123287671233"/>
    <n v="2"/>
    <n v="2"/>
    <n v="2"/>
    <n v="2"/>
    <n v="1"/>
    <s v="A"/>
    <n v="0.30813787659583114"/>
    <n v="8.3008439999999997"/>
    <n v="2.3091066666666666"/>
    <n v="4.073664"/>
    <n v="2.2994219999999999"/>
    <n v="0"/>
    <n v="0"/>
    <n v="0.32"/>
    <n v="0.04"/>
    <n v="0.08"/>
    <n v="0.24"/>
    <n v="0.04"/>
    <n v="0.03"/>
    <n v="0.03"/>
    <n v="0.15000000000000002"/>
    <n v="0.05"/>
    <n v="0.15000000000000002"/>
    <n v="0"/>
    <n v="0"/>
    <n v="0"/>
    <n v="0"/>
    <n v="0.04"/>
    <n v="0"/>
    <n v="0"/>
    <n v="0"/>
    <n v="0"/>
    <n v="1.1700000000000002"/>
    <s v="2. Normal"/>
    <s v="LBZ"/>
    <x v="1"/>
    <s v="A"/>
    <n v="3449133"/>
    <n v="0"/>
  </r>
  <r>
    <n v="20228044"/>
    <s v="CARABALI RODRIGUEZ ADRIANA"/>
    <s v="1. SI"/>
    <s v="5. &gt;$2-$5 MM"/>
    <n v="1024475"/>
    <x v="379"/>
    <n v="4375938"/>
    <n v="656832"/>
    <n v="6736000"/>
    <n v="214622"/>
    <n v="0"/>
    <n v="3719106"/>
    <n v="2360053"/>
    <n v="1000000"/>
    <n v="41233.728080285859"/>
    <n v="1051000"/>
    <n v="0"/>
    <n v="76109"/>
    <s v="6- pignoración"/>
    <s v="LBZ"/>
    <x v="0"/>
    <n v="4"/>
    <n v="0"/>
    <n v="0"/>
    <n v="2.032876712328767"/>
    <n v="43.69041095890411"/>
    <n v="2"/>
    <n v="2"/>
    <n v="1"/>
    <n v="2"/>
    <n v="1"/>
    <s v="A"/>
    <n v="0.17057048538685723"/>
    <n v="5.1913273333333336"/>
    <n v="2.2563520000000001"/>
    <n v="2.9172920000000002"/>
    <n v="0.437888"/>
    <n v="0"/>
    <n v="0"/>
    <n v="0.32"/>
    <n v="0.04"/>
    <n v="0.08"/>
    <n v="0.24"/>
    <n v="0.05"/>
    <n v="0.03"/>
    <n v="0.03"/>
    <n v="0.15000000000000002"/>
    <n v="0.15000000000000002"/>
    <n v="0.25"/>
    <n v="0"/>
    <n v="0"/>
    <n v="0"/>
    <n v="0"/>
    <n v="0.04"/>
    <n v="0"/>
    <n v="0"/>
    <n v="0"/>
    <n v="0"/>
    <n v="1.3800000000000001"/>
    <s v="2. Normal"/>
    <s v="LBZ"/>
    <x v="1"/>
    <s v="A"/>
    <n v="656832"/>
    <n v="0"/>
  </r>
  <r>
    <n v="2224622846"/>
    <s v="AVIRAMA  MARIA FERNANDA"/>
    <s v="1. SI"/>
    <s v="5. &gt;$2-$5 MM"/>
    <n v="810137"/>
    <x v="380"/>
    <n v="3196264"/>
    <n v="2396264"/>
    <n v="3761000"/>
    <n v="281327"/>
    <n v="0"/>
    <n v="800000"/>
    <n v="2572327"/>
    <n v="1000000"/>
    <n v="482645.01149834722"/>
    <n v="36162000"/>
    <n v="0"/>
    <n v="76130"/>
    <s v="6- pignoración"/>
    <s v="LBZ"/>
    <x v="0"/>
    <n v="4"/>
    <n v="0"/>
    <n v="0"/>
    <n v="4.2301369863013702"/>
    <n v="31.657534246575342"/>
    <n v="2"/>
    <n v="2"/>
    <n v="2"/>
    <n v="2"/>
    <n v="1"/>
    <s v="A"/>
    <n v="0.50931467433223143"/>
    <n v="27.953727333333333"/>
    <n v="2.2549760000000001"/>
    <n v="2.1308426666666667"/>
    <n v="1.5975093333333332"/>
    <n v="0"/>
    <n v="0.08"/>
    <n v="0.32"/>
    <n v="0.04"/>
    <n v="0.4"/>
    <n v="0.24"/>
    <n v="0.04"/>
    <n v="0.03"/>
    <n v="0.04"/>
    <n v="0.15000000000000002"/>
    <n v="0.15000000000000002"/>
    <n v="0.2"/>
    <n v="0"/>
    <n v="0"/>
    <n v="0"/>
    <n v="0"/>
    <n v="0.03"/>
    <n v="0"/>
    <n v="0"/>
    <n v="0"/>
    <n v="0"/>
    <n v="1.7200000000000002"/>
    <s v="2. Normal"/>
    <s v="LBZ"/>
    <x v="1"/>
    <s v="A"/>
    <n v="2396264"/>
    <n v="0"/>
  </r>
  <r>
    <n v="48606082"/>
    <s v="AGUIRRE VELASQUEZ ANALBIS"/>
    <s v="3. Sin Externa"/>
    <s v="6. &gt;$5-$10 MM"/>
    <n v="2204098"/>
    <x v="381"/>
    <n v="8666985"/>
    <n v="4698203"/>
    <e v="#N/A"/>
    <n v="260805"/>
    <n v="0"/>
    <n v="3968782"/>
    <n v="1167518"/>
    <n v="1000000"/>
    <n v="0"/>
    <n v="0"/>
    <n v="0"/>
    <n v="76001"/>
    <s v="6- pignoración"/>
    <s v="LBZ"/>
    <x v="0"/>
    <n v="4"/>
    <n v="0"/>
    <n v="0"/>
    <n v="3.967123287671233"/>
    <n v="41.791780821917811"/>
    <n v="2"/>
    <n v="0"/>
    <n v="1"/>
    <n v="2"/>
    <n v="3"/>
    <s v="SIN"/>
    <n v="0.17387"/>
    <n v="6.5563353333333332"/>
    <n v="2.247744"/>
    <n v="5.77799"/>
    <n v="3.1321353333333333"/>
    <n v="0"/>
    <n v="0"/>
    <n v="0.32"/>
    <n v="0.05"/>
    <n v="0.08"/>
    <n v="0.24"/>
    <n v="0.05"/>
    <n v="0.02"/>
    <n v="0.03"/>
    <n v="0.15000000000000002"/>
    <n v="0"/>
    <n v="0.1"/>
    <n v="0"/>
    <n v="0"/>
    <n v="0"/>
    <n v="0"/>
    <n v="0.04"/>
    <n v="0"/>
    <n v="0"/>
    <n v="0.30000000000000004"/>
    <n v="0"/>
    <n v="1.3800000000000001"/>
    <s v="2. Normal"/>
    <s v="LBZ"/>
    <x v="1"/>
    <s v="SIN"/>
    <n v="4698203"/>
    <n v="0"/>
  </r>
  <r>
    <n v="82424024"/>
    <s v="VALOYES  LUIS ALBERTO"/>
    <s v="3. Sin Externa"/>
    <s v="4. &gt;$1-$2 MM"/>
    <m/>
    <x v="382"/>
    <n v="1196311"/>
    <n v="0"/>
    <e v="#N/A"/>
    <n v="252428"/>
    <n v="0"/>
    <n v="4210000"/>
    <n v="3369079"/>
    <n v="1000000"/>
    <n v="0"/>
    <n v="0"/>
    <n v="0"/>
    <n v="5001"/>
    <s v="6- pignoración"/>
    <s v="LBZ"/>
    <x v="0"/>
    <n v="4"/>
    <n v="0"/>
    <n v="0"/>
    <n v="6.2520547945205482"/>
    <n v="40.958904109589042"/>
    <n v="1"/>
    <n v="0"/>
    <n v="1"/>
    <n v="2"/>
    <n v="1"/>
    <s v="SIN"/>
    <n v="0.16828533333333334"/>
    <n v="3.0435933333333334"/>
    <n v="2.2460526666666665"/>
    <n v="0.79754066666666668"/>
    <n v="0"/>
    <n v="0"/>
    <n v="0"/>
    <n v="0.32"/>
    <n v="0.05"/>
    <n v="0"/>
    <n v="0.24"/>
    <n v="0.05"/>
    <n v="0.03"/>
    <n v="0.03"/>
    <n v="0.15000000000000002"/>
    <n v="0.25"/>
    <n v="0.25"/>
    <n v="0"/>
    <n v="0"/>
    <n v="0"/>
    <n v="0"/>
    <n v="0.02"/>
    <n v="0.05"/>
    <n v="0"/>
    <n v="0.30000000000000004"/>
    <n v="0"/>
    <n v="1.7400000000000002"/>
    <s v="2. Normal"/>
    <s v="LBZ"/>
    <x v="1"/>
    <s v="SIN"/>
    <n v="0"/>
    <n v="0"/>
  </r>
  <r>
    <n v="2224880608"/>
    <s v="BASTIDAS YASNO JOSE LEONARDO"/>
    <s v="1. SI"/>
    <s v="4. &gt;$1-$2 MM"/>
    <n v="721501"/>
    <x v="383"/>
    <n v="1842205"/>
    <n v="0"/>
    <n v="4488000"/>
    <n v="123726"/>
    <n v="0"/>
    <n v="4516118"/>
    <n v="2646279"/>
    <n v="1000000"/>
    <n v="224446.47714065891"/>
    <n v="10090000"/>
    <n v="0"/>
    <n v="76130"/>
    <s v="6- pignoración"/>
    <s v="LBZ"/>
    <x v="0"/>
    <n v="4"/>
    <n v="0"/>
    <n v="0"/>
    <n v="4.5616438356164384"/>
    <n v="28.723287671232878"/>
    <n v="1"/>
    <n v="0"/>
    <n v="1"/>
    <n v="2"/>
    <n v="1"/>
    <s v="A"/>
    <n v="0.23211498476043926"/>
    <n v="9.718989333333333"/>
    <n v="2.2451866666666667"/>
    <n v="1.2281366666666667"/>
    <n v="0"/>
    <n v="0"/>
    <n v="0"/>
    <n v="0.32"/>
    <n v="0.05"/>
    <n v="0.08"/>
    <n v="0.24"/>
    <n v="0.05"/>
    <n v="0.03"/>
    <n v="0.04"/>
    <n v="0.15000000000000002"/>
    <n v="0.2"/>
    <n v="0.25"/>
    <n v="0"/>
    <n v="0"/>
    <n v="0"/>
    <n v="0"/>
    <n v="0.03"/>
    <n v="0.05"/>
    <n v="0"/>
    <n v="0"/>
    <n v="0"/>
    <n v="1.4900000000000002"/>
    <s v="2. Normal"/>
    <s v="LBZ"/>
    <x v="1"/>
    <s v="A"/>
    <n v="0"/>
    <n v="0"/>
  </r>
  <r>
    <n v="44202268"/>
    <s v="QUIROZ PEREZ ANA MILENA"/>
    <s v="1. SI"/>
    <s v="5. &gt;$2-$5 MM"/>
    <n v="492614"/>
    <x v="384"/>
    <n v="2832551"/>
    <n v="0"/>
    <n v="5707000"/>
    <n v="215510"/>
    <n v="0"/>
    <n v="3252962"/>
    <n v="2874517"/>
    <n v="1000000"/>
    <n v="95004.734184953602"/>
    <n v="3954000"/>
    <n v="0"/>
    <n v="13001"/>
    <s v="6- pignoración"/>
    <s v="LBZ"/>
    <x v="0"/>
    <n v="4"/>
    <n v="0"/>
    <n v="0"/>
    <n v="5.1342465753424653"/>
    <n v="24.6"/>
    <n v="2"/>
    <n v="2"/>
    <n v="1"/>
    <n v="2"/>
    <n v="1"/>
    <s v="A"/>
    <n v="0.20700982278996907"/>
    <n v="6.4407120000000004"/>
    <n v="2.2447539999999999"/>
    <n v="1.8883673333333333"/>
    <n v="0"/>
    <n v="0"/>
    <n v="0"/>
    <n v="0.32"/>
    <n v="0.04"/>
    <n v="0.08"/>
    <n v="0.24"/>
    <n v="0.05"/>
    <n v="0.03"/>
    <n v="0.05"/>
    <n v="0.15000000000000002"/>
    <n v="0.2"/>
    <n v="0.25"/>
    <n v="0"/>
    <n v="0"/>
    <n v="0"/>
    <n v="0"/>
    <n v="0.03"/>
    <n v="0"/>
    <n v="0"/>
    <n v="0"/>
    <n v="0"/>
    <n v="1.4400000000000002"/>
    <s v="2. Normal"/>
    <s v="LBZ"/>
    <x v="1"/>
    <s v="A"/>
    <n v="0"/>
    <n v="0"/>
  </r>
  <r>
    <n v="2004802040"/>
    <s v="TRUJILLO MINGAN ANDREA CAROLINA"/>
    <s v="1. SI"/>
    <s v="5. &gt;$2-$5 MM"/>
    <n v="269105"/>
    <x v="385"/>
    <n v="4183106"/>
    <n v="0"/>
    <n v="7280000"/>
    <n v="264515"/>
    <n v="0"/>
    <n v="4710418"/>
    <n v="3096517"/>
    <n v="1000000"/>
    <n v="141719.85353772633"/>
    <n v="6161000"/>
    <n v="0"/>
    <n v="5059"/>
    <s v="6- pignoración"/>
    <s v="LBZ"/>
    <x v="0"/>
    <n v="4"/>
    <n v="0"/>
    <n v="0"/>
    <n v="5.5835616438356164"/>
    <n v="34.175342465753424"/>
    <n v="2"/>
    <n v="0"/>
    <n v="1"/>
    <n v="2"/>
    <n v="1"/>
    <s v="A"/>
    <n v="0.27082323569181754"/>
    <n v="8.9604153333333336"/>
    <n v="2.2437480000000001"/>
    <n v="2.7887373333333332"/>
    <n v="0"/>
    <n v="0"/>
    <n v="0"/>
    <n v="0.32"/>
    <n v="0.05"/>
    <n v="0.08"/>
    <n v="0.24"/>
    <n v="0.05"/>
    <n v="0.03"/>
    <n v="0.04"/>
    <n v="0.15000000000000002"/>
    <n v="0.15000000000000002"/>
    <n v="0.25"/>
    <n v="0"/>
    <n v="0"/>
    <n v="0"/>
    <n v="0"/>
    <n v="0.03"/>
    <n v="0"/>
    <n v="0"/>
    <n v="0"/>
    <n v="0"/>
    <n v="1.3900000000000001"/>
    <s v="2. Normal"/>
    <s v="LBZ"/>
    <x v="1"/>
    <s v="A"/>
    <n v="0"/>
    <n v="0"/>
  </r>
  <r>
    <n v="2240606620"/>
    <s v="CARABALI GUAZA YENCY YINETH"/>
    <s v="3. Sin Externa"/>
    <s v="5. &gt;$2-$5 MM"/>
    <n v="203805"/>
    <x v="386"/>
    <n v="3841483"/>
    <n v="0"/>
    <e v="#N/A"/>
    <n v="187816"/>
    <n v="0"/>
    <n v="5795065"/>
    <n v="3153079"/>
    <n v="1000000"/>
    <n v="0"/>
    <n v="0"/>
    <n v="0"/>
    <n v="76130"/>
    <s v="6- pignoración"/>
    <s v="LBZ"/>
    <x v="0"/>
    <n v="4"/>
    <n v="0"/>
    <n v="0"/>
    <n v="5.9095890410958907"/>
    <n v="36.021917808219179"/>
    <n v="2"/>
    <n v="0"/>
    <n v="1"/>
    <n v="2"/>
    <n v="1"/>
    <s v="SIN"/>
    <n v="0.12521066666666666"/>
    <n v="4.6630413333333331"/>
    <n v="2.2379226666666665"/>
    <n v="2.5609886666666668"/>
    <n v="0"/>
    <n v="0"/>
    <n v="0"/>
    <n v="0.32"/>
    <n v="0.05"/>
    <n v="0"/>
    <n v="0.24"/>
    <n v="0.05"/>
    <n v="0.03"/>
    <n v="0.03"/>
    <n v="0.15000000000000002"/>
    <n v="0.15000000000000002"/>
    <n v="0.25"/>
    <n v="0"/>
    <n v="0"/>
    <n v="0"/>
    <n v="0"/>
    <n v="0.03"/>
    <n v="0"/>
    <n v="0"/>
    <n v="0.30000000000000004"/>
    <n v="0"/>
    <n v="1.6"/>
    <s v="2. Normal"/>
    <s v="LBZ"/>
    <x v="1"/>
    <s v="SIN"/>
    <n v="0"/>
    <n v="0"/>
  </r>
  <r>
    <n v="4206644"/>
    <s v="VASQUEZ OBANDO FREDY"/>
    <s v="1. SI"/>
    <s v="4. &gt;$1-$2 MM"/>
    <n v="322667"/>
    <x v="387"/>
    <n v="1265061"/>
    <n v="0"/>
    <n v="4292000"/>
    <n v="225538"/>
    <n v="0"/>
    <n v="2000000"/>
    <n v="3026517"/>
    <n v="1000000"/>
    <n v="16371.913496087704"/>
    <n v="736000"/>
    <n v="0"/>
    <n v="76001"/>
    <s v="6- pignoración"/>
    <s v="LBZ"/>
    <x v="0"/>
    <n v="4"/>
    <n v="0"/>
    <n v="0"/>
    <n v="5.3041095890410963"/>
    <n v="49.580821917808223"/>
    <n v="1"/>
    <n v="1"/>
    <n v="1"/>
    <n v="2"/>
    <n v="3"/>
    <s v="A"/>
    <n v="0.16127327566405847"/>
    <n v="3.3517186666666667"/>
    <n v="2.2327893333333333"/>
    <n v="0.84337399999999996"/>
    <n v="0"/>
    <n v="0"/>
    <n v="0"/>
    <n v="0.32"/>
    <n v="0.05"/>
    <n v="0"/>
    <n v="0.24"/>
    <n v="0.05"/>
    <n v="0.02"/>
    <n v="0.02"/>
    <n v="0.15000000000000002"/>
    <n v="0.25"/>
    <n v="0.25"/>
    <n v="0"/>
    <n v="0"/>
    <n v="0"/>
    <n v="0"/>
    <n v="0.03"/>
    <n v="0.05"/>
    <n v="0"/>
    <n v="0"/>
    <n v="0"/>
    <n v="1.4300000000000002"/>
    <s v="2. Normal"/>
    <s v="LBZ"/>
    <x v="1"/>
    <s v="A"/>
    <n v="0"/>
    <n v="0"/>
  </r>
  <r>
    <n v="2224880804"/>
    <s v="DAVID BALCAZAR YULIANNA"/>
    <s v="3. Sin Externa"/>
    <s v="6. &gt;$5-$10 MM"/>
    <n v="2208225"/>
    <x v="388"/>
    <n v="9226469"/>
    <n v="5363222"/>
    <e v="#N/A"/>
    <n v="291010"/>
    <n v="0"/>
    <n v="3863247"/>
    <n v="1135910"/>
    <n v="1000000"/>
    <n v="0"/>
    <n v="0"/>
    <n v="0"/>
    <n v="76001"/>
    <s v="6- pignoración"/>
    <s v="LBZ"/>
    <x v="0"/>
    <n v="4"/>
    <n v="0"/>
    <n v="0"/>
    <n v="3.7671232876712328"/>
    <n v="28.556164383561644"/>
    <n v="2"/>
    <n v="0"/>
    <n v="1"/>
    <n v="2"/>
    <n v="3"/>
    <s v="SIN"/>
    <n v="0.19400666666666666"/>
    <n v="6.9082526666666668"/>
    <n v="2.2294233333333335"/>
    <n v="6.1509793333333329"/>
    <n v="3.5754813333333333"/>
    <n v="0"/>
    <n v="0"/>
    <n v="0.32"/>
    <n v="0.05"/>
    <n v="0.08"/>
    <n v="0.24"/>
    <n v="0.05"/>
    <n v="0.02"/>
    <n v="0.04"/>
    <n v="0.15000000000000002"/>
    <n v="0"/>
    <n v="0.1"/>
    <n v="0"/>
    <n v="0"/>
    <n v="0"/>
    <n v="0"/>
    <n v="0.04"/>
    <n v="0"/>
    <n v="0"/>
    <n v="0.30000000000000004"/>
    <n v="0"/>
    <n v="1.3900000000000001"/>
    <s v="2. Normal"/>
    <s v="LBZ"/>
    <x v="1"/>
    <s v="SIN"/>
    <n v="5363222"/>
    <n v="0"/>
  </r>
  <r>
    <n v="2224626686"/>
    <s v="HERRERA MENESES MARIA SOLEY"/>
    <s v="1. SI"/>
    <s v="5. &gt;$2-$5 MM"/>
    <n v="255400"/>
    <x v="389"/>
    <n v="2354626"/>
    <n v="354626"/>
    <n v="5433000"/>
    <n v="277996"/>
    <n v="0"/>
    <n v="2000000"/>
    <n v="3078051"/>
    <n v="1000000"/>
    <n v="47864.08016931374"/>
    <n v="1220000"/>
    <n v="0"/>
    <n v="76130"/>
    <s v="6- pignoración"/>
    <s v="LBZ"/>
    <x v="0"/>
    <n v="4"/>
    <n v="0"/>
    <n v="0"/>
    <n v="5.7150684931506852"/>
    <n v="29.660273972602738"/>
    <n v="2"/>
    <n v="2"/>
    <n v="2"/>
    <n v="2"/>
    <n v="3"/>
    <s v="A"/>
    <n v="0.21724005344620917"/>
    <n v="4.4351180000000001"/>
    <n v="2.2223006666666665"/>
    <n v="1.5697506666666667"/>
    <n v="0.23641733333333334"/>
    <n v="0"/>
    <n v="0"/>
    <n v="0.32"/>
    <n v="0.04"/>
    <n v="0"/>
    <n v="0.24"/>
    <n v="0.04"/>
    <n v="0.02"/>
    <n v="0.04"/>
    <n v="0.15000000000000002"/>
    <n v="0.2"/>
    <n v="0.25"/>
    <n v="0"/>
    <n v="0"/>
    <n v="0"/>
    <n v="0"/>
    <n v="0.03"/>
    <n v="0"/>
    <n v="0"/>
    <n v="0"/>
    <n v="0"/>
    <n v="1.33"/>
    <s v="2. Normal"/>
    <s v="LBZ"/>
    <x v="1"/>
    <s v="A"/>
    <n v="354626"/>
    <n v="0"/>
  </r>
  <r>
    <n v="2224620248"/>
    <s v="BERMUDEZ MOSQUERA MARIA ALEXANDRA"/>
    <s v="1. SI"/>
    <s v="6. &gt;$5-$10 MM"/>
    <n v="193548"/>
    <x v="390"/>
    <n v="5049464"/>
    <n v="1790728"/>
    <n v="8119000"/>
    <n v="244389"/>
    <n v="0"/>
    <n v="3258736"/>
    <n v="3069079"/>
    <n v="1000000"/>
    <n v="184036.82437075701"/>
    <n v="5715000"/>
    <n v="0"/>
    <n v="76130"/>
    <s v="6- pignoración"/>
    <s v="LBZ"/>
    <x v="0"/>
    <n v="4"/>
    <n v="0"/>
    <n v="0"/>
    <n v="5.6684931506849319"/>
    <n v="32.630136986301373"/>
    <n v="2"/>
    <n v="0"/>
    <n v="1"/>
    <n v="2"/>
    <n v="1"/>
    <s v="A"/>
    <n v="0.28561721624717135"/>
    <n v="9.2223620000000004"/>
    <n v="2.1750846666666668"/>
    <n v="3.3663093333333332"/>
    <n v="1.1938186666666666"/>
    <n v="0"/>
    <n v="0"/>
    <n v="0.32"/>
    <n v="0.05"/>
    <n v="0.08"/>
    <n v="0.24"/>
    <n v="0.05"/>
    <n v="0.03"/>
    <n v="0.04"/>
    <n v="0.15000000000000002"/>
    <n v="0.1"/>
    <n v="0.2"/>
    <n v="0"/>
    <n v="0"/>
    <n v="0"/>
    <n v="0"/>
    <n v="0.03"/>
    <n v="0"/>
    <n v="0"/>
    <n v="0"/>
    <n v="0"/>
    <n v="1.29"/>
    <s v="2. Normal"/>
    <s v="LBZ"/>
    <x v="1"/>
    <s v="A"/>
    <n v="1790728"/>
    <n v="0"/>
  </r>
  <r>
    <n v="2006440202"/>
    <s v="MARTINEZ CARDENAS JOSE ALEXANDER"/>
    <s v="1. SI"/>
    <s v="5. &gt;$2-$5 MM"/>
    <n v="234217"/>
    <x v="391"/>
    <n v="3858394"/>
    <n v="0"/>
    <n v="6885000"/>
    <n v="197961"/>
    <n v="0"/>
    <n v="6000000"/>
    <n v="3026820"/>
    <n v="1000000"/>
    <n v="602488.33112493297"/>
    <n v="24641000"/>
    <n v="0"/>
    <n v="68307"/>
    <s v="6- pignoración"/>
    <s v="LBZ"/>
    <x v="0"/>
    <n v="4"/>
    <n v="0"/>
    <n v="0"/>
    <n v="5.6301369863013697"/>
    <n v="35.180821917808217"/>
    <n v="1"/>
    <n v="2"/>
    <n v="2"/>
    <n v="2"/>
    <n v="1"/>
    <s v="A"/>
    <n v="0.53363288741662196"/>
    <n v="21.017475999999998"/>
    <n v="2.1740246666666665"/>
    <n v="2.5722626666666666"/>
    <n v="0"/>
    <n v="0"/>
    <n v="0.08"/>
    <n v="0.32"/>
    <n v="0.04"/>
    <n v="0.32"/>
    <n v="0.24"/>
    <n v="0.04"/>
    <n v="0.03"/>
    <n v="0.03"/>
    <n v="0.15000000000000002"/>
    <n v="0.15000000000000002"/>
    <n v="0.25"/>
    <n v="0"/>
    <n v="0"/>
    <n v="0"/>
    <n v="0"/>
    <n v="0.03"/>
    <n v="0.05"/>
    <n v="0"/>
    <n v="0"/>
    <n v="0"/>
    <n v="1.73"/>
    <s v="2. Normal"/>
    <s v="LBZ"/>
    <x v="1"/>
    <s v="A"/>
    <n v="0"/>
    <n v="0"/>
  </r>
  <r>
    <n v="22480846"/>
    <s v="DIAZ BARRETO DINA LUZ"/>
    <s v="3. Sin Externa"/>
    <s v="5. &gt;$2-$5 MM"/>
    <n v="149493"/>
    <x v="392"/>
    <n v="2780739"/>
    <n v="0"/>
    <e v="#N/A"/>
    <n v="288041"/>
    <n v="0"/>
    <n v="2800000"/>
    <n v="3099541"/>
    <n v="1000000"/>
    <n v="0"/>
    <n v="0"/>
    <n v="0"/>
    <n v="11001"/>
    <s v="6- pignoración"/>
    <s v="LBZ"/>
    <x v="0"/>
    <n v="4"/>
    <n v="0"/>
    <n v="0"/>
    <n v="5.7945205479452051"/>
    <n v="47.69315068493151"/>
    <n v="2"/>
    <n v="0"/>
    <n v="1"/>
    <n v="2"/>
    <n v="1"/>
    <s v="SIN"/>
    <n v="0.19202733333333333"/>
    <n v="3.9201866666666665"/>
    <n v="2.1660226666666667"/>
    <n v="1.853826"/>
    <n v="0"/>
    <n v="0"/>
    <n v="0"/>
    <n v="0.32"/>
    <n v="0.05"/>
    <n v="0"/>
    <n v="0.24"/>
    <n v="0.05"/>
    <n v="0.03"/>
    <n v="0.02"/>
    <n v="0.15000000000000002"/>
    <n v="0.2"/>
    <n v="0.25"/>
    <n v="0"/>
    <n v="0"/>
    <n v="0"/>
    <n v="0"/>
    <n v="0.03"/>
    <n v="0"/>
    <n v="0"/>
    <n v="0.30000000000000004"/>
    <n v="0"/>
    <n v="1.6400000000000001"/>
    <s v="2. Normal"/>
    <s v="LBZ"/>
    <x v="1"/>
    <s v="SIN"/>
    <n v="0"/>
    <n v="0"/>
  </r>
  <r>
    <n v="44204260"/>
    <s v="BETANCUR SUAREZ RUT ENITH"/>
    <s v="3. Sin Externa"/>
    <s v="5. &gt;$2-$5 MM"/>
    <n v="249030"/>
    <x v="393"/>
    <n v="4529402"/>
    <n v="1513317"/>
    <e v="#N/A"/>
    <n v="209924"/>
    <n v="0"/>
    <n v="3016085"/>
    <n v="2979641"/>
    <n v="1000000"/>
    <n v="0"/>
    <n v="0"/>
    <n v="0"/>
    <n v="5088"/>
    <s v="6- pignoración"/>
    <s v="LBZ"/>
    <x v="0"/>
    <n v="4"/>
    <n v="0"/>
    <n v="0"/>
    <n v="5.3013698630136989"/>
    <n v="41.69315068493151"/>
    <n v="2"/>
    <n v="0"/>
    <n v="1"/>
    <n v="2"/>
    <n v="1"/>
    <s v="SIN"/>
    <n v="0.13994933333333334"/>
    <n v="5.0060286666666665"/>
    <n v="2.1524473333333334"/>
    <n v="3.0196013333333331"/>
    <n v="1.0088779999999999"/>
    <n v="0"/>
    <n v="0"/>
    <n v="0.32"/>
    <n v="0.05"/>
    <n v="0.08"/>
    <n v="0.24"/>
    <n v="0.05"/>
    <n v="0.03"/>
    <n v="0.03"/>
    <n v="0.15000000000000002"/>
    <n v="0.1"/>
    <n v="0.2"/>
    <n v="0"/>
    <n v="0"/>
    <n v="0"/>
    <n v="0"/>
    <n v="0.03"/>
    <n v="0"/>
    <n v="0"/>
    <n v="0.30000000000000004"/>
    <n v="0"/>
    <n v="1.58"/>
    <s v="2. Normal"/>
    <s v="LBZ"/>
    <x v="1"/>
    <s v="SIN"/>
    <n v="1513317"/>
    <n v="0"/>
  </r>
  <r>
    <n v="28262880"/>
    <s v="URIBE MENDEZ ANA MILENA"/>
    <s v="1. SI"/>
    <s v="5. &gt;$2-$5 MM"/>
    <m/>
    <x v="394"/>
    <n v="3103190"/>
    <n v="3103190"/>
    <n v="6325000"/>
    <n v="277146"/>
    <n v="0"/>
    <n v="0"/>
    <n v="3221520"/>
    <n v="1000000"/>
    <n v="137639.66241392409"/>
    <n v="3782000"/>
    <n v="0"/>
    <n v="68307"/>
    <s v="9- Otras garantías (no admisible)"/>
    <s v="LBZ"/>
    <x v="0"/>
    <n v="4"/>
    <n v="0"/>
    <n v="0"/>
    <n v="10.797260273972602"/>
    <n v="41.336986301369862"/>
    <n v="2"/>
    <n v="2"/>
    <n v="3"/>
    <n v="2"/>
    <n v="1"/>
    <s v="A"/>
    <n v="0.2765237749426161"/>
    <n v="6.7378066666666667"/>
    <n v="2.1476799999999998"/>
    <n v="2.0687933333333333"/>
    <n v="2.0687933333333333"/>
    <n v="0"/>
    <n v="0"/>
    <n v="0.32"/>
    <n v="0.04"/>
    <n v="0.08"/>
    <n v="0.24"/>
    <n v="0.03"/>
    <n v="0.03"/>
    <n v="0.03"/>
    <n v="0.25"/>
    <n v="0.15000000000000002"/>
    <n v="0.15000000000000002"/>
    <n v="0"/>
    <n v="0"/>
    <n v="0"/>
    <n v="0"/>
    <n v="0"/>
    <n v="0"/>
    <n v="0"/>
    <n v="0"/>
    <n v="0"/>
    <n v="1.3199999999999998"/>
    <s v="2. Normal"/>
    <s v="LBZ"/>
    <x v="1"/>
    <s v="A"/>
    <n v="3103190"/>
    <n v="0"/>
  </r>
  <r>
    <n v="2224628800"/>
    <s v="PORTILLO PORTILLO JEFERSON ANTONIO"/>
    <s v="3. Sin Externa"/>
    <s v="5. &gt;$2-$5 MM"/>
    <n v="128068"/>
    <x v="395"/>
    <n v="3367304"/>
    <n v="0"/>
    <e v="#N/A"/>
    <n v="282139"/>
    <n v="0"/>
    <n v="4000000"/>
    <n v="3078051"/>
    <n v="1000000"/>
    <n v="0"/>
    <n v="0"/>
    <n v="0"/>
    <n v="76130"/>
    <s v="6- pignoración"/>
    <s v="LBZ"/>
    <x v="0"/>
    <n v="4"/>
    <n v="0"/>
    <n v="0"/>
    <n v="5.7150684931506852"/>
    <n v="28.931506849315067"/>
    <n v="1"/>
    <n v="3"/>
    <n v="2"/>
    <n v="2"/>
    <n v="1"/>
    <s v="SIN"/>
    <n v="0.18809266666666666"/>
    <n v="4.2969033333333337"/>
    <n v="2.1374126666666666"/>
    <n v="2.2448693333333334"/>
    <n v="0"/>
    <n v="0"/>
    <n v="0"/>
    <n v="0.32"/>
    <n v="0.03"/>
    <n v="0"/>
    <n v="0.24"/>
    <n v="0.04"/>
    <n v="0.03"/>
    <n v="0.04"/>
    <n v="0.15000000000000002"/>
    <n v="0.15000000000000002"/>
    <n v="0.25"/>
    <n v="0"/>
    <n v="0"/>
    <n v="0"/>
    <n v="0"/>
    <n v="0.03"/>
    <n v="0.05"/>
    <n v="0"/>
    <n v="0.30000000000000004"/>
    <n v="0"/>
    <n v="1.6300000000000001"/>
    <s v="2. Normal"/>
    <s v="LBZ"/>
    <x v="1"/>
    <s v="SIN"/>
    <n v="0"/>
    <n v="0"/>
  </r>
  <r>
    <n v="2224624048"/>
    <s v="LUCUMI GUAZA YURY VIVIANA"/>
    <s v="1. SI"/>
    <s v="5. &gt;$2-$5 MM"/>
    <n v="68222"/>
    <x v="396"/>
    <n v="2075793"/>
    <n v="0"/>
    <n v="5363000"/>
    <n v="418398"/>
    <n v="0"/>
    <n v="4797188"/>
    <n v="3118235"/>
    <n v="1000000"/>
    <n v="265449.48067670222"/>
    <n v="6766000"/>
    <n v="0"/>
    <n v="76130"/>
    <s v="6- pignoración"/>
    <s v="LBZ"/>
    <x v="0"/>
    <n v="4"/>
    <n v="0"/>
    <n v="0"/>
    <n v="5.882191780821918"/>
    <n v="30.882191780821916"/>
    <n v="2"/>
    <n v="4"/>
    <n v="2"/>
    <n v="2"/>
    <n v="1"/>
    <s v="A"/>
    <n v="0.45589832045113482"/>
    <n v="7.9733520000000002"/>
    <n v="2.1243046666666667"/>
    <n v="1.3838619999999999"/>
    <n v="0"/>
    <n v="0"/>
    <n v="0"/>
    <n v="0.32"/>
    <n v="0.02"/>
    <n v="0.08"/>
    <n v="0.24"/>
    <n v="0.04"/>
    <n v="0.03"/>
    <n v="0.04"/>
    <n v="0.15000000000000002"/>
    <n v="0.2"/>
    <n v="0.25"/>
    <n v="0"/>
    <n v="0"/>
    <n v="0"/>
    <n v="0"/>
    <n v="0.03"/>
    <n v="0"/>
    <n v="0"/>
    <n v="0"/>
    <n v="0"/>
    <n v="1.4000000000000001"/>
    <s v="2. Normal"/>
    <s v="LBZ"/>
    <x v="1"/>
    <s v="A"/>
    <n v="0"/>
    <n v="0"/>
  </r>
  <r>
    <n v="2224626026"/>
    <s v="VILLEGAS AGRONO ELIANA"/>
    <s v="3. Sin Externa"/>
    <s v="5. &gt;$2-$5 MM"/>
    <n v="145012"/>
    <x v="397"/>
    <n v="2419054"/>
    <n v="679078"/>
    <e v="#N/A"/>
    <n v="172510"/>
    <n v="0"/>
    <n v="1739976"/>
    <n v="3030947"/>
    <n v="1000000"/>
    <n v="0"/>
    <n v="0"/>
    <n v="0"/>
    <n v="76130"/>
    <s v="6- pignoración"/>
    <s v="LBZ"/>
    <x v="0"/>
    <n v="4"/>
    <n v="0"/>
    <n v="0"/>
    <n v="5.5013698630136982"/>
    <n v="30.153424657534245"/>
    <n v="1"/>
    <n v="0"/>
    <n v="1"/>
    <n v="2"/>
    <n v="1"/>
    <s v="SIN"/>
    <n v="0.11500666666666666"/>
    <n v="3.6333340000000001"/>
    <n v="2.1173060000000001"/>
    <n v="1.6127026666666666"/>
    <n v="0.45271866666666666"/>
    <n v="0"/>
    <n v="0"/>
    <n v="0.32"/>
    <n v="0.05"/>
    <n v="0"/>
    <n v="0.24"/>
    <n v="0.05"/>
    <n v="0.03"/>
    <n v="0.04"/>
    <n v="0.15000000000000002"/>
    <n v="0.2"/>
    <n v="0.25"/>
    <n v="0"/>
    <n v="0"/>
    <n v="0"/>
    <n v="0"/>
    <n v="0.03"/>
    <n v="0.05"/>
    <n v="0"/>
    <n v="0.30000000000000004"/>
    <n v="0"/>
    <n v="1.7100000000000002"/>
    <s v="2. Normal"/>
    <s v="LBZ"/>
    <x v="1"/>
    <s v="SIN"/>
    <n v="679078"/>
    <n v="0"/>
  </r>
  <r>
    <n v="2064648628"/>
    <s v="RICARDO CAMACHO JHON JAMES"/>
    <s v="3. Sin Externa"/>
    <s v="4. &gt;$1-$2 MM"/>
    <n v="62352"/>
    <x v="398"/>
    <n v="1102988"/>
    <n v="0"/>
    <e v="#N/A"/>
    <n v="223986"/>
    <n v="0"/>
    <n v="3281934"/>
    <n v="3112947"/>
    <n v="1000000"/>
    <n v="0"/>
    <n v="0"/>
    <n v="0"/>
    <n v="17380"/>
    <s v="6- pignoración"/>
    <s v="LBZ"/>
    <x v="0"/>
    <n v="4"/>
    <n v="0"/>
    <n v="0"/>
    <n v="5.7150684931506852"/>
    <n v="35.958904109589042"/>
    <n v="1"/>
    <n v="0"/>
    <n v="2"/>
    <n v="2"/>
    <n v="1"/>
    <s v="SIN"/>
    <n v="0.14932400000000001"/>
    <n v="2.8106233333333335"/>
    <n v="2.1168659999999999"/>
    <n v="0.73532533333333339"/>
    <n v="0"/>
    <n v="0"/>
    <n v="0"/>
    <n v="0.32"/>
    <n v="0.05"/>
    <n v="0"/>
    <n v="0.24"/>
    <n v="0.04"/>
    <n v="0.03"/>
    <n v="0.03"/>
    <n v="0.15000000000000002"/>
    <n v="0.25"/>
    <n v="0.25"/>
    <n v="0"/>
    <n v="0"/>
    <n v="0"/>
    <n v="0"/>
    <n v="0.03"/>
    <n v="0.05"/>
    <n v="0"/>
    <n v="0.30000000000000004"/>
    <n v="0"/>
    <n v="1.7400000000000002"/>
    <s v="2. Normal"/>
    <s v="LBZ"/>
    <x v="1"/>
    <s v="SIN"/>
    <n v="0"/>
    <n v="0"/>
  </r>
  <r>
    <n v="2068044644"/>
    <s v="FUENTES GONZALEZ JUAN CARLOS"/>
    <s v="1. SI"/>
    <s v="5. &gt;$2-$5 MM"/>
    <n v="2863500"/>
    <x v="399"/>
    <n v="4546171"/>
    <n v="3048316"/>
    <n v="4846000"/>
    <n v="224013"/>
    <n v="0"/>
    <n v="1497855"/>
    <n v="299816"/>
    <n v="1000000"/>
    <n v="267117.08891384647"/>
    <n v="11075000"/>
    <n v="0"/>
    <n v="23001"/>
    <s v="6- pignoración"/>
    <s v="LBZ"/>
    <x v="0"/>
    <n v="4"/>
    <n v="0"/>
    <n v="0"/>
    <n v="0.90136986301369859"/>
    <n v="27.101369863013698"/>
    <n v="1"/>
    <n v="2"/>
    <n v="1"/>
    <n v="2"/>
    <n v="1"/>
    <s v="A"/>
    <n v="0.32742005927589762"/>
    <n v="10.613991333333333"/>
    <n v="2.1088773333333335"/>
    <n v="3.0307806666666668"/>
    <n v="2.0322106666666668"/>
    <n v="0"/>
    <n v="0"/>
    <n v="0.32"/>
    <n v="0.04"/>
    <n v="0.16"/>
    <n v="0.24"/>
    <n v="0.05"/>
    <n v="0.03"/>
    <n v="0.04"/>
    <n v="0.15000000000000002"/>
    <n v="0.1"/>
    <n v="0.15000000000000002"/>
    <n v="0"/>
    <n v="0"/>
    <n v="0"/>
    <n v="0"/>
    <n v="0.05"/>
    <n v="0.05"/>
    <n v="0"/>
    <n v="0"/>
    <n v="0"/>
    <n v="1.3800000000000003"/>
    <s v="2. Normal"/>
    <s v="LBZ"/>
    <x v="1"/>
    <s v="A"/>
    <n v="3048316"/>
    <n v="0"/>
  </r>
  <r>
    <n v="2240660628"/>
    <s v="BERMUDEZ ZUNIGA DEIVI JIMENA"/>
    <s v="3. Sin Externa"/>
    <s v="4. &gt;$1-$2 MM"/>
    <m/>
    <x v="377"/>
    <n v="1544197"/>
    <n v="1544197"/>
    <e v="#N/A"/>
    <n v="143758"/>
    <n v="0"/>
    <n v="0"/>
    <n v="3154517"/>
    <n v="1000000"/>
    <n v="0"/>
    <n v="0"/>
    <n v="0"/>
    <n v="76001"/>
    <s v="9- Otras garantías (no admisible)"/>
    <s v="LBZ"/>
    <x v="0"/>
    <n v="4"/>
    <n v="0"/>
    <n v="0"/>
    <n v="6.3369863013698629"/>
    <n v="35.060273972602737"/>
    <n v="2"/>
    <n v="2"/>
    <n v="2"/>
    <n v="2"/>
    <n v="1"/>
    <s v="SIN"/>
    <n v="9.5838666666666669E-2"/>
    <n v="3.132476"/>
    <n v="2.1030113333333333"/>
    <n v="1.0294646666666667"/>
    <n v="1.0294646666666667"/>
    <n v="0"/>
    <n v="0"/>
    <n v="0.32"/>
    <n v="0.04"/>
    <n v="0"/>
    <n v="0.24"/>
    <n v="0.04"/>
    <n v="0.03"/>
    <n v="0.03"/>
    <n v="0.25"/>
    <n v="0.2"/>
    <n v="0.2"/>
    <n v="0"/>
    <n v="0"/>
    <n v="0"/>
    <n v="0"/>
    <n v="0.02"/>
    <n v="0"/>
    <n v="0"/>
    <n v="0.30000000000000004"/>
    <n v="0"/>
    <n v="1.6700000000000002"/>
    <s v="2. Normal"/>
    <s v="LBZ"/>
    <x v="1"/>
    <s v="SIN"/>
    <n v="1544197"/>
    <n v="0"/>
  </r>
  <r>
    <n v="2044024426"/>
    <s v="GUTIERREZ MEZA DEINER ENRIQUE"/>
    <s v="3. Sin Externa"/>
    <s v="5. &gt;$2-$5 MM"/>
    <m/>
    <x v="400"/>
    <n v="3789775"/>
    <n v="1089775"/>
    <e v="#N/A"/>
    <n v="193958"/>
    <n v="0"/>
    <n v="2700000"/>
    <n v="3126820"/>
    <n v="1000000"/>
    <n v="0"/>
    <n v="0"/>
    <n v="0"/>
    <n v="13052"/>
    <s v="6- pignoración"/>
    <s v="LBZ"/>
    <x v="0"/>
    <n v="4"/>
    <n v="0"/>
    <n v="0"/>
    <n v="5.7945205479452051"/>
    <n v="29.802739726027397"/>
    <n v="1"/>
    <n v="2"/>
    <n v="2"/>
    <n v="2"/>
    <n v="3"/>
    <s v="SIN"/>
    <n v="0.12930533333333333"/>
    <n v="4.6110633333333331"/>
    <n v="2.0845466666666668"/>
    <n v="2.5265166666666667"/>
    <n v="0.7265166666666667"/>
    <n v="0"/>
    <n v="0"/>
    <n v="0.32"/>
    <n v="0.04"/>
    <n v="0"/>
    <n v="0.24"/>
    <n v="0.04"/>
    <n v="0.02"/>
    <n v="0.04"/>
    <n v="0.15000000000000002"/>
    <n v="0.15000000000000002"/>
    <n v="0.25"/>
    <n v="0"/>
    <n v="0"/>
    <n v="0"/>
    <n v="0"/>
    <n v="0.03"/>
    <n v="0.05"/>
    <n v="0"/>
    <n v="0.30000000000000004"/>
    <n v="0"/>
    <n v="1.6300000000000001"/>
    <s v="2. Normal"/>
    <s v="LBZ"/>
    <x v="1"/>
    <s v="SIN"/>
    <n v="1089775"/>
    <n v="0"/>
  </r>
  <r>
    <n v="2008406264"/>
    <s v="DIAZ ROA FREDY ALEXANDER"/>
    <s v="3. Sin Externa"/>
    <s v="4. &gt;$1-$2 MM"/>
    <n v="171067"/>
    <x v="401"/>
    <n v="1089300"/>
    <n v="1089300"/>
    <e v="#N/A"/>
    <n v="143758"/>
    <n v="0"/>
    <n v="0"/>
    <n v="2954168"/>
    <n v="1000000"/>
    <n v="0"/>
    <n v="0"/>
    <n v="0"/>
    <n v="68001"/>
    <s v="9- Otras garantías (no admisible)"/>
    <s v="LBZ"/>
    <x v="0"/>
    <n v="4"/>
    <n v="0"/>
    <n v="0"/>
    <n v="0.67123287671232879"/>
    <n v="24.2"/>
    <n v="1"/>
    <n v="2"/>
    <n v="3"/>
    <n v="2"/>
    <n v="1"/>
    <s v="SIN"/>
    <n v="9.5838666666666669E-2"/>
    <n v="2.6956453333333332"/>
    <n v="2.0834899999999998"/>
    <n v="0.72619999999999996"/>
    <n v="0.72619999999999996"/>
    <n v="0"/>
    <n v="0"/>
    <n v="0.32"/>
    <n v="0.04"/>
    <n v="0"/>
    <n v="0.24"/>
    <n v="0.03"/>
    <n v="0.03"/>
    <n v="0.05"/>
    <n v="0.25"/>
    <n v="0.25"/>
    <n v="0.25"/>
    <n v="0"/>
    <n v="0"/>
    <n v="0"/>
    <n v="0"/>
    <n v="0.05"/>
    <n v="0.05"/>
    <n v="0"/>
    <n v="0.30000000000000004"/>
    <n v="0"/>
    <n v="1.86"/>
    <s v="2. Normal"/>
    <s v="LBZ"/>
    <x v="1"/>
    <s v="SIN"/>
    <n v="1089300"/>
    <n v="0"/>
  </r>
  <r>
    <n v="2224880868"/>
    <s v="SANCHEZ CASTILLO NORALBA"/>
    <s v="3. Sin Externa"/>
    <s v="5. &gt;$2-$5 MM"/>
    <n v="86157"/>
    <x v="402"/>
    <n v="3233783"/>
    <n v="0"/>
    <e v="#N/A"/>
    <n v="165940"/>
    <n v="0"/>
    <n v="4871632"/>
    <n v="3038235"/>
    <n v="1000000"/>
    <n v="0"/>
    <n v="0"/>
    <n v="0"/>
    <n v="76130"/>
    <s v="6- pignoración"/>
    <s v="LBZ"/>
    <x v="0"/>
    <n v="4"/>
    <n v="0"/>
    <n v="0"/>
    <n v="5.5534246575342463"/>
    <n v="28.567123287671233"/>
    <n v="2"/>
    <n v="0"/>
    <n v="1"/>
    <n v="2"/>
    <n v="1"/>
    <s v="SIN"/>
    <n v="0.11062666666666666"/>
    <n v="4.1813453333333337"/>
    <n v="2.0829279999999999"/>
    <n v="2.1558553333333332"/>
    <n v="0"/>
    <n v="0"/>
    <n v="0"/>
    <n v="0.32"/>
    <n v="0.05"/>
    <n v="0"/>
    <n v="0.24"/>
    <n v="0.05"/>
    <n v="0.03"/>
    <n v="0.04"/>
    <n v="0.15000000000000002"/>
    <n v="0.15000000000000002"/>
    <n v="0.25"/>
    <n v="0"/>
    <n v="0"/>
    <n v="0"/>
    <n v="0"/>
    <n v="0.03"/>
    <n v="0"/>
    <n v="0"/>
    <n v="0.30000000000000004"/>
    <n v="0"/>
    <n v="1.6100000000000003"/>
    <s v="2. Normal"/>
    <s v="LBZ"/>
    <x v="1"/>
    <s v="SIN"/>
    <n v="0"/>
    <n v="0"/>
  </r>
  <r>
    <n v="2008400688"/>
    <s v="QUINTERO RUIZ JOHAN SEBASTIAN"/>
    <s v="1. SI"/>
    <s v="6. &gt;$5-$10 MM"/>
    <n v="2114652"/>
    <x v="403"/>
    <n v="7875637"/>
    <n v="5755289"/>
    <n v="8883000"/>
    <n v="242659"/>
    <n v="0"/>
    <n v="2120348"/>
    <n v="1007704"/>
    <n v="1000000"/>
    <n v="10054.4903535756"/>
    <n v="452000"/>
    <n v="0"/>
    <n v="25572"/>
    <s v="6- pignoración"/>
    <s v="LBZ"/>
    <x v="0"/>
    <n v="4"/>
    <n v="0"/>
    <n v="0"/>
    <n v="3.2630136986301368"/>
    <n v="23.372602739726027"/>
    <n v="1"/>
    <n v="0"/>
    <n v="2"/>
    <n v="2"/>
    <n v="1"/>
    <s v="A"/>
    <n v="0.16847566023571706"/>
    <n v="6.2235606666666667"/>
    <n v="2.0815706666666665"/>
    <n v="5.2504246666666665"/>
    <n v="3.8368593333333334"/>
    <n v="0"/>
    <n v="0"/>
    <n v="0.32"/>
    <n v="0.05"/>
    <n v="0.08"/>
    <n v="0.24"/>
    <n v="0.04"/>
    <n v="0.03"/>
    <n v="0.05"/>
    <n v="0.15000000000000002"/>
    <n v="0"/>
    <n v="0.1"/>
    <n v="0"/>
    <n v="0"/>
    <n v="0"/>
    <n v="0"/>
    <n v="0.04"/>
    <n v="0.05"/>
    <n v="0"/>
    <n v="0"/>
    <n v="0"/>
    <n v="1.1500000000000001"/>
    <s v="2. Normal"/>
    <s v="LBZ"/>
    <x v="1"/>
    <s v="A"/>
    <n v="5755289"/>
    <n v="0"/>
  </r>
  <r>
    <n v="42282604"/>
    <s v="GUTIERREZ AGREDO ELIZABETH"/>
    <s v="1. SI"/>
    <s v="5. &gt;$2-$5 MM"/>
    <n v="993806"/>
    <x v="404"/>
    <n v="4076917"/>
    <n v="576917"/>
    <n v="116000"/>
    <n v="138423"/>
    <n v="0"/>
    <n v="3500000"/>
    <n v="2124956"/>
    <n v="1000000"/>
    <n v="61595.578578543093"/>
    <n v="1570000"/>
    <n v="0"/>
    <n v="76001"/>
    <s v="6- pignoración"/>
    <s v="LBZ"/>
    <x v="0"/>
    <n v="4"/>
    <n v="0"/>
    <n v="0"/>
    <n v="7.882191780821918"/>
    <n v="55.523287671232879"/>
    <n v="2"/>
    <n v="1"/>
    <n v="3"/>
    <n v="2"/>
    <n v="2"/>
    <s v="A"/>
    <n v="0.13334571905236206"/>
    <n v="5.1812486666666668"/>
    <n v="2.0791746666666668"/>
    <n v="2.7179446666666665"/>
    <n v="0.38461133333333336"/>
    <n v="0"/>
    <n v="0"/>
    <n v="0.32"/>
    <n v="0.05"/>
    <n v="0.08"/>
    <n v="0.24"/>
    <n v="0.03"/>
    <n v="0.01"/>
    <n v="0.01"/>
    <n v="0.15000000000000002"/>
    <n v="0.15000000000000002"/>
    <n v="0.25"/>
    <n v="0"/>
    <n v="0"/>
    <n v="0"/>
    <n v="0"/>
    <n v="0.02"/>
    <n v="0"/>
    <n v="0"/>
    <n v="0"/>
    <n v="0"/>
    <n v="1.31"/>
    <s v="2. Normal"/>
    <s v="LBZ"/>
    <x v="1"/>
    <s v="A"/>
    <n v="576917"/>
    <n v="0"/>
  </r>
  <r>
    <n v="2002464664"/>
    <s v="ZAMUDIO VELASCO JENIFER CAROLINA"/>
    <s v="1. SI"/>
    <s v="5. &gt;$2-$5 MM"/>
    <n v="319296"/>
    <x v="343"/>
    <n v="4974139"/>
    <n v="0"/>
    <n v="7762000"/>
    <n v="230013"/>
    <n v="0"/>
    <n v="5329652"/>
    <n v="2788183"/>
    <n v="1000000"/>
    <n v="48609.504368671907"/>
    <n v="1239000"/>
    <n v="0"/>
    <n v="11001"/>
    <s v="6- pignoración"/>
    <s v="LBZ"/>
    <x v="0"/>
    <n v="4"/>
    <n v="0"/>
    <n v="0"/>
    <n v="4.8739726027397259"/>
    <n v="37.901369863013699"/>
    <n v="2"/>
    <n v="0"/>
    <n v="1"/>
    <n v="2"/>
    <n v="1"/>
    <s v="A"/>
    <n v="0.18574833624578127"/>
    <n v="6.0008813333333331"/>
    <n v="2.0716526666666666"/>
    <n v="3.3160926666666666"/>
    <n v="0"/>
    <n v="0"/>
    <n v="0"/>
    <n v="0.32"/>
    <n v="0.05"/>
    <n v="0.08"/>
    <n v="0.24"/>
    <n v="0.05"/>
    <n v="0.03"/>
    <n v="0.03"/>
    <n v="0.15000000000000002"/>
    <n v="0.1"/>
    <n v="0.25"/>
    <n v="0"/>
    <n v="0"/>
    <n v="0"/>
    <n v="0"/>
    <n v="0.03"/>
    <n v="0"/>
    <n v="0"/>
    <n v="0"/>
    <n v="0"/>
    <n v="1.33"/>
    <s v="2. Normal"/>
    <s v="LBZ"/>
    <x v="1"/>
    <s v="A"/>
    <n v="0"/>
    <n v="0"/>
  </r>
  <r>
    <n v="2224622844"/>
    <s v="CIRO CORDOBA LADY VIVIANA"/>
    <s v="3. Sin Externa"/>
    <s v="6. &gt;$5-$10 MM"/>
    <n v="94079"/>
    <x v="405"/>
    <n v="6725913"/>
    <n v="2392782"/>
    <e v="#N/A"/>
    <n v="330843"/>
    <n v="0"/>
    <n v="4333131"/>
    <n v="3006385"/>
    <n v="1000000"/>
    <n v="0"/>
    <n v="0"/>
    <n v="0"/>
    <n v="76130"/>
    <s v="6- pignoración"/>
    <s v="LBZ"/>
    <x v="0"/>
    <n v="4"/>
    <n v="0"/>
    <n v="0"/>
    <n v="5.1671232876712327"/>
    <n v="31.542465753424658"/>
    <n v="2"/>
    <n v="0"/>
    <n v="1"/>
    <n v="2"/>
    <n v="1"/>
    <s v="SIN"/>
    <n v="0.22056200000000001"/>
    <n v="6.4881986666666664"/>
    <n v="2.0669759999999999"/>
    <n v="4.4839419999999999"/>
    <n v="1.5951880000000001"/>
    <n v="0"/>
    <n v="0"/>
    <n v="0.32"/>
    <n v="0.05"/>
    <n v="0.08"/>
    <n v="0.24"/>
    <n v="0.05"/>
    <n v="0.03"/>
    <n v="0.04"/>
    <n v="0.15000000000000002"/>
    <n v="0.05"/>
    <n v="0.2"/>
    <n v="0"/>
    <n v="0"/>
    <n v="0"/>
    <n v="0"/>
    <n v="0.03"/>
    <n v="0"/>
    <n v="0"/>
    <n v="0.30000000000000004"/>
    <n v="0"/>
    <n v="1.54"/>
    <s v="2. Normal"/>
    <s v="LBZ"/>
    <x v="1"/>
    <s v="SIN"/>
    <n v="2392782"/>
    <n v="0"/>
  </r>
  <r>
    <n v="2224626024"/>
    <s v="CAICEDO SANCHEZ MAURO ALEJANDRO"/>
    <s v="1. SI"/>
    <s v="5. &gt;$2-$5 MM"/>
    <n v="157487"/>
    <x v="406"/>
    <n v="2323782"/>
    <n v="0"/>
    <n v="5263000"/>
    <n v="213293"/>
    <n v="0"/>
    <n v="2581989"/>
    <n v="2939641"/>
    <n v="1000000"/>
    <n v="263773.03930103261"/>
    <n v="10080000"/>
    <n v="0"/>
    <n v="76130"/>
    <s v="6- pignoración"/>
    <s v="LBZ"/>
    <x v="0"/>
    <n v="4"/>
    <n v="0"/>
    <n v="0"/>
    <n v="5.1369863013698627"/>
    <n v="34.172602739726024"/>
    <n v="1"/>
    <n v="0"/>
    <n v="1"/>
    <n v="2"/>
    <n v="1"/>
    <s v="A"/>
    <n v="0.31804402620068839"/>
    <n v="10.228948666666666"/>
    <n v="2.0647519999999999"/>
    <n v="1.549188"/>
    <n v="0"/>
    <n v="0"/>
    <n v="0"/>
    <n v="0.32"/>
    <n v="0.05"/>
    <n v="0.16"/>
    <n v="0.24"/>
    <n v="0.05"/>
    <n v="0.03"/>
    <n v="0.04"/>
    <n v="0.15000000000000002"/>
    <n v="0.2"/>
    <n v="0.25"/>
    <n v="0"/>
    <n v="0"/>
    <n v="0"/>
    <n v="0"/>
    <n v="0.03"/>
    <n v="0.05"/>
    <n v="0"/>
    <n v="0"/>
    <n v="0"/>
    <n v="1.57"/>
    <s v="2. Normal"/>
    <s v="LBZ"/>
    <x v="1"/>
    <s v="A"/>
    <n v="0"/>
    <n v="0"/>
  </r>
  <r>
    <n v="2224824240"/>
    <s v="MUNOZ DIAZ YEISON ANDRES"/>
    <s v="3. Sin Externa"/>
    <s v="5. &gt;$2-$5 MM"/>
    <m/>
    <x v="407"/>
    <n v="2346618"/>
    <n v="0"/>
    <e v="#N/A"/>
    <n v="185609"/>
    <n v="0"/>
    <n v="3499602"/>
    <n v="3094385"/>
    <n v="1000000"/>
    <n v="0"/>
    <n v="0"/>
    <n v="0"/>
    <n v="76275"/>
    <s v="6- pignoración"/>
    <s v="LBZ"/>
    <x v="0"/>
    <n v="4"/>
    <n v="0"/>
    <n v="0"/>
    <n v="5.6684931506849319"/>
    <n v="31.210958904109589"/>
    <n v="1"/>
    <n v="2"/>
    <n v="1"/>
    <n v="2"/>
    <n v="3"/>
    <s v="SIN"/>
    <n v="0.12373933333333334"/>
    <n v="3.6273353333333334"/>
    <n v="2.0629233333333334"/>
    <n v="1.5644119999999999"/>
    <n v="0"/>
    <n v="0"/>
    <n v="0"/>
    <n v="0.32"/>
    <n v="0.04"/>
    <n v="0"/>
    <n v="0.24"/>
    <n v="0.05"/>
    <n v="0.02"/>
    <n v="0.04"/>
    <n v="0.15000000000000002"/>
    <n v="0.2"/>
    <n v="0.25"/>
    <n v="0"/>
    <n v="0"/>
    <n v="0"/>
    <n v="0"/>
    <n v="0.03"/>
    <n v="0.05"/>
    <n v="0"/>
    <n v="0.30000000000000004"/>
    <n v="0"/>
    <n v="1.6900000000000002"/>
    <s v="2. Normal"/>
    <s v="LBZ"/>
    <x v="1"/>
    <s v="SIN"/>
    <n v="0"/>
    <n v="0"/>
  </r>
  <r>
    <n v="4042600"/>
    <s v="GUERRERO CANDELA JHON JAIRO"/>
    <s v="3. Sin Externa"/>
    <s v="5. &gt;$2-$5 MM"/>
    <m/>
    <x v="408"/>
    <n v="2410643"/>
    <n v="0"/>
    <e v="#N/A"/>
    <n v="221710"/>
    <n v="0"/>
    <n v="5725604"/>
    <n v="3085673"/>
    <n v="1000000"/>
    <n v="0"/>
    <n v="0"/>
    <n v="0"/>
    <n v="76130"/>
    <s v="6- pignoración"/>
    <s v="LBZ"/>
    <x v="0"/>
    <n v="4"/>
    <n v="0"/>
    <n v="0"/>
    <n v="5.6356164383561644"/>
    <n v="38.049315068493151"/>
    <n v="1"/>
    <n v="2"/>
    <n v="2"/>
    <n v="2"/>
    <n v="3"/>
    <s v="SIN"/>
    <n v="0.14780666666666667"/>
    <n v="3.6642106666666665"/>
    <n v="2.0571153333333334"/>
    <n v="1.6070953333333333"/>
    <n v="0"/>
    <n v="0"/>
    <n v="0"/>
    <n v="0.32"/>
    <n v="0.04"/>
    <n v="0"/>
    <n v="0.24"/>
    <n v="0.04"/>
    <n v="0.02"/>
    <n v="0.03"/>
    <n v="0.15000000000000002"/>
    <n v="0.2"/>
    <n v="0.25"/>
    <n v="0"/>
    <n v="0"/>
    <n v="0"/>
    <n v="0"/>
    <n v="0.03"/>
    <n v="0.05"/>
    <n v="0"/>
    <n v="0.30000000000000004"/>
    <n v="0"/>
    <n v="1.6700000000000002"/>
    <s v="2. Normal"/>
    <s v="LBZ"/>
    <x v="1"/>
    <s v="SIN"/>
    <n v="0"/>
    <n v="0"/>
  </r>
  <r>
    <n v="24664260"/>
    <s v="GELVEZ PARADA JUAN JOSE"/>
    <s v="1. SI"/>
    <s v="7. &gt;$10 MM"/>
    <m/>
    <x v="409"/>
    <n v="13357418"/>
    <n v="11548615"/>
    <n v="16430000"/>
    <n v="288290"/>
    <n v="0"/>
    <n v="1808803"/>
    <n v="3072690"/>
    <n v="1000000"/>
    <n v="113742.93438394245"/>
    <n v="3159000"/>
    <n v="0"/>
    <n v="68255"/>
    <s v="6- pignoración"/>
    <s v="LBZ"/>
    <x v="0"/>
    <n v="4"/>
    <n v="0"/>
    <n v="0"/>
    <n v="9.0054794520547947"/>
    <n v="42.131506849315066"/>
    <n v="1"/>
    <n v="2"/>
    <n v="1"/>
    <n v="2"/>
    <n v="2"/>
    <s v="A"/>
    <n v="0.26802195625596165"/>
    <n v="13.059405333333334"/>
    <n v="2.0484599999999999"/>
    <n v="8.9049453333333339"/>
    <n v="7.6990766666666666"/>
    <n v="0"/>
    <n v="0"/>
    <n v="0.32"/>
    <n v="0.04"/>
    <n v="0.16"/>
    <n v="0.24"/>
    <n v="0.05"/>
    <n v="0.01"/>
    <n v="0.03"/>
    <n v="0.15000000000000002"/>
    <n v="0"/>
    <n v="0"/>
    <n v="0"/>
    <n v="0"/>
    <n v="0"/>
    <n v="0"/>
    <n v="0.01"/>
    <n v="0.05"/>
    <n v="0"/>
    <n v="0"/>
    <n v="0"/>
    <n v="1.06"/>
    <s v="2. Normal"/>
    <s v="LBZ"/>
    <x v="1"/>
    <s v="A"/>
    <n v="11548615"/>
    <n v="0"/>
  </r>
  <r>
    <n v="2244066648"/>
    <s v="PALOMEQUE GONZALEZ YASON"/>
    <s v="3. Sin Externa"/>
    <s v="4. &gt;$1-$2 MM"/>
    <m/>
    <x v="410"/>
    <n v="1366692"/>
    <n v="0"/>
    <e v="#N/A"/>
    <n v="161009"/>
    <n v="0"/>
    <n v="4090000"/>
    <n v="3064385"/>
    <n v="1000000"/>
    <n v="0"/>
    <n v="0"/>
    <n v="0"/>
    <n v="76130"/>
    <s v="6- pignoración"/>
    <s v="LBZ"/>
    <x v="0"/>
    <n v="4"/>
    <n v="0"/>
    <n v="0"/>
    <n v="5.5534246575342463"/>
    <n v="27.490410958904111"/>
    <n v="1"/>
    <n v="0"/>
    <n v="1"/>
    <n v="2"/>
    <n v="1"/>
    <s v="SIN"/>
    <n v="0.10733933333333333"/>
    <n v="2.9540513333333331"/>
    <n v="2.0429233333333334"/>
    <n v="0.91112800000000005"/>
    <n v="0"/>
    <n v="0"/>
    <n v="0"/>
    <n v="0.32"/>
    <n v="0.05"/>
    <n v="0"/>
    <n v="0.24"/>
    <n v="0.05"/>
    <n v="0.03"/>
    <n v="0.04"/>
    <n v="0.15000000000000002"/>
    <n v="0.25"/>
    <n v="0.25"/>
    <n v="0"/>
    <n v="0"/>
    <n v="0"/>
    <n v="0"/>
    <n v="0.03"/>
    <n v="0.05"/>
    <n v="0"/>
    <n v="0.30000000000000004"/>
    <n v="0"/>
    <n v="1.7600000000000002"/>
    <s v="2. Normal"/>
    <s v="LBZ"/>
    <x v="1"/>
    <s v="SIN"/>
    <n v="0"/>
    <n v="0"/>
  </r>
  <r>
    <n v="2008202228"/>
    <s v="BENITEZ SILVA ISABEL CRISTINA"/>
    <s v="1. SI"/>
    <s v="5. &gt;$2-$5 MM"/>
    <n v="2173399"/>
    <x v="411"/>
    <n v="4739920"/>
    <n v="2066336"/>
    <n v="5629000"/>
    <n v="191618"/>
    <n v="0"/>
    <n v="2673584"/>
    <n v="889108"/>
    <n v="1000000"/>
    <n v="6517.6231716762204"/>
    <n v="293000"/>
    <n v="0"/>
    <n v="5088"/>
    <s v="6- pignoración"/>
    <s v="LBZ"/>
    <x v="0"/>
    <n v="4"/>
    <n v="0"/>
    <n v="0"/>
    <n v="2.8410958904109589"/>
    <n v="30.591780821917808"/>
    <n v="2"/>
    <n v="0"/>
    <n v="3"/>
    <n v="2"/>
    <n v="1"/>
    <s v="A"/>
    <n v="0.13209041544778413"/>
    <n v="3.9480186666666666"/>
    <n v="2.0416713333333334"/>
    <n v="3.1599466666666665"/>
    <n v="1.3775573333333333"/>
    <n v="0"/>
    <n v="0"/>
    <n v="0.32"/>
    <n v="0.05"/>
    <n v="0"/>
    <n v="0.24"/>
    <n v="0.03"/>
    <n v="0.03"/>
    <n v="0.04"/>
    <n v="0.15000000000000002"/>
    <n v="0.1"/>
    <n v="0.2"/>
    <n v="0"/>
    <n v="0"/>
    <n v="0"/>
    <n v="0"/>
    <n v="0.04"/>
    <n v="0"/>
    <n v="0"/>
    <n v="0"/>
    <n v="0"/>
    <n v="1.2000000000000002"/>
    <s v="2. Normal"/>
    <s v="LBZ"/>
    <x v="1"/>
    <s v="A"/>
    <n v="2066336"/>
    <n v="0"/>
  </r>
  <r>
    <n v="66880444"/>
    <s v="TUSARMA TABA PIEDAD DE JESUS"/>
    <s v="3. Sin Externa"/>
    <s v="5. &gt;$2-$5 MM"/>
    <n v="3432"/>
    <x v="412"/>
    <n v="3579053"/>
    <n v="0"/>
    <e v="#N/A"/>
    <n v="164060"/>
    <n v="0"/>
    <n v="3670000"/>
    <n v="3050947"/>
    <n v="1000000"/>
    <n v="0"/>
    <n v="0"/>
    <n v="0"/>
    <n v="76130"/>
    <s v="6- pignoración"/>
    <s v="LBZ"/>
    <x v="0"/>
    <n v="4"/>
    <n v="0"/>
    <n v="0"/>
    <n v="5.5835616438356164"/>
    <n v="45.361643835616441"/>
    <n v="2"/>
    <n v="0"/>
    <n v="1"/>
    <n v="2"/>
    <n v="1"/>
    <s v="SIN"/>
    <n v="0.10937333333333334"/>
    <n v="4.42"/>
    <n v="2.0362526666666665"/>
    <n v="2.3860353333333335"/>
    <n v="0"/>
    <n v="0"/>
    <n v="0"/>
    <n v="0.32"/>
    <n v="0.05"/>
    <n v="0"/>
    <n v="0.24"/>
    <n v="0.05"/>
    <n v="0.03"/>
    <n v="0.02"/>
    <n v="0.15000000000000002"/>
    <n v="0.15000000000000002"/>
    <n v="0.25"/>
    <n v="0"/>
    <n v="0"/>
    <n v="0"/>
    <n v="0"/>
    <n v="0.03"/>
    <n v="0"/>
    <n v="0"/>
    <n v="0.30000000000000004"/>
    <n v="0"/>
    <n v="1.5900000000000003"/>
    <s v="2. Normal"/>
    <s v="LBZ"/>
    <x v="1"/>
    <s v="SIN"/>
    <n v="0"/>
    <n v="0"/>
  </r>
  <r>
    <n v="24284840"/>
    <s v="RIOS ENCISO JOSE OLIMPO"/>
    <s v="1. SI"/>
    <s v="5. &gt;$2-$5 MM"/>
    <n v="1112158"/>
    <x v="413"/>
    <n v="2621913"/>
    <n v="0"/>
    <n v="4560000"/>
    <n v="177766"/>
    <n v="0"/>
    <n v="3032051"/>
    <n v="1937885"/>
    <n v="1000000"/>
    <n v="529072.14328736637"/>
    <n v="22144000"/>
    <n v="0"/>
    <n v="17380"/>
    <s v="6- pignoración"/>
    <s v="LBZ"/>
    <x v="0"/>
    <n v="4"/>
    <n v="0"/>
    <n v="0"/>
    <n v="3.2630136986301368"/>
    <n v="39.490410958904107"/>
    <n v="1"/>
    <n v="0"/>
    <n v="1"/>
    <n v="2"/>
    <n v="1"/>
    <s v="A"/>
    <n v="0.47122542885824426"/>
    <n v="17.802531999999999"/>
    <n v="2.0333619999999999"/>
    <n v="1.7479420000000001"/>
    <n v="0"/>
    <n v="0"/>
    <n v="0"/>
    <n v="0.32"/>
    <n v="0.05"/>
    <n v="0.24"/>
    <n v="0.24"/>
    <n v="0.05"/>
    <n v="0.03"/>
    <n v="0.03"/>
    <n v="0.15000000000000002"/>
    <n v="0.2"/>
    <n v="0.25"/>
    <n v="0"/>
    <n v="0"/>
    <n v="0"/>
    <n v="0"/>
    <n v="0.04"/>
    <n v="0.05"/>
    <n v="0"/>
    <n v="0"/>
    <n v="0"/>
    <n v="1.6500000000000001"/>
    <s v="2. Normal"/>
    <s v="LBZ"/>
    <x v="1"/>
    <s v="A"/>
    <n v="0"/>
    <n v="0"/>
  </r>
  <r>
    <n v="2200802066"/>
    <s v="OLARTE RODRIGUEZ JULIAN"/>
    <s v="3. Sin Externa"/>
    <s v="5. &gt;$2-$5 MM"/>
    <n v="918400"/>
    <x v="414"/>
    <n v="2088686"/>
    <n v="138686"/>
    <e v="#N/A"/>
    <n v="327168"/>
    <n v="0"/>
    <n v="1950000"/>
    <n v="2126820"/>
    <n v="1000000"/>
    <n v="0"/>
    <n v="0"/>
    <n v="0"/>
    <n v="68001"/>
    <s v="6- pignoración"/>
    <s v="LBZ"/>
    <x v="0"/>
    <n v="4"/>
    <n v="0"/>
    <n v="0"/>
    <n v="5.7589041095890412"/>
    <n v="32.553424657534244"/>
    <n v="1"/>
    <n v="2"/>
    <n v="1"/>
    <n v="2"/>
    <n v="3"/>
    <s v="SIN"/>
    <n v="0.218112"/>
    <n v="2.8103373333333335"/>
    <n v="2.0301466666666665"/>
    <n v="1.3924573333333334"/>
    <n v="9.2457333333333336E-2"/>
    <n v="0"/>
    <n v="0"/>
    <n v="0.32"/>
    <n v="0.04"/>
    <n v="0"/>
    <n v="0.24"/>
    <n v="0.05"/>
    <n v="0.02"/>
    <n v="0.04"/>
    <n v="0.15000000000000002"/>
    <n v="0.2"/>
    <n v="0.25"/>
    <n v="0"/>
    <n v="0"/>
    <n v="0"/>
    <n v="0"/>
    <n v="0.03"/>
    <n v="0.05"/>
    <n v="0"/>
    <n v="0.30000000000000004"/>
    <n v="0"/>
    <n v="1.6900000000000002"/>
    <s v="2. Normal"/>
    <s v="LBZ"/>
    <x v="1"/>
    <s v="SIN"/>
    <n v="138686"/>
    <n v="0"/>
  </r>
  <r>
    <n v="2262062428"/>
    <s v="ARAMBURO VALENCIA ANDREA"/>
    <s v="3. Sin Externa"/>
    <s v="5. &gt;$2-$5 MM"/>
    <m/>
    <x v="415"/>
    <n v="2213155"/>
    <n v="2213155"/>
    <e v="#N/A"/>
    <n v="172510"/>
    <n v="0"/>
    <n v="0"/>
    <n v="3043079"/>
    <n v="1000000"/>
    <n v="0"/>
    <n v="0"/>
    <n v="0"/>
    <n v="76130"/>
    <s v="9- Otras garantías (no admisible)"/>
    <s v="LBZ"/>
    <x v="0"/>
    <n v="4"/>
    <n v="0"/>
    <n v="0"/>
    <n v="5.4657534246575343"/>
    <n v="28.575342465753426"/>
    <n v="2"/>
    <n v="3"/>
    <n v="1"/>
    <n v="2"/>
    <n v="2"/>
    <s v="SIN"/>
    <n v="0.11500666666666666"/>
    <n v="3.504156"/>
    <n v="2.0287193333333335"/>
    <n v="1.4754366666666667"/>
    <n v="1.4754366666666667"/>
    <n v="0"/>
    <n v="0"/>
    <n v="0.32"/>
    <n v="0.03"/>
    <n v="0"/>
    <n v="0.24"/>
    <n v="0.05"/>
    <n v="0.01"/>
    <n v="0.04"/>
    <n v="0.25"/>
    <n v="0.2"/>
    <n v="0.2"/>
    <n v="0"/>
    <n v="0"/>
    <n v="0"/>
    <n v="0"/>
    <n v="0.03"/>
    <n v="0"/>
    <n v="0"/>
    <n v="0.30000000000000004"/>
    <n v="0"/>
    <n v="1.6700000000000002"/>
    <s v="2. Normal"/>
    <s v="LBZ"/>
    <x v="1"/>
    <s v="SIN"/>
    <n v="2213155"/>
    <n v="0"/>
  </r>
  <r>
    <n v="2208042086"/>
    <s v="CLAROS RONCANCIO LUZ CARIME"/>
    <s v="3. Sin Externa"/>
    <s v="5. &gt;$2-$5 MM"/>
    <m/>
    <x v="416"/>
    <n v="3457198"/>
    <n v="0"/>
    <e v="#N/A"/>
    <n v="241514"/>
    <n v="0"/>
    <n v="4780000"/>
    <n v="3040947"/>
    <n v="1000000"/>
    <n v="0"/>
    <n v="0"/>
    <n v="0"/>
    <n v="76130"/>
    <s v="6- pignoración"/>
    <s v="LBZ"/>
    <x v="0"/>
    <n v="4"/>
    <n v="0"/>
    <n v="0"/>
    <n v="5.5534246575342463"/>
    <n v="34.816438356164383"/>
    <n v="2"/>
    <n v="0"/>
    <n v="1"/>
    <n v="2"/>
    <n v="2"/>
    <s v="SIN"/>
    <n v="0.16100933333333334"/>
    <n v="4.3320966666666667"/>
    <n v="2.027298"/>
    <n v="2.3047986666666667"/>
    <n v="0"/>
    <n v="0"/>
    <n v="0"/>
    <n v="0.32"/>
    <n v="0.05"/>
    <n v="0"/>
    <n v="0.24"/>
    <n v="0.05"/>
    <n v="0.01"/>
    <n v="0.04"/>
    <n v="0.15000000000000002"/>
    <n v="0.15000000000000002"/>
    <n v="0.25"/>
    <n v="0"/>
    <n v="0"/>
    <n v="0"/>
    <n v="0"/>
    <n v="0.03"/>
    <n v="0"/>
    <n v="0"/>
    <n v="0.30000000000000004"/>
    <n v="0"/>
    <n v="1.5900000000000003"/>
    <s v="2. Normal"/>
    <s v="LBZ"/>
    <x v="1"/>
    <s v="SIN"/>
    <n v="0"/>
    <n v="0"/>
  </r>
  <r>
    <n v="2224886024"/>
    <s v="POSADA VALENCIA BRAYAM MAURICIO"/>
    <s v="3. Sin Externa"/>
    <s v="5. &gt;$2-$5 MM"/>
    <n v="391"/>
    <x v="417"/>
    <n v="4610817"/>
    <n v="4610817"/>
    <e v="#N/A"/>
    <n v="197961"/>
    <n v="0"/>
    <n v="0"/>
    <n v="3038051"/>
    <n v="1000000"/>
    <n v="0"/>
    <n v="0"/>
    <n v="0"/>
    <n v="76130"/>
    <s v="9- Otras garantías (no admisible)"/>
    <s v="LBZ"/>
    <x v="0"/>
    <n v="4"/>
    <n v="0"/>
    <n v="0"/>
    <n v="5.5534246575342463"/>
    <n v="30.161643835616438"/>
    <n v="1"/>
    <n v="0"/>
    <n v="1"/>
    <n v="2"/>
    <n v="1"/>
    <s v="SIN"/>
    <n v="0.13197400000000001"/>
    <n v="5.0992453333333332"/>
    <n v="2.0256280000000002"/>
    <n v="3.0738780000000001"/>
    <n v="3.0738780000000001"/>
    <n v="0"/>
    <n v="0"/>
    <n v="0.32"/>
    <n v="0.05"/>
    <n v="0.08"/>
    <n v="0.24"/>
    <n v="0.05"/>
    <n v="0.03"/>
    <n v="0.04"/>
    <n v="0.25"/>
    <n v="0.1"/>
    <n v="0.1"/>
    <n v="0"/>
    <n v="0"/>
    <n v="0"/>
    <n v="0"/>
    <n v="0.03"/>
    <n v="0.05"/>
    <n v="0"/>
    <n v="0.30000000000000004"/>
    <n v="0"/>
    <n v="1.6400000000000003"/>
    <s v="2. Normal"/>
    <s v="LBZ"/>
    <x v="1"/>
    <s v="SIN"/>
    <n v="4610817"/>
    <n v="0"/>
  </r>
  <r>
    <n v="20606808"/>
    <s v="TORRES  SANDRA MILENA"/>
    <s v="1. SI"/>
    <s v="4. &gt;$1-$2 MM"/>
    <n v="86163"/>
    <x v="418"/>
    <n v="1376046"/>
    <n v="0"/>
    <n v="4298000"/>
    <n v="143758"/>
    <n v="0"/>
    <n v="2420000"/>
    <n v="2921717"/>
    <n v="1000000"/>
    <n v="142319.97628800155"/>
    <n v="6398000"/>
    <n v="0"/>
    <n v="76130"/>
    <s v="6- pignoración"/>
    <s v="LBZ"/>
    <x v="0"/>
    <n v="4"/>
    <n v="0"/>
    <n v="0"/>
    <n v="5.1671232876712327"/>
    <n v="41.065753424657537"/>
    <n v="2"/>
    <n v="2"/>
    <n v="2"/>
    <n v="2"/>
    <n v="2"/>
    <s v="A"/>
    <n v="0.19071865085866768"/>
    <n v="7.1305086666666666"/>
    <n v="2.0052533333333336"/>
    <n v="0.91736399999999996"/>
    <n v="0"/>
    <n v="0"/>
    <n v="0"/>
    <n v="0.32"/>
    <n v="0.04"/>
    <n v="0.08"/>
    <n v="0.24"/>
    <n v="0.04"/>
    <n v="0.01"/>
    <n v="0.03"/>
    <n v="0.15000000000000002"/>
    <n v="0.25"/>
    <n v="0.25"/>
    <n v="0"/>
    <n v="0"/>
    <n v="0"/>
    <n v="0"/>
    <n v="0.03"/>
    <n v="0"/>
    <n v="0"/>
    <n v="0"/>
    <n v="0"/>
    <n v="1.4400000000000002"/>
    <s v="2. Normal"/>
    <s v="LBZ"/>
    <x v="1"/>
    <s v="A"/>
    <n v="0"/>
    <n v="0"/>
  </r>
  <r>
    <n v="2064880808"/>
    <s v="VILLALBA PONTON ANTONIO"/>
    <s v="1. SI"/>
    <s v="6. &gt;$5-$10 MM"/>
    <n v="673200"/>
    <x v="419"/>
    <n v="7924925"/>
    <n v="2961968"/>
    <n v="10259000"/>
    <n v="324134"/>
    <n v="0"/>
    <n v="4962957"/>
    <n v="2334260"/>
    <n v="1000000"/>
    <n v="240017.59052009013"/>
    <n v="10790000"/>
    <n v="0"/>
    <n v="20001"/>
    <s v="6- pignoración"/>
    <s v="LBZ"/>
    <x v="0"/>
    <n v="4"/>
    <n v="0"/>
    <n v="0"/>
    <n v="6.2136986301369861"/>
    <n v="34.769863013698632"/>
    <n v="1"/>
    <n v="2"/>
    <n v="2"/>
    <n v="2"/>
    <n v="1"/>
    <s v="A"/>
    <n v="0.3761010603467268"/>
    <n v="14.03279"/>
    <n v="2.0049733333333335"/>
    <n v="5.2832833333333333"/>
    <n v="1.9746453333333334"/>
    <n v="0"/>
    <n v="0"/>
    <n v="0.32"/>
    <n v="0.04"/>
    <n v="0.16"/>
    <n v="0.24"/>
    <n v="0.04"/>
    <n v="0.03"/>
    <n v="0.04"/>
    <n v="0.15000000000000002"/>
    <n v="0"/>
    <n v="0.2"/>
    <n v="0"/>
    <n v="0"/>
    <n v="0"/>
    <n v="0"/>
    <n v="0.02"/>
    <n v="0.05"/>
    <n v="0"/>
    <n v="0"/>
    <n v="0"/>
    <n v="1.29"/>
    <s v="2. Normal"/>
    <s v="LBZ"/>
    <x v="1"/>
    <s v="A"/>
    <n v="2961968"/>
    <n v="0"/>
  </r>
  <r>
    <n v="88602648"/>
    <s v="SOLANO QUINTANA RAIMUNDO"/>
    <s v="1. SI"/>
    <s v="6. &gt;$5-$10 MM"/>
    <m/>
    <x v="420"/>
    <n v="6482843"/>
    <n v="0"/>
    <n v="9480000"/>
    <n v="303032"/>
    <n v="0"/>
    <n v="7763860"/>
    <n v="2996820"/>
    <n v="1000000"/>
    <n v="232193.47928561669"/>
    <n v="5957000"/>
    <n v="0"/>
    <n v="13838"/>
    <s v="6- pignoración"/>
    <s v="LBZ"/>
    <x v="0"/>
    <n v="4"/>
    <n v="0"/>
    <n v="0"/>
    <n v="5.838356164383562"/>
    <n v="55.756164383561647"/>
    <n v="1"/>
    <n v="2"/>
    <n v="2"/>
    <n v="2"/>
    <n v="3"/>
    <s v="A"/>
    <n v="0.35681698619041113"/>
    <n v="10.291108666666666"/>
    <n v="1.9978800000000001"/>
    <n v="4.321895333333333"/>
    <n v="0"/>
    <n v="0"/>
    <n v="0"/>
    <n v="0.32"/>
    <n v="0.04"/>
    <n v="0.16"/>
    <n v="0.32"/>
    <n v="0.04"/>
    <n v="0.02"/>
    <n v="0.01"/>
    <n v="0.15000000000000002"/>
    <n v="0.05"/>
    <n v="0.25"/>
    <n v="0"/>
    <n v="0"/>
    <n v="0"/>
    <n v="0"/>
    <n v="0.03"/>
    <n v="0.05"/>
    <n v="0"/>
    <n v="0"/>
    <n v="0"/>
    <n v="1.4400000000000002"/>
    <s v="2. Normal"/>
    <s v="LBZ"/>
    <x v="1"/>
    <s v="A"/>
    <n v="0"/>
    <n v="0"/>
  </r>
  <r>
    <n v="2048482208"/>
    <s v="SALAS CAMPO JULIETH MARIA"/>
    <s v="1. SI"/>
    <s v="6. &gt;$5-$10 MM"/>
    <n v="106366"/>
    <x v="421"/>
    <n v="5388655"/>
    <n v="900257"/>
    <n v="8327000"/>
    <n v="225181"/>
    <n v="0"/>
    <n v="4488398"/>
    <n v="2889673"/>
    <n v="1000000"/>
    <n v="78990.033729086193"/>
    <n v="3551000"/>
    <n v="0"/>
    <n v="13001"/>
    <s v="6- pignoración"/>
    <s v="LBZ"/>
    <x v="0"/>
    <n v="4"/>
    <n v="0"/>
    <n v="0"/>
    <n v="5.2931506849315069"/>
    <n v="27.589041095890412"/>
    <n v="2"/>
    <n v="2"/>
    <n v="2"/>
    <n v="2"/>
    <n v="1"/>
    <s v="A"/>
    <n v="0.2027806891527241"/>
    <n v="7.8862186666666663"/>
    <n v="1.9973593333333333"/>
    <n v="3.5924366666666665"/>
    <n v="0.60017133333333328"/>
    <n v="0"/>
    <n v="0"/>
    <n v="0.32"/>
    <n v="0.04"/>
    <n v="0.08"/>
    <n v="0.32"/>
    <n v="0.04"/>
    <n v="0.03"/>
    <n v="0.04"/>
    <n v="0.15000000000000002"/>
    <n v="0.1"/>
    <n v="0.25"/>
    <n v="0"/>
    <n v="0"/>
    <n v="0"/>
    <n v="0"/>
    <n v="0.03"/>
    <n v="0"/>
    <n v="0"/>
    <n v="0"/>
    <n v="0"/>
    <n v="1.4000000000000001"/>
    <s v="2. Normal"/>
    <s v="LBZ"/>
    <x v="1"/>
    <s v="A"/>
    <n v="900257"/>
    <n v="0"/>
  </r>
  <r>
    <n v="44264086"/>
    <s v="ORTIZ VILLA NATALIA FERNAND"/>
    <s v="3. Sin Externa"/>
    <s v="7. &gt;$10 MM"/>
    <n v="878530"/>
    <x v="422"/>
    <n v="12362914"/>
    <n v="0"/>
    <e v="#N/A"/>
    <n v="444227"/>
    <n v="0"/>
    <n v="18000000"/>
    <n v="5105990"/>
    <n v="2000000"/>
    <n v="0"/>
    <n v="0"/>
    <n v="0"/>
    <n v="5088"/>
    <s v="2- prendaria"/>
    <s v="LBZ"/>
    <x v="0"/>
    <n v="4"/>
    <n v="0"/>
    <n v="0"/>
    <n v="6.6328767123287671"/>
    <n v="39.673972602739724"/>
    <n v="2"/>
    <n v="0"/>
    <n v="2"/>
    <n v="3"/>
    <n v="1"/>
    <s v="SIN"/>
    <n v="0.14807566666666666"/>
    <n v="5.8229680000000004"/>
    <n v="1.9948399999999999"/>
    <n v="4.1209713333333333"/>
    <n v="0"/>
    <n v="0"/>
    <n v="0"/>
    <n v="0.32"/>
    <n v="0.05"/>
    <n v="0.08"/>
    <n v="0.32"/>
    <n v="0.04"/>
    <n v="0.03"/>
    <n v="0.03"/>
    <n v="0.05"/>
    <n v="0.05"/>
    <n v="0.25"/>
    <n v="0"/>
    <n v="0"/>
    <n v="0"/>
    <n v="0"/>
    <n v="0.02"/>
    <n v="0"/>
    <n v="0"/>
    <n v="0.30000000000000004"/>
    <n v="0"/>
    <n v="1.5400000000000003"/>
    <s v="2. Normal"/>
    <s v="LBZ"/>
    <x v="1"/>
    <s v="SIN"/>
    <n v="0"/>
    <n v="0"/>
  </r>
  <r>
    <n v="20828824"/>
    <s v="ORTIZ MARIN LUZ ADRIANA"/>
    <s v="1. SI"/>
    <s v="6. &gt;$5-$10 MM"/>
    <n v="252364"/>
    <x v="279"/>
    <n v="7267736"/>
    <n v="1092356"/>
    <n v="10000000"/>
    <n v="247452"/>
    <n v="0"/>
    <n v="6175380"/>
    <n v="2732264"/>
    <n v="1000000"/>
    <n v="230453.7761594663"/>
    <n v="5874000"/>
    <n v="0"/>
    <n v="76001"/>
    <s v="6- pignoración"/>
    <s v="LBZ"/>
    <x v="0"/>
    <n v="4"/>
    <n v="0"/>
    <n v="0"/>
    <n v="10.268493150684931"/>
    <n v="47.756164383561647"/>
    <n v="2"/>
    <n v="2"/>
    <n v="2"/>
    <n v="2"/>
    <n v="4"/>
    <s v="A"/>
    <n v="0.31860385077297754"/>
    <n v="10.582666666666666"/>
    <n v="1.989752"/>
    <n v="4.8451573333333338"/>
    <n v="0.72823733333333329"/>
    <n v="0"/>
    <n v="0"/>
    <n v="0.32"/>
    <n v="0.04"/>
    <n v="0.16"/>
    <n v="0.32"/>
    <n v="0.04"/>
    <n v="0.05"/>
    <n v="0.02"/>
    <n v="0.15000000000000002"/>
    <n v="0.05"/>
    <n v="0.25"/>
    <n v="0"/>
    <n v="0"/>
    <n v="0"/>
    <n v="0"/>
    <n v="0"/>
    <n v="0"/>
    <n v="0"/>
    <n v="0"/>
    <n v="0"/>
    <n v="1.4000000000000001"/>
    <s v="2. Normal"/>
    <s v="LBZ"/>
    <x v="1"/>
    <s v="A"/>
    <n v="1092356"/>
    <n v="0"/>
  </r>
  <r>
    <n v="44604406"/>
    <s v="CANO ZAPATA ALBA LUZ"/>
    <s v="1. SI"/>
    <s v="6. &gt;$5-$10 MM"/>
    <n v="1870216"/>
    <x v="423"/>
    <n v="8317294"/>
    <n v="5977088"/>
    <n v="3521000"/>
    <n v="387024"/>
    <n v="0"/>
    <n v="2340206"/>
    <n v="1100753"/>
    <n v="1000000"/>
    <n v="49249.207174372525"/>
    <n v="2214000"/>
    <n v="0"/>
    <n v="5001"/>
    <s v="6- pignoración"/>
    <s v="LBZ"/>
    <x v="0"/>
    <n v="4"/>
    <n v="0"/>
    <n v="0"/>
    <n v="3.6410958904109587"/>
    <n v="47.065753424657537"/>
    <n v="2"/>
    <n v="2"/>
    <n v="1"/>
    <n v="2"/>
    <n v="2"/>
    <s v="A"/>
    <n v="0.29084880478291503"/>
    <n v="7.7546980000000003"/>
    <n v="1.9806459999999999"/>
    <n v="5.5448626666666669"/>
    <n v="3.9847253333333335"/>
    <n v="0"/>
    <n v="0"/>
    <n v="0.32"/>
    <n v="0.04"/>
    <n v="0.08"/>
    <n v="0.32"/>
    <n v="0.05"/>
    <n v="0.01"/>
    <n v="0.02"/>
    <n v="0.15000000000000002"/>
    <n v="0"/>
    <n v="0.1"/>
    <n v="0"/>
    <n v="0"/>
    <n v="0"/>
    <n v="0"/>
    <n v="0.04"/>
    <n v="0"/>
    <n v="0"/>
    <n v="0"/>
    <n v="0"/>
    <n v="1.1300000000000001"/>
    <s v="2. Normal"/>
    <s v="LBZ"/>
    <x v="1"/>
    <s v="A"/>
    <n v="5977088"/>
    <n v="0"/>
  </r>
  <r>
    <n v="6222444"/>
    <s v="MAFLA SALAMANCA OSCAR EDUARDO"/>
    <s v="1. SI"/>
    <s v="5. &gt;$2-$5 MM"/>
    <m/>
    <x v="424"/>
    <n v="4318921"/>
    <n v="4318921"/>
    <n v="10250000"/>
    <n v="200786"/>
    <n v="0"/>
    <n v="0"/>
    <n v="5931079"/>
    <n v="2000000"/>
    <n v="38448.195545842187"/>
    <n v="980000"/>
    <n v="0"/>
    <n v="76130"/>
    <s v="9- Otras garantías (no admisible)"/>
    <s v="LBZ"/>
    <x v="0"/>
    <n v="4"/>
    <n v="0"/>
    <n v="0"/>
    <n v="9.9671232876712335"/>
    <n v="40.178082191780824"/>
    <n v="1"/>
    <n v="2"/>
    <n v="2"/>
    <n v="3"/>
    <n v="5"/>
    <s v="A"/>
    <n v="7.9744731848614053E-2"/>
    <n v="3.7433333333333332"/>
    <n v="1.9770263333333333"/>
    <n v="1.4396403333333334"/>
    <n v="1.4396403333333334"/>
    <n v="0"/>
    <n v="0"/>
    <n v="0.32"/>
    <n v="0.04"/>
    <n v="0"/>
    <n v="0.32"/>
    <n v="0.04"/>
    <n v="0.04"/>
    <n v="0.03"/>
    <n v="0.25"/>
    <n v="0.2"/>
    <n v="0.2"/>
    <n v="0"/>
    <n v="0"/>
    <n v="0"/>
    <n v="0"/>
    <n v="0.01"/>
    <n v="0.05"/>
    <n v="0"/>
    <n v="0"/>
    <n v="0"/>
    <n v="1.5"/>
    <s v="2. Normal"/>
    <s v="LBZ"/>
    <x v="1"/>
    <s v="A"/>
    <n v="4318921"/>
    <n v="0"/>
  </r>
  <r>
    <n v="80084022"/>
    <s v="BLANDON MURILLO JUAN CARLOS"/>
    <s v="1. SI"/>
    <s v="5. &gt;$2-$5 MM"/>
    <n v="2531"/>
    <x v="425"/>
    <n v="3862604"/>
    <n v="0"/>
    <n v="256000"/>
    <n v="151709"/>
    <n v="0"/>
    <n v="5170000"/>
    <n v="2957509"/>
    <n v="1000000"/>
    <n v="362468.4491818971"/>
    <n v="35737000"/>
    <n v="0"/>
    <n v="76130"/>
    <s v="6- pignoración"/>
    <s v="LBZ"/>
    <x v="0"/>
    <n v="4"/>
    <n v="0"/>
    <n v="0"/>
    <n v="5.3041095890410963"/>
    <n v="42.701369863013696"/>
    <n v="1"/>
    <n v="2"/>
    <n v="2"/>
    <n v="2"/>
    <n v="3"/>
    <s v="A"/>
    <n v="0.34278496612126474"/>
    <n v="28.371408666666667"/>
    <n v="1.97336"/>
    <n v="2.5750693333333334"/>
    <n v="0"/>
    <n v="0"/>
    <n v="0"/>
    <n v="0.32"/>
    <n v="0.04"/>
    <n v="0.4"/>
    <n v="0.32"/>
    <n v="0.04"/>
    <n v="0.02"/>
    <n v="0.03"/>
    <n v="0.15000000000000002"/>
    <n v="0.15000000000000002"/>
    <n v="0.25"/>
    <n v="0"/>
    <n v="0"/>
    <n v="0"/>
    <n v="0"/>
    <n v="0.03"/>
    <n v="0.05"/>
    <n v="0"/>
    <n v="0"/>
    <n v="0"/>
    <n v="1.8000000000000003"/>
    <s v="2. Normal"/>
    <s v="LBZ"/>
    <x v="1"/>
    <s v="A"/>
    <n v="0"/>
    <n v="0"/>
  </r>
  <r>
    <n v="2028044020"/>
    <s v="ZARANTE JUNCO ORLEYS LEONEL"/>
    <s v="3. Sin Externa"/>
    <s v="5. &gt;$2-$5 MM"/>
    <n v="1629817"/>
    <x v="426"/>
    <n v="3443143"/>
    <n v="0"/>
    <e v="#N/A"/>
    <n v="195487"/>
    <n v="0"/>
    <n v="3444158"/>
    <n v="1328000"/>
    <n v="1000000"/>
    <n v="0"/>
    <n v="0"/>
    <n v="0"/>
    <n v="76130"/>
    <s v="6- pignoración"/>
    <s v="LBZ"/>
    <x v="0"/>
    <n v="4"/>
    <n v="0"/>
    <n v="0"/>
    <n v="4.4301369863013695"/>
    <n v="35.263013698630139"/>
    <n v="1"/>
    <n v="0"/>
    <n v="1"/>
    <n v="2"/>
    <n v="3"/>
    <s v="SIN"/>
    <n v="0.13032466666666667"/>
    <n v="3.1807620000000001"/>
    <n v="1.971878"/>
    <n v="2.2954286666666666"/>
    <n v="0"/>
    <n v="0"/>
    <n v="0"/>
    <n v="0.32"/>
    <n v="0.05"/>
    <n v="0"/>
    <n v="0.32"/>
    <n v="0.05"/>
    <n v="0.02"/>
    <n v="0.03"/>
    <n v="0.15000000000000002"/>
    <n v="0.15000000000000002"/>
    <n v="0.25"/>
    <n v="0"/>
    <n v="0"/>
    <n v="0"/>
    <n v="0"/>
    <n v="0.03"/>
    <n v="0.05"/>
    <n v="0"/>
    <n v="0.30000000000000004"/>
    <n v="0"/>
    <n v="1.7200000000000002"/>
    <s v="2. Normal"/>
    <s v="LBZ"/>
    <x v="1"/>
    <s v="SIN"/>
    <n v="0"/>
    <n v="0"/>
  </r>
  <r>
    <n v="2224624446"/>
    <s v="ALARCON GUERRERO LEYDI JOANA"/>
    <s v="3. Sin Externa"/>
    <s v="5. &gt;$2-$5 MM"/>
    <m/>
    <x v="427"/>
    <n v="3422911"/>
    <n v="722911"/>
    <e v="#N/A"/>
    <n v="234901"/>
    <n v="0"/>
    <n v="2700000"/>
    <n v="2942385"/>
    <n v="1000000"/>
    <n v="0"/>
    <n v="0"/>
    <n v="0"/>
    <n v="76130"/>
    <s v="6- pignoración"/>
    <s v="LBZ"/>
    <x v="0"/>
    <n v="4"/>
    <n v="0"/>
    <n v="0"/>
    <n v="5.5013698630136982"/>
    <n v="30.476712328767125"/>
    <n v="1"/>
    <n v="2"/>
    <n v="1"/>
    <n v="2"/>
    <n v="3"/>
    <s v="SIN"/>
    <n v="0.15660066666666667"/>
    <n v="4.2435306666666666"/>
    <n v="1.9615899999999999"/>
    <n v="2.2819406666666668"/>
    <n v="0.48194066666666668"/>
    <n v="0"/>
    <n v="0"/>
    <n v="0.32"/>
    <n v="0.04"/>
    <n v="0"/>
    <n v="0.32"/>
    <n v="0.05"/>
    <n v="0.02"/>
    <n v="0.04"/>
    <n v="0.15000000000000002"/>
    <n v="0.15000000000000002"/>
    <n v="0.25"/>
    <n v="0"/>
    <n v="0"/>
    <n v="0"/>
    <n v="0"/>
    <n v="0.03"/>
    <n v="0.05"/>
    <n v="0"/>
    <n v="0.30000000000000004"/>
    <n v="0"/>
    <n v="1.7200000000000002"/>
    <s v="2. Normal"/>
    <s v="LBZ"/>
    <x v="1"/>
    <s v="SIN"/>
    <n v="722911"/>
    <n v="0"/>
  </r>
  <r>
    <n v="2226268828"/>
    <s v="GARCIA ESCOBAR CARLOS ALBERTO"/>
    <s v="1. SI"/>
    <s v="5. &gt;$2-$5 MM"/>
    <n v="2014199"/>
    <x v="428"/>
    <n v="4338360"/>
    <n v="878360"/>
    <n v="5264000"/>
    <n v="312012"/>
    <n v="0"/>
    <n v="3460000"/>
    <n v="925671"/>
    <n v="1000000"/>
    <n v="35113.403075029339"/>
    <n v="895000"/>
    <n v="0"/>
    <n v="76890"/>
    <s v="6- pignoración"/>
    <s v="LBZ"/>
    <x v="0"/>
    <n v="4"/>
    <n v="0"/>
    <n v="0"/>
    <n v="2.9753424657534246"/>
    <n v="31.123287671232877"/>
    <n v="1"/>
    <n v="2"/>
    <n v="2"/>
    <n v="2"/>
    <n v="1"/>
    <s v="A"/>
    <n v="0.23141693538335287"/>
    <n v="4.1060206666666668"/>
    <n v="1.9599133333333334"/>
    <n v="2.8922400000000001"/>
    <n v="0.58557333333333328"/>
    <n v="0"/>
    <n v="0"/>
    <n v="0.32"/>
    <n v="0.04"/>
    <n v="0"/>
    <n v="0.32"/>
    <n v="0.04"/>
    <n v="0.03"/>
    <n v="0.04"/>
    <n v="0.15000000000000002"/>
    <n v="0.15000000000000002"/>
    <n v="0.25"/>
    <n v="0"/>
    <n v="0"/>
    <n v="0"/>
    <n v="0"/>
    <n v="0.04"/>
    <n v="0.05"/>
    <n v="0"/>
    <n v="0"/>
    <n v="0"/>
    <n v="1.4300000000000002"/>
    <s v="2. Normal"/>
    <s v="LBZ"/>
    <x v="1"/>
    <s v="A"/>
    <n v="878360"/>
    <n v="0"/>
  </r>
  <r>
    <n v="84660680"/>
    <s v="ROBLEDO LOPEZ LUIS JAVIER"/>
    <s v="3. Sin Externa"/>
    <s v="5. &gt;$2-$5 MM"/>
    <m/>
    <x v="429"/>
    <n v="2842001"/>
    <n v="2842001"/>
    <e v="#N/A"/>
    <n v="201262"/>
    <n v="0"/>
    <n v="0"/>
    <n v="2939170"/>
    <n v="1000000"/>
    <n v="0"/>
    <n v="0"/>
    <n v="0"/>
    <n v="68276"/>
    <s v="9- Otras garantías (no admisible)"/>
    <s v="LBZ"/>
    <x v="0"/>
    <n v="4"/>
    <n v="0"/>
    <n v="0"/>
    <n v="8.3424657534246567"/>
    <n v="49.747945205479454"/>
    <n v="1"/>
    <n v="1"/>
    <n v="1"/>
    <n v="2"/>
    <n v="2"/>
    <s v="SIN"/>
    <n v="0.13417466666666666"/>
    <n v="3.854114"/>
    <n v="1.9594466666666666"/>
    <n v="1.8946673333333333"/>
    <n v="1.8946673333333333"/>
    <n v="0"/>
    <n v="0"/>
    <n v="0.32"/>
    <n v="0.05"/>
    <n v="0"/>
    <n v="0.32"/>
    <n v="0.05"/>
    <n v="0.01"/>
    <n v="0.02"/>
    <n v="0.25"/>
    <n v="0.2"/>
    <n v="0.2"/>
    <n v="0"/>
    <n v="0"/>
    <n v="0"/>
    <n v="0"/>
    <n v="0.01"/>
    <n v="0.05"/>
    <n v="0"/>
    <n v="0.30000000000000004"/>
    <n v="0"/>
    <n v="1.78"/>
    <s v="2. Normal"/>
    <s v="LBZ"/>
    <x v="1"/>
    <s v="SIN"/>
    <n v="2842001"/>
    <n v="0"/>
  </r>
  <r>
    <n v="84660022"/>
    <s v="ELGUEDO MARTINEZ ODERS"/>
    <s v="1. SI"/>
    <s v="4. &gt;$1-$2 MM"/>
    <m/>
    <x v="430"/>
    <n v="1421374"/>
    <n v="1421374"/>
    <n v="4348000"/>
    <n v="231386"/>
    <n v="0"/>
    <n v="0"/>
    <n v="2926820"/>
    <n v="1000000"/>
    <n v="36614.360889348318"/>
    <n v="1646000"/>
    <n v="0"/>
    <n v="13052"/>
    <s v="9- Otras garantías (no admisible)"/>
    <s v="LBZ"/>
    <x v="0"/>
    <n v="4"/>
    <n v="0"/>
    <n v="0"/>
    <n v="5.484931506849315"/>
    <n v="44.723287671232875"/>
    <n v="1"/>
    <n v="2"/>
    <n v="1"/>
    <n v="2"/>
    <n v="2"/>
    <s v="B"/>
    <n v="0.17866690725956555"/>
    <n v="3.9961293333333332"/>
    <n v="1.9512133333333332"/>
    <n v="0.94758266666666668"/>
    <n v="0.94758266666666668"/>
    <n v="0"/>
    <n v="0"/>
    <n v="0.32"/>
    <n v="0.04"/>
    <n v="0"/>
    <n v="0.32"/>
    <n v="0.05"/>
    <n v="0.01"/>
    <n v="0.03"/>
    <n v="0.25"/>
    <n v="0.25"/>
    <n v="0.25"/>
    <n v="0"/>
    <n v="0"/>
    <n v="0"/>
    <n v="0"/>
    <n v="0.03"/>
    <n v="0.05"/>
    <n v="0"/>
    <n v="0.1"/>
    <n v="0"/>
    <n v="1.7000000000000002"/>
    <s v="2. Normal"/>
    <s v="LBZ"/>
    <x v="1"/>
    <s v="B"/>
    <n v="1421374"/>
    <n v="0"/>
  </r>
  <r>
    <n v="84462004"/>
    <s v="CERVANTES BALLESTAS JUAN PABLO"/>
    <s v="3. Sin Externa"/>
    <s v="5. &gt;$2-$5 MM"/>
    <m/>
    <x v="431"/>
    <n v="4358486"/>
    <n v="3158486"/>
    <e v="#N/A"/>
    <n v="197961"/>
    <n v="0"/>
    <n v="1200000"/>
    <n v="2919170"/>
    <n v="1000000"/>
    <n v="0"/>
    <n v="0"/>
    <n v="0"/>
    <n v="13838"/>
    <s v="6- pignoración"/>
    <s v="LBZ"/>
    <x v="0"/>
    <n v="4"/>
    <n v="0"/>
    <n v="0"/>
    <n v="8.3424657534246567"/>
    <n v="39.898630136986299"/>
    <n v="1"/>
    <n v="2"/>
    <n v="1"/>
    <n v="2"/>
    <n v="3"/>
    <s v="SIN"/>
    <n v="0.13197400000000001"/>
    <n v="4.8517706666666669"/>
    <n v="1.9461133333333334"/>
    <n v="2.9056573333333335"/>
    <n v="2.1056573333333333"/>
    <n v="0"/>
    <n v="0"/>
    <n v="0.32"/>
    <n v="0.04"/>
    <n v="0"/>
    <n v="0.32"/>
    <n v="0.05"/>
    <n v="0.02"/>
    <n v="0.03"/>
    <n v="0.15000000000000002"/>
    <n v="0.15000000000000002"/>
    <n v="0.15000000000000002"/>
    <n v="0"/>
    <n v="0"/>
    <n v="0"/>
    <n v="0"/>
    <n v="0.01"/>
    <n v="0.05"/>
    <n v="0"/>
    <n v="0.30000000000000004"/>
    <n v="0"/>
    <n v="1.59"/>
    <s v="2. Normal"/>
    <s v="LBZ"/>
    <x v="1"/>
    <s v="SIN"/>
    <n v="3158486"/>
    <n v="0"/>
  </r>
  <r>
    <n v="84462002"/>
    <s v="CERVANTES BALLESTAS JOSE DEL CARMEN"/>
    <s v="3. Sin Externa"/>
    <s v="5. &gt;$2-$5 MM"/>
    <m/>
    <x v="432"/>
    <n v="4221817"/>
    <n v="3021817"/>
    <e v="#N/A"/>
    <n v="168406"/>
    <n v="0"/>
    <n v="1200000"/>
    <n v="2919170"/>
    <n v="1000000"/>
    <n v="0"/>
    <n v="0"/>
    <n v="0"/>
    <n v="13052"/>
    <s v="6- pignoración"/>
    <s v="LBZ"/>
    <x v="0"/>
    <n v="4"/>
    <n v="0"/>
    <n v="0"/>
    <n v="8.3424657534246567"/>
    <n v="41.484931506849314"/>
    <n v="1"/>
    <n v="1"/>
    <n v="1"/>
    <n v="2"/>
    <n v="3"/>
    <s v="SIN"/>
    <n v="0.11227066666666667"/>
    <n v="4.7606580000000003"/>
    <n v="1.9461133333333334"/>
    <n v="2.8145446666666665"/>
    <n v="2.0145446666666667"/>
    <n v="0"/>
    <n v="0"/>
    <n v="0.32"/>
    <n v="0.05"/>
    <n v="0"/>
    <n v="0.32"/>
    <n v="0.05"/>
    <n v="0.02"/>
    <n v="0.03"/>
    <n v="0.15000000000000002"/>
    <n v="0.15000000000000002"/>
    <n v="0.15000000000000002"/>
    <n v="0"/>
    <n v="0"/>
    <n v="0"/>
    <n v="0"/>
    <n v="0.01"/>
    <n v="0.05"/>
    <n v="0"/>
    <n v="0.30000000000000004"/>
    <n v="0"/>
    <n v="1.6000000000000003"/>
    <s v="2. Normal"/>
    <s v="LBZ"/>
    <x v="1"/>
    <s v="SIN"/>
    <n v="3021817"/>
    <n v="0"/>
  </r>
  <r>
    <n v="4480040"/>
    <s v="IMBACUAN PISTALA JAIRO ALBERTO"/>
    <s v="3. Sin Externa"/>
    <s v="4. &gt;$1-$2 MM"/>
    <n v="139933"/>
    <x v="433"/>
    <n v="1845088"/>
    <n v="0"/>
    <e v="#N/A"/>
    <n v="220430"/>
    <n v="0"/>
    <n v="4218252"/>
    <n v="2777641"/>
    <n v="1000000"/>
    <n v="0"/>
    <n v="0"/>
    <n v="0"/>
    <n v="76130"/>
    <s v="6- pignoración"/>
    <s v="LBZ"/>
    <x v="0"/>
    <n v="4"/>
    <n v="0"/>
    <n v="0"/>
    <n v="4.904109589041096"/>
    <n v="41.246575342465754"/>
    <n v="1"/>
    <n v="0"/>
    <n v="1"/>
    <n v="2"/>
    <n v="1"/>
    <s v="SIN"/>
    <n v="0.14695333333333332"/>
    <n v="3.0818193333333332"/>
    <n v="1.9450493333333334"/>
    <n v="1.2300586666666666"/>
    <n v="0"/>
    <n v="0"/>
    <n v="0"/>
    <n v="0.32"/>
    <n v="0.05"/>
    <n v="0"/>
    <n v="0.32"/>
    <n v="0.05"/>
    <n v="0.03"/>
    <n v="0.03"/>
    <n v="0.15000000000000002"/>
    <n v="0.2"/>
    <n v="0.25"/>
    <n v="0"/>
    <n v="0"/>
    <n v="0"/>
    <n v="0"/>
    <n v="0.03"/>
    <n v="0.05"/>
    <n v="0"/>
    <n v="0.30000000000000004"/>
    <n v="0"/>
    <n v="1.7800000000000002"/>
    <s v="2. Normal"/>
    <s v="LBZ"/>
    <x v="1"/>
    <s v="SIN"/>
    <n v="0"/>
    <n v="0"/>
  </r>
  <r>
    <n v="2244266268"/>
    <s v="QUINTANA HERNANDEZ DANIELA"/>
    <s v="1. SI"/>
    <s v="6. &gt;$5-$10 MM"/>
    <n v="3669167"/>
    <x v="434"/>
    <n v="5450603"/>
    <n v="3522136"/>
    <n v="7583000"/>
    <n v="343107"/>
    <n v="0"/>
    <n v="1928467"/>
    <n v="2132587"/>
    <n v="2000000"/>
    <n v="461310.08786132897"/>
    <n v="19724000"/>
    <n v="0"/>
    <n v="76001"/>
    <s v="6- pignoración"/>
    <s v="LBZ"/>
    <x v="0"/>
    <n v="4"/>
    <n v="0"/>
    <n v="0"/>
    <n v="3.4876712328767123"/>
    <n v="29.934246575342467"/>
    <n v="2"/>
    <n v="0"/>
    <n v="1"/>
    <n v="3"/>
    <n v="3"/>
    <s v="A"/>
    <n v="0.26813902928710964"/>
    <n v="9.1023966666666674"/>
    <n v="1.933918"/>
    <n v="1.8168676666666668"/>
    <n v="1.1740453333333334"/>
    <n v="0"/>
    <n v="0"/>
    <n v="0.32"/>
    <n v="0.05"/>
    <n v="0.08"/>
    <n v="0.32"/>
    <n v="0.05"/>
    <n v="0.02"/>
    <n v="0.04"/>
    <n v="0.15000000000000002"/>
    <n v="0.2"/>
    <n v="0.2"/>
    <n v="0"/>
    <n v="0"/>
    <n v="0"/>
    <n v="0"/>
    <n v="0.04"/>
    <n v="0"/>
    <n v="0"/>
    <n v="0"/>
    <n v="0"/>
    <n v="1.4700000000000002"/>
    <s v="2. Normal"/>
    <s v="LBZ"/>
    <x v="1"/>
    <s v="A"/>
    <n v="3522136"/>
    <n v="0"/>
  </r>
  <r>
    <n v="2224620640"/>
    <s v="VALENCIA MOSQUERA ANYI PAOLA"/>
    <s v="3. Sin Externa"/>
    <s v="3. Hasta $1 MM"/>
    <n v="1045770"/>
    <x v="237"/>
    <n v="827797"/>
    <n v="827797"/>
    <e v="#N/A"/>
    <n v="142213"/>
    <n v="0"/>
    <n v="0"/>
    <n v="1848993"/>
    <n v="1000000"/>
    <n v="0"/>
    <n v="0"/>
    <n v="0"/>
    <n v="76130"/>
    <s v="9- Otras garantías (no admisible)"/>
    <s v="LBZ"/>
    <x v="0"/>
    <n v="4"/>
    <n v="0"/>
    <n v="0"/>
    <n v="1.8356164383561644"/>
    <n v="28.564383561643837"/>
    <n v="2"/>
    <n v="2"/>
    <n v="1"/>
    <n v="2"/>
    <n v="1"/>
    <s v="SIN"/>
    <n v="9.4808666666666666E-2"/>
    <n v="1.7845266666666666"/>
    <n v="1.9298420000000001"/>
    <n v="0.55186466666666667"/>
    <n v="0.55186466666666667"/>
    <n v="0"/>
    <n v="0"/>
    <n v="0.32"/>
    <n v="0.04"/>
    <n v="0"/>
    <n v="0.32"/>
    <n v="0.05"/>
    <n v="0.03"/>
    <n v="0.04"/>
    <n v="0.25"/>
    <n v="0.25"/>
    <n v="0.25"/>
    <n v="0"/>
    <n v="0"/>
    <n v="0"/>
    <n v="0"/>
    <n v="0.05"/>
    <n v="0"/>
    <n v="0"/>
    <n v="0.30000000000000004"/>
    <n v="0"/>
    <n v="1.9000000000000001"/>
    <s v="2. Normal"/>
    <s v="LBZ"/>
    <x v="1"/>
    <s v="SIN"/>
    <n v="827797"/>
    <n v="0"/>
  </r>
  <r>
    <n v="2206888428"/>
    <s v="VIVAS GUERRERO JHON FREDY"/>
    <s v="1. SI"/>
    <s v="6. &gt;$5-$10 MM"/>
    <n v="3526831"/>
    <x v="435"/>
    <n v="8938691"/>
    <n v="3198809"/>
    <n v="11702000"/>
    <n v="321687"/>
    <n v="0"/>
    <n v="5739882"/>
    <n v="2249777"/>
    <n v="2000000"/>
    <n v="60549.386598302626"/>
    <n v="2722000"/>
    <n v="0"/>
    <n v="11001"/>
    <s v="6- pignoración"/>
    <s v="LBZ"/>
    <x v="0"/>
    <n v="4"/>
    <n v="0"/>
    <n v="0"/>
    <n v="3.6849315068493151"/>
    <n v="28.350684931506848"/>
    <n v="1"/>
    <n v="5"/>
    <n v="2"/>
    <n v="3"/>
    <n v="1"/>
    <s v="A"/>
    <n v="0.12741212886610087"/>
    <n v="4.6368226666666663"/>
    <n v="1.9255359999999999"/>
    <n v="2.9795636666666665"/>
    <n v="1.0662696666666667"/>
    <n v="0"/>
    <n v="0"/>
    <n v="0.32"/>
    <n v="0.01"/>
    <n v="0"/>
    <n v="0.32"/>
    <n v="0.04"/>
    <n v="0.03"/>
    <n v="0.04"/>
    <n v="0.15000000000000002"/>
    <n v="0.15000000000000002"/>
    <n v="0.2"/>
    <n v="0"/>
    <n v="0"/>
    <n v="0"/>
    <n v="0"/>
    <n v="0.04"/>
    <n v="0.05"/>
    <n v="0"/>
    <n v="0"/>
    <n v="0"/>
    <n v="1.35"/>
    <s v="2. Normal"/>
    <s v="LBZ"/>
    <x v="1"/>
    <s v="A"/>
    <n v="3198809"/>
    <n v="0"/>
  </r>
  <r>
    <n v="66002442"/>
    <s v="SANCHEZ MOSQUERA ANA MILENA"/>
    <s v="3. Sin Externa"/>
    <s v="6. &gt;$5-$10 MM"/>
    <n v="1745132"/>
    <x v="436"/>
    <n v="5127952"/>
    <n v="4627952"/>
    <e v="#N/A"/>
    <n v="297433"/>
    <n v="0"/>
    <n v="500000"/>
    <n v="1136613"/>
    <n v="1000000"/>
    <n v="0"/>
    <n v="0"/>
    <n v="0"/>
    <n v="76520"/>
    <s v="6- pignoración"/>
    <s v="LBZ"/>
    <x v="0"/>
    <n v="4"/>
    <n v="0"/>
    <n v="0"/>
    <n v="3.8054794520547945"/>
    <n v="47.747945205479454"/>
    <n v="2"/>
    <n v="2"/>
    <n v="2"/>
    <n v="2"/>
    <n v="1"/>
    <s v="SIN"/>
    <n v="0.19828866666666667"/>
    <n v="4.1763766666666671"/>
    <n v="1.9211633333333333"/>
    <n v="3.4186346666666667"/>
    <n v="3.0853013333333332"/>
    <n v="0"/>
    <n v="0"/>
    <n v="0.32"/>
    <n v="0.04"/>
    <n v="0"/>
    <n v="0.32"/>
    <n v="0.04"/>
    <n v="0.03"/>
    <n v="0.02"/>
    <n v="0.15000000000000002"/>
    <n v="0.1"/>
    <n v="0.1"/>
    <n v="0"/>
    <n v="0"/>
    <n v="0"/>
    <n v="0"/>
    <n v="0.04"/>
    <n v="0"/>
    <n v="0"/>
    <n v="0.30000000000000004"/>
    <n v="0"/>
    <n v="1.4600000000000002"/>
    <s v="2. Normal"/>
    <s v="LBZ"/>
    <x v="1"/>
    <s v="SIN"/>
    <n v="4627952"/>
    <n v="0"/>
  </r>
  <r>
    <n v="28262646"/>
    <s v="DURAN ORTIZ LILIANA"/>
    <s v="3. Sin Externa"/>
    <s v="5. &gt;$2-$5 MM"/>
    <m/>
    <x v="437"/>
    <n v="3193220"/>
    <n v="0"/>
    <e v="#N/A"/>
    <n v="215638"/>
    <n v="0"/>
    <n v="4617644"/>
    <n v="2871970"/>
    <n v="1000000"/>
    <n v="0"/>
    <n v="0"/>
    <n v="0"/>
    <n v="68895"/>
    <s v="6- pignoración"/>
    <s v="LBZ"/>
    <x v="0"/>
    <n v="4"/>
    <n v="0"/>
    <n v="0"/>
    <n v="8.213698630136987"/>
    <n v="43.134246575342466"/>
    <n v="2"/>
    <n v="2"/>
    <n v="1"/>
    <n v="2"/>
    <n v="1"/>
    <s v="SIN"/>
    <n v="0.14375866666666667"/>
    <n v="4.0434599999999996"/>
    <n v="1.9146466666666666"/>
    <n v="2.1288133333333334"/>
    <n v="0"/>
    <n v="0"/>
    <n v="0"/>
    <n v="0.32"/>
    <n v="0.04"/>
    <n v="0"/>
    <n v="0.32"/>
    <n v="0.05"/>
    <n v="0.03"/>
    <n v="0.03"/>
    <n v="0.15000000000000002"/>
    <n v="0.15000000000000002"/>
    <n v="0.25"/>
    <n v="0"/>
    <n v="0"/>
    <n v="0"/>
    <n v="0"/>
    <n v="0.01"/>
    <n v="0"/>
    <n v="0"/>
    <n v="0.30000000000000004"/>
    <n v="0"/>
    <n v="1.6500000000000001"/>
    <s v="2. Normal"/>
    <s v="LBZ"/>
    <x v="1"/>
    <s v="SIN"/>
    <n v="0"/>
    <n v="0"/>
  </r>
  <r>
    <n v="64602682"/>
    <s v="CARRERO PALOMINO LUZ DARY"/>
    <s v="1. SI"/>
    <s v="6. &gt;$5-$10 MM"/>
    <n v="2870000"/>
    <x v="438"/>
    <n v="9590837"/>
    <n v="0"/>
    <n v="26824000"/>
    <n v="899728"/>
    <n v="0"/>
    <n v="17000000"/>
    <n v="17232405"/>
    <n v="7000000"/>
    <n v="492177.88252028287"/>
    <n v="20852000"/>
    <n v="0"/>
    <n v="68001"/>
    <s v="6- pignoración"/>
    <s v="LBZ"/>
    <x v="0"/>
    <n v="4"/>
    <n v="0"/>
    <n v="0"/>
    <n v="8.0465753424657542"/>
    <n v="47.454794520547942"/>
    <n v="2"/>
    <n v="5"/>
    <n v="3"/>
    <n v="7"/>
    <n v="2"/>
    <s v="A"/>
    <n v="0.1325624650019317"/>
    <n v="4.5404992380952383"/>
    <n v="1.914514761904762"/>
    <n v="0.91341304761904762"/>
    <n v="0"/>
    <n v="0"/>
    <n v="0"/>
    <n v="0.16"/>
    <n v="0.01"/>
    <n v="0"/>
    <n v="0.32"/>
    <n v="0.03"/>
    <n v="0.01"/>
    <n v="0.02"/>
    <n v="0.15000000000000002"/>
    <n v="0.25"/>
    <n v="0.25"/>
    <n v="0"/>
    <n v="0"/>
    <n v="0"/>
    <n v="0"/>
    <n v="0.01"/>
    <n v="0"/>
    <n v="0"/>
    <n v="0"/>
    <n v="0"/>
    <n v="1.2100000000000002"/>
    <s v="2. Normal"/>
    <s v="LBZ"/>
    <x v="1"/>
    <s v="A"/>
    <n v="0"/>
    <n v="0"/>
  </r>
  <r>
    <n v="2040606260"/>
    <s v="ARAGON PAJARO LAURA PAOLA"/>
    <s v="3. Sin Externa"/>
    <s v="6. &gt;$5-$10 MM"/>
    <n v="2068134"/>
    <x v="439"/>
    <n v="7960638"/>
    <n v="5688096"/>
    <e v="#N/A"/>
    <n v="226002"/>
    <n v="0"/>
    <n v="2272542"/>
    <n v="802154"/>
    <n v="1000000"/>
    <n v="0"/>
    <n v="0"/>
    <n v="0"/>
    <n v="11001"/>
    <s v="6- pignoración"/>
    <s v="LBZ"/>
    <x v="0"/>
    <n v="4"/>
    <n v="0"/>
    <n v="0"/>
    <n v="2.5671232876712327"/>
    <n v="30.421917808219177"/>
    <n v="2"/>
    <n v="2"/>
    <n v="2"/>
    <n v="2"/>
    <n v="3"/>
    <s v="SIN"/>
    <n v="0.150668"/>
    <n v="5.8418613333333331"/>
    <n v="1.9135253333333333"/>
    <n v="5.3070919999999999"/>
    <n v="3.7920639999999999"/>
    <n v="0"/>
    <n v="0"/>
    <n v="0.32"/>
    <n v="0.04"/>
    <n v="0.08"/>
    <n v="0.32"/>
    <n v="0.04"/>
    <n v="0.02"/>
    <n v="0.04"/>
    <n v="0.15000000000000002"/>
    <n v="0"/>
    <n v="0.1"/>
    <n v="0"/>
    <n v="0"/>
    <n v="0"/>
    <n v="0"/>
    <n v="0.04"/>
    <n v="0"/>
    <n v="0"/>
    <n v="0.30000000000000004"/>
    <n v="0"/>
    <n v="1.4500000000000004"/>
    <s v="2. Normal"/>
    <s v="LBZ"/>
    <x v="1"/>
    <s v="SIN"/>
    <n v="5688096"/>
    <n v="0"/>
  </r>
  <r>
    <n v="84462644"/>
    <s v="RUIZ GOMEZ ENRIQUE"/>
    <s v="3. Sin Externa"/>
    <s v="6. &gt;$5-$10 MM"/>
    <m/>
    <x v="440"/>
    <n v="5985491"/>
    <n v="2585491"/>
    <e v="#N/A"/>
    <n v="423727"/>
    <n v="0"/>
    <n v="3400000"/>
    <n v="2865419"/>
    <n v="1000000"/>
    <n v="0"/>
    <n v="0"/>
    <n v="0"/>
    <n v="13838"/>
    <s v="6- pignoración"/>
    <s v="LBZ"/>
    <x v="0"/>
    <n v="4"/>
    <n v="0"/>
    <n v="0"/>
    <n v="7.7178082191780826"/>
    <n v="43.819178082191783"/>
    <n v="1"/>
    <n v="2"/>
    <n v="1"/>
    <n v="2"/>
    <n v="2"/>
    <s v="SIN"/>
    <n v="0.28248466666666666"/>
    <n v="5.9006066666666666"/>
    <n v="1.9102793333333334"/>
    <n v="3.9903273333333331"/>
    <n v="1.7236606666666667"/>
    <n v="0"/>
    <n v="0"/>
    <n v="0.32"/>
    <n v="0.04"/>
    <n v="0.08"/>
    <n v="0.32"/>
    <n v="0.05"/>
    <n v="0.01"/>
    <n v="0.03"/>
    <n v="0.15000000000000002"/>
    <n v="0.1"/>
    <n v="0.2"/>
    <n v="0"/>
    <n v="0"/>
    <n v="0"/>
    <n v="0"/>
    <n v="0.02"/>
    <n v="0.05"/>
    <n v="0"/>
    <n v="0.30000000000000004"/>
    <n v="0"/>
    <n v="1.6700000000000002"/>
    <s v="2. Normal"/>
    <s v="LBZ"/>
    <x v="1"/>
    <s v="SIN"/>
    <n v="2585491"/>
    <n v="0"/>
  </r>
  <r>
    <n v="66068824"/>
    <s v="RIASCOS  ALEXANDRA"/>
    <s v="3. Sin Externa"/>
    <s v="4. &gt;$1-$2 MM"/>
    <n v="1000"/>
    <x v="441"/>
    <n v="1221893"/>
    <n v="0"/>
    <e v="#N/A"/>
    <n v="118777"/>
    <n v="0"/>
    <n v="2234000"/>
    <n v="2848288"/>
    <n v="1000000"/>
    <n v="0"/>
    <n v="0"/>
    <n v="0"/>
    <n v="76130"/>
    <s v="6- pignoración"/>
    <s v="LBZ"/>
    <x v="0"/>
    <n v="4"/>
    <n v="0"/>
    <n v="0"/>
    <n v="5.1369863013698627"/>
    <n v="43.101369863013701"/>
    <n v="2"/>
    <n v="0"/>
    <n v="1"/>
    <n v="2"/>
    <n v="1"/>
    <s v="SIN"/>
    <n v="7.9184666666666667E-2"/>
    <n v="2.713454"/>
    <n v="1.8995253333333333"/>
    <n v="0.81459533333333334"/>
    <n v="0"/>
    <n v="0"/>
    <n v="0"/>
    <n v="0.32"/>
    <n v="0.05"/>
    <n v="0"/>
    <n v="0.32"/>
    <n v="0.05"/>
    <n v="0.03"/>
    <n v="0.03"/>
    <n v="0.15000000000000002"/>
    <n v="0.25"/>
    <n v="0.25"/>
    <n v="0"/>
    <n v="0"/>
    <n v="0"/>
    <n v="0"/>
    <n v="0.03"/>
    <n v="0"/>
    <n v="0"/>
    <n v="0.30000000000000004"/>
    <n v="0"/>
    <n v="1.7800000000000002"/>
    <s v="2. Normal"/>
    <s v="LBZ"/>
    <x v="1"/>
    <s v="SIN"/>
    <n v="0"/>
    <n v="0"/>
  </r>
  <r>
    <n v="60664488"/>
    <s v="QUIÑONES BETANCOURT DEIDA MARIA"/>
    <s v="3. Sin Externa"/>
    <s v="5. &gt;$2-$5 MM"/>
    <n v="105707"/>
    <x v="337"/>
    <n v="2320768"/>
    <n v="0"/>
    <e v="#N/A"/>
    <n v="172510"/>
    <n v="0"/>
    <n v="5000000"/>
    <n v="2736235"/>
    <n v="1000000"/>
    <n v="0"/>
    <n v="0"/>
    <n v="0"/>
    <n v="76130"/>
    <s v="6- pignoración"/>
    <s v="LBZ"/>
    <x v="0"/>
    <n v="4"/>
    <n v="0"/>
    <n v="0"/>
    <n v="4.7534246575342465"/>
    <n v="58.221917808219175"/>
    <n v="2"/>
    <n v="2"/>
    <n v="2"/>
    <n v="2"/>
    <n v="1"/>
    <s v="SIN"/>
    <n v="0.11500666666666666"/>
    <n v="3.3713353333333331"/>
    <n v="1.894628"/>
    <n v="1.5471786666666667"/>
    <n v="0"/>
    <n v="0"/>
    <n v="0"/>
    <n v="0.32"/>
    <n v="0.04"/>
    <n v="0"/>
    <n v="0.32"/>
    <n v="0.04"/>
    <n v="0.03"/>
    <n v="0.01"/>
    <n v="0.15000000000000002"/>
    <n v="0.2"/>
    <n v="0.25"/>
    <n v="0"/>
    <n v="0"/>
    <n v="0"/>
    <n v="0"/>
    <n v="0.03"/>
    <n v="0"/>
    <n v="0"/>
    <n v="0.30000000000000004"/>
    <n v="0"/>
    <n v="1.6900000000000002"/>
    <s v="2. Normal"/>
    <s v="LBZ"/>
    <x v="1"/>
    <s v="SIN"/>
    <n v="0"/>
    <n v="0"/>
  </r>
  <r>
    <n v="2008406224"/>
    <s v="ESTEBAN BERBESI ROBINSON"/>
    <s v="1. SI"/>
    <s v="4. &gt;$1-$2 MM"/>
    <m/>
    <x v="442"/>
    <n v="1123679"/>
    <n v="0"/>
    <n v="3796000"/>
    <n v="352152"/>
    <n v="0"/>
    <n v="4000000"/>
    <n v="2841740"/>
    <n v="1000000"/>
    <n v="171258.1019105851"/>
    <n v="5866000"/>
    <n v="0"/>
    <n v="68255"/>
    <s v="6- pignoración"/>
    <s v="LBZ"/>
    <x v="0"/>
    <n v="4"/>
    <n v="0"/>
    <n v="0"/>
    <n v="3.0684931506849313"/>
    <n v="24.213698630136985"/>
    <n v="1"/>
    <n v="2"/>
    <n v="1"/>
    <n v="2"/>
    <n v="1"/>
    <s v="A"/>
    <n v="0.34894006794039006"/>
    <n v="6.5542793333333336"/>
    <n v="1.8944933333333334"/>
    <n v="0.74911933333333336"/>
    <n v="0"/>
    <n v="0"/>
    <n v="0"/>
    <n v="0.32"/>
    <n v="0.04"/>
    <n v="0.08"/>
    <n v="0.32"/>
    <n v="0.05"/>
    <n v="0.03"/>
    <n v="0.05"/>
    <n v="0.15000000000000002"/>
    <n v="0.25"/>
    <n v="0.25"/>
    <n v="0"/>
    <n v="0"/>
    <n v="0"/>
    <n v="0"/>
    <n v="0.04"/>
    <n v="0.05"/>
    <n v="0"/>
    <n v="0"/>
    <n v="0"/>
    <n v="1.6300000000000001"/>
    <s v="2. Normal"/>
    <s v="LBZ"/>
    <x v="1"/>
    <s v="A"/>
    <n v="0"/>
    <n v="0"/>
  </r>
  <r>
    <n v="2224628082"/>
    <s v="URBANO RODRIGUEZ RUBEN DARIO"/>
    <s v="1. SI"/>
    <s v="5. &gt;$2-$5 MM"/>
    <n v="37704"/>
    <x v="443"/>
    <n v="4428953"/>
    <n v="2068953"/>
    <n v="7229000"/>
    <n v="385939"/>
    <n v="0"/>
    <n v="2360000"/>
    <n v="2801079"/>
    <n v="1000000"/>
    <n v="372204.9144698442"/>
    <n v="36261000"/>
    <n v="0"/>
    <n v="76130"/>
    <s v="6- pignoración"/>
    <s v="LBZ"/>
    <x v="0"/>
    <n v="4"/>
    <n v="0"/>
    <n v="0"/>
    <n v="4.904109589041096"/>
    <n v="33.468493150684928"/>
    <n v="1"/>
    <n v="0"/>
    <n v="1"/>
    <n v="2"/>
    <n v="1"/>
    <s v="A"/>
    <n v="0.50542927631322943"/>
    <n v="28.994021333333333"/>
    <n v="1.892522"/>
    <n v="2.9526353333333333"/>
    <n v="1.379302"/>
    <n v="0"/>
    <n v="0.08"/>
    <n v="0.32"/>
    <n v="0.05"/>
    <n v="0.4"/>
    <n v="0.32"/>
    <n v="0.05"/>
    <n v="0.03"/>
    <n v="0.04"/>
    <n v="0.15000000000000002"/>
    <n v="0.15000000000000002"/>
    <n v="0.2"/>
    <n v="0"/>
    <n v="0"/>
    <n v="0"/>
    <n v="0"/>
    <n v="0.03"/>
    <n v="0.05"/>
    <n v="0"/>
    <n v="0"/>
    <n v="0"/>
    <n v="1.8700000000000003"/>
    <s v="2. Normal"/>
    <s v="LBZ"/>
    <x v="1"/>
    <s v="A"/>
    <n v="2068953"/>
    <n v="0"/>
  </r>
  <r>
    <n v="28446484"/>
    <s v="JAIMES AMOROCHO MARIELA"/>
    <s v="1. SI"/>
    <s v="5. &gt;$2-$5 MM"/>
    <m/>
    <x v="444"/>
    <n v="3034243"/>
    <n v="3034243"/>
    <n v="5848000"/>
    <n v="159273"/>
    <n v="0"/>
    <n v="0"/>
    <n v="2814157"/>
    <n v="1000000"/>
    <n v="307346.95282500901"/>
    <n v="13341000"/>
    <n v="0"/>
    <n v="68255"/>
    <s v="9- Otras garantías (no admisible)"/>
    <s v="LBZ"/>
    <x v="0"/>
    <n v="4"/>
    <n v="0"/>
    <n v="0"/>
    <n v="12.761643835616438"/>
    <n v="52.084931506849315"/>
    <n v="2"/>
    <n v="2"/>
    <n v="1"/>
    <n v="2"/>
    <n v="1"/>
    <s v="A"/>
    <n v="0.31107996855000603"/>
    <n v="12.792933333333334"/>
    <n v="1.8761046666666668"/>
    <n v="2.0228286666666668"/>
    <n v="2.0228286666666668"/>
    <n v="0"/>
    <n v="0"/>
    <n v="0.32"/>
    <n v="0.04"/>
    <n v="0.16"/>
    <n v="0.32"/>
    <n v="0.05"/>
    <n v="0.03"/>
    <n v="0.02"/>
    <n v="0.25"/>
    <n v="0.15000000000000002"/>
    <n v="0.15000000000000002"/>
    <n v="0"/>
    <n v="0"/>
    <n v="0"/>
    <n v="0"/>
    <n v="0"/>
    <n v="0"/>
    <n v="0"/>
    <n v="0"/>
    <n v="0"/>
    <n v="1.4900000000000002"/>
    <s v="2. Normal"/>
    <s v="LBZ"/>
    <x v="1"/>
    <s v="A"/>
    <n v="3034243"/>
    <n v="0"/>
  </r>
  <r>
    <n v="24688026"/>
    <s v="RAMIREZ ARIAS ALBA LUCIA"/>
    <s v="3. Sin Externa"/>
    <s v="4. &gt;$1-$2 MM"/>
    <m/>
    <x v="445"/>
    <n v="1008342"/>
    <n v="0"/>
    <e v="#N/A"/>
    <n v="206249"/>
    <n v="0"/>
    <n v="2159067"/>
    <n v="2791079"/>
    <n v="1000000"/>
    <n v="0"/>
    <n v="0"/>
    <n v="0"/>
    <n v="76130"/>
    <s v="6- pignoración"/>
    <s v="LBZ"/>
    <x v="0"/>
    <n v="4"/>
    <n v="0"/>
    <n v="0"/>
    <n v="4.8739726027397259"/>
    <n v="51.142465753424659"/>
    <n v="2"/>
    <n v="0"/>
    <n v="1"/>
    <n v="2"/>
    <n v="1"/>
    <s v="SIN"/>
    <n v="0.13749933333333333"/>
    <n v="2.5329473333333334"/>
    <n v="1.8607193333333334"/>
    <n v="0.67222800000000005"/>
    <n v="0"/>
    <n v="0"/>
    <n v="0"/>
    <n v="0.32"/>
    <n v="0.05"/>
    <n v="0"/>
    <n v="0.32"/>
    <n v="0.05"/>
    <n v="0.03"/>
    <n v="0.02"/>
    <n v="0.15000000000000002"/>
    <n v="0.25"/>
    <n v="0.25"/>
    <n v="0"/>
    <n v="0"/>
    <n v="0"/>
    <n v="0"/>
    <n v="0.03"/>
    <n v="0"/>
    <n v="0"/>
    <n v="0.30000000000000004"/>
    <n v="0"/>
    <n v="1.77"/>
    <s v="2. Normal"/>
    <s v="LBZ"/>
    <x v="1"/>
    <s v="SIN"/>
    <n v="0"/>
    <n v="0"/>
  </r>
  <r>
    <n v="4604220"/>
    <s v="ARREDONDO GOMEZ RICARDOLEON"/>
    <s v="1. SI"/>
    <s v="5. &gt;$2-$5 MM"/>
    <n v="3464942"/>
    <x v="446"/>
    <n v="4419987"/>
    <n v="919987"/>
    <n v="337000"/>
    <n v="296945"/>
    <n v="0"/>
    <n v="3500000"/>
    <n v="2112174"/>
    <n v="2000000"/>
    <n v="88038.521229459031"/>
    <n v="2244000"/>
    <n v="0"/>
    <n v="76130"/>
    <s v="6- pignoración"/>
    <s v="LBZ"/>
    <x v="0"/>
    <n v="4"/>
    <n v="0"/>
    <n v="0"/>
    <n v="3.6410958904109587"/>
    <n v="44.761643835616439"/>
    <n v="1"/>
    <n v="4"/>
    <n v="2"/>
    <n v="3"/>
    <n v="3"/>
    <s v="A"/>
    <n v="0.12832784040981968"/>
    <n v="2.9253870000000002"/>
    <n v="1.8590386666666667"/>
    <n v="1.4733290000000001"/>
    <n v="0.30666233333333331"/>
    <n v="0"/>
    <n v="0"/>
    <n v="0.32"/>
    <n v="0.02"/>
    <n v="0"/>
    <n v="0.32"/>
    <n v="0.04"/>
    <n v="0.02"/>
    <n v="0.03"/>
    <n v="0.15000000000000002"/>
    <n v="0.2"/>
    <n v="0.25"/>
    <n v="0"/>
    <n v="0"/>
    <n v="0"/>
    <n v="0"/>
    <n v="0.04"/>
    <n v="0.05"/>
    <n v="0"/>
    <n v="0"/>
    <n v="0"/>
    <n v="1.4400000000000002"/>
    <s v="2. Normal"/>
    <s v="LBZ"/>
    <x v="1"/>
    <s v="A"/>
    <n v="919987"/>
    <n v="0"/>
  </r>
  <r>
    <n v="2202620068"/>
    <s v="ANAYA BARAJAS WILMER YESID"/>
    <s v="3. Sin Externa"/>
    <s v="6. &gt;$5-$10 MM"/>
    <m/>
    <x v="447"/>
    <n v="6137355"/>
    <n v="1737355"/>
    <e v="#N/A"/>
    <n v="236217"/>
    <n v="0"/>
    <n v="4400000"/>
    <n v="2786120"/>
    <n v="1000000"/>
    <n v="0"/>
    <n v="0"/>
    <n v="0"/>
    <n v="68255"/>
    <s v="6- pignoración"/>
    <s v="LBZ"/>
    <x v="0"/>
    <n v="4"/>
    <n v="0"/>
    <n v="0"/>
    <n v="3.6575342465753424"/>
    <n v="25.186301369863013"/>
    <n v="1"/>
    <n v="2"/>
    <n v="1"/>
    <n v="2"/>
    <n v="3"/>
    <s v="SIN"/>
    <n v="0.15747800000000001"/>
    <n v="5.9489833333333335"/>
    <n v="1.8574133333333334"/>
    <n v="4.0915699999999999"/>
    <n v="1.1582366666666666"/>
    <n v="0"/>
    <n v="0"/>
    <n v="0.32"/>
    <n v="0.04"/>
    <n v="0.08"/>
    <n v="0.32"/>
    <n v="0.05"/>
    <n v="0.02"/>
    <n v="0.04"/>
    <n v="0.15000000000000002"/>
    <n v="0.05"/>
    <n v="0.2"/>
    <n v="0"/>
    <n v="0"/>
    <n v="0"/>
    <n v="0"/>
    <n v="0.04"/>
    <n v="0.05"/>
    <n v="0"/>
    <n v="0.30000000000000004"/>
    <n v="0"/>
    <n v="1.6600000000000001"/>
    <s v="2. Normal"/>
    <s v="LBZ"/>
    <x v="1"/>
    <s v="SIN"/>
    <n v="1737355"/>
    <n v="0"/>
  </r>
  <r>
    <n v="28266846"/>
    <s v="RODRIGUEZ ORTIZ LUZ MERY"/>
    <s v="1. SI"/>
    <s v="5. &gt;$2-$5 MM"/>
    <m/>
    <x v="448"/>
    <n v="2025489"/>
    <n v="2025489"/>
    <n v="51000"/>
    <n v="210122"/>
    <n v="0"/>
    <n v="0"/>
    <n v="2782990"/>
    <n v="1000000"/>
    <n v="101390.19254778228"/>
    <n v="4558000"/>
    <n v="0"/>
    <n v="68307"/>
    <s v="9- Otras garantías (no admisible)"/>
    <s v="LBZ"/>
    <x v="0"/>
    <n v="4"/>
    <n v="0"/>
    <n v="0"/>
    <n v="9.8410958904109584"/>
    <n v="47.561643835616437"/>
    <n v="2"/>
    <n v="2"/>
    <n v="3"/>
    <n v="2"/>
    <n v="2"/>
    <s v="A"/>
    <n v="0.20767479503185485"/>
    <n v="6.2443193333333333"/>
    <n v="1.8553266666666666"/>
    <n v="1.3503259999999999"/>
    <n v="1.3503259999999999"/>
    <n v="0"/>
    <n v="0"/>
    <n v="0.32"/>
    <n v="0.04"/>
    <n v="0.08"/>
    <n v="0.32"/>
    <n v="0.03"/>
    <n v="0.01"/>
    <n v="0.02"/>
    <n v="0.25"/>
    <n v="0.2"/>
    <n v="0.2"/>
    <n v="0"/>
    <n v="0"/>
    <n v="0"/>
    <n v="0"/>
    <n v="0.01"/>
    <n v="0"/>
    <n v="0"/>
    <n v="0"/>
    <n v="0"/>
    <n v="1.48"/>
    <s v="2. Normal"/>
    <s v="LBZ"/>
    <x v="1"/>
    <s v="A"/>
    <n v="2025489"/>
    <n v="0"/>
  </r>
  <r>
    <n v="20462682"/>
    <s v="RIVERA SOLER LEIDY JOHANA"/>
    <s v="3. Sin Externa"/>
    <s v="5. &gt;$2-$5 MM"/>
    <n v="4455"/>
    <x v="449"/>
    <n v="2504619"/>
    <n v="0"/>
    <e v="#N/A"/>
    <n v="148471"/>
    <n v="0"/>
    <n v="3149000"/>
    <n v="2775919"/>
    <n v="1000000"/>
    <n v="0"/>
    <n v="0"/>
    <n v="0"/>
    <n v="76130"/>
    <s v="6- pignoración"/>
    <s v="LBZ"/>
    <x v="0"/>
    <n v="4"/>
    <n v="0"/>
    <n v="0"/>
    <n v="5.6684931506849319"/>
    <n v="37.339726027397262"/>
    <n v="2"/>
    <n v="0"/>
    <n v="1"/>
    <n v="2"/>
    <n v="1"/>
    <s v="SIN"/>
    <n v="9.8980666666666661E-2"/>
    <n v="3.5203586666666666"/>
    <n v="1.8535826666666666"/>
    <n v="1.669746"/>
    <n v="0"/>
    <n v="0"/>
    <n v="0"/>
    <n v="0.32"/>
    <n v="0.05"/>
    <n v="0"/>
    <n v="0.32"/>
    <n v="0.05"/>
    <n v="0.03"/>
    <n v="0.03"/>
    <n v="0.15000000000000002"/>
    <n v="0.2"/>
    <n v="0.25"/>
    <n v="0"/>
    <n v="0"/>
    <n v="0"/>
    <n v="0"/>
    <n v="0.03"/>
    <n v="0"/>
    <n v="0"/>
    <n v="0.30000000000000004"/>
    <n v="0"/>
    <n v="1.7300000000000002"/>
    <s v="2. Normal"/>
    <s v="LBZ"/>
    <x v="1"/>
    <s v="SIN"/>
    <n v="0"/>
    <n v="0"/>
  </r>
  <r>
    <n v="2060064286"/>
    <s v="LONDONO REYES ANDERSON ARLEY"/>
    <s v="3. Sin Externa"/>
    <s v="6. &gt;$5-$10 MM"/>
    <m/>
    <x v="450"/>
    <n v="5532302"/>
    <n v="1057253"/>
    <e v="#N/A"/>
    <n v="287106"/>
    <n v="0"/>
    <n v="4475049"/>
    <n v="2774517"/>
    <n v="1000000"/>
    <n v="0"/>
    <n v="0"/>
    <n v="0"/>
    <n v="19455"/>
    <s v="6- pignoración"/>
    <s v="LBZ"/>
    <x v="0"/>
    <n v="4"/>
    <n v="0"/>
    <n v="0"/>
    <n v="4.7150684931506852"/>
    <n v="33.07123287671233"/>
    <n v="1"/>
    <n v="0"/>
    <n v="1"/>
    <n v="2"/>
    <n v="1"/>
    <s v="SIN"/>
    <n v="0.19140399999999999"/>
    <n v="5.5378793333333336"/>
    <n v="1.8496779999999999"/>
    <n v="3.6882013333333332"/>
    <n v="0.70483533333333337"/>
    <n v="0"/>
    <n v="0"/>
    <n v="0.32"/>
    <n v="0.05"/>
    <n v="0.08"/>
    <n v="0.32"/>
    <n v="0.05"/>
    <n v="0.03"/>
    <n v="0.04"/>
    <n v="0.15000000000000002"/>
    <n v="0.1"/>
    <n v="0.25"/>
    <n v="0"/>
    <n v="0"/>
    <n v="0"/>
    <n v="0"/>
    <n v="0.03"/>
    <n v="0.05"/>
    <n v="0"/>
    <n v="0.30000000000000004"/>
    <n v="0"/>
    <n v="1.7700000000000002"/>
    <s v="2. Normal"/>
    <s v="LBZ"/>
    <x v="1"/>
    <s v="SIN"/>
    <n v="1057253"/>
    <n v="0"/>
  </r>
  <r>
    <n v="2224624860"/>
    <s v="MARTINEZ BORRERO YON EDINSON"/>
    <s v="3. Sin Externa"/>
    <s v="3. Hasta $1 MM"/>
    <m/>
    <x v="451"/>
    <n v="926402"/>
    <n v="0"/>
    <e v="#N/A"/>
    <n v="143758"/>
    <n v="0"/>
    <n v="2500000"/>
    <n v="2761079"/>
    <n v="1000000"/>
    <n v="0"/>
    <n v="0"/>
    <n v="0"/>
    <n v="76130"/>
    <s v="6- pignoración"/>
    <s v="LBZ"/>
    <x v="0"/>
    <n v="4"/>
    <n v="0"/>
    <n v="0"/>
    <n v="4.7534246575342465"/>
    <n v="34.934246575342463"/>
    <n v="1"/>
    <n v="0"/>
    <n v="1"/>
    <n v="2"/>
    <n v="1"/>
    <s v="SIN"/>
    <n v="9.5838666666666669E-2"/>
    <n v="2.4583206666666668"/>
    <n v="1.8407193333333334"/>
    <n v="0.61760133333333334"/>
    <n v="0"/>
    <n v="0"/>
    <n v="0"/>
    <n v="0.32"/>
    <n v="0.05"/>
    <n v="0"/>
    <n v="0.32"/>
    <n v="0.05"/>
    <n v="0.03"/>
    <n v="0.04"/>
    <n v="0.15000000000000002"/>
    <n v="0.25"/>
    <n v="0.25"/>
    <n v="0"/>
    <n v="0"/>
    <n v="0"/>
    <n v="0"/>
    <n v="0.03"/>
    <n v="0.05"/>
    <n v="0"/>
    <n v="0.30000000000000004"/>
    <n v="0"/>
    <n v="1.84"/>
    <s v="2. Normal"/>
    <s v="LBZ"/>
    <x v="1"/>
    <s v="SIN"/>
    <n v="0"/>
    <n v="0"/>
  </r>
  <r>
    <n v="6244084"/>
    <s v="RIAÑOS ESCOBAR JHON JAIRO"/>
    <s v="3. Sin Externa"/>
    <s v="6. &gt;$5-$10 MM"/>
    <m/>
    <x v="452"/>
    <n v="6201896"/>
    <n v="5201896"/>
    <e v="#N/A"/>
    <n v="364350"/>
    <n v="0"/>
    <n v="1000000"/>
    <n v="2754681"/>
    <n v="1000000"/>
    <n v="0"/>
    <n v="0"/>
    <n v="0"/>
    <n v="13052"/>
    <s v="6- pignoración"/>
    <s v="LBZ"/>
    <x v="0"/>
    <n v="4"/>
    <n v="0"/>
    <n v="0"/>
    <n v="6.5095890410958903"/>
    <n v="55.142465753424659"/>
    <n v="1"/>
    <n v="2"/>
    <n v="2"/>
    <n v="2"/>
    <n v="4"/>
    <s v="SIN"/>
    <n v="0.2429"/>
    <n v="5.9710513333333335"/>
    <n v="1.836454"/>
    <n v="4.1345973333333337"/>
    <n v="3.4679306666666667"/>
    <n v="0"/>
    <n v="0"/>
    <n v="0.32"/>
    <n v="0.04"/>
    <n v="0.08"/>
    <n v="0.32"/>
    <n v="0.04"/>
    <n v="0.05"/>
    <n v="0.01"/>
    <n v="0.15000000000000002"/>
    <n v="0.05"/>
    <n v="0.1"/>
    <n v="0"/>
    <n v="0"/>
    <n v="0"/>
    <n v="0"/>
    <n v="0.02"/>
    <n v="0.05"/>
    <n v="0"/>
    <n v="0.30000000000000004"/>
    <n v="0"/>
    <n v="1.5300000000000005"/>
    <s v="2. Normal"/>
    <s v="LBZ"/>
    <x v="1"/>
    <s v="SIN"/>
    <n v="5201896"/>
    <n v="0"/>
  </r>
  <r>
    <n v="2062048268"/>
    <s v="BURGOS PALACIO EVELIN ESTHER"/>
    <s v="1. SI"/>
    <s v="4. &gt;$1-$2 MM"/>
    <n v="402000"/>
    <x v="453"/>
    <n v="1739821"/>
    <n v="1739821"/>
    <n v="4092000"/>
    <n v="420306"/>
    <n v="0"/>
    <n v="0"/>
    <n v="2352571"/>
    <n v="1000000"/>
    <n v="840505.85683580174"/>
    <n v="36269000"/>
    <n v="0"/>
    <n v="8758"/>
    <s v="9- Otras garantías (no admisible)"/>
    <s v="LBZ"/>
    <x v="0"/>
    <n v="4"/>
    <n v="0"/>
    <n v="0"/>
    <n v="8.5095890410958912"/>
    <n v="35.613698630136987"/>
    <n v="2"/>
    <n v="4"/>
    <n v="2"/>
    <n v="2"/>
    <n v="2"/>
    <s v="A"/>
    <n v="0.84054123789053437"/>
    <n v="26.907594666666668"/>
    <n v="1.8363806666666667"/>
    <n v="1.1598806666666666"/>
    <n v="1.1598806666666666"/>
    <n v="0"/>
    <n v="0.32"/>
    <n v="0.32"/>
    <n v="0.02"/>
    <n v="0.4"/>
    <n v="0.32"/>
    <n v="0.04"/>
    <n v="0.01"/>
    <n v="0.03"/>
    <n v="0.25"/>
    <n v="0.2"/>
    <n v="0.2"/>
    <n v="0"/>
    <n v="0"/>
    <n v="0"/>
    <n v="0"/>
    <n v="0.01"/>
    <n v="0"/>
    <n v="0"/>
    <n v="0"/>
    <n v="0"/>
    <n v="2.12"/>
    <s v="3. Medio"/>
    <s v="LBZ"/>
    <x v="1"/>
    <s v="A"/>
    <n v="1739821"/>
    <n v="0"/>
  </r>
  <r>
    <n v="66886082"/>
    <s v="CUERO HURTADO JENNY"/>
    <s v="1. SI"/>
    <s v="4. &gt;$1-$2 MM"/>
    <m/>
    <x v="454"/>
    <n v="1300161"/>
    <n v="1300161"/>
    <n v="4041000"/>
    <n v="178891"/>
    <n v="0"/>
    <n v="0"/>
    <n v="2741079"/>
    <n v="1000000"/>
    <n v="425565.97338260169"/>
    <n v="41958000"/>
    <n v="0"/>
    <n v="76130"/>
    <s v="9- Otras garantías (no admisible)"/>
    <s v="LBZ"/>
    <x v="0"/>
    <n v="4"/>
    <n v="0"/>
    <n v="0"/>
    <n v="4.6684931506849319"/>
    <n v="49.758904109589039"/>
    <n v="2"/>
    <n v="2"/>
    <n v="1"/>
    <n v="2"/>
    <n v="1"/>
    <s v="A"/>
    <n v="0.40297131558840116"/>
    <n v="30.666160000000001"/>
    <n v="1.827386"/>
    <n v="0.86677400000000004"/>
    <n v="0.86677400000000004"/>
    <n v="0"/>
    <n v="0"/>
    <n v="0.32"/>
    <n v="0.04"/>
    <n v="0.4"/>
    <n v="0.32"/>
    <n v="0.05"/>
    <n v="0.03"/>
    <n v="0.02"/>
    <n v="0.25"/>
    <n v="0.25"/>
    <n v="0.25"/>
    <n v="0"/>
    <n v="0"/>
    <n v="0"/>
    <n v="0"/>
    <n v="0.03"/>
    <n v="0"/>
    <n v="0"/>
    <n v="0"/>
    <n v="0"/>
    <n v="1.9600000000000002"/>
    <s v="2. Normal"/>
    <s v="LBZ"/>
    <x v="1"/>
    <s v="A"/>
    <n v="1300161"/>
    <n v="0"/>
  </r>
  <r>
    <n v="2046228086"/>
    <s v="CORREA CUESTA DIANA PATRICIA"/>
    <s v="3. Sin Externa"/>
    <s v="5. &gt;$2-$5 MM"/>
    <m/>
    <x v="455"/>
    <n v="3519023"/>
    <n v="815302"/>
    <e v="#N/A"/>
    <n v="225988"/>
    <n v="0"/>
    <n v="2703721"/>
    <n v="2738411"/>
    <n v="1000000"/>
    <n v="0"/>
    <n v="0"/>
    <n v="0"/>
    <n v="11001"/>
    <s v="6- pignoración"/>
    <s v="LBZ"/>
    <x v="0"/>
    <n v="4"/>
    <n v="0"/>
    <n v="0"/>
    <n v="4.8739726027397259"/>
    <n v="35.410958904109592"/>
    <n v="2"/>
    <n v="0"/>
    <n v="1"/>
    <n v="2"/>
    <n v="1"/>
    <s v="SIN"/>
    <n v="0.15065866666666666"/>
    <n v="4.1716226666666669"/>
    <n v="1.8256073333333334"/>
    <n v="2.3460153333333333"/>
    <n v="0.54353466666666672"/>
    <n v="0"/>
    <n v="0"/>
    <n v="0.32"/>
    <n v="0.05"/>
    <n v="0"/>
    <n v="0.32"/>
    <n v="0.05"/>
    <n v="0.03"/>
    <n v="0.03"/>
    <n v="0.15000000000000002"/>
    <n v="0.15000000000000002"/>
    <n v="0.25"/>
    <n v="0"/>
    <n v="0"/>
    <n v="0"/>
    <n v="0"/>
    <n v="0.03"/>
    <n v="0"/>
    <n v="0"/>
    <n v="0.30000000000000004"/>
    <n v="0"/>
    <n v="1.6800000000000002"/>
    <s v="2. Normal"/>
    <s v="LBZ"/>
    <x v="1"/>
    <s v="SIN"/>
    <n v="815302"/>
    <n v="0"/>
  </r>
  <r>
    <n v="82266844"/>
    <s v="MATUTE LARA CARLOS ALBERTO"/>
    <s v="1. SI"/>
    <s v="5. &gt;$2-$5 MM"/>
    <m/>
    <x v="456"/>
    <n v="3172548"/>
    <n v="1931741"/>
    <n v="5904000"/>
    <n v="186886"/>
    <n v="0"/>
    <n v="1240807"/>
    <n v="2731620"/>
    <n v="1000000"/>
    <n v="147994.94933531736"/>
    <n v="4938000"/>
    <n v="0"/>
    <n v="8001"/>
    <s v="6- pignoración"/>
    <s v="LBZ"/>
    <x v="0"/>
    <n v="4"/>
    <n v="0"/>
    <n v="0"/>
    <n v="4.6575342465753424"/>
    <n v="53.9972602739726"/>
    <n v="1"/>
    <n v="2"/>
    <n v="2"/>
    <n v="2"/>
    <n v="1"/>
    <s v="A"/>
    <n v="0.2232539662235449"/>
    <n v="7.2281120000000003"/>
    <n v="1.82108"/>
    <n v="2.1150319999999998"/>
    <n v="1.2878273333333334"/>
    <n v="0"/>
    <n v="0"/>
    <n v="0.32"/>
    <n v="0.04"/>
    <n v="0.08"/>
    <n v="0.32"/>
    <n v="0.04"/>
    <n v="0.03"/>
    <n v="0.02"/>
    <n v="0.15000000000000002"/>
    <n v="0.15000000000000002"/>
    <n v="0.2"/>
    <n v="0"/>
    <n v="0"/>
    <n v="0"/>
    <n v="0"/>
    <n v="0.03"/>
    <n v="0.05"/>
    <n v="0"/>
    <n v="0"/>
    <n v="0"/>
    <n v="1.43"/>
    <s v="2. Normal"/>
    <s v="LBZ"/>
    <x v="1"/>
    <s v="A"/>
    <n v="1931741"/>
    <n v="0"/>
  </r>
  <r>
    <n v="2224662624"/>
    <s v="PLATA SAAVEDRA RUBEN ANDRES"/>
    <s v="1. SI"/>
    <s v="5. &gt;$2-$5 MM"/>
    <n v="6302"/>
    <x v="457"/>
    <n v="4798245"/>
    <n v="0"/>
    <n v="7492000"/>
    <n v="272218"/>
    <n v="0"/>
    <n v="5330311"/>
    <n v="2693339"/>
    <n v="1000000"/>
    <n v="11769.855779339447"/>
    <n v="300000"/>
    <n v="0"/>
    <n v="76834"/>
    <s v="6- pignoración"/>
    <s v="LBZ"/>
    <x v="0"/>
    <n v="4"/>
    <n v="0"/>
    <n v="0"/>
    <n v="4.5835616438356164"/>
    <n v="30.794520547945204"/>
    <n v="1"/>
    <n v="0"/>
    <n v="1"/>
    <n v="2"/>
    <n v="1"/>
    <s v="A"/>
    <n v="0.18932523718622629"/>
    <n v="5.1943893333333335"/>
    <n v="1.7997606666666666"/>
    <n v="3.1988300000000001"/>
    <n v="0"/>
    <n v="0"/>
    <n v="0"/>
    <n v="0.32"/>
    <n v="0.05"/>
    <n v="0.08"/>
    <n v="0.32"/>
    <n v="0.05"/>
    <n v="0.03"/>
    <n v="0.04"/>
    <n v="0.15000000000000002"/>
    <n v="0.1"/>
    <n v="0.25"/>
    <n v="0"/>
    <n v="0"/>
    <n v="0"/>
    <n v="0"/>
    <n v="0.03"/>
    <n v="0.05"/>
    <n v="0"/>
    <n v="0"/>
    <n v="0"/>
    <n v="1.4700000000000002"/>
    <s v="2. Normal"/>
    <s v="LBZ"/>
    <x v="1"/>
    <s v="A"/>
    <n v="0"/>
    <n v="0"/>
  </r>
  <r>
    <n v="4820048"/>
    <s v="CASTRO PUELLO MIGUEL ANGEL"/>
    <s v="1. SI"/>
    <s v="5. &gt;$2-$5 MM"/>
    <n v="157000"/>
    <x v="458"/>
    <n v="4521678"/>
    <n v="3521678"/>
    <n v="7042000"/>
    <n v="188478"/>
    <n v="0"/>
    <n v="1000000"/>
    <n v="2520820"/>
    <n v="1000000"/>
    <n v="76209.477768473473"/>
    <n v="3426000"/>
    <n v="0"/>
    <n v="13052"/>
    <s v="6- pignoración"/>
    <s v="LBZ"/>
    <x v="0"/>
    <n v="4"/>
    <n v="0"/>
    <n v="0"/>
    <n v="5.7150684931506852"/>
    <n v="40.857534246575341"/>
    <n v="1"/>
    <n v="2"/>
    <n v="1"/>
    <n v="2"/>
    <n v="3"/>
    <s v="A"/>
    <n v="0.17645831851231564"/>
    <n v="6.9789986666666666"/>
    <n v="1.7852133333333333"/>
    <n v="3.0144519999999999"/>
    <n v="2.3477853333333334"/>
    <n v="0"/>
    <n v="0"/>
    <n v="0.32"/>
    <n v="0.04"/>
    <n v="0.08"/>
    <n v="0.32"/>
    <n v="0.05"/>
    <n v="0.02"/>
    <n v="0.03"/>
    <n v="0.15000000000000002"/>
    <n v="0.1"/>
    <n v="0.15000000000000002"/>
    <n v="0"/>
    <n v="0"/>
    <n v="0"/>
    <n v="0"/>
    <n v="0.03"/>
    <n v="0.05"/>
    <n v="0"/>
    <n v="0"/>
    <n v="0"/>
    <n v="1.3400000000000003"/>
    <s v="2. Normal"/>
    <s v="LBZ"/>
    <x v="1"/>
    <s v="A"/>
    <n v="3521678"/>
    <n v="0"/>
  </r>
  <r>
    <n v="8042602"/>
    <s v="RODRIGUEZ BALLESTA EMIRO DE JESUS"/>
    <s v="1. SI"/>
    <s v="5. &gt;$2-$5 MM"/>
    <m/>
    <x v="459"/>
    <n v="2862015"/>
    <n v="1822015"/>
    <n v="5539000"/>
    <n v="201262"/>
    <n v="0"/>
    <n v="1040000"/>
    <n v="2676820"/>
    <n v="1000000"/>
    <n v="29777.735121728794"/>
    <n v="759000"/>
    <n v="0"/>
    <n v="13052"/>
    <s v="6- pignoración"/>
    <s v="LBZ"/>
    <x v="0"/>
    <n v="4"/>
    <n v="0"/>
    <n v="0"/>
    <n v="5.0273972602739727"/>
    <n v="53.873972602739727"/>
    <n v="1"/>
    <n v="0"/>
    <n v="1"/>
    <n v="2"/>
    <n v="3"/>
    <s v="A"/>
    <n v="0.15402649008115252"/>
    <n v="4.1985566666666667"/>
    <n v="1.7845466666666667"/>
    <n v="1.90801"/>
    <n v="1.2146766666666666"/>
    <n v="0"/>
    <n v="0"/>
    <n v="0.32"/>
    <n v="0.05"/>
    <n v="0"/>
    <n v="0.32"/>
    <n v="0.05"/>
    <n v="0.02"/>
    <n v="0.02"/>
    <n v="0.15000000000000002"/>
    <n v="0.2"/>
    <n v="0.2"/>
    <n v="0"/>
    <n v="0"/>
    <n v="0"/>
    <n v="0"/>
    <n v="0.03"/>
    <n v="0.05"/>
    <n v="0"/>
    <n v="0"/>
    <n v="0"/>
    <n v="1.4100000000000001"/>
    <s v="2. Normal"/>
    <s v="LBZ"/>
    <x v="1"/>
    <s v="A"/>
    <n v="1822015"/>
    <n v="0"/>
  </r>
  <r>
    <n v="4828848"/>
    <s v="HERNANDEZ ZUÑIGA LUIS FELIPE"/>
    <s v="3. Sin Externa"/>
    <s v="5. &gt;$2-$5 MM"/>
    <m/>
    <x v="460"/>
    <n v="3517539"/>
    <n v="1117539"/>
    <e v="#N/A"/>
    <n v="161981"/>
    <n v="0"/>
    <n v="2400000"/>
    <n v="2676820"/>
    <n v="1000000"/>
    <n v="0"/>
    <n v="0"/>
    <n v="0"/>
    <n v="13052"/>
    <s v="6- pignoración"/>
    <s v="LBZ"/>
    <x v="0"/>
    <n v="4"/>
    <n v="0"/>
    <n v="0"/>
    <n v="5.0273972602739727"/>
    <n v="42.331506849315069"/>
    <n v="1"/>
    <n v="2"/>
    <n v="2"/>
    <n v="2"/>
    <n v="4"/>
    <s v="SIN"/>
    <n v="0.10798733333333334"/>
    <n v="4.1295726666666663"/>
    <n v="1.7845466666666667"/>
    <n v="2.3450259999999998"/>
    <n v="0.74502599999999997"/>
    <n v="0"/>
    <n v="0"/>
    <n v="0.32"/>
    <n v="0.04"/>
    <n v="0"/>
    <n v="0.32"/>
    <n v="0.04"/>
    <n v="0.05"/>
    <n v="0.03"/>
    <n v="0.15000000000000002"/>
    <n v="0.15000000000000002"/>
    <n v="0.25"/>
    <n v="0"/>
    <n v="0"/>
    <n v="0"/>
    <n v="0"/>
    <n v="0.03"/>
    <n v="0.05"/>
    <n v="0"/>
    <n v="0.30000000000000004"/>
    <n v="0"/>
    <n v="1.7300000000000002"/>
    <s v="2. Normal"/>
    <s v="LBZ"/>
    <x v="1"/>
    <s v="SIN"/>
    <n v="1117539"/>
    <n v="0"/>
  </r>
  <r>
    <n v="2224628480"/>
    <s v="MOSQUERA PRADO JARRISON"/>
    <s v="1. SI"/>
    <s v="5. &gt;$2-$5 MM"/>
    <n v="14853"/>
    <x v="461"/>
    <n v="4963430"/>
    <n v="0"/>
    <n v="5127000"/>
    <n v="289244"/>
    <n v="499705"/>
    <n v="4959267"/>
    <n v="2660855"/>
    <n v="1000000"/>
    <n v="12986.074209871187"/>
    <n v="331000"/>
    <n v="0"/>
    <n v="76130"/>
    <s v="6- pignoración"/>
    <s v="LBZ"/>
    <x v="2"/>
    <n v="2"/>
    <n v="0"/>
    <n v="0"/>
    <n v="4.5013698630136982"/>
    <n v="33.232876712328768"/>
    <n v="1"/>
    <n v="0"/>
    <n v="1"/>
    <n v="2"/>
    <n v="5"/>
    <s v="A"/>
    <n v="0.20148671613991412"/>
    <n v="5.3035233333333336"/>
    <n v="1.7838053333333332"/>
    <n v="3.3089533333333332"/>
    <n v="0"/>
    <n v="0"/>
    <n v="0"/>
    <n v="0.32"/>
    <n v="0.05"/>
    <n v="0.08"/>
    <n v="0.32"/>
    <n v="0.05"/>
    <n v="0.04"/>
    <n v="0.04"/>
    <n v="0.15000000000000002"/>
    <n v="0.1"/>
    <n v="0.25"/>
    <n v="0"/>
    <n v="0"/>
    <n v="0"/>
    <n v="0.25"/>
    <n v="0.03"/>
    <n v="0.05"/>
    <n v="0.35000000000000003"/>
    <n v="0"/>
    <n v="0"/>
    <n v="2.0800000000000005"/>
    <s v="3. Medio"/>
    <s v="LBZ"/>
    <x v="2"/>
    <s v="A"/>
    <n v="0"/>
    <n v="0"/>
  </r>
  <r>
    <n v="20620002"/>
    <s v="MARIN GOMEZ DIANA CAROLINA"/>
    <s v="1. SI"/>
    <s v="5. &gt;$2-$5 MM"/>
    <n v="1707936"/>
    <x v="462"/>
    <n v="4929649"/>
    <n v="4929649"/>
    <n v="5891000"/>
    <n v="366014"/>
    <n v="0"/>
    <n v="0"/>
    <n v="960828"/>
    <n v="1000000"/>
    <n v="747896.25463033328"/>
    <n v="59835000"/>
    <n v="0"/>
    <n v="76130"/>
    <s v="9- Otras garantías (no admisible)"/>
    <s v="LBZ"/>
    <x v="0"/>
    <n v="4"/>
    <n v="0"/>
    <n v="0"/>
    <n v="3.0904109589041098"/>
    <n v="36.101369863013701"/>
    <n v="2"/>
    <n v="0"/>
    <n v="2"/>
    <n v="2"/>
    <n v="1"/>
    <s v="A"/>
    <n v="0.74260683642022218"/>
    <n v="43.81698466666667"/>
    <n v="1.7791760000000001"/>
    <n v="3.2864326666666668"/>
    <n v="3.2864326666666668"/>
    <n v="0"/>
    <n v="0.24"/>
    <n v="0.32"/>
    <n v="0.05"/>
    <n v="0.4"/>
    <n v="0.32"/>
    <n v="0.04"/>
    <n v="0.03"/>
    <n v="0.03"/>
    <n v="0.25"/>
    <n v="0.1"/>
    <n v="0.1"/>
    <n v="0"/>
    <n v="0"/>
    <n v="0"/>
    <n v="0"/>
    <n v="0.04"/>
    <n v="0"/>
    <n v="0"/>
    <n v="0"/>
    <n v="0"/>
    <n v="1.9200000000000006"/>
    <s v="2. Normal"/>
    <s v="LBZ"/>
    <x v="1"/>
    <s v="A"/>
    <n v="4929649"/>
    <n v="0"/>
  </r>
  <r>
    <n v="20448400"/>
    <s v="CORDOBA  ASTRID PIEDAD"/>
    <s v="3. Sin Externa"/>
    <s v="4. &gt;$1-$2 MM"/>
    <n v="1150.8399999999999"/>
    <x v="463"/>
    <n v="1113181"/>
    <n v="0"/>
    <e v="#N/A"/>
    <n v="123452"/>
    <n v="0"/>
    <n v="2370279"/>
    <n v="2661937"/>
    <n v="1000000"/>
    <n v="0"/>
    <n v="0"/>
    <n v="0"/>
    <n v="76130"/>
    <s v="6- pignoración"/>
    <s v="LBZ"/>
    <x v="0"/>
    <n v="4"/>
    <n v="0"/>
    <n v="0"/>
    <n v="4.9589041095890414"/>
    <n v="39.147945205479452"/>
    <n v="2"/>
    <n v="0"/>
    <n v="2"/>
    <n v="2"/>
    <n v="1"/>
    <s v="SIN"/>
    <n v="8.2301333333333337E-2"/>
    <n v="2.5167453333333332"/>
    <n v="1.7753918933333332"/>
    <n v="0.74212066666666665"/>
    <n v="0"/>
    <n v="0"/>
    <n v="0"/>
    <n v="0.32"/>
    <n v="0.05"/>
    <n v="0"/>
    <n v="0.32"/>
    <n v="0.04"/>
    <n v="0.03"/>
    <n v="0.03"/>
    <n v="0.15000000000000002"/>
    <n v="0.25"/>
    <n v="0.25"/>
    <n v="0"/>
    <n v="0"/>
    <n v="0"/>
    <n v="0"/>
    <n v="0.03"/>
    <n v="0"/>
    <n v="0"/>
    <n v="0.30000000000000004"/>
    <n v="0"/>
    <n v="1.77"/>
    <s v="2. Normal"/>
    <s v="LBZ"/>
    <x v="1"/>
    <s v="SIN"/>
    <n v="0"/>
    <n v="0"/>
  </r>
  <r>
    <n v="4460446"/>
    <s v="FERNANDEZ RAMIREZ OSCAR FERNANDO"/>
    <s v="1. SI"/>
    <s v="6. &gt;$5-$10 MM"/>
    <n v="15417"/>
    <x v="464"/>
    <n v="5417501"/>
    <n v="5417501"/>
    <n v="13282000"/>
    <n v="245929"/>
    <n v="0"/>
    <n v="0"/>
    <n v="7864489"/>
    <n v="3000000"/>
    <n v="322062.48697532504"/>
    <n v="8209000"/>
    <n v="0"/>
    <n v="76130"/>
    <s v="9- Otras garantías (no admisible)"/>
    <s v="LBZ"/>
    <x v="0"/>
    <n v="4"/>
    <n v="0"/>
    <n v="0"/>
    <n v="10.334246575342465"/>
    <n v="41.816438356164383"/>
    <n v="1"/>
    <n v="5"/>
    <n v="2"/>
    <n v="4"/>
    <n v="2"/>
    <s v="A"/>
    <n v="0.12622033043896111"/>
    <n v="4.7757755555555557"/>
    <n v="1.7510902222222222"/>
    <n v="1.2038891111111112"/>
    <n v="1.2038891111111112"/>
    <n v="0"/>
    <n v="0"/>
    <n v="0.24"/>
    <n v="0.01"/>
    <n v="0"/>
    <n v="0.32"/>
    <n v="0.04"/>
    <n v="0.01"/>
    <n v="0.03"/>
    <n v="0.25"/>
    <n v="0.2"/>
    <n v="0.2"/>
    <n v="0"/>
    <n v="0"/>
    <n v="0"/>
    <n v="0"/>
    <n v="0"/>
    <n v="0.05"/>
    <n v="0"/>
    <n v="0"/>
    <n v="0"/>
    <n v="1.35"/>
    <s v="2. Normal"/>
    <s v="LBZ"/>
    <x v="1"/>
    <s v="A"/>
    <n v="5417501"/>
    <n v="0"/>
  </r>
  <r>
    <n v="84402662"/>
    <s v="BONILLA RODRIGUEZ JOSE NELSON"/>
    <s v="1. SI"/>
    <s v="5. &gt;$2-$5 MM"/>
    <m/>
    <x v="465"/>
    <n v="2180831"/>
    <n v="2180831"/>
    <n v="4802000"/>
    <n v="136098"/>
    <n v="0"/>
    <n v="0"/>
    <n v="2621620"/>
    <n v="1000000"/>
    <n v="9987.7570105208961"/>
    <n v="449000"/>
    <n v="0"/>
    <n v="68307"/>
    <s v="9- Otras garantías (no admisible)"/>
    <s v="LBZ"/>
    <x v="0"/>
    <n v="4"/>
    <n v="0"/>
    <n v="0"/>
    <n v="7.2986301369863016"/>
    <n v="50.731506849315068"/>
    <n v="1"/>
    <n v="2"/>
    <n v="1"/>
    <n v="2"/>
    <n v="3"/>
    <s v="A"/>
    <n v="9.73905046736806E-2"/>
    <n v="3.5009673333333335"/>
    <n v="1.7477466666666666"/>
    <n v="1.4538873333333333"/>
    <n v="1.4538873333333333"/>
    <n v="0"/>
    <n v="0"/>
    <n v="0.32"/>
    <n v="0.04"/>
    <n v="0"/>
    <n v="0.32"/>
    <n v="0.05"/>
    <n v="0.02"/>
    <n v="0.02"/>
    <n v="0.25"/>
    <n v="0.2"/>
    <n v="0.2"/>
    <n v="0"/>
    <n v="0"/>
    <n v="0"/>
    <n v="0"/>
    <n v="0.02"/>
    <n v="0.05"/>
    <n v="0"/>
    <n v="0"/>
    <n v="0"/>
    <n v="1.49"/>
    <s v="2. Normal"/>
    <s v="LBZ"/>
    <x v="1"/>
    <s v="A"/>
    <n v="2180831"/>
    <n v="0"/>
  </r>
  <r>
    <n v="2224884040"/>
    <s v="PRIETO RAMIREZ SANDRA PATRICIA"/>
    <s v="3. Sin Externa"/>
    <s v="6. &gt;$5-$10 MM"/>
    <n v="632612"/>
    <x v="466"/>
    <n v="5473192"/>
    <n v="1287144"/>
    <e v="#N/A"/>
    <n v="316340"/>
    <n v="0"/>
    <n v="4186048"/>
    <n v="1988573"/>
    <n v="1000000"/>
    <n v="0"/>
    <n v="0"/>
    <n v="0"/>
    <n v="76130"/>
    <s v="6- pignoración"/>
    <s v="LBZ"/>
    <x v="0"/>
    <n v="4"/>
    <n v="0"/>
    <n v="0"/>
    <n v="2.3013698630136985"/>
    <n v="31.405479452054795"/>
    <n v="2"/>
    <n v="0"/>
    <n v="3"/>
    <n v="2"/>
    <n v="1"/>
    <s v="SIN"/>
    <n v="0.21089333333333332"/>
    <n v="4.9745100000000004"/>
    <n v="1.7474566666666667"/>
    <n v="3.6487946666666669"/>
    <n v="0.85809599999999997"/>
    <n v="0"/>
    <n v="0"/>
    <n v="0.32"/>
    <n v="0.05"/>
    <n v="0"/>
    <n v="0.32"/>
    <n v="0.03"/>
    <n v="0.03"/>
    <n v="0.04"/>
    <n v="0.15000000000000002"/>
    <n v="0.1"/>
    <n v="0.25"/>
    <n v="0"/>
    <n v="0"/>
    <n v="0"/>
    <n v="0"/>
    <n v="0.04"/>
    <n v="0"/>
    <n v="0"/>
    <n v="0.30000000000000004"/>
    <n v="0"/>
    <n v="1.6300000000000001"/>
    <s v="2. Normal"/>
    <s v="LBZ"/>
    <x v="1"/>
    <s v="SIN"/>
    <n v="1287144"/>
    <n v="0"/>
  </r>
  <r>
    <n v="2008408462"/>
    <s v="MARTINEZ BARRERA JOSE ALEJANDRO"/>
    <s v="3. Sin Externa"/>
    <s v="4. &gt;$1-$2 MM"/>
    <n v="770000"/>
    <x v="467"/>
    <n v="1808495"/>
    <n v="408495"/>
    <e v="#N/A"/>
    <n v="271404"/>
    <n v="0"/>
    <n v="1400000"/>
    <n v="1840620"/>
    <n v="1000000"/>
    <n v="0"/>
    <n v="0"/>
    <n v="0"/>
    <n v="68276"/>
    <s v="6- pignoración"/>
    <s v="LBZ"/>
    <x v="0"/>
    <n v="4"/>
    <n v="0"/>
    <n v="0"/>
    <n v="2.5342465753424657"/>
    <n v="32.638356164383559"/>
    <n v="1"/>
    <n v="2"/>
    <n v="2"/>
    <n v="2"/>
    <n v="3"/>
    <s v="SIN"/>
    <n v="0.18093600000000001"/>
    <n v="2.4327433333333333"/>
    <n v="1.7404133333333334"/>
    <n v="1.2056633333333333"/>
    <n v="0.27233000000000002"/>
    <n v="0"/>
    <n v="0"/>
    <n v="0.32"/>
    <n v="0.04"/>
    <n v="0"/>
    <n v="0.32"/>
    <n v="0.04"/>
    <n v="0.02"/>
    <n v="0.04"/>
    <n v="0.15000000000000002"/>
    <n v="0.2"/>
    <n v="0.25"/>
    <n v="0"/>
    <n v="0"/>
    <n v="0"/>
    <n v="0"/>
    <n v="0.04"/>
    <n v="0.05"/>
    <n v="0"/>
    <n v="0.30000000000000004"/>
    <n v="0"/>
    <n v="1.7700000000000002"/>
    <s v="2. Normal"/>
    <s v="LBZ"/>
    <x v="1"/>
    <s v="SIN"/>
    <n v="408495"/>
    <n v="0"/>
  </r>
  <r>
    <n v="2046688422"/>
    <s v="MARTINEZ RIVERA ANGELICA MARIA"/>
    <s v="1. SI"/>
    <s v="5. &gt;$2-$5 MM"/>
    <n v="1367785"/>
    <x v="468"/>
    <n v="4246720"/>
    <n v="3246720"/>
    <n v="5486000"/>
    <n v="186285"/>
    <n v="0"/>
    <n v="1000000"/>
    <n v="1238819"/>
    <n v="1000000"/>
    <n v="69245.984835113733"/>
    <n v="1765000"/>
    <n v="0"/>
    <n v="8001"/>
    <s v="6- pignoración"/>
    <s v="LBZ"/>
    <x v="0"/>
    <n v="4"/>
    <n v="0"/>
    <n v="0"/>
    <n v="4.1452054794520548"/>
    <n v="33.534246575342465"/>
    <n v="2"/>
    <n v="2"/>
    <n v="2"/>
    <n v="2"/>
    <n v="3"/>
    <s v="A"/>
    <n v="0.17035398989007583"/>
    <n v="4.8336926666666669"/>
    <n v="1.7377359999999999"/>
    <n v="2.8311466666666667"/>
    <n v="2.1644800000000002"/>
    <n v="0"/>
    <n v="0"/>
    <n v="0.32"/>
    <n v="0.04"/>
    <n v="0"/>
    <n v="0.32"/>
    <n v="0.04"/>
    <n v="0.02"/>
    <n v="0.04"/>
    <n v="0.15000000000000002"/>
    <n v="0.15000000000000002"/>
    <n v="0.15000000000000002"/>
    <n v="0"/>
    <n v="0"/>
    <n v="0"/>
    <n v="0"/>
    <n v="0.03"/>
    <n v="0"/>
    <n v="0"/>
    <n v="0"/>
    <n v="0"/>
    <n v="1.26"/>
    <s v="2. Normal"/>
    <s v="LBZ"/>
    <x v="1"/>
    <s v="A"/>
    <n v="3246720"/>
    <n v="0"/>
  </r>
  <r>
    <n v="2480864"/>
    <s v="JEREZ HERNANDEZ CASIMIRO"/>
    <s v="3. Sin Externa"/>
    <s v="5. &gt;$2-$5 MM"/>
    <n v="714333"/>
    <x v="469"/>
    <n v="2075852"/>
    <n v="2075852"/>
    <e v="#N/A"/>
    <n v="195543"/>
    <n v="0"/>
    <n v="0"/>
    <n v="1886820"/>
    <n v="1000000"/>
    <n v="0"/>
    <n v="0"/>
    <n v="0"/>
    <n v="68276"/>
    <s v="9- Otras garantías (no admisible)"/>
    <s v="LBZ"/>
    <x v="0"/>
    <n v="4"/>
    <n v="0"/>
    <n v="0"/>
    <n v="4.9890410958904106"/>
    <n v="48.37808219178082"/>
    <n v="1"/>
    <n v="2"/>
    <n v="2"/>
    <n v="2"/>
    <n v="3"/>
    <s v="SIN"/>
    <n v="0.13036200000000001"/>
    <n v="2.6417813333333333"/>
    <n v="1.734102"/>
    <n v="1.3839013333333334"/>
    <n v="1.3839013333333334"/>
    <n v="0"/>
    <n v="0"/>
    <n v="0.32"/>
    <n v="0.04"/>
    <n v="0"/>
    <n v="0.32"/>
    <n v="0.04"/>
    <n v="0.02"/>
    <n v="0.02"/>
    <n v="0.25"/>
    <n v="0.2"/>
    <n v="0.2"/>
    <n v="0"/>
    <n v="0"/>
    <n v="0"/>
    <n v="0"/>
    <n v="0.03"/>
    <n v="0.05"/>
    <n v="0"/>
    <n v="0.30000000000000004"/>
    <n v="0"/>
    <n v="1.79"/>
    <s v="2. Normal"/>
    <s v="LBZ"/>
    <x v="1"/>
    <s v="SIN"/>
    <n v="2075852"/>
    <n v="0"/>
  </r>
  <r>
    <n v="2004824460"/>
    <s v="NOBLE AGUILAR YESENIA LUZ"/>
    <s v="1. SI"/>
    <s v="5. &gt;$2-$5 MM"/>
    <n v="1910939"/>
    <x v="470"/>
    <n v="4097866"/>
    <n v="3092864"/>
    <n v="4763000"/>
    <n v="195543"/>
    <n v="0"/>
    <n v="1005002"/>
    <n v="665512"/>
    <n v="1000000"/>
    <n v="48374.107253085123"/>
    <n v="1233000"/>
    <n v="0"/>
    <n v="23686"/>
    <s v="6- pignoración"/>
    <s v="LBZ"/>
    <x v="0"/>
    <n v="4"/>
    <n v="0"/>
    <n v="0"/>
    <n v="2.1013698630136988"/>
    <n v="30.079452054794519"/>
    <n v="2"/>
    <n v="4"/>
    <n v="2"/>
    <n v="2"/>
    <n v="1"/>
    <s v="B"/>
    <n v="0.16261140483539008"/>
    <n v="3.9975853333333333"/>
    <n v="1.7176340000000001"/>
    <n v="2.7319106666666668"/>
    <n v="2.0619093333333334"/>
    <n v="0"/>
    <n v="0"/>
    <n v="0.32"/>
    <n v="0.02"/>
    <n v="0"/>
    <n v="0.32"/>
    <n v="0.04"/>
    <n v="0.03"/>
    <n v="0.04"/>
    <n v="0.15000000000000002"/>
    <n v="0.15000000000000002"/>
    <n v="0.15000000000000002"/>
    <n v="0"/>
    <n v="0"/>
    <n v="0"/>
    <n v="0"/>
    <n v="0.04"/>
    <n v="0"/>
    <n v="0"/>
    <n v="0.1"/>
    <n v="0"/>
    <n v="1.3600000000000003"/>
    <s v="2. Normal"/>
    <s v="LBZ"/>
    <x v="1"/>
    <s v="B"/>
    <n v="3092864"/>
    <n v="0"/>
  </r>
  <r>
    <n v="2048400240"/>
    <s v="HERNANDEZ FRIAS SILVIA PATRICIA"/>
    <s v="3. Sin Externa"/>
    <s v="5. &gt;$2-$5 MM"/>
    <n v="48622"/>
    <x v="471"/>
    <n v="4964497"/>
    <n v="1625687"/>
    <e v="#N/A"/>
    <n v="269284"/>
    <n v="0"/>
    <n v="3338810"/>
    <n v="2527391"/>
    <n v="1000000"/>
    <n v="0"/>
    <n v="0"/>
    <n v="0"/>
    <n v="13001"/>
    <s v="6- pignoración"/>
    <s v="LBZ"/>
    <x v="0"/>
    <n v="4"/>
    <n v="0"/>
    <n v="0"/>
    <n v="5.1342465753424653"/>
    <n v="32.816438356164383"/>
    <n v="2"/>
    <n v="4"/>
    <n v="2"/>
    <n v="2"/>
    <n v="3"/>
    <s v="SIN"/>
    <n v="0.17952266666666666"/>
    <n v="4.9945919999999999"/>
    <n v="1.7173419999999999"/>
    <n v="3.3096646666666665"/>
    <n v="1.0837913333333333"/>
    <n v="0"/>
    <n v="0"/>
    <n v="0.32"/>
    <n v="0.02"/>
    <n v="0"/>
    <n v="0.32"/>
    <n v="0.04"/>
    <n v="0.02"/>
    <n v="0.04"/>
    <n v="0.15000000000000002"/>
    <n v="0.1"/>
    <n v="0.2"/>
    <n v="0"/>
    <n v="0"/>
    <n v="0"/>
    <n v="0"/>
    <n v="0.03"/>
    <n v="0"/>
    <n v="0"/>
    <n v="0.30000000000000004"/>
    <n v="0"/>
    <n v="1.5400000000000003"/>
    <s v="2. Normal"/>
    <s v="LBZ"/>
    <x v="1"/>
    <s v="SIN"/>
    <n v="1625687"/>
    <n v="0"/>
  </r>
  <r>
    <n v="2220666862"/>
    <s v="OVIEDO PEÑUELA PAOLA ANDREA"/>
    <s v="1. SI"/>
    <s v="6. &gt;$5-$10 MM"/>
    <n v="2794078"/>
    <x v="472"/>
    <n v="9681245"/>
    <n v="5363416"/>
    <n v="12025000"/>
    <n v="418754"/>
    <n v="0"/>
    <n v="4317829"/>
    <n v="2343529"/>
    <n v="2000000"/>
    <n v="625305.49180158193"/>
    <n v="61651000"/>
    <n v="0"/>
    <n v="76130"/>
    <s v="6- pignoración"/>
    <s v="LBZ"/>
    <x v="0"/>
    <n v="4"/>
    <n v="0"/>
    <n v="0"/>
    <n v="3.8465753424657536"/>
    <n v="25.989041095890411"/>
    <n v="2"/>
    <n v="0"/>
    <n v="1"/>
    <n v="3"/>
    <n v="1"/>
    <s v="A"/>
    <n v="0.34801983060052732"/>
    <n v="24.558591333333332"/>
    <n v="1.7125356666666667"/>
    <n v="3.2270816666666668"/>
    <n v="1.7878053333333332"/>
    <n v="0"/>
    <n v="0"/>
    <n v="0.32"/>
    <n v="0.05"/>
    <n v="0.32"/>
    <n v="0.32"/>
    <n v="0.05"/>
    <n v="0.03"/>
    <n v="0.04"/>
    <n v="0.15000000000000002"/>
    <n v="0.1"/>
    <n v="0.2"/>
    <n v="0"/>
    <n v="0"/>
    <n v="0"/>
    <n v="0"/>
    <n v="0.04"/>
    <n v="0"/>
    <n v="0"/>
    <n v="0"/>
    <n v="0"/>
    <n v="1.6200000000000003"/>
    <s v="2. Normal"/>
    <s v="LBZ"/>
    <x v="1"/>
    <s v="A"/>
    <n v="5363416"/>
    <n v="0"/>
  </r>
  <r>
    <n v="2006000642"/>
    <s v="CELIS GALVIS CLAUDIA PATRICIA"/>
    <s v="3. Sin Externa"/>
    <s v="4. &gt;$1-$2 MM"/>
    <n v="85000"/>
    <x v="473"/>
    <n v="1832402"/>
    <n v="0"/>
    <e v="#N/A"/>
    <n v="159990"/>
    <n v="0"/>
    <n v="2000000"/>
    <n v="2472260"/>
    <n v="1000000"/>
    <n v="0"/>
    <n v="0"/>
    <n v="0"/>
    <n v="68307"/>
    <s v="6- pignoración"/>
    <s v="LBZ"/>
    <x v="0"/>
    <n v="4"/>
    <n v="0"/>
    <n v="0"/>
    <n v="6.7178082191780826"/>
    <n v="34.819178082191783"/>
    <n v="2"/>
    <n v="2"/>
    <n v="1"/>
    <n v="2"/>
    <n v="3"/>
    <s v="SIN"/>
    <n v="0.10666"/>
    <n v="2.8697746666666668"/>
    <n v="1.7048399999999999"/>
    <n v="1.2216013333333333"/>
    <n v="0"/>
    <n v="0"/>
    <n v="0"/>
    <n v="0.32"/>
    <n v="0.04"/>
    <n v="0"/>
    <n v="0.32"/>
    <n v="0.05"/>
    <n v="0.02"/>
    <n v="0.04"/>
    <n v="0.15000000000000002"/>
    <n v="0.2"/>
    <n v="0.25"/>
    <n v="0"/>
    <n v="0"/>
    <n v="0"/>
    <n v="0"/>
    <n v="0.02"/>
    <n v="0"/>
    <n v="0"/>
    <n v="0.30000000000000004"/>
    <n v="0"/>
    <n v="1.7100000000000002"/>
    <s v="2. Normal"/>
    <s v="LBZ"/>
    <x v="1"/>
    <s v="SIN"/>
    <n v="0"/>
    <n v="0"/>
  </r>
  <r>
    <n v="2248062082"/>
    <s v="SALAZAR HERNANDEZ DUBERNEY"/>
    <s v="3. Sin Externa"/>
    <s v="6. &gt;$5-$10 MM"/>
    <n v="1535450"/>
    <x v="474"/>
    <n v="5636594"/>
    <n v="4076594"/>
    <e v="#N/A"/>
    <n v="326437"/>
    <n v="0"/>
    <n v="1560000"/>
    <n v="1007704"/>
    <n v="1000000"/>
    <n v="0"/>
    <n v="0"/>
    <n v="0"/>
    <n v="76130"/>
    <s v="6- pignoración"/>
    <s v="LBZ"/>
    <x v="0"/>
    <n v="4"/>
    <n v="0"/>
    <n v="0"/>
    <n v="3.2602739726027399"/>
    <n v="29.709589041095889"/>
    <n v="1"/>
    <n v="0"/>
    <n v="1"/>
    <n v="2"/>
    <n v="3"/>
    <s v="SIN"/>
    <n v="0.21762466666666666"/>
    <n v="4.429532"/>
    <n v="1.6954359999999999"/>
    <n v="3.7577293333333333"/>
    <n v="2.7177293333333332"/>
    <n v="0"/>
    <n v="0"/>
    <n v="0.32"/>
    <n v="0.05"/>
    <n v="0"/>
    <n v="0.32"/>
    <n v="0.05"/>
    <n v="0.02"/>
    <n v="0.04"/>
    <n v="0.15000000000000002"/>
    <n v="0.1"/>
    <n v="0.15000000000000002"/>
    <n v="0"/>
    <n v="0"/>
    <n v="0"/>
    <n v="0"/>
    <n v="0.04"/>
    <n v="0.05"/>
    <n v="0"/>
    <n v="0.30000000000000004"/>
    <n v="0"/>
    <n v="1.5900000000000003"/>
    <s v="2. Normal"/>
    <s v="LBZ"/>
    <x v="1"/>
    <s v="SIN"/>
    <n v="4076594"/>
    <n v="0"/>
  </r>
  <r>
    <n v="2082248006"/>
    <s v="MEJIA OVIEDO PEDRO ALBERTO DALADIER"/>
    <s v="1. SI"/>
    <s v="4. &gt;$1-$2 MM"/>
    <m/>
    <x v="475"/>
    <n v="1194389"/>
    <n v="0"/>
    <n v="3728000"/>
    <n v="177766"/>
    <n v="0"/>
    <n v="1500000"/>
    <n v="2533620"/>
    <n v="1000000"/>
    <n v="54572.897963537231"/>
    <n v="1391000"/>
    <n v="0"/>
    <n v="47058"/>
    <s v="6- pignoración"/>
    <s v="LBZ"/>
    <x v="0"/>
    <n v="4"/>
    <n v="0"/>
    <n v="0"/>
    <n v="4.4904109589041097"/>
    <n v="29.843835616438355"/>
    <n v="1"/>
    <n v="3"/>
    <n v="2"/>
    <n v="2"/>
    <n v="2"/>
    <s v="A"/>
    <n v="0.15489259864235816"/>
    <n v="3.4126726666666665"/>
    <n v="1.6890799999999999"/>
    <n v="0.79625933333333332"/>
    <n v="0"/>
    <n v="0"/>
    <n v="0"/>
    <n v="0.32"/>
    <n v="0.03"/>
    <n v="0"/>
    <n v="0.32"/>
    <n v="0.04"/>
    <n v="0.01"/>
    <n v="0.04"/>
    <n v="0.15000000000000002"/>
    <n v="0.25"/>
    <n v="0.25"/>
    <n v="0"/>
    <n v="0"/>
    <n v="0"/>
    <n v="0"/>
    <n v="0.03"/>
    <n v="0.05"/>
    <n v="0"/>
    <n v="0"/>
    <n v="0"/>
    <n v="1.4900000000000002"/>
    <s v="2. Normal"/>
    <s v="LBZ"/>
    <x v="1"/>
    <s v="A"/>
    <n v="0"/>
    <n v="0"/>
  </r>
  <r>
    <n v="2202884806"/>
    <s v="CASTRILLON BLANCO DIEGO FERLEY"/>
    <s v="1. SI"/>
    <s v="5. &gt;$2-$5 MM"/>
    <n v="731683"/>
    <x v="55"/>
    <n v="3209880"/>
    <n v="309880"/>
    <n v="5000000"/>
    <n v="177766"/>
    <n v="0"/>
    <n v="2900000"/>
    <n v="1790120"/>
    <n v="1000000"/>
    <n v="73740.344075449379"/>
    <n v="3315000"/>
    <n v="0"/>
    <n v="68001"/>
    <s v="6- pignoración"/>
    <s v="LBZ"/>
    <x v="0"/>
    <n v="4"/>
    <n v="0"/>
    <n v="0"/>
    <n v="2.989041095890411"/>
    <n v="27.649315068493152"/>
    <n v="1"/>
    <n v="2"/>
    <n v="2"/>
    <n v="2"/>
    <n v="3"/>
    <s v="A"/>
    <n v="0.16767089605029958"/>
    <n v="5.543333333333333"/>
    <n v="1.6812020000000001"/>
    <n v="2.13992"/>
    <n v="0.20658666666666667"/>
    <n v="0"/>
    <n v="0"/>
    <n v="0.32"/>
    <n v="0.04"/>
    <n v="0.08"/>
    <n v="0.32"/>
    <n v="0.04"/>
    <n v="0.02"/>
    <n v="0.04"/>
    <n v="0.15000000000000002"/>
    <n v="0.15000000000000002"/>
    <n v="0.25"/>
    <n v="0"/>
    <n v="0"/>
    <n v="0"/>
    <n v="0"/>
    <n v="0.04"/>
    <n v="0.05"/>
    <n v="0"/>
    <n v="0"/>
    <n v="0"/>
    <n v="1.5000000000000002"/>
    <s v="2. Normal"/>
    <s v="LBZ"/>
    <x v="1"/>
    <s v="A"/>
    <n v="309880"/>
    <n v="0"/>
  </r>
  <r>
    <n v="48822286"/>
    <s v="BARRIOS PORTILLA SANDRA MILENA"/>
    <s v="3. Sin Externa"/>
    <s v="5. &gt;$2-$5 MM"/>
    <n v="332583"/>
    <x v="476"/>
    <n v="2861783"/>
    <n v="1361783"/>
    <e v="#N/A"/>
    <n v="248873"/>
    <n v="0"/>
    <n v="1500000"/>
    <n v="2181620"/>
    <n v="1000000"/>
    <n v="0"/>
    <n v="0"/>
    <n v="0"/>
    <n v="68001"/>
    <s v="6- pignoración"/>
    <s v="LBZ"/>
    <x v="0"/>
    <n v="4"/>
    <n v="0"/>
    <n v="0"/>
    <n v="4.2383561643835614"/>
    <n v="43.753424657534246"/>
    <n v="2"/>
    <n v="1"/>
    <n v="2"/>
    <n v="2"/>
    <n v="2"/>
    <s v="SIN"/>
    <n v="0.16591533333333333"/>
    <n v="3.3622686666666666"/>
    <n v="1.6761353333333333"/>
    <n v="1.9078553333333332"/>
    <n v="0.90785533333333335"/>
    <n v="0"/>
    <n v="0"/>
    <n v="0.32"/>
    <n v="0.05"/>
    <n v="0"/>
    <n v="0.32"/>
    <n v="0.04"/>
    <n v="0.01"/>
    <n v="0.03"/>
    <n v="0.15000000000000002"/>
    <n v="0.2"/>
    <n v="0.25"/>
    <n v="0"/>
    <n v="0"/>
    <n v="0"/>
    <n v="0"/>
    <n v="0.03"/>
    <n v="0"/>
    <n v="0"/>
    <n v="0.30000000000000004"/>
    <n v="0"/>
    <n v="1.7000000000000002"/>
    <s v="2. Normal"/>
    <s v="LBZ"/>
    <x v="1"/>
    <s v="SIN"/>
    <n v="1361783"/>
    <n v="0"/>
  </r>
  <r>
    <n v="46626680"/>
    <s v="AYALA GUZMAN EUNICE"/>
    <s v="3. Sin Externa"/>
    <s v="6. &gt;$5-$10 MM"/>
    <n v="1192816"/>
    <x v="477"/>
    <n v="5308914"/>
    <n v="2482055"/>
    <e v="#N/A"/>
    <n v="187796"/>
    <n v="0"/>
    <n v="2826859"/>
    <n v="1317752"/>
    <n v="1000000"/>
    <n v="0"/>
    <n v="0"/>
    <n v="0"/>
    <n v="11001"/>
    <s v="6- pignoración"/>
    <s v="LBZ"/>
    <x v="0"/>
    <n v="4"/>
    <n v="30"/>
    <n v="61"/>
    <n v="4.5835616438356164"/>
    <n v="49.531506849315072"/>
    <n v="2"/>
    <n v="0"/>
    <n v="1"/>
    <n v="2"/>
    <n v="1"/>
    <s v="SIN"/>
    <n v="0.12519733333333333"/>
    <n v="4.4177773333333334"/>
    <n v="1.6737120000000001"/>
    <n v="3.5392760000000001"/>
    <n v="1.6547033333333334"/>
    <n v="0"/>
    <n v="0"/>
    <n v="0.32"/>
    <n v="0.05"/>
    <n v="0"/>
    <n v="0.32"/>
    <n v="0.05"/>
    <n v="0.03"/>
    <n v="0.02"/>
    <n v="0.15000000000000002"/>
    <n v="0.1"/>
    <n v="0.2"/>
    <n v="0"/>
    <n v="0.05"/>
    <n v="0.1"/>
    <n v="0"/>
    <n v="0.03"/>
    <n v="0"/>
    <n v="0"/>
    <n v="0.30000000000000004"/>
    <n v="0"/>
    <n v="1.7200000000000002"/>
    <s v="2. Normal"/>
    <s v="LBZ"/>
    <x v="1"/>
    <s v="SIN"/>
    <n v="2482055"/>
    <n v="0"/>
  </r>
  <r>
    <n v="2244088822"/>
    <s v="ZAMBRANO URIBE CHRISTIAN DAVID"/>
    <s v="1. SI"/>
    <s v="5. &gt;$2-$5 MM"/>
    <n v="3481995"/>
    <x v="478"/>
    <n v="4907358"/>
    <n v="1907358"/>
    <n v="1000000"/>
    <n v="297978"/>
    <n v="0"/>
    <n v="3000000"/>
    <n v="1526785"/>
    <n v="2000000"/>
    <n v="267438.64993060031"/>
    <n v="8586000"/>
    <n v="0"/>
    <n v="76001"/>
    <s v="6- pignoración"/>
    <s v="LBZ"/>
    <x v="0"/>
    <n v="4"/>
    <n v="0"/>
    <n v="0"/>
    <n v="2.5232876712328767"/>
    <n v="25.597260273972601"/>
    <n v="1"/>
    <n v="0"/>
    <n v="2"/>
    <n v="3"/>
    <n v="1"/>
    <s v="A"/>
    <n v="0.18847221664353345"/>
    <n v="5.006714333333333"/>
    <n v="1.6695933333333333"/>
    <n v="1.635786"/>
    <n v="0.63578599999999996"/>
    <n v="0"/>
    <n v="0"/>
    <n v="0.32"/>
    <n v="0.05"/>
    <n v="0.08"/>
    <n v="0.32"/>
    <n v="0.04"/>
    <n v="0.03"/>
    <n v="0.04"/>
    <n v="0.15000000000000002"/>
    <n v="0.2"/>
    <n v="0.25"/>
    <n v="0"/>
    <n v="0"/>
    <n v="0"/>
    <n v="0"/>
    <n v="0.04"/>
    <n v="0.05"/>
    <n v="0"/>
    <n v="0"/>
    <n v="0"/>
    <n v="1.5700000000000003"/>
    <s v="2. Normal"/>
    <s v="LBZ"/>
    <x v="1"/>
    <s v="A"/>
    <n v="1907358"/>
    <n v="0"/>
  </r>
  <r>
    <n v="2048222224"/>
    <s v="PEREZ SIERRA PEDRO MANUEL"/>
    <s v="3. Sin Externa"/>
    <s v="5. &gt;$2-$5 MM"/>
    <m/>
    <x v="479"/>
    <n v="2933497"/>
    <n v="1473497"/>
    <e v="#N/A"/>
    <n v="201262"/>
    <n v="0"/>
    <n v="1460000"/>
    <n v="2481620"/>
    <n v="1000000"/>
    <n v="0"/>
    <n v="0"/>
    <n v="0"/>
    <n v="13052"/>
    <s v="6- pignoración"/>
    <s v="LBZ"/>
    <x v="0"/>
    <n v="4"/>
    <n v="0"/>
    <n v="0"/>
    <n v="4.7397260273972606"/>
    <n v="31.402739726027399"/>
    <n v="1"/>
    <n v="1"/>
    <n v="1"/>
    <n v="2"/>
    <n v="3"/>
    <s v="SIN"/>
    <n v="0.13417466666666666"/>
    <n v="3.6100780000000001"/>
    <n v="1.6544133333333333"/>
    <n v="1.9556646666666666"/>
    <n v="0.98233133333333333"/>
    <n v="0"/>
    <n v="0"/>
    <n v="0.32"/>
    <n v="0.05"/>
    <n v="0"/>
    <n v="0.32"/>
    <n v="0.05"/>
    <n v="0.02"/>
    <n v="0.04"/>
    <n v="0.15000000000000002"/>
    <n v="0.2"/>
    <n v="0.25"/>
    <n v="0"/>
    <n v="0"/>
    <n v="0"/>
    <n v="0"/>
    <n v="0.03"/>
    <n v="0.05"/>
    <n v="0"/>
    <n v="0.30000000000000004"/>
    <n v="0"/>
    <n v="1.7800000000000002"/>
    <s v="2. Normal"/>
    <s v="LBZ"/>
    <x v="1"/>
    <s v="SIN"/>
    <n v="1473497"/>
    <n v="0"/>
  </r>
  <r>
    <n v="2046880860"/>
    <s v="MORALES MONTOYA JENY JOHANA"/>
    <s v="3. Sin Externa"/>
    <s v="5. &gt;$2-$5 MM"/>
    <n v="1537335"/>
    <x v="480"/>
    <n v="4283944"/>
    <n v="1583944"/>
    <e v="#N/A"/>
    <n v="223550"/>
    <n v="0"/>
    <n v="2700000"/>
    <n v="937390"/>
    <n v="1000000"/>
    <n v="0"/>
    <n v="0"/>
    <n v="0"/>
    <n v="5001"/>
    <s v="6- pignoración"/>
    <s v="LBZ"/>
    <x v="0"/>
    <n v="4"/>
    <n v="0"/>
    <n v="0"/>
    <n v="3.010958904109589"/>
    <n v="26.419178082191781"/>
    <n v="2"/>
    <n v="0"/>
    <n v="1"/>
    <n v="2"/>
    <n v="1"/>
    <s v="SIN"/>
    <n v="0.14903333333333332"/>
    <n v="3.4808893333333333"/>
    <n v="1.6498166666666667"/>
    <n v="2.8559626666666666"/>
    <n v="1.0559626666666666"/>
    <n v="0"/>
    <n v="0"/>
    <n v="0.32"/>
    <n v="0.05"/>
    <n v="0"/>
    <n v="0.32"/>
    <n v="0.05"/>
    <n v="0.03"/>
    <n v="0.04"/>
    <n v="0.15000000000000002"/>
    <n v="0.15000000000000002"/>
    <n v="0.2"/>
    <n v="0"/>
    <n v="0"/>
    <n v="0"/>
    <n v="0"/>
    <n v="0.04"/>
    <n v="0"/>
    <n v="0"/>
    <n v="0.30000000000000004"/>
    <n v="0"/>
    <n v="1.6500000000000001"/>
    <s v="2. Normal"/>
    <s v="LBZ"/>
    <x v="1"/>
    <s v="SIN"/>
    <n v="1583944"/>
    <n v="0"/>
  </r>
  <r>
    <n v="2002244460"/>
    <s v="PARRA SANCHEZ IVAN"/>
    <s v="1. SI"/>
    <s v="5. &gt;$2-$5 MM"/>
    <m/>
    <x v="481"/>
    <n v="2379091"/>
    <n v="0"/>
    <n v="4833000"/>
    <n v="141047"/>
    <n v="0"/>
    <n v="3700000"/>
    <n v="2454260"/>
    <n v="1000000"/>
    <n v="73163.795383677803"/>
    <n v="2672000"/>
    <n v="0"/>
    <n v="68001"/>
    <s v="6- pignoración"/>
    <s v="LBZ"/>
    <x v="0"/>
    <n v="4"/>
    <n v="0"/>
    <n v="0"/>
    <n v="6.5095890410958903"/>
    <n v="28.758904109589039"/>
    <n v="1"/>
    <n v="1"/>
    <n v="1"/>
    <n v="2"/>
    <n v="3"/>
    <s v="A"/>
    <n v="0.14280719692245189"/>
    <n v="5.0035673333333337"/>
    <n v="1.6361733333333333"/>
    <n v="1.5860606666666666"/>
    <n v="0"/>
    <n v="0"/>
    <n v="0"/>
    <n v="0.32"/>
    <n v="0.05"/>
    <n v="0.08"/>
    <n v="0.32"/>
    <n v="0.05"/>
    <n v="0.02"/>
    <n v="0.04"/>
    <n v="0.15000000000000002"/>
    <n v="0.2"/>
    <n v="0.25"/>
    <n v="0"/>
    <n v="0"/>
    <n v="0"/>
    <n v="0"/>
    <n v="0.02"/>
    <n v="0.05"/>
    <n v="0"/>
    <n v="0"/>
    <n v="0"/>
    <n v="1.5500000000000003"/>
    <s v="2. Normal"/>
    <s v="LBZ"/>
    <x v="1"/>
    <s v="A"/>
    <n v="0"/>
    <n v="0"/>
  </r>
  <r>
    <n v="2026028046"/>
    <s v="QUINTERO MORANTES TELDIS"/>
    <s v="3. Sin Externa"/>
    <s v="5. &gt;$2-$5 MM"/>
    <n v="435717"/>
    <x v="482"/>
    <n v="2153890"/>
    <n v="782397"/>
    <e v="#N/A"/>
    <n v="166072"/>
    <n v="0"/>
    <n v="1371493"/>
    <n v="2008820"/>
    <n v="1000000"/>
    <n v="0"/>
    <n v="0"/>
    <n v="0"/>
    <n v="68307"/>
    <s v="6- pignoración"/>
    <s v="LBZ"/>
    <x v="0"/>
    <n v="4"/>
    <n v="0"/>
    <n v="0"/>
    <n v="5.5753424657534243"/>
    <n v="33.252054794520546"/>
    <n v="1"/>
    <n v="2"/>
    <n v="3"/>
    <n v="2"/>
    <n v="3"/>
    <s v="SIN"/>
    <n v="0.11071466666666667"/>
    <n v="2.7751399999999999"/>
    <n v="1.6296913333333334"/>
    <n v="1.4359266666666666"/>
    <n v="0.52159800000000001"/>
    <n v="0"/>
    <n v="0"/>
    <n v="0.32"/>
    <n v="0.04"/>
    <n v="0"/>
    <n v="0.32"/>
    <n v="0.03"/>
    <n v="0.02"/>
    <n v="0.04"/>
    <n v="0.15000000000000002"/>
    <n v="0.2"/>
    <n v="0.25"/>
    <n v="0"/>
    <n v="0"/>
    <n v="0"/>
    <n v="0"/>
    <n v="0.03"/>
    <n v="0.05"/>
    <n v="0"/>
    <n v="0.30000000000000004"/>
    <n v="0"/>
    <n v="1.7500000000000002"/>
    <s v="2. Normal"/>
    <s v="LBZ"/>
    <x v="1"/>
    <s v="SIN"/>
    <n v="782397"/>
    <n v="0"/>
  </r>
  <r>
    <n v="2240660688"/>
    <s v="IBARGUEN MINA BETTY FAIZURI"/>
    <s v="3. Sin Externa"/>
    <s v="6. &gt;$5-$10 MM"/>
    <m/>
    <x v="483"/>
    <n v="9997585"/>
    <n v="6881460"/>
    <e v="#N/A"/>
    <n v="358099"/>
    <n v="0"/>
    <n v="3116125"/>
    <n v="2439842"/>
    <n v="1000000"/>
    <n v="0"/>
    <n v="0"/>
    <n v="0"/>
    <n v="76001"/>
    <s v="6- pignoración"/>
    <s v="LBZ"/>
    <x v="0"/>
    <n v="4"/>
    <n v="0"/>
    <n v="0"/>
    <n v="9.169863013698631"/>
    <n v="35.093150684931508"/>
    <n v="2"/>
    <n v="0"/>
    <n v="3"/>
    <n v="2"/>
    <n v="1"/>
    <s v="SIN"/>
    <n v="0.23873266666666668"/>
    <n v="8.2916179999999997"/>
    <n v="1.6265613333333333"/>
    <n v="6.6650566666666666"/>
    <n v="4.5876400000000004"/>
    <n v="0"/>
    <n v="0"/>
    <n v="0.32"/>
    <n v="0.05"/>
    <n v="0.08"/>
    <n v="0.32"/>
    <n v="0.03"/>
    <n v="0.03"/>
    <n v="0.03"/>
    <n v="0.15000000000000002"/>
    <n v="0"/>
    <n v="0.05"/>
    <n v="0"/>
    <n v="0"/>
    <n v="0"/>
    <n v="0"/>
    <n v="0.01"/>
    <n v="0"/>
    <n v="0"/>
    <n v="0.30000000000000004"/>
    <n v="0"/>
    <n v="1.3700000000000003"/>
    <s v="2. Normal"/>
    <s v="LBZ"/>
    <x v="1"/>
    <s v="SIN"/>
    <n v="6881460"/>
    <n v="0"/>
  </r>
  <r>
    <n v="24680002"/>
    <s v="AYALA ALMEYDA WILSON"/>
    <s v="1. SI"/>
    <s v="4. &gt;$1-$2 MM"/>
    <n v="3443"/>
    <x v="484"/>
    <n v="1944078"/>
    <n v="1944078"/>
    <n v="4380000"/>
    <n v="143758"/>
    <n v="0"/>
    <n v="0"/>
    <n v="2436120"/>
    <n v="1000000"/>
    <n v="142552.87204989724"/>
    <n v="5547000"/>
    <n v="0"/>
    <n v="68418"/>
    <s v="9- Otras garantías (no admisible)"/>
    <s v="LBZ"/>
    <x v="0"/>
    <n v="4"/>
    <n v="0"/>
    <n v="0"/>
    <n v="3.0684931506849313"/>
    <n v="43.753424657534246"/>
    <n v="1"/>
    <n v="1"/>
    <n v="1"/>
    <n v="2"/>
    <n v="3"/>
    <s v="A"/>
    <n v="0.19087391469993148"/>
    <n v="6.6181320000000001"/>
    <n v="1.6263753333333333"/>
    <n v="1.296052"/>
    <n v="1.296052"/>
    <n v="0"/>
    <n v="0"/>
    <n v="0.32"/>
    <n v="0.05"/>
    <n v="0.08"/>
    <n v="0.32"/>
    <n v="0.05"/>
    <n v="0.02"/>
    <n v="0.03"/>
    <n v="0.25"/>
    <n v="0.2"/>
    <n v="0.2"/>
    <n v="0"/>
    <n v="0"/>
    <n v="0"/>
    <n v="0"/>
    <n v="0.04"/>
    <n v="0.05"/>
    <n v="0"/>
    <n v="0"/>
    <n v="0"/>
    <n v="1.61"/>
    <s v="2. Normal"/>
    <s v="LBZ"/>
    <x v="1"/>
    <s v="A"/>
    <n v="1944078"/>
    <n v="0"/>
  </r>
  <r>
    <n v="2044026242"/>
    <s v="NUÑEZ BUELVAS LEONARDO ANDRES"/>
    <s v="1. SI"/>
    <s v="3. Hasta $1 MM"/>
    <n v="1377667"/>
    <x v="485"/>
    <n v="602222"/>
    <n v="602222"/>
    <n v="4098000"/>
    <n v="195131"/>
    <n v="0"/>
    <n v="0"/>
    <n v="3495549"/>
    <n v="2000000"/>
    <n v="645.0889828621514"/>
    <n v="29000"/>
    <n v="0"/>
    <n v="13052"/>
    <s v="9- Otras garantías (no admisible)"/>
    <s v="LBZ"/>
    <x v="0"/>
    <n v="4"/>
    <n v="0"/>
    <n v="0"/>
    <n v="3.7424657534246575"/>
    <n v="28.339726027397262"/>
    <n v="1"/>
    <n v="5"/>
    <n v="1"/>
    <n v="3"/>
    <n v="1"/>
    <s v="A"/>
    <n v="6.5258696327620713E-2"/>
    <n v="1.3755903333333332"/>
    <n v="1.6244053333333333"/>
    <n v="0.20074066666666668"/>
    <n v="0.20074066666666668"/>
    <n v="0"/>
    <n v="0"/>
    <n v="0.32"/>
    <n v="0.01"/>
    <n v="0"/>
    <n v="0.32"/>
    <n v="0.05"/>
    <n v="0.03"/>
    <n v="0.04"/>
    <n v="0.25"/>
    <n v="0.25"/>
    <n v="0.25"/>
    <n v="0"/>
    <n v="0"/>
    <n v="0"/>
    <n v="0"/>
    <n v="0.04"/>
    <n v="0.05"/>
    <n v="0"/>
    <n v="0"/>
    <n v="0"/>
    <n v="1.61"/>
    <s v="2. Normal"/>
    <s v="LBZ"/>
    <x v="1"/>
    <s v="A"/>
    <n v="602222"/>
    <n v="0"/>
  </r>
  <r>
    <n v="2648404"/>
    <s v="CAMACHO DIAZ CRISTIAN FERNANDO"/>
    <s v="3. Sin Externa"/>
    <s v="6. &gt;$5-$10 MM"/>
    <m/>
    <x v="486"/>
    <n v="6566510"/>
    <n v="500510"/>
    <e v="#N/A"/>
    <n v="210993"/>
    <n v="0"/>
    <n v="6066000"/>
    <n v="2433490"/>
    <n v="1000000"/>
    <n v="0"/>
    <n v="0"/>
    <n v="0"/>
    <n v="68255"/>
    <s v="6- pignoración"/>
    <s v="LBZ"/>
    <x v="0"/>
    <n v="4"/>
    <n v="0"/>
    <n v="0"/>
    <n v="9.882191780821918"/>
    <n v="36.772602739726025"/>
    <n v="1"/>
    <n v="2"/>
    <n v="1"/>
    <n v="2"/>
    <n v="3"/>
    <s v="SIN"/>
    <n v="0.14066200000000001"/>
    <n v="6"/>
    <n v="1.6223266666666667"/>
    <n v="4.3776733333333331"/>
    <n v="0.33367333333333332"/>
    <n v="0"/>
    <n v="0"/>
    <n v="0.32"/>
    <n v="0.04"/>
    <n v="0.08"/>
    <n v="0.32"/>
    <n v="0.05"/>
    <n v="0.02"/>
    <n v="0.03"/>
    <n v="0.15000000000000002"/>
    <n v="0.05"/>
    <n v="0.25"/>
    <n v="0"/>
    <n v="0"/>
    <n v="0"/>
    <n v="0"/>
    <n v="0.01"/>
    <n v="0.05"/>
    <n v="0"/>
    <n v="0.30000000000000004"/>
    <n v="0"/>
    <n v="1.6700000000000004"/>
    <s v="2. Normal"/>
    <s v="LBZ"/>
    <x v="1"/>
    <s v="SIN"/>
    <n v="500510"/>
    <n v="0"/>
  </r>
  <r>
    <n v="2006244600"/>
    <s v="GUEVARA CANO JUAN CAMILO"/>
    <s v="1. SI"/>
    <s v="5. &gt;$2-$5 MM"/>
    <n v="523338"/>
    <x v="487"/>
    <n v="3819682"/>
    <n v="2819682"/>
    <n v="5715000"/>
    <n v="203169"/>
    <n v="0"/>
    <n v="1000000"/>
    <n v="1894820"/>
    <n v="1000000"/>
    <n v="120032.17145027264"/>
    <n v="5254000"/>
    <n v="0"/>
    <n v="68547"/>
    <s v="6- pignoración"/>
    <s v="LBZ"/>
    <x v="0"/>
    <n v="4"/>
    <n v="0"/>
    <n v="0"/>
    <n v="5.8794520547945206"/>
    <n v="26.336986301369862"/>
    <n v="1"/>
    <n v="4"/>
    <n v="2"/>
    <n v="2"/>
    <n v="1"/>
    <s v="A"/>
    <n v="0.21546744763351511"/>
    <n v="7.3123346666666666"/>
    <n v="1.6121053333333333"/>
    <n v="2.5464546666666665"/>
    <n v="1.879788"/>
    <n v="0"/>
    <n v="0"/>
    <n v="0.32"/>
    <n v="0.02"/>
    <n v="0.08"/>
    <n v="0.32"/>
    <n v="0.04"/>
    <n v="0.03"/>
    <n v="0.04"/>
    <n v="0.15000000000000002"/>
    <n v="0.15000000000000002"/>
    <n v="0.2"/>
    <n v="0"/>
    <n v="0"/>
    <n v="0"/>
    <n v="0"/>
    <n v="0.03"/>
    <n v="0.05"/>
    <n v="0"/>
    <n v="0"/>
    <n v="0"/>
    <n v="1.43"/>
    <s v="2. Normal"/>
    <s v="LBZ"/>
    <x v="1"/>
    <s v="A"/>
    <n v="2819682"/>
    <n v="0"/>
  </r>
  <r>
    <n v="2200888080"/>
    <s v="RANGEL RUEDA JULIAN ERNESTO"/>
    <s v="1. SI"/>
    <s v="4. &gt;$1-$2 MM"/>
    <n v="175734"/>
    <x v="488"/>
    <n v="1238983"/>
    <n v="0"/>
    <n v="3475000"/>
    <n v="177766"/>
    <n v="0"/>
    <n v="1760195"/>
    <n v="2236120"/>
    <n v="1000000"/>
    <n v="473432.2771745068"/>
    <n v="17877000"/>
    <n v="0"/>
    <n v="68001"/>
    <s v="6- pignoración"/>
    <s v="LBZ"/>
    <x v="0"/>
    <n v="4"/>
    <n v="0"/>
    <n v="0"/>
    <n v="3.3205479452054796"/>
    <n v="35.734246575342468"/>
    <n v="1"/>
    <n v="3"/>
    <n v="1"/>
    <n v="2"/>
    <n v="3"/>
    <s v="A"/>
    <n v="0.43413218478300453"/>
    <n v="14.234735333333333"/>
    <n v="1.6079026666666667"/>
    <n v="0.8259886666666667"/>
    <n v="0"/>
    <n v="0"/>
    <n v="0"/>
    <n v="0.32"/>
    <n v="0.03"/>
    <n v="0.16"/>
    <n v="0.32"/>
    <n v="0.05"/>
    <n v="0.02"/>
    <n v="0.03"/>
    <n v="0.15000000000000002"/>
    <n v="0.25"/>
    <n v="0.25"/>
    <n v="0"/>
    <n v="0"/>
    <n v="0"/>
    <n v="0"/>
    <n v="0.04"/>
    <n v="0.05"/>
    <n v="0"/>
    <n v="0"/>
    <n v="0"/>
    <n v="1.6700000000000002"/>
    <s v="2. Normal"/>
    <s v="LBZ"/>
    <x v="1"/>
    <s v="A"/>
    <n v="0"/>
    <n v="0"/>
  </r>
  <r>
    <n v="20808482"/>
    <s v="ROMERO REALES ALBER DAVID"/>
    <s v="1. SI"/>
    <s v="5. &gt;$2-$5 MM"/>
    <m/>
    <x v="489"/>
    <n v="3948403"/>
    <n v="756664"/>
    <n v="8732000"/>
    <n v="247452"/>
    <n v="0"/>
    <n v="3191739"/>
    <n v="4783314"/>
    <n v="2000000"/>
    <n v="433962.8157179199"/>
    <n v="14201000"/>
    <n v="0"/>
    <n v="20060"/>
    <s v="6- pignoración"/>
    <s v="LBZ"/>
    <x v="0"/>
    <n v="4"/>
    <n v="0"/>
    <n v="0"/>
    <n v="13.049315068493151"/>
    <n v="41.030136986301372"/>
    <n v="1"/>
    <n v="2"/>
    <n v="1"/>
    <n v="3"/>
    <n v="2"/>
    <s v="B"/>
    <n v="0.22713827190597333"/>
    <n v="7.6442389999999998"/>
    <n v="1.594438"/>
    <n v="1.3161343333333333"/>
    <n v="0.25222133333333335"/>
    <n v="0"/>
    <n v="0"/>
    <n v="0.32"/>
    <n v="0.04"/>
    <n v="0.08"/>
    <n v="0.32"/>
    <n v="0.05"/>
    <n v="0.01"/>
    <n v="0.03"/>
    <n v="0.15000000000000002"/>
    <n v="0.2"/>
    <n v="0.25"/>
    <n v="0"/>
    <n v="0"/>
    <n v="0"/>
    <n v="0"/>
    <n v="0"/>
    <n v="0.05"/>
    <n v="0"/>
    <n v="0.1"/>
    <n v="0"/>
    <n v="1.6"/>
    <s v="2. Normal"/>
    <s v="LBZ"/>
    <x v="1"/>
    <s v="B"/>
    <n v="756664"/>
    <n v="0"/>
  </r>
  <r>
    <n v="80200424"/>
    <s v="PAEZ MONZON JHON DEYBY"/>
    <s v="1. SI"/>
    <s v="3. Hasta $1 MM"/>
    <m/>
    <x v="490"/>
    <n v="916410"/>
    <n v="0"/>
    <n v="3306000"/>
    <n v="231244"/>
    <n v="0"/>
    <n v="1300000"/>
    <n v="2389970"/>
    <n v="1000000"/>
    <n v="288713.01710589055"/>
    <n v="23664000"/>
    <n v="0"/>
    <n v="25754"/>
    <s v="6- pignoración"/>
    <s v="LBZ"/>
    <x v="0"/>
    <n v="4"/>
    <n v="0"/>
    <n v="0"/>
    <n v="8.5917808219178085"/>
    <n v="40.841095890410962"/>
    <n v="1"/>
    <n v="2"/>
    <n v="2"/>
    <n v="2"/>
    <n v="3"/>
    <s v="A"/>
    <n v="0.34663801140392703"/>
    <n v="17.980253333333334"/>
    <n v="1.5933133333333334"/>
    <n v="0.61094000000000004"/>
    <n v="0"/>
    <n v="0"/>
    <n v="0"/>
    <n v="0.32"/>
    <n v="0.04"/>
    <n v="0.24"/>
    <n v="0.32"/>
    <n v="0.04"/>
    <n v="0.02"/>
    <n v="0.03"/>
    <n v="0.15000000000000002"/>
    <n v="0.25"/>
    <n v="0.25"/>
    <n v="0"/>
    <n v="0"/>
    <n v="0"/>
    <n v="0"/>
    <n v="0.01"/>
    <n v="0.05"/>
    <n v="0"/>
    <n v="0"/>
    <n v="0"/>
    <n v="1.7200000000000002"/>
    <s v="2. Normal"/>
    <s v="LBZ"/>
    <x v="1"/>
    <s v="A"/>
    <n v="0"/>
    <n v="0"/>
  </r>
  <r>
    <n v="84486080"/>
    <s v="HERRERA OROZCO ROBINSON RAFAEL"/>
    <s v="1. SI"/>
    <s v="6. &gt;$5-$10 MM"/>
    <m/>
    <x v="417"/>
    <n v="5267449"/>
    <n v="3867449"/>
    <n v="7649000"/>
    <n v="197961"/>
    <n v="0"/>
    <n v="1400000"/>
    <n v="2381419"/>
    <n v="1000000"/>
    <n v="5761.3119503895596"/>
    <n v="259000"/>
    <n v="0"/>
    <n v="13052"/>
    <s v="6- pignoración"/>
    <s v="LBZ"/>
    <x v="0"/>
    <n v="4"/>
    <n v="0"/>
    <n v="0"/>
    <n v="7.4246575342465757"/>
    <n v="41.923287671232877"/>
    <n v="1"/>
    <n v="1"/>
    <n v="1"/>
    <n v="2"/>
    <n v="3"/>
    <s v="A"/>
    <n v="0.13581487463359304"/>
    <n v="5.2719120000000004"/>
    <n v="1.5876126666666666"/>
    <n v="3.5116326666666668"/>
    <n v="2.5782993333333333"/>
    <n v="0"/>
    <n v="0"/>
    <n v="0.32"/>
    <n v="0.05"/>
    <n v="0.08"/>
    <n v="0.32"/>
    <n v="0.05"/>
    <n v="0.02"/>
    <n v="0.03"/>
    <n v="0.15000000000000002"/>
    <n v="0.1"/>
    <n v="0.15000000000000002"/>
    <n v="0"/>
    <n v="0"/>
    <n v="0"/>
    <n v="0"/>
    <n v="0.02"/>
    <n v="0.05"/>
    <n v="0"/>
    <n v="0"/>
    <n v="0"/>
    <n v="1.34"/>
    <s v="2. Normal"/>
    <s v="LBZ"/>
    <x v="1"/>
    <s v="A"/>
    <n v="3867449"/>
    <n v="0"/>
  </r>
  <r>
    <n v="84462642"/>
    <s v="BABILONIA MARIMON JAIRO DE JESUS"/>
    <s v="1. SI"/>
    <s v="4. &gt;$1-$2 MM"/>
    <m/>
    <x v="112"/>
    <n v="1735984"/>
    <n v="0"/>
    <n v="4101000"/>
    <n v="195543"/>
    <n v="0"/>
    <n v="2622648"/>
    <n v="2364820"/>
    <n v="1000000"/>
    <n v="579616.15086507727"/>
    <n v="23806000"/>
    <n v="0"/>
    <n v="13838"/>
    <s v="6- pignoración"/>
    <s v="LBZ"/>
    <x v="0"/>
    <n v="4"/>
    <n v="0"/>
    <n v="0"/>
    <n v="5.7945205479452051"/>
    <n v="49.027397260273972"/>
    <n v="1"/>
    <n v="2"/>
    <n v="1"/>
    <n v="2"/>
    <n v="2"/>
    <s v="A"/>
    <n v="0.51677276724338483"/>
    <n v="18.604536"/>
    <n v="1.5765466666666668"/>
    <n v="1.1573226666666667"/>
    <n v="0"/>
    <n v="0"/>
    <n v="0.08"/>
    <n v="0.32"/>
    <n v="0.04"/>
    <n v="0.24"/>
    <n v="0.32"/>
    <n v="0.05"/>
    <n v="0.01"/>
    <n v="0.02"/>
    <n v="0.15000000000000002"/>
    <n v="0.2"/>
    <n v="0.25"/>
    <n v="0"/>
    <n v="0"/>
    <n v="0"/>
    <n v="0"/>
    <n v="0.03"/>
    <n v="0.05"/>
    <n v="0"/>
    <n v="0"/>
    <n v="0"/>
    <n v="1.76"/>
    <s v="2. Normal"/>
    <s v="LBZ"/>
    <x v="1"/>
    <s v="A"/>
    <n v="0"/>
    <n v="0"/>
  </r>
  <r>
    <n v="2628824"/>
    <s v="TOLOZA BARRERA OMAR"/>
    <s v="1. SI"/>
    <s v="4. &gt;$1-$2 MM"/>
    <m/>
    <x v="203"/>
    <n v="1593059"/>
    <n v="1593059"/>
    <n v="3956000"/>
    <n v="143758"/>
    <n v="0"/>
    <n v="0"/>
    <n v="2363260"/>
    <n v="1000000"/>
    <n v="466527.11644918023"/>
    <n v="19915000"/>
    <n v="0"/>
    <n v="68615"/>
    <s v="9- Otras garantías (no admisible)"/>
    <s v="LBZ"/>
    <x v="0"/>
    <n v="4"/>
    <n v="0"/>
    <n v="0"/>
    <n v="6.2136986301369861"/>
    <n v="38.852054794520548"/>
    <n v="1"/>
    <n v="1"/>
    <n v="1"/>
    <n v="2"/>
    <n v="3"/>
    <s v="A"/>
    <n v="0.40685674429945351"/>
    <n v="15.914212666666666"/>
    <n v="1.5755066666666666"/>
    <n v="1.0620393333333333"/>
    <n v="1.0620393333333333"/>
    <n v="0"/>
    <n v="0"/>
    <n v="0.32"/>
    <n v="0.05"/>
    <n v="0.24"/>
    <n v="0.32"/>
    <n v="0.05"/>
    <n v="0.02"/>
    <n v="0.03"/>
    <n v="0.25"/>
    <n v="0.2"/>
    <n v="0.2"/>
    <n v="0"/>
    <n v="0"/>
    <n v="0"/>
    <n v="0"/>
    <n v="0.02"/>
    <n v="0.05"/>
    <n v="0"/>
    <n v="0"/>
    <n v="0"/>
    <n v="1.75"/>
    <s v="2. Normal"/>
    <s v="LBZ"/>
    <x v="1"/>
    <s v="A"/>
    <n v="1593059"/>
    <n v="0"/>
  </r>
  <r>
    <n v="48682224"/>
    <s v="ZORRILA ESPINOSA YENNYPFER LORENA"/>
    <s v="3. Sin Externa"/>
    <s v="5. &gt;$2-$5 MM"/>
    <n v="336600"/>
    <x v="55"/>
    <n v="2980705"/>
    <n v="0"/>
    <e v="#N/A"/>
    <n v="288366"/>
    <n v="0"/>
    <n v="3300000"/>
    <n v="2019295"/>
    <n v="1000000"/>
    <n v="0"/>
    <n v="0"/>
    <n v="0"/>
    <n v="76001"/>
    <s v="6- pignoración"/>
    <s v="LBZ"/>
    <x v="0"/>
    <n v="4"/>
    <n v="0"/>
    <n v="0"/>
    <n v="0.90136986301369859"/>
    <n v="37.638356164383559"/>
    <n v="2"/>
    <n v="2"/>
    <n v="1"/>
    <n v="2"/>
    <n v="1"/>
    <s v="SIN"/>
    <n v="0.192244"/>
    <n v="3.3333333333333335"/>
    <n v="1.5705966666666666"/>
    <n v="1.9871366666666668"/>
    <n v="0"/>
    <n v="0"/>
    <n v="0"/>
    <n v="0.32"/>
    <n v="0.04"/>
    <n v="0"/>
    <n v="0.32"/>
    <n v="0.05"/>
    <n v="0.03"/>
    <n v="0.03"/>
    <n v="0.15000000000000002"/>
    <n v="0.2"/>
    <n v="0.25"/>
    <n v="0"/>
    <n v="0"/>
    <n v="0"/>
    <n v="0"/>
    <n v="0.05"/>
    <n v="0"/>
    <n v="0"/>
    <n v="0.30000000000000004"/>
    <n v="0"/>
    <n v="1.7400000000000002"/>
    <s v="2. Normal"/>
    <s v="LBZ"/>
    <x v="1"/>
    <s v="SIN"/>
    <n v="0"/>
    <n v="0"/>
  </r>
  <r>
    <n v="20448440"/>
    <s v="VARON AVENDANO ELIZABETH"/>
    <s v="3. Sin Externa"/>
    <s v="5. &gt;$2-$5 MM"/>
    <n v="1573200"/>
    <x v="491"/>
    <n v="2619813"/>
    <n v="119813"/>
    <e v="#N/A"/>
    <n v="166072"/>
    <n v="0"/>
    <n v="2500000"/>
    <n v="777310"/>
    <n v="1000000"/>
    <n v="0"/>
    <n v="0"/>
    <n v="0"/>
    <n v="76130"/>
    <s v="6- pignoración"/>
    <s v="LBZ"/>
    <x v="0"/>
    <n v="4"/>
    <n v="0"/>
    <n v="0"/>
    <n v="2.4575342465753423"/>
    <n v="29.898630136986302"/>
    <n v="2"/>
    <n v="0"/>
    <n v="2"/>
    <n v="2"/>
    <n v="1"/>
    <s v="SIN"/>
    <n v="0.11071466666666667"/>
    <n v="2.2647486666666667"/>
    <n v="1.5670066666666667"/>
    <n v="1.746542"/>
    <n v="7.987533333333334E-2"/>
    <n v="0"/>
    <n v="0"/>
    <n v="0.32"/>
    <n v="0.05"/>
    <n v="0"/>
    <n v="0.32"/>
    <n v="0.04"/>
    <n v="0.03"/>
    <n v="0.04"/>
    <n v="0.15000000000000002"/>
    <n v="0.2"/>
    <n v="0.25"/>
    <n v="0"/>
    <n v="0"/>
    <n v="0"/>
    <n v="0"/>
    <n v="0.04"/>
    <n v="0"/>
    <n v="0"/>
    <n v="0.30000000000000004"/>
    <n v="0"/>
    <n v="1.7400000000000002"/>
    <s v="2. Normal"/>
    <s v="LBZ"/>
    <x v="1"/>
    <s v="SIN"/>
    <n v="119813"/>
    <n v="0"/>
  </r>
  <r>
    <n v="60426046"/>
    <s v="MONTANEZ LOPEZ CARMEN ROSA"/>
    <s v="3. Sin Externa"/>
    <s v="6. &gt;$5-$10 MM"/>
    <n v="1271492"/>
    <x v="492"/>
    <n v="6722680"/>
    <n v="4782396"/>
    <e v="#N/A"/>
    <n v="216777"/>
    <n v="0"/>
    <n v="1940284"/>
    <n v="1066299"/>
    <n v="1000000"/>
    <n v="0"/>
    <n v="0"/>
    <n v="0"/>
    <n v="11001"/>
    <s v="6- pignoración"/>
    <s v="LBZ"/>
    <x v="0"/>
    <n v="4"/>
    <n v="0"/>
    <n v="0"/>
    <n v="3.4684931506849317"/>
    <n v="54.268493150684932"/>
    <n v="2"/>
    <n v="2"/>
    <n v="1"/>
    <n v="2"/>
    <n v="1"/>
    <s v="SIN"/>
    <n v="0.14451800000000001"/>
    <n v="5.1926526666666666"/>
    <n v="1.5585273333333334"/>
    <n v="4.4817866666666664"/>
    <n v="3.1882640000000002"/>
    <n v="0"/>
    <n v="0"/>
    <n v="0.32"/>
    <n v="0.04"/>
    <n v="0.08"/>
    <n v="0.32"/>
    <n v="0.05"/>
    <n v="0.03"/>
    <n v="0.02"/>
    <n v="0.15000000000000002"/>
    <n v="0.05"/>
    <n v="0.1"/>
    <n v="0"/>
    <n v="0"/>
    <n v="0"/>
    <n v="0"/>
    <n v="0.04"/>
    <n v="0"/>
    <n v="0"/>
    <n v="0.30000000000000004"/>
    <n v="0"/>
    <n v="1.5000000000000004"/>
    <s v="2. Normal"/>
    <s v="LBZ"/>
    <x v="1"/>
    <s v="SIN"/>
    <n v="4782396"/>
    <n v="0"/>
  </r>
  <r>
    <n v="84462680"/>
    <s v="JIMENEZ POLO EDUARDO"/>
    <s v="3. Sin Externa"/>
    <s v="4. &gt;$1-$2 MM"/>
    <m/>
    <x v="203"/>
    <n v="1622059"/>
    <n v="1622059"/>
    <e v="#N/A"/>
    <n v="143758"/>
    <n v="0"/>
    <n v="0"/>
    <n v="2334260"/>
    <n v="1000000"/>
    <n v="0"/>
    <n v="0"/>
    <n v="0"/>
    <n v="13838"/>
    <s v="9- Otras garantías (no admisible)"/>
    <s v="LBZ"/>
    <x v="0"/>
    <n v="4"/>
    <n v="0"/>
    <n v="0"/>
    <n v="6.2136986301369861"/>
    <n v="50.843835616438355"/>
    <n v="1"/>
    <n v="2"/>
    <n v="1"/>
    <n v="2"/>
    <n v="3"/>
    <s v="SIN"/>
    <n v="9.5838666666666669E-2"/>
    <n v="2.6375459999999999"/>
    <n v="1.5561733333333334"/>
    <n v="1.0813726666666668"/>
    <n v="1.0813726666666668"/>
    <n v="0"/>
    <n v="0"/>
    <n v="0.32"/>
    <n v="0.04"/>
    <n v="0"/>
    <n v="0.32"/>
    <n v="0.05"/>
    <n v="0.02"/>
    <n v="0.02"/>
    <n v="0.25"/>
    <n v="0.2"/>
    <n v="0.2"/>
    <n v="0"/>
    <n v="0"/>
    <n v="0"/>
    <n v="0"/>
    <n v="0.02"/>
    <n v="0.05"/>
    <n v="0"/>
    <n v="0.30000000000000004"/>
    <n v="0"/>
    <n v="1.79"/>
    <s v="2. Normal"/>
    <s v="LBZ"/>
    <x v="1"/>
    <s v="SIN"/>
    <n v="1622059"/>
    <n v="0"/>
  </r>
  <r>
    <n v="2044020028"/>
    <s v="TORRES BELLO JAIDER MANUEL"/>
    <s v="3. Sin Externa"/>
    <s v="4. &gt;$1-$2 MM"/>
    <m/>
    <x v="493"/>
    <n v="1250416"/>
    <n v="1250416"/>
    <e v="#N/A"/>
    <n v="129383"/>
    <n v="0"/>
    <n v="0"/>
    <n v="2310260"/>
    <n v="1000000"/>
    <n v="0"/>
    <n v="0"/>
    <n v="0"/>
    <n v="13052"/>
    <s v="9- Otras garantías (no admisible)"/>
    <s v="LBZ"/>
    <x v="0"/>
    <n v="4"/>
    <n v="0"/>
    <n v="0"/>
    <n v="6.1315068493150688"/>
    <n v="34.668493150684931"/>
    <n v="1"/>
    <n v="3"/>
    <n v="2"/>
    <n v="2"/>
    <n v="3"/>
    <s v="SIN"/>
    <n v="8.6255333333333337E-2"/>
    <n v="2.3737840000000001"/>
    <n v="1.5401733333333334"/>
    <n v="0.83361066666666672"/>
    <n v="0.83361066666666672"/>
    <n v="0"/>
    <n v="0"/>
    <n v="0.32"/>
    <n v="0.03"/>
    <n v="0"/>
    <n v="0.32"/>
    <n v="0.04"/>
    <n v="0.02"/>
    <n v="0.04"/>
    <n v="0.25"/>
    <n v="0.25"/>
    <n v="0.25"/>
    <n v="0"/>
    <n v="0"/>
    <n v="0"/>
    <n v="0"/>
    <n v="0.02"/>
    <n v="0.05"/>
    <n v="0"/>
    <n v="0.30000000000000004"/>
    <n v="0"/>
    <n v="1.8900000000000001"/>
    <s v="2. Normal"/>
    <s v="LBZ"/>
    <x v="1"/>
    <s v="SIN"/>
    <n v="1250416"/>
    <n v="0"/>
  </r>
  <r>
    <n v="48666462"/>
    <s v="GRAJALES VELASQUEZ ISABEL CRISTINA"/>
    <s v="3. Sin Externa"/>
    <s v="6. &gt;$5-$10 MM"/>
    <n v="1523193"/>
    <x v="494"/>
    <n v="6732405"/>
    <n v="2670608"/>
    <e v="#N/A"/>
    <n v="234850"/>
    <n v="0"/>
    <n v="4061797"/>
    <n v="3082745"/>
    <n v="2000000"/>
    <n v="0"/>
    <n v="0"/>
    <n v="0"/>
    <n v="76306"/>
    <s v="6- pignoración"/>
    <s v="LBZ"/>
    <x v="0"/>
    <n v="4"/>
    <n v="0"/>
    <n v="0"/>
    <n v="5.2493150684931509"/>
    <n v="41.010958904109586"/>
    <n v="2"/>
    <n v="5"/>
    <n v="2"/>
    <n v="3"/>
    <n v="1"/>
    <s v="SIN"/>
    <n v="7.828333333333333E-2"/>
    <n v="3.2717166666666668"/>
    <n v="1.5353126666666668"/>
    <n v="2.244135"/>
    <n v="0.8902026666666667"/>
    <n v="0"/>
    <n v="0"/>
    <n v="0.32"/>
    <n v="0.01"/>
    <n v="0"/>
    <n v="0.32"/>
    <n v="0.04"/>
    <n v="0.03"/>
    <n v="0.03"/>
    <n v="0.15000000000000002"/>
    <n v="0.15000000000000002"/>
    <n v="0.25"/>
    <n v="0"/>
    <n v="0"/>
    <n v="0"/>
    <n v="0"/>
    <n v="0.03"/>
    <n v="0"/>
    <n v="0"/>
    <n v="0.30000000000000004"/>
    <n v="0"/>
    <n v="1.6300000000000003"/>
    <s v="2. Normal"/>
    <s v="LBZ"/>
    <x v="1"/>
    <s v="SIN"/>
    <n v="2670608"/>
    <n v="0"/>
  </r>
  <r>
    <n v="8800608"/>
    <s v="SOTO HERNANDEZ WILSON MIGUEL"/>
    <s v="3. Sin Externa"/>
    <s v="5. &gt;$2-$5 MM"/>
    <n v="83200"/>
    <x v="495"/>
    <n v="2572008"/>
    <n v="2572008"/>
    <e v="#N/A"/>
    <n v="244933"/>
    <n v="0"/>
    <n v="0"/>
    <n v="2216120"/>
    <n v="1000000"/>
    <n v="0"/>
    <n v="0"/>
    <n v="0"/>
    <n v="8001"/>
    <s v="9- Otras garantías (no admisible)"/>
    <s v="LBZ"/>
    <x v="0"/>
    <n v="4"/>
    <n v="0"/>
    <n v="0"/>
    <n v="3.1972602739726028"/>
    <n v="40.93150684931507"/>
    <n v="1"/>
    <n v="2"/>
    <n v="1"/>
    <n v="2"/>
    <n v="3"/>
    <s v="SIN"/>
    <n v="0.16328866666666667"/>
    <n v="3.1920853333333334"/>
    <n v="1.53288"/>
    <n v="1.714672"/>
    <n v="1.714672"/>
    <n v="0"/>
    <n v="0"/>
    <n v="0.32"/>
    <n v="0.04"/>
    <n v="0"/>
    <n v="0.32"/>
    <n v="0.05"/>
    <n v="0.02"/>
    <n v="0.03"/>
    <n v="0.25"/>
    <n v="0.2"/>
    <n v="0.2"/>
    <n v="0"/>
    <n v="0"/>
    <n v="0"/>
    <n v="0"/>
    <n v="0.04"/>
    <n v="0.05"/>
    <n v="0"/>
    <n v="0.30000000000000004"/>
    <n v="0"/>
    <n v="1.82"/>
    <s v="2. Normal"/>
    <s v="LBZ"/>
    <x v="1"/>
    <s v="SIN"/>
    <n v="2572008"/>
    <n v="0"/>
  </r>
  <r>
    <n v="2026246640"/>
    <s v="JURADO LONDONO YURLEY NATALY"/>
    <s v="3. Sin Externa"/>
    <s v="5. &gt;$2-$5 MM"/>
    <n v="1634200"/>
    <x v="496"/>
    <n v="3138291"/>
    <n v="3138291"/>
    <e v="#N/A"/>
    <n v="212572"/>
    <n v="0"/>
    <n v="0"/>
    <n v="2963079"/>
    <n v="2000000"/>
    <n v="0"/>
    <n v="0"/>
    <n v="0"/>
    <n v="76001"/>
    <s v="9- Otras garantías (no admisible)"/>
    <s v="LBZ"/>
    <x v="0"/>
    <n v="4"/>
    <n v="0"/>
    <n v="0"/>
    <n v="5.1342465753424653"/>
    <n v="33.57260273972603"/>
    <n v="2"/>
    <n v="4"/>
    <n v="2"/>
    <n v="3"/>
    <n v="3"/>
    <s v="SIN"/>
    <n v="7.0857333333333328E-2"/>
    <n v="2.0337900000000002"/>
    <n v="1.5324263333333332"/>
    <n v="1.0460970000000001"/>
    <n v="1.0460970000000001"/>
    <n v="0"/>
    <n v="0"/>
    <n v="0.32"/>
    <n v="0.02"/>
    <n v="0"/>
    <n v="0.32"/>
    <n v="0.04"/>
    <n v="0.02"/>
    <n v="0.04"/>
    <n v="0.25"/>
    <n v="0.2"/>
    <n v="0.2"/>
    <n v="0"/>
    <n v="0"/>
    <n v="0"/>
    <n v="0"/>
    <n v="0.03"/>
    <n v="0"/>
    <n v="0"/>
    <n v="0.30000000000000004"/>
    <n v="0"/>
    <n v="1.7400000000000002"/>
    <s v="2. Normal"/>
    <s v="LBZ"/>
    <x v="1"/>
    <s v="SIN"/>
    <n v="3138291"/>
    <n v="0"/>
  </r>
  <r>
    <n v="842288"/>
    <s v="FONSECA GARRO JOSE ALEJANDRO"/>
    <s v="1. SI"/>
    <s v="7. &gt;$10 MM"/>
    <n v="8408834"/>
    <x v="497"/>
    <n v="62998732"/>
    <n v="52998732"/>
    <n v="66022000"/>
    <n v="1114816"/>
    <n v="0"/>
    <n v="10000000"/>
    <n v="3023093"/>
    <n v="5000000"/>
    <n v="7709086.7452647267"/>
    <n v="693828000"/>
    <n v="0"/>
    <n v="76001"/>
    <s v="6- pignoración"/>
    <s v="LBZ"/>
    <x v="0"/>
    <n v="4"/>
    <n v="0"/>
    <n v="0"/>
    <n v="3.2630136986301368"/>
    <n v="48.449315068493149"/>
    <n v="1"/>
    <n v="0"/>
    <n v="4"/>
    <n v="6"/>
    <n v="1"/>
    <s v="A"/>
    <n v="1.176520366035297"/>
    <n v="101.31331"/>
    <n v="1.5242569333333333"/>
    <n v="8.3998309333333339"/>
    <n v="7.0664975999999999"/>
    <n v="0"/>
    <n v="0.4"/>
    <n v="0.16"/>
    <n v="0.05"/>
    <n v="0.4"/>
    <n v="0.32"/>
    <n v="0.02"/>
    <n v="0.03"/>
    <n v="0.02"/>
    <n v="0.15000000000000002"/>
    <n v="0"/>
    <n v="0"/>
    <n v="0"/>
    <n v="0"/>
    <n v="0"/>
    <n v="0"/>
    <n v="0.04"/>
    <n v="0.05"/>
    <n v="0"/>
    <n v="0"/>
    <n v="0"/>
    <n v="1.6400000000000003"/>
    <s v="2. Normal"/>
    <s v="LBZ"/>
    <x v="1"/>
    <s v="A"/>
    <n v="52998732"/>
    <n v="0"/>
  </r>
  <r>
    <n v="2008680662"/>
    <s v="GOMEZ HERNANDEZ ELIZABETH"/>
    <s v="3. Sin Externa"/>
    <s v="5. &gt;$2-$5 MM"/>
    <n v="6400"/>
    <x v="498"/>
    <n v="4143247"/>
    <n v="3203332"/>
    <e v="#N/A"/>
    <n v="180640"/>
    <n v="0"/>
    <n v="939915"/>
    <n v="2276820"/>
    <n v="1000000"/>
    <n v="0"/>
    <n v="0"/>
    <n v="0"/>
    <n v="68307"/>
    <s v="6- pignoración"/>
    <s v="LBZ"/>
    <x v="0"/>
    <n v="4"/>
    <n v="0"/>
    <n v="0"/>
    <n v="5.1561643835616442"/>
    <n v="31.923287671232877"/>
    <n v="2"/>
    <n v="0"/>
    <n v="2"/>
    <n v="2"/>
    <n v="1"/>
    <s v="SIN"/>
    <n v="0.12042666666666667"/>
    <n v="4.2800446666666669"/>
    <n v="1.5221466666666668"/>
    <n v="2.7621646666666666"/>
    <n v="2.1355546666666667"/>
    <n v="0"/>
    <n v="0"/>
    <n v="0.32"/>
    <n v="0.05"/>
    <n v="0"/>
    <n v="0.32"/>
    <n v="0.04"/>
    <n v="0.03"/>
    <n v="0.04"/>
    <n v="0.15000000000000002"/>
    <n v="0.15000000000000002"/>
    <n v="0.15000000000000002"/>
    <n v="0"/>
    <n v="0"/>
    <n v="0"/>
    <n v="0"/>
    <n v="0.03"/>
    <n v="0"/>
    <n v="0"/>
    <n v="0.30000000000000004"/>
    <n v="0"/>
    <n v="1.58"/>
    <s v="2. Normal"/>
    <s v="LBZ"/>
    <x v="1"/>
    <s v="SIN"/>
    <n v="3203332"/>
    <n v="0"/>
  </r>
  <r>
    <n v="2068888248"/>
    <s v="JARAMILLO PADILLA ANA GREYS"/>
    <s v="1. SI"/>
    <s v="5. &gt;$2-$5 MM"/>
    <n v="23720"/>
    <x v="499"/>
    <n v="2633970"/>
    <n v="0"/>
    <n v="4892000"/>
    <n v="177766"/>
    <n v="0"/>
    <n v="2800000"/>
    <n v="2258264"/>
    <n v="1000000"/>
    <n v="49354.928568030075"/>
    <n v="1258000"/>
    <n v="0"/>
    <n v="76130"/>
    <s v="6- pignoración"/>
    <s v="LBZ"/>
    <x v="0"/>
    <n v="4"/>
    <n v="0"/>
    <n v="0"/>
    <n v="6.9150684931506845"/>
    <n v="34.446575342465756"/>
    <n v="2"/>
    <n v="2"/>
    <n v="1"/>
    <n v="2"/>
    <n v="4"/>
    <s v="A"/>
    <n v="0.15141395237868671"/>
    <n v="4.1001560000000001"/>
    <n v="1.5213226666666666"/>
    <n v="1.7559800000000001"/>
    <n v="0"/>
    <n v="0"/>
    <n v="0"/>
    <n v="0.32"/>
    <n v="0.04"/>
    <n v="0"/>
    <n v="0.32"/>
    <n v="0.05"/>
    <n v="0.05"/>
    <n v="0.04"/>
    <n v="0.15000000000000002"/>
    <n v="0.2"/>
    <n v="0.25"/>
    <n v="0"/>
    <n v="0"/>
    <n v="0"/>
    <n v="0"/>
    <n v="0.02"/>
    <n v="0"/>
    <n v="0"/>
    <n v="0"/>
    <n v="0"/>
    <n v="1.4400000000000002"/>
    <s v="2. Normal"/>
    <s v="LBZ"/>
    <x v="1"/>
    <s v="A"/>
    <n v="0"/>
    <n v="0"/>
  </r>
  <r>
    <n v="4824422"/>
    <s v="ZUÑIGA PAJARO EDINSON JOSE"/>
    <s v="3. Sin Externa"/>
    <s v="4. &gt;$1-$2 MM"/>
    <m/>
    <x v="500"/>
    <n v="1659111"/>
    <n v="0"/>
    <e v="#N/A"/>
    <n v="298933"/>
    <n v="0"/>
    <n v="1600000"/>
    <n v="2274260"/>
    <n v="1000000"/>
    <n v="0"/>
    <n v="0"/>
    <n v="0"/>
    <n v="13052"/>
    <s v="6- pignoración"/>
    <s v="LBZ"/>
    <x v="0"/>
    <n v="4"/>
    <n v="0"/>
    <n v="0"/>
    <n v="6.0465753424657533"/>
    <n v="45.186301369863017"/>
    <n v="1"/>
    <n v="1"/>
    <n v="1"/>
    <n v="2"/>
    <n v="3"/>
    <s v="SIN"/>
    <n v="0.19928866666666667"/>
    <n v="2.6222473333333332"/>
    <n v="1.5161733333333334"/>
    <n v="1.106074"/>
    <n v="0"/>
    <n v="0"/>
    <n v="0"/>
    <n v="0.32"/>
    <n v="0.05"/>
    <n v="0"/>
    <n v="0.32"/>
    <n v="0.05"/>
    <n v="0.02"/>
    <n v="0.02"/>
    <n v="0.15000000000000002"/>
    <n v="0.2"/>
    <n v="0.25"/>
    <n v="0"/>
    <n v="0"/>
    <n v="0"/>
    <n v="0"/>
    <n v="0.02"/>
    <n v="0.05"/>
    <n v="0"/>
    <n v="0.30000000000000004"/>
    <n v="0"/>
    <n v="1.7500000000000002"/>
    <s v="2. Normal"/>
    <s v="LBZ"/>
    <x v="1"/>
    <s v="SIN"/>
    <n v="0"/>
    <n v="0"/>
  </r>
  <r>
    <n v="2008404680"/>
    <s v="SANTOS CALDERON CARMEN YOLANDA"/>
    <s v="3. Sin Externa"/>
    <s v="6. &gt;$5-$10 MM"/>
    <n v="207670"/>
    <x v="501"/>
    <n v="6261853"/>
    <n v="4261853"/>
    <e v="#N/A"/>
    <n v="251052"/>
    <n v="0"/>
    <n v="2000000"/>
    <n v="2060260"/>
    <n v="1000000"/>
    <n v="0"/>
    <n v="0"/>
    <n v="0"/>
    <n v="68255"/>
    <s v="6- pignoración"/>
    <s v="LBZ"/>
    <x v="0"/>
    <n v="4"/>
    <n v="0"/>
    <n v="0"/>
    <n v="6.2986301369863016"/>
    <n v="35.890410958904113"/>
    <n v="2"/>
    <n v="2"/>
    <n v="2"/>
    <n v="2"/>
    <n v="4"/>
    <s v="SIN"/>
    <n v="0.16736799999999999"/>
    <n v="5.5480753333333332"/>
    <n v="1.5119533333333333"/>
    <n v="4.1745686666666666"/>
    <n v="2.8412353333333331"/>
    <n v="0"/>
    <n v="0"/>
    <n v="0.32"/>
    <n v="0.04"/>
    <n v="0.08"/>
    <n v="0.32"/>
    <n v="0.04"/>
    <n v="0.05"/>
    <n v="0.03"/>
    <n v="0.15000000000000002"/>
    <n v="0.05"/>
    <n v="0.15000000000000002"/>
    <n v="0"/>
    <n v="0"/>
    <n v="0"/>
    <n v="0"/>
    <n v="0.02"/>
    <n v="0"/>
    <n v="0"/>
    <n v="0.30000000000000004"/>
    <n v="0"/>
    <n v="1.5500000000000005"/>
    <s v="2. Normal"/>
    <s v="LBZ"/>
    <x v="1"/>
    <s v="SIN"/>
    <n v="4261853"/>
    <n v="0"/>
  </r>
  <r>
    <n v="6420824"/>
    <s v="MARULANDA BONILLA MIGUEL ANGEL"/>
    <s v="1. SI"/>
    <s v="6. &gt;$5-$10 MM"/>
    <n v="125865"/>
    <x v="502"/>
    <n v="9220526"/>
    <n v="4520771"/>
    <n v="13597000"/>
    <n v="328456"/>
    <n v="0"/>
    <n v="4699755"/>
    <n v="4376517"/>
    <n v="2000000"/>
    <n v="104280.92220494748"/>
    <n v="2658000"/>
    <n v="0"/>
    <n v="19001"/>
    <s v="6- pignoración"/>
    <s v="LBZ"/>
    <x v="0"/>
    <n v="4"/>
    <n v="0"/>
    <n v="0"/>
    <n v="7.5863013698630137"/>
    <n v="48.216438356164382"/>
    <n v="1"/>
    <n v="0"/>
    <n v="1"/>
    <n v="3"/>
    <n v="1"/>
    <s v="A"/>
    <n v="0.14424564073498247"/>
    <n v="5.4183476666666666"/>
    <n v="1.500794"/>
    <n v="3.0735086666666667"/>
    <n v="1.5069236666666668"/>
    <n v="0"/>
    <n v="0"/>
    <n v="0.32"/>
    <n v="0.05"/>
    <n v="0.08"/>
    <n v="0.32"/>
    <n v="0.05"/>
    <n v="0.03"/>
    <n v="0.02"/>
    <n v="0.15000000000000002"/>
    <n v="0.1"/>
    <n v="0.2"/>
    <n v="0"/>
    <n v="0"/>
    <n v="0"/>
    <n v="0"/>
    <n v="0.02"/>
    <n v="0.05"/>
    <n v="0"/>
    <n v="0"/>
    <n v="0"/>
    <n v="1.3900000000000001"/>
    <s v="2. Normal"/>
    <s v="LBZ"/>
    <x v="1"/>
    <s v="A"/>
    <n v="4520771"/>
    <n v="0"/>
  </r>
  <r>
    <n v="2282426"/>
    <s v="GOMEZ VEGA JULIO CESAR"/>
    <s v="3. Sin Externa"/>
    <s v="5. &gt;$2-$5 MM"/>
    <n v="209001"/>
    <x v="503"/>
    <n v="4186337"/>
    <n v="4186337"/>
    <e v="#N/A"/>
    <n v="186886"/>
    <n v="0"/>
    <n v="0"/>
    <n v="2040620"/>
    <n v="1000000"/>
    <n v="0"/>
    <n v="0"/>
    <n v="0"/>
    <n v="68307"/>
    <s v="9- Otras garantías (no admisible)"/>
    <s v="LBZ"/>
    <x v="0"/>
    <n v="4"/>
    <n v="0"/>
    <n v="0"/>
    <n v="2.7424657534246575"/>
    <n v="41.564383561643837"/>
    <n v="1"/>
    <n v="1"/>
    <n v="1"/>
    <n v="2"/>
    <n v="3"/>
    <s v="SIN"/>
    <n v="0.12459066666666667"/>
    <n v="4.1513046666666664"/>
    <n v="1.4997473333333333"/>
    <n v="2.7908913333333332"/>
    <n v="2.7908913333333332"/>
    <n v="0"/>
    <n v="0"/>
    <n v="0.32"/>
    <n v="0.05"/>
    <n v="0"/>
    <n v="0.32"/>
    <n v="0.05"/>
    <n v="0.02"/>
    <n v="0.03"/>
    <n v="0.25"/>
    <n v="0.15000000000000002"/>
    <n v="0.15000000000000002"/>
    <n v="0"/>
    <n v="0"/>
    <n v="0"/>
    <n v="0"/>
    <n v="0.04"/>
    <n v="0.05"/>
    <n v="0"/>
    <n v="0.30000000000000004"/>
    <n v="0"/>
    <n v="1.73"/>
    <s v="2. Normal"/>
    <s v="LBZ"/>
    <x v="1"/>
    <s v="SIN"/>
    <n v="4186337"/>
    <n v="0"/>
  </r>
  <r>
    <n v="2202648022"/>
    <s v="MANTILLA ARDILA LUIS CARLOS"/>
    <s v="3. Sin Externa"/>
    <s v="6. &gt;$5-$10 MM"/>
    <m/>
    <x v="504"/>
    <n v="5201136"/>
    <n v="5201136"/>
    <e v="#N/A"/>
    <n v="211314"/>
    <n v="0"/>
    <n v="0"/>
    <n v="2244260"/>
    <n v="1000000"/>
    <n v="0"/>
    <n v="0"/>
    <n v="0"/>
    <n v="68895"/>
    <s v="9- Otras garantías (no admisible)"/>
    <s v="LBZ"/>
    <x v="0"/>
    <n v="4"/>
    <n v="0"/>
    <n v="0"/>
    <n v="5.9643835616438352"/>
    <n v="36.783561643835618"/>
    <n v="1"/>
    <n v="2"/>
    <n v="2"/>
    <n v="2"/>
    <n v="2"/>
    <s v="SIN"/>
    <n v="0.140876"/>
    <n v="4.9635973333333334"/>
    <n v="1.4961733333333334"/>
    <n v="3.4674239999999998"/>
    <n v="3.4674239999999998"/>
    <n v="0"/>
    <n v="0"/>
    <n v="0.32"/>
    <n v="0.04"/>
    <n v="0"/>
    <n v="0.32"/>
    <n v="0.04"/>
    <n v="0.01"/>
    <n v="0.03"/>
    <n v="0.25"/>
    <n v="0.1"/>
    <n v="0.1"/>
    <n v="0"/>
    <n v="0"/>
    <n v="0"/>
    <n v="0"/>
    <n v="0.03"/>
    <n v="0.05"/>
    <n v="0"/>
    <n v="0.30000000000000004"/>
    <n v="0"/>
    <n v="1.5900000000000003"/>
    <s v="2. Normal"/>
    <s v="LBZ"/>
    <x v="1"/>
    <s v="SIN"/>
    <n v="5201136"/>
    <n v="0"/>
  </r>
  <r>
    <n v="2008826428"/>
    <s v="MARTINEZ VASQUEZ INGRID MAYOLY"/>
    <s v="1. SI"/>
    <s v="5. &gt;$2-$5 MM"/>
    <n v="627000"/>
    <x v="505"/>
    <n v="3858649"/>
    <n v="2158649"/>
    <n v="5459000"/>
    <n v="341377"/>
    <n v="0"/>
    <n v="1700000"/>
    <n v="1600620"/>
    <n v="1000000"/>
    <n v="106855.97355989952"/>
    <n v="4040000"/>
    <n v="0"/>
    <n v="68001"/>
    <s v="6- pignoración"/>
    <s v="LBZ"/>
    <x v="0"/>
    <n v="4"/>
    <n v="0"/>
    <n v="0"/>
    <n v="2.6575342465753424"/>
    <n v="29.304109589041097"/>
    <n v="2"/>
    <n v="4"/>
    <n v="3"/>
    <n v="2"/>
    <n v="1"/>
    <s v="A"/>
    <n v="0.29882198237326635"/>
    <n v="6.332846"/>
    <n v="1.48508"/>
    <n v="2.5724326666666668"/>
    <n v="1.4390993333333333"/>
    <n v="0"/>
    <n v="0"/>
    <n v="0.32"/>
    <n v="0.02"/>
    <n v="0.08"/>
    <n v="0.32"/>
    <n v="0.03"/>
    <n v="0.03"/>
    <n v="0.04"/>
    <n v="0.15000000000000002"/>
    <n v="0.15000000000000002"/>
    <n v="0.2"/>
    <n v="0"/>
    <n v="0"/>
    <n v="0"/>
    <n v="0"/>
    <n v="0.04"/>
    <n v="0"/>
    <n v="0"/>
    <n v="0"/>
    <n v="0"/>
    <n v="1.3800000000000001"/>
    <s v="2. Normal"/>
    <s v="LBZ"/>
    <x v="1"/>
    <s v="A"/>
    <n v="2158649"/>
    <n v="0"/>
  </r>
  <r>
    <n v="2062444420"/>
    <s v="FLOREZ RODRIGUEZ FREIDER ENRIQUE"/>
    <s v="3. Sin Externa"/>
    <s v="5. &gt;$2-$5 MM"/>
    <m/>
    <x v="506"/>
    <n v="2416769"/>
    <n v="2416769"/>
    <e v="#N/A"/>
    <n v="158134"/>
    <n v="0"/>
    <n v="0"/>
    <n v="2218820"/>
    <n v="1000000"/>
    <n v="0"/>
    <n v="0"/>
    <n v="0"/>
    <n v="13838"/>
    <s v="9- Otras garantías (no admisible)"/>
    <s v="LBZ"/>
    <x v="0"/>
    <n v="4"/>
    <n v="0"/>
    <n v="0"/>
    <n v="5.8794520547945206"/>
    <n v="33.589041095890408"/>
    <n v="1"/>
    <n v="1"/>
    <n v="1"/>
    <n v="2"/>
    <n v="3"/>
    <s v="SIN"/>
    <n v="0.10542266666666666"/>
    <n v="3.0903926666666668"/>
    <n v="1.4792133333333333"/>
    <n v="1.6111793333333333"/>
    <n v="1.6111793333333333"/>
    <n v="0"/>
    <n v="0"/>
    <n v="0.32"/>
    <n v="0.05"/>
    <n v="0"/>
    <n v="0.32"/>
    <n v="0.05"/>
    <n v="0.02"/>
    <n v="0.04"/>
    <n v="0.25"/>
    <n v="0.2"/>
    <n v="0.2"/>
    <n v="0"/>
    <n v="0"/>
    <n v="0"/>
    <n v="0"/>
    <n v="0.03"/>
    <n v="0.05"/>
    <n v="0"/>
    <n v="0.30000000000000004"/>
    <n v="0"/>
    <n v="1.83"/>
    <s v="2. Normal"/>
    <s v="LBZ"/>
    <x v="1"/>
    <s v="SIN"/>
    <n v="2416769"/>
    <n v="0"/>
  </r>
  <r>
    <n v="2240844464"/>
    <s v="PINO ROJAS JHON DUDIKOFF"/>
    <s v="1. SI"/>
    <s v="5. &gt;$2-$5 MM"/>
    <m/>
    <x v="507"/>
    <n v="3724568"/>
    <n v="3724568"/>
    <n v="5936000"/>
    <n v="173216"/>
    <n v="0"/>
    <n v="0"/>
    <n v="2211120"/>
    <n v="1000000"/>
    <n v="146901.91757437718"/>
    <n v="5185000"/>
    <n v="0"/>
    <n v="8433"/>
    <s v="9- Otras garantías (no admisible)"/>
    <s v="LBZ"/>
    <x v="0"/>
    <n v="4"/>
    <n v="0"/>
    <n v="0"/>
    <n v="3.1095890410958904"/>
    <n v="30.172602739726027"/>
    <n v="1"/>
    <n v="2"/>
    <n v="2"/>
    <n v="2"/>
    <n v="3"/>
    <s v="A"/>
    <n v="0.21341194504958477"/>
    <n v="7.4137919999999999"/>
    <n v="1.4740800000000001"/>
    <n v="2.4830453333333335"/>
    <n v="2.4830453333333335"/>
    <n v="0"/>
    <n v="0"/>
    <n v="0.32"/>
    <n v="0.04"/>
    <n v="0.08"/>
    <n v="0.32"/>
    <n v="0.04"/>
    <n v="0.02"/>
    <n v="0.04"/>
    <n v="0.25"/>
    <n v="0.15000000000000002"/>
    <n v="0.15000000000000002"/>
    <n v="0"/>
    <n v="0"/>
    <n v="0"/>
    <n v="0"/>
    <n v="0.04"/>
    <n v="0.05"/>
    <n v="0"/>
    <n v="0"/>
    <n v="0"/>
    <n v="1.5000000000000002"/>
    <s v="2. Normal"/>
    <s v="LBZ"/>
    <x v="1"/>
    <s v="A"/>
    <n v="3724568"/>
    <n v="0"/>
  </r>
  <r>
    <n v="2002068626"/>
    <s v="MARTINEZ MENDEZ JUAN  JOSE"/>
    <s v="3. Sin Externa"/>
    <s v="5. &gt;$2-$5 MM"/>
    <m/>
    <x v="508"/>
    <n v="2355901"/>
    <n v="1120901"/>
    <e v="#N/A"/>
    <n v="146634"/>
    <n v="0"/>
    <n v="1235000"/>
    <n v="2194820"/>
    <n v="1000000"/>
    <n v="0"/>
    <n v="0"/>
    <n v="0"/>
    <n v="13052"/>
    <s v="6- pignoración"/>
    <s v="LBZ"/>
    <x v="0"/>
    <n v="4"/>
    <n v="0"/>
    <n v="0"/>
    <n v="5.8794520547945206"/>
    <n v="25.794520547945204"/>
    <n v="1"/>
    <n v="2"/>
    <n v="2"/>
    <n v="2"/>
    <n v="3"/>
    <s v="SIN"/>
    <n v="9.7755999999999996E-2"/>
    <n v="3.033814"/>
    <n v="1.4632133333333333"/>
    <n v="1.5706006666666668"/>
    <n v="0.74726733333333328"/>
    <n v="0"/>
    <n v="0"/>
    <n v="0.32"/>
    <n v="0.04"/>
    <n v="0"/>
    <n v="0.32"/>
    <n v="0.04"/>
    <n v="0.02"/>
    <n v="0.04"/>
    <n v="0.15000000000000002"/>
    <n v="0.2"/>
    <n v="0.25"/>
    <n v="0"/>
    <n v="0"/>
    <n v="0"/>
    <n v="0"/>
    <n v="0.03"/>
    <n v="0.05"/>
    <n v="0"/>
    <n v="0.30000000000000004"/>
    <n v="0"/>
    <n v="1.7600000000000002"/>
    <s v="2. Normal"/>
    <s v="LBZ"/>
    <x v="1"/>
    <s v="SIN"/>
    <n v="1120901"/>
    <n v="0"/>
  </r>
  <r>
    <n v="2224882484"/>
    <s v="SEGURA CAICEDO YIMI FRANCISCO"/>
    <s v="3. Sin Externa"/>
    <s v="5. &gt;$2-$5 MM"/>
    <n v="1026112"/>
    <x v="509"/>
    <n v="2917232"/>
    <n v="0"/>
    <e v="#N/A"/>
    <n v="286208"/>
    <n v="0"/>
    <n v="3000000"/>
    <n v="1160051"/>
    <n v="1000000"/>
    <n v="0"/>
    <n v="0"/>
    <n v="0"/>
    <n v="76130"/>
    <s v="6- pignoración"/>
    <s v="LBZ"/>
    <x v="0"/>
    <n v="4"/>
    <n v="0"/>
    <n v="0"/>
    <n v="3.8054794520547945"/>
    <n v="34.30684931506849"/>
    <n v="1"/>
    <n v="0"/>
    <n v="1"/>
    <n v="2"/>
    <n v="1"/>
    <s v="SIN"/>
    <n v="0.19080533333333333"/>
    <n v="2.7181886666666668"/>
    <n v="1.4574419999999999"/>
    <n v="1.9448213333333333"/>
    <n v="0"/>
    <n v="0"/>
    <n v="0"/>
    <n v="0.32"/>
    <n v="0.05"/>
    <n v="0"/>
    <n v="0.32"/>
    <n v="0.05"/>
    <n v="0.03"/>
    <n v="0.04"/>
    <n v="0.15000000000000002"/>
    <n v="0.2"/>
    <n v="0.25"/>
    <n v="0"/>
    <n v="0"/>
    <n v="0"/>
    <n v="0"/>
    <n v="0.04"/>
    <n v="0.05"/>
    <n v="0"/>
    <n v="0.30000000000000004"/>
    <n v="0"/>
    <n v="1.8000000000000003"/>
    <s v="2. Normal"/>
    <s v="LBZ"/>
    <x v="1"/>
    <s v="SIN"/>
    <n v="0"/>
    <n v="0"/>
  </r>
  <r>
    <n v="84464220"/>
    <s v="ESPINOSA QUINTANA DIONICIO"/>
    <s v="3. Sin Externa"/>
    <s v="5. &gt;$2-$5 MM"/>
    <m/>
    <x v="432"/>
    <n v="4964167"/>
    <n v="2469080"/>
    <e v="#N/A"/>
    <n v="168406"/>
    <n v="0"/>
    <n v="2495087"/>
    <n v="2176820"/>
    <n v="1000000"/>
    <n v="0"/>
    <n v="0"/>
    <n v="0"/>
    <n v="13838"/>
    <s v="6- pignoración"/>
    <s v="LBZ"/>
    <x v="0"/>
    <n v="4"/>
    <n v="0"/>
    <n v="0"/>
    <n v="5.0273972602739727"/>
    <n v="41.991780821917807"/>
    <n v="1"/>
    <n v="2"/>
    <n v="1"/>
    <n v="2"/>
    <n v="3"/>
    <s v="SIN"/>
    <n v="0.11227066666666667"/>
    <n v="4.7606580000000003"/>
    <n v="1.4512133333333332"/>
    <n v="3.3094446666666668"/>
    <n v="1.6460533333333334"/>
    <n v="0"/>
    <n v="0"/>
    <n v="0.32"/>
    <n v="0.04"/>
    <n v="0"/>
    <n v="0.32"/>
    <n v="0.05"/>
    <n v="0.02"/>
    <n v="0.03"/>
    <n v="0.15000000000000002"/>
    <n v="0.1"/>
    <n v="0.2"/>
    <n v="0"/>
    <n v="0"/>
    <n v="0"/>
    <n v="0"/>
    <n v="0.03"/>
    <n v="0.05"/>
    <n v="0"/>
    <n v="0.30000000000000004"/>
    <n v="0"/>
    <n v="1.61"/>
    <s v="2. Normal"/>
    <s v="LBZ"/>
    <x v="1"/>
    <s v="SIN"/>
    <n v="2469080"/>
    <n v="0"/>
  </r>
  <r>
    <n v="20688864"/>
    <s v="ESCOBAR CARDENAS KELLY JULIETH"/>
    <s v="3. Sin Externa"/>
    <s v="5. &gt;$2-$5 MM"/>
    <n v="1443749"/>
    <x v="510"/>
    <n v="2995003"/>
    <n v="2995003"/>
    <e v="#N/A"/>
    <n v="224875"/>
    <n v="0"/>
    <n v="0"/>
    <n v="727622"/>
    <n v="1000000"/>
    <n v="0"/>
    <n v="0"/>
    <n v="0"/>
    <n v="76001"/>
    <s v="9- Otras garantías (no admisible)"/>
    <s v="LBZ"/>
    <x v="0"/>
    <n v="4"/>
    <n v="0"/>
    <n v="0"/>
    <n v="2.3013698630136985"/>
    <n v="35.926027397260277"/>
    <n v="2"/>
    <n v="0"/>
    <n v="3"/>
    <n v="2"/>
    <n v="1"/>
    <s v="SIN"/>
    <n v="0.14991666666666667"/>
    <n v="2.4817499999999999"/>
    <n v="1.4475806666666666"/>
    <n v="1.9966686666666666"/>
    <n v="1.9966686666666666"/>
    <n v="0"/>
    <n v="0"/>
    <n v="0.32"/>
    <n v="0.05"/>
    <n v="0"/>
    <n v="0.32"/>
    <n v="0.03"/>
    <n v="0.03"/>
    <n v="0.03"/>
    <n v="0.25"/>
    <n v="0.2"/>
    <n v="0.2"/>
    <n v="0"/>
    <n v="0"/>
    <n v="0"/>
    <n v="0"/>
    <n v="0.04"/>
    <n v="0"/>
    <n v="0"/>
    <n v="0.30000000000000004"/>
    <n v="0"/>
    <n v="1.77"/>
    <s v="2. Normal"/>
    <s v="LBZ"/>
    <x v="1"/>
    <s v="SIN"/>
    <n v="2995003"/>
    <n v="0"/>
  </r>
  <r>
    <n v="2006022604"/>
    <s v="SALAMANCA MANTILLA EDWIN"/>
    <s v="1. SI"/>
    <s v="6. &gt;$5-$10 MM"/>
    <m/>
    <x v="511"/>
    <n v="5528702"/>
    <n v="3528702"/>
    <n v="6444000"/>
    <n v="343664"/>
    <n v="0"/>
    <n v="2000000"/>
    <n v="2169819"/>
    <n v="1000000"/>
    <n v="613958.60793305223"/>
    <n v="22030000"/>
    <n v="0"/>
    <n v="68307"/>
    <s v="6- pignoración"/>
    <s v="LBZ"/>
    <x v="0"/>
    <n v="4"/>
    <n v="0"/>
    <n v="0"/>
    <n v="7.7589041095890412"/>
    <n v="31.591780821917808"/>
    <n v="1"/>
    <n v="2"/>
    <n v="2"/>
    <n v="2"/>
    <n v="1"/>
    <s v="A"/>
    <n v="0.63841507195536817"/>
    <n v="19.819013999999999"/>
    <n v="1.4465460000000001"/>
    <n v="3.6858013333333335"/>
    <n v="2.352468"/>
    <n v="0"/>
    <n v="0.16"/>
    <n v="0.32"/>
    <n v="0.04"/>
    <n v="0.24"/>
    <n v="0.32"/>
    <n v="0.04"/>
    <n v="0.03"/>
    <n v="0.04"/>
    <n v="0.15000000000000002"/>
    <n v="0.1"/>
    <n v="0.15000000000000002"/>
    <n v="0"/>
    <n v="0"/>
    <n v="0"/>
    <n v="0"/>
    <n v="0.02"/>
    <n v="0.05"/>
    <n v="0"/>
    <n v="0"/>
    <n v="0"/>
    <n v="1.6600000000000004"/>
    <s v="2. Normal"/>
    <s v="LBZ"/>
    <x v="1"/>
    <s v="A"/>
    <n v="3528702"/>
    <n v="0"/>
  </r>
  <r>
    <n v="2006028208"/>
    <s v="RODRIGUEZ MARTINEZ SERGIO"/>
    <s v="1. SI"/>
    <s v="5. &gt;$2-$5 MM"/>
    <m/>
    <x v="192"/>
    <n v="3855300"/>
    <n v="3855300"/>
    <n v="6025000"/>
    <n v="173216"/>
    <n v="0"/>
    <n v="0"/>
    <n v="2169260"/>
    <n v="1000000"/>
    <n v="131547.75476041721"/>
    <n v="3353000"/>
    <n v="0"/>
    <n v="68307"/>
    <s v="9- Otras garantías (no admisible)"/>
    <s v="LBZ"/>
    <x v="0"/>
    <n v="4"/>
    <n v="0"/>
    <n v="0"/>
    <n v="6.0465753424657533"/>
    <n v="32.419178082191777"/>
    <n v="1"/>
    <n v="2"/>
    <n v="3"/>
    <n v="2"/>
    <n v="3"/>
    <s v="A"/>
    <n v="0.20317583650694482"/>
    <n v="6.2517066666666663"/>
    <n v="1.4461733333333333"/>
    <n v="2.5701999999999998"/>
    <n v="2.5701999999999998"/>
    <n v="0"/>
    <n v="0"/>
    <n v="0.32"/>
    <n v="0.04"/>
    <n v="0.08"/>
    <n v="0.32"/>
    <n v="0.03"/>
    <n v="0.02"/>
    <n v="0.04"/>
    <n v="0.25"/>
    <n v="0.15000000000000002"/>
    <n v="0.15000000000000002"/>
    <n v="0"/>
    <n v="0"/>
    <n v="0"/>
    <n v="0"/>
    <n v="0.02"/>
    <n v="0.05"/>
    <n v="0"/>
    <n v="0"/>
    <n v="0"/>
    <n v="1.47"/>
    <s v="2. Normal"/>
    <s v="LBZ"/>
    <x v="1"/>
    <s v="A"/>
    <n v="3855300"/>
    <n v="0"/>
  </r>
  <r>
    <n v="2082648044"/>
    <s v="PINEDA AREVALO ANGELA MARCELA"/>
    <s v="1. SI"/>
    <s v="5. &gt;$2-$5 MM"/>
    <n v="793966"/>
    <x v="512"/>
    <n v="4519139"/>
    <n v="269891"/>
    <n v="5891000"/>
    <n v="355293"/>
    <n v="0"/>
    <n v="4249248"/>
    <n v="1372264"/>
    <n v="1000000"/>
    <n v="190319.94449645645"/>
    <n v="5669000"/>
    <n v="0"/>
    <n v="25175"/>
    <s v="6- pignoración"/>
    <s v="LBZ"/>
    <x v="0"/>
    <n v="4"/>
    <n v="0"/>
    <n v="0"/>
    <n v="4.5835616438356164"/>
    <n v="36.054794520547944"/>
    <n v="2"/>
    <n v="0"/>
    <n v="1"/>
    <n v="2"/>
    <n v="1"/>
    <s v="A"/>
    <n v="0.36374196299763761"/>
    <n v="7.706935333333333"/>
    <n v="1.4441533333333334"/>
    <n v="3.0127593333333333"/>
    <n v="0.17992733333333333"/>
    <n v="0"/>
    <n v="0"/>
    <n v="0.32"/>
    <n v="0.05"/>
    <n v="0.08"/>
    <n v="0.32"/>
    <n v="0.05"/>
    <n v="0.03"/>
    <n v="0.03"/>
    <n v="0.15000000000000002"/>
    <n v="0.1"/>
    <n v="0.25"/>
    <n v="0"/>
    <n v="0"/>
    <n v="0"/>
    <n v="0"/>
    <n v="0.03"/>
    <n v="0"/>
    <n v="0"/>
    <n v="0"/>
    <n v="0"/>
    <n v="1.4100000000000004"/>
    <s v="2. Normal"/>
    <s v="LBZ"/>
    <x v="1"/>
    <s v="A"/>
    <n v="269891"/>
    <n v="0"/>
  </r>
  <r>
    <n v="2226266800"/>
    <s v="BLANDON ORTIZ JULIETH"/>
    <s v="1. SI"/>
    <s v="5. &gt;$2-$5 MM"/>
    <n v="343032"/>
    <x v="513"/>
    <n v="3401911"/>
    <n v="0"/>
    <n v="7385000"/>
    <n v="262561"/>
    <n v="0"/>
    <n v="4156000"/>
    <n v="3983079"/>
    <n v="2000000"/>
    <n v="153580.42632195473"/>
    <n v="5166000"/>
    <n v="0"/>
    <n v="76834"/>
    <s v="6- pignoración"/>
    <s v="LBZ"/>
    <x v="0"/>
    <n v="4"/>
    <n v="0"/>
    <n v="0"/>
    <n v="8"/>
    <n v="29.326027397260273"/>
    <n v="2"/>
    <n v="2"/>
    <n v="2"/>
    <n v="3"/>
    <n v="1"/>
    <s v="A"/>
    <n v="0.1387138087739849"/>
    <n v="4.1836633333333335"/>
    <n v="1.442037"/>
    <n v="1.1339703333333333"/>
    <n v="0"/>
    <n v="0"/>
    <n v="0"/>
    <n v="0.32"/>
    <n v="0.04"/>
    <n v="0"/>
    <n v="0.32"/>
    <n v="0.04"/>
    <n v="0.03"/>
    <n v="0.04"/>
    <n v="0.15000000000000002"/>
    <n v="0.2"/>
    <n v="0.25"/>
    <n v="0"/>
    <n v="0"/>
    <n v="0"/>
    <n v="0"/>
    <n v="0.01"/>
    <n v="0"/>
    <n v="0"/>
    <n v="0"/>
    <n v="0"/>
    <n v="1.4000000000000001"/>
    <s v="2. Normal"/>
    <s v="LBZ"/>
    <x v="1"/>
    <s v="A"/>
    <n v="0"/>
    <n v="0"/>
  </r>
  <r>
    <n v="2060062086"/>
    <s v="HERNANDEZ RAMOS JOSE GREGORIO"/>
    <s v="3. Sin Externa"/>
    <s v="5. &gt;$2-$5 MM"/>
    <n v="260666"/>
    <x v="514"/>
    <n v="4026969"/>
    <n v="2796969"/>
    <e v="#N/A"/>
    <n v="160844"/>
    <n v="0"/>
    <n v="1230000"/>
    <n v="1886120"/>
    <n v="1000000"/>
    <n v="0"/>
    <n v="0"/>
    <n v="0"/>
    <n v="68276"/>
    <s v="6- pignoración"/>
    <s v="LBZ"/>
    <x v="0"/>
    <n v="4"/>
    <n v="0"/>
    <n v="0"/>
    <n v="3.7424657534246575"/>
    <n v="32.909589041095892"/>
    <n v="1"/>
    <n v="2"/>
    <n v="1"/>
    <n v="2"/>
    <n v="2"/>
    <s v="SIN"/>
    <n v="0.10722933333333333"/>
    <n v="3.9420593333333334"/>
    <n v="1.4311906666666667"/>
    <n v="2.6846459999999999"/>
    <n v="1.864646"/>
    <n v="0"/>
    <n v="0"/>
    <n v="0.32"/>
    <n v="0.04"/>
    <n v="0"/>
    <n v="0.32"/>
    <n v="0.05"/>
    <n v="0.01"/>
    <n v="0.04"/>
    <n v="0.15000000000000002"/>
    <n v="0.15000000000000002"/>
    <n v="0.2"/>
    <n v="0"/>
    <n v="0"/>
    <n v="0"/>
    <n v="0"/>
    <n v="0.04"/>
    <n v="0.05"/>
    <n v="0"/>
    <n v="0.30000000000000004"/>
    <n v="0"/>
    <n v="1.6700000000000002"/>
    <s v="2. Normal"/>
    <s v="LBZ"/>
    <x v="1"/>
    <s v="SIN"/>
    <n v="2796969"/>
    <n v="0"/>
  </r>
  <r>
    <n v="2008648428"/>
    <s v="GUARIN BARAJAS MONICA"/>
    <s v="3. Sin Externa"/>
    <s v="6. &gt;$5-$10 MM"/>
    <m/>
    <x v="515"/>
    <n v="5620111"/>
    <n v="0"/>
    <e v="#N/A"/>
    <n v="230130"/>
    <n v="0"/>
    <n v="6670000"/>
    <n v="2146147"/>
    <n v="1000000"/>
    <n v="0"/>
    <n v="0"/>
    <n v="0"/>
    <n v="68895"/>
    <s v="6- pignoración"/>
    <s v="LBZ"/>
    <x v="0"/>
    <n v="4"/>
    <n v="0"/>
    <n v="0"/>
    <n v="7.2986301369863016"/>
    <n v="34.410958904109592"/>
    <n v="2"/>
    <n v="2"/>
    <n v="1"/>
    <n v="2"/>
    <n v="3"/>
    <s v="SIN"/>
    <n v="0.15342"/>
    <n v="5.1775053333333334"/>
    <n v="1.4307646666666667"/>
    <n v="3.7467406666666667"/>
    <n v="0"/>
    <n v="0"/>
    <n v="0"/>
    <n v="0.32"/>
    <n v="0.04"/>
    <n v="0.08"/>
    <n v="0.32"/>
    <n v="0.05"/>
    <n v="0.02"/>
    <n v="0.04"/>
    <n v="0.15000000000000002"/>
    <n v="0.1"/>
    <n v="0.25"/>
    <n v="0"/>
    <n v="0"/>
    <n v="0"/>
    <n v="0"/>
    <n v="0.02"/>
    <n v="0"/>
    <n v="0"/>
    <n v="0.30000000000000004"/>
    <n v="0"/>
    <n v="1.6900000000000002"/>
    <s v="2. Normal"/>
    <s v="LBZ"/>
    <x v="1"/>
    <s v="SIN"/>
    <n v="0"/>
    <n v="0"/>
  </r>
  <r>
    <n v="20440600"/>
    <s v="ORDONEZ LARRAHONDO PAOLA MARCELA"/>
    <s v="1. SI"/>
    <s v="6. &gt;$5-$10 MM"/>
    <n v="324637"/>
    <x v="516"/>
    <n v="5740969"/>
    <n v="5740969"/>
    <n v="9705000"/>
    <n v="296942"/>
    <n v="0"/>
    <n v="0"/>
    <n v="3964517"/>
    <n v="2000000"/>
    <n v="190053.50072822755"/>
    <n v="7577000"/>
    <n v="0"/>
    <n v="76130"/>
    <s v="9- Otras garantías (no admisible)"/>
    <s v="LBZ"/>
    <x v="0"/>
    <n v="4"/>
    <n v="0"/>
    <n v="0"/>
    <n v="7.6684931506849319"/>
    <n v="37.260273972602739"/>
    <n v="2"/>
    <n v="2"/>
    <n v="3"/>
    <n v="3"/>
    <n v="1"/>
    <s v="A"/>
    <n v="0.16233183357607586"/>
    <n v="5.7608286666666668"/>
    <n v="1.429718"/>
    <n v="1.9136563333333334"/>
    <n v="1.9136563333333334"/>
    <n v="0"/>
    <n v="0"/>
    <n v="0.32"/>
    <n v="0.04"/>
    <n v="0.08"/>
    <n v="0.32"/>
    <n v="0.03"/>
    <n v="0.03"/>
    <n v="0.03"/>
    <n v="0.25"/>
    <n v="0.2"/>
    <n v="0.2"/>
    <n v="0"/>
    <n v="0"/>
    <n v="0"/>
    <n v="0"/>
    <n v="0.02"/>
    <n v="0"/>
    <n v="0"/>
    <n v="0"/>
    <n v="0"/>
    <n v="1.52"/>
    <s v="2. Normal"/>
    <s v="LBZ"/>
    <x v="1"/>
    <s v="A"/>
    <n v="5740969"/>
    <n v="0"/>
  </r>
  <r>
    <n v="2224620888"/>
    <s v="SOTO LIBREROS LEIDY YISENIA"/>
    <s v="3. Sin Externa"/>
    <s v="5. &gt;$2-$5 MM"/>
    <n v="772084"/>
    <x v="517"/>
    <n v="4129455"/>
    <n v="2318168"/>
    <e v="#N/A"/>
    <n v="206350"/>
    <n v="0"/>
    <n v="1811287"/>
    <n v="1370545"/>
    <n v="1000000"/>
    <n v="0"/>
    <n v="0"/>
    <n v="0"/>
    <n v="76130"/>
    <s v="6- pignoración"/>
    <s v="LBZ"/>
    <x v="0"/>
    <n v="4"/>
    <n v="0"/>
    <n v="0"/>
    <n v="4.6410958904109592"/>
    <n v="38.652054794520545"/>
    <n v="2"/>
    <n v="0"/>
    <n v="1"/>
    <n v="2"/>
    <n v="1"/>
    <s v="SIN"/>
    <n v="0.13756666666666667"/>
    <n v="3.6666666666666665"/>
    <n v="1.4284193333333333"/>
    <n v="2.7529699999999999"/>
    <n v="1.5454453333333333"/>
    <n v="0"/>
    <n v="0"/>
    <n v="0.32"/>
    <n v="0.05"/>
    <n v="0"/>
    <n v="0.32"/>
    <n v="0.05"/>
    <n v="0.03"/>
    <n v="0.03"/>
    <n v="0.15000000000000002"/>
    <n v="0.15000000000000002"/>
    <n v="0.2"/>
    <n v="0"/>
    <n v="0"/>
    <n v="0"/>
    <n v="0"/>
    <n v="0.03"/>
    <n v="0"/>
    <n v="0"/>
    <n v="0.30000000000000004"/>
    <n v="0"/>
    <n v="1.6300000000000001"/>
    <s v="2. Normal"/>
    <s v="LBZ"/>
    <x v="1"/>
    <s v="SIN"/>
    <n v="2318168"/>
    <n v="0"/>
  </r>
  <r>
    <n v="8048646"/>
    <s v="OSPINO SOTOMAYOR JOSE MANUEL"/>
    <s v="3. Sin Externa"/>
    <s v="4. &gt;$1-$2 MM"/>
    <m/>
    <x v="518"/>
    <n v="1101363"/>
    <n v="1101363"/>
    <e v="#N/A"/>
    <n v="159990"/>
    <n v="0"/>
    <n v="0"/>
    <n v="2140820"/>
    <n v="1000000"/>
    <n v="0"/>
    <n v="0"/>
    <n v="0"/>
    <n v="13052"/>
    <s v="9- Otras garantías (no admisible)"/>
    <s v="LBZ"/>
    <x v="0"/>
    <n v="4"/>
    <n v="0"/>
    <n v="0"/>
    <n v="5.5753424657534243"/>
    <n v="37.536986301369865"/>
    <n v="1"/>
    <n v="1"/>
    <n v="1"/>
    <n v="2"/>
    <n v="3"/>
    <s v="SIN"/>
    <n v="0.10666"/>
    <n v="2.1614553333333335"/>
    <n v="1.4272133333333332"/>
    <n v="0.73424199999999995"/>
    <n v="0.73424199999999995"/>
    <n v="0"/>
    <n v="0"/>
    <n v="0.32"/>
    <n v="0.05"/>
    <n v="0"/>
    <n v="0.32"/>
    <n v="0.05"/>
    <n v="0.02"/>
    <n v="0.03"/>
    <n v="0.25"/>
    <n v="0.25"/>
    <n v="0.25"/>
    <n v="0"/>
    <n v="0"/>
    <n v="0"/>
    <n v="0"/>
    <n v="0.03"/>
    <n v="0.05"/>
    <n v="0"/>
    <n v="0.30000000000000004"/>
    <n v="0"/>
    <n v="1.9200000000000002"/>
    <s v="2. Normal"/>
    <s v="LBZ"/>
    <x v="1"/>
    <s v="SIN"/>
    <n v="1101363"/>
    <n v="0"/>
  </r>
  <r>
    <n v="24866440"/>
    <s v="VELEZ VELEZ ROLANDO"/>
    <s v="1. SI"/>
    <s v="4. &gt;$1-$2 MM"/>
    <m/>
    <x v="519"/>
    <n v="1955603"/>
    <n v="1955603"/>
    <n v="4094000"/>
    <n v="177766"/>
    <n v="0"/>
    <n v="0"/>
    <n v="2138820"/>
    <n v="1000000"/>
    <n v="639058.69752291846"/>
    <n v="20729000"/>
    <n v="0"/>
    <n v="68081"/>
    <s v="9- Otras garantías (no admisible)"/>
    <s v="LBZ"/>
    <x v="0"/>
    <n v="4"/>
    <n v="0"/>
    <n v="0"/>
    <n v="5.7150684931506852"/>
    <n v="42.410958904109592"/>
    <n v="1"/>
    <n v="2"/>
    <n v="2"/>
    <n v="2"/>
    <n v="4"/>
    <s v="A"/>
    <n v="0.54454979834861228"/>
    <n v="16.548948666666668"/>
    <n v="1.42588"/>
    <n v="1.3037353333333332"/>
    <n v="1.3037353333333332"/>
    <n v="0"/>
    <n v="0.08"/>
    <n v="0.32"/>
    <n v="0.04"/>
    <n v="0.24"/>
    <n v="0.32"/>
    <n v="0.04"/>
    <n v="0.05"/>
    <n v="0.03"/>
    <n v="0.25"/>
    <n v="0.2"/>
    <n v="0.2"/>
    <n v="0"/>
    <n v="0"/>
    <n v="0"/>
    <n v="0"/>
    <n v="0.03"/>
    <n v="0.05"/>
    <n v="0"/>
    <n v="0"/>
    <n v="0"/>
    <n v="1.85"/>
    <s v="2. Normal"/>
    <s v="LBZ"/>
    <x v="1"/>
    <s v="A"/>
    <n v="1955603"/>
    <n v="0"/>
  </r>
  <r>
    <n v="2244260006"/>
    <s v="LONGA TEJADA TATIANA"/>
    <s v="1. SI"/>
    <s v="5. &gt;$2-$5 MM"/>
    <m/>
    <x v="520"/>
    <n v="2807713"/>
    <n v="1207713"/>
    <n v="7082000"/>
    <n v="210654"/>
    <n v="0"/>
    <n v="1600000"/>
    <n v="4274517"/>
    <n v="2000000"/>
    <n v="351798.41162348352"/>
    <n v="10101000"/>
    <n v="0"/>
    <n v="76130"/>
    <s v="6- pignoración"/>
    <s v="LBZ"/>
    <x v="0"/>
    <n v="4"/>
    <n v="0"/>
    <n v="0"/>
    <n v="7.7972602739726025"/>
    <n v="29.323287671232876"/>
    <n v="2"/>
    <n v="3"/>
    <n v="3"/>
    <n v="3"/>
    <n v="2"/>
    <s v="A"/>
    <n v="0.18748413720782783"/>
    <n v="5.7277433333333336"/>
    <n v="1.424839"/>
    <n v="0.93590433333333334"/>
    <n v="0.40257100000000001"/>
    <n v="0"/>
    <n v="0"/>
    <n v="0.32"/>
    <n v="0.03"/>
    <n v="0.08"/>
    <n v="0.32"/>
    <n v="0.03"/>
    <n v="0.01"/>
    <n v="0.04"/>
    <n v="0.15000000000000002"/>
    <n v="0.25"/>
    <n v="0.25"/>
    <n v="0"/>
    <n v="0"/>
    <n v="0"/>
    <n v="0"/>
    <n v="0.02"/>
    <n v="0"/>
    <n v="0"/>
    <n v="0"/>
    <n v="0"/>
    <n v="1.5"/>
    <s v="2. Normal"/>
    <s v="LBZ"/>
    <x v="1"/>
    <s v="A"/>
    <n v="1207713"/>
    <n v="0"/>
  </r>
  <r>
    <n v="2044022068"/>
    <s v="FIGUEROA CORREA SAIN JAVIER"/>
    <s v="3. Sin Externa"/>
    <s v="4. &gt;$1-$2 MM"/>
    <m/>
    <x v="521"/>
    <n v="1371705"/>
    <n v="0"/>
    <e v="#N/A"/>
    <n v="211606"/>
    <n v="0"/>
    <n v="1417431"/>
    <n v="2136740"/>
    <n v="1000000"/>
    <n v="0"/>
    <n v="0"/>
    <n v="0"/>
    <n v="13052"/>
    <s v="6- pignoración"/>
    <s v="LBZ"/>
    <x v="0"/>
    <n v="4"/>
    <n v="0"/>
    <n v="0"/>
    <n v="2.0712328767123287"/>
    <n v="35.263013698630139"/>
    <n v="1"/>
    <n v="2"/>
    <n v="2"/>
    <n v="2"/>
    <n v="3"/>
    <s v="SIN"/>
    <n v="0.14107066666666668"/>
    <n v="2.3389633333333335"/>
    <n v="1.4244933333333334"/>
    <n v="0.91447000000000001"/>
    <n v="0"/>
    <n v="0"/>
    <n v="0"/>
    <n v="0.32"/>
    <n v="0.04"/>
    <n v="0"/>
    <n v="0.32"/>
    <n v="0.04"/>
    <n v="0.02"/>
    <n v="0.03"/>
    <n v="0.15000000000000002"/>
    <n v="0.25"/>
    <n v="0.25"/>
    <n v="0"/>
    <n v="0"/>
    <n v="0"/>
    <n v="0"/>
    <n v="0.04"/>
    <n v="0.05"/>
    <n v="0"/>
    <n v="0.30000000000000004"/>
    <n v="0"/>
    <n v="1.81"/>
    <s v="2. Normal"/>
    <s v="LBZ"/>
    <x v="1"/>
    <s v="SIN"/>
    <n v="0"/>
    <n v="0"/>
  </r>
  <r>
    <n v="2002288668"/>
    <s v="ALVAREZ SALAZAR DAYANA ANDREA"/>
    <s v="3. Sin Externa"/>
    <s v="5. &gt;$2-$5 MM"/>
    <n v="80667"/>
    <x v="522"/>
    <n v="3255031"/>
    <n v="2255031"/>
    <e v="#N/A"/>
    <n v="181136"/>
    <n v="0"/>
    <n v="1000000"/>
    <n v="2054820"/>
    <n v="1000000"/>
    <n v="0"/>
    <n v="0"/>
    <n v="0"/>
    <n v="13052"/>
    <s v="6- pignoración"/>
    <s v="LBZ"/>
    <x v="0"/>
    <n v="4"/>
    <n v="0"/>
    <n v="0"/>
    <n v="5.484931506849315"/>
    <n v="26.339726027397262"/>
    <n v="2"/>
    <n v="2"/>
    <n v="3"/>
    <n v="2"/>
    <n v="1"/>
    <s v="SIN"/>
    <n v="0.12075733333333333"/>
    <n v="3.5399006666666666"/>
    <n v="1.4236580000000001"/>
    <n v="2.1700206666666668"/>
    <n v="1.5033540000000001"/>
    <n v="0"/>
    <n v="0"/>
    <n v="0.32"/>
    <n v="0.04"/>
    <n v="0"/>
    <n v="0.32"/>
    <n v="0.03"/>
    <n v="0.03"/>
    <n v="0.04"/>
    <n v="0.15000000000000002"/>
    <n v="0.15000000000000002"/>
    <n v="0.2"/>
    <n v="0"/>
    <n v="0"/>
    <n v="0"/>
    <n v="0"/>
    <n v="0.03"/>
    <n v="0"/>
    <n v="0"/>
    <n v="0.30000000000000004"/>
    <n v="0"/>
    <n v="1.61"/>
    <s v="2. Normal"/>
    <s v="LBZ"/>
    <x v="1"/>
    <s v="SIN"/>
    <n v="2255031"/>
    <n v="0"/>
  </r>
  <r>
    <n v="2008406622"/>
    <s v="BLANCO VILLAMIZAR JHON ALEXANDER"/>
    <s v="3. Sin Externa"/>
    <s v="5. &gt;$2-$5 MM"/>
    <n v="770000"/>
    <x v="523"/>
    <n v="4302627"/>
    <n v="4302627"/>
    <e v="#N/A"/>
    <n v="197400"/>
    <n v="0"/>
    <n v="0"/>
    <n v="1352388"/>
    <n v="1000000"/>
    <n v="0"/>
    <n v="0"/>
    <n v="0"/>
    <n v="68255"/>
    <s v="9- Otras garantías (no admisible)"/>
    <s v="LBZ"/>
    <x v="0"/>
    <n v="4"/>
    <n v="0"/>
    <n v="0"/>
    <n v="0.26301369863013696"/>
    <n v="23.257534246575343"/>
    <n v="1"/>
    <n v="2"/>
    <n v="2"/>
    <n v="2"/>
    <n v="1"/>
    <s v="SIN"/>
    <n v="0.13159999999999999"/>
    <n v="3.7700100000000001"/>
    <n v="1.4149253333333334"/>
    <n v="2.8684180000000001"/>
    <n v="2.8684180000000001"/>
    <n v="0"/>
    <n v="0"/>
    <n v="0.32"/>
    <n v="0.04"/>
    <n v="0"/>
    <n v="0.32"/>
    <n v="0.04"/>
    <n v="0.03"/>
    <n v="0.05"/>
    <n v="0.25"/>
    <n v="0.15000000000000002"/>
    <n v="0.15000000000000002"/>
    <n v="0"/>
    <n v="0"/>
    <n v="0"/>
    <n v="0"/>
    <n v="0.05"/>
    <n v="0.05"/>
    <n v="0"/>
    <n v="0.30000000000000004"/>
    <n v="0"/>
    <n v="1.7500000000000002"/>
    <s v="2. Normal"/>
    <s v="LBZ"/>
    <x v="1"/>
    <s v="SIN"/>
    <n v="4302627"/>
    <n v="0"/>
  </r>
  <r>
    <n v="84464046"/>
    <s v="DIAZ LARA JUAN JOSE"/>
    <s v="1. SI"/>
    <s v="4. &gt;$1-$2 MM"/>
    <m/>
    <x v="524"/>
    <n v="1411821"/>
    <n v="1411821"/>
    <n v="3531000"/>
    <n v="194009"/>
    <n v="0"/>
    <n v="0"/>
    <n v="2119170"/>
    <n v="1000000"/>
    <n v="40660.048745200642"/>
    <n v="1459000"/>
    <n v="0"/>
    <n v="68276"/>
    <s v="9- Otras garantías (no admisible)"/>
    <s v="LBZ"/>
    <x v="0"/>
    <n v="4"/>
    <n v="0"/>
    <n v="0"/>
    <n v="8.3424657534246567"/>
    <n v="41.098630136986301"/>
    <n v="1"/>
    <n v="2"/>
    <n v="1"/>
    <n v="2"/>
    <n v="3"/>
    <s v="A"/>
    <n v="0.15644603249680042"/>
    <n v="3.3266606666666667"/>
    <n v="1.4127799999999999"/>
    <n v="0.941214"/>
    <n v="0.941214"/>
    <n v="0"/>
    <n v="0"/>
    <n v="0.32"/>
    <n v="0.04"/>
    <n v="0"/>
    <n v="0.32"/>
    <n v="0.05"/>
    <n v="0.02"/>
    <n v="0.03"/>
    <n v="0.25"/>
    <n v="0.25"/>
    <n v="0.25"/>
    <n v="0"/>
    <n v="0"/>
    <n v="0"/>
    <n v="0"/>
    <n v="0.01"/>
    <n v="0.05"/>
    <n v="0"/>
    <n v="0"/>
    <n v="0"/>
    <n v="1.59"/>
    <s v="2. Normal"/>
    <s v="LBZ"/>
    <x v="1"/>
    <s v="A"/>
    <n v="1411821"/>
    <n v="0"/>
  </r>
  <r>
    <n v="20840886"/>
    <s v="GUZMAN FIGUEREDO PAULA ANDREA"/>
    <s v="3. Sin Externa"/>
    <s v="5. &gt;$2-$5 MM"/>
    <n v="69534"/>
    <x v="525"/>
    <n v="4505159"/>
    <n v="0"/>
    <e v="#N/A"/>
    <n v="334875"/>
    <n v="0"/>
    <n v="6500000"/>
    <n v="4160517"/>
    <n v="2000000"/>
    <n v="0"/>
    <n v="0"/>
    <n v="0"/>
    <n v="25572"/>
    <s v="6- pignoración"/>
    <s v="LBZ"/>
    <x v="0"/>
    <n v="4"/>
    <n v="0"/>
    <n v="0"/>
    <n v="6.8849315068493153"/>
    <n v="37.282191780821918"/>
    <n v="2"/>
    <n v="0"/>
    <n v="1"/>
    <n v="3"/>
    <n v="1"/>
    <s v="SIN"/>
    <n v="0.111625"/>
    <n v="2.8885586666666665"/>
    <n v="1.4100170000000001"/>
    <n v="1.5017196666666666"/>
    <n v="0"/>
    <n v="0"/>
    <n v="0"/>
    <n v="0.32"/>
    <n v="0.05"/>
    <n v="0"/>
    <n v="0.32"/>
    <n v="0.05"/>
    <n v="0.03"/>
    <n v="0.03"/>
    <n v="0.15000000000000002"/>
    <n v="0.2"/>
    <n v="0.25"/>
    <n v="0"/>
    <n v="0"/>
    <n v="0"/>
    <n v="0"/>
    <n v="0.02"/>
    <n v="0"/>
    <n v="0"/>
    <n v="0.30000000000000004"/>
    <n v="0"/>
    <n v="1.7200000000000002"/>
    <s v="2. Normal"/>
    <s v="LBZ"/>
    <x v="1"/>
    <s v="SIN"/>
    <n v="0"/>
    <n v="0"/>
  </r>
  <r>
    <n v="88086606"/>
    <s v="RUIZ BURGOS TONY FABIAN"/>
    <s v="3. Sin Externa"/>
    <s v="4. &gt;$1-$2 MM"/>
    <n v="3204"/>
    <x v="526"/>
    <n v="1916115"/>
    <n v="1916115"/>
    <e v="#N/A"/>
    <n v="198714"/>
    <n v="0"/>
    <n v="0"/>
    <n v="2110820"/>
    <n v="1000000"/>
    <n v="0"/>
    <n v="0"/>
    <n v="0"/>
    <n v="8001"/>
    <s v="9- Otras garantías (no admisible)"/>
    <s v="LBZ"/>
    <x v="0"/>
    <n v="4"/>
    <n v="0"/>
    <n v="0"/>
    <n v="5.6301369863013697"/>
    <n v="39.969863013698628"/>
    <n v="1"/>
    <n v="2"/>
    <n v="2"/>
    <n v="2"/>
    <n v="5"/>
    <s v="SIN"/>
    <n v="0.13247600000000001"/>
    <n v="2.6846233333333331"/>
    <n v="1.4093493333333333"/>
    <n v="1.2774099999999999"/>
    <n v="1.2774099999999999"/>
    <n v="0"/>
    <n v="0"/>
    <n v="0.32"/>
    <n v="0.04"/>
    <n v="0"/>
    <n v="0.32"/>
    <n v="0.04"/>
    <n v="0.04"/>
    <n v="0.03"/>
    <n v="0.25"/>
    <n v="0.2"/>
    <n v="0.2"/>
    <n v="0"/>
    <n v="0"/>
    <n v="0"/>
    <n v="0"/>
    <n v="0.03"/>
    <n v="0.05"/>
    <n v="0"/>
    <n v="0.30000000000000004"/>
    <n v="0"/>
    <n v="1.82"/>
    <s v="2. Normal"/>
    <s v="LBZ"/>
    <x v="1"/>
    <s v="SIN"/>
    <n v="1916115"/>
    <n v="0"/>
  </r>
  <r>
    <n v="2224628802"/>
    <s v="RIASCOS CHAMORRO GERLIN ANDRES"/>
    <s v="1. SI"/>
    <s v="5. &gt;$2-$5 MM"/>
    <n v="684276"/>
    <x v="527"/>
    <n v="3110864"/>
    <n v="3110864"/>
    <n v="4909000"/>
    <n v="275676"/>
    <n v="0"/>
    <n v="0"/>
    <n v="3534796"/>
    <n v="2000000"/>
    <n v="33233.204841243249"/>
    <n v="1494000"/>
    <n v="0"/>
    <n v="76130"/>
    <s v="9- Otras garantías (no admisible)"/>
    <s v="LBZ"/>
    <x v="0"/>
    <n v="4"/>
    <n v="0"/>
    <n v="0"/>
    <n v="1.8821917808219177"/>
    <n v="28.646575342465752"/>
    <n v="1"/>
    <n v="4"/>
    <n v="1"/>
    <n v="3"/>
    <n v="1"/>
    <s v="A"/>
    <n v="0.10296973494708107"/>
    <n v="2.7132200000000002"/>
    <n v="1.4063573333333332"/>
    <n v="1.0369546666666667"/>
    <n v="1.0369546666666667"/>
    <n v="0"/>
    <n v="0"/>
    <n v="0.32"/>
    <n v="0.02"/>
    <n v="0"/>
    <n v="0.32"/>
    <n v="0.05"/>
    <n v="0.03"/>
    <n v="0.04"/>
    <n v="0.25"/>
    <n v="0.2"/>
    <n v="0.2"/>
    <n v="0"/>
    <n v="0"/>
    <n v="0"/>
    <n v="0"/>
    <n v="0.05"/>
    <n v="0.05"/>
    <n v="0"/>
    <n v="0"/>
    <n v="0"/>
    <n v="1.5300000000000002"/>
    <s v="2. Normal"/>
    <s v="LBZ"/>
    <x v="1"/>
    <s v="A"/>
    <n v="3110864"/>
    <n v="0"/>
  </r>
  <r>
    <n v="6682802"/>
    <s v="SANDOVAL  PEDRO PABLO"/>
    <s v="1. SI"/>
    <s v="6. &gt;$5-$10 MM"/>
    <n v="59334"/>
    <x v="528"/>
    <n v="5044353"/>
    <n v="0"/>
    <n v="9201000"/>
    <n v="210508"/>
    <n v="0"/>
    <n v="5830000"/>
    <n v="4156770"/>
    <n v="2000000"/>
    <n v="7140.379172799263"/>
    <n v="182000"/>
    <n v="0"/>
    <n v="68276"/>
    <s v="6- pignoración"/>
    <s v="LBZ"/>
    <x v="0"/>
    <n v="4"/>
    <n v="0"/>
    <n v="0"/>
    <n v="8.7589041095890412"/>
    <n v="56.342465753424655"/>
    <n v="1"/>
    <n v="2"/>
    <n v="2"/>
    <n v="3"/>
    <n v="2"/>
    <s v="A"/>
    <n v="7.2549459724266421E-2"/>
    <n v="3.1277076666666668"/>
    <n v="1.405368"/>
    <n v="1.681451"/>
    <n v="0"/>
    <n v="0"/>
    <n v="0"/>
    <n v="0.32"/>
    <n v="0.04"/>
    <n v="0"/>
    <n v="0.32"/>
    <n v="0.04"/>
    <n v="0.01"/>
    <n v="0.01"/>
    <n v="0.15000000000000002"/>
    <n v="0.2"/>
    <n v="0.25"/>
    <n v="0"/>
    <n v="0"/>
    <n v="0"/>
    <n v="0"/>
    <n v="0.01"/>
    <n v="0.05"/>
    <n v="0"/>
    <n v="0"/>
    <n v="0"/>
    <n v="1.4000000000000001"/>
    <s v="2. Normal"/>
    <s v="LBZ"/>
    <x v="1"/>
    <s v="A"/>
    <n v="0"/>
    <n v="0"/>
  </r>
  <r>
    <n v="40200864"/>
    <s v="BENAVIDES RAMIREZ MARIA EUGENIA"/>
    <s v="1. SI"/>
    <s v="5. &gt;$2-$5 MM"/>
    <n v="522892"/>
    <x v="529"/>
    <n v="4347390"/>
    <n v="3347390"/>
    <n v="5919000"/>
    <n v="241495"/>
    <n v="0"/>
    <n v="1000000"/>
    <n v="1571970"/>
    <n v="1000000"/>
    <n v="213724.65335653623"/>
    <n v="9608000"/>
    <n v="0"/>
    <n v="68307"/>
    <s v="6- pignoración"/>
    <s v="LBZ"/>
    <x v="0"/>
    <n v="4"/>
    <n v="0"/>
    <n v="0"/>
    <n v="8.1726027397260275"/>
    <n v="52.517808219178079"/>
    <n v="2"/>
    <n v="1"/>
    <n v="2"/>
    <n v="2"/>
    <n v="2"/>
    <s v="A"/>
    <n v="0.30347976890435752"/>
    <n v="10.351573333333333"/>
    <n v="1.3965746666666667"/>
    <n v="2.8982600000000001"/>
    <n v="2.2315933333333335"/>
    <n v="0"/>
    <n v="0"/>
    <n v="0.32"/>
    <n v="0.05"/>
    <n v="0.16"/>
    <n v="0.32"/>
    <n v="0.04"/>
    <n v="0.01"/>
    <n v="0.02"/>
    <n v="0.15000000000000002"/>
    <n v="0.15000000000000002"/>
    <n v="0.15000000000000002"/>
    <n v="0"/>
    <n v="0"/>
    <n v="0"/>
    <n v="0"/>
    <n v="0.01"/>
    <n v="0"/>
    <n v="0"/>
    <n v="0"/>
    <n v="0"/>
    <n v="1.3800000000000001"/>
    <s v="2. Normal"/>
    <s v="LBZ"/>
    <x v="1"/>
    <s v="A"/>
    <n v="3347390"/>
    <n v="0"/>
  </r>
  <r>
    <n v="2224646424"/>
    <s v="COSSIO CASTRO DANIELA"/>
    <s v="1. SI"/>
    <s v="5. &gt;$2-$5 MM"/>
    <n v="741666"/>
    <x v="530"/>
    <n v="4994194"/>
    <n v="4994194"/>
    <n v="6344000"/>
    <n v="301333"/>
    <n v="0"/>
    <n v="0"/>
    <n v="1350132"/>
    <n v="1000000"/>
    <n v="77210.253912466767"/>
    <n v="1968000"/>
    <n v="0"/>
    <n v="76001"/>
    <s v="9- Otras garantías (no admisible)"/>
    <s v="LBZ"/>
    <x v="0"/>
    <n v="4"/>
    <n v="0"/>
    <n v="0"/>
    <n v="4.5013698630136982"/>
    <n v="25.224657534246575"/>
    <n v="2"/>
    <n v="0"/>
    <n v="1"/>
    <n v="2"/>
    <n v="3"/>
    <s v="A"/>
    <n v="0.25236216927497784"/>
    <n v="5.5415506666666667"/>
    <n v="1.3945320000000001"/>
    <n v="3.3294626666666667"/>
    <n v="3.3294626666666667"/>
    <n v="0"/>
    <n v="0"/>
    <n v="0.32"/>
    <n v="0.05"/>
    <n v="0.08"/>
    <n v="0.32"/>
    <n v="0.05"/>
    <n v="0.02"/>
    <n v="0.04"/>
    <n v="0.25"/>
    <n v="0.1"/>
    <n v="0.1"/>
    <n v="0"/>
    <n v="0"/>
    <n v="0"/>
    <n v="0"/>
    <n v="0.03"/>
    <n v="0"/>
    <n v="0"/>
    <n v="0"/>
    <n v="0"/>
    <n v="1.3600000000000003"/>
    <s v="2. Normal"/>
    <s v="LBZ"/>
    <x v="1"/>
    <s v="A"/>
    <n v="4994194"/>
    <n v="0"/>
  </r>
  <r>
    <n v="2240622288"/>
    <s v="CASTRO GIL SILVIA MARCELA"/>
    <s v="3. Sin Externa"/>
    <s v="5. &gt;$2-$5 MM"/>
    <n v="975197"/>
    <x v="531"/>
    <n v="2398445"/>
    <n v="2398445"/>
    <e v="#N/A"/>
    <n v="222058"/>
    <n v="0"/>
    <n v="0"/>
    <n v="1113175"/>
    <n v="1000000"/>
    <n v="0"/>
    <n v="0"/>
    <n v="0"/>
    <n v="76001"/>
    <s v="9- Otras garantías (no admisible)"/>
    <s v="LBZ"/>
    <x v="0"/>
    <n v="4"/>
    <n v="0"/>
    <n v="0"/>
    <n v="3.6410958904109587"/>
    <n v="33.334246575342469"/>
    <n v="2"/>
    <n v="2"/>
    <n v="2"/>
    <n v="2"/>
    <n v="3"/>
    <s v="SIN"/>
    <n v="0.14803866666666668"/>
    <n v="2.3410799999999998"/>
    <n v="1.3922479999999999"/>
    <n v="1.5989633333333333"/>
    <n v="1.5989633333333333"/>
    <n v="0"/>
    <n v="0"/>
    <n v="0.32"/>
    <n v="0.04"/>
    <n v="0"/>
    <n v="0.32"/>
    <n v="0.04"/>
    <n v="0.02"/>
    <n v="0.04"/>
    <n v="0.25"/>
    <n v="0.2"/>
    <n v="0.2"/>
    <n v="0"/>
    <n v="0"/>
    <n v="0"/>
    <n v="0"/>
    <n v="0.04"/>
    <n v="0"/>
    <n v="0"/>
    <n v="0.30000000000000004"/>
    <n v="0"/>
    <n v="1.77"/>
    <s v="2. Normal"/>
    <s v="LBZ"/>
    <x v="1"/>
    <s v="SIN"/>
    <n v="2398445"/>
    <n v="0"/>
  </r>
  <r>
    <n v="2208060044"/>
    <s v="CARDENAS CANAVAL CRISTHIAN FERNANDO"/>
    <s v="3. Sin Externa"/>
    <s v="6. &gt;$5-$10 MM"/>
    <n v="2042151"/>
    <x v="532"/>
    <n v="5002634"/>
    <n v="5002634"/>
    <e v="#N/A"/>
    <n v="330967"/>
    <n v="0"/>
    <n v="0"/>
    <n v="2132587"/>
    <n v="2000000"/>
    <n v="0"/>
    <n v="0"/>
    <n v="0"/>
    <n v="76001"/>
    <s v="9- Otras garantías (no admisible)"/>
    <s v="LBZ"/>
    <x v="0"/>
    <n v="4"/>
    <n v="0"/>
    <n v="0"/>
    <n v="3.4821917808219176"/>
    <n v="31.986301369863014"/>
    <n v="1"/>
    <n v="0"/>
    <n v="1"/>
    <n v="3"/>
    <n v="1"/>
    <s v="SIN"/>
    <n v="0.11032233333333333"/>
    <n v="2.3784070000000002"/>
    <n v="1.3915793333333333"/>
    <n v="1.6675446666666667"/>
    <n v="1.6675446666666667"/>
    <n v="0"/>
    <n v="0"/>
    <n v="0.32"/>
    <n v="0.05"/>
    <n v="0"/>
    <n v="0.32"/>
    <n v="0.05"/>
    <n v="0.03"/>
    <n v="0.04"/>
    <n v="0.25"/>
    <n v="0.2"/>
    <n v="0.2"/>
    <n v="0"/>
    <n v="0"/>
    <n v="0"/>
    <n v="0"/>
    <n v="0.04"/>
    <n v="0.05"/>
    <n v="0"/>
    <n v="0.30000000000000004"/>
    <n v="0"/>
    <n v="1.85"/>
    <s v="2. Normal"/>
    <s v="LBZ"/>
    <x v="1"/>
    <s v="SIN"/>
    <n v="5002634"/>
    <n v="0"/>
  </r>
  <r>
    <n v="2224806268"/>
    <s v="CORTES QUITUMBO EDWIN"/>
    <s v="3. Sin Externa"/>
    <s v="5. &gt;$2-$5 MM"/>
    <n v="1408932"/>
    <x v="533"/>
    <n v="4611431"/>
    <n v="3111431"/>
    <e v="#N/A"/>
    <n v="206209"/>
    <n v="0"/>
    <n v="1500000"/>
    <n v="677934"/>
    <n v="1000000"/>
    <n v="0"/>
    <n v="0"/>
    <n v="0"/>
    <n v="76275"/>
    <s v="6- pignoración"/>
    <s v="LBZ"/>
    <x v="0"/>
    <n v="4"/>
    <n v="0"/>
    <n v="0"/>
    <n v="2.1589041095890411"/>
    <n v="25.252054794520546"/>
    <n v="1"/>
    <n v="2"/>
    <n v="2"/>
    <n v="2"/>
    <n v="1"/>
    <s v="SIN"/>
    <n v="0.13747266666666666"/>
    <n v="3.5262433333333334"/>
    <n v="1.3912439999999999"/>
    <n v="3.0742873333333334"/>
    <n v="2.0742873333333334"/>
    <n v="0"/>
    <n v="0"/>
    <n v="0.32"/>
    <n v="0.04"/>
    <n v="0"/>
    <n v="0.32"/>
    <n v="0.04"/>
    <n v="0.03"/>
    <n v="0.04"/>
    <n v="0.15000000000000002"/>
    <n v="0.1"/>
    <n v="0.15000000000000002"/>
    <n v="0"/>
    <n v="0"/>
    <n v="0"/>
    <n v="0"/>
    <n v="0.04"/>
    <n v="0.05"/>
    <n v="0"/>
    <n v="0.30000000000000004"/>
    <n v="0"/>
    <n v="1.58"/>
    <s v="2. Normal"/>
    <s v="LBZ"/>
    <x v="1"/>
    <s v="SIN"/>
    <n v="3111431"/>
    <n v="0"/>
  </r>
  <r>
    <n v="48860424"/>
    <s v="PEÑA AMAYA IRENE"/>
    <s v="1. SI"/>
    <s v="5. &gt;$2-$5 MM"/>
    <m/>
    <x v="534"/>
    <n v="2762149"/>
    <n v="707641"/>
    <n v="4846000"/>
    <n v="231096"/>
    <n v="0"/>
    <n v="2054508"/>
    <n v="2084260"/>
    <n v="1000000"/>
    <n v="32445.569098379066"/>
    <n v="827000"/>
    <n v="0"/>
    <n v="68255"/>
    <s v="6- pignoración"/>
    <s v="LBZ"/>
    <x v="0"/>
    <n v="4"/>
    <n v="0"/>
    <n v="0"/>
    <n v="6.2986301369863016"/>
    <n v="38.145205479452052"/>
    <n v="2"/>
    <n v="2"/>
    <n v="1"/>
    <n v="2"/>
    <n v="3"/>
    <s v="A"/>
    <n v="0.17569437939891938"/>
    <n v="3.7822726666666666"/>
    <n v="1.3895066666666667"/>
    <n v="1.8414326666666667"/>
    <n v="0.47176066666666666"/>
    <n v="0"/>
    <n v="0"/>
    <n v="0.32"/>
    <n v="0.04"/>
    <n v="0"/>
    <n v="0.32"/>
    <n v="0.05"/>
    <n v="0.02"/>
    <n v="0.03"/>
    <n v="0.15000000000000002"/>
    <n v="0.2"/>
    <n v="0.25"/>
    <n v="0"/>
    <n v="0"/>
    <n v="0"/>
    <n v="0"/>
    <n v="0.02"/>
    <n v="0"/>
    <n v="0"/>
    <n v="0"/>
    <n v="0"/>
    <n v="1.4000000000000001"/>
    <s v="2. Normal"/>
    <s v="LBZ"/>
    <x v="1"/>
    <s v="A"/>
    <n v="707641"/>
    <n v="0"/>
  </r>
  <r>
    <n v="2240668426"/>
    <s v="RENTERIA CIFUENTES ERIKA FERNANDA"/>
    <s v="3. Sin Externa"/>
    <s v="5. &gt;$2-$5 MM"/>
    <m/>
    <x v="535"/>
    <n v="2632017"/>
    <n v="692017"/>
    <e v="#N/A"/>
    <n v="202158"/>
    <n v="0"/>
    <n v="1940000"/>
    <n v="2079919"/>
    <n v="1000000"/>
    <n v="0"/>
    <n v="0"/>
    <n v="0"/>
    <n v="76001"/>
    <s v="6- pignoración"/>
    <s v="LBZ"/>
    <x v="0"/>
    <n v="4"/>
    <n v="0"/>
    <n v="0"/>
    <n v="3.4876712328767123"/>
    <n v="35.265753424657532"/>
    <n v="2"/>
    <n v="0"/>
    <n v="1"/>
    <n v="2"/>
    <n v="3"/>
    <s v="SIN"/>
    <n v="0.134772"/>
    <n v="3.1412906666666665"/>
    <n v="1.3866126666666667"/>
    <n v="1.754678"/>
    <n v="0.46134466666666668"/>
    <n v="0"/>
    <n v="0"/>
    <n v="0.32"/>
    <n v="0.05"/>
    <n v="0"/>
    <n v="0.32"/>
    <n v="0.05"/>
    <n v="0.02"/>
    <n v="0.03"/>
    <n v="0.15000000000000002"/>
    <n v="0.2"/>
    <n v="0.25"/>
    <n v="0"/>
    <n v="0"/>
    <n v="0"/>
    <n v="0"/>
    <n v="0.04"/>
    <n v="0"/>
    <n v="0"/>
    <n v="0.30000000000000004"/>
    <n v="0"/>
    <n v="1.7300000000000002"/>
    <s v="2. Normal"/>
    <s v="LBZ"/>
    <x v="1"/>
    <s v="SIN"/>
    <n v="692017"/>
    <n v="0"/>
  </r>
  <r>
    <n v="2202640024"/>
    <s v="VASQUEZ CHAPARRO FERNANDO"/>
    <s v="3. Sin Externa"/>
    <s v="5. &gt;$2-$5 MM"/>
    <m/>
    <x v="536"/>
    <n v="2563088"/>
    <n v="0"/>
    <e v="#N/A"/>
    <n v="263380"/>
    <n v="0"/>
    <n v="5400000"/>
    <n v="2062260"/>
    <n v="1000000"/>
    <n v="0"/>
    <n v="0"/>
    <n v="0"/>
    <n v="68895"/>
    <s v="6- pignoración"/>
    <s v="LBZ"/>
    <x v="0"/>
    <n v="4"/>
    <n v="0"/>
    <n v="0"/>
    <n v="6.2575342465753421"/>
    <n v="30.273972602739725"/>
    <n v="1"/>
    <n v="2"/>
    <n v="2"/>
    <n v="2"/>
    <n v="1"/>
    <s v="SIN"/>
    <n v="0.17558666666666667"/>
    <n v="3.0835653333333335"/>
    <n v="1.3748400000000001"/>
    <n v="1.7087253333333334"/>
    <n v="0"/>
    <n v="0"/>
    <n v="0"/>
    <n v="0.32"/>
    <n v="0.04"/>
    <n v="0"/>
    <n v="0.32"/>
    <n v="0.04"/>
    <n v="0.03"/>
    <n v="0.04"/>
    <n v="0.15000000000000002"/>
    <n v="0.2"/>
    <n v="0.25"/>
    <n v="0"/>
    <n v="0"/>
    <n v="0"/>
    <n v="0"/>
    <n v="0.02"/>
    <n v="0.05"/>
    <n v="0"/>
    <n v="0.30000000000000004"/>
    <n v="0"/>
    <n v="1.7600000000000002"/>
    <s v="2. Normal"/>
    <s v="LBZ"/>
    <x v="1"/>
    <s v="SIN"/>
    <n v="0"/>
    <n v="0"/>
  </r>
  <r>
    <n v="2200802648"/>
    <s v="LOZANO BAEZ CLAUDIA MILENA"/>
    <s v="3. Sin Externa"/>
    <s v="4. &gt;$1-$2 MM"/>
    <m/>
    <x v="537"/>
    <n v="1260542"/>
    <n v="1260542"/>
    <e v="#N/A"/>
    <n v="138691"/>
    <n v="0"/>
    <n v="0"/>
    <n v="2058820"/>
    <n v="1000000"/>
    <n v="0"/>
    <n v="0"/>
    <n v="0"/>
    <n v="68615"/>
    <s v="9- Otras garantías (no admisible)"/>
    <s v="LBZ"/>
    <x v="0"/>
    <n v="4"/>
    <n v="0"/>
    <n v="0"/>
    <n v="5.5342465753424657"/>
    <n v="32.594520547945208"/>
    <n v="2"/>
    <n v="2"/>
    <n v="2"/>
    <n v="2"/>
    <n v="3"/>
    <s v="SIN"/>
    <n v="9.2460666666666663E-2"/>
    <n v="2.2129080000000001"/>
    <n v="1.3725466666666666"/>
    <n v="0.84036133333333329"/>
    <n v="0.84036133333333329"/>
    <n v="0"/>
    <n v="0"/>
    <n v="0.32"/>
    <n v="0.04"/>
    <n v="0"/>
    <n v="0.32"/>
    <n v="0.04"/>
    <n v="0.02"/>
    <n v="0.04"/>
    <n v="0.25"/>
    <n v="0.25"/>
    <n v="0.25"/>
    <n v="0"/>
    <n v="0"/>
    <n v="0"/>
    <n v="0"/>
    <n v="0.03"/>
    <n v="0"/>
    <n v="0"/>
    <n v="0.30000000000000004"/>
    <n v="0"/>
    <n v="1.86"/>
    <s v="2. Normal"/>
    <s v="LBZ"/>
    <x v="1"/>
    <s v="SIN"/>
    <n v="1260542"/>
    <n v="0"/>
  </r>
  <r>
    <n v="84462208"/>
    <s v="MADERO MARRUGO JORGE LUIS"/>
    <s v="1. SI"/>
    <s v="5. &gt;$2-$5 MM"/>
    <m/>
    <x v="538"/>
    <n v="2239763"/>
    <n v="2239763"/>
    <n v="4295000"/>
    <n v="149509"/>
    <n v="0"/>
    <n v="0"/>
    <n v="2054820"/>
    <n v="1000000"/>
    <n v="100043.48078866579"/>
    <n v="2857000"/>
    <n v="0"/>
    <n v="13838"/>
    <s v="9- Otras garantías (no admisible)"/>
    <s v="LBZ"/>
    <x v="0"/>
    <n v="4"/>
    <n v="0"/>
    <n v="0"/>
    <n v="5.484931506849315"/>
    <n v="53.37808219178082"/>
    <n v="1"/>
    <n v="4"/>
    <n v="1"/>
    <n v="2"/>
    <n v="2"/>
    <s v="A"/>
    <n v="0.16636832052577719"/>
    <n v="4.767722"/>
    <n v="1.36988"/>
    <n v="1.4931753333333333"/>
    <n v="1.4931753333333333"/>
    <n v="0"/>
    <n v="0"/>
    <n v="0.32"/>
    <n v="0.02"/>
    <n v="0"/>
    <n v="0.32"/>
    <n v="0.05"/>
    <n v="0.01"/>
    <n v="0.02"/>
    <n v="0.25"/>
    <n v="0.2"/>
    <n v="0.2"/>
    <n v="0"/>
    <n v="0"/>
    <n v="0"/>
    <n v="0"/>
    <n v="0.03"/>
    <n v="0.05"/>
    <n v="0"/>
    <n v="0"/>
    <n v="0"/>
    <n v="1.4700000000000002"/>
    <s v="2. Normal"/>
    <s v="LBZ"/>
    <x v="1"/>
    <s v="A"/>
    <n v="2239763"/>
    <n v="0"/>
  </r>
  <r>
    <n v="84660466"/>
    <s v="ACEVEDO PAJARO PEDRO LUIS"/>
    <s v="1. SI"/>
    <s v="5. &gt;$2-$5 MM"/>
    <m/>
    <x v="539"/>
    <n v="4209425"/>
    <n v="1793425"/>
    <n v="6264000"/>
    <n v="176196"/>
    <n v="0"/>
    <n v="2416000"/>
    <n v="2054820"/>
    <n v="1000000"/>
    <n v="92393.367867814653"/>
    <n v="2355000"/>
    <n v="0"/>
    <n v="13052"/>
    <s v="6- pignoración"/>
    <s v="LBZ"/>
    <x v="0"/>
    <n v="4"/>
    <n v="0"/>
    <n v="0"/>
    <n v="5.484931506849315"/>
    <n v="49.175342465753424"/>
    <n v="1"/>
    <n v="2"/>
    <n v="2"/>
    <n v="2"/>
    <n v="3"/>
    <s v="A"/>
    <n v="0.1790595785785431"/>
    <n v="5.7461633333333335"/>
    <n v="1.36988"/>
    <n v="2.8062833333333335"/>
    <n v="1.1956166666666668"/>
    <n v="0"/>
    <n v="0"/>
    <n v="0.32"/>
    <n v="0.04"/>
    <n v="0.08"/>
    <n v="0.32"/>
    <n v="0.04"/>
    <n v="0.02"/>
    <n v="0.02"/>
    <n v="0.15000000000000002"/>
    <n v="0.15000000000000002"/>
    <n v="0.2"/>
    <n v="0"/>
    <n v="0"/>
    <n v="0"/>
    <n v="0"/>
    <n v="0.03"/>
    <n v="0.05"/>
    <n v="0"/>
    <n v="0"/>
    <n v="0"/>
    <n v="1.4200000000000002"/>
    <s v="2. Normal"/>
    <s v="LBZ"/>
    <x v="1"/>
    <s v="A"/>
    <n v="1793425"/>
    <n v="0"/>
  </r>
  <r>
    <n v="2064668602"/>
    <s v="LEON CELIS LUIS ANGEL"/>
    <s v="3. Sin Externa"/>
    <s v="5. &gt;$2-$5 MM"/>
    <n v="669111"/>
    <x v="540"/>
    <n v="3484593"/>
    <n v="899863"/>
    <e v="#N/A"/>
    <n v="248873"/>
    <n v="0"/>
    <n v="2584730"/>
    <n v="1380545"/>
    <n v="1000000"/>
    <n v="0"/>
    <n v="0"/>
    <n v="0"/>
    <n v="17380"/>
    <s v="6- pignoración"/>
    <s v="LBZ"/>
    <x v="0"/>
    <n v="4"/>
    <n v="0"/>
    <n v="0"/>
    <n v="4.6684931506849319"/>
    <n v="24.695890410958903"/>
    <n v="1"/>
    <n v="0"/>
    <n v="1"/>
    <n v="2"/>
    <n v="1"/>
    <s v="SIN"/>
    <n v="0.16591533333333333"/>
    <n v="3.2434253333333332"/>
    <n v="1.3664373333333333"/>
    <n v="2.3230620000000002"/>
    <n v="0.59990866666666665"/>
    <n v="0"/>
    <n v="0"/>
    <n v="0.32"/>
    <n v="0.05"/>
    <n v="0"/>
    <n v="0.32"/>
    <n v="0.05"/>
    <n v="0.03"/>
    <n v="0.05"/>
    <n v="0.15000000000000002"/>
    <n v="0.15000000000000002"/>
    <n v="0.25"/>
    <n v="0"/>
    <n v="0"/>
    <n v="0"/>
    <n v="0"/>
    <n v="0.03"/>
    <n v="0.05"/>
    <n v="0"/>
    <n v="0.30000000000000004"/>
    <n v="0"/>
    <n v="1.7500000000000002"/>
    <s v="2. Normal"/>
    <s v="LBZ"/>
    <x v="1"/>
    <s v="SIN"/>
    <n v="899863"/>
    <n v="0"/>
  </r>
  <r>
    <n v="2044024884"/>
    <s v="MARRUGO MARTINEZ JORGE LUIS"/>
    <s v="1. SI"/>
    <s v="4. &gt;$1-$2 MM"/>
    <m/>
    <x v="541"/>
    <n v="1552815"/>
    <n v="1552815"/>
    <n v="3602000"/>
    <n v="177766"/>
    <n v="0"/>
    <n v="0"/>
    <n v="2049620"/>
    <n v="1000000"/>
    <n v="9209.2013415493348"/>
    <n v="414000"/>
    <n v="0"/>
    <n v="13052"/>
    <s v="9- Otras garantías (no admisible)"/>
    <s v="LBZ"/>
    <x v="0"/>
    <n v="4"/>
    <n v="0"/>
    <n v="0"/>
    <n v="4.816438356164384"/>
    <n v="34.452054794520549"/>
    <n v="1"/>
    <n v="1"/>
    <n v="1"/>
    <n v="2"/>
    <n v="3"/>
    <s v="A"/>
    <n v="0.12465013422769956"/>
    <n v="2.6776233333333335"/>
    <n v="1.3664133333333333"/>
    <n v="1.03521"/>
    <n v="1.03521"/>
    <n v="0"/>
    <n v="0"/>
    <n v="0.32"/>
    <n v="0.05"/>
    <n v="0"/>
    <n v="0.32"/>
    <n v="0.05"/>
    <n v="0.02"/>
    <n v="0.04"/>
    <n v="0.25"/>
    <n v="0.2"/>
    <n v="0.2"/>
    <n v="0"/>
    <n v="0"/>
    <n v="0"/>
    <n v="0"/>
    <n v="0.03"/>
    <n v="0.05"/>
    <n v="0"/>
    <n v="0"/>
    <n v="0"/>
    <n v="1.53"/>
    <s v="2. Normal"/>
    <s v="LBZ"/>
    <x v="1"/>
    <s v="A"/>
    <n v="1552815"/>
    <n v="0"/>
  </r>
  <r>
    <n v="2224622002"/>
    <s v="ALVEAR CASTILLO GREISSI MERCEDES"/>
    <s v="3. Sin Externa"/>
    <s v="5. &gt;$2-$5 MM"/>
    <n v="877467"/>
    <x v="542"/>
    <n v="4409427"/>
    <n v="3339427"/>
    <e v="#N/A"/>
    <n v="189841"/>
    <n v="0"/>
    <n v="1070000"/>
    <n v="1171770"/>
    <n v="1000000"/>
    <n v="0"/>
    <n v="0"/>
    <n v="0"/>
    <n v="76001"/>
    <s v="6- pignoración"/>
    <s v="LBZ"/>
    <x v="0"/>
    <n v="4"/>
    <n v="0"/>
    <n v="0"/>
    <n v="3.8465753424657536"/>
    <n v="31.991780821917807"/>
    <n v="2"/>
    <n v="0"/>
    <n v="1"/>
    <n v="2"/>
    <n v="1"/>
    <s v="SIN"/>
    <n v="0.12656066666666665"/>
    <n v="3.7207979999999998"/>
    <n v="1.366158"/>
    <n v="2.9396179999999998"/>
    <n v="2.2262846666666665"/>
    <n v="0"/>
    <n v="0"/>
    <n v="0.32"/>
    <n v="0.05"/>
    <n v="0"/>
    <n v="0.32"/>
    <n v="0.05"/>
    <n v="0.03"/>
    <n v="0.04"/>
    <n v="0.15000000000000002"/>
    <n v="0.15000000000000002"/>
    <n v="0.15000000000000002"/>
    <n v="0"/>
    <n v="0"/>
    <n v="0"/>
    <n v="0"/>
    <n v="0.04"/>
    <n v="0"/>
    <n v="0"/>
    <n v="0.30000000000000004"/>
    <n v="0"/>
    <n v="1.6000000000000003"/>
    <s v="2. Normal"/>
    <s v="LBZ"/>
    <x v="1"/>
    <s v="SIN"/>
    <n v="3339427"/>
    <n v="0"/>
  </r>
  <r>
    <n v="2222226028"/>
    <s v="RECALDE AGUIRRE VIVIANA"/>
    <s v="1. SI"/>
    <s v="6. &gt;$5-$10 MM"/>
    <n v="1009999"/>
    <x v="543"/>
    <n v="5890359"/>
    <n v="4779343"/>
    <n v="6910000"/>
    <n v="187840"/>
    <n v="0"/>
    <n v="1111016"/>
    <n v="1019423"/>
    <n v="1000000"/>
    <n v="136098.76566176178"/>
    <n v="3469000"/>
    <n v="0"/>
    <n v="76130"/>
    <s v="6- pignoración"/>
    <s v="LBZ"/>
    <x v="0"/>
    <n v="4"/>
    <n v="0"/>
    <n v="0"/>
    <n v="3.3095890410958906"/>
    <n v="29.665753424657535"/>
    <n v="2"/>
    <n v="0"/>
    <n v="1"/>
    <n v="2"/>
    <n v="3"/>
    <s v="A"/>
    <n v="0.21595917710784115"/>
    <n v="6.9191880000000001"/>
    <n v="1.352948"/>
    <n v="3.9269059999999998"/>
    <n v="3.1862286666666666"/>
    <n v="0"/>
    <n v="0"/>
    <n v="0.32"/>
    <n v="0.05"/>
    <n v="0.08"/>
    <n v="0.32"/>
    <n v="0.05"/>
    <n v="0.02"/>
    <n v="0.04"/>
    <n v="0.15000000000000002"/>
    <n v="0.1"/>
    <n v="0.1"/>
    <n v="0"/>
    <n v="0"/>
    <n v="0"/>
    <n v="0"/>
    <n v="0.04"/>
    <n v="0"/>
    <n v="0"/>
    <n v="0"/>
    <n v="0"/>
    <n v="1.2700000000000005"/>
    <s v="2. Normal"/>
    <s v="LBZ"/>
    <x v="1"/>
    <s v="A"/>
    <n v="4779343"/>
    <n v="0"/>
  </r>
  <r>
    <n v="20440446"/>
    <s v="ANGULO QUIÑONEZ KELLY JOHANA"/>
    <s v="3. Sin Externa"/>
    <s v="5. &gt;$2-$5 MM"/>
    <n v="739920"/>
    <x v="544"/>
    <n v="3702181"/>
    <n v="0"/>
    <e v="#N/A"/>
    <n v="246308"/>
    <n v="0"/>
    <n v="3806315"/>
    <n v="1289244"/>
    <n v="1000000"/>
    <n v="0"/>
    <n v="0"/>
    <n v="0"/>
    <n v="76130"/>
    <s v="6- pignoración"/>
    <s v="LBZ"/>
    <x v="0"/>
    <n v="4"/>
    <n v="0"/>
    <n v="0"/>
    <n v="4.4301369863013695"/>
    <n v="37.515068493150686"/>
    <n v="2"/>
    <n v="0"/>
    <n v="1"/>
    <n v="2"/>
    <n v="1"/>
    <s v="SIN"/>
    <n v="0.16420533333333334"/>
    <n v="3.3276166666666667"/>
    <n v="1.352776"/>
    <n v="2.4681206666666666"/>
    <n v="0"/>
    <n v="0"/>
    <n v="0"/>
    <n v="0.32"/>
    <n v="0.05"/>
    <n v="0"/>
    <n v="0.32"/>
    <n v="0.05"/>
    <n v="0.03"/>
    <n v="0.03"/>
    <n v="0.15000000000000002"/>
    <n v="0.15000000000000002"/>
    <n v="0.25"/>
    <n v="0"/>
    <n v="0"/>
    <n v="0"/>
    <n v="0"/>
    <n v="0.03"/>
    <n v="0"/>
    <n v="0"/>
    <n v="0.30000000000000004"/>
    <n v="0"/>
    <n v="1.6800000000000002"/>
    <s v="2. Normal"/>
    <s v="LBZ"/>
    <x v="1"/>
    <s v="SIN"/>
    <n v="0"/>
    <n v="0"/>
  </r>
  <r>
    <n v="8048804"/>
    <s v="PAJARO BOLIVAR CARLOS JOSE"/>
    <s v="3. Sin Externa"/>
    <s v="4. &gt;$1-$2 MM"/>
    <m/>
    <x v="545"/>
    <n v="1788398"/>
    <n v="1788398"/>
    <e v="#N/A"/>
    <n v="170664"/>
    <n v="0"/>
    <n v="0"/>
    <n v="2026820"/>
    <n v="1000000"/>
    <n v="0"/>
    <n v="0"/>
    <n v="0"/>
    <n v="68276"/>
    <s v="9- Otras garantías (no admisible)"/>
    <s v="LBZ"/>
    <x v="0"/>
    <n v="4"/>
    <n v="0"/>
    <n v="0"/>
    <n v="5.4082191780821915"/>
    <n v="39.397260273972606"/>
    <n v="1"/>
    <n v="1"/>
    <n v="1"/>
    <n v="2"/>
    <n v="1"/>
    <s v="SIN"/>
    <n v="0.113776"/>
    <n v="2.5434786666666667"/>
    <n v="1.3512133333333334"/>
    <n v="1.1922653333333333"/>
    <n v="1.1922653333333333"/>
    <n v="0"/>
    <n v="0"/>
    <n v="0.32"/>
    <n v="0.05"/>
    <n v="0"/>
    <n v="0.32"/>
    <n v="0.05"/>
    <n v="0.03"/>
    <n v="0.03"/>
    <n v="0.25"/>
    <n v="0.2"/>
    <n v="0.2"/>
    <n v="0"/>
    <n v="0"/>
    <n v="0"/>
    <n v="0"/>
    <n v="0.03"/>
    <n v="0.05"/>
    <n v="0"/>
    <n v="0.30000000000000004"/>
    <n v="0"/>
    <n v="1.83"/>
    <s v="2. Normal"/>
    <s v="LBZ"/>
    <x v="1"/>
    <s v="SIN"/>
    <n v="1788398"/>
    <n v="0"/>
  </r>
  <r>
    <n v="4820644"/>
    <s v="MONROY SIMANCAS EDELBERTO"/>
    <s v="3. Sin Externa"/>
    <s v="5. &gt;$2-$5 MM"/>
    <m/>
    <x v="546"/>
    <n v="2434675"/>
    <n v="0"/>
    <e v="#N/A"/>
    <n v="143758"/>
    <n v="0"/>
    <n v="4148960"/>
    <n v="2026820"/>
    <n v="1000000"/>
    <n v="0"/>
    <n v="0"/>
    <n v="0"/>
    <n v="13052"/>
    <s v="6- pignoración"/>
    <s v="LBZ"/>
    <x v="0"/>
    <n v="4"/>
    <n v="0"/>
    <n v="0"/>
    <n v="5.4082191780821915"/>
    <n v="40.063013698630137"/>
    <n v="1"/>
    <n v="3"/>
    <n v="1"/>
    <n v="2"/>
    <n v="3"/>
    <s v="SIN"/>
    <n v="9.5838666666666669E-2"/>
    <n v="2.9743300000000001"/>
    <n v="1.3512133333333334"/>
    <n v="1.6231166666666668"/>
    <n v="0"/>
    <n v="0"/>
    <n v="0"/>
    <n v="0.32"/>
    <n v="0.03"/>
    <n v="0"/>
    <n v="0.32"/>
    <n v="0.05"/>
    <n v="0.02"/>
    <n v="0.03"/>
    <n v="0.15000000000000002"/>
    <n v="0.2"/>
    <n v="0.25"/>
    <n v="0"/>
    <n v="0"/>
    <n v="0"/>
    <n v="0"/>
    <n v="0.03"/>
    <n v="0.05"/>
    <n v="0"/>
    <n v="0.30000000000000004"/>
    <n v="0"/>
    <n v="1.7500000000000002"/>
    <s v="2. Normal"/>
    <s v="LBZ"/>
    <x v="1"/>
    <s v="SIN"/>
    <n v="0"/>
    <n v="0"/>
  </r>
  <r>
    <n v="2228022428"/>
    <s v="PEREZ DURAN ASDRUBAL"/>
    <s v="3. Sin Externa"/>
    <s v="5. &gt;$2-$5 MM"/>
    <m/>
    <x v="547"/>
    <n v="3155086"/>
    <n v="3155086"/>
    <e v="#N/A"/>
    <n v="148471"/>
    <n v="0"/>
    <n v="0"/>
    <n v="2008820"/>
    <n v="1000000"/>
    <n v="0"/>
    <n v="0"/>
    <n v="0"/>
    <n v="68615"/>
    <s v="9- Otras garantías (no admisible)"/>
    <s v="LBZ"/>
    <x v="0"/>
    <n v="4"/>
    <n v="0"/>
    <n v="0"/>
    <n v="5.3232876712328769"/>
    <n v="32.723287671232875"/>
    <n v="1"/>
    <n v="2"/>
    <n v="1"/>
    <n v="2"/>
    <n v="1"/>
    <s v="SIN"/>
    <n v="9.8980666666666661E-2"/>
    <n v="3.4426040000000002"/>
    <n v="1.3392133333333334"/>
    <n v="2.1033906666666669"/>
    <n v="2.1033906666666669"/>
    <n v="0"/>
    <n v="0"/>
    <n v="0.32"/>
    <n v="0.04"/>
    <n v="0"/>
    <n v="0.32"/>
    <n v="0.05"/>
    <n v="0.03"/>
    <n v="0.04"/>
    <n v="0.25"/>
    <n v="0.15000000000000002"/>
    <n v="0.15000000000000002"/>
    <n v="0"/>
    <n v="0"/>
    <n v="0"/>
    <n v="0"/>
    <n v="0.03"/>
    <n v="0.05"/>
    <n v="0"/>
    <n v="0.30000000000000004"/>
    <n v="0"/>
    <n v="1.7300000000000002"/>
    <s v="2. Normal"/>
    <s v="LBZ"/>
    <x v="1"/>
    <s v="SIN"/>
    <n v="3155086"/>
    <n v="0"/>
  </r>
  <r>
    <n v="2224624200"/>
    <s v="VIVAS ACUÑA LIZETH"/>
    <s v="1. SI"/>
    <s v="5. &gt;$2-$5 MM"/>
    <n v="661326"/>
    <x v="548"/>
    <n v="2961301"/>
    <n v="0"/>
    <n v="4309000"/>
    <n v="158003"/>
    <n v="0"/>
    <n v="3300000"/>
    <n v="1347378"/>
    <n v="1000000"/>
    <n v="38772.072314783793"/>
    <n v="1743000"/>
    <n v="0"/>
    <n v="76130"/>
    <s v="6- pignoración"/>
    <s v="LBZ"/>
    <x v="0"/>
    <n v="4"/>
    <n v="0"/>
    <n v="0"/>
    <n v="4.5835616438356164"/>
    <n v="30.80821917808219"/>
    <n v="2"/>
    <n v="0"/>
    <n v="1"/>
    <n v="2"/>
    <n v="1"/>
    <s v="A"/>
    <n v="0.1311833815431892"/>
    <n v="4.0344526666666667"/>
    <n v="1.3391360000000001"/>
    <n v="1.9742006666666667"/>
    <n v="0"/>
    <n v="0"/>
    <n v="0"/>
    <n v="0.32"/>
    <n v="0.05"/>
    <n v="0"/>
    <n v="0.32"/>
    <n v="0.05"/>
    <n v="0.03"/>
    <n v="0.04"/>
    <n v="0.15000000000000002"/>
    <n v="0.2"/>
    <n v="0.25"/>
    <n v="0"/>
    <n v="0"/>
    <n v="0"/>
    <n v="0"/>
    <n v="0.03"/>
    <n v="0"/>
    <n v="0"/>
    <n v="0"/>
    <n v="0"/>
    <n v="1.4400000000000002"/>
    <s v="2. Normal"/>
    <s v="LBZ"/>
    <x v="1"/>
    <s v="A"/>
    <n v="0"/>
    <n v="0"/>
  </r>
  <r>
    <n v="26886622"/>
    <s v="TAMAYO GARCIA HECTOR FABIO"/>
    <s v="1. SI"/>
    <s v="5. &gt;$2-$5 MM"/>
    <n v="2393083"/>
    <x v="549"/>
    <n v="4373557"/>
    <n v="0"/>
    <n v="5978000"/>
    <n v="259538.99999999997"/>
    <n v="0"/>
    <n v="4800000"/>
    <n v="1604297"/>
    <n v="2000000"/>
    <n v="1063188.1488913263"/>
    <n v="66514000"/>
    <n v="0"/>
    <n v="76001"/>
    <s v="6- pignoración"/>
    <s v="LBZ"/>
    <x v="0"/>
    <n v="4"/>
    <n v="0"/>
    <n v="0"/>
    <n v="2.5671232876712327"/>
    <n v="51.339726027397262"/>
    <n v="1"/>
    <n v="2"/>
    <n v="2"/>
    <n v="3"/>
    <n v="2"/>
    <s v="A"/>
    <n v="0.44090904963044208"/>
    <n v="24.163951333333333"/>
    <n v="1.33246"/>
    <n v="1.4578523333333333"/>
    <n v="0"/>
    <n v="0"/>
    <n v="0"/>
    <n v="0.32"/>
    <n v="0.04"/>
    <n v="0.32"/>
    <n v="0.32"/>
    <n v="0.04"/>
    <n v="0.01"/>
    <n v="0.02"/>
    <n v="0.15000000000000002"/>
    <n v="0.2"/>
    <n v="0.25"/>
    <n v="0"/>
    <n v="0"/>
    <n v="0"/>
    <n v="0"/>
    <n v="0.04"/>
    <n v="0.05"/>
    <n v="0"/>
    <n v="0"/>
    <n v="0"/>
    <n v="1.7600000000000002"/>
    <s v="2. Normal"/>
    <s v="LBZ"/>
    <x v="1"/>
    <s v="A"/>
    <n v="0"/>
    <n v="0"/>
  </r>
  <r>
    <n v="22862226"/>
    <s v="ERASO PINTA JAIME JOVANY"/>
    <s v="1. SI"/>
    <s v="6. &gt;$5-$10 MM"/>
    <n v="2173877"/>
    <x v="550"/>
    <n v="6115442"/>
    <n v="267307"/>
    <n v="7913000"/>
    <n v="233217"/>
    <n v="0"/>
    <n v="5848135"/>
    <n v="1797257"/>
    <n v="2000000"/>
    <n v="47510.984495933561"/>
    <n v="1211000"/>
    <n v="0"/>
    <n v="52001"/>
    <s v="6- pignoración"/>
    <s v="LBZ"/>
    <x v="0"/>
    <n v="4"/>
    <n v="0"/>
    <n v="0"/>
    <n v="3.010958904109589"/>
    <n v="40.06849315068493"/>
    <n v="1"/>
    <n v="0"/>
    <n v="2"/>
    <n v="3"/>
    <n v="3"/>
    <s v="A"/>
    <n v="9.3575994831977857E-2"/>
    <n v="3.0412330000000001"/>
    <n v="1.3237113333333332"/>
    <n v="2.0384806666666666"/>
    <n v="8.9102333333333339E-2"/>
    <n v="0"/>
    <n v="0"/>
    <n v="0.32"/>
    <n v="0.05"/>
    <n v="0"/>
    <n v="0.32"/>
    <n v="0.04"/>
    <n v="0.02"/>
    <n v="0.03"/>
    <n v="0.15000000000000002"/>
    <n v="0.15000000000000002"/>
    <n v="0.25"/>
    <n v="0"/>
    <n v="0"/>
    <n v="0"/>
    <n v="0"/>
    <n v="0.04"/>
    <n v="0.05"/>
    <n v="0"/>
    <n v="0"/>
    <n v="0"/>
    <n v="1.4200000000000002"/>
    <s v="2. Normal"/>
    <s v="LBZ"/>
    <x v="1"/>
    <s v="A"/>
    <n v="267307"/>
    <n v="0"/>
  </r>
  <r>
    <n v="22060802"/>
    <s v="MORENO ARIZA YEINYS"/>
    <s v="1. SI"/>
    <s v="5. &gt;$2-$5 MM"/>
    <m/>
    <x v="551"/>
    <n v="3967548"/>
    <n v="2429396"/>
    <n v="5950000"/>
    <n v="310832"/>
    <n v="0"/>
    <n v="1538152"/>
    <n v="1982260"/>
    <n v="1000000"/>
    <n v="345752.49415707414"/>
    <n v="12978000"/>
    <n v="0"/>
    <n v="68081"/>
    <s v="6- pignoración"/>
    <s v="LBZ"/>
    <x v="0"/>
    <n v="4"/>
    <n v="0"/>
    <n v="0"/>
    <n v="6.3835616438356162"/>
    <n v="36.504109589041093"/>
    <n v="2"/>
    <n v="2"/>
    <n v="1"/>
    <n v="2"/>
    <n v="4"/>
    <s v="A"/>
    <n v="0.4377229961047161"/>
    <n v="12.618538666666666"/>
    <n v="1.3215066666666666"/>
    <n v="2.645032"/>
    <n v="1.6195973333333333"/>
    <n v="0"/>
    <n v="0"/>
    <n v="0.32"/>
    <n v="0.04"/>
    <n v="0.16"/>
    <n v="0.32"/>
    <n v="0.05"/>
    <n v="0.05"/>
    <n v="0.03"/>
    <n v="0.15000000000000002"/>
    <n v="0.15000000000000002"/>
    <n v="0.2"/>
    <n v="0"/>
    <n v="0"/>
    <n v="0"/>
    <n v="0"/>
    <n v="0.02"/>
    <n v="0"/>
    <n v="0"/>
    <n v="0"/>
    <n v="0"/>
    <n v="1.49"/>
    <s v="2. Normal"/>
    <s v="LBZ"/>
    <x v="1"/>
    <s v="A"/>
    <n v="2429396"/>
    <n v="0"/>
  </r>
  <r>
    <n v="2080608224"/>
    <s v="VARGAS ROJAS LUISA FERNANDA"/>
    <s v="1. SI"/>
    <s v="7. &gt;$10 MM"/>
    <n v="922681"/>
    <x v="552"/>
    <n v="17987665"/>
    <n v="2859958"/>
    <n v="23000000"/>
    <n v="786760"/>
    <n v="0"/>
    <n v="15127707"/>
    <n v="5012335"/>
    <n v="3000000"/>
    <n v="2405173.4181187251"/>
    <n v="131182000"/>
    <n v="0"/>
    <n v="76130"/>
    <s v="6- pignoración"/>
    <s v="LBZ"/>
    <x v="0"/>
    <n v="4"/>
    <n v="0"/>
    <n v="0"/>
    <n v="6.0520547945205481"/>
    <n v="32.416438356164385"/>
    <n v="2"/>
    <n v="5"/>
    <n v="3"/>
    <n v="4"/>
    <n v="3"/>
    <s v="A"/>
    <n v="0.70931853735971673"/>
    <n v="34.262666666666668"/>
    <n v="1.3188924444444445"/>
    <n v="3.9972588888888887"/>
    <n v="0.63554622222222223"/>
    <n v="0"/>
    <n v="0.24"/>
    <n v="0.24"/>
    <n v="0.01"/>
    <n v="0.4"/>
    <n v="0.32"/>
    <n v="0.03"/>
    <n v="0.02"/>
    <n v="0.04"/>
    <n v="0.15000000000000002"/>
    <n v="0.1"/>
    <n v="0.25"/>
    <n v="0"/>
    <n v="0"/>
    <n v="0"/>
    <n v="0"/>
    <n v="0.02"/>
    <n v="0"/>
    <n v="0"/>
    <n v="0"/>
    <n v="0"/>
    <n v="1.8200000000000003"/>
    <s v="2. Normal"/>
    <s v="LBZ"/>
    <x v="1"/>
    <s v="A"/>
    <n v="2859958"/>
    <n v="0"/>
  </r>
  <r>
    <n v="2068860886"/>
    <s v="GUERRA FLOREZ LUIS ALBERTO"/>
    <s v="3. Sin Externa"/>
    <s v="4. &gt;$1-$2 MM"/>
    <m/>
    <x v="553"/>
    <n v="1520678"/>
    <n v="0"/>
    <e v="#N/A"/>
    <n v="296077"/>
    <n v="0"/>
    <n v="2241641"/>
    <n v="1976120"/>
    <n v="1000000"/>
    <n v="0"/>
    <n v="0"/>
    <n v="0"/>
    <n v="23001"/>
    <s v="6- pignoración"/>
    <s v="LBZ"/>
    <x v="0"/>
    <n v="4"/>
    <n v="0"/>
    <n v="0"/>
    <n v="2.9479452054794519"/>
    <n v="34.169863013698631"/>
    <n v="1"/>
    <n v="0"/>
    <n v="1"/>
    <n v="2"/>
    <n v="3"/>
    <s v="SIN"/>
    <n v="0.19738466666666668"/>
    <n v="2.3311986666666669"/>
    <n v="1.3174133333333333"/>
    <n v="1.0137853333333333"/>
    <n v="0"/>
    <n v="0"/>
    <n v="0"/>
    <n v="0.32"/>
    <n v="0.05"/>
    <n v="0"/>
    <n v="0.32"/>
    <n v="0.05"/>
    <n v="0.02"/>
    <n v="0.04"/>
    <n v="0.15000000000000002"/>
    <n v="0.2"/>
    <n v="0.25"/>
    <n v="0"/>
    <n v="0"/>
    <n v="0"/>
    <n v="0"/>
    <n v="0.04"/>
    <n v="0.05"/>
    <n v="0"/>
    <n v="0.30000000000000004"/>
    <n v="0"/>
    <n v="1.7900000000000003"/>
    <s v="2. Normal"/>
    <s v="LBZ"/>
    <x v="1"/>
    <s v="SIN"/>
    <n v="0"/>
    <n v="0"/>
  </r>
  <r>
    <n v="2022402224"/>
    <s v="LUGO OVIEDO LEIDY MARCELA"/>
    <s v="1. SI"/>
    <s v="5. &gt;$2-$5 MM"/>
    <n v="126478"/>
    <x v="554"/>
    <n v="3387193"/>
    <n v="3387193"/>
    <n v="5233000"/>
    <n v="199098"/>
    <n v="0"/>
    <n v="0"/>
    <n v="1845620"/>
    <n v="1000000"/>
    <n v="204246.23062413718"/>
    <n v="5206000"/>
    <n v="0"/>
    <n v="11001"/>
    <s v="9- Otras garantías (no admisible)"/>
    <s v="LBZ"/>
    <x v="0"/>
    <n v="4"/>
    <n v="0"/>
    <n v="0"/>
    <n v="2.7013698630136984"/>
    <n v="28.476712328767125"/>
    <n v="2"/>
    <n v="2"/>
    <n v="2"/>
    <n v="2"/>
    <n v="3"/>
    <s v="A"/>
    <n v="0.26889615374942483"/>
    <n v="6.959208666666667"/>
    <n v="1.314732"/>
    <n v="2.2581286666666665"/>
    <n v="2.2581286666666665"/>
    <n v="0"/>
    <n v="0"/>
    <n v="0.32"/>
    <n v="0.04"/>
    <n v="0.08"/>
    <n v="0.32"/>
    <n v="0.04"/>
    <n v="0.02"/>
    <n v="0.04"/>
    <n v="0.25"/>
    <n v="0.15000000000000002"/>
    <n v="0.15000000000000002"/>
    <n v="0"/>
    <n v="0"/>
    <n v="0"/>
    <n v="0"/>
    <n v="0.04"/>
    <n v="0"/>
    <n v="0"/>
    <n v="0"/>
    <n v="0"/>
    <n v="1.4500000000000002"/>
    <s v="2. Normal"/>
    <s v="LBZ"/>
    <x v="1"/>
    <s v="A"/>
    <n v="3387193"/>
    <n v="0"/>
  </r>
  <r>
    <n v="80262808"/>
    <s v="PIÑEROS BAYONA VICTOR HUGO"/>
    <s v="1. SI"/>
    <s v="4. &gt;$1-$2 MM"/>
    <n v="463439"/>
    <x v="555"/>
    <n v="1905258"/>
    <n v="1905258"/>
    <n v="3412000"/>
    <n v="178491"/>
    <n v="0"/>
    <n v="0"/>
    <n v="1506364"/>
    <n v="1000000"/>
    <n v="1668.3335763676328"/>
    <n v="75000"/>
    <n v="0"/>
    <n v="5088"/>
    <s v="9- Otras garantías (no admisible)"/>
    <s v="LBZ"/>
    <x v="0"/>
    <n v="4"/>
    <n v="30"/>
    <n v="32"/>
    <n v="3.9479452054794519"/>
    <n v="41.473972602739728"/>
    <n v="1"/>
    <n v="2"/>
    <n v="1"/>
    <n v="2"/>
    <n v="3"/>
    <s v="A"/>
    <n v="0.12010622238424509"/>
    <n v="2.3244146666666667"/>
    <n v="1.313202"/>
    <n v="1.2701720000000001"/>
    <n v="1.2701720000000001"/>
    <n v="0"/>
    <n v="0"/>
    <n v="0.32"/>
    <n v="0.04"/>
    <n v="0"/>
    <n v="0.32"/>
    <n v="0.05"/>
    <n v="0.02"/>
    <n v="0.03"/>
    <n v="0.25"/>
    <n v="0.2"/>
    <n v="0.2"/>
    <n v="0"/>
    <n v="0.05"/>
    <n v="0.05"/>
    <n v="0"/>
    <n v="0.04"/>
    <n v="0.05"/>
    <n v="0"/>
    <n v="0"/>
    <n v="0"/>
    <n v="1.62"/>
    <s v="2. Normal"/>
    <s v="LBZ"/>
    <x v="1"/>
    <s v="A"/>
    <n v="1905258"/>
    <n v="0"/>
  </r>
  <r>
    <n v="26022664"/>
    <s v="MURILLO REYES GILBERTO ANTONIO"/>
    <s v="3. Sin Externa"/>
    <s v="6. &gt;$5-$10 MM"/>
    <n v="1800400"/>
    <x v="556"/>
    <n v="9024247"/>
    <n v="2097991"/>
    <e v="#N/A"/>
    <n v="331977"/>
    <n v="0"/>
    <n v="6926256"/>
    <n v="2132587"/>
    <n v="2000000"/>
    <n v="0"/>
    <n v="0"/>
    <n v="0"/>
    <n v="5129"/>
    <s v="6- pignoración"/>
    <s v="LBZ"/>
    <x v="0"/>
    <n v="4"/>
    <n v="0"/>
    <n v="0"/>
    <n v="3.4876712328767123"/>
    <n v="45.252054794520546"/>
    <n v="1"/>
    <n v="0"/>
    <n v="1"/>
    <n v="3"/>
    <n v="2"/>
    <s v="SIN"/>
    <n v="0.11065899999999999"/>
    <n v="3.7189446666666668"/>
    <n v="1.3109956666666667"/>
    <n v="3.0080823333333333"/>
    <n v="0.69933033333333339"/>
    <n v="0"/>
    <n v="0"/>
    <n v="0.32"/>
    <n v="0.05"/>
    <n v="0"/>
    <n v="0.32"/>
    <n v="0.05"/>
    <n v="0.01"/>
    <n v="0.02"/>
    <n v="0.15000000000000002"/>
    <n v="0.1"/>
    <n v="0.25"/>
    <n v="0"/>
    <n v="0"/>
    <n v="0"/>
    <n v="0"/>
    <n v="0.04"/>
    <n v="0.05"/>
    <n v="0"/>
    <n v="0.30000000000000004"/>
    <n v="0"/>
    <n v="1.6600000000000001"/>
    <s v="2. Normal"/>
    <s v="LBZ"/>
    <x v="1"/>
    <s v="SIN"/>
    <n v="2097991"/>
    <n v="0"/>
  </r>
  <r>
    <n v="2244288848"/>
    <s v="LOPEZ TORRES EVELIN"/>
    <s v="1. SI"/>
    <s v="6. &gt;$5-$10 MM"/>
    <n v="801233"/>
    <x v="557"/>
    <n v="5527029"/>
    <n v="4527029"/>
    <n v="1233000"/>
    <n v="246480"/>
    <n v="0"/>
    <n v="1000000"/>
    <n v="1160051"/>
    <n v="1000000"/>
    <n v="207345.62597936322"/>
    <n v="5285000"/>
    <n v="0"/>
    <n v="76001"/>
    <s v="6- pignoración"/>
    <s v="LBZ"/>
    <x v="0"/>
    <n v="4"/>
    <n v="0"/>
    <n v="0"/>
    <n v="3.8082191780821919"/>
    <n v="26.345205479452055"/>
    <n v="2"/>
    <n v="0"/>
    <n v="1"/>
    <n v="2"/>
    <n v="1"/>
    <s v="A"/>
    <n v="0.30255041731957549"/>
    <n v="7.9813866666666664"/>
    <n v="1.3075226666666666"/>
    <n v="3.6846860000000001"/>
    <n v="3.0180193333333332"/>
    <n v="0"/>
    <n v="0"/>
    <n v="0.32"/>
    <n v="0.05"/>
    <n v="0.08"/>
    <n v="0.32"/>
    <n v="0.05"/>
    <n v="0.03"/>
    <n v="0.04"/>
    <n v="0.15000000000000002"/>
    <n v="0.1"/>
    <n v="0.1"/>
    <n v="0"/>
    <n v="0"/>
    <n v="0"/>
    <n v="0"/>
    <n v="0.04"/>
    <n v="0"/>
    <n v="0"/>
    <n v="0"/>
    <n v="0"/>
    <n v="1.2800000000000002"/>
    <s v="2. Normal"/>
    <s v="LBZ"/>
    <x v="1"/>
    <s v="A"/>
    <n v="4527029"/>
    <n v="0"/>
  </r>
  <r>
    <n v="2224646080"/>
    <s v="CASTRO CARABALI DEYRON SNEYDER"/>
    <s v="3. Sin Externa"/>
    <s v="5. &gt;$2-$5 MM"/>
    <n v="1015969"/>
    <x v="558"/>
    <n v="4594865"/>
    <n v="1882068"/>
    <e v="#N/A"/>
    <n v="178260"/>
    <n v="0"/>
    <n v="2712797"/>
    <n v="937390"/>
    <n v="1000000"/>
    <n v="0"/>
    <n v="0"/>
    <n v="0"/>
    <n v="76130"/>
    <s v="6- pignoración"/>
    <s v="LBZ"/>
    <x v="0"/>
    <n v="4"/>
    <n v="0"/>
    <n v="0"/>
    <n v="3.0136986301369864"/>
    <n v="25.019178082191782"/>
    <n v="1"/>
    <n v="0"/>
    <n v="1"/>
    <n v="2"/>
    <n v="1"/>
    <s v="SIN"/>
    <n v="0.11884"/>
    <n v="3.6881699999999999"/>
    <n v="1.3022393333333333"/>
    <n v="3.0632433333333333"/>
    <n v="1.254712"/>
    <n v="0"/>
    <n v="0"/>
    <n v="0.32"/>
    <n v="0.05"/>
    <n v="0"/>
    <n v="0.32"/>
    <n v="0.05"/>
    <n v="0.03"/>
    <n v="0.04"/>
    <n v="0.15000000000000002"/>
    <n v="0.1"/>
    <n v="0.2"/>
    <n v="0"/>
    <n v="0"/>
    <n v="0"/>
    <n v="0"/>
    <n v="0.04"/>
    <n v="0.05"/>
    <n v="0"/>
    <n v="0.30000000000000004"/>
    <n v="0"/>
    <n v="1.6500000000000001"/>
    <s v="2. Normal"/>
    <s v="LBZ"/>
    <x v="1"/>
    <s v="SIN"/>
    <n v="1882068"/>
    <n v="0"/>
  </r>
  <r>
    <n v="2222222288"/>
    <s v="HOLGUIN MERA MONICA LORENA"/>
    <s v="1. SI"/>
    <s v="6. &gt;$5-$10 MM"/>
    <n v="692271"/>
    <x v="559"/>
    <n v="5362933"/>
    <n v="590136"/>
    <n v="6623000"/>
    <n v="190409"/>
    <n v="0"/>
    <n v="4772797"/>
    <n v="1259595"/>
    <n v="1000000"/>
    <n v="852950.99329612358"/>
    <n v="23604000"/>
    <n v="0"/>
    <n v="76130"/>
    <s v="6- pignoración"/>
    <s v="LBZ"/>
    <x v="0"/>
    <n v="4"/>
    <n v="0"/>
    <n v="0"/>
    <n v="4.2575342465753421"/>
    <n v="34"/>
    <n v="2"/>
    <n v="0"/>
    <n v="1"/>
    <n v="2"/>
    <n v="3"/>
    <s v="A"/>
    <n v="0.69557332886408241"/>
    <n v="20.151018666666666"/>
    <n v="1.3012440000000001"/>
    <n v="3.5752886666666668"/>
    <n v="0.393424"/>
    <n v="0"/>
    <n v="0.16"/>
    <n v="0.32"/>
    <n v="0.05"/>
    <n v="0.32"/>
    <n v="0.32"/>
    <n v="0.05"/>
    <n v="0.02"/>
    <n v="0.04"/>
    <n v="0.15000000000000002"/>
    <n v="0.1"/>
    <n v="0.25"/>
    <n v="0"/>
    <n v="0"/>
    <n v="0"/>
    <n v="0"/>
    <n v="0.03"/>
    <n v="0"/>
    <n v="0"/>
    <n v="0"/>
    <n v="0"/>
    <n v="1.8100000000000003"/>
    <s v="2. Normal"/>
    <s v="LBZ"/>
    <x v="1"/>
    <s v="A"/>
    <n v="590136"/>
    <n v="0"/>
  </r>
  <r>
    <n v="2006046082"/>
    <s v="VEGA NIÑO JORDANN FABIAN"/>
    <s v="3. Sin Externa"/>
    <s v="5. &gt;$2-$5 MM"/>
    <m/>
    <x v="560"/>
    <n v="2964685"/>
    <n v="0"/>
    <e v="#N/A"/>
    <n v="296077"/>
    <n v="0"/>
    <n v="4165000"/>
    <n v="1944820"/>
    <n v="1000000"/>
    <n v="0"/>
    <n v="0"/>
    <n v="0"/>
    <n v="68307"/>
    <s v="6- pignoración"/>
    <s v="LBZ"/>
    <x v="0"/>
    <n v="4"/>
    <n v="0"/>
    <n v="0"/>
    <n v="5.1561643835616442"/>
    <n v="27.394520547945206"/>
    <n v="1"/>
    <n v="4"/>
    <n v="2"/>
    <n v="2"/>
    <n v="1"/>
    <s v="SIN"/>
    <n v="0.19738466666666668"/>
    <n v="3.2730033333333335"/>
    <n v="1.2965466666666667"/>
    <n v="1.9764566666666668"/>
    <n v="0"/>
    <n v="0"/>
    <n v="0"/>
    <n v="0.32"/>
    <n v="0.02"/>
    <n v="0"/>
    <n v="0.32"/>
    <n v="0.04"/>
    <n v="0.03"/>
    <n v="0.04"/>
    <n v="0.15000000000000002"/>
    <n v="0.2"/>
    <n v="0.25"/>
    <n v="0"/>
    <n v="0"/>
    <n v="0"/>
    <n v="0"/>
    <n v="0.03"/>
    <n v="0.05"/>
    <n v="0"/>
    <n v="0.30000000000000004"/>
    <n v="0"/>
    <n v="1.7500000000000002"/>
    <s v="2. Normal"/>
    <s v="LBZ"/>
    <x v="1"/>
    <s v="SIN"/>
    <n v="0"/>
    <n v="0"/>
  </r>
  <r>
    <n v="2228208242"/>
    <s v="RAMIREZ GUZMAN HAMILTON ALEXIS"/>
    <s v="3. Sin Externa"/>
    <s v="5. &gt;$2-$5 MM"/>
    <n v="1155577"/>
    <x v="561"/>
    <n v="4995207"/>
    <n v="2855604"/>
    <e v="#N/A"/>
    <n v="196951"/>
    <n v="0"/>
    <n v="2139603"/>
    <n v="777310"/>
    <n v="1000000"/>
    <n v="0"/>
    <n v="0"/>
    <n v="0"/>
    <n v="76130"/>
    <s v="6- pignoración"/>
    <s v="LBZ"/>
    <x v="0"/>
    <n v="4"/>
    <n v="0"/>
    <n v="0"/>
    <n v="2.4684931506849317"/>
    <n v="30.005479452054793"/>
    <n v="1"/>
    <n v="0"/>
    <n v="1"/>
    <n v="2"/>
    <n v="1"/>
    <s v="SIN"/>
    <n v="0.13130066666666668"/>
    <n v="3.8483446666666667"/>
    <n v="1.2885913333333334"/>
    <n v="3.3301379999999998"/>
    <n v="1.9037360000000001"/>
    <n v="0"/>
    <n v="0"/>
    <n v="0.32"/>
    <n v="0.05"/>
    <n v="0"/>
    <n v="0.32"/>
    <n v="0.05"/>
    <n v="0.03"/>
    <n v="0.04"/>
    <n v="0.15000000000000002"/>
    <n v="0.1"/>
    <n v="0.2"/>
    <n v="0"/>
    <n v="0"/>
    <n v="0"/>
    <n v="0"/>
    <n v="0.04"/>
    <n v="0.05"/>
    <n v="0"/>
    <n v="0.30000000000000004"/>
    <n v="0"/>
    <n v="1.6500000000000001"/>
    <s v="2. Normal"/>
    <s v="LBZ"/>
    <x v="1"/>
    <s v="SIN"/>
    <n v="2855604"/>
    <n v="0"/>
  </r>
  <r>
    <n v="2044048864"/>
    <s v="MENDOZA RAMOS RAMON ENRIQUE"/>
    <s v="3. Sin Externa"/>
    <s v="4. &gt;$1-$2 MM"/>
    <m/>
    <x v="562"/>
    <n v="1379653"/>
    <n v="1379653"/>
    <e v="#N/A"/>
    <n v="131280"/>
    <n v="0"/>
    <n v="0"/>
    <n v="1903620"/>
    <n v="1000000"/>
    <n v="0"/>
    <n v="0"/>
    <n v="0"/>
    <n v="68276"/>
    <s v="9- Otras garantías (no admisible)"/>
    <s v="LBZ"/>
    <x v="0"/>
    <n v="4"/>
    <n v="0"/>
    <n v="0"/>
    <n v="3.989041095890411"/>
    <n v="30.778082191780822"/>
    <n v="1"/>
    <n v="2"/>
    <n v="1"/>
    <n v="2"/>
    <n v="3"/>
    <s v="SIN"/>
    <n v="8.7520000000000001E-2"/>
    <n v="2.1888486666666669"/>
    <n v="1.26908"/>
    <n v="0.91976866666666668"/>
    <n v="0.91976866666666668"/>
    <n v="0"/>
    <n v="0"/>
    <n v="0.32"/>
    <n v="0.04"/>
    <n v="0"/>
    <n v="0.32"/>
    <n v="0.05"/>
    <n v="0.02"/>
    <n v="0.04"/>
    <n v="0.25"/>
    <n v="0.25"/>
    <n v="0.25"/>
    <n v="0"/>
    <n v="0"/>
    <n v="0"/>
    <n v="0"/>
    <n v="0.04"/>
    <n v="0.05"/>
    <n v="0"/>
    <n v="0.30000000000000004"/>
    <n v="0"/>
    <n v="1.9300000000000002"/>
    <s v="2. Normal"/>
    <s v="LBZ"/>
    <x v="1"/>
    <s v="SIN"/>
    <n v="1379653"/>
    <n v="0"/>
  </r>
  <r>
    <n v="6408406"/>
    <s v="ACOSTA ARENAS CARLOS ALBERTO"/>
    <s v="1. SI"/>
    <s v="5. &gt;$2-$5 MM"/>
    <n v="883996"/>
    <x v="337"/>
    <n v="4039028"/>
    <n v="1039028"/>
    <n v="5057000"/>
    <n v="172510"/>
    <n v="0"/>
    <n v="3000000"/>
    <n v="1017975"/>
    <n v="1000000"/>
    <n v="107890.34464394492"/>
    <n v="2750000"/>
    <n v="0"/>
    <n v="76834"/>
    <s v="6- pignoración"/>
    <s v="LBZ"/>
    <x v="0"/>
    <n v="4"/>
    <n v="0"/>
    <n v="0"/>
    <n v="3.3698630136986303"/>
    <n v="36.375342465753427"/>
    <n v="1"/>
    <n v="0"/>
    <n v="1"/>
    <n v="2"/>
    <n v="1"/>
    <s v="A"/>
    <n v="0.18693356309596329"/>
    <n v="5.2046686666666666"/>
    <n v="1.2679806666666666"/>
    <n v="2.6926853333333334"/>
    <n v="0.69268533333333338"/>
    <n v="0"/>
    <n v="0"/>
    <n v="0.32"/>
    <n v="0.05"/>
    <n v="0.08"/>
    <n v="0.32"/>
    <n v="0.05"/>
    <n v="0.03"/>
    <n v="0.03"/>
    <n v="0.15000000000000002"/>
    <n v="0.15000000000000002"/>
    <n v="0.25"/>
    <n v="0"/>
    <n v="0"/>
    <n v="0"/>
    <n v="0"/>
    <n v="0.04"/>
    <n v="0.05"/>
    <n v="0"/>
    <n v="0"/>
    <n v="0"/>
    <n v="1.5200000000000002"/>
    <s v="2. Normal"/>
    <s v="LBZ"/>
    <x v="1"/>
    <s v="A"/>
    <n v="1039028"/>
    <n v="0"/>
  </r>
  <r>
    <n v="84444804"/>
    <s v="MONTES CHARRIS ISAIAS ANDRES"/>
    <s v="3. Sin Externa"/>
    <s v="5. &gt;$2-$5 MM"/>
    <n v="1216219"/>
    <x v="563"/>
    <n v="3132771"/>
    <n v="3132771"/>
    <e v="#N/A"/>
    <n v="156434"/>
    <n v="0"/>
    <n v="0"/>
    <n v="677934"/>
    <n v="1000000"/>
    <n v="0"/>
    <n v="0"/>
    <n v="0"/>
    <n v="8001"/>
    <s v="9- Otras garantías (no admisible)"/>
    <s v="LBZ"/>
    <x v="0"/>
    <n v="4"/>
    <n v="0"/>
    <n v="0"/>
    <n v="2.1397260273972605"/>
    <n v="37.495890410958907"/>
    <n v="1"/>
    <n v="4"/>
    <n v="2"/>
    <n v="2"/>
    <n v="2"/>
    <s v="SIN"/>
    <n v="0.10428933333333333"/>
    <n v="2.54047"/>
    <n v="1.2627686666666667"/>
    <n v="2.088514"/>
    <n v="2.088514"/>
    <n v="0"/>
    <n v="0"/>
    <n v="0.32"/>
    <n v="0.02"/>
    <n v="0"/>
    <n v="0.32"/>
    <n v="0.04"/>
    <n v="0.01"/>
    <n v="0.03"/>
    <n v="0.25"/>
    <n v="0.15000000000000002"/>
    <n v="0.15000000000000002"/>
    <n v="0"/>
    <n v="0"/>
    <n v="0"/>
    <n v="0"/>
    <n v="0.04"/>
    <n v="0.05"/>
    <n v="0"/>
    <n v="0.30000000000000004"/>
    <n v="0"/>
    <n v="1.6800000000000002"/>
    <s v="2. Normal"/>
    <s v="LBZ"/>
    <x v="1"/>
    <s v="SIN"/>
    <n v="3132771"/>
    <n v="0"/>
  </r>
  <r>
    <n v="2488240"/>
    <s v="GARAVITO MEDINA RUDDY ALBERTO"/>
    <s v="1. SI"/>
    <s v="6. &gt;$5-$10 MM"/>
    <m/>
    <x v="564"/>
    <n v="5438328"/>
    <n v="5438328"/>
    <n v="9215000"/>
    <n v="247452"/>
    <n v="0"/>
    <n v="0"/>
    <n v="3777170"/>
    <n v="2000000"/>
    <n v="1301822.4685373057"/>
    <n v="90286000"/>
    <n v="0"/>
    <n v="68001"/>
    <s v="9- Otras garantías (no admisible)"/>
    <s v="LBZ"/>
    <x v="0"/>
    <n v="4"/>
    <n v="0"/>
    <n v="0"/>
    <n v="8.7589041095890412"/>
    <n v="45.926027397260277"/>
    <n v="1"/>
    <n v="2"/>
    <n v="2"/>
    <n v="3"/>
    <n v="1"/>
    <s v="A"/>
    <n v="0.51642482284576852"/>
    <n v="33.167166000000002"/>
    <n v="1.2590566666666667"/>
    <n v="1.8127759999999999"/>
    <n v="1.8127759999999999"/>
    <n v="0"/>
    <n v="0.08"/>
    <n v="0.32"/>
    <n v="0.04"/>
    <n v="0.4"/>
    <n v="0.32"/>
    <n v="0.04"/>
    <n v="0.03"/>
    <n v="0.02"/>
    <n v="0.25"/>
    <n v="0.2"/>
    <n v="0.2"/>
    <n v="0"/>
    <n v="0"/>
    <n v="0"/>
    <n v="0"/>
    <n v="0.01"/>
    <n v="0.05"/>
    <n v="0"/>
    <n v="0"/>
    <n v="0"/>
    <n v="1.9600000000000002"/>
    <s v="2. Normal"/>
    <s v="LBZ"/>
    <x v="1"/>
    <s v="A"/>
    <n v="5438328"/>
    <n v="0"/>
  </r>
  <r>
    <n v="2044008046"/>
    <s v="PADILLA CASTELLON LUIS ALBERTO"/>
    <s v="3. Sin Externa"/>
    <s v="5. &gt;$2-$5 MM"/>
    <m/>
    <x v="565"/>
    <n v="2443525"/>
    <n v="243525"/>
    <e v="#N/A"/>
    <n v="177766"/>
    <n v="0"/>
    <n v="2200000"/>
    <n v="1886820"/>
    <n v="1000000"/>
    <n v="0"/>
    <n v="0"/>
    <n v="0"/>
    <n v="13760"/>
    <s v="6- pignoración"/>
    <s v="LBZ"/>
    <x v="0"/>
    <n v="4"/>
    <n v="0"/>
    <n v="0"/>
    <n v="4.9890410958904106"/>
    <n v="35.934246575342463"/>
    <n v="1"/>
    <n v="2"/>
    <n v="1"/>
    <n v="2"/>
    <n v="3"/>
    <s v="SIN"/>
    <n v="0.11851066666666667"/>
    <n v="2.8868966666666669"/>
    <n v="1.2578800000000001"/>
    <n v="1.6290166666666666"/>
    <n v="0.16234999999999999"/>
    <n v="0"/>
    <n v="0"/>
    <n v="0.32"/>
    <n v="0.04"/>
    <n v="0"/>
    <n v="0.32"/>
    <n v="0.05"/>
    <n v="0.02"/>
    <n v="0.03"/>
    <n v="0.15000000000000002"/>
    <n v="0.2"/>
    <n v="0.25"/>
    <n v="0"/>
    <n v="0"/>
    <n v="0"/>
    <n v="0"/>
    <n v="0.03"/>
    <n v="0.05"/>
    <n v="0"/>
    <n v="0.30000000000000004"/>
    <n v="0"/>
    <n v="1.7600000000000002"/>
    <s v="2. Normal"/>
    <s v="LBZ"/>
    <x v="1"/>
    <s v="SIN"/>
    <n v="243525"/>
    <n v="0"/>
  </r>
  <r>
    <n v="24640666"/>
    <s v="CRUZ DUARTE HUMBERTO"/>
    <s v="1. SI"/>
    <s v="4. &gt;$1-$2 MM"/>
    <m/>
    <x v="566"/>
    <n v="1278228"/>
    <n v="0"/>
    <n v="3165000"/>
    <n v="115007"/>
    <n v="0"/>
    <n v="1500000"/>
    <n v="1886820"/>
    <n v="1000000"/>
    <n v="75784.50105243054"/>
    <n v="2681000"/>
    <n v="0"/>
    <n v="68895"/>
    <s v="6- pignoración"/>
    <s v="LBZ"/>
    <x v="0"/>
    <n v="4"/>
    <n v="0"/>
    <n v="0"/>
    <n v="4.9890410958904106"/>
    <n v="39.819178082191783"/>
    <n v="1"/>
    <n v="2"/>
    <n v="1"/>
    <n v="2"/>
    <n v="2"/>
    <s v="A"/>
    <n v="0.1271943340349537"/>
    <n v="3.8973653333333331"/>
    <n v="1.2578800000000001"/>
    <n v="0.85215200000000002"/>
    <n v="0"/>
    <n v="0"/>
    <n v="0"/>
    <n v="0.32"/>
    <n v="0.04"/>
    <n v="0"/>
    <n v="0.32"/>
    <n v="0.05"/>
    <n v="0.01"/>
    <n v="0.03"/>
    <n v="0.15000000000000002"/>
    <n v="0.25"/>
    <n v="0.25"/>
    <n v="0"/>
    <n v="0"/>
    <n v="0"/>
    <n v="0"/>
    <n v="0.03"/>
    <n v="0.05"/>
    <n v="0"/>
    <n v="0"/>
    <n v="0"/>
    <n v="1.5"/>
    <s v="2. Normal"/>
    <s v="LBZ"/>
    <x v="1"/>
    <s v="A"/>
    <n v="0"/>
    <n v="0"/>
  </r>
  <r>
    <n v="2646288"/>
    <s v="ATUESTA CAICEDO FABIO"/>
    <s v="1. SI"/>
    <s v="5. &gt;$2-$5 MM"/>
    <m/>
    <x v="567"/>
    <n v="2345509"/>
    <n v="0"/>
    <n v="4232000"/>
    <n v="229803"/>
    <n v="0"/>
    <n v="4000000"/>
    <n v="1886120"/>
    <n v="1000000"/>
    <n v="82388.990455376115"/>
    <n v="2100000"/>
    <n v="0"/>
    <n v="68895"/>
    <s v="6- pignoración"/>
    <s v="LBZ"/>
    <x v="0"/>
    <n v="4"/>
    <n v="0"/>
    <n v="0"/>
    <n v="3.7424657534246575"/>
    <n v="38.575342465753423"/>
    <n v="1"/>
    <n v="1"/>
    <n v="1"/>
    <n v="2"/>
    <n v="3"/>
    <s v="A"/>
    <n v="0.20812799363691739"/>
    <n v="4.2210859999999997"/>
    <n v="1.2574133333333333"/>
    <n v="1.5636726666666667"/>
    <n v="0"/>
    <n v="0"/>
    <n v="0"/>
    <n v="0.32"/>
    <n v="0.05"/>
    <n v="0"/>
    <n v="0.32"/>
    <n v="0.05"/>
    <n v="0.02"/>
    <n v="0.03"/>
    <n v="0.15000000000000002"/>
    <n v="0.2"/>
    <n v="0.25"/>
    <n v="0"/>
    <n v="0"/>
    <n v="0"/>
    <n v="0"/>
    <n v="0.04"/>
    <n v="0.05"/>
    <n v="0"/>
    <n v="0"/>
    <n v="0"/>
    <n v="1.4800000000000002"/>
    <s v="2. Normal"/>
    <s v="LBZ"/>
    <x v="1"/>
    <s v="A"/>
    <n v="0"/>
    <n v="0"/>
  </r>
  <r>
    <n v="24484888"/>
    <s v="MUÑOZ TAMAYO YULIAN"/>
    <s v="1. SI"/>
    <s v="5. &gt;$2-$5 MM"/>
    <n v="299719"/>
    <x v="568"/>
    <n v="3643702"/>
    <n v="0"/>
    <n v="10818000"/>
    <n v="399480"/>
    <n v="0"/>
    <n v="4500000"/>
    <n v="7174293"/>
    <n v="4000000"/>
    <n v="2629752.4702005214"/>
    <n v="130092000"/>
    <n v="0"/>
    <n v="76364"/>
    <s v="6- pignoración"/>
    <s v="LBZ"/>
    <x v="0"/>
    <n v="4"/>
    <n v="0"/>
    <n v="0"/>
    <n v="9.2958904109589042"/>
    <n v="40.087671232876716"/>
    <n v="1"/>
    <n v="5"/>
    <n v="2"/>
    <n v="5"/>
    <n v="1"/>
    <s v="A"/>
    <n v="0.50487207836675352"/>
    <n v="23.484999166666668"/>
    <n v="1.2456686666666668"/>
    <n v="0.60728366666666667"/>
    <n v="0"/>
    <n v="0"/>
    <n v="0.08"/>
    <n v="0.24"/>
    <n v="0.01"/>
    <n v="0.32"/>
    <n v="0.32"/>
    <n v="0.04"/>
    <n v="0.03"/>
    <n v="0.03"/>
    <n v="0.15000000000000002"/>
    <n v="0.25"/>
    <n v="0.25"/>
    <n v="0"/>
    <n v="0"/>
    <n v="0"/>
    <n v="0"/>
    <n v="0.01"/>
    <n v="0.05"/>
    <n v="0"/>
    <n v="0"/>
    <n v="0"/>
    <n v="1.7800000000000002"/>
    <s v="2. Normal"/>
    <s v="LBZ"/>
    <x v="1"/>
    <s v="A"/>
    <n v="0"/>
    <n v="0"/>
  </r>
  <r>
    <n v="2224628002"/>
    <s v="CRUZ DUQUE MERLIN JOANA"/>
    <s v="3. Sin Externa"/>
    <s v="5. &gt;$2-$5 MM"/>
    <n v="869739"/>
    <x v="569"/>
    <n v="3998589"/>
    <n v="888589"/>
    <e v="#N/A"/>
    <n v="286363"/>
    <n v="0"/>
    <n v="3110000"/>
    <n v="995985"/>
    <n v="1000000"/>
    <n v="0"/>
    <n v="0"/>
    <n v="0"/>
    <n v="76130"/>
    <s v="6- pignoración"/>
    <s v="LBZ"/>
    <x v="0"/>
    <n v="4"/>
    <n v="0"/>
    <n v="0"/>
    <n v="3.2191780821917808"/>
    <n v="28.580821917808219"/>
    <n v="2"/>
    <n v="2"/>
    <n v="1"/>
    <n v="2"/>
    <n v="1"/>
    <s v="SIN"/>
    <n v="0.19090866666666667"/>
    <n v="3.3297159999999999"/>
    <n v="1.243816"/>
    <n v="2.6657259999999998"/>
    <n v="0.59239266666666668"/>
    <n v="0"/>
    <n v="0"/>
    <n v="0.32"/>
    <n v="0.04"/>
    <n v="0"/>
    <n v="0.32"/>
    <n v="0.05"/>
    <n v="0.03"/>
    <n v="0.04"/>
    <n v="0.15000000000000002"/>
    <n v="0.15000000000000002"/>
    <n v="0.25"/>
    <n v="0"/>
    <n v="0"/>
    <n v="0"/>
    <n v="0"/>
    <n v="0.04"/>
    <n v="0"/>
    <n v="0"/>
    <n v="0.30000000000000004"/>
    <n v="0"/>
    <n v="1.6900000000000002"/>
    <s v="2. Normal"/>
    <s v="LBZ"/>
    <x v="1"/>
    <s v="SIN"/>
    <n v="888589"/>
    <n v="0"/>
  </r>
  <r>
    <n v="62048064"/>
    <s v="PACHECO RODRIGUEZ CLAUDIA YAMILE"/>
    <s v="3. Sin Externa"/>
    <s v="5. &gt;$2-$5 MM"/>
    <n v="762325"/>
    <x v="570"/>
    <n v="3744517"/>
    <n v="3744517"/>
    <e v="#N/A"/>
    <n v="153873"/>
    <n v="0"/>
    <n v="0"/>
    <n v="1101456"/>
    <n v="1000000"/>
    <n v="0"/>
    <n v="0"/>
    <n v="0"/>
    <n v="11001"/>
    <s v="9- Otras garantías (no admisible)"/>
    <s v="LBZ"/>
    <x v="0"/>
    <n v="4"/>
    <n v="0"/>
    <n v="0"/>
    <n v="3.6"/>
    <n v="36.487671232876714"/>
    <n v="2"/>
    <n v="4"/>
    <n v="2"/>
    <n v="2"/>
    <n v="1"/>
    <s v="SIN"/>
    <n v="0.10258200000000001"/>
    <n v="3.2306486666666667"/>
    <n v="1.2425206666666666"/>
    <n v="2.4963446666666669"/>
    <n v="2.4963446666666669"/>
    <n v="0"/>
    <n v="0"/>
    <n v="0.32"/>
    <n v="0.02"/>
    <n v="0"/>
    <n v="0.32"/>
    <n v="0.04"/>
    <n v="0.03"/>
    <n v="0.03"/>
    <n v="0.25"/>
    <n v="0.15000000000000002"/>
    <n v="0.15000000000000002"/>
    <n v="0"/>
    <n v="0"/>
    <n v="0"/>
    <n v="0"/>
    <n v="0.04"/>
    <n v="0"/>
    <n v="0"/>
    <n v="0.30000000000000004"/>
    <n v="0"/>
    <n v="1.6500000000000001"/>
    <s v="2. Normal"/>
    <s v="LBZ"/>
    <x v="1"/>
    <s v="SIN"/>
    <n v="3744517"/>
    <n v="0"/>
  </r>
  <r>
    <n v="2048048002"/>
    <s v="VIZCAINO PRENS MANUEL MAURICIO"/>
    <s v="3. Sin Externa"/>
    <s v="4. &gt;$1-$2 MM"/>
    <m/>
    <x v="571"/>
    <n v="1320246"/>
    <n v="0"/>
    <e v="#N/A"/>
    <n v="201333"/>
    <n v="0"/>
    <n v="1400000"/>
    <n v="1863620"/>
    <n v="1000000"/>
    <n v="0"/>
    <n v="0"/>
    <n v="0"/>
    <n v="68276"/>
    <s v="6- pignoración"/>
    <s v="LBZ"/>
    <x v="0"/>
    <n v="4"/>
    <n v="0"/>
    <n v="0"/>
    <n v="4.904109589041096"/>
    <n v="31.235616438356164"/>
    <n v="1"/>
    <n v="1"/>
    <n v="1"/>
    <n v="2"/>
    <n v="1"/>
    <s v="SIN"/>
    <n v="0.13422200000000001"/>
    <n v="2.1225773333333335"/>
    <n v="1.2424133333333334"/>
    <n v="0.88016399999999995"/>
    <n v="0"/>
    <n v="0"/>
    <n v="0"/>
    <n v="0.32"/>
    <n v="0.05"/>
    <n v="0"/>
    <n v="0.32"/>
    <n v="0.05"/>
    <n v="0.03"/>
    <n v="0.04"/>
    <n v="0.15000000000000002"/>
    <n v="0.25"/>
    <n v="0.25"/>
    <n v="0"/>
    <n v="0"/>
    <n v="0"/>
    <n v="0"/>
    <n v="0.03"/>
    <n v="0.05"/>
    <n v="0"/>
    <n v="0.30000000000000004"/>
    <n v="0"/>
    <n v="1.84"/>
    <s v="2. Normal"/>
    <s v="LBZ"/>
    <x v="1"/>
    <s v="SIN"/>
    <n v="0"/>
    <n v="0"/>
  </r>
  <r>
    <n v="2022442808"/>
    <s v="LANDINO SUAREZ MICHAEL"/>
    <s v="1. SI"/>
    <s v="4. &gt;$1-$2 MM"/>
    <n v="211003"/>
    <x v="572"/>
    <n v="1987280"/>
    <n v="918471"/>
    <n v="3628000"/>
    <n v="188585"/>
    <n v="0"/>
    <n v="1068809"/>
    <n v="1640620"/>
    <n v="1000000"/>
    <n v="27933.791049632284"/>
    <n v="712000"/>
    <n v="0"/>
    <n v="11001"/>
    <s v="6- pignoración"/>
    <s v="LBZ"/>
    <x v="0"/>
    <n v="4"/>
    <n v="0"/>
    <n v="0"/>
    <n v="2.3616438356164382"/>
    <n v="22.602739726027398"/>
    <n v="1"/>
    <n v="2"/>
    <n v="2"/>
    <n v="2"/>
    <n v="3"/>
    <s v="A"/>
    <n v="0.14434586069975486"/>
    <n v="2.8932666666666669"/>
    <n v="1.2344153333333334"/>
    <n v="1.3248533333333334"/>
    <n v="0.61231400000000002"/>
    <n v="0"/>
    <n v="0"/>
    <n v="0.32"/>
    <n v="0.04"/>
    <n v="0"/>
    <n v="0.32"/>
    <n v="0.04"/>
    <n v="0.02"/>
    <n v="0.05"/>
    <n v="0.15000000000000002"/>
    <n v="0.2"/>
    <n v="0.25"/>
    <n v="0"/>
    <n v="0"/>
    <n v="0"/>
    <n v="0"/>
    <n v="0.04"/>
    <n v="0.05"/>
    <n v="0"/>
    <n v="0"/>
    <n v="0"/>
    <n v="1.4800000000000002"/>
    <s v="2. Normal"/>
    <s v="LBZ"/>
    <x v="1"/>
    <s v="A"/>
    <n v="918471"/>
    <n v="0"/>
  </r>
  <r>
    <n v="2088426406"/>
    <s v="CALDERON CARDONA MARIBEL"/>
    <s v="3. Sin Externa"/>
    <s v="6. &gt;$5-$10 MM"/>
    <n v="1450387"/>
    <x v="573"/>
    <n v="7463947"/>
    <n v="2463947"/>
    <e v="#N/A"/>
    <n v="442274"/>
    <n v="0"/>
    <n v="5000000"/>
    <n v="2249777"/>
    <n v="2000000"/>
    <n v="0"/>
    <n v="0"/>
    <n v="0"/>
    <n v="66170"/>
    <s v="6- pignoración"/>
    <s v="LBZ"/>
    <x v="0"/>
    <n v="4"/>
    <n v="0"/>
    <n v="0"/>
    <n v="3.7232876712328768"/>
    <n v="27.8"/>
    <n v="2"/>
    <n v="2"/>
    <n v="3"/>
    <n v="3"/>
    <n v="1"/>
    <s v="SIN"/>
    <n v="0.14742466666666668"/>
    <n v="3.237908"/>
    <n v="1.2333879999999999"/>
    <n v="2.4879823333333335"/>
    <n v="0.82131566666666667"/>
    <n v="0"/>
    <n v="0"/>
    <n v="0.32"/>
    <n v="0.04"/>
    <n v="0"/>
    <n v="0.32"/>
    <n v="0.03"/>
    <n v="0.03"/>
    <n v="0.04"/>
    <n v="0.15000000000000002"/>
    <n v="0.15000000000000002"/>
    <n v="0.25"/>
    <n v="0"/>
    <n v="0"/>
    <n v="0"/>
    <n v="0"/>
    <n v="0.04"/>
    <n v="0"/>
    <n v="0"/>
    <n v="0.30000000000000004"/>
    <n v="0"/>
    <n v="1.6700000000000002"/>
    <s v="2. Normal"/>
    <s v="LBZ"/>
    <x v="1"/>
    <s v="SIN"/>
    <n v="2463947"/>
    <n v="0"/>
  </r>
  <r>
    <n v="4828660"/>
    <s v="CASTRO DE ALBA WILMAN"/>
    <s v="3. Sin Externa"/>
    <s v="5. &gt;$2-$5 MM"/>
    <m/>
    <x v="574"/>
    <n v="2965744"/>
    <n v="2965744"/>
    <e v="#N/A"/>
    <n v="167382"/>
    <n v="0"/>
    <n v="0"/>
    <n v="1842260"/>
    <n v="1000000"/>
    <n v="0"/>
    <n v="0"/>
    <n v="0"/>
    <n v="13052"/>
    <s v="9- Otras garantías (no admisible)"/>
    <s v="LBZ"/>
    <x v="0"/>
    <n v="4"/>
    <n v="0"/>
    <n v="0"/>
    <n v="6.0465753424657533"/>
    <n v="44.367123287671234"/>
    <n v="1"/>
    <n v="1"/>
    <n v="1"/>
    <n v="2"/>
    <n v="3"/>
    <s v="SIN"/>
    <n v="0.11158800000000001"/>
    <n v="3.205336"/>
    <n v="1.2281733333333333"/>
    <n v="1.9771626666666666"/>
    <n v="1.9771626666666666"/>
    <n v="0"/>
    <n v="0"/>
    <n v="0.32"/>
    <n v="0.05"/>
    <n v="0"/>
    <n v="0.32"/>
    <n v="0.05"/>
    <n v="0.02"/>
    <n v="0.03"/>
    <n v="0.25"/>
    <n v="0.2"/>
    <n v="0.2"/>
    <n v="0"/>
    <n v="0"/>
    <n v="0"/>
    <n v="0"/>
    <n v="0.02"/>
    <n v="0.05"/>
    <n v="0"/>
    <n v="0.30000000000000004"/>
    <n v="0"/>
    <n v="1.81"/>
    <s v="2. Normal"/>
    <s v="LBZ"/>
    <x v="1"/>
    <s v="SIN"/>
    <n v="2965744"/>
    <n v="0"/>
  </r>
  <r>
    <n v="2008680248"/>
    <s v="CORREA MANRIQUE YULY"/>
    <s v="3. Sin Externa"/>
    <s v="5. &gt;$2-$5 MM"/>
    <m/>
    <x v="575"/>
    <n v="3748847"/>
    <n v="1691308"/>
    <e v="#N/A"/>
    <n v="212359"/>
    <n v="0"/>
    <n v="2057539"/>
    <n v="1840820"/>
    <n v="1000000"/>
    <n v="0"/>
    <n v="0"/>
    <n v="0"/>
    <n v="68276"/>
    <s v="6- pignoración"/>
    <s v="LBZ"/>
    <x v="0"/>
    <n v="4"/>
    <n v="0"/>
    <n v="0"/>
    <n v="5.2383561643835614"/>
    <n v="23.668493150684931"/>
    <n v="2"/>
    <n v="1"/>
    <n v="1"/>
    <n v="2"/>
    <n v="1"/>
    <s v="SIN"/>
    <n v="0.14157266666666668"/>
    <n v="3.7264446666666666"/>
    <n v="1.2272133333333333"/>
    <n v="2.4992313333333334"/>
    <n v="1.1275386666666667"/>
    <n v="0"/>
    <n v="0"/>
    <n v="0.32"/>
    <n v="0.05"/>
    <n v="0"/>
    <n v="0.32"/>
    <n v="0.05"/>
    <n v="0.03"/>
    <n v="0.05"/>
    <n v="0.15000000000000002"/>
    <n v="0.15000000000000002"/>
    <n v="0.2"/>
    <n v="0"/>
    <n v="0"/>
    <n v="0"/>
    <n v="0"/>
    <n v="0.03"/>
    <n v="0"/>
    <n v="0"/>
    <n v="0.30000000000000004"/>
    <n v="0"/>
    <n v="1.6500000000000001"/>
    <s v="2. Normal"/>
    <s v="LBZ"/>
    <x v="1"/>
    <s v="SIN"/>
    <n v="1691308"/>
    <n v="0"/>
  </r>
  <r>
    <n v="2008604808"/>
    <s v="RONDON CORZO EDINSON ADOLFO"/>
    <s v="1. SI"/>
    <s v="4. &gt;$1-$2 MM"/>
    <m/>
    <x v="576"/>
    <n v="1329789"/>
    <n v="0"/>
    <n v="3163000"/>
    <n v="222058"/>
    <n v="0"/>
    <n v="1500000"/>
    <n v="1833620"/>
    <n v="1000000"/>
    <n v="317686.12336188019"/>
    <n v="11158000"/>
    <n v="0"/>
    <n v="68276"/>
    <s v="6- pignoración"/>
    <s v="LBZ"/>
    <x v="0"/>
    <n v="4"/>
    <n v="0"/>
    <n v="0"/>
    <n v="4.816438356164384"/>
    <n v="36.205479452054796"/>
    <n v="1"/>
    <n v="2"/>
    <n v="3"/>
    <n v="2"/>
    <n v="1"/>
    <s v="A"/>
    <n v="0.35982941557458681"/>
    <n v="9.547606"/>
    <n v="1.2224133333333334"/>
    <n v="0.88652600000000004"/>
    <n v="0"/>
    <n v="0"/>
    <n v="0"/>
    <n v="0.32"/>
    <n v="0.04"/>
    <n v="0.08"/>
    <n v="0.32"/>
    <n v="0.03"/>
    <n v="0.03"/>
    <n v="0.03"/>
    <n v="0.15000000000000002"/>
    <n v="0.25"/>
    <n v="0.25"/>
    <n v="0"/>
    <n v="0"/>
    <n v="0"/>
    <n v="0"/>
    <n v="0.03"/>
    <n v="0.05"/>
    <n v="0"/>
    <n v="0"/>
    <n v="0"/>
    <n v="1.58"/>
    <s v="2. Normal"/>
    <s v="LBZ"/>
    <x v="1"/>
    <s v="A"/>
    <n v="0"/>
    <n v="0"/>
  </r>
  <r>
    <n v="2008680488"/>
    <s v="PRADA BAUTISTA JORGE ELIECER"/>
    <s v="1. SI"/>
    <s v="4. &gt;$1-$2 MM"/>
    <n v="258060"/>
    <x v="577"/>
    <n v="1615063"/>
    <n v="0"/>
    <n v="3179000"/>
    <n v="142213"/>
    <n v="0"/>
    <n v="3000000"/>
    <n v="1564120"/>
    <n v="1000000"/>
    <n v="587900.55588092189"/>
    <n v="21969000"/>
    <n v="0"/>
    <n v="68615"/>
    <s v="6- pignoración"/>
    <s v="LBZ"/>
    <x v="0"/>
    <n v="4"/>
    <n v="0"/>
    <n v="0"/>
    <n v="3.8958904109589043"/>
    <n v="25.63013698630137"/>
    <n v="1"/>
    <n v="2"/>
    <n v="1"/>
    <n v="2"/>
    <n v="1"/>
    <s v="B"/>
    <n v="0.48674237058728126"/>
    <n v="16.765455333333332"/>
    <n v="1.2147866666666667"/>
    <n v="1.0767086666666668"/>
    <n v="0"/>
    <n v="0"/>
    <n v="0"/>
    <n v="0.32"/>
    <n v="0.04"/>
    <n v="0.24"/>
    <n v="0.32"/>
    <n v="0.05"/>
    <n v="0.03"/>
    <n v="0.04"/>
    <n v="0.15000000000000002"/>
    <n v="0.2"/>
    <n v="0.25"/>
    <n v="0"/>
    <n v="0"/>
    <n v="0"/>
    <n v="0"/>
    <n v="0.04"/>
    <n v="0.05"/>
    <n v="0"/>
    <n v="0.1"/>
    <n v="0"/>
    <n v="1.83"/>
    <s v="2. Normal"/>
    <s v="LBZ"/>
    <x v="1"/>
    <s v="B"/>
    <n v="0"/>
    <n v="0"/>
  </r>
  <r>
    <n v="2026266242"/>
    <s v="MOYANO GUIO MARIA CRISTINA"/>
    <s v="3. Sin Externa"/>
    <s v="5. &gt;$2-$5 MM"/>
    <n v="692965"/>
    <x v="578"/>
    <n v="2181724"/>
    <n v="2181724"/>
    <e v="#N/A"/>
    <n v="232543"/>
    <n v="0"/>
    <n v="0"/>
    <n v="1124894"/>
    <n v="1000000"/>
    <n v="0"/>
    <n v="0"/>
    <n v="0"/>
    <n v="11001"/>
    <s v="9- Otras garantías (no admisible)"/>
    <s v="LBZ"/>
    <x v="0"/>
    <n v="4"/>
    <n v="0"/>
    <n v="0"/>
    <n v="3.6849315068493151"/>
    <n v="32.660273972602738"/>
    <n v="2"/>
    <n v="2"/>
    <n v="2"/>
    <n v="2"/>
    <n v="3"/>
    <s v="SIN"/>
    <n v="0.15502866666666668"/>
    <n v="2.204412"/>
    <n v="1.2119059999999999"/>
    <n v="1.4544826666666666"/>
    <n v="1.4544826666666666"/>
    <n v="0"/>
    <n v="0"/>
    <n v="0.32"/>
    <n v="0.04"/>
    <n v="0"/>
    <n v="0.32"/>
    <n v="0.04"/>
    <n v="0.02"/>
    <n v="0.04"/>
    <n v="0.25"/>
    <n v="0.2"/>
    <n v="0.2"/>
    <n v="0"/>
    <n v="0"/>
    <n v="0"/>
    <n v="0"/>
    <n v="0.04"/>
    <n v="0"/>
    <n v="0"/>
    <n v="0.30000000000000004"/>
    <n v="0"/>
    <n v="1.77"/>
    <s v="2. Normal"/>
    <s v="LBZ"/>
    <x v="1"/>
    <s v="SIN"/>
    <n v="2181724"/>
    <n v="0"/>
  </r>
  <r>
    <n v="2000464482"/>
    <s v="DURAN HERNANDEZ MARTHA PATRICIA"/>
    <s v="1. SI"/>
    <s v="4. &gt;$1-$2 MM"/>
    <m/>
    <x v="579"/>
    <n v="1180407"/>
    <n v="1180407"/>
    <n v="2992000"/>
    <n v="106381"/>
    <n v="0"/>
    <n v="0"/>
    <n v="1811760"/>
    <n v="1000000"/>
    <n v="101390.19254778228"/>
    <n v="4558000"/>
    <n v="0"/>
    <n v="68615"/>
    <s v="9- Otras garantías (no admisible)"/>
    <s v="LBZ"/>
    <x v="0"/>
    <n v="4"/>
    <n v="0"/>
    <n v="0"/>
    <n v="6.5506849315068489"/>
    <n v="35.4"/>
    <n v="2"/>
    <n v="1"/>
    <n v="1"/>
    <n v="2"/>
    <n v="3"/>
    <s v="A"/>
    <n v="0.13851412836518817"/>
    <n v="5.033444666666667"/>
    <n v="1.20784"/>
    <n v="0.78693800000000003"/>
    <n v="0.78693800000000003"/>
    <n v="0"/>
    <n v="0"/>
    <n v="0.32"/>
    <n v="0.05"/>
    <n v="0.08"/>
    <n v="0.32"/>
    <n v="0.05"/>
    <n v="0.02"/>
    <n v="0.03"/>
    <n v="0.25"/>
    <n v="0.25"/>
    <n v="0.25"/>
    <n v="0"/>
    <n v="0"/>
    <n v="0"/>
    <n v="0"/>
    <n v="0.02"/>
    <n v="0"/>
    <n v="0"/>
    <n v="0"/>
    <n v="0"/>
    <n v="1.6400000000000001"/>
    <s v="2. Normal"/>
    <s v="LBZ"/>
    <x v="1"/>
    <s v="A"/>
    <n v="1180407"/>
    <n v="0"/>
  </r>
  <r>
    <n v="2224620886"/>
    <s v="VALOIS LOPEZ ANDERSON"/>
    <s v="3. Sin Externa"/>
    <s v="5. &gt;$2-$5 MM"/>
    <n v="451376"/>
    <x v="580"/>
    <n v="4380453"/>
    <n v="0"/>
    <e v="#N/A"/>
    <n v="213320"/>
    <n v="0"/>
    <n v="5000000"/>
    <n v="1359097"/>
    <n v="1000000"/>
    <n v="0"/>
    <n v="0"/>
    <n v="0"/>
    <n v="76130"/>
    <s v="6- pignoración"/>
    <s v="LBZ"/>
    <x v="0"/>
    <n v="4"/>
    <n v="0"/>
    <n v="0"/>
    <n v="4.5835616438356164"/>
    <n v="33.06849315068493"/>
    <n v="1"/>
    <n v="0"/>
    <n v="1"/>
    <n v="2"/>
    <n v="1"/>
    <s v="SIN"/>
    <n v="0.14221333333333333"/>
    <n v="3.8263666666666665"/>
    <n v="1.206982"/>
    <n v="2.920302"/>
    <n v="0"/>
    <n v="0"/>
    <n v="0"/>
    <n v="0.32"/>
    <n v="0.05"/>
    <n v="0"/>
    <n v="0.32"/>
    <n v="0.05"/>
    <n v="0.03"/>
    <n v="0.04"/>
    <n v="0.15000000000000002"/>
    <n v="0.15000000000000002"/>
    <n v="0.25"/>
    <n v="0"/>
    <n v="0"/>
    <n v="0"/>
    <n v="0"/>
    <n v="0.03"/>
    <n v="0.05"/>
    <n v="0"/>
    <n v="0.30000000000000004"/>
    <n v="0"/>
    <n v="1.7400000000000002"/>
    <s v="2. Normal"/>
    <s v="LBZ"/>
    <x v="1"/>
    <s v="SIN"/>
    <n v="0"/>
    <n v="0"/>
  </r>
  <r>
    <n v="2046866484"/>
    <s v="CADAVID ALVAREZ NAZARIO DE JESUS"/>
    <s v="1. SI"/>
    <s v="4. &gt;$1-$2 MM"/>
    <n v="732067"/>
    <x v="581"/>
    <n v="1899564"/>
    <n v="1899564"/>
    <n v="2975000"/>
    <n v="152168"/>
    <n v="0"/>
    <n v="0"/>
    <n v="1075122"/>
    <n v="1000000"/>
    <n v="196505.10576267194"/>
    <n v="8798000"/>
    <n v="0"/>
    <n v="5308"/>
    <s v="9- Otras garantías (no admisible)"/>
    <s v="LBZ"/>
    <x v="0"/>
    <n v="4"/>
    <n v="0"/>
    <n v="0"/>
    <n v="3.6"/>
    <n v="32.112328767123287"/>
    <n v="1"/>
    <n v="2"/>
    <n v="2"/>
    <n v="2"/>
    <n v="3"/>
    <s v="A"/>
    <n v="0.23244873717511461"/>
    <n v="7.8484573333333332"/>
    <n v="1.2047926666666666"/>
    <n v="1.2663759999999999"/>
    <n v="1.2663759999999999"/>
    <n v="0"/>
    <n v="0"/>
    <n v="0.32"/>
    <n v="0.04"/>
    <n v="0.08"/>
    <n v="0.32"/>
    <n v="0.04"/>
    <n v="0.02"/>
    <n v="0.04"/>
    <n v="0.25"/>
    <n v="0.2"/>
    <n v="0.2"/>
    <n v="0"/>
    <n v="0"/>
    <n v="0"/>
    <n v="0"/>
    <n v="0.04"/>
    <n v="0.05"/>
    <n v="0"/>
    <n v="0"/>
    <n v="0"/>
    <n v="1.6"/>
    <s v="2. Normal"/>
    <s v="LBZ"/>
    <x v="1"/>
    <s v="A"/>
    <n v="1899564"/>
    <n v="0"/>
  </r>
  <r>
    <n v="4460480"/>
    <s v="CALLE SANCHEZ DIONE DELVER"/>
    <s v="3. Sin Externa"/>
    <s v="6. &gt;$5-$10 MM"/>
    <n v="588085"/>
    <x v="582"/>
    <n v="5045767"/>
    <n v="2477103"/>
    <e v="#N/A"/>
    <n v="185589"/>
    <n v="0"/>
    <n v="2568664"/>
    <n v="1217340"/>
    <n v="1000000"/>
    <n v="0"/>
    <n v="0"/>
    <n v="0"/>
    <n v="76130"/>
    <s v="6- pignoración"/>
    <s v="LBZ"/>
    <x v="0"/>
    <n v="4"/>
    <n v="0"/>
    <n v="0"/>
    <n v="4.0191780821917806"/>
    <n v="48.936986301369863"/>
    <n v="1"/>
    <n v="1"/>
    <n v="1"/>
    <n v="2"/>
    <n v="2"/>
    <s v="SIN"/>
    <n v="0.123726"/>
    <n v="4.1754046666666671"/>
    <n v="1.2036166666666666"/>
    <n v="3.3638446666666666"/>
    <n v="1.651402"/>
    <n v="0"/>
    <n v="0"/>
    <n v="0.32"/>
    <n v="0.05"/>
    <n v="0"/>
    <n v="0.32"/>
    <n v="0.05"/>
    <n v="0.01"/>
    <n v="0.02"/>
    <n v="0.15000000000000002"/>
    <n v="0.1"/>
    <n v="0.2"/>
    <n v="0"/>
    <n v="0"/>
    <n v="0"/>
    <n v="0"/>
    <n v="0.03"/>
    <n v="0.05"/>
    <n v="0"/>
    <n v="0.30000000000000004"/>
    <n v="0"/>
    <n v="1.6"/>
    <s v="2. Normal"/>
    <s v="LBZ"/>
    <x v="1"/>
    <s v="SIN"/>
    <n v="2477103"/>
    <n v="0"/>
  </r>
  <r>
    <n v="2042460804"/>
    <s v="RAMIREZ ZAMORA CRISTHIAN CAMILO"/>
    <s v="1. SI"/>
    <s v="7. &gt;$10 MM"/>
    <n v="5222667"/>
    <x v="583"/>
    <n v="13412657"/>
    <n v="13412657"/>
    <n v="15409000"/>
    <n v="357863"/>
    <n v="0"/>
    <n v="0"/>
    <n v="1996528"/>
    <n v="4000000"/>
    <n v="2847692.0875139651"/>
    <n v="242004000"/>
    <n v="0"/>
    <n v="25286"/>
    <s v="9- Otras garantías (no admisible)"/>
    <s v="LBZ"/>
    <x v="0"/>
    <n v="4"/>
    <n v="0"/>
    <n v="0"/>
    <n v="2.0904109589041098"/>
    <n v="35.682191780821917"/>
    <n v="1"/>
    <n v="5"/>
    <n v="3"/>
    <n v="5"/>
    <n v="2"/>
    <s v="A"/>
    <n v="0.53425918125232752"/>
    <n v="42.9021975"/>
    <n v="1.2031991666666666"/>
    <n v="2.2354428333333334"/>
    <n v="2.2354428333333334"/>
    <n v="0"/>
    <n v="0.08"/>
    <n v="0.24"/>
    <n v="0.01"/>
    <n v="0.4"/>
    <n v="0.32"/>
    <n v="0.03"/>
    <n v="0.01"/>
    <n v="0.03"/>
    <n v="0.25"/>
    <n v="0.15000000000000002"/>
    <n v="0.15000000000000002"/>
    <n v="0"/>
    <n v="0"/>
    <n v="0"/>
    <n v="0"/>
    <n v="0.04"/>
    <n v="0.05"/>
    <n v="0"/>
    <n v="0"/>
    <n v="0"/>
    <n v="1.76"/>
    <s v="2. Normal"/>
    <s v="LBZ"/>
    <x v="1"/>
    <s v="A"/>
    <n v="13412657"/>
    <n v="0"/>
  </r>
  <r>
    <n v="2200806260"/>
    <s v="VESGA DELGADO YERSON EDUARDO"/>
    <s v="3. Sin Externa"/>
    <s v="4. &gt;$1-$2 MM"/>
    <m/>
    <x v="584"/>
    <n v="1626146"/>
    <n v="1626146"/>
    <e v="#N/A"/>
    <n v="163545"/>
    <n v="0"/>
    <n v="0"/>
    <n v="1803620"/>
    <n v="1000000"/>
    <n v="0"/>
    <n v="0"/>
    <n v="0"/>
    <n v="68255"/>
    <s v="9- Otras garantías (no admisible)"/>
    <s v="LBZ"/>
    <x v="0"/>
    <n v="4"/>
    <n v="0"/>
    <n v="0"/>
    <n v="4.7397260273972606"/>
    <n v="26.353424657534248"/>
    <n v="1"/>
    <n v="2"/>
    <n v="1"/>
    <n v="2"/>
    <n v="3"/>
    <s v="SIN"/>
    <n v="0.10903"/>
    <n v="2.2865106666666666"/>
    <n v="1.2024133333333333"/>
    <n v="1.0840973333333332"/>
    <n v="1.0840973333333332"/>
    <n v="0"/>
    <n v="0"/>
    <n v="0.32"/>
    <n v="0.04"/>
    <n v="0"/>
    <n v="0.32"/>
    <n v="0.05"/>
    <n v="0.02"/>
    <n v="0.04"/>
    <n v="0.25"/>
    <n v="0.2"/>
    <n v="0.2"/>
    <n v="0"/>
    <n v="0"/>
    <n v="0"/>
    <n v="0"/>
    <n v="0.03"/>
    <n v="0.05"/>
    <n v="0"/>
    <n v="0.30000000000000004"/>
    <n v="0"/>
    <n v="1.82"/>
    <s v="2. Normal"/>
    <s v="LBZ"/>
    <x v="1"/>
    <s v="SIN"/>
    <n v="1626146"/>
    <n v="0"/>
  </r>
  <r>
    <n v="2222042800"/>
    <s v="REYES TORRES OSNAIDER EMILIO"/>
    <s v="3. Sin Externa"/>
    <s v="5. &gt;$2-$5 MM"/>
    <n v="509587"/>
    <x v="585"/>
    <n v="4175615"/>
    <n v="2675615"/>
    <e v="#N/A"/>
    <n v="250784"/>
    <n v="0"/>
    <n v="1500000"/>
    <n v="3092260"/>
    <n v="2000000"/>
    <n v="0"/>
    <n v="0"/>
    <n v="0"/>
    <n v="68276"/>
    <s v="6- pignoración"/>
    <s v="LBZ"/>
    <x v="0"/>
    <n v="4"/>
    <n v="0"/>
    <n v="0"/>
    <n v="6.7178082191780826"/>
    <n v="32.131506849315066"/>
    <n v="1"/>
    <n v="2"/>
    <n v="3"/>
    <n v="3"/>
    <n v="5"/>
    <s v="SIN"/>
    <n v="8.3594666666666664E-2"/>
    <n v="2.422625"/>
    <n v="1.2006156666666667"/>
    <n v="1.3918716666666666"/>
    <n v="0.89187166666666662"/>
    <n v="0"/>
    <n v="0"/>
    <n v="0.32"/>
    <n v="0.04"/>
    <n v="0"/>
    <n v="0.32"/>
    <n v="0.03"/>
    <n v="0.04"/>
    <n v="0.04"/>
    <n v="0.15000000000000002"/>
    <n v="0.2"/>
    <n v="0.25"/>
    <n v="0"/>
    <n v="0"/>
    <n v="0"/>
    <n v="0"/>
    <n v="0.02"/>
    <n v="0.05"/>
    <n v="0"/>
    <n v="0.30000000000000004"/>
    <n v="0"/>
    <n v="1.7600000000000002"/>
    <s v="2. Normal"/>
    <s v="LBZ"/>
    <x v="1"/>
    <s v="SIN"/>
    <n v="2675615"/>
    <n v="0"/>
  </r>
  <r>
    <n v="2224886228"/>
    <s v="SANCHEZ CUENU LUIS HERNESTO"/>
    <s v="3. Sin Externa"/>
    <s v="5. &gt;$2-$5 MM"/>
    <n v="801683"/>
    <x v="586"/>
    <n v="3468370"/>
    <n v="3468370"/>
    <e v="#N/A"/>
    <n v="268838"/>
    <n v="0"/>
    <n v="0"/>
    <n v="995985"/>
    <n v="1000000"/>
    <n v="0"/>
    <n v="0"/>
    <n v="0"/>
    <n v="76275"/>
    <s v="9- Otras garantías (no admisible)"/>
    <s v="LBZ"/>
    <x v="0"/>
    <n v="4"/>
    <n v="0"/>
    <n v="0"/>
    <n v="3.2191780821917808"/>
    <n v="32.032876712328765"/>
    <n v="1"/>
    <n v="2"/>
    <n v="2"/>
    <n v="2"/>
    <n v="1"/>
    <s v="SIN"/>
    <n v="0.17922533333333332"/>
    <n v="2.9762366666666669"/>
    <n v="1.1984453333333334"/>
    <n v="2.3122466666666668"/>
    <n v="2.3122466666666668"/>
    <n v="0"/>
    <n v="0"/>
    <n v="0.32"/>
    <n v="0.04"/>
    <n v="0"/>
    <n v="0.32"/>
    <n v="0.04"/>
    <n v="0.03"/>
    <n v="0.04"/>
    <n v="0.25"/>
    <n v="0.15000000000000002"/>
    <n v="0.15000000000000002"/>
    <n v="0"/>
    <n v="0"/>
    <n v="0"/>
    <n v="0"/>
    <n v="0.04"/>
    <n v="0.05"/>
    <n v="0"/>
    <n v="0.30000000000000004"/>
    <n v="0"/>
    <n v="1.73"/>
    <s v="2. Normal"/>
    <s v="LBZ"/>
    <x v="1"/>
    <s v="SIN"/>
    <n v="3468370"/>
    <n v="0"/>
  </r>
  <r>
    <n v="2204664668"/>
    <s v="MARTINEZ JIMENEZ CAROL GABRIELA"/>
    <s v="3. Sin Externa"/>
    <s v="5. &gt;$2-$5 MM"/>
    <m/>
    <x v="587"/>
    <n v="4748236"/>
    <n v="3348236"/>
    <e v="#N/A"/>
    <n v="191502"/>
    <n v="0"/>
    <n v="1400000"/>
    <n v="1796120"/>
    <n v="1000000"/>
    <n v="0"/>
    <n v="0"/>
    <n v="0"/>
    <n v="20001"/>
    <s v="6- pignoración"/>
    <s v="LBZ"/>
    <x v="0"/>
    <n v="4"/>
    <n v="0"/>
    <n v="0"/>
    <n v="3.1972602739726028"/>
    <n v="24.093150684931508"/>
    <n v="2"/>
    <n v="5"/>
    <n v="2"/>
    <n v="2"/>
    <n v="1"/>
    <s v="SIN"/>
    <n v="0.127668"/>
    <n v="4.3629040000000003"/>
    <n v="1.1974133333333334"/>
    <n v="3.1654906666666665"/>
    <n v="2.2321573333333333"/>
    <n v="0"/>
    <n v="0"/>
    <n v="0.32"/>
    <n v="0.01"/>
    <n v="0"/>
    <n v="0.32"/>
    <n v="0.04"/>
    <n v="0.03"/>
    <n v="0.05"/>
    <n v="0.15000000000000002"/>
    <n v="0.1"/>
    <n v="0.15000000000000002"/>
    <n v="0"/>
    <n v="0"/>
    <n v="0"/>
    <n v="0"/>
    <n v="0.04"/>
    <n v="0"/>
    <n v="0"/>
    <n v="0.30000000000000004"/>
    <n v="0"/>
    <n v="1.5100000000000005"/>
    <s v="2. Normal"/>
    <s v="LBZ"/>
    <x v="1"/>
    <s v="SIN"/>
    <n v="3348236"/>
    <n v="0"/>
  </r>
  <r>
    <n v="2220488664"/>
    <s v="SUACHE ZARATE MAYERLY"/>
    <s v="3. Sin Externa"/>
    <s v="6. &gt;$5-$10 MM"/>
    <n v="857477"/>
    <x v="588"/>
    <n v="6091048"/>
    <n v="4476048"/>
    <e v="#N/A"/>
    <n v="296370"/>
    <n v="0"/>
    <n v="1615000"/>
    <n v="937390"/>
    <n v="1000000"/>
    <n v="0"/>
    <n v="0"/>
    <n v="0"/>
    <n v="73001"/>
    <s v="6- pignoración"/>
    <s v="LBZ"/>
    <x v="0"/>
    <n v="4"/>
    <n v="0"/>
    <n v="0"/>
    <n v="3.010958904109589"/>
    <n v="33.304109589041097"/>
    <n v="2"/>
    <n v="0"/>
    <n v="2"/>
    <n v="2"/>
    <n v="1"/>
    <s v="SIN"/>
    <n v="0.19758000000000001"/>
    <n v="4.6856253333333333"/>
    <n v="1.1965779999999999"/>
    <n v="4.0606986666666662"/>
    <n v="2.984032"/>
    <n v="0"/>
    <n v="0"/>
    <n v="0.32"/>
    <n v="0.05"/>
    <n v="0"/>
    <n v="0.32"/>
    <n v="0.04"/>
    <n v="0.03"/>
    <n v="0.04"/>
    <n v="0.15000000000000002"/>
    <n v="0.05"/>
    <n v="0.15000000000000002"/>
    <n v="0"/>
    <n v="0"/>
    <n v="0"/>
    <n v="0"/>
    <n v="0.04"/>
    <n v="0"/>
    <n v="0"/>
    <n v="0.30000000000000004"/>
    <n v="0"/>
    <n v="1.49"/>
    <s v="2. Normal"/>
    <s v="LBZ"/>
    <x v="1"/>
    <s v="SIN"/>
    <n v="4476048"/>
    <n v="0"/>
  </r>
  <r>
    <n v="66888282"/>
    <s v="SANCHEZ LOANGO MARIA ARELIS"/>
    <s v="1. SI"/>
    <s v="5. &gt;$2-$5 MM"/>
    <m/>
    <x v="589"/>
    <n v="3100986"/>
    <n v="3100986"/>
    <n v="4890000"/>
    <n v="138573"/>
    <n v="0"/>
    <n v="0"/>
    <n v="1788776"/>
    <n v="1000000"/>
    <n v="144453.58938399734"/>
    <n v="5886000"/>
    <n v="0"/>
    <n v="76275"/>
    <s v="9- Otras garantías (no admisible)"/>
    <s v="LBZ"/>
    <x v="0"/>
    <n v="4"/>
    <n v="0"/>
    <n v="0"/>
    <n v="6.4219178082191783"/>
    <n v="46.331506849315069"/>
    <n v="1"/>
    <n v="2"/>
    <n v="2"/>
    <n v="2"/>
    <n v="3"/>
    <s v="A"/>
    <n v="0.18868439292266492"/>
    <n v="7.1838413333333335"/>
    <n v="1.1925173333333334"/>
    <n v="2.0673240000000002"/>
    <n v="2.0673240000000002"/>
    <n v="0"/>
    <n v="0"/>
    <n v="0.32"/>
    <n v="0.04"/>
    <n v="0.08"/>
    <n v="0.32"/>
    <n v="0.04"/>
    <n v="0.02"/>
    <n v="0.02"/>
    <n v="0.25"/>
    <n v="0.15000000000000002"/>
    <n v="0.15000000000000002"/>
    <n v="0"/>
    <n v="0"/>
    <n v="0"/>
    <n v="0"/>
    <n v="0.02"/>
    <n v="0.05"/>
    <n v="0"/>
    <n v="0"/>
    <n v="0"/>
    <n v="1.4600000000000002"/>
    <s v="2. Normal"/>
    <s v="LBZ"/>
    <x v="1"/>
    <s v="A"/>
    <n v="3100986"/>
    <n v="0"/>
  </r>
  <r>
    <n v="84464224"/>
    <s v="FLOREZ RODRIGUEZ JANER ELIECER"/>
    <s v="1. SI"/>
    <s v="3. Hasta $1 MM"/>
    <m/>
    <x v="590"/>
    <n v="962560"/>
    <n v="962560"/>
    <n v="2749000"/>
    <n v="103526"/>
    <n v="0"/>
    <n v="0"/>
    <n v="1786120"/>
    <n v="1000000"/>
    <n v="286609.28646847518"/>
    <n v="10530000"/>
    <n v="0"/>
    <n v="68276"/>
    <s v="9- Otras garantías (no admisible)"/>
    <s v="LBZ"/>
    <x v="0"/>
    <n v="4"/>
    <n v="0"/>
    <n v="0"/>
    <n v="3.5315068493150683"/>
    <n v="40.69041095890411"/>
    <n v="1"/>
    <n v="2"/>
    <n v="1"/>
    <n v="2"/>
    <n v="3"/>
    <s v="A"/>
    <n v="0.26009019097898345"/>
    <n v="8.8524533333333331"/>
    <n v="1.1907466666666666"/>
    <n v="0.64170666666666665"/>
    <n v="0.64170666666666665"/>
    <n v="0"/>
    <n v="0"/>
    <n v="0.32"/>
    <n v="0.04"/>
    <n v="0.08"/>
    <n v="0.32"/>
    <n v="0.05"/>
    <n v="0.02"/>
    <n v="0.03"/>
    <n v="0.25"/>
    <n v="0.25"/>
    <n v="0.25"/>
    <n v="0"/>
    <n v="0"/>
    <n v="0"/>
    <n v="0"/>
    <n v="0.04"/>
    <n v="0.05"/>
    <n v="0"/>
    <n v="0"/>
    <n v="0"/>
    <n v="1.7000000000000002"/>
    <s v="2. Normal"/>
    <s v="LBZ"/>
    <x v="1"/>
    <s v="A"/>
    <n v="962560"/>
    <n v="0"/>
  </r>
  <r>
    <n v="2006062422"/>
    <s v="CARDOZO MALDONADO ISMAEL ENRIQUE"/>
    <s v="3. Sin Externa"/>
    <s v="6. &gt;$5-$10 MM"/>
    <n v="1111001"/>
    <x v="591"/>
    <n v="7063384"/>
    <n v="6131424"/>
    <e v="#N/A"/>
    <n v="277114"/>
    <n v="0"/>
    <n v="931960"/>
    <n v="665600"/>
    <n v="1000000"/>
    <n v="0"/>
    <n v="0"/>
    <n v="0"/>
    <n v="68307"/>
    <s v="6- pignoración"/>
    <s v="LBZ"/>
    <x v="0"/>
    <n v="4"/>
    <n v="0"/>
    <n v="0"/>
    <n v="1.7397260273972603"/>
    <n v="23.789041095890411"/>
    <n v="1"/>
    <n v="4"/>
    <n v="1"/>
    <n v="2"/>
    <n v="1"/>
    <s v="SIN"/>
    <n v="0.18474266666666667"/>
    <n v="5.1526560000000003"/>
    <n v="1.1844006666666667"/>
    <n v="4.708922666666667"/>
    <n v="4.0876159999999997"/>
    <n v="0"/>
    <n v="0"/>
    <n v="0.32"/>
    <n v="0.02"/>
    <n v="0.08"/>
    <n v="0.32"/>
    <n v="0.05"/>
    <n v="0.03"/>
    <n v="0.05"/>
    <n v="0.15000000000000002"/>
    <n v="0.05"/>
    <n v="0.05"/>
    <n v="0"/>
    <n v="0"/>
    <n v="0"/>
    <n v="0"/>
    <n v="0.05"/>
    <n v="0.05"/>
    <n v="0"/>
    <n v="0.30000000000000004"/>
    <n v="0"/>
    <n v="1.5200000000000002"/>
    <s v="2. Normal"/>
    <s v="LBZ"/>
    <x v="1"/>
    <s v="SIN"/>
    <n v="6131424"/>
    <n v="0"/>
  </r>
  <r>
    <n v="2044024626"/>
    <s v="ARIAS CRESPO HEYNER ENRIQUE"/>
    <s v="3. Sin Externa"/>
    <s v="4. &gt;$1-$2 MM"/>
    <m/>
    <x v="592"/>
    <n v="1765473"/>
    <n v="1765473"/>
    <e v="#N/A"/>
    <n v="308618"/>
    <n v="0"/>
    <n v="0"/>
    <n v="3544049"/>
    <n v="2000000"/>
    <n v="0"/>
    <n v="0"/>
    <n v="0"/>
    <n v="13052"/>
    <s v="9- Otras garantías (no admisible)"/>
    <s v="LBZ"/>
    <x v="0"/>
    <n v="4"/>
    <n v="0"/>
    <n v="0"/>
    <n v="3.4493150684931506"/>
    <n v="28.920547945205481"/>
    <n v="1"/>
    <n v="3"/>
    <n v="1"/>
    <n v="3"/>
    <n v="3"/>
    <s v="SIN"/>
    <n v="0.10287266666666667"/>
    <n v="1.7698406666666666"/>
    <n v="1.1813496666666667"/>
    <n v="0.58849099999999999"/>
    <n v="0.58849099999999999"/>
    <n v="0"/>
    <n v="0"/>
    <n v="0.32"/>
    <n v="0.03"/>
    <n v="0"/>
    <n v="0.32"/>
    <n v="0.05"/>
    <n v="0.02"/>
    <n v="0.04"/>
    <n v="0.25"/>
    <n v="0.25"/>
    <n v="0.25"/>
    <n v="0"/>
    <n v="0"/>
    <n v="0"/>
    <n v="0"/>
    <n v="0.04"/>
    <n v="0.05"/>
    <n v="0"/>
    <n v="0.30000000000000004"/>
    <n v="0"/>
    <n v="1.9200000000000002"/>
    <s v="2. Normal"/>
    <s v="LBZ"/>
    <x v="1"/>
    <s v="SIN"/>
    <n v="1765473"/>
    <n v="0"/>
  </r>
  <r>
    <n v="2062684842"/>
    <s v="REYES CHAVEZ MANUEL ALEJANDRO"/>
    <s v="3. Sin Externa"/>
    <s v="5. &gt;$2-$5 MM"/>
    <n v="611000"/>
    <x v="593"/>
    <n v="3515878"/>
    <n v="615878"/>
    <e v="#N/A"/>
    <n v="213185"/>
    <n v="0"/>
    <n v="2900000"/>
    <n v="1156120"/>
    <n v="1000000"/>
    <n v="0"/>
    <n v="0"/>
    <n v="0"/>
    <n v="68001"/>
    <s v="6- pignoración"/>
    <s v="LBZ"/>
    <x v="0"/>
    <n v="4"/>
    <n v="0"/>
    <n v="0"/>
    <n v="2.9479452054794519"/>
    <n v="26.663013698630138"/>
    <n v="1"/>
    <n v="2"/>
    <n v="2"/>
    <n v="2"/>
    <n v="1"/>
    <s v="SIN"/>
    <n v="0.14212333333333332"/>
    <n v="3.1146653333333334"/>
    <n v="1.17808"/>
    <n v="2.3439186666666667"/>
    <n v="0.41058533333333336"/>
    <n v="0"/>
    <n v="0"/>
    <n v="0.32"/>
    <n v="0.04"/>
    <n v="0"/>
    <n v="0.32"/>
    <n v="0.04"/>
    <n v="0.03"/>
    <n v="0.04"/>
    <n v="0.15000000000000002"/>
    <n v="0.15000000000000002"/>
    <n v="0.25"/>
    <n v="0"/>
    <n v="0"/>
    <n v="0"/>
    <n v="0"/>
    <n v="0.04"/>
    <n v="0.05"/>
    <n v="0"/>
    <n v="0.30000000000000004"/>
    <n v="0"/>
    <n v="1.7300000000000002"/>
    <s v="2. Normal"/>
    <s v="LBZ"/>
    <x v="1"/>
    <s v="SIN"/>
    <n v="615878"/>
    <n v="0"/>
  </r>
  <r>
    <n v="2044024886"/>
    <s v="MIRANDA CERVANTES OSCAR EDUARDO"/>
    <s v="1. SI"/>
    <s v="4. &gt;$1-$2 MM"/>
    <m/>
    <x v="594"/>
    <n v="1363464"/>
    <n v="1363464"/>
    <n v="3128000"/>
    <n v="159990"/>
    <n v="0"/>
    <n v="0"/>
    <n v="1764120"/>
    <n v="1000000"/>
    <n v="39776.011151182931"/>
    <n v="1029000"/>
    <n v="0"/>
    <n v="13052"/>
    <s v="9- Otras garantías (no admisible)"/>
    <s v="LBZ"/>
    <x v="0"/>
    <n v="4"/>
    <n v="0"/>
    <n v="0"/>
    <n v="3.6575342465753424"/>
    <n v="28.487671232876714"/>
    <n v="1"/>
    <n v="0"/>
    <n v="1"/>
    <n v="2"/>
    <n v="3"/>
    <s v="A"/>
    <n v="0.1331773407674553"/>
    <n v="2.7710560000000002"/>
    <n v="1.17608"/>
    <n v="0.90897600000000001"/>
    <n v="0.90897600000000001"/>
    <n v="0"/>
    <n v="0"/>
    <n v="0.32"/>
    <n v="0.05"/>
    <n v="0"/>
    <n v="0.32"/>
    <n v="0.05"/>
    <n v="0.02"/>
    <n v="0.04"/>
    <n v="0.25"/>
    <n v="0.25"/>
    <n v="0.25"/>
    <n v="0"/>
    <n v="0"/>
    <n v="0"/>
    <n v="0"/>
    <n v="0.04"/>
    <n v="0.05"/>
    <n v="0"/>
    <n v="0"/>
    <n v="0"/>
    <n v="1.6400000000000001"/>
    <s v="2. Normal"/>
    <s v="LBZ"/>
    <x v="1"/>
    <s v="A"/>
    <n v="1363464"/>
    <n v="0"/>
  </r>
  <r>
    <n v="2086284468"/>
    <s v="FLOREZ ORDOÑEZ ANDREA MARCELA"/>
    <s v="1. SI"/>
    <s v="4. &gt;$1-$2 MM"/>
    <n v="501667"/>
    <x v="595"/>
    <n v="1809926"/>
    <n v="0"/>
    <n v="4834000"/>
    <n v="236173"/>
    <n v="0"/>
    <n v="2800000"/>
    <n v="3023901"/>
    <n v="2000000"/>
    <n v="213591.18667042686"/>
    <n v="9602000"/>
    <n v="0"/>
    <n v="52001"/>
    <s v="6- pignoración"/>
    <s v="LBZ"/>
    <x v="0"/>
    <n v="4"/>
    <n v="0"/>
    <n v="0"/>
    <n v="5.4657534246575343"/>
    <n v="32.315068493150683"/>
    <n v="2"/>
    <n v="0"/>
    <n v="2"/>
    <n v="3"/>
    <n v="1"/>
    <s v="A"/>
    <n v="0.14992139555680895"/>
    <n v="4.8119423333333335"/>
    <n v="1.1751893333333334"/>
    <n v="0.60330866666666672"/>
    <n v="0"/>
    <n v="0"/>
    <n v="0"/>
    <n v="0.32"/>
    <n v="0.05"/>
    <n v="0"/>
    <n v="0.32"/>
    <n v="0.04"/>
    <n v="0.03"/>
    <n v="0.04"/>
    <n v="0.15000000000000002"/>
    <n v="0.25"/>
    <n v="0.25"/>
    <n v="0"/>
    <n v="0"/>
    <n v="0"/>
    <n v="0"/>
    <n v="0.03"/>
    <n v="0"/>
    <n v="0"/>
    <n v="0"/>
    <n v="0"/>
    <n v="1.4800000000000002"/>
    <s v="2. Normal"/>
    <s v="LBZ"/>
    <x v="1"/>
    <s v="A"/>
    <n v="0"/>
    <n v="0"/>
  </r>
  <r>
    <n v="2004028060"/>
    <s v="CHICA CHICA FRANCIA ELENA"/>
    <s v="1. SI"/>
    <s v="4. &gt;$1-$2 MM"/>
    <n v="509167"/>
    <x v="161"/>
    <n v="1751563"/>
    <n v="1751563"/>
    <n v="3000000"/>
    <n v="123948.00000000001"/>
    <n v="0"/>
    <n v="0"/>
    <n v="1248437"/>
    <n v="1000000"/>
    <n v="3256.3267656172461"/>
    <n v="83000"/>
    <n v="0"/>
    <n v="63001"/>
    <s v="9- Otras garantías (no admisible)"/>
    <s v="LBZ"/>
    <x v="0"/>
    <n v="4"/>
    <n v="0"/>
    <n v="0"/>
    <n v="4.1753424657534248"/>
    <n v="29.621917808219177"/>
    <n v="2"/>
    <n v="0"/>
    <n v="2"/>
    <n v="2"/>
    <n v="2"/>
    <s v="A"/>
    <n v="8.48028845104115E-2"/>
    <n v="2.0553333333333335"/>
    <n v="1.1717360000000001"/>
    <n v="1.1677086666666667"/>
    <n v="1.1677086666666667"/>
    <n v="0"/>
    <n v="0"/>
    <n v="0.32"/>
    <n v="0.05"/>
    <n v="0"/>
    <n v="0.32"/>
    <n v="0.04"/>
    <n v="0.01"/>
    <n v="0.04"/>
    <n v="0.25"/>
    <n v="0.2"/>
    <n v="0.2"/>
    <n v="0"/>
    <n v="0"/>
    <n v="0"/>
    <n v="0"/>
    <n v="0.03"/>
    <n v="0"/>
    <n v="0"/>
    <n v="0"/>
    <n v="0"/>
    <n v="1.46"/>
    <s v="2. Normal"/>
    <s v="LBZ"/>
    <x v="1"/>
    <s v="A"/>
    <n v="1751563"/>
    <n v="0"/>
  </r>
  <r>
    <n v="2224804240"/>
    <s v="PERLAZA MICHILENO JESUS ALBERTO"/>
    <s v="1. SI"/>
    <s v="5. &gt;$2-$5 MM"/>
    <n v="722397"/>
    <x v="130"/>
    <n v="3784782"/>
    <n v="3224782"/>
    <n v="4816000"/>
    <n v="161398"/>
    <n v="0"/>
    <n v="560000"/>
    <n v="1031142"/>
    <n v="1000000"/>
    <n v="78703.317262543889"/>
    <n v="2989000"/>
    <n v="0"/>
    <n v="76130"/>
    <s v="6- pignoración"/>
    <s v="LBZ"/>
    <x v="0"/>
    <n v="4"/>
    <n v="0"/>
    <n v="0"/>
    <n v="3.3698630136986303"/>
    <n v="27.55890410958904"/>
    <n v="1"/>
    <n v="0"/>
    <n v="1"/>
    <n v="2"/>
    <n v="3"/>
    <s v="A"/>
    <n v="0.16006754484169591"/>
    <n v="5.2032826666666665"/>
    <n v="1.1690259999999999"/>
    <n v="2.5231880000000002"/>
    <n v="2.1498546666666667"/>
    <n v="0"/>
    <n v="0"/>
    <n v="0.32"/>
    <n v="0.05"/>
    <n v="0.08"/>
    <n v="0.32"/>
    <n v="0.05"/>
    <n v="0.02"/>
    <n v="0.04"/>
    <n v="0.15000000000000002"/>
    <n v="0.15000000000000002"/>
    <n v="0.15000000000000002"/>
    <n v="0"/>
    <n v="0"/>
    <n v="0"/>
    <n v="0"/>
    <n v="0.04"/>
    <n v="0.05"/>
    <n v="0"/>
    <n v="0"/>
    <n v="0"/>
    <n v="1.4200000000000002"/>
    <s v="2. Normal"/>
    <s v="LBZ"/>
    <x v="1"/>
    <s v="A"/>
    <n v="3224782"/>
    <n v="0"/>
  </r>
  <r>
    <n v="6640002"/>
    <s v="CARREÑO NOSSA LUIS ALEJANDRO"/>
    <s v="1. SI"/>
    <s v="6. &gt;$5-$10 MM"/>
    <n v="2793901"/>
    <x v="596"/>
    <n v="8063845"/>
    <n v="6421575"/>
    <n v="8769000"/>
    <n v="251708.99999999997"/>
    <n v="0"/>
    <n v="1642270"/>
    <n v="704957"/>
    <n v="2000000"/>
    <n v="224662.6362330259"/>
    <n v="10018000"/>
    <n v="0"/>
    <n v="68307"/>
    <s v="6- pignoración"/>
    <s v="LBZ"/>
    <x v="0"/>
    <n v="4"/>
    <n v="0"/>
    <n v="0"/>
    <n v="1.0931506849315069"/>
    <n v="59.56712328767123"/>
    <n v="1"/>
    <n v="1"/>
    <n v="2"/>
    <n v="3"/>
    <n v="2"/>
    <s v="A"/>
    <n v="0.15879054541100862"/>
    <n v="6.262267333333333"/>
    <n v="1.1662859999999999"/>
    <n v="2.6879483333333334"/>
    <n v="2.1405249999999998"/>
    <n v="0"/>
    <n v="0"/>
    <n v="0.32"/>
    <n v="0.05"/>
    <n v="0.08"/>
    <n v="0.32"/>
    <n v="0.04"/>
    <n v="0.01"/>
    <n v="0.01"/>
    <n v="0.15000000000000002"/>
    <n v="0.15000000000000002"/>
    <n v="0.15000000000000002"/>
    <n v="0"/>
    <n v="0"/>
    <n v="0"/>
    <n v="0"/>
    <n v="0.05"/>
    <n v="0.05"/>
    <n v="0"/>
    <n v="0"/>
    <n v="0"/>
    <n v="1.3800000000000003"/>
    <s v="2. Normal"/>
    <s v="LBZ"/>
    <x v="1"/>
    <s v="A"/>
    <n v="6421575"/>
    <n v="0"/>
  </r>
  <r>
    <n v="2044028646"/>
    <s v="ARROYO DE LA BARRERA ELVIS RAFAEL"/>
    <s v="1. SI"/>
    <s v="5. &gt;$2-$5 MM"/>
    <m/>
    <x v="597"/>
    <n v="4022064"/>
    <n v="4022064"/>
    <n v="5766000"/>
    <n v="161022"/>
    <n v="0"/>
    <n v="0"/>
    <n v="1743620"/>
    <n v="1000000"/>
    <n v="111308.61939411396"/>
    <n v="4189000"/>
    <n v="0"/>
    <n v="13052"/>
    <s v="9- Otras garantías (no admisible)"/>
    <s v="LBZ"/>
    <x v="0"/>
    <n v="4"/>
    <n v="0"/>
    <n v="0"/>
    <n v="4.5753424657534243"/>
    <n v="26.402739726027399"/>
    <n v="2"/>
    <n v="2"/>
    <n v="1"/>
    <n v="2"/>
    <n v="3"/>
    <s v="A"/>
    <n v="0.18155374626274262"/>
    <n v="6.6364559999999999"/>
    <n v="1.1624133333333333"/>
    <n v="2.6813760000000002"/>
    <n v="2.6813760000000002"/>
    <n v="0"/>
    <n v="0"/>
    <n v="0.32"/>
    <n v="0.04"/>
    <n v="0.08"/>
    <n v="0.32"/>
    <n v="0.05"/>
    <n v="0.02"/>
    <n v="0.04"/>
    <n v="0.25"/>
    <n v="0.15000000000000002"/>
    <n v="0.15000000000000002"/>
    <n v="0"/>
    <n v="0"/>
    <n v="0"/>
    <n v="0"/>
    <n v="0.03"/>
    <n v="0"/>
    <n v="0"/>
    <n v="0"/>
    <n v="0"/>
    <n v="1.45"/>
    <s v="2. Normal"/>
    <s v="LBZ"/>
    <x v="1"/>
    <s v="A"/>
    <n v="4022064"/>
    <n v="0"/>
  </r>
  <r>
    <n v="84066888"/>
    <s v="JIMENEZ GASTELBONDO ENDIS  ENRIQUE"/>
    <s v="1. SI"/>
    <s v="4. &gt;$1-$2 MM"/>
    <m/>
    <x v="475"/>
    <n v="1984389"/>
    <n v="1984389"/>
    <n v="3728000"/>
    <n v="177766"/>
    <n v="0"/>
    <n v="0"/>
    <n v="1743620"/>
    <n v="1000000"/>
    <n v="240501.00608653837"/>
    <n v="7424000"/>
    <n v="0"/>
    <n v="13433"/>
    <s v="9- Otras garantías (no admisible)"/>
    <s v="LBZ"/>
    <x v="0"/>
    <n v="4"/>
    <n v="0"/>
    <n v="0"/>
    <n v="4.5753424657534243"/>
    <n v="47.704109589041096"/>
    <n v="1"/>
    <n v="3"/>
    <n v="2"/>
    <n v="2"/>
    <n v="2"/>
    <s v="A"/>
    <n v="0.27884467072435892"/>
    <n v="7.4346726666666667"/>
    <n v="1.1624133333333333"/>
    <n v="1.322926"/>
    <n v="1.322926"/>
    <n v="0"/>
    <n v="0"/>
    <n v="0.32"/>
    <n v="0.03"/>
    <n v="0.08"/>
    <n v="0.32"/>
    <n v="0.04"/>
    <n v="0.01"/>
    <n v="0.02"/>
    <n v="0.25"/>
    <n v="0.2"/>
    <n v="0.2"/>
    <n v="0"/>
    <n v="0"/>
    <n v="0"/>
    <n v="0"/>
    <n v="0.03"/>
    <n v="0.05"/>
    <n v="0"/>
    <n v="0"/>
    <n v="0"/>
    <n v="1.55"/>
    <s v="2. Normal"/>
    <s v="LBZ"/>
    <x v="1"/>
    <s v="A"/>
    <n v="1984389"/>
    <n v="0"/>
  </r>
  <r>
    <n v="42064686"/>
    <s v="RAMIREZ MONTES JOHANNA ANDREA"/>
    <s v="1. SI"/>
    <s v="5. &gt;$2-$5 MM"/>
    <n v="864140"/>
    <x v="598"/>
    <n v="4173386"/>
    <n v="1108908"/>
    <n v="5050000"/>
    <n v="396133"/>
    <n v="0"/>
    <n v="3064478"/>
    <n v="875941"/>
    <n v="1000000"/>
    <n v="997696.84267267992"/>
    <n v="43696000"/>
    <n v="0"/>
    <n v="63401"/>
    <s v="6- pignoración"/>
    <s v="LBZ"/>
    <x v="0"/>
    <n v="4"/>
    <n v="0"/>
    <n v="0"/>
    <n v="2.8410958904109589"/>
    <n v="36.0027397260274"/>
    <n v="2"/>
    <n v="0"/>
    <n v="1"/>
    <n v="2"/>
    <n v="1"/>
    <s v="A"/>
    <n v="0.92921989511512004"/>
    <n v="32.496884666666666"/>
    <n v="1.1600539999999999"/>
    <n v="2.7822573333333334"/>
    <n v="0.73927200000000004"/>
    <n v="0"/>
    <n v="0.4"/>
    <n v="0.32"/>
    <n v="0.05"/>
    <n v="0.4"/>
    <n v="0.32"/>
    <n v="0.05"/>
    <n v="0.03"/>
    <n v="0.03"/>
    <n v="0.15000000000000002"/>
    <n v="0.15000000000000002"/>
    <n v="0.25"/>
    <n v="0"/>
    <n v="0"/>
    <n v="0"/>
    <n v="0"/>
    <n v="0.04"/>
    <n v="0"/>
    <n v="0"/>
    <n v="0"/>
    <n v="0"/>
    <n v="2.19"/>
    <s v="3. Medio"/>
    <s v="LBZ"/>
    <x v="1"/>
    <s v="A"/>
    <n v="1108908"/>
    <n v="0"/>
  </r>
  <r>
    <n v="2044022082"/>
    <s v="VILLALOBOS HERNANDEZ MAURICIO JOSE"/>
    <s v="1. SI"/>
    <s v="4. &gt;$1-$2 MM"/>
    <m/>
    <x v="599"/>
    <n v="1191623"/>
    <n v="1191623"/>
    <n v="2913000"/>
    <n v="142439"/>
    <n v="0"/>
    <n v="0"/>
    <n v="1721620"/>
    <n v="1000000"/>
    <n v="9209.2013415493348"/>
    <n v="414000"/>
    <n v="0"/>
    <n v="13052"/>
    <s v="9- Otras garantías (no admisible)"/>
    <s v="LBZ"/>
    <x v="0"/>
    <n v="4"/>
    <n v="0"/>
    <n v="0"/>
    <n v="4.904109589041096"/>
    <n v="33.473972602739728"/>
    <n v="1"/>
    <n v="2"/>
    <n v="1"/>
    <n v="2"/>
    <n v="3"/>
    <s v="A"/>
    <n v="0.10109880089436622"/>
    <n v="2.218162"/>
    <n v="1.1477466666666667"/>
    <n v="0.79441533333333336"/>
    <n v="0.79441533333333336"/>
    <n v="0"/>
    <n v="0"/>
    <n v="0.32"/>
    <n v="0.04"/>
    <n v="0"/>
    <n v="0.32"/>
    <n v="0.05"/>
    <n v="0.02"/>
    <n v="0.04"/>
    <n v="0.25"/>
    <n v="0.25"/>
    <n v="0.25"/>
    <n v="0"/>
    <n v="0"/>
    <n v="0"/>
    <n v="0"/>
    <n v="0.03"/>
    <n v="0.05"/>
    <n v="0"/>
    <n v="0"/>
    <n v="0"/>
    <n v="1.62"/>
    <s v="2. Normal"/>
    <s v="LBZ"/>
    <x v="1"/>
    <s v="A"/>
    <n v="1191623"/>
    <n v="0"/>
  </r>
  <r>
    <n v="2088006648"/>
    <s v="GUERRERO  LIBARDO ANDRES"/>
    <s v="3. Sin Externa"/>
    <s v="5. &gt;$2-$5 MM"/>
    <n v="746742"/>
    <x v="600"/>
    <n v="3996880"/>
    <n v="196880"/>
    <e v="#N/A"/>
    <n v="271670"/>
    <n v="0"/>
    <n v="3800000"/>
    <n v="968948"/>
    <n v="1000000"/>
    <n v="0"/>
    <n v="0"/>
    <n v="0"/>
    <n v="76130"/>
    <s v="6- pignoración"/>
    <s v="LBZ"/>
    <x v="0"/>
    <n v="4"/>
    <n v="0"/>
    <n v="0"/>
    <n v="3.3095890410958906"/>
    <n v="33.326027397260276"/>
    <n v="1"/>
    <n v="0"/>
    <n v="1"/>
    <n v="2"/>
    <n v="2"/>
    <s v="SIN"/>
    <n v="0.18111333333333332"/>
    <n v="3.3105519999999999"/>
    <n v="1.1437933333333334"/>
    <n v="2.6645866666666667"/>
    <n v="0.13125333333333333"/>
    <n v="0"/>
    <n v="0"/>
    <n v="0.32"/>
    <n v="0.05"/>
    <n v="0"/>
    <n v="0.32"/>
    <n v="0.05"/>
    <n v="0.01"/>
    <n v="0.04"/>
    <n v="0.15000000000000002"/>
    <n v="0.15000000000000002"/>
    <n v="0.25"/>
    <n v="0"/>
    <n v="0"/>
    <n v="0"/>
    <n v="0"/>
    <n v="0.04"/>
    <n v="0.05"/>
    <n v="0"/>
    <n v="0.30000000000000004"/>
    <n v="0"/>
    <n v="1.7300000000000002"/>
    <s v="2. Normal"/>
    <s v="LBZ"/>
    <x v="1"/>
    <s v="SIN"/>
    <n v="196880"/>
    <n v="0"/>
  </r>
  <r>
    <n v="2002420004"/>
    <s v="SILGADO SALCEDO ANAURIS"/>
    <s v="1. SI"/>
    <s v="5. &gt;$2-$5 MM"/>
    <n v="764202"/>
    <x v="601"/>
    <n v="3852724"/>
    <n v="2652724"/>
    <n v="4790000"/>
    <n v="166760"/>
    <n v="0"/>
    <n v="1200000"/>
    <n v="937390"/>
    <n v="1000000"/>
    <n v="37271.209967908238"/>
    <n v="950000"/>
    <n v="0"/>
    <n v="13001"/>
    <s v="6- pignoración"/>
    <s v="LBZ"/>
    <x v="0"/>
    <n v="4"/>
    <n v="0"/>
    <n v="0"/>
    <n v="3.010958904109589"/>
    <n v="32.334246575342469"/>
    <n v="2"/>
    <n v="2"/>
    <n v="2"/>
    <n v="2"/>
    <n v="3"/>
    <s v="A"/>
    <n v="0.13602080664527216"/>
    <n v="3.8267426666666666"/>
    <n v="1.1343946666666667"/>
    <n v="2.5684826666666667"/>
    <n v="1.7684826666666666"/>
    <n v="0"/>
    <n v="0"/>
    <n v="0.32"/>
    <n v="0.04"/>
    <n v="0"/>
    <n v="0.32"/>
    <n v="0.04"/>
    <n v="0.02"/>
    <n v="0.04"/>
    <n v="0.15000000000000002"/>
    <n v="0.15000000000000002"/>
    <n v="0.2"/>
    <n v="0"/>
    <n v="0"/>
    <n v="0"/>
    <n v="0"/>
    <n v="0.04"/>
    <n v="0"/>
    <n v="0"/>
    <n v="0"/>
    <n v="0"/>
    <n v="1.32"/>
    <s v="2. Normal"/>
    <s v="LBZ"/>
    <x v="1"/>
    <s v="A"/>
    <n v="2652724"/>
    <n v="0"/>
  </r>
  <r>
    <n v="8864600"/>
    <s v="VASQUEZ CABEZA BENJAMIN ENRIQUE"/>
    <s v="1. SI"/>
    <s v="5. &gt;$2-$5 MM"/>
    <m/>
    <x v="602"/>
    <n v="3041676"/>
    <n v="1099093"/>
    <n v="6440000"/>
    <n v="187936"/>
    <n v="0"/>
    <n v="1942583"/>
    <n v="3398429"/>
    <n v="2000000"/>
    <n v="4626.8451184595688"/>
    <n v="208000"/>
    <n v="0"/>
    <n v="13001"/>
    <s v="6- pignoración"/>
    <s v="LBZ"/>
    <x v="0"/>
    <n v="4"/>
    <n v="0"/>
    <n v="0"/>
    <n v="2.4904109589041097"/>
    <n v="42.857534246575341"/>
    <n v="1"/>
    <n v="2"/>
    <n v="2"/>
    <n v="3"/>
    <n v="3"/>
    <s v="A"/>
    <n v="6.4187615039486529E-2"/>
    <n v="2.2160350000000002"/>
    <n v="1.1328096666666667"/>
    <n v="1.013892"/>
    <n v="0.36636433333333335"/>
    <n v="0"/>
    <n v="0"/>
    <n v="0.32"/>
    <n v="0.04"/>
    <n v="0"/>
    <n v="0.32"/>
    <n v="0.04"/>
    <n v="0.02"/>
    <n v="0.03"/>
    <n v="0.15000000000000002"/>
    <n v="0.2"/>
    <n v="0.25"/>
    <n v="0"/>
    <n v="0"/>
    <n v="0"/>
    <n v="0"/>
    <n v="0.04"/>
    <n v="0.05"/>
    <n v="0"/>
    <n v="0"/>
    <n v="0"/>
    <n v="1.4600000000000002"/>
    <s v="2. Normal"/>
    <s v="LBZ"/>
    <x v="1"/>
    <s v="A"/>
    <n v="1099093"/>
    <n v="0"/>
  </r>
  <r>
    <n v="2006040488"/>
    <s v="DIAZ CANDELARIO BRAYAN ANDRES"/>
    <s v="1. SI"/>
    <s v="4. &gt;$1-$2 MM"/>
    <m/>
    <x v="541"/>
    <n v="1908282"/>
    <n v="1908282"/>
    <n v="3602000"/>
    <n v="177766"/>
    <n v="0"/>
    <n v="0"/>
    <n v="1694153"/>
    <n v="1000000"/>
    <n v="32588.115858381101"/>
    <n v="1465000"/>
    <n v="0"/>
    <n v="68001"/>
    <s v="9- Otras garantías (no admisible)"/>
    <s v="LBZ"/>
    <x v="0"/>
    <n v="4"/>
    <n v="0"/>
    <n v="0"/>
    <n v="5.484931506849315"/>
    <n v="26.534246575342465"/>
    <n v="1"/>
    <n v="2"/>
    <n v="1"/>
    <n v="2"/>
    <n v="3"/>
    <s v="A"/>
    <n v="0.14023607723892073"/>
    <n v="3.3782899999999998"/>
    <n v="1.1294353333333333"/>
    <n v="1.2721880000000001"/>
    <n v="1.2721880000000001"/>
    <n v="0"/>
    <n v="0"/>
    <n v="0.32"/>
    <n v="0.04"/>
    <n v="0"/>
    <n v="0.32"/>
    <n v="0.05"/>
    <n v="0.02"/>
    <n v="0.04"/>
    <n v="0.25"/>
    <n v="0.2"/>
    <n v="0.2"/>
    <n v="0"/>
    <n v="0"/>
    <n v="0"/>
    <n v="0"/>
    <n v="0.03"/>
    <n v="0.05"/>
    <n v="0"/>
    <n v="0"/>
    <n v="0"/>
    <n v="1.52"/>
    <s v="2. Normal"/>
    <s v="LBZ"/>
    <x v="1"/>
    <s v="A"/>
    <n v="1908282"/>
    <n v="0"/>
  </r>
  <r>
    <n v="2224624600"/>
    <s v="YATACUE SECUE JUAN DAVID"/>
    <s v="1. SI"/>
    <s v="5. &gt;$2-$5 MM"/>
    <n v="361442"/>
    <x v="603"/>
    <n v="3987778"/>
    <n v="0"/>
    <n v="5314000"/>
    <n v="193919"/>
    <n v="0"/>
    <n v="4377924"/>
    <n v="1325991"/>
    <n v="1000000"/>
    <n v="13770.73126182715"/>
    <n v="351000"/>
    <n v="0"/>
    <n v="76130"/>
    <s v="6- pignoración"/>
    <s v="LBZ"/>
    <x v="0"/>
    <n v="4"/>
    <n v="0"/>
    <n v="0"/>
    <n v="4.5013698630136982"/>
    <n v="30.216438356164385"/>
    <n v="1"/>
    <n v="0"/>
    <n v="1"/>
    <n v="2"/>
    <n v="3"/>
    <s v="A"/>
    <n v="0.13845982084121811"/>
    <n v="3.7765126666666666"/>
    <n v="1.1249553333333333"/>
    <n v="2.6585186666666667"/>
    <n v="0"/>
    <n v="0"/>
    <n v="0"/>
    <n v="0.32"/>
    <n v="0.05"/>
    <n v="0"/>
    <n v="0.32"/>
    <n v="0.05"/>
    <n v="0.02"/>
    <n v="0.04"/>
    <n v="0.15000000000000002"/>
    <n v="0.15000000000000002"/>
    <n v="0.25"/>
    <n v="0"/>
    <n v="0"/>
    <n v="0"/>
    <n v="0"/>
    <n v="0.03"/>
    <n v="0.05"/>
    <n v="0"/>
    <n v="0"/>
    <n v="0"/>
    <n v="1.4300000000000002"/>
    <s v="2. Normal"/>
    <s v="LBZ"/>
    <x v="1"/>
    <s v="A"/>
    <n v="0"/>
    <n v="0"/>
  </r>
  <r>
    <n v="2044028660"/>
    <s v="SIMANCAS CASTRO ADIN NAZARETH"/>
    <s v="1. SI"/>
    <s v="5. &gt;$2-$5 MM"/>
    <m/>
    <x v="519"/>
    <n v="2408303"/>
    <n v="0"/>
    <n v="4094000"/>
    <n v="177766"/>
    <n v="0"/>
    <n v="3453050"/>
    <n v="1686120"/>
    <n v="1000000"/>
    <n v="139161.26471674547"/>
    <n v="6256000"/>
    <n v="0"/>
    <n v="13052"/>
    <s v="6- pignoración"/>
    <s v="LBZ"/>
    <x v="0"/>
    <n v="4"/>
    <n v="0"/>
    <n v="0"/>
    <n v="3.3671232876712329"/>
    <n v="32.824657534246576"/>
    <n v="1"/>
    <n v="2"/>
    <n v="1"/>
    <n v="2"/>
    <n v="3"/>
    <s v="A"/>
    <n v="0.21128484314449697"/>
    <n v="6.9002819999999998"/>
    <n v="1.12408"/>
    <n v="1.6055353333333333"/>
    <n v="0"/>
    <n v="0"/>
    <n v="0"/>
    <n v="0.32"/>
    <n v="0.04"/>
    <n v="0.08"/>
    <n v="0.32"/>
    <n v="0.05"/>
    <n v="0.02"/>
    <n v="0.04"/>
    <n v="0.15000000000000002"/>
    <n v="0.2"/>
    <n v="0.25"/>
    <n v="0"/>
    <n v="0"/>
    <n v="0"/>
    <n v="0"/>
    <n v="0.04"/>
    <n v="0.05"/>
    <n v="0"/>
    <n v="0"/>
    <n v="0"/>
    <n v="1.56"/>
    <s v="2. Normal"/>
    <s v="LBZ"/>
    <x v="1"/>
    <s v="A"/>
    <n v="0"/>
    <n v="0"/>
  </r>
  <r>
    <n v="44680420"/>
    <s v="ARBOLEDA ALVAREZ DIANA MARCELA"/>
    <s v="1. SI"/>
    <s v="4. &gt;$1-$2 MM"/>
    <m/>
    <x v="604"/>
    <n v="1327760"/>
    <n v="0"/>
    <n v="3011000"/>
    <n v="159990"/>
    <n v="0"/>
    <n v="3289674"/>
    <n v="1683620"/>
    <n v="1000000"/>
    <n v="202352.12507717905"/>
    <n v="6229000"/>
    <n v="0"/>
    <n v="5001"/>
    <s v="6- pignoración"/>
    <s v="LBZ"/>
    <x v="0"/>
    <n v="4"/>
    <n v="0"/>
    <n v="0"/>
    <n v="4.4082191780821915"/>
    <n v="49.917808219178085"/>
    <n v="2"/>
    <n v="3"/>
    <n v="2"/>
    <n v="2"/>
    <n v="1"/>
    <s v="A"/>
    <n v="0.24156141671811937"/>
    <n v="6.1602533333333334"/>
    <n v="1.1224133333333333"/>
    <n v="0.88517333333333337"/>
    <n v="0"/>
    <n v="0"/>
    <n v="0"/>
    <n v="0.32"/>
    <n v="0.03"/>
    <n v="0.08"/>
    <n v="0.32"/>
    <n v="0.04"/>
    <n v="0.03"/>
    <n v="0.02"/>
    <n v="0.15000000000000002"/>
    <n v="0.25"/>
    <n v="0.25"/>
    <n v="0"/>
    <n v="0"/>
    <n v="0"/>
    <n v="0"/>
    <n v="0.03"/>
    <n v="0"/>
    <n v="0"/>
    <n v="0"/>
    <n v="0"/>
    <n v="1.5200000000000002"/>
    <s v="2. Normal"/>
    <s v="LBZ"/>
    <x v="1"/>
    <s v="A"/>
    <n v="0"/>
    <n v="0"/>
  </r>
  <r>
    <n v="66028668"/>
    <s v="LEGUIZAMO  SONNIA MIRELSY"/>
    <s v="3. Sin Externa"/>
    <s v="5. &gt;$2-$5 MM"/>
    <n v="522696"/>
    <x v="605"/>
    <n v="2534573"/>
    <n v="234573"/>
    <e v="#N/A"/>
    <n v="188996"/>
    <n v="0"/>
    <n v="2300000"/>
    <n v="1160051"/>
    <n v="1000000"/>
    <n v="0"/>
    <n v="0"/>
    <n v="0"/>
    <n v="76001"/>
    <s v="6- pignoración"/>
    <s v="LBZ"/>
    <x v="0"/>
    <n v="4"/>
    <n v="0"/>
    <n v="0"/>
    <n v="3.8054794520547945"/>
    <n v="48.076712328767123"/>
    <n v="2"/>
    <n v="2"/>
    <n v="2"/>
    <n v="2"/>
    <n v="3"/>
    <s v="SIN"/>
    <n v="0.12599733333333332"/>
    <n v="2.4630826666666668"/>
    <n v="1.1218313333333334"/>
    <n v="1.6897153333333332"/>
    <n v="0.15638199999999999"/>
    <n v="0"/>
    <n v="0"/>
    <n v="0.32"/>
    <n v="0.04"/>
    <n v="0"/>
    <n v="0.32"/>
    <n v="0.04"/>
    <n v="0.02"/>
    <n v="0.02"/>
    <n v="0.15000000000000002"/>
    <n v="0.2"/>
    <n v="0.25"/>
    <n v="0"/>
    <n v="0"/>
    <n v="0"/>
    <n v="0"/>
    <n v="0.04"/>
    <n v="0"/>
    <n v="0"/>
    <n v="0.30000000000000004"/>
    <n v="0"/>
    <n v="1.7000000000000002"/>
    <s v="2. Normal"/>
    <s v="LBZ"/>
    <x v="1"/>
    <s v="SIN"/>
    <n v="234573"/>
    <n v="0"/>
  </r>
  <r>
    <n v="66884628"/>
    <s v="RENGIFO DIAZ PAULA ANDREA"/>
    <s v="1. SI"/>
    <s v="5. &gt;$2-$5 MM"/>
    <n v="1099266"/>
    <x v="606"/>
    <n v="4419512"/>
    <n v="4419512"/>
    <n v="4996000"/>
    <n v="158134"/>
    <n v="0"/>
    <n v="0"/>
    <n v="576323"/>
    <n v="1000000"/>
    <n v="214289.84088917353"/>
    <n v="5462000"/>
    <n v="0"/>
    <n v="76130"/>
    <s v="9- Otras garantías (no admisible)"/>
    <s v="LBZ"/>
    <x v="0"/>
    <n v="4"/>
    <n v="0"/>
    <n v="0"/>
    <n v="1.8"/>
    <n v="44.989041095890414"/>
    <n v="2"/>
    <n v="2"/>
    <n v="1"/>
    <n v="2"/>
    <n v="3"/>
    <s v="A"/>
    <n v="0.24828256059278236"/>
    <n v="6.9718900000000001"/>
    <n v="1.1170593333333334"/>
    <n v="2.9463413333333333"/>
    <n v="2.9463413333333333"/>
    <n v="0"/>
    <n v="0"/>
    <n v="0.32"/>
    <n v="0.04"/>
    <n v="0.08"/>
    <n v="0.32"/>
    <n v="0.05"/>
    <n v="0.02"/>
    <n v="0.03"/>
    <n v="0.25"/>
    <n v="0.15000000000000002"/>
    <n v="0.15000000000000002"/>
    <n v="0"/>
    <n v="0"/>
    <n v="0"/>
    <n v="0"/>
    <n v="0.05"/>
    <n v="0"/>
    <n v="0"/>
    <n v="0"/>
    <n v="0"/>
    <n v="1.4600000000000002"/>
    <s v="2. Normal"/>
    <s v="LBZ"/>
    <x v="1"/>
    <s v="A"/>
    <n v="4419512"/>
    <n v="0"/>
  </r>
  <r>
    <n v="48200606"/>
    <s v="PEÑA CAICEDO NATALI"/>
    <s v="3. Sin Externa"/>
    <s v="5. &gt;$2-$5 MM"/>
    <n v="1000767"/>
    <x v="607"/>
    <n v="2204263"/>
    <n v="2204263"/>
    <e v="#N/A"/>
    <n v="106660"/>
    <n v="0"/>
    <n v="0"/>
    <n v="665512"/>
    <n v="1000000"/>
    <n v="0"/>
    <n v="0"/>
    <n v="0"/>
    <n v="73001"/>
    <s v="9- Otras garantías (no admisible)"/>
    <s v="LBZ"/>
    <x v="0"/>
    <n v="4"/>
    <n v="0"/>
    <n v="0"/>
    <n v="2.1013698630136988"/>
    <n v="37.164383561643838"/>
    <n v="2"/>
    <n v="0"/>
    <n v="2"/>
    <n v="2"/>
    <n v="1"/>
    <s v="SIN"/>
    <n v="7.1106666666666665E-2"/>
    <n v="1.9131833333333332"/>
    <n v="1.1108526666666667"/>
    <n v="1.4695086666666666"/>
    <n v="1.4695086666666666"/>
    <n v="0"/>
    <n v="0"/>
    <n v="0.32"/>
    <n v="0.05"/>
    <n v="0"/>
    <n v="0.32"/>
    <n v="0.04"/>
    <n v="0.03"/>
    <n v="0.03"/>
    <n v="0.25"/>
    <n v="0.2"/>
    <n v="0.2"/>
    <n v="0"/>
    <n v="0"/>
    <n v="0"/>
    <n v="0"/>
    <n v="0.04"/>
    <n v="0"/>
    <n v="0"/>
    <n v="0.30000000000000004"/>
    <n v="0"/>
    <n v="1.78"/>
    <s v="2. Normal"/>
    <s v="LBZ"/>
    <x v="1"/>
    <s v="SIN"/>
    <n v="2204263"/>
    <n v="0"/>
  </r>
  <r>
    <n v="2044028440"/>
    <s v="MUÑOZ SOLIPA PEDRO LUIS"/>
    <s v="1. SI"/>
    <s v="4. &gt;$1-$2 MM"/>
    <m/>
    <x v="608"/>
    <n v="1979726"/>
    <n v="1979726"/>
    <n v="3831000"/>
    <n v="303676"/>
    <n v="0"/>
    <n v="0"/>
    <n v="3315440"/>
    <n v="2000000"/>
    <n v="109487.17150508652"/>
    <n v="4922000"/>
    <n v="0"/>
    <n v="13052"/>
    <s v="9- Otras garantías (no admisible)"/>
    <s v="LBZ"/>
    <x v="0"/>
    <n v="4"/>
    <n v="0"/>
    <n v="0"/>
    <n v="2.6109589041095891"/>
    <n v="27.210958904109589"/>
    <n v="1"/>
    <n v="2"/>
    <n v="1"/>
    <n v="3"/>
    <n v="3"/>
    <s v="A"/>
    <n v="0.13772105716836217"/>
    <n v="3.4057219999999999"/>
    <n v="1.1051466666666667"/>
    <n v="0.6599086666666667"/>
    <n v="0.6599086666666667"/>
    <n v="0"/>
    <n v="0"/>
    <n v="0.32"/>
    <n v="0.04"/>
    <n v="0"/>
    <n v="0.32"/>
    <n v="0.05"/>
    <n v="0.02"/>
    <n v="0.04"/>
    <n v="0.25"/>
    <n v="0.25"/>
    <n v="0.25"/>
    <n v="0"/>
    <n v="0"/>
    <n v="0"/>
    <n v="0"/>
    <n v="0.04"/>
    <n v="0.05"/>
    <n v="0"/>
    <n v="0"/>
    <n v="0"/>
    <n v="1.6300000000000001"/>
    <s v="2. Normal"/>
    <s v="LBZ"/>
    <x v="1"/>
    <s v="A"/>
    <n v="1979726"/>
    <n v="0"/>
  </r>
  <r>
    <n v="2006820624"/>
    <s v="SALAZAR MEJIA NINI JULIETH"/>
    <s v="1. SI"/>
    <s v="5. &gt;$2-$5 MM"/>
    <n v="161166"/>
    <x v="609"/>
    <n v="3466723"/>
    <n v="3466723"/>
    <n v="4950000"/>
    <n v="195493"/>
    <n v="0"/>
    <n v="0"/>
    <n v="1483260"/>
    <n v="1000000"/>
    <n v="120879.27434372401"/>
    <n v="4494000"/>
    <n v="0"/>
    <n v="68307"/>
    <s v="9- Otras garantías (no admisible)"/>
    <s v="LBZ"/>
    <x v="0"/>
    <n v="4"/>
    <n v="0"/>
    <n v="0"/>
    <n v="6.2575342465753421"/>
    <n v="27.312328767123287"/>
    <n v="2"/>
    <n v="3"/>
    <n v="2"/>
    <n v="2"/>
    <n v="1"/>
    <s v="A"/>
    <n v="0.21091484956248269"/>
    <n v="6.2959886666666662"/>
    <n v="1.096284"/>
    <n v="2.3111486666666665"/>
    <n v="2.3111486666666665"/>
    <n v="0"/>
    <n v="0"/>
    <n v="0.32"/>
    <n v="0.03"/>
    <n v="0.08"/>
    <n v="0.32"/>
    <n v="0.04"/>
    <n v="0.03"/>
    <n v="0.04"/>
    <n v="0.25"/>
    <n v="0.15000000000000002"/>
    <n v="0.15000000000000002"/>
    <n v="0"/>
    <n v="0"/>
    <n v="0"/>
    <n v="0"/>
    <n v="0.02"/>
    <n v="0"/>
    <n v="0"/>
    <n v="0"/>
    <n v="0"/>
    <n v="1.4300000000000002"/>
    <s v="2. Normal"/>
    <s v="LBZ"/>
    <x v="1"/>
    <s v="A"/>
    <n v="3466723"/>
    <n v="0"/>
  </r>
  <r>
    <n v="4820288"/>
    <s v="FIGUEROA SIMANCAS HAROLD"/>
    <s v="3. Sin Externa"/>
    <s v="5. &gt;$2-$5 MM"/>
    <m/>
    <x v="610"/>
    <n v="3729885"/>
    <n v="3729885"/>
    <e v="#N/A"/>
    <n v="279073"/>
    <n v="0"/>
    <n v="0"/>
    <n v="1626120"/>
    <n v="1000000"/>
    <n v="0"/>
    <n v="0"/>
    <n v="0"/>
    <n v="13052"/>
    <s v="9- Otras garantías (no admisible)"/>
    <s v="LBZ"/>
    <x v="0"/>
    <n v="4"/>
    <n v="0"/>
    <n v="0"/>
    <n v="3.7424657534246575"/>
    <n v="40.545205479452058"/>
    <n v="1"/>
    <n v="2"/>
    <n v="1"/>
    <n v="2"/>
    <n v="3"/>
    <s v="SIN"/>
    <n v="0.18604866666666667"/>
    <n v="3.5706699999999998"/>
    <n v="1.0840799999999999"/>
    <n v="2.4865900000000001"/>
    <n v="2.4865900000000001"/>
    <n v="0"/>
    <n v="0"/>
    <n v="0.32"/>
    <n v="0.04"/>
    <n v="0"/>
    <n v="0.32"/>
    <n v="0.05"/>
    <n v="0.02"/>
    <n v="0.03"/>
    <n v="0.25"/>
    <n v="0.15000000000000002"/>
    <n v="0.15000000000000002"/>
    <n v="0"/>
    <n v="0"/>
    <n v="0"/>
    <n v="0"/>
    <n v="0.04"/>
    <n v="0.05"/>
    <n v="0"/>
    <n v="0.30000000000000004"/>
    <n v="0"/>
    <n v="1.7200000000000002"/>
    <s v="2. Normal"/>
    <s v="LBZ"/>
    <x v="1"/>
    <s v="SIN"/>
    <n v="3729885"/>
    <n v="0"/>
  </r>
  <r>
    <n v="2002806262"/>
    <s v="LARGO ROJAS JHON MAURICIO"/>
    <s v="1. SI"/>
    <s v="5. &gt;$2-$5 MM"/>
    <n v="415280"/>
    <x v="611"/>
    <n v="3159732"/>
    <n v="0"/>
    <n v="4366000"/>
    <n v="208188"/>
    <n v="0"/>
    <n v="3700000"/>
    <n v="1206274"/>
    <n v="1000000"/>
    <n v="51807.919196353665"/>
    <n v="1353000"/>
    <n v="0"/>
    <n v="5001"/>
    <s v="6- pignoración"/>
    <s v="LBZ"/>
    <x v="0"/>
    <n v="4"/>
    <n v="0"/>
    <n v="0"/>
    <n v="3.9643835616438357"/>
    <n v="33.208219178082189"/>
    <n v="1"/>
    <n v="2"/>
    <n v="2"/>
    <n v="2"/>
    <n v="3"/>
    <s v="A"/>
    <n v="0.17333061279756912"/>
    <n v="3.8126706666666665"/>
    <n v="1.0810360000000001"/>
    <n v="2.1064880000000001"/>
    <n v="0"/>
    <n v="0"/>
    <n v="0"/>
    <n v="0.32"/>
    <n v="0.04"/>
    <n v="0"/>
    <n v="0.32"/>
    <n v="0.04"/>
    <n v="0.02"/>
    <n v="0.04"/>
    <n v="0.15000000000000002"/>
    <n v="0.15000000000000002"/>
    <n v="0.25"/>
    <n v="0"/>
    <n v="0"/>
    <n v="0"/>
    <n v="0"/>
    <n v="0.04"/>
    <n v="0.05"/>
    <n v="0"/>
    <n v="0"/>
    <n v="0"/>
    <n v="1.4200000000000002"/>
    <s v="2. Normal"/>
    <s v="LBZ"/>
    <x v="1"/>
    <s v="A"/>
    <n v="0"/>
    <n v="0"/>
  </r>
  <r>
    <n v="46642882"/>
    <s v="MEBARAK NARVAEZ OLGA SOFIA"/>
    <s v="3. Sin Externa"/>
    <s v="4. &gt;$1-$2 MM"/>
    <n v="126182"/>
    <x v="612"/>
    <n v="1139997"/>
    <n v="0"/>
    <e v="#N/A"/>
    <n v="108990"/>
    <n v="0"/>
    <n v="2273382"/>
    <n v="1490545"/>
    <n v="1000000"/>
    <n v="0"/>
    <n v="0"/>
    <n v="0"/>
    <n v="8001"/>
    <s v="6- pignoración"/>
    <s v="LBZ"/>
    <x v="0"/>
    <n v="4"/>
    <n v="0"/>
    <n v="0"/>
    <n v="5.1342465753424653"/>
    <n v="40.761643835616439"/>
    <n v="2"/>
    <n v="0"/>
    <n v="1"/>
    <n v="2"/>
    <n v="1"/>
    <s v="SIN"/>
    <n v="7.2660000000000002E-2"/>
    <n v="1.7536946666666666"/>
    <n v="1.0778179999999999"/>
    <n v="0.75999799999999995"/>
    <n v="0"/>
    <n v="0"/>
    <n v="0"/>
    <n v="0.32"/>
    <n v="0.05"/>
    <n v="0"/>
    <n v="0.32"/>
    <n v="0.05"/>
    <n v="0.03"/>
    <n v="0.03"/>
    <n v="0.15000000000000002"/>
    <n v="0.25"/>
    <n v="0.25"/>
    <n v="0"/>
    <n v="0"/>
    <n v="0"/>
    <n v="0"/>
    <n v="0.03"/>
    <n v="0"/>
    <n v="0"/>
    <n v="0.30000000000000004"/>
    <n v="0"/>
    <n v="1.7800000000000002"/>
    <s v="2. Normal"/>
    <s v="LBZ"/>
    <x v="1"/>
    <s v="SIN"/>
    <n v="0"/>
    <n v="0"/>
  </r>
  <r>
    <n v="2224624826"/>
    <s v="LONDONO CADENA YESSICA ANDREA"/>
    <s v="3. Sin Externa"/>
    <s v="5. &gt;$2-$5 MM"/>
    <n v="1743"/>
    <x v="613"/>
    <n v="3020636"/>
    <n v="1022764"/>
    <e v="#N/A"/>
    <n v="230032"/>
    <n v="0"/>
    <n v="1997872"/>
    <n v="1612264"/>
    <n v="1000000"/>
    <n v="0"/>
    <n v="0"/>
    <n v="0"/>
    <n v="76001"/>
    <s v="6- pignoración"/>
    <s v="LBZ"/>
    <x v="0"/>
    <n v="4"/>
    <n v="0"/>
    <n v="0"/>
    <n v="5.6383561643835618"/>
    <n v="30.265753424657536"/>
    <n v="2"/>
    <n v="0"/>
    <n v="1"/>
    <n v="2"/>
    <n v="1"/>
    <s v="SIN"/>
    <n v="0.15335466666666667"/>
    <n v="3.0886"/>
    <n v="1.0760046666666667"/>
    <n v="2.0137573333333334"/>
    <n v="0.68184266666666671"/>
    <n v="0"/>
    <n v="0"/>
    <n v="0.32"/>
    <n v="0.05"/>
    <n v="0"/>
    <n v="0.32"/>
    <n v="0.05"/>
    <n v="0.03"/>
    <n v="0.04"/>
    <n v="0.15000000000000002"/>
    <n v="0.15000000000000002"/>
    <n v="0.25"/>
    <n v="0"/>
    <n v="0"/>
    <n v="0"/>
    <n v="0"/>
    <n v="0.03"/>
    <n v="0"/>
    <n v="0"/>
    <n v="0.30000000000000004"/>
    <n v="0"/>
    <n v="1.6900000000000002"/>
    <s v="2. Normal"/>
    <s v="LBZ"/>
    <x v="1"/>
    <s v="SIN"/>
    <n v="1022764"/>
    <n v="0"/>
  </r>
  <r>
    <n v="2066644604"/>
    <s v="OVIEDO POLANCO JORLAN ANTONIO"/>
    <s v="3. Sin Externa"/>
    <s v="4. &gt;$1-$2 MM"/>
    <m/>
    <x v="614"/>
    <n v="1925160"/>
    <n v="903338"/>
    <e v="#N/A"/>
    <n v="149324"/>
    <n v="0"/>
    <n v="1021822"/>
    <n v="1613929"/>
    <n v="1000000"/>
    <n v="0"/>
    <n v="0"/>
    <n v="0"/>
    <n v="68276"/>
    <s v="6- pignoración"/>
    <s v="LBZ"/>
    <x v="0"/>
    <n v="4"/>
    <n v="0"/>
    <n v="0"/>
    <n v="2.9479452054794519"/>
    <n v="29.298630136986301"/>
    <n v="1"/>
    <n v="2"/>
    <n v="1"/>
    <n v="2"/>
    <n v="3"/>
    <s v="SIN"/>
    <n v="9.9549333333333337E-2"/>
    <n v="2.3593926666666665"/>
    <n v="1.0759526666666666"/>
    <n v="1.2834399999999999"/>
    <n v="0.60222533333333328"/>
    <n v="0"/>
    <n v="0"/>
    <n v="0.32"/>
    <n v="0.04"/>
    <n v="0"/>
    <n v="0.32"/>
    <n v="0.05"/>
    <n v="0.02"/>
    <n v="0.04"/>
    <n v="0.15000000000000002"/>
    <n v="0.2"/>
    <n v="0.25"/>
    <n v="0"/>
    <n v="0"/>
    <n v="0"/>
    <n v="0"/>
    <n v="0.04"/>
    <n v="0.05"/>
    <n v="0"/>
    <n v="0.30000000000000004"/>
    <n v="0"/>
    <n v="1.7800000000000002"/>
    <s v="2. Normal"/>
    <s v="LBZ"/>
    <x v="1"/>
    <s v="SIN"/>
    <n v="903338"/>
    <n v="0"/>
  </r>
  <r>
    <n v="2224640864"/>
    <s v="JOAQUI PAREDES CAMILA"/>
    <s v="3. Sin Externa"/>
    <s v="5. &gt;$2-$5 MM"/>
    <n v="624085"/>
    <x v="615"/>
    <n v="2800881"/>
    <n v="1000881"/>
    <e v="#N/A"/>
    <n v="189058"/>
    <n v="0"/>
    <n v="1800000"/>
    <n v="984266"/>
    <n v="1000000"/>
    <n v="0"/>
    <n v="0"/>
    <n v="0"/>
    <n v="76130"/>
    <s v="6- pignoración"/>
    <s v="LBZ"/>
    <x v="0"/>
    <n v="4"/>
    <n v="0"/>
    <n v="0"/>
    <n v="3.1835616438356165"/>
    <n v="23.186301369863013"/>
    <n v="2"/>
    <n v="2"/>
    <n v="1"/>
    <n v="2"/>
    <n v="1"/>
    <s v="SIN"/>
    <n v="0.12603866666666666"/>
    <n v="2.5234313333333334"/>
    <n v="1.0722339999999999"/>
    <n v="1.867254"/>
    <n v="0.66725400000000001"/>
    <n v="0"/>
    <n v="0"/>
    <n v="0.32"/>
    <n v="0.04"/>
    <n v="0"/>
    <n v="0.32"/>
    <n v="0.05"/>
    <n v="0.03"/>
    <n v="0.05"/>
    <n v="0.15000000000000002"/>
    <n v="0.2"/>
    <n v="0.25"/>
    <n v="0"/>
    <n v="0"/>
    <n v="0"/>
    <n v="0"/>
    <n v="0.04"/>
    <n v="0"/>
    <n v="0"/>
    <n v="0.30000000000000004"/>
    <n v="0"/>
    <n v="1.7500000000000002"/>
    <s v="2. Normal"/>
    <s v="LBZ"/>
    <x v="1"/>
    <s v="SIN"/>
    <n v="1000881"/>
    <n v="0"/>
  </r>
  <r>
    <n v="24842288"/>
    <s v="FERNANDEZ ORTIZ LIBARDO"/>
    <s v="1. SI"/>
    <s v="5. &gt;$2-$5 MM"/>
    <n v="284020"/>
    <x v="616"/>
    <n v="3392984"/>
    <n v="1142984"/>
    <n v="4704000"/>
    <n v="213320"/>
    <n v="0"/>
    <n v="2250000"/>
    <n v="1310620"/>
    <n v="1000000"/>
    <n v="240901.27557789668"/>
    <n v="8172000"/>
    <n v="0"/>
    <n v="68547"/>
    <s v="6- pignoración"/>
    <s v="LBZ"/>
    <x v="0"/>
    <n v="4"/>
    <n v="0"/>
    <n v="0"/>
    <n v="2.408219178082192"/>
    <n v="41.739726027397261"/>
    <n v="1"/>
    <n v="2"/>
    <n v="2"/>
    <n v="2"/>
    <n v="2"/>
    <s v="A"/>
    <n v="0.30281418371859781"/>
    <n v="8.583736"/>
    <n v="1.0630933333333332"/>
    <n v="2.2619893333333332"/>
    <n v="0.7619893333333333"/>
    <n v="0"/>
    <n v="0"/>
    <n v="0.32"/>
    <n v="0.04"/>
    <n v="0.08"/>
    <n v="0.32"/>
    <n v="0.04"/>
    <n v="0.01"/>
    <n v="0.03"/>
    <n v="0.15000000000000002"/>
    <n v="0.15000000000000002"/>
    <n v="0.25"/>
    <n v="0"/>
    <n v="0"/>
    <n v="0"/>
    <n v="0"/>
    <n v="0.04"/>
    <n v="0.05"/>
    <n v="0"/>
    <n v="0"/>
    <n v="0"/>
    <n v="1.4800000000000002"/>
    <s v="2. Normal"/>
    <s v="LBZ"/>
    <x v="1"/>
    <s v="A"/>
    <n v="1142984"/>
    <n v="0"/>
  </r>
  <r>
    <n v="2048604286"/>
    <s v="GULLOSO ZABALETA CRISTIAN ABEL"/>
    <s v="1. SI"/>
    <s v="6. &gt;$5-$10 MM"/>
    <n v="509167"/>
    <x v="617"/>
    <n v="5791173"/>
    <n v="4166173"/>
    <n v="8468000"/>
    <n v="300876"/>
    <n v="0"/>
    <n v="1625000"/>
    <n v="2676820"/>
    <n v="2000000"/>
    <n v="205061.99352922692"/>
    <n v="6667000"/>
    <n v="0"/>
    <n v="13052"/>
    <s v="6- pignoración"/>
    <s v="LBZ"/>
    <x v="0"/>
    <n v="4"/>
    <n v="0"/>
    <n v="0"/>
    <n v="5.0630136986301366"/>
    <n v="28.090410958904108"/>
    <n v="1"/>
    <n v="2"/>
    <n v="2"/>
    <n v="3"/>
    <n v="3"/>
    <s v="A"/>
    <n v="0.16864599784307563"/>
    <n v="5.0449976666666663"/>
    <n v="1.0619956666666666"/>
    <n v="1.930391"/>
    <n v="1.3887243333333332"/>
    <n v="0"/>
    <n v="0"/>
    <n v="0.32"/>
    <n v="0.04"/>
    <n v="0.08"/>
    <n v="0.32"/>
    <n v="0.04"/>
    <n v="0.02"/>
    <n v="0.04"/>
    <n v="0.15000000000000002"/>
    <n v="0.2"/>
    <n v="0.2"/>
    <n v="0"/>
    <n v="0"/>
    <n v="0"/>
    <n v="0"/>
    <n v="0.03"/>
    <n v="0.05"/>
    <n v="0"/>
    <n v="0"/>
    <n v="0"/>
    <n v="1.4900000000000002"/>
    <s v="2. Normal"/>
    <s v="LBZ"/>
    <x v="1"/>
    <s v="A"/>
    <n v="4166173"/>
    <n v="0"/>
  </r>
  <r>
    <n v="2042248466"/>
    <s v="GUTIERREZ MARIN PAULA ANDREA"/>
    <s v="1. SI"/>
    <s v="4. &gt;$1-$2 MM"/>
    <n v="691026"/>
    <x v="618"/>
    <n v="1735442"/>
    <n v="0"/>
    <n v="2637000"/>
    <n v="260329"/>
    <n v="0"/>
    <n v="2239045"/>
    <n v="901530"/>
    <n v="1000000"/>
    <n v="16549.869077566917"/>
    <n v="744000"/>
    <n v="0"/>
    <n v="5001"/>
    <s v="6- pignoración"/>
    <s v="LBZ"/>
    <x v="0"/>
    <n v="4"/>
    <n v="0"/>
    <n v="0"/>
    <n v="2.8767123287671232"/>
    <n v="33.813698630136983"/>
    <n v="2"/>
    <n v="0"/>
    <n v="2"/>
    <n v="2"/>
    <n v="2"/>
    <s v="A"/>
    <n v="0.18458591271837793"/>
    <n v="2.2539813333333334"/>
    <n v="1.061704"/>
    <n v="1.1569613333333333"/>
    <n v="0"/>
    <n v="0"/>
    <n v="0"/>
    <n v="0.32"/>
    <n v="0.05"/>
    <n v="0"/>
    <n v="0.32"/>
    <n v="0.04"/>
    <n v="0.01"/>
    <n v="0.04"/>
    <n v="0.15000000000000002"/>
    <n v="0.2"/>
    <n v="0.25"/>
    <n v="0"/>
    <n v="0"/>
    <n v="0"/>
    <n v="0"/>
    <n v="0.04"/>
    <n v="0"/>
    <n v="0"/>
    <n v="0"/>
    <n v="0"/>
    <n v="1.4200000000000002"/>
    <s v="2. Normal"/>
    <s v="LBZ"/>
    <x v="1"/>
    <s v="A"/>
    <n v="0"/>
    <n v="0"/>
  </r>
  <r>
    <n v="2224662028"/>
    <s v="VELASCO PEREZ ALVARO JAVIER"/>
    <s v="3. Sin Externa"/>
    <s v="5. &gt;$2-$5 MM"/>
    <n v="1825437"/>
    <x v="619"/>
    <n v="4323667"/>
    <n v="3575778"/>
    <e v="#N/A"/>
    <n v="419993"/>
    <n v="0"/>
    <n v="747889"/>
    <n v="1355857"/>
    <n v="2000000"/>
    <n v="0"/>
    <n v="0"/>
    <n v="0"/>
    <n v="11001"/>
    <s v="6- pignoración"/>
    <s v="LBZ"/>
    <x v="0"/>
    <n v="4"/>
    <n v="0"/>
    <n v="0"/>
    <n v="2.1506849315068495"/>
    <n v="28.797260273972604"/>
    <n v="1"/>
    <n v="4"/>
    <n v="3"/>
    <n v="3"/>
    <n v="3"/>
    <s v="SIN"/>
    <n v="0.13999766666666666"/>
    <n v="1.8931746666666667"/>
    <n v="1.0604313333333333"/>
    <n v="1.4412223333333334"/>
    <n v="1.191926"/>
    <n v="0"/>
    <n v="0"/>
    <n v="0.32"/>
    <n v="0.02"/>
    <n v="0"/>
    <n v="0.32"/>
    <n v="0.03"/>
    <n v="0.02"/>
    <n v="0.04"/>
    <n v="0.15000000000000002"/>
    <n v="0.2"/>
    <n v="0.2"/>
    <n v="0"/>
    <n v="0"/>
    <n v="0"/>
    <n v="0"/>
    <n v="0.04"/>
    <n v="0.05"/>
    <n v="0"/>
    <n v="0.30000000000000004"/>
    <n v="0"/>
    <n v="1.6900000000000002"/>
    <s v="2. Normal"/>
    <s v="LBZ"/>
    <x v="1"/>
    <s v="SIN"/>
    <n v="3575778"/>
    <n v="0"/>
  </r>
  <r>
    <n v="2066626242"/>
    <s v="MAESTRE CARDENAS ANGEL DE JESUS"/>
    <s v="3. Sin Externa"/>
    <s v="5. &gt;$2-$5 MM"/>
    <m/>
    <x v="620"/>
    <n v="2777858"/>
    <n v="2777858"/>
    <e v="#N/A"/>
    <n v="199022"/>
    <n v="0"/>
    <n v="0"/>
    <n v="1586120"/>
    <n v="1000000"/>
    <n v="0"/>
    <n v="0"/>
    <n v="0"/>
    <n v="20001"/>
    <s v="9- Otras garantías (no admisible)"/>
    <s v="LBZ"/>
    <x v="0"/>
    <n v="4"/>
    <n v="0"/>
    <n v="0"/>
    <n v="3.1972602739726028"/>
    <n v="31.767123287671232"/>
    <n v="1"/>
    <n v="2"/>
    <n v="2"/>
    <n v="2"/>
    <n v="4"/>
    <s v="SIN"/>
    <n v="0.13268133333333335"/>
    <n v="2.9093186666666666"/>
    <n v="1.0574133333333333"/>
    <n v="1.8519053333333333"/>
    <n v="1.8519053333333333"/>
    <n v="0"/>
    <n v="0"/>
    <n v="0.32"/>
    <n v="0.04"/>
    <n v="0"/>
    <n v="0.32"/>
    <n v="0.04"/>
    <n v="0.05"/>
    <n v="0.04"/>
    <n v="0.25"/>
    <n v="0.2"/>
    <n v="0.2"/>
    <n v="0"/>
    <n v="0"/>
    <n v="0"/>
    <n v="0"/>
    <n v="0.04"/>
    <n v="0.05"/>
    <n v="0"/>
    <n v="0.30000000000000004"/>
    <n v="0"/>
    <n v="1.85"/>
    <s v="2. Normal"/>
    <s v="LBZ"/>
    <x v="1"/>
    <s v="SIN"/>
    <n v="2777858"/>
    <n v="0"/>
  </r>
  <r>
    <n v="2004246284"/>
    <s v="AMADOR HENRIQUEZ LUIS ALBERTO"/>
    <s v="3. Sin Externa"/>
    <s v="5. &gt;$2-$5 MM"/>
    <m/>
    <x v="66"/>
    <n v="2061718"/>
    <n v="2061718"/>
    <e v="#N/A"/>
    <n v="142213"/>
    <n v="0"/>
    <n v="0"/>
    <n v="1586120"/>
    <n v="1000000"/>
    <n v="0"/>
    <n v="0"/>
    <n v="0"/>
    <n v="20001"/>
    <s v="9- Otras garantías (no admisible)"/>
    <s v="LBZ"/>
    <x v="0"/>
    <n v="4"/>
    <n v="0"/>
    <n v="0"/>
    <n v="3.1972602739726028"/>
    <n v="23.542465753424658"/>
    <n v="1"/>
    <n v="2"/>
    <n v="1"/>
    <n v="2"/>
    <n v="1"/>
    <s v="SIN"/>
    <n v="9.4808666666666666E-2"/>
    <n v="2.4318919999999999"/>
    <n v="1.0574133333333333"/>
    <n v="1.3744786666666666"/>
    <n v="1.3744786666666666"/>
    <n v="0"/>
    <n v="0"/>
    <n v="0.32"/>
    <n v="0.04"/>
    <n v="0"/>
    <n v="0.32"/>
    <n v="0.05"/>
    <n v="0.03"/>
    <n v="0.05"/>
    <n v="0.25"/>
    <n v="0.2"/>
    <n v="0.2"/>
    <n v="0"/>
    <n v="0"/>
    <n v="0"/>
    <n v="0"/>
    <n v="0.04"/>
    <n v="0.05"/>
    <n v="0"/>
    <n v="0.30000000000000004"/>
    <n v="0"/>
    <n v="1.85"/>
    <s v="2. Normal"/>
    <s v="LBZ"/>
    <x v="1"/>
    <s v="SIN"/>
    <n v="2061718"/>
    <n v="0"/>
  </r>
  <r>
    <n v="2066286604"/>
    <s v="SANCHEZ GOZALEZ NILO MANUEL"/>
    <s v="1. SI"/>
    <s v="4. &gt;$1-$2 MM"/>
    <m/>
    <x v="29"/>
    <n v="1878156"/>
    <n v="0"/>
    <n v="3464000"/>
    <n v="142213"/>
    <n v="0"/>
    <n v="2700000"/>
    <n v="1586120"/>
    <n v="1000000"/>
    <n v="202468.96282797592"/>
    <n v="9102000"/>
    <n v="0"/>
    <n v="68276"/>
    <s v="6- pignoración"/>
    <s v="LBZ"/>
    <x v="0"/>
    <n v="4"/>
    <n v="0"/>
    <n v="0"/>
    <n v="3.1972602739726028"/>
    <n v="34.88219178082192"/>
    <n v="1"/>
    <n v="1"/>
    <n v="1"/>
    <n v="2"/>
    <n v="3"/>
    <s v="A"/>
    <n v="0.2297879752186506"/>
    <n v="8.3775173333333335"/>
    <n v="1.0574133333333333"/>
    <n v="1.2521040000000001"/>
    <n v="0"/>
    <n v="0"/>
    <n v="0"/>
    <n v="0.32"/>
    <n v="0.05"/>
    <n v="0.08"/>
    <n v="0.32"/>
    <n v="0.05"/>
    <n v="0.02"/>
    <n v="0.04"/>
    <n v="0.15000000000000002"/>
    <n v="0.2"/>
    <n v="0.25"/>
    <n v="0"/>
    <n v="0"/>
    <n v="0"/>
    <n v="0"/>
    <n v="0.04"/>
    <n v="0.05"/>
    <n v="0"/>
    <n v="0"/>
    <n v="0"/>
    <n v="1.5700000000000003"/>
    <s v="2. Normal"/>
    <s v="LBZ"/>
    <x v="1"/>
    <s v="A"/>
    <n v="0"/>
    <n v="0"/>
  </r>
  <r>
    <n v="2228402040"/>
    <s v="PULGARIN RESTREPO STEFANIA"/>
    <s v="3. Sin Externa"/>
    <s v="5. &gt;$2-$5 MM"/>
    <n v="586383"/>
    <x v="621"/>
    <n v="2832533"/>
    <n v="0"/>
    <e v="#N/A"/>
    <n v="142213"/>
    <n v="0"/>
    <n v="3100000"/>
    <n v="993834"/>
    <n v="1000000"/>
    <n v="0"/>
    <n v="0"/>
    <n v="0"/>
    <n v="5001"/>
    <s v="6- pignoración"/>
    <s v="LBZ"/>
    <x v="0"/>
    <n v="4"/>
    <n v="0"/>
    <n v="0"/>
    <n v="3.3013698630136985"/>
    <n v="31.06027397260274"/>
    <n v="2"/>
    <n v="0"/>
    <n v="2"/>
    <n v="2"/>
    <n v="1"/>
    <s v="SIN"/>
    <n v="9.4808666666666666E-2"/>
    <n v="2.5509113333333335"/>
    <n v="1.0534779999999999"/>
    <n v="1.8883553333333334"/>
    <n v="0"/>
    <n v="0"/>
    <n v="0"/>
    <n v="0.32"/>
    <n v="0.05"/>
    <n v="0"/>
    <n v="0.32"/>
    <n v="0.04"/>
    <n v="0.03"/>
    <n v="0.04"/>
    <n v="0.15000000000000002"/>
    <n v="0.2"/>
    <n v="0.25"/>
    <n v="0"/>
    <n v="0"/>
    <n v="0"/>
    <n v="0"/>
    <n v="0.04"/>
    <n v="0"/>
    <n v="0"/>
    <n v="0.30000000000000004"/>
    <n v="0"/>
    <n v="1.7400000000000002"/>
    <s v="2. Normal"/>
    <s v="LBZ"/>
    <x v="1"/>
    <s v="SIN"/>
    <n v="0"/>
    <n v="0"/>
  </r>
  <r>
    <n v="2224626022"/>
    <s v="MONTENEGRO VITERI FELIX ANDRES"/>
    <s v="3. Sin Externa"/>
    <s v="5. &gt;$2-$5 MM"/>
    <n v="226333"/>
    <x v="622"/>
    <n v="2929693"/>
    <n v="829693"/>
    <e v="#N/A"/>
    <n v="116302"/>
    <n v="0"/>
    <n v="2100000"/>
    <n v="1345930"/>
    <n v="1000000"/>
    <n v="0"/>
    <n v="0"/>
    <n v="0"/>
    <n v="76306"/>
    <s v="6- pignoración"/>
    <s v="LBZ"/>
    <x v="0"/>
    <n v="4"/>
    <n v="0"/>
    <n v="0"/>
    <n v="2.526027397260274"/>
    <n v="35.284931506849318"/>
    <n v="1"/>
    <n v="2"/>
    <n v="2"/>
    <n v="2"/>
    <n v="1"/>
    <s v="SIN"/>
    <n v="7.7534666666666668E-2"/>
    <n v="2.8504153333333333"/>
    <n v="1.0481753333333332"/>
    <n v="1.9531286666666667"/>
    <n v="0.55312866666666671"/>
    <n v="0"/>
    <n v="0"/>
    <n v="0.32"/>
    <n v="0.04"/>
    <n v="0"/>
    <n v="0.32"/>
    <n v="0.04"/>
    <n v="0.03"/>
    <n v="0.03"/>
    <n v="0.15000000000000002"/>
    <n v="0.2"/>
    <n v="0.25"/>
    <n v="0"/>
    <n v="0"/>
    <n v="0"/>
    <n v="0"/>
    <n v="0.04"/>
    <n v="0.05"/>
    <n v="0"/>
    <n v="0.30000000000000004"/>
    <n v="0"/>
    <n v="1.7700000000000002"/>
    <s v="2. Normal"/>
    <s v="LBZ"/>
    <x v="1"/>
    <s v="SIN"/>
    <n v="829693"/>
    <n v="0"/>
  </r>
  <r>
    <n v="4822864"/>
    <s v="DELGADO  RODRIGO"/>
    <s v="3. Sin Externa"/>
    <s v="5. &gt;$2-$5 MM"/>
    <n v="622464"/>
    <x v="623"/>
    <n v="3086226"/>
    <n v="1236226"/>
    <e v="#N/A"/>
    <n v="188392"/>
    <n v="0"/>
    <n v="1850000"/>
    <n v="945510"/>
    <n v="1000000"/>
    <n v="0"/>
    <n v="0"/>
    <n v="0"/>
    <n v="76130"/>
    <s v="6- pignoración"/>
    <s v="LBZ"/>
    <x v="0"/>
    <n v="4"/>
    <n v="0"/>
    <n v="0"/>
    <n v="3.1835616438356165"/>
    <n v="53.049315068493151"/>
    <n v="1"/>
    <n v="0"/>
    <n v="1"/>
    <n v="2"/>
    <n v="3"/>
    <s v="SIN"/>
    <n v="0.12559466666666666"/>
    <n v="2.687824"/>
    <n v="1.0453159999999999"/>
    <n v="2.0574840000000001"/>
    <n v="0.8241506666666667"/>
    <n v="0"/>
    <n v="0"/>
    <n v="0.32"/>
    <n v="0.05"/>
    <n v="0"/>
    <n v="0.32"/>
    <n v="0.05"/>
    <n v="0.02"/>
    <n v="0.02"/>
    <n v="0.15000000000000002"/>
    <n v="0.15000000000000002"/>
    <n v="0.25"/>
    <n v="0"/>
    <n v="0"/>
    <n v="0"/>
    <n v="0"/>
    <n v="0.04"/>
    <n v="0.05"/>
    <n v="0"/>
    <n v="0.30000000000000004"/>
    <n v="0"/>
    <n v="1.7200000000000002"/>
    <s v="2. Normal"/>
    <s v="LBZ"/>
    <x v="1"/>
    <s v="SIN"/>
    <n v="1236226"/>
    <n v="0"/>
  </r>
  <r>
    <n v="26406422"/>
    <s v="FERRIN GARCES JUAN PABLO"/>
    <s v="1. SI"/>
    <s v="5. &gt;$2-$5 MM"/>
    <n v="548978"/>
    <x v="624"/>
    <n v="4981280"/>
    <n v="1368877"/>
    <n v="6000000"/>
    <n v="246308"/>
    <n v="0"/>
    <n v="3612403"/>
    <n v="1018720"/>
    <n v="1000000"/>
    <n v="303661.51910078817"/>
    <n v="12879000"/>
    <n v="0"/>
    <n v="76130"/>
    <s v="6- pignoración"/>
    <s v="LBZ"/>
    <x v="0"/>
    <n v="4"/>
    <n v="0"/>
    <n v="0"/>
    <n v="3.3698630136986303"/>
    <n v="44.397260273972606"/>
    <n v="1"/>
    <n v="0"/>
    <n v="1"/>
    <n v="2"/>
    <n v="1"/>
    <s v="A"/>
    <n v="0.3666463460671921"/>
    <n v="12.586"/>
    <n v="1.0451319999999999"/>
    <n v="3.3208533333333334"/>
    <n v="0.91258466666666671"/>
    <n v="0"/>
    <n v="0"/>
    <n v="0.32"/>
    <n v="0.05"/>
    <n v="0.16"/>
    <n v="0.32"/>
    <n v="0.05"/>
    <n v="0.03"/>
    <n v="0.03"/>
    <n v="0.15000000000000002"/>
    <n v="0.1"/>
    <n v="0.25"/>
    <n v="0"/>
    <n v="0"/>
    <n v="0"/>
    <n v="0"/>
    <n v="0.04"/>
    <n v="0.05"/>
    <n v="0"/>
    <n v="0"/>
    <n v="0"/>
    <n v="1.5500000000000005"/>
    <s v="2. Normal"/>
    <s v="LBZ"/>
    <x v="1"/>
    <s v="A"/>
    <n v="1368877"/>
    <n v="0"/>
  </r>
  <r>
    <n v="22608806"/>
    <s v="POLO BORRERO MONICA ISABEL"/>
    <s v="1. SI"/>
    <s v="5. &gt;$2-$5 MM"/>
    <m/>
    <x v="625"/>
    <n v="2559511"/>
    <n v="0"/>
    <n v="5688000"/>
    <n v="302203"/>
    <n v="0"/>
    <n v="7000000"/>
    <n v="3128657"/>
    <n v="2000000"/>
    <n v="218972.33979386676"/>
    <n v="8234000"/>
    <n v="0"/>
    <n v="8758"/>
    <s v="6- pignoración"/>
    <s v="LBZ"/>
    <x v="0"/>
    <n v="4"/>
    <n v="0"/>
    <n v="0"/>
    <n v="11.797260273972602"/>
    <n v="39.868493150684934"/>
    <n v="2"/>
    <n v="3"/>
    <n v="3"/>
    <n v="3"/>
    <n v="2"/>
    <s v="A"/>
    <n v="0.17372511326462226"/>
    <n v="4.640722666666667"/>
    <n v="1.0428856666666666"/>
    <n v="0.85317033333333336"/>
    <n v="0"/>
    <n v="0"/>
    <n v="0"/>
    <n v="0.32"/>
    <n v="0.03"/>
    <n v="0"/>
    <n v="0.32"/>
    <n v="0.03"/>
    <n v="0.01"/>
    <n v="0.03"/>
    <n v="0.15000000000000002"/>
    <n v="0.25"/>
    <n v="0.25"/>
    <n v="0"/>
    <n v="0"/>
    <n v="0"/>
    <n v="0"/>
    <n v="0"/>
    <n v="0"/>
    <n v="0"/>
    <n v="0"/>
    <n v="0"/>
    <n v="1.3900000000000001"/>
    <s v="2. Normal"/>
    <s v="LBZ"/>
    <x v="1"/>
    <s v="A"/>
    <n v="0"/>
    <n v="0"/>
  </r>
  <r>
    <n v="2062446222"/>
    <s v="BABILONIA BURGOS JOSIMAR ANTONIO"/>
    <s v="1. SI"/>
    <s v="5. &gt;$2-$5 MM"/>
    <m/>
    <x v="626"/>
    <n v="3349384"/>
    <n v="3349384"/>
    <n v="4913000"/>
    <n v="209533"/>
    <n v="0"/>
    <n v="0"/>
    <n v="1563620"/>
    <n v="1000000"/>
    <n v="233233.03397619509"/>
    <n v="10485000"/>
    <n v="0"/>
    <n v="13838"/>
    <s v="9- Otras garantías (no admisible)"/>
    <s v="LBZ"/>
    <x v="0"/>
    <n v="4"/>
    <n v="0"/>
    <n v="0"/>
    <n v="4.065753424657534"/>
    <n v="31.512328767123286"/>
    <n v="1"/>
    <n v="2"/>
    <n v="1"/>
    <n v="2"/>
    <n v="3"/>
    <s v="A"/>
    <n v="0.29517735598413009"/>
    <n v="10.265336"/>
    <n v="1.0424133333333334"/>
    <n v="2.2329226666666666"/>
    <n v="2.2329226666666666"/>
    <n v="0"/>
    <n v="0"/>
    <n v="0.32"/>
    <n v="0.04"/>
    <n v="0.16"/>
    <n v="0.32"/>
    <n v="0.05"/>
    <n v="0.02"/>
    <n v="0.04"/>
    <n v="0.25"/>
    <n v="0.15000000000000002"/>
    <n v="0.15000000000000002"/>
    <n v="0"/>
    <n v="0"/>
    <n v="0"/>
    <n v="0"/>
    <n v="0.03"/>
    <n v="0.05"/>
    <n v="0"/>
    <n v="0"/>
    <n v="0"/>
    <n v="1.58"/>
    <s v="2. Normal"/>
    <s v="LBZ"/>
    <x v="1"/>
    <s v="A"/>
    <n v="3349384"/>
    <n v="0"/>
  </r>
  <r>
    <n v="40882288"/>
    <s v="CASTLLA SANJUAN LEDYS CARMEN"/>
    <s v="3. Sin Externa"/>
    <s v="5. &gt;$2-$5 MM"/>
    <m/>
    <x v="627"/>
    <n v="3510990"/>
    <n v="2210990"/>
    <e v="#N/A"/>
    <n v="155259"/>
    <n v="0"/>
    <n v="1300000"/>
    <n v="1563620"/>
    <n v="1000000"/>
    <n v="0"/>
    <n v="0"/>
    <n v="0"/>
    <n v="13052"/>
    <s v="6- pignoración"/>
    <s v="LBZ"/>
    <x v="0"/>
    <n v="4"/>
    <n v="0"/>
    <n v="0"/>
    <n v="4.065753424657534"/>
    <n v="41.556164383561644"/>
    <n v="2"/>
    <n v="3"/>
    <n v="1"/>
    <n v="2"/>
    <n v="4"/>
    <s v="SIN"/>
    <n v="0.103506"/>
    <n v="3.3830733333333334"/>
    <n v="1.0424133333333334"/>
    <n v="2.3406600000000002"/>
    <n v="1.4739933333333333"/>
    <n v="0"/>
    <n v="0"/>
    <n v="0.32"/>
    <n v="0.03"/>
    <n v="0"/>
    <n v="0.32"/>
    <n v="0.05"/>
    <n v="0.05"/>
    <n v="0.03"/>
    <n v="0.15000000000000002"/>
    <n v="0.15000000000000002"/>
    <n v="0.2"/>
    <n v="0"/>
    <n v="0"/>
    <n v="0"/>
    <n v="0"/>
    <n v="0.03"/>
    <n v="0"/>
    <n v="0"/>
    <n v="0.30000000000000004"/>
    <n v="0"/>
    <n v="1.6300000000000001"/>
    <s v="2. Normal"/>
    <s v="LBZ"/>
    <x v="1"/>
    <s v="SIN"/>
    <n v="2210990"/>
    <n v="0"/>
  </r>
  <r>
    <n v="2044044084"/>
    <s v="ROMERO LARREAL JAIRO JOSE"/>
    <s v="1. SI"/>
    <s v="5. &gt;$2-$5 MM"/>
    <m/>
    <x v="628"/>
    <n v="2904177"/>
    <n v="1707947"/>
    <n v="4468000"/>
    <n v="146634"/>
    <n v="0"/>
    <n v="1196230"/>
    <n v="1563620"/>
    <n v="1000000"/>
    <n v="141811.09481355129"/>
    <n v="5881000"/>
    <n v="0"/>
    <n v="13052"/>
    <s v="6- pignoración"/>
    <s v="LBZ"/>
    <x v="0"/>
    <n v="4"/>
    <n v="0"/>
    <n v="0"/>
    <n v="4.065753424657534"/>
    <n v="35.698630136986303"/>
    <n v="1"/>
    <n v="2"/>
    <n v="1"/>
    <n v="2"/>
    <n v="3"/>
    <s v="A"/>
    <n v="0.19229672987570087"/>
    <n v="6.8991980000000002"/>
    <n v="1.0424133333333334"/>
    <n v="1.936118"/>
    <n v="1.1386313333333333"/>
    <n v="0"/>
    <n v="0"/>
    <n v="0.32"/>
    <n v="0.04"/>
    <n v="0.08"/>
    <n v="0.32"/>
    <n v="0.05"/>
    <n v="0.02"/>
    <n v="0.03"/>
    <n v="0.15000000000000002"/>
    <n v="0.2"/>
    <n v="0.2"/>
    <n v="0"/>
    <n v="0"/>
    <n v="0"/>
    <n v="0"/>
    <n v="0.03"/>
    <n v="0.05"/>
    <n v="0"/>
    <n v="0"/>
    <n v="0"/>
    <n v="1.4900000000000002"/>
    <s v="2. Normal"/>
    <s v="LBZ"/>
    <x v="1"/>
    <s v="A"/>
    <n v="1707947"/>
    <n v="0"/>
  </r>
  <r>
    <n v="2044024224"/>
    <s v="CASTRO OSPINO YECID ALONSO"/>
    <s v="1. SI"/>
    <s v="4. &gt;$1-$2 MM"/>
    <m/>
    <x v="629"/>
    <n v="1216462"/>
    <n v="1216462"/>
    <n v="2780000"/>
    <n v="142213"/>
    <n v="0"/>
    <n v="0"/>
    <n v="1563620"/>
    <n v="1000000"/>
    <n v="20754.179024235225"/>
    <n v="529000"/>
    <n v="0"/>
    <n v="13052"/>
    <s v="9- Otras garantías (no admisible)"/>
    <s v="LBZ"/>
    <x v="0"/>
    <n v="4"/>
    <n v="0"/>
    <n v="0"/>
    <n v="4.065753424657534"/>
    <n v="33.394520547945206"/>
    <n v="1"/>
    <n v="1"/>
    <n v="1"/>
    <n v="2"/>
    <n v="3"/>
    <s v="A"/>
    <n v="0.10864478601615682"/>
    <n v="2.2060546666666667"/>
    <n v="1.0424133333333334"/>
    <n v="0.81097466666666662"/>
    <n v="0.81097466666666662"/>
    <n v="0"/>
    <n v="0"/>
    <n v="0.32"/>
    <n v="0.05"/>
    <n v="0"/>
    <n v="0.32"/>
    <n v="0.05"/>
    <n v="0.02"/>
    <n v="0.04"/>
    <n v="0.25"/>
    <n v="0.25"/>
    <n v="0.25"/>
    <n v="0"/>
    <n v="0"/>
    <n v="0"/>
    <n v="0"/>
    <n v="0.03"/>
    <n v="0.05"/>
    <n v="0"/>
    <n v="0"/>
    <n v="0"/>
    <n v="1.6300000000000001"/>
    <s v="2. Normal"/>
    <s v="LBZ"/>
    <x v="1"/>
    <s v="A"/>
    <n v="1216462"/>
    <n v="0"/>
  </r>
  <r>
    <n v="2044026448"/>
    <s v="ACOSTA TEJEDOR DAYARIS"/>
    <s v="3. Sin Externa"/>
    <s v="4. &gt;$1-$2 MM"/>
    <m/>
    <x v="630"/>
    <n v="1113788"/>
    <n v="1113788"/>
    <e v="#N/A"/>
    <n v="148039"/>
    <n v="0"/>
    <n v="0"/>
    <n v="1563620"/>
    <n v="1000000"/>
    <n v="0"/>
    <n v="0"/>
    <n v="0"/>
    <n v="13433"/>
    <s v="9- Otras garantías (no admisible)"/>
    <s v="LBZ"/>
    <x v="0"/>
    <n v="4"/>
    <n v="0"/>
    <n v="0"/>
    <n v="1.9178082191780823E-2"/>
    <n v="28.145205479452056"/>
    <n v="2"/>
    <n v="2"/>
    <n v="1"/>
    <n v="2"/>
    <n v="1"/>
    <s v="SIN"/>
    <n v="9.8692666666666665E-2"/>
    <n v="1.7849386666666667"/>
    <n v="1.0424133333333334"/>
    <n v="0.74252533333333337"/>
    <n v="0.74252533333333337"/>
    <n v="0"/>
    <n v="0"/>
    <n v="0.32"/>
    <n v="0.04"/>
    <n v="0"/>
    <n v="0.32"/>
    <n v="0.05"/>
    <n v="0.03"/>
    <n v="0.04"/>
    <n v="0.25"/>
    <n v="0.25"/>
    <n v="0.25"/>
    <n v="0"/>
    <n v="0"/>
    <n v="0"/>
    <n v="0"/>
    <n v="0.05"/>
    <n v="0"/>
    <n v="0"/>
    <n v="0.30000000000000004"/>
    <n v="0"/>
    <n v="1.9000000000000001"/>
    <s v="2. Normal"/>
    <s v="LBZ"/>
    <x v="1"/>
    <s v="SIN"/>
    <n v="1113788"/>
    <n v="0"/>
  </r>
  <r>
    <n v="2004026422"/>
    <s v="OSORIO HERRERA MARISELA"/>
    <s v="3. Sin Externa"/>
    <s v="5. &gt;$2-$5 MM"/>
    <n v="298766"/>
    <x v="631"/>
    <n v="3016488"/>
    <n v="0"/>
    <e v="#N/A"/>
    <n v="246731"/>
    <n v="0"/>
    <n v="3700000"/>
    <n v="1261604"/>
    <n v="1000000"/>
    <n v="0"/>
    <n v="0"/>
    <n v="0"/>
    <n v="63001"/>
    <s v="6- pignoración"/>
    <s v="LBZ"/>
    <x v="0"/>
    <n v="4"/>
    <n v="0"/>
    <n v="0"/>
    <n v="4.1753424657534248"/>
    <n v="31.19178082191781"/>
    <n v="2"/>
    <n v="2"/>
    <n v="1"/>
    <n v="2"/>
    <n v="4"/>
    <s v="SIN"/>
    <n v="0.16448733333333335"/>
    <n v="2.8520613333333333"/>
    <n v="1.0402466666666668"/>
    <n v="2.0109919999999999"/>
    <n v="0"/>
    <n v="0"/>
    <n v="0"/>
    <n v="0.32"/>
    <n v="0.04"/>
    <n v="0"/>
    <n v="0.32"/>
    <n v="0.05"/>
    <n v="0.05"/>
    <n v="0.04"/>
    <n v="0.15000000000000002"/>
    <n v="0.15000000000000002"/>
    <n v="0.25"/>
    <n v="0"/>
    <n v="0"/>
    <n v="0"/>
    <n v="0"/>
    <n v="0.03"/>
    <n v="0"/>
    <n v="0"/>
    <n v="0.30000000000000004"/>
    <n v="0"/>
    <n v="1.7000000000000002"/>
    <s v="2. Normal"/>
    <s v="LBZ"/>
    <x v="1"/>
    <s v="SIN"/>
    <n v="0"/>
    <n v="0"/>
  </r>
  <r>
    <n v="48840406"/>
    <s v="DURAN RUBIO EMILSE"/>
    <s v="3. Sin Externa"/>
    <s v="5. &gt;$2-$5 MM"/>
    <m/>
    <x v="632"/>
    <n v="4407880"/>
    <n v="4407880"/>
    <e v="#N/A"/>
    <n v="158552"/>
    <n v="0"/>
    <n v="0"/>
    <n v="1542120"/>
    <n v="1000000"/>
    <n v="0"/>
    <n v="0"/>
    <n v="0"/>
    <n v="68255"/>
    <s v="9- Otras garantías (no admisible)"/>
    <s v="LBZ"/>
    <x v="0"/>
    <n v="4"/>
    <n v="0"/>
    <n v="0"/>
    <n v="3.6575342465753424"/>
    <n v="41.953424657534249"/>
    <n v="2"/>
    <n v="2"/>
    <n v="2"/>
    <n v="2"/>
    <n v="3"/>
    <s v="SIN"/>
    <n v="0.10570133333333333"/>
    <n v="3.9666666666666668"/>
    <n v="1.0280800000000001"/>
    <n v="2.9385866666666667"/>
    <n v="2.9385866666666667"/>
    <n v="0"/>
    <n v="0"/>
    <n v="0.32"/>
    <n v="0.04"/>
    <n v="0"/>
    <n v="0.32"/>
    <n v="0.04"/>
    <n v="0.02"/>
    <n v="0.03"/>
    <n v="0.25"/>
    <n v="0.15000000000000002"/>
    <n v="0.15000000000000002"/>
    <n v="0"/>
    <n v="0"/>
    <n v="0"/>
    <n v="0"/>
    <n v="0.04"/>
    <n v="0"/>
    <n v="0"/>
    <n v="0.30000000000000004"/>
    <n v="0"/>
    <n v="1.66"/>
    <s v="2. Normal"/>
    <s v="LBZ"/>
    <x v="1"/>
    <s v="SIN"/>
    <n v="4407880"/>
    <n v="0"/>
  </r>
  <r>
    <n v="84242020"/>
    <s v="BALLESTEROS MELENDES YEIMIS"/>
    <s v="1. SI"/>
    <s v="5. &gt;$2-$5 MM"/>
    <m/>
    <x v="633"/>
    <n v="2001943"/>
    <n v="2001943"/>
    <n v="5078000"/>
    <n v="212225"/>
    <n v="0"/>
    <n v="0"/>
    <n v="3076820"/>
    <n v="2000000"/>
    <n v="130221.47196755484"/>
    <n v="4943000"/>
    <n v="0"/>
    <n v="13052"/>
    <s v="9- Otras garantías (no admisible)"/>
    <s v="LBZ"/>
    <x v="0"/>
    <n v="4"/>
    <n v="0"/>
    <n v="0"/>
    <n v="5.7150684931506852"/>
    <n v="40.175342465753424"/>
    <n v="2"/>
    <n v="2"/>
    <n v="1"/>
    <n v="3"/>
    <n v="3"/>
    <s v="A"/>
    <n v="0.11414882398918494"/>
    <n v="3.3405876666666665"/>
    <n v="1.0256066666666668"/>
    <n v="0.66731433333333334"/>
    <n v="0.66731433333333334"/>
    <n v="0"/>
    <n v="0"/>
    <n v="0.32"/>
    <n v="0.04"/>
    <n v="0"/>
    <n v="0.32"/>
    <n v="0.05"/>
    <n v="0.02"/>
    <n v="0.03"/>
    <n v="0.25"/>
    <n v="0.25"/>
    <n v="0.25"/>
    <n v="0"/>
    <n v="0"/>
    <n v="0"/>
    <n v="0"/>
    <n v="0.03"/>
    <n v="0"/>
    <n v="0"/>
    <n v="0"/>
    <n v="0"/>
    <n v="1.56"/>
    <s v="2. Normal"/>
    <s v="LBZ"/>
    <x v="1"/>
    <s v="A"/>
    <n v="2001943"/>
    <n v="0"/>
  </r>
  <r>
    <n v="80828880"/>
    <s v="MAZABEL DIAZ JEISON"/>
    <s v="1. SI"/>
    <s v="4. &gt;$1-$2 MM"/>
    <m/>
    <x v="346"/>
    <n v="1926401"/>
    <n v="1926401"/>
    <n v="6540000"/>
    <n v="207012"/>
    <n v="0"/>
    <n v="0"/>
    <n v="4613601"/>
    <n v="3000000"/>
    <n v="1642484.2278805207"/>
    <n v="71029000"/>
    <n v="0"/>
    <n v="76130"/>
    <s v="9- Otras garantías (no admisible)"/>
    <s v="LBZ"/>
    <x v="0"/>
    <n v="4"/>
    <n v="0"/>
    <n v="0"/>
    <n v="5.3835616438356162"/>
    <n v="38.953424657534249"/>
    <n v="1"/>
    <n v="0"/>
    <n v="2"/>
    <n v="4"/>
    <n v="1"/>
    <s v="A"/>
    <n v="0.4109991617512268"/>
    <n v="17.237556000000001"/>
    <n v="1.0252446666666666"/>
    <n v="0.42808911111111109"/>
    <n v="0.42808911111111109"/>
    <n v="0"/>
    <n v="0"/>
    <n v="0.24"/>
    <n v="0.05"/>
    <n v="0.24"/>
    <n v="0.32"/>
    <n v="0.04"/>
    <n v="0.03"/>
    <n v="0.03"/>
    <n v="0.25"/>
    <n v="0.25"/>
    <n v="0.25"/>
    <n v="0"/>
    <n v="0"/>
    <n v="0"/>
    <n v="0"/>
    <n v="0.03"/>
    <n v="0.05"/>
    <n v="0"/>
    <n v="0"/>
    <n v="0"/>
    <n v="1.7800000000000002"/>
    <s v="2. Normal"/>
    <s v="LBZ"/>
    <x v="1"/>
    <s v="A"/>
    <n v="1926401"/>
    <n v="0"/>
  </r>
  <r>
    <n v="2044022008"/>
    <s v="MARRUGO VILLADIEGO SINDI PATRICIA"/>
    <s v="3. Sin Externa"/>
    <s v="5. &gt;$2-$5 MM"/>
    <m/>
    <x v="130"/>
    <n v="3279804"/>
    <n v="3279804"/>
    <e v="#N/A"/>
    <n v="161398"/>
    <n v="0"/>
    <n v="0"/>
    <n v="1536120"/>
    <n v="1000000"/>
    <n v="0"/>
    <n v="0"/>
    <n v="0"/>
    <n v="13052"/>
    <s v="9- Otras garantías (no admisible)"/>
    <s v="LBZ"/>
    <x v="0"/>
    <n v="4"/>
    <n v="0"/>
    <n v="0"/>
    <n v="2.0712328767123287"/>
    <n v="29.87945205479452"/>
    <n v="2"/>
    <n v="4"/>
    <n v="1"/>
    <n v="2"/>
    <n v="1"/>
    <s v="SIN"/>
    <n v="0.10759866666666666"/>
    <n v="3.2106159999999999"/>
    <n v="1.0240800000000001"/>
    <n v="2.1865359999999998"/>
    <n v="2.1865359999999998"/>
    <n v="0"/>
    <n v="0"/>
    <n v="0.32"/>
    <n v="0.02"/>
    <n v="0"/>
    <n v="0.32"/>
    <n v="0.05"/>
    <n v="0.03"/>
    <n v="0.04"/>
    <n v="0.25"/>
    <n v="0.15000000000000002"/>
    <n v="0.15000000000000002"/>
    <n v="0"/>
    <n v="0"/>
    <n v="0"/>
    <n v="0"/>
    <n v="0.04"/>
    <n v="0"/>
    <n v="0"/>
    <n v="0.30000000000000004"/>
    <n v="0"/>
    <n v="1.6700000000000002"/>
    <s v="2. Normal"/>
    <s v="LBZ"/>
    <x v="1"/>
    <s v="SIN"/>
    <n v="3279804"/>
    <n v="0"/>
  </r>
  <r>
    <n v="84484624"/>
    <s v="PARRA BECERRA JOSE SILVINO"/>
    <s v="1. SI"/>
    <s v="4. &gt;$1-$2 MM"/>
    <m/>
    <x v="634"/>
    <n v="1698648"/>
    <n v="1698648"/>
    <n v="3235000"/>
    <n v="115007"/>
    <n v="0"/>
    <n v="0"/>
    <n v="1536120"/>
    <n v="1000000"/>
    <n v="650908.68636848289"/>
    <n v="35720000"/>
    <n v="0"/>
    <n v="15238"/>
    <s v="9- Otras garantías (no admisible)"/>
    <s v="LBZ"/>
    <x v="0"/>
    <n v="4"/>
    <n v="0"/>
    <n v="0"/>
    <n v="3.1095890410958904"/>
    <n v="43.008219178082193"/>
    <n v="2"/>
    <n v="2"/>
    <n v="2"/>
    <n v="2"/>
    <n v="4"/>
    <s v="A"/>
    <n v="0.5106104575789886"/>
    <n v="25.969845333333332"/>
    <n v="1.0240800000000001"/>
    <n v="1.1324320000000001"/>
    <n v="1.1324320000000001"/>
    <n v="0"/>
    <n v="0.08"/>
    <n v="0.32"/>
    <n v="0.04"/>
    <n v="0.4"/>
    <n v="0.32"/>
    <n v="0.04"/>
    <n v="0.05"/>
    <n v="0.03"/>
    <n v="0.25"/>
    <n v="0.2"/>
    <n v="0.2"/>
    <n v="0"/>
    <n v="0"/>
    <n v="0"/>
    <n v="0"/>
    <n v="0.04"/>
    <n v="0"/>
    <n v="0"/>
    <n v="0"/>
    <n v="0"/>
    <n v="1.9700000000000002"/>
    <s v="2. Normal"/>
    <s v="LBZ"/>
    <x v="1"/>
    <s v="A"/>
    <n v="1698648"/>
    <n v="0"/>
  </r>
  <r>
    <n v="2062442882"/>
    <s v="ESPINOSA PATERNINA ANA LUISA"/>
    <s v="3. Sin Externa"/>
    <s v="4. &gt;$1-$2 MM"/>
    <m/>
    <x v="635"/>
    <n v="1398662"/>
    <n v="1398662"/>
    <e v="#N/A"/>
    <n v="131280"/>
    <n v="0"/>
    <n v="0"/>
    <n v="1536120"/>
    <n v="1000000"/>
    <n v="0"/>
    <n v="0"/>
    <n v="0"/>
    <n v="13052"/>
    <s v="9- Otras garantías (no admisible)"/>
    <s v="LBZ"/>
    <x v="0"/>
    <n v="4"/>
    <n v="0"/>
    <n v="0"/>
    <n v="3.1561643835616437"/>
    <n v="34.961643835616435"/>
    <n v="2"/>
    <n v="2"/>
    <n v="1"/>
    <n v="2"/>
    <n v="3"/>
    <s v="SIN"/>
    <n v="8.7520000000000001E-2"/>
    <n v="1.9565213333333333"/>
    <n v="1.0240800000000001"/>
    <n v="0.93244133333333334"/>
    <n v="0.93244133333333334"/>
    <n v="0"/>
    <n v="0"/>
    <n v="0.32"/>
    <n v="0.04"/>
    <n v="0"/>
    <n v="0.32"/>
    <n v="0.05"/>
    <n v="0.02"/>
    <n v="0.04"/>
    <n v="0.25"/>
    <n v="0.25"/>
    <n v="0.25"/>
    <n v="0"/>
    <n v="0"/>
    <n v="0"/>
    <n v="0"/>
    <n v="0.04"/>
    <n v="0"/>
    <n v="0"/>
    <n v="0.30000000000000004"/>
    <n v="0"/>
    <n v="1.8800000000000001"/>
    <s v="2. Normal"/>
    <s v="LBZ"/>
    <x v="1"/>
    <s v="SIN"/>
    <n v="1398662"/>
    <n v="0"/>
  </r>
  <r>
    <n v="84486284"/>
    <s v="JARAMILLO PAYARES ESTEBAN ALFONSO"/>
    <s v="1. SI"/>
    <s v="5. &gt;$2-$5 MM"/>
    <m/>
    <x v="636"/>
    <n v="2746915"/>
    <n v="1396915"/>
    <n v="4283000"/>
    <n v="138008"/>
    <n v="0"/>
    <n v="1350000"/>
    <n v="1536120"/>
    <n v="1000000"/>
    <n v="9120.2235508097274"/>
    <n v="410000"/>
    <n v="0"/>
    <n v="13052"/>
    <s v="6- pignoración"/>
    <s v="LBZ"/>
    <x v="0"/>
    <n v="4"/>
    <n v="0"/>
    <n v="0"/>
    <n v="3.1561643835616437"/>
    <n v="40.315068493150683"/>
    <n v="1"/>
    <n v="2"/>
    <n v="1"/>
    <n v="2"/>
    <n v="3"/>
    <s v="A"/>
    <n v="9.8085482367206475E-2"/>
    <n v="3.1286900000000002"/>
    <n v="1.0240800000000001"/>
    <n v="1.8312766666666667"/>
    <n v="0.93127666666666664"/>
    <n v="0"/>
    <n v="0"/>
    <n v="0.32"/>
    <n v="0.04"/>
    <n v="0"/>
    <n v="0.32"/>
    <n v="0.05"/>
    <n v="0.02"/>
    <n v="0.03"/>
    <n v="0.15000000000000002"/>
    <n v="0.2"/>
    <n v="0.25"/>
    <n v="0"/>
    <n v="0"/>
    <n v="0"/>
    <n v="0"/>
    <n v="0.04"/>
    <n v="0.05"/>
    <n v="0"/>
    <n v="0"/>
    <n v="0"/>
    <n v="1.4700000000000002"/>
    <s v="2. Normal"/>
    <s v="LBZ"/>
    <x v="1"/>
    <s v="A"/>
    <n v="1396915"/>
    <n v="0"/>
  </r>
  <r>
    <n v="2044028886"/>
    <s v="ROMERO SIMANCAS MARLY CECILIA"/>
    <s v="3. Sin Externa"/>
    <s v="5. &gt;$2-$5 MM"/>
    <n v="3923"/>
    <x v="637"/>
    <n v="2475376"/>
    <n v="0"/>
    <e v="#N/A"/>
    <n v="184877"/>
    <n v="0"/>
    <n v="3744849"/>
    <n v="1530545"/>
    <n v="1000000"/>
    <n v="0"/>
    <n v="0"/>
    <n v="0"/>
    <n v="13001"/>
    <s v="6- pignoración"/>
    <s v="LBZ"/>
    <x v="0"/>
    <n v="4"/>
    <n v="0"/>
    <n v="0"/>
    <n v="5.2931506849315069"/>
    <n v="31.221917808219178"/>
    <n v="2"/>
    <n v="3"/>
    <n v="1"/>
    <n v="2"/>
    <n v="1"/>
    <s v="SIN"/>
    <n v="0.12325133333333334"/>
    <n v="2.670614"/>
    <n v="1.0229786666666667"/>
    <n v="1.6502506666666668"/>
    <n v="0"/>
    <n v="0"/>
    <n v="0"/>
    <n v="0.32"/>
    <n v="0.03"/>
    <n v="0"/>
    <n v="0.32"/>
    <n v="0.05"/>
    <n v="0.03"/>
    <n v="0.04"/>
    <n v="0.15000000000000002"/>
    <n v="0.2"/>
    <n v="0.25"/>
    <n v="0"/>
    <n v="0"/>
    <n v="0"/>
    <n v="0"/>
    <n v="0.03"/>
    <n v="0"/>
    <n v="0"/>
    <n v="0.30000000000000004"/>
    <n v="0"/>
    <n v="1.7200000000000002"/>
    <s v="2. Normal"/>
    <s v="LBZ"/>
    <x v="1"/>
    <s v="SIN"/>
    <n v="0"/>
    <n v="0"/>
  </r>
  <r>
    <n v="2044028826"/>
    <s v="CASTRO MARTINEZ YESICA TATIANA"/>
    <s v="1. SI"/>
    <s v="5. &gt;$2-$5 MM"/>
    <m/>
    <x v="638"/>
    <n v="2842976"/>
    <n v="2842976"/>
    <n v="4377000"/>
    <n v="170656"/>
    <n v="0"/>
    <n v="0"/>
    <n v="1534429"/>
    <n v="1000000"/>
    <n v="7629.8455559213089"/>
    <n v="343000"/>
    <n v="0"/>
    <n v="13052"/>
    <s v="9- Otras garantías (no admisible)"/>
    <s v="LBZ"/>
    <x v="0"/>
    <n v="4"/>
    <n v="0"/>
    <n v="0"/>
    <n v="1.643835616438356E-2"/>
    <n v="31.241095890410961"/>
    <n v="2"/>
    <n v="2"/>
    <n v="1"/>
    <n v="2"/>
    <n v="1"/>
    <s v="A"/>
    <n v="0.11885723037061421"/>
    <n v="3.1469366666666665"/>
    <n v="1.0229526666666666"/>
    <n v="1.8953173333333333"/>
    <n v="1.8953173333333333"/>
    <n v="0"/>
    <n v="0"/>
    <n v="0.32"/>
    <n v="0.04"/>
    <n v="0"/>
    <n v="0.32"/>
    <n v="0.05"/>
    <n v="0.03"/>
    <n v="0.04"/>
    <n v="0.25"/>
    <n v="0.2"/>
    <n v="0.2"/>
    <n v="0"/>
    <n v="0"/>
    <n v="0"/>
    <n v="0"/>
    <n v="0.05"/>
    <n v="0"/>
    <n v="0"/>
    <n v="0"/>
    <n v="0"/>
    <n v="1.5"/>
    <s v="2. Normal"/>
    <s v="LBZ"/>
    <x v="1"/>
    <s v="A"/>
    <n v="2842976"/>
    <n v="0"/>
  </r>
  <r>
    <n v="2244244886"/>
    <s v="FERNANDEZ COGOLLO ADRIANA"/>
    <s v="1. SI"/>
    <s v="4. &gt;$1-$2 MM"/>
    <n v="551792"/>
    <x v="629"/>
    <n v="1797967"/>
    <n v="0"/>
    <n v="2780000"/>
    <n v="142213"/>
    <n v="0"/>
    <n v="3000000"/>
    <n v="982115"/>
    <n v="1000000"/>
    <n v="13535.33414624036"/>
    <n v="345000"/>
    <n v="0"/>
    <n v="8001"/>
    <s v="6- pignoración"/>
    <s v="LBZ"/>
    <x v="0"/>
    <n v="4"/>
    <n v="0"/>
    <n v="0"/>
    <n v="3.2630136986301368"/>
    <n v="29.934246575342467"/>
    <n v="2"/>
    <n v="0"/>
    <n v="2"/>
    <n v="2"/>
    <n v="1"/>
    <s v="A"/>
    <n v="0.10383222276416024"/>
    <n v="2.0833879999999998"/>
    <n v="1.0226046666666666"/>
    <n v="1.1986446666666666"/>
    <n v="0"/>
    <n v="0"/>
    <n v="0"/>
    <n v="0.32"/>
    <n v="0.05"/>
    <n v="0"/>
    <n v="0.32"/>
    <n v="0.04"/>
    <n v="0.03"/>
    <n v="0.04"/>
    <n v="0.15000000000000002"/>
    <n v="0.2"/>
    <n v="0.25"/>
    <n v="0"/>
    <n v="0"/>
    <n v="0"/>
    <n v="0"/>
    <n v="0.04"/>
    <n v="0"/>
    <n v="0"/>
    <n v="0"/>
    <n v="0"/>
    <n v="1.4400000000000002"/>
    <s v="2. Normal"/>
    <s v="LBZ"/>
    <x v="1"/>
    <s v="A"/>
    <n v="0"/>
    <n v="0"/>
  </r>
  <r>
    <n v="2044024640"/>
    <s v="PADILLA MARTINEZ EDINSON ENRIQUE"/>
    <s v="3. Sin Externa"/>
    <s v="5. &gt;$2-$5 MM"/>
    <m/>
    <x v="639"/>
    <n v="3249339"/>
    <n v="2011271"/>
    <e v="#N/A"/>
    <n v="177766"/>
    <n v="0"/>
    <n v="1238068"/>
    <n v="1533620"/>
    <n v="1000000"/>
    <n v="0"/>
    <n v="0"/>
    <n v="0"/>
    <n v="68276"/>
    <s v="6- pignoración"/>
    <s v="LBZ"/>
    <x v="0"/>
    <n v="4"/>
    <n v="0"/>
    <n v="0"/>
    <n v="3.989041095890411"/>
    <n v="29.167123287671235"/>
    <n v="1"/>
    <n v="2"/>
    <n v="1"/>
    <n v="2"/>
    <n v="3"/>
    <s v="SIN"/>
    <n v="0.11851066666666667"/>
    <n v="3.1886393333333332"/>
    <n v="1.0224133333333334"/>
    <n v="2.166226"/>
    <n v="1.3408473333333333"/>
    <n v="0"/>
    <n v="0"/>
    <n v="0.32"/>
    <n v="0.04"/>
    <n v="0"/>
    <n v="0.32"/>
    <n v="0.05"/>
    <n v="0.02"/>
    <n v="0.04"/>
    <n v="0.15000000000000002"/>
    <n v="0.15000000000000002"/>
    <n v="0.2"/>
    <n v="0"/>
    <n v="0"/>
    <n v="0"/>
    <n v="0"/>
    <n v="0.04"/>
    <n v="0.05"/>
    <n v="0"/>
    <n v="0.30000000000000004"/>
    <n v="0"/>
    <n v="1.6800000000000002"/>
    <s v="2. Normal"/>
    <s v="LBZ"/>
    <x v="1"/>
    <s v="SIN"/>
    <n v="2011271"/>
    <n v="0"/>
  </r>
  <r>
    <n v="4828800"/>
    <s v="PAJARO HERRERA RAFAEL  EDUARDO"/>
    <s v="3. Sin Externa"/>
    <s v="5. &gt;$2-$5 MM"/>
    <m/>
    <x v="640"/>
    <n v="2679584"/>
    <n v="1479584"/>
    <e v="#N/A"/>
    <n v="177766"/>
    <n v="0"/>
    <n v="1200000"/>
    <n v="1533620"/>
    <n v="1000000"/>
    <n v="0"/>
    <n v="0"/>
    <n v="0"/>
    <n v="13052"/>
    <s v="6- pignoración"/>
    <s v="LBZ"/>
    <x v="0"/>
    <n v="4"/>
    <n v="0"/>
    <n v="0"/>
    <n v="3.989041095890411"/>
    <n v="41.284931506849318"/>
    <n v="1"/>
    <n v="4"/>
    <n v="1"/>
    <n v="2"/>
    <n v="2"/>
    <s v="SIN"/>
    <n v="0.11851066666666667"/>
    <n v="2.8088026666666668"/>
    <n v="1.0224133333333334"/>
    <n v="1.7863893333333334"/>
    <n v="0.98638933333333334"/>
    <n v="0"/>
    <n v="0"/>
    <n v="0.32"/>
    <n v="0.02"/>
    <n v="0"/>
    <n v="0.32"/>
    <n v="0.05"/>
    <n v="0.01"/>
    <n v="0.03"/>
    <n v="0.15000000000000002"/>
    <n v="0.2"/>
    <n v="0.25"/>
    <n v="0"/>
    <n v="0"/>
    <n v="0"/>
    <n v="0"/>
    <n v="0.04"/>
    <n v="0.05"/>
    <n v="0"/>
    <n v="0.30000000000000004"/>
    <n v="0"/>
    <n v="1.7400000000000002"/>
    <s v="2. Normal"/>
    <s v="LBZ"/>
    <x v="1"/>
    <s v="SIN"/>
    <n v="1479584"/>
    <n v="0"/>
  </r>
  <r>
    <n v="2224622220"/>
    <s v="OCORO DURAN YASMIR LORENA"/>
    <s v="1. SI"/>
    <s v="5. &gt;$2-$5 MM"/>
    <n v="108997"/>
    <x v="641"/>
    <n v="2798432"/>
    <n v="0"/>
    <n v="4221000"/>
    <n v="219573"/>
    <n v="0"/>
    <n v="3763331"/>
    <n v="1422264"/>
    <n v="1000000"/>
    <n v="357204.4056100974"/>
    <n v="35218000"/>
    <n v="0"/>
    <n v="76130"/>
    <s v="6- pignoración"/>
    <s v="LBZ"/>
    <x v="0"/>
    <n v="4"/>
    <n v="0"/>
    <n v="0"/>
    <n v="4.7945205479452051"/>
    <n v="31.295890410958904"/>
    <n v="1"/>
    <n v="0"/>
    <n v="1"/>
    <n v="2"/>
    <n v="1"/>
    <s v="A"/>
    <n v="0.38451827040673153"/>
    <n v="26.292463999999999"/>
    <n v="1.0208406666666667"/>
    <n v="1.8656213333333334"/>
    <n v="0"/>
    <n v="0"/>
    <n v="0"/>
    <n v="0.32"/>
    <n v="0.05"/>
    <n v="0.4"/>
    <n v="0.32"/>
    <n v="0.05"/>
    <n v="0.03"/>
    <n v="0.04"/>
    <n v="0.15000000000000002"/>
    <n v="0.2"/>
    <n v="0.25"/>
    <n v="0"/>
    <n v="0"/>
    <n v="0"/>
    <n v="0"/>
    <n v="0.03"/>
    <n v="0.05"/>
    <n v="0"/>
    <n v="0"/>
    <n v="0"/>
    <n v="1.8900000000000003"/>
    <s v="2. Normal"/>
    <s v="LBZ"/>
    <x v="1"/>
    <s v="A"/>
    <n v="0"/>
    <n v="0"/>
  </r>
  <r>
    <n v="2224620868"/>
    <s v="RAMIREZ IPIA SANDRA MILETH"/>
    <s v="1. SI"/>
    <s v="4. &gt;$1-$2 MM"/>
    <n v="215925"/>
    <x v="642"/>
    <n v="1923659"/>
    <n v="323659"/>
    <n v="3229000"/>
    <n v="117326"/>
    <n v="0"/>
    <n v="1600000"/>
    <n v="1305215"/>
    <n v="1000000"/>
    <n v="386336.25579499814"/>
    <n v="36174000"/>
    <n v="0"/>
    <n v="76130"/>
    <s v="6- pignoración"/>
    <s v="LBZ"/>
    <x v="0"/>
    <n v="4"/>
    <n v="0"/>
    <n v="0"/>
    <n v="4.3890410958904109"/>
    <n v="32.673972602739724"/>
    <n v="2"/>
    <n v="0"/>
    <n v="1"/>
    <n v="2"/>
    <n v="3"/>
    <s v="A"/>
    <n v="0.33577483719666545"/>
    <n v="26.268582666666667"/>
    <n v="1.0140933333333333"/>
    <n v="1.2824393333333333"/>
    <n v="0.21577266666666667"/>
    <n v="0"/>
    <n v="0"/>
    <n v="0.32"/>
    <n v="0.05"/>
    <n v="0.4"/>
    <n v="0.32"/>
    <n v="0.05"/>
    <n v="0.02"/>
    <n v="0.04"/>
    <n v="0.15000000000000002"/>
    <n v="0.2"/>
    <n v="0.25"/>
    <n v="0"/>
    <n v="0"/>
    <n v="0"/>
    <n v="0"/>
    <n v="0.03"/>
    <n v="0"/>
    <n v="0"/>
    <n v="0"/>
    <n v="0"/>
    <n v="1.83"/>
    <s v="2. Normal"/>
    <s v="LBZ"/>
    <x v="1"/>
    <s v="A"/>
    <n v="323659"/>
    <n v="0"/>
  </r>
  <r>
    <n v="2204648"/>
    <s v="CABALLERO NIÑO RENSON"/>
    <s v="3. Sin Externa"/>
    <s v="5. &gt;$2-$5 MM"/>
    <n v="1390"/>
    <x v="643"/>
    <n v="3440146"/>
    <n v="3440146"/>
    <e v="#N/A"/>
    <n v="148471"/>
    <n v="0"/>
    <n v="0"/>
    <n v="1515400"/>
    <n v="1000000"/>
    <n v="0"/>
    <n v="0"/>
    <n v="0"/>
    <n v="68001"/>
    <s v="9- Otras garantías (no admisible)"/>
    <s v="LBZ"/>
    <x v="0"/>
    <n v="4"/>
    <n v="0"/>
    <n v="0"/>
    <n v="7.7945205479452051"/>
    <n v="48.095890410958901"/>
    <n v="1"/>
    <n v="2"/>
    <n v="3"/>
    <n v="2"/>
    <n v="3"/>
    <s v="SIN"/>
    <n v="9.8980666666666661E-2"/>
    <n v="3.3036973333333335"/>
    <n v="1.0111933333333334"/>
    <n v="2.2934306666666666"/>
    <n v="2.2934306666666666"/>
    <n v="0"/>
    <n v="0"/>
    <n v="0.32"/>
    <n v="0.04"/>
    <n v="0"/>
    <n v="0.32"/>
    <n v="0.03"/>
    <n v="0.02"/>
    <n v="0.02"/>
    <n v="0.25"/>
    <n v="0.15000000000000002"/>
    <n v="0.15000000000000002"/>
    <n v="0"/>
    <n v="0"/>
    <n v="0"/>
    <n v="0"/>
    <n v="0.02"/>
    <n v="0.05"/>
    <n v="0"/>
    <n v="0.30000000000000004"/>
    <n v="0"/>
    <n v="1.67"/>
    <s v="2. Normal"/>
    <s v="LBZ"/>
    <x v="1"/>
    <s v="SIN"/>
    <n v="3440146"/>
    <n v="0"/>
  </r>
  <r>
    <n v="2042420448"/>
    <s v="AURELA DE LA HOZ JOSSIMAR"/>
    <s v="3. Sin Externa"/>
    <s v="5. &gt;$2-$5 MM"/>
    <n v="626671"/>
    <x v="122"/>
    <n v="3110892"/>
    <n v="3110892"/>
    <e v="#N/A"/>
    <n v="126729.99999999999"/>
    <n v="0"/>
    <n v="0"/>
    <n v="889108"/>
    <n v="1000000"/>
    <n v="0"/>
    <n v="0"/>
    <n v="0"/>
    <n v="8001"/>
    <s v="9- Otras garantías (no admisible)"/>
    <s v="LBZ"/>
    <x v="0"/>
    <n v="4"/>
    <n v="0"/>
    <n v="0"/>
    <n v="2.8410958904109589"/>
    <n v="34.942465753424656"/>
    <n v="1"/>
    <n v="0"/>
    <n v="3"/>
    <n v="2"/>
    <n v="1"/>
    <s v="SIN"/>
    <n v="8.4486666666666654E-2"/>
    <n v="2.6666666666666665"/>
    <n v="1.0105193333333333"/>
    <n v="2.073928"/>
    <n v="2.073928"/>
    <n v="0"/>
    <n v="0"/>
    <n v="0.32"/>
    <n v="0.05"/>
    <n v="0"/>
    <n v="0.32"/>
    <n v="0.03"/>
    <n v="0.03"/>
    <n v="0.04"/>
    <n v="0.25"/>
    <n v="0.15000000000000002"/>
    <n v="0.15000000000000002"/>
    <n v="0"/>
    <n v="0"/>
    <n v="0"/>
    <n v="0"/>
    <n v="0.04"/>
    <n v="0.05"/>
    <n v="0"/>
    <n v="0.30000000000000004"/>
    <n v="0"/>
    <n v="1.73"/>
    <s v="2. Normal"/>
    <s v="LBZ"/>
    <x v="1"/>
    <s v="SIN"/>
    <n v="3110892"/>
    <n v="0"/>
  </r>
  <r>
    <n v="2222242662"/>
    <s v="TELLO LOANGO DILSON ARLEY"/>
    <s v="3. Sin Externa"/>
    <s v="5. &gt;$2-$5 MM"/>
    <m/>
    <x v="644"/>
    <n v="3643116"/>
    <n v="663116"/>
    <e v="#N/A"/>
    <n v="231287"/>
    <n v="0"/>
    <n v="2980000"/>
    <n v="1512400"/>
    <n v="1000000"/>
    <n v="0"/>
    <n v="0"/>
    <n v="0"/>
    <n v="76563"/>
    <s v="6- pignoración"/>
    <s v="LBZ"/>
    <x v="0"/>
    <n v="4"/>
    <n v="0"/>
    <n v="0"/>
    <n v="1.3972602739726028"/>
    <n v="23.032876712328768"/>
    <n v="1"/>
    <n v="2"/>
    <n v="1"/>
    <n v="2"/>
    <n v="1"/>
    <s v="SIN"/>
    <n v="0.15419133333333335"/>
    <n v="3.4370106666666667"/>
    <n v="1.0082666666666666"/>
    <n v="2.428744"/>
    <n v="0.44207733333333332"/>
    <n v="0"/>
    <n v="0"/>
    <n v="0.32"/>
    <n v="0.04"/>
    <n v="0"/>
    <n v="0.32"/>
    <n v="0.05"/>
    <n v="0.03"/>
    <n v="0.05"/>
    <n v="0.15000000000000002"/>
    <n v="0.15000000000000002"/>
    <n v="0.25"/>
    <n v="0"/>
    <n v="0"/>
    <n v="0"/>
    <n v="0"/>
    <n v="0.05"/>
    <n v="0.05"/>
    <n v="0"/>
    <n v="0.30000000000000004"/>
    <n v="0"/>
    <n v="1.7600000000000002"/>
    <s v="2. Normal"/>
    <s v="LBZ"/>
    <x v="1"/>
    <s v="SIN"/>
    <n v="663116"/>
    <n v="0"/>
  </r>
  <r>
    <n v="4820460"/>
    <s v="SIMANCAS ARIAS CARLOS DIONISIO"/>
    <s v="3. Sin Externa"/>
    <s v="4. &gt;$1-$2 MM"/>
    <m/>
    <x v="645"/>
    <n v="1091880"/>
    <n v="1091880"/>
    <e v="#N/A"/>
    <n v="92439"/>
    <n v="0"/>
    <n v="0"/>
    <n v="1508120"/>
    <n v="1000000"/>
    <n v="0"/>
    <n v="0"/>
    <n v="0"/>
    <n v="13052"/>
    <s v="9- Otras garantías (no admisible)"/>
    <s v="LBZ"/>
    <x v="0"/>
    <n v="4"/>
    <n v="0"/>
    <n v="0"/>
    <n v="3.904109589041096"/>
    <n v="41.854794520547948"/>
    <n v="1"/>
    <n v="2"/>
    <n v="1"/>
    <n v="2"/>
    <n v="4"/>
    <s v="SIN"/>
    <n v="6.1626E-2"/>
    <n v="1.7333333333333334"/>
    <n v="1.0054133333333333"/>
    <n v="0.72792000000000001"/>
    <n v="0.72792000000000001"/>
    <n v="0"/>
    <n v="0"/>
    <n v="0.32"/>
    <n v="0.04"/>
    <n v="0"/>
    <n v="0.32"/>
    <n v="0.05"/>
    <n v="0.05"/>
    <n v="0.03"/>
    <n v="0.25"/>
    <n v="0.25"/>
    <n v="0.25"/>
    <n v="0"/>
    <n v="0"/>
    <n v="0"/>
    <n v="0"/>
    <n v="0.04"/>
    <n v="0.05"/>
    <n v="0"/>
    <n v="0.30000000000000004"/>
    <n v="0"/>
    <n v="1.9500000000000002"/>
    <s v="2. Normal"/>
    <s v="LBZ"/>
    <x v="1"/>
    <s v="SIN"/>
    <n v="1091880"/>
    <n v="0"/>
  </r>
  <r>
    <n v="8048086"/>
    <s v="POMBO PAJARO EDINSON HUMBERTO"/>
    <s v="3. Sin Externa"/>
    <s v="4. &gt;$1-$2 MM"/>
    <n v="30100"/>
    <x v="646"/>
    <n v="1601925"/>
    <n v="301925"/>
    <e v="#N/A"/>
    <n v="151890"/>
    <n v="0"/>
    <n v="1300000"/>
    <n v="1476120"/>
    <n v="1000000"/>
    <n v="0"/>
    <n v="0"/>
    <n v="0"/>
    <n v="13052"/>
    <s v="6- pignoración"/>
    <s v="LBZ"/>
    <x v="0"/>
    <n v="4"/>
    <n v="0"/>
    <n v="0"/>
    <n v="3.3671232876712329"/>
    <n v="37.30684931506849"/>
    <n v="1"/>
    <n v="2"/>
    <n v="1"/>
    <n v="2"/>
    <n v="3"/>
    <s v="SIN"/>
    <n v="0.10126"/>
    <n v="2.0520299999999998"/>
    <n v="1.0041466666666667"/>
    <n v="1.06795"/>
    <n v="0.20128333333333334"/>
    <n v="0"/>
    <n v="0"/>
    <n v="0.32"/>
    <n v="0.04"/>
    <n v="0"/>
    <n v="0.32"/>
    <n v="0.05"/>
    <n v="0.02"/>
    <n v="0.03"/>
    <n v="0.15000000000000002"/>
    <n v="0.2"/>
    <n v="0.25"/>
    <n v="0"/>
    <n v="0"/>
    <n v="0"/>
    <n v="0"/>
    <n v="0.04"/>
    <n v="0.05"/>
    <n v="0"/>
    <n v="0.30000000000000004"/>
    <n v="0"/>
    <n v="1.7700000000000002"/>
    <s v="2. Normal"/>
    <s v="LBZ"/>
    <x v="1"/>
    <s v="SIN"/>
    <n v="301925"/>
    <n v="0"/>
  </r>
  <r>
    <n v="6200604"/>
    <s v="ESCOBAR ZORRILLA CARLOS ANDRES"/>
    <s v="1. SI"/>
    <s v="5. &gt;$2-$5 MM"/>
    <n v="360084"/>
    <x v="647"/>
    <n v="4656853"/>
    <n v="1156853"/>
    <n v="8801000"/>
    <n v="358231"/>
    <n v="0"/>
    <n v="3500000"/>
    <n v="4144757"/>
    <n v="3000000"/>
    <n v="978614.07991655916"/>
    <n v="41174000"/>
    <n v="0"/>
    <n v="76001"/>
    <s v="6- pignoración"/>
    <s v="LBZ"/>
    <x v="0"/>
    <n v="4"/>
    <n v="0"/>
    <n v="0"/>
    <n v="4.6410958904109592"/>
    <n v="41.884931506849313"/>
    <n v="1"/>
    <n v="0"/>
    <n v="1"/>
    <n v="4"/>
    <n v="1"/>
    <s v="A"/>
    <n v="0.29707668442590202"/>
    <n v="11.105691111111112"/>
    <n v="1.0010757777777777"/>
    <n v="1.0348562222222222"/>
    <n v="0.25707844444444444"/>
    <n v="0"/>
    <n v="0"/>
    <n v="0.24"/>
    <n v="0.05"/>
    <n v="0.16"/>
    <n v="0.32"/>
    <n v="0.05"/>
    <n v="0.03"/>
    <n v="0.03"/>
    <n v="0.15000000000000002"/>
    <n v="0.2"/>
    <n v="0.25"/>
    <n v="0"/>
    <n v="0"/>
    <n v="0"/>
    <n v="0"/>
    <n v="0.03"/>
    <n v="0.05"/>
    <n v="0"/>
    <n v="0"/>
    <n v="0"/>
    <n v="1.5600000000000003"/>
    <s v="2. Normal"/>
    <s v="LBZ"/>
    <x v="1"/>
    <s v="A"/>
    <n v="1156853"/>
    <n v="0"/>
  </r>
  <r>
    <n v="48666222"/>
    <s v="VASQUEZ ALARCON MARTHA ISABEL"/>
    <s v="1. SI"/>
    <s v="4. &gt;$1-$2 MM"/>
    <m/>
    <x v="648"/>
    <n v="1584885"/>
    <n v="1584885"/>
    <n v="4587000"/>
    <n v="300000"/>
    <n v="0"/>
    <n v="0"/>
    <n v="3002069"/>
    <n v="2000000"/>
    <n v="1056702.2300397293"/>
    <n v="42181000"/>
    <n v="0"/>
    <n v="68276"/>
    <s v="9- Otras garantías (no admisible)"/>
    <s v="LBZ"/>
    <x v="0"/>
    <n v="4"/>
    <n v="0"/>
    <n v="0"/>
    <n v="6.7945205479452051"/>
    <n v="57.632876712328766"/>
    <n v="2"/>
    <n v="2"/>
    <n v="3"/>
    <n v="3"/>
    <n v="1"/>
    <s v="A"/>
    <n v="0.45223407667990978"/>
    <n v="15.589318"/>
    <n v="1.0006896666666667"/>
    <n v="0.52829499999999996"/>
    <n v="0.52829499999999996"/>
    <n v="0"/>
    <n v="0"/>
    <n v="0.32"/>
    <n v="0.04"/>
    <n v="0.24"/>
    <n v="0.32"/>
    <n v="0.03"/>
    <n v="0.03"/>
    <n v="0.01"/>
    <n v="0.25"/>
    <n v="0.25"/>
    <n v="0.25"/>
    <n v="0"/>
    <n v="0"/>
    <n v="0"/>
    <n v="0"/>
    <n v="0.02"/>
    <n v="0"/>
    <n v="0"/>
    <n v="0"/>
    <n v="0"/>
    <n v="1.76"/>
    <s v="2. Normal"/>
    <s v="LBZ"/>
    <x v="1"/>
    <s v="A"/>
    <n v="1584885"/>
    <n v="0"/>
  </r>
  <r>
    <n v="2068684428"/>
    <s v="USCATEGUI PUENTES MAYLIN ESTHER"/>
    <s v="3. Sin Externa"/>
    <s v="5. &gt;$2-$5 MM"/>
    <m/>
    <x v="649"/>
    <n v="2980613"/>
    <n v="0"/>
    <e v="#N/A"/>
    <n v="178589"/>
    <n v="0"/>
    <n v="3000000"/>
    <n v="3002069"/>
    <n v="2000000"/>
    <n v="0"/>
    <n v="0"/>
    <n v="0"/>
    <n v="68001"/>
    <s v="6- pignoración"/>
    <s v="LBZ"/>
    <x v="0"/>
    <n v="4"/>
    <n v="0"/>
    <n v="0"/>
    <n v="6.2136986301369861"/>
    <n v="34.983561643835614"/>
    <n v="2"/>
    <n v="5"/>
    <n v="4"/>
    <n v="3"/>
    <n v="1"/>
    <s v="SIN"/>
    <n v="5.9529666666666668E-2"/>
    <n v="1.9942273333333334"/>
    <n v="1.0006896666666667"/>
    <n v="0.99353766666666665"/>
    <n v="0"/>
    <n v="0"/>
    <n v="0"/>
    <n v="0.32"/>
    <n v="0.01"/>
    <n v="0"/>
    <n v="0.32"/>
    <n v="0.02"/>
    <n v="0.03"/>
    <n v="0.04"/>
    <n v="0.15000000000000002"/>
    <n v="0.25"/>
    <n v="0.25"/>
    <n v="0"/>
    <n v="0"/>
    <n v="0"/>
    <n v="0"/>
    <n v="0.02"/>
    <n v="0"/>
    <n v="0"/>
    <n v="0.30000000000000004"/>
    <n v="0"/>
    <n v="1.7100000000000002"/>
    <s v="2. Normal"/>
    <s v="LBZ"/>
    <x v="1"/>
    <s v="SIN"/>
    <n v="0"/>
    <n v="0"/>
  </r>
  <r>
    <n v="64402680"/>
    <s v="CASTRO PAMPLONA CLAUDIA JAZMIN"/>
    <s v="1. SI"/>
    <s v="5. &gt;$2-$5 MM"/>
    <n v="1246230"/>
    <x v="650"/>
    <n v="2987008"/>
    <n v="0"/>
    <n v="4740000"/>
    <n v="125855.00000000001"/>
    <n v="0"/>
    <n v="3500000"/>
    <n v="1753361"/>
    <n v="2000000"/>
    <n v="635768.37634731899"/>
    <n v="16205000"/>
    <n v="0"/>
    <n v="76130"/>
    <s v="6- pignoración"/>
    <s v="LBZ"/>
    <x v="0"/>
    <n v="4"/>
    <n v="0"/>
    <n v="0"/>
    <n v="2.8"/>
    <n v="48.750684931506846"/>
    <n v="2"/>
    <n v="4"/>
    <n v="2"/>
    <n v="3"/>
    <n v="3"/>
    <s v="A"/>
    <n v="0.25387445878243964"/>
    <n v="6.9817896666666668"/>
    <n v="0.99986366666666671"/>
    <n v="0.9956693333333333"/>
    <n v="0"/>
    <n v="0"/>
    <n v="0"/>
    <n v="0.32"/>
    <n v="0.02"/>
    <n v="0.08"/>
    <n v="0.4"/>
    <n v="0.04"/>
    <n v="0.02"/>
    <n v="0.02"/>
    <n v="0.15000000000000002"/>
    <n v="0.25"/>
    <n v="0.25"/>
    <n v="0"/>
    <n v="0"/>
    <n v="0"/>
    <n v="0"/>
    <n v="0.04"/>
    <n v="0"/>
    <n v="0"/>
    <n v="0"/>
    <n v="0"/>
    <n v="1.5900000000000003"/>
    <s v="2. Normal"/>
    <s v="LBZ"/>
    <x v="1"/>
    <s v="A"/>
    <n v="0"/>
    <n v="0"/>
  </r>
  <r>
    <n v="2224628668"/>
    <s v="BARONA ROMERO JEFFERSON"/>
    <s v="3. Sin Externa"/>
    <s v="5. &gt;$2-$5 MM"/>
    <n v="248746"/>
    <x v="651"/>
    <n v="2618798"/>
    <n v="1118798"/>
    <e v="#N/A"/>
    <n v="129383"/>
    <n v="0"/>
    <n v="1500000"/>
    <n v="1249182"/>
    <n v="1000000"/>
    <n v="0"/>
    <n v="0"/>
    <n v="0"/>
    <n v="76130"/>
    <s v="6- pignoración"/>
    <s v="LBZ"/>
    <x v="0"/>
    <n v="4"/>
    <n v="0"/>
    <n v="0"/>
    <n v="4.1780821917808222"/>
    <n v="28.769863013698629"/>
    <n v="1"/>
    <n v="1"/>
    <n v="1"/>
    <n v="2"/>
    <n v="3"/>
    <s v="SIN"/>
    <n v="8.6255333333333337E-2"/>
    <n v="2.5786533333333335"/>
    <n v="0.99861866666666665"/>
    <n v="1.7458653333333334"/>
    <n v="0.74586533333333338"/>
    <n v="0"/>
    <n v="0"/>
    <n v="0.32"/>
    <n v="0.05"/>
    <n v="0"/>
    <n v="0.4"/>
    <n v="0.05"/>
    <n v="0.02"/>
    <n v="0.04"/>
    <n v="0.15000000000000002"/>
    <n v="0.2"/>
    <n v="0.25"/>
    <n v="0"/>
    <n v="0"/>
    <n v="0"/>
    <n v="0"/>
    <n v="0.03"/>
    <n v="0.05"/>
    <n v="0"/>
    <n v="0.30000000000000004"/>
    <n v="0"/>
    <n v="1.8600000000000003"/>
    <s v="2. Normal"/>
    <s v="LBZ"/>
    <x v="1"/>
    <s v="SIN"/>
    <n v="1118798"/>
    <n v="0"/>
  </r>
  <r>
    <n v="2044028080"/>
    <s v="PATERNINA MORALES CRISTIAN"/>
    <s v="1. SI"/>
    <s v="4. &gt;$1-$2 MM"/>
    <m/>
    <x v="652"/>
    <n v="1447511"/>
    <n v="1447511"/>
    <n v="2937000"/>
    <n v="131364"/>
    <n v="0"/>
    <n v="0"/>
    <n v="1489144"/>
    <n v="1000000"/>
    <n v="9258.9532130803618"/>
    <n v="236000"/>
    <n v="0"/>
    <n v="13052"/>
    <s v="9- Otras garantías (no admisible)"/>
    <s v="LBZ"/>
    <x v="0"/>
    <n v="4"/>
    <n v="0"/>
    <n v="0"/>
    <n v="0.34794520547945207"/>
    <n v="27.216438356164385"/>
    <n v="1"/>
    <n v="2"/>
    <n v="2"/>
    <n v="2"/>
    <n v="1"/>
    <s v="A"/>
    <n v="9.3748635475386907E-2"/>
    <n v="2.1151033333333333"/>
    <n v="0.99276266666666668"/>
    <n v="0.96500733333333333"/>
    <n v="0.96500733333333333"/>
    <n v="0"/>
    <n v="0"/>
    <n v="0.32"/>
    <n v="0.04"/>
    <n v="0"/>
    <n v="0.4"/>
    <n v="0.04"/>
    <n v="0.03"/>
    <n v="0.04"/>
    <n v="0.25"/>
    <n v="0.25"/>
    <n v="0.25"/>
    <n v="0"/>
    <n v="0"/>
    <n v="0"/>
    <n v="0"/>
    <n v="0.05"/>
    <n v="0.05"/>
    <n v="0"/>
    <n v="0"/>
    <n v="0"/>
    <n v="1.7200000000000002"/>
    <s v="2. Normal"/>
    <s v="LBZ"/>
    <x v="1"/>
    <s v="A"/>
    <n v="1447511"/>
    <n v="0"/>
  </r>
  <r>
    <n v="2062824200"/>
    <s v="SOLANO HERRERA VICTOR JOSE"/>
    <s v="1. SI"/>
    <s v="5. &gt;$2-$5 MM"/>
    <m/>
    <x v="653"/>
    <n v="3391504"/>
    <n v="666504"/>
    <n v="4871000"/>
    <n v="146634"/>
    <n v="0"/>
    <n v="2725000"/>
    <n v="1479620"/>
    <n v="1000000"/>
    <n v="50539.385140096834"/>
    <n v="2272000"/>
    <n v="0"/>
    <n v="13433"/>
    <s v="6- pignoración"/>
    <s v="LBZ"/>
    <x v="0"/>
    <n v="4"/>
    <n v="0"/>
    <n v="0"/>
    <n v="4.065753424657534"/>
    <n v="29.024657534246575"/>
    <n v="1"/>
    <n v="2"/>
    <n v="1"/>
    <n v="2"/>
    <n v="3"/>
    <s v="A"/>
    <n v="0.13144892342673123"/>
    <n v="4.7620826666666662"/>
    <n v="0.98641333333333336"/>
    <n v="2.2610026666666667"/>
    <n v="0.44433600000000001"/>
    <n v="0"/>
    <n v="0"/>
    <n v="0.32"/>
    <n v="0.04"/>
    <n v="0"/>
    <n v="0.4"/>
    <n v="0.05"/>
    <n v="0.02"/>
    <n v="0.04"/>
    <n v="0.15000000000000002"/>
    <n v="0.15000000000000002"/>
    <n v="0.25"/>
    <n v="0"/>
    <n v="0"/>
    <n v="0"/>
    <n v="0"/>
    <n v="0.03"/>
    <n v="0.05"/>
    <n v="0"/>
    <n v="0"/>
    <n v="0"/>
    <n v="1.5"/>
    <s v="2. Normal"/>
    <s v="LBZ"/>
    <x v="1"/>
    <s v="A"/>
    <n v="666504"/>
    <n v="0"/>
  </r>
  <r>
    <n v="2044006422"/>
    <s v="CASTRO PADILLA LESLIE LIZ"/>
    <s v="1. SI"/>
    <s v="5. &gt;$2-$5 MM"/>
    <n v="613000"/>
    <x v="654"/>
    <n v="2817543"/>
    <n v="0"/>
    <n v="5161000"/>
    <n v="238207"/>
    <n v="0"/>
    <n v="3315464"/>
    <n v="2343929"/>
    <n v="2000000"/>
    <n v="357457.62674305437"/>
    <n v="14704000"/>
    <n v="0"/>
    <n v="13052"/>
    <s v="6- pignoración"/>
    <s v="LBZ"/>
    <x v="0"/>
    <n v="4"/>
    <n v="0"/>
    <n v="0"/>
    <n v="3.3671232876712329"/>
    <n v="35.983561643835614"/>
    <n v="2"/>
    <n v="1"/>
    <n v="1"/>
    <n v="3"/>
    <n v="1"/>
    <s v="A"/>
    <n v="0.19855487558101811"/>
    <n v="6.6218240000000002"/>
    <n v="0.98564300000000005"/>
    <n v="0.93918100000000004"/>
    <n v="0"/>
    <n v="0"/>
    <n v="0"/>
    <n v="0.32"/>
    <n v="0.05"/>
    <n v="0.08"/>
    <n v="0.4"/>
    <n v="0.05"/>
    <n v="0.03"/>
    <n v="0.03"/>
    <n v="0.15000000000000002"/>
    <n v="0.25"/>
    <n v="0.25"/>
    <n v="0"/>
    <n v="0"/>
    <n v="0"/>
    <n v="0"/>
    <n v="0.04"/>
    <n v="0"/>
    <n v="0"/>
    <n v="0"/>
    <n v="0"/>
    <n v="1.6500000000000004"/>
    <s v="2. Normal"/>
    <s v="LBZ"/>
    <x v="1"/>
    <s v="A"/>
    <n v="0"/>
    <n v="0"/>
  </r>
  <r>
    <n v="2200066626"/>
    <s v="BARRAGAN ORTIZ JHON FREDY"/>
    <s v="3. Sin Externa"/>
    <s v="4. &gt;$1-$2 MM"/>
    <m/>
    <x v="655"/>
    <n v="1653946"/>
    <n v="0"/>
    <e v="#N/A"/>
    <n v="132857"/>
    <n v="0"/>
    <n v="2900000"/>
    <n v="1476120"/>
    <n v="1000000"/>
    <n v="0"/>
    <n v="0"/>
    <n v="0"/>
    <n v="68895"/>
    <s v="6- pignoración"/>
    <s v="LBZ"/>
    <x v="0"/>
    <n v="4"/>
    <n v="0"/>
    <n v="0"/>
    <n v="3.8191780821917809"/>
    <n v="27.046575342465754"/>
    <n v="1"/>
    <n v="2"/>
    <n v="1"/>
    <n v="2"/>
    <n v="3"/>
    <s v="SIN"/>
    <n v="8.8571333333333335E-2"/>
    <n v="2.0867106666666668"/>
    <n v="0.98407999999999995"/>
    <n v="1.1026306666666668"/>
    <n v="0"/>
    <n v="0"/>
    <n v="0"/>
    <n v="0.32"/>
    <n v="0.04"/>
    <n v="0"/>
    <n v="0.4"/>
    <n v="0.05"/>
    <n v="0.02"/>
    <n v="0.04"/>
    <n v="0.15000000000000002"/>
    <n v="0.2"/>
    <n v="0.25"/>
    <n v="0"/>
    <n v="0"/>
    <n v="0"/>
    <n v="0"/>
    <n v="0.04"/>
    <n v="0.05"/>
    <n v="0"/>
    <n v="0.30000000000000004"/>
    <n v="0"/>
    <n v="1.86"/>
    <s v="2. Normal"/>
    <s v="LBZ"/>
    <x v="1"/>
    <s v="SIN"/>
    <n v="0"/>
    <n v="0"/>
  </r>
  <r>
    <n v="26468628"/>
    <s v="ZUÑIGA PEREA FARLYN"/>
    <s v="1. SI"/>
    <s v="5. &gt;$2-$5 MM"/>
    <n v="465415"/>
    <x v="656"/>
    <n v="2895483"/>
    <n v="0"/>
    <n v="3903000"/>
    <n v="152168"/>
    <n v="0"/>
    <n v="3100000"/>
    <n v="1007704"/>
    <n v="1000000"/>
    <n v="128004.51205997592"/>
    <n v="5465000"/>
    <n v="0"/>
    <n v="76130"/>
    <s v="6- pignoración"/>
    <s v="LBZ"/>
    <x v="0"/>
    <n v="4"/>
    <n v="0"/>
    <n v="0"/>
    <n v="3.2602739726027399"/>
    <n v="43.715068493150682"/>
    <n v="1"/>
    <n v="0"/>
    <n v="1"/>
    <n v="2"/>
    <n v="2"/>
    <s v="B"/>
    <n v="0.18678167470665064"/>
    <n v="6.2454580000000002"/>
    <n v="0.9820793333333333"/>
    <n v="1.9303220000000001"/>
    <n v="0"/>
    <n v="0"/>
    <n v="0"/>
    <n v="0.32"/>
    <n v="0.05"/>
    <n v="0.08"/>
    <n v="0.4"/>
    <n v="0.05"/>
    <n v="0.01"/>
    <n v="0.03"/>
    <n v="0.15000000000000002"/>
    <n v="0.2"/>
    <n v="0.25"/>
    <n v="0"/>
    <n v="0"/>
    <n v="0"/>
    <n v="0"/>
    <n v="0.04"/>
    <n v="0.05"/>
    <n v="0"/>
    <n v="0.1"/>
    <n v="0"/>
    <n v="1.7300000000000004"/>
    <s v="2. Normal"/>
    <s v="LBZ"/>
    <x v="1"/>
    <s v="B"/>
    <n v="0"/>
    <n v="0"/>
  </r>
  <r>
    <n v="48862662"/>
    <s v="LOPEZ CARDENAS GRACIELA"/>
    <s v="3. Sin Externa"/>
    <s v="5. &gt;$2-$5 MM"/>
    <m/>
    <x v="55"/>
    <n v="3528480"/>
    <n v="3528480"/>
    <e v="#N/A"/>
    <n v="160937"/>
    <n v="0"/>
    <n v="0"/>
    <n v="1471520"/>
    <n v="1000000"/>
    <n v="0"/>
    <n v="0"/>
    <n v="0"/>
    <n v="68255"/>
    <s v="9- Otras garantías (no admisible)"/>
    <s v="LBZ"/>
    <x v="0"/>
    <n v="4"/>
    <n v="0"/>
    <n v="0"/>
    <n v="9.9260273972602739"/>
    <n v="41.56986301369863"/>
    <n v="2"/>
    <n v="2"/>
    <n v="1"/>
    <n v="2"/>
    <n v="1"/>
    <s v="SIN"/>
    <n v="0.10729133333333334"/>
    <n v="3.3333333333333335"/>
    <n v="0.98101333333333329"/>
    <n v="2.3523200000000002"/>
    <n v="2.3523200000000002"/>
    <n v="0"/>
    <n v="0"/>
    <n v="0.32"/>
    <n v="0.04"/>
    <n v="0"/>
    <n v="0.4"/>
    <n v="0.05"/>
    <n v="0.03"/>
    <n v="0.03"/>
    <n v="0.25"/>
    <n v="0.15000000000000002"/>
    <n v="0.15000000000000002"/>
    <n v="0"/>
    <n v="0"/>
    <n v="0"/>
    <n v="0"/>
    <n v="0.01"/>
    <n v="0"/>
    <n v="0"/>
    <n v="0.30000000000000004"/>
    <n v="0"/>
    <n v="1.73"/>
    <s v="2. Normal"/>
    <s v="LBZ"/>
    <x v="1"/>
    <s v="SIN"/>
    <n v="3528480"/>
    <n v="0"/>
  </r>
  <r>
    <n v="2222464424"/>
    <s v="GONZALEZ VIVEROS DIANA LISETH"/>
    <s v="3. Sin Externa"/>
    <s v="5. &gt;$2-$5 MM"/>
    <n v="162333"/>
    <x v="657"/>
    <n v="3027783"/>
    <n v="1327783"/>
    <e v="#N/A"/>
    <n v="117895"/>
    <n v="0"/>
    <n v="1700000"/>
    <n v="1305215"/>
    <n v="1000000"/>
    <n v="0"/>
    <n v="0"/>
    <n v="0"/>
    <n v="19573"/>
    <s v="6- pignoración"/>
    <s v="LBZ"/>
    <x v="0"/>
    <n v="4"/>
    <n v="0"/>
    <n v="0"/>
    <n v="4.3890410958904109"/>
    <n v="34.542465753424658"/>
    <n v="2"/>
    <n v="0"/>
    <n v="1"/>
    <n v="2"/>
    <n v="1"/>
    <s v="SIN"/>
    <n v="7.8596666666666662E-2"/>
    <n v="2.8886653333333334"/>
    <n v="0.97836533333333331"/>
    <n v="2.0185219999999999"/>
    <n v="0.88518866666666662"/>
    <n v="0"/>
    <n v="0"/>
    <n v="0.32"/>
    <n v="0.05"/>
    <n v="0"/>
    <n v="0.4"/>
    <n v="0.05"/>
    <n v="0.03"/>
    <n v="0.04"/>
    <n v="0.15000000000000002"/>
    <n v="0.15000000000000002"/>
    <n v="0.25"/>
    <n v="0"/>
    <n v="0"/>
    <n v="0"/>
    <n v="0"/>
    <n v="0.03"/>
    <n v="0"/>
    <n v="0"/>
    <n v="0.30000000000000004"/>
    <n v="0"/>
    <n v="1.77"/>
    <s v="2. Normal"/>
    <s v="LBZ"/>
    <x v="1"/>
    <s v="SIN"/>
    <n v="1327783"/>
    <n v="0"/>
  </r>
  <r>
    <n v="42626480"/>
    <s v="TROCHEZ HERNANDEZ LUZ ANGELICA"/>
    <s v="1. SI"/>
    <s v="5. &gt;$2-$5 MM"/>
    <n v="95767"/>
    <x v="658"/>
    <n v="3582642"/>
    <n v="0"/>
    <n v="4952000"/>
    <n v="188432"/>
    <n v="0"/>
    <n v="3928416"/>
    <n v="1369842"/>
    <n v="1000000"/>
    <n v="39232.852597798148"/>
    <n v="1000000"/>
    <n v="0"/>
    <n v="76130"/>
    <s v="6- pignoración"/>
    <s v="LBZ"/>
    <x v="0"/>
    <n v="4"/>
    <n v="0"/>
    <n v="0"/>
    <n v="4.6410958904109592"/>
    <n v="54.295890410958904"/>
    <n v="2"/>
    <n v="0"/>
    <n v="2"/>
    <n v="2"/>
    <n v="1"/>
    <s v="A"/>
    <n v="0.1517765683985321"/>
    <n v="3.9683226666666669"/>
    <n v="0.9770726666666667"/>
    <n v="2.3884280000000002"/>
    <n v="0"/>
    <n v="0"/>
    <n v="0"/>
    <n v="0.32"/>
    <n v="0.05"/>
    <n v="0"/>
    <n v="0.4"/>
    <n v="0.04"/>
    <n v="0.03"/>
    <n v="0.02"/>
    <n v="0.15000000000000002"/>
    <n v="0.15000000000000002"/>
    <n v="0.25"/>
    <n v="0"/>
    <n v="0"/>
    <n v="0"/>
    <n v="0"/>
    <n v="0.03"/>
    <n v="0"/>
    <n v="0"/>
    <n v="0"/>
    <n v="0"/>
    <n v="1.4400000000000002"/>
    <s v="2. Normal"/>
    <s v="LBZ"/>
    <x v="1"/>
    <s v="A"/>
    <n v="0"/>
    <n v="0"/>
  </r>
  <r>
    <n v="20604628"/>
    <s v="SILVERA REDONDO REYNOL REJINO"/>
    <s v="1. SI"/>
    <s v="6. &gt;$5-$10 MM"/>
    <n v="673200"/>
    <x v="659"/>
    <n v="9134695"/>
    <n v="2357341"/>
    <n v="11866000"/>
    <n v="373776"/>
    <n v="0"/>
    <n v="6777354"/>
    <n v="2253929"/>
    <n v="2000000"/>
    <n v="186399.05125614587"/>
    <n v="6830000"/>
    <n v="0"/>
    <n v="8001"/>
    <s v="6- pignoración"/>
    <s v="LBZ"/>
    <x v="0"/>
    <n v="4"/>
    <n v="0"/>
    <n v="0"/>
    <n v="3.1972602739726028"/>
    <n v="46.684931506849317"/>
    <n v="1"/>
    <n v="4"/>
    <n v="3"/>
    <n v="3"/>
    <n v="2"/>
    <s v="A"/>
    <n v="0.18672501708538194"/>
    <n v="6.0728746666666664"/>
    <n v="0.9757096666666667"/>
    <n v="3.0448983333333333"/>
    <n v="0.7857803333333333"/>
    <n v="0"/>
    <n v="0"/>
    <n v="0.32"/>
    <n v="0.02"/>
    <n v="0.08"/>
    <n v="0.4"/>
    <n v="0.03"/>
    <n v="0.01"/>
    <n v="0.02"/>
    <n v="0.15000000000000002"/>
    <n v="0.1"/>
    <n v="0.25"/>
    <n v="0"/>
    <n v="0"/>
    <n v="0"/>
    <n v="0"/>
    <n v="0.04"/>
    <n v="0.05"/>
    <n v="0"/>
    <n v="0"/>
    <n v="0"/>
    <n v="1.4700000000000004"/>
    <s v="2. Normal"/>
    <s v="LBZ"/>
    <x v="1"/>
    <s v="A"/>
    <n v="2357341"/>
    <n v="0"/>
  </r>
  <r>
    <n v="2008406244"/>
    <s v="GONZALEZ PAEZ LEIDY KATERINE"/>
    <s v="1. SI"/>
    <s v="5. &gt;$2-$5 MM"/>
    <n v="23077"/>
    <x v="660"/>
    <n v="2947290"/>
    <n v="2947290"/>
    <n v="4385000"/>
    <n v="145399"/>
    <n v="0"/>
    <n v="0"/>
    <n v="1438168"/>
    <n v="1000000"/>
    <n v="106261.72659077577"/>
    <n v="4777000"/>
    <n v="0"/>
    <n v="68255"/>
    <s v="9- Otras garantías (no admisible)"/>
    <s v="LBZ"/>
    <x v="0"/>
    <n v="4"/>
    <n v="0"/>
    <n v="0"/>
    <n v="0.70410958904109588"/>
    <n v="24.506849315068493"/>
    <n v="2"/>
    <n v="2"/>
    <n v="2"/>
    <n v="2"/>
    <n v="1"/>
    <s v="A"/>
    <n v="0.16777381772718383"/>
    <n v="6.108305333333333"/>
    <n v="0.97416333333333338"/>
    <n v="1.9648600000000001"/>
    <n v="1.9648600000000001"/>
    <n v="0"/>
    <n v="0"/>
    <n v="0.32"/>
    <n v="0.04"/>
    <n v="0.08"/>
    <n v="0.4"/>
    <n v="0.04"/>
    <n v="0.03"/>
    <n v="0.05"/>
    <n v="0.25"/>
    <n v="0.2"/>
    <n v="0.2"/>
    <n v="0"/>
    <n v="0"/>
    <n v="0"/>
    <n v="0"/>
    <n v="0.05"/>
    <n v="0"/>
    <n v="0"/>
    <n v="0"/>
    <n v="0"/>
    <n v="1.6600000000000001"/>
    <s v="2. Normal"/>
    <s v="LBZ"/>
    <x v="1"/>
    <s v="A"/>
    <n v="2947290"/>
    <n v="0"/>
  </r>
  <r>
    <n v="66222688"/>
    <s v="DE LA HOZ BARRIOS GISELLA MARIA"/>
    <s v="3. Sin Externa"/>
    <s v="5. &gt;$2-$5 MM"/>
    <m/>
    <x v="661"/>
    <n v="3705753"/>
    <n v="1266975"/>
    <e v="#N/A"/>
    <n v="191988"/>
    <n v="0"/>
    <n v="2438778"/>
    <n v="1459842"/>
    <n v="1000000"/>
    <n v="0"/>
    <n v="0"/>
    <n v="0"/>
    <n v="8001"/>
    <s v="6- pignoración"/>
    <s v="LBZ"/>
    <x v="0"/>
    <n v="4"/>
    <n v="0"/>
    <n v="0"/>
    <n v="5"/>
    <n v="40.586301369863016"/>
    <n v="2"/>
    <n v="0"/>
    <n v="1"/>
    <n v="2"/>
    <n v="1"/>
    <s v="SIN"/>
    <n v="0.12799199999999999"/>
    <n v="3.44373"/>
    <n v="0.97322799999999998"/>
    <n v="2.4705020000000002"/>
    <n v="0.84465000000000001"/>
    <n v="0"/>
    <n v="0"/>
    <n v="0.32"/>
    <n v="0.05"/>
    <n v="0"/>
    <n v="0.4"/>
    <n v="0.05"/>
    <n v="0.03"/>
    <n v="0.03"/>
    <n v="0.15000000000000002"/>
    <n v="0.15000000000000002"/>
    <n v="0.25"/>
    <n v="0"/>
    <n v="0"/>
    <n v="0"/>
    <n v="0"/>
    <n v="0.03"/>
    <n v="0"/>
    <n v="0"/>
    <n v="0.30000000000000004"/>
    <n v="0"/>
    <n v="1.7600000000000002"/>
    <s v="2. Normal"/>
    <s v="LBZ"/>
    <x v="1"/>
    <s v="SIN"/>
    <n v="1266975"/>
    <n v="0"/>
  </r>
  <r>
    <n v="2228402286"/>
    <s v="ROMERO OSPINA SEBASTIAN"/>
    <s v="1. SI"/>
    <s v="7. &gt;$10 MM"/>
    <n v="1370602"/>
    <x v="662"/>
    <n v="41069653"/>
    <n v="0"/>
    <n v="4715000"/>
    <n v="1004801"/>
    <n v="0"/>
    <n v="47001933"/>
    <n v="1540123"/>
    <n v="2000000"/>
    <n v="105106.747591921"/>
    <n v="3607000"/>
    <n v="0"/>
    <n v="76892"/>
    <s v="2- prendaria"/>
    <s v="LBZ"/>
    <x v="0"/>
    <n v="4"/>
    <n v="0"/>
    <n v="0"/>
    <n v="4.904109589041096"/>
    <n v="27.61917808219178"/>
    <n v="1"/>
    <n v="6"/>
    <n v="2"/>
    <n v="3"/>
    <n v="1"/>
    <s v="A"/>
    <n v="0.36996924919730695"/>
    <n v="15.405592"/>
    <n v="0.97024166666666667"/>
    <n v="13.689884333333334"/>
    <n v="0"/>
    <n v="0"/>
    <n v="0"/>
    <n v="0.32"/>
    <n v="0"/>
    <n v="0.24"/>
    <n v="0.4"/>
    <n v="0.04"/>
    <n v="0.03"/>
    <n v="0.04"/>
    <n v="0.05"/>
    <n v="0"/>
    <n v="0.25"/>
    <n v="0"/>
    <n v="0"/>
    <n v="0"/>
    <n v="0"/>
    <n v="0.03"/>
    <n v="0.05"/>
    <n v="0"/>
    <n v="0"/>
    <n v="0"/>
    <n v="1.4500000000000002"/>
    <s v="2. Normal"/>
    <s v="LBZ"/>
    <x v="1"/>
    <s v="A"/>
    <n v="0"/>
    <n v="0"/>
  </r>
  <r>
    <n v="4824446"/>
    <s v="MENDIVIL LEGARDA ADRIAN NICOLAS"/>
    <s v="3. Sin Externa"/>
    <s v="6. &gt;$5-$10 MM"/>
    <m/>
    <x v="663"/>
    <n v="6672715"/>
    <n v="1801290"/>
    <e v="#N/A"/>
    <n v="313361"/>
    <n v="0"/>
    <n v="4871425"/>
    <n v="2898429"/>
    <n v="2000000"/>
    <n v="0"/>
    <n v="0"/>
    <n v="0"/>
    <n v="13052"/>
    <s v="6- pignoración"/>
    <s v="LBZ"/>
    <x v="0"/>
    <n v="4"/>
    <n v="0"/>
    <n v="0"/>
    <n v="2.8191780821917809"/>
    <n v="44.364383561643834"/>
    <n v="1"/>
    <n v="2"/>
    <n v="1"/>
    <n v="3"/>
    <n v="2"/>
    <s v="SIN"/>
    <n v="0.10445366666666667"/>
    <n v="3.1903813333333333"/>
    <n v="0.96614299999999997"/>
    <n v="2.2242383333333335"/>
    <n v="0.60043000000000002"/>
    <n v="0"/>
    <n v="0"/>
    <n v="0.32"/>
    <n v="0.04"/>
    <n v="0"/>
    <n v="0.4"/>
    <n v="0.05"/>
    <n v="0.01"/>
    <n v="0.03"/>
    <n v="0.15000000000000002"/>
    <n v="0.15000000000000002"/>
    <n v="0.25"/>
    <n v="0"/>
    <n v="0"/>
    <n v="0"/>
    <n v="0"/>
    <n v="0.04"/>
    <n v="0.05"/>
    <n v="0"/>
    <n v="0.30000000000000004"/>
    <n v="0"/>
    <n v="1.79"/>
    <s v="2. Normal"/>
    <s v="LBZ"/>
    <x v="1"/>
    <s v="SIN"/>
    <n v="1801290"/>
    <n v="0"/>
  </r>
  <r>
    <n v="20448482"/>
    <s v="ENRIQUEZ RIVAS INGRID LORENA"/>
    <s v="1. SI"/>
    <s v="5. &gt;$2-$5 MM"/>
    <n v="644725"/>
    <x v="664"/>
    <n v="4106677"/>
    <n v="4106677"/>
    <n v="4909000"/>
    <n v="161169"/>
    <n v="0"/>
    <n v="0"/>
    <n v="802154"/>
    <n v="1000000"/>
    <n v="45690.095544788237"/>
    <n v="2054000"/>
    <n v="0"/>
    <n v="76130"/>
    <s v="9- Otras garantías (no admisible)"/>
    <s v="LBZ"/>
    <x v="0"/>
    <n v="4"/>
    <n v="0"/>
    <n v="0"/>
    <n v="2.5616438356164384"/>
    <n v="37.772602739726025"/>
    <n v="2"/>
    <n v="2"/>
    <n v="1"/>
    <n v="2"/>
    <n v="3"/>
    <s v="A"/>
    <n v="0.1379060636965255"/>
    <n v="4.641887333333333"/>
    <n v="0.96458600000000005"/>
    <n v="2.7377846666666668"/>
    <n v="2.7377846666666668"/>
    <n v="0"/>
    <n v="0"/>
    <n v="0.32"/>
    <n v="0.04"/>
    <n v="0"/>
    <n v="0.4"/>
    <n v="0.05"/>
    <n v="0.02"/>
    <n v="0.03"/>
    <n v="0.25"/>
    <n v="0.15000000000000002"/>
    <n v="0.15000000000000002"/>
    <n v="0"/>
    <n v="0"/>
    <n v="0"/>
    <n v="0"/>
    <n v="0.04"/>
    <n v="0"/>
    <n v="0"/>
    <n v="0"/>
    <n v="0"/>
    <n v="1.4500000000000002"/>
    <s v="2. Normal"/>
    <s v="LBZ"/>
    <x v="1"/>
    <s v="A"/>
    <n v="4106677"/>
    <n v="0"/>
  </r>
  <r>
    <n v="2040644266"/>
    <s v="SUAREZ MUÑOZ CARLOS DANIEL"/>
    <s v="1. SI"/>
    <s v="4. &gt;$1-$2 MM"/>
    <m/>
    <x v="665"/>
    <n v="1467541"/>
    <n v="1467541"/>
    <n v="2912000"/>
    <n v="143680"/>
    <n v="0"/>
    <n v="0"/>
    <n v="1444120"/>
    <n v="1000000"/>
    <n v="49471.651651221546"/>
    <n v="2224000"/>
    <n v="0"/>
    <n v="13647"/>
    <s v="9- Otras garantías (no admisible)"/>
    <s v="LBZ"/>
    <x v="0"/>
    <n v="4"/>
    <n v="0"/>
    <n v="0"/>
    <n v="3.7424657534246575"/>
    <n v="33.665753424657531"/>
    <n v="1"/>
    <n v="2"/>
    <n v="1"/>
    <n v="2"/>
    <n v="3"/>
    <s v="B"/>
    <n v="0.12876776776748103"/>
    <n v="3.4237739999999999"/>
    <n v="0.96274666666666664"/>
    <n v="0.97836066666666666"/>
    <n v="0.97836066666666666"/>
    <n v="0"/>
    <n v="0"/>
    <n v="0.32"/>
    <n v="0.04"/>
    <n v="0"/>
    <n v="0.4"/>
    <n v="0.05"/>
    <n v="0.02"/>
    <n v="0.04"/>
    <n v="0.25"/>
    <n v="0.25"/>
    <n v="0.25"/>
    <n v="0"/>
    <n v="0"/>
    <n v="0"/>
    <n v="0"/>
    <n v="0.04"/>
    <n v="0.05"/>
    <n v="0"/>
    <n v="0.1"/>
    <n v="0"/>
    <n v="1.8100000000000003"/>
    <s v="2. Normal"/>
    <s v="LBZ"/>
    <x v="1"/>
    <s v="B"/>
    <n v="1467541"/>
    <n v="0"/>
  </r>
  <r>
    <n v="2044022022"/>
    <s v="MERLANO TAPIAS ARLINTON"/>
    <s v="1. SI"/>
    <s v="4. &gt;$1-$2 MM"/>
    <m/>
    <x v="666"/>
    <n v="1080909"/>
    <n v="1080909"/>
    <n v="2525000"/>
    <n v="197008"/>
    <n v="0"/>
    <n v="0"/>
    <n v="1444120"/>
    <n v="1000000"/>
    <n v="78914.117911306239"/>
    <n v="3139000"/>
    <n v="0"/>
    <n v="13052"/>
    <s v="9- Otras garantías (no admisible)"/>
    <s v="LBZ"/>
    <x v="0"/>
    <n v="4"/>
    <n v="0"/>
    <n v="0"/>
    <n v="3.7424657534246575"/>
    <n v="23.893150684931506"/>
    <n v="1"/>
    <n v="2"/>
    <n v="1"/>
    <n v="2"/>
    <n v="3"/>
    <s v="A"/>
    <n v="0.18394807860753748"/>
    <n v="3.7760193333333332"/>
    <n v="0.96274666666666664"/>
    <n v="0.72060599999999997"/>
    <n v="0.72060599999999997"/>
    <n v="0"/>
    <n v="0"/>
    <n v="0.32"/>
    <n v="0.04"/>
    <n v="0"/>
    <n v="0.4"/>
    <n v="0.05"/>
    <n v="0.02"/>
    <n v="0.05"/>
    <n v="0.25"/>
    <n v="0.25"/>
    <n v="0.25"/>
    <n v="0"/>
    <n v="0"/>
    <n v="0"/>
    <n v="0"/>
    <n v="0.04"/>
    <n v="0.05"/>
    <n v="0"/>
    <n v="0"/>
    <n v="0"/>
    <n v="1.7200000000000002"/>
    <s v="2. Normal"/>
    <s v="LBZ"/>
    <x v="1"/>
    <s v="A"/>
    <n v="1080909"/>
    <n v="0"/>
  </r>
  <r>
    <n v="2008404460"/>
    <s v="ORTEGA VERA DOIMAR"/>
    <s v="1. SI"/>
    <s v="5. &gt;$2-$5 MM"/>
    <m/>
    <x v="130"/>
    <n v="3371804"/>
    <n v="371804"/>
    <n v="4816000"/>
    <n v="161398"/>
    <n v="0"/>
    <n v="3000000"/>
    <n v="1444120"/>
    <n v="1000000"/>
    <n v="108775.34917916967"/>
    <n v="4890000"/>
    <n v="0"/>
    <n v="68276"/>
    <s v="6- pignoración"/>
    <s v="LBZ"/>
    <x v="0"/>
    <n v="4"/>
    <n v="0"/>
    <n v="0"/>
    <n v="3.7424657534246575"/>
    <n v="34.180821917808217"/>
    <n v="1"/>
    <n v="1"/>
    <n v="1"/>
    <n v="2"/>
    <n v="3"/>
    <s v="A"/>
    <n v="0.18011556611944646"/>
    <n v="6.4706159999999997"/>
    <n v="0.96274666666666664"/>
    <n v="2.2478693333333335"/>
    <n v="0.24786933333333333"/>
    <n v="0"/>
    <n v="0"/>
    <n v="0.32"/>
    <n v="0.05"/>
    <n v="0.08"/>
    <n v="0.4"/>
    <n v="0.05"/>
    <n v="0.02"/>
    <n v="0.04"/>
    <n v="0.15000000000000002"/>
    <n v="0.15000000000000002"/>
    <n v="0.25"/>
    <n v="0"/>
    <n v="0"/>
    <n v="0"/>
    <n v="0"/>
    <n v="0.04"/>
    <n v="0.05"/>
    <n v="0"/>
    <n v="0"/>
    <n v="0"/>
    <n v="1.6000000000000003"/>
    <s v="2. Normal"/>
    <s v="LBZ"/>
    <x v="1"/>
    <s v="A"/>
    <n v="371804"/>
    <n v="0"/>
  </r>
  <r>
    <n v="84608620"/>
    <s v="PALOMINO ALFARO CARLOS ANDRES"/>
    <s v="1. SI"/>
    <s v="5. &gt;$2-$5 MM"/>
    <m/>
    <x v="667"/>
    <n v="3019290"/>
    <n v="3019290"/>
    <n v="5898000"/>
    <n v="158369"/>
    <n v="0"/>
    <n v="0"/>
    <n v="2878629"/>
    <n v="2000000"/>
    <n v="297241.00071931555"/>
    <n v="11150000"/>
    <n v="0"/>
    <n v="13433"/>
    <s v="9- Otras garantías (no admisible)"/>
    <s v="LBZ"/>
    <x v="0"/>
    <n v="4"/>
    <n v="0"/>
    <n v="0"/>
    <n v="5.0630136986301366"/>
    <n v="36.19178082191781"/>
    <n v="1"/>
    <n v="3"/>
    <n v="1"/>
    <n v="3"/>
    <n v="2"/>
    <s v="A"/>
    <n v="0.15187000023977185"/>
    <n v="5.6826396666666668"/>
    <n v="0.95954300000000003"/>
    <n v="1.0064299999999999"/>
    <n v="1.0064299999999999"/>
    <n v="0"/>
    <n v="0"/>
    <n v="0.32"/>
    <n v="0.03"/>
    <n v="0.08"/>
    <n v="0.4"/>
    <n v="0.05"/>
    <n v="0.01"/>
    <n v="0.03"/>
    <n v="0.25"/>
    <n v="0.2"/>
    <n v="0.2"/>
    <n v="0"/>
    <n v="0"/>
    <n v="0"/>
    <n v="0"/>
    <n v="0.03"/>
    <n v="0.05"/>
    <n v="0"/>
    <n v="0"/>
    <n v="0"/>
    <n v="1.6500000000000001"/>
    <s v="2. Normal"/>
    <s v="LBZ"/>
    <x v="1"/>
    <s v="A"/>
    <n v="3019290"/>
    <n v="0"/>
  </r>
  <r>
    <n v="64466802"/>
    <s v="BERNAL GARCIA ROSA MARIA"/>
    <s v="1. SI"/>
    <s v="6. &gt;$5-$10 MM"/>
    <m/>
    <x v="668"/>
    <n v="5851772"/>
    <n v="851772"/>
    <n v="7288000"/>
    <n v="295209"/>
    <n v="0"/>
    <n v="5000000"/>
    <n v="1436120"/>
    <n v="1000000"/>
    <n v="369404.89996615861"/>
    <n v="14359000"/>
    <n v="0"/>
    <n v="68001"/>
    <s v="6- pignoración"/>
    <s v="LBZ"/>
    <x v="0"/>
    <n v="4"/>
    <n v="0"/>
    <n v="0"/>
    <n v="2.9479452054794519"/>
    <n v="51.868493150684934"/>
    <n v="2"/>
    <n v="0"/>
    <n v="3"/>
    <n v="2"/>
    <n v="4"/>
    <s v="A"/>
    <n v="0.44307593331077244"/>
    <n v="14.431261333333333"/>
    <n v="0.95741333333333334"/>
    <n v="3.9011813333333332"/>
    <n v="0.56784800000000002"/>
    <n v="0"/>
    <n v="0"/>
    <n v="0.32"/>
    <n v="0.05"/>
    <n v="0.16"/>
    <n v="0.4"/>
    <n v="0.03"/>
    <n v="0.05"/>
    <n v="0.02"/>
    <n v="0.15000000000000002"/>
    <n v="0.1"/>
    <n v="0.25"/>
    <n v="0"/>
    <n v="0"/>
    <n v="0"/>
    <n v="0"/>
    <n v="0.04"/>
    <n v="0"/>
    <n v="0"/>
    <n v="0"/>
    <n v="0"/>
    <n v="1.5700000000000003"/>
    <s v="2. Normal"/>
    <s v="LBZ"/>
    <x v="1"/>
    <s v="A"/>
    <n v="851772"/>
    <n v="0"/>
  </r>
  <r>
    <n v="66888840"/>
    <s v="CARDONA HENAO DARLING"/>
    <s v="3. Sin Externa"/>
    <s v="4. &gt;$1-$2 MM"/>
    <m/>
    <x v="669"/>
    <n v="1987941"/>
    <n v="337941"/>
    <e v="#N/A"/>
    <n v="218958"/>
    <n v="0"/>
    <n v="1650000"/>
    <n v="1429938"/>
    <n v="1000000"/>
    <n v="0"/>
    <n v="0"/>
    <n v="0"/>
    <n v="76001"/>
    <s v="6- pignoración"/>
    <s v="LBZ"/>
    <x v="0"/>
    <n v="4"/>
    <n v="0"/>
    <n v="0"/>
    <n v="0.67123287671232879"/>
    <n v="45.213698630136989"/>
    <n v="2"/>
    <n v="2"/>
    <n v="1"/>
    <n v="2"/>
    <n v="2"/>
    <s v="SIN"/>
    <n v="0.14597199999999999"/>
    <n v="2.2785859999999998"/>
    <n v="0.95329200000000003"/>
    <n v="1.325294"/>
    <n v="0.22529399999999999"/>
    <n v="0"/>
    <n v="0"/>
    <n v="0.32"/>
    <n v="0.04"/>
    <n v="0"/>
    <n v="0.4"/>
    <n v="0.05"/>
    <n v="0.01"/>
    <n v="0.02"/>
    <n v="0.15000000000000002"/>
    <n v="0.2"/>
    <n v="0.25"/>
    <n v="0"/>
    <n v="0"/>
    <n v="0"/>
    <n v="0"/>
    <n v="0.05"/>
    <n v="0"/>
    <n v="0"/>
    <n v="0.30000000000000004"/>
    <n v="0"/>
    <n v="1.7900000000000003"/>
    <s v="2. Normal"/>
    <s v="LBZ"/>
    <x v="1"/>
    <s v="SIN"/>
    <n v="337941"/>
    <n v="0"/>
  </r>
  <r>
    <n v="2044028868"/>
    <s v="TARRA ALFARO DOMINGO ANTONIO"/>
    <s v="1. SI"/>
    <s v="5. &gt;$2-$5 MM"/>
    <n v="40200"/>
    <x v="670"/>
    <n v="4114835"/>
    <n v="4114835"/>
    <n v="6933000"/>
    <n v="268943"/>
    <n v="0"/>
    <n v="0"/>
    <n v="2817740"/>
    <n v="2000000"/>
    <n v="4626.8451184595688"/>
    <n v="208000"/>
    <n v="0"/>
    <n v="13052"/>
    <s v="9- Otras garantías (no admisible)"/>
    <s v="LBZ"/>
    <x v="0"/>
    <n v="4"/>
    <n v="0"/>
    <n v="0"/>
    <n v="3.3205479452054796"/>
    <n v="26.961643835616439"/>
    <n v="1"/>
    <n v="3"/>
    <n v="1"/>
    <n v="3"/>
    <n v="3"/>
    <s v="A"/>
    <n v="9.1189948372819851E-2"/>
    <n v="2.3801916666666667"/>
    <n v="0.95264666666666664"/>
    <n v="1.3716116666666667"/>
    <n v="1.3716116666666667"/>
    <n v="0"/>
    <n v="0"/>
    <n v="0.32"/>
    <n v="0.03"/>
    <n v="0"/>
    <n v="0.4"/>
    <n v="0.05"/>
    <n v="0.02"/>
    <n v="0.04"/>
    <n v="0.25"/>
    <n v="0.2"/>
    <n v="0.2"/>
    <n v="0"/>
    <n v="0"/>
    <n v="0"/>
    <n v="0"/>
    <n v="0.04"/>
    <n v="0.05"/>
    <n v="0"/>
    <n v="0"/>
    <n v="0"/>
    <n v="1.6"/>
    <s v="2. Normal"/>
    <s v="LBZ"/>
    <x v="1"/>
    <s v="A"/>
    <n v="4114835"/>
    <n v="0"/>
  </r>
  <r>
    <n v="86244444"/>
    <s v="ESTERILLA SINISTERRA ALBERTO"/>
    <s v="3. Sin Externa"/>
    <s v="5. &gt;$2-$5 MM"/>
    <n v="153757"/>
    <x v="671"/>
    <n v="2066180"/>
    <n v="0"/>
    <e v="#N/A"/>
    <n v="136860"/>
    <n v="0"/>
    <n v="2420493"/>
    <n v="1272017"/>
    <n v="1000000"/>
    <n v="0"/>
    <n v="0"/>
    <n v="0"/>
    <n v="76130"/>
    <s v="6- pignoración"/>
    <s v="LBZ"/>
    <x v="0"/>
    <n v="4"/>
    <n v="0"/>
    <n v="0"/>
    <n v="4.2575342465753421"/>
    <n v="51.649315068493152"/>
    <n v="1"/>
    <n v="0"/>
    <n v="1"/>
    <n v="2"/>
    <n v="3"/>
    <s v="SIN"/>
    <n v="9.1240000000000002E-2"/>
    <n v="2.2254646666666669"/>
    <n v="0.95051600000000003"/>
    <n v="1.3774533333333334"/>
    <n v="0"/>
    <n v="0"/>
    <n v="0"/>
    <n v="0.32"/>
    <n v="0.05"/>
    <n v="0"/>
    <n v="0.4"/>
    <n v="0.05"/>
    <n v="0.02"/>
    <n v="0.02"/>
    <n v="0.15000000000000002"/>
    <n v="0.2"/>
    <n v="0.25"/>
    <n v="0"/>
    <n v="0"/>
    <n v="0"/>
    <n v="0"/>
    <n v="0.03"/>
    <n v="0.05"/>
    <n v="0"/>
    <n v="0.30000000000000004"/>
    <n v="0"/>
    <n v="1.8400000000000003"/>
    <s v="2. Normal"/>
    <s v="LBZ"/>
    <x v="1"/>
    <s v="SIN"/>
    <n v="0"/>
    <n v="0"/>
  </r>
  <r>
    <n v="2044024424"/>
    <s v="VEGA POLO JULIO ALBERTO"/>
    <s v="1. SI"/>
    <s v="4. &gt;$1-$2 MM"/>
    <m/>
    <x v="672"/>
    <n v="1142020"/>
    <n v="1142020"/>
    <n v="2566000"/>
    <n v="219807"/>
    <n v="0"/>
    <n v="0"/>
    <n v="1424620"/>
    <n v="1000000"/>
    <n v="309398.02284929872"/>
    <n v="13909000"/>
    <n v="0"/>
    <n v="13052"/>
    <s v="9- Otras garantías (no admisible)"/>
    <s v="LBZ"/>
    <x v="0"/>
    <n v="4"/>
    <n v="0"/>
    <n v="0"/>
    <n v="2.7780821917808218"/>
    <n v="29.504109589041096"/>
    <n v="1"/>
    <n v="2"/>
    <n v="1"/>
    <n v="2"/>
    <n v="3"/>
    <s v="A"/>
    <n v="0.35280334856619916"/>
    <n v="10.98376"/>
    <n v="0.94974666666666663"/>
    <n v="0.76134666666666662"/>
    <n v="0.76134666666666662"/>
    <n v="0"/>
    <n v="0"/>
    <n v="0.32"/>
    <n v="0.04"/>
    <n v="0.16"/>
    <n v="0.4"/>
    <n v="0.05"/>
    <n v="0.02"/>
    <n v="0.04"/>
    <n v="0.25"/>
    <n v="0.25"/>
    <n v="0.25"/>
    <n v="0"/>
    <n v="0"/>
    <n v="0"/>
    <n v="0"/>
    <n v="0.04"/>
    <n v="0.05"/>
    <n v="0"/>
    <n v="0"/>
    <n v="0"/>
    <n v="1.87"/>
    <s v="2. Normal"/>
    <s v="LBZ"/>
    <x v="1"/>
    <s v="A"/>
    <n v="1142020"/>
    <n v="0"/>
  </r>
  <r>
    <n v="2026028664"/>
    <s v="ESCOBAR RUBIANO MIGUEL ERNESTO"/>
    <s v="1. SI"/>
    <s v="6. &gt;$5-$10 MM"/>
    <n v="3366000"/>
    <x v="673"/>
    <n v="5902297"/>
    <n v="302297"/>
    <n v="6802000"/>
    <n v="505882"/>
    <n v="0"/>
    <n v="5600000"/>
    <n v="899437"/>
    <n v="3000000"/>
    <n v="449026.4209674272"/>
    <n v="20186000"/>
    <n v="0"/>
    <n v="11001"/>
    <s v="6- pignoración"/>
    <s v="LBZ"/>
    <x v="0"/>
    <n v="4"/>
    <n v="0"/>
    <n v="0"/>
    <n v="0.90136986301369859"/>
    <n v="32.591780821917808"/>
    <n v="1"/>
    <n v="2"/>
    <n v="2"/>
    <n v="4"/>
    <n v="1"/>
    <s v="A"/>
    <n v="0.21220187132609494"/>
    <n v="5.997274222222222"/>
    <n v="0.94787488888888893"/>
    <n v="1.3116215555555555"/>
    <n v="6.7177111111111118E-2"/>
    <n v="0"/>
    <n v="0"/>
    <n v="0.24"/>
    <n v="0.04"/>
    <n v="0.08"/>
    <n v="0.4"/>
    <n v="0.04"/>
    <n v="0.03"/>
    <n v="0.04"/>
    <n v="0.15000000000000002"/>
    <n v="0.2"/>
    <n v="0.25"/>
    <n v="0"/>
    <n v="0"/>
    <n v="0"/>
    <n v="0"/>
    <n v="0.05"/>
    <n v="0.05"/>
    <n v="0"/>
    <n v="0"/>
    <n v="0"/>
    <n v="1.57"/>
    <s v="2. Normal"/>
    <s v="LBZ"/>
    <x v="1"/>
    <s v="A"/>
    <n v="302297"/>
    <n v="0"/>
  </r>
  <r>
    <n v="66068022"/>
    <s v="LOPEZ PEREA MARIA EUSEBIA"/>
    <s v="1. SI"/>
    <s v="5. &gt;$2-$5 MM"/>
    <n v="327576"/>
    <x v="674"/>
    <n v="3810585"/>
    <n v="0"/>
    <n v="5007000"/>
    <n v="249819"/>
    <n v="0"/>
    <n v="4001758"/>
    <n v="1089737"/>
    <n v="1000000"/>
    <n v="23068.917327505311"/>
    <n v="588000"/>
    <n v="0"/>
    <n v="76130"/>
    <s v="6- pignoración"/>
    <s v="LBZ"/>
    <x v="0"/>
    <n v="4"/>
    <n v="0"/>
    <n v="0"/>
    <n v="3.6"/>
    <n v="45.169863013698631"/>
    <n v="2"/>
    <n v="0"/>
    <n v="1"/>
    <n v="2"/>
    <n v="1"/>
    <s v="A"/>
    <n v="0.18192527821833687"/>
    <n v="3.6588813333333334"/>
    <n v="0.94487533333333329"/>
    <n v="2.5403899999999999"/>
    <n v="0"/>
    <n v="0"/>
    <n v="0"/>
    <n v="0.32"/>
    <n v="0.05"/>
    <n v="0"/>
    <n v="0.4"/>
    <n v="0.05"/>
    <n v="0.03"/>
    <n v="0.02"/>
    <n v="0.15000000000000002"/>
    <n v="0.15000000000000002"/>
    <n v="0.25"/>
    <n v="0"/>
    <n v="0"/>
    <n v="0"/>
    <n v="0"/>
    <n v="0.04"/>
    <n v="0"/>
    <n v="0"/>
    <n v="0"/>
    <n v="0"/>
    <n v="1.46"/>
    <s v="2. Normal"/>
    <s v="LBZ"/>
    <x v="1"/>
    <s v="A"/>
    <n v="0"/>
    <n v="0"/>
  </r>
  <r>
    <n v="4642042"/>
    <s v="MOSQUERA GUERRERO JOSE RODOLFO"/>
    <s v="1. SI"/>
    <s v="5. &gt;$2-$5 MM"/>
    <n v="988826"/>
    <x v="675"/>
    <n v="3090237"/>
    <n v="990237"/>
    <n v="6353000"/>
    <n v="351266"/>
    <n v="0"/>
    <n v="2100000"/>
    <n v="3262730"/>
    <n v="3000000"/>
    <n v="462594.56498063798"/>
    <n v="11791000"/>
    <n v="0"/>
    <n v="76130"/>
    <s v="6- pignoración"/>
    <s v="LBZ"/>
    <x v="0"/>
    <n v="4"/>
    <n v="0"/>
    <n v="0"/>
    <n v="3.6410958904109587"/>
    <n v="36.580821917808223"/>
    <n v="1"/>
    <n v="4"/>
    <n v="3"/>
    <n v="4"/>
    <n v="5"/>
    <s v="A"/>
    <n v="0.18085790332903065"/>
    <n v="4.0319926666666666"/>
    <n v="0.9447902222222222"/>
    <n v="0.68671933333333335"/>
    <n v="0.22005266666666667"/>
    <n v="0"/>
    <n v="0"/>
    <n v="0.24"/>
    <n v="0.02"/>
    <n v="0"/>
    <n v="0.4"/>
    <n v="0.03"/>
    <n v="0.04"/>
    <n v="0.03"/>
    <n v="0.15000000000000002"/>
    <n v="0.25"/>
    <n v="0.25"/>
    <n v="0"/>
    <n v="0"/>
    <n v="0"/>
    <n v="0"/>
    <n v="0.04"/>
    <n v="0.05"/>
    <n v="0"/>
    <n v="0"/>
    <n v="0"/>
    <n v="1.5000000000000002"/>
    <s v="2. Normal"/>
    <s v="LBZ"/>
    <x v="1"/>
    <s v="A"/>
    <n v="990237"/>
    <n v="0"/>
  </r>
  <r>
    <n v="2644048"/>
    <s v="SANCHEZ LOPEZ FLORENTINO"/>
    <s v="3. Sin Externa"/>
    <s v="6. &gt;$5-$10 MM"/>
    <m/>
    <x v="676"/>
    <n v="6289056"/>
    <n v="2692790"/>
    <e v="#N/A"/>
    <n v="306527"/>
    <n v="0"/>
    <n v="3596266"/>
    <n v="1412120"/>
    <n v="1000000"/>
    <n v="0"/>
    <n v="0"/>
    <n v="0"/>
    <n v="68001"/>
    <s v="6- pignoración"/>
    <s v="LBZ"/>
    <x v="0"/>
    <n v="4"/>
    <n v="0"/>
    <n v="0"/>
    <n v="3.6575342465753424"/>
    <n v="37.243835616438353"/>
    <n v="1"/>
    <n v="2"/>
    <n v="1"/>
    <n v="2"/>
    <n v="2"/>
    <s v="SIN"/>
    <n v="0.20435133333333333"/>
    <n v="5.1341173333333332"/>
    <n v="0.94141333333333332"/>
    <n v="4.192704"/>
    <n v="1.7951933333333334"/>
    <n v="0"/>
    <n v="0"/>
    <n v="0.32"/>
    <n v="0.04"/>
    <n v="0.08"/>
    <n v="0.4"/>
    <n v="0.05"/>
    <n v="0.01"/>
    <n v="0.03"/>
    <n v="0.15000000000000002"/>
    <n v="0.05"/>
    <n v="0.2"/>
    <n v="0"/>
    <n v="0"/>
    <n v="0"/>
    <n v="0"/>
    <n v="0.04"/>
    <n v="0.05"/>
    <n v="0"/>
    <n v="0.30000000000000004"/>
    <n v="0"/>
    <n v="1.7200000000000002"/>
    <s v="2. Normal"/>
    <s v="LBZ"/>
    <x v="1"/>
    <s v="SIN"/>
    <n v="2692790"/>
    <n v="0"/>
  </r>
  <r>
    <n v="2402242"/>
    <s v="ROJAS FLOREZ JOSE NOE"/>
    <s v="1. SI"/>
    <s v="4. &gt;$1-$2 MM"/>
    <m/>
    <x v="677"/>
    <n v="1284176"/>
    <n v="1284176"/>
    <n v="2696000"/>
    <n v="124436"/>
    <n v="0"/>
    <n v="0"/>
    <n v="1412120"/>
    <n v="1000000"/>
    <n v="906378.88168628782"/>
    <n v="25173000"/>
    <n v="0"/>
    <n v="68615"/>
    <s v="9- Otras garantías (no admisible)"/>
    <s v="LBZ"/>
    <x v="0"/>
    <n v="4"/>
    <n v="0"/>
    <n v="0"/>
    <n v="3.6575342465753424"/>
    <n v="45.4"/>
    <n v="1"/>
    <n v="1"/>
    <n v="1"/>
    <n v="2"/>
    <n v="3"/>
    <s v="A"/>
    <n v="0.68720992112419188"/>
    <n v="18.579530666666667"/>
    <n v="0.94141333333333332"/>
    <n v="0.85611733333333329"/>
    <n v="0.85611733333333329"/>
    <n v="0"/>
    <n v="0.16"/>
    <n v="0.32"/>
    <n v="0.05"/>
    <n v="0.24"/>
    <n v="0.4"/>
    <n v="0.05"/>
    <n v="0.02"/>
    <n v="0.02"/>
    <n v="0.25"/>
    <n v="0.25"/>
    <n v="0.25"/>
    <n v="0"/>
    <n v="0"/>
    <n v="0"/>
    <n v="0"/>
    <n v="0.04"/>
    <n v="0.05"/>
    <n v="0"/>
    <n v="0"/>
    <n v="0"/>
    <n v="2.0999999999999996"/>
    <s v="3. Medio"/>
    <s v="LBZ"/>
    <x v="1"/>
    <s v="A"/>
    <n v="1284176"/>
    <n v="0"/>
  </r>
  <r>
    <n v="20446848"/>
    <s v="BARRERA CAPOTE ISAURA"/>
    <s v="1. SI"/>
    <s v="5. &gt;$2-$5 MM"/>
    <m/>
    <x v="678"/>
    <n v="2221556"/>
    <n v="0"/>
    <n v="3632000"/>
    <n v="278020"/>
    <n v="0"/>
    <n v="3378169"/>
    <n v="1410545"/>
    <n v="1000000"/>
    <n v="14869.251134565498"/>
    <n v="379000"/>
    <n v="0"/>
    <n v="76130"/>
    <s v="6- pignoración"/>
    <s v="LBZ"/>
    <x v="0"/>
    <n v="4"/>
    <n v="0"/>
    <n v="0"/>
    <n v="4.7972602739726025"/>
    <n v="39.035616438356165"/>
    <n v="2"/>
    <n v="0"/>
    <n v="1"/>
    <n v="2"/>
    <n v="1"/>
    <s v="A"/>
    <n v="0.19525950075637699"/>
    <n v="2.6740673333333334"/>
    <n v="0.94036333333333333"/>
    <n v="1.4810373333333333"/>
    <n v="0"/>
    <n v="0"/>
    <n v="0"/>
    <n v="0.32"/>
    <n v="0.05"/>
    <n v="0"/>
    <n v="0.4"/>
    <n v="0.05"/>
    <n v="0.03"/>
    <n v="0.03"/>
    <n v="0.15000000000000002"/>
    <n v="0.2"/>
    <n v="0.25"/>
    <n v="0"/>
    <n v="0"/>
    <n v="0"/>
    <n v="0"/>
    <n v="0.03"/>
    <n v="0"/>
    <n v="0"/>
    <n v="0"/>
    <n v="0"/>
    <n v="1.5100000000000002"/>
    <s v="2. Normal"/>
    <s v="LBZ"/>
    <x v="1"/>
    <s v="A"/>
    <n v="0"/>
    <n v="0"/>
  </r>
  <r>
    <n v="42668404"/>
    <s v="SOTO AZCARATE LINA MARIA"/>
    <s v="3. Sin Externa"/>
    <s v="5. &gt;$2-$5 MM"/>
    <n v="546166"/>
    <x v="679"/>
    <n v="3029409"/>
    <n v="2151606"/>
    <e v="#N/A"/>
    <n v="273267"/>
    <n v="0"/>
    <n v="877803"/>
    <n v="863519"/>
    <n v="1000000"/>
    <n v="0"/>
    <n v="0"/>
    <n v="0"/>
    <n v="76113"/>
    <s v="6- pignoración"/>
    <s v="LBZ"/>
    <x v="0"/>
    <n v="4"/>
    <n v="0"/>
    <n v="0"/>
    <n v="2.8"/>
    <n v="36"/>
    <n v="2"/>
    <n v="0"/>
    <n v="2"/>
    <n v="2"/>
    <n v="1"/>
    <s v="SIN"/>
    <n v="0.18217800000000001"/>
    <n v="2.5952853333333334"/>
    <n v="0.93979000000000001"/>
    <n v="2.019606"/>
    <n v="1.434404"/>
    <n v="0"/>
    <n v="0"/>
    <n v="0.32"/>
    <n v="0.05"/>
    <n v="0"/>
    <n v="0.4"/>
    <n v="0.04"/>
    <n v="0.03"/>
    <n v="0.03"/>
    <n v="0.15000000000000002"/>
    <n v="0.15000000000000002"/>
    <n v="0.2"/>
    <n v="0"/>
    <n v="0"/>
    <n v="0"/>
    <n v="0"/>
    <n v="0.04"/>
    <n v="0"/>
    <n v="0"/>
    <n v="0.30000000000000004"/>
    <n v="0"/>
    <n v="1.71"/>
    <s v="2. Normal"/>
    <s v="LBZ"/>
    <x v="1"/>
    <s v="SIN"/>
    <n v="2151606"/>
    <n v="0"/>
  </r>
  <r>
    <n v="2224804608"/>
    <s v="TORRES AMBUILA NORBEY"/>
    <s v="3. Sin Externa"/>
    <s v="5. &gt;$2-$5 MM"/>
    <n v="103691"/>
    <x v="680"/>
    <n v="2676928"/>
    <n v="0"/>
    <e v="#N/A"/>
    <n v="236861"/>
    <n v="0"/>
    <n v="2682541"/>
    <n v="1305868"/>
    <n v="1000000"/>
    <n v="0"/>
    <n v="0"/>
    <n v="0"/>
    <n v="76130"/>
    <s v="6- pignoración"/>
    <s v="LBZ"/>
    <x v="0"/>
    <n v="4"/>
    <n v="0"/>
    <n v="0"/>
    <n v="4.3479452054794523"/>
    <n v="27.493150684931507"/>
    <n v="1"/>
    <n v="0"/>
    <n v="1"/>
    <n v="2"/>
    <n v="1"/>
    <s v="SIN"/>
    <n v="0.15790733333333334"/>
    <n v="2.6551973333333332"/>
    <n v="0.93970600000000004"/>
    <n v="1.7846186666666666"/>
    <n v="0"/>
    <n v="0"/>
    <n v="0"/>
    <n v="0.32"/>
    <n v="0.05"/>
    <n v="0"/>
    <n v="0.4"/>
    <n v="0.05"/>
    <n v="0.03"/>
    <n v="0.04"/>
    <n v="0.15000000000000002"/>
    <n v="0.2"/>
    <n v="0.25"/>
    <n v="0"/>
    <n v="0"/>
    <n v="0"/>
    <n v="0"/>
    <n v="0.03"/>
    <n v="0.05"/>
    <n v="0"/>
    <n v="0.30000000000000004"/>
    <n v="0"/>
    <n v="1.87"/>
    <s v="2. Normal"/>
    <s v="LBZ"/>
    <x v="1"/>
    <s v="SIN"/>
    <n v="0"/>
    <n v="0"/>
  </r>
  <r>
    <n v="84608068"/>
    <s v="LOPEZ GUERRERO CARLOS MANUEL"/>
    <s v="1. SI"/>
    <s v="4. &gt;$1-$2 MM"/>
    <m/>
    <x v="681"/>
    <n v="1425914"/>
    <n v="1425914"/>
    <n v="2833000"/>
    <n v="135102"/>
    <n v="0"/>
    <n v="0"/>
    <n v="1407376"/>
    <n v="1000000"/>
    <n v="1534.8668902582222"/>
    <n v="69000"/>
    <n v="0"/>
    <n v="13433"/>
    <s v="9- Otras garantías (no admisible)"/>
    <s v="LBZ"/>
    <x v="0"/>
    <n v="4"/>
    <n v="0"/>
    <n v="0"/>
    <n v="9.8630136986301367E-2"/>
    <n v="38.005479452054793"/>
    <n v="1"/>
    <n v="2"/>
    <n v="1"/>
    <n v="2"/>
    <n v="1"/>
    <s v="A"/>
    <n v="9.1091244593505483E-2"/>
    <n v="1.93486"/>
    <n v="0.93825066666666668"/>
    <n v="0.95060933333333331"/>
    <n v="0.95060933333333331"/>
    <n v="0"/>
    <n v="0"/>
    <n v="0.32"/>
    <n v="0.04"/>
    <n v="0"/>
    <n v="0.4"/>
    <n v="0.05"/>
    <n v="0.03"/>
    <n v="0.03"/>
    <n v="0.25"/>
    <n v="0.25"/>
    <n v="0.25"/>
    <n v="0"/>
    <n v="0"/>
    <n v="0"/>
    <n v="0"/>
    <n v="0.05"/>
    <n v="0.05"/>
    <n v="0"/>
    <n v="0"/>
    <n v="0"/>
    <n v="1.7200000000000002"/>
    <s v="2. Normal"/>
    <s v="LBZ"/>
    <x v="1"/>
    <s v="A"/>
    <n v="1425914"/>
    <n v="0"/>
  </r>
  <r>
    <n v="40220286"/>
    <s v="VARGAS GONZALEZ CARMENZA"/>
    <s v="3. Sin Externa"/>
    <s v="5. &gt;$2-$5 MM"/>
    <n v="30200"/>
    <x v="682"/>
    <n v="3320274"/>
    <n v="3320274"/>
    <e v="#N/A"/>
    <n v="199286"/>
    <n v="0"/>
    <n v="0"/>
    <n v="1374820"/>
    <n v="1000000"/>
    <n v="0"/>
    <n v="0"/>
    <n v="0"/>
    <n v="68307"/>
    <s v="9- Otras garantías (no admisible)"/>
    <s v="LBZ"/>
    <x v="0"/>
    <n v="4"/>
    <n v="0"/>
    <n v="0"/>
    <n v="4.9890410958904106"/>
    <n v="50.145205479452052"/>
    <n v="2"/>
    <n v="1"/>
    <n v="3"/>
    <n v="2"/>
    <n v="2"/>
    <s v="SIN"/>
    <n v="0.13285733333333333"/>
    <n v="3.1300626666666669"/>
    <n v="0.93667999999999996"/>
    <n v="2.2135159999999998"/>
    <n v="2.2135159999999998"/>
    <n v="0"/>
    <n v="0"/>
    <n v="0.32"/>
    <n v="0.05"/>
    <n v="0"/>
    <n v="0.4"/>
    <n v="0.03"/>
    <n v="0.01"/>
    <n v="0.02"/>
    <n v="0.25"/>
    <n v="0.15000000000000002"/>
    <n v="0.15000000000000002"/>
    <n v="0"/>
    <n v="0"/>
    <n v="0"/>
    <n v="0"/>
    <n v="0.03"/>
    <n v="0"/>
    <n v="0"/>
    <n v="0.30000000000000004"/>
    <n v="0"/>
    <n v="1.71"/>
    <s v="2. Normal"/>
    <s v="LBZ"/>
    <x v="1"/>
    <s v="SIN"/>
    <n v="3320274"/>
    <n v="0"/>
  </r>
  <r>
    <n v="2062000224"/>
    <s v="DAZA ROA FLORIDA DEL PILAR"/>
    <s v="3. Sin Externa"/>
    <s v="5. &gt;$2-$5 MM"/>
    <n v="120800"/>
    <x v="683"/>
    <n v="4543681"/>
    <n v="1643681"/>
    <e v="#N/A"/>
    <n v="232500"/>
    <n v="0"/>
    <n v="2900000"/>
    <n v="1284120"/>
    <n v="1000000"/>
    <n v="0"/>
    <n v="0"/>
    <n v="0"/>
    <n v="68255"/>
    <s v="6- pignoración"/>
    <s v="LBZ"/>
    <x v="0"/>
    <n v="4"/>
    <n v="0"/>
    <n v="0"/>
    <n v="3.3205479452054796"/>
    <n v="31.745205479452054"/>
    <n v="2"/>
    <n v="2"/>
    <n v="1"/>
    <n v="2"/>
    <n v="3"/>
    <s v="SIN"/>
    <n v="0.155"/>
    <n v="3.8852006666666665"/>
    <n v="0.9366133333333333"/>
    <n v="3.0291206666666666"/>
    <n v="1.0957873333333332"/>
    <n v="0"/>
    <n v="0"/>
    <n v="0.32"/>
    <n v="0.04"/>
    <n v="0"/>
    <n v="0.4"/>
    <n v="0.05"/>
    <n v="0.02"/>
    <n v="0.04"/>
    <n v="0.15000000000000002"/>
    <n v="0.1"/>
    <n v="0.2"/>
    <n v="0"/>
    <n v="0"/>
    <n v="0"/>
    <n v="0"/>
    <n v="0.04"/>
    <n v="0"/>
    <n v="0"/>
    <n v="0.30000000000000004"/>
    <n v="0"/>
    <n v="1.6600000000000001"/>
    <s v="2. Normal"/>
    <s v="LBZ"/>
    <x v="1"/>
    <s v="SIN"/>
    <n v="1643681"/>
    <n v="0"/>
  </r>
  <r>
    <n v="2044446668"/>
    <s v="RESTREPO USMA EDUARDO ALONSO"/>
    <s v="1. SI"/>
    <s v="5. &gt;$2-$5 MM"/>
    <n v="125665"/>
    <x v="684"/>
    <n v="3586387"/>
    <n v="2386387"/>
    <n v="4859000"/>
    <n v="231206"/>
    <n v="0"/>
    <n v="1200000"/>
    <n v="1272670"/>
    <n v="1000000"/>
    <n v="45712.339992473149"/>
    <n v="2055000"/>
    <n v="0"/>
    <n v="5001"/>
    <s v="6- pignoración"/>
    <s v="LBZ"/>
    <x v="0"/>
    <n v="4"/>
    <n v="0"/>
    <n v="0"/>
    <n v="4.2301369863013702"/>
    <n v="35.772602739726025"/>
    <n v="1"/>
    <n v="0"/>
    <n v="2"/>
    <n v="2"/>
    <n v="3"/>
    <s v="A"/>
    <n v="0.18461222666164875"/>
    <n v="4.6093713333333337"/>
    <n v="0.93222333333333329"/>
    <n v="2.3909246666666668"/>
    <n v="1.5909246666666668"/>
    <n v="0"/>
    <n v="0"/>
    <n v="0.32"/>
    <n v="0.05"/>
    <n v="0"/>
    <n v="0.4"/>
    <n v="0.04"/>
    <n v="0.02"/>
    <n v="0.03"/>
    <n v="0.15000000000000002"/>
    <n v="0.15000000000000002"/>
    <n v="0.2"/>
    <n v="0"/>
    <n v="0"/>
    <n v="0"/>
    <n v="0"/>
    <n v="0.03"/>
    <n v="0.05"/>
    <n v="0"/>
    <n v="0"/>
    <n v="0"/>
    <n v="1.4400000000000002"/>
    <s v="2. Normal"/>
    <s v="LBZ"/>
    <x v="1"/>
    <s v="A"/>
    <n v="2386387"/>
    <n v="0"/>
  </r>
  <r>
    <n v="64628884"/>
    <s v="POVEDA POVEDA CLAUDIA PATRICIA"/>
    <s v="1. SI"/>
    <s v="5. &gt;$2-$5 MM"/>
    <n v="406000"/>
    <x v="685"/>
    <n v="3060030"/>
    <n v="3060030"/>
    <n v="4051000"/>
    <n v="132956"/>
    <n v="0"/>
    <n v="0"/>
    <n v="990620"/>
    <n v="1000000"/>
    <n v="51762.829762766421"/>
    <n v="2327000"/>
    <n v="0"/>
    <n v="68895"/>
    <s v="9- Otras garantías (no admisible)"/>
    <s v="LBZ"/>
    <x v="0"/>
    <n v="4"/>
    <n v="0"/>
    <n v="0"/>
    <n v="2.2383561643835614"/>
    <n v="43.358904109589041"/>
    <n v="2"/>
    <n v="2"/>
    <n v="1"/>
    <n v="2"/>
    <n v="1"/>
    <s v="A"/>
    <n v="0.12314588650851095"/>
    <n v="4.2517666666666667"/>
    <n v="0.93108000000000002"/>
    <n v="2.0400200000000002"/>
    <n v="2.0400200000000002"/>
    <n v="0"/>
    <n v="0"/>
    <n v="0.32"/>
    <n v="0.04"/>
    <n v="0"/>
    <n v="0.4"/>
    <n v="0.05"/>
    <n v="0.03"/>
    <n v="0.03"/>
    <n v="0.25"/>
    <n v="0.15000000000000002"/>
    <n v="0.15000000000000002"/>
    <n v="0"/>
    <n v="0"/>
    <n v="0"/>
    <n v="0"/>
    <n v="0.04"/>
    <n v="0"/>
    <n v="0"/>
    <n v="0"/>
    <n v="0"/>
    <n v="1.46"/>
    <s v="2. Normal"/>
    <s v="LBZ"/>
    <x v="1"/>
    <s v="A"/>
    <n v="3060030"/>
    <n v="0"/>
  </r>
  <r>
    <n v="42484620"/>
    <s v="PAZ JOVELL YENNY LICETH"/>
    <s v="3. Sin Externa"/>
    <s v="4. &gt;$1-$2 MM"/>
    <m/>
    <x v="686"/>
    <n v="1757011"/>
    <n v="0"/>
    <e v="#N/A"/>
    <n v="221323"/>
    <n v="0"/>
    <n v="2842154"/>
    <n v="1395930"/>
    <n v="1000000"/>
    <n v="0"/>
    <n v="0"/>
    <n v="0"/>
    <n v="76130"/>
    <s v="6- pignoración"/>
    <s v="LBZ"/>
    <x v="0"/>
    <n v="4"/>
    <n v="0"/>
    <n v="0"/>
    <n v="4.7945205479452051"/>
    <n v="41.084931506849315"/>
    <n v="2"/>
    <n v="0"/>
    <n v="1"/>
    <n v="2"/>
    <n v="1"/>
    <s v="SIN"/>
    <n v="0.14754866666666666"/>
    <n v="2.1019606666666668"/>
    <n v="0.93062"/>
    <n v="1.1713406666666666"/>
    <n v="0"/>
    <n v="0"/>
    <n v="0"/>
    <n v="0.32"/>
    <n v="0.05"/>
    <n v="0"/>
    <n v="0.4"/>
    <n v="0.05"/>
    <n v="0.03"/>
    <n v="0.03"/>
    <n v="0.15000000000000002"/>
    <n v="0.2"/>
    <n v="0.25"/>
    <n v="0"/>
    <n v="0"/>
    <n v="0"/>
    <n v="0"/>
    <n v="0.03"/>
    <n v="0"/>
    <n v="0"/>
    <n v="0.30000000000000004"/>
    <n v="0"/>
    <n v="1.8100000000000003"/>
    <s v="2. Normal"/>
    <s v="LBZ"/>
    <x v="1"/>
    <s v="SIN"/>
    <n v="0"/>
    <n v="0"/>
  </r>
  <r>
    <n v="2222242668"/>
    <s v="MONTAÑO ROSALES ANYELO"/>
    <s v="1. SI"/>
    <s v="5. &gt;$2-$5 MM"/>
    <n v="830020"/>
    <x v="687"/>
    <n v="2300720"/>
    <n v="2300720"/>
    <n v="2864000"/>
    <n v="172712"/>
    <n v="0"/>
    <n v="0"/>
    <n v="563156"/>
    <n v="1000000"/>
    <n v="107034.87688242379"/>
    <n v="3809000"/>
    <n v="0"/>
    <n v="76563"/>
    <s v="9- Otras garantías (no admisible)"/>
    <s v="LBZ"/>
    <x v="0"/>
    <n v="4"/>
    <n v="0"/>
    <n v="0"/>
    <n v="1.7643835616438357"/>
    <n v="23.983561643835618"/>
    <n v="1"/>
    <n v="2"/>
    <n v="1"/>
    <n v="2"/>
    <n v="1"/>
    <s v="B"/>
    <n v="0.18649791792161585"/>
    <n v="4.4485840000000003"/>
    <n v="0.92878400000000005"/>
    <n v="1.5338133333333333"/>
    <n v="1.5338133333333333"/>
    <n v="0"/>
    <n v="0"/>
    <n v="0.32"/>
    <n v="0.04"/>
    <n v="0"/>
    <n v="0.4"/>
    <n v="0.05"/>
    <n v="0.03"/>
    <n v="0.05"/>
    <n v="0.25"/>
    <n v="0.2"/>
    <n v="0.2"/>
    <n v="0"/>
    <n v="0"/>
    <n v="0"/>
    <n v="0"/>
    <n v="0.05"/>
    <n v="0.05"/>
    <n v="0"/>
    <n v="0.1"/>
    <n v="0"/>
    <n v="1.7400000000000002"/>
    <s v="2. Normal"/>
    <s v="LBZ"/>
    <x v="1"/>
    <s v="B"/>
    <n v="2300720"/>
    <n v="0"/>
  </r>
  <r>
    <n v="2086248886"/>
    <s v="VALLEJO CAICEDO HAROLD JOHN"/>
    <s v="1. SI"/>
    <s v="5. &gt;$2-$5 MM"/>
    <n v="1527500"/>
    <x v="377"/>
    <n v="3442233"/>
    <n v="3442233"/>
    <n v="4699000"/>
    <n v="143758"/>
    <n v="0"/>
    <n v="0"/>
    <n v="1256481"/>
    <n v="2000000"/>
    <n v="272310.29251575604"/>
    <n v="26848000"/>
    <n v="0"/>
    <n v="52001"/>
    <s v="9- Otras garantías (no admisible)"/>
    <s v="LBZ"/>
    <x v="0"/>
    <n v="4"/>
    <n v="0"/>
    <n v="0"/>
    <n v="1.9726027397260273"/>
    <n v="35.627397260273973"/>
    <n v="1"/>
    <n v="2"/>
    <n v="3"/>
    <n v="3"/>
    <n v="3"/>
    <s v="A"/>
    <n v="0.13868943083858534"/>
    <n v="10.515571333333334"/>
    <n v="0.92799366666666672"/>
    <n v="1.147411"/>
    <n v="1.147411"/>
    <n v="0"/>
    <n v="0"/>
    <n v="0.32"/>
    <n v="0.04"/>
    <n v="0.16"/>
    <n v="0.4"/>
    <n v="0.03"/>
    <n v="0.02"/>
    <n v="0.03"/>
    <n v="0.25"/>
    <n v="0.2"/>
    <n v="0.2"/>
    <n v="0"/>
    <n v="0"/>
    <n v="0"/>
    <n v="0"/>
    <n v="0.05"/>
    <n v="0.05"/>
    <n v="0"/>
    <n v="0"/>
    <n v="0"/>
    <n v="1.75"/>
    <s v="2. Normal"/>
    <s v="LBZ"/>
    <x v="1"/>
    <s v="A"/>
    <n v="3442233"/>
    <n v="0"/>
  </r>
  <r>
    <n v="2002444282"/>
    <s v="OSORIO PULGARIN DUVAN"/>
    <s v="3. Sin Externa"/>
    <s v="5. &gt;$2-$5 MM"/>
    <n v="219916"/>
    <x v="688"/>
    <n v="4511680"/>
    <n v="1465473"/>
    <e v="#N/A"/>
    <n v="221572"/>
    <n v="0"/>
    <n v="3046207"/>
    <n v="1171770"/>
    <n v="1000000"/>
    <n v="0"/>
    <n v="0"/>
    <n v="0"/>
    <n v="5615"/>
    <s v="6- pignoración"/>
    <s v="LBZ"/>
    <x v="0"/>
    <n v="4"/>
    <n v="0"/>
    <n v="0"/>
    <n v="3.8383561643835615"/>
    <n v="24.61917808219178"/>
    <n v="1"/>
    <n v="2"/>
    <n v="2"/>
    <n v="2"/>
    <n v="3"/>
    <s v="SIN"/>
    <n v="0.14771466666666666"/>
    <n v="3.7889666666666666"/>
    <n v="0.92779066666666665"/>
    <n v="3.0077866666666666"/>
    <n v="0.97698200000000002"/>
    <n v="0"/>
    <n v="0"/>
    <n v="0.32"/>
    <n v="0.04"/>
    <n v="0"/>
    <n v="0.4"/>
    <n v="0.04"/>
    <n v="0.02"/>
    <n v="0.05"/>
    <n v="0.15000000000000002"/>
    <n v="0.1"/>
    <n v="0.25"/>
    <n v="0"/>
    <n v="0"/>
    <n v="0"/>
    <n v="0"/>
    <n v="0.04"/>
    <n v="0.05"/>
    <n v="0"/>
    <n v="0.30000000000000004"/>
    <n v="0"/>
    <n v="1.7600000000000002"/>
    <s v="2. Normal"/>
    <s v="LBZ"/>
    <x v="1"/>
    <s v="SIN"/>
    <n v="1465473"/>
    <n v="0"/>
  </r>
  <r>
    <n v="4666244"/>
    <s v="ROMERO EDWIN ARLEY"/>
    <s v="1. SI"/>
    <s v="5. &gt;$2-$5 MM"/>
    <m/>
    <x v="689"/>
    <n v="2705235"/>
    <n v="0"/>
    <n v="4087000"/>
    <n v="129383"/>
    <n v="0"/>
    <n v="3365800"/>
    <n v="1382264"/>
    <n v="1000000"/>
    <n v="69795.244771482903"/>
    <n v="1779000"/>
    <n v="0"/>
    <n v="76130"/>
    <s v="6- pignoración"/>
    <s v="LBZ"/>
    <x v="0"/>
    <n v="4"/>
    <n v="0"/>
    <n v="0"/>
    <n v="4.6410958904109592"/>
    <n v="36.112328767123287"/>
    <n v="1"/>
    <n v="0"/>
    <n v="1"/>
    <n v="2"/>
    <n v="1"/>
    <s v="A"/>
    <n v="0.13278549651432192"/>
    <n v="3.9109993333333333"/>
    <n v="0.92150933333333329"/>
    <n v="1.80349"/>
    <n v="0"/>
    <n v="0"/>
    <n v="0"/>
    <n v="0.32"/>
    <n v="0.05"/>
    <n v="0"/>
    <n v="0.4"/>
    <n v="0.05"/>
    <n v="0.03"/>
    <n v="0.03"/>
    <n v="0.15000000000000002"/>
    <n v="0.2"/>
    <n v="0.25"/>
    <n v="0"/>
    <n v="0"/>
    <n v="0"/>
    <n v="0"/>
    <n v="0.03"/>
    <n v="0.05"/>
    <n v="0"/>
    <n v="0"/>
    <n v="0"/>
    <n v="1.5600000000000003"/>
    <s v="2. Normal"/>
    <s v="LBZ"/>
    <x v="1"/>
    <s v="A"/>
    <n v="0"/>
    <n v="0"/>
  </r>
  <r>
    <n v="8048008"/>
    <s v="PEREIRA ELLES ALEXANDER ELOY"/>
    <s v="1. SI"/>
    <s v="5. &gt;$2-$5 MM"/>
    <m/>
    <x v="690"/>
    <n v="2967410"/>
    <n v="1767410"/>
    <n v="4348000"/>
    <n v="233893"/>
    <n v="0"/>
    <n v="1200000"/>
    <n v="1380120"/>
    <n v="1000000"/>
    <n v="7162.7121545383707"/>
    <n v="322000"/>
    <n v="0"/>
    <n v="68276"/>
    <s v="6- pignoración"/>
    <s v="LBZ"/>
    <x v="0"/>
    <n v="4"/>
    <n v="0"/>
    <n v="0"/>
    <n v="3.56986301369863"/>
    <n v="37.169863013698631"/>
    <n v="1"/>
    <n v="2"/>
    <n v="1"/>
    <n v="2"/>
    <n v="4"/>
    <s v="A"/>
    <n v="0.16070380810302559"/>
    <n v="3.1130200000000001"/>
    <n v="0.92008000000000001"/>
    <n v="1.9782733333333333"/>
    <n v="1.1782733333333333"/>
    <n v="0"/>
    <n v="0"/>
    <n v="0.32"/>
    <n v="0.04"/>
    <n v="0"/>
    <n v="0.4"/>
    <n v="0.05"/>
    <n v="0.05"/>
    <n v="0.03"/>
    <n v="0.15000000000000002"/>
    <n v="0.2"/>
    <n v="0.2"/>
    <n v="0"/>
    <n v="0"/>
    <n v="0"/>
    <n v="0"/>
    <n v="0.04"/>
    <n v="0.05"/>
    <n v="0"/>
    <n v="0"/>
    <n v="0"/>
    <n v="1.53"/>
    <s v="2. Normal"/>
    <s v="LBZ"/>
    <x v="1"/>
    <s v="A"/>
    <n v="1767410"/>
    <n v="0"/>
  </r>
  <r>
    <n v="2044020826"/>
    <s v="SIMANCAS CERVANTES DAIRO RAFAEL"/>
    <s v="3. Sin Externa"/>
    <s v="5. &gt;$2-$5 MM"/>
    <m/>
    <x v="691"/>
    <n v="2770629"/>
    <n v="1570629"/>
    <e v="#N/A"/>
    <n v="218969"/>
    <n v="0"/>
    <n v="1200000"/>
    <n v="1380120"/>
    <n v="1000000"/>
    <n v="0"/>
    <n v="0"/>
    <n v="0"/>
    <n v="68276"/>
    <s v="6- pignoración"/>
    <s v="LBZ"/>
    <x v="0"/>
    <n v="4"/>
    <n v="0"/>
    <n v="0"/>
    <n v="3.5315068493150683"/>
    <n v="31.575342465753426"/>
    <n v="1"/>
    <n v="2"/>
    <n v="1"/>
    <n v="2"/>
    <n v="3"/>
    <s v="SIN"/>
    <n v="0.14597933333333332"/>
    <n v="2.767166"/>
    <n v="0.92008000000000001"/>
    <n v="1.847086"/>
    <n v="1.047086"/>
    <n v="0"/>
    <n v="0"/>
    <n v="0.32"/>
    <n v="0.04"/>
    <n v="0"/>
    <n v="0.4"/>
    <n v="0.05"/>
    <n v="0.02"/>
    <n v="0.04"/>
    <n v="0.15000000000000002"/>
    <n v="0.2"/>
    <n v="0.2"/>
    <n v="0"/>
    <n v="0"/>
    <n v="0"/>
    <n v="0"/>
    <n v="0.04"/>
    <n v="0.05"/>
    <n v="0"/>
    <n v="0.30000000000000004"/>
    <n v="0"/>
    <n v="1.81"/>
    <s v="2. Normal"/>
    <s v="LBZ"/>
    <x v="1"/>
    <s v="SIN"/>
    <n v="1570629"/>
    <n v="0"/>
  </r>
  <r>
    <n v="2044026266"/>
    <s v="LLERENA JAIME LUIS ALBERTO"/>
    <s v="3. Sin Externa"/>
    <s v="4. &gt;$1-$2 MM"/>
    <m/>
    <x v="692"/>
    <n v="1069536"/>
    <n v="1069536"/>
    <e v="#N/A"/>
    <n v="120881"/>
    <n v="0"/>
    <n v="0"/>
    <n v="1380120"/>
    <n v="1000000"/>
    <n v="0"/>
    <n v="0"/>
    <n v="0"/>
    <n v="13052"/>
    <s v="9- Otras garantías (no admisible)"/>
    <s v="LBZ"/>
    <x v="0"/>
    <n v="4"/>
    <n v="0"/>
    <n v="0"/>
    <n v="3.5315068493150683"/>
    <n v="28.594520547945205"/>
    <n v="1"/>
    <n v="1"/>
    <n v="2"/>
    <n v="2"/>
    <n v="3"/>
    <s v="SIN"/>
    <n v="8.058733333333333E-2"/>
    <n v="1.6331039999999999"/>
    <n v="0.92008000000000001"/>
    <n v="0.71302399999999999"/>
    <n v="0.71302399999999999"/>
    <n v="0"/>
    <n v="0"/>
    <n v="0.32"/>
    <n v="0.05"/>
    <n v="0"/>
    <n v="0.4"/>
    <n v="0.04"/>
    <n v="0.02"/>
    <n v="0.04"/>
    <n v="0.25"/>
    <n v="0.25"/>
    <n v="0.25"/>
    <n v="0"/>
    <n v="0"/>
    <n v="0"/>
    <n v="0"/>
    <n v="0.04"/>
    <n v="0.05"/>
    <n v="0"/>
    <n v="0.30000000000000004"/>
    <n v="0"/>
    <n v="2.0100000000000002"/>
    <s v="3. Medio"/>
    <s v="LBZ"/>
    <x v="1"/>
    <s v="SIN"/>
    <n v="1069536"/>
    <n v="0"/>
  </r>
  <r>
    <n v="40882828"/>
    <s v="PAJARO CASTILLA YUDITH PATRICIA"/>
    <s v="1. SI"/>
    <s v="3. Hasta $1 MM"/>
    <m/>
    <x v="693"/>
    <n v="997483"/>
    <n v="997483"/>
    <n v="2432000"/>
    <n v="117326"/>
    <n v="0"/>
    <n v="0"/>
    <n v="1380120"/>
    <n v="1000000"/>
    <n v="27462.996818458705"/>
    <n v="700000"/>
    <n v="0"/>
    <n v="13052"/>
    <s v="9- Otras garantías (no admisible)"/>
    <s v="LBZ"/>
    <x v="0"/>
    <n v="4"/>
    <n v="0"/>
    <n v="0"/>
    <n v="3.5315068493150683"/>
    <n v="42.61917808219178"/>
    <n v="2"/>
    <n v="2"/>
    <n v="2"/>
    <n v="2"/>
    <n v="2"/>
    <s v="A"/>
    <n v="9.652599787897248E-2"/>
    <n v="2.0517353333333332"/>
    <n v="0.92008000000000001"/>
    <n v="0.66498866666666667"/>
    <n v="0.66498866666666667"/>
    <n v="0"/>
    <n v="0"/>
    <n v="0.32"/>
    <n v="0.04"/>
    <n v="0"/>
    <n v="0.4"/>
    <n v="0.04"/>
    <n v="0.01"/>
    <n v="0.03"/>
    <n v="0.25"/>
    <n v="0.25"/>
    <n v="0.25"/>
    <n v="0"/>
    <n v="0"/>
    <n v="0"/>
    <n v="0"/>
    <n v="0.04"/>
    <n v="0"/>
    <n v="0"/>
    <n v="0"/>
    <n v="0"/>
    <n v="1.6300000000000001"/>
    <s v="2. Normal"/>
    <s v="LBZ"/>
    <x v="1"/>
    <s v="A"/>
    <n v="997483"/>
    <n v="0"/>
  </r>
  <r>
    <n v="4842820"/>
    <s v="VILLA PEDROZA HEINER"/>
    <s v="1. SI"/>
    <s v="7. &gt;$10 MM"/>
    <n v="1330333"/>
    <x v="694"/>
    <n v="31893107"/>
    <n v="13904262"/>
    <n v="34695000"/>
    <n v="800434"/>
    <n v="0"/>
    <n v="17988845"/>
    <n v="2802260"/>
    <n v="3000000"/>
    <n v="373700.41118832218"/>
    <n v="12458000"/>
    <n v="0"/>
    <n v="13052"/>
    <s v="6- pignoración"/>
    <s v="LBZ"/>
    <x v="0"/>
    <n v="4"/>
    <n v="0"/>
    <n v="0"/>
    <n v="6.0904109589041093"/>
    <n v="38.010958904109586"/>
    <n v="1"/>
    <n v="3"/>
    <n v="2"/>
    <n v="4"/>
    <n v="3"/>
    <s v="A"/>
    <n v="0.26091875804184939"/>
    <n v="10.478526"/>
    <n v="0.918354"/>
    <n v="7.0873571111111113"/>
    <n v="3.089836"/>
    <n v="0"/>
    <n v="0"/>
    <n v="0.24"/>
    <n v="0.03"/>
    <n v="0.16"/>
    <n v="0.4"/>
    <n v="0.04"/>
    <n v="0.02"/>
    <n v="0.03"/>
    <n v="0.15000000000000002"/>
    <n v="0"/>
    <n v="0.1"/>
    <n v="0"/>
    <n v="0"/>
    <n v="0"/>
    <n v="0"/>
    <n v="0.02"/>
    <n v="0.05"/>
    <n v="0"/>
    <n v="0"/>
    <n v="0"/>
    <n v="1.2400000000000004"/>
    <s v="2. Normal"/>
    <s v="LBZ"/>
    <x v="1"/>
    <s v="A"/>
    <n v="13904262"/>
    <n v="0"/>
  </r>
  <r>
    <n v="2284868"/>
    <s v="RAMIREZ LOPEZ HERIBERTO"/>
    <s v="1. SI"/>
    <s v="5. &gt;$2-$5 MM"/>
    <n v="2048713"/>
    <x v="695"/>
    <n v="4491455"/>
    <n v="0"/>
    <n v="5196000"/>
    <n v="213320"/>
    <n v="0"/>
    <n v="6000000"/>
    <n v="704957"/>
    <n v="2000000"/>
    <n v="68068.009915799426"/>
    <n v="3060000"/>
    <n v="0"/>
    <n v="68418"/>
    <s v="6- pignoración"/>
    <s v="LBZ"/>
    <x v="0"/>
    <n v="4"/>
    <n v="0"/>
    <n v="0"/>
    <n v="1.1013698630136985"/>
    <n v="40.898630136986299"/>
    <n v="1"/>
    <n v="2"/>
    <n v="1"/>
    <n v="3"/>
    <n v="1"/>
    <s v="A"/>
    <n v="9.3796003305266482E-2"/>
    <n v="2.7521373333333332"/>
    <n v="0.91788999999999998"/>
    <n v="1.4971516666666667"/>
    <n v="0"/>
    <n v="0"/>
    <n v="0"/>
    <n v="0.32"/>
    <n v="0.04"/>
    <n v="0"/>
    <n v="0.4"/>
    <n v="0.05"/>
    <n v="0.03"/>
    <n v="0.03"/>
    <n v="0.15000000000000002"/>
    <n v="0.2"/>
    <n v="0.25"/>
    <n v="0"/>
    <n v="0"/>
    <n v="0"/>
    <n v="0"/>
    <n v="0.05"/>
    <n v="0.05"/>
    <n v="0"/>
    <n v="0"/>
    <n v="0"/>
    <n v="1.57"/>
    <s v="2. Normal"/>
    <s v="LBZ"/>
    <x v="1"/>
    <s v="A"/>
    <n v="0"/>
    <n v="0"/>
  </r>
  <r>
    <n v="2068062004"/>
    <s v="MUÑOZ FALCO LISETH PAOLA"/>
    <s v="3. Sin Externa"/>
    <s v="5. &gt;$2-$5 MM"/>
    <n v="402831"/>
    <x v="696"/>
    <n v="2926112"/>
    <n v="2926112"/>
    <e v="#N/A"/>
    <n v="172965"/>
    <n v="0"/>
    <n v="0"/>
    <n v="972547"/>
    <n v="1000000"/>
    <n v="0"/>
    <n v="0"/>
    <n v="0"/>
    <n v="5631"/>
    <s v="9- Otras garantías (no admisible)"/>
    <s v="LBZ"/>
    <x v="0"/>
    <n v="4"/>
    <n v="0"/>
    <n v="0"/>
    <n v="3.1479452054794521"/>
    <n v="28.17808219178082"/>
    <n v="2"/>
    <n v="4"/>
    <n v="3"/>
    <n v="2"/>
    <n v="1"/>
    <s v="SIN"/>
    <n v="0.11531"/>
    <n v="2.5991059999999999"/>
    <n v="0.91691866666666666"/>
    <n v="1.9507413333333334"/>
    <n v="1.9507413333333334"/>
    <n v="0"/>
    <n v="0"/>
    <n v="0.32"/>
    <n v="0.02"/>
    <n v="0"/>
    <n v="0.4"/>
    <n v="0.03"/>
    <n v="0.03"/>
    <n v="0.04"/>
    <n v="0.25"/>
    <n v="0.2"/>
    <n v="0.2"/>
    <n v="0"/>
    <n v="0"/>
    <n v="0"/>
    <n v="0"/>
    <n v="0.04"/>
    <n v="0"/>
    <n v="0"/>
    <n v="0.30000000000000004"/>
    <n v="0"/>
    <n v="1.83"/>
    <s v="2. Normal"/>
    <s v="LBZ"/>
    <x v="1"/>
    <s v="SIN"/>
    <n v="2926112"/>
    <n v="0"/>
  </r>
  <r>
    <n v="40422886"/>
    <s v="CORREA MENA LUZ MARLEVIS"/>
    <s v="1. SI"/>
    <s v="5. &gt;$2-$5 MM"/>
    <n v="1791"/>
    <x v="697"/>
    <n v="2737870"/>
    <n v="0"/>
    <n v="4110000"/>
    <n v="123726"/>
    <n v="0"/>
    <n v="3600000"/>
    <n v="1372264"/>
    <n v="1000000"/>
    <n v="131593.5007751924"/>
    <n v="3411000"/>
    <n v="0"/>
    <n v="76130"/>
    <s v="6- pignoración"/>
    <s v="LBZ"/>
    <x v="0"/>
    <n v="4"/>
    <n v="0"/>
    <n v="0"/>
    <n v="4.5835616438356164"/>
    <n v="44.534246575342465"/>
    <n v="2"/>
    <n v="0"/>
    <n v="1"/>
    <n v="2"/>
    <n v="1"/>
    <s v="A"/>
    <n v="0.17021300051679494"/>
    <n v="5.0140893333333336"/>
    <n v="0.91603666666666672"/>
    <n v="1.8252466666666667"/>
    <n v="0"/>
    <n v="0"/>
    <n v="0"/>
    <n v="0.32"/>
    <n v="0.05"/>
    <n v="0.08"/>
    <n v="0.4"/>
    <n v="0.05"/>
    <n v="0.03"/>
    <n v="0.03"/>
    <n v="0.15000000000000002"/>
    <n v="0.2"/>
    <n v="0.25"/>
    <n v="0"/>
    <n v="0"/>
    <n v="0"/>
    <n v="0"/>
    <n v="0.03"/>
    <n v="0"/>
    <n v="0"/>
    <n v="0"/>
    <n v="0"/>
    <n v="1.5900000000000003"/>
    <s v="2. Normal"/>
    <s v="LBZ"/>
    <x v="1"/>
    <s v="A"/>
    <n v="0"/>
    <n v="0"/>
  </r>
  <r>
    <n v="2240628222"/>
    <s v="PINZON GOMEZ ANA MILENA"/>
    <s v="3. Sin Externa"/>
    <s v="5. &gt;$2-$5 MM"/>
    <m/>
    <x v="698"/>
    <n v="2651188"/>
    <n v="2651188"/>
    <e v="#N/A"/>
    <n v="267239"/>
    <n v="0"/>
    <n v="0"/>
    <n v="1370545"/>
    <n v="1000000"/>
    <n v="0"/>
    <n v="0"/>
    <n v="0"/>
    <n v="76001"/>
    <s v="9- Otras garantías (no admisible)"/>
    <s v="LBZ"/>
    <x v="0"/>
    <n v="4"/>
    <n v="0"/>
    <n v="0"/>
    <n v="4.6410958904109592"/>
    <n v="35.887671232876713"/>
    <n v="2"/>
    <n v="0"/>
    <n v="1"/>
    <n v="2"/>
    <n v="1"/>
    <s v="SIN"/>
    <n v="0.17815933333333334"/>
    <n v="2.6811553333333333"/>
    <n v="0.91369666666666671"/>
    <n v="1.7674586666666667"/>
    <n v="1.7674586666666667"/>
    <n v="0"/>
    <n v="0"/>
    <n v="0.32"/>
    <n v="0.05"/>
    <n v="0"/>
    <n v="0.4"/>
    <n v="0.05"/>
    <n v="0.03"/>
    <n v="0.03"/>
    <n v="0.25"/>
    <n v="0.2"/>
    <n v="0.2"/>
    <n v="0"/>
    <n v="0"/>
    <n v="0"/>
    <n v="0"/>
    <n v="0.03"/>
    <n v="0"/>
    <n v="0"/>
    <n v="0.30000000000000004"/>
    <n v="0"/>
    <n v="1.86"/>
    <s v="2. Normal"/>
    <s v="LBZ"/>
    <x v="1"/>
    <s v="SIN"/>
    <n v="2651188"/>
    <n v="0"/>
  </r>
  <r>
    <n v="82024420"/>
    <s v="TORREGLOZA ARDILA VICTOR ALFONSO"/>
    <s v="3. Sin Externa"/>
    <s v="5. &gt;$2-$5 MM"/>
    <n v="1167"/>
    <x v="213"/>
    <n v="3106143"/>
    <n v="3106143"/>
    <e v="#N/A"/>
    <n v="173216"/>
    <n v="0"/>
    <n v="0"/>
    <n v="2739429"/>
    <n v="2000000"/>
    <n v="0"/>
    <n v="0"/>
    <n v="0"/>
    <n v="8078"/>
    <s v="9- Otras garantías (no admisible)"/>
    <s v="LBZ"/>
    <x v="0"/>
    <n v="4"/>
    <n v="0"/>
    <n v="0"/>
    <n v="4.3643835616438356"/>
    <n v="36.30684931506849"/>
    <n v="1"/>
    <n v="2"/>
    <n v="1"/>
    <n v="3"/>
    <n v="2"/>
    <s v="SIN"/>
    <n v="5.7738666666666667E-2"/>
    <n v="1.9485239999999999"/>
    <n v="0.91353200000000001"/>
    <n v="1.0353810000000001"/>
    <n v="1.0353810000000001"/>
    <n v="0"/>
    <n v="0"/>
    <n v="0.32"/>
    <n v="0.04"/>
    <n v="0"/>
    <n v="0.4"/>
    <n v="0.05"/>
    <n v="0.01"/>
    <n v="0.03"/>
    <n v="0.25"/>
    <n v="0.2"/>
    <n v="0.2"/>
    <n v="0"/>
    <n v="0"/>
    <n v="0"/>
    <n v="0"/>
    <n v="0.03"/>
    <n v="0.05"/>
    <n v="0"/>
    <n v="0.30000000000000004"/>
    <n v="0"/>
    <n v="1.8800000000000001"/>
    <s v="2. Normal"/>
    <s v="LBZ"/>
    <x v="1"/>
    <s v="SIN"/>
    <n v="3106143"/>
    <n v="0"/>
  </r>
  <r>
    <n v="2224620204"/>
    <s v="BONILLA CAMACHO JHONIER FERNANDO"/>
    <s v="1. SI"/>
    <s v="4. &gt;$1-$2 MM"/>
    <n v="74750"/>
    <x v="699"/>
    <n v="1412756"/>
    <n v="1412756"/>
    <n v="2708000"/>
    <n v="100631"/>
    <n v="0"/>
    <n v="0"/>
    <n v="1294802"/>
    <n v="1000000"/>
    <n v="47180.473539676663"/>
    <n v="2121000"/>
    <n v="0"/>
    <n v="76130"/>
    <s v="9- Otras garantías (no admisible)"/>
    <s v="LBZ"/>
    <x v="0"/>
    <n v="4"/>
    <n v="0"/>
    <n v="0"/>
    <n v="4.3068493150684928"/>
    <n v="32.438356164383563"/>
    <n v="1"/>
    <n v="2"/>
    <n v="1"/>
    <n v="2"/>
    <n v="3"/>
    <s v="A"/>
    <n v="9.8540982359784438E-2"/>
    <n v="3.2190386666666666"/>
    <n v="0.91303466666666666"/>
    <n v="0.9418373333333333"/>
    <n v="0.9418373333333333"/>
    <n v="0"/>
    <n v="0"/>
    <n v="0.32"/>
    <n v="0.04"/>
    <n v="0"/>
    <n v="0.4"/>
    <n v="0.05"/>
    <n v="0.02"/>
    <n v="0.04"/>
    <n v="0.25"/>
    <n v="0.25"/>
    <n v="0.25"/>
    <n v="0"/>
    <n v="0"/>
    <n v="0"/>
    <n v="0"/>
    <n v="0.03"/>
    <n v="0.05"/>
    <n v="0"/>
    <n v="0"/>
    <n v="0"/>
    <n v="1.7000000000000002"/>
    <s v="2. Normal"/>
    <s v="LBZ"/>
    <x v="1"/>
    <s v="A"/>
    <n v="1412756"/>
    <n v="0"/>
  </r>
  <r>
    <n v="2006686284"/>
    <s v="MORALES ESTRADA LUIS ALFREDO"/>
    <s v="1. SI"/>
    <s v="5. &gt;$2-$5 MM"/>
    <m/>
    <x v="700"/>
    <n v="2702907"/>
    <n v="0"/>
    <n v="4071000"/>
    <n v="167100"/>
    <n v="0"/>
    <n v="4313000"/>
    <n v="1367620"/>
    <n v="1000000"/>
    <n v="105806.57195353432"/>
    <n v="3223000"/>
    <n v="0"/>
    <n v="13052"/>
    <s v="6- pignoración"/>
    <s v="LBZ"/>
    <x v="0"/>
    <n v="4"/>
    <n v="0"/>
    <n v="0"/>
    <n v="4.7397260273972606"/>
    <n v="27.92876712328767"/>
    <n v="1"/>
    <n v="2"/>
    <n v="1"/>
    <n v="2"/>
    <n v="1"/>
    <s v="A"/>
    <n v="0.18193771463568956"/>
    <n v="4.8623513333333337"/>
    <n v="0.91174666666666671"/>
    <n v="1.801938"/>
    <n v="0"/>
    <n v="0"/>
    <n v="0"/>
    <n v="0.32"/>
    <n v="0.04"/>
    <n v="0"/>
    <n v="0.4"/>
    <n v="0.05"/>
    <n v="0.03"/>
    <n v="0.04"/>
    <n v="0.15000000000000002"/>
    <n v="0.2"/>
    <n v="0.25"/>
    <n v="0"/>
    <n v="0"/>
    <n v="0"/>
    <n v="0"/>
    <n v="0.03"/>
    <n v="0.05"/>
    <n v="0"/>
    <n v="0"/>
    <n v="0"/>
    <n v="1.5600000000000003"/>
    <s v="2. Normal"/>
    <s v="LBZ"/>
    <x v="1"/>
    <s v="A"/>
    <n v="0"/>
    <n v="0"/>
  </r>
  <r>
    <n v="2224628620"/>
    <s v="CAICEDO SANCHEZ MAGALY"/>
    <s v="1. SI"/>
    <s v="4. &gt;$1-$2 MM"/>
    <n v="1745"/>
    <x v="701"/>
    <n v="1922240"/>
    <n v="0"/>
    <n v="3282000"/>
    <n v="202147"/>
    <n v="0"/>
    <n v="2080000"/>
    <n v="1359842"/>
    <n v="1000000"/>
    <n v="32298.938038477372"/>
    <n v="1452000"/>
    <n v="0"/>
    <n v="76130"/>
    <s v="6- pignoración"/>
    <s v="LBZ"/>
    <x v="0"/>
    <n v="4"/>
    <n v="0"/>
    <n v="0"/>
    <n v="4.5835616438356164"/>
    <n v="28.673972602739727"/>
    <n v="2"/>
    <n v="0"/>
    <n v="1"/>
    <n v="2"/>
    <n v="1"/>
    <s v="A"/>
    <n v="0.1562972920256516"/>
    <n v="3.1560546666666665"/>
    <n v="0.90772466666666662"/>
    <n v="1.2814933333333334"/>
    <n v="0"/>
    <n v="0"/>
    <n v="0"/>
    <n v="0.32"/>
    <n v="0.05"/>
    <n v="0"/>
    <n v="0.4"/>
    <n v="0.05"/>
    <n v="0.03"/>
    <n v="0.04"/>
    <n v="0.15000000000000002"/>
    <n v="0.2"/>
    <n v="0.25"/>
    <n v="0"/>
    <n v="0"/>
    <n v="0"/>
    <n v="0"/>
    <n v="0.03"/>
    <n v="0"/>
    <n v="0"/>
    <n v="0"/>
    <n v="0"/>
    <n v="1.52"/>
    <s v="2. Normal"/>
    <s v="LBZ"/>
    <x v="1"/>
    <s v="A"/>
    <n v="0"/>
    <n v="0"/>
  </r>
  <r>
    <n v="2208204680"/>
    <s v="SUAREZ HORTA JHON ALEXANDER"/>
    <s v="3. Sin Externa"/>
    <s v="4. &gt;$1-$2 MM"/>
    <n v="470087"/>
    <x v="702"/>
    <n v="1772986"/>
    <n v="1772986"/>
    <e v="#N/A"/>
    <n v="131364"/>
    <n v="0"/>
    <n v="0"/>
    <n v="889108"/>
    <n v="1000000"/>
    <n v="0"/>
    <n v="0"/>
    <n v="0"/>
    <n v="76130"/>
    <s v="9- Otras garantías (no admisible)"/>
    <s v="LBZ"/>
    <x v="0"/>
    <n v="4"/>
    <n v="0"/>
    <n v="0"/>
    <n v="2.8410958904109589"/>
    <n v="25.076712328767123"/>
    <n v="1"/>
    <n v="0"/>
    <n v="1"/>
    <n v="2"/>
    <n v="1"/>
    <s v="SIN"/>
    <n v="8.7576000000000001E-2"/>
    <n v="1.7747293333333334"/>
    <n v="0.90612999999999999"/>
    <n v="1.1819906666666666"/>
    <n v="1.1819906666666666"/>
    <n v="0"/>
    <n v="0"/>
    <n v="0.32"/>
    <n v="0.05"/>
    <n v="0"/>
    <n v="0.4"/>
    <n v="0.05"/>
    <n v="0.03"/>
    <n v="0.04"/>
    <n v="0.25"/>
    <n v="0.2"/>
    <n v="0.2"/>
    <n v="0"/>
    <n v="0"/>
    <n v="0"/>
    <n v="0"/>
    <n v="0.04"/>
    <n v="0.05"/>
    <n v="0"/>
    <n v="0.30000000000000004"/>
    <n v="0"/>
    <n v="1.9300000000000002"/>
    <s v="2. Normal"/>
    <s v="LBZ"/>
    <x v="1"/>
    <s v="SIN"/>
    <n v="1772986"/>
    <n v="0"/>
  </r>
  <r>
    <n v="28040626"/>
    <s v="CASTIBLANCO  CLAUDIA FERNANDA"/>
    <s v="1. SI"/>
    <s v="4. &gt;$1-$2 MM"/>
    <n v="11050"/>
    <x v="703"/>
    <n v="1554005"/>
    <n v="0"/>
    <n v="2901000"/>
    <n v="203894"/>
    <n v="0"/>
    <n v="3300000"/>
    <n v="1347378"/>
    <n v="1000000"/>
    <n v="167852.41019615289"/>
    <n v="6721000"/>
    <n v="0"/>
    <n v="76001"/>
    <s v="6- pignoración"/>
    <s v="LBZ"/>
    <x v="0"/>
    <n v="4"/>
    <n v="0"/>
    <n v="0"/>
    <n v="4.5835616438356164"/>
    <n v="43.421917808219177"/>
    <n v="2"/>
    <n v="0"/>
    <n v="1"/>
    <n v="2"/>
    <n v="1"/>
    <s v="A"/>
    <n v="0.24783094013076859"/>
    <n v="6.4149219999999998"/>
    <n v="0.90561866666666668"/>
    <n v="1.0360033333333334"/>
    <n v="0"/>
    <n v="0"/>
    <n v="0"/>
    <n v="0.32"/>
    <n v="0.05"/>
    <n v="0.08"/>
    <n v="0.4"/>
    <n v="0.05"/>
    <n v="0.03"/>
    <n v="0.03"/>
    <n v="0.15000000000000002"/>
    <n v="0.2"/>
    <n v="0.25"/>
    <n v="0"/>
    <n v="0"/>
    <n v="0"/>
    <n v="0"/>
    <n v="0.03"/>
    <n v="0"/>
    <n v="0"/>
    <n v="0"/>
    <n v="0"/>
    <n v="1.5900000000000003"/>
    <s v="2. Normal"/>
    <s v="LBZ"/>
    <x v="1"/>
    <s v="A"/>
    <n v="0"/>
    <n v="0"/>
  </r>
  <r>
    <n v="2224668000"/>
    <s v="RODRIGUEZ MARINO KATHERINE"/>
    <s v="1. SI"/>
    <s v="5. &gt;$2-$5 MM"/>
    <n v="793967"/>
    <x v="704"/>
    <n v="2249159"/>
    <n v="0"/>
    <n v="4171000"/>
    <n v="261286"/>
    <n v="0"/>
    <n v="3511139"/>
    <n v="1921645"/>
    <n v="2000000"/>
    <n v="444143.27082990395"/>
    <n v="19383000"/>
    <n v="0"/>
    <n v="76130"/>
    <s v="6- pignoración"/>
    <s v="LBZ"/>
    <x v="0"/>
    <n v="4"/>
    <n v="0"/>
    <n v="0"/>
    <n v="3.0904109589041098"/>
    <n v="27.624657534246577"/>
    <n v="2"/>
    <n v="1"/>
    <n v="2"/>
    <n v="3"/>
    <n v="1"/>
    <s v="A"/>
    <n v="0.23514309027663463"/>
    <n v="7.8512680000000001"/>
    <n v="0.90520400000000001"/>
    <n v="0.74971966666666667"/>
    <n v="0"/>
    <n v="0"/>
    <n v="0"/>
    <n v="0.32"/>
    <n v="0.05"/>
    <n v="0.08"/>
    <n v="0.4"/>
    <n v="0.04"/>
    <n v="0.03"/>
    <n v="0.04"/>
    <n v="0.15000000000000002"/>
    <n v="0.25"/>
    <n v="0.25"/>
    <n v="0"/>
    <n v="0"/>
    <n v="0"/>
    <n v="0"/>
    <n v="0.04"/>
    <n v="0"/>
    <n v="0"/>
    <n v="0"/>
    <n v="0"/>
    <n v="1.6500000000000004"/>
    <s v="2. Normal"/>
    <s v="LBZ"/>
    <x v="1"/>
    <s v="A"/>
    <n v="0"/>
    <n v="0"/>
  </r>
  <r>
    <n v="2222224486"/>
    <s v="GRANJA OREJUELA IVAN DARIO"/>
    <s v="3. Sin Externa"/>
    <s v="4. &gt;$1-$2 MM"/>
    <n v="653868"/>
    <x v="705"/>
    <n v="1588375"/>
    <n v="1588375"/>
    <e v="#N/A"/>
    <n v="103650"/>
    <n v="0"/>
    <n v="0"/>
    <n v="702778"/>
    <n v="1000000"/>
    <n v="0"/>
    <n v="0"/>
    <n v="0"/>
    <n v="76001"/>
    <s v="9- Otras garantías (no admisible)"/>
    <s v="LBZ"/>
    <x v="0"/>
    <n v="4"/>
    <n v="0"/>
    <n v="0"/>
    <n v="2.2246575342465755"/>
    <n v="31.87945205479452"/>
    <n v="1"/>
    <n v="0"/>
    <n v="3"/>
    <n v="2"/>
    <n v="1"/>
    <s v="SIN"/>
    <n v="6.9099999999999995E-2"/>
    <n v="1.5274353333333333"/>
    <n v="0.90443066666666672"/>
    <n v="1.0589166666666667"/>
    <n v="1.0589166666666667"/>
    <n v="0"/>
    <n v="0"/>
    <n v="0.32"/>
    <n v="0.05"/>
    <n v="0"/>
    <n v="0.4"/>
    <n v="0.03"/>
    <n v="0.03"/>
    <n v="0.04"/>
    <n v="0.25"/>
    <n v="0.2"/>
    <n v="0.2"/>
    <n v="0"/>
    <n v="0"/>
    <n v="0"/>
    <n v="0"/>
    <n v="0.04"/>
    <n v="0.05"/>
    <n v="0"/>
    <n v="0.30000000000000004"/>
    <n v="0"/>
    <n v="1.9100000000000001"/>
    <s v="2. Normal"/>
    <s v="LBZ"/>
    <x v="1"/>
    <s v="SIN"/>
    <n v="1588375"/>
    <n v="0"/>
  </r>
  <r>
    <n v="2220624848"/>
    <s v="NAJERA ANIBAL LEIDY SULAY"/>
    <s v="1. SI"/>
    <s v="5. &gt;$2-$5 MM"/>
    <n v="163667"/>
    <x v="706"/>
    <n v="3687546"/>
    <n v="587546"/>
    <n v="4880000"/>
    <n v="173500"/>
    <n v="0"/>
    <n v="3100000"/>
    <n v="1192454"/>
    <n v="1000000"/>
    <n v="62772.564156477041"/>
    <n v="1600000"/>
    <n v="0"/>
    <n v="8001"/>
    <s v="6- pignoración"/>
    <s v="LBZ"/>
    <x v="0"/>
    <n v="4"/>
    <n v="0"/>
    <n v="0"/>
    <n v="4.0301369863013701"/>
    <n v="35.827397260273976"/>
    <n v="1"/>
    <n v="2"/>
    <n v="1"/>
    <n v="2"/>
    <n v="1"/>
    <s v="A"/>
    <n v="0.15751504277098469"/>
    <n v="4.32"/>
    <n v="0.90408066666666664"/>
    <n v="2.458364"/>
    <n v="0.39169733333333334"/>
    <n v="0"/>
    <n v="0"/>
    <n v="0.32"/>
    <n v="0.04"/>
    <n v="0"/>
    <n v="0.4"/>
    <n v="0.05"/>
    <n v="0.03"/>
    <n v="0.03"/>
    <n v="0.15000000000000002"/>
    <n v="0.15000000000000002"/>
    <n v="0.25"/>
    <n v="0"/>
    <n v="0"/>
    <n v="0"/>
    <n v="0"/>
    <n v="0.03"/>
    <n v="0.05"/>
    <n v="0"/>
    <n v="0"/>
    <n v="0"/>
    <n v="1.5"/>
    <s v="2. Normal"/>
    <s v="LBZ"/>
    <x v="1"/>
    <s v="A"/>
    <n v="587546"/>
    <n v="0"/>
  </r>
  <r>
    <n v="42824460"/>
    <s v="CORDOBA ROJAS CAROLINA"/>
    <s v="3. Sin Externa"/>
    <s v="6. &gt;$5-$10 MM"/>
    <n v="577500"/>
    <x v="707"/>
    <n v="6080594"/>
    <n v="1753628"/>
    <e v="#N/A"/>
    <n v="276975"/>
    <n v="0"/>
    <n v="4326966"/>
    <n v="2132587"/>
    <n v="2000000"/>
    <n v="0"/>
    <n v="0"/>
    <n v="0"/>
    <n v="76001"/>
    <s v="6- pignoración"/>
    <s v="LBZ"/>
    <x v="0"/>
    <n v="4"/>
    <n v="0"/>
    <n v="0"/>
    <n v="3.4876712328767123"/>
    <n v="39.035616438356165"/>
    <n v="2"/>
    <n v="0"/>
    <n v="1"/>
    <n v="3"/>
    <n v="1"/>
    <s v="SIN"/>
    <n v="9.2325000000000004E-2"/>
    <n v="2.737727"/>
    <n v="0.90336233333333338"/>
    <n v="2.0268646666666665"/>
    <n v="0.58454266666666665"/>
    <n v="0"/>
    <n v="0"/>
    <n v="0.32"/>
    <n v="0.05"/>
    <n v="0"/>
    <n v="0.4"/>
    <n v="0.05"/>
    <n v="0.03"/>
    <n v="0.03"/>
    <n v="0.15000000000000002"/>
    <n v="0.15000000000000002"/>
    <n v="0.25"/>
    <n v="0"/>
    <n v="0"/>
    <n v="0"/>
    <n v="0"/>
    <n v="0.04"/>
    <n v="0"/>
    <n v="0"/>
    <n v="0.30000000000000004"/>
    <n v="0"/>
    <n v="1.7700000000000002"/>
    <s v="2. Normal"/>
    <s v="LBZ"/>
    <x v="1"/>
    <s v="SIN"/>
    <n v="1753628"/>
    <n v="0"/>
  </r>
  <r>
    <n v="44204242"/>
    <s v="RESTREPO ZAPATA MARTHA FANNY"/>
    <s v="1. SI"/>
    <s v="5. &gt;$2-$5 MM"/>
    <n v="1867"/>
    <x v="708"/>
    <n v="3963910"/>
    <n v="802922"/>
    <n v="5316000"/>
    <n v="222122"/>
    <n v="0"/>
    <n v="3160988"/>
    <n v="1352378"/>
    <n v="1000000"/>
    <n v="4871.5340429934886"/>
    <n v="219000"/>
    <n v="0"/>
    <n v="5001"/>
    <s v="6- pignoración"/>
    <s v="LBZ"/>
    <x v="0"/>
    <n v="4"/>
    <n v="0"/>
    <n v="0"/>
    <n v="5"/>
    <n v="41.408219178082192"/>
    <n v="2"/>
    <n v="0"/>
    <n v="1"/>
    <n v="2"/>
    <n v="1"/>
    <s v="A"/>
    <n v="0.151329022695329"/>
    <n v="3.6901920000000001"/>
    <n v="0.90283000000000002"/>
    <n v="2.6426066666666665"/>
    <n v="0.53528133333333339"/>
    <n v="0"/>
    <n v="0"/>
    <n v="0.32"/>
    <n v="0.05"/>
    <n v="0"/>
    <n v="0.4"/>
    <n v="0.05"/>
    <n v="0.03"/>
    <n v="0.03"/>
    <n v="0.15000000000000002"/>
    <n v="0.15000000000000002"/>
    <n v="0.25"/>
    <n v="0"/>
    <n v="0"/>
    <n v="0"/>
    <n v="0"/>
    <n v="0.03"/>
    <n v="0"/>
    <n v="0"/>
    <n v="0"/>
    <n v="0"/>
    <n v="1.4600000000000002"/>
    <s v="2. Normal"/>
    <s v="LBZ"/>
    <x v="1"/>
    <s v="A"/>
    <n v="802922"/>
    <n v="0"/>
  </r>
  <r>
    <n v="2062402604"/>
    <s v="VILLEGAS AGRONO BAIRON"/>
    <s v="1. SI"/>
    <s v="5. &gt;$2-$5 MM"/>
    <n v="288333"/>
    <x v="122"/>
    <n v="2934404"/>
    <n v="234404"/>
    <n v="4000000"/>
    <n v="197385"/>
    <n v="0"/>
    <n v="2700000"/>
    <n v="1065596"/>
    <n v="1000000"/>
    <n v="129177.4010712374"/>
    <n v="4628000"/>
    <n v="0"/>
    <n v="76130"/>
    <s v="6- pignoración"/>
    <s v="LBZ"/>
    <x v="0"/>
    <n v="4"/>
    <n v="0"/>
    <n v="0"/>
    <n v="3.5205479452054793"/>
    <n v="24.271232876712329"/>
    <n v="1"/>
    <n v="2"/>
    <n v="2"/>
    <n v="2"/>
    <n v="1"/>
    <s v="A"/>
    <n v="0.21770826738082494"/>
    <n v="5.7519999999999998"/>
    <n v="0.90261933333333333"/>
    <n v="1.9562693333333334"/>
    <n v="0.15626933333333334"/>
    <n v="0"/>
    <n v="0"/>
    <n v="0.32"/>
    <n v="0.04"/>
    <n v="0.08"/>
    <n v="0.4"/>
    <n v="0.04"/>
    <n v="0.03"/>
    <n v="0.05"/>
    <n v="0.15000000000000002"/>
    <n v="0.2"/>
    <n v="0.25"/>
    <n v="0"/>
    <n v="0"/>
    <n v="0"/>
    <n v="0"/>
    <n v="0.04"/>
    <n v="0.05"/>
    <n v="0"/>
    <n v="0"/>
    <n v="0"/>
    <n v="1.6500000000000004"/>
    <s v="2. Normal"/>
    <s v="LBZ"/>
    <x v="1"/>
    <s v="A"/>
    <n v="234404"/>
    <n v="0"/>
  </r>
  <r>
    <n v="2224624044"/>
    <s v="MACHADO  MAYERLIN"/>
    <s v="1. SI"/>
    <s v="5. &gt;$2-$5 MM"/>
    <n v="946335"/>
    <x v="709"/>
    <n v="2177847"/>
    <n v="2177847"/>
    <n v="2583000"/>
    <n v="177646"/>
    <n v="0"/>
    <n v="0"/>
    <n v="405152"/>
    <n v="1000000"/>
    <n v="525636.29879422893"/>
    <n v="23630000"/>
    <n v="0"/>
    <n v="76130"/>
    <s v="9- Otras garantías (no admisible)"/>
    <s v="LBZ"/>
    <x v="0"/>
    <n v="4"/>
    <n v="0"/>
    <n v="0"/>
    <n v="1.2657534246575342"/>
    <n v="35.183561643835617"/>
    <n v="2"/>
    <n v="2"/>
    <n v="1"/>
    <n v="2"/>
    <n v="1"/>
    <s v="A"/>
    <n v="0.46885486586281927"/>
    <n v="17.475332666666667"/>
    <n v="0.90099133333333337"/>
    <n v="1.4518979999999999"/>
    <n v="1.4518979999999999"/>
    <n v="0"/>
    <n v="0"/>
    <n v="0.32"/>
    <n v="0.04"/>
    <n v="0.24"/>
    <n v="0.4"/>
    <n v="0.05"/>
    <n v="0.03"/>
    <n v="0.03"/>
    <n v="0.25"/>
    <n v="0.2"/>
    <n v="0.2"/>
    <n v="0"/>
    <n v="0"/>
    <n v="0"/>
    <n v="0"/>
    <n v="0.05"/>
    <n v="0"/>
    <n v="0"/>
    <n v="0"/>
    <n v="0"/>
    <n v="1.81"/>
    <s v="2. Normal"/>
    <s v="LBZ"/>
    <x v="1"/>
    <s v="A"/>
    <n v="2177847"/>
    <n v="0"/>
  </r>
  <r>
    <n v="2224620044"/>
    <s v="BONILLA CABRERA RICHAR AUGUSTO"/>
    <s v="3. Sin Externa"/>
    <s v="4. &gt;$1-$2 MM"/>
    <n v="45300"/>
    <x v="710"/>
    <n v="1085952"/>
    <n v="0"/>
    <e v="#N/A"/>
    <n v="242683"/>
    <n v="0"/>
    <n v="2500000"/>
    <n v="1305215"/>
    <n v="1000000"/>
    <n v="0"/>
    <n v="0"/>
    <n v="0"/>
    <n v="76130"/>
    <s v="6- pignoración"/>
    <s v="LBZ"/>
    <x v="0"/>
    <n v="4"/>
    <n v="0"/>
    <n v="0"/>
    <n v="4.3890410958904109"/>
    <n v="33.293150684931504"/>
    <n v="1"/>
    <n v="0"/>
    <n v="1"/>
    <n v="2"/>
    <n v="1"/>
    <s v="SIN"/>
    <n v="0.16178866666666666"/>
    <n v="1.5941113333333334"/>
    <n v="0.90034333333333338"/>
    <n v="0.72396799999999994"/>
    <n v="0"/>
    <n v="0"/>
    <n v="0"/>
    <n v="0.32"/>
    <n v="0.05"/>
    <n v="0"/>
    <n v="0.4"/>
    <n v="0.05"/>
    <n v="0.03"/>
    <n v="0.04"/>
    <n v="0.15000000000000002"/>
    <n v="0.25"/>
    <n v="0.25"/>
    <n v="0"/>
    <n v="0"/>
    <n v="0"/>
    <n v="0"/>
    <n v="0.03"/>
    <n v="0.05"/>
    <n v="0"/>
    <n v="0.30000000000000004"/>
    <n v="0"/>
    <n v="1.9200000000000002"/>
    <s v="2. Normal"/>
    <s v="LBZ"/>
    <x v="1"/>
    <s v="SIN"/>
    <n v="0"/>
    <n v="0"/>
  </r>
  <r>
    <n v="26286006"/>
    <s v="ESCOBAR  SANDRA MILENA"/>
    <s v="1. SI"/>
    <s v="4. &gt;$1-$2 MM"/>
    <n v="678"/>
    <x v="711"/>
    <n v="1306750"/>
    <n v="1306750"/>
    <n v="2656000"/>
    <n v="192934"/>
    <n v="0"/>
    <n v="0"/>
    <n v="1348776"/>
    <n v="1000000"/>
    <n v="171064.47649829398"/>
    <n v="4751000"/>
    <n v="0"/>
    <n v="76130"/>
    <s v="9- Otras garantías (no admisible)"/>
    <s v="LBZ"/>
    <x v="0"/>
    <n v="4"/>
    <n v="0"/>
    <n v="0"/>
    <n v="4.5616438356164384"/>
    <n v="43.216438356164382"/>
    <n v="2"/>
    <n v="2"/>
    <n v="2"/>
    <n v="2"/>
    <n v="3"/>
    <s v="A"/>
    <n v="0.24266565099886264"/>
    <n v="4.937684"/>
    <n v="0.89963599999999999"/>
    <n v="0.87116666666666664"/>
    <n v="0.87116666666666664"/>
    <n v="0"/>
    <n v="0"/>
    <n v="0.32"/>
    <n v="0.04"/>
    <n v="0"/>
    <n v="0.4"/>
    <n v="0.04"/>
    <n v="0.02"/>
    <n v="0.03"/>
    <n v="0.25"/>
    <n v="0.25"/>
    <n v="0.25"/>
    <n v="0"/>
    <n v="0"/>
    <n v="0"/>
    <n v="0"/>
    <n v="0.03"/>
    <n v="0"/>
    <n v="0"/>
    <n v="0"/>
    <n v="0"/>
    <n v="1.6300000000000001"/>
    <s v="2. Normal"/>
    <s v="LBZ"/>
    <x v="1"/>
    <s v="A"/>
    <n v="1306750"/>
    <n v="0"/>
  </r>
  <r>
    <n v="4426060"/>
    <s v="MANCERA PELAEZ JOSE ANDRES"/>
    <s v="1. SI"/>
    <s v="5. &gt;$2-$5 MM"/>
    <n v="1570167"/>
    <x v="712"/>
    <n v="4150969"/>
    <n v="2310969"/>
    <n v="5277000"/>
    <n v="224555"/>
    <n v="0"/>
    <n v="1840000"/>
    <n v="1126301"/>
    <n v="2000000"/>
    <n v="681444.76991396712"/>
    <n v="28024000"/>
    <n v="0"/>
    <n v="76001"/>
    <s v="6- pignoración"/>
    <s v="LBZ"/>
    <x v="0"/>
    <n v="4"/>
    <n v="0"/>
    <n v="0"/>
    <n v="1.7671232876712328"/>
    <n v="47.156164383561645"/>
    <n v="1"/>
    <n v="2"/>
    <n v="2"/>
    <n v="3"/>
    <n v="3"/>
    <s v="B"/>
    <n v="0.30199992330465569"/>
    <n v="11.100423333333334"/>
    <n v="0.89882266666666666"/>
    <n v="1.3836563333333334"/>
    <n v="0.77032299999999998"/>
    <n v="0"/>
    <n v="0"/>
    <n v="0.32"/>
    <n v="0.04"/>
    <n v="0.16"/>
    <n v="0.4"/>
    <n v="0.04"/>
    <n v="0.02"/>
    <n v="0.02"/>
    <n v="0.15000000000000002"/>
    <n v="0.2"/>
    <n v="0.25"/>
    <n v="0"/>
    <n v="0"/>
    <n v="0"/>
    <n v="0"/>
    <n v="0.05"/>
    <n v="0.05"/>
    <n v="0"/>
    <n v="0.1"/>
    <n v="0"/>
    <n v="1.8"/>
    <s v="2. Normal"/>
    <s v="LBZ"/>
    <x v="1"/>
    <s v="B"/>
    <n v="2310969"/>
    <n v="0"/>
  </r>
  <r>
    <n v="4820808"/>
    <s v="PALOMINO JIMENEZ RICHARD ARNALDO"/>
    <s v="1. SI"/>
    <s v="5. &gt;$2-$5 MM"/>
    <m/>
    <x v="713"/>
    <n v="3195068"/>
    <n v="1995068"/>
    <n v="4543000"/>
    <n v="157191"/>
    <n v="0"/>
    <n v="1200000"/>
    <n v="1348120"/>
    <n v="1000000"/>
    <n v="66507.347082287524"/>
    <n v="2595000"/>
    <n v="0"/>
    <n v="13052"/>
    <s v="6- pignoración"/>
    <s v="LBZ"/>
    <x v="0"/>
    <n v="4"/>
    <n v="0"/>
    <n v="0"/>
    <n v="3.4493150684931506"/>
    <n v="42.30958904109589"/>
    <n v="1"/>
    <n v="2"/>
    <n v="1"/>
    <n v="2"/>
    <n v="2"/>
    <s v="A"/>
    <n v="0.1491322313881917"/>
    <n v="4.7587919999999997"/>
    <n v="0.89874666666666669"/>
    <n v="2.1300453333333333"/>
    <n v="1.3300453333333333"/>
    <n v="0"/>
    <n v="0"/>
    <n v="0.32"/>
    <n v="0.04"/>
    <n v="0"/>
    <n v="0.4"/>
    <n v="0.05"/>
    <n v="0.01"/>
    <n v="0.03"/>
    <n v="0.15000000000000002"/>
    <n v="0.15000000000000002"/>
    <n v="0.2"/>
    <n v="0"/>
    <n v="0"/>
    <n v="0"/>
    <n v="0"/>
    <n v="0.04"/>
    <n v="0.05"/>
    <n v="0"/>
    <n v="0"/>
    <n v="0"/>
    <n v="1.44"/>
    <s v="2. Normal"/>
    <s v="LBZ"/>
    <x v="1"/>
    <s v="A"/>
    <n v="1995068"/>
    <n v="0"/>
  </r>
  <r>
    <n v="2044028424"/>
    <s v="GONZALEZ ESCUDERO CRISTIAN RICARDO"/>
    <s v="1. SI"/>
    <s v="4. &gt;$1-$2 MM"/>
    <m/>
    <x v="714"/>
    <n v="1475418"/>
    <n v="1475418"/>
    <n v="2824000"/>
    <n v="162843"/>
    <n v="0"/>
    <n v="0"/>
    <n v="1348120"/>
    <n v="1000000"/>
    <n v="52563.629879422893"/>
    <n v="2363000"/>
    <n v="0"/>
    <n v="13052"/>
    <s v="9- Otras garantías (no admisible)"/>
    <s v="LBZ"/>
    <x v="0"/>
    <n v="4"/>
    <n v="0"/>
    <n v="0"/>
    <n v="3.4493150684931506"/>
    <n v="27.17808219178082"/>
    <n v="1"/>
    <n v="2"/>
    <n v="1"/>
    <n v="2"/>
    <n v="3"/>
    <s v="A"/>
    <n v="0.14360441991961526"/>
    <n v="3.4576920000000002"/>
    <n v="0.89874666666666669"/>
    <n v="0.98361200000000004"/>
    <n v="0.98361200000000004"/>
    <n v="0"/>
    <n v="0"/>
    <n v="0.32"/>
    <n v="0.04"/>
    <n v="0"/>
    <n v="0.4"/>
    <n v="0.05"/>
    <n v="0.02"/>
    <n v="0.04"/>
    <n v="0.25"/>
    <n v="0.25"/>
    <n v="0.25"/>
    <n v="0"/>
    <n v="0"/>
    <n v="0"/>
    <n v="0"/>
    <n v="0.04"/>
    <n v="0.05"/>
    <n v="0"/>
    <n v="0"/>
    <n v="0"/>
    <n v="1.7100000000000002"/>
    <s v="2. Normal"/>
    <s v="LBZ"/>
    <x v="1"/>
    <s v="A"/>
    <n v="1475418"/>
    <n v="0"/>
  </r>
  <r>
    <n v="2224884824"/>
    <s v="PERLAZA PERLAZA ADALBERTO"/>
    <s v="1. SI"/>
    <s v="5. &gt;$2-$5 MM"/>
    <n v="387073"/>
    <x v="664"/>
    <n v="3950899"/>
    <n v="2950899"/>
    <n v="4909000"/>
    <n v="161169"/>
    <n v="0"/>
    <n v="1000000"/>
    <n v="957932"/>
    <n v="1000000"/>
    <n v="10343.668173479326"/>
    <n v="465000"/>
    <n v="0"/>
    <n v="76130"/>
    <s v="6- pignoración"/>
    <s v="LBZ"/>
    <x v="0"/>
    <n v="4"/>
    <n v="0"/>
    <n v="0"/>
    <n v="3.1863013698630138"/>
    <n v="31.476712328767125"/>
    <n v="1"/>
    <n v="0"/>
    <n v="1"/>
    <n v="2"/>
    <n v="3"/>
    <s v="A"/>
    <n v="0.11434177878231955"/>
    <n v="3.582554"/>
    <n v="0.89666999999999997"/>
    <n v="2.6339326666666665"/>
    <n v="1.967266"/>
    <n v="0"/>
    <n v="0"/>
    <n v="0.32"/>
    <n v="0.05"/>
    <n v="0"/>
    <n v="0.4"/>
    <n v="0.05"/>
    <n v="0.02"/>
    <n v="0.04"/>
    <n v="0.15000000000000002"/>
    <n v="0.15000000000000002"/>
    <n v="0.2"/>
    <n v="0"/>
    <n v="0"/>
    <n v="0"/>
    <n v="0"/>
    <n v="0.04"/>
    <n v="0.05"/>
    <n v="0"/>
    <n v="0"/>
    <n v="0"/>
    <n v="1.4700000000000002"/>
    <s v="2. Normal"/>
    <s v="LBZ"/>
    <x v="1"/>
    <s v="A"/>
    <n v="2950899"/>
    <n v="0"/>
  </r>
  <r>
    <n v="82446022"/>
    <s v="SERPA BUITRAGO RONALD DE JESUS"/>
    <s v="1. SI"/>
    <s v="5. &gt;$2-$5 MM"/>
    <n v="448800"/>
    <x v="715"/>
    <n v="3028989"/>
    <n v="3028989"/>
    <n v="3925000"/>
    <n v="149324"/>
    <n v="0"/>
    <n v="0"/>
    <n v="895620"/>
    <n v="1000000"/>
    <n v="903988.15650808916"/>
    <n v="55047000"/>
    <n v="0"/>
    <n v="8001"/>
    <s v="9- Otras garantías (no admisible)"/>
    <s v="LBZ"/>
    <x v="0"/>
    <n v="4"/>
    <n v="0"/>
    <n v="0"/>
    <n v="2.2821917808219179"/>
    <n v="36.975342465753428"/>
    <n v="1"/>
    <n v="2"/>
    <n v="2"/>
    <n v="2"/>
    <n v="3"/>
    <s v="A"/>
    <n v="0.70220810433872605"/>
    <n v="39.314405999999998"/>
    <n v="0.89627999999999997"/>
    <n v="2.019326"/>
    <n v="2.019326"/>
    <n v="0"/>
    <n v="0.24"/>
    <n v="0.32"/>
    <n v="0.04"/>
    <n v="0.4"/>
    <n v="0.4"/>
    <n v="0.04"/>
    <n v="0.02"/>
    <n v="0.03"/>
    <n v="0.25"/>
    <n v="0.15000000000000002"/>
    <n v="0.15000000000000002"/>
    <n v="0"/>
    <n v="0"/>
    <n v="0"/>
    <n v="0"/>
    <n v="0.04"/>
    <n v="0.05"/>
    <n v="0"/>
    <n v="0"/>
    <n v="0"/>
    <n v="2.13"/>
    <s v="3. Medio"/>
    <s v="LBZ"/>
    <x v="1"/>
    <s v="A"/>
    <n v="3028989"/>
    <n v="0"/>
  </r>
  <r>
    <n v="2204428402"/>
    <s v="EALO HERRERA ELIAS ANTONIO"/>
    <s v="1. SI"/>
    <s v="5. &gt;$2-$5 MM"/>
    <n v="998210"/>
    <x v="716"/>
    <n v="3296226"/>
    <n v="1936226"/>
    <n v="4975000"/>
    <n v="272650"/>
    <n v="0"/>
    <n v="1360000"/>
    <n v="1678829"/>
    <n v="2000000"/>
    <n v="117359.51876773784"/>
    <n v="3569000"/>
    <n v="0"/>
    <n v="76001"/>
    <s v="6- pignoración"/>
    <s v="LBZ"/>
    <x v="0"/>
    <n v="4"/>
    <n v="0"/>
    <n v="0"/>
    <n v="2.6849315068493151"/>
    <n v="27.597260273972601"/>
    <n v="1"/>
    <n v="0"/>
    <n v="2"/>
    <n v="3"/>
    <n v="1"/>
    <s v="A"/>
    <n v="0.13000317292257929"/>
    <n v="2.8480183333333335"/>
    <n v="0.89234633333333335"/>
    <n v="1.0987420000000001"/>
    <n v="0.64540866666666663"/>
    <n v="0"/>
    <n v="0"/>
    <n v="0.32"/>
    <n v="0.05"/>
    <n v="0"/>
    <n v="0.4"/>
    <n v="0.04"/>
    <n v="0.03"/>
    <n v="0.04"/>
    <n v="0.15000000000000002"/>
    <n v="0.2"/>
    <n v="0.25"/>
    <n v="0"/>
    <n v="0"/>
    <n v="0"/>
    <n v="0"/>
    <n v="0.04"/>
    <n v="0.05"/>
    <n v="0"/>
    <n v="0"/>
    <n v="0"/>
    <n v="1.5700000000000003"/>
    <s v="2. Normal"/>
    <s v="LBZ"/>
    <x v="1"/>
    <s v="A"/>
    <n v="1936226"/>
    <n v="0"/>
  </r>
  <r>
    <n v="4620846"/>
    <s v="SANDOVAL  YONI ARLEY"/>
    <s v="1. SI"/>
    <s v="5. &gt;$2-$5 MM"/>
    <m/>
    <x v="717"/>
    <n v="2024008"/>
    <n v="0"/>
    <n v="3362000"/>
    <n v="188259"/>
    <n v="0"/>
    <n v="2920000"/>
    <n v="1338413"/>
    <n v="1000000"/>
    <n v="62395.042150991583"/>
    <n v="2194000"/>
    <n v="0"/>
    <n v="76130"/>
    <s v="6- pignoración"/>
    <s v="LBZ"/>
    <x v="0"/>
    <n v="4"/>
    <n v="0"/>
    <n v="0"/>
    <n v="4.5013698630136982"/>
    <n v="43.402739726027399"/>
    <n v="1"/>
    <n v="2"/>
    <n v="3"/>
    <n v="2"/>
    <n v="2"/>
    <s v="A"/>
    <n v="0.16710269476732773"/>
    <n v="3.7042806666666666"/>
    <n v="0.89227533333333331"/>
    <n v="1.3493386666666667"/>
    <n v="0"/>
    <n v="0"/>
    <n v="0"/>
    <n v="0.32"/>
    <n v="0.04"/>
    <n v="0"/>
    <n v="0.4"/>
    <n v="0.03"/>
    <n v="0.01"/>
    <n v="0.03"/>
    <n v="0.15000000000000002"/>
    <n v="0.2"/>
    <n v="0.25"/>
    <n v="0"/>
    <n v="0"/>
    <n v="0"/>
    <n v="0"/>
    <n v="0.03"/>
    <n v="0.05"/>
    <n v="0"/>
    <n v="0"/>
    <n v="0"/>
    <n v="1.5100000000000002"/>
    <s v="2. Normal"/>
    <s v="LBZ"/>
    <x v="1"/>
    <s v="A"/>
    <n v="0"/>
    <n v="0"/>
  </r>
  <r>
    <n v="2028282066"/>
    <s v="LEZCANO URREGO CARMEN DANIELA"/>
    <s v="1. SI"/>
    <s v="4. &gt;$1-$2 MM"/>
    <n v="106333"/>
    <x v="718"/>
    <n v="1214016"/>
    <n v="0"/>
    <n v="3774000"/>
    <n v="187131"/>
    <n v="0"/>
    <n v="3500000"/>
    <n v="2560069"/>
    <n v="2000000"/>
    <n v="450981.64061168971"/>
    <n v="11495000"/>
    <n v="0"/>
    <n v="5001"/>
    <s v="6- pignoración"/>
    <s v="LBZ"/>
    <x v="0"/>
    <n v="4"/>
    <n v="0"/>
    <n v="0"/>
    <n v="6.0465753424657533"/>
    <n v="32.62191780821918"/>
    <n v="2"/>
    <n v="4"/>
    <n v="3"/>
    <n v="3"/>
    <n v="1"/>
    <s v="A"/>
    <n v="0.21270421353722993"/>
    <n v="5.0896949999999999"/>
    <n v="0.88880066666666668"/>
    <n v="0.40467199999999998"/>
    <n v="0"/>
    <n v="0"/>
    <n v="0"/>
    <n v="0.32"/>
    <n v="0.02"/>
    <n v="0.08"/>
    <n v="0.4"/>
    <n v="0.03"/>
    <n v="0.03"/>
    <n v="0.04"/>
    <n v="0.15000000000000002"/>
    <n v="0.25"/>
    <n v="0.25"/>
    <n v="0"/>
    <n v="0"/>
    <n v="0"/>
    <n v="0"/>
    <n v="0.02"/>
    <n v="0"/>
    <n v="0"/>
    <n v="0"/>
    <n v="0"/>
    <n v="1.5900000000000003"/>
    <s v="2. Normal"/>
    <s v="LBZ"/>
    <x v="1"/>
    <s v="A"/>
    <n v="0"/>
    <n v="0"/>
  </r>
  <r>
    <n v="2224642006"/>
    <s v="LOPEZ MONTILLA MARIA ALEJANDRA"/>
    <s v="3. Sin Externa"/>
    <s v="5. &gt;$2-$5 MM"/>
    <n v="40206"/>
    <x v="719"/>
    <n v="2238522"/>
    <n v="0"/>
    <e v="#N/A"/>
    <n v="288507"/>
    <n v="0"/>
    <n v="3240462"/>
    <n v="1292793"/>
    <n v="1000000"/>
    <n v="0"/>
    <n v="0"/>
    <n v="0"/>
    <n v="76130"/>
    <s v="6- pignoración"/>
    <s v="LBZ"/>
    <x v="0"/>
    <n v="4"/>
    <n v="0"/>
    <n v="0"/>
    <n v="4.3890410958904109"/>
    <n v="27.364383561643837"/>
    <n v="2"/>
    <n v="0"/>
    <n v="1"/>
    <n v="2"/>
    <n v="1"/>
    <s v="SIN"/>
    <n v="0.19233800000000001"/>
    <n v="2.3542100000000001"/>
    <n v="0.88866599999999996"/>
    <n v="1.492348"/>
    <n v="0"/>
    <n v="0"/>
    <n v="0"/>
    <n v="0.32"/>
    <n v="0.05"/>
    <n v="0"/>
    <n v="0.4"/>
    <n v="0.05"/>
    <n v="0.03"/>
    <n v="0.04"/>
    <n v="0.15000000000000002"/>
    <n v="0.2"/>
    <n v="0.25"/>
    <n v="0"/>
    <n v="0"/>
    <n v="0"/>
    <n v="0"/>
    <n v="0.03"/>
    <n v="0"/>
    <n v="0"/>
    <n v="0.30000000000000004"/>
    <n v="0"/>
    <n v="1.82"/>
    <s v="2. Normal"/>
    <s v="LBZ"/>
    <x v="1"/>
    <s v="SIN"/>
    <n v="0"/>
    <n v="0"/>
  </r>
  <r>
    <n v="84608282"/>
    <s v="BELTRAN CASSIANI JOSE LUIS"/>
    <s v="1. SI"/>
    <s v="5. &gt;$2-$5 MM"/>
    <m/>
    <x v="720"/>
    <n v="3386322"/>
    <n v="3386322"/>
    <n v="4713000"/>
    <n v="154058"/>
    <n v="0"/>
    <n v="0"/>
    <n v="1326820"/>
    <n v="1000000"/>
    <n v="160128.07213794658"/>
    <n v="5775000"/>
    <n v="0"/>
    <n v="68432"/>
    <s v="9- Otras garantías (no admisible)"/>
    <s v="LBZ"/>
    <x v="0"/>
    <n v="4"/>
    <n v="0"/>
    <n v="0"/>
    <n v="5.5890410958904111"/>
    <n v="37.446575342465756"/>
    <n v="1"/>
    <n v="2"/>
    <n v="1"/>
    <n v="2"/>
    <n v="3"/>
    <s v="A"/>
    <n v="0.20945738142529774"/>
    <n v="6.9920946666666666"/>
    <n v="0.8845466666666667"/>
    <n v="2.2575479999999999"/>
    <n v="2.2575479999999999"/>
    <n v="0"/>
    <n v="0"/>
    <n v="0.32"/>
    <n v="0.04"/>
    <n v="0.08"/>
    <n v="0.4"/>
    <n v="0.05"/>
    <n v="0.02"/>
    <n v="0.03"/>
    <n v="0.25"/>
    <n v="0.15000000000000002"/>
    <n v="0.15000000000000002"/>
    <n v="0"/>
    <n v="0"/>
    <n v="0"/>
    <n v="0"/>
    <n v="0.03"/>
    <n v="0.05"/>
    <n v="0"/>
    <n v="0"/>
    <n v="0"/>
    <n v="1.5700000000000003"/>
    <s v="2. Normal"/>
    <s v="LBZ"/>
    <x v="1"/>
    <s v="A"/>
    <n v="3386322"/>
    <n v="0"/>
  </r>
  <r>
    <n v="2224628228"/>
    <s v="LONDONO MINA YOANA MILADY"/>
    <s v="1. SI"/>
    <s v="5. &gt;$2-$5 MM"/>
    <m/>
    <x v="721"/>
    <n v="2843139"/>
    <n v="2155986"/>
    <n v="4168000"/>
    <n v="274818"/>
    <n v="0"/>
    <n v="687153"/>
    <n v="1325246"/>
    <n v="1000000"/>
    <n v="66206.6417019082"/>
    <n v="2137000"/>
    <n v="0"/>
    <n v="76130"/>
    <s v="6- pignoración"/>
    <s v="LBZ"/>
    <x v="0"/>
    <n v="4"/>
    <n v="0"/>
    <n v="0"/>
    <n v="4.5013698630136982"/>
    <n v="28.975342465753425"/>
    <n v="2"/>
    <n v="0"/>
    <n v="1"/>
    <n v="2"/>
    <n v="3"/>
    <s v="A"/>
    <n v="0.22734976113460548"/>
    <n v="4.2035900000000002"/>
    <n v="0.88349733333333336"/>
    <n v="1.8954260000000001"/>
    <n v="1.437324"/>
    <n v="0"/>
    <n v="0"/>
    <n v="0.32"/>
    <n v="0.05"/>
    <n v="0"/>
    <n v="0.4"/>
    <n v="0.05"/>
    <n v="0.02"/>
    <n v="0.04"/>
    <n v="0.15000000000000002"/>
    <n v="0.2"/>
    <n v="0.2"/>
    <n v="0"/>
    <n v="0"/>
    <n v="0"/>
    <n v="0"/>
    <n v="0.03"/>
    <n v="0"/>
    <n v="0"/>
    <n v="0"/>
    <n v="0"/>
    <n v="1.4600000000000002"/>
    <s v="2. Normal"/>
    <s v="LBZ"/>
    <x v="1"/>
    <s v="A"/>
    <n v="2155986"/>
    <n v="0"/>
  </r>
  <r>
    <n v="2224642488"/>
    <s v="MENESES MARLEZ PAOLA ANDREA"/>
    <s v="3. Sin Externa"/>
    <s v="5. &gt;$2-$5 MM"/>
    <n v="1496820"/>
    <x v="722"/>
    <n v="4719124"/>
    <n v="1087312"/>
    <e v="#N/A"/>
    <n v="229231"/>
    <n v="0"/>
    <n v="3631812"/>
    <n v="1152635"/>
    <n v="2000000"/>
    <n v="0"/>
    <n v="0"/>
    <n v="0"/>
    <n v="76130"/>
    <s v="6- pignoración"/>
    <s v="LBZ"/>
    <x v="0"/>
    <n v="4"/>
    <n v="0"/>
    <n v="0"/>
    <n v="1.8136986301369864"/>
    <n v="26.610958904109587"/>
    <n v="2"/>
    <n v="2"/>
    <n v="1"/>
    <n v="3"/>
    <n v="1"/>
    <s v="SIN"/>
    <n v="7.641033333333333E-2"/>
    <n v="1.9572529999999999"/>
    <n v="0.88315166666666667"/>
    <n v="1.5730413333333333"/>
    <n v="0.36243733333333333"/>
    <n v="0"/>
    <n v="0"/>
    <n v="0.32"/>
    <n v="0.04"/>
    <n v="0"/>
    <n v="0.4"/>
    <n v="0.05"/>
    <n v="0.03"/>
    <n v="0.04"/>
    <n v="0.15000000000000002"/>
    <n v="0.2"/>
    <n v="0.25"/>
    <n v="0"/>
    <n v="0"/>
    <n v="0"/>
    <n v="0"/>
    <n v="0.05"/>
    <n v="0"/>
    <n v="0"/>
    <n v="0.30000000000000004"/>
    <n v="0"/>
    <n v="1.8300000000000003"/>
    <s v="2. Normal"/>
    <s v="LBZ"/>
    <x v="1"/>
    <s v="SIN"/>
    <n v="1087312"/>
    <n v="0"/>
  </r>
  <r>
    <n v="2224644268"/>
    <s v="GAMBOA GELPUD CARLOS DANIEL"/>
    <s v="3. Sin Externa"/>
    <s v="4. &gt;$1-$2 MM"/>
    <n v="237529"/>
    <x v="723"/>
    <n v="1833867"/>
    <n v="533867"/>
    <e v="#N/A"/>
    <n v="120039"/>
    <n v="0"/>
    <n v="1300000"/>
    <n v="1086841"/>
    <n v="1000000"/>
    <n v="0"/>
    <n v="0"/>
    <n v="0"/>
    <n v="76130"/>
    <s v="6- pignoración"/>
    <s v="LBZ"/>
    <x v="0"/>
    <n v="4"/>
    <n v="0"/>
    <n v="0"/>
    <n v="3.6849315068493151"/>
    <n v="25.742465753424657"/>
    <n v="1"/>
    <n v="0"/>
    <n v="2"/>
    <n v="2"/>
    <n v="3"/>
    <s v="SIN"/>
    <n v="8.0026E-2"/>
    <n v="1.9471386666666666"/>
    <n v="0.88291333333333333"/>
    <n v="1.2225779999999999"/>
    <n v="0.35591133333333336"/>
    <n v="0"/>
    <n v="0"/>
    <n v="0.32"/>
    <n v="0.05"/>
    <n v="0"/>
    <n v="0.4"/>
    <n v="0.04"/>
    <n v="0.02"/>
    <n v="0.04"/>
    <n v="0.15000000000000002"/>
    <n v="0.2"/>
    <n v="0.25"/>
    <n v="0"/>
    <n v="0"/>
    <n v="0"/>
    <n v="0"/>
    <n v="0.04"/>
    <n v="0.05"/>
    <n v="0"/>
    <n v="0.30000000000000004"/>
    <n v="0"/>
    <n v="1.86"/>
    <s v="2. Normal"/>
    <s v="LBZ"/>
    <x v="1"/>
    <s v="SIN"/>
    <n v="533867"/>
    <n v="0"/>
  </r>
  <r>
    <n v="64404240"/>
    <s v="DURAN RUEDA BIVIANA"/>
    <s v="3. Sin Externa"/>
    <s v="5. &gt;$2-$5 MM"/>
    <n v="135616"/>
    <x v="724"/>
    <n v="2570849"/>
    <n v="0"/>
    <e v="#N/A"/>
    <n v="115007"/>
    <n v="0"/>
    <n v="3000000"/>
    <n v="1188120"/>
    <n v="1000000"/>
    <n v="0"/>
    <n v="0"/>
    <n v="0"/>
    <n v="68307"/>
    <s v="6- pignoración"/>
    <s v="LBZ"/>
    <x v="0"/>
    <n v="4"/>
    <n v="0"/>
    <n v="0"/>
    <n v="3.0684931506849313"/>
    <n v="46.43013698630137"/>
    <n v="2"/>
    <n v="2"/>
    <n v="2"/>
    <n v="2"/>
    <n v="1"/>
    <s v="SIN"/>
    <n v="7.6671333333333327E-2"/>
    <n v="2.5059793333333333"/>
    <n v="0.88249066666666665"/>
    <n v="1.7138993333333334"/>
    <n v="0"/>
    <n v="0"/>
    <n v="0"/>
    <n v="0.32"/>
    <n v="0.04"/>
    <n v="0"/>
    <n v="0.4"/>
    <n v="0.04"/>
    <n v="0.03"/>
    <n v="0.02"/>
    <n v="0.15000000000000002"/>
    <n v="0.2"/>
    <n v="0.25"/>
    <n v="0"/>
    <n v="0"/>
    <n v="0"/>
    <n v="0"/>
    <n v="0.04"/>
    <n v="0"/>
    <n v="0"/>
    <n v="0.30000000000000004"/>
    <n v="0"/>
    <n v="1.79"/>
    <s v="2. Normal"/>
    <s v="LBZ"/>
    <x v="1"/>
    <s v="SIN"/>
    <n v="0"/>
    <n v="0"/>
  </r>
  <r>
    <n v="2208084622"/>
    <s v="DIAZ OVIEDO NELSON ANDRES"/>
    <s v="1. SI"/>
    <s v="7. &gt;$10 MM"/>
    <n v="35615"/>
    <x v="725"/>
    <n v="22855813"/>
    <n v="19755813"/>
    <n v="25468000"/>
    <n v="601888"/>
    <n v="0"/>
    <n v="3100000"/>
    <n v="2611725"/>
    <n v="2000000"/>
    <n v="428166.16801332327"/>
    <n v="17565000"/>
    <n v="0"/>
    <n v="76130"/>
    <s v="6- pignoración"/>
    <s v="LBZ"/>
    <x v="0"/>
    <n v="4"/>
    <n v="0"/>
    <n v="0"/>
    <n v="4.3479452054794523"/>
    <n v="29.008219178082193"/>
    <n v="1"/>
    <n v="0"/>
    <n v="1"/>
    <n v="3"/>
    <n v="2"/>
    <s v="A"/>
    <n v="0.34335138933777443"/>
    <n v="14.344179333333333"/>
    <n v="0.88244666666666671"/>
    <n v="7.6186043333333338"/>
    <n v="6.5852709999999997"/>
    <n v="0"/>
    <n v="0"/>
    <n v="0.32"/>
    <n v="0.05"/>
    <n v="0.16"/>
    <n v="0.4"/>
    <n v="0.05"/>
    <n v="0.01"/>
    <n v="0.04"/>
    <n v="0.15000000000000002"/>
    <n v="0"/>
    <n v="0"/>
    <n v="0"/>
    <n v="0"/>
    <n v="0"/>
    <n v="0"/>
    <n v="0.03"/>
    <n v="0.05"/>
    <n v="0"/>
    <n v="0"/>
    <n v="0"/>
    <n v="1.2600000000000002"/>
    <s v="2. Normal"/>
    <s v="LBZ"/>
    <x v="1"/>
    <s v="A"/>
    <n v="19755813"/>
    <n v="0"/>
  </r>
  <r>
    <n v="2080060082"/>
    <s v="PULIDO MARTINEZ ZULY BRILLY"/>
    <s v="1. SI"/>
    <s v="4. &gt;$1-$2 MM"/>
    <n v="978"/>
    <x v="726"/>
    <n v="1950244"/>
    <n v="970244"/>
    <n v="3267000"/>
    <n v="226434"/>
    <n v="0"/>
    <n v="980000"/>
    <n v="1316934"/>
    <n v="1000000"/>
    <n v="712750.68007149338"/>
    <n v="61865000"/>
    <n v="0"/>
    <n v="25269"/>
    <s v="6- pignoración"/>
    <s v="LBZ"/>
    <x v="0"/>
    <n v="4"/>
    <n v="0"/>
    <n v="0"/>
    <n v="4.3808219178082188"/>
    <n v="37.602739726027394"/>
    <n v="2"/>
    <n v="0"/>
    <n v="1"/>
    <n v="2"/>
    <n v="1"/>
    <s v="A"/>
    <n v="0.62612312004766224"/>
    <n v="43.421452000000002"/>
    <n v="0.87860799999999994"/>
    <n v="1.3001626666666666"/>
    <n v="0.64682933333333337"/>
    <n v="0"/>
    <n v="0.16"/>
    <n v="0.32"/>
    <n v="0.05"/>
    <n v="0.4"/>
    <n v="0.4"/>
    <n v="0.05"/>
    <n v="0.03"/>
    <n v="0.03"/>
    <n v="0.15000000000000002"/>
    <n v="0.2"/>
    <n v="0.25"/>
    <n v="0"/>
    <n v="0"/>
    <n v="0"/>
    <n v="0"/>
    <n v="0.03"/>
    <n v="0"/>
    <n v="0"/>
    <n v="0"/>
    <n v="0"/>
    <n v="2.0699999999999998"/>
    <s v="3. Medio"/>
    <s v="LBZ"/>
    <x v="1"/>
    <s v="A"/>
    <n v="970244"/>
    <n v="0"/>
  </r>
  <r>
    <n v="40680480"/>
    <s v="TORRES CARRASCAL JANETH"/>
    <s v="3. Sin Externa"/>
    <s v="4. &gt;$1-$2 MM"/>
    <m/>
    <x v="206"/>
    <n v="1183740"/>
    <n v="1183740"/>
    <e v="#N/A"/>
    <n v="158088"/>
    <n v="0"/>
    <n v="0"/>
    <n v="1316260"/>
    <n v="1000000"/>
    <n v="0"/>
    <n v="0"/>
    <n v="0"/>
    <n v="68615"/>
    <s v="9- Otras garantías (no admisible)"/>
    <s v="LBZ"/>
    <x v="0"/>
    <n v="4"/>
    <n v="0"/>
    <n v="0"/>
    <n v="6.7945205479452051"/>
    <n v="39.4"/>
    <n v="2"/>
    <n v="2"/>
    <n v="1"/>
    <n v="2"/>
    <n v="4"/>
    <s v="SIN"/>
    <n v="0.105392"/>
    <n v="1.6666666666666667"/>
    <n v="0.87750666666666666"/>
    <n v="0.78915999999999997"/>
    <n v="0.78915999999999997"/>
    <n v="0"/>
    <n v="0"/>
    <n v="0.32"/>
    <n v="0.04"/>
    <n v="0"/>
    <n v="0.4"/>
    <n v="0.05"/>
    <n v="0.05"/>
    <n v="0.03"/>
    <n v="0.25"/>
    <n v="0.25"/>
    <n v="0.25"/>
    <n v="0"/>
    <n v="0"/>
    <n v="0"/>
    <n v="0"/>
    <n v="0.02"/>
    <n v="0"/>
    <n v="0"/>
    <n v="0.30000000000000004"/>
    <n v="0"/>
    <n v="1.9600000000000002"/>
    <s v="2. Normal"/>
    <s v="LBZ"/>
    <x v="1"/>
    <s v="SIN"/>
    <n v="1183740"/>
    <n v="0"/>
  </r>
  <r>
    <n v="2044044244"/>
    <s v="CRESPO BELTRAN CRISTIAN ENRIQUE"/>
    <s v="1. SI"/>
    <s v="5. &gt;$2-$5 MM"/>
    <m/>
    <x v="546"/>
    <n v="3145375"/>
    <n v="1765375"/>
    <n v="4461000"/>
    <n v="143758"/>
    <n v="0"/>
    <n v="1380000"/>
    <n v="1316120"/>
    <n v="1000000"/>
    <n v="254960.13571177298"/>
    <n v="7868000"/>
    <n v="0"/>
    <n v="13052"/>
    <s v="6- pignoración"/>
    <s v="LBZ"/>
    <x v="0"/>
    <n v="4"/>
    <n v="0"/>
    <n v="0"/>
    <n v="3.408219178082192"/>
    <n v="25.786301369863015"/>
    <n v="1"/>
    <n v="3"/>
    <n v="1"/>
    <n v="2"/>
    <n v="3"/>
    <s v="A"/>
    <n v="0.26581209047451532"/>
    <n v="8.2196633333333331"/>
    <n v="0.87741333333333338"/>
    <n v="2.0969166666666665"/>
    <n v="1.1769166666666666"/>
    <n v="0"/>
    <n v="0"/>
    <n v="0.32"/>
    <n v="0.03"/>
    <n v="0.08"/>
    <n v="0.4"/>
    <n v="0.05"/>
    <n v="0.02"/>
    <n v="0.04"/>
    <n v="0.15000000000000002"/>
    <n v="0.15000000000000002"/>
    <n v="0.2"/>
    <n v="0"/>
    <n v="0"/>
    <n v="0"/>
    <n v="0"/>
    <n v="0.04"/>
    <n v="0.05"/>
    <n v="0"/>
    <n v="0"/>
    <n v="0"/>
    <n v="1.5300000000000002"/>
    <s v="2. Normal"/>
    <s v="LBZ"/>
    <x v="1"/>
    <s v="A"/>
    <n v="1765375"/>
    <n v="0"/>
  </r>
  <r>
    <n v="2202640826"/>
    <s v="MACHUCA PITA RUBEN DARIO"/>
    <s v="1. SI"/>
    <s v="5. &gt;$2-$5 MM"/>
    <m/>
    <x v="727"/>
    <n v="2804169"/>
    <n v="2804169"/>
    <n v="4119000"/>
    <n v="193665"/>
    <n v="0"/>
    <n v="0"/>
    <n v="1314429"/>
    <n v="1000000"/>
    <n v="74296.455267571917"/>
    <n v="3340000"/>
    <n v="0"/>
    <n v="68895"/>
    <s v="9- Otras garantías (no admisible)"/>
    <s v="LBZ"/>
    <x v="0"/>
    <n v="4"/>
    <n v="0"/>
    <n v="0"/>
    <n v="2.1972602739726028"/>
    <n v="26.246575342465754"/>
    <n v="1"/>
    <n v="2"/>
    <n v="2"/>
    <n v="2"/>
    <n v="3"/>
    <s v="A"/>
    <n v="0.17864097017838126"/>
    <n v="4.9723986666666669"/>
    <n v="0.87628600000000001"/>
    <n v="1.8694459999999999"/>
    <n v="1.8694459999999999"/>
    <n v="0"/>
    <n v="0"/>
    <n v="0.32"/>
    <n v="0.04"/>
    <n v="0"/>
    <n v="0.4"/>
    <n v="0.04"/>
    <n v="0.02"/>
    <n v="0.04"/>
    <n v="0.25"/>
    <n v="0.2"/>
    <n v="0.2"/>
    <n v="0"/>
    <n v="0"/>
    <n v="0"/>
    <n v="0"/>
    <n v="0.04"/>
    <n v="0.05"/>
    <n v="0"/>
    <n v="0"/>
    <n v="0"/>
    <n v="1.6"/>
    <s v="2. Normal"/>
    <s v="LBZ"/>
    <x v="1"/>
    <s v="A"/>
    <n v="2804169"/>
    <n v="0"/>
  </r>
  <r>
    <n v="20446866"/>
    <s v="MORALES  SORANI"/>
    <s v="1. SI"/>
    <s v="5. &gt;$2-$5 MM"/>
    <n v="165336"/>
    <x v="728"/>
    <n v="2670179"/>
    <n v="370179"/>
    <n v="3819000"/>
    <n v="159158"/>
    <n v="0"/>
    <n v="2300000"/>
    <n v="1148332"/>
    <n v="1000000"/>
    <n v="152886.08893832989"/>
    <n v="6873000"/>
    <n v="0"/>
    <n v="76130"/>
    <s v="6- pignoración"/>
    <s v="LBZ"/>
    <x v="0"/>
    <n v="4"/>
    <n v="0"/>
    <n v="0"/>
    <n v="3.8054794520547945"/>
    <n v="38.342465753424655"/>
    <n v="2"/>
    <n v="3"/>
    <n v="2"/>
    <n v="2"/>
    <n v="3"/>
    <s v="A"/>
    <n v="0.20802939262555326"/>
    <n v="7.1276739999999998"/>
    <n v="0.87577866666666671"/>
    <n v="1.7801193333333334"/>
    <n v="0.24678600000000001"/>
    <n v="0"/>
    <n v="0"/>
    <n v="0.32"/>
    <n v="0.03"/>
    <n v="0.08"/>
    <n v="0.4"/>
    <n v="0.04"/>
    <n v="0.02"/>
    <n v="0.03"/>
    <n v="0.15000000000000002"/>
    <n v="0.2"/>
    <n v="0.25"/>
    <n v="0"/>
    <n v="0"/>
    <n v="0"/>
    <n v="0"/>
    <n v="0.04"/>
    <n v="0"/>
    <n v="0"/>
    <n v="0"/>
    <n v="0"/>
    <n v="1.5600000000000003"/>
    <s v="2. Normal"/>
    <s v="LBZ"/>
    <x v="1"/>
    <s v="A"/>
    <n v="370179"/>
    <n v="0"/>
  </r>
  <r>
    <n v="2022460480"/>
    <s v="MEJIA ARBELAEZ NICOLAS"/>
    <s v="1. SI"/>
    <s v="5. &gt;$2-$5 MM"/>
    <m/>
    <x v="729"/>
    <n v="3474593"/>
    <n v="1459696"/>
    <n v="552000"/>
    <n v="282677"/>
    <n v="0"/>
    <n v="2014897"/>
    <n v="1311120"/>
    <n v="1000000"/>
    <n v="7652.0900036062094"/>
    <n v="344000"/>
    <n v="0"/>
    <n v="68001"/>
    <s v="6- pignoración"/>
    <s v="LBZ"/>
    <x v="0"/>
    <n v="4"/>
    <n v="0"/>
    <n v="0"/>
    <n v="3.3205479452054796"/>
    <n v="23.797260273972604"/>
    <n v="1"/>
    <n v="2"/>
    <n v="2"/>
    <n v="2"/>
    <n v="1"/>
    <s v="A"/>
    <n v="0.19355272666907081"/>
    <n v="3.4198086666666665"/>
    <n v="0.87407999999999997"/>
    <n v="2.3163953333333334"/>
    <n v="0.9731306666666667"/>
    <n v="0"/>
    <n v="0"/>
    <n v="0.32"/>
    <n v="0.04"/>
    <n v="0"/>
    <n v="0.4"/>
    <n v="0.04"/>
    <n v="0.03"/>
    <n v="0.05"/>
    <n v="0.15000000000000002"/>
    <n v="0.15000000000000002"/>
    <n v="0.25"/>
    <n v="0"/>
    <n v="0"/>
    <n v="0"/>
    <n v="0"/>
    <n v="0.04"/>
    <n v="0.05"/>
    <n v="0"/>
    <n v="0"/>
    <n v="0"/>
    <n v="1.5200000000000002"/>
    <s v="2. Normal"/>
    <s v="LBZ"/>
    <x v="1"/>
    <s v="A"/>
    <n v="1459696"/>
    <n v="0"/>
  </r>
  <r>
    <n v="2062866666"/>
    <s v="REY ERAZO ANA GABRIELA"/>
    <s v="1. SI"/>
    <s v="5. &gt;$2-$5 MM"/>
    <n v="307883"/>
    <x v="730"/>
    <n v="3408473"/>
    <n v="0"/>
    <n v="4403000"/>
    <n v="159990"/>
    <n v="0"/>
    <n v="3500000"/>
    <n v="994537"/>
    <n v="1000000"/>
    <n v="26207.545535329165"/>
    <n v="668000"/>
    <n v="0"/>
    <n v="19001"/>
    <s v="6- pignoración"/>
    <s v="LBZ"/>
    <x v="0"/>
    <n v="4"/>
    <n v="0"/>
    <n v="0"/>
    <n v="3.2630136986301368"/>
    <n v="28.780821917808218"/>
    <n v="2"/>
    <n v="0"/>
    <n v="1"/>
    <n v="2"/>
    <n v="1"/>
    <s v="A"/>
    <n v="0.12413169702355278"/>
    <n v="3.3806733333333332"/>
    <n v="0.86828000000000005"/>
    <n v="2.2723153333333332"/>
    <n v="0"/>
    <n v="0"/>
    <n v="0"/>
    <n v="0.32"/>
    <n v="0.05"/>
    <n v="0"/>
    <n v="0.4"/>
    <n v="0.05"/>
    <n v="0.03"/>
    <n v="0.04"/>
    <n v="0.15000000000000002"/>
    <n v="0.15000000000000002"/>
    <n v="0.25"/>
    <n v="0"/>
    <n v="0"/>
    <n v="0"/>
    <n v="0"/>
    <n v="0.04"/>
    <n v="0"/>
    <n v="0"/>
    <n v="0"/>
    <n v="0"/>
    <n v="1.48"/>
    <s v="2. Normal"/>
    <s v="LBZ"/>
    <x v="1"/>
    <s v="A"/>
    <n v="0"/>
    <n v="0"/>
  </r>
  <r>
    <n v="2224628282"/>
    <s v="MORENO AGUADO ALEJANDRO"/>
    <s v="3. Sin Externa"/>
    <s v="5. &gt;$2-$5 MM"/>
    <n v="648932"/>
    <x v="731"/>
    <n v="3072496"/>
    <n v="3072496"/>
    <e v="#N/A"/>
    <n v="141201"/>
    <n v="0"/>
    <n v="0"/>
    <n v="653090"/>
    <n v="1000000"/>
    <n v="0"/>
    <n v="0"/>
    <n v="0"/>
    <n v="76130"/>
    <s v="9- Otras garantías (no admisible)"/>
    <s v="LBZ"/>
    <x v="0"/>
    <n v="4"/>
    <n v="0"/>
    <n v="0"/>
    <n v="2.0493150684931507"/>
    <n v="33.42739726027397"/>
    <n v="1"/>
    <n v="2"/>
    <n v="1"/>
    <n v="2"/>
    <n v="3"/>
    <s v="SIN"/>
    <n v="9.4133999999999995E-2"/>
    <n v="2.483724"/>
    <n v="0.86801466666666671"/>
    <n v="2.0483306666666667"/>
    <n v="2.0483306666666667"/>
    <n v="0"/>
    <n v="0"/>
    <n v="0.32"/>
    <n v="0.04"/>
    <n v="0"/>
    <n v="0.4"/>
    <n v="0.05"/>
    <n v="0.02"/>
    <n v="0.04"/>
    <n v="0.25"/>
    <n v="0.15000000000000002"/>
    <n v="0.15000000000000002"/>
    <n v="0"/>
    <n v="0"/>
    <n v="0"/>
    <n v="0"/>
    <n v="0.04"/>
    <n v="0.05"/>
    <n v="0"/>
    <n v="0.30000000000000004"/>
    <n v="0"/>
    <n v="1.81"/>
    <s v="2. Normal"/>
    <s v="LBZ"/>
    <x v="1"/>
    <s v="SIN"/>
    <n v="3072496"/>
    <n v="0"/>
  </r>
  <r>
    <n v="42842066"/>
    <s v="RIZZO MENDEZ ISBELIA DEL CARMEN"/>
    <s v="3. Sin Externa"/>
    <s v="5. &gt;$2-$5 MM"/>
    <n v="40133"/>
    <x v="732"/>
    <n v="3644699"/>
    <n v="2383196"/>
    <e v="#N/A"/>
    <n v="220307"/>
    <n v="0"/>
    <n v="1261503"/>
    <n v="1255301"/>
    <n v="1000000"/>
    <n v="0"/>
    <n v="0"/>
    <n v="0"/>
    <n v="8001"/>
    <s v="6- pignoración"/>
    <s v="LBZ"/>
    <x v="0"/>
    <n v="4"/>
    <n v="0"/>
    <n v="0"/>
    <n v="4.2986301369863016"/>
    <n v="50.731506849315068"/>
    <n v="2"/>
    <n v="0"/>
    <n v="1"/>
    <n v="2"/>
    <n v="1"/>
    <s v="SIN"/>
    <n v="0.14687133333333333"/>
    <n v="3.2666666666666666"/>
    <n v="0.86362266666666665"/>
    <n v="2.4297993333333334"/>
    <n v="1.5887973333333334"/>
    <n v="0"/>
    <n v="0"/>
    <n v="0.32"/>
    <n v="0.05"/>
    <n v="0"/>
    <n v="0.4"/>
    <n v="0.05"/>
    <n v="0.03"/>
    <n v="0.02"/>
    <n v="0.15000000000000002"/>
    <n v="0.15000000000000002"/>
    <n v="0.2"/>
    <n v="0"/>
    <n v="0"/>
    <n v="0"/>
    <n v="0"/>
    <n v="0.03"/>
    <n v="0"/>
    <n v="0"/>
    <n v="0.30000000000000004"/>
    <n v="0"/>
    <n v="1.7"/>
    <s v="2. Normal"/>
    <s v="LBZ"/>
    <x v="1"/>
    <s v="SIN"/>
    <n v="2383196"/>
    <n v="0"/>
  </r>
  <r>
    <n v="2068028068"/>
    <s v="MURILLO  HERRERA DALIANA"/>
    <s v="3. Sin Externa"/>
    <s v="5. &gt;$2-$5 MM"/>
    <n v="287200"/>
    <x v="122"/>
    <n v="2992999"/>
    <n v="1872656"/>
    <e v="#N/A"/>
    <n v="252941"/>
    <n v="0"/>
    <n v="1120343"/>
    <n v="1007001"/>
    <n v="1000000"/>
    <n v="0"/>
    <n v="0"/>
    <n v="0"/>
    <n v="23001"/>
    <s v="6- pignoración"/>
    <s v="LBZ"/>
    <x v="0"/>
    <n v="4"/>
    <n v="0"/>
    <n v="0"/>
    <n v="3.3013698630136985"/>
    <n v="28.849315068493151"/>
    <n v="2"/>
    <n v="2"/>
    <n v="1"/>
    <n v="2"/>
    <n v="1"/>
    <s v="SIN"/>
    <n v="0.16862733333333332"/>
    <n v="2.6666666666666665"/>
    <n v="0.86280066666666666"/>
    <n v="1.9953326666666666"/>
    <n v="1.2484373333333334"/>
    <n v="0"/>
    <n v="0"/>
    <n v="0.32"/>
    <n v="0.04"/>
    <n v="0"/>
    <n v="0.4"/>
    <n v="0.05"/>
    <n v="0.03"/>
    <n v="0.04"/>
    <n v="0.15000000000000002"/>
    <n v="0.2"/>
    <n v="0.2"/>
    <n v="0"/>
    <n v="0"/>
    <n v="0"/>
    <n v="0"/>
    <n v="0.04"/>
    <n v="0"/>
    <n v="0"/>
    <n v="0.30000000000000004"/>
    <n v="0"/>
    <n v="1.7700000000000002"/>
    <s v="2. Normal"/>
    <s v="LBZ"/>
    <x v="1"/>
    <s v="SIN"/>
    <n v="1872656"/>
    <n v="0"/>
  </r>
  <r>
    <n v="2244240866"/>
    <s v="VIVEROS LUANGO JEIFER ENRIQUE"/>
    <s v="1. SI"/>
    <s v="4. &gt;$1-$2 MM"/>
    <n v="307000"/>
    <x v="733"/>
    <n v="1797787"/>
    <n v="0"/>
    <n v="2782000"/>
    <n v="167777"/>
    <n v="0"/>
    <n v="2915856"/>
    <n v="984266"/>
    <n v="1000000"/>
    <n v="84533.898576625346"/>
    <n v="3203000"/>
    <n v="0"/>
    <n v="76130"/>
    <s v="6- pignoración"/>
    <s v="LBZ"/>
    <x v="0"/>
    <n v="4"/>
    <n v="0"/>
    <n v="0"/>
    <n v="3.1835616438356165"/>
    <n v="31.336986301369862"/>
    <n v="1"/>
    <n v="0"/>
    <n v="1"/>
    <n v="2"/>
    <n v="3"/>
    <s v="A"/>
    <n v="0.16820726571775022"/>
    <n v="3.9900353333333332"/>
    <n v="0.86084400000000005"/>
    <n v="1.1985246666666667"/>
    <n v="0"/>
    <n v="0"/>
    <n v="0"/>
    <n v="0.32"/>
    <n v="0.05"/>
    <n v="0"/>
    <n v="0.4"/>
    <n v="0.05"/>
    <n v="0.02"/>
    <n v="0.04"/>
    <n v="0.15000000000000002"/>
    <n v="0.2"/>
    <n v="0.25"/>
    <n v="0"/>
    <n v="0"/>
    <n v="0"/>
    <n v="0"/>
    <n v="0.04"/>
    <n v="0.05"/>
    <n v="0"/>
    <n v="0"/>
    <n v="0"/>
    <n v="1.5700000000000003"/>
    <s v="2. Normal"/>
    <s v="LBZ"/>
    <x v="1"/>
    <s v="A"/>
    <n v="0"/>
    <n v="0"/>
  </r>
  <r>
    <n v="8020866"/>
    <s v="BELLIDO GONZALEZ JOSE HAROLD"/>
    <s v="3. Sin Externa"/>
    <s v="4. &gt;$1-$2 MM"/>
    <m/>
    <x v="475"/>
    <n v="1145940"/>
    <n v="1145940"/>
    <e v="#N/A"/>
    <n v="177766"/>
    <n v="0"/>
    <n v="0"/>
    <n v="2582069"/>
    <n v="2000000"/>
    <n v="0"/>
    <n v="0"/>
    <n v="0"/>
    <n v="13001"/>
    <s v="9- Otras garantías (no admisible)"/>
    <s v="LBZ"/>
    <x v="0"/>
    <n v="4"/>
    <n v="0"/>
    <n v="0"/>
    <n v="6.4657534246575343"/>
    <n v="45.076712328767123"/>
    <n v="1"/>
    <n v="3"/>
    <n v="1"/>
    <n v="3"/>
    <n v="3"/>
    <s v="SIN"/>
    <n v="5.9255333333333333E-2"/>
    <n v="1.2426696666666666"/>
    <n v="0.86068966666666669"/>
    <n v="0.38197999999999999"/>
    <n v="0.38197999999999999"/>
    <n v="0"/>
    <n v="0"/>
    <n v="0.32"/>
    <n v="0.03"/>
    <n v="0"/>
    <n v="0.4"/>
    <n v="0.05"/>
    <n v="0.02"/>
    <n v="0.02"/>
    <n v="0.25"/>
    <n v="0.25"/>
    <n v="0.25"/>
    <n v="0"/>
    <n v="0"/>
    <n v="0"/>
    <n v="0"/>
    <n v="0.02"/>
    <n v="0.05"/>
    <n v="0"/>
    <n v="0.30000000000000004"/>
    <n v="0"/>
    <n v="1.9600000000000002"/>
    <s v="2. Normal"/>
    <s v="LBZ"/>
    <x v="1"/>
    <s v="SIN"/>
    <n v="1145940"/>
    <n v="0"/>
  </r>
  <r>
    <n v="60866020"/>
    <s v="UYAQUE VITERY ANA MILENA"/>
    <s v="3. Sin Externa"/>
    <s v="4. &gt;$1-$2 MM"/>
    <n v="350767"/>
    <x v="734"/>
    <n v="1436814"/>
    <n v="0"/>
    <e v="#N/A"/>
    <n v="157908"/>
    <n v="0"/>
    <n v="2697263"/>
    <n v="937390"/>
    <n v="1000000"/>
    <n v="0"/>
    <n v="0"/>
    <n v="0"/>
    <n v="52001"/>
    <s v="6- pignoración"/>
    <s v="LBZ"/>
    <x v="0"/>
    <n v="4"/>
    <n v="0"/>
    <n v="0"/>
    <n v="3.010958904109589"/>
    <n v="42.950684931506849"/>
    <n v="2"/>
    <n v="0"/>
    <n v="2"/>
    <n v="2"/>
    <n v="3"/>
    <s v="SIN"/>
    <n v="0.105272"/>
    <n v="1.5828026666666666"/>
    <n v="0.85877133333333333"/>
    <n v="0.95787599999999995"/>
    <n v="0"/>
    <n v="0"/>
    <n v="0"/>
    <n v="0.32"/>
    <n v="0.05"/>
    <n v="0"/>
    <n v="0.4"/>
    <n v="0.04"/>
    <n v="0.02"/>
    <n v="0.03"/>
    <n v="0.15000000000000002"/>
    <n v="0.25"/>
    <n v="0.25"/>
    <n v="0"/>
    <n v="0"/>
    <n v="0"/>
    <n v="0"/>
    <n v="0.04"/>
    <n v="0"/>
    <n v="0"/>
    <n v="0.30000000000000004"/>
    <n v="0"/>
    <n v="1.8500000000000003"/>
    <s v="2. Normal"/>
    <s v="LBZ"/>
    <x v="1"/>
    <s v="SIN"/>
    <n v="0"/>
    <n v="0"/>
  </r>
  <r>
    <n v="2200806822"/>
    <s v="BARRAGAN PINA JULIO CESAR"/>
    <s v="3. Sin Externa"/>
    <s v="5. &gt;$2-$5 MM"/>
    <m/>
    <x v="735"/>
    <n v="3053495"/>
    <n v="3053495"/>
    <e v="#N/A"/>
    <n v="143622"/>
    <n v="0"/>
    <n v="0"/>
    <n v="1284132"/>
    <n v="1000000"/>
    <n v="0"/>
    <n v="0"/>
    <n v="0"/>
    <n v="5615"/>
    <s v="9- Otras garantías (no admisible)"/>
    <s v="LBZ"/>
    <x v="0"/>
    <n v="4"/>
    <n v="0"/>
    <n v="0"/>
    <n v="0.16986301369863013"/>
    <n v="23.263013698630136"/>
    <n v="1"/>
    <n v="2"/>
    <n v="1"/>
    <n v="2"/>
    <n v="1"/>
    <s v="SIN"/>
    <n v="9.5748E-2"/>
    <n v="2.8917513333333331"/>
    <n v="0.85608799999999996"/>
    <n v="2.0356633333333334"/>
    <n v="2.0356633333333334"/>
    <n v="0"/>
    <n v="0"/>
    <n v="0.32"/>
    <n v="0.04"/>
    <n v="0"/>
    <n v="0.4"/>
    <n v="0.05"/>
    <n v="0.03"/>
    <n v="0.05"/>
    <n v="0.25"/>
    <n v="0.15000000000000002"/>
    <n v="0.15000000000000002"/>
    <n v="0"/>
    <n v="0"/>
    <n v="0"/>
    <n v="0"/>
    <n v="0.05"/>
    <n v="0.05"/>
    <n v="0"/>
    <n v="0.30000000000000004"/>
    <n v="0"/>
    <n v="1.84"/>
    <s v="2. Normal"/>
    <s v="LBZ"/>
    <x v="1"/>
    <s v="SIN"/>
    <n v="3053495"/>
    <n v="0"/>
  </r>
  <r>
    <n v="2008260202"/>
    <s v="MACAREO DIAZ PATRICIA"/>
    <s v="1. SI"/>
    <s v="4. &gt;$1-$2 MM"/>
    <m/>
    <x v="736"/>
    <n v="1928156"/>
    <n v="0"/>
    <n v="3212000"/>
    <n v="103506"/>
    <n v="0"/>
    <n v="2600000"/>
    <n v="1284120"/>
    <n v="1000000"/>
    <n v="220040.66696850865"/>
    <n v="7937000"/>
    <n v="0"/>
    <n v="68418"/>
    <s v="6- pignoración"/>
    <s v="LBZ"/>
    <x v="0"/>
    <n v="4"/>
    <n v="0"/>
    <n v="0"/>
    <n v="3.3205479452054796"/>
    <n v="35.953424657534249"/>
    <n v="2"/>
    <n v="2"/>
    <n v="1"/>
    <n v="2"/>
    <n v="1"/>
    <s v="A"/>
    <n v="0.21569777797900574"/>
    <n v="7.4328506666666669"/>
    <n v="0.85607999999999995"/>
    <n v="1.2854373333333333"/>
    <n v="0"/>
    <n v="0"/>
    <n v="0"/>
    <n v="0.32"/>
    <n v="0.04"/>
    <n v="0.08"/>
    <n v="0.4"/>
    <n v="0.05"/>
    <n v="0.03"/>
    <n v="0.03"/>
    <n v="0.15000000000000002"/>
    <n v="0.2"/>
    <n v="0.25"/>
    <n v="0"/>
    <n v="0"/>
    <n v="0"/>
    <n v="0"/>
    <n v="0.04"/>
    <n v="0"/>
    <n v="0"/>
    <n v="0"/>
    <n v="0"/>
    <n v="1.59"/>
    <s v="2. Normal"/>
    <s v="LBZ"/>
    <x v="1"/>
    <s v="A"/>
    <n v="0"/>
    <n v="0"/>
  </r>
  <r>
    <n v="2020406468"/>
    <s v="AGUIRRE VALENCIA JOSE ROBEIRO"/>
    <s v="3. Sin Externa"/>
    <s v="4. &gt;$1-$2 MM"/>
    <m/>
    <x v="737"/>
    <n v="1057341"/>
    <n v="0"/>
    <e v="#N/A"/>
    <n v="148039"/>
    <n v="0"/>
    <n v="1000000"/>
    <n v="1283736"/>
    <n v="1000000"/>
    <n v="0"/>
    <n v="0"/>
    <n v="0"/>
    <n v="5001"/>
    <s v="6- pignoración"/>
    <s v="LBZ"/>
    <x v="0"/>
    <n v="4"/>
    <n v="0"/>
    <n v="0"/>
    <n v="4.2575342465753421"/>
    <n v="35.101369863013701"/>
    <n v="1"/>
    <n v="0"/>
    <n v="1"/>
    <n v="2"/>
    <n v="3"/>
    <s v="SIN"/>
    <n v="9.8692666666666665E-2"/>
    <n v="1.560718"/>
    <n v="0.85582400000000003"/>
    <n v="0.70489400000000002"/>
    <n v="0"/>
    <n v="0"/>
    <n v="0"/>
    <n v="0.32"/>
    <n v="0.05"/>
    <n v="0"/>
    <n v="0.4"/>
    <n v="0.05"/>
    <n v="0.02"/>
    <n v="0.03"/>
    <n v="0.15000000000000002"/>
    <n v="0.25"/>
    <n v="0.25"/>
    <n v="0"/>
    <n v="0"/>
    <n v="0"/>
    <n v="0"/>
    <n v="0.03"/>
    <n v="0.05"/>
    <n v="0"/>
    <n v="0.30000000000000004"/>
    <n v="0"/>
    <n v="1.9000000000000001"/>
    <s v="2. Normal"/>
    <s v="LBZ"/>
    <x v="1"/>
    <s v="SIN"/>
    <n v="0"/>
    <n v="0"/>
  </r>
  <r>
    <n v="2008804466"/>
    <s v="JEREZ ROPERO JOSE ARMANDO"/>
    <s v="1. SI"/>
    <s v="5. &gt;$2-$5 MM"/>
    <n v="92767"/>
    <x v="738"/>
    <n v="2743652"/>
    <n v="2743652"/>
    <n v="3934000"/>
    <n v="123853"/>
    <n v="0"/>
    <n v="0"/>
    <n v="1190620"/>
    <n v="1000000"/>
    <n v="12657.09073270911"/>
    <n v="569000"/>
    <n v="0"/>
    <n v="68276"/>
    <s v="9- Otras garantías (no admisible)"/>
    <s v="LBZ"/>
    <x v="0"/>
    <n v="4"/>
    <n v="0"/>
    <n v="0"/>
    <n v="2.5342465753424657"/>
    <n v="24.049315068493151"/>
    <n v="1"/>
    <n v="2"/>
    <n v="2"/>
    <n v="2"/>
    <n v="3"/>
    <s v="A"/>
    <n v="9.1006727155139397E-2"/>
    <n v="3.0021813333333331"/>
    <n v="0.85559133333333337"/>
    <n v="1.8291013333333332"/>
    <n v="1.8291013333333332"/>
    <n v="0"/>
    <n v="0"/>
    <n v="0.32"/>
    <n v="0.04"/>
    <n v="0"/>
    <n v="0.4"/>
    <n v="0.04"/>
    <n v="0.02"/>
    <n v="0.05"/>
    <n v="0.25"/>
    <n v="0.2"/>
    <n v="0.2"/>
    <n v="0"/>
    <n v="0"/>
    <n v="0"/>
    <n v="0"/>
    <n v="0.04"/>
    <n v="0.05"/>
    <n v="0"/>
    <n v="0"/>
    <n v="0"/>
    <n v="1.61"/>
    <s v="2. Normal"/>
    <s v="LBZ"/>
    <x v="1"/>
    <s v="A"/>
    <n v="2743652"/>
    <n v="0"/>
  </r>
  <r>
    <n v="64242686"/>
    <s v="VERA HERRERA YENCI PAOLA"/>
    <s v="1. SI"/>
    <s v="4. &gt;$1-$2 MM"/>
    <m/>
    <x v="739"/>
    <n v="1777077"/>
    <n v="0"/>
    <n v="3048000"/>
    <n v="202325"/>
    <n v="0"/>
    <n v="2000000"/>
    <n v="1271314"/>
    <n v="1000000"/>
    <n v="15693.14103911926"/>
    <n v="400000"/>
    <n v="0"/>
    <n v="11001"/>
    <s v="6- pignoración"/>
    <s v="LBZ"/>
    <x v="0"/>
    <n v="4"/>
    <n v="0"/>
    <n v="0"/>
    <n v="4.2575342465753421"/>
    <n v="37.063013698630137"/>
    <n v="2"/>
    <n v="0"/>
    <n v="2"/>
    <n v="2"/>
    <n v="1"/>
    <s v="A"/>
    <n v="0.14534542735941283"/>
    <n v="2.2989273333333333"/>
    <n v="0.84754266666666667"/>
    <n v="1.1847179999999999"/>
    <n v="0"/>
    <n v="0"/>
    <n v="0"/>
    <n v="0.32"/>
    <n v="0.05"/>
    <n v="0"/>
    <n v="0.4"/>
    <n v="0.04"/>
    <n v="0.03"/>
    <n v="0.03"/>
    <n v="0.15000000000000002"/>
    <n v="0.2"/>
    <n v="0.25"/>
    <n v="0"/>
    <n v="0"/>
    <n v="0"/>
    <n v="0"/>
    <n v="0.03"/>
    <n v="0"/>
    <n v="0"/>
    <n v="0"/>
    <n v="0"/>
    <n v="1.5"/>
    <s v="2. Normal"/>
    <s v="LBZ"/>
    <x v="1"/>
    <s v="A"/>
    <n v="0"/>
    <n v="0"/>
  </r>
  <r>
    <n v="2222800844"/>
    <s v="VENTE BONILLA SAMIR ESTEBAN"/>
    <s v="3. Sin Externa"/>
    <s v="5. &gt;$2-$5 MM"/>
    <n v="272933"/>
    <x v="161"/>
    <n v="2004718"/>
    <n v="317730"/>
    <e v="#N/A"/>
    <n v="143172"/>
    <n v="0"/>
    <n v="1686988"/>
    <n v="995282"/>
    <n v="1000000"/>
    <n v="0"/>
    <n v="0"/>
    <n v="0"/>
    <n v="76130"/>
    <s v="6- pignoración"/>
    <s v="LBZ"/>
    <x v="0"/>
    <n v="4"/>
    <n v="0"/>
    <n v="0"/>
    <n v="3.2602739726027399"/>
    <n v="28.904109589041095"/>
    <n v="1"/>
    <n v="0"/>
    <n v="1"/>
    <n v="2"/>
    <n v="3"/>
    <s v="SIN"/>
    <n v="9.5448000000000005E-2"/>
    <n v="2"/>
    <n v="0.84547666666666665"/>
    <n v="1.3364786666666666"/>
    <n v="0.21182000000000001"/>
    <n v="0"/>
    <n v="0"/>
    <n v="0.32"/>
    <n v="0.05"/>
    <n v="0"/>
    <n v="0.4"/>
    <n v="0.05"/>
    <n v="0.02"/>
    <n v="0.04"/>
    <n v="0.15000000000000002"/>
    <n v="0.2"/>
    <n v="0.25"/>
    <n v="0"/>
    <n v="0"/>
    <n v="0"/>
    <n v="0"/>
    <n v="0.04"/>
    <n v="0.05"/>
    <n v="0"/>
    <n v="0.30000000000000004"/>
    <n v="0"/>
    <n v="1.8700000000000003"/>
    <s v="2. Normal"/>
    <s v="LBZ"/>
    <x v="1"/>
    <s v="SIN"/>
    <n v="317730"/>
    <n v="0"/>
  </r>
  <r>
    <n v="2226266820"/>
    <s v="QUERO PEDROZO LORAINE PAOLA"/>
    <s v="3. Sin Externa"/>
    <s v="6. &gt;$5-$10 MM"/>
    <n v="544317"/>
    <x v="486"/>
    <n v="7008041"/>
    <n v="7008041"/>
    <e v="#N/A"/>
    <n v="259086.00000000003"/>
    <n v="0"/>
    <n v="0"/>
    <n v="1991959"/>
    <n v="2000000"/>
    <n v="0"/>
    <n v="0"/>
    <n v="0"/>
    <n v="76130"/>
    <s v="9- Otras garantías (no admisible)"/>
    <s v="LBZ"/>
    <x v="0"/>
    <n v="4"/>
    <n v="0"/>
    <n v="0"/>
    <n v="3.2191780821917808"/>
    <n v="29.150684931506849"/>
    <n v="2"/>
    <n v="0"/>
    <n v="2"/>
    <n v="3"/>
    <n v="2"/>
    <s v="SIN"/>
    <n v="8.6362000000000008E-2"/>
    <n v="3"/>
    <n v="0.84542533333333336"/>
    <n v="2.3360136666666667"/>
    <n v="2.3360136666666667"/>
    <n v="0"/>
    <n v="0"/>
    <n v="0.32"/>
    <n v="0.05"/>
    <n v="0"/>
    <n v="0.4"/>
    <n v="0.04"/>
    <n v="0.01"/>
    <n v="0.04"/>
    <n v="0.25"/>
    <n v="0.15000000000000002"/>
    <n v="0.15000000000000002"/>
    <n v="0"/>
    <n v="0"/>
    <n v="0"/>
    <n v="0"/>
    <n v="0.04"/>
    <n v="0"/>
    <n v="0"/>
    <n v="0.30000000000000004"/>
    <n v="0"/>
    <n v="1.7500000000000002"/>
    <s v="2. Normal"/>
    <s v="LBZ"/>
    <x v="1"/>
    <s v="SIN"/>
    <n v="7008041"/>
    <n v="0"/>
  </r>
  <r>
    <n v="84286228"/>
    <s v="JIMENEZ GARCIA RAFAEL ENRIQUE"/>
    <s v="3. Sin Externa"/>
    <s v="5. &gt;$2-$5 MM"/>
    <n v="1226926"/>
    <x v="740"/>
    <n v="3511401"/>
    <n v="3511401"/>
    <e v="#N/A"/>
    <n v="326248"/>
    <n v="0"/>
    <n v="0"/>
    <n v="2556255"/>
    <n v="3000000"/>
    <n v="0"/>
    <n v="0"/>
    <n v="0"/>
    <n v="13001"/>
    <s v="9- Otras garantías (no admisible)"/>
    <s v="LBZ"/>
    <x v="0"/>
    <n v="4"/>
    <n v="0"/>
    <n v="0"/>
    <n v="2.3616438356164382"/>
    <n v="40.172602739726024"/>
    <n v="1"/>
    <n v="2"/>
    <n v="2"/>
    <n v="4"/>
    <n v="2"/>
    <s v="SIN"/>
    <n v="7.2499555555555553E-2"/>
    <n v="1.348368"/>
    <n v="0.84070688888888889"/>
    <n v="0.78031133333333336"/>
    <n v="0.78031133333333336"/>
    <n v="0"/>
    <n v="0"/>
    <n v="0.24"/>
    <n v="0.04"/>
    <n v="0"/>
    <n v="0.4"/>
    <n v="0.04"/>
    <n v="0.01"/>
    <n v="0.03"/>
    <n v="0.25"/>
    <n v="0.25"/>
    <n v="0.25"/>
    <n v="0"/>
    <n v="0"/>
    <n v="0"/>
    <n v="0"/>
    <n v="0.04"/>
    <n v="0.05"/>
    <n v="0"/>
    <n v="0.30000000000000004"/>
    <n v="0"/>
    <n v="1.9000000000000001"/>
    <s v="2. Normal"/>
    <s v="LBZ"/>
    <x v="1"/>
    <s v="SIN"/>
    <n v="3511401"/>
    <n v="0"/>
  </r>
  <r>
    <n v="2068022244"/>
    <s v="LOPEZ JULIO DARLIZ MINOSKA"/>
    <s v="3. Sin Externa"/>
    <s v="5. &gt;$2-$5 MM"/>
    <n v="239628"/>
    <x v="741"/>
    <n v="3137117"/>
    <n v="1148511"/>
    <e v="#N/A"/>
    <n v="129396"/>
    <n v="0"/>
    <n v="1988606"/>
    <n v="1019423"/>
    <n v="1000000"/>
    <n v="0"/>
    <n v="0"/>
    <n v="0"/>
    <n v="23001"/>
    <s v="6- pignoración"/>
    <s v="LBZ"/>
    <x v="0"/>
    <n v="4"/>
    <n v="0"/>
    <n v="0"/>
    <n v="3.3013698630136985"/>
    <n v="29.81095890410959"/>
    <n v="2"/>
    <n v="0"/>
    <n v="2"/>
    <n v="2"/>
    <n v="1"/>
    <s v="SIN"/>
    <n v="8.6263999999999993E-2"/>
    <n v="2.7710266666666667"/>
    <n v="0.83936733333333335"/>
    <n v="2.0914113333333333"/>
    <n v="0.76567399999999997"/>
    <n v="0"/>
    <n v="0"/>
    <n v="0.32"/>
    <n v="0.05"/>
    <n v="0"/>
    <n v="0.4"/>
    <n v="0.04"/>
    <n v="0.03"/>
    <n v="0.04"/>
    <n v="0.15000000000000002"/>
    <n v="0.15000000000000002"/>
    <n v="0.25"/>
    <n v="0"/>
    <n v="0"/>
    <n v="0"/>
    <n v="0"/>
    <n v="0.04"/>
    <n v="0"/>
    <n v="0"/>
    <n v="0.30000000000000004"/>
    <n v="0"/>
    <n v="1.7700000000000002"/>
    <s v="2. Normal"/>
    <s v="LBZ"/>
    <x v="1"/>
    <s v="SIN"/>
    <n v="1148511"/>
    <n v="0"/>
  </r>
  <r>
    <n v="66066242"/>
    <s v="OME CORDOBA HENY EMILSE"/>
    <s v="3. Sin Externa"/>
    <s v="4. &gt;$1-$2 MM"/>
    <m/>
    <x v="742"/>
    <n v="1466867"/>
    <n v="196867"/>
    <e v="#N/A"/>
    <n v="181101"/>
    <n v="0"/>
    <n v="1270000"/>
    <n v="1256046"/>
    <n v="1000000"/>
    <n v="0"/>
    <n v="0"/>
    <n v="0"/>
    <n v="76130"/>
    <s v="6- pignoración"/>
    <s v="LBZ"/>
    <x v="0"/>
    <n v="4"/>
    <n v="0"/>
    <n v="0"/>
    <n v="4.3068493150684928"/>
    <n v="43.490410958904107"/>
    <n v="2"/>
    <n v="0"/>
    <n v="1"/>
    <n v="2"/>
    <n v="1"/>
    <s v="SIN"/>
    <n v="0.12073399999999999"/>
    <n v="1.8152753333333334"/>
    <n v="0.837364"/>
    <n v="0.97791133333333335"/>
    <n v="0.13124466666666668"/>
    <n v="0"/>
    <n v="0"/>
    <n v="0.32"/>
    <n v="0.05"/>
    <n v="0"/>
    <n v="0.4"/>
    <n v="0.05"/>
    <n v="0.03"/>
    <n v="0.03"/>
    <n v="0.15000000000000002"/>
    <n v="0.25"/>
    <n v="0.25"/>
    <n v="0"/>
    <n v="0"/>
    <n v="0"/>
    <n v="0"/>
    <n v="0.03"/>
    <n v="0"/>
    <n v="0"/>
    <n v="0.30000000000000004"/>
    <n v="0"/>
    <n v="1.8600000000000003"/>
    <s v="2. Normal"/>
    <s v="LBZ"/>
    <x v="1"/>
    <s v="SIN"/>
    <n v="196867"/>
    <n v="0"/>
  </r>
  <r>
    <n v="2224642206"/>
    <s v="ROMERO AZAIN ANDRES FELIPE"/>
    <s v="3. Sin Externa"/>
    <s v="3. Hasta $1 MM"/>
    <n v="101666"/>
    <x v="743"/>
    <n v="847354"/>
    <n v="147354"/>
    <e v="#N/A"/>
    <n v="103486"/>
    <n v="0"/>
    <n v="700000"/>
    <n v="1152646"/>
    <n v="1000000"/>
    <n v="0"/>
    <n v="0"/>
    <n v="0"/>
    <n v="76275"/>
    <s v="6- pignoración"/>
    <s v="LBZ"/>
    <x v="0"/>
    <n v="4"/>
    <n v="0"/>
    <n v="0"/>
    <n v="1.7205479452054795"/>
    <n v="32.101369863013701"/>
    <n v="1"/>
    <n v="2"/>
    <n v="2"/>
    <n v="2"/>
    <n v="3"/>
    <s v="SIN"/>
    <n v="6.8990666666666672E-2"/>
    <n v="1.3333333333333333"/>
    <n v="0.83620799999999995"/>
    <n v="0.56490266666666666"/>
    <n v="9.8236000000000004E-2"/>
    <n v="0"/>
    <n v="0"/>
    <n v="0.32"/>
    <n v="0.04"/>
    <n v="0"/>
    <n v="0.4"/>
    <n v="0.04"/>
    <n v="0.02"/>
    <n v="0.04"/>
    <n v="0.15000000000000002"/>
    <n v="0.25"/>
    <n v="0.25"/>
    <n v="0"/>
    <n v="0"/>
    <n v="0"/>
    <n v="0"/>
    <n v="0.05"/>
    <n v="0.05"/>
    <n v="0"/>
    <n v="0.30000000000000004"/>
    <n v="0"/>
    <n v="1.9100000000000004"/>
    <s v="2. Normal"/>
    <s v="LBZ"/>
    <x v="1"/>
    <s v="SIN"/>
    <n v="147354"/>
    <n v="0"/>
  </r>
  <r>
    <n v="84684642"/>
    <s v="CASTRO DAVILA NELSON ENRIQUE"/>
    <s v="1. SI"/>
    <s v="5. &gt;$2-$5 MM"/>
    <m/>
    <x v="744"/>
    <n v="2720715"/>
    <n v="1290715"/>
    <n v="5222000"/>
    <n v="189761"/>
    <n v="0"/>
    <n v="1430000"/>
    <n v="2501620"/>
    <n v="2000000"/>
    <n v="13658.090878529687"/>
    <n v="614000"/>
    <n v="0"/>
    <n v="13052"/>
    <s v="6- pignoración"/>
    <s v="LBZ"/>
    <x v="0"/>
    <n v="4"/>
    <n v="0"/>
    <n v="0"/>
    <n v="4.904109589041096"/>
    <n v="47.452054794520549"/>
    <n v="1"/>
    <n v="4"/>
    <n v="2"/>
    <n v="3"/>
    <n v="2"/>
    <s v="A"/>
    <n v="6.7806363626176563E-2"/>
    <n v="1.9454450000000001"/>
    <n v="0.83387333333333336"/>
    <n v="0.90690499999999996"/>
    <n v="0.43023833333333333"/>
    <n v="0"/>
    <n v="0"/>
    <n v="0.32"/>
    <n v="0.02"/>
    <n v="0"/>
    <n v="0.4"/>
    <n v="0.04"/>
    <n v="0.01"/>
    <n v="0.02"/>
    <n v="0.15000000000000002"/>
    <n v="0.25"/>
    <n v="0.25"/>
    <n v="0"/>
    <n v="0"/>
    <n v="0"/>
    <n v="0"/>
    <n v="0.03"/>
    <n v="0.05"/>
    <n v="0"/>
    <n v="0"/>
    <n v="0"/>
    <n v="1.54"/>
    <s v="2. Normal"/>
    <s v="LBZ"/>
    <x v="1"/>
    <s v="A"/>
    <n v="1290715"/>
    <n v="0"/>
  </r>
  <r>
    <n v="66886642"/>
    <s v="BUITRAGO PINEDA ANA JULIA"/>
    <s v="3. Sin Externa"/>
    <s v="5. &gt;$2-$5 MM"/>
    <n v="228907"/>
    <x v="745"/>
    <n v="2616257"/>
    <n v="0"/>
    <e v="#N/A"/>
    <n v="149509"/>
    <n v="0"/>
    <n v="3235996"/>
    <n v="2270403"/>
    <n v="2000000"/>
    <n v="0"/>
    <n v="0"/>
    <n v="0"/>
    <n v="76130"/>
    <s v="6- pignoración"/>
    <s v="LBZ"/>
    <x v="0"/>
    <n v="4"/>
    <n v="0"/>
    <n v="0"/>
    <n v="3.8054794520547945"/>
    <n v="48.947945205479449"/>
    <n v="2"/>
    <n v="4"/>
    <n v="2"/>
    <n v="3"/>
    <n v="2"/>
    <s v="SIN"/>
    <n v="4.9836333333333337E-2"/>
    <n v="1.6288866666666666"/>
    <n v="0.83310333333333331"/>
    <n v="0.87208566666666665"/>
    <n v="0"/>
    <n v="0"/>
    <n v="0"/>
    <n v="0.32"/>
    <n v="0.02"/>
    <n v="0"/>
    <n v="0.4"/>
    <n v="0.04"/>
    <n v="0.01"/>
    <n v="0.02"/>
    <n v="0.15000000000000002"/>
    <n v="0.25"/>
    <n v="0.25"/>
    <n v="0"/>
    <n v="0"/>
    <n v="0"/>
    <n v="0"/>
    <n v="0.04"/>
    <n v="0"/>
    <n v="0"/>
    <n v="0.30000000000000004"/>
    <n v="0"/>
    <n v="1.8"/>
    <s v="2. Normal"/>
    <s v="LBZ"/>
    <x v="1"/>
    <s v="SIN"/>
    <n v="0"/>
    <n v="0"/>
  </r>
  <r>
    <n v="2006288406"/>
    <s v="GUERRERO BONILLA ANGY JULIANA"/>
    <s v="3. Sin Externa"/>
    <s v="5. &gt;$2-$5 MM"/>
    <m/>
    <x v="746"/>
    <n v="2619360"/>
    <n v="1376367"/>
    <e v="#N/A"/>
    <n v="147191"/>
    <n v="0"/>
    <n v="1242993"/>
    <n v="1249182"/>
    <n v="1000000"/>
    <n v="0"/>
    <n v="0"/>
    <n v="0"/>
    <n v="76130"/>
    <s v="6- pignoración"/>
    <s v="LBZ"/>
    <x v="0"/>
    <n v="4"/>
    <n v="0"/>
    <n v="0"/>
    <n v="4.1780821917808222"/>
    <n v="32.838356164383562"/>
    <n v="2"/>
    <n v="2"/>
    <n v="2"/>
    <n v="2"/>
    <n v="1"/>
    <s v="SIN"/>
    <n v="9.812733333333333E-2"/>
    <n v="2.5790280000000001"/>
    <n v="0.83278799999999997"/>
    <n v="1.74624"/>
    <n v="0.917578"/>
    <n v="0"/>
    <n v="0"/>
    <n v="0.32"/>
    <n v="0.04"/>
    <n v="0"/>
    <n v="0.4"/>
    <n v="0.04"/>
    <n v="0.03"/>
    <n v="0.04"/>
    <n v="0.15000000000000002"/>
    <n v="0.2"/>
    <n v="0.25"/>
    <n v="0"/>
    <n v="0"/>
    <n v="0"/>
    <n v="0"/>
    <n v="0.03"/>
    <n v="0"/>
    <n v="0"/>
    <n v="0.30000000000000004"/>
    <n v="0"/>
    <n v="1.8"/>
    <s v="2. Normal"/>
    <s v="LBZ"/>
    <x v="1"/>
    <s v="SIN"/>
    <n v="1376367"/>
    <n v="0"/>
  </r>
  <r>
    <n v="48668080"/>
    <s v="ORTEGA ORTEGA SOLANGEL"/>
    <s v="1. SI"/>
    <s v="5. &gt;$2-$5 MM"/>
    <m/>
    <x v="747"/>
    <n v="2194792"/>
    <n v="2194792"/>
    <n v="3444000"/>
    <n v="164205"/>
    <n v="0"/>
    <n v="0"/>
    <n v="1248820"/>
    <n v="1000000"/>
    <n v="27988.601095659247"/>
    <n v="800000"/>
    <n v="0"/>
    <n v="68307"/>
    <s v="9- Otras garantías (no admisible)"/>
    <s v="LBZ"/>
    <x v="0"/>
    <n v="4"/>
    <n v="0"/>
    <n v="0"/>
    <n v="4.9890410958904106"/>
    <n v="44.161643835616438"/>
    <n v="2"/>
    <n v="2"/>
    <n v="1"/>
    <n v="2"/>
    <n v="3"/>
    <s v="A"/>
    <n v="0.12812906739710617"/>
    <n v="2.8290746666666666"/>
    <n v="0.83254666666666666"/>
    <n v="1.4631946666666666"/>
    <n v="1.4631946666666666"/>
    <n v="0"/>
    <n v="0"/>
    <n v="0.32"/>
    <n v="0.04"/>
    <n v="0"/>
    <n v="0.4"/>
    <n v="0.05"/>
    <n v="0.02"/>
    <n v="0.03"/>
    <n v="0.25"/>
    <n v="0.2"/>
    <n v="0.2"/>
    <n v="0"/>
    <n v="0"/>
    <n v="0"/>
    <n v="0"/>
    <n v="0.03"/>
    <n v="0"/>
    <n v="0"/>
    <n v="0"/>
    <n v="0"/>
    <n v="1.54"/>
    <s v="2. Normal"/>
    <s v="LBZ"/>
    <x v="1"/>
    <s v="A"/>
    <n v="2194792"/>
    <n v="0"/>
  </r>
  <r>
    <n v="4208666"/>
    <s v="MEJIA RAMIREZ FERNANDO"/>
    <s v="3. Sin Externa"/>
    <s v="4. &gt;$1-$2 MM"/>
    <n v="9463"/>
    <x v="748"/>
    <n v="1194441"/>
    <n v="0"/>
    <e v="#N/A"/>
    <n v="176631"/>
    <n v="0"/>
    <n v="2050000"/>
    <n v="1237371"/>
    <n v="1000000"/>
    <n v="0"/>
    <n v="0"/>
    <n v="0"/>
    <n v="76130"/>
    <s v="6- pignoración"/>
    <s v="LBZ"/>
    <x v="0"/>
    <n v="4"/>
    <n v="0"/>
    <n v="0"/>
    <n v="4.1452054794520548"/>
    <n v="47.082191780821915"/>
    <n v="1"/>
    <n v="0"/>
    <n v="1"/>
    <n v="2"/>
    <n v="1"/>
    <s v="SIN"/>
    <n v="0.117754"/>
    <n v="1.621208"/>
    <n v="0.83122266666666667"/>
    <n v="0.79629399999999995"/>
    <n v="0"/>
    <n v="0"/>
    <n v="0"/>
    <n v="0.32"/>
    <n v="0.05"/>
    <n v="0"/>
    <n v="0.4"/>
    <n v="0.05"/>
    <n v="0.03"/>
    <n v="0.02"/>
    <n v="0.15000000000000002"/>
    <n v="0.25"/>
    <n v="0.25"/>
    <n v="0"/>
    <n v="0"/>
    <n v="0"/>
    <n v="0"/>
    <n v="0.03"/>
    <n v="0.05"/>
    <n v="0"/>
    <n v="0.30000000000000004"/>
    <n v="0"/>
    <n v="1.9000000000000001"/>
    <s v="2. Normal"/>
    <s v="LBZ"/>
    <x v="1"/>
    <s v="SIN"/>
    <n v="0"/>
    <n v="0"/>
  </r>
  <r>
    <n v="86440688"/>
    <s v="QUIÑONES LOAIZA JAMES DEAN"/>
    <s v="1. SI"/>
    <s v="5. &gt;$2-$5 MM"/>
    <n v="109513"/>
    <x v="749"/>
    <n v="2287033"/>
    <n v="0"/>
    <n v="3424000"/>
    <n v="138658"/>
    <n v="0"/>
    <n v="2855000"/>
    <n v="1136613"/>
    <n v="1000000"/>
    <n v="107264.09101436121"/>
    <n v="3510000"/>
    <n v="0"/>
    <n v="76130"/>
    <s v="6- pignoración"/>
    <s v="LBZ"/>
    <x v="0"/>
    <n v="4"/>
    <n v="0"/>
    <n v="0"/>
    <n v="3.7205479452054795"/>
    <n v="48.106849315068494"/>
    <n v="1"/>
    <n v="0"/>
    <n v="1"/>
    <n v="2"/>
    <n v="1"/>
    <s v="A"/>
    <n v="0.16394806067624082"/>
    <n v="4.6224306666666664"/>
    <n v="0.83075066666666664"/>
    <n v="1.5246886666666666"/>
    <n v="0"/>
    <n v="0"/>
    <n v="0"/>
    <n v="0.32"/>
    <n v="0.05"/>
    <n v="0"/>
    <n v="0.4"/>
    <n v="0.05"/>
    <n v="0.03"/>
    <n v="0.02"/>
    <n v="0.15000000000000002"/>
    <n v="0.2"/>
    <n v="0.25"/>
    <n v="0"/>
    <n v="0"/>
    <n v="0"/>
    <n v="0"/>
    <n v="0.04"/>
    <n v="0.05"/>
    <n v="0"/>
    <n v="0"/>
    <n v="0"/>
    <n v="1.56"/>
    <s v="2. Normal"/>
    <s v="LBZ"/>
    <x v="1"/>
    <s v="A"/>
    <n v="0"/>
    <n v="0"/>
  </r>
  <r>
    <n v="20200646"/>
    <s v="ALTAMIRANO CAMPO SANDRA PATRICIA"/>
    <s v="1. SI"/>
    <s v="5. &gt;$2-$5 MM"/>
    <n v="29830"/>
    <x v="750"/>
    <n v="3901532"/>
    <n v="0"/>
    <n v="6358000"/>
    <n v="201262"/>
    <n v="0"/>
    <n v="4661308"/>
    <n v="2456801"/>
    <n v="2000000"/>
    <n v="360167.09252516093"/>
    <n v="15853000"/>
    <n v="0"/>
    <n v="76001"/>
    <s v="6- pignoración"/>
    <s v="LBZ"/>
    <x v="0"/>
    <n v="4"/>
    <n v="0"/>
    <n v="0"/>
    <n v="4.0630136986301366"/>
    <n v="43.367123287671234"/>
    <n v="2"/>
    <n v="0"/>
    <n v="1"/>
    <n v="3"/>
    <n v="3"/>
    <s v="A"/>
    <n v="0.18714303084172029"/>
    <n v="7.4037776666666666"/>
    <n v="0.82887699999999997"/>
    <n v="1.3005106666666666"/>
    <n v="0"/>
    <n v="0"/>
    <n v="0"/>
    <n v="0.32"/>
    <n v="0.05"/>
    <n v="0.08"/>
    <n v="0.4"/>
    <n v="0.05"/>
    <n v="0.02"/>
    <n v="0.03"/>
    <n v="0.15000000000000002"/>
    <n v="0.2"/>
    <n v="0.25"/>
    <n v="0"/>
    <n v="0"/>
    <n v="0"/>
    <n v="0"/>
    <n v="0.03"/>
    <n v="0"/>
    <n v="0"/>
    <n v="0"/>
    <n v="0"/>
    <n v="1.58"/>
    <s v="2. Normal"/>
    <s v="LBZ"/>
    <x v="1"/>
    <s v="A"/>
    <n v="0"/>
    <n v="0"/>
  </r>
  <r>
    <n v="2240280284"/>
    <s v="LOPEZ GOMEZ CINDY VANESSA"/>
    <s v="3. Sin Externa"/>
    <s v="5. &gt;$2-$5 MM"/>
    <n v="273669"/>
    <x v="751"/>
    <n v="2735729"/>
    <n v="535729"/>
    <e v="#N/A"/>
    <n v="217273"/>
    <n v="0"/>
    <n v="2200000"/>
    <n v="960125"/>
    <n v="1000000"/>
    <n v="0"/>
    <n v="0"/>
    <n v="0"/>
    <n v="76130"/>
    <s v="6- pignoración"/>
    <s v="LBZ"/>
    <x v="0"/>
    <n v="4"/>
    <n v="0"/>
    <n v="0"/>
    <n v="3.1452054794520548"/>
    <n v="30.421917808219177"/>
    <n v="2"/>
    <n v="0"/>
    <n v="1"/>
    <n v="2"/>
    <n v="1"/>
    <s v="SIN"/>
    <n v="0.14484866666666665"/>
    <n v="2.4639026666666668"/>
    <n v="0.82252933333333333"/>
    <n v="1.8238193333333332"/>
    <n v="0.35715266666666667"/>
    <n v="0"/>
    <n v="0"/>
    <n v="0.32"/>
    <n v="0.05"/>
    <n v="0"/>
    <n v="0.4"/>
    <n v="0.05"/>
    <n v="0.03"/>
    <n v="0.04"/>
    <n v="0.15000000000000002"/>
    <n v="0.2"/>
    <n v="0.25"/>
    <n v="0"/>
    <n v="0"/>
    <n v="0"/>
    <n v="0"/>
    <n v="0.04"/>
    <n v="0"/>
    <n v="0"/>
    <n v="0.30000000000000004"/>
    <n v="0"/>
    <n v="1.83"/>
    <s v="2. Normal"/>
    <s v="LBZ"/>
    <x v="1"/>
    <s v="SIN"/>
    <n v="535729"/>
    <n v="0"/>
  </r>
  <r>
    <n v="26048068"/>
    <s v="SALAZAR LASSO CESAR ENRIQUE"/>
    <s v="3. Sin Externa"/>
    <s v="5. &gt;$2-$5 MM"/>
    <m/>
    <x v="752"/>
    <n v="2601914"/>
    <n v="2601914"/>
    <e v="#N/A"/>
    <n v="127849"/>
    <n v="0"/>
    <n v="0"/>
    <n v="1231637"/>
    <n v="1000000"/>
    <n v="0"/>
    <n v="0"/>
    <n v="0"/>
    <n v="76130"/>
    <s v="9- Otras garantías (no admisible)"/>
    <s v="LBZ"/>
    <x v="0"/>
    <n v="4"/>
    <n v="0"/>
    <n v="0"/>
    <n v="1.9095890410958904"/>
    <n v="40.287671232876711"/>
    <n v="1"/>
    <n v="2"/>
    <n v="1"/>
    <n v="2"/>
    <n v="2"/>
    <s v="SIN"/>
    <n v="8.5232666666666665E-2"/>
    <n v="2.5557006666666666"/>
    <n v="0.82109133333333328"/>
    <n v="1.7346093333333332"/>
    <n v="1.7346093333333332"/>
    <n v="0"/>
    <n v="0"/>
    <n v="0.32"/>
    <n v="0.04"/>
    <n v="0"/>
    <n v="0.4"/>
    <n v="0.05"/>
    <n v="0.01"/>
    <n v="0.03"/>
    <n v="0.25"/>
    <n v="0.2"/>
    <n v="0.2"/>
    <n v="0"/>
    <n v="0"/>
    <n v="0"/>
    <n v="0"/>
    <n v="0.05"/>
    <n v="0.05"/>
    <n v="0"/>
    <n v="0.30000000000000004"/>
    <n v="0"/>
    <n v="1.9000000000000001"/>
    <s v="2. Normal"/>
    <s v="LBZ"/>
    <x v="1"/>
    <s v="SIN"/>
    <n v="2601914"/>
    <n v="0"/>
  </r>
  <r>
    <n v="8642842"/>
    <s v="DE LOS REYES MIRANDA LUIS ALBERTO"/>
    <s v="3. Sin Externa"/>
    <s v="4. &gt;$1-$2 MM"/>
    <n v="54667"/>
    <x v="484"/>
    <n v="1986269"/>
    <n v="0"/>
    <e v="#N/A"/>
    <n v="143758"/>
    <n v="0"/>
    <n v="2500000"/>
    <n v="2393929"/>
    <n v="2000000"/>
    <n v="0"/>
    <n v="0"/>
    <n v="0"/>
    <n v="8001"/>
    <s v="1- hipotecaria"/>
    <s v="LBZ"/>
    <x v="0"/>
    <n v="4"/>
    <n v="0"/>
    <n v="0"/>
    <n v="3.7780821917808218"/>
    <n v="45.668493150684931"/>
    <n v="1"/>
    <n v="2"/>
    <n v="3"/>
    <n v="3"/>
    <n v="1"/>
    <s v="SIN"/>
    <n v="4.7919333333333335E-2"/>
    <n v="1.4600660000000001"/>
    <n v="0.81619866666666663"/>
    <n v="0.66208966666666669"/>
    <n v="0"/>
    <n v="0"/>
    <n v="0"/>
    <n v="0.32"/>
    <n v="0.04"/>
    <n v="0"/>
    <n v="0.4"/>
    <n v="0.03"/>
    <n v="0.03"/>
    <n v="0.02"/>
    <n v="0"/>
    <n v="0.25"/>
    <n v="0.25"/>
    <n v="0"/>
    <n v="0"/>
    <n v="0"/>
    <n v="0"/>
    <n v="0.04"/>
    <n v="0.05"/>
    <n v="0"/>
    <n v="0.30000000000000004"/>
    <n v="0"/>
    <n v="1.7300000000000002"/>
    <s v="2. Normal"/>
    <s v="LBZ"/>
    <x v="1"/>
    <s v="SIN"/>
    <n v="0"/>
    <n v="0"/>
  </r>
  <r>
    <n v="48086002"/>
    <s v="PIANDA BASTIDAS JOHANA HESMIT"/>
    <s v="1. SI"/>
    <s v="5. &gt;$2-$5 MM"/>
    <n v="520270"/>
    <x v="753"/>
    <n v="2650856"/>
    <n v="2650856"/>
    <n v="3354000"/>
    <n v="131383"/>
    <n v="0"/>
    <n v="0"/>
    <n v="702778"/>
    <n v="1000000"/>
    <n v="131163.50341421814"/>
    <n v="5649000"/>
    <n v="0"/>
    <n v="52001"/>
    <s v="9- Otras garantías (no admisible)"/>
    <s v="LBZ"/>
    <x v="0"/>
    <n v="4"/>
    <n v="0"/>
    <n v="0"/>
    <n v="2.2246575342465755"/>
    <n v="36.676712328767124"/>
    <n v="2"/>
    <n v="0"/>
    <n v="2"/>
    <n v="2"/>
    <n v="1"/>
    <s v="A"/>
    <n v="0.17503100227614543"/>
    <n v="6.0017560000000003"/>
    <n v="0.81536533333333339"/>
    <n v="1.7672373333333333"/>
    <n v="1.7672373333333333"/>
    <n v="0"/>
    <n v="0"/>
    <n v="0.32"/>
    <n v="0.05"/>
    <n v="0.08"/>
    <n v="0.4"/>
    <n v="0.04"/>
    <n v="0.03"/>
    <n v="0.03"/>
    <n v="0.25"/>
    <n v="0.2"/>
    <n v="0.2"/>
    <n v="0"/>
    <n v="0"/>
    <n v="0"/>
    <n v="0"/>
    <n v="0.04"/>
    <n v="0"/>
    <n v="0"/>
    <n v="0"/>
    <n v="0"/>
    <n v="1.6400000000000001"/>
    <s v="2. Normal"/>
    <s v="LBZ"/>
    <x v="1"/>
    <s v="A"/>
    <n v="2650856"/>
    <n v="0"/>
  </r>
  <r>
    <n v="2248440462"/>
    <s v="PAJARO PAJARO OSCAR JOSE"/>
    <s v="3. Sin Externa"/>
    <s v="5. &gt;$2-$5 MM"/>
    <m/>
    <x v="754"/>
    <n v="3479880"/>
    <n v="3479880"/>
    <e v="#N/A"/>
    <n v="150271"/>
    <n v="0"/>
    <n v="0"/>
    <n v="1220120"/>
    <n v="1000000"/>
    <n v="0"/>
    <n v="0"/>
    <n v="0"/>
    <n v="13052"/>
    <s v="9- Otras garantías (no admisible)"/>
    <s v="LBZ"/>
    <x v="0"/>
    <n v="4"/>
    <n v="0"/>
    <n v="0"/>
    <n v="3.1095890410958904"/>
    <n v="37.830136986301369"/>
    <n v="1"/>
    <n v="3"/>
    <n v="1"/>
    <n v="2"/>
    <n v="3"/>
    <s v="SIN"/>
    <n v="0.10018066666666667"/>
    <n v="3.1333333333333333"/>
    <n v="0.81341333333333332"/>
    <n v="2.3199200000000002"/>
    <n v="2.3199200000000002"/>
    <n v="0"/>
    <n v="0"/>
    <n v="0.32"/>
    <n v="0.03"/>
    <n v="0"/>
    <n v="0.4"/>
    <n v="0.05"/>
    <n v="0.02"/>
    <n v="0.03"/>
    <n v="0.25"/>
    <n v="0.15000000000000002"/>
    <n v="0.15000000000000002"/>
    <n v="0"/>
    <n v="0"/>
    <n v="0"/>
    <n v="0"/>
    <n v="0.04"/>
    <n v="0.05"/>
    <n v="0"/>
    <n v="0.30000000000000004"/>
    <n v="0"/>
    <n v="1.79"/>
    <s v="2. Normal"/>
    <s v="LBZ"/>
    <x v="1"/>
    <s v="SIN"/>
    <n v="3479880"/>
    <n v="0"/>
  </r>
  <r>
    <n v="2244042202"/>
    <s v="CARVAJAL RANGEL INGRID MARCELA"/>
    <s v="3. Sin Externa"/>
    <s v="5. &gt;$2-$5 MM"/>
    <n v="1294"/>
    <x v="755"/>
    <n v="3711035"/>
    <n v="0"/>
    <e v="#N/A"/>
    <n v="279262"/>
    <n v="0"/>
    <n v="4900000"/>
    <n v="2431957"/>
    <n v="2000000"/>
    <n v="0"/>
    <n v="0"/>
    <n v="0"/>
    <n v="76001"/>
    <s v="6- pignoración"/>
    <s v="LBZ"/>
    <x v="0"/>
    <n v="4"/>
    <n v="0"/>
    <n v="0"/>
    <n v="4.0630136986301366"/>
    <n v="31.789041095890411"/>
    <n v="2"/>
    <n v="2"/>
    <n v="1"/>
    <n v="3"/>
    <n v="1"/>
    <s v="SIN"/>
    <n v="9.3087333333333327E-2"/>
    <n v="2.0476640000000002"/>
    <n v="0.81108366666666665"/>
    <n v="1.2370116666666666"/>
    <n v="0"/>
    <n v="0"/>
    <n v="0"/>
    <n v="0.32"/>
    <n v="0.04"/>
    <n v="0"/>
    <n v="0.4"/>
    <n v="0.05"/>
    <n v="0.03"/>
    <n v="0.04"/>
    <n v="0.15000000000000002"/>
    <n v="0.2"/>
    <n v="0.25"/>
    <n v="0"/>
    <n v="0"/>
    <n v="0"/>
    <n v="0"/>
    <n v="0.03"/>
    <n v="0"/>
    <n v="0"/>
    <n v="0.30000000000000004"/>
    <n v="0"/>
    <n v="1.8100000000000003"/>
    <s v="2. Normal"/>
    <s v="LBZ"/>
    <x v="1"/>
    <s v="SIN"/>
    <n v="0"/>
    <n v="0"/>
  </r>
  <r>
    <n v="2004688282"/>
    <s v="VELASCO ANGEL LUIS MIGUEL"/>
    <s v="3. Sin Externa"/>
    <s v="5. &gt;$2-$5 MM"/>
    <n v="608129"/>
    <x v="244"/>
    <n v="2648187"/>
    <n v="1138653"/>
    <e v="#N/A"/>
    <n v="172712"/>
    <n v="0"/>
    <n v="1509534"/>
    <n v="602657"/>
    <n v="1000000"/>
    <n v="0"/>
    <n v="0"/>
    <n v="0"/>
    <n v="19001"/>
    <s v="6- pignoración"/>
    <s v="LBZ"/>
    <x v="0"/>
    <n v="4"/>
    <n v="0"/>
    <n v="0"/>
    <n v="1.8821917808219177"/>
    <n v="29.772602739726029"/>
    <n v="1"/>
    <n v="2"/>
    <n v="1"/>
    <n v="2"/>
    <n v="1"/>
    <s v="SIN"/>
    <n v="0.11514133333333333"/>
    <n v="2.1672293333333332"/>
    <n v="0.80719066666666661"/>
    <n v="1.765458"/>
    <n v="0.75910200000000005"/>
    <n v="0"/>
    <n v="0"/>
    <n v="0.32"/>
    <n v="0.04"/>
    <n v="0"/>
    <n v="0.4"/>
    <n v="0.05"/>
    <n v="0.03"/>
    <n v="0.04"/>
    <n v="0.15000000000000002"/>
    <n v="0.2"/>
    <n v="0.25"/>
    <n v="0"/>
    <n v="0"/>
    <n v="0"/>
    <n v="0"/>
    <n v="0.05"/>
    <n v="0.05"/>
    <n v="0"/>
    <n v="0.30000000000000004"/>
    <n v="0"/>
    <n v="1.8800000000000003"/>
    <s v="2. Normal"/>
    <s v="LBZ"/>
    <x v="1"/>
    <s v="SIN"/>
    <n v="1138653"/>
    <n v="0"/>
  </r>
  <r>
    <n v="2008846820"/>
    <s v="REYES VIAFARA MARIA DEL MAR"/>
    <s v="1. SI"/>
    <s v="5. &gt;$2-$5 MM"/>
    <n v="630396"/>
    <x v="756"/>
    <n v="2467751"/>
    <n v="1367751"/>
    <n v="3044000"/>
    <n v="212097"/>
    <n v="0"/>
    <n v="1100000"/>
    <n v="576323"/>
    <n v="1000000"/>
    <n v="166922.33542750293"/>
    <n v="7504000"/>
    <n v="0"/>
    <n v="76130"/>
    <s v="6- pignoración"/>
    <s v="LBZ"/>
    <x v="0"/>
    <n v="4"/>
    <n v="0"/>
    <n v="0"/>
    <n v="1.8"/>
    <n v="25.594520547945205"/>
    <n v="2"/>
    <n v="2"/>
    <n v="1"/>
    <n v="2"/>
    <n v="1"/>
    <s v="A"/>
    <n v="0.2526795569516686"/>
    <n v="7.0320493333333332"/>
    <n v="0.80447933333333332"/>
    <n v="1.6451673333333334"/>
    <n v="0.91183400000000003"/>
    <n v="0"/>
    <n v="0"/>
    <n v="0.32"/>
    <n v="0.04"/>
    <n v="0.08"/>
    <n v="0.4"/>
    <n v="0.05"/>
    <n v="0.03"/>
    <n v="0.04"/>
    <n v="0.15000000000000002"/>
    <n v="0.2"/>
    <n v="0.25"/>
    <n v="0"/>
    <n v="0"/>
    <n v="0"/>
    <n v="0"/>
    <n v="0.05"/>
    <n v="0"/>
    <n v="0"/>
    <n v="0"/>
    <n v="0"/>
    <n v="1.6100000000000003"/>
    <s v="2. Normal"/>
    <s v="LBZ"/>
    <x v="1"/>
    <s v="A"/>
    <n v="1367751"/>
    <n v="0"/>
  </r>
  <r>
    <n v="8802208"/>
    <s v="CASTRO  SANJUAN ORLANDO"/>
    <s v="3. Sin Externa"/>
    <s v="5. &gt;$2-$5 MM"/>
    <n v="151562"/>
    <x v="757"/>
    <n v="2684199"/>
    <n v="1234199"/>
    <e v="#N/A"/>
    <n v="130566"/>
    <n v="0"/>
    <n v="1450000"/>
    <n v="1054580"/>
    <n v="1000000"/>
    <n v="0"/>
    <n v="0"/>
    <n v="0"/>
    <n v="8758"/>
    <s v="6- pignoración"/>
    <s v="LBZ"/>
    <x v="0"/>
    <n v="4"/>
    <n v="0"/>
    <n v="0"/>
    <n v="3.4328767123287673"/>
    <n v="38.200000000000003"/>
    <n v="1"/>
    <n v="0"/>
    <n v="1"/>
    <n v="2"/>
    <n v="3"/>
    <s v="SIN"/>
    <n v="8.7043999999999996E-2"/>
    <n v="2.4925193333333335"/>
    <n v="0.80409466666666662"/>
    <n v="1.789466"/>
    <n v="0.82279933333333333"/>
    <n v="0"/>
    <n v="0"/>
    <n v="0.32"/>
    <n v="0.05"/>
    <n v="0"/>
    <n v="0.4"/>
    <n v="0.05"/>
    <n v="0.02"/>
    <n v="0.03"/>
    <n v="0.15000000000000002"/>
    <n v="0.2"/>
    <n v="0.25"/>
    <n v="0"/>
    <n v="0"/>
    <n v="0"/>
    <n v="0"/>
    <n v="0.04"/>
    <n v="0.05"/>
    <n v="0"/>
    <n v="0.30000000000000004"/>
    <n v="0"/>
    <n v="1.86"/>
    <s v="2. Normal"/>
    <s v="LBZ"/>
    <x v="1"/>
    <s v="SIN"/>
    <n v="1234199"/>
    <n v="0"/>
  </r>
  <r>
    <n v="8822206"/>
    <s v="VELEZ SERNA LUIS ALBERTO"/>
    <s v="3. Sin Externa"/>
    <s v="5. &gt;$2-$5 MM"/>
    <n v="444327"/>
    <x v="758"/>
    <n v="2124501"/>
    <n v="1524501"/>
    <e v="#N/A"/>
    <n v="170158"/>
    <n v="0"/>
    <n v="600000"/>
    <n v="761201"/>
    <n v="1000000"/>
    <n v="0"/>
    <n v="0"/>
    <n v="0"/>
    <n v="5001"/>
    <s v="6- pignoración"/>
    <s v="LBZ"/>
    <x v="0"/>
    <n v="4"/>
    <n v="0"/>
    <n v="0"/>
    <n v="3.0684931506849313"/>
    <n v="37.087671232876716"/>
    <n v="1"/>
    <n v="2"/>
    <n v="4"/>
    <n v="2"/>
    <n v="1"/>
    <s v="SIN"/>
    <n v="0.11343866666666666"/>
    <n v="1.9238013333333333"/>
    <n v="0.80368533333333336"/>
    <n v="1.416334"/>
    <n v="1.0163340000000001"/>
    <n v="0"/>
    <n v="0"/>
    <n v="0.32"/>
    <n v="0.04"/>
    <n v="0"/>
    <n v="0.4"/>
    <n v="0.02"/>
    <n v="0.03"/>
    <n v="0.03"/>
    <n v="0.15000000000000002"/>
    <n v="0.2"/>
    <n v="0.2"/>
    <n v="0"/>
    <n v="0"/>
    <n v="0"/>
    <n v="0"/>
    <n v="0.04"/>
    <n v="0.05"/>
    <n v="0"/>
    <n v="0.30000000000000004"/>
    <n v="0"/>
    <n v="1.7800000000000002"/>
    <s v="2. Normal"/>
    <s v="LBZ"/>
    <x v="1"/>
    <s v="SIN"/>
    <n v="1524501"/>
    <n v="0"/>
  </r>
  <r>
    <n v="2060088224"/>
    <s v="VIAFARA CARRILLO ANDRES FELIPE"/>
    <s v="1. SI"/>
    <s v="4. &gt;$1-$2 MM"/>
    <m/>
    <x v="759"/>
    <n v="1614670"/>
    <n v="414670"/>
    <n v="4019000"/>
    <n v="432434"/>
    <n v="0"/>
    <n v="1200000"/>
    <n v="2404216"/>
    <n v="2000000"/>
    <n v="316805.28472722007"/>
    <n v="8075000"/>
    <n v="0"/>
    <n v="19573"/>
    <s v="6- pignoración"/>
    <s v="LBZ"/>
    <x v="0"/>
    <n v="4"/>
    <n v="0"/>
    <n v="0"/>
    <n v="2.6054794520547944"/>
    <n v="27.479452054794521"/>
    <n v="1"/>
    <n v="4"/>
    <n v="2"/>
    <n v="3"/>
    <n v="1"/>
    <s v="A"/>
    <n v="0.2497464282424067"/>
    <n v="4.0312953333333335"/>
    <n v="0.8014053333333333"/>
    <n v="0.53822333333333339"/>
    <n v="0.13822333333333334"/>
    <n v="0"/>
    <n v="0"/>
    <n v="0.32"/>
    <n v="0.02"/>
    <n v="0"/>
    <n v="0.4"/>
    <n v="0.04"/>
    <n v="0.03"/>
    <n v="0.04"/>
    <n v="0.15000000000000002"/>
    <n v="0.25"/>
    <n v="0.25"/>
    <n v="0"/>
    <n v="0"/>
    <n v="0"/>
    <n v="0"/>
    <n v="0.04"/>
    <n v="0.05"/>
    <n v="0"/>
    <n v="0"/>
    <n v="0"/>
    <n v="1.59"/>
    <s v="2. Normal"/>
    <s v="LBZ"/>
    <x v="1"/>
    <s v="A"/>
    <n v="414670"/>
    <n v="0"/>
  </r>
  <r>
    <n v="66806262"/>
    <s v="MENDOZA ORTIZ MARTHA CECILIA"/>
    <s v="3. Sin Externa"/>
    <s v="4. &gt;$1-$2 MM"/>
    <n v="144680"/>
    <x v="760"/>
    <n v="1079710"/>
    <n v="0"/>
    <e v="#N/A"/>
    <n v="98079"/>
    <n v="0"/>
    <n v="1500000"/>
    <n v="1054580"/>
    <n v="1000000"/>
    <n v="0"/>
    <n v="0"/>
    <n v="0"/>
    <n v="76130"/>
    <s v="6- pignoración"/>
    <s v="LBZ"/>
    <x v="0"/>
    <n v="4"/>
    <n v="0"/>
    <n v="0"/>
    <n v="3.7205479452054795"/>
    <n v="52.038356164383565"/>
    <n v="2"/>
    <n v="2"/>
    <n v="2"/>
    <n v="2"/>
    <n v="3"/>
    <s v="SIN"/>
    <n v="6.5386E-2"/>
    <n v="1.42286"/>
    <n v="0.7995066666666667"/>
    <n v="0.71980666666666671"/>
    <n v="0"/>
    <n v="0"/>
    <n v="0"/>
    <n v="0.32"/>
    <n v="0.04"/>
    <n v="0"/>
    <n v="0.4"/>
    <n v="0.04"/>
    <n v="0.02"/>
    <n v="0.02"/>
    <n v="0.15000000000000002"/>
    <n v="0.25"/>
    <n v="0.25"/>
    <n v="0"/>
    <n v="0"/>
    <n v="0"/>
    <n v="0"/>
    <n v="0.04"/>
    <n v="0"/>
    <n v="0"/>
    <n v="0.30000000000000004"/>
    <n v="0"/>
    <n v="1.8300000000000003"/>
    <s v="2. Normal"/>
    <s v="LBZ"/>
    <x v="1"/>
    <s v="SIN"/>
    <n v="0"/>
    <n v="0"/>
  </r>
  <r>
    <n v="2222228880"/>
    <s v="POTES OVIEDO VICTOR ALFONSO"/>
    <s v="1. SI"/>
    <s v="5. &gt;$2-$5 MM"/>
    <n v="133606"/>
    <x v="761"/>
    <n v="2130205"/>
    <n v="0"/>
    <n v="3194000"/>
    <n v="134747"/>
    <n v="0"/>
    <n v="2800000"/>
    <n v="1063403"/>
    <n v="1000000"/>
    <n v="6944.2149098102718"/>
    <n v="177000"/>
    <n v="0"/>
    <n v="76130"/>
    <s v="6- pignoración"/>
    <s v="LBZ"/>
    <x v="0"/>
    <n v="4"/>
    <n v="0"/>
    <n v="0"/>
    <n v="3.5671232876712327"/>
    <n v="36.158904109589038"/>
    <n v="1"/>
    <n v="2"/>
    <n v="2"/>
    <n v="2"/>
    <n v="1"/>
    <s v="A"/>
    <n v="9.4460809939873519E-2"/>
    <n v="2.2470720000000002"/>
    <n v="0.79800599999999999"/>
    <n v="1.4201366666666666"/>
    <n v="0"/>
    <n v="0"/>
    <n v="0"/>
    <n v="0.32"/>
    <n v="0.04"/>
    <n v="0"/>
    <n v="0.4"/>
    <n v="0.04"/>
    <n v="0.03"/>
    <n v="0.03"/>
    <n v="0.15000000000000002"/>
    <n v="0.2"/>
    <n v="0.25"/>
    <n v="0"/>
    <n v="0"/>
    <n v="0"/>
    <n v="0"/>
    <n v="0.04"/>
    <n v="0.05"/>
    <n v="0"/>
    <n v="0"/>
    <n v="0"/>
    <n v="1.5500000000000003"/>
    <s v="2. Normal"/>
    <s v="LBZ"/>
    <x v="1"/>
    <s v="A"/>
    <n v="0"/>
    <n v="0"/>
  </r>
  <r>
    <n v="2244262440"/>
    <s v="CORREA PARDO NHORA LIZETH"/>
    <s v="3. Sin Externa"/>
    <s v="4. &gt;$1-$2 MM"/>
    <n v="390139"/>
    <x v="762"/>
    <n v="1794756"/>
    <n v="1794756"/>
    <e v="#N/A"/>
    <n v="345424"/>
    <n v="0"/>
    <n v="0"/>
    <n v="1996525"/>
    <n v="2000000"/>
    <n v="0"/>
    <n v="0"/>
    <n v="0"/>
    <n v="76130"/>
    <s v="9- Otras garantías (no admisible)"/>
    <s v="LBZ"/>
    <x v="0"/>
    <n v="4"/>
    <n v="0"/>
    <n v="0"/>
    <n v="2.1013698630136988"/>
    <n v="29.210958904109589"/>
    <n v="2"/>
    <n v="5"/>
    <n v="3"/>
    <n v="3"/>
    <n v="3"/>
    <s v="SIN"/>
    <n v="0.11514133333333333"/>
    <n v="1.2637603333333334"/>
    <n v="0.79555466666666663"/>
    <n v="0.59825200000000001"/>
    <n v="0.59825200000000001"/>
    <n v="0"/>
    <n v="0"/>
    <n v="0.32"/>
    <n v="0.01"/>
    <n v="0"/>
    <n v="0.4"/>
    <n v="0.03"/>
    <n v="0.02"/>
    <n v="0.04"/>
    <n v="0.25"/>
    <n v="0.25"/>
    <n v="0.25"/>
    <n v="0"/>
    <n v="0"/>
    <n v="0"/>
    <n v="0"/>
    <n v="0.04"/>
    <n v="0"/>
    <n v="0"/>
    <n v="0.30000000000000004"/>
    <n v="0"/>
    <n v="1.9100000000000001"/>
    <s v="2. Normal"/>
    <s v="LBZ"/>
    <x v="1"/>
    <s v="SIN"/>
    <n v="1794756"/>
    <n v="0"/>
  </r>
  <r>
    <n v="2224646842"/>
    <s v="ESCOBAR MURILLO INGRITH LORENA"/>
    <s v="3. Sin Externa"/>
    <s v="5. &gt;$2-$5 MM"/>
    <n v="514864"/>
    <x v="763"/>
    <n v="2435317"/>
    <n v="935317"/>
    <e v="#N/A"/>
    <n v="143680"/>
    <n v="0"/>
    <n v="1500000"/>
    <n v="677934"/>
    <n v="1000000"/>
    <n v="0"/>
    <n v="0"/>
    <n v="0"/>
    <n v="76001"/>
    <s v="6- pignoración"/>
    <s v="LBZ"/>
    <x v="0"/>
    <n v="4"/>
    <n v="0"/>
    <n v="0"/>
    <n v="2.1589041095890411"/>
    <n v="25.076712328767123"/>
    <n v="2"/>
    <n v="4"/>
    <n v="3"/>
    <n v="2"/>
    <n v="1"/>
    <s v="SIN"/>
    <n v="9.5786666666666673E-2"/>
    <n v="2.0755006666666667"/>
    <n v="0.79519866666666672"/>
    <n v="1.6235446666666666"/>
    <n v="0.62354466666666664"/>
    <n v="0"/>
    <n v="0"/>
    <n v="0.32"/>
    <n v="0.02"/>
    <n v="0"/>
    <n v="0.4"/>
    <n v="0.03"/>
    <n v="0.03"/>
    <n v="0.04"/>
    <n v="0.15000000000000002"/>
    <n v="0.2"/>
    <n v="0.25"/>
    <n v="0"/>
    <n v="0"/>
    <n v="0"/>
    <n v="0"/>
    <n v="0.04"/>
    <n v="0"/>
    <n v="0"/>
    <n v="0.30000000000000004"/>
    <n v="0"/>
    <n v="1.7800000000000002"/>
    <s v="2. Normal"/>
    <s v="LBZ"/>
    <x v="1"/>
    <s v="SIN"/>
    <n v="935317"/>
    <n v="0"/>
  </r>
  <r>
    <n v="2228288422"/>
    <s v="VILORIA POLO YEIMIS ANTONIA"/>
    <s v="1. SI"/>
    <s v="5. &gt;$2-$5 MM"/>
    <m/>
    <x v="764"/>
    <n v="2423917"/>
    <n v="2423917"/>
    <n v="3612000"/>
    <n v="217841"/>
    <n v="0"/>
    <n v="0"/>
    <n v="1188120"/>
    <n v="1000000"/>
    <n v="23823.803470529798"/>
    <n v="1071000"/>
    <n v="0"/>
    <n v="68255"/>
    <s v="9- Otras garantías (no admisible)"/>
    <s v="LBZ"/>
    <x v="0"/>
    <n v="4"/>
    <n v="0"/>
    <n v="0"/>
    <n v="3.0684931506849313"/>
    <n v="35.701369863013696"/>
    <n v="2"/>
    <n v="2"/>
    <n v="2"/>
    <n v="2"/>
    <n v="3"/>
    <s v="A"/>
    <n v="0.1611098689803532"/>
    <n v="3.1220246666666664"/>
    <n v="0.79208000000000001"/>
    <n v="1.6159446666666666"/>
    <n v="1.6159446666666666"/>
    <n v="0"/>
    <n v="0"/>
    <n v="0.32"/>
    <n v="0.04"/>
    <n v="0"/>
    <n v="0.4"/>
    <n v="0.04"/>
    <n v="0.02"/>
    <n v="0.03"/>
    <n v="0.25"/>
    <n v="0.2"/>
    <n v="0.2"/>
    <n v="0"/>
    <n v="0"/>
    <n v="0"/>
    <n v="0"/>
    <n v="0.04"/>
    <n v="0"/>
    <n v="0"/>
    <n v="0"/>
    <n v="0"/>
    <n v="1.54"/>
    <s v="2. Normal"/>
    <s v="LBZ"/>
    <x v="1"/>
    <s v="A"/>
    <n v="2423917"/>
    <n v="0"/>
  </r>
  <r>
    <n v="88002686"/>
    <s v="CABALLERO TRUJILLO MAX DE JESUS"/>
    <s v="1. SI"/>
    <s v="5. &gt;$2-$5 MM"/>
    <m/>
    <x v="765"/>
    <n v="3249021"/>
    <n v="2049021"/>
    <n v="4437000"/>
    <n v="221191"/>
    <n v="0"/>
    <n v="1200000"/>
    <n v="1188120"/>
    <n v="1000000"/>
    <n v="480037.6055932233"/>
    <n v="14641000"/>
    <n v="0"/>
    <n v="68255"/>
    <s v="6- pignoración"/>
    <s v="LBZ"/>
    <x v="0"/>
    <n v="4"/>
    <n v="0"/>
    <n v="0"/>
    <n v="3.0684931506849313"/>
    <n v="37.964383561643835"/>
    <n v="1"/>
    <n v="2"/>
    <n v="2"/>
    <n v="2"/>
    <n v="3"/>
    <s v="A"/>
    <n v="0.46748573706214891"/>
    <n v="12.718760666666666"/>
    <n v="0.79208000000000001"/>
    <n v="2.1660140000000001"/>
    <n v="1.3660140000000001"/>
    <n v="0"/>
    <n v="0"/>
    <n v="0.32"/>
    <n v="0.04"/>
    <n v="0.16"/>
    <n v="0.4"/>
    <n v="0.04"/>
    <n v="0.02"/>
    <n v="0.03"/>
    <n v="0.15000000000000002"/>
    <n v="0.15000000000000002"/>
    <n v="0.2"/>
    <n v="0"/>
    <n v="0"/>
    <n v="0"/>
    <n v="0"/>
    <n v="0.04"/>
    <n v="0.05"/>
    <n v="0"/>
    <n v="0"/>
    <n v="0"/>
    <n v="1.6"/>
    <s v="2. Normal"/>
    <s v="LBZ"/>
    <x v="1"/>
    <s v="A"/>
    <n v="2049021"/>
    <n v="0"/>
  </r>
  <r>
    <n v="2082802806"/>
    <s v="RODRIGUEZ AHUMADA JESUS ALBERTO"/>
    <s v="1. SI"/>
    <s v="4. &gt;$1-$2 MM"/>
    <m/>
    <x v="766"/>
    <n v="1828021"/>
    <n v="1828021"/>
    <n v="3016000"/>
    <n v="127258.99999999999"/>
    <n v="0"/>
    <n v="0"/>
    <n v="1188120"/>
    <n v="1000000"/>
    <n v="49427.162755851743"/>
    <n v="2222000"/>
    <n v="0"/>
    <n v="68255"/>
    <s v="9- Otras garantías (no admisible)"/>
    <s v="LBZ"/>
    <x v="0"/>
    <n v="4"/>
    <n v="0"/>
    <n v="0"/>
    <n v="3.0684931506849313"/>
    <n v="28"/>
    <n v="1"/>
    <n v="1"/>
    <n v="1"/>
    <n v="2"/>
    <n v="3"/>
    <s v="A"/>
    <n v="0.11779077517056781"/>
    <n v="3.4920939999999998"/>
    <n v="0.79208000000000001"/>
    <n v="1.2186806666666667"/>
    <n v="1.2186806666666667"/>
    <n v="0"/>
    <n v="0"/>
    <n v="0.32"/>
    <n v="0.05"/>
    <n v="0"/>
    <n v="0.4"/>
    <n v="0.05"/>
    <n v="0.02"/>
    <n v="0.04"/>
    <n v="0.25"/>
    <n v="0.2"/>
    <n v="0.2"/>
    <n v="0"/>
    <n v="0"/>
    <n v="0"/>
    <n v="0"/>
    <n v="0.04"/>
    <n v="0.05"/>
    <n v="0"/>
    <n v="0"/>
    <n v="0"/>
    <n v="1.62"/>
    <s v="2. Normal"/>
    <s v="LBZ"/>
    <x v="1"/>
    <s v="A"/>
    <n v="1828021"/>
    <n v="0"/>
  </r>
  <r>
    <n v="48860662"/>
    <s v="OCHOA BOHORQUEZ MARIA ERNESTINA"/>
    <s v="1. SI"/>
    <s v="4. &gt;$1-$2 MM"/>
    <m/>
    <x v="767"/>
    <n v="1017815"/>
    <n v="1017815"/>
    <n v="2206000"/>
    <n v="148401"/>
    <n v="0"/>
    <n v="0"/>
    <n v="1188120"/>
    <n v="1000000"/>
    <n v="394958.51171653066"/>
    <n v="16781000"/>
    <n v="0"/>
    <n v="68615"/>
    <s v="9- Otras garantías (no admisible)"/>
    <s v="LBZ"/>
    <x v="0"/>
    <n v="4"/>
    <n v="0"/>
    <n v="0"/>
    <n v="1.643835616438356E-2"/>
    <n v="37.88219178082192"/>
    <n v="2"/>
    <n v="1"/>
    <n v="1"/>
    <n v="2"/>
    <n v="1"/>
    <s v="A"/>
    <n v="0.36223967447768712"/>
    <n v="12.657956666666667"/>
    <n v="0.79208000000000001"/>
    <n v="0.67854333333333339"/>
    <n v="0.67854333333333339"/>
    <n v="0"/>
    <n v="0"/>
    <n v="0.32"/>
    <n v="0.05"/>
    <n v="0.16"/>
    <n v="0.4"/>
    <n v="0.05"/>
    <n v="0.03"/>
    <n v="0.03"/>
    <n v="0.25"/>
    <n v="0.25"/>
    <n v="0.25"/>
    <n v="0"/>
    <n v="0"/>
    <n v="0"/>
    <n v="0"/>
    <n v="0.05"/>
    <n v="0"/>
    <n v="0"/>
    <n v="0"/>
    <n v="0"/>
    <n v="1.84"/>
    <s v="2. Normal"/>
    <s v="LBZ"/>
    <x v="1"/>
    <s v="A"/>
    <n v="1017815"/>
    <n v="0"/>
  </r>
  <r>
    <n v="2044048022"/>
    <s v="VILORIA GONZALEZ ANDRY RAFAEL"/>
    <s v="1. SI"/>
    <s v="3. Hasta $1 MM"/>
    <m/>
    <x v="768"/>
    <n v="896935"/>
    <n v="896935"/>
    <n v="2085000"/>
    <n v="106660"/>
    <n v="0"/>
    <n v="0"/>
    <n v="1188120"/>
    <n v="1000000"/>
    <n v="107685.11950722529"/>
    <n v="4062000"/>
    <n v="0"/>
    <n v="13052"/>
    <s v="9- Otras garantías (no admisible)"/>
    <s v="LBZ"/>
    <x v="0"/>
    <n v="4"/>
    <n v="0"/>
    <n v="0"/>
    <n v="3.0684931506849313"/>
    <n v="29.994520547945207"/>
    <n v="1"/>
    <n v="2"/>
    <n v="1"/>
    <n v="2"/>
    <n v="1"/>
    <s v="A"/>
    <n v="0.14289674633815019"/>
    <n v="4.0980366666666663"/>
    <n v="0.79208000000000001"/>
    <n v="0.59795666666666669"/>
    <n v="0.59795666666666669"/>
    <n v="0"/>
    <n v="0"/>
    <n v="0.32"/>
    <n v="0.04"/>
    <n v="0"/>
    <n v="0.4"/>
    <n v="0.05"/>
    <n v="0.03"/>
    <n v="0.04"/>
    <n v="0.25"/>
    <n v="0.25"/>
    <n v="0.25"/>
    <n v="0"/>
    <n v="0"/>
    <n v="0"/>
    <n v="0"/>
    <n v="0.04"/>
    <n v="0.05"/>
    <n v="0"/>
    <n v="0"/>
    <n v="0"/>
    <n v="1.7200000000000002"/>
    <s v="2. Normal"/>
    <s v="LBZ"/>
    <x v="1"/>
    <s v="A"/>
    <n v="896935"/>
    <n v="0"/>
  </r>
  <r>
    <n v="2084824002"/>
    <s v="GALVAN OLEA LUIS ANGEL"/>
    <s v="3. Sin Externa"/>
    <s v="5. &gt;$2-$5 MM"/>
    <n v="399100"/>
    <x v="769"/>
    <n v="2887498"/>
    <n v="1687498"/>
    <e v="#N/A"/>
    <n v="205365"/>
    <n v="0"/>
    <n v="1200000"/>
    <n v="1950820"/>
    <n v="2000000"/>
    <n v="0"/>
    <n v="0"/>
    <n v="0"/>
    <n v="13052"/>
    <s v="6- pignoración"/>
    <s v="LBZ"/>
    <x v="0"/>
    <n v="4"/>
    <n v="0"/>
    <n v="0"/>
    <n v="5.1972602739726028"/>
    <n v="28.030136986301368"/>
    <n v="1"/>
    <n v="3"/>
    <n v="1"/>
    <n v="3"/>
    <n v="3"/>
    <s v="SIN"/>
    <n v="6.8455000000000002E-2"/>
    <n v="1.6127726666666666"/>
    <n v="0.78330666666666671"/>
    <n v="0.96249933333333337"/>
    <n v="0.56249933333333335"/>
    <n v="0"/>
    <n v="0"/>
    <n v="0.32"/>
    <n v="0.03"/>
    <n v="0"/>
    <n v="0.4"/>
    <n v="0.05"/>
    <n v="0.02"/>
    <n v="0.04"/>
    <n v="0.15000000000000002"/>
    <n v="0.25"/>
    <n v="0.25"/>
    <n v="0"/>
    <n v="0"/>
    <n v="0"/>
    <n v="0"/>
    <n v="0.03"/>
    <n v="0.05"/>
    <n v="0"/>
    <n v="0.30000000000000004"/>
    <n v="0"/>
    <n v="1.8900000000000003"/>
    <s v="2. Normal"/>
    <s v="LBZ"/>
    <x v="1"/>
    <s v="SIN"/>
    <n v="1687498"/>
    <n v="0"/>
  </r>
  <r>
    <n v="2062880662"/>
    <s v="ANGULO RINCON TANIA YERALDIN"/>
    <s v="3. Sin Externa"/>
    <s v="5. &gt;$2-$5 MM"/>
    <m/>
    <x v="770"/>
    <n v="3636175"/>
    <n v="0"/>
    <e v="#N/A"/>
    <n v="271138"/>
    <n v="0"/>
    <n v="3821115"/>
    <n v="1171770"/>
    <n v="1000000"/>
    <n v="0"/>
    <n v="0"/>
    <n v="0"/>
    <n v="19001"/>
    <s v="6- pignoración"/>
    <s v="LBZ"/>
    <x v="0"/>
    <n v="4"/>
    <n v="0"/>
    <n v="0"/>
    <n v="3.8465753424657536"/>
    <n v="27.523287671232875"/>
    <n v="2"/>
    <n v="0"/>
    <n v="1"/>
    <n v="2"/>
    <n v="1"/>
    <s v="SIN"/>
    <n v="0.18075866666666668"/>
    <n v="3.2052966666666665"/>
    <n v="0.78117999999999999"/>
    <n v="2.4241166666666665"/>
    <n v="0"/>
    <n v="0"/>
    <n v="0"/>
    <n v="0.32"/>
    <n v="0.05"/>
    <n v="0"/>
    <n v="0.4"/>
    <n v="0.05"/>
    <n v="0.03"/>
    <n v="0.04"/>
    <n v="0.15000000000000002"/>
    <n v="0.15000000000000002"/>
    <n v="0.25"/>
    <n v="0"/>
    <n v="0"/>
    <n v="0"/>
    <n v="0"/>
    <n v="0.04"/>
    <n v="0"/>
    <n v="0"/>
    <n v="0.30000000000000004"/>
    <n v="0"/>
    <n v="1.78"/>
    <s v="2. Normal"/>
    <s v="LBZ"/>
    <x v="1"/>
    <s v="SIN"/>
    <n v="0"/>
    <n v="0"/>
  </r>
  <r>
    <n v="80668820"/>
    <s v="RUIZ OROZCO JULIO EDGAR"/>
    <s v="1. SI"/>
    <s v="5. &gt;$2-$5 MM"/>
    <n v="583171"/>
    <x v="771"/>
    <n v="4117319"/>
    <n v="0"/>
    <n v="5871000"/>
    <n v="213320"/>
    <n v="0"/>
    <n v="6100000"/>
    <n v="1753361"/>
    <n v="2000000"/>
    <n v="123583.48568306418"/>
    <n v="3150000"/>
    <n v="0"/>
    <n v="11001"/>
    <s v="6- pignoración"/>
    <s v="LBZ"/>
    <x v="0"/>
    <n v="4"/>
    <n v="0"/>
    <n v="0"/>
    <n v="2.8"/>
    <n v="37.041095890410958"/>
    <n v="1"/>
    <n v="0"/>
    <n v="2"/>
    <n v="3"/>
    <n v="1"/>
    <s v="A"/>
    <n v="0.11230116189435474"/>
    <n v="3.0068933333333332"/>
    <n v="0.77884399999999998"/>
    <n v="1.3724396666666667"/>
    <n v="0"/>
    <n v="0"/>
    <n v="0"/>
    <n v="0.32"/>
    <n v="0.05"/>
    <n v="0"/>
    <n v="0.4"/>
    <n v="0.04"/>
    <n v="0.03"/>
    <n v="0.03"/>
    <n v="0.15000000000000002"/>
    <n v="0.2"/>
    <n v="0.25"/>
    <n v="0"/>
    <n v="0"/>
    <n v="0"/>
    <n v="0"/>
    <n v="0.04"/>
    <n v="0.05"/>
    <n v="0"/>
    <n v="0"/>
    <n v="0"/>
    <n v="1.56"/>
    <s v="2. Normal"/>
    <s v="LBZ"/>
    <x v="1"/>
    <s v="A"/>
    <n v="0"/>
    <n v="0"/>
  </r>
  <r>
    <n v="84608268"/>
    <s v="SIMARRA CAMACHO JOSE ANGEL"/>
    <s v="1. SI"/>
    <s v="4. &gt;$1-$2 MM"/>
    <m/>
    <x v="475"/>
    <n v="1413189"/>
    <n v="1413189"/>
    <n v="3728000"/>
    <n v="177766"/>
    <n v="0"/>
    <n v="0"/>
    <n v="2314820"/>
    <n v="2000000"/>
    <n v="70993.159053061463"/>
    <n v="1855000"/>
    <n v="0"/>
    <n v="13052"/>
    <s v="9- Otras garantías (no admisible)"/>
    <s v="LBZ"/>
    <x v="0"/>
    <n v="4"/>
    <n v="0"/>
    <n v="0"/>
    <n v="5.484931506849315"/>
    <n v="38.416438356164385"/>
    <n v="1"/>
    <n v="2"/>
    <n v="2"/>
    <n v="3"/>
    <n v="3"/>
    <s v="A"/>
    <n v="8.2919719684353813E-2"/>
    <n v="1.861003"/>
    <n v="0.77160666666666666"/>
    <n v="0.47106300000000001"/>
    <n v="0.47106300000000001"/>
    <n v="0"/>
    <n v="0"/>
    <n v="0.32"/>
    <n v="0.04"/>
    <n v="0"/>
    <n v="0.4"/>
    <n v="0.04"/>
    <n v="0.02"/>
    <n v="0.03"/>
    <n v="0.25"/>
    <n v="0.25"/>
    <n v="0.25"/>
    <n v="0"/>
    <n v="0"/>
    <n v="0"/>
    <n v="0"/>
    <n v="0.03"/>
    <n v="0.05"/>
    <n v="0"/>
    <n v="0"/>
    <n v="0"/>
    <n v="1.6800000000000002"/>
    <s v="2. Normal"/>
    <s v="LBZ"/>
    <x v="1"/>
    <s v="A"/>
    <n v="1413189"/>
    <n v="0"/>
  </r>
  <r>
    <n v="2044024808"/>
    <s v="PAYARES MARRUGO LUIS GABRIEL"/>
    <s v="3. Sin Externa"/>
    <s v="5. &gt;$2-$5 MM"/>
    <m/>
    <x v="772"/>
    <n v="3343880"/>
    <n v="2143880"/>
    <e v="#N/A"/>
    <n v="143160"/>
    <n v="0"/>
    <n v="1200000"/>
    <n v="1156120"/>
    <n v="1000000"/>
    <n v="0"/>
    <n v="0"/>
    <n v="0"/>
    <n v="68276"/>
    <s v="6- pignoración"/>
    <s v="LBZ"/>
    <x v="0"/>
    <n v="4"/>
    <n v="0"/>
    <n v="0"/>
    <n v="2.9479452054794519"/>
    <n v="28.934246575342467"/>
    <n v="1"/>
    <n v="1"/>
    <n v="1"/>
    <n v="2"/>
    <n v="3"/>
    <s v="SIN"/>
    <n v="9.5439999999999997E-2"/>
    <n v="3"/>
    <n v="0.77074666666666669"/>
    <n v="2.2292533333333333"/>
    <n v="1.4292533333333333"/>
    <n v="0"/>
    <n v="0"/>
    <n v="0.32"/>
    <n v="0.05"/>
    <n v="0"/>
    <n v="0.4"/>
    <n v="0.05"/>
    <n v="0.02"/>
    <n v="0.04"/>
    <n v="0.15000000000000002"/>
    <n v="0.15000000000000002"/>
    <n v="0.2"/>
    <n v="0"/>
    <n v="0"/>
    <n v="0"/>
    <n v="0"/>
    <n v="0.04"/>
    <n v="0.05"/>
    <n v="0"/>
    <n v="0.30000000000000004"/>
    <n v="0"/>
    <n v="1.7700000000000002"/>
    <s v="2. Normal"/>
    <s v="LBZ"/>
    <x v="1"/>
    <s v="SIN"/>
    <n v="2143880"/>
    <n v="0"/>
  </r>
  <r>
    <n v="2200804220"/>
    <s v="MARTINEZ RAMIREZ LILI MAYERLY"/>
    <s v="3. Sin Externa"/>
    <s v="5. &gt;$2-$5 MM"/>
    <m/>
    <x v="773"/>
    <n v="3165643"/>
    <n v="1737709"/>
    <e v="#N/A"/>
    <n v="139837"/>
    <n v="0"/>
    <n v="1427934"/>
    <n v="1156120"/>
    <n v="1000000"/>
    <n v="0"/>
    <n v="0"/>
    <n v="0"/>
    <n v="68255"/>
    <s v="6- pignoración"/>
    <s v="LBZ"/>
    <x v="0"/>
    <n v="4"/>
    <n v="0"/>
    <n v="0"/>
    <n v="2.9479452054794519"/>
    <n v="29.134246575342466"/>
    <n v="2"/>
    <n v="1"/>
    <n v="2"/>
    <n v="2"/>
    <n v="1"/>
    <s v="SIN"/>
    <n v="9.3224666666666664E-2"/>
    <n v="2.8811753333333332"/>
    <n v="0.77074666666666669"/>
    <n v="2.1104286666666665"/>
    <n v="1.1584726666666667"/>
    <n v="0"/>
    <n v="0"/>
    <n v="0.32"/>
    <n v="0.05"/>
    <n v="0"/>
    <n v="0.4"/>
    <n v="0.04"/>
    <n v="0.03"/>
    <n v="0.04"/>
    <n v="0.15000000000000002"/>
    <n v="0.15000000000000002"/>
    <n v="0.2"/>
    <n v="0"/>
    <n v="0"/>
    <n v="0"/>
    <n v="0"/>
    <n v="0.04"/>
    <n v="0"/>
    <n v="0"/>
    <n v="0.30000000000000004"/>
    <n v="0"/>
    <n v="1.7200000000000002"/>
    <s v="2. Normal"/>
    <s v="LBZ"/>
    <x v="1"/>
    <s v="SIN"/>
    <n v="1737709"/>
    <n v="0"/>
  </r>
  <r>
    <n v="2044044468"/>
    <s v="VELASQUEZ CASTELLAR SANTANDER ELIAS"/>
    <s v="1. SI"/>
    <s v="4. &gt;$1-$2 MM"/>
    <m/>
    <x v="774"/>
    <n v="1163710"/>
    <n v="1163710"/>
    <n v="2320000"/>
    <n v="162843"/>
    <n v="0"/>
    <n v="0"/>
    <n v="1156120"/>
    <n v="1000000"/>
    <n v="107640.88234723968"/>
    <n v="4839000"/>
    <n v="0"/>
    <n v="13052"/>
    <s v="9- Otras garantías (no admisible)"/>
    <s v="LBZ"/>
    <x v="0"/>
    <n v="4"/>
    <n v="0"/>
    <n v="0"/>
    <n v="2.9479452054794519"/>
    <n v="24.353424657534248"/>
    <n v="1"/>
    <n v="3"/>
    <n v="2"/>
    <n v="2"/>
    <n v="3"/>
    <s v="A"/>
    <n v="0.18032258823149311"/>
    <n v="4.7725533333333336"/>
    <n v="0.77074666666666669"/>
    <n v="0.77580666666666664"/>
    <n v="0.77580666666666664"/>
    <n v="0"/>
    <n v="0"/>
    <n v="0.32"/>
    <n v="0.03"/>
    <n v="0"/>
    <n v="0.4"/>
    <n v="0.04"/>
    <n v="0.02"/>
    <n v="0.05"/>
    <n v="0.25"/>
    <n v="0.25"/>
    <n v="0.25"/>
    <n v="0"/>
    <n v="0"/>
    <n v="0"/>
    <n v="0"/>
    <n v="0.04"/>
    <n v="0.05"/>
    <n v="0"/>
    <n v="0"/>
    <n v="0"/>
    <n v="1.7000000000000002"/>
    <s v="2. Normal"/>
    <s v="LBZ"/>
    <x v="1"/>
    <s v="A"/>
    <n v="1163710"/>
    <n v="0"/>
  </r>
  <r>
    <n v="64428640"/>
    <s v="PARRA ORDUZ MARIA EVA"/>
    <s v="1. SI"/>
    <s v="6. &gt;$5-$10 MM"/>
    <m/>
    <x v="775"/>
    <n v="5181150"/>
    <n v="5181150"/>
    <n v="10942000"/>
    <n v="344294"/>
    <n v="0"/>
    <n v="0"/>
    <n v="5761234"/>
    <n v="5000000"/>
    <n v="1499409.240648489"/>
    <n v="67406000"/>
    <n v="0"/>
    <n v="68307"/>
    <s v="9- Otras garantías (no admisible)"/>
    <s v="LBZ"/>
    <x v="0"/>
    <n v="4"/>
    <n v="0"/>
    <n v="0"/>
    <n v="16.473972602739725"/>
    <n v="57.386301369863013"/>
    <n v="2"/>
    <n v="5"/>
    <n v="2"/>
    <n v="6"/>
    <n v="2"/>
    <s v="A"/>
    <n v="0.24582709875313186"/>
    <n v="10.4464512"/>
    <n v="0.76816453333333334"/>
    <n v="0.69081999999999999"/>
    <n v="0.69081999999999999"/>
    <n v="0"/>
    <n v="0"/>
    <n v="0.16"/>
    <n v="0.01"/>
    <n v="0.16"/>
    <n v="0.4"/>
    <n v="0.04"/>
    <n v="0.01"/>
    <n v="0.01"/>
    <n v="0.25"/>
    <n v="0.25"/>
    <n v="0.25"/>
    <n v="0"/>
    <n v="0"/>
    <n v="0"/>
    <n v="0"/>
    <n v="0"/>
    <n v="0"/>
    <n v="0"/>
    <n v="0"/>
    <n v="0"/>
    <n v="1.54"/>
    <s v="2. Normal"/>
    <s v="LBZ"/>
    <x v="1"/>
    <s v="A"/>
    <n v="5181150"/>
    <n v="0"/>
  </r>
  <r>
    <n v="2244446642"/>
    <s v="CHIQUILLO ARRIETA JOSE DAVID"/>
    <s v="1. SI"/>
    <s v="4. &gt;$1-$2 MM"/>
    <m/>
    <x v="776"/>
    <n v="1073659"/>
    <n v="1073659"/>
    <n v="3376000"/>
    <n v="172712"/>
    <n v="0"/>
    <n v="0"/>
    <n v="2302629"/>
    <n v="2000000"/>
    <n v="96246.517623522508"/>
    <n v="3059000"/>
    <n v="0"/>
    <n v="13052"/>
    <s v="9- Otras garantías (no admisible)"/>
    <s v="LBZ"/>
    <x v="0"/>
    <n v="4"/>
    <n v="0"/>
    <n v="0"/>
    <n v="5.8794520547945206"/>
    <n v="31.312328767123287"/>
    <n v="1"/>
    <n v="4"/>
    <n v="1"/>
    <n v="3"/>
    <n v="1"/>
    <s v="A"/>
    <n v="8.9652839207840826E-2"/>
    <n v="2.1450960000000001"/>
    <n v="0.76754299999999998"/>
    <n v="0.35788633333333331"/>
    <n v="0.35788633333333331"/>
    <n v="0"/>
    <n v="0"/>
    <n v="0.32"/>
    <n v="0.02"/>
    <n v="0"/>
    <n v="0.4"/>
    <n v="0.05"/>
    <n v="0.03"/>
    <n v="0.04"/>
    <n v="0.25"/>
    <n v="0.25"/>
    <n v="0.25"/>
    <n v="0"/>
    <n v="0"/>
    <n v="0"/>
    <n v="0"/>
    <n v="0.03"/>
    <n v="0.05"/>
    <n v="0"/>
    <n v="0"/>
    <n v="0"/>
    <n v="1.6900000000000002"/>
    <s v="2. Normal"/>
    <s v="LBZ"/>
    <x v="1"/>
    <s v="A"/>
    <n v="1073659"/>
    <n v="0"/>
  </r>
  <r>
    <n v="2224646268"/>
    <s v="ARCE GIRON CAMILA"/>
    <s v="3. Sin Externa"/>
    <s v="5. &gt;$2-$5 MM"/>
    <n v="598292"/>
    <x v="777"/>
    <n v="2360577"/>
    <n v="2360577"/>
    <e v="#N/A"/>
    <n v="163632"/>
    <n v="0"/>
    <n v="0"/>
    <n v="549989"/>
    <n v="1000000"/>
    <n v="0"/>
    <n v="0"/>
    <n v="0"/>
    <n v="76130"/>
    <s v="9- Otras garantías (no admisible)"/>
    <s v="LBZ"/>
    <x v="0"/>
    <n v="4"/>
    <n v="0"/>
    <n v="0"/>
    <n v="1.7178082191780821"/>
    <n v="24.602739726027398"/>
    <n v="2"/>
    <n v="2"/>
    <n v="1"/>
    <n v="2"/>
    <n v="3"/>
    <s v="SIN"/>
    <n v="0.109088"/>
    <n v="1.9403773333333334"/>
    <n v="0.76552066666666663"/>
    <n v="1.573718"/>
    <n v="1.573718"/>
    <n v="0"/>
    <n v="0"/>
    <n v="0.32"/>
    <n v="0.04"/>
    <n v="0"/>
    <n v="0.4"/>
    <n v="0.05"/>
    <n v="0.02"/>
    <n v="0.05"/>
    <n v="0.25"/>
    <n v="0.2"/>
    <n v="0.2"/>
    <n v="0"/>
    <n v="0"/>
    <n v="0"/>
    <n v="0"/>
    <n v="0.05"/>
    <n v="0"/>
    <n v="0"/>
    <n v="0.30000000000000004"/>
    <n v="0"/>
    <n v="1.8800000000000001"/>
    <s v="2. Normal"/>
    <s v="LBZ"/>
    <x v="1"/>
    <s v="SIN"/>
    <n v="2360577"/>
    <n v="0"/>
  </r>
  <r>
    <n v="2044006264"/>
    <s v="CERVANTES HERNANDEZ RAFAELA LUISA"/>
    <s v="1. SI"/>
    <s v="4. &gt;$1-$2 MM"/>
    <n v="121400"/>
    <x v="733"/>
    <n v="1755433"/>
    <n v="0"/>
    <n v="2889000"/>
    <n v="167777"/>
    <n v="0"/>
    <n v="2500000"/>
    <n v="1026620"/>
    <n v="1000000"/>
    <n v="48461.469030675704"/>
    <n v="1770000"/>
    <n v="0"/>
    <n v="13052"/>
    <s v="6- pignoración"/>
    <s v="LBZ"/>
    <x v="0"/>
    <n v="4"/>
    <n v="0"/>
    <n v="0"/>
    <n v="2.6109589041095891"/>
    <n v="35.901369863013699"/>
    <n v="2"/>
    <n v="2"/>
    <n v="1"/>
    <n v="2"/>
    <n v="1"/>
    <s v="A"/>
    <n v="0.1441589793537838"/>
    <n v="3.0347019999999998"/>
    <n v="0.76534666666666662"/>
    <n v="1.1702886666666668"/>
    <n v="0"/>
    <n v="0"/>
    <n v="0"/>
    <n v="0.32"/>
    <n v="0.04"/>
    <n v="0"/>
    <n v="0.4"/>
    <n v="0.05"/>
    <n v="0.03"/>
    <n v="0.03"/>
    <n v="0.15000000000000002"/>
    <n v="0.2"/>
    <n v="0.25"/>
    <n v="0"/>
    <n v="0"/>
    <n v="0"/>
    <n v="0"/>
    <n v="0.04"/>
    <n v="0"/>
    <n v="0"/>
    <n v="0"/>
    <n v="0"/>
    <n v="1.51"/>
    <s v="2. Normal"/>
    <s v="LBZ"/>
    <x v="1"/>
    <s v="A"/>
    <n v="0"/>
    <n v="0"/>
  </r>
  <r>
    <n v="84462868"/>
    <s v="ACEVEDO HERNANDEZ JESUS"/>
    <s v="3. Sin Externa"/>
    <s v="5. &gt;$2-$5 MM"/>
    <m/>
    <x v="778"/>
    <n v="4155421"/>
    <n v="1955421"/>
    <e v="#N/A"/>
    <n v="306140"/>
    <n v="0"/>
    <n v="2200000"/>
    <n v="3437895"/>
    <n v="3000000"/>
    <n v="0"/>
    <n v="0"/>
    <n v="0"/>
    <n v="13838"/>
    <s v="6- pignoración"/>
    <s v="LBZ"/>
    <x v="0"/>
    <n v="4"/>
    <n v="0"/>
    <n v="0"/>
    <n v="6.1315068493150688"/>
    <n v="42.4"/>
    <n v="1"/>
    <n v="3"/>
    <n v="1"/>
    <n v="4"/>
    <n v="1"/>
    <s v="SIN"/>
    <n v="6.8031111111111112E-2"/>
    <n v="1.6874035555555555"/>
    <n v="0.76397666666666664"/>
    <n v="0.92342688888888891"/>
    <n v="0.43453799999999998"/>
    <n v="0"/>
    <n v="0"/>
    <n v="0.24"/>
    <n v="0.03"/>
    <n v="0"/>
    <n v="0.4"/>
    <n v="0.05"/>
    <n v="0.03"/>
    <n v="0.03"/>
    <n v="0.15000000000000002"/>
    <n v="0.25"/>
    <n v="0.25"/>
    <n v="0"/>
    <n v="0"/>
    <n v="0"/>
    <n v="0"/>
    <n v="0.02"/>
    <n v="0.05"/>
    <n v="0"/>
    <n v="0.30000000000000004"/>
    <n v="0"/>
    <n v="1.8000000000000003"/>
    <s v="2. Normal"/>
    <s v="LBZ"/>
    <x v="1"/>
    <s v="SIN"/>
    <n v="1955421"/>
    <n v="0"/>
  </r>
  <r>
    <n v="2224648664"/>
    <s v="HURTADO HURTADO JAYRA STEFANIA"/>
    <s v="3. Sin Externa"/>
    <s v="5. &gt;$2-$5 MM"/>
    <n v="91278"/>
    <x v="779"/>
    <n v="2211129"/>
    <n v="1211129"/>
    <e v="#N/A"/>
    <n v="200563"/>
    <n v="0"/>
    <n v="1000000"/>
    <n v="1050981"/>
    <n v="1000000"/>
    <n v="0"/>
    <n v="0"/>
    <n v="0"/>
    <n v="76130"/>
    <s v="6- pignoración"/>
    <s v="LBZ"/>
    <x v="0"/>
    <n v="4"/>
    <n v="0"/>
    <n v="0"/>
    <n v="3.5671232876712327"/>
    <n v="24.205479452054796"/>
    <n v="2"/>
    <n v="0"/>
    <n v="2"/>
    <n v="2"/>
    <n v="1"/>
    <s v="SIN"/>
    <n v="0.13370866666666667"/>
    <n v="2.1747399999999999"/>
    <n v="0.76150600000000002"/>
    <n v="1.474086"/>
    <n v="0.80741933333333338"/>
    <n v="0"/>
    <n v="0"/>
    <n v="0.32"/>
    <n v="0.05"/>
    <n v="0"/>
    <n v="0.4"/>
    <n v="0.04"/>
    <n v="0.03"/>
    <n v="0.05"/>
    <n v="0.15000000000000002"/>
    <n v="0.2"/>
    <n v="0.25"/>
    <n v="0"/>
    <n v="0"/>
    <n v="0"/>
    <n v="0"/>
    <n v="0.04"/>
    <n v="0"/>
    <n v="0"/>
    <n v="0.30000000000000004"/>
    <n v="0"/>
    <n v="1.83"/>
    <s v="2. Normal"/>
    <s v="LBZ"/>
    <x v="1"/>
    <s v="SIN"/>
    <n v="1211129"/>
    <n v="0"/>
  </r>
  <r>
    <n v="2062444440"/>
    <s v="CARRASQUILLA RUIZ KEVIN DE JESUS"/>
    <s v="1. SI"/>
    <s v="4. &gt;$1-$2 MM"/>
    <m/>
    <x v="780"/>
    <n v="1231558"/>
    <n v="1231558"/>
    <n v="2371000"/>
    <n v="239672"/>
    <n v="0"/>
    <n v="0"/>
    <n v="1139820"/>
    <n v="1000000"/>
    <n v="4649.0895661444711"/>
    <n v="209000"/>
    <n v="0"/>
    <n v="13838"/>
    <s v="9- Otras garantías (no admisible)"/>
    <s v="LBZ"/>
    <x v="0"/>
    <n v="4"/>
    <n v="0"/>
    <n v="0"/>
    <n v="5.1561643835616442"/>
    <n v="35.027397260273972"/>
    <n v="1"/>
    <n v="2"/>
    <n v="1"/>
    <n v="2"/>
    <n v="3"/>
    <s v="A"/>
    <n v="0.16288072637742965"/>
    <n v="1.7202519999999999"/>
    <n v="0.75988"/>
    <n v="0.82103866666666669"/>
    <n v="0.82103866666666669"/>
    <n v="0"/>
    <n v="0"/>
    <n v="0.32"/>
    <n v="0.04"/>
    <n v="0"/>
    <n v="0.4"/>
    <n v="0.05"/>
    <n v="0.02"/>
    <n v="0.03"/>
    <n v="0.25"/>
    <n v="0.25"/>
    <n v="0.25"/>
    <n v="0"/>
    <n v="0"/>
    <n v="0"/>
    <n v="0"/>
    <n v="0.03"/>
    <n v="0.05"/>
    <n v="0"/>
    <n v="0"/>
    <n v="0"/>
    <n v="1.6900000000000002"/>
    <s v="2. Normal"/>
    <s v="LBZ"/>
    <x v="1"/>
    <s v="A"/>
    <n v="1231558"/>
    <n v="0"/>
  </r>
  <r>
    <n v="4826282"/>
    <s v="MARIMON PACHECO ANGEL MARIA"/>
    <s v="3. Sin Externa"/>
    <s v="5. &gt;$2-$5 MM"/>
    <m/>
    <x v="781"/>
    <n v="2617718"/>
    <n v="2617718"/>
    <e v="#N/A"/>
    <n v="206709"/>
    <n v="0"/>
    <n v="0"/>
    <n v="2277369"/>
    <n v="2000000"/>
    <n v="0"/>
    <n v="0"/>
    <n v="0"/>
    <n v="13052"/>
    <s v="9- Otras garantías (no admisible)"/>
    <s v="LBZ"/>
    <x v="0"/>
    <n v="4"/>
    <n v="0"/>
    <n v="0"/>
    <n v="6.5095890410958903"/>
    <n v="56.243835616438353"/>
    <n v="1"/>
    <n v="1"/>
    <n v="1"/>
    <n v="3"/>
    <n v="1"/>
    <s v="SIN"/>
    <n v="6.8903000000000006E-2"/>
    <n v="1.6316956666666667"/>
    <n v="0.75912299999999999"/>
    <n v="0.87257266666666666"/>
    <n v="0.87257266666666666"/>
    <n v="0"/>
    <n v="0"/>
    <n v="0.32"/>
    <n v="0.05"/>
    <n v="0"/>
    <n v="0.4"/>
    <n v="0.05"/>
    <n v="0.03"/>
    <n v="0.01"/>
    <n v="0.25"/>
    <n v="0.25"/>
    <n v="0.25"/>
    <n v="0"/>
    <n v="0"/>
    <n v="0"/>
    <n v="0"/>
    <n v="0.02"/>
    <n v="0.05"/>
    <n v="0"/>
    <n v="0.30000000000000004"/>
    <n v="0"/>
    <n v="1.9800000000000002"/>
    <s v="2. Normal"/>
    <s v="LBZ"/>
    <x v="1"/>
    <s v="SIN"/>
    <n v="2617718"/>
    <n v="0"/>
  </r>
  <r>
    <n v="2224642204"/>
    <s v="ARAUJO PATIÑO MARIA FERNANDA"/>
    <s v="1. SI"/>
    <s v="3. Hasta $1 MM"/>
    <m/>
    <x v="782"/>
    <n v="970357"/>
    <n v="970357"/>
    <n v="2107000"/>
    <n v="133235"/>
    <n v="0"/>
    <n v="0"/>
    <n v="1136613"/>
    <n v="1000000"/>
    <n v="74542.419935816477"/>
    <n v="1900000"/>
    <n v="0"/>
    <n v="76130"/>
    <s v="9- Otras garantías (no admisible)"/>
    <s v="LBZ"/>
    <x v="0"/>
    <n v="4"/>
    <n v="0"/>
    <n v="0"/>
    <n v="3.7205479452054795"/>
    <n v="26.843835616438355"/>
    <n v="2"/>
    <n v="0"/>
    <n v="1"/>
    <n v="2"/>
    <n v="1"/>
    <s v="A"/>
    <n v="0.138518279957211"/>
    <n v="2.6713133333333334"/>
    <n v="0.75774200000000003"/>
    <n v="0.64690466666666668"/>
    <n v="0.64690466666666668"/>
    <n v="0"/>
    <n v="0"/>
    <n v="0.32"/>
    <n v="0.05"/>
    <n v="0"/>
    <n v="0.4"/>
    <n v="0.05"/>
    <n v="0.03"/>
    <n v="0.04"/>
    <n v="0.25"/>
    <n v="0.25"/>
    <n v="0.25"/>
    <n v="0"/>
    <n v="0"/>
    <n v="0"/>
    <n v="0"/>
    <n v="0.04"/>
    <n v="0"/>
    <n v="0"/>
    <n v="0"/>
    <n v="0"/>
    <n v="1.6800000000000002"/>
    <s v="2. Normal"/>
    <s v="LBZ"/>
    <x v="1"/>
    <s v="A"/>
    <n v="970357"/>
    <n v="0"/>
  </r>
  <r>
    <n v="2044022620"/>
    <s v="TORRES PAJARO BREINER HADER"/>
    <s v="1. SI"/>
    <s v="5. &gt;$2-$5 MM"/>
    <m/>
    <x v="783"/>
    <n v="2961328"/>
    <n v="0"/>
    <n v="5234000"/>
    <n v="130243"/>
    <n v="0"/>
    <n v="3136000"/>
    <n v="2272260"/>
    <n v="2000000"/>
    <n v="341741.51911703811"/>
    <n v="13553000"/>
    <n v="0"/>
    <n v="13052"/>
    <s v="6- pignoración"/>
    <s v="LBZ"/>
    <x v="0"/>
    <n v="4"/>
    <n v="0"/>
    <n v="0"/>
    <n v="6.0465753424657533"/>
    <n v="34.142465753424659"/>
    <n v="1"/>
    <n v="2"/>
    <n v="1"/>
    <n v="3"/>
    <n v="2"/>
    <s v="A"/>
    <n v="0.1573281730390127"/>
    <n v="6.2621960000000003"/>
    <n v="0.75741999999999998"/>
    <n v="0.98710933333333328"/>
    <n v="0"/>
    <n v="0"/>
    <n v="0"/>
    <n v="0.32"/>
    <n v="0.04"/>
    <n v="0.08"/>
    <n v="0.4"/>
    <n v="0.05"/>
    <n v="0.01"/>
    <n v="0.04"/>
    <n v="0.15000000000000002"/>
    <n v="0.25"/>
    <n v="0.25"/>
    <n v="0"/>
    <n v="0"/>
    <n v="0"/>
    <n v="0"/>
    <n v="0.02"/>
    <n v="0.05"/>
    <n v="0"/>
    <n v="0"/>
    <n v="0"/>
    <n v="1.6600000000000004"/>
    <s v="2. Normal"/>
    <s v="LBZ"/>
    <x v="1"/>
    <s v="A"/>
    <n v="0"/>
    <n v="0"/>
  </r>
  <r>
    <n v="66806422"/>
    <s v="VELEZ CORRALES EDY YOVANNA"/>
    <s v="1. SI"/>
    <s v="5. &gt;$2-$5 MM"/>
    <m/>
    <x v="784"/>
    <n v="2579341"/>
    <n v="0"/>
    <n v="3715000"/>
    <n v="197385"/>
    <n v="0"/>
    <n v="3000000"/>
    <n v="1135910"/>
    <n v="1000000"/>
    <n v="164367.3616532755"/>
    <n v="4565000"/>
    <n v="0"/>
    <n v="76520"/>
    <s v="6- pignoración"/>
    <s v="LBZ"/>
    <x v="0"/>
    <n v="4"/>
    <n v="0"/>
    <n v="0"/>
    <n v="3.7698630136986302"/>
    <n v="40.460273972602742"/>
    <n v="2"/>
    <n v="4"/>
    <n v="3"/>
    <n v="2"/>
    <n v="1"/>
    <s v="A"/>
    <n v="0.24116824110218366"/>
    <n v="5.5201673333333332"/>
    <n v="0.75727333333333335"/>
    <n v="1.7195606666666667"/>
    <n v="0"/>
    <n v="0"/>
    <n v="0"/>
    <n v="0.32"/>
    <n v="0.02"/>
    <n v="0.08"/>
    <n v="0.4"/>
    <n v="0.03"/>
    <n v="0.03"/>
    <n v="0.03"/>
    <n v="0.15000000000000002"/>
    <n v="0.2"/>
    <n v="0.25"/>
    <n v="0"/>
    <n v="0"/>
    <n v="0"/>
    <n v="0"/>
    <n v="0.04"/>
    <n v="0"/>
    <n v="0"/>
    <n v="0"/>
    <n v="0"/>
    <n v="1.55"/>
    <s v="2. Normal"/>
    <s v="LBZ"/>
    <x v="1"/>
    <s v="A"/>
    <n v="0"/>
    <n v="0"/>
  </r>
  <r>
    <n v="80064846"/>
    <s v="CASTILLO MORALES EDWIN EDGARDO"/>
    <s v="1. SI"/>
    <s v="4. &gt;$1-$2 MM"/>
    <m/>
    <x v="785"/>
    <n v="1696692"/>
    <n v="0"/>
    <n v="2832000"/>
    <n v="275654"/>
    <n v="0"/>
    <n v="2700000"/>
    <n v="1135165"/>
    <n v="1000000"/>
    <n v="69912.943329276299"/>
    <n v="1782000"/>
    <n v="0"/>
    <n v="11001"/>
    <s v="6- pignoración"/>
    <s v="LBZ"/>
    <x v="0"/>
    <n v="4"/>
    <n v="0"/>
    <n v="0"/>
    <n v="3.7698630136986302"/>
    <n v="42.627397260273973"/>
    <n v="1"/>
    <n v="0"/>
    <n v="1"/>
    <n v="2"/>
    <n v="1"/>
    <s v="A"/>
    <n v="0.23037796221951753"/>
    <n v="3.0759046666666667"/>
    <n v="0.75677666666666665"/>
    <n v="1.1311279999999999"/>
    <n v="0"/>
    <n v="0"/>
    <n v="0"/>
    <n v="0.32"/>
    <n v="0.05"/>
    <n v="0"/>
    <n v="0.4"/>
    <n v="0.05"/>
    <n v="0.03"/>
    <n v="0.03"/>
    <n v="0.15000000000000002"/>
    <n v="0.2"/>
    <n v="0.25"/>
    <n v="0"/>
    <n v="0"/>
    <n v="0"/>
    <n v="0"/>
    <n v="0.04"/>
    <n v="0.05"/>
    <n v="0"/>
    <n v="0"/>
    <n v="0"/>
    <n v="1.5700000000000003"/>
    <s v="2. Normal"/>
    <s v="LBZ"/>
    <x v="1"/>
    <s v="A"/>
    <n v="0"/>
    <n v="0"/>
  </r>
  <r>
    <n v="2064620248"/>
    <s v="RUIZ PEREZ YESIKA CAROLINA"/>
    <s v="3. Sin Externa"/>
    <s v="5. &gt;$2-$5 MM"/>
    <m/>
    <x v="786"/>
    <n v="4731740"/>
    <n v="4731740"/>
    <e v="#N/A"/>
    <n v="37941"/>
    <n v="0"/>
    <n v="0"/>
    <n v="2268260"/>
    <n v="2000000"/>
    <n v="0"/>
    <n v="0"/>
    <n v="0"/>
    <n v="15238"/>
    <s v="9- Otras garantías (no admisible)"/>
    <s v="LBZ"/>
    <x v="0"/>
    <n v="4"/>
    <n v="0"/>
    <n v="0"/>
    <n v="6.1315068493150688"/>
    <n v="28.693150684931506"/>
    <n v="2"/>
    <n v="4"/>
    <n v="2"/>
    <n v="3"/>
    <n v="3"/>
    <s v="SIN"/>
    <n v="1.2647E-2"/>
    <n v="2.3333333333333335"/>
    <n v="0.75608666666666668"/>
    <n v="1.5772466666666667"/>
    <n v="1.5772466666666667"/>
    <n v="0"/>
    <n v="0"/>
    <n v="0.32"/>
    <n v="0.02"/>
    <n v="0"/>
    <n v="0.4"/>
    <n v="0.04"/>
    <n v="0.02"/>
    <n v="0.04"/>
    <n v="0.25"/>
    <n v="0.2"/>
    <n v="0.2"/>
    <n v="0"/>
    <n v="0"/>
    <n v="0"/>
    <n v="0"/>
    <n v="0.02"/>
    <n v="0"/>
    <n v="0"/>
    <n v="0.30000000000000004"/>
    <n v="0"/>
    <n v="1.81"/>
    <s v="2. Normal"/>
    <s v="LBZ"/>
    <x v="1"/>
    <s v="SIN"/>
    <n v="4731740"/>
    <n v="0"/>
  </r>
  <r>
    <n v="2220684242"/>
    <s v="BERMUDEZ CANO JAIME FERNANDO"/>
    <s v="3. Sin Externa"/>
    <s v="5. &gt;$2-$5 MM"/>
    <n v="779446"/>
    <x v="787"/>
    <n v="2805480"/>
    <n v="2175513"/>
    <e v="#N/A"/>
    <n v="167777"/>
    <n v="0"/>
    <n v="629967"/>
    <n v="352484"/>
    <n v="1000000"/>
    <n v="0"/>
    <n v="0"/>
    <n v="0"/>
    <n v="8296"/>
    <s v="6- pignoración"/>
    <s v="LBZ"/>
    <x v="0"/>
    <n v="4"/>
    <n v="0"/>
    <n v="0"/>
    <n v="1.1013698630136985"/>
    <n v="34.912328767123284"/>
    <n v="1"/>
    <n v="3"/>
    <n v="1"/>
    <n v="2"/>
    <n v="3"/>
    <s v="SIN"/>
    <n v="0.11185133333333333"/>
    <n v="2.1053093333333335"/>
    <n v="0.75461999999999996"/>
    <n v="1.87032"/>
    <n v="1.450342"/>
    <n v="0"/>
    <n v="0"/>
    <n v="0.32"/>
    <n v="0.03"/>
    <n v="0"/>
    <n v="0.4"/>
    <n v="0.05"/>
    <n v="0.02"/>
    <n v="0.04"/>
    <n v="0.15000000000000002"/>
    <n v="0.2"/>
    <n v="0.2"/>
    <n v="0"/>
    <n v="0"/>
    <n v="0"/>
    <n v="0"/>
    <n v="0.05"/>
    <n v="0.05"/>
    <n v="0"/>
    <n v="0.30000000000000004"/>
    <n v="0"/>
    <n v="1.8100000000000003"/>
    <s v="2. Normal"/>
    <s v="LBZ"/>
    <x v="1"/>
    <s v="SIN"/>
    <n v="2175513"/>
    <n v="0"/>
  </r>
  <r>
    <n v="2008848066"/>
    <s v="DUCON FRIAS BRAYAN ESTEVEN"/>
    <s v="3. Sin Externa"/>
    <s v="5. &gt;$2-$5 MM"/>
    <m/>
    <x v="788"/>
    <n v="2715937"/>
    <n v="1231065"/>
    <e v="#N/A"/>
    <n v="134024"/>
    <n v="0"/>
    <n v="1484872"/>
    <n v="1128620"/>
    <n v="1000000"/>
    <n v="0"/>
    <n v="0"/>
    <n v="0"/>
    <n v="68895"/>
    <s v="6- pignoración"/>
    <s v="LBZ"/>
    <x v="0"/>
    <n v="4"/>
    <n v="0"/>
    <n v="0"/>
    <n v="2.8958904109589043"/>
    <n v="27.920547945205481"/>
    <n v="1"/>
    <n v="0"/>
    <n v="1"/>
    <n v="2"/>
    <n v="1"/>
    <s v="SIN"/>
    <n v="8.9349333333333336E-2"/>
    <n v="2.5630380000000001"/>
    <n v="0.75241333333333338"/>
    <n v="1.8106246666666668"/>
    <n v="0.82071000000000005"/>
    <n v="0"/>
    <n v="0"/>
    <n v="0.32"/>
    <n v="0.05"/>
    <n v="0"/>
    <n v="0.4"/>
    <n v="0.05"/>
    <n v="0.03"/>
    <n v="0.04"/>
    <n v="0.15000000000000002"/>
    <n v="0.2"/>
    <n v="0.25"/>
    <n v="0"/>
    <n v="0"/>
    <n v="0"/>
    <n v="0"/>
    <n v="0.04"/>
    <n v="0.05"/>
    <n v="0"/>
    <n v="0.30000000000000004"/>
    <n v="0"/>
    <n v="1.8800000000000001"/>
    <s v="2. Normal"/>
    <s v="LBZ"/>
    <x v="1"/>
    <s v="SIN"/>
    <n v="1231065"/>
    <n v="0"/>
  </r>
  <r>
    <n v="2200804880"/>
    <s v="ROJAS MUÑOZ SLENDY TATIANA"/>
    <s v="1. SI"/>
    <s v="4. &gt;$1-$2 MM"/>
    <m/>
    <x v="789"/>
    <n v="1183553"/>
    <n v="1183553"/>
    <n v="2312000"/>
    <n v="182787"/>
    <n v="0"/>
    <n v="0"/>
    <n v="1128620"/>
    <n v="1000000"/>
    <n v="5961.5119795536757"/>
    <n v="268000"/>
    <n v="0"/>
    <n v="68615"/>
    <s v="9- Otras garantías (no admisible)"/>
    <s v="LBZ"/>
    <x v="0"/>
    <n v="4"/>
    <n v="0"/>
    <n v="0"/>
    <n v="2.8958904109589043"/>
    <n v="27.068493150684933"/>
    <n v="2"/>
    <n v="1"/>
    <n v="1"/>
    <n v="2"/>
    <n v="1"/>
    <s v="A"/>
    <n v="0.12583234131970245"/>
    <n v="1.7201153333333334"/>
    <n v="0.75241333333333338"/>
    <n v="0.78903533333333331"/>
    <n v="0.78903533333333331"/>
    <n v="0"/>
    <n v="0"/>
    <n v="0.32"/>
    <n v="0.05"/>
    <n v="0"/>
    <n v="0.4"/>
    <n v="0.05"/>
    <n v="0.03"/>
    <n v="0.04"/>
    <n v="0.25"/>
    <n v="0.25"/>
    <n v="0.25"/>
    <n v="0"/>
    <n v="0"/>
    <n v="0"/>
    <n v="0"/>
    <n v="0.04"/>
    <n v="0"/>
    <n v="0"/>
    <n v="0"/>
    <n v="0"/>
    <n v="1.6800000000000002"/>
    <s v="2. Normal"/>
    <s v="LBZ"/>
    <x v="1"/>
    <s v="A"/>
    <n v="1183553"/>
    <n v="0"/>
  </r>
  <r>
    <n v="42688442"/>
    <s v="CORDOBA GIRALDO LINA MARIA"/>
    <s v="3. Sin Externa"/>
    <s v="5. &gt;$2-$5 MM"/>
    <n v="305515"/>
    <x v="790"/>
    <n v="2022738"/>
    <n v="2022738"/>
    <e v="#N/A"/>
    <n v="113770"/>
    <n v="0"/>
    <n v="0"/>
    <n v="822620"/>
    <n v="1000000"/>
    <n v="0"/>
    <n v="0"/>
    <n v="0"/>
    <n v="5212"/>
    <s v="6- pignoración"/>
    <s v="LBZ"/>
    <x v="0"/>
    <n v="4"/>
    <n v="0"/>
    <n v="0"/>
    <n v="2.1123287671232878"/>
    <n v="45.986301369863014"/>
    <n v="2"/>
    <n v="2"/>
    <n v="2"/>
    <n v="2"/>
    <n v="3"/>
    <s v="SIN"/>
    <n v="7.5846666666666673E-2"/>
    <n v="1.8969053333333334"/>
    <n v="0.75209000000000004"/>
    <n v="1.348492"/>
    <n v="1.348492"/>
    <n v="0"/>
    <n v="0"/>
    <n v="0.32"/>
    <n v="0.04"/>
    <n v="0"/>
    <n v="0.4"/>
    <n v="0.04"/>
    <n v="0.02"/>
    <n v="0.02"/>
    <n v="0.15000000000000002"/>
    <n v="0.2"/>
    <n v="0.2"/>
    <n v="0"/>
    <n v="0"/>
    <n v="0"/>
    <n v="0"/>
    <n v="0.04"/>
    <n v="0"/>
    <n v="0"/>
    <n v="0.30000000000000004"/>
    <n v="0"/>
    <n v="1.7300000000000002"/>
    <s v="2. Normal"/>
    <s v="LBZ"/>
    <x v="1"/>
    <s v="SIN"/>
    <n v="2022738"/>
    <n v="0"/>
  </r>
  <r>
    <n v="66068042"/>
    <s v="MURILLO AGUILAR MARIA PAZ"/>
    <s v="3. Sin Externa"/>
    <s v="4. &gt;$1-$2 MM"/>
    <n v="103455"/>
    <x v="791"/>
    <n v="1576625"/>
    <n v="0"/>
    <e v="#N/A"/>
    <n v="172662"/>
    <n v="0"/>
    <n v="2624000"/>
    <n v="1019423"/>
    <n v="1000000"/>
    <n v="0"/>
    <n v="0"/>
    <n v="0"/>
    <n v="76130"/>
    <s v="6- pignoración"/>
    <s v="LBZ"/>
    <x v="0"/>
    <n v="4"/>
    <n v="0"/>
    <n v="0"/>
    <n v="3.3123287671232875"/>
    <n v="43.630136986301373"/>
    <n v="2"/>
    <n v="0"/>
    <n v="1"/>
    <n v="2"/>
    <n v="1"/>
    <s v="SIN"/>
    <n v="0.115108"/>
    <n v="1.7306986666666666"/>
    <n v="0.74858533333333332"/>
    <n v="1.0510833333333334"/>
    <n v="0"/>
    <n v="0"/>
    <n v="0"/>
    <n v="0.32"/>
    <n v="0.05"/>
    <n v="0"/>
    <n v="0.4"/>
    <n v="0.05"/>
    <n v="0.03"/>
    <n v="0.03"/>
    <n v="0.15000000000000002"/>
    <n v="0.2"/>
    <n v="0.25"/>
    <n v="0"/>
    <n v="0"/>
    <n v="0"/>
    <n v="0"/>
    <n v="0.04"/>
    <n v="0"/>
    <n v="0"/>
    <n v="0.30000000000000004"/>
    <n v="0"/>
    <n v="1.8200000000000003"/>
    <s v="2. Normal"/>
    <s v="LBZ"/>
    <x v="1"/>
    <s v="SIN"/>
    <n v="0"/>
    <n v="0"/>
  </r>
  <r>
    <n v="66066260"/>
    <s v="CALVACHE MURILLO DALFI PATRICIA"/>
    <s v="3. Sin Externa"/>
    <s v="5. &gt;$2-$5 MM"/>
    <n v="1039996"/>
    <x v="792"/>
    <n v="2362906"/>
    <n v="0"/>
    <e v="#N/A"/>
    <n v="346039"/>
    <n v="0"/>
    <n v="6000000"/>
    <n v="1205303"/>
    <n v="2000000"/>
    <n v="0"/>
    <n v="0"/>
    <n v="0"/>
    <n v="76130"/>
    <s v="6- pignoración"/>
    <s v="LBZ"/>
    <x v="0"/>
    <n v="4"/>
    <n v="0"/>
    <n v="0"/>
    <n v="1.8821917808219177"/>
    <n v="43.493150684931507"/>
    <n v="2"/>
    <n v="4"/>
    <n v="2"/>
    <n v="3"/>
    <n v="1"/>
    <s v="SIN"/>
    <n v="0.11534633333333333"/>
    <n v="1.189403"/>
    <n v="0.74843300000000001"/>
    <n v="0.78763533333333335"/>
    <n v="0"/>
    <n v="0"/>
    <n v="0"/>
    <n v="0.32"/>
    <n v="0.02"/>
    <n v="0"/>
    <n v="0.4"/>
    <n v="0.04"/>
    <n v="0.03"/>
    <n v="0.03"/>
    <n v="0.15000000000000002"/>
    <n v="0.25"/>
    <n v="0.25"/>
    <n v="0"/>
    <n v="0"/>
    <n v="0"/>
    <n v="0"/>
    <n v="0.05"/>
    <n v="0"/>
    <n v="0"/>
    <n v="0.30000000000000004"/>
    <n v="0"/>
    <n v="1.8400000000000003"/>
    <s v="2. Normal"/>
    <s v="LBZ"/>
    <x v="1"/>
    <s v="SIN"/>
    <n v="0"/>
    <n v="0"/>
  </r>
  <r>
    <n v="2224646088"/>
    <s v="CARVAJAL ORTEGA BRENDA LIZET"/>
    <s v="3. Sin Externa"/>
    <s v="4. &gt;$1-$2 MM"/>
    <n v="114678"/>
    <x v="793"/>
    <n v="1713034"/>
    <n v="213034"/>
    <e v="#N/A"/>
    <n v="363305"/>
    <n v="0"/>
    <n v="1500000"/>
    <n v="1007704"/>
    <n v="1000000"/>
    <n v="0"/>
    <n v="0"/>
    <n v="0"/>
    <n v="76130"/>
    <s v="6- pignoración"/>
    <s v="LBZ"/>
    <x v="0"/>
    <n v="4"/>
    <n v="0"/>
    <n v="0"/>
    <n v="3.2630136986301368"/>
    <n v="24.950684931506849"/>
    <n v="2"/>
    <n v="0"/>
    <n v="1"/>
    <n v="2"/>
    <n v="3"/>
    <s v="SIN"/>
    <n v="0.24220333333333333"/>
    <n v="1.8138253333333334"/>
    <n v="0.74825466666666662"/>
    <n v="1.1420226666666666"/>
    <n v="0.14202266666666666"/>
    <n v="0"/>
    <n v="0"/>
    <n v="0.32"/>
    <n v="0.05"/>
    <n v="0"/>
    <n v="0.4"/>
    <n v="0.05"/>
    <n v="0.02"/>
    <n v="0.05"/>
    <n v="0.15000000000000002"/>
    <n v="0.2"/>
    <n v="0.25"/>
    <n v="0"/>
    <n v="0"/>
    <n v="0"/>
    <n v="0"/>
    <n v="0.04"/>
    <n v="0"/>
    <n v="0"/>
    <n v="0.30000000000000004"/>
    <n v="0"/>
    <n v="1.83"/>
    <s v="2. Normal"/>
    <s v="LBZ"/>
    <x v="1"/>
    <s v="SIN"/>
    <n v="213034"/>
    <n v="0"/>
  </r>
  <r>
    <n v="48826280"/>
    <s v="SALAZAR VILLAMIZAR YESENIA"/>
    <s v="3. Sin Externa"/>
    <s v="5. &gt;$2-$5 MM"/>
    <n v="205486"/>
    <x v="794"/>
    <n v="4539390"/>
    <n v="4539390"/>
    <e v="#N/A"/>
    <n v="218290"/>
    <n v="0"/>
    <n v="0"/>
    <n v="2036120"/>
    <n v="2000000"/>
    <n v="0"/>
    <n v="0"/>
    <n v="0"/>
    <n v="68001"/>
    <s v="9- Otras garantías (no admisible)"/>
    <s v="LBZ"/>
    <x v="0"/>
    <n v="4"/>
    <n v="0"/>
    <n v="0"/>
    <n v="3.0684931506849313"/>
    <n v="42.528767123287672"/>
    <n v="2"/>
    <n v="4"/>
    <n v="1"/>
    <n v="3"/>
    <n v="1"/>
    <s v="SIN"/>
    <n v="7.2763333333333333E-2"/>
    <n v="2.1918366666666667"/>
    <n v="0.74720200000000003"/>
    <n v="1.5131300000000001"/>
    <n v="1.5131300000000001"/>
    <n v="0"/>
    <n v="0"/>
    <n v="0.32"/>
    <n v="0.02"/>
    <n v="0"/>
    <n v="0.4"/>
    <n v="0.05"/>
    <n v="0.03"/>
    <n v="0.03"/>
    <n v="0.25"/>
    <n v="0.2"/>
    <n v="0.2"/>
    <n v="0"/>
    <n v="0"/>
    <n v="0"/>
    <n v="0"/>
    <n v="0.04"/>
    <n v="0"/>
    <n v="0"/>
    <n v="0.30000000000000004"/>
    <n v="0"/>
    <n v="1.84"/>
    <s v="2. Normal"/>
    <s v="LBZ"/>
    <x v="1"/>
    <s v="SIN"/>
    <n v="4539390"/>
    <n v="0"/>
  </r>
  <r>
    <n v="2200888220"/>
    <s v="RIOS CACUA CLAUDIA ROCIO"/>
    <s v="1. SI"/>
    <s v="4. &gt;$1-$2 MM"/>
    <m/>
    <x v="795"/>
    <n v="1964360"/>
    <n v="1964360"/>
    <n v="4000000"/>
    <n v="320838"/>
    <n v="0"/>
    <n v="0"/>
    <n v="2241077"/>
    <n v="2000000"/>
    <n v="23312.181173777059"/>
    <n v="1048000"/>
    <n v="0"/>
    <n v="68615"/>
    <s v="9- Otras garantías (no admisible)"/>
    <s v="LBZ"/>
    <x v="0"/>
    <n v="4"/>
    <n v="0"/>
    <n v="0"/>
    <n v="1.095890410958904"/>
    <n v="36.016438356164386"/>
    <n v="2"/>
    <n v="3"/>
    <n v="2"/>
    <n v="3"/>
    <n v="1"/>
    <s v="A"/>
    <n v="0.11471672705792568"/>
    <n v="1.7511456666666667"/>
    <n v="0.7470256666666667"/>
    <n v="0.65478666666666663"/>
    <n v="0.65478666666666663"/>
    <n v="0"/>
    <n v="0"/>
    <n v="0.32"/>
    <n v="0.03"/>
    <n v="0"/>
    <n v="0.4"/>
    <n v="0.04"/>
    <n v="0.03"/>
    <n v="0.03"/>
    <n v="0.25"/>
    <n v="0.25"/>
    <n v="0.25"/>
    <n v="0"/>
    <n v="0"/>
    <n v="0"/>
    <n v="0"/>
    <n v="0.05"/>
    <n v="0"/>
    <n v="0"/>
    <n v="0"/>
    <n v="0"/>
    <n v="1.6500000000000001"/>
    <s v="2. Normal"/>
    <s v="LBZ"/>
    <x v="1"/>
    <s v="A"/>
    <n v="1964360"/>
    <n v="0"/>
  </r>
  <r>
    <n v="2062446640"/>
    <s v="BALLESTAS MARRUGO JESUS DAVID"/>
    <s v="1. SI"/>
    <s v="4. &gt;$1-$2 MM"/>
    <m/>
    <x v="796"/>
    <n v="1897985"/>
    <n v="0"/>
    <n v="4129000"/>
    <n v="143758"/>
    <n v="0"/>
    <n v="3585000"/>
    <n v="2231429"/>
    <n v="2000000"/>
    <n v="363794.93538072269"/>
    <n v="15315000"/>
    <n v="0"/>
    <n v="13838"/>
    <s v="6- pignoración"/>
    <s v="LBZ"/>
    <x v="0"/>
    <n v="4"/>
    <n v="0"/>
    <n v="0"/>
    <n v="4.6575342465753424"/>
    <n v="32.046575342465751"/>
    <n v="1"/>
    <n v="2"/>
    <n v="1"/>
    <n v="3"/>
    <n v="1"/>
    <s v="A"/>
    <n v="0.16918431179357424"/>
    <n v="6.4814713333333334"/>
    <n v="0.7438096666666667"/>
    <n v="0.63266166666666668"/>
    <n v="0"/>
    <n v="0"/>
    <n v="0"/>
    <n v="0.32"/>
    <n v="0.04"/>
    <n v="0.08"/>
    <n v="0.4"/>
    <n v="0.05"/>
    <n v="0.03"/>
    <n v="0.04"/>
    <n v="0.15000000000000002"/>
    <n v="0.25"/>
    <n v="0.25"/>
    <n v="0"/>
    <n v="0"/>
    <n v="0"/>
    <n v="0"/>
    <n v="0.03"/>
    <n v="0.05"/>
    <n v="0"/>
    <n v="0"/>
    <n v="0"/>
    <n v="1.6900000000000004"/>
    <s v="2. Normal"/>
    <s v="LBZ"/>
    <x v="1"/>
    <s v="A"/>
    <n v="0"/>
    <n v="0"/>
  </r>
  <r>
    <n v="8680022"/>
    <s v="BEDOYA VELASQUEZ LEO FRANKEL"/>
    <s v="3. Sin Externa"/>
    <s v="5. &gt;$2-$5 MM"/>
    <n v="217035"/>
    <x v="797"/>
    <n v="3310892"/>
    <n v="320040"/>
    <e v="#N/A"/>
    <n v="133841"/>
    <n v="0"/>
    <n v="2990852"/>
    <n v="889108"/>
    <n v="1000000"/>
    <n v="0"/>
    <n v="0"/>
    <n v="0"/>
    <n v="5266"/>
    <s v="6- pignoración"/>
    <s v="LBZ"/>
    <x v="0"/>
    <n v="4"/>
    <n v="0"/>
    <n v="0"/>
    <n v="2.8410958904109589"/>
    <n v="51.37808219178082"/>
    <n v="1"/>
    <n v="0"/>
    <n v="3"/>
    <n v="2"/>
    <n v="4"/>
    <s v="SIN"/>
    <n v="8.9227333333333339E-2"/>
    <n v="2.8"/>
    <n v="0.73742866666666662"/>
    <n v="2.2072613333333333"/>
    <n v="0.21335999999999999"/>
    <n v="0"/>
    <n v="0"/>
    <n v="0.32"/>
    <n v="0.05"/>
    <n v="0"/>
    <n v="0.4"/>
    <n v="0.03"/>
    <n v="0.05"/>
    <n v="0.02"/>
    <n v="0.15000000000000002"/>
    <n v="0.15000000000000002"/>
    <n v="0.25"/>
    <n v="0"/>
    <n v="0"/>
    <n v="0"/>
    <n v="0"/>
    <n v="0.04"/>
    <n v="0.05"/>
    <n v="0"/>
    <n v="0.30000000000000004"/>
    <n v="0"/>
    <n v="1.81"/>
    <s v="2. Normal"/>
    <s v="LBZ"/>
    <x v="1"/>
    <s v="SIN"/>
    <n v="320040"/>
    <n v="0"/>
  </r>
  <r>
    <n v="2042444440"/>
    <s v="CASTRO BACA KEILER DANIEL"/>
    <s v="3. Sin Externa"/>
    <s v="4. &gt;$1-$2 MM"/>
    <n v="130614"/>
    <x v="798"/>
    <n v="1997218"/>
    <n v="1997218"/>
    <e v="#N/A"/>
    <n v="127044.99999999999"/>
    <n v="0"/>
    <n v="0"/>
    <n v="972547"/>
    <n v="1000000"/>
    <n v="0"/>
    <n v="0"/>
    <n v="0"/>
    <n v="8433"/>
    <s v="9- Otras garantías (no admisible)"/>
    <s v="LBZ"/>
    <x v="0"/>
    <n v="4"/>
    <n v="0"/>
    <n v="0"/>
    <n v="3.1424657534246574"/>
    <n v="28.816438356164383"/>
    <n v="1"/>
    <n v="0"/>
    <n v="1"/>
    <n v="2"/>
    <n v="1"/>
    <s v="SIN"/>
    <n v="8.4696666666666656E-2"/>
    <n v="1.9798433333333334"/>
    <n v="0.73544066666666663"/>
    <n v="1.3314786666666667"/>
    <n v="1.3314786666666667"/>
    <n v="0"/>
    <n v="0"/>
    <n v="0.32"/>
    <n v="0.05"/>
    <n v="0"/>
    <n v="0.4"/>
    <n v="0.05"/>
    <n v="0.03"/>
    <n v="0.04"/>
    <n v="0.25"/>
    <n v="0.2"/>
    <n v="0.2"/>
    <n v="0"/>
    <n v="0"/>
    <n v="0"/>
    <n v="0"/>
    <n v="0.04"/>
    <n v="0.05"/>
    <n v="0"/>
    <n v="0.30000000000000004"/>
    <n v="0"/>
    <n v="1.9300000000000002"/>
    <s v="2. Normal"/>
    <s v="LBZ"/>
    <x v="1"/>
    <s v="SIN"/>
    <n v="1997218"/>
    <n v="0"/>
  </r>
  <r>
    <n v="2008000204"/>
    <s v="SUAREZ RUIZ MANUEL ANTONIO"/>
    <s v="1. SI"/>
    <s v="6. &gt;$5-$10 MM"/>
    <m/>
    <x v="799"/>
    <n v="7598044"/>
    <n v="4698044"/>
    <n v="707000"/>
    <n v="300527"/>
    <n v="0"/>
    <n v="2900000"/>
    <n v="2201429"/>
    <n v="2000000"/>
    <n v="109843.08266804495"/>
    <n v="4938000"/>
    <n v="0"/>
    <n v="13052"/>
    <s v="6- pignoración"/>
    <s v="LBZ"/>
    <x v="0"/>
    <n v="4"/>
    <n v="0"/>
    <n v="0"/>
    <n v="4.5753424657534243"/>
    <n v="30.578082191780823"/>
    <n v="1"/>
    <n v="5"/>
    <n v="2"/>
    <n v="3"/>
    <n v="3"/>
    <s v="A"/>
    <n v="0.13679002755601499"/>
    <n v="4.9124910000000002"/>
    <n v="0.73380966666666669"/>
    <n v="2.5326813333333331"/>
    <n v="1.5660146666666668"/>
    <n v="0"/>
    <n v="0"/>
    <n v="0.32"/>
    <n v="0.01"/>
    <n v="0"/>
    <n v="0.4"/>
    <n v="0.04"/>
    <n v="0.02"/>
    <n v="0.04"/>
    <n v="0.15000000000000002"/>
    <n v="0.15000000000000002"/>
    <n v="0.2"/>
    <n v="0"/>
    <n v="0"/>
    <n v="0"/>
    <n v="0"/>
    <n v="0.03"/>
    <n v="0.05"/>
    <n v="0"/>
    <n v="0"/>
    <n v="0"/>
    <n v="1.4100000000000001"/>
    <s v="2. Normal"/>
    <s v="LBZ"/>
    <x v="1"/>
    <s v="A"/>
    <n v="4698044"/>
    <n v="0"/>
  </r>
  <r>
    <n v="26820666"/>
    <s v="PENA POMEO RUBIEL"/>
    <s v="3. Sin Externa"/>
    <s v="5. &gt;$2-$5 MM"/>
    <m/>
    <x v="800"/>
    <n v="4341494"/>
    <n v="241494"/>
    <e v="#N/A"/>
    <n v="340395"/>
    <n v="0"/>
    <n v="4100000"/>
    <n v="3289196"/>
    <n v="3000000"/>
    <n v="0"/>
    <n v="0"/>
    <n v="0"/>
    <n v="76130"/>
    <s v="6- pignoración"/>
    <s v="LBZ"/>
    <x v="0"/>
    <n v="4"/>
    <n v="0"/>
    <n v="0"/>
    <n v="3.7671232876712328"/>
    <n v="56.767123287671232"/>
    <n v="1"/>
    <n v="0"/>
    <n v="1"/>
    <n v="4"/>
    <n v="4"/>
    <s v="SIN"/>
    <n v="7.564333333333334E-2"/>
    <n v="1.6957088888888889"/>
    <n v="0.7309324444444445"/>
    <n v="0.96477644444444444"/>
    <n v="5.3665333333333336E-2"/>
    <n v="0"/>
    <n v="0"/>
    <n v="0.24"/>
    <n v="0.05"/>
    <n v="0"/>
    <n v="0.4"/>
    <n v="0.05"/>
    <n v="0.05"/>
    <n v="0.01"/>
    <n v="0.15000000000000002"/>
    <n v="0.25"/>
    <n v="0.25"/>
    <n v="0"/>
    <n v="0"/>
    <n v="0"/>
    <n v="0"/>
    <n v="0.04"/>
    <n v="0.05"/>
    <n v="0"/>
    <n v="0.30000000000000004"/>
    <n v="0"/>
    <n v="1.8400000000000003"/>
    <s v="2. Normal"/>
    <s v="LBZ"/>
    <x v="1"/>
    <s v="SIN"/>
    <n v="241494"/>
    <n v="0"/>
  </r>
  <r>
    <n v="20808664"/>
    <s v="ROJANO MACIA RUBEN DARIO"/>
    <s v="1. SI"/>
    <s v="6. &gt;$5-$10 MM"/>
    <m/>
    <x v="801"/>
    <n v="5664209"/>
    <n v="1649661"/>
    <n v="7853000"/>
    <n v="213473"/>
    <n v="0"/>
    <n v="4014548"/>
    <n v="2188820"/>
    <n v="2000000"/>
    <n v="92292.213444657449"/>
    <n v="4149000"/>
    <n v="0"/>
    <n v="20060"/>
    <s v="6- pignoración"/>
    <s v="LBZ"/>
    <x v="0"/>
    <n v="4"/>
    <n v="0"/>
    <n v="0"/>
    <n v="5.7945205479452051"/>
    <n v="38.063013698630137"/>
    <n v="1"/>
    <n v="2"/>
    <n v="1"/>
    <n v="3"/>
    <n v="3"/>
    <s v="A"/>
    <n v="0.10192173781488581"/>
    <n v="4.0006763333333337"/>
    <n v="0.72960666666666663"/>
    <n v="1.8880696666666668"/>
    <n v="0.54988700000000001"/>
    <n v="0"/>
    <n v="0"/>
    <n v="0.32"/>
    <n v="0.04"/>
    <n v="0"/>
    <n v="0.4"/>
    <n v="0.05"/>
    <n v="0.02"/>
    <n v="0.03"/>
    <n v="0.15000000000000002"/>
    <n v="0.2"/>
    <n v="0.25"/>
    <n v="0"/>
    <n v="0"/>
    <n v="0"/>
    <n v="0"/>
    <n v="0.03"/>
    <n v="0.05"/>
    <n v="0"/>
    <n v="0"/>
    <n v="0"/>
    <n v="1.5400000000000003"/>
    <s v="2. Normal"/>
    <s v="LBZ"/>
    <x v="1"/>
    <s v="A"/>
    <n v="1649661"/>
    <n v="0"/>
  </r>
  <r>
    <n v="4006408"/>
    <s v="TORRES IGLESIAS HOWAR HUMBERTO"/>
    <s v="1. SI"/>
    <s v="4. &gt;$1-$2 MM"/>
    <m/>
    <x v="541"/>
    <n v="1413615"/>
    <n v="1413615"/>
    <n v="3602000"/>
    <n v="177766"/>
    <n v="0"/>
    <n v="0"/>
    <n v="2188820"/>
    <n v="2000000"/>
    <n v="9209.2013415493348"/>
    <n v="414000"/>
    <n v="0"/>
    <n v="13052"/>
    <s v="9- Otras garantías (no admisible)"/>
    <s v="LBZ"/>
    <x v="0"/>
    <n v="4"/>
    <n v="0"/>
    <n v="0"/>
    <n v="5.7945205479452051"/>
    <n v="40.868493150684934"/>
    <n v="1"/>
    <n v="1"/>
    <n v="1"/>
    <n v="3"/>
    <n v="1"/>
    <s v="A"/>
    <n v="6.2325067113849782E-2"/>
    <n v="1.3388116666666667"/>
    <n v="0.72960666666666663"/>
    <n v="0.47120499999999998"/>
    <n v="0.47120499999999998"/>
    <n v="0"/>
    <n v="0"/>
    <n v="0.32"/>
    <n v="0.05"/>
    <n v="0"/>
    <n v="0.4"/>
    <n v="0.05"/>
    <n v="0.03"/>
    <n v="0.03"/>
    <n v="0.25"/>
    <n v="0.25"/>
    <n v="0.25"/>
    <n v="0"/>
    <n v="0"/>
    <n v="0"/>
    <n v="0"/>
    <n v="0.03"/>
    <n v="0.05"/>
    <n v="0"/>
    <n v="0"/>
    <n v="0"/>
    <n v="1.7100000000000002"/>
    <s v="2. Normal"/>
    <s v="LBZ"/>
    <x v="1"/>
    <s v="A"/>
    <n v="1413615"/>
    <n v="0"/>
  </r>
  <r>
    <n v="2044008842"/>
    <s v="CASTAÑO PADILLA ANDRES ALFONSO"/>
    <s v="1. SI"/>
    <s v="4. &gt;$1-$2 MM"/>
    <m/>
    <x v="802"/>
    <n v="1975991"/>
    <n v="1975991"/>
    <n v="4382000"/>
    <n v="215638"/>
    <n v="0"/>
    <n v="0"/>
    <n v="2186069"/>
    <n v="2000000"/>
    <n v="278816.72918845469"/>
    <n v="9167000"/>
    <n v="0"/>
    <n v="13052"/>
    <s v="9- Otras garantías (no admisible)"/>
    <s v="LBZ"/>
    <x v="0"/>
    <n v="4"/>
    <n v="0"/>
    <n v="0"/>
    <n v="6.2986301369863016"/>
    <n v="35.728767123287675"/>
    <n v="1"/>
    <n v="5"/>
    <n v="2"/>
    <n v="3"/>
    <n v="3"/>
    <s v="A"/>
    <n v="0.16481824306281823"/>
    <n v="4.4430199999999997"/>
    <n v="0.72868966666666668"/>
    <n v="0.65866366666666665"/>
    <n v="0.65866366666666665"/>
    <n v="0"/>
    <n v="0"/>
    <n v="0.32"/>
    <n v="0.01"/>
    <n v="0"/>
    <n v="0.4"/>
    <n v="0.04"/>
    <n v="0.02"/>
    <n v="0.03"/>
    <n v="0.25"/>
    <n v="0.25"/>
    <n v="0.25"/>
    <n v="0"/>
    <n v="0"/>
    <n v="0"/>
    <n v="0"/>
    <n v="0.02"/>
    <n v="0.05"/>
    <n v="0"/>
    <n v="0"/>
    <n v="0"/>
    <n v="1.6400000000000001"/>
    <s v="2. Normal"/>
    <s v="LBZ"/>
    <x v="1"/>
    <s v="A"/>
    <n v="1975991"/>
    <n v="0"/>
  </r>
  <r>
    <n v="2202484028"/>
    <s v="DELGADO ORDUZ LAURA MIREYA"/>
    <s v="1. SI"/>
    <s v="4. &gt;$1-$2 MM"/>
    <m/>
    <x v="803"/>
    <n v="1182998"/>
    <n v="1182998"/>
    <n v="2275000"/>
    <n v="148039"/>
    <n v="0"/>
    <n v="0"/>
    <n v="1091929"/>
    <n v="1000000"/>
    <n v="113669.12766984807"/>
    <n v="5110000"/>
    <n v="0"/>
    <n v="68547"/>
    <s v="9- Otras garantías (no admisible)"/>
    <s v="LBZ"/>
    <x v="0"/>
    <n v="4"/>
    <n v="0"/>
    <n v="0"/>
    <n v="3.7424657534246575"/>
    <n v="27.608219178082191"/>
    <n v="2"/>
    <n v="4"/>
    <n v="2"/>
    <n v="2"/>
    <n v="1"/>
    <s v="A"/>
    <n v="0.17447208511323203"/>
    <n v="4.9232846666666665"/>
    <n v="0.72795266666666669"/>
    <n v="0.78866533333333333"/>
    <n v="0.78866533333333333"/>
    <n v="0"/>
    <n v="0"/>
    <n v="0.32"/>
    <n v="0.02"/>
    <n v="0"/>
    <n v="0.4"/>
    <n v="0.04"/>
    <n v="0.03"/>
    <n v="0.04"/>
    <n v="0.25"/>
    <n v="0.25"/>
    <n v="0.25"/>
    <n v="0"/>
    <n v="0"/>
    <n v="0"/>
    <n v="0"/>
    <n v="0.04"/>
    <n v="0"/>
    <n v="0"/>
    <n v="0"/>
    <n v="0"/>
    <n v="1.6400000000000001"/>
    <s v="2. Normal"/>
    <s v="LBZ"/>
    <x v="1"/>
    <s v="A"/>
    <n v="1182998"/>
    <n v="0"/>
  </r>
  <r>
    <n v="26800448"/>
    <s v="JURADO ERAZO SEGUNDO ARCESIO"/>
    <s v="3. Sin Externa"/>
    <s v="4. &gt;$1-$2 MM"/>
    <m/>
    <x v="804"/>
    <n v="1122379"/>
    <n v="0"/>
    <e v="#N/A"/>
    <n v="69004"/>
    <n v="0"/>
    <n v="2000000"/>
    <n v="1089737"/>
    <n v="1000000"/>
    <n v="0"/>
    <n v="0"/>
    <n v="0"/>
    <n v="76130"/>
    <s v="6- pignoración"/>
    <s v="LBZ"/>
    <x v="0"/>
    <n v="4"/>
    <n v="0"/>
    <n v="0"/>
    <n v="3.5671232876712327"/>
    <n v="46.265753424657532"/>
    <n v="1"/>
    <n v="2"/>
    <n v="2"/>
    <n v="2"/>
    <n v="3"/>
    <s v="SIN"/>
    <n v="4.6002666666666664E-2"/>
    <n v="1.4747440000000001"/>
    <n v="0.72649133333333338"/>
    <n v="0.74825266666666668"/>
    <n v="0"/>
    <n v="0"/>
    <n v="0"/>
    <n v="0.32"/>
    <n v="0.04"/>
    <n v="0"/>
    <n v="0.4"/>
    <n v="0.04"/>
    <n v="0.02"/>
    <n v="0.02"/>
    <n v="0.15000000000000002"/>
    <n v="0.25"/>
    <n v="0.25"/>
    <n v="0"/>
    <n v="0"/>
    <n v="0"/>
    <n v="0"/>
    <n v="0.04"/>
    <n v="0.05"/>
    <n v="0"/>
    <n v="0.30000000000000004"/>
    <n v="0"/>
    <n v="1.8800000000000003"/>
    <s v="2. Normal"/>
    <s v="LBZ"/>
    <x v="1"/>
    <s v="SIN"/>
    <n v="0"/>
    <n v="0"/>
  </r>
  <r>
    <n v="2008880226"/>
    <s v="MARIN BARRIOS DUVAN ARMIN"/>
    <s v="1. SI"/>
    <s v="5. &gt;$2-$5 MM"/>
    <m/>
    <x v="805"/>
    <n v="3667428"/>
    <n v="395428"/>
    <n v="5828000"/>
    <n v="325805"/>
    <n v="0"/>
    <n v="3272000"/>
    <n v="2160820"/>
    <n v="2000000"/>
    <n v="65042.765030652787"/>
    <n v="2924000"/>
    <n v="0"/>
    <n v="68547"/>
    <s v="6- pignoración"/>
    <s v="LBZ"/>
    <x v="0"/>
    <n v="4"/>
    <n v="0"/>
    <n v="0"/>
    <n v="5.484931506849315"/>
    <n v="25.254794520547946"/>
    <n v="1"/>
    <n v="4"/>
    <n v="3"/>
    <n v="3"/>
    <n v="1"/>
    <s v="A"/>
    <n v="0.13028258834355094"/>
    <n v="2.9174159999999998"/>
    <n v="0.72027333333333332"/>
    <n v="1.2224759999999999"/>
    <n v="0.13180933333333333"/>
    <n v="0"/>
    <n v="0"/>
    <n v="0.32"/>
    <n v="0.02"/>
    <n v="0"/>
    <n v="0.4"/>
    <n v="0.03"/>
    <n v="0.03"/>
    <n v="0.04"/>
    <n v="0.15000000000000002"/>
    <n v="0.2"/>
    <n v="0.25"/>
    <n v="0"/>
    <n v="0"/>
    <n v="0"/>
    <n v="0"/>
    <n v="0.03"/>
    <n v="0.05"/>
    <n v="0"/>
    <n v="0"/>
    <n v="0"/>
    <n v="1.5200000000000002"/>
    <s v="2. Normal"/>
    <s v="LBZ"/>
    <x v="1"/>
    <s v="A"/>
    <n v="395428"/>
    <n v="0"/>
  </r>
  <r>
    <n v="26806044"/>
    <s v="CAICEDO CASTILLO JULIAN GUSTAVO"/>
    <s v="1. SI"/>
    <s v="5. &gt;$2-$5 MM"/>
    <n v="98589"/>
    <x v="806"/>
    <n v="2042775"/>
    <n v="1576170"/>
    <n v="3023000"/>
    <n v="168317"/>
    <n v="214288"/>
    <n v="466605"/>
    <n v="980448"/>
    <n v="1000000"/>
    <n v="130135.37206689645"/>
    <n v="3317000"/>
    <n v="0"/>
    <n v="76130"/>
    <s v="6- pignoración"/>
    <s v="LBZ"/>
    <x v="3"/>
    <n v="4"/>
    <n v="90"/>
    <n v="32"/>
    <n v="3.2602739726027399"/>
    <n v="38.794520547945204"/>
    <n v="1"/>
    <n v="0"/>
    <n v="1"/>
    <n v="2"/>
    <n v="3"/>
    <s v="A"/>
    <n v="0.19896824804459765"/>
    <n v="4.2268153333333336"/>
    <n v="0.71935800000000005"/>
    <n v="1.36185"/>
    <n v="1.05078"/>
    <n v="0"/>
    <n v="0"/>
    <n v="0.32"/>
    <n v="0.05"/>
    <n v="0"/>
    <n v="0.4"/>
    <n v="0.05"/>
    <n v="0.02"/>
    <n v="0.03"/>
    <n v="0.15000000000000002"/>
    <n v="0.2"/>
    <n v="0.2"/>
    <n v="0"/>
    <n v="0.15000000000000002"/>
    <n v="0.05"/>
    <n v="0.15000000000000002"/>
    <n v="0.04"/>
    <n v="0.05"/>
    <n v="0"/>
    <n v="0"/>
    <n v="0"/>
    <n v="1.86"/>
    <s v="2. Normal"/>
    <s v="LBZ"/>
    <x v="3"/>
    <s v="A"/>
    <n v="1576170"/>
    <n v="0"/>
  </r>
  <r>
    <n v="2004224466"/>
    <s v="PALACIO VASQUEZ LUCIA KARINA"/>
    <s v="1. SI"/>
    <s v="4. &gt;$1-$2 MM"/>
    <m/>
    <x v="807"/>
    <n v="1107817"/>
    <n v="0"/>
    <n v="2183000"/>
    <n v="137882"/>
    <n v="0"/>
    <n v="2000000"/>
    <n v="1075620"/>
    <n v="1000000"/>
    <n v="244288.52447559126"/>
    <n v="10982000"/>
    <n v="0"/>
    <n v="68255"/>
    <s v="6- pignoración"/>
    <s v="LBZ"/>
    <x v="0"/>
    <n v="4"/>
    <n v="0"/>
    <n v="0"/>
    <n v="4.7397260273972606"/>
    <n v="24.980821917808218"/>
    <n v="2"/>
    <n v="2"/>
    <n v="1"/>
    <n v="2"/>
    <n v="1"/>
    <s v="A"/>
    <n v="0.25478034965039414"/>
    <n v="8.7769580000000005"/>
    <n v="0.71708000000000005"/>
    <n v="0.73854466666666663"/>
    <n v="0"/>
    <n v="0"/>
    <n v="0"/>
    <n v="0.32"/>
    <n v="0.04"/>
    <n v="0.08"/>
    <n v="0.4"/>
    <n v="0.05"/>
    <n v="0.03"/>
    <n v="0.05"/>
    <n v="0.15000000000000002"/>
    <n v="0.25"/>
    <n v="0.25"/>
    <n v="0"/>
    <n v="0"/>
    <n v="0"/>
    <n v="0"/>
    <n v="0.03"/>
    <n v="0"/>
    <n v="0"/>
    <n v="0"/>
    <n v="0"/>
    <n v="1.6500000000000001"/>
    <s v="2. Normal"/>
    <s v="LBZ"/>
    <x v="1"/>
    <s v="A"/>
    <n v="0"/>
    <n v="0"/>
  </r>
  <r>
    <n v="2202800840"/>
    <s v="SERNA AGUDELO FERNANDO"/>
    <s v="3. Sin Externa"/>
    <s v="5. &gt;$2-$5 MM"/>
    <n v="503725"/>
    <x v="808"/>
    <n v="3123544"/>
    <n v="2024465"/>
    <e v="#N/A"/>
    <n v="170719"/>
    <n v="0"/>
    <n v="1099079"/>
    <n v="563156"/>
    <n v="1000000"/>
    <n v="0"/>
    <n v="0"/>
    <n v="0"/>
    <n v="76563"/>
    <s v="6- pignoración"/>
    <s v="LBZ"/>
    <x v="0"/>
    <n v="4"/>
    <n v="0"/>
    <n v="0"/>
    <n v="1.7643835616438357"/>
    <n v="23.556164383561644"/>
    <n v="1"/>
    <n v="2"/>
    <n v="1"/>
    <n v="2"/>
    <n v="1"/>
    <s v="SIN"/>
    <n v="0.11381266666666667"/>
    <n v="2.4578000000000002"/>
    <n v="0.71125400000000005"/>
    <n v="2.0823626666666666"/>
    <n v="1.3496433333333333"/>
    <n v="0"/>
    <n v="0"/>
    <n v="0.32"/>
    <n v="0.04"/>
    <n v="0"/>
    <n v="0.4"/>
    <n v="0.05"/>
    <n v="0.03"/>
    <n v="0.05"/>
    <n v="0.15000000000000002"/>
    <n v="0.15000000000000002"/>
    <n v="0.2"/>
    <n v="0"/>
    <n v="0"/>
    <n v="0"/>
    <n v="0"/>
    <n v="0.05"/>
    <n v="0.05"/>
    <n v="0"/>
    <n v="0.30000000000000004"/>
    <n v="0"/>
    <n v="1.79"/>
    <s v="2. Normal"/>
    <s v="LBZ"/>
    <x v="1"/>
    <s v="SIN"/>
    <n v="2024465"/>
    <n v="0"/>
  </r>
  <r>
    <n v="2020268646"/>
    <s v="BALLESTEROS SOLANO DIEGO RODOLFO"/>
    <s v="3. Sin Externa"/>
    <s v="5. &gt;$2-$5 MM"/>
    <m/>
    <x v="809"/>
    <n v="3771592"/>
    <n v="0"/>
    <e v="#N/A"/>
    <n v="158003"/>
    <n v="0"/>
    <n v="4000000"/>
    <n v="2130405"/>
    <n v="2000000"/>
    <n v="0"/>
    <n v="0"/>
    <n v="0"/>
    <n v="11001"/>
    <s v="6- pignoración"/>
    <s v="LBZ"/>
    <x v="0"/>
    <n v="4"/>
    <n v="0"/>
    <n v="0"/>
    <n v="3.9095890410958902"/>
    <n v="35.147945205479452"/>
    <n v="1"/>
    <n v="2"/>
    <n v="2"/>
    <n v="3"/>
    <n v="1"/>
    <s v="SIN"/>
    <n v="5.2667666666666668E-2"/>
    <n v="1.9673323333333332"/>
    <n v="0.71013499999999996"/>
    <n v="1.2571973333333333"/>
    <n v="0"/>
    <n v="0"/>
    <n v="0"/>
    <n v="0.32"/>
    <n v="0.04"/>
    <n v="0"/>
    <n v="0.4"/>
    <n v="0.04"/>
    <n v="0.03"/>
    <n v="0.03"/>
    <n v="0.15000000000000002"/>
    <n v="0.2"/>
    <n v="0.25"/>
    <n v="0"/>
    <n v="0"/>
    <n v="0"/>
    <n v="0"/>
    <n v="0.04"/>
    <n v="0.05"/>
    <n v="0"/>
    <n v="0.30000000000000004"/>
    <n v="0"/>
    <n v="1.8500000000000003"/>
    <s v="2. Normal"/>
    <s v="LBZ"/>
    <x v="1"/>
    <s v="SIN"/>
    <n v="0"/>
    <n v="0"/>
  </r>
  <r>
    <n v="2200648066"/>
    <s v="LUNA HERNANDEZ NOHEMI ESTHER"/>
    <s v="3. Sin Externa"/>
    <s v="4. &gt;$1-$2 MM"/>
    <m/>
    <x v="810"/>
    <n v="1009810"/>
    <n v="1009810"/>
    <e v="#N/A"/>
    <n v="96002"/>
    <n v="0"/>
    <n v="0"/>
    <n v="1064148"/>
    <n v="1000000"/>
    <n v="0"/>
    <n v="0"/>
    <n v="0"/>
    <n v="8001"/>
    <s v="9- Otras garantías (no admisible)"/>
    <s v="LBZ"/>
    <x v="0"/>
    <n v="4"/>
    <n v="0"/>
    <n v="0"/>
    <n v="3.558904109589041"/>
    <n v="26.786301369863015"/>
    <n v="2"/>
    <n v="2"/>
    <n v="2"/>
    <n v="2"/>
    <n v="1"/>
    <s v="SIN"/>
    <n v="6.4001333333333327E-2"/>
    <n v="1.3826386666666666"/>
    <n v="0.70943199999999995"/>
    <n v="0.67320666666666662"/>
    <n v="0.67320666666666662"/>
    <n v="0"/>
    <n v="0"/>
    <n v="0.32"/>
    <n v="0.04"/>
    <n v="0"/>
    <n v="0.4"/>
    <n v="0.04"/>
    <n v="0.03"/>
    <n v="0.04"/>
    <n v="0.25"/>
    <n v="0.25"/>
    <n v="0.25"/>
    <n v="0"/>
    <n v="0"/>
    <n v="0"/>
    <n v="0"/>
    <n v="0.04"/>
    <n v="0"/>
    <n v="0"/>
    <n v="0.30000000000000004"/>
    <n v="0"/>
    <n v="1.9600000000000002"/>
    <s v="2. Normal"/>
    <s v="LBZ"/>
    <x v="1"/>
    <s v="SIN"/>
    <n v="1009810"/>
    <n v="0"/>
  </r>
  <r>
    <n v="64628200"/>
    <s v="CASTELLANOS SUAREZ OMAIRA CECILIA"/>
    <s v="1. SI"/>
    <s v="5. &gt;$2-$5 MM"/>
    <m/>
    <x v="811"/>
    <n v="3482121"/>
    <n v="2482121"/>
    <n v="4543000"/>
    <n v="158927"/>
    <n v="0"/>
    <n v="1000000"/>
    <n v="1060620"/>
    <n v="1000000"/>
    <n v="209332.62028223014"/>
    <n v="7528000"/>
    <n v="0"/>
    <n v="68276"/>
    <s v="6- pignoración"/>
    <s v="LBZ"/>
    <x v="0"/>
    <n v="4"/>
    <n v="0"/>
    <n v="0"/>
    <n v="2.7424657534246575"/>
    <n v="39.558904109589044"/>
    <n v="2"/>
    <n v="5"/>
    <n v="4"/>
    <n v="2"/>
    <n v="1"/>
    <s v="A"/>
    <n v="0.24550641352148675"/>
    <n v="8.0471606666666666"/>
    <n v="0.70708000000000004"/>
    <n v="2.3214139999999999"/>
    <n v="1.6547473333333333"/>
    <n v="0"/>
    <n v="0"/>
    <n v="0.32"/>
    <n v="0.01"/>
    <n v="0.08"/>
    <n v="0.4"/>
    <n v="0.02"/>
    <n v="0.03"/>
    <n v="0.03"/>
    <n v="0.15000000000000002"/>
    <n v="0.15000000000000002"/>
    <n v="0.2"/>
    <n v="0"/>
    <n v="0"/>
    <n v="0"/>
    <n v="0"/>
    <n v="0.04"/>
    <n v="0"/>
    <n v="0"/>
    <n v="0"/>
    <n v="0"/>
    <n v="1.43"/>
    <s v="2. Normal"/>
    <s v="LBZ"/>
    <x v="1"/>
    <s v="A"/>
    <n v="2482121"/>
    <n v="0"/>
  </r>
  <r>
    <n v="2248208248"/>
    <s v="VIVES CARRILLO ELKIN"/>
    <s v="1. SI"/>
    <s v="5. &gt;$2-$5 MM"/>
    <m/>
    <x v="812"/>
    <n v="3245485"/>
    <n v="3245485"/>
    <n v="5357000"/>
    <n v="199098"/>
    <n v="0"/>
    <n v="0"/>
    <n v="2111429"/>
    <n v="2000000"/>
    <n v="173665.69750282916"/>
    <n v="5112000"/>
    <n v="0"/>
    <n v="13001"/>
    <s v="9- Otras garantías (no admisible)"/>
    <s v="LBZ"/>
    <x v="0"/>
    <n v="4"/>
    <n v="0"/>
    <n v="0"/>
    <n v="4.3150684931506849"/>
    <n v="24.854794520547944"/>
    <n v="1"/>
    <n v="4"/>
    <n v="1"/>
    <n v="3"/>
    <n v="1"/>
    <s v="A"/>
    <n v="0.12425456583427638"/>
    <n v="3.4896379999999998"/>
    <n v="0.70380966666666667"/>
    <n v="1.0818283333333334"/>
    <n v="1.0818283333333334"/>
    <n v="0"/>
    <n v="0"/>
    <n v="0.32"/>
    <n v="0.02"/>
    <n v="0"/>
    <n v="0.4"/>
    <n v="0.05"/>
    <n v="0.03"/>
    <n v="0.05"/>
    <n v="0.25"/>
    <n v="0.2"/>
    <n v="0.2"/>
    <n v="0"/>
    <n v="0"/>
    <n v="0"/>
    <n v="0"/>
    <n v="0.03"/>
    <n v="0.05"/>
    <n v="0"/>
    <n v="0"/>
    <n v="0"/>
    <n v="1.6"/>
    <s v="2. Normal"/>
    <s v="LBZ"/>
    <x v="1"/>
    <s v="A"/>
    <n v="3245485"/>
    <n v="0"/>
  </r>
  <r>
    <n v="22626626"/>
    <s v="LEON VILLANUEVA GRENYS JULIETH"/>
    <s v="1. SI"/>
    <s v="5. &gt;$2-$5 MM"/>
    <m/>
    <x v="813"/>
    <n v="3681227"/>
    <n v="3681227"/>
    <n v="6848000"/>
    <n v="576742"/>
    <n v="0"/>
    <n v="0"/>
    <n v="3166755"/>
    <n v="3000000"/>
    <n v="1139735.0467013035"/>
    <n v="57379000"/>
    <n v="0"/>
    <n v="8001"/>
    <s v="9- Otras garantías (no admisible)"/>
    <s v="LBZ"/>
    <x v="0"/>
    <n v="4"/>
    <n v="0"/>
    <n v="0"/>
    <n v="3.4493150684931506"/>
    <n v="41.032876712328765"/>
    <n v="2"/>
    <n v="5"/>
    <n v="2"/>
    <n v="4"/>
    <n v="4"/>
    <s v="A"/>
    <n v="0.38143934371140076"/>
    <n v="14.272662666666667"/>
    <n v="0.70372333333333337"/>
    <n v="0.81805044444444441"/>
    <n v="0.81805044444444441"/>
    <n v="0"/>
    <n v="0"/>
    <n v="0.24"/>
    <n v="0.01"/>
    <n v="0.16"/>
    <n v="0.4"/>
    <n v="0.04"/>
    <n v="0.05"/>
    <n v="0.03"/>
    <n v="0.25"/>
    <n v="0.25"/>
    <n v="0.25"/>
    <n v="0"/>
    <n v="0"/>
    <n v="0"/>
    <n v="0"/>
    <n v="0.04"/>
    <n v="0"/>
    <n v="0"/>
    <n v="0"/>
    <n v="0"/>
    <n v="1.7200000000000002"/>
    <s v="2. Normal"/>
    <s v="LBZ"/>
    <x v="1"/>
    <s v="A"/>
    <n v="3681227"/>
    <n v="0"/>
  </r>
  <r>
    <n v="82240862"/>
    <s v="ALFARO DIAZ JHON JAIRO"/>
    <s v="3. Sin Externa"/>
    <s v="5. &gt;$2-$5 MM"/>
    <n v="702733"/>
    <x v="814"/>
    <n v="2238903"/>
    <n v="2238903"/>
    <e v="#N/A"/>
    <n v="137676"/>
    <n v="0"/>
    <n v="0"/>
    <n v="352484"/>
    <n v="1000000"/>
    <n v="0"/>
    <n v="0"/>
    <n v="0"/>
    <n v="8001"/>
    <s v="9- Otras garantías (no admisible)"/>
    <s v="LBZ"/>
    <x v="0"/>
    <n v="4"/>
    <n v="0"/>
    <n v="0"/>
    <n v="1.1013698630136985"/>
    <n v="43.134246575342466"/>
    <n v="1"/>
    <n v="2"/>
    <n v="2"/>
    <n v="2"/>
    <n v="1"/>
    <s v="SIN"/>
    <n v="9.1784000000000004E-2"/>
    <n v="1.7275913333333333"/>
    <n v="0.70347800000000005"/>
    <n v="1.492602"/>
    <n v="1.492602"/>
    <n v="0"/>
    <n v="0"/>
    <n v="0.32"/>
    <n v="0.04"/>
    <n v="0"/>
    <n v="0.4"/>
    <n v="0.04"/>
    <n v="0.03"/>
    <n v="0.03"/>
    <n v="0.25"/>
    <n v="0.2"/>
    <n v="0.2"/>
    <n v="0"/>
    <n v="0"/>
    <n v="0"/>
    <n v="0"/>
    <n v="0.05"/>
    <n v="0.05"/>
    <n v="0"/>
    <n v="0.30000000000000004"/>
    <n v="0"/>
    <n v="1.9100000000000001"/>
    <s v="2. Normal"/>
    <s v="LBZ"/>
    <x v="1"/>
    <s v="SIN"/>
    <n v="2238903"/>
    <n v="0"/>
  </r>
  <r>
    <n v="26860062"/>
    <s v="ACEVEDO FONSECA JUAN CARLOS"/>
    <s v="3. Sin Externa"/>
    <s v="6. &gt;$5-$10 MM"/>
    <n v="599791"/>
    <x v="815"/>
    <n v="5276449"/>
    <n v="1564407"/>
    <e v="#N/A"/>
    <n v="204137"/>
    <n v="0"/>
    <n v="3712042"/>
    <n v="1504921"/>
    <n v="2000000"/>
    <n v="0"/>
    <n v="0"/>
    <n v="0"/>
    <n v="76001"/>
    <s v="6- pignoración"/>
    <s v="LBZ"/>
    <x v="0"/>
    <n v="4"/>
    <n v="0"/>
    <n v="0"/>
    <n v="2.3945205479452056"/>
    <n v="52.980821917808221"/>
    <n v="1"/>
    <n v="0"/>
    <n v="1"/>
    <n v="3"/>
    <n v="1"/>
    <s v="SIN"/>
    <n v="6.8045666666666671E-2"/>
    <n v="2.2604566666666668"/>
    <n v="0.70157066666666668"/>
    <n v="1.7588163333333333"/>
    <n v="0.52146899999999996"/>
    <n v="0"/>
    <n v="0"/>
    <n v="0.32"/>
    <n v="0.05"/>
    <n v="0"/>
    <n v="0.4"/>
    <n v="0.05"/>
    <n v="0.03"/>
    <n v="0.02"/>
    <n v="0.15000000000000002"/>
    <n v="0.2"/>
    <n v="0.25"/>
    <n v="0"/>
    <n v="0"/>
    <n v="0"/>
    <n v="0"/>
    <n v="0.04"/>
    <n v="0.05"/>
    <n v="0"/>
    <n v="0.30000000000000004"/>
    <n v="0"/>
    <n v="1.86"/>
    <s v="2. Normal"/>
    <s v="LBZ"/>
    <x v="1"/>
    <s v="SIN"/>
    <n v="1564407"/>
    <n v="0"/>
  </r>
  <r>
    <n v="24622244"/>
    <s v="GOMEZ NAVARRO ISNARDO YECYD"/>
    <s v="3. Sin Externa"/>
    <s v="5. &gt;$2-$5 MM"/>
    <m/>
    <x v="816"/>
    <n v="2554480"/>
    <n v="2554480"/>
    <e v="#N/A"/>
    <n v="200488"/>
    <n v="0"/>
    <n v="0"/>
    <n v="2103755"/>
    <n v="2000000"/>
    <n v="0"/>
    <n v="0"/>
    <n v="0"/>
    <n v="68255"/>
    <s v="9- Otras garantías (no admisible)"/>
    <s v="LBZ"/>
    <x v="0"/>
    <n v="4"/>
    <n v="0"/>
    <n v="0"/>
    <n v="3.0684931506849313"/>
    <n v="44.235616438356168"/>
    <n v="1"/>
    <n v="2"/>
    <n v="1"/>
    <n v="3"/>
    <n v="2"/>
    <s v="SIN"/>
    <n v="6.6829333333333338E-2"/>
    <n v="1.552745"/>
    <n v="0.70125166666666672"/>
    <n v="0.85149333333333332"/>
    <n v="0.85149333333333332"/>
    <n v="0"/>
    <n v="0"/>
    <n v="0.32"/>
    <n v="0.04"/>
    <n v="0"/>
    <n v="0.4"/>
    <n v="0.05"/>
    <n v="0.01"/>
    <n v="0.03"/>
    <n v="0.25"/>
    <n v="0.25"/>
    <n v="0.25"/>
    <n v="0"/>
    <n v="0"/>
    <n v="0"/>
    <n v="0"/>
    <n v="0.04"/>
    <n v="0.05"/>
    <n v="0"/>
    <n v="0.30000000000000004"/>
    <n v="0"/>
    <n v="1.9900000000000002"/>
    <s v="2. Normal"/>
    <s v="LBZ"/>
    <x v="1"/>
    <s v="SIN"/>
    <n v="2554480"/>
    <n v="0"/>
  </r>
  <r>
    <n v="2020228680"/>
    <s v="PISTALA RUALES JOSE ESTIVEN"/>
    <s v="3. Sin Externa"/>
    <s v="4. &gt;$1-$2 MM"/>
    <n v="488649"/>
    <x v="817"/>
    <n v="1832547"/>
    <n v="792547"/>
    <e v="#N/A"/>
    <n v="151493"/>
    <n v="0"/>
    <n v="1040000"/>
    <n v="563156"/>
    <n v="1000000"/>
    <n v="0"/>
    <n v="0"/>
    <n v="0"/>
    <n v="76130"/>
    <s v="6- pignoración"/>
    <s v="LBZ"/>
    <x v="0"/>
    <n v="4"/>
    <n v="0"/>
    <n v="0"/>
    <n v="1.7616438356164383"/>
    <n v="21.246575342465754"/>
    <n v="1"/>
    <n v="2"/>
    <n v="1"/>
    <n v="2"/>
    <n v="1"/>
    <s v="SIN"/>
    <n v="0.10099533333333334"/>
    <n v="1.5971353333333334"/>
    <n v="0.70120333333333329"/>
    <n v="1.221698"/>
    <n v="0.5283646666666667"/>
    <n v="0"/>
    <n v="0"/>
    <n v="0.32"/>
    <n v="0.04"/>
    <n v="0"/>
    <n v="0.4"/>
    <n v="0.05"/>
    <n v="0.03"/>
    <n v="0.05"/>
    <n v="0.15000000000000002"/>
    <n v="0.2"/>
    <n v="0.25"/>
    <n v="0"/>
    <n v="0"/>
    <n v="0"/>
    <n v="0"/>
    <n v="0.05"/>
    <n v="0.05"/>
    <n v="0"/>
    <n v="0.30000000000000004"/>
    <n v="0"/>
    <n v="1.8900000000000001"/>
    <s v="2. Normal"/>
    <s v="LBZ"/>
    <x v="1"/>
    <s v="SIN"/>
    <n v="792547"/>
    <n v="0"/>
  </r>
  <r>
    <n v="24606226"/>
    <s v="MARULANDA NUSCUE ANDRES EDUARDO"/>
    <s v="1. SI"/>
    <s v="5. &gt;$2-$5 MM"/>
    <m/>
    <x v="818"/>
    <n v="3754138"/>
    <n v="3754138"/>
    <n v="5857000"/>
    <n v="154757"/>
    <n v="0"/>
    <n v="0"/>
    <n v="2103357"/>
    <n v="2000000"/>
    <n v="766704.71044574108"/>
    <n v="54503000"/>
    <n v="0"/>
    <n v="76130"/>
    <s v="9- Otras garantías (no admisible)"/>
    <s v="LBZ"/>
    <x v="0"/>
    <n v="4"/>
    <n v="0"/>
    <n v="0"/>
    <n v="3.5123287671232877"/>
    <n v="39.468493150684928"/>
    <n v="1"/>
    <n v="2"/>
    <n v="2"/>
    <n v="3"/>
    <n v="3"/>
    <s v="A"/>
    <n v="0.30715390348191368"/>
    <n v="20.120165"/>
    <n v="0.70111900000000005"/>
    <n v="1.2513793333333334"/>
    <n v="1.2513793333333334"/>
    <n v="0"/>
    <n v="0"/>
    <n v="0.32"/>
    <n v="0.04"/>
    <n v="0.32"/>
    <n v="0.4"/>
    <n v="0.04"/>
    <n v="0.02"/>
    <n v="0.03"/>
    <n v="0.25"/>
    <n v="0.2"/>
    <n v="0.2"/>
    <n v="0"/>
    <n v="0"/>
    <n v="0"/>
    <n v="0"/>
    <n v="0.04"/>
    <n v="0.05"/>
    <n v="0"/>
    <n v="0"/>
    <n v="0"/>
    <n v="1.9100000000000001"/>
    <s v="2. Normal"/>
    <s v="LBZ"/>
    <x v="1"/>
    <s v="A"/>
    <n v="3754138"/>
    <n v="0"/>
  </r>
  <r>
    <n v="2082806444"/>
    <s v="ALFONSO DIAZ CRISTHIAN TIBERIO"/>
    <s v="1. SI"/>
    <s v="5. &gt;$2-$5 MM"/>
    <n v="567467"/>
    <x v="819"/>
    <n v="4579599"/>
    <n v="4579599"/>
    <n v="6109000"/>
    <n v="302001"/>
    <n v="0"/>
    <n v="0"/>
    <n v="1529759"/>
    <n v="2000000"/>
    <n v="2224.4447684901775"/>
    <n v="100000"/>
    <n v="0"/>
    <n v="25430"/>
    <s v="9- Otras garantías (no admisible)"/>
    <s v="LBZ"/>
    <x v="0"/>
    <n v="4"/>
    <n v="0"/>
    <n v="0"/>
    <n v="2.4356164383561643"/>
    <n v="26.715068493150685"/>
    <n v="1"/>
    <n v="2"/>
    <n v="3"/>
    <n v="3"/>
    <n v="1"/>
    <s v="A"/>
    <n v="0.10140848158949672"/>
    <n v="2.0697860000000001"/>
    <n v="0.69907533333333338"/>
    <n v="1.5265329999999999"/>
    <n v="1.5265329999999999"/>
    <n v="0"/>
    <n v="0"/>
    <n v="0.32"/>
    <n v="0.04"/>
    <n v="0"/>
    <n v="0.4"/>
    <n v="0.03"/>
    <n v="0.03"/>
    <n v="0.04"/>
    <n v="0.25"/>
    <n v="0.2"/>
    <n v="0.2"/>
    <n v="0"/>
    <n v="0"/>
    <n v="0"/>
    <n v="0"/>
    <n v="0.04"/>
    <n v="0.05"/>
    <n v="0"/>
    <n v="0"/>
    <n v="0"/>
    <n v="1.6"/>
    <s v="2. Normal"/>
    <s v="LBZ"/>
    <x v="1"/>
    <s v="A"/>
    <n v="4579599"/>
    <n v="0"/>
  </r>
  <r>
    <n v="2006288244"/>
    <s v="SANDOVAL NAZARI LEIDY TATIANA"/>
    <s v="1. SI"/>
    <s v="5. &gt;$2-$5 MM"/>
    <n v="911000"/>
    <x v="161"/>
    <n v="2863720"/>
    <n v="1427712"/>
    <n v="3000000"/>
    <n v="106660"/>
    <n v="0"/>
    <n v="1436008"/>
    <n v="136280"/>
    <n v="1000000"/>
    <n v="924968.62363358564"/>
    <n v="41582000"/>
    <n v="0"/>
    <n v="76130"/>
    <s v="6- pignoración"/>
    <s v="LBZ"/>
    <x v="0"/>
    <n v="4"/>
    <n v="0"/>
    <n v="0"/>
    <n v="0.43287671232876712"/>
    <n v="33.745205479452054"/>
    <n v="2"/>
    <n v="2"/>
    <n v="2"/>
    <n v="2"/>
    <n v="3"/>
    <s v="A"/>
    <n v="0.68775241575572377"/>
    <n v="29.721333333333334"/>
    <n v="0.69818666666666662"/>
    <n v="1.9091466666666668"/>
    <n v="0.95180799999999999"/>
    <n v="0"/>
    <n v="0.16"/>
    <n v="0.32"/>
    <n v="0.04"/>
    <n v="0.4"/>
    <n v="0.4"/>
    <n v="0.04"/>
    <n v="0.02"/>
    <n v="0.04"/>
    <n v="0.15000000000000002"/>
    <n v="0.2"/>
    <n v="0.25"/>
    <n v="0"/>
    <n v="0"/>
    <n v="0"/>
    <n v="0"/>
    <n v="0.05"/>
    <n v="0"/>
    <n v="0"/>
    <n v="0"/>
    <n v="0"/>
    <n v="2.0700000000000003"/>
    <s v="3. Medio"/>
    <s v="LBZ"/>
    <x v="1"/>
    <s v="A"/>
    <n v="1427712"/>
    <n v="0"/>
  </r>
  <r>
    <n v="26808022"/>
    <s v="TORRES AMBUILA JOSE EDWAR"/>
    <s v="1. SI"/>
    <s v="5. &gt;$2-$5 MM"/>
    <n v="27793"/>
    <x v="820"/>
    <n v="2263630"/>
    <n v="0"/>
    <n v="3283000"/>
    <n v="127991.99999999999"/>
    <n v="0"/>
    <n v="2690000"/>
    <n v="1019423"/>
    <n v="1000000"/>
    <n v="148548.42163977402"/>
    <n v="6678000"/>
    <n v="0"/>
    <n v="76130"/>
    <s v="6- pignoración"/>
    <s v="LBZ"/>
    <x v="0"/>
    <n v="4"/>
    <n v="0"/>
    <n v="0"/>
    <n v="3.3095890410958906"/>
    <n v="36.531506849315072"/>
    <n v="1"/>
    <n v="2"/>
    <n v="1"/>
    <n v="2"/>
    <n v="1"/>
    <s v="A"/>
    <n v="0.18436028109318267"/>
    <n v="6.6407020000000001"/>
    <n v="0.69814399999999999"/>
    <n v="1.5090866666666667"/>
    <n v="0"/>
    <n v="0"/>
    <n v="0"/>
    <n v="0.32"/>
    <n v="0.04"/>
    <n v="0.08"/>
    <n v="0.4"/>
    <n v="0.05"/>
    <n v="0.03"/>
    <n v="0.03"/>
    <n v="0.15000000000000002"/>
    <n v="0.2"/>
    <n v="0.25"/>
    <n v="0"/>
    <n v="0"/>
    <n v="0"/>
    <n v="0"/>
    <n v="0.04"/>
    <n v="0.05"/>
    <n v="0"/>
    <n v="0"/>
    <n v="0"/>
    <n v="1.6400000000000001"/>
    <s v="2. Normal"/>
    <s v="LBZ"/>
    <x v="1"/>
    <s v="A"/>
    <n v="0"/>
    <n v="0"/>
  </r>
  <r>
    <n v="2044044880"/>
    <s v="MARTINEZ BALLESTAS DANIEL ELIAS"/>
    <s v="3. Sin Externa"/>
    <s v="5. &gt;$2-$5 MM"/>
    <m/>
    <x v="821"/>
    <n v="2465748"/>
    <n v="2465748"/>
    <e v="#N/A"/>
    <n v="147943"/>
    <n v="0"/>
    <n v="0"/>
    <n v="1040620"/>
    <n v="1000000"/>
    <n v="0"/>
    <n v="0"/>
    <n v="0"/>
    <n v="13052"/>
    <s v="9- Otras garantías (no admisible)"/>
    <s v="LBZ"/>
    <x v="0"/>
    <n v="4"/>
    <n v="0"/>
    <n v="0"/>
    <n v="2.3232876712328765"/>
    <n v="24.038356164383561"/>
    <n v="1"/>
    <n v="2"/>
    <n v="1"/>
    <n v="2"/>
    <n v="3"/>
    <s v="SIN"/>
    <n v="9.862866666666667E-2"/>
    <n v="2.3375786666666665"/>
    <n v="0.69374666666666662"/>
    <n v="1.643832"/>
    <n v="1.643832"/>
    <n v="0"/>
    <n v="0"/>
    <n v="0.32"/>
    <n v="0.04"/>
    <n v="0"/>
    <n v="0.4"/>
    <n v="0.05"/>
    <n v="0.02"/>
    <n v="0.05"/>
    <n v="0.25"/>
    <n v="0.2"/>
    <n v="0.2"/>
    <n v="0"/>
    <n v="0"/>
    <n v="0"/>
    <n v="0"/>
    <n v="0.04"/>
    <n v="0.05"/>
    <n v="0"/>
    <n v="0.30000000000000004"/>
    <n v="0"/>
    <n v="1.9200000000000002"/>
    <s v="2. Normal"/>
    <s v="LBZ"/>
    <x v="1"/>
    <s v="SIN"/>
    <n v="2465748"/>
    <n v="0"/>
  </r>
  <r>
    <n v="48846648"/>
    <s v="PEÑA LIZARAZO LUZ YANETH"/>
    <s v="3. Sin Externa"/>
    <s v="3. Hasta $1 MM"/>
    <m/>
    <x v="822"/>
    <n v="951071"/>
    <n v="951071"/>
    <e v="#N/A"/>
    <n v="133855"/>
    <n v="0"/>
    <n v="0"/>
    <n v="1040620"/>
    <n v="1000000"/>
    <n v="0"/>
    <n v="0"/>
    <n v="0"/>
    <n v="68615"/>
    <s v="9- Otras garantías (no admisible)"/>
    <s v="LBZ"/>
    <x v="0"/>
    <n v="4"/>
    <n v="0"/>
    <n v="0"/>
    <n v="2.2821917808219179"/>
    <n v="43.11780821917808"/>
    <n v="2"/>
    <n v="2"/>
    <n v="1"/>
    <n v="2"/>
    <n v="3"/>
    <s v="SIN"/>
    <n v="8.9236666666666672E-2"/>
    <n v="1.3277939999999999"/>
    <n v="0.69374666666666662"/>
    <n v="0.6340473333333333"/>
    <n v="0.6340473333333333"/>
    <n v="0"/>
    <n v="0"/>
    <n v="0.32"/>
    <n v="0.04"/>
    <n v="0"/>
    <n v="0.4"/>
    <n v="0.05"/>
    <n v="0.02"/>
    <n v="0.03"/>
    <n v="0.25"/>
    <n v="0.25"/>
    <n v="0.25"/>
    <n v="0"/>
    <n v="0"/>
    <n v="0"/>
    <n v="0"/>
    <n v="0.04"/>
    <n v="0"/>
    <n v="0"/>
    <n v="0.30000000000000004"/>
    <n v="0"/>
    <n v="1.9500000000000002"/>
    <s v="2. Normal"/>
    <s v="LBZ"/>
    <x v="1"/>
    <s v="SIN"/>
    <n v="951071"/>
    <n v="0"/>
  </r>
  <r>
    <n v="2022446046"/>
    <s v="PINZON LIZARAZO DIANA ALEXANDRA"/>
    <s v="1. SI"/>
    <s v="5. &gt;$2-$5 MM"/>
    <m/>
    <x v="823"/>
    <n v="2424828"/>
    <n v="0"/>
    <n v="3465000"/>
    <n v="135102"/>
    <n v="0"/>
    <n v="2925757"/>
    <n v="1040620"/>
    <n v="1000000"/>
    <n v="361059.94245753641"/>
    <n v="9203000"/>
    <n v="0"/>
    <n v="11001"/>
    <s v="6- pignoración"/>
    <s v="LBZ"/>
    <x v="0"/>
    <n v="4"/>
    <n v="0"/>
    <n v="0"/>
    <n v="2.2821917808219179"/>
    <n v="34.219178082191782"/>
    <n v="2"/>
    <n v="2"/>
    <n v="2"/>
    <n v="2"/>
    <n v="3"/>
    <s v="A"/>
    <n v="0.3307746283050243"/>
    <n v="8.4456319999999998"/>
    <n v="0.69374666666666662"/>
    <n v="1.616552"/>
    <n v="0"/>
    <n v="0"/>
    <n v="0"/>
    <n v="0.32"/>
    <n v="0.04"/>
    <n v="0.08"/>
    <n v="0.4"/>
    <n v="0.04"/>
    <n v="0.02"/>
    <n v="0.04"/>
    <n v="0.15000000000000002"/>
    <n v="0.2"/>
    <n v="0.25"/>
    <n v="0"/>
    <n v="0"/>
    <n v="0"/>
    <n v="0"/>
    <n v="0.04"/>
    <n v="0"/>
    <n v="0"/>
    <n v="0"/>
    <n v="0"/>
    <n v="1.5800000000000003"/>
    <s v="2. Normal"/>
    <s v="LBZ"/>
    <x v="1"/>
    <s v="A"/>
    <n v="0"/>
    <n v="0"/>
  </r>
  <r>
    <n v="2200040468"/>
    <s v="RUEDA GOMEZ IVON TATIANA"/>
    <s v="1. SI"/>
    <s v="5. &gt;$2-$5 MM"/>
    <m/>
    <x v="824"/>
    <n v="4308904"/>
    <n v="808904"/>
    <n v="6388000"/>
    <n v="267217"/>
    <n v="0"/>
    <n v="3500000"/>
    <n v="2079419"/>
    <n v="2000000"/>
    <n v="14594.621166380914"/>
    <n v="372000"/>
    <n v="0"/>
    <n v="68255"/>
    <s v="6- pignoración"/>
    <s v="LBZ"/>
    <x v="0"/>
    <n v="4"/>
    <n v="0"/>
    <n v="0"/>
    <n v="7.8794520547945206"/>
    <n v="35.402739726027399"/>
    <n v="2"/>
    <n v="4"/>
    <n v="2"/>
    <n v="3"/>
    <n v="3"/>
    <s v="A"/>
    <n v="9.3937207055460312E-2"/>
    <n v="2.253441"/>
    <n v="0.69313966666666671"/>
    <n v="1.4363013333333334"/>
    <n v="0.26963466666666669"/>
    <n v="0"/>
    <n v="0"/>
    <n v="0.32"/>
    <n v="0.02"/>
    <n v="0"/>
    <n v="0.4"/>
    <n v="0.04"/>
    <n v="0.02"/>
    <n v="0.03"/>
    <n v="0.15000000000000002"/>
    <n v="0.2"/>
    <n v="0.25"/>
    <n v="0"/>
    <n v="0"/>
    <n v="0"/>
    <n v="0"/>
    <n v="0.02"/>
    <n v="0"/>
    <n v="0"/>
    <n v="0"/>
    <n v="0"/>
    <n v="1.4500000000000002"/>
    <s v="2. Normal"/>
    <s v="LBZ"/>
    <x v="1"/>
    <s v="A"/>
    <n v="808904"/>
    <n v="0"/>
  </r>
  <r>
    <n v="2044008688"/>
    <s v="PADILLA BERRIO JOSE GABRIEL"/>
    <s v="1. SI"/>
    <s v="5. &gt;$2-$5 MM"/>
    <m/>
    <x v="546"/>
    <n v="2392675"/>
    <n v="2392675"/>
    <n v="4461000"/>
    <n v="143758"/>
    <n v="0"/>
    <n v="0"/>
    <n v="2068820"/>
    <n v="2000000"/>
    <n v="3536.8671818993816"/>
    <n v="159000"/>
    <n v="0"/>
    <n v="13052"/>
    <s v="9- Otras garantías (no admisible)"/>
    <s v="LBZ"/>
    <x v="0"/>
    <n v="4"/>
    <n v="0"/>
    <n v="0"/>
    <n v="5.484931506849315"/>
    <n v="39.372602739726027"/>
    <n v="1"/>
    <n v="1"/>
    <n v="1"/>
    <n v="3"/>
    <n v="3"/>
    <s v="A"/>
    <n v="4.9098289060633127E-2"/>
    <n v="1.540165"/>
    <n v="0.6896066666666667"/>
    <n v="0.79755833333333337"/>
    <n v="0.79755833333333337"/>
    <n v="0"/>
    <n v="0"/>
    <n v="0.32"/>
    <n v="0.05"/>
    <n v="0"/>
    <n v="0.4"/>
    <n v="0.05"/>
    <n v="0.02"/>
    <n v="0.03"/>
    <n v="0.25"/>
    <n v="0.25"/>
    <n v="0.25"/>
    <n v="0"/>
    <n v="0"/>
    <n v="0"/>
    <n v="0"/>
    <n v="0.03"/>
    <n v="0.05"/>
    <n v="0"/>
    <n v="0"/>
    <n v="0"/>
    <n v="1.7000000000000002"/>
    <s v="2. Normal"/>
    <s v="LBZ"/>
    <x v="1"/>
    <s v="A"/>
    <n v="2392675"/>
    <n v="0"/>
  </r>
  <r>
    <n v="2224648280"/>
    <s v="PAYAN GARCIA ANDRES FELIPE"/>
    <s v="3. Sin Externa"/>
    <s v="4. &gt;$1-$2 MM"/>
    <m/>
    <x v="825"/>
    <n v="1265106"/>
    <n v="0"/>
    <e v="#N/A"/>
    <n v="273330"/>
    <n v="0"/>
    <n v="2100000"/>
    <n v="1031142"/>
    <n v="1000000"/>
    <n v="0"/>
    <n v="0"/>
    <n v="0"/>
    <n v="76130"/>
    <s v="6- pignoración"/>
    <s v="LBZ"/>
    <x v="0"/>
    <n v="4"/>
    <n v="0"/>
    <n v="0"/>
    <n v="3.3698630136986303"/>
    <n v="24.345205479452055"/>
    <n v="1"/>
    <n v="0"/>
    <n v="1"/>
    <n v="2"/>
    <n v="3"/>
    <s v="SIN"/>
    <n v="0.18221999999999999"/>
    <n v="1.530832"/>
    <n v="0.68742800000000004"/>
    <n v="0.84340400000000004"/>
    <n v="0"/>
    <n v="0"/>
    <n v="0"/>
    <n v="0.32"/>
    <n v="0.05"/>
    <n v="0"/>
    <n v="0.4"/>
    <n v="0.05"/>
    <n v="0.02"/>
    <n v="0.05"/>
    <n v="0.15000000000000002"/>
    <n v="0.25"/>
    <n v="0.25"/>
    <n v="0"/>
    <n v="0"/>
    <n v="0"/>
    <n v="0"/>
    <n v="0.04"/>
    <n v="0.05"/>
    <n v="0"/>
    <n v="0.30000000000000004"/>
    <n v="0"/>
    <n v="1.9300000000000002"/>
    <s v="2. Normal"/>
    <s v="LBZ"/>
    <x v="1"/>
    <s v="SIN"/>
    <n v="0"/>
    <n v="0"/>
  </r>
  <r>
    <n v="2060064662"/>
    <s v="VIAFARA MONTILLA JEFFERSON"/>
    <s v="3. Sin Externa"/>
    <s v="5. &gt;$2-$5 MM"/>
    <n v="572664"/>
    <x v="826"/>
    <n v="3184988"/>
    <n v="2396988"/>
    <e v="#N/A"/>
    <n v="211075"/>
    <n v="0"/>
    <n v="788000"/>
    <n v="457820"/>
    <n v="1000000"/>
    <n v="0"/>
    <n v="0"/>
    <n v="0"/>
    <n v="19455"/>
    <s v="6- pignoración"/>
    <s v="LBZ"/>
    <x v="0"/>
    <n v="4"/>
    <n v="0"/>
    <n v="0"/>
    <n v="1.3972602739726028"/>
    <n v="31.82191780821918"/>
    <n v="1"/>
    <n v="2"/>
    <n v="1"/>
    <n v="2"/>
    <n v="3"/>
    <s v="SIN"/>
    <n v="0.14071666666666666"/>
    <n v="2.4285386666666668"/>
    <n v="0.68698933333333334"/>
    <n v="2.1233253333333333"/>
    <n v="1.5979920000000001"/>
    <n v="0"/>
    <n v="0"/>
    <n v="0.32"/>
    <n v="0.04"/>
    <n v="0"/>
    <n v="0.4"/>
    <n v="0.05"/>
    <n v="0.02"/>
    <n v="0.04"/>
    <n v="0.15000000000000002"/>
    <n v="0.15000000000000002"/>
    <n v="0.2"/>
    <n v="0"/>
    <n v="0"/>
    <n v="0"/>
    <n v="0"/>
    <n v="0.05"/>
    <n v="0.05"/>
    <n v="0"/>
    <n v="0.30000000000000004"/>
    <n v="0"/>
    <n v="1.77"/>
    <s v="2. Normal"/>
    <s v="LBZ"/>
    <x v="1"/>
    <s v="SIN"/>
    <n v="2396988"/>
    <n v="0"/>
  </r>
  <r>
    <n v="84668424"/>
    <s v="VASQUEZ HURTADO YIMI"/>
    <s v="1. SI"/>
    <s v="4. &gt;$1-$2 MM"/>
    <m/>
    <x v="827"/>
    <n v="1313079"/>
    <n v="1313079"/>
    <n v="3368000"/>
    <n v="134735"/>
    <n v="0"/>
    <n v="0"/>
    <n v="2054820"/>
    <n v="2000000"/>
    <n v="3247.6893619956586"/>
    <n v="146000"/>
    <n v="0"/>
    <n v="13052"/>
    <s v="9- Otras garantías (no admisible)"/>
    <s v="LBZ"/>
    <x v="0"/>
    <n v="4"/>
    <n v="0"/>
    <n v="0"/>
    <n v="5.484931506849315"/>
    <n v="50.824657534246576"/>
    <n v="1"/>
    <n v="1"/>
    <n v="1"/>
    <n v="3"/>
    <n v="3"/>
    <s v="A"/>
    <n v="4.5994229787331892E-2"/>
    <n v="1.1712996666666666"/>
    <n v="0.68493999999999999"/>
    <n v="0.437693"/>
    <n v="0.437693"/>
    <n v="0"/>
    <n v="0"/>
    <n v="0.32"/>
    <n v="0.05"/>
    <n v="0"/>
    <n v="0.4"/>
    <n v="0.05"/>
    <n v="0.02"/>
    <n v="0.02"/>
    <n v="0.25"/>
    <n v="0.25"/>
    <n v="0.25"/>
    <n v="0"/>
    <n v="0"/>
    <n v="0"/>
    <n v="0"/>
    <n v="0.03"/>
    <n v="0.05"/>
    <n v="0"/>
    <n v="0"/>
    <n v="0"/>
    <n v="1.6900000000000002"/>
    <s v="2. Normal"/>
    <s v="LBZ"/>
    <x v="1"/>
    <s v="A"/>
    <n v="1313079"/>
    <n v="0"/>
  </r>
  <r>
    <n v="2006048088"/>
    <s v="COLORADO GARCIA NEIDY CAROLINA"/>
    <s v="1. SI"/>
    <s v="4. &gt;$1-$2 MM"/>
    <m/>
    <x v="734"/>
    <n v="1347584"/>
    <n v="0"/>
    <n v="2374000"/>
    <n v="157908"/>
    <n v="0"/>
    <n v="1870000"/>
    <n v="1026620"/>
    <n v="1000000"/>
    <n v="51273.451913698576"/>
    <n v="2305000"/>
    <n v="0"/>
    <n v="68307"/>
    <s v="6- pignoración"/>
    <s v="LBZ"/>
    <x v="0"/>
    <n v="4"/>
    <n v="0"/>
    <n v="0"/>
    <n v="2.6575342465753424"/>
    <n v="24.736986301369864"/>
    <n v="2"/>
    <n v="2"/>
    <n v="1"/>
    <n v="2"/>
    <n v="3"/>
    <s v="A"/>
    <n v="0.13945430127579905"/>
    <n v="3.1194693333333334"/>
    <n v="0.68441333333333332"/>
    <n v="0.89838933333333337"/>
    <n v="0"/>
    <n v="0"/>
    <n v="0"/>
    <n v="0.32"/>
    <n v="0.04"/>
    <n v="0"/>
    <n v="0.4"/>
    <n v="0.05"/>
    <n v="0.02"/>
    <n v="0.05"/>
    <n v="0.15000000000000002"/>
    <n v="0.25"/>
    <n v="0.25"/>
    <n v="0"/>
    <n v="0"/>
    <n v="0"/>
    <n v="0"/>
    <n v="0.04"/>
    <n v="0"/>
    <n v="0"/>
    <n v="0"/>
    <n v="0"/>
    <n v="1.5700000000000003"/>
    <s v="2. Normal"/>
    <s v="LBZ"/>
    <x v="1"/>
    <s v="A"/>
    <n v="0"/>
    <n v="0"/>
  </r>
  <r>
    <n v="202600"/>
    <s v="ALCAZAR VILLADIEGO FRANKLIN RAFAEL"/>
    <s v="3. Sin Externa"/>
    <s v="4. &gt;$1-$2 MM"/>
    <m/>
    <x v="828"/>
    <n v="1392497"/>
    <n v="0"/>
    <e v="#N/A"/>
    <n v="152973"/>
    <n v="0"/>
    <n v="1300000"/>
    <n v="1026620"/>
    <n v="1000000"/>
    <n v="0"/>
    <n v="0"/>
    <n v="0"/>
    <n v="13052"/>
    <s v="6- pignoración"/>
    <s v="LBZ"/>
    <x v="0"/>
    <n v="4"/>
    <n v="0"/>
    <n v="0"/>
    <n v="2.6109589041095891"/>
    <n v="42.684931506849317"/>
    <n v="1"/>
    <n v="1"/>
    <n v="1"/>
    <n v="2"/>
    <n v="2"/>
    <s v="SIN"/>
    <n v="0.101982"/>
    <n v="1.6127446666666667"/>
    <n v="0.68441333333333332"/>
    <n v="0.92833133333333329"/>
    <n v="0"/>
    <n v="0"/>
    <n v="0"/>
    <n v="0.32"/>
    <n v="0.05"/>
    <n v="0"/>
    <n v="0.4"/>
    <n v="0.05"/>
    <n v="0.01"/>
    <n v="0.03"/>
    <n v="0.15000000000000002"/>
    <n v="0.25"/>
    <n v="0.25"/>
    <n v="0"/>
    <n v="0"/>
    <n v="0"/>
    <n v="0"/>
    <n v="0.04"/>
    <n v="0.05"/>
    <n v="0"/>
    <n v="0.30000000000000004"/>
    <n v="0"/>
    <n v="1.9000000000000004"/>
    <s v="2. Normal"/>
    <s v="LBZ"/>
    <x v="1"/>
    <s v="SIN"/>
    <n v="0"/>
    <n v="0"/>
  </r>
  <r>
    <n v="2044022688"/>
    <s v="MARIMON LOPEZ RAFAEL ENRIQUE"/>
    <s v="1. SI"/>
    <s v="5. &gt;$2-$5 MM"/>
    <m/>
    <x v="829"/>
    <n v="4325239"/>
    <n v="4325239"/>
    <n v="6377000"/>
    <n v="270417"/>
    <n v="0"/>
    <n v="0"/>
    <n v="2051429"/>
    <n v="2000000"/>
    <n v="1534.8668902582222"/>
    <n v="69000"/>
    <n v="0"/>
    <n v="13052"/>
    <s v="9- Otras garantías (no admisible)"/>
    <s v="LBZ"/>
    <x v="0"/>
    <n v="4"/>
    <n v="0"/>
    <n v="0"/>
    <n v="4.1561643835616442"/>
    <n v="37.980821917808221"/>
    <n v="1"/>
    <n v="2"/>
    <n v="1"/>
    <n v="3"/>
    <n v="3"/>
    <s v="A"/>
    <n v="9.0650622296752734E-2"/>
    <n v="2.1485560000000001"/>
    <n v="0.68380966666666665"/>
    <n v="1.4417463333333334"/>
    <n v="1.4417463333333334"/>
    <n v="0"/>
    <n v="0"/>
    <n v="0.32"/>
    <n v="0.04"/>
    <n v="0"/>
    <n v="0.4"/>
    <n v="0.05"/>
    <n v="0.02"/>
    <n v="0.03"/>
    <n v="0.25"/>
    <n v="0.2"/>
    <n v="0.2"/>
    <n v="0"/>
    <n v="0"/>
    <n v="0"/>
    <n v="0"/>
    <n v="0.03"/>
    <n v="0.05"/>
    <n v="0"/>
    <n v="0"/>
    <n v="0"/>
    <n v="1.59"/>
    <s v="2. Normal"/>
    <s v="LBZ"/>
    <x v="1"/>
    <s v="A"/>
    <n v="4325239"/>
    <n v="0"/>
  </r>
  <r>
    <n v="2208466600"/>
    <s v="MARTINEZ NUÑEZ LUIS CARLOS"/>
    <s v="3. Sin Externa"/>
    <s v="4. &gt;$1-$2 MM"/>
    <n v="716828"/>
    <x v="830"/>
    <n v="1649531"/>
    <n v="1649531"/>
    <e v="#N/A"/>
    <n v="102713"/>
    <n v="0"/>
    <n v="0"/>
    <n v="1331013"/>
    <n v="2000000"/>
    <n v="0"/>
    <n v="0"/>
    <n v="0"/>
    <n v="11001"/>
    <s v="9- Otras garantías (no admisible)"/>
    <s v="LBZ"/>
    <x v="0"/>
    <n v="4"/>
    <n v="0"/>
    <n v="0"/>
    <n v="2.1013698630136988"/>
    <n v="24.841095890410958"/>
    <n v="1"/>
    <n v="2"/>
    <n v="3"/>
    <n v="3"/>
    <n v="1"/>
    <s v="SIN"/>
    <n v="3.4237666666666666E-2"/>
    <n v="0.99351466666666666"/>
    <n v="0.68261366666666667"/>
    <n v="0.54984366666666662"/>
    <n v="0.54984366666666662"/>
    <n v="0"/>
    <n v="0"/>
    <n v="0.32"/>
    <n v="0.04"/>
    <n v="0"/>
    <n v="0.4"/>
    <n v="0.03"/>
    <n v="0.03"/>
    <n v="0.05"/>
    <n v="0.25"/>
    <n v="0.25"/>
    <n v="0.25"/>
    <n v="0"/>
    <n v="0"/>
    <n v="0"/>
    <n v="0"/>
    <n v="0.04"/>
    <n v="0.05"/>
    <n v="0"/>
    <n v="0.30000000000000004"/>
    <n v="0"/>
    <n v="2.0100000000000002"/>
    <s v="3. Medio"/>
    <s v="LBZ"/>
    <x v="1"/>
    <s v="SIN"/>
    <n v="1649531"/>
    <n v="0"/>
  </r>
  <r>
    <n v="2044046064"/>
    <s v="DUEÑAS GARCIA LUIS ANGEL"/>
    <s v="1. SI"/>
    <s v="5. &gt;$2-$5 MM"/>
    <m/>
    <x v="831"/>
    <n v="2335303"/>
    <n v="955303"/>
    <n v="4382000"/>
    <n v="184877"/>
    <n v="0"/>
    <n v="1380000"/>
    <n v="2046429"/>
    <n v="2000000"/>
    <n v="104839.5278173719"/>
    <n v="3721000"/>
    <n v="0"/>
    <n v="13052"/>
    <s v="6- pignoración"/>
    <s v="LBZ"/>
    <x v="0"/>
    <n v="4"/>
    <n v="0"/>
    <n v="0"/>
    <n v="2.5342465753424657"/>
    <n v="22.876712328767123"/>
    <n v="1"/>
    <n v="4"/>
    <n v="1"/>
    <n v="3"/>
    <n v="1"/>
    <s v="A"/>
    <n v="9.6572175939123955E-2"/>
    <n v="2.7009106666666667"/>
    <n v="0.68214300000000005"/>
    <n v="0.77843433333333334"/>
    <n v="0.31843433333333332"/>
    <n v="0"/>
    <n v="0"/>
    <n v="0.32"/>
    <n v="0.02"/>
    <n v="0"/>
    <n v="0.4"/>
    <n v="0.05"/>
    <n v="0.03"/>
    <n v="0.05"/>
    <n v="0.15000000000000002"/>
    <n v="0.25"/>
    <n v="0.25"/>
    <n v="0"/>
    <n v="0"/>
    <n v="0"/>
    <n v="0"/>
    <n v="0.04"/>
    <n v="0.05"/>
    <n v="0"/>
    <n v="0"/>
    <n v="0"/>
    <n v="1.61"/>
    <s v="2. Normal"/>
    <s v="LBZ"/>
    <x v="1"/>
    <s v="A"/>
    <n v="955303"/>
    <n v="0"/>
  </r>
  <r>
    <n v="2202480604"/>
    <s v="JEREZ MONTOYA LEIDY  XIOMARA"/>
    <s v="3. Sin Externa"/>
    <s v="3. Hasta $1 MM"/>
    <m/>
    <x v="832"/>
    <n v="894522"/>
    <n v="0"/>
    <e v="#N/A"/>
    <n v="316176"/>
    <n v="0"/>
    <n v="1853000"/>
    <n v="2036820"/>
    <n v="2000000"/>
    <n v="0"/>
    <n v="0"/>
    <n v="0"/>
    <n v="68547"/>
    <s v="6- pignoración"/>
    <s v="LBZ"/>
    <x v="0"/>
    <n v="4"/>
    <n v="0"/>
    <n v="0"/>
    <n v="5.5753424657534243"/>
    <n v="25.523287671232875"/>
    <n v="2"/>
    <n v="5"/>
    <n v="3"/>
    <n v="3"/>
    <n v="1"/>
    <s v="SIN"/>
    <n v="0.105392"/>
    <n v="0.97711400000000004"/>
    <n v="0.67893999999999999"/>
    <n v="0.29817399999999999"/>
    <n v="0"/>
    <n v="0"/>
    <n v="0"/>
    <n v="0.32"/>
    <n v="0.01"/>
    <n v="0"/>
    <n v="0.4"/>
    <n v="0.03"/>
    <n v="0.03"/>
    <n v="0.04"/>
    <n v="0.15000000000000002"/>
    <n v="0.25"/>
    <n v="0.25"/>
    <n v="0"/>
    <n v="0"/>
    <n v="0"/>
    <n v="0"/>
    <n v="0.03"/>
    <n v="0"/>
    <n v="0"/>
    <n v="0.30000000000000004"/>
    <n v="0"/>
    <n v="1.81"/>
    <s v="2. Normal"/>
    <s v="LBZ"/>
    <x v="1"/>
    <s v="SIN"/>
    <n v="0"/>
    <n v="0"/>
  </r>
  <r>
    <n v="84668802"/>
    <s v="TORRES PAJARO AMAURY"/>
    <s v="1. SI"/>
    <s v="6. &gt;$5-$10 MM"/>
    <m/>
    <x v="833"/>
    <n v="6716741"/>
    <n v="1016741"/>
    <n v="8752000"/>
    <n v="274280"/>
    <n v="0"/>
    <n v="5700000"/>
    <n v="2034889"/>
    <n v="2000000"/>
    <n v="112668.12752402748"/>
    <n v="5065000"/>
    <n v="0"/>
    <n v="13052"/>
    <s v="6- pignoración"/>
    <s v="LBZ"/>
    <x v="0"/>
    <n v="4"/>
    <n v="0"/>
    <n v="0"/>
    <n v="6.8794520547945206"/>
    <n v="46.523287671232879"/>
    <n v="1"/>
    <n v="2"/>
    <n v="1"/>
    <n v="3"/>
    <n v="2"/>
    <s v="A"/>
    <n v="0.12898270917467583"/>
    <n v="4.6055433333333333"/>
    <n v="0.67829633333333328"/>
    <n v="2.2389136666666665"/>
    <n v="0.33891366666666667"/>
    <n v="0"/>
    <n v="0"/>
    <n v="0.32"/>
    <n v="0.04"/>
    <n v="0"/>
    <n v="0.4"/>
    <n v="0.05"/>
    <n v="0.01"/>
    <n v="0.02"/>
    <n v="0.15000000000000002"/>
    <n v="0.15000000000000002"/>
    <n v="0.25"/>
    <n v="0"/>
    <n v="0"/>
    <n v="0"/>
    <n v="0"/>
    <n v="0.02"/>
    <n v="0.05"/>
    <n v="0"/>
    <n v="0"/>
    <n v="0"/>
    <n v="1.4600000000000002"/>
    <s v="2. Normal"/>
    <s v="LBZ"/>
    <x v="1"/>
    <s v="A"/>
    <n v="1016741"/>
    <n v="0"/>
  </r>
  <r>
    <n v="8060046"/>
    <s v="RODRIGUEZ PADILLA AGUSTIN SEGUNDO"/>
    <s v="3. Sin Externa"/>
    <s v="5. &gt;$2-$5 MM"/>
    <m/>
    <x v="834"/>
    <n v="4292329"/>
    <n v="2344329"/>
    <e v="#N/A"/>
    <n v="230974"/>
    <n v="0"/>
    <n v="1948000"/>
    <n v="2026820"/>
    <n v="2000000"/>
    <n v="0"/>
    <n v="0"/>
    <n v="0"/>
    <n v="13760"/>
    <s v="6- pignoración"/>
    <s v="LBZ"/>
    <x v="0"/>
    <n v="4"/>
    <n v="0"/>
    <n v="0"/>
    <n v="5.4082191780821915"/>
    <n v="43.126027397260273"/>
    <n v="1"/>
    <n v="3"/>
    <n v="1"/>
    <n v="3"/>
    <n v="3"/>
    <s v="SIN"/>
    <n v="7.6991333333333328E-2"/>
    <n v="2.1063830000000001"/>
    <n v="0.67560666666666669"/>
    <n v="1.4307763333333334"/>
    <n v="0.781443"/>
    <n v="0"/>
    <n v="0"/>
    <n v="0.32"/>
    <n v="0.03"/>
    <n v="0"/>
    <n v="0.4"/>
    <n v="0.05"/>
    <n v="0.02"/>
    <n v="0.03"/>
    <n v="0.15000000000000002"/>
    <n v="0.2"/>
    <n v="0.25"/>
    <n v="0"/>
    <n v="0"/>
    <n v="0"/>
    <n v="0"/>
    <n v="0.03"/>
    <n v="0.05"/>
    <n v="0"/>
    <n v="0.30000000000000004"/>
    <n v="0"/>
    <n v="1.83"/>
    <s v="2. Normal"/>
    <s v="LBZ"/>
    <x v="1"/>
    <s v="SIN"/>
    <n v="2344329"/>
    <n v="0"/>
  </r>
  <r>
    <n v="2200806606"/>
    <s v="ARBOLEDA SALDARRIAGA PAULA ANDREA"/>
    <s v="3. Sin Externa"/>
    <s v="4. &gt;$1-$2 MM"/>
    <n v="24227"/>
    <x v="835"/>
    <n v="1657063"/>
    <n v="1657063"/>
    <e v="#N/A"/>
    <n v="128863"/>
    <n v="0"/>
    <n v="0"/>
    <n v="988120"/>
    <n v="1000000"/>
    <n v="0"/>
    <n v="0"/>
    <n v="0"/>
    <n v="68276"/>
    <s v="9- Otras garantías (no admisible)"/>
    <s v="LBZ"/>
    <x v="0"/>
    <n v="4"/>
    <n v="0"/>
    <n v="0"/>
    <n v="3.3205479452054796"/>
    <n v="23.416438356164385"/>
    <n v="2"/>
    <n v="3"/>
    <n v="1"/>
    <n v="2"/>
    <n v="3"/>
    <s v="SIN"/>
    <n v="8.5908666666666661E-2"/>
    <n v="1.7634553333333334"/>
    <n v="0.674898"/>
    <n v="1.1047086666666666"/>
    <n v="1.1047086666666666"/>
    <n v="0"/>
    <n v="0"/>
    <n v="0.32"/>
    <n v="0.03"/>
    <n v="0"/>
    <n v="0.4"/>
    <n v="0.05"/>
    <n v="0.02"/>
    <n v="0.05"/>
    <n v="0.25"/>
    <n v="0.2"/>
    <n v="0.2"/>
    <n v="0"/>
    <n v="0"/>
    <n v="0"/>
    <n v="0"/>
    <n v="0.04"/>
    <n v="0"/>
    <n v="0"/>
    <n v="0.30000000000000004"/>
    <n v="0"/>
    <n v="1.86"/>
    <s v="2. Normal"/>
    <s v="LBZ"/>
    <x v="1"/>
    <s v="SIN"/>
    <n v="1657063"/>
    <n v="0"/>
  </r>
  <r>
    <n v="2224802622"/>
    <s v="VIVEROS ANGULO YERRY FABIAN"/>
    <s v="3. Sin Externa"/>
    <s v="5. &gt;$2-$5 MM"/>
    <n v="103933"/>
    <x v="836"/>
    <n v="2955666"/>
    <n v="1291210"/>
    <e v="#N/A"/>
    <n v="123127"/>
    <n v="0"/>
    <n v="1664456"/>
    <n v="906227"/>
    <n v="1000000"/>
    <n v="0"/>
    <n v="0"/>
    <n v="0"/>
    <n v="76130"/>
    <s v="6- pignoración"/>
    <s v="LBZ"/>
    <x v="0"/>
    <n v="4"/>
    <n v="0"/>
    <n v="0"/>
    <n v="3.3095890410958906"/>
    <n v="22.69041095890411"/>
    <n v="1"/>
    <n v="0"/>
    <n v="1"/>
    <n v="2"/>
    <n v="1"/>
    <s v="SIN"/>
    <n v="8.2084666666666667E-2"/>
    <n v="2.5745953333333333"/>
    <n v="0.67344000000000004"/>
    <n v="1.9704440000000001"/>
    <n v="0.86080666666666672"/>
    <n v="0"/>
    <n v="0"/>
    <n v="0.32"/>
    <n v="0.05"/>
    <n v="0"/>
    <n v="0.4"/>
    <n v="0.05"/>
    <n v="0.03"/>
    <n v="0.05"/>
    <n v="0.15000000000000002"/>
    <n v="0.2"/>
    <n v="0.25"/>
    <n v="0"/>
    <n v="0"/>
    <n v="0"/>
    <n v="0"/>
    <n v="0.04"/>
    <n v="0.05"/>
    <n v="0"/>
    <n v="0.30000000000000004"/>
    <n v="0"/>
    <n v="1.8900000000000003"/>
    <s v="2. Normal"/>
    <s v="LBZ"/>
    <x v="1"/>
    <s v="SIN"/>
    <n v="1291210"/>
    <n v="0"/>
  </r>
  <r>
    <n v="2226266060"/>
    <s v="SANCHEZ PARRA JOSE LUIS"/>
    <s v="1. SI"/>
    <s v="5. &gt;$2-$5 MM"/>
    <n v="5085"/>
    <x v="837"/>
    <n v="2191404"/>
    <n v="2191404"/>
    <n v="4202000"/>
    <n v="261769"/>
    <n v="0"/>
    <n v="0"/>
    <n v="2011095"/>
    <n v="2000000"/>
    <n v="603061.07172192831"/>
    <n v="45890000"/>
    <n v="0"/>
    <n v="76130"/>
    <s v="9- Otras garantías (no admisible)"/>
    <s v="LBZ"/>
    <x v="0"/>
    <n v="4"/>
    <n v="0"/>
    <n v="0"/>
    <n v="3.3698630136986303"/>
    <n v="32.873972602739727"/>
    <n v="1"/>
    <n v="0"/>
    <n v="1"/>
    <n v="3"/>
    <n v="1"/>
    <s v="A"/>
    <n v="0.28827669057397609"/>
    <n v="16.697499666666666"/>
    <n v="0.67205999999999999"/>
    <n v="0.73046800000000001"/>
    <n v="0.73046800000000001"/>
    <n v="0"/>
    <n v="0"/>
    <n v="0.32"/>
    <n v="0.05"/>
    <n v="0.24"/>
    <n v="0.4"/>
    <n v="0.05"/>
    <n v="0.03"/>
    <n v="0.04"/>
    <n v="0.25"/>
    <n v="0.25"/>
    <n v="0.25"/>
    <n v="0"/>
    <n v="0"/>
    <n v="0"/>
    <n v="0"/>
    <n v="0.04"/>
    <n v="0.05"/>
    <n v="0"/>
    <n v="0"/>
    <n v="0"/>
    <n v="1.9700000000000002"/>
    <s v="2. Normal"/>
    <s v="LBZ"/>
    <x v="1"/>
    <s v="A"/>
    <n v="2191404"/>
    <n v="0"/>
  </r>
  <r>
    <n v="2224640406"/>
    <s v="DEL TORO URIELE RONALD STIVEN"/>
    <s v="1. SI"/>
    <s v="4. &gt;$1-$2 MM"/>
    <n v="11082"/>
    <x v="838"/>
    <n v="1042657"/>
    <n v="1042657"/>
    <n v="2039000"/>
    <n v="143104"/>
    <n v="0"/>
    <n v="0"/>
    <n v="995985"/>
    <n v="1000000"/>
    <n v="87018.467061916293"/>
    <n v="2218000"/>
    <n v="0"/>
    <n v="76130"/>
    <s v="9- Otras garantías (no admisible)"/>
    <s v="LBZ"/>
    <x v="0"/>
    <n v="4"/>
    <n v="0"/>
    <n v="0"/>
    <n v="3.2191780821917808"/>
    <n v="22.934246575342467"/>
    <n v="1"/>
    <n v="0"/>
    <n v="3"/>
    <n v="2"/>
    <n v="1"/>
    <s v="A"/>
    <n v="0.15341497804127754"/>
    <n v="2.8377613333333334"/>
    <n v="0.67137800000000003"/>
    <n v="0.6951046666666667"/>
    <n v="0.6951046666666667"/>
    <n v="0"/>
    <n v="0"/>
    <n v="0.32"/>
    <n v="0.05"/>
    <n v="0"/>
    <n v="0.4"/>
    <n v="0.03"/>
    <n v="0.03"/>
    <n v="0.05"/>
    <n v="0.25"/>
    <n v="0.25"/>
    <n v="0.25"/>
    <n v="0"/>
    <n v="0"/>
    <n v="0"/>
    <n v="0"/>
    <n v="0.04"/>
    <n v="0.05"/>
    <n v="0"/>
    <n v="0"/>
    <n v="0"/>
    <n v="1.7200000000000002"/>
    <s v="2. Normal"/>
    <s v="LBZ"/>
    <x v="1"/>
    <s v="A"/>
    <n v="1042657"/>
    <n v="0"/>
  </r>
  <r>
    <n v="84462608"/>
    <s v="BABILONIA PEREZ MACARIO"/>
    <s v="1. SI"/>
    <s v="4. &gt;$1-$2 MM"/>
    <m/>
    <x v="839"/>
    <n v="1187947"/>
    <n v="1187947"/>
    <n v="3193000"/>
    <n v="207674"/>
    <n v="0"/>
    <n v="0"/>
    <n v="2005197"/>
    <n v="2000000"/>
    <n v="1534.8668902582222"/>
    <n v="69000"/>
    <n v="0"/>
    <n v="13001"/>
    <s v="9- Otras garantías (no admisible)"/>
    <s v="LBZ"/>
    <x v="0"/>
    <n v="4"/>
    <n v="0"/>
    <n v="0"/>
    <n v="0.59726027397260273"/>
    <n v="42.30958904109589"/>
    <n v="1"/>
    <n v="3"/>
    <n v="2"/>
    <n v="3"/>
    <n v="3"/>
    <s v="A"/>
    <n v="6.9736288963419407E-2"/>
    <n v="1.0873813333333333"/>
    <n v="0.66839899999999997"/>
    <n v="0.39598233333333333"/>
    <n v="0.39598233333333333"/>
    <n v="0"/>
    <n v="0"/>
    <n v="0.32"/>
    <n v="0.03"/>
    <n v="0"/>
    <n v="0.4"/>
    <n v="0.04"/>
    <n v="0.02"/>
    <n v="0.03"/>
    <n v="0.25"/>
    <n v="0.25"/>
    <n v="0.25"/>
    <n v="0"/>
    <n v="0"/>
    <n v="0"/>
    <n v="0"/>
    <n v="0.05"/>
    <n v="0.05"/>
    <n v="0"/>
    <n v="0"/>
    <n v="0"/>
    <n v="1.6900000000000002"/>
    <s v="2. Normal"/>
    <s v="LBZ"/>
    <x v="1"/>
    <s v="A"/>
    <n v="1187947"/>
    <n v="0"/>
  </r>
  <r>
    <n v="20226624"/>
    <s v="OROZCO GARAY CLAUDIA LILIANA"/>
    <s v="1. SI"/>
    <s v="5. &gt;$2-$5 MM"/>
    <n v="903558"/>
    <x v="840"/>
    <n v="4659560"/>
    <n v="3959560"/>
    <n v="5760000"/>
    <n v="236060"/>
    <n v="0"/>
    <n v="700000"/>
    <n v="1100008"/>
    <n v="2000000"/>
    <n v="210915.81556576287"/>
    <n v="5376000"/>
    <n v="0"/>
    <n v="76001"/>
    <s v="6- pignoración"/>
    <s v="LBZ"/>
    <x v="0"/>
    <n v="4"/>
    <n v="0"/>
    <n v="0"/>
    <n v="3.6410958904109587"/>
    <n v="42.660273972602738"/>
    <n v="2"/>
    <n v="2"/>
    <n v="2"/>
    <n v="3"/>
    <n v="3"/>
    <s v="B"/>
    <n v="0.14899193852192097"/>
    <n v="3.711856"/>
    <n v="0.66785533333333336"/>
    <n v="1.5531866666666667"/>
    <n v="1.3198533333333333"/>
    <n v="0"/>
    <n v="0"/>
    <n v="0.32"/>
    <n v="0.04"/>
    <n v="0"/>
    <n v="0.4"/>
    <n v="0.04"/>
    <n v="0.02"/>
    <n v="0.03"/>
    <n v="0.15000000000000002"/>
    <n v="0.2"/>
    <n v="0.2"/>
    <n v="0"/>
    <n v="0"/>
    <n v="0"/>
    <n v="0"/>
    <n v="0.04"/>
    <n v="0"/>
    <n v="0"/>
    <n v="0.1"/>
    <n v="0"/>
    <n v="1.54"/>
    <s v="2. Normal"/>
    <s v="LBZ"/>
    <x v="1"/>
    <s v="B"/>
    <n v="3959560"/>
    <n v="0"/>
  </r>
  <r>
    <n v="2088044040"/>
    <s v="GAÑAN VELEZ ANGIE TATIANA"/>
    <s v="3. Sin Externa"/>
    <s v="5. &gt;$2-$5 MM"/>
    <n v="663485"/>
    <x v="841"/>
    <n v="2314600"/>
    <n v="914600"/>
    <e v="#N/A"/>
    <n v="145768"/>
    <n v="0"/>
    <n v="1400000"/>
    <n v="1331013"/>
    <n v="2000000"/>
    <n v="0"/>
    <n v="0"/>
    <n v="0"/>
    <n v="66170"/>
    <s v="6- pignoración"/>
    <s v="LBZ"/>
    <x v="0"/>
    <n v="4"/>
    <n v="0"/>
    <n v="0"/>
    <n v="2.1013698630136988"/>
    <n v="23.561643835616437"/>
    <n v="2"/>
    <n v="0"/>
    <n v="3"/>
    <n v="3"/>
    <n v="1"/>
    <s v="SIN"/>
    <n v="4.8589333333333332E-2"/>
    <n v="1.2152043333333333"/>
    <n v="0.66483266666666663"/>
    <n v="0.77153333333333329"/>
    <n v="0.30486666666666667"/>
    <n v="0"/>
    <n v="0"/>
    <n v="0.32"/>
    <n v="0.05"/>
    <n v="0"/>
    <n v="0.4"/>
    <n v="0.03"/>
    <n v="0.03"/>
    <n v="0.05"/>
    <n v="0.15000000000000002"/>
    <n v="0.25"/>
    <n v="0.25"/>
    <n v="0"/>
    <n v="0"/>
    <n v="0"/>
    <n v="0"/>
    <n v="0.04"/>
    <n v="0"/>
    <n v="0"/>
    <n v="0.30000000000000004"/>
    <n v="0"/>
    <n v="1.8700000000000003"/>
    <s v="2. Normal"/>
    <s v="LBZ"/>
    <x v="1"/>
    <s v="SIN"/>
    <n v="914600"/>
    <n v="0"/>
  </r>
  <r>
    <n v="2020082862"/>
    <s v="QUIÑONEZ  DIANA ALEJANDRA"/>
    <s v="3. Sin Externa"/>
    <s v="5. &gt;$2-$5 MM"/>
    <n v="343042"/>
    <x v="842"/>
    <n v="2084888"/>
    <n v="584888"/>
    <e v="#N/A"/>
    <n v="157908"/>
    <n v="0"/>
    <n v="1500000"/>
    <n v="653090"/>
    <n v="1000000"/>
    <n v="0"/>
    <n v="0"/>
    <n v="0"/>
    <n v="76130"/>
    <s v="6- pignoración"/>
    <s v="LBZ"/>
    <x v="0"/>
    <n v="4"/>
    <n v="0"/>
    <n v="0"/>
    <n v="2.0493150684931507"/>
    <n v="31.972602739726028"/>
    <n v="2"/>
    <n v="2"/>
    <n v="3"/>
    <n v="2"/>
    <n v="3"/>
    <s v="SIN"/>
    <n v="0.105272"/>
    <n v="1.8253186666666668"/>
    <n v="0.66408800000000001"/>
    <n v="1.3899253333333332"/>
    <n v="0.38992533333333335"/>
    <n v="0"/>
    <n v="0"/>
    <n v="0.32"/>
    <n v="0.04"/>
    <n v="0"/>
    <n v="0.4"/>
    <n v="0.03"/>
    <n v="0.02"/>
    <n v="0.04"/>
    <n v="0.15000000000000002"/>
    <n v="0.2"/>
    <n v="0.25"/>
    <n v="0"/>
    <n v="0"/>
    <n v="0"/>
    <n v="0"/>
    <n v="0.04"/>
    <n v="0"/>
    <n v="0"/>
    <n v="0.30000000000000004"/>
    <n v="0"/>
    <n v="1.79"/>
    <s v="2. Normal"/>
    <s v="LBZ"/>
    <x v="1"/>
    <s v="SIN"/>
    <n v="584888"/>
    <n v="0"/>
  </r>
  <r>
    <n v="82008662"/>
    <s v="PINEDA MATOS ARMANDO"/>
    <s v="1. SI"/>
    <s v="5. &gt;$2-$5 MM"/>
    <m/>
    <x v="843"/>
    <n v="2696101"/>
    <n v="2696101"/>
    <n v="3689000"/>
    <n v="164479"/>
    <n v="0"/>
    <n v="0"/>
    <n v="992620"/>
    <n v="1000000"/>
    <n v="69202.476747729423"/>
    <n v="3111000"/>
    <n v="0"/>
    <n v="68276"/>
    <s v="9- Otras garantías (no admisible)"/>
    <s v="LBZ"/>
    <x v="0"/>
    <n v="4"/>
    <n v="0"/>
    <n v="0"/>
    <n v="2.5726027397260274"/>
    <n v="42.720547945205482"/>
    <n v="1"/>
    <n v="2"/>
    <n v="1"/>
    <n v="2"/>
    <n v="2"/>
    <s v="B"/>
    <n v="0.15578765116515295"/>
    <n v="4.533147333333333"/>
    <n v="0.66174666666666671"/>
    <n v="1.7974006666666666"/>
    <n v="1.7974006666666666"/>
    <n v="0"/>
    <n v="0"/>
    <n v="0.32"/>
    <n v="0.04"/>
    <n v="0"/>
    <n v="0.4"/>
    <n v="0.05"/>
    <n v="0.01"/>
    <n v="0.03"/>
    <n v="0.25"/>
    <n v="0.2"/>
    <n v="0.2"/>
    <n v="0"/>
    <n v="0"/>
    <n v="0"/>
    <n v="0"/>
    <n v="0.04"/>
    <n v="0.05"/>
    <n v="0"/>
    <n v="0.1"/>
    <n v="0"/>
    <n v="1.6900000000000002"/>
    <s v="2. Normal"/>
    <s v="LBZ"/>
    <x v="1"/>
    <s v="B"/>
    <n v="2696101"/>
    <n v="0"/>
  </r>
  <r>
    <n v="2044028442"/>
    <s v="BASSA BANQUETT HUGO ENRIQUE"/>
    <s v="1. SI"/>
    <s v="6. &gt;$5-$10 MM"/>
    <n v="1734"/>
    <x v="844"/>
    <n v="7435202"/>
    <n v="2435202"/>
    <n v="8426000"/>
    <n v="239708"/>
    <n v="0"/>
    <n v="5000000"/>
    <n v="990620"/>
    <n v="1000000"/>
    <n v="84840.323470215357"/>
    <n v="3814000"/>
    <n v="0"/>
    <n v="13052"/>
    <s v="6- pignoración"/>
    <s v="LBZ"/>
    <x v="0"/>
    <n v="4"/>
    <n v="0"/>
    <n v="0"/>
    <n v="2.1972602739726028"/>
    <n v="31.079452054794519"/>
    <n v="1"/>
    <n v="2"/>
    <n v="1"/>
    <n v="2"/>
    <n v="3"/>
    <s v="A"/>
    <n v="0.21636554898014357"/>
    <n v="8.1598813333333329"/>
    <n v="0.66156933333333334"/>
    <n v="4.9568013333333329"/>
    <n v="1.6234679999999999"/>
    <n v="0"/>
    <n v="0"/>
    <n v="0.32"/>
    <n v="0.04"/>
    <n v="0.08"/>
    <n v="0.4"/>
    <n v="0.05"/>
    <n v="0.02"/>
    <n v="0.04"/>
    <n v="0.15000000000000002"/>
    <n v="0.05"/>
    <n v="0.2"/>
    <n v="0"/>
    <n v="0"/>
    <n v="0"/>
    <n v="0"/>
    <n v="0.04"/>
    <n v="0.05"/>
    <n v="0"/>
    <n v="0"/>
    <n v="0"/>
    <n v="1.4400000000000002"/>
    <s v="2. Normal"/>
    <s v="LBZ"/>
    <x v="1"/>
    <s v="A"/>
    <n v="2435202"/>
    <n v="0"/>
  </r>
  <r>
    <n v="2008462282"/>
    <s v="ZUÑIGA PERLAZA FAIBER ANDRES"/>
    <s v="3. Sin Externa"/>
    <s v="4. &gt;$1-$2 MM"/>
    <n v="164101"/>
    <x v="845"/>
    <n v="1120341"/>
    <n v="1120341"/>
    <e v="#N/A"/>
    <n v="113852"/>
    <n v="0"/>
    <n v="0"/>
    <n v="826998"/>
    <n v="1000000"/>
    <n v="0"/>
    <n v="0"/>
    <n v="0"/>
    <n v="76130"/>
    <s v="9- Otras garantías (no admisible)"/>
    <s v="LBZ"/>
    <x v="0"/>
    <n v="4"/>
    <n v="0"/>
    <n v="0"/>
    <n v="2.6465753424657534"/>
    <n v="22.75068493150685"/>
    <n v="1"/>
    <n v="2"/>
    <n v="1"/>
    <n v="2"/>
    <n v="1"/>
    <s v="SIN"/>
    <n v="7.5901333333333335E-2"/>
    <n v="1.2982260000000001"/>
    <n v="0.66073266666666663"/>
    <n v="0.74689399999999995"/>
    <n v="0.74689399999999995"/>
    <n v="0"/>
    <n v="0"/>
    <n v="0.32"/>
    <n v="0.04"/>
    <n v="0"/>
    <n v="0.4"/>
    <n v="0.05"/>
    <n v="0.03"/>
    <n v="0.05"/>
    <n v="0.25"/>
    <n v="0.25"/>
    <n v="0.25"/>
    <n v="0"/>
    <n v="0"/>
    <n v="0"/>
    <n v="0"/>
    <n v="0.04"/>
    <n v="0.05"/>
    <n v="0"/>
    <n v="0.30000000000000004"/>
    <n v="0"/>
    <n v="2.0300000000000002"/>
    <s v="3. Medio"/>
    <s v="LBZ"/>
    <x v="1"/>
    <s v="SIN"/>
    <n v="1120341"/>
    <n v="0"/>
  </r>
  <r>
    <n v="42686068"/>
    <s v="CONTRERAS MARTINEZ LELIS DEL CARMEN"/>
    <s v="3. Sin Externa"/>
    <s v="5. &gt;$2-$5 MM"/>
    <m/>
    <x v="846"/>
    <n v="2018846"/>
    <n v="157753"/>
    <e v="#N/A"/>
    <n v="117326"/>
    <n v="0"/>
    <n v="1861093"/>
    <n v="990620"/>
    <n v="1000000"/>
    <n v="0"/>
    <n v="0"/>
    <n v="0"/>
    <n v="8001"/>
    <s v="6- pignoración"/>
    <s v="LBZ"/>
    <x v="0"/>
    <n v="4"/>
    <n v="0"/>
    <n v="0"/>
    <n v="2.2383561643835614"/>
    <n v="59.290410958904111"/>
    <n v="2"/>
    <n v="2"/>
    <n v="1"/>
    <n v="2"/>
    <n v="3"/>
    <s v="SIN"/>
    <n v="7.8217333333333333E-2"/>
    <n v="2.0063106666666668"/>
    <n v="0.6604133333333333"/>
    <n v="1.3458973333333333"/>
    <n v="0.10516866666666666"/>
    <n v="0"/>
    <n v="0"/>
    <n v="0.32"/>
    <n v="0.04"/>
    <n v="0"/>
    <n v="0.4"/>
    <n v="0.05"/>
    <n v="0.02"/>
    <n v="0.01"/>
    <n v="0.15000000000000002"/>
    <n v="0.2"/>
    <n v="0.25"/>
    <n v="0"/>
    <n v="0"/>
    <n v="0"/>
    <n v="0"/>
    <n v="0.04"/>
    <n v="0"/>
    <n v="0"/>
    <n v="0.30000000000000004"/>
    <n v="0"/>
    <n v="1.7800000000000002"/>
    <s v="2. Normal"/>
    <s v="LBZ"/>
    <x v="1"/>
    <s v="SIN"/>
    <n v="157753"/>
    <n v="0"/>
  </r>
  <r>
    <n v="84668286"/>
    <s v="MORELO CASTRO RENSO DARIO"/>
    <s v="1. SI"/>
    <s v="5. &gt;$2-$5 MM"/>
    <m/>
    <x v="847"/>
    <n v="2379943"/>
    <n v="0"/>
    <n v="3371000"/>
    <n v="142213"/>
    <n v="0"/>
    <n v="2540000"/>
    <n v="990620"/>
    <n v="1000000"/>
    <n v="93531.120593150787"/>
    <n v="2384000"/>
    <n v="0"/>
    <n v="68276"/>
    <s v="6- pignoración"/>
    <s v="LBZ"/>
    <x v="0"/>
    <n v="4"/>
    <n v="0"/>
    <n v="0"/>
    <n v="2.1972602739726028"/>
    <n v="49.769863013698632"/>
    <n v="1"/>
    <n v="3"/>
    <n v="1"/>
    <n v="2"/>
    <n v="2"/>
    <s v="B"/>
    <n v="0.15716274706210051"/>
    <n v="3.8363753333333332"/>
    <n v="0.6604133333333333"/>
    <n v="1.5866286666666667"/>
    <n v="0"/>
    <n v="0"/>
    <n v="0"/>
    <n v="0.32"/>
    <n v="0.03"/>
    <n v="0"/>
    <n v="0.4"/>
    <n v="0.05"/>
    <n v="0.01"/>
    <n v="0.02"/>
    <n v="0.15000000000000002"/>
    <n v="0.2"/>
    <n v="0.25"/>
    <n v="0"/>
    <n v="0"/>
    <n v="0"/>
    <n v="0"/>
    <n v="0.04"/>
    <n v="0.05"/>
    <n v="0"/>
    <n v="0.1"/>
    <n v="0"/>
    <n v="1.6200000000000003"/>
    <s v="2. Normal"/>
    <s v="LBZ"/>
    <x v="1"/>
    <s v="B"/>
    <n v="0"/>
    <n v="0"/>
  </r>
  <r>
    <n v="2044026244"/>
    <s v="PAYARES SIMANCAS JONATAN"/>
    <s v="1. SI"/>
    <s v="5. &gt;$2-$5 MM"/>
    <m/>
    <x v="848"/>
    <n v="4840937"/>
    <n v="3690937"/>
    <n v="6820000"/>
    <n v="187495"/>
    <n v="0"/>
    <n v="1150000"/>
    <n v="1978820"/>
    <n v="2000000"/>
    <n v="15459.89114100673"/>
    <n v="695000"/>
    <n v="0"/>
    <n v="13052"/>
    <s v="6- pignoración"/>
    <s v="LBZ"/>
    <x v="0"/>
    <n v="4"/>
    <n v="0"/>
    <n v="0"/>
    <n v="5.2383561643835614"/>
    <n v="27.936986301369863"/>
    <n v="1"/>
    <n v="2"/>
    <n v="1"/>
    <n v="3"/>
    <n v="2"/>
    <s v="A"/>
    <n v="6.7651630380335573E-2"/>
    <n v="2.5049190000000001"/>
    <n v="0.65960666666666667"/>
    <n v="1.6136456666666668"/>
    <n v="1.2303123333333332"/>
    <n v="0"/>
    <n v="0"/>
    <n v="0.32"/>
    <n v="0.04"/>
    <n v="0"/>
    <n v="0.4"/>
    <n v="0.05"/>
    <n v="0.01"/>
    <n v="0.04"/>
    <n v="0.15000000000000002"/>
    <n v="0.2"/>
    <n v="0.2"/>
    <n v="0"/>
    <n v="0"/>
    <n v="0"/>
    <n v="0"/>
    <n v="0.03"/>
    <n v="0.05"/>
    <n v="0"/>
    <n v="0"/>
    <n v="0"/>
    <n v="1.4900000000000002"/>
    <s v="2. Normal"/>
    <s v="LBZ"/>
    <x v="1"/>
    <s v="A"/>
    <n v="3690937"/>
    <n v="0"/>
  </r>
  <r>
    <n v="2044024608"/>
    <s v="CHAMS MORENO INGRID MARGARITA"/>
    <s v="1. SI"/>
    <s v="5. &gt;$2-$5 MM"/>
    <m/>
    <x v="849"/>
    <n v="2074066"/>
    <n v="2074066"/>
    <n v="4316000"/>
    <n v="170664"/>
    <n v="0"/>
    <n v="0"/>
    <n v="1970820"/>
    <n v="2000000"/>
    <n v="224561.97461386988"/>
    <n v="8748000"/>
    <n v="0"/>
    <n v="13052"/>
    <s v="9- Otras garantías (no admisible)"/>
    <s v="LBZ"/>
    <x v="0"/>
    <n v="4"/>
    <n v="0"/>
    <n v="0"/>
    <n v="5.2383561643835614"/>
    <n v="32.772602739726025"/>
    <n v="2"/>
    <n v="2"/>
    <n v="1"/>
    <n v="3"/>
    <n v="3"/>
    <s v="A"/>
    <n v="0.13174199153795663"/>
    <n v="4.2642953333333331"/>
    <n v="0.65693999999999997"/>
    <n v="0.69135533333333332"/>
    <n v="0.69135533333333332"/>
    <n v="0"/>
    <n v="0"/>
    <n v="0.32"/>
    <n v="0.04"/>
    <n v="0"/>
    <n v="0.4"/>
    <n v="0.05"/>
    <n v="0.02"/>
    <n v="0.04"/>
    <n v="0.25"/>
    <n v="0.25"/>
    <n v="0.25"/>
    <n v="0"/>
    <n v="0"/>
    <n v="0"/>
    <n v="0"/>
    <n v="0.03"/>
    <n v="0"/>
    <n v="0"/>
    <n v="0"/>
    <n v="0"/>
    <n v="1.6500000000000001"/>
    <s v="2. Normal"/>
    <s v="LBZ"/>
    <x v="1"/>
    <s v="A"/>
    <n v="2074066"/>
    <n v="0"/>
  </r>
  <r>
    <n v="2464202"/>
    <s v="ARCHILA MEJIA DARIO"/>
    <s v="1. SI"/>
    <s v="5. &gt;$2-$5 MM"/>
    <n v="92767"/>
    <x v="78"/>
    <n v="2609380"/>
    <n v="2609380"/>
    <n v="3500000"/>
    <n v="135338"/>
    <n v="0"/>
    <n v="0"/>
    <n v="890620"/>
    <n v="1000000"/>
    <n v="90735.10210671433"/>
    <n v="4079000"/>
    <n v="0"/>
    <n v="68255"/>
    <s v="9- Otras garantías (no admisible)"/>
    <s v="LBZ"/>
    <x v="0"/>
    <n v="4"/>
    <n v="0"/>
    <n v="0"/>
    <n v="2.2821917808219179"/>
    <n v="51.07123287671233"/>
    <n v="1"/>
    <n v="2"/>
    <n v="2"/>
    <n v="2"/>
    <n v="6"/>
    <s v="A"/>
    <n v="0.15071540140447623"/>
    <n v="5.0526666666666671"/>
    <n v="0.6555913333333333"/>
    <n v="1.7395866666666666"/>
    <n v="1.7395866666666666"/>
    <n v="0"/>
    <n v="0"/>
    <n v="0.32"/>
    <n v="0.04"/>
    <n v="0.08"/>
    <n v="0.4"/>
    <n v="0.04"/>
    <n v="0"/>
    <n v="0.02"/>
    <n v="0.25"/>
    <n v="0.2"/>
    <n v="0.2"/>
    <n v="0"/>
    <n v="0"/>
    <n v="0"/>
    <n v="0"/>
    <n v="0.04"/>
    <n v="0.05"/>
    <n v="0"/>
    <n v="0"/>
    <n v="0"/>
    <n v="1.6400000000000001"/>
    <s v="2. Normal"/>
    <s v="LBZ"/>
    <x v="1"/>
    <s v="A"/>
    <n v="2609380"/>
    <n v="0"/>
  </r>
  <r>
    <n v="2066246246"/>
    <s v="VASQUEZ VIVIANA ANDREA"/>
    <s v="3. Sin Externa"/>
    <s v="5. &gt;$2-$5 MM"/>
    <m/>
    <x v="78"/>
    <n v="2520578"/>
    <n v="2520578"/>
    <e v="#N/A"/>
    <n v="143680"/>
    <n v="0"/>
    <n v="0"/>
    <n v="979422"/>
    <n v="1000000"/>
    <n v="0"/>
    <n v="0"/>
    <n v="0"/>
    <n v="68255"/>
    <s v="9- Otras garantías (no admisible)"/>
    <s v="LBZ"/>
    <x v="0"/>
    <n v="4"/>
    <n v="0"/>
    <n v="0"/>
    <n v="2.8191780821917809"/>
    <n v="34.268493150684932"/>
    <n v="2"/>
    <n v="2"/>
    <n v="1"/>
    <n v="2"/>
    <n v="1"/>
    <s v="SIN"/>
    <n v="9.5786666666666673E-2"/>
    <n v="2.3333333333333335"/>
    <n v="0.65294799999999997"/>
    <n v="1.6803853333333334"/>
    <n v="1.6803853333333334"/>
    <n v="0"/>
    <n v="0"/>
    <n v="0.32"/>
    <n v="0.04"/>
    <n v="0"/>
    <n v="0.4"/>
    <n v="0.05"/>
    <n v="0.03"/>
    <n v="0.04"/>
    <n v="0.25"/>
    <n v="0.2"/>
    <n v="0.2"/>
    <n v="0"/>
    <n v="0"/>
    <n v="0"/>
    <n v="0"/>
    <n v="0.04"/>
    <n v="0"/>
    <n v="0"/>
    <n v="0.30000000000000004"/>
    <n v="0"/>
    <n v="1.87"/>
    <s v="2. Normal"/>
    <s v="LBZ"/>
    <x v="1"/>
    <s v="SIN"/>
    <n v="2520578"/>
    <n v="0"/>
  </r>
  <r>
    <n v="24664668"/>
    <s v="FIGUEROA MALDONADO JORGE LUIS"/>
    <s v="1. SI"/>
    <s v="6. &gt;$5-$10 MM"/>
    <m/>
    <x v="850"/>
    <n v="6710611"/>
    <n v="5110611"/>
    <n v="8669000"/>
    <n v="199598"/>
    <n v="0"/>
    <n v="1600000"/>
    <n v="1958429"/>
    <n v="2000000"/>
    <n v="383953.13675507961"/>
    <n v="15207000"/>
    <n v="0"/>
    <n v="68255"/>
    <s v="6- pignoración"/>
    <s v="LBZ"/>
    <x v="0"/>
    <n v="4"/>
    <n v="0"/>
    <n v="0"/>
    <n v="2.7780821917808218"/>
    <n v="40.602739726027394"/>
    <n v="1"/>
    <n v="2"/>
    <n v="2"/>
    <n v="3"/>
    <n v="4"/>
    <s v="A"/>
    <n v="0.19451704558502653"/>
    <n v="7.9586800000000002"/>
    <n v="0.65280966666666662"/>
    <n v="2.2368703333333335"/>
    <n v="1.7035370000000001"/>
    <n v="0"/>
    <n v="0"/>
    <n v="0.32"/>
    <n v="0.04"/>
    <n v="0.08"/>
    <n v="0.4"/>
    <n v="0.04"/>
    <n v="0.05"/>
    <n v="0.03"/>
    <n v="0.15000000000000002"/>
    <n v="0.15000000000000002"/>
    <n v="0.2"/>
    <n v="0"/>
    <n v="0"/>
    <n v="0"/>
    <n v="0"/>
    <n v="0.04"/>
    <n v="0.05"/>
    <n v="0"/>
    <n v="0"/>
    <n v="0"/>
    <n v="1.5500000000000003"/>
    <s v="2. Normal"/>
    <s v="LBZ"/>
    <x v="1"/>
    <s v="A"/>
    <n v="5110611"/>
    <n v="0"/>
  </r>
  <r>
    <n v="2044008062"/>
    <s v="CRESPO JARABA GUILLERMO RAFAEL"/>
    <s v="1. SI"/>
    <s v="5. &gt;$2-$5 MM"/>
    <m/>
    <x v="140"/>
    <n v="2716534"/>
    <n v="1409889"/>
    <n v="4672000"/>
    <n v="177766"/>
    <n v="0"/>
    <n v="1306645"/>
    <n v="1955620"/>
    <n v="2000000"/>
    <n v="102079.90749379298"/>
    <n v="3461000"/>
    <n v="0"/>
    <n v="13052"/>
    <s v="6- pignoración"/>
    <s v="LBZ"/>
    <x v="0"/>
    <n v="4"/>
    <n v="0"/>
    <n v="0"/>
    <n v="4.8630136986301373"/>
    <n v="35.539726027397258"/>
    <n v="1"/>
    <n v="2"/>
    <n v="1"/>
    <n v="3"/>
    <n v="3"/>
    <s v="A"/>
    <n v="9.3281969164597661E-2"/>
    <n v="2.7110513333333333"/>
    <n v="0.6518733333333333"/>
    <n v="0.90551133333333333"/>
    <n v="0.46996300000000002"/>
    <n v="0"/>
    <n v="0"/>
    <n v="0.32"/>
    <n v="0.04"/>
    <n v="0"/>
    <n v="0.4"/>
    <n v="0.05"/>
    <n v="0.02"/>
    <n v="0.03"/>
    <n v="0.15000000000000002"/>
    <n v="0.25"/>
    <n v="0.25"/>
    <n v="0"/>
    <n v="0"/>
    <n v="0"/>
    <n v="0"/>
    <n v="0.03"/>
    <n v="0.05"/>
    <n v="0"/>
    <n v="0"/>
    <n v="0"/>
    <n v="1.5900000000000003"/>
    <s v="2. Normal"/>
    <s v="LBZ"/>
    <x v="1"/>
    <s v="A"/>
    <n v="1409889"/>
    <n v="0"/>
  </r>
  <r>
    <n v="2044028206"/>
    <s v="GOATACHE ROMERO JENNYFER ESTHER"/>
    <s v="1. SI"/>
    <s v="4. &gt;$1-$2 MM"/>
    <n v="154167"/>
    <x v="851"/>
    <n v="1018245"/>
    <n v="1018245"/>
    <n v="2903000"/>
    <n v="223126"/>
    <n v="0"/>
    <n v="0"/>
    <n v="1800629"/>
    <n v="2000000"/>
    <n v="18439.440720965129"/>
    <n v="470000"/>
    <n v="0"/>
    <n v="13052"/>
    <s v="9- Otras garantías (no admisible)"/>
    <s v="LBZ"/>
    <x v="0"/>
    <n v="4"/>
    <n v="0"/>
    <n v="0"/>
    <n v="5.1561643835616442"/>
    <n v="27.205479452054796"/>
    <n v="2"/>
    <n v="5"/>
    <n v="1"/>
    <n v="3"/>
    <n v="1"/>
    <s v="A"/>
    <n v="8.0521813573655038E-2"/>
    <n v="1.0962913333333333"/>
    <n v="0.65159866666666666"/>
    <n v="0.33941500000000002"/>
    <n v="0.33941500000000002"/>
    <n v="0"/>
    <n v="0"/>
    <n v="0.32"/>
    <n v="0.01"/>
    <n v="0"/>
    <n v="0.4"/>
    <n v="0.05"/>
    <n v="0.03"/>
    <n v="0.04"/>
    <n v="0.25"/>
    <n v="0.25"/>
    <n v="0.25"/>
    <n v="0"/>
    <n v="0"/>
    <n v="0"/>
    <n v="0"/>
    <n v="0.03"/>
    <n v="0"/>
    <n v="0"/>
    <n v="0"/>
    <n v="0"/>
    <n v="1.6300000000000001"/>
    <s v="2. Normal"/>
    <s v="LBZ"/>
    <x v="1"/>
    <s v="A"/>
    <n v="1018245"/>
    <n v="0"/>
  </r>
  <r>
    <n v="2006022440"/>
    <s v="CANO SERNA JULIAN STIVEN"/>
    <s v="3. Sin Externa"/>
    <s v="5. &gt;$2-$5 MM"/>
    <n v="424717"/>
    <x v="852"/>
    <n v="2160081"/>
    <n v="2160081"/>
    <e v="#N/A"/>
    <n v="137303"/>
    <n v="0"/>
    <n v="0"/>
    <n v="549989"/>
    <n v="1000000"/>
    <n v="0"/>
    <n v="0"/>
    <n v="0"/>
    <n v="76001"/>
    <s v="9- Otras garantías (no admisible)"/>
    <s v="LBZ"/>
    <x v="0"/>
    <n v="4"/>
    <n v="0"/>
    <n v="0"/>
    <n v="1.7205479452054795"/>
    <n v="20.339726027397262"/>
    <n v="1"/>
    <n v="2"/>
    <n v="1"/>
    <n v="2"/>
    <n v="3"/>
    <s v="SIN"/>
    <n v="9.153533333333333E-2"/>
    <n v="1.8067133333333334"/>
    <n v="0.64980400000000005"/>
    <n v="1.4400539999999999"/>
    <n v="1.4400539999999999"/>
    <n v="0"/>
    <n v="0"/>
    <n v="0.32"/>
    <n v="0.04"/>
    <n v="0"/>
    <n v="0.4"/>
    <n v="0.05"/>
    <n v="0.02"/>
    <n v="0.05"/>
    <n v="0.25"/>
    <n v="0.2"/>
    <n v="0.2"/>
    <n v="0"/>
    <n v="0"/>
    <n v="0"/>
    <n v="0"/>
    <n v="0.05"/>
    <n v="0.05"/>
    <n v="0"/>
    <n v="0.30000000000000004"/>
    <n v="0"/>
    <n v="1.9300000000000002"/>
    <s v="2. Normal"/>
    <s v="LBZ"/>
    <x v="1"/>
    <s v="SIN"/>
    <n v="2160081"/>
    <n v="0"/>
  </r>
  <r>
    <n v="2224628468"/>
    <s v="MOSQUERA COBO RONAL ANDRES"/>
    <s v="3. Sin Externa"/>
    <s v="5. &gt;$2-$5 MM"/>
    <m/>
    <x v="853"/>
    <n v="2874539"/>
    <n v="0"/>
    <e v="#N/A"/>
    <n v="158134"/>
    <n v="0"/>
    <n v="5200000"/>
    <n v="1943677"/>
    <n v="2000000"/>
    <n v="0"/>
    <n v="0"/>
    <n v="0"/>
    <n v="76130"/>
    <s v="6- pignoración"/>
    <s v="LBZ"/>
    <x v="0"/>
    <n v="4"/>
    <n v="0"/>
    <n v="0"/>
    <n v="1.8821917808219177"/>
    <n v="33.131506849315066"/>
    <n v="1"/>
    <n v="2"/>
    <n v="1"/>
    <n v="3"/>
    <n v="3"/>
    <s v="SIN"/>
    <n v="5.2711333333333332E-2"/>
    <n v="1.6060719999999999"/>
    <n v="0.64789233333333329"/>
    <n v="0.95817966666666665"/>
    <n v="0"/>
    <n v="0"/>
    <n v="0"/>
    <n v="0.32"/>
    <n v="0.04"/>
    <n v="0"/>
    <n v="0.4"/>
    <n v="0.05"/>
    <n v="0.02"/>
    <n v="0.04"/>
    <n v="0.15000000000000002"/>
    <n v="0.25"/>
    <n v="0.25"/>
    <n v="0"/>
    <n v="0"/>
    <n v="0"/>
    <n v="0"/>
    <n v="0.05"/>
    <n v="0.05"/>
    <n v="0"/>
    <n v="0.30000000000000004"/>
    <n v="0"/>
    <n v="1.9200000000000002"/>
    <s v="2. Normal"/>
    <s v="LBZ"/>
    <x v="1"/>
    <s v="SIN"/>
    <n v="0"/>
    <n v="0"/>
  </r>
  <r>
    <n v="2224884404"/>
    <s v="MERA GUEVARA YULIAN JEILER"/>
    <s v="3. Sin Externa"/>
    <s v="4. &gt;$1-$2 MM"/>
    <n v="354667"/>
    <x v="854"/>
    <n v="1770614"/>
    <n v="1770614"/>
    <e v="#N/A"/>
    <n v="97862"/>
    <n v="0"/>
    <n v="0"/>
    <n v="615824"/>
    <n v="1000000"/>
    <n v="0"/>
    <n v="0"/>
    <n v="0"/>
    <n v="76275"/>
    <s v="9- Otras garantías (no admisible)"/>
    <s v="LBZ"/>
    <x v="0"/>
    <n v="4"/>
    <n v="0"/>
    <n v="0"/>
    <n v="1.9095890410958904"/>
    <n v="31.463013698630139"/>
    <n v="1"/>
    <n v="1"/>
    <n v="1"/>
    <n v="2"/>
    <n v="3"/>
    <s v="SIN"/>
    <n v="6.5241333333333332E-2"/>
    <n v="1.5909586666666666"/>
    <n v="0.64699399999999996"/>
    <n v="1.1804093333333334"/>
    <n v="1.1804093333333334"/>
    <n v="0"/>
    <n v="0"/>
    <n v="0.32"/>
    <n v="0.05"/>
    <n v="0"/>
    <n v="0.4"/>
    <n v="0.05"/>
    <n v="0.02"/>
    <n v="0.04"/>
    <n v="0.25"/>
    <n v="0.2"/>
    <n v="0.2"/>
    <n v="0"/>
    <n v="0"/>
    <n v="0"/>
    <n v="0"/>
    <n v="0.05"/>
    <n v="0.05"/>
    <n v="0"/>
    <n v="0.30000000000000004"/>
    <n v="0"/>
    <n v="1.9300000000000002"/>
    <s v="2. Normal"/>
    <s v="LBZ"/>
    <x v="1"/>
    <s v="SIN"/>
    <n v="1770614"/>
    <n v="0"/>
  </r>
  <r>
    <n v="48848404"/>
    <s v="PARADA BARRIENTOS RUTH ESPERANZA"/>
    <s v="1. SI"/>
    <s v="5. &gt;$2-$5 MM"/>
    <m/>
    <x v="855"/>
    <n v="2253523"/>
    <n v="1270094"/>
    <n v="3223000"/>
    <n v="183282"/>
    <n v="0"/>
    <n v="983429"/>
    <n v="969622"/>
    <n v="1000000"/>
    <n v="297421.90725814609"/>
    <n v="12529000"/>
    <n v="0"/>
    <n v="68307"/>
    <s v="6- pignoración"/>
    <s v="LBZ"/>
    <x v="0"/>
    <n v="4"/>
    <n v="0"/>
    <n v="0"/>
    <n v="2.2821917808219179"/>
    <n v="42.035616438356165"/>
    <n v="2"/>
    <n v="3"/>
    <n v="2"/>
    <n v="2"/>
    <n v="1"/>
    <s v="A"/>
    <n v="0.32046927150543075"/>
    <n v="10.501429999999999"/>
    <n v="0.64641466666666669"/>
    <n v="1.5023486666666668"/>
    <n v="0.84672933333333333"/>
    <n v="0"/>
    <n v="0"/>
    <n v="0.32"/>
    <n v="0.03"/>
    <n v="0.16"/>
    <n v="0.4"/>
    <n v="0.04"/>
    <n v="0.03"/>
    <n v="0.03"/>
    <n v="0.15000000000000002"/>
    <n v="0.2"/>
    <n v="0.25"/>
    <n v="0"/>
    <n v="0"/>
    <n v="0"/>
    <n v="0"/>
    <n v="0.04"/>
    <n v="0"/>
    <n v="0"/>
    <n v="0"/>
    <n v="0"/>
    <n v="1.6500000000000001"/>
    <s v="2. Normal"/>
    <s v="LBZ"/>
    <x v="1"/>
    <s v="A"/>
    <n v="1270094"/>
    <n v="0"/>
  </r>
  <r>
    <n v="42484820"/>
    <s v="VIERA SANCHEZ OFIR"/>
    <s v="3. Sin Externa"/>
    <s v="4. &gt;$1-$2 MM"/>
    <m/>
    <x v="856"/>
    <n v="1564585"/>
    <n v="669529"/>
    <e v="#N/A"/>
    <n v="120778"/>
    <n v="0"/>
    <n v="895056"/>
    <n v="968297"/>
    <n v="1000000"/>
    <n v="0"/>
    <n v="0"/>
    <n v="0"/>
    <n v="76130"/>
    <s v="6- pignoración"/>
    <s v="LBZ"/>
    <x v="0"/>
    <n v="4"/>
    <n v="0"/>
    <n v="0"/>
    <n v="1.4767123287671233"/>
    <n v="53.841095890410962"/>
    <n v="2"/>
    <n v="2"/>
    <n v="1"/>
    <n v="2"/>
    <n v="1"/>
    <s v="SIN"/>
    <n v="8.0518666666666669E-2"/>
    <n v="1.688588"/>
    <n v="0.64553133333333335"/>
    <n v="1.0430566666666667"/>
    <n v="0.44635266666666668"/>
    <n v="0"/>
    <n v="0"/>
    <n v="0.32"/>
    <n v="0.04"/>
    <n v="0"/>
    <n v="0.4"/>
    <n v="0.05"/>
    <n v="0.03"/>
    <n v="0.02"/>
    <n v="0.15000000000000002"/>
    <n v="0.2"/>
    <n v="0.25"/>
    <n v="0"/>
    <n v="0"/>
    <n v="0"/>
    <n v="0"/>
    <n v="0.05"/>
    <n v="0"/>
    <n v="0"/>
    <n v="0.30000000000000004"/>
    <n v="0"/>
    <n v="1.8100000000000003"/>
    <s v="2. Normal"/>
    <s v="LBZ"/>
    <x v="1"/>
    <s v="SIN"/>
    <n v="669529"/>
    <n v="0"/>
  </r>
  <r>
    <n v="2048622444"/>
    <s v="HERNANDEZ LASCARRO ANGELO ENRIQUE"/>
    <s v="3. Sin Externa"/>
    <s v="4. &gt;$1-$2 MM"/>
    <m/>
    <x v="488"/>
    <n v="1552983"/>
    <n v="1552983"/>
    <e v="#N/A"/>
    <n v="177766"/>
    <n v="0"/>
    <n v="0"/>
    <n v="1922120"/>
    <n v="2000000"/>
    <n v="0"/>
    <n v="0"/>
    <n v="0"/>
    <n v="13433"/>
    <s v="9- Otras garantías (no admisible)"/>
    <s v="LBZ"/>
    <x v="0"/>
    <n v="4"/>
    <n v="0"/>
    <n v="0"/>
    <n v="3.5315068493150683"/>
    <n v="29.093150684931508"/>
    <n v="1"/>
    <n v="2"/>
    <n v="1"/>
    <n v="3"/>
    <n v="1"/>
    <s v="SIN"/>
    <n v="5.9255333333333333E-2"/>
    <n v="1.1583676666666667"/>
    <n v="0.64070666666666665"/>
    <n v="0.51766100000000004"/>
    <n v="0.51766100000000004"/>
    <n v="0"/>
    <n v="0"/>
    <n v="0.32"/>
    <n v="0.04"/>
    <n v="0"/>
    <n v="0.4"/>
    <n v="0.05"/>
    <n v="0.03"/>
    <n v="0.04"/>
    <n v="0.25"/>
    <n v="0.25"/>
    <n v="0.25"/>
    <n v="0"/>
    <n v="0"/>
    <n v="0"/>
    <n v="0"/>
    <n v="0.04"/>
    <n v="0.05"/>
    <n v="0"/>
    <n v="0.30000000000000004"/>
    <n v="0"/>
    <n v="2.0200000000000005"/>
    <s v="3. Medio"/>
    <s v="LBZ"/>
    <x v="1"/>
    <s v="SIN"/>
    <n v="1552983"/>
    <n v="0"/>
  </r>
  <r>
    <n v="2046062400"/>
    <s v="QUINONES SOLER BELKIS DANIELA"/>
    <s v="1. SI"/>
    <s v="4. &gt;$1-$2 MM"/>
    <m/>
    <x v="857"/>
    <n v="1395436"/>
    <n v="0"/>
    <n v="2356000"/>
    <n v="188878"/>
    <n v="0"/>
    <n v="2369045"/>
    <n v="960828"/>
    <n v="1000000"/>
    <n v="4026.2450309672213"/>
    <n v="181000"/>
    <n v="0"/>
    <n v="5001"/>
    <s v="6- pignoración"/>
    <s v="LBZ"/>
    <x v="0"/>
    <n v="4"/>
    <n v="0"/>
    <n v="0"/>
    <n v="3.0986301369863014"/>
    <n v="25.2"/>
    <n v="2"/>
    <n v="0"/>
    <n v="2"/>
    <n v="2"/>
    <n v="1"/>
    <s v="A"/>
    <n v="0.12860283002064482"/>
    <n v="1.6915093333333333"/>
    <n v="0.64055200000000001"/>
    <n v="0.93029066666666671"/>
    <n v="0"/>
    <n v="0"/>
    <n v="0"/>
    <n v="0.32"/>
    <n v="0.05"/>
    <n v="0"/>
    <n v="0.4"/>
    <n v="0.04"/>
    <n v="0.03"/>
    <n v="0.04"/>
    <n v="0.15000000000000002"/>
    <n v="0.25"/>
    <n v="0.25"/>
    <n v="0"/>
    <n v="0"/>
    <n v="0"/>
    <n v="0"/>
    <n v="0.04"/>
    <n v="0"/>
    <n v="0"/>
    <n v="0"/>
    <n v="0"/>
    <n v="1.5700000000000003"/>
    <s v="2. Normal"/>
    <s v="LBZ"/>
    <x v="1"/>
    <s v="A"/>
    <n v="0"/>
    <n v="0"/>
  </r>
  <r>
    <n v="2224620008"/>
    <s v="ESCOBAR SINISTERRA LUZ MIRIAM"/>
    <s v="1. SI"/>
    <s v="4. &gt;$1-$2 MM"/>
    <m/>
    <x v="858"/>
    <n v="1289064"/>
    <n v="0"/>
    <n v="2247000"/>
    <n v="114944"/>
    <n v="0"/>
    <n v="1576276"/>
    <n v="957932"/>
    <n v="1000000"/>
    <n v="118251.48389293782"/>
    <n v="5316000"/>
    <n v="0"/>
    <n v="76130"/>
    <s v="6- pignoración"/>
    <s v="LBZ"/>
    <x v="0"/>
    <n v="4"/>
    <n v="0"/>
    <n v="0"/>
    <n v="3.1835616438356165"/>
    <n v="27.695890410958903"/>
    <n v="2"/>
    <n v="0"/>
    <n v="1"/>
    <n v="2"/>
    <n v="1"/>
    <s v="A"/>
    <n v="0.15546365592862521"/>
    <n v="5.0419973333333337"/>
    <n v="0.63862133333333337"/>
    <n v="0.85937600000000003"/>
    <n v="0"/>
    <n v="0"/>
    <n v="0"/>
    <n v="0.32"/>
    <n v="0.05"/>
    <n v="0.08"/>
    <n v="0.4"/>
    <n v="0.05"/>
    <n v="0.03"/>
    <n v="0.04"/>
    <n v="0.15000000000000002"/>
    <n v="0.25"/>
    <n v="0.25"/>
    <n v="0"/>
    <n v="0"/>
    <n v="0"/>
    <n v="0"/>
    <n v="0.04"/>
    <n v="0"/>
    <n v="0"/>
    <n v="0"/>
    <n v="0"/>
    <n v="1.6600000000000001"/>
    <s v="2. Normal"/>
    <s v="LBZ"/>
    <x v="1"/>
    <s v="A"/>
    <n v="0"/>
    <n v="0"/>
  </r>
  <r>
    <n v="2048046642"/>
    <s v="PAJARO AMADOR MIGUEL ANTONIO"/>
    <s v="1. SI"/>
    <s v="5. &gt;$2-$5 MM"/>
    <m/>
    <x v="859"/>
    <n v="3060750"/>
    <n v="1735750"/>
    <n v="4976000"/>
    <n v="133624"/>
    <n v="0"/>
    <n v="1325000"/>
    <n v="1915620"/>
    <n v="2000000"/>
    <n v="6139.4675610328886"/>
    <n v="276000"/>
    <n v="0"/>
    <n v="13433"/>
    <s v="6- pignoración"/>
    <s v="LBZ"/>
    <x v="0"/>
    <n v="4"/>
    <n v="0"/>
    <n v="0"/>
    <n v="4.065753424657534"/>
    <n v="33.61643835616438"/>
    <n v="1"/>
    <n v="1"/>
    <n v="1"/>
    <n v="3"/>
    <n v="3"/>
    <s v="A"/>
    <n v="4.6587822520344296E-2"/>
    <n v="1.7507900000000001"/>
    <n v="0.63854"/>
    <n v="1.0202500000000001"/>
    <n v="0.57858333333333334"/>
    <n v="0"/>
    <n v="0"/>
    <n v="0.32"/>
    <n v="0.05"/>
    <n v="0"/>
    <n v="0.4"/>
    <n v="0.05"/>
    <n v="0.02"/>
    <n v="0.04"/>
    <n v="0.15000000000000002"/>
    <n v="0.2"/>
    <n v="0.25"/>
    <n v="0"/>
    <n v="0"/>
    <n v="0"/>
    <n v="0"/>
    <n v="0.03"/>
    <n v="0.05"/>
    <n v="0"/>
    <n v="0"/>
    <n v="0"/>
    <n v="1.5600000000000003"/>
    <s v="2. Normal"/>
    <s v="LBZ"/>
    <x v="1"/>
    <s v="A"/>
    <n v="1735750"/>
    <n v="0"/>
  </r>
  <r>
    <n v="2060082282"/>
    <s v="GONZALEZ SALAS DAYANA MILENA"/>
    <s v="1. SI"/>
    <s v="5. &gt;$2-$5 MM"/>
    <m/>
    <x v="860"/>
    <n v="3164353"/>
    <n v="1407157"/>
    <n v="5186000"/>
    <n v="176823"/>
    <n v="0"/>
    <n v="1757196"/>
    <n v="1914820"/>
    <n v="2000000"/>
    <n v="108441.68246389614"/>
    <n v="4875000"/>
    <n v="0"/>
    <n v="13052"/>
    <s v="6- pignoración"/>
    <s v="LBZ"/>
    <x v="0"/>
    <n v="4"/>
    <n v="0"/>
    <n v="0"/>
    <n v="5.0630136986301366"/>
    <n v="37.57260273972603"/>
    <n v="2"/>
    <n v="5"/>
    <n v="2"/>
    <n v="3"/>
    <n v="3"/>
    <s v="A"/>
    <n v="9.5088227487965374E-2"/>
    <n v="3.3180576666666668"/>
    <n v="0.63827333333333336"/>
    <n v="1.0547843333333333"/>
    <n v="0.46905233333333335"/>
    <n v="0"/>
    <n v="0"/>
    <n v="0.32"/>
    <n v="0.01"/>
    <n v="0"/>
    <n v="0.4"/>
    <n v="0.04"/>
    <n v="0.02"/>
    <n v="0.03"/>
    <n v="0.15000000000000002"/>
    <n v="0.2"/>
    <n v="0.25"/>
    <n v="0"/>
    <n v="0"/>
    <n v="0"/>
    <n v="0"/>
    <n v="0.03"/>
    <n v="0"/>
    <n v="0"/>
    <n v="0"/>
    <n v="0"/>
    <n v="1.4500000000000002"/>
    <s v="2. Normal"/>
    <s v="LBZ"/>
    <x v="1"/>
    <s v="A"/>
    <n v="1407157"/>
    <n v="0"/>
  </r>
  <r>
    <n v="22620808"/>
    <s v="NINO GUERRERO DIEGO MAURICIO"/>
    <s v="1. SI"/>
    <s v="6. &gt;$5-$10 MM"/>
    <n v="1339768"/>
    <x v="861"/>
    <n v="5763052"/>
    <n v="5763052"/>
    <n v="7293000"/>
    <n v="465486"/>
    <n v="0"/>
    <n v="0"/>
    <n v="1529759"/>
    <n v="3000000"/>
    <n v="283335.79262983095"/>
    <n v="12661000"/>
    <n v="0"/>
    <n v="11001"/>
    <s v="9- Otras garantías (no admisible)"/>
    <s v="LBZ"/>
    <x v="0"/>
    <n v="4"/>
    <n v="0"/>
    <n v="0"/>
    <n v="2.4356164383561643"/>
    <n v="39.591780821917808"/>
    <n v="1"/>
    <n v="4"/>
    <n v="2"/>
    <n v="4"/>
    <n v="2"/>
    <s v="A"/>
    <n v="0.16640484280662912"/>
    <n v="4.4341802222222224"/>
    <n v="0.63767266666666667"/>
    <n v="1.2806782222222222"/>
    <n v="1.2806782222222222"/>
    <n v="0"/>
    <n v="0"/>
    <n v="0.24"/>
    <n v="0.02"/>
    <n v="0"/>
    <n v="0.4"/>
    <n v="0.04"/>
    <n v="0.01"/>
    <n v="0.03"/>
    <n v="0.25"/>
    <n v="0.2"/>
    <n v="0.2"/>
    <n v="0"/>
    <n v="0"/>
    <n v="0"/>
    <n v="0"/>
    <n v="0.04"/>
    <n v="0.05"/>
    <n v="0"/>
    <n v="0"/>
    <n v="0"/>
    <n v="1.4800000000000002"/>
    <s v="2. Normal"/>
    <s v="LBZ"/>
    <x v="1"/>
    <s v="A"/>
    <n v="5763052"/>
    <n v="0"/>
  </r>
  <r>
    <n v="2262060282"/>
    <s v="RODRIGUEZ  NIDIA JOHANA"/>
    <s v="1. SI"/>
    <s v="5. &gt;$2-$5 MM"/>
    <n v="575084"/>
    <x v="862"/>
    <n v="2369689"/>
    <n v="117226"/>
    <n v="3701000"/>
    <n v="154514"/>
    <n v="0"/>
    <n v="2252463"/>
    <n v="1331013"/>
    <n v="2000000"/>
    <n v="89372.438217784176"/>
    <n v="2278000"/>
    <n v="0"/>
    <n v="76001"/>
    <s v="6- pignoración"/>
    <s v="LBZ"/>
    <x v="0"/>
    <n v="4"/>
    <n v="0"/>
    <n v="0"/>
    <n v="2.1013698630136988"/>
    <n v="25.353424657534248"/>
    <n v="2"/>
    <n v="4"/>
    <n v="2"/>
    <n v="3"/>
    <n v="1"/>
    <s v="A"/>
    <n v="8.1295479405928059E-2"/>
    <n v="1.9929006666666667"/>
    <n v="0.63536566666666672"/>
    <n v="0.78989633333333331"/>
    <n v="3.907533333333333E-2"/>
    <n v="0"/>
    <n v="0"/>
    <n v="0.32"/>
    <n v="0.02"/>
    <n v="0"/>
    <n v="0.4"/>
    <n v="0.04"/>
    <n v="0.03"/>
    <n v="0.04"/>
    <n v="0.15000000000000002"/>
    <n v="0.25"/>
    <n v="0.25"/>
    <n v="0"/>
    <n v="0"/>
    <n v="0"/>
    <n v="0"/>
    <n v="0.04"/>
    <n v="0"/>
    <n v="0"/>
    <n v="0"/>
    <n v="0"/>
    <n v="1.54"/>
    <s v="2. Normal"/>
    <s v="LBZ"/>
    <x v="1"/>
    <s v="A"/>
    <n v="117226"/>
    <n v="0"/>
  </r>
  <r>
    <n v="2044028466"/>
    <s v="CASTELLON RODRIGUEZ LUIS MIGUEL"/>
    <s v="3. Sin Externa"/>
    <s v="5. &gt;$2-$5 MM"/>
    <m/>
    <x v="863"/>
    <n v="3950481"/>
    <n v="1050481"/>
    <e v="#N/A"/>
    <n v="185597"/>
    <n v="0"/>
    <n v="2900000"/>
    <n v="1893929"/>
    <n v="2000000"/>
    <n v="0"/>
    <n v="0"/>
    <n v="0"/>
    <n v="13052"/>
    <s v="6- pignoración"/>
    <s v="LBZ"/>
    <x v="0"/>
    <n v="4"/>
    <n v="0"/>
    <n v="0"/>
    <n v="2.9479452054794519"/>
    <n v="31.336986301369862"/>
    <n v="1"/>
    <n v="2"/>
    <n v="1"/>
    <n v="3"/>
    <n v="1"/>
    <s v="SIN"/>
    <n v="6.1865666666666666E-2"/>
    <n v="1.9481366666666666"/>
    <n v="0.63130966666666666"/>
    <n v="1.316827"/>
    <n v="0.35016033333333335"/>
    <n v="0"/>
    <n v="0"/>
    <n v="0.32"/>
    <n v="0.04"/>
    <n v="0"/>
    <n v="0.4"/>
    <n v="0.05"/>
    <n v="0.03"/>
    <n v="0.04"/>
    <n v="0.15000000000000002"/>
    <n v="0.2"/>
    <n v="0.25"/>
    <n v="0"/>
    <n v="0"/>
    <n v="0"/>
    <n v="0"/>
    <n v="0.04"/>
    <n v="0.05"/>
    <n v="0"/>
    <n v="0.30000000000000004"/>
    <n v="0"/>
    <n v="1.8700000000000003"/>
    <s v="2. Normal"/>
    <s v="LBZ"/>
    <x v="1"/>
    <s v="SIN"/>
    <n v="1050481"/>
    <n v="0"/>
  </r>
  <r>
    <n v="20800064"/>
    <s v="RAMOS MEJIA EDUAR ENRIQUE"/>
    <s v="3. Sin Externa"/>
    <s v="5. &gt;$2-$5 MM"/>
    <m/>
    <x v="864"/>
    <n v="2354400"/>
    <n v="2354400"/>
    <e v="#N/A"/>
    <n v="117326"/>
    <n v="0"/>
    <n v="0"/>
    <n v="945600"/>
    <n v="1000000"/>
    <n v="0"/>
    <n v="0"/>
    <n v="0"/>
    <n v="20060"/>
    <s v="9- Otras garantías (no admisible)"/>
    <s v="LBZ"/>
    <x v="0"/>
    <n v="4"/>
    <n v="0"/>
    <n v="0"/>
    <n v="1.8986301369863015"/>
    <n v="39.123287671232873"/>
    <n v="1"/>
    <n v="2"/>
    <n v="1"/>
    <n v="2"/>
    <n v="3"/>
    <s v="SIN"/>
    <n v="7.8217333333333333E-2"/>
    <n v="2.2000000000000002"/>
    <n v="0.63039999999999996"/>
    <n v="1.5696000000000001"/>
    <n v="1.5696000000000001"/>
    <n v="0"/>
    <n v="0"/>
    <n v="0.32"/>
    <n v="0.04"/>
    <n v="0"/>
    <n v="0.4"/>
    <n v="0.05"/>
    <n v="0.02"/>
    <n v="0.03"/>
    <n v="0.25"/>
    <n v="0.2"/>
    <n v="0.2"/>
    <n v="0"/>
    <n v="0"/>
    <n v="0"/>
    <n v="0"/>
    <n v="0.05"/>
    <n v="0.05"/>
    <n v="0"/>
    <n v="0.30000000000000004"/>
    <n v="0"/>
    <n v="1.9100000000000001"/>
    <s v="2. Normal"/>
    <s v="LBZ"/>
    <x v="1"/>
    <s v="SIN"/>
    <n v="2354400"/>
    <n v="0"/>
  </r>
  <r>
    <n v="2088006800"/>
    <s v="VASQUEZ FRANCO OSCAR JAVIER"/>
    <s v="3. Sin Externa"/>
    <s v="4. &gt;$1-$2 MM"/>
    <n v="330248"/>
    <x v="865"/>
    <n v="1335818"/>
    <n v="0"/>
    <e v="#N/A"/>
    <n v="123366"/>
    <n v="0"/>
    <n v="1800000"/>
    <n v="615079"/>
    <n v="1000000"/>
    <n v="0"/>
    <n v="0"/>
    <n v="0"/>
    <n v="76606"/>
    <s v="6- pignoración"/>
    <s v="LBZ"/>
    <x v="0"/>
    <n v="4"/>
    <n v="0"/>
    <n v="0"/>
    <n v="1.9698630136986301"/>
    <n v="33.30684931506849"/>
    <n v="1"/>
    <n v="2"/>
    <n v="1"/>
    <n v="2"/>
    <n v="3"/>
    <s v="SIN"/>
    <n v="8.2243999999999998E-2"/>
    <n v="1.3005979999999999"/>
    <n v="0.63021799999999994"/>
    <n v="0.8905453333333333"/>
    <n v="0"/>
    <n v="0"/>
    <n v="0"/>
    <n v="0.32"/>
    <n v="0.04"/>
    <n v="0"/>
    <n v="0.4"/>
    <n v="0.05"/>
    <n v="0.02"/>
    <n v="0.04"/>
    <n v="0.15000000000000002"/>
    <n v="0.25"/>
    <n v="0.25"/>
    <n v="0"/>
    <n v="0"/>
    <n v="0"/>
    <n v="0"/>
    <n v="0.05"/>
    <n v="0.05"/>
    <n v="0"/>
    <n v="0.30000000000000004"/>
    <n v="0"/>
    <n v="1.9200000000000002"/>
    <s v="2. Normal"/>
    <s v="LBZ"/>
    <x v="1"/>
    <s v="SIN"/>
    <n v="0"/>
    <n v="0"/>
  </r>
  <r>
    <n v="28448848"/>
    <s v="GELVEZ SALCEDO YASMIN LUCERO"/>
    <s v="3. Sin Externa"/>
    <s v="5. &gt;$2-$5 MM"/>
    <n v="636"/>
    <x v="866"/>
    <n v="2183013"/>
    <n v="2183013"/>
    <e v="#N/A"/>
    <n v="103121"/>
    <n v="0"/>
    <n v="0"/>
    <n v="943822"/>
    <n v="1000000"/>
    <n v="0"/>
    <n v="0"/>
    <n v="0"/>
    <n v="68615"/>
    <s v="9- Otras garantías (no admisible)"/>
    <s v="LBZ"/>
    <x v="0"/>
    <n v="4"/>
    <n v="0"/>
    <n v="0"/>
    <n v="2.3616438356164382"/>
    <n v="48.057534246575344"/>
    <n v="2"/>
    <n v="1"/>
    <n v="1"/>
    <n v="2"/>
    <n v="3"/>
    <s v="SIN"/>
    <n v="6.8747333333333327E-2"/>
    <n v="2.0845566666666668"/>
    <n v="0.62963866666666668"/>
    <n v="1.4553419999999999"/>
    <n v="1.4553419999999999"/>
    <n v="0"/>
    <n v="0"/>
    <n v="0.32"/>
    <n v="0.05"/>
    <n v="0"/>
    <n v="0.4"/>
    <n v="0.05"/>
    <n v="0.02"/>
    <n v="0.02"/>
    <n v="0.25"/>
    <n v="0.2"/>
    <n v="0.2"/>
    <n v="0"/>
    <n v="0"/>
    <n v="0"/>
    <n v="0"/>
    <n v="0.04"/>
    <n v="0"/>
    <n v="0"/>
    <n v="0.30000000000000004"/>
    <n v="0"/>
    <n v="1.85"/>
    <s v="2. Normal"/>
    <s v="LBZ"/>
    <x v="1"/>
    <s v="SIN"/>
    <n v="2183013"/>
    <n v="0"/>
  </r>
  <r>
    <n v="2224688226"/>
    <s v="MENESES ARCE MARIA CAMILA"/>
    <s v="1. SI"/>
    <s v="7. &gt;$10 MM"/>
    <n v="884331"/>
    <x v="867"/>
    <n v="13129712"/>
    <n v="13129712"/>
    <n v="14126000"/>
    <n v="577303"/>
    <n v="0"/>
    <n v="0"/>
    <n v="995985"/>
    <n v="2000000"/>
    <n v="2702509.8051704918"/>
    <n v="234205000"/>
    <n v="0"/>
    <n v="76520"/>
    <s v="9- Otras garantías (no admisible)"/>
    <s v="LBZ"/>
    <x v="0"/>
    <n v="4"/>
    <n v="0"/>
    <n v="0"/>
    <n v="3.2191780821917808"/>
    <n v="27.235616438356164"/>
    <n v="2"/>
    <n v="0"/>
    <n v="1"/>
    <n v="3"/>
    <n v="3"/>
    <s v="A"/>
    <n v="1.0932709350568306"/>
    <n v="82.776899"/>
    <n v="0.626772"/>
    <n v="4.3765706666666668"/>
    <n v="4.3765706666666668"/>
    <n v="0"/>
    <n v="0.4"/>
    <n v="0.32"/>
    <n v="0.05"/>
    <n v="0.4"/>
    <n v="0.4"/>
    <n v="0.05"/>
    <n v="0.02"/>
    <n v="0.04"/>
    <n v="0.25"/>
    <n v="0.05"/>
    <n v="0.05"/>
    <n v="0"/>
    <n v="0"/>
    <n v="0"/>
    <n v="0"/>
    <n v="0.04"/>
    <n v="0"/>
    <n v="0"/>
    <n v="0"/>
    <n v="0"/>
    <n v="2.0699999999999998"/>
    <s v="3. Medio"/>
    <s v="LBZ"/>
    <x v="1"/>
    <s v="A"/>
    <n v="13129712"/>
    <n v="0"/>
  </r>
  <r>
    <n v="2262068044"/>
    <s v="ROMERO ROSERO KEVIN YUSEPE"/>
    <s v="3. Sin Externa"/>
    <s v="5. &gt;$2-$5 MM"/>
    <m/>
    <x v="211"/>
    <n v="2462610"/>
    <n v="0"/>
    <e v="#N/A"/>
    <n v="120881"/>
    <n v="0"/>
    <n v="2500000"/>
    <n v="937390"/>
    <n v="1000000"/>
    <n v="0"/>
    <n v="0"/>
    <n v="0"/>
    <n v="76130"/>
    <s v="6- pignoración"/>
    <s v="LBZ"/>
    <x v="0"/>
    <n v="4"/>
    <n v="0"/>
    <n v="0"/>
    <n v="3.0136986301369864"/>
    <n v="22.627397260273973"/>
    <n v="1"/>
    <n v="0"/>
    <n v="1"/>
    <n v="2"/>
    <n v="1"/>
    <s v="SIN"/>
    <n v="8.058733333333333E-2"/>
    <n v="2.2666666666666666"/>
    <n v="0.62492666666666663"/>
    <n v="1.64174"/>
    <n v="0"/>
    <n v="0"/>
    <n v="0"/>
    <n v="0.32"/>
    <n v="0.05"/>
    <n v="0"/>
    <n v="0.4"/>
    <n v="0.05"/>
    <n v="0.03"/>
    <n v="0.05"/>
    <n v="0.15000000000000002"/>
    <n v="0.2"/>
    <n v="0.25"/>
    <n v="0"/>
    <n v="0"/>
    <n v="0"/>
    <n v="0"/>
    <n v="0.04"/>
    <n v="0.05"/>
    <n v="0"/>
    <n v="0.30000000000000004"/>
    <n v="0"/>
    <n v="1.8900000000000003"/>
    <s v="2. Normal"/>
    <s v="LBZ"/>
    <x v="1"/>
    <s v="SIN"/>
    <n v="0"/>
    <n v="0"/>
  </r>
  <r>
    <n v="68020024"/>
    <s v="VALENCIA CHAGUENDO AYDEE"/>
    <s v="3. Sin Externa"/>
    <s v="4. &gt;$1-$2 MM"/>
    <m/>
    <x v="868"/>
    <n v="1793482"/>
    <n v="0"/>
    <e v="#N/A"/>
    <n v="157414"/>
    <n v="0"/>
    <n v="4300000"/>
    <n v="935942"/>
    <n v="1000000"/>
    <n v="0"/>
    <n v="0"/>
    <n v="0"/>
    <n v="76130"/>
    <s v="6- pignoración"/>
    <s v="LBZ"/>
    <x v="0"/>
    <n v="4"/>
    <n v="0"/>
    <n v="0"/>
    <n v="3.0657534246575344"/>
    <n v="42.37808219178082"/>
    <n v="2"/>
    <n v="0"/>
    <n v="1"/>
    <n v="2"/>
    <n v="3"/>
    <s v="SIN"/>
    <n v="0.10494266666666667"/>
    <n v="1.8196159999999999"/>
    <n v="0.62396133333333337"/>
    <n v="1.1956546666666668"/>
    <n v="0"/>
    <n v="0"/>
    <n v="0"/>
    <n v="0.32"/>
    <n v="0.05"/>
    <n v="0"/>
    <n v="0.4"/>
    <n v="0.05"/>
    <n v="0.02"/>
    <n v="0.03"/>
    <n v="0.15000000000000002"/>
    <n v="0.2"/>
    <n v="0.25"/>
    <n v="0"/>
    <n v="0"/>
    <n v="0"/>
    <n v="0"/>
    <n v="0.04"/>
    <n v="0"/>
    <n v="0"/>
    <n v="0.30000000000000004"/>
    <n v="0"/>
    <n v="1.81"/>
    <s v="2. Normal"/>
    <s v="LBZ"/>
    <x v="1"/>
    <s v="SIN"/>
    <n v="0"/>
    <n v="0"/>
  </r>
  <r>
    <n v="2066848664"/>
    <s v="HINESTROZA GOMEZ WISTON JAIR"/>
    <s v="3. Sin Externa"/>
    <s v="4. &gt;$1-$2 MM"/>
    <n v="318097"/>
    <x v="869"/>
    <n v="1857227"/>
    <n v="1857227"/>
    <e v="#N/A"/>
    <n v="275799"/>
    <n v="0"/>
    <n v="0"/>
    <n v="615824"/>
    <n v="1000000"/>
    <n v="0"/>
    <n v="0"/>
    <n v="0"/>
    <n v="76563"/>
    <s v="9- Otras garantías (no admisible)"/>
    <s v="LBZ"/>
    <x v="0"/>
    <n v="4"/>
    <n v="0"/>
    <n v="0"/>
    <n v="1.9095890410958904"/>
    <n v="28.008219178082193"/>
    <n v="1"/>
    <n v="2"/>
    <n v="1"/>
    <n v="2"/>
    <n v="1"/>
    <s v="SIN"/>
    <n v="0.183866"/>
    <n v="1.6487006666666666"/>
    <n v="0.622614"/>
    <n v="1.2381513333333334"/>
    <n v="1.2381513333333334"/>
    <n v="0"/>
    <n v="0"/>
    <n v="0.32"/>
    <n v="0.04"/>
    <n v="0"/>
    <n v="0.4"/>
    <n v="0.05"/>
    <n v="0.03"/>
    <n v="0.04"/>
    <n v="0.25"/>
    <n v="0.2"/>
    <n v="0.2"/>
    <n v="0"/>
    <n v="0"/>
    <n v="0"/>
    <n v="0"/>
    <n v="0.05"/>
    <n v="0.05"/>
    <n v="0"/>
    <n v="0.30000000000000004"/>
    <n v="0"/>
    <n v="1.9300000000000002"/>
    <s v="2. Normal"/>
    <s v="LBZ"/>
    <x v="1"/>
    <s v="SIN"/>
    <n v="1857227"/>
    <n v="0"/>
  </r>
  <r>
    <n v="2242802042"/>
    <s v="PIÑERES ROCHA CHRISTIAN CAMILO"/>
    <s v="3. Sin Externa"/>
    <s v="4. &gt;$1-$2 MM"/>
    <n v="306500"/>
    <x v="870"/>
    <n v="1755629"/>
    <n v="614629"/>
    <e v="#N/A"/>
    <n v="148039"/>
    <n v="0"/>
    <n v="1141000"/>
    <n v="626344"/>
    <n v="1000000"/>
    <n v="0"/>
    <n v="0"/>
    <n v="0"/>
    <n v="68001"/>
    <s v="6- pignoración"/>
    <s v="LBZ"/>
    <x v="0"/>
    <n v="4"/>
    <n v="30"/>
    <n v="32"/>
    <n v="1.7397260273972603"/>
    <n v="22.917808219178081"/>
    <n v="1"/>
    <n v="2"/>
    <n v="2"/>
    <n v="2"/>
    <n v="1"/>
    <s v="SIN"/>
    <n v="9.8692666666666665E-2"/>
    <n v="1.587982"/>
    <n v="0.621896"/>
    <n v="1.1704193333333333"/>
    <n v="0.40975266666666665"/>
    <n v="0"/>
    <n v="0"/>
    <n v="0.32"/>
    <n v="0.04"/>
    <n v="0"/>
    <n v="0.4"/>
    <n v="0.04"/>
    <n v="0.03"/>
    <n v="0.05"/>
    <n v="0.15000000000000002"/>
    <n v="0.2"/>
    <n v="0.25"/>
    <n v="0"/>
    <n v="0.05"/>
    <n v="0.05"/>
    <n v="0"/>
    <n v="0.05"/>
    <n v="0.05"/>
    <n v="0"/>
    <n v="0.30000000000000004"/>
    <n v="0"/>
    <n v="1.9800000000000004"/>
    <s v="2. Normal"/>
    <s v="LBZ"/>
    <x v="1"/>
    <s v="SIN"/>
    <n v="614629"/>
    <n v="0"/>
  </r>
  <r>
    <n v="4462488"/>
    <s v="SEPULVEDA MOLINA CARLOS ALBERTO"/>
    <s v="1. SI"/>
    <s v="4. &gt;$1-$2 MM"/>
    <m/>
    <x v="871"/>
    <n v="1970369"/>
    <n v="0"/>
    <n v="2894000"/>
    <n v="147606"/>
    <n v="0"/>
    <n v="2140000"/>
    <n v="923655"/>
    <n v="1000000"/>
    <n v="100262.51617110833"/>
    <n v="3655000"/>
    <n v="0"/>
    <n v="76616"/>
    <s v="6- pignoración"/>
    <s v="LBZ"/>
    <x v="0"/>
    <n v="4"/>
    <n v="0"/>
    <n v="4"/>
    <n v="1.3753424657534246"/>
    <n v="41.235616438356168"/>
    <n v="1"/>
    <n v="0"/>
    <n v="2"/>
    <n v="2"/>
    <n v="1"/>
    <s v="A"/>
    <n v="0.16524567744740556"/>
    <n v="4.3660160000000001"/>
    <n v="0.61577000000000004"/>
    <n v="1.3135793333333334"/>
    <n v="0"/>
    <n v="0"/>
    <n v="0"/>
    <n v="0.32"/>
    <n v="0.05"/>
    <n v="0"/>
    <n v="0.4"/>
    <n v="0.04"/>
    <n v="0.03"/>
    <n v="0.03"/>
    <n v="0.15000000000000002"/>
    <n v="0.2"/>
    <n v="0.25"/>
    <n v="0"/>
    <n v="0"/>
    <n v="0"/>
    <n v="0"/>
    <n v="0.05"/>
    <n v="0.05"/>
    <n v="0"/>
    <n v="0"/>
    <n v="0"/>
    <n v="1.57"/>
    <s v="2. Normal"/>
    <s v="LBZ"/>
    <x v="1"/>
    <s v="A"/>
    <n v="0"/>
    <n v="0"/>
  </r>
  <r>
    <n v="2226824688"/>
    <s v="CORRALES SERNA SANDRA JULIANA"/>
    <s v="1. SI"/>
    <s v="5. &gt;$2-$5 MM"/>
    <n v="121400"/>
    <x v="872"/>
    <n v="2019969"/>
    <n v="0"/>
    <n v="2822000"/>
    <n v="118046"/>
    <n v="0"/>
    <n v="3440000"/>
    <n v="802154"/>
    <n v="1000000"/>
    <n v="88390.627561458867"/>
    <n v="3578000"/>
    <n v="0"/>
    <n v="76001"/>
    <s v="6- pignoración"/>
    <s v="LBZ"/>
    <x v="0"/>
    <n v="4"/>
    <n v="0"/>
    <n v="0"/>
    <n v="2.5534246575342467"/>
    <n v="33.200000000000003"/>
    <n v="2"/>
    <n v="2"/>
    <n v="2"/>
    <n v="2"/>
    <n v="1"/>
    <s v="A"/>
    <n v="0.13762441837430589"/>
    <n v="4.2667486666666665"/>
    <n v="0.61570266666666662"/>
    <n v="1.346646"/>
    <n v="0"/>
    <n v="0"/>
    <n v="0"/>
    <n v="0.32"/>
    <n v="0.04"/>
    <n v="0"/>
    <n v="0.4"/>
    <n v="0.04"/>
    <n v="0.03"/>
    <n v="0.04"/>
    <n v="0.15000000000000002"/>
    <n v="0.2"/>
    <n v="0.25"/>
    <n v="0"/>
    <n v="0"/>
    <n v="0"/>
    <n v="0"/>
    <n v="0.04"/>
    <n v="0"/>
    <n v="0"/>
    <n v="0"/>
    <n v="0"/>
    <n v="1.51"/>
    <s v="2. Normal"/>
    <s v="LBZ"/>
    <x v="1"/>
    <s v="A"/>
    <n v="0"/>
    <n v="0"/>
  </r>
  <r>
    <n v="2044042686"/>
    <s v="JIMENEZ HERNANDEZ FREDYS ENRIQUE"/>
    <s v="3. Sin Externa"/>
    <s v="4. &gt;$1-$2 MM"/>
    <m/>
    <x v="873"/>
    <n v="1127458"/>
    <n v="227458"/>
    <e v="#N/A"/>
    <n v="110263"/>
    <n v="0"/>
    <n v="900000"/>
    <n v="917876"/>
    <n v="1000000"/>
    <n v="0"/>
    <n v="0"/>
    <n v="0"/>
    <n v="13433"/>
    <s v="6- pignoración"/>
    <s v="LBZ"/>
    <x v="0"/>
    <n v="4"/>
    <n v="0"/>
    <n v="0"/>
    <n v="0.10136986301369863"/>
    <n v="25.512328767123286"/>
    <n v="1"/>
    <n v="2"/>
    <n v="1"/>
    <n v="2"/>
    <n v="1"/>
    <s v="SIN"/>
    <n v="7.3508666666666667E-2"/>
    <n v="1.363556"/>
    <n v="0.61191733333333331"/>
    <n v="0.75163866666666668"/>
    <n v="0.15163866666666667"/>
    <n v="0"/>
    <n v="0"/>
    <n v="0.32"/>
    <n v="0.04"/>
    <n v="0"/>
    <n v="0.4"/>
    <n v="0.05"/>
    <n v="0.03"/>
    <n v="0.04"/>
    <n v="0.15000000000000002"/>
    <n v="0.25"/>
    <n v="0.25"/>
    <n v="0"/>
    <n v="0"/>
    <n v="0"/>
    <n v="0"/>
    <n v="0.05"/>
    <n v="0.05"/>
    <n v="0"/>
    <n v="0.30000000000000004"/>
    <n v="0"/>
    <n v="1.9300000000000004"/>
    <s v="2. Normal"/>
    <s v="LBZ"/>
    <x v="1"/>
    <s v="SIN"/>
    <n v="227458"/>
    <n v="0"/>
  </r>
  <r>
    <n v="2202864868"/>
    <s v="VALENCIA GAMBOA JOSE LUIS"/>
    <s v="3. Sin Externa"/>
    <s v="4. &gt;$1-$2 MM"/>
    <n v="459095"/>
    <x v="874"/>
    <n v="1754321"/>
    <n v="1009567"/>
    <e v="#N/A"/>
    <n v="245816"/>
    <n v="0"/>
    <n v="744754"/>
    <n v="457820"/>
    <n v="1000000"/>
    <n v="0"/>
    <n v="0"/>
    <n v="0"/>
    <n v="76275"/>
    <s v="6- pignoración"/>
    <s v="LBZ"/>
    <x v="0"/>
    <n v="4"/>
    <n v="0"/>
    <n v="0"/>
    <n v="1.3972602739726028"/>
    <n v="26.112328767123287"/>
    <n v="1"/>
    <n v="2"/>
    <n v="1"/>
    <n v="2"/>
    <n v="3"/>
    <s v="SIN"/>
    <n v="0.16387733333333335"/>
    <n v="1.4747606666666666"/>
    <n v="0.61127666666666669"/>
    <n v="1.1695473333333333"/>
    <n v="0.67304466666666662"/>
    <n v="0"/>
    <n v="0"/>
    <n v="0.32"/>
    <n v="0.04"/>
    <n v="0"/>
    <n v="0.4"/>
    <n v="0.05"/>
    <n v="0.02"/>
    <n v="0.04"/>
    <n v="0.15000000000000002"/>
    <n v="0.2"/>
    <n v="0.25"/>
    <n v="0"/>
    <n v="0"/>
    <n v="0"/>
    <n v="0"/>
    <n v="0.05"/>
    <n v="0.05"/>
    <n v="0"/>
    <n v="0.30000000000000004"/>
    <n v="0"/>
    <n v="1.87"/>
    <s v="2. Normal"/>
    <s v="LBZ"/>
    <x v="1"/>
    <s v="SIN"/>
    <n v="1009567"/>
    <n v="0"/>
  </r>
  <r>
    <n v="2220008640"/>
    <s v="JOSA ZAMBRANO HAROL RENE"/>
    <s v="1. SI"/>
    <s v="4. &gt;$1-$2 MM"/>
    <n v="3122"/>
    <x v="634"/>
    <n v="1406875"/>
    <n v="0"/>
    <n v="3235000"/>
    <n v="115007"/>
    <n v="0"/>
    <n v="2100000"/>
    <n v="1827893"/>
    <n v="2000000"/>
    <n v="107485.17121344536"/>
    <n v="4832000"/>
    <n v="0"/>
    <n v="76130"/>
    <s v="6- pignoración"/>
    <s v="LBZ"/>
    <x v="0"/>
    <n v="4"/>
    <n v="0"/>
    <n v="0"/>
    <n v="2.9123287671232876"/>
    <n v="28.915068493150685"/>
    <n v="1"/>
    <n v="0"/>
    <n v="1"/>
    <n v="3"/>
    <n v="3"/>
    <s v="A"/>
    <n v="7.4164057071148454E-2"/>
    <n v="2.6889226666666666"/>
    <n v="0.61033833333333332"/>
    <n v="0.46895833333333331"/>
    <n v="0"/>
    <n v="0"/>
    <n v="0"/>
    <n v="0.32"/>
    <n v="0.05"/>
    <n v="0"/>
    <n v="0.4"/>
    <n v="0.05"/>
    <n v="0.02"/>
    <n v="0.04"/>
    <n v="0.15000000000000002"/>
    <n v="0.25"/>
    <n v="0.25"/>
    <n v="0"/>
    <n v="0"/>
    <n v="0"/>
    <n v="0"/>
    <n v="0.04"/>
    <n v="0.05"/>
    <n v="0"/>
    <n v="0"/>
    <n v="0"/>
    <n v="1.6200000000000003"/>
    <s v="2. Normal"/>
    <s v="LBZ"/>
    <x v="1"/>
    <s v="A"/>
    <n v="0"/>
    <n v="0"/>
  </r>
  <r>
    <n v="28624486"/>
    <s v="HERNANDEZ GIRALDO JHON ALEJANDRO"/>
    <s v="1. SI"/>
    <s v="6. &gt;$5-$10 MM"/>
    <m/>
    <x v="875"/>
    <n v="9628271"/>
    <n v="7628271"/>
    <n v="14175000"/>
    <n v="486563"/>
    <n v="0"/>
    <n v="2000000"/>
    <n v="4546398"/>
    <n v="5000000"/>
    <n v="1275674.2796978878"/>
    <n v="45738000"/>
    <n v="0"/>
    <n v="76130"/>
    <s v="6- pignoración"/>
    <s v="LBZ"/>
    <x v="0"/>
    <n v="4"/>
    <n v="0"/>
    <n v="0"/>
    <n v="3.7205479452054795"/>
    <n v="45.364383561643834"/>
    <n v="1"/>
    <n v="0"/>
    <n v="1"/>
    <n v="6"/>
    <n v="2"/>
    <s v="A"/>
    <n v="0.23496497062638505"/>
    <n v="7.9883558666666667"/>
    <n v="0.60618640000000001"/>
    <n v="1.2837694666666666"/>
    <n v="1.0171028"/>
    <n v="0"/>
    <n v="0"/>
    <n v="0.16"/>
    <n v="0.05"/>
    <n v="0.08"/>
    <n v="0.4"/>
    <n v="0.05"/>
    <n v="0.01"/>
    <n v="0.02"/>
    <n v="0.15000000000000002"/>
    <n v="0.2"/>
    <n v="0.2"/>
    <n v="0"/>
    <n v="0"/>
    <n v="0"/>
    <n v="0"/>
    <n v="0.04"/>
    <n v="0.05"/>
    <n v="0"/>
    <n v="0"/>
    <n v="0"/>
    <n v="1.4100000000000001"/>
    <s v="2. Normal"/>
    <s v="LBZ"/>
    <x v="1"/>
    <s v="A"/>
    <n v="7628271"/>
    <n v="0"/>
  </r>
  <r>
    <n v="2044024006"/>
    <s v="FIGUEROA JINETE LULIS"/>
    <s v="1. SI"/>
    <s v="5. &gt;$2-$5 MM"/>
    <m/>
    <x v="876"/>
    <n v="3582026"/>
    <n v="2282026"/>
    <n v="119000"/>
    <n v="236363"/>
    <n v="0"/>
    <n v="1300000"/>
    <n v="1805929"/>
    <n v="2000000"/>
    <n v="144098.89849763579"/>
    <n v="5867000"/>
    <n v="0"/>
    <n v="13052"/>
    <s v="6- pignoración"/>
    <s v="LBZ"/>
    <x v="0"/>
    <n v="4"/>
    <n v="0"/>
    <n v="0"/>
    <n v="3.4493150684931506"/>
    <n v="28.854794520547944"/>
    <n v="2"/>
    <n v="3"/>
    <n v="1"/>
    <n v="3"/>
    <n v="3"/>
    <s v="A"/>
    <n v="0.12682063283254527"/>
    <n v="3.7516516666666666"/>
    <n v="0.60197633333333334"/>
    <n v="1.1940086666666667"/>
    <n v="0.76067533333333337"/>
    <n v="0"/>
    <n v="0"/>
    <n v="0.32"/>
    <n v="0.03"/>
    <n v="0"/>
    <n v="0.4"/>
    <n v="0.05"/>
    <n v="0.02"/>
    <n v="0.04"/>
    <n v="0.15000000000000002"/>
    <n v="0.2"/>
    <n v="0.25"/>
    <n v="0"/>
    <n v="0"/>
    <n v="0"/>
    <n v="0"/>
    <n v="0.04"/>
    <n v="0"/>
    <n v="0"/>
    <n v="0"/>
    <n v="0"/>
    <n v="1.5000000000000002"/>
    <s v="2. Normal"/>
    <s v="LBZ"/>
    <x v="1"/>
    <s v="A"/>
    <n v="2282026"/>
    <n v="0"/>
  </r>
  <r>
    <n v="2084622222"/>
    <s v="GONZALEZ CIFUENTES ADRIAN"/>
    <s v="1. SI"/>
    <s v="5. &gt;$2-$5 MM"/>
    <n v="273204"/>
    <x v="877"/>
    <n v="3987388"/>
    <n v="0"/>
    <n v="5517000"/>
    <n v="293117"/>
    <n v="0"/>
    <n v="4212226"/>
    <n v="1529759"/>
    <n v="2000000"/>
    <n v="667333.43054705311"/>
    <n v="30000000"/>
    <n v="0"/>
    <n v="25286"/>
    <s v="6- pignoración"/>
    <s v="LBZ"/>
    <x v="0"/>
    <n v="4"/>
    <n v="0"/>
    <n v="0"/>
    <n v="2.4356164383561643"/>
    <n v="29.55890410958904"/>
    <n v="1"/>
    <n v="2"/>
    <n v="3"/>
    <n v="3"/>
    <n v="1"/>
    <s v="A"/>
    <n v="0.32015014351568438"/>
    <n v="11.839048999999999"/>
    <n v="0.6009876666666667"/>
    <n v="1.3291293333333334"/>
    <n v="0"/>
    <n v="0"/>
    <n v="0"/>
    <n v="0.32"/>
    <n v="0.04"/>
    <n v="0.16"/>
    <n v="0.4"/>
    <n v="0.03"/>
    <n v="0.03"/>
    <n v="0.04"/>
    <n v="0.15000000000000002"/>
    <n v="0.2"/>
    <n v="0.25"/>
    <n v="0"/>
    <n v="0"/>
    <n v="0"/>
    <n v="0"/>
    <n v="0.04"/>
    <n v="0.05"/>
    <n v="0"/>
    <n v="0"/>
    <n v="0"/>
    <n v="1.71"/>
    <s v="2. Normal"/>
    <s v="LBZ"/>
    <x v="1"/>
    <s v="A"/>
    <n v="0"/>
    <n v="0"/>
  </r>
  <r>
    <n v="2008880664"/>
    <s v="CRUZ VANEGAS JOSE ALEJANDRO"/>
    <s v="3. Sin Externa"/>
    <s v="5. &gt;$2-$5 MM"/>
    <m/>
    <x v="878"/>
    <n v="3123160"/>
    <n v="3123160"/>
    <e v="#N/A"/>
    <n v="177504"/>
    <n v="0"/>
    <n v="0"/>
    <n v="1802629"/>
    <n v="2000000"/>
    <n v="0"/>
    <n v="0"/>
    <n v="0"/>
    <n v="68001"/>
    <s v="9- Otras garantías (no admisible)"/>
    <s v="LBZ"/>
    <x v="0"/>
    <n v="4"/>
    <n v="0"/>
    <n v="0"/>
    <n v="6.9643835616438352"/>
    <n v="25.887671232876713"/>
    <n v="1"/>
    <n v="4"/>
    <n v="4"/>
    <n v="3"/>
    <n v="1"/>
    <s v="SIN"/>
    <n v="5.9167999999999998E-2"/>
    <n v="1.6419296666666667"/>
    <n v="0.60087633333333335"/>
    <n v="1.0410533333333334"/>
    <n v="1.0410533333333334"/>
    <n v="0"/>
    <n v="0"/>
    <n v="0.32"/>
    <n v="0.02"/>
    <n v="0"/>
    <n v="0.4"/>
    <n v="0.02"/>
    <n v="0.03"/>
    <n v="0.04"/>
    <n v="0.25"/>
    <n v="0.2"/>
    <n v="0.2"/>
    <n v="0"/>
    <n v="0"/>
    <n v="0"/>
    <n v="0"/>
    <n v="0.02"/>
    <n v="0.05"/>
    <n v="0"/>
    <n v="0.30000000000000004"/>
    <n v="0"/>
    <n v="1.85"/>
    <s v="2. Normal"/>
    <s v="LBZ"/>
    <x v="1"/>
    <s v="SIN"/>
    <n v="3123160"/>
    <n v="0"/>
  </r>
  <r>
    <n v="2044024804"/>
    <s v="GARCIA MAZA RAFAEL DIEGO"/>
    <s v="1. SI"/>
    <s v="4. &gt;$1-$2 MM"/>
    <m/>
    <x v="879"/>
    <n v="1284389"/>
    <n v="184389"/>
    <n v="2185000"/>
    <n v="138169"/>
    <n v="0"/>
    <n v="1100000"/>
    <n v="900620"/>
    <n v="1000000"/>
    <n v="9209.2013415493348"/>
    <n v="414000"/>
    <n v="0"/>
    <n v="13052"/>
    <s v="6- pignoración"/>
    <s v="LBZ"/>
    <x v="0"/>
    <n v="4"/>
    <n v="0"/>
    <n v="0"/>
    <n v="2.2383561643835614"/>
    <n v="33.246575342465754"/>
    <n v="1"/>
    <n v="2"/>
    <n v="1"/>
    <n v="2"/>
    <n v="5"/>
    <s v="A"/>
    <n v="9.8252134227699559E-2"/>
    <n v="1.7326726666666667"/>
    <n v="0.60041333333333335"/>
    <n v="0.85625933333333337"/>
    <n v="0.12292599999999999"/>
    <n v="0"/>
    <n v="0"/>
    <n v="0.32"/>
    <n v="0.04"/>
    <n v="0"/>
    <n v="0.4"/>
    <n v="0.05"/>
    <n v="0.04"/>
    <n v="0.04"/>
    <n v="0.15000000000000002"/>
    <n v="0.25"/>
    <n v="0.25"/>
    <n v="0"/>
    <n v="0"/>
    <n v="0"/>
    <n v="0"/>
    <n v="0.04"/>
    <n v="0.05"/>
    <n v="0"/>
    <n v="0"/>
    <n v="0"/>
    <n v="1.6300000000000001"/>
    <s v="2. Normal"/>
    <s v="LBZ"/>
    <x v="1"/>
    <s v="A"/>
    <n v="184389"/>
    <n v="0"/>
  </r>
  <r>
    <n v="2224000264"/>
    <s v="DELGADO FAJARDO JHON ALEJANDRO"/>
    <s v="3. Sin Externa"/>
    <s v="5. &gt;$2-$5 MM"/>
    <n v="371459"/>
    <x v="880"/>
    <n v="2936345"/>
    <n v="1966345"/>
    <e v="#N/A"/>
    <n v="131314"/>
    <n v="0"/>
    <n v="970000"/>
    <n v="523655"/>
    <n v="1000000"/>
    <n v="0"/>
    <n v="0"/>
    <n v="0"/>
    <n v="76275"/>
    <s v="6- pignoración"/>
    <s v="LBZ"/>
    <x v="0"/>
    <n v="4"/>
    <n v="0"/>
    <n v="0"/>
    <n v="1.6465753424657534"/>
    <n v="22.915068493150685"/>
    <n v="1"/>
    <n v="2"/>
    <n v="1"/>
    <n v="2"/>
    <n v="1"/>
    <s v="SIN"/>
    <n v="8.7542666666666671E-2"/>
    <n v="2.3066666666666666"/>
    <n v="0.59674266666666664"/>
    <n v="1.9575633333333333"/>
    <n v="1.3108966666666666"/>
    <n v="0"/>
    <n v="0"/>
    <n v="0.32"/>
    <n v="0.04"/>
    <n v="0"/>
    <n v="0.4"/>
    <n v="0.05"/>
    <n v="0.03"/>
    <n v="0.05"/>
    <n v="0.15000000000000002"/>
    <n v="0.2"/>
    <n v="0.2"/>
    <n v="0"/>
    <n v="0"/>
    <n v="0"/>
    <n v="0"/>
    <n v="0.05"/>
    <n v="0.05"/>
    <n v="0"/>
    <n v="0.30000000000000004"/>
    <n v="0"/>
    <n v="1.84"/>
    <s v="2. Normal"/>
    <s v="LBZ"/>
    <x v="1"/>
    <s v="SIN"/>
    <n v="1966345"/>
    <n v="0"/>
  </r>
  <r>
    <n v="8020402"/>
    <s v="GARCIA HENAO CARLOS ANDRES"/>
    <s v="3. Sin Externa"/>
    <s v="5. &gt;$2-$5 MM"/>
    <n v="594750"/>
    <x v="645"/>
    <n v="2300184"/>
    <n v="2300184"/>
    <e v="#N/A"/>
    <n v="117190"/>
    <n v="0"/>
    <n v="0"/>
    <n v="299816"/>
    <n v="1000000"/>
    <n v="0"/>
    <n v="0"/>
    <n v="0"/>
    <n v="5001"/>
    <s v="9- Otras garantías (no admisible)"/>
    <s v="LBZ"/>
    <x v="0"/>
    <n v="4"/>
    <n v="0"/>
    <n v="0"/>
    <n v="0.90136986301369859"/>
    <n v="36.410958904109592"/>
    <n v="1"/>
    <n v="2"/>
    <n v="2"/>
    <n v="2"/>
    <n v="1"/>
    <s v="SIN"/>
    <n v="7.8126666666666664E-2"/>
    <n v="1.7333333333333334"/>
    <n v="0.59637733333333331"/>
    <n v="1.5334559999999999"/>
    <n v="1.5334559999999999"/>
    <n v="0"/>
    <n v="0"/>
    <n v="0.32"/>
    <n v="0.04"/>
    <n v="0"/>
    <n v="0.4"/>
    <n v="0.04"/>
    <n v="0.03"/>
    <n v="0.03"/>
    <n v="0.25"/>
    <n v="0.2"/>
    <n v="0.2"/>
    <n v="0"/>
    <n v="0"/>
    <n v="0"/>
    <n v="0"/>
    <n v="0.05"/>
    <n v="0.05"/>
    <n v="0"/>
    <n v="0.30000000000000004"/>
    <n v="0"/>
    <n v="1.9100000000000001"/>
    <s v="2. Normal"/>
    <s v="LBZ"/>
    <x v="1"/>
    <s v="SIN"/>
    <n v="2300184"/>
    <n v="0"/>
  </r>
  <r>
    <n v="2044026626"/>
    <s v="PADILLA GUARDO DARWIN"/>
    <s v="1. SI"/>
    <s v="4. &gt;$1-$2 MM"/>
    <m/>
    <x v="881"/>
    <n v="1206465"/>
    <n v="1206465"/>
    <n v="2989000"/>
    <n v="152879"/>
    <n v="0"/>
    <n v="0"/>
    <n v="1782120"/>
    <n v="2000000"/>
    <n v="1534.8668902582222"/>
    <n v="69000"/>
    <n v="0"/>
    <n v="13052"/>
    <s v="9- Otras garantías (no admisible)"/>
    <s v="LBZ"/>
    <x v="0"/>
    <n v="4"/>
    <n v="0"/>
    <n v="0"/>
    <n v="3.6575342465753424"/>
    <n v="31.767123287671232"/>
    <n v="1"/>
    <n v="2"/>
    <n v="1"/>
    <n v="3"/>
    <n v="2"/>
    <s v="A"/>
    <n v="5.1471288963419404E-2"/>
    <n v="1.0191950000000001"/>
    <n v="0.59404000000000001"/>
    <n v="0.40215499999999998"/>
    <n v="0.40215499999999998"/>
    <n v="0"/>
    <n v="0"/>
    <n v="0.32"/>
    <n v="0.04"/>
    <n v="0"/>
    <n v="0.4"/>
    <n v="0.05"/>
    <n v="0.01"/>
    <n v="0.04"/>
    <n v="0.25"/>
    <n v="0.25"/>
    <n v="0.25"/>
    <n v="0"/>
    <n v="0"/>
    <n v="0"/>
    <n v="0"/>
    <n v="0.04"/>
    <n v="0.05"/>
    <n v="0"/>
    <n v="0"/>
    <n v="0"/>
    <n v="1.7000000000000002"/>
    <s v="2. Normal"/>
    <s v="LBZ"/>
    <x v="1"/>
    <s v="A"/>
    <n v="1206465"/>
    <n v="0"/>
  </r>
  <r>
    <n v="44264082"/>
    <s v="MORENO POLO ANA MILENA"/>
    <s v="1. SI"/>
    <s v="4. &gt;$1-$2 MM"/>
    <m/>
    <x v="882"/>
    <n v="1713842"/>
    <n v="1713842"/>
    <n v="2604000"/>
    <n v="138832"/>
    <n v="0"/>
    <n v="0"/>
    <n v="890620"/>
    <n v="1000000"/>
    <n v="106411.73207813784"/>
    <n v="4269000"/>
    <n v="0"/>
    <n v="13838"/>
    <s v="9- Otras garantías (no admisible)"/>
    <s v="LBZ"/>
    <x v="0"/>
    <n v="4"/>
    <n v="0"/>
    <n v="0"/>
    <n v="2.2821917808219179"/>
    <n v="40.350684931506848"/>
    <n v="2"/>
    <n v="1"/>
    <n v="1"/>
    <n v="2"/>
    <n v="2"/>
    <s v="A"/>
    <n v="0.16349582138542523"/>
    <n v="4.5823080000000003"/>
    <n v="0.59374666666666664"/>
    <n v="1.1425613333333333"/>
    <n v="1.1425613333333333"/>
    <n v="0"/>
    <n v="0"/>
    <n v="0.32"/>
    <n v="0.05"/>
    <n v="0"/>
    <n v="0.4"/>
    <n v="0.05"/>
    <n v="0.01"/>
    <n v="0.03"/>
    <n v="0.25"/>
    <n v="0.2"/>
    <n v="0.2"/>
    <n v="0"/>
    <n v="0"/>
    <n v="0"/>
    <n v="0"/>
    <n v="0.04"/>
    <n v="0"/>
    <n v="0"/>
    <n v="0"/>
    <n v="0"/>
    <n v="1.55"/>
    <s v="2. Normal"/>
    <s v="LBZ"/>
    <x v="1"/>
    <s v="A"/>
    <n v="1713842"/>
    <n v="0"/>
  </r>
  <r>
    <n v="2008608064"/>
    <s v="ORTIZ SAAVEDRA MONICA ANDREA"/>
    <s v="1. SI"/>
    <s v="5. &gt;$2-$5 MM"/>
    <m/>
    <x v="883"/>
    <n v="2669068"/>
    <n v="0"/>
    <n v="3560000"/>
    <n v="252783"/>
    <n v="0"/>
    <n v="5148000"/>
    <n v="890620"/>
    <n v="1000000"/>
    <n v="450205.46842879255"/>
    <n v="15394000"/>
    <n v="0"/>
    <n v="68001"/>
    <s v="6- pignoración"/>
    <s v="LBZ"/>
    <x v="0"/>
    <n v="4"/>
    <n v="0"/>
    <n v="0"/>
    <n v="2.2821917808219179"/>
    <n v="30.964383561643835"/>
    <n v="2"/>
    <n v="4"/>
    <n v="4"/>
    <n v="2"/>
    <n v="1"/>
    <s v="A"/>
    <n v="0.46865897895252839"/>
    <n v="12.635792"/>
    <n v="0.59374666666666664"/>
    <n v="1.7793786666666667"/>
    <n v="0"/>
    <n v="0"/>
    <n v="0"/>
    <n v="0.32"/>
    <n v="0.02"/>
    <n v="0.16"/>
    <n v="0.4"/>
    <n v="0.02"/>
    <n v="0.03"/>
    <n v="0.04"/>
    <n v="0.15000000000000002"/>
    <n v="0.2"/>
    <n v="0.25"/>
    <n v="0"/>
    <n v="0"/>
    <n v="0"/>
    <n v="0"/>
    <n v="0.04"/>
    <n v="0"/>
    <n v="0"/>
    <n v="0"/>
    <n v="0"/>
    <n v="1.6300000000000001"/>
    <s v="2. Normal"/>
    <s v="LBZ"/>
    <x v="1"/>
    <s v="A"/>
    <n v="0"/>
    <n v="0"/>
  </r>
  <r>
    <n v="2028224486"/>
    <s v="PAVONY CORDOBA JESSICA TATIANA"/>
    <s v="1. SI"/>
    <s v="5. &gt;$2-$5 MM"/>
    <n v="151742"/>
    <x v="884"/>
    <n v="3791116"/>
    <n v="691116"/>
    <n v="5420000"/>
    <n v="221504"/>
    <n v="0"/>
    <n v="3100000"/>
    <n v="1629141"/>
    <n v="2000000"/>
    <n v="206404.03751701608"/>
    <n v="5261000"/>
    <n v="0"/>
    <n v="5001"/>
    <s v="6- pignoración"/>
    <s v="LBZ"/>
    <x v="0"/>
    <n v="4"/>
    <n v="0"/>
    <n v="0"/>
    <n v="2.6054794520547944"/>
    <n v="28.224657534246575"/>
    <n v="2"/>
    <n v="0"/>
    <n v="3"/>
    <n v="3"/>
    <n v="1"/>
    <s v="A"/>
    <n v="0.14263601250567201"/>
    <n v="3.560419"/>
    <n v="0.59362766666666666"/>
    <n v="1.2637053333333332"/>
    <n v="0.23037199999999999"/>
    <n v="0"/>
    <n v="0"/>
    <n v="0.32"/>
    <n v="0.05"/>
    <n v="0"/>
    <n v="0.4"/>
    <n v="0.03"/>
    <n v="0.03"/>
    <n v="0.04"/>
    <n v="0.15000000000000002"/>
    <n v="0.2"/>
    <n v="0.25"/>
    <n v="0"/>
    <n v="0"/>
    <n v="0"/>
    <n v="0"/>
    <n v="0.04"/>
    <n v="0"/>
    <n v="0"/>
    <n v="0"/>
    <n v="0"/>
    <n v="1.51"/>
    <s v="2. Normal"/>
    <s v="LBZ"/>
    <x v="1"/>
    <s v="A"/>
    <n v="691116"/>
    <n v="0"/>
  </r>
  <r>
    <n v="2062020280"/>
    <s v="GOMEZ VARONA INGRITH TATIANA"/>
    <s v="3. Sin Externa"/>
    <s v="4. &gt;$1-$2 MM"/>
    <n v="204667"/>
    <x v="885"/>
    <n v="1812668"/>
    <n v="512668"/>
    <e v="#N/A"/>
    <n v="114944"/>
    <n v="0"/>
    <n v="1300000"/>
    <n v="677934"/>
    <n v="1000000"/>
    <n v="0"/>
    <n v="0"/>
    <n v="0"/>
    <n v="76130"/>
    <s v="6- pignoración"/>
    <s v="LBZ"/>
    <x v="0"/>
    <n v="4"/>
    <n v="0"/>
    <n v="0"/>
    <n v="2.1589041095890411"/>
    <n v="27.449315068493149"/>
    <n v="2"/>
    <n v="2"/>
    <n v="3"/>
    <n v="2"/>
    <n v="1"/>
    <s v="SIN"/>
    <n v="7.6629333333333327E-2"/>
    <n v="1.6604013333333334"/>
    <n v="0.58840066666666668"/>
    <n v="1.2084453333333334"/>
    <n v="0.34177866666666668"/>
    <n v="0"/>
    <n v="0"/>
    <n v="0.32"/>
    <n v="0.04"/>
    <n v="0"/>
    <n v="0.4"/>
    <n v="0.03"/>
    <n v="0.03"/>
    <n v="0.04"/>
    <n v="0.15000000000000002"/>
    <n v="0.2"/>
    <n v="0.25"/>
    <n v="0"/>
    <n v="0"/>
    <n v="0"/>
    <n v="0"/>
    <n v="0.04"/>
    <n v="0"/>
    <n v="0"/>
    <n v="0.30000000000000004"/>
    <n v="0"/>
    <n v="1.8000000000000003"/>
    <s v="2. Normal"/>
    <s v="LBZ"/>
    <x v="1"/>
    <s v="SIN"/>
    <n v="512668"/>
    <n v="0"/>
  </r>
  <r>
    <n v="2224464822"/>
    <s v="RIVERA SALGADO LEYDI LORENA"/>
    <s v="1. SI"/>
    <s v="5. &gt;$2-$5 MM"/>
    <n v="711589"/>
    <x v="886"/>
    <n v="3864119"/>
    <n v="3864119"/>
    <n v="4911000"/>
    <n v="169329"/>
    <n v="0"/>
    <n v="0"/>
    <n v="1047299"/>
    <n v="2000000"/>
    <n v="437729.51213989197"/>
    <n v="40401000"/>
    <n v="0"/>
    <n v="76318"/>
    <s v="9- Otras garantías (no admisible)"/>
    <s v="LBZ"/>
    <x v="0"/>
    <n v="4"/>
    <n v="0"/>
    <n v="0"/>
    <n v="1.6273972602739726"/>
    <n v="29.742465753424657"/>
    <n v="2"/>
    <n v="4"/>
    <n v="2"/>
    <n v="3"/>
    <n v="1"/>
    <s v="A"/>
    <n v="0.20235283737996398"/>
    <n v="15.104139333333332"/>
    <n v="0.58629600000000004"/>
    <n v="1.2880396666666667"/>
    <n v="1.2880396666666667"/>
    <n v="0"/>
    <n v="0"/>
    <n v="0.32"/>
    <n v="0.02"/>
    <n v="0.24"/>
    <n v="0.4"/>
    <n v="0.04"/>
    <n v="0.03"/>
    <n v="0.04"/>
    <n v="0.25"/>
    <n v="0.2"/>
    <n v="0.2"/>
    <n v="0"/>
    <n v="0"/>
    <n v="0"/>
    <n v="0"/>
    <n v="0.05"/>
    <n v="0"/>
    <n v="0"/>
    <n v="0"/>
    <n v="0"/>
    <n v="1.79"/>
    <s v="2. Normal"/>
    <s v="LBZ"/>
    <x v="1"/>
    <s v="A"/>
    <n v="3864119"/>
    <n v="0"/>
  </r>
  <r>
    <n v="2002060604"/>
    <s v="PERTUZ CRESPO MAXIMO ANTONIO"/>
    <s v="1. SI"/>
    <s v="4. &gt;$1-$2 MM"/>
    <m/>
    <x v="576"/>
    <n v="1414980"/>
    <n v="1414980"/>
    <n v="3163000"/>
    <n v="222058"/>
    <n v="0"/>
    <n v="0"/>
    <n v="1748429"/>
    <n v="2000000"/>
    <n v="112714.68203620655"/>
    <n v="5048000"/>
    <n v="0"/>
    <n v="13052"/>
    <s v="9- Otras garantías (no admisible)"/>
    <s v="LBZ"/>
    <x v="0"/>
    <n v="4"/>
    <n v="0"/>
    <n v="0"/>
    <n v="2.7013698630136984"/>
    <n v="28.638356164383563"/>
    <n v="1"/>
    <n v="0"/>
    <n v="1"/>
    <n v="3"/>
    <n v="3"/>
    <s v="A"/>
    <n v="0.11159089401206884"/>
    <n v="2.7371363333333334"/>
    <n v="0.58280966666666667"/>
    <n v="0.47166000000000002"/>
    <n v="0.47166000000000002"/>
    <n v="0"/>
    <n v="0"/>
    <n v="0.32"/>
    <n v="0.05"/>
    <n v="0"/>
    <n v="0.4"/>
    <n v="0.05"/>
    <n v="0.02"/>
    <n v="0.04"/>
    <n v="0.25"/>
    <n v="0.25"/>
    <n v="0.25"/>
    <n v="0"/>
    <n v="0"/>
    <n v="0"/>
    <n v="0"/>
    <n v="0.04"/>
    <n v="0.05"/>
    <n v="0"/>
    <n v="0"/>
    <n v="0"/>
    <n v="1.7200000000000002"/>
    <s v="2. Normal"/>
    <s v="LBZ"/>
    <x v="1"/>
    <s v="A"/>
    <n v="1414980"/>
    <n v="0"/>
  </r>
  <r>
    <n v="2048464626"/>
    <s v="SALAS JARABA ADNER JAFET"/>
    <s v="1. SI"/>
    <s v="5. &gt;$2-$5 MM"/>
    <m/>
    <x v="887"/>
    <n v="4355473"/>
    <n v="2855473"/>
    <n v="6086000"/>
    <n v="200514"/>
    <n v="0"/>
    <n v="1500000"/>
    <n v="1730813"/>
    <n v="2000000"/>
    <n v="276132.73294694192"/>
    <n v="7134000"/>
    <n v="0"/>
    <n v="13001"/>
    <s v="6- pignoración"/>
    <s v="LBZ"/>
    <x v="0"/>
    <n v="4"/>
    <n v="0"/>
    <n v="0"/>
    <n v="4.4082191780821915"/>
    <n v="27.876712328767123"/>
    <n v="1"/>
    <n v="4"/>
    <n v="2"/>
    <n v="3"/>
    <n v="2"/>
    <s v="A"/>
    <n v="0.15888224431564732"/>
    <n v="4.4067619999999996"/>
    <n v="0.57693766666666668"/>
    <n v="1.4518243333333334"/>
    <n v="0.95182433333333338"/>
    <n v="0"/>
    <n v="0"/>
    <n v="0.32"/>
    <n v="0.02"/>
    <n v="0"/>
    <n v="0.4"/>
    <n v="0.04"/>
    <n v="0.01"/>
    <n v="0.04"/>
    <n v="0.15000000000000002"/>
    <n v="0.2"/>
    <n v="0.25"/>
    <n v="0"/>
    <n v="0"/>
    <n v="0"/>
    <n v="0"/>
    <n v="0.03"/>
    <n v="0.05"/>
    <n v="0"/>
    <n v="0"/>
    <n v="0"/>
    <n v="1.5100000000000002"/>
    <s v="2. Normal"/>
    <s v="LBZ"/>
    <x v="1"/>
    <s v="A"/>
    <n v="2855473"/>
    <n v="0"/>
  </r>
  <r>
    <n v="4042428"/>
    <s v="IRIARTE ROJAS OSCAR JAVIER"/>
    <s v="3. Sin Externa"/>
    <s v="5. &gt;$2-$5 MM"/>
    <m/>
    <x v="888"/>
    <n v="2312716"/>
    <n v="2312716"/>
    <e v="#N/A"/>
    <n v="98240"/>
    <n v="0"/>
    <n v="0"/>
    <n v="864264"/>
    <n v="1000000"/>
    <n v="0"/>
    <n v="0"/>
    <n v="0"/>
    <n v="76130"/>
    <s v="9- Otras garantías (no admisible)"/>
    <s v="LBZ"/>
    <x v="0"/>
    <n v="4"/>
    <n v="0"/>
    <n v="0"/>
    <n v="2.7643835616438355"/>
    <n v="38.408219178082192"/>
    <n v="1"/>
    <n v="0"/>
    <n v="2"/>
    <n v="2"/>
    <n v="1"/>
    <s v="SIN"/>
    <n v="6.5493333333333334E-2"/>
    <n v="2.1179866666666665"/>
    <n v="0.57617600000000002"/>
    <n v="1.5418106666666667"/>
    <n v="1.5418106666666667"/>
    <n v="0"/>
    <n v="0"/>
    <n v="0.32"/>
    <n v="0.05"/>
    <n v="0"/>
    <n v="0.4"/>
    <n v="0.04"/>
    <n v="0.03"/>
    <n v="0.03"/>
    <n v="0.25"/>
    <n v="0.2"/>
    <n v="0.2"/>
    <n v="0"/>
    <n v="0"/>
    <n v="0"/>
    <n v="0"/>
    <n v="0.04"/>
    <n v="0.05"/>
    <n v="0"/>
    <n v="0.30000000000000004"/>
    <n v="0"/>
    <n v="1.9100000000000001"/>
    <s v="2. Normal"/>
    <s v="LBZ"/>
    <x v="1"/>
    <s v="SIN"/>
    <n v="2312716"/>
    <n v="0"/>
  </r>
  <r>
    <n v="2044882602"/>
    <s v="VALLE TORRES NESTOR SEGUNDO"/>
    <s v="3. Sin Externa"/>
    <s v="5. &gt;$2-$5 MM"/>
    <n v="523002"/>
    <x v="889"/>
    <n v="2439950"/>
    <n v="904039"/>
    <e v="#N/A"/>
    <n v="273512"/>
    <n v="0"/>
    <n v="1535911"/>
    <n v="1205303"/>
    <n v="2000000"/>
    <n v="0"/>
    <n v="0"/>
    <n v="0"/>
    <n v="76130"/>
    <s v="6- pignoración"/>
    <s v="LBZ"/>
    <x v="0"/>
    <n v="4"/>
    <n v="0"/>
    <n v="0"/>
    <n v="1.8821917808219177"/>
    <n v="31.931506849315067"/>
    <n v="1"/>
    <n v="2"/>
    <n v="2"/>
    <n v="3"/>
    <n v="1"/>
    <s v="SIN"/>
    <n v="9.1170666666666664E-2"/>
    <n v="1.2150843333333334"/>
    <n v="0.57610166666666662"/>
    <n v="0.81331666666666669"/>
    <n v="0.30134633333333333"/>
    <n v="0"/>
    <n v="0"/>
    <n v="0.32"/>
    <n v="0.04"/>
    <n v="0"/>
    <n v="0.4"/>
    <n v="0.04"/>
    <n v="0.03"/>
    <n v="0.04"/>
    <n v="0.15000000000000002"/>
    <n v="0.25"/>
    <n v="0.25"/>
    <n v="0"/>
    <n v="0"/>
    <n v="0"/>
    <n v="0"/>
    <n v="0.05"/>
    <n v="0.05"/>
    <n v="0"/>
    <n v="0.30000000000000004"/>
    <n v="0"/>
    <n v="1.9200000000000002"/>
    <s v="2. Normal"/>
    <s v="LBZ"/>
    <x v="1"/>
    <s v="SIN"/>
    <n v="904039"/>
    <n v="0"/>
  </r>
  <r>
    <n v="2082802448"/>
    <s v="POLO SALGADO VICTOR MANUEL"/>
    <s v="3. Sin Externa"/>
    <s v="4. &gt;$1-$2 MM"/>
    <m/>
    <x v="890"/>
    <n v="1726043"/>
    <n v="0"/>
    <e v="#N/A"/>
    <n v="143104"/>
    <n v="0"/>
    <n v="2200000"/>
    <n v="862120"/>
    <n v="1000000"/>
    <n v="0"/>
    <n v="0"/>
    <n v="0"/>
    <n v="68418"/>
    <s v="6- pignoración"/>
    <s v="LBZ"/>
    <x v="0"/>
    <n v="4"/>
    <n v="0"/>
    <n v="0"/>
    <n v="3.1561643835616437"/>
    <n v="30.649315068493152"/>
    <n v="1"/>
    <n v="2"/>
    <n v="1"/>
    <n v="2"/>
    <n v="3"/>
    <s v="SIN"/>
    <n v="9.5402666666666663E-2"/>
    <n v="1.7254419999999999"/>
    <n v="0.57474666666666663"/>
    <n v="1.1506953333333334"/>
    <n v="0"/>
    <n v="0"/>
    <n v="0"/>
    <n v="0.32"/>
    <n v="0.04"/>
    <n v="0"/>
    <n v="0.4"/>
    <n v="0.05"/>
    <n v="0.02"/>
    <n v="0.04"/>
    <n v="0.15000000000000002"/>
    <n v="0.2"/>
    <n v="0.25"/>
    <n v="0"/>
    <n v="0"/>
    <n v="0"/>
    <n v="0"/>
    <n v="0.04"/>
    <n v="0.05"/>
    <n v="0"/>
    <n v="0.30000000000000004"/>
    <n v="0"/>
    <n v="1.86"/>
    <s v="2. Normal"/>
    <s v="LBZ"/>
    <x v="1"/>
    <s v="SIN"/>
    <n v="0"/>
    <n v="0"/>
  </r>
  <r>
    <n v="4408684"/>
    <s v="ORTIZ RAMOS MIGUEL ANGEL"/>
    <s v="3. Sin Externa"/>
    <s v="6. &gt;$5-$10 MM"/>
    <m/>
    <x v="891"/>
    <n v="7459185"/>
    <n v="717779"/>
    <e v="#N/A"/>
    <n v="187415"/>
    <n v="0"/>
    <n v="6741406"/>
    <n v="860620"/>
    <n v="1000000"/>
    <n v="0"/>
    <n v="0"/>
    <n v="0"/>
    <n v="11001"/>
    <s v="6- pignoración"/>
    <s v="LBZ"/>
    <x v="0"/>
    <n v="4"/>
    <n v="0"/>
    <n v="0"/>
    <n v="2.1972602739726028"/>
    <n v="46.643835616438359"/>
    <n v="1"/>
    <n v="2"/>
    <n v="2"/>
    <n v="2"/>
    <n v="2"/>
    <s v="SIN"/>
    <n v="0.12494333333333334"/>
    <n v="5.5465366666666664"/>
    <n v="0.57374666666666663"/>
    <n v="4.9727899999999998"/>
    <n v="0.47851933333333335"/>
    <n v="0"/>
    <n v="0"/>
    <n v="0.32"/>
    <n v="0.04"/>
    <n v="0.08"/>
    <n v="0.4"/>
    <n v="0.04"/>
    <n v="0.01"/>
    <n v="0.02"/>
    <n v="0.15000000000000002"/>
    <n v="0.05"/>
    <n v="0.25"/>
    <n v="0"/>
    <n v="0"/>
    <n v="0"/>
    <n v="0"/>
    <n v="0.04"/>
    <n v="0.05"/>
    <n v="0"/>
    <n v="0.30000000000000004"/>
    <n v="0"/>
    <n v="1.7500000000000002"/>
    <s v="2. Normal"/>
    <s v="LBZ"/>
    <x v="1"/>
    <s v="SIN"/>
    <n v="717779"/>
    <n v="0"/>
  </r>
  <r>
    <n v="24662402"/>
    <s v="ECHAVARRIA GRAJALES JHON JAIRO"/>
    <s v="3. Sin Externa"/>
    <s v="4. &gt;$1-$2 MM"/>
    <n v="70350"/>
    <x v="892"/>
    <n v="1996705"/>
    <n v="1996705"/>
    <e v="#N/A"/>
    <n v="148039"/>
    <n v="0"/>
    <n v="0"/>
    <n v="789732"/>
    <n v="1000000"/>
    <n v="0"/>
    <n v="0"/>
    <n v="0"/>
    <n v="76306"/>
    <s v="9- Otras garantías (no admisible)"/>
    <s v="LBZ"/>
    <x v="0"/>
    <n v="4"/>
    <n v="0"/>
    <n v="0"/>
    <n v="2.526027397260274"/>
    <n v="37.849315068493148"/>
    <n v="1"/>
    <n v="2"/>
    <n v="2"/>
    <n v="2"/>
    <n v="1"/>
    <s v="SIN"/>
    <n v="9.8692666666666665E-2"/>
    <n v="1.8576246666666667"/>
    <n v="0.57338800000000001"/>
    <n v="1.3311366666666666"/>
    <n v="1.3311366666666666"/>
    <n v="0"/>
    <n v="0"/>
    <n v="0.32"/>
    <n v="0.04"/>
    <n v="0"/>
    <n v="0.4"/>
    <n v="0.04"/>
    <n v="0.03"/>
    <n v="0.03"/>
    <n v="0.25"/>
    <n v="0.2"/>
    <n v="0.2"/>
    <n v="0"/>
    <n v="0"/>
    <n v="0"/>
    <n v="0"/>
    <n v="0.04"/>
    <n v="0.05"/>
    <n v="0"/>
    <n v="0.30000000000000004"/>
    <n v="0"/>
    <n v="1.9000000000000001"/>
    <s v="2. Normal"/>
    <s v="LBZ"/>
    <x v="1"/>
    <s v="SIN"/>
    <n v="1996705"/>
    <n v="0"/>
  </r>
  <r>
    <n v="64446644"/>
    <s v="MURILLO CORREA JENNY ISABEL"/>
    <s v="1. SI"/>
    <s v="6. &gt;$5-$10 MM"/>
    <m/>
    <x v="893"/>
    <n v="9065280"/>
    <n v="6165280"/>
    <n v="12501000"/>
    <n v="369925"/>
    <n v="0"/>
    <n v="2900000"/>
    <n v="3436051"/>
    <n v="4000000"/>
    <n v="22755.054506722929"/>
    <n v="580000"/>
    <n v="0"/>
    <n v="68547"/>
    <s v="6- pignoración"/>
    <s v="LBZ"/>
    <x v="0"/>
    <n v="4"/>
    <n v="0"/>
    <n v="0"/>
    <n v="1.3041095890410959"/>
    <n v="50.134246575342466"/>
    <n v="2"/>
    <n v="5"/>
    <n v="3"/>
    <n v="5"/>
    <n v="2"/>
    <s v="A"/>
    <n v="6.5446675751120495E-2"/>
    <n v="2.1802218333333334"/>
    <n v="0.57267516666666662"/>
    <n v="1.51088"/>
    <n v="1.0275466666666666"/>
    <n v="0"/>
    <n v="0"/>
    <n v="0.24"/>
    <n v="0.01"/>
    <n v="0"/>
    <n v="0.4"/>
    <n v="0.03"/>
    <n v="0.01"/>
    <n v="0.02"/>
    <n v="0.15000000000000002"/>
    <n v="0.2"/>
    <n v="0.2"/>
    <n v="0"/>
    <n v="0"/>
    <n v="0"/>
    <n v="0"/>
    <n v="0.05"/>
    <n v="0"/>
    <n v="0"/>
    <n v="0"/>
    <n v="0"/>
    <n v="1.31"/>
    <s v="2. Normal"/>
    <s v="LBZ"/>
    <x v="1"/>
    <s v="A"/>
    <n v="6165280"/>
    <n v="0"/>
  </r>
  <r>
    <n v="24068462"/>
    <s v="DIAZ ARIZA DIEGO ANTONIO"/>
    <s v="1. SI"/>
    <s v="5. &gt;$2-$5 MM"/>
    <m/>
    <x v="894"/>
    <n v="2513050"/>
    <n v="0"/>
    <n v="5089000"/>
    <n v="220098"/>
    <n v="0"/>
    <n v="6130000"/>
    <n v="2576255"/>
    <n v="3000000"/>
    <n v="58849.278896697229"/>
    <n v="1500000"/>
    <n v="0"/>
    <n v="68001"/>
    <s v="6- pignoración"/>
    <s v="LBZ"/>
    <x v="0"/>
    <n v="4"/>
    <n v="0"/>
    <n v="0"/>
    <n v="2.6575342465753424"/>
    <n v="42.065753424657537"/>
    <n v="1"/>
    <n v="6"/>
    <n v="3"/>
    <n v="4"/>
    <n v="2"/>
    <s v="A"/>
    <n v="6.1988284199266046E-2"/>
    <n v="1.4642900000000001"/>
    <n v="0.57250111111111113"/>
    <n v="0.55845555555555559"/>
    <n v="0"/>
    <n v="0"/>
    <n v="0"/>
    <n v="0.24"/>
    <n v="0"/>
    <n v="0"/>
    <n v="0.4"/>
    <n v="0.03"/>
    <n v="0.01"/>
    <n v="0.03"/>
    <n v="0.15000000000000002"/>
    <n v="0.25"/>
    <n v="0.25"/>
    <n v="0"/>
    <n v="0"/>
    <n v="0"/>
    <n v="0"/>
    <n v="0.04"/>
    <n v="0.05"/>
    <n v="0"/>
    <n v="0"/>
    <n v="0"/>
    <n v="1.4500000000000002"/>
    <s v="2. Normal"/>
    <s v="LBZ"/>
    <x v="1"/>
    <s v="A"/>
    <n v="0"/>
    <n v="0"/>
  </r>
  <r>
    <n v="2002406224"/>
    <s v="SAMPAYO NAVARRO ENDER DE JESUS"/>
    <s v="1. SI"/>
    <s v="4. &gt;$1-$2 MM"/>
    <m/>
    <x v="895"/>
    <n v="1845336"/>
    <n v="1845336"/>
    <n v="3559000"/>
    <n v="205257"/>
    <n v="0"/>
    <n v="0"/>
    <n v="1713620"/>
    <n v="2000000"/>
    <n v="254102.81287447401"/>
    <n v="9449000"/>
    <n v="0"/>
    <n v="13001"/>
    <s v="9- Otras garantías (no admisible)"/>
    <s v="LBZ"/>
    <x v="0"/>
    <n v="4"/>
    <n v="0"/>
    <n v="0"/>
    <n v="4.4904109589041097"/>
    <n v="24.342465753424658"/>
    <n v="1"/>
    <n v="4"/>
    <n v="1"/>
    <n v="3"/>
    <n v="1"/>
    <s v="A"/>
    <n v="0.15311993762482465"/>
    <n v="4.3359853333333334"/>
    <n v="0.57120666666666664"/>
    <n v="0.61511199999999999"/>
    <n v="0.61511199999999999"/>
    <n v="0"/>
    <n v="0"/>
    <n v="0.32"/>
    <n v="0.02"/>
    <n v="0"/>
    <n v="0.4"/>
    <n v="0.05"/>
    <n v="0.03"/>
    <n v="0.05"/>
    <n v="0.25"/>
    <n v="0.25"/>
    <n v="0.25"/>
    <n v="0"/>
    <n v="0"/>
    <n v="0"/>
    <n v="0"/>
    <n v="0.03"/>
    <n v="0.05"/>
    <n v="0"/>
    <n v="0"/>
    <n v="0"/>
    <n v="1.7000000000000002"/>
    <s v="2. Normal"/>
    <s v="LBZ"/>
    <x v="1"/>
    <s v="A"/>
    <n v="1845336"/>
    <n v="0"/>
  </r>
  <r>
    <n v="2044000202"/>
    <s v="OSORIO CHAMORRO JORGE LUIS"/>
    <s v="1. SI"/>
    <s v="4. &gt;$1-$2 MM"/>
    <m/>
    <x v="896"/>
    <n v="1979936"/>
    <n v="1979936"/>
    <n v="2837000"/>
    <n v="123154"/>
    <n v="0"/>
    <n v="0"/>
    <n v="856620"/>
    <n v="1000000"/>
    <n v="263836.34274951322"/>
    <n v="11414000"/>
    <n v="0"/>
    <n v="13760"/>
    <s v="9- Otras garantías (no admisible)"/>
    <s v="LBZ"/>
    <x v="0"/>
    <n v="4"/>
    <n v="0"/>
    <n v="0"/>
    <n v="2.2383561643835614"/>
    <n v="35.167123287671231"/>
    <n v="1"/>
    <n v="2"/>
    <n v="1"/>
    <n v="2"/>
    <n v="3"/>
    <s v="A"/>
    <n v="0.25799356183300881"/>
    <n v="9.500370666666667"/>
    <n v="0.57108000000000003"/>
    <n v="1.3199573333333334"/>
    <n v="1.3199573333333334"/>
    <n v="0"/>
    <n v="0"/>
    <n v="0.32"/>
    <n v="0.04"/>
    <n v="0.08"/>
    <n v="0.4"/>
    <n v="0.05"/>
    <n v="0.02"/>
    <n v="0.03"/>
    <n v="0.25"/>
    <n v="0.2"/>
    <n v="0.2"/>
    <n v="0"/>
    <n v="0"/>
    <n v="0"/>
    <n v="0"/>
    <n v="0.04"/>
    <n v="0.05"/>
    <n v="0"/>
    <n v="0"/>
    <n v="0"/>
    <n v="1.6800000000000002"/>
    <s v="2. Normal"/>
    <s v="LBZ"/>
    <x v="1"/>
    <s v="A"/>
    <n v="1979936"/>
    <n v="0"/>
  </r>
  <r>
    <n v="2222200426"/>
    <s v="AGUDELO ARIAS LUZ AYDA"/>
    <s v="1. SI"/>
    <s v="4. &gt;$1-$2 MM"/>
    <m/>
    <x v="897"/>
    <n v="1696867"/>
    <n v="1696867"/>
    <n v="2553000"/>
    <n v="99549"/>
    <n v="0"/>
    <n v="0"/>
    <n v="856620"/>
    <n v="1000000"/>
    <n v="84577.439730950107"/>
    <n v="3444000"/>
    <n v="0"/>
    <n v="13052"/>
    <s v="9- Otras garantías (no admisible)"/>
    <s v="LBZ"/>
    <x v="0"/>
    <n v="4"/>
    <n v="0"/>
    <n v="0"/>
    <n v="2.1972602739726028"/>
    <n v="34.249315068493154"/>
    <n v="2"/>
    <n v="2"/>
    <n v="2"/>
    <n v="2"/>
    <n v="3"/>
    <s v="A"/>
    <n v="0.1227509598206334"/>
    <n v="3.9983246666666665"/>
    <n v="0.57108000000000003"/>
    <n v="1.1312446666666667"/>
    <n v="1.1312446666666667"/>
    <n v="0"/>
    <n v="0"/>
    <n v="0.32"/>
    <n v="0.04"/>
    <n v="0"/>
    <n v="0.4"/>
    <n v="0.04"/>
    <n v="0.02"/>
    <n v="0.04"/>
    <n v="0.25"/>
    <n v="0.2"/>
    <n v="0.2"/>
    <n v="0"/>
    <n v="0"/>
    <n v="0"/>
    <n v="0"/>
    <n v="0.04"/>
    <n v="0"/>
    <n v="0"/>
    <n v="0"/>
    <n v="0"/>
    <n v="1.55"/>
    <s v="2. Normal"/>
    <s v="LBZ"/>
    <x v="1"/>
    <s v="A"/>
    <n v="1696867"/>
    <n v="0"/>
  </r>
  <r>
    <n v="84668080"/>
    <s v="LOPEZ ROMERO ANGEL ANTONIO"/>
    <s v="3. Sin Externa"/>
    <s v="3. Hasta $1 MM"/>
    <m/>
    <x v="898"/>
    <n v="977223"/>
    <n v="977223"/>
    <e v="#N/A"/>
    <n v="115964"/>
    <n v="0"/>
    <n v="0"/>
    <n v="856620"/>
    <n v="1000000"/>
    <n v="0"/>
    <n v="0"/>
    <n v="0"/>
    <n v="13052"/>
    <s v="9- Otras garantías (no admisible)"/>
    <s v="LBZ"/>
    <x v="0"/>
    <n v="4"/>
    <n v="0"/>
    <n v="0"/>
    <n v="2.1972602739726028"/>
    <n v="47.841095890410962"/>
    <n v="1"/>
    <n v="3"/>
    <n v="1"/>
    <n v="2"/>
    <n v="2"/>
    <s v="SIN"/>
    <n v="7.7309333333333327E-2"/>
    <n v="1.2225619999999999"/>
    <n v="0.57108000000000003"/>
    <n v="0.65148200000000001"/>
    <n v="0.65148200000000001"/>
    <n v="0"/>
    <n v="0"/>
    <n v="0.32"/>
    <n v="0.03"/>
    <n v="0"/>
    <n v="0.4"/>
    <n v="0.05"/>
    <n v="0.01"/>
    <n v="0.02"/>
    <n v="0.25"/>
    <n v="0.25"/>
    <n v="0.25"/>
    <n v="0"/>
    <n v="0"/>
    <n v="0"/>
    <n v="0"/>
    <n v="0.04"/>
    <n v="0.05"/>
    <n v="0"/>
    <n v="0.30000000000000004"/>
    <n v="0"/>
    <n v="1.9700000000000002"/>
    <s v="2. Normal"/>
    <s v="LBZ"/>
    <x v="1"/>
    <s v="SIN"/>
    <n v="977223"/>
    <n v="0"/>
  </r>
  <r>
    <n v="2044026446"/>
    <s v="DIAZ AVILA REINALDO ANTONIO"/>
    <s v="1. SI"/>
    <s v="3. Hasta $1 MM"/>
    <m/>
    <x v="899"/>
    <n v="945061"/>
    <n v="945061"/>
    <n v="1802000"/>
    <n v="126470.00000000001"/>
    <n v="0"/>
    <n v="0"/>
    <n v="856620"/>
    <n v="1000000"/>
    <n v="9120.2235508097274"/>
    <n v="410000"/>
    <n v="0"/>
    <n v="13052"/>
    <s v="9- Otras garantías (no admisible)"/>
    <s v="LBZ"/>
    <x v="0"/>
    <n v="4"/>
    <n v="0"/>
    <n v="0"/>
    <n v="2.1972602739726028"/>
    <n v="31.920547945205481"/>
    <n v="1"/>
    <n v="2"/>
    <n v="1"/>
    <n v="2"/>
    <n v="3"/>
    <s v="A"/>
    <n v="9.0393482367206499E-2"/>
    <n v="1.4744539999999999"/>
    <n v="0.57108000000000003"/>
    <n v="0.63004066666666669"/>
    <n v="0.63004066666666669"/>
    <n v="0"/>
    <n v="0"/>
    <n v="0.32"/>
    <n v="0.04"/>
    <n v="0"/>
    <n v="0.4"/>
    <n v="0.05"/>
    <n v="0.02"/>
    <n v="0.04"/>
    <n v="0.25"/>
    <n v="0.25"/>
    <n v="0.25"/>
    <n v="0"/>
    <n v="0"/>
    <n v="0"/>
    <n v="0"/>
    <n v="0.04"/>
    <n v="0.05"/>
    <n v="0"/>
    <n v="0"/>
    <n v="0"/>
    <n v="1.7100000000000002"/>
    <s v="2. Normal"/>
    <s v="LBZ"/>
    <x v="1"/>
    <s v="A"/>
    <n v="945061"/>
    <n v="0"/>
  </r>
  <r>
    <n v="2082880824"/>
    <s v="TENA BOLAÑO JAROL ENRIQUE"/>
    <s v="1. SI"/>
    <s v="4. &gt;$1-$2 MM"/>
    <m/>
    <x v="518"/>
    <n v="1536063"/>
    <n v="1536063"/>
    <n v="3242000"/>
    <n v="159990"/>
    <n v="0"/>
    <n v="0"/>
    <n v="1706120"/>
    <n v="2000000"/>
    <n v="55431.38441629622"/>
    <n v="2385000"/>
    <n v="0"/>
    <n v="13052"/>
    <s v="9- Otras garantías (no admisible)"/>
    <s v="LBZ"/>
    <x v="0"/>
    <n v="4"/>
    <n v="0"/>
    <n v="0"/>
    <n v="3.8191780821917809"/>
    <n v="34.200000000000003"/>
    <n v="1"/>
    <n v="4"/>
    <n v="1"/>
    <n v="3"/>
    <n v="1"/>
    <s v="A"/>
    <n v="7.18071281387654E-2"/>
    <n v="1.8757276666666667"/>
    <n v="0.56870666666666669"/>
    <n v="0.51202099999999995"/>
    <n v="0.51202099999999995"/>
    <n v="0"/>
    <n v="0"/>
    <n v="0.32"/>
    <n v="0.02"/>
    <n v="0"/>
    <n v="0.4"/>
    <n v="0.05"/>
    <n v="0.03"/>
    <n v="0.04"/>
    <n v="0.25"/>
    <n v="0.25"/>
    <n v="0.25"/>
    <n v="0"/>
    <n v="0"/>
    <n v="0"/>
    <n v="0"/>
    <n v="0.04"/>
    <n v="0.05"/>
    <n v="0"/>
    <n v="0"/>
    <n v="0"/>
    <n v="1.7000000000000002"/>
    <s v="2. Normal"/>
    <s v="LBZ"/>
    <x v="1"/>
    <s v="A"/>
    <n v="1536063"/>
    <n v="0"/>
  </r>
  <r>
    <n v="2060468286"/>
    <s v="CHANTRE OLIVEROS MARTHA"/>
    <s v="3. Sin Externa"/>
    <s v="4. &gt;$1-$2 MM"/>
    <m/>
    <x v="900"/>
    <n v="1557072"/>
    <n v="0"/>
    <e v="#N/A"/>
    <n v="133235"/>
    <n v="0"/>
    <n v="2393940"/>
    <n v="852596"/>
    <n v="1000000"/>
    <n v="0"/>
    <n v="0"/>
    <n v="0"/>
    <n v="76130"/>
    <s v="6- pignoración"/>
    <s v="LBZ"/>
    <x v="0"/>
    <n v="4"/>
    <n v="0"/>
    <n v="0"/>
    <n v="3.1835616438356165"/>
    <n v="33.202739726027396"/>
    <n v="2"/>
    <n v="0"/>
    <n v="1"/>
    <n v="2"/>
    <n v="3"/>
    <s v="SIN"/>
    <n v="8.8823333333333337E-2"/>
    <n v="1.6064453333333333"/>
    <n v="0.56839733333333331"/>
    <n v="1.0380480000000001"/>
    <n v="0"/>
    <n v="0"/>
    <n v="0"/>
    <n v="0.32"/>
    <n v="0.05"/>
    <n v="0"/>
    <n v="0.4"/>
    <n v="0.05"/>
    <n v="0.02"/>
    <n v="0.04"/>
    <n v="0.15000000000000002"/>
    <n v="0.2"/>
    <n v="0.25"/>
    <n v="0"/>
    <n v="0"/>
    <n v="0"/>
    <n v="0"/>
    <n v="0.04"/>
    <n v="0"/>
    <n v="0"/>
    <n v="0.30000000000000004"/>
    <n v="0"/>
    <n v="1.8200000000000003"/>
    <s v="2. Normal"/>
    <s v="LBZ"/>
    <x v="1"/>
    <s v="SIN"/>
    <n v="0"/>
    <n v="0"/>
  </r>
  <r>
    <n v="26808464"/>
    <s v="PERLAZA CAICEDO ROSEMBERG"/>
    <s v="3. Sin Externa"/>
    <s v="4. &gt;$1-$2 MM"/>
    <n v="312000"/>
    <x v="901"/>
    <n v="1275457"/>
    <n v="1275457"/>
    <e v="#N/A"/>
    <n v="215721"/>
    <n v="0"/>
    <n v="0"/>
    <n v="536822"/>
    <n v="1000000"/>
    <n v="0"/>
    <n v="0"/>
    <n v="0"/>
    <n v="76275"/>
    <s v="9- Otras garantías (no admisible)"/>
    <s v="LBZ"/>
    <x v="0"/>
    <n v="4"/>
    <n v="0"/>
    <n v="0"/>
    <n v="1.6712328767123288"/>
    <n v="41.049315068493151"/>
    <n v="1"/>
    <n v="2"/>
    <n v="1"/>
    <n v="2"/>
    <n v="1"/>
    <s v="SIN"/>
    <n v="0.143814"/>
    <n v="1.208186"/>
    <n v="0.56588133333333335"/>
    <n v="0.85030466666666671"/>
    <n v="0.85030466666666671"/>
    <n v="0"/>
    <n v="0"/>
    <n v="0.32"/>
    <n v="0.04"/>
    <n v="0"/>
    <n v="0.4"/>
    <n v="0.05"/>
    <n v="0.03"/>
    <n v="0.03"/>
    <n v="0.25"/>
    <n v="0.25"/>
    <n v="0.25"/>
    <n v="0"/>
    <n v="0"/>
    <n v="0"/>
    <n v="0"/>
    <n v="0.05"/>
    <n v="0.05"/>
    <n v="0"/>
    <n v="0.30000000000000004"/>
    <n v="0"/>
    <n v="2.0200000000000005"/>
    <s v="3. Medio"/>
    <s v="LBZ"/>
    <x v="1"/>
    <s v="SIN"/>
    <n v="1275457"/>
    <n v="0"/>
  </r>
  <r>
    <n v="2008808024"/>
    <s v="RANGEL GUTIERREZ HAYDER ANDRES"/>
    <s v="3. Sin Externa"/>
    <s v="4. &gt;$1-$2 MM"/>
    <m/>
    <x v="902"/>
    <n v="1241639"/>
    <n v="0"/>
    <e v="#N/A"/>
    <n v="157937"/>
    <n v="0"/>
    <n v="1600000"/>
    <n v="840620"/>
    <n v="1000000"/>
    <n v="0"/>
    <n v="0"/>
    <n v="0"/>
    <n v="68615"/>
    <s v="6- pignoración"/>
    <s v="LBZ"/>
    <x v="0"/>
    <n v="4"/>
    <n v="0"/>
    <n v="0"/>
    <n v="1.989041095890411"/>
    <n v="24.545205479452054"/>
    <n v="1"/>
    <n v="2"/>
    <n v="1"/>
    <n v="2"/>
    <n v="3"/>
    <s v="SIN"/>
    <n v="0.10529133333333333"/>
    <n v="1.3881726666666667"/>
    <n v="0.56041333333333332"/>
    <n v="0.82775933333333329"/>
    <n v="0"/>
    <n v="0"/>
    <n v="0"/>
    <n v="0.32"/>
    <n v="0.04"/>
    <n v="0"/>
    <n v="0.4"/>
    <n v="0.05"/>
    <n v="0.02"/>
    <n v="0.05"/>
    <n v="0.15000000000000002"/>
    <n v="0.25"/>
    <n v="0.25"/>
    <n v="0"/>
    <n v="0"/>
    <n v="0"/>
    <n v="0"/>
    <n v="0.05"/>
    <n v="0.05"/>
    <n v="0"/>
    <n v="0.30000000000000004"/>
    <n v="0"/>
    <n v="1.9300000000000004"/>
    <s v="2. Normal"/>
    <s v="LBZ"/>
    <x v="1"/>
    <s v="SIN"/>
    <n v="0"/>
    <n v="0"/>
  </r>
  <r>
    <n v="2044042242"/>
    <s v="CASTRO CASTRO CARLOS ENRIQUE"/>
    <s v="3. Sin Externa"/>
    <s v="4. &gt;$1-$2 MM"/>
    <m/>
    <x v="903"/>
    <n v="1597609"/>
    <n v="0"/>
    <e v="#N/A"/>
    <n v="142213"/>
    <n v="0"/>
    <n v="1552893"/>
    <n v="1677929"/>
    <n v="2000000"/>
    <n v="0"/>
    <n v="0"/>
    <n v="0"/>
    <n v="13052"/>
    <s v="6- pignoración"/>
    <s v="LBZ"/>
    <x v="0"/>
    <n v="4"/>
    <n v="0"/>
    <n v="0"/>
    <n v="3.1561643835616437"/>
    <n v="25.742465753424657"/>
    <n v="1"/>
    <n v="3"/>
    <n v="1"/>
    <n v="3"/>
    <n v="3"/>
    <s v="SIN"/>
    <n v="4.7404333333333333E-2"/>
    <n v="1.0918460000000001"/>
    <n v="0.5593096666666667"/>
    <n v="0.53253633333333328"/>
    <n v="0"/>
    <n v="0"/>
    <n v="0"/>
    <n v="0.32"/>
    <n v="0.03"/>
    <n v="0"/>
    <n v="0.4"/>
    <n v="0.05"/>
    <n v="0.02"/>
    <n v="0.04"/>
    <n v="0.15000000000000002"/>
    <n v="0.25"/>
    <n v="0.25"/>
    <n v="0"/>
    <n v="0"/>
    <n v="0"/>
    <n v="0"/>
    <n v="0.04"/>
    <n v="0.05"/>
    <n v="0"/>
    <n v="0.30000000000000004"/>
    <n v="0"/>
    <n v="1.9000000000000004"/>
    <s v="2. Normal"/>
    <s v="LBZ"/>
    <x v="1"/>
    <s v="SIN"/>
    <n v="0"/>
    <n v="0"/>
  </r>
  <r>
    <n v="2208060622"/>
    <s v="HOYOS ORTIZ JORDAN STEVEN"/>
    <s v="3. Sin Externa"/>
    <s v="6. &gt;$5-$10 MM"/>
    <n v="830499"/>
    <x v="904"/>
    <n v="7138759"/>
    <n v="5438759"/>
    <e v="#N/A"/>
    <n v="660328"/>
    <n v="0"/>
    <n v="1700000"/>
    <n v="2518249"/>
    <n v="4000000"/>
    <n v="0"/>
    <n v="0"/>
    <n v="0"/>
    <n v="76130"/>
    <s v="6- pignoración"/>
    <s v="LBZ"/>
    <x v="0"/>
    <n v="4"/>
    <n v="0"/>
    <n v="0"/>
    <n v="2.6849315068493151"/>
    <n v="29.934246575342467"/>
    <n v="1"/>
    <n v="0"/>
    <n v="3"/>
    <n v="5"/>
    <n v="1"/>
    <s v="SIN"/>
    <n v="0.11005466666666666"/>
    <n v="1.6095013333333332"/>
    <n v="0.55812466666666671"/>
    <n v="1.1897931666666666"/>
    <n v="0.90645983333333335"/>
    <n v="0"/>
    <n v="0"/>
    <n v="0.24"/>
    <n v="0.05"/>
    <n v="0"/>
    <n v="0.4"/>
    <n v="0.03"/>
    <n v="0.03"/>
    <n v="0.04"/>
    <n v="0.15000000000000002"/>
    <n v="0.2"/>
    <n v="0.25"/>
    <n v="0"/>
    <n v="0"/>
    <n v="0"/>
    <n v="0"/>
    <n v="0.04"/>
    <n v="0.05"/>
    <n v="0"/>
    <n v="0.30000000000000004"/>
    <n v="0"/>
    <n v="1.7800000000000002"/>
    <s v="2. Normal"/>
    <s v="LBZ"/>
    <x v="1"/>
    <s v="SIN"/>
    <n v="5438759"/>
    <n v="0"/>
  </r>
  <r>
    <n v="2208640248"/>
    <s v="VIERA VASQUEZ LUIS FERNANDO"/>
    <s v="3. Sin Externa"/>
    <s v="4. &gt;$1-$2 MM"/>
    <n v="572985"/>
    <x v="905"/>
    <n v="1690856"/>
    <n v="490856"/>
    <e v="#N/A"/>
    <n v="251177.00000000003"/>
    <n v="0"/>
    <n v="1200000"/>
    <n v="1099967"/>
    <n v="2000000"/>
    <n v="0"/>
    <n v="0"/>
    <n v="0"/>
    <n v="76130"/>
    <s v="6- pignoración"/>
    <s v="LBZ"/>
    <x v="0"/>
    <n v="4"/>
    <n v="0"/>
    <n v="0"/>
    <n v="1.7178082191780821"/>
    <n v="23.824657534246576"/>
    <n v="1"/>
    <n v="2"/>
    <n v="1"/>
    <n v="3"/>
    <n v="1"/>
    <s v="SIN"/>
    <n v="8.372566666666667E-2"/>
    <n v="0.93027433333333331"/>
    <n v="0.55765066666666663"/>
    <n v="0.56361866666666671"/>
    <n v="0.16361866666666666"/>
    <n v="0"/>
    <n v="0"/>
    <n v="0.32"/>
    <n v="0.04"/>
    <n v="0"/>
    <n v="0.4"/>
    <n v="0.05"/>
    <n v="0.03"/>
    <n v="0.05"/>
    <n v="0.15000000000000002"/>
    <n v="0.25"/>
    <n v="0.25"/>
    <n v="0"/>
    <n v="0"/>
    <n v="0"/>
    <n v="0"/>
    <n v="0.05"/>
    <n v="0.05"/>
    <n v="0"/>
    <n v="0.30000000000000004"/>
    <n v="0"/>
    <n v="1.9400000000000002"/>
    <s v="2. Normal"/>
    <s v="LBZ"/>
    <x v="1"/>
    <s v="SIN"/>
    <n v="490856"/>
    <n v="0"/>
  </r>
  <r>
    <n v="2086266248"/>
    <s v="JOJOA LOPEZ CESAR HERNAN"/>
    <s v="3. Sin Externa"/>
    <s v="4. &gt;$1-$2 MM"/>
    <n v="266"/>
    <x v="906"/>
    <n v="1191575"/>
    <n v="1191575"/>
    <e v="#N/A"/>
    <n v="179754"/>
    <n v="0"/>
    <n v="0"/>
    <n v="832612"/>
    <n v="1000000"/>
    <n v="0"/>
    <n v="0"/>
    <n v="0"/>
    <n v="76130"/>
    <s v="9- Otras garantías (no admisible)"/>
    <s v="LBZ"/>
    <x v="0"/>
    <n v="4"/>
    <n v="0"/>
    <n v="0"/>
    <n v="3.0136986301369864"/>
    <n v="33.517808219178079"/>
    <n v="1"/>
    <n v="0"/>
    <n v="1"/>
    <n v="2"/>
    <n v="3"/>
    <s v="SIN"/>
    <n v="0.119836"/>
    <n v="1.349458"/>
    <n v="0.55525199999999997"/>
    <n v="0.79438333333333333"/>
    <n v="0.79438333333333333"/>
    <n v="0"/>
    <n v="0"/>
    <n v="0.32"/>
    <n v="0.05"/>
    <n v="0"/>
    <n v="0.4"/>
    <n v="0.05"/>
    <n v="0.02"/>
    <n v="0.04"/>
    <n v="0.25"/>
    <n v="0.25"/>
    <n v="0.25"/>
    <n v="0"/>
    <n v="0"/>
    <n v="0"/>
    <n v="0"/>
    <n v="0.04"/>
    <n v="0.05"/>
    <n v="0"/>
    <n v="0.30000000000000004"/>
    <n v="0"/>
    <n v="2.0200000000000005"/>
    <s v="3. Medio"/>
    <s v="LBZ"/>
    <x v="1"/>
    <s v="SIN"/>
    <n v="1191575"/>
    <n v="0"/>
  </r>
  <r>
    <n v="2044024844"/>
    <s v="SIMANCAS BELTRAN ADALBERTO"/>
    <s v="1. SI"/>
    <s v="4. &gt;$1-$2 MM"/>
    <m/>
    <x v="907"/>
    <n v="1759048"/>
    <n v="1759048"/>
    <n v="2587000"/>
    <n v="109160"/>
    <n v="0"/>
    <n v="0"/>
    <n v="828120"/>
    <n v="1000000"/>
    <n v="49899.368198509052"/>
    <n v="2147000"/>
    <n v="0"/>
    <n v="13052"/>
    <s v="9- Otras garantías (no admisible)"/>
    <s v="LBZ"/>
    <x v="0"/>
    <n v="4"/>
    <n v="0"/>
    <n v="0"/>
    <n v="3.4493150684931506"/>
    <n v="33.021917808219179"/>
    <n v="1"/>
    <n v="2"/>
    <n v="1"/>
    <n v="2"/>
    <n v="3"/>
    <s v="A"/>
    <n v="0.10603957879900602"/>
    <n v="3.1561119999999998"/>
    <n v="0.55208000000000002"/>
    <n v="1.1726986666666666"/>
    <n v="1.1726986666666666"/>
    <n v="0"/>
    <n v="0"/>
    <n v="0.32"/>
    <n v="0.04"/>
    <n v="0"/>
    <n v="0.4"/>
    <n v="0.05"/>
    <n v="0.02"/>
    <n v="0.04"/>
    <n v="0.25"/>
    <n v="0.2"/>
    <n v="0.2"/>
    <n v="0"/>
    <n v="0"/>
    <n v="0"/>
    <n v="0"/>
    <n v="0.04"/>
    <n v="0.05"/>
    <n v="0"/>
    <n v="0"/>
    <n v="0"/>
    <n v="1.61"/>
    <s v="2. Normal"/>
    <s v="LBZ"/>
    <x v="1"/>
    <s v="A"/>
    <n v="1759048"/>
    <n v="0"/>
  </r>
  <r>
    <n v="2224820226"/>
    <s v="CORTEZ HERRERA EDWIN ARMANDO"/>
    <s v="3. Sin Externa"/>
    <s v="4. &gt;$1-$2 MM"/>
    <m/>
    <x v="908"/>
    <n v="1907320"/>
    <n v="0"/>
    <e v="#N/A"/>
    <n v="236862"/>
    <n v="0"/>
    <n v="3670000"/>
    <n v="1653985"/>
    <n v="2000000"/>
    <n v="0"/>
    <n v="0"/>
    <n v="0"/>
    <n v="76275"/>
    <s v="6- pignoración"/>
    <s v="LBZ"/>
    <x v="0"/>
    <n v="4"/>
    <n v="0"/>
    <n v="0"/>
    <n v="2.6465753424657534"/>
    <n v="34.424657534246577"/>
    <n v="1"/>
    <n v="4"/>
    <n v="2"/>
    <n v="3"/>
    <n v="1"/>
    <s v="SIN"/>
    <n v="7.8953999999999996E-2"/>
    <n v="1.1871016666666667"/>
    <n v="0.55132833333333331"/>
    <n v="0.6357733333333333"/>
    <n v="0"/>
    <n v="0"/>
    <n v="0"/>
    <n v="0.32"/>
    <n v="0.02"/>
    <n v="0"/>
    <n v="0.4"/>
    <n v="0.04"/>
    <n v="0.03"/>
    <n v="0.04"/>
    <n v="0.15000000000000002"/>
    <n v="0.25"/>
    <n v="0.25"/>
    <n v="0"/>
    <n v="0"/>
    <n v="0"/>
    <n v="0"/>
    <n v="0.04"/>
    <n v="0.05"/>
    <n v="0"/>
    <n v="0.30000000000000004"/>
    <n v="0"/>
    <n v="1.8900000000000001"/>
    <s v="2. Normal"/>
    <s v="LBZ"/>
    <x v="1"/>
    <s v="SIN"/>
    <n v="0"/>
    <n v="0"/>
  </r>
  <r>
    <n v="2044026822"/>
    <s v="PIMIENTA NAVARRO ANDRES FELIPE"/>
    <s v="3. Sin Externa"/>
    <s v="4. &gt;$1-$2 MM"/>
    <m/>
    <x v="909"/>
    <n v="1044042"/>
    <n v="1044042"/>
    <e v="#N/A"/>
    <n v="127991.99999999999"/>
    <n v="0"/>
    <n v="0"/>
    <n v="1640120"/>
    <n v="2000000"/>
    <n v="0"/>
    <n v="0"/>
    <n v="0"/>
    <n v="13052"/>
    <s v="9- Otras garantías (no admisible)"/>
    <s v="LBZ"/>
    <x v="0"/>
    <n v="4"/>
    <n v="0"/>
    <n v="0"/>
    <n v="3.5315068493150683"/>
    <n v="28.06027397260274"/>
    <n v="1"/>
    <n v="2"/>
    <n v="1"/>
    <n v="3"/>
    <n v="3"/>
    <s v="SIN"/>
    <n v="4.2663999999999994E-2"/>
    <n v="0.89472066666666672"/>
    <n v="0.54670666666666667"/>
    <n v="0.34801399999999999"/>
    <n v="0.34801399999999999"/>
    <n v="0"/>
    <n v="0"/>
    <n v="0.32"/>
    <n v="0.04"/>
    <n v="0"/>
    <n v="0.4"/>
    <n v="0.05"/>
    <n v="0.02"/>
    <n v="0.04"/>
    <n v="0.25"/>
    <n v="0.25"/>
    <n v="0.25"/>
    <n v="0"/>
    <n v="0"/>
    <n v="0"/>
    <n v="0"/>
    <n v="0.04"/>
    <n v="0.05"/>
    <n v="0"/>
    <n v="0.30000000000000004"/>
    <n v="0"/>
    <n v="2.0100000000000002"/>
    <s v="3. Medio"/>
    <s v="LBZ"/>
    <x v="1"/>
    <s v="SIN"/>
    <n v="1044042"/>
    <n v="0"/>
  </r>
  <r>
    <n v="64642442"/>
    <s v="JIMENEZ LOZANO MARIA LIGIA"/>
    <s v="1. SI"/>
    <s v="4. &gt;$1-$2 MM"/>
    <m/>
    <x v="910"/>
    <n v="1438942"/>
    <n v="1438942"/>
    <n v="3895000"/>
    <n v="162937"/>
    <n v="0"/>
    <n v="0"/>
    <n v="2456379"/>
    <n v="3000000"/>
    <n v="733805.31120737747"/>
    <n v="27378000"/>
    <n v="0"/>
    <n v="68307"/>
    <s v="9- Otras garantías (no admisible)"/>
    <s v="LBZ"/>
    <x v="0"/>
    <n v="4"/>
    <n v="0"/>
    <n v="0"/>
    <n v="12.967123287671233"/>
    <n v="38.31232876712329"/>
    <n v="2"/>
    <n v="2"/>
    <n v="2"/>
    <n v="4"/>
    <n v="3"/>
    <s v="A"/>
    <n v="0.19927606915719498"/>
    <n v="6.949626888888889"/>
    <n v="0.54586199999999996"/>
    <n v="0.31976488888888888"/>
    <n v="0.31976488888888888"/>
    <n v="0"/>
    <n v="0"/>
    <n v="0.24"/>
    <n v="0.04"/>
    <n v="0.08"/>
    <n v="0.4"/>
    <n v="0.04"/>
    <n v="0.02"/>
    <n v="0.03"/>
    <n v="0.25"/>
    <n v="0.25"/>
    <n v="0.25"/>
    <n v="0"/>
    <n v="0"/>
    <n v="0"/>
    <n v="0"/>
    <n v="0"/>
    <n v="0"/>
    <n v="0"/>
    <n v="0"/>
    <n v="0"/>
    <n v="1.6"/>
    <s v="2. Normal"/>
    <s v="LBZ"/>
    <x v="1"/>
    <s v="A"/>
    <n v="1438942"/>
    <n v="0"/>
  </r>
  <r>
    <n v="4208064"/>
    <s v="ARBOLEDA USA JAIRO"/>
    <s v="3. Sin Externa"/>
    <s v="4. &gt;$1-$2 MM"/>
    <m/>
    <x v="911"/>
    <n v="1073379"/>
    <n v="0"/>
    <e v="#N/A"/>
    <n v="189706"/>
    <n v="0"/>
    <n v="1250000"/>
    <n v="1629141"/>
    <n v="2000000"/>
    <n v="0"/>
    <n v="0"/>
    <n v="0"/>
    <n v="76130"/>
    <s v="6- pignoración"/>
    <s v="LBZ"/>
    <x v="0"/>
    <n v="4"/>
    <n v="0"/>
    <n v="0"/>
    <n v="2.6054794520547944"/>
    <n v="46.238356164383561"/>
    <n v="1"/>
    <n v="2"/>
    <n v="2"/>
    <n v="3"/>
    <n v="3"/>
    <s v="SIN"/>
    <n v="6.3235333333333338E-2"/>
    <n v="0.90083999999999997"/>
    <n v="0.54304699999999995"/>
    <n v="0.35779300000000003"/>
    <n v="0"/>
    <n v="0"/>
    <n v="0"/>
    <n v="0.32"/>
    <n v="0.04"/>
    <n v="0"/>
    <n v="0.4"/>
    <n v="0.04"/>
    <n v="0.02"/>
    <n v="0.02"/>
    <n v="0.15000000000000002"/>
    <n v="0.25"/>
    <n v="0.25"/>
    <n v="0"/>
    <n v="0"/>
    <n v="0"/>
    <n v="0"/>
    <n v="0.04"/>
    <n v="0.05"/>
    <n v="0"/>
    <n v="0.30000000000000004"/>
    <n v="0"/>
    <n v="1.8800000000000003"/>
    <s v="2. Normal"/>
    <s v="LBZ"/>
    <x v="1"/>
    <s v="SIN"/>
    <n v="0"/>
    <n v="0"/>
  </r>
  <r>
    <n v="2044044640"/>
    <s v="PALMAR GEOVANNY JESUS"/>
    <s v="3. Sin Externa"/>
    <s v="5. &gt;$2-$5 MM"/>
    <m/>
    <x v="912"/>
    <n v="3553879"/>
    <n v="2176879"/>
    <e v="#N/A"/>
    <n v="163885"/>
    <n v="0"/>
    <n v="1377000"/>
    <n v="1623620"/>
    <n v="2000000"/>
    <n v="0"/>
    <n v="0"/>
    <n v="0"/>
    <n v="13052"/>
    <s v="6- pignoración"/>
    <s v="LBZ"/>
    <x v="0"/>
    <n v="4"/>
    <n v="0"/>
    <n v="0"/>
    <n v="4.2383561643835614"/>
    <n v="31.975342465753425"/>
    <n v="1"/>
    <n v="1"/>
    <n v="1"/>
    <n v="3"/>
    <n v="3"/>
    <s v="SIN"/>
    <n v="5.4628333333333334E-2"/>
    <n v="1.725833"/>
    <n v="0.54120666666666661"/>
    <n v="1.1846263333333333"/>
    <n v="0.72562633333333337"/>
    <n v="0"/>
    <n v="0"/>
    <n v="0.32"/>
    <n v="0.05"/>
    <n v="0"/>
    <n v="0.4"/>
    <n v="0.05"/>
    <n v="0.02"/>
    <n v="0.04"/>
    <n v="0.15000000000000002"/>
    <n v="0.2"/>
    <n v="0.25"/>
    <n v="0"/>
    <n v="0"/>
    <n v="0"/>
    <n v="0"/>
    <n v="0.03"/>
    <n v="0.05"/>
    <n v="0"/>
    <n v="0.30000000000000004"/>
    <n v="0"/>
    <n v="1.8600000000000003"/>
    <s v="2. Normal"/>
    <s v="LBZ"/>
    <x v="1"/>
    <s v="SIN"/>
    <n v="2176879"/>
    <n v="0"/>
  </r>
  <r>
    <n v="4820404"/>
    <s v="HERNANDEZ OROZCO FAUSI DE JESUS"/>
    <s v="3. Sin Externa"/>
    <s v="5. &gt;$2-$5 MM"/>
    <m/>
    <x v="913"/>
    <n v="2696705"/>
    <n v="1645468"/>
    <e v="#N/A"/>
    <n v="214466"/>
    <n v="0"/>
    <n v="1051237"/>
    <n v="1613929"/>
    <n v="2000000"/>
    <n v="0"/>
    <n v="0"/>
    <n v="0"/>
    <n v="13052"/>
    <s v="6- pignoración"/>
    <s v="LBZ"/>
    <x v="0"/>
    <n v="4"/>
    <n v="0"/>
    <n v="0"/>
    <n v="2.9479452054794519"/>
    <n v="40.295890410958904"/>
    <n v="1"/>
    <n v="2"/>
    <n v="1"/>
    <n v="3"/>
    <n v="3"/>
    <s v="SIN"/>
    <n v="7.1488666666666673E-2"/>
    <n v="1.4368780000000001"/>
    <n v="0.53797633333333328"/>
    <n v="0.89890166666666671"/>
    <n v="0.54848933333333338"/>
    <n v="0"/>
    <n v="0"/>
    <n v="0.32"/>
    <n v="0.04"/>
    <n v="0"/>
    <n v="0.4"/>
    <n v="0.05"/>
    <n v="0.02"/>
    <n v="0.03"/>
    <n v="0.15000000000000002"/>
    <n v="0.25"/>
    <n v="0.25"/>
    <n v="0"/>
    <n v="0"/>
    <n v="0"/>
    <n v="0"/>
    <n v="0.04"/>
    <n v="0.05"/>
    <n v="0"/>
    <n v="0.30000000000000004"/>
    <n v="0"/>
    <n v="1.9000000000000004"/>
    <s v="2. Normal"/>
    <s v="LBZ"/>
    <x v="1"/>
    <s v="SIN"/>
    <n v="1645468"/>
    <n v="0"/>
  </r>
  <r>
    <n v="2224640806"/>
    <s v="LEUDO MORENO YULI KATHERIN"/>
    <s v="1. SI"/>
    <s v="4. &gt;$1-$2 MM"/>
    <m/>
    <x v="914"/>
    <n v="1329211"/>
    <n v="329211"/>
    <n v="2131000"/>
    <n v="217526"/>
    <n v="0"/>
    <n v="1000000"/>
    <n v="802154"/>
    <n v="1000000"/>
    <n v="30385.91553757582"/>
    <n v="1366000"/>
    <n v="0"/>
    <n v="76130"/>
    <s v="6- pignoración"/>
    <s v="LBZ"/>
    <x v="0"/>
    <n v="4"/>
    <n v="0"/>
    <n v="0"/>
    <n v="2.5616438356164384"/>
    <n v="27.350684931506848"/>
    <n v="2"/>
    <n v="3"/>
    <n v="2"/>
    <n v="2"/>
    <n v="3"/>
    <s v="A"/>
    <n v="0.16527461035838387"/>
    <n v="2.3315766666666669"/>
    <n v="0.53476933333333332"/>
    <n v="0.88614066666666669"/>
    <n v="0.219474"/>
    <n v="0"/>
    <n v="0"/>
    <n v="0.32"/>
    <n v="0.03"/>
    <n v="0"/>
    <n v="0.4"/>
    <n v="0.04"/>
    <n v="0.02"/>
    <n v="0.04"/>
    <n v="0.15000000000000002"/>
    <n v="0.25"/>
    <n v="0.25"/>
    <n v="0"/>
    <n v="0"/>
    <n v="0"/>
    <n v="0"/>
    <n v="0.04"/>
    <n v="0"/>
    <n v="0"/>
    <n v="0"/>
    <n v="0"/>
    <n v="1.54"/>
    <s v="2. Normal"/>
    <s v="LBZ"/>
    <x v="1"/>
    <s v="A"/>
    <n v="329211"/>
    <n v="0"/>
  </r>
  <r>
    <n v="28424826"/>
    <s v="MARTINEZ MUNOZ ORLANDO"/>
    <s v="1. SI"/>
    <s v="4. &gt;$1-$2 MM"/>
    <n v="469335"/>
    <x v="915"/>
    <n v="1361000"/>
    <n v="0"/>
    <n v="1918000"/>
    <n v="118431"/>
    <n v="0"/>
    <n v="2400000"/>
    <n v="326150"/>
    <n v="1000000"/>
    <n v="1082935.9027209892"/>
    <n v="37049000"/>
    <n v="0"/>
    <n v="13052"/>
    <s v="6- pignoración"/>
    <s v="LBZ"/>
    <x v="0"/>
    <n v="4"/>
    <n v="0"/>
    <n v="0"/>
    <n v="1.0136986301369864"/>
    <n v="52.778082191780825"/>
    <n v="1"/>
    <n v="1"/>
    <n v="1"/>
    <n v="2"/>
    <n v="2"/>
    <s v="B"/>
    <n v="0.80091126848065941"/>
    <n v="25.824100000000001"/>
    <n v="0.53032333333333337"/>
    <n v="0.90733333333333333"/>
    <n v="0"/>
    <n v="0"/>
    <n v="0.32"/>
    <n v="0.32"/>
    <n v="0.05"/>
    <n v="0.4"/>
    <n v="0.4"/>
    <n v="0.05"/>
    <n v="0.01"/>
    <n v="0.02"/>
    <n v="0.15000000000000002"/>
    <n v="0.25"/>
    <n v="0.25"/>
    <n v="0"/>
    <n v="0"/>
    <n v="0"/>
    <n v="0"/>
    <n v="0.05"/>
    <n v="0.05"/>
    <n v="0"/>
    <n v="0.1"/>
    <n v="0"/>
    <n v="2.42"/>
    <s v="3. Medio"/>
    <s v="LBZ"/>
    <x v="1"/>
    <s v="B"/>
    <n v="0"/>
    <n v="0"/>
  </r>
  <r>
    <n v="4402626"/>
    <s v="MORALES PABON DIEGO ALEJANDRO"/>
    <s v="3. Sin Externa"/>
    <s v="5. &gt;$2-$5 MM"/>
    <n v="225400"/>
    <x v="916"/>
    <n v="3666378"/>
    <n v="3666378"/>
    <e v="#N/A"/>
    <n v="131233"/>
    <n v="0"/>
    <n v="0"/>
    <n v="1355857"/>
    <n v="2000000"/>
    <n v="0"/>
    <n v="0"/>
    <n v="0"/>
    <n v="5001"/>
    <s v="9- Otras garantías (no admisible)"/>
    <s v="LBZ"/>
    <x v="0"/>
    <n v="4"/>
    <n v="0"/>
    <n v="0"/>
    <n v="2.1397260273972605"/>
    <n v="41.517808219178079"/>
    <n v="1"/>
    <n v="5"/>
    <n v="3"/>
    <n v="3"/>
    <n v="1"/>
    <s v="SIN"/>
    <n v="4.3744333333333336E-2"/>
    <n v="1.6740783333333333"/>
    <n v="0.52708566666666667"/>
    <n v="1.222126"/>
    <n v="1.222126"/>
    <n v="0"/>
    <n v="0"/>
    <n v="0.32"/>
    <n v="0.01"/>
    <n v="0"/>
    <n v="0.4"/>
    <n v="0.03"/>
    <n v="0.03"/>
    <n v="0.03"/>
    <n v="0.25"/>
    <n v="0.2"/>
    <n v="0.2"/>
    <n v="0"/>
    <n v="0"/>
    <n v="0"/>
    <n v="0"/>
    <n v="0.04"/>
    <n v="0.05"/>
    <n v="0"/>
    <n v="0.30000000000000004"/>
    <n v="0"/>
    <n v="1.86"/>
    <s v="2. Normal"/>
    <s v="LBZ"/>
    <x v="1"/>
    <s v="SIN"/>
    <n v="3666378"/>
    <n v="0"/>
  </r>
  <r>
    <n v="2244260464"/>
    <s v="MORALES ANAYA JULIAN DANIEL"/>
    <s v="1. SI"/>
    <s v="7. &gt;$10 MM"/>
    <n v="410691"/>
    <x v="917"/>
    <n v="19579944"/>
    <n v="19579944"/>
    <n v="21539000"/>
    <n v="541912"/>
    <n v="0"/>
    <n v="0"/>
    <n v="1959259"/>
    <n v="3000000"/>
    <n v="884366.67242782353"/>
    <n v="37697000"/>
    <n v="0"/>
    <n v="76001"/>
    <s v="9- Otras garantías (no admisible)"/>
    <s v="LBZ"/>
    <x v="0"/>
    <n v="4"/>
    <n v="0"/>
    <n v="0"/>
    <n v="2.0493150684931507"/>
    <n v="28.482191780821918"/>
    <n v="1"/>
    <n v="5"/>
    <n v="3"/>
    <n v="4"/>
    <n v="1"/>
    <s v="A"/>
    <n v="0.31695081609507192"/>
    <n v="13.163600666666667"/>
    <n v="0.52665555555555554"/>
    <n v="4.3510986666666662"/>
    <n v="4.3510986666666662"/>
    <n v="0"/>
    <n v="0"/>
    <n v="0.24"/>
    <n v="0.01"/>
    <n v="0.16"/>
    <n v="0.4"/>
    <n v="0.03"/>
    <n v="0.03"/>
    <n v="0.04"/>
    <n v="0.25"/>
    <n v="0.05"/>
    <n v="0.05"/>
    <n v="0"/>
    <n v="0"/>
    <n v="0"/>
    <n v="0"/>
    <n v="0.04"/>
    <n v="0.05"/>
    <n v="0"/>
    <n v="0"/>
    <n v="0"/>
    <n v="1.3500000000000003"/>
    <s v="2. Normal"/>
    <s v="LBZ"/>
    <x v="1"/>
    <s v="A"/>
    <n v="19579944"/>
    <n v="0"/>
  </r>
  <r>
    <n v="2224640626"/>
    <s v="RODRIGUEZ SALAZAR CRISTHIAN"/>
    <s v="3. Sin Externa"/>
    <s v="4. &gt;$1-$2 MM"/>
    <m/>
    <x v="918"/>
    <n v="1097749"/>
    <n v="1097749"/>
    <e v="#N/A"/>
    <n v="129984"/>
    <n v="0"/>
    <n v="0"/>
    <n v="789732"/>
    <n v="1000000"/>
    <n v="0"/>
    <n v="0"/>
    <n v="0"/>
    <n v="76130"/>
    <s v="9- Otras garantías (no admisible)"/>
    <s v="LBZ"/>
    <x v="0"/>
    <n v="4"/>
    <n v="0"/>
    <n v="0"/>
    <n v="2.5232876712328767"/>
    <n v="27.438356164383563"/>
    <n v="1"/>
    <n v="0"/>
    <n v="2"/>
    <n v="2"/>
    <n v="1"/>
    <s v="SIN"/>
    <n v="8.6655999999999997E-2"/>
    <n v="1.2583206666666666"/>
    <n v="0.52648799999999996"/>
    <n v="0.73183266666666669"/>
    <n v="0.73183266666666669"/>
    <n v="0"/>
    <n v="0"/>
    <n v="0.32"/>
    <n v="0.05"/>
    <n v="0"/>
    <n v="0.4"/>
    <n v="0.04"/>
    <n v="0.03"/>
    <n v="0.04"/>
    <n v="0.25"/>
    <n v="0.25"/>
    <n v="0.25"/>
    <n v="0"/>
    <n v="0"/>
    <n v="0"/>
    <n v="0"/>
    <n v="0.04"/>
    <n v="0.05"/>
    <n v="0"/>
    <n v="0.30000000000000004"/>
    <n v="0"/>
    <n v="2.0200000000000005"/>
    <s v="3. Medio"/>
    <s v="LBZ"/>
    <x v="1"/>
    <s v="SIN"/>
    <n v="1097749"/>
    <n v="0"/>
  </r>
  <r>
    <n v="2008888640"/>
    <s v="ALBARRACIN SALCEDO CAROLL LUCIA"/>
    <s v="3. Sin Externa"/>
    <s v="3. Hasta $1 MM"/>
    <m/>
    <x v="919"/>
    <n v="911815"/>
    <n v="911815"/>
    <e v="#N/A"/>
    <n v="126470.00000000001"/>
    <n v="0"/>
    <n v="0"/>
    <n v="788620"/>
    <n v="1000000"/>
    <n v="0"/>
    <n v="0"/>
    <n v="0"/>
    <n v="68001"/>
    <s v="9- Otras garantías (no admisible)"/>
    <s v="LBZ"/>
    <x v="0"/>
    <n v="4"/>
    <n v="0"/>
    <n v="0"/>
    <n v="2.0712328767123287"/>
    <n v="26.112328767123287"/>
    <n v="2"/>
    <n v="6"/>
    <n v="3"/>
    <n v="2"/>
    <n v="1"/>
    <s v="SIN"/>
    <n v="8.4313333333333337E-2"/>
    <n v="1.1336233333333334"/>
    <n v="0.5257466666666667"/>
    <n v="0.60787666666666662"/>
    <n v="0.60787666666666662"/>
    <n v="0"/>
    <n v="0"/>
    <n v="0.32"/>
    <n v="0"/>
    <n v="0"/>
    <n v="0.4"/>
    <n v="0.03"/>
    <n v="0.03"/>
    <n v="0.04"/>
    <n v="0.25"/>
    <n v="0.25"/>
    <n v="0.25"/>
    <n v="0"/>
    <n v="0"/>
    <n v="0"/>
    <n v="0"/>
    <n v="0.04"/>
    <n v="0"/>
    <n v="0"/>
    <n v="0.30000000000000004"/>
    <n v="0"/>
    <n v="1.9100000000000001"/>
    <s v="2. Normal"/>
    <s v="LBZ"/>
    <x v="1"/>
    <s v="SIN"/>
    <n v="911815"/>
    <n v="0"/>
  </r>
  <r>
    <n v="48642040"/>
    <s v="MUÑOZ CORDERO CARLINA"/>
    <s v="3. Sin Externa"/>
    <s v="4. &gt;$1-$2 MM"/>
    <n v="570400"/>
    <x v="920"/>
    <n v="1868644"/>
    <n v="1868644"/>
    <e v="#N/A"/>
    <n v="107081"/>
    <n v="0"/>
    <n v="0"/>
    <n v="218048"/>
    <n v="1000000"/>
    <n v="0"/>
    <n v="0"/>
    <n v="0"/>
    <n v="68255"/>
    <s v="9- Otras garantías (no admisible)"/>
    <s v="LBZ"/>
    <x v="0"/>
    <n v="4"/>
    <n v="0"/>
    <n v="0"/>
    <n v="0.68219178082191778"/>
    <n v="46.027397260273972"/>
    <n v="2"/>
    <n v="2"/>
    <n v="1"/>
    <n v="2"/>
    <n v="2"/>
    <s v="SIN"/>
    <n v="7.138733333333333E-2"/>
    <n v="1.3911279999999999"/>
    <n v="0.52563199999999999"/>
    <n v="1.2457626666666666"/>
    <n v="1.2457626666666666"/>
    <n v="0"/>
    <n v="0"/>
    <n v="0.32"/>
    <n v="0.04"/>
    <n v="0"/>
    <n v="0.4"/>
    <n v="0.05"/>
    <n v="0.01"/>
    <n v="0.02"/>
    <n v="0.25"/>
    <n v="0.2"/>
    <n v="0.2"/>
    <n v="0"/>
    <n v="0"/>
    <n v="0"/>
    <n v="0"/>
    <n v="0.05"/>
    <n v="0"/>
    <n v="0"/>
    <n v="0.30000000000000004"/>
    <n v="0"/>
    <n v="1.84"/>
    <s v="2. Normal"/>
    <s v="LBZ"/>
    <x v="1"/>
    <s v="SIN"/>
    <n v="1868644"/>
    <n v="0"/>
  </r>
  <r>
    <n v="2220886646"/>
    <s v="PRIETO VILLARREAL JOHN STEVEN"/>
    <s v="3. Sin Externa"/>
    <s v="4. &gt;$1-$2 MM"/>
    <n v="462000"/>
    <x v="921"/>
    <n v="1451146"/>
    <n v="1451146"/>
    <e v="#N/A"/>
    <n v="101205"/>
    <n v="0"/>
    <n v="0"/>
    <n v="326150"/>
    <n v="1000000"/>
    <n v="0"/>
    <n v="0"/>
    <n v="0"/>
    <n v="76130"/>
    <s v="9- Otras garantías (no admisible)"/>
    <s v="LBZ"/>
    <x v="0"/>
    <n v="4"/>
    <n v="0"/>
    <n v="0"/>
    <n v="1.010958904109589"/>
    <n v="23.909589041095892"/>
    <n v="1"/>
    <n v="3"/>
    <n v="1"/>
    <n v="2"/>
    <n v="1"/>
    <s v="SIN"/>
    <n v="6.7470000000000002E-2"/>
    <n v="1.1848639999999999"/>
    <n v="0.52543333333333331"/>
    <n v="0.96743066666666666"/>
    <n v="0.96743066666666666"/>
    <n v="0"/>
    <n v="0"/>
    <n v="0.32"/>
    <n v="0.03"/>
    <n v="0"/>
    <n v="0.4"/>
    <n v="0.05"/>
    <n v="0.03"/>
    <n v="0.05"/>
    <n v="0.25"/>
    <n v="0.25"/>
    <n v="0.25"/>
    <n v="0"/>
    <n v="0"/>
    <n v="0"/>
    <n v="0"/>
    <n v="0.05"/>
    <n v="0.05"/>
    <n v="0"/>
    <n v="0.30000000000000004"/>
    <n v="0"/>
    <n v="2.0300000000000002"/>
    <s v="3. Medio"/>
    <s v="LBZ"/>
    <x v="1"/>
    <s v="SIN"/>
    <n v="1451146"/>
    <n v="0"/>
  </r>
  <r>
    <n v="8048262"/>
    <s v="ZAMBRANO TORRES LUIS ARMANDO"/>
    <s v="3. Sin Externa"/>
    <s v="4. &gt;$1-$2 MM"/>
    <m/>
    <x v="922"/>
    <n v="1478167"/>
    <n v="0"/>
    <e v="#N/A"/>
    <n v="328823"/>
    <n v="0"/>
    <n v="1694763"/>
    <n v="1570429"/>
    <n v="2000000"/>
    <n v="0"/>
    <n v="0"/>
    <n v="0"/>
    <n v="13052"/>
    <s v="6- pignoración"/>
    <s v="LBZ"/>
    <x v="0"/>
    <n v="4"/>
    <n v="0"/>
    <n v="0"/>
    <n v="2.1972602739726028"/>
    <n v="37.016438356164386"/>
    <n v="1"/>
    <n v="2"/>
    <n v="2"/>
    <n v="3"/>
    <n v="2"/>
    <s v="SIN"/>
    <n v="0.10960766666666667"/>
    <n v="1.0161986666666667"/>
    <n v="0.52347633333333332"/>
    <n v="0.49272233333333332"/>
    <n v="0"/>
    <n v="0"/>
    <n v="0"/>
    <n v="0.32"/>
    <n v="0.04"/>
    <n v="0"/>
    <n v="0.4"/>
    <n v="0.04"/>
    <n v="0.01"/>
    <n v="0.03"/>
    <n v="0.15000000000000002"/>
    <n v="0.25"/>
    <n v="0.25"/>
    <n v="0"/>
    <n v="0"/>
    <n v="0"/>
    <n v="0"/>
    <n v="0.04"/>
    <n v="0.05"/>
    <n v="0"/>
    <n v="0.30000000000000004"/>
    <n v="0"/>
    <n v="1.8800000000000003"/>
    <s v="2. Normal"/>
    <s v="LBZ"/>
    <x v="1"/>
    <s v="SIN"/>
    <n v="0"/>
    <n v="0"/>
  </r>
  <r>
    <n v="2084842"/>
    <s v="ZUNIGA CASTELLANOS JUAN CARLOS"/>
    <s v="3. Sin Externa"/>
    <s v="7. &gt;$10 MM"/>
    <n v="27336200"/>
    <x v="923"/>
    <n v="78071517"/>
    <n v="0"/>
    <e v="#N/A"/>
    <n v="1379762"/>
    <n v="0"/>
    <n v="80000000"/>
    <n v="763161"/>
    <n v="36000000"/>
    <n v="0"/>
    <n v="0"/>
    <n v="0"/>
    <n v="76001"/>
    <s v="2- prendaria"/>
    <s v="LBZ"/>
    <x v="0"/>
    <n v="4"/>
    <n v="0"/>
    <n v="0"/>
    <n v="0.60821917808219184"/>
    <n v="42.602739726027394"/>
    <n v="1"/>
    <n v="6"/>
    <n v="6"/>
    <n v="11"/>
    <n v="2"/>
    <s v="SIN"/>
    <n v="2.5551148148148149E-2"/>
    <n v="1.4599014444444445"/>
    <n v="0.52035853703703705"/>
    <n v="1.4457688333333334"/>
    <n v="0"/>
    <n v="0"/>
    <n v="0"/>
    <n v="0"/>
    <n v="0"/>
    <n v="0"/>
    <n v="0.4"/>
    <n v="0"/>
    <n v="0.01"/>
    <n v="0.03"/>
    <n v="0.05"/>
    <n v="0.2"/>
    <n v="0.25"/>
    <n v="0"/>
    <n v="0"/>
    <n v="0"/>
    <n v="0"/>
    <n v="0.05"/>
    <n v="0.05"/>
    <n v="0"/>
    <n v="0.30000000000000004"/>
    <n v="0"/>
    <n v="1.34"/>
    <s v="2. Normal"/>
    <s v="LBZ"/>
    <x v="1"/>
    <s v="SIN"/>
    <n v="0"/>
    <n v="0"/>
  </r>
  <r>
    <n v="66060062"/>
    <s v="LEON RODRIGUEZ DIANA"/>
    <s v="3. Sin Externa"/>
    <s v="5. &gt;$2-$5 MM"/>
    <n v="114337"/>
    <x v="161"/>
    <n v="2334488"/>
    <n v="2334488"/>
    <e v="#N/A"/>
    <n v="148039"/>
    <n v="0"/>
    <n v="0"/>
    <n v="665512"/>
    <n v="1000000"/>
    <n v="0"/>
    <n v="0"/>
    <n v="0"/>
    <n v="76130"/>
    <s v="9- Otras garantías (no admisible)"/>
    <s v="LBZ"/>
    <x v="0"/>
    <n v="4"/>
    <n v="0"/>
    <n v="0"/>
    <n v="2.1013698630136988"/>
    <n v="40.024657534246572"/>
    <n v="2"/>
    <n v="0"/>
    <n v="3"/>
    <n v="2"/>
    <n v="3"/>
    <s v="SIN"/>
    <n v="9.8692666666666665E-2"/>
    <n v="2"/>
    <n v="0.51989933333333338"/>
    <n v="1.5563253333333333"/>
    <n v="1.5563253333333333"/>
    <n v="0"/>
    <n v="0"/>
    <n v="0.32"/>
    <n v="0.05"/>
    <n v="0"/>
    <n v="0.4"/>
    <n v="0.03"/>
    <n v="0.02"/>
    <n v="0.03"/>
    <n v="0.25"/>
    <n v="0.2"/>
    <n v="0.2"/>
    <n v="0"/>
    <n v="0"/>
    <n v="0"/>
    <n v="0"/>
    <n v="0.04"/>
    <n v="0"/>
    <n v="0"/>
    <n v="0.30000000000000004"/>
    <n v="0"/>
    <n v="1.84"/>
    <s v="2. Normal"/>
    <s v="LBZ"/>
    <x v="1"/>
    <s v="SIN"/>
    <n v="2334488"/>
    <n v="0"/>
  </r>
  <r>
    <n v="2000604288"/>
    <s v="ASPRILLA MOSQUERA RODOLFO"/>
    <s v="3. Sin Externa"/>
    <s v="4. &gt;$1-$2 MM"/>
    <m/>
    <x v="924"/>
    <n v="1543112"/>
    <n v="1543112"/>
    <e v="#N/A"/>
    <n v="128300.00000000001"/>
    <n v="0"/>
    <n v="0"/>
    <n v="777310"/>
    <n v="1000000"/>
    <n v="0"/>
    <n v="0"/>
    <n v="0"/>
    <n v="76130"/>
    <s v="9- Otras garantías (no admisible)"/>
    <s v="LBZ"/>
    <x v="0"/>
    <n v="4"/>
    <n v="0"/>
    <n v="0"/>
    <n v="2.4657534246575343"/>
    <n v="30.761643835616439"/>
    <n v="1"/>
    <n v="0"/>
    <n v="3"/>
    <n v="2"/>
    <n v="3"/>
    <s v="SIN"/>
    <n v="8.5533333333333336E-2"/>
    <n v="1.546948"/>
    <n v="0.5182066666666667"/>
    <n v="1.0287413333333333"/>
    <n v="1.0287413333333333"/>
    <n v="0"/>
    <n v="0"/>
    <n v="0.32"/>
    <n v="0.05"/>
    <n v="0"/>
    <n v="0.4"/>
    <n v="0.03"/>
    <n v="0.02"/>
    <n v="0.04"/>
    <n v="0.25"/>
    <n v="0.2"/>
    <n v="0.2"/>
    <n v="0"/>
    <n v="0"/>
    <n v="0"/>
    <n v="0"/>
    <n v="0.04"/>
    <n v="0.05"/>
    <n v="0"/>
    <n v="0.30000000000000004"/>
    <n v="0"/>
    <n v="1.9000000000000001"/>
    <s v="2. Normal"/>
    <s v="LBZ"/>
    <x v="1"/>
    <s v="SIN"/>
    <n v="1543112"/>
    <n v="0"/>
  </r>
  <r>
    <n v="2004604002"/>
    <s v="PEDROZO AGUILAR YARELIS"/>
    <s v="3. Sin Externa"/>
    <s v="4. &gt;$1-$2 MM"/>
    <m/>
    <x v="925"/>
    <n v="1071284"/>
    <n v="1071284"/>
    <e v="#N/A"/>
    <n v="103177"/>
    <n v="0"/>
    <n v="0"/>
    <n v="777310"/>
    <n v="1000000"/>
    <n v="0"/>
    <n v="0"/>
    <n v="0"/>
    <n v="47001"/>
    <s v="9- Otras garantías (no admisible)"/>
    <s v="LBZ"/>
    <x v="0"/>
    <n v="4"/>
    <n v="0"/>
    <n v="0"/>
    <n v="2.526027397260274"/>
    <n v="31.82191780821918"/>
    <n v="2"/>
    <n v="0"/>
    <n v="2"/>
    <n v="2"/>
    <n v="1"/>
    <s v="SIN"/>
    <n v="6.8784666666666661E-2"/>
    <n v="1.232396"/>
    <n v="0.5182066666666667"/>
    <n v="0.71418933333333334"/>
    <n v="0.71418933333333334"/>
    <n v="0"/>
    <n v="0"/>
    <n v="0.32"/>
    <n v="0.05"/>
    <n v="0"/>
    <n v="0.4"/>
    <n v="0.04"/>
    <n v="0.03"/>
    <n v="0.04"/>
    <n v="0.25"/>
    <n v="0.25"/>
    <n v="0.25"/>
    <n v="0"/>
    <n v="0"/>
    <n v="0"/>
    <n v="0"/>
    <n v="0.04"/>
    <n v="0"/>
    <n v="0"/>
    <n v="0.30000000000000004"/>
    <n v="0"/>
    <n v="1.9700000000000002"/>
    <s v="2. Normal"/>
    <s v="LBZ"/>
    <x v="1"/>
    <s v="SIN"/>
    <n v="1071284"/>
    <n v="0"/>
  </r>
  <r>
    <n v="64420046"/>
    <s v="MONTOYA NUÑEZ CARMEN CECILIA"/>
    <s v="1. SI"/>
    <s v="7. &gt;$10 MM"/>
    <m/>
    <x v="926"/>
    <n v="15207619"/>
    <n v="1207619"/>
    <n v="19080000"/>
    <n v="646059"/>
    <n v="0"/>
    <n v="14000000"/>
    <n v="3872752"/>
    <n v="5000000"/>
    <n v="1409673.9081987643"/>
    <n v="129915000"/>
    <n v="0"/>
    <n v="68001"/>
    <s v="6- pignoración"/>
    <s v="LBZ"/>
    <x v="0"/>
    <n v="4"/>
    <n v="0"/>
    <n v="0"/>
    <n v="1.3041095890410959"/>
    <n v="56.594520547945208"/>
    <n v="2"/>
    <n v="7"/>
    <n v="3"/>
    <n v="6"/>
    <n v="4"/>
    <s v="A"/>
    <n v="0.2740977210931686"/>
    <n v="19.866049466666666"/>
    <n v="0.51636693333333339"/>
    <n v="2.0276825333333335"/>
    <n v="0.16101586666666667"/>
    <n v="0"/>
    <n v="0"/>
    <n v="0.16"/>
    <n v="0"/>
    <n v="0.24"/>
    <n v="0.4"/>
    <n v="0.03"/>
    <n v="0.05"/>
    <n v="0.01"/>
    <n v="0.15000000000000002"/>
    <n v="0.15000000000000002"/>
    <n v="0.25"/>
    <n v="0"/>
    <n v="0"/>
    <n v="0"/>
    <n v="0"/>
    <n v="0.05"/>
    <n v="0"/>
    <n v="0"/>
    <n v="0"/>
    <n v="0"/>
    <n v="1.49"/>
    <s v="2. Normal"/>
    <s v="LBZ"/>
    <x v="1"/>
    <s v="A"/>
    <n v="1207619"/>
    <n v="0"/>
  </r>
  <r>
    <n v="84660088"/>
    <s v="COTTA MARRUGO EDGARDO"/>
    <s v="1. SI"/>
    <s v="4. &gt;$1-$2 MM"/>
    <m/>
    <x v="927"/>
    <n v="1292754"/>
    <n v="1292754"/>
    <n v="2063000"/>
    <n v="113770"/>
    <n v="0"/>
    <n v="0"/>
    <n v="770120"/>
    <n v="1000000"/>
    <n v="4649.0895661444711"/>
    <n v="209000"/>
    <n v="0"/>
    <n v="13052"/>
    <s v="9- Otras garantías (no admisible)"/>
    <s v="LBZ"/>
    <x v="0"/>
    <n v="4"/>
    <n v="0"/>
    <n v="0"/>
    <n v="3.1095890410958904"/>
    <n v="44.369863013698627"/>
    <n v="1"/>
    <n v="2"/>
    <n v="1"/>
    <n v="2"/>
    <n v="3"/>
    <s v="A"/>
    <n v="7.8946059710762975E-2"/>
    <n v="1.5145826666666666"/>
    <n v="0.51341333333333339"/>
    <n v="0.86183600000000005"/>
    <n v="0.86183600000000005"/>
    <n v="0"/>
    <n v="0"/>
    <n v="0.32"/>
    <n v="0.04"/>
    <n v="0"/>
    <n v="0.4"/>
    <n v="0.05"/>
    <n v="0.02"/>
    <n v="0.03"/>
    <n v="0.25"/>
    <n v="0.25"/>
    <n v="0.25"/>
    <n v="0"/>
    <n v="0"/>
    <n v="0"/>
    <n v="0"/>
    <n v="0.04"/>
    <n v="0.05"/>
    <n v="0"/>
    <n v="0"/>
    <n v="0"/>
    <n v="1.7000000000000002"/>
    <s v="2. Normal"/>
    <s v="LBZ"/>
    <x v="1"/>
    <s v="A"/>
    <n v="1292754"/>
    <n v="0"/>
  </r>
  <r>
    <n v="2224646086"/>
    <s v="RAMIREZ JARAMILLO ARLEY"/>
    <s v="3. Sin Externa"/>
    <s v="5. &gt;$2-$5 MM"/>
    <n v="159667"/>
    <x v="928"/>
    <n v="3524558"/>
    <n v="964558"/>
    <e v="#N/A"/>
    <n v="170664"/>
    <n v="0"/>
    <n v="2560000"/>
    <n v="1377721"/>
    <n v="2000000"/>
    <n v="0"/>
    <n v="0"/>
    <n v="0"/>
    <n v="76130"/>
    <s v="6- pignoración"/>
    <s v="LBZ"/>
    <x v="0"/>
    <n v="4"/>
    <n v="0"/>
    <n v="0"/>
    <n v="2.2602739726027399"/>
    <n v="24.473972602739725"/>
    <n v="1"/>
    <n v="0"/>
    <n v="2"/>
    <n v="3"/>
    <n v="1"/>
    <s v="SIN"/>
    <n v="5.6888000000000001E-2"/>
    <n v="1.634093"/>
    <n v="0.51246266666666662"/>
    <n v="1.1748526666666668"/>
    <n v="0.32151933333333332"/>
    <n v="0"/>
    <n v="0"/>
    <n v="0.32"/>
    <n v="0.05"/>
    <n v="0"/>
    <n v="0.4"/>
    <n v="0.04"/>
    <n v="0.03"/>
    <n v="0.05"/>
    <n v="0.15000000000000002"/>
    <n v="0.2"/>
    <n v="0.25"/>
    <n v="0"/>
    <n v="0"/>
    <n v="0"/>
    <n v="0"/>
    <n v="0.04"/>
    <n v="0.05"/>
    <n v="0"/>
    <n v="0.30000000000000004"/>
    <n v="0"/>
    <n v="1.8800000000000001"/>
    <s v="2. Normal"/>
    <s v="LBZ"/>
    <x v="1"/>
    <s v="SIN"/>
    <n v="964558"/>
    <n v="0"/>
  </r>
  <r>
    <n v="2008622044"/>
    <s v="PRADA RUEDA JOHN JARBY"/>
    <s v="3. Sin Externa"/>
    <s v="4. &gt;$1-$2 MM"/>
    <n v="495284"/>
    <x v="103"/>
    <n v="1527440"/>
    <n v="0"/>
    <e v="#N/A"/>
    <n v="113823"/>
    <n v="0"/>
    <n v="1900000"/>
    <n v="272560"/>
    <n v="1000000"/>
    <n v="0"/>
    <n v="0"/>
    <n v="0"/>
    <n v="68001"/>
    <s v="6- pignoración"/>
    <s v="LBZ"/>
    <x v="0"/>
    <n v="4"/>
    <n v="0"/>
    <n v="0"/>
    <n v="0.84383561643835614"/>
    <n v="35.88219178082192"/>
    <n v="1"/>
    <n v="2"/>
    <n v="2"/>
    <n v="2"/>
    <n v="3"/>
    <s v="SIN"/>
    <n v="7.5882000000000005E-2"/>
    <n v="1.2"/>
    <n v="0.51189600000000002"/>
    <n v="1.0182933333333333"/>
    <n v="0"/>
    <n v="0"/>
    <n v="0"/>
    <n v="0.32"/>
    <n v="0.04"/>
    <n v="0"/>
    <n v="0.4"/>
    <n v="0.04"/>
    <n v="0.02"/>
    <n v="0.03"/>
    <n v="0.15000000000000002"/>
    <n v="0.2"/>
    <n v="0.25"/>
    <n v="0"/>
    <n v="0"/>
    <n v="0"/>
    <n v="0"/>
    <n v="0.05"/>
    <n v="0.05"/>
    <n v="0"/>
    <n v="0.30000000000000004"/>
    <n v="0"/>
    <n v="1.85"/>
    <s v="2. Normal"/>
    <s v="LBZ"/>
    <x v="1"/>
    <s v="SIN"/>
    <n v="0"/>
    <n v="0"/>
  </r>
  <r>
    <n v="2222228288"/>
    <s v="RUIZ TORRES DIEGO MAURICIO"/>
    <s v="3. Sin Externa"/>
    <s v="5. &gt;$2-$5 MM"/>
    <n v="183899"/>
    <x v="929"/>
    <n v="2124708"/>
    <n v="1024708"/>
    <e v="#N/A"/>
    <n v="138169"/>
    <n v="0"/>
    <n v="1100000"/>
    <n v="576323"/>
    <n v="1000000"/>
    <n v="0"/>
    <n v="0"/>
    <n v="0"/>
    <n v="76563"/>
    <s v="6- pignoración"/>
    <s v="LBZ"/>
    <x v="0"/>
    <n v="4"/>
    <n v="0"/>
    <n v="0"/>
    <n v="1.8"/>
    <n v="35.715068493150682"/>
    <n v="1"/>
    <n v="2"/>
    <n v="1"/>
    <n v="2"/>
    <n v="1"/>
    <s v="SIN"/>
    <n v="9.2112666666666662E-2"/>
    <n v="1.8006873333333333"/>
    <n v="0.50681466666666664"/>
    <n v="1.416472"/>
    <n v="0.68313866666666667"/>
    <n v="0"/>
    <n v="0"/>
    <n v="0.32"/>
    <n v="0.04"/>
    <n v="0"/>
    <n v="0.4"/>
    <n v="0.05"/>
    <n v="0.03"/>
    <n v="0.03"/>
    <n v="0.15000000000000002"/>
    <n v="0.2"/>
    <n v="0.25"/>
    <n v="0"/>
    <n v="0"/>
    <n v="0"/>
    <n v="0"/>
    <n v="0.05"/>
    <n v="0.05"/>
    <n v="0"/>
    <n v="0.30000000000000004"/>
    <n v="0"/>
    <n v="1.87"/>
    <s v="2. Normal"/>
    <s v="LBZ"/>
    <x v="1"/>
    <s v="SIN"/>
    <n v="1024708"/>
    <n v="0"/>
  </r>
  <r>
    <n v="2008822000"/>
    <s v="MORENO SANCHEZ DIANA KATHERINE"/>
    <s v="1. SI"/>
    <s v="6. &gt;$5-$10 MM"/>
    <n v="73243"/>
    <x v="930"/>
    <n v="6139648"/>
    <n v="2012720"/>
    <n v="7584000"/>
    <n v="319979"/>
    <n v="0"/>
    <n v="4126928"/>
    <n v="1444120"/>
    <n v="2000000"/>
    <n v="577836.57585012319"/>
    <n v="21777000"/>
    <n v="0"/>
    <n v="68276"/>
    <s v="6- pignoración"/>
    <s v="LBZ"/>
    <x v="0"/>
    <n v="4"/>
    <n v="0"/>
    <n v="0"/>
    <n v="3.7424657534246575"/>
    <n v="30.216438356164385"/>
    <n v="2"/>
    <n v="2"/>
    <n v="4"/>
    <n v="3"/>
    <n v="2"/>
    <s v="A"/>
    <n v="0.29927185861670774"/>
    <n v="9.7869226666666673"/>
    <n v="0.50578766666666664"/>
    <n v="2.0465493333333336"/>
    <n v="0.67090666666666665"/>
    <n v="0"/>
    <n v="0"/>
    <n v="0.32"/>
    <n v="0.04"/>
    <n v="0.08"/>
    <n v="0.4"/>
    <n v="0.02"/>
    <n v="0.01"/>
    <n v="0.04"/>
    <n v="0.15000000000000002"/>
    <n v="0.15000000000000002"/>
    <n v="0.25"/>
    <n v="0"/>
    <n v="0"/>
    <n v="0"/>
    <n v="0"/>
    <n v="0.04"/>
    <n v="0"/>
    <n v="0"/>
    <n v="0"/>
    <n v="0"/>
    <n v="1.5"/>
    <s v="2. Normal"/>
    <s v="LBZ"/>
    <x v="1"/>
    <s v="A"/>
    <n v="2012720"/>
    <n v="0"/>
  </r>
  <r>
    <n v="20462866"/>
    <s v="CANIZALES GUERRERO LILIA MARYURI"/>
    <s v="3. Sin Externa"/>
    <s v="4. &gt;$1-$2 MM"/>
    <n v="208526"/>
    <x v="931"/>
    <n v="1817690"/>
    <n v="517690"/>
    <e v="#N/A"/>
    <n v="105912"/>
    <n v="0"/>
    <n v="1300000"/>
    <n v="549989"/>
    <n v="1000000"/>
    <n v="0"/>
    <n v="0"/>
    <n v="0"/>
    <n v="76130"/>
    <s v="6- pignoración"/>
    <s v="LBZ"/>
    <x v="0"/>
    <n v="4"/>
    <n v="0"/>
    <n v="0"/>
    <n v="1.7178082191780821"/>
    <n v="36.482191780821921"/>
    <n v="2"/>
    <n v="2"/>
    <n v="1"/>
    <n v="2"/>
    <n v="1"/>
    <s v="SIN"/>
    <n v="7.0608000000000004E-2"/>
    <n v="1.5784526666666667"/>
    <n v="0.50567666666666666"/>
    <n v="1.2117933333333333"/>
    <n v="0.34512666666666669"/>
    <n v="0"/>
    <n v="0"/>
    <n v="0.32"/>
    <n v="0.04"/>
    <n v="0"/>
    <n v="0.4"/>
    <n v="0.05"/>
    <n v="0.03"/>
    <n v="0.03"/>
    <n v="0.15000000000000002"/>
    <n v="0.2"/>
    <n v="0.25"/>
    <n v="0"/>
    <n v="0"/>
    <n v="0"/>
    <n v="0"/>
    <n v="0.05"/>
    <n v="0"/>
    <n v="0"/>
    <n v="0.30000000000000004"/>
    <n v="0"/>
    <n v="1.82"/>
    <s v="2. Normal"/>
    <s v="LBZ"/>
    <x v="1"/>
    <s v="SIN"/>
    <n v="517690"/>
    <n v="0"/>
  </r>
  <r>
    <n v="84666622"/>
    <s v="CASTILLA CASTAÑO ELOY EDUARDO"/>
    <s v="1. SI"/>
    <s v="5. &gt;$2-$5 MM"/>
    <m/>
    <x v="932"/>
    <n v="3526232"/>
    <n v="3526232"/>
    <n v="5798000"/>
    <n v="252284"/>
    <n v="0"/>
    <n v="0"/>
    <n v="2272260"/>
    <n v="3000000"/>
    <n v="612623.05253140465"/>
    <n v="25564000"/>
    <n v="0"/>
    <n v="13052"/>
    <s v="9- Otras garantías (no admisible)"/>
    <s v="LBZ"/>
    <x v="0"/>
    <n v="4"/>
    <n v="0"/>
    <n v="0"/>
    <n v="6.5506849315068489"/>
    <n v="55.060273972602737"/>
    <n v="1"/>
    <n v="2"/>
    <n v="1"/>
    <n v="4"/>
    <n v="2"/>
    <s v="A"/>
    <n v="0.19220156722920104"/>
    <n v="6.9694426666666667"/>
    <n v="0.50494666666666665"/>
    <n v="0.78360711111111114"/>
    <n v="0.78360711111111114"/>
    <n v="0"/>
    <n v="0"/>
    <n v="0.24"/>
    <n v="0.04"/>
    <n v="0.08"/>
    <n v="0.4"/>
    <n v="0.05"/>
    <n v="0.01"/>
    <n v="0.01"/>
    <n v="0.25"/>
    <n v="0.25"/>
    <n v="0.25"/>
    <n v="0"/>
    <n v="0"/>
    <n v="0"/>
    <n v="0"/>
    <n v="0.02"/>
    <n v="0.05"/>
    <n v="0"/>
    <n v="0"/>
    <n v="0"/>
    <n v="1.6500000000000001"/>
    <s v="2. Normal"/>
    <s v="LBZ"/>
    <x v="1"/>
    <s v="A"/>
    <n v="3526232"/>
    <n v="0"/>
  </r>
  <r>
    <n v="2062822666"/>
    <s v="RODRIGO AYALA JAVIER"/>
    <s v="3. Sin Externa"/>
    <s v="4. &gt;$1-$2 MM"/>
    <n v="77398"/>
    <x v="933"/>
    <n v="1187023"/>
    <n v="1187023"/>
    <e v="#N/A"/>
    <n v="157908"/>
    <n v="0"/>
    <n v="0"/>
    <n v="677934"/>
    <n v="1000000"/>
    <n v="0"/>
    <n v="0"/>
    <n v="0"/>
    <n v="19001"/>
    <s v="9- Otras garantías (no admisible)"/>
    <s v="LBZ"/>
    <x v="0"/>
    <n v="4"/>
    <n v="0"/>
    <n v="0"/>
    <n v="2.1589041095890411"/>
    <n v="33.238356164383561"/>
    <n v="1"/>
    <n v="2"/>
    <n v="2"/>
    <n v="2"/>
    <n v="3"/>
    <s v="SIN"/>
    <n v="0.105272"/>
    <n v="1.2433046666666667"/>
    <n v="0.50355466666666671"/>
    <n v="0.7913486666666667"/>
    <n v="0.7913486666666667"/>
    <n v="0"/>
    <n v="0"/>
    <n v="0.32"/>
    <n v="0.04"/>
    <n v="0"/>
    <n v="0.4"/>
    <n v="0.04"/>
    <n v="0.02"/>
    <n v="0.04"/>
    <n v="0.25"/>
    <n v="0.25"/>
    <n v="0.25"/>
    <n v="0"/>
    <n v="0"/>
    <n v="0"/>
    <n v="0"/>
    <n v="0.04"/>
    <n v="0.05"/>
    <n v="0"/>
    <n v="0.30000000000000004"/>
    <n v="0"/>
    <n v="2"/>
    <s v="3. Medio"/>
    <s v="LBZ"/>
    <x v="1"/>
    <s v="SIN"/>
    <n v="1187023"/>
    <n v="0"/>
  </r>
  <r>
    <n v="2002808664"/>
    <s v="OROZCO HERNANDEZ JAVIER ALBERTO"/>
    <s v="3. Sin Externa"/>
    <s v="5. &gt;$2-$5 MM"/>
    <m/>
    <x v="934"/>
    <n v="3498556"/>
    <n v="3498556"/>
    <e v="#N/A"/>
    <n v="164724"/>
    <n v="0"/>
    <n v="0"/>
    <n v="1508120"/>
    <n v="2000000"/>
    <n v="0"/>
    <n v="0"/>
    <n v="0"/>
    <n v="13052"/>
    <s v="9- Otras garantías (no admisible)"/>
    <s v="LBZ"/>
    <x v="0"/>
    <n v="4"/>
    <n v="0"/>
    <n v="0"/>
    <n v="3.904109589041096"/>
    <n v="35.11780821917808"/>
    <n v="1"/>
    <n v="1"/>
    <n v="2"/>
    <n v="3"/>
    <n v="3"/>
    <s v="SIN"/>
    <n v="5.4907999999999998E-2"/>
    <n v="1.668892"/>
    <n v="0.50270666666666664"/>
    <n v="1.1661853333333334"/>
    <n v="1.1661853333333334"/>
    <n v="0"/>
    <n v="0"/>
    <n v="0.32"/>
    <n v="0.05"/>
    <n v="0"/>
    <n v="0.4"/>
    <n v="0.04"/>
    <n v="0.02"/>
    <n v="0.03"/>
    <n v="0.25"/>
    <n v="0.2"/>
    <n v="0.2"/>
    <n v="0"/>
    <n v="0"/>
    <n v="0"/>
    <n v="0"/>
    <n v="0.04"/>
    <n v="0.05"/>
    <n v="0"/>
    <n v="0.30000000000000004"/>
    <n v="0"/>
    <n v="1.9000000000000001"/>
    <s v="2. Normal"/>
    <s v="LBZ"/>
    <x v="1"/>
    <s v="SIN"/>
    <n v="3498556"/>
    <n v="0"/>
  </r>
  <r>
    <n v="42860406"/>
    <s v="MARTINEZ ESCALANTE INES MARIA"/>
    <s v="1. SI"/>
    <s v="5. &gt;$2-$5 MM"/>
    <n v="5000"/>
    <x v="935"/>
    <n v="3405874"/>
    <n v="0"/>
    <n v="5650000"/>
    <n v="357267"/>
    <n v="0"/>
    <n v="3775233"/>
    <n v="2243929"/>
    <n v="3000000"/>
    <n v="1112511.5620649925"/>
    <n v="50013000"/>
    <n v="0"/>
    <n v="8001"/>
    <s v="6- pignoración"/>
    <s v="LBZ"/>
    <x v="0"/>
    <n v="4"/>
    <n v="0"/>
    <n v="0"/>
    <n v="3.5315068493150683"/>
    <n v="47.438356164383563"/>
    <n v="2"/>
    <n v="4"/>
    <n v="3"/>
    <n v="4"/>
    <n v="4"/>
    <s v="A"/>
    <n v="0.32661745823666499"/>
    <n v="12.369511777777777"/>
    <n v="0.49976199999999998"/>
    <n v="0.75686088888888892"/>
    <n v="0"/>
    <n v="0"/>
    <n v="0"/>
    <n v="0.24"/>
    <n v="0.02"/>
    <n v="0.16"/>
    <n v="0.4"/>
    <n v="0.03"/>
    <n v="0.05"/>
    <n v="0.02"/>
    <n v="0.15000000000000002"/>
    <n v="0.25"/>
    <n v="0.25"/>
    <n v="0"/>
    <n v="0"/>
    <n v="0"/>
    <n v="0"/>
    <n v="0.04"/>
    <n v="0"/>
    <n v="0"/>
    <n v="0"/>
    <n v="0"/>
    <n v="1.6100000000000003"/>
    <s v="2. Normal"/>
    <s v="LBZ"/>
    <x v="1"/>
    <s v="A"/>
    <n v="0"/>
    <n v="0"/>
  </r>
  <r>
    <n v="2002068020"/>
    <s v="SARMIENTO REYES EDWIN ENRIQUE"/>
    <s v="1. SI"/>
    <s v="4. &gt;$1-$2 MM"/>
    <m/>
    <x v="936"/>
    <n v="1349281"/>
    <n v="1349281"/>
    <n v="2888000"/>
    <n v="103521"/>
    <n v="0"/>
    <n v="0"/>
    <n v="1484429"/>
    <n v="2000000"/>
    <n v="165692.46311492712"/>
    <n v="4565000"/>
    <n v="0"/>
    <n v="13052"/>
    <s v="9- Otras garantías (no admisible)"/>
    <s v="LBZ"/>
    <x v="0"/>
    <n v="4"/>
    <n v="0"/>
    <n v="0"/>
    <n v="2.6575342465753424"/>
    <n v="35.241095890410961"/>
    <n v="1"/>
    <n v="2"/>
    <n v="1"/>
    <n v="3"/>
    <n v="2"/>
    <s v="A"/>
    <n v="8.9737821038309032E-2"/>
    <n v="2.4662366666666666"/>
    <n v="0.49480966666666665"/>
    <n v="0.44976033333333332"/>
    <n v="0.44976033333333332"/>
    <n v="0"/>
    <n v="0"/>
    <n v="0.32"/>
    <n v="0.04"/>
    <n v="0"/>
    <n v="0.4"/>
    <n v="0.05"/>
    <n v="0.01"/>
    <n v="0.03"/>
    <n v="0.25"/>
    <n v="0.25"/>
    <n v="0.25"/>
    <n v="0"/>
    <n v="0"/>
    <n v="0"/>
    <n v="0"/>
    <n v="0.04"/>
    <n v="0.05"/>
    <n v="0"/>
    <n v="0"/>
    <n v="0"/>
    <n v="1.6900000000000002"/>
    <s v="2. Normal"/>
    <s v="LBZ"/>
    <x v="1"/>
    <s v="A"/>
    <n v="1349281"/>
    <n v="0"/>
  </r>
  <r>
    <n v="2064066428"/>
    <s v="ROJANO PACHECO WILFRAN ANTONIO"/>
    <s v="1. SI"/>
    <s v="4. &gt;$1-$2 MM"/>
    <n v="485600"/>
    <x v="892"/>
    <n v="1793817"/>
    <n v="1793817"/>
    <n v="2786000"/>
    <n v="148039"/>
    <n v="0"/>
    <n v="0"/>
    <n v="992620"/>
    <n v="2000000"/>
    <n v="141585.9095143998"/>
    <n v="6365000"/>
    <n v="0"/>
    <n v="20060"/>
    <s v="9- Otras garantías (no admisible)"/>
    <s v="LBZ"/>
    <x v="0"/>
    <n v="4"/>
    <n v="0"/>
    <n v="0"/>
    <n v="2.5342465753424657"/>
    <n v="27.082191780821919"/>
    <n v="1"/>
    <n v="2"/>
    <n v="1"/>
    <n v="3"/>
    <n v="2"/>
    <s v="A"/>
    <n v="9.6541636504799938E-2"/>
    <n v="3.0504790000000002"/>
    <n v="0.49274000000000001"/>
    <n v="0.597939"/>
    <n v="0.597939"/>
    <n v="0"/>
    <n v="0"/>
    <n v="0.32"/>
    <n v="0.04"/>
    <n v="0"/>
    <n v="0.4"/>
    <n v="0.05"/>
    <n v="0.01"/>
    <n v="0.04"/>
    <n v="0.25"/>
    <n v="0.25"/>
    <n v="0.25"/>
    <n v="0"/>
    <n v="0"/>
    <n v="0"/>
    <n v="0"/>
    <n v="0.04"/>
    <n v="0.05"/>
    <n v="0"/>
    <n v="0"/>
    <n v="0"/>
    <n v="1.7000000000000002"/>
    <s v="2. Normal"/>
    <s v="LBZ"/>
    <x v="1"/>
    <s v="A"/>
    <n v="1793817"/>
    <n v="0"/>
  </r>
  <r>
    <n v="2224884664"/>
    <s v="ROJAS ANGRINO ROSMIRA"/>
    <s v="3. Sin Externa"/>
    <s v="5. &gt;$2-$5 MM"/>
    <n v="102498"/>
    <x v="937"/>
    <n v="2033895"/>
    <n v="633895"/>
    <e v="#N/A"/>
    <n v="177059"/>
    <n v="0"/>
    <n v="1400000"/>
    <n v="628246"/>
    <n v="1000000"/>
    <n v="0"/>
    <n v="0"/>
    <n v="0"/>
    <n v="76275"/>
    <s v="6- pignoración"/>
    <s v="LBZ"/>
    <x v="0"/>
    <n v="4"/>
    <n v="0"/>
    <n v="0"/>
    <n v="1.9698630136986301"/>
    <n v="30.849315068493151"/>
    <n v="2"/>
    <n v="3"/>
    <n v="1"/>
    <n v="2"/>
    <n v="1"/>
    <s v="SIN"/>
    <n v="0.11803933333333333"/>
    <n v="1.7747606666666667"/>
    <n v="0.48716266666666669"/>
    <n v="1.3559300000000001"/>
    <n v="0.42259666666666668"/>
    <n v="0"/>
    <n v="0"/>
    <n v="0.32"/>
    <n v="0.03"/>
    <n v="0"/>
    <n v="0.4"/>
    <n v="0.05"/>
    <n v="0.03"/>
    <n v="0.04"/>
    <n v="0.15000000000000002"/>
    <n v="0.2"/>
    <n v="0.25"/>
    <n v="0"/>
    <n v="0"/>
    <n v="0"/>
    <n v="0"/>
    <n v="0.05"/>
    <n v="0"/>
    <n v="0"/>
    <n v="0.30000000000000004"/>
    <n v="0"/>
    <n v="1.82"/>
    <s v="2. Normal"/>
    <s v="LBZ"/>
    <x v="1"/>
    <s v="SIN"/>
    <n v="633895"/>
    <n v="0"/>
  </r>
  <r>
    <n v="2048048420"/>
    <s v="SIMANCAS ZAMBRANO JOSE MIGUEL"/>
    <s v="3. Sin Externa"/>
    <s v="4. &gt;$1-$2 MM"/>
    <m/>
    <x v="938"/>
    <n v="1306758"/>
    <n v="1306758"/>
    <e v="#N/A"/>
    <n v="184689"/>
    <n v="0"/>
    <n v="0"/>
    <n v="725600"/>
    <n v="1000000"/>
    <n v="0"/>
    <n v="0"/>
    <n v="0"/>
    <n v="68432"/>
    <s v="9- Otras garantías (no admisible)"/>
    <s v="LBZ"/>
    <x v="0"/>
    <n v="4"/>
    <n v="0"/>
    <n v="0"/>
    <n v="1.8630136986301369"/>
    <n v="30.632876712328766"/>
    <n v="1"/>
    <n v="1"/>
    <n v="1"/>
    <n v="2"/>
    <n v="3"/>
    <s v="SIN"/>
    <n v="0.123126"/>
    <n v="1.3549053333333334"/>
    <n v="0.48373333333333335"/>
    <n v="0.87117199999999995"/>
    <n v="0.87117199999999995"/>
    <n v="0"/>
    <n v="0"/>
    <n v="0.32"/>
    <n v="0.05"/>
    <n v="0"/>
    <n v="0.4"/>
    <n v="0.05"/>
    <n v="0.02"/>
    <n v="0.04"/>
    <n v="0.25"/>
    <n v="0.25"/>
    <n v="0.25"/>
    <n v="0"/>
    <n v="0"/>
    <n v="0"/>
    <n v="0"/>
    <n v="0.05"/>
    <n v="0.05"/>
    <n v="0"/>
    <n v="0.30000000000000004"/>
    <n v="0"/>
    <n v="2.0300000000000002"/>
    <s v="3. Medio"/>
    <s v="LBZ"/>
    <x v="1"/>
    <s v="SIN"/>
    <n v="1306758"/>
    <n v="0"/>
  </r>
  <r>
    <n v="2006204824"/>
    <s v="ACEVEDO LOAIZA MAURICIO"/>
    <s v="3. Sin Externa"/>
    <s v="4. &gt;$1-$2 MM"/>
    <m/>
    <x v="939"/>
    <n v="1277633"/>
    <n v="177633"/>
    <e v="#N/A"/>
    <n v="133235"/>
    <n v="0"/>
    <n v="1100000"/>
    <n v="725600"/>
    <n v="1000000"/>
    <n v="0"/>
    <n v="0"/>
    <n v="0"/>
    <n v="68081"/>
    <s v="6- pignoración"/>
    <s v="LBZ"/>
    <x v="0"/>
    <n v="4"/>
    <n v="0"/>
    <n v="0"/>
    <n v="1.8986301369863015"/>
    <n v="31.660273972602738"/>
    <n v="1"/>
    <n v="2"/>
    <n v="2"/>
    <n v="2"/>
    <n v="2"/>
    <s v="SIN"/>
    <n v="8.8823333333333337E-2"/>
    <n v="1.3354886666666668"/>
    <n v="0.48373333333333335"/>
    <n v="0.85175533333333331"/>
    <n v="0.118422"/>
    <n v="0"/>
    <n v="0"/>
    <n v="0.32"/>
    <n v="0.04"/>
    <n v="0"/>
    <n v="0.4"/>
    <n v="0.04"/>
    <n v="0.01"/>
    <n v="0.04"/>
    <n v="0.15000000000000002"/>
    <n v="0.25"/>
    <n v="0.25"/>
    <n v="0"/>
    <n v="0"/>
    <n v="0"/>
    <n v="0"/>
    <n v="0.05"/>
    <n v="0.05"/>
    <n v="0"/>
    <n v="0.30000000000000004"/>
    <n v="0"/>
    <n v="1.9000000000000001"/>
    <s v="2. Normal"/>
    <s v="LBZ"/>
    <x v="1"/>
    <s v="SIN"/>
    <n v="177633"/>
    <n v="0"/>
  </r>
  <r>
    <n v="2486864"/>
    <s v="FLOREZ PARADA JUAN CARLOS"/>
    <s v="3. Sin Externa"/>
    <s v="4. &gt;$1-$2 MM"/>
    <n v="2133"/>
    <x v="940"/>
    <n v="1220480"/>
    <n v="0"/>
    <e v="#N/A"/>
    <n v="224166"/>
    <n v="0"/>
    <n v="1860000"/>
    <n v="1445970"/>
    <n v="2000000"/>
    <n v="0"/>
    <n v="0"/>
    <n v="0"/>
    <n v="68001"/>
    <s v="6- pignoración"/>
    <s v="LBZ"/>
    <x v="0"/>
    <n v="4"/>
    <n v="0"/>
    <n v="0"/>
    <n v="8.5917808219178085"/>
    <n v="46.824657534246576"/>
    <n v="1"/>
    <n v="2"/>
    <n v="2"/>
    <n v="3"/>
    <n v="3"/>
    <s v="SIN"/>
    <n v="7.4721999999999997E-2"/>
    <n v="0.8888166666666667"/>
    <n v="0.48270099999999999"/>
    <n v="0.40682666666666667"/>
    <n v="0"/>
    <n v="0"/>
    <n v="0"/>
    <n v="0.32"/>
    <n v="0.04"/>
    <n v="0"/>
    <n v="0.4"/>
    <n v="0.04"/>
    <n v="0.02"/>
    <n v="0.02"/>
    <n v="0.15000000000000002"/>
    <n v="0.25"/>
    <n v="0.25"/>
    <n v="0"/>
    <n v="0"/>
    <n v="0"/>
    <n v="0"/>
    <n v="0.01"/>
    <n v="0.05"/>
    <n v="0"/>
    <n v="0.30000000000000004"/>
    <n v="0"/>
    <n v="1.8500000000000003"/>
    <s v="2. Normal"/>
    <s v="LBZ"/>
    <x v="1"/>
    <s v="SIN"/>
    <n v="0"/>
    <n v="0"/>
  </r>
  <r>
    <n v="2042426242"/>
    <s v="PARRA GONZALEZ DIANA CAROLINA"/>
    <s v="1. SI"/>
    <s v="5. &gt;$2-$5 MM"/>
    <n v="3054833"/>
    <x v="941"/>
    <n v="4254007"/>
    <n v="4254007"/>
    <n v="7314000"/>
    <n v="519354"/>
    <n v="0"/>
    <n v="0"/>
    <n v="3059534"/>
    <n v="8500000"/>
    <n v="2622587.2680747276"/>
    <n v="221835000"/>
    <n v="0"/>
    <n v="25126"/>
    <s v="9- Otras garantías (no admisible)"/>
    <s v="LBZ"/>
    <x v="0"/>
    <n v="4"/>
    <n v="0"/>
    <n v="0"/>
    <n v="2.4356164383561643"/>
    <n v="33.38356164383562"/>
    <n v="2"/>
    <n v="0"/>
    <n v="2"/>
    <n v="8"/>
    <n v="3"/>
    <s v="A"/>
    <n v="0.24642676612350806"/>
    <n v="17.972434588235295"/>
    <n v="0.47955819607843136"/>
    <n v="0.33364760784313724"/>
    <n v="0.33364760784313724"/>
    <n v="0"/>
    <n v="0"/>
    <n v="0.08"/>
    <n v="0.05"/>
    <n v="0.24"/>
    <n v="0.4"/>
    <n v="0.04"/>
    <n v="0.02"/>
    <n v="0.04"/>
    <n v="0.25"/>
    <n v="0.25"/>
    <n v="0.25"/>
    <n v="0"/>
    <n v="0"/>
    <n v="0"/>
    <n v="0"/>
    <n v="0.04"/>
    <n v="0"/>
    <n v="0"/>
    <n v="0"/>
    <n v="0"/>
    <n v="1.6600000000000001"/>
    <s v="2. Normal"/>
    <s v="LBZ"/>
    <x v="1"/>
    <s v="A"/>
    <n v="4254007"/>
    <n v="0"/>
  </r>
  <r>
    <n v="2042406004"/>
    <s v="LOPEZ SUAREZ LILIANA MIREYA"/>
    <s v="3. Sin Externa"/>
    <s v="5. &gt;$2-$5 MM"/>
    <m/>
    <x v="607"/>
    <n v="2154575"/>
    <n v="0"/>
    <e v="#N/A"/>
    <n v="106660"/>
    <n v="0"/>
    <n v="2400000"/>
    <n v="715200"/>
    <n v="1000000"/>
    <n v="0"/>
    <n v="0"/>
    <n v="0"/>
    <n v="11001"/>
    <s v="6- pignoración"/>
    <s v="LBZ"/>
    <x v="0"/>
    <n v="4"/>
    <n v="0"/>
    <n v="0"/>
    <n v="2.2602739726027399"/>
    <n v="34.205479452054796"/>
    <n v="2"/>
    <n v="2"/>
    <n v="2"/>
    <n v="2"/>
    <n v="1"/>
    <s v="SIN"/>
    <n v="7.1106666666666665E-2"/>
    <n v="1.9131833333333332"/>
    <n v="0.4768"/>
    <n v="1.4363833333333333"/>
    <n v="0"/>
    <n v="0"/>
    <n v="0"/>
    <n v="0.32"/>
    <n v="0.04"/>
    <n v="0"/>
    <n v="0.4"/>
    <n v="0.04"/>
    <n v="0.03"/>
    <n v="0.04"/>
    <n v="0.15000000000000002"/>
    <n v="0.2"/>
    <n v="0.25"/>
    <n v="0"/>
    <n v="0"/>
    <n v="0"/>
    <n v="0"/>
    <n v="0.04"/>
    <n v="0"/>
    <n v="0"/>
    <n v="0.30000000000000004"/>
    <n v="0"/>
    <n v="1.81"/>
    <s v="2. Normal"/>
    <s v="LBZ"/>
    <x v="1"/>
    <s v="SIN"/>
    <n v="0"/>
    <n v="0"/>
  </r>
  <r>
    <n v="2046824820"/>
    <s v="VARELA NAVARRO EDINSON RAFAEL"/>
    <s v="1. SI"/>
    <s v="5. &gt;$2-$5 MM"/>
    <n v="165000"/>
    <x v="942"/>
    <n v="3990522"/>
    <n v="3990522"/>
    <n v="5963000"/>
    <n v="197961"/>
    <n v="0"/>
    <n v="0"/>
    <n v="1972260"/>
    <n v="3000000"/>
    <n v="181312.46212977119"/>
    <n v="7265000"/>
    <n v="0"/>
    <n v="13052"/>
    <s v="9- Otras garantías (no admisible)"/>
    <s v="LBZ"/>
    <x v="0"/>
    <n v="4"/>
    <n v="0"/>
    <n v="0"/>
    <n v="6.7178082191780826"/>
    <n v="29.906849315068492"/>
    <n v="1"/>
    <n v="2"/>
    <n v="1"/>
    <n v="4"/>
    <n v="2"/>
    <s v="A"/>
    <n v="8.4282991584393591E-2"/>
    <n v="2.9395071111111113"/>
    <n v="0.47494666666666668"/>
    <n v="0.88678266666666672"/>
    <n v="0.88678266666666672"/>
    <n v="0"/>
    <n v="0"/>
    <n v="0.24"/>
    <n v="0.04"/>
    <n v="0"/>
    <n v="0.4"/>
    <n v="0.05"/>
    <n v="0.01"/>
    <n v="0.04"/>
    <n v="0.25"/>
    <n v="0.25"/>
    <n v="0.25"/>
    <n v="0"/>
    <n v="0"/>
    <n v="0"/>
    <n v="0"/>
    <n v="0.02"/>
    <n v="0.05"/>
    <n v="0"/>
    <n v="0"/>
    <n v="0"/>
    <n v="1.6"/>
    <s v="2. Normal"/>
    <s v="LBZ"/>
    <x v="1"/>
    <s v="A"/>
    <n v="3990522"/>
    <n v="0"/>
  </r>
  <r>
    <n v="2060048242"/>
    <s v="DORIA DIAZ LINA MARIA"/>
    <s v="1. SI"/>
    <s v="5. &gt;$2-$5 MM"/>
    <m/>
    <x v="546"/>
    <n v="3045066"/>
    <n v="745066"/>
    <n v="4461000"/>
    <n v="143758"/>
    <n v="0"/>
    <n v="2300000"/>
    <n v="1416429"/>
    <n v="2000000"/>
    <n v="107774.34903334908"/>
    <n v="4845000"/>
    <n v="0"/>
    <n v="13836"/>
    <s v="6- pignoración"/>
    <s v="LBZ"/>
    <x v="0"/>
    <n v="4"/>
    <n v="0"/>
    <n v="0"/>
    <n v="2.4493150684931506"/>
    <n v="34.991780821917807"/>
    <n v="2"/>
    <n v="4"/>
    <n v="2"/>
    <n v="3"/>
    <n v="3"/>
    <s v="A"/>
    <n v="8.3844116344449687E-2"/>
    <n v="3.1021649999999998"/>
    <n v="0.47214299999999998"/>
    <n v="1.0150220000000001"/>
    <n v="0.24835533333333334"/>
    <n v="0"/>
    <n v="0"/>
    <n v="0.32"/>
    <n v="0.02"/>
    <n v="0"/>
    <n v="0.4"/>
    <n v="0.04"/>
    <n v="0.02"/>
    <n v="0.04"/>
    <n v="0.15000000000000002"/>
    <n v="0.2"/>
    <n v="0.25"/>
    <n v="0"/>
    <n v="0"/>
    <n v="0"/>
    <n v="0"/>
    <n v="0.04"/>
    <n v="0"/>
    <n v="0"/>
    <n v="0"/>
    <n v="0"/>
    <n v="1.4800000000000002"/>
    <s v="2. Normal"/>
    <s v="LBZ"/>
    <x v="1"/>
    <s v="A"/>
    <n v="745066"/>
    <n v="0"/>
  </r>
  <r>
    <n v="2044020880"/>
    <s v="CASTAÑEDA GUZMAN JORGE EDUARDO"/>
    <s v="1. SI"/>
    <s v="5. &gt;$2-$5 MM"/>
    <m/>
    <x v="943"/>
    <n v="3121454"/>
    <n v="3121454"/>
    <n v="4529000"/>
    <n v="150732"/>
    <n v="0"/>
    <n v="0"/>
    <n v="1407493"/>
    <n v="2000000"/>
    <n v="83548.012153795236"/>
    <n v="3093000"/>
    <n v="0"/>
    <n v="13052"/>
    <s v="9- Otras garantías (no admisible)"/>
    <s v="LBZ"/>
    <x v="0"/>
    <n v="4"/>
    <n v="0"/>
    <n v="0"/>
    <n v="3.989041095890411"/>
    <n v="34.350684931506848"/>
    <n v="1"/>
    <n v="2"/>
    <n v="1"/>
    <n v="3"/>
    <n v="3"/>
    <s v="A"/>
    <n v="7.8093337384598407E-2"/>
    <n v="2.5406490000000002"/>
    <n v="0.46916433333333335"/>
    <n v="1.0404846666666667"/>
    <n v="1.0404846666666667"/>
    <n v="0"/>
    <n v="0"/>
    <n v="0.32"/>
    <n v="0.04"/>
    <n v="0"/>
    <n v="0.4"/>
    <n v="0.05"/>
    <n v="0.02"/>
    <n v="0.04"/>
    <n v="0.25"/>
    <n v="0.2"/>
    <n v="0.2"/>
    <n v="0"/>
    <n v="0"/>
    <n v="0"/>
    <n v="0"/>
    <n v="0.04"/>
    <n v="0.05"/>
    <n v="0"/>
    <n v="0"/>
    <n v="0"/>
    <n v="1.61"/>
    <s v="2. Normal"/>
    <s v="LBZ"/>
    <x v="1"/>
    <s v="A"/>
    <n v="3121454"/>
    <n v="0"/>
  </r>
  <r>
    <n v="2002844864"/>
    <s v="CASTELLON VILLADIEGO ADRIAN DE LOS SANTOS"/>
    <s v="1. SI"/>
    <s v="5. &gt;$2-$5 MM"/>
    <m/>
    <x v="944"/>
    <n v="2193397"/>
    <n v="2193397"/>
    <n v="3594000"/>
    <n v="213320"/>
    <n v="0"/>
    <n v="0"/>
    <n v="1400241"/>
    <n v="2000000"/>
    <n v="91494.044816081601"/>
    <n v="4023000"/>
    <n v="0"/>
    <n v="13052"/>
    <s v="9- Otras garantías (no admisible)"/>
    <s v="LBZ"/>
    <x v="0"/>
    <n v="4"/>
    <n v="0"/>
    <n v="0"/>
    <n v="5.9232876712328766"/>
    <n v="43.104109589041094"/>
    <n v="1"/>
    <n v="2"/>
    <n v="1"/>
    <n v="3"/>
    <n v="3"/>
    <s v="A"/>
    <n v="0.10160468160536053"/>
    <n v="2.5388793333333335"/>
    <n v="0.46674700000000002"/>
    <n v="0.73113233333333338"/>
    <n v="0.73113233333333338"/>
    <n v="0"/>
    <n v="0"/>
    <n v="0.32"/>
    <n v="0.04"/>
    <n v="0"/>
    <n v="0.4"/>
    <n v="0.05"/>
    <n v="0.02"/>
    <n v="0.03"/>
    <n v="0.25"/>
    <n v="0.25"/>
    <n v="0.25"/>
    <n v="0"/>
    <n v="0"/>
    <n v="0"/>
    <n v="0"/>
    <n v="0.03"/>
    <n v="0.05"/>
    <n v="0"/>
    <n v="0"/>
    <n v="0"/>
    <n v="1.6900000000000002"/>
    <s v="2. Normal"/>
    <s v="LBZ"/>
    <x v="1"/>
    <s v="A"/>
    <n v="2193397"/>
    <n v="0"/>
  </r>
  <r>
    <n v="2202464662"/>
    <s v="MORALES BUITRAGO HENRY MAURICIO"/>
    <s v="1. SI"/>
    <s v="5. &gt;$2-$5 MM"/>
    <m/>
    <x v="945"/>
    <n v="2700634"/>
    <n v="2700634"/>
    <n v="4091000"/>
    <n v="246731"/>
    <n v="0"/>
    <n v="0"/>
    <n v="1390620"/>
    <n v="2000000"/>
    <n v="66733.343054705314"/>
    <n v="3000000"/>
    <n v="0"/>
    <n v="68547"/>
    <s v="9- Otras garantías (no admisible)"/>
    <s v="LBZ"/>
    <x v="0"/>
    <n v="4"/>
    <n v="0"/>
    <n v="0"/>
    <n v="2.8958904109589043"/>
    <n v="31.416438356164385"/>
    <n v="1"/>
    <n v="4"/>
    <n v="2"/>
    <n v="3"/>
    <n v="3"/>
    <s v="A"/>
    <n v="0.10448811435156843"/>
    <n v="2.3637513333333335"/>
    <n v="0.46354000000000001"/>
    <n v="0.90021133333333336"/>
    <n v="0.90021133333333336"/>
    <n v="0"/>
    <n v="0"/>
    <n v="0.32"/>
    <n v="0.02"/>
    <n v="0"/>
    <n v="0.4"/>
    <n v="0.04"/>
    <n v="0.02"/>
    <n v="0.04"/>
    <n v="0.25"/>
    <n v="0.25"/>
    <n v="0.25"/>
    <n v="0"/>
    <n v="0"/>
    <n v="0"/>
    <n v="0"/>
    <n v="0.04"/>
    <n v="0.05"/>
    <n v="0"/>
    <n v="0"/>
    <n v="0"/>
    <n v="1.6800000000000002"/>
    <s v="2. Normal"/>
    <s v="LBZ"/>
    <x v="1"/>
    <s v="A"/>
    <n v="2700634"/>
    <n v="0"/>
  </r>
  <r>
    <n v="2088026888"/>
    <s v="DUARTE HINCAPIE JUAN PABLO"/>
    <s v="3. Sin Externa"/>
    <s v="4. &gt;$1-$2 MM"/>
    <n v="392700"/>
    <x v="946"/>
    <n v="1822422"/>
    <n v="822422"/>
    <e v="#N/A"/>
    <n v="108562"/>
    <n v="0"/>
    <n v="1000000"/>
    <n v="299816"/>
    <n v="1000000"/>
    <n v="0"/>
    <n v="0"/>
    <n v="0"/>
    <n v="66001"/>
    <s v="6- pignoración"/>
    <s v="LBZ"/>
    <x v="0"/>
    <n v="4"/>
    <n v="0"/>
    <n v="0"/>
    <n v="0.90136986301369859"/>
    <n v="27.920547945205481"/>
    <n v="1"/>
    <n v="2"/>
    <n v="2"/>
    <n v="2"/>
    <n v="1"/>
    <s v="SIN"/>
    <n v="7.237466666666667E-2"/>
    <n v="1.4148253333333334"/>
    <n v="0.46167733333333333"/>
    <n v="1.2149479999999999"/>
    <n v="0.54828133333333329"/>
    <n v="0"/>
    <n v="0"/>
    <n v="0.32"/>
    <n v="0.04"/>
    <n v="0"/>
    <n v="0.4"/>
    <n v="0.04"/>
    <n v="0.03"/>
    <n v="0.04"/>
    <n v="0.15000000000000002"/>
    <n v="0.2"/>
    <n v="0.25"/>
    <n v="0"/>
    <n v="0"/>
    <n v="0"/>
    <n v="0"/>
    <n v="0.05"/>
    <n v="0.05"/>
    <n v="0"/>
    <n v="0.30000000000000004"/>
    <n v="0"/>
    <n v="1.87"/>
    <s v="2. Normal"/>
    <s v="LBZ"/>
    <x v="1"/>
    <s v="SIN"/>
    <n v="822422"/>
    <n v="0"/>
  </r>
  <r>
    <n v="64666040"/>
    <s v="ESTEVEZ VASQUEZ LADY ANDREA"/>
    <s v="1. SI"/>
    <s v="4. &gt;$1-$2 MM"/>
    <m/>
    <x v="947"/>
    <n v="1660408"/>
    <n v="0"/>
    <n v="3737000"/>
    <n v="191154"/>
    <n v="0"/>
    <n v="2500000"/>
    <n v="2076405"/>
    <n v="3000000"/>
    <n v="383843.87933263736"/>
    <n v="12914000"/>
    <n v="0"/>
    <n v="68276"/>
    <s v="6- pignoración"/>
    <s v="LBZ"/>
    <x v="0"/>
    <n v="4"/>
    <n v="0"/>
    <n v="0"/>
    <n v="8.7589041095890412"/>
    <n v="37.164383561643838"/>
    <n v="2"/>
    <n v="5"/>
    <n v="4"/>
    <n v="4"/>
    <n v="3"/>
    <s v="A"/>
    <n v="0.12777730651836386"/>
    <n v="3.7001806666666668"/>
    <n v="0.46142333333333335"/>
    <n v="0.36897955555555556"/>
    <n v="0"/>
    <n v="0"/>
    <n v="0"/>
    <n v="0.24"/>
    <n v="0.01"/>
    <n v="0"/>
    <n v="0.4"/>
    <n v="0.02"/>
    <n v="0.02"/>
    <n v="0.03"/>
    <n v="0.15000000000000002"/>
    <n v="0.25"/>
    <n v="0.25"/>
    <n v="0"/>
    <n v="0"/>
    <n v="0"/>
    <n v="0"/>
    <n v="0.01"/>
    <n v="0"/>
    <n v="0"/>
    <n v="0"/>
    <n v="0"/>
    <n v="1.3800000000000001"/>
    <s v="2. Normal"/>
    <s v="LBZ"/>
    <x v="1"/>
    <s v="A"/>
    <n v="0"/>
    <n v="0"/>
  </r>
  <r>
    <n v="2044006664"/>
    <s v="SEGURA LLERENA JAMER LEONEL"/>
    <s v="1. SI"/>
    <s v="3. Hasta $1 MM"/>
    <m/>
    <x v="693"/>
    <n v="997483"/>
    <n v="997483"/>
    <n v="2378000"/>
    <n v="117326"/>
    <n v="0"/>
    <n v="0"/>
    <n v="1380120"/>
    <n v="2000000"/>
    <n v="5605.6008165952471"/>
    <n v="252000"/>
    <n v="0"/>
    <n v="13052"/>
    <s v="9- Otras garantías (no admisible)"/>
    <s v="LBZ"/>
    <x v="0"/>
    <n v="4"/>
    <n v="0"/>
    <n v="0"/>
    <n v="3.56986301369863"/>
    <n v="37.060273972602737"/>
    <n v="1"/>
    <n v="0"/>
    <n v="1"/>
    <n v="3"/>
    <n v="3"/>
    <s v="A"/>
    <n v="4.0977200272198415E-2"/>
    <n v="0.8765343333333333"/>
    <n v="0.46004"/>
    <n v="0.33249433333333334"/>
    <n v="0.33249433333333334"/>
    <n v="0"/>
    <n v="0"/>
    <n v="0.32"/>
    <n v="0.05"/>
    <n v="0"/>
    <n v="0.4"/>
    <n v="0.05"/>
    <n v="0.02"/>
    <n v="0.03"/>
    <n v="0.25"/>
    <n v="0.25"/>
    <n v="0.25"/>
    <n v="0"/>
    <n v="0"/>
    <n v="0"/>
    <n v="0"/>
    <n v="0.04"/>
    <n v="0.05"/>
    <n v="0"/>
    <n v="0"/>
    <n v="0"/>
    <n v="1.7100000000000002"/>
    <s v="2. Normal"/>
    <s v="LBZ"/>
    <x v="1"/>
    <s v="A"/>
    <n v="997483"/>
    <n v="0"/>
  </r>
  <r>
    <n v="2062448426"/>
    <s v="MEZA MEZA MARCELA MARGARITA"/>
    <s v="1. SI"/>
    <s v="4. &gt;$1-$2 MM"/>
    <m/>
    <x v="948"/>
    <n v="1964690"/>
    <n v="1964690"/>
    <n v="3594000"/>
    <n v="143758"/>
    <n v="0"/>
    <n v="0"/>
    <n v="1361929"/>
    <n v="2000000"/>
    <n v="34493.257761819252"/>
    <n v="1459000"/>
    <n v="0"/>
    <n v="13838"/>
    <s v="9- Otras garantías (no admisible)"/>
    <s v="LBZ"/>
    <x v="0"/>
    <n v="4"/>
    <n v="0"/>
    <n v="0"/>
    <n v="3.8191780821917809"/>
    <n v="29.915068493150685"/>
    <n v="2"/>
    <n v="4"/>
    <n v="1"/>
    <n v="3"/>
    <n v="3"/>
    <s v="A"/>
    <n v="5.9417085920606419E-2"/>
    <n v="1.5952063333333333"/>
    <n v="0.45397633333333332"/>
    <n v="0.65489666666666668"/>
    <n v="0.65489666666666668"/>
    <n v="0"/>
    <n v="0"/>
    <n v="0.32"/>
    <n v="0.02"/>
    <n v="0"/>
    <n v="0.4"/>
    <n v="0.05"/>
    <n v="0.02"/>
    <n v="0.04"/>
    <n v="0.25"/>
    <n v="0.25"/>
    <n v="0.25"/>
    <n v="0"/>
    <n v="0"/>
    <n v="0"/>
    <n v="0"/>
    <n v="0.04"/>
    <n v="0"/>
    <n v="0"/>
    <n v="0"/>
    <n v="0"/>
    <n v="1.6400000000000001"/>
    <s v="2. Normal"/>
    <s v="LBZ"/>
    <x v="1"/>
    <s v="A"/>
    <n v="1964690"/>
    <n v="0"/>
  </r>
  <r>
    <n v="2224646244"/>
    <s v="ROLDAN VASQUEZ ELVIS YEROBI"/>
    <s v="3. Sin Externa"/>
    <s v="5. &gt;$2-$5 MM"/>
    <n v="171127"/>
    <x v="949"/>
    <n v="3113613"/>
    <n v="3113613"/>
    <e v="#N/A"/>
    <n v="268093"/>
    <n v="0"/>
    <n v="0"/>
    <n v="1178969"/>
    <n v="2000000"/>
    <n v="0"/>
    <n v="0"/>
    <n v="0"/>
    <n v="76130"/>
    <s v="9- Otras garantías (no admisible)"/>
    <s v="LBZ"/>
    <x v="0"/>
    <n v="4"/>
    <n v="0"/>
    <n v="0"/>
    <n v="1.8356164383561644"/>
    <n v="24.87123287671233"/>
    <n v="1"/>
    <n v="2"/>
    <n v="1"/>
    <n v="3"/>
    <n v="3"/>
    <s v="SIN"/>
    <n v="8.9364333333333337E-2"/>
    <n v="1.4308606666666666"/>
    <n v="0.45003199999999999"/>
    <n v="1.037871"/>
    <n v="1.037871"/>
    <n v="0"/>
    <n v="0"/>
    <n v="0.32"/>
    <n v="0.04"/>
    <n v="0"/>
    <n v="0.4"/>
    <n v="0.05"/>
    <n v="0.02"/>
    <n v="0.05"/>
    <n v="0.25"/>
    <n v="0.2"/>
    <n v="0.2"/>
    <n v="0"/>
    <n v="0"/>
    <n v="0"/>
    <n v="0"/>
    <n v="0.05"/>
    <n v="0.05"/>
    <n v="0"/>
    <n v="0.30000000000000004"/>
    <n v="0"/>
    <n v="1.9300000000000002"/>
    <s v="2. Normal"/>
    <s v="LBZ"/>
    <x v="1"/>
    <s v="SIN"/>
    <n v="3113613"/>
    <n v="0"/>
  </r>
  <r>
    <n v="2200804024"/>
    <s v="GOMEZ JOYA OMAR ANTONIO"/>
    <s v="3. Sin Externa"/>
    <s v="5. &gt;$2-$5 MM"/>
    <n v="90600"/>
    <x v="29"/>
    <n v="2208156"/>
    <n v="308156"/>
    <e v="#N/A"/>
    <n v="142213"/>
    <n v="0"/>
    <n v="1900000"/>
    <n v="1256120"/>
    <n v="2000000"/>
    <n v="0"/>
    <n v="0"/>
    <n v="0"/>
    <n v="68001"/>
    <s v="6- pignoración"/>
    <s v="LBZ"/>
    <x v="0"/>
    <n v="4"/>
    <n v="0"/>
    <n v="0"/>
    <n v="2.989041095890411"/>
    <n v="31.912328767123288"/>
    <n v="1"/>
    <n v="4"/>
    <n v="3"/>
    <n v="3"/>
    <n v="1"/>
    <s v="SIN"/>
    <n v="4.7404333333333333E-2"/>
    <n v="1.1547586666666667"/>
    <n v="0.44890666666666668"/>
    <n v="0.73605200000000004"/>
    <n v="0.10271866666666667"/>
    <n v="0"/>
    <n v="0"/>
    <n v="0.32"/>
    <n v="0.02"/>
    <n v="0"/>
    <n v="0.4"/>
    <n v="0.03"/>
    <n v="0.03"/>
    <n v="0.04"/>
    <n v="0.15000000000000002"/>
    <n v="0.25"/>
    <n v="0.25"/>
    <n v="0"/>
    <n v="0"/>
    <n v="0"/>
    <n v="0"/>
    <n v="0.04"/>
    <n v="0.05"/>
    <n v="0"/>
    <n v="0.30000000000000004"/>
    <n v="0"/>
    <n v="1.8800000000000003"/>
    <s v="2. Normal"/>
    <s v="LBZ"/>
    <x v="1"/>
    <s v="SIN"/>
    <n v="308156"/>
    <n v="0"/>
  </r>
  <r>
    <n v="24664640"/>
    <s v="LAGUADO CASTRO LUIS FRANCISCO"/>
    <s v="1. SI"/>
    <s v="5. &gt;$2-$5 MM"/>
    <n v="58668"/>
    <x v="950"/>
    <n v="3123638"/>
    <n v="1523638"/>
    <n v="4380000"/>
    <n v="229582"/>
    <n v="0"/>
    <n v="1600000"/>
    <n v="1255918"/>
    <n v="2000000"/>
    <n v="75444.775545565848"/>
    <n v="1923000"/>
    <n v="0"/>
    <n v="68255"/>
    <s v="6- pignoración"/>
    <s v="LBZ"/>
    <x v="0"/>
    <n v="4"/>
    <n v="30"/>
    <n v="31"/>
    <n v="2.3616438356164382"/>
    <n v="40.358904109589041"/>
    <n v="1"/>
    <n v="3"/>
    <n v="2"/>
    <n v="3"/>
    <n v="3"/>
    <s v="A"/>
    <n v="0.10167559184852196"/>
    <n v="2.1008520000000002"/>
    <n v="0.43819533333333333"/>
    <n v="1.0412126666666666"/>
    <n v="0.50787933333333335"/>
    <n v="0"/>
    <n v="0"/>
    <n v="0.32"/>
    <n v="0.03"/>
    <n v="0"/>
    <n v="0.4"/>
    <n v="0.04"/>
    <n v="0.02"/>
    <n v="0.03"/>
    <n v="0.15000000000000002"/>
    <n v="0.2"/>
    <n v="0.25"/>
    <n v="0"/>
    <n v="0.05"/>
    <n v="0.05"/>
    <n v="0"/>
    <n v="0.04"/>
    <n v="0.05"/>
    <n v="0"/>
    <n v="0"/>
    <n v="0"/>
    <n v="1.6300000000000003"/>
    <s v="2. Normal"/>
    <s v="LBZ"/>
    <x v="1"/>
    <s v="A"/>
    <n v="1523638"/>
    <n v="0"/>
  </r>
  <r>
    <n v="4828466"/>
    <s v="CASTRO GONZALEZ ALEXANDER CARMELO"/>
    <s v="3. Sin Externa"/>
    <s v="5. &gt;$2-$5 MM"/>
    <m/>
    <x v="951"/>
    <n v="3782467"/>
    <n v="1182467"/>
    <e v="#N/A"/>
    <n v="225754"/>
    <n v="0"/>
    <n v="2600000"/>
    <n v="1314429"/>
    <n v="2000000"/>
    <n v="0"/>
    <n v="0"/>
    <n v="0"/>
    <n v="13052"/>
    <s v="6- pignoración"/>
    <s v="LBZ"/>
    <x v="0"/>
    <n v="4"/>
    <n v="0"/>
    <n v="0"/>
    <n v="2.2383561643835614"/>
    <n v="42.424657534246577"/>
    <n v="1"/>
    <n v="3"/>
    <n v="2"/>
    <n v="3"/>
    <n v="3"/>
    <s v="SIN"/>
    <n v="7.5251333333333337E-2"/>
    <n v="1.6989653333333334"/>
    <n v="0.438143"/>
    <n v="1.2608223333333333"/>
    <n v="0.39415566666666668"/>
    <n v="0"/>
    <n v="0"/>
    <n v="0.32"/>
    <n v="0.03"/>
    <n v="0"/>
    <n v="0.4"/>
    <n v="0.04"/>
    <n v="0.02"/>
    <n v="0.03"/>
    <n v="0.15000000000000002"/>
    <n v="0.2"/>
    <n v="0.25"/>
    <n v="0"/>
    <n v="0"/>
    <n v="0"/>
    <n v="0"/>
    <n v="0.04"/>
    <n v="0.05"/>
    <n v="0"/>
    <n v="0.30000000000000004"/>
    <n v="0"/>
    <n v="1.8300000000000003"/>
    <s v="2. Normal"/>
    <s v="LBZ"/>
    <x v="1"/>
    <s v="SIN"/>
    <n v="1182467"/>
    <n v="0"/>
  </r>
  <r>
    <n v="2044024026"/>
    <s v="PEREIRA ORTIZ JHONATAN LUIS"/>
    <s v="3. Sin Externa"/>
    <s v="4. &gt;$1-$2 MM"/>
    <m/>
    <x v="903"/>
    <n v="1961109"/>
    <n v="261109"/>
    <e v="#N/A"/>
    <n v="142213"/>
    <n v="0"/>
    <n v="1700000"/>
    <n v="1314429"/>
    <n v="2000000"/>
    <n v="0"/>
    <n v="0"/>
    <n v="0"/>
    <n v="13052"/>
    <s v="6- pignoración"/>
    <s v="LBZ"/>
    <x v="0"/>
    <n v="4"/>
    <n v="0"/>
    <n v="0"/>
    <n v="2.2383561643835614"/>
    <n v="28.443835616438356"/>
    <n v="1"/>
    <n v="2"/>
    <n v="2"/>
    <n v="3"/>
    <n v="3"/>
    <s v="SIN"/>
    <n v="4.7404333333333333E-2"/>
    <n v="1.0918460000000001"/>
    <n v="0.438143"/>
    <n v="0.65370300000000003"/>
    <n v="8.7036333333333327E-2"/>
    <n v="0"/>
    <n v="0"/>
    <n v="0.32"/>
    <n v="0.04"/>
    <n v="0"/>
    <n v="0.4"/>
    <n v="0.04"/>
    <n v="0.02"/>
    <n v="0.04"/>
    <n v="0.15000000000000002"/>
    <n v="0.25"/>
    <n v="0.25"/>
    <n v="0"/>
    <n v="0"/>
    <n v="0"/>
    <n v="0"/>
    <n v="0.04"/>
    <n v="0.05"/>
    <n v="0"/>
    <n v="0.30000000000000004"/>
    <n v="0"/>
    <n v="1.9000000000000004"/>
    <s v="2. Normal"/>
    <s v="LBZ"/>
    <x v="1"/>
    <s v="SIN"/>
    <n v="261109"/>
    <n v="0"/>
  </r>
  <r>
    <n v="2244848480"/>
    <s v="CASTRO LOPEZ EDISON JAVIER"/>
    <s v="1. SI"/>
    <s v="5. &gt;$2-$5 MM"/>
    <n v="204312"/>
    <x v="952"/>
    <n v="2071469"/>
    <n v="2071469"/>
    <n v="3171000"/>
    <n v="202424"/>
    <n v="0"/>
    <n v="0"/>
    <n v="1099978"/>
    <n v="2000000"/>
    <n v="413888.6747609633"/>
    <n v="17722000"/>
    <n v="0"/>
    <n v="76001"/>
    <s v="9- Otras garantías (no admisible)"/>
    <s v="LBZ"/>
    <x v="0"/>
    <n v="4"/>
    <n v="0"/>
    <n v="0"/>
    <n v="1.7095890410958905"/>
    <n v="30.304109589041097"/>
    <n v="1"/>
    <n v="3"/>
    <n v="2"/>
    <n v="3"/>
    <n v="3"/>
    <s v="A"/>
    <n v="0.20543755825365442"/>
    <n v="6.9644823333333337"/>
    <n v="0.43476333333333333"/>
    <n v="0.69048966666666667"/>
    <n v="0.69048966666666667"/>
    <n v="0"/>
    <n v="0"/>
    <n v="0.32"/>
    <n v="0.03"/>
    <n v="0.08"/>
    <n v="0.4"/>
    <n v="0.04"/>
    <n v="0.02"/>
    <n v="0.04"/>
    <n v="0.25"/>
    <n v="0.25"/>
    <n v="0.25"/>
    <n v="0"/>
    <n v="0"/>
    <n v="0"/>
    <n v="0"/>
    <n v="0.05"/>
    <n v="0.05"/>
    <n v="0"/>
    <n v="0"/>
    <n v="0"/>
    <n v="1.7800000000000002"/>
    <s v="2. Normal"/>
    <s v="LBZ"/>
    <x v="1"/>
    <s v="A"/>
    <n v="2071469"/>
    <n v="0"/>
  </r>
  <r>
    <n v="2002646408"/>
    <s v="CONTRERAS CONTRERAS JESUS LIBARDO"/>
    <s v="3. Sin Externa"/>
    <s v="5. &gt;$2-$5 MM"/>
    <n v="540072"/>
    <x v="953"/>
    <n v="3439615"/>
    <n v="0"/>
    <e v="#N/A"/>
    <n v="365760"/>
    <n v="0"/>
    <n v="3360000"/>
    <n v="757625"/>
    <n v="2000000"/>
    <n v="0"/>
    <n v="0"/>
    <n v="0"/>
    <n v="11001"/>
    <s v="6- pignoración"/>
    <s v="LBZ"/>
    <x v="0"/>
    <n v="4"/>
    <n v="0"/>
    <n v="0"/>
    <n v="1.1643835616438356"/>
    <n v="30.460273972602739"/>
    <n v="1"/>
    <n v="2"/>
    <n v="3"/>
    <n v="3"/>
    <n v="1"/>
    <s v="SIN"/>
    <n v="0.12192"/>
    <n v="1.3990800000000001"/>
    <n v="0.43256566666666668"/>
    <n v="1.1465383333333334"/>
    <n v="0"/>
    <n v="0"/>
    <n v="0"/>
    <n v="0.32"/>
    <n v="0.04"/>
    <n v="0"/>
    <n v="0.4"/>
    <n v="0.03"/>
    <n v="0.03"/>
    <n v="0.04"/>
    <n v="0.15000000000000002"/>
    <n v="0.2"/>
    <n v="0.25"/>
    <n v="0"/>
    <n v="0"/>
    <n v="0"/>
    <n v="0"/>
    <n v="0.05"/>
    <n v="0.05"/>
    <n v="0"/>
    <n v="0.30000000000000004"/>
    <n v="0"/>
    <n v="1.8600000000000003"/>
    <s v="2. Normal"/>
    <s v="LBZ"/>
    <x v="1"/>
    <s v="SIN"/>
    <n v="0"/>
    <n v="0"/>
  </r>
  <r>
    <n v="2466268"/>
    <s v="SUAREZ MORA VLADIMIR"/>
    <s v="3. Sin Externa"/>
    <s v="5. &gt;$2-$5 MM"/>
    <n v="35351"/>
    <x v="954"/>
    <n v="3356251"/>
    <n v="3356251"/>
    <e v="#N/A"/>
    <n v="150818"/>
    <n v="0"/>
    <n v="0"/>
    <n v="1249436"/>
    <n v="2000000"/>
    <n v="0"/>
    <n v="0"/>
    <n v="0"/>
    <n v="68615"/>
    <s v="9- Otras garantías (no admisible)"/>
    <s v="LBZ"/>
    <x v="0"/>
    <n v="4"/>
    <n v="0"/>
    <n v="0"/>
    <n v="9.6767123287671239"/>
    <n v="44.263013698630139"/>
    <n v="1"/>
    <n v="2"/>
    <n v="2"/>
    <n v="3"/>
    <n v="3"/>
    <s v="SIN"/>
    <n v="5.0272666666666667E-2"/>
    <n v="1.535229"/>
    <n v="0.42826233333333336"/>
    <n v="1.1187503333333333"/>
    <n v="1.1187503333333333"/>
    <n v="0"/>
    <n v="0"/>
    <n v="0.32"/>
    <n v="0.04"/>
    <n v="0"/>
    <n v="0.4"/>
    <n v="0.04"/>
    <n v="0.02"/>
    <n v="0.03"/>
    <n v="0.25"/>
    <n v="0.2"/>
    <n v="0.2"/>
    <n v="0"/>
    <n v="0"/>
    <n v="0"/>
    <n v="0"/>
    <n v="0.01"/>
    <n v="0.05"/>
    <n v="0"/>
    <n v="0.30000000000000004"/>
    <n v="0"/>
    <n v="1.86"/>
    <s v="2. Normal"/>
    <s v="LBZ"/>
    <x v="1"/>
    <s v="SIN"/>
    <n v="3356251"/>
    <n v="0"/>
  </r>
  <r>
    <n v="2020268828"/>
    <s v="VILLA VASQUEZ ADONY"/>
    <s v="3. Sin Externa"/>
    <s v="4. &gt;$1-$2 MM"/>
    <n v="175100"/>
    <x v="955"/>
    <n v="1157591"/>
    <n v="457591"/>
    <e v="#N/A"/>
    <n v="120147"/>
    <n v="0"/>
    <n v="700000"/>
    <n v="457820"/>
    <n v="1000000"/>
    <n v="0"/>
    <n v="0"/>
    <n v="0"/>
    <n v="76275"/>
    <s v="6- pignoración"/>
    <s v="LBZ"/>
    <x v="0"/>
    <n v="4"/>
    <n v="0"/>
    <n v="0"/>
    <n v="1.3972602739726028"/>
    <n v="23.983561643835618"/>
    <n v="1"/>
    <n v="2"/>
    <n v="1"/>
    <n v="2"/>
    <n v="1"/>
    <s v="SIN"/>
    <n v="8.0098000000000003E-2"/>
    <n v="1.0769406666666668"/>
    <n v="0.42194666666666669"/>
    <n v="0.77172733333333332"/>
    <n v="0.30506066666666665"/>
    <n v="0"/>
    <n v="0"/>
    <n v="0.32"/>
    <n v="0.04"/>
    <n v="0"/>
    <n v="0.4"/>
    <n v="0.05"/>
    <n v="0.03"/>
    <n v="0.05"/>
    <n v="0.15000000000000002"/>
    <n v="0.25"/>
    <n v="0.25"/>
    <n v="0"/>
    <n v="0"/>
    <n v="0"/>
    <n v="0"/>
    <n v="0.05"/>
    <n v="0.05"/>
    <n v="0"/>
    <n v="0.30000000000000004"/>
    <n v="0"/>
    <n v="1.9400000000000002"/>
    <s v="2. Normal"/>
    <s v="LBZ"/>
    <x v="1"/>
    <s v="SIN"/>
    <n v="457591"/>
    <n v="0"/>
  </r>
  <r>
    <n v="84066820"/>
    <s v="BLANCO BELTRAN CARLOS AGAPO"/>
    <s v="1. SI"/>
    <s v="4. &gt;$1-$2 MM"/>
    <m/>
    <x v="206"/>
    <n v="1247880"/>
    <n v="1247880"/>
    <n v="2500000"/>
    <n v="123366"/>
    <n v="0"/>
    <n v="0"/>
    <n v="1252120"/>
    <n v="2000000"/>
    <n v="66.73334305470533"/>
    <n v="3000"/>
    <n v="0"/>
    <n v="13433"/>
    <s v="9- Otras garantías (no admisible)"/>
    <s v="LBZ"/>
    <x v="0"/>
    <n v="4"/>
    <n v="0"/>
    <n v="0"/>
    <n v="3.1972602739726028"/>
    <n v="49.123287671232873"/>
    <n v="1"/>
    <n v="2"/>
    <n v="1"/>
    <n v="3"/>
    <n v="3"/>
    <s v="A"/>
    <n v="4.11442444476849E-2"/>
    <n v="0.83433333333333337"/>
    <n v="0.41737333333333332"/>
    <n v="0.41596"/>
    <n v="0.41596"/>
    <n v="0"/>
    <n v="0"/>
    <n v="0.32"/>
    <n v="0.04"/>
    <n v="0"/>
    <n v="0.4"/>
    <n v="0.05"/>
    <n v="0.02"/>
    <n v="0.02"/>
    <n v="0.25"/>
    <n v="0.25"/>
    <n v="0.25"/>
    <n v="0"/>
    <n v="0"/>
    <n v="0"/>
    <n v="0"/>
    <n v="0.04"/>
    <n v="0.05"/>
    <n v="0"/>
    <n v="0"/>
    <n v="0"/>
    <n v="1.6900000000000002"/>
    <s v="2. Normal"/>
    <s v="LBZ"/>
    <x v="1"/>
    <s v="A"/>
    <n v="1247880"/>
    <n v="0"/>
  </r>
  <r>
    <n v="48200644"/>
    <s v="BERNAL ARIAS NORMA CONSTANZA"/>
    <s v="3. Sin Externa"/>
    <s v="7. &gt;$10 MM"/>
    <n v="868743"/>
    <x v="956"/>
    <n v="17447627"/>
    <n v="3256754"/>
    <e v="#N/A"/>
    <n v="534600"/>
    <n v="0"/>
    <n v="14190873"/>
    <n v="1629141"/>
    <n v="4000000"/>
    <n v="0"/>
    <n v="0"/>
    <n v="0"/>
    <n v="11001"/>
    <s v="6- pignoración"/>
    <s v="LBZ"/>
    <x v="0"/>
    <n v="4"/>
    <n v="0"/>
    <n v="0"/>
    <n v="2.6465753424657534"/>
    <n v="24.887671232876713"/>
    <n v="2"/>
    <n v="0"/>
    <n v="1"/>
    <n v="5"/>
    <n v="1"/>
    <s v="SIN"/>
    <n v="8.9099999999999999E-2"/>
    <n v="3.1794613333333333"/>
    <n v="0.41631400000000002"/>
    <n v="2.9079378333333334"/>
    <n v="0.54279233333333332"/>
    <n v="0"/>
    <n v="0"/>
    <n v="0.24"/>
    <n v="0.05"/>
    <n v="0"/>
    <n v="0.4"/>
    <n v="0.05"/>
    <n v="0.03"/>
    <n v="0.05"/>
    <n v="0.15000000000000002"/>
    <n v="0.15000000000000002"/>
    <n v="0.25"/>
    <n v="0"/>
    <n v="0"/>
    <n v="0"/>
    <n v="0"/>
    <n v="0.04"/>
    <n v="0"/>
    <n v="0"/>
    <n v="0.30000000000000004"/>
    <n v="0"/>
    <n v="1.7100000000000002"/>
    <s v="2. Normal"/>
    <s v="LBZ"/>
    <x v="1"/>
    <s v="SIN"/>
    <n v="3256754"/>
    <n v="0"/>
  </r>
  <r>
    <n v="2066682664"/>
    <s v="BARRETO PINEDA JAIME ANDRES"/>
    <s v="3. Sin Externa"/>
    <s v="5. &gt;$2-$5 MM"/>
    <n v="13335"/>
    <x v="957"/>
    <n v="2602432"/>
    <n v="802432"/>
    <e v="#N/A"/>
    <n v="223421"/>
    <n v="0"/>
    <n v="1800000"/>
    <n v="1230147"/>
    <n v="2000000"/>
    <n v="0"/>
    <n v="0"/>
    <n v="0"/>
    <n v="76130"/>
    <s v="6- pignoración"/>
    <s v="LBZ"/>
    <x v="0"/>
    <n v="4"/>
    <n v="0"/>
    <n v="0"/>
    <n v="1.9726027397260273"/>
    <n v="30.791780821917808"/>
    <n v="1"/>
    <n v="2"/>
    <n v="1"/>
    <n v="3"/>
    <n v="1"/>
    <s v="SIN"/>
    <n v="7.447366666666666E-2"/>
    <n v="1.2775263333333333"/>
    <n v="0.41449399999999997"/>
    <n v="0.86747733333333332"/>
    <n v="0.26747733333333334"/>
    <n v="0"/>
    <n v="0"/>
    <n v="0.32"/>
    <n v="0.04"/>
    <n v="0"/>
    <n v="0.4"/>
    <n v="0.05"/>
    <n v="0.03"/>
    <n v="0.04"/>
    <n v="0.15000000000000002"/>
    <n v="0.25"/>
    <n v="0.25"/>
    <n v="0"/>
    <n v="0"/>
    <n v="0"/>
    <n v="0"/>
    <n v="0.05"/>
    <n v="0.05"/>
    <n v="0"/>
    <n v="0.30000000000000004"/>
    <n v="0"/>
    <n v="1.9300000000000004"/>
    <s v="2. Normal"/>
    <s v="LBZ"/>
    <x v="1"/>
    <s v="SIN"/>
    <n v="802432"/>
    <n v="0"/>
  </r>
  <r>
    <n v="4480846"/>
    <s v="VANEGAS  ROBINSON"/>
    <s v="1. SI"/>
    <s v="3. Hasta $1 MM"/>
    <m/>
    <x v="958"/>
    <n v="959659"/>
    <n v="959659"/>
    <n v="1581000"/>
    <n v="133458"/>
    <n v="0"/>
    <n v="0"/>
    <n v="621541"/>
    <n v="1000000"/>
    <n v="171913.57284460173"/>
    <n v="6844000"/>
    <n v="0"/>
    <n v="76113"/>
    <s v="9- Otras garantías (no admisible)"/>
    <s v="LBZ"/>
    <x v="0"/>
    <n v="4"/>
    <n v="0"/>
    <n v="4"/>
    <n v="1.3753424657534246"/>
    <n v="46.876712328767127"/>
    <n v="1"/>
    <n v="2"/>
    <n v="2"/>
    <n v="2"/>
    <n v="1"/>
    <s v="A"/>
    <n v="0.2035810485630678"/>
    <n v="5.6167999999999996"/>
    <n v="0.41436066666666665"/>
    <n v="0.63977266666666666"/>
    <n v="0.63977266666666666"/>
    <n v="0"/>
    <n v="0"/>
    <n v="0.32"/>
    <n v="0.04"/>
    <n v="0.08"/>
    <n v="0.4"/>
    <n v="0.04"/>
    <n v="0.03"/>
    <n v="0.02"/>
    <n v="0.25"/>
    <n v="0.25"/>
    <n v="0.25"/>
    <n v="0"/>
    <n v="0"/>
    <n v="0"/>
    <n v="0"/>
    <n v="0.05"/>
    <n v="0.05"/>
    <n v="0"/>
    <n v="0"/>
    <n v="0"/>
    <n v="1.7800000000000002"/>
    <s v="2. Normal"/>
    <s v="LBZ"/>
    <x v="1"/>
    <s v="A"/>
    <n v="959659"/>
    <n v="0"/>
  </r>
  <r>
    <n v="88282866"/>
    <s v="PAEZ CACERES YESID"/>
    <s v="3. Sin Externa"/>
    <s v="6. &gt;$5-$10 MM"/>
    <n v="532133"/>
    <x v="959"/>
    <n v="7568468"/>
    <n v="0"/>
    <e v="#N/A"/>
    <n v="320797"/>
    <n v="0"/>
    <n v="9500000"/>
    <n v="704957"/>
    <n v="2000000"/>
    <n v="0"/>
    <n v="0"/>
    <n v="0"/>
    <n v="68255"/>
    <s v="6- pignoración"/>
    <s v="LBZ"/>
    <x v="0"/>
    <n v="4"/>
    <n v="0"/>
    <n v="0"/>
    <n v="1.095890410958904"/>
    <n v="36.350684931506848"/>
    <n v="1"/>
    <n v="2"/>
    <n v="2"/>
    <n v="3"/>
    <n v="1"/>
    <s v="SIN"/>
    <n v="0.10693233333333334"/>
    <n v="2.7578083333333332"/>
    <n v="0.41236333333333336"/>
    <n v="2.5228226666666669"/>
    <n v="0"/>
    <n v="0"/>
    <n v="0"/>
    <n v="0.32"/>
    <n v="0.04"/>
    <n v="0"/>
    <n v="0.4"/>
    <n v="0.04"/>
    <n v="0.03"/>
    <n v="0.03"/>
    <n v="0.15000000000000002"/>
    <n v="0.15000000000000002"/>
    <n v="0.25"/>
    <n v="0"/>
    <n v="0"/>
    <n v="0"/>
    <n v="0"/>
    <n v="0.05"/>
    <n v="0.05"/>
    <n v="0"/>
    <n v="0.30000000000000004"/>
    <n v="0"/>
    <n v="1.8100000000000003"/>
    <s v="2. Normal"/>
    <s v="LBZ"/>
    <x v="1"/>
    <s v="SIN"/>
    <n v="0"/>
    <n v="0"/>
  </r>
  <r>
    <n v="86088646"/>
    <s v="PAEZ MUNOZ GERMAN"/>
    <s v="3. Sin Externa"/>
    <s v="4. &gt;$1-$2 MM"/>
    <m/>
    <x v="960"/>
    <n v="1141290"/>
    <n v="0"/>
    <e v="#N/A"/>
    <n v="143104"/>
    <n v="0"/>
    <n v="2000000"/>
    <n v="1231637"/>
    <n v="2000000"/>
    <n v="0"/>
    <n v="0"/>
    <n v="0"/>
    <n v="66001"/>
    <s v="6- pignoración"/>
    <s v="LBZ"/>
    <x v="0"/>
    <n v="4"/>
    <n v="0"/>
    <n v="0"/>
    <n v="1.9095890410958904"/>
    <n v="46.517808219178079"/>
    <n v="1"/>
    <n v="2"/>
    <n v="3"/>
    <n v="3"/>
    <n v="2"/>
    <s v="SIN"/>
    <n v="4.7701333333333332E-2"/>
    <n v="0.79097566666666663"/>
    <n v="0.41054566666666664"/>
    <n v="0.38042999999999999"/>
    <n v="0"/>
    <n v="0"/>
    <n v="0"/>
    <n v="0.32"/>
    <n v="0.04"/>
    <n v="0"/>
    <n v="0.4"/>
    <n v="0.03"/>
    <n v="0.01"/>
    <n v="0.02"/>
    <n v="0.15000000000000002"/>
    <n v="0.25"/>
    <n v="0.25"/>
    <n v="0"/>
    <n v="0"/>
    <n v="0"/>
    <n v="0"/>
    <n v="0.05"/>
    <n v="0.05"/>
    <n v="0"/>
    <n v="0.30000000000000004"/>
    <n v="0"/>
    <n v="1.8700000000000003"/>
    <s v="2. Normal"/>
    <s v="LBZ"/>
    <x v="1"/>
    <s v="SIN"/>
    <n v="0"/>
    <n v="0"/>
  </r>
  <r>
    <n v="88268824"/>
    <s v="AYALA COBOS JAIRO DARIO"/>
    <s v="1. SI"/>
    <s v="4. &gt;$1-$2 MM"/>
    <m/>
    <x v="961"/>
    <n v="1229545"/>
    <n v="0"/>
    <n v="2450000"/>
    <n v="176728"/>
    <n v="0"/>
    <n v="1300000"/>
    <n v="1220120"/>
    <n v="2000000"/>
    <n v="7807.337666961831"/>
    <n v="199000"/>
    <n v="0"/>
    <n v="68255"/>
    <s v="6- pignoración"/>
    <s v="LBZ"/>
    <x v="0"/>
    <n v="4"/>
    <n v="0"/>
    <n v="0"/>
    <n v="3.1095890410958904"/>
    <n v="48.805479452054797"/>
    <n v="1"/>
    <n v="2"/>
    <n v="2"/>
    <n v="3"/>
    <n v="2"/>
    <s v="A"/>
    <n v="6.1511779222320609E-2"/>
    <n v="0.88288833333333339"/>
    <n v="0.40670666666666666"/>
    <n v="0.40984833333333331"/>
    <n v="0"/>
    <n v="0"/>
    <n v="0"/>
    <n v="0.32"/>
    <n v="0.04"/>
    <n v="0"/>
    <n v="0.4"/>
    <n v="0.04"/>
    <n v="0.01"/>
    <n v="0.02"/>
    <n v="0.15000000000000002"/>
    <n v="0.25"/>
    <n v="0.25"/>
    <n v="0"/>
    <n v="0"/>
    <n v="0"/>
    <n v="0"/>
    <n v="0.04"/>
    <n v="0.05"/>
    <n v="0"/>
    <n v="0"/>
    <n v="0"/>
    <n v="1.57"/>
    <s v="2. Normal"/>
    <s v="LBZ"/>
    <x v="1"/>
    <s v="A"/>
    <n v="0"/>
    <n v="0"/>
  </r>
  <r>
    <n v="8048666"/>
    <s v="BELTRAN SARMIENTO JUAN CARLOS"/>
    <s v="1. SI"/>
    <s v="4. &gt;$1-$2 MM"/>
    <m/>
    <x v="962"/>
    <n v="1488266"/>
    <n v="1488266"/>
    <n v="2703000"/>
    <n v="129383"/>
    <n v="0"/>
    <n v="0"/>
    <n v="1214820"/>
    <n v="2000000"/>
    <n v="49346.660109539043"/>
    <n v="1476000"/>
    <n v="0"/>
    <n v="68432"/>
    <s v="9- Otras garantías (no admisible)"/>
    <s v="LBZ"/>
    <x v="0"/>
    <n v="4"/>
    <n v="0"/>
    <n v="0"/>
    <n v="5.484931506849315"/>
    <n v="37.805479452054797"/>
    <n v="1"/>
    <n v="2"/>
    <n v="2"/>
    <n v="3"/>
    <n v="3"/>
    <s v="A"/>
    <n v="5.9576553369846352E-2"/>
    <n v="1.3930286666666667"/>
    <n v="0.40494000000000002"/>
    <n v="0.49608866666666668"/>
    <n v="0.49608866666666668"/>
    <n v="0"/>
    <n v="0"/>
    <n v="0.32"/>
    <n v="0.04"/>
    <n v="0"/>
    <n v="0.4"/>
    <n v="0.04"/>
    <n v="0.02"/>
    <n v="0.03"/>
    <n v="0.25"/>
    <n v="0.25"/>
    <n v="0.25"/>
    <n v="0"/>
    <n v="0"/>
    <n v="0"/>
    <n v="0"/>
    <n v="0.03"/>
    <n v="0.05"/>
    <n v="0"/>
    <n v="0"/>
    <n v="0"/>
    <n v="1.6800000000000002"/>
    <s v="2. Normal"/>
    <s v="LBZ"/>
    <x v="1"/>
    <s v="A"/>
    <n v="1488266"/>
    <n v="0"/>
  </r>
  <r>
    <n v="2062200062"/>
    <s v="MANCILLA BANGUERA JUAN FERNANDO"/>
    <s v="1. SI"/>
    <s v="4. &gt;$1-$2 MM"/>
    <n v="1499"/>
    <x v="963"/>
    <n v="1225897"/>
    <n v="1225897"/>
    <n v="1829000"/>
    <n v="113127"/>
    <n v="0"/>
    <n v="0"/>
    <n v="602657"/>
    <n v="1000000"/>
    <n v="52697.096565532309"/>
    <n v="2369000"/>
    <n v="0"/>
    <n v="76563"/>
    <s v="9- Otras garantías (no admisible)"/>
    <s v="LBZ"/>
    <x v="0"/>
    <n v="4"/>
    <n v="0"/>
    <n v="0"/>
    <n v="1.8794520547945206"/>
    <n v="24.452054794520549"/>
    <n v="1"/>
    <n v="2"/>
    <n v="1"/>
    <n v="2"/>
    <n v="3"/>
    <s v="A"/>
    <n v="0.11054939771035488"/>
    <n v="2.7983693333333335"/>
    <n v="0.40277066666666667"/>
    <n v="0.81726466666666664"/>
    <n v="0.81726466666666664"/>
    <n v="0"/>
    <n v="0"/>
    <n v="0.32"/>
    <n v="0.04"/>
    <n v="0"/>
    <n v="0.4"/>
    <n v="0.05"/>
    <n v="0.02"/>
    <n v="0.05"/>
    <n v="0.25"/>
    <n v="0.25"/>
    <n v="0.25"/>
    <n v="0"/>
    <n v="0"/>
    <n v="0"/>
    <n v="0"/>
    <n v="0.05"/>
    <n v="0.05"/>
    <n v="0"/>
    <n v="0"/>
    <n v="0"/>
    <n v="1.7300000000000002"/>
    <s v="2. Normal"/>
    <s v="LBZ"/>
    <x v="1"/>
    <s v="A"/>
    <n v="1225897"/>
    <n v="0"/>
  </r>
  <r>
    <n v="26682288"/>
    <s v="GARCIA MARTINEZ JOSE MIGUEL"/>
    <s v="3. Sin Externa"/>
    <s v="5. &gt;$2-$5 MM"/>
    <m/>
    <x v="964"/>
    <n v="2077299"/>
    <n v="0"/>
    <e v="#N/A"/>
    <n v="258986"/>
    <n v="0"/>
    <n v="2900000"/>
    <n v="1205303"/>
    <n v="2000000"/>
    <n v="0"/>
    <n v="0"/>
    <n v="0"/>
    <n v="76001"/>
    <s v="6- pignoración"/>
    <s v="LBZ"/>
    <x v="0"/>
    <n v="4"/>
    <n v="0"/>
    <n v="0"/>
    <n v="1.8821917808219177"/>
    <n v="59.369863013698627"/>
    <n v="1"/>
    <n v="2"/>
    <n v="3"/>
    <n v="3"/>
    <n v="3"/>
    <s v="SIN"/>
    <n v="8.6328666666666665E-2"/>
    <n v="1.0942006666666666"/>
    <n v="0.40176766666666669"/>
    <n v="0.69243299999999997"/>
    <n v="0"/>
    <n v="0"/>
    <n v="0"/>
    <n v="0.32"/>
    <n v="0.04"/>
    <n v="0"/>
    <n v="0.4"/>
    <n v="0.03"/>
    <n v="0.02"/>
    <n v="0.01"/>
    <n v="0.15000000000000002"/>
    <n v="0.25"/>
    <n v="0.25"/>
    <n v="0"/>
    <n v="0"/>
    <n v="0"/>
    <n v="0"/>
    <n v="0.05"/>
    <n v="0.05"/>
    <n v="0"/>
    <n v="0.30000000000000004"/>
    <n v="0"/>
    <n v="1.8700000000000003"/>
    <s v="2. Normal"/>
    <s v="LBZ"/>
    <x v="1"/>
    <s v="SIN"/>
    <n v="0"/>
    <n v="0"/>
  </r>
  <r>
    <n v="44080"/>
    <s v="MENDIVIL VALENZUELA NADER"/>
    <s v="1. SI"/>
    <s v="4. &gt;$1-$2 MM"/>
    <m/>
    <x v="965"/>
    <n v="1401385"/>
    <n v="0"/>
    <n v="2598000"/>
    <n v="106660"/>
    <n v="0"/>
    <n v="1560000"/>
    <n v="1196820"/>
    <n v="2000000"/>
    <n v="1883.1769246943111"/>
    <n v="48000"/>
    <n v="0"/>
    <n v="13052"/>
    <s v="6- pignoración"/>
    <s v="LBZ"/>
    <x v="0"/>
    <n v="4"/>
    <n v="0"/>
    <n v="0"/>
    <n v="5.1972602739726028"/>
    <n v="47.983561643835614"/>
    <n v="1"/>
    <n v="1"/>
    <n v="1"/>
    <n v="3"/>
    <n v="3"/>
    <s v="A"/>
    <n v="3.6181058974898102E-2"/>
    <n v="0.88206833333333334"/>
    <n v="0.39894000000000002"/>
    <n v="0.46712833333333331"/>
    <n v="0"/>
    <n v="0"/>
    <n v="0"/>
    <n v="0.32"/>
    <n v="0.05"/>
    <n v="0"/>
    <n v="0.4"/>
    <n v="0.05"/>
    <n v="0.02"/>
    <n v="0.02"/>
    <n v="0.15000000000000002"/>
    <n v="0.25"/>
    <n v="0.25"/>
    <n v="0"/>
    <n v="0"/>
    <n v="0"/>
    <n v="0"/>
    <n v="0.03"/>
    <n v="0.05"/>
    <n v="0"/>
    <n v="0"/>
    <n v="0"/>
    <n v="1.5900000000000003"/>
    <s v="2. Normal"/>
    <s v="LBZ"/>
    <x v="1"/>
    <s v="A"/>
    <n v="0"/>
    <n v="0"/>
  </r>
  <r>
    <n v="2004608002"/>
    <s v="TORRES RANGEL SAMUEL"/>
    <s v="3. Sin Externa"/>
    <s v="5. &gt;$2-$5 MM"/>
    <m/>
    <x v="966"/>
    <n v="3211944"/>
    <n v="774629"/>
    <e v="#N/A"/>
    <n v="200996"/>
    <n v="0"/>
    <n v="2437315"/>
    <n v="1190620"/>
    <n v="2000000"/>
    <n v="0"/>
    <n v="0"/>
    <n v="0"/>
    <n v="13760"/>
    <s v="6- pignoración"/>
    <s v="LBZ"/>
    <x v="0"/>
    <n v="4"/>
    <n v="0"/>
    <n v="0"/>
    <n v="2.5342465753424657"/>
    <n v="31.739726027397261"/>
    <n v="1"/>
    <n v="1"/>
    <n v="1"/>
    <n v="3"/>
    <n v="3"/>
    <s v="SIN"/>
    <n v="6.6998666666666665E-2"/>
    <n v="1.4675213333333332"/>
    <n v="0.39687333333333336"/>
    <n v="1.070648"/>
    <n v="0.25820966666666667"/>
    <n v="0"/>
    <n v="0"/>
    <n v="0.32"/>
    <n v="0.05"/>
    <n v="0"/>
    <n v="0.4"/>
    <n v="0.05"/>
    <n v="0.02"/>
    <n v="0.04"/>
    <n v="0.15000000000000002"/>
    <n v="0.2"/>
    <n v="0.25"/>
    <n v="0"/>
    <n v="0"/>
    <n v="0"/>
    <n v="0"/>
    <n v="0.04"/>
    <n v="0.05"/>
    <n v="0"/>
    <n v="0.30000000000000004"/>
    <n v="0"/>
    <n v="1.8700000000000003"/>
    <s v="2. Normal"/>
    <s v="LBZ"/>
    <x v="1"/>
    <s v="SIN"/>
    <n v="774629"/>
    <n v="0"/>
  </r>
  <r>
    <n v="2226006026"/>
    <s v="TORRES MONTANO JOSE YIVANO"/>
    <s v="1. SI"/>
    <s v="4. &gt;$1-$2 MM"/>
    <n v="105996"/>
    <x v="967"/>
    <n v="1647376"/>
    <n v="904099"/>
    <n v="2132000"/>
    <n v="126470.00000000001"/>
    <n v="0"/>
    <n v="743277"/>
    <n v="484154"/>
    <n v="1000000"/>
    <n v="68849.606676182186"/>
    <n v="2113000"/>
    <n v="0"/>
    <n v="76275"/>
    <s v="6- pignoración"/>
    <s v="LBZ"/>
    <x v="0"/>
    <n v="4"/>
    <n v="0"/>
    <n v="0"/>
    <n v="1.4904109589041097"/>
    <n v="37.175342465753424"/>
    <n v="1"/>
    <n v="2"/>
    <n v="1"/>
    <n v="2"/>
    <n v="3"/>
    <s v="A"/>
    <n v="0.13021307111745478"/>
    <n v="2.8296866666666665"/>
    <n v="0.39343333333333336"/>
    <n v="1.0982506666666667"/>
    <n v="0.60273266666666669"/>
    <n v="0"/>
    <n v="0"/>
    <n v="0.32"/>
    <n v="0.04"/>
    <n v="0"/>
    <n v="0.4"/>
    <n v="0.05"/>
    <n v="0.02"/>
    <n v="0.03"/>
    <n v="0.15000000000000002"/>
    <n v="0.2"/>
    <n v="0.25"/>
    <n v="0"/>
    <n v="0"/>
    <n v="0"/>
    <n v="0"/>
    <n v="0.05"/>
    <n v="0.05"/>
    <n v="0"/>
    <n v="0"/>
    <n v="0"/>
    <n v="1.5600000000000003"/>
    <s v="2. Normal"/>
    <s v="LBZ"/>
    <x v="1"/>
    <s v="A"/>
    <n v="904099"/>
    <n v="0"/>
  </r>
  <r>
    <n v="4208424"/>
    <s v="BEJARANO TREJOS ROBERTH TULIO"/>
    <s v="3. Sin Externa"/>
    <s v="4. &gt;$1-$2 MM"/>
    <m/>
    <x v="968"/>
    <n v="1977788"/>
    <n v="477788"/>
    <e v="#N/A"/>
    <n v="231695"/>
    <n v="0"/>
    <n v="1500000"/>
    <n v="589490"/>
    <n v="1000000"/>
    <n v="0"/>
    <n v="0"/>
    <n v="0"/>
    <n v="76130"/>
    <s v="6- pignoración"/>
    <s v="LBZ"/>
    <x v="0"/>
    <n v="4"/>
    <n v="0"/>
    <n v="0"/>
    <n v="1.8438356164383563"/>
    <n v="41.939726027397263"/>
    <n v="1"/>
    <n v="2"/>
    <n v="1"/>
    <n v="2"/>
    <n v="3"/>
    <s v="SIN"/>
    <n v="0.15446333333333334"/>
    <n v="1.7115186666666666"/>
    <n v="0.39299333333333331"/>
    <n v="1.3185253333333333"/>
    <n v="0.31852533333333333"/>
    <n v="0"/>
    <n v="0"/>
    <n v="0.32"/>
    <n v="0.04"/>
    <n v="0"/>
    <n v="0.4"/>
    <n v="0.05"/>
    <n v="0.02"/>
    <n v="0.03"/>
    <n v="0.15000000000000002"/>
    <n v="0.2"/>
    <n v="0.25"/>
    <n v="0"/>
    <n v="0"/>
    <n v="0"/>
    <n v="0"/>
    <n v="0.05"/>
    <n v="0.05"/>
    <n v="0"/>
    <n v="0.30000000000000004"/>
    <n v="0"/>
    <n v="1.8600000000000003"/>
    <s v="2. Normal"/>
    <s v="LBZ"/>
    <x v="1"/>
    <s v="SIN"/>
    <n v="477788"/>
    <n v="0"/>
  </r>
  <r>
    <n v="2224804602"/>
    <s v="ESCOBAR GRUESO LUIS ALBERTO"/>
    <s v="3. Sin Externa"/>
    <s v="3. Hasta $1 MM"/>
    <m/>
    <x v="969"/>
    <n v="930510"/>
    <n v="0"/>
    <e v="#N/A"/>
    <n v="202164"/>
    <n v="0"/>
    <n v="1134985"/>
    <n v="589490"/>
    <n v="1000000"/>
    <n v="0"/>
    <n v="0"/>
    <n v="0"/>
    <n v="76275"/>
    <s v="6- pignoración"/>
    <s v="LBZ"/>
    <x v="0"/>
    <n v="4"/>
    <n v="0"/>
    <n v="0"/>
    <n v="1.8356164383561644"/>
    <n v="27.460273972602739"/>
    <n v="1"/>
    <n v="2"/>
    <n v="1"/>
    <n v="2"/>
    <n v="5"/>
    <s v="SIN"/>
    <n v="0.13477600000000001"/>
    <n v="1.0133333333333334"/>
    <n v="0.39299333333333331"/>
    <n v="0.62034"/>
    <n v="0"/>
    <n v="0"/>
    <n v="0"/>
    <n v="0.32"/>
    <n v="0.04"/>
    <n v="0"/>
    <n v="0.4"/>
    <n v="0.05"/>
    <n v="0.04"/>
    <n v="0.04"/>
    <n v="0.15000000000000002"/>
    <n v="0.25"/>
    <n v="0.25"/>
    <n v="0"/>
    <n v="0"/>
    <n v="0"/>
    <n v="0"/>
    <n v="0.05"/>
    <n v="0.05"/>
    <n v="0"/>
    <n v="0.30000000000000004"/>
    <n v="0"/>
    <n v="1.9400000000000002"/>
    <s v="2. Normal"/>
    <s v="LBZ"/>
    <x v="1"/>
    <s v="SIN"/>
    <n v="0"/>
    <n v="0"/>
  </r>
  <r>
    <n v="2202660088"/>
    <s v="RUIZ AMADO JOSE GREGORIO"/>
    <s v="1. SI"/>
    <s v="5. &gt;$2-$5 MM"/>
    <m/>
    <x v="970"/>
    <n v="3243880"/>
    <n v="0"/>
    <n v="4400000"/>
    <n v="156434"/>
    <n v="0"/>
    <n v="3300000"/>
    <n v="1156120"/>
    <n v="2000000"/>
    <n v="111754.10181928774"/>
    <n v="4735000"/>
    <n v="0"/>
    <n v="68895"/>
    <s v="6- pignoración"/>
    <s v="LBZ"/>
    <x v="0"/>
    <n v="4"/>
    <n v="0"/>
    <n v="0"/>
    <n v="2.9479452054794519"/>
    <n v="23.86849315068493"/>
    <n v="1"/>
    <n v="2"/>
    <n v="1"/>
    <n v="3"/>
    <n v="3"/>
    <s v="A"/>
    <n v="8.9396033939762587E-2"/>
    <n v="3.0449999999999999"/>
    <n v="0.38537333333333335"/>
    <n v="1.0812933333333334"/>
    <n v="0"/>
    <n v="0"/>
    <n v="0"/>
    <n v="0.32"/>
    <n v="0.04"/>
    <n v="0"/>
    <n v="0.4"/>
    <n v="0.05"/>
    <n v="0.02"/>
    <n v="0.05"/>
    <n v="0.15000000000000002"/>
    <n v="0.2"/>
    <n v="0.25"/>
    <n v="0"/>
    <n v="0"/>
    <n v="0"/>
    <n v="0"/>
    <n v="0.04"/>
    <n v="0.05"/>
    <n v="0"/>
    <n v="0"/>
    <n v="0"/>
    <n v="1.5700000000000003"/>
    <s v="2. Normal"/>
    <s v="LBZ"/>
    <x v="1"/>
    <s v="A"/>
    <n v="0"/>
    <n v="0"/>
  </r>
  <r>
    <n v="2224800608"/>
    <s v="JIMENEZ BALZAZAR DIANEY"/>
    <s v="1. SI"/>
    <s v="3. Hasta $1 MM"/>
    <n v="9000"/>
    <x v="971"/>
    <n v="839048"/>
    <n v="0"/>
    <n v="1580000"/>
    <n v="151242"/>
    <n v="0"/>
    <n v="1100000"/>
    <n v="563156"/>
    <n v="1000000"/>
    <n v="56133.344319267577"/>
    <n v="1559000"/>
    <n v="0"/>
    <n v="19455"/>
    <s v="6- pignoración"/>
    <s v="LBZ"/>
    <x v="0"/>
    <n v="4"/>
    <n v="0"/>
    <n v="0"/>
    <n v="1.7616438356164383"/>
    <n v="23.336986301369862"/>
    <n v="2"/>
    <n v="2"/>
    <n v="1"/>
    <n v="2"/>
    <n v="1"/>
    <s v="A"/>
    <n v="0.13825022954617838"/>
    <n v="1.9741359999999999"/>
    <n v="0.38143733333333335"/>
    <n v="0.55936533333333338"/>
    <n v="0"/>
    <n v="0"/>
    <n v="0"/>
    <n v="0.32"/>
    <n v="0.04"/>
    <n v="0"/>
    <n v="0.4"/>
    <n v="0.05"/>
    <n v="0.03"/>
    <n v="0.05"/>
    <n v="0.15000000000000002"/>
    <n v="0.25"/>
    <n v="0.25"/>
    <n v="0"/>
    <n v="0"/>
    <n v="0"/>
    <n v="0"/>
    <n v="0.05"/>
    <n v="0"/>
    <n v="0"/>
    <n v="0"/>
    <n v="0"/>
    <n v="1.59"/>
    <s v="2. Normal"/>
    <s v="LBZ"/>
    <x v="1"/>
    <s v="A"/>
    <n v="0"/>
    <n v="0"/>
  </r>
  <r>
    <n v="2000466464"/>
    <s v="NINO ROMERO CELIMO"/>
    <s v="3. Sin Externa"/>
    <s v="4. &gt;$1-$2 MM"/>
    <n v="269200"/>
    <x v="972"/>
    <n v="1951959"/>
    <n v="0"/>
    <e v="#N/A"/>
    <n v="92439"/>
    <n v="0"/>
    <n v="2500000"/>
    <n v="299816"/>
    <n v="1000000"/>
    <n v="0"/>
    <n v="0"/>
    <n v="0"/>
    <n v="68255"/>
    <s v="6- pignoración"/>
    <s v="LBZ"/>
    <x v="0"/>
    <n v="4"/>
    <n v="0"/>
    <n v="0"/>
    <n v="0.90136986301369859"/>
    <n v="32.164383561643838"/>
    <n v="1"/>
    <n v="2"/>
    <n v="2"/>
    <n v="2"/>
    <n v="1"/>
    <s v="SIN"/>
    <n v="6.1626E-2"/>
    <n v="1.5011833333333333"/>
    <n v="0.37934400000000001"/>
    <n v="1.3013060000000001"/>
    <n v="0"/>
    <n v="0"/>
    <n v="0"/>
    <n v="0.32"/>
    <n v="0.04"/>
    <n v="0"/>
    <n v="0.4"/>
    <n v="0.04"/>
    <n v="0.03"/>
    <n v="0.04"/>
    <n v="0.15000000000000002"/>
    <n v="0.2"/>
    <n v="0.25"/>
    <n v="0"/>
    <n v="0"/>
    <n v="0"/>
    <n v="0"/>
    <n v="0.05"/>
    <n v="0.05"/>
    <n v="0"/>
    <n v="0.30000000000000004"/>
    <n v="0"/>
    <n v="1.87"/>
    <s v="2. Normal"/>
    <s v="LBZ"/>
    <x v="1"/>
    <s v="SIN"/>
    <n v="0"/>
    <n v="0"/>
  </r>
  <r>
    <n v="2008846842"/>
    <s v="PEÑA COLORADO GABRIELA"/>
    <s v="1. SI"/>
    <s v="3. Hasta $1 MM"/>
    <m/>
    <x v="973"/>
    <n v="997690"/>
    <n v="0"/>
    <n v="1561000"/>
    <n v="103812"/>
    <n v="0"/>
    <n v="1006955"/>
    <n v="563156"/>
    <n v="1000000"/>
    <n v="97457.20054234119"/>
    <n v="3034000"/>
    <n v="0"/>
    <n v="76130"/>
    <s v="6- pignoración"/>
    <s v="LBZ"/>
    <x v="0"/>
    <n v="4"/>
    <n v="0"/>
    <n v="0"/>
    <n v="1.7616438356164383"/>
    <n v="21.084931506849315"/>
    <n v="2"/>
    <n v="2"/>
    <n v="1"/>
    <n v="2"/>
    <n v="1"/>
    <s v="A"/>
    <n v="0.13417946702822747"/>
    <n v="3.0632306666666667"/>
    <n v="0.37543733333333335"/>
    <n v="0.66512666666666664"/>
    <n v="0"/>
    <n v="0"/>
    <n v="0"/>
    <n v="0.32"/>
    <n v="0.04"/>
    <n v="0"/>
    <n v="0.4"/>
    <n v="0.05"/>
    <n v="0.03"/>
    <n v="0.05"/>
    <n v="0.15000000000000002"/>
    <n v="0.25"/>
    <n v="0.25"/>
    <n v="0"/>
    <n v="0"/>
    <n v="0"/>
    <n v="0"/>
    <n v="0.05"/>
    <n v="0"/>
    <n v="0"/>
    <n v="0"/>
    <n v="0"/>
    <n v="1.59"/>
    <s v="2. Normal"/>
    <s v="LBZ"/>
    <x v="1"/>
    <s v="A"/>
    <n v="0"/>
    <n v="0"/>
  </r>
  <r>
    <n v="2244200264"/>
    <s v="LADINO GOMEZ JULIANA MARCELA"/>
    <s v="3. Sin Externa"/>
    <s v="4. &gt;$1-$2 MM"/>
    <m/>
    <x v="974"/>
    <n v="1345687"/>
    <n v="0"/>
    <e v="#N/A"/>
    <n v="164412"/>
    <n v="0"/>
    <n v="1300000"/>
    <n v="1126301"/>
    <n v="2000000"/>
    <n v="0"/>
    <n v="0"/>
    <n v="0"/>
    <n v="76001"/>
    <s v="6- pignoración"/>
    <s v="LBZ"/>
    <x v="0"/>
    <n v="4"/>
    <n v="0"/>
    <n v="0"/>
    <n v="1.7616438356164383"/>
    <n v="23.887671232876713"/>
    <n v="2"/>
    <n v="3"/>
    <n v="1"/>
    <n v="3"/>
    <n v="1"/>
    <s v="SIN"/>
    <n v="5.4803999999999999E-2"/>
    <n v="0.82399599999999995"/>
    <n v="0.37543366666666667"/>
    <n v="0.44856233333333334"/>
    <n v="0"/>
    <n v="0"/>
    <n v="0"/>
    <n v="0.32"/>
    <n v="0.03"/>
    <n v="0"/>
    <n v="0.4"/>
    <n v="0.05"/>
    <n v="0.03"/>
    <n v="0.05"/>
    <n v="0.15000000000000002"/>
    <n v="0.25"/>
    <n v="0.25"/>
    <n v="0"/>
    <n v="0"/>
    <n v="0"/>
    <n v="0"/>
    <n v="0.05"/>
    <n v="0"/>
    <n v="0"/>
    <n v="0.30000000000000004"/>
    <n v="0"/>
    <n v="1.8800000000000003"/>
    <s v="2. Normal"/>
    <s v="LBZ"/>
    <x v="1"/>
    <s v="SIN"/>
    <n v="0"/>
    <n v="0"/>
  </r>
  <r>
    <n v="20282260"/>
    <s v="PAZMINO MEJIA KATHERINE"/>
    <s v="1. SI"/>
    <s v="5. &gt;$2-$5 MM"/>
    <m/>
    <x v="975"/>
    <n v="2126548"/>
    <n v="0"/>
    <n v="3251000"/>
    <n v="121812"/>
    <n v="0"/>
    <n v="4750000"/>
    <n v="1124191"/>
    <n v="2000000"/>
    <n v="207807.95134162874"/>
    <n v="8311000"/>
    <n v="0"/>
    <n v="76001"/>
    <s v="6- pignoración"/>
    <s v="LBZ"/>
    <x v="0"/>
    <n v="4"/>
    <n v="0"/>
    <n v="0"/>
    <n v="3.7698630136986302"/>
    <n v="41.739726027397261"/>
    <n v="2"/>
    <n v="4"/>
    <n v="3"/>
    <n v="3"/>
    <n v="4"/>
    <s v="A"/>
    <n v="0.10987331711387624"/>
    <n v="3.8539129999999999"/>
    <n v="0.37473033333333333"/>
    <n v="0.70884933333333333"/>
    <n v="0"/>
    <n v="0"/>
    <n v="0"/>
    <n v="0.32"/>
    <n v="0.02"/>
    <n v="0"/>
    <n v="0.4"/>
    <n v="0.03"/>
    <n v="0.05"/>
    <n v="0.03"/>
    <n v="0.15000000000000002"/>
    <n v="0.25"/>
    <n v="0.25"/>
    <n v="0"/>
    <n v="0"/>
    <n v="0"/>
    <n v="0"/>
    <n v="0.04"/>
    <n v="0"/>
    <n v="0"/>
    <n v="0"/>
    <n v="0"/>
    <n v="1.54"/>
    <s v="2. Normal"/>
    <s v="LBZ"/>
    <x v="1"/>
    <s v="A"/>
    <n v="0"/>
    <n v="0"/>
  </r>
  <r>
    <n v="2064066286"/>
    <s v="MARQUEZ CABARCAS JHONATAN"/>
    <s v="3. Sin Externa"/>
    <s v="4. &gt;$1-$2 MM"/>
    <m/>
    <x v="976"/>
    <n v="1558605"/>
    <n v="1558605"/>
    <e v="#N/A"/>
    <n v="167777"/>
    <n v="0"/>
    <n v="0"/>
    <n v="1094620"/>
    <n v="2000000"/>
    <n v="0"/>
    <n v="0"/>
    <n v="0"/>
    <n v="20060"/>
    <s v="9- Otras garantías (no admisible)"/>
    <s v="LBZ"/>
    <x v="0"/>
    <n v="4"/>
    <n v="0"/>
    <n v="0"/>
    <n v="2.7780821917808218"/>
    <n v="31.693150684931506"/>
    <n v="1"/>
    <n v="2"/>
    <n v="1"/>
    <n v="3"/>
    <n v="3"/>
    <s v="SIN"/>
    <n v="5.5925666666666665E-2"/>
    <n v="0.88440833333333335"/>
    <n v="0.36487333333333333"/>
    <n v="0.51953499999999997"/>
    <n v="0.51953499999999997"/>
    <n v="0"/>
    <n v="0"/>
    <n v="0.32"/>
    <n v="0.04"/>
    <n v="0"/>
    <n v="0.4"/>
    <n v="0.05"/>
    <n v="0.02"/>
    <n v="0.04"/>
    <n v="0.25"/>
    <n v="0.25"/>
    <n v="0.25"/>
    <n v="0"/>
    <n v="0"/>
    <n v="0"/>
    <n v="0"/>
    <n v="0.04"/>
    <n v="0.05"/>
    <n v="0"/>
    <n v="0.30000000000000004"/>
    <n v="0"/>
    <n v="2.0100000000000002"/>
    <s v="3. Medio"/>
    <s v="LBZ"/>
    <x v="1"/>
    <s v="SIN"/>
    <n v="1558605"/>
    <n v="0"/>
  </r>
  <r>
    <n v="2044024008"/>
    <s v="BUELVAS CORREA NESTOR ENRIQUE"/>
    <s v="1. SI"/>
    <s v="5. &gt;$2-$5 MM"/>
    <m/>
    <x v="977"/>
    <n v="2143334"/>
    <n v="943334"/>
    <n v="3238000"/>
    <n v="135137"/>
    <n v="0"/>
    <n v="1200000"/>
    <n v="1094620"/>
    <n v="2000000"/>
    <n v="1534.8668902582222"/>
    <n v="69000"/>
    <n v="0"/>
    <n v="13433"/>
    <s v="6- pignoración"/>
    <s v="LBZ"/>
    <x v="0"/>
    <n v="4"/>
    <n v="0"/>
    <n v="0"/>
    <n v="2.7780821917808218"/>
    <n v="29.276712328767122"/>
    <n v="1"/>
    <n v="3"/>
    <n v="1"/>
    <n v="3"/>
    <n v="2"/>
    <s v="A"/>
    <n v="4.5557288963419408E-2"/>
    <n v="1.1023179999999999"/>
    <n v="0.36487333333333333"/>
    <n v="0.71444466666666662"/>
    <n v="0.31444466666666665"/>
    <n v="0"/>
    <n v="0"/>
    <n v="0.32"/>
    <n v="0.03"/>
    <n v="0"/>
    <n v="0.4"/>
    <n v="0.05"/>
    <n v="0.01"/>
    <n v="0.04"/>
    <n v="0.15000000000000002"/>
    <n v="0.25"/>
    <n v="0.25"/>
    <n v="0"/>
    <n v="0"/>
    <n v="0"/>
    <n v="0"/>
    <n v="0.04"/>
    <n v="0.05"/>
    <n v="0"/>
    <n v="0"/>
    <n v="0"/>
    <n v="1.59"/>
    <s v="2. Normal"/>
    <s v="LBZ"/>
    <x v="1"/>
    <s v="A"/>
    <n v="943334"/>
    <n v="0"/>
  </r>
  <r>
    <n v="2202802064"/>
    <s v="MANCILLA CASTILLO JEAN CARLOS"/>
    <s v="1. SI"/>
    <s v="4. &gt;$1-$2 MM"/>
    <m/>
    <x v="978"/>
    <n v="1061874"/>
    <n v="0"/>
    <n v="1599000"/>
    <n v="135363"/>
    <n v="0"/>
    <n v="1032326"/>
    <n v="536822"/>
    <n v="1000000"/>
    <n v="38055.867019864199"/>
    <n v="970000"/>
    <n v="0"/>
    <n v="76275"/>
    <s v="6- pignoración"/>
    <s v="LBZ"/>
    <x v="0"/>
    <n v="4"/>
    <n v="0"/>
    <n v="0"/>
    <n v="1.6712328767123288"/>
    <n v="21.863013698630137"/>
    <n v="1"/>
    <n v="2"/>
    <n v="1"/>
    <n v="2"/>
    <n v="1"/>
    <s v="A"/>
    <n v="0.1156125780132428"/>
    <n v="1.712464"/>
    <n v="0.35788133333333333"/>
    <n v="0.70791599999999999"/>
    <n v="0"/>
    <n v="0"/>
    <n v="0"/>
    <n v="0.32"/>
    <n v="0.04"/>
    <n v="0"/>
    <n v="0.4"/>
    <n v="0.05"/>
    <n v="0.03"/>
    <n v="0.05"/>
    <n v="0.15000000000000002"/>
    <n v="0.25"/>
    <n v="0.25"/>
    <n v="0"/>
    <n v="0"/>
    <n v="0"/>
    <n v="0"/>
    <n v="0.05"/>
    <n v="0.05"/>
    <n v="0"/>
    <n v="0"/>
    <n v="0"/>
    <n v="1.6400000000000001"/>
    <s v="2. Normal"/>
    <s v="LBZ"/>
    <x v="1"/>
    <s v="A"/>
    <n v="0"/>
    <n v="0"/>
  </r>
  <r>
    <n v="24406404"/>
    <s v="MEDINA ROJAS JARLIS"/>
    <s v="3. Sin Externa"/>
    <s v="4. &gt;$1-$2 MM"/>
    <n v="225851"/>
    <x v="979"/>
    <n v="1171735"/>
    <n v="1171735"/>
    <e v="#N/A"/>
    <n v="98274"/>
    <n v="0"/>
    <n v="0"/>
    <n v="299816"/>
    <n v="1000000"/>
    <n v="0"/>
    <n v="0"/>
    <n v="0"/>
    <n v="68615"/>
    <s v="9- Otras garantías (no admisible)"/>
    <s v="LBZ"/>
    <x v="0"/>
    <n v="4"/>
    <n v="0"/>
    <n v="0"/>
    <n v="0.90136986301369859"/>
    <n v="37.473972602739728"/>
    <n v="1"/>
    <n v="1"/>
    <n v="1"/>
    <n v="2"/>
    <n v="3"/>
    <s v="SIN"/>
    <n v="6.5516000000000005E-2"/>
    <n v="0.98103399999999996"/>
    <n v="0.35044466666666668"/>
    <n v="0.78115666666666672"/>
    <n v="0.78115666666666672"/>
    <n v="0"/>
    <n v="0"/>
    <n v="0.32"/>
    <n v="0.05"/>
    <n v="0"/>
    <n v="0.4"/>
    <n v="0.05"/>
    <n v="0.02"/>
    <n v="0.03"/>
    <n v="0.25"/>
    <n v="0.25"/>
    <n v="0.25"/>
    <n v="0"/>
    <n v="0"/>
    <n v="0"/>
    <n v="0"/>
    <n v="0.05"/>
    <n v="0.05"/>
    <n v="0"/>
    <n v="0.30000000000000004"/>
    <n v="0"/>
    <n v="2.0200000000000005"/>
    <s v="3. Medio"/>
    <s v="LBZ"/>
    <x v="1"/>
    <s v="SIN"/>
    <n v="1171735"/>
    <n v="0"/>
  </r>
  <r>
    <n v="82242440"/>
    <s v="PACHECO CARBONO ARIEL"/>
    <s v="3. Sin Externa"/>
    <s v="5. &gt;$2-$5 MM"/>
    <m/>
    <x v="640"/>
    <n v="3222584"/>
    <n v="1475150"/>
    <e v="#N/A"/>
    <n v="177766"/>
    <n v="0"/>
    <n v="1747434"/>
    <n v="990620"/>
    <n v="2000000"/>
    <n v="0"/>
    <n v="0"/>
    <n v="0"/>
    <n v="8758"/>
    <s v="6- pignoración"/>
    <s v="LBZ"/>
    <x v="0"/>
    <n v="4"/>
    <n v="0"/>
    <n v="0"/>
    <n v="2.2383561643835614"/>
    <n v="54.978082191780821"/>
    <n v="1"/>
    <n v="2"/>
    <n v="1"/>
    <n v="3"/>
    <n v="3"/>
    <s v="SIN"/>
    <n v="5.9255333333333333E-2"/>
    <n v="1.4044013333333334"/>
    <n v="0.33020666666666665"/>
    <n v="1.0741946666666666"/>
    <n v="0.49171666666666669"/>
    <n v="0"/>
    <n v="0"/>
    <n v="0.32"/>
    <n v="0.04"/>
    <n v="0"/>
    <n v="0.4"/>
    <n v="0.05"/>
    <n v="0.02"/>
    <n v="0.02"/>
    <n v="0.15000000000000002"/>
    <n v="0.2"/>
    <n v="0.25"/>
    <n v="0"/>
    <n v="0"/>
    <n v="0"/>
    <n v="0"/>
    <n v="0.04"/>
    <n v="0.05"/>
    <n v="0"/>
    <n v="0.30000000000000004"/>
    <n v="0"/>
    <n v="1.84"/>
    <s v="2. Normal"/>
    <s v="LBZ"/>
    <x v="1"/>
    <s v="SIN"/>
    <n v="1475150"/>
    <n v="0"/>
  </r>
  <r>
    <n v="48804640"/>
    <s v="GUEVARA BELALCAZAR DIANA VANESSA"/>
    <s v="1. SI"/>
    <s v="4. &gt;$1-$2 MM"/>
    <n v="303000"/>
    <x v="980"/>
    <n v="1728359"/>
    <n v="0"/>
    <n v="3762000"/>
    <n v="192450"/>
    <n v="0"/>
    <n v="1900000"/>
    <n v="2033791"/>
    <n v="5000000"/>
    <n v="730307.4619430101"/>
    <n v="32831000"/>
    <n v="0"/>
    <n v="76001"/>
    <s v="6- pignoración"/>
    <s v="LBZ"/>
    <x v="0"/>
    <n v="4"/>
    <n v="0"/>
    <n v="0"/>
    <n v="2.1589041095890411"/>
    <n v="37.553424657534244"/>
    <n v="2"/>
    <n v="5"/>
    <n v="3"/>
    <n v="6"/>
    <n v="1"/>
    <s v="A"/>
    <n v="0.12303432825906802"/>
    <n v="4.8790866666666668"/>
    <n v="0.31157213333333333"/>
    <n v="0.23044786666666667"/>
    <n v="0"/>
    <n v="0"/>
    <n v="0"/>
    <n v="0.16"/>
    <n v="0.01"/>
    <n v="0"/>
    <n v="0.4"/>
    <n v="0.03"/>
    <n v="0.03"/>
    <n v="0.03"/>
    <n v="0.15000000000000002"/>
    <n v="0.25"/>
    <n v="0.25"/>
    <n v="0"/>
    <n v="0"/>
    <n v="0"/>
    <n v="0"/>
    <n v="0.04"/>
    <n v="0"/>
    <n v="0"/>
    <n v="0"/>
    <n v="0"/>
    <n v="1.35"/>
    <s v="2. Normal"/>
    <s v="LBZ"/>
    <x v="1"/>
    <s v="A"/>
    <n v="0"/>
    <n v="0"/>
  </r>
  <r>
    <n v="48686848"/>
    <s v="ARGUELLO RUEDA YANETH"/>
    <s v="3. Sin Externa"/>
    <s v="4. &gt;$1-$2 MM"/>
    <n v="142100"/>
    <x v="981"/>
    <n v="1239587"/>
    <n v="0"/>
    <e v="#N/A"/>
    <n v="158088"/>
    <n v="0"/>
    <n v="1200000"/>
    <n v="757625"/>
    <n v="2000000"/>
    <n v="0"/>
    <n v="0"/>
    <n v="0"/>
    <n v="68895"/>
    <s v="6- pignoración"/>
    <s v="LBZ"/>
    <x v="0"/>
    <n v="4"/>
    <n v="0"/>
    <n v="0"/>
    <n v="1.1643835616438356"/>
    <n v="38.906849315068492"/>
    <n v="2"/>
    <n v="2"/>
    <n v="2"/>
    <n v="3"/>
    <n v="3"/>
    <s v="SIN"/>
    <n v="5.2696E-2"/>
    <n v="0.66573733333333329"/>
    <n v="0.29990833333333333"/>
    <n v="0.41319566666666668"/>
    <n v="0"/>
    <n v="0"/>
    <n v="0"/>
    <n v="0.32"/>
    <n v="0.04"/>
    <n v="0"/>
    <n v="0.4"/>
    <n v="0.04"/>
    <n v="0.02"/>
    <n v="0.03"/>
    <n v="0.15000000000000002"/>
    <n v="0.25"/>
    <n v="0.25"/>
    <n v="0"/>
    <n v="0"/>
    <n v="0"/>
    <n v="0"/>
    <n v="0.05"/>
    <n v="0"/>
    <n v="0"/>
    <n v="0.30000000000000004"/>
    <n v="0"/>
    <n v="1.85"/>
    <s v="2. Normal"/>
    <s v="LBZ"/>
    <x v="1"/>
    <s v="SIN"/>
    <n v="0"/>
    <n v="0"/>
  </r>
  <r>
    <n v="2008468006"/>
    <s v="ARCHILA RODRIGUEZ ROBERT STEVEN"/>
    <s v="1. SI"/>
    <s v="5. &gt;$2-$5 MM"/>
    <m/>
    <x v="982"/>
    <n v="2081580"/>
    <n v="2081580"/>
    <n v="2972000"/>
    <n v="157908"/>
    <n v="0"/>
    <n v="0"/>
    <n v="890620"/>
    <n v="2000000"/>
    <n v="390906.52027283673"/>
    <n v="16155000"/>
    <n v="0"/>
    <n v="68895"/>
    <s v="9- Otras garantías (no admisible)"/>
    <s v="LBZ"/>
    <x v="0"/>
    <n v="4"/>
    <n v="0"/>
    <n v="0"/>
    <n v="2.2821917808219179"/>
    <n v="27.232876712328768"/>
    <n v="1"/>
    <n v="1"/>
    <n v="2"/>
    <n v="3"/>
    <n v="1"/>
    <s v="A"/>
    <n v="0.18293817342427893"/>
    <n v="6.3757333333333337"/>
    <n v="0.29687333333333332"/>
    <n v="0.69386000000000003"/>
    <n v="0.69386000000000003"/>
    <n v="0"/>
    <n v="0"/>
    <n v="0.32"/>
    <n v="0.05"/>
    <n v="0.08"/>
    <n v="0.4"/>
    <n v="0.04"/>
    <n v="0.03"/>
    <n v="0.04"/>
    <n v="0.25"/>
    <n v="0.25"/>
    <n v="0.25"/>
    <n v="0"/>
    <n v="0"/>
    <n v="0"/>
    <n v="0"/>
    <n v="0.04"/>
    <n v="0.05"/>
    <n v="0"/>
    <n v="0"/>
    <n v="0"/>
    <n v="1.8000000000000003"/>
    <s v="2. Normal"/>
    <s v="LBZ"/>
    <x v="1"/>
    <s v="A"/>
    <n v="2081580"/>
    <n v="0"/>
  </r>
  <r>
    <n v="2402888"/>
    <s v="MORENO ARENAS RONALD ALEXANDER"/>
    <s v="1. SI"/>
    <s v="5. &gt;$2-$5 MM"/>
    <m/>
    <x v="983"/>
    <n v="2403922"/>
    <n v="2403922"/>
    <n v="4160000"/>
    <n v="301479"/>
    <n v="0"/>
    <n v="0"/>
    <n v="1756255"/>
    <n v="4000000"/>
    <n v="39232.852597798148"/>
    <n v="1000000"/>
    <n v="0"/>
    <n v="68276"/>
    <s v="9- Otras garantías (no admisible)"/>
    <s v="LBZ"/>
    <x v="0"/>
    <n v="4"/>
    <n v="0"/>
    <n v="0"/>
    <n v="1.9479452054794522"/>
    <n v="45.142465753424659"/>
    <n v="1"/>
    <n v="0"/>
    <n v="4"/>
    <n v="5"/>
    <n v="2"/>
    <s v="A"/>
    <n v="5.6785308766299697E-2"/>
    <n v="0.8600295"/>
    <n v="0.29270916666666669"/>
    <n v="0.40065366666666669"/>
    <n v="0.40065366666666669"/>
    <n v="0"/>
    <n v="0"/>
    <n v="0.24"/>
    <n v="0.05"/>
    <n v="0"/>
    <n v="0.4"/>
    <n v="0.02"/>
    <n v="0.01"/>
    <n v="0.02"/>
    <n v="0.25"/>
    <n v="0.25"/>
    <n v="0.25"/>
    <n v="0"/>
    <n v="0"/>
    <n v="0"/>
    <n v="0"/>
    <n v="0.05"/>
    <n v="0.05"/>
    <n v="0"/>
    <n v="0"/>
    <n v="0"/>
    <n v="1.59"/>
    <s v="2. Normal"/>
    <s v="LBZ"/>
    <x v="1"/>
    <s v="A"/>
    <n v="2403922"/>
    <n v="0"/>
  </r>
  <r>
    <n v="2008660204"/>
    <s v="NAVAS BARRERA JESUS ALEXANDER"/>
    <s v="1. SI"/>
    <s v="4. &gt;$1-$2 MM"/>
    <m/>
    <x v="984"/>
    <n v="1775036"/>
    <n v="675036"/>
    <n v="2638000"/>
    <n v="114533"/>
    <n v="0"/>
    <n v="1100000"/>
    <n v="862961"/>
    <n v="2000000"/>
    <n v="452718.85688195855"/>
    <n v="19169000"/>
    <n v="0"/>
    <n v="68615"/>
    <s v="6- pignoración"/>
    <s v="LBZ"/>
    <x v="0"/>
    <n v="4"/>
    <n v="0"/>
    <n v="0"/>
    <n v="1.3205479452054794"/>
    <n v="33.161643835616438"/>
    <n v="1"/>
    <n v="2"/>
    <n v="2"/>
    <n v="3"/>
    <n v="3"/>
    <s v="B"/>
    <n v="0.1890839522939862"/>
    <n v="7.268999"/>
    <n v="0.28765366666666664"/>
    <n v="0.59167866666666669"/>
    <n v="0.22501199999999999"/>
    <n v="0"/>
    <n v="0"/>
    <n v="0.32"/>
    <n v="0.04"/>
    <n v="0.08"/>
    <n v="0.4"/>
    <n v="0.04"/>
    <n v="0.02"/>
    <n v="0.04"/>
    <n v="0.15000000000000002"/>
    <n v="0.25"/>
    <n v="0.25"/>
    <n v="0"/>
    <n v="0"/>
    <n v="0"/>
    <n v="0"/>
    <n v="0.05"/>
    <n v="0.05"/>
    <n v="0"/>
    <n v="0.1"/>
    <n v="0"/>
    <n v="1.7900000000000005"/>
    <s v="2. Normal"/>
    <s v="LBZ"/>
    <x v="1"/>
    <s v="B"/>
    <n v="675036"/>
    <n v="0"/>
  </r>
  <r>
    <n v="268468"/>
    <s v="OSPINO CASTRO JOE LUIS"/>
    <s v="1. SI"/>
    <s v="4. &gt;$1-$2 MM"/>
    <m/>
    <x v="985"/>
    <n v="1076851"/>
    <n v="1076851"/>
    <n v="1933000"/>
    <n v="135089"/>
    <n v="0"/>
    <n v="0"/>
    <n v="856620"/>
    <n v="2000000"/>
    <n v="223875.47089398961"/>
    <n v="9322000"/>
    <n v="0"/>
    <n v="68276"/>
    <s v="9- Otras garantías (no admisible)"/>
    <s v="LBZ"/>
    <x v="0"/>
    <n v="4"/>
    <n v="0"/>
    <n v="0"/>
    <n v="2.1972602739726028"/>
    <n v="31.934246575342467"/>
    <n v="1"/>
    <n v="1"/>
    <n v="1"/>
    <n v="3"/>
    <n v="3"/>
    <s v="A"/>
    <n v="0.11965482363132987"/>
    <n v="3.7518236666666667"/>
    <n v="0.28554000000000002"/>
    <n v="0.35895033333333332"/>
    <n v="0.35895033333333332"/>
    <n v="0"/>
    <n v="0"/>
    <n v="0.32"/>
    <n v="0.05"/>
    <n v="0"/>
    <n v="0.4"/>
    <n v="0.05"/>
    <n v="0.02"/>
    <n v="0.04"/>
    <n v="0.25"/>
    <n v="0.25"/>
    <n v="0.25"/>
    <n v="0"/>
    <n v="0"/>
    <n v="0"/>
    <n v="0"/>
    <n v="0.04"/>
    <n v="0.05"/>
    <n v="0"/>
    <n v="0"/>
    <n v="0"/>
    <n v="1.7200000000000002"/>
    <s v="2. Normal"/>
    <s v="LBZ"/>
    <x v="1"/>
    <s v="A"/>
    <n v="1076851"/>
    <n v="0"/>
  </r>
  <r>
    <n v="2468224"/>
    <s v="SUAREZ MARIN FREDDY"/>
    <s v="1. SI"/>
    <s v="5. &gt;$2-$5 MM"/>
    <n v="329400"/>
    <x v="51"/>
    <n v="2409401"/>
    <n v="2409401"/>
    <n v="2900000"/>
    <n v="143104"/>
    <n v="0"/>
    <n v="0"/>
    <n v="490599"/>
    <n v="2000000"/>
    <n v="388855.18997976789"/>
    <n v="17481000"/>
    <n v="0"/>
    <n v="68255"/>
    <s v="9- Otras garantías (no admisible)"/>
    <s v="LBZ"/>
    <x v="0"/>
    <n v="4"/>
    <n v="0"/>
    <n v="0"/>
    <n v="0.76164383561643834"/>
    <n v="38.783561643835618"/>
    <n v="1"/>
    <n v="2"/>
    <n v="2"/>
    <n v="3"/>
    <n v="1"/>
    <s v="A"/>
    <n v="0.17731972999325596"/>
    <n v="6.7936666666666667"/>
    <n v="0.27333299999999999"/>
    <n v="0.80313366666666663"/>
    <n v="0.80313366666666663"/>
    <n v="0"/>
    <n v="0"/>
    <n v="0.32"/>
    <n v="0.04"/>
    <n v="0.08"/>
    <n v="0.4"/>
    <n v="0.04"/>
    <n v="0.03"/>
    <n v="0.03"/>
    <n v="0.25"/>
    <n v="0.25"/>
    <n v="0.25"/>
    <n v="0"/>
    <n v="0"/>
    <n v="0"/>
    <n v="0"/>
    <n v="0.05"/>
    <n v="0.05"/>
    <n v="0"/>
    <n v="0"/>
    <n v="0"/>
    <n v="1.7900000000000003"/>
    <s v="2. Normal"/>
    <s v="LBZ"/>
    <x v="1"/>
    <s v="A"/>
    <n v="2409401"/>
    <n v="0"/>
  </r>
  <r>
    <n v="62820002"/>
    <s v="PENA MORALES ANGELICA MARIA"/>
    <s v="1. SI"/>
    <s v="4. &gt;$1-$2 MM"/>
    <n v="206167"/>
    <x v="986"/>
    <n v="1111756"/>
    <n v="1111756"/>
    <n v="1711000"/>
    <n v="113823"/>
    <n v="0"/>
    <n v="0"/>
    <n v="599621"/>
    <n v="2000000"/>
    <n v="358333.79882015585"/>
    <n v="18737000"/>
    <n v="0"/>
    <n v="11001"/>
    <s v="9- Otras garantías (no admisible)"/>
    <s v="LBZ"/>
    <x v="0"/>
    <n v="4"/>
    <n v="0"/>
    <n v="0"/>
    <n v="0.90136986301369859"/>
    <n v="40.106849315068494"/>
    <n v="2"/>
    <n v="2"/>
    <n v="2"/>
    <n v="3"/>
    <n v="1"/>
    <s v="A"/>
    <n v="0.15738559960671861"/>
    <n v="6.8161256666666663"/>
    <n v="0.268596"/>
    <n v="0.37058533333333332"/>
    <n v="0.37058533333333332"/>
    <n v="0"/>
    <n v="0"/>
    <n v="0.32"/>
    <n v="0.04"/>
    <n v="0.08"/>
    <n v="0.4"/>
    <n v="0.04"/>
    <n v="0.03"/>
    <n v="0.03"/>
    <n v="0.25"/>
    <n v="0.25"/>
    <n v="0.25"/>
    <n v="0"/>
    <n v="0"/>
    <n v="0"/>
    <n v="0"/>
    <n v="0.05"/>
    <n v="0"/>
    <n v="0"/>
    <n v="0"/>
    <n v="0"/>
    <n v="1.7400000000000002"/>
    <s v="2. Normal"/>
    <s v="LBZ"/>
    <x v="1"/>
    <s v="A"/>
    <n v="1111756"/>
    <n v="0"/>
  </r>
  <r>
    <n v="2008664268"/>
    <s v="PINZON MILLAN RUBEN DARIO"/>
    <s v="1. SI"/>
    <s v="7. &gt;$10 MM"/>
    <m/>
    <x v="987"/>
    <n v="34461331"/>
    <n v="0"/>
    <n v="6000000"/>
    <n v="827510"/>
    <n v="0"/>
    <n v="36500000"/>
    <n v="1586120"/>
    <n v="4000000"/>
    <n v="99276.970017716623"/>
    <n v="4463000"/>
    <n v="0"/>
    <n v="68001"/>
    <s v="2- prendaria"/>
    <s v="LBZ"/>
    <x v="0"/>
    <n v="4"/>
    <n v="0"/>
    <n v="0"/>
    <n v="3.2383561643835614"/>
    <n v="32.989041095890414"/>
    <n v="1"/>
    <n v="5"/>
    <n v="4"/>
    <n v="5"/>
    <n v="1"/>
    <s v="A"/>
    <n v="0.15446449500295278"/>
    <n v="6.751741833333333"/>
    <n v="0.26435333333333333"/>
    <n v="5.7435551666666669"/>
    <n v="0"/>
    <n v="0"/>
    <n v="0"/>
    <n v="0.24"/>
    <n v="0.01"/>
    <n v="0.08"/>
    <n v="0.4"/>
    <n v="0.02"/>
    <n v="0.03"/>
    <n v="0.04"/>
    <n v="0.05"/>
    <n v="0"/>
    <n v="0.25"/>
    <n v="0"/>
    <n v="0"/>
    <n v="0"/>
    <n v="0"/>
    <n v="0.04"/>
    <n v="0.05"/>
    <n v="0"/>
    <n v="0"/>
    <n v="0"/>
    <n v="1.2100000000000002"/>
    <s v="2. Normal"/>
    <s v="LBZ"/>
    <x v="1"/>
    <s v="A"/>
    <n v="0"/>
    <n v="0"/>
  </r>
  <r>
    <n v="2262802006"/>
    <s v="JURADO HENAO ANDRES FELIPE"/>
    <s v="3. Sin Externa"/>
    <s v="4. &gt;$1-$2 MM"/>
    <n v="54334"/>
    <x v="988"/>
    <n v="1008996"/>
    <n v="1008996"/>
    <e v="#N/A"/>
    <n v="224626"/>
    <n v="0"/>
    <n v="0"/>
    <n v="731302"/>
    <n v="2000000"/>
    <n v="0"/>
    <n v="0"/>
    <n v="0"/>
    <n v="5129"/>
    <s v="9- Otras garantías (no admisible)"/>
    <s v="LBZ"/>
    <x v="0"/>
    <n v="4"/>
    <n v="0"/>
    <n v="0"/>
    <n v="1.1260273972602739"/>
    <n v="25.964383561643835"/>
    <n v="1"/>
    <n v="2"/>
    <n v="3"/>
    <n v="3"/>
    <n v="1"/>
    <s v="SIN"/>
    <n v="7.4875333333333335E-2"/>
    <n v="0.5800993333333333"/>
    <n v="0.26187866666666665"/>
    <n v="0.33633200000000002"/>
    <n v="0.33633200000000002"/>
    <n v="0"/>
    <n v="0"/>
    <n v="0.32"/>
    <n v="0.04"/>
    <n v="0"/>
    <n v="0.4"/>
    <n v="0.03"/>
    <n v="0.03"/>
    <n v="0.04"/>
    <n v="0.25"/>
    <n v="0.25"/>
    <n v="0.25"/>
    <n v="0"/>
    <n v="0"/>
    <n v="0"/>
    <n v="0"/>
    <n v="0.05"/>
    <n v="0.05"/>
    <n v="0"/>
    <n v="0.30000000000000004"/>
    <n v="0"/>
    <n v="2.0100000000000002"/>
    <s v="3. Medio"/>
    <s v="LBZ"/>
    <x v="1"/>
    <s v="SIN"/>
    <n v="1008996"/>
    <n v="0"/>
  </r>
  <r>
    <n v="2008262282"/>
    <s v="GONZALEZ ALMEIDA JORGE LUIS"/>
    <s v="1. SI"/>
    <s v="5. &gt;$2-$5 MM"/>
    <m/>
    <x v="989"/>
    <n v="2742622"/>
    <n v="0"/>
    <n v="3121000"/>
    <n v="197385"/>
    <n v="0"/>
    <n v="3000000"/>
    <n v="378818"/>
    <n v="1000000"/>
    <n v="197946.9868295723"/>
    <n v="8135000"/>
    <n v="0"/>
    <n v="68418"/>
    <s v="6- pignoración"/>
    <s v="LBZ"/>
    <x v="0"/>
    <n v="4"/>
    <n v="0"/>
    <n v="0"/>
    <n v="1.1643835616438356"/>
    <n v="29.126027397260273"/>
    <n v="1"/>
    <n v="2"/>
    <n v="1"/>
    <n v="2"/>
    <n v="1"/>
    <s v="A"/>
    <n v="0.26355465788638155"/>
    <n v="7.504293333333333"/>
    <n v="0.25254533333333334"/>
    <n v="1.8284146666666667"/>
    <n v="0"/>
    <n v="0"/>
    <n v="0"/>
    <n v="0.32"/>
    <n v="0.04"/>
    <n v="0.08"/>
    <n v="0.4"/>
    <n v="0.05"/>
    <n v="0.03"/>
    <n v="0.04"/>
    <n v="0.15000000000000002"/>
    <n v="0.2"/>
    <n v="0.25"/>
    <n v="0"/>
    <n v="0"/>
    <n v="0"/>
    <n v="0"/>
    <n v="0.05"/>
    <n v="0.05"/>
    <n v="0"/>
    <n v="0"/>
    <n v="0"/>
    <n v="1.6600000000000004"/>
    <s v="2. Normal"/>
    <s v="LBZ"/>
    <x v="1"/>
    <s v="A"/>
    <n v="0"/>
    <n v="0"/>
  </r>
  <r>
    <n v="4820062"/>
    <s v="ARRIETA GUTIERREZ DEIBY JOSE"/>
    <s v="1. SI"/>
    <s v="4. &gt;$1-$2 MM"/>
    <m/>
    <x v="990"/>
    <n v="1945142"/>
    <n v="1945142"/>
    <n v="3036000"/>
    <n v="240294"/>
    <n v="0"/>
    <n v="0"/>
    <n v="1090620"/>
    <n v="3000000"/>
    <n v="122344.46226695976"/>
    <n v="5500000"/>
    <n v="0"/>
    <n v="13052"/>
    <s v="9- Otras garantías (no admisible)"/>
    <s v="LBZ"/>
    <x v="0"/>
    <n v="4"/>
    <n v="0"/>
    <n v="0"/>
    <n v="2.408219178082192"/>
    <n v="39.150684931506852"/>
    <n v="1"/>
    <n v="2"/>
    <n v="1"/>
    <n v="4"/>
    <n v="3"/>
    <s v="A"/>
    <n v="8.0586324948213287E-2"/>
    <n v="1.896836"/>
    <n v="0.24235999999999999"/>
    <n v="0.43225377777777779"/>
    <n v="0.43225377777777779"/>
    <n v="0"/>
    <n v="0"/>
    <n v="0.24"/>
    <n v="0.04"/>
    <n v="0"/>
    <n v="0.4"/>
    <n v="0.05"/>
    <n v="0.02"/>
    <n v="0.03"/>
    <n v="0.25"/>
    <n v="0.25"/>
    <n v="0.25"/>
    <n v="0"/>
    <n v="0"/>
    <n v="0"/>
    <n v="0"/>
    <n v="0.04"/>
    <n v="0.05"/>
    <n v="0"/>
    <n v="0"/>
    <n v="0"/>
    <n v="1.62"/>
    <s v="2. Normal"/>
    <s v="LBZ"/>
    <x v="1"/>
    <s v="A"/>
    <n v="1945142"/>
    <n v="0"/>
  </r>
  <r>
    <n v="2044044826"/>
    <s v="CAMPO PUELLO MAIRA ALEJANDRA"/>
    <s v="1. SI"/>
    <s v="4. &gt;$1-$2 MM"/>
    <m/>
    <x v="991"/>
    <n v="1934289"/>
    <n v="1934289"/>
    <n v="2653000"/>
    <n v="200250"/>
    <n v="0"/>
    <n v="0"/>
    <n v="718620"/>
    <n v="2000000"/>
    <n v="107507.41566113026"/>
    <n v="4833000"/>
    <n v="0"/>
    <n v="13052"/>
    <s v="9- Otras garantías (no admisible)"/>
    <s v="LBZ"/>
    <x v="0"/>
    <n v="4"/>
    <n v="0"/>
    <n v="0"/>
    <n v="2.8958904109589043"/>
    <n v="24.358904109589041"/>
    <n v="2"/>
    <n v="2"/>
    <n v="1"/>
    <n v="3"/>
    <n v="3"/>
    <s v="A"/>
    <n v="0.10258580522037676"/>
    <n v="2.4953029999999998"/>
    <n v="0.23954"/>
    <n v="0.64476299999999998"/>
    <n v="0.64476299999999998"/>
    <n v="0"/>
    <n v="0"/>
    <n v="0.32"/>
    <n v="0.04"/>
    <n v="0"/>
    <n v="0.4"/>
    <n v="0.05"/>
    <n v="0.02"/>
    <n v="0.05"/>
    <n v="0.25"/>
    <n v="0.25"/>
    <n v="0.25"/>
    <n v="0"/>
    <n v="0"/>
    <n v="0"/>
    <n v="0"/>
    <n v="0.04"/>
    <n v="0"/>
    <n v="0"/>
    <n v="0"/>
    <n v="0"/>
    <n v="1.6700000000000002"/>
    <s v="2. Normal"/>
    <s v="LBZ"/>
    <x v="1"/>
    <s v="A"/>
    <n v="1934289"/>
    <n v="0"/>
  </r>
  <r>
    <n v="4484684"/>
    <s v="TRIVINO VICTORIA ORLANDO DE LEON"/>
    <s v="1. SI"/>
    <s v="4. &gt;$1-$2 MM"/>
    <m/>
    <x v="161"/>
    <n v="1942557"/>
    <n v="1942557"/>
    <n v="3000000"/>
    <n v="86464"/>
    <n v="0"/>
    <n v="0"/>
    <n v="1057443"/>
    <n v="3000000"/>
    <n v="1098.5198727383483"/>
    <n v="28000"/>
    <n v="0"/>
    <n v="76111"/>
    <s v="9- Otras garantías (no admisible)"/>
    <s v="LBZ"/>
    <x v="0"/>
    <n v="4"/>
    <n v="0"/>
    <n v="0"/>
    <n v="1.1095890410958904"/>
    <n v="43.265753424657532"/>
    <n v="1"/>
    <n v="2"/>
    <n v="2"/>
    <n v="4"/>
    <n v="3"/>
    <s v="A"/>
    <n v="1.9458337749497411E-2"/>
    <n v="0.67288888888888887"/>
    <n v="0.23498733333333333"/>
    <n v="0.43167933333333336"/>
    <n v="0.43167933333333336"/>
    <n v="0"/>
    <n v="0"/>
    <n v="0.24"/>
    <n v="0.04"/>
    <n v="0"/>
    <n v="0.4"/>
    <n v="0.04"/>
    <n v="0.02"/>
    <n v="0.03"/>
    <n v="0.25"/>
    <n v="0.25"/>
    <n v="0.25"/>
    <n v="0"/>
    <n v="0"/>
    <n v="0"/>
    <n v="0"/>
    <n v="0.05"/>
    <n v="0.05"/>
    <n v="0"/>
    <n v="0"/>
    <n v="0"/>
    <n v="1.62"/>
    <s v="2. Normal"/>
    <s v="LBZ"/>
    <x v="1"/>
    <s v="A"/>
    <n v="1942557"/>
    <n v="0"/>
  </r>
  <r>
    <n v="2262484064"/>
    <s v="ARROYO JULIO RODOLFO ANTONIO"/>
    <s v="1. SI"/>
    <s v="4. &gt;$1-$2 MM"/>
    <m/>
    <x v="992"/>
    <n v="1557863"/>
    <n v="1557863"/>
    <n v="2263000"/>
    <n v="150500"/>
    <n v="0"/>
    <n v="0"/>
    <n v="704957"/>
    <n v="2000000"/>
    <n v="231934.35983973506"/>
    <n v="7381000"/>
    <n v="0"/>
    <n v="68432"/>
    <s v="9- Otras garantías (no admisible)"/>
    <s v="LBZ"/>
    <x v="0"/>
    <n v="4"/>
    <n v="0"/>
    <n v="0"/>
    <n v="1.1095890410958904"/>
    <n v="36.347945205479455"/>
    <n v="1"/>
    <n v="2"/>
    <n v="2"/>
    <n v="3"/>
    <n v="3"/>
    <s v="A"/>
    <n v="0.12747811994657837"/>
    <n v="3.2146066666666666"/>
    <n v="0.23498566666666668"/>
    <n v="0.5192876666666667"/>
    <n v="0.5192876666666667"/>
    <n v="0"/>
    <n v="0"/>
    <n v="0.32"/>
    <n v="0.04"/>
    <n v="0"/>
    <n v="0.4"/>
    <n v="0.04"/>
    <n v="0.02"/>
    <n v="0.03"/>
    <n v="0.25"/>
    <n v="0.25"/>
    <n v="0.25"/>
    <n v="0"/>
    <n v="0"/>
    <n v="0"/>
    <n v="0"/>
    <n v="0.05"/>
    <n v="0.05"/>
    <n v="0"/>
    <n v="0"/>
    <n v="0"/>
    <n v="1.7000000000000002"/>
    <s v="2. Normal"/>
    <s v="LBZ"/>
    <x v="1"/>
    <s v="A"/>
    <n v="1557863"/>
    <n v="0"/>
  </r>
  <r>
    <n v="2044042466"/>
    <s v="PAYARES MARRUGO DANIEL JOSE"/>
    <s v="3. Sin Externa"/>
    <s v="4. &gt;$1-$2 MM"/>
    <m/>
    <x v="993"/>
    <n v="1170967"/>
    <n v="0"/>
    <e v="#N/A"/>
    <n v="117653"/>
    <n v="0"/>
    <n v="1225000"/>
    <n v="689600"/>
    <n v="2000000"/>
    <n v="0"/>
    <n v="0"/>
    <n v="0"/>
    <n v="68276"/>
    <s v="6- pignoración"/>
    <s v="LBZ"/>
    <x v="0"/>
    <n v="4"/>
    <n v="0"/>
    <n v="0"/>
    <n v="1.8191780821917809"/>
    <n v="27.849315068493151"/>
    <n v="1"/>
    <n v="1"/>
    <n v="1"/>
    <n v="3"/>
    <n v="3"/>
    <s v="SIN"/>
    <n v="3.9217666666666665E-2"/>
    <n v="0.62018899999999999"/>
    <n v="0.22986666666666666"/>
    <n v="0.39032233333333333"/>
    <n v="0"/>
    <n v="0"/>
    <n v="0"/>
    <n v="0.32"/>
    <n v="0.05"/>
    <n v="0"/>
    <n v="0.4"/>
    <n v="0.05"/>
    <n v="0.02"/>
    <n v="0.04"/>
    <n v="0.15000000000000002"/>
    <n v="0.25"/>
    <n v="0.25"/>
    <n v="0"/>
    <n v="0"/>
    <n v="0"/>
    <n v="0"/>
    <n v="0.05"/>
    <n v="0.05"/>
    <n v="0"/>
    <n v="0.30000000000000004"/>
    <n v="0"/>
    <n v="1.9300000000000004"/>
    <s v="2. Normal"/>
    <s v="LBZ"/>
    <x v="1"/>
    <s v="SIN"/>
    <n v="0"/>
    <n v="0"/>
  </r>
  <r>
    <n v="2002880640"/>
    <s v="BORRERO LOZANO IVAN ANDRES"/>
    <s v="1. SI"/>
    <s v="3. Hasta $1 MM"/>
    <m/>
    <x v="994"/>
    <n v="931807"/>
    <n v="931807"/>
    <n v="1531000"/>
    <n v="107500"/>
    <n v="0"/>
    <n v="0"/>
    <n v="599621"/>
    <n v="2000000"/>
    <n v="160695.23355332759"/>
    <n v="6455000"/>
    <n v="0"/>
    <n v="11001"/>
    <s v="9- Otras garantías (no admisible)"/>
    <s v="LBZ"/>
    <x v="0"/>
    <n v="4"/>
    <n v="0"/>
    <n v="0"/>
    <n v="0.89863013698630134"/>
    <n v="23.747945205479454"/>
    <n v="1"/>
    <n v="2"/>
    <n v="2"/>
    <n v="3"/>
    <n v="1"/>
    <s v="A"/>
    <n v="8.9398411184442542E-2"/>
    <n v="2.6621426666666665"/>
    <n v="0.19987366666666667"/>
    <n v="0.31060233333333331"/>
    <n v="0.31060233333333331"/>
    <n v="0"/>
    <n v="0"/>
    <n v="0.32"/>
    <n v="0.04"/>
    <n v="0"/>
    <n v="0.4"/>
    <n v="0.04"/>
    <n v="0.03"/>
    <n v="0.05"/>
    <n v="0.25"/>
    <n v="0.25"/>
    <n v="0.25"/>
    <n v="0"/>
    <n v="0"/>
    <n v="0"/>
    <n v="0"/>
    <n v="0.05"/>
    <n v="0.05"/>
    <n v="0"/>
    <n v="0"/>
    <n v="0"/>
    <n v="1.7300000000000002"/>
    <s v="2. Normal"/>
    <s v="LBZ"/>
    <x v="1"/>
    <s v="A"/>
    <n v="931807"/>
    <n v="0"/>
  </r>
  <r>
    <n v="4084040"/>
    <s v="HOYOS TABORDA DIEGO FERNANDO"/>
    <s v="1. SI"/>
    <s v="4. &gt;$1-$2 MM"/>
    <m/>
    <x v="995"/>
    <n v="1932847"/>
    <n v="1932847"/>
    <n v="3385000"/>
    <n v="183842"/>
    <n v="0"/>
    <n v="0"/>
    <n v="1452458"/>
    <n v="5000000"/>
    <n v="998528.83098589641"/>
    <n v="84372000"/>
    <n v="0"/>
    <n v="76001"/>
    <s v="9- Otras garantías (no admisible)"/>
    <s v="LBZ"/>
    <x v="0"/>
    <n v="4"/>
    <n v="0"/>
    <n v="0"/>
    <n v="1.4904109589041097"/>
    <n v="37.863013698630134"/>
    <n v="1"/>
    <n v="6"/>
    <n v="3"/>
    <n v="6"/>
    <n v="3"/>
    <s v="A"/>
    <n v="0.15764944413145285"/>
    <n v="11.700974"/>
    <n v="0.19366106666666666"/>
    <n v="0.25771293333333334"/>
    <n v="0.25771293333333334"/>
    <n v="0"/>
    <n v="0"/>
    <n v="0.16"/>
    <n v="0"/>
    <n v="0.16"/>
    <n v="0.4"/>
    <n v="0.03"/>
    <n v="0.02"/>
    <n v="0.03"/>
    <n v="0.25"/>
    <n v="0.25"/>
    <n v="0.25"/>
    <n v="0"/>
    <n v="0"/>
    <n v="0"/>
    <n v="0"/>
    <n v="0.05"/>
    <n v="0.05"/>
    <n v="0"/>
    <n v="0"/>
    <n v="0"/>
    <n v="1.6500000000000001"/>
    <s v="2. Normal"/>
    <s v="LBZ"/>
    <x v="1"/>
    <s v="A"/>
    <n v="1932847"/>
    <n v="0"/>
  </r>
  <r>
    <n v="20664628"/>
    <s v="GUAMPE TILLMANS CLAUDIA MARITZA"/>
    <s v="1. SI"/>
    <s v="3. Hasta $1 MM"/>
    <m/>
    <x v="996"/>
    <n v="957754"/>
    <n v="957754"/>
    <n v="1530000"/>
    <n v="92277"/>
    <n v="0"/>
    <n v="0"/>
    <n v="572369"/>
    <n v="3000000"/>
    <n v="1418747.2360659458"/>
    <n v="73161000"/>
    <n v="0"/>
    <n v="76520"/>
    <s v="9- Otras garantías (no admisible)"/>
    <s v="LBZ"/>
    <x v="0"/>
    <n v="4"/>
    <n v="0"/>
    <n v="0"/>
    <n v="0.59726027397260273"/>
    <n v="41.830136986301369"/>
    <n v="2"/>
    <n v="5"/>
    <n v="2"/>
    <n v="4"/>
    <n v="1"/>
    <s v="A"/>
    <n v="0.33578316357021021"/>
    <n v="16.598027333333334"/>
    <n v="0.12719311111111112"/>
    <n v="0.21283422222222223"/>
    <n v="0.21283422222222223"/>
    <n v="0"/>
    <n v="0"/>
    <n v="0.24"/>
    <n v="0.01"/>
    <n v="0.24"/>
    <n v="0.4"/>
    <n v="0.04"/>
    <n v="0.03"/>
    <n v="0.03"/>
    <n v="0.25"/>
    <n v="0.25"/>
    <n v="0.25"/>
    <n v="0"/>
    <n v="0"/>
    <n v="0"/>
    <n v="0"/>
    <n v="0.05"/>
    <n v="0"/>
    <n v="0"/>
    <n v="0"/>
    <n v="0"/>
    <n v="1.7900000000000003"/>
    <s v="2. Normal"/>
    <s v="LBZ"/>
    <x v="1"/>
    <s v="A"/>
    <n v="957754"/>
    <n v="0"/>
  </r>
  <r>
    <n v="2008600404"/>
    <s v="JAIMES MENESES SAMUEL ENRIQUE"/>
    <s v="1. SI"/>
    <s v="4. &gt;$1-$2 MM"/>
    <n v="605000"/>
    <x v="997"/>
    <n v="1915344"/>
    <n v="1915344"/>
    <n v="2788000"/>
    <n v="198550"/>
    <n v="0"/>
    <n v="0"/>
    <n v="872184"/>
    <n v="8500000"/>
    <n v="1342420.7807263632"/>
    <n v="58075000"/>
    <n v="0"/>
    <n v="13836"/>
    <s v="9- Otras garantías (no admisible)"/>
    <s v="LBZ"/>
    <x v="0"/>
    <n v="4"/>
    <n v="0"/>
    <n v="0"/>
    <n v="0.66849315068493154"/>
    <n v="35.786301369863011"/>
    <n v="1"/>
    <n v="6"/>
    <n v="4"/>
    <n v="8"/>
    <n v="2"/>
    <s v="A"/>
    <n v="0.12086045339030299"/>
    <n v="4.7735316078431369"/>
    <n v="0.11585756862745097"/>
    <n v="0.1502230588235294"/>
    <n v="0.1502230588235294"/>
    <n v="0"/>
    <n v="0"/>
    <n v="0.08"/>
    <n v="0"/>
    <n v="0"/>
    <n v="0.4"/>
    <n v="0.02"/>
    <n v="0.01"/>
    <n v="0.03"/>
    <n v="0.25"/>
    <n v="0.25"/>
    <n v="0.25"/>
    <n v="0"/>
    <n v="0"/>
    <n v="0"/>
    <n v="0"/>
    <n v="0.05"/>
    <n v="0.05"/>
    <n v="0"/>
    <n v="0"/>
    <n v="0"/>
    <n v="1.3900000000000001"/>
    <s v="2. Normal"/>
    <s v="LBZ"/>
    <x v="1"/>
    <s v="A"/>
    <n v="1915344"/>
    <n v="0"/>
  </r>
  <r>
    <n v="4066202"/>
    <s v="SAZA RIVERA CELIO MIGUEL"/>
    <s v="1. SI"/>
    <s v="5. &gt;$2-$5 MM"/>
    <m/>
    <x v="998"/>
    <n v="2539051"/>
    <n v="0"/>
    <n v="3030000"/>
    <n v="522760.99999999994"/>
    <n v="0"/>
    <n v="4000000"/>
    <n v="490599"/>
    <n v="3000000"/>
    <n v="2867200.8127176589"/>
    <n v="136578000"/>
    <n v="0"/>
    <n v="68307"/>
    <s v="6- pignoración"/>
    <s v="LBZ"/>
    <x v="0"/>
    <n v="4"/>
    <n v="0"/>
    <n v="0"/>
    <n v="0.76438356164383559"/>
    <n v="45.295890410958904"/>
    <n v="1"/>
    <n v="4"/>
    <n v="3"/>
    <n v="4"/>
    <n v="1"/>
    <s v="A"/>
    <n v="0.7533248472705909"/>
    <n v="31.023922222222222"/>
    <n v="0.10902199999999999"/>
    <n v="0.56423355555555554"/>
    <n v="0"/>
    <n v="0"/>
    <n v="0.24"/>
    <n v="0.24"/>
    <n v="0.02"/>
    <n v="0.4"/>
    <n v="0.4"/>
    <n v="0.03"/>
    <n v="0.03"/>
    <n v="0.02"/>
    <n v="0.15000000000000002"/>
    <n v="0.25"/>
    <n v="0.25"/>
    <n v="0"/>
    <n v="0"/>
    <n v="0"/>
    <n v="0"/>
    <n v="0.05"/>
    <n v="0.05"/>
    <n v="0"/>
    <n v="0"/>
    <n v="0"/>
    <n v="2.13"/>
    <s v="3. Medio"/>
    <s v="LBZ"/>
    <x v="1"/>
    <s v="A"/>
    <n v="0"/>
    <n v="0"/>
  </r>
  <r>
    <n v="66068822"/>
    <s v="MOSORONGO GONZALEZ YOVANNY"/>
    <s v="3. Sin Externa"/>
    <s v="6. &gt;$5-$10 MM"/>
    <m/>
    <x v="999"/>
    <n v="6436081"/>
    <n v="1627468"/>
    <e v="#N/A"/>
    <n v="169395"/>
    <n v="0"/>
    <n v="4808613"/>
    <n v="109024"/>
    <n v="1000000"/>
    <n v="0"/>
    <n v="0"/>
    <n v="0"/>
    <n v="76001"/>
    <s v="6- pignoración"/>
    <s v="LBZ"/>
    <x v="0"/>
    <n v="4"/>
    <n v="0"/>
    <n v="0"/>
    <n v="0.32328767123287672"/>
    <n v="42.493150684931507"/>
    <n v="1"/>
    <n v="2"/>
    <n v="1"/>
    <n v="2"/>
    <n v="1"/>
    <s v="SIN"/>
    <n v="0.11293"/>
    <n v="4.3634033333333333"/>
    <n v="7.2682666666666673E-2"/>
    <n v="4.2907206666666671"/>
    <n v="1.0849786666666668"/>
    <n v="0"/>
    <n v="0"/>
    <n v="0.32"/>
    <n v="0.04"/>
    <n v="0"/>
    <n v="0.4"/>
    <n v="0.05"/>
    <n v="0.03"/>
    <n v="0.03"/>
    <n v="0.15000000000000002"/>
    <n v="0.05"/>
    <n v="0.2"/>
    <n v="0"/>
    <n v="0"/>
    <n v="0"/>
    <n v="0"/>
    <n v="0.05"/>
    <n v="0.05"/>
    <n v="0"/>
    <n v="0.30000000000000004"/>
    <n v="0"/>
    <n v="1.6700000000000002"/>
    <s v="2. Normal"/>
    <s v="LBZ"/>
    <x v="1"/>
    <s v="SIN"/>
    <n v="1627468"/>
    <n v="0"/>
  </r>
  <r>
    <n v="4044448"/>
    <s v="GRIJALBA GONZALEZ CARLOS EMIRO"/>
    <s v="3. Sin Externa"/>
    <s v="5. &gt;$2-$5 MM"/>
    <m/>
    <x v="1000"/>
    <n v="3061515"/>
    <n v="0"/>
    <e v="#N/A"/>
    <n v="146323"/>
    <n v="0"/>
    <n v="3600000"/>
    <n v="109024"/>
    <n v="1000000"/>
    <n v="0"/>
    <n v="0"/>
    <n v="0"/>
    <n v="76130"/>
    <s v="6- pignoración"/>
    <s v="LBZ"/>
    <x v="0"/>
    <n v="4"/>
    <n v="0"/>
    <n v="0"/>
    <n v="0.32328767123287672"/>
    <n v="35.92876712328767"/>
    <n v="1"/>
    <n v="2"/>
    <n v="2"/>
    <n v="2"/>
    <n v="4"/>
    <s v="SIN"/>
    <n v="9.7548666666666672E-2"/>
    <n v="2.1136926666666667"/>
    <n v="7.2682666666666673E-2"/>
    <n v="2.04101"/>
    <n v="0"/>
    <n v="0"/>
    <n v="0"/>
    <n v="0.32"/>
    <n v="0.04"/>
    <n v="0"/>
    <n v="0.4"/>
    <n v="0.04"/>
    <n v="0.05"/>
    <n v="0.03"/>
    <n v="0.15000000000000002"/>
    <n v="0.15000000000000002"/>
    <n v="0.25"/>
    <n v="0"/>
    <n v="0"/>
    <n v="0"/>
    <n v="0"/>
    <n v="0.05"/>
    <n v="0.05"/>
    <n v="0"/>
    <n v="0.30000000000000004"/>
    <n v="0"/>
    <n v="1.8300000000000003"/>
    <s v="2. Normal"/>
    <s v="LBZ"/>
    <x v="1"/>
    <s v="SIN"/>
    <n v="0"/>
    <n v="0"/>
  </r>
  <r>
    <n v="24888844"/>
    <s v="CORTES ALFEREZ DIEGO ALDOVER"/>
    <s v="3. Sin Externa"/>
    <s v="5. &gt;$2-$5 MM"/>
    <m/>
    <x v="1001"/>
    <n v="4775879"/>
    <n v="0"/>
    <e v="#N/A"/>
    <n v="133382"/>
    <n v="0"/>
    <n v="6611000"/>
    <n v="27256"/>
    <n v="1000000"/>
    <n v="0"/>
    <n v="0"/>
    <n v="0"/>
    <n v="76130"/>
    <s v="6- pignoración"/>
    <s v="LBZ"/>
    <x v="0"/>
    <n v="4"/>
    <n v="0"/>
    <n v="260"/>
    <n v="0.84383561643835614"/>
    <n v="56.06849315068493"/>
    <n v="1"/>
    <n v="2"/>
    <n v="2"/>
    <n v="2"/>
    <n v="3"/>
    <s v="SIN"/>
    <n v="8.8921333333333338E-2"/>
    <n v="3.2020900000000001"/>
    <n v="1.8170666666666668E-2"/>
    <n v="3.1839193333333333"/>
    <n v="0"/>
    <n v="0"/>
    <n v="0"/>
    <n v="0.32"/>
    <n v="0.04"/>
    <n v="0"/>
    <n v="0.4"/>
    <n v="0.04"/>
    <n v="0.02"/>
    <n v="0.01"/>
    <n v="0.15000000000000002"/>
    <n v="0.1"/>
    <n v="0.25"/>
    <n v="0"/>
    <n v="0"/>
    <n v="0.25"/>
    <n v="0"/>
    <n v="0.05"/>
    <n v="0.05"/>
    <n v="0"/>
    <n v="0.30000000000000004"/>
    <n v="0"/>
    <n v="1.9800000000000002"/>
    <s v="2. Normal"/>
    <s v="LBZ"/>
    <x v="1"/>
    <s v="SIN"/>
    <n v="0"/>
    <n v="0"/>
  </r>
  <r>
    <n v="48644260"/>
    <s v="ALBORNOZ DUARTE LINA MARIA"/>
    <s v="1. SI"/>
    <s v="9. Ex Asociados"/>
    <m/>
    <x v="1002"/>
    <n v="4881907"/>
    <n v="4881907"/>
    <n v="4882000"/>
    <n v="133451"/>
    <n v="0"/>
    <n v="0"/>
    <n v="0"/>
    <n v="1000000"/>
    <n v="32543.626963011291"/>
    <n v="1463000"/>
    <n v="0"/>
    <n v="68547"/>
    <s v="9- Otras garantías (no admisible)"/>
    <s v="LBZ"/>
    <x v="0"/>
    <n v="4"/>
    <n v="0"/>
    <n v="999"/>
    <n v="0.64383561643835618"/>
    <n v="43.115068493150687"/>
    <n v="2"/>
    <n v="2"/>
    <n v="2"/>
    <n v="2"/>
    <n v="2"/>
    <s v="B"/>
    <n v="0.11066308464200753"/>
    <n v="4.2299379999999998"/>
    <n v="0"/>
    <n v="3.2546046666666668"/>
    <n v="3.2546046666666668"/>
    <n v="0"/>
    <n v="0"/>
    <n v="0.32"/>
    <n v="0.04"/>
    <n v="0"/>
    <n v="0.4"/>
    <n v="0.04"/>
    <n v="0.01"/>
    <n v="0.03"/>
    <n v="0.25"/>
    <n v="0.1"/>
    <n v="0.1"/>
    <n v="0"/>
    <n v="0"/>
    <n v="0.25"/>
    <n v="0"/>
    <n v="0.05"/>
    <n v="0"/>
    <n v="0"/>
    <n v="0.1"/>
    <n v="0"/>
    <n v="1.6900000000000004"/>
    <s v="2. Normal"/>
    <s v="LBZ"/>
    <x v="1"/>
    <s v="B"/>
    <n v="4881907"/>
    <n v="0"/>
  </r>
  <r>
    <n v="828828"/>
    <s v="RAMOS ALVAREZ BRAULIO SEGUNDO"/>
    <s v="1. SI"/>
    <s v="9. Ex Asociados"/>
    <m/>
    <x v="1003"/>
    <n v="1966175"/>
    <n v="1966175"/>
    <n v="1966000"/>
    <n v="149107"/>
    <n v="19662"/>
    <n v="0"/>
    <n v="0"/>
    <n v="2000000"/>
    <n v="373978.21078230185"/>
    <n v="13028000"/>
    <n v="0"/>
    <n v="13052"/>
    <s v="9- Otras garantías (no admisible)"/>
    <s v="OTRO"/>
    <x v="1"/>
    <n v="4"/>
    <n v="60"/>
    <n v="999"/>
    <n v="0.47123287671232877"/>
    <n v="43.339726027397262"/>
    <n v="1"/>
    <n v="1"/>
    <n v="1"/>
    <n v="3"/>
    <n v="3"/>
    <s v="B"/>
    <n v="0.17436173692743395"/>
    <n v="4.9980583333333337"/>
    <n v="0"/>
    <n v="0.65539166666666671"/>
    <n v="0.65539166666666671"/>
    <n v="0"/>
    <n v="0"/>
    <n v="0.32"/>
    <n v="0.05"/>
    <n v="0"/>
    <n v="0.4"/>
    <n v="0.05"/>
    <n v="0.02"/>
    <n v="0.03"/>
    <n v="0.25"/>
    <n v="0.25"/>
    <n v="0.25"/>
    <n v="0.25"/>
    <n v="0.1"/>
    <n v="0.25"/>
    <n v="0.05"/>
    <n v="0.05"/>
    <n v="0.05"/>
    <n v="0"/>
    <n v="0.1"/>
    <n v="0"/>
    <n v="2.4699999999999998"/>
    <s v="3. Medio"/>
    <s v="OTRO"/>
    <x v="0"/>
    <s v="B"/>
    <n v="1966175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213">
  <r>
    <n v="24888844"/>
    <s v="ASOCIADO 86"/>
    <x v="0"/>
    <x v="0"/>
    <m/>
    <n v="4803135"/>
    <n v="4775879"/>
    <n v="133382"/>
    <n v="0"/>
    <n v="6611000"/>
    <n v="27256"/>
    <s v="6- pignoración"/>
    <s v="LBZ"/>
    <s v="A"/>
    <n v="4"/>
    <n v="0"/>
    <n v="260"/>
    <n v="76130"/>
    <n v="0.84383561643835614"/>
    <n v="56.06849315068493"/>
    <n v="1"/>
    <n v="2"/>
    <n v="2"/>
    <n v="2"/>
    <n v="3"/>
    <n v="0"/>
    <n v="0"/>
    <n v="0"/>
  </r>
  <r>
    <n v="4044448"/>
    <s v="ASOCIADO 389"/>
    <x v="0"/>
    <x v="0"/>
    <m/>
    <n v="3170539"/>
    <n v="3061515"/>
    <n v="146323"/>
    <n v="0"/>
    <n v="3600000"/>
    <n v="109024"/>
    <s v="6- pignoración"/>
    <s v="LBZ"/>
    <s v="A"/>
    <n v="4"/>
    <n v="0"/>
    <n v="0"/>
    <n v="76130"/>
    <n v="0.32328767123287672"/>
    <n v="35.92876712328767"/>
    <n v="1"/>
    <n v="2"/>
    <n v="2"/>
    <n v="2"/>
    <n v="4"/>
    <n v="0"/>
    <n v="0"/>
    <n v="0"/>
  </r>
  <r>
    <n v="66068822"/>
    <s v="ASOCIADO 391"/>
    <x v="0"/>
    <x v="1"/>
    <m/>
    <n v="6545105"/>
    <n v="6436081"/>
    <n v="169395"/>
    <n v="0"/>
    <n v="4808613"/>
    <n v="109024"/>
    <s v="6- pignoración"/>
    <s v="LBZ"/>
    <s v="A"/>
    <n v="4"/>
    <n v="0"/>
    <n v="0"/>
    <n v="76001"/>
    <n v="0.32328767123287672"/>
    <n v="42.493150684931507"/>
    <n v="1"/>
    <n v="2"/>
    <n v="1"/>
    <n v="2"/>
    <n v="1"/>
    <n v="0"/>
    <n v="0"/>
    <n v="0"/>
  </r>
  <r>
    <n v="48642040"/>
    <s v="ASOCIADO 560"/>
    <x v="0"/>
    <x v="2"/>
    <n v="570400"/>
    <n v="2086692"/>
    <n v="1868644"/>
    <n v="107081"/>
    <n v="0"/>
    <n v="0"/>
    <n v="218048"/>
    <s v="9- Otras garantías (no admisible)"/>
    <s v="LBZ"/>
    <s v="A"/>
    <n v="4"/>
    <n v="0"/>
    <n v="0"/>
    <n v="68255"/>
    <n v="0.68219178082191778"/>
    <n v="46.027397260273972"/>
    <n v="2"/>
    <n v="2"/>
    <n v="1"/>
    <n v="2"/>
    <n v="2"/>
    <n v="0"/>
    <n v="0"/>
    <n v="0"/>
  </r>
  <r>
    <n v="2008622044"/>
    <s v="ASOCIADO 801"/>
    <x v="0"/>
    <x v="2"/>
    <n v="495284"/>
    <n v="1800000"/>
    <n v="1527440"/>
    <n v="113823"/>
    <n v="0"/>
    <n v="1900000"/>
    <n v="272560"/>
    <s v="6- pignoración"/>
    <s v="LBZ"/>
    <s v="A"/>
    <n v="4"/>
    <n v="0"/>
    <n v="0"/>
    <n v="68001"/>
    <n v="0.84383561643835614"/>
    <n v="35.88219178082192"/>
    <n v="1"/>
    <n v="2"/>
    <n v="2"/>
    <n v="2"/>
    <n v="3"/>
    <n v="0"/>
    <n v="0"/>
    <n v="0"/>
  </r>
  <r>
    <n v="8020402"/>
    <s v="ASOCIADO 822"/>
    <x v="0"/>
    <x v="0"/>
    <n v="594750"/>
    <n v="2600000"/>
    <n v="2300184"/>
    <n v="117190"/>
    <n v="0"/>
    <n v="0"/>
    <n v="299816"/>
    <s v="9- Otras garantías (no admisible)"/>
    <s v="LBZ"/>
    <s v="A"/>
    <n v="4"/>
    <n v="0"/>
    <n v="0"/>
    <n v="5001"/>
    <n v="0.90136986301369859"/>
    <n v="36.410958904109592"/>
    <n v="1"/>
    <n v="2"/>
    <n v="2"/>
    <n v="2"/>
    <n v="1"/>
    <n v="0"/>
    <n v="0"/>
    <n v="0"/>
  </r>
  <r>
    <n v="2088026888"/>
    <s v="ASOCIADO 828"/>
    <x v="0"/>
    <x v="2"/>
    <n v="392700"/>
    <n v="2122238"/>
    <n v="1822422"/>
    <n v="108562"/>
    <n v="0"/>
    <n v="1000000"/>
    <n v="299816"/>
    <s v="6- pignoración"/>
    <s v="LBZ"/>
    <s v="A"/>
    <n v="4"/>
    <n v="0"/>
    <n v="0"/>
    <n v="66001"/>
    <n v="0.90136986301369859"/>
    <n v="27.920547945205481"/>
    <n v="1"/>
    <n v="2"/>
    <n v="2"/>
    <n v="2"/>
    <n v="1"/>
    <n v="0"/>
    <n v="0"/>
    <n v="0"/>
  </r>
  <r>
    <n v="2000466464"/>
    <s v="ASOCIADO 830"/>
    <x v="0"/>
    <x v="2"/>
    <n v="269200"/>
    <n v="2251775"/>
    <n v="1951959"/>
    <n v="92439"/>
    <n v="0"/>
    <n v="2500000"/>
    <n v="299816"/>
    <s v="6- pignoración"/>
    <s v="LBZ"/>
    <s v="A"/>
    <n v="4"/>
    <n v="0"/>
    <n v="0"/>
    <n v="68255"/>
    <n v="0.90136986301369859"/>
    <n v="32.164383561643838"/>
    <n v="1"/>
    <n v="2"/>
    <n v="2"/>
    <n v="2"/>
    <n v="1"/>
    <n v="0"/>
    <n v="0"/>
    <n v="0"/>
  </r>
  <r>
    <n v="24406404"/>
    <s v="ASOCIADO 831"/>
    <x v="0"/>
    <x v="2"/>
    <n v="225851"/>
    <n v="1471551"/>
    <n v="1171735"/>
    <n v="98274"/>
    <n v="0"/>
    <n v="0"/>
    <n v="299816"/>
    <s v="9- Otras garantías (no admisible)"/>
    <s v="LBZ"/>
    <s v="A"/>
    <n v="4"/>
    <n v="0"/>
    <n v="0"/>
    <n v="68615"/>
    <n v="0.90136986301369859"/>
    <n v="37.473972602739728"/>
    <n v="1"/>
    <n v="1"/>
    <n v="1"/>
    <n v="2"/>
    <n v="3"/>
    <n v="0"/>
    <n v="0"/>
    <n v="0"/>
  </r>
  <r>
    <n v="2220886646"/>
    <s v="ASOCIADO 857"/>
    <x v="0"/>
    <x v="2"/>
    <n v="462000"/>
    <n v="1777296"/>
    <n v="1451146"/>
    <n v="101205"/>
    <n v="0"/>
    <n v="0"/>
    <n v="326150"/>
    <s v="9- Otras garantías (no admisible)"/>
    <s v="LBZ"/>
    <s v="A"/>
    <n v="4"/>
    <n v="0"/>
    <n v="0"/>
    <n v="76130"/>
    <n v="1.010958904109589"/>
    <n v="23.909589041095892"/>
    <n v="1"/>
    <n v="3"/>
    <n v="1"/>
    <n v="2"/>
    <n v="1"/>
    <n v="0"/>
    <n v="0"/>
    <n v="0"/>
  </r>
  <r>
    <n v="2220684242"/>
    <s v="ASOCIADO 901"/>
    <x v="0"/>
    <x v="0"/>
    <n v="779446"/>
    <n v="3157964"/>
    <n v="2805480"/>
    <n v="167777"/>
    <n v="0"/>
    <n v="629967"/>
    <n v="352484"/>
    <s v="6- pignoración"/>
    <s v="LBZ"/>
    <s v="A"/>
    <n v="4"/>
    <n v="0"/>
    <n v="0"/>
    <n v="8296"/>
    <n v="1.1013698630136985"/>
    <n v="34.912328767123284"/>
    <n v="1"/>
    <n v="3"/>
    <n v="1"/>
    <n v="2"/>
    <n v="3"/>
    <n v="0"/>
    <n v="0"/>
    <n v="0"/>
  </r>
  <r>
    <n v="82240862"/>
    <s v="ASOCIADO 902"/>
    <x v="0"/>
    <x v="0"/>
    <n v="702733"/>
    <n v="2591387"/>
    <n v="2238903"/>
    <n v="137676"/>
    <n v="0"/>
    <n v="0"/>
    <n v="352484"/>
    <s v="9- Otras garantías (no admisible)"/>
    <s v="LBZ"/>
    <s v="A"/>
    <n v="4"/>
    <n v="0"/>
    <n v="0"/>
    <n v="8001"/>
    <n v="1.1013698630136985"/>
    <n v="43.134246575342466"/>
    <n v="1"/>
    <n v="2"/>
    <n v="2"/>
    <n v="2"/>
    <n v="1"/>
    <n v="0"/>
    <n v="0"/>
    <n v="0"/>
  </r>
  <r>
    <n v="2060064662"/>
    <s v="ASOCIADO 1022"/>
    <x v="0"/>
    <x v="0"/>
    <n v="572664"/>
    <n v="3642808"/>
    <n v="3184988"/>
    <n v="211075"/>
    <n v="0"/>
    <n v="788000"/>
    <n v="457820"/>
    <s v="6- pignoración"/>
    <s v="LBZ"/>
    <s v="A"/>
    <n v="4"/>
    <n v="0"/>
    <n v="0"/>
    <n v="19455"/>
    <n v="1.3972602739726028"/>
    <n v="31.82191780821918"/>
    <n v="1"/>
    <n v="2"/>
    <n v="1"/>
    <n v="2"/>
    <n v="3"/>
    <n v="0"/>
    <n v="0"/>
    <n v="0"/>
  </r>
  <r>
    <n v="2202864868"/>
    <s v="ASOCIADO 1026"/>
    <x v="0"/>
    <x v="2"/>
    <n v="459095"/>
    <n v="2212141"/>
    <n v="1754321"/>
    <n v="245816"/>
    <n v="0"/>
    <n v="744754"/>
    <n v="457820"/>
    <s v="6- pignoración"/>
    <s v="LBZ"/>
    <s v="A"/>
    <n v="4"/>
    <n v="0"/>
    <n v="0"/>
    <n v="76275"/>
    <n v="1.3972602739726028"/>
    <n v="26.112328767123287"/>
    <n v="1"/>
    <n v="2"/>
    <n v="1"/>
    <n v="2"/>
    <n v="3"/>
    <n v="0"/>
    <n v="0"/>
    <n v="0"/>
  </r>
  <r>
    <n v="2020268828"/>
    <s v="ASOCIADO 1033"/>
    <x v="0"/>
    <x v="2"/>
    <n v="175100"/>
    <n v="1615411"/>
    <n v="1157591"/>
    <n v="120147"/>
    <n v="0"/>
    <n v="700000"/>
    <n v="457820"/>
    <s v="6- pignoración"/>
    <s v="LBZ"/>
    <s v="A"/>
    <n v="4"/>
    <n v="0"/>
    <n v="0"/>
    <n v="76275"/>
    <n v="1.3972602739726028"/>
    <n v="23.983561643835618"/>
    <n v="1"/>
    <n v="2"/>
    <n v="1"/>
    <n v="2"/>
    <n v="1"/>
    <n v="0"/>
    <n v="0"/>
    <n v="0"/>
  </r>
  <r>
    <n v="2224000264"/>
    <s v="ASOCIADO 1087"/>
    <x v="0"/>
    <x v="0"/>
    <n v="371459"/>
    <n v="3460000"/>
    <n v="2936345"/>
    <n v="131314"/>
    <n v="0"/>
    <n v="970000"/>
    <n v="523655"/>
    <s v="6- pignoración"/>
    <s v="LBZ"/>
    <s v="A"/>
    <n v="4"/>
    <n v="0"/>
    <n v="0"/>
    <n v="76275"/>
    <n v="1.6465753424657534"/>
    <n v="22.915068493150685"/>
    <n v="1"/>
    <n v="2"/>
    <n v="1"/>
    <n v="2"/>
    <n v="1"/>
    <n v="0"/>
    <n v="0"/>
    <n v="0"/>
  </r>
  <r>
    <n v="26808464"/>
    <s v="ASOCIADO 1092"/>
    <x v="0"/>
    <x v="2"/>
    <n v="312000"/>
    <n v="1812279"/>
    <n v="1275457"/>
    <n v="215721"/>
    <n v="0"/>
    <n v="0"/>
    <n v="536822"/>
    <s v="9- Otras garantías (no admisible)"/>
    <s v="LBZ"/>
    <s v="A"/>
    <n v="4"/>
    <n v="0"/>
    <n v="0"/>
    <n v="76275"/>
    <n v="1.6712328767123288"/>
    <n v="41.049315068493151"/>
    <n v="1"/>
    <n v="2"/>
    <n v="1"/>
    <n v="2"/>
    <n v="1"/>
    <n v="0"/>
    <n v="0"/>
    <n v="0"/>
  </r>
  <r>
    <n v="2224646268"/>
    <s v="ASOCIADO 1112"/>
    <x v="0"/>
    <x v="0"/>
    <n v="598292"/>
    <n v="2910566"/>
    <n v="2360577"/>
    <n v="163632"/>
    <n v="0"/>
    <n v="0"/>
    <n v="549989"/>
    <s v="9- Otras garantías (no admisible)"/>
    <s v="LBZ"/>
    <s v="A"/>
    <n v="4"/>
    <n v="0"/>
    <n v="0"/>
    <n v="76130"/>
    <n v="1.7178082191780821"/>
    <n v="24.602739726027398"/>
    <n v="2"/>
    <n v="2"/>
    <n v="1"/>
    <n v="2"/>
    <n v="3"/>
    <n v="0"/>
    <n v="0"/>
    <n v="0"/>
  </r>
  <r>
    <n v="2006022440"/>
    <s v="ASOCIADO 1115"/>
    <x v="0"/>
    <x v="0"/>
    <n v="424717"/>
    <n v="2710070"/>
    <n v="2160081"/>
    <n v="137303"/>
    <n v="0"/>
    <n v="0"/>
    <n v="549989"/>
    <s v="9- Otras garantías (no admisible)"/>
    <s v="LBZ"/>
    <s v="A"/>
    <n v="4"/>
    <n v="0"/>
    <n v="0"/>
    <n v="76001"/>
    <n v="1.7205479452054795"/>
    <n v="20.339726027397262"/>
    <n v="1"/>
    <n v="2"/>
    <n v="1"/>
    <n v="2"/>
    <n v="3"/>
    <n v="0"/>
    <n v="0"/>
    <n v="0"/>
  </r>
  <r>
    <n v="20462866"/>
    <s v="ASOCIADO 1117"/>
    <x v="0"/>
    <x v="2"/>
    <n v="208526"/>
    <n v="2367679"/>
    <n v="1817690"/>
    <n v="105912"/>
    <n v="0"/>
    <n v="1300000"/>
    <n v="549989"/>
    <s v="6- pignoración"/>
    <s v="LBZ"/>
    <s v="A"/>
    <n v="4"/>
    <n v="0"/>
    <n v="0"/>
    <n v="76130"/>
    <n v="1.7178082191780821"/>
    <n v="36.482191780821921"/>
    <n v="2"/>
    <n v="2"/>
    <n v="1"/>
    <n v="2"/>
    <n v="1"/>
    <n v="0"/>
    <n v="0"/>
    <n v="0"/>
  </r>
  <r>
    <n v="2202800840"/>
    <s v="ASOCIADO 1130"/>
    <x v="0"/>
    <x v="0"/>
    <n v="503725"/>
    <n v="3686700"/>
    <n v="3123544"/>
    <n v="170719"/>
    <n v="0"/>
    <n v="1099079"/>
    <n v="563156"/>
    <s v="6- pignoración"/>
    <s v="LBZ"/>
    <s v="A"/>
    <n v="4"/>
    <n v="0"/>
    <n v="0"/>
    <n v="76563"/>
    <n v="1.7643835616438357"/>
    <n v="23.556164383561644"/>
    <n v="1"/>
    <n v="2"/>
    <n v="1"/>
    <n v="2"/>
    <n v="1"/>
    <n v="0"/>
    <n v="0"/>
    <n v="0"/>
  </r>
  <r>
    <n v="2020228680"/>
    <s v="ASOCIADO 1131"/>
    <x v="0"/>
    <x v="2"/>
    <n v="488649"/>
    <n v="2395703"/>
    <n v="1832547"/>
    <n v="151493"/>
    <n v="0"/>
    <n v="1040000"/>
    <n v="563156"/>
    <s v="6- pignoración"/>
    <s v="LBZ"/>
    <s v="A"/>
    <n v="4"/>
    <n v="0"/>
    <n v="0"/>
    <n v="76130"/>
    <n v="1.7616438356164383"/>
    <n v="21.246575342465754"/>
    <n v="1"/>
    <n v="2"/>
    <n v="1"/>
    <n v="2"/>
    <n v="1"/>
    <n v="0"/>
    <n v="0"/>
    <n v="0"/>
  </r>
  <r>
    <n v="2222228288"/>
    <s v="ASOCIADO 1158"/>
    <x v="0"/>
    <x v="0"/>
    <n v="183899"/>
    <n v="2701031"/>
    <n v="2124708"/>
    <n v="138169"/>
    <n v="0"/>
    <n v="1100000"/>
    <n v="576323"/>
    <s v="6- pignoración"/>
    <s v="LBZ"/>
    <s v="A"/>
    <n v="4"/>
    <n v="0"/>
    <n v="0"/>
    <n v="76563"/>
    <n v="1.8"/>
    <n v="35.715068493150682"/>
    <n v="1"/>
    <n v="2"/>
    <n v="1"/>
    <n v="2"/>
    <n v="1"/>
    <n v="0"/>
    <n v="0"/>
    <n v="0"/>
  </r>
  <r>
    <n v="2042064824"/>
    <s v="ASOCIADO 1164"/>
    <x v="0"/>
    <x v="1"/>
    <n v="3151732"/>
    <n v="9306755"/>
    <n v="8717265"/>
    <n v="274821"/>
    <n v="0"/>
    <n v="1000000"/>
    <n v="589490"/>
    <s v="6- pignoración"/>
    <s v="LBZ"/>
    <s v="A"/>
    <n v="4"/>
    <n v="0"/>
    <n v="0"/>
    <n v="5615"/>
    <n v="1.8438356164383563"/>
    <n v="27.364383561643837"/>
    <n v="1"/>
    <n v="2"/>
    <n v="2"/>
    <n v="2"/>
    <n v="3"/>
    <n v="0"/>
    <n v="0"/>
    <n v="0"/>
  </r>
  <r>
    <n v="2224804602"/>
    <s v="ASOCIADO 1178"/>
    <x v="0"/>
    <x v="3"/>
    <m/>
    <n v="1520000"/>
    <n v="930510"/>
    <n v="202164"/>
    <n v="0"/>
    <n v="1134985"/>
    <n v="589490"/>
    <s v="6- pignoración"/>
    <s v="LBZ"/>
    <s v="A"/>
    <n v="4"/>
    <n v="0"/>
    <n v="0"/>
    <n v="76275"/>
    <n v="1.8356164383561644"/>
    <n v="27.460273972602739"/>
    <n v="1"/>
    <n v="2"/>
    <n v="1"/>
    <n v="2"/>
    <n v="5"/>
    <n v="0"/>
    <n v="0"/>
    <n v="0"/>
  </r>
  <r>
    <n v="4208424"/>
    <s v="ASOCIADO 1179"/>
    <x v="0"/>
    <x v="2"/>
    <m/>
    <n v="2567278"/>
    <n v="1977788"/>
    <n v="231695"/>
    <n v="0"/>
    <n v="1500000"/>
    <n v="589490"/>
    <s v="6- pignoración"/>
    <s v="LBZ"/>
    <s v="A"/>
    <n v="4"/>
    <n v="0"/>
    <n v="0"/>
    <n v="76130"/>
    <n v="1.8438356164383563"/>
    <n v="41.939726027397263"/>
    <n v="1"/>
    <n v="2"/>
    <n v="1"/>
    <n v="2"/>
    <n v="3"/>
    <n v="0"/>
    <n v="0"/>
    <n v="0"/>
  </r>
  <r>
    <n v="2004688282"/>
    <s v="ASOCIADO 1209"/>
    <x v="0"/>
    <x v="0"/>
    <n v="608129"/>
    <n v="3250844"/>
    <n v="2648187"/>
    <n v="172712"/>
    <n v="0"/>
    <n v="1509534"/>
    <n v="602657"/>
    <s v="6- pignoración"/>
    <s v="LBZ"/>
    <s v="A"/>
    <n v="4"/>
    <n v="0"/>
    <n v="0"/>
    <n v="19001"/>
    <n v="1.8821917808219177"/>
    <n v="29.772602739726029"/>
    <n v="1"/>
    <n v="2"/>
    <n v="1"/>
    <n v="2"/>
    <n v="1"/>
    <n v="0"/>
    <n v="0"/>
    <n v="0"/>
  </r>
  <r>
    <n v="2088006800"/>
    <s v="ASOCIADO 1222"/>
    <x v="0"/>
    <x v="2"/>
    <n v="330248"/>
    <n v="1950897"/>
    <n v="1335818"/>
    <n v="123366"/>
    <n v="0"/>
    <n v="1800000"/>
    <n v="615079"/>
    <s v="6- pignoración"/>
    <s v="LBZ"/>
    <s v="A"/>
    <n v="4"/>
    <n v="0"/>
    <n v="0"/>
    <n v="76606"/>
    <n v="1.9698630136986301"/>
    <n v="33.30684931506849"/>
    <n v="1"/>
    <n v="2"/>
    <n v="1"/>
    <n v="2"/>
    <n v="3"/>
    <n v="0"/>
    <n v="0"/>
    <n v="0"/>
  </r>
  <r>
    <n v="2224884404"/>
    <s v="ASOCIADO 1227"/>
    <x v="0"/>
    <x v="2"/>
    <n v="354667"/>
    <n v="2386438"/>
    <n v="1770614"/>
    <n v="97862"/>
    <n v="0"/>
    <n v="0"/>
    <n v="615824"/>
    <s v="9- Otras garantías (no admisible)"/>
    <s v="LBZ"/>
    <s v="A"/>
    <n v="4"/>
    <n v="0"/>
    <n v="0"/>
    <n v="76275"/>
    <n v="1.9095890410958904"/>
    <n v="31.463013698630139"/>
    <n v="1"/>
    <n v="1"/>
    <n v="1"/>
    <n v="2"/>
    <n v="3"/>
    <n v="0"/>
    <n v="0"/>
    <n v="0"/>
  </r>
  <r>
    <n v="2066848664"/>
    <s v="ASOCIADO 1228"/>
    <x v="0"/>
    <x v="2"/>
    <n v="318097"/>
    <n v="2473051"/>
    <n v="1857227"/>
    <n v="275799"/>
    <n v="0"/>
    <n v="0"/>
    <n v="615824"/>
    <s v="9- Otras garantías (no admisible)"/>
    <s v="LBZ"/>
    <s v="A"/>
    <n v="4"/>
    <n v="0"/>
    <n v="0"/>
    <n v="76563"/>
    <n v="1.9095890410958904"/>
    <n v="28.008219178082193"/>
    <n v="1"/>
    <n v="2"/>
    <n v="1"/>
    <n v="2"/>
    <n v="1"/>
    <n v="0"/>
    <n v="0"/>
    <n v="0"/>
  </r>
  <r>
    <n v="2242802042"/>
    <s v="ASOCIADO 1234"/>
    <x v="0"/>
    <x v="2"/>
    <n v="306500"/>
    <n v="2381973"/>
    <n v="1755629"/>
    <n v="148039"/>
    <n v="0"/>
    <n v="1141000"/>
    <n v="626344"/>
    <s v="6- pignoración"/>
    <s v="LBZ"/>
    <s v="A"/>
    <n v="4"/>
    <n v="30"/>
    <n v="32"/>
    <n v="68001"/>
    <n v="1.7397260273972603"/>
    <n v="22.917808219178081"/>
    <n v="1"/>
    <n v="2"/>
    <n v="2"/>
    <n v="2"/>
    <n v="1"/>
    <n v="0"/>
    <n v="0"/>
    <n v="0"/>
  </r>
  <r>
    <n v="2224884664"/>
    <s v="ASOCIADO 1238"/>
    <x v="0"/>
    <x v="0"/>
    <n v="102498"/>
    <n v="2662141"/>
    <n v="2033895"/>
    <n v="177059"/>
    <n v="0"/>
    <n v="1400000"/>
    <n v="628246"/>
    <s v="6- pignoración"/>
    <s v="LBZ"/>
    <s v="A"/>
    <n v="4"/>
    <n v="0"/>
    <n v="0"/>
    <n v="76275"/>
    <n v="1.9698630136986301"/>
    <n v="30.849315068493151"/>
    <n v="2"/>
    <n v="3"/>
    <n v="1"/>
    <n v="2"/>
    <n v="1"/>
    <n v="0"/>
    <n v="0"/>
    <n v="0"/>
  </r>
  <r>
    <n v="2224628282"/>
    <s v="ASOCIADO 1259"/>
    <x v="0"/>
    <x v="0"/>
    <n v="648932"/>
    <n v="3725586"/>
    <n v="3072496"/>
    <n v="141201"/>
    <n v="0"/>
    <n v="0"/>
    <n v="653090"/>
    <s v="9- Otras garantías (no admisible)"/>
    <s v="LBZ"/>
    <s v="A"/>
    <n v="4"/>
    <n v="0"/>
    <n v="0"/>
    <n v="76130"/>
    <n v="2.0493150684931507"/>
    <n v="33.42739726027397"/>
    <n v="1"/>
    <n v="2"/>
    <n v="1"/>
    <n v="2"/>
    <n v="3"/>
    <n v="0"/>
    <n v="0"/>
    <n v="0"/>
  </r>
  <r>
    <n v="2020082862"/>
    <s v="ASOCIADO 1260"/>
    <x v="0"/>
    <x v="0"/>
    <n v="343042"/>
    <n v="2737978"/>
    <n v="2084888"/>
    <n v="157908"/>
    <n v="0"/>
    <n v="1500000"/>
    <n v="653090"/>
    <s v="6- pignoración"/>
    <s v="LBZ"/>
    <s v="A"/>
    <n v="4"/>
    <n v="0"/>
    <n v="0"/>
    <n v="76130"/>
    <n v="2.0493150684931507"/>
    <n v="31.972602739726028"/>
    <n v="2"/>
    <n v="2"/>
    <n v="3"/>
    <n v="2"/>
    <n v="3"/>
    <n v="0"/>
    <n v="0"/>
    <n v="0"/>
  </r>
  <r>
    <n v="48200606"/>
    <s v="ASOCIADO 1297"/>
    <x v="0"/>
    <x v="0"/>
    <n v="1000767"/>
    <n v="2869775"/>
    <n v="2204263"/>
    <n v="106660"/>
    <n v="0"/>
    <n v="0"/>
    <n v="665512"/>
    <s v="9- Otras garantías (no admisible)"/>
    <s v="LBZ"/>
    <s v="A"/>
    <n v="4"/>
    <n v="0"/>
    <n v="0"/>
    <n v="73001"/>
    <n v="2.1013698630136988"/>
    <n v="37.164383561643838"/>
    <n v="2"/>
    <n v="0"/>
    <n v="2"/>
    <n v="2"/>
    <n v="1"/>
    <n v="0"/>
    <n v="0"/>
    <n v="0"/>
  </r>
  <r>
    <n v="66060062"/>
    <s v="ASOCIADO 1299"/>
    <x v="0"/>
    <x v="0"/>
    <n v="114337"/>
    <n v="3000000"/>
    <n v="2334488"/>
    <n v="148039"/>
    <n v="0"/>
    <n v="0"/>
    <n v="665512"/>
    <s v="9- Otras garantías (no admisible)"/>
    <s v="LBZ"/>
    <s v="A"/>
    <n v="4"/>
    <n v="0"/>
    <n v="0"/>
    <n v="76130"/>
    <n v="2.1013698630136988"/>
    <n v="40.024657534246572"/>
    <n v="2"/>
    <n v="0"/>
    <n v="3"/>
    <n v="2"/>
    <n v="3"/>
    <n v="0"/>
    <n v="0"/>
    <n v="0"/>
  </r>
  <r>
    <n v="2006062422"/>
    <s v="ASOCIADO 1301"/>
    <x v="0"/>
    <x v="1"/>
    <n v="1111001"/>
    <n v="7728984"/>
    <n v="7063384"/>
    <n v="277114"/>
    <n v="0"/>
    <n v="931960"/>
    <n v="665600"/>
    <s v="6- pignoración"/>
    <s v="LBZ"/>
    <s v="A"/>
    <n v="4"/>
    <n v="0"/>
    <n v="0"/>
    <n v="68307"/>
    <n v="1.7397260273972603"/>
    <n v="23.789041095890411"/>
    <n v="1"/>
    <n v="4"/>
    <n v="1"/>
    <n v="2"/>
    <n v="1"/>
    <n v="0"/>
    <n v="0"/>
    <n v="0"/>
  </r>
  <r>
    <n v="2224806268"/>
    <s v="ASOCIADO 1306"/>
    <x v="0"/>
    <x v="0"/>
    <n v="1408932"/>
    <n v="5289365"/>
    <n v="4611431"/>
    <n v="206209"/>
    <n v="0"/>
    <n v="1500000"/>
    <n v="677934"/>
    <s v="6- pignoración"/>
    <s v="LBZ"/>
    <s v="A"/>
    <n v="4"/>
    <n v="0"/>
    <n v="0"/>
    <n v="76275"/>
    <n v="2.1589041095890411"/>
    <n v="25.252054794520546"/>
    <n v="1"/>
    <n v="2"/>
    <n v="2"/>
    <n v="2"/>
    <n v="1"/>
    <n v="0"/>
    <n v="0"/>
    <n v="0"/>
  </r>
  <r>
    <n v="84444804"/>
    <s v="ASOCIADO 1307"/>
    <x v="0"/>
    <x v="0"/>
    <n v="1216219"/>
    <n v="3810705"/>
    <n v="3132771"/>
    <n v="156434"/>
    <n v="0"/>
    <n v="0"/>
    <n v="677934"/>
    <s v="9- Otras garantías (no admisible)"/>
    <s v="LBZ"/>
    <s v="A"/>
    <n v="4"/>
    <n v="0"/>
    <n v="0"/>
    <n v="8001"/>
    <n v="2.1397260273972605"/>
    <n v="37.495890410958907"/>
    <n v="1"/>
    <n v="4"/>
    <n v="2"/>
    <n v="2"/>
    <n v="2"/>
    <n v="0"/>
    <n v="0"/>
    <n v="0"/>
  </r>
  <r>
    <n v="2224646842"/>
    <s v="ASOCIADO 1309"/>
    <x v="0"/>
    <x v="0"/>
    <n v="514864"/>
    <n v="3113251"/>
    <n v="2435317"/>
    <n v="143680"/>
    <n v="0"/>
    <n v="1500000"/>
    <n v="677934"/>
    <s v="6- pignoración"/>
    <s v="LBZ"/>
    <s v="A"/>
    <n v="4"/>
    <n v="0"/>
    <n v="0"/>
    <n v="76001"/>
    <n v="2.1589041095890411"/>
    <n v="25.076712328767123"/>
    <n v="2"/>
    <n v="4"/>
    <n v="3"/>
    <n v="2"/>
    <n v="1"/>
    <n v="0"/>
    <n v="0"/>
    <n v="0"/>
  </r>
  <r>
    <n v="2062020280"/>
    <s v="ASOCIADO 1312"/>
    <x v="0"/>
    <x v="2"/>
    <n v="204667"/>
    <n v="2490602"/>
    <n v="1812668"/>
    <n v="114944"/>
    <n v="0"/>
    <n v="1300000"/>
    <n v="677934"/>
    <s v="6- pignoración"/>
    <s v="LBZ"/>
    <s v="A"/>
    <n v="4"/>
    <n v="0"/>
    <n v="0"/>
    <n v="76130"/>
    <n v="2.1589041095890411"/>
    <n v="27.449315068493149"/>
    <n v="2"/>
    <n v="2"/>
    <n v="3"/>
    <n v="2"/>
    <n v="1"/>
    <n v="0"/>
    <n v="0"/>
    <n v="0"/>
  </r>
  <r>
    <n v="2062822666"/>
    <s v="ASOCIADO 1314"/>
    <x v="0"/>
    <x v="2"/>
    <n v="77398"/>
    <n v="1864957"/>
    <n v="1187023"/>
    <n v="157908"/>
    <n v="0"/>
    <n v="0"/>
    <n v="677934"/>
    <s v="9- Otras garantías (no admisible)"/>
    <s v="LBZ"/>
    <s v="A"/>
    <n v="4"/>
    <n v="0"/>
    <n v="0"/>
    <n v="19001"/>
    <n v="2.1589041095890411"/>
    <n v="33.238356164383561"/>
    <n v="1"/>
    <n v="2"/>
    <n v="2"/>
    <n v="2"/>
    <n v="3"/>
    <n v="0"/>
    <n v="0"/>
    <n v="0"/>
  </r>
  <r>
    <n v="2044042466"/>
    <s v="ASOCIADO 1329"/>
    <x v="0"/>
    <x v="2"/>
    <m/>
    <n v="1860567"/>
    <n v="1170967"/>
    <n v="117653"/>
    <n v="0"/>
    <n v="1225000"/>
    <n v="689600"/>
    <s v="6- pignoración"/>
    <s v="LBZ"/>
    <s v="A"/>
    <n v="4"/>
    <n v="0"/>
    <n v="0"/>
    <n v="68276"/>
    <n v="1.8191780821917809"/>
    <n v="27.849315068493151"/>
    <n v="1"/>
    <n v="1"/>
    <n v="1"/>
    <n v="3"/>
    <n v="3"/>
    <n v="0"/>
    <n v="0"/>
    <n v="0"/>
  </r>
  <r>
    <n v="2222224486"/>
    <s v="ASOCIADO 1341"/>
    <x v="0"/>
    <x v="2"/>
    <n v="653868"/>
    <n v="2291153"/>
    <n v="1588375"/>
    <n v="103650"/>
    <n v="0"/>
    <n v="0"/>
    <n v="702778"/>
    <s v="9- Otras garantías (no admisible)"/>
    <s v="LBZ"/>
    <s v="A"/>
    <n v="4"/>
    <n v="0"/>
    <n v="0"/>
    <n v="76001"/>
    <n v="2.2246575342465755"/>
    <n v="31.87945205479452"/>
    <n v="1"/>
    <n v="0"/>
    <n v="3"/>
    <n v="2"/>
    <n v="1"/>
    <n v="0"/>
    <n v="0"/>
    <n v="0"/>
  </r>
  <r>
    <n v="88282866"/>
    <s v="ASOCIADO 1352"/>
    <x v="0"/>
    <x v="1"/>
    <n v="532133"/>
    <n v="8273425"/>
    <n v="7568468"/>
    <n v="320797"/>
    <n v="0"/>
    <n v="9500000"/>
    <n v="704957"/>
    <s v="6- pignoración"/>
    <s v="LBZ"/>
    <s v="A"/>
    <n v="4"/>
    <n v="0"/>
    <n v="0"/>
    <n v="68255"/>
    <n v="1.095890410958904"/>
    <n v="36.350684931506848"/>
    <n v="1"/>
    <n v="2"/>
    <n v="2"/>
    <n v="3"/>
    <n v="1"/>
    <n v="0"/>
    <n v="0"/>
    <n v="0"/>
  </r>
  <r>
    <n v="2042406004"/>
    <s v="ASOCIADO 1379"/>
    <x v="0"/>
    <x v="0"/>
    <m/>
    <n v="2869775"/>
    <n v="2154575"/>
    <n v="106660"/>
    <n v="0"/>
    <n v="2400000"/>
    <n v="715200"/>
    <s v="6- pignoración"/>
    <s v="LBZ"/>
    <s v="A"/>
    <n v="4"/>
    <n v="0"/>
    <n v="0"/>
    <n v="11001"/>
    <n v="2.2602739726027399"/>
    <n v="34.205479452054796"/>
    <n v="2"/>
    <n v="2"/>
    <n v="2"/>
    <n v="2"/>
    <n v="1"/>
    <n v="0"/>
    <n v="0"/>
    <n v="0"/>
  </r>
  <r>
    <n v="2006204824"/>
    <s v="ASOCIADO 1381"/>
    <x v="0"/>
    <x v="2"/>
    <m/>
    <n v="2003233"/>
    <n v="1277633"/>
    <n v="133235"/>
    <n v="0"/>
    <n v="1100000"/>
    <n v="725600"/>
    <s v="6- pignoración"/>
    <s v="LBZ"/>
    <s v="A"/>
    <n v="4"/>
    <n v="0"/>
    <n v="0"/>
    <n v="68081"/>
    <n v="1.8986301369863015"/>
    <n v="31.660273972602738"/>
    <n v="1"/>
    <n v="2"/>
    <n v="2"/>
    <n v="2"/>
    <n v="2"/>
    <n v="0"/>
    <n v="0"/>
    <n v="0"/>
  </r>
  <r>
    <n v="2048048420"/>
    <s v="ASOCIADO 1382"/>
    <x v="0"/>
    <x v="2"/>
    <m/>
    <n v="2032358"/>
    <n v="1306758"/>
    <n v="184689"/>
    <n v="0"/>
    <n v="0"/>
    <n v="725600"/>
    <s v="9- Otras garantías (no admisible)"/>
    <s v="LBZ"/>
    <s v="A"/>
    <n v="4"/>
    <n v="0"/>
    <n v="0"/>
    <n v="68432"/>
    <n v="1.8630136986301369"/>
    <n v="30.632876712328766"/>
    <n v="1"/>
    <n v="1"/>
    <n v="1"/>
    <n v="2"/>
    <n v="3"/>
    <n v="0"/>
    <n v="0"/>
    <n v="0"/>
  </r>
  <r>
    <n v="20688864"/>
    <s v="ASOCIADO 1388"/>
    <x v="0"/>
    <x v="0"/>
    <n v="1443749"/>
    <n v="3722625"/>
    <n v="2995003"/>
    <n v="224875"/>
    <n v="0"/>
    <n v="0"/>
    <n v="727622"/>
    <s v="9- Otras garantías (no admisible)"/>
    <s v="LBZ"/>
    <s v="A"/>
    <n v="4"/>
    <n v="0"/>
    <n v="0"/>
    <n v="76001"/>
    <n v="2.3013698630136985"/>
    <n v="35.926027397260277"/>
    <n v="2"/>
    <n v="0"/>
    <n v="3"/>
    <n v="2"/>
    <n v="1"/>
    <n v="0"/>
    <n v="0"/>
    <n v="0"/>
  </r>
  <r>
    <n v="2262802006"/>
    <s v="ASOCIADO 1395"/>
    <x v="0"/>
    <x v="2"/>
    <n v="54334"/>
    <n v="1740298"/>
    <n v="1008996"/>
    <n v="224626"/>
    <n v="0"/>
    <n v="0"/>
    <n v="731302"/>
    <s v="9- Otras garantías (no admisible)"/>
    <s v="LBZ"/>
    <s v="A"/>
    <n v="4"/>
    <n v="0"/>
    <n v="0"/>
    <n v="5129"/>
    <n v="1.1260273972602739"/>
    <n v="25.964383561643835"/>
    <n v="1"/>
    <n v="2"/>
    <n v="3"/>
    <n v="3"/>
    <n v="1"/>
    <n v="0"/>
    <n v="0"/>
    <n v="0"/>
  </r>
  <r>
    <n v="2002646408"/>
    <s v="ASOCIADO 1419"/>
    <x v="0"/>
    <x v="0"/>
    <n v="540072"/>
    <n v="4197240"/>
    <n v="3439615"/>
    <n v="365760"/>
    <n v="0"/>
    <n v="3360000"/>
    <n v="757625"/>
    <s v="6- pignoración"/>
    <s v="LBZ"/>
    <s v="A"/>
    <n v="4"/>
    <n v="0"/>
    <n v="0"/>
    <n v="11001"/>
    <n v="1.1643835616438356"/>
    <n v="30.460273972602739"/>
    <n v="1"/>
    <n v="2"/>
    <n v="3"/>
    <n v="3"/>
    <n v="1"/>
    <n v="0"/>
    <n v="0"/>
    <n v="0"/>
  </r>
  <r>
    <n v="48686848"/>
    <s v="ASOCIADO 1423"/>
    <x v="0"/>
    <x v="2"/>
    <n v="142100"/>
    <n v="1997212"/>
    <n v="1239587"/>
    <n v="158088"/>
    <n v="0"/>
    <n v="1200000"/>
    <n v="757625"/>
    <s v="6- pignoración"/>
    <s v="LBZ"/>
    <s v="A"/>
    <n v="4"/>
    <n v="0"/>
    <n v="0"/>
    <n v="68895"/>
    <n v="1.1643835616438356"/>
    <n v="38.906849315068492"/>
    <n v="2"/>
    <n v="2"/>
    <n v="2"/>
    <n v="3"/>
    <n v="3"/>
    <n v="0"/>
    <n v="0"/>
    <n v="0"/>
  </r>
  <r>
    <n v="8822206"/>
    <s v="ASOCIADO 1428"/>
    <x v="0"/>
    <x v="0"/>
    <n v="444327"/>
    <n v="2885702"/>
    <n v="2124501"/>
    <n v="170158"/>
    <n v="0"/>
    <n v="600000"/>
    <n v="761201"/>
    <s v="6- pignoración"/>
    <s v="LBZ"/>
    <s v="A"/>
    <n v="4"/>
    <n v="0"/>
    <n v="0"/>
    <n v="5001"/>
    <n v="3.0684931506849313"/>
    <n v="37.087671232876716"/>
    <n v="1"/>
    <n v="2"/>
    <n v="4"/>
    <n v="2"/>
    <n v="1"/>
    <n v="0"/>
    <n v="0"/>
    <n v="0"/>
  </r>
  <r>
    <n v="2084842"/>
    <s v="ASOCIADO 1429"/>
    <x v="0"/>
    <x v="4"/>
    <n v="27336200"/>
    <n v="78834678"/>
    <n v="78071517"/>
    <n v="1379762"/>
    <n v="0"/>
    <n v="80000000"/>
    <n v="763161"/>
    <s v="2- prendaria"/>
    <s v="LBZ"/>
    <s v="A"/>
    <n v="4"/>
    <n v="0"/>
    <n v="0"/>
    <n v="76001"/>
    <n v="0.60821917808219184"/>
    <n v="42.602739726027394"/>
    <n v="1"/>
    <n v="6"/>
    <n v="6"/>
    <n v="11"/>
    <n v="2"/>
    <n v="0"/>
    <n v="0"/>
    <n v="0"/>
  </r>
  <r>
    <n v="2084620424"/>
    <s v="ASOCIADO 1431"/>
    <x v="1"/>
    <x v="1"/>
    <n v="3066173"/>
    <n v="9699527"/>
    <n v="8934645"/>
    <n v="378618"/>
    <n v="0"/>
    <n v="3035564"/>
    <n v="764882"/>
    <s v="6- pignoración"/>
    <s v="LBZ"/>
    <s v="A"/>
    <n v="4"/>
    <n v="0"/>
    <n v="0"/>
    <n v="25286"/>
    <n v="2.4356164383561643"/>
    <n v="29.920547945205481"/>
    <n v="2"/>
    <n v="4"/>
    <n v="3"/>
    <n v="2"/>
    <n v="1"/>
    <n v="0"/>
    <n v="0"/>
    <n v="0"/>
  </r>
  <r>
    <n v="20448440"/>
    <s v="ASOCIADO 1438"/>
    <x v="0"/>
    <x v="0"/>
    <n v="1573200"/>
    <n v="3397123"/>
    <n v="2619813"/>
    <n v="166072"/>
    <n v="0"/>
    <n v="2500000"/>
    <n v="777310"/>
    <s v="6- pignoración"/>
    <s v="LBZ"/>
    <s v="A"/>
    <n v="4"/>
    <n v="0"/>
    <n v="0"/>
    <n v="76130"/>
    <n v="2.4575342465753423"/>
    <n v="29.898630136986302"/>
    <n v="2"/>
    <n v="0"/>
    <n v="2"/>
    <n v="2"/>
    <n v="1"/>
    <n v="0"/>
    <n v="0"/>
    <n v="0"/>
  </r>
  <r>
    <n v="2228208242"/>
    <s v="ASOCIADO 1440"/>
    <x v="0"/>
    <x v="0"/>
    <n v="1155577"/>
    <n v="5772517"/>
    <n v="4995207"/>
    <n v="196951"/>
    <n v="0"/>
    <n v="2139603"/>
    <n v="777310"/>
    <s v="6- pignoración"/>
    <s v="LBZ"/>
    <s v="A"/>
    <n v="4"/>
    <n v="0"/>
    <n v="0"/>
    <n v="76130"/>
    <n v="2.4684931506849317"/>
    <n v="30.005479452054793"/>
    <n v="1"/>
    <n v="0"/>
    <n v="1"/>
    <n v="2"/>
    <n v="1"/>
    <n v="0"/>
    <n v="0"/>
    <n v="0"/>
  </r>
  <r>
    <n v="2004604002"/>
    <s v="ASOCIADO 1448"/>
    <x v="0"/>
    <x v="2"/>
    <m/>
    <n v="1848594"/>
    <n v="1071284"/>
    <n v="103177"/>
    <n v="0"/>
    <n v="0"/>
    <n v="777310"/>
    <s v="9- Otras garantías (no admisible)"/>
    <s v="LBZ"/>
    <s v="A"/>
    <n v="4"/>
    <n v="0"/>
    <n v="0"/>
    <n v="47001"/>
    <n v="2.526027397260274"/>
    <n v="31.82191780821918"/>
    <n v="2"/>
    <n v="0"/>
    <n v="2"/>
    <n v="2"/>
    <n v="1"/>
    <n v="0"/>
    <n v="0"/>
    <n v="0"/>
  </r>
  <r>
    <n v="2000604288"/>
    <s v="ASOCIADO 1449"/>
    <x v="0"/>
    <x v="2"/>
    <m/>
    <n v="2320422"/>
    <n v="1543112"/>
    <n v="128300.00000000001"/>
    <n v="0"/>
    <n v="0"/>
    <n v="777310"/>
    <s v="9- Otras garantías (no admisible)"/>
    <s v="LBZ"/>
    <s v="A"/>
    <n v="4"/>
    <n v="0"/>
    <n v="0"/>
    <n v="76130"/>
    <n v="2.4657534246575343"/>
    <n v="30.761643835616439"/>
    <n v="1"/>
    <n v="0"/>
    <n v="3"/>
    <n v="2"/>
    <n v="3"/>
    <n v="0"/>
    <n v="0"/>
    <n v="0"/>
  </r>
  <r>
    <n v="2008888640"/>
    <s v="ASOCIADO 1453"/>
    <x v="0"/>
    <x v="3"/>
    <m/>
    <n v="1700435"/>
    <n v="911815"/>
    <n v="126470.00000000001"/>
    <n v="0"/>
    <n v="0"/>
    <n v="788620"/>
    <s v="9- Otras garantías (no admisible)"/>
    <s v="LBZ"/>
    <s v="A"/>
    <n v="4"/>
    <n v="0"/>
    <n v="0"/>
    <n v="68001"/>
    <n v="2.0712328767123287"/>
    <n v="26.112328767123287"/>
    <n v="2"/>
    <n v="6"/>
    <n v="3"/>
    <n v="2"/>
    <n v="1"/>
    <n v="0"/>
    <n v="0"/>
    <n v="0"/>
  </r>
  <r>
    <n v="24662402"/>
    <s v="ASOCIADO 1462"/>
    <x v="0"/>
    <x v="2"/>
    <n v="70350"/>
    <n v="2786437"/>
    <n v="1996705"/>
    <n v="148039"/>
    <n v="0"/>
    <n v="0"/>
    <n v="789732"/>
    <s v="9- Otras garantías (no admisible)"/>
    <s v="LBZ"/>
    <s v="A"/>
    <n v="4"/>
    <n v="0"/>
    <n v="0"/>
    <n v="76306"/>
    <n v="2.526027397260274"/>
    <n v="37.849315068493148"/>
    <n v="1"/>
    <n v="2"/>
    <n v="2"/>
    <n v="2"/>
    <n v="1"/>
    <n v="0"/>
    <n v="0"/>
    <n v="0"/>
  </r>
  <r>
    <n v="2224640626"/>
    <s v="ASOCIADO 1464"/>
    <x v="0"/>
    <x v="2"/>
    <m/>
    <n v="1887481"/>
    <n v="1097749"/>
    <n v="129984"/>
    <n v="0"/>
    <n v="0"/>
    <n v="789732"/>
    <s v="9- Otras garantías (no admisible)"/>
    <s v="LBZ"/>
    <s v="A"/>
    <n v="4"/>
    <n v="0"/>
    <n v="0"/>
    <n v="76130"/>
    <n v="2.5232876712328767"/>
    <n v="27.438356164383563"/>
    <n v="1"/>
    <n v="0"/>
    <n v="2"/>
    <n v="2"/>
    <n v="1"/>
    <n v="0"/>
    <n v="0"/>
    <n v="0"/>
  </r>
  <r>
    <n v="2040606260"/>
    <s v="ASOCIADO 1477"/>
    <x v="0"/>
    <x v="1"/>
    <n v="2068134"/>
    <n v="8762792"/>
    <n v="7960638"/>
    <n v="226002"/>
    <n v="0"/>
    <n v="2272542"/>
    <n v="802154"/>
    <s v="6- pignoración"/>
    <s v="LBZ"/>
    <s v="A"/>
    <n v="4"/>
    <n v="0"/>
    <n v="0"/>
    <n v="11001"/>
    <n v="2.5671232876712327"/>
    <n v="30.421917808219177"/>
    <n v="2"/>
    <n v="2"/>
    <n v="2"/>
    <n v="2"/>
    <n v="3"/>
    <n v="0"/>
    <n v="0"/>
    <n v="0"/>
  </r>
  <r>
    <n v="42688442"/>
    <s v="ASOCIADO 1514"/>
    <x v="0"/>
    <x v="0"/>
    <n v="305515"/>
    <n v="2845358"/>
    <n v="2022738"/>
    <n v="113770"/>
    <n v="0"/>
    <n v="0"/>
    <n v="822620"/>
    <s v="6- pignoración"/>
    <s v="LBZ"/>
    <s v="A"/>
    <n v="4"/>
    <n v="0"/>
    <n v="0"/>
    <n v="5212"/>
    <n v="2.1123287671232878"/>
    <n v="45.986301369863014"/>
    <n v="2"/>
    <n v="2"/>
    <n v="2"/>
    <n v="2"/>
    <n v="3"/>
    <n v="0"/>
    <n v="0"/>
    <n v="0"/>
  </r>
  <r>
    <n v="2008462282"/>
    <s v="ASOCIADO 1518"/>
    <x v="0"/>
    <x v="2"/>
    <n v="164101"/>
    <n v="1947339"/>
    <n v="1120341"/>
    <n v="113852"/>
    <n v="0"/>
    <n v="0"/>
    <n v="826998"/>
    <s v="9- Otras garantías (no admisible)"/>
    <s v="LBZ"/>
    <s v="A"/>
    <n v="4"/>
    <n v="0"/>
    <n v="0"/>
    <n v="76130"/>
    <n v="2.6465753424657534"/>
    <n v="22.75068493150685"/>
    <n v="1"/>
    <n v="2"/>
    <n v="1"/>
    <n v="2"/>
    <n v="1"/>
    <n v="0"/>
    <n v="0"/>
    <n v="0"/>
  </r>
  <r>
    <n v="2086266248"/>
    <s v="ASOCIADO 1521"/>
    <x v="0"/>
    <x v="2"/>
    <n v="266"/>
    <n v="2024187"/>
    <n v="1191575"/>
    <n v="179754"/>
    <n v="0"/>
    <n v="0"/>
    <n v="832612"/>
    <s v="9- Otras garantías (no admisible)"/>
    <s v="LBZ"/>
    <s v="A"/>
    <n v="4"/>
    <n v="0"/>
    <n v="0"/>
    <n v="76130"/>
    <n v="3.0136986301369864"/>
    <n v="33.517808219178079"/>
    <n v="1"/>
    <n v="0"/>
    <n v="1"/>
    <n v="2"/>
    <n v="3"/>
    <n v="0"/>
    <n v="0"/>
    <n v="0"/>
  </r>
  <r>
    <n v="2008808024"/>
    <s v="ASOCIADO 1527"/>
    <x v="0"/>
    <x v="2"/>
    <m/>
    <n v="2082259"/>
    <n v="1241639"/>
    <n v="157937"/>
    <n v="0"/>
    <n v="1600000"/>
    <n v="840620"/>
    <s v="6- pignoración"/>
    <s v="LBZ"/>
    <s v="A"/>
    <n v="4"/>
    <n v="0"/>
    <n v="0"/>
    <n v="68615"/>
    <n v="1.989041095890411"/>
    <n v="24.545205479452054"/>
    <n v="1"/>
    <n v="2"/>
    <n v="1"/>
    <n v="2"/>
    <n v="3"/>
    <n v="0"/>
    <n v="0"/>
    <n v="0"/>
  </r>
  <r>
    <n v="2060468286"/>
    <s v="ASOCIADO 1540"/>
    <x v="0"/>
    <x v="2"/>
    <m/>
    <n v="2409668"/>
    <n v="1557072"/>
    <n v="133235"/>
    <n v="0"/>
    <n v="2393940"/>
    <n v="852596"/>
    <s v="6- pignoración"/>
    <s v="LBZ"/>
    <s v="A"/>
    <n v="4"/>
    <n v="0"/>
    <n v="0"/>
    <n v="76130"/>
    <n v="3.1835616438356165"/>
    <n v="33.202739726027396"/>
    <n v="2"/>
    <n v="0"/>
    <n v="1"/>
    <n v="2"/>
    <n v="3"/>
    <n v="0"/>
    <n v="0"/>
    <n v="0"/>
  </r>
  <r>
    <n v="84668080"/>
    <s v="ASOCIADO 1548"/>
    <x v="0"/>
    <x v="3"/>
    <m/>
    <n v="1833843"/>
    <n v="977223"/>
    <n v="115964"/>
    <n v="0"/>
    <n v="0"/>
    <n v="856620"/>
    <s v="9- Otras garantías (no admisible)"/>
    <s v="LBZ"/>
    <s v="A"/>
    <n v="4"/>
    <n v="0"/>
    <n v="0"/>
    <n v="13052"/>
    <n v="2.1972602739726028"/>
    <n v="47.841095890410962"/>
    <n v="1"/>
    <n v="3"/>
    <n v="1"/>
    <n v="2"/>
    <n v="2"/>
    <n v="0"/>
    <n v="0"/>
    <n v="0"/>
  </r>
  <r>
    <n v="4408684"/>
    <s v="ASOCIADO 1565"/>
    <x v="0"/>
    <x v="1"/>
    <m/>
    <n v="8319805"/>
    <n v="7459185"/>
    <n v="187415"/>
    <n v="0"/>
    <n v="6741406"/>
    <n v="860620"/>
    <s v="6- pignoración"/>
    <s v="LBZ"/>
    <s v="A"/>
    <n v="4"/>
    <n v="0"/>
    <n v="0"/>
    <n v="11001"/>
    <n v="2.1972602739726028"/>
    <n v="46.643835616438359"/>
    <n v="1"/>
    <n v="2"/>
    <n v="2"/>
    <n v="2"/>
    <n v="2"/>
    <n v="0"/>
    <n v="0"/>
    <n v="0"/>
  </r>
  <r>
    <n v="2082802448"/>
    <s v="ASOCIADO 1566"/>
    <x v="0"/>
    <x v="2"/>
    <m/>
    <n v="2588163"/>
    <n v="1726043"/>
    <n v="143104"/>
    <n v="0"/>
    <n v="2200000"/>
    <n v="862120"/>
    <s v="6- pignoración"/>
    <s v="LBZ"/>
    <s v="A"/>
    <n v="4"/>
    <n v="0"/>
    <n v="0"/>
    <n v="68418"/>
    <n v="3.1561643835616437"/>
    <n v="30.649315068493152"/>
    <n v="1"/>
    <n v="2"/>
    <n v="1"/>
    <n v="2"/>
    <n v="3"/>
    <n v="0"/>
    <n v="0"/>
    <n v="0"/>
  </r>
  <r>
    <n v="42668404"/>
    <s v="ASOCIADO 1581"/>
    <x v="0"/>
    <x v="0"/>
    <n v="546166"/>
    <n v="3892928"/>
    <n v="3029409"/>
    <n v="273267"/>
    <n v="0"/>
    <n v="877803"/>
    <n v="863519"/>
    <s v="6- pignoración"/>
    <s v="LBZ"/>
    <s v="A"/>
    <n v="4"/>
    <n v="0"/>
    <n v="0"/>
    <n v="76113"/>
    <n v="2.8"/>
    <n v="36"/>
    <n v="2"/>
    <n v="0"/>
    <n v="2"/>
    <n v="2"/>
    <n v="1"/>
    <n v="0"/>
    <n v="0"/>
    <n v="0"/>
  </r>
  <r>
    <n v="4042428"/>
    <s v="ASOCIADO 1587"/>
    <x v="0"/>
    <x v="0"/>
    <m/>
    <n v="3176980"/>
    <n v="2312716"/>
    <n v="98240"/>
    <n v="0"/>
    <n v="0"/>
    <n v="864264"/>
    <s v="9- Otras garantías (no admisible)"/>
    <s v="LBZ"/>
    <s v="A"/>
    <n v="4"/>
    <n v="0"/>
    <n v="0"/>
    <n v="76130"/>
    <n v="2.7643835616438355"/>
    <n v="38.408219178082192"/>
    <n v="1"/>
    <n v="0"/>
    <n v="2"/>
    <n v="2"/>
    <n v="1"/>
    <n v="0"/>
    <n v="0"/>
    <n v="0"/>
  </r>
  <r>
    <n v="2042420448"/>
    <s v="ASOCIADO 1609"/>
    <x v="0"/>
    <x v="0"/>
    <n v="626671"/>
    <n v="4000000"/>
    <n v="3110892"/>
    <n v="126729.99999999999"/>
    <n v="0"/>
    <n v="0"/>
    <n v="889108"/>
    <s v="9- Otras garantías (no admisible)"/>
    <s v="LBZ"/>
    <s v="A"/>
    <n v="4"/>
    <n v="0"/>
    <n v="0"/>
    <n v="8001"/>
    <n v="2.8410958904109589"/>
    <n v="34.942465753424656"/>
    <n v="1"/>
    <n v="0"/>
    <n v="3"/>
    <n v="2"/>
    <n v="1"/>
    <n v="0"/>
    <n v="0"/>
    <n v="0"/>
  </r>
  <r>
    <n v="2208204680"/>
    <s v="ASOCIADO 1610"/>
    <x v="0"/>
    <x v="2"/>
    <n v="470087"/>
    <n v="2662094"/>
    <n v="1772986"/>
    <n v="131364"/>
    <n v="0"/>
    <n v="0"/>
    <n v="889108"/>
    <s v="9- Otras garantías (no admisible)"/>
    <s v="LBZ"/>
    <s v="A"/>
    <n v="4"/>
    <n v="0"/>
    <n v="0"/>
    <n v="76130"/>
    <n v="2.8410958904109589"/>
    <n v="25.076712328767123"/>
    <n v="1"/>
    <n v="0"/>
    <n v="1"/>
    <n v="2"/>
    <n v="1"/>
    <n v="0"/>
    <n v="0"/>
    <n v="0"/>
  </r>
  <r>
    <n v="8680022"/>
    <s v="ASOCIADO 1611"/>
    <x v="0"/>
    <x v="0"/>
    <n v="217035"/>
    <n v="4200000"/>
    <n v="3310892"/>
    <n v="133841"/>
    <n v="0"/>
    <n v="2990852"/>
    <n v="889108"/>
    <s v="6- pignoración"/>
    <s v="LBZ"/>
    <s v="A"/>
    <n v="4"/>
    <n v="0"/>
    <n v="0"/>
    <n v="5266"/>
    <n v="2.8410958904109589"/>
    <n v="51.37808219178082"/>
    <n v="1"/>
    <n v="0"/>
    <n v="3"/>
    <n v="2"/>
    <n v="4"/>
    <n v="0"/>
    <n v="0"/>
    <n v="0"/>
  </r>
  <r>
    <n v="2224802622"/>
    <s v="ASOCIADO 1663"/>
    <x v="0"/>
    <x v="0"/>
    <n v="103933"/>
    <n v="3861893"/>
    <n v="2955666"/>
    <n v="123127"/>
    <n v="0"/>
    <n v="1664456"/>
    <n v="906227"/>
    <s v="6- pignoración"/>
    <s v="LBZ"/>
    <s v="A"/>
    <n v="4"/>
    <n v="0"/>
    <n v="0"/>
    <n v="76130"/>
    <n v="3.3095890410958906"/>
    <n v="22.69041095890411"/>
    <n v="1"/>
    <n v="0"/>
    <n v="1"/>
    <n v="2"/>
    <n v="1"/>
    <n v="0"/>
    <n v="0"/>
    <n v="0"/>
  </r>
  <r>
    <n v="2044042686"/>
    <s v="ASOCIADO 1677"/>
    <x v="0"/>
    <x v="2"/>
    <m/>
    <n v="2045334"/>
    <n v="1127458"/>
    <n v="110263"/>
    <n v="0"/>
    <n v="900000"/>
    <n v="917876"/>
    <s v="6- pignoración"/>
    <s v="LBZ"/>
    <s v="A"/>
    <n v="4"/>
    <n v="0"/>
    <n v="0"/>
    <n v="13433"/>
    <n v="0.10136986301369863"/>
    <n v="25.512328767123286"/>
    <n v="1"/>
    <n v="2"/>
    <n v="1"/>
    <n v="2"/>
    <n v="1"/>
    <n v="0"/>
    <n v="0"/>
    <n v="0"/>
  </r>
  <r>
    <n v="68020024"/>
    <s v="ASOCIADO 1693"/>
    <x v="0"/>
    <x v="2"/>
    <m/>
    <n v="2729424"/>
    <n v="1793482"/>
    <n v="157414"/>
    <n v="0"/>
    <n v="4300000"/>
    <n v="935942"/>
    <s v="6- pignoración"/>
    <s v="LBZ"/>
    <s v="A"/>
    <n v="4"/>
    <n v="0"/>
    <n v="0"/>
    <n v="76130"/>
    <n v="3.0657534246575344"/>
    <n v="42.37808219178082"/>
    <n v="2"/>
    <n v="0"/>
    <n v="1"/>
    <n v="2"/>
    <n v="3"/>
    <n v="0"/>
    <n v="0"/>
    <n v="0"/>
  </r>
  <r>
    <n v="2046880860"/>
    <s v="ASOCIADO 1697"/>
    <x v="0"/>
    <x v="0"/>
    <n v="1537335"/>
    <n v="5221334"/>
    <n v="4283944"/>
    <n v="223550"/>
    <n v="0"/>
    <n v="2700000"/>
    <n v="937390"/>
    <s v="6- pignoración"/>
    <s v="LBZ"/>
    <s v="A"/>
    <n v="4"/>
    <n v="0"/>
    <n v="0"/>
    <n v="5001"/>
    <n v="3.010958904109589"/>
    <n v="26.419178082191781"/>
    <n v="2"/>
    <n v="0"/>
    <n v="1"/>
    <n v="2"/>
    <n v="1"/>
    <n v="0"/>
    <n v="0"/>
    <n v="0"/>
  </r>
  <r>
    <n v="2224646080"/>
    <s v="ASOCIADO 1698"/>
    <x v="0"/>
    <x v="0"/>
    <n v="1015969"/>
    <n v="5532255"/>
    <n v="4594865"/>
    <n v="178260"/>
    <n v="0"/>
    <n v="2712797"/>
    <n v="937390"/>
    <s v="6- pignoración"/>
    <s v="LBZ"/>
    <s v="A"/>
    <n v="4"/>
    <n v="0"/>
    <n v="0"/>
    <n v="76130"/>
    <n v="3.0136986301369864"/>
    <n v="25.019178082191782"/>
    <n v="1"/>
    <n v="0"/>
    <n v="1"/>
    <n v="2"/>
    <n v="1"/>
    <n v="0"/>
    <n v="0"/>
    <n v="0"/>
  </r>
  <r>
    <n v="2220488664"/>
    <s v="ASOCIADO 1699"/>
    <x v="0"/>
    <x v="1"/>
    <n v="857477"/>
    <n v="7028438"/>
    <n v="6091048"/>
    <n v="296370"/>
    <n v="0"/>
    <n v="1615000"/>
    <n v="937390"/>
    <s v="6- pignoración"/>
    <s v="LBZ"/>
    <s v="A"/>
    <n v="4"/>
    <n v="0"/>
    <n v="0"/>
    <n v="73001"/>
    <n v="3.010958904109589"/>
    <n v="33.304109589041097"/>
    <n v="2"/>
    <n v="0"/>
    <n v="2"/>
    <n v="2"/>
    <n v="1"/>
    <n v="0"/>
    <n v="0"/>
    <n v="0"/>
  </r>
  <r>
    <n v="60866020"/>
    <s v="ASOCIADO 1703"/>
    <x v="0"/>
    <x v="2"/>
    <n v="350767"/>
    <n v="2374204"/>
    <n v="1436814"/>
    <n v="157908"/>
    <n v="0"/>
    <n v="2697263"/>
    <n v="937390"/>
    <s v="6- pignoración"/>
    <s v="LBZ"/>
    <s v="A"/>
    <n v="4"/>
    <n v="0"/>
    <n v="0"/>
    <n v="52001"/>
    <n v="3.010958904109589"/>
    <n v="42.950684931506849"/>
    <n v="2"/>
    <n v="0"/>
    <n v="2"/>
    <n v="2"/>
    <n v="3"/>
    <n v="0"/>
    <n v="0"/>
    <n v="0"/>
  </r>
  <r>
    <n v="2262068044"/>
    <s v="ASOCIADO 1704"/>
    <x v="0"/>
    <x v="0"/>
    <m/>
    <n v="3400000"/>
    <n v="2462610"/>
    <n v="120881"/>
    <n v="0"/>
    <n v="2500000"/>
    <n v="937390"/>
    <s v="6- pignoración"/>
    <s v="LBZ"/>
    <s v="A"/>
    <n v="4"/>
    <n v="0"/>
    <n v="0"/>
    <n v="76130"/>
    <n v="3.0136986301369864"/>
    <n v="22.627397260273973"/>
    <n v="1"/>
    <n v="0"/>
    <n v="1"/>
    <n v="2"/>
    <n v="1"/>
    <n v="0"/>
    <n v="0"/>
    <n v="0"/>
  </r>
  <r>
    <n v="28448848"/>
    <s v="ASOCIADO 1709"/>
    <x v="0"/>
    <x v="0"/>
    <n v="636"/>
    <n v="3126835"/>
    <n v="2183013"/>
    <n v="103121"/>
    <n v="0"/>
    <n v="0"/>
    <n v="943822"/>
    <s v="9- Otras garantías (no admisible)"/>
    <s v="LBZ"/>
    <s v="A"/>
    <n v="4"/>
    <n v="0"/>
    <n v="0"/>
    <n v="68615"/>
    <n v="2.3616438356164382"/>
    <n v="48.057534246575344"/>
    <n v="2"/>
    <n v="1"/>
    <n v="1"/>
    <n v="2"/>
    <n v="3"/>
    <n v="0"/>
    <n v="0"/>
    <n v="0"/>
  </r>
  <r>
    <n v="4822864"/>
    <s v="ASOCIADO 1711"/>
    <x v="0"/>
    <x v="0"/>
    <n v="622464"/>
    <n v="4031736"/>
    <n v="3086226"/>
    <n v="188392"/>
    <n v="0"/>
    <n v="1850000"/>
    <n v="945510"/>
    <s v="6- pignoración"/>
    <s v="LBZ"/>
    <s v="A"/>
    <n v="4"/>
    <n v="0"/>
    <n v="0"/>
    <n v="76130"/>
    <n v="3.1835616438356165"/>
    <n v="53.049315068493151"/>
    <n v="1"/>
    <n v="0"/>
    <n v="1"/>
    <n v="2"/>
    <n v="3"/>
    <n v="0"/>
    <n v="0"/>
    <n v="0"/>
  </r>
  <r>
    <n v="20800064"/>
    <s v="ASOCIADO 1714"/>
    <x v="0"/>
    <x v="0"/>
    <m/>
    <n v="3300000"/>
    <n v="2354400"/>
    <n v="117326"/>
    <n v="0"/>
    <n v="0"/>
    <n v="945600"/>
    <s v="9- Otras garantías (no admisible)"/>
    <s v="LBZ"/>
    <s v="A"/>
    <n v="4"/>
    <n v="0"/>
    <n v="0"/>
    <n v="20060"/>
    <n v="1.8986301369863015"/>
    <n v="39.123287671232873"/>
    <n v="1"/>
    <n v="2"/>
    <n v="1"/>
    <n v="2"/>
    <n v="3"/>
    <n v="0"/>
    <n v="0"/>
    <n v="0"/>
  </r>
  <r>
    <n v="2240280284"/>
    <s v="ASOCIADO 1737"/>
    <x v="0"/>
    <x v="0"/>
    <n v="273669"/>
    <n v="3695854"/>
    <n v="2735729"/>
    <n v="217273"/>
    <n v="0"/>
    <n v="2200000"/>
    <n v="960125"/>
    <s v="6- pignoración"/>
    <s v="LBZ"/>
    <s v="A"/>
    <n v="4"/>
    <n v="0"/>
    <n v="0"/>
    <n v="76130"/>
    <n v="3.1452054794520548"/>
    <n v="30.421917808219177"/>
    <n v="2"/>
    <n v="0"/>
    <n v="1"/>
    <n v="2"/>
    <n v="1"/>
    <n v="0"/>
    <n v="0"/>
    <n v="0"/>
  </r>
  <r>
    <n v="2080202642"/>
    <s v="ASOCIADO 1742"/>
    <x v="0"/>
    <x v="0"/>
    <n v="2683671"/>
    <n v="4852155"/>
    <n v="3891327"/>
    <n v="172510"/>
    <n v="0"/>
    <n v="3100000"/>
    <n v="960828"/>
    <s v="6- pignoración"/>
    <s v="LBZ"/>
    <s v="A"/>
    <n v="4"/>
    <n v="0"/>
    <n v="0"/>
    <n v="11001"/>
    <n v="3.0986301369863014"/>
    <n v="33.939726027397263"/>
    <n v="2"/>
    <n v="0"/>
    <n v="2"/>
    <n v="2"/>
    <n v="1"/>
    <n v="0"/>
    <n v="0"/>
    <n v="0"/>
  </r>
  <r>
    <n v="42484820"/>
    <s v="ASOCIADO 1756"/>
    <x v="0"/>
    <x v="2"/>
    <m/>
    <n v="2532882"/>
    <n v="1564585"/>
    <n v="120778"/>
    <n v="0"/>
    <n v="895056"/>
    <n v="968297"/>
    <s v="6- pignoración"/>
    <s v="LBZ"/>
    <s v="A"/>
    <n v="4"/>
    <n v="0"/>
    <n v="0"/>
    <n v="76130"/>
    <n v="1.4767123287671233"/>
    <n v="53.841095890410962"/>
    <n v="2"/>
    <n v="2"/>
    <n v="1"/>
    <n v="2"/>
    <n v="1"/>
    <n v="0"/>
    <n v="0"/>
    <n v="0"/>
  </r>
  <r>
    <n v="2088006648"/>
    <s v="ASOCIADO 1758"/>
    <x v="0"/>
    <x v="0"/>
    <n v="746742"/>
    <n v="4965828"/>
    <n v="3996880"/>
    <n v="271670"/>
    <n v="0"/>
    <n v="3800000"/>
    <n v="968948"/>
    <s v="6- pignoración"/>
    <s v="LBZ"/>
    <s v="A"/>
    <n v="4"/>
    <n v="0"/>
    <n v="0"/>
    <n v="76130"/>
    <n v="3.3095890410958906"/>
    <n v="33.326027397260276"/>
    <n v="1"/>
    <n v="0"/>
    <n v="1"/>
    <n v="2"/>
    <n v="2"/>
    <n v="0"/>
    <n v="0"/>
    <n v="0"/>
  </r>
  <r>
    <n v="2068062004"/>
    <s v="ASOCIADO 1767"/>
    <x v="0"/>
    <x v="0"/>
    <n v="402831"/>
    <n v="3898659"/>
    <n v="2926112"/>
    <n v="172965"/>
    <n v="0"/>
    <n v="0"/>
    <n v="972547"/>
    <s v="9- Otras garantías (no admisible)"/>
    <s v="LBZ"/>
    <s v="A"/>
    <n v="4"/>
    <n v="0"/>
    <n v="0"/>
    <n v="5631"/>
    <n v="3.1479452054794521"/>
    <n v="28.17808219178082"/>
    <n v="2"/>
    <n v="4"/>
    <n v="3"/>
    <n v="2"/>
    <n v="1"/>
    <n v="0"/>
    <n v="0"/>
    <n v="0"/>
  </r>
  <r>
    <n v="2042444440"/>
    <s v="ASOCIADO 1768"/>
    <x v="0"/>
    <x v="2"/>
    <n v="130614"/>
    <n v="2969765"/>
    <n v="1997218"/>
    <n v="127044.99999999999"/>
    <n v="0"/>
    <n v="0"/>
    <n v="972547"/>
    <s v="9- Otras garantías (no admisible)"/>
    <s v="LBZ"/>
    <s v="A"/>
    <n v="4"/>
    <n v="0"/>
    <n v="0"/>
    <n v="8433"/>
    <n v="3.1424657534246574"/>
    <n v="28.816438356164383"/>
    <n v="1"/>
    <n v="0"/>
    <n v="1"/>
    <n v="2"/>
    <n v="1"/>
    <n v="0"/>
    <n v="0"/>
    <n v="0"/>
  </r>
  <r>
    <n v="2066246246"/>
    <s v="ASOCIADO 1775"/>
    <x v="0"/>
    <x v="0"/>
    <m/>
    <n v="3500000"/>
    <n v="2520578"/>
    <n v="143680"/>
    <n v="0"/>
    <n v="0"/>
    <n v="979422"/>
    <s v="9- Otras garantías (no admisible)"/>
    <s v="LBZ"/>
    <s v="A"/>
    <n v="4"/>
    <n v="0"/>
    <n v="0"/>
    <n v="68255"/>
    <n v="2.8191780821917809"/>
    <n v="34.268493150684932"/>
    <n v="2"/>
    <n v="2"/>
    <n v="1"/>
    <n v="2"/>
    <n v="1"/>
    <n v="0"/>
    <n v="0"/>
    <n v="0"/>
  </r>
  <r>
    <n v="2224640864"/>
    <s v="ASOCIADO 1788"/>
    <x v="0"/>
    <x v="0"/>
    <n v="624085"/>
    <n v="3785147"/>
    <n v="2800881"/>
    <n v="189058"/>
    <n v="0"/>
    <n v="1800000"/>
    <n v="984266"/>
    <s v="6- pignoración"/>
    <s v="LBZ"/>
    <s v="A"/>
    <n v="4"/>
    <n v="0"/>
    <n v="0"/>
    <n v="76130"/>
    <n v="3.1835616438356165"/>
    <n v="23.186301369863013"/>
    <n v="2"/>
    <n v="2"/>
    <n v="1"/>
    <n v="2"/>
    <n v="1"/>
    <n v="0"/>
    <n v="0"/>
    <n v="0"/>
  </r>
  <r>
    <n v="2200806606"/>
    <s v="ASOCIADO 1794"/>
    <x v="0"/>
    <x v="2"/>
    <n v="24227"/>
    <n v="2645183"/>
    <n v="1657063"/>
    <n v="128863"/>
    <n v="0"/>
    <n v="0"/>
    <n v="988120"/>
    <s v="9- Otras garantías (no admisible)"/>
    <s v="LBZ"/>
    <s v="A"/>
    <n v="4"/>
    <n v="0"/>
    <n v="0"/>
    <n v="68276"/>
    <n v="3.3205479452054796"/>
    <n v="23.416438356164385"/>
    <n v="2"/>
    <n v="3"/>
    <n v="1"/>
    <n v="2"/>
    <n v="3"/>
    <n v="0"/>
    <n v="0"/>
    <n v="0"/>
  </r>
  <r>
    <n v="42686068"/>
    <s v="ASOCIADO 1800"/>
    <x v="0"/>
    <x v="0"/>
    <m/>
    <n v="3009466"/>
    <n v="2018846"/>
    <n v="117326"/>
    <n v="0"/>
    <n v="1861093"/>
    <n v="990620"/>
    <s v="6- pignoración"/>
    <s v="LBZ"/>
    <s v="A"/>
    <n v="4"/>
    <n v="0"/>
    <n v="0"/>
    <n v="8001"/>
    <n v="2.2383561643835614"/>
    <n v="59.290410958904111"/>
    <n v="2"/>
    <n v="2"/>
    <n v="1"/>
    <n v="2"/>
    <n v="3"/>
    <n v="0"/>
    <n v="0"/>
    <n v="0"/>
  </r>
  <r>
    <n v="82242440"/>
    <s v="ASOCIADO 1803"/>
    <x v="0"/>
    <x v="0"/>
    <m/>
    <n v="4213204"/>
    <n v="3222584"/>
    <n v="177766"/>
    <n v="0"/>
    <n v="1747434"/>
    <n v="990620"/>
    <s v="6- pignoración"/>
    <s v="LBZ"/>
    <s v="A"/>
    <n v="4"/>
    <n v="0"/>
    <n v="0"/>
    <n v="8758"/>
    <n v="2.2383561643835614"/>
    <n v="54.978082191780821"/>
    <n v="1"/>
    <n v="2"/>
    <n v="1"/>
    <n v="3"/>
    <n v="3"/>
    <n v="0"/>
    <n v="0"/>
    <n v="0"/>
  </r>
  <r>
    <n v="2228402040"/>
    <s v="ASOCIADO 1811"/>
    <x v="0"/>
    <x v="0"/>
    <n v="586383"/>
    <n v="3826367"/>
    <n v="2832533"/>
    <n v="142213"/>
    <n v="0"/>
    <n v="3100000"/>
    <n v="993834"/>
    <s v="6- pignoración"/>
    <s v="LBZ"/>
    <s v="A"/>
    <n v="4"/>
    <n v="0"/>
    <n v="0"/>
    <n v="5001"/>
    <n v="3.3013698630136985"/>
    <n v="31.06027397260274"/>
    <n v="2"/>
    <n v="0"/>
    <n v="2"/>
    <n v="2"/>
    <n v="1"/>
    <n v="0"/>
    <n v="0"/>
    <n v="0"/>
  </r>
  <r>
    <n v="2222800844"/>
    <s v="ASOCIADO 1815"/>
    <x v="0"/>
    <x v="0"/>
    <n v="272933"/>
    <n v="3000000"/>
    <n v="2004718"/>
    <n v="143172"/>
    <n v="0"/>
    <n v="1686988"/>
    <n v="995282"/>
    <s v="6- pignoración"/>
    <s v="LBZ"/>
    <s v="A"/>
    <n v="4"/>
    <n v="0"/>
    <n v="0"/>
    <n v="76130"/>
    <n v="3.2602739726027399"/>
    <n v="28.904109589041095"/>
    <n v="1"/>
    <n v="0"/>
    <n v="1"/>
    <n v="2"/>
    <n v="3"/>
    <n v="0"/>
    <n v="0"/>
    <n v="0"/>
  </r>
  <r>
    <n v="2224628002"/>
    <s v="ASOCIADO 1822"/>
    <x v="0"/>
    <x v="0"/>
    <n v="869739"/>
    <n v="4994574"/>
    <n v="3998589"/>
    <n v="286363"/>
    <n v="0"/>
    <n v="3110000"/>
    <n v="995985"/>
    <s v="6- pignoración"/>
    <s v="LBZ"/>
    <s v="A"/>
    <n v="4"/>
    <n v="0"/>
    <n v="0"/>
    <n v="76130"/>
    <n v="3.2191780821917808"/>
    <n v="28.580821917808219"/>
    <n v="2"/>
    <n v="2"/>
    <n v="1"/>
    <n v="2"/>
    <n v="1"/>
    <n v="0"/>
    <n v="0"/>
    <n v="0"/>
  </r>
  <r>
    <n v="2224886228"/>
    <s v="ASOCIADO 1823"/>
    <x v="0"/>
    <x v="0"/>
    <n v="801683"/>
    <n v="4464355"/>
    <n v="3468370"/>
    <n v="268838"/>
    <n v="0"/>
    <n v="0"/>
    <n v="995985"/>
    <s v="9- Otras garantías (no admisible)"/>
    <s v="LBZ"/>
    <s v="A"/>
    <n v="4"/>
    <n v="0"/>
    <n v="0"/>
    <n v="76275"/>
    <n v="3.2191780821917808"/>
    <n v="32.032876712328765"/>
    <n v="1"/>
    <n v="2"/>
    <n v="2"/>
    <n v="2"/>
    <n v="1"/>
    <n v="0"/>
    <n v="0"/>
    <n v="0"/>
  </r>
  <r>
    <n v="2068028068"/>
    <s v="ASOCIADO 1835"/>
    <x v="0"/>
    <x v="0"/>
    <n v="287200"/>
    <n v="4000000"/>
    <n v="2992999"/>
    <n v="252941"/>
    <n v="0"/>
    <n v="1120343"/>
    <n v="1007001"/>
    <s v="6- pignoración"/>
    <s v="LBZ"/>
    <s v="A"/>
    <n v="4"/>
    <n v="0"/>
    <n v="0"/>
    <n v="23001"/>
    <n v="3.3013698630136985"/>
    <n v="28.849315068493151"/>
    <n v="2"/>
    <n v="2"/>
    <n v="1"/>
    <n v="2"/>
    <n v="1"/>
    <n v="0"/>
    <n v="0"/>
    <n v="0"/>
  </r>
  <r>
    <n v="2248062082"/>
    <s v="ASOCIADO 1839"/>
    <x v="0"/>
    <x v="1"/>
    <n v="1535450"/>
    <n v="6644298"/>
    <n v="5636594"/>
    <n v="326437"/>
    <n v="0"/>
    <n v="1560000"/>
    <n v="1007704"/>
    <s v="6- pignoración"/>
    <s v="LBZ"/>
    <s v="A"/>
    <n v="4"/>
    <n v="0"/>
    <n v="0"/>
    <n v="76130"/>
    <n v="3.2602739726027399"/>
    <n v="29.709589041095889"/>
    <n v="1"/>
    <n v="0"/>
    <n v="1"/>
    <n v="2"/>
    <n v="3"/>
    <n v="0"/>
    <n v="0"/>
    <n v="0"/>
  </r>
  <r>
    <n v="2224646088"/>
    <s v="ASOCIADO 1850"/>
    <x v="0"/>
    <x v="2"/>
    <n v="114678"/>
    <n v="2720738"/>
    <n v="1713034"/>
    <n v="363305"/>
    <n v="0"/>
    <n v="1500000"/>
    <n v="1007704"/>
    <s v="6- pignoración"/>
    <s v="LBZ"/>
    <s v="A"/>
    <n v="4"/>
    <n v="0"/>
    <n v="0"/>
    <n v="76130"/>
    <n v="3.2630136986301368"/>
    <n v="24.950684931506849"/>
    <n v="2"/>
    <n v="0"/>
    <n v="1"/>
    <n v="2"/>
    <n v="3"/>
    <n v="0"/>
    <n v="0"/>
    <n v="0"/>
  </r>
  <r>
    <n v="2224466226"/>
    <s v="ASOCIADO 1861"/>
    <x v="0"/>
    <x v="1"/>
    <n v="5403226"/>
    <n v="7855320"/>
    <n v="6836600"/>
    <n v="236681"/>
    <n v="0"/>
    <n v="1904375"/>
    <n v="1018720"/>
    <s v="6- pignoración"/>
    <s v="LBZ"/>
    <s v="A"/>
    <n v="4"/>
    <n v="0"/>
    <n v="0"/>
    <n v="76113"/>
    <n v="3.3589041095890413"/>
    <n v="29.232876712328768"/>
    <n v="1"/>
    <n v="2"/>
    <n v="2"/>
    <n v="2"/>
    <n v="1"/>
    <n v="0"/>
    <n v="0"/>
    <n v="0"/>
  </r>
  <r>
    <n v="2068022244"/>
    <s v="ASOCIADO 1870"/>
    <x v="0"/>
    <x v="0"/>
    <n v="239628"/>
    <n v="4156540"/>
    <n v="3137117"/>
    <n v="129396"/>
    <n v="0"/>
    <n v="1988606"/>
    <n v="1019423"/>
    <s v="6- pignoración"/>
    <s v="LBZ"/>
    <s v="A"/>
    <n v="4"/>
    <n v="0"/>
    <n v="0"/>
    <n v="23001"/>
    <n v="3.3013698630136985"/>
    <n v="29.81095890410959"/>
    <n v="2"/>
    <n v="0"/>
    <n v="2"/>
    <n v="2"/>
    <n v="1"/>
    <n v="0"/>
    <n v="0"/>
    <n v="0"/>
  </r>
  <r>
    <n v="66068042"/>
    <s v="ASOCIADO 1871"/>
    <x v="0"/>
    <x v="2"/>
    <n v="103455"/>
    <n v="2596048"/>
    <n v="1576625"/>
    <n v="172662"/>
    <n v="0"/>
    <n v="2624000"/>
    <n v="1019423"/>
    <s v="6- pignoración"/>
    <s v="LBZ"/>
    <s v="A"/>
    <n v="4"/>
    <n v="0"/>
    <n v="0"/>
    <n v="76130"/>
    <n v="3.3123287671232875"/>
    <n v="43.630136986301373"/>
    <n v="2"/>
    <n v="0"/>
    <n v="1"/>
    <n v="2"/>
    <n v="1"/>
    <n v="0"/>
    <n v="0"/>
    <n v="0"/>
  </r>
  <r>
    <n v="202600"/>
    <s v="ASOCIADO 1881"/>
    <x v="0"/>
    <x v="2"/>
    <m/>
    <n v="2419117"/>
    <n v="1392497"/>
    <n v="152973"/>
    <n v="0"/>
    <n v="1300000"/>
    <n v="1026620"/>
    <s v="6- pignoración"/>
    <s v="LBZ"/>
    <s v="A"/>
    <n v="4"/>
    <n v="0"/>
    <n v="0"/>
    <n v="13052"/>
    <n v="2.6109589041095891"/>
    <n v="42.684931506849317"/>
    <n v="1"/>
    <n v="1"/>
    <n v="1"/>
    <n v="2"/>
    <n v="2"/>
    <n v="0"/>
    <n v="0"/>
    <n v="0"/>
  </r>
  <r>
    <n v="2224648280"/>
    <s v="ASOCIADO 1894"/>
    <x v="0"/>
    <x v="2"/>
    <m/>
    <n v="2296248"/>
    <n v="1265106"/>
    <n v="273330"/>
    <n v="0"/>
    <n v="2100000"/>
    <n v="1031142"/>
    <s v="6- pignoración"/>
    <s v="LBZ"/>
    <s v="A"/>
    <n v="4"/>
    <n v="0"/>
    <n v="0"/>
    <n v="76130"/>
    <n v="3.3698630136986303"/>
    <n v="24.345205479452055"/>
    <n v="1"/>
    <n v="0"/>
    <n v="1"/>
    <n v="2"/>
    <n v="3"/>
    <n v="0"/>
    <n v="0"/>
    <n v="0"/>
  </r>
  <r>
    <n v="48846648"/>
    <s v="ASOCIADO 1903"/>
    <x v="0"/>
    <x v="3"/>
    <m/>
    <n v="1991691"/>
    <n v="951071"/>
    <n v="133855"/>
    <n v="0"/>
    <n v="0"/>
    <n v="1040620"/>
    <s v="9- Otras garantías (no admisible)"/>
    <s v="LBZ"/>
    <s v="A"/>
    <n v="4"/>
    <n v="0"/>
    <n v="0"/>
    <n v="68615"/>
    <n v="2.2821917808219179"/>
    <n v="43.11780821917808"/>
    <n v="2"/>
    <n v="2"/>
    <n v="1"/>
    <n v="2"/>
    <n v="3"/>
    <n v="0"/>
    <n v="0"/>
    <n v="0"/>
  </r>
  <r>
    <n v="2044044880"/>
    <s v="ASOCIADO 1905"/>
    <x v="0"/>
    <x v="0"/>
    <m/>
    <n v="3506368"/>
    <n v="2465748"/>
    <n v="147943"/>
    <n v="0"/>
    <n v="0"/>
    <n v="1040620"/>
    <s v="9- Otras garantías (no admisible)"/>
    <s v="LBZ"/>
    <s v="A"/>
    <n v="4"/>
    <n v="0"/>
    <n v="0"/>
    <n v="13052"/>
    <n v="2.3232876712328765"/>
    <n v="24.038356164383561"/>
    <n v="1"/>
    <n v="2"/>
    <n v="1"/>
    <n v="2"/>
    <n v="3"/>
    <n v="0"/>
    <n v="0"/>
    <n v="0"/>
  </r>
  <r>
    <n v="2224648664"/>
    <s v="ASOCIADO 1920"/>
    <x v="0"/>
    <x v="0"/>
    <n v="91278"/>
    <n v="3262110"/>
    <n v="2211129"/>
    <n v="200563"/>
    <n v="0"/>
    <n v="1000000"/>
    <n v="1050981"/>
    <s v="6- pignoración"/>
    <s v="LBZ"/>
    <s v="A"/>
    <n v="4"/>
    <n v="0"/>
    <n v="0"/>
    <n v="76130"/>
    <n v="3.5671232876712327"/>
    <n v="24.205479452054796"/>
    <n v="2"/>
    <n v="0"/>
    <n v="2"/>
    <n v="2"/>
    <n v="1"/>
    <n v="0"/>
    <n v="0"/>
    <n v="0"/>
  </r>
  <r>
    <n v="2000240680"/>
    <s v="ASOCIADO 1922"/>
    <x v="0"/>
    <x v="4"/>
    <n v="5595714"/>
    <n v="11767844"/>
    <n v="10716160"/>
    <n v="283271"/>
    <n v="0"/>
    <n v="5600000"/>
    <n v="1051684"/>
    <s v="6- pignoración"/>
    <s v="LBZ"/>
    <s v="A"/>
    <n v="4"/>
    <n v="0"/>
    <n v="0"/>
    <n v="11001"/>
    <n v="3.5123287671232877"/>
    <n v="34.821917808219176"/>
    <n v="2"/>
    <n v="0"/>
    <n v="1"/>
    <n v="2"/>
    <n v="2"/>
    <n v="0"/>
    <n v="0"/>
    <n v="0"/>
  </r>
  <r>
    <n v="8802208"/>
    <s v="ASOCIADO 1930"/>
    <x v="0"/>
    <x v="0"/>
    <n v="151562"/>
    <n v="3738779"/>
    <n v="2684199"/>
    <n v="130566"/>
    <n v="0"/>
    <n v="1450000"/>
    <n v="1054580"/>
    <s v="6- pignoración"/>
    <s v="LBZ"/>
    <s v="A"/>
    <n v="4"/>
    <n v="0"/>
    <n v="0"/>
    <n v="8758"/>
    <n v="3.4328767123287673"/>
    <n v="38.200000000000003"/>
    <n v="1"/>
    <n v="0"/>
    <n v="1"/>
    <n v="2"/>
    <n v="3"/>
    <n v="0"/>
    <n v="0"/>
    <n v="0"/>
  </r>
  <r>
    <n v="66806262"/>
    <s v="ASOCIADO 1931"/>
    <x v="0"/>
    <x v="2"/>
    <n v="144680"/>
    <n v="2134290"/>
    <n v="1079710"/>
    <n v="98079"/>
    <n v="0"/>
    <n v="1500000"/>
    <n v="1054580"/>
    <s v="6- pignoración"/>
    <s v="LBZ"/>
    <s v="A"/>
    <n v="4"/>
    <n v="0"/>
    <n v="0"/>
    <n v="76130"/>
    <n v="3.7205479452054795"/>
    <n v="52.038356164383565"/>
    <n v="2"/>
    <n v="2"/>
    <n v="2"/>
    <n v="2"/>
    <n v="3"/>
    <n v="0"/>
    <n v="0"/>
    <n v="0"/>
  </r>
  <r>
    <n v="2200648066"/>
    <s v="ASOCIADO 1947"/>
    <x v="0"/>
    <x v="2"/>
    <m/>
    <n v="2073958"/>
    <n v="1009810"/>
    <n v="96002"/>
    <n v="0"/>
    <n v="0"/>
    <n v="1064148"/>
    <s v="9- Otras garantías (no admisible)"/>
    <s v="LBZ"/>
    <s v="A"/>
    <n v="4"/>
    <n v="0"/>
    <n v="0"/>
    <n v="8001"/>
    <n v="3.558904109589041"/>
    <n v="26.786301369863015"/>
    <n v="2"/>
    <n v="2"/>
    <n v="2"/>
    <n v="2"/>
    <n v="1"/>
    <n v="0"/>
    <n v="0"/>
    <n v="0"/>
  </r>
  <r>
    <n v="60426046"/>
    <s v="ASOCIADO 1953"/>
    <x v="0"/>
    <x v="1"/>
    <n v="1271492"/>
    <n v="7788979"/>
    <n v="6722680"/>
    <n v="216777"/>
    <n v="0"/>
    <n v="1940284"/>
    <n v="1066299"/>
    <s v="6- pignoración"/>
    <s v="LBZ"/>
    <s v="A"/>
    <n v="4"/>
    <n v="0"/>
    <n v="0"/>
    <n v="11001"/>
    <n v="3.4684931506849317"/>
    <n v="54.268493150684932"/>
    <n v="2"/>
    <n v="2"/>
    <n v="1"/>
    <n v="2"/>
    <n v="1"/>
    <n v="0"/>
    <n v="0"/>
    <n v="0"/>
  </r>
  <r>
    <n v="2224644268"/>
    <s v="ASOCIADO 1974"/>
    <x v="0"/>
    <x v="2"/>
    <n v="237529"/>
    <n v="2920708"/>
    <n v="1833867"/>
    <n v="120039"/>
    <n v="0"/>
    <n v="1300000"/>
    <n v="1086841"/>
    <s v="6- pignoración"/>
    <s v="LBZ"/>
    <s v="A"/>
    <n v="4"/>
    <n v="0"/>
    <n v="0"/>
    <n v="76130"/>
    <n v="3.6849315068493151"/>
    <n v="25.742465753424657"/>
    <n v="1"/>
    <n v="0"/>
    <n v="2"/>
    <n v="2"/>
    <n v="3"/>
    <n v="0"/>
    <n v="0"/>
    <n v="0"/>
  </r>
  <r>
    <n v="26800448"/>
    <s v="ASOCIADO 1982"/>
    <x v="0"/>
    <x v="2"/>
    <m/>
    <n v="2212116"/>
    <n v="1122379"/>
    <n v="69004"/>
    <n v="0"/>
    <n v="2000000"/>
    <n v="1089737"/>
    <s v="6- pignoración"/>
    <s v="LBZ"/>
    <s v="A"/>
    <n v="4"/>
    <n v="0"/>
    <n v="0"/>
    <n v="76130"/>
    <n v="3.5671232876712327"/>
    <n v="46.265753424657532"/>
    <n v="1"/>
    <n v="2"/>
    <n v="2"/>
    <n v="2"/>
    <n v="3"/>
    <n v="0"/>
    <n v="0"/>
    <n v="0"/>
  </r>
  <r>
    <n v="2064066286"/>
    <s v="ASOCIADO 1992"/>
    <x v="0"/>
    <x v="2"/>
    <m/>
    <n v="2653225"/>
    <n v="1558605"/>
    <n v="167777"/>
    <n v="0"/>
    <n v="0"/>
    <n v="1094620"/>
    <s v="9- Otras garantías (no admisible)"/>
    <s v="LBZ"/>
    <s v="A"/>
    <n v="4"/>
    <n v="0"/>
    <n v="0"/>
    <n v="20060"/>
    <n v="2.7780821917808218"/>
    <n v="31.693150684931506"/>
    <n v="1"/>
    <n v="2"/>
    <n v="1"/>
    <n v="3"/>
    <n v="3"/>
    <n v="0"/>
    <n v="0"/>
    <n v="0"/>
  </r>
  <r>
    <n v="2208640248"/>
    <s v="ASOCIADO 1996"/>
    <x v="0"/>
    <x v="2"/>
    <n v="572985"/>
    <n v="2790823"/>
    <n v="1690856"/>
    <n v="251177.00000000003"/>
    <n v="0"/>
    <n v="1200000"/>
    <n v="1099967"/>
    <s v="6- pignoración"/>
    <s v="LBZ"/>
    <s v="A"/>
    <n v="4"/>
    <n v="0"/>
    <n v="0"/>
    <n v="76130"/>
    <n v="1.7178082191780821"/>
    <n v="23.824657534246576"/>
    <n v="1"/>
    <n v="2"/>
    <n v="1"/>
    <n v="3"/>
    <n v="1"/>
    <n v="0"/>
    <n v="0"/>
    <n v="0"/>
  </r>
  <r>
    <n v="62048064"/>
    <s v="ASOCIADO 2005"/>
    <x v="0"/>
    <x v="0"/>
    <n v="762325"/>
    <n v="4845973"/>
    <n v="3744517"/>
    <n v="153873"/>
    <n v="0"/>
    <n v="0"/>
    <n v="1101456"/>
    <s v="9- Otras garantías (no admisible)"/>
    <s v="LBZ"/>
    <s v="A"/>
    <n v="4"/>
    <n v="0"/>
    <n v="0"/>
    <n v="11001"/>
    <n v="3.6"/>
    <n v="36.487671232876714"/>
    <n v="2"/>
    <n v="4"/>
    <n v="2"/>
    <n v="2"/>
    <n v="1"/>
    <n v="0"/>
    <n v="0"/>
    <n v="0"/>
  </r>
  <r>
    <n v="2240622288"/>
    <s v="ASOCIADO 2018"/>
    <x v="0"/>
    <x v="0"/>
    <n v="975197"/>
    <n v="3511620"/>
    <n v="2398445"/>
    <n v="222058"/>
    <n v="0"/>
    <n v="0"/>
    <n v="1113175"/>
    <s v="9- Otras garantías (no admisible)"/>
    <s v="LBZ"/>
    <s v="A"/>
    <n v="4"/>
    <n v="0"/>
    <n v="0"/>
    <n v="76001"/>
    <n v="3.6410958904109587"/>
    <n v="33.334246575342469"/>
    <n v="2"/>
    <n v="2"/>
    <n v="2"/>
    <n v="2"/>
    <n v="3"/>
    <n v="0"/>
    <n v="0"/>
    <n v="0"/>
  </r>
  <r>
    <n v="2026266242"/>
    <s v="ASOCIADO 2029"/>
    <x v="0"/>
    <x v="0"/>
    <n v="692965"/>
    <n v="3306618"/>
    <n v="2181724"/>
    <n v="232543"/>
    <n v="0"/>
    <n v="0"/>
    <n v="1124894"/>
    <s v="9- Otras garantías (no admisible)"/>
    <s v="LBZ"/>
    <s v="A"/>
    <n v="4"/>
    <n v="0"/>
    <n v="0"/>
    <n v="11001"/>
    <n v="3.6849315068493151"/>
    <n v="32.660273972602738"/>
    <n v="2"/>
    <n v="2"/>
    <n v="2"/>
    <n v="2"/>
    <n v="3"/>
    <n v="0"/>
    <n v="0"/>
    <n v="0"/>
  </r>
  <r>
    <n v="2244200264"/>
    <s v="ASOCIADO 2040"/>
    <x v="0"/>
    <x v="2"/>
    <m/>
    <n v="2471988"/>
    <n v="1345687"/>
    <n v="164412"/>
    <n v="0"/>
    <n v="1300000"/>
    <n v="1126301"/>
    <s v="6- pignoración"/>
    <s v="LBZ"/>
    <s v="A"/>
    <n v="4"/>
    <n v="0"/>
    <n v="0"/>
    <n v="76001"/>
    <n v="1.7616438356164383"/>
    <n v="23.887671232876713"/>
    <n v="2"/>
    <n v="3"/>
    <n v="1"/>
    <n v="3"/>
    <n v="1"/>
    <n v="0"/>
    <n v="0"/>
    <n v="0"/>
  </r>
  <r>
    <n v="2008848066"/>
    <s v="ASOCIADO 2046"/>
    <x v="0"/>
    <x v="0"/>
    <m/>
    <n v="3844557"/>
    <n v="2715937"/>
    <n v="134024"/>
    <n v="0"/>
    <n v="1484872"/>
    <n v="1128620"/>
    <s v="6- pignoración"/>
    <s v="LBZ"/>
    <s v="A"/>
    <n v="4"/>
    <n v="0"/>
    <n v="0"/>
    <n v="68895"/>
    <n v="2.8958904109589043"/>
    <n v="27.920547945205481"/>
    <n v="1"/>
    <n v="0"/>
    <n v="1"/>
    <n v="2"/>
    <n v="1"/>
    <n v="0"/>
    <n v="0"/>
    <n v="0"/>
  </r>
  <r>
    <n v="2224880804"/>
    <s v="ASOCIADO 2050"/>
    <x v="0"/>
    <x v="1"/>
    <n v="2208225"/>
    <n v="10362379"/>
    <n v="9226469"/>
    <n v="291010"/>
    <n v="0"/>
    <n v="3863247"/>
    <n v="1135910"/>
    <s v="6- pignoración"/>
    <s v="LBZ"/>
    <s v="A"/>
    <n v="4"/>
    <n v="0"/>
    <n v="0"/>
    <n v="76001"/>
    <n v="3.7671232876712328"/>
    <n v="28.556164383561644"/>
    <n v="2"/>
    <n v="0"/>
    <n v="1"/>
    <n v="2"/>
    <n v="3"/>
    <n v="0"/>
    <n v="0"/>
    <n v="0"/>
  </r>
  <r>
    <n v="66002442"/>
    <s v="ASOCIADO 2056"/>
    <x v="0"/>
    <x v="1"/>
    <n v="1745132"/>
    <n v="6264565"/>
    <n v="5127952"/>
    <n v="297433"/>
    <n v="0"/>
    <n v="500000"/>
    <n v="1136613"/>
    <s v="6- pignoración"/>
    <s v="LBZ"/>
    <s v="A"/>
    <n v="4"/>
    <n v="0"/>
    <n v="0"/>
    <n v="76520"/>
    <n v="3.8054794520547945"/>
    <n v="47.747945205479454"/>
    <n v="2"/>
    <n v="2"/>
    <n v="2"/>
    <n v="2"/>
    <n v="1"/>
    <n v="0"/>
    <n v="0"/>
    <n v="0"/>
  </r>
  <r>
    <n v="2224642488"/>
    <s v="ASOCIADO 2078"/>
    <x v="0"/>
    <x v="0"/>
    <n v="1496820"/>
    <n v="5871759"/>
    <n v="4719124"/>
    <n v="229231"/>
    <n v="0"/>
    <n v="3631812"/>
    <n v="1152635"/>
    <s v="6- pignoración"/>
    <s v="LBZ"/>
    <s v="A"/>
    <n v="4"/>
    <n v="0"/>
    <n v="0"/>
    <n v="76130"/>
    <n v="1.8136986301369864"/>
    <n v="26.610958904109587"/>
    <n v="2"/>
    <n v="2"/>
    <n v="1"/>
    <n v="3"/>
    <n v="1"/>
    <n v="0"/>
    <n v="0"/>
    <n v="0"/>
  </r>
  <r>
    <n v="2224642206"/>
    <s v="ASOCIADO 2081"/>
    <x v="0"/>
    <x v="3"/>
    <n v="101666"/>
    <n v="2000000"/>
    <n v="847354"/>
    <n v="103486"/>
    <n v="0"/>
    <n v="700000"/>
    <n v="1152646"/>
    <s v="6- pignoración"/>
    <s v="LBZ"/>
    <s v="A"/>
    <n v="4"/>
    <n v="0"/>
    <n v="0"/>
    <n v="76275"/>
    <n v="1.7205479452054795"/>
    <n v="32.101369863013701"/>
    <n v="1"/>
    <n v="2"/>
    <n v="2"/>
    <n v="2"/>
    <n v="3"/>
    <n v="0"/>
    <n v="0"/>
    <n v="0"/>
  </r>
  <r>
    <n v="2062684842"/>
    <s v="ASOCIADO 2085"/>
    <x v="0"/>
    <x v="0"/>
    <n v="611000"/>
    <n v="4671998"/>
    <n v="3515878"/>
    <n v="213185"/>
    <n v="0"/>
    <n v="2900000"/>
    <n v="1156120"/>
    <s v="6- pignoración"/>
    <s v="LBZ"/>
    <s v="A"/>
    <n v="4"/>
    <n v="0"/>
    <n v="0"/>
    <n v="68001"/>
    <n v="2.9479452054794519"/>
    <n v="26.663013698630138"/>
    <n v="1"/>
    <n v="2"/>
    <n v="2"/>
    <n v="2"/>
    <n v="1"/>
    <n v="0"/>
    <n v="0"/>
    <n v="0"/>
  </r>
  <r>
    <n v="2200804220"/>
    <s v="ASOCIADO 2090"/>
    <x v="0"/>
    <x v="0"/>
    <m/>
    <n v="4321763"/>
    <n v="3165643"/>
    <n v="139837"/>
    <n v="0"/>
    <n v="1427934"/>
    <n v="1156120"/>
    <s v="6- pignoración"/>
    <s v="LBZ"/>
    <s v="A"/>
    <n v="4"/>
    <n v="0"/>
    <n v="0"/>
    <n v="68255"/>
    <n v="2.9479452054794519"/>
    <n v="29.134246575342466"/>
    <n v="2"/>
    <n v="1"/>
    <n v="2"/>
    <n v="2"/>
    <n v="1"/>
    <n v="0"/>
    <n v="0"/>
    <n v="0"/>
  </r>
  <r>
    <n v="2044024808"/>
    <s v="ASOCIADO 2092"/>
    <x v="0"/>
    <x v="0"/>
    <m/>
    <n v="4500000"/>
    <n v="3343880"/>
    <n v="143160"/>
    <n v="0"/>
    <n v="1200000"/>
    <n v="1156120"/>
    <s v="6- pignoración"/>
    <s v="LBZ"/>
    <s v="A"/>
    <n v="4"/>
    <n v="0"/>
    <n v="0"/>
    <n v="68276"/>
    <n v="2.9479452054794519"/>
    <n v="28.934246575342467"/>
    <n v="1"/>
    <n v="1"/>
    <n v="1"/>
    <n v="2"/>
    <n v="3"/>
    <n v="0"/>
    <n v="0"/>
    <n v="0"/>
  </r>
  <r>
    <n v="2224882484"/>
    <s v="ASOCIADO 2098"/>
    <x v="0"/>
    <x v="0"/>
    <n v="1026112"/>
    <n v="4077283"/>
    <n v="2917232"/>
    <n v="286208"/>
    <n v="0"/>
    <n v="3000000"/>
    <n v="1160051"/>
    <s v="6- pignoración"/>
    <s v="LBZ"/>
    <s v="A"/>
    <n v="4"/>
    <n v="0"/>
    <n v="0"/>
    <n v="76130"/>
    <n v="3.8054794520547945"/>
    <n v="34.30684931506849"/>
    <n v="1"/>
    <n v="0"/>
    <n v="1"/>
    <n v="2"/>
    <n v="1"/>
    <n v="0"/>
    <n v="0"/>
    <n v="0"/>
  </r>
  <r>
    <n v="66028668"/>
    <s v="ASOCIADO 2102"/>
    <x v="0"/>
    <x v="0"/>
    <n v="522696"/>
    <n v="3694624"/>
    <n v="2534573"/>
    <n v="188996"/>
    <n v="0"/>
    <n v="2300000"/>
    <n v="1160051"/>
    <s v="6- pignoración"/>
    <s v="LBZ"/>
    <s v="A"/>
    <n v="4"/>
    <n v="0"/>
    <n v="0"/>
    <n v="76001"/>
    <n v="3.8054794520547945"/>
    <n v="48.076712328767123"/>
    <n v="2"/>
    <n v="2"/>
    <n v="2"/>
    <n v="2"/>
    <n v="3"/>
    <n v="0"/>
    <n v="0"/>
    <n v="0"/>
  </r>
  <r>
    <n v="48606082"/>
    <s v="ASOCIADO 2107"/>
    <x v="0"/>
    <x v="1"/>
    <n v="2204098"/>
    <n v="9834503"/>
    <n v="8666985"/>
    <n v="260805"/>
    <n v="0"/>
    <n v="3968782"/>
    <n v="1167518"/>
    <s v="6- pignoración"/>
    <s v="LBZ"/>
    <s v="A"/>
    <n v="4"/>
    <n v="0"/>
    <n v="0"/>
    <n v="76001"/>
    <n v="3.967123287671233"/>
    <n v="41.791780821917811"/>
    <n v="2"/>
    <n v="0"/>
    <n v="1"/>
    <n v="2"/>
    <n v="3"/>
    <n v="0"/>
    <n v="0"/>
    <n v="0"/>
  </r>
  <r>
    <n v="2224622002"/>
    <s v="ASOCIADO 2114"/>
    <x v="0"/>
    <x v="0"/>
    <n v="877467"/>
    <n v="5581197"/>
    <n v="4409427"/>
    <n v="189841"/>
    <n v="0"/>
    <n v="1070000"/>
    <n v="1171770"/>
    <s v="6- pignoración"/>
    <s v="LBZ"/>
    <s v="A"/>
    <n v="4"/>
    <n v="0"/>
    <n v="0"/>
    <n v="76001"/>
    <n v="3.8465753424657536"/>
    <n v="31.991780821917807"/>
    <n v="2"/>
    <n v="0"/>
    <n v="1"/>
    <n v="2"/>
    <n v="1"/>
    <n v="0"/>
    <n v="0"/>
    <n v="0"/>
  </r>
  <r>
    <n v="2002444282"/>
    <s v="ASOCIADO 2115"/>
    <x v="0"/>
    <x v="0"/>
    <n v="219916"/>
    <n v="5683450"/>
    <n v="4511680"/>
    <n v="221572"/>
    <n v="0"/>
    <n v="3046207"/>
    <n v="1171770"/>
    <s v="6- pignoración"/>
    <s v="LBZ"/>
    <s v="A"/>
    <n v="4"/>
    <n v="0"/>
    <n v="0"/>
    <n v="5615"/>
    <n v="3.8383561643835615"/>
    <n v="24.61917808219178"/>
    <n v="1"/>
    <n v="2"/>
    <n v="2"/>
    <n v="2"/>
    <n v="3"/>
    <n v="0"/>
    <n v="0"/>
    <n v="0"/>
  </r>
  <r>
    <n v="2062880662"/>
    <s v="ASOCIADO 2116"/>
    <x v="0"/>
    <x v="0"/>
    <m/>
    <n v="4807945"/>
    <n v="3636175"/>
    <n v="271138"/>
    <n v="0"/>
    <n v="3821115"/>
    <n v="1171770"/>
    <s v="6- pignoración"/>
    <s v="LBZ"/>
    <s v="A"/>
    <n v="4"/>
    <n v="0"/>
    <n v="0"/>
    <n v="19001"/>
    <n v="3.8465753424657536"/>
    <n v="27.523287671232875"/>
    <n v="2"/>
    <n v="0"/>
    <n v="1"/>
    <n v="2"/>
    <n v="1"/>
    <n v="0"/>
    <n v="0"/>
    <n v="0"/>
  </r>
  <r>
    <n v="2224646244"/>
    <s v="ASOCIADO 2118"/>
    <x v="0"/>
    <x v="0"/>
    <n v="171127"/>
    <n v="4292582"/>
    <n v="3113613"/>
    <n v="268093"/>
    <n v="0"/>
    <n v="0"/>
    <n v="1178969"/>
    <s v="9- Otras garantías (no admisible)"/>
    <s v="LBZ"/>
    <s v="A"/>
    <n v="4"/>
    <n v="0"/>
    <n v="0"/>
    <n v="76130"/>
    <n v="1.8356164383561644"/>
    <n v="24.87123287671233"/>
    <n v="1"/>
    <n v="2"/>
    <n v="1"/>
    <n v="3"/>
    <n v="3"/>
    <n v="0"/>
    <n v="0"/>
    <n v="0"/>
  </r>
  <r>
    <n v="64404240"/>
    <s v="ASOCIADO 2128"/>
    <x v="0"/>
    <x v="0"/>
    <n v="135616"/>
    <n v="3758969"/>
    <n v="2570849"/>
    <n v="115007"/>
    <n v="0"/>
    <n v="3000000"/>
    <n v="1188120"/>
    <s v="6- pignoración"/>
    <s v="LBZ"/>
    <s v="A"/>
    <n v="4"/>
    <n v="0"/>
    <n v="0"/>
    <n v="68307"/>
    <n v="3.0684931506849313"/>
    <n v="46.43013698630137"/>
    <n v="2"/>
    <n v="2"/>
    <n v="2"/>
    <n v="2"/>
    <n v="1"/>
    <n v="0"/>
    <n v="0"/>
    <n v="0"/>
  </r>
  <r>
    <n v="2004608002"/>
    <s v="ASOCIADO 2142"/>
    <x v="0"/>
    <x v="0"/>
    <m/>
    <n v="4402564"/>
    <n v="3211944"/>
    <n v="200996"/>
    <n v="0"/>
    <n v="2437315"/>
    <n v="1190620"/>
    <s v="6- pignoración"/>
    <s v="LBZ"/>
    <s v="A"/>
    <n v="4"/>
    <n v="0"/>
    <n v="0"/>
    <n v="13760"/>
    <n v="2.5342465753424657"/>
    <n v="31.739726027397261"/>
    <n v="1"/>
    <n v="1"/>
    <n v="1"/>
    <n v="3"/>
    <n v="3"/>
    <n v="0"/>
    <n v="0"/>
    <n v="0"/>
  </r>
  <r>
    <n v="66066260"/>
    <s v="ASOCIADO 2155"/>
    <x v="0"/>
    <x v="0"/>
    <n v="1039996"/>
    <n v="3568209"/>
    <n v="2362906"/>
    <n v="346039"/>
    <n v="0"/>
    <n v="6000000"/>
    <n v="1205303"/>
    <s v="6- pignoración"/>
    <s v="LBZ"/>
    <s v="A"/>
    <n v="4"/>
    <n v="0"/>
    <n v="0"/>
    <n v="76130"/>
    <n v="1.8821917808219177"/>
    <n v="43.493150684931507"/>
    <n v="2"/>
    <n v="4"/>
    <n v="2"/>
    <n v="3"/>
    <n v="1"/>
    <n v="0"/>
    <n v="0"/>
    <n v="0"/>
  </r>
  <r>
    <n v="2044882602"/>
    <s v="ASOCIADO 2156"/>
    <x v="0"/>
    <x v="0"/>
    <n v="523002"/>
    <n v="3645253"/>
    <n v="2439950"/>
    <n v="273512"/>
    <n v="0"/>
    <n v="1535911"/>
    <n v="1205303"/>
    <s v="6- pignoración"/>
    <s v="LBZ"/>
    <s v="A"/>
    <n v="4"/>
    <n v="0"/>
    <n v="0"/>
    <n v="76130"/>
    <n v="1.8821917808219177"/>
    <n v="31.931506849315067"/>
    <n v="1"/>
    <n v="2"/>
    <n v="2"/>
    <n v="3"/>
    <n v="1"/>
    <n v="0"/>
    <n v="0"/>
    <n v="0"/>
  </r>
  <r>
    <n v="26682288"/>
    <s v="ASOCIADO 2159"/>
    <x v="0"/>
    <x v="0"/>
    <m/>
    <n v="3282602"/>
    <n v="2077299"/>
    <n v="258986"/>
    <n v="0"/>
    <n v="2900000"/>
    <n v="1205303"/>
    <s v="6- pignoración"/>
    <s v="LBZ"/>
    <s v="A"/>
    <n v="4"/>
    <n v="0"/>
    <n v="0"/>
    <n v="76001"/>
    <n v="1.8821917808219177"/>
    <n v="59.369863013698627"/>
    <n v="1"/>
    <n v="2"/>
    <n v="3"/>
    <n v="3"/>
    <n v="3"/>
    <n v="0"/>
    <n v="0"/>
    <n v="0"/>
  </r>
  <r>
    <n v="4460480"/>
    <s v="ASOCIADO 2176"/>
    <x v="0"/>
    <x v="1"/>
    <n v="588085"/>
    <n v="6263107"/>
    <n v="5045767"/>
    <n v="185589"/>
    <n v="0"/>
    <n v="2568664"/>
    <n v="1217340"/>
    <s v="6- pignoración"/>
    <s v="LBZ"/>
    <s v="A"/>
    <n v="4"/>
    <n v="0"/>
    <n v="0"/>
    <n v="76130"/>
    <n v="4.0191780821917806"/>
    <n v="48.936986301369863"/>
    <n v="1"/>
    <n v="1"/>
    <n v="1"/>
    <n v="2"/>
    <n v="2"/>
    <n v="0"/>
    <n v="0"/>
    <n v="0"/>
  </r>
  <r>
    <n v="2248440462"/>
    <s v="ASOCIADO 2182"/>
    <x v="0"/>
    <x v="0"/>
    <m/>
    <n v="4700000"/>
    <n v="3479880"/>
    <n v="150271"/>
    <n v="0"/>
    <n v="0"/>
    <n v="1220120"/>
    <s v="9- Otras garantías (no admisible)"/>
    <s v="LBZ"/>
    <s v="A"/>
    <n v="4"/>
    <n v="0"/>
    <n v="0"/>
    <n v="13052"/>
    <n v="3.1095890410958904"/>
    <n v="37.830136986301369"/>
    <n v="1"/>
    <n v="3"/>
    <n v="1"/>
    <n v="2"/>
    <n v="3"/>
    <n v="0"/>
    <n v="0"/>
    <n v="0"/>
  </r>
  <r>
    <n v="2066682664"/>
    <s v="ASOCIADO 2190"/>
    <x v="0"/>
    <x v="0"/>
    <n v="13335"/>
    <n v="3832579"/>
    <n v="2602432"/>
    <n v="223421"/>
    <n v="0"/>
    <n v="1800000"/>
    <n v="1230147"/>
    <s v="6- pignoración"/>
    <s v="LBZ"/>
    <s v="A"/>
    <n v="4"/>
    <n v="0"/>
    <n v="0"/>
    <n v="76130"/>
    <n v="1.9726027397260273"/>
    <n v="30.791780821917808"/>
    <n v="1"/>
    <n v="2"/>
    <n v="1"/>
    <n v="3"/>
    <n v="1"/>
    <n v="0"/>
    <n v="0"/>
    <n v="0"/>
  </r>
  <r>
    <n v="86088646"/>
    <s v="ASOCIADO 2193"/>
    <x v="0"/>
    <x v="2"/>
    <m/>
    <n v="2372927"/>
    <n v="1141290"/>
    <n v="143104"/>
    <n v="0"/>
    <n v="2000000"/>
    <n v="1231637"/>
    <s v="6- pignoración"/>
    <s v="LBZ"/>
    <s v="A"/>
    <n v="4"/>
    <n v="0"/>
    <n v="0"/>
    <n v="66001"/>
    <n v="1.9095890410958904"/>
    <n v="46.517808219178079"/>
    <n v="1"/>
    <n v="2"/>
    <n v="3"/>
    <n v="3"/>
    <n v="2"/>
    <n v="0"/>
    <n v="0"/>
    <n v="0"/>
  </r>
  <r>
    <n v="26048068"/>
    <s v="ASOCIADO 2194"/>
    <x v="0"/>
    <x v="0"/>
    <m/>
    <n v="3833551"/>
    <n v="2601914"/>
    <n v="127849"/>
    <n v="0"/>
    <n v="0"/>
    <n v="1231637"/>
    <s v="9- Otras garantías (no admisible)"/>
    <s v="LBZ"/>
    <s v="A"/>
    <n v="4"/>
    <n v="0"/>
    <n v="0"/>
    <n v="76130"/>
    <n v="1.9095890410958904"/>
    <n v="40.287671232876711"/>
    <n v="1"/>
    <n v="2"/>
    <n v="1"/>
    <n v="2"/>
    <n v="2"/>
    <n v="0"/>
    <n v="0"/>
    <n v="0"/>
  </r>
  <r>
    <n v="4208666"/>
    <s v="ASOCIADO 2197"/>
    <x v="0"/>
    <x v="2"/>
    <n v="9463"/>
    <n v="2431812"/>
    <n v="1194441"/>
    <n v="176631"/>
    <n v="0"/>
    <n v="2050000"/>
    <n v="1237371"/>
    <s v="6- pignoración"/>
    <s v="LBZ"/>
    <s v="A"/>
    <n v="4"/>
    <n v="0"/>
    <n v="0"/>
    <n v="76130"/>
    <n v="4.1452054794520548"/>
    <n v="47.082191780821915"/>
    <n v="1"/>
    <n v="0"/>
    <n v="1"/>
    <n v="2"/>
    <n v="1"/>
    <n v="0"/>
    <n v="0"/>
    <n v="0"/>
  </r>
  <r>
    <n v="2224628668"/>
    <s v="ASOCIADO 2211"/>
    <x v="0"/>
    <x v="0"/>
    <n v="248746"/>
    <n v="3867980"/>
    <n v="2618798"/>
    <n v="129383"/>
    <n v="0"/>
    <n v="1500000"/>
    <n v="1249182"/>
    <s v="6- pignoración"/>
    <s v="LBZ"/>
    <s v="A"/>
    <n v="4"/>
    <n v="0"/>
    <n v="0"/>
    <n v="76130"/>
    <n v="4.1780821917808222"/>
    <n v="28.769863013698629"/>
    <n v="1"/>
    <n v="1"/>
    <n v="1"/>
    <n v="2"/>
    <n v="3"/>
    <n v="0"/>
    <n v="0"/>
    <n v="0"/>
  </r>
  <r>
    <n v="2006288406"/>
    <s v="ASOCIADO 2212"/>
    <x v="0"/>
    <x v="0"/>
    <m/>
    <n v="3868542"/>
    <n v="2619360"/>
    <n v="147191"/>
    <n v="0"/>
    <n v="1242993"/>
    <n v="1249182"/>
    <s v="6- pignoración"/>
    <s v="LBZ"/>
    <s v="A"/>
    <n v="4"/>
    <n v="0"/>
    <n v="0"/>
    <n v="76130"/>
    <n v="4.1780821917808222"/>
    <n v="32.838356164383562"/>
    <n v="2"/>
    <n v="2"/>
    <n v="2"/>
    <n v="2"/>
    <n v="1"/>
    <n v="0"/>
    <n v="0"/>
    <n v="0"/>
  </r>
  <r>
    <n v="2466268"/>
    <s v="ASOCIADO 2213"/>
    <x v="0"/>
    <x v="0"/>
    <n v="35351"/>
    <n v="4605687"/>
    <n v="3356251"/>
    <n v="150818"/>
    <n v="0"/>
    <n v="0"/>
    <n v="1249436"/>
    <s v="9- Otras garantías (no admisible)"/>
    <s v="LBZ"/>
    <s v="A"/>
    <n v="4"/>
    <n v="0"/>
    <n v="0"/>
    <n v="68615"/>
    <n v="9.6767123287671239"/>
    <n v="44.263013698630139"/>
    <n v="1"/>
    <n v="2"/>
    <n v="2"/>
    <n v="3"/>
    <n v="3"/>
    <n v="0"/>
    <n v="0"/>
    <n v="0"/>
  </r>
  <r>
    <n v="42842066"/>
    <s v="ASOCIADO 2224"/>
    <x v="0"/>
    <x v="0"/>
    <n v="40133"/>
    <n v="4900000"/>
    <n v="3644699"/>
    <n v="220307"/>
    <n v="0"/>
    <n v="1261503"/>
    <n v="1255301"/>
    <s v="6- pignoración"/>
    <s v="LBZ"/>
    <s v="A"/>
    <n v="4"/>
    <n v="0"/>
    <n v="0"/>
    <n v="8001"/>
    <n v="4.2986301369863016"/>
    <n v="50.731506849315068"/>
    <n v="2"/>
    <n v="0"/>
    <n v="1"/>
    <n v="2"/>
    <n v="1"/>
    <n v="0"/>
    <n v="0"/>
    <n v="0"/>
  </r>
  <r>
    <n v="66066242"/>
    <s v="ASOCIADO 2226"/>
    <x v="0"/>
    <x v="2"/>
    <m/>
    <n v="2722913"/>
    <n v="1466867"/>
    <n v="181101"/>
    <n v="0"/>
    <n v="1270000"/>
    <n v="1256046"/>
    <s v="6- pignoración"/>
    <s v="LBZ"/>
    <s v="A"/>
    <n v="4"/>
    <n v="0"/>
    <n v="0"/>
    <n v="76130"/>
    <n v="4.3068493150684928"/>
    <n v="43.490410958904107"/>
    <n v="2"/>
    <n v="0"/>
    <n v="1"/>
    <n v="2"/>
    <n v="1"/>
    <n v="0"/>
    <n v="0"/>
    <n v="0"/>
  </r>
  <r>
    <n v="2200804024"/>
    <s v="ASOCIADO 2227"/>
    <x v="0"/>
    <x v="0"/>
    <n v="90600"/>
    <n v="3464276"/>
    <n v="2208156"/>
    <n v="142213"/>
    <n v="0"/>
    <n v="1900000"/>
    <n v="1256120"/>
    <s v="6- pignoración"/>
    <s v="LBZ"/>
    <s v="A"/>
    <n v="4"/>
    <n v="0"/>
    <n v="0"/>
    <n v="68001"/>
    <n v="2.989041095890411"/>
    <n v="31.912328767123288"/>
    <n v="1"/>
    <n v="4"/>
    <n v="3"/>
    <n v="3"/>
    <n v="1"/>
    <n v="0"/>
    <n v="0"/>
    <n v="0"/>
  </r>
  <r>
    <n v="2004026422"/>
    <s v="ASOCIADO 2239"/>
    <x v="0"/>
    <x v="0"/>
    <n v="298766"/>
    <n v="4278092"/>
    <n v="3016488"/>
    <n v="246731"/>
    <n v="0"/>
    <n v="3700000"/>
    <n v="1261604"/>
    <s v="6- pignoración"/>
    <s v="LBZ"/>
    <s v="A"/>
    <n v="4"/>
    <n v="0"/>
    <n v="0"/>
    <n v="63001"/>
    <n v="4.1753424657534248"/>
    <n v="31.19178082191781"/>
    <n v="2"/>
    <n v="2"/>
    <n v="1"/>
    <n v="2"/>
    <n v="4"/>
    <n v="0"/>
    <n v="0"/>
    <n v="0"/>
  </r>
  <r>
    <n v="86244444"/>
    <s v="ASOCIADO 2254"/>
    <x v="0"/>
    <x v="0"/>
    <n v="153757"/>
    <n v="3338197"/>
    <n v="2066180"/>
    <n v="136860"/>
    <n v="0"/>
    <n v="2420493"/>
    <n v="1272017"/>
    <s v="6- pignoración"/>
    <s v="LBZ"/>
    <s v="A"/>
    <n v="4"/>
    <n v="0"/>
    <n v="0"/>
    <n v="76130"/>
    <n v="4.2575342465753421"/>
    <n v="51.649315068493152"/>
    <n v="1"/>
    <n v="0"/>
    <n v="1"/>
    <n v="2"/>
    <n v="3"/>
    <n v="0"/>
    <n v="0"/>
    <n v="0"/>
  </r>
  <r>
    <n v="2020406468"/>
    <s v="ASOCIADO 2279"/>
    <x v="0"/>
    <x v="2"/>
    <m/>
    <n v="2341077"/>
    <n v="1057341"/>
    <n v="148039"/>
    <n v="0"/>
    <n v="1000000"/>
    <n v="1283736"/>
    <s v="6- pignoración"/>
    <s v="LBZ"/>
    <s v="A"/>
    <n v="4"/>
    <n v="0"/>
    <n v="0"/>
    <n v="5001"/>
    <n v="4.2575342465753421"/>
    <n v="35.101369863013701"/>
    <n v="1"/>
    <n v="0"/>
    <n v="1"/>
    <n v="2"/>
    <n v="3"/>
    <n v="0"/>
    <n v="0"/>
    <n v="0"/>
  </r>
  <r>
    <n v="2062000224"/>
    <s v="ASOCIADO 2282"/>
    <x v="0"/>
    <x v="0"/>
    <n v="120800"/>
    <n v="5827801"/>
    <n v="4543681"/>
    <n v="232500"/>
    <n v="0"/>
    <n v="2900000"/>
    <n v="1284120"/>
    <s v="6- pignoración"/>
    <s v="LBZ"/>
    <s v="A"/>
    <n v="4"/>
    <n v="0"/>
    <n v="0"/>
    <n v="68255"/>
    <n v="3.3205479452054796"/>
    <n v="31.745205479452054"/>
    <n v="2"/>
    <n v="2"/>
    <n v="1"/>
    <n v="2"/>
    <n v="3"/>
    <n v="0"/>
    <n v="0"/>
    <n v="0"/>
  </r>
  <r>
    <n v="2200806822"/>
    <s v="ASOCIADO 2289"/>
    <x v="0"/>
    <x v="0"/>
    <m/>
    <n v="4337627"/>
    <n v="3053495"/>
    <n v="143622"/>
    <n v="0"/>
    <n v="0"/>
    <n v="1284132"/>
    <s v="9- Otras garantías (no admisible)"/>
    <s v="LBZ"/>
    <s v="A"/>
    <n v="4"/>
    <n v="0"/>
    <n v="0"/>
    <n v="5615"/>
    <n v="0.16986301369863013"/>
    <n v="23.263013698630136"/>
    <n v="1"/>
    <n v="2"/>
    <n v="1"/>
    <n v="2"/>
    <n v="1"/>
    <n v="0"/>
    <n v="0"/>
    <n v="0"/>
  </r>
  <r>
    <n v="20440446"/>
    <s v="ASOCIADO 2291"/>
    <x v="0"/>
    <x v="0"/>
    <n v="739920"/>
    <n v="4991425"/>
    <n v="3702181"/>
    <n v="246308"/>
    <n v="0"/>
    <n v="3806315"/>
    <n v="1289244"/>
    <s v="6- pignoración"/>
    <s v="LBZ"/>
    <s v="A"/>
    <n v="4"/>
    <n v="0"/>
    <n v="0"/>
    <n v="76130"/>
    <n v="4.4301369863013695"/>
    <n v="37.515068493150686"/>
    <n v="2"/>
    <n v="0"/>
    <n v="1"/>
    <n v="2"/>
    <n v="1"/>
    <n v="0"/>
    <n v="0"/>
    <n v="0"/>
  </r>
  <r>
    <n v="2224642006"/>
    <s v="ASOCIADO 2298"/>
    <x v="0"/>
    <x v="0"/>
    <n v="40206"/>
    <n v="3531315"/>
    <n v="2238522"/>
    <n v="288507"/>
    <n v="0"/>
    <n v="3240462"/>
    <n v="1292793"/>
    <s v="6- pignoración"/>
    <s v="LBZ"/>
    <s v="A"/>
    <n v="4"/>
    <n v="0"/>
    <n v="0"/>
    <n v="76130"/>
    <n v="4.3890410958904109"/>
    <n v="27.364383561643837"/>
    <n v="2"/>
    <n v="0"/>
    <n v="1"/>
    <n v="2"/>
    <n v="1"/>
    <n v="0"/>
    <n v="0"/>
    <n v="0"/>
  </r>
  <r>
    <n v="2222464424"/>
    <s v="ASOCIADO 2312"/>
    <x v="0"/>
    <x v="0"/>
    <n v="162333"/>
    <n v="4332998"/>
    <n v="3027783"/>
    <n v="117895"/>
    <n v="0"/>
    <n v="1700000"/>
    <n v="1305215"/>
    <s v="6- pignoración"/>
    <s v="LBZ"/>
    <s v="A"/>
    <n v="4"/>
    <n v="0"/>
    <n v="0"/>
    <n v="19573"/>
    <n v="4.3890410958904109"/>
    <n v="34.542465753424658"/>
    <n v="2"/>
    <n v="0"/>
    <n v="1"/>
    <n v="2"/>
    <n v="1"/>
    <n v="0"/>
    <n v="0"/>
    <n v="0"/>
  </r>
  <r>
    <n v="2224620044"/>
    <s v="ASOCIADO 2313"/>
    <x v="0"/>
    <x v="2"/>
    <n v="45300"/>
    <n v="2391167"/>
    <n v="1085952"/>
    <n v="242683"/>
    <n v="0"/>
    <n v="2500000"/>
    <n v="1305215"/>
    <s v="6- pignoración"/>
    <s v="LBZ"/>
    <s v="A"/>
    <n v="4"/>
    <n v="0"/>
    <n v="0"/>
    <n v="76130"/>
    <n v="4.3890410958904109"/>
    <n v="33.293150684931504"/>
    <n v="1"/>
    <n v="0"/>
    <n v="1"/>
    <n v="2"/>
    <n v="1"/>
    <n v="0"/>
    <n v="0"/>
    <n v="0"/>
  </r>
  <r>
    <n v="2224804608"/>
    <s v="ASOCIADO 2319"/>
    <x v="0"/>
    <x v="0"/>
    <n v="103691"/>
    <n v="3982796"/>
    <n v="2676928"/>
    <n v="236861"/>
    <n v="0"/>
    <n v="2682541"/>
    <n v="1305868"/>
    <s v="6- pignoración"/>
    <s v="LBZ"/>
    <s v="A"/>
    <n v="4"/>
    <n v="0"/>
    <n v="0"/>
    <n v="76130"/>
    <n v="4.3479452054794523"/>
    <n v="27.493150684931507"/>
    <n v="1"/>
    <n v="0"/>
    <n v="1"/>
    <n v="2"/>
    <n v="1"/>
    <n v="0"/>
    <n v="0"/>
    <n v="0"/>
  </r>
  <r>
    <n v="2044024026"/>
    <s v="ASOCIADO 2327"/>
    <x v="0"/>
    <x v="2"/>
    <m/>
    <n v="3275538"/>
    <n v="1961109"/>
    <n v="142213"/>
    <n v="0"/>
    <n v="1700000"/>
    <n v="1314429"/>
    <s v="6- pignoración"/>
    <s v="LBZ"/>
    <s v="A"/>
    <n v="4"/>
    <n v="0"/>
    <n v="0"/>
    <n v="13052"/>
    <n v="2.2383561643835614"/>
    <n v="28.443835616438356"/>
    <n v="1"/>
    <n v="2"/>
    <n v="2"/>
    <n v="3"/>
    <n v="3"/>
    <n v="0"/>
    <n v="0"/>
    <n v="0"/>
  </r>
  <r>
    <n v="4828466"/>
    <s v="ASOCIADO 2330"/>
    <x v="0"/>
    <x v="0"/>
    <m/>
    <n v="5096896"/>
    <n v="3782467"/>
    <n v="225754"/>
    <n v="0"/>
    <n v="2600000"/>
    <n v="1314429"/>
    <s v="6- pignoración"/>
    <s v="LBZ"/>
    <s v="A"/>
    <n v="4"/>
    <n v="0"/>
    <n v="0"/>
    <n v="13052"/>
    <n v="2.2383561643835614"/>
    <n v="42.424657534246577"/>
    <n v="1"/>
    <n v="3"/>
    <n v="2"/>
    <n v="3"/>
    <n v="3"/>
    <n v="0"/>
    <n v="0"/>
    <n v="0"/>
  </r>
  <r>
    <n v="40680480"/>
    <s v="ASOCIADO 2333"/>
    <x v="0"/>
    <x v="2"/>
    <m/>
    <n v="2500000"/>
    <n v="1183740"/>
    <n v="158088"/>
    <n v="0"/>
    <n v="0"/>
    <n v="1316260"/>
    <s v="9- Otras garantías (no admisible)"/>
    <s v="LBZ"/>
    <s v="A"/>
    <n v="4"/>
    <n v="0"/>
    <n v="0"/>
    <n v="68615"/>
    <n v="6.7945205479452051"/>
    <n v="39.4"/>
    <n v="2"/>
    <n v="2"/>
    <n v="1"/>
    <n v="2"/>
    <n v="4"/>
    <n v="0"/>
    <n v="0"/>
    <n v="0"/>
  </r>
  <r>
    <n v="46626680"/>
    <s v="ASOCIADO 2342"/>
    <x v="0"/>
    <x v="1"/>
    <n v="1192816"/>
    <n v="6626666"/>
    <n v="5308914"/>
    <n v="187796"/>
    <n v="0"/>
    <n v="2826859"/>
    <n v="1317752"/>
    <s v="6- pignoración"/>
    <s v="LBZ"/>
    <s v="A"/>
    <n v="4"/>
    <n v="30"/>
    <n v="61"/>
    <n v="11001"/>
    <n v="4.5835616438356164"/>
    <n v="49.531506849315072"/>
    <n v="2"/>
    <n v="0"/>
    <n v="1"/>
    <n v="2"/>
    <n v="1"/>
    <n v="0"/>
    <n v="0"/>
    <n v="0"/>
  </r>
  <r>
    <n v="2028044020"/>
    <s v="ASOCIADO 2349"/>
    <x v="0"/>
    <x v="0"/>
    <n v="1629817"/>
    <n v="4771143"/>
    <n v="3443143"/>
    <n v="195487"/>
    <n v="0"/>
    <n v="3444158"/>
    <n v="1328000"/>
    <s v="6- pignoración"/>
    <s v="LBZ"/>
    <s v="A"/>
    <n v="4"/>
    <n v="0"/>
    <n v="0"/>
    <n v="76130"/>
    <n v="4.4301369863013695"/>
    <n v="35.263013698630139"/>
    <n v="1"/>
    <n v="0"/>
    <n v="1"/>
    <n v="2"/>
    <n v="3"/>
    <n v="0"/>
    <n v="0"/>
    <n v="0"/>
  </r>
  <r>
    <n v="2208466600"/>
    <s v="ASOCIADO 2354"/>
    <x v="0"/>
    <x v="2"/>
    <n v="716828"/>
    <n v="2980544"/>
    <n v="1649531"/>
    <n v="102713"/>
    <n v="0"/>
    <n v="0"/>
    <n v="1331013"/>
    <s v="9- Otras garantías (no admisible)"/>
    <s v="LBZ"/>
    <s v="A"/>
    <n v="4"/>
    <n v="0"/>
    <n v="0"/>
    <n v="11001"/>
    <n v="2.1013698630136988"/>
    <n v="24.841095890410958"/>
    <n v="1"/>
    <n v="2"/>
    <n v="3"/>
    <n v="3"/>
    <n v="1"/>
    <n v="0"/>
    <n v="0"/>
    <n v="0"/>
  </r>
  <r>
    <n v="2088044040"/>
    <s v="ASOCIADO 2355"/>
    <x v="0"/>
    <x v="0"/>
    <n v="663485"/>
    <n v="3645613"/>
    <n v="2314600"/>
    <n v="145768"/>
    <n v="0"/>
    <n v="1400000"/>
    <n v="1331013"/>
    <s v="6- pignoración"/>
    <s v="LBZ"/>
    <s v="A"/>
    <n v="4"/>
    <n v="0"/>
    <n v="0"/>
    <n v="66170"/>
    <n v="2.1013698630136988"/>
    <n v="23.561643835616437"/>
    <n v="2"/>
    <n v="0"/>
    <n v="3"/>
    <n v="3"/>
    <n v="1"/>
    <n v="0"/>
    <n v="0"/>
    <n v="0"/>
  </r>
  <r>
    <n v="2224626022"/>
    <s v="ASOCIADO 2376"/>
    <x v="0"/>
    <x v="0"/>
    <n v="226333"/>
    <n v="4275623"/>
    <n v="2929693"/>
    <n v="116302"/>
    <n v="0"/>
    <n v="2100000"/>
    <n v="1345930"/>
    <s v="6- pignoración"/>
    <s v="LBZ"/>
    <s v="A"/>
    <n v="4"/>
    <n v="0"/>
    <n v="0"/>
    <n v="76306"/>
    <n v="2.526027397260274"/>
    <n v="35.284931506849318"/>
    <n v="1"/>
    <n v="2"/>
    <n v="2"/>
    <n v="2"/>
    <n v="1"/>
    <n v="0"/>
    <n v="0"/>
    <n v="0"/>
  </r>
  <r>
    <n v="2008406622"/>
    <s v="ASOCIADO 2398"/>
    <x v="0"/>
    <x v="0"/>
    <n v="770000"/>
    <n v="5655015"/>
    <n v="4302627"/>
    <n v="197400"/>
    <n v="0"/>
    <n v="0"/>
    <n v="1352388"/>
    <s v="9- Otras garantías (no admisible)"/>
    <s v="LBZ"/>
    <s v="A"/>
    <n v="4"/>
    <n v="0"/>
    <n v="0"/>
    <n v="68255"/>
    <n v="0.26301369863013696"/>
    <n v="23.257534246575343"/>
    <n v="1"/>
    <n v="2"/>
    <n v="2"/>
    <n v="2"/>
    <n v="1"/>
    <n v="0"/>
    <n v="0"/>
    <n v="0"/>
  </r>
  <r>
    <n v="2224662028"/>
    <s v="ASOCIADO 2400"/>
    <x v="0"/>
    <x v="0"/>
    <n v="1825437"/>
    <n v="5679524"/>
    <n v="4323667"/>
    <n v="419993"/>
    <n v="0"/>
    <n v="747889"/>
    <n v="1355857"/>
    <s v="6- pignoración"/>
    <s v="LBZ"/>
    <s v="A"/>
    <n v="4"/>
    <n v="0"/>
    <n v="0"/>
    <n v="11001"/>
    <n v="2.1506849315068495"/>
    <n v="28.797260273972604"/>
    <n v="1"/>
    <n v="4"/>
    <n v="3"/>
    <n v="3"/>
    <n v="3"/>
    <n v="0"/>
    <n v="0"/>
    <n v="0"/>
  </r>
  <r>
    <n v="4402626"/>
    <s v="ASOCIADO 2402"/>
    <x v="0"/>
    <x v="0"/>
    <n v="225400"/>
    <n v="5022235"/>
    <n v="3666378"/>
    <n v="131233"/>
    <n v="0"/>
    <n v="0"/>
    <n v="1355857"/>
    <s v="9- Otras garantías (no admisible)"/>
    <s v="LBZ"/>
    <s v="A"/>
    <n v="4"/>
    <n v="0"/>
    <n v="0"/>
    <n v="5001"/>
    <n v="2.1397260273972605"/>
    <n v="41.517808219178079"/>
    <n v="1"/>
    <n v="5"/>
    <n v="3"/>
    <n v="3"/>
    <n v="1"/>
    <n v="0"/>
    <n v="0"/>
    <n v="0"/>
  </r>
  <r>
    <n v="2224620886"/>
    <s v="ASOCIADO 2410"/>
    <x v="0"/>
    <x v="0"/>
    <n v="451376"/>
    <n v="5739550"/>
    <n v="4380453"/>
    <n v="213320"/>
    <n v="0"/>
    <n v="5000000"/>
    <n v="1359097"/>
    <s v="6- pignoración"/>
    <s v="LBZ"/>
    <s v="A"/>
    <n v="4"/>
    <n v="0"/>
    <n v="0"/>
    <n v="76130"/>
    <n v="4.5835616438356164"/>
    <n v="33.06849315068493"/>
    <n v="1"/>
    <n v="0"/>
    <n v="1"/>
    <n v="2"/>
    <n v="1"/>
    <n v="0"/>
    <n v="0"/>
    <n v="0"/>
  </r>
  <r>
    <n v="2224620888"/>
    <s v="ASOCIADO 2427"/>
    <x v="0"/>
    <x v="0"/>
    <n v="772084"/>
    <n v="5500000"/>
    <n v="4129455"/>
    <n v="206350"/>
    <n v="0"/>
    <n v="1811287"/>
    <n v="1370545"/>
    <s v="6- pignoración"/>
    <s v="LBZ"/>
    <s v="A"/>
    <n v="4"/>
    <n v="0"/>
    <n v="0"/>
    <n v="76130"/>
    <n v="4.6410958904109592"/>
    <n v="38.652054794520545"/>
    <n v="2"/>
    <n v="0"/>
    <n v="1"/>
    <n v="2"/>
    <n v="1"/>
    <n v="0"/>
    <n v="0"/>
    <n v="0"/>
  </r>
  <r>
    <n v="2240628222"/>
    <s v="ASOCIADO 2428"/>
    <x v="0"/>
    <x v="0"/>
    <m/>
    <n v="4021733"/>
    <n v="2651188"/>
    <n v="267239"/>
    <n v="0"/>
    <n v="0"/>
    <n v="1370545"/>
    <s v="9- Otras garantías (no admisible)"/>
    <s v="LBZ"/>
    <s v="A"/>
    <n v="4"/>
    <n v="0"/>
    <n v="0"/>
    <n v="76001"/>
    <n v="4.6410958904109592"/>
    <n v="35.887671232876713"/>
    <n v="2"/>
    <n v="0"/>
    <n v="1"/>
    <n v="2"/>
    <n v="1"/>
    <n v="0"/>
    <n v="0"/>
    <n v="0"/>
  </r>
  <r>
    <n v="40220286"/>
    <s v="ASOCIADO 2441"/>
    <x v="0"/>
    <x v="0"/>
    <n v="30200"/>
    <n v="4695094"/>
    <n v="3320274"/>
    <n v="199286"/>
    <n v="0"/>
    <n v="0"/>
    <n v="1374820"/>
    <s v="9- Otras garantías (no admisible)"/>
    <s v="LBZ"/>
    <s v="A"/>
    <n v="4"/>
    <n v="0"/>
    <n v="0"/>
    <n v="68307"/>
    <n v="4.9890410958904106"/>
    <n v="50.145205479452052"/>
    <n v="2"/>
    <n v="1"/>
    <n v="3"/>
    <n v="2"/>
    <n v="2"/>
    <n v="0"/>
    <n v="0"/>
    <n v="0"/>
  </r>
  <r>
    <n v="2224646086"/>
    <s v="ASOCIADO 2445"/>
    <x v="0"/>
    <x v="0"/>
    <n v="159667"/>
    <n v="4902279"/>
    <n v="3524558"/>
    <n v="170664"/>
    <n v="0"/>
    <n v="2560000"/>
    <n v="1377721"/>
    <s v="6- pignoración"/>
    <s v="LBZ"/>
    <s v="A"/>
    <n v="4"/>
    <n v="0"/>
    <n v="0"/>
    <n v="76130"/>
    <n v="2.2602739726027399"/>
    <n v="24.473972602739725"/>
    <n v="1"/>
    <n v="0"/>
    <n v="2"/>
    <n v="3"/>
    <n v="1"/>
    <n v="0"/>
    <n v="0"/>
    <n v="0"/>
  </r>
  <r>
    <n v="2044026266"/>
    <s v="ASOCIADO 2449"/>
    <x v="0"/>
    <x v="2"/>
    <m/>
    <n v="2449656"/>
    <n v="1069536"/>
    <n v="120881"/>
    <n v="0"/>
    <n v="0"/>
    <n v="1380120"/>
    <s v="9- Otras garantías (no admisible)"/>
    <s v="LBZ"/>
    <s v="A"/>
    <n v="4"/>
    <n v="0"/>
    <n v="0"/>
    <n v="13052"/>
    <n v="3.5315068493150683"/>
    <n v="28.594520547945205"/>
    <n v="1"/>
    <n v="1"/>
    <n v="2"/>
    <n v="2"/>
    <n v="3"/>
    <n v="0"/>
    <n v="0"/>
    <n v="0"/>
  </r>
  <r>
    <n v="2044020826"/>
    <s v="ASOCIADO 2450"/>
    <x v="0"/>
    <x v="0"/>
    <m/>
    <n v="4150749"/>
    <n v="2770629"/>
    <n v="218969"/>
    <n v="0"/>
    <n v="1200000"/>
    <n v="1380120"/>
    <s v="6- pignoración"/>
    <s v="LBZ"/>
    <s v="A"/>
    <n v="4"/>
    <n v="0"/>
    <n v="0"/>
    <n v="68276"/>
    <n v="3.5315068493150683"/>
    <n v="31.575342465753426"/>
    <n v="1"/>
    <n v="2"/>
    <n v="1"/>
    <n v="2"/>
    <n v="3"/>
    <n v="0"/>
    <n v="0"/>
    <n v="0"/>
  </r>
  <r>
    <n v="2064668602"/>
    <s v="ASOCIADO 2453"/>
    <x v="0"/>
    <x v="0"/>
    <n v="669111"/>
    <n v="4865138"/>
    <n v="3484593"/>
    <n v="248873"/>
    <n v="0"/>
    <n v="2584730"/>
    <n v="1380545"/>
    <s v="6- pignoración"/>
    <s v="LBZ"/>
    <s v="A"/>
    <n v="4"/>
    <n v="0"/>
    <n v="0"/>
    <n v="17380"/>
    <n v="4.6684931506849319"/>
    <n v="24.695890410958903"/>
    <n v="1"/>
    <n v="0"/>
    <n v="1"/>
    <n v="2"/>
    <n v="1"/>
    <n v="0"/>
    <n v="0"/>
    <n v="0"/>
  </r>
  <r>
    <n v="42484620"/>
    <s v="ASOCIADO 2466"/>
    <x v="0"/>
    <x v="2"/>
    <m/>
    <n v="3152941"/>
    <n v="1757011"/>
    <n v="221323"/>
    <n v="0"/>
    <n v="2842154"/>
    <n v="1395930"/>
    <s v="6- pignoración"/>
    <s v="LBZ"/>
    <s v="A"/>
    <n v="4"/>
    <n v="0"/>
    <n v="0"/>
    <n v="76130"/>
    <n v="4.7945205479452051"/>
    <n v="41.084931506849315"/>
    <n v="2"/>
    <n v="0"/>
    <n v="1"/>
    <n v="2"/>
    <n v="1"/>
    <n v="0"/>
    <n v="0"/>
    <n v="0"/>
  </r>
  <r>
    <n v="2644048"/>
    <s v="ASOCIADO 2490"/>
    <x v="0"/>
    <x v="1"/>
    <m/>
    <n v="7701176"/>
    <n v="6289056"/>
    <n v="306527"/>
    <n v="0"/>
    <n v="3596266"/>
    <n v="1412120"/>
    <s v="6- pignoración"/>
    <s v="LBZ"/>
    <s v="A"/>
    <n v="4"/>
    <n v="0"/>
    <n v="0"/>
    <n v="68001"/>
    <n v="3.6575342465753424"/>
    <n v="37.243835616438353"/>
    <n v="1"/>
    <n v="2"/>
    <n v="1"/>
    <n v="2"/>
    <n v="2"/>
    <n v="0"/>
    <n v="0"/>
    <n v="0"/>
  </r>
  <r>
    <n v="2088202666"/>
    <s v="ASOCIADO 2491"/>
    <x v="0"/>
    <x v="1"/>
    <n v="2568267"/>
    <n v="8606517"/>
    <n v="7194253"/>
    <n v="215283"/>
    <n v="0"/>
    <n v="4852580"/>
    <n v="1412264"/>
    <s v="6- pignoración"/>
    <s v="LBZ"/>
    <s v="A"/>
    <n v="4"/>
    <n v="0"/>
    <n v="0"/>
    <n v="52480"/>
    <n v="4.7534246575342465"/>
    <n v="27.539726027397261"/>
    <n v="2"/>
    <n v="0"/>
    <n v="1"/>
    <n v="2"/>
    <n v="1"/>
    <n v="0"/>
    <n v="0"/>
    <n v="0"/>
  </r>
  <r>
    <n v="66888840"/>
    <s v="ASOCIADO 2509"/>
    <x v="0"/>
    <x v="2"/>
    <m/>
    <n v="3417879"/>
    <n v="1987941"/>
    <n v="218958"/>
    <n v="0"/>
    <n v="1650000"/>
    <n v="1429938"/>
    <s v="6- pignoración"/>
    <s v="LBZ"/>
    <s v="A"/>
    <n v="4"/>
    <n v="0"/>
    <n v="0"/>
    <n v="76001"/>
    <n v="0.67123287671232879"/>
    <n v="45.213698630136989"/>
    <n v="2"/>
    <n v="2"/>
    <n v="1"/>
    <n v="2"/>
    <n v="2"/>
    <n v="0"/>
    <n v="0"/>
    <n v="0"/>
  </r>
  <r>
    <n v="2486864"/>
    <s v="ASOCIADO 2534"/>
    <x v="0"/>
    <x v="2"/>
    <n v="2133"/>
    <n v="2666450"/>
    <n v="1220480"/>
    <n v="224166"/>
    <n v="0"/>
    <n v="1860000"/>
    <n v="1445970"/>
    <s v="6- pignoración"/>
    <s v="LBZ"/>
    <s v="A"/>
    <n v="4"/>
    <n v="0"/>
    <n v="0"/>
    <n v="68001"/>
    <n v="8.5917808219178085"/>
    <n v="46.824657534246576"/>
    <n v="1"/>
    <n v="2"/>
    <n v="2"/>
    <n v="3"/>
    <n v="3"/>
    <n v="0"/>
    <n v="0"/>
    <n v="0"/>
  </r>
  <r>
    <n v="66222688"/>
    <s v="ASOCIADO 2539"/>
    <x v="0"/>
    <x v="0"/>
    <m/>
    <n v="5165595"/>
    <n v="3705753"/>
    <n v="191988"/>
    <n v="0"/>
    <n v="2438778"/>
    <n v="1459842"/>
    <s v="6- pignoración"/>
    <s v="LBZ"/>
    <s v="A"/>
    <n v="4"/>
    <n v="0"/>
    <n v="0"/>
    <n v="8001"/>
    <n v="5"/>
    <n v="40.586301369863016"/>
    <n v="2"/>
    <n v="0"/>
    <n v="1"/>
    <n v="2"/>
    <n v="1"/>
    <n v="0"/>
    <n v="0"/>
    <n v="0"/>
  </r>
  <r>
    <n v="48862662"/>
    <s v="ASOCIADO 2542"/>
    <x v="0"/>
    <x v="0"/>
    <m/>
    <n v="5000000"/>
    <n v="3528480"/>
    <n v="160937"/>
    <n v="0"/>
    <n v="0"/>
    <n v="1471520"/>
    <s v="9- Otras garantías (no admisible)"/>
    <s v="LBZ"/>
    <s v="A"/>
    <n v="4"/>
    <n v="0"/>
    <n v="0"/>
    <n v="68255"/>
    <n v="9.9260273972602739"/>
    <n v="41.56986301369863"/>
    <n v="2"/>
    <n v="2"/>
    <n v="1"/>
    <n v="2"/>
    <n v="1"/>
    <n v="0"/>
    <n v="0"/>
    <n v="0"/>
  </r>
  <r>
    <n v="8048086"/>
    <s v="ASOCIADO 2544"/>
    <x v="0"/>
    <x v="2"/>
    <n v="30100"/>
    <n v="3078045"/>
    <n v="1601925"/>
    <n v="151890"/>
    <n v="0"/>
    <n v="1300000"/>
    <n v="1476120"/>
    <s v="6- pignoración"/>
    <s v="LBZ"/>
    <s v="A"/>
    <n v="4"/>
    <n v="0"/>
    <n v="0"/>
    <n v="13052"/>
    <n v="3.3671232876712329"/>
    <n v="37.30684931506849"/>
    <n v="1"/>
    <n v="2"/>
    <n v="1"/>
    <n v="2"/>
    <n v="3"/>
    <n v="0"/>
    <n v="0"/>
    <n v="0"/>
  </r>
  <r>
    <n v="2200066626"/>
    <s v="ASOCIADO 2545"/>
    <x v="0"/>
    <x v="2"/>
    <m/>
    <n v="3130066"/>
    <n v="1653946"/>
    <n v="132857"/>
    <n v="0"/>
    <n v="2900000"/>
    <n v="1476120"/>
    <s v="6- pignoración"/>
    <s v="LBZ"/>
    <s v="A"/>
    <n v="4"/>
    <n v="0"/>
    <n v="0"/>
    <n v="68895"/>
    <n v="3.8191780821917809"/>
    <n v="27.046575342465754"/>
    <n v="1"/>
    <n v="2"/>
    <n v="1"/>
    <n v="2"/>
    <n v="3"/>
    <n v="0"/>
    <n v="0"/>
    <n v="0"/>
  </r>
  <r>
    <n v="46642882"/>
    <s v="ASOCIADO 2560"/>
    <x v="0"/>
    <x v="2"/>
    <n v="126182"/>
    <n v="2630542"/>
    <n v="1139997"/>
    <n v="108990"/>
    <n v="0"/>
    <n v="2273382"/>
    <n v="1490545"/>
    <s v="6- pignoración"/>
    <s v="LBZ"/>
    <s v="A"/>
    <n v="4"/>
    <n v="0"/>
    <n v="0"/>
    <n v="8001"/>
    <n v="5.1342465753424653"/>
    <n v="40.761643835616439"/>
    <n v="2"/>
    <n v="0"/>
    <n v="1"/>
    <n v="2"/>
    <n v="1"/>
    <n v="0"/>
    <n v="0"/>
    <n v="0"/>
  </r>
  <r>
    <n v="26860062"/>
    <s v="ASOCIADO 2569"/>
    <x v="0"/>
    <x v="1"/>
    <n v="599791"/>
    <n v="6781370"/>
    <n v="5276449"/>
    <n v="204137"/>
    <n v="0"/>
    <n v="3712042"/>
    <n v="1504921"/>
    <s v="6- pignoración"/>
    <s v="LBZ"/>
    <s v="A"/>
    <n v="4"/>
    <n v="0"/>
    <n v="0"/>
    <n v="76001"/>
    <n v="2.3945205479452056"/>
    <n v="52.980821917808221"/>
    <n v="1"/>
    <n v="0"/>
    <n v="1"/>
    <n v="3"/>
    <n v="1"/>
    <n v="0"/>
    <n v="0"/>
    <n v="0"/>
  </r>
  <r>
    <n v="4820460"/>
    <s v="ASOCIADO 2573"/>
    <x v="0"/>
    <x v="2"/>
    <m/>
    <n v="2600000"/>
    <n v="1091880"/>
    <n v="92439"/>
    <n v="0"/>
    <n v="0"/>
    <n v="1508120"/>
    <s v="9- Otras garantías (no admisible)"/>
    <s v="LBZ"/>
    <s v="A"/>
    <n v="4"/>
    <n v="0"/>
    <n v="0"/>
    <n v="13052"/>
    <n v="3.904109589041096"/>
    <n v="41.854794520547948"/>
    <n v="1"/>
    <n v="2"/>
    <n v="1"/>
    <n v="2"/>
    <n v="4"/>
    <n v="0"/>
    <n v="0"/>
    <n v="0"/>
  </r>
  <r>
    <n v="2002808664"/>
    <s v="ASOCIADO 2575"/>
    <x v="0"/>
    <x v="0"/>
    <m/>
    <n v="5006676"/>
    <n v="3498556"/>
    <n v="164724"/>
    <n v="0"/>
    <n v="0"/>
    <n v="1508120"/>
    <s v="9- Otras garantías (no admisible)"/>
    <s v="LBZ"/>
    <s v="A"/>
    <n v="4"/>
    <n v="0"/>
    <n v="0"/>
    <n v="13052"/>
    <n v="3.904109589041096"/>
    <n v="35.11780821917808"/>
    <n v="1"/>
    <n v="1"/>
    <n v="2"/>
    <n v="3"/>
    <n v="3"/>
    <n v="0"/>
    <n v="0"/>
    <n v="0"/>
  </r>
  <r>
    <n v="2222242662"/>
    <s v="ASOCIADO 2578"/>
    <x v="0"/>
    <x v="0"/>
    <m/>
    <n v="5155516"/>
    <n v="3643116"/>
    <n v="231287"/>
    <n v="0"/>
    <n v="2980000"/>
    <n v="1512400"/>
    <s v="6- pignoración"/>
    <s v="LBZ"/>
    <s v="A"/>
    <n v="4"/>
    <n v="0"/>
    <n v="0"/>
    <n v="76563"/>
    <n v="1.3972602739726028"/>
    <n v="23.032876712328768"/>
    <n v="1"/>
    <n v="2"/>
    <n v="1"/>
    <n v="2"/>
    <n v="1"/>
    <n v="0"/>
    <n v="0"/>
    <n v="0"/>
  </r>
  <r>
    <n v="2204648"/>
    <s v="ASOCIADO 2580"/>
    <x v="0"/>
    <x v="0"/>
    <n v="1390"/>
    <n v="4955546"/>
    <n v="3440146"/>
    <n v="148471"/>
    <n v="0"/>
    <n v="0"/>
    <n v="1515400"/>
    <s v="9- Otras garantías (no admisible)"/>
    <s v="LBZ"/>
    <s v="A"/>
    <n v="4"/>
    <n v="0"/>
    <n v="0"/>
    <n v="68001"/>
    <n v="7.7945205479452051"/>
    <n v="48.095890410958901"/>
    <n v="1"/>
    <n v="2"/>
    <n v="3"/>
    <n v="2"/>
    <n v="3"/>
    <n v="0"/>
    <n v="0"/>
    <n v="0"/>
  </r>
  <r>
    <n v="2044028886"/>
    <s v="ASOCIADO 2606"/>
    <x v="0"/>
    <x v="0"/>
    <n v="3923"/>
    <n v="4005921"/>
    <n v="2475376"/>
    <n v="184877"/>
    <n v="0"/>
    <n v="3744849"/>
    <n v="1530545"/>
    <s v="6- pignoración"/>
    <s v="LBZ"/>
    <s v="A"/>
    <n v="4"/>
    <n v="0"/>
    <n v="0"/>
    <n v="13001"/>
    <n v="5.2931506849315069"/>
    <n v="31.221917808219178"/>
    <n v="2"/>
    <n v="3"/>
    <n v="1"/>
    <n v="2"/>
    <n v="1"/>
    <n v="0"/>
    <n v="0"/>
    <n v="0"/>
  </r>
  <r>
    <n v="4828800"/>
    <s v="ASOCIADO 2611"/>
    <x v="0"/>
    <x v="0"/>
    <m/>
    <n v="4213204"/>
    <n v="2679584"/>
    <n v="177766"/>
    <n v="0"/>
    <n v="1200000"/>
    <n v="1533620"/>
    <s v="6- pignoración"/>
    <s v="LBZ"/>
    <s v="A"/>
    <n v="4"/>
    <n v="0"/>
    <n v="0"/>
    <n v="13052"/>
    <n v="3.989041095890411"/>
    <n v="41.284931506849318"/>
    <n v="1"/>
    <n v="4"/>
    <n v="1"/>
    <n v="2"/>
    <n v="2"/>
    <n v="0"/>
    <n v="0"/>
    <n v="0"/>
  </r>
  <r>
    <n v="2044024640"/>
    <s v="ASOCIADO 2612"/>
    <x v="0"/>
    <x v="0"/>
    <m/>
    <n v="4782959"/>
    <n v="3249339"/>
    <n v="177766"/>
    <n v="0"/>
    <n v="1238068"/>
    <n v="1533620"/>
    <s v="6- pignoración"/>
    <s v="LBZ"/>
    <s v="A"/>
    <n v="4"/>
    <n v="0"/>
    <n v="0"/>
    <n v="68276"/>
    <n v="3.989041095890411"/>
    <n v="29.167123287671235"/>
    <n v="1"/>
    <n v="2"/>
    <n v="1"/>
    <n v="2"/>
    <n v="3"/>
    <n v="0"/>
    <n v="0"/>
    <n v="0"/>
  </r>
  <r>
    <n v="2062442882"/>
    <s v="ASOCIADO 2620"/>
    <x v="0"/>
    <x v="2"/>
    <m/>
    <n v="2934782"/>
    <n v="1398662"/>
    <n v="131280"/>
    <n v="0"/>
    <n v="0"/>
    <n v="1536120"/>
    <s v="9- Otras garantías (no admisible)"/>
    <s v="LBZ"/>
    <s v="A"/>
    <n v="4"/>
    <n v="0"/>
    <n v="0"/>
    <n v="13052"/>
    <n v="3.1561643835616437"/>
    <n v="34.961643835616435"/>
    <n v="2"/>
    <n v="2"/>
    <n v="1"/>
    <n v="2"/>
    <n v="3"/>
    <n v="0"/>
    <n v="0"/>
    <n v="0"/>
  </r>
  <r>
    <n v="2044022008"/>
    <s v="ASOCIADO 2623"/>
    <x v="0"/>
    <x v="0"/>
    <m/>
    <n v="4815924"/>
    <n v="3279804"/>
    <n v="161398"/>
    <n v="0"/>
    <n v="0"/>
    <n v="1536120"/>
    <s v="9- Otras garantías (no admisible)"/>
    <s v="LBZ"/>
    <s v="A"/>
    <n v="4"/>
    <n v="0"/>
    <n v="0"/>
    <n v="13052"/>
    <n v="2.0712328767123287"/>
    <n v="29.87945205479452"/>
    <n v="2"/>
    <n v="4"/>
    <n v="1"/>
    <n v="2"/>
    <n v="1"/>
    <n v="0"/>
    <n v="0"/>
    <n v="0"/>
  </r>
  <r>
    <n v="48840406"/>
    <s v="ASOCIADO 2626"/>
    <x v="0"/>
    <x v="0"/>
    <m/>
    <n v="5950000"/>
    <n v="4407880"/>
    <n v="158552"/>
    <n v="0"/>
    <n v="0"/>
    <n v="1542120"/>
    <s v="9- Otras garantías (no admisible)"/>
    <s v="LBZ"/>
    <s v="A"/>
    <n v="4"/>
    <n v="0"/>
    <n v="0"/>
    <n v="68255"/>
    <n v="3.6575342465753424"/>
    <n v="41.953424657534249"/>
    <n v="2"/>
    <n v="2"/>
    <n v="2"/>
    <n v="2"/>
    <n v="3"/>
    <n v="0"/>
    <n v="0"/>
    <n v="0"/>
  </r>
  <r>
    <n v="2044026448"/>
    <s v="ASOCIADO 2634"/>
    <x v="0"/>
    <x v="2"/>
    <m/>
    <n v="2677408"/>
    <n v="1113788"/>
    <n v="148039"/>
    <n v="0"/>
    <n v="0"/>
    <n v="1563620"/>
    <s v="9- Otras garantías (no admisible)"/>
    <s v="LBZ"/>
    <s v="A"/>
    <n v="4"/>
    <n v="0"/>
    <n v="0"/>
    <n v="13433"/>
    <n v="1.9178082191780823E-2"/>
    <n v="28.145205479452056"/>
    <n v="2"/>
    <n v="2"/>
    <n v="1"/>
    <n v="2"/>
    <n v="1"/>
    <n v="0"/>
    <n v="0"/>
    <n v="0"/>
  </r>
  <r>
    <n v="40882288"/>
    <s v="ASOCIADO 2640"/>
    <x v="0"/>
    <x v="0"/>
    <m/>
    <n v="5074610"/>
    <n v="3510990"/>
    <n v="155259"/>
    <n v="0"/>
    <n v="1300000"/>
    <n v="1563620"/>
    <s v="6- pignoración"/>
    <s v="LBZ"/>
    <s v="A"/>
    <n v="4"/>
    <n v="0"/>
    <n v="0"/>
    <n v="13052"/>
    <n v="4.065753424657534"/>
    <n v="41.556164383561644"/>
    <n v="2"/>
    <n v="3"/>
    <n v="1"/>
    <n v="2"/>
    <n v="4"/>
    <n v="0"/>
    <n v="0"/>
    <n v="0"/>
  </r>
  <r>
    <n v="8048262"/>
    <s v="ASOCIADO 2649"/>
    <x v="0"/>
    <x v="2"/>
    <m/>
    <n v="3048596"/>
    <n v="1478167"/>
    <n v="328823"/>
    <n v="0"/>
    <n v="1694763"/>
    <n v="1570429"/>
    <s v="6- pignoración"/>
    <s v="LBZ"/>
    <s v="A"/>
    <n v="4"/>
    <n v="0"/>
    <n v="0"/>
    <n v="13052"/>
    <n v="2.1972602739726028"/>
    <n v="37.016438356164386"/>
    <n v="1"/>
    <n v="2"/>
    <n v="2"/>
    <n v="3"/>
    <n v="2"/>
    <n v="0"/>
    <n v="0"/>
    <n v="0"/>
  </r>
  <r>
    <n v="2004246284"/>
    <s v="ASOCIADO 2671"/>
    <x v="0"/>
    <x v="0"/>
    <m/>
    <n v="3647838"/>
    <n v="2061718"/>
    <n v="142213"/>
    <n v="0"/>
    <n v="0"/>
    <n v="1586120"/>
    <s v="9- Otras garantías (no admisible)"/>
    <s v="LBZ"/>
    <s v="A"/>
    <n v="4"/>
    <n v="0"/>
    <n v="0"/>
    <n v="20001"/>
    <n v="3.1972602739726028"/>
    <n v="23.542465753424658"/>
    <n v="1"/>
    <n v="2"/>
    <n v="1"/>
    <n v="2"/>
    <n v="1"/>
    <n v="0"/>
    <n v="0"/>
    <n v="0"/>
  </r>
  <r>
    <n v="2066626242"/>
    <s v="ASOCIADO 2672"/>
    <x v="0"/>
    <x v="0"/>
    <m/>
    <n v="4363978"/>
    <n v="2777858"/>
    <n v="199022"/>
    <n v="0"/>
    <n v="0"/>
    <n v="1586120"/>
    <s v="9- Otras garantías (no admisible)"/>
    <s v="LBZ"/>
    <s v="A"/>
    <n v="4"/>
    <n v="0"/>
    <n v="0"/>
    <n v="20001"/>
    <n v="3.1972602739726028"/>
    <n v="31.767123287671232"/>
    <n v="1"/>
    <n v="2"/>
    <n v="2"/>
    <n v="2"/>
    <n v="4"/>
    <n v="0"/>
    <n v="0"/>
    <n v="0"/>
  </r>
  <r>
    <n v="2224624826"/>
    <s v="ASOCIADO 2690"/>
    <x v="0"/>
    <x v="0"/>
    <n v="1743"/>
    <n v="4632900"/>
    <n v="3020636"/>
    <n v="230032"/>
    <n v="0"/>
    <n v="1997872"/>
    <n v="1612264"/>
    <s v="6- pignoración"/>
    <s v="LBZ"/>
    <s v="A"/>
    <n v="4"/>
    <n v="0"/>
    <n v="0"/>
    <n v="76001"/>
    <n v="5.6383561643835618"/>
    <n v="30.265753424657536"/>
    <n v="2"/>
    <n v="0"/>
    <n v="1"/>
    <n v="2"/>
    <n v="1"/>
    <n v="0"/>
    <n v="0"/>
    <n v="0"/>
  </r>
  <r>
    <n v="2066644604"/>
    <s v="ASOCIADO 2691"/>
    <x v="0"/>
    <x v="2"/>
    <m/>
    <n v="3539089"/>
    <n v="1925160"/>
    <n v="149324"/>
    <n v="0"/>
    <n v="1021822"/>
    <n v="1613929"/>
    <s v="6- pignoración"/>
    <s v="LBZ"/>
    <s v="A"/>
    <n v="4"/>
    <n v="0"/>
    <n v="0"/>
    <n v="68276"/>
    <n v="2.9479452054794519"/>
    <n v="29.298630136986301"/>
    <n v="1"/>
    <n v="2"/>
    <n v="1"/>
    <n v="2"/>
    <n v="3"/>
    <n v="0"/>
    <n v="0"/>
    <n v="0"/>
  </r>
  <r>
    <n v="4820404"/>
    <s v="ASOCIADO 2692"/>
    <x v="0"/>
    <x v="0"/>
    <m/>
    <n v="4310634"/>
    <n v="2696705"/>
    <n v="214466"/>
    <n v="0"/>
    <n v="1051237"/>
    <n v="1613929"/>
    <s v="6- pignoración"/>
    <s v="LBZ"/>
    <s v="A"/>
    <n v="4"/>
    <n v="0"/>
    <n v="0"/>
    <n v="13052"/>
    <n v="2.9479452054794519"/>
    <n v="40.295890410958904"/>
    <n v="1"/>
    <n v="2"/>
    <n v="1"/>
    <n v="3"/>
    <n v="3"/>
    <n v="0"/>
    <n v="0"/>
    <n v="0"/>
  </r>
  <r>
    <n v="2044044640"/>
    <s v="ASOCIADO 2696"/>
    <x v="0"/>
    <x v="0"/>
    <m/>
    <n v="5177499"/>
    <n v="3553879"/>
    <n v="163885"/>
    <n v="0"/>
    <n v="1377000"/>
    <n v="1623620"/>
    <s v="6- pignoración"/>
    <s v="LBZ"/>
    <s v="A"/>
    <n v="4"/>
    <n v="0"/>
    <n v="0"/>
    <n v="13052"/>
    <n v="4.2383561643835614"/>
    <n v="31.975342465753425"/>
    <n v="1"/>
    <n v="1"/>
    <n v="1"/>
    <n v="3"/>
    <n v="3"/>
    <n v="0"/>
    <n v="0"/>
    <n v="0"/>
  </r>
  <r>
    <n v="4820288"/>
    <s v="ASOCIADO 2698"/>
    <x v="0"/>
    <x v="0"/>
    <m/>
    <n v="5356005"/>
    <n v="3729885"/>
    <n v="279073"/>
    <n v="0"/>
    <n v="0"/>
    <n v="1626120"/>
    <s v="9- Otras garantías (no admisible)"/>
    <s v="LBZ"/>
    <s v="A"/>
    <n v="4"/>
    <n v="0"/>
    <n v="0"/>
    <n v="13052"/>
    <n v="3.7424657534246575"/>
    <n v="40.545205479452058"/>
    <n v="1"/>
    <n v="2"/>
    <n v="1"/>
    <n v="2"/>
    <n v="3"/>
    <n v="0"/>
    <n v="0"/>
    <n v="0"/>
  </r>
  <r>
    <n v="48200644"/>
    <s v="ASOCIADO 2700"/>
    <x v="0"/>
    <x v="4"/>
    <n v="868743"/>
    <n v="19076768"/>
    <n v="17447627"/>
    <n v="534600"/>
    <n v="0"/>
    <n v="14190873"/>
    <n v="1629141"/>
    <s v="6- pignoración"/>
    <s v="LBZ"/>
    <s v="A"/>
    <n v="4"/>
    <n v="0"/>
    <n v="0"/>
    <n v="11001"/>
    <n v="2.6465753424657534"/>
    <n v="24.887671232876713"/>
    <n v="2"/>
    <n v="0"/>
    <n v="1"/>
    <n v="5"/>
    <n v="1"/>
    <n v="0"/>
    <n v="0"/>
    <n v="0"/>
  </r>
  <r>
    <n v="4208064"/>
    <s v="ASOCIADO 2703"/>
    <x v="0"/>
    <x v="2"/>
    <m/>
    <n v="2702520"/>
    <n v="1073379"/>
    <n v="189706"/>
    <n v="0"/>
    <n v="1250000"/>
    <n v="1629141"/>
    <s v="6- pignoración"/>
    <s v="LBZ"/>
    <s v="A"/>
    <n v="4"/>
    <n v="0"/>
    <n v="0"/>
    <n v="76130"/>
    <n v="2.6054794520547944"/>
    <n v="46.238356164383561"/>
    <n v="1"/>
    <n v="2"/>
    <n v="2"/>
    <n v="3"/>
    <n v="3"/>
    <n v="0"/>
    <n v="0"/>
    <n v="0"/>
  </r>
  <r>
    <n v="2044026822"/>
    <s v="ASOCIADO 2711"/>
    <x v="0"/>
    <x v="2"/>
    <m/>
    <n v="2684162"/>
    <n v="1044042"/>
    <n v="127991.99999999999"/>
    <n v="0"/>
    <n v="0"/>
    <n v="1640120"/>
    <s v="9- Otras garantías (no admisible)"/>
    <s v="LBZ"/>
    <s v="A"/>
    <n v="4"/>
    <n v="0"/>
    <n v="0"/>
    <n v="13052"/>
    <n v="3.5315068493150683"/>
    <n v="28.06027397260274"/>
    <n v="1"/>
    <n v="2"/>
    <n v="1"/>
    <n v="3"/>
    <n v="3"/>
    <n v="0"/>
    <n v="0"/>
    <n v="0"/>
  </r>
  <r>
    <n v="2224820226"/>
    <s v="ASOCIADO 2719"/>
    <x v="0"/>
    <x v="2"/>
    <m/>
    <n v="3561305"/>
    <n v="1907320"/>
    <n v="236862"/>
    <n v="0"/>
    <n v="3670000"/>
    <n v="1653985"/>
    <s v="6- pignoración"/>
    <s v="LBZ"/>
    <s v="A"/>
    <n v="4"/>
    <n v="0"/>
    <n v="0"/>
    <n v="76275"/>
    <n v="2.6465753424657534"/>
    <n v="34.424657534246577"/>
    <n v="1"/>
    <n v="4"/>
    <n v="2"/>
    <n v="3"/>
    <n v="1"/>
    <n v="0"/>
    <n v="0"/>
    <n v="0"/>
  </r>
  <r>
    <n v="2044042242"/>
    <s v="ASOCIADO 2728"/>
    <x v="0"/>
    <x v="2"/>
    <m/>
    <n v="3275538"/>
    <n v="1597609"/>
    <n v="142213"/>
    <n v="0"/>
    <n v="1552893"/>
    <n v="1677929"/>
    <s v="6- pignoración"/>
    <s v="LBZ"/>
    <s v="A"/>
    <n v="4"/>
    <n v="0"/>
    <n v="0"/>
    <n v="13052"/>
    <n v="3.1561643835616437"/>
    <n v="25.742465753424657"/>
    <n v="1"/>
    <n v="3"/>
    <n v="1"/>
    <n v="3"/>
    <n v="3"/>
    <n v="0"/>
    <n v="0"/>
    <n v="0"/>
  </r>
  <r>
    <n v="2202606442"/>
    <s v="ASOCIADO 2757"/>
    <x v="0"/>
    <x v="0"/>
    <n v="2194112"/>
    <n v="5057003"/>
    <n v="3340883"/>
    <n v="172510"/>
    <n v="0"/>
    <n v="2350000"/>
    <n v="1716120"/>
    <s v="6- pignoración"/>
    <s v="LBZ"/>
    <s v="A"/>
    <n v="4"/>
    <n v="0"/>
    <n v="0"/>
    <n v="68255"/>
    <n v="3.0684931506849313"/>
    <n v="24.353424657534248"/>
    <n v="1"/>
    <n v="2"/>
    <n v="1"/>
    <n v="2"/>
    <n v="1"/>
    <n v="0"/>
    <n v="0"/>
    <n v="0"/>
  </r>
  <r>
    <n v="2204664668"/>
    <s v="ASOCIADO 2808"/>
    <x v="0"/>
    <x v="0"/>
    <m/>
    <n v="6544356"/>
    <n v="4748236"/>
    <n v="191502"/>
    <n v="0"/>
    <n v="1400000"/>
    <n v="1796120"/>
    <s v="6- pignoración"/>
    <s v="LBZ"/>
    <s v="A"/>
    <n v="4"/>
    <n v="0"/>
    <n v="0"/>
    <n v="20001"/>
    <n v="3.1972602739726028"/>
    <n v="24.093150684931508"/>
    <n v="2"/>
    <n v="5"/>
    <n v="2"/>
    <n v="2"/>
    <n v="1"/>
    <n v="0"/>
    <n v="0"/>
    <n v="0"/>
  </r>
  <r>
    <n v="2008880664"/>
    <s v="ASOCIADO 2813"/>
    <x v="0"/>
    <x v="0"/>
    <m/>
    <n v="4925789"/>
    <n v="3123160"/>
    <n v="177504"/>
    <n v="0"/>
    <n v="0"/>
    <n v="1802629"/>
    <s v="9- Otras garantías (no admisible)"/>
    <s v="LBZ"/>
    <s v="A"/>
    <n v="4"/>
    <n v="0"/>
    <n v="0"/>
    <n v="68001"/>
    <n v="6.9643835616438352"/>
    <n v="25.887671232876713"/>
    <n v="1"/>
    <n v="4"/>
    <n v="4"/>
    <n v="3"/>
    <n v="1"/>
    <n v="0"/>
    <n v="0"/>
    <n v="0"/>
  </r>
  <r>
    <n v="2200806260"/>
    <s v="ASOCIADO 2817"/>
    <x v="0"/>
    <x v="2"/>
    <m/>
    <n v="3429766"/>
    <n v="1626146"/>
    <n v="163545"/>
    <n v="0"/>
    <n v="0"/>
    <n v="1803620"/>
    <s v="9- Otras garantías (no admisible)"/>
    <s v="LBZ"/>
    <s v="A"/>
    <n v="4"/>
    <n v="0"/>
    <n v="0"/>
    <n v="68255"/>
    <n v="4.7397260273972606"/>
    <n v="26.353424657534248"/>
    <n v="1"/>
    <n v="2"/>
    <n v="1"/>
    <n v="2"/>
    <n v="3"/>
    <n v="0"/>
    <n v="0"/>
    <n v="0"/>
  </r>
  <r>
    <n v="2008408462"/>
    <s v="ASOCIADO 2845"/>
    <x v="0"/>
    <x v="2"/>
    <n v="770000"/>
    <n v="3649115"/>
    <n v="1808495"/>
    <n v="271404"/>
    <n v="0"/>
    <n v="1400000"/>
    <n v="1840620"/>
    <s v="6- pignoración"/>
    <s v="LBZ"/>
    <s v="A"/>
    <n v="4"/>
    <n v="0"/>
    <n v="0"/>
    <n v="68276"/>
    <n v="2.5342465753424657"/>
    <n v="32.638356164383559"/>
    <n v="1"/>
    <n v="2"/>
    <n v="2"/>
    <n v="2"/>
    <n v="3"/>
    <n v="0"/>
    <n v="0"/>
    <n v="0"/>
  </r>
  <r>
    <n v="2008680248"/>
    <s v="ASOCIADO 2846"/>
    <x v="0"/>
    <x v="0"/>
    <m/>
    <n v="5589667"/>
    <n v="3748847"/>
    <n v="212359"/>
    <n v="0"/>
    <n v="2057539"/>
    <n v="1840820"/>
    <s v="6- pignoración"/>
    <s v="LBZ"/>
    <s v="A"/>
    <n v="4"/>
    <n v="0"/>
    <n v="0"/>
    <n v="68276"/>
    <n v="5.2383561643835614"/>
    <n v="23.668493150684931"/>
    <n v="2"/>
    <n v="1"/>
    <n v="1"/>
    <n v="2"/>
    <n v="1"/>
    <n v="0"/>
    <n v="0"/>
    <n v="0"/>
  </r>
  <r>
    <n v="4828660"/>
    <s v="ASOCIADO 2847"/>
    <x v="0"/>
    <x v="0"/>
    <m/>
    <n v="4808004"/>
    <n v="2965744"/>
    <n v="167382"/>
    <n v="0"/>
    <n v="0"/>
    <n v="1842260"/>
    <s v="9- Otras garantías (no admisible)"/>
    <s v="LBZ"/>
    <s v="A"/>
    <n v="4"/>
    <n v="0"/>
    <n v="0"/>
    <n v="13052"/>
    <n v="6.0465753424657533"/>
    <n v="44.367123287671234"/>
    <n v="1"/>
    <n v="1"/>
    <n v="1"/>
    <n v="2"/>
    <n v="3"/>
    <n v="0"/>
    <n v="0"/>
    <n v="0"/>
  </r>
  <r>
    <n v="2224620640"/>
    <s v="ASOCIADO 2852"/>
    <x v="0"/>
    <x v="3"/>
    <n v="1045770"/>
    <n v="2676790"/>
    <n v="827797"/>
    <n v="142213"/>
    <n v="0"/>
    <n v="0"/>
    <n v="1848993"/>
    <s v="9- Otras garantías (no admisible)"/>
    <s v="LBZ"/>
    <s v="A"/>
    <n v="4"/>
    <n v="0"/>
    <n v="0"/>
    <n v="76130"/>
    <n v="1.8356164383561644"/>
    <n v="28.564383561643837"/>
    <n v="2"/>
    <n v="2"/>
    <n v="1"/>
    <n v="2"/>
    <n v="1"/>
    <n v="0"/>
    <n v="0"/>
    <n v="0"/>
  </r>
  <r>
    <n v="2048048002"/>
    <s v="ASOCIADO 2857"/>
    <x v="0"/>
    <x v="2"/>
    <m/>
    <n v="3183866"/>
    <n v="1320246"/>
    <n v="201333"/>
    <n v="0"/>
    <n v="1400000"/>
    <n v="1863620"/>
    <s v="6- pignoración"/>
    <s v="LBZ"/>
    <s v="A"/>
    <n v="4"/>
    <n v="0"/>
    <n v="0"/>
    <n v="68276"/>
    <n v="4.904109589041096"/>
    <n v="31.235616438356164"/>
    <n v="1"/>
    <n v="1"/>
    <n v="1"/>
    <n v="2"/>
    <n v="1"/>
    <n v="0"/>
    <n v="0"/>
    <n v="0"/>
  </r>
  <r>
    <n v="2060062086"/>
    <s v="ASOCIADO 2867"/>
    <x v="0"/>
    <x v="0"/>
    <n v="260666"/>
    <n v="5913089"/>
    <n v="4026969"/>
    <n v="160844"/>
    <n v="0"/>
    <n v="1230000"/>
    <n v="1886120"/>
    <s v="6- pignoración"/>
    <s v="LBZ"/>
    <s v="A"/>
    <n v="4"/>
    <n v="0"/>
    <n v="0"/>
    <n v="68276"/>
    <n v="3.7424657534246575"/>
    <n v="32.909589041095892"/>
    <n v="1"/>
    <n v="2"/>
    <n v="1"/>
    <n v="2"/>
    <n v="2"/>
    <n v="0"/>
    <n v="0"/>
    <n v="0"/>
  </r>
  <r>
    <n v="2480864"/>
    <s v="ASOCIADO 2870"/>
    <x v="0"/>
    <x v="0"/>
    <n v="714333"/>
    <n v="3962672"/>
    <n v="2075852"/>
    <n v="195543"/>
    <n v="0"/>
    <n v="0"/>
    <n v="1886820"/>
    <s v="9- Otras garantías (no admisible)"/>
    <s v="LBZ"/>
    <s v="A"/>
    <n v="4"/>
    <n v="0"/>
    <n v="0"/>
    <n v="68276"/>
    <n v="4.9890410958904106"/>
    <n v="48.37808219178082"/>
    <n v="1"/>
    <n v="2"/>
    <n v="2"/>
    <n v="2"/>
    <n v="3"/>
    <n v="0"/>
    <n v="0"/>
    <n v="0"/>
  </r>
  <r>
    <n v="2044008046"/>
    <s v="ASOCIADO 2873"/>
    <x v="0"/>
    <x v="0"/>
    <m/>
    <n v="4330345"/>
    <n v="2443525"/>
    <n v="177766"/>
    <n v="0"/>
    <n v="2200000"/>
    <n v="1886820"/>
    <s v="6- pignoración"/>
    <s v="LBZ"/>
    <s v="A"/>
    <n v="4"/>
    <n v="0"/>
    <n v="0"/>
    <n v="13760"/>
    <n v="4.9890410958904106"/>
    <n v="35.934246575342463"/>
    <n v="1"/>
    <n v="2"/>
    <n v="1"/>
    <n v="2"/>
    <n v="3"/>
    <n v="0"/>
    <n v="0"/>
    <n v="0"/>
  </r>
  <r>
    <n v="2044028466"/>
    <s v="ASOCIADO 2877"/>
    <x v="0"/>
    <x v="0"/>
    <m/>
    <n v="5844410"/>
    <n v="3950481"/>
    <n v="185597"/>
    <n v="0"/>
    <n v="2900000"/>
    <n v="1893929"/>
    <s v="6- pignoración"/>
    <s v="LBZ"/>
    <s v="A"/>
    <n v="4"/>
    <n v="0"/>
    <n v="0"/>
    <n v="13052"/>
    <n v="2.9479452054794519"/>
    <n v="31.336986301369862"/>
    <n v="1"/>
    <n v="2"/>
    <n v="1"/>
    <n v="3"/>
    <n v="1"/>
    <n v="0"/>
    <n v="0"/>
    <n v="0"/>
  </r>
  <r>
    <n v="2044048864"/>
    <s v="ASOCIADO 2884"/>
    <x v="0"/>
    <x v="2"/>
    <m/>
    <n v="3283273"/>
    <n v="1379653"/>
    <n v="131280"/>
    <n v="0"/>
    <n v="0"/>
    <n v="1903620"/>
    <s v="9- Otras garantías (no admisible)"/>
    <s v="LBZ"/>
    <s v="A"/>
    <n v="4"/>
    <n v="0"/>
    <n v="0"/>
    <n v="68276"/>
    <n v="3.989041095890411"/>
    <n v="30.778082191780822"/>
    <n v="1"/>
    <n v="2"/>
    <n v="1"/>
    <n v="2"/>
    <n v="3"/>
    <n v="0"/>
    <n v="0"/>
    <n v="0"/>
  </r>
  <r>
    <n v="2048622444"/>
    <s v="ASOCIADO 2895"/>
    <x v="0"/>
    <x v="2"/>
    <m/>
    <n v="3475103"/>
    <n v="1552983"/>
    <n v="177766"/>
    <n v="0"/>
    <n v="0"/>
    <n v="1922120"/>
    <s v="9- Otras garantías (no admisible)"/>
    <s v="LBZ"/>
    <s v="A"/>
    <n v="4"/>
    <n v="0"/>
    <n v="0"/>
    <n v="13433"/>
    <n v="3.5315068493150683"/>
    <n v="29.093150684931508"/>
    <n v="1"/>
    <n v="2"/>
    <n v="1"/>
    <n v="3"/>
    <n v="1"/>
    <n v="0"/>
    <n v="0"/>
    <n v="0"/>
  </r>
  <r>
    <n v="2224628468"/>
    <s v="ASOCIADO 2902"/>
    <x v="0"/>
    <x v="0"/>
    <m/>
    <n v="4818216"/>
    <n v="2874539"/>
    <n v="158134"/>
    <n v="0"/>
    <n v="5200000"/>
    <n v="1943677"/>
    <s v="6- pignoración"/>
    <s v="LBZ"/>
    <s v="A"/>
    <n v="4"/>
    <n v="0"/>
    <n v="0"/>
    <n v="76130"/>
    <n v="1.8821917808219177"/>
    <n v="33.131506849315066"/>
    <n v="1"/>
    <n v="2"/>
    <n v="1"/>
    <n v="3"/>
    <n v="3"/>
    <n v="0"/>
    <n v="0"/>
    <n v="0"/>
  </r>
  <r>
    <n v="2006046082"/>
    <s v="ASOCIADO 2904"/>
    <x v="0"/>
    <x v="0"/>
    <m/>
    <n v="4909505"/>
    <n v="2964685"/>
    <n v="296077"/>
    <n v="0"/>
    <n v="4165000"/>
    <n v="1944820"/>
    <s v="6- pignoración"/>
    <s v="LBZ"/>
    <s v="A"/>
    <n v="4"/>
    <n v="0"/>
    <n v="0"/>
    <n v="68307"/>
    <n v="5.1561643835616442"/>
    <n v="27.394520547945206"/>
    <n v="1"/>
    <n v="4"/>
    <n v="2"/>
    <n v="2"/>
    <n v="1"/>
    <n v="0"/>
    <n v="0"/>
    <n v="0"/>
  </r>
  <r>
    <n v="2084824002"/>
    <s v="ASOCIADO 2907"/>
    <x v="0"/>
    <x v="0"/>
    <n v="399100"/>
    <n v="4838318"/>
    <n v="2887498"/>
    <n v="205365"/>
    <n v="0"/>
    <n v="1200000"/>
    <n v="1950820"/>
    <s v="6- pignoración"/>
    <s v="LBZ"/>
    <s v="A"/>
    <n v="4"/>
    <n v="0"/>
    <n v="0"/>
    <n v="13052"/>
    <n v="5.1972602739726028"/>
    <n v="28.030136986301368"/>
    <n v="1"/>
    <n v="3"/>
    <n v="1"/>
    <n v="3"/>
    <n v="3"/>
    <n v="0"/>
    <n v="0"/>
    <n v="0"/>
  </r>
  <r>
    <n v="2068860886"/>
    <s v="ASOCIADO 2928"/>
    <x v="0"/>
    <x v="2"/>
    <m/>
    <n v="3496798"/>
    <n v="1520678"/>
    <n v="296077"/>
    <n v="0"/>
    <n v="2241641"/>
    <n v="1976120"/>
    <s v="6- pignoración"/>
    <s v="LBZ"/>
    <s v="A"/>
    <n v="4"/>
    <n v="0"/>
    <n v="0"/>
    <n v="23001"/>
    <n v="2.9479452054794519"/>
    <n v="34.169863013698631"/>
    <n v="1"/>
    <n v="0"/>
    <n v="1"/>
    <n v="2"/>
    <n v="3"/>
    <n v="0"/>
    <n v="0"/>
    <n v="0"/>
  </r>
  <r>
    <n v="2224884040"/>
    <s v="ASOCIADO 2933"/>
    <x v="0"/>
    <x v="1"/>
    <n v="632612"/>
    <n v="7461765"/>
    <n v="5473192"/>
    <n v="316340"/>
    <n v="0"/>
    <n v="4186048"/>
    <n v="1988573"/>
    <s v="6- pignoración"/>
    <s v="LBZ"/>
    <s v="A"/>
    <n v="4"/>
    <n v="0"/>
    <n v="0"/>
    <n v="76130"/>
    <n v="2.3013698630136985"/>
    <n v="31.405479452054795"/>
    <n v="2"/>
    <n v="0"/>
    <n v="3"/>
    <n v="2"/>
    <n v="1"/>
    <n v="0"/>
    <n v="0"/>
    <n v="0"/>
  </r>
  <r>
    <n v="2226266820"/>
    <s v="ASOCIADO 2938"/>
    <x v="0"/>
    <x v="1"/>
    <n v="544317"/>
    <n v="9000000"/>
    <n v="7008041"/>
    <n v="259086.00000000003"/>
    <n v="0"/>
    <n v="0"/>
    <n v="1991959"/>
    <s v="9- Otras garantías (no admisible)"/>
    <s v="LBZ"/>
    <s v="A"/>
    <n v="4"/>
    <n v="0"/>
    <n v="0"/>
    <n v="76130"/>
    <n v="3.2191780821917808"/>
    <n v="29.150684931506849"/>
    <n v="2"/>
    <n v="0"/>
    <n v="2"/>
    <n v="3"/>
    <n v="2"/>
    <n v="0"/>
    <n v="0"/>
    <n v="0"/>
  </r>
  <r>
    <n v="2244262440"/>
    <s v="ASOCIADO 2941"/>
    <x v="0"/>
    <x v="2"/>
    <n v="390139"/>
    <n v="3791281"/>
    <n v="1794756"/>
    <n v="345424"/>
    <n v="0"/>
    <n v="0"/>
    <n v="1996525"/>
    <s v="9- Otras garantías (no admisible)"/>
    <s v="LBZ"/>
    <s v="A"/>
    <n v="4"/>
    <n v="0"/>
    <n v="0"/>
    <n v="76130"/>
    <n v="2.1013698630136988"/>
    <n v="29.210958904109589"/>
    <n v="2"/>
    <n v="5"/>
    <n v="3"/>
    <n v="3"/>
    <n v="3"/>
    <n v="0"/>
    <n v="0"/>
    <n v="0"/>
  </r>
  <r>
    <n v="2026028046"/>
    <s v="ASOCIADO 2949"/>
    <x v="0"/>
    <x v="0"/>
    <n v="435717"/>
    <n v="4162710"/>
    <n v="2153890"/>
    <n v="166072"/>
    <n v="0"/>
    <n v="1371493"/>
    <n v="2008820"/>
    <s v="6- pignoración"/>
    <s v="LBZ"/>
    <s v="A"/>
    <n v="4"/>
    <n v="0"/>
    <n v="0"/>
    <n v="68307"/>
    <n v="5.5753424657534243"/>
    <n v="33.252054794520546"/>
    <n v="1"/>
    <n v="2"/>
    <n v="3"/>
    <n v="2"/>
    <n v="3"/>
    <n v="0"/>
    <n v="0"/>
    <n v="0"/>
  </r>
  <r>
    <n v="2228022428"/>
    <s v="ASOCIADO 2951"/>
    <x v="0"/>
    <x v="0"/>
    <m/>
    <n v="5163906"/>
    <n v="3155086"/>
    <n v="148471"/>
    <n v="0"/>
    <n v="0"/>
    <n v="2008820"/>
    <s v="9- Otras garantías (no admisible)"/>
    <s v="LBZ"/>
    <s v="A"/>
    <n v="4"/>
    <n v="0"/>
    <n v="0"/>
    <n v="68615"/>
    <n v="5.3232876712328769"/>
    <n v="32.723287671232875"/>
    <n v="1"/>
    <n v="2"/>
    <n v="1"/>
    <n v="2"/>
    <n v="1"/>
    <n v="0"/>
    <n v="0"/>
    <n v="0"/>
  </r>
  <r>
    <n v="48682224"/>
    <s v="ASOCIADO 2955"/>
    <x v="0"/>
    <x v="0"/>
    <n v="336600"/>
    <n v="5000000"/>
    <n v="2980705"/>
    <n v="288366"/>
    <n v="0"/>
    <n v="3300000"/>
    <n v="2019295"/>
    <s v="6- pignoración"/>
    <s v="LBZ"/>
    <s v="A"/>
    <n v="4"/>
    <n v="0"/>
    <n v="0"/>
    <n v="76001"/>
    <n v="0.90136986301369859"/>
    <n v="37.638356164383559"/>
    <n v="2"/>
    <n v="2"/>
    <n v="1"/>
    <n v="2"/>
    <n v="1"/>
    <n v="0"/>
    <n v="0"/>
    <n v="0"/>
  </r>
  <r>
    <n v="8048804"/>
    <s v="ASOCIADO 2956"/>
    <x v="0"/>
    <x v="2"/>
    <m/>
    <n v="3815218"/>
    <n v="1788398"/>
    <n v="170664"/>
    <n v="0"/>
    <n v="0"/>
    <n v="2026820"/>
    <s v="9- Otras garantías (no admisible)"/>
    <s v="LBZ"/>
    <s v="A"/>
    <n v="4"/>
    <n v="0"/>
    <n v="0"/>
    <n v="68276"/>
    <n v="5.4082191780821915"/>
    <n v="39.397260273972606"/>
    <n v="1"/>
    <n v="1"/>
    <n v="1"/>
    <n v="2"/>
    <n v="1"/>
    <n v="0"/>
    <n v="0"/>
    <n v="0"/>
  </r>
  <r>
    <n v="4820644"/>
    <s v="ASOCIADO 2957"/>
    <x v="0"/>
    <x v="0"/>
    <m/>
    <n v="4461495"/>
    <n v="2434675"/>
    <n v="143758"/>
    <n v="0"/>
    <n v="4148960"/>
    <n v="2026820"/>
    <s v="6- pignoración"/>
    <s v="LBZ"/>
    <s v="A"/>
    <n v="4"/>
    <n v="0"/>
    <n v="0"/>
    <n v="13052"/>
    <n v="5.4082191780821915"/>
    <n v="40.063013698630137"/>
    <n v="1"/>
    <n v="3"/>
    <n v="1"/>
    <n v="2"/>
    <n v="3"/>
    <n v="0"/>
    <n v="0"/>
    <n v="0"/>
  </r>
  <r>
    <n v="8060046"/>
    <s v="ASOCIADO 2958"/>
    <x v="0"/>
    <x v="0"/>
    <m/>
    <n v="6319149"/>
    <n v="4292329"/>
    <n v="230974"/>
    <n v="0"/>
    <n v="1948000"/>
    <n v="2026820"/>
    <s v="6- pignoración"/>
    <s v="LBZ"/>
    <s v="A"/>
    <n v="4"/>
    <n v="0"/>
    <n v="0"/>
    <n v="13760"/>
    <n v="5.4082191780821915"/>
    <n v="43.126027397260273"/>
    <n v="1"/>
    <n v="3"/>
    <n v="1"/>
    <n v="3"/>
    <n v="3"/>
    <n v="0"/>
    <n v="0"/>
    <n v="0"/>
  </r>
  <r>
    <n v="48826280"/>
    <s v="ASOCIADO 2964"/>
    <x v="0"/>
    <x v="0"/>
    <n v="205486"/>
    <n v="6575510"/>
    <n v="4539390"/>
    <n v="218290"/>
    <n v="0"/>
    <n v="0"/>
    <n v="2036120"/>
    <s v="9- Otras garantías (no admisible)"/>
    <s v="LBZ"/>
    <s v="A"/>
    <n v="4"/>
    <n v="0"/>
    <n v="0"/>
    <n v="68001"/>
    <n v="3.0684931506849313"/>
    <n v="42.528767123287672"/>
    <n v="2"/>
    <n v="4"/>
    <n v="1"/>
    <n v="3"/>
    <n v="1"/>
    <n v="0"/>
    <n v="0"/>
    <n v="0"/>
  </r>
  <r>
    <n v="2202480604"/>
    <s v="ASOCIADO 2966"/>
    <x v="0"/>
    <x v="3"/>
    <m/>
    <n v="2931342"/>
    <n v="894522"/>
    <n v="316176"/>
    <n v="0"/>
    <n v="1853000"/>
    <n v="2036820"/>
    <s v="6- pignoración"/>
    <s v="LBZ"/>
    <s v="A"/>
    <n v="4"/>
    <n v="0"/>
    <n v="0"/>
    <n v="68547"/>
    <n v="5.5753424657534243"/>
    <n v="25.523287671232875"/>
    <n v="2"/>
    <n v="5"/>
    <n v="3"/>
    <n v="3"/>
    <n v="1"/>
    <n v="0"/>
    <n v="0"/>
    <n v="0"/>
  </r>
  <r>
    <n v="2282426"/>
    <s v="ASOCIADO 2971"/>
    <x v="0"/>
    <x v="0"/>
    <n v="209001"/>
    <n v="6226957"/>
    <n v="4186337"/>
    <n v="186886"/>
    <n v="0"/>
    <n v="0"/>
    <n v="2040620"/>
    <s v="9- Otras garantías (no admisible)"/>
    <s v="LBZ"/>
    <s v="A"/>
    <n v="4"/>
    <n v="0"/>
    <n v="0"/>
    <n v="68307"/>
    <n v="2.7424657534246575"/>
    <n v="41.564383561643837"/>
    <n v="1"/>
    <n v="1"/>
    <n v="1"/>
    <n v="2"/>
    <n v="3"/>
    <n v="0"/>
    <n v="0"/>
    <n v="0"/>
  </r>
  <r>
    <n v="2002288668"/>
    <s v="ASOCIADO 2975"/>
    <x v="0"/>
    <x v="0"/>
    <n v="80667"/>
    <n v="5309851"/>
    <n v="3255031"/>
    <n v="181136"/>
    <n v="0"/>
    <n v="1000000"/>
    <n v="2054820"/>
    <s v="6- pignoración"/>
    <s v="LBZ"/>
    <s v="A"/>
    <n v="4"/>
    <n v="0"/>
    <n v="0"/>
    <n v="13052"/>
    <n v="5.484931506849315"/>
    <n v="26.339726027397262"/>
    <n v="2"/>
    <n v="2"/>
    <n v="3"/>
    <n v="2"/>
    <n v="1"/>
    <n v="0"/>
    <n v="0"/>
    <n v="0"/>
  </r>
  <r>
    <n v="2200802648"/>
    <s v="ASOCIADO 2983"/>
    <x v="0"/>
    <x v="2"/>
    <m/>
    <n v="3319362"/>
    <n v="1260542"/>
    <n v="138691"/>
    <n v="0"/>
    <n v="0"/>
    <n v="2058820"/>
    <s v="9- Otras garantías (no admisible)"/>
    <s v="LBZ"/>
    <s v="A"/>
    <n v="4"/>
    <n v="0"/>
    <n v="0"/>
    <n v="68615"/>
    <n v="5.5342465753424657"/>
    <n v="32.594520547945208"/>
    <n v="2"/>
    <n v="2"/>
    <n v="2"/>
    <n v="2"/>
    <n v="3"/>
    <n v="0"/>
    <n v="0"/>
    <n v="0"/>
  </r>
  <r>
    <n v="2008404680"/>
    <s v="ASOCIADO 2984"/>
    <x v="0"/>
    <x v="1"/>
    <n v="207670"/>
    <n v="8322113"/>
    <n v="6261853"/>
    <n v="251052"/>
    <n v="0"/>
    <n v="2000000"/>
    <n v="2060260"/>
    <s v="6- pignoración"/>
    <s v="LBZ"/>
    <s v="A"/>
    <n v="4"/>
    <n v="0"/>
    <n v="0"/>
    <n v="68255"/>
    <n v="6.2986301369863016"/>
    <n v="35.890410958904113"/>
    <n v="2"/>
    <n v="2"/>
    <n v="2"/>
    <n v="2"/>
    <n v="4"/>
    <n v="0"/>
    <n v="0"/>
    <n v="0"/>
  </r>
  <r>
    <n v="2202640024"/>
    <s v="ASOCIADO 2985"/>
    <x v="0"/>
    <x v="0"/>
    <m/>
    <n v="4625348"/>
    <n v="2563088"/>
    <n v="263380"/>
    <n v="0"/>
    <n v="5400000"/>
    <n v="2062260"/>
    <s v="6- pignoración"/>
    <s v="LBZ"/>
    <s v="A"/>
    <n v="4"/>
    <n v="0"/>
    <n v="0"/>
    <n v="68895"/>
    <n v="6.2575342465753421"/>
    <n v="30.273972602739725"/>
    <n v="1"/>
    <n v="2"/>
    <n v="2"/>
    <n v="2"/>
    <n v="1"/>
    <n v="0"/>
    <n v="0"/>
    <n v="0"/>
  </r>
  <r>
    <n v="2240668426"/>
    <s v="ASOCIADO 2990"/>
    <x v="0"/>
    <x v="0"/>
    <m/>
    <n v="4711936"/>
    <n v="2632017"/>
    <n v="202158"/>
    <n v="0"/>
    <n v="1940000"/>
    <n v="2079919"/>
    <s v="6- pignoración"/>
    <s v="LBZ"/>
    <s v="A"/>
    <n v="4"/>
    <n v="0"/>
    <n v="0"/>
    <n v="76001"/>
    <n v="3.4876712328767123"/>
    <n v="35.265753424657532"/>
    <n v="2"/>
    <n v="0"/>
    <n v="1"/>
    <n v="2"/>
    <n v="3"/>
    <n v="0"/>
    <n v="0"/>
    <n v="0"/>
  </r>
  <r>
    <n v="24622244"/>
    <s v="ASOCIADO 3004"/>
    <x v="0"/>
    <x v="0"/>
    <m/>
    <n v="4658235"/>
    <n v="2554480"/>
    <n v="200488"/>
    <n v="0"/>
    <n v="0"/>
    <n v="2103755"/>
    <s v="9- Otras garantías (no admisible)"/>
    <s v="LBZ"/>
    <s v="A"/>
    <n v="4"/>
    <n v="0"/>
    <n v="0"/>
    <n v="68255"/>
    <n v="3.0684931506849313"/>
    <n v="44.235616438356168"/>
    <n v="1"/>
    <n v="2"/>
    <n v="1"/>
    <n v="3"/>
    <n v="2"/>
    <n v="0"/>
    <n v="0"/>
    <n v="0"/>
  </r>
  <r>
    <n v="88086606"/>
    <s v="ASOCIADO 3009"/>
    <x v="0"/>
    <x v="2"/>
    <n v="3204"/>
    <n v="4026935"/>
    <n v="1916115"/>
    <n v="198714"/>
    <n v="0"/>
    <n v="0"/>
    <n v="2110820"/>
    <s v="9- Otras garantías (no admisible)"/>
    <s v="LBZ"/>
    <s v="A"/>
    <n v="4"/>
    <n v="0"/>
    <n v="0"/>
    <n v="8001"/>
    <n v="5.6301369863013697"/>
    <n v="39.969863013698628"/>
    <n v="1"/>
    <n v="2"/>
    <n v="2"/>
    <n v="2"/>
    <n v="5"/>
    <n v="0"/>
    <n v="0"/>
    <n v="0"/>
  </r>
  <r>
    <n v="2200802066"/>
    <s v="ASOCIADO 3021"/>
    <x v="0"/>
    <x v="0"/>
    <n v="918400"/>
    <n v="4215506"/>
    <n v="2088686"/>
    <n v="327168"/>
    <n v="0"/>
    <n v="1950000"/>
    <n v="2126820"/>
    <s v="6- pignoración"/>
    <s v="LBZ"/>
    <s v="A"/>
    <n v="4"/>
    <n v="0"/>
    <n v="0"/>
    <n v="68001"/>
    <n v="5.7589041095890412"/>
    <n v="32.553424657534244"/>
    <n v="1"/>
    <n v="2"/>
    <n v="1"/>
    <n v="2"/>
    <n v="3"/>
    <n v="0"/>
    <n v="0"/>
    <n v="0"/>
  </r>
  <r>
    <n v="2020268646"/>
    <s v="ASOCIADO 3023"/>
    <x v="0"/>
    <x v="0"/>
    <m/>
    <n v="5901997"/>
    <n v="3771592"/>
    <n v="158003"/>
    <n v="0"/>
    <n v="4000000"/>
    <n v="2130405"/>
    <s v="6- pignoración"/>
    <s v="LBZ"/>
    <s v="A"/>
    <n v="4"/>
    <n v="0"/>
    <n v="0"/>
    <n v="11001"/>
    <n v="3.9095890410958902"/>
    <n v="35.147945205479452"/>
    <n v="1"/>
    <n v="2"/>
    <n v="2"/>
    <n v="3"/>
    <n v="1"/>
    <n v="0"/>
    <n v="0"/>
    <n v="0"/>
  </r>
  <r>
    <n v="2208060044"/>
    <s v="ASOCIADO 3027"/>
    <x v="0"/>
    <x v="1"/>
    <n v="2042151"/>
    <n v="7135221"/>
    <n v="5002634"/>
    <n v="330967"/>
    <n v="0"/>
    <n v="0"/>
    <n v="2132587"/>
    <s v="9- Otras garantías (no admisible)"/>
    <s v="LBZ"/>
    <s v="A"/>
    <n v="4"/>
    <n v="0"/>
    <n v="0"/>
    <n v="76001"/>
    <n v="3.4821917808219176"/>
    <n v="31.986301369863014"/>
    <n v="1"/>
    <n v="0"/>
    <n v="1"/>
    <n v="3"/>
    <n v="1"/>
    <n v="0"/>
    <n v="0"/>
    <n v="0"/>
  </r>
  <r>
    <n v="26022664"/>
    <s v="ASOCIADO 3028"/>
    <x v="0"/>
    <x v="1"/>
    <n v="1800400"/>
    <n v="11156834"/>
    <n v="9024247"/>
    <n v="331977"/>
    <n v="0"/>
    <n v="6926256"/>
    <n v="2132587"/>
    <s v="6- pignoración"/>
    <s v="LBZ"/>
    <s v="A"/>
    <n v="4"/>
    <n v="0"/>
    <n v="0"/>
    <n v="5129"/>
    <n v="3.4876712328767123"/>
    <n v="45.252054794520546"/>
    <n v="1"/>
    <n v="0"/>
    <n v="1"/>
    <n v="3"/>
    <n v="2"/>
    <n v="0"/>
    <n v="0"/>
    <n v="0"/>
  </r>
  <r>
    <n v="42824460"/>
    <s v="ASOCIADO 3029"/>
    <x v="0"/>
    <x v="1"/>
    <n v="577500"/>
    <n v="8213181"/>
    <n v="6080594"/>
    <n v="276975"/>
    <n v="0"/>
    <n v="4326966"/>
    <n v="2132587"/>
    <s v="6- pignoración"/>
    <s v="LBZ"/>
    <s v="A"/>
    <n v="4"/>
    <n v="0"/>
    <n v="0"/>
    <n v="76001"/>
    <n v="3.4876712328767123"/>
    <n v="39.035616438356165"/>
    <n v="2"/>
    <n v="0"/>
    <n v="1"/>
    <n v="3"/>
    <n v="1"/>
    <n v="0"/>
    <n v="0"/>
    <n v="0"/>
  </r>
  <r>
    <n v="2044022068"/>
    <s v="ASOCIADO 3031"/>
    <x v="0"/>
    <x v="2"/>
    <m/>
    <n v="3508445"/>
    <n v="1371705"/>
    <n v="211606"/>
    <n v="0"/>
    <n v="1417431"/>
    <n v="2136740"/>
    <s v="6- pignoración"/>
    <s v="LBZ"/>
    <s v="A"/>
    <n v="4"/>
    <n v="0"/>
    <n v="0"/>
    <n v="13052"/>
    <n v="2.0712328767123287"/>
    <n v="35.263013698630139"/>
    <n v="1"/>
    <n v="2"/>
    <n v="2"/>
    <n v="2"/>
    <n v="3"/>
    <n v="0"/>
    <n v="0"/>
    <n v="0"/>
  </r>
  <r>
    <n v="8048646"/>
    <s v="ASOCIADO 3035"/>
    <x v="0"/>
    <x v="2"/>
    <m/>
    <n v="3242183"/>
    <n v="1101363"/>
    <n v="159990"/>
    <n v="0"/>
    <n v="0"/>
    <n v="2140820"/>
    <s v="9- Otras garantías (no admisible)"/>
    <s v="LBZ"/>
    <s v="A"/>
    <n v="4"/>
    <n v="0"/>
    <n v="0"/>
    <n v="13052"/>
    <n v="5.5753424657534243"/>
    <n v="37.536986301369865"/>
    <n v="1"/>
    <n v="1"/>
    <n v="1"/>
    <n v="2"/>
    <n v="3"/>
    <n v="0"/>
    <n v="0"/>
    <n v="0"/>
  </r>
  <r>
    <n v="2008648428"/>
    <s v="ASOCIADO 3041"/>
    <x v="0"/>
    <x v="1"/>
    <m/>
    <n v="7766258"/>
    <n v="5620111"/>
    <n v="230130"/>
    <n v="0"/>
    <n v="6670000"/>
    <n v="2146147"/>
    <s v="6- pignoración"/>
    <s v="LBZ"/>
    <s v="A"/>
    <n v="4"/>
    <n v="0"/>
    <n v="0"/>
    <n v="68895"/>
    <n v="7.2986301369863016"/>
    <n v="34.410958904109592"/>
    <n v="2"/>
    <n v="2"/>
    <n v="1"/>
    <n v="2"/>
    <n v="3"/>
    <n v="0"/>
    <n v="0"/>
    <n v="0"/>
  </r>
  <r>
    <n v="84464220"/>
    <s v="ASOCIADO 3053"/>
    <x v="0"/>
    <x v="0"/>
    <m/>
    <n v="7140987"/>
    <n v="4964167"/>
    <n v="168406"/>
    <n v="0"/>
    <n v="2495087"/>
    <n v="2176820"/>
    <s v="6- pignoración"/>
    <s v="LBZ"/>
    <s v="A"/>
    <n v="4"/>
    <n v="0"/>
    <n v="0"/>
    <n v="13838"/>
    <n v="5.0273972602739727"/>
    <n v="41.991780821917807"/>
    <n v="1"/>
    <n v="2"/>
    <n v="1"/>
    <n v="2"/>
    <n v="3"/>
    <n v="0"/>
    <n v="0"/>
    <n v="0"/>
  </r>
  <r>
    <n v="48822286"/>
    <s v="ASOCIADO 3056"/>
    <x v="0"/>
    <x v="0"/>
    <n v="332583"/>
    <n v="5043403"/>
    <n v="2861783"/>
    <n v="248873"/>
    <n v="0"/>
    <n v="1500000"/>
    <n v="2181620"/>
    <s v="6- pignoración"/>
    <s v="LBZ"/>
    <s v="A"/>
    <n v="4"/>
    <n v="0"/>
    <n v="0"/>
    <n v="68001"/>
    <n v="4.2383561643835614"/>
    <n v="43.753424657534246"/>
    <n v="2"/>
    <n v="1"/>
    <n v="2"/>
    <n v="2"/>
    <n v="2"/>
    <n v="0"/>
    <n v="0"/>
    <n v="0"/>
  </r>
  <r>
    <n v="2002068626"/>
    <s v="ASOCIADO 3066"/>
    <x v="0"/>
    <x v="0"/>
    <m/>
    <n v="4550721"/>
    <n v="2355901"/>
    <n v="146634"/>
    <n v="0"/>
    <n v="1235000"/>
    <n v="2194820"/>
    <s v="6- pignoración"/>
    <s v="LBZ"/>
    <s v="A"/>
    <n v="4"/>
    <n v="0"/>
    <n v="0"/>
    <n v="13052"/>
    <n v="5.8794520547945206"/>
    <n v="25.794520547945204"/>
    <n v="1"/>
    <n v="2"/>
    <n v="2"/>
    <n v="2"/>
    <n v="3"/>
    <n v="0"/>
    <n v="0"/>
    <n v="0"/>
  </r>
  <r>
    <n v="8800608"/>
    <s v="ASOCIADO 3078"/>
    <x v="0"/>
    <x v="0"/>
    <n v="83200"/>
    <n v="4788128"/>
    <n v="2572008"/>
    <n v="244933"/>
    <n v="0"/>
    <n v="0"/>
    <n v="2216120"/>
    <s v="9- Otras garantías (no admisible)"/>
    <s v="LBZ"/>
    <s v="A"/>
    <n v="4"/>
    <n v="0"/>
    <n v="0"/>
    <n v="8001"/>
    <n v="3.1972602739726028"/>
    <n v="40.93150684931507"/>
    <n v="1"/>
    <n v="2"/>
    <n v="1"/>
    <n v="2"/>
    <n v="3"/>
    <n v="0"/>
    <n v="0"/>
    <n v="0"/>
  </r>
  <r>
    <n v="2062444420"/>
    <s v="ASOCIADO 3082"/>
    <x v="0"/>
    <x v="0"/>
    <m/>
    <n v="4635589"/>
    <n v="2416769"/>
    <n v="158134"/>
    <n v="0"/>
    <n v="0"/>
    <n v="2218820"/>
    <s v="9- Otras garantías (no admisible)"/>
    <s v="LBZ"/>
    <s v="A"/>
    <n v="4"/>
    <n v="0"/>
    <n v="0"/>
    <n v="13838"/>
    <n v="5.8794520547945206"/>
    <n v="33.589041095890408"/>
    <n v="1"/>
    <n v="1"/>
    <n v="1"/>
    <n v="2"/>
    <n v="3"/>
    <n v="0"/>
    <n v="0"/>
    <n v="0"/>
  </r>
  <r>
    <n v="2202648022"/>
    <s v="ASOCIADO 3094"/>
    <x v="0"/>
    <x v="1"/>
    <m/>
    <n v="7445396"/>
    <n v="5201136"/>
    <n v="211314"/>
    <n v="0"/>
    <n v="0"/>
    <n v="2244260"/>
    <s v="9- Otras garantías (no admisible)"/>
    <s v="LBZ"/>
    <s v="A"/>
    <n v="4"/>
    <n v="0"/>
    <n v="0"/>
    <n v="68895"/>
    <n v="5.9643835616438352"/>
    <n v="36.783561643835618"/>
    <n v="1"/>
    <n v="2"/>
    <n v="2"/>
    <n v="2"/>
    <n v="2"/>
    <n v="0"/>
    <n v="0"/>
    <n v="0"/>
  </r>
  <r>
    <n v="2088426406"/>
    <s v="ASOCIADO 3098"/>
    <x v="0"/>
    <x v="1"/>
    <n v="1450387"/>
    <n v="9713724"/>
    <n v="7463947"/>
    <n v="442274"/>
    <n v="0"/>
    <n v="5000000"/>
    <n v="2249777"/>
    <s v="6- pignoración"/>
    <s v="LBZ"/>
    <s v="A"/>
    <n v="4"/>
    <n v="0"/>
    <n v="0"/>
    <n v="66170"/>
    <n v="3.7232876712328768"/>
    <n v="27.8"/>
    <n v="2"/>
    <n v="2"/>
    <n v="3"/>
    <n v="3"/>
    <n v="1"/>
    <n v="0"/>
    <n v="0"/>
    <n v="0"/>
  </r>
  <r>
    <n v="2064620248"/>
    <s v="ASOCIADO 3109"/>
    <x v="0"/>
    <x v="0"/>
    <m/>
    <n v="7000000"/>
    <n v="4731740"/>
    <n v="37941"/>
    <n v="0"/>
    <n v="0"/>
    <n v="2268260"/>
    <s v="9- Otras garantías (no admisible)"/>
    <s v="LBZ"/>
    <s v="A"/>
    <n v="4"/>
    <n v="0"/>
    <n v="0"/>
    <n v="15238"/>
    <n v="6.1315068493150688"/>
    <n v="28.693150684931506"/>
    <n v="2"/>
    <n v="4"/>
    <n v="2"/>
    <n v="3"/>
    <n v="3"/>
    <n v="0"/>
    <n v="0"/>
    <n v="0"/>
  </r>
  <r>
    <n v="66886642"/>
    <s v="ASOCIADO 3112"/>
    <x v="0"/>
    <x v="0"/>
    <n v="228907"/>
    <n v="4886660"/>
    <n v="2616257"/>
    <n v="149509"/>
    <n v="0"/>
    <n v="3235996"/>
    <n v="2270403"/>
    <s v="6- pignoración"/>
    <s v="LBZ"/>
    <s v="A"/>
    <n v="4"/>
    <n v="0"/>
    <n v="0"/>
    <n v="76130"/>
    <n v="3.8054794520547945"/>
    <n v="48.947945205479449"/>
    <n v="2"/>
    <n v="4"/>
    <n v="2"/>
    <n v="3"/>
    <n v="2"/>
    <n v="0"/>
    <n v="0"/>
    <n v="0"/>
  </r>
  <r>
    <n v="4824422"/>
    <s v="ASOCIADO 3115"/>
    <x v="0"/>
    <x v="2"/>
    <m/>
    <n v="3933371"/>
    <n v="1659111"/>
    <n v="298933"/>
    <n v="0"/>
    <n v="1600000"/>
    <n v="2274260"/>
    <s v="6- pignoración"/>
    <s v="LBZ"/>
    <s v="A"/>
    <n v="4"/>
    <n v="0"/>
    <n v="0"/>
    <n v="13052"/>
    <n v="6.0465753424657533"/>
    <n v="45.186301369863017"/>
    <n v="1"/>
    <n v="1"/>
    <n v="1"/>
    <n v="2"/>
    <n v="3"/>
    <n v="0"/>
    <n v="0"/>
    <n v="0"/>
  </r>
  <r>
    <n v="2008680662"/>
    <s v="ASOCIADO 3117"/>
    <x v="0"/>
    <x v="0"/>
    <n v="6400"/>
    <n v="6420067"/>
    <n v="4143247"/>
    <n v="180640"/>
    <n v="0"/>
    <n v="939915"/>
    <n v="2276820"/>
    <s v="6- pignoración"/>
    <s v="LBZ"/>
    <s v="A"/>
    <n v="4"/>
    <n v="0"/>
    <n v="0"/>
    <n v="68307"/>
    <n v="5.1561643835616442"/>
    <n v="31.923287671232877"/>
    <n v="2"/>
    <n v="0"/>
    <n v="2"/>
    <n v="2"/>
    <n v="1"/>
    <n v="0"/>
    <n v="0"/>
    <n v="0"/>
  </r>
  <r>
    <n v="4826282"/>
    <s v="ASOCIADO 3118"/>
    <x v="0"/>
    <x v="0"/>
    <m/>
    <n v="4895087"/>
    <n v="2617718"/>
    <n v="206709"/>
    <n v="0"/>
    <n v="0"/>
    <n v="2277369"/>
    <s v="9- Otras garantías (no admisible)"/>
    <s v="LBZ"/>
    <s v="A"/>
    <n v="4"/>
    <n v="0"/>
    <n v="0"/>
    <n v="13052"/>
    <n v="6.5095890410958903"/>
    <n v="56.243835616438353"/>
    <n v="1"/>
    <n v="1"/>
    <n v="1"/>
    <n v="3"/>
    <n v="1"/>
    <n v="0"/>
    <n v="0"/>
    <n v="0"/>
  </r>
  <r>
    <n v="2044020028"/>
    <s v="ASOCIADO 3143"/>
    <x v="0"/>
    <x v="2"/>
    <m/>
    <n v="3560676"/>
    <n v="1250416"/>
    <n v="129383"/>
    <n v="0"/>
    <n v="0"/>
    <n v="2310260"/>
    <s v="9- Otras garantías (no admisible)"/>
    <s v="LBZ"/>
    <s v="A"/>
    <n v="4"/>
    <n v="0"/>
    <n v="0"/>
    <n v="13052"/>
    <n v="6.1315068493150688"/>
    <n v="34.668493150684931"/>
    <n v="1"/>
    <n v="3"/>
    <n v="2"/>
    <n v="2"/>
    <n v="3"/>
    <n v="0"/>
    <n v="0"/>
    <n v="0"/>
  </r>
  <r>
    <n v="84462680"/>
    <s v="ASOCIADO 3159"/>
    <x v="0"/>
    <x v="2"/>
    <m/>
    <n v="3956319"/>
    <n v="1622059"/>
    <n v="143758"/>
    <n v="0"/>
    <n v="0"/>
    <n v="2334260"/>
    <s v="9- Otras garantías (no admisible)"/>
    <s v="LBZ"/>
    <s v="A"/>
    <n v="4"/>
    <n v="0"/>
    <n v="0"/>
    <n v="13838"/>
    <n v="6.2136986301369861"/>
    <n v="50.843835616438355"/>
    <n v="1"/>
    <n v="2"/>
    <n v="1"/>
    <n v="2"/>
    <n v="3"/>
    <n v="0"/>
    <n v="0"/>
    <n v="0"/>
  </r>
  <r>
    <n v="8642842"/>
    <s v="ASOCIADO 3185"/>
    <x v="0"/>
    <x v="2"/>
    <n v="54667"/>
    <n v="4380198"/>
    <n v="1986269"/>
    <n v="143758"/>
    <n v="0"/>
    <n v="2500000"/>
    <n v="2393929"/>
    <s v="1- hipotecaria"/>
    <s v="LBZ"/>
    <s v="A"/>
    <n v="4"/>
    <n v="0"/>
    <n v="0"/>
    <n v="8001"/>
    <n v="3.7780821917808218"/>
    <n v="45.668493150684931"/>
    <n v="1"/>
    <n v="2"/>
    <n v="3"/>
    <n v="3"/>
    <n v="1"/>
    <n v="0"/>
    <n v="0"/>
    <n v="0"/>
  </r>
  <r>
    <n v="2244042202"/>
    <s v="ASOCIADO 3194"/>
    <x v="0"/>
    <x v="0"/>
    <n v="1294"/>
    <n v="6142992"/>
    <n v="3711035"/>
    <n v="279262"/>
    <n v="0"/>
    <n v="4900000"/>
    <n v="2431957"/>
    <s v="6- pignoración"/>
    <s v="LBZ"/>
    <s v="A"/>
    <n v="4"/>
    <n v="0"/>
    <n v="0"/>
    <n v="76001"/>
    <n v="4.0630136986301366"/>
    <n v="31.789041095890411"/>
    <n v="2"/>
    <n v="2"/>
    <n v="1"/>
    <n v="3"/>
    <n v="1"/>
    <n v="0"/>
    <n v="0"/>
    <n v="0"/>
  </r>
  <r>
    <n v="2648404"/>
    <s v="ASOCIADO 3196"/>
    <x v="0"/>
    <x v="1"/>
    <m/>
    <n v="9000000"/>
    <n v="6566510"/>
    <n v="210993"/>
    <n v="0"/>
    <n v="6066000"/>
    <n v="2433490"/>
    <s v="6- pignoración"/>
    <s v="LBZ"/>
    <s v="A"/>
    <n v="4"/>
    <n v="0"/>
    <n v="0"/>
    <n v="68255"/>
    <n v="9.882191780821918"/>
    <n v="36.772602739726025"/>
    <n v="1"/>
    <n v="2"/>
    <n v="1"/>
    <n v="2"/>
    <n v="3"/>
    <n v="0"/>
    <n v="0"/>
    <n v="0"/>
  </r>
  <r>
    <n v="2240660688"/>
    <s v="ASOCIADO 3198"/>
    <x v="0"/>
    <x v="1"/>
    <m/>
    <n v="12437427"/>
    <n v="9997585"/>
    <n v="358099"/>
    <n v="0"/>
    <n v="3116125"/>
    <n v="2439842"/>
    <s v="6- pignoración"/>
    <s v="LBZ"/>
    <s v="A"/>
    <n v="4"/>
    <n v="0"/>
    <n v="0"/>
    <n v="76001"/>
    <n v="9.169863013698631"/>
    <n v="35.093150684931508"/>
    <n v="2"/>
    <n v="0"/>
    <n v="3"/>
    <n v="2"/>
    <n v="1"/>
    <n v="0"/>
    <n v="0"/>
    <n v="0"/>
  </r>
  <r>
    <n v="2006000642"/>
    <s v="ASOCIADO 3214"/>
    <x v="0"/>
    <x v="2"/>
    <n v="85000"/>
    <n v="4304662"/>
    <n v="1832402"/>
    <n v="159990"/>
    <n v="0"/>
    <n v="2000000"/>
    <n v="2472260"/>
    <s v="6- pignoración"/>
    <s v="LBZ"/>
    <s v="A"/>
    <n v="4"/>
    <n v="0"/>
    <n v="0"/>
    <n v="68307"/>
    <n v="6.7178082191780826"/>
    <n v="34.819178082191783"/>
    <n v="2"/>
    <n v="2"/>
    <n v="1"/>
    <n v="2"/>
    <n v="3"/>
    <n v="0"/>
    <n v="0"/>
    <n v="0"/>
  </r>
  <r>
    <n v="2048222224"/>
    <s v="ASOCIADO 3217"/>
    <x v="0"/>
    <x v="0"/>
    <m/>
    <n v="5415117"/>
    <n v="2933497"/>
    <n v="201262"/>
    <n v="0"/>
    <n v="1460000"/>
    <n v="2481620"/>
    <s v="6- pignoración"/>
    <s v="LBZ"/>
    <s v="A"/>
    <n v="4"/>
    <n v="0"/>
    <n v="0"/>
    <n v="13052"/>
    <n v="4.7397260273972606"/>
    <n v="31.402739726027399"/>
    <n v="1"/>
    <n v="1"/>
    <n v="1"/>
    <n v="2"/>
    <n v="3"/>
    <n v="0"/>
    <n v="0"/>
    <n v="0"/>
  </r>
  <r>
    <n v="2208060622"/>
    <s v="ASOCIADO 3227"/>
    <x v="0"/>
    <x v="1"/>
    <n v="830499"/>
    <n v="9657008"/>
    <n v="7138759"/>
    <n v="660328"/>
    <n v="0"/>
    <n v="1700000"/>
    <n v="2518249"/>
    <s v="6- pignoración"/>
    <s v="LBZ"/>
    <s v="A"/>
    <n v="4"/>
    <n v="0"/>
    <n v="0"/>
    <n v="76130"/>
    <n v="2.6849315068493151"/>
    <n v="29.934246575342467"/>
    <n v="1"/>
    <n v="0"/>
    <n v="3"/>
    <n v="5"/>
    <n v="1"/>
    <n v="0"/>
    <n v="0"/>
    <n v="0"/>
  </r>
  <r>
    <n v="2048400240"/>
    <s v="ASOCIADO 3235"/>
    <x v="0"/>
    <x v="0"/>
    <n v="48622"/>
    <n v="7491888"/>
    <n v="4964497"/>
    <n v="269284"/>
    <n v="0"/>
    <n v="3338810"/>
    <n v="2527391"/>
    <s v="6- pignoración"/>
    <s v="LBZ"/>
    <s v="A"/>
    <n v="4"/>
    <n v="0"/>
    <n v="0"/>
    <n v="13001"/>
    <n v="5.1342465753424653"/>
    <n v="32.816438356164383"/>
    <n v="2"/>
    <n v="4"/>
    <n v="2"/>
    <n v="2"/>
    <n v="3"/>
    <n v="0"/>
    <n v="0"/>
    <n v="0"/>
  </r>
  <r>
    <n v="84286228"/>
    <s v="ASOCIADO 3243"/>
    <x v="0"/>
    <x v="0"/>
    <n v="1226926"/>
    <n v="6067656"/>
    <n v="3511401"/>
    <n v="326248"/>
    <n v="0"/>
    <n v="0"/>
    <n v="2556255"/>
    <s v="9- Otras garantías (no admisible)"/>
    <s v="LBZ"/>
    <s v="A"/>
    <n v="4"/>
    <n v="0"/>
    <n v="0"/>
    <n v="13001"/>
    <n v="2.3616438356164382"/>
    <n v="40.172602739726024"/>
    <n v="1"/>
    <n v="2"/>
    <n v="2"/>
    <n v="4"/>
    <n v="2"/>
    <n v="0"/>
    <n v="0"/>
    <n v="0"/>
  </r>
  <r>
    <n v="8020866"/>
    <s v="ASOCIADO 3258"/>
    <x v="0"/>
    <x v="2"/>
    <m/>
    <n v="3728009"/>
    <n v="1145940"/>
    <n v="177766"/>
    <n v="0"/>
    <n v="0"/>
    <n v="2582069"/>
    <s v="9- Otras garantías (no admisible)"/>
    <s v="LBZ"/>
    <s v="A"/>
    <n v="4"/>
    <n v="0"/>
    <n v="0"/>
    <n v="13001"/>
    <n v="6.4657534246575343"/>
    <n v="45.076712328767123"/>
    <n v="1"/>
    <n v="3"/>
    <n v="1"/>
    <n v="3"/>
    <n v="3"/>
    <n v="0"/>
    <n v="0"/>
    <n v="0"/>
  </r>
  <r>
    <n v="20448400"/>
    <s v="ASOCIADO 3284"/>
    <x v="0"/>
    <x v="2"/>
    <n v="1150.8399999999999"/>
    <n v="3775118"/>
    <n v="1113181"/>
    <n v="123452"/>
    <n v="0"/>
    <n v="2370279"/>
    <n v="2661937"/>
    <s v="6- pignoración"/>
    <s v="LBZ"/>
    <s v="A"/>
    <n v="4"/>
    <n v="0"/>
    <n v="0"/>
    <n v="76130"/>
    <n v="4.9589041095890414"/>
    <n v="39.147945205479452"/>
    <n v="2"/>
    <n v="0"/>
    <n v="2"/>
    <n v="2"/>
    <n v="1"/>
    <n v="0"/>
    <n v="0"/>
    <n v="0"/>
  </r>
  <r>
    <n v="4828848"/>
    <s v="ASOCIADO 3294"/>
    <x v="0"/>
    <x v="0"/>
    <m/>
    <n v="6194359"/>
    <n v="3517539"/>
    <n v="161981"/>
    <n v="0"/>
    <n v="2400000"/>
    <n v="2676820"/>
    <s v="6- pignoración"/>
    <s v="LBZ"/>
    <s v="A"/>
    <n v="4"/>
    <n v="0"/>
    <n v="0"/>
    <n v="13052"/>
    <n v="5.0273972602739727"/>
    <n v="42.331506849315069"/>
    <n v="1"/>
    <n v="2"/>
    <n v="2"/>
    <n v="2"/>
    <n v="4"/>
    <n v="0"/>
    <n v="0"/>
    <n v="0"/>
  </r>
  <r>
    <n v="60664488"/>
    <s v="ASOCIADO 3317"/>
    <x v="0"/>
    <x v="0"/>
    <n v="105707"/>
    <n v="5057003"/>
    <n v="2320768"/>
    <n v="172510"/>
    <n v="0"/>
    <n v="5000000"/>
    <n v="2736235"/>
    <s v="6- pignoración"/>
    <s v="LBZ"/>
    <s v="A"/>
    <n v="4"/>
    <n v="0"/>
    <n v="0"/>
    <n v="76130"/>
    <n v="4.7534246575342465"/>
    <n v="58.221917808219175"/>
    <n v="2"/>
    <n v="2"/>
    <n v="2"/>
    <n v="2"/>
    <n v="1"/>
    <n v="0"/>
    <n v="0"/>
    <n v="0"/>
  </r>
  <r>
    <n v="2046228086"/>
    <s v="ASOCIADO 3320"/>
    <x v="0"/>
    <x v="0"/>
    <m/>
    <n v="6257434"/>
    <n v="3519023"/>
    <n v="225988"/>
    <n v="0"/>
    <n v="2703721"/>
    <n v="2738411"/>
    <s v="6- pignoración"/>
    <s v="LBZ"/>
    <s v="A"/>
    <n v="4"/>
    <n v="0"/>
    <n v="0"/>
    <n v="11001"/>
    <n v="4.8739726027397259"/>
    <n v="35.410958904109592"/>
    <n v="2"/>
    <n v="0"/>
    <n v="1"/>
    <n v="2"/>
    <n v="1"/>
    <n v="0"/>
    <n v="0"/>
    <n v="0"/>
  </r>
  <r>
    <n v="82024420"/>
    <s v="ASOCIADO 3321"/>
    <x v="0"/>
    <x v="0"/>
    <n v="1167"/>
    <n v="5845572"/>
    <n v="3106143"/>
    <n v="173216"/>
    <n v="0"/>
    <n v="0"/>
    <n v="2739429"/>
    <s v="9- Otras garantías (no admisible)"/>
    <s v="LBZ"/>
    <s v="A"/>
    <n v="4"/>
    <n v="0"/>
    <n v="0"/>
    <n v="8078"/>
    <n v="4.3643835616438356"/>
    <n v="36.30684931506849"/>
    <n v="1"/>
    <n v="2"/>
    <n v="1"/>
    <n v="3"/>
    <n v="2"/>
    <n v="0"/>
    <n v="0"/>
    <n v="0"/>
  </r>
  <r>
    <n v="6244084"/>
    <s v="ASOCIADO 3331"/>
    <x v="0"/>
    <x v="1"/>
    <m/>
    <n v="8956577"/>
    <n v="6201896"/>
    <n v="364350"/>
    <n v="0"/>
    <n v="1000000"/>
    <n v="2754681"/>
    <s v="6- pignoración"/>
    <s v="LBZ"/>
    <s v="A"/>
    <n v="4"/>
    <n v="0"/>
    <n v="0"/>
    <n v="13052"/>
    <n v="6.5095890410958903"/>
    <n v="55.142465753424659"/>
    <n v="1"/>
    <n v="2"/>
    <n v="2"/>
    <n v="2"/>
    <n v="4"/>
    <n v="0"/>
    <n v="0"/>
    <n v="0"/>
  </r>
  <r>
    <n v="2224624860"/>
    <s v="ASOCIADO 3334"/>
    <x v="0"/>
    <x v="3"/>
    <m/>
    <n v="3687481"/>
    <n v="926402"/>
    <n v="143758"/>
    <n v="0"/>
    <n v="2500000"/>
    <n v="2761079"/>
    <s v="6- pignoración"/>
    <s v="LBZ"/>
    <s v="A"/>
    <n v="4"/>
    <n v="0"/>
    <n v="0"/>
    <n v="76130"/>
    <n v="4.7534246575342465"/>
    <n v="34.934246575342463"/>
    <n v="1"/>
    <n v="0"/>
    <n v="1"/>
    <n v="2"/>
    <n v="1"/>
    <n v="0"/>
    <n v="0"/>
    <n v="0"/>
  </r>
  <r>
    <n v="2060064286"/>
    <s v="ASOCIADO 3337"/>
    <x v="0"/>
    <x v="1"/>
    <m/>
    <n v="8306819"/>
    <n v="5532302"/>
    <n v="287106"/>
    <n v="0"/>
    <n v="4475049"/>
    <n v="2774517"/>
    <s v="6- pignoración"/>
    <s v="LBZ"/>
    <s v="A"/>
    <n v="4"/>
    <n v="0"/>
    <n v="0"/>
    <n v="19455"/>
    <n v="4.7150684931506852"/>
    <n v="33.07123287671233"/>
    <n v="1"/>
    <n v="0"/>
    <n v="1"/>
    <n v="2"/>
    <n v="1"/>
    <n v="0"/>
    <n v="0"/>
    <n v="0"/>
  </r>
  <r>
    <n v="20462682"/>
    <s v="ASOCIADO 3339"/>
    <x v="0"/>
    <x v="0"/>
    <n v="4455"/>
    <n v="5280538"/>
    <n v="2504619"/>
    <n v="148471"/>
    <n v="0"/>
    <n v="3149000"/>
    <n v="2775919"/>
    <s v="6- pignoración"/>
    <s v="LBZ"/>
    <s v="A"/>
    <n v="4"/>
    <n v="0"/>
    <n v="0"/>
    <n v="76130"/>
    <n v="5.6684931506849319"/>
    <n v="37.339726027397262"/>
    <n v="2"/>
    <n v="0"/>
    <n v="1"/>
    <n v="2"/>
    <n v="1"/>
    <n v="0"/>
    <n v="0"/>
    <n v="0"/>
  </r>
  <r>
    <n v="4480040"/>
    <s v="ASOCIADO 3342"/>
    <x v="0"/>
    <x v="2"/>
    <n v="139933"/>
    <n v="4622729"/>
    <n v="1845088"/>
    <n v="220430"/>
    <n v="0"/>
    <n v="4218252"/>
    <n v="2777641"/>
    <s v="6- pignoración"/>
    <s v="LBZ"/>
    <s v="A"/>
    <n v="4"/>
    <n v="0"/>
    <n v="0"/>
    <n v="76130"/>
    <n v="4.904109589041096"/>
    <n v="41.246575342465754"/>
    <n v="1"/>
    <n v="0"/>
    <n v="1"/>
    <n v="2"/>
    <n v="1"/>
    <n v="0"/>
    <n v="0"/>
    <n v="0"/>
  </r>
  <r>
    <n v="2202620068"/>
    <s v="ASOCIADO 3345"/>
    <x v="0"/>
    <x v="1"/>
    <m/>
    <n v="8923475"/>
    <n v="6137355"/>
    <n v="236217"/>
    <n v="0"/>
    <n v="4400000"/>
    <n v="2786120"/>
    <s v="6- pignoración"/>
    <s v="LBZ"/>
    <s v="A"/>
    <n v="4"/>
    <n v="0"/>
    <n v="0"/>
    <n v="68255"/>
    <n v="3.6575342465753424"/>
    <n v="25.186301369863013"/>
    <n v="1"/>
    <n v="2"/>
    <n v="1"/>
    <n v="2"/>
    <n v="3"/>
    <n v="0"/>
    <n v="0"/>
    <n v="0"/>
  </r>
  <r>
    <n v="24688026"/>
    <s v="ASOCIADO 3347"/>
    <x v="0"/>
    <x v="2"/>
    <m/>
    <n v="3799421"/>
    <n v="1008342"/>
    <n v="206249"/>
    <n v="0"/>
    <n v="2159067"/>
    <n v="2791079"/>
    <s v="6- pignoración"/>
    <s v="LBZ"/>
    <s v="A"/>
    <n v="4"/>
    <n v="0"/>
    <n v="0"/>
    <n v="76130"/>
    <n v="4.8739726027397259"/>
    <n v="51.142465753424659"/>
    <n v="2"/>
    <n v="0"/>
    <n v="1"/>
    <n v="2"/>
    <n v="1"/>
    <n v="0"/>
    <n v="0"/>
    <n v="0"/>
  </r>
  <r>
    <n v="66068824"/>
    <s v="ASOCIADO 3372"/>
    <x v="0"/>
    <x v="2"/>
    <n v="1000"/>
    <n v="4070181"/>
    <n v="1221893"/>
    <n v="118777"/>
    <n v="0"/>
    <n v="2234000"/>
    <n v="2848288"/>
    <s v="6- pignoración"/>
    <s v="LBZ"/>
    <s v="A"/>
    <n v="4"/>
    <n v="0"/>
    <n v="0"/>
    <n v="76130"/>
    <n v="5.1369863013698627"/>
    <n v="43.101369863013701"/>
    <n v="2"/>
    <n v="0"/>
    <n v="1"/>
    <n v="2"/>
    <n v="1"/>
    <n v="0"/>
    <n v="0"/>
    <n v="0"/>
  </r>
  <r>
    <n v="84462644"/>
    <s v="ASOCIADO 3374"/>
    <x v="0"/>
    <x v="1"/>
    <m/>
    <n v="8850910"/>
    <n v="5985491"/>
    <n v="423727"/>
    <n v="0"/>
    <n v="3400000"/>
    <n v="2865419"/>
    <s v="6- pignoración"/>
    <s v="LBZ"/>
    <s v="A"/>
    <n v="4"/>
    <n v="0"/>
    <n v="0"/>
    <n v="13838"/>
    <n v="7.7178082191780826"/>
    <n v="43.819178082191783"/>
    <n v="1"/>
    <n v="2"/>
    <n v="1"/>
    <n v="2"/>
    <n v="2"/>
    <n v="0"/>
    <n v="0"/>
    <n v="0"/>
  </r>
  <r>
    <n v="28262646"/>
    <s v="ASOCIADO 3376"/>
    <x v="0"/>
    <x v="0"/>
    <m/>
    <n v="6065190"/>
    <n v="3193220"/>
    <n v="215638"/>
    <n v="0"/>
    <n v="4617644"/>
    <n v="2871970"/>
    <s v="6- pignoración"/>
    <s v="LBZ"/>
    <s v="A"/>
    <n v="4"/>
    <n v="0"/>
    <n v="0"/>
    <n v="68895"/>
    <n v="8.213698630136987"/>
    <n v="43.134246575342466"/>
    <n v="2"/>
    <n v="2"/>
    <n v="1"/>
    <n v="2"/>
    <n v="1"/>
    <n v="0"/>
    <n v="0"/>
    <n v="0"/>
  </r>
  <r>
    <n v="4824446"/>
    <s v="ASOCIADO 3386"/>
    <x v="0"/>
    <x v="1"/>
    <m/>
    <n v="9571144"/>
    <n v="6672715"/>
    <n v="313361"/>
    <n v="0"/>
    <n v="4871425"/>
    <n v="2898429"/>
    <s v="6- pignoración"/>
    <s v="LBZ"/>
    <s v="A"/>
    <n v="4"/>
    <n v="0"/>
    <n v="0"/>
    <n v="13052"/>
    <n v="2.8191780821917809"/>
    <n v="44.364383561643834"/>
    <n v="1"/>
    <n v="2"/>
    <n v="1"/>
    <n v="3"/>
    <n v="2"/>
    <n v="0"/>
    <n v="0"/>
    <n v="0"/>
  </r>
  <r>
    <n v="84462002"/>
    <s v="ASOCIADO 3396"/>
    <x v="0"/>
    <x v="0"/>
    <m/>
    <n v="7140987"/>
    <n v="4221817"/>
    <n v="168406"/>
    <n v="0"/>
    <n v="1200000"/>
    <n v="2919170"/>
    <s v="6- pignoración"/>
    <s v="LBZ"/>
    <s v="A"/>
    <n v="4"/>
    <n v="0"/>
    <n v="0"/>
    <n v="13052"/>
    <n v="8.3424657534246567"/>
    <n v="41.484931506849314"/>
    <n v="1"/>
    <n v="1"/>
    <n v="1"/>
    <n v="2"/>
    <n v="3"/>
    <n v="0"/>
    <n v="0"/>
    <n v="0"/>
  </r>
  <r>
    <n v="84462004"/>
    <s v="ASOCIADO 3397"/>
    <x v="0"/>
    <x v="0"/>
    <m/>
    <n v="7277656"/>
    <n v="4358486"/>
    <n v="197961"/>
    <n v="0"/>
    <n v="1200000"/>
    <n v="2919170"/>
    <s v="6- pignoración"/>
    <s v="LBZ"/>
    <s v="A"/>
    <n v="4"/>
    <n v="0"/>
    <n v="0"/>
    <n v="13838"/>
    <n v="8.3424657534246567"/>
    <n v="39.898630136986299"/>
    <n v="1"/>
    <n v="2"/>
    <n v="1"/>
    <n v="2"/>
    <n v="3"/>
    <n v="0"/>
    <n v="0"/>
    <n v="0"/>
  </r>
  <r>
    <n v="84660680"/>
    <s v="ASOCIADO 3405"/>
    <x v="0"/>
    <x v="0"/>
    <m/>
    <n v="5781171"/>
    <n v="2842001"/>
    <n v="201262"/>
    <n v="0"/>
    <n v="0"/>
    <n v="2939170"/>
    <s v="9- Otras garantías (no admisible)"/>
    <s v="LBZ"/>
    <s v="A"/>
    <n v="4"/>
    <n v="0"/>
    <n v="0"/>
    <n v="68276"/>
    <n v="8.3424657534246567"/>
    <n v="49.747945205479454"/>
    <n v="1"/>
    <n v="1"/>
    <n v="1"/>
    <n v="2"/>
    <n v="2"/>
    <n v="0"/>
    <n v="0"/>
    <n v="0"/>
  </r>
  <r>
    <n v="2224624446"/>
    <s v="ASOCIADO 3408"/>
    <x v="0"/>
    <x v="0"/>
    <m/>
    <n v="6365296"/>
    <n v="3422911"/>
    <n v="234901"/>
    <n v="0"/>
    <n v="2700000"/>
    <n v="2942385"/>
    <s v="6- pignoración"/>
    <s v="LBZ"/>
    <s v="A"/>
    <n v="4"/>
    <n v="0"/>
    <n v="0"/>
    <n v="76130"/>
    <n v="5.5013698630136982"/>
    <n v="30.476712328767125"/>
    <n v="1"/>
    <n v="2"/>
    <n v="1"/>
    <n v="2"/>
    <n v="3"/>
    <n v="0"/>
    <n v="0"/>
    <n v="0"/>
  </r>
  <r>
    <n v="2008406264"/>
    <s v="ASOCIADO 3414"/>
    <x v="0"/>
    <x v="2"/>
    <n v="171067"/>
    <n v="4043468"/>
    <n v="1089300"/>
    <n v="143758"/>
    <n v="0"/>
    <n v="0"/>
    <n v="2954168"/>
    <s v="9- Otras garantías (no admisible)"/>
    <s v="LBZ"/>
    <s v="A"/>
    <n v="4"/>
    <n v="0"/>
    <n v="0"/>
    <n v="68001"/>
    <n v="0.67123287671232879"/>
    <n v="24.2"/>
    <n v="1"/>
    <n v="2"/>
    <n v="3"/>
    <n v="2"/>
    <n v="1"/>
    <n v="0"/>
    <n v="0"/>
    <n v="0"/>
  </r>
  <r>
    <n v="2026246640"/>
    <s v="ASOCIADO 3422"/>
    <x v="0"/>
    <x v="0"/>
    <n v="1634200"/>
    <n v="6101370"/>
    <n v="3138291"/>
    <n v="212572"/>
    <n v="0"/>
    <n v="0"/>
    <n v="2963079"/>
    <s v="9- Otras garantías (no admisible)"/>
    <s v="LBZ"/>
    <s v="A"/>
    <n v="4"/>
    <n v="0"/>
    <n v="0"/>
    <n v="76001"/>
    <n v="5.1342465753424653"/>
    <n v="33.57260273972603"/>
    <n v="2"/>
    <n v="4"/>
    <n v="2"/>
    <n v="3"/>
    <n v="3"/>
    <n v="0"/>
    <n v="0"/>
    <n v="0"/>
  </r>
  <r>
    <n v="44204260"/>
    <s v="ASOCIADO 3430"/>
    <x v="0"/>
    <x v="0"/>
    <n v="249030"/>
    <n v="7509043"/>
    <n v="4529402"/>
    <n v="209924"/>
    <n v="0"/>
    <n v="3016085"/>
    <n v="2979641"/>
    <s v="6- pignoración"/>
    <s v="LBZ"/>
    <s v="A"/>
    <n v="4"/>
    <n v="0"/>
    <n v="0"/>
    <n v="5088"/>
    <n v="5.3013698630136989"/>
    <n v="41.69315068493151"/>
    <n v="2"/>
    <n v="0"/>
    <n v="1"/>
    <n v="2"/>
    <n v="1"/>
    <n v="0"/>
    <n v="0"/>
    <n v="0"/>
  </r>
  <r>
    <n v="2224880240"/>
    <s v="ASOCIADO 3442"/>
    <x v="0"/>
    <x v="0"/>
    <n v="1112097"/>
    <n v="5719207"/>
    <n v="2722690"/>
    <n v="335147"/>
    <n v="0"/>
    <n v="4376367"/>
    <n v="2996517"/>
    <s v="6- pignoración"/>
    <s v="LBZ"/>
    <s v="A"/>
    <n v="4"/>
    <n v="0"/>
    <n v="0"/>
    <n v="76130"/>
    <n v="5.1671232876712327"/>
    <n v="35.731506849315068"/>
    <n v="2"/>
    <n v="0"/>
    <n v="1"/>
    <n v="2"/>
    <n v="1"/>
    <n v="0"/>
    <n v="0"/>
    <n v="0"/>
  </r>
  <r>
    <n v="2068684428"/>
    <s v="ASOCIADO 3448"/>
    <x v="0"/>
    <x v="0"/>
    <m/>
    <n v="5982682"/>
    <n v="2980613"/>
    <n v="178589"/>
    <n v="0"/>
    <n v="3000000"/>
    <n v="3002069"/>
    <s v="6- pignoración"/>
    <s v="LBZ"/>
    <s v="A"/>
    <n v="4"/>
    <n v="0"/>
    <n v="0"/>
    <n v="68001"/>
    <n v="6.2136986301369861"/>
    <n v="34.983561643835614"/>
    <n v="2"/>
    <n v="5"/>
    <n v="4"/>
    <n v="3"/>
    <n v="1"/>
    <n v="0"/>
    <n v="0"/>
    <n v="0"/>
  </r>
  <r>
    <n v="2224622844"/>
    <s v="ASOCIADO 3452"/>
    <x v="0"/>
    <x v="1"/>
    <n v="94079"/>
    <n v="9732298"/>
    <n v="6725913"/>
    <n v="330843"/>
    <n v="0"/>
    <n v="4333131"/>
    <n v="3006385"/>
    <s v="6- pignoración"/>
    <s v="LBZ"/>
    <s v="A"/>
    <n v="4"/>
    <n v="0"/>
    <n v="0"/>
    <n v="76130"/>
    <n v="5.1671232876712327"/>
    <n v="31.542465753424658"/>
    <n v="2"/>
    <n v="0"/>
    <n v="1"/>
    <n v="2"/>
    <n v="1"/>
    <n v="0"/>
    <n v="0"/>
    <n v="0"/>
  </r>
  <r>
    <n v="2008228828"/>
    <s v="ASOCIADO 3454"/>
    <x v="0"/>
    <x v="1"/>
    <n v="637333"/>
    <n v="9068131"/>
    <n v="6056458"/>
    <n v="335341"/>
    <n v="0"/>
    <n v="5050000"/>
    <n v="3011673"/>
    <s v="6- pignoración"/>
    <s v="LBZ"/>
    <s v="A"/>
    <n v="4"/>
    <n v="0"/>
    <n v="0"/>
    <n v="8001"/>
    <n v="5.3342465753424655"/>
    <n v="33.93150684931507"/>
    <n v="1"/>
    <n v="4"/>
    <n v="2"/>
    <n v="2"/>
    <n v="2"/>
    <n v="0"/>
    <n v="0"/>
    <n v="0"/>
  </r>
  <r>
    <n v="26806260"/>
    <s v="ASOCIADO 3457"/>
    <x v="0"/>
    <x v="1"/>
    <n v="1285115"/>
    <n v="8346992"/>
    <n v="5330475"/>
    <n v="240523"/>
    <n v="0"/>
    <n v="3894887"/>
    <n v="3016517"/>
    <s v="6- pignoración"/>
    <s v="LBZ"/>
    <s v="A"/>
    <n v="4"/>
    <n v="0"/>
    <n v="0"/>
    <n v="76275"/>
    <n v="5.2493150684931509"/>
    <n v="39.090410958904108"/>
    <n v="1"/>
    <n v="0"/>
    <n v="1"/>
    <n v="2"/>
    <n v="1"/>
    <n v="0"/>
    <n v="0"/>
    <n v="0"/>
  </r>
  <r>
    <n v="2224626026"/>
    <s v="ASOCIADO 3474"/>
    <x v="0"/>
    <x v="0"/>
    <n v="145012"/>
    <n v="5450001"/>
    <n v="2419054"/>
    <n v="172510"/>
    <n v="0"/>
    <n v="1739976"/>
    <n v="3030947"/>
    <s v="6- pignoración"/>
    <s v="LBZ"/>
    <s v="A"/>
    <n v="4"/>
    <n v="0"/>
    <n v="0"/>
    <n v="76130"/>
    <n v="5.5013698630136982"/>
    <n v="30.153424657534245"/>
    <n v="1"/>
    <n v="0"/>
    <n v="1"/>
    <n v="2"/>
    <n v="1"/>
    <n v="0"/>
    <n v="0"/>
    <n v="0"/>
  </r>
  <r>
    <n v="2224886024"/>
    <s v="ASOCIADO 3477"/>
    <x v="0"/>
    <x v="0"/>
    <n v="391"/>
    <n v="7648868"/>
    <n v="4610817"/>
    <n v="197961"/>
    <n v="0"/>
    <n v="0"/>
    <n v="3038051"/>
    <s v="9- Otras garantías (no admisible)"/>
    <s v="LBZ"/>
    <s v="A"/>
    <n v="4"/>
    <n v="0"/>
    <n v="0"/>
    <n v="76130"/>
    <n v="5.5534246575342463"/>
    <n v="30.161643835616438"/>
    <n v="1"/>
    <n v="0"/>
    <n v="1"/>
    <n v="2"/>
    <n v="1"/>
    <n v="0"/>
    <n v="0"/>
    <n v="0"/>
  </r>
  <r>
    <n v="2224880868"/>
    <s v="ASOCIADO 3478"/>
    <x v="0"/>
    <x v="0"/>
    <n v="86157"/>
    <n v="6272018"/>
    <n v="3233783"/>
    <n v="165940"/>
    <n v="0"/>
    <n v="4871632"/>
    <n v="3038235"/>
    <s v="6- pignoración"/>
    <s v="LBZ"/>
    <s v="A"/>
    <n v="4"/>
    <n v="0"/>
    <n v="0"/>
    <n v="76130"/>
    <n v="5.5534246575342463"/>
    <n v="28.567123287671233"/>
    <n v="2"/>
    <n v="0"/>
    <n v="1"/>
    <n v="2"/>
    <n v="1"/>
    <n v="0"/>
    <n v="0"/>
    <n v="0"/>
  </r>
  <r>
    <n v="2208042086"/>
    <s v="ASOCIADO 3479"/>
    <x v="0"/>
    <x v="0"/>
    <m/>
    <n v="6498145"/>
    <n v="3457198"/>
    <n v="241514"/>
    <n v="0"/>
    <n v="4780000"/>
    <n v="3040947"/>
    <s v="6- pignoración"/>
    <s v="LBZ"/>
    <s v="A"/>
    <n v="4"/>
    <n v="0"/>
    <n v="0"/>
    <n v="76130"/>
    <n v="5.5534246575342463"/>
    <n v="34.816438356164383"/>
    <n v="2"/>
    <n v="0"/>
    <n v="1"/>
    <n v="2"/>
    <n v="2"/>
    <n v="0"/>
    <n v="0"/>
    <n v="0"/>
  </r>
  <r>
    <n v="2262062428"/>
    <s v="ASOCIADO 3480"/>
    <x v="0"/>
    <x v="0"/>
    <m/>
    <n v="5256234"/>
    <n v="2213155"/>
    <n v="172510"/>
    <n v="0"/>
    <n v="0"/>
    <n v="3043079"/>
    <s v="9- Otras garantías (no admisible)"/>
    <s v="LBZ"/>
    <s v="A"/>
    <n v="4"/>
    <n v="0"/>
    <n v="0"/>
    <n v="76130"/>
    <n v="5.4657534246575343"/>
    <n v="28.575342465753426"/>
    <n v="2"/>
    <n v="3"/>
    <n v="1"/>
    <n v="2"/>
    <n v="2"/>
    <n v="0"/>
    <n v="0"/>
    <n v="0"/>
  </r>
  <r>
    <n v="66880444"/>
    <s v="ASOCIADO 3483"/>
    <x v="0"/>
    <x v="0"/>
    <n v="3432"/>
    <n v="6630000"/>
    <n v="3579053"/>
    <n v="164060"/>
    <n v="0"/>
    <n v="3670000"/>
    <n v="3050947"/>
    <s v="6- pignoración"/>
    <s v="LBZ"/>
    <s v="A"/>
    <n v="4"/>
    <n v="0"/>
    <n v="0"/>
    <n v="76130"/>
    <n v="5.5835616438356164"/>
    <n v="45.361643835616441"/>
    <n v="2"/>
    <n v="0"/>
    <n v="1"/>
    <n v="2"/>
    <n v="1"/>
    <n v="0"/>
    <n v="0"/>
    <n v="0"/>
  </r>
  <r>
    <n v="2244066648"/>
    <s v="ASOCIADO 3506"/>
    <x v="0"/>
    <x v="2"/>
    <m/>
    <n v="4431077"/>
    <n v="1366692"/>
    <n v="161009"/>
    <n v="0"/>
    <n v="4090000"/>
    <n v="3064385"/>
    <s v="6- pignoración"/>
    <s v="LBZ"/>
    <s v="A"/>
    <n v="4"/>
    <n v="0"/>
    <n v="0"/>
    <n v="76130"/>
    <n v="5.5534246575342463"/>
    <n v="27.490410958904111"/>
    <n v="1"/>
    <n v="0"/>
    <n v="1"/>
    <n v="2"/>
    <n v="1"/>
    <n v="0"/>
    <n v="0"/>
    <n v="0"/>
  </r>
  <r>
    <n v="2224628800"/>
    <s v="ASOCIADO 3519"/>
    <x v="0"/>
    <x v="0"/>
    <n v="128068"/>
    <n v="6445355"/>
    <n v="3367304"/>
    <n v="282139"/>
    <n v="0"/>
    <n v="4000000"/>
    <n v="3078051"/>
    <s v="6- pignoración"/>
    <s v="LBZ"/>
    <s v="A"/>
    <n v="4"/>
    <n v="0"/>
    <n v="0"/>
    <n v="76130"/>
    <n v="5.7150684931506852"/>
    <n v="28.931506849315067"/>
    <n v="1"/>
    <n v="3"/>
    <n v="2"/>
    <n v="2"/>
    <n v="1"/>
    <n v="0"/>
    <n v="0"/>
    <n v="0"/>
  </r>
  <r>
    <n v="48666462"/>
    <s v="ASOCIADO 3523"/>
    <x v="0"/>
    <x v="1"/>
    <n v="1523193"/>
    <n v="9815150"/>
    <n v="6732405"/>
    <n v="234850"/>
    <n v="0"/>
    <n v="4061797"/>
    <n v="3082745"/>
    <s v="6- pignoración"/>
    <s v="LBZ"/>
    <s v="A"/>
    <n v="4"/>
    <n v="0"/>
    <n v="0"/>
    <n v="76306"/>
    <n v="5.2493150684931509"/>
    <n v="41.010958904109586"/>
    <n v="2"/>
    <n v="5"/>
    <n v="2"/>
    <n v="3"/>
    <n v="1"/>
    <n v="0"/>
    <n v="0"/>
    <n v="0"/>
  </r>
  <r>
    <n v="2240684848"/>
    <s v="ASOCIADO 3526"/>
    <x v="0"/>
    <x v="0"/>
    <n v="632190"/>
    <n v="5354820"/>
    <n v="2270435"/>
    <n v="296077"/>
    <n v="0"/>
    <n v="4778000"/>
    <n v="3084385"/>
    <s v="6- pignoración"/>
    <s v="LBZ"/>
    <s v="A"/>
    <n v="4"/>
    <n v="0"/>
    <n v="0"/>
    <n v="76130"/>
    <n v="5.6328767123287671"/>
    <n v="34.197260273972603"/>
    <n v="2"/>
    <n v="0"/>
    <n v="1"/>
    <n v="2"/>
    <n v="1"/>
    <n v="0"/>
    <n v="0"/>
    <n v="0"/>
  </r>
  <r>
    <n v="4042600"/>
    <s v="ASOCIADO 3529"/>
    <x v="0"/>
    <x v="0"/>
    <m/>
    <n v="5496316"/>
    <n v="2410643"/>
    <n v="221710"/>
    <n v="0"/>
    <n v="5725604"/>
    <n v="3085673"/>
    <s v="6- pignoración"/>
    <s v="LBZ"/>
    <s v="A"/>
    <n v="4"/>
    <n v="0"/>
    <n v="0"/>
    <n v="76130"/>
    <n v="5.6356164383561644"/>
    <n v="38.049315068493151"/>
    <n v="1"/>
    <n v="2"/>
    <n v="2"/>
    <n v="2"/>
    <n v="3"/>
    <n v="0"/>
    <n v="0"/>
    <n v="0"/>
  </r>
  <r>
    <n v="2222042800"/>
    <s v="ASOCIADO 3532"/>
    <x v="0"/>
    <x v="0"/>
    <n v="509587"/>
    <n v="7267875"/>
    <n v="4175615"/>
    <n v="250784"/>
    <n v="0"/>
    <n v="1500000"/>
    <n v="3092260"/>
    <s v="6- pignoración"/>
    <s v="LBZ"/>
    <s v="A"/>
    <n v="4"/>
    <n v="0"/>
    <n v="0"/>
    <n v="68276"/>
    <n v="6.7178082191780826"/>
    <n v="32.131506849315066"/>
    <n v="1"/>
    <n v="2"/>
    <n v="3"/>
    <n v="3"/>
    <n v="5"/>
    <n v="0"/>
    <n v="0"/>
    <n v="0"/>
  </r>
  <r>
    <n v="2224824240"/>
    <s v="ASOCIADO 3537"/>
    <x v="0"/>
    <x v="0"/>
    <m/>
    <n v="5441003"/>
    <n v="2346618"/>
    <n v="185609"/>
    <n v="0"/>
    <n v="3499602"/>
    <n v="3094385"/>
    <s v="6- pignoración"/>
    <s v="LBZ"/>
    <s v="A"/>
    <n v="4"/>
    <n v="0"/>
    <n v="0"/>
    <n v="76275"/>
    <n v="5.6684931506849319"/>
    <n v="31.210958904109589"/>
    <n v="1"/>
    <n v="2"/>
    <n v="1"/>
    <n v="2"/>
    <n v="3"/>
    <n v="0"/>
    <n v="0"/>
    <n v="0"/>
  </r>
  <r>
    <n v="22480846"/>
    <s v="ASOCIADO 3541"/>
    <x v="0"/>
    <x v="0"/>
    <n v="149493"/>
    <n v="5880280"/>
    <n v="2780739"/>
    <n v="288041"/>
    <n v="0"/>
    <n v="2800000"/>
    <n v="3099541"/>
    <s v="6- pignoración"/>
    <s v="LBZ"/>
    <s v="A"/>
    <n v="4"/>
    <n v="0"/>
    <n v="0"/>
    <n v="11001"/>
    <n v="5.7945205479452051"/>
    <n v="47.69315068493151"/>
    <n v="2"/>
    <n v="0"/>
    <n v="1"/>
    <n v="2"/>
    <n v="1"/>
    <n v="0"/>
    <n v="0"/>
    <n v="0"/>
  </r>
  <r>
    <n v="2064648628"/>
    <s v="ASOCIADO 3549"/>
    <x v="0"/>
    <x v="2"/>
    <n v="62352"/>
    <n v="4215935"/>
    <n v="1102988"/>
    <n v="223986"/>
    <n v="0"/>
    <n v="3281934"/>
    <n v="3112947"/>
    <s v="6- pignoración"/>
    <s v="LBZ"/>
    <s v="A"/>
    <n v="4"/>
    <n v="0"/>
    <n v="0"/>
    <n v="17380"/>
    <n v="5.7150684931506852"/>
    <n v="35.958904109589042"/>
    <n v="1"/>
    <n v="0"/>
    <n v="2"/>
    <n v="2"/>
    <n v="1"/>
    <n v="0"/>
    <n v="0"/>
    <n v="0"/>
  </r>
  <r>
    <n v="2044024426"/>
    <s v="ASOCIADO 3555"/>
    <x v="0"/>
    <x v="0"/>
    <m/>
    <n v="6916595"/>
    <n v="3789775"/>
    <n v="193958"/>
    <n v="0"/>
    <n v="2700000"/>
    <n v="3126820"/>
    <s v="6- pignoración"/>
    <s v="LBZ"/>
    <s v="A"/>
    <n v="4"/>
    <n v="0"/>
    <n v="0"/>
    <n v="13052"/>
    <n v="5.7945205479452051"/>
    <n v="29.802739726027397"/>
    <n v="1"/>
    <n v="2"/>
    <n v="2"/>
    <n v="2"/>
    <n v="3"/>
    <n v="0"/>
    <n v="0"/>
    <n v="0"/>
  </r>
  <r>
    <n v="2240606620"/>
    <s v="ASOCIADO 3564"/>
    <x v="0"/>
    <x v="0"/>
    <n v="203805"/>
    <n v="6994562"/>
    <n v="3841483"/>
    <n v="187816"/>
    <n v="0"/>
    <n v="5795065"/>
    <n v="3153079"/>
    <s v="6- pignoración"/>
    <s v="LBZ"/>
    <s v="A"/>
    <n v="4"/>
    <n v="0"/>
    <n v="0"/>
    <n v="76130"/>
    <n v="5.9095890410958907"/>
    <n v="36.021917808219179"/>
    <n v="2"/>
    <n v="0"/>
    <n v="1"/>
    <n v="2"/>
    <n v="1"/>
    <n v="0"/>
    <n v="0"/>
    <n v="0"/>
  </r>
  <r>
    <n v="2240660628"/>
    <s v="ASOCIADO 3565"/>
    <x v="0"/>
    <x v="2"/>
    <m/>
    <n v="4698714"/>
    <n v="1544197"/>
    <n v="143758"/>
    <n v="0"/>
    <n v="0"/>
    <n v="3154517"/>
    <s v="9- Otras garantías (no admisible)"/>
    <s v="LBZ"/>
    <s v="A"/>
    <n v="4"/>
    <n v="0"/>
    <n v="0"/>
    <n v="76001"/>
    <n v="6.3369863013698629"/>
    <n v="35.060273972602737"/>
    <n v="2"/>
    <n v="2"/>
    <n v="2"/>
    <n v="2"/>
    <n v="1"/>
    <n v="0"/>
    <n v="0"/>
    <n v="0"/>
  </r>
  <r>
    <n v="66804088"/>
    <s v="ASOCIADO 3567"/>
    <x v="0"/>
    <x v="1"/>
    <n v="845882"/>
    <n v="11493054"/>
    <n v="8336537"/>
    <n v="296942"/>
    <n v="0"/>
    <n v="8270000"/>
    <n v="3156517"/>
    <s v="6- pignoración"/>
    <s v="LBZ"/>
    <s v="A"/>
    <n v="4"/>
    <n v="0"/>
    <n v="0"/>
    <n v="76364"/>
    <n v="5.8328767123287673"/>
    <n v="55.906849315068492"/>
    <n v="2"/>
    <n v="2"/>
    <n v="3"/>
    <n v="2"/>
    <n v="4"/>
    <n v="0"/>
    <n v="0"/>
    <n v="0"/>
  </r>
  <r>
    <n v="2068422886"/>
    <s v="ASOCIADO 3578"/>
    <x v="0"/>
    <x v="1"/>
    <n v="303500"/>
    <n v="11423276"/>
    <n v="8237156"/>
    <n v="273660"/>
    <n v="0"/>
    <n v="3500000"/>
    <n v="3186120"/>
    <s v="6- pignoración"/>
    <s v="LBZ"/>
    <s v="A"/>
    <n v="4"/>
    <n v="0"/>
    <n v="0"/>
    <n v="68418"/>
    <n v="3.7780821917808218"/>
    <n v="29.523287671232875"/>
    <n v="2"/>
    <n v="4"/>
    <n v="2"/>
    <n v="2"/>
    <n v="1"/>
    <n v="0"/>
    <n v="0"/>
    <n v="0"/>
  </r>
  <r>
    <n v="2224644004"/>
    <s v="ASOCIADO 3584"/>
    <x v="0"/>
    <x v="1"/>
    <n v="3022879"/>
    <n v="10000000"/>
    <n v="6793488"/>
    <n v="338703"/>
    <n v="0"/>
    <n v="2790000"/>
    <n v="3206512"/>
    <s v="6- pignoración"/>
    <s v="LBZ"/>
    <s v="A"/>
    <n v="4"/>
    <n v="0"/>
    <n v="0"/>
    <n v="76130"/>
    <n v="6.0520547945205481"/>
    <n v="25.969863013698632"/>
    <n v="1"/>
    <n v="0"/>
    <n v="1"/>
    <n v="2"/>
    <n v="1"/>
    <n v="0"/>
    <n v="0"/>
    <n v="0"/>
  </r>
  <r>
    <n v="26820666"/>
    <s v="ASOCIADO 3600"/>
    <x v="0"/>
    <x v="0"/>
    <m/>
    <n v="7630690"/>
    <n v="4341494"/>
    <n v="340395"/>
    <n v="0"/>
    <n v="4100000"/>
    <n v="3289196"/>
    <s v="6- pignoración"/>
    <s v="LBZ"/>
    <s v="A"/>
    <n v="4"/>
    <n v="0"/>
    <n v="0"/>
    <n v="76130"/>
    <n v="3.7671232876712328"/>
    <n v="56.767123287671232"/>
    <n v="1"/>
    <n v="0"/>
    <n v="1"/>
    <n v="4"/>
    <n v="4"/>
    <n v="0"/>
    <n v="0"/>
    <n v="0"/>
  </r>
  <r>
    <n v="82424024"/>
    <s v="ASOCIADO 3620"/>
    <x v="0"/>
    <x v="2"/>
    <m/>
    <n v="4565390"/>
    <n v="1196311"/>
    <n v="252428"/>
    <n v="0"/>
    <n v="4210000"/>
    <n v="3369079"/>
    <s v="6- pignoración"/>
    <s v="LBZ"/>
    <s v="A"/>
    <n v="4"/>
    <n v="0"/>
    <n v="0"/>
    <n v="5001"/>
    <n v="6.2520547945205482"/>
    <n v="40.958904109589042"/>
    <n v="1"/>
    <n v="0"/>
    <n v="1"/>
    <n v="2"/>
    <n v="1"/>
    <n v="0"/>
    <n v="0"/>
    <n v="0"/>
  </r>
  <r>
    <n v="22628600"/>
    <s v="ASOCIADO 3625"/>
    <x v="0"/>
    <x v="0"/>
    <n v="399100"/>
    <n v="6783646"/>
    <n v="3410392"/>
    <n v="197961"/>
    <n v="0"/>
    <n v="1816805"/>
    <n v="3373254"/>
    <s v="6- pignoración"/>
    <s v="LBZ"/>
    <s v="A"/>
    <n v="4"/>
    <n v="0"/>
    <n v="0"/>
    <n v="68895"/>
    <n v="14.96986301369863"/>
    <n v="60.684931506849317"/>
    <n v="1"/>
    <n v="1"/>
    <n v="2"/>
    <n v="2"/>
    <n v="2"/>
    <n v="0"/>
    <n v="0"/>
    <n v="0"/>
  </r>
  <r>
    <n v="84462868"/>
    <s v="ASOCIADO 3633"/>
    <x v="0"/>
    <x v="0"/>
    <m/>
    <n v="7593316"/>
    <n v="4155421"/>
    <n v="306140"/>
    <n v="0"/>
    <n v="2200000"/>
    <n v="3437895"/>
    <s v="6- pignoración"/>
    <s v="LBZ"/>
    <s v="A"/>
    <n v="4"/>
    <n v="0"/>
    <n v="0"/>
    <n v="13838"/>
    <n v="6.1315068493150688"/>
    <n v="42.4"/>
    <n v="1"/>
    <n v="3"/>
    <n v="1"/>
    <n v="4"/>
    <n v="1"/>
    <n v="0"/>
    <n v="0"/>
    <n v="0"/>
  </r>
  <r>
    <n v="2008846002"/>
    <s v="ASOCIADO 3643"/>
    <x v="0"/>
    <x v="2"/>
    <n v="1122000"/>
    <n v="4909695"/>
    <n v="1444815"/>
    <n v="452368"/>
    <n v="0"/>
    <n v="2600000"/>
    <n v="3464880"/>
    <s v="6- pignoración"/>
    <s v="LBZ"/>
    <s v="A"/>
    <n v="4"/>
    <n v="0"/>
    <n v="0"/>
    <n v="68001"/>
    <n v="2.2821917808219179"/>
    <n v="28.682191780821917"/>
    <n v="1"/>
    <n v="2"/>
    <n v="2"/>
    <n v="2"/>
    <n v="1"/>
    <n v="0"/>
    <n v="0"/>
    <n v="0"/>
  </r>
  <r>
    <n v="2480888"/>
    <s v="ASOCIADO 3647"/>
    <x v="0"/>
    <x v="0"/>
    <m/>
    <n v="7177379"/>
    <n v="3682750"/>
    <n v="242198"/>
    <n v="0"/>
    <n v="0"/>
    <n v="3494629"/>
    <s v="9- Otras garantías (no admisible)"/>
    <s v="LBZ"/>
    <s v="A"/>
    <n v="4"/>
    <n v="0"/>
    <n v="0"/>
    <n v="68255"/>
    <n v="5.5753424657534243"/>
    <n v="48.279452054794518"/>
    <n v="1"/>
    <n v="2"/>
    <n v="2"/>
    <n v="2"/>
    <n v="4"/>
    <n v="0"/>
    <n v="0"/>
    <n v="0"/>
  </r>
  <r>
    <n v="4262668"/>
    <s v="ASOCIADO 3651"/>
    <x v="0"/>
    <x v="1"/>
    <n v="908117"/>
    <n v="8977117"/>
    <n v="5466732"/>
    <n v="266011"/>
    <n v="0"/>
    <n v="4760000"/>
    <n v="3510385"/>
    <s v="6- pignoración"/>
    <s v="LBZ"/>
    <s v="A"/>
    <n v="4"/>
    <n v="0"/>
    <n v="0"/>
    <n v="76001"/>
    <n v="6"/>
    <n v="40.736986301369861"/>
    <n v="1"/>
    <n v="0"/>
    <n v="1"/>
    <n v="2"/>
    <n v="1"/>
    <n v="0"/>
    <n v="0"/>
    <n v="0"/>
  </r>
  <r>
    <n v="2224624026"/>
    <s v="ASOCIADO 3659"/>
    <x v="0"/>
    <x v="2"/>
    <m/>
    <n v="5277718"/>
    <n v="1741201"/>
    <n v="191774"/>
    <n v="0"/>
    <n v="2800000"/>
    <n v="3536517"/>
    <s v="6- pignoración"/>
    <s v="LBZ"/>
    <s v="A"/>
    <n v="4"/>
    <n v="0"/>
    <n v="0"/>
    <n v="76130"/>
    <n v="6"/>
    <n v="30.556164383561644"/>
    <n v="1"/>
    <n v="0"/>
    <n v="1"/>
    <n v="2"/>
    <n v="1"/>
    <n v="0"/>
    <n v="0"/>
    <n v="0"/>
  </r>
  <r>
    <n v="2044024626"/>
    <s v="ASOCIADO 3662"/>
    <x v="0"/>
    <x v="2"/>
    <m/>
    <n v="5309522"/>
    <n v="1765473"/>
    <n v="308618"/>
    <n v="0"/>
    <n v="0"/>
    <n v="3544049"/>
    <s v="9- Otras garantías (no admisible)"/>
    <s v="LBZ"/>
    <s v="A"/>
    <n v="4"/>
    <n v="0"/>
    <n v="0"/>
    <n v="13052"/>
    <n v="3.4493150684931506"/>
    <n v="28.920547945205481"/>
    <n v="1"/>
    <n v="3"/>
    <n v="1"/>
    <n v="3"/>
    <n v="3"/>
    <n v="0"/>
    <n v="0"/>
    <n v="0"/>
  </r>
  <r>
    <n v="82264604"/>
    <s v="ASOCIADO 3667"/>
    <x v="0"/>
    <x v="0"/>
    <n v="1835013"/>
    <n v="6330109"/>
    <n v="2770436"/>
    <n v="230013"/>
    <n v="0"/>
    <n v="4660000"/>
    <n v="3559673"/>
    <s v="6- pignoración"/>
    <s v="LBZ"/>
    <s v="A"/>
    <n v="4"/>
    <n v="0"/>
    <n v="0"/>
    <n v="8001"/>
    <n v="6.0794520547945208"/>
    <n v="52.780821917808218"/>
    <n v="1"/>
    <n v="0"/>
    <n v="1"/>
    <n v="2"/>
    <n v="1"/>
    <n v="0"/>
    <n v="0"/>
    <n v="0"/>
  </r>
  <r>
    <n v="84462446"/>
    <s v="ASOCIADO 3670"/>
    <x v="0"/>
    <x v="2"/>
    <m/>
    <n v="5346720"/>
    <n v="1774460"/>
    <n v="301065"/>
    <n v="0"/>
    <n v="500000"/>
    <n v="3572260"/>
    <s v="6- pignoración"/>
    <s v="LBZ"/>
    <s v="A"/>
    <n v="4"/>
    <n v="0"/>
    <n v="0"/>
    <n v="13838"/>
    <n v="6.5506849315068489"/>
    <n v="53.679452054794524"/>
    <n v="1"/>
    <n v="2"/>
    <n v="1"/>
    <n v="2"/>
    <n v="3"/>
    <n v="0"/>
    <n v="0"/>
    <n v="0"/>
  </r>
  <r>
    <n v="2244840040"/>
    <s v="ASOCIADO 3694"/>
    <x v="0"/>
    <x v="0"/>
    <n v="901517"/>
    <n v="5951914"/>
    <n v="2316373"/>
    <n v="155895"/>
    <n v="0"/>
    <n v="2600000"/>
    <n v="3635541"/>
    <s v="6- pignoración"/>
    <s v="LBZ"/>
    <s v="A"/>
    <n v="4"/>
    <n v="0"/>
    <n v="0"/>
    <n v="76001"/>
    <n v="6.6328767123287671"/>
    <n v="30.306849315068494"/>
    <n v="2"/>
    <n v="2"/>
    <n v="1"/>
    <n v="2"/>
    <n v="1"/>
    <n v="0"/>
    <n v="0"/>
    <n v="0"/>
  </r>
  <r>
    <n v="28462864"/>
    <s v="ASOCIADO 3695"/>
    <x v="0"/>
    <x v="1"/>
    <m/>
    <n v="9651600"/>
    <n v="6012110"/>
    <n v="225292"/>
    <n v="0"/>
    <n v="3490000"/>
    <n v="3639490"/>
    <s v="6- pignoración"/>
    <s v="LBZ"/>
    <s v="A"/>
    <n v="4"/>
    <n v="0"/>
    <n v="0"/>
    <n v="68615"/>
    <n v="9.3424657534246567"/>
    <n v="40.106849315068494"/>
    <n v="2"/>
    <n v="2"/>
    <n v="1"/>
    <n v="2"/>
    <n v="3"/>
    <n v="0"/>
    <n v="0"/>
    <n v="0"/>
  </r>
  <r>
    <n v="4042244"/>
    <s v="ASOCIADO 3711"/>
    <x v="0"/>
    <x v="0"/>
    <m/>
    <n v="7556712"/>
    <n v="3862195"/>
    <n v="202910"/>
    <n v="0"/>
    <n v="2200000"/>
    <n v="3694517"/>
    <s v="6- pignoración"/>
    <s v="LBZ"/>
    <s v="A"/>
    <n v="4"/>
    <n v="0"/>
    <n v="0"/>
    <n v="76130"/>
    <n v="6.5863013698630137"/>
    <n v="38.328767123287669"/>
    <n v="1"/>
    <n v="2"/>
    <n v="2"/>
    <n v="2"/>
    <n v="1"/>
    <n v="0"/>
    <n v="0"/>
    <n v="0"/>
  </r>
  <r>
    <n v="66006204"/>
    <s v="ASOCIADO 3741"/>
    <x v="0"/>
    <x v="1"/>
    <m/>
    <n v="11058523"/>
    <n v="7231315"/>
    <n v="252197.00000000003"/>
    <n v="0"/>
    <n v="3412000"/>
    <n v="3827208"/>
    <s v="6- pignoración"/>
    <s v="LBZ"/>
    <s v="A"/>
    <n v="4"/>
    <n v="0"/>
    <n v="0"/>
    <n v="76001"/>
    <n v="9.0849315068493155"/>
    <n v="44.816438356164383"/>
    <n v="2"/>
    <n v="0"/>
    <n v="2"/>
    <n v="2"/>
    <n v="3"/>
    <n v="0"/>
    <n v="0"/>
    <n v="0"/>
  </r>
  <r>
    <n v="2224624880"/>
    <s v="ASOCIADO 3743"/>
    <x v="0"/>
    <x v="4"/>
    <n v="2218072"/>
    <n v="16415299"/>
    <n v="12570782"/>
    <n v="543171"/>
    <n v="0"/>
    <n v="5863870"/>
    <n v="3844517"/>
    <s v="6- pignoración"/>
    <s v="LBZ"/>
    <s v="A"/>
    <n v="4"/>
    <n v="0"/>
    <n v="0"/>
    <n v="76130"/>
    <n v="7.1698630136986301"/>
    <n v="35.641095890410959"/>
    <n v="1"/>
    <n v="2"/>
    <n v="2"/>
    <n v="2"/>
    <n v="3"/>
    <n v="0"/>
    <n v="0"/>
    <n v="0"/>
  </r>
  <r>
    <n v="42020488"/>
    <s v="ASOCIADO 3771"/>
    <x v="0"/>
    <x v="0"/>
    <n v="717455"/>
    <n v="6098456"/>
    <n v="2066071"/>
    <n v="238025"/>
    <n v="0"/>
    <n v="1000000"/>
    <n v="4032385"/>
    <s v="6- pignoración"/>
    <s v="LBZ"/>
    <s v="A"/>
    <n v="4"/>
    <n v="0"/>
    <n v="0"/>
    <n v="76001"/>
    <n v="10.084931506849315"/>
    <n v="57.676712328767124"/>
    <n v="2"/>
    <n v="2"/>
    <n v="2"/>
    <n v="2"/>
    <n v="2"/>
    <n v="0"/>
    <n v="0"/>
    <n v="0"/>
  </r>
  <r>
    <n v="2040608086"/>
    <s v="ASOCIADO 3788"/>
    <x v="0"/>
    <x v="0"/>
    <n v="1919231"/>
    <n v="7764381"/>
    <n v="3639302"/>
    <n v="237554"/>
    <n v="0"/>
    <n v="4779685"/>
    <n v="4125079"/>
    <s v="6- pignoración"/>
    <s v="LBZ"/>
    <s v="A"/>
    <n v="4"/>
    <n v="0"/>
    <n v="0"/>
    <n v="76001"/>
    <n v="7.1698630136986301"/>
    <n v="38.216438356164382"/>
    <n v="1"/>
    <n v="0"/>
    <n v="1"/>
    <n v="2"/>
    <n v="1"/>
    <n v="0"/>
    <n v="0"/>
    <n v="0"/>
  </r>
  <r>
    <n v="20840886"/>
    <s v="ASOCIADO 3797"/>
    <x v="0"/>
    <x v="0"/>
    <n v="69534"/>
    <n v="8665676"/>
    <n v="4505159"/>
    <n v="334875"/>
    <n v="0"/>
    <n v="6500000"/>
    <n v="4160517"/>
    <s v="6- pignoración"/>
    <s v="LBZ"/>
    <s v="A"/>
    <n v="4"/>
    <n v="0"/>
    <n v="0"/>
    <n v="25572"/>
    <n v="6.8849315068493153"/>
    <n v="37.282191780821918"/>
    <n v="2"/>
    <n v="0"/>
    <n v="1"/>
    <n v="3"/>
    <n v="1"/>
    <n v="0"/>
    <n v="0"/>
    <n v="0"/>
  </r>
  <r>
    <n v="20448624"/>
    <s v="ASOCIADO 3803"/>
    <x v="0"/>
    <x v="1"/>
    <n v="492801"/>
    <n v="12150010"/>
    <n v="7945115"/>
    <n v="297726"/>
    <n v="0"/>
    <n v="6680000"/>
    <n v="4204895"/>
    <s v="6- pignoración"/>
    <s v="LBZ"/>
    <s v="A"/>
    <n v="4"/>
    <n v="0"/>
    <n v="0"/>
    <n v="76130"/>
    <n v="0.59726027397260273"/>
    <n v="38.950684931506849"/>
    <n v="2"/>
    <n v="2"/>
    <n v="1"/>
    <n v="2"/>
    <n v="3"/>
    <n v="0"/>
    <n v="0"/>
    <n v="0"/>
  </r>
  <r>
    <n v="28448022"/>
    <s v="ASOCIADO 3809"/>
    <x v="0"/>
    <x v="2"/>
    <m/>
    <n v="5529299"/>
    <n v="1295779"/>
    <n v="148471"/>
    <n v="0"/>
    <n v="0"/>
    <n v="4233520"/>
    <s v="9- Otras garantías (no admisible)"/>
    <s v="LBZ"/>
    <s v="A"/>
    <n v="4"/>
    <n v="0"/>
    <n v="0"/>
    <n v="68615"/>
    <n v="10.301369863013699"/>
    <n v="43.553424657534244"/>
    <n v="2"/>
    <n v="3"/>
    <n v="1"/>
    <n v="2"/>
    <n v="3"/>
    <n v="0"/>
    <n v="0"/>
    <n v="0"/>
  </r>
  <r>
    <n v="66888644"/>
    <s v="ASOCIADO 3826"/>
    <x v="0"/>
    <x v="0"/>
    <n v="298225"/>
    <n v="6650994"/>
    <n v="2378047"/>
    <n v="172504"/>
    <n v="0"/>
    <n v="3050485"/>
    <n v="4272947"/>
    <s v="6- pignoración"/>
    <s v="LBZ"/>
    <s v="A"/>
    <n v="4"/>
    <n v="0"/>
    <n v="0"/>
    <n v="76130"/>
    <n v="7.882191780821918"/>
    <n v="53.4"/>
    <n v="1"/>
    <n v="0"/>
    <n v="1"/>
    <n v="2"/>
    <n v="1"/>
    <n v="0"/>
    <n v="0"/>
    <n v="0"/>
  </r>
  <r>
    <n v="4206040"/>
    <s v="ASOCIADO 3864"/>
    <x v="0"/>
    <x v="4"/>
    <n v="1986068"/>
    <n v="18381855"/>
    <n v="13887338"/>
    <n v="531666"/>
    <n v="0"/>
    <n v="12088652"/>
    <n v="4494517"/>
    <s v="6- pignoración"/>
    <s v="LBZ"/>
    <s v="A"/>
    <n v="4"/>
    <n v="0"/>
    <n v="0"/>
    <n v="76130"/>
    <n v="7.7972602739726025"/>
    <n v="50.084931506849315"/>
    <n v="1"/>
    <n v="2"/>
    <n v="1"/>
    <n v="2"/>
    <n v="3"/>
    <n v="0"/>
    <n v="0"/>
    <n v="0"/>
  </r>
  <r>
    <n v="4208260"/>
    <s v="ASOCIADO 3873"/>
    <x v="0"/>
    <x v="1"/>
    <m/>
    <n v="9897495"/>
    <n v="5318978"/>
    <n v="284569"/>
    <n v="0"/>
    <n v="7000000"/>
    <n v="4578517"/>
    <s v="6- pignoración"/>
    <s v="LBZ"/>
    <s v="A"/>
    <n v="4"/>
    <n v="0"/>
    <n v="0"/>
    <n v="76130"/>
    <n v="9.7561643835616429"/>
    <n v="47.635616438356166"/>
    <n v="1"/>
    <n v="2"/>
    <n v="1"/>
    <n v="2"/>
    <n v="3"/>
    <n v="0"/>
    <n v="0"/>
    <n v="0"/>
  </r>
  <r>
    <n v="2224624060"/>
    <s v="ASOCIADO 3919"/>
    <x v="0"/>
    <x v="4"/>
    <n v="1121100"/>
    <n v="15115976"/>
    <n v="10177793"/>
    <n v="395923"/>
    <n v="0"/>
    <n v="10500000"/>
    <n v="4938183"/>
    <s v="6- pignoración"/>
    <s v="LBZ"/>
    <s v="A"/>
    <n v="4"/>
    <n v="0"/>
    <n v="0"/>
    <n v="76130"/>
    <n v="8.6712328767123292"/>
    <n v="30.260273972602739"/>
    <n v="2"/>
    <n v="3"/>
    <n v="1"/>
    <n v="2"/>
    <n v="1"/>
    <n v="0"/>
    <n v="0"/>
    <n v="0"/>
  </r>
  <r>
    <n v="2224620462"/>
    <s v="ASOCIADO 3926"/>
    <x v="0"/>
    <x v="0"/>
    <n v="303308"/>
    <n v="7488678"/>
    <n v="2499691"/>
    <n v="404782"/>
    <n v="0"/>
    <n v="5980000"/>
    <n v="4988987"/>
    <s v="6- pignoración"/>
    <s v="LBZ"/>
    <s v="A"/>
    <n v="4"/>
    <n v="0"/>
    <n v="0"/>
    <n v="76130"/>
    <n v="4.3479452054794523"/>
    <n v="34.830136986301369"/>
    <n v="2"/>
    <n v="0"/>
    <n v="1"/>
    <n v="2"/>
    <n v="1"/>
    <n v="0"/>
    <n v="0"/>
    <n v="0"/>
  </r>
  <r>
    <n v="22648620"/>
    <s v="ASOCIADO 3928"/>
    <x v="0"/>
    <x v="1"/>
    <n v="897600"/>
    <n v="12976923"/>
    <n v="7964931"/>
    <n v="361695"/>
    <n v="0"/>
    <n v="880000"/>
    <n v="5011992"/>
    <s v="6- pignoración"/>
    <s v="LBZ"/>
    <s v="A"/>
    <n v="4"/>
    <n v="0"/>
    <n v="0"/>
    <n v="20001"/>
    <n v="11.967123287671233"/>
    <n v="45.331506849315069"/>
    <n v="1"/>
    <n v="2"/>
    <n v="4"/>
    <n v="2"/>
    <n v="2"/>
    <n v="0"/>
    <n v="0"/>
    <n v="0"/>
  </r>
  <r>
    <n v="44264086"/>
    <s v="ASOCIADO 3938"/>
    <x v="0"/>
    <x v="4"/>
    <n v="878530"/>
    <n v="17468904"/>
    <n v="12362914"/>
    <n v="444227"/>
    <n v="0"/>
    <n v="18000000"/>
    <n v="5105990"/>
    <s v="2- prendaria"/>
    <s v="LBZ"/>
    <s v="A"/>
    <n v="4"/>
    <n v="0"/>
    <n v="0"/>
    <n v="5088"/>
    <n v="6.6328767123287671"/>
    <n v="39.673972602739724"/>
    <n v="2"/>
    <n v="0"/>
    <n v="2"/>
    <n v="3"/>
    <n v="1"/>
    <n v="0"/>
    <n v="0"/>
    <n v="0"/>
  </r>
  <r>
    <n v="2240686468"/>
    <s v="ASOCIADO 3944"/>
    <x v="0"/>
    <x v="1"/>
    <n v="6657088"/>
    <n v="14056288"/>
    <n v="8898687"/>
    <n v="458502"/>
    <n v="0"/>
    <n v="7878769"/>
    <n v="5157601"/>
    <s v="6- pignoración"/>
    <s v="LBZ"/>
    <s v="A"/>
    <n v="4"/>
    <n v="0"/>
    <n v="0"/>
    <n v="76001"/>
    <n v="6.3479452054794523"/>
    <n v="33.745205479452054"/>
    <n v="2"/>
    <n v="0"/>
    <n v="1"/>
    <n v="2"/>
    <n v="1"/>
    <n v="0"/>
    <n v="0"/>
    <n v="0"/>
  </r>
  <r>
    <n v="4208862"/>
    <s v="ASOCIADO 3947"/>
    <x v="0"/>
    <x v="0"/>
    <m/>
    <n v="9447485"/>
    <n v="4268670"/>
    <n v="247452"/>
    <n v="0"/>
    <n v="2200000"/>
    <n v="5178815"/>
    <s v="6- pignoración"/>
    <s v="LBZ"/>
    <s v="A"/>
    <n v="4"/>
    <n v="0"/>
    <n v="0"/>
    <n v="76130"/>
    <n v="9.0465753424657542"/>
    <n v="46.605479452054794"/>
    <n v="1"/>
    <n v="2"/>
    <n v="1"/>
    <n v="2"/>
    <n v="4"/>
    <n v="0"/>
    <n v="0"/>
    <n v="0"/>
  </r>
  <r>
    <n v="66068446"/>
    <s v="ASOCIADO 3950"/>
    <x v="0"/>
    <x v="0"/>
    <n v="64609"/>
    <n v="8056498"/>
    <n v="2858435"/>
    <n v="276993"/>
    <n v="0"/>
    <n v="3637736"/>
    <n v="5198063"/>
    <s v="6- pignoración"/>
    <s v="LBZ"/>
    <s v="A"/>
    <n v="4"/>
    <n v="0"/>
    <n v="0"/>
    <n v="76130"/>
    <n v="15.112328767123287"/>
    <n v="41.890410958904113"/>
    <n v="2"/>
    <n v="1"/>
    <n v="2"/>
    <n v="2"/>
    <n v="3"/>
    <n v="0"/>
    <n v="0"/>
    <n v="0"/>
  </r>
  <r>
    <n v="6446426"/>
    <s v="ASOCIADO 3968"/>
    <x v="0"/>
    <x v="1"/>
    <n v="3723712"/>
    <n v="14177515"/>
    <n v="8837993"/>
    <n v="497730"/>
    <n v="0"/>
    <n v="4387000"/>
    <n v="5339522"/>
    <s v="6- pignoración"/>
    <s v="LBZ"/>
    <s v="A"/>
    <n v="4"/>
    <n v="0"/>
    <n v="4"/>
    <n v="76616"/>
    <n v="1.3753424657534246"/>
    <n v="49.641095890410959"/>
    <n v="1"/>
    <n v="1"/>
    <n v="1"/>
    <n v="2"/>
    <n v="3"/>
    <n v="0"/>
    <n v="0"/>
    <n v="0"/>
  </r>
  <r>
    <n v="24662028"/>
    <s v="ASOCIADO 3969"/>
    <x v="0"/>
    <x v="1"/>
    <m/>
    <n v="15329616"/>
    <n v="9975513"/>
    <n v="444362"/>
    <n v="0"/>
    <n v="4370000"/>
    <n v="5354103"/>
    <s v="6- pignoración"/>
    <s v="LBZ"/>
    <s v="A"/>
    <n v="4"/>
    <n v="0"/>
    <n v="0"/>
    <n v="76306"/>
    <n v="9.2520547945205482"/>
    <n v="39.649315068493152"/>
    <n v="1"/>
    <n v="2"/>
    <n v="2"/>
    <n v="2"/>
    <n v="6"/>
    <n v="0"/>
    <n v="0"/>
    <n v="0"/>
  </r>
  <r>
    <n v="66066202"/>
    <s v="ASOCIADO 3976"/>
    <x v="0"/>
    <x v="1"/>
    <n v="56760"/>
    <n v="13719973"/>
    <n v="8279159"/>
    <n v="335040"/>
    <n v="0"/>
    <n v="4924533"/>
    <n v="5440814"/>
    <s v="6- pignoración"/>
    <s v="LBZ"/>
    <s v="A"/>
    <n v="4"/>
    <n v="0"/>
    <n v="0"/>
    <n v="76130"/>
    <n v="12.213698630136987"/>
    <n v="43.301369863013697"/>
    <n v="2"/>
    <n v="4"/>
    <n v="2"/>
    <n v="2"/>
    <n v="2"/>
    <n v="0"/>
    <n v="0"/>
    <n v="0"/>
  </r>
  <r>
    <n v="2224622422"/>
    <s v="ASOCIADO 3978"/>
    <x v="0"/>
    <x v="1"/>
    <n v="2004091"/>
    <n v="13770413"/>
    <n v="8310373"/>
    <n v="395923"/>
    <n v="0"/>
    <n v="9121309"/>
    <n v="5460040"/>
    <s v="6- pignoración"/>
    <s v="LBZ"/>
    <s v="A"/>
    <n v="4"/>
    <n v="0"/>
    <n v="0"/>
    <n v="76130"/>
    <n v="1.6301369863013699"/>
    <n v="36.37808219178082"/>
    <n v="2"/>
    <n v="2"/>
    <n v="1"/>
    <n v="2"/>
    <n v="2"/>
    <n v="0"/>
    <n v="0"/>
    <n v="0"/>
  </r>
  <r>
    <n v="4246824"/>
    <s v="ASOCIADO 3980"/>
    <x v="0"/>
    <x v="0"/>
    <n v="2329887"/>
    <n v="9332298"/>
    <n v="3854664"/>
    <n v="247452"/>
    <n v="0"/>
    <n v="4000000"/>
    <n v="5477634"/>
    <s v="6- pignoración"/>
    <s v="LBZ"/>
    <s v="A"/>
    <n v="4"/>
    <n v="0"/>
    <n v="0"/>
    <n v="13001"/>
    <n v="12.301369863013699"/>
    <n v="49.397260273972606"/>
    <n v="1"/>
    <n v="2"/>
    <n v="2"/>
    <n v="3"/>
    <n v="2"/>
    <n v="0"/>
    <n v="0"/>
    <n v="0"/>
  </r>
  <r>
    <n v="6642828"/>
    <s v="ASOCIADO 3990"/>
    <x v="0"/>
    <x v="0"/>
    <m/>
    <n v="7914039"/>
    <n v="2383479"/>
    <n v="197961"/>
    <n v="0"/>
    <n v="2750067"/>
    <n v="5530560"/>
    <s v="6- pignoración"/>
    <s v="LBZ"/>
    <s v="A"/>
    <n v="4"/>
    <n v="0"/>
    <n v="0"/>
    <n v="76606"/>
    <n v="12.665753424657535"/>
    <n v="52.852054794520548"/>
    <n v="1"/>
    <n v="1"/>
    <n v="2"/>
    <n v="2"/>
    <n v="3"/>
    <n v="0"/>
    <n v="0"/>
    <n v="0"/>
  </r>
  <r>
    <n v="20440646"/>
    <s v="ASOCIADO 4024"/>
    <x v="0"/>
    <x v="1"/>
    <n v="1096854"/>
    <n v="11326167"/>
    <n v="5468571"/>
    <n v="504170"/>
    <n v="0"/>
    <n v="4950000"/>
    <n v="5857596"/>
    <s v="6- pignoración"/>
    <s v="LBZ"/>
    <s v="A"/>
    <n v="4"/>
    <n v="0"/>
    <n v="0"/>
    <n v="76130"/>
    <n v="4.7972602739726025"/>
    <n v="33.753424657534246"/>
    <n v="2"/>
    <n v="0"/>
    <n v="1"/>
    <n v="2"/>
    <n v="1"/>
    <n v="0"/>
    <n v="0"/>
    <n v="0"/>
  </r>
  <r>
    <n v="26480824"/>
    <s v="ASOCIADO 4036"/>
    <x v="0"/>
    <x v="1"/>
    <n v="30775"/>
    <n v="12162105"/>
    <n v="6132596"/>
    <n v="398052"/>
    <n v="0"/>
    <n v="1537000"/>
    <n v="6029509"/>
    <s v="6- pignoración"/>
    <s v="LBZ"/>
    <s v="A"/>
    <n v="4"/>
    <n v="0"/>
    <n v="0"/>
    <n v="76001"/>
    <n v="14.241095890410959"/>
    <n v="43.186301369863017"/>
    <n v="2"/>
    <n v="2"/>
    <n v="3"/>
    <n v="2"/>
    <n v="4"/>
    <n v="0"/>
    <n v="0"/>
    <n v="0"/>
  </r>
  <r>
    <n v="2224626482"/>
    <s v="ASOCIADO 4041"/>
    <x v="0"/>
    <x v="5"/>
    <n v="206916"/>
    <n v="5877208"/>
    <n v="0"/>
    <n v="253815"/>
    <n v="0"/>
    <n v="2448862"/>
    <n v="6081314"/>
    <s v="6- pignoración"/>
    <s v="LBZ"/>
    <s v="A"/>
    <n v="4"/>
    <n v="0"/>
    <n v="0"/>
    <n v="76130"/>
    <n v="5.3835616438356162"/>
    <n v="35.06849315068493"/>
    <n v="2"/>
    <n v="0"/>
    <n v="1"/>
    <n v="2"/>
    <n v="1"/>
    <n v="0"/>
    <n v="0"/>
    <n v="0"/>
  </r>
  <r>
    <n v="26468088"/>
    <s v="ASOCIADO 4047"/>
    <x v="0"/>
    <x v="1"/>
    <m/>
    <n v="15894003"/>
    <n v="9735600"/>
    <n v="507842"/>
    <n v="0"/>
    <n v="9200000"/>
    <n v="6158403"/>
    <s v="6- pignoración"/>
    <s v="LBZ"/>
    <s v="A"/>
    <n v="4"/>
    <n v="0"/>
    <n v="0"/>
    <n v="76130"/>
    <n v="8.2986301369863007"/>
    <n v="58.673972602739724"/>
    <n v="1"/>
    <n v="1"/>
    <n v="2"/>
    <n v="2"/>
    <n v="2"/>
    <n v="0"/>
    <n v="0"/>
    <n v="0"/>
  </r>
  <r>
    <n v="20460004"/>
    <s v="ASOCIADO 4053"/>
    <x v="0"/>
    <x v="0"/>
    <m/>
    <n v="8452637"/>
    <n v="2197757"/>
    <n v="214086"/>
    <n v="0"/>
    <n v="0"/>
    <n v="6254880"/>
    <s v="9- Otras garantías (no admisible)"/>
    <s v="LBZ"/>
    <s v="A"/>
    <n v="4"/>
    <n v="0"/>
    <n v="0"/>
    <n v="76130"/>
    <n v="12.131506849315068"/>
    <n v="53.413698630136984"/>
    <n v="2"/>
    <n v="2"/>
    <n v="1"/>
    <n v="2"/>
    <n v="1"/>
    <n v="0"/>
    <n v="0"/>
    <n v="0"/>
  </r>
  <r>
    <n v="84208602"/>
    <s v="ASOCIADO 4068"/>
    <x v="0"/>
    <x v="1"/>
    <m/>
    <n v="14631069"/>
    <n v="8104249"/>
    <n v="420668"/>
    <n v="0"/>
    <n v="4828664"/>
    <n v="6526820"/>
    <s v="6- pignoración"/>
    <s v="LBZ"/>
    <s v="A"/>
    <n v="4"/>
    <n v="0"/>
    <n v="0"/>
    <n v="13001"/>
    <n v="5.6301369863013697"/>
    <n v="37.728767123287675"/>
    <n v="1"/>
    <n v="3"/>
    <n v="2"/>
    <n v="2"/>
    <n v="3"/>
    <n v="0"/>
    <n v="0"/>
    <n v="0"/>
  </r>
  <r>
    <n v="4044204"/>
    <s v="ASOCIADO 4102"/>
    <x v="0"/>
    <x v="1"/>
    <m/>
    <n v="13432810"/>
    <n v="6296922"/>
    <n v="449180"/>
    <n v="0"/>
    <n v="5189084"/>
    <n v="7135888"/>
    <s v="6- pignoración"/>
    <s v="LBZ"/>
    <s v="A"/>
    <n v="4"/>
    <n v="0"/>
    <n v="0"/>
    <n v="76130"/>
    <n v="12.693150684931506"/>
    <n v="40.671232876712331"/>
    <n v="1"/>
    <n v="1"/>
    <n v="2"/>
    <n v="2"/>
    <n v="4"/>
    <n v="0"/>
    <n v="0"/>
    <n v="0"/>
  </r>
  <r>
    <n v="6406482"/>
    <s v="ASOCIADO 4104"/>
    <x v="0"/>
    <x v="0"/>
    <m/>
    <n v="9645285"/>
    <n v="2485915"/>
    <n v="302846"/>
    <n v="0"/>
    <n v="2549336"/>
    <n v="7159370"/>
    <s v="6- pignoración"/>
    <s v="LBZ"/>
    <s v="A"/>
    <n v="4"/>
    <n v="0"/>
    <n v="0"/>
    <n v="76520"/>
    <n v="21.895890410958906"/>
    <n v="41.939726027397263"/>
    <n v="1"/>
    <n v="2"/>
    <n v="2"/>
    <n v="2"/>
    <n v="4"/>
    <n v="0"/>
    <n v="0"/>
    <n v="0"/>
  </r>
  <r>
    <n v="20288286"/>
    <s v="ASOCIADO 4107"/>
    <x v="0"/>
    <x v="4"/>
    <n v="9008377"/>
    <n v="28986061"/>
    <n v="21797304"/>
    <n v="898726"/>
    <n v="0"/>
    <n v="26491423"/>
    <n v="7188757"/>
    <s v="6- pignoración"/>
    <s v="LBZ"/>
    <s v="A"/>
    <n v="4"/>
    <n v="0"/>
    <n v="0"/>
    <n v="17380"/>
    <n v="9.5835616438356173"/>
    <n v="41.9972602739726"/>
    <n v="1"/>
    <n v="2"/>
    <n v="1"/>
    <n v="2"/>
    <n v="3"/>
    <n v="0"/>
    <n v="0"/>
    <n v="0"/>
  </r>
  <r>
    <n v="86444880"/>
    <s v="ASOCIADO 4111"/>
    <x v="0"/>
    <x v="1"/>
    <n v="92700"/>
    <n v="14978125"/>
    <n v="7674566"/>
    <n v="457186"/>
    <n v="0"/>
    <n v="7341000"/>
    <n v="7303559"/>
    <s v="6- pignoración"/>
    <s v="LBZ"/>
    <s v="A"/>
    <n v="4"/>
    <n v="0"/>
    <n v="0"/>
    <n v="76001"/>
    <n v="9.75068493150685"/>
    <n v="44.56712328767123"/>
    <n v="1"/>
    <n v="2"/>
    <n v="3"/>
    <n v="3"/>
    <n v="1"/>
    <n v="0"/>
    <n v="0"/>
    <n v="0"/>
  </r>
  <r>
    <n v="84660248"/>
    <s v="ASOCIADO 4161"/>
    <x v="0"/>
    <x v="0"/>
    <m/>
    <n v="10900006"/>
    <n v="2412327"/>
    <n v="345020"/>
    <n v="0"/>
    <n v="2160918"/>
    <n v="8487679"/>
    <s v="6- pignoración"/>
    <s v="LBZ"/>
    <s v="A"/>
    <n v="4"/>
    <n v="0"/>
    <n v="0"/>
    <n v="13052"/>
    <n v="6.1315068493150688"/>
    <n v="48.093150684931508"/>
    <n v="1"/>
    <n v="2"/>
    <n v="1"/>
    <n v="3"/>
    <n v="3"/>
    <n v="0"/>
    <n v="0"/>
    <n v="0"/>
  </r>
  <r>
    <n v="20448446"/>
    <s v="ASOCIADO 4178"/>
    <x v="0"/>
    <x v="4"/>
    <n v="477823"/>
    <n v="19291033"/>
    <n v="10246868"/>
    <n v="853308"/>
    <n v="0"/>
    <n v="1350000"/>
    <n v="9044165"/>
    <s v="6- pignoración"/>
    <s v="LBZ"/>
    <s v="A"/>
    <n v="4"/>
    <n v="0"/>
    <n v="0"/>
    <n v="76130"/>
    <n v="20.61917808219178"/>
    <n v="38.112328767123287"/>
    <n v="2"/>
    <n v="2"/>
    <n v="3"/>
    <n v="3"/>
    <n v="1"/>
    <n v="0"/>
    <n v="0"/>
    <n v="0"/>
  </r>
  <r>
    <n v="2224628880"/>
    <s v="ASOCIADO 4205"/>
    <x v="0"/>
    <x v="5"/>
    <n v="25670"/>
    <n v="3918421"/>
    <n v="0"/>
    <n v="242959"/>
    <n v="0"/>
    <n v="3974930"/>
    <n v="11045995"/>
    <s v="6- pignoración"/>
    <s v="LBZ"/>
    <s v="A"/>
    <n v="4"/>
    <n v="0"/>
    <n v="0"/>
    <n v="76130"/>
    <n v="5.7150684931506852"/>
    <n v="33.37808219178082"/>
    <n v="1"/>
    <n v="0"/>
    <n v="1"/>
    <n v="2"/>
    <n v="6"/>
    <n v="0"/>
    <n v="0"/>
    <n v="0"/>
  </r>
  <r>
    <n v="4468204"/>
    <s v="ASOCIADO 4210"/>
    <x v="0"/>
    <x v="0"/>
    <m/>
    <n v="16602077"/>
    <n v="4006236"/>
    <n v="718600"/>
    <n v="0"/>
    <n v="11933598"/>
    <n v="12595841"/>
    <s v="6- pignoración"/>
    <s v="LBZ"/>
    <s v="A"/>
    <n v="4"/>
    <n v="0"/>
    <n v="0"/>
    <n v="76130"/>
    <n v="2.7643835616438355"/>
    <n v="43.641095890410959"/>
    <n v="1"/>
    <n v="2"/>
    <n v="3"/>
    <n v="3"/>
    <n v="1"/>
    <n v="0"/>
    <n v="0"/>
    <n v="0"/>
  </r>
  <r>
    <n v="84066820"/>
    <s v="ASOCIADO 2216"/>
    <x v="1"/>
    <x v="2"/>
    <m/>
    <n v="2500000"/>
    <n v="1247880"/>
    <n v="123366"/>
    <n v="0"/>
    <n v="0"/>
    <n v="1252120"/>
    <s v="9- Otras garantías (no admisible)"/>
    <s v="LBZ"/>
    <s v="A"/>
    <n v="4"/>
    <n v="0"/>
    <n v="0"/>
    <n v="13433"/>
    <n v="3.1972602739726028"/>
    <n v="49.123287671232873"/>
    <n v="1"/>
    <n v="2"/>
    <n v="1"/>
    <n v="3"/>
    <n v="3"/>
    <n v="66.73334305470533"/>
    <n v="3000"/>
    <n v="0"/>
  </r>
  <r>
    <n v="2044026242"/>
    <s v="ASOCIADO 3648"/>
    <x v="1"/>
    <x v="3"/>
    <n v="1377667"/>
    <n v="4097771"/>
    <n v="602222"/>
    <n v="195131"/>
    <n v="0"/>
    <n v="0"/>
    <n v="3495549"/>
    <s v="9- Otras garantías (no admisible)"/>
    <s v="LBZ"/>
    <s v="A"/>
    <n v="4"/>
    <n v="0"/>
    <n v="0"/>
    <n v="13052"/>
    <n v="3.7424657534246575"/>
    <n v="28.339726027397262"/>
    <n v="1"/>
    <n v="5"/>
    <n v="1"/>
    <n v="3"/>
    <n v="1"/>
    <n v="645.0889828621514"/>
    <n v="29000"/>
    <n v="0"/>
  </r>
  <r>
    <n v="4484684"/>
    <s v="ASOCIADO 1939"/>
    <x v="1"/>
    <x v="2"/>
    <m/>
    <n v="3000000"/>
    <n v="1942557"/>
    <n v="86464"/>
    <n v="0"/>
    <n v="0"/>
    <n v="1057443"/>
    <s v="9- Otras garantías (no admisible)"/>
    <s v="LBZ"/>
    <s v="A"/>
    <n v="4"/>
    <n v="0"/>
    <n v="0"/>
    <n v="76111"/>
    <n v="1.1095890410958904"/>
    <n v="43.265753424657532"/>
    <n v="1"/>
    <n v="2"/>
    <n v="2"/>
    <n v="4"/>
    <n v="3"/>
    <n v="1098.5198727383483"/>
    <n v="28000"/>
    <n v="0"/>
  </r>
  <r>
    <n v="2044024008"/>
    <s v="ASOCIADO 1993"/>
    <x v="1"/>
    <x v="0"/>
    <m/>
    <n v="3237954"/>
    <n v="2143334"/>
    <n v="135137"/>
    <n v="0"/>
    <n v="1200000"/>
    <n v="1094620"/>
    <s v="6- pignoración"/>
    <s v="LBZ"/>
    <s v="A"/>
    <n v="4"/>
    <n v="0"/>
    <n v="0"/>
    <n v="13433"/>
    <n v="2.7780821917808218"/>
    <n v="29.276712328767122"/>
    <n v="1"/>
    <n v="3"/>
    <n v="1"/>
    <n v="3"/>
    <n v="2"/>
    <n v="1534.8668902582222"/>
    <n v="69000"/>
    <n v="0"/>
  </r>
  <r>
    <n v="84608068"/>
    <s v="ASOCIADO 2477"/>
    <x v="1"/>
    <x v="2"/>
    <m/>
    <n v="2833290"/>
    <n v="1425914"/>
    <n v="135102"/>
    <n v="0"/>
    <n v="0"/>
    <n v="1407376"/>
    <s v="9- Otras garantías (no admisible)"/>
    <s v="LBZ"/>
    <s v="A"/>
    <n v="4"/>
    <n v="0"/>
    <n v="0"/>
    <n v="13433"/>
    <n v="9.8630136986301367E-2"/>
    <n v="38.005479452054793"/>
    <n v="1"/>
    <n v="2"/>
    <n v="1"/>
    <n v="2"/>
    <n v="1"/>
    <n v="1534.8668902582222"/>
    <n v="69000"/>
    <n v="0"/>
  </r>
  <r>
    <n v="2044026626"/>
    <s v="ASOCIADO 2798"/>
    <x v="1"/>
    <x v="2"/>
    <m/>
    <n v="2988585"/>
    <n v="1206465"/>
    <n v="152879"/>
    <n v="0"/>
    <n v="0"/>
    <n v="1782120"/>
    <s v="9- Otras garantías (no admisible)"/>
    <s v="LBZ"/>
    <s v="A"/>
    <n v="4"/>
    <n v="0"/>
    <n v="0"/>
    <n v="13052"/>
    <n v="3.6575342465753424"/>
    <n v="31.767123287671232"/>
    <n v="1"/>
    <n v="2"/>
    <n v="1"/>
    <n v="3"/>
    <n v="2"/>
    <n v="1534.8668902582222"/>
    <n v="69000"/>
    <n v="0"/>
  </r>
  <r>
    <n v="84462608"/>
    <s v="ASOCIADO 2945"/>
    <x v="1"/>
    <x v="2"/>
    <m/>
    <n v="3193144"/>
    <n v="1187947"/>
    <n v="207674"/>
    <n v="0"/>
    <n v="0"/>
    <n v="2005197"/>
    <s v="9- Otras garantías (no admisible)"/>
    <s v="LBZ"/>
    <s v="A"/>
    <n v="4"/>
    <n v="0"/>
    <n v="0"/>
    <n v="13001"/>
    <n v="0.59726027397260273"/>
    <n v="42.30958904109589"/>
    <n v="1"/>
    <n v="3"/>
    <n v="2"/>
    <n v="3"/>
    <n v="3"/>
    <n v="1534.8668902582222"/>
    <n v="69000"/>
    <n v="0"/>
  </r>
  <r>
    <n v="2044022688"/>
    <s v="ASOCIADO 2974"/>
    <x v="1"/>
    <x v="0"/>
    <m/>
    <n v="6376668"/>
    <n v="4325239"/>
    <n v="270417"/>
    <n v="0"/>
    <n v="0"/>
    <n v="2051429"/>
    <s v="9- Otras garantías (no admisible)"/>
    <s v="LBZ"/>
    <s v="A"/>
    <n v="4"/>
    <n v="0"/>
    <n v="0"/>
    <n v="13052"/>
    <n v="4.1561643835616442"/>
    <n v="37.980821917808221"/>
    <n v="1"/>
    <n v="2"/>
    <n v="1"/>
    <n v="3"/>
    <n v="3"/>
    <n v="1534.8668902582222"/>
    <n v="69000"/>
    <n v="0"/>
  </r>
  <r>
    <n v="80262808"/>
    <s v="ASOCIADO 2571"/>
    <x v="1"/>
    <x v="2"/>
    <n v="463439"/>
    <n v="3411622"/>
    <n v="1905258"/>
    <n v="178491"/>
    <n v="0"/>
    <n v="0"/>
    <n v="1506364"/>
    <s v="9- Otras garantías (no admisible)"/>
    <s v="LBZ"/>
    <s v="A"/>
    <n v="4"/>
    <n v="30"/>
    <n v="32"/>
    <n v="5088"/>
    <n v="3.9479452054794519"/>
    <n v="41.473972602739728"/>
    <n v="1"/>
    <n v="2"/>
    <n v="1"/>
    <n v="2"/>
    <n v="3"/>
    <n v="1668.3335763676328"/>
    <n v="75000"/>
    <n v="0"/>
  </r>
  <r>
    <n v="44080"/>
    <s v="ASOCIADO 2147"/>
    <x v="1"/>
    <x v="2"/>
    <m/>
    <n v="2598205"/>
    <n v="1401385"/>
    <n v="106660"/>
    <n v="0"/>
    <n v="1560000"/>
    <n v="1196820"/>
    <s v="6- pignoración"/>
    <s v="LBZ"/>
    <s v="A"/>
    <n v="4"/>
    <n v="0"/>
    <n v="0"/>
    <n v="13052"/>
    <n v="5.1972602739726028"/>
    <n v="47.983561643835614"/>
    <n v="1"/>
    <n v="1"/>
    <n v="1"/>
    <n v="3"/>
    <n v="3"/>
    <n v="1883.1769246943111"/>
    <n v="48000"/>
    <n v="0"/>
  </r>
  <r>
    <n v="2082806444"/>
    <s v="ASOCIADO 2595"/>
    <x v="1"/>
    <x v="0"/>
    <n v="567467"/>
    <n v="6109358"/>
    <n v="4579599"/>
    <n v="302001"/>
    <n v="0"/>
    <n v="0"/>
    <n v="1529759"/>
    <s v="9- Otras garantías (no admisible)"/>
    <s v="LBZ"/>
    <s v="A"/>
    <n v="4"/>
    <n v="0"/>
    <n v="0"/>
    <n v="25430"/>
    <n v="2.4356164383561643"/>
    <n v="26.715068493150685"/>
    <n v="1"/>
    <n v="2"/>
    <n v="3"/>
    <n v="3"/>
    <n v="1"/>
    <n v="2224.4447684901775"/>
    <n v="100000"/>
    <n v="0"/>
  </r>
  <r>
    <n v="20284666"/>
    <s v="ASOCIADO 3668"/>
    <x v="1"/>
    <x v="1"/>
    <n v="1483017"/>
    <n v="11045498"/>
    <n v="7478551"/>
    <n v="317887"/>
    <n v="0"/>
    <n v="5529000"/>
    <n v="3566947"/>
    <s v="6- pignoración"/>
    <s v="LBZ"/>
    <s v="A"/>
    <n v="4"/>
    <n v="0"/>
    <n v="0"/>
    <n v="17380"/>
    <n v="6.3369863013698629"/>
    <n v="44.298630136986304"/>
    <n v="1"/>
    <n v="0"/>
    <n v="2"/>
    <n v="2"/>
    <n v="1"/>
    <n v="2224.4447684901775"/>
    <n v="100000"/>
    <n v="0"/>
  </r>
  <r>
    <n v="82408200"/>
    <s v="ASOCIADO 3740"/>
    <x v="1"/>
    <x v="2"/>
    <m/>
    <n v="5353574"/>
    <n v="1534154"/>
    <n v="284426"/>
    <n v="0"/>
    <n v="4700000"/>
    <n v="3819420"/>
    <s v="6- pignoración"/>
    <s v="LBZ"/>
    <s v="A"/>
    <n v="4"/>
    <n v="0"/>
    <n v="0"/>
    <n v="13836"/>
    <n v="6.9232876712328766"/>
    <n v="43.989041095890414"/>
    <n v="1"/>
    <n v="1"/>
    <n v="1"/>
    <n v="2"/>
    <n v="4"/>
    <n v="2469.1336930240968"/>
    <n v="111000"/>
    <n v="111000"/>
  </r>
  <r>
    <n v="84668424"/>
    <s v="ASOCIADO 2976"/>
    <x v="1"/>
    <x v="2"/>
    <m/>
    <n v="3367899"/>
    <n v="1313079"/>
    <n v="134735"/>
    <n v="0"/>
    <n v="0"/>
    <n v="2054820"/>
    <s v="9- Otras garantías (no admisible)"/>
    <s v="LBZ"/>
    <s v="A"/>
    <n v="4"/>
    <n v="0"/>
    <n v="0"/>
    <n v="13052"/>
    <n v="5.484931506849315"/>
    <n v="50.824657534246576"/>
    <n v="1"/>
    <n v="1"/>
    <n v="1"/>
    <n v="3"/>
    <n v="3"/>
    <n v="3247.6893619956586"/>
    <n v="146000"/>
    <n v="0"/>
  </r>
  <r>
    <n v="2004028060"/>
    <s v="ASOCIADO 2208"/>
    <x v="1"/>
    <x v="2"/>
    <n v="509167"/>
    <n v="3000000"/>
    <n v="1751563"/>
    <n v="123948.00000000001"/>
    <n v="0"/>
    <n v="0"/>
    <n v="1248437"/>
    <s v="9- Otras garantías (no admisible)"/>
    <s v="LBZ"/>
    <s v="A"/>
    <n v="4"/>
    <n v="0"/>
    <n v="0"/>
    <n v="63001"/>
    <n v="4.1753424657534248"/>
    <n v="29.621917808219177"/>
    <n v="2"/>
    <n v="0"/>
    <n v="2"/>
    <n v="2"/>
    <n v="2"/>
    <n v="3256.3267656172461"/>
    <n v="83000"/>
    <n v="0"/>
  </r>
  <r>
    <n v="2044020808"/>
    <s v="ASOCIADO 3210"/>
    <x v="1"/>
    <x v="0"/>
    <m/>
    <n v="4589513"/>
    <n v="2132884"/>
    <n v="225980"/>
    <n v="0"/>
    <n v="0"/>
    <n v="2456629"/>
    <s v="9- Otras garantías (no admisible)"/>
    <s v="LBZ"/>
    <s v="A"/>
    <n v="4"/>
    <n v="0"/>
    <n v="0"/>
    <n v="13052"/>
    <n v="5.3232876712328769"/>
    <n v="34.490410958904107"/>
    <n v="1"/>
    <n v="2"/>
    <n v="2"/>
    <n v="3"/>
    <n v="3"/>
    <n v="3358.9116004201674"/>
    <n v="151000"/>
    <n v="14000"/>
  </r>
  <r>
    <n v="2044008688"/>
    <s v="ASOCIADO 2987"/>
    <x v="1"/>
    <x v="0"/>
    <m/>
    <n v="4461495"/>
    <n v="2392675"/>
    <n v="143758"/>
    <n v="0"/>
    <n v="0"/>
    <n v="2068820"/>
    <s v="9- Otras garantías (no admisible)"/>
    <s v="LBZ"/>
    <s v="A"/>
    <n v="4"/>
    <n v="0"/>
    <n v="0"/>
    <n v="13052"/>
    <n v="5.484931506849315"/>
    <n v="39.372602739726027"/>
    <n v="1"/>
    <n v="1"/>
    <n v="1"/>
    <n v="3"/>
    <n v="3"/>
    <n v="3536.8671818993816"/>
    <n v="159000"/>
    <n v="0"/>
  </r>
  <r>
    <n v="44206484"/>
    <s v="ASOCIADO 3758"/>
    <x v="1"/>
    <x v="1"/>
    <n v="485659"/>
    <n v="12393704"/>
    <n v="8471187"/>
    <n v="387680"/>
    <n v="0"/>
    <n v="4994251"/>
    <n v="3922517"/>
    <s v="6- pignoración"/>
    <s v="LBZ"/>
    <s v="A"/>
    <n v="4"/>
    <n v="0"/>
    <n v="0"/>
    <n v="5088"/>
    <n v="7.6356164383561644"/>
    <n v="41.4"/>
    <n v="1"/>
    <n v="2"/>
    <n v="2"/>
    <n v="2"/>
    <n v="1"/>
    <n v="3581.3560772691853"/>
    <n v="161000"/>
    <n v="0"/>
  </r>
  <r>
    <n v="26248688"/>
    <s v="ASOCIADO 3725"/>
    <x v="1"/>
    <x v="3"/>
    <m/>
    <n v="4697545"/>
    <n v="940775"/>
    <n v="201262"/>
    <n v="0"/>
    <n v="0"/>
    <n v="3756770"/>
    <s v="9- Otras garantías (no admisible)"/>
    <s v="LBZ"/>
    <s v="A"/>
    <n v="4"/>
    <n v="0"/>
    <n v="0"/>
    <n v="13001"/>
    <n v="8.5917808219178085"/>
    <n v="43.846575342465755"/>
    <n v="1"/>
    <n v="2"/>
    <n v="3"/>
    <n v="2"/>
    <n v="2"/>
    <n v="3803.8005541182033"/>
    <n v="171000"/>
    <n v="0"/>
  </r>
  <r>
    <n v="2046062400"/>
    <s v="ASOCIADO 1750"/>
    <x v="1"/>
    <x v="2"/>
    <m/>
    <n v="2356264"/>
    <n v="1395436"/>
    <n v="188878"/>
    <n v="0"/>
    <n v="2369045"/>
    <n v="960828"/>
    <s v="6- pignoración"/>
    <s v="LBZ"/>
    <s v="A"/>
    <n v="4"/>
    <n v="0"/>
    <n v="0"/>
    <n v="5001"/>
    <n v="3.0986301369863014"/>
    <n v="25.2"/>
    <n v="2"/>
    <n v="0"/>
    <n v="2"/>
    <n v="2"/>
    <n v="1"/>
    <n v="4026.2450309672213"/>
    <n v="181000"/>
    <n v="0"/>
  </r>
  <r>
    <n v="2044028868"/>
    <s v="ASOCIADO 3362"/>
    <x v="1"/>
    <x v="0"/>
    <n v="40200"/>
    <n v="6932575"/>
    <n v="4114835"/>
    <n v="268943"/>
    <n v="0"/>
    <n v="0"/>
    <n v="2817740"/>
    <s v="9- Otras garantías (no admisible)"/>
    <s v="LBZ"/>
    <s v="A"/>
    <n v="4"/>
    <n v="0"/>
    <n v="0"/>
    <n v="13052"/>
    <n v="3.3205479452054796"/>
    <n v="26.961643835616439"/>
    <n v="1"/>
    <n v="3"/>
    <n v="1"/>
    <n v="3"/>
    <n v="3"/>
    <n v="4626.8451184595688"/>
    <n v="208000"/>
    <n v="0"/>
  </r>
  <r>
    <n v="8864600"/>
    <s v="ASOCIADO 3628"/>
    <x v="1"/>
    <x v="0"/>
    <m/>
    <n v="6440105"/>
    <n v="3041676"/>
    <n v="187936"/>
    <n v="0"/>
    <n v="1942583"/>
    <n v="3398429"/>
    <s v="6- pignoración"/>
    <s v="LBZ"/>
    <s v="A"/>
    <n v="4"/>
    <n v="0"/>
    <n v="0"/>
    <n v="13001"/>
    <n v="2.4904109589041097"/>
    <n v="42.857534246575341"/>
    <n v="1"/>
    <n v="2"/>
    <n v="2"/>
    <n v="3"/>
    <n v="3"/>
    <n v="4626.8451184595688"/>
    <n v="208000"/>
    <n v="0"/>
  </r>
  <r>
    <n v="84660088"/>
    <s v="ASOCIADO 1437"/>
    <x v="1"/>
    <x v="2"/>
    <m/>
    <n v="2062874"/>
    <n v="1292754"/>
    <n v="113770"/>
    <n v="0"/>
    <n v="0"/>
    <n v="770120"/>
    <s v="9- Otras garantías (no admisible)"/>
    <s v="LBZ"/>
    <s v="A"/>
    <n v="4"/>
    <n v="0"/>
    <n v="0"/>
    <n v="13052"/>
    <n v="3.1095890410958904"/>
    <n v="44.369863013698627"/>
    <n v="1"/>
    <n v="2"/>
    <n v="1"/>
    <n v="2"/>
    <n v="3"/>
    <n v="4649.0895661444711"/>
    <n v="209000"/>
    <n v="0"/>
  </r>
  <r>
    <n v="2062444440"/>
    <s v="ASOCIADO 2064"/>
    <x v="1"/>
    <x v="2"/>
    <m/>
    <n v="2371378"/>
    <n v="1231558"/>
    <n v="239672"/>
    <n v="0"/>
    <n v="0"/>
    <n v="1139820"/>
    <s v="9- Otras garantías (no admisible)"/>
    <s v="LBZ"/>
    <s v="A"/>
    <n v="4"/>
    <n v="0"/>
    <n v="0"/>
    <n v="13838"/>
    <n v="5.1561643835616442"/>
    <n v="35.027397260273972"/>
    <n v="1"/>
    <n v="2"/>
    <n v="1"/>
    <n v="2"/>
    <n v="3"/>
    <n v="4649.0895661444711"/>
    <n v="209000"/>
    <n v="0"/>
  </r>
  <r>
    <n v="44204242"/>
    <s v="ASOCIADO 2397"/>
    <x v="1"/>
    <x v="0"/>
    <n v="1867"/>
    <n v="5316288"/>
    <n v="3963910"/>
    <n v="222122"/>
    <n v="0"/>
    <n v="3160988"/>
    <n v="1352378"/>
    <s v="6- pignoración"/>
    <s v="LBZ"/>
    <s v="A"/>
    <n v="4"/>
    <n v="0"/>
    <n v="0"/>
    <n v="5001"/>
    <n v="5"/>
    <n v="41.408219178082192"/>
    <n v="2"/>
    <n v="0"/>
    <n v="1"/>
    <n v="2"/>
    <n v="1"/>
    <n v="4871.5340429934886"/>
    <n v="219000"/>
    <n v="0"/>
  </r>
  <r>
    <n v="2200808200"/>
    <s v="ASOCIADO 1454"/>
    <x v="1"/>
    <x v="2"/>
    <m/>
    <n v="2422922"/>
    <n v="1634302"/>
    <n v="175770"/>
    <n v="0"/>
    <n v="900000"/>
    <n v="788620"/>
    <s v="6- pignoración"/>
    <s v="LBZ"/>
    <s v="A"/>
    <n v="4"/>
    <n v="0"/>
    <n v="0"/>
    <n v="68615"/>
    <n v="2.0712328767123287"/>
    <n v="22.4"/>
    <n v="1"/>
    <n v="2"/>
    <n v="2"/>
    <n v="2"/>
    <n v="1"/>
    <n v="5427.6452351160324"/>
    <n v="244000"/>
    <n v="244000"/>
  </r>
  <r>
    <n v="2044006664"/>
    <s v="ASOCIADO 2447"/>
    <x v="1"/>
    <x v="3"/>
    <m/>
    <n v="2377603"/>
    <n v="997483"/>
    <n v="117326"/>
    <n v="0"/>
    <n v="0"/>
    <n v="1380120"/>
    <s v="9- Otras garantías (no admisible)"/>
    <s v="LBZ"/>
    <s v="A"/>
    <n v="4"/>
    <n v="0"/>
    <n v="0"/>
    <n v="13052"/>
    <n v="3.56986301369863"/>
    <n v="37.060273972602737"/>
    <n v="1"/>
    <n v="0"/>
    <n v="1"/>
    <n v="3"/>
    <n v="3"/>
    <n v="5605.6008165952471"/>
    <n v="252000"/>
    <n v="0"/>
  </r>
  <r>
    <n v="84486080"/>
    <s v="ASOCIADO 3181"/>
    <x v="1"/>
    <x v="1"/>
    <m/>
    <n v="7648868"/>
    <n v="5267449"/>
    <n v="197961"/>
    <n v="0"/>
    <n v="1400000"/>
    <n v="2381419"/>
    <s v="6- pignoración"/>
    <s v="LBZ"/>
    <s v="A"/>
    <n v="4"/>
    <n v="0"/>
    <n v="0"/>
    <n v="13052"/>
    <n v="7.4246575342465757"/>
    <n v="41.923287671232877"/>
    <n v="1"/>
    <n v="1"/>
    <n v="1"/>
    <n v="2"/>
    <n v="3"/>
    <n v="5761.3119503895596"/>
    <n v="259000"/>
    <n v="0"/>
  </r>
  <r>
    <n v="2200804880"/>
    <s v="ASOCIADO 2044"/>
    <x v="1"/>
    <x v="2"/>
    <m/>
    <n v="2312173"/>
    <n v="1183553"/>
    <n v="182787"/>
    <n v="0"/>
    <n v="0"/>
    <n v="1128620"/>
    <s v="9- Otras garantías (no admisible)"/>
    <s v="LBZ"/>
    <s v="A"/>
    <n v="4"/>
    <n v="0"/>
    <n v="0"/>
    <n v="68615"/>
    <n v="2.8958904109589043"/>
    <n v="27.068493150684933"/>
    <n v="2"/>
    <n v="1"/>
    <n v="1"/>
    <n v="2"/>
    <n v="1"/>
    <n v="5961.5119795536757"/>
    <n v="268000"/>
    <n v="0"/>
  </r>
  <r>
    <n v="2048046642"/>
    <s v="ASOCIADO 2891"/>
    <x v="1"/>
    <x v="0"/>
    <m/>
    <n v="4976370"/>
    <n v="3060750"/>
    <n v="133624"/>
    <n v="0"/>
    <n v="1325000"/>
    <n v="1915620"/>
    <s v="6- pignoración"/>
    <s v="LBZ"/>
    <s v="A"/>
    <n v="4"/>
    <n v="0"/>
    <n v="0"/>
    <n v="13433"/>
    <n v="4.065753424657534"/>
    <n v="33.61643835616438"/>
    <n v="1"/>
    <n v="1"/>
    <n v="1"/>
    <n v="3"/>
    <n v="3"/>
    <n v="6139.4675610328886"/>
    <n v="276000"/>
    <n v="0"/>
  </r>
  <r>
    <n v="2008202228"/>
    <s v="ASOCIADO 1606"/>
    <x v="1"/>
    <x v="0"/>
    <n v="2173399"/>
    <n v="5629028"/>
    <n v="4739920"/>
    <n v="191618"/>
    <n v="0"/>
    <n v="2673584"/>
    <n v="889108"/>
    <s v="6- pignoración"/>
    <s v="LBZ"/>
    <s v="A"/>
    <n v="4"/>
    <n v="0"/>
    <n v="0"/>
    <n v="5088"/>
    <n v="2.8410958904109589"/>
    <n v="30.591780821917808"/>
    <n v="2"/>
    <n v="0"/>
    <n v="3"/>
    <n v="2"/>
    <n v="1"/>
    <n v="6517.6231716762204"/>
    <n v="293000"/>
    <n v="0"/>
  </r>
  <r>
    <n v="2222228880"/>
    <s v="ASOCIADO 1944"/>
    <x v="1"/>
    <x v="0"/>
    <n v="133606"/>
    <n v="3193608"/>
    <n v="2130205"/>
    <n v="134747"/>
    <n v="0"/>
    <n v="2800000"/>
    <n v="1063403"/>
    <s v="6- pignoración"/>
    <s v="LBZ"/>
    <s v="A"/>
    <n v="4"/>
    <n v="0"/>
    <n v="0"/>
    <n v="76130"/>
    <n v="3.5671232876712327"/>
    <n v="36.158904109589038"/>
    <n v="1"/>
    <n v="2"/>
    <n v="2"/>
    <n v="2"/>
    <n v="1"/>
    <n v="6944.2149098102718"/>
    <n v="177000"/>
    <n v="0"/>
  </r>
  <r>
    <n v="6682802"/>
    <s v="ASOCIADO 3796"/>
    <x v="1"/>
    <x v="1"/>
    <n v="59334"/>
    <n v="9201123"/>
    <n v="5044353"/>
    <n v="210508"/>
    <n v="0"/>
    <n v="5830000"/>
    <n v="4156770"/>
    <s v="6- pignoración"/>
    <s v="LBZ"/>
    <s v="A"/>
    <n v="4"/>
    <n v="0"/>
    <n v="0"/>
    <n v="68276"/>
    <n v="8.7589041095890412"/>
    <n v="56.342465753424655"/>
    <n v="1"/>
    <n v="2"/>
    <n v="2"/>
    <n v="3"/>
    <n v="2"/>
    <n v="7140.379172799263"/>
    <n v="182000"/>
    <n v="0"/>
  </r>
  <r>
    <n v="8048008"/>
    <s v="ASOCIADO 2451"/>
    <x v="1"/>
    <x v="0"/>
    <m/>
    <n v="4347530"/>
    <n v="2967410"/>
    <n v="233893"/>
    <n v="0"/>
    <n v="1200000"/>
    <n v="1380120"/>
    <s v="6- pignoración"/>
    <s v="LBZ"/>
    <s v="A"/>
    <n v="4"/>
    <n v="0"/>
    <n v="0"/>
    <n v="68276"/>
    <n v="3.56986301369863"/>
    <n v="37.169863013698631"/>
    <n v="1"/>
    <n v="2"/>
    <n v="1"/>
    <n v="2"/>
    <n v="4"/>
    <n v="7162.7121545383707"/>
    <n v="322000"/>
    <n v="0"/>
  </r>
  <r>
    <n v="2044028826"/>
    <s v="ASOCIADO 2616"/>
    <x v="1"/>
    <x v="0"/>
    <m/>
    <n v="4377405"/>
    <n v="2842976"/>
    <n v="170656"/>
    <n v="0"/>
    <n v="0"/>
    <n v="1534429"/>
    <s v="9- Otras garantías (no admisible)"/>
    <s v="LBZ"/>
    <s v="A"/>
    <n v="4"/>
    <n v="0"/>
    <n v="0"/>
    <n v="13052"/>
    <n v="1.643835616438356E-2"/>
    <n v="31.241095890410961"/>
    <n v="2"/>
    <n v="2"/>
    <n v="1"/>
    <n v="2"/>
    <n v="1"/>
    <n v="7629.8455559213089"/>
    <n v="343000"/>
    <n v="0"/>
  </r>
  <r>
    <n v="2022460480"/>
    <s v="ASOCIADO 2325"/>
    <x v="1"/>
    <x v="0"/>
    <m/>
    <n v="4785713"/>
    <n v="3474593"/>
    <n v="282677"/>
    <n v="0"/>
    <n v="2014897"/>
    <n v="1311120"/>
    <s v="6- pignoración"/>
    <s v="LBZ"/>
    <s v="A"/>
    <n v="4"/>
    <n v="0"/>
    <n v="0"/>
    <n v="68001"/>
    <n v="3.3205479452054796"/>
    <n v="23.797260273972604"/>
    <n v="1"/>
    <n v="2"/>
    <n v="2"/>
    <n v="2"/>
    <n v="1"/>
    <n v="7652.0900036062094"/>
    <n v="344000"/>
    <n v="0"/>
  </r>
  <r>
    <n v="2224622666"/>
    <s v="ASOCIADO 4071"/>
    <x v="1"/>
    <x v="0"/>
    <n v="29452"/>
    <n v="11427715"/>
    <n v="4864149"/>
    <n v="518298"/>
    <n v="0"/>
    <n v="6100000"/>
    <n v="6563566"/>
    <s v="6- pignoración"/>
    <s v="LBZ"/>
    <s v="A"/>
    <n v="4"/>
    <n v="0"/>
    <n v="0"/>
    <n v="76130"/>
    <n v="13.616438356164384"/>
    <n v="36.183561643835617"/>
    <n v="1"/>
    <n v="2"/>
    <n v="2"/>
    <n v="2"/>
    <n v="3"/>
    <n v="7652.0900036062094"/>
    <n v="344000"/>
    <n v="344000"/>
  </r>
  <r>
    <n v="88268824"/>
    <s v="ASOCIADO 2181"/>
    <x v="1"/>
    <x v="2"/>
    <m/>
    <n v="2449665"/>
    <n v="1229545"/>
    <n v="176728"/>
    <n v="0"/>
    <n v="1300000"/>
    <n v="1220120"/>
    <s v="6- pignoración"/>
    <s v="LBZ"/>
    <s v="A"/>
    <n v="4"/>
    <n v="0"/>
    <n v="0"/>
    <n v="68255"/>
    <n v="3.1095890410958904"/>
    <n v="48.805479452054797"/>
    <n v="1"/>
    <n v="2"/>
    <n v="2"/>
    <n v="3"/>
    <n v="2"/>
    <n v="7807.337666961831"/>
    <n v="199000"/>
    <n v="0"/>
  </r>
  <r>
    <n v="20462800"/>
    <s v="ASOCIADO 2083"/>
    <x v="1"/>
    <x v="0"/>
    <n v="33234"/>
    <n v="3250844"/>
    <n v="2095454"/>
    <n v="172712"/>
    <n v="0"/>
    <n v="3000000"/>
    <n v="1155390"/>
    <s v="6- pignoración"/>
    <s v="LBZ"/>
    <s v="A"/>
    <n v="4"/>
    <n v="0"/>
    <n v="0"/>
    <n v="76130"/>
    <n v="3.6410958904109587"/>
    <n v="31.942465753424656"/>
    <n v="2"/>
    <n v="0"/>
    <n v="2"/>
    <n v="2"/>
    <n v="1"/>
    <n v="9062.7889500913716"/>
    <n v="231000"/>
    <n v="231000"/>
  </r>
  <r>
    <n v="2044026446"/>
    <s v="ASOCIADO 1547"/>
    <x v="1"/>
    <x v="3"/>
    <m/>
    <n v="1801681"/>
    <n v="945061"/>
    <n v="126470.00000000001"/>
    <n v="0"/>
    <n v="0"/>
    <n v="856620"/>
    <s v="9- Otras garantías (no admisible)"/>
    <s v="LBZ"/>
    <s v="A"/>
    <n v="4"/>
    <n v="0"/>
    <n v="0"/>
    <n v="13052"/>
    <n v="2.1972602739726028"/>
    <n v="31.920547945205481"/>
    <n v="1"/>
    <n v="2"/>
    <n v="1"/>
    <n v="2"/>
    <n v="3"/>
    <n v="9120.2235508097274"/>
    <n v="410000"/>
    <n v="0"/>
  </r>
  <r>
    <n v="84486284"/>
    <s v="ASOCIADO 2622"/>
    <x v="1"/>
    <x v="0"/>
    <m/>
    <n v="4283035"/>
    <n v="2746915"/>
    <n v="138008"/>
    <n v="0"/>
    <n v="1350000"/>
    <n v="1536120"/>
    <s v="6- pignoración"/>
    <s v="LBZ"/>
    <s v="A"/>
    <n v="4"/>
    <n v="0"/>
    <n v="0"/>
    <n v="13052"/>
    <n v="3.1561643835616437"/>
    <n v="40.315068493150683"/>
    <n v="1"/>
    <n v="2"/>
    <n v="1"/>
    <n v="2"/>
    <n v="3"/>
    <n v="9120.2235508097274"/>
    <n v="410000"/>
    <n v="0"/>
  </r>
  <r>
    <n v="2044024804"/>
    <s v="ASOCIADO 1653"/>
    <x v="1"/>
    <x v="2"/>
    <m/>
    <n v="2185009"/>
    <n v="1284389"/>
    <n v="138169"/>
    <n v="0"/>
    <n v="1100000"/>
    <n v="900620"/>
    <s v="6- pignoración"/>
    <s v="LBZ"/>
    <s v="A"/>
    <n v="4"/>
    <n v="0"/>
    <n v="0"/>
    <n v="13052"/>
    <n v="2.2383561643835614"/>
    <n v="33.246575342465754"/>
    <n v="1"/>
    <n v="2"/>
    <n v="1"/>
    <n v="2"/>
    <n v="5"/>
    <n v="9209.2013415493348"/>
    <n v="414000"/>
    <n v="0"/>
  </r>
  <r>
    <n v="2044022082"/>
    <s v="ASOCIADO 2760"/>
    <x v="1"/>
    <x v="2"/>
    <m/>
    <n v="2913243"/>
    <n v="1191623"/>
    <n v="142439"/>
    <n v="0"/>
    <n v="0"/>
    <n v="1721620"/>
    <s v="9- Otras garantías (no admisible)"/>
    <s v="LBZ"/>
    <s v="A"/>
    <n v="4"/>
    <n v="0"/>
    <n v="0"/>
    <n v="13052"/>
    <n v="4.904109589041096"/>
    <n v="33.473972602739728"/>
    <n v="1"/>
    <n v="2"/>
    <n v="1"/>
    <n v="2"/>
    <n v="3"/>
    <n v="9209.2013415493348"/>
    <n v="414000"/>
    <n v="0"/>
  </r>
  <r>
    <n v="2044024884"/>
    <s v="ASOCIADO 2973"/>
    <x v="1"/>
    <x v="2"/>
    <m/>
    <n v="3602435"/>
    <n v="1552815"/>
    <n v="177766"/>
    <n v="0"/>
    <n v="0"/>
    <n v="2049620"/>
    <s v="9- Otras garantías (no admisible)"/>
    <s v="LBZ"/>
    <s v="A"/>
    <n v="4"/>
    <n v="0"/>
    <n v="0"/>
    <n v="13052"/>
    <n v="4.816438356164384"/>
    <n v="34.452054794520549"/>
    <n v="1"/>
    <n v="1"/>
    <n v="1"/>
    <n v="2"/>
    <n v="3"/>
    <n v="9209.2013415493348"/>
    <n v="414000"/>
    <n v="0"/>
  </r>
  <r>
    <n v="4006408"/>
    <s v="ASOCIADO 3059"/>
    <x v="1"/>
    <x v="2"/>
    <m/>
    <n v="3602435"/>
    <n v="1413615"/>
    <n v="177766"/>
    <n v="0"/>
    <n v="0"/>
    <n v="2188820"/>
    <s v="9- Otras garantías (no admisible)"/>
    <s v="LBZ"/>
    <s v="A"/>
    <n v="4"/>
    <n v="0"/>
    <n v="0"/>
    <n v="13052"/>
    <n v="5.7945205479452051"/>
    <n v="40.868493150684934"/>
    <n v="1"/>
    <n v="1"/>
    <n v="1"/>
    <n v="3"/>
    <n v="1"/>
    <n v="9209.2013415493348"/>
    <n v="414000"/>
    <n v="0"/>
  </r>
  <r>
    <n v="2044028080"/>
    <s v="ASOCIADO 2558"/>
    <x v="1"/>
    <x v="2"/>
    <m/>
    <n v="2936655"/>
    <n v="1447511"/>
    <n v="131364"/>
    <n v="0"/>
    <n v="0"/>
    <n v="1489144"/>
    <s v="9- Otras garantías (no admisible)"/>
    <s v="LBZ"/>
    <s v="A"/>
    <n v="4"/>
    <n v="0"/>
    <n v="0"/>
    <n v="13052"/>
    <n v="0.34794520547945207"/>
    <n v="27.216438356164385"/>
    <n v="1"/>
    <n v="2"/>
    <n v="2"/>
    <n v="2"/>
    <n v="1"/>
    <n v="9258.9532130803618"/>
    <n v="236000"/>
    <n v="0"/>
  </r>
  <r>
    <n v="84402662"/>
    <s v="ASOCIADO 3268"/>
    <x v="1"/>
    <x v="0"/>
    <m/>
    <n v="4802451"/>
    <n v="2180831"/>
    <n v="136098"/>
    <n v="0"/>
    <n v="0"/>
    <n v="2621620"/>
    <s v="9- Otras garantías (no admisible)"/>
    <s v="LBZ"/>
    <s v="A"/>
    <n v="4"/>
    <n v="0"/>
    <n v="0"/>
    <n v="68307"/>
    <n v="7.2986301369863016"/>
    <n v="50.731506849315068"/>
    <n v="1"/>
    <n v="2"/>
    <n v="1"/>
    <n v="2"/>
    <n v="3"/>
    <n v="9987.7570105208961"/>
    <n v="449000"/>
    <n v="0"/>
  </r>
  <r>
    <n v="2008400688"/>
    <s v="ASOCIADO 1838"/>
    <x v="1"/>
    <x v="1"/>
    <n v="2114652"/>
    <n v="8883341"/>
    <n v="7875637"/>
    <n v="242659"/>
    <n v="0"/>
    <n v="2120348"/>
    <n v="1007704"/>
    <s v="6- pignoración"/>
    <s v="LBZ"/>
    <s v="A"/>
    <n v="4"/>
    <n v="0"/>
    <n v="0"/>
    <n v="25572"/>
    <n v="3.2630136986301368"/>
    <n v="23.372602739726027"/>
    <n v="1"/>
    <n v="0"/>
    <n v="2"/>
    <n v="2"/>
    <n v="1"/>
    <n v="10054.4903535756"/>
    <n v="452000"/>
    <n v="0"/>
  </r>
  <r>
    <n v="2224884824"/>
    <s v="ASOCIADO 1729"/>
    <x v="1"/>
    <x v="0"/>
    <n v="387073"/>
    <n v="4908831"/>
    <n v="3950899"/>
    <n v="161169"/>
    <n v="0"/>
    <n v="1000000"/>
    <n v="957932"/>
    <s v="6- pignoración"/>
    <s v="LBZ"/>
    <s v="A"/>
    <n v="4"/>
    <n v="0"/>
    <n v="0"/>
    <n v="76130"/>
    <n v="3.1863013698630138"/>
    <n v="31.476712328767125"/>
    <n v="1"/>
    <n v="0"/>
    <n v="1"/>
    <n v="2"/>
    <n v="3"/>
    <n v="10343.668173479326"/>
    <n v="465000"/>
    <n v="0"/>
  </r>
  <r>
    <n v="48604222"/>
    <s v="ASOCIADO 1949"/>
    <x v="1"/>
    <x v="0"/>
    <n v="331747"/>
    <n v="4246372"/>
    <n v="3181521"/>
    <n v="150972"/>
    <n v="0"/>
    <n v="1540000"/>
    <n v="1064851"/>
    <s v="6- pignoración"/>
    <s v="LBZ"/>
    <s v="A"/>
    <n v="4"/>
    <n v="0"/>
    <n v="0"/>
    <n v="76001"/>
    <n v="3.5205479452054793"/>
    <n v="38.890410958904113"/>
    <n v="2"/>
    <n v="2"/>
    <n v="2"/>
    <n v="2"/>
    <n v="1"/>
    <n v="10435.938791014307"/>
    <n v="266000"/>
    <n v="266000"/>
  </r>
  <r>
    <n v="26804624"/>
    <s v="ASOCIADO 3823"/>
    <x v="1"/>
    <x v="0"/>
    <n v="3459"/>
    <n v="7447624"/>
    <n v="3180115"/>
    <n v="314150"/>
    <n v="0"/>
    <n v="5695275.0999999996"/>
    <n v="4267509"/>
    <s v="6- pignoración"/>
    <s v="LBZ"/>
    <s v="A"/>
    <n v="4"/>
    <n v="0"/>
    <n v="0"/>
    <n v="76130"/>
    <n v="7.9150684931506845"/>
    <n v="41.293150684931504"/>
    <n v="1"/>
    <n v="2"/>
    <n v="2"/>
    <n v="2"/>
    <n v="4"/>
    <n v="10867.500169590088"/>
    <n v="277000"/>
    <n v="0"/>
  </r>
  <r>
    <n v="2224884640"/>
    <s v="ASOCIADO 1111"/>
    <x v="1"/>
    <x v="0"/>
    <n v="809124"/>
    <n v="4571575"/>
    <n v="4021586"/>
    <n v="258854"/>
    <n v="0"/>
    <n v="1118314"/>
    <n v="549989"/>
    <s v="6- pignoración"/>
    <s v="LBZ"/>
    <s v="A"/>
    <n v="4"/>
    <n v="0"/>
    <n v="0"/>
    <n v="76275"/>
    <n v="1.7178082191780821"/>
    <n v="35.654794520547945"/>
    <n v="1"/>
    <n v="2"/>
    <n v="1"/>
    <n v="2"/>
    <n v="3"/>
    <n v="11122.223842450885"/>
    <n v="500000"/>
    <n v="500000"/>
  </r>
  <r>
    <n v="82066648"/>
    <s v="ASOCIADO 2256"/>
    <x v="1"/>
    <x v="2"/>
    <n v="356782"/>
    <n v="2676790"/>
    <n v="1404120"/>
    <n v="142213"/>
    <n v="0"/>
    <n v="1252441"/>
    <n v="1272670"/>
    <s v="6- pignoración"/>
    <s v="LBZ"/>
    <s v="A"/>
    <n v="4"/>
    <n v="0"/>
    <n v="0"/>
    <n v="8001"/>
    <n v="4.2301369863013702"/>
    <n v="36.832876712328769"/>
    <n v="1"/>
    <n v="0"/>
    <n v="1"/>
    <n v="2"/>
    <n v="3"/>
    <n v="11534.458663752655"/>
    <n v="294000"/>
    <n v="294000"/>
  </r>
  <r>
    <n v="2068846686"/>
    <s v="ASOCIADO 2559"/>
    <x v="1"/>
    <x v="0"/>
    <n v="60800"/>
    <n v="5441515"/>
    <n v="3952036"/>
    <n v="196639"/>
    <n v="0"/>
    <n v="2820000"/>
    <n v="1489479"/>
    <s v="6- pignoración"/>
    <s v="LBZ"/>
    <s v="A"/>
    <n v="4"/>
    <n v="0"/>
    <n v="0"/>
    <n v="76001"/>
    <n v="5.1671232876712327"/>
    <n v="29.084931506849315"/>
    <n v="2"/>
    <n v="0"/>
    <n v="1"/>
    <n v="2"/>
    <n v="1"/>
    <n v="11730.622926741646"/>
    <n v="299000"/>
    <n v="299000"/>
  </r>
  <r>
    <n v="66860606"/>
    <s v="ASOCIADO 3912"/>
    <x v="1"/>
    <x v="0"/>
    <n v="243179"/>
    <n v="8795696"/>
    <n v="3922617"/>
    <n v="264773"/>
    <n v="0"/>
    <n v="3748192"/>
    <n v="4873079"/>
    <s v="6- pignoración"/>
    <s v="LBZ"/>
    <s v="A"/>
    <n v="4"/>
    <n v="0"/>
    <n v="0"/>
    <n v="76130"/>
    <n v="9.0849315068493155"/>
    <n v="51.30684931506849"/>
    <n v="2"/>
    <n v="2"/>
    <n v="1"/>
    <n v="2"/>
    <n v="3"/>
    <n v="11730.622926741646"/>
    <n v="299000"/>
    <n v="0"/>
  </r>
  <r>
    <n v="2224662624"/>
    <s v="ASOCIADO 3297"/>
    <x v="1"/>
    <x v="0"/>
    <n v="6302"/>
    <n v="7491584"/>
    <n v="4798245"/>
    <n v="272218"/>
    <n v="0"/>
    <n v="5330311"/>
    <n v="2693339"/>
    <s v="6- pignoración"/>
    <s v="LBZ"/>
    <s v="A"/>
    <n v="4"/>
    <n v="0"/>
    <n v="0"/>
    <n v="76834"/>
    <n v="4.5835616438356164"/>
    <n v="30.794520547945204"/>
    <n v="1"/>
    <n v="0"/>
    <n v="1"/>
    <n v="2"/>
    <n v="1"/>
    <n v="11769.855779339447"/>
    <n v="300000"/>
    <n v="0"/>
  </r>
  <r>
    <n v="40242840"/>
    <s v="ASOCIADO 1763"/>
    <x v="1"/>
    <x v="4"/>
    <n v="5125363"/>
    <n v="13540750"/>
    <n v="12568203"/>
    <n v="469374"/>
    <n v="0"/>
    <n v="5501934"/>
    <n v="972547"/>
    <s v="6- pignoración"/>
    <s v="LBZ"/>
    <s v="A"/>
    <n v="4"/>
    <n v="0"/>
    <n v="0"/>
    <n v="47189"/>
    <n v="3.1424657534246574"/>
    <n v="38.799999999999997"/>
    <n v="2"/>
    <n v="0"/>
    <n v="2"/>
    <n v="2"/>
    <n v="1"/>
    <n v="12350.055870114677"/>
    <n v="343000"/>
    <n v="343000"/>
  </r>
  <r>
    <n v="2044048062"/>
    <s v="ASOCIADO 2045"/>
    <x v="1"/>
    <x v="0"/>
    <m/>
    <n v="3522671"/>
    <n v="2394051"/>
    <n v="121093"/>
    <n v="0"/>
    <n v="0"/>
    <n v="1128620"/>
    <s v="9- Otras garantías (no admisible)"/>
    <s v="LBZ"/>
    <s v="A"/>
    <n v="4"/>
    <n v="0"/>
    <n v="0"/>
    <n v="13052"/>
    <n v="2.8602739726027395"/>
    <n v="28.194520547945206"/>
    <n v="1"/>
    <n v="2"/>
    <n v="1"/>
    <n v="3"/>
    <n v="3"/>
    <n v="12568.112941969501"/>
    <n v="565000"/>
    <n v="222000"/>
  </r>
  <r>
    <n v="2008804466"/>
    <s v="ASOCIADO 2140"/>
    <x v="1"/>
    <x v="0"/>
    <n v="92767"/>
    <n v="3934272"/>
    <n v="2743652"/>
    <n v="123853"/>
    <n v="0"/>
    <n v="0"/>
    <n v="1190620"/>
    <s v="9- Otras garantías (no admisible)"/>
    <s v="LBZ"/>
    <s v="A"/>
    <n v="4"/>
    <n v="0"/>
    <n v="0"/>
    <n v="68276"/>
    <n v="2.5342465753424657"/>
    <n v="24.049315068493151"/>
    <n v="1"/>
    <n v="2"/>
    <n v="2"/>
    <n v="2"/>
    <n v="3"/>
    <n v="12657.09073270911"/>
    <n v="569000"/>
    <n v="0"/>
  </r>
  <r>
    <n v="2020842480"/>
    <s v="ASOCIADO 3473"/>
    <x v="1"/>
    <x v="0"/>
    <n v="2606667"/>
    <n v="7138393"/>
    <n v="4110852"/>
    <n v="230013"/>
    <n v="0"/>
    <n v="5850000"/>
    <n v="3027541"/>
    <s v="6- pignoración"/>
    <s v="LBZ"/>
    <s v="A"/>
    <n v="4"/>
    <n v="0"/>
    <n v="0"/>
    <n v="11001"/>
    <n v="5.9671232876712326"/>
    <n v="34.082191780821915"/>
    <n v="2"/>
    <n v="0"/>
    <n v="1"/>
    <n v="2"/>
    <n v="1"/>
    <n v="12946.84135727339"/>
    <n v="330000"/>
    <n v="0"/>
  </r>
  <r>
    <n v="2224628480"/>
    <s v="ASOCIADO 3283"/>
    <x v="1"/>
    <x v="0"/>
    <n v="14853"/>
    <n v="7624285"/>
    <n v="4963430"/>
    <n v="289244"/>
    <n v="499705"/>
    <n v="4959267"/>
    <n v="2660855"/>
    <s v="6- pignoración"/>
    <s v="LBZ"/>
    <s v="D"/>
    <n v="2"/>
    <n v="0"/>
    <n v="0"/>
    <n v="76130"/>
    <n v="4.5013698630136982"/>
    <n v="33.232876712328768"/>
    <n v="1"/>
    <n v="0"/>
    <n v="1"/>
    <n v="2"/>
    <n v="5"/>
    <n v="12986.074209871187"/>
    <n v="331000"/>
    <n v="0"/>
  </r>
  <r>
    <n v="2224628882"/>
    <s v="ASOCIADO 3425"/>
    <x v="1"/>
    <x v="0"/>
    <n v="754400"/>
    <n v="6999224"/>
    <n v="4029683"/>
    <n v="185589"/>
    <n v="0"/>
    <n v="6200000"/>
    <n v="2969541"/>
    <s v="6- pignoración"/>
    <s v="LBZ"/>
    <s v="A"/>
    <n v="4"/>
    <n v="0"/>
    <n v="0"/>
    <n v="76130"/>
    <n v="5.2493150684931509"/>
    <n v="33.37808219178082"/>
    <n v="1"/>
    <n v="2"/>
    <n v="1"/>
    <n v="2"/>
    <n v="1"/>
    <n v="13496.101293642563"/>
    <n v="344000"/>
    <n v="0"/>
  </r>
  <r>
    <n v="2244244886"/>
    <s v="ASOCIADO 1783"/>
    <x v="1"/>
    <x v="2"/>
    <n v="551792"/>
    <n v="2780082"/>
    <n v="1797967"/>
    <n v="142213"/>
    <n v="0"/>
    <n v="3000000"/>
    <n v="982115"/>
    <s v="6- pignoración"/>
    <s v="LBZ"/>
    <s v="A"/>
    <n v="4"/>
    <n v="0"/>
    <n v="0"/>
    <n v="8001"/>
    <n v="3.2630136986301368"/>
    <n v="29.934246575342467"/>
    <n v="2"/>
    <n v="0"/>
    <n v="2"/>
    <n v="2"/>
    <n v="1"/>
    <n v="13535.33414624036"/>
    <n v="345000"/>
    <n v="0"/>
  </r>
  <r>
    <n v="84684642"/>
    <s v="ASOCIADO 3221"/>
    <x v="1"/>
    <x v="0"/>
    <m/>
    <n v="5222335"/>
    <n v="2720715"/>
    <n v="189761"/>
    <n v="0"/>
    <n v="1430000"/>
    <n v="2501620"/>
    <s v="6- pignoración"/>
    <s v="LBZ"/>
    <s v="A"/>
    <n v="4"/>
    <n v="0"/>
    <n v="0"/>
    <n v="13052"/>
    <n v="4.904109589041096"/>
    <n v="47.452054794520549"/>
    <n v="1"/>
    <n v="4"/>
    <n v="2"/>
    <n v="3"/>
    <n v="2"/>
    <n v="13658.090878529687"/>
    <n v="614000"/>
    <n v="0"/>
  </r>
  <r>
    <n v="2224624600"/>
    <s v="ASOCIADO 2344"/>
    <x v="1"/>
    <x v="0"/>
    <n v="361442"/>
    <n v="5313769"/>
    <n v="3987778"/>
    <n v="193919"/>
    <n v="0"/>
    <n v="4377924"/>
    <n v="1325991"/>
    <s v="6- pignoración"/>
    <s v="LBZ"/>
    <s v="A"/>
    <n v="4"/>
    <n v="0"/>
    <n v="0"/>
    <n v="76130"/>
    <n v="4.5013698630136982"/>
    <n v="30.216438356164385"/>
    <n v="1"/>
    <n v="0"/>
    <n v="1"/>
    <n v="2"/>
    <n v="3"/>
    <n v="13770.73126182715"/>
    <n v="351000"/>
    <n v="0"/>
  </r>
  <r>
    <n v="84462420"/>
    <s v="ASOCIADO 2959"/>
    <x v="1"/>
    <x v="2"/>
    <m/>
    <n v="3956319"/>
    <n v="1923499"/>
    <n v="143758"/>
    <n v="0"/>
    <n v="0"/>
    <n v="2032820"/>
    <s v="9- Otras garantías (no admisible)"/>
    <s v="LBZ"/>
    <s v="A"/>
    <n v="4"/>
    <n v="0"/>
    <n v="0"/>
    <n v="13052"/>
    <n v="5.484931506849315"/>
    <n v="51.665753424657531"/>
    <n v="1"/>
    <n v="1"/>
    <n v="1"/>
    <n v="3"/>
    <n v="2"/>
    <n v="14469.130859223425"/>
    <n v="403000"/>
    <n v="400000"/>
  </r>
  <r>
    <n v="2200040468"/>
    <s v="ASOCIADO 2989"/>
    <x v="1"/>
    <x v="0"/>
    <m/>
    <n v="6388323"/>
    <n v="4308904"/>
    <n v="267217"/>
    <n v="0"/>
    <n v="3500000"/>
    <n v="2079419"/>
    <s v="6- pignoración"/>
    <s v="LBZ"/>
    <s v="A"/>
    <n v="4"/>
    <n v="0"/>
    <n v="0"/>
    <n v="68255"/>
    <n v="7.8794520547945206"/>
    <n v="35.402739726027399"/>
    <n v="2"/>
    <n v="4"/>
    <n v="2"/>
    <n v="3"/>
    <n v="3"/>
    <n v="14594.621166380914"/>
    <n v="372000"/>
    <n v="0"/>
  </r>
  <r>
    <n v="20446848"/>
    <s v="ASOCIADO 2485"/>
    <x v="1"/>
    <x v="0"/>
    <m/>
    <n v="3632101"/>
    <n v="2221556"/>
    <n v="278020"/>
    <n v="0"/>
    <n v="3378169"/>
    <n v="1410545"/>
    <s v="6- pignoración"/>
    <s v="LBZ"/>
    <s v="A"/>
    <n v="4"/>
    <n v="0"/>
    <n v="0"/>
    <n v="76130"/>
    <n v="4.7972602739726025"/>
    <n v="39.035616438356165"/>
    <n v="2"/>
    <n v="0"/>
    <n v="1"/>
    <n v="2"/>
    <n v="1"/>
    <n v="14869.251134565498"/>
    <n v="379000"/>
    <n v="0"/>
  </r>
  <r>
    <n v="2044026244"/>
    <s v="ASOCIADO 2929"/>
    <x v="1"/>
    <x v="0"/>
    <m/>
    <n v="6819757"/>
    <n v="4840937"/>
    <n v="187495"/>
    <n v="0"/>
    <n v="1150000"/>
    <n v="1978820"/>
    <s v="6- pignoración"/>
    <s v="LBZ"/>
    <s v="A"/>
    <n v="4"/>
    <n v="0"/>
    <n v="0"/>
    <n v="13052"/>
    <n v="5.2383561643835614"/>
    <n v="27.936986301369863"/>
    <n v="1"/>
    <n v="2"/>
    <n v="1"/>
    <n v="3"/>
    <n v="2"/>
    <n v="15459.89114100673"/>
    <n v="695000"/>
    <n v="0"/>
  </r>
  <r>
    <n v="64242686"/>
    <s v="ASOCIADO 2251"/>
    <x v="1"/>
    <x v="2"/>
    <m/>
    <n v="3048391"/>
    <n v="1777077"/>
    <n v="202325"/>
    <n v="0"/>
    <n v="2000000"/>
    <n v="1271314"/>
    <s v="6- pignoración"/>
    <s v="LBZ"/>
    <s v="A"/>
    <n v="4"/>
    <n v="0"/>
    <n v="0"/>
    <n v="11001"/>
    <n v="4.2575342465753421"/>
    <n v="37.063013698630137"/>
    <n v="2"/>
    <n v="0"/>
    <n v="2"/>
    <n v="2"/>
    <n v="1"/>
    <n v="15693.14103911926"/>
    <n v="400000"/>
    <n v="0"/>
  </r>
  <r>
    <n v="84660084"/>
    <s v="ASOCIADO 2903"/>
    <x v="1"/>
    <x v="0"/>
    <m/>
    <n v="5881215"/>
    <n v="3936955"/>
    <n v="328854"/>
    <n v="0"/>
    <n v="0"/>
    <n v="1944260"/>
    <s v="9- Otras garantías (no admisible)"/>
    <s v="LBZ"/>
    <s v="A"/>
    <n v="4"/>
    <n v="0"/>
    <n v="0"/>
    <n v="13052"/>
    <n v="5.9643835616438352"/>
    <n v="44.6"/>
    <n v="1"/>
    <n v="2"/>
    <n v="1"/>
    <n v="3"/>
    <n v="2"/>
    <n v="15693.14103911926"/>
    <n v="400000"/>
    <n v="400000"/>
  </r>
  <r>
    <n v="4206644"/>
    <s v="ASOCIADO 3470"/>
    <x v="1"/>
    <x v="2"/>
    <n v="322667"/>
    <n v="4291578"/>
    <n v="1265061"/>
    <n v="225538"/>
    <n v="0"/>
    <n v="2000000"/>
    <n v="3026517"/>
    <s v="6- pignoración"/>
    <s v="LBZ"/>
    <s v="A"/>
    <n v="4"/>
    <n v="0"/>
    <n v="0"/>
    <n v="76001"/>
    <n v="5.3041095890410963"/>
    <n v="49.580821917808223"/>
    <n v="1"/>
    <n v="1"/>
    <n v="1"/>
    <n v="2"/>
    <n v="3"/>
    <n v="16371.913496087704"/>
    <n v="736000"/>
    <n v="0"/>
  </r>
  <r>
    <n v="2042248466"/>
    <s v="ASOCIADO 1656"/>
    <x v="1"/>
    <x v="2"/>
    <n v="691026"/>
    <n v="2636972"/>
    <n v="1735442"/>
    <n v="260329"/>
    <n v="0"/>
    <n v="2239045"/>
    <n v="901530"/>
    <s v="6- pignoración"/>
    <s v="LBZ"/>
    <s v="A"/>
    <n v="4"/>
    <n v="0"/>
    <n v="0"/>
    <n v="5001"/>
    <n v="2.8767123287671232"/>
    <n v="33.813698630136983"/>
    <n v="2"/>
    <n v="0"/>
    <n v="2"/>
    <n v="2"/>
    <n v="2"/>
    <n v="16549.869077566917"/>
    <n v="744000"/>
    <n v="0"/>
  </r>
  <r>
    <n v="2224888480"/>
    <s v="ASOCIADO 1852"/>
    <x v="1"/>
    <x v="0"/>
    <m/>
    <n v="3183624"/>
    <n v="2175920"/>
    <n v="152996"/>
    <n v="0"/>
    <n v="0"/>
    <n v="1007704"/>
    <s v="9- Otras garantías (no admisible)"/>
    <s v="LBZ"/>
    <s v="A"/>
    <n v="4"/>
    <n v="0"/>
    <n v="0"/>
    <n v="76130"/>
    <n v="3.2602739726027399"/>
    <n v="29.172602739726027"/>
    <n v="2"/>
    <n v="0"/>
    <n v="1"/>
    <n v="2"/>
    <n v="1"/>
    <n v="17030.835062869512"/>
    <n v="473000"/>
    <n v="473000"/>
  </r>
  <r>
    <n v="20620468"/>
    <s v="ASOCIADO 2060"/>
    <x v="1"/>
    <x v="2"/>
    <n v="80875"/>
    <n v="3010000"/>
    <n v="1873387"/>
    <n v="148532"/>
    <n v="0"/>
    <n v="2316437"/>
    <n v="1136613"/>
    <s v="6- pignoración"/>
    <s v="LBZ"/>
    <s v="A"/>
    <n v="4"/>
    <n v="0"/>
    <n v="0"/>
    <n v="76130"/>
    <n v="3.7205479452054795"/>
    <n v="38.356164383561641"/>
    <n v="2"/>
    <n v="0"/>
    <n v="1"/>
    <n v="2"/>
    <n v="1"/>
    <n v="17030.835062869512"/>
    <n v="473000"/>
    <n v="473000"/>
  </r>
  <r>
    <n v="2224668022"/>
    <s v="ASOCIADO 3804"/>
    <x v="1"/>
    <x v="0"/>
    <n v="440312"/>
    <n v="8197857"/>
    <n v="3990000"/>
    <n v="502999"/>
    <n v="0"/>
    <n v="4400000"/>
    <n v="4207857"/>
    <s v="6- pignoración"/>
    <s v="LBZ"/>
    <s v="A"/>
    <n v="4"/>
    <n v="0"/>
    <n v="0"/>
    <n v="76001"/>
    <n v="2.2246575342465755"/>
    <n v="27.452054794520549"/>
    <n v="2"/>
    <n v="2"/>
    <n v="3"/>
    <n v="2"/>
    <n v="5"/>
    <n v="17654.783669009168"/>
    <n v="450000"/>
    <n v="450000"/>
  </r>
  <r>
    <n v="2060284286"/>
    <s v="ASOCIADO 1456"/>
    <x v="1"/>
    <x v="0"/>
    <n v="899500"/>
    <n v="5064466"/>
    <n v="4274734"/>
    <n v="168758"/>
    <n v="0"/>
    <n v="1912439"/>
    <n v="789732"/>
    <s v="6- pignoración"/>
    <s v="LBZ"/>
    <s v="A"/>
    <n v="4"/>
    <n v="0"/>
    <n v="0"/>
    <n v="76130"/>
    <n v="2.5232876712328767"/>
    <n v="35.495890410958907"/>
    <n v="1"/>
    <n v="2"/>
    <n v="2"/>
    <n v="2"/>
    <n v="3"/>
    <n v="18002.996895210894"/>
    <n v="500000"/>
    <n v="500000"/>
  </r>
  <r>
    <n v="2044028206"/>
    <s v="ASOCIADO 2812"/>
    <x v="1"/>
    <x v="2"/>
    <n v="154167"/>
    <n v="2818874"/>
    <n v="1018245"/>
    <n v="223126"/>
    <n v="0"/>
    <n v="0"/>
    <n v="1800629"/>
    <s v="9- Otras garantías (no admisible)"/>
    <s v="LBZ"/>
    <s v="A"/>
    <n v="4"/>
    <n v="0"/>
    <n v="0"/>
    <n v="13052"/>
    <n v="5.1561643835616442"/>
    <n v="27.205479452054796"/>
    <n v="2"/>
    <n v="5"/>
    <n v="1"/>
    <n v="3"/>
    <n v="1"/>
    <n v="18439.440720965129"/>
    <n v="470000"/>
    <n v="0"/>
  </r>
  <r>
    <n v="44200666"/>
    <s v="ASOCIADO 1235"/>
    <x v="1"/>
    <x v="0"/>
    <n v="1621636"/>
    <n v="4617022"/>
    <n v="3988776"/>
    <n v="163757"/>
    <n v="0"/>
    <n v="1900000"/>
    <n v="628246"/>
    <s v="6- pignoración"/>
    <s v="LBZ"/>
    <s v="A"/>
    <n v="4"/>
    <n v="0"/>
    <n v="0"/>
    <n v="5001"/>
    <n v="1.9726027397260273"/>
    <n v="41.679452054794524"/>
    <n v="2"/>
    <n v="2"/>
    <n v="3"/>
    <n v="2"/>
    <n v="1"/>
    <n v="18930.024979851405"/>
    <n v="851000"/>
    <n v="196000"/>
  </r>
  <r>
    <n v="20606648"/>
    <s v="ASOCIADO 1744"/>
    <x v="1"/>
    <x v="1"/>
    <n v="1174317"/>
    <n v="6818690"/>
    <n v="5857862"/>
    <n v="188025"/>
    <n v="0"/>
    <n v="3120764"/>
    <n v="960828"/>
    <s v="6- pignoración"/>
    <s v="LBZ"/>
    <s v="A"/>
    <n v="4"/>
    <n v="0"/>
    <n v="0"/>
    <n v="76275"/>
    <n v="3.0904109589041098"/>
    <n v="46.520547945205479"/>
    <n v="2"/>
    <n v="1"/>
    <n v="2"/>
    <n v="2"/>
    <n v="1"/>
    <n v="19191.194690294818"/>
    <n v="533000"/>
    <n v="533000"/>
  </r>
  <r>
    <n v="2202844268"/>
    <s v="ASOCIADO 2007"/>
    <x v="1"/>
    <x v="2"/>
    <m/>
    <n v="2285476"/>
    <n v="1177856"/>
    <n v="236117"/>
    <n v="0"/>
    <n v="0"/>
    <n v="1107620"/>
    <s v="9- Otras garantías (no admisible)"/>
    <s v="LBZ"/>
    <s v="A"/>
    <n v="4"/>
    <n v="0"/>
    <n v="0"/>
    <n v="13838"/>
    <n v="4.065753424657534"/>
    <n v="33.6"/>
    <n v="1"/>
    <n v="2"/>
    <n v="1"/>
    <n v="2"/>
    <n v="3"/>
    <n v="19577.193446301277"/>
    <n v="499000"/>
    <n v="499000"/>
  </r>
  <r>
    <n v="2400620"/>
    <s v="ASOCIADO 3039"/>
    <x v="1"/>
    <x v="0"/>
    <n v="162400"/>
    <n v="6532610"/>
    <n v="4389350"/>
    <n v="173216"/>
    <n v="0"/>
    <n v="1200000"/>
    <n v="2143260"/>
    <s v="6- pignoración"/>
    <s v="LBZ"/>
    <s v="A"/>
    <n v="4"/>
    <n v="0"/>
    <n v="0"/>
    <n v="13838"/>
    <n v="6.7945205479452051"/>
    <n v="38.539726027397258"/>
    <n v="1"/>
    <n v="3"/>
    <n v="1"/>
    <n v="3"/>
    <n v="3"/>
    <n v="19626.84291699966"/>
    <n v="544000"/>
    <n v="443000"/>
  </r>
  <r>
    <n v="208008"/>
    <s v="ASOCIADO 3634"/>
    <x v="1"/>
    <x v="0"/>
    <n v="40599"/>
    <n v="7008685"/>
    <n v="3566425"/>
    <n v="190715"/>
    <n v="0"/>
    <n v="0"/>
    <n v="3442260"/>
    <s v="9- Otras garantías (no admisible)"/>
    <s v="LBZ"/>
    <s v="A"/>
    <n v="4"/>
    <n v="0"/>
    <n v="0"/>
    <n v="13052"/>
    <n v="6.7178082191780826"/>
    <n v="38.887671232876713"/>
    <n v="1"/>
    <n v="2"/>
    <n v="1"/>
    <n v="2"/>
    <n v="3"/>
    <n v="19655.659151496875"/>
    <n v="501000"/>
    <n v="0"/>
  </r>
  <r>
    <n v="2044024048"/>
    <s v="ASOCIADO 2639"/>
    <x v="1"/>
    <x v="0"/>
    <m/>
    <n v="5038189"/>
    <n v="3474569"/>
    <n v="133211"/>
    <n v="0"/>
    <n v="0"/>
    <n v="1563620"/>
    <s v="9- Otras garantías (no admisible)"/>
    <s v="LBZ"/>
    <s v="A"/>
    <n v="4"/>
    <n v="0"/>
    <n v="0"/>
    <n v="13052"/>
    <n v="4.065753424657534"/>
    <n v="33.260273972602739"/>
    <n v="2"/>
    <n v="3"/>
    <n v="1"/>
    <n v="3"/>
    <n v="2"/>
    <n v="19870.771334537905"/>
    <n v="605000"/>
    <n v="466000"/>
  </r>
  <r>
    <n v="4828846"/>
    <s v="ASOCIADO 2939"/>
    <x v="1"/>
    <x v="0"/>
    <m/>
    <n v="5147528"/>
    <n v="3153452"/>
    <n v="248637"/>
    <n v="0"/>
    <n v="0"/>
    <n v="1994076"/>
    <s v="9- Otras garantías (no admisible)"/>
    <s v="LBZ"/>
    <s v="A"/>
    <n v="4"/>
    <n v="0"/>
    <n v="0"/>
    <n v="13052"/>
    <n v="9.8630136986301367E-2"/>
    <n v="43.095890410958901"/>
    <n v="1"/>
    <n v="2"/>
    <n v="2"/>
    <n v="2"/>
    <n v="1"/>
    <n v="19925.496547348146"/>
    <n v="659000"/>
    <n v="310000"/>
  </r>
  <r>
    <n v="2062846028"/>
    <s v="ASOCIADO 3364"/>
    <x v="1"/>
    <x v="2"/>
    <n v="112200"/>
    <n v="4156172"/>
    <n v="1329937"/>
    <n v="158134"/>
    <n v="0"/>
    <n v="3600000"/>
    <n v="2826235"/>
    <s v="6- pignoración"/>
    <s v="LBZ"/>
    <s v="A"/>
    <n v="4"/>
    <n v="0"/>
    <n v="0"/>
    <n v="13001"/>
    <n v="5.1342465753424653"/>
    <n v="29.334246575342465"/>
    <n v="2"/>
    <n v="5"/>
    <n v="1"/>
    <n v="2"/>
    <n v="1"/>
    <n v="20008.754824877054"/>
    <n v="510000"/>
    <n v="510000"/>
  </r>
  <r>
    <n v="2224800400"/>
    <s v="ASOCIADO 3536"/>
    <x v="1"/>
    <x v="1"/>
    <n v="49633"/>
    <n v="9729560"/>
    <n v="6635175"/>
    <n v="274280"/>
    <n v="0"/>
    <n v="4693274"/>
    <n v="3094385"/>
    <s v="6- pignoración"/>
    <s v="LBZ"/>
    <s v="A"/>
    <n v="4"/>
    <n v="0"/>
    <n v="0"/>
    <n v="76001"/>
    <n v="5.6684931506849319"/>
    <n v="29.378082191780823"/>
    <n v="2"/>
    <n v="0"/>
    <n v="1"/>
    <n v="2"/>
    <n v="1"/>
    <n v="20199.362516426627"/>
    <n v="561000"/>
    <n v="561000"/>
  </r>
  <r>
    <n v="2224826482"/>
    <s v="ASOCIADO 1926"/>
    <x v="1"/>
    <x v="0"/>
    <n v="210552"/>
    <n v="3790245"/>
    <n v="2736368"/>
    <n v="190383"/>
    <n v="0"/>
    <n v="787785"/>
    <n v="1053877"/>
    <s v="6- pignoración"/>
    <s v="LBZ"/>
    <s v="A"/>
    <n v="4"/>
    <n v="0"/>
    <n v="0"/>
    <n v="76001"/>
    <n v="3.4684931506849317"/>
    <n v="35.734246575342468"/>
    <n v="1"/>
    <n v="4"/>
    <n v="2"/>
    <n v="2"/>
    <n v="3"/>
    <n v="20264.691840945517"/>
    <n v="911000"/>
    <n v="911000"/>
  </r>
  <r>
    <n v="44204246"/>
    <s v="ASOCIADO 2627"/>
    <x v="1"/>
    <x v="0"/>
    <n v="1366411"/>
    <n v="5845572"/>
    <n v="4303308"/>
    <n v="173216"/>
    <n v="0"/>
    <n v="3443074"/>
    <n v="1542264"/>
    <s v="6- pignoración"/>
    <s v="LBZ"/>
    <s v="A"/>
    <n v="4"/>
    <n v="0"/>
    <n v="0"/>
    <n v="13001"/>
    <n v="5.2931506849315069"/>
    <n v="42.317808219178083"/>
    <n v="2"/>
    <n v="4"/>
    <n v="2"/>
    <n v="2"/>
    <n v="1"/>
    <n v="20740.006108900569"/>
    <n v="536000"/>
    <n v="536000"/>
  </r>
  <r>
    <n v="2044024224"/>
    <s v="ASOCIADO 2635"/>
    <x v="1"/>
    <x v="2"/>
    <m/>
    <n v="2780082"/>
    <n v="1216462"/>
    <n v="142213"/>
    <n v="0"/>
    <n v="0"/>
    <n v="1563620"/>
    <s v="9- Otras garantías (no admisible)"/>
    <s v="LBZ"/>
    <s v="A"/>
    <n v="4"/>
    <n v="0"/>
    <n v="0"/>
    <n v="13052"/>
    <n v="4.065753424657534"/>
    <n v="33.394520547945206"/>
    <n v="1"/>
    <n v="1"/>
    <n v="1"/>
    <n v="2"/>
    <n v="3"/>
    <n v="20754.179024235225"/>
    <n v="529000"/>
    <n v="0"/>
  </r>
  <r>
    <n v="2006448426"/>
    <s v="ASOCIADO 2442"/>
    <x v="1"/>
    <x v="0"/>
    <n v="23243"/>
    <n v="3792749"/>
    <n v="2416629"/>
    <n v="129383"/>
    <n v="0"/>
    <n v="1000000"/>
    <n v="1376120"/>
    <s v="6- pignoración"/>
    <s v="LBZ"/>
    <s v="A"/>
    <n v="4"/>
    <n v="0"/>
    <n v="0"/>
    <n v="68615"/>
    <n v="3.1972602739726028"/>
    <n v="33.197260273972603"/>
    <n v="2"/>
    <n v="2"/>
    <n v="1"/>
    <n v="2"/>
    <n v="3"/>
    <n v="21028.808992419807"/>
    <n v="536000"/>
    <n v="536000"/>
  </r>
  <r>
    <n v="42806006"/>
    <s v="ASOCIADO 3742"/>
    <x v="1"/>
    <x v="1"/>
    <m/>
    <n v="8922986"/>
    <n v="5082096"/>
    <n v="287517"/>
    <n v="0"/>
    <n v="2266157"/>
    <n v="3840890"/>
    <s v="6- pignoración"/>
    <s v="LBZ"/>
    <s v="A"/>
    <n v="4"/>
    <n v="0"/>
    <n v="0"/>
    <n v="8001"/>
    <n v="9.3424657534246567"/>
    <n v="42.871232876712327"/>
    <n v="2"/>
    <n v="2"/>
    <n v="3"/>
    <n v="2"/>
    <n v="2"/>
    <n v="21068.041845017608"/>
    <n v="537000"/>
    <n v="537000"/>
  </r>
  <r>
    <n v="26888664"/>
    <s v="ASOCIADO 2429"/>
    <x v="1"/>
    <x v="0"/>
    <m/>
    <n v="5055598"/>
    <n v="3685053"/>
    <n v="166502"/>
    <n v="0"/>
    <n v="2391354"/>
    <n v="1370545"/>
    <s v="6- pignoración"/>
    <s v="LBZ"/>
    <s v="A"/>
    <n v="4"/>
    <n v="0"/>
    <n v="0"/>
    <n v="76130"/>
    <n v="4.6410958904109592"/>
    <n v="49.136986301369866"/>
    <n v="1"/>
    <n v="0"/>
    <n v="1"/>
    <n v="2"/>
    <n v="1"/>
    <n v="21109.980852971781"/>
    <n v="949000"/>
    <n v="949000"/>
  </r>
  <r>
    <n v="2046802048"/>
    <s v="ASOCIADO 2659"/>
    <x v="1"/>
    <x v="2"/>
    <n v="16311"/>
    <n v="3266600"/>
    <n v="1687503"/>
    <n v="167100"/>
    <n v="0"/>
    <n v="1700000"/>
    <n v="1579097"/>
    <s v="6- pignoración"/>
    <s v="LBZ"/>
    <s v="A"/>
    <n v="4"/>
    <n v="0"/>
    <n v="0"/>
    <n v="8001"/>
    <n v="5.5013698630136982"/>
    <n v="30.282191780821918"/>
    <n v="1"/>
    <n v="4"/>
    <n v="2"/>
    <n v="2"/>
    <n v="1"/>
    <n v="21224.973255408797"/>
    <n v="541000"/>
    <n v="252000"/>
  </r>
  <r>
    <n v="2044026068"/>
    <s v="ASOCIADO 3178"/>
    <x v="1"/>
    <x v="2"/>
    <m/>
    <n v="4204787"/>
    <n v="1833358"/>
    <n v="219885"/>
    <n v="0"/>
    <n v="0"/>
    <n v="2371429"/>
    <s v="9- Otras garantías (no admisible)"/>
    <s v="LBZ"/>
    <s v="A"/>
    <n v="4"/>
    <n v="0"/>
    <n v="0"/>
    <n v="13052"/>
    <n v="4.4082191780821915"/>
    <n v="27.961643835616439"/>
    <n v="1"/>
    <n v="4"/>
    <n v="1"/>
    <n v="3"/>
    <n v="3"/>
    <n v="21287.936434450996"/>
    <n v="957000"/>
    <n v="956000"/>
  </r>
  <r>
    <n v="8048044"/>
    <s v="ASOCIADO 1802"/>
    <x v="1"/>
    <x v="0"/>
    <m/>
    <n v="3400000"/>
    <n v="2409380"/>
    <n v="139574"/>
    <n v="0"/>
    <n v="0"/>
    <n v="990620"/>
    <s v="9- Otras garantías (no admisible)"/>
    <s v="LBZ"/>
    <s v="A"/>
    <n v="4"/>
    <n v="0"/>
    <n v="0"/>
    <n v="13052"/>
    <n v="2.1972602739726028"/>
    <n v="39.126027397260273"/>
    <n v="1"/>
    <n v="2"/>
    <n v="1"/>
    <n v="2"/>
    <n v="2"/>
    <n v="21774.23319177797"/>
    <n v="555000"/>
    <n v="555000"/>
  </r>
  <r>
    <n v="2228200620"/>
    <s v="ASOCIADO 1236"/>
    <x v="1"/>
    <x v="2"/>
    <n v="489500"/>
    <n v="2500000"/>
    <n v="1871754"/>
    <n v="111199"/>
    <n v="0"/>
    <n v="1114800"/>
    <n v="628246"/>
    <s v="6- pignoración"/>
    <s v="LBZ"/>
    <s v="A"/>
    <n v="4"/>
    <n v="0"/>
    <n v="0"/>
    <n v="76892"/>
    <n v="1.9698630136986301"/>
    <n v="34.542465753424658"/>
    <n v="1"/>
    <n v="2"/>
    <n v="1"/>
    <n v="2"/>
    <n v="3"/>
    <n v="21790.74425947374"/>
    <n v="765000"/>
    <n v="632000"/>
  </r>
  <r>
    <n v="2024280642"/>
    <s v="ASOCIADO 2131"/>
    <x v="1"/>
    <x v="2"/>
    <m/>
    <n v="2342184"/>
    <n v="1154064"/>
    <n v="164412"/>
    <n v="0"/>
    <n v="1500000"/>
    <n v="1188120"/>
    <s v="6- pignoración"/>
    <s v="LBZ"/>
    <s v="A"/>
    <n v="4"/>
    <n v="0"/>
    <n v="0"/>
    <n v="11001"/>
    <n v="3.0684931506849313"/>
    <n v="35.213698630136989"/>
    <n v="1"/>
    <n v="5"/>
    <n v="3"/>
    <n v="2"/>
    <n v="1"/>
    <n v="21866.292074258439"/>
    <n v="983000"/>
    <n v="983000"/>
  </r>
  <r>
    <n v="2004828862"/>
    <s v="ASOCIADO 823"/>
    <x v="1"/>
    <x v="0"/>
    <n v="561000"/>
    <n v="2707411"/>
    <n v="2407595"/>
    <n v="131789"/>
    <n v="0"/>
    <n v="0"/>
    <n v="299816"/>
    <s v="9- Otras garantías (no admisible)"/>
    <s v="LBZ"/>
    <s v="A"/>
    <n v="4"/>
    <n v="0"/>
    <n v="0"/>
    <n v="23001"/>
    <n v="0.90136986301369859"/>
    <n v="30.008219178082193"/>
    <n v="1"/>
    <n v="2"/>
    <n v="1"/>
    <n v="2"/>
    <n v="1"/>
    <n v="21933.025417313147"/>
    <n v="986000"/>
    <n v="986000"/>
  </r>
  <r>
    <n v="2224626688"/>
    <s v="ASOCIADO 3105"/>
    <x v="1"/>
    <x v="0"/>
    <n v="435086"/>
    <n v="6866626"/>
    <n v="4605822"/>
    <n v="290100"/>
    <n v="0"/>
    <n v="2000000"/>
    <n v="2260804"/>
    <s v="6- pignoración"/>
    <s v="LBZ"/>
    <s v="A"/>
    <n v="4"/>
    <n v="0"/>
    <n v="0"/>
    <n v="76130"/>
    <n v="3.7205479452054795"/>
    <n v="35.016438356164386"/>
    <n v="2"/>
    <n v="0"/>
    <n v="1"/>
    <n v="2"/>
    <n v="3"/>
    <n v="21999.758760367855"/>
    <n v="989000"/>
    <n v="989000"/>
  </r>
  <r>
    <n v="80808082"/>
    <s v="ASOCIADO 3327"/>
    <x v="1"/>
    <x v="1"/>
    <m/>
    <n v="11100862"/>
    <n v="8355743"/>
    <n v="242887"/>
    <n v="0"/>
    <n v="4300000"/>
    <n v="2745119"/>
    <s v="6- pignoración"/>
    <s v="LBZ"/>
    <s v="A"/>
    <n v="4"/>
    <n v="0"/>
    <n v="0"/>
    <n v="68615"/>
    <n v="7.7178082191780826"/>
    <n v="48.441095890410956"/>
    <n v="1"/>
    <n v="1"/>
    <n v="1"/>
    <n v="2"/>
    <n v="2"/>
    <n v="22333.425475641379"/>
    <n v="1004000"/>
    <n v="1004000"/>
  </r>
  <r>
    <n v="64446644"/>
    <s v="ASOCIADO 3632"/>
    <x v="1"/>
    <x v="1"/>
    <m/>
    <n v="12501331"/>
    <n v="9065280"/>
    <n v="369925"/>
    <n v="0"/>
    <n v="2900000"/>
    <n v="3436051"/>
    <s v="6- pignoración"/>
    <s v="LBZ"/>
    <s v="A"/>
    <n v="4"/>
    <n v="0"/>
    <n v="0"/>
    <n v="68547"/>
    <n v="1.3041095890410959"/>
    <n v="50.134246575342466"/>
    <n v="2"/>
    <n v="5"/>
    <n v="3"/>
    <n v="5"/>
    <n v="2"/>
    <n v="22755.054506722929"/>
    <n v="580000"/>
    <n v="0"/>
  </r>
  <r>
    <n v="66068022"/>
    <s v="ASOCIADO 1977"/>
    <x v="1"/>
    <x v="0"/>
    <n v="327576"/>
    <n v="4900322"/>
    <n v="3810585"/>
    <n v="249819"/>
    <n v="0"/>
    <n v="4001758"/>
    <n v="1089737"/>
    <s v="6- pignoración"/>
    <s v="LBZ"/>
    <s v="A"/>
    <n v="4"/>
    <n v="0"/>
    <n v="0"/>
    <n v="76130"/>
    <n v="3.6"/>
    <n v="45.169863013698631"/>
    <n v="2"/>
    <n v="0"/>
    <n v="1"/>
    <n v="2"/>
    <n v="1"/>
    <n v="23068.917327505311"/>
    <n v="588000"/>
    <n v="0"/>
  </r>
  <r>
    <n v="2200888220"/>
    <s v="ASOCIADO 3090"/>
    <x v="1"/>
    <x v="2"/>
    <m/>
    <n v="4205437"/>
    <n v="1964360"/>
    <n v="320838"/>
    <n v="0"/>
    <n v="0"/>
    <n v="2241077"/>
    <s v="9- Otras garantías (no admisible)"/>
    <s v="LBZ"/>
    <s v="A"/>
    <n v="4"/>
    <n v="0"/>
    <n v="0"/>
    <n v="68615"/>
    <n v="1.095890410958904"/>
    <n v="36.016438356164386"/>
    <n v="2"/>
    <n v="3"/>
    <n v="2"/>
    <n v="3"/>
    <n v="1"/>
    <n v="23312.181173777059"/>
    <n v="1048000"/>
    <n v="0"/>
  </r>
  <r>
    <n v="2228288422"/>
    <s v="ASOCIADO 2133"/>
    <x v="1"/>
    <x v="0"/>
    <m/>
    <n v="3612037"/>
    <n v="2423917"/>
    <n v="217841"/>
    <n v="0"/>
    <n v="0"/>
    <n v="1188120"/>
    <s v="9- Otras garantías (no admisible)"/>
    <s v="LBZ"/>
    <s v="A"/>
    <n v="4"/>
    <n v="0"/>
    <n v="0"/>
    <n v="68255"/>
    <n v="3.0684931506849313"/>
    <n v="35.701369863013696"/>
    <n v="2"/>
    <n v="2"/>
    <n v="2"/>
    <n v="2"/>
    <n v="3"/>
    <n v="23823.803470529798"/>
    <n v="1071000"/>
    <n v="0"/>
  </r>
  <r>
    <n v="2006464668"/>
    <s v="ASOCIADO 1817"/>
    <x v="1"/>
    <x v="0"/>
    <m/>
    <n v="3506397"/>
    <n v="2511115"/>
    <n v="204119"/>
    <n v="0"/>
    <n v="3000000"/>
    <n v="995282"/>
    <s v="6- pignoración"/>
    <s v="LBZ"/>
    <s v="A"/>
    <n v="4"/>
    <n v="0"/>
    <n v="0"/>
    <n v="76130"/>
    <n v="3.2602739726027399"/>
    <n v="22.857534246575341"/>
    <n v="1"/>
    <n v="0"/>
    <n v="1"/>
    <n v="2"/>
    <n v="1"/>
    <n v="24010.505789852468"/>
    <n v="612000"/>
    <n v="612000"/>
  </r>
  <r>
    <n v="8886406"/>
    <s v="ASOCIADO 4100"/>
    <x v="1"/>
    <x v="2"/>
    <m/>
    <n v="8760391"/>
    <n v="1643496"/>
    <n v="287517"/>
    <n v="0"/>
    <n v="2010054"/>
    <n v="7116895"/>
    <s v="6- pignoración"/>
    <s v="LBZ"/>
    <s v="A"/>
    <n v="4"/>
    <n v="0"/>
    <n v="0"/>
    <n v="13052"/>
    <n v="6.5506849315068489"/>
    <n v="58.753424657534246"/>
    <n v="1"/>
    <n v="3"/>
    <n v="2"/>
    <n v="4"/>
    <n v="2"/>
    <n v="24206.670052841459"/>
    <n v="617000"/>
    <n v="617000"/>
  </r>
  <r>
    <n v="2220688224"/>
    <s v="ASOCIADO 2585"/>
    <x v="1"/>
    <x v="0"/>
    <n v="206334"/>
    <n v="4815924"/>
    <n v="3294804"/>
    <n v="161398"/>
    <n v="0"/>
    <n v="0"/>
    <n v="1521120"/>
    <s v="9- Otras garantías (no admisible)"/>
    <s v="LBZ"/>
    <s v="A"/>
    <n v="4"/>
    <n v="0"/>
    <n v="0"/>
    <n v="68895"/>
    <n v="3.8191780821917809"/>
    <n v="34.668493150684931"/>
    <n v="2"/>
    <n v="2"/>
    <n v="1"/>
    <n v="2"/>
    <n v="3"/>
    <n v="24376.057796115558"/>
    <n v="677000"/>
    <n v="677000"/>
  </r>
  <r>
    <n v="44868684"/>
    <s v="ASOCIADO 1924"/>
    <x v="1"/>
    <x v="0"/>
    <n v="1273908"/>
    <n v="5501332"/>
    <n v="4448200"/>
    <n v="232309"/>
    <n v="0"/>
    <n v="1970000"/>
    <n v="1053132"/>
    <s v="6- pignoración"/>
    <s v="LBZ"/>
    <s v="A"/>
    <n v="4"/>
    <n v="0"/>
    <n v="0"/>
    <n v="5360"/>
    <n v="3.4712328767123286"/>
    <n v="42.052054794520551"/>
    <n v="2"/>
    <n v="2"/>
    <n v="2"/>
    <n v="2"/>
    <n v="1"/>
    <n v="24691.33693024097"/>
    <n v="1110000"/>
    <n v="1110000"/>
  </r>
  <r>
    <n v="2044022862"/>
    <s v="ASOCIADO 3922"/>
    <x v="1"/>
    <x v="3"/>
    <m/>
    <n v="5160852"/>
    <n v="208603"/>
    <n v="339030"/>
    <n v="0"/>
    <n v="1226575"/>
    <n v="4952249"/>
    <s v="6- pignoración"/>
    <s v="LBZ"/>
    <s v="A"/>
    <n v="4"/>
    <n v="0"/>
    <n v="0"/>
    <n v="13052"/>
    <n v="3.1095890410958904"/>
    <n v="33.969863013698628"/>
    <n v="1"/>
    <n v="2"/>
    <n v="1"/>
    <n v="3"/>
    <n v="3"/>
    <n v="25030.559957395224"/>
    <n v="638000"/>
    <n v="638000"/>
  </r>
  <r>
    <n v="64644868"/>
    <s v="ASOCIADO 3242"/>
    <x v="1"/>
    <x v="0"/>
    <n v="828313"/>
    <n v="6081770"/>
    <n v="3530150"/>
    <n v="384948"/>
    <n v="0"/>
    <n v="1833000"/>
    <n v="2551620"/>
    <s v="6- pignoración"/>
    <s v="LBZ"/>
    <s v="A"/>
    <n v="4"/>
    <n v="0"/>
    <n v="0"/>
    <n v="68001"/>
    <n v="4.2383561643835614"/>
    <n v="39.591780821917808"/>
    <n v="2"/>
    <n v="3"/>
    <n v="1"/>
    <n v="3"/>
    <n v="3"/>
    <n v="25109.025662590815"/>
    <n v="640000"/>
    <n v="640000"/>
  </r>
  <r>
    <n v="2062866666"/>
    <s v="ASOCIADO 1812"/>
    <x v="1"/>
    <x v="0"/>
    <n v="307883"/>
    <n v="4403010"/>
    <n v="3408473"/>
    <n v="159990"/>
    <n v="0"/>
    <n v="3500000"/>
    <n v="994537"/>
    <s v="6- pignoración"/>
    <s v="LBZ"/>
    <s v="A"/>
    <n v="4"/>
    <n v="0"/>
    <n v="0"/>
    <n v="19001"/>
    <n v="3.2630136986301368"/>
    <n v="28.780821917808218"/>
    <n v="2"/>
    <n v="0"/>
    <n v="1"/>
    <n v="2"/>
    <n v="1"/>
    <n v="26207.545535329165"/>
    <n v="668000"/>
    <n v="0"/>
  </r>
  <r>
    <n v="80884448"/>
    <s v="ASOCIADO 3934"/>
    <x v="1"/>
    <x v="0"/>
    <n v="303999"/>
    <n v="9065140"/>
    <n v="4010755"/>
    <n v="327372"/>
    <n v="0"/>
    <n v="7711343"/>
    <n v="5054385"/>
    <s v="6- pignoración"/>
    <s v="LBZ"/>
    <s v="A"/>
    <n v="4"/>
    <n v="0"/>
    <n v="0"/>
    <n v="11001"/>
    <n v="9.8356164383561637"/>
    <n v="36.263013698630139"/>
    <n v="1"/>
    <n v="2"/>
    <n v="2"/>
    <n v="2"/>
    <n v="1"/>
    <n v="26246.778387926963"/>
    <n v="669000"/>
    <n v="0"/>
  </r>
  <r>
    <n v="2002208862"/>
    <s v="ASOCIADO 1929"/>
    <x v="1"/>
    <x v="1"/>
    <n v="932196"/>
    <n v="6603691"/>
    <n v="5549111"/>
    <n v="242184"/>
    <n v="0"/>
    <n v="1453000"/>
    <n v="1054580"/>
    <s v="6- pignoración"/>
    <s v="LBZ"/>
    <s v="A"/>
    <n v="4"/>
    <n v="0"/>
    <n v="0"/>
    <n v="8001"/>
    <n v="3.43013698630137"/>
    <n v="25.435616438356163"/>
    <n v="1"/>
    <n v="0"/>
    <n v="2"/>
    <n v="2"/>
    <n v="1"/>
    <n v="27449.648443168786"/>
    <n v="1234000"/>
    <n v="1234000"/>
  </r>
  <r>
    <n v="40882828"/>
    <s v="ASOCIADO 2448"/>
    <x v="1"/>
    <x v="3"/>
    <m/>
    <n v="2377603"/>
    <n v="997483"/>
    <n v="117326"/>
    <n v="0"/>
    <n v="0"/>
    <n v="1380120"/>
    <s v="9- Otras garantías (no admisible)"/>
    <s v="LBZ"/>
    <s v="A"/>
    <n v="4"/>
    <n v="0"/>
    <n v="0"/>
    <n v="13052"/>
    <n v="3.5315068493150683"/>
    <n v="42.61917808219178"/>
    <n v="2"/>
    <n v="2"/>
    <n v="2"/>
    <n v="2"/>
    <n v="2"/>
    <n v="27462.996818458705"/>
    <n v="700000"/>
    <n v="0"/>
  </r>
  <r>
    <n v="66846826"/>
    <s v="ASOCIADO 3714"/>
    <x v="1"/>
    <x v="0"/>
    <m/>
    <n v="8247467"/>
    <n v="4529082"/>
    <n v="244389"/>
    <n v="0"/>
    <n v="6150286"/>
    <n v="3718385"/>
    <s v="6- pignoración"/>
    <s v="LBZ"/>
    <s v="A"/>
    <n v="4"/>
    <n v="0"/>
    <n v="0"/>
    <n v="76001"/>
    <n v="8.5835616438356173"/>
    <n v="49.731506849315068"/>
    <n v="2"/>
    <n v="3"/>
    <n v="3"/>
    <n v="2"/>
    <n v="1"/>
    <n v="27462.996818458705"/>
    <n v="700000"/>
    <n v="0"/>
  </r>
  <r>
    <n v="2022442808"/>
    <s v="ASOCIADO 2713"/>
    <x v="1"/>
    <x v="2"/>
    <n v="211003"/>
    <n v="3627900"/>
    <n v="1987280"/>
    <n v="188585"/>
    <n v="0"/>
    <n v="1068809"/>
    <n v="1640620"/>
    <s v="6- pignoración"/>
    <s v="LBZ"/>
    <s v="A"/>
    <n v="4"/>
    <n v="0"/>
    <n v="0"/>
    <n v="11001"/>
    <n v="2.3616438356164382"/>
    <n v="22.602739726027398"/>
    <n v="1"/>
    <n v="2"/>
    <n v="2"/>
    <n v="2"/>
    <n v="3"/>
    <n v="27933.791049632284"/>
    <n v="712000"/>
    <n v="0"/>
  </r>
  <r>
    <n v="48668080"/>
    <s v="ASOCIADO 2210"/>
    <x v="1"/>
    <x v="0"/>
    <m/>
    <n v="3443612"/>
    <n v="2194792"/>
    <n v="164205"/>
    <n v="0"/>
    <n v="0"/>
    <n v="1248820"/>
    <s v="9- Otras garantías (no admisible)"/>
    <s v="LBZ"/>
    <s v="A"/>
    <n v="4"/>
    <n v="0"/>
    <n v="0"/>
    <n v="68307"/>
    <n v="4.9890410958904106"/>
    <n v="44.161643835616438"/>
    <n v="2"/>
    <n v="2"/>
    <n v="1"/>
    <n v="2"/>
    <n v="3"/>
    <n v="27988.601095659247"/>
    <n v="800000"/>
    <n v="0"/>
  </r>
  <r>
    <n v="42448062"/>
    <s v="ASOCIADO 3083"/>
    <x v="1"/>
    <x v="1"/>
    <n v="1224"/>
    <n v="7369041"/>
    <n v="5146496"/>
    <n v="193012"/>
    <n v="0"/>
    <n v="1850000"/>
    <n v="2222545"/>
    <s v="6- pignoración"/>
    <s v="LBZ"/>
    <s v="A"/>
    <n v="4"/>
    <n v="0"/>
    <n v="0"/>
    <n v="76001"/>
    <n v="6.9150684931506845"/>
    <n v="42.304109589041097"/>
    <n v="2"/>
    <n v="0"/>
    <n v="2"/>
    <n v="2"/>
    <n v="4"/>
    <n v="28383.915245934662"/>
    <n v="1276000"/>
    <n v="1276000"/>
  </r>
  <r>
    <n v="8042602"/>
    <s v="ASOCIADO 3293"/>
    <x v="1"/>
    <x v="0"/>
    <m/>
    <n v="5538835"/>
    <n v="2862015"/>
    <n v="201262"/>
    <n v="0"/>
    <n v="1040000"/>
    <n v="2676820"/>
    <s v="6- pignoración"/>
    <s v="LBZ"/>
    <s v="A"/>
    <n v="4"/>
    <n v="0"/>
    <n v="0"/>
    <n v="13052"/>
    <n v="5.0273972602739727"/>
    <n v="53.873972602739727"/>
    <n v="1"/>
    <n v="0"/>
    <n v="1"/>
    <n v="2"/>
    <n v="3"/>
    <n v="29777.735121728794"/>
    <n v="759000"/>
    <n v="0"/>
  </r>
  <r>
    <n v="2464448"/>
    <s v="ASOCIADO 1622"/>
    <x v="1"/>
    <x v="2"/>
    <m/>
    <n v="2626452"/>
    <n v="1735832"/>
    <n v="164789"/>
    <n v="0"/>
    <n v="1300000"/>
    <n v="890620"/>
    <s v="6- pignoración"/>
    <s v="LBZ"/>
    <s v="A"/>
    <n v="4"/>
    <n v="0"/>
    <n v="0"/>
    <n v="68255"/>
    <n v="2.2821917808219179"/>
    <n v="48.279452054794518"/>
    <n v="1"/>
    <n v="2"/>
    <n v="1"/>
    <n v="2"/>
    <n v="2"/>
    <n v="30028.998821211775"/>
    <n v="834000"/>
    <n v="834000"/>
  </r>
  <r>
    <n v="20042460"/>
    <s v="ASOCIADO 3058"/>
    <x v="1"/>
    <x v="1"/>
    <n v="250833"/>
    <n v="7255249"/>
    <n v="5067629"/>
    <n v="269248"/>
    <n v="0"/>
    <n v="0"/>
    <n v="2187620"/>
    <s v="9- Otras garantías (no admisible)"/>
    <s v="LBZ"/>
    <s v="A"/>
    <n v="4"/>
    <n v="0"/>
    <n v="0"/>
    <n v="68307"/>
    <n v="4.7397260273972606"/>
    <n v="42.517808219178079"/>
    <n v="1"/>
    <n v="2"/>
    <n v="2"/>
    <n v="3"/>
    <n v="3"/>
    <n v="30353.05276532557"/>
    <n v="843000"/>
    <n v="843000"/>
  </r>
  <r>
    <n v="2224640806"/>
    <s v="ASOCIADO 1487"/>
    <x v="1"/>
    <x v="2"/>
    <m/>
    <n v="2131365"/>
    <n v="1329211"/>
    <n v="217526"/>
    <n v="0"/>
    <n v="1000000"/>
    <n v="802154"/>
    <s v="6- pignoración"/>
    <s v="LBZ"/>
    <s v="A"/>
    <n v="4"/>
    <n v="0"/>
    <n v="0"/>
    <n v="76130"/>
    <n v="2.5616438356164384"/>
    <n v="27.350684931506848"/>
    <n v="2"/>
    <n v="3"/>
    <n v="2"/>
    <n v="2"/>
    <n v="3"/>
    <n v="30385.91553757582"/>
    <n v="1366000"/>
    <n v="0"/>
  </r>
  <r>
    <n v="2224628620"/>
    <s v="ASOCIADO 2411"/>
    <x v="1"/>
    <x v="2"/>
    <n v="1745"/>
    <n v="3282082"/>
    <n v="1922240"/>
    <n v="202147"/>
    <n v="0"/>
    <n v="2080000"/>
    <n v="1359842"/>
    <s v="6- pignoración"/>
    <s v="LBZ"/>
    <s v="A"/>
    <n v="4"/>
    <n v="0"/>
    <n v="0"/>
    <n v="76130"/>
    <n v="4.5835616438356164"/>
    <n v="28.673972602739727"/>
    <n v="2"/>
    <n v="0"/>
    <n v="1"/>
    <n v="2"/>
    <n v="1"/>
    <n v="32298.938038477372"/>
    <n v="1452000"/>
    <n v="0"/>
  </r>
  <r>
    <n v="48860424"/>
    <s v="ASOCIADO 2998"/>
    <x v="1"/>
    <x v="0"/>
    <m/>
    <n v="4846409"/>
    <n v="2762149"/>
    <n v="231096"/>
    <n v="0"/>
    <n v="2054508"/>
    <n v="2084260"/>
    <s v="6- pignoración"/>
    <s v="LBZ"/>
    <s v="A"/>
    <n v="4"/>
    <n v="0"/>
    <n v="0"/>
    <n v="68255"/>
    <n v="6.2986301369863016"/>
    <n v="38.145205479452052"/>
    <n v="2"/>
    <n v="2"/>
    <n v="1"/>
    <n v="2"/>
    <n v="3"/>
    <n v="32445.569098379066"/>
    <n v="827000"/>
    <n v="0"/>
  </r>
  <r>
    <n v="48644260"/>
    <s v="ASOCIADO 28"/>
    <x v="1"/>
    <x v="6"/>
    <m/>
    <n v="4881907"/>
    <n v="4881907"/>
    <n v="133451"/>
    <n v="0"/>
    <n v="0"/>
    <n v="0"/>
    <s v="9- Otras garantías (no admisible)"/>
    <s v="LBZ"/>
    <s v="A"/>
    <n v="4"/>
    <n v="0"/>
    <n v="999"/>
    <n v="68547"/>
    <n v="0.64383561643835618"/>
    <n v="43.115068493150687"/>
    <n v="2"/>
    <n v="2"/>
    <n v="2"/>
    <n v="2"/>
    <n v="2"/>
    <n v="32543.626963011291"/>
    <n v="1463000"/>
    <n v="0"/>
  </r>
  <r>
    <n v="2006040488"/>
    <s v="ASOCIADO 2738"/>
    <x v="1"/>
    <x v="2"/>
    <m/>
    <n v="3602435"/>
    <n v="1908282"/>
    <n v="177766"/>
    <n v="0"/>
    <n v="0"/>
    <n v="1694153"/>
    <s v="9- Otras garantías (no admisible)"/>
    <s v="LBZ"/>
    <s v="A"/>
    <n v="4"/>
    <n v="0"/>
    <n v="0"/>
    <n v="68001"/>
    <n v="5.484931506849315"/>
    <n v="26.534246575342465"/>
    <n v="1"/>
    <n v="2"/>
    <n v="1"/>
    <n v="2"/>
    <n v="3"/>
    <n v="32588.115858381101"/>
    <n v="1465000"/>
    <n v="0"/>
  </r>
  <r>
    <n v="2224884422"/>
    <s v="ASOCIADO 1979"/>
    <x v="1"/>
    <x v="2"/>
    <n v="117013"/>
    <n v="2454750"/>
    <n v="1365013"/>
    <n v="148039"/>
    <n v="0"/>
    <n v="1695623"/>
    <n v="1089737"/>
    <s v="6- pignoración"/>
    <s v="LBZ"/>
    <s v="A"/>
    <n v="4"/>
    <n v="0"/>
    <n v="0"/>
    <n v="76130"/>
    <n v="3.5616438356164384"/>
    <n v="32.575342465753423"/>
    <n v="1"/>
    <n v="2"/>
    <n v="2"/>
    <n v="2"/>
    <n v="1"/>
    <n v="32602.500508770263"/>
    <n v="831000"/>
    <n v="831000"/>
  </r>
  <r>
    <n v="4288406"/>
    <s v="ASOCIADO 3940"/>
    <x v="1"/>
    <x v="0"/>
    <n v="21067"/>
    <n v="7165424"/>
    <n v="2041857"/>
    <n v="293928"/>
    <n v="0"/>
    <n v="5022877"/>
    <n v="5123567"/>
    <s v="6- pignoración"/>
    <s v="LBZ"/>
    <s v="A"/>
    <n v="4"/>
    <n v="0"/>
    <n v="0"/>
    <n v="76130"/>
    <n v="9.4657534246575334"/>
    <n v="49.967123287671235"/>
    <n v="1"/>
    <n v="2"/>
    <n v="2"/>
    <n v="2"/>
    <n v="1"/>
    <n v="32955.596182150446"/>
    <n v="840000"/>
    <n v="840000"/>
  </r>
  <r>
    <n v="2224628802"/>
    <s v="ASOCIADO 3657"/>
    <x v="1"/>
    <x v="0"/>
    <n v="684276"/>
    <n v="6645660"/>
    <n v="3110864"/>
    <n v="275676"/>
    <n v="0"/>
    <n v="0"/>
    <n v="3534796"/>
    <s v="9- Otras garantías (no admisible)"/>
    <s v="LBZ"/>
    <s v="A"/>
    <n v="4"/>
    <n v="0"/>
    <n v="0"/>
    <n v="76130"/>
    <n v="1.8821917808219177"/>
    <n v="28.646575342465752"/>
    <n v="1"/>
    <n v="4"/>
    <n v="1"/>
    <n v="3"/>
    <n v="1"/>
    <n v="33233.204841243249"/>
    <n v="1494000"/>
    <n v="0"/>
  </r>
  <r>
    <n v="2062448426"/>
    <s v="ASOCIADO 2417"/>
    <x v="1"/>
    <x v="2"/>
    <m/>
    <n v="3326619"/>
    <n v="1964690"/>
    <n v="143758"/>
    <n v="0"/>
    <n v="0"/>
    <n v="1361929"/>
    <s v="9- Otras garantías (no admisible)"/>
    <s v="LBZ"/>
    <s v="A"/>
    <n v="4"/>
    <n v="0"/>
    <n v="0"/>
    <n v="13838"/>
    <n v="3.8191780821917809"/>
    <n v="29.915068493150685"/>
    <n v="2"/>
    <n v="4"/>
    <n v="1"/>
    <n v="3"/>
    <n v="3"/>
    <n v="34493.257761819252"/>
    <n v="1459000"/>
    <n v="0"/>
  </r>
  <r>
    <n v="2064240680"/>
    <s v="ASOCIADO 1832"/>
    <x v="1"/>
    <x v="4"/>
    <n v="3711318"/>
    <n v="13846841"/>
    <n v="12839840"/>
    <n v="386440"/>
    <n v="0"/>
    <n v="3181497"/>
    <n v="1007001"/>
    <s v="6- pignoración"/>
    <s v="LBZ"/>
    <s v="A"/>
    <n v="4"/>
    <n v="0"/>
    <n v="0"/>
    <n v="23417"/>
    <n v="3.3013698630136985"/>
    <n v="32.578082191780823"/>
    <n v="2"/>
    <n v="4"/>
    <n v="2"/>
    <n v="2"/>
    <n v="1"/>
    <n v="34524.910286062375"/>
    <n v="880000"/>
    <n v="0"/>
  </r>
  <r>
    <n v="2208080040"/>
    <s v="ASOCIADO 3892"/>
    <x v="1"/>
    <x v="4"/>
    <n v="2652314"/>
    <n v="16225198"/>
    <n v="11539098"/>
    <n v="716973"/>
    <n v="0"/>
    <n v="8500000"/>
    <n v="4686100"/>
    <s v="6- pignoración"/>
    <s v="LBZ"/>
    <s v="A"/>
    <n v="4"/>
    <n v="0"/>
    <n v="0"/>
    <n v="76001"/>
    <n v="5.5534246575342463"/>
    <n v="27.926027397260274"/>
    <n v="1"/>
    <n v="0"/>
    <n v="1"/>
    <n v="3"/>
    <n v="1"/>
    <n v="34681.841696453557"/>
    <n v="884000"/>
    <n v="0"/>
  </r>
  <r>
    <n v="2226268828"/>
    <s v="ASOCIADO 1685"/>
    <x v="1"/>
    <x v="0"/>
    <n v="2014199"/>
    <n v="5264031"/>
    <n v="4338360"/>
    <n v="312012"/>
    <n v="0"/>
    <n v="3460000"/>
    <n v="925671"/>
    <s v="6- pignoración"/>
    <s v="LBZ"/>
    <s v="A"/>
    <n v="4"/>
    <n v="0"/>
    <n v="0"/>
    <n v="76890"/>
    <n v="2.9753424657534246"/>
    <n v="31.123287671232877"/>
    <n v="1"/>
    <n v="2"/>
    <n v="2"/>
    <n v="2"/>
    <n v="1"/>
    <n v="35113.403075029339"/>
    <n v="895000"/>
    <n v="0"/>
  </r>
  <r>
    <n v="2026684820"/>
    <s v="ASOCIADO 2881"/>
    <x v="1"/>
    <x v="1"/>
    <n v="2210456"/>
    <n v="11445353"/>
    <n v="9547146"/>
    <n v="338410"/>
    <n v="0"/>
    <n v="4818000"/>
    <n v="1898207"/>
    <s v="6- pignoración"/>
    <s v="LBZ"/>
    <s v="A"/>
    <n v="4"/>
    <n v="0"/>
    <n v="0"/>
    <n v="11001"/>
    <n v="3.0630136986301371"/>
    <n v="26.117808219178084"/>
    <n v="1"/>
    <n v="0"/>
    <n v="1"/>
    <n v="2"/>
    <n v="1"/>
    <n v="35231.101632822734"/>
    <n v="898000"/>
    <n v="798000"/>
  </r>
  <r>
    <n v="6426802"/>
    <s v="ASOCIADO 3852"/>
    <x v="1"/>
    <x v="0"/>
    <m/>
    <n v="8250757"/>
    <n v="3834706"/>
    <n v="312506"/>
    <n v="0"/>
    <n v="3100000"/>
    <n v="4416051"/>
    <s v="6- pignoración"/>
    <s v="LBZ"/>
    <s v="A"/>
    <n v="4"/>
    <n v="0"/>
    <n v="0"/>
    <n v="76306"/>
    <n v="8.632876712328768"/>
    <n v="54.893150684931506"/>
    <n v="1"/>
    <n v="0"/>
    <n v="2"/>
    <n v="2"/>
    <n v="1"/>
    <n v="35584.197306202921"/>
    <n v="907000"/>
    <n v="907000"/>
  </r>
  <r>
    <n v="26026268"/>
    <s v="ASOCIADO 1895"/>
    <x v="1"/>
    <x v="0"/>
    <m/>
    <n v="3785186"/>
    <n v="2754044"/>
    <n v="169414"/>
    <n v="0"/>
    <n v="590000"/>
    <n v="1031142"/>
    <s v="6- pignoración"/>
    <s v="LBZ"/>
    <s v="A"/>
    <n v="4"/>
    <n v="0"/>
    <n v="0"/>
    <n v="76130"/>
    <n v="3.3698630136986303"/>
    <n v="41.134246575342466"/>
    <n v="1"/>
    <n v="0"/>
    <n v="1"/>
    <n v="2"/>
    <n v="2"/>
    <n v="35791.316325006956"/>
    <n v="1609000"/>
    <n v="1609000"/>
  </r>
  <r>
    <n v="42006484"/>
    <s v="ASOCIADO 3673"/>
    <x v="1"/>
    <x v="2"/>
    <n v="856"/>
    <n v="4647425"/>
    <n v="1068478"/>
    <n v="177063"/>
    <n v="0"/>
    <n v="3779989"/>
    <n v="3578947"/>
    <s v="6- pignoración"/>
    <s v="LBZ"/>
    <s v="A"/>
    <n v="4"/>
    <n v="0"/>
    <n v="0"/>
    <n v="63001"/>
    <n v="8.24931506849315"/>
    <n v="56.720547945205482"/>
    <n v="2"/>
    <n v="2"/>
    <n v="2"/>
    <n v="2"/>
    <n v="3"/>
    <n v="36290.388652963287"/>
    <n v="925000"/>
    <n v="925000"/>
  </r>
  <r>
    <n v="84660022"/>
    <s v="ASOCIADO 3401"/>
    <x v="1"/>
    <x v="2"/>
    <m/>
    <n v="4348194"/>
    <n v="1421374"/>
    <n v="231386"/>
    <n v="0"/>
    <n v="0"/>
    <n v="2926820"/>
    <s v="9- Otras garantías (no admisible)"/>
    <s v="LBZ"/>
    <s v="A"/>
    <n v="4"/>
    <n v="0"/>
    <n v="0"/>
    <n v="13052"/>
    <n v="5.484931506849315"/>
    <n v="44.723287671232875"/>
    <n v="1"/>
    <n v="2"/>
    <n v="1"/>
    <n v="2"/>
    <n v="2"/>
    <n v="36614.360889348318"/>
    <n v="1646000"/>
    <n v="0"/>
  </r>
  <r>
    <n v="8048264"/>
    <s v="ASOCIADO 2206"/>
    <x v="1"/>
    <x v="0"/>
    <m/>
    <n v="3274731"/>
    <n v="2028611"/>
    <n v="157319"/>
    <n v="0"/>
    <n v="1300000"/>
    <n v="1246120"/>
    <s v="6- pignoración"/>
    <s v="LBZ"/>
    <s v="A"/>
    <n v="4"/>
    <n v="0"/>
    <n v="0"/>
    <n v="13052"/>
    <n v="3.3205479452054796"/>
    <n v="38.449315068493149"/>
    <n v="1"/>
    <n v="2"/>
    <n v="1"/>
    <n v="2"/>
    <n v="3"/>
    <n v="37176.634208376476"/>
    <n v="1138000"/>
    <n v="862000"/>
  </r>
  <r>
    <n v="2002420004"/>
    <s v="ASOCIADO 1700"/>
    <x v="1"/>
    <x v="0"/>
    <n v="764202"/>
    <n v="4790114"/>
    <n v="3852724"/>
    <n v="166760"/>
    <n v="0"/>
    <n v="1200000"/>
    <n v="937390"/>
    <s v="6- pignoración"/>
    <s v="LBZ"/>
    <s v="A"/>
    <n v="4"/>
    <n v="0"/>
    <n v="0"/>
    <n v="13001"/>
    <n v="3.010958904109589"/>
    <n v="32.334246575342469"/>
    <n v="2"/>
    <n v="2"/>
    <n v="2"/>
    <n v="2"/>
    <n v="3"/>
    <n v="37271.209967908238"/>
    <n v="950000"/>
    <n v="0"/>
  </r>
  <r>
    <n v="46466482"/>
    <s v="ASOCIADO 2888"/>
    <x v="1"/>
    <x v="0"/>
    <m/>
    <n v="4034727"/>
    <n v="2119907"/>
    <n v="199098"/>
    <n v="0"/>
    <n v="2618000"/>
    <n v="1914820"/>
    <s v="6- pignoración"/>
    <s v="LBZ"/>
    <s v="A"/>
    <n v="4"/>
    <n v="0"/>
    <n v="0"/>
    <n v="15238"/>
    <n v="5.0630136986301366"/>
    <n v="37.846575342465755"/>
    <n v="2"/>
    <n v="2"/>
    <n v="2"/>
    <n v="2"/>
    <n v="1"/>
    <n v="37860.04995970281"/>
    <n v="1702000"/>
    <n v="1702000"/>
  </r>
  <r>
    <n v="2220642080"/>
    <s v="ASOCIADO 1601"/>
    <x v="1"/>
    <x v="0"/>
    <n v="691447"/>
    <n v="4306528"/>
    <n v="3429842"/>
    <n v="350199"/>
    <n v="0"/>
    <n v="2702915"/>
    <n v="876686"/>
    <s v="6- pignoración"/>
    <s v="LBZ"/>
    <s v="A"/>
    <n v="4"/>
    <n v="0"/>
    <n v="0"/>
    <n v="8001"/>
    <n v="2.8"/>
    <n v="35.578082191780823"/>
    <n v="1"/>
    <n v="0"/>
    <n v="2"/>
    <n v="2"/>
    <n v="1"/>
    <n v="37960.951047470167"/>
    <n v="1621000"/>
    <n v="1621000"/>
  </r>
  <r>
    <n v="2202802064"/>
    <s v="ASOCIADO 1094"/>
    <x v="1"/>
    <x v="2"/>
    <m/>
    <n v="1598696"/>
    <n v="1061874"/>
    <n v="135363"/>
    <n v="0"/>
    <n v="1032326"/>
    <n v="536822"/>
    <s v="6- pignoración"/>
    <s v="LBZ"/>
    <s v="A"/>
    <n v="4"/>
    <n v="0"/>
    <n v="0"/>
    <n v="76275"/>
    <n v="1.6712328767123288"/>
    <n v="21.863013698630137"/>
    <n v="1"/>
    <n v="2"/>
    <n v="1"/>
    <n v="2"/>
    <n v="1"/>
    <n v="38055.867019864199"/>
    <n v="970000"/>
    <n v="0"/>
  </r>
  <r>
    <n v="6222444"/>
    <s v="ASOCIADO 4029"/>
    <x v="1"/>
    <x v="0"/>
    <m/>
    <n v="10250000"/>
    <n v="4318921"/>
    <n v="200786"/>
    <n v="0"/>
    <n v="0"/>
    <n v="5931079"/>
    <s v="9- Otras garantías (no admisible)"/>
    <s v="LBZ"/>
    <s v="A"/>
    <n v="4"/>
    <n v="0"/>
    <n v="0"/>
    <n v="76130"/>
    <n v="9.9671232876712335"/>
    <n v="40.178082191780824"/>
    <n v="1"/>
    <n v="2"/>
    <n v="2"/>
    <n v="3"/>
    <n v="5"/>
    <n v="38448.195545842187"/>
    <n v="980000"/>
    <n v="0"/>
  </r>
  <r>
    <n v="2224624200"/>
    <s v="ASOCIADO 2378"/>
    <x v="1"/>
    <x v="0"/>
    <n v="661326"/>
    <n v="4308679"/>
    <n v="2961301"/>
    <n v="158003"/>
    <n v="0"/>
    <n v="3300000"/>
    <n v="1347378"/>
    <s v="6- pignoración"/>
    <s v="LBZ"/>
    <s v="A"/>
    <n v="4"/>
    <n v="0"/>
    <n v="0"/>
    <n v="76130"/>
    <n v="4.5835616438356164"/>
    <n v="30.80821917808219"/>
    <n v="2"/>
    <n v="0"/>
    <n v="1"/>
    <n v="2"/>
    <n v="1"/>
    <n v="38772.072314783793"/>
    <n v="1743000"/>
    <n v="0"/>
  </r>
  <r>
    <n v="4244806"/>
    <s v="ASOCIADO 3672"/>
    <x v="1"/>
    <x v="1"/>
    <n v="60795"/>
    <n v="10116781"/>
    <n v="6540264"/>
    <n v="283080"/>
    <n v="0"/>
    <n v="3684733"/>
    <n v="3576517"/>
    <s v="6- pignoración"/>
    <s v="LBZ"/>
    <s v="A"/>
    <n v="4"/>
    <n v="0"/>
    <n v="0"/>
    <n v="11001"/>
    <n v="6.1698630136986301"/>
    <n v="41.906849315068492"/>
    <n v="1"/>
    <n v="0"/>
    <n v="3"/>
    <n v="2"/>
    <n v="1"/>
    <n v="38918.98977701577"/>
    <n v="992000"/>
    <n v="0"/>
  </r>
  <r>
    <n v="84462206"/>
    <s v="ASOCIADO 3802"/>
    <x v="1"/>
    <x v="2"/>
    <m/>
    <n v="6024560"/>
    <n v="1835790"/>
    <n v="173216"/>
    <n v="0"/>
    <n v="0"/>
    <n v="4188770"/>
    <s v="9- Otras garantías (no admisible)"/>
    <s v="LBZ"/>
    <s v="A"/>
    <n v="4"/>
    <n v="0"/>
    <n v="0"/>
    <n v="13838"/>
    <n v="8.4657534246575334"/>
    <n v="46.923287671232877"/>
    <n v="1"/>
    <n v="2"/>
    <n v="1"/>
    <n v="2"/>
    <n v="2"/>
    <n v="39165.457916028688"/>
    <n v="1110000"/>
    <n v="852000"/>
  </r>
  <r>
    <n v="42042044"/>
    <s v="ASOCIADO 3073"/>
    <x v="1"/>
    <x v="1"/>
    <n v="1306950"/>
    <n v="7908419"/>
    <n v="5705518"/>
    <n v="189457"/>
    <n v="0"/>
    <n v="6900000"/>
    <n v="2202901"/>
    <s v="6- pignoración"/>
    <s v="LBZ"/>
    <s v="A"/>
    <n v="4"/>
    <n v="0"/>
    <n v="0"/>
    <n v="76001"/>
    <n v="3.6"/>
    <n v="36.791780821917811"/>
    <n v="2"/>
    <n v="5"/>
    <n v="1"/>
    <n v="4"/>
    <n v="1"/>
    <n v="39216.961268481828"/>
    <n v="1763000"/>
    <n v="1763000"/>
  </r>
  <r>
    <n v="42626480"/>
    <s v="ASOCIADO 2425"/>
    <x v="1"/>
    <x v="0"/>
    <n v="95767"/>
    <n v="4952484"/>
    <n v="3582642"/>
    <n v="188432"/>
    <n v="0"/>
    <n v="3928416"/>
    <n v="1369842"/>
    <s v="6- pignoración"/>
    <s v="LBZ"/>
    <s v="A"/>
    <n v="4"/>
    <n v="0"/>
    <n v="0"/>
    <n v="76130"/>
    <n v="4.6410958904109592"/>
    <n v="54.295890410958904"/>
    <n v="2"/>
    <n v="0"/>
    <n v="2"/>
    <n v="2"/>
    <n v="1"/>
    <n v="39232.852597798148"/>
    <n v="1000000"/>
    <n v="0"/>
  </r>
  <r>
    <n v="2402888"/>
    <s v="ASOCIADO 2786"/>
    <x v="1"/>
    <x v="0"/>
    <m/>
    <n v="4160177"/>
    <n v="2403922"/>
    <n v="301479"/>
    <n v="0"/>
    <n v="0"/>
    <n v="1756255"/>
    <s v="9- Otras garantías (no admisible)"/>
    <s v="LBZ"/>
    <s v="A"/>
    <n v="4"/>
    <n v="0"/>
    <n v="0"/>
    <n v="68276"/>
    <n v="1.9479452054794522"/>
    <n v="45.142465753424659"/>
    <n v="1"/>
    <n v="0"/>
    <n v="4"/>
    <n v="5"/>
    <n v="2"/>
    <n v="39232.852597798148"/>
    <n v="1000000"/>
    <n v="0"/>
  </r>
  <r>
    <n v="2044024886"/>
    <s v="ASOCIADO 2787"/>
    <x v="1"/>
    <x v="2"/>
    <m/>
    <n v="3127584"/>
    <n v="1363464"/>
    <n v="159990"/>
    <n v="0"/>
    <n v="0"/>
    <n v="1764120"/>
    <s v="9- Otras garantías (no admisible)"/>
    <s v="LBZ"/>
    <s v="A"/>
    <n v="4"/>
    <n v="0"/>
    <n v="0"/>
    <n v="13052"/>
    <n v="3.6575342465753424"/>
    <n v="28.487671232876714"/>
    <n v="1"/>
    <n v="0"/>
    <n v="1"/>
    <n v="2"/>
    <n v="3"/>
    <n v="39776.011151182931"/>
    <n v="1029000"/>
    <n v="0"/>
  </r>
  <r>
    <n v="84464046"/>
    <s v="ASOCIADO 3017"/>
    <x v="1"/>
    <x v="2"/>
    <m/>
    <n v="3530991"/>
    <n v="1411821"/>
    <n v="194009"/>
    <n v="0"/>
    <n v="0"/>
    <n v="2119170"/>
    <s v="9- Otras garantías (no admisible)"/>
    <s v="LBZ"/>
    <s v="A"/>
    <n v="4"/>
    <n v="0"/>
    <n v="0"/>
    <n v="68276"/>
    <n v="8.3424657534246567"/>
    <n v="41.098630136986301"/>
    <n v="1"/>
    <n v="2"/>
    <n v="1"/>
    <n v="2"/>
    <n v="3"/>
    <n v="40660.048745200642"/>
    <n v="1459000"/>
    <n v="0"/>
  </r>
  <r>
    <n v="80286828"/>
    <s v="ASOCIADO 3921"/>
    <x v="1"/>
    <x v="1"/>
    <n v="202146"/>
    <n v="10337174"/>
    <n v="5387533"/>
    <n v="346144"/>
    <n v="0"/>
    <n v="7380000"/>
    <n v="4949641"/>
    <s v="6- pignoración"/>
    <s v="LBZ"/>
    <s v="A"/>
    <n v="4"/>
    <n v="0"/>
    <n v="0"/>
    <n v="11001"/>
    <n v="8.0849315068493155"/>
    <n v="36.180821917808217"/>
    <n v="1"/>
    <n v="2"/>
    <n v="1"/>
    <n v="2"/>
    <n v="1"/>
    <n v="40952.028187904165"/>
    <n v="1841000"/>
    <n v="0"/>
  </r>
  <r>
    <n v="2244264066"/>
    <s v="ASOCIADO 3821"/>
    <x v="1"/>
    <x v="1"/>
    <m/>
    <n v="10623616"/>
    <n v="6361999"/>
    <n v="352166"/>
    <n v="0"/>
    <n v="1232000"/>
    <n v="4261617"/>
    <s v="6- pignoración"/>
    <s v="LBZ"/>
    <s v="A"/>
    <n v="4"/>
    <n v="0"/>
    <n v="0"/>
    <n v="76130"/>
    <n v="4.1452054794520548"/>
    <n v="30.065753424657533"/>
    <n v="2"/>
    <n v="0"/>
    <n v="1"/>
    <n v="2"/>
    <n v="1"/>
    <n v="41076.796669894669"/>
    <n v="1047000"/>
    <n v="0"/>
  </r>
  <r>
    <n v="20228044"/>
    <s v="ASOCIADO 3169"/>
    <x v="1"/>
    <x v="0"/>
    <n v="1024475"/>
    <n v="6735991"/>
    <n v="4375938"/>
    <n v="214622"/>
    <n v="0"/>
    <n v="3719106"/>
    <n v="2360053"/>
    <s v="6- pignoración"/>
    <s v="LBZ"/>
    <s v="A"/>
    <n v="4"/>
    <n v="0"/>
    <n v="0"/>
    <n v="76109"/>
    <n v="2.032876712328767"/>
    <n v="43.69041095890411"/>
    <n v="2"/>
    <n v="2"/>
    <n v="1"/>
    <n v="2"/>
    <n v="1"/>
    <n v="41233.728080285859"/>
    <n v="1051000"/>
    <n v="0"/>
  </r>
  <r>
    <n v="84660448"/>
    <s v="ASOCIADO 2774"/>
    <x v="1"/>
    <x v="2"/>
    <m/>
    <n v="3055767"/>
    <n v="1312147"/>
    <n v="106381"/>
    <n v="0"/>
    <n v="0"/>
    <n v="1743620"/>
    <s v="9- Otras garantías (no admisible)"/>
    <s v="LBZ"/>
    <s v="A"/>
    <n v="4"/>
    <n v="0"/>
    <n v="0"/>
    <n v="13052"/>
    <n v="4.5753424657534243"/>
    <n v="44.575342465753423"/>
    <n v="1"/>
    <n v="2"/>
    <n v="1"/>
    <n v="2"/>
    <n v="3"/>
    <n v="41508.358048470451"/>
    <n v="1058000"/>
    <n v="1058000"/>
  </r>
  <r>
    <n v="84462006"/>
    <s v="ASOCIADO 2980"/>
    <x v="1"/>
    <x v="0"/>
    <m/>
    <n v="6461985"/>
    <n v="4407165"/>
    <n v="241885"/>
    <n v="0"/>
    <n v="1200000"/>
    <n v="2054820"/>
    <s v="6- pignoración"/>
    <s v="LBZ"/>
    <s v="A"/>
    <n v="4"/>
    <n v="0"/>
    <n v="0"/>
    <n v="13838"/>
    <n v="5.484931506849315"/>
    <n v="47.654794520547945"/>
    <n v="1"/>
    <n v="2"/>
    <n v="1"/>
    <n v="2"/>
    <n v="1"/>
    <n v="43087.495165654735"/>
    <n v="1937000"/>
    <n v="1739000"/>
  </r>
  <r>
    <n v="2224640224"/>
    <s v="ASOCIADO 3507"/>
    <x v="1"/>
    <x v="2"/>
    <n v="148860"/>
    <n v="4672154"/>
    <n v="1607541"/>
    <n v="177766"/>
    <n v="0"/>
    <n v="2760000"/>
    <n v="3064613"/>
    <s v="6- pignoración"/>
    <s v="LBZ"/>
    <s v="A"/>
    <n v="4"/>
    <n v="0"/>
    <n v="0"/>
    <n v="76130"/>
    <n v="5.7534246575342465"/>
    <n v="27.649315068493152"/>
    <n v="1"/>
    <n v="0"/>
    <n v="1"/>
    <n v="2"/>
    <n v="1"/>
    <n v="43421.161880928259"/>
    <n v="1952000"/>
    <n v="1952000"/>
  </r>
  <r>
    <n v="2066488226"/>
    <s v="ASOCIADO 956"/>
    <x v="1"/>
    <x v="2"/>
    <m/>
    <n v="1476624"/>
    <n v="1045138"/>
    <n v="145776"/>
    <n v="0"/>
    <n v="0"/>
    <n v="431486"/>
    <s v="9- Otras garantías (no admisible)"/>
    <s v="LBZ"/>
    <s v="A"/>
    <n v="4"/>
    <n v="0"/>
    <n v="0"/>
    <n v="5001"/>
    <n v="1.3205479452054794"/>
    <n v="29.150684931506849"/>
    <n v="1"/>
    <n v="3"/>
    <n v="2"/>
    <n v="2"/>
    <n v="3"/>
    <n v="43443.406328613164"/>
    <n v="1953000"/>
    <n v="1953000"/>
  </r>
  <r>
    <n v="2008404806"/>
    <s v="ASOCIADO 2496"/>
    <x v="1"/>
    <x v="1"/>
    <n v="681501"/>
    <n v="7070966"/>
    <n v="5654298"/>
    <n v="195500"/>
    <n v="0"/>
    <n v="1878000"/>
    <n v="1416668"/>
    <s v="6- pignoración"/>
    <s v="LBZ"/>
    <s v="A"/>
    <n v="4"/>
    <n v="0"/>
    <n v="0"/>
    <n v="68255"/>
    <n v="0.69041095890410964"/>
    <n v="33.457534246575342"/>
    <n v="1"/>
    <n v="4"/>
    <n v="2"/>
    <n v="2"/>
    <n v="1"/>
    <n v="45322.186417526296"/>
    <n v="1622000"/>
    <n v="1078000"/>
  </r>
  <r>
    <n v="20448482"/>
    <s v="ASOCIADO 1479"/>
    <x v="1"/>
    <x v="0"/>
    <n v="644725"/>
    <n v="4908831"/>
    <n v="4106677"/>
    <n v="161169"/>
    <n v="0"/>
    <n v="0"/>
    <n v="802154"/>
    <s v="9- Otras garantías (no admisible)"/>
    <s v="LBZ"/>
    <s v="A"/>
    <n v="4"/>
    <n v="0"/>
    <n v="0"/>
    <n v="76130"/>
    <n v="2.5616438356164384"/>
    <n v="37.772602739726025"/>
    <n v="2"/>
    <n v="2"/>
    <n v="1"/>
    <n v="2"/>
    <n v="3"/>
    <n v="45690.095544788237"/>
    <n v="2054000"/>
    <n v="0"/>
  </r>
  <r>
    <n v="2044446668"/>
    <s v="ASOCIADO 2257"/>
    <x v="1"/>
    <x v="0"/>
    <n v="125665"/>
    <n v="4859057"/>
    <n v="3586387"/>
    <n v="231206"/>
    <n v="0"/>
    <n v="1200000"/>
    <n v="1272670"/>
    <s v="6- pignoración"/>
    <s v="LBZ"/>
    <s v="A"/>
    <n v="4"/>
    <n v="0"/>
    <n v="0"/>
    <n v="5001"/>
    <n v="4.2301369863013702"/>
    <n v="35.772602739726025"/>
    <n v="1"/>
    <n v="0"/>
    <n v="2"/>
    <n v="2"/>
    <n v="3"/>
    <n v="45712.339992473149"/>
    <n v="2055000"/>
    <n v="0"/>
  </r>
  <r>
    <n v="24662648"/>
    <s v="ASOCIADO 1809"/>
    <x v="1"/>
    <x v="2"/>
    <m/>
    <n v="2971273"/>
    <n v="1978653"/>
    <n v="110130"/>
    <n v="0"/>
    <n v="0"/>
    <n v="992620"/>
    <s v="9- Otras garantías (no admisible)"/>
    <s v="LBZ"/>
    <s v="A"/>
    <n v="4"/>
    <n v="0"/>
    <n v="0"/>
    <n v="68255"/>
    <n v="2.5342465753424657"/>
    <n v="45.350684931506848"/>
    <n v="1"/>
    <n v="1"/>
    <n v="1"/>
    <n v="2"/>
    <n v="3"/>
    <n v="46843.797921338759"/>
    <n v="1301000"/>
    <n v="1301000"/>
  </r>
  <r>
    <n v="2262206848"/>
    <s v="ASOCIADO 3559"/>
    <x v="1"/>
    <x v="4"/>
    <n v="733662"/>
    <n v="34048052"/>
    <n v="30911932"/>
    <n v="795554"/>
    <n v="0"/>
    <n v="30536000"/>
    <n v="3136120"/>
    <s v="2- prendaria"/>
    <s v="LBZ"/>
    <s v="A"/>
    <n v="4"/>
    <n v="0"/>
    <n v="0"/>
    <n v="5088"/>
    <n v="3.6575342465753424"/>
    <n v="29.61917808219178"/>
    <n v="1"/>
    <n v="3"/>
    <n v="3"/>
    <n v="2"/>
    <n v="1"/>
    <n v="47069.251301252152"/>
    <n v="2116000"/>
    <n v="0"/>
  </r>
  <r>
    <n v="2224620204"/>
    <s v="ASOCIADO 2303"/>
    <x v="1"/>
    <x v="2"/>
    <n v="74750"/>
    <n v="2707558"/>
    <n v="1412756"/>
    <n v="100631"/>
    <n v="0"/>
    <n v="0"/>
    <n v="1294802"/>
    <s v="9- Otras garantías (no admisible)"/>
    <s v="LBZ"/>
    <s v="A"/>
    <n v="4"/>
    <n v="0"/>
    <n v="0"/>
    <n v="76130"/>
    <n v="4.3068493150684928"/>
    <n v="32.438356164383563"/>
    <n v="1"/>
    <n v="2"/>
    <n v="1"/>
    <n v="2"/>
    <n v="3"/>
    <n v="47180.473539676663"/>
    <n v="2121000"/>
    <n v="0"/>
  </r>
  <r>
    <n v="22862226"/>
    <s v="ASOCIADO 2809"/>
    <x v="1"/>
    <x v="1"/>
    <n v="2173877"/>
    <n v="7912699"/>
    <n v="6115442"/>
    <n v="233217"/>
    <n v="0"/>
    <n v="5848135"/>
    <n v="1797257"/>
    <s v="6- pignoración"/>
    <s v="LBZ"/>
    <s v="A"/>
    <n v="4"/>
    <n v="0"/>
    <n v="0"/>
    <n v="52001"/>
    <n v="3.010958904109589"/>
    <n v="40.06849315068493"/>
    <n v="1"/>
    <n v="0"/>
    <n v="2"/>
    <n v="3"/>
    <n v="3"/>
    <n v="47510.984495933561"/>
    <n v="1211000"/>
    <n v="0"/>
  </r>
  <r>
    <n v="2224626686"/>
    <s v="ASOCIADO 3518"/>
    <x v="1"/>
    <x v="0"/>
    <n v="255400"/>
    <n v="5432677"/>
    <n v="2354626"/>
    <n v="277996"/>
    <n v="0"/>
    <n v="2000000"/>
    <n v="3078051"/>
    <s v="6- pignoración"/>
    <s v="LBZ"/>
    <s v="A"/>
    <n v="4"/>
    <n v="0"/>
    <n v="0"/>
    <n v="76130"/>
    <n v="5.7150684931506852"/>
    <n v="29.660273972602738"/>
    <n v="2"/>
    <n v="2"/>
    <n v="2"/>
    <n v="2"/>
    <n v="3"/>
    <n v="47864.08016931374"/>
    <n v="1220000"/>
    <n v="0"/>
  </r>
  <r>
    <n v="66068808"/>
    <s v="ASOCIADO 4076"/>
    <x v="1"/>
    <x v="0"/>
    <m/>
    <n v="10916478"/>
    <n v="4265558"/>
    <n v="296942"/>
    <n v="0"/>
    <n v="4198196"/>
    <n v="6650920"/>
    <s v="6- pignoración"/>
    <s v="LBZ"/>
    <s v="A"/>
    <n v="4"/>
    <n v="0"/>
    <n v="0"/>
    <n v="76130"/>
    <n v="12.416438356164383"/>
    <n v="41.169863013698631"/>
    <n v="2"/>
    <n v="2"/>
    <n v="2"/>
    <n v="2"/>
    <n v="3"/>
    <n v="48070.251447072733"/>
    <n v="2161000"/>
    <n v="2161000"/>
  </r>
  <r>
    <n v="2004824460"/>
    <s v="ASOCIADO 1293"/>
    <x v="1"/>
    <x v="0"/>
    <n v="1910939"/>
    <n v="4763378"/>
    <n v="4097866"/>
    <n v="195543"/>
    <n v="0"/>
    <n v="1005002"/>
    <n v="665512"/>
    <s v="6- pignoración"/>
    <s v="LBZ"/>
    <s v="A"/>
    <n v="4"/>
    <n v="0"/>
    <n v="0"/>
    <n v="23686"/>
    <n v="2.1013698630136988"/>
    <n v="30.079452054794519"/>
    <n v="2"/>
    <n v="4"/>
    <n v="2"/>
    <n v="2"/>
    <n v="1"/>
    <n v="48374.107253085123"/>
    <n v="1233000"/>
    <n v="0"/>
  </r>
  <r>
    <n v="2044006264"/>
    <s v="ASOCIADO 1879"/>
    <x v="1"/>
    <x v="2"/>
    <n v="121400"/>
    <n v="2782053"/>
    <n v="1755433"/>
    <n v="167777"/>
    <n v="0"/>
    <n v="2500000"/>
    <n v="1026620"/>
    <s v="6- pignoración"/>
    <s v="LBZ"/>
    <s v="A"/>
    <n v="4"/>
    <n v="0"/>
    <n v="0"/>
    <n v="13052"/>
    <n v="2.6109589041095891"/>
    <n v="35.901369863013699"/>
    <n v="2"/>
    <n v="2"/>
    <n v="1"/>
    <n v="2"/>
    <n v="1"/>
    <n v="48461.469030675704"/>
    <n v="1770000"/>
    <n v="0"/>
  </r>
  <r>
    <n v="2002464664"/>
    <s v="ASOCIADO 3346"/>
    <x v="1"/>
    <x v="0"/>
    <n v="319296"/>
    <n v="7762322"/>
    <n v="4974139"/>
    <n v="230013"/>
    <n v="0"/>
    <n v="5329652"/>
    <n v="2788183"/>
    <s v="6- pignoración"/>
    <s v="LBZ"/>
    <s v="A"/>
    <n v="4"/>
    <n v="0"/>
    <n v="0"/>
    <n v="11001"/>
    <n v="4.8739726027397259"/>
    <n v="37.901369863013699"/>
    <n v="2"/>
    <n v="0"/>
    <n v="1"/>
    <n v="2"/>
    <n v="1"/>
    <n v="48609.504368671907"/>
    <n v="1239000"/>
    <n v="0"/>
  </r>
  <r>
    <n v="2244048066"/>
    <s v="ASOCIADO 2172"/>
    <x v="1"/>
    <x v="1"/>
    <n v="1747598"/>
    <n v="8385254"/>
    <n v="7169923"/>
    <n v="318517"/>
    <n v="0"/>
    <n v="1286000"/>
    <n v="1215331"/>
    <s v="6- pignoración"/>
    <s v="LBZ"/>
    <s v="A"/>
    <n v="4"/>
    <n v="0"/>
    <n v="0"/>
    <n v="76130"/>
    <n v="4.1013698630136988"/>
    <n v="29.36986301369863"/>
    <n v="2"/>
    <n v="0"/>
    <n v="1"/>
    <n v="2"/>
    <n v="3"/>
    <n v="49197.997157638885"/>
    <n v="1254000"/>
    <n v="1254000"/>
  </r>
  <r>
    <n v="44604406"/>
    <s v="ASOCIADO 1999"/>
    <x v="1"/>
    <x v="1"/>
    <n v="1870216"/>
    <n v="9418047"/>
    <n v="8317294"/>
    <n v="387024"/>
    <n v="0"/>
    <n v="2340206"/>
    <n v="1100753"/>
    <s v="6- pignoración"/>
    <s v="LBZ"/>
    <s v="A"/>
    <n v="4"/>
    <n v="0"/>
    <n v="0"/>
    <n v="5001"/>
    <n v="3.6410958904109587"/>
    <n v="47.065753424657537"/>
    <n v="2"/>
    <n v="2"/>
    <n v="1"/>
    <n v="2"/>
    <n v="2"/>
    <n v="49249.207174372525"/>
    <n v="2214000"/>
    <n v="0"/>
  </r>
  <r>
    <n v="8048666"/>
    <s v="ASOCIADO 2171"/>
    <x v="1"/>
    <x v="2"/>
    <m/>
    <n v="2703086"/>
    <n v="1488266"/>
    <n v="129383"/>
    <n v="0"/>
    <n v="0"/>
    <n v="1214820"/>
    <s v="9- Otras garantías (no admisible)"/>
    <s v="LBZ"/>
    <s v="A"/>
    <n v="4"/>
    <n v="0"/>
    <n v="0"/>
    <n v="68432"/>
    <n v="5.484931506849315"/>
    <n v="37.805479452054797"/>
    <n v="1"/>
    <n v="2"/>
    <n v="2"/>
    <n v="3"/>
    <n v="3"/>
    <n v="49346.660109539043"/>
    <n v="1476000"/>
    <n v="0"/>
  </r>
  <r>
    <n v="2068888248"/>
    <s v="ASOCIADO 3104"/>
    <x v="1"/>
    <x v="0"/>
    <n v="23720"/>
    <n v="4892234"/>
    <n v="2633970"/>
    <n v="177766"/>
    <n v="0"/>
    <n v="2800000"/>
    <n v="2258264"/>
    <s v="6- pignoración"/>
    <s v="LBZ"/>
    <s v="A"/>
    <n v="4"/>
    <n v="0"/>
    <n v="0"/>
    <n v="76130"/>
    <n v="6.9150684931506845"/>
    <n v="34.446575342465756"/>
    <n v="2"/>
    <n v="2"/>
    <n v="1"/>
    <n v="2"/>
    <n v="4"/>
    <n v="49354.928568030075"/>
    <n v="1258000"/>
    <n v="0"/>
  </r>
  <r>
    <n v="2082802806"/>
    <s v="ASOCIADO 2132"/>
    <x v="1"/>
    <x v="2"/>
    <m/>
    <n v="3016141"/>
    <n v="1828021"/>
    <n v="127258.99999999999"/>
    <n v="0"/>
    <n v="0"/>
    <n v="1188120"/>
    <s v="9- Otras garantías (no admisible)"/>
    <s v="LBZ"/>
    <s v="A"/>
    <n v="4"/>
    <n v="0"/>
    <n v="0"/>
    <n v="68255"/>
    <n v="3.0684931506849313"/>
    <n v="28"/>
    <n v="1"/>
    <n v="1"/>
    <n v="1"/>
    <n v="2"/>
    <n v="3"/>
    <n v="49427.162755851743"/>
    <n v="2222000"/>
    <n v="0"/>
  </r>
  <r>
    <n v="2040644266"/>
    <s v="ASOCIADO 2528"/>
    <x v="1"/>
    <x v="2"/>
    <m/>
    <n v="2911661"/>
    <n v="1467541"/>
    <n v="143680"/>
    <n v="0"/>
    <n v="0"/>
    <n v="1444120"/>
    <s v="9- Otras garantías (no admisible)"/>
    <s v="LBZ"/>
    <s v="A"/>
    <n v="4"/>
    <n v="0"/>
    <n v="0"/>
    <n v="13647"/>
    <n v="3.7424657534246575"/>
    <n v="33.665753424657531"/>
    <n v="1"/>
    <n v="2"/>
    <n v="1"/>
    <n v="2"/>
    <n v="3"/>
    <n v="49471.651651221546"/>
    <n v="2224000"/>
    <n v="0"/>
  </r>
  <r>
    <n v="44464006"/>
    <s v="ASOCIADO 2473"/>
    <x v="1"/>
    <x v="0"/>
    <n v="162400"/>
    <n v="5723463"/>
    <n v="4321199"/>
    <n v="262346"/>
    <n v="0"/>
    <n v="0"/>
    <n v="1402264"/>
    <s v="9- Otras garantías (no admisible)"/>
    <s v="LBZ"/>
    <s v="A"/>
    <n v="4"/>
    <n v="0"/>
    <n v="0"/>
    <n v="5001"/>
    <n v="4.7178082191780826"/>
    <n v="43.936986301369863"/>
    <n v="2"/>
    <n v="0"/>
    <n v="1"/>
    <n v="2"/>
    <n v="1"/>
    <n v="49645.224263698023"/>
    <n v="1491000"/>
    <n v="109000"/>
  </r>
  <r>
    <n v="2044024844"/>
    <s v="ASOCIADO 1520"/>
    <x v="1"/>
    <x v="2"/>
    <m/>
    <n v="2587168"/>
    <n v="1759048"/>
    <n v="109160"/>
    <n v="0"/>
    <n v="0"/>
    <n v="828120"/>
    <s v="9- Otras garantías (no admisible)"/>
    <s v="LBZ"/>
    <s v="A"/>
    <n v="4"/>
    <n v="0"/>
    <n v="0"/>
    <n v="13052"/>
    <n v="3.4493150684931506"/>
    <n v="33.021917808219179"/>
    <n v="1"/>
    <n v="2"/>
    <n v="1"/>
    <n v="2"/>
    <n v="3"/>
    <n v="49899.368198509052"/>
    <n v="2147000"/>
    <n v="0"/>
  </r>
  <r>
    <n v="2006028480"/>
    <s v="ASOCIADO 797"/>
    <x v="1"/>
    <x v="0"/>
    <n v="753567"/>
    <n v="3688000"/>
    <n v="3415440"/>
    <n v="160500"/>
    <n v="0"/>
    <n v="0"/>
    <n v="272560"/>
    <s v="9- Otras garantías (no admisible)"/>
    <s v="LBZ"/>
    <s v="A"/>
    <n v="4"/>
    <n v="0"/>
    <n v="0"/>
    <n v="68307"/>
    <n v="0.84383561643835614"/>
    <n v="32.62191780821918"/>
    <n v="1"/>
    <n v="2"/>
    <n v="3"/>
    <n v="2"/>
    <n v="3"/>
    <n v="49940.313387315029"/>
    <n v="1387000"/>
    <n v="1387000"/>
  </r>
  <r>
    <n v="66880422"/>
    <s v="ASOCIADO 4057"/>
    <x v="1"/>
    <x v="0"/>
    <n v="41882"/>
    <n v="8486246"/>
    <n v="2179981"/>
    <n v="282477"/>
    <n v="0"/>
    <n v="2495000"/>
    <n v="6306265"/>
    <s v="6- pignoración"/>
    <s v="LBZ"/>
    <s v="A"/>
    <n v="4"/>
    <n v="0"/>
    <n v="0"/>
    <n v="76130"/>
    <n v="12.895890410958904"/>
    <n v="44.410958904109592"/>
    <n v="2"/>
    <n v="3"/>
    <n v="1"/>
    <n v="2"/>
    <n v="3"/>
    <n v="50218.05132518163"/>
    <n v="1280000"/>
    <n v="588000"/>
  </r>
  <r>
    <n v="42684886"/>
    <s v="ASOCIADO 1390"/>
    <x v="1"/>
    <x v="0"/>
    <n v="318803"/>
    <n v="3648883"/>
    <n v="2921261"/>
    <n v="118023"/>
    <n v="0"/>
    <n v="1311074"/>
    <n v="727622"/>
    <s v="6- pignoración"/>
    <s v="LBZ"/>
    <s v="A"/>
    <n v="4"/>
    <n v="0"/>
    <n v="0"/>
    <n v="8001"/>
    <n v="2.3013698630136985"/>
    <n v="37.747945205479454"/>
    <n v="2"/>
    <n v="0"/>
    <n v="2"/>
    <n v="2"/>
    <n v="1"/>
    <n v="50296.517030377232"/>
    <n v="1282000"/>
    <n v="355000"/>
  </r>
  <r>
    <n v="2044026288"/>
    <s v="ASOCIADO 1990"/>
    <x v="1"/>
    <x v="3"/>
    <m/>
    <n v="2040000"/>
    <n v="945380"/>
    <n v="100666"/>
    <n v="0"/>
    <n v="0"/>
    <n v="1094620"/>
    <s v="9- Otras garantías (no admisible)"/>
    <s v="LBZ"/>
    <s v="A"/>
    <n v="4"/>
    <n v="0"/>
    <n v="0"/>
    <n v="68276"/>
    <n v="2.7780821917808218"/>
    <n v="28.567123287671233"/>
    <n v="1"/>
    <n v="2"/>
    <n v="1"/>
    <n v="2"/>
    <n v="3"/>
    <n v="50492.681293366222"/>
    <n v="1287000"/>
    <n v="83000"/>
  </r>
  <r>
    <n v="2062824200"/>
    <s v="ASOCIADO 2547"/>
    <x v="1"/>
    <x v="0"/>
    <m/>
    <n v="4871124"/>
    <n v="3391504"/>
    <n v="146634"/>
    <n v="0"/>
    <n v="2725000"/>
    <n v="1479620"/>
    <s v="6- pignoración"/>
    <s v="LBZ"/>
    <s v="A"/>
    <n v="4"/>
    <n v="0"/>
    <n v="0"/>
    <n v="13433"/>
    <n v="4.065753424657534"/>
    <n v="29.024657534246575"/>
    <n v="1"/>
    <n v="2"/>
    <n v="1"/>
    <n v="2"/>
    <n v="3"/>
    <n v="50539.385140096834"/>
    <n v="2272000"/>
    <n v="0"/>
  </r>
  <r>
    <n v="2006048088"/>
    <s v="ASOCIADO 1880"/>
    <x v="1"/>
    <x v="2"/>
    <m/>
    <n v="2374204"/>
    <n v="1347584"/>
    <n v="157908"/>
    <n v="0"/>
    <n v="1870000"/>
    <n v="1026620"/>
    <s v="6- pignoración"/>
    <s v="LBZ"/>
    <s v="A"/>
    <n v="4"/>
    <n v="0"/>
    <n v="0"/>
    <n v="68307"/>
    <n v="2.6575342465753424"/>
    <n v="24.736986301369864"/>
    <n v="2"/>
    <n v="2"/>
    <n v="1"/>
    <n v="2"/>
    <n v="3"/>
    <n v="51273.451913698576"/>
    <n v="2305000"/>
    <n v="0"/>
  </r>
  <r>
    <n v="64628884"/>
    <s v="ASOCIADO 1796"/>
    <x v="1"/>
    <x v="0"/>
    <n v="406000"/>
    <n v="4050650"/>
    <n v="3060030"/>
    <n v="132956"/>
    <n v="0"/>
    <n v="0"/>
    <n v="990620"/>
    <s v="9- Otras garantías (no admisible)"/>
    <s v="LBZ"/>
    <s v="A"/>
    <n v="4"/>
    <n v="0"/>
    <n v="0"/>
    <n v="68895"/>
    <n v="2.2383561643835614"/>
    <n v="43.358904109589041"/>
    <n v="2"/>
    <n v="2"/>
    <n v="1"/>
    <n v="2"/>
    <n v="1"/>
    <n v="51762.829762766421"/>
    <n v="2327000"/>
    <n v="0"/>
  </r>
  <r>
    <n v="2002806262"/>
    <s v="ASOCIADO 2165"/>
    <x v="1"/>
    <x v="0"/>
    <n v="415280"/>
    <n v="4366006"/>
    <n v="3159732"/>
    <n v="208188"/>
    <n v="0"/>
    <n v="3700000"/>
    <n v="1206274"/>
    <s v="6- pignoración"/>
    <s v="LBZ"/>
    <s v="A"/>
    <n v="4"/>
    <n v="0"/>
    <n v="0"/>
    <n v="5001"/>
    <n v="3.9643835616438357"/>
    <n v="33.208219178082189"/>
    <n v="1"/>
    <n v="2"/>
    <n v="2"/>
    <n v="2"/>
    <n v="3"/>
    <n v="51807.919196353665"/>
    <n v="1353000"/>
    <n v="0"/>
  </r>
  <r>
    <n v="2044028424"/>
    <s v="ASOCIADO 2381"/>
    <x v="1"/>
    <x v="2"/>
    <m/>
    <n v="2823538"/>
    <n v="1475418"/>
    <n v="162843"/>
    <n v="0"/>
    <n v="0"/>
    <n v="1348120"/>
    <s v="9- Otras garantías (no admisible)"/>
    <s v="LBZ"/>
    <s v="A"/>
    <n v="4"/>
    <n v="0"/>
    <n v="0"/>
    <n v="13052"/>
    <n v="3.4493150684931506"/>
    <n v="27.17808219178082"/>
    <n v="1"/>
    <n v="2"/>
    <n v="1"/>
    <n v="2"/>
    <n v="3"/>
    <n v="52563.629879422893"/>
    <n v="2363000"/>
    <n v="0"/>
  </r>
  <r>
    <n v="2062200062"/>
    <s v="ASOCIADO 1214"/>
    <x v="1"/>
    <x v="2"/>
    <n v="1499"/>
    <n v="1828554"/>
    <n v="1225897"/>
    <n v="113127"/>
    <n v="0"/>
    <n v="0"/>
    <n v="602657"/>
    <s v="9- Otras garantías (no admisible)"/>
    <s v="LBZ"/>
    <s v="A"/>
    <n v="4"/>
    <n v="0"/>
    <n v="0"/>
    <n v="76563"/>
    <n v="1.8794520547945206"/>
    <n v="24.452054794520549"/>
    <n v="1"/>
    <n v="2"/>
    <n v="1"/>
    <n v="2"/>
    <n v="3"/>
    <n v="52697.096565532309"/>
    <n v="2369000"/>
    <n v="0"/>
  </r>
  <r>
    <n v="2006288024"/>
    <s v="ASOCIADO 1389"/>
    <x v="1"/>
    <x v="2"/>
    <n v="370317"/>
    <n v="2268389"/>
    <n v="1540767"/>
    <n v="134217"/>
    <n v="0"/>
    <n v="0"/>
    <n v="727622"/>
    <s v="9- Otras garantías (no admisible)"/>
    <s v="LBZ"/>
    <s v="A"/>
    <n v="4"/>
    <n v="0"/>
    <n v="0"/>
    <n v="76130"/>
    <n v="2.3013698630136985"/>
    <n v="24.561643835616437"/>
    <n v="1"/>
    <n v="2"/>
    <n v="4"/>
    <n v="2"/>
    <n v="3"/>
    <n v="52925.118154429707"/>
    <n v="1349000"/>
    <n v="1349000"/>
  </r>
  <r>
    <n v="2066848662"/>
    <s v="ASOCIADO 1433"/>
    <x v="1"/>
    <x v="0"/>
    <n v="1128739"/>
    <n v="5544883"/>
    <n v="4779995"/>
    <n v="172510"/>
    <n v="0"/>
    <n v="1900000"/>
    <n v="764888"/>
    <s v="6- pignoración"/>
    <s v="LBZ"/>
    <s v="A"/>
    <n v="4"/>
    <n v="0"/>
    <n v="0"/>
    <n v="76130"/>
    <n v="2.4328767123287673"/>
    <n v="28.306849315068494"/>
    <n v="2"/>
    <n v="2"/>
    <n v="2"/>
    <n v="2"/>
    <n v="1"/>
    <n v="53121.282417418697"/>
    <n v="1354000"/>
    <n v="1354000"/>
  </r>
  <r>
    <n v="2224620622"/>
    <s v="ASOCIADO 3675"/>
    <x v="1"/>
    <x v="1"/>
    <n v="541170"/>
    <n v="10137606"/>
    <n v="6548763"/>
    <n v="316333"/>
    <n v="0"/>
    <n v="7606358"/>
    <n v="3588843"/>
    <s v="6- pignoración"/>
    <s v="LBZ"/>
    <s v="A"/>
    <n v="4"/>
    <n v="0"/>
    <n v="0"/>
    <n v="76130"/>
    <n v="3.7205479452054795"/>
    <n v="32.747945205479454"/>
    <n v="1"/>
    <n v="2"/>
    <n v="2"/>
    <n v="2"/>
    <n v="3"/>
    <n v="53749.008058983462"/>
    <n v="1370000"/>
    <n v="1370000"/>
  </r>
  <r>
    <n v="2228064668"/>
    <s v="ASOCIADO 2781"/>
    <x v="1"/>
    <x v="0"/>
    <m/>
    <n v="3882749"/>
    <n v="2134320"/>
    <n v="191963"/>
    <n v="0"/>
    <n v="1200000"/>
    <n v="1748429"/>
    <s v="6- pignoración"/>
    <s v="LBZ"/>
    <s v="A"/>
    <n v="4"/>
    <n v="0"/>
    <n v="0"/>
    <n v="68276"/>
    <n v="2.7424657534246575"/>
    <n v="31.145205479452056"/>
    <n v="2"/>
    <n v="5"/>
    <n v="2"/>
    <n v="3"/>
    <n v="1"/>
    <n v="54259.035142754838"/>
    <n v="1383000"/>
    <n v="1383000"/>
  </r>
  <r>
    <n v="2222222424"/>
    <s v="ASOCIADO 2071"/>
    <x v="1"/>
    <x v="0"/>
    <n v="118775"/>
    <n v="3878400"/>
    <n v="2730771"/>
    <n v="175937"/>
    <n v="0"/>
    <n v="1600000"/>
    <n v="1147629"/>
    <s v="6- pignoración"/>
    <s v="LBZ"/>
    <s v="A"/>
    <n v="4"/>
    <n v="0"/>
    <n v="0"/>
    <n v="76130"/>
    <n v="3.8054794520547945"/>
    <n v="33.145205479452052"/>
    <n v="2"/>
    <n v="0"/>
    <n v="1"/>
    <n v="2"/>
    <n v="1"/>
    <n v="54454.407932639544"/>
    <n v="2448000"/>
    <n v="2448000"/>
  </r>
  <r>
    <n v="2082248006"/>
    <s v="ASOCIADO 3237"/>
    <x v="1"/>
    <x v="2"/>
    <m/>
    <n v="3728009"/>
    <n v="1194389"/>
    <n v="177766"/>
    <n v="0"/>
    <n v="1500000"/>
    <n v="2533620"/>
    <s v="6- pignoración"/>
    <s v="LBZ"/>
    <s v="A"/>
    <n v="4"/>
    <n v="0"/>
    <n v="0"/>
    <n v="47058"/>
    <n v="4.4904109589041097"/>
    <n v="29.843835616438355"/>
    <n v="1"/>
    <n v="3"/>
    <n v="2"/>
    <n v="2"/>
    <n v="2"/>
    <n v="54572.897963537231"/>
    <n v="1391000"/>
    <n v="0"/>
  </r>
  <r>
    <n v="2082880824"/>
    <s v="ASOCIADO 2746"/>
    <x v="1"/>
    <x v="2"/>
    <m/>
    <n v="3242183"/>
    <n v="1536063"/>
    <n v="159990"/>
    <n v="0"/>
    <n v="0"/>
    <n v="1706120"/>
    <s v="9- Otras garantías (no admisible)"/>
    <s v="LBZ"/>
    <s v="A"/>
    <n v="4"/>
    <n v="0"/>
    <n v="0"/>
    <n v="13052"/>
    <n v="3.8191780821917809"/>
    <n v="34.200000000000003"/>
    <n v="1"/>
    <n v="4"/>
    <n v="1"/>
    <n v="3"/>
    <n v="1"/>
    <n v="55431.38441629622"/>
    <n v="2385000"/>
    <n v="0"/>
  </r>
  <r>
    <n v="2224800608"/>
    <s v="ASOCIADO 1141"/>
    <x v="1"/>
    <x v="3"/>
    <n v="9000"/>
    <n v="1402204"/>
    <n v="839048"/>
    <n v="151242"/>
    <n v="0"/>
    <n v="1100000"/>
    <n v="563156"/>
    <s v="6- pignoración"/>
    <s v="LBZ"/>
    <s v="A"/>
    <n v="4"/>
    <n v="0"/>
    <n v="0"/>
    <n v="19455"/>
    <n v="1.7616438356164383"/>
    <n v="23.336986301369862"/>
    <n v="2"/>
    <n v="2"/>
    <n v="1"/>
    <n v="2"/>
    <n v="1"/>
    <n v="56133.344319267577"/>
    <n v="1559000"/>
    <n v="0"/>
  </r>
  <r>
    <n v="2040282200"/>
    <s v="ASOCIADO 3816"/>
    <x v="1"/>
    <x v="4"/>
    <m/>
    <n v="14361575"/>
    <n v="10113058"/>
    <n v="470613"/>
    <n v="0"/>
    <n v="3200000"/>
    <n v="4248517"/>
    <s v="6- pignoración"/>
    <s v="LBZ"/>
    <s v="A"/>
    <n v="4"/>
    <n v="0"/>
    <n v="0"/>
    <n v="5376"/>
    <n v="7.5863013698630137"/>
    <n v="29.342465753424658"/>
    <n v="1"/>
    <n v="0"/>
    <n v="3"/>
    <n v="2"/>
    <n v="1"/>
    <n v="56790.074939554223"/>
    <n v="2553000"/>
    <n v="2553000"/>
  </r>
  <r>
    <n v="8682424"/>
    <s v="ASOCIADO 3791"/>
    <x v="1"/>
    <x v="2"/>
    <m/>
    <n v="6016514"/>
    <n v="1875894"/>
    <n v="291056"/>
    <n v="0"/>
    <n v="0"/>
    <n v="4140620"/>
    <s v="9- Otras garantías (no admisible)"/>
    <s v="LBZ"/>
    <s v="A"/>
    <n v="4"/>
    <n v="0"/>
    <n v="0"/>
    <n v="20001"/>
    <n v="2.4904109589041097"/>
    <n v="42.027397260273972"/>
    <n v="1"/>
    <n v="2"/>
    <n v="2"/>
    <n v="2"/>
    <n v="2"/>
    <n v="57123.741654827754"/>
    <n v="2568000"/>
    <n v="2568000"/>
  </r>
  <r>
    <n v="2224802088"/>
    <s v="ASOCIADO 1945"/>
    <x v="1"/>
    <x v="2"/>
    <n v="55255"/>
    <n v="3000000"/>
    <n v="1936597"/>
    <n v="130250.00000000001"/>
    <n v="0"/>
    <n v="0"/>
    <n v="1063403"/>
    <s v="9- Otras garantías (no admisible)"/>
    <s v="LBZ"/>
    <s v="A"/>
    <n v="4"/>
    <n v="0"/>
    <n v="0"/>
    <n v="76130"/>
    <n v="3.5671232876712327"/>
    <n v="27.854794520547944"/>
    <n v="1"/>
    <n v="2"/>
    <n v="2"/>
    <n v="2"/>
    <n v="3"/>
    <n v="57436.896203176497"/>
    <n v="1464000"/>
    <n v="1464000"/>
  </r>
  <r>
    <n v="24068462"/>
    <s v="ASOCIADO 3255"/>
    <x v="1"/>
    <x v="0"/>
    <m/>
    <n v="5089305"/>
    <n v="2513050"/>
    <n v="220098"/>
    <n v="0"/>
    <n v="6130000"/>
    <n v="2576255"/>
    <s v="6- pignoración"/>
    <s v="LBZ"/>
    <s v="A"/>
    <n v="4"/>
    <n v="0"/>
    <n v="0"/>
    <n v="68001"/>
    <n v="2.6575342465753424"/>
    <n v="42.065753424657537"/>
    <n v="1"/>
    <n v="6"/>
    <n v="3"/>
    <n v="4"/>
    <n v="2"/>
    <n v="58849.278896697229"/>
    <n v="1500000"/>
    <n v="0"/>
  </r>
  <r>
    <n v="66248244"/>
    <s v="ASOCIADO 3708"/>
    <x v="1"/>
    <x v="0"/>
    <n v="92248"/>
    <n v="7962970"/>
    <n v="4273891"/>
    <n v="247308"/>
    <n v="0"/>
    <n v="5422874"/>
    <n v="3689079"/>
    <s v="6- pignoración"/>
    <s v="LBZ"/>
    <s v="A"/>
    <n v="4"/>
    <n v="0"/>
    <n v="0"/>
    <n v="11001"/>
    <n v="6.7534246575342465"/>
    <n v="37.5013698630137"/>
    <n v="2"/>
    <n v="2"/>
    <n v="2"/>
    <n v="2"/>
    <n v="1"/>
    <n v="59202.374570077409"/>
    <n v="1509000"/>
    <n v="0"/>
  </r>
  <r>
    <n v="2206888428"/>
    <s v="ASOCIADO 3097"/>
    <x v="1"/>
    <x v="1"/>
    <n v="3526831"/>
    <n v="11188468"/>
    <n v="8938691"/>
    <n v="321687"/>
    <n v="0"/>
    <n v="5739882"/>
    <n v="2249777"/>
    <s v="6- pignoración"/>
    <s v="LBZ"/>
    <s v="A"/>
    <n v="4"/>
    <n v="0"/>
    <n v="0"/>
    <n v="11001"/>
    <n v="3.6849315068493151"/>
    <n v="28.350684931506848"/>
    <n v="1"/>
    <n v="5"/>
    <n v="2"/>
    <n v="3"/>
    <n v="1"/>
    <n v="60549.386598302626"/>
    <n v="2722000"/>
    <n v="0"/>
  </r>
  <r>
    <n v="42282604"/>
    <s v="ASOCIADO 3019"/>
    <x v="1"/>
    <x v="0"/>
    <n v="993806"/>
    <n v="6201873"/>
    <n v="4076917"/>
    <n v="138423"/>
    <n v="0"/>
    <n v="3500000"/>
    <n v="2124956"/>
    <s v="6- pignoración"/>
    <s v="LBZ"/>
    <s v="A"/>
    <n v="4"/>
    <n v="0"/>
    <n v="0"/>
    <n v="76001"/>
    <n v="7.882191780821918"/>
    <n v="55.523287671232879"/>
    <n v="2"/>
    <n v="1"/>
    <n v="3"/>
    <n v="2"/>
    <n v="2"/>
    <n v="61595.578578543093"/>
    <n v="1570000"/>
    <n v="0"/>
  </r>
  <r>
    <n v="2000860448"/>
    <s v="ASOCIADO 1044"/>
    <x v="1"/>
    <x v="0"/>
    <n v="1083191"/>
    <n v="4192650"/>
    <n v="3721663"/>
    <n v="218410"/>
    <n v="0"/>
    <n v="1500000"/>
    <n v="470987"/>
    <s v="6- pignoración"/>
    <s v="LBZ"/>
    <s v="A"/>
    <n v="4"/>
    <n v="0"/>
    <n v="0"/>
    <n v="5001"/>
    <n v="1.7232876712328766"/>
    <n v="35.61643835616438"/>
    <n v="1"/>
    <n v="2"/>
    <n v="2"/>
    <n v="2"/>
    <n v="3"/>
    <n v="61637.967190157528"/>
    <n v="2496000"/>
    <n v="1772000"/>
  </r>
  <r>
    <n v="2008602020"/>
    <s v="ASOCIADO 2582"/>
    <x v="1"/>
    <x v="0"/>
    <n v="185533"/>
    <n v="5003669"/>
    <n v="3486070"/>
    <n v="248873"/>
    <n v="0"/>
    <n v="1500000"/>
    <n v="1517599"/>
    <s v="6- pignoración"/>
    <s v="LBZ"/>
    <s v="A"/>
    <n v="4"/>
    <n v="0"/>
    <n v="0"/>
    <n v="68001"/>
    <n v="2.9479452054794519"/>
    <n v="31.421917808219177"/>
    <n v="1"/>
    <n v="4"/>
    <n v="1"/>
    <n v="3"/>
    <n v="1"/>
    <n v="61824.492441371774"/>
    <n v="1759000"/>
    <n v="423000"/>
  </r>
  <r>
    <n v="4620846"/>
    <s v="ASOCIADO 2370"/>
    <x v="1"/>
    <x v="0"/>
    <m/>
    <n v="3362421"/>
    <n v="2024008"/>
    <n v="188259"/>
    <n v="0"/>
    <n v="2920000"/>
    <n v="1338413"/>
    <s v="6- pignoración"/>
    <s v="LBZ"/>
    <s v="A"/>
    <n v="4"/>
    <n v="0"/>
    <n v="0"/>
    <n v="76130"/>
    <n v="4.5013698630136982"/>
    <n v="43.402739726027399"/>
    <n v="1"/>
    <n v="2"/>
    <n v="3"/>
    <n v="2"/>
    <n v="2"/>
    <n v="62395.042150991583"/>
    <n v="2194000"/>
    <n v="0"/>
  </r>
  <r>
    <n v="4820866"/>
    <s v="ASOCIADO 2924"/>
    <x v="1"/>
    <x v="2"/>
    <m/>
    <n v="3771982"/>
    <n v="1801162"/>
    <n v="210214"/>
    <n v="0"/>
    <n v="0"/>
    <n v="1970820"/>
    <s v="9- Otras garantías (no admisible)"/>
    <s v="LBZ"/>
    <s v="A"/>
    <n v="4"/>
    <n v="0"/>
    <n v="0"/>
    <n v="68276"/>
    <n v="5.2383561643835614"/>
    <n v="43.093150684931508"/>
    <n v="1"/>
    <n v="2"/>
    <n v="1"/>
    <n v="3"/>
    <n v="3"/>
    <n v="62751.586919107911"/>
    <n v="2821000"/>
    <n v="2304000"/>
  </r>
  <r>
    <n v="2220624848"/>
    <s v="ASOCIADO 2144"/>
    <x v="1"/>
    <x v="0"/>
    <n v="163667"/>
    <n v="4880000"/>
    <n v="3687546"/>
    <n v="173500"/>
    <n v="0"/>
    <n v="3100000"/>
    <n v="1192454"/>
    <s v="6- pignoración"/>
    <s v="LBZ"/>
    <s v="A"/>
    <n v="4"/>
    <n v="0"/>
    <n v="0"/>
    <n v="8001"/>
    <n v="4.0301369863013701"/>
    <n v="35.827397260273976"/>
    <n v="1"/>
    <n v="2"/>
    <n v="1"/>
    <n v="2"/>
    <n v="1"/>
    <n v="62772.564156477041"/>
    <n v="1600000"/>
    <n v="0"/>
  </r>
  <r>
    <n v="2224620246"/>
    <s v="ASOCIADO 1028"/>
    <x v="1"/>
    <x v="2"/>
    <n v="368133"/>
    <n v="2100479"/>
    <n v="1642659"/>
    <n v="139117"/>
    <n v="0"/>
    <n v="590000"/>
    <n v="457820"/>
    <s v="6- pignoración"/>
    <s v="LBZ"/>
    <s v="A"/>
    <n v="4"/>
    <n v="0"/>
    <n v="0"/>
    <n v="76130"/>
    <n v="1.3972602739726028"/>
    <n v="28.221917808219178"/>
    <n v="1"/>
    <n v="2"/>
    <n v="1"/>
    <n v="2"/>
    <n v="1"/>
    <n v="63243.358387650616"/>
    <n v="1612000"/>
    <n v="1612000"/>
  </r>
  <r>
    <n v="66068224"/>
    <s v="ASOCIADO 3533"/>
    <x v="1"/>
    <x v="0"/>
    <n v="18064"/>
    <n v="7946959"/>
    <n v="4853880"/>
    <n v="289617"/>
    <n v="0"/>
    <n v="5420000"/>
    <n v="3093079"/>
    <s v="6- pignoración"/>
    <s v="LBZ"/>
    <s v="A"/>
    <n v="4"/>
    <n v="0"/>
    <n v="0"/>
    <n v="76130"/>
    <n v="5.6684931506849319"/>
    <n v="41.495890410958907"/>
    <n v="2"/>
    <n v="2"/>
    <n v="1"/>
    <n v="3"/>
    <n v="6"/>
    <n v="63285.453663545537"/>
    <n v="2845000"/>
    <n v="2845000"/>
  </r>
  <r>
    <n v="26268402"/>
    <s v="ASOCIADO 3525"/>
    <x v="1"/>
    <x v="1"/>
    <n v="4524775"/>
    <n v="8637309"/>
    <n v="5553636"/>
    <n v="260005.00000000003"/>
    <n v="0"/>
    <n v="5030000"/>
    <n v="3083673"/>
    <s v="6- pignoración"/>
    <s v="LBZ"/>
    <s v="A"/>
    <n v="4"/>
    <n v="0"/>
    <n v="0"/>
    <n v="76520"/>
    <n v="5.5013698630136982"/>
    <n v="60.005479452054793"/>
    <n v="1"/>
    <n v="2"/>
    <n v="2"/>
    <n v="3"/>
    <n v="1"/>
    <n v="63619.120378819069"/>
    <n v="2860000"/>
    <n v="2860000"/>
  </r>
  <r>
    <n v="2008880226"/>
    <s v="ASOCIADO 3046"/>
    <x v="1"/>
    <x v="0"/>
    <m/>
    <n v="5828248"/>
    <n v="3667428"/>
    <n v="325805"/>
    <n v="0"/>
    <n v="3272000"/>
    <n v="2160820"/>
    <s v="6- pignoración"/>
    <s v="LBZ"/>
    <s v="A"/>
    <n v="4"/>
    <n v="0"/>
    <n v="0"/>
    <n v="68547"/>
    <n v="5.484931506849315"/>
    <n v="25.254794520547946"/>
    <n v="1"/>
    <n v="4"/>
    <n v="3"/>
    <n v="3"/>
    <n v="1"/>
    <n v="65042.765030652787"/>
    <n v="2924000"/>
    <n v="0"/>
  </r>
  <r>
    <n v="2244068686"/>
    <s v="ASOCIADO 2515"/>
    <x v="1"/>
    <x v="0"/>
    <m/>
    <n v="4835704"/>
    <n v="3405315"/>
    <n v="151577"/>
    <n v="0"/>
    <n v="2020565"/>
    <n v="1430389"/>
    <s v="6- pignoración"/>
    <s v="LBZ"/>
    <s v="A"/>
    <n v="4"/>
    <n v="0"/>
    <n v="0"/>
    <n v="76001"/>
    <n v="2.2602739726027399"/>
    <n v="28.476712328767125"/>
    <n v="2"/>
    <n v="4"/>
    <n v="2"/>
    <n v="3"/>
    <n v="1"/>
    <n v="65386.671609963589"/>
    <n v="2692000"/>
    <n v="2292000"/>
  </r>
  <r>
    <n v="2244224802"/>
    <s v="ASOCIADO 1921"/>
    <x v="1"/>
    <x v="2"/>
    <m/>
    <n v="2329329"/>
    <n v="1278348"/>
    <n v="114944"/>
    <n v="0"/>
    <n v="800000"/>
    <n v="1050981"/>
    <s v="6- pignoración"/>
    <s v="LBZ"/>
    <s v="A"/>
    <n v="4"/>
    <n v="0"/>
    <n v="0"/>
    <n v="8001"/>
    <n v="3.558904109589041"/>
    <n v="31.616438356164384"/>
    <n v="2"/>
    <n v="2"/>
    <n v="2"/>
    <n v="2"/>
    <n v="3"/>
    <n v="65788.216963567829"/>
    <n v="2219000"/>
    <n v="1252000"/>
  </r>
  <r>
    <n v="2224628228"/>
    <s v="ASOCIADO 2343"/>
    <x v="1"/>
    <x v="0"/>
    <m/>
    <n v="4168385"/>
    <n v="2843139"/>
    <n v="274818"/>
    <n v="0"/>
    <n v="687153"/>
    <n v="1325246"/>
    <s v="6- pignoración"/>
    <s v="LBZ"/>
    <s v="A"/>
    <n v="4"/>
    <n v="0"/>
    <n v="0"/>
    <n v="76130"/>
    <n v="4.5013698630136982"/>
    <n v="28.975342465753425"/>
    <n v="2"/>
    <n v="0"/>
    <n v="1"/>
    <n v="2"/>
    <n v="3"/>
    <n v="66206.6417019082"/>
    <n v="2137000"/>
    <n v="0"/>
  </r>
  <r>
    <n v="4820808"/>
    <s v="ASOCIADO 2382"/>
    <x v="1"/>
    <x v="0"/>
    <m/>
    <n v="4543188"/>
    <n v="3195068"/>
    <n v="157191"/>
    <n v="0"/>
    <n v="1200000"/>
    <n v="1348120"/>
    <s v="6- pignoración"/>
    <s v="LBZ"/>
    <s v="A"/>
    <n v="4"/>
    <n v="0"/>
    <n v="0"/>
    <n v="13052"/>
    <n v="3.4493150684931506"/>
    <n v="42.30958904109589"/>
    <n v="1"/>
    <n v="2"/>
    <n v="1"/>
    <n v="2"/>
    <n v="2"/>
    <n v="66507.347082287524"/>
    <n v="2595000"/>
    <n v="0"/>
  </r>
  <r>
    <n v="66822024"/>
    <s v="ASOCIADO 3700"/>
    <x v="1"/>
    <x v="0"/>
    <n v="105731"/>
    <n v="6188776"/>
    <n v="2525829"/>
    <n v="181796"/>
    <n v="0"/>
    <n v="4636227"/>
    <n v="3662947"/>
    <s v="6- pignoración"/>
    <s v="LBZ"/>
    <s v="A"/>
    <n v="4"/>
    <n v="0"/>
    <n v="0"/>
    <n v="76130"/>
    <n v="6.8301369863013699"/>
    <n v="52.136986301369866"/>
    <n v="2"/>
    <n v="1"/>
    <n v="2"/>
    <n v="2"/>
    <n v="1"/>
    <n v="66585.260782990226"/>
    <n v="2306000"/>
    <n v="0"/>
  </r>
  <r>
    <n v="2202464662"/>
    <s v="ASOCIADO 2462"/>
    <x v="1"/>
    <x v="0"/>
    <m/>
    <n v="4091254"/>
    <n v="2700634"/>
    <n v="246731"/>
    <n v="0"/>
    <n v="0"/>
    <n v="1390620"/>
    <s v="9- Otras garantías (no admisible)"/>
    <s v="LBZ"/>
    <s v="A"/>
    <n v="4"/>
    <n v="0"/>
    <n v="0"/>
    <n v="68547"/>
    <n v="2.8958904109589043"/>
    <n v="31.416438356164385"/>
    <n v="1"/>
    <n v="4"/>
    <n v="2"/>
    <n v="3"/>
    <n v="3"/>
    <n v="66733.343054705314"/>
    <n v="3000000"/>
    <n v="0"/>
  </r>
  <r>
    <n v="4042648"/>
    <s v="ASOCIADO 4019"/>
    <x v="1"/>
    <x v="2"/>
    <n v="15233"/>
    <n v="6987230"/>
    <n v="1186617"/>
    <n v="210334"/>
    <n v="0"/>
    <n v="3641000"/>
    <n v="5800613"/>
    <s v="6- pignoración"/>
    <s v="LBZ"/>
    <s v="A"/>
    <n v="4"/>
    <n v="0"/>
    <n v="0"/>
    <n v="76130"/>
    <n v="10.252054794520548"/>
    <n v="38.186301369863017"/>
    <n v="1"/>
    <n v="2"/>
    <n v="2"/>
    <n v="2"/>
    <n v="1"/>
    <n v="66866.80974081473"/>
    <n v="3006000"/>
    <n v="0"/>
  </r>
  <r>
    <n v="2284868"/>
    <s v="ASOCIADO 1350"/>
    <x v="1"/>
    <x v="0"/>
    <n v="2048713"/>
    <n v="5196412"/>
    <n v="4491455"/>
    <n v="213320"/>
    <n v="0"/>
    <n v="6000000"/>
    <n v="704957"/>
    <s v="6- pignoración"/>
    <s v="LBZ"/>
    <s v="A"/>
    <n v="4"/>
    <n v="0"/>
    <n v="0"/>
    <n v="68418"/>
    <n v="1.1013698630136985"/>
    <n v="40.898630136986299"/>
    <n v="1"/>
    <n v="2"/>
    <n v="1"/>
    <n v="3"/>
    <n v="1"/>
    <n v="68068.009915799426"/>
    <n v="3060000"/>
    <n v="0"/>
  </r>
  <r>
    <n v="2244446226"/>
    <s v="ASOCIADO 3301"/>
    <x v="1"/>
    <x v="0"/>
    <n v="369943"/>
    <n v="6721672"/>
    <n v="4021419"/>
    <n v="212762"/>
    <n v="0"/>
    <n v="3595000"/>
    <n v="2700253"/>
    <s v="6- pignoración"/>
    <s v="LBZ"/>
    <s v="A"/>
    <n v="4"/>
    <n v="0"/>
    <n v="0"/>
    <n v="13001"/>
    <n v="4.5013698630136982"/>
    <n v="31.090410958904108"/>
    <n v="2"/>
    <n v="0"/>
    <n v="1"/>
    <n v="2"/>
    <n v="3"/>
    <n v="68201.476601908842"/>
    <n v="3066000"/>
    <n v="2856000"/>
  </r>
  <r>
    <n v="2228624460"/>
    <s v="ASOCIADO 3014"/>
    <x v="1"/>
    <x v="1"/>
    <m/>
    <n v="7580414"/>
    <n v="5464594"/>
    <n v="215651"/>
    <n v="0"/>
    <n v="1200000"/>
    <n v="2115820"/>
    <s v="6- pignoración"/>
    <s v="LBZ"/>
    <s v="A"/>
    <n v="4"/>
    <n v="0"/>
    <n v="0"/>
    <n v="13052"/>
    <n v="5.2383561643835614"/>
    <n v="29.339726027397262"/>
    <n v="1"/>
    <n v="2"/>
    <n v="1"/>
    <n v="2"/>
    <n v="2"/>
    <n v="68424.882686581346"/>
    <n v="2475000"/>
    <n v="1688000"/>
  </r>
  <r>
    <n v="2226006026"/>
    <s v="ASOCIADO 1049"/>
    <x v="1"/>
    <x v="2"/>
    <n v="105996"/>
    <n v="2131530"/>
    <n v="1647376"/>
    <n v="126470.00000000001"/>
    <n v="0"/>
    <n v="743277"/>
    <n v="484154"/>
    <s v="6- pignoración"/>
    <s v="LBZ"/>
    <s v="A"/>
    <n v="4"/>
    <n v="0"/>
    <n v="0"/>
    <n v="76275"/>
    <n v="1.4904109589041097"/>
    <n v="37.175342465753424"/>
    <n v="1"/>
    <n v="2"/>
    <n v="1"/>
    <n v="2"/>
    <n v="3"/>
    <n v="68849.606676182186"/>
    <n v="2113000"/>
    <n v="0"/>
  </r>
  <r>
    <n v="82008662"/>
    <s v="ASOCIADO 1810"/>
    <x v="1"/>
    <x v="0"/>
    <m/>
    <n v="3688721"/>
    <n v="2696101"/>
    <n v="164479"/>
    <n v="0"/>
    <n v="0"/>
    <n v="992620"/>
    <s v="9- Otras garantías (no admisible)"/>
    <s v="LBZ"/>
    <s v="A"/>
    <n v="4"/>
    <n v="0"/>
    <n v="0"/>
    <n v="68276"/>
    <n v="2.5726027397260274"/>
    <n v="42.720547945205482"/>
    <n v="1"/>
    <n v="2"/>
    <n v="1"/>
    <n v="2"/>
    <n v="2"/>
    <n v="69202.476747729423"/>
    <n v="3111000"/>
    <n v="0"/>
  </r>
  <r>
    <n v="2046688422"/>
    <s v="ASOCIADO 2199"/>
    <x v="1"/>
    <x v="0"/>
    <n v="1367785"/>
    <n v="5485539"/>
    <n v="4246720"/>
    <n v="186285"/>
    <n v="0"/>
    <n v="1000000"/>
    <n v="1238819"/>
    <s v="6- pignoración"/>
    <s v="LBZ"/>
    <s v="A"/>
    <n v="4"/>
    <n v="0"/>
    <n v="0"/>
    <n v="8001"/>
    <n v="4.1452054794520548"/>
    <n v="33.534246575342465"/>
    <n v="2"/>
    <n v="2"/>
    <n v="2"/>
    <n v="2"/>
    <n v="3"/>
    <n v="69245.984835113733"/>
    <n v="1765000"/>
    <n v="0"/>
  </r>
  <r>
    <n v="4824262"/>
    <s v="ASOCIADO 3076"/>
    <x v="1"/>
    <x v="0"/>
    <n v="40333"/>
    <n v="6350577"/>
    <n v="4145757"/>
    <n v="252163"/>
    <n v="0"/>
    <n v="1146000"/>
    <n v="2204820"/>
    <s v="6- pignoración"/>
    <s v="LBZ"/>
    <s v="A"/>
    <n v="4"/>
    <n v="0"/>
    <n v="0"/>
    <n v="13052"/>
    <n v="5.1561643835616442"/>
    <n v="43.523287671232879"/>
    <n v="1"/>
    <n v="2"/>
    <n v="1"/>
    <n v="2"/>
    <n v="2"/>
    <n v="69574.544842166782"/>
    <n v="2781000"/>
    <n v="2781000"/>
  </r>
  <r>
    <n v="4666244"/>
    <s v="ASOCIADO 2457"/>
    <x v="1"/>
    <x v="0"/>
    <m/>
    <n v="4087499"/>
    <n v="2705235"/>
    <n v="129383"/>
    <n v="0"/>
    <n v="3365800"/>
    <n v="1382264"/>
    <s v="6- pignoración"/>
    <s v="LBZ"/>
    <s v="A"/>
    <n v="4"/>
    <n v="0"/>
    <n v="0"/>
    <n v="76130"/>
    <n v="4.6410958904109592"/>
    <n v="36.112328767123287"/>
    <n v="1"/>
    <n v="0"/>
    <n v="1"/>
    <n v="2"/>
    <n v="1"/>
    <n v="69795.244771482903"/>
    <n v="1779000"/>
    <n v="0"/>
  </r>
  <r>
    <n v="80064846"/>
    <s v="ASOCIADO 2048"/>
    <x v="1"/>
    <x v="2"/>
    <m/>
    <n v="2831857"/>
    <n v="1696692"/>
    <n v="275654"/>
    <n v="0"/>
    <n v="2700000"/>
    <n v="1135165"/>
    <s v="6- pignoración"/>
    <s v="LBZ"/>
    <s v="A"/>
    <n v="4"/>
    <n v="0"/>
    <n v="0"/>
    <n v="11001"/>
    <n v="3.7698630136986302"/>
    <n v="42.627397260273973"/>
    <n v="1"/>
    <n v="0"/>
    <n v="1"/>
    <n v="2"/>
    <n v="1"/>
    <n v="69912.943329276299"/>
    <n v="1782000"/>
    <n v="0"/>
  </r>
  <r>
    <n v="2224628046"/>
    <s v="ASOCIADO 1258"/>
    <x v="1"/>
    <x v="0"/>
    <n v="1158443"/>
    <n v="4541670"/>
    <n v="3889325"/>
    <n v="143758"/>
    <n v="0"/>
    <n v="0"/>
    <n v="652345"/>
    <s v="9- Otras garantías (no admisible)"/>
    <s v="LBZ"/>
    <s v="A"/>
    <n v="4"/>
    <n v="0"/>
    <n v="0"/>
    <n v="76130"/>
    <n v="2.0931506849315067"/>
    <n v="28.490410958904111"/>
    <n v="2"/>
    <n v="4"/>
    <n v="2"/>
    <n v="2"/>
    <n v="3"/>
    <n v="70975.788778374845"/>
    <n v="2023000"/>
    <n v="2023000"/>
  </r>
  <r>
    <n v="84608268"/>
    <s v="ASOCIADO 3147"/>
    <x v="1"/>
    <x v="2"/>
    <m/>
    <n v="3728009"/>
    <n v="1413189"/>
    <n v="177766"/>
    <n v="0"/>
    <n v="0"/>
    <n v="2314820"/>
    <s v="9- Otras garantías (no admisible)"/>
    <s v="LBZ"/>
    <s v="A"/>
    <n v="4"/>
    <n v="0"/>
    <n v="0"/>
    <n v="13052"/>
    <n v="5.484931506849315"/>
    <n v="38.416438356164385"/>
    <n v="1"/>
    <n v="2"/>
    <n v="2"/>
    <n v="3"/>
    <n v="3"/>
    <n v="70993.159053061463"/>
    <n v="1855000"/>
    <n v="0"/>
  </r>
  <r>
    <n v="2226260424"/>
    <s v="ASOCIADO 1114"/>
    <x v="1"/>
    <x v="2"/>
    <n v="526912"/>
    <n v="2534101"/>
    <n v="1984112"/>
    <n v="273330"/>
    <n v="0"/>
    <n v="0"/>
    <n v="549989"/>
    <s v="9- Otras garantías (no admisible)"/>
    <s v="LBZ"/>
    <s v="A"/>
    <n v="4"/>
    <n v="0"/>
    <n v="0"/>
    <n v="76834"/>
    <n v="1.7205479452054795"/>
    <n v="28.389041095890413"/>
    <n v="1"/>
    <n v="3"/>
    <n v="3"/>
    <n v="2"/>
    <n v="1"/>
    <n v="72070.750222155199"/>
    <n v="1837000"/>
    <n v="1837000"/>
  </r>
  <r>
    <n v="2202444620"/>
    <s v="ASOCIADO 2242"/>
    <x v="1"/>
    <x v="0"/>
    <m/>
    <n v="4624605"/>
    <n v="3361902"/>
    <n v="154288"/>
    <n v="0"/>
    <n v="0"/>
    <n v="1262703"/>
    <s v="9- Otras garantías (no admisible)"/>
    <s v="LBZ"/>
    <s v="A"/>
    <n v="4"/>
    <n v="0"/>
    <n v="0"/>
    <n v="13052"/>
    <n v="5.1972602739726028"/>
    <n v="35.534246575342465"/>
    <n v="1"/>
    <n v="1"/>
    <n v="1"/>
    <n v="2"/>
    <n v="3"/>
    <n v="72933.83137897143"/>
    <n v="2945000"/>
    <n v="2094000"/>
  </r>
  <r>
    <n v="2002244460"/>
    <s v="ASOCIADO 3207"/>
    <x v="1"/>
    <x v="0"/>
    <m/>
    <n v="4833351"/>
    <n v="2379091"/>
    <n v="141047"/>
    <n v="0"/>
    <n v="3700000"/>
    <n v="2454260"/>
    <s v="6- pignoración"/>
    <s v="LBZ"/>
    <s v="A"/>
    <n v="4"/>
    <n v="0"/>
    <n v="0"/>
    <n v="68001"/>
    <n v="6.5095890410958903"/>
    <n v="28.758904109589039"/>
    <n v="1"/>
    <n v="1"/>
    <n v="1"/>
    <n v="2"/>
    <n v="3"/>
    <n v="73163.795383677803"/>
    <n v="2672000"/>
    <n v="0"/>
  </r>
  <r>
    <n v="2202884806"/>
    <s v="ASOCIADO 2804"/>
    <x v="1"/>
    <x v="0"/>
    <n v="731683"/>
    <n v="5000000"/>
    <n v="3209880"/>
    <n v="177766"/>
    <n v="0"/>
    <n v="2900000"/>
    <n v="1790120"/>
    <s v="6- pignoración"/>
    <s v="LBZ"/>
    <s v="A"/>
    <n v="4"/>
    <n v="0"/>
    <n v="0"/>
    <n v="68001"/>
    <n v="2.989041095890411"/>
    <n v="27.649315068493152"/>
    <n v="1"/>
    <n v="2"/>
    <n v="2"/>
    <n v="2"/>
    <n v="3"/>
    <n v="73740.344075449379"/>
    <n v="3315000"/>
    <n v="0"/>
  </r>
  <r>
    <n v="2202640826"/>
    <s v="ASOCIADO 2329"/>
    <x v="1"/>
    <x v="0"/>
    <m/>
    <n v="4118598"/>
    <n v="2804169"/>
    <n v="193665"/>
    <n v="0"/>
    <n v="0"/>
    <n v="1314429"/>
    <s v="9- Otras garantías (no admisible)"/>
    <s v="LBZ"/>
    <s v="A"/>
    <n v="4"/>
    <n v="0"/>
    <n v="0"/>
    <n v="68895"/>
    <n v="2.1972602739726028"/>
    <n v="26.246575342465754"/>
    <n v="1"/>
    <n v="2"/>
    <n v="2"/>
    <n v="2"/>
    <n v="3"/>
    <n v="74296.455267571917"/>
    <n v="3340000"/>
    <n v="0"/>
  </r>
  <r>
    <n v="2044020240"/>
    <s v="ASOCIADO 2328"/>
    <x v="1"/>
    <x v="0"/>
    <m/>
    <n v="4030354"/>
    <n v="2715925"/>
    <n v="268058"/>
    <n v="0"/>
    <n v="0"/>
    <n v="1314429"/>
    <s v="9- Otras garantías (no admisible)"/>
    <s v="LBZ"/>
    <s v="A"/>
    <n v="4"/>
    <n v="0"/>
    <n v="0"/>
    <n v="13052"/>
    <n v="2.1972602739726028"/>
    <n v="30.564383561643837"/>
    <n v="1"/>
    <n v="2"/>
    <n v="1"/>
    <n v="3"/>
    <n v="3"/>
    <n v="74496.655296736033"/>
    <n v="3349000"/>
    <n v="276000"/>
  </r>
  <r>
    <n v="2224642204"/>
    <s v="ASOCIADO 2061"/>
    <x v="1"/>
    <x v="3"/>
    <m/>
    <n v="2106970"/>
    <n v="970357"/>
    <n v="133235"/>
    <n v="0"/>
    <n v="0"/>
    <n v="1136613"/>
    <s v="9- Otras garantías (no admisible)"/>
    <s v="LBZ"/>
    <s v="A"/>
    <n v="4"/>
    <n v="0"/>
    <n v="0"/>
    <n v="76130"/>
    <n v="3.7205479452054795"/>
    <n v="26.843835616438355"/>
    <n v="2"/>
    <n v="0"/>
    <n v="1"/>
    <n v="2"/>
    <n v="1"/>
    <n v="74542.419935816477"/>
    <n v="1900000"/>
    <n v="0"/>
  </r>
  <r>
    <n v="4280206"/>
    <s v="ASOCIADO 3658"/>
    <x v="1"/>
    <x v="1"/>
    <n v="2524834"/>
    <n v="11655188"/>
    <n v="8119679"/>
    <n v="365939"/>
    <n v="0"/>
    <n v="1100000"/>
    <n v="3535509"/>
    <s v="6- pignoración"/>
    <s v="LBZ"/>
    <s v="A"/>
    <n v="4"/>
    <n v="0"/>
    <n v="0"/>
    <n v="76130"/>
    <n v="6.1698630136986301"/>
    <n v="53.509589041095893"/>
    <n v="1"/>
    <n v="2"/>
    <n v="2"/>
    <n v="2"/>
    <n v="3"/>
    <n v="74542.419935816477"/>
    <n v="1900000"/>
    <n v="0"/>
  </r>
  <r>
    <n v="2244060040"/>
    <s v="ASOCIADO 2068"/>
    <x v="1"/>
    <x v="1"/>
    <n v="904372"/>
    <n v="7287400"/>
    <n v="6140516"/>
    <n v="224761"/>
    <n v="0"/>
    <n v="3198544"/>
    <n v="1146884"/>
    <s v="6- pignoración"/>
    <s v="LBZ"/>
    <s v="A"/>
    <n v="4"/>
    <n v="0"/>
    <n v="0"/>
    <n v="76001"/>
    <n v="3.8054794520547945"/>
    <n v="27.983561643835618"/>
    <n v="2"/>
    <n v="0"/>
    <n v="1"/>
    <n v="2"/>
    <n v="1"/>
    <n v="74620.885641012079"/>
    <n v="1902000"/>
    <n v="1902000"/>
  </r>
  <r>
    <n v="24664640"/>
    <s v="ASOCIADO 2225"/>
    <x v="1"/>
    <x v="0"/>
    <n v="58668"/>
    <n v="4379556"/>
    <n v="3123638"/>
    <n v="229582"/>
    <n v="0"/>
    <n v="1600000"/>
    <n v="1255918"/>
    <s v="6- pignoración"/>
    <s v="LBZ"/>
    <s v="A"/>
    <n v="4"/>
    <n v="30"/>
    <n v="31"/>
    <n v="68255"/>
    <n v="2.3616438356164382"/>
    <n v="40.358904109589041"/>
    <n v="1"/>
    <n v="3"/>
    <n v="2"/>
    <n v="3"/>
    <n v="3"/>
    <n v="75444.775545565848"/>
    <n v="1923000"/>
    <n v="0"/>
  </r>
  <r>
    <n v="20446888"/>
    <s v="ASOCIADO 2459"/>
    <x v="1"/>
    <x v="0"/>
    <n v="5828"/>
    <n v="4784284"/>
    <n v="3399328"/>
    <n v="182033"/>
    <n v="0"/>
    <n v="2580000"/>
    <n v="1384956"/>
    <s v="6- pignoración"/>
    <s v="LBZ"/>
    <s v="A"/>
    <n v="4"/>
    <n v="0"/>
    <n v="0"/>
    <n v="76130"/>
    <n v="4.7945205479452051"/>
    <n v="38.846575342465755"/>
    <n v="2"/>
    <n v="0"/>
    <n v="1"/>
    <n v="2"/>
    <n v="1"/>
    <n v="75719.405513750433"/>
    <n v="1930000"/>
    <n v="1930000"/>
  </r>
  <r>
    <n v="24640666"/>
    <s v="ASOCIADO 2871"/>
    <x v="1"/>
    <x v="2"/>
    <m/>
    <n v="3165048"/>
    <n v="1278228"/>
    <n v="115007"/>
    <n v="0"/>
    <n v="1500000"/>
    <n v="1886820"/>
    <s v="6- pignoración"/>
    <s v="LBZ"/>
    <s v="A"/>
    <n v="4"/>
    <n v="0"/>
    <n v="0"/>
    <n v="68895"/>
    <n v="4.9890410958904106"/>
    <n v="39.819178082191783"/>
    <n v="1"/>
    <n v="2"/>
    <n v="1"/>
    <n v="2"/>
    <n v="2"/>
    <n v="75784.50105243054"/>
    <n v="2681000"/>
    <n v="0"/>
  </r>
  <r>
    <n v="44684480"/>
    <s v="ASOCIADO 3624"/>
    <x v="1"/>
    <x v="0"/>
    <n v="261466"/>
    <n v="8175004"/>
    <n v="4802885"/>
    <n v="258765"/>
    <n v="0"/>
    <n v="6000000"/>
    <n v="3372119"/>
    <s v="6- pignoración"/>
    <s v="LBZ"/>
    <s v="A"/>
    <n v="4"/>
    <n v="0"/>
    <n v="0"/>
    <n v="5001"/>
    <n v="6.3369863013698629"/>
    <n v="48.841095890410962"/>
    <n v="2"/>
    <n v="0"/>
    <n v="1"/>
    <n v="2"/>
    <n v="1"/>
    <n v="76072.501187130605"/>
    <n v="1939000"/>
    <n v="0"/>
  </r>
  <r>
    <n v="4820048"/>
    <s v="ASOCIADO 3231"/>
    <x v="1"/>
    <x v="0"/>
    <n v="157000"/>
    <n v="7042498"/>
    <n v="4521678"/>
    <n v="188478"/>
    <n v="0"/>
    <n v="1000000"/>
    <n v="2520820"/>
    <s v="6- pignoración"/>
    <s v="LBZ"/>
    <s v="A"/>
    <n v="4"/>
    <n v="0"/>
    <n v="0"/>
    <n v="13052"/>
    <n v="5.7150684931506852"/>
    <n v="40.857534246575341"/>
    <n v="1"/>
    <n v="2"/>
    <n v="1"/>
    <n v="2"/>
    <n v="3"/>
    <n v="76209.477768473473"/>
    <n v="3426000"/>
    <n v="0"/>
  </r>
  <r>
    <n v="2048422860"/>
    <s v="ASOCIADO 2345"/>
    <x v="1"/>
    <x v="0"/>
    <n v="177625"/>
    <n v="4360777"/>
    <n v="3034786"/>
    <n v="130336.00000000001"/>
    <n v="0"/>
    <n v="2400000"/>
    <n v="1325991"/>
    <s v="6- pignoración"/>
    <s v="LBZ"/>
    <s v="A"/>
    <n v="4"/>
    <n v="0"/>
    <n v="0"/>
    <n v="13001"/>
    <n v="4.5013698630136982"/>
    <n v="32.602739726027394"/>
    <n v="1"/>
    <n v="0"/>
    <n v="1"/>
    <n v="2"/>
    <n v="3"/>
    <n v="76395.935285801184"/>
    <n v="2007000"/>
    <n v="1869000"/>
  </r>
  <r>
    <n v="2224646424"/>
    <s v="ASOCIADO 2393"/>
    <x v="1"/>
    <x v="0"/>
    <n v="741666"/>
    <n v="6344326"/>
    <n v="4994194"/>
    <n v="301333"/>
    <n v="0"/>
    <n v="0"/>
    <n v="1350132"/>
    <s v="9- Otras garantías (no admisible)"/>
    <s v="LBZ"/>
    <s v="A"/>
    <n v="4"/>
    <n v="0"/>
    <n v="0"/>
    <n v="76001"/>
    <n v="4.5013698630136982"/>
    <n v="25.224657534246575"/>
    <n v="2"/>
    <n v="0"/>
    <n v="1"/>
    <n v="2"/>
    <n v="3"/>
    <n v="77210.253912466767"/>
    <n v="1968000"/>
    <n v="0"/>
  </r>
  <r>
    <n v="2224622882"/>
    <s v="ASOCIADO 3824"/>
    <x v="1"/>
    <x v="1"/>
    <n v="697"/>
    <n v="11599881"/>
    <n v="7331364"/>
    <n v="373772"/>
    <n v="0"/>
    <n v="5400000"/>
    <n v="4268517"/>
    <s v="6- pignoración"/>
    <s v="LBZ"/>
    <s v="A"/>
    <n v="4"/>
    <n v="0"/>
    <n v="0"/>
    <n v="76130"/>
    <n v="7.6684931506849319"/>
    <n v="31.709589041095889"/>
    <n v="2"/>
    <n v="0"/>
    <n v="2"/>
    <n v="2"/>
    <n v="1"/>
    <n v="78426.472342998502"/>
    <n v="1999000"/>
    <n v="0"/>
  </r>
  <r>
    <n v="2200806408"/>
    <s v="ASOCIADO 850"/>
    <x v="1"/>
    <x v="2"/>
    <n v="225067"/>
    <n v="1800000"/>
    <n v="1474772"/>
    <n v="88204"/>
    <n v="0"/>
    <n v="0"/>
    <n v="325228"/>
    <s v="9- Otras garantías (no admisible)"/>
    <s v="LBZ"/>
    <s v="A"/>
    <n v="4"/>
    <n v="30"/>
    <n v="0"/>
    <n v="68001"/>
    <n v="1.0931506849315069"/>
    <n v="25.942465753424656"/>
    <n v="1"/>
    <n v="2"/>
    <n v="2"/>
    <n v="2"/>
    <n v="1"/>
    <n v="78567.389223073071"/>
    <n v="3532000"/>
    <n v="3532000"/>
  </r>
  <r>
    <n v="2224804240"/>
    <s v="ASOCIADO 1890"/>
    <x v="1"/>
    <x v="0"/>
    <n v="722397"/>
    <n v="4815924"/>
    <n v="3784782"/>
    <n v="161398"/>
    <n v="0"/>
    <n v="560000"/>
    <n v="1031142"/>
    <s v="6- pignoración"/>
    <s v="LBZ"/>
    <s v="A"/>
    <n v="4"/>
    <n v="0"/>
    <n v="0"/>
    <n v="76130"/>
    <n v="3.3698630136986303"/>
    <n v="27.55890410958904"/>
    <n v="1"/>
    <n v="0"/>
    <n v="1"/>
    <n v="2"/>
    <n v="3"/>
    <n v="78703.317262543889"/>
    <n v="2989000"/>
    <n v="0"/>
  </r>
  <r>
    <n v="2044022022"/>
    <s v="ASOCIADO 2527"/>
    <x v="1"/>
    <x v="2"/>
    <m/>
    <n v="2525029"/>
    <n v="1080909"/>
    <n v="197008"/>
    <n v="0"/>
    <n v="0"/>
    <n v="1444120"/>
    <s v="9- Otras garantías (no admisible)"/>
    <s v="LBZ"/>
    <s v="A"/>
    <n v="4"/>
    <n v="0"/>
    <n v="0"/>
    <n v="13052"/>
    <n v="3.7424657534246575"/>
    <n v="23.893150684931506"/>
    <n v="1"/>
    <n v="2"/>
    <n v="1"/>
    <n v="2"/>
    <n v="3"/>
    <n v="78914.117911306239"/>
    <n v="3139000"/>
    <n v="0"/>
  </r>
  <r>
    <n v="2048482208"/>
    <s v="ASOCIADO 3383"/>
    <x v="1"/>
    <x v="1"/>
    <n v="106366"/>
    <n v="8278328"/>
    <n v="5388655"/>
    <n v="225181"/>
    <n v="0"/>
    <n v="4488398"/>
    <n v="2889673"/>
    <s v="6- pignoración"/>
    <s v="LBZ"/>
    <s v="A"/>
    <n v="4"/>
    <n v="0"/>
    <n v="0"/>
    <n v="13001"/>
    <n v="5.2931506849315069"/>
    <n v="27.589041095890412"/>
    <n v="2"/>
    <n v="2"/>
    <n v="2"/>
    <n v="2"/>
    <n v="1"/>
    <n v="78990.033729086193"/>
    <n v="3551000"/>
    <n v="0"/>
  </r>
  <r>
    <n v="2244224040"/>
    <s v="ASOCIADO 2112"/>
    <x v="1"/>
    <x v="4"/>
    <n v="4350856"/>
    <n v="13520952"/>
    <n v="12349182"/>
    <n v="339157"/>
    <n v="0"/>
    <n v="3700000"/>
    <n v="1171770"/>
    <s v="6- pignoración"/>
    <s v="LBZ"/>
    <s v="A"/>
    <n v="4"/>
    <n v="0"/>
    <n v="0"/>
    <n v="76001"/>
    <n v="3.8465753424657536"/>
    <n v="32.610958904109587"/>
    <n v="2"/>
    <n v="0"/>
    <n v="1"/>
    <n v="2"/>
    <n v="1"/>
    <n v="80466.580678084007"/>
    <n v="2051000"/>
    <n v="2051000"/>
  </r>
  <r>
    <n v="28820282"/>
    <s v="ASOCIADO 2075"/>
    <x v="1"/>
    <x v="0"/>
    <n v="33"/>
    <n v="4137698"/>
    <n v="2989366"/>
    <n v="148471"/>
    <n v="0"/>
    <n v="2273930"/>
    <n v="1148332"/>
    <s v="6- pignoración"/>
    <s v="LBZ"/>
    <s v="A"/>
    <n v="4"/>
    <n v="0"/>
    <n v="0"/>
    <n v="73001"/>
    <n v="3.7698630136986302"/>
    <n v="36.717808219178082"/>
    <n v="2"/>
    <n v="2"/>
    <n v="1"/>
    <n v="2"/>
    <n v="1"/>
    <n v="80836.322886933049"/>
    <n v="3634000"/>
    <n v="3634000"/>
  </r>
  <r>
    <n v="2082406466"/>
    <s v="ASOCIADO 2236"/>
    <x v="1"/>
    <x v="0"/>
    <m/>
    <n v="4059967"/>
    <n v="2800372"/>
    <n v="255431"/>
    <n v="0"/>
    <n v="2219608"/>
    <n v="1259595"/>
    <s v="6- pignoración"/>
    <s v="LBZ"/>
    <s v="A"/>
    <n v="4"/>
    <n v="0"/>
    <n v="0"/>
    <n v="8001"/>
    <n v="4.2575342465753421"/>
    <n v="33.115068493150687"/>
    <n v="2"/>
    <n v="0"/>
    <n v="1"/>
    <n v="2"/>
    <n v="3"/>
    <n v="81565.100550822346"/>
    <n v="2079000"/>
    <n v="771000"/>
  </r>
  <r>
    <n v="2224800682"/>
    <s v="ASOCIADO 2495"/>
    <x v="1"/>
    <x v="0"/>
    <n v="183510"/>
    <n v="5477744"/>
    <n v="4061256"/>
    <n v="259718"/>
    <n v="0"/>
    <n v="1196509"/>
    <n v="1416488"/>
    <s v="6- pignoración"/>
    <s v="LBZ"/>
    <s v="A"/>
    <n v="4"/>
    <n v="0"/>
    <n v="0"/>
    <n v="76275"/>
    <n v="1.8356164383561644"/>
    <n v="28.391780821917809"/>
    <n v="1"/>
    <n v="2"/>
    <n v="1"/>
    <n v="2"/>
    <n v="3"/>
    <n v="81722.03196121355"/>
    <n v="2083000"/>
    <n v="2083000"/>
  </r>
  <r>
    <n v="2646288"/>
    <s v="ASOCIADO 2869"/>
    <x v="1"/>
    <x v="0"/>
    <m/>
    <n v="4231629"/>
    <n v="2345509"/>
    <n v="229803"/>
    <n v="0"/>
    <n v="4000000"/>
    <n v="1886120"/>
    <s v="6- pignoración"/>
    <s v="LBZ"/>
    <s v="A"/>
    <n v="4"/>
    <n v="0"/>
    <n v="0"/>
    <n v="68895"/>
    <n v="3.7424657534246575"/>
    <n v="38.575342465753423"/>
    <n v="1"/>
    <n v="1"/>
    <n v="1"/>
    <n v="2"/>
    <n v="3"/>
    <n v="82388.990455376115"/>
    <n v="2100000"/>
    <n v="0"/>
  </r>
  <r>
    <n v="2044020880"/>
    <s v="ASOCIADO 2478"/>
    <x v="1"/>
    <x v="0"/>
    <m/>
    <n v="4528947"/>
    <n v="3121454"/>
    <n v="150732"/>
    <n v="0"/>
    <n v="0"/>
    <n v="1407493"/>
    <s v="9- Otras garantías (no admisible)"/>
    <s v="LBZ"/>
    <s v="A"/>
    <n v="4"/>
    <n v="0"/>
    <n v="0"/>
    <n v="13052"/>
    <n v="3.989041095890411"/>
    <n v="34.350684931506848"/>
    <n v="1"/>
    <n v="2"/>
    <n v="1"/>
    <n v="3"/>
    <n v="3"/>
    <n v="83548.012153795236"/>
    <n v="3093000"/>
    <n v="0"/>
  </r>
  <r>
    <n v="2244240866"/>
    <s v="ASOCIADO 1790"/>
    <x v="1"/>
    <x v="2"/>
    <n v="307000"/>
    <n v="2782053"/>
    <n v="1797787"/>
    <n v="167777"/>
    <n v="0"/>
    <n v="2915856"/>
    <n v="984266"/>
    <s v="6- pignoración"/>
    <s v="LBZ"/>
    <s v="A"/>
    <n v="4"/>
    <n v="0"/>
    <n v="0"/>
    <n v="76130"/>
    <n v="3.1835616438356165"/>
    <n v="31.336986301369862"/>
    <n v="1"/>
    <n v="0"/>
    <n v="1"/>
    <n v="2"/>
    <n v="3"/>
    <n v="84533.898576625346"/>
    <n v="3203000"/>
    <n v="0"/>
  </r>
  <r>
    <n v="2044028224"/>
    <s v="ASOCIADO 2750"/>
    <x v="1"/>
    <x v="2"/>
    <m/>
    <n v="2967755"/>
    <n v="1254135"/>
    <n v="197385"/>
    <n v="0"/>
    <n v="0"/>
    <n v="1713620"/>
    <s v="9- Otras garantías (no admisible)"/>
    <s v="LBZ"/>
    <s v="A"/>
    <n v="4"/>
    <n v="0"/>
    <n v="0"/>
    <n v="13052"/>
    <n v="4.4904109589041097"/>
    <n v="30.978082191780821"/>
    <n v="1"/>
    <n v="4"/>
    <n v="1"/>
    <n v="3"/>
    <n v="3"/>
    <n v="84573.390097996555"/>
    <n v="3802000"/>
    <n v="1340000"/>
  </r>
  <r>
    <n v="2222200426"/>
    <s v="ASOCIADO 1550"/>
    <x v="1"/>
    <x v="2"/>
    <m/>
    <n v="2553487"/>
    <n v="1696867"/>
    <n v="99549"/>
    <n v="0"/>
    <n v="0"/>
    <n v="856620"/>
    <s v="9- Otras garantías (no admisible)"/>
    <s v="LBZ"/>
    <s v="A"/>
    <n v="4"/>
    <n v="0"/>
    <n v="0"/>
    <n v="13052"/>
    <n v="2.1972602739726028"/>
    <n v="34.249315068493154"/>
    <n v="2"/>
    <n v="2"/>
    <n v="2"/>
    <n v="2"/>
    <n v="3"/>
    <n v="84577.439730950107"/>
    <n v="3444000"/>
    <n v="0"/>
  </r>
  <r>
    <n v="2240626608"/>
    <s v="ASOCIADO 2472"/>
    <x v="1"/>
    <x v="0"/>
    <n v="192057"/>
    <n v="4815924"/>
    <n v="3413660"/>
    <n v="161398"/>
    <n v="0"/>
    <n v="1200000"/>
    <n v="1402264"/>
    <s v="6- pignoración"/>
    <s v="LBZ"/>
    <s v="A"/>
    <n v="4"/>
    <n v="0"/>
    <n v="0"/>
    <n v="76001"/>
    <n v="4.7178082191780826"/>
    <n v="33.945205479452056"/>
    <n v="2"/>
    <n v="0"/>
    <n v="1"/>
    <n v="2"/>
    <n v="1"/>
    <n v="84742.961611244013"/>
    <n v="2160000"/>
    <n v="2160000"/>
  </r>
  <r>
    <n v="42844820"/>
    <s v="ASOCIADO 3309"/>
    <x v="1"/>
    <x v="0"/>
    <n v="1018333"/>
    <n v="5892965"/>
    <n v="3169345"/>
    <n v="214129"/>
    <n v="0"/>
    <n v="0"/>
    <n v="2723620"/>
    <s v="9- Otras garantías (no admisible)"/>
    <s v="LBZ"/>
    <s v="A"/>
    <n v="4"/>
    <n v="0"/>
    <n v="0"/>
    <n v="8001"/>
    <n v="4.5287671232876709"/>
    <n v="52.364383561643834"/>
    <n v="2"/>
    <n v="5"/>
    <n v="2"/>
    <n v="2"/>
    <n v="3"/>
    <n v="84782.194463841806"/>
    <n v="2161000"/>
    <n v="2161000"/>
  </r>
  <r>
    <n v="2044028442"/>
    <s v="ASOCIADO 1797"/>
    <x v="1"/>
    <x v="1"/>
    <n v="1734"/>
    <n v="8425822"/>
    <n v="7435202"/>
    <n v="239708"/>
    <n v="0"/>
    <n v="5000000"/>
    <n v="990620"/>
    <s v="6- pignoración"/>
    <s v="LBZ"/>
    <s v="A"/>
    <n v="4"/>
    <n v="0"/>
    <n v="0"/>
    <n v="13052"/>
    <n v="2.1972602739726028"/>
    <n v="31.079452054794519"/>
    <n v="1"/>
    <n v="2"/>
    <n v="1"/>
    <n v="2"/>
    <n v="3"/>
    <n v="84840.323470215357"/>
    <n v="3814000"/>
    <n v="0"/>
  </r>
  <r>
    <n v="6246668"/>
    <s v="ASOCIADO 4052"/>
    <x v="1"/>
    <x v="2"/>
    <n v="33184.5"/>
    <n v="7457271"/>
    <n v="1217266"/>
    <n v="236468"/>
    <n v="0"/>
    <n v="3479815"/>
    <n v="6240005"/>
    <s v="6- pignoración"/>
    <s v="LBZ"/>
    <s v="A"/>
    <n v="4"/>
    <n v="0"/>
    <n v="0"/>
    <n v="76001"/>
    <n v="12.665753424657535"/>
    <n v="59.747945205479454"/>
    <n v="1"/>
    <n v="2"/>
    <n v="1"/>
    <n v="2"/>
    <n v="1"/>
    <n v="85906.796682164102"/>
    <n v="2459000"/>
    <n v="0"/>
  </r>
  <r>
    <n v="4468840"/>
    <s v="ASOCIADO 4049"/>
    <x v="1"/>
    <x v="2"/>
    <m/>
    <n v="7244173"/>
    <n v="1067243"/>
    <n v="380474"/>
    <n v="0"/>
    <n v="2700000"/>
    <n v="6176930"/>
    <s v="6- pignoración"/>
    <s v="LBZ"/>
    <s v="A"/>
    <n v="4"/>
    <n v="0"/>
    <n v="0"/>
    <n v="76130"/>
    <n v="4.5534246575342463"/>
    <n v="42.646575342465752"/>
    <n v="1"/>
    <n v="0"/>
    <n v="1"/>
    <n v="2"/>
    <n v="1"/>
    <n v="86194.577157362524"/>
    <n v="2197000"/>
    <n v="0"/>
  </r>
  <r>
    <n v="2044026642"/>
    <s v="ASOCIADO 2638"/>
    <x v="1"/>
    <x v="0"/>
    <m/>
    <n v="5000000"/>
    <n v="3436380"/>
    <n v="160937"/>
    <n v="0"/>
    <n v="0"/>
    <n v="1563620"/>
    <s v="9- Otras garantías (no admisible)"/>
    <s v="LBZ"/>
    <s v="A"/>
    <n v="4"/>
    <n v="0"/>
    <n v="0"/>
    <n v="13052"/>
    <n v="4.065753424657534"/>
    <n v="28.142465753424659"/>
    <n v="2"/>
    <n v="2"/>
    <n v="1"/>
    <n v="2"/>
    <n v="3"/>
    <n v="86313.011721146468"/>
    <n v="2588000"/>
    <n v="896000"/>
  </r>
  <r>
    <n v="80686606"/>
    <s v="ASOCIADO 1615"/>
    <x v="1"/>
    <x v="0"/>
    <n v="244336"/>
    <n v="5353791"/>
    <n v="4463171"/>
    <n v="172510"/>
    <n v="0"/>
    <n v="5000000"/>
    <n v="890620"/>
    <s v="6- pignoración"/>
    <s v="LBZ"/>
    <s v="A"/>
    <n v="4"/>
    <n v="0"/>
    <n v="0"/>
    <n v="68895"/>
    <n v="2.3232876712328765"/>
    <n v="49.38082191780822"/>
    <n v="1"/>
    <n v="2"/>
    <n v="1"/>
    <n v="2"/>
    <n v="3"/>
    <n v="86619.879285007497"/>
    <n v="3894000"/>
    <n v="3894000"/>
  </r>
  <r>
    <n v="82448248"/>
    <s v="ASOCIADO 1841"/>
    <x v="1"/>
    <x v="0"/>
    <n v="774834"/>
    <n v="4849987"/>
    <n v="3842283"/>
    <n v="199098"/>
    <n v="0"/>
    <n v="1440000"/>
    <n v="1007704"/>
    <s v="6- pignoración"/>
    <s v="LBZ"/>
    <s v="A"/>
    <n v="4"/>
    <n v="0"/>
    <n v="0"/>
    <n v="8001"/>
    <n v="3.2630136986301368"/>
    <n v="25.306849315068494"/>
    <n v="1"/>
    <n v="0"/>
    <n v="2"/>
    <n v="2"/>
    <n v="1"/>
    <n v="86665.371388536121"/>
    <n v="2209000"/>
    <n v="2209000"/>
  </r>
  <r>
    <n v="6202882"/>
    <s v="ASOCIADO 4025"/>
    <x v="1"/>
    <x v="4"/>
    <n v="987"/>
    <n v="17747345"/>
    <n v="11871786"/>
    <n v="512476"/>
    <n v="0"/>
    <n v="9854021"/>
    <n v="5875559"/>
    <s v="6- pignoración"/>
    <s v="LBZ"/>
    <s v="A"/>
    <n v="4"/>
    <n v="0"/>
    <n v="0"/>
    <n v="76520"/>
    <n v="7.2493150684931509"/>
    <n v="50.813698630136983"/>
    <n v="1"/>
    <n v="4"/>
    <n v="2"/>
    <n v="3"/>
    <n v="1"/>
    <n v="86768.7946301622"/>
    <n v="2442000"/>
    <n v="1910000"/>
  </r>
  <r>
    <n v="2224640406"/>
    <s v="ASOCIADO 1825"/>
    <x v="1"/>
    <x v="2"/>
    <n v="11082"/>
    <n v="2038642"/>
    <n v="1042657"/>
    <n v="143104"/>
    <n v="0"/>
    <n v="0"/>
    <n v="995985"/>
    <s v="9- Otras garantías (no admisible)"/>
    <s v="LBZ"/>
    <s v="A"/>
    <n v="4"/>
    <n v="0"/>
    <n v="0"/>
    <n v="76130"/>
    <n v="3.2191780821917808"/>
    <n v="22.934246575342467"/>
    <n v="1"/>
    <n v="0"/>
    <n v="3"/>
    <n v="2"/>
    <n v="1"/>
    <n v="87018.467061916293"/>
    <n v="2218000"/>
    <n v="0"/>
  </r>
  <r>
    <n v="20462606"/>
    <s v="ASOCIADO 2418"/>
    <x v="1"/>
    <x v="0"/>
    <n v="170"/>
    <n v="4945947"/>
    <n v="3581736"/>
    <n v="144333"/>
    <n v="0"/>
    <n v="3710000"/>
    <n v="1364211"/>
    <s v="6- pignoración"/>
    <s v="LBZ"/>
    <s v="A"/>
    <n v="4"/>
    <n v="0"/>
    <n v="0"/>
    <n v="76130"/>
    <n v="4.7178082191780826"/>
    <n v="38.863013698630134"/>
    <n v="2"/>
    <n v="0"/>
    <n v="1"/>
    <n v="2"/>
    <n v="1"/>
    <n v="87153.746029445145"/>
    <n v="3918000"/>
    <n v="3918000"/>
  </r>
  <r>
    <n v="4604220"/>
    <s v="ASOCIADO 3012"/>
    <x v="1"/>
    <x v="0"/>
    <n v="3464942"/>
    <n v="6532161"/>
    <n v="4419987"/>
    <n v="296945"/>
    <n v="0"/>
    <n v="3500000"/>
    <n v="2112174"/>
    <s v="6- pignoración"/>
    <s v="LBZ"/>
    <s v="A"/>
    <n v="4"/>
    <n v="0"/>
    <n v="0"/>
    <n v="76130"/>
    <n v="3.6410958904109587"/>
    <n v="44.761643835616439"/>
    <n v="1"/>
    <n v="4"/>
    <n v="2"/>
    <n v="3"/>
    <n v="3"/>
    <n v="88038.521229459031"/>
    <n v="2244000"/>
    <n v="0"/>
  </r>
  <r>
    <n v="66864206"/>
    <s v="ASOCIADO 3795"/>
    <x v="1"/>
    <x v="0"/>
    <n v="124089"/>
    <n v="6246408"/>
    <n v="2090305"/>
    <n v="185094"/>
    <n v="0"/>
    <n v="3208730"/>
    <n v="4156103"/>
    <s v="6- pignoración"/>
    <s v="LBZ"/>
    <s v="A"/>
    <n v="4"/>
    <n v="0"/>
    <n v="0"/>
    <n v="76130"/>
    <n v="10.378082191780821"/>
    <n v="50.819178082191783"/>
    <n v="2"/>
    <n v="2"/>
    <n v="1"/>
    <n v="2"/>
    <n v="3"/>
    <n v="88074.228720039289"/>
    <n v="3618000"/>
    <n v="0"/>
  </r>
  <r>
    <n v="2226824688"/>
    <s v="ASOCIADO 1481"/>
    <x v="1"/>
    <x v="0"/>
    <n v="121400"/>
    <n v="2822123"/>
    <n v="2019969"/>
    <n v="118046"/>
    <n v="0"/>
    <n v="3440000"/>
    <n v="802154"/>
    <s v="6- pignoración"/>
    <s v="LBZ"/>
    <s v="A"/>
    <n v="4"/>
    <n v="0"/>
    <n v="0"/>
    <n v="76001"/>
    <n v="2.5534246575342467"/>
    <n v="33.200000000000003"/>
    <n v="2"/>
    <n v="2"/>
    <n v="2"/>
    <n v="2"/>
    <n v="1"/>
    <n v="88390.627561458867"/>
    <n v="3578000"/>
    <n v="0"/>
  </r>
  <r>
    <n v="24662608"/>
    <s v="ASOCIADO 2849"/>
    <x v="1"/>
    <x v="0"/>
    <n v="25200"/>
    <n v="5451074"/>
    <n v="3606454"/>
    <n v="185589"/>
    <n v="0"/>
    <n v="0"/>
    <n v="1844620"/>
    <s v="9- Otras garantías (no admisible)"/>
    <s v="LBZ"/>
    <s v="A"/>
    <n v="4"/>
    <n v="0"/>
    <n v="0"/>
    <n v="68255"/>
    <n v="9.9260273972602739"/>
    <n v="44.967123287671235"/>
    <n v="1"/>
    <n v="2"/>
    <n v="1"/>
    <n v="2"/>
    <n v="1"/>
    <n v="88793.679908035367"/>
    <n v="2963000"/>
    <n v="2963000"/>
  </r>
  <r>
    <n v="2262060282"/>
    <s v="ASOCIADO 2356"/>
    <x v="1"/>
    <x v="0"/>
    <n v="575084"/>
    <n v="3700702"/>
    <n v="2369689"/>
    <n v="154514"/>
    <n v="0"/>
    <n v="2252463"/>
    <n v="1331013"/>
    <s v="6- pignoración"/>
    <s v="LBZ"/>
    <s v="A"/>
    <n v="4"/>
    <n v="0"/>
    <n v="0"/>
    <n v="76001"/>
    <n v="2.1013698630136988"/>
    <n v="25.353424657534248"/>
    <n v="2"/>
    <n v="4"/>
    <n v="2"/>
    <n v="3"/>
    <n v="1"/>
    <n v="89372.438217784176"/>
    <n v="2278000"/>
    <n v="0"/>
  </r>
  <r>
    <n v="22404800"/>
    <s v="ASOCIADO 3402"/>
    <x v="1"/>
    <x v="2"/>
    <m/>
    <n v="4595869"/>
    <n v="1666922"/>
    <n v="253893"/>
    <n v="0"/>
    <n v="1592270"/>
    <n v="2928947"/>
    <s v="6- pignoración"/>
    <s v="LBZ"/>
    <s v="A"/>
    <n v="4"/>
    <n v="0"/>
    <n v="0"/>
    <n v="8001"/>
    <n v="5.5534246575342463"/>
    <n v="42.975342465753428"/>
    <n v="1"/>
    <n v="4"/>
    <n v="1"/>
    <n v="2"/>
    <n v="1"/>
    <n v="90358.003571337918"/>
    <n v="3419000"/>
    <n v="3419000"/>
  </r>
  <r>
    <n v="2048488824"/>
    <s v="ASOCIADO 922"/>
    <x v="1"/>
    <x v="2"/>
    <n v="274100"/>
    <n v="2370000"/>
    <n v="1991182"/>
    <n v="113011"/>
    <n v="0"/>
    <n v="0"/>
    <n v="378818"/>
    <s v="9- Otras garantías (no admisible)"/>
    <s v="LBZ"/>
    <s v="A"/>
    <n v="4"/>
    <n v="0"/>
    <n v="0"/>
    <n v="13001"/>
    <n v="1.167123287671233"/>
    <n v="34.536986301369865"/>
    <n v="2"/>
    <n v="3"/>
    <n v="1"/>
    <n v="2"/>
    <n v="1"/>
    <n v="90653.739311275494"/>
    <n v="3750000"/>
    <n v="426000"/>
  </r>
  <r>
    <n v="2464202"/>
    <s v="ASOCIADO 1618"/>
    <x v="1"/>
    <x v="0"/>
    <n v="92767"/>
    <n v="3500000"/>
    <n v="2609380"/>
    <n v="135338"/>
    <n v="0"/>
    <n v="0"/>
    <n v="890620"/>
    <s v="9- Otras garantías (no admisible)"/>
    <s v="LBZ"/>
    <s v="A"/>
    <n v="4"/>
    <n v="0"/>
    <n v="0"/>
    <n v="68255"/>
    <n v="2.2821917808219179"/>
    <n v="51.07123287671233"/>
    <n v="1"/>
    <n v="2"/>
    <n v="2"/>
    <n v="2"/>
    <n v="6"/>
    <n v="90735.10210671433"/>
    <n v="4079000"/>
    <n v="0"/>
  </r>
  <r>
    <n v="2002844864"/>
    <s v="ASOCIADO 2469"/>
    <x v="1"/>
    <x v="0"/>
    <m/>
    <n v="3593638"/>
    <n v="2193397"/>
    <n v="213320"/>
    <n v="0"/>
    <n v="0"/>
    <n v="1400241"/>
    <s v="9- Otras garantías (no admisible)"/>
    <s v="LBZ"/>
    <s v="A"/>
    <n v="4"/>
    <n v="0"/>
    <n v="0"/>
    <n v="13052"/>
    <n v="5.9232876712328766"/>
    <n v="43.104109589041094"/>
    <n v="1"/>
    <n v="2"/>
    <n v="1"/>
    <n v="3"/>
    <n v="3"/>
    <n v="91494.044816081601"/>
    <n v="4023000"/>
    <n v="0"/>
  </r>
  <r>
    <n v="2224642242"/>
    <s v="ASOCIADO 3463"/>
    <x v="1"/>
    <x v="0"/>
    <n v="48808"/>
    <n v="7248891"/>
    <n v="4227218"/>
    <n v="270269"/>
    <n v="0"/>
    <n v="5695808"/>
    <n v="3021673"/>
    <s v="6- pignoración"/>
    <s v="LBZ"/>
    <s v="A"/>
    <n v="4"/>
    <n v="0"/>
    <n v="0"/>
    <n v="76130"/>
    <n v="5.3835616438356162"/>
    <n v="26.701369863013699"/>
    <n v="1"/>
    <n v="0"/>
    <n v="1"/>
    <n v="2"/>
    <n v="1"/>
    <n v="92136.502310863158"/>
    <n v="4142000"/>
    <n v="719000"/>
  </r>
  <r>
    <n v="20626244"/>
    <s v="ASOCIADO 1991"/>
    <x v="1"/>
    <x v="2"/>
    <m/>
    <n v="2218704"/>
    <n v="1124084"/>
    <n v="113496"/>
    <n v="0"/>
    <n v="0"/>
    <n v="1094620"/>
    <s v="9- Otras garantías (no admisible)"/>
    <s v="LBZ"/>
    <s v="A"/>
    <n v="4"/>
    <n v="0"/>
    <n v="0"/>
    <n v="20060"/>
    <n v="2.7780821917808218"/>
    <n v="48.835616438356162"/>
    <n v="1"/>
    <n v="2"/>
    <n v="1"/>
    <n v="3"/>
    <n v="2"/>
    <n v="92197.203604825641"/>
    <n v="2350000"/>
    <n v="938000"/>
  </r>
  <r>
    <n v="20808664"/>
    <s v="ASOCIADO 3061"/>
    <x v="1"/>
    <x v="1"/>
    <m/>
    <n v="7853029"/>
    <n v="5664209"/>
    <n v="213473"/>
    <n v="0"/>
    <n v="4014548"/>
    <n v="2188820"/>
    <s v="6- pignoración"/>
    <s v="LBZ"/>
    <s v="A"/>
    <n v="4"/>
    <n v="0"/>
    <n v="0"/>
    <n v="20060"/>
    <n v="5.7945205479452051"/>
    <n v="38.063013698630137"/>
    <n v="1"/>
    <n v="2"/>
    <n v="1"/>
    <n v="3"/>
    <n v="3"/>
    <n v="92292.213444657449"/>
    <n v="4149000"/>
    <n v="0"/>
  </r>
  <r>
    <n v="84660466"/>
    <s v="ASOCIADO 2979"/>
    <x v="1"/>
    <x v="0"/>
    <m/>
    <n v="6264245"/>
    <n v="4209425"/>
    <n v="176196"/>
    <n v="0"/>
    <n v="2416000"/>
    <n v="2054820"/>
    <s v="6- pignoración"/>
    <s v="LBZ"/>
    <s v="A"/>
    <n v="4"/>
    <n v="0"/>
    <n v="0"/>
    <n v="13052"/>
    <n v="5.484931506849315"/>
    <n v="49.175342465753424"/>
    <n v="1"/>
    <n v="2"/>
    <n v="2"/>
    <n v="2"/>
    <n v="3"/>
    <n v="92393.367867814653"/>
    <n v="2355000"/>
    <n v="0"/>
  </r>
  <r>
    <n v="84668286"/>
    <s v="ASOCIADO 1801"/>
    <x v="1"/>
    <x v="0"/>
    <m/>
    <n v="3370563"/>
    <n v="2379943"/>
    <n v="142213"/>
    <n v="0"/>
    <n v="2540000"/>
    <n v="990620"/>
    <s v="6- pignoración"/>
    <s v="LBZ"/>
    <s v="A"/>
    <n v="4"/>
    <n v="0"/>
    <n v="0"/>
    <n v="68276"/>
    <n v="2.1972602739726028"/>
    <n v="49.769863013698632"/>
    <n v="1"/>
    <n v="3"/>
    <n v="1"/>
    <n v="2"/>
    <n v="2"/>
    <n v="93531.120593150787"/>
    <n v="2384000"/>
    <n v="0"/>
  </r>
  <r>
    <n v="204484"/>
    <s v="ASOCIADO 2965"/>
    <x v="1"/>
    <x v="0"/>
    <m/>
    <n v="6660227"/>
    <n v="4624107"/>
    <n v="459723"/>
    <n v="0"/>
    <n v="0"/>
    <n v="2036120"/>
    <s v="9- Otras garantías (no admisible)"/>
    <s v="LBZ"/>
    <s v="A"/>
    <n v="4"/>
    <n v="0"/>
    <n v="0"/>
    <n v="13052"/>
    <n v="3.8191780821917809"/>
    <n v="42.605479452054794"/>
    <n v="1"/>
    <n v="1"/>
    <n v="1"/>
    <n v="2"/>
    <n v="3"/>
    <n v="93640.740685204713"/>
    <n v="2560000"/>
    <n v="1132000"/>
  </r>
  <r>
    <n v="2224888842"/>
    <s v="ASOCIADO 3645"/>
    <x v="1"/>
    <x v="3"/>
    <n v="1562537"/>
    <n v="4117731"/>
    <n v="643516"/>
    <n v="220048"/>
    <n v="0"/>
    <n v="2210000"/>
    <n v="3474215"/>
    <s v="6- pignoración"/>
    <s v="LBZ"/>
    <s v="A"/>
    <n v="4"/>
    <n v="0"/>
    <n v="0"/>
    <n v="76130"/>
    <n v="3.2602739726027399"/>
    <n v="23.523287671232875"/>
    <n v="1"/>
    <n v="0"/>
    <n v="1"/>
    <n v="2"/>
    <n v="3"/>
    <n v="94182.9914978741"/>
    <n v="4234000"/>
    <n v="4234000"/>
  </r>
  <r>
    <n v="44202268"/>
    <s v="ASOCIADO 3377"/>
    <x v="1"/>
    <x v="0"/>
    <n v="492614"/>
    <n v="5707068"/>
    <n v="2832551"/>
    <n v="215510"/>
    <n v="0"/>
    <n v="3252962"/>
    <n v="2874517"/>
    <s v="6- pignoración"/>
    <s v="LBZ"/>
    <s v="A"/>
    <n v="4"/>
    <n v="0"/>
    <n v="0"/>
    <n v="13001"/>
    <n v="5.1342465753424653"/>
    <n v="24.6"/>
    <n v="2"/>
    <n v="2"/>
    <n v="1"/>
    <n v="2"/>
    <n v="1"/>
    <n v="95004.734184953602"/>
    <n v="3954000"/>
    <n v="0"/>
  </r>
  <r>
    <n v="2224626604"/>
    <s v="ASOCIADO 3583"/>
    <x v="1"/>
    <x v="0"/>
    <n v="65107"/>
    <n v="6370041"/>
    <n v="3171524"/>
    <n v="234863"/>
    <n v="0"/>
    <n v="6889370"/>
    <n v="3198517"/>
    <s v="6- pignoración"/>
    <s v="LBZ"/>
    <s v="A"/>
    <n v="4"/>
    <n v="0"/>
    <n v="0"/>
    <n v="76130"/>
    <n v="5.882191780821918"/>
    <n v="34.761643835616439"/>
    <n v="1"/>
    <n v="0"/>
    <n v="1"/>
    <n v="2"/>
    <n v="1"/>
    <n v="95885.091749018684"/>
    <n v="2444000"/>
    <n v="2444000"/>
  </r>
  <r>
    <n v="2224644688"/>
    <s v="ASOCIADO 1442"/>
    <x v="1"/>
    <x v="0"/>
    <n v="303500"/>
    <n v="4000000"/>
    <n v="3222690"/>
    <n v="174026"/>
    <n v="0"/>
    <n v="1855697"/>
    <n v="777310"/>
    <s v="6- pignoración"/>
    <s v="LBZ"/>
    <s v="A"/>
    <n v="4"/>
    <n v="0"/>
    <n v="0"/>
    <n v="19001"/>
    <n v="2.4684931506849317"/>
    <n v="34.049315068493151"/>
    <n v="2"/>
    <n v="4"/>
    <n v="2"/>
    <n v="2"/>
    <n v="1"/>
    <n v="96002.79030681208"/>
    <n v="2447000"/>
    <n v="2447000"/>
  </r>
  <r>
    <n v="26026426"/>
    <s v="ASOCIADO 2122"/>
    <x v="1"/>
    <x v="0"/>
    <n v="54752"/>
    <n v="3314238"/>
    <n v="2132105"/>
    <n v="163545"/>
    <n v="0"/>
    <n v="3023309"/>
    <n v="1182133"/>
    <s v="6- pignoración"/>
    <s v="LBZ"/>
    <s v="A"/>
    <n v="4"/>
    <n v="0"/>
    <n v="0"/>
    <n v="17380"/>
    <n v="3.9643835616438357"/>
    <n v="36.106849315068494"/>
    <n v="1"/>
    <n v="2"/>
    <n v="3"/>
    <n v="2"/>
    <n v="3"/>
    <n v="96073.769551090765"/>
    <n v="4319000"/>
    <n v="4319000"/>
  </r>
  <r>
    <n v="2244446642"/>
    <s v="ASOCIADO 3142"/>
    <x v="1"/>
    <x v="2"/>
    <m/>
    <n v="3376288"/>
    <n v="1073659"/>
    <n v="172712"/>
    <n v="0"/>
    <n v="0"/>
    <n v="2302629"/>
    <s v="9- Otras garantías (no admisible)"/>
    <s v="LBZ"/>
    <s v="A"/>
    <n v="4"/>
    <n v="0"/>
    <n v="0"/>
    <n v="13052"/>
    <n v="5.8794520547945206"/>
    <n v="31.312328767123287"/>
    <n v="1"/>
    <n v="4"/>
    <n v="1"/>
    <n v="3"/>
    <n v="1"/>
    <n v="96246.517623522508"/>
    <n v="3059000"/>
    <n v="0"/>
  </r>
  <r>
    <n v="2048468468"/>
    <s v="ASOCIADO 1928"/>
    <x v="1"/>
    <x v="0"/>
    <n v="1811167"/>
    <n v="4907643"/>
    <n v="3853063"/>
    <n v="158134"/>
    <n v="0"/>
    <n v="3500000"/>
    <n v="1054580"/>
    <s v="6- pignoración"/>
    <s v="LBZ"/>
    <s v="A"/>
    <n v="4"/>
    <n v="0"/>
    <n v="0"/>
    <n v="76130"/>
    <n v="3.4328767123287673"/>
    <n v="39.978082191780821"/>
    <n v="1"/>
    <n v="0"/>
    <n v="1"/>
    <n v="2"/>
    <n v="3"/>
    <n v="96944.37876915923"/>
    <n v="2471000"/>
    <n v="2471000"/>
  </r>
  <r>
    <n v="4828400"/>
    <s v="ASOCIADO 3015"/>
    <x v="1"/>
    <x v="3"/>
    <m/>
    <n v="3006484"/>
    <n v="887744"/>
    <n v="241382"/>
    <n v="0"/>
    <n v="0"/>
    <n v="2118740"/>
    <s v="9- Otras garantías (no admisible)"/>
    <s v="LBZ"/>
    <s v="A"/>
    <n v="4"/>
    <n v="0"/>
    <n v="0"/>
    <n v="68276"/>
    <n v="2.1972602739726028"/>
    <n v="42.161643835616438"/>
    <n v="1"/>
    <n v="1"/>
    <n v="1"/>
    <n v="2"/>
    <n v="1"/>
    <n v="97426.761361305718"/>
    <n v="3791000"/>
    <n v="3377000"/>
  </r>
  <r>
    <n v="2008846842"/>
    <s v="ASOCIADO 1145"/>
    <x v="1"/>
    <x v="3"/>
    <m/>
    <n v="1560846"/>
    <n v="997690"/>
    <n v="103812"/>
    <n v="0"/>
    <n v="1006955"/>
    <n v="563156"/>
    <s v="6- pignoración"/>
    <s v="LBZ"/>
    <s v="A"/>
    <n v="4"/>
    <n v="0"/>
    <n v="0"/>
    <n v="76130"/>
    <n v="1.7616438356164383"/>
    <n v="21.084931506849315"/>
    <n v="2"/>
    <n v="2"/>
    <n v="1"/>
    <n v="2"/>
    <n v="1"/>
    <n v="97457.20054234119"/>
    <n v="3034000"/>
    <n v="0"/>
  </r>
  <r>
    <n v="2008664268"/>
    <s v="ASOCIADO 2673"/>
    <x v="1"/>
    <x v="4"/>
    <m/>
    <n v="36047451"/>
    <n v="34461331"/>
    <n v="827510"/>
    <n v="0"/>
    <n v="36500000"/>
    <n v="1586120"/>
    <s v="2- prendaria"/>
    <s v="LBZ"/>
    <s v="A"/>
    <n v="4"/>
    <n v="0"/>
    <n v="0"/>
    <n v="68001"/>
    <n v="3.2383561643835614"/>
    <n v="32.989041095890414"/>
    <n v="1"/>
    <n v="5"/>
    <n v="4"/>
    <n v="5"/>
    <n v="1"/>
    <n v="99276.970017716623"/>
    <n v="4463000"/>
    <n v="0"/>
  </r>
  <r>
    <n v="84462208"/>
    <s v="ASOCIADO 2978"/>
    <x v="1"/>
    <x v="0"/>
    <m/>
    <n v="4294583"/>
    <n v="2239763"/>
    <n v="149509"/>
    <n v="0"/>
    <n v="0"/>
    <n v="2054820"/>
    <s v="9- Otras garantías (no admisible)"/>
    <s v="LBZ"/>
    <s v="A"/>
    <n v="4"/>
    <n v="0"/>
    <n v="0"/>
    <n v="13838"/>
    <n v="5.484931506849315"/>
    <n v="53.37808219178082"/>
    <n v="1"/>
    <n v="4"/>
    <n v="1"/>
    <n v="2"/>
    <n v="2"/>
    <n v="100043.48078866579"/>
    <n v="2857000"/>
    <n v="0"/>
  </r>
  <r>
    <n v="4462488"/>
    <s v="ASOCIADO 1679"/>
    <x v="1"/>
    <x v="2"/>
    <m/>
    <n v="2894024"/>
    <n v="1970369"/>
    <n v="147606"/>
    <n v="0"/>
    <n v="2140000"/>
    <n v="923655"/>
    <s v="6- pignoración"/>
    <s v="LBZ"/>
    <s v="A"/>
    <n v="4"/>
    <n v="0"/>
    <n v="4"/>
    <n v="76616"/>
    <n v="1.3753424657534246"/>
    <n v="41.235616438356168"/>
    <n v="1"/>
    <n v="0"/>
    <n v="2"/>
    <n v="2"/>
    <n v="1"/>
    <n v="100262.51617110833"/>
    <n v="3655000"/>
    <n v="0"/>
  </r>
  <r>
    <n v="2000464482"/>
    <s v="ASOCIADO 2830"/>
    <x v="1"/>
    <x v="2"/>
    <m/>
    <n v="2992167"/>
    <n v="1180407"/>
    <n v="106381"/>
    <n v="0"/>
    <n v="0"/>
    <n v="1811760"/>
    <s v="9- Otras garantías (no admisible)"/>
    <s v="LBZ"/>
    <s v="A"/>
    <n v="4"/>
    <n v="0"/>
    <n v="0"/>
    <n v="68615"/>
    <n v="6.5506849315068489"/>
    <n v="35.4"/>
    <n v="2"/>
    <n v="1"/>
    <n v="1"/>
    <n v="2"/>
    <n v="3"/>
    <n v="101390.19254778228"/>
    <n v="4558000"/>
    <n v="0"/>
  </r>
  <r>
    <n v="28266846"/>
    <s v="ASOCIADO 3343"/>
    <x v="1"/>
    <x v="0"/>
    <m/>
    <n v="4808479"/>
    <n v="2025489"/>
    <n v="210122"/>
    <n v="0"/>
    <n v="0"/>
    <n v="2782990"/>
    <s v="9- Otras garantías (no admisible)"/>
    <s v="LBZ"/>
    <s v="A"/>
    <n v="4"/>
    <n v="0"/>
    <n v="0"/>
    <n v="68307"/>
    <n v="9.8410958904109584"/>
    <n v="47.561643835616437"/>
    <n v="2"/>
    <n v="2"/>
    <n v="3"/>
    <n v="2"/>
    <n v="2"/>
    <n v="101390.19254778228"/>
    <n v="4558000"/>
    <n v="0"/>
  </r>
  <r>
    <n v="2044008062"/>
    <s v="ASOCIADO 2908"/>
    <x v="1"/>
    <x v="0"/>
    <m/>
    <n v="4672154"/>
    <n v="2716534"/>
    <n v="177766"/>
    <n v="0"/>
    <n v="1306645"/>
    <n v="1955620"/>
    <s v="6- pignoración"/>
    <s v="LBZ"/>
    <s v="A"/>
    <n v="4"/>
    <n v="0"/>
    <n v="0"/>
    <n v="13052"/>
    <n v="4.8630136986301373"/>
    <n v="35.539726027397258"/>
    <n v="1"/>
    <n v="2"/>
    <n v="1"/>
    <n v="3"/>
    <n v="3"/>
    <n v="102079.90749379298"/>
    <n v="3461000"/>
    <n v="0"/>
  </r>
  <r>
    <n v="2044020664"/>
    <s v="ASOCIADO 2089"/>
    <x v="1"/>
    <x v="0"/>
    <m/>
    <n v="3422473"/>
    <n v="2266353"/>
    <n v="197385"/>
    <n v="0"/>
    <n v="0"/>
    <n v="1156120"/>
    <s v="9- Otras garantías (no admisible)"/>
    <s v="LBZ"/>
    <s v="A"/>
    <n v="4"/>
    <n v="0"/>
    <n v="0"/>
    <n v="13052"/>
    <n v="1.9178082191780823E-2"/>
    <n v="30.32054794520548"/>
    <n v="1"/>
    <n v="2"/>
    <n v="1"/>
    <n v="2"/>
    <n v="1"/>
    <n v="102124.25932138403"/>
    <n v="4591000"/>
    <n v="4521000"/>
  </r>
  <r>
    <n v="2224828088"/>
    <s v="ASOCIADO 3333"/>
    <x v="1"/>
    <x v="1"/>
    <n v="1301001"/>
    <n v="11882610"/>
    <n v="9121531"/>
    <n v="285390"/>
    <n v="0"/>
    <n v="6000000"/>
    <n v="2761079"/>
    <s v="6- pignoración"/>
    <s v="LBZ"/>
    <s v="A"/>
    <n v="4"/>
    <n v="0"/>
    <n v="0"/>
    <n v="76130"/>
    <n v="4.7534246575342465"/>
    <n v="29.252054794520546"/>
    <n v="1"/>
    <n v="0"/>
    <n v="1"/>
    <n v="2"/>
    <n v="1"/>
    <n v="103214.23725794422"/>
    <n v="4640000"/>
    <n v="0"/>
  </r>
  <r>
    <n v="2020486448"/>
    <s v="ASOCIADO 1980"/>
    <x v="1"/>
    <x v="0"/>
    <n v="108826"/>
    <n v="4224113"/>
    <n v="3134376"/>
    <n v="148932"/>
    <n v="0"/>
    <n v="0"/>
    <n v="1089737"/>
    <s v="6- pignoración"/>
    <s v="LBZ"/>
    <s v="A"/>
    <n v="4"/>
    <n v="0"/>
    <n v="0"/>
    <n v="5001"/>
    <n v="3.558904109589041"/>
    <n v="23.484931506849314"/>
    <n v="1"/>
    <n v="0"/>
    <n v="2"/>
    <n v="2"/>
    <n v="1"/>
    <n v="104123.99079455629"/>
    <n v="2654000"/>
    <n v="2654000"/>
  </r>
  <r>
    <n v="6420824"/>
    <s v="ASOCIADO 3845"/>
    <x v="1"/>
    <x v="1"/>
    <n v="125865"/>
    <n v="13597043"/>
    <n v="9220526"/>
    <n v="328456"/>
    <n v="0"/>
    <n v="4699755"/>
    <n v="4376517"/>
    <s v="6- pignoración"/>
    <s v="LBZ"/>
    <s v="A"/>
    <n v="4"/>
    <n v="0"/>
    <n v="0"/>
    <n v="19001"/>
    <n v="7.5863013698630137"/>
    <n v="48.216438356164382"/>
    <n v="1"/>
    <n v="0"/>
    <n v="1"/>
    <n v="3"/>
    <n v="1"/>
    <n v="104280.92220494748"/>
    <n v="2658000"/>
    <n v="0"/>
  </r>
  <r>
    <n v="2044046064"/>
    <s v="ASOCIADO 2972"/>
    <x v="1"/>
    <x v="0"/>
    <m/>
    <n v="4381732"/>
    <n v="2335303"/>
    <n v="184877"/>
    <n v="0"/>
    <n v="1380000"/>
    <n v="2046429"/>
    <s v="6- pignoración"/>
    <s v="LBZ"/>
    <s v="A"/>
    <n v="4"/>
    <n v="0"/>
    <n v="0"/>
    <n v="13052"/>
    <n v="2.5342465753424657"/>
    <n v="22.876712328767123"/>
    <n v="1"/>
    <n v="4"/>
    <n v="1"/>
    <n v="3"/>
    <n v="1"/>
    <n v="104839.5278173719"/>
    <n v="3721000"/>
    <n v="0"/>
  </r>
  <r>
    <n v="2244286802"/>
    <s v="ASOCIADO 1771"/>
    <x v="1"/>
    <x v="0"/>
    <n v="100500"/>
    <n v="3041926"/>
    <n v="2063486"/>
    <n v="253574"/>
    <n v="0"/>
    <n v="0"/>
    <n v="978440"/>
    <s v="9- Otras garantías (no admisible)"/>
    <s v="LBZ"/>
    <s v="A"/>
    <n v="4"/>
    <n v="0"/>
    <n v="0"/>
    <n v="76001"/>
    <n v="1.010958904109589"/>
    <n v="27.660273972602738"/>
    <n v="2"/>
    <n v="4"/>
    <n v="2"/>
    <n v="4"/>
    <n v="1"/>
    <n v="104904.81528199677"/>
    <n v="4716000"/>
    <n v="4716000"/>
  </r>
  <r>
    <n v="2228402286"/>
    <s v="ASOCIADO 2624"/>
    <x v="1"/>
    <x v="4"/>
    <n v="1370602"/>
    <n v="42609776"/>
    <n v="41069653"/>
    <n v="1004801"/>
    <n v="0"/>
    <n v="47001933"/>
    <n v="1540123"/>
    <s v="2- prendaria"/>
    <s v="LBZ"/>
    <s v="A"/>
    <n v="4"/>
    <n v="0"/>
    <n v="0"/>
    <n v="76892"/>
    <n v="4.904109589041096"/>
    <n v="27.61917808219178"/>
    <n v="1"/>
    <n v="6"/>
    <n v="2"/>
    <n v="3"/>
    <n v="1"/>
    <n v="105106.747591921"/>
    <n v="3607000"/>
    <n v="0"/>
  </r>
  <r>
    <n v="2006686284"/>
    <s v="ASOCIADO 2421"/>
    <x v="1"/>
    <x v="0"/>
    <m/>
    <n v="4070527"/>
    <n v="2702907"/>
    <n v="167100"/>
    <n v="0"/>
    <n v="4313000"/>
    <n v="1367620"/>
    <s v="6- pignoración"/>
    <s v="LBZ"/>
    <s v="A"/>
    <n v="4"/>
    <n v="0"/>
    <n v="0"/>
    <n v="13052"/>
    <n v="4.7397260273972606"/>
    <n v="27.92876712328767"/>
    <n v="1"/>
    <n v="2"/>
    <n v="1"/>
    <n v="2"/>
    <n v="1"/>
    <n v="105806.57195353432"/>
    <n v="3223000"/>
    <n v="0"/>
  </r>
  <r>
    <n v="2008406244"/>
    <s v="ASOCIADO 2519"/>
    <x v="1"/>
    <x v="0"/>
    <n v="23077"/>
    <n v="4385458"/>
    <n v="2947290"/>
    <n v="145399"/>
    <n v="0"/>
    <n v="0"/>
    <n v="1438168"/>
    <s v="9- Otras garantías (no admisible)"/>
    <s v="LBZ"/>
    <s v="A"/>
    <n v="4"/>
    <n v="0"/>
    <n v="0"/>
    <n v="68255"/>
    <n v="0.70410958904109588"/>
    <n v="24.506849315068493"/>
    <n v="2"/>
    <n v="2"/>
    <n v="2"/>
    <n v="2"/>
    <n v="1"/>
    <n v="106261.72659077577"/>
    <n v="4777000"/>
    <n v="0"/>
  </r>
  <r>
    <n v="44264082"/>
    <s v="ASOCIADO 1621"/>
    <x v="1"/>
    <x v="2"/>
    <m/>
    <n v="2604462"/>
    <n v="1713842"/>
    <n v="138832"/>
    <n v="0"/>
    <n v="0"/>
    <n v="890620"/>
    <s v="9- Otras garantías (no admisible)"/>
    <s v="LBZ"/>
    <s v="A"/>
    <n v="4"/>
    <n v="0"/>
    <n v="0"/>
    <n v="13838"/>
    <n v="2.2821917808219179"/>
    <n v="40.350684931506848"/>
    <n v="2"/>
    <n v="1"/>
    <n v="1"/>
    <n v="2"/>
    <n v="2"/>
    <n v="106411.73207813784"/>
    <n v="4269000"/>
    <n v="0"/>
  </r>
  <r>
    <n v="82042226"/>
    <s v="ASOCIADO 4112"/>
    <x v="1"/>
    <x v="4"/>
    <n v="428488"/>
    <n v="32769404"/>
    <n v="25459803"/>
    <n v="955092"/>
    <n v="0"/>
    <n v="29518713"/>
    <n v="7309601"/>
    <s v="6- pignoración"/>
    <s v="LBZ"/>
    <s v="A"/>
    <n v="4"/>
    <n v="0"/>
    <n v="0"/>
    <n v="15572"/>
    <n v="9.5835616438356173"/>
    <n v="50.753424657534246"/>
    <n v="1"/>
    <n v="2"/>
    <n v="2"/>
    <n v="2"/>
    <n v="3"/>
    <n v="106581.09185633078"/>
    <n v="3254000"/>
    <n v="0"/>
  </r>
  <r>
    <n v="2008826428"/>
    <s v="ASOCIADO 2683"/>
    <x v="1"/>
    <x v="0"/>
    <n v="627000"/>
    <n v="5459269"/>
    <n v="3858649"/>
    <n v="341377"/>
    <n v="0"/>
    <n v="1700000"/>
    <n v="1600620"/>
    <s v="6- pignoración"/>
    <s v="LBZ"/>
    <s v="A"/>
    <n v="4"/>
    <n v="0"/>
    <n v="0"/>
    <n v="68001"/>
    <n v="2.6575342465753424"/>
    <n v="29.304109589041097"/>
    <n v="2"/>
    <n v="4"/>
    <n v="3"/>
    <n v="2"/>
    <n v="1"/>
    <n v="106855.97355989952"/>
    <n v="4040000"/>
    <n v="0"/>
  </r>
  <r>
    <n v="2222242668"/>
    <s v="ASOCIADO 1129"/>
    <x v="1"/>
    <x v="0"/>
    <n v="830020"/>
    <n v="2863876"/>
    <n v="2300720"/>
    <n v="172712"/>
    <n v="0"/>
    <n v="0"/>
    <n v="563156"/>
    <s v="9- Otras garantías (no admisible)"/>
    <s v="LBZ"/>
    <s v="A"/>
    <n v="4"/>
    <n v="0"/>
    <n v="0"/>
    <n v="76563"/>
    <n v="1.7643835616438357"/>
    <n v="23.983561643835618"/>
    <n v="1"/>
    <n v="2"/>
    <n v="1"/>
    <n v="2"/>
    <n v="1"/>
    <n v="107034.87688242379"/>
    <n v="3809000"/>
    <n v="0"/>
  </r>
  <r>
    <n v="2068826066"/>
    <s v="ASOCIADO 3713"/>
    <x v="1"/>
    <x v="1"/>
    <m/>
    <n v="13473335"/>
    <n v="9762515"/>
    <n v="359785"/>
    <n v="0"/>
    <n v="6184421"/>
    <n v="3710820"/>
    <s v="6- pignoración"/>
    <s v="LBZ"/>
    <s v="A"/>
    <n v="4"/>
    <n v="0"/>
    <n v="0"/>
    <n v="13052"/>
    <n v="5.0630136986301366"/>
    <n v="33.010958904109586"/>
    <n v="1"/>
    <n v="3"/>
    <n v="1"/>
    <n v="2"/>
    <n v="3"/>
    <n v="107151.50449817184"/>
    <n v="4817000"/>
    <n v="0"/>
  </r>
  <r>
    <n v="86440688"/>
    <s v="ASOCIADO 2059"/>
    <x v="1"/>
    <x v="0"/>
    <n v="109513"/>
    <n v="3423646"/>
    <n v="2287033"/>
    <n v="138658"/>
    <n v="0"/>
    <n v="2855000"/>
    <n v="1136613"/>
    <s v="6- pignoración"/>
    <s v="LBZ"/>
    <s v="A"/>
    <n v="4"/>
    <n v="0"/>
    <n v="0"/>
    <n v="76130"/>
    <n v="3.7205479452054795"/>
    <n v="48.106849315068494"/>
    <n v="1"/>
    <n v="0"/>
    <n v="1"/>
    <n v="2"/>
    <n v="1"/>
    <n v="107264.09101436121"/>
    <n v="3510000"/>
    <n v="0"/>
  </r>
  <r>
    <n v="2220008640"/>
    <s v="ASOCIADO 2837"/>
    <x v="1"/>
    <x v="2"/>
    <n v="3122"/>
    <n v="3234768"/>
    <n v="1406875"/>
    <n v="115007"/>
    <n v="0"/>
    <n v="2100000"/>
    <n v="1827893"/>
    <s v="6- pignoración"/>
    <s v="LBZ"/>
    <s v="A"/>
    <n v="4"/>
    <n v="0"/>
    <n v="0"/>
    <n v="76130"/>
    <n v="2.9123287671232876"/>
    <n v="28.915068493150685"/>
    <n v="1"/>
    <n v="0"/>
    <n v="1"/>
    <n v="3"/>
    <n v="3"/>
    <n v="107485.17121344536"/>
    <n v="4832000"/>
    <n v="0"/>
  </r>
  <r>
    <n v="2044044826"/>
    <s v="ASOCIADO 1380"/>
    <x v="1"/>
    <x v="2"/>
    <m/>
    <n v="2652909"/>
    <n v="1934289"/>
    <n v="200250"/>
    <n v="0"/>
    <n v="0"/>
    <n v="718620"/>
    <s v="9- Otras garantías (no admisible)"/>
    <s v="LBZ"/>
    <s v="A"/>
    <n v="4"/>
    <n v="0"/>
    <n v="0"/>
    <n v="13052"/>
    <n v="2.8958904109589043"/>
    <n v="24.358904109589041"/>
    <n v="2"/>
    <n v="2"/>
    <n v="1"/>
    <n v="3"/>
    <n v="3"/>
    <n v="107507.41566113026"/>
    <n v="4833000"/>
    <n v="0"/>
  </r>
  <r>
    <n v="2044044468"/>
    <s v="ASOCIADO 2088"/>
    <x v="1"/>
    <x v="2"/>
    <m/>
    <n v="2319830"/>
    <n v="1163710"/>
    <n v="162843"/>
    <n v="0"/>
    <n v="0"/>
    <n v="1156120"/>
    <s v="9- Otras garantías (no admisible)"/>
    <s v="LBZ"/>
    <s v="A"/>
    <n v="4"/>
    <n v="0"/>
    <n v="0"/>
    <n v="13052"/>
    <n v="2.9479452054794519"/>
    <n v="24.353424657534248"/>
    <n v="1"/>
    <n v="3"/>
    <n v="2"/>
    <n v="2"/>
    <n v="3"/>
    <n v="107640.88234723968"/>
    <n v="4839000"/>
    <n v="0"/>
  </r>
  <r>
    <n v="2044048022"/>
    <s v="ASOCIADO 2129"/>
    <x v="1"/>
    <x v="3"/>
    <m/>
    <n v="2085055"/>
    <n v="896935"/>
    <n v="106660"/>
    <n v="0"/>
    <n v="0"/>
    <n v="1188120"/>
    <s v="9- Otras garantías (no admisible)"/>
    <s v="LBZ"/>
    <s v="A"/>
    <n v="4"/>
    <n v="0"/>
    <n v="0"/>
    <n v="13052"/>
    <n v="3.0684931506849313"/>
    <n v="29.994520547945207"/>
    <n v="1"/>
    <n v="2"/>
    <n v="1"/>
    <n v="2"/>
    <n v="1"/>
    <n v="107685.11950722529"/>
    <n v="4062000"/>
    <n v="0"/>
  </r>
  <r>
    <n v="2060048242"/>
    <s v="ASOCIADO 2494"/>
    <x v="1"/>
    <x v="0"/>
    <m/>
    <n v="4461495"/>
    <n v="3045066"/>
    <n v="143758"/>
    <n v="0"/>
    <n v="2300000"/>
    <n v="1416429"/>
    <s v="6- pignoración"/>
    <s v="LBZ"/>
    <s v="A"/>
    <n v="4"/>
    <n v="0"/>
    <n v="0"/>
    <n v="13836"/>
    <n v="2.4493150684931506"/>
    <n v="34.991780821917807"/>
    <n v="2"/>
    <n v="4"/>
    <n v="2"/>
    <n v="3"/>
    <n v="3"/>
    <n v="107774.34903334908"/>
    <n v="4845000"/>
    <n v="0"/>
  </r>
  <r>
    <n v="6408406"/>
    <s v="ASOCIADO 1858"/>
    <x v="1"/>
    <x v="0"/>
    <n v="883996"/>
    <n v="5057003"/>
    <n v="4039028"/>
    <n v="172510"/>
    <n v="0"/>
    <n v="3000000"/>
    <n v="1017975"/>
    <s v="6- pignoración"/>
    <s v="LBZ"/>
    <s v="A"/>
    <n v="4"/>
    <n v="0"/>
    <n v="0"/>
    <n v="76834"/>
    <n v="3.3698630136986303"/>
    <n v="36.375342465753427"/>
    <n v="1"/>
    <n v="0"/>
    <n v="1"/>
    <n v="2"/>
    <n v="1"/>
    <n v="107890.34464394492"/>
    <n v="2750000"/>
    <n v="0"/>
  </r>
  <r>
    <n v="2060082282"/>
    <s v="ASOCIADO 2889"/>
    <x v="1"/>
    <x v="0"/>
    <m/>
    <n v="5079173"/>
    <n v="3164353"/>
    <n v="176823"/>
    <n v="0"/>
    <n v="1757196"/>
    <n v="1914820"/>
    <s v="6- pignoración"/>
    <s v="LBZ"/>
    <s v="A"/>
    <n v="4"/>
    <n v="0"/>
    <n v="0"/>
    <n v="13052"/>
    <n v="5.0630136986301366"/>
    <n v="37.57260273972603"/>
    <n v="2"/>
    <n v="5"/>
    <n v="2"/>
    <n v="3"/>
    <n v="3"/>
    <n v="108441.68246389614"/>
    <n v="4875000"/>
    <n v="0"/>
  </r>
  <r>
    <n v="2008404460"/>
    <s v="ASOCIADO 2529"/>
    <x v="1"/>
    <x v="0"/>
    <m/>
    <n v="4815924"/>
    <n v="3371804"/>
    <n v="161398"/>
    <n v="0"/>
    <n v="3000000"/>
    <n v="1444120"/>
    <s v="6- pignoración"/>
    <s v="LBZ"/>
    <s v="A"/>
    <n v="4"/>
    <n v="0"/>
    <n v="0"/>
    <n v="68276"/>
    <n v="3.7424657534246575"/>
    <n v="34.180821917808217"/>
    <n v="1"/>
    <n v="1"/>
    <n v="1"/>
    <n v="2"/>
    <n v="3"/>
    <n v="108775.34917916967"/>
    <n v="4890000"/>
    <n v="0"/>
  </r>
  <r>
    <n v="26688662"/>
    <s v="ASOCIADO 4135"/>
    <x v="1"/>
    <x v="1"/>
    <n v="691773"/>
    <n v="13433648"/>
    <n v="5581075"/>
    <n v="418383"/>
    <n v="0"/>
    <n v="13300000"/>
    <n v="7852573"/>
    <s v="6- pignoración"/>
    <s v="LBZ"/>
    <s v="A"/>
    <n v="4"/>
    <n v="0"/>
    <n v="0"/>
    <n v="76001"/>
    <n v="10.665753424657535"/>
    <n v="64.835616438356169"/>
    <n v="1"/>
    <n v="1"/>
    <n v="3"/>
    <n v="3"/>
    <n v="1"/>
    <n v="108792.70025369427"/>
    <n v="2773000"/>
    <n v="0"/>
  </r>
  <r>
    <n v="2048222280"/>
    <s v="ASOCIADO 3416"/>
    <x v="1"/>
    <x v="0"/>
    <n v="602439"/>
    <n v="5072155"/>
    <n v="2114816"/>
    <n v="212255"/>
    <n v="0"/>
    <n v="1500000"/>
    <n v="2957339"/>
    <s v="6- pignoración"/>
    <s v="LBZ"/>
    <s v="A"/>
    <n v="4"/>
    <n v="0"/>
    <n v="0"/>
    <n v="8296"/>
    <n v="5.0821917808219181"/>
    <n v="34.298630136986304"/>
    <n v="1"/>
    <n v="0"/>
    <n v="2"/>
    <n v="2"/>
    <n v="1"/>
    <n v="108819.83807453948"/>
    <n v="4892000"/>
    <n v="4892000"/>
  </r>
  <r>
    <n v="2044028440"/>
    <s v="ASOCIADO 3610"/>
    <x v="1"/>
    <x v="2"/>
    <m/>
    <n v="5295166"/>
    <n v="1979726"/>
    <n v="303676"/>
    <n v="0"/>
    <n v="0"/>
    <n v="3315440"/>
    <s v="9- Otras garantías (no admisible)"/>
    <s v="LBZ"/>
    <s v="A"/>
    <n v="4"/>
    <n v="0"/>
    <n v="0"/>
    <n v="13052"/>
    <n v="2.6109589041095891"/>
    <n v="27.210958904109589"/>
    <n v="1"/>
    <n v="2"/>
    <n v="1"/>
    <n v="3"/>
    <n v="3"/>
    <n v="109487.17150508652"/>
    <n v="4922000"/>
    <n v="0"/>
  </r>
  <r>
    <n v="2008000204"/>
    <s v="ASOCIADO 3069"/>
    <x v="1"/>
    <x v="1"/>
    <m/>
    <n v="9799473"/>
    <n v="7598044"/>
    <n v="300527"/>
    <n v="0"/>
    <n v="2900000"/>
    <n v="2201429"/>
    <s v="6- pignoración"/>
    <s v="LBZ"/>
    <s v="A"/>
    <n v="4"/>
    <n v="0"/>
    <n v="0"/>
    <n v="13052"/>
    <n v="4.5753424657534243"/>
    <n v="30.578082191780823"/>
    <n v="1"/>
    <n v="5"/>
    <n v="2"/>
    <n v="3"/>
    <n v="3"/>
    <n v="109843.08266804495"/>
    <n v="4938000"/>
    <n v="0"/>
  </r>
  <r>
    <n v="2226260080"/>
    <s v="ASOCIADO 1925"/>
    <x v="1"/>
    <x v="0"/>
    <m/>
    <n v="3529642"/>
    <n v="2476375"/>
    <n v="186968"/>
    <n v="0"/>
    <n v="3000000"/>
    <n v="1053267"/>
    <s v="6- pignoración"/>
    <s v="LBZ"/>
    <s v="A"/>
    <n v="4"/>
    <n v="0"/>
    <n v="4"/>
    <n v="76616"/>
    <n v="1.3753424657534246"/>
    <n v="29.219178082191782"/>
    <n v="1"/>
    <n v="2"/>
    <n v="2"/>
    <n v="2"/>
    <n v="1"/>
    <n v="110087.3843894216"/>
    <n v="2806000"/>
    <n v="2806000"/>
  </r>
  <r>
    <n v="2044028646"/>
    <s v="ASOCIADO 2777"/>
    <x v="1"/>
    <x v="0"/>
    <m/>
    <n v="5765684"/>
    <n v="4022064"/>
    <n v="161022"/>
    <n v="0"/>
    <n v="0"/>
    <n v="1743620"/>
    <s v="9- Otras garantías (no admisible)"/>
    <s v="LBZ"/>
    <s v="A"/>
    <n v="4"/>
    <n v="0"/>
    <n v="0"/>
    <n v="13052"/>
    <n v="4.5753424657534243"/>
    <n v="26.402739726027399"/>
    <n v="2"/>
    <n v="2"/>
    <n v="1"/>
    <n v="2"/>
    <n v="3"/>
    <n v="111308.61939411396"/>
    <n v="4189000"/>
    <n v="0"/>
  </r>
  <r>
    <n v="2202660088"/>
    <s v="ASOCIADO 2091"/>
    <x v="1"/>
    <x v="0"/>
    <m/>
    <n v="4400000"/>
    <n v="3243880"/>
    <n v="156434"/>
    <n v="0"/>
    <n v="3300000"/>
    <n v="1156120"/>
    <s v="6- pignoración"/>
    <s v="LBZ"/>
    <s v="A"/>
    <n v="4"/>
    <n v="0"/>
    <n v="0"/>
    <n v="68895"/>
    <n v="2.9479452054794519"/>
    <n v="23.86849315068493"/>
    <n v="1"/>
    <n v="2"/>
    <n v="1"/>
    <n v="3"/>
    <n v="3"/>
    <n v="111754.10181928774"/>
    <n v="4735000"/>
    <n v="0"/>
  </r>
  <r>
    <n v="84668802"/>
    <s v="ASOCIADO 2963"/>
    <x v="1"/>
    <x v="1"/>
    <m/>
    <n v="8751630"/>
    <n v="6716741"/>
    <n v="274280"/>
    <n v="0"/>
    <n v="5700000"/>
    <n v="2034889"/>
    <s v="6- pignoración"/>
    <s v="LBZ"/>
    <s v="A"/>
    <n v="4"/>
    <n v="0"/>
    <n v="0"/>
    <n v="13052"/>
    <n v="6.8794520547945206"/>
    <n v="46.523287671232879"/>
    <n v="1"/>
    <n v="2"/>
    <n v="1"/>
    <n v="3"/>
    <n v="2"/>
    <n v="112668.12752402748"/>
    <n v="5065000"/>
    <n v="0"/>
  </r>
  <r>
    <n v="2002060604"/>
    <s v="ASOCIADO 2780"/>
    <x v="1"/>
    <x v="2"/>
    <m/>
    <n v="3163409"/>
    <n v="1414980"/>
    <n v="222058"/>
    <n v="0"/>
    <n v="0"/>
    <n v="1748429"/>
    <s v="9- Otras garantías (no admisible)"/>
    <s v="LBZ"/>
    <s v="A"/>
    <n v="4"/>
    <n v="0"/>
    <n v="0"/>
    <n v="13052"/>
    <n v="2.7013698630136984"/>
    <n v="28.638356164383563"/>
    <n v="1"/>
    <n v="0"/>
    <n v="1"/>
    <n v="3"/>
    <n v="3"/>
    <n v="112714.68203620655"/>
    <n v="5048000"/>
    <n v="0"/>
  </r>
  <r>
    <n v="2060440824"/>
    <s v="ASOCIADO 1303"/>
    <x v="1"/>
    <x v="0"/>
    <n v="1026210"/>
    <n v="3106641"/>
    <n v="2430197"/>
    <n v="208385"/>
    <n v="0"/>
    <n v="0"/>
    <n v="676444"/>
    <s v="9- Otras garantías (no admisible)"/>
    <s v="LBZ"/>
    <s v="A"/>
    <n v="4"/>
    <n v="0"/>
    <n v="0"/>
    <n v="76275"/>
    <n v="2.2246575342465755"/>
    <n v="27.005479452054793"/>
    <n v="1"/>
    <n v="2"/>
    <n v="3"/>
    <n v="2"/>
    <n v="1"/>
    <n v="113186.77974464766"/>
    <n v="2885000"/>
    <n v="2885000"/>
  </r>
  <r>
    <n v="2202484028"/>
    <s v="ASOCIADO 1988"/>
    <x v="1"/>
    <x v="2"/>
    <m/>
    <n v="2274927"/>
    <n v="1182998"/>
    <n v="148039"/>
    <n v="0"/>
    <n v="0"/>
    <n v="1091929"/>
    <s v="9- Otras garantías (no admisible)"/>
    <s v="LBZ"/>
    <s v="A"/>
    <n v="4"/>
    <n v="0"/>
    <n v="0"/>
    <n v="68547"/>
    <n v="3.7424657534246575"/>
    <n v="27.608219178082191"/>
    <n v="2"/>
    <n v="4"/>
    <n v="2"/>
    <n v="2"/>
    <n v="1"/>
    <n v="113669.12766984807"/>
    <n v="5110000"/>
    <n v="0"/>
  </r>
  <r>
    <n v="24664260"/>
    <s v="ASOCIADO 3512"/>
    <x v="1"/>
    <x v="4"/>
    <m/>
    <n v="16430108"/>
    <n v="13357418"/>
    <n v="288290"/>
    <n v="0"/>
    <n v="1808803"/>
    <n v="3072690"/>
    <s v="6- pignoración"/>
    <s v="LBZ"/>
    <s v="A"/>
    <n v="4"/>
    <n v="0"/>
    <n v="0"/>
    <n v="68255"/>
    <n v="9.0054794520547947"/>
    <n v="42.131506849315066"/>
    <n v="1"/>
    <n v="2"/>
    <n v="1"/>
    <n v="2"/>
    <n v="2"/>
    <n v="113742.93438394245"/>
    <n v="3159000"/>
    <n v="0"/>
  </r>
  <r>
    <n v="2244028820"/>
    <s v="ASOCIADO 2253"/>
    <x v="1"/>
    <x v="2"/>
    <n v="243270"/>
    <n v="2474222"/>
    <n v="1202205"/>
    <n v="91198"/>
    <n v="0"/>
    <n v="1500000"/>
    <n v="1272017"/>
    <s v="6- pignoración"/>
    <s v="LBZ"/>
    <s v="A"/>
    <n v="4"/>
    <n v="0"/>
    <n v="0"/>
    <n v="76130"/>
    <n v="4.2575342465753421"/>
    <n v="32.186301369863017"/>
    <n v="2"/>
    <n v="0"/>
    <n v="1"/>
    <n v="2"/>
    <n v="3"/>
    <n v="114180.74996660079"/>
    <n v="5133000"/>
    <n v="5133000"/>
  </r>
  <r>
    <n v="2224668824"/>
    <s v="ASOCIADO 3510"/>
    <x v="1"/>
    <x v="1"/>
    <m/>
    <n v="9806537"/>
    <n v="6736619"/>
    <n v="236059"/>
    <n v="0"/>
    <n v="5293633"/>
    <n v="3069918"/>
    <s v="6- pignoración"/>
    <s v="LBZ"/>
    <s v="A"/>
    <n v="4"/>
    <n v="0"/>
    <n v="0"/>
    <n v="76001"/>
    <n v="5.6356164383561644"/>
    <n v="29.876712328767123"/>
    <n v="1"/>
    <n v="0"/>
    <n v="1"/>
    <n v="2"/>
    <n v="1"/>
    <n v="117022.56615905816"/>
    <n v="3576000"/>
    <n v="3576000"/>
  </r>
  <r>
    <n v="2204428402"/>
    <s v="ASOCIADO 2729"/>
    <x v="1"/>
    <x v="0"/>
    <n v="998210"/>
    <n v="4975055"/>
    <n v="3296226"/>
    <n v="272650"/>
    <n v="0"/>
    <n v="1360000"/>
    <n v="1678829"/>
    <s v="6- pignoración"/>
    <s v="LBZ"/>
    <s v="A"/>
    <n v="4"/>
    <n v="0"/>
    <n v="0"/>
    <n v="76001"/>
    <n v="2.6849315068493151"/>
    <n v="27.597260273972601"/>
    <n v="1"/>
    <n v="0"/>
    <n v="2"/>
    <n v="3"/>
    <n v="1"/>
    <n v="117359.51876773784"/>
    <n v="3569000"/>
    <n v="0"/>
  </r>
  <r>
    <n v="40400086"/>
    <s v="ASOCIADO 3378"/>
    <x v="1"/>
    <x v="0"/>
    <m/>
    <n v="7226969"/>
    <n v="4352452"/>
    <n v="258253"/>
    <n v="0"/>
    <n v="2576838"/>
    <n v="2874517"/>
    <s v="6- pignoración"/>
    <s v="LBZ"/>
    <s v="A"/>
    <n v="4"/>
    <n v="0"/>
    <n v="0"/>
    <n v="76001"/>
    <n v="5.1369863013698627"/>
    <n v="40.128767123287673"/>
    <n v="2"/>
    <n v="0"/>
    <n v="1"/>
    <n v="2"/>
    <n v="1"/>
    <n v="117580.85923560105"/>
    <n v="2997000"/>
    <n v="2605000"/>
  </r>
  <r>
    <n v="4480240"/>
    <s v="ASOCIADO 4094"/>
    <x v="1"/>
    <x v="4"/>
    <m/>
    <n v="26500082"/>
    <n v="19504591"/>
    <n v="544558"/>
    <n v="0"/>
    <n v="20000000"/>
    <n v="6995491"/>
    <s v="1- hipotecaria"/>
    <s v="LBZ"/>
    <s v="A"/>
    <n v="4"/>
    <n v="0"/>
    <n v="0"/>
    <n v="76130"/>
    <n v="10.252054794520548"/>
    <n v="40.994520547945207"/>
    <n v="1"/>
    <n v="2"/>
    <n v="2"/>
    <n v="2"/>
    <n v="1"/>
    <n v="117698.55779339446"/>
    <n v="3000000"/>
    <n v="0"/>
  </r>
  <r>
    <n v="2224620008"/>
    <s v="ASOCIADO 1730"/>
    <x v="1"/>
    <x v="2"/>
    <m/>
    <n v="2246996"/>
    <n v="1289064"/>
    <n v="114944"/>
    <n v="0"/>
    <n v="1576276"/>
    <n v="957932"/>
    <s v="6- pignoración"/>
    <s v="LBZ"/>
    <s v="A"/>
    <n v="4"/>
    <n v="0"/>
    <n v="0"/>
    <n v="76130"/>
    <n v="3.1835616438356165"/>
    <n v="27.695890410958903"/>
    <n v="2"/>
    <n v="0"/>
    <n v="1"/>
    <n v="2"/>
    <n v="1"/>
    <n v="118251.48389293782"/>
    <n v="5316000"/>
    <n v="0"/>
  </r>
  <r>
    <n v="2224620600"/>
    <s v="ASOCIADO 3328"/>
    <x v="1"/>
    <x v="1"/>
    <n v="1050"/>
    <n v="7912094"/>
    <n v="5165549"/>
    <n v="415996"/>
    <n v="0"/>
    <n v="3070000"/>
    <n v="2746545"/>
    <s v="6- pignoración"/>
    <s v="LBZ"/>
    <s v="A"/>
    <n v="4"/>
    <n v="0"/>
    <n v="0"/>
    <n v="76563"/>
    <n v="0.59726027397260273"/>
    <n v="32.087671232876716"/>
    <n v="1"/>
    <n v="1"/>
    <n v="2"/>
    <n v="2"/>
    <n v="1"/>
    <n v="118807.59508506037"/>
    <n v="5341000"/>
    <n v="5341000"/>
  </r>
  <r>
    <n v="2006244600"/>
    <s v="ASOCIADO 2879"/>
    <x v="1"/>
    <x v="0"/>
    <n v="523338"/>
    <n v="5714502"/>
    <n v="3819682"/>
    <n v="203169"/>
    <n v="0"/>
    <n v="1000000"/>
    <n v="1894820"/>
    <s v="6- pignoración"/>
    <s v="LBZ"/>
    <s v="A"/>
    <n v="4"/>
    <n v="0"/>
    <n v="0"/>
    <n v="68547"/>
    <n v="5.8794520547945206"/>
    <n v="26.336986301369862"/>
    <n v="1"/>
    <n v="4"/>
    <n v="2"/>
    <n v="2"/>
    <n v="1"/>
    <n v="120032.17145027264"/>
    <n v="5254000"/>
    <n v="0"/>
  </r>
  <r>
    <n v="2224626462"/>
    <s v="ASOCIADO 3716"/>
    <x v="1"/>
    <x v="0"/>
    <n v="63757"/>
    <n v="6168601"/>
    <n v="2446832"/>
    <n v="178165"/>
    <n v="0"/>
    <n v="2736822"/>
    <n v="3721769"/>
    <s v="6- pignoración"/>
    <s v="LBZ"/>
    <s v="A"/>
    <n v="4"/>
    <n v="0"/>
    <n v="0"/>
    <n v="76001"/>
    <n v="7.3369863013698629"/>
    <n v="29.830136986301369"/>
    <n v="1"/>
    <n v="0"/>
    <n v="1"/>
    <n v="2"/>
    <n v="6"/>
    <n v="120587.15089985252"/>
    <n v="5421000"/>
    <n v="5421000"/>
  </r>
  <r>
    <n v="2006820624"/>
    <s v="ASOCIADO 2552"/>
    <x v="1"/>
    <x v="0"/>
    <n v="161166"/>
    <n v="4949983"/>
    <n v="3466723"/>
    <n v="195493"/>
    <n v="0"/>
    <n v="0"/>
    <n v="1483260"/>
    <s v="9- Otras garantías (no admisible)"/>
    <s v="LBZ"/>
    <s v="A"/>
    <n v="4"/>
    <n v="0"/>
    <n v="0"/>
    <n v="68307"/>
    <n v="6.2575342465753421"/>
    <n v="27.312328767123287"/>
    <n v="2"/>
    <n v="3"/>
    <n v="2"/>
    <n v="2"/>
    <n v="1"/>
    <n v="120879.27434372401"/>
    <n v="4494000"/>
    <n v="0"/>
  </r>
  <r>
    <n v="2044028042"/>
    <s v="ASOCIADO 2610"/>
    <x v="1"/>
    <x v="0"/>
    <m/>
    <n v="3716464"/>
    <n v="2182844"/>
    <n v="129383"/>
    <n v="0"/>
    <n v="0"/>
    <n v="1533620"/>
    <s v="9- Otras garantías (no admisible)"/>
    <s v="LBZ"/>
    <s v="A"/>
    <n v="4"/>
    <n v="0"/>
    <n v="0"/>
    <n v="68276"/>
    <n v="3.989041095890411"/>
    <n v="26.92876712328767"/>
    <n v="1"/>
    <n v="1"/>
    <n v="1"/>
    <n v="2"/>
    <n v="1"/>
    <n v="121632.6399410429"/>
    <n v="5468000"/>
    <n v="5398000"/>
  </r>
  <r>
    <n v="4820062"/>
    <s v="ASOCIADO 1986"/>
    <x v="1"/>
    <x v="2"/>
    <m/>
    <n v="3035762"/>
    <n v="1945142"/>
    <n v="240294"/>
    <n v="0"/>
    <n v="0"/>
    <n v="1090620"/>
    <s v="9- Otras garantías (no admisible)"/>
    <s v="LBZ"/>
    <s v="A"/>
    <n v="4"/>
    <n v="0"/>
    <n v="0"/>
    <n v="13052"/>
    <n v="2.408219178082192"/>
    <n v="39.150684931506852"/>
    <n v="1"/>
    <n v="2"/>
    <n v="1"/>
    <n v="4"/>
    <n v="3"/>
    <n v="122344.46226695976"/>
    <n v="5500000"/>
    <n v="0"/>
  </r>
  <r>
    <n v="80668820"/>
    <s v="ASOCIADO 2784"/>
    <x v="1"/>
    <x v="0"/>
    <n v="583171"/>
    <n v="5870680"/>
    <n v="4117319"/>
    <n v="213320"/>
    <n v="0"/>
    <n v="6100000"/>
    <n v="1753361"/>
    <s v="6- pignoración"/>
    <s v="LBZ"/>
    <s v="A"/>
    <n v="4"/>
    <n v="0"/>
    <n v="0"/>
    <n v="11001"/>
    <n v="2.8"/>
    <n v="37.041095890410958"/>
    <n v="1"/>
    <n v="0"/>
    <n v="2"/>
    <n v="3"/>
    <n v="1"/>
    <n v="123583.48568306418"/>
    <n v="3150000"/>
    <n v="0"/>
  </r>
  <r>
    <n v="2006846042"/>
    <s v="ASOCIADO 1600"/>
    <x v="1"/>
    <x v="0"/>
    <n v="900760"/>
    <n v="3291064"/>
    <n v="2414944"/>
    <n v="135102"/>
    <n v="0"/>
    <n v="0"/>
    <n v="876120"/>
    <s v="9- Otras garantías (no admisible)"/>
    <s v="LBZ"/>
    <s v="A"/>
    <n v="4"/>
    <n v="0"/>
    <n v="0"/>
    <n v="68276"/>
    <n v="3.3671232876712329"/>
    <n v="24.019178082191782"/>
    <n v="2"/>
    <n v="2"/>
    <n v="1"/>
    <n v="2"/>
    <n v="1"/>
    <n v="124350.98952877161"/>
    <n v="5022000"/>
    <n v="744000"/>
  </r>
  <r>
    <n v="26824608"/>
    <s v="ASOCIADO 4015"/>
    <x v="1"/>
    <x v="0"/>
    <n v="462718"/>
    <n v="10327814"/>
    <n v="4543057"/>
    <n v="296942"/>
    <n v="0"/>
    <n v="2981624"/>
    <n v="5784757"/>
    <s v="6- pignoración"/>
    <s v="LBZ"/>
    <s v="A"/>
    <n v="4"/>
    <n v="0"/>
    <n v="0"/>
    <n v="76001"/>
    <n v="7.3369863013698629"/>
    <n v="56.369863013698627"/>
    <n v="1"/>
    <n v="4"/>
    <n v="3"/>
    <n v="2"/>
    <n v="2"/>
    <n v="125545.12831295408"/>
    <n v="3200000"/>
    <n v="0"/>
  </r>
  <r>
    <n v="64466628"/>
    <s v="ASOCIADO 3605"/>
    <x v="1"/>
    <x v="0"/>
    <n v="198433"/>
    <n v="7516091"/>
    <n v="4214571"/>
    <n v="248712"/>
    <n v="0"/>
    <n v="2680000"/>
    <n v="3301520"/>
    <s v="6- pignoración"/>
    <s v="LBZ"/>
    <s v="A"/>
    <n v="4"/>
    <n v="0"/>
    <n v="0"/>
    <n v="68895"/>
    <n v="9.9671232876712335"/>
    <n v="52.81095890410959"/>
    <n v="2"/>
    <n v="1"/>
    <n v="1"/>
    <n v="2"/>
    <n v="2"/>
    <n v="125970.30723959874"/>
    <n v="5663000"/>
    <n v="0"/>
  </r>
  <r>
    <n v="22028084"/>
    <s v="ASOCIADO 349"/>
    <x v="1"/>
    <x v="2"/>
    <n v="271633"/>
    <n v="1275950"/>
    <n v="1166928"/>
    <n v="99310"/>
    <n v="0"/>
    <n v="0"/>
    <n v="109022"/>
    <s v="9- Otras garantías (no admisible)"/>
    <s v="LBZ"/>
    <s v="A"/>
    <n v="4"/>
    <n v="0"/>
    <n v="0"/>
    <n v="76130"/>
    <n v="0.16986301369863013"/>
    <n v="50.830136986301369"/>
    <n v="1"/>
    <n v="2"/>
    <n v="1"/>
    <n v="3"/>
    <n v="3"/>
    <n v="126665.31982871676"/>
    <n v="3481000"/>
    <n v="3481000"/>
  </r>
  <r>
    <n v="66680000"/>
    <s v="ASOCIADO 3121"/>
    <x v="1"/>
    <x v="1"/>
    <n v="399177"/>
    <n v="7313026"/>
    <n v="5019269"/>
    <n v="308579"/>
    <n v="0"/>
    <n v="4367361"/>
    <n v="2293757"/>
    <s v="6- pignoración"/>
    <s v="LBZ"/>
    <s v="A"/>
    <n v="4"/>
    <n v="0"/>
    <n v="0"/>
    <n v="11001"/>
    <n v="3.8054794520547945"/>
    <n v="39.109589041095887"/>
    <n v="2"/>
    <n v="2"/>
    <n v="1"/>
    <n v="3"/>
    <n v="1"/>
    <n v="127585.23664803957"/>
    <n v="3252000"/>
    <n v="3252000"/>
  </r>
  <r>
    <n v="20608446"/>
    <s v="ASOCIADO 3360"/>
    <x v="1"/>
    <x v="0"/>
    <m/>
    <n v="5912999"/>
    <n v="3098482"/>
    <n v="205728"/>
    <n v="0"/>
    <n v="4500000"/>
    <n v="2814517"/>
    <s v="6- pignoración"/>
    <s v="LBZ"/>
    <s v="A"/>
    <n v="4"/>
    <n v="0"/>
    <n v="0"/>
    <n v="76130"/>
    <n v="4.8739726027397259"/>
    <n v="39.38082191780822"/>
    <n v="1"/>
    <n v="0"/>
    <n v="1"/>
    <n v="2"/>
    <n v="1"/>
    <n v="127820.63376362638"/>
    <n v="3258000"/>
    <n v="3258000"/>
  </r>
  <r>
    <n v="26468628"/>
    <s v="ASOCIADO 1844"/>
    <x v="1"/>
    <x v="0"/>
    <n v="465415"/>
    <n v="3903187"/>
    <n v="2895483"/>
    <n v="152168"/>
    <n v="0"/>
    <n v="3100000"/>
    <n v="1007704"/>
    <s v="6- pignoración"/>
    <s v="LBZ"/>
    <s v="A"/>
    <n v="4"/>
    <n v="0"/>
    <n v="0"/>
    <n v="76130"/>
    <n v="3.2602739726027399"/>
    <n v="43.715068493150682"/>
    <n v="1"/>
    <n v="0"/>
    <n v="1"/>
    <n v="2"/>
    <n v="2"/>
    <n v="128004.51205997592"/>
    <n v="5465000"/>
    <n v="0"/>
  </r>
  <r>
    <n v="42666600"/>
    <s v="ASOCIADO 3138"/>
    <x v="1"/>
    <x v="0"/>
    <m/>
    <n v="5848041"/>
    <n v="3553196"/>
    <n v="300567"/>
    <n v="0"/>
    <n v="4409924"/>
    <n v="2294845"/>
    <s v="6- pignoración"/>
    <s v="LBZ"/>
    <s v="A"/>
    <n v="4"/>
    <n v="0"/>
    <n v="0"/>
    <n v="76111"/>
    <n v="5.2493150684931509"/>
    <n v="38.449315068493149"/>
    <n v="2"/>
    <n v="0"/>
    <n v="1"/>
    <n v="2"/>
    <n v="1"/>
    <n v="128506.17427567752"/>
    <n v="5777000"/>
    <n v="5777000"/>
  </r>
  <r>
    <n v="20084844"/>
    <s v="ASOCIADO 3780"/>
    <x v="1"/>
    <x v="2"/>
    <n v="85853"/>
    <n v="5587087"/>
    <n v="1519414"/>
    <n v="186886"/>
    <n v="0"/>
    <n v="0"/>
    <n v="4067673"/>
    <s v="9- Otras garantías (no admisible)"/>
    <s v="LBZ"/>
    <s v="A"/>
    <n v="4"/>
    <n v="0"/>
    <n v="0"/>
    <n v="76001"/>
    <n v="8.3835616438356162"/>
    <n v="36.638356164383559"/>
    <n v="2"/>
    <n v="2"/>
    <n v="3"/>
    <n v="2"/>
    <n v="3"/>
    <n v="128879.92078376692"/>
    <n v="3285000"/>
    <n v="0"/>
  </r>
  <r>
    <n v="2062402604"/>
    <s v="ASOCIADO 1950"/>
    <x v="1"/>
    <x v="0"/>
    <n v="288333"/>
    <n v="4000000"/>
    <n v="2934404"/>
    <n v="197385"/>
    <n v="0"/>
    <n v="2700000"/>
    <n v="1065596"/>
    <s v="6- pignoración"/>
    <s v="LBZ"/>
    <s v="A"/>
    <n v="4"/>
    <n v="0"/>
    <n v="0"/>
    <n v="76130"/>
    <n v="3.5205479452054793"/>
    <n v="24.271232876712329"/>
    <n v="1"/>
    <n v="2"/>
    <n v="2"/>
    <n v="2"/>
    <n v="1"/>
    <n v="129177.4010712374"/>
    <n v="4628000"/>
    <n v="0"/>
  </r>
  <r>
    <n v="26806044"/>
    <s v="ASOCIADO 1778"/>
    <x v="1"/>
    <x v="0"/>
    <n v="98589"/>
    <n v="3023223"/>
    <n v="2042775"/>
    <n v="168317"/>
    <n v="214288"/>
    <n v="466605"/>
    <n v="980448"/>
    <s v="6- pignoración"/>
    <s v="LBZ"/>
    <s v="C"/>
    <n v="4"/>
    <n v="90"/>
    <n v="32"/>
    <n v="76130"/>
    <n v="3.2602739726027399"/>
    <n v="38.794520547945204"/>
    <n v="1"/>
    <n v="0"/>
    <n v="1"/>
    <n v="2"/>
    <n v="3"/>
    <n v="130135.37206689645"/>
    <n v="3317000"/>
    <n v="0"/>
  </r>
  <r>
    <n v="84242020"/>
    <s v="ASOCIADO 3517"/>
    <x v="1"/>
    <x v="0"/>
    <m/>
    <n v="5078763"/>
    <n v="2001943"/>
    <n v="212225"/>
    <n v="0"/>
    <n v="0"/>
    <n v="3076820"/>
    <s v="9- Otras garantías (no admisible)"/>
    <s v="LBZ"/>
    <s v="A"/>
    <n v="4"/>
    <n v="0"/>
    <n v="0"/>
    <n v="13052"/>
    <n v="5.7150684931506852"/>
    <n v="40.175342465753424"/>
    <n v="2"/>
    <n v="2"/>
    <n v="1"/>
    <n v="3"/>
    <n v="3"/>
    <n v="130221.47196755484"/>
    <n v="4943000"/>
    <n v="0"/>
  </r>
  <r>
    <n v="2224628242"/>
    <s v="ASOCIADO 1091"/>
    <x v="1"/>
    <x v="2"/>
    <n v="333363"/>
    <n v="1895568"/>
    <n v="1358746"/>
    <n v="178479"/>
    <n v="0"/>
    <n v="0"/>
    <n v="536822"/>
    <s v="9- Otras garantías (no admisible)"/>
    <s v="LBZ"/>
    <s v="A"/>
    <n v="4"/>
    <n v="0"/>
    <n v="0"/>
    <n v="76130"/>
    <n v="1.7616438356164383"/>
    <n v="34"/>
    <n v="2"/>
    <n v="2"/>
    <n v="1"/>
    <n v="2"/>
    <n v="3"/>
    <n v="130734.77107795395"/>
    <n v="5296000"/>
    <n v="1633000"/>
  </r>
  <r>
    <n v="2280880"/>
    <s v="ASOCIADO 2134"/>
    <x v="1"/>
    <x v="0"/>
    <m/>
    <n v="4358650"/>
    <n v="3170530"/>
    <n v="153448"/>
    <n v="0"/>
    <n v="0"/>
    <n v="1188120"/>
    <s v="9- Otras garantías (no admisible)"/>
    <s v="LBZ"/>
    <s v="A"/>
    <n v="4"/>
    <n v="0"/>
    <n v="0"/>
    <n v="68307"/>
    <n v="3.0684931506849313"/>
    <n v="45.12054794520548"/>
    <n v="1"/>
    <n v="2"/>
    <n v="1"/>
    <n v="2"/>
    <n v="1"/>
    <n v="131155.42623443922"/>
    <n v="3343000"/>
    <n v="2417000"/>
  </r>
  <r>
    <n v="48086002"/>
    <s v="ASOCIADO 1343"/>
    <x v="1"/>
    <x v="0"/>
    <n v="520270"/>
    <n v="3353634"/>
    <n v="2650856"/>
    <n v="131383"/>
    <n v="0"/>
    <n v="0"/>
    <n v="702778"/>
    <s v="9- Otras garantías (no admisible)"/>
    <s v="LBZ"/>
    <s v="A"/>
    <n v="4"/>
    <n v="0"/>
    <n v="0"/>
    <n v="52001"/>
    <n v="2.2246575342465755"/>
    <n v="36.676712328767124"/>
    <n v="2"/>
    <n v="0"/>
    <n v="2"/>
    <n v="2"/>
    <n v="1"/>
    <n v="131163.50341421814"/>
    <n v="5649000"/>
    <n v="0"/>
  </r>
  <r>
    <n v="2006028208"/>
    <s v="ASOCIADO 3048"/>
    <x v="1"/>
    <x v="0"/>
    <m/>
    <n v="6024560"/>
    <n v="3855300"/>
    <n v="173216"/>
    <n v="0"/>
    <n v="0"/>
    <n v="2169260"/>
    <s v="9- Otras garantías (no admisible)"/>
    <s v="LBZ"/>
    <s v="A"/>
    <n v="4"/>
    <n v="0"/>
    <n v="0"/>
    <n v="68307"/>
    <n v="6.0465753424657533"/>
    <n v="32.419178082191777"/>
    <n v="1"/>
    <n v="2"/>
    <n v="3"/>
    <n v="2"/>
    <n v="3"/>
    <n v="131547.75476041721"/>
    <n v="3353000"/>
    <n v="0"/>
  </r>
  <r>
    <n v="40422886"/>
    <s v="ASOCIADO 2434"/>
    <x v="1"/>
    <x v="0"/>
    <n v="1791"/>
    <n v="4110134"/>
    <n v="2737870"/>
    <n v="123726"/>
    <n v="0"/>
    <n v="3600000"/>
    <n v="1372264"/>
    <s v="6- pignoración"/>
    <s v="LBZ"/>
    <s v="A"/>
    <n v="4"/>
    <n v="0"/>
    <n v="0"/>
    <n v="76130"/>
    <n v="4.5835616438356164"/>
    <n v="44.534246575342465"/>
    <n v="2"/>
    <n v="0"/>
    <n v="1"/>
    <n v="2"/>
    <n v="1"/>
    <n v="131593.5007751924"/>
    <n v="3411000"/>
    <n v="0"/>
  </r>
  <r>
    <n v="20448082"/>
    <s v="ASOCIADO 2369"/>
    <x v="1"/>
    <x v="0"/>
    <n v="4550"/>
    <n v="3556695"/>
    <n v="2218282"/>
    <n v="142213"/>
    <n v="0"/>
    <n v="2690000"/>
    <n v="1338413"/>
    <s v="6- pignoración"/>
    <s v="LBZ"/>
    <s v="A"/>
    <n v="4"/>
    <n v="0"/>
    <n v="0"/>
    <n v="76130"/>
    <n v="4.5013698630136982"/>
    <n v="38.698630136986303"/>
    <n v="2"/>
    <n v="0"/>
    <n v="1"/>
    <n v="2"/>
    <n v="3"/>
    <n v="131617.5414616559"/>
    <n v="4504000"/>
    <n v="1850000"/>
  </r>
  <r>
    <n v="44202044"/>
    <s v="ASOCIADO 2316"/>
    <x v="1"/>
    <x v="1"/>
    <n v="1157217"/>
    <n v="7763302"/>
    <n v="6457434"/>
    <n v="258537"/>
    <n v="0"/>
    <n v="3255433"/>
    <n v="1305868"/>
    <s v="6- pignoración"/>
    <s v="LBZ"/>
    <s v="A"/>
    <n v="4"/>
    <n v="0"/>
    <n v="0"/>
    <n v="5631"/>
    <n v="4.3452054794520549"/>
    <n v="43.824657534246576"/>
    <n v="2"/>
    <n v="2"/>
    <n v="3"/>
    <n v="2"/>
    <n v="1"/>
    <n v="132362.85632679216"/>
    <n v="4927000"/>
    <n v="4927000"/>
  </r>
  <r>
    <n v="4206608"/>
    <s v="ASOCIADO 1247"/>
    <x v="1"/>
    <x v="2"/>
    <m/>
    <n v="2172371"/>
    <n v="1531703"/>
    <n v="88849"/>
    <n v="0"/>
    <n v="80490"/>
    <n v="640668"/>
    <s v="6- pignoración"/>
    <s v="LBZ"/>
    <s v="A"/>
    <n v="4"/>
    <n v="0"/>
    <n v="0"/>
    <n v="76130"/>
    <n v="2.010958904109589"/>
    <n v="50.668493150684931"/>
    <n v="1"/>
    <n v="2"/>
    <n v="2"/>
    <n v="2"/>
    <n v="1"/>
    <n v="132531.26836394009"/>
    <n v="4151000"/>
    <n v="4151000"/>
  </r>
  <r>
    <n v="2006044848"/>
    <s v="ASOCIADO 3013"/>
    <x v="1"/>
    <x v="1"/>
    <m/>
    <n v="7417125"/>
    <n v="5304681"/>
    <n v="197961"/>
    <n v="52945"/>
    <n v="2300000"/>
    <n v="2112444"/>
    <s v="6- pignoración"/>
    <s v="LBZ"/>
    <s v="B"/>
    <n v="4"/>
    <n v="60"/>
    <n v="61"/>
    <n v="68307"/>
    <n v="6.7178082191780826"/>
    <n v="28.235616438356164"/>
    <n v="2"/>
    <n v="2"/>
    <n v="2"/>
    <n v="2"/>
    <n v="3"/>
    <n v="132599.15264969948"/>
    <n v="5961000"/>
    <n v="2039000"/>
  </r>
  <r>
    <n v="26804064"/>
    <s v="ASOCIADO 3703"/>
    <x v="1"/>
    <x v="1"/>
    <m/>
    <n v="9399808"/>
    <n v="5729573"/>
    <n v="252401"/>
    <n v="0"/>
    <n v="1100000"/>
    <n v="3670235"/>
    <s v="6- pignoración"/>
    <s v="LBZ"/>
    <s v="A"/>
    <n v="4"/>
    <n v="0"/>
    <n v="0"/>
    <n v="76130"/>
    <n v="6.8849315068493153"/>
    <n v="60.282191780821918"/>
    <n v="1"/>
    <n v="0"/>
    <n v="1"/>
    <n v="2"/>
    <n v="3"/>
    <n v="133956.06395847851"/>
    <n v="6022000"/>
    <n v="0"/>
  </r>
  <r>
    <n v="80046002"/>
    <s v="ASOCIADO 4016"/>
    <x v="1"/>
    <x v="1"/>
    <n v="129688"/>
    <n v="11174933"/>
    <n v="5388176"/>
    <n v="336395"/>
    <n v="0"/>
    <n v="5860077"/>
    <n v="5786757"/>
    <s v="6- pignoración"/>
    <s v="LBZ"/>
    <s v="A"/>
    <n v="4"/>
    <n v="0"/>
    <n v="0"/>
    <n v="73001"/>
    <n v="7.4712328767123291"/>
    <n v="44.545205479452058"/>
    <n v="1"/>
    <n v="0"/>
    <n v="4"/>
    <n v="2"/>
    <n v="2"/>
    <n v="134556.66404597083"/>
    <n v="6049000"/>
    <n v="6049000"/>
  </r>
  <r>
    <n v="2222226028"/>
    <s v="ASOCIADO 1867"/>
    <x v="1"/>
    <x v="1"/>
    <n v="1009999"/>
    <n v="6909782"/>
    <n v="5890359"/>
    <n v="187840"/>
    <n v="0"/>
    <n v="1111016"/>
    <n v="1019423"/>
    <s v="6- pignoración"/>
    <s v="LBZ"/>
    <s v="A"/>
    <n v="4"/>
    <n v="0"/>
    <n v="0"/>
    <n v="76130"/>
    <n v="3.3095890410958906"/>
    <n v="29.665753424657535"/>
    <n v="2"/>
    <n v="0"/>
    <n v="1"/>
    <n v="2"/>
    <n v="3"/>
    <n v="136098.76566176178"/>
    <n v="3469000"/>
    <n v="0"/>
  </r>
  <r>
    <n v="28262880"/>
    <s v="ASOCIADO 3587"/>
    <x v="1"/>
    <x v="0"/>
    <m/>
    <n v="6324710"/>
    <n v="3103190"/>
    <n v="277146"/>
    <n v="0"/>
    <n v="0"/>
    <n v="3221520"/>
    <s v="9- Otras garantías (no admisible)"/>
    <s v="LBZ"/>
    <s v="A"/>
    <n v="4"/>
    <n v="0"/>
    <n v="0"/>
    <n v="68307"/>
    <n v="10.797260273972602"/>
    <n v="41.336986301369862"/>
    <n v="2"/>
    <n v="2"/>
    <n v="3"/>
    <n v="2"/>
    <n v="1"/>
    <n v="137639.66241392409"/>
    <n v="3782000"/>
    <n v="0"/>
  </r>
  <r>
    <n v="84486088"/>
    <s v="ASOCIADO 3145"/>
    <x v="1"/>
    <x v="0"/>
    <m/>
    <n v="4555501"/>
    <n v="2242732"/>
    <n v="289531"/>
    <n v="0"/>
    <n v="1550000"/>
    <n v="2312769"/>
    <s v="6- pignoración"/>
    <s v="LBZ"/>
    <s v="A"/>
    <n v="4"/>
    <n v="0"/>
    <n v="0"/>
    <n v="8638"/>
    <n v="6.3835616438356162"/>
    <n v="47.202739726027396"/>
    <n v="1"/>
    <n v="1"/>
    <n v="1"/>
    <n v="3"/>
    <n v="3"/>
    <n v="138875.7754601893"/>
    <n v="5510000"/>
    <n v="960000"/>
  </r>
  <r>
    <n v="2044028660"/>
    <s v="ASOCIADO 2736"/>
    <x v="1"/>
    <x v="0"/>
    <m/>
    <n v="4094423"/>
    <n v="2408303"/>
    <n v="177766"/>
    <n v="0"/>
    <n v="3453050"/>
    <n v="1686120"/>
    <s v="6- pignoración"/>
    <s v="LBZ"/>
    <s v="A"/>
    <n v="4"/>
    <n v="0"/>
    <n v="0"/>
    <n v="13052"/>
    <n v="3.3671232876712329"/>
    <n v="32.824657534246576"/>
    <n v="1"/>
    <n v="2"/>
    <n v="1"/>
    <n v="2"/>
    <n v="3"/>
    <n v="139161.26471674547"/>
    <n v="6256000"/>
    <n v="0"/>
  </r>
  <r>
    <n v="2224804284"/>
    <s v="ASOCIADO 2430"/>
    <x v="1"/>
    <x v="1"/>
    <n v="2465916"/>
    <n v="9613956"/>
    <n v="8241692"/>
    <n v="321239"/>
    <n v="0"/>
    <n v="3400000"/>
    <n v="1372264"/>
    <s v="6- pignoración"/>
    <s v="LBZ"/>
    <s v="A"/>
    <n v="4"/>
    <n v="0"/>
    <n v="0"/>
    <n v="76275"/>
    <n v="4.5835616438356164"/>
    <n v="26.284931506849315"/>
    <n v="1"/>
    <n v="0"/>
    <n v="1"/>
    <n v="2"/>
    <n v="1"/>
    <n v="140851.84274079802"/>
    <n v="6332000"/>
    <n v="2188000"/>
  </r>
  <r>
    <n v="2064066428"/>
    <s v="ASOCIADO 1807"/>
    <x v="1"/>
    <x v="2"/>
    <n v="485600"/>
    <n v="2786437"/>
    <n v="1793817"/>
    <n v="148039"/>
    <n v="0"/>
    <n v="0"/>
    <n v="992620"/>
    <s v="9- Otras garantías (no admisible)"/>
    <s v="LBZ"/>
    <s v="A"/>
    <n v="4"/>
    <n v="0"/>
    <n v="0"/>
    <n v="20060"/>
    <n v="2.5342465753424657"/>
    <n v="27.082191780821919"/>
    <n v="1"/>
    <n v="2"/>
    <n v="1"/>
    <n v="3"/>
    <n v="2"/>
    <n v="141585.9095143998"/>
    <n v="6365000"/>
    <n v="0"/>
  </r>
  <r>
    <n v="8666606"/>
    <s v="ASOCIADO 1687"/>
    <x v="1"/>
    <x v="2"/>
    <n v="43260"/>
    <n v="2318555"/>
    <n v="1392884"/>
    <n v="254327"/>
    <n v="0"/>
    <n v="0"/>
    <n v="925671"/>
    <s v="9- Otras garantías (no admisible)"/>
    <s v="LBZ"/>
    <s v="A"/>
    <n v="4"/>
    <n v="0"/>
    <n v="0"/>
    <n v="5001"/>
    <n v="2.9753424657534246"/>
    <n v="50.553424657534244"/>
    <n v="1"/>
    <n v="0"/>
    <n v="3"/>
    <n v="2"/>
    <n v="1"/>
    <n v="141704.88381590383"/>
    <n v="4917000"/>
    <n v="2613000"/>
  </r>
  <r>
    <n v="2004802040"/>
    <s v="ASOCIADO 3539"/>
    <x v="1"/>
    <x v="0"/>
    <n v="269105"/>
    <n v="7279623"/>
    <n v="4183106"/>
    <n v="264515"/>
    <n v="0"/>
    <n v="4710418"/>
    <n v="3096517"/>
    <s v="6- pignoración"/>
    <s v="LBZ"/>
    <s v="A"/>
    <n v="4"/>
    <n v="0"/>
    <n v="0"/>
    <n v="5059"/>
    <n v="5.5835616438356164"/>
    <n v="34.175342465753424"/>
    <n v="2"/>
    <n v="0"/>
    <n v="1"/>
    <n v="2"/>
    <n v="1"/>
    <n v="141719.85353772633"/>
    <n v="6161000"/>
    <n v="0"/>
  </r>
  <r>
    <n v="2044044084"/>
    <s v="ASOCIADO 2636"/>
    <x v="1"/>
    <x v="0"/>
    <m/>
    <n v="4467797"/>
    <n v="2904177"/>
    <n v="146634"/>
    <n v="0"/>
    <n v="1196230"/>
    <n v="1563620"/>
    <s v="6- pignoración"/>
    <s v="LBZ"/>
    <s v="A"/>
    <n v="4"/>
    <n v="0"/>
    <n v="0"/>
    <n v="13052"/>
    <n v="4.065753424657534"/>
    <n v="35.698630136986303"/>
    <n v="1"/>
    <n v="2"/>
    <n v="1"/>
    <n v="2"/>
    <n v="3"/>
    <n v="141811.09481355129"/>
    <n v="5881000"/>
    <n v="0"/>
  </r>
  <r>
    <n v="20606808"/>
    <s v="ASOCIADO 3400"/>
    <x v="1"/>
    <x v="2"/>
    <n v="86163"/>
    <n v="4297763"/>
    <n v="1376046"/>
    <n v="143758"/>
    <n v="0"/>
    <n v="2420000"/>
    <n v="2921717"/>
    <s v="6- pignoración"/>
    <s v="LBZ"/>
    <s v="A"/>
    <n v="4"/>
    <n v="0"/>
    <n v="0"/>
    <n v="76130"/>
    <n v="5.1671232876712327"/>
    <n v="41.065753424657537"/>
    <n v="2"/>
    <n v="2"/>
    <n v="2"/>
    <n v="2"/>
    <n v="2"/>
    <n v="142319.97628800155"/>
    <n v="6398000"/>
    <n v="0"/>
  </r>
  <r>
    <n v="24680002"/>
    <s v="ASOCIADO 3197"/>
    <x v="1"/>
    <x v="2"/>
    <n v="3443"/>
    <n v="4380198"/>
    <n v="1944078"/>
    <n v="143758"/>
    <n v="0"/>
    <n v="0"/>
    <n v="2436120"/>
    <s v="9- Otras garantías (no admisible)"/>
    <s v="LBZ"/>
    <s v="A"/>
    <n v="4"/>
    <n v="0"/>
    <n v="0"/>
    <n v="68418"/>
    <n v="3.0684931506849313"/>
    <n v="43.753424657534246"/>
    <n v="1"/>
    <n v="1"/>
    <n v="1"/>
    <n v="2"/>
    <n v="3"/>
    <n v="142552.87204989724"/>
    <n v="5547000"/>
    <n v="0"/>
  </r>
  <r>
    <n v="2044024006"/>
    <s v="ASOCIADO 2820"/>
    <x v="1"/>
    <x v="0"/>
    <m/>
    <n v="5387955"/>
    <n v="3582026"/>
    <n v="236363"/>
    <n v="0"/>
    <n v="1300000"/>
    <n v="1805929"/>
    <s v="6- pignoración"/>
    <s v="LBZ"/>
    <s v="A"/>
    <n v="4"/>
    <n v="0"/>
    <n v="0"/>
    <n v="13052"/>
    <n v="3.4493150684931506"/>
    <n v="28.854794520547944"/>
    <n v="2"/>
    <n v="3"/>
    <n v="1"/>
    <n v="3"/>
    <n v="3"/>
    <n v="144098.89849763579"/>
    <n v="5867000"/>
    <n v="0"/>
  </r>
  <r>
    <n v="66888282"/>
    <s v="ASOCIADO 2803"/>
    <x v="1"/>
    <x v="0"/>
    <m/>
    <n v="4889762"/>
    <n v="3100986"/>
    <n v="138573"/>
    <n v="0"/>
    <n v="0"/>
    <n v="1788776"/>
    <s v="9- Otras garantías (no admisible)"/>
    <s v="LBZ"/>
    <s v="A"/>
    <n v="4"/>
    <n v="0"/>
    <n v="0"/>
    <n v="76275"/>
    <n v="6.4219178082191783"/>
    <n v="46.331506849315069"/>
    <n v="1"/>
    <n v="2"/>
    <n v="2"/>
    <n v="2"/>
    <n v="3"/>
    <n v="144453.58938399734"/>
    <n v="5886000"/>
    <n v="0"/>
  </r>
  <r>
    <n v="2082846222"/>
    <s v="ASOCIADO 1032"/>
    <x v="1"/>
    <x v="2"/>
    <n v="198213"/>
    <n v="1919242"/>
    <n v="1461422"/>
    <n v="108758"/>
    <n v="0"/>
    <n v="0"/>
    <n v="457820"/>
    <s v="9- Otras garantías (no admisible)"/>
    <s v="LBZ"/>
    <s v="A"/>
    <n v="4"/>
    <n v="0"/>
    <n v="0"/>
    <n v="76130"/>
    <n v="1.3972602739726028"/>
    <n v="35.983561643835614"/>
    <n v="1"/>
    <n v="2"/>
    <n v="1"/>
    <n v="2"/>
    <n v="1"/>
    <n v="144965.39034886417"/>
    <n v="3695000"/>
    <n v="259000"/>
  </r>
  <r>
    <n v="66066020"/>
    <s v="ASOCIADO 926"/>
    <x v="1"/>
    <x v="0"/>
    <m/>
    <n v="3102245"/>
    <n v="2723427"/>
    <n v="112724"/>
    <n v="0"/>
    <n v="2160000"/>
    <n v="378818"/>
    <s v="6- pignoración"/>
    <s v="LBZ"/>
    <s v="A"/>
    <n v="4"/>
    <n v="0"/>
    <n v="0"/>
    <n v="76130"/>
    <n v="1.1424657534246576"/>
    <n v="43.8"/>
    <n v="2"/>
    <n v="0"/>
    <n v="2"/>
    <n v="2"/>
    <n v="1"/>
    <n v="146377.77304238488"/>
    <n v="3731000"/>
    <n v="1920000"/>
  </r>
  <r>
    <n v="2240844464"/>
    <s v="ASOCIADO 3077"/>
    <x v="1"/>
    <x v="0"/>
    <m/>
    <n v="5935688"/>
    <n v="3724568"/>
    <n v="173216"/>
    <n v="0"/>
    <n v="0"/>
    <n v="2211120"/>
    <s v="9- Otras garantías (no admisible)"/>
    <s v="LBZ"/>
    <s v="A"/>
    <n v="4"/>
    <n v="0"/>
    <n v="0"/>
    <n v="8433"/>
    <n v="3.1095890410958904"/>
    <n v="30.172602739726027"/>
    <n v="1"/>
    <n v="2"/>
    <n v="2"/>
    <n v="2"/>
    <n v="3"/>
    <n v="146901.91757437718"/>
    <n v="5185000"/>
    <n v="0"/>
  </r>
  <r>
    <n v="82266844"/>
    <s v="ASOCIADO 3312"/>
    <x v="1"/>
    <x v="0"/>
    <m/>
    <n v="5904168"/>
    <n v="3172548"/>
    <n v="186886"/>
    <n v="0"/>
    <n v="1240807"/>
    <n v="2731620"/>
    <s v="6- pignoración"/>
    <s v="LBZ"/>
    <s v="A"/>
    <n v="4"/>
    <n v="0"/>
    <n v="0"/>
    <n v="8001"/>
    <n v="4.6575342465753424"/>
    <n v="53.9972602739726"/>
    <n v="1"/>
    <n v="2"/>
    <n v="2"/>
    <n v="2"/>
    <n v="1"/>
    <n v="147994.94933531736"/>
    <n v="4938000"/>
    <n v="0"/>
  </r>
  <r>
    <n v="4042260"/>
    <s v="ASOCIADO 3722"/>
    <x v="1"/>
    <x v="1"/>
    <n v="659"/>
    <n v="11584276"/>
    <n v="7837197"/>
    <n v="367792"/>
    <n v="0"/>
    <n v="9500000"/>
    <n v="3747079"/>
    <s v="6- pignoración"/>
    <s v="LBZ"/>
    <s v="A"/>
    <n v="4"/>
    <n v="0"/>
    <n v="0"/>
    <n v="76130"/>
    <n v="6.4739726027397264"/>
    <n v="37.731506849315068"/>
    <n v="1"/>
    <n v="0"/>
    <n v="2"/>
    <n v="2"/>
    <n v="1"/>
    <n v="148225.785947597"/>
    <n v="5369000"/>
    <n v="4574000"/>
  </r>
  <r>
    <n v="26808022"/>
    <s v="ASOCIADO 1874"/>
    <x v="1"/>
    <x v="0"/>
    <n v="27793"/>
    <n v="3283053"/>
    <n v="2263630"/>
    <n v="127991.99999999999"/>
    <n v="0"/>
    <n v="2690000"/>
    <n v="1019423"/>
    <s v="6- pignoración"/>
    <s v="LBZ"/>
    <s v="A"/>
    <n v="4"/>
    <n v="0"/>
    <n v="0"/>
    <n v="76130"/>
    <n v="3.3095890410958906"/>
    <n v="36.531506849315072"/>
    <n v="1"/>
    <n v="2"/>
    <n v="1"/>
    <n v="2"/>
    <n v="1"/>
    <n v="148548.42163977402"/>
    <n v="6678000"/>
    <n v="0"/>
  </r>
  <r>
    <n v="2224626840"/>
    <s v="ASOCIADO 3100"/>
    <x v="1"/>
    <x v="0"/>
    <m/>
    <n v="6733513"/>
    <n v="4483736"/>
    <n v="185597"/>
    <n v="0"/>
    <n v="800000"/>
    <n v="2249777"/>
    <s v="6- pignoración"/>
    <s v="LBZ"/>
    <s v="A"/>
    <n v="4"/>
    <n v="0"/>
    <n v="0"/>
    <n v="76130"/>
    <n v="3.6849315068493151"/>
    <n v="29.172602739726027"/>
    <n v="2"/>
    <n v="0"/>
    <n v="1"/>
    <n v="3"/>
    <n v="1"/>
    <n v="151751.62210639988"/>
    <n v="6822000"/>
    <n v="6822000"/>
  </r>
  <r>
    <n v="20446866"/>
    <s v="ASOCIADO 2074"/>
    <x v="1"/>
    <x v="0"/>
    <n v="165336"/>
    <n v="3818511"/>
    <n v="2670179"/>
    <n v="159158"/>
    <n v="0"/>
    <n v="2300000"/>
    <n v="1148332"/>
    <s v="6- pignoración"/>
    <s v="LBZ"/>
    <s v="A"/>
    <n v="4"/>
    <n v="0"/>
    <n v="0"/>
    <n v="76130"/>
    <n v="3.8054794520547945"/>
    <n v="38.342465753424655"/>
    <n v="2"/>
    <n v="3"/>
    <n v="2"/>
    <n v="2"/>
    <n v="3"/>
    <n v="152886.08893832989"/>
    <n v="6873000"/>
    <n v="0"/>
  </r>
  <r>
    <n v="2008804040"/>
    <s v="ASOCIADO 747"/>
    <x v="1"/>
    <x v="2"/>
    <n v="274500"/>
    <n v="1840000"/>
    <n v="1594696"/>
    <n v="136851"/>
    <n v="0"/>
    <n v="0"/>
    <n v="245304"/>
    <s v="9- Otras garantías (no admisible)"/>
    <s v="LBZ"/>
    <s v="A"/>
    <n v="4"/>
    <n v="0"/>
    <n v="0"/>
    <n v="68276"/>
    <n v="0.76438356164383559"/>
    <n v="30.545205479452054"/>
    <n v="2"/>
    <n v="3"/>
    <n v="2"/>
    <n v="2"/>
    <n v="1"/>
    <n v="153341.72251279411"/>
    <n v="5725000"/>
    <n v="4195000"/>
  </r>
  <r>
    <n v="2226266800"/>
    <s v="ASOCIADO 3764"/>
    <x v="1"/>
    <x v="0"/>
    <n v="343032"/>
    <n v="7384990"/>
    <n v="3401911"/>
    <n v="262561"/>
    <n v="0"/>
    <n v="4156000"/>
    <n v="3983079"/>
    <s v="6- pignoración"/>
    <s v="LBZ"/>
    <s v="A"/>
    <n v="4"/>
    <n v="0"/>
    <n v="0"/>
    <n v="76834"/>
    <n v="8"/>
    <n v="29.326027397260273"/>
    <n v="2"/>
    <n v="2"/>
    <n v="2"/>
    <n v="3"/>
    <n v="1"/>
    <n v="153580.42632195473"/>
    <n v="5166000"/>
    <n v="0"/>
  </r>
  <r>
    <n v="26842660"/>
    <s v="ASOCIADO 4001"/>
    <x v="1"/>
    <x v="0"/>
    <m/>
    <n v="7635242"/>
    <n v="2038725"/>
    <n v="279874"/>
    <n v="0"/>
    <n v="4560000"/>
    <n v="5596517"/>
    <s v="6- pignoración"/>
    <s v="LBZ"/>
    <s v="A"/>
    <n v="4"/>
    <n v="0"/>
    <n v="0"/>
    <n v="76001"/>
    <n v="10.002739726027396"/>
    <n v="54.369863013698627"/>
    <n v="1"/>
    <n v="2"/>
    <n v="3"/>
    <n v="2"/>
    <n v="2"/>
    <n v="154263.57641454233"/>
    <n v="3932000"/>
    <n v="0"/>
  </r>
  <r>
    <n v="66880040"/>
    <s v="ASOCIADO 3557"/>
    <x v="1"/>
    <x v="1"/>
    <n v="422268"/>
    <n v="8220269"/>
    <n v="5089322"/>
    <n v="247452"/>
    <n v="0"/>
    <n v="1905245"/>
    <n v="3130947"/>
    <s v="6- pignoración"/>
    <s v="LBZ"/>
    <s v="A"/>
    <n v="4"/>
    <n v="0"/>
    <n v="0"/>
    <n v="76130"/>
    <n v="5.9095890410958907"/>
    <n v="45.778082191780825"/>
    <n v="2"/>
    <n v="2"/>
    <n v="2"/>
    <n v="2"/>
    <n v="3"/>
    <n v="154665.64475312203"/>
    <n v="6953000"/>
    <n v="6953000"/>
  </r>
  <r>
    <n v="2224624020"/>
    <s v="ASOCIADO 1715"/>
    <x v="1"/>
    <x v="0"/>
    <n v="508097"/>
    <n v="4593733"/>
    <n v="3647701"/>
    <n v="223852"/>
    <n v="0"/>
    <n v="1200000"/>
    <n v="946032"/>
    <s v="6- pignoración"/>
    <s v="LBZ"/>
    <s v="A"/>
    <n v="4"/>
    <n v="0"/>
    <n v="0"/>
    <n v="76130"/>
    <n v="0.26301369863013696"/>
    <n v="30.780821917808218"/>
    <n v="2"/>
    <n v="2"/>
    <n v="2"/>
    <n v="2"/>
    <n v="3"/>
    <n v="155644.40045125771"/>
    <n v="6997000"/>
    <n v="6997000"/>
  </r>
  <r>
    <n v="2046822864"/>
    <s v="ASOCIADO 3146"/>
    <x v="1"/>
    <x v="0"/>
    <m/>
    <n v="6292968"/>
    <n v="3980148"/>
    <n v="298032"/>
    <n v="0"/>
    <n v="0"/>
    <n v="2312820"/>
    <s v="9- Otras garantías (no admisible)"/>
    <s v="LBZ"/>
    <s v="A"/>
    <n v="4"/>
    <n v="0"/>
    <n v="0"/>
    <n v="20001"/>
    <n v="5.2383561643835614"/>
    <n v="27.38082191780822"/>
    <n v="1"/>
    <n v="2"/>
    <n v="2"/>
    <n v="2"/>
    <n v="2"/>
    <n v="158352.01215384671"/>
    <n v="4753000"/>
    <n v="4753000"/>
  </r>
  <r>
    <n v="2222228820"/>
    <s v="ASOCIADO 3974"/>
    <x v="1"/>
    <x v="4"/>
    <n v="221"/>
    <n v="15842926"/>
    <n v="10416253"/>
    <n v="495687"/>
    <n v="0"/>
    <n v="4620000"/>
    <n v="5426673"/>
    <s v="6- pignoración"/>
    <s v="LBZ"/>
    <s v="A"/>
    <n v="4"/>
    <n v="0"/>
    <n v="0"/>
    <n v="19698"/>
    <n v="11.915068493150685"/>
    <n v="35.523287671232879"/>
    <n v="1"/>
    <n v="4"/>
    <n v="2"/>
    <n v="3"/>
    <n v="4"/>
    <n v="159520.77866264727"/>
    <n v="4066000"/>
    <n v="4066000"/>
  </r>
  <r>
    <n v="2244082864"/>
    <s v="ASOCIADO 2169"/>
    <x v="1"/>
    <x v="0"/>
    <n v="205349"/>
    <n v="4058299"/>
    <n v="2845161"/>
    <n v="243389"/>
    <n v="0"/>
    <n v="3652262"/>
    <n v="1213138"/>
    <s v="6- pignoración"/>
    <s v="LBZ"/>
    <s v="A"/>
    <n v="4"/>
    <n v="0"/>
    <n v="0"/>
    <n v="76001"/>
    <n v="4.1013698630136988"/>
    <n v="26.717808219178082"/>
    <n v="2"/>
    <n v="0"/>
    <n v="1"/>
    <n v="2"/>
    <n v="3"/>
    <n v="159716.94292563625"/>
    <n v="4071000"/>
    <n v="4071000"/>
  </r>
  <r>
    <n v="84608282"/>
    <s v="ASOCIADO 2347"/>
    <x v="1"/>
    <x v="0"/>
    <m/>
    <n v="4713142"/>
    <n v="3386322"/>
    <n v="154058"/>
    <n v="0"/>
    <n v="0"/>
    <n v="1326820"/>
    <s v="9- Otras garantías (no admisible)"/>
    <s v="LBZ"/>
    <s v="A"/>
    <n v="4"/>
    <n v="0"/>
    <n v="0"/>
    <n v="68432"/>
    <n v="5.5890410958904111"/>
    <n v="37.446575342465756"/>
    <n v="1"/>
    <n v="2"/>
    <n v="1"/>
    <n v="2"/>
    <n v="3"/>
    <n v="160128.07213794658"/>
    <n v="5775000"/>
    <n v="0"/>
  </r>
  <r>
    <n v="2002880640"/>
    <s v="ASOCIADO 1194"/>
    <x v="1"/>
    <x v="3"/>
    <m/>
    <n v="1531428"/>
    <n v="931807"/>
    <n v="107500"/>
    <n v="0"/>
    <n v="0"/>
    <n v="599621"/>
    <s v="9- Otras garantías (no admisible)"/>
    <s v="LBZ"/>
    <s v="A"/>
    <n v="4"/>
    <n v="0"/>
    <n v="0"/>
    <n v="11001"/>
    <n v="0.89863013698630134"/>
    <n v="23.747945205479454"/>
    <n v="1"/>
    <n v="2"/>
    <n v="2"/>
    <n v="3"/>
    <n v="1"/>
    <n v="160695.23355332759"/>
    <n v="6455000"/>
    <n v="0"/>
  </r>
  <r>
    <n v="66806422"/>
    <s v="ASOCIADO 2053"/>
    <x v="1"/>
    <x v="0"/>
    <m/>
    <n v="3715251"/>
    <n v="2579341"/>
    <n v="197385"/>
    <n v="0"/>
    <n v="3000000"/>
    <n v="1135910"/>
    <s v="6- pignoración"/>
    <s v="LBZ"/>
    <s v="A"/>
    <n v="4"/>
    <n v="0"/>
    <n v="0"/>
    <n v="76520"/>
    <n v="3.7698630136986302"/>
    <n v="40.460273972602742"/>
    <n v="2"/>
    <n v="4"/>
    <n v="3"/>
    <n v="2"/>
    <n v="1"/>
    <n v="164367.3616532755"/>
    <n v="4565000"/>
    <n v="0"/>
  </r>
  <r>
    <n v="2002068020"/>
    <s v="ASOCIADO 2553"/>
    <x v="1"/>
    <x v="2"/>
    <m/>
    <n v="2833710"/>
    <n v="1349281"/>
    <n v="103521"/>
    <n v="0"/>
    <n v="0"/>
    <n v="1484429"/>
    <s v="9- Otras garantías (no admisible)"/>
    <s v="LBZ"/>
    <s v="A"/>
    <n v="4"/>
    <n v="0"/>
    <n v="0"/>
    <n v="13052"/>
    <n v="2.6575342465753424"/>
    <n v="35.241095890410961"/>
    <n v="1"/>
    <n v="2"/>
    <n v="1"/>
    <n v="3"/>
    <n v="2"/>
    <n v="165692.46311492712"/>
    <n v="4565000"/>
    <n v="0"/>
  </r>
  <r>
    <n v="66888422"/>
    <s v="ASOCIADO 2314"/>
    <x v="1"/>
    <x v="2"/>
    <m/>
    <n v="2427146"/>
    <n v="1121931"/>
    <n v="171436"/>
    <n v="0"/>
    <n v="1950000"/>
    <n v="1305215"/>
    <s v="6- pignoración"/>
    <s v="LBZ"/>
    <s v="A"/>
    <n v="4"/>
    <n v="0"/>
    <n v="0"/>
    <n v="76130"/>
    <n v="4.3890410958904109"/>
    <n v="47.013698630136986"/>
    <n v="2"/>
    <n v="2"/>
    <n v="2"/>
    <n v="2"/>
    <n v="1"/>
    <n v="166370.72507199986"/>
    <n v="5143000"/>
    <n v="2084000"/>
  </r>
  <r>
    <n v="2008846820"/>
    <s v="ASOCIADO 1157"/>
    <x v="1"/>
    <x v="0"/>
    <n v="630396"/>
    <n v="3044074"/>
    <n v="2467751"/>
    <n v="212097"/>
    <n v="0"/>
    <n v="1100000"/>
    <n v="576323"/>
    <s v="6- pignoración"/>
    <s v="LBZ"/>
    <s v="A"/>
    <n v="4"/>
    <n v="0"/>
    <n v="0"/>
    <n v="76130"/>
    <n v="1.8"/>
    <n v="25.594520547945205"/>
    <n v="2"/>
    <n v="2"/>
    <n v="1"/>
    <n v="2"/>
    <n v="1"/>
    <n v="166922.33542750293"/>
    <n v="7504000"/>
    <n v="0"/>
  </r>
  <r>
    <n v="28040626"/>
    <s v="ASOCIADO 2379"/>
    <x v="1"/>
    <x v="2"/>
    <n v="11050"/>
    <n v="2901383"/>
    <n v="1554005"/>
    <n v="203894"/>
    <n v="0"/>
    <n v="3300000"/>
    <n v="1347378"/>
    <s v="6- pignoración"/>
    <s v="LBZ"/>
    <s v="A"/>
    <n v="4"/>
    <n v="0"/>
    <n v="0"/>
    <n v="76001"/>
    <n v="4.5835616438356164"/>
    <n v="43.421917808219177"/>
    <n v="2"/>
    <n v="0"/>
    <n v="1"/>
    <n v="2"/>
    <n v="1"/>
    <n v="167852.41019615289"/>
    <n v="6721000"/>
    <n v="0"/>
  </r>
  <r>
    <n v="46400066"/>
    <s v="ASOCIADO 3574"/>
    <x v="1"/>
    <x v="1"/>
    <n v="1163879"/>
    <n v="11939478"/>
    <n v="8766399"/>
    <n v="310135"/>
    <n v="0"/>
    <n v="5850000"/>
    <n v="3173079"/>
    <s v="6- pignoración"/>
    <s v="LBZ"/>
    <s v="A"/>
    <n v="4"/>
    <n v="0"/>
    <n v="0"/>
    <n v="41001"/>
    <n v="6"/>
    <n v="39.336986301369862"/>
    <n v="2"/>
    <n v="0"/>
    <n v="1"/>
    <n v="2"/>
    <n v="1"/>
    <n v="169235.7579867327"/>
    <n v="7608000"/>
    <n v="7608000"/>
  </r>
  <r>
    <n v="2226444822"/>
    <s v="ASOCIADO 1567"/>
    <x v="1"/>
    <x v="1"/>
    <n v="1436272"/>
    <n v="6567991"/>
    <n v="5705030"/>
    <n v="334663"/>
    <n v="0"/>
    <n v="7000000"/>
    <n v="862961"/>
    <s v="6- pignoración"/>
    <s v="LBZ"/>
    <s v="A"/>
    <n v="4"/>
    <n v="0"/>
    <n v="0"/>
    <n v="76130"/>
    <n v="1.3205479452054794"/>
    <n v="26.605479452054794"/>
    <n v="1"/>
    <n v="4"/>
    <n v="2"/>
    <n v="3"/>
    <n v="1"/>
    <n v="169484.13707461979"/>
    <n v="4394000"/>
    <n v="4223000"/>
  </r>
  <r>
    <n v="6440404"/>
    <s v="ASOCIADO 2186"/>
    <x v="1"/>
    <x v="0"/>
    <m/>
    <n v="3628831"/>
    <n v="2401078"/>
    <n v="148968"/>
    <n v="0"/>
    <n v="4895620"/>
    <n v="1227753"/>
    <s v="6- pignoración"/>
    <s v="LBZ"/>
    <s v="A"/>
    <n v="4"/>
    <n v="0"/>
    <n v="0"/>
    <n v="76130"/>
    <n v="4.1013698630136988"/>
    <n v="38.186301369863017"/>
    <n v="1"/>
    <n v="0"/>
    <n v="1"/>
    <n v="2"/>
    <n v="1"/>
    <n v="169969.82476033445"/>
    <n v="7641000"/>
    <n v="7641000"/>
  </r>
  <r>
    <n v="26286006"/>
    <s v="ASOCIADO 2391"/>
    <x v="1"/>
    <x v="2"/>
    <n v="678"/>
    <n v="2655526"/>
    <n v="1306750"/>
    <n v="192934"/>
    <n v="0"/>
    <n v="0"/>
    <n v="1348776"/>
    <s v="9- Otras garantías (no admisible)"/>
    <s v="LBZ"/>
    <s v="A"/>
    <n v="4"/>
    <n v="0"/>
    <n v="0"/>
    <n v="76130"/>
    <n v="4.5616438356164384"/>
    <n v="43.216438356164382"/>
    <n v="2"/>
    <n v="2"/>
    <n v="2"/>
    <n v="2"/>
    <n v="3"/>
    <n v="171064.47649829398"/>
    <n v="4751000"/>
    <n v="0"/>
  </r>
  <r>
    <n v="2008406224"/>
    <s v="ASOCIADO 3370"/>
    <x v="1"/>
    <x v="2"/>
    <m/>
    <n v="3965419"/>
    <n v="1123679"/>
    <n v="352152"/>
    <n v="0"/>
    <n v="4000000"/>
    <n v="2841740"/>
    <s v="6- pignoración"/>
    <s v="LBZ"/>
    <s v="A"/>
    <n v="4"/>
    <n v="0"/>
    <n v="0"/>
    <n v="68255"/>
    <n v="3.0684931506849313"/>
    <n v="24.213698630136985"/>
    <n v="1"/>
    <n v="2"/>
    <n v="1"/>
    <n v="2"/>
    <n v="1"/>
    <n v="171258.1019105851"/>
    <n v="5866000"/>
    <n v="0"/>
  </r>
  <r>
    <n v="2224640268"/>
    <s v="ASOCIADO 1030"/>
    <x v="1"/>
    <x v="0"/>
    <n v="299040"/>
    <n v="2900000"/>
    <n v="2442180"/>
    <n v="125908.99999999999"/>
    <n v="0"/>
    <n v="1299990"/>
    <n v="457820"/>
    <s v="6- pignoración"/>
    <s v="LBZ"/>
    <s v="A"/>
    <n v="4"/>
    <n v="0"/>
    <n v="0"/>
    <n v="76130"/>
    <n v="1.3972602739726028"/>
    <n v="27.580821917808219"/>
    <n v="1"/>
    <n v="2"/>
    <n v="1"/>
    <n v="2"/>
    <n v="3"/>
    <n v="171838.35836586618"/>
    <n v="7725000"/>
    <n v="7725000"/>
  </r>
  <r>
    <n v="2006044008"/>
    <s v="ASOCIADO 3099"/>
    <x v="1"/>
    <x v="2"/>
    <m/>
    <n v="4100804"/>
    <n v="1851027"/>
    <n v="195543"/>
    <n v="0"/>
    <n v="1505170"/>
    <n v="2249777"/>
    <s v="6- pignoración"/>
    <s v="LBZ"/>
    <s v="A"/>
    <n v="4"/>
    <n v="0"/>
    <n v="0"/>
    <n v="76130"/>
    <n v="3.7205479452054795"/>
    <n v="30"/>
    <n v="1"/>
    <n v="0"/>
    <n v="2"/>
    <n v="2"/>
    <n v="3"/>
    <n v="171879.12723095372"/>
    <n v="4381000"/>
    <n v="2749000"/>
  </r>
  <r>
    <n v="4480846"/>
    <s v="ASOCIADO 1233"/>
    <x v="1"/>
    <x v="3"/>
    <m/>
    <n v="1581200"/>
    <n v="959659"/>
    <n v="133458"/>
    <n v="0"/>
    <n v="0"/>
    <n v="621541"/>
    <s v="9- Otras garantías (no admisible)"/>
    <s v="LBZ"/>
    <s v="A"/>
    <n v="4"/>
    <n v="0"/>
    <n v="4"/>
    <n v="76113"/>
    <n v="1.3753424657534246"/>
    <n v="46.876712328767127"/>
    <n v="1"/>
    <n v="2"/>
    <n v="2"/>
    <n v="2"/>
    <n v="1"/>
    <n v="171913.57284460173"/>
    <n v="6844000"/>
    <n v="0"/>
  </r>
  <r>
    <n v="2066220044"/>
    <s v="ASOCIADO 3155"/>
    <x v="1"/>
    <x v="0"/>
    <m/>
    <n v="6733513"/>
    <n v="4401893"/>
    <n v="185597"/>
    <n v="0"/>
    <n v="2861725"/>
    <n v="2331620"/>
    <s v="6- pignoración"/>
    <s v="LBZ"/>
    <s v="A"/>
    <n v="4"/>
    <n v="0"/>
    <n v="0"/>
    <n v="68895"/>
    <n v="4.4904109589041097"/>
    <n v="32.136986301369866"/>
    <n v="1"/>
    <n v="1"/>
    <n v="2"/>
    <n v="2"/>
    <n v="1"/>
    <n v="172252.67429337787"/>
    <n v="4784000"/>
    <n v="4784000"/>
  </r>
  <r>
    <n v="2248208248"/>
    <s v="ASOCIADO 3010"/>
    <x v="1"/>
    <x v="0"/>
    <m/>
    <n v="5356914"/>
    <n v="3245485"/>
    <n v="199098"/>
    <n v="0"/>
    <n v="0"/>
    <n v="2111429"/>
    <s v="9- Otras garantías (no admisible)"/>
    <s v="LBZ"/>
    <s v="A"/>
    <n v="4"/>
    <n v="0"/>
    <n v="0"/>
    <n v="13001"/>
    <n v="4.3150684931506849"/>
    <n v="24.854794520547944"/>
    <n v="1"/>
    <n v="4"/>
    <n v="1"/>
    <n v="3"/>
    <n v="1"/>
    <n v="173665.69750282916"/>
    <n v="5112000"/>
    <n v="0"/>
  </r>
  <r>
    <n v="42080626"/>
    <s v="ASOCIADO 3215"/>
    <x v="1"/>
    <x v="4"/>
    <n v="13560635"/>
    <n v="35795072"/>
    <n v="33318559"/>
    <n v="897887"/>
    <n v="0"/>
    <n v="6000000"/>
    <n v="2476513"/>
    <s v="6- pignoración"/>
    <s v="LBZ"/>
    <s v="A"/>
    <n v="4"/>
    <n v="0"/>
    <n v="0"/>
    <n v="76001"/>
    <n v="2.7205479452054795"/>
    <n v="53.254794520547946"/>
    <n v="2"/>
    <n v="4"/>
    <n v="3"/>
    <n v="5"/>
    <n v="3"/>
    <n v="174433.01564443813"/>
    <n v="16240000"/>
    <n v="0"/>
  </r>
  <r>
    <n v="2084426004"/>
    <s v="ASOCIADO 3715"/>
    <x v="1"/>
    <x v="1"/>
    <n v="794803"/>
    <n v="12886556"/>
    <n v="9165759"/>
    <n v="416146"/>
    <n v="0"/>
    <n v="7900000"/>
    <n v="3720797"/>
    <s v="6- pignoración"/>
    <s v="LBZ"/>
    <s v="A"/>
    <n v="4"/>
    <n v="0"/>
    <n v="0"/>
    <n v="17380"/>
    <n v="6.6712328767123283"/>
    <n v="28.515068493150686"/>
    <n v="1"/>
    <n v="2"/>
    <n v="1"/>
    <n v="2"/>
    <n v="1"/>
    <n v="176130.68951410116"/>
    <n v="4631000"/>
    <n v="0"/>
  </r>
  <r>
    <n v="2224626806"/>
    <s v="ASOCIADO 3469"/>
    <x v="1"/>
    <x v="2"/>
    <n v="192559"/>
    <n v="4111496"/>
    <n v="1085393"/>
    <n v="156434"/>
    <n v="0"/>
    <n v="1800000"/>
    <n v="3026103"/>
    <s v="6- pignoración"/>
    <s v="LBZ"/>
    <s v="A"/>
    <n v="4"/>
    <n v="0"/>
    <n v="0"/>
    <n v="76001"/>
    <n v="5.5835616438356164"/>
    <n v="34.158904109589038"/>
    <n v="2"/>
    <n v="0"/>
    <n v="1"/>
    <n v="2"/>
    <n v="1"/>
    <n v="176309.49235053142"/>
    <n v="7926000"/>
    <n v="7926000"/>
  </r>
  <r>
    <n v="4460484"/>
    <s v="ASOCIADO 3503"/>
    <x v="1"/>
    <x v="1"/>
    <m/>
    <n v="8389940"/>
    <n v="5329757"/>
    <n v="279404"/>
    <n v="0"/>
    <n v="4736254"/>
    <n v="3060183"/>
    <s v="6- pignoración"/>
    <s v="LBZ"/>
    <s v="A"/>
    <n v="4"/>
    <n v="0"/>
    <n v="0"/>
    <n v="76130"/>
    <n v="5.5534246575342463"/>
    <n v="46.342465753424655"/>
    <n v="1"/>
    <n v="0"/>
    <n v="1"/>
    <n v="2"/>
    <n v="1"/>
    <n v="178711.89270050084"/>
    <n v="8034000"/>
    <n v="8034000"/>
  </r>
  <r>
    <n v="2006288846"/>
    <s v="ASOCIADO 3472"/>
    <x v="1"/>
    <x v="0"/>
    <m/>
    <n v="5528980"/>
    <n v="2502160"/>
    <n v="199311"/>
    <n v="0"/>
    <n v="1200000"/>
    <n v="3026820"/>
    <s v="6- pignoración"/>
    <s v="LBZ"/>
    <s v="A"/>
    <n v="4"/>
    <n v="0"/>
    <n v="0"/>
    <n v="68255"/>
    <n v="5.3643835616438356"/>
    <n v="27.734246575342464"/>
    <n v="2"/>
    <n v="2"/>
    <n v="2"/>
    <n v="2"/>
    <n v="3"/>
    <n v="181131.22758827504"/>
    <n v="7098000"/>
    <n v="5730000"/>
  </r>
  <r>
    <n v="2046824820"/>
    <s v="ASOCIADO 2927"/>
    <x v="1"/>
    <x v="0"/>
    <n v="165000"/>
    <n v="5962782"/>
    <n v="3990522"/>
    <n v="197961"/>
    <n v="0"/>
    <n v="0"/>
    <n v="1972260"/>
    <s v="9- Otras garantías (no admisible)"/>
    <s v="LBZ"/>
    <s v="A"/>
    <n v="4"/>
    <n v="0"/>
    <n v="0"/>
    <n v="13052"/>
    <n v="6.7178082191780826"/>
    <n v="29.906849315068492"/>
    <n v="1"/>
    <n v="2"/>
    <n v="1"/>
    <n v="4"/>
    <n v="2"/>
    <n v="181312.46212977119"/>
    <n v="7265000"/>
    <n v="0"/>
  </r>
  <r>
    <n v="2224640442"/>
    <s v="ASOCIADO 3794"/>
    <x v="1"/>
    <x v="0"/>
    <m/>
    <n v="6996078"/>
    <n v="2841539"/>
    <n v="221224"/>
    <n v="0"/>
    <n v="0"/>
    <n v="4154539"/>
    <s v="9- Otras garantías (no admisible)"/>
    <s v="LBZ"/>
    <s v="A"/>
    <n v="4"/>
    <n v="0"/>
    <n v="0"/>
    <n v="76130"/>
    <n v="8.632876712328768"/>
    <n v="27.534246575342465"/>
    <n v="2"/>
    <n v="4"/>
    <n v="2"/>
    <n v="2"/>
    <n v="1"/>
    <n v="182118.90175897902"/>
    <n v="4642000"/>
    <n v="0"/>
  </r>
  <r>
    <n v="44684824"/>
    <s v="ASOCIADO 3735"/>
    <x v="1"/>
    <x v="1"/>
    <n v="519541"/>
    <n v="10041483"/>
    <n v="6235098"/>
    <n v="284569"/>
    <n v="0"/>
    <n v="3500000"/>
    <n v="3806385"/>
    <s v="6- pignoración"/>
    <s v="LBZ"/>
    <s v="A"/>
    <n v="4"/>
    <n v="0"/>
    <n v="0"/>
    <n v="5001"/>
    <n v="7.3369863013698629"/>
    <n v="47.742465753424661"/>
    <n v="1"/>
    <n v="0"/>
    <n v="1"/>
    <n v="2"/>
    <n v="1"/>
    <n v="183049.55999905668"/>
    <n v="8229000"/>
    <n v="8229000"/>
  </r>
  <r>
    <n v="2224620248"/>
    <s v="ASOCIADO 3508"/>
    <x v="1"/>
    <x v="1"/>
    <n v="193548"/>
    <n v="8118543"/>
    <n v="5049464"/>
    <n v="244389"/>
    <n v="0"/>
    <n v="3258736"/>
    <n v="3069079"/>
    <s v="6- pignoración"/>
    <s v="LBZ"/>
    <s v="A"/>
    <n v="4"/>
    <n v="0"/>
    <n v="0"/>
    <n v="76130"/>
    <n v="5.6684931506849319"/>
    <n v="32.630136986301373"/>
    <n v="2"/>
    <n v="0"/>
    <n v="1"/>
    <n v="2"/>
    <n v="1"/>
    <n v="184036.82437075701"/>
    <n v="5715000"/>
    <n v="0"/>
  </r>
  <r>
    <n v="20604628"/>
    <s v="ASOCIADO 3103"/>
    <x v="1"/>
    <x v="1"/>
    <n v="673200"/>
    <n v="11388624"/>
    <n v="9134695"/>
    <n v="373776"/>
    <n v="0"/>
    <n v="6777354"/>
    <n v="2253929"/>
    <s v="6- pignoración"/>
    <s v="LBZ"/>
    <s v="A"/>
    <n v="4"/>
    <n v="0"/>
    <n v="0"/>
    <n v="8001"/>
    <n v="3.1972602739726028"/>
    <n v="46.684931506849317"/>
    <n v="1"/>
    <n v="4"/>
    <n v="3"/>
    <n v="3"/>
    <n v="2"/>
    <n v="186399.05125614587"/>
    <n v="6830000"/>
    <n v="0"/>
  </r>
  <r>
    <n v="28462664"/>
    <s v="ASOCIADO 3806"/>
    <x v="1"/>
    <x v="5"/>
    <n v="40200"/>
    <n v="2978642"/>
    <n v="0"/>
    <n v="161398"/>
    <n v="0"/>
    <n v="0"/>
    <n v="4213849"/>
    <s v="9- Otras garantías (no admisible)"/>
    <s v="LBZ"/>
    <s v="A"/>
    <n v="4"/>
    <n v="0"/>
    <n v="0"/>
    <n v="68615"/>
    <n v="4.4082191780821915"/>
    <n v="40.293150684931504"/>
    <n v="2"/>
    <n v="2"/>
    <n v="1"/>
    <n v="2"/>
    <n v="3"/>
    <n v="188210.27186195392"/>
    <n v="8461000"/>
    <n v="8461000"/>
  </r>
  <r>
    <n v="2262048008"/>
    <s v="ASOCIADO 2174"/>
    <x v="1"/>
    <x v="0"/>
    <n v="1312"/>
    <n v="3755033"/>
    <n v="2539049"/>
    <n v="190880"/>
    <n v="0"/>
    <n v="2200000"/>
    <n v="1215984"/>
    <s v="6- pignoración"/>
    <s v="LBZ"/>
    <s v="A"/>
    <n v="4"/>
    <n v="0"/>
    <n v="0"/>
    <n v="76001"/>
    <n v="4.0575342465753428"/>
    <n v="28.898630136986302"/>
    <n v="2"/>
    <n v="2"/>
    <n v="1"/>
    <n v="2"/>
    <n v="4"/>
    <n v="189722.8943045272"/>
    <n v="8529000"/>
    <n v="8529000"/>
  </r>
  <r>
    <n v="20440600"/>
    <s v="ASOCIADO 3762"/>
    <x v="1"/>
    <x v="1"/>
    <n v="324637"/>
    <n v="9705486"/>
    <n v="5740969"/>
    <n v="296942"/>
    <n v="0"/>
    <n v="0"/>
    <n v="3964517"/>
    <s v="9- Otras garantías (no admisible)"/>
    <s v="LBZ"/>
    <s v="A"/>
    <n v="4"/>
    <n v="0"/>
    <n v="0"/>
    <n v="76130"/>
    <n v="7.6684931506849319"/>
    <n v="37.260273972602739"/>
    <n v="2"/>
    <n v="2"/>
    <n v="3"/>
    <n v="3"/>
    <n v="1"/>
    <n v="190053.50072822755"/>
    <n v="7577000"/>
    <n v="0"/>
  </r>
  <r>
    <n v="44426222"/>
    <s v="ASOCIADO 2113"/>
    <x v="1"/>
    <x v="1"/>
    <n v="2291890"/>
    <n v="7282266"/>
    <n v="6110496"/>
    <n v="271955"/>
    <n v="0"/>
    <n v="2661363"/>
    <n v="1171770"/>
    <s v="6- pignoración"/>
    <s v="LBZ"/>
    <s v="A"/>
    <n v="4"/>
    <n v="0"/>
    <n v="0"/>
    <n v="19001"/>
    <n v="3.8383561643835615"/>
    <n v="40.07123287671233"/>
    <n v="2"/>
    <n v="2"/>
    <n v="2"/>
    <n v="2"/>
    <n v="1"/>
    <n v="190251.81489374675"/>
    <n v="5169000"/>
    <n v="0"/>
  </r>
  <r>
    <n v="2082648044"/>
    <s v="ASOCIADO 2432"/>
    <x v="1"/>
    <x v="0"/>
    <n v="793966"/>
    <n v="5891403"/>
    <n v="4519139"/>
    <n v="355293"/>
    <n v="0"/>
    <n v="4249248"/>
    <n v="1372264"/>
    <s v="6- pignoración"/>
    <s v="LBZ"/>
    <s v="A"/>
    <n v="4"/>
    <n v="0"/>
    <n v="0"/>
    <n v="25175"/>
    <n v="4.5835616438356164"/>
    <n v="36.054794520547944"/>
    <n v="2"/>
    <n v="0"/>
    <n v="1"/>
    <n v="2"/>
    <n v="1"/>
    <n v="190319.94449645645"/>
    <n v="5669000"/>
    <n v="0"/>
  </r>
  <r>
    <n v="2008840606"/>
    <s v="ASOCIADO 3629"/>
    <x v="1"/>
    <x v="1"/>
    <m/>
    <n v="8564474"/>
    <n v="5163563"/>
    <n v="491796"/>
    <n v="0"/>
    <n v="3000000"/>
    <n v="3400911"/>
    <s v="6- pignoración"/>
    <s v="LBZ"/>
    <s v="A"/>
    <n v="4"/>
    <n v="0"/>
    <n v="0"/>
    <n v="68001"/>
    <n v="1.3041095890410959"/>
    <n v="27.969863013698632"/>
    <n v="1"/>
    <n v="4"/>
    <n v="2"/>
    <n v="3"/>
    <n v="1"/>
    <n v="190901.85003182702"/>
    <n v="8582000"/>
    <n v="8399000"/>
  </r>
  <r>
    <n v="8048228"/>
    <s v="ASOCIADO 3906"/>
    <x v="1"/>
    <x v="0"/>
    <m/>
    <n v="8007052"/>
    <n v="3165383"/>
    <n v="398900"/>
    <n v="0"/>
    <n v="1200000"/>
    <n v="4841669"/>
    <s v="6- pignoración"/>
    <s v="LBZ"/>
    <s v="A"/>
    <n v="4"/>
    <n v="0"/>
    <n v="0"/>
    <n v="13052"/>
    <n v="3.1013698630136988"/>
    <n v="38.364383561643834"/>
    <n v="1"/>
    <n v="3"/>
    <n v="1"/>
    <n v="2"/>
    <n v="3"/>
    <n v="192169.78354986644"/>
    <n v="8639000"/>
    <n v="0"/>
  </r>
  <r>
    <n v="2224628464"/>
    <s v="ASOCIADO 3240"/>
    <x v="1"/>
    <x v="0"/>
    <n v="1159434"/>
    <n v="7309167"/>
    <n v="4765144"/>
    <n v="199753"/>
    <n v="0"/>
    <n v="0"/>
    <n v="2544023"/>
    <s v="9- Otras garantías (no admisible)"/>
    <s v="LBZ"/>
    <s v="A"/>
    <n v="4"/>
    <n v="0"/>
    <n v="0"/>
    <n v="76130"/>
    <n v="4.2575342465753421"/>
    <n v="29.13150684931507"/>
    <n v="1"/>
    <n v="2"/>
    <n v="2"/>
    <n v="2"/>
    <n v="3"/>
    <n v="192280.21058180873"/>
    <n v="4901000"/>
    <n v="0"/>
  </r>
  <r>
    <n v="4820422"/>
    <s v="ASOCIADO 2977"/>
    <x v="1"/>
    <x v="2"/>
    <m/>
    <n v="3386115"/>
    <n v="1331295"/>
    <n v="117882"/>
    <n v="0"/>
    <n v="1300000"/>
    <n v="2054820"/>
    <s v="6- pignoración"/>
    <s v="LBZ"/>
    <s v="A"/>
    <n v="4"/>
    <n v="0"/>
    <n v="0"/>
    <n v="13052"/>
    <n v="5.484931506849315"/>
    <n v="42.824657534246576"/>
    <n v="1"/>
    <n v="1"/>
    <n v="1"/>
    <n v="2"/>
    <n v="3"/>
    <n v="192636.91695124935"/>
    <n v="8660000"/>
    <n v="8590000"/>
  </r>
  <r>
    <n v="66864420"/>
    <s v="ASOCIADO 4027"/>
    <x v="1"/>
    <x v="3"/>
    <n v="2675444"/>
    <n v="6489877"/>
    <n v="577314"/>
    <n v="422519"/>
    <n v="0"/>
    <n v="490000"/>
    <n v="5912563"/>
    <s v="6- pignoración"/>
    <s v="LBZ"/>
    <s v="A"/>
    <n v="4"/>
    <n v="0"/>
    <n v="0"/>
    <n v="76130"/>
    <n v="1.7095890410958905"/>
    <n v="50.873972602739727"/>
    <n v="2"/>
    <n v="2"/>
    <n v="1"/>
    <n v="2"/>
    <n v="1"/>
    <n v="196438.89295717535"/>
    <n v="5007000"/>
    <n v="4533000"/>
  </r>
  <r>
    <n v="2046866484"/>
    <s v="ASOCIADO 1963"/>
    <x v="1"/>
    <x v="2"/>
    <n v="732067"/>
    <n v="2974686"/>
    <n v="1899564"/>
    <n v="152168"/>
    <n v="0"/>
    <n v="0"/>
    <n v="1075122"/>
    <s v="9- Otras garantías (no admisible)"/>
    <s v="LBZ"/>
    <s v="A"/>
    <n v="4"/>
    <n v="0"/>
    <n v="0"/>
    <n v="5308"/>
    <n v="3.6"/>
    <n v="32.112328767123287"/>
    <n v="1"/>
    <n v="2"/>
    <n v="2"/>
    <n v="2"/>
    <n v="3"/>
    <n v="196505.10576267194"/>
    <n v="8798000"/>
    <n v="0"/>
  </r>
  <r>
    <n v="2224626822"/>
    <s v="ASOCIADO 3785"/>
    <x v="1"/>
    <x v="1"/>
    <n v="120758"/>
    <n v="10470262"/>
    <n v="6389739"/>
    <n v="385938"/>
    <n v="0"/>
    <n v="5241426"/>
    <n v="4080523"/>
    <s v="6- pignoración"/>
    <s v="LBZ"/>
    <s v="A"/>
    <n v="4"/>
    <n v="0"/>
    <n v="0"/>
    <n v="76130"/>
    <n v="3.7671232876712328"/>
    <n v="29.241095890410961"/>
    <n v="2"/>
    <n v="0"/>
    <n v="1"/>
    <n v="2"/>
    <n v="1"/>
    <n v="196524.40618639471"/>
    <n v="7247000"/>
    <n v="0"/>
  </r>
  <r>
    <n v="2008262282"/>
    <s v="ASOCIADO 927"/>
    <x v="1"/>
    <x v="0"/>
    <m/>
    <n v="3121440"/>
    <n v="2742622"/>
    <n v="197385"/>
    <n v="0"/>
    <n v="3000000"/>
    <n v="378818"/>
    <s v="6- pignoración"/>
    <s v="LBZ"/>
    <s v="A"/>
    <n v="4"/>
    <n v="0"/>
    <n v="0"/>
    <n v="68418"/>
    <n v="1.1643835616438356"/>
    <n v="29.126027397260273"/>
    <n v="1"/>
    <n v="2"/>
    <n v="1"/>
    <n v="2"/>
    <n v="1"/>
    <n v="197946.9868295723"/>
    <n v="8135000"/>
    <n v="0"/>
  </r>
  <r>
    <n v="2002806220"/>
    <s v="ASOCIADO 3251"/>
    <x v="1"/>
    <x v="1"/>
    <m/>
    <n v="8659904"/>
    <n v="6093784"/>
    <n v="394791"/>
    <n v="0"/>
    <n v="1793876"/>
    <n v="2566120"/>
    <s v="6- pignoración"/>
    <s v="LBZ"/>
    <s v="A"/>
    <n v="4"/>
    <n v="0"/>
    <n v="0"/>
    <n v="23001"/>
    <n v="3.8575342465753426"/>
    <n v="34.610958904109587"/>
    <n v="1"/>
    <n v="2"/>
    <n v="2"/>
    <n v="2"/>
    <n v="3"/>
    <n v="198687.40672154265"/>
    <n v="8932000"/>
    <n v="8932000"/>
  </r>
  <r>
    <n v="2082648868"/>
    <s v="ASOCIADO 3359"/>
    <x v="1"/>
    <x v="1"/>
    <n v="906783"/>
    <n v="9729560"/>
    <n v="6915043"/>
    <n v="274280"/>
    <n v="0"/>
    <n v="5014667"/>
    <n v="2814517"/>
    <s v="6- pignoración"/>
    <s v="LBZ"/>
    <s v="A"/>
    <n v="4"/>
    <n v="0"/>
    <n v="0"/>
    <n v="11001"/>
    <n v="4.8739726027397259"/>
    <n v="33.391780821917806"/>
    <n v="2"/>
    <n v="0"/>
    <n v="1"/>
    <n v="2"/>
    <n v="1"/>
    <n v="201502.77256542075"/>
    <n v="6911000"/>
    <n v="0"/>
  </r>
  <r>
    <n v="44680420"/>
    <s v="ASOCIADO 2733"/>
    <x v="1"/>
    <x v="2"/>
    <m/>
    <n v="3011380"/>
    <n v="1327760"/>
    <n v="159990"/>
    <n v="0"/>
    <n v="3289674"/>
    <n v="1683620"/>
    <s v="6- pignoración"/>
    <s v="LBZ"/>
    <s v="A"/>
    <n v="4"/>
    <n v="0"/>
    <n v="0"/>
    <n v="5001"/>
    <n v="4.4082191780821915"/>
    <n v="49.917808219178085"/>
    <n v="2"/>
    <n v="3"/>
    <n v="2"/>
    <n v="2"/>
    <n v="1"/>
    <n v="202352.12507717905"/>
    <n v="6229000"/>
    <n v="0"/>
  </r>
  <r>
    <n v="2066286604"/>
    <s v="ASOCIADO 2670"/>
    <x v="1"/>
    <x v="2"/>
    <m/>
    <n v="3464276"/>
    <n v="1878156"/>
    <n v="142213"/>
    <n v="0"/>
    <n v="2700000"/>
    <n v="1586120"/>
    <s v="6- pignoración"/>
    <s v="LBZ"/>
    <s v="A"/>
    <n v="4"/>
    <n v="0"/>
    <n v="0"/>
    <n v="68276"/>
    <n v="3.1972602739726028"/>
    <n v="34.88219178082192"/>
    <n v="1"/>
    <n v="1"/>
    <n v="1"/>
    <n v="2"/>
    <n v="3"/>
    <n v="202468.96282797592"/>
    <n v="9102000"/>
    <n v="0"/>
  </r>
  <r>
    <n v="2022402224"/>
    <s v="ASOCIADO 2851"/>
    <x v="1"/>
    <x v="0"/>
    <n v="126478"/>
    <n v="5232813"/>
    <n v="3387193"/>
    <n v="199098"/>
    <n v="0"/>
    <n v="0"/>
    <n v="1845620"/>
    <s v="9- Otras garantías (no admisible)"/>
    <s v="LBZ"/>
    <s v="A"/>
    <n v="4"/>
    <n v="0"/>
    <n v="0"/>
    <n v="11001"/>
    <n v="2.7013698630136984"/>
    <n v="28.476712328767125"/>
    <n v="2"/>
    <n v="2"/>
    <n v="2"/>
    <n v="2"/>
    <n v="3"/>
    <n v="204246.23062413718"/>
    <n v="5206000"/>
    <n v="0"/>
  </r>
  <r>
    <n v="26282228"/>
    <s v="ASOCIADO 3286"/>
    <x v="1"/>
    <x v="1"/>
    <n v="1841151"/>
    <n v="10452564"/>
    <n v="7785251"/>
    <n v="494551"/>
    <n v="0"/>
    <n v="4198784"/>
    <n v="2667313"/>
    <s v="6- pignoración"/>
    <s v="LBZ"/>
    <s v="A"/>
    <n v="4"/>
    <n v="0"/>
    <n v="0"/>
    <n v="76130"/>
    <n v="2.8410958904109589"/>
    <n v="54.520547945205479"/>
    <n v="1"/>
    <n v="0"/>
    <n v="2"/>
    <n v="4"/>
    <n v="2"/>
    <n v="204520.86059232178"/>
    <n v="5213000"/>
    <n v="5213000"/>
  </r>
  <r>
    <n v="2048604286"/>
    <s v="ASOCIADO 3292"/>
    <x v="1"/>
    <x v="1"/>
    <n v="509167"/>
    <n v="8467993"/>
    <n v="5791173"/>
    <n v="300876"/>
    <n v="0"/>
    <n v="1625000"/>
    <n v="2676820"/>
    <s v="6- pignoración"/>
    <s v="LBZ"/>
    <s v="A"/>
    <n v="4"/>
    <n v="0"/>
    <n v="0"/>
    <n v="13052"/>
    <n v="5.0630136986301366"/>
    <n v="28.090410958904108"/>
    <n v="1"/>
    <n v="2"/>
    <n v="2"/>
    <n v="3"/>
    <n v="3"/>
    <n v="205061.99352922692"/>
    <n v="6667000"/>
    <n v="0"/>
  </r>
  <r>
    <n v="2028224486"/>
    <s v="ASOCIADO 2701"/>
    <x v="1"/>
    <x v="0"/>
    <n v="151742"/>
    <n v="5420257"/>
    <n v="3791116"/>
    <n v="221504"/>
    <n v="0"/>
    <n v="3100000"/>
    <n v="1629141"/>
    <s v="6- pignoración"/>
    <s v="LBZ"/>
    <s v="A"/>
    <n v="4"/>
    <n v="0"/>
    <n v="0"/>
    <n v="5001"/>
    <n v="2.6054794520547944"/>
    <n v="28.224657534246575"/>
    <n v="2"/>
    <n v="0"/>
    <n v="3"/>
    <n v="3"/>
    <n v="1"/>
    <n v="206404.03751701608"/>
    <n v="5261000"/>
    <n v="0"/>
  </r>
  <r>
    <n v="2244288848"/>
    <s v="ASOCIADO 2101"/>
    <x v="1"/>
    <x v="1"/>
    <n v="801233"/>
    <n v="6687080"/>
    <n v="5527029"/>
    <n v="246480"/>
    <n v="0"/>
    <n v="1000000"/>
    <n v="1160051"/>
    <s v="6- pignoración"/>
    <s v="LBZ"/>
    <s v="A"/>
    <n v="4"/>
    <n v="0"/>
    <n v="0"/>
    <n v="76001"/>
    <n v="3.8082191780821919"/>
    <n v="26.345205479452055"/>
    <n v="2"/>
    <n v="0"/>
    <n v="1"/>
    <n v="2"/>
    <n v="1"/>
    <n v="207345.62597936322"/>
    <n v="5285000"/>
    <n v="0"/>
  </r>
  <r>
    <n v="20282260"/>
    <s v="ASOCIADO 2026"/>
    <x v="1"/>
    <x v="0"/>
    <m/>
    <n v="3250739"/>
    <n v="2126548"/>
    <n v="121812"/>
    <n v="0"/>
    <n v="4750000"/>
    <n v="1124191"/>
    <s v="6- pignoración"/>
    <s v="LBZ"/>
    <s v="A"/>
    <n v="4"/>
    <n v="0"/>
    <n v="0"/>
    <n v="76001"/>
    <n v="3.7698630136986302"/>
    <n v="41.739726027397261"/>
    <n v="2"/>
    <n v="4"/>
    <n v="3"/>
    <n v="3"/>
    <n v="4"/>
    <n v="207807.95134162874"/>
    <n v="8311000"/>
    <n v="0"/>
  </r>
  <r>
    <n v="64628200"/>
    <s v="ASOCIADO 1941"/>
    <x v="1"/>
    <x v="0"/>
    <m/>
    <n v="4542741"/>
    <n v="3482121"/>
    <n v="158927"/>
    <n v="0"/>
    <n v="1000000"/>
    <n v="1060620"/>
    <s v="6- pignoración"/>
    <s v="LBZ"/>
    <s v="A"/>
    <n v="4"/>
    <n v="0"/>
    <n v="0"/>
    <n v="68276"/>
    <n v="2.7424657534246575"/>
    <n v="39.558904109589044"/>
    <n v="2"/>
    <n v="5"/>
    <n v="4"/>
    <n v="2"/>
    <n v="1"/>
    <n v="209332.62028223014"/>
    <n v="7528000"/>
    <n v="0"/>
  </r>
  <r>
    <n v="2224622888"/>
    <s v="ASOCIADO 3705"/>
    <x v="1"/>
    <x v="0"/>
    <n v="44696"/>
    <n v="8087901"/>
    <n v="4407516"/>
    <n v="247452"/>
    <n v="0"/>
    <n v="5519278"/>
    <n v="3680385"/>
    <s v="6- pignoración"/>
    <s v="LBZ"/>
    <s v="A"/>
    <n v="4"/>
    <n v="0"/>
    <n v="0"/>
    <n v="76130"/>
    <n v="6.7150684931506852"/>
    <n v="31.641095890410959"/>
    <n v="2"/>
    <n v="0"/>
    <n v="1"/>
    <n v="2"/>
    <n v="1"/>
    <n v="209980.01275050725"/>
    <n v="8679000"/>
    <n v="8679000"/>
  </r>
  <r>
    <n v="20226624"/>
    <s v="ASOCIADO 1998"/>
    <x v="1"/>
    <x v="0"/>
    <n v="903558"/>
    <n v="5759568"/>
    <n v="4659560"/>
    <n v="236060"/>
    <n v="0"/>
    <n v="700000"/>
    <n v="1100008"/>
    <s v="6- pignoración"/>
    <s v="LBZ"/>
    <s v="A"/>
    <n v="4"/>
    <n v="0"/>
    <n v="0"/>
    <n v="76001"/>
    <n v="3.6410958904109587"/>
    <n v="42.660273972602738"/>
    <n v="2"/>
    <n v="2"/>
    <n v="2"/>
    <n v="3"/>
    <n v="3"/>
    <n v="210915.81556576287"/>
    <n v="5376000"/>
    <n v="0"/>
  </r>
  <r>
    <n v="2086284468"/>
    <s v="ASOCIADO 3466"/>
    <x v="1"/>
    <x v="2"/>
    <n v="501667"/>
    <n v="4833827"/>
    <n v="1809926"/>
    <n v="236173"/>
    <n v="0"/>
    <n v="2800000"/>
    <n v="3023901"/>
    <s v="6- pignoración"/>
    <s v="LBZ"/>
    <s v="A"/>
    <n v="4"/>
    <n v="0"/>
    <n v="0"/>
    <n v="52001"/>
    <n v="5.4657534246575343"/>
    <n v="32.315068493150683"/>
    <n v="2"/>
    <n v="0"/>
    <n v="2"/>
    <n v="3"/>
    <n v="1"/>
    <n v="213591.18667042686"/>
    <n v="9602000"/>
    <n v="0"/>
  </r>
  <r>
    <n v="40200864"/>
    <s v="ASOCIADO 2651"/>
    <x v="1"/>
    <x v="0"/>
    <n v="522892"/>
    <n v="5919360"/>
    <n v="4347390"/>
    <n v="241495"/>
    <n v="0"/>
    <n v="1000000"/>
    <n v="1571970"/>
    <s v="6- pignoración"/>
    <s v="LBZ"/>
    <s v="A"/>
    <n v="4"/>
    <n v="0"/>
    <n v="0"/>
    <n v="68307"/>
    <n v="8.1726027397260275"/>
    <n v="52.517808219178079"/>
    <n v="2"/>
    <n v="1"/>
    <n v="2"/>
    <n v="2"/>
    <n v="2"/>
    <n v="213724.65335653623"/>
    <n v="9608000"/>
    <n v="0"/>
  </r>
  <r>
    <n v="66884628"/>
    <s v="ASOCIADO 1155"/>
    <x v="1"/>
    <x v="0"/>
    <n v="1099266"/>
    <n v="4995835"/>
    <n v="4419512"/>
    <n v="158134"/>
    <n v="0"/>
    <n v="0"/>
    <n v="576323"/>
    <s v="9- Otras garantías (no admisible)"/>
    <s v="LBZ"/>
    <s v="A"/>
    <n v="4"/>
    <n v="0"/>
    <n v="0"/>
    <n v="76130"/>
    <n v="1.8"/>
    <n v="44.989041095890414"/>
    <n v="2"/>
    <n v="2"/>
    <n v="1"/>
    <n v="2"/>
    <n v="3"/>
    <n v="214289.84088917353"/>
    <n v="5462000"/>
    <n v="0"/>
  </r>
  <r>
    <n v="2224644048"/>
    <s v="ASOCIADO 2263"/>
    <x v="1"/>
    <x v="0"/>
    <n v="276736"/>
    <n v="4503369"/>
    <n v="3224268"/>
    <n v="284088"/>
    <n v="0"/>
    <n v="2900000"/>
    <n v="1279101"/>
    <s v="6- pignoración"/>
    <s v="LBZ"/>
    <s v="A"/>
    <n v="4"/>
    <n v="0"/>
    <n v="0"/>
    <n v="76130"/>
    <n v="1.8"/>
    <n v="25.942465753424656"/>
    <n v="1"/>
    <n v="2"/>
    <n v="1"/>
    <n v="2"/>
    <n v="1"/>
    <n v="217432.87126616208"/>
    <n v="8232000"/>
    <n v="690000"/>
  </r>
  <r>
    <n v="2244064628"/>
    <s v="ASOCIADO 2827"/>
    <x v="1"/>
    <x v="0"/>
    <n v="306267"/>
    <n v="5887278"/>
    <n v="4079318"/>
    <n v="196722"/>
    <n v="0"/>
    <n v="2931086"/>
    <n v="1807960"/>
    <s v="6- pignoración"/>
    <s v="LBZ"/>
    <s v="A"/>
    <n v="4"/>
    <n v="0"/>
    <n v="0"/>
    <n v="76001"/>
    <n v="1.8821917808219177"/>
    <n v="29.035616438356165"/>
    <n v="1"/>
    <n v="4"/>
    <n v="1"/>
    <n v="4"/>
    <n v="3"/>
    <n v="217624.63335998633"/>
    <n v="5547000"/>
    <n v="347000"/>
  </r>
  <r>
    <n v="22608806"/>
    <s v="ASOCIADO 3556"/>
    <x v="1"/>
    <x v="0"/>
    <m/>
    <n v="5688168"/>
    <n v="2559511"/>
    <n v="302203"/>
    <n v="0"/>
    <n v="7000000"/>
    <n v="3128657"/>
    <s v="6- pignoración"/>
    <s v="LBZ"/>
    <s v="A"/>
    <n v="4"/>
    <n v="0"/>
    <n v="0"/>
    <n v="8758"/>
    <n v="11.797260273972602"/>
    <n v="39.868493150684934"/>
    <n v="2"/>
    <n v="3"/>
    <n v="3"/>
    <n v="3"/>
    <n v="2"/>
    <n v="218972.33979386676"/>
    <n v="8234000"/>
    <n v="0"/>
  </r>
  <r>
    <n v="2008260202"/>
    <s v="ASOCIADO 2285"/>
    <x v="1"/>
    <x v="2"/>
    <m/>
    <n v="3212276"/>
    <n v="1928156"/>
    <n v="103506"/>
    <n v="0"/>
    <n v="2600000"/>
    <n v="1284120"/>
    <s v="6- pignoración"/>
    <s v="LBZ"/>
    <s v="A"/>
    <n v="4"/>
    <n v="0"/>
    <n v="0"/>
    <n v="68418"/>
    <n v="3.3205479452054796"/>
    <n v="35.953424657534249"/>
    <n v="2"/>
    <n v="2"/>
    <n v="1"/>
    <n v="2"/>
    <n v="1"/>
    <n v="220040.66696850865"/>
    <n v="7937000"/>
    <n v="0"/>
  </r>
  <r>
    <n v="26806006"/>
    <s v="ASOCIADO 3697"/>
    <x v="1"/>
    <x v="0"/>
    <n v="133"/>
    <n v="5990072"/>
    <n v="2348799"/>
    <n v="160844"/>
    <n v="0"/>
    <n v="4906648"/>
    <n v="3641273"/>
    <s v="6- pignoración"/>
    <s v="LBZ"/>
    <s v="A"/>
    <n v="4"/>
    <n v="0"/>
    <n v="0"/>
    <n v="76275"/>
    <n v="6.882191780821918"/>
    <n v="38.605479452054794"/>
    <n v="1"/>
    <n v="0"/>
    <n v="1"/>
    <n v="2"/>
    <n v="1"/>
    <n v="222797.01358451581"/>
    <n v="9899000"/>
    <n v="9746000"/>
  </r>
  <r>
    <n v="268468"/>
    <s v="ASOCIADO 1549"/>
    <x v="1"/>
    <x v="2"/>
    <m/>
    <n v="1933471"/>
    <n v="1076851"/>
    <n v="135089"/>
    <n v="0"/>
    <n v="0"/>
    <n v="856620"/>
    <s v="9- Otras garantías (no admisible)"/>
    <s v="LBZ"/>
    <s v="A"/>
    <n v="4"/>
    <n v="0"/>
    <n v="0"/>
    <n v="68276"/>
    <n v="2.1972602739726028"/>
    <n v="31.934246575342467"/>
    <n v="1"/>
    <n v="1"/>
    <n v="1"/>
    <n v="3"/>
    <n v="3"/>
    <n v="223875.47089398961"/>
    <n v="9322000"/>
    <n v="0"/>
  </r>
  <r>
    <n v="2224880608"/>
    <s v="ASOCIADO 3277"/>
    <x v="1"/>
    <x v="2"/>
    <n v="721501"/>
    <n v="4488484"/>
    <n v="1842205"/>
    <n v="123726"/>
    <n v="0"/>
    <n v="4516118"/>
    <n v="2646279"/>
    <s v="6- pignoración"/>
    <s v="LBZ"/>
    <s v="A"/>
    <n v="4"/>
    <n v="0"/>
    <n v="0"/>
    <n v="76130"/>
    <n v="4.5616438356164384"/>
    <n v="28.723287671232878"/>
    <n v="1"/>
    <n v="0"/>
    <n v="1"/>
    <n v="2"/>
    <n v="1"/>
    <n v="224446.47714065891"/>
    <n v="10090000"/>
    <n v="0"/>
  </r>
  <r>
    <n v="2044024608"/>
    <s v="ASOCIADO 2925"/>
    <x v="1"/>
    <x v="0"/>
    <m/>
    <n v="4044886"/>
    <n v="2074066"/>
    <n v="170664"/>
    <n v="0"/>
    <n v="0"/>
    <n v="1970820"/>
    <s v="9- Otras garantías (no admisible)"/>
    <s v="LBZ"/>
    <s v="A"/>
    <n v="4"/>
    <n v="0"/>
    <n v="0"/>
    <n v="13052"/>
    <n v="5.2383561643835614"/>
    <n v="32.772602739726025"/>
    <n v="2"/>
    <n v="2"/>
    <n v="1"/>
    <n v="3"/>
    <n v="3"/>
    <n v="224561.97461386988"/>
    <n v="8748000"/>
    <n v="0"/>
  </r>
  <r>
    <n v="6640002"/>
    <s v="ASOCIADO 1349"/>
    <x v="1"/>
    <x v="1"/>
    <n v="2793901"/>
    <n v="8768802"/>
    <n v="8063845"/>
    <n v="251708.99999999997"/>
    <n v="0"/>
    <n v="1642270"/>
    <n v="704957"/>
    <s v="6- pignoración"/>
    <s v="LBZ"/>
    <s v="A"/>
    <n v="4"/>
    <n v="0"/>
    <n v="0"/>
    <n v="68307"/>
    <n v="1.0931506849315069"/>
    <n v="59.56712328767123"/>
    <n v="1"/>
    <n v="1"/>
    <n v="2"/>
    <n v="3"/>
    <n v="2"/>
    <n v="224662.6362330259"/>
    <n v="10018000"/>
    <n v="0"/>
  </r>
  <r>
    <n v="2008882004"/>
    <s v="ASOCIADO 819"/>
    <x v="1"/>
    <x v="1"/>
    <n v="1510000"/>
    <n v="5890597"/>
    <n v="5590781"/>
    <n v="193403"/>
    <n v="0"/>
    <n v="0"/>
    <n v="299816"/>
    <s v="9- Otras garantías (no admisible)"/>
    <s v="LBZ"/>
    <s v="A"/>
    <n v="4"/>
    <n v="0"/>
    <n v="0"/>
    <n v="68001"/>
    <n v="0.90136986301369859"/>
    <n v="25.649315068493152"/>
    <n v="2"/>
    <n v="2"/>
    <n v="2"/>
    <n v="2"/>
    <n v="1"/>
    <n v="226515.2107753547"/>
    <n v="10183000"/>
    <n v="10183000"/>
  </r>
  <r>
    <n v="2004022862"/>
    <s v="ASOCIADO 2517"/>
    <x v="1"/>
    <x v="1"/>
    <n v="692215"/>
    <n v="6738018"/>
    <n v="5305754"/>
    <n v="162136"/>
    <n v="0"/>
    <n v="1180000"/>
    <n v="1432264"/>
    <s v="6- pignoración"/>
    <s v="LBZ"/>
    <s v="A"/>
    <n v="4"/>
    <n v="0"/>
    <n v="0"/>
    <n v="5059"/>
    <n v="4.8301369863013699"/>
    <n v="30.282191780821918"/>
    <n v="2"/>
    <n v="0"/>
    <n v="1"/>
    <n v="2"/>
    <n v="1"/>
    <n v="230209.86857463614"/>
    <n v="9968000"/>
    <n v="499000"/>
  </r>
  <r>
    <n v="20828824"/>
    <s v="ASOCIADO 3313"/>
    <x v="1"/>
    <x v="1"/>
    <n v="252364"/>
    <n v="10000000"/>
    <n v="7267736"/>
    <n v="247452"/>
    <n v="0"/>
    <n v="6175380"/>
    <n v="2732264"/>
    <s v="6- pignoración"/>
    <s v="LBZ"/>
    <s v="A"/>
    <n v="4"/>
    <n v="0"/>
    <n v="0"/>
    <n v="76001"/>
    <n v="10.268493150684931"/>
    <n v="47.756164383561647"/>
    <n v="2"/>
    <n v="2"/>
    <n v="2"/>
    <n v="2"/>
    <n v="4"/>
    <n v="230453.7761594663"/>
    <n v="5874000"/>
    <n v="0"/>
  </r>
  <r>
    <n v="2202444000"/>
    <s v="ASOCIADO 3726"/>
    <x v="1"/>
    <x v="0"/>
    <m/>
    <n v="6540002"/>
    <n v="2767742"/>
    <n v="207012"/>
    <n v="0"/>
    <n v="2800000"/>
    <n v="3772260"/>
    <s v="6- pignoración"/>
    <s v="LBZ"/>
    <s v="A"/>
    <n v="4"/>
    <n v="0"/>
    <n v="0"/>
    <n v="13052"/>
    <n v="6.8794520547945206"/>
    <n v="34.802739726027397"/>
    <n v="1"/>
    <n v="2"/>
    <n v="1"/>
    <n v="2"/>
    <n v="3"/>
    <n v="230511.99903327765"/>
    <n v="9977000"/>
    <n v="0"/>
  </r>
  <r>
    <n v="2262484064"/>
    <s v="ASOCIADO 1358"/>
    <x v="1"/>
    <x v="2"/>
    <m/>
    <n v="2262820"/>
    <n v="1557863"/>
    <n v="150500"/>
    <n v="0"/>
    <n v="0"/>
    <n v="704957"/>
    <s v="9- Otras garantías (no admisible)"/>
    <s v="LBZ"/>
    <s v="A"/>
    <n v="4"/>
    <n v="0"/>
    <n v="0"/>
    <n v="68432"/>
    <n v="1.1095890410958904"/>
    <n v="36.347945205479455"/>
    <n v="1"/>
    <n v="2"/>
    <n v="2"/>
    <n v="3"/>
    <n v="3"/>
    <n v="231934.35983973506"/>
    <n v="7381000"/>
    <n v="0"/>
  </r>
  <r>
    <n v="88602648"/>
    <s v="ASOCIADO 3443"/>
    <x v="1"/>
    <x v="1"/>
    <m/>
    <n v="9479663"/>
    <n v="6482843"/>
    <n v="303032"/>
    <n v="0"/>
    <n v="7763860"/>
    <n v="2996820"/>
    <s v="6- pignoración"/>
    <s v="LBZ"/>
    <s v="A"/>
    <n v="4"/>
    <n v="0"/>
    <n v="0"/>
    <n v="13838"/>
    <n v="5.838356164383562"/>
    <n v="55.756164383561647"/>
    <n v="1"/>
    <n v="2"/>
    <n v="2"/>
    <n v="2"/>
    <n v="3"/>
    <n v="232193.47928561669"/>
    <n v="5957000"/>
    <n v="0"/>
  </r>
  <r>
    <n v="2062446222"/>
    <s v="ASOCIADO 2637"/>
    <x v="1"/>
    <x v="0"/>
    <m/>
    <n v="4913004"/>
    <n v="3349384"/>
    <n v="209533"/>
    <n v="0"/>
    <n v="0"/>
    <n v="1563620"/>
    <s v="9- Otras garantías (no admisible)"/>
    <s v="LBZ"/>
    <s v="A"/>
    <n v="4"/>
    <n v="0"/>
    <n v="0"/>
    <n v="13838"/>
    <n v="4.065753424657534"/>
    <n v="31.512328767123286"/>
    <n v="1"/>
    <n v="2"/>
    <n v="1"/>
    <n v="2"/>
    <n v="3"/>
    <n v="233233.03397619509"/>
    <n v="10485000"/>
    <n v="0"/>
  </r>
  <r>
    <n v="20662440"/>
    <s v="ASOCIADO 3459"/>
    <x v="1"/>
    <x v="0"/>
    <n v="626669"/>
    <n v="5931627"/>
    <n v="2913110"/>
    <n v="184774"/>
    <n v="0"/>
    <n v="1561267"/>
    <n v="3018517"/>
    <s v="6- pignoración"/>
    <s v="LBZ"/>
    <s v="A"/>
    <n v="4"/>
    <n v="0"/>
    <n v="0"/>
    <n v="8001"/>
    <n v="5.1342465753424653"/>
    <n v="47.638356164383559"/>
    <n v="1"/>
    <n v="0"/>
    <n v="1"/>
    <n v="2"/>
    <n v="1"/>
    <n v="237170.3012164227"/>
    <n v="10662000"/>
    <n v="10163000"/>
  </r>
  <r>
    <n v="2048402864"/>
    <s v="ASOCIADO 2872"/>
    <x v="1"/>
    <x v="0"/>
    <m/>
    <n v="3956319"/>
    <n v="2069499"/>
    <n v="143758"/>
    <n v="0"/>
    <n v="0"/>
    <n v="1886820"/>
    <s v="9- Otras garantías (no admisible)"/>
    <s v="LBZ"/>
    <s v="A"/>
    <n v="4"/>
    <n v="0"/>
    <n v="0"/>
    <n v="13052"/>
    <n v="4.9890410958904106"/>
    <n v="35.887671232876713"/>
    <n v="1"/>
    <n v="2"/>
    <n v="1"/>
    <n v="2"/>
    <n v="3"/>
    <n v="237821.43771516116"/>
    <n v="9632000"/>
    <n v="682000"/>
  </r>
  <r>
    <n v="2064880808"/>
    <s v="ASOCIADO 3158"/>
    <x v="1"/>
    <x v="1"/>
    <n v="673200"/>
    <n v="10259185"/>
    <n v="7924925"/>
    <n v="324134"/>
    <n v="0"/>
    <n v="4962957"/>
    <n v="2334260"/>
    <s v="6- pignoración"/>
    <s v="LBZ"/>
    <s v="A"/>
    <n v="4"/>
    <n v="0"/>
    <n v="0"/>
    <n v="20001"/>
    <n v="6.2136986301369861"/>
    <n v="34.769863013698632"/>
    <n v="1"/>
    <n v="2"/>
    <n v="2"/>
    <n v="2"/>
    <n v="1"/>
    <n v="240017.59052009013"/>
    <n v="10790000"/>
    <n v="0"/>
  </r>
  <r>
    <n v="84066888"/>
    <s v="ASOCIADO 2775"/>
    <x v="1"/>
    <x v="2"/>
    <m/>
    <n v="3728009"/>
    <n v="1984389"/>
    <n v="177766"/>
    <n v="0"/>
    <n v="0"/>
    <n v="1743620"/>
    <s v="9- Otras garantías (no admisible)"/>
    <s v="LBZ"/>
    <s v="A"/>
    <n v="4"/>
    <n v="0"/>
    <n v="0"/>
    <n v="13433"/>
    <n v="4.5753424657534243"/>
    <n v="47.704109589041096"/>
    <n v="1"/>
    <n v="3"/>
    <n v="2"/>
    <n v="2"/>
    <n v="2"/>
    <n v="240501.00608653837"/>
    <n v="7424000"/>
    <n v="0"/>
  </r>
  <r>
    <n v="2226480466"/>
    <s v="ASOCIADO 1210"/>
    <x v="1"/>
    <x v="2"/>
    <n v="508000"/>
    <n v="2249535"/>
    <n v="1646878"/>
    <n v="157908"/>
    <n v="0"/>
    <n v="1200000"/>
    <n v="602657"/>
    <s v="6- pignoración"/>
    <s v="LBZ"/>
    <s v="A"/>
    <n v="4"/>
    <n v="0"/>
    <n v="0"/>
    <n v="76001"/>
    <n v="1.8821917808219177"/>
    <n v="31.684931506849313"/>
    <n v="2"/>
    <n v="2"/>
    <n v="2"/>
    <n v="2"/>
    <n v="3"/>
    <n v="240732.78354008947"/>
    <n v="6136000"/>
    <n v="4664000"/>
  </r>
  <r>
    <n v="24842288"/>
    <s v="ASOCIADO 2324"/>
    <x v="1"/>
    <x v="0"/>
    <n v="284020"/>
    <n v="4703604"/>
    <n v="3392984"/>
    <n v="213320"/>
    <n v="0"/>
    <n v="2250000"/>
    <n v="1310620"/>
    <s v="6- pignoración"/>
    <s v="LBZ"/>
    <s v="A"/>
    <n v="4"/>
    <n v="0"/>
    <n v="0"/>
    <n v="68547"/>
    <n v="2.408219178082192"/>
    <n v="41.739726027397261"/>
    <n v="1"/>
    <n v="2"/>
    <n v="2"/>
    <n v="2"/>
    <n v="2"/>
    <n v="240901.27557789668"/>
    <n v="8172000"/>
    <n v="0"/>
  </r>
  <r>
    <n v="42482604"/>
    <s v="ASOCIADO 3560"/>
    <x v="1"/>
    <x v="1"/>
    <m/>
    <n v="8183308"/>
    <n v="5046791"/>
    <n v="243335"/>
    <n v="0"/>
    <n v="900000"/>
    <n v="3136517"/>
    <s v="6- pignoración"/>
    <s v="LBZ"/>
    <s v="A"/>
    <n v="4"/>
    <n v="0"/>
    <n v="0"/>
    <n v="76001"/>
    <n v="5.7534246575342465"/>
    <n v="43.517808219178079"/>
    <n v="2"/>
    <n v="0"/>
    <n v="1"/>
    <n v="2"/>
    <n v="1"/>
    <n v="240907.36842748619"/>
    <n v="10830000"/>
    <n v="10830000"/>
  </r>
  <r>
    <n v="2004224466"/>
    <s v="ASOCIADO 1965"/>
    <x v="1"/>
    <x v="2"/>
    <m/>
    <n v="2183437"/>
    <n v="1107817"/>
    <n v="137882"/>
    <n v="0"/>
    <n v="2000000"/>
    <n v="1075620"/>
    <s v="6- pignoración"/>
    <s v="LBZ"/>
    <s v="A"/>
    <n v="4"/>
    <n v="0"/>
    <n v="0"/>
    <n v="68255"/>
    <n v="4.7397260273972606"/>
    <n v="24.980821917808218"/>
    <n v="2"/>
    <n v="2"/>
    <n v="1"/>
    <n v="2"/>
    <n v="1"/>
    <n v="244288.52447559126"/>
    <n v="10982000"/>
    <n v="0"/>
  </r>
  <r>
    <n v="22048424"/>
    <s v="ASOCIADO 1098"/>
    <x v="1"/>
    <x v="1"/>
    <n v="488800"/>
    <n v="5643892"/>
    <n v="5098782"/>
    <n v="209764"/>
    <n v="0"/>
    <n v="5248000"/>
    <n v="545110"/>
    <s v="6- pignoración"/>
    <s v="LBZ"/>
    <s v="A"/>
    <n v="4"/>
    <n v="0"/>
    <n v="0"/>
    <n v="11001"/>
    <n v="0.84383561643835614"/>
    <n v="42.364383561643834"/>
    <n v="1"/>
    <n v="2"/>
    <n v="2"/>
    <n v="3"/>
    <n v="3"/>
    <n v="244332.34829886843"/>
    <n v="6294000"/>
    <n v="1312000"/>
  </r>
  <r>
    <n v="26802004"/>
    <s v="ASOCIADO 3849"/>
    <x v="1"/>
    <x v="4"/>
    <n v="1239681"/>
    <n v="20100541"/>
    <n v="15708138"/>
    <n v="693700"/>
    <n v="0"/>
    <n v="14561446"/>
    <n v="4392403"/>
    <s v="6- pignoración"/>
    <s v="LBZ"/>
    <s v="A"/>
    <n v="4"/>
    <n v="0"/>
    <n v="0"/>
    <n v="76130"/>
    <n v="5.419178082191781"/>
    <n v="58.021917808219179"/>
    <n v="1"/>
    <n v="0"/>
    <n v="1"/>
    <n v="4"/>
    <n v="3"/>
    <n v="246579.70258713613"/>
    <n v="11085000"/>
    <n v="11085000"/>
  </r>
  <r>
    <n v="2002406224"/>
    <s v="ASOCIADO 2752"/>
    <x v="1"/>
    <x v="2"/>
    <m/>
    <n v="3558956"/>
    <n v="1845336"/>
    <n v="205257"/>
    <n v="0"/>
    <n v="0"/>
    <n v="1713620"/>
    <s v="9- Otras garantías (no admisible)"/>
    <s v="LBZ"/>
    <s v="A"/>
    <n v="4"/>
    <n v="0"/>
    <n v="0"/>
    <n v="13001"/>
    <n v="4.4904109589041097"/>
    <n v="24.342465753424658"/>
    <n v="1"/>
    <n v="4"/>
    <n v="1"/>
    <n v="3"/>
    <n v="1"/>
    <n v="254102.81287447401"/>
    <n v="9449000"/>
    <n v="0"/>
  </r>
  <r>
    <n v="2044044244"/>
    <s v="ASOCIADO 2332"/>
    <x v="1"/>
    <x v="0"/>
    <m/>
    <n v="4461495"/>
    <n v="3145375"/>
    <n v="143758"/>
    <n v="0"/>
    <n v="1380000"/>
    <n v="1316120"/>
    <s v="6- pignoración"/>
    <s v="LBZ"/>
    <s v="A"/>
    <n v="4"/>
    <n v="0"/>
    <n v="0"/>
    <n v="13052"/>
    <n v="3.408219178082192"/>
    <n v="25.786301369863015"/>
    <n v="1"/>
    <n v="3"/>
    <n v="1"/>
    <n v="2"/>
    <n v="3"/>
    <n v="254960.13571177298"/>
    <n v="7868000"/>
    <n v="0"/>
  </r>
  <r>
    <n v="4428244"/>
    <s v="ASOCIADO 2732"/>
    <x v="1"/>
    <x v="0"/>
    <n v="137668"/>
    <n v="3962324"/>
    <n v="2283495"/>
    <n v="235169"/>
    <n v="0"/>
    <n v="2230000"/>
    <n v="1678829"/>
    <s v="6- pignoración"/>
    <s v="LBZ"/>
    <s v="A"/>
    <n v="4"/>
    <n v="0"/>
    <n v="0"/>
    <n v="76001"/>
    <n v="2.6849315068493151"/>
    <n v="49.536986301369865"/>
    <n v="1"/>
    <n v="0"/>
    <n v="2"/>
    <n v="3"/>
    <n v="1"/>
    <n v="255499.72610878176"/>
    <n v="11486000"/>
    <n v="5122000"/>
  </r>
  <r>
    <n v="2224620822"/>
    <s v="ASOCIADO 3660"/>
    <x v="1"/>
    <x v="0"/>
    <n v="136863"/>
    <n v="5671665"/>
    <n v="2133614"/>
    <n v="227260"/>
    <n v="0"/>
    <n v="2370000"/>
    <n v="3538051"/>
    <s v="6- pignoración"/>
    <s v="LBZ"/>
    <s v="A"/>
    <n v="4"/>
    <n v="0"/>
    <n v="0"/>
    <n v="76130"/>
    <n v="7.6684931506849319"/>
    <n v="32.706849315068496"/>
    <n v="2"/>
    <n v="3"/>
    <n v="1"/>
    <n v="2"/>
    <n v="1"/>
    <n v="256295.02315184139"/>
    <n v="25269000"/>
    <n v="0"/>
  </r>
  <r>
    <n v="2226246062"/>
    <s v="ASOCIADO 2175"/>
    <x v="1"/>
    <x v="0"/>
    <n v="1057697"/>
    <n v="3464276"/>
    <n v="2247589"/>
    <n v="142213"/>
    <n v="0"/>
    <n v="2800000"/>
    <n v="1216687"/>
    <s v="6- pignoración"/>
    <s v="LBZ"/>
    <s v="A"/>
    <n v="4"/>
    <n v="0"/>
    <n v="0"/>
    <n v="76130"/>
    <n v="4.0630136986301366"/>
    <n v="35.230136986301368"/>
    <n v="1"/>
    <n v="0"/>
    <n v="2"/>
    <n v="2"/>
    <n v="3"/>
    <n v="258302.52651707939"/>
    <n v="11612000"/>
    <n v="11612000"/>
  </r>
  <r>
    <n v="4208806"/>
    <s v="ASOCIADO 3677"/>
    <x v="1"/>
    <x v="1"/>
    <m/>
    <n v="9261187"/>
    <n v="5666670"/>
    <n v="242503"/>
    <n v="0"/>
    <n v="2500000"/>
    <n v="3594517"/>
    <s v="6- pignoración"/>
    <s v="LBZ"/>
    <s v="A"/>
    <n v="4"/>
    <n v="0"/>
    <n v="0"/>
    <n v="76130"/>
    <n v="6.1452054794520548"/>
    <n v="47.816438356164383"/>
    <n v="1"/>
    <n v="2"/>
    <n v="2"/>
    <n v="2"/>
    <n v="3"/>
    <n v="259168.71116580977"/>
    <n v="10109000"/>
    <n v="10109000"/>
  </r>
  <r>
    <n v="2062642822"/>
    <s v="ASOCIADO 1346"/>
    <x v="1"/>
    <x v="2"/>
    <m/>
    <n v="1957735"/>
    <n v="1254957"/>
    <n v="150237"/>
    <n v="0"/>
    <n v="416780"/>
    <n v="702778"/>
    <s v="6- pignoración"/>
    <s v="LBZ"/>
    <s v="A"/>
    <n v="4"/>
    <n v="0"/>
    <n v="0"/>
    <n v="76001"/>
    <n v="2.2246575342465755"/>
    <n v="24.306849315068494"/>
    <n v="2"/>
    <n v="4"/>
    <n v="3"/>
    <n v="2"/>
    <n v="1"/>
    <n v="260103.5785067931"/>
    <n v="9175000"/>
    <n v="9173000"/>
  </r>
  <r>
    <n v="2224626024"/>
    <s v="ASOCIADO 3406"/>
    <x v="1"/>
    <x v="0"/>
    <n v="157487"/>
    <n v="5263423"/>
    <n v="2323782"/>
    <n v="213293"/>
    <n v="0"/>
    <n v="2581989"/>
    <n v="2939641"/>
    <s v="6- pignoración"/>
    <s v="LBZ"/>
    <s v="A"/>
    <n v="4"/>
    <n v="0"/>
    <n v="0"/>
    <n v="76130"/>
    <n v="5.1369863013698627"/>
    <n v="34.172602739726024"/>
    <n v="1"/>
    <n v="0"/>
    <n v="1"/>
    <n v="2"/>
    <n v="1"/>
    <n v="263773.03930103261"/>
    <n v="10080000"/>
    <n v="0"/>
  </r>
  <r>
    <n v="2044000202"/>
    <s v="ASOCIADO 1551"/>
    <x v="1"/>
    <x v="2"/>
    <m/>
    <n v="2836556"/>
    <n v="1979936"/>
    <n v="123154"/>
    <n v="0"/>
    <n v="0"/>
    <n v="856620"/>
    <s v="9- Otras garantías (no admisible)"/>
    <s v="LBZ"/>
    <s v="A"/>
    <n v="4"/>
    <n v="0"/>
    <n v="0"/>
    <n v="13760"/>
    <n v="2.2383561643835614"/>
    <n v="35.167123287671231"/>
    <n v="1"/>
    <n v="2"/>
    <n v="1"/>
    <n v="2"/>
    <n v="3"/>
    <n v="263836.34274951322"/>
    <n v="11414000"/>
    <n v="0"/>
  </r>
  <r>
    <n v="60846662"/>
    <s v="ASOCIADO 3075"/>
    <x v="1"/>
    <x v="0"/>
    <n v="1434411"/>
    <n v="5730735"/>
    <n v="3526612"/>
    <n v="172510"/>
    <n v="0"/>
    <n v="6000000"/>
    <n v="2204123"/>
    <s v="6- pignoración"/>
    <s v="LBZ"/>
    <s v="A"/>
    <n v="4"/>
    <n v="0"/>
    <n v="0"/>
    <n v="52001"/>
    <n v="6.7534246575342465"/>
    <n v="45.298630136986304"/>
    <n v="2"/>
    <n v="0"/>
    <n v="1"/>
    <n v="2"/>
    <n v="1"/>
    <n v="265426.60977935634"/>
    <n v="7309000"/>
    <n v="0"/>
  </r>
  <r>
    <n v="2224624048"/>
    <s v="ASOCIADO 3550"/>
    <x v="1"/>
    <x v="0"/>
    <n v="68222"/>
    <n v="5194028"/>
    <n v="2075793"/>
    <n v="418398"/>
    <n v="0"/>
    <n v="4797188"/>
    <n v="3118235"/>
    <s v="6- pignoración"/>
    <s v="LBZ"/>
    <s v="A"/>
    <n v="4"/>
    <n v="0"/>
    <n v="0"/>
    <n v="76130"/>
    <n v="5.882191780821918"/>
    <n v="30.882191780821916"/>
    <n v="2"/>
    <n v="4"/>
    <n v="2"/>
    <n v="2"/>
    <n v="1"/>
    <n v="265449.48067670222"/>
    <n v="6766000"/>
    <n v="0"/>
  </r>
  <r>
    <n v="2640860"/>
    <s v="ASOCIADO 3751"/>
    <x v="1"/>
    <x v="2"/>
    <m/>
    <n v="5365707"/>
    <n v="1487937"/>
    <n v="216150"/>
    <n v="0"/>
    <n v="2000000"/>
    <n v="3877770"/>
    <s v="6- pignoración"/>
    <s v="LBZ"/>
    <s v="A"/>
    <n v="4"/>
    <n v="0"/>
    <n v="0"/>
    <n v="68001"/>
    <n v="8.1726027397260275"/>
    <n v="36.504109589041093"/>
    <n v="1"/>
    <n v="5"/>
    <n v="2"/>
    <n v="2"/>
    <n v="3"/>
    <n v="266521.68406862882"/>
    <n v="10186000"/>
    <n v="0"/>
  </r>
  <r>
    <n v="2224644628"/>
    <s v="ASOCIADO 3718"/>
    <x v="1"/>
    <x v="0"/>
    <n v="122664"/>
    <n v="8074994"/>
    <n v="4346477"/>
    <n v="259248"/>
    <n v="0"/>
    <n v="3660034"/>
    <n v="3728517"/>
    <s v="6- pignoración"/>
    <s v="LBZ"/>
    <s v="A"/>
    <n v="4"/>
    <n v="0"/>
    <n v="0"/>
    <n v="76130"/>
    <n v="6.9150684931506845"/>
    <n v="26.19178082191781"/>
    <n v="2"/>
    <n v="3"/>
    <n v="2"/>
    <n v="2"/>
    <n v="1"/>
    <n v="266764.74311323528"/>
    <n v="11092000"/>
    <n v="9913000"/>
  </r>
  <r>
    <n v="2068044644"/>
    <s v="ASOCIADO 818"/>
    <x v="1"/>
    <x v="0"/>
    <n v="2863500"/>
    <n v="4845987"/>
    <n v="4546171"/>
    <n v="224013"/>
    <n v="0"/>
    <n v="1497855"/>
    <n v="299816"/>
    <s v="6- pignoración"/>
    <s v="LBZ"/>
    <s v="A"/>
    <n v="4"/>
    <n v="0"/>
    <n v="0"/>
    <n v="23001"/>
    <n v="0.90136986301369859"/>
    <n v="27.101369863013698"/>
    <n v="1"/>
    <n v="2"/>
    <n v="1"/>
    <n v="2"/>
    <n v="1"/>
    <n v="267117.08891384647"/>
    <n v="11075000"/>
    <n v="0"/>
  </r>
  <r>
    <n v="2244088822"/>
    <s v="ASOCIADO 2588"/>
    <x v="1"/>
    <x v="0"/>
    <n v="3481995"/>
    <n v="6434143"/>
    <n v="4907358"/>
    <n v="297978"/>
    <n v="0"/>
    <n v="3000000"/>
    <n v="1526785"/>
    <s v="6- pignoración"/>
    <s v="LBZ"/>
    <s v="A"/>
    <n v="4"/>
    <n v="0"/>
    <n v="0"/>
    <n v="76001"/>
    <n v="2.5232876712328767"/>
    <n v="25.597260273972601"/>
    <n v="1"/>
    <n v="0"/>
    <n v="2"/>
    <n v="3"/>
    <n v="1"/>
    <n v="267438.64993060031"/>
    <n v="8586000"/>
    <n v="0"/>
  </r>
  <r>
    <n v="48680848"/>
    <s v="ASOCIADO 3627"/>
    <x v="1"/>
    <x v="1"/>
    <n v="1107997"/>
    <n v="12000000"/>
    <n v="8607203"/>
    <n v="286166"/>
    <n v="0"/>
    <n v="7351495"/>
    <n v="3392797"/>
    <s v="6- pignoración"/>
    <s v="LBZ"/>
    <s v="A"/>
    <n v="4"/>
    <n v="0"/>
    <n v="0"/>
    <n v="19130"/>
    <n v="7.5863013698630137"/>
    <n v="55.553424657534244"/>
    <n v="2"/>
    <n v="0"/>
    <n v="1"/>
    <n v="2"/>
    <n v="2"/>
    <n v="268550.28404340072"/>
    <n v="11742000"/>
    <n v="0"/>
  </r>
  <r>
    <n v="2222224820"/>
    <s v="ASOCIADO 2480"/>
    <x v="1"/>
    <x v="0"/>
    <n v="253400"/>
    <n v="4193802"/>
    <n v="2785679"/>
    <n v="135133"/>
    <n v="0"/>
    <n v="1300000"/>
    <n v="1408123"/>
    <s v="6- pignoración"/>
    <s v="LBZ"/>
    <s v="A"/>
    <n v="4"/>
    <n v="0"/>
    <n v="0"/>
    <n v="76130"/>
    <n v="4.8301369863013699"/>
    <n v="24.293150684931508"/>
    <n v="1"/>
    <n v="0"/>
    <n v="1"/>
    <n v="2"/>
    <n v="1"/>
    <n v="270336.77271461126"/>
    <n v="12153000"/>
    <n v="12153000"/>
  </r>
  <r>
    <n v="42260846"/>
    <s v="ASOCIADO 3860"/>
    <x v="1"/>
    <x v="0"/>
    <n v="784105"/>
    <n v="9035250"/>
    <n v="4564493"/>
    <n v="462193"/>
    <n v="0"/>
    <n v="4963077"/>
    <n v="4470757"/>
    <s v="6- pignoración"/>
    <s v="LBZ"/>
    <s v="A"/>
    <n v="4"/>
    <n v="0"/>
    <n v="0"/>
    <n v="66001"/>
    <n v="5.4684931506849317"/>
    <n v="37.063013698630137"/>
    <n v="2"/>
    <n v="0"/>
    <n v="2"/>
    <n v="2"/>
    <n v="1"/>
    <n v="271169.95069473423"/>
    <n v="7376000"/>
    <n v="0"/>
  </r>
  <r>
    <n v="2086248886"/>
    <s v="ASOCIADO 2228"/>
    <x v="1"/>
    <x v="0"/>
    <n v="1527500"/>
    <n v="4698714"/>
    <n v="3442233"/>
    <n v="143758"/>
    <n v="0"/>
    <n v="0"/>
    <n v="1256481"/>
    <s v="9- Otras garantías (no admisible)"/>
    <s v="LBZ"/>
    <s v="A"/>
    <n v="4"/>
    <n v="0"/>
    <n v="0"/>
    <n v="52001"/>
    <n v="1.9726027397260273"/>
    <n v="35.627397260273973"/>
    <n v="1"/>
    <n v="2"/>
    <n v="3"/>
    <n v="3"/>
    <n v="3"/>
    <n v="272310.29251575604"/>
    <n v="26848000"/>
    <n v="0"/>
  </r>
  <r>
    <n v="4044442"/>
    <s v="ASOCIADO 4058"/>
    <x v="1"/>
    <x v="0"/>
    <m/>
    <n v="10676433"/>
    <n v="4365683"/>
    <n v="407961"/>
    <n v="0"/>
    <n v="2855944"/>
    <n v="6310750"/>
    <s v="6- pignoración"/>
    <s v="LBZ"/>
    <s v="A"/>
    <n v="4"/>
    <n v="0"/>
    <n v="0"/>
    <n v="76130"/>
    <n v="11.789041095890411"/>
    <n v="37.19178082191781"/>
    <n v="1"/>
    <n v="2"/>
    <n v="1"/>
    <n v="2"/>
    <n v="3"/>
    <n v="272561.21748310141"/>
    <n v="12253000"/>
    <n v="12253000"/>
  </r>
  <r>
    <n v="2048464626"/>
    <s v="ASOCIADO 2768"/>
    <x v="1"/>
    <x v="0"/>
    <m/>
    <n v="6086286"/>
    <n v="4355473"/>
    <n v="200514"/>
    <n v="0"/>
    <n v="1500000"/>
    <n v="1730813"/>
    <s v="6- pignoración"/>
    <s v="LBZ"/>
    <s v="A"/>
    <n v="4"/>
    <n v="0"/>
    <n v="0"/>
    <n v="13001"/>
    <n v="4.4082191780821915"/>
    <n v="27.876712328767123"/>
    <n v="1"/>
    <n v="4"/>
    <n v="2"/>
    <n v="3"/>
    <n v="2"/>
    <n v="276132.73294694192"/>
    <n v="7134000"/>
    <n v="0"/>
  </r>
  <r>
    <n v="66864422"/>
    <s v="ASOCIADO 2414"/>
    <x v="1"/>
    <x v="0"/>
    <n v="55267"/>
    <n v="3843729"/>
    <n v="2483184"/>
    <n v="140883"/>
    <n v="0"/>
    <n v="2000000"/>
    <n v="1360545"/>
    <s v="6- pignoración"/>
    <s v="LBZ"/>
    <s v="A"/>
    <n v="4"/>
    <n v="0"/>
    <n v="0"/>
    <n v="76130"/>
    <n v="4.5835616438356164"/>
    <n v="51.019178082191779"/>
    <n v="2"/>
    <n v="0"/>
    <n v="1"/>
    <n v="2"/>
    <n v="1"/>
    <n v="276743.17364786292"/>
    <n v="12441000"/>
    <n v="12441000"/>
  </r>
  <r>
    <n v="2224622424"/>
    <s v="ASOCIADO 3710"/>
    <x v="1"/>
    <x v="0"/>
    <n v="105732"/>
    <n v="7762322"/>
    <n v="4069937"/>
    <n v="230013"/>
    <n v="0"/>
    <n v="4432313"/>
    <n v="3692385"/>
    <s v="6- pignoración"/>
    <s v="LBZ"/>
    <s v="A"/>
    <n v="4"/>
    <n v="0"/>
    <n v="0"/>
    <n v="76130"/>
    <n v="6.6328767123287671"/>
    <n v="31.336986301369862"/>
    <n v="1"/>
    <n v="0"/>
    <n v="1"/>
    <n v="2"/>
    <n v="1"/>
    <n v="278712.6222079405"/>
    <n v="12082000"/>
    <n v="0"/>
  </r>
  <r>
    <n v="2044008842"/>
    <s v="ASOCIADO 3057"/>
    <x v="1"/>
    <x v="2"/>
    <m/>
    <n v="4162060"/>
    <n v="1975991"/>
    <n v="215638"/>
    <n v="0"/>
    <n v="0"/>
    <n v="2186069"/>
    <s v="9- Otras garantías (no admisible)"/>
    <s v="LBZ"/>
    <s v="A"/>
    <n v="4"/>
    <n v="0"/>
    <n v="0"/>
    <n v="13052"/>
    <n v="6.2986301369863016"/>
    <n v="35.728767123287675"/>
    <n v="1"/>
    <n v="5"/>
    <n v="2"/>
    <n v="3"/>
    <n v="3"/>
    <n v="278816.72918845469"/>
    <n v="9167000"/>
    <n v="0"/>
  </r>
  <r>
    <n v="4628026"/>
    <s v="ASOCIADO 2465"/>
    <x v="1"/>
    <x v="1"/>
    <n v="6013653"/>
    <n v="9480001"/>
    <n v="8085045"/>
    <n v="515304"/>
    <n v="0"/>
    <n v="3000000"/>
    <n v="1394956"/>
    <s v="6- pignoración"/>
    <s v="LBZ"/>
    <s v="A"/>
    <n v="4"/>
    <n v="0"/>
    <n v="0"/>
    <n v="76001"/>
    <n v="4.8301369863013699"/>
    <n v="43.035616438356165"/>
    <n v="1"/>
    <n v="0"/>
    <n v="1"/>
    <n v="2"/>
    <n v="1"/>
    <n v="282848.52232519694"/>
    <n v="27887000"/>
    <n v="0"/>
  </r>
  <r>
    <n v="22620808"/>
    <s v="ASOCIADO 2590"/>
    <x v="1"/>
    <x v="1"/>
    <n v="1339768"/>
    <n v="7292811"/>
    <n v="5763052"/>
    <n v="465486"/>
    <n v="0"/>
    <n v="0"/>
    <n v="1529759"/>
    <s v="9- Otras garantías (no admisible)"/>
    <s v="LBZ"/>
    <s v="A"/>
    <n v="4"/>
    <n v="0"/>
    <n v="0"/>
    <n v="11001"/>
    <n v="2.4356164383561643"/>
    <n v="39.591780821917808"/>
    <n v="1"/>
    <n v="4"/>
    <n v="2"/>
    <n v="4"/>
    <n v="2"/>
    <n v="283335.79262983095"/>
    <n v="12661000"/>
    <n v="0"/>
  </r>
  <r>
    <n v="84464224"/>
    <s v="ASOCIADO 2799"/>
    <x v="1"/>
    <x v="3"/>
    <m/>
    <n v="2748680"/>
    <n v="962560"/>
    <n v="103526"/>
    <n v="0"/>
    <n v="0"/>
    <n v="1786120"/>
    <s v="9- Otras garantías (no admisible)"/>
    <s v="LBZ"/>
    <s v="A"/>
    <n v="4"/>
    <n v="0"/>
    <n v="0"/>
    <n v="68276"/>
    <n v="3.5315068493150683"/>
    <n v="40.69041095890411"/>
    <n v="1"/>
    <n v="2"/>
    <n v="1"/>
    <n v="2"/>
    <n v="3"/>
    <n v="286609.28646847518"/>
    <n v="10530000"/>
    <n v="0"/>
  </r>
  <r>
    <n v="2244848468"/>
    <s v="ASOCIADO 3261"/>
    <x v="1"/>
    <x v="0"/>
    <n v="1089417"/>
    <n v="5236769"/>
    <n v="2637466"/>
    <n v="197659"/>
    <n v="0"/>
    <n v="5000000"/>
    <n v="2599303"/>
    <s v="6- pignoración"/>
    <s v="LBZ"/>
    <s v="A"/>
    <n v="4"/>
    <n v="0"/>
    <n v="0"/>
    <n v="76130"/>
    <n v="4.5013698630136982"/>
    <n v="30.465753424657535"/>
    <n v="1"/>
    <n v="0"/>
    <n v="1"/>
    <n v="3"/>
    <n v="6"/>
    <n v="287262.94672107801"/>
    <n v="7322000"/>
    <n v="3507000"/>
  </r>
  <r>
    <n v="80200424"/>
    <s v="ASOCIADO 3183"/>
    <x v="1"/>
    <x v="3"/>
    <m/>
    <n v="3306380"/>
    <n v="916410"/>
    <n v="231244"/>
    <n v="0"/>
    <n v="1300000"/>
    <n v="2389970"/>
    <s v="6- pignoración"/>
    <s v="LBZ"/>
    <s v="A"/>
    <n v="4"/>
    <n v="0"/>
    <n v="0"/>
    <n v="25754"/>
    <n v="8.5917808219178085"/>
    <n v="40.841095890410962"/>
    <n v="1"/>
    <n v="2"/>
    <n v="2"/>
    <n v="2"/>
    <n v="3"/>
    <n v="288713.01710589055"/>
    <n v="23664000"/>
    <n v="0"/>
  </r>
  <r>
    <n v="2068848440"/>
    <s v="ASOCIADO 2868"/>
    <x v="1"/>
    <x v="2"/>
    <m/>
    <n v="3782262"/>
    <n v="1896142"/>
    <n v="215920"/>
    <n v="0"/>
    <n v="0"/>
    <n v="1886120"/>
    <s v="9- Otras garantías (no admisible)"/>
    <s v="LBZ"/>
    <s v="A"/>
    <n v="4"/>
    <n v="0"/>
    <n v="0"/>
    <n v="23001"/>
    <n v="3.7013698630136984"/>
    <n v="36.221917808219175"/>
    <n v="1"/>
    <n v="3"/>
    <n v="1"/>
    <n v="3"/>
    <n v="3"/>
    <n v="289133.33100835327"/>
    <n v="12998000"/>
    <n v="12998000"/>
  </r>
  <r>
    <n v="84608620"/>
    <s v="ASOCIADO 3380"/>
    <x v="1"/>
    <x v="0"/>
    <m/>
    <n v="5897919"/>
    <n v="3019290"/>
    <n v="158369"/>
    <n v="0"/>
    <n v="0"/>
    <n v="2878629"/>
    <s v="9- Otras garantías (no admisible)"/>
    <s v="LBZ"/>
    <s v="A"/>
    <n v="4"/>
    <n v="0"/>
    <n v="0"/>
    <n v="13433"/>
    <n v="5.0630136986301366"/>
    <n v="36.19178082191781"/>
    <n v="1"/>
    <n v="3"/>
    <n v="1"/>
    <n v="3"/>
    <n v="2"/>
    <n v="297241.00071931555"/>
    <n v="11150000"/>
    <n v="0"/>
  </r>
  <r>
    <n v="48848404"/>
    <s v="ASOCIADO 1759"/>
    <x v="1"/>
    <x v="0"/>
    <m/>
    <n v="3223145"/>
    <n v="2253523"/>
    <n v="183282"/>
    <n v="0"/>
    <n v="983429"/>
    <n v="969622"/>
    <s v="6- pignoración"/>
    <s v="LBZ"/>
    <s v="A"/>
    <n v="4"/>
    <n v="0"/>
    <n v="0"/>
    <n v="68307"/>
    <n v="2.2821917808219179"/>
    <n v="42.035616438356165"/>
    <n v="2"/>
    <n v="3"/>
    <n v="2"/>
    <n v="2"/>
    <n v="1"/>
    <n v="297421.90725814609"/>
    <n v="12529000"/>
    <n v="0"/>
  </r>
  <r>
    <n v="2028286006"/>
    <s v="ASOCIADO 1909"/>
    <x v="1"/>
    <x v="0"/>
    <n v="826727"/>
    <n v="5719768"/>
    <n v="4677610"/>
    <n v="273485"/>
    <n v="0"/>
    <n v="2800000"/>
    <n v="1042158"/>
    <s v="6- pignoración"/>
    <s v="LBZ"/>
    <s v="A"/>
    <n v="4"/>
    <n v="0"/>
    <n v="0"/>
    <n v="76130"/>
    <n v="3.4328767123287673"/>
    <n v="32.635616438356166"/>
    <n v="1"/>
    <n v="0"/>
    <n v="1"/>
    <n v="2"/>
    <n v="1"/>
    <n v="297802.05541832861"/>
    <n v="9534000"/>
    <n v="9534000"/>
  </r>
  <r>
    <n v="2042426408"/>
    <s v="ASOCIADO 3505"/>
    <x v="1"/>
    <x v="1"/>
    <n v="1797006"/>
    <n v="8400000"/>
    <n v="5338921"/>
    <n v="298647"/>
    <n v="0"/>
    <n v="4400000"/>
    <n v="3061079"/>
    <s v="6- pignoración"/>
    <s v="LBZ"/>
    <s v="A"/>
    <n v="4"/>
    <n v="0"/>
    <n v="0"/>
    <n v="8758"/>
    <n v="6.0520547945205481"/>
    <n v="33.701369863013696"/>
    <n v="2"/>
    <n v="2"/>
    <n v="2"/>
    <n v="2"/>
    <n v="1"/>
    <n v="299761.75269892247"/>
    <n v="9468000"/>
    <n v="0"/>
  </r>
  <r>
    <n v="26406422"/>
    <s v="ASOCIADO 1862"/>
    <x v="1"/>
    <x v="0"/>
    <n v="548978"/>
    <n v="6000000"/>
    <n v="4981280"/>
    <n v="246308"/>
    <n v="0"/>
    <n v="3612403"/>
    <n v="1018720"/>
    <s v="6- pignoración"/>
    <s v="LBZ"/>
    <s v="A"/>
    <n v="4"/>
    <n v="0"/>
    <n v="0"/>
    <n v="76130"/>
    <n v="3.3698630136986303"/>
    <n v="44.397260273972606"/>
    <n v="1"/>
    <n v="0"/>
    <n v="1"/>
    <n v="2"/>
    <n v="1"/>
    <n v="303661.51910078817"/>
    <n v="12879000"/>
    <n v="0"/>
  </r>
  <r>
    <n v="28446484"/>
    <s v="ASOCIADO 3358"/>
    <x v="1"/>
    <x v="0"/>
    <m/>
    <n v="5848400"/>
    <n v="3034243"/>
    <n v="159273"/>
    <n v="0"/>
    <n v="0"/>
    <n v="2814157"/>
    <s v="9- Otras garantías (no admisible)"/>
    <s v="LBZ"/>
    <s v="A"/>
    <n v="4"/>
    <n v="0"/>
    <n v="0"/>
    <n v="68255"/>
    <n v="12.761643835616438"/>
    <n v="52.084931506849315"/>
    <n v="2"/>
    <n v="2"/>
    <n v="1"/>
    <n v="2"/>
    <n v="1"/>
    <n v="307346.95282500901"/>
    <n v="13341000"/>
    <n v="0"/>
  </r>
  <r>
    <n v="2086280604"/>
    <s v="ASOCIADO 3753"/>
    <x v="1"/>
    <x v="4"/>
    <n v="1447846"/>
    <n v="14414761"/>
    <n v="10522854"/>
    <n v="506741"/>
    <n v="0"/>
    <n v="7878019"/>
    <n v="3891907"/>
    <s v="6- pignoración"/>
    <s v="LBZ"/>
    <s v="A"/>
    <n v="4"/>
    <n v="0"/>
    <n v="0"/>
    <n v="52001"/>
    <n v="3.010958904109589"/>
    <n v="30.654794520547945"/>
    <n v="1"/>
    <n v="0"/>
    <n v="2"/>
    <n v="2"/>
    <n v="1"/>
    <n v="309132.26281995792"/>
    <n v="12669000"/>
    <n v="6623000"/>
  </r>
  <r>
    <n v="2044024424"/>
    <s v="ASOCIADO 2506"/>
    <x v="1"/>
    <x v="2"/>
    <m/>
    <n v="2566640"/>
    <n v="1142020"/>
    <n v="219807"/>
    <n v="0"/>
    <n v="0"/>
    <n v="1424620"/>
    <s v="9- Otras garantías (no admisible)"/>
    <s v="LBZ"/>
    <s v="A"/>
    <n v="4"/>
    <n v="0"/>
    <n v="0"/>
    <n v="13052"/>
    <n v="2.7780821917808218"/>
    <n v="29.504109589041096"/>
    <n v="1"/>
    <n v="2"/>
    <n v="1"/>
    <n v="2"/>
    <n v="3"/>
    <n v="309398.02284929872"/>
    <n v="13909000"/>
    <n v="0"/>
  </r>
  <r>
    <n v="80668668"/>
    <s v="ASOCIADO 2589"/>
    <x v="1"/>
    <x v="4"/>
    <n v="5697420"/>
    <n v="21758343"/>
    <n v="20228584"/>
    <n v="586571"/>
    <n v="0"/>
    <n v="0"/>
    <n v="1529759"/>
    <s v="9- Otras garantías (no admisible)"/>
    <s v="LBZ"/>
    <s v="A"/>
    <n v="4"/>
    <n v="0"/>
    <n v="0"/>
    <n v="25286"/>
    <n v="2.4356164383561643"/>
    <n v="37.967123287671235"/>
    <n v="1"/>
    <n v="4"/>
    <n v="3"/>
    <n v="3"/>
    <n v="3"/>
    <n v="314469.4667857482"/>
    <n v="9460000"/>
    <n v="9460000"/>
  </r>
  <r>
    <n v="44442840"/>
    <s v="ASOCIADO 3278"/>
    <x v="1"/>
    <x v="0"/>
    <m/>
    <n v="5865827"/>
    <n v="3219007"/>
    <n v="300063"/>
    <n v="0"/>
    <n v="0"/>
    <n v="2646820"/>
    <s v="9- Otras garantías (no admisible)"/>
    <s v="LBZ"/>
    <s v="A"/>
    <n v="4"/>
    <n v="0"/>
    <n v="0"/>
    <n v="13001"/>
    <n v="5.8794520547945206"/>
    <n v="45.841095890410962"/>
    <n v="2"/>
    <n v="4"/>
    <n v="2"/>
    <n v="2"/>
    <n v="3"/>
    <n v="315114.64270265889"/>
    <n v="12120000"/>
    <n v="4115000"/>
  </r>
  <r>
    <n v="2228202422"/>
    <s v="ASOCIADO 2164"/>
    <x v="1"/>
    <x v="1"/>
    <n v="960217"/>
    <n v="8400000"/>
    <n v="7193726"/>
    <n v="207859"/>
    <n v="0"/>
    <n v="4467143"/>
    <n v="1206274"/>
    <s v="6- pignoración"/>
    <s v="LBZ"/>
    <s v="A"/>
    <n v="4"/>
    <n v="0"/>
    <n v="0"/>
    <n v="76892"/>
    <n v="3.9643835616438357"/>
    <n v="32.509589041095893"/>
    <n v="2"/>
    <n v="2"/>
    <n v="2"/>
    <n v="2"/>
    <n v="3"/>
    <n v="315748.72999598709"/>
    <n v="10227000"/>
    <n v="5195000"/>
  </r>
  <r>
    <n v="2060088224"/>
    <s v="ASOCIADO 3190"/>
    <x v="1"/>
    <x v="2"/>
    <m/>
    <n v="4018886"/>
    <n v="1614670"/>
    <n v="432434"/>
    <n v="0"/>
    <n v="1200000"/>
    <n v="2404216"/>
    <s v="6- pignoración"/>
    <s v="LBZ"/>
    <s v="A"/>
    <n v="4"/>
    <n v="0"/>
    <n v="0"/>
    <n v="19573"/>
    <n v="2.6054794520547944"/>
    <n v="27.479452054794521"/>
    <n v="1"/>
    <n v="4"/>
    <n v="2"/>
    <n v="3"/>
    <n v="1"/>
    <n v="316805.28472722007"/>
    <n v="8075000"/>
    <n v="0"/>
  </r>
  <r>
    <n v="2008604808"/>
    <s v="ASOCIADO 2840"/>
    <x v="1"/>
    <x v="2"/>
    <m/>
    <n v="3163409"/>
    <n v="1329789"/>
    <n v="222058"/>
    <n v="0"/>
    <n v="1500000"/>
    <n v="1833620"/>
    <s v="6- pignoración"/>
    <s v="LBZ"/>
    <s v="A"/>
    <n v="4"/>
    <n v="0"/>
    <n v="0"/>
    <n v="68276"/>
    <n v="4.816438356164384"/>
    <n v="36.205479452054796"/>
    <n v="1"/>
    <n v="2"/>
    <n v="3"/>
    <n v="2"/>
    <n v="1"/>
    <n v="317686.12336188019"/>
    <n v="11158000"/>
    <n v="0"/>
  </r>
  <r>
    <n v="4460446"/>
    <s v="ASOCIADO 4137"/>
    <x v="1"/>
    <x v="1"/>
    <n v="15417"/>
    <n v="13281990"/>
    <n v="5417501"/>
    <n v="245929"/>
    <n v="0"/>
    <n v="0"/>
    <n v="7864489"/>
    <s v="9- Otras garantías (no admisible)"/>
    <s v="LBZ"/>
    <s v="A"/>
    <n v="4"/>
    <n v="0"/>
    <n v="0"/>
    <n v="76130"/>
    <n v="10.334246575342465"/>
    <n v="41.816438356164383"/>
    <n v="1"/>
    <n v="5"/>
    <n v="2"/>
    <n v="4"/>
    <n v="2"/>
    <n v="322062.48697532504"/>
    <n v="8209000"/>
    <n v="0"/>
  </r>
  <r>
    <n v="2206226040"/>
    <s v="ASOCIADO 1717"/>
    <x v="1"/>
    <x v="0"/>
    <n v="602334"/>
    <n v="4106967"/>
    <n v="3160009"/>
    <n v="236862"/>
    <n v="0"/>
    <n v="1554000"/>
    <n v="946958"/>
    <s v="6- pignoración"/>
    <s v="LBZ"/>
    <s v="A"/>
    <n v="4"/>
    <n v="0"/>
    <n v="0"/>
    <n v="5001"/>
    <n v="3.1479452054794521"/>
    <n v="28.81917808219178"/>
    <n v="2"/>
    <n v="0"/>
    <n v="3"/>
    <n v="2"/>
    <n v="2"/>
    <n v="322445.59515962028"/>
    <n v="13699000"/>
    <n v="1660000"/>
  </r>
  <r>
    <n v="26284460"/>
    <s v="ASOCIADO 2229"/>
    <x v="1"/>
    <x v="1"/>
    <n v="765815"/>
    <n v="6429591"/>
    <n v="5173110"/>
    <n v="217854"/>
    <n v="0"/>
    <n v="2900000"/>
    <n v="1256481"/>
    <s v="6- pignoración"/>
    <s v="LBZ"/>
    <s v="A"/>
    <n v="4"/>
    <n v="0"/>
    <n v="0"/>
    <n v="76520"/>
    <n v="1.9698630136986301"/>
    <n v="56.61917808219178"/>
    <n v="1"/>
    <n v="4"/>
    <n v="1"/>
    <n v="3"/>
    <n v="3"/>
    <n v="330892.67723261809"/>
    <n v="13787000"/>
    <n v="12362000"/>
  </r>
  <r>
    <n v="2048408468"/>
    <s v="ASOCIADO 2183"/>
    <x v="1"/>
    <x v="2"/>
    <m/>
    <n v="2266671"/>
    <n v="1046051"/>
    <n v="111852"/>
    <n v="0"/>
    <n v="0"/>
    <n v="1220620"/>
    <s v="9- Otras garantías (no admisible)"/>
    <s v="LBZ"/>
    <s v="A"/>
    <n v="4"/>
    <n v="0"/>
    <n v="0"/>
    <n v="13001"/>
    <n v="2.8602739726027395"/>
    <n v="33.739726027397261"/>
    <n v="2"/>
    <n v="2"/>
    <n v="3"/>
    <n v="2"/>
    <n v="3"/>
    <n v="332532.24844159663"/>
    <n v="14949000"/>
    <n v="14949000"/>
  </r>
  <r>
    <n v="82408020"/>
    <s v="ASOCIADO 3060"/>
    <x v="1"/>
    <x v="0"/>
    <m/>
    <n v="5946352"/>
    <n v="3757532"/>
    <n v="207012"/>
    <n v="0"/>
    <n v="1750000"/>
    <n v="2188820"/>
    <s v="6- pignoración"/>
    <s v="LBZ"/>
    <s v="A"/>
    <n v="4"/>
    <n v="0"/>
    <n v="0"/>
    <n v="8558"/>
    <n v="5.7945205479452051"/>
    <n v="41.613698630136987"/>
    <n v="1"/>
    <n v="2"/>
    <n v="1"/>
    <n v="2"/>
    <n v="3"/>
    <n v="336618.51956103311"/>
    <n v="13813000"/>
    <n v="5611000"/>
  </r>
  <r>
    <n v="2044022620"/>
    <s v="ASOCIADO 3113"/>
    <x v="1"/>
    <x v="0"/>
    <m/>
    <n v="5233588"/>
    <n v="2961328"/>
    <n v="130243"/>
    <n v="0"/>
    <n v="3136000"/>
    <n v="2272260"/>
    <s v="6- pignoración"/>
    <s v="LBZ"/>
    <s v="A"/>
    <n v="4"/>
    <n v="0"/>
    <n v="0"/>
    <n v="13052"/>
    <n v="6.0465753424657533"/>
    <n v="34.142465753424659"/>
    <n v="1"/>
    <n v="2"/>
    <n v="1"/>
    <n v="3"/>
    <n v="2"/>
    <n v="341741.51911703811"/>
    <n v="13553000"/>
    <n v="0"/>
  </r>
  <r>
    <n v="22060802"/>
    <s v="ASOCIADO 2930"/>
    <x v="1"/>
    <x v="0"/>
    <m/>
    <n v="5949808"/>
    <n v="3967548"/>
    <n v="310832"/>
    <n v="0"/>
    <n v="1538152"/>
    <n v="1982260"/>
    <s v="6- pignoración"/>
    <s v="LBZ"/>
    <s v="A"/>
    <n v="4"/>
    <n v="0"/>
    <n v="0"/>
    <n v="68081"/>
    <n v="6.3835616438356162"/>
    <n v="36.504109589041093"/>
    <n v="2"/>
    <n v="2"/>
    <n v="1"/>
    <n v="2"/>
    <n v="4"/>
    <n v="345752.49415707414"/>
    <n v="12978000"/>
    <n v="0"/>
  </r>
  <r>
    <n v="82202680"/>
    <s v="ASOCIADO 4072"/>
    <x v="1"/>
    <x v="0"/>
    <n v="531066"/>
    <n v="8715711"/>
    <n v="2146326"/>
    <n v="349875"/>
    <n v="0"/>
    <n v="0"/>
    <n v="6569385"/>
    <s v="9- Otras garantías (no admisible)"/>
    <s v="LBZ"/>
    <s v="A"/>
    <n v="4"/>
    <n v="0"/>
    <n v="0"/>
    <n v="8001"/>
    <n v="14.175342465753424"/>
    <n v="37.56986301369863"/>
    <n v="1"/>
    <n v="4"/>
    <n v="2"/>
    <n v="3"/>
    <n v="3"/>
    <n v="346034.628186332"/>
    <n v="15556000"/>
    <n v="0"/>
  </r>
  <r>
    <n v="2244260006"/>
    <s v="ASOCIADO 3827"/>
    <x v="1"/>
    <x v="0"/>
    <m/>
    <n v="7082230"/>
    <n v="2807713"/>
    <n v="210654"/>
    <n v="0"/>
    <n v="1600000"/>
    <n v="4274517"/>
    <s v="6- pignoración"/>
    <s v="LBZ"/>
    <s v="A"/>
    <n v="4"/>
    <n v="0"/>
    <n v="0"/>
    <n v="76130"/>
    <n v="7.7972602739726025"/>
    <n v="29.323287671232876"/>
    <n v="2"/>
    <n v="3"/>
    <n v="3"/>
    <n v="3"/>
    <n v="2"/>
    <n v="351798.41162348352"/>
    <n v="10101000"/>
    <n v="0"/>
  </r>
  <r>
    <n v="2224622286"/>
    <s v="ASOCIADO 2629"/>
    <x v="1"/>
    <x v="0"/>
    <n v="376580"/>
    <n v="3647838"/>
    <n v="2096209"/>
    <n v="142213"/>
    <n v="0"/>
    <n v="1540000"/>
    <n v="1551629"/>
    <s v="6- pignoración"/>
    <s v="LBZ"/>
    <s v="A"/>
    <n v="4"/>
    <n v="0"/>
    <n v="0"/>
    <n v="76130"/>
    <n v="2.5616438356164384"/>
    <n v="37.972602739726028"/>
    <n v="1"/>
    <n v="2"/>
    <n v="2"/>
    <n v="3"/>
    <n v="3"/>
    <n v="354204.57200406486"/>
    <n v="14961000"/>
    <n v="12067000"/>
  </r>
  <r>
    <n v="2224622220"/>
    <s v="ASOCIADO 2504"/>
    <x v="1"/>
    <x v="0"/>
    <n v="108997"/>
    <n v="4220696"/>
    <n v="2798432"/>
    <n v="219573"/>
    <n v="0"/>
    <n v="3763331"/>
    <n v="1422264"/>
    <s v="6- pignoración"/>
    <s v="LBZ"/>
    <s v="A"/>
    <n v="4"/>
    <n v="0"/>
    <n v="0"/>
    <n v="76130"/>
    <n v="4.7945205479452051"/>
    <n v="31.295890410958904"/>
    <n v="1"/>
    <n v="0"/>
    <n v="1"/>
    <n v="2"/>
    <n v="1"/>
    <n v="357204.4056100974"/>
    <n v="35218000"/>
    <n v="0"/>
  </r>
  <r>
    <n v="2044006422"/>
    <s v="ASOCIADO 3166"/>
    <x v="1"/>
    <x v="0"/>
    <n v="613000"/>
    <n v="5161472"/>
    <n v="2817543"/>
    <n v="238207"/>
    <n v="0"/>
    <n v="3315464"/>
    <n v="2343929"/>
    <s v="6- pignoración"/>
    <s v="LBZ"/>
    <s v="A"/>
    <n v="4"/>
    <n v="0"/>
    <n v="0"/>
    <n v="13052"/>
    <n v="3.3671232876712329"/>
    <n v="35.983561643835614"/>
    <n v="2"/>
    <n v="1"/>
    <n v="1"/>
    <n v="3"/>
    <n v="1"/>
    <n v="357457.62674305437"/>
    <n v="14704000"/>
    <n v="0"/>
  </r>
  <r>
    <n v="62820002"/>
    <s v="ASOCIADO 1190"/>
    <x v="1"/>
    <x v="2"/>
    <n v="206167"/>
    <n v="1711377"/>
    <n v="1111756"/>
    <n v="113823"/>
    <n v="0"/>
    <n v="0"/>
    <n v="599621"/>
    <s v="9- Otras garantías (no admisible)"/>
    <s v="LBZ"/>
    <s v="A"/>
    <n v="4"/>
    <n v="0"/>
    <n v="0"/>
    <n v="11001"/>
    <n v="0.90136986301369859"/>
    <n v="40.106849315068494"/>
    <n v="2"/>
    <n v="2"/>
    <n v="2"/>
    <n v="3"/>
    <n v="1"/>
    <n v="358333.79882015585"/>
    <n v="18737000"/>
    <n v="0"/>
  </r>
  <r>
    <n v="20200646"/>
    <s v="ASOCIADO 3211"/>
    <x v="1"/>
    <x v="0"/>
    <n v="29830"/>
    <n v="6358333"/>
    <n v="3901532"/>
    <n v="201262"/>
    <n v="0"/>
    <n v="4661308"/>
    <n v="2456801"/>
    <s v="6- pignoración"/>
    <s v="LBZ"/>
    <s v="A"/>
    <n v="4"/>
    <n v="0"/>
    <n v="0"/>
    <n v="76001"/>
    <n v="4.0630136986301366"/>
    <n v="43.367123287671234"/>
    <n v="2"/>
    <n v="0"/>
    <n v="1"/>
    <n v="3"/>
    <n v="3"/>
    <n v="360167.09252516093"/>
    <n v="15853000"/>
    <n v="0"/>
  </r>
  <r>
    <n v="2022446046"/>
    <s v="ASOCIADO 1904"/>
    <x v="1"/>
    <x v="0"/>
    <m/>
    <n v="3465448"/>
    <n v="2424828"/>
    <n v="135102"/>
    <n v="0"/>
    <n v="2925757"/>
    <n v="1040620"/>
    <s v="6- pignoración"/>
    <s v="LBZ"/>
    <s v="A"/>
    <n v="4"/>
    <n v="0"/>
    <n v="0"/>
    <n v="11001"/>
    <n v="2.2821917808219179"/>
    <n v="34.219178082191782"/>
    <n v="2"/>
    <n v="2"/>
    <n v="2"/>
    <n v="2"/>
    <n v="3"/>
    <n v="361059.94245753641"/>
    <n v="9203000"/>
    <n v="0"/>
  </r>
  <r>
    <n v="80084022"/>
    <s v="ASOCIADO 3417"/>
    <x v="1"/>
    <x v="0"/>
    <n v="2531"/>
    <n v="6820113"/>
    <n v="3862604"/>
    <n v="151709"/>
    <n v="0"/>
    <n v="5170000"/>
    <n v="2957509"/>
    <s v="6- pignoración"/>
    <s v="LBZ"/>
    <s v="A"/>
    <n v="4"/>
    <n v="0"/>
    <n v="0"/>
    <n v="76130"/>
    <n v="5.3041095890410963"/>
    <n v="42.701369863013696"/>
    <n v="1"/>
    <n v="2"/>
    <n v="2"/>
    <n v="2"/>
    <n v="3"/>
    <n v="362468.4491818971"/>
    <n v="35737000"/>
    <n v="0"/>
  </r>
  <r>
    <n v="2062446640"/>
    <s v="ASOCIADO 3086"/>
    <x v="1"/>
    <x v="2"/>
    <m/>
    <n v="4129414"/>
    <n v="1897985"/>
    <n v="143758"/>
    <n v="0"/>
    <n v="3585000"/>
    <n v="2231429"/>
    <s v="6- pignoración"/>
    <s v="LBZ"/>
    <s v="A"/>
    <n v="4"/>
    <n v="0"/>
    <n v="0"/>
    <n v="13838"/>
    <n v="4.6575342465753424"/>
    <n v="32.046575342465751"/>
    <n v="1"/>
    <n v="2"/>
    <n v="1"/>
    <n v="3"/>
    <n v="1"/>
    <n v="363794.93538072269"/>
    <n v="15315000"/>
    <n v="0"/>
  </r>
  <r>
    <n v="2622846"/>
    <s v="ASOCIADO 2751"/>
    <x v="1"/>
    <x v="2"/>
    <m/>
    <n v="3303526"/>
    <n v="1589906"/>
    <n v="115007"/>
    <n v="0"/>
    <n v="0"/>
    <n v="1713620"/>
    <s v="9- Otras garantías (no admisible)"/>
    <s v="LBZ"/>
    <s v="A"/>
    <n v="4"/>
    <n v="0"/>
    <n v="0"/>
    <n v="68406"/>
    <n v="4.4904109589041097"/>
    <n v="39.164383561643838"/>
    <n v="1"/>
    <n v="2"/>
    <n v="2"/>
    <n v="3"/>
    <n v="3"/>
    <n v="369102.12043557508"/>
    <n v="16593000"/>
    <n v="16593000"/>
  </r>
  <r>
    <n v="64466802"/>
    <s v="ASOCIADO 2518"/>
    <x v="1"/>
    <x v="1"/>
    <m/>
    <n v="7287892"/>
    <n v="5851772"/>
    <n v="295209"/>
    <n v="0"/>
    <n v="5000000"/>
    <n v="1436120"/>
    <s v="6- pignoración"/>
    <s v="LBZ"/>
    <s v="A"/>
    <n v="4"/>
    <n v="0"/>
    <n v="0"/>
    <n v="68001"/>
    <n v="2.9479452054794519"/>
    <n v="51.868493150684934"/>
    <n v="2"/>
    <n v="0"/>
    <n v="3"/>
    <n v="2"/>
    <n v="4"/>
    <n v="369404.89996615861"/>
    <n v="14359000"/>
    <n v="0"/>
  </r>
  <r>
    <n v="2224628082"/>
    <s v="ASOCIADO 3351"/>
    <x v="1"/>
    <x v="0"/>
    <n v="37704"/>
    <n v="7230032"/>
    <n v="4428953"/>
    <n v="385939"/>
    <n v="0"/>
    <n v="2360000"/>
    <n v="2801079"/>
    <s v="6- pignoración"/>
    <s v="LBZ"/>
    <s v="A"/>
    <n v="4"/>
    <n v="0"/>
    <n v="0"/>
    <n v="76130"/>
    <n v="4.904109589041096"/>
    <n v="33.468493150684928"/>
    <n v="1"/>
    <n v="0"/>
    <n v="1"/>
    <n v="2"/>
    <n v="1"/>
    <n v="372204.9144698442"/>
    <n v="36261000"/>
    <n v="0"/>
  </r>
  <r>
    <n v="4842820"/>
    <s v="ASOCIADO 3352"/>
    <x v="1"/>
    <x v="4"/>
    <n v="1330333"/>
    <n v="34695367"/>
    <n v="31893107"/>
    <n v="800434"/>
    <n v="0"/>
    <n v="17988845"/>
    <n v="2802260"/>
    <s v="6- pignoración"/>
    <s v="LBZ"/>
    <s v="A"/>
    <n v="4"/>
    <n v="0"/>
    <n v="0"/>
    <n v="13052"/>
    <n v="6.0904109589041093"/>
    <n v="38.010958904109586"/>
    <n v="1"/>
    <n v="3"/>
    <n v="2"/>
    <n v="4"/>
    <n v="3"/>
    <n v="373700.41118832218"/>
    <n v="12458000"/>
    <n v="0"/>
  </r>
  <r>
    <n v="828828"/>
    <s v="ASOCIADO 22"/>
    <x v="1"/>
    <x v="6"/>
    <m/>
    <n v="1966175"/>
    <n v="1966175"/>
    <n v="149107"/>
    <n v="19662"/>
    <n v="0"/>
    <n v="0"/>
    <s v="9- Otras garantías (no admisible)"/>
    <s v="OTRO"/>
    <s v="B"/>
    <n v="4"/>
    <n v="60"/>
    <n v="999"/>
    <n v="13052"/>
    <n v="0.47123287671232877"/>
    <n v="43.339726027397262"/>
    <n v="1"/>
    <n v="1"/>
    <n v="1"/>
    <n v="3"/>
    <n v="3"/>
    <n v="373978.21078230185"/>
    <n v="13028000"/>
    <n v="0"/>
  </r>
  <r>
    <n v="66020260"/>
    <s v="ASOCIADO 3666"/>
    <x v="1"/>
    <x v="0"/>
    <n v="35607"/>
    <n v="7520805"/>
    <n v="3964288"/>
    <n v="379944"/>
    <n v="0"/>
    <n v="3091303"/>
    <n v="3556517"/>
    <s v="6- pignoración"/>
    <s v="LBZ"/>
    <s v="A"/>
    <n v="4"/>
    <n v="0"/>
    <n v="0"/>
    <n v="76001"/>
    <n v="7.5561643835616437"/>
    <n v="48.150684931506852"/>
    <n v="2"/>
    <n v="2"/>
    <n v="2"/>
    <n v="2"/>
    <n v="1"/>
    <n v="379645.04943056841"/>
    <n v="14633000"/>
    <n v="0"/>
  </r>
  <r>
    <n v="44266406"/>
    <s v="ASOCIADO 2368"/>
    <x v="1"/>
    <x v="0"/>
    <n v="368900"/>
    <n v="5458200"/>
    <n v="4120490"/>
    <n v="159282"/>
    <n v="0"/>
    <n v="3000000"/>
    <n v="1337710"/>
    <s v="6- pignoración"/>
    <s v="LBZ"/>
    <s v="A"/>
    <n v="4"/>
    <n v="0"/>
    <n v="0"/>
    <n v="5001"/>
    <n v="4.5013698630136982"/>
    <n v="40.720547945205482"/>
    <n v="2"/>
    <n v="0"/>
    <n v="1"/>
    <n v="2"/>
    <n v="3"/>
    <n v="379846.18866738264"/>
    <n v="17076000"/>
    <n v="16279000"/>
  </r>
  <r>
    <n v="2062820668"/>
    <s v="ASOCIADO 1167"/>
    <x v="1"/>
    <x v="0"/>
    <n v="1140660"/>
    <n v="4644809"/>
    <n v="4055319"/>
    <n v="201620"/>
    <n v="0"/>
    <n v="1200000"/>
    <n v="589490"/>
    <s v="6- pignoración"/>
    <s v="LBZ"/>
    <s v="A"/>
    <n v="4"/>
    <n v="0"/>
    <n v="0"/>
    <n v="19001"/>
    <n v="1.8356164383561644"/>
    <n v="31.427397260273974"/>
    <n v="1"/>
    <n v="2"/>
    <n v="1"/>
    <n v="2"/>
    <n v="3"/>
    <n v="380128.81016725814"/>
    <n v="14279000"/>
    <n v="6799000"/>
  </r>
  <r>
    <n v="64666040"/>
    <s v="ASOCIADO 2988"/>
    <x v="1"/>
    <x v="2"/>
    <m/>
    <n v="3736813"/>
    <n v="1660408"/>
    <n v="191154"/>
    <n v="0"/>
    <n v="2500000"/>
    <n v="2076405"/>
    <s v="6- pignoración"/>
    <s v="LBZ"/>
    <s v="A"/>
    <n v="4"/>
    <n v="0"/>
    <n v="0"/>
    <n v="68276"/>
    <n v="8.7589041095890412"/>
    <n v="37.164383561643838"/>
    <n v="2"/>
    <n v="5"/>
    <n v="4"/>
    <n v="4"/>
    <n v="3"/>
    <n v="383843.87933263736"/>
    <n v="12914000"/>
    <n v="0"/>
  </r>
  <r>
    <n v="24664668"/>
    <s v="ASOCIADO 2913"/>
    <x v="1"/>
    <x v="1"/>
    <m/>
    <n v="8669040"/>
    <n v="6710611"/>
    <n v="199598"/>
    <n v="0"/>
    <n v="1600000"/>
    <n v="1958429"/>
    <s v="6- pignoración"/>
    <s v="LBZ"/>
    <s v="A"/>
    <n v="4"/>
    <n v="0"/>
    <n v="0"/>
    <n v="68255"/>
    <n v="2.7780821917808218"/>
    <n v="40.602739726027394"/>
    <n v="1"/>
    <n v="2"/>
    <n v="2"/>
    <n v="3"/>
    <n v="4"/>
    <n v="383953.13675507961"/>
    <n v="15207000"/>
    <n v="0"/>
  </r>
  <r>
    <n v="2042466284"/>
    <s v="ASOCIADO 2258"/>
    <x v="1"/>
    <x v="0"/>
    <m/>
    <n v="3476835"/>
    <n v="2204015"/>
    <n v="199098"/>
    <n v="0"/>
    <n v="1400000"/>
    <n v="1272820"/>
    <s v="6- pignoración"/>
    <s v="LBZ"/>
    <s v="A"/>
    <n v="4"/>
    <n v="0"/>
    <n v="0"/>
    <n v="15001"/>
    <n v="5.1561643835616442"/>
    <n v="35.956164383561642"/>
    <n v="2"/>
    <n v="2"/>
    <n v="2"/>
    <n v="2"/>
    <n v="3"/>
    <n v="384287.76507817663"/>
    <n v="14621000"/>
    <n v="14621000"/>
  </r>
  <r>
    <n v="2224620868"/>
    <s v="ASOCIADO 2311"/>
    <x v="1"/>
    <x v="2"/>
    <n v="215925"/>
    <n v="3228874"/>
    <n v="1923659"/>
    <n v="117326"/>
    <n v="0"/>
    <n v="1600000"/>
    <n v="1305215"/>
    <s v="6- pignoración"/>
    <s v="LBZ"/>
    <s v="A"/>
    <n v="4"/>
    <n v="0"/>
    <n v="0"/>
    <n v="76130"/>
    <n v="4.3890410958904109"/>
    <n v="32.673972602739724"/>
    <n v="2"/>
    <n v="0"/>
    <n v="1"/>
    <n v="2"/>
    <n v="3"/>
    <n v="386336.25579499814"/>
    <n v="36174000"/>
    <n v="0"/>
  </r>
  <r>
    <n v="2284862"/>
    <s v="ASOCIADO 2505"/>
    <x v="1"/>
    <x v="2"/>
    <m/>
    <n v="2596142"/>
    <n v="1171882"/>
    <n v="174752"/>
    <n v="0"/>
    <n v="1300000"/>
    <n v="1424260"/>
    <s v="6- pignoración"/>
    <s v="LBZ"/>
    <s v="A"/>
    <n v="4"/>
    <n v="0"/>
    <n v="0"/>
    <n v="68001"/>
    <n v="6.6328767123287671"/>
    <n v="38.37808219178082"/>
    <n v="1"/>
    <n v="2"/>
    <n v="1"/>
    <n v="2"/>
    <n v="3"/>
    <n v="386380.7095765454"/>
    <n v="9935000"/>
    <n v="6989000"/>
  </r>
  <r>
    <n v="2468224"/>
    <s v="ASOCIADO 1058"/>
    <x v="1"/>
    <x v="0"/>
    <n v="329400"/>
    <n v="2900000"/>
    <n v="2409401"/>
    <n v="143104"/>
    <n v="0"/>
    <n v="0"/>
    <n v="490599"/>
    <s v="9- Otras garantías (no admisible)"/>
    <s v="LBZ"/>
    <s v="A"/>
    <n v="4"/>
    <n v="0"/>
    <n v="0"/>
    <n v="68255"/>
    <n v="0.76164383561643834"/>
    <n v="38.783561643835618"/>
    <n v="1"/>
    <n v="2"/>
    <n v="2"/>
    <n v="3"/>
    <n v="1"/>
    <n v="388855.18997976789"/>
    <n v="17481000"/>
    <n v="0"/>
  </r>
  <r>
    <n v="2008468006"/>
    <s v="ASOCIADO 1623"/>
    <x v="1"/>
    <x v="0"/>
    <m/>
    <n v="2972200"/>
    <n v="2081580"/>
    <n v="157908"/>
    <n v="0"/>
    <n v="0"/>
    <n v="890620"/>
    <s v="9- Otras garantías (no admisible)"/>
    <s v="LBZ"/>
    <s v="A"/>
    <n v="4"/>
    <n v="0"/>
    <n v="0"/>
    <n v="68895"/>
    <n v="2.2821917808219179"/>
    <n v="27.232876712328768"/>
    <n v="1"/>
    <n v="1"/>
    <n v="2"/>
    <n v="3"/>
    <n v="1"/>
    <n v="390906.52027283673"/>
    <n v="16155000"/>
    <n v="0"/>
  </r>
  <r>
    <n v="2046628466"/>
    <s v="ASOCIADO 2238"/>
    <x v="1"/>
    <x v="1"/>
    <n v="893606"/>
    <n v="7238727"/>
    <n v="5977776"/>
    <n v="277717"/>
    <n v="0"/>
    <n v="4396814"/>
    <n v="1260951"/>
    <s v="6- pignoración"/>
    <s v="LBZ"/>
    <s v="A"/>
    <n v="4"/>
    <n v="0"/>
    <n v="0"/>
    <n v="5001"/>
    <n v="4.2219178082191782"/>
    <n v="31.82191780821918"/>
    <n v="2"/>
    <n v="0"/>
    <n v="1"/>
    <n v="2"/>
    <n v="3"/>
    <n v="393421.38553800085"/>
    <n v="13230000"/>
    <n v="13230000"/>
  </r>
  <r>
    <n v="48860662"/>
    <s v="ASOCIADO 2130"/>
    <x v="1"/>
    <x v="2"/>
    <m/>
    <n v="2205935"/>
    <n v="1017815"/>
    <n v="148401"/>
    <n v="0"/>
    <n v="0"/>
    <n v="1188120"/>
    <s v="9- Otras garantías (no admisible)"/>
    <s v="LBZ"/>
    <s v="A"/>
    <n v="4"/>
    <n v="0"/>
    <n v="0"/>
    <n v="68615"/>
    <n v="1.643835616438356E-2"/>
    <n v="37.88219178082192"/>
    <n v="2"/>
    <n v="1"/>
    <n v="1"/>
    <n v="2"/>
    <n v="1"/>
    <n v="394958.51171653066"/>
    <n v="16781000"/>
    <n v="0"/>
  </r>
  <r>
    <n v="88828202"/>
    <s v="ASOCIADO 3649"/>
    <x v="1"/>
    <x v="1"/>
    <m/>
    <n v="11198759"/>
    <n v="7703118"/>
    <n v="296942"/>
    <n v="0"/>
    <n v="7532858"/>
    <n v="3495641"/>
    <s v="6- pignoración"/>
    <s v="LBZ"/>
    <s v="A"/>
    <n v="4"/>
    <n v="0"/>
    <n v="0"/>
    <n v="76130"/>
    <n v="6.0520547945205481"/>
    <n v="46.18904109589041"/>
    <n v="1"/>
    <n v="2"/>
    <n v="2"/>
    <n v="2"/>
    <n v="3"/>
    <n v="395550.64713192865"/>
    <n v="16056000"/>
    <n v="16056000"/>
  </r>
  <r>
    <n v="66068426"/>
    <s v="ASOCIADO 1933"/>
    <x v="1"/>
    <x v="2"/>
    <n v="649"/>
    <n v="2803292"/>
    <n v="1748712"/>
    <n v="106660"/>
    <n v="0"/>
    <n v="0"/>
    <n v="1054580"/>
    <s v="9- Otras garantías (no admisible)"/>
    <s v="LBZ"/>
    <s v="A"/>
    <n v="4"/>
    <n v="0"/>
    <n v="0"/>
    <n v="76130"/>
    <n v="3.4328767123287673"/>
    <n v="41.473972602739728"/>
    <n v="2"/>
    <n v="0"/>
    <n v="1"/>
    <n v="2"/>
    <n v="1"/>
    <n v="402777.80301088514"/>
    <n v="14897000"/>
    <n v="1011000"/>
  </r>
  <r>
    <n v="26424440"/>
    <s v="ASOCIADO 1110"/>
    <x v="1"/>
    <x v="0"/>
    <n v="1376902"/>
    <n v="4343592"/>
    <n v="3793603"/>
    <n v="236240"/>
    <n v="0"/>
    <n v="920000"/>
    <n v="549989"/>
    <s v="6- pignoración"/>
    <s v="LBZ"/>
    <s v="A"/>
    <n v="4"/>
    <n v="0"/>
    <n v="0"/>
    <n v="25754"/>
    <n v="1.7232876712328766"/>
    <n v="43.657534246575345"/>
    <n v="2"/>
    <n v="2"/>
    <n v="2"/>
    <n v="2"/>
    <n v="3"/>
    <n v="406317.08141241578"/>
    <n v="18266000"/>
    <n v="18266000"/>
  </r>
  <r>
    <n v="82206006"/>
    <s v="ASOCIADO 2232"/>
    <x v="1"/>
    <x v="0"/>
    <n v="205946"/>
    <n v="5000000"/>
    <n v="3743519"/>
    <n v="177766"/>
    <n v="0"/>
    <n v="3700000"/>
    <n v="1256481"/>
    <s v="6- pignoración"/>
    <s v="LBZ"/>
    <s v="A"/>
    <n v="4"/>
    <n v="0"/>
    <n v="0"/>
    <n v="8001"/>
    <n v="2.0082191780821916"/>
    <n v="48.046575342465751"/>
    <n v="1"/>
    <n v="4"/>
    <n v="3"/>
    <n v="3"/>
    <n v="3"/>
    <n v="411277.30151043501"/>
    <n v="16304000"/>
    <n v="14834000"/>
  </r>
  <r>
    <n v="2244848480"/>
    <s v="ASOCIADO 1997"/>
    <x v="1"/>
    <x v="0"/>
    <n v="204312"/>
    <n v="3171447"/>
    <n v="2071469"/>
    <n v="202424"/>
    <n v="0"/>
    <n v="0"/>
    <n v="1099978"/>
    <s v="9- Otras garantías (no admisible)"/>
    <s v="LBZ"/>
    <s v="A"/>
    <n v="4"/>
    <n v="0"/>
    <n v="0"/>
    <n v="76001"/>
    <n v="1.7095890410958905"/>
    <n v="30.304109589041097"/>
    <n v="1"/>
    <n v="3"/>
    <n v="2"/>
    <n v="3"/>
    <n v="3"/>
    <n v="413888.6747609633"/>
    <n v="17722000"/>
    <n v="0"/>
  </r>
  <r>
    <n v="64428848"/>
    <s v="ASOCIADO 3622"/>
    <x v="1"/>
    <x v="1"/>
    <m/>
    <n v="11911314"/>
    <n v="8541314"/>
    <n v="560886"/>
    <n v="0"/>
    <n v="5700000"/>
    <n v="3370000"/>
    <s v="6- pignoración"/>
    <s v="LBZ"/>
    <s v="A"/>
    <n v="4"/>
    <n v="0"/>
    <n v="0"/>
    <n v="68276"/>
    <n v="14.843835616438357"/>
    <n v="57.035616438356165"/>
    <n v="2"/>
    <n v="2"/>
    <n v="2"/>
    <n v="5"/>
    <n v="3"/>
    <n v="414262.16953366838"/>
    <n v="14451000"/>
    <n v="3963000"/>
  </r>
  <r>
    <n v="66886082"/>
    <s v="ASOCIADO 3322"/>
    <x v="1"/>
    <x v="2"/>
    <m/>
    <n v="4041240"/>
    <n v="1300161"/>
    <n v="178891"/>
    <n v="0"/>
    <n v="0"/>
    <n v="2741079"/>
    <s v="9- Otras garantías (no admisible)"/>
    <s v="LBZ"/>
    <s v="A"/>
    <n v="4"/>
    <n v="0"/>
    <n v="0"/>
    <n v="76130"/>
    <n v="4.6684931506849319"/>
    <n v="49.758904109589039"/>
    <n v="2"/>
    <n v="2"/>
    <n v="1"/>
    <n v="2"/>
    <n v="1"/>
    <n v="425565.97338260169"/>
    <n v="41958000"/>
    <n v="0"/>
  </r>
  <r>
    <n v="2208084622"/>
    <s v="ASOCIADO 3263"/>
    <x v="1"/>
    <x v="4"/>
    <n v="35615"/>
    <n v="25467538"/>
    <n v="22855813"/>
    <n v="601888"/>
    <n v="0"/>
    <n v="3100000"/>
    <n v="2611725"/>
    <s v="6- pignoración"/>
    <s v="LBZ"/>
    <s v="A"/>
    <n v="4"/>
    <n v="0"/>
    <n v="0"/>
    <n v="76130"/>
    <n v="4.3479452054794523"/>
    <n v="29.008219178082193"/>
    <n v="1"/>
    <n v="0"/>
    <n v="1"/>
    <n v="3"/>
    <n v="2"/>
    <n v="428166.16801332327"/>
    <n v="17565000"/>
    <n v="0"/>
  </r>
  <r>
    <n v="20808482"/>
    <s v="ASOCIADO 3901"/>
    <x v="1"/>
    <x v="0"/>
    <m/>
    <n v="8731717"/>
    <n v="3948403"/>
    <n v="247452"/>
    <n v="0"/>
    <n v="3191739"/>
    <n v="4783314"/>
    <s v="6- pignoración"/>
    <s v="LBZ"/>
    <s v="A"/>
    <n v="4"/>
    <n v="0"/>
    <n v="0"/>
    <n v="20060"/>
    <n v="13.049315068493151"/>
    <n v="41.030136986301372"/>
    <n v="1"/>
    <n v="2"/>
    <n v="1"/>
    <n v="3"/>
    <n v="2"/>
    <n v="433962.8157179199"/>
    <n v="14201000"/>
    <n v="0"/>
  </r>
  <r>
    <n v="2060062606"/>
    <s v="ASOCIADO 2467"/>
    <x v="1"/>
    <x v="2"/>
    <m/>
    <n v="2858927"/>
    <n v="1460498"/>
    <n v="151890"/>
    <n v="0"/>
    <n v="1689247"/>
    <n v="1398429"/>
    <s v="6- pignoración"/>
    <s v="LBZ"/>
    <s v="A"/>
    <n v="4"/>
    <n v="0"/>
    <n v="0"/>
    <n v="13836"/>
    <n v="2.1506849315068495"/>
    <n v="33.027397260273972"/>
    <n v="1"/>
    <n v="4"/>
    <n v="1"/>
    <n v="3"/>
    <n v="2"/>
    <n v="434878.9522398297"/>
    <n v="19550000"/>
    <n v="19550000"/>
  </r>
  <r>
    <n v="4426624"/>
    <s v="ASOCIADO 3996"/>
    <x v="1"/>
    <x v="0"/>
    <n v="1233655"/>
    <n v="9585373"/>
    <n v="4020236"/>
    <n v="293267"/>
    <n v="0"/>
    <n v="0"/>
    <n v="5565137"/>
    <s v="9- Otras garantías (no admisible)"/>
    <s v="LBZ"/>
    <s v="A"/>
    <n v="4"/>
    <n v="0"/>
    <n v="0"/>
    <n v="76130"/>
    <n v="7.3863013698630136"/>
    <n v="47.104109589041094"/>
    <n v="1"/>
    <n v="0"/>
    <n v="1"/>
    <n v="2"/>
    <n v="2"/>
    <n v="436144.77385540912"/>
    <n v="43001000"/>
    <n v="0"/>
  </r>
  <r>
    <n v="4468648"/>
    <s v="ASOCIADO 3273"/>
    <x v="1"/>
    <x v="1"/>
    <n v="2193449"/>
    <n v="11740311"/>
    <n v="9110472"/>
    <n v="296942"/>
    <n v="0"/>
    <n v="8000000"/>
    <n v="2629839"/>
    <s v="6- pignoración"/>
    <s v="LBZ"/>
    <s v="A"/>
    <n v="4"/>
    <n v="0"/>
    <n v="0"/>
    <n v="76130"/>
    <n v="4.4712328767123291"/>
    <n v="44.139726027397259"/>
    <n v="1"/>
    <n v="0"/>
    <n v="1"/>
    <n v="2"/>
    <n v="3"/>
    <n v="437230.29884100612"/>
    <n v="19519000"/>
    <n v="0"/>
  </r>
  <r>
    <n v="44428208"/>
    <s v="ASOCIADO 3446"/>
    <x v="1"/>
    <x v="0"/>
    <n v="477976"/>
    <n v="5887278"/>
    <n v="2886199"/>
    <n v="196722"/>
    <n v="0"/>
    <n v="1200000"/>
    <n v="3001079"/>
    <s v="6- pignoración"/>
    <s v="LBZ"/>
    <s v="A"/>
    <n v="4"/>
    <n v="0"/>
    <n v="0"/>
    <n v="19001"/>
    <n v="5.7534246575342465"/>
    <n v="39.43287671232877"/>
    <n v="2"/>
    <n v="0"/>
    <n v="1"/>
    <n v="2"/>
    <n v="1"/>
    <n v="437592.66018978221"/>
    <n v="17765000"/>
    <n v="0"/>
  </r>
  <r>
    <n v="2224464822"/>
    <s v="ASOCIADO 1918"/>
    <x v="1"/>
    <x v="0"/>
    <n v="711589"/>
    <n v="4911418"/>
    <n v="3864119"/>
    <n v="169329"/>
    <n v="0"/>
    <n v="0"/>
    <n v="1047299"/>
    <s v="9- Otras garantías (no admisible)"/>
    <s v="LBZ"/>
    <s v="A"/>
    <n v="4"/>
    <n v="0"/>
    <n v="0"/>
    <n v="76318"/>
    <n v="1.6273972602739726"/>
    <n v="29.742465753424657"/>
    <n v="2"/>
    <n v="4"/>
    <n v="2"/>
    <n v="3"/>
    <n v="1"/>
    <n v="437729.51213989197"/>
    <n v="40401000"/>
    <n v="0"/>
  </r>
  <r>
    <n v="4468066"/>
    <s v="ASOCIADO 3759"/>
    <x v="1"/>
    <x v="0"/>
    <m/>
    <n v="7196898"/>
    <n v="3268513"/>
    <n v="266103"/>
    <n v="0"/>
    <n v="3000000"/>
    <n v="3928385"/>
    <s v="6- pignoración"/>
    <s v="LBZ"/>
    <s v="A"/>
    <n v="4"/>
    <n v="0"/>
    <n v="0"/>
    <n v="76130"/>
    <n v="7.7260273972602738"/>
    <n v="43.589041095890408"/>
    <n v="1"/>
    <n v="2"/>
    <n v="2"/>
    <n v="2"/>
    <n v="3"/>
    <n v="438242.5849453187"/>
    <n v="14065000"/>
    <n v="7346000"/>
  </r>
  <r>
    <n v="2224668000"/>
    <s v="ASOCIADO 2892"/>
    <x v="1"/>
    <x v="0"/>
    <n v="793967"/>
    <n v="4170804"/>
    <n v="2249159"/>
    <n v="261286"/>
    <n v="0"/>
    <n v="3511139"/>
    <n v="1921645"/>
    <s v="6- pignoración"/>
    <s v="LBZ"/>
    <s v="A"/>
    <n v="4"/>
    <n v="0"/>
    <n v="0"/>
    <n v="76130"/>
    <n v="3.0904109589041098"/>
    <n v="27.624657534246577"/>
    <n v="2"/>
    <n v="1"/>
    <n v="2"/>
    <n v="3"/>
    <n v="1"/>
    <n v="444143.27082990395"/>
    <n v="19383000"/>
    <n v="0"/>
  </r>
  <r>
    <n v="2026028664"/>
    <s v="ASOCIADO 1645"/>
    <x v="1"/>
    <x v="1"/>
    <n v="3366000"/>
    <n v="6801734"/>
    <n v="5902297"/>
    <n v="505882"/>
    <n v="0"/>
    <n v="5600000"/>
    <n v="899437"/>
    <s v="6- pignoración"/>
    <s v="LBZ"/>
    <s v="A"/>
    <n v="4"/>
    <n v="0"/>
    <n v="0"/>
    <n v="11001"/>
    <n v="0.90136986301369859"/>
    <n v="32.591780821917808"/>
    <n v="1"/>
    <n v="2"/>
    <n v="2"/>
    <n v="4"/>
    <n v="1"/>
    <n v="449026.4209674272"/>
    <n v="20186000"/>
    <n v="0"/>
  </r>
  <r>
    <n v="2008608064"/>
    <s v="ASOCIADO 1624"/>
    <x v="1"/>
    <x v="0"/>
    <m/>
    <n v="3559688"/>
    <n v="2669068"/>
    <n v="252783"/>
    <n v="0"/>
    <n v="5148000"/>
    <n v="890620"/>
    <s v="6- pignoración"/>
    <s v="LBZ"/>
    <s v="A"/>
    <n v="4"/>
    <n v="0"/>
    <n v="0"/>
    <n v="68001"/>
    <n v="2.2821917808219179"/>
    <n v="30.964383561643835"/>
    <n v="2"/>
    <n v="4"/>
    <n v="4"/>
    <n v="2"/>
    <n v="1"/>
    <n v="450205.46842879255"/>
    <n v="15394000"/>
    <n v="0"/>
  </r>
  <r>
    <n v="2028282066"/>
    <s v="ASOCIADO 3244"/>
    <x v="1"/>
    <x v="2"/>
    <n v="106333"/>
    <n v="3774085"/>
    <n v="1214016"/>
    <n v="187131"/>
    <n v="0"/>
    <n v="3500000"/>
    <n v="2560069"/>
    <s v="6- pignoración"/>
    <s v="LBZ"/>
    <s v="A"/>
    <n v="4"/>
    <n v="0"/>
    <n v="0"/>
    <n v="5001"/>
    <n v="6.0465753424657533"/>
    <n v="32.62191780821918"/>
    <n v="2"/>
    <n v="4"/>
    <n v="3"/>
    <n v="3"/>
    <n v="1"/>
    <n v="450981.64061168971"/>
    <n v="11495000"/>
    <n v="0"/>
  </r>
  <r>
    <n v="2008660204"/>
    <s v="ASOCIADO 1571"/>
    <x v="1"/>
    <x v="2"/>
    <m/>
    <n v="2637997"/>
    <n v="1775036"/>
    <n v="114533"/>
    <n v="0"/>
    <n v="1100000"/>
    <n v="862961"/>
    <s v="6- pignoración"/>
    <s v="LBZ"/>
    <s v="A"/>
    <n v="4"/>
    <n v="0"/>
    <n v="0"/>
    <n v="68615"/>
    <n v="1.3205479452054794"/>
    <n v="33.161643835616438"/>
    <n v="1"/>
    <n v="2"/>
    <n v="2"/>
    <n v="3"/>
    <n v="3"/>
    <n v="452718.85688195855"/>
    <n v="19169000"/>
    <n v="0"/>
  </r>
  <r>
    <n v="2244266268"/>
    <s v="ASOCIADO 3026"/>
    <x v="1"/>
    <x v="1"/>
    <n v="3669167"/>
    <n v="7583190"/>
    <n v="5450603"/>
    <n v="343107"/>
    <n v="0"/>
    <n v="1928467"/>
    <n v="2132587"/>
    <s v="6- pignoración"/>
    <s v="LBZ"/>
    <s v="A"/>
    <n v="4"/>
    <n v="0"/>
    <n v="0"/>
    <n v="76001"/>
    <n v="3.4876712328767123"/>
    <n v="29.934246575342467"/>
    <n v="2"/>
    <n v="0"/>
    <n v="1"/>
    <n v="3"/>
    <n v="3"/>
    <n v="461310.08786132897"/>
    <n v="19724000"/>
    <n v="0"/>
  </r>
  <r>
    <n v="4642042"/>
    <s v="ASOCIADO 3595"/>
    <x v="1"/>
    <x v="0"/>
    <n v="988826"/>
    <n v="6352967"/>
    <n v="3090237"/>
    <n v="351266"/>
    <n v="0"/>
    <n v="2100000"/>
    <n v="3262730"/>
    <s v="6- pignoración"/>
    <s v="LBZ"/>
    <s v="A"/>
    <n v="4"/>
    <n v="0"/>
    <n v="0"/>
    <n v="76130"/>
    <n v="3.6410958904109587"/>
    <n v="36.580821917808223"/>
    <n v="1"/>
    <n v="4"/>
    <n v="3"/>
    <n v="4"/>
    <n v="5"/>
    <n v="462594.56498063798"/>
    <n v="11791000"/>
    <n v="0"/>
  </r>
  <r>
    <n v="2628824"/>
    <s v="ASOCIADO 3170"/>
    <x v="1"/>
    <x v="2"/>
    <m/>
    <n v="3956319"/>
    <n v="1593059"/>
    <n v="143758"/>
    <n v="0"/>
    <n v="0"/>
    <n v="2363260"/>
    <s v="9- Otras garantías (no admisible)"/>
    <s v="LBZ"/>
    <s v="A"/>
    <n v="4"/>
    <n v="0"/>
    <n v="0"/>
    <n v="68615"/>
    <n v="6.2136986301369861"/>
    <n v="38.852054794520548"/>
    <n v="1"/>
    <n v="1"/>
    <n v="1"/>
    <n v="2"/>
    <n v="3"/>
    <n v="466527.11644918023"/>
    <n v="19915000"/>
    <n v="0"/>
  </r>
  <r>
    <n v="68446648"/>
    <s v="ASOCIADO 2663"/>
    <x v="1"/>
    <x v="1"/>
    <n v="2892197"/>
    <n v="9864327"/>
    <n v="8282063"/>
    <n v="296942"/>
    <n v="0"/>
    <n v="2784596"/>
    <n v="1582264"/>
    <s v="6- pignoración"/>
    <s v="LBZ"/>
    <s v="A"/>
    <n v="4"/>
    <n v="0"/>
    <n v="0"/>
    <n v="76130"/>
    <n v="5.5013698630136982"/>
    <n v="46.945205479452056"/>
    <n v="1"/>
    <n v="0"/>
    <n v="1"/>
    <n v="2"/>
    <n v="1"/>
    <n v="466944.10224248009"/>
    <n v="20644000"/>
    <n v="20644000"/>
  </r>
  <r>
    <n v="2200888080"/>
    <s v="ASOCIADO 3089"/>
    <x v="1"/>
    <x v="2"/>
    <n v="175734"/>
    <n v="3475103"/>
    <n v="1238983"/>
    <n v="177766"/>
    <n v="0"/>
    <n v="1760195"/>
    <n v="2236120"/>
    <s v="6- pignoración"/>
    <s v="LBZ"/>
    <s v="A"/>
    <n v="4"/>
    <n v="0"/>
    <n v="0"/>
    <n v="68001"/>
    <n v="3.3205479452054796"/>
    <n v="35.734246575342468"/>
    <n v="1"/>
    <n v="3"/>
    <n v="1"/>
    <n v="2"/>
    <n v="3"/>
    <n v="473432.2771745068"/>
    <n v="17877000"/>
    <n v="0"/>
  </r>
  <r>
    <n v="44084642"/>
    <s v="ASOCIADO 2377"/>
    <x v="1"/>
    <x v="1"/>
    <n v="770000"/>
    <n v="8458985"/>
    <n v="7112865"/>
    <n v="303837"/>
    <n v="0"/>
    <n v="4049422"/>
    <n v="1346120"/>
    <s v="6- pignoración"/>
    <s v="LBZ"/>
    <s v="A"/>
    <n v="4"/>
    <n v="0"/>
    <n v="0"/>
    <n v="5001"/>
    <n v="3.3671232876712329"/>
    <n v="37.701369863013696"/>
    <n v="2"/>
    <n v="4"/>
    <n v="2"/>
    <n v="3"/>
    <n v="2"/>
    <n v="477846.81496527698"/>
    <n v="18064000"/>
    <n v="10394000"/>
  </r>
  <r>
    <n v="88002686"/>
    <s v="ASOCIADO 2135"/>
    <x v="1"/>
    <x v="0"/>
    <m/>
    <n v="4437141"/>
    <n v="3249021"/>
    <n v="221191"/>
    <n v="0"/>
    <n v="1200000"/>
    <n v="1188120"/>
    <s v="6- pignoración"/>
    <s v="LBZ"/>
    <s v="A"/>
    <n v="4"/>
    <n v="0"/>
    <n v="0"/>
    <n v="68255"/>
    <n v="3.0684931506849313"/>
    <n v="37.964383561643835"/>
    <n v="1"/>
    <n v="2"/>
    <n v="2"/>
    <n v="2"/>
    <n v="3"/>
    <n v="480037.6055932233"/>
    <n v="14641000"/>
    <n v="0"/>
  </r>
  <r>
    <n v="2224622846"/>
    <s v="ASOCIADO 3252"/>
    <x v="1"/>
    <x v="0"/>
    <n v="810137"/>
    <n v="5768591"/>
    <n v="3196264"/>
    <n v="281327"/>
    <n v="0"/>
    <n v="800000"/>
    <n v="2572327"/>
    <s v="6- pignoración"/>
    <s v="LBZ"/>
    <s v="A"/>
    <n v="4"/>
    <n v="0"/>
    <n v="0"/>
    <n v="76130"/>
    <n v="4.2301369863013702"/>
    <n v="31.657534246575342"/>
    <n v="2"/>
    <n v="2"/>
    <n v="2"/>
    <n v="2"/>
    <n v="1"/>
    <n v="482645.01149834722"/>
    <n v="36162000"/>
    <n v="0"/>
  </r>
  <r>
    <n v="64602682"/>
    <s v="ASOCIADO 4213"/>
    <x v="1"/>
    <x v="1"/>
    <n v="2870000"/>
    <n v="26823242"/>
    <n v="9590837"/>
    <n v="899728"/>
    <n v="0"/>
    <n v="17000000"/>
    <n v="17232405"/>
    <s v="6- pignoración"/>
    <s v="LBZ"/>
    <s v="A"/>
    <n v="4"/>
    <n v="0"/>
    <n v="0"/>
    <n v="68001"/>
    <n v="8.0465753424657542"/>
    <n v="47.454794520547942"/>
    <n v="2"/>
    <n v="5"/>
    <n v="3"/>
    <n v="7"/>
    <n v="2"/>
    <n v="492177.88252028287"/>
    <n v="20852000"/>
    <n v="0"/>
  </r>
  <r>
    <n v="2044020422"/>
    <s v="ASOCIADO 2918"/>
    <x v="1"/>
    <x v="0"/>
    <n v="91600"/>
    <n v="5280527"/>
    <n v="3314598"/>
    <n v="248473"/>
    <n v="0"/>
    <n v="0"/>
    <n v="1965929"/>
    <s v="9- Otras garantías (no admisible)"/>
    <s v="LBZ"/>
    <s v="A"/>
    <n v="4"/>
    <n v="0"/>
    <n v="0"/>
    <n v="13052"/>
    <n v="3.904109589041096"/>
    <n v="30.068493150684933"/>
    <n v="1"/>
    <n v="4"/>
    <n v="1"/>
    <n v="3"/>
    <n v="1"/>
    <n v="503102.67328942334"/>
    <n v="22617000"/>
    <n v="22305000"/>
  </r>
  <r>
    <n v="66060826"/>
    <s v="ASOCIADO 3542"/>
    <x v="1"/>
    <x v="0"/>
    <m/>
    <n v="5213263"/>
    <n v="2112316"/>
    <n v="253283"/>
    <n v="0"/>
    <n v="2379286"/>
    <n v="3100947"/>
    <s v="6- pignoración"/>
    <s v="LBZ"/>
    <s v="A"/>
    <n v="4"/>
    <n v="0"/>
    <n v="0"/>
    <n v="76130"/>
    <n v="5.7945205479452051"/>
    <n v="40.090410958904108"/>
    <n v="2"/>
    <n v="0"/>
    <n v="1"/>
    <n v="2"/>
    <n v="1"/>
    <n v="503185.01849285339"/>
    <n v="21802000"/>
    <n v="241000"/>
  </r>
  <r>
    <n v="2224624044"/>
    <s v="ASOCIADO 944"/>
    <x v="1"/>
    <x v="0"/>
    <n v="946335"/>
    <n v="2582999"/>
    <n v="2177847"/>
    <n v="177646"/>
    <n v="0"/>
    <n v="0"/>
    <n v="405152"/>
    <s v="9- Otras garantías (no admisible)"/>
    <s v="LBZ"/>
    <s v="A"/>
    <n v="4"/>
    <n v="0"/>
    <n v="0"/>
    <n v="76130"/>
    <n v="1.2657534246575342"/>
    <n v="35.183561643835617"/>
    <n v="2"/>
    <n v="2"/>
    <n v="1"/>
    <n v="2"/>
    <n v="1"/>
    <n v="525636.29879422893"/>
    <n v="23630000"/>
    <n v="0"/>
  </r>
  <r>
    <n v="24284840"/>
    <s v="ASOCIADO 2898"/>
    <x v="1"/>
    <x v="0"/>
    <n v="1112158"/>
    <n v="4559798"/>
    <n v="2621913"/>
    <n v="177766"/>
    <n v="0"/>
    <n v="3032051"/>
    <n v="1937885"/>
    <s v="6- pignoración"/>
    <s v="LBZ"/>
    <s v="A"/>
    <n v="4"/>
    <n v="0"/>
    <n v="0"/>
    <n v="17380"/>
    <n v="3.2630136986301368"/>
    <n v="39.490410958904107"/>
    <n v="1"/>
    <n v="0"/>
    <n v="1"/>
    <n v="2"/>
    <n v="1"/>
    <n v="529072.14328736637"/>
    <n v="22144000"/>
    <n v="0"/>
  </r>
  <r>
    <n v="2064668026"/>
    <s v="ASOCIADO 4014"/>
    <x v="1"/>
    <x v="4"/>
    <n v="212002"/>
    <n v="22044801"/>
    <n v="16260820"/>
    <n v="555843"/>
    <n v="0"/>
    <n v="16048444"/>
    <n v="5783981"/>
    <s v="6- pignoración"/>
    <s v="LBZ"/>
    <s v="A"/>
    <n v="4"/>
    <n v="0"/>
    <n v="0"/>
    <n v="17380"/>
    <n v="7.9150684931506845"/>
    <n v="29.117808219178084"/>
    <n v="1"/>
    <n v="2"/>
    <n v="1"/>
    <n v="2"/>
    <n v="1"/>
    <n v="529351.12155760743"/>
    <n v="23797000"/>
    <n v="23497000"/>
  </r>
  <r>
    <n v="2224620848"/>
    <s v="ASOCIADO 1503"/>
    <x v="1"/>
    <x v="0"/>
    <n v="366408"/>
    <n v="2854869"/>
    <n v="2040293"/>
    <n v="120454"/>
    <n v="0"/>
    <n v="0"/>
    <n v="814576"/>
    <s v="9- Otras garantías (no admisible)"/>
    <s v="LBZ"/>
    <s v="A"/>
    <n v="4"/>
    <n v="0"/>
    <n v="0"/>
    <n v="76130"/>
    <n v="2.6493150684931508"/>
    <n v="32.747945205479454"/>
    <n v="2"/>
    <n v="2"/>
    <n v="3"/>
    <n v="2"/>
    <n v="1"/>
    <n v="543730.19419365574"/>
    <n v="40639000"/>
    <n v="757000"/>
  </r>
  <r>
    <n v="2224628600"/>
    <s v="ASOCIADO 3935"/>
    <x v="1"/>
    <x v="0"/>
    <n v="231258"/>
    <n v="9209288"/>
    <n v="4146639"/>
    <n v="366392"/>
    <n v="0"/>
    <n v="5435000"/>
    <n v="5062649"/>
    <s v="6- pignoración"/>
    <s v="LBZ"/>
    <s v="A"/>
    <n v="4"/>
    <n v="0"/>
    <n v="0"/>
    <n v="76130"/>
    <n v="4.6410958904109592"/>
    <n v="28.736986301369864"/>
    <n v="2"/>
    <n v="0"/>
    <n v="2"/>
    <n v="2"/>
    <n v="1"/>
    <n v="559142.92186045472"/>
    <n v="22461000"/>
    <n v="0"/>
  </r>
  <r>
    <n v="2008822000"/>
    <s v="ASOCIADO 2526"/>
    <x v="1"/>
    <x v="1"/>
    <n v="73243"/>
    <n v="7583768"/>
    <n v="6139648"/>
    <n v="319979"/>
    <n v="0"/>
    <n v="4126928"/>
    <n v="1444120"/>
    <s v="6- pignoración"/>
    <s v="LBZ"/>
    <s v="A"/>
    <n v="4"/>
    <n v="0"/>
    <n v="0"/>
    <n v="68276"/>
    <n v="3.7424657534246575"/>
    <n v="30.216438356164385"/>
    <n v="2"/>
    <n v="2"/>
    <n v="4"/>
    <n v="3"/>
    <n v="2"/>
    <n v="577836.57585012319"/>
    <n v="21777000"/>
    <n v="0"/>
  </r>
  <r>
    <n v="84462642"/>
    <s v="ASOCIADO 3171"/>
    <x v="1"/>
    <x v="2"/>
    <m/>
    <n v="4100804"/>
    <n v="1735984"/>
    <n v="195543"/>
    <n v="0"/>
    <n v="2622648"/>
    <n v="2364820"/>
    <s v="6- pignoración"/>
    <s v="LBZ"/>
    <s v="A"/>
    <n v="4"/>
    <n v="0"/>
    <n v="0"/>
    <n v="13838"/>
    <n v="5.7945205479452051"/>
    <n v="49.027397260273972"/>
    <n v="1"/>
    <n v="2"/>
    <n v="1"/>
    <n v="2"/>
    <n v="2"/>
    <n v="579616.15086507727"/>
    <n v="23806000"/>
    <n v="0"/>
  </r>
  <r>
    <n v="2262044204"/>
    <s v="ASOCIADO 3575"/>
    <x v="1"/>
    <x v="1"/>
    <n v="336110"/>
    <n v="12757334"/>
    <n v="9579231"/>
    <n v="549480"/>
    <n v="0"/>
    <n v="5701312"/>
    <n v="3178103"/>
    <s v="6- pignoración"/>
    <s v="LBZ"/>
    <s v="A"/>
    <n v="4"/>
    <n v="0"/>
    <n v="0"/>
    <n v="76001"/>
    <n v="5.3342465753424655"/>
    <n v="31.890410958904109"/>
    <n v="1"/>
    <n v="4"/>
    <n v="3"/>
    <n v="3"/>
    <n v="1"/>
    <n v="583509.27961277403"/>
    <n v="19734000"/>
    <n v="11226000"/>
  </r>
  <r>
    <n v="2008680488"/>
    <s v="ASOCIADO 2644"/>
    <x v="1"/>
    <x v="2"/>
    <n v="258060"/>
    <n v="3179183"/>
    <n v="1615063"/>
    <n v="142213"/>
    <n v="0"/>
    <n v="3000000"/>
    <n v="1564120"/>
    <s v="6- pignoración"/>
    <s v="LBZ"/>
    <s v="A"/>
    <n v="4"/>
    <n v="0"/>
    <n v="0"/>
    <n v="68615"/>
    <n v="3.8958904109589043"/>
    <n v="25.63013698630137"/>
    <n v="1"/>
    <n v="2"/>
    <n v="1"/>
    <n v="2"/>
    <n v="1"/>
    <n v="587900.55588092189"/>
    <n v="21969000"/>
    <n v="0"/>
  </r>
  <r>
    <n v="66880020"/>
    <s v="ASOCIADO 3545"/>
    <x v="1"/>
    <x v="0"/>
    <n v="446488"/>
    <n v="6583498"/>
    <n v="3476981"/>
    <n v="197522"/>
    <n v="0"/>
    <n v="2494341"/>
    <n v="3106517"/>
    <s v="6- pignoración"/>
    <s v="LBZ"/>
    <s v="A"/>
    <n v="4"/>
    <n v="0"/>
    <n v="0"/>
    <n v="76130"/>
    <n v="5.6356164383561644"/>
    <n v="45.487671232876714"/>
    <n v="1"/>
    <n v="0"/>
    <n v="1"/>
    <n v="2"/>
    <n v="1"/>
    <n v="589009.70582587575"/>
    <n v="50101000"/>
    <n v="0"/>
  </r>
  <r>
    <n v="8246288"/>
    <s v="ASOCIADO 3949"/>
    <x v="1"/>
    <x v="2"/>
    <m/>
    <n v="6551074"/>
    <n v="1355515"/>
    <n v="284426"/>
    <n v="0"/>
    <n v="2995487"/>
    <n v="5195559"/>
    <s v="6- pignoración"/>
    <s v="LBZ"/>
    <s v="A"/>
    <n v="4"/>
    <n v="0"/>
    <n v="0"/>
    <n v="76130"/>
    <n v="6.3095890410958901"/>
    <n v="46.257534246575339"/>
    <n v="1"/>
    <n v="0"/>
    <n v="2"/>
    <n v="3"/>
    <n v="1"/>
    <n v="590990.48609247024"/>
    <n v="26568000"/>
    <n v="26568000"/>
  </r>
  <r>
    <n v="2044424828"/>
    <s v="ASOCIADO 2250"/>
    <x v="1"/>
    <x v="0"/>
    <n v="999897"/>
    <n v="4361762"/>
    <n v="3090448"/>
    <n v="207987"/>
    <n v="0"/>
    <n v="2500720"/>
    <n v="1271314"/>
    <s v="6- pignoración"/>
    <s v="LBZ"/>
    <s v="A"/>
    <n v="4"/>
    <n v="0"/>
    <n v="0"/>
    <n v="8573"/>
    <n v="4.2575342465753421"/>
    <n v="32.698630136986303"/>
    <n v="1"/>
    <n v="0"/>
    <n v="3"/>
    <n v="2"/>
    <n v="3"/>
    <n v="594416.13103594515"/>
    <n v="26722000"/>
    <n v="26722000"/>
  </r>
  <r>
    <n v="4468026"/>
    <s v="ASOCIADO 3551"/>
    <x v="1"/>
    <x v="1"/>
    <n v="997042"/>
    <n v="9817662"/>
    <n v="6698991"/>
    <n v="322338"/>
    <n v="0"/>
    <n v="3000000"/>
    <n v="3118671"/>
    <s v="6- pignoración"/>
    <s v="LBZ"/>
    <s v="A"/>
    <n v="4"/>
    <n v="0"/>
    <n v="0"/>
    <n v="76130"/>
    <n v="1.8438356164383563"/>
    <n v="46.361643835616441"/>
    <n v="1"/>
    <n v="2"/>
    <n v="2"/>
    <n v="2"/>
    <n v="3"/>
    <n v="595688.90754405793"/>
    <n v="58731000"/>
    <n v="58731000"/>
  </r>
  <r>
    <n v="2244442420"/>
    <s v="ASOCIADO 1772"/>
    <x v="1"/>
    <x v="0"/>
    <m/>
    <n v="3500000"/>
    <n v="2521560"/>
    <n v="397467"/>
    <n v="0"/>
    <n v="0"/>
    <n v="978440"/>
    <s v="9- Otras garantías (no admisible)"/>
    <s v="LBZ"/>
    <s v="A"/>
    <n v="4"/>
    <n v="0"/>
    <n v="0"/>
    <n v="5001"/>
    <n v="1.0136986301369864"/>
    <n v="28.824657534246576"/>
    <n v="1"/>
    <n v="6"/>
    <n v="3"/>
    <n v="5"/>
    <n v="1"/>
    <n v="595746.30719382036"/>
    <n v="23953000"/>
    <n v="20249000"/>
  </r>
  <r>
    <n v="2006440202"/>
    <s v="ASOCIADO 3471"/>
    <x v="1"/>
    <x v="0"/>
    <n v="234217"/>
    <n v="6885214"/>
    <n v="3858394"/>
    <n v="197961"/>
    <n v="0"/>
    <n v="6000000"/>
    <n v="3026820"/>
    <s v="6- pignoración"/>
    <s v="LBZ"/>
    <s v="A"/>
    <n v="4"/>
    <n v="0"/>
    <n v="0"/>
    <n v="68307"/>
    <n v="5.6301369863013697"/>
    <n v="35.180821917808217"/>
    <n v="1"/>
    <n v="2"/>
    <n v="2"/>
    <n v="2"/>
    <n v="1"/>
    <n v="602488.33112493297"/>
    <n v="24641000"/>
    <n v="0"/>
  </r>
  <r>
    <n v="2226266060"/>
    <s v="ASOCIADO 2952"/>
    <x v="1"/>
    <x v="0"/>
    <n v="5085"/>
    <n v="4202499"/>
    <n v="2191404"/>
    <n v="261769"/>
    <n v="0"/>
    <n v="0"/>
    <n v="2011095"/>
    <s v="9- Otras garantías (no admisible)"/>
    <s v="LBZ"/>
    <s v="A"/>
    <n v="4"/>
    <n v="0"/>
    <n v="0"/>
    <n v="76130"/>
    <n v="3.3698630136986303"/>
    <n v="32.873972602739727"/>
    <n v="1"/>
    <n v="0"/>
    <n v="1"/>
    <n v="3"/>
    <n v="1"/>
    <n v="603061.07172192831"/>
    <n v="45890000"/>
    <n v="0"/>
  </r>
  <r>
    <n v="84666622"/>
    <s v="ASOCIADO 3114"/>
    <x v="1"/>
    <x v="0"/>
    <m/>
    <n v="5798492"/>
    <n v="3526232"/>
    <n v="252284"/>
    <n v="0"/>
    <n v="0"/>
    <n v="2272260"/>
    <s v="9- Otras garantías (no admisible)"/>
    <s v="LBZ"/>
    <s v="A"/>
    <n v="4"/>
    <n v="0"/>
    <n v="0"/>
    <n v="13052"/>
    <n v="6.5506849315068489"/>
    <n v="55.060273972602737"/>
    <n v="1"/>
    <n v="2"/>
    <n v="1"/>
    <n v="4"/>
    <n v="2"/>
    <n v="612623.05253140465"/>
    <n v="25564000"/>
    <n v="0"/>
  </r>
  <r>
    <n v="2006022604"/>
    <s v="ASOCIADO 3049"/>
    <x v="1"/>
    <x v="1"/>
    <m/>
    <n v="7698521"/>
    <n v="5528702"/>
    <n v="343664"/>
    <n v="0"/>
    <n v="2000000"/>
    <n v="2169819"/>
    <s v="6- pignoración"/>
    <s v="LBZ"/>
    <s v="A"/>
    <n v="4"/>
    <n v="0"/>
    <n v="0"/>
    <n v="68307"/>
    <n v="7.7589041095890412"/>
    <n v="31.591780821917808"/>
    <n v="1"/>
    <n v="2"/>
    <n v="2"/>
    <n v="2"/>
    <n v="1"/>
    <n v="613958.60793305223"/>
    <n v="22030000"/>
    <n v="0"/>
  </r>
  <r>
    <n v="2220666862"/>
    <s v="ASOCIADO 3164"/>
    <x v="1"/>
    <x v="1"/>
    <n v="2794078"/>
    <n v="12024774"/>
    <n v="9681245"/>
    <n v="418754"/>
    <n v="0"/>
    <n v="4317829"/>
    <n v="2343529"/>
    <s v="6- pignoración"/>
    <s v="LBZ"/>
    <s v="A"/>
    <n v="4"/>
    <n v="0"/>
    <n v="0"/>
    <n v="76130"/>
    <n v="3.8465753424657536"/>
    <n v="25.989041095890411"/>
    <n v="2"/>
    <n v="0"/>
    <n v="1"/>
    <n v="3"/>
    <n v="1"/>
    <n v="625305.49180158193"/>
    <n v="61651000"/>
    <n v="0"/>
  </r>
  <r>
    <n v="26828484"/>
    <s v="ASOCIADO 390"/>
    <x v="1"/>
    <x v="0"/>
    <m/>
    <n v="3588806"/>
    <n v="3479782"/>
    <n v="160246"/>
    <n v="0"/>
    <n v="1919258"/>
    <n v="109024"/>
    <s v="6- pignoración"/>
    <s v="LBZ"/>
    <s v="A"/>
    <n v="4"/>
    <n v="0"/>
    <n v="0"/>
    <n v="76130"/>
    <n v="0.32328767123287672"/>
    <n v="48.769863013698632"/>
    <n v="2"/>
    <n v="2"/>
    <n v="2"/>
    <n v="2"/>
    <n v="1"/>
    <n v="626140.28531083954"/>
    <n v="54325000"/>
    <n v="54325000"/>
  </r>
  <r>
    <n v="8048420"/>
    <s v="ASOCIADO 3063"/>
    <x v="1"/>
    <x v="2"/>
    <m/>
    <n v="3713227"/>
    <n v="1521747"/>
    <n v="138008"/>
    <n v="0"/>
    <n v="0"/>
    <n v="2191480"/>
    <s v="9- Otras garantías (no admisible)"/>
    <s v="LBZ"/>
    <s v="A"/>
    <n v="4"/>
    <n v="0"/>
    <n v="0"/>
    <n v="13052"/>
    <n v="4.6575342465753424"/>
    <n v="38.342465753424655"/>
    <n v="1"/>
    <n v="3"/>
    <n v="2"/>
    <n v="3"/>
    <n v="3"/>
    <n v="633343.91448452324"/>
    <n v="28472000"/>
    <n v="28402000"/>
  </r>
  <r>
    <n v="64402680"/>
    <s v="ASOCIADO 2783"/>
    <x v="1"/>
    <x v="0"/>
    <n v="1246230"/>
    <n v="4740369"/>
    <n v="2987008"/>
    <n v="125855.00000000001"/>
    <n v="0"/>
    <n v="3500000"/>
    <n v="1753361"/>
    <s v="6- pignoración"/>
    <s v="LBZ"/>
    <s v="A"/>
    <n v="4"/>
    <n v="0"/>
    <n v="0"/>
    <n v="76130"/>
    <n v="2.8"/>
    <n v="48.750684931506846"/>
    <n v="2"/>
    <n v="4"/>
    <n v="2"/>
    <n v="3"/>
    <n v="3"/>
    <n v="635768.37634731899"/>
    <n v="16205000"/>
    <n v="0"/>
  </r>
  <r>
    <n v="24866440"/>
    <s v="ASOCIADO 3033"/>
    <x v="1"/>
    <x v="2"/>
    <m/>
    <n v="4094423"/>
    <n v="1955603"/>
    <n v="177766"/>
    <n v="0"/>
    <n v="0"/>
    <n v="2138820"/>
    <s v="9- Otras garantías (no admisible)"/>
    <s v="LBZ"/>
    <s v="A"/>
    <n v="4"/>
    <n v="0"/>
    <n v="0"/>
    <n v="68081"/>
    <n v="5.7150684931506852"/>
    <n v="42.410958904109592"/>
    <n v="1"/>
    <n v="2"/>
    <n v="2"/>
    <n v="2"/>
    <n v="4"/>
    <n v="639058.69752291846"/>
    <n v="20729000"/>
    <n v="0"/>
  </r>
  <r>
    <n v="84484624"/>
    <s v="ASOCIADO 2621"/>
    <x v="1"/>
    <x v="2"/>
    <m/>
    <n v="3234768"/>
    <n v="1698648"/>
    <n v="115007"/>
    <n v="0"/>
    <n v="0"/>
    <n v="1536120"/>
    <s v="9- Otras garantías (no admisible)"/>
    <s v="LBZ"/>
    <s v="A"/>
    <n v="4"/>
    <n v="0"/>
    <n v="0"/>
    <n v="15238"/>
    <n v="3.1095890410958904"/>
    <n v="43.008219178082193"/>
    <n v="2"/>
    <n v="2"/>
    <n v="2"/>
    <n v="2"/>
    <n v="4"/>
    <n v="650908.68636848289"/>
    <n v="35720000"/>
    <n v="0"/>
  </r>
  <r>
    <n v="66228008"/>
    <s v="ASOCIADO 3910"/>
    <x v="1"/>
    <x v="0"/>
    <n v="561000"/>
    <n v="8258819"/>
    <n v="3392049"/>
    <n v="287517"/>
    <n v="0"/>
    <n v="0"/>
    <n v="4866770"/>
    <s v="9- Otras garantías (no admisible)"/>
    <s v="LBZ"/>
    <s v="A"/>
    <n v="4"/>
    <n v="0"/>
    <n v="0"/>
    <n v="8758"/>
    <n v="8.6767123287671239"/>
    <n v="37.528767123287672"/>
    <n v="2"/>
    <n v="0"/>
    <n v="2"/>
    <n v="2"/>
    <n v="2"/>
    <n v="651423.80568180978"/>
    <n v="32932000"/>
    <n v="0"/>
  </r>
  <r>
    <n v="42882640"/>
    <s v="ASOCIADO 3750"/>
    <x v="1"/>
    <x v="1"/>
    <n v="1602908"/>
    <n v="13803272"/>
    <n v="9926325"/>
    <n v="397932"/>
    <n v="0"/>
    <n v="5327646"/>
    <n v="3876947"/>
    <s v="6- pignoración"/>
    <s v="LBZ"/>
    <s v="A"/>
    <n v="4"/>
    <n v="0"/>
    <n v="0"/>
    <n v="5266"/>
    <n v="7.6356164383561644"/>
    <n v="52.68767123287671"/>
    <n v="1"/>
    <n v="2"/>
    <n v="3"/>
    <n v="2"/>
    <n v="1"/>
    <n v="653716.29093510297"/>
    <n v="28631000"/>
    <n v="991000"/>
  </r>
  <r>
    <n v="82684408"/>
    <s v="ASOCIADO 4054"/>
    <x v="1"/>
    <x v="0"/>
    <n v="150035"/>
    <n v="8860911"/>
    <n v="2586930"/>
    <n v="315658"/>
    <n v="0"/>
    <n v="1416812"/>
    <n v="6273981"/>
    <s v="6- pignoración"/>
    <s v="LBZ"/>
    <s v="A"/>
    <n v="4"/>
    <n v="0"/>
    <n v="0"/>
    <n v="5001"/>
    <n v="9.2520547945205482"/>
    <n v="55.68767123287671"/>
    <n v="1"/>
    <n v="3"/>
    <n v="3"/>
    <n v="2"/>
    <n v="1"/>
    <n v="657071.8137079177"/>
    <n v="19240000"/>
    <n v="0"/>
  </r>
  <r>
    <n v="206640"/>
    <s v="ASOCIADO 2950"/>
    <x v="1"/>
    <x v="0"/>
    <m/>
    <n v="4747575"/>
    <n v="2738755"/>
    <n v="172510"/>
    <n v="0"/>
    <n v="2300000"/>
    <n v="2008820"/>
    <s v="6- pignoración"/>
    <s v="LBZ"/>
    <s v="A"/>
    <n v="4"/>
    <n v="0"/>
    <n v="0"/>
    <n v="13836"/>
    <n v="5.3232876712328769"/>
    <n v="41.704109589041096"/>
    <n v="1"/>
    <n v="2"/>
    <n v="1"/>
    <n v="2"/>
    <n v="2"/>
    <n v="666763.27817399113"/>
    <n v="26543000"/>
    <n v="15897000"/>
  </r>
  <r>
    <n v="2084622222"/>
    <s v="ASOCIADO 2599"/>
    <x v="1"/>
    <x v="0"/>
    <n v="273204"/>
    <n v="5517147"/>
    <n v="3987388"/>
    <n v="293117"/>
    <n v="0"/>
    <n v="4212226"/>
    <n v="1529759"/>
    <s v="6- pignoración"/>
    <s v="LBZ"/>
    <s v="A"/>
    <n v="4"/>
    <n v="0"/>
    <n v="0"/>
    <n v="25286"/>
    <n v="2.4356164383561643"/>
    <n v="29.55890410958904"/>
    <n v="1"/>
    <n v="2"/>
    <n v="3"/>
    <n v="3"/>
    <n v="1"/>
    <n v="667333.43054705311"/>
    <n v="30000000"/>
    <n v="0"/>
  </r>
  <r>
    <n v="2084242224"/>
    <s v="ASOCIADO 2592"/>
    <x v="1"/>
    <x v="1"/>
    <n v="1224417"/>
    <n v="8760391"/>
    <n v="7230632"/>
    <n v="287517"/>
    <n v="0"/>
    <n v="6590995"/>
    <n v="1529759"/>
    <s v="6- pignoración"/>
    <s v="LBZ"/>
    <s v="A"/>
    <n v="4"/>
    <n v="0"/>
    <n v="0"/>
    <n v="25286"/>
    <n v="2.4356164383561643"/>
    <n v="33.830136986301369"/>
    <n v="1"/>
    <n v="5"/>
    <n v="2"/>
    <n v="4"/>
    <n v="1"/>
    <n v="667567.64898637845"/>
    <n v="28923000"/>
    <n v="20692000"/>
  </r>
  <r>
    <n v="24662246"/>
    <s v="ASOCIADO 3799"/>
    <x v="1"/>
    <x v="4"/>
    <m/>
    <n v="15803899"/>
    <n v="11640130"/>
    <n v="418843"/>
    <n v="0"/>
    <n v="9292102"/>
    <n v="4163769"/>
    <s v="6- pignoración"/>
    <s v="LBZ"/>
    <s v="A"/>
    <n v="4"/>
    <n v="0"/>
    <n v="0"/>
    <n v="76130"/>
    <n v="7.8328767123287673"/>
    <n v="44.523287671232879"/>
    <n v="1"/>
    <n v="2"/>
    <n v="2"/>
    <n v="3"/>
    <n v="1"/>
    <n v="668274.5502055781"/>
    <n v="27561000"/>
    <n v="27561000"/>
  </r>
  <r>
    <n v="4426060"/>
    <s v="ASOCIADO 2035"/>
    <x v="1"/>
    <x v="0"/>
    <n v="1570167"/>
    <n v="5277270"/>
    <n v="4150969"/>
    <n v="224555"/>
    <n v="0"/>
    <n v="1840000"/>
    <n v="1126301"/>
    <s v="6- pignoración"/>
    <s v="LBZ"/>
    <s v="A"/>
    <n v="4"/>
    <n v="0"/>
    <n v="0"/>
    <n v="76001"/>
    <n v="1.7671232876712328"/>
    <n v="47.156164383561645"/>
    <n v="1"/>
    <n v="2"/>
    <n v="2"/>
    <n v="3"/>
    <n v="3"/>
    <n v="681444.76991396712"/>
    <n v="28024000"/>
    <n v="0"/>
  </r>
  <r>
    <n v="6406602"/>
    <s v="ASOCIADO 3908"/>
    <x v="1"/>
    <x v="1"/>
    <m/>
    <n v="13035123"/>
    <n v="8186378"/>
    <n v="317718"/>
    <n v="0"/>
    <n v="6860000"/>
    <n v="4848745"/>
    <s v="6- pignoración"/>
    <s v="LBZ"/>
    <s v="A"/>
    <n v="4"/>
    <n v="0"/>
    <n v="0"/>
    <n v="76130"/>
    <n v="8.3835616438356162"/>
    <n v="41.265753424657532"/>
    <n v="1"/>
    <n v="2"/>
    <n v="1"/>
    <n v="2"/>
    <n v="2"/>
    <n v="682828.43724268768"/>
    <n v="50022000"/>
    <n v="6032000"/>
  </r>
  <r>
    <n v="2228684286"/>
    <s v="ASOCIADO 4010"/>
    <x v="1"/>
    <x v="0"/>
    <m/>
    <n v="8451806"/>
    <n v="2729546"/>
    <n v="274463"/>
    <n v="0"/>
    <n v="2700000"/>
    <n v="5722260"/>
    <s v="6- pignoración"/>
    <s v="LBZ"/>
    <s v="A"/>
    <n v="4"/>
    <n v="0"/>
    <n v="0"/>
    <n v="68276"/>
    <n v="6.7589041095890412"/>
    <n v="36.30684931506849"/>
    <n v="1"/>
    <n v="1"/>
    <n v="1"/>
    <n v="2"/>
    <n v="3"/>
    <n v="687700.37388675241"/>
    <n v="29880000"/>
    <n v="25556000"/>
  </r>
  <r>
    <n v="4420284"/>
    <s v="ASOCIADO 3909"/>
    <x v="1"/>
    <x v="2"/>
    <m/>
    <n v="6710900"/>
    <n v="1854383"/>
    <n v="211672"/>
    <n v="0"/>
    <n v="2600000"/>
    <n v="4856517"/>
    <s v="6- pignoración"/>
    <s v="LBZ"/>
    <s v="A"/>
    <n v="4"/>
    <n v="0"/>
    <n v="0"/>
    <n v="76130"/>
    <n v="8.419178082191781"/>
    <n v="51"/>
    <n v="1"/>
    <n v="2"/>
    <n v="1"/>
    <n v="2"/>
    <n v="1"/>
    <n v="694100.81743818778"/>
    <n v="28874000"/>
    <n v="28874000"/>
  </r>
  <r>
    <n v="4288040"/>
    <s v="ASOCIADO 3249"/>
    <x v="1"/>
    <x v="1"/>
    <n v="382400"/>
    <n v="9987753"/>
    <n v="7423004"/>
    <n v="350452"/>
    <n v="0"/>
    <n v="7723143"/>
    <n v="2564749"/>
    <s v="6- pignoración"/>
    <s v="LBZ"/>
    <s v="A"/>
    <n v="4"/>
    <n v="0"/>
    <n v="0"/>
    <n v="76130"/>
    <n v="4.3068493150684928"/>
    <n v="53.389041095890413"/>
    <n v="1"/>
    <n v="0"/>
    <n v="2"/>
    <n v="3"/>
    <n v="3"/>
    <n v="697652.6127415743"/>
    <n v="31363000"/>
    <n v="31363000"/>
  </r>
  <r>
    <n v="22446400"/>
    <s v="ASOCIADO 2943"/>
    <x v="1"/>
    <x v="0"/>
    <m/>
    <n v="4899435"/>
    <n v="2902907"/>
    <n v="170565"/>
    <n v="0"/>
    <n v="3300000"/>
    <n v="1996528"/>
    <s v="6- pignoración"/>
    <s v="LBZ"/>
    <s v="A"/>
    <n v="4"/>
    <n v="0"/>
    <n v="0"/>
    <n v="25269"/>
    <n v="2.0904109589041098"/>
    <n v="51.457534246575342"/>
    <n v="1"/>
    <n v="2"/>
    <n v="2"/>
    <n v="4"/>
    <n v="2"/>
    <n v="700386.7373910083"/>
    <n v="30739000"/>
    <n v="10953000"/>
  </r>
  <r>
    <n v="8264864"/>
    <s v="ASOCIADO 2763"/>
    <x v="1"/>
    <x v="0"/>
    <n v="343417"/>
    <n v="6484222"/>
    <n v="4758685"/>
    <n v="198387"/>
    <n v="0"/>
    <n v="7000000"/>
    <n v="1725537"/>
    <s v="6- pignoración"/>
    <s v="LBZ"/>
    <s v="A"/>
    <n v="4"/>
    <n v="0"/>
    <n v="0"/>
    <n v="76130"/>
    <n v="2.8410958904109589"/>
    <n v="45.221917808219175"/>
    <n v="1"/>
    <n v="2"/>
    <n v="2"/>
    <n v="3"/>
    <n v="1"/>
    <n v="708063.01425810833"/>
    <n v="31831000"/>
    <n v="31831000"/>
  </r>
  <r>
    <n v="2080060082"/>
    <s v="ASOCIADO 2338"/>
    <x v="1"/>
    <x v="2"/>
    <n v="978"/>
    <n v="3267178"/>
    <n v="1950244"/>
    <n v="226434"/>
    <n v="0"/>
    <n v="980000"/>
    <n v="1316934"/>
    <s v="6- pignoración"/>
    <s v="LBZ"/>
    <s v="A"/>
    <n v="4"/>
    <n v="0"/>
    <n v="0"/>
    <n v="25269"/>
    <n v="4.3808219178082188"/>
    <n v="37.602739726027394"/>
    <n v="2"/>
    <n v="0"/>
    <n v="1"/>
    <n v="2"/>
    <n v="1"/>
    <n v="712750.68007149338"/>
    <n v="61865000"/>
    <n v="0"/>
  </r>
  <r>
    <n v="48804640"/>
    <s v="ASOCIADO 2961"/>
    <x v="1"/>
    <x v="2"/>
    <n v="303000"/>
    <n v="3762150"/>
    <n v="1728359"/>
    <n v="192450"/>
    <n v="0"/>
    <n v="1900000"/>
    <n v="2033791"/>
    <s v="6- pignoración"/>
    <s v="LBZ"/>
    <s v="A"/>
    <n v="4"/>
    <n v="0"/>
    <n v="0"/>
    <n v="76001"/>
    <n v="2.1589041095890411"/>
    <n v="37.553424657534244"/>
    <n v="2"/>
    <n v="5"/>
    <n v="3"/>
    <n v="6"/>
    <n v="1"/>
    <n v="730307.4619430101"/>
    <n v="32831000"/>
    <n v="0"/>
  </r>
  <r>
    <n v="64642442"/>
    <s v="ASOCIADO 3209"/>
    <x v="1"/>
    <x v="2"/>
    <m/>
    <n v="3895321"/>
    <n v="1438942"/>
    <n v="162937"/>
    <n v="0"/>
    <n v="0"/>
    <n v="2456379"/>
    <s v="9- Otras garantías (no admisible)"/>
    <s v="LBZ"/>
    <s v="A"/>
    <n v="4"/>
    <n v="0"/>
    <n v="0"/>
    <n v="68307"/>
    <n v="12.967123287671233"/>
    <n v="38.31232876712329"/>
    <n v="2"/>
    <n v="2"/>
    <n v="2"/>
    <n v="4"/>
    <n v="3"/>
    <n v="733805.31120737747"/>
    <n v="27378000"/>
    <n v="0"/>
  </r>
  <r>
    <n v="8644206"/>
    <s v="ASOCIADO 3945"/>
    <x v="1"/>
    <x v="4"/>
    <n v="1762192"/>
    <n v="17613677"/>
    <n v="12449342"/>
    <n v="732801"/>
    <n v="0"/>
    <n v="34500000"/>
    <n v="5164335"/>
    <s v="2- prendaria"/>
    <s v="LBZ"/>
    <s v="A"/>
    <n v="4"/>
    <n v="0"/>
    <n v="0"/>
    <n v="8001"/>
    <n v="6.3095890410958901"/>
    <n v="53.024657534246572"/>
    <n v="1"/>
    <n v="5"/>
    <n v="2"/>
    <n v="4"/>
    <n v="3"/>
    <n v="745920.0455265732"/>
    <n v="31480000"/>
    <n v="31480000"/>
  </r>
  <r>
    <n v="20620002"/>
    <s v="ASOCIADO 1743"/>
    <x v="1"/>
    <x v="0"/>
    <n v="1707936"/>
    <n v="5890477"/>
    <n v="4929649"/>
    <n v="366014"/>
    <n v="0"/>
    <n v="0"/>
    <n v="960828"/>
    <s v="9- Otras garantías (no admisible)"/>
    <s v="LBZ"/>
    <s v="A"/>
    <n v="4"/>
    <n v="0"/>
    <n v="0"/>
    <n v="76130"/>
    <n v="3.0904109589041098"/>
    <n v="36.101369863013701"/>
    <n v="2"/>
    <n v="0"/>
    <n v="2"/>
    <n v="2"/>
    <n v="1"/>
    <n v="747896.25463033328"/>
    <n v="59835000"/>
    <n v="0"/>
  </r>
  <r>
    <n v="24606226"/>
    <s v="ASOCIADO 3002"/>
    <x v="1"/>
    <x v="0"/>
    <m/>
    <n v="5857495"/>
    <n v="3754138"/>
    <n v="154757"/>
    <n v="0"/>
    <n v="0"/>
    <n v="2103357"/>
    <s v="9- Otras garantías (no admisible)"/>
    <s v="LBZ"/>
    <s v="A"/>
    <n v="4"/>
    <n v="0"/>
    <n v="0"/>
    <n v="76130"/>
    <n v="3.5123287671232877"/>
    <n v="39.468493150684928"/>
    <n v="1"/>
    <n v="2"/>
    <n v="2"/>
    <n v="3"/>
    <n v="3"/>
    <n v="766704.71044574108"/>
    <n v="54503000"/>
    <n v="0"/>
  </r>
  <r>
    <n v="46640808"/>
    <s v="ASOCIADO 1399"/>
    <x v="1"/>
    <x v="0"/>
    <n v="2943083"/>
    <n v="4955291"/>
    <n v="4215247"/>
    <n v="172510"/>
    <n v="0"/>
    <n v="3449753"/>
    <n v="740044"/>
    <s v="6- pignoración"/>
    <s v="LBZ"/>
    <s v="A"/>
    <n v="4"/>
    <n v="0"/>
    <n v="0"/>
    <n v="47001"/>
    <n v="2.3506849315068492"/>
    <n v="46.12054794520548"/>
    <n v="2"/>
    <n v="2"/>
    <n v="3"/>
    <n v="2"/>
    <n v="1"/>
    <n v="787733.32338971226"/>
    <n v="30786000"/>
    <n v="0"/>
  </r>
  <r>
    <n v="2224624604"/>
    <s v="ASOCIADO 3991"/>
    <x v="1"/>
    <x v="1"/>
    <n v="302539"/>
    <n v="11518438"/>
    <n v="5982471"/>
    <n v="643196"/>
    <n v="0"/>
    <n v="4947953"/>
    <n v="5535967"/>
    <s v="6- pignoración"/>
    <s v="LBZ"/>
    <s v="A"/>
    <n v="4"/>
    <n v="0"/>
    <n v="0"/>
    <n v="76130"/>
    <n v="1.9726027397260273"/>
    <n v="34.887671232876713"/>
    <n v="1"/>
    <n v="5"/>
    <n v="3"/>
    <n v="2"/>
    <n v="1"/>
    <n v="815562.04745101254"/>
    <n v="32522000"/>
    <n v="30549000"/>
  </r>
  <r>
    <n v="22248884"/>
    <s v="ASOCIADO 3956"/>
    <x v="1"/>
    <x v="0"/>
    <m/>
    <n v="7398253"/>
    <n v="2145496"/>
    <n v="222706"/>
    <n v="0"/>
    <n v="2600000"/>
    <n v="5252757"/>
    <s v="6- pignoración"/>
    <s v="LBZ"/>
    <s v="A"/>
    <n v="4"/>
    <n v="0"/>
    <n v="0"/>
    <n v="76130"/>
    <n v="6.2821917808219174"/>
    <n v="48.43013698630137"/>
    <n v="1"/>
    <n v="3"/>
    <n v="2"/>
    <n v="3"/>
    <n v="3"/>
    <n v="820873.80010030314"/>
    <n v="59507000"/>
    <n v="15039000"/>
  </r>
  <r>
    <n v="2006024802"/>
    <s v="ASOCIADO 3084"/>
    <x v="1"/>
    <x v="0"/>
    <m/>
    <n v="4862353"/>
    <n v="2638733"/>
    <n v="158134"/>
    <n v="0"/>
    <n v="0"/>
    <n v="2223620"/>
    <s v="9- Otras garantías (no admisible)"/>
    <s v="LBZ"/>
    <s v="A"/>
    <n v="4"/>
    <n v="0"/>
    <n v="0"/>
    <n v="68307"/>
    <n v="4.4082191780821915"/>
    <n v="34.758904109589039"/>
    <n v="1"/>
    <n v="2"/>
    <n v="2"/>
    <n v="3"/>
    <n v="2"/>
    <n v="824104.7838492695"/>
    <n v="59923000"/>
    <n v="9537000"/>
  </r>
  <r>
    <n v="2062048268"/>
    <s v="ASOCIADO 3168"/>
    <x v="1"/>
    <x v="2"/>
    <n v="402000"/>
    <n v="4092392"/>
    <n v="1739821"/>
    <n v="420306"/>
    <n v="0"/>
    <n v="0"/>
    <n v="2352571"/>
    <s v="9- Otras garantías (no admisible)"/>
    <s v="LBZ"/>
    <s v="A"/>
    <n v="4"/>
    <n v="0"/>
    <n v="0"/>
    <n v="8758"/>
    <n v="8.5095890410958912"/>
    <n v="35.613698630136987"/>
    <n v="2"/>
    <n v="4"/>
    <n v="2"/>
    <n v="2"/>
    <n v="2"/>
    <n v="840505.85683580174"/>
    <n v="36269000"/>
    <n v="0"/>
  </r>
  <r>
    <n v="2222222288"/>
    <s v="ASOCIADO 2235"/>
    <x v="1"/>
    <x v="1"/>
    <n v="692271"/>
    <n v="6622528"/>
    <n v="5362933"/>
    <n v="190409"/>
    <n v="0"/>
    <n v="4772797"/>
    <n v="1259595"/>
    <s v="6- pignoración"/>
    <s v="LBZ"/>
    <s v="A"/>
    <n v="4"/>
    <n v="0"/>
    <n v="0"/>
    <n v="76130"/>
    <n v="4.2575342465753421"/>
    <n v="34"/>
    <n v="2"/>
    <n v="0"/>
    <n v="1"/>
    <n v="2"/>
    <n v="3"/>
    <n v="852950.99329612358"/>
    <n v="23604000"/>
    <n v="0"/>
  </r>
  <r>
    <n v="2244260464"/>
    <s v="ASOCIADO 2916"/>
    <x v="1"/>
    <x v="4"/>
    <n v="410691"/>
    <n v="21539203"/>
    <n v="19579944"/>
    <n v="541912"/>
    <n v="0"/>
    <n v="0"/>
    <n v="1959259"/>
    <s v="9- Otras garantías (no admisible)"/>
    <s v="LBZ"/>
    <s v="A"/>
    <n v="4"/>
    <n v="0"/>
    <n v="0"/>
    <n v="76001"/>
    <n v="2.0493150684931507"/>
    <n v="28.482191780821918"/>
    <n v="1"/>
    <n v="5"/>
    <n v="3"/>
    <n v="4"/>
    <n v="1"/>
    <n v="884366.67242782353"/>
    <n v="37697000"/>
    <n v="0"/>
  </r>
  <r>
    <n v="82446022"/>
    <s v="ASOCIADO 1642"/>
    <x v="1"/>
    <x v="0"/>
    <n v="448800"/>
    <n v="3924609"/>
    <n v="3028989"/>
    <n v="149324"/>
    <n v="0"/>
    <n v="0"/>
    <n v="895620"/>
    <s v="9- Otras garantías (no admisible)"/>
    <s v="LBZ"/>
    <s v="A"/>
    <n v="4"/>
    <n v="0"/>
    <n v="0"/>
    <n v="8001"/>
    <n v="2.2821917808219179"/>
    <n v="36.975342465753428"/>
    <n v="1"/>
    <n v="2"/>
    <n v="2"/>
    <n v="2"/>
    <n v="3"/>
    <n v="903988.15650808916"/>
    <n v="55047000"/>
    <n v="0"/>
  </r>
  <r>
    <n v="2402242"/>
    <s v="ASOCIADO 2489"/>
    <x v="1"/>
    <x v="2"/>
    <m/>
    <n v="2696296"/>
    <n v="1284176"/>
    <n v="124436"/>
    <n v="0"/>
    <n v="0"/>
    <n v="1412120"/>
    <s v="9- Otras garantías (no admisible)"/>
    <s v="LBZ"/>
    <s v="A"/>
    <n v="4"/>
    <n v="0"/>
    <n v="0"/>
    <n v="68615"/>
    <n v="3.6575342465753424"/>
    <n v="45.4"/>
    <n v="1"/>
    <n v="1"/>
    <n v="1"/>
    <n v="2"/>
    <n v="3"/>
    <n v="906378.88168628782"/>
    <n v="25173000"/>
    <n v="0"/>
  </r>
  <r>
    <n v="28004440"/>
    <s v="ASOCIADO 1887"/>
    <x v="1"/>
    <x v="4"/>
    <n v="8645167"/>
    <n v="24742845"/>
    <n v="23711703"/>
    <n v="834073"/>
    <n v="0"/>
    <n v="18004703"/>
    <n v="1031142"/>
    <s v="6- pignoración"/>
    <s v="LBZ"/>
    <s v="A"/>
    <n v="4"/>
    <n v="0"/>
    <n v="0"/>
    <n v="52001"/>
    <n v="3.3698630136986303"/>
    <n v="41.747945205479454"/>
    <n v="2"/>
    <n v="0"/>
    <n v="1"/>
    <n v="2"/>
    <n v="3"/>
    <n v="924835.15694747609"/>
    <n v="41576000"/>
    <n v="0"/>
  </r>
  <r>
    <n v="2006288244"/>
    <s v="ASOCIADO 415"/>
    <x v="1"/>
    <x v="0"/>
    <n v="911000"/>
    <n v="3000000"/>
    <n v="2863720"/>
    <n v="106660"/>
    <n v="0"/>
    <n v="1436008"/>
    <n v="136280"/>
    <s v="6- pignoración"/>
    <s v="LBZ"/>
    <s v="A"/>
    <n v="4"/>
    <n v="0"/>
    <n v="0"/>
    <n v="76130"/>
    <n v="0.43287671232876712"/>
    <n v="33.745205479452054"/>
    <n v="2"/>
    <n v="2"/>
    <n v="2"/>
    <n v="2"/>
    <n v="3"/>
    <n v="924968.62363358564"/>
    <n v="41582000"/>
    <n v="0"/>
  </r>
  <r>
    <n v="4288200"/>
    <s v="ASOCIADO 3139"/>
    <x v="1"/>
    <x v="1"/>
    <n v="516139"/>
    <n v="8272347"/>
    <n v="5977100"/>
    <n v="352339"/>
    <n v="0"/>
    <n v="932000"/>
    <n v="2295247"/>
    <s v="6- pignoración"/>
    <s v="LBZ"/>
    <s v="A"/>
    <n v="4"/>
    <n v="0"/>
    <n v="0"/>
    <n v="76130"/>
    <n v="3.8465753424657536"/>
    <n v="52.123287671232873"/>
    <n v="1"/>
    <n v="2"/>
    <n v="3"/>
    <n v="2"/>
    <n v="4"/>
    <n v="935568.4218805834"/>
    <n v="57219000"/>
    <n v="53536000"/>
  </r>
  <r>
    <n v="44204008"/>
    <s v="ASOCIADO 3455"/>
    <x v="1"/>
    <x v="2"/>
    <n v="467161"/>
    <n v="4698714"/>
    <n v="1687041"/>
    <n v="143758"/>
    <n v="0"/>
    <n v="0"/>
    <n v="3011673"/>
    <s v="9- Otras garantías (no admisible)"/>
    <s v="LBZ"/>
    <s v="A"/>
    <n v="4"/>
    <n v="0"/>
    <n v="0"/>
    <n v="8758"/>
    <n v="5.3342465753424655"/>
    <n v="42.31232876712329"/>
    <n v="2"/>
    <n v="4"/>
    <n v="2"/>
    <n v="2"/>
    <n v="1"/>
    <n v="952521.64223802253"/>
    <n v="54760000"/>
    <n v="0"/>
  </r>
  <r>
    <n v="80864886"/>
    <s v="ASOCIADO 3977"/>
    <x v="1"/>
    <x v="1"/>
    <m/>
    <n v="14297858"/>
    <n v="8847113"/>
    <n v="350183"/>
    <n v="0"/>
    <n v="10474000"/>
    <n v="5450745"/>
    <s v="6- pignoración"/>
    <s v="LBZ"/>
    <s v="A"/>
    <n v="4"/>
    <n v="0"/>
    <n v="0"/>
    <n v="5001"/>
    <n v="9.5835616438356173"/>
    <n v="47.035616438356165"/>
    <n v="1"/>
    <n v="2"/>
    <n v="1"/>
    <n v="2"/>
    <n v="1"/>
    <n v="955932.89481096878"/>
    <n v="42974000"/>
    <n v="0"/>
  </r>
  <r>
    <n v="26802668"/>
    <s v="ASOCIADO 4008"/>
    <x v="1"/>
    <x v="0"/>
    <n v="129380"/>
    <n v="9764902"/>
    <n v="4094145"/>
    <n v="371177"/>
    <n v="0"/>
    <n v="3588826"/>
    <n v="5670757"/>
    <s v="6- pignoración"/>
    <s v="LBZ"/>
    <s v="A"/>
    <n v="4"/>
    <n v="0"/>
    <n v="0"/>
    <n v="76001"/>
    <n v="7.3863013698630136"/>
    <n v="50.5013698630137"/>
    <n v="1"/>
    <n v="0"/>
    <n v="2"/>
    <n v="2"/>
    <n v="4"/>
    <n v="971063.416400327"/>
    <n v="62568000"/>
    <n v="0"/>
  </r>
  <r>
    <n v="6200604"/>
    <s v="ASOCIADO 3793"/>
    <x v="1"/>
    <x v="0"/>
    <n v="360084"/>
    <n v="8801610"/>
    <n v="4656853"/>
    <n v="358231"/>
    <n v="0"/>
    <n v="3500000"/>
    <n v="4144757"/>
    <s v="6- pignoración"/>
    <s v="LBZ"/>
    <s v="A"/>
    <n v="4"/>
    <n v="0"/>
    <n v="0"/>
    <n v="76001"/>
    <n v="4.6410958904109592"/>
    <n v="41.884931506849313"/>
    <n v="1"/>
    <n v="0"/>
    <n v="1"/>
    <n v="4"/>
    <n v="1"/>
    <n v="978614.07991655916"/>
    <n v="41174000"/>
    <n v="0"/>
  </r>
  <r>
    <n v="2224666202"/>
    <s v="ASOCIADO 3635"/>
    <x v="1"/>
    <x v="4"/>
    <n v="216056"/>
    <n v="17797258"/>
    <n v="14354403"/>
    <n v="737347"/>
    <n v="0"/>
    <n v="28000000"/>
    <n v="3442855"/>
    <s v="2- prendaria"/>
    <s v="LBZ"/>
    <s v="A"/>
    <n v="4"/>
    <n v="0"/>
    <n v="0"/>
    <n v="76520"/>
    <n v="3.8383561643835615"/>
    <n v="29.764383561643836"/>
    <n v="2"/>
    <n v="5"/>
    <n v="3"/>
    <n v="3"/>
    <n v="1"/>
    <n v="981591.65836868167"/>
    <n v="80004000"/>
    <n v="5374000"/>
  </r>
  <r>
    <n v="2046600402"/>
    <s v="ASOCIADO 2574"/>
    <x v="1"/>
    <x v="0"/>
    <m/>
    <n v="3770983"/>
    <n v="2262863"/>
    <n v="131280"/>
    <n v="0"/>
    <n v="0"/>
    <n v="1508120"/>
    <s v="9- Otras garantías (no admisible)"/>
    <s v="LBZ"/>
    <s v="A"/>
    <n v="4"/>
    <n v="0"/>
    <n v="0"/>
    <n v="11001"/>
    <n v="3.8575342465753426"/>
    <n v="35.657534246575345"/>
    <n v="1"/>
    <n v="2"/>
    <n v="1"/>
    <n v="2"/>
    <n v="3"/>
    <n v="987914.29500910442"/>
    <n v="70038000"/>
    <n v="70038000"/>
  </r>
  <r>
    <n v="42064686"/>
    <s v="ASOCIADO 1599"/>
    <x v="1"/>
    <x v="0"/>
    <n v="864140"/>
    <n v="5049327"/>
    <n v="4173386"/>
    <n v="396133"/>
    <n v="0"/>
    <n v="3064478"/>
    <n v="875941"/>
    <s v="6- pignoración"/>
    <s v="LBZ"/>
    <s v="A"/>
    <n v="4"/>
    <n v="0"/>
    <n v="0"/>
    <n v="63401"/>
    <n v="2.8410958904109589"/>
    <n v="36.0027397260274"/>
    <n v="2"/>
    <n v="0"/>
    <n v="1"/>
    <n v="2"/>
    <n v="1"/>
    <n v="997696.84267267992"/>
    <n v="43696000"/>
    <n v="0"/>
  </r>
  <r>
    <n v="4084040"/>
    <s v="ASOCIADO 2536"/>
    <x v="1"/>
    <x v="2"/>
    <m/>
    <n v="3385305"/>
    <n v="1932847"/>
    <n v="183842"/>
    <n v="0"/>
    <n v="0"/>
    <n v="1452458"/>
    <s v="9- Otras garantías (no admisible)"/>
    <s v="LBZ"/>
    <s v="A"/>
    <n v="4"/>
    <n v="0"/>
    <n v="0"/>
    <n v="76001"/>
    <n v="1.4904109589041097"/>
    <n v="37.863013698630134"/>
    <n v="1"/>
    <n v="6"/>
    <n v="3"/>
    <n v="6"/>
    <n v="3"/>
    <n v="998528.83098589641"/>
    <n v="84372000"/>
    <n v="0"/>
  </r>
  <r>
    <n v="62482822"/>
    <s v="ASOCIADO 4022"/>
    <x v="1"/>
    <x v="1"/>
    <m/>
    <n v="14425923"/>
    <n v="8576430"/>
    <n v="446994"/>
    <n v="0"/>
    <n v="9466339"/>
    <n v="5849493"/>
    <s v="6- pignoración"/>
    <s v="LBZ"/>
    <s v="A"/>
    <n v="4"/>
    <n v="0"/>
    <n v="0"/>
    <n v="76001"/>
    <n v="9.956164383561644"/>
    <n v="44.323287671232876"/>
    <n v="2"/>
    <n v="3"/>
    <n v="3"/>
    <n v="3"/>
    <n v="1"/>
    <n v="1041380.5618902136"/>
    <n v="44738000"/>
    <n v="4858000"/>
  </r>
  <r>
    <n v="2224804622"/>
    <s v="ASOCIADO 3259"/>
    <x v="1"/>
    <x v="1"/>
    <n v="1755373"/>
    <n v="12283389"/>
    <n v="9690608"/>
    <n v="338361"/>
    <n v="0"/>
    <n v="2258636"/>
    <n v="2592781"/>
    <s v="6- pignoración"/>
    <s v="LBZ"/>
    <s v="A"/>
    <n v="4"/>
    <n v="0"/>
    <n v="0"/>
    <n v="76275"/>
    <n v="2.7643835616438355"/>
    <n v="26.602739726027398"/>
    <n v="1"/>
    <n v="0"/>
    <n v="1"/>
    <n v="4"/>
    <n v="1"/>
    <n v="1041592.2073458219"/>
    <n v="35085000"/>
    <n v="28496000"/>
  </r>
  <r>
    <n v="48666222"/>
    <s v="ASOCIADO 3447"/>
    <x v="1"/>
    <x v="2"/>
    <m/>
    <n v="4586954"/>
    <n v="1584885"/>
    <n v="300000"/>
    <n v="0"/>
    <n v="0"/>
    <n v="3002069"/>
    <s v="9- Otras garantías (no admisible)"/>
    <s v="LBZ"/>
    <s v="A"/>
    <n v="4"/>
    <n v="0"/>
    <n v="0"/>
    <n v="68276"/>
    <n v="6.7945205479452051"/>
    <n v="57.632876712328766"/>
    <n v="2"/>
    <n v="2"/>
    <n v="3"/>
    <n v="3"/>
    <n v="1"/>
    <n v="1056702.2300397293"/>
    <n v="42181000"/>
    <n v="0"/>
  </r>
  <r>
    <n v="26886622"/>
    <s v="ASOCIADO 2686"/>
    <x v="1"/>
    <x v="0"/>
    <n v="2393083"/>
    <n v="5977854"/>
    <n v="4373557"/>
    <n v="259538.99999999997"/>
    <n v="0"/>
    <n v="4800000"/>
    <n v="1604297"/>
    <s v="6- pignoración"/>
    <s v="LBZ"/>
    <s v="A"/>
    <n v="4"/>
    <n v="0"/>
    <n v="0"/>
    <n v="76001"/>
    <n v="2.5671232876712327"/>
    <n v="51.339726027397262"/>
    <n v="1"/>
    <n v="2"/>
    <n v="2"/>
    <n v="3"/>
    <n v="2"/>
    <n v="1063188.1488913263"/>
    <n v="66514000"/>
    <n v="0"/>
  </r>
  <r>
    <n v="28424826"/>
    <s v="ASOCIADO 856"/>
    <x v="1"/>
    <x v="2"/>
    <n v="469335"/>
    <n v="1687150"/>
    <n v="1361000"/>
    <n v="118431"/>
    <n v="0"/>
    <n v="2400000"/>
    <n v="326150"/>
    <s v="6- pignoración"/>
    <s v="LBZ"/>
    <s v="A"/>
    <n v="4"/>
    <n v="0"/>
    <n v="0"/>
    <n v="13052"/>
    <n v="1.0136986301369864"/>
    <n v="52.778082191780825"/>
    <n v="1"/>
    <n v="1"/>
    <n v="1"/>
    <n v="2"/>
    <n v="2"/>
    <n v="1082935.9027209892"/>
    <n v="37049000"/>
    <n v="0"/>
  </r>
  <r>
    <n v="42860406"/>
    <s v="ASOCIADO 3092"/>
    <x v="1"/>
    <x v="0"/>
    <n v="5000"/>
    <n v="5649803"/>
    <n v="3405874"/>
    <n v="357267"/>
    <n v="0"/>
    <n v="3775233"/>
    <n v="2243929"/>
    <s v="6- pignoración"/>
    <s v="LBZ"/>
    <s v="A"/>
    <n v="4"/>
    <n v="0"/>
    <n v="0"/>
    <n v="8001"/>
    <n v="3.5315068493150683"/>
    <n v="47.438356164383563"/>
    <n v="2"/>
    <n v="4"/>
    <n v="3"/>
    <n v="4"/>
    <n v="4"/>
    <n v="1112511.5620649925"/>
    <n v="50013000"/>
    <n v="0"/>
  </r>
  <r>
    <n v="8608246"/>
    <s v="ASOCIADO 2498"/>
    <x v="1"/>
    <x v="0"/>
    <n v="210450"/>
    <n v="3773364"/>
    <n v="2355244"/>
    <n v="184978"/>
    <n v="0"/>
    <n v="3000000"/>
    <n v="1418120"/>
    <s v="6- pignoración"/>
    <s v="LBZ"/>
    <s v="A"/>
    <n v="4"/>
    <n v="0"/>
    <n v="0"/>
    <n v="68418"/>
    <n v="3.3205479452054796"/>
    <n v="46.68767123287671"/>
    <n v="1"/>
    <n v="2"/>
    <n v="1"/>
    <n v="2"/>
    <n v="2"/>
    <n v="1123411.7665007089"/>
    <n v="46757000"/>
    <n v="46757000"/>
  </r>
  <r>
    <n v="22626626"/>
    <s v="ASOCIADO 3573"/>
    <x v="1"/>
    <x v="0"/>
    <m/>
    <n v="6847982"/>
    <n v="3681227"/>
    <n v="576742"/>
    <n v="0"/>
    <n v="0"/>
    <n v="3166755"/>
    <s v="9- Otras garantías (no admisible)"/>
    <s v="LBZ"/>
    <s v="A"/>
    <n v="4"/>
    <n v="0"/>
    <n v="0"/>
    <n v="8001"/>
    <n v="3.4493150684931506"/>
    <n v="41.032876712328765"/>
    <n v="2"/>
    <n v="5"/>
    <n v="2"/>
    <n v="4"/>
    <n v="4"/>
    <n v="1139735.0467013035"/>
    <n v="57379000"/>
    <n v="0"/>
  </r>
  <r>
    <n v="20482462"/>
    <s v="ASOCIADO 3489"/>
    <x v="1"/>
    <x v="1"/>
    <n v="4582250"/>
    <n v="9532954"/>
    <n v="6473420"/>
    <n v="779798"/>
    <n v="0"/>
    <n v="0"/>
    <n v="3059534"/>
    <s v="9- Otras garantías (no admisible)"/>
    <s v="LBZ"/>
    <s v="A"/>
    <n v="4"/>
    <n v="0"/>
    <n v="0"/>
    <n v="11001"/>
    <n v="2.4356164383561643"/>
    <n v="59.728767123287675"/>
    <n v="1"/>
    <n v="5"/>
    <n v="2"/>
    <n v="9"/>
    <n v="1"/>
    <n v="1220123.4511096266"/>
    <n v="54617000"/>
    <n v="54311000"/>
  </r>
  <r>
    <n v="28624486"/>
    <s v="ASOCIADO 3869"/>
    <x v="1"/>
    <x v="1"/>
    <m/>
    <n v="14174669"/>
    <n v="9628271"/>
    <n v="486563"/>
    <n v="0"/>
    <n v="2000000"/>
    <n v="4546398"/>
    <s v="6- pignoración"/>
    <s v="LBZ"/>
    <s v="A"/>
    <n v="4"/>
    <n v="0"/>
    <n v="0"/>
    <n v="76130"/>
    <n v="3.7205479452054795"/>
    <n v="45.364383561643834"/>
    <n v="1"/>
    <n v="0"/>
    <n v="1"/>
    <n v="6"/>
    <n v="2"/>
    <n v="1275674.2796978878"/>
    <n v="45738000"/>
    <n v="0"/>
  </r>
  <r>
    <n v="2488240"/>
    <s v="ASOCIADO 3729"/>
    <x v="1"/>
    <x v="1"/>
    <m/>
    <n v="9215498"/>
    <n v="5438328"/>
    <n v="247452"/>
    <n v="0"/>
    <n v="0"/>
    <n v="3777170"/>
    <s v="9- Otras garantías (no admisible)"/>
    <s v="LBZ"/>
    <s v="A"/>
    <n v="4"/>
    <n v="0"/>
    <n v="0"/>
    <n v="68001"/>
    <n v="8.7589041095890412"/>
    <n v="45.926027397260277"/>
    <n v="1"/>
    <n v="2"/>
    <n v="2"/>
    <n v="3"/>
    <n v="1"/>
    <n v="1301822.4685373057"/>
    <n v="90286000"/>
    <n v="0"/>
  </r>
  <r>
    <n v="2008600404"/>
    <s v="ASOCIADO 1593"/>
    <x v="1"/>
    <x v="2"/>
    <n v="605000"/>
    <n v="2787528"/>
    <n v="1915344"/>
    <n v="198550"/>
    <n v="0"/>
    <n v="0"/>
    <n v="872184"/>
    <s v="9- Otras garantías (no admisible)"/>
    <s v="LBZ"/>
    <s v="A"/>
    <n v="4"/>
    <n v="0"/>
    <n v="0"/>
    <n v="13836"/>
    <n v="0.66849315068493154"/>
    <n v="35.786301369863011"/>
    <n v="1"/>
    <n v="6"/>
    <n v="4"/>
    <n v="8"/>
    <n v="2"/>
    <n v="1342420.7807263632"/>
    <n v="58075000"/>
    <n v="0"/>
  </r>
  <r>
    <n v="24846280"/>
    <s v="ASOCIADO 2776"/>
    <x v="1"/>
    <x v="0"/>
    <m/>
    <n v="5637299"/>
    <n v="3893679"/>
    <n v="175385"/>
    <n v="0"/>
    <n v="0"/>
    <n v="1743620"/>
    <s v="9- Otras garantías (no admisible)"/>
    <s v="LBZ"/>
    <s v="A"/>
    <n v="4"/>
    <n v="0"/>
    <n v="0"/>
    <n v="68307"/>
    <n v="4.5753424657534243"/>
    <n v="41.364383561643834"/>
    <n v="1"/>
    <n v="2"/>
    <n v="3"/>
    <n v="2"/>
    <n v="2"/>
    <n v="1349125.7520892925"/>
    <n v="60650000"/>
    <n v="60650000"/>
  </r>
  <r>
    <n v="64420046"/>
    <s v="ASOCIADO 3749"/>
    <x v="1"/>
    <x v="4"/>
    <m/>
    <n v="19080371"/>
    <n v="15207619"/>
    <n v="646059"/>
    <n v="0"/>
    <n v="14000000"/>
    <n v="3872752"/>
    <s v="6- pignoración"/>
    <s v="LBZ"/>
    <s v="A"/>
    <n v="4"/>
    <n v="0"/>
    <n v="0"/>
    <n v="68001"/>
    <n v="1.3041095890410959"/>
    <n v="56.594520547945208"/>
    <n v="2"/>
    <n v="7"/>
    <n v="3"/>
    <n v="6"/>
    <n v="4"/>
    <n v="1409673.9081987643"/>
    <n v="129915000"/>
    <n v="0"/>
  </r>
  <r>
    <n v="20664628"/>
    <s v="ASOCIADO 1149"/>
    <x v="1"/>
    <x v="3"/>
    <m/>
    <n v="1530123"/>
    <n v="957754"/>
    <n v="92277"/>
    <n v="0"/>
    <n v="0"/>
    <n v="572369"/>
    <s v="9- Otras garantías (no admisible)"/>
    <s v="LBZ"/>
    <s v="A"/>
    <n v="4"/>
    <n v="0"/>
    <n v="0"/>
    <n v="76520"/>
    <n v="0.59726027397260273"/>
    <n v="41.830136986301369"/>
    <n v="2"/>
    <n v="5"/>
    <n v="2"/>
    <n v="4"/>
    <n v="1"/>
    <n v="1418747.2360659458"/>
    <n v="73161000"/>
    <n v="0"/>
  </r>
  <r>
    <n v="64428640"/>
    <s v="ASOCIADO 4013"/>
    <x v="1"/>
    <x v="1"/>
    <m/>
    <n v="10942384"/>
    <n v="5181150"/>
    <n v="344294"/>
    <n v="0"/>
    <n v="0"/>
    <n v="5761234"/>
    <s v="9- Otras garantías (no admisible)"/>
    <s v="LBZ"/>
    <s v="A"/>
    <n v="4"/>
    <n v="0"/>
    <n v="0"/>
    <n v="68307"/>
    <n v="16.473972602739725"/>
    <n v="57.386301369863013"/>
    <n v="2"/>
    <n v="5"/>
    <n v="2"/>
    <n v="6"/>
    <n v="2"/>
    <n v="1499409.240648489"/>
    <n v="67406000"/>
    <n v="0"/>
  </r>
  <r>
    <n v="88024488"/>
    <s v="ASOCIADO 3768"/>
    <x v="1"/>
    <x v="0"/>
    <m/>
    <n v="8845406"/>
    <n v="4839953"/>
    <n v="455453"/>
    <n v="0"/>
    <n v="0"/>
    <n v="4005453"/>
    <s v="9- Otras garantías (no admisible)"/>
    <s v="LBZ"/>
    <s v="A"/>
    <n v="4"/>
    <n v="0"/>
    <n v="0"/>
    <n v="20001"/>
    <n v="11.882191780821918"/>
    <n v="54.739726027397261"/>
    <n v="1"/>
    <n v="2"/>
    <n v="1"/>
    <n v="3"/>
    <n v="1"/>
    <n v="1536302.1504712191"/>
    <n v="59861000"/>
    <n v="59861000"/>
  </r>
  <r>
    <n v="62408042"/>
    <s v="ASOCIADO 4115"/>
    <x v="1"/>
    <x v="1"/>
    <n v="2464761"/>
    <n v="13447619"/>
    <n v="6072060"/>
    <n v="602345"/>
    <n v="0"/>
    <n v="9082445"/>
    <n v="7375559"/>
    <s v="6- pignoración"/>
    <s v="LBZ"/>
    <s v="A"/>
    <n v="4"/>
    <n v="0"/>
    <n v="0"/>
    <n v="11001"/>
    <n v="9.8356164383561637"/>
    <n v="46.013698630136986"/>
    <n v="2"/>
    <n v="4"/>
    <n v="2"/>
    <n v="2"/>
    <n v="4"/>
    <n v="1555800.4376754262"/>
    <n v="66958000"/>
    <n v="367000"/>
  </r>
  <r>
    <n v="80828880"/>
    <s v="ASOCIADO 3879"/>
    <x v="1"/>
    <x v="2"/>
    <m/>
    <n v="6540002"/>
    <n v="1926401"/>
    <n v="207012"/>
    <n v="0"/>
    <n v="0"/>
    <n v="4613601"/>
    <s v="9- Otras garantías (no admisible)"/>
    <s v="LBZ"/>
    <s v="A"/>
    <n v="4"/>
    <n v="0"/>
    <n v="0"/>
    <n v="76130"/>
    <n v="5.3835616438356162"/>
    <n v="38.953424657534249"/>
    <n v="1"/>
    <n v="0"/>
    <n v="2"/>
    <n v="4"/>
    <n v="1"/>
    <n v="1642484.2278805207"/>
    <n v="71029000"/>
    <n v="0"/>
  </r>
  <r>
    <n v="26028084"/>
    <s v="ASOCIADO 2605"/>
    <x v="1"/>
    <x v="1"/>
    <n v="975006"/>
    <n v="8487882"/>
    <n v="6958117"/>
    <n v="350785"/>
    <n v="0"/>
    <n v="2900000"/>
    <n v="1529765"/>
    <s v="6- pignoración"/>
    <s v="LBZ"/>
    <s v="A"/>
    <n v="4"/>
    <n v="0"/>
    <n v="0"/>
    <n v="76001"/>
    <n v="2.4328767123287673"/>
    <n v="41.473972602739728"/>
    <n v="1"/>
    <n v="4"/>
    <n v="2"/>
    <n v="3"/>
    <n v="3"/>
    <n v="1789996.4922883813"/>
    <n v="79071000"/>
    <n v="79071000"/>
  </r>
  <r>
    <n v="48822208"/>
    <s v="ASOCIADO 3617"/>
    <x v="1"/>
    <x v="0"/>
    <n v="224400"/>
    <n v="5703563"/>
    <n v="2353745"/>
    <n v="231188"/>
    <n v="0"/>
    <n v="0"/>
    <n v="3349818"/>
    <s v="9- Otras garantías (no admisible)"/>
    <s v="LBZ"/>
    <s v="A"/>
    <n v="4"/>
    <n v="0"/>
    <n v="0"/>
    <n v="68255"/>
    <n v="11.093150684931507"/>
    <n v="43.095890410958901"/>
    <n v="2"/>
    <n v="2"/>
    <n v="2"/>
    <n v="2"/>
    <n v="3"/>
    <n v="1913727.6221121117"/>
    <n v="138839000"/>
    <n v="0"/>
  </r>
  <r>
    <n v="2080608224"/>
    <s v="ASOCIADO 3929"/>
    <x v="1"/>
    <x v="4"/>
    <n v="922681"/>
    <n v="23000000"/>
    <n v="17987665"/>
    <n v="786760"/>
    <n v="0"/>
    <n v="15127707"/>
    <n v="5012335"/>
    <s v="6- pignoración"/>
    <s v="LBZ"/>
    <s v="A"/>
    <n v="4"/>
    <n v="0"/>
    <n v="0"/>
    <n v="76130"/>
    <n v="6.0520547945205481"/>
    <n v="32.416438356164385"/>
    <n v="2"/>
    <n v="5"/>
    <n v="3"/>
    <n v="4"/>
    <n v="3"/>
    <n v="2405173.4181187251"/>
    <n v="131182000"/>
    <n v="0"/>
  </r>
  <r>
    <n v="2042426242"/>
    <s v="ASOCIADO 3490"/>
    <x v="1"/>
    <x v="0"/>
    <n v="3054833"/>
    <n v="7313541"/>
    <n v="4254007"/>
    <n v="519354"/>
    <n v="0"/>
    <n v="0"/>
    <n v="3059534"/>
    <s v="9- Otras garantías (no admisible)"/>
    <s v="LBZ"/>
    <s v="A"/>
    <n v="4"/>
    <n v="0"/>
    <n v="0"/>
    <n v="25126"/>
    <n v="2.4356164383561643"/>
    <n v="33.38356164383562"/>
    <n v="2"/>
    <n v="0"/>
    <n v="2"/>
    <n v="8"/>
    <n v="3"/>
    <n v="2622587.2680747276"/>
    <n v="221835000"/>
    <n v="0"/>
  </r>
  <r>
    <n v="24484888"/>
    <s v="ASOCIADO 4106"/>
    <x v="1"/>
    <x v="0"/>
    <n v="299719"/>
    <n v="10817995"/>
    <n v="3643702"/>
    <n v="399480"/>
    <n v="0"/>
    <n v="4500000"/>
    <n v="7174293"/>
    <s v="6- pignoración"/>
    <s v="LBZ"/>
    <s v="A"/>
    <n v="4"/>
    <n v="0"/>
    <n v="0"/>
    <n v="76364"/>
    <n v="9.2958904109589042"/>
    <n v="40.087671232876716"/>
    <n v="1"/>
    <n v="5"/>
    <n v="2"/>
    <n v="5"/>
    <n v="1"/>
    <n v="2629752.4702005214"/>
    <n v="130092000"/>
    <n v="0"/>
  </r>
  <r>
    <n v="2224688226"/>
    <s v="ASOCIADO 1821"/>
    <x v="1"/>
    <x v="4"/>
    <n v="884331"/>
    <n v="14125697"/>
    <n v="13129712"/>
    <n v="577303"/>
    <n v="0"/>
    <n v="0"/>
    <n v="995985"/>
    <s v="9- Otras garantías (no admisible)"/>
    <s v="LBZ"/>
    <s v="A"/>
    <n v="4"/>
    <n v="0"/>
    <n v="0"/>
    <n v="76520"/>
    <n v="3.2191780821917808"/>
    <n v="27.235616438356164"/>
    <n v="2"/>
    <n v="0"/>
    <n v="1"/>
    <n v="3"/>
    <n v="3"/>
    <n v="2702509.8051704918"/>
    <n v="234205000"/>
    <n v="0"/>
  </r>
  <r>
    <n v="2042460804"/>
    <s v="ASOCIADO 2942"/>
    <x v="1"/>
    <x v="4"/>
    <n v="5222667"/>
    <n v="15409185"/>
    <n v="13412657"/>
    <n v="357863"/>
    <n v="0"/>
    <n v="0"/>
    <n v="1996528"/>
    <s v="9- Otras garantías (no admisible)"/>
    <s v="LBZ"/>
    <s v="A"/>
    <n v="4"/>
    <n v="0"/>
    <n v="0"/>
    <n v="25286"/>
    <n v="2.0904109589041098"/>
    <n v="35.682191780821917"/>
    <n v="1"/>
    <n v="5"/>
    <n v="3"/>
    <n v="5"/>
    <n v="2"/>
    <n v="2847692.0875139651"/>
    <n v="242004000"/>
    <n v="0"/>
  </r>
  <r>
    <n v="4066202"/>
    <s v="ASOCIADO 1066"/>
    <x v="1"/>
    <x v="0"/>
    <m/>
    <n v="3029650"/>
    <n v="2539051"/>
    <n v="522760.99999999994"/>
    <n v="0"/>
    <n v="4000000"/>
    <n v="490599"/>
    <s v="6- pignoración"/>
    <s v="LBZ"/>
    <s v="A"/>
    <n v="4"/>
    <n v="0"/>
    <n v="0"/>
    <n v="68307"/>
    <n v="0.76438356164383559"/>
    <n v="45.295890410958904"/>
    <n v="1"/>
    <n v="4"/>
    <n v="3"/>
    <n v="4"/>
    <n v="1"/>
    <n v="2867200.8127176589"/>
    <n v="136578000"/>
    <n v="0"/>
  </r>
  <r>
    <n v="842288"/>
    <s v="ASOCIADO 3464"/>
    <x v="1"/>
    <x v="4"/>
    <n v="8408834"/>
    <n v="66021825"/>
    <n v="62998732"/>
    <n v="1114816"/>
    <n v="0"/>
    <n v="10000000"/>
    <n v="3023093"/>
    <s v="6- pignoración"/>
    <s v="LBZ"/>
    <s v="A"/>
    <n v="4"/>
    <n v="0"/>
    <n v="0"/>
    <n v="76001"/>
    <n v="3.2630136986301368"/>
    <n v="48.449315068493149"/>
    <n v="1"/>
    <n v="0"/>
    <n v="4"/>
    <n v="6"/>
    <n v="1"/>
    <n v="7709086.7452647267"/>
    <n v="693828000"/>
    <n v="0"/>
  </r>
  <r>
    <n v="66882862"/>
    <s v="ASOCIADO 1"/>
    <x v="2"/>
    <x v="6"/>
    <n v="146487"/>
    <m/>
    <n v="0"/>
    <m/>
    <m/>
    <m/>
    <n v="0"/>
    <s v="SIN"/>
    <s v="SIN"/>
    <s v="SIN"/>
    <n v="4"/>
    <n v="0"/>
    <n v="999"/>
    <n v="76001"/>
    <n v="1.0958904109589041E-2"/>
    <n v="43.635616438356166"/>
    <n v="2"/>
    <n v="2"/>
    <n v="3"/>
    <n v="2"/>
    <n v="1"/>
    <n v="0"/>
    <n v="0"/>
    <n v="0"/>
  </r>
  <r>
    <n v="42628640"/>
    <s v="ASOCIADO 2"/>
    <x v="2"/>
    <x v="6"/>
    <n v="82273"/>
    <m/>
    <n v="0"/>
    <m/>
    <m/>
    <m/>
    <n v="0"/>
    <s v="SIN"/>
    <s v="SIN"/>
    <s v="SIN"/>
    <n v="4"/>
    <n v="0"/>
    <n v="999"/>
    <n v="76130"/>
    <n v="1.0958904109589041E-2"/>
    <n v="54.909589041095892"/>
    <n v="2"/>
    <n v="1"/>
    <n v="1"/>
    <n v="2"/>
    <n v="4"/>
    <n v="0"/>
    <n v="0"/>
    <n v="0"/>
  </r>
  <r>
    <n v="2044022844"/>
    <s v="ASOCIADO 3"/>
    <x v="3"/>
    <x v="6"/>
    <m/>
    <n v="125502"/>
    <n v="125502"/>
    <n v="95631"/>
    <n v="25100"/>
    <n v="0"/>
    <n v="0"/>
    <s v="9- Otras garantías (no admisible)"/>
    <s v="LBZ"/>
    <s v="D"/>
    <n v="4"/>
    <n v="120"/>
    <n v="999"/>
    <n v="13052"/>
    <n v="0.38082191780821917"/>
    <n v="29.756164383561643"/>
    <n v="1"/>
    <n v="2"/>
    <n v="1"/>
    <n v="2"/>
    <n v="3"/>
    <n v="0"/>
    <n v="0"/>
    <n v="0"/>
  </r>
  <r>
    <n v="2008840242"/>
    <s v="ASOCIADO 4"/>
    <x v="3"/>
    <x v="6"/>
    <m/>
    <n v="132546"/>
    <n v="132546"/>
    <n v="110839"/>
    <n v="0"/>
    <n v="1082000"/>
    <n v="0"/>
    <s v="6- pignoración"/>
    <s v="LBZ"/>
    <s v="A"/>
    <n v="4"/>
    <n v="30"/>
    <n v="999"/>
    <n v="68418"/>
    <n v="0.13424657534246576"/>
    <n v="24.112328767123287"/>
    <n v="1"/>
    <n v="2"/>
    <n v="1"/>
    <n v="2"/>
    <n v="3"/>
    <n v="0"/>
    <n v="0"/>
    <n v="0"/>
  </r>
  <r>
    <n v="2240686826"/>
    <s v="ASOCIADO 5"/>
    <x v="3"/>
    <x v="6"/>
    <m/>
    <n v="141537"/>
    <n v="141537"/>
    <n v="72342"/>
    <n v="141537"/>
    <n v="0"/>
    <n v="0"/>
    <s v="9- Otras garantías (no admisible)"/>
    <s v="OTRO"/>
    <s v="E"/>
    <n v="4"/>
    <n v="420"/>
    <n v="999"/>
    <n v="76001"/>
    <n v="1.4301369863013698"/>
    <n v="33.646575342465752"/>
    <n v="2"/>
    <n v="2"/>
    <n v="2"/>
    <n v="3"/>
    <n v="1"/>
    <n v="0"/>
    <n v="0"/>
    <n v="0"/>
  </r>
  <r>
    <n v="2008606064"/>
    <s v="ASOCIADO 6"/>
    <x v="3"/>
    <x v="6"/>
    <m/>
    <n v="152698"/>
    <n v="152698"/>
    <n v="246308"/>
    <n v="0"/>
    <n v="4500000"/>
    <n v="0"/>
    <s v="6- pignoración"/>
    <s v="LBZ"/>
    <s v="A"/>
    <n v="4"/>
    <n v="0"/>
    <n v="999"/>
    <n v="68001"/>
    <n v="9.0904109589041102"/>
    <n v="36.06849315068493"/>
    <n v="1"/>
    <n v="1"/>
    <n v="2"/>
    <n v="2"/>
    <n v="3"/>
    <n v="0"/>
    <n v="0"/>
    <n v="0"/>
  </r>
  <r>
    <n v="2062288626"/>
    <s v="ASOCIADO 7"/>
    <x v="3"/>
    <x v="6"/>
    <m/>
    <n v="159199"/>
    <n v="159199"/>
    <n v="102264"/>
    <n v="159199"/>
    <n v="0"/>
    <n v="0"/>
    <s v="9- Otras garantías (no admisible)"/>
    <s v="LBZ"/>
    <s v="E"/>
    <n v="4"/>
    <n v="375"/>
    <n v="999"/>
    <n v="19698"/>
    <n v="1.0712328767123287"/>
    <n v="33.30958904109589"/>
    <n v="1"/>
    <n v="2"/>
    <n v="3"/>
    <n v="2"/>
    <n v="1"/>
    <n v="0"/>
    <n v="0"/>
    <n v="0"/>
  </r>
  <r>
    <n v="2028062002"/>
    <s v="ASOCIADO 8"/>
    <x v="3"/>
    <x v="6"/>
    <m/>
    <n v="188722"/>
    <n v="188722"/>
    <n v="481483"/>
    <n v="0"/>
    <n v="4700000"/>
    <n v="0"/>
    <s v="6- pignoración"/>
    <s v="LBZ"/>
    <s v="A"/>
    <n v="4"/>
    <n v="0"/>
    <n v="999"/>
    <n v="8001"/>
    <n v="4.5753424657534243"/>
    <n v="35.156164383561645"/>
    <n v="1"/>
    <n v="5"/>
    <n v="3"/>
    <n v="3"/>
    <n v="2"/>
    <n v="0"/>
    <n v="0"/>
    <n v="0"/>
  </r>
  <r>
    <n v="2006464860"/>
    <s v="ASOCIADO 9"/>
    <x v="3"/>
    <x v="6"/>
    <m/>
    <n v="226648"/>
    <n v="226648"/>
    <n v="63235.000000000007"/>
    <n v="113324"/>
    <n v="0"/>
    <n v="0"/>
    <s v="9- Otras garantías (no admisible)"/>
    <s v="LBZ"/>
    <s v="E"/>
    <n v="4"/>
    <n v="210"/>
    <n v="999"/>
    <n v="68001"/>
    <n v="0.64931506849315068"/>
    <n v="26.917808219178081"/>
    <n v="2"/>
    <n v="2"/>
    <n v="2"/>
    <n v="2"/>
    <n v="4"/>
    <n v="0"/>
    <n v="0"/>
    <n v="0"/>
  </r>
  <r>
    <n v="2282646"/>
    <s v="ASOCIADO 10"/>
    <x v="3"/>
    <x v="6"/>
    <m/>
    <n v="230960"/>
    <n v="230960"/>
    <n v="114663"/>
    <n v="0"/>
    <n v="0"/>
    <n v="0"/>
    <s v="9- Otras garantías (no admisible)"/>
    <s v="LBZ"/>
    <s v="A"/>
    <n v="4"/>
    <n v="30"/>
    <n v="999"/>
    <n v="68307"/>
    <n v="0.13424657534246576"/>
    <n v="41.695890410958903"/>
    <n v="1"/>
    <n v="2"/>
    <n v="2"/>
    <n v="3"/>
    <n v="1"/>
    <n v="0"/>
    <n v="0"/>
    <n v="0"/>
  </r>
  <r>
    <n v="64408420"/>
    <s v="ASOCIADO 11"/>
    <x v="3"/>
    <x v="6"/>
    <m/>
    <n v="289661"/>
    <n v="289661"/>
    <n v="115007"/>
    <n v="0"/>
    <n v="0"/>
    <n v="0"/>
    <s v="9- Otras garantías (no admisible)"/>
    <s v="LBZ"/>
    <s v="A"/>
    <n v="4"/>
    <n v="0"/>
    <n v="999"/>
    <n v="68276"/>
    <n v="16.084931506849315"/>
    <n v="59.147945205479452"/>
    <n v="2"/>
    <n v="1"/>
    <n v="2"/>
    <n v="2"/>
    <n v="1"/>
    <n v="0"/>
    <n v="0"/>
    <n v="0"/>
  </r>
  <r>
    <n v="20484882"/>
    <s v="ASOCIADO 12"/>
    <x v="3"/>
    <x v="6"/>
    <m/>
    <n v="299836"/>
    <n v="299836"/>
    <n v="102264"/>
    <n v="299836"/>
    <n v="0"/>
    <n v="0"/>
    <s v="9- Otras garantías (no admisible)"/>
    <s v="LBZ"/>
    <s v="E"/>
    <n v="4"/>
    <n v="375"/>
    <n v="999"/>
    <n v="19698"/>
    <n v="1.0712328767123287"/>
    <n v="56.345205479452055"/>
    <n v="1"/>
    <n v="1"/>
    <n v="3"/>
    <n v="2"/>
    <n v="3"/>
    <n v="0"/>
    <n v="0"/>
    <n v="0"/>
  </r>
  <r>
    <n v="2224804828"/>
    <s v="ASOCIADO 13"/>
    <x v="3"/>
    <x v="6"/>
    <m/>
    <n v="340425"/>
    <n v="340425"/>
    <n v="129383"/>
    <n v="0"/>
    <n v="900000"/>
    <n v="0"/>
    <s v="6- pignoración"/>
    <s v="LBZ"/>
    <s v="E"/>
    <n v="4"/>
    <n v="270"/>
    <n v="999"/>
    <n v="76275"/>
    <n v="0.8246575342465754"/>
    <n v="26.597260273972601"/>
    <n v="1"/>
    <n v="0"/>
    <n v="1"/>
    <n v="2"/>
    <n v="1"/>
    <n v="0"/>
    <n v="0"/>
    <n v="0"/>
  </r>
  <r>
    <n v="2062848228"/>
    <s v="ASOCIADO 14"/>
    <x v="3"/>
    <x v="6"/>
    <m/>
    <n v="456165"/>
    <n v="456165"/>
    <n v="167100"/>
    <n v="0"/>
    <n v="2200000"/>
    <n v="0"/>
    <s v="6- pignoración"/>
    <s v="LBZ"/>
    <s v="A"/>
    <n v="4"/>
    <n v="0"/>
    <n v="999"/>
    <n v="76001"/>
    <n v="1.9095890410958904"/>
    <n v="30.564383561643837"/>
    <n v="2"/>
    <n v="5"/>
    <n v="3"/>
    <n v="3"/>
    <n v="1"/>
    <n v="0"/>
    <n v="0"/>
    <n v="0"/>
  </r>
  <r>
    <n v="2088402488"/>
    <s v="ASOCIADO 15"/>
    <x v="3"/>
    <x v="6"/>
    <m/>
    <n v="530608"/>
    <n v="530608"/>
    <n v="105376"/>
    <n v="0"/>
    <n v="0"/>
    <n v="0"/>
    <s v="9- Otras garantías (no admisible)"/>
    <s v="LBZ"/>
    <s v="A"/>
    <n v="4"/>
    <n v="30"/>
    <n v="999"/>
    <n v="66001"/>
    <n v="0.13424657534246576"/>
    <n v="29.238356164383561"/>
    <n v="2"/>
    <n v="0"/>
    <n v="2"/>
    <n v="2"/>
    <n v="1"/>
    <n v="0"/>
    <n v="0"/>
    <n v="0"/>
  </r>
  <r>
    <n v="2066008260"/>
    <s v="ASOCIADO 16"/>
    <x v="3"/>
    <x v="6"/>
    <m/>
    <n v="577489"/>
    <n v="577489"/>
    <n v="197911"/>
    <n v="0"/>
    <n v="0"/>
    <n v="0"/>
    <s v="9- Otras garantías (no admisible)"/>
    <s v="OTRO"/>
    <s v="A"/>
    <n v="4"/>
    <n v="0"/>
    <n v="999"/>
    <n v="68001"/>
    <n v="1.0958904109589041E-2"/>
    <n v="24.147945205479452"/>
    <n v="1"/>
    <n v="2"/>
    <n v="4"/>
    <n v="2"/>
    <n v="3"/>
    <n v="0"/>
    <n v="0"/>
    <n v="0"/>
  </r>
  <r>
    <n v="2224626280"/>
    <s v="ASOCIADO 17"/>
    <x v="3"/>
    <x v="6"/>
    <m/>
    <n v="843366"/>
    <n v="843366"/>
    <n v="110580"/>
    <n v="0"/>
    <n v="0"/>
    <n v="0"/>
    <s v="9- Otras garantías (no admisible)"/>
    <s v="LBZ"/>
    <s v="A"/>
    <n v="4"/>
    <n v="0"/>
    <n v="999"/>
    <n v="76130"/>
    <n v="3.6849315068493151"/>
    <n v="34.013698630136986"/>
    <n v="2"/>
    <n v="0"/>
    <n v="2"/>
    <n v="2"/>
    <n v="3"/>
    <n v="0"/>
    <n v="0"/>
    <n v="0"/>
  </r>
  <r>
    <n v="2224620400"/>
    <s v="ASOCIADO 18"/>
    <x v="3"/>
    <x v="6"/>
    <m/>
    <n v="1340188"/>
    <n v="1340188"/>
    <n v="289564"/>
    <n v="0"/>
    <n v="1670000"/>
    <n v="0"/>
    <s v="6- pignoración"/>
    <s v="LBZ"/>
    <s v="A"/>
    <n v="4"/>
    <n v="0"/>
    <n v="999"/>
    <n v="76130"/>
    <n v="4.3068493150684928"/>
    <n v="32.287671232876711"/>
    <n v="2"/>
    <n v="0"/>
    <n v="1"/>
    <n v="2"/>
    <n v="3"/>
    <n v="0"/>
    <n v="0"/>
    <n v="0"/>
  </r>
  <r>
    <n v="26044464"/>
    <s v="ASOCIADO 19"/>
    <x v="3"/>
    <x v="6"/>
    <m/>
    <n v="1450750"/>
    <n v="1450750"/>
    <n v="115346"/>
    <n v="0"/>
    <n v="2000000"/>
    <n v="0"/>
    <s v="6- pignoración"/>
    <s v="LBZ"/>
    <s v="A"/>
    <n v="4"/>
    <n v="0"/>
    <n v="999"/>
    <n v="76130"/>
    <n v="4.5013698630136982"/>
    <n v="40.169863013698631"/>
    <n v="1"/>
    <n v="0"/>
    <n v="1"/>
    <n v="2"/>
    <n v="2"/>
    <n v="0"/>
    <n v="0"/>
    <n v="0"/>
  </r>
  <r>
    <n v="42026824"/>
    <s v="ASOCIADO 20"/>
    <x v="3"/>
    <x v="6"/>
    <m/>
    <n v="1626628"/>
    <n v="1626628"/>
    <n v="159354"/>
    <n v="0"/>
    <n v="1318754"/>
    <n v="0"/>
    <s v="6- pignoración"/>
    <s v="LBZ"/>
    <s v="A"/>
    <n v="4"/>
    <n v="0"/>
    <n v="999"/>
    <n v="66001"/>
    <n v="5.0821917808219181"/>
    <n v="43.021917808219179"/>
    <n v="2"/>
    <n v="0"/>
    <n v="2"/>
    <n v="2"/>
    <n v="1"/>
    <n v="0"/>
    <n v="0"/>
    <n v="0"/>
  </r>
  <r>
    <n v="2006048086"/>
    <s v="ASOCIADO 21"/>
    <x v="3"/>
    <x v="6"/>
    <m/>
    <n v="1694335"/>
    <n v="1694335"/>
    <n v="148471"/>
    <n v="0"/>
    <n v="0"/>
    <n v="0"/>
    <s v="9- Otras garantías (no admisible)"/>
    <s v="LBZ"/>
    <s v="A"/>
    <n v="4"/>
    <n v="0"/>
    <n v="999"/>
    <n v="68307"/>
    <n v="2.7424657534246575"/>
    <n v="24.621917808219177"/>
    <n v="2"/>
    <n v="2"/>
    <n v="1"/>
    <n v="2"/>
    <n v="1"/>
    <n v="0"/>
    <n v="0"/>
    <n v="0"/>
  </r>
  <r>
    <n v="2224624266"/>
    <s v="ASOCIADO 23"/>
    <x v="3"/>
    <x v="6"/>
    <m/>
    <n v="2380905"/>
    <n v="2380905"/>
    <n v="197046"/>
    <n v="0"/>
    <n v="3600000"/>
    <n v="0"/>
    <s v="6- pignoración"/>
    <s v="LBZ"/>
    <s v="A"/>
    <n v="4"/>
    <n v="0"/>
    <n v="999"/>
    <n v="76130"/>
    <n v="4.580821917808219"/>
    <n v="30.413698630136988"/>
    <n v="1"/>
    <n v="0"/>
    <n v="0"/>
    <n v="1"/>
    <n v="2"/>
    <n v="0"/>
    <n v="0"/>
    <n v="0"/>
  </r>
  <r>
    <n v="2240642644"/>
    <s v="ASOCIADO 24"/>
    <x v="4"/>
    <x v="6"/>
    <m/>
    <n v="2405262"/>
    <n v="2405262"/>
    <n v="102328"/>
    <n v="0"/>
    <n v="15000000"/>
    <n v="0"/>
    <s v="2- prendaria"/>
    <s v="OTRO"/>
    <s v="A"/>
    <n v="4"/>
    <n v="0"/>
    <n v="999"/>
    <n v="76001"/>
    <n v="0.83835616438356164"/>
    <n v="34.786301369863011"/>
    <n v="2"/>
    <n v="4"/>
    <n v="3"/>
    <n v="3"/>
    <n v="2"/>
    <n v="0"/>
    <n v="0"/>
    <n v="0"/>
  </r>
  <r>
    <n v="2028224060"/>
    <s v="ASOCIADO 25"/>
    <x v="3"/>
    <x v="6"/>
    <m/>
    <n v="2933063"/>
    <n v="2933063"/>
    <n v="258345"/>
    <n v="0"/>
    <n v="2410306"/>
    <n v="0"/>
    <s v="6- pignoración"/>
    <s v="LBZ"/>
    <s v="A"/>
    <n v="4"/>
    <n v="0"/>
    <n v="999"/>
    <n v="5001"/>
    <n v="1.4904109589041097"/>
    <n v="28.117808219178084"/>
    <n v="2"/>
    <n v="2"/>
    <n v="2"/>
    <n v="2"/>
    <n v="1"/>
    <n v="0"/>
    <n v="0"/>
    <n v="0"/>
  </r>
  <r>
    <n v="2004228026"/>
    <s v="ASOCIADO 26"/>
    <x v="4"/>
    <x v="6"/>
    <m/>
    <n v="3091807"/>
    <n v="3091807"/>
    <n v="184337"/>
    <n v="0"/>
    <n v="1929964"/>
    <n v="0"/>
    <s v="6- pignoración"/>
    <s v="LBZ"/>
    <s v="A"/>
    <n v="4"/>
    <n v="30"/>
    <n v="999"/>
    <n v="66170"/>
    <n v="0.15342465753424658"/>
    <n v="23.797260273972604"/>
    <n v="2"/>
    <n v="2"/>
    <n v="1"/>
    <n v="2"/>
    <n v="1"/>
    <n v="0"/>
    <n v="0"/>
    <n v="0"/>
  </r>
  <r>
    <n v="2006464604"/>
    <s v="ASOCIADO 27"/>
    <x v="3"/>
    <x v="6"/>
    <m/>
    <n v="3940353"/>
    <n v="3940353"/>
    <n v="268507"/>
    <n v="0"/>
    <n v="0"/>
    <n v="0"/>
    <s v="9- Otras garantías (no admisible)"/>
    <s v="LBZ"/>
    <s v="A"/>
    <n v="4"/>
    <n v="0"/>
    <n v="999"/>
    <n v="68307"/>
    <n v="2.1972602739726028"/>
    <n v="31.934246575342467"/>
    <n v="1"/>
    <n v="2"/>
    <n v="1"/>
    <n v="2"/>
    <n v="1"/>
    <n v="0"/>
    <n v="0"/>
    <n v="0"/>
  </r>
  <r>
    <n v="2202206062"/>
    <s v="ASOCIADO 29"/>
    <x v="3"/>
    <x v="6"/>
    <m/>
    <n v="5290828"/>
    <n v="5290828"/>
    <n v="209866"/>
    <n v="0"/>
    <n v="2200000"/>
    <n v="0"/>
    <s v="6- pignoración"/>
    <s v="LBZ"/>
    <s v="A"/>
    <n v="4"/>
    <n v="0"/>
    <n v="999"/>
    <n v="68001"/>
    <n v="4.9890410958904106"/>
    <n v="29.635616438356163"/>
    <n v="2"/>
    <n v="1"/>
    <n v="2"/>
    <n v="2"/>
    <n v="3"/>
    <n v="0"/>
    <n v="0"/>
    <n v="0"/>
  </r>
  <r>
    <n v="42684022"/>
    <s v="ASOCIADO 30"/>
    <x v="4"/>
    <x v="6"/>
    <m/>
    <n v="8344132"/>
    <n v="8344132"/>
    <n v="245888.99999999997"/>
    <n v="0"/>
    <n v="0"/>
    <n v="0"/>
    <s v="9- Otras garantías (no admisible)"/>
    <s v="OTRO"/>
    <s v="A"/>
    <n v="4"/>
    <n v="0"/>
    <n v="999"/>
    <n v="76001"/>
    <n v="1.2273972602739727"/>
    <n v="40.832876712328769"/>
    <n v="2"/>
    <n v="2"/>
    <n v="1"/>
    <n v="2"/>
    <n v="3"/>
    <n v="0"/>
    <n v="0"/>
    <n v="0"/>
  </r>
  <r>
    <n v="28020404"/>
    <s v="ASOCIADO 31"/>
    <x v="2"/>
    <x v="6"/>
    <m/>
    <n v="4872"/>
    <n v="0"/>
    <n v="100961"/>
    <n v="0"/>
    <n v="0"/>
    <n v="0"/>
    <s v="9- Otras garantías (no admisible)"/>
    <s v="LBZ"/>
    <s v="A"/>
    <n v="4"/>
    <n v="0"/>
    <n v="999"/>
    <n v="68081"/>
    <n v="5.7150684931506852"/>
    <n v="42.109589041095887"/>
    <n v="2"/>
    <n v="2"/>
    <n v="2"/>
    <n v="2"/>
    <n v="1"/>
    <n v="0"/>
    <n v="0"/>
    <n v="0"/>
  </r>
  <r>
    <n v="2068824240"/>
    <s v="ASOCIADO 32"/>
    <x v="3"/>
    <x v="6"/>
    <m/>
    <n v="31968"/>
    <n v="0"/>
    <n v="127991.99999999999"/>
    <n v="0"/>
    <n v="1400000"/>
    <n v="0"/>
    <s v="6- pignoración"/>
    <s v="LBZ"/>
    <s v="A"/>
    <n v="4"/>
    <n v="30"/>
    <n v="999"/>
    <n v="13052"/>
    <n v="0.13424657534246576"/>
    <n v="31.375342465753423"/>
    <n v="1"/>
    <n v="2"/>
    <n v="1"/>
    <n v="3"/>
    <n v="3"/>
    <n v="0"/>
    <n v="0"/>
    <n v="0"/>
  </r>
  <r>
    <n v="2066688682"/>
    <s v="ASOCIADO 33"/>
    <x v="3"/>
    <x v="6"/>
    <m/>
    <n v="78526"/>
    <n v="0"/>
    <n v="276339"/>
    <n v="0"/>
    <n v="0"/>
    <n v="0"/>
    <s v="9- Otras garantías (no admisible)"/>
    <s v="LBZ"/>
    <s v="A"/>
    <n v="4"/>
    <n v="30"/>
    <n v="999"/>
    <n v="20001"/>
    <n v="0.13424657534246576"/>
    <n v="34.243835616438353"/>
    <n v="2"/>
    <n v="2"/>
    <n v="2"/>
    <n v="2"/>
    <n v="1"/>
    <n v="0"/>
    <n v="0"/>
    <n v="0"/>
  </r>
  <r>
    <n v="2622620"/>
    <s v="ASOCIADO 34"/>
    <x v="3"/>
    <x v="6"/>
    <m/>
    <n v="89922"/>
    <n v="0"/>
    <n v="143758"/>
    <n v="0"/>
    <n v="0"/>
    <n v="0"/>
    <s v="9- Otras garantías (no admisible)"/>
    <s v="LBZ"/>
    <s v="A"/>
    <n v="4"/>
    <n v="0"/>
    <n v="999"/>
    <n v="68307"/>
    <n v="5.484931506849315"/>
    <n v="38.276712328767125"/>
    <n v="1"/>
    <n v="2"/>
    <n v="1"/>
    <n v="3"/>
    <n v="2"/>
    <n v="0"/>
    <n v="0"/>
    <n v="0"/>
  </r>
  <r>
    <n v="2224086242"/>
    <s v="ASOCIADO 35"/>
    <x v="3"/>
    <x v="6"/>
    <m/>
    <n v="92447"/>
    <n v="0"/>
    <n v="88883"/>
    <n v="0"/>
    <n v="560000"/>
    <n v="0"/>
    <s v="6- pignoración"/>
    <s v="LBZ"/>
    <s v="B"/>
    <n v="4"/>
    <n v="60"/>
    <n v="999"/>
    <n v="5631"/>
    <n v="0.23287671232876711"/>
    <n v="35.008219178082193"/>
    <n v="2"/>
    <n v="0"/>
    <n v="1"/>
    <n v="2"/>
    <n v="1"/>
    <n v="0"/>
    <n v="0"/>
    <n v="0"/>
  </r>
  <r>
    <n v="66888462"/>
    <s v="ASOCIADO 36"/>
    <x v="3"/>
    <x v="6"/>
    <m/>
    <n v="990843"/>
    <n v="990813"/>
    <n v="197961"/>
    <n v="0"/>
    <n v="0"/>
    <n v="30"/>
    <s v="9- Otras garantías (no admisible)"/>
    <s v="LBZ"/>
    <s v="A"/>
    <n v="4"/>
    <n v="0"/>
    <n v="0"/>
    <n v="76130"/>
    <n v="5.2136986301369861"/>
    <n v="47.854794520547948"/>
    <n v="1"/>
    <n v="0"/>
    <n v="1"/>
    <n v="2"/>
    <n v="1"/>
    <n v="0"/>
    <n v="0"/>
    <n v="0"/>
  </r>
  <r>
    <n v="2006448282"/>
    <s v="ASOCIADO 37"/>
    <x v="2"/>
    <x v="7"/>
    <n v="301000"/>
    <m/>
    <n v="0"/>
    <m/>
    <m/>
    <m/>
    <n v="27256"/>
    <s v="SIN"/>
    <s v="SIN"/>
    <s v="SIN"/>
    <n v="4"/>
    <n v="0"/>
    <n v="0"/>
    <n v="68255"/>
    <n v="9.5890410958904104E-2"/>
    <n v="21.736986301369864"/>
    <n v="1"/>
    <n v="2"/>
    <n v="2"/>
    <n v="2"/>
    <n v="1"/>
    <n v="0"/>
    <n v="0"/>
    <n v="0"/>
  </r>
  <r>
    <n v="2002820806"/>
    <s v="ASOCIADO 38"/>
    <x v="2"/>
    <x v="7"/>
    <n v="120400"/>
    <m/>
    <n v="0"/>
    <m/>
    <m/>
    <m/>
    <n v="27256"/>
    <s v="SIN"/>
    <s v="SIN"/>
    <s v="SIN"/>
    <n v="4"/>
    <n v="0"/>
    <n v="0"/>
    <n v="8638"/>
    <n v="9.8630136986301367E-2"/>
    <n v="24.753424657534246"/>
    <n v="1"/>
    <n v="2"/>
    <n v="1"/>
    <n v="2"/>
    <n v="1"/>
    <n v="0"/>
    <n v="0"/>
    <n v="0"/>
  </r>
  <r>
    <n v="82266260"/>
    <s v="ASOCIADO 39"/>
    <x v="2"/>
    <x v="7"/>
    <n v="100333"/>
    <m/>
    <n v="0"/>
    <m/>
    <m/>
    <m/>
    <n v="27256"/>
    <s v="SIN"/>
    <s v="SIN"/>
    <s v="SIN"/>
    <n v="4"/>
    <n v="0"/>
    <n v="0"/>
    <n v="8758"/>
    <n v="0.10684931506849316"/>
    <n v="40.317808219178083"/>
    <n v="1"/>
    <n v="2"/>
    <n v="2"/>
    <n v="2"/>
    <n v="1"/>
    <n v="0"/>
    <n v="0"/>
    <n v="0"/>
  </r>
  <r>
    <n v="2224888006"/>
    <s v="ASOCIADO 40"/>
    <x v="2"/>
    <x v="7"/>
    <n v="100333"/>
    <m/>
    <n v="0"/>
    <m/>
    <m/>
    <m/>
    <n v="27256"/>
    <s v="SIN"/>
    <s v="SIN"/>
    <s v="SIN"/>
    <n v="4"/>
    <n v="0"/>
    <n v="0"/>
    <n v="76130"/>
    <n v="9.5890410958904104E-2"/>
    <n v="34.827397260273976"/>
    <n v="1"/>
    <n v="2"/>
    <n v="1"/>
    <n v="2"/>
    <n v="1"/>
    <n v="0"/>
    <n v="0"/>
    <n v="0"/>
  </r>
  <r>
    <n v="2046824840"/>
    <s v="ASOCIADO 41"/>
    <x v="2"/>
    <x v="7"/>
    <n v="73243"/>
    <m/>
    <n v="0"/>
    <m/>
    <m/>
    <m/>
    <n v="27256"/>
    <s v="SIN"/>
    <s v="SIN"/>
    <s v="SIN"/>
    <n v="4"/>
    <n v="0"/>
    <n v="0"/>
    <n v="8758"/>
    <n v="0.10684931506849316"/>
    <n v="28.484931506849314"/>
    <n v="1"/>
    <n v="4"/>
    <n v="2"/>
    <n v="2"/>
    <n v="1"/>
    <n v="0"/>
    <n v="0"/>
    <n v="0"/>
  </r>
  <r>
    <n v="2004880200"/>
    <s v="ASOCIADO 42"/>
    <x v="2"/>
    <x v="7"/>
    <n v="73243"/>
    <m/>
    <n v="0"/>
    <m/>
    <m/>
    <m/>
    <n v="27256"/>
    <s v="SIN"/>
    <s v="SIN"/>
    <s v="SIN"/>
    <n v="4"/>
    <n v="0"/>
    <n v="0"/>
    <n v="68255"/>
    <n v="0.10684931506849316"/>
    <n v="28.235616438356164"/>
    <n v="1"/>
    <n v="2"/>
    <n v="2"/>
    <n v="2"/>
    <n v="1"/>
    <n v="0"/>
    <n v="0"/>
    <n v="0"/>
  </r>
  <r>
    <n v="24844600"/>
    <s v="ASOCIADO 43"/>
    <x v="2"/>
    <x v="7"/>
    <n v="73243"/>
    <m/>
    <n v="0"/>
    <m/>
    <m/>
    <m/>
    <n v="27256"/>
    <s v="SIN"/>
    <s v="SIN"/>
    <s v="SIN"/>
    <n v="4"/>
    <n v="0"/>
    <n v="0"/>
    <n v="68418"/>
    <n v="9.8630136986301367E-2"/>
    <n v="41.408219178082192"/>
    <n v="1"/>
    <n v="1"/>
    <n v="1"/>
    <n v="2"/>
    <n v="1"/>
    <n v="0"/>
    <n v="0"/>
    <n v="0"/>
  </r>
  <r>
    <n v="2002228268"/>
    <s v="ASOCIADO 44"/>
    <x v="2"/>
    <x v="7"/>
    <n v="70233"/>
    <m/>
    <n v="0"/>
    <m/>
    <m/>
    <m/>
    <n v="27256"/>
    <s v="SIN"/>
    <s v="SIN"/>
    <s v="SIN"/>
    <n v="4"/>
    <n v="0"/>
    <n v="0"/>
    <n v="8001"/>
    <n v="9.5890410958904104E-2"/>
    <n v="21.709589041095889"/>
    <n v="1"/>
    <n v="2"/>
    <n v="1"/>
    <n v="2"/>
    <n v="1"/>
    <n v="0"/>
    <n v="0"/>
    <n v="0"/>
  </r>
  <r>
    <n v="2244086240"/>
    <s v="ASOCIADO 45"/>
    <x v="2"/>
    <x v="7"/>
    <n v="70233"/>
    <m/>
    <n v="0"/>
    <m/>
    <m/>
    <m/>
    <n v="27256"/>
    <s v="SIN"/>
    <s v="SIN"/>
    <s v="SIN"/>
    <n v="4"/>
    <n v="0"/>
    <n v="0"/>
    <n v="76130"/>
    <n v="0.10684931506849316"/>
    <n v="26.323287671232876"/>
    <n v="1"/>
    <n v="2"/>
    <n v="1"/>
    <n v="2"/>
    <n v="1"/>
    <n v="0"/>
    <n v="0"/>
    <n v="0"/>
  </r>
  <r>
    <n v="66248820"/>
    <s v="ASOCIADO 46"/>
    <x v="2"/>
    <x v="7"/>
    <n v="50167"/>
    <m/>
    <n v="0"/>
    <m/>
    <m/>
    <m/>
    <n v="27256"/>
    <s v="SIN"/>
    <s v="SIN"/>
    <s v="SIN"/>
    <n v="4"/>
    <n v="0"/>
    <n v="0"/>
    <n v="8001"/>
    <n v="9.5890410958904104E-2"/>
    <n v="37.38356164383562"/>
    <n v="2"/>
    <n v="3"/>
    <n v="1"/>
    <n v="2"/>
    <n v="1"/>
    <n v="0"/>
    <n v="0"/>
    <n v="0"/>
  </r>
  <r>
    <n v="2220624006"/>
    <s v="ASOCIADO 47"/>
    <x v="2"/>
    <x v="7"/>
    <n v="50167"/>
    <m/>
    <n v="0"/>
    <m/>
    <m/>
    <m/>
    <n v="27256"/>
    <s v="SIN"/>
    <s v="SIN"/>
    <s v="SIN"/>
    <n v="4"/>
    <n v="0"/>
    <n v="0"/>
    <n v="8001"/>
    <n v="9.5890410958904104E-2"/>
    <n v="36.246575342465754"/>
    <n v="1"/>
    <n v="2"/>
    <n v="2"/>
    <n v="2"/>
    <n v="1"/>
    <n v="0"/>
    <n v="0"/>
    <n v="0"/>
  </r>
  <r>
    <n v="2220682226"/>
    <s v="ASOCIADO 48"/>
    <x v="2"/>
    <x v="7"/>
    <n v="50167"/>
    <m/>
    <n v="0"/>
    <m/>
    <m/>
    <m/>
    <n v="27256"/>
    <s v="SIN"/>
    <s v="SIN"/>
    <s v="SIN"/>
    <n v="4"/>
    <n v="0"/>
    <n v="0"/>
    <n v="8001"/>
    <n v="9.5890410958904104E-2"/>
    <n v="34.109589041095887"/>
    <n v="1"/>
    <n v="2"/>
    <n v="1"/>
    <n v="2"/>
    <n v="1"/>
    <n v="0"/>
    <n v="0"/>
    <n v="0"/>
  </r>
  <r>
    <n v="82260824"/>
    <s v="ASOCIADO 49"/>
    <x v="2"/>
    <x v="7"/>
    <n v="50167"/>
    <m/>
    <n v="0"/>
    <m/>
    <m/>
    <m/>
    <n v="27256"/>
    <s v="SIN"/>
    <s v="SIN"/>
    <s v="SIN"/>
    <n v="4"/>
    <n v="0"/>
    <n v="0"/>
    <n v="8001"/>
    <n v="9.8630136986301367E-2"/>
    <n v="39.156164383561645"/>
    <n v="1"/>
    <n v="5"/>
    <n v="2"/>
    <n v="2"/>
    <n v="1"/>
    <n v="0"/>
    <n v="0"/>
    <n v="0"/>
  </r>
  <r>
    <n v="2082822608"/>
    <s v="ASOCIADO 50"/>
    <x v="2"/>
    <x v="7"/>
    <n v="50167"/>
    <m/>
    <n v="0"/>
    <m/>
    <m/>
    <m/>
    <n v="27256"/>
    <s v="SIN"/>
    <s v="SIN"/>
    <s v="SIN"/>
    <n v="4"/>
    <n v="0"/>
    <n v="0"/>
    <n v="8296"/>
    <n v="9.8630136986301367E-2"/>
    <n v="26.482191780821918"/>
    <n v="1"/>
    <n v="2"/>
    <n v="1"/>
    <n v="2"/>
    <n v="1"/>
    <n v="0"/>
    <n v="0"/>
    <n v="0"/>
  </r>
  <r>
    <n v="2044662004"/>
    <s v="ASOCIADO 51"/>
    <x v="2"/>
    <x v="7"/>
    <n v="50167"/>
    <m/>
    <n v="0"/>
    <m/>
    <m/>
    <m/>
    <n v="27256"/>
    <s v="SIN"/>
    <s v="SIN"/>
    <s v="SIN"/>
    <n v="4"/>
    <n v="0"/>
    <n v="0"/>
    <n v="8758"/>
    <n v="9.8630136986301367E-2"/>
    <n v="27.624657534246577"/>
    <n v="1"/>
    <n v="2"/>
    <n v="1"/>
    <n v="2"/>
    <n v="1"/>
    <n v="0"/>
    <n v="0"/>
    <n v="0"/>
  </r>
  <r>
    <n v="2044024660"/>
    <s v="ASOCIADO 52"/>
    <x v="2"/>
    <x v="7"/>
    <n v="50167"/>
    <m/>
    <n v="0"/>
    <m/>
    <m/>
    <m/>
    <n v="27256"/>
    <s v="SIN"/>
    <s v="SIN"/>
    <s v="SIN"/>
    <n v="4"/>
    <n v="0"/>
    <n v="0"/>
    <n v="13052"/>
    <n v="9.8630136986301367E-2"/>
    <n v="33.027397260273972"/>
    <n v="1"/>
    <n v="3"/>
    <n v="1"/>
    <n v="2"/>
    <n v="1"/>
    <n v="0"/>
    <n v="0"/>
    <n v="0"/>
  </r>
  <r>
    <n v="6444446"/>
    <s v="ASOCIADO 53"/>
    <x v="2"/>
    <x v="7"/>
    <n v="50167"/>
    <m/>
    <n v="0"/>
    <m/>
    <m/>
    <m/>
    <n v="27256"/>
    <s v="SIN"/>
    <s v="SIN"/>
    <s v="SIN"/>
    <n v="4"/>
    <n v="0"/>
    <n v="0"/>
    <n v="76130"/>
    <n v="9.0410958904109592E-2"/>
    <n v="36.31232876712329"/>
    <n v="1"/>
    <n v="2"/>
    <n v="2"/>
    <n v="2"/>
    <n v="1"/>
    <n v="0"/>
    <n v="0"/>
    <n v="0"/>
  </r>
  <r>
    <n v="2224640686"/>
    <s v="ASOCIADO 54"/>
    <x v="2"/>
    <x v="7"/>
    <n v="50167"/>
    <m/>
    <n v="0"/>
    <m/>
    <m/>
    <m/>
    <n v="27256"/>
    <s v="SIN"/>
    <s v="SIN"/>
    <s v="SIN"/>
    <n v="4"/>
    <n v="0"/>
    <n v="0"/>
    <n v="76275"/>
    <n v="9.0410958904109592E-2"/>
    <n v="23.610958904109587"/>
    <n v="1"/>
    <n v="2"/>
    <n v="1"/>
    <n v="2"/>
    <n v="1"/>
    <n v="0"/>
    <n v="0"/>
    <n v="0"/>
  </r>
  <r>
    <n v="2004020608"/>
    <s v="ASOCIADO 55"/>
    <x v="2"/>
    <x v="7"/>
    <n v="40133"/>
    <m/>
    <n v="0"/>
    <m/>
    <m/>
    <m/>
    <n v="27256"/>
    <s v="SIN"/>
    <s v="SIN"/>
    <s v="SIN"/>
    <n v="4"/>
    <n v="0"/>
    <n v="0"/>
    <n v="73001"/>
    <n v="0.10684931506849316"/>
    <n v="29.534246575342465"/>
    <n v="1"/>
    <n v="4"/>
    <n v="2"/>
    <n v="2"/>
    <n v="1"/>
    <n v="0"/>
    <n v="0"/>
    <n v="0"/>
  </r>
  <r>
    <n v="2224620468"/>
    <s v="ASOCIADO 56"/>
    <x v="2"/>
    <x v="7"/>
    <n v="40133"/>
    <m/>
    <n v="0"/>
    <m/>
    <m/>
    <m/>
    <n v="27256"/>
    <s v="SIN"/>
    <s v="SIN"/>
    <s v="SIN"/>
    <n v="4"/>
    <n v="0"/>
    <n v="0"/>
    <n v="76130"/>
    <n v="9.0410958904109592E-2"/>
    <n v="27.884931506849316"/>
    <n v="2"/>
    <n v="2"/>
    <n v="1"/>
    <n v="2"/>
    <n v="3"/>
    <n v="0"/>
    <n v="0"/>
    <n v="0"/>
  </r>
  <r>
    <n v="2224622648"/>
    <s v="ASOCIADO 57"/>
    <x v="2"/>
    <x v="7"/>
    <n v="40133"/>
    <m/>
    <n v="0"/>
    <m/>
    <m/>
    <m/>
    <n v="27256"/>
    <s v="SIN"/>
    <s v="SIN"/>
    <s v="SIN"/>
    <n v="4"/>
    <n v="0"/>
    <n v="0"/>
    <n v="76130"/>
    <n v="9.0410958904109592E-2"/>
    <n v="31.405479452054795"/>
    <n v="2"/>
    <n v="3"/>
    <n v="2"/>
    <n v="2"/>
    <n v="1"/>
    <n v="0"/>
    <n v="0"/>
    <n v="0"/>
  </r>
  <r>
    <n v="24660228"/>
    <s v="ASOCIADO 58"/>
    <x v="2"/>
    <x v="7"/>
    <n v="40133"/>
    <m/>
    <n v="0"/>
    <m/>
    <m/>
    <m/>
    <n v="27256"/>
    <s v="SIN"/>
    <s v="SIN"/>
    <s v="SIN"/>
    <n v="4"/>
    <n v="0"/>
    <n v="0"/>
    <n v="76275"/>
    <n v="0.10684931506849316"/>
    <n v="53.523287671232879"/>
    <n v="1"/>
    <n v="2"/>
    <n v="1"/>
    <n v="2"/>
    <n v="1"/>
    <n v="0"/>
    <n v="0"/>
    <n v="0"/>
  </r>
  <r>
    <n v="20882688"/>
    <s v="ASOCIADO 59"/>
    <x v="2"/>
    <x v="7"/>
    <n v="30100"/>
    <m/>
    <n v="0"/>
    <m/>
    <m/>
    <m/>
    <n v="27256"/>
    <s v="SIN"/>
    <s v="SIN"/>
    <s v="SIN"/>
    <n v="4"/>
    <n v="0"/>
    <n v="0"/>
    <n v="8001"/>
    <n v="9.0410958904109592E-2"/>
    <n v="40.597260273972601"/>
    <n v="1"/>
    <n v="2"/>
    <n v="1"/>
    <n v="2"/>
    <n v="1"/>
    <n v="0"/>
    <n v="0"/>
    <n v="0"/>
  </r>
  <r>
    <n v="2244002668"/>
    <s v="ASOCIADO 60"/>
    <x v="2"/>
    <x v="7"/>
    <n v="30100"/>
    <m/>
    <n v="0"/>
    <m/>
    <m/>
    <m/>
    <n v="27256"/>
    <s v="SIN"/>
    <s v="SIN"/>
    <s v="SIN"/>
    <n v="4"/>
    <n v="0"/>
    <n v="0"/>
    <n v="8001"/>
    <n v="9.8630136986301367E-2"/>
    <n v="23.471232876712328"/>
    <n v="1"/>
    <n v="5"/>
    <n v="3"/>
    <n v="2"/>
    <n v="1"/>
    <n v="0"/>
    <n v="0"/>
    <n v="0"/>
  </r>
  <r>
    <n v="82248800"/>
    <s v="ASOCIADO 61"/>
    <x v="2"/>
    <x v="7"/>
    <n v="30100"/>
    <m/>
    <n v="0"/>
    <m/>
    <m/>
    <m/>
    <n v="27256"/>
    <s v="SIN"/>
    <s v="SIN"/>
    <s v="SIN"/>
    <n v="4"/>
    <n v="0"/>
    <n v="0"/>
    <n v="8001"/>
    <n v="0.10684931506849316"/>
    <n v="43.282191780821918"/>
    <n v="1"/>
    <n v="2"/>
    <n v="1"/>
    <n v="2"/>
    <n v="1"/>
    <n v="0"/>
    <n v="0"/>
    <n v="0"/>
  </r>
  <r>
    <n v="2082046802"/>
    <s v="ASOCIADO 62"/>
    <x v="2"/>
    <x v="7"/>
    <n v="30100"/>
    <m/>
    <n v="0"/>
    <m/>
    <m/>
    <m/>
    <n v="27256"/>
    <s v="SIN"/>
    <s v="SIN"/>
    <s v="SIN"/>
    <n v="4"/>
    <n v="0"/>
    <n v="0"/>
    <n v="8758"/>
    <n v="9.8630136986301367E-2"/>
    <n v="27.956164383561642"/>
    <n v="1"/>
    <n v="2"/>
    <n v="3"/>
    <n v="2"/>
    <n v="1"/>
    <n v="0"/>
    <n v="0"/>
    <n v="0"/>
  </r>
  <r>
    <n v="2044022400"/>
    <s v="ASOCIADO 63"/>
    <x v="2"/>
    <x v="7"/>
    <n v="30100"/>
    <m/>
    <n v="0"/>
    <m/>
    <m/>
    <m/>
    <n v="27256"/>
    <s v="SIN"/>
    <s v="SIN"/>
    <s v="SIN"/>
    <n v="4"/>
    <n v="0"/>
    <n v="0"/>
    <n v="13052"/>
    <n v="9.5890410958904104E-2"/>
    <n v="29.986301369863014"/>
    <n v="2"/>
    <n v="2"/>
    <n v="2"/>
    <n v="2"/>
    <n v="1"/>
    <n v="0"/>
    <n v="0"/>
    <n v="0"/>
  </r>
  <r>
    <n v="2006462444"/>
    <s v="ASOCIADO 64"/>
    <x v="2"/>
    <x v="7"/>
    <n v="30100"/>
    <m/>
    <n v="0"/>
    <m/>
    <m/>
    <m/>
    <n v="27256"/>
    <s v="SIN"/>
    <s v="SIN"/>
    <s v="SIN"/>
    <n v="4"/>
    <n v="0"/>
    <n v="0"/>
    <n v="68001"/>
    <n v="0.10136986301369863"/>
    <n v="20.531506849315068"/>
    <n v="1"/>
    <n v="3"/>
    <n v="1"/>
    <n v="2"/>
    <n v="1"/>
    <n v="0"/>
    <n v="0"/>
    <n v="0"/>
  </r>
  <r>
    <n v="2008600028"/>
    <s v="ASOCIADO 65"/>
    <x v="2"/>
    <x v="7"/>
    <n v="30100"/>
    <m/>
    <n v="0"/>
    <m/>
    <m/>
    <m/>
    <n v="27256"/>
    <s v="SIN"/>
    <s v="SIN"/>
    <s v="SIN"/>
    <n v="4"/>
    <n v="0"/>
    <n v="0"/>
    <n v="76130"/>
    <n v="9.8630136986301367E-2"/>
    <n v="24.583561643835615"/>
    <n v="1"/>
    <n v="2"/>
    <n v="1"/>
    <n v="2"/>
    <n v="1"/>
    <n v="0"/>
    <n v="0"/>
    <n v="0"/>
  </r>
  <r>
    <n v="2224644228"/>
    <s v="ASOCIADO 66"/>
    <x v="2"/>
    <x v="7"/>
    <n v="30100"/>
    <m/>
    <n v="0"/>
    <m/>
    <m/>
    <m/>
    <n v="27256"/>
    <s v="SIN"/>
    <s v="SIN"/>
    <s v="SIN"/>
    <n v="4"/>
    <n v="0"/>
    <n v="0"/>
    <n v="76130"/>
    <n v="0.10684931506849316"/>
    <n v="25.901369863013699"/>
    <n v="2"/>
    <n v="2"/>
    <n v="2"/>
    <n v="2"/>
    <n v="1"/>
    <n v="0"/>
    <n v="0"/>
    <n v="0"/>
  </r>
  <r>
    <n v="2224646882"/>
    <s v="ASOCIADO 67"/>
    <x v="2"/>
    <x v="7"/>
    <n v="27090"/>
    <m/>
    <n v="0"/>
    <m/>
    <m/>
    <m/>
    <n v="27256"/>
    <s v="SIN"/>
    <s v="SIN"/>
    <s v="SIN"/>
    <n v="4"/>
    <n v="0"/>
    <n v="0"/>
    <n v="76130"/>
    <n v="9.8630136986301367E-2"/>
    <n v="24.986301369863014"/>
    <n v="1"/>
    <n v="2"/>
    <n v="1"/>
    <n v="2"/>
    <n v="1"/>
    <n v="0"/>
    <n v="0"/>
    <n v="0"/>
  </r>
  <r>
    <n v="2244222686"/>
    <s v="ASOCIADO 68"/>
    <x v="2"/>
    <x v="7"/>
    <n v="23077"/>
    <m/>
    <n v="0"/>
    <m/>
    <m/>
    <m/>
    <n v="27256"/>
    <s v="SIN"/>
    <s v="SIN"/>
    <s v="SIN"/>
    <n v="4"/>
    <n v="0"/>
    <n v="0"/>
    <n v="8001"/>
    <n v="9.8630136986301367E-2"/>
    <n v="31.095890410958905"/>
    <n v="1"/>
    <n v="3"/>
    <n v="2"/>
    <n v="2"/>
    <n v="1"/>
    <n v="0"/>
    <n v="0"/>
    <n v="0"/>
  </r>
  <r>
    <n v="20808062"/>
    <s v="ASOCIADO 69"/>
    <x v="2"/>
    <x v="7"/>
    <n v="23077"/>
    <m/>
    <n v="0"/>
    <m/>
    <m/>
    <m/>
    <n v="27256"/>
    <s v="SIN"/>
    <s v="SIN"/>
    <s v="SIN"/>
    <n v="4"/>
    <n v="0"/>
    <n v="0"/>
    <n v="8758"/>
    <n v="9.5890410958904104E-2"/>
    <n v="40.194520547945203"/>
    <n v="1"/>
    <n v="2"/>
    <n v="1"/>
    <n v="2"/>
    <n v="1"/>
    <n v="0"/>
    <n v="0"/>
    <n v="0"/>
  </r>
  <r>
    <n v="2200888406"/>
    <s v="ASOCIADO 70"/>
    <x v="2"/>
    <x v="7"/>
    <n v="23077"/>
    <m/>
    <n v="0"/>
    <m/>
    <m/>
    <m/>
    <n v="27256"/>
    <s v="SIN"/>
    <s v="SIN"/>
    <s v="SIN"/>
    <n v="4"/>
    <n v="0"/>
    <n v="0"/>
    <n v="68615"/>
    <n v="9.5890410958904104E-2"/>
    <n v="35.786301369863011"/>
    <n v="1"/>
    <n v="2"/>
    <n v="1"/>
    <n v="2"/>
    <n v="1"/>
    <n v="0"/>
    <n v="0"/>
    <n v="0"/>
  </r>
  <r>
    <n v="2200806028"/>
    <s v="ASOCIADO 71"/>
    <x v="2"/>
    <x v="7"/>
    <n v="23077"/>
    <m/>
    <n v="0"/>
    <m/>
    <m/>
    <m/>
    <n v="27256"/>
    <s v="SIN"/>
    <s v="SIN"/>
    <s v="SIN"/>
    <n v="4"/>
    <n v="0"/>
    <n v="0"/>
    <n v="68615"/>
    <n v="0.10684931506849316"/>
    <n v="24.635616438356163"/>
    <n v="1"/>
    <n v="3"/>
    <n v="1"/>
    <n v="2"/>
    <n v="1"/>
    <n v="0"/>
    <n v="0"/>
    <n v="0"/>
  </r>
  <r>
    <n v="2002862844"/>
    <s v="ASOCIADO 72"/>
    <x v="2"/>
    <x v="7"/>
    <n v="22073"/>
    <m/>
    <n v="0"/>
    <m/>
    <m/>
    <m/>
    <n v="27256"/>
    <s v="SIN"/>
    <s v="SIN"/>
    <s v="SIN"/>
    <n v="4"/>
    <n v="0"/>
    <n v="0"/>
    <n v="8001"/>
    <n v="9.5890410958904104E-2"/>
    <n v="25.079452054794519"/>
    <n v="2"/>
    <n v="3"/>
    <n v="1"/>
    <n v="2"/>
    <n v="1"/>
    <n v="0"/>
    <n v="0"/>
    <n v="0"/>
  </r>
  <r>
    <n v="2220660046"/>
    <s v="ASOCIADO 73"/>
    <x v="2"/>
    <x v="7"/>
    <n v="22073"/>
    <m/>
    <n v="0"/>
    <m/>
    <m/>
    <m/>
    <n v="27256"/>
    <s v="SIN"/>
    <s v="SIN"/>
    <s v="SIN"/>
    <n v="4"/>
    <n v="0"/>
    <n v="0"/>
    <n v="8001"/>
    <n v="9.5890410958904104E-2"/>
    <n v="35.295890410958904"/>
    <n v="2"/>
    <n v="3"/>
    <n v="1"/>
    <n v="2"/>
    <n v="1"/>
    <n v="0"/>
    <n v="0"/>
    <n v="0"/>
  </r>
  <r>
    <n v="2244428482"/>
    <s v="ASOCIADO 74"/>
    <x v="2"/>
    <x v="7"/>
    <n v="22073"/>
    <m/>
    <n v="0"/>
    <m/>
    <m/>
    <m/>
    <n v="27256"/>
    <s v="SIN"/>
    <s v="SIN"/>
    <s v="SIN"/>
    <n v="4"/>
    <n v="0"/>
    <n v="0"/>
    <n v="8001"/>
    <n v="9.5890410958904104E-2"/>
    <n v="31.230136986301371"/>
    <n v="1"/>
    <n v="3"/>
    <n v="1"/>
    <n v="2"/>
    <n v="1"/>
    <n v="0"/>
    <n v="0"/>
    <n v="0"/>
  </r>
  <r>
    <n v="2244242264"/>
    <s v="ASOCIADO 75"/>
    <x v="2"/>
    <x v="7"/>
    <n v="20067"/>
    <m/>
    <n v="0"/>
    <m/>
    <m/>
    <m/>
    <n v="27256"/>
    <s v="SIN"/>
    <s v="SIN"/>
    <s v="SIN"/>
    <n v="4"/>
    <n v="0"/>
    <n v="0"/>
    <n v="8758"/>
    <n v="9.8630136986301367E-2"/>
    <n v="30.035616438356165"/>
    <n v="1"/>
    <n v="3"/>
    <n v="1"/>
    <n v="2"/>
    <n v="1"/>
    <n v="0"/>
    <n v="0"/>
    <n v="0"/>
  </r>
  <r>
    <n v="2200802244"/>
    <s v="ASOCIADO 76"/>
    <x v="2"/>
    <x v="7"/>
    <n v="20067"/>
    <m/>
    <n v="0"/>
    <m/>
    <m/>
    <m/>
    <n v="27256"/>
    <s v="SIN"/>
    <s v="SIN"/>
    <s v="SIN"/>
    <n v="4"/>
    <n v="0"/>
    <n v="0"/>
    <n v="68307"/>
    <n v="0.10684931506849316"/>
    <n v="31.219178082191782"/>
    <n v="1"/>
    <n v="2"/>
    <n v="2"/>
    <n v="2"/>
    <n v="1"/>
    <n v="0"/>
    <n v="0"/>
    <n v="0"/>
  </r>
  <r>
    <n v="2224626288"/>
    <s v="ASOCIADO 77"/>
    <x v="2"/>
    <x v="7"/>
    <n v="20067"/>
    <m/>
    <n v="0"/>
    <m/>
    <m/>
    <m/>
    <n v="27256"/>
    <s v="SIN"/>
    <s v="SIN"/>
    <s v="SIN"/>
    <n v="4"/>
    <n v="0"/>
    <n v="0"/>
    <n v="76130"/>
    <n v="9.8630136986301367E-2"/>
    <n v="29.487671232876714"/>
    <n v="1"/>
    <n v="2"/>
    <n v="2"/>
    <n v="2"/>
    <n v="1"/>
    <n v="0"/>
    <n v="0"/>
    <n v="0"/>
  </r>
  <r>
    <n v="2224642004"/>
    <s v="ASOCIADO 78"/>
    <x v="2"/>
    <x v="7"/>
    <n v="20067"/>
    <m/>
    <n v="0"/>
    <m/>
    <m/>
    <m/>
    <n v="27256"/>
    <s v="SIN"/>
    <s v="SIN"/>
    <s v="SIN"/>
    <n v="4"/>
    <n v="0"/>
    <n v="0"/>
    <n v="76130"/>
    <n v="9.8630136986301367E-2"/>
    <n v="21.909589041095892"/>
    <n v="1"/>
    <n v="2"/>
    <n v="1"/>
    <n v="2"/>
    <n v="1"/>
    <n v="0"/>
    <n v="0"/>
    <n v="0"/>
  </r>
  <r>
    <n v="2224646264"/>
    <s v="ASOCIADO 79"/>
    <x v="2"/>
    <x v="7"/>
    <n v="18060"/>
    <m/>
    <n v="0"/>
    <m/>
    <m/>
    <m/>
    <n v="27256"/>
    <s v="SIN"/>
    <s v="SIN"/>
    <s v="SIN"/>
    <n v="4"/>
    <n v="0"/>
    <n v="0"/>
    <n v="76130"/>
    <n v="9.3150684931506855E-2"/>
    <n v="25.158904109589042"/>
    <n v="2"/>
    <n v="2"/>
    <n v="1"/>
    <n v="2"/>
    <n v="1"/>
    <n v="0"/>
    <n v="0"/>
    <n v="0"/>
  </r>
  <r>
    <n v="82060046"/>
    <s v="ASOCIADO 80"/>
    <x v="2"/>
    <x v="7"/>
    <n v="15050"/>
    <m/>
    <n v="0"/>
    <m/>
    <m/>
    <m/>
    <n v="27256"/>
    <s v="SIN"/>
    <s v="SIN"/>
    <s v="SIN"/>
    <n v="4"/>
    <n v="0"/>
    <n v="0"/>
    <n v="8001"/>
    <n v="9.8630136986301367E-2"/>
    <n v="41.093150684931508"/>
    <n v="1"/>
    <n v="3"/>
    <n v="1"/>
    <n v="2"/>
    <n v="1"/>
    <n v="0"/>
    <n v="0"/>
    <n v="0"/>
  </r>
  <r>
    <n v="2464080"/>
    <s v="ASOCIADO 81"/>
    <x v="2"/>
    <x v="7"/>
    <n v="13043"/>
    <m/>
    <n v="0"/>
    <m/>
    <m/>
    <m/>
    <n v="27256"/>
    <s v="SIN"/>
    <s v="SIN"/>
    <s v="SIN"/>
    <n v="4"/>
    <n v="0"/>
    <n v="0"/>
    <n v="68001"/>
    <n v="9.5890410958904104E-2"/>
    <n v="50.43287671232877"/>
    <n v="1"/>
    <n v="2"/>
    <n v="2"/>
    <n v="2"/>
    <n v="1"/>
    <n v="0"/>
    <n v="0"/>
    <n v="0"/>
  </r>
  <r>
    <n v="2224666066"/>
    <s v="ASOCIADO 82"/>
    <x v="2"/>
    <x v="7"/>
    <n v="10033"/>
    <m/>
    <n v="0"/>
    <m/>
    <m/>
    <m/>
    <n v="27256"/>
    <s v="SIN"/>
    <s v="SIN"/>
    <s v="SIN"/>
    <n v="4"/>
    <n v="0"/>
    <n v="0"/>
    <n v="13433"/>
    <n v="9.8630136986301367E-2"/>
    <n v="29.731506849315068"/>
    <n v="1"/>
    <n v="4"/>
    <n v="1"/>
    <n v="2"/>
    <n v="1"/>
    <n v="0"/>
    <n v="0"/>
    <n v="0"/>
  </r>
  <r>
    <n v="2224806282"/>
    <s v="ASOCIADO 83"/>
    <x v="2"/>
    <x v="7"/>
    <n v="10033"/>
    <m/>
    <n v="0"/>
    <m/>
    <m/>
    <m/>
    <n v="27256"/>
    <s v="SIN"/>
    <s v="SIN"/>
    <s v="SIN"/>
    <n v="4"/>
    <n v="0"/>
    <n v="0"/>
    <n v="76275"/>
    <n v="9.0410958904109592E-2"/>
    <n v="25.701369863013699"/>
    <n v="1"/>
    <n v="4"/>
    <n v="2"/>
    <n v="2"/>
    <n v="1"/>
    <n v="0"/>
    <n v="0"/>
    <n v="0"/>
  </r>
  <r>
    <n v="2224886206"/>
    <s v="ASOCIADO 84"/>
    <x v="2"/>
    <x v="7"/>
    <n v="10033"/>
    <m/>
    <n v="0"/>
    <m/>
    <m/>
    <m/>
    <n v="27256"/>
    <s v="SIN"/>
    <s v="SIN"/>
    <s v="SIN"/>
    <n v="4"/>
    <n v="0"/>
    <n v="0"/>
    <n v="76275"/>
    <n v="9.0410958904109592E-2"/>
    <n v="30.654794520547945"/>
    <n v="2"/>
    <n v="2"/>
    <n v="1"/>
    <n v="2"/>
    <n v="3"/>
    <n v="0"/>
    <n v="0"/>
    <n v="0"/>
  </r>
  <r>
    <n v="80866426"/>
    <s v="ASOCIADO 85"/>
    <x v="3"/>
    <x v="3"/>
    <m/>
    <n v="230000"/>
    <n v="202744"/>
    <n v="0"/>
    <n v="0"/>
    <n v="0"/>
    <n v="27256"/>
    <s v="9- Otras garantías (no admisible)"/>
    <s v="LBZ"/>
    <s v="A"/>
    <n v="4"/>
    <n v="0"/>
    <n v="0"/>
    <n v="68615"/>
    <n v="9.8630136986301367E-2"/>
    <n v="46.767123287671232"/>
    <n v="1"/>
    <n v="2"/>
    <n v="2"/>
    <n v="2"/>
    <n v="1"/>
    <n v="0"/>
    <n v="0"/>
    <n v="0"/>
  </r>
  <r>
    <n v="82220400"/>
    <s v="ASOCIADO 87"/>
    <x v="2"/>
    <x v="7"/>
    <m/>
    <m/>
    <n v="0"/>
    <m/>
    <m/>
    <m/>
    <n v="27256"/>
    <s v="SIN"/>
    <s v="SIN"/>
    <s v="SIN"/>
    <n v="4"/>
    <n v="0"/>
    <n v="0"/>
    <n v="8001"/>
    <n v="9.5890410958904104E-2"/>
    <n v="45.42739726027397"/>
    <n v="1"/>
    <n v="2"/>
    <n v="1"/>
    <n v="2"/>
    <n v="1"/>
    <n v="0"/>
    <n v="0"/>
    <n v="0"/>
  </r>
  <r>
    <n v="2062824422"/>
    <s v="ASOCIADO 88"/>
    <x v="2"/>
    <x v="7"/>
    <m/>
    <m/>
    <n v="0"/>
    <m/>
    <m/>
    <m/>
    <n v="27256"/>
    <s v="SIN"/>
    <s v="SIN"/>
    <s v="SIN"/>
    <n v="4"/>
    <n v="0"/>
    <n v="0"/>
    <n v="13001"/>
    <n v="9.8630136986301367E-2"/>
    <n v="29.284931506849315"/>
    <n v="1"/>
    <n v="3"/>
    <n v="1"/>
    <n v="2"/>
    <n v="1"/>
    <n v="0"/>
    <n v="0"/>
    <n v="0"/>
  </r>
  <r>
    <n v="2044022020"/>
    <s v="ASOCIADO 89"/>
    <x v="2"/>
    <x v="7"/>
    <m/>
    <m/>
    <n v="0"/>
    <m/>
    <m/>
    <m/>
    <n v="27256"/>
    <s v="SIN"/>
    <s v="SIN"/>
    <s v="SIN"/>
    <n v="4"/>
    <n v="0"/>
    <n v="0"/>
    <n v="13052"/>
    <n v="9.3150684931506855E-2"/>
    <n v="35.11780821917808"/>
    <n v="2"/>
    <n v="2"/>
    <n v="2"/>
    <n v="2"/>
    <n v="1"/>
    <n v="0"/>
    <n v="0"/>
    <n v="0"/>
  </r>
  <r>
    <n v="2044046404"/>
    <s v="ASOCIADO 90"/>
    <x v="2"/>
    <x v="7"/>
    <m/>
    <m/>
    <n v="0"/>
    <m/>
    <m/>
    <m/>
    <n v="27256"/>
    <s v="SIN"/>
    <s v="SIN"/>
    <s v="SIN"/>
    <n v="4"/>
    <n v="0"/>
    <n v="0"/>
    <n v="13052"/>
    <n v="9.3150684931506855E-2"/>
    <n v="23.32054794520548"/>
    <n v="1"/>
    <n v="4"/>
    <n v="1"/>
    <n v="2"/>
    <n v="1"/>
    <n v="0"/>
    <n v="0"/>
    <n v="0"/>
  </r>
  <r>
    <n v="2048042862"/>
    <s v="ASOCIADO 91"/>
    <x v="2"/>
    <x v="7"/>
    <m/>
    <m/>
    <n v="0"/>
    <m/>
    <m/>
    <m/>
    <n v="27256"/>
    <s v="SIN"/>
    <s v="SIN"/>
    <s v="SIN"/>
    <n v="4"/>
    <n v="0"/>
    <n v="0"/>
    <n v="13052"/>
    <n v="9.3150684931506855E-2"/>
    <n v="25.394520547945206"/>
    <n v="1"/>
    <n v="2"/>
    <n v="2"/>
    <n v="2"/>
    <n v="1"/>
    <n v="0"/>
    <n v="0"/>
    <n v="0"/>
  </r>
  <r>
    <n v="8048002"/>
    <s v="ASOCIADO 92"/>
    <x v="2"/>
    <x v="7"/>
    <m/>
    <m/>
    <n v="0"/>
    <m/>
    <m/>
    <m/>
    <n v="27256"/>
    <s v="SIN"/>
    <s v="SIN"/>
    <s v="SIN"/>
    <n v="4"/>
    <n v="0"/>
    <n v="0"/>
    <n v="13052"/>
    <n v="9.5890410958904104E-2"/>
    <n v="37.468493150684928"/>
    <n v="1"/>
    <n v="2"/>
    <n v="1"/>
    <n v="2"/>
    <n v="1"/>
    <n v="0"/>
    <n v="0"/>
    <n v="0"/>
  </r>
  <r>
    <n v="2044024400"/>
    <s v="ASOCIADO 93"/>
    <x v="2"/>
    <x v="7"/>
    <m/>
    <m/>
    <n v="0"/>
    <m/>
    <m/>
    <m/>
    <n v="27256"/>
    <s v="SIN"/>
    <s v="SIN"/>
    <s v="SIN"/>
    <n v="4"/>
    <n v="0"/>
    <n v="0"/>
    <n v="13052"/>
    <n v="9.5890410958904104E-2"/>
    <n v="32.56712328767123"/>
    <n v="2"/>
    <n v="2"/>
    <n v="1"/>
    <n v="2"/>
    <n v="1"/>
    <n v="0"/>
    <n v="0"/>
    <n v="0"/>
  </r>
  <r>
    <n v="2044026864"/>
    <s v="ASOCIADO 94"/>
    <x v="2"/>
    <x v="7"/>
    <m/>
    <m/>
    <n v="0"/>
    <m/>
    <m/>
    <m/>
    <n v="27256"/>
    <s v="SIN"/>
    <s v="SIN"/>
    <s v="SIN"/>
    <n v="4"/>
    <n v="0"/>
    <n v="0"/>
    <n v="13052"/>
    <n v="9.5890410958904104E-2"/>
    <n v="28.153424657534245"/>
    <n v="1"/>
    <n v="2"/>
    <n v="2"/>
    <n v="2"/>
    <n v="1"/>
    <n v="0"/>
    <n v="0"/>
    <n v="0"/>
  </r>
  <r>
    <n v="2044028604"/>
    <s v="ASOCIADO 95"/>
    <x v="2"/>
    <x v="7"/>
    <m/>
    <m/>
    <n v="0"/>
    <m/>
    <m/>
    <m/>
    <n v="27256"/>
    <s v="SIN"/>
    <s v="SIN"/>
    <s v="SIN"/>
    <n v="4"/>
    <n v="0"/>
    <n v="0"/>
    <n v="13052"/>
    <n v="9.5890410958904104E-2"/>
    <n v="31.076712328767123"/>
    <n v="1"/>
    <n v="2"/>
    <n v="1"/>
    <n v="2"/>
    <n v="1"/>
    <n v="0"/>
    <n v="0"/>
    <n v="0"/>
  </r>
  <r>
    <n v="2208862662"/>
    <s v="ASOCIADO 96"/>
    <x v="2"/>
    <x v="7"/>
    <m/>
    <m/>
    <n v="0"/>
    <m/>
    <m/>
    <m/>
    <n v="27256"/>
    <s v="SIN"/>
    <s v="SIN"/>
    <s v="SIN"/>
    <n v="4"/>
    <n v="0"/>
    <n v="0"/>
    <n v="13052"/>
    <n v="9.5890410958904104E-2"/>
    <n v="29.82191780821918"/>
    <n v="1"/>
    <n v="2"/>
    <n v="1"/>
    <n v="2"/>
    <n v="1"/>
    <n v="0"/>
    <n v="0"/>
    <n v="0"/>
  </r>
  <r>
    <n v="46848084"/>
    <s v="ASOCIADO 97"/>
    <x v="2"/>
    <x v="7"/>
    <m/>
    <m/>
    <n v="0"/>
    <m/>
    <m/>
    <m/>
    <n v="27256"/>
    <s v="SIN"/>
    <s v="SIN"/>
    <s v="SIN"/>
    <n v="4"/>
    <n v="0"/>
    <n v="0"/>
    <n v="13052"/>
    <n v="9.8630136986301367E-2"/>
    <n v="36.898630136986299"/>
    <n v="2"/>
    <n v="2"/>
    <n v="2"/>
    <n v="2"/>
    <n v="1"/>
    <n v="0"/>
    <n v="0"/>
    <n v="0"/>
  </r>
  <r>
    <n v="2002846408"/>
    <s v="ASOCIADO 98"/>
    <x v="2"/>
    <x v="7"/>
    <m/>
    <m/>
    <n v="0"/>
    <m/>
    <m/>
    <m/>
    <n v="27256"/>
    <s v="SIN"/>
    <s v="SIN"/>
    <s v="SIN"/>
    <n v="4"/>
    <n v="0"/>
    <n v="0"/>
    <n v="13052"/>
    <n v="9.8630136986301367E-2"/>
    <n v="24.435616438356163"/>
    <n v="1"/>
    <n v="2"/>
    <n v="1"/>
    <n v="2"/>
    <n v="1"/>
    <n v="0"/>
    <n v="0"/>
    <n v="0"/>
  </r>
  <r>
    <n v="2044022246"/>
    <s v="ASOCIADO 99"/>
    <x v="2"/>
    <x v="7"/>
    <m/>
    <m/>
    <n v="0"/>
    <m/>
    <m/>
    <m/>
    <n v="27256"/>
    <s v="SIN"/>
    <s v="SIN"/>
    <s v="SIN"/>
    <n v="4"/>
    <n v="0"/>
    <n v="0"/>
    <n v="13052"/>
    <n v="9.8630136986301367E-2"/>
    <n v="29.378082191780823"/>
    <n v="1"/>
    <n v="4"/>
    <n v="1"/>
    <n v="2"/>
    <n v="1"/>
    <n v="0"/>
    <n v="0"/>
    <n v="0"/>
  </r>
  <r>
    <n v="2002068446"/>
    <s v="ASOCIADO 100"/>
    <x v="2"/>
    <x v="7"/>
    <m/>
    <m/>
    <n v="0"/>
    <m/>
    <m/>
    <m/>
    <n v="27256"/>
    <s v="SIN"/>
    <s v="SIN"/>
    <s v="SIN"/>
    <n v="4"/>
    <n v="0"/>
    <n v="0"/>
    <n v="13052"/>
    <n v="0.10136986301369863"/>
    <n v="21.315068493150687"/>
    <n v="1"/>
    <n v="2"/>
    <n v="1"/>
    <n v="2"/>
    <n v="1"/>
    <n v="0"/>
    <n v="0"/>
    <n v="0"/>
  </r>
  <r>
    <n v="2044044422"/>
    <s v="ASOCIADO 101"/>
    <x v="2"/>
    <x v="7"/>
    <m/>
    <m/>
    <n v="0"/>
    <m/>
    <m/>
    <m/>
    <n v="27256"/>
    <s v="SIN"/>
    <s v="SIN"/>
    <s v="SIN"/>
    <n v="4"/>
    <n v="0"/>
    <n v="0"/>
    <n v="13052"/>
    <n v="0.10684931506849316"/>
    <n v="24.884931506849316"/>
    <n v="2"/>
    <n v="5"/>
    <n v="3"/>
    <n v="2"/>
    <n v="1"/>
    <n v="0"/>
    <n v="0"/>
    <n v="0"/>
  </r>
  <r>
    <n v="2044022086"/>
    <s v="ASOCIADO 102"/>
    <x v="2"/>
    <x v="7"/>
    <m/>
    <m/>
    <n v="0"/>
    <m/>
    <m/>
    <m/>
    <n v="27256"/>
    <s v="SIN"/>
    <s v="SIN"/>
    <s v="SIN"/>
    <n v="4"/>
    <n v="0"/>
    <n v="0"/>
    <n v="13052"/>
    <n v="0.17260273972602741"/>
    <n v="30.101369863013698"/>
    <n v="1"/>
    <n v="0"/>
    <n v="2"/>
    <n v="2"/>
    <n v="2"/>
    <n v="0"/>
    <n v="0"/>
    <n v="0"/>
  </r>
  <r>
    <n v="260480"/>
    <s v="ASOCIADO 103"/>
    <x v="2"/>
    <x v="7"/>
    <m/>
    <m/>
    <n v="0"/>
    <m/>
    <m/>
    <m/>
    <n v="27256"/>
    <s v="SIN"/>
    <s v="SIN"/>
    <s v="SIN"/>
    <n v="4"/>
    <n v="0"/>
    <n v="0"/>
    <n v="13433"/>
    <n v="9.3150684931506855E-2"/>
    <n v="38.290410958904111"/>
    <n v="1"/>
    <n v="3"/>
    <n v="1"/>
    <n v="2"/>
    <n v="1"/>
    <n v="0"/>
    <n v="0"/>
    <n v="0"/>
  </r>
  <r>
    <n v="84606886"/>
    <s v="ASOCIADO 104"/>
    <x v="2"/>
    <x v="7"/>
    <m/>
    <m/>
    <n v="0"/>
    <m/>
    <m/>
    <m/>
    <n v="27256"/>
    <s v="SIN"/>
    <s v="SIN"/>
    <s v="SIN"/>
    <n v="4"/>
    <n v="0"/>
    <n v="0"/>
    <n v="13433"/>
    <n v="9.3150684931506855E-2"/>
    <n v="45.386301369863013"/>
    <n v="1"/>
    <n v="2"/>
    <n v="2"/>
    <n v="2"/>
    <n v="1"/>
    <n v="0"/>
    <n v="0"/>
    <n v="0"/>
  </r>
  <r>
    <n v="2048042628"/>
    <s v="ASOCIADO 105"/>
    <x v="2"/>
    <x v="7"/>
    <m/>
    <m/>
    <n v="0"/>
    <m/>
    <m/>
    <m/>
    <n v="27256"/>
    <s v="SIN"/>
    <s v="SIN"/>
    <s v="SIN"/>
    <n v="4"/>
    <n v="0"/>
    <n v="0"/>
    <n v="13433"/>
    <n v="9.3150684931506855E-2"/>
    <n v="23.772602739726029"/>
    <n v="1"/>
    <n v="3"/>
    <n v="1"/>
    <n v="2"/>
    <n v="1"/>
    <n v="0"/>
    <n v="0"/>
    <n v="0"/>
  </r>
  <r>
    <n v="2048048486"/>
    <s v="ASOCIADO 106"/>
    <x v="2"/>
    <x v="7"/>
    <m/>
    <m/>
    <n v="0"/>
    <m/>
    <m/>
    <m/>
    <n v="27256"/>
    <s v="SIN"/>
    <s v="SIN"/>
    <s v="SIN"/>
    <n v="4"/>
    <n v="0"/>
    <n v="0"/>
    <n v="13433"/>
    <n v="9.3150684931506855E-2"/>
    <n v="31.405479452054795"/>
    <n v="1"/>
    <n v="2"/>
    <n v="2"/>
    <n v="2"/>
    <n v="1"/>
    <n v="0"/>
    <n v="0"/>
    <n v="0"/>
  </r>
  <r>
    <n v="62082002"/>
    <s v="ASOCIADO 107"/>
    <x v="2"/>
    <x v="7"/>
    <m/>
    <m/>
    <n v="0"/>
    <m/>
    <m/>
    <m/>
    <n v="27256"/>
    <s v="SIN"/>
    <s v="SIN"/>
    <s v="SIN"/>
    <n v="4"/>
    <n v="0"/>
    <n v="0"/>
    <n v="13433"/>
    <n v="9.5890410958904104E-2"/>
    <n v="40.320547945205476"/>
    <n v="2"/>
    <n v="3"/>
    <n v="1"/>
    <n v="2"/>
    <n v="1"/>
    <n v="0"/>
    <n v="0"/>
    <n v="0"/>
  </r>
  <r>
    <n v="2048044440"/>
    <s v="ASOCIADO 108"/>
    <x v="2"/>
    <x v="7"/>
    <m/>
    <m/>
    <n v="0"/>
    <m/>
    <m/>
    <m/>
    <n v="27256"/>
    <s v="SIN"/>
    <s v="SIN"/>
    <s v="SIN"/>
    <n v="4"/>
    <n v="0"/>
    <n v="0"/>
    <n v="13433"/>
    <n v="9.5890410958904104E-2"/>
    <n v="23.07123287671233"/>
    <n v="2"/>
    <n v="2"/>
    <n v="1"/>
    <n v="2"/>
    <n v="1"/>
    <n v="0"/>
    <n v="0"/>
    <n v="0"/>
  </r>
  <r>
    <n v="2008200820"/>
    <s v="ASOCIADO 109"/>
    <x v="2"/>
    <x v="7"/>
    <m/>
    <m/>
    <n v="0"/>
    <m/>
    <m/>
    <m/>
    <n v="27256"/>
    <s v="SIN"/>
    <s v="SIN"/>
    <s v="SIN"/>
    <n v="4"/>
    <n v="0"/>
    <n v="0"/>
    <n v="13433"/>
    <n v="9.8630136986301367E-2"/>
    <n v="21.471232876712328"/>
    <n v="2"/>
    <n v="3"/>
    <n v="2"/>
    <n v="2"/>
    <n v="1"/>
    <n v="0"/>
    <n v="0"/>
    <n v="0"/>
  </r>
  <r>
    <n v="2008200848"/>
    <s v="ASOCIADO 110"/>
    <x v="2"/>
    <x v="7"/>
    <m/>
    <m/>
    <n v="0"/>
    <m/>
    <m/>
    <m/>
    <n v="27256"/>
    <s v="SIN"/>
    <s v="SIN"/>
    <s v="SIN"/>
    <n v="4"/>
    <n v="0"/>
    <n v="0"/>
    <n v="13433"/>
    <n v="9.8630136986301367E-2"/>
    <n v="26.772602739726029"/>
    <n v="1"/>
    <n v="2"/>
    <n v="1"/>
    <n v="2"/>
    <n v="1"/>
    <n v="0"/>
    <n v="0"/>
    <n v="0"/>
  </r>
  <r>
    <n v="2048040884"/>
    <s v="ASOCIADO 111"/>
    <x v="2"/>
    <x v="7"/>
    <m/>
    <m/>
    <n v="0"/>
    <m/>
    <m/>
    <m/>
    <n v="27256"/>
    <s v="SIN"/>
    <s v="SIN"/>
    <s v="SIN"/>
    <n v="4"/>
    <n v="0"/>
    <n v="0"/>
    <n v="13433"/>
    <n v="9.8630136986301367E-2"/>
    <n v="26.216438356164385"/>
    <n v="1"/>
    <n v="4"/>
    <n v="1"/>
    <n v="2"/>
    <n v="1"/>
    <n v="0"/>
    <n v="0"/>
    <n v="0"/>
  </r>
  <r>
    <n v="84606608"/>
    <s v="ASOCIADO 112"/>
    <x v="2"/>
    <x v="7"/>
    <m/>
    <m/>
    <n v="0"/>
    <m/>
    <m/>
    <m/>
    <n v="27256"/>
    <s v="SIN"/>
    <s v="SIN"/>
    <s v="SIN"/>
    <n v="4"/>
    <n v="0"/>
    <n v="0"/>
    <n v="13433"/>
    <n v="0.10136986301369863"/>
    <n v="44.186301369863017"/>
    <n v="1"/>
    <n v="2"/>
    <n v="3"/>
    <n v="2"/>
    <n v="1"/>
    <n v="0"/>
    <n v="0"/>
    <n v="0"/>
  </r>
  <r>
    <n v="2048044626"/>
    <s v="ASOCIADO 113"/>
    <x v="2"/>
    <x v="7"/>
    <m/>
    <m/>
    <n v="0"/>
    <m/>
    <m/>
    <m/>
    <n v="27256"/>
    <s v="SIN"/>
    <s v="SIN"/>
    <s v="SIN"/>
    <n v="4"/>
    <n v="0"/>
    <n v="0"/>
    <n v="13433"/>
    <n v="0.10136986301369863"/>
    <n v="22.536986301369861"/>
    <n v="2"/>
    <n v="2"/>
    <n v="1"/>
    <n v="2"/>
    <n v="1"/>
    <n v="0"/>
    <n v="0"/>
    <n v="0"/>
  </r>
  <r>
    <n v="2048044882"/>
    <s v="ASOCIADO 114"/>
    <x v="2"/>
    <x v="7"/>
    <m/>
    <m/>
    <n v="0"/>
    <m/>
    <m/>
    <m/>
    <n v="27256"/>
    <s v="SIN"/>
    <s v="SIN"/>
    <s v="SIN"/>
    <n v="4"/>
    <n v="0"/>
    <n v="0"/>
    <n v="13433"/>
    <n v="0.10136986301369863"/>
    <n v="22.17808219178082"/>
    <n v="1"/>
    <n v="2"/>
    <n v="1"/>
    <n v="2"/>
    <n v="1"/>
    <n v="0"/>
    <n v="0"/>
    <n v="0"/>
  </r>
  <r>
    <n v="2244486842"/>
    <s v="ASOCIADO 115"/>
    <x v="2"/>
    <x v="7"/>
    <m/>
    <m/>
    <n v="0"/>
    <m/>
    <m/>
    <m/>
    <n v="27256"/>
    <s v="SIN"/>
    <s v="SIN"/>
    <s v="SIN"/>
    <n v="4"/>
    <n v="0"/>
    <n v="0"/>
    <n v="13433"/>
    <n v="0.10136986301369863"/>
    <n v="27.208219178082192"/>
    <n v="2"/>
    <n v="2"/>
    <n v="1"/>
    <n v="2"/>
    <n v="1"/>
    <n v="0"/>
    <n v="0"/>
    <n v="0"/>
  </r>
  <r>
    <n v="2008822222"/>
    <s v="ASOCIADO 116"/>
    <x v="2"/>
    <x v="7"/>
    <m/>
    <m/>
    <n v="0"/>
    <m/>
    <m/>
    <m/>
    <n v="27256"/>
    <s v="SIN"/>
    <s v="SIN"/>
    <s v="SIN"/>
    <n v="4"/>
    <n v="0"/>
    <n v="0"/>
    <n v="68001"/>
    <n v="9.3150684931506855E-2"/>
    <n v="30.246575342465754"/>
    <n v="1"/>
    <n v="5"/>
    <n v="3"/>
    <n v="2"/>
    <n v="1"/>
    <n v="0"/>
    <n v="0"/>
    <n v="0"/>
  </r>
  <r>
    <n v="2044088606"/>
    <s v="ASOCIADO 117"/>
    <x v="2"/>
    <x v="7"/>
    <m/>
    <m/>
    <n v="0"/>
    <m/>
    <m/>
    <m/>
    <n v="27256"/>
    <s v="SIN"/>
    <s v="SIN"/>
    <s v="SIN"/>
    <n v="4"/>
    <n v="0"/>
    <n v="0"/>
    <n v="68001"/>
    <n v="9.5890410958904104E-2"/>
    <n v="24.980821917808218"/>
    <n v="1"/>
    <n v="1"/>
    <n v="1"/>
    <n v="2"/>
    <n v="1"/>
    <n v="0"/>
    <n v="0"/>
    <n v="0"/>
  </r>
  <r>
    <n v="2200880264"/>
    <s v="ASOCIADO 118"/>
    <x v="2"/>
    <x v="7"/>
    <m/>
    <m/>
    <n v="0"/>
    <m/>
    <m/>
    <m/>
    <n v="27256"/>
    <s v="SIN"/>
    <s v="SIN"/>
    <s v="SIN"/>
    <n v="4"/>
    <n v="0"/>
    <n v="0"/>
    <n v="68001"/>
    <n v="9.5890410958904104E-2"/>
    <n v="35.361643835616441"/>
    <n v="2"/>
    <n v="2"/>
    <n v="2"/>
    <n v="2"/>
    <n v="1"/>
    <n v="0"/>
    <n v="0"/>
    <n v="0"/>
  </r>
  <r>
    <n v="2200880886"/>
    <s v="ASOCIADO 119"/>
    <x v="2"/>
    <x v="7"/>
    <m/>
    <m/>
    <n v="0"/>
    <m/>
    <m/>
    <m/>
    <n v="27256"/>
    <s v="SIN"/>
    <s v="SIN"/>
    <s v="SIN"/>
    <n v="4"/>
    <n v="0"/>
    <n v="0"/>
    <n v="68001"/>
    <n v="9.5890410958904104E-2"/>
    <n v="33.835616438356162"/>
    <n v="1"/>
    <n v="2"/>
    <n v="1"/>
    <n v="2"/>
    <n v="1"/>
    <n v="0"/>
    <n v="0"/>
    <n v="0"/>
  </r>
  <r>
    <n v="46486006"/>
    <s v="ASOCIADO 120"/>
    <x v="2"/>
    <x v="7"/>
    <m/>
    <m/>
    <n v="0"/>
    <m/>
    <m/>
    <m/>
    <n v="27256"/>
    <s v="SIN"/>
    <s v="SIN"/>
    <s v="SIN"/>
    <n v="4"/>
    <n v="0"/>
    <n v="0"/>
    <n v="68001"/>
    <n v="9.8630136986301367E-2"/>
    <n v="37.350684931506848"/>
    <n v="2"/>
    <n v="5"/>
    <n v="3"/>
    <n v="2"/>
    <n v="1"/>
    <n v="0"/>
    <n v="0"/>
    <n v="0"/>
  </r>
  <r>
    <n v="2202484284"/>
    <s v="ASOCIADO 121"/>
    <x v="2"/>
    <x v="7"/>
    <m/>
    <m/>
    <n v="0"/>
    <m/>
    <m/>
    <m/>
    <n v="27256"/>
    <s v="SIN"/>
    <s v="SIN"/>
    <s v="SIN"/>
    <n v="4"/>
    <n v="0"/>
    <n v="0"/>
    <n v="68001"/>
    <n v="9.8630136986301367E-2"/>
    <n v="24.81917808219178"/>
    <n v="2"/>
    <n v="2"/>
    <n v="2"/>
    <n v="2"/>
    <n v="1"/>
    <n v="0"/>
    <n v="0"/>
    <n v="0"/>
  </r>
  <r>
    <n v="2242802820"/>
    <s v="ASOCIADO 122"/>
    <x v="2"/>
    <x v="7"/>
    <m/>
    <m/>
    <n v="0"/>
    <m/>
    <m/>
    <m/>
    <n v="27256"/>
    <s v="SIN"/>
    <s v="SIN"/>
    <s v="SIN"/>
    <n v="4"/>
    <n v="0"/>
    <n v="0"/>
    <n v="68001"/>
    <n v="9.8630136986301367E-2"/>
    <n v="22.32054794520548"/>
    <n v="2"/>
    <n v="2"/>
    <n v="2"/>
    <n v="2"/>
    <n v="1"/>
    <n v="0"/>
    <n v="0"/>
    <n v="0"/>
  </r>
  <r>
    <n v="2202204880"/>
    <s v="ASOCIADO 123"/>
    <x v="2"/>
    <x v="7"/>
    <m/>
    <m/>
    <n v="0"/>
    <m/>
    <m/>
    <m/>
    <n v="27256"/>
    <s v="SIN"/>
    <s v="SIN"/>
    <s v="SIN"/>
    <n v="4"/>
    <n v="0"/>
    <n v="0"/>
    <n v="68001"/>
    <n v="0.10684931506849316"/>
    <n v="31.347945205479451"/>
    <n v="1"/>
    <n v="2"/>
    <n v="2"/>
    <n v="2"/>
    <n v="1"/>
    <n v="0"/>
    <n v="0"/>
    <n v="0"/>
  </r>
  <r>
    <n v="2006248262"/>
    <s v="ASOCIADO 124"/>
    <x v="2"/>
    <x v="7"/>
    <m/>
    <m/>
    <n v="0"/>
    <m/>
    <m/>
    <m/>
    <n v="27256"/>
    <s v="SIN"/>
    <s v="SIN"/>
    <s v="SIN"/>
    <n v="4"/>
    <n v="0"/>
    <n v="0"/>
    <n v="68255"/>
    <n v="9.3150684931506855E-2"/>
    <n v="21.706849315068492"/>
    <n v="1"/>
    <n v="2"/>
    <n v="2"/>
    <n v="2"/>
    <n v="1"/>
    <n v="0"/>
    <n v="0"/>
    <n v="0"/>
  </r>
  <r>
    <n v="2006248802"/>
    <s v="ASOCIADO 125"/>
    <x v="2"/>
    <x v="7"/>
    <m/>
    <m/>
    <n v="0"/>
    <m/>
    <m/>
    <m/>
    <n v="27256"/>
    <s v="SIN"/>
    <s v="SIN"/>
    <s v="SIN"/>
    <n v="4"/>
    <n v="0"/>
    <n v="0"/>
    <n v="68255"/>
    <n v="9.5890410958904104E-2"/>
    <n v="21.791780821917808"/>
    <n v="1"/>
    <n v="3"/>
    <n v="1"/>
    <n v="2"/>
    <n v="1"/>
    <n v="0"/>
    <n v="0"/>
    <n v="0"/>
  </r>
  <r>
    <n v="2006424260"/>
    <s v="ASOCIADO 126"/>
    <x v="2"/>
    <x v="7"/>
    <m/>
    <m/>
    <n v="0"/>
    <m/>
    <m/>
    <m/>
    <n v="27256"/>
    <s v="SIN"/>
    <s v="SIN"/>
    <s v="SIN"/>
    <n v="4"/>
    <n v="0"/>
    <n v="0"/>
    <n v="68255"/>
    <n v="9.5890410958904104E-2"/>
    <n v="22.931506849315067"/>
    <n v="1"/>
    <n v="4"/>
    <n v="2"/>
    <n v="2"/>
    <n v="1"/>
    <n v="0"/>
    <n v="0"/>
    <n v="0"/>
  </r>
  <r>
    <n v="2008406408"/>
    <s v="ASOCIADO 127"/>
    <x v="2"/>
    <x v="7"/>
    <m/>
    <m/>
    <n v="0"/>
    <m/>
    <m/>
    <m/>
    <n v="27256"/>
    <s v="SIN"/>
    <s v="SIN"/>
    <s v="SIN"/>
    <n v="4"/>
    <n v="0"/>
    <n v="0"/>
    <n v="68255"/>
    <n v="9.5890410958904104E-2"/>
    <n v="23.841095890410958"/>
    <n v="1"/>
    <n v="2"/>
    <n v="1"/>
    <n v="2"/>
    <n v="1"/>
    <n v="0"/>
    <n v="0"/>
    <n v="0"/>
  </r>
  <r>
    <n v="2468482"/>
    <s v="ASOCIADO 128"/>
    <x v="2"/>
    <x v="7"/>
    <m/>
    <m/>
    <n v="0"/>
    <m/>
    <m/>
    <m/>
    <n v="27256"/>
    <s v="SIN"/>
    <s v="SIN"/>
    <s v="SIN"/>
    <n v="4"/>
    <n v="0"/>
    <n v="0"/>
    <n v="68255"/>
    <n v="0.10136986301369863"/>
    <n v="41.602739726027394"/>
    <n v="1"/>
    <n v="2"/>
    <n v="1"/>
    <n v="2"/>
    <n v="1"/>
    <n v="0"/>
    <n v="0"/>
    <n v="0"/>
  </r>
  <r>
    <n v="28462642"/>
    <s v="ASOCIADO 129"/>
    <x v="2"/>
    <x v="7"/>
    <m/>
    <m/>
    <n v="0"/>
    <m/>
    <m/>
    <m/>
    <n v="27256"/>
    <s v="SIN"/>
    <s v="SIN"/>
    <s v="SIN"/>
    <n v="4"/>
    <n v="0"/>
    <n v="0"/>
    <n v="68255"/>
    <n v="0.10136986301369863"/>
    <n v="39.580821917808223"/>
    <n v="2"/>
    <n v="2"/>
    <n v="1"/>
    <n v="2"/>
    <n v="1"/>
    <n v="0"/>
    <n v="0"/>
    <n v="0"/>
  </r>
  <r>
    <n v="2006248482"/>
    <s v="ASOCIADO 130"/>
    <x v="2"/>
    <x v="7"/>
    <m/>
    <m/>
    <n v="0"/>
    <m/>
    <m/>
    <m/>
    <n v="27256"/>
    <s v="SIN"/>
    <s v="SIN"/>
    <s v="SIN"/>
    <n v="4"/>
    <n v="0"/>
    <n v="0"/>
    <n v="68255"/>
    <n v="0.10684931506849316"/>
    <n v="21.293150684931508"/>
    <n v="1"/>
    <n v="2"/>
    <n v="2"/>
    <n v="2"/>
    <n v="1"/>
    <n v="0"/>
    <n v="0"/>
    <n v="0"/>
  </r>
  <r>
    <n v="2008406286"/>
    <s v="ASOCIADO 131"/>
    <x v="2"/>
    <x v="7"/>
    <m/>
    <m/>
    <n v="0"/>
    <m/>
    <m/>
    <m/>
    <n v="27256"/>
    <s v="SIN"/>
    <s v="SIN"/>
    <s v="SIN"/>
    <n v="4"/>
    <n v="0"/>
    <n v="0"/>
    <n v="68255"/>
    <n v="0.10684931506849316"/>
    <n v="27.827397260273973"/>
    <n v="1"/>
    <n v="1"/>
    <n v="1"/>
    <n v="2"/>
    <n v="1"/>
    <n v="0"/>
    <n v="0"/>
    <n v="0"/>
  </r>
  <r>
    <n v="2004222"/>
    <s v="ASOCIADO 132"/>
    <x v="2"/>
    <x v="7"/>
    <m/>
    <m/>
    <n v="0"/>
    <m/>
    <m/>
    <m/>
    <n v="27256"/>
    <s v="SIN"/>
    <s v="SIN"/>
    <s v="SIN"/>
    <n v="4"/>
    <n v="0"/>
    <n v="0"/>
    <n v="68276"/>
    <n v="9.5890410958904104E-2"/>
    <n v="49.42739726027397"/>
    <n v="1"/>
    <n v="1"/>
    <n v="1"/>
    <n v="2"/>
    <n v="1"/>
    <n v="0"/>
    <n v="0"/>
    <n v="0"/>
  </r>
  <r>
    <n v="2260464"/>
    <s v="ASOCIADO 133"/>
    <x v="2"/>
    <x v="7"/>
    <m/>
    <m/>
    <n v="0"/>
    <m/>
    <m/>
    <m/>
    <n v="27256"/>
    <s v="SIN"/>
    <s v="SIN"/>
    <s v="SIN"/>
    <n v="4"/>
    <n v="0"/>
    <n v="0"/>
    <n v="68615"/>
    <n v="9.3150684931506855E-2"/>
    <n v="53.753424657534246"/>
    <n v="1"/>
    <n v="2"/>
    <n v="2"/>
    <n v="2"/>
    <n v="1"/>
    <n v="0"/>
    <n v="0"/>
    <n v="0"/>
  </r>
  <r>
    <n v="2462620"/>
    <s v="ASOCIADO 134"/>
    <x v="2"/>
    <x v="7"/>
    <m/>
    <m/>
    <n v="0"/>
    <m/>
    <m/>
    <m/>
    <n v="27256"/>
    <s v="SIN"/>
    <s v="SIN"/>
    <s v="SIN"/>
    <n v="4"/>
    <n v="0"/>
    <n v="0"/>
    <n v="68615"/>
    <n v="9.3150684931506855E-2"/>
    <n v="54.326027397260276"/>
    <n v="1"/>
    <n v="1"/>
    <n v="1"/>
    <n v="2"/>
    <n v="1"/>
    <n v="0"/>
    <n v="0"/>
    <n v="0"/>
  </r>
  <r>
    <n v="2468044"/>
    <s v="ASOCIADO 135"/>
    <x v="2"/>
    <x v="7"/>
    <m/>
    <m/>
    <n v="0"/>
    <m/>
    <m/>
    <m/>
    <n v="27256"/>
    <s v="SIN"/>
    <s v="SIN"/>
    <s v="SIN"/>
    <n v="4"/>
    <n v="0"/>
    <n v="0"/>
    <n v="68615"/>
    <n v="9.3150684931506855E-2"/>
    <n v="36.364383561643834"/>
    <n v="1"/>
    <n v="2"/>
    <n v="1"/>
    <n v="2"/>
    <n v="1"/>
    <n v="0"/>
    <n v="0"/>
    <n v="0"/>
  </r>
  <r>
    <n v="24662664"/>
    <s v="ASOCIADO 136"/>
    <x v="2"/>
    <x v="7"/>
    <m/>
    <m/>
    <n v="0"/>
    <m/>
    <m/>
    <m/>
    <n v="27256"/>
    <s v="SIN"/>
    <s v="SIN"/>
    <s v="SIN"/>
    <n v="4"/>
    <n v="0"/>
    <n v="0"/>
    <n v="68615"/>
    <n v="9.3150684931506855E-2"/>
    <n v="44.460273972602742"/>
    <n v="1"/>
    <n v="2"/>
    <n v="2"/>
    <n v="2"/>
    <n v="1"/>
    <n v="0"/>
    <n v="0"/>
    <n v="0"/>
  </r>
  <r>
    <n v="2620600"/>
    <s v="ASOCIADO 137"/>
    <x v="2"/>
    <x v="7"/>
    <m/>
    <m/>
    <n v="0"/>
    <m/>
    <m/>
    <m/>
    <n v="27256"/>
    <s v="SIN"/>
    <s v="SIN"/>
    <s v="SIN"/>
    <n v="4"/>
    <n v="0"/>
    <n v="0"/>
    <n v="68615"/>
    <n v="9.5890410958904104E-2"/>
    <n v="38.175342465753424"/>
    <n v="1"/>
    <n v="2"/>
    <n v="1"/>
    <n v="2"/>
    <n v="1"/>
    <n v="0"/>
    <n v="0"/>
    <n v="0"/>
  </r>
  <r>
    <n v="24826648"/>
    <s v="ASOCIADO 138"/>
    <x v="2"/>
    <x v="7"/>
    <m/>
    <m/>
    <n v="0"/>
    <m/>
    <m/>
    <m/>
    <n v="27256"/>
    <s v="SIN"/>
    <s v="SIN"/>
    <s v="SIN"/>
    <n v="4"/>
    <n v="0"/>
    <n v="0"/>
    <n v="68615"/>
    <n v="9.5890410958904104E-2"/>
    <n v="43.167123287671231"/>
    <n v="1"/>
    <n v="4"/>
    <n v="1"/>
    <n v="2"/>
    <n v="1"/>
    <n v="0"/>
    <n v="0"/>
    <n v="0"/>
  </r>
  <r>
    <n v="2006448664"/>
    <s v="ASOCIADO 139"/>
    <x v="2"/>
    <x v="7"/>
    <m/>
    <m/>
    <n v="0"/>
    <m/>
    <m/>
    <m/>
    <n v="27256"/>
    <s v="SIN"/>
    <s v="SIN"/>
    <s v="SIN"/>
    <n v="4"/>
    <n v="0"/>
    <n v="0"/>
    <n v="68615"/>
    <n v="9.5890410958904104E-2"/>
    <n v="20.504109589041096"/>
    <n v="1"/>
    <n v="3"/>
    <n v="1"/>
    <n v="2"/>
    <n v="1"/>
    <n v="0"/>
    <n v="0"/>
    <n v="0"/>
  </r>
  <r>
    <n v="2006448846"/>
    <s v="ASOCIADO 140"/>
    <x v="2"/>
    <x v="7"/>
    <m/>
    <m/>
    <n v="0"/>
    <m/>
    <m/>
    <m/>
    <n v="27256"/>
    <s v="SIN"/>
    <s v="SIN"/>
    <s v="SIN"/>
    <n v="4"/>
    <n v="0"/>
    <n v="0"/>
    <n v="68615"/>
    <n v="9.5890410958904104E-2"/>
    <n v="18.693150684931506"/>
    <n v="1"/>
    <n v="2"/>
    <n v="1"/>
    <n v="2"/>
    <n v="1"/>
    <n v="0"/>
    <n v="0"/>
    <n v="0"/>
  </r>
  <r>
    <n v="2008862064"/>
    <s v="ASOCIADO 141"/>
    <x v="2"/>
    <x v="7"/>
    <m/>
    <m/>
    <n v="0"/>
    <m/>
    <m/>
    <m/>
    <n v="27256"/>
    <s v="SIN"/>
    <s v="SIN"/>
    <s v="SIN"/>
    <n v="4"/>
    <n v="0"/>
    <n v="0"/>
    <n v="68615"/>
    <n v="9.5890410958904104E-2"/>
    <n v="27.175342465753424"/>
    <n v="2"/>
    <n v="2"/>
    <n v="1"/>
    <n v="2"/>
    <n v="1"/>
    <n v="0"/>
    <n v="0"/>
    <n v="0"/>
  </r>
  <r>
    <n v="2006440686"/>
    <s v="ASOCIADO 142"/>
    <x v="2"/>
    <x v="7"/>
    <m/>
    <m/>
    <n v="0"/>
    <m/>
    <m/>
    <m/>
    <n v="27256"/>
    <s v="SIN"/>
    <s v="SIN"/>
    <s v="SIN"/>
    <n v="4"/>
    <n v="0"/>
    <n v="0"/>
    <n v="68615"/>
    <n v="0.10136986301369863"/>
    <n v="21.797260273972604"/>
    <n v="2"/>
    <n v="2"/>
    <n v="1"/>
    <n v="2"/>
    <n v="1"/>
    <n v="0"/>
    <n v="0"/>
    <n v="0"/>
  </r>
  <r>
    <n v="2200800042"/>
    <s v="ASOCIADO 143"/>
    <x v="2"/>
    <x v="7"/>
    <m/>
    <m/>
    <n v="0"/>
    <m/>
    <m/>
    <m/>
    <n v="27256"/>
    <s v="SIN"/>
    <s v="SIN"/>
    <s v="SIN"/>
    <n v="4"/>
    <n v="0"/>
    <n v="0"/>
    <n v="68615"/>
    <n v="0.10136986301369863"/>
    <n v="33.597260273972601"/>
    <n v="1"/>
    <n v="2"/>
    <n v="2"/>
    <n v="2"/>
    <n v="1"/>
    <n v="0"/>
    <n v="0"/>
    <n v="0"/>
  </r>
  <r>
    <n v="24626028"/>
    <s v="ASOCIADO 144"/>
    <x v="2"/>
    <x v="7"/>
    <m/>
    <m/>
    <n v="0"/>
    <m/>
    <m/>
    <m/>
    <n v="27256"/>
    <s v="SIN"/>
    <s v="SIN"/>
    <s v="SIN"/>
    <n v="4"/>
    <n v="0"/>
    <n v="0"/>
    <n v="68895"/>
    <n v="9.3150684931506855E-2"/>
    <n v="45.005479452054793"/>
    <n v="1"/>
    <n v="2"/>
    <n v="1"/>
    <n v="2"/>
    <n v="1"/>
    <n v="0"/>
    <n v="0"/>
    <n v="0"/>
  </r>
  <r>
    <n v="64484604"/>
    <s v="ASOCIADO 145"/>
    <x v="2"/>
    <x v="7"/>
    <m/>
    <m/>
    <n v="0"/>
    <m/>
    <m/>
    <m/>
    <n v="27256"/>
    <s v="SIN"/>
    <s v="SIN"/>
    <s v="SIN"/>
    <n v="4"/>
    <n v="0"/>
    <n v="0"/>
    <n v="68895"/>
    <n v="9.3150684931506855E-2"/>
    <n v="48.926027397260277"/>
    <n v="2"/>
    <n v="2"/>
    <n v="3"/>
    <n v="2"/>
    <n v="1"/>
    <n v="0"/>
    <n v="0"/>
    <n v="0"/>
  </r>
  <r>
    <n v="2006648046"/>
    <s v="ASOCIADO 146"/>
    <x v="2"/>
    <x v="7"/>
    <m/>
    <m/>
    <n v="0"/>
    <m/>
    <m/>
    <m/>
    <n v="27256"/>
    <s v="SIN"/>
    <s v="SIN"/>
    <s v="SIN"/>
    <n v="4"/>
    <n v="0"/>
    <n v="0"/>
    <n v="68895"/>
    <n v="9.3150684931506855E-2"/>
    <n v="19.101369863013698"/>
    <n v="2"/>
    <n v="2"/>
    <n v="1"/>
    <n v="2"/>
    <n v="1"/>
    <n v="0"/>
    <n v="0"/>
    <n v="0"/>
  </r>
  <r>
    <n v="2202640228"/>
    <s v="ASOCIADO 147"/>
    <x v="2"/>
    <x v="7"/>
    <m/>
    <m/>
    <n v="0"/>
    <m/>
    <m/>
    <m/>
    <n v="27256"/>
    <s v="SIN"/>
    <s v="SIN"/>
    <s v="SIN"/>
    <n v="4"/>
    <n v="0"/>
    <n v="0"/>
    <n v="68895"/>
    <n v="9.3150684931506855E-2"/>
    <n v="29.123287671232877"/>
    <n v="1"/>
    <n v="2"/>
    <n v="1"/>
    <n v="2"/>
    <n v="1"/>
    <n v="0"/>
    <n v="0"/>
    <n v="0"/>
  </r>
  <r>
    <n v="2006062428"/>
    <s v="ASOCIADO 148"/>
    <x v="2"/>
    <x v="7"/>
    <m/>
    <m/>
    <n v="0"/>
    <m/>
    <m/>
    <m/>
    <n v="27256"/>
    <s v="SIN"/>
    <s v="SIN"/>
    <s v="SIN"/>
    <n v="4"/>
    <n v="0"/>
    <n v="0"/>
    <n v="68895"/>
    <n v="9.8630136986301367E-2"/>
    <n v="23.835616438356166"/>
    <n v="2"/>
    <n v="2"/>
    <n v="1"/>
    <n v="2"/>
    <n v="1"/>
    <n v="0"/>
    <n v="0"/>
    <n v="0"/>
  </r>
  <r>
    <n v="6228260"/>
    <s v="ASOCIADO 149"/>
    <x v="2"/>
    <x v="7"/>
    <m/>
    <m/>
    <n v="0"/>
    <m/>
    <m/>
    <m/>
    <n v="27256"/>
    <s v="SIN"/>
    <s v="SIN"/>
    <s v="SIN"/>
    <n v="4"/>
    <n v="0"/>
    <n v="0"/>
    <n v="76130"/>
    <n v="9.0410958904109592E-2"/>
    <n v="60.586301369863016"/>
    <n v="1"/>
    <n v="4"/>
    <n v="3"/>
    <n v="2"/>
    <n v="2"/>
    <n v="0"/>
    <n v="0"/>
    <n v="0"/>
  </r>
  <r>
    <n v="2086280664"/>
    <s v="ASOCIADO 150"/>
    <x v="2"/>
    <x v="7"/>
    <m/>
    <m/>
    <n v="0"/>
    <m/>
    <m/>
    <m/>
    <n v="27256"/>
    <s v="SIN"/>
    <s v="SIN"/>
    <s v="SIN"/>
    <n v="4"/>
    <n v="0"/>
    <n v="0"/>
    <n v="76130"/>
    <n v="9.5890410958904104E-2"/>
    <n v="26.002739726027396"/>
    <n v="1"/>
    <n v="2"/>
    <n v="2"/>
    <n v="2"/>
    <n v="1"/>
    <n v="0"/>
    <n v="0"/>
    <n v="0"/>
  </r>
  <r>
    <n v="66880860"/>
    <s v="ASOCIADO 151"/>
    <x v="2"/>
    <x v="7"/>
    <m/>
    <m/>
    <n v="0"/>
    <m/>
    <m/>
    <m/>
    <n v="27256"/>
    <s v="SIN"/>
    <s v="SIN"/>
    <s v="SIN"/>
    <n v="4"/>
    <n v="0"/>
    <n v="0"/>
    <n v="76130"/>
    <n v="0.10684931506849316"/>
    <n v="44.610958904109587"/>
    <n v="2"/>
    <n v="2"/>
    <n v="1"/>
    <n v="2"/>
    <n v="1"/>
    <n v="0"/>
    <n v="0"/>
    <n v="0"/>
  </r>
  <r>
    <n v="2020088440"/>
    <s v="ASOCIADO 152"/>
    <x v="2"/>
    <x v="7"/>
    <m/>
    <m/>
    <n v="0"/>
    <m/>
    <m/>
    <m/>
    <n v="27256"/>
    <s v="SIN"/>
    <s v="SIN"/>
    <s v="SIN"/>
    <n v="4"/>
    <n v="0"/>
    <n v="0"/>
    <n v="76275"/>
    <n v="0.10136986301369863"/>
    <n v="26.073972602739726"/>
    <n v="1"/>
    <n v="3"/>
    <n v="3"/>
    <n v="2"/>
    <n v="1"/>
    <n v="0"/>
    <n v="0"/>
    <n v="0"/>
  </r>
  <r>
    <n v="6406884"/>
    <s v="ASOCIADO 153"/>
    <x v="2"/>
    <x v="7"/>
    <m/>
    <m/>
    <n v="0"/>
    <m/>
    <m/>
    <m/>
    <n v="27256"/>
    <s v="SIN"/>
    <s v="SIN"/>
    <s v="SIN"/>
    <n v="4"/>
    <n v="0"/>
    <n v="0"/>
    <n v="76563"/>
    <n v="9.8630136986301367E-2"/>
    <n v="41.654794520547945"/>
    <n v="1"/>
    <n v="2"/>
    <n v="2"/>
    <n v="2"/>
    <n v="1"/>
    <n v="0"/>
    <n v="0"/>
    <n v="0"/>
  </r>
  <r>
    <n v="2006462266"/>
    <s v="ASOCIADO 154"/>
    <x v="2"/>
    <x v="7"/>
    <m/>
    <m/>
    <n v="0"/>
    <m/>
    <m/>
    <m/>
    <n v="27256"/>
    <s v="SIN"/>
    <s v="SIN"/>
    <s v="SIN"/>
    <n v="4"/>
    <n v="0"/>
    <n v="4"/>
    <n v="76563"/>
    <n v="0.17260273972602741"/>
    <n v="24.252054794520546"/>
    <n v="1"/>
    <n v="0"/>
    <n v="2"/>
    <n v="2"/>
    <n v="2"/>
    <n v="0"/>
    <n v="0"/>
    <n v="0"/>
  </r>
  <r>
    <n v="2006862026"/>
    <s v="ASOCIADO 155"/>
    <x v="2"/>
    <x v="7"/>
    <m/>
    <m/>
    <n v="0"/>
    <m/>
    <m/>
    <m/>
    <n v="27256"/>
    <s v="SIN"/>
    <s v="SIN"/>
    <s v="SIN"/>
    <n v="4"/>
    <n v="0"/>
    <n v="0"/>
    <n v="76892"/>
    <n v="0.10684931506849316"/>
    <n v="20.515068493150686"/>
    <n v="1"/>
    <n v="3"/>
    <n v="3"/>
    <n v="2"/>
    <n v="1"/>
    <n v="0"/>
    <n v="0"/>
    <n v="0"/>
  </r>
  <r>
    <n v="2062444804"/>
    <s v="ASOCIADO 156"/>
    <x v="2"/>
    <x v="7"/>
    <n v="150500"/>
    <m/>
    <n v="0"/>
    <m/>
    <m/>
    <m/>
    <n v="54511"/>
    <s v="SIN"/>
    <s v="SIN"/>
    <s v="SIN"/>
    <n v="4"/>
    <n v="0"/>
    <n v="31"/>
    <n v="13838"/>
    <n v="0.16986301369863013"/>
    <n v="33.912328767123284"/>
    <n v="1"/>
    <n v="0"/>
    <n v="3"/>
    <n v="2"/>
    <n v="3"/>
    <n v="0"/>
    <n v="0"/>
    <n v="0"/>
  </r>
  <r>
    <n v="82204680"/>
    <s v="ASOCIADO 157"/>
    <x v="2"/>
    <x v="7"/>
    <n v="100333"/>
    <m/>
    <n v="0"/>
    <m/>
    <m/>
    <m/>
    <n v="54511"/>
    <s v="SIN"/>
    <s v="SIN"/>
    <s v="SIN"/>
    <n v="4"/>
    <n v="0"/>
    <n v="0"/>
    <n v="8001"/>
    <n v="9.8630136986301367E-2"/>
    <n v="37.482191780821921"/>
    <n v="1"/>
    <n v="5"/>
    <n v="3"/>
    <n v="3"/>
    <n v="1"/>
    <n v="0"/>
    <n v="0"/>
    <n v="0"/>
  </r>
  <r>
    <n v="2224668822"/>
    <s v="ASOCIADO 158"/>
    <x v="2"/>
    <x v="7"/>
    <n v="35117"/>
    <m/>
    <n v="0"/>
    <m/>
    <m/>
    <m/>
    <n v="54511"/>
    <s v="SIN"/>
    <s v="SIN"/>
    <s v="SIN"/>
    <n v="4"/>
    <n v="0"/>
    <n v="0"/>
    <n v="76520"/>
    <n v="0.10684931506849316"/>
    <n v="27.476712328767125"/>
    <n v="2"/>
    <n v="5"/>
    <n v="4"/>
    <n v="3"/>
    <n v="1"/>
    <n v="0"/>
    <n v="0"/>
    <n v="0"/>
  </r>
  <r>
    <n v="2006066400"/>
    <s v="ASOCIADO 159"/>
    <x v="2"/>
    <x v="7"/>
    <n v="20067"/>
    <m/>
    <n v="0"/>
    <m/>
    <m/>
    <m/>
    <n v="54511"/>
    <s v="SIN"/>
    <s v="SIN"/>
    <s v="SIN"/>
    <n v="4"/>
    <n v="0"/>
    <n v="0"/>
    <n v="76001"/>
    <n v="0.10136986301369863"/>
    <n v="20.438356164383563"/>
    <n v="2"/>
    <n v="4"/>
    <n v="3"/>
    <n v="3"/>
    <n v="1"/>
    <n v="0"/>
    <n v="0"/>
    <n v="0"/>
  </r>
  <r>
    <n v="2082848864"/>
    <s v="ASOCIADO 160"/>
    <x v="2"/>
    <x v="7"/>
    <n v="20067"/>
    <m/>
    <n v="0"/>
    <m/>
    <m/>
    <m/>
    <n v="54511"/>
    <s v="SIN"/>
    <s v="SIN"/>
    <s v="SIN"/>
    <n v="4"/>
    <n v="0"/>
    <n v="0"/>
    <n v="76130"/>
    <n v="9.8630136986301367E-2"/>
    <n v="26.115068493150684"/>
    <n v="1"/>
    <n v="2"/>
    <n v="1"/>
    <n v="3"/>
    <n v="1"/>
    <n v="0"/>
    <n v="0"/>
    <n v="0"/>
  </r>
  <r>
    <n v="86420482"/>
    <s v="ASOCIADO 161"/>
    <x v="2"/>
    <x v="7"/>
    <m/>
    <m/>
    <n v="0"/>
    <m/>
    <m/>
    <m/>
    <n v="54511"/>
    <s v="SIN"/>
    <s v="SIN"/>
    <s v="SIN"/>
    <n v="4"/>
    <n v="0"/>
    <n v="0"/>
    <n v="19001"/>
    <n v="9.5890410958904104E-2"/>
    <n v="47.216438356164382"/>
    <n v="1"/>
    <n v="2"/>
    <n v="2"/>
    <n v="3"/>
    <n v="1"/>
    <n v="0"/>
    <n v="0"/>
    <n v="0"/>
  </r>
  <r>
    <n v="2244042604"/>
    <s v="ASOCIADO 162"/>
    <x v="2"/>
    <x v="7"/>
    <m/>
    <m/>
    <n v="0"/>
    <m/>
    <m/>
    <m/>
    <n v="54511"/>
    <s v="SIN"/>
    <s v="SIN"/>
    <s v="SIN"/>
    <n v="4"/>
    <n v="0"/>
    <n v="0"/>
    <n v="76001"/>
    <n v="9.5890410958904104E-2"/>
    <n v="30.287671232876711"/>
    <n v="2"/>
    <n v="4"/>
    <n v="2"/>
    <n v="3"/>
    <n v="1"/>
    <n v="0"/>
    <n v="0"/>
    <n v="0"/>
  </r>
  <r>
    <n v="2224624822"/>
    <s v="ASOCIADO 163"/>
    <x v="2"/>
    <x v="7"/>
    <m/>
    <m/>
    <n v="0"/>
    <m/>
    <m/>
    <m/>
    <n v="54511"/>
    <s v="SIN"/>
    <s v="SIN"/>
    <s v="SIN"/>
    <n v="4"/>
    <n v="0"/>
    <n v="0"/>
    <n v="76130"/>
    <n v="9.0410958904109592E-2"/>
    <n v="30.734246575342464"/>
    <n v="1"/>
    <n v="3"/>
    <n v="1"/>
    <n v="3"/>
    <n v="3"/>
    <n v="0"/>
    <n v="0"/>
    <n v="0"/>
  </r>
  <r>
    <n v="2226448266"/>
    <s v="ASOCIADO 164"/>
    <x v="2"/>
    <x v="7"/>
    <m/>
    <m/>
    <n v="0"/>
    <m/>
    <m/>
    <m/>
    <n v="54511"/>
    <s v="SIN"/>
    <s v="SIN"/>
    <s v="SIN"/>
    <n v="4"/>
    <n v="0"/>
    <n v="0"/>
    <n v="76130"/>
    <n v="9.0410958904109592E-2"/>
    <n v="32.347945205479455"/>
    <n v="1"/>
    <n v="2"/>
    <n v="2"/>
    <n v="3"/>
    <n v="1"/>
    <n v="0"/>
    <n v="0"/>
    <n v="0"/>
  </r>
  <r>
    <n v="2224648040"/>
    <s v="ASOCIADO 165"/>
    <x v="2"/>
    <x v="7"/>
    <m/>
    <m/>
    <n v="0"/>
    <m/>
    <m/>
    <m/>
    <n v="54511"/>
    <s v="SIN"/>
    <s v="SIN"/>
    <s v="SIN"/>
    <n v="4"/>
    <n v="0"/>
    <n v="0"/>
    <n v="76130"/>
    <n v="9.5890410958904104E-2"/>
    <n v="24.241095890410961"/>
    <n v="2"/>
    <n v="5"/>
    <n v="1"/>
    <n v="3"/>
    <n v="1"/>
    <n v="0"/>
    <n v="0"/>
    <n v="0"/>
  </r>
  <r>
    <n v="2224686082"/>
    <s v="ASOCIADO 166"/>
    <x v="2"/>
    <x v="7"/>
    <m/>
    <m/>
    <n v="0"/>
    <m/>
    <m/>
    <m/>
    <n v="54511"/>
    <s v="SIN"/>
    <s v="SIN"/>
    <s v="SIN"/>
    <n v="4"/>
    <n v="0"/>
    <n v="0"/>
    <n v="76520"/>
    <n v="0.10684931506849316"/>
    <n v="24.684931506849313"/>
    <n v="2"/>
    <n v="4"/>
    <n v="4"/>
    <n v="3"/>
    <n v="1"/>
    <n v="0"/>
    <n v="0"/>
    <n v="0"/>
  </r>
  <r>
    <n v="20286206"/>
    <s v="ASOCIADO 167"/>
    <x v="2"/>
    <x v="7"/>
    <n v="652167"/>
    <m/>
    <n v="0"/>
    <m/>
    <m/>
    <m/>
    <n v="54512"/>
    <s v="SIN"/>
    <s v="SIN"/>
    <s v="SIN"/>
    <n v="4"/>
    <n v="0"/>
    <n v="0"/>
    <n v="17380"/>
    <n v="0.16986301369863013"/>
    <n v="44.416438356164385"/>
    <n v="1"/>
    <n v="2"/>
    <n v="2"/>
    <n v="2"/>
    <n v="3"/>
    <n v="0"/>
    <n v="0"/>
    <n v="0"/>
  </r>
  <r>
    <n v="80820260"/>
    <s v="ASOCIADO 168"/>
    <x v="2"/>
    <x v="7"/>
    <n v="567093"/>
    <m/>
    <n v="0"/>
    <m/>
    <m/>
    <m/>
    <n v="54512"/>
    <s v="SIN"/>
    <s v="SIN"/>
    <s v="SIN"/>
    <n v="4"/>
    <n v="0"/>
    <n v="4"/>
    <n v="76364"/>
    <n v="0.16986301369863013"/>
    <n v="44.197260273972603"/>
    <n v="1"/>
    <n v="1"/>
    <n v="2"/>
    <n v="2"/>
    <n v="2"/>
    <n v="0"/>
    <n v="0"/>
    <n v="0"/>
  </r>
  <r>
    <n v="2006424800"/>
    <s v="ASOCIADO 169"/>
    <x v="2"/>
    <x v="7"/>
    <n v="347730"/>
    <m/>
    <n v="0"/>
    <m/>
    <m/>
    <m/>
    <n v="54512"/>
    <s v="SIN"/>
    <s v="SIN"/>
    <s v="SIN"/>
    <n v="4"/>
    <n v="0"/>
    <n v="0"/>
    <n v="68001"/>
    <n v="0.17260273972602741"/>
    <n v="20.4986301369863"/>
    <n v="2"/>
    <n v="2"/>
    <n v="1"/>
    <n v="2"/>
    <n v="1"/>
    <n v="0"/>
    <n v="0"/>
    <n v="0"/>
  </r>
  <r>
    <n v="2224882840"/>
    <s v="ASOCIADO 170"/>
    <x v="2"/>
    <x v="7"/>
    <n v="227130"/>
    <m/>
    <n v="0"/>
    <m/>
    <m/>
    <m/>
    <n v="54512"/>
    <s v="SIN"/>
    <s v="SIN"/>
    <s v="SIN"/>
    <n v="4"/>
    <n v="0"/>
    <n v="0"/>
    <n v="76275"/>
    <n v="0.16986301369863013"/>
    <n v="35.632876712328766"/>
    <n v="1"/>
    <n v="2"/>
    <n v="1"/>
    <n v="2"/>
    <n v="1"/>
    <n v="0"/>
    <n v="0"/>
    <n v="0"/>
  </r>
  <r>
    <n v="2044020800"/>
    <s v="ASOCIADO 171"/>
    <x v="2"/>
    <x v="7"/>
    <n v="201000"/>
    <m/>
    <n v="0"/>
    <m/>
    <m/>
    <m/>
    <n v="54512"/>
    <s v="SIN"/>
    <s v="SIN"/>
    <s v="SIN"/>
    <n v="4"/>
    <n v="0"/>
    <n v="0"/>
    <n v="8758"/>
    <n v="0.16986301369863013"/>
    <n v="26.484931506849314"/>
    <n v="1"/>
    <n v="2"/>
    <n v="2"/>
    <n v="2"/>
    <n v="1"/>
    <n v="0"/>
    <n v="0"/>
    <n v="0"/>
  </r>
  <r>
    <n v="2204060248"/>
    <s v="ASOCIADO 172"/>
    <x v="2"/>
    <x v="7"/>
    <n v="201000"/>
    <m/>
    <n v="0"/>
    <m/>
    <m/>
    <m/>
    <n v="54512"/>
    <s v="SIN"/>
    <s v="SIN"/>
    <s v="SIN"/>
    <n v="4"/>
    <n v="0"/>
    <n v="0"/>
    <n v="13001"/>
    <n v="0.16986301369863013"/>
    <n v="31.980821917808218"/>
    <n v="1"/>
    <n v="2"/>
    <n v="2"/>
    <n v="2"/>
    <n v="1"/>
    <n v="0"/>
    <n v="0"/>
    <n v="0"/>
  </r>
  <r>
    <n v="2006442224"/>
    <s v="ASOCIADO 173"/>
    <x v="2"/>
    <x v="7"/>
    <n v="201000"/>
    <m/>
    <n v="0"/>
    <m/>
    <m/>
    <m/>
    <n v="54512"/>
    <s v="SIN"/>
    <s v="SIN"/>
    <s v="SIN"/>
    <n v="4"/>
    <n v="0"/>
    <n v="0"/>
    <n v="76130"/>
    <n v="0.16986301369863013"/>
    <n v="25.972602739726028"/>
    <n v="2"/>
    <n v="3"/>
    <n v="2"/>
    <n v="2"/>
    <n v="1"/>
    <n v="0"/>
    <n v="0"/>
    <n v="0"/>
  </r>
  <r>
    <n v="2044686686"/>
    <s v="ASOCIADO 174"/>
    <x v="2"/>
    <x v="7"/>
    <n v="146730"/>
    <m/>
    <n v="0"/>
    <m/>
    <m/>
    <m/>
    <n v="54512"/>
    <s v="SIN"/>
    <s v="SIN"/>
    <s v="SIN"/>
    <n v="4"/>
    <n v="0"/>
    <n v="0"/>
    <n v="11001"/>
    <n v="0.16986301369863013"/>
    <n v="36.065753424657537"/>
    <n v="2"/>
    <n v="3"/>
    <n v="2"/>
    <n v="2"/>
    <n v="1"/>
    <n v="0"/>
    <n v="0"/>
    <n v="0"/>
  </r>
  <r>
    <n v="2006048866"/>
    <s v="ASOCIADO 175"/>
    <x v="2"/>
    <x v="7"/>
    <n v="146730"/>
    <m/>
    <n v="0"/>
    <m/>
    <m/>
    <m/>
    <n v="54512"/>
    <s v="SIN"/>
    <s v="SIN"/>
    <s v="SIN"/>
    <n v="4"/>
    <n v="0"/>
    <n v="0"/>
    <n v="76130"/>
    <n v="0.17260273972602741"/>
    <n v="20.416438356164385"/>
    <n v="2"/>
    <n v="3"/>
    <n v="3"/>
    <n v="2"/>
    <n v="1"/>
    <n v="0"/>
    <n v="0"/>
    <n v="0"/>
  </r>
  <r>
    <n v="2060446460"/>
    <s v="ASOCIADO 176"/>
    <x v="2"/>
    <x v="7"/>
    <n v="146730"/>
    <m/>
    <n v="0"/>
    <m/>
    <m/>
    <m/>
    <n v="54512"/>
    <s v="SIN"/>
    <s v="SIN"/>
    <s v="SIN"/>
    <n v="4"/>
    <n v="0"/>
    <n v="0"/>
    <n v="76275"/>
    <n v="0.17260273972602741"/>
    <n v="38.161643835616438"/>
    <n v="1"/>
    <n v="2"/>
    <n v="2"/>
    <n v="2"/>
    <n v="1"/>
    <n v="0"/>
    <n v="0"/>
    <n v="0"/>
  </r>
  <r>
    <n v="40866068"/>
    <s v="ASOCIADO 177"/>
    <x v="2"/>
    <x v="7"/>
    <n v="144720"/>
    <m/>
    <n v="0"/>
    <m/>
    <m/>
    <m/>
    <n v="54512"/>
    <s v="SIN"/>
    <s v="SIN"/>
    <s v="SIN"/>
    <n v="4"/>
    <n v="0"/>
    <n v="0"/>
    <n v="13052"/>
    <n v="0.17260273972602741"/>
    <n v="49.164383561643838"/>
    <n v="2"/>
    <n v="5"/>
    <n v="1"/>
    <n v="2"/>
    <n v="1"/>
    <n v="0"/>
    <n v="0"/>
    <n v="0"/>
  </r>
  <r>
    <n v="2044886646"/>
    <s v="ASOCIADO 178"/>
    <x v="2"/>
    <x v="7"/>
    <n v="110634"/>
    <m/>
    <n v="0"/>
    <m/>
    <m/>
    <m/>
    <n v="54512"/>
    <s v="SIN"/>
    <s v="SIN"/>
    <s v="SIN"/>
    <n v="4"/>
    <n v="0"/>
    <n v="0"/>
    <n v="66170"/>
    <n v="0.17534246575342466"/>
    <n v="26.704109589041096"/>
    <n v="1"/>
    <n v="2"/>
    <n v="2"/>
    <n v="2"/>
    <n v="1"/>
    <n v="0"/>
    <n v="0"/>
    <n v="0"/>
  </r>
  <r>
    <n v="2048048228"/>
    <s v="ASOCIADO 179"/>
    <x v="2"/>
    <x v="7"/>
    <n v="100500"/>
    <m/>
    <n v="0"/>
    <m/>
    <m/>
    <m/>
    <n v="54512"/>
    <s v="SIN"/>
    <s v="SIN"/>
    <s v="SIN"/>
    <n v="4"/>
    <n v="0"/>
    <n v="0"/>
    <n v="13433"/>
    <n v="0.17260273972602741"/>
    <n v="31.008219178082193"/>
    <n v="2"/>
    <n v="2"/>
    <n v="1"/>
    <n v="2"/>
    <n v="1"/>
    <n v="0"/>
    <n v="0"/>
    <n v="0"/>
  </r>
  <r>
    <n v="2220048242"/>
    <s v="ASOCIADO 180"/>
    <x v="2"/>
    <x v="7"/>
    <n v="100500"/>
    <m/>
    <n v="0"/>
    <m/>
    <m/>
    <m/>
    <n v="54512"/>
    <s v="SIN"/>
    <s v="SIN"/>
    <s v="SIN"/>
    <n v="4"/>
    <n v="0"/>
    <n v="31"/>
    <n v="68418"/>
    <n v="0.26301369863013696"/>
    <n v="30.158904109589042"/>
    <n v="1"/>
    <n v="0"/>
    <n v="2"/>
    <n v="2"/>
    <n v="2"/>
    <n v="0"/>
    <n v="0"/>
    <n v="0"/>
  </r>
  <r>
    <n v="2006464266"/>
    <s v="ASOCIADO 181"/>
    <x v="2"/>
    <x v="7"/>
    <n v="100500"/>
    <m/>
    <n v="0"/>
    <m/>
    <m/>
    <m/>
    <n v="54512"/>
    <s v="SIN"/>
    <s v="SIN"/>
    <s v="SIN"/>
    <n v="4"/>
    <n v="0"/>
    <n v="0"/>
    <n v="76275"/>
    <n v="0.17260273972602741"/>
    <n v="28.186301369863013"/>
    <n v="1"/>
    <n v="1"/>
    <n v="2"/>
    <n v="2"/>
    <n v="1"/>
    <n v="0"/>
    <n v="0"/>
    <n v="0"/>
  </r>
  <r>
    <n v="2008406826"/>
    <s v="ASOCIADO 182"/>
    <x v="2"/>
    <x v="7"/>
    <n v="86430"/>
    <m/>
    <n v="0"/>
    <m/>
    <m/>
    <m/>
    <n v="54512"/>
    <s v="SIN"/>
    <s v="SIN"/>
    <s v="SIN"/>
    <n v="4"/>
    <n v="0"/>
    <n v="0"/>
    <n v="68615"/>
    <n v="0.17260273972602741"/>
    <n v="22.413698630136988"/>
    <n v="2"/>
    <n v="2"/>
    <n v="1"/>
    <n v="2"/>
    <n v="1"/>
    <n v="0"/>
    <n v="0"/>
    <n v="0"/>
  </r>
  <r>
    <n v="2008420800"/>
    <s v="ASOCIADO 183"/>
    <x v="2"/>
    <x v="7"/>
    <n v="80400"/>
    <m/>
    <n v="0"/>
    <m/>
    <m/>
    <m/>
    <n v="54512"/>
    <s v="SIN"/>
    <s v="SIN"/>
    <s v="SIN"/>
    <n v="4"/>
    <n v="0"/>
    <n v="0"/>
    <n v="68615"/>
    <n v="0.16986301369863013"/>
    <n v="21.2"/>
    <n v="1"/>
    <n v="2"/>
    <n v="2"/>
    <n v="2"/>
    <n v="1"/>
    <n v="0"/>
    <n v="0"/>
    <n v="0"/>
  </r>
  <r>
    <n v="2028462040"/>
    <s v="ASOCIADO 184"/>
    <x v="2"/>
    <x v="7"/>
    <n v="70233"/>
    <m/>
    <n v="0"/>
    <m/>
    <m/>
    <m/>
    <n v="54512"/>
    <s v="SIN"/>
    <s v="SIN"/>
    <s v="SIN"/>
    <n v="4"/>
    <n v="0"/>
    <n v="0"/>
    <n v="11001"/>
    <n v="7.6712328767123292E-2"/>
    <n v="29.578082191780823"/>
    <n v="2"/>
    <n v="5"/>
    <n v="3"/>
    <n v="3"/>
    <n v="1"/>
    <n v="0"/>
    <n v="0"/>
    <n v="0"/>
  </r>
  <r>
    <n v="2224688084"/>
    <s v="ASOCIADO 185"/>
    <x v="2"/>
    <x v="7"/>
    <n v="61582"/>
    <m/>
    <n v="0"/>
    <m/>
    <m/>
    <m/>
    <n v="54512"/>
    <s v="SIN"/>
    <s v="SIN"/>
    <s v="SIN"/>
    <n v="4"/>
    <n v="0"/>
    <n v="0"/>
    <n v="76520"/>
    <n v="0.17260273972602741"/>
    <n v="24.194520547945206"/>
    <n v="1"/>
    <n v="5"/>
    <n v="3"/>
    <n v="2"/>
    <n v="1"/>
    <n v="0"/>
    <n v="0"/>
    <n v="0"/>
  </r>
  <r>
    <n v="44280280"/>
    <s v="ASOCIADO 186"/>
    <x v="2"/>
    <x v="7"/>
    <n v="60300"/>
    <m/>
    <n v="0"/>
    <m/>
    <m/>
    <m/>
    <n v="54512"/>
    <s v="SIN"/>
    <s v="SIN"/>
    <s v="SIN"/>
    <n v="4"/>
    <n v="0"/>
    <n v="0"/>
    <n v="5001"/>
    <n v="0.17260273972602741"/>
    <n v="39.813698630136983"/>
    <n v="2"/>
    <n v="2"/>
    <n v="2"/>
    <n v="2"/>
    <n v="1"/>
    <n v="0"/>
    <n v="0"/>
    <n v="0"/>
  </r>
  <r>
    <n v="44622048"/>
    <s v="ASOCIADO 187"/>
    <x v="2"/>
    <x v="7"/>
    <n v="60300"/>
    <m/>
    <n v="0"/>
    <m/>
    <m/>
    <m/>
    <n v="54512"/>
    <s v="SIN"/>
    <s v="SIN"/>
    <s v="SIN"/>
    <n v="4"/>
    <n v="0"/>
    <n v="0"/>
    <n v="5001"/>
    <n v="0.17260273972602741"/>
    <n v="46.868493150684934"/>
    <n v="2"/>
    <n v="2"/>
    <n v="3"/>
    <n v="2"/>
    <n v="1"/>
    <n v="0"/>
    <n v="0"/>
    <n v="0"/>
  </r>
  <r>
    <n v="20606842"/>
    <s v="ASOCIADO 188"/>
    <x v="2"/>
    <x v="7"/>
    <n v="60300"/>
    <m/>
    <n v="0"/>
    <m/>
    <m/>
    <m/>
    <n v="54512"/>
    <s v="SIN"/>
    <s v="SIN"/>
    <s v="SIN"/>
    <n v="4"/>
    <n v="0"/>
    <n v="0"/>
    <n v="11001"/>
    <n v="0.16986301369863013"/>
    <n v="45.775342465753425"/>
    <n v="1"/>
    <n v="2"/>
    <n v="2"/>
    <n v="2"/>
    <n v="3"/>
    <n v="0"/>
    <n v="0"/>
    <n v="0"/>
  </r>
  <r>
    <n v="2084426664"/>
    <s v="ASOCIADO 189"/>
    <x v="2"/>
    <x v="7"/>
    <n v="60300"/>
    <m/>
    <n v="0"/>
    <m/>
    <m/>
    <m/>
    <n v="54512"/>
    <s v="SIN"/>
    <s v="SIN"/>
    <s v="SIN"/>
    <n v="4"/>
    <n v="0"/>
    <n v="0"/>
    <n v="11001"/>
    <n v="0.16986301369863013"/>
    <n v="30.849315068493151"/>
    <n v="2"/>
    <n v="3"/>
    <n v="2"/>
    <n v="2"/>
    <n v="1"/>
    <n v="0"/>
    <n v="0"/>
    <n v="0"/>
  </r>
  <r>
    <n v="84608400"/>
    <s v="ASOCIADO 190"/>
    <x v="2"/>
    <x v="7"/>
    <n v="60300"/>
    <m/>
    <n v="0"/>
    <m/>
    <m/>
    <m/>
    <n v="54512"/>
    <s v="SIN"/>
    <s v="SIN"/>
    <s v="SIN"/>
    <n v="4"/>
    <n v="0"/>
    <n v="0"/>
    <n v="13052"/>
    <n v="0.16986301369863013"/>
    <n v="37.153424657534245"/>
    <n v="1"/>
    <n v="2"/>
    <n v="1"/>
    <n v="2"/>
    <n v="3"/>
    <n v="0"/>
    <n v="0"/>
    <n v="0"/>
  </r>
  <r>
    <n v="2020086862"/>
    <s v="ASOCIADO 191"/>
    <x v="2"/>
    <x v="7"/>
    <n v="60300"/>
    <m/>
    <n v="0"/>
    <m/>
    <m/>
    <m/>
    <n v="54512"/>
    <s v="SIN"/>
    <s v="SIN"/>
    <s v="SIN"/>
    <n v="4"/>
    <n v="0"/>
    <n v="0"/>
    <n v="76001"/>
    <n v="0.16986301369863013"/>
    <n v="22.227397260273971"/>
    <n v="1"/>
    <n v="2"/>
    <n v="2"/>
    <n v="2"/>
    <n v="1"/>
    <n v="0"/>
    <n v="0"/>
    <n v="0"/>
  </r>
  <r>
    <n v="2048046206"/>
    <s v="ASOCIADO 192"/>
    <x v="2"/>
    <x v="7"/>
    <n v="60233"/>
    <m/>
    <n v="0"/>
    <m/>
    <m/>
    <m/>
    <n v="54512"/>
    <s v="SIN"/>
    <s v="SIN"/>
    <s v="SIN"/>
    <n v="4"/>
    <n v="0"/>
    <n v="0"/>
    <n v="13052"/>
    <n v="0.17260273972602741"/>
    <n v="31.947945205479453"/>
    <n v="2"/>
    <n v="3"/>
    <n v="1"/>
    <n v="2"/>
    <n v="1"/>
    <n v="0"/>
    <n v="0"/>
    <n v="0"/>
  </r>
  <r>
    <n v="2086608008"/>
    <s v="ASOCIADO 193"/>
    <x v="2"/>
    <x v="7"/>
    <n v="52260"/>
    <m/>
    <n v="0"/>
    <m/>
    <m/>
    <m/>
    <n v="54512"/>
    <s v="SIN"/>
    <s v="SIN"/>
    <s v="SIN"/>
    <n v="4"/>
    <n v="0"/>
    <n v="0"/>
    <n v="11001"/>
    <n v="0.17534246575342466"/>
    <n v="32.536986301369865"/>
    <n v="1"/>
    <n v="2"/>
    <n v="2"/>
    <n v="2"/>
    <n v="1"/>
    <n v="0"/>
    <n v="0"/>
    <n v="0"/>
  </r>
  <r>
    <n v="2020220444"/>
    <s v="ASOCIADO 194"/>
    <x v="2"/>
    <x v="7"/>
    <n v="50167"/>
    <m/>
    <n v="0"/>
    <m/>
    <m/>
    <m/>
    <n v="54512"/>
    <s v="SIN"/>
    <s v="SIN"/>
    <s v="SIN"/>
    <n v="4"/>
    <n v="0"/>
    <n v="0"/>
    <n v="66001"/>
    <n v="0.17534246575342466"/>
    <n v="21.747945205479454"/>
    <n v="1"/>
    <n v="2"/>
    <n v="2"/>
    <n v="2"/>
    <n v="1"/>
    <n v="0"/>
    <n v="0"/>
    <n v="0"/>
  </r>
  <r>
    <n v="2000802026"/>
    <s v="ASOCIADO 195"/>
    <x v="2"/>
    <x v="7"/>
    <n v="46230"/>
    <m/>
    <n v="0"/>
    <m/>
    <m/>
    <m/>
    <n v="54512"/>
    <s v="SIN"/>
    <s v="SIN"/>
    <s v="SIN"/>
    <n v="4"/>
    <n v="0"/>
    <n v="0"/>
    <n v="11001"/>
    <n v="0.17260273972602741"/>
    <n v="21.624657534246577"/>
    <n v="1"/>
    <n v="3"/>
    <n v="2"/>
    <n v="2"/>
    <n v="1"/>
    <n v="0"/>
    <n v="0"/>
    <n v="0"/>
  </r>
  <r>
    <n v="2006666444"/>
    <s v="ASOCIADO 196"/>
    <x v="2"/>
    <x v="7"/>
    <n v="46230"/>
    <m/>
    <n v="0"/>
    <m/>
    <m/>
    <m/>
    <n v="54512"/>
    <s v="SIN"/>
    <s v="SIN"/>
    <s v="SIN"/>
    <n v="4"/>
    <n v="0"/>
    <n v="0"/>
    <n v="68255"/>
    <n v="0.16986301369863013"/>
    <n v="23.065753424657533"/>
    <n v="2"/>
    <n v="2"/>
    <n v="1"/>
    <n v="2"/>
    <n v="3"/>
    <n v="0"/>
    <n v="0"/>
    <n v="0"/>
  </r>
  <r>
    <n v="2620288"/>
    <s v="ASOCIADO 197"/>
    <x v="2"/>
    <x v="7"/>
    <n v="46230"/>
    <m/>
    <n v="0"/>
    <m/>
    <m/>
    <m/>
    <n v="54512"/>
    <s v="SIN"/>
    <s v="SIN"/>
    <s v="SIN"/>
    <n v="4"/>
    <n v="0"/>
    <n v="0"/>
    <n v="68615"/>
    <n v="0.16986301369863013"/>
    <n v="38.416438356164385"/>
    <n v="1"/>
    <n v="2"/>
    <n v="1"/>
    <n v="2"/>
    <n v="3"/>
    <n v="0"/>
    <n v="0"/>
    <n v="0"/>
  </r>
  <r>
    <n v="2006444866"/>
    <s v="ASOCIADO 198"/>
    <x v="2"/>
    <x v="7"/>
    <n v="46230"/>
    <m/>
    <n v="0"/>
    <m/>
    <m/>
    <m/>
    <n v="54512"/>
    <s v="SIN"/>
    <s v="SIN"/>
    <s v="SIN"/>
    <n v="4"/>
    <n v="0"/>
    <n v="0"/>
    <n v="68615"/>
    <n v="0.17534246575342466"/>
    <n v="21.687671232876713"/>
    <n v="1"/>
    <n v="2"/>
    <n v="2"/>
    <n v="2"/>
    <n v="1"/>
    <n v="0"/>
    <n v="0"/>
    <n v="0"/>
  </r>
  <r>
    <n v="2002264842"/>
    <s v="ASOCIADO 199"/>
    <x v="2"/>
    <x v="7"/>
    <n v="40200"/>
    <m/>
    <n v="0"/>
    <m/>
    <m/>
    <m/>
    <n v="54512"/>
    <s v="SIN"/>
    <s v="SIN"/>
    <s v="SIN"/>
    <n v="4"/>
    <n v="0"/>
    <n v="0"/>
    <n v="8758"/>
    <n v="0.16986301369863013"/>
    <n v="24.290410958904111"/>
    <n v="2"/>
    <n v="5"/>
    <n v="2"/>
    <n v="2"/>
    <n v="1"/>
    <n v="0"/>
    <n v="0"/>
    <n v="0"/>
  </r>
  <r>
    <n v="84608888"/>
    <s v="ASOCIADO 200"/>
    <x v="2"/>
    <x v="7"/>
    <n v="40200"/>
    <m/>
    <n v="0"/>
    <m/>
    <m/>
    <m/>
    <n v="54512"/>
    <s v="SIN"/>
    <s v="SIN"/>
    <s v="SIN"/>
    <n v="4"/>
    <n v="0"/>
    <n v="0"/>
    <n v="13433"/>
    <n v="0.16986301369863013"/>
    <n v="38.391780821917806"/>
    <n v="1"/>
    <n v="2"/>
    <n v="1"/>
    <n v="2"/>
    <n v="1"/>
    <n v="0"/>
    <n v="0"/>
    <n v="0"/>
  </r>
  <r>
    <n v="4480644"/>
    <s v="ASOCIADO 201"/>
    <x v="2"/>
    <x v="7"/>
    <n v="40200"/>
    <m/>
    <n v="0"/>
    <m/>
    <m/>
    <m/>
    <n v="54512"/>
    <s v="SIN"/>
    <s v="SIN"/>
    <s v="SIN"/>
    <n v="4"/>
    <n v="0"/>
    <n v="0"/>
    <n v="76130"/>
    <n v="0.16986301369863013"/>
    <n v="41.043835616438358"/>
    <n v="1"/>
    <n v="2"/>
    <n v="2"/>
    <n v="2"/>
    <n v="3"/>
    <n v="0"/>
    <n v="0"/>
    <n v="0"/>
  </r>
  <r>
    <n v="66886844"/>
    <s v="ASOCIADO 202"/>
    <x v="2"/>
    <x v="7"/>
    <n v="30100"/>
    <m/>
    <n v="0"/>
    <m/>
    <m/>
    <m/>
    <n v="54512"/>
    <s v="SIN"/>
    <s v="SIN"/>
    <s v="SIN"/>
    <n v="4"/>
    <n v="0"/>
    <n v="0"/>
    <n v="76130"/>
    <n v="0.16986301369863013"/>
    <n v="47.608219178082194"/>
    <n v="2"/>
    <n v="3"/>
    <n v="2"/>
    <n v="2"/>
    <n v="1"/>
    <n v="0"/>
    <n v="0"/>
    <n v="0"/>
  </r>
  <r>
    <n v="2060844406"/>
    <s v="ASOCIADO 203"/>
    <x v="2"/>
    <x v="7"/>
    <n v="26130"/>
    <m/>
    <n v="0"/>
    <m/>
    <m/>
    <m/>
    <n v="54512"/>
    <s v="SIN"/>
    <s v="SIN"/>
    <s v="SIN"/>
    <n v="4"/>
    <n v="0"/>
    <n v="0"/>
    <n v="73001"/>
    <n v="0.17260273972602741"/>
    <n v="30.964383561643835"/>
    <n v="1"/>
    <n v="2"/>
    <n v="2"/>
    <n v="2"/>
    <n v="1"/>
    <n v="0"/>
    <n v="0"/>
    <n v="0"/>
  </r>
  <r>
    <n v="26604842"/>
    <s v="ASOCIADO 204"/>
    <x v="3"/>
    <x v="3"/>
    <m/>
    <n v="200000"/>
    <n v="145488"/>
    <n v="68004"/>
    <n v="0"/>
    <n v="0"/>
    <n v="54512"/>
    <s v="9- Otras garantías (no admisible)"/>
    <s v="LBZ"/>
    <s v="A"/>
    <n v="4"/>
    <n v="0"/>
    <n v="0"/>
    <n v="5212"/>
    <n v="0.16986301369863013"/>
    <n v="57.213698630136989"/>
    <n v="1"/>
    <n v="2"/>
    <n v="2"/>
    <n v="2"/>
    <n v="2"/>
    <n v="0"/>
    <n v="0"/>
    <n v="0"/>
  </r>
  <r>
    <n v="2008406648"/>
    <s v="ASOCIADO 205"/>
    <x v="3"/>
    <x v="3"/>
    <m/>
    <n v="200000"/>
    <n v="145488"/>
    <n v="68004"/>
    <n v="0"/>
    <n v="0"/>
    <n v="54512"/>
    <s v="9- Otras garantías (no admisible)"/>
    <s v="LBZ"/>
    <s v="A"/>
    <n v="4"/>
    <n v="0"/>
    <n v="0"/>
    <n v="68255"/>
    <n v="0.16986301369863013"/>
    <n v="26.616438356164384"/>
    <n v="1"/>
    <n v="2"/>
    <n v="2"/>
    <n v="2"/>
    <n v="1"/>
    <n v="0"/>
    <n v="0"/>
    <n v="0"/>
  </r>
  <r>
    <n v="2004824286"/>
    <s v="ASOCIADO 206"/>
    <x v="3"/>
    <x v="3"/>
    <m/>
    <n v="900000"/>
    <n v="845488"/>
    <n v="187630"/>
    <n v="0"/>
    <n v="935000"/>
    <n v="54512"/>
    <s v="6- pignoración"/>
    <s v="LBZ"/>
    <s v="A"/>
    <n v="4"/>
    <n v="0"/>
    <n v="0"/>
    <n v="68255"/>
    <n v="0.16986301369863013"/>
    <n v="21.526027397260275"/>
    <n v="1"/>
    <n v="2"/>
    <n v="2"/>
    <n v="2"/>
    <n v="1"/>
    <n v="0"/>
    <n v="0"/>
    <n v="0"/>
  </r>
  <r>
    <n v="2046644808"/>
    <s v="ASOCIADO 207"/>
    <x v="2"/>
    <x v="7"/>
    <m/>
    <m/>
    <n v="0"/>
    <m/>
    <m/>
    <m/>
    <n v="54512"/>
    <s v="SIN"/>
    <s v="SIN"/>
    <s v="SIN"/>
    <n v="4"/>
    <n v="0"/>
    <n v="0"/>
    <n v="5266"/>
    <n v="0.16986301369863013"/>
    <n v="22.057534246575344"/>
    <n v="1"/>
    <n v="2"/>
    <n v="2"/>
    <n v="2"/>
    <n v="1"/>
    <n v="0"/>
    <n v="0"/>
    <n v="0"/>
  </r>
  <r>
    <n v="82288848"/>
    <s v="ASOCIADO 208"/>
    <x v="2"/>
    <x v="7"/>
    <m/>
    <m/>
    <n v="0"/>
    <m/>
    <m/>
    <m/>
    <n v="54512"/>
    <s v="SIN"/>
    <s v="SIN"/>
    <s v="SIN"/>
    <n v="4"/>
    <n v="0"/>
    <n v="0"/>
    <n v="5360"/>
    <n v="0.16986301369863013"/>
    <n v="39.273972602739725"/>
    <n v="1"/>
    <n v="2"/>
    <n v="1"/>
    <n v="2"/>
    <n v="1"/>
    <n v="0"/>
    <n v="0"/>
    <n v="0"/>
  </r>
  <r>
    <n v="2000002846"/>
    <s v="ASOCIADO 209"/>
    <x v="2"/>
    <x v="7"/>
    <m/>
    <m/>
    <n v="0"/>
    <m/>
    <m/>
    <m/>
    <n v="54512"/>
    <s v="SIN"/>
    <s v="SIN"/>
    <s v="SIN"/>
    <n v="4"/>
    <n v="0"/>
    <n v="0"/>
    <n v="5631"/>
    <n v="0.16986301369863013"/>
    <n v="30.306849315068494"/>
    <n v="1"/>
    <n v="2"/>
    <n v="2"/>
    <n v="2"/>
    <n v="1"/>
    <n v="0"/>
    <n v="0"/>
    <n v="0"/>
  </r>
  <r>
    <n v="2002006086"/>
    <s v="ASOCIADO 210"/>
    <x v="2"/>
    <x v="7"/>
    <m/>
    <m/>
    <n v="0"/>
    <m/>
    <m/>
    <m/>
    <n v="54512"/>
    <s v="SIN"/>
    <s v="SIN"/>
    <s v="SIN"/>
    <n v="4"/>
    <n v="0"/>
    <n v="0"/>
    <n v="8001"/>
    <n v="0.16986301369863013"/>
    <n v="22.243835616438357"/>
    <n v="1"/>
    <n v="3"/>
    <n v="1"/>
    <n v="2"/>
    <n v="1"/>
    <n v="0"/>
    <n v="0"/>
    <n v="0"/>
  </r>
  <r>
    <n v="8866668"/>
    <s v="ASOCIADO 211"/>
    <x v="2"/>
    <x v="7"/>
    <m/>
    <m/>
    <n v="0"/>
    <m/>
    <m/>
    <m/>
    <n v="54512"/>
    <s v="SIN"/>
    <s v="SIN"/>
    <s v="SIN"/>
    <n v="4"/>
    <n v="0"/>
    <n v="0"/>
    <n v="8758"/>
    <n v="0.16986301369863013"/>
    <n v="54.846575342465755"/>
    <n v="1"/>
    <n v="2"/>
    <n v="1"/>
    <n v="2"/>
    <n v="1"/>
    <n v="0"/>
    <n v="0"/>
    <n v="0"/>
  </r>
  <r>
    <n v="2048444466"/>
    <s v="ASOCIADO 212"/>
    <x v="2"/>
    <x v="7"/>
    <m/>
    <m/>
    <n v="0"/>
    <m/>
    <m/>
    <m/>
    <n v="54512"/>
    <s v="SIN"/>
    <s v="SIN"/>
    <s v="SIN"/>
    <n v="4"/>
    <n v="0"/>
    <n v="0"/>
    <n v="13001"/>
    <n v="0.16986301369863013"/>
    <n v="29.901369863013699"/>
    <n v="1"/>
    <n v="4"/>
    <n v="2"/>
    <n v="2"/>
    <n v="3"/>
    <n v="0"/>
    <n v="0"/>
    <n v="0"/>
  </r>
  <r>
    <n v="2002844600"/>
    <s v="ASOCIADO 213"/>
    <x v="2"/>
    <x v="7"/>
    <m/>
    <m/>
    <n v="0"/>
    <m/>
    <m/>
    <m/>
    <n v="54512"/>
    <s v="SIN"/>
    <s v="SIN"/>
    <s v="SIN"/>
    <n v="4"/>
    <n v="0"/>
    <n v="0"/>
    <n v="13052"/>
    <n v="0.16986301369863013"/>
    <n v="23.347945205479451"/>
    <n v="2"/>
    <n v="2"/>
    <n v="1"/>
    <n v="2"/>
    <n v="1"/>
    <n v="0"/>
    <n v="0"/>
    <n v="0"/>
  </r>
  <r>
    <n v="2244248028"/>
    <s v="ASOCIADO 214"/>
    <x v="2"/>
    <x v="7"/>
    <m/>
    <m/>
    <n v="0"/>
    <m/>
    <m/>
    <m/>
    <n v="54512"/>
    <s v="SIN"/>
    <s v="SIN"/>
    <s v="SIN"/>
    <n v="4"/>
    <n v="0"/>
    <n v="0"/>
    <n v="13052"/>
    <n v="0.16986301369863013"/>
    <n v="28.953424657534246"/>
    <n v="1"/>
    <n v="2"/>
    <n v="1"/>
    <n v="2"/>
    <n v="3"/>
    <n v="0"/>
    <n v="0"/>
    <n v="0"/>
  </r>
  <r>
    <n v="2044048228"/>
    <s v="ASOCIADO 215"/>
    <x v="2"/>
    <x v="7"/>
    <m/>
    <m/>
    <n v="0"/>
    <m/>
    <m/>
    <m/>
    <n v="54512"/>
    <s v="SIN"/>
    <s v="SIN"/>
    <s v="SIN"/>
    <n v="4"/>
    <n v="0"/>
    <n v="0"/>
    <n v="13052"/>
    <n v="0.17260273972602741"/>
    <n v="22.805479452054794"/>
    <n v="1"/>
    <n v="2"/>
    <n v="2"/>
    <n v="2"/>
    <n v="1"/>
    <n v="0"/>
    <n v="0"/>
    <n v="0"/>
  </r>
  <r>
    <n v="2002026046"/>
    <s v="ASOCIADO 216"/>
    <x v="2"/>
    <x v="7"/>
    <m/>
    <m/>
    <n v="0"/>
    <m/>
    <m/>
    <m/>
    <n v="54512"/>
    <s v="SIN"/>
    <s v="SIN"/>
    <s v="SIN"/>
    <n v="4"/>
    <n v="0"/>
    <n v="0"/>
    <n v="66001"/>
    <n v="0.17534246575342466"/>
    <n v="24.621917808219177"/>
    <n v="1"/>
    <n v="2"/>
    <n v="2"/>
    <n v="2"/>
    <n v="1"/>
    <n v="0"/>
    <n v="0"/>
    <n v="0"/>
  </r>
  <r>
    <n v="2006228204"/>
    <s v="ASOCIADO 217"/>
    <x v="2"/>
    <x v="7"/>
    <m/>
    <m/>
    <n v="0"/>
    <m/>
    <m/>
    <m/>
    <n v="54512"/>
    <s v="SIN"/>
    <s v="SIN"/>
    <s v="SIN"/>
    <n v="4"/>
    <n v="0"/>
    <n v="0"/>
    <n v="66170"/>
    <n v="0.17534246575342466"/>
    <n v="31.873972602739727"/>
    <n v="1"/>
    <n v="2"/>
    <n v="2"/>
    <n v="2"/>
    <n v="1"/>
    <n v="0"/>
    <n v="0"/>
    <n v="0"/>
  </r>
  <r>
    <n v="2088088660"/>
    <s v="ASOCIADO 218"/>
    <x v="2"/>
    <x v="7"/>
    <m/>
    <m/>
    <n v="0"/>
    <m/>
    <m/>
    <m/>
    <n v="54512"/>
    <s v="SIN"/>
    <s v="SIN"/>
    <s v="SIN"/>
    <n v="4"/>
    <n v="0"/>
    <n v="0"/>
    <n v="66170"/>
    <n v="0.26849315068493151"/>
    <n v="35.027397260273972"/>
    <n v="1"/>
    <n v="0"/>
    <n v="2"/>
    <n v="2"/>
    <n v="2"/>
    <n v="0"/>
    <n v="0"/>
    <n v="0"/>
  </r>
  <r>
    <n v="2006262022"/>
    <s v="ASOCIADO 219"/>
    <x v="2"/>
    <x v="7"/>
    <m/>
    <m/>
    <n v="0"/>
    <m/>
    <m/>
    <m/>
    <n v="54512"/>
    <s v="SIN"/>
    <s v="SIN"/>
    <s v="SIN"/>
    <n v="4"/>
    <n v="0"/>
    <n v="0"/>
    <n v="68001"/>
    <n v="0.16986301369863013"/>
    <n v="20.260273972602739"/>
    <n v="1"/>
    <n v="2"/>
    <n v="1"/>
    <n v="2"/>
    <n v="1"/>
    <n v="0"/>
    <n v="0"/>
    <n v="0"/>
  </r>
  <r>
    <n v="6688482"/>
    <s v="ASOCIADO 220"/>
    <x v="2"/>
    <x v="7"/>
    <m/>
    <m/>
    <n v="0"/>
    <m/>
    <m/>
    <m/>
    <n v="54512"/>
    <s v="SIN"/>
    <s v="SIN"/>
    <s v="SIN"/>
    <n v="4"/>
    <n v="0"/>
    <n v="0"/>
    <n v="68001"/>
    <n v="0.17260273972602741"/>
    <n v="48.487671232876714"/>
    <n v="1"/>
    <n v="2"/>
    <n v="1"/>
    <n v="2"/>
    <n v="1"/>
    <n v="0"/>
    <n v="0"/>
    <n v="0"/>
  </r>
  <r>
    <n v="2004824804"/>
    <s v="ASOCIADO 221"/>
    <x v="2"/>
    <x v="7"/>
    <m/>
    <m/>
    <n v="0"/>
    <m/>
    <m/>
    <m/>
    <n v="54512"/>
    <s v="SIN"/>
    <s v="SIN"/>
    <s v="SIN"/>
    <n v="4"/>
    <n v="0"/>
    <n v="0"/>
    <n v="68255"/>
    <n v="0.16986301369863013"/>
    <n v="24"/>
    <n v="1"/>
    <n v="2"/>
    <n v="1"/>
    <n v="2"/>
    <n v="1"/>
    <n v="0"/>
    <n v="0"/>
    <n v="0"/>
  </r>
  <r>
    <n v="2008408042"/>
    <s v="ASOCIADO 222"/>
    <x v="2"/>
    <x v="7"/>
    <m/>
    <m/>
    <n v="0"/>
    <m/>
    <m/>
    <m/>
    <n v="54512"/>
    <s v="SIN"/>
    <s v="SIN"/>
    <s v="SIN"/>
    <n v="4"/>
    <n v="0"/>
    <n v="0"/>
    <n v="68255"/>
    <n v="0.16986301369863013"/>
    <n v="22.079452054794519"/>
    <n v="1"/>
    <n v="2"/>
    <n v="2"/>
    <n v="2"/>
    <n v="3"/>
    <n v="0"/>
    <n v="0"/>
    <n v="0"/>
  </r>
  <r>
    <n v="2062840064"/>
    <s v="ASOCIADO 223"/>
    <x v="2"/>
    <x v="7"/>
    <m/>
    <m/>
    <n v="0"/>
    <m/>
    <m/>
    <m/>
    <n v="54512"/>
    <s v="SIN"/>
    <s v="SIN"/>
    <s v="SIN"/>
    <n v="4"/>
    <n v="0"/>
    <n v="0"/>
    <n v="68432"/>
    <n v="0.16986301369863013"/>
    <n v="24.284931506849315"/>
    <n v="2"/>
    <n v="2"/>
    <n v="1"/>
    <n v="2"/>
    <n v="1"/>
    <n v="0"/>
    <n v="0"/>
    <n v="0"/>
  </r>
  <r>
    <n v="82248004"/>
    <s v="ASOCIADO 224"/>
    <x v="2"/>
    <x v="7"/>
    <m/>
    <m/>
    <n v="0"/>
    <m/>
    <m/>
    <m/>
    <n v="54512"/>
    <s v="SIN"/>
    <s v="SIN"/>
    <s v="SIN"/>
    <n v="4"/>
    <n v="0"/>
    <n v="0"/>
    <n v="68895"/>
    <n v="0.16986301369863013"/>
    <n v="43.536986301369865"/>
    <n v="1"/>
    <n v="2"/>
    <n v="2"/>
    <n v="3"/>
    <n v="3"/>
    <n v="0"/>
    <n v="0"/>
    <n v="0"/>
  </r>
  <r>
    <n v="26602482"/>
    <s v="ASOCIADO 225"/>
    <x v="2"/>
    <x v="7"/>
    <m/>
    <m/>
    <n v="0"/>
    <m/>
    <m/>
    <m/>
    <n v="54512"/>
    <s v="SIN"/>
    <s v="SIN"/>
    <s v="SIN"/>
    <n v="4"/>
    <n v="0"/>
    <n v="4"/>
    <n v="76001"/>
    <n v="0.16986301369863013"/>
    <n v="43.936986301369863"/>
    <n v="2"/>
    <n v="2"/>
    <n v="2"/>
    <n v="2"/>
    <n v="1"/>
    <n v="0"/>
    <n v="0"/>
    <n v="0"/>
  </r>
  <r>
    <n v="44622400"/>
    <s v="ASOCIADO 226"/>
    <x v="2"/>
    <x v="7"/>
    <m/>
    <m/>
    <n v="0"/>
    <m/>
    <m/>
    <m/>
    <n v="54512"/>
    <s v="SIN"/>
    <s v="SIN"/>
    <s v="SIN"/>
    <n v="4"/>
    <n v="0"/>
    <n v="4"/>
    <n v="76001"/>
    <n v="0.16986301369863013"/>
    <n v="61.221917808219175"/>
    <n v="2"/>
    <n v="2"/>
    <n v="2"/>
    <n v="2"/>
    <n v="1"/>
    <n v="0"/>
    <n v="0"/>
    <n v="0"/>
  </r>
  <r>
    <n v="68006820"/>
    <s v="ASOCIADO 227"/>
    <x v="2"/>
    <x v="7"/>
    <m/>
    <m/>
    <n v="0"/>
    <m/>
    <m/>
    <m/>
    <n v="54512"/>
    <s v="SIN"/>
    <s v="SIN"/>
    <s v="SIN"/>
    <n v="4"/>
    <n v="0"/>
    <n v="4"/>
    <n v="76001"/>
    <n v="0.16986301369863013"/>
    <n v="47.479452054794521"/>
    <n v="2"/>
    <n v="2"/>
    <n v="2"/>
    <n v="2"/>
    <n v="1"/>
    <n v="0"/>
    <n v="0"/>
    <n v="0"/>
  </r>
  <r>
    <n v="82226660"/>
    <s v="ASOCIADO 228"/>
    <x v="2"/>
    <x v="7"/>
    <m/>
    <m/>
    <n v="0"/>
    <m/>
    <m/>
    <m/>
    <n v="54512"/>
    <s v="SIN"/>
    <s v="SIN"/>
    <s v="SIN"/>
    <n v="4"/>
    <n v="0"/>
    <n v="4"/>
    <n v="76001"/>
    <n v="0.16986301369863013"/>
    <n v="42.452054794520549"/>
    <n v="1"/>
    <n v="2"/>
    <n v="2"/>
    <n v="2"/>
    <n v="1"/>
    <n v="0"/>
    <n v="0"/>
    <n v="0"/>
  </r>
  <r>
    <n v="2244004444"/>
    <s v="ASOCIADO 229"/>
    <x v="2"/>
    <x v="7"/>
    <m/>
    <m/>
    <n v="0"/>
    <m/>
    <m/>
    <m/>
    <n v="54512"/>
    <s v="SIN"/>
    <s v="SIN"/>
    <s v="SIN"/>
    <n v="4"/>
    <n v="0"/>
    <n v="0"/>
    <n v="76001"/>
    <n v="0.17260273972602741"/>
    <n v="23.454794520547946"/>
    <n v="1"/>
    <n v="3"/>
    <n v="2"/>
    <n v="2"/>
    <n v="1"/>
    <n v="0"/>
    <n v="0"/>
    <n v="0"/>
  </r>
  <r>
    <n v="48886406"/>
    <s v="ASOCIADO 230"/>
    <x v="2"/>
    <x v="7"/>
    <m/>
    <m/>
    <n v="0"/>
    <m/>
    <m/>
    <m/>
    <n v="54512"/>
    <s v="SIN"/>
    <s v="SIN"/>
    <s v="SIN"/>
    <n v="4"/>
    <n v="0"/>
    <n v="0"/>
    <n v="76111"/>
    <n v="0.16986301369863013"/>
    <n v="49.126027397260273"/>
    <n v="2"/>
    <n v="2"/>
    <n v="3"/>
    <n v="2"/>
    <n v="4"/>
    <n v="0"/>
    <n v="0"/>
    <n v="0"/>
  </r>
  <r>
    <n v="2224208224"/>
    <s v="ASOCIADO 231"/>
    <x v="2"/>
    <x v="7"/>
    <m/>
    <m/>
    <n v="0"/>
    <m/>
    <m/>
    <m/>
    <n v="54512"/>
    <s v="SIN"/>
    <s v="SIN"/>
    <s v="SIN"/>
    <n v="4"/>
    <n v="0"/>
    <n v="4"/>
    <n v="76126"/>
    <n v="0.16986301369863013"/>
    <n v="36.852054794520548"/>
    <n v="1"/>
    <n v="2"/>
    <n v="2"/>
    <n v="2"/>
    <n v="1"/>
    <n v="0"/>
    <n v="0"/>
    <n v="0"/>
  </r>
  <r>
    <n v="4042020"/>
    <s v="ASOCIADO 232"/>
    <x v="2"/>
    <x v="7"/>
    <m/>
    <m/>
    <n v="0"/>
    <m/>
    <m/>
    <m/>
    <n v="54512"/>
    <s v="SIN"/>
    <s v="SIN"/>
    <s v="SIN"/>
    <n v="4"/>
    <n v="0"/>
    <n v="0"/>
    <n v="76130"/>
    <n v="0.16986301369863013"/>
    <n v="37.320547945205476"/>
    <n v="1"/>
    <n v="2"/>
    <n v="2"/>
    <n v="2"/>
    <n v="1"/>
    <n v="0"/>
    <n v="0"/>
    <n v="0"/>
  </r>
  <r>
    <n v="42642488"/>
    <s v="ASOCIADO 233"/>
    <x v="2"/>
    <x v="7"/>
    <m/>
    <m/>
    <n v="0"/>
    <m/>
    <m/>
    <m/>
    <n v="54512"/>
    <s v="SIN"/>
    <s v="SIN"/>
    <s v="SIN"/>
    <n v="4"/>
    <n v="0"/>
    <n v="0"/>
    <n v="76130"/>
    <n v="0.16986301369863013"/>
    <n v="49.69041095890411"/>
    <n v="2"/>
    <n v="2"/>
    <n v="1"/>
    <n v="2"/>
    <n v="3"/>
    <n v="0"/>
    <n v="0"/>
    <n v="0"/>
  </r>
  <r>
    <n v="42644888"/>
    <s v="ASOCIADO 234"/>
    <x v="2"/>
    <x v="7"/>
    <m/>
    <m/>
    <n v="0"/>
    <m/>
    <m/>
    <m/>
    <n v="54512"/>
    <s v="SIN"/>
    <s v="SIN"/>
    <s v="SIN"/>
    <n v="4"/>
    <n v="0"/>
    <n v="0"/>
    <n v="76130"/>
    <n v="0.16986301369863013"/>
    <n v="41.536986301369865"/>
    <n v="2"/>
    <n v="2"/>
    <n v="2"/>
    <n v="2"/>
    <n v="1"/>
    <n v="0"/>
    <n v="0"/>
    <n v="0"/>
  </r>
  <r>
    <n v="2224626420"/>
    <s v="ASOCIADO 235"/>
    <x v="2"/>
    <x v="7"/>
    <m/>
    <m/>
    <n v="0"/>
    <m/>
    <m/>
    <m/>
    <n v="54512"/>
    <s v="SIN"/>
    <s v="SIN"/>
    <s v="SIN"/>
    <n v="4"/>
    <n v="0"/>
    <n v="0"/>
    <n v="76130"/>
    <n v="0.16986301369863013"/>
    <n v="34.791780821917811"/>
    <n v="1"/>
    <n v="2"/>
    <n v="2"/>
    <n v="2"/>
    <n v="1"/>
    <n v="0"/>
    <n v="0"/>
    <n v="0"/>
  </r>
  <r>
    <n v="2224642884"/>
    <s v="ASOCIADO 236"/>
    <x v="2"/>
    <x v="7"/>
    <m/>
    <m/>
    <n v="0"/>
    <m/>
    <m/>
    <m/>
    <n v="54512"/>
    <s v="SIN"/>
    <s v="SIN"/>
    <s v="SIN"/>
    <n v="4"/>
    <n v="0"/>
    <n v="0"/>
    <n v="76130"/>
    <n v="0.16986301369863013"/>
    <n v="21.989041095890411"/>
    <n v="1"/>
    <n v="2"/>
    <n v="2"/>
    <n v="2"/>
    <n v="1"/>
    <n v="0"/>
    <n v="0"/>
    <n v="0"/>
  </r>
  <r>
    <n v="4208080"/>
    <s v="ASOCIADO 237"/>
    <x v="2"/>
    <x v="7"/>
    <m/>
    <m/>
    <n v="0"/>
    <m/>
    <m/>
    <m/>
    <n v="54512"/>
    <s v="SIN"/>
    <s v="SIN"/>
    <s v="SIN"/>
    <n v="4"/>
    <n v="0"/>
    <n v="0"/>
    <n v="76130"/>
    <n v="0.17260273972602741"/>
    <n v="46.758904109589039"/>
    <n v="1"/>
    <n v="2"/>
    <n v="2"/>
    <n v="2"/>
    <n v="1"/>
    <n v="0"/>
    <n v="0"/>
    <n v="0"/>
  </r>
  <r>
    <n v="2006426606"/>
    <s v="ASOCIADO 238"/>
    <x v="2"/>
    <x v="7"/>
    <m/>
    <m/>
    <n v="0"/>
    <m/>
    <m/>
    <m/>
    <n v="54512"/>
    <s v="SIN"/>
    <s v="SIN"/>
    <s v="SIN"/>
    <n v="4"/>
    <n v="0"/>
    <n v="0"/>
    <n v="76130"/>
    <n v="0.17260273972602741"/>
    <n v="20.312328767123287"/>
    <n v="2"/>
    <n v="2"/>
    <n v="2"/>
    <n v="2"/>
    <n v="1"/>
    <n v="0"/>
    <n v="0"/>
    <n v="0"/>
  </r>
  <r>
    <n v="2200640446"/>
    <s v="ASOCIADO 239"/>
    <x v="2"/>
    <x v="7"/>
    <m/>
    <m/>
    <n v="0"/>
    <m/>
    <m/>
    <m/>
    <n v="54512"/>
    <s v="SIN"/>
    <s v="SIN"/>
    <s v="SIN"/>
    <n v="4"/>
    <n v="0"/>
    <n v="0"/>
    <n v="76130"/>
    <n v="0.17260273972602741"/>
    <n v="18.942465753424656"/>
    <n v="1"/>
    <n v="3"/>
    <n v="1"/>
    <n v="2"/>
    <n v="1"/>
    <n v="0"/>
    <n v="0"/>
    <n v="0"/>
  </r>
  <r>
    <n v="2224622008"/>
    <s v="ASOCIADO 240"/>
    <x v="2"/>
    <x v="7"/>
    <m/>
    <m/>
    <n v="0"/>
    <m/>
    <m/>
    <m/>
    <n v="54512"/>
    <s v="SIN"/>
    <s v="SIN"/>
    <s v="SIN"/>
    <n v="4"/>
    <n v="0"/>
    <n v="0"/>
    <n v="76130"/>
    <n v="0.17260273972602741"/>
    <n v="33"/>
    <n v="2"/>
    <n v="2"/>
    <n v="3"/>
    <n v="2"/>
    <n v="1"/>
    <n v="0"/>
    <n v="0"/>
    <n v="0"/>
  </r>
  <r>
    <n v="2244246482"/>
    <s v="ASOCIADO 241"/>
    <x v="2"/>
    <x v="7"/>
    <m/>
    <m/>
    <n v="0"/>
    <m/>
    <m/>
    <m/>
    <n v="54512"/>
    <s v="SIN"/>
    <s v="SIN"/>
    <s v="SIN"/>
    <n v="4"/>
    <n v="0"/>
    <n v="0"/>
    <n v="76130"/>
    <n v="0.17534246575342466"/>
    <n v="29.32054794520548"/>
    <n v="1"/>
    <n v="0"/>
    <n v="2"/>
    <n v="2"/>
    <n v="2"/>
    <n v="0"/>
    <n v="0"/>
    <n v="0"/>
  </r>
  <r>
    <n v="20462664"/>
    <s v="ASOCIADO 242"/>
    <x v="2"/>
    <x v="7"/>
    <m/>
    <m/>
    <n v="0"/>
    <m/>
    <m/>
    <m/>
    <n v="54512"/>
    <s v="SIN"/>
    <s v="SIN"/>
    <s v="SIN"/>
    <n v="4"/>
    <n v="0"/>
    <n v="0"/>
    <n v="76275"/>
    <n v="0.16986301369863013"/>
    <n v="36.863013698630134"/>
    <n v="2"/>
    <n v="2"/>
    <n v="1"/>
    <n v="2"/>
    <n v="1"/>
    <n v="0"/>
    <n v="0"/>
    <n v="0"/>
  </r>
  <r>
    <n v="2224884288"/>
    <s v="ASOCIADO 243"/>
    <x v="2"/>
    <x v="7"/>
    <m/>
    <m/>
    <n v="0"/>
    <m/>
    <m/>
    <m/>
    <n v="54512"/>
    <s v="SIN"/>
    <s v="SIN"/>
    <s v="SIN"/>
    <n v="4"/>
    <n v="0"/>
    <n v="0"/>
    <n v="76275"/>
    <n v="0.16986301369863013"/>
    <n v="31.041095890410958"/>
    <n v="2"/>
    <n v="2"/>
    <n v="1"/>
    <n v="2"/>
    <n v="3"/>
    <n v="0"/>
    <n v="0"/>
    <n v="0"/>
  </r>
  <r>
    <n v="2224002040"/>
    <s v="ASOCIADO 244"/>
    <x v="2"/>
    <x v="7"/>
    <m/>
    <m/>
    <n v="0"/>
    <m/>
    <m/>
    <m/>
    <n v="54512"/>
    <s v="SIN"/>
    <s v="SIN"/>
    <s v="SIN"/>
    <n v="4"/>
    <n v="0"/>
    <n v="0"/>
    <n v="76275"/>
    <n v="0.17260273972602741"/>
    <n v="21.901369863013699"/>
    <n v="1"/>
    <n v="3"/>
    <n v="1"/>
    <n v="2"/>
    <n v="1"/>
    <n v="0"/>
    <n v="0"/>
    <n v="0"/>
  </r>
  <r>
    <n v="2224628204"/>
    <s v="ASOCIADO 245"/>
    <x v="2"/>
    <x v="7"/>
    <m/>
    <m/>
    <n v="0"/>
    <m/>
    <m/>
    <m/>
    <n v="54512"/>
    <s v="SIN"/>
    <s v="SIN"/>
    <s v="SIN"/>
    <n v="4"/>
    <n v="0"/>
    <n v="0"/>
    <n v="76275"/>
    <n v="0.17260273972602741"/>
    <n v="33.249315068493154"/>
    <n v="1"/>
    <n v="2"/>
    <n v="2"/>
    <n v="2"/>
    <n v="1"/>
    <n v="0"/>
    <n v="0"/>
    <n v="0"/>
  </r>
  <r>
    <n v="2224660426"/>
    <s v="ASOCIADO 246"/>
    <x v="2"/>
    <x v="7"/>
    <m/>
    <m/>
    <n v="0"/>
    <m/>
    <m/>
    <m/>
    <n v="54512"/>
    <s v="SIN"/>
    <s v="SIN"/>
    <s v="SIN"/>
    <n v="4"/>
    <n v="0"/>
    <n v="0"/>
    <n v="76275"/>
    <n v="0.17260273972602741"/>
    <n v="29.090410958904108"/>
    <n v="1"/>
    <n v="3"/>
    <n v="1"/>
    <n v="2"/>
    <n v="1"/>
    <n v="0"/>
    <n v="0"/>
    <n v="0"/>
  </r>
  <r>
    <n v="4404664"/>
    <s v="ASOCIADO 247"/>
    <x v="2"/>
    <x v="7"/>
    <m/>
    <m/>
    <n v="0"/>
    <m/>
    <m/>
    <m/>
    <n v="54512"/>
    <s v="SIN"/>
    <s v="SIN"/>
    <s v="SIN"/>
    <n v="4"/>
    <n v="0"/>
    <n v="4"/>
    <n v="76364"/>
    <n v="0.16986301369863013"/>
    <n v="46.495890410958907"/>
    <n v="1"/>
    <n v="1"/>
    <n v="1"/>
    <n v="2"/>
    <n v="1"/>
    <n v="0"/>
    <n v="0"/>
    <n v="0"/>
  </r>
  <r>
    <n v="4464022"/>
    <s v="ASOCIADO 248"/>
    <x v="2"/>
    <x v="7"/>
    <m/>
    <m/>
    <n v="0"/>
    <m/>
    <m/>
    <m/>
    <n v="54512"/>
    <s v="SIN"/>
    <s v="SIN"/>
    <s v="SIN"/>
    <n v="4"/>
    <n v="0"/>
    <n v="4"/>
    <n v="76364"/>
    <n v="0.16986301369863013"/>
    <n v="56.895890410958906"/>
    <n v="1"/>
    <n v="1"/>
    <n v="2"/>
    <n v="2"/>
    <n v="1"/>
    <n v="0"/>
    <n v="0"/>
    <n v="0"/>
  </r>
  <r>
    <n v="26682042"/>
    <s v="ASOCIADO 249"/>
    <x v="2"/>
    <x v="7"/>
    <m/>
    <m/>
    <n v="0"/>
    <m/>
    <m/>
    <m/>
    <n v="54512"/>
    <s v="SIN"/>
    <s v="SIN"/>
    <s v="SIN"/>
    <n v="4"/>
    <n v="0"/>
    <n v="4"/>
    <n v="76364"/>
    <n v="0.16986301369863013"/>
    <n v="54.578082191780823"/>
    <n v="2"/>
    <n v="1"/>
    <n v="2"/>
    <n v="2"/>
    <n v="1"/>
    <n v="0"/>
    <n v="0"/>
    <n v="0"/>
  </r>
  <r>
    <n v="88642044"/>
    <s v="ASOCIADO 250"/>
    <x v="2"/>
    <x v="7"/>
    <m/>
    <m/>
    <n v="0"/>
    <m/>
    <m/>
    <m/>
    <n v="54512"/>
    <s v="SIN"/>
    <s v="SIN"/>
    <s v="SIN"/>
    <n v="4"/>
    <n v="0"/>
    <n v="4"/>
    <n v="76364"/>
    <n v="0.16986301369863013"/>
    <n v="47.4"/>
    <n v="1"/>
    <n v="1"/>
    <n v="2"/>
    <n v="2"/>
    <n v="1"/>
    <n v="0"/>
    <n v="0"/>
    <n v="0"/>
  </r>
  <r>
    <n v="2062600242"/>
    <s v="ASOCIADO 251"/>
    <x v="2"/>
    <x v="7"/>
    <m/>
    <m/>
    <n v="0"/>
    <m/>
    <m/>
    <m/>
    <n v="54512"/>
    <s v="SIN"/>
    <s v="SIN"/>
    <s v="SIN"/>
    <n v="4"/>
    <n v="0"/>
    <n v="4"/>
    <n v="76364"/>
    <n v="0.16986301369863013"/>
    <n v="21.550684931506851"/>
    <n v="1"/>
    <n v="2"/>
    <n v="2"/>
    <n v="2"/>
    <n v="1"/>
    <n v="0"/>
    <n v="0"/>
    <n v="0"/>
  </r>
  <r>
    <n v="2086428886"/>
    <s v="ASOCIADO 252"/>
    <x v="2"/>
    <x v="7"/>
    <m/>
    <m/>
    <n v="0"/>
    <m/>
    <m/>
    <m/>
    <n v="54512"/>
    <s v="SIN"/>
    <s v="SIN"/>
    <s v="SIN"/>
    <n v="4"/>
    <n v="0"/>
    <n v="4"/>
    <n v="76364"/>
    <n v="0.16986301369863013"/>
    <n v="34.347945205479455"/>
    <n v="1"/>
    <n v="2"/>
    <n v="2"/>
    <n v="2"/>
    <n v="1"/>
    <n v="0"/>
    <n v="0"/>
    <n v="0"/>
  </r>
  <r>
    <n v="24624464"/>
    <s v="ASOCIADO 253"/>
    <x v="2"/>
    <x v="7"/>
    <m/>
    <m/>
    <n v="0"/>
    <m/>
    <m/>
    <m/>
    <n v="54512"/>
    <s v="SIN"/>
    <s v="SIN"/>
    <s v="SIN"/>
    <n v="4"/>
    <n v="0"/>
    <n v="0"/>
    <n v="76520"/>
    <n v="8.7671232876712329E-2"/>
    <n v="37.298630136986304"/>
    <n v="1"/>
    <n v="4"/>
    <n v="2"/>
    <n v="3"/>
    <n v="1"/>
    <n v="0"/>
    <n v="0"/>
    <n v="0"/>
  </r>
  <r>
    <n v="2006288028"/>
    <s v="ASOCIADO 254"/>
    <x v="2"/>
    <x v="7"/>
    <m/>
    <m/>
    <n v="0"/>
    <m/>
    <m/>
    <m/>
    <n v="54512"/>
    <s v="SIN"/>
    <s v="SIN"/>
    <s v="SIN"/>
    <n v="4"/>
    <n v="0"/>
    <n v="0"/>
    <n v="76563"/>
    <n v="0.16986301369863013"/>
    <n v="21.956164383561642"/>
    <n v="1"/>
    <n v="2"/>
    <n v="2"/>
    <n v="2"/>
    <n v="1"/>
    <n v="0"/>
    <n v="0"/>
    <n v="0"/>
  </r>
  <r>
    <n v="2006486208"/>
    <s v="ASOCIADO 255"/>
    <x v="2"/>
    <x v="7"/>
    <m/>
    <m/>
    <n v="0"/>
    <m/>
    <m/>
    <m/>
    <n v="54512"/>
    <s v="SIN"/>
    <s v="SIN"/>
    <s v="SIN"/>
    <n v="4"/>
    <n v="0"/>
    <n v="4"/>
    <n v="76606"/>
    <n v="0.16986301369863013"/>
    <n v="27.224657534246575"/>
    <n v="2"/>
    <n v="2"/>
    <n v="3"/>
    <n v="2"/>
    <n v="1"/>
    <n v="0"/>
    <n v="0"/>
    <n v="0"/>
  </r>
  <r>
    <n v="88226404"/>
    <s v="ASOCIADO 256"/>
    <x v="2"/>
    <x v="7"/>
    <m/>
    <m/>
    <n v="0"/>
    <m/>
    <m/>
    <m/>
    <n v="54512"/>
    <s v="SIN"/>
    <s v="SIN"/>
    <s v="SIN"/>
    <n v="4"/>
    <n v="0"/>
    <n v="4"/>
    <n v="76616"/>
    <n v="0.16986301369863013"/>
    <n v="39.898630136986299"/>
    <n v="1"/>
    <n v="1"/>
    <n v="2"/>
    <n v="2"/>
    <n v="2"/>
    <n v="0"/>
    <n v="0"/>
    <n v="0"/>
  </r>
  <r>
    <n v="66888006"/>
    <s v="ASOCIADO 257"/>
    <x v="3"/>
    <x v="5"/>
    <m/>
    <n v="150000"/>
    <n v="0"/>
    <n v="76127"/>
    <n v="0"/>
    <n v="0"/>
    <n v="54512"/>
    <s v="9- Otras garantías (no admisible)"/>
    <s v="LBZ"/>
    <s v="A"/>
    <n v="4"/>
    <n v="0"/>
    <n v="0"/>
    <n v="76130"/>
    <n v="0.16986301369863013"/>
    <n v="47.679452054794524"/>
    <n v="2"/>
    <n v="2"/>
    <n v="1"/>
    <n v="2"/>
    <n v="1"/>
    <n v="0"/>
    <n v="0"/>
    <n v="0"/>
  </r>
  <r>
    <n v="2224628808"/>
    <s v="ASOCIADO 258"/>
    <x v="2"/>
    <x v="7"/>
    <n v="50167"/>
    <m/>
    <n v="0"/>
    <m/>
    <m/>
    <m/>
    <n v="81767"/>
    <s v="SIN"/>
    <s v="SIN"/>
    <s v="SIN"/>
    <n v="4"/>
    <n v="0"/>
    <n v="0"/>
    <n v="76130"/>
    <n v="9.0410958904109592E-2"/>
    <n v="33.328767123287669"/>
    <n v="1"/>
    <n v="2"/>
    <n v="2"/>
    <n v="4"/>
    <n v="3"/>
    <n v="0"/>
    <n v="0"/>
    <n v="0"/>
  </r>
  <r>
    <n v="2060804246"/>
    <s v="ASOCIADO 259"/>
    <x v="2"/>
    <x v="7"/>
    <n v="50167"/>
    <m/>
    <n v="0"/>
    <m/>
    <m/>
    <m/>
    <n v="81767"/>
    <s v="SIN"/>
    <s v="SIN"/>
    <s v="SIN"/>
    <n v="4"/>
    <n v="0"/>
    <n v="0"/>
    <n v="76130"/>
    <n v="9.5890410958904104E-2"/>
    <n v="26.816438356164383"/>
    <n v="1"/>
    <n v="5"/>
    <n v="2"/>
    <n v="6"/>
    <n v="1"/>
    <n v="0"/>
    <n v="0"/>
    <n v="0"/>
  </r>
  <r>
    <n v="2048462004"/>
    <s v="ASOCIADO 260"/>
    <x v="2"/>
    <x v="7"/>
    <n v="20067"/>
    <m/>
    <n v="0"/>
    <m/>
    <m/>
    <m/>
    <n v="81767"/>
    <s v="SIN"/>
    <s v="SIN"/>
    <s v="SIN"/>
    <n v="4"/>
    <n v="0"/>
    <n v="0"/>
    <n v="13052"/>
    <n v="9.5890410958904104E-2"/>
    <n v="29.082191780821919"/>
    <n v="2"/>
    <n v="6"/>
    <n v="4"/>
    <n v="5"/>
    <n v="1"/>
    <n v="0"/>
    <n v="0"/>
    <n v="0"/>
  </r>
  <r>
    <n v="2044026442"/>
    <s v="ASOCIADO 261"/>
    <x v="2"/>
    <x v="7"/>
    <m/>
    <m/>
    <n v="0"/>
    <m/>
    <m/>
    <m/>
    <n v="81767"/>
    <s v="SIN"/>
    <s v="SIN"/>
    <s v="SIN"/>
    <n v="4"/>
    <n v="0"/>
    <n v="0"/>
    <n v="13052"/>
    <n v="9.8630136986301367E-2"/>
    <n v="28.112328767123287"/>
    <n v="2"/>
    <n v="5"/>
    <n v="2"/>
    <n v="5"/>
    <n v="1"/>
    <n v="0"/>
    <n v="0"/>
    <n v="0"/>
  </r>
  <r>
    <n v="2086682222"/>
    <s v="ASOCIADO 262"/>
    <x v="2"/>
    <x v="7"/>
    <m/>
    <m/>
    <n v="0"/>
    <m/>
    <m/>
    <m/>
    <n v="81767"/>
    <s v="SIN"/>
    <s v="SIN"/>
    <s v="SIN"/>
    <n v="4"/>
    <n v="0"/>
    <n v="0"/>
    <n v="25899"/>
    <n v="9.3150684931506855E-2"/>
    <n v="27.81095890410959"/>
    <n v="1"/>
    <n v="6"/>
    <n v="2"/>
    <n v="6"/>
    <n v="1"/>
    <n v="0"/>
    <n v="0"/>
    <n v="0"/>
  </r>
  <r>
    <n v="2046820604"/>
    <s v="ASOCIADO 263"/>
    <x v="2"/>
    <x v="7"/>
    <m/>
    <m/>
    <n v="0"/>
    <m/>
    <m/>
    <m/>
    <n v="81767"/>
    <s v="SIN"/>
    <s v="SIN"/>
    <s v="SIN"/>
    <n v="4"/>
    <n v="0"/>
    <n v="0"/>
    <n v="68276"/>
    <n v="9.8630136986301367E-2"/>
    <n v="27.797260273972604"/>
    <n v="2"/>
    <n v="5"/>
    <n v="3"/>
    <n v="5"/>
    <n v="1"/>
    <n v="0"/>
    <n v="0"/>
    <n v="0"/>
  </r>
  <r>
    <n v="2044000620"/>
    <s v="ASOCIADO 264"/>
    <x v="2"/>
    <x v="7"/>
    <n v="906000"/>
    <m/>
    <n v="0"/>
    <m/>
    <m/>
    <m/>
    <n v="81768"/>
    <s v="SIN"/>
    <s v="SIN"/>
    <s v="SIN"/>
    <n v="4"/>
    <n v="0"/>
    <n v="0"/>
    <n v="13052"/>
    <n v="0.26575342465753427"/>
    <n v="23.5013698630137"/>
    <n v="1"/>
    <n v="2"/>
    <n v="2"/>
    <n v="2"/>
    <n v="1"/>
    <n v="0"/>
    <n v="0"/>
    <n v="0"/>
  </r>
  <r>
    <n v="2008846848"/>
    <s v="ASOCIADO 265"/>
    <x v="2"/>
    <x v="7"/>
    <n v="453000"/>
    <m/>
    <n v="0"/>
    <m/>
    <m/>
    <m/>
    <n v="81768"/>
    <s v="SIN"/>
    <s v="SIN"/>
    <s v="SIN"/>
    <n v="4"/>
    <n v="0"/>
    <n v="0"/>
    <n v="76130"/>
    <n v="0.26849315068493151"/>
    <n v="21.449315068493149"/>
    <n v="1"/>
    <n v="2"/>
    <n v="2"/>
    <n v="2"/>
    <n v="1"/>
    <n v="0"/>
    <n v="0"/>
    <n v="0"/>
  </r>
  <r>
    <n v="2006466808"/>
    <s v="ASOCIADO 266"/>
    <x v="2"/>
    <x v="7"/>
    <n v="302000"/>
    <m/>
    <n v="0"/>
    <m/>
    <m/>
    <m/>
    <n v="81768"/>
    <s v="SIN"/>
    <s v="SIN"/>
    <s v="SIN"/>
    <n v="4"/>
    <n v="0"/>
    <n v="0"/>
    <n v="76130"/>
    <n v="0.26575342465753427"/>
    <n v="28.44109589041096"/>
    <n v="1"/>
    <n v="2"/>
    <n v="2"/>
    <n v="2"/>
    <n v="1"/>
    <n v="0"/>
    <n v="0"/>
    <n v="0"/>
  </r>
  <r>
    <n v="26800426"/>
    <s v="ASOCIADO 267"/>
    <x v="2"/>
    <x v="7"/>
    <n v="302000"/>
    <m/>
    <n v="0"/>
    <m/>
    <m/>
    <m/>
    <n v="81768"/>
    <s v="SIN"/>
    <s v="SIN"/>
    <s v="SIN"/>
    <n v="4"/>
    <n v="0"/>
    <n v="0"/>
    <n v="76275"/>
    <n v="0.26301369863013696"/>
    <n v="46.254794520547946"/>
    <n v="1"/>
    <n v="2"/>
    <n v="2"/>
    <n v="2"/>
    <n v="1"/>
    <n v="0"/>
    <n v="0"/>
    <n v="0"/>
  </r>
  <r>
    <n v="2062828448"/>
    <s v="ASOCIADO 268"/>
    <x v="2"/>
    <x v="7"/>
    <n v="261867"/>
    <m/>
    <n v="0"/>
    <m/>
    <m/>
    <m/>
    <n v="81768"/>
    <s v="SIN"/>
    <s v="SIN"/>
    <s v="SIN"/>
    <n v="4"/>
    <n v="0"/>
    <n v="0"/>
    <n v="76275"/>
    <n v="0.26301369863013696"/>
    <n v="32.720547945205482"/>
    <n v="1"/>
    <n v="2"/>
    <n v="2"/>
    <n v="2"/>
    <n v="1"/>
    <n v="0"/>
    <n v="0"/>
    <n v="0"/>
  </r>
  <r>
    <n v="28608884"/>
    <s v="ASOCIADO 269"/>
    <x v="2"/>
    <x v="7"/>
    <n v="237633"/>
    <m/>
    <n v="0"/>
    <m/>
    <m/>
    <m/>
    <n v="81768"/>
    <s v="SIN"/>
    <s v="SIN"/>
    <s v="SIN"/>
    <n v="4"/>
    <n v="0"/>
    <n v="0"/>
    <n v="66170"/>
    <n v="0.26301369863013696"/>
    <n v="51.079452054794523"/>
    <n v="1"/>
    <n v="2"/>
    <n v="3"/>
    <n v="2"/>
    <n v="4"/>
    <n v="0"/>
    <n v="0"/>
    <n v="0"/>
  </r>
  <r>
    <n v="2008680448"/>
    <s v="ASOCIADO 270"/>
    <x v="2"/>
    <x v="7"/>
    <n v="220460"/>
    <m/>
    <n v="0"/>
    <m/>
    <m/>
    <m/>
    <n v="81768"/>
    <s v="SIN"/>
    <s v="SIN"/>
    <s v="SIN"/>
    <n v="4"/>
    <n v="0"/>
    <n v="0"/>
    <n v="68418"/>
    <n v="0.26301369863013696"/>
    <n v="31.956164383561642"/>
    <n v="1"/>
    <n v="2"/>
    <n v="2"/>
    <n v="2"/>
    <n v="1"/>
    <n v="0"/>
    <n v="0"/>
    <n v="0"/>
  </r>
  <r>
    <n v="40868262"/>
    <s v="ASOCIADO 271"/>
    <x v="2"/>
    <x v="7"/>
    <n v="211400"/>
    <m/>
    <n v="0"/>
    <m/>
    <m/>
    <m/>
    <n v="81768"/>
    <s v="SIN"/>
    <s v="SIN"/>
    <s v="SIN"/>
    <n v="4"/>
    <n v="0"/>
    <n v="0"/>
    <n v="76001"/>
    <n v="0.26301369863013696"/>
    <n v="56.238356164383561"/>
    <n v="2"/>
    <n v="1"/>
    <n v="1"/>
    <n v="2"/>
    <n v="1"/>
    <n v="0"/>
    <n v="0"/>
    <n v="0"/>
  </r>
  <r>
    <n v="2006406828"/>
    <s v="ASOCIADO 272"/>
    <x v="2"/>
    <x v="7"/>
    <n v="181200"/>
    <m/>
    <n v="0"/>
    <m/>
    <m/>
    <m/>
    <n v="81768"/>
    <s v="SIN"/>
    <s v="SIN"/>
    <s v="SIN"/>
    <n v="4"/>
    <n v="0"/>
    <n v="0"/>
    <n v="76130"/>
    <n v="0.26301369863013696"/>
    <n v="19.87945205479452"/>
    <n v="1"/>
    <n v="2"/>
    <n v="2"/>
    <n v="2"/>
    <n v="1"/>
    <n v="0"/>
    <n v="0"/>
    <n v="0"/>
  </r>
  <r>
    <n v="2244844248"/>
    <s v="ASOCIADO 273"/>
    <x v="2"/>
    <x v="7"/>
    <n v="181200"/>
    <m/>
    <n v="0"/>
    <m/>
    <m/>
    <m/>
    <n v="81768"/>
    <s v="SIN"/>
    <s v="SIN"/>
    <s v="SIN"/>
    <n v="4"/>
    <n v="0"/>
    <n v="0"/>
    <n v="76130"/>
    <n v="0.26575342465753427"/>
    <n v="30.479452054794521"/>
    <n v="1"/>
    <n v="2"/>
    <n v="2"/>
    <n v="2"/>
    <n v="1"/>
    <n v="0"/>
    <n v="0"/>
    <n v="0"/>
  </r>
  <r>
    <n v="2226648208"/>
    <s v="ASOCIADO 274"/>
    <x v="2"/>
    <x v="7"/>
    <n v="166100"/>
    <m/>
    <n v="0"/>
    <m/>
    <m/>
    <m/>
    <n v="81768"/>
    <s v="SIN"/>
    <s v="SIN"/>
    <s v="SIN"/>
    <n v="4"/>
    <n v="0"/>
    <n v="0"/>
    <n v="76130"/>
    <n v="0.26849315068493151"/>
    <n v="20.049315068493151"/>
    <n v="1"/>
    <n v="2"/>
    <n v="2"/>
    <n v="2"/>
    <n v="1"/>
    <n v="0"/>
    <n v="0"/>
    <n v="0"/>
  </r>
  <r>
    <n v="208804"/>
    <s v="ASOCIADO 275"/>
    <x v="2"/>
    <x v="7"/>
    <n v="151000"/>
    <m/>
    <n v="0"/>
    <m/>
    <m/>
    <m/>
    <n v="81768"/>
    <s v="SIN"/>
    <s v="SIN"/>
    <s v="SIN"/>
    <n v="4"/>
    <n v="0"/>
    <n v="0"/>
    <n v="13052"/>
    <n v="0.26027397260273971"/>
    <n v="38.972602739726028"/>
    <n v="1"/>
    <n v="2"/>
    <n v="2"/>
    <n v="2"/>
    <n v="2"/>
    <n v="0"/>
    <n v="0"/>
    <n v="0"/>
  </r>
  <r>
    <n v="2008240426"/>
    <s v="ASOCIADO 276"/>
    <x v="2"/>
    <x v="7"/>
    <n v="151000"/>
    <m/>
    <n v="0"/>
    <m/>
    <m/>
    <m/>
    <n v="81768"/>
    <s v="SIN"/>
    <s v="SIN"/>
    <s v="SIN"/>
    <n v="4"/>
    <n v="0"/>
    <n v="0"/>
    <n v="13052"/>
    <n v="0.26301369863013696"/>
    <n v="32.016438356164386"/>
    <n v="1"/>
    <n v="2"/>
    <n v="1"/>
    <n v="2"/>
    <n v="3"/>
    <n v="0"/>
    <n v="0"/>
    <n v="0"/>
  </r>
  <r>
    <n v="2060048468"/>
    <s v="ASOCIADO 277"/>
    <x v="2"/>
    <x v="7"/>
    <n v="151000"/>
    <m/>
    <n v="0"/>
    <m/>
    <m/>
    <m/>
    <n v="81768"/>
    <s v="SIN"/>
    <s v="SIN"/>
    <s v="SIN"/>
    <n v="4"/>
    <n v="0"/>
    <n v="0"/>
    <n v="76001"/>
    <n v="0.26849315068493151"/>
    <n v="26.961643835616439"/>
    <n v="1"/>
    <n v="2"/>
    <n v="2"/>
    <n v="2"/>
    <n v="1"/>
    <n v="0"/>
    <n v="0"/>
    <n v="0"/>
  </r>
  <r>
    <n v="2088228482"/>
    <s v="ASOCIADO 278"/>
    <x v="2"/>
    <x v="7"/>
    <n v="151000"/>
    <m/>
    <n v="0"/>
    <m/>
    <m/>
    <m/>
    <n v="81768"/>
    <s v="SIN"/>
    <s v="SIN"/>
    <s v="SIN"/>
    <n v="4"/>
    <n v="0"/>
    <n v="0"/>
    <n v="76275"/>
    <n v="0.26575342465753427"/>
    <n v="34.030136986301372"/>
    <n v="2"/>
    <n v="2"/>
    <n v="2"/>
    <n v="2"/>
    <n v="1"/>
    <n v="0"/>
    <n v="0"/>
    <n v="0"/>
  </r>
  <r>
    <n v="2224400264"/>
    <s v="ASOCIADO 279"/>
    <x v="2"/>
    <x v="7"/>
    <n v="151000"/>
    <m/>
    <n v="0"/>
    <m/>
    <m/>
    <m/>
    <n v="81768"/>
    <s v="SIN"/>
    <s v="SIN"/>
    <s v="SIN"/>
    <n v="4"/>
    <n v="0"/>
    <n v="0"/>
    <n v="76606"/>
    <n v="0.26849315068493151"/>
    <n v="26.312328767123287"/>
    <n v="2"/>
    <n v="2"/>
    <n v="2"/>
    <n v="2"/>
    <n v="1"/>
    <n v="0"/>
    <n v="0"/>
    <n v="0"/>
  </r>
  <r>
    <n v="2008880000"/>
    <s v="ASOCIADO 280"/>
    <x v="2"/>
    <x v="7"/>
    <n v="90600"/>
    <m/>
    <n v="0"/>
    <m/>
    <m/>
    <m/>
    <n v="81768"/>
    <s v="SIN"/>
    <s v="SIN"/>
    <s v="SIN"/>
    <n v="4"/>
    <n v="0"/>
    <n v="0"/>
    <n v="5001"/>
    <n v="0.25205479452054796"/>
    <n v="24.734246575342464"/>
    <n v="1"/>
    <n v="2"/>
    <n v="2"/>
    <n v="2"/>
    <n v="1"/>
    <n v="0"/>
    <n v="0"/>
    <n v="0"/>
  </r>
  <r>
    <n v="2006462240"/>
    <s v="ASOCIADO 281"/>
    <x v="2"/>
    <x v="7"/>
    <n v="90600"/>
    <m/>
    <n v="0"/>
    <m/>
    <m/>
    <m/>
    <n v="81768"/>
    <s v="SIN"/>
    <s v="SIN"/>
    <s v="SIN"/>
    <n v="4"/>
    <n v="0"/>
    <n v="0"/>
    <n v="76130"/>
    <n v="0.26301369863013696"/>
    <n v="19.534246575342465"/>
    <n v="1"/>
    <n v="2"/>
    <n v="2"/>
    <n v="2"/>
    <n v="1"/>
    <n v="0"/>
    <n v="0"/>
    <n v="0"/>
  </r>
  <r>
    <n v="2224808620"/>
    <s v="ASOCIADO 282"/>
    <x v="2"/>
    <x v="7"/>
    <n v="90600"/>
    <m/>
    <n v="0"/>
    <m/>
    <m/>
    <m/>
    <n v="81768"/>
    <s v="SIN"/>
    <s v="SIN"/>
    <s v="SIN"/>
    <n v="4"/>
    <n v="0"/>
    <n v="0"/>
    <n v="76275"/>
    <n v="0.26301369863013696"/>
    <n v="24.4"/>
    <n v="1"/>
    <n v="2"/>
    <n v="1"/>
    <n v="2"/>
    <n v="1"/>
    <n v="0"/>
    <n v="0"/>
    <n v="0"/>
  </r>
  <r>
    <n v="2222068040"/>
    <s v="ASOCIADO 283"/>
    <x v="2"/>
    <x v="7"/>
    <n v="75500"/>
    <m/>
    <n v="0"/>
    <m/>
    <m/>
    <m/>
    <n v="81768"/>
    <s v="SIN"/>
    <s v="SIN"/>
    <s v="SIN"/>
    <n v="4"/>
    <n v="0"/>
    <n v="32"/>
    <n v="76306"/>
    <n v="0.35616438356164382"/>
    <n v="32.249315068493154"/>
    <n v="1"/>
    <n v="0"/>
    <n v="2"/>
    <n v="2"/>
    <n v="2"/>
    <n v="0"/>
    <n v="0"/>
    <n v="0"/>
  </r>
  <r>
    <n v="2226080244"/>
    <s v="ASOCIADO 284"/>
    <x v="2"/>
    <x v="7"/>
    <n v="60400"/>
    <m/>
    <n v="0"/>
    <m/>
    <m/>
    <m/>
    <n v="81768"/>
    <s v="SIN"/>
    <s v="SIN"/>
    <s v="SIN"/>
    <n v="4"/>
    <n v="0"/>
    <n v="0"/>
    <n v="76111"/>
    <n v="0.26027397260273971"/>
    <n v="33.008219178082193"/>
    <n v="2"/>
    <n v="2"/>
    <n v="2"/>
    <n v="2"/>
    <n v="1"/>
    <n v="0"/>
    <n v="0"/>
    <n v="0"/>
  </r>
  <r>
    <n v="2224624000"/>
    <s v="ASOCIADO 285"/>
    <x v="2"/>
    <x v="7"/>
    <n v="60400"/>
    <m/>
    <n v="0"/>
    <m/>
    <m/>
    <m/>
    <n v="81768"/>
    <s v="SIN"/>
    <s v="SIN"/>
    <s v="SIN"/>
    <n v="4"/>
    <n v="0"/>
    <n v="0"/>
    <n v="76130"/>
    <n v="0.25205479452054796"/>
    <n v="30.490410958904111"/>
    <n v="1"/>
    <n v="2"/>
    <n v="2"/>
    <n v="2"/>
    <n v="3"/>
    <n v="0"/>
    <n v="0"/>
    <n v="0"/>
  </r>
  <r>
    <n v="2004222860"/>
    <s v="ASOCIADO 286"/>
    <x v="2"/>
    <x v="7"/>
    <n v="60200"/>
    <m/>
    <n v="0"/>
    <m/>
    <m/>
    <m/>
    <n v="81768"/>
    <s v="SIN"/>
    <s v="SIN"/>
    <s v="SIN"/>
    <n v="4"/>
    <n v="0"/>
    <n v="0"/>
    <n v="66170"/>
    <n v="0.26849315068493151"/>
    <n v="28.342465753424658"/>
    <n v="1"/>
    <n v="2"/>
    <n v="2"/>
    <n v="2"/>
    <n v="1"/>
    <n v="0"/>
    <n v="0"/>
    <n v="0"/>
  </r>
  <r>
    <n v="2006424266"/>
    <s v="ASOCIADO 287"/>
    <x v="2"/>
    <x v="7"/>
    <n v="45300"/>
    <m/>
    <n v="0"/>
    <m/>
    <m/>
    <m/>
    <n v="81768"/>
    <s v="SIN"/>
    <s v="SIN"/>
    <s v="SIN"/>
    <n v="4"/>
    <n v="0"/>
    <n v="0"/>
    <n v="76001"/>
    <n v="0.26301369863013696"/>
    <n v="21.084931506849315"/>
    <n v="1"/>
    <n v="2"/>
    <n v="2"/>
    <n v="2"/>
    <n v="1"/>
    <n v="0"/>
    <n v="0"/>
    <n v="0"/>
  </r>
  <r>
    <n v="2224806428"/>
    <s v="ASOCIADO 288"/>
    <x v="2"/>
    <x v="7"/>
    <n v="45300"/>
    <m/>
    <n v="0"/>
    <m/>
    <m/>
    <m/>
    <n v="81768"/>
    <s v="SIN"/>
    <s v="SIN"/>
    <s v="SIN"/>
    <n v="4"/>
    <n v="0"/>
    <n v="0"/>
    <n v="76130"/>
    <n v="0.26575342465753427"/>
    <n v="25.589041095890412"/>
    <n v="1"/>
    <n v="2"/>
    <n v="2"/>
    <n v="2"/>
    <n v="1"/>
    <n v="0"/>
    <n v="0"/>
    <n v="0"/>
  </r>
  <r>
    <n v="2044044200"/>
    <s v="ASOCIADO 289"/>
    <x v="2"/>
    <x v="7"/>
    <n v="44220"/>
    <m/>
    <n v="0"/>
    <m/>
    <m/>
    <m/>
    <n v="81768"/>
    <s v="SIN"/>
    <s v="SIN"/>
    <s v="SIN"/>
    <n v="4"/>
    <n v="0"/>
    <n v="0"/>
    <n v="13052"/>
    <n v="0.26301369863013696"/>
    <n v="24.895890410958906"/>
    <n v="1"/>
    <n v="2"/>
    <n v="2"/>
    <n v="2"/>
    <n v="1"/>
    <n v="0"/>
    <n v="0"/>
    <n v="0"/>
  </r>
  <r>
    <n v="2062826026"/>
    <s v="ASOCIADO 290"/>
    <x v="3"/>
    <x v="5"/>
    <n v="42280"/>
    <n v="133996"/>
    <n v="0"/>
    <n v="68004"/>
    <n v="0"/>
    <n v="0"/>
    <n v="81768"/>
    <s v="9- Otras garantías (no admisible)"/>
    <s v="LBZ"/>
    <s v="A"/>
    <n v="4"/>
    <n v="0"/>
    <n v="0"/>
    <n v="76306"/>
    <n v="0.26301369863013696"/>
    <n v="31.942465753424656"/>
    <n v="1"/>
    <n v="2"/>
    <n v="2"/>
    <n v="2"/>
    <n v="1"/>
    <n v="0"/>
    <n v="0"/>
    <n v="0"/>
  </r>
  <r>
    <n v="2044026066"/>
    <s v="ASOCIADO 291"/>
    <x v="2"/>
    <x v="7"/>
    <n v="30200"/>
    <m/>
    <n v="0"/>
    <m/>
    <m/>
    <m/>
    <n v="81768"/>
    <s v="SIN"/>
    <s v="SIN"/>
    <s v="SIN"/>
    <n v="4"/>
    <n v="0"/>
    <n v="0"/>
    <n v="13052"/>
    <n v="0.26301369863013696"/>
    <n v="28.095890410958905"/>
    <n v="1"/>
    <n v="2"/>
    <n v="2"/>
    <n v="2"/>
    <n v="1"/>
    <n v="0"/>
    <n v="0"/>
    <n v="0"/>
  </r>
  <r>
    <n v="2002862220"/>
    <s v="ASOCIADO 292"/>
    <x v="2"/>
    <x v="7"/>
    <n v="30200"/>
    <m/>
    <n v="0"/>
    <m/>
    <m/>
    <m/>
    <n v="81768"/>
    <s v="SIN"/>
    <s v="SIN"/>
    <s v="SIN"/>
    <n v="4"/>
    <n v="0"/>
    <n v="0"/>
    <n v="76001"/>
    <n v="0.26849315068493151"/>
    <n v="24.268493150684932"/>
    <n v="2"/>
    <n v="2"/>
    <n v="2"/>
    <n v="2"/>
    <n v="1"/>
    <n v="0"/>
    <n v="0"/>
    <n v="0"/>
  </r>
  <r>
    <n v="2202800666"/>
    <s v="ASOCIADO 293"/>
    <x v="2"/>
    <x v="7"/>
    <n v="30200"/>
    <m/>
    <n v="0"/>
    <m/>
    <m/>
    <m/>
    <n v="81768"/>
    <s v="SIN"/>
    <s v="SIN"/>
    <s v="SIN"/>
    <n v="4"/>
    <n v="0"/>
    <n v="0"/>
    <n v="76130"/>
    <n v="0.26849315068493151"/>
    <n v="22.115068493150684"/>
    <n v="1"/>
    <n v="2"/>
    <n v="2"/>
    <n v="2"/>
    <n v="1"/>
    <n v="0"/>
    <n v="0"/>
    <n v="0"/>
  </r>
  <r>
    <n v="2224882442"/>
    <s v="ASOCIADO 294"/>
    <x v="2"/>
    <x v="7"/>
    <n v="30200"/>
    <m/>
    <n v="0"/>
    <m/>
    <m/>
    <m/>
    <n v="81768"/>
    <s v="SIN"/>
    <s v="SIN"/>
    <s v="SIN"/>
    <n v="4"/>
    <n v="0"/>
    <n v="0"/>
    <n v="76275"/>
    <n v="0.26301369863013696"/>
    <n v="35.043835616438358"/>
    <n v="1"/>
    <n v="2"/>
    <n v="2"/>
    <n v="2"/>
    <n v="1"/>
    <n v="0"/>
    <n v="0"/>
    <n v="0"/>
  </r>
  <r>
    <n v="2044022042"/>
    <s v="ASOCIADO 295"/>
    <x v="2"/>
    <x v="7"/>
    <n v="20067"/>
    <m/>
    <n v="0"/>
    <m/>
    <m/>
    <m/>
    <n v="81768"/>
    <s v="SIN"/>
    <s v="SIN"/>
    <s v="SIN"/>
    <n v="4"/>
    <n v="0"/>
    <n v="0"/>
    <n v="13052"/>
    <n v="0.26301369863013696"/>
    <n v="33.224657534246575"/>
    <n v="2"/>
    <n v="2"/>
    <n v="2"/>
    <n v="2"/>
    <n v="1"/>
    <n v="0"/>
    <n v="0"/>
    <n v="0"/>
  </r>
  <r>
    <n v="2202482484"/>
    <s v="ASOCIADO 296"/>
    <x v="2"/>
    <x v="7"/>
    <n v="730"/>
    <m/>
    <n v="0"/>
    <m/>
    <m/>
    <m/>
    <n v="81768"/>
    <s v="SIN"/>
    <s v="SIN"/>
    <s v="SIN"/>
    <n v="4"/>
    <n v="0"/>
    <n v="0"/>
    <n v="68418"/>
    <n v="0.26301369863013696"/>
    <n v="25.232876712328768"/>
    <n v="1"/>
    <n v="2"/>
    <n v="2"/>
    <n v="2"/>
    <n v="1"/>
    <n v="0"/>
    <n v="0"/>
    <n v="0"/>
  </r>
  <r>
    <n v="2044026240"/>
    <s v="ASOCIADO 297"/>
    <x v="3"/>
    <x v="3"/>
    <m/>
    <n v="200000"/>
    <n v="118232"/>
    <n v="68004"/>
    <n v="0"/>
    <n v="0"/>
    <n v="81768"/>
    <s v="9- Otras garantías (no admisible)"/>
    <s v="LBZ"/>
    <s v="A"/>
    <n v="4"/>
    <n v="0"/>
    <n v="0"/>
    <n v="13001"/>
    <n v="0.26575342465753427"/>
    <n v="23.389041095890413"/>
    <n v="1"/>
    <n v="2"/>
    <n v="2"/>
    <n v="2"/>
    <n v="1"/>
    <n v="0"/>
    <n v="0"/>
    <n v="0"/>
  </r>
  <r>
    <n v="2040482884"/>
    <s v="ASOCIADO 298"/>
    <x v="2"/>
    <x v="7"/>
    <m/>
    <m/>
    <n v="0"/>
    <m/>
    <m/>
    <m/>
    <n v="81768"/>
    <s v="SIN"/>
    <s v="SIN"/>
    <s v="SIN"/>
    <n v="4"/>
    <n v="0"/>
    <n v="0"/>
    <n v="5360"/>
    <n v="0.26575342465753427"/>
    <n v="27.208219178082192"/>
    <n v="2"/>
    <n v="2"/>
    <n v="2"/>
    <n v="2"/>
    <n v="1"/>
    <n v="0"/>
    <n v="0"/>
    <n v="0"/>
  </r>
  <r>
    <n v="2060080044"/>
    <s v="ASOCIADO 299"/>
    <x v="2"/>
    <x v="7"/>
    <m/>
    <m/>
    <n v="0"/>
    <m/>
    <m/>
    <m/>
    <n v="81768"/>
    <s v="SIN"/>
    <s v="SIN"/>
    <s v="SIN"/>
    <n v="4"/>
    <n v="0"/>
    <n v="0"/>
    <n v="13001"/>
    <n v="0.26027397260273971"/>
    <n v="24.876712328767123"/>
    <n v="1"/>
    <n v="4"/>
    <n v="1"/>
    <n v="2"/>
    <n v="1"/>
    <n v="0"/>
    <n v="0"/>
    <n v="0"/>
  </r>
  <r>
    <n v="2002068264"/>
    <s v="ASOCIADO 300"/>
    <x v="2"/>
    <x v="7"/>
    <m/>
    <m/>
    <n v="0"/>
    <m/>
    <m/>
    <m/>
    <n v="81768"/>
    <s v="SIN"/>
    <s v="SIN"/>
    <s v="SIN"/>
    <n v="4"/>
    <n v="0"/>
    <n v="0"/>
    <n v="13052"/>
    <n v="0.26301369863013696"/>
    <n v="22.183561643835617"/>
    <n v="1"/>
    <n v="2"/>
    <n v="2"/>
    <n v="2"/>
    <n v="1"/>
    <n v="0"/>
    <n v="0"/>
    <n v="0"/>
  </r>
  <r>
    <n v="2002282264"/>
    <s v="ASOCIADO 301"/>
    <x v="2"/>
    <x v="7"/>
    <m/>
    <m/>
    <n v="0"/>
    <m/>
    <m/>
    <m/>
    <n v="81768"/>
    <s v="SIN"/>
    <s v="SIN"/>
    <s v="SIN"/>
    <n v="4"/>
    <n v="0"/>
    <n v="0"/>
    <n v="13052"/>
    <n v="0.26301369863013696"/>
    <n v="20.594520547945205"/>
    <n v="2"/>
    <n v="2"/>
    <n v="2"/>
    <n v="2"/>
    <n v="1"/>
    <n v="0"/>
    <n v="0"/>
    <n v="0"/>
  </r>
  <r>
    <n v="2006684488"/>
    <s v="ASOCIADO 302"/>
    <x v="2"/>
    <x v="7"/>
    <m/>
    <m/>
    <n v="0"/>
    <m/>
    <m/>
    <m/>
    <n v="81768"/>
    <s v="SIN"/>
    <s v="SIN"/>
    <s v="SIN"/>
    <n v="4"/>
    <n v="0"/>
    <n v="0"/>
    <n v="13052"/>
    <n v="0.26301369863013696"/>
    <n v="34.235616438356168"/>
    <n v="1"/>
    <n v="2"/>
    <n v="2"/>
    <n v="2"/>
    <n v="1"/>
    <n v="0"/>
    <n v="0"/>
    <n v="0"/>
  </r>
  <r>
    <n v="2044008600"/>
    <s v="ASOCIADO 303"/>
    <x v="2"/>
    <x v="7"/>
    <m/>
    <m/>
    <n v="0"/>
    <m/>
    <m/>
    <m/>
    <n v="81768"/>
    <s v="SIN"/>
    <s v="SIN"/>
    <s v="SIN"/>
    <n v="4"/>
    <n v="0"/>
    <n v="0"/>
    <n v="13052"/>
    <n v="0.26301369863013696"/>
    <n v="37.539726027397258"/>
    <n v="1"/>
    <n v="2"/>
    <n v="2"/>
    <n v="2"/>
    <n v="1"/>
    <n v="0"/>
    <n v="0"/>
    <n v="0"/>
  </r>
  <r>
    <n v="2044022668"/>
    <s v="ASOCIADO 304"/>
    <x v="2"/>
    <x v="7"/>
    <m/>
    <m/>
    <n v="0"/>
    <m/>
    <m/>
    <m/>
    <n v="81768"/>
    <s v="SIN"/>
    <s v="SIN"/>
    <s v="SIN"/>
    <n v="4"/>
    <n v="0"/>
    <n v="0"/>
    <n v="13052"/>
    <n v="0.26301369863013696"/>
    <n v="29.408219178082192"/>
    <n v="2"/>
    <n v="2"/>
    <n v="2"/>
    <n v="2"/>
    <n v="1"/>
    <n v="0"/>
    <n v="0"/>
    <n v="0"/>
  </r>
  <r>
    <n v="2044042682"/>
    <s v="ASOCIADO 305"/>
    <x v="2"/>
    <x v="7"/>
    <m/>
    <m/>
    <n v="0"/>
    <m/>
    <m/>
    <m/>
    <n v="81768"/>
    <s v="SIN"/>
    <s v="SIN"/>
    <s v="SIN"/>
    <n v="4"/>
    <n v="0"/>
    <n v="0"/>
    <n v="13052"/>
    <n v="0.26301369863013696"/>
    <n v="25.528767123287672"/>
    <n v="1"/>
    <n v="2"/>
    <n v="2"/>
    <n v="2"/>
    <n v="1"/>
    <n v="0"/>
    <n v="0"/>
    <n v="0"/>
  </r>
  <r>
    <n v="2044048624"/>
    <s v="ASOCIADO 306"/>
    <x v="2"/>
    <x v="7"/>
    <m/>
    <m/>
    <n v="0"/>
    <m/>
    <m/>
    <m/>
    <n v="81768"/>
    <s v="SIN"/>
    <s v="SIN"/>
    <s v="SIN"/>
    <n v="4"/>
    <n v="0"/>
    <n v="0"/>
    <n v="13052"/>
    <n v="0.26301369863013696"/>
    <n v="22.665753424657535"/>
    <n v="1"/>
    <n v="2"/>
    <n v="2"/>
    <n v="2"/>
    <n v="1"/>
    <n v="0"/>
    <n v="0"/>
    <n v="0"/>
  </r>
  <r>
    <n v="2048046280"/>
    <s v="ASOCIADO 307"/>
    <x v="2"/>
    <x v="7"/>
    <m/>
    <m/>
    <n v="0"/>
    <m/>
    <m/>
    <m/>
    <n v="81768"/>
    <s v="SIN"/>
    <s v="SIN"/>
    <s v="SIN"/>
    <n v="4"/>
    <n v="0"/>
    <n v="0"/>
    <n v="13052"/>
    <n v="0.26301369863013696"/>
    <n v="32.909589041095892"/>
    <n v="1"/>
    <n v="2"/>
    <n v="2"/>
    <n v="2"/>
    <n v="1"/>
    <n v="0"/>
    <n v="0"/>
    <n v="0"/>
  </r>
  <r>
    <n v="2044008204"/>
    <s v="ASOCIADO 308"/>
    <x v="2"/>
    <x v="7"/>
    <m/>
    <m/>
    <n v="0"/>
    <m/>
    <m/>
    <m/>
    <n v="81768"/>
    <s v="SIN"/>
    <s v="SIN"/>
    <s v="SIN"/>
    <n v="4"/>
    <n v="0"/>
    <n v="0"/>
    <n v="13052"/>
    <n v="0.26575342465753427"/>
    <n v="36.62191780821918"/>
    <n v="1"/>
    <n v="2"/>
    <n v="2"/>
    <n v="2"/>
    <n v="1"/>
    <n v="0"/>
    <n v="0"/>
    <n v="0"/>
  </r>
  <r>
    <n v="2044028280"/>
    <s v="ASOCIADO 309"/>
    <x v="2"/>
    <x v="7"/>
    <m/>
    <m/>
    <n v="0"/>
    <m/>
    <m/>
    <m/>
    <n v="81768"/>
    <s v="SIN"/>
    <s v="SIN"/>
    <s v="SIN"/>
    <n v="4"/>
    <n v="0"/>
    <n v="0"/>
    <n v="13052"/>
    <n v="0.26575342465753427"/>
    <n v="27.553424657534247"/>
    <n v="1"/>
    <n v="2"/>
    <n v="2"/>
    <n v="2"/>
    <n v="1"/>
    <n v="0"/>
    <n v="0"/>
    <n v="0"/>
  </r>
  <r>
    <n v="2242404226"/>
    <s v="ASOCIADO 310"/>
    <x v="2"/>
    <x v="7"/>
    <m/>
    <m/>
    <n v="0"/>
    <m/>
    <m/>
    <m/>
    <n v="81768"/>
    <s v="SIN"/>
    <s v="SIN"/>
    <s v="SIN"/>
    <n v="4"/>
    <n v="0"/>
    <n v="0"/>
    <n v="13052"/>
    <n v="0.26575342465753427"/>
    <n v="33.846575342465755"/>
    <n v="1"/>
    <n v="2"/>
    <n v="2"/>
    <n v="2"/>
    <n v="1"/>
    <n v="0"/>
    <n v="0"/>
    <n v="0"/>
  </r>
  <r>
    <n v="2044028842"/>
    <s v="ASOCIADO 311"/>
    <x v="2"/>
    <x v="7"/>
    <m/>
    <m/>
    <n v="0"/>
    <m/>
    <m/>
    <m/>
    <n v="81768"/>
    <s v="SIN"/>
    <s v="SIN"/>
    <s v="SIN"/>
    <n v="4"/>
    <n v="0"/>
    <n v="0"/>
    <n v="13052"/>
    <n v="0.26849315068493151"/>
    <n v="31.342465753424658"/>
    <n v="1"/>
    <n v="4"/>
    <n v="1"/>
    <n v="2"/>
    <n v="1"/>
    <n v="0"/>
    <n v="0"/>
    <n v="0"/>
  </r>
  <r>
    <n v="20402286"/>
    <s v="ASOCIADO 312"/>
    <x v="2"/>
    <x v="7"/>
    <m/>
    <m/>
    <n v="0"/>
    <m/>
    <m/>
    <m/>
    <n v="81768"/>
    <s v="SIN"/>
    <s v="SIN"/>
    <s v="SIN"/>
    <n v="4"/>
    <n v="0"/>
    <n v="0"/>
    <n v="19001"/>
    <n v="0.25205479452054796"/>
    <n v="37.835616438356162"/>
    <n v="1"/>
    <n v="2"/>
    <n v="2"/>
    <n v="2"/>
    <n v="1"/>
    <n v="0"/>
    <n v="0"/>
    <n v="0"/>
  </r>
  <r>
    <n v="20864862"/>
    <s v="ASOCIADO 313"/>
    <x v="2"/>
    <x v="7"/>
    <m/>
    <m/>
    <n v="0"/>
    <m/>
    <m/>
    <m/>
    <n v="81768"/>
    <s v="SIN"/>
    <s v="SIN"/>
    <s v="SIN"/>
    <n v="4"/>
    <n v="0"/>
    <n v="0"/>
    <n v="19548"/>
    <n v="0.26301369863013696"/>
    <n v="41.939726027397263"/>
    <n v="1"/>
    <n v="2"/>
    <n v="3"/>
    <n v="2"/>
    <n v="2"/>
    <n v="0"/>
    <n v="0"/>
    <n v="0"/>
  </r>
  <r>
    <n v="2044864884"/>
    <s v="ASOCIADO 314"/>
    <x v="2"/>
    <x v="7"/>
    <m/>
    <m/>
    <n v="0"/>
    <m/>
    <m/>
    <m/>
    <n v="81768"/>
    <s v="SIN"/>
    <s v="SIN"/>
    <s v="SIN"/>
    <n v="4"/>
    <n v="0"/>
    <n v="0"/>
    <n v="66001"/>
    <n v="0.26849315068493151"/>
    <n v="27.646575342465752"/>
    <n v="2"/>
    <n v="2"/>
    <n v="3"/>
    <n v="2"/>
    <n v="1"/>
    <n v="0"/>
    <n v="0"/>
    <n v="0"/>
  </r>
  <r>
    <n v="2088002400"/>
    <s v="ASOCIADO 315"/>
    <x v="2"/>
    <x v="7"/>
    <m/>
    <m/>
    <n v="0"/>
    <m/>
    <m/>
    <m/>
    <n v="81768"/>
    <s v="SIN"/>
    <s v="SIN"/>
    <s v="SIN"/>
    <n v="4"/>
    <n v="0"/>
    <n v="0"/>
    <n v="66170"/>
    <n v="0.26849315068493151"/>
    <n v="34.076712328767123"/>
    <n v="1"/>
    <n v="2"/>
    <n v="2"/>
    <n v="2"/>
    <n v="1"/>
    <n v="0"/>
    <n v="0"/>
    <n v="0"/>
  </r>
  <r>
    <n v="2004226882"/>
    <s v="ASOCIADO 316"/>
    <x v="2"/>
    <x v="7"/>
    <m/>
    <m/>
    <n v="0"/>
    <m/>
    <m/>
    <m/>
    <n v="81768"/>
    <s v="SIN"/>
    <s v="SIN"/>
    <s v="SIN"/>
    <n v="4"/>
    <n v="0"/>
    <n v="0"/>
    <n v="66682"/>
    <n v="0.26027397260273971"/>
    <n v="25.457534246575342"/>
    <n v="2"/>
    <n v="2"/>
    <n v="2"/>
    <n v="2"/>
    <n v="1"/>
    <n v="0"/>
    <n v="0"/>
    <n v="0"/>
  </r>
  <r>
    <n v="2008262488"/>
    <s v="ASOCIADO 317"/>
    <x v="2"/>
    <x v="7"/>
    <m/>
    <m/>
    <n v="0"/>
    <m/>
    <m/>
    <m/>
    <n v="81768"/>
    <s v="SIN"/>
    <s v="SIN"/>
    <s v="SIN"/>
    <n v="4"/>
    <n v="0"/>
    <n v="0"/>
    <n v="68418"/>
    <n v="0.26301369863013696"/>
    <n v="29.186301369863013"/>
    <n v="1"/>
    <n v="2"/>
    <n v="2"/>
    <n v="2"/>
    <n v="1"/>
    <n v="0"/>
    <n v="0"/>
    <n v="0"/>
  </r>
  <r>
    <n v="84608248"/>
    <s v="ASOCIADO 318"/>
    <x v="2"/>
    <x v="7"/>
    <m/>
    <m/>
    <n v="0"/>
    <m/>
    <m/>
    <m/>
    <n v="81768"/>
    <s v="SIN"/>
    <s v="SIN"/>
    <s v="SIN"/>
    <n v="4"/>
    <n v="0"/>
    <n v="0"/>
    <n v="68432"/>
    <n v="0.26575342465753427"/>
    <n v="37.608219178082194"/>
    <n v="1"/>
    <n v="2"/>
    <n v="2"/>
    <n v="2"/>
    <n v="1"/>
    <n v="0"/>
    <n v="0"/>
    <n v="0"/>
  </r>
  <r>
    <n v="2200804848"/>
    <s v="ASOCIADO 319"/>
    <x v="2"/>
    <x v="7"/>
    <m/>
    <m/>
    <n v="0"/>
    <m/>
    <m/>
    <m/>
    <n v="81768"/>
    <s v="SIN"/>
    <s v="SIN"/>
    <s v="SIN"/>
    <n v="4"/>
    <n v="0"/>
    <n v="0"/>
    <n v="68615"/>
    <n v="0.26301369863013696"/>
    <n v="28.638356164383563"/>
    <n v="1"/>
    <n v="2"/>
    <n v="1"/>
    <n v="2"/>
    <n v="1"/>
    <n v="0"/>
    <n v="0"/>
    <n v="0"/>
  </r>
  <r>
    <n v="2200804000"/>
    <s v="ASOCIADO 320"/>
    <x v="2"/>
    <x v="7"/>
    <m/>
    <m/>
    <n v="0"/>
    <m/>
    <m/>
    <m/>
    <n v="81768"/>
    <s v="SIN"/>
    <s v="SIN"/>
    <s v="SIN"/>
    <n v="4"/>
    <n v="0"/>
    <n v="0"/>
    <n v="68615"/>
    <n v="0.26849315068493151"/>
    <n v="26.780821917808218"/>
    <n v="1"/>
    <n v="2"/>
    <n v="1"/>
    <n v="2"/>
    <n v="1"/>
    <n v="0"/>
    <n v="0"/>
    <n v="0"/>
  </r>
  <r>
    <n v="2006640268"/>
    <s v="ASOCIADO 321"/>
    <x v="2"/>
    <x v="7"/>
    <m/>
    <m/>
    <n v="0"/>
    <m/>
    <m/>
    <m/>
    <n v="81768"/>
    <s v="SIN"/>
    <s v="SIN"/>
    <s v="SIN"/>
    <n v="4"/>
    <n v="0"/>
    <n v="0"/>
    <n v="68895"/>
    <n v="0.26301369863013696"/>
    <n v="20.972602739726028"/>
    <n v="1"/>
    <n v="2"/>
    <n v="2"/>
    <n v="2"/>
    <n v="1"/>
    <n v="0"/>
    <n v="0"/>
    <n v="0"/>
  </r>
  <r>
    <n v="66886260"/>
    <s v="ASOCIADO 322"/>
    <x v="2"/>
    <x v="7"/>
    <m/>
    <m/>
    <n v="0"/>
    <m/>
    <m/>
    <m/>
    <n v="81768"/>
    <s v="SIN"/>
    <s v="SIN"/>
    <s v="SIN"/>
    <n v="4"/>
    <n v="0"/>
    <n v="0"/>
    <n v="76001"/>
    <n v="0.26301369863013696"/>
    <n v="45.317808219178083"/>
    <n v="2"/>
    <n v="2"/>
    <n v="2"/>
    <n v="2"/>
    <n v="1"/>
    <n v="0"/>
    <n v="0"/>
    <n v="0"/>
  </r>
  <r>
    <n v="2244044448"/>
    <s v="ASOCIADO 323"/>
    <x v="2"/>
    <x v="7"/>
    <m/>
    <m/>
    <n v="0"/>
    <m/>
    <m/>
    <m/>
    <n v="81768"/>
    <s v="SIN"/>
    <s v="SIN"/>
    <s v="SIN"/>
    <n v="4"/>
    <n v="0"/>
    <n v="0"/>
    <n v="76001"/>
    <n v="0.26301369863013696"/>
    <n v="32.167123287671231"/>
    <n v="2"/>
    <n v="2"/>
    <n v="1"/>
    <n v="2"/>
    <n v="1"/>
    <n v="0"/>
    <n v="0"/>
    <n v="0"/>
  </r>
  <r>
    <n v="4626404"/>
    <s v="ASOCIADO 324"/>
    <x v="2"/>
    <x v="7"/>
    <m/>
    <m/>
    <n v="0"/>
    <m/>
    <m/>
    <m/>
    <n v="81768"/>
    <s v="SIN"/>
    <s v="SIN"/>
    <s v="SIN"/>
    <n v="4"/>
    <n v="0"/>
    <n v="0"/>
    <n v="76001"/>
    <n v="0.26849315068493151"/>
    <n v="42.9972602739726"/>
    <n v="1"/>
    <n v="2"/>
    <n v="2"/>
    <n v="2"/>
    <n v="3"/>
    <n v="0"/>
    <n v="0"/>
    <n v="0"/>
  </r>
  <r>
    <n v="60080064"/>
    <s v="ASOCIADO 325"/>
    <x v="2"/>
    <x v="7"/>
    <m/>
    <m/>
    <n v="0"/>
    <m/>
    <m/>
    <m/>
    <n v="81768"/>
    <s v="SIN"/>
    <s v="SIN"/>
    <s v="SIN"/>
    <n v="4"/>
    <n v="0"/>
    <n v="0"/>
    <n v="76001"/>
    <n v="0.26849315068493151"/>
    <n v="46.150684931506852"/>
    <n v="2"/>
    <n v="2"/>
    <n v="3"/>
    <n v="2"/>
    <n v="1"/>
    <n v="0"/>
    <n v="0"/>
    <n v="0"/>
  </r>
  <r>
    <n v="4208600"/>
    <s v="ASOCIADO 326"/>
    <x v="2"/>
    <x v="7"/>
    <m/>
    <m/>
    <n v="0"/>
    <m/>
    <m/>
    <m/>
    <n v="81768"/>
    <s v="SIN"/>
    <s v="SIN"/>
    <s v="SIN"/>
    <n v="4"/>
    <n v="0"/>
    <n v="0"/>
    <n v="76130"/>
    <n v="0.26027397260273971"/>
    <n v="46.638356164383559"/>
    <n v="1"/>
    <n v="1"/>
    <n v="2"/>
    <n v="2"/>
    <n v="1"/>
    <n v="0"/>
    <n v="0"/>
    <n v="0"/>
  </r>
  <r>
    <n v="4486248"/>
    <s v="ASOCIADO 327"/>
    <x v="2"/>
    <x v="7"/>
    <m/>
    <m/>
    <n v="0"/>
    <m/>
    <m/>
    <m/>
    <n v="81768"/>
    <s v="SIN"/>
    <s v="SIN"/>
    <s v="SIN"/>
    <n v="4"/>
    <n v="0"/>
    <n v="4"/>
    <n v="76130"/>
    <n v="0.26027397260273971"/>
    <n v="49.57260273972603"/>
    <n v="1"/>
    <n v="1"/>
    <n v="2"/>
    <n v="2"/>
    <n v="2"/>
    <n v="0"/>
    <n v="0"/>
    <n v="0"/>
  </r>
  <r>
    <n v="20440682"/>
    <s v="ASOCIADO 328"/>
    <x v="2"/>
    <x v="7"/>
    <m/>
    <m/>
    <n v="0"/>
    <m/>
    <m/>
    <m/>
    <n v="81768"/>
    <s v="SIN"/>
    <s v="SIN"/>
    <s v="SIN"/>
    <n v="4"/>
    <n v="0"/>
    <n v="0"/>
    <n v="76130"/>
    <n v="0.26027397260273971"/>
    <n v="37.167123287671231"/>
    <n v="2"/>
    <n v="2"/>
    <n v="2"/>
    <n v="2"/>
    <n v="1"/>
    <n v="0"/>
    <n v="0"/>
    <n v="0"/>
  </r>
  <r>
    <n v="4662420"/>
    <s v="ASOCIADO 329"/>
    <x v="2"/>
    <x v="7"/>
    <m/>
    <m/>
    <n v="0"/>
    <m/>
    <m/>
    <m/>
    <n v="81768"/>
    <s v="SIN"/>
    <s v="SIN"/>
    <s v="SIN"/>
    <n v="4"/>
    <n v="0"/>
    <n v="0"/>
    <n v="76130"/>
    <n v="0.26575342465753427"/>
    <n v="36.408219178082192"/>
    <n v="1"/>
    <n v="2"/>
    <n v="2"/>
    <n v="2"/>
    <n v="1"/>
    <n v="0"/>
    <n v="0"/>
    <n v="0"/>
  </r>
  <r>
    <n v="2002028462"/>
    <s v="ASOCIADO 330"/>
    <x v="2"/>
    <x v="7"/>
    <m/>
    <m/>
    <n v="0"/>
    <m/>
    <m/>
    <m/>
    <n v="81768"/>
    <s v="SIN"/>
    <s v="SIN"/>
    <s v="SIN"/>
    <n v="4"/>
    <n v="0"/>
    <n v="0"/>
    <n v="76130"/>
    <n v="0.26849315068493151"/>
    <n v="19.55890410958904"/>
    <n v="1"/>
    <n v="3"/>
    <n v="2"/>
    <n v="2"/>
    <n v="1"/>
    <n v="0"/>
    <n v="0"/>
    <n v="0"/>
  </r>
  <r>
    <n v="2224642244"/>
    <s v="ASOCIADO 331"/>
    <x v="2"/>
    <x v="7"/>
    <m/>
    <m/>
    <n v="0"/>
    <m/>
    <m/>
    <m/>
    <n v="81768"/>
    <s v="SIN"/>
    <s v="SIN"/>
    <s v="SIN"/>
    <n v="4"/>
    <n v="0"/>
    <n v="0"/>
    <n v="76130"/>
    <n v="0.26849315068493151"/>
    <n v="26.75068493150685"/>
    <n v="1"/>
    <n v="2"/>
    <n v="2"/>
    <n v="2"/>
    <n v="1"/>
    <n v="0"/>
    <n v="0"/>
    <n v="0"/>
  </r>
  <r>
    <n v="4466804"/>
    <s v="ASOCIADO 332"/>
    <x v="2"/>
    <x v="7"/>
    <m/>
    <m/>
    <n v="0"/>
    <m/>
    <m/>
    <m/>
    <n v="81768"/>
    <s v="SIN"/>
    <s v="SIN"/>
    <s v="SIN"/>
    <n v="4"/>
    <n v="0"/>
    <n v="0"/>
    <n v="76275"/>
    <n v="0.26027397260273971"/>
    <n v="45.435616438356163"/>
    <n v="1"/>
    <n v="2"/>
    <n v="1"/>
    <n v="2"/>
    <n v="1"/>
    <n v="0"/>
    <n v="0"/>
    <n v="0"/>
  </r>
  <r>
    <n v="20448268"/>
    <s v="ASOCIADO 333"/>
    <x v="2"/>
    <x v="7"/>
    <m/>
    <m/>
    <n v="0"/>
    <m/>
    <m/>
    <m/>
    <n v="81768"/>
    <s v="SIN"/>
    <s v="SIN"/>
    <s v="SIN"/>
    <n v="4"/>
    <n v="0"/>
    <n v="0"/>
    <n v="76275"/>
    <n v="0.26027397260273971"/>
    <n v="40.602739726027394"/>
    <n v="1"/>
    <n v="2"/>
    <n v="2"/>
    <n v="2"/>
    <n v="2"/>
    <n v="0"/>
    <n v="0"/>
    <n v="0"/>
  </r>
  <r>
    <n v="2062200006"/>
    <s v="ASOCIADO 334"/>
    <x v="2"/>
    <x v="7"/>
    <m/>
    <m/>
    <n v="0"/>
    <m/>
    <m/>
    <m/>
    <n v="81768"/>
    <s v="SIN"/>
    <s v="SIN"/>
    <s v="SIN"/>
    <n v="4"/>
    <n v="0"/>
    <n v="0"/>
    <n v="76275"/>
    <n v="0.26575342465753427"/>
    <n v="24.257534246575343"/>
    <n v="1"/>
    <n v="2"/>
    <n v="2"/>
    <n v="2"/>
    <n v="1"/>
    <n v="0"/>
    <n v="0"/>
    <n v="0"/>
  </r>
  <r>
    <n v="2204244284"/>
    <s v="ASOCIADO 335"/>
    <x v="2"/>
    <x v="7"/>
    <m/>
    <m/>
    <n v="0"/>
    <m/>
    <m/>
    <m/>
    <n v="81768"/>
    <s v="SIN"/>
    <s v="SIN"/>
    <s v="SIN"/>
    <n v="4"/>
    <n v="0"/>
    <n v="0"/>
    <n v="76306"/>
    <n v="0.26301369863013696"/>
    <n v="30.408219178082192"/>
    <n v="1"/>
    <n v="2"/>
    <n v="2"/>
    <n v="2"/>
    <n v="1"/>
    <n v="0"/>
    <n v="0"/>
    <n v="0"/>
  </r>
  <r>
    <n v="26842208"/>
    <s v="ASOCIADO 336"/>
    <x v="2"/>
    <x v="7"/>
    <m/>
    <m/>
    <n v="0"/>
    <m/>
    <m/>
    <m/>
    <n v="81768"/>
    <s v="SIN"/>
    <s v="SIN"/>
    <s v="SIN"/>
    <n v="4"/>
    <n v="0"/>
    <n v="4"/>
    <n v="76364"/>
    <n v="0.26301369863013696"/>
    <n v="43.238356164383561"/>
    <n v="1"/>
    <n v="2"/>
    <n v="2"/>
    <n v="2"/>
    <n v="1"/>
    <n v="0"/>
    <n v="0"/>
    <n v="0"/>
  </r>
  <r>
    <n v="20688426"/>
    <s v="ASOCIADO 337"/>
    <x v="2"/>
    <x v="7"/>
    <m/>
    <m/>
    <n v="0"/>
    <m/>
    <m/>
    <m/>
    <n v="81768"/>
    <s v="SIN"/>
    <s v="SIN"/>
    <s v="SIN"/>
    <n v="4"/>
    <n v="0"/>
    <n v="0"/>
    <n v="76520"/>
    <n v="0.26301369863013696"/>
    <n v="38.473972602739728"/>
    <n v="2"/>
    <n v="2"/>
    <n v="2"/>
    <n v="2"/>
    <n v="3"/>
    <n v="0"/>
    <n v="0"/>
    <n v="0"/>
  </r>
  <r>
    <n v="2224480264"/>
    <s v="ASOCIADO 338"/>
    <x v="2"/>
    <x v="7"/>
    <m/>
    <m/>
    <n v="0"/>
    <m/>
    <m/>
    <m/>
    <n v="81768"/>
    <s v="SIN"/>
    <s v="SIN"/>
    <s v="SIN"/>
    <n v="4"/>
    <n v="0"/>
    <n v="0"/>
    <n v="76606"/>
    <n v="0.26301369863013696"/>
    <n v="28.758904109589039"/>
    <n v="1"/>
    <n v="2"/>
    <n v="2"/>
    <n v="2"/>
    <n v="1"/>
    <n v="0"/>
    <n v="0"/>
    <n v="0"/>
  </r>
  <r>
    <n v="4260608"/>
    <s v="ASOCIADO 339"/>
    <x v="2"/>
    <x v="7"/>
    <m/>
    <m/>
    <n v="0"/>
    <m/>
    <m/>
    <m/>
    <n v="81768"/>
    <s v="SIN"/>
    <s v="SIN"/>
    <s v="SIN"/>
    <n v="4"/>
    <n v="0"/>
    <n v="0"/>
    <n v="76606"/>
    <n v="0.26849315068493151"/>
    <n v="25.317808219178083"/>
    <n v="1"/>
    <n v="2"/>
    <n v="2"/>
    <n v="2"/>
    <n v="1"/>
    <n v="0"/>
    <n v="0"/>
    <n v="0"/>
  </r>
  <r>
    <n v="66866000"/>
    <s v="ASOCIADO 340"/>
    <x v="2"/>
    <x v="7"/>
    <m/>
    <m/>
    <n v="0"/>
    <m/>
    <m/>
    <m/>
    <n v="81768"/>
    <s v="SIN"/>
    <s v="SIN"/>
    <s v="SIN"/>
    <n v="4"/>
    <n v="0"/>
    <n v="0"/>
    <n v="76606"/>
    <n v="0.26849315068493151"/>
    <n v="36.610958904109587"/>
    <n v="2"/>
    <n v="2"/>
    <n v="2"/>
    <n v="2"/>
    <n v="1"/>
    <n v="0"/>
    <n v="0"/>
    <n v="0"/>
  </r>
  <r>
    <n v="2224400868"/>
    <s v="ASOCIADO 341"/>
    <x v="2"/>
    <x v="7"/>
    <m/>
    <m/>
    <n v="0"/>
    <m/>
    <m/>
    <m/>
    <n v="81768"/>
    <s v="SIN"/>
    <s v="SIN"/>
    <s v="SIN"/>
    <n v="4"/>
    <n v="0"/>
    <n v="0"/>
    <n v="76606"/>
    <n v="0.26849315068493151"/>
    <n v="31.80821917808219"/>
    <n v="2"/>
    <n v="2"/>
    <n v="2"/>
    <n v="2"/>
    <n v="1"/>
    <n v="0"/>
    <n v="0"/>
    <n v="0"/>
  </r>
  <r>
    <n v="2224488462"/>
    <s v="ASOCIADO 342"/>
    <x v="2"/>
    <x v="7"/>
    <m/>
    <m/>
    <n v="0"/>
    <m/>
    <m/>
    <m/>
    <n v="81768"/>
    <s v="SIN"/>
    <s v="SIN"/>
    <s v="SIN"/>
    <n v="4"/>
    <n v="0"/>
    <n v="0"/>
    <n v="76606"/>
    <n v="0.26849315068493151"/>
    <n v="30.767123287671232"/>
    <n v="1"/>
    <n v="2"/>
    <n v="2"/>
    <n v="2"/>
    <n v="1"/>
    <n v="0"/>
    <n v="0"/>
    <n v="0"/>
  </r>
  <r>
    <n v="20842000"/>
    <s v="ASOCIADO 343"/>
    <x v="2"/>
    <x v="7"/>
    <m/>
    <m/>
    <n v="0"/>
    <m/>
    <m/>
    <m/>
    <n v="81768"/>
    <s v="SIN"/>
    <s v="SIN"/>
    <s v="SIN"/>
    <n v="4"/>
    <n v="0"/>
    <n v="0"/>
    <n v="76892"/>
    <n v="0.26575342465753427"/>
    <n v="29.81917808219178"/>
    <n v="2"/>
    <n v="2"/>
    <n v="2"/>
    <n v="2"/>
    <n v="1"/>
    <n v="0"/>
    <n v="0"/>
    <n v="0"/>
  </r>
  <r>
    <n v="2226002688"/>
    <s v="ASOCIADO 344"/>
    <x v="3"/>
    <x v="5"/>
    <m/>
    <n v="133996"/>
    <n v="0"/>
    <n v="68004"/>
    <n v="0"/>
    <n v="0"/>
    <n v="81768"/>
    <s v="9- Otras garantías (no admisible)"/>
    <s v="LBZ"/>
    <s v="A"/>
    <n v="4"/>
    <n v="0"/>
    <n v="0"/>
    <n v="76306"/>
    <n v="0.25205479452054796"/>
    <n v="22.81095890410959"/>
    <n v="2"/>
    <n v="4"/>
    <n v="1"/>
    <n v="2"/>
    <n v="1"/>
    <n v="0"/>
    <n v="0"/>
    <n v="0"/>
  </r>
  <r>
    <n v="2044040042"/>
    <s v="ASOCIADO 345"/>
    <x v="3"/>
    <x v="5"/>
    <m/>
    <n v="150000"/>
    <n v="0"/>
    <n v="76127"/>
    <n v="0"/>
    <n v="0"/>
    <n v="81768"/>
    <s v="9- Otras garantías (no admisible)"/>
    <s v="LBZ"/>
    <s v="A"/>
    <n v="4"/>
    <n v="0"/>
    <n v="0"/>
    <n v="13052"/>
    <n v="0.26301369863013696"/>
    <n v="56.326027397260276"/>
    <n v="2"/>
    <n v="2"/>
    <n v="2"/>
    <n v="2"/>
    <n v="1"/>
    <n v="0"/>
    <n v="0"/>
    <n v="0"/>
  </r>
  <r>
    <n v="2244286004"/>
    <s v="ASOCIADO 346"/>
    <x v="2"/>
    <x v="7"/>
    <n v="50500"/>
    <m/>
    <n v="0"/>
    <m/>
    <m/>
    <m/>
    <n v="109020"/>
    <s v="SIN"/>
    <s v="SIN"/>
    <s v="SIN"/>
    <n v="4"/>
    <n v="0"/>
    <n v="0"/>
    <n v="76001"/>
    <n v="0.16986301369863013"/>
    <n v="27.86849315068493"/>
    <n v="2"/>
    <n v="4"/>
    <n v="3"/>
    <n v="3"/>
    <n v="3"/>
    <n v="0"/>
    <n v="0"/>
    <n v="0"/>
  </r>
  <r>
    <n v="2044042284"/>
    <s v="ASOCIADO 347"/>
    <x v="2"/>
    <x v="7"/>
    <n v="675360"/>
    <m/>
    <n v="0"/>
    <m/>
    <m/>
    <m/>
    <n v="109022"/>
    <s v="SIN"/>
    <s v="SIN"/>
    <s v="SIN"/>
    <n v="4"/>
    <n v="0"/>
    <n v="0"/>
    <n v="13052"/>
    <n v="0.16986301369863013"/>
    <n v="25.789041095890411"/>
    <n v="1"/>
    <n v="2"/>
    <n v="1"/>
    <n v="3"/>
    <n v="1"/>
    <n v="0"/>
    <n v="0"/>
    <n v="0"/>
  </r>
  <r>
    <n v="2224680266"/>
    <s v="ASOCIADO 348"/>
    <x v="2"/>
    <x v="7"/>
    <n v="603000"/>
    <m/>
    <n v="0"/>
    <m/>
    <m/>
    <m/>
    <n v="109022"/>
    <s v="SIN"/>
    <s v="SIN"/>
    <s v="SIN"/>
    <n v="4"/>
    <n v="0"/>
    <n v="0"/>
    <n v="76275"/>
    <n v="0.16986301369863013"/>
    <n v="25.520547945205479"/>
    <n v="1"/>
    <n v="3"/>
    <n v="1"/>
    <n v="3"/>
    <n v="1"/>
    <n v="0"/>
    <n v="0"/>
    <n v="0"/>
  </r>
  <r>
    <n v="2020006026"/>
    <s v="ASOCIADO 350"/>
    <x v="2"/>
    <x v="7"/>
    <n v="201000"/>
    <m/>
    <n v="0"/>
    <m/>
    <m/>
    <m/>
    <n v="109022"/>
    <s v="SIN"/>
    <s v="SIN"/>
    <s v="SIN"/>
    <n v="4"/>
    <n v="0"/>
    <n v="0"/>
    <n v="11001"/>
    <n v="0.16986301369863013"/>
    <n v="24.375342465753423"/>
    <n v="2"/>
    <n v="5"/>
    <n v="2"/>
    <n v="2"/>
    <n v="1"/>
    <n v="0"/>
    <n v="0"/>
    <n v="0"/>
  </r>
  <r>
    <n v="2224640066"/>
    <s v="ASOCIADO 351"/>
    <x v="2"/>
    <x v="7"/>
    <n v="100500"/>
    <m/>
    <n v="0"/>
    <m/>
    <m/>
    <m/>
    <n v="109022"/>
    <s v="SIN"/>
    <s v="SIN"/>
    <s v="SIN"/>
    <n v="4"/>
    <n v="0"/>
    <n v="0"/>
    <n v="76520"/>
    <n v="0.17260273972602741"/>
    <n v="23.197260273972603"/>
    <n v="1"/>
    <n v="2"/>
    <n v="1"/>
    <n v="3"/>
    <n v="1"/>
    <n v="0"/>
    <n v="0"/>
    <n v="0"/>
  </r>
  <r>
    <n v="2204080804"/>
    <s v="ASOCIADO 352"/>
    <x v="2"/>
    <x v="7"/>
    <n v="60300"/>
    <m/>
    <n v="0"/>
    <m/>
    <m/>
    <m/>
    <n v="109022"/>
    <s v="SIN"/>
    <s v="SIN"/>
    <s v="SIN"/>
    <n v="4"/>
    <n v="0"/>
    <n v="0"/>
    <n v="11001"/>
    <n v="0.16986301369863013"/>
    <n v="31.216438356164385"/>
    <n v="2"/>
    <n v="5"/>
    <n v="2"/>
    <n v="3"/>
    <n v="1"/>
    <n v="0"/>
    <n v="0"/>
    <n v="0"/>
  </r>
  <r>
    <n v="2042260262"/>
    <s v="ASOCIADO 353"/>
    <x v="2"/>
    <x v="7"/>
    <n v="20100"/>
    <m/>
    <n v="0"/>
    <m/>
    <m/>
    <m/>
    <n v="109022"/>
    <s v="SIN"/>
    <s v="SIN"/>
    <s v="SIN"/>
    <n v="4"/>
    <n v="0"/>
    <n v="0"/>
    <n v="11001"/>
    <n v="0.16986301369863013"/>
    <n v="26.364383561643837"/>
    <n v="2"/>
    <n v="3"/>
    <n v="3"/>
    <n v="3"/>
    <n v="1"/>
    <n v="0"/>
    <n v="0"/>
    <n v="0"/>
  </r>
  <r>
    <n v="44606224"/>
    <s v="ASOCIADO 354"/>
    <x v="2"/>
    <x v="7"/>
    <m/>
    <m/>
    <n v="0"/>
    <m/>
    <m/>
    <m/>
    <n v="109022"/>
    <s v="SIN"/>
    <s v="SIN"/>
    <s v="SIN"/>
    <n v="4"/>
    <n v="0"/>
    <n v="0"/>
    <n v="5001"/>
    <n v="0.16986301369863013"/>
    <n v="41.863013698630134"/>
    <n v="2"/>
    <n v="5"/>
    <n v="2"/>
    <n v="3"/>
    <n v="1"/>
    <n v="0"/>
    <n v="0"/>
    <n v="0"/>
  </r>
  <r>
    <n v="2004668800"/>
    <s v="ASOCIADO 355"/>
    <x v="2"/>
    <x v="7"/>
    <m/>
    <m/>
    <n v="0"/>
    <m/>
    <m/>
    <m/>
    <n v="109022"/>
    <s v="SIN"/>
    <s v="SIN"/>
    <s v="SIN"/>
    <n v="4"/>
    <n v="0"/>
    <n v="0"/>
    <n v="11001"/>
    <n v="0.16986301369863013"/>
    <n v="21.665753424657535"/>
    <n v="1"/>
    <n v="2"/>
    <n v="1"/>
    <n v="3"/>
    <n v="1"/>
    <n v="0"/>
    <n v="0"/>
    <n v="0"/>
  </r>
  <r>
    <n v="2004466824"/>
    <s v="ASOCIADO 356"/>
    <x v="2"/>
    <x v="7"/>
    <m/>
    <m/>
    <n v="0"/>
    <m/>
    <m/>
    <m/>
    <n v="109022"/>
    <s v="SIN"/>
    <s v="SIN"/>
    <s v="SIN"/>
    <n v="4"/>
    <n v="0"/>
    <n v="0"/>
    <n v="23855"/>
    <n v="0.16986301369863013"/>
    <n v="22.843835616438355"/>
    <n v="1"/>
    <n v="1"/>
    <n v="2"/>
    <n v="3"/>
    <n v="1"/>
    <n v="0"/>
    <n v="0"/>
    <n v="0"/>
  </r>
  <r>
    <n v="2008646446"/>
    <s v="ASOCIADO 357"/>
    <x v="2"/>
    <x v="7"/>
    <m/>
    <m/>
    <n v="0"/>
    <m/>
    <m/>
    <m/>
    <n v="109022"/>
    <s v="SIN"/>
    <s v="SIN"/>
    <s v="SIN"/>
    <n v="4"/>
    <n v="0"/>
    <n v="0"/>
    <n v="68001"/>
    <n v="0.16986301369863013"/>
    <n v="34.80821917808219"/>
    <n v="2"/>
    <n v="5"/>
    <n v="3"/>
    <n v="3"/>
    <n v="2"/>
    <n v="0"/>
    <n v="0"/>
    <n v="0"/>
  </r>
  <r>
    <n v="2006028488"/>
    <s v="ASOCIADO 358"/>
    <x v="2"/>
    <x v="7"/>
    <m/>
    <m/>
    <n v="0"/>
    <m/>
    <m/>
    <m/>
    <n v="109022"/>
    <s v="SIN"/>
    <s v="SIN"/>
    <s v="SIN"/>
    <n v="4"/>
    <n v="0"/>
    <n v="0"/>
    <n v="68255"/>
    <n v="0.16986301369863013"/>
    <n v="32.745205479452054"/>
    <n v="1"/>
    <n v="3"/>
    <n v="2"/>
    <n v="3"/>
    <n v="1"/>
    <n v="0"/>
    <n v="0"/>
    <n v="0"/>
  </r>
  <r>
    <n v="2226000206"/>
    <s v="ASOCIADO 359"/>
    <x v="2"/>
    <x v="7"/>
    <m/>
    <m/>
    <n v="0"/>
    <m/>
    <m/>
    <m/>
    <n v="109022"/>
    <s v="SIN"/>
    <s v="SIN"/>
    <s v="SIN"/>
    <n v="4"/>
    <n v="0"/>
    <n v="0"/>
    <n v="76001"/>
    <n v="0.17260273972602741"/>
    <n v="23.956164383561642"/>
    <n v="2"/>
    <n v="4"/>
    <n v="2"/>
    <n v="3"/>
    <n v="1"/>
    <n v="0"/>
    <n v="0"/>
    <n v="0"/>
  </r>
  <r>
    <n v="4040664"/>
    <s v="ASOCIADO 360"/>
    <x v="2"/>
    <x v="7"/>
    <m/>
    <m/>
    <n v="0"/>
    <m/>
    <m/>
    <m/>
    <n v="109022"/>
    <s v="SIN"/>
    <s v="SIN"/>
    <s v="SIN"/>
    <n v="4"/>
    <n v="0"/>
    <n v="0"/>
    <n v="76130"/>
    <n v="0.16986301369863013"/>
    <n v="38.890410958904113"/>
    <n v="1"/>
    <n v="2"/>
    <n v="2"/>
    <n v="3"/>
    <n v="4"/>
    <n v="0"/>
    <n v="0"/>
    <n v="0"/>
  </r>
  <r>
    <n v="2224646808"/>
    <s v="ASOCIADO 361"/>
    <x v="2"/>
    <x v="7"/>
    <m/>
    <m/>
    <n v="0"/>
    <m/>
    <m/>
    <m/>
    <n v="109022"/>
    <s v="SIN"/>
    <s v="SIN"/>
    <s v="SIN"/>
    <n v="4"/>
    <n v="0"/>
    <n v="0"/>
    <n v="76130"/>
    <n v="0.16986301369863013"/>
    <n v="24.589041095890412"/>
    <n v="1"/>
    <n v="4"/>
    <n v="2"/>
    <n v="2"/>
    <n v="1"/>
    <n v="0"/>
    <n v="0"/>
    <n v="0"/>
  </r>
  <r>
    <n v="2224642680"/>
    <s v="ASOCIADO 362"/>
    <x v="2"/>
    <x v="7"/>
    <m/>
    <m/>
    <n v="0"/>
    <m/>
    <m/>
    <m/>
    <n v="109022"/>
    <s v="SIN"/>
    <s v="SIN"/>
    <s v="SIN"/>
    <n v="4"/>
    <n v="0"/>
    <n v="0"/>
    <n v="76130"/>
    <n v="0.17260273972602741"/>
    <n v="22.126027397260273"/>
    <n v="2"/>
    <n v="4"/>
    <n v="2"/>
    <n v="3"/>
    <n v="1"/>
    <n v="0"/>
    <n v="0"/>
    <n v="0"/>
  </r>
  <r>
    <n v="2224682066"/>
    <s v="ASOCIADO 363"/>
    <x v="2"/>
    <x v="7"/>
    <m/>
    <m/>
    <n v="0"/>
    <m/>
    <m/>
    <m/>
    <n v="109022"/>
    <s v="SIN"/>
    <s v="SIN"/>
    <s v="SIN"/>
    <n v="4"/>
    <n v="0"/>
    <n v="0"/>
    <n v="76275"/>
    <n v="0.16986301369863013"/>
    <n v="25.117808219178084"/>
    <n v="1"/>
    <n v="5"/>
    <n v="1"/>
    <n v="3"/>
    <n v="1"/>
    <n v="0"/>
    <n v="0"/>
    <n v="0"/>
  </r>
  <r>
    <n v="48804688"/>
    <s v="ASOCIADO 364"/>
    <x v="2"/>
    <x v="7"/>
    <n v="752500"/>
    <m/>
    <n v="0"/>
    <m/>
    <m/>
    <m/>
    <n v="109023"/>
    <s v="SIN"/>
    <s v="SIN"/>
    <s v="SIN"/>
    <n v="4"/>
    <n v="0"/>
    <n v="0"/>
    <n v="76001"/>
    <n v="9.8630136986301367E-2"/>
    <n v="37.890410958904113"/>
    <n v="2"/>
    <n v="6"/>
    <n v="5"/>
    <n v="8"/>
    <n v="1"/>
    <n v="0"/>
    <n v="0"/>
    <n v="0"/>
  </r>
  <r>
    <n v="48828220"/>
    <s v="ASOCIADO 365"/>
    <x v="2"/>
    <x v="7"/>
    <n v="501667"/>
    <m/>
    <n v="0"/>
    <m/>
    <m/>
    <m/>
    <n v="109023"/>
    <s v="SIN"/>
    <s v="SIN"/>
    <s v="SIN"/>
    <n v="4"/>
    <n v="0"/>
    <n v="0"/>
    <n v="8001"/>
    <n v="9.8630136986301367E-2"/>
    <n v="42.682191780821917"/>
    <n v="2"/>
    <n v="6"/>
    <n v="5"/>
    <n v="7"/>
    <n v="1"/>
    <n v="0"/>
    <n v="0"/>
    <n v="0"/>
  </r>
  <r>
    <n v="48808288"/>
    <s v="ASOCIADO 366"/>
    <x v="2"/>
    <x v="7"/>
    <n v="331100"/>
    <m/>
    <n v="0"/>
    <m/>
    <m/>
    <m/>
    <n v="109023"/>
    <s v="SIN"/>
    <s v="SIN"/>
    <s v="SIN"/>
    <n v="4"/>
    <n v="0"/>
    <n v="0"/>
    <n v="76130"/>
    <n v="7.6712328767123292E-2"/>
    <n v="42.279452054794518"/>
    <n v="1"/>
    <n v="7"/>
    <n v="2"/>
    <n v="7"/>
    <n v="1"/>
    <n v="0"/>
    <n v="0"/>
    <n v="0"/>
  </r>
  <r>
    <n v="2400044"/>
    <s v="ASOCIADO 367"/>
    <x v="2"/>
    <x v="7"/>
    <n v="90300"/>
    <m/>
    <n v="0"/>
    <m/>
    <m/>
    <m/>
    <n v="109023"/>
    <s v="SIN"/>
    <s v="SIN"/>
    <s v="SIN"/>
    <n v="4"/>
    <n v="0"/>
    <n v="0"/>
    <n v="8001"/>
    <n v="9.8630136986301367E-2"/>
    <n v="44.320547945205476"/>
    <n v="1"/>
    <n v="5"/>
    <n v="3"/>
    <n v="9"/>
    <n v="1"/>
    <n v="0"/>
    <n v="0"/>
    <n v="0"/>
  </r>
  <r>
    <n v="82200220"/>
    <s v="ASOCIADO 368"/>
    <x v="2"/>
    <x v="7"/>
    <n v="30100"/>
    <m/>
    <n v="0"/>
    <m/>
    <m/>
    <m/>
    <n v="109023"/>
    <s v="SIN"/>
    <s v="SIN"/>
    <s v="SIN"/>
    <n v="4"/>
    <n v="0"/>
    <n v="0"/>
    <n v="13001"/>
    <n v="0.10684931506849316"/>
    <n v="48.69041095890411"/>
    <n v="1"/>
    <n v="6"/>
    <n v="6"/>
    <n v="8"/>
    <n v="1"/>
    <n v="0"/>
    <n v="0"/>
    <n v="0"/>
  </r>
  <r>
    <n v="2062400204"/>
    <s v="ASOCIADO 369"/>
    <x v="2"/>
    <x v="7"/>
    <m/>
    <m/>
    <n v="0"/>
    <m/>
    <m/>
    <m/>
    <n v="109023"/>
    <s v="SIN"/>
    <s v="SIN"/>
    <s v="SIN"/>
    <n v="4"/>
    <n v="0"/>
    <n v="0"/>
    <n v="15238"/>
    <n v="9.5890410958904104E-2"/>
    <n v="28.106849315068494"/>
    <n v="1"/>
    <n v="6"/>
    <n v="2"/>
    <n v="7"/>
    <n v="1"/>
    <n v="0"/>
    <n v="0"/>
    <n v="0"/>
  </r>
  <r>
    <n v="2262042046"/>
    <s v="ASOCIADO 370"/>
    <x v="2"/>
    <x v="7"/>
    <m/>
    <m/>
    <n v="0"/>
    <m/>
    <m/>
    <m/>
    <n v="109023"/>
    <s v="SIN"/>
    <s v="SIN"/>
    <s v="SIN"/>
    <n v="4"/>
    <n v="0"/>
    <n v="0"/>
    <n v="76130"/>
    <n v="9.8630136986301367E-2"/>
    <n v="30.197260273972603"/>
    <n v="1"/>
    <n v="6"/>
    <n v="3"/>
    <n v="8"/>
    <n v="1"/>
    <n v="0"/>
    <n v="0"/>
    <n v="0"/>
  </r>
  <r>
    <n v="2044020266"/>
    <s v="ASOCIADO 371"/>
    <x v="2"/>
    <x v="7"/>
    <n v="685667"/>
    <m/>
    <n v="0"/>
    <m/>
    <m/>
    <m/>
    <n v="109024"/>
    <s v="SIN"/>
    <s v="SIN"/>
    <s v="SIN"/>
    <n v="4"/>
    <n v="0"/>
    <n v="0"/>
    <n v="13052"/>
    <n v="0.34794520547945207"/>
    <n v="35.967123287671235"/>
    <n v="1"/>
    <n v="2"/>
    <n v="2"/>
    <n v="2"/>
    <n v="1"/>
    <n v="0"/>
    <n v="0"/>
    <n v="0"/>
  </r>
  <r>
    <n v="2004208266"/>
    <s v="ASOCIADO 372"/>
    <x v="2"/>
    <x v="7"/>
    <n v="605000"/>
    <m/>
    <n v="0"/>
    <m/>
    <m/>
    <m/>
    <n v="109024"/>
    <s v="SIN"/>
    <s v="SIN"/>
    <s v="SIN"/>
    <n v="4"/>
    <n v="0"/>
    <n v="0"/>
    <n v="8001"/>
    <n v="0.34794520547945207"/>
    <n v="24.649315068493152"/>
    <n v="1"/>
    <n v="2"/>
    <n v="2"/>
    <n v="2"/>
    <n v="1"/>
    <n v="0"/>
    <n v="0"/>
    <n v="0"/>
  </r>
  <r>
    <n v="2244244824"/>
    <s v="ASOCIADO 373"/>
    <x v="3"/>
    <x v="2"/>
    <n v="403333"/>
    <n v="1230000"/>
    <n v="1120976"/>
    <n v="132668"/>
    <n v="0"/>
    <n v="0"/>
    <n v="109024"/>
    <s v="9- Otras garantías (no admisible)"/>
    <s v="LBZ"/>
    <s v="A"/>
    <n v="4"/>
    <n v="0"/>
    <n v="0"/>
    <n v="8001"/>
    <n v="0.34520547945205482"/>
    <n v="29.432876712328767"/>
    <n v="1"/>
    <n v="2"/>
    <n v="2"/>
    <n v="2"/>
    <n v="3"/>
    <n v="0"/>
    <n v="0"/>
    <n v="0"/>
  </r>
  <r>
    <n v="20440866"/>
    <s v="ASOCIADO 374"/>
    <x v="2"/>
    <x v="7"/>
    <n v="242000"/>
    <m/>
    <n v="0"/>
    <m/>
    <m/>
    <m/>
    <n v="109024"/>
    <s v="SIN"/>
    <s v="SIN"/>
    <s v="SIN"/>
    <n v="4"/>
    <n v="0"/>
    <n v="0"/>
    <n v="76130"/>
    <n v="0.34794520547945207"/>
    <n v="37.063013698630137"/>
    <n v="2"/>
    <n v="2"/>
    <n v="2"/>
    <n v="2"/>
    <n v="1"/>
    <n v="0"/>
    <n v="0"/>
    <n v="0"/>
  </r>
  <r>
    <n v="2066626806"/>
    <s v="ASOCIADO 375"/>
    <x v="3"/>
    <x v="3"/>
    <n v="201667"/>
    <n v="930000"/>
    <n v="820976"/>
    <n v="100310"/>
    <n v="0"/>
    <n v="0"/>
    <n v="109024"/>
    <s v="9- Otras garantías (no admisible)"/>
    <s v="LBZ"/>
    <s v="A"/>
    <n v="4"/>
    <n v="0"/>
    <n v="0"/>
    <n v="8001"/>
    <n v="0.34794520547945207"/>
    <n v="31.860273972602741"/>
    <n v="1"/>
    <n v="2"/>
    <n v="2"/>
    <n v="2"/>
    <n v="1"/>
    <n v="0"/>
    <n v="0"/>
    <n v="0"/>
  </r>
  <r>
    <n v="82008640"/>
    <s v="ASOCIADO 376"/>
    <x v="2"/>
    <x v="7"/>
    <n v="201667"/>
    <m/>
    <n v="0"/>
    <m/>
    <m/>
    <m/>
    <n v="109024"/>
    <s v="SIN"/>
    <s v="SIN"/>
    <s v="SIN"/>
    <n v="4"/>
    <n v="0"/>
    <n v="0"/>
    <n v="8758"/>
    <n v="0.34794520547945207"/>
    <n v="42.673972602739724"/>
    <n v="1"/>
    <n v="2"/>
    <n v="1"/>
    <n v="2"/>
    <n v="1"/>
    <n v="0"/>
    <n v="0"/>
    <n v="0"/>
  </r>
  <r>
    <n v="2028202020"/>
    <s v="ASOCIADO 377"/>
    <x v="2"/>
    <x v="7"/>
    <n v="161333"/>
    <m/>
    <n v="0"/>
    <m/>
    <m/>
    <m/>
    <n v="109024"/>
    <s v="SIN"/>
    <s v="SIN"/>
    <s v="SIN"/>
    <n v="4"/>
    <n v="0"/>
    <n v="0"/>
    <n v="5001"/>
    <n v="0.43561643835616437"/>
    <n v="30.463013698630139"/>
    <n v="2"/>
    <n v="0"/>
    <n v="2"/>
    <n v="3"/>
    <n v="2"/>
    <n v="0"/>
    <n v="0"/>
    <n v="0"/>
  </r>
  <r>
    <n v="2046624860"/>
    <s v="ASOCIADO 378"/>
    <x v="2"/>
    <x v="7"/>
    <n v="121000"/>
    <m/>
    <n v="0"/>
    <m/>
    <m/>
    <m/>
    <n v="109024"/>
    <s v="SIN"/>
    <s v="SIN"/>
    <s v="SIN"/>
    <n v="4"/>
    <n v="0"/>
    <n v="0"/>
    <n v="5360"/>
    <n v="0.34246575342465752"/>
    <n v="32.536986301369865"/>
    <n v="2"/>
    <n v="2"/>
    <n v="2"/>
    <n v="2"/>
    <n v="1"/>
    <n v="0"/>
    <n v="0"/>
    <n v="0"/>
  </r>
  <r>
    <n v="2060886206"/>
    <s v="ASOCIADO 379"/>
    <x v="2"/>
    <x v="7"/>
    <n v="121000"/>
    <m/>
    <n v="0"/>
    <m/>
    <m/>
    <m/>
    <n v="109024"/>
    <s v="SIN"/>
    <s v="SIN"/>
    <s v="SIN"/>
    <n v="4"/>
    <n v="0"/>
    <n v="0"/>
    <n v="76306"/>
    <n v="0.34520547945205482"/>
    <n v="28.005479452054793"/>
    <n v="1"/>
    <n v="2"/>
    <n v="1"/>
    <n v="2"/>
    <n v="3"/>
    <n v="0"/>
    <n v="0"/>
    <n v="0"/>
  </r>
  <r>
    <n v="82462000"/>
    <s v="ASOCIADO 380"/>
    <x v="2"/>
    <x v="7"/>
    <n v="102000"/>
    <m/>
    <n v="0"/>
    <m/>
    <m/>
    <m/>
    <n v="109024"/>
    <s v="SIN"/>
    <s v="SIN"/>
    <s v="SIN"/>
    <n v="4"/>
    <n v="0"/>
    <n v="0"/>
    <n v="76130"/>
    <n v="0.34520547945205482"/>
    <n v="37.956164383561642"/>
    <n v="1"/>
    <n v="0"/>
    <n v="2"/>
    <n v="1"/>
    <n v="2"/>
    <n v="0"/>
    <n v="0"/>
    <n v="0"/>
  </r>
  <r>
    <n v="2200888060"/>
    <s v="ASOCIADO 381"/>
    <x v="2"/>
    <x v="7"/>
    <n v="92767"/>
    <m/>
    <n v="0"/>
    <m/>
    <m/>
    <m/>
    <n v="109024"/>
    <s v="SIN"/>
    <s v="SIN"/>
    <s v="SIN"/>
    <n v="4"/>
    <n v="0"/>
    <n v="0"/>
    <n v="68255"/>
    <n v="0.34520547945205482"/>
    <n v="35.161643835616438"/>
    <n v="1"/>
    <n v="1"/>
    <n v="1"/>
    <n v="2"/>
    <n v="3"/>
    <n v="0"/>
    <n v="0"/>
    <n v="0"/>
  </r>
  <r>
    <n v="2200800880"/>
    <s v="ASOCIADO 382"/>
    <x v="2"/>
    <x v="7"/>
    <n v="92767"/>
    <m/>
    <n v="0"/>
    <m/>
    <m/>
    <m/>
    <n v="109024"/>
    <s v="SIN"/>
    <s v="SIN"/>
    <s v="SIN"/>
    <n v="4"/>
    <n v="0"/>
    <n v="0"/>
    <n v="68615"/>
    <n v="0.34794520547945207"/>
    <n v="32.906849315068492"/>
    <n v="2"/>
    <n v="2"/>
    <n v="2"/>
    <n v="2"/>
    <n v="1"/>
    <n v="0"/>
    <n v="0"/>
    <n v="0"/>
  </r>
  <r>
    <n v="20462468"/>
    <s v="ASOCIADO 383"/>
    <x v="2"/>
    <x v="7"/>
    <n v="86430"/>
    <m/>
    <n v="0"/>
    <m/>
    <m/>
    <m/>
    <n v="109024"/>
    <s v="SIN"/>
    <s v="SIN"/>
    <s v="SIN"/>
    <n v="4"/>
    <n v="0"/>
    <n v="0"/>
    <n v="76130"/>
    <n v="0.16986301369863013"/>
    <n v="36.583561643835615"/>
    <n v="2"/>
    <n v="2"/>
    <n v="2"/>
    <n v="2"/>
    <n v="3"/>
    <n v="0"/>
    <n v="0"/>
    <n v="0"/>
  </r>
  <r>
    <n v="6228042"/>
    <s v="ASOCIADO 384"/>
    <x v="2"/>
    <x v="7"/>
    <n v="80667"/>
    <m/>
    <n v="0"/>
    <m/>
    <m/>
    <m/>
    <n v="109024"/>
    <s v="SIN"/>
    <s v="SIN"/>
    <s v="SIN"/>
    <n v="4"/>
    <n v="0"/>
    <n v="0"/>
    <n v="76130"/>
    <n v="0.34520547945205482"/>
    <n v="41.939726027397263"/>
    <n v="1"/>
    <n v="2"/>
    <n v="2"/>
    <n v="2"/>
    <n v="1"/>
    <n v="0"/>
    <n v="0"/>
    <n v="0"/>
  </r>
  <r>
    <n v="2044008648"/>
    <s v="ASOCIADO 385"/>
    <x v="2"/>
    <x v="7"/>
    <n v="54627"/>
    <m/>
    <n v="0"/>
    <m/>
    <m/>
    <m/>
    <n v="109024"/>
    <s v="SIN"/>
    <s v="SIN"/>
    <s v="SIN"/>
    <n v="4"/>
    <n v="0"/>
    <n v="0"/>
    <n v="5266"/>
    <n v="0.34794520547945207"/>
    <n v="28.80821917808219"/>
    <n v="2"/>
    <n v="2"/>
    <n v="1"/>
    <n v="2"/>
    <n v="1"/>
    <n v="0"/>
    <n v="0"/>
    <n v="0"/>
  </r>
  <r>
    <n v="4468806"/>
    <s v="ASOCIADO 386"/>
    <x v="3"/>
    <x v="3"/>
    <n v="40333"/>
    <n v="440000"/>
    <n v="330976"/>
    <n v="113877"/>
    <n v="0"/>
    <n v="0"/>
    <n v="109024"/>
    <s v="9- Otras garantías (no admisible)"/>
    <s v="LBZ"/>
    <s v="A"/>
    <n v="4"/>
    <n v="0"/>
    <n v="0"/>
    <n v="76130"/>
    <n v="0.34520547945205482"/>
    <n v="43.942465753424656"/>
    <n v="1"/>
    <n v="1"/>
    <n v="2"/>
    <n v="2"/>
    <n v="2"/>
    <n v="0"/>
    <n v="0"/>
    <n v="0"/>
  </r>
  <r>
    <n v="2222066468"/>
    <s v="ASOCIADO 387"/>
    <x v="2"/>
    <x v="7"/>
    <n v="40333"/>
    <m/>
    <n v="0"/>
    <m/>
    <m/>
    <m/>
    <n v="109024"/>
    <s v="SIN"/>
    <s v="SIN"/>
    <s v="SIN"/>
    <n v="4"/>
    <n v="0"/>
    <n v="0"/>
    <n v="76318"/>
    <n v="0.35616438356164382"/>
    <n v="35.221917808219175"/>
    <n v="1"/>
    <n v="2"/>
    <n v="2"/>
    <n v="2"/>
    <n v="1"/>
    <n v="0"/>
    <n v="0"/>
    <n v="0"/>
  </r>
  <r>
    <n v="40868662"/>
    <s v="ASOCIADO 388"/>
    <x v="3"/>
    <x v="3"/>
    <m/>
    <n v="326000"/>
    <n v="216976"/>
    <n v="67964"/>
    <n v="0"/>
    <n v="0"/>
    <n v="109024"/>
    <s v="9- Otras garantías (no admisible)"/>
    <s v="LBZ"/>
    <s v="A"/>
    <n v="4"/>
    <n v="0"/>
    <n v="0"/>
    <n v="13052"/>
    <n v="0.34794520547945207"/>
    <n v="44.827397260273976"/>
    <n v="2"/>
    <n v="2"/>
    <n v="2"/>
    <n v="2"/>
    <n v="1"/>
    <n v="0"/>
    <n v="0"/>
    <n v="0"/>
  </r>
  <r>
    <n v="208666"/>
    <s v="ASOCIADO 392"/>
    <x v="2"/>
    <x v="7"/>
    <m/>
    <m/>
    <n v="0"/>
    <m/>
    <m/>
    <m/>
    <n v="109024"/>
    <s v="SIN"/>
    <s v="SIN"/>
    <s v="SIN"/>
    <n v="4"/>
    <n v="0"/>
    <n v="0"/>
    <n v="13052"/>
    <n v="0.34794520547945207"/>
    <n v="41.495890410958907"/>
    <n v="1"/>
    <n v="2"/>
    <n v="2"/>
    <n v="2"/>
    <n v="1"/>
    <n v="0"/>
    <n v="0"/>
    <n v="0"/>
  </r>
  <r>
    <n v="2044044664"/>
    <s v="ASOCIADO 393"/>
    <x v="2"/>
    <x v="7"/>
    <m/>
    <m/>
    <n v="0"/>
    <m/>
    <m/>
    <m/>
    <n v="109024"/>
    <s v="SIN"/>
    <s v="SIN"/>
    <s v="SIN"/>
    <n v="4"/>
    <n v="0"/>
    <n v="0"/>
    <n v="13052"/>
    <n v="0.34794520547945207"/>
    <n v="24.643835616438356"/>
    <n v="1"/>
    <n v="2"/>
    <n v="1"/>
    <n v="2"/>
    <n v="1"/>
    <n v="0"/>
    <n v="0"/>
    <n v="0"/>
  </r>
  <r>
    <n v="48822020"/>
    <s v="ASOCIADO 394"/>
    <x v="2"/>
    <x v="7"/>
    <m/>
    <m/>
    <n v="0"/>
    <m/>
    <m/>
    <m/>
    <n v="109024"/>
    <s v="SIN"/>
    <s v="SIN"/>
    <s v="SIN"/>
    <n v="4"/>
    <n v="0"/>
    <n v="0"/>
    <n v="68255"/>
    <n v="0.34520547945205482"/>
    <n v="49.082191780821915"/>
    <n v="2"/>
    <n v="2"/>
    <n v="1"/>
    <n v="2"/>
    <n v="1"/>
    <n v="0"/>
    <n v="0"/>
    <n v="0"/>
  </r>
  <r>
    <n v="2008864248"/>
    <s v="ASOCIADO 395"/>
    <x v="2"/>
    <x v="7"/>
    <m/>
    <m/>
    <n v="0"/>
    <m/>
    <m/>
    <m/>
    <n v="109024"/>
    <s v="SIN"/>
    <s v="SIN"/>
    <s v="SIN"/>
    <n v="4"/>
    <n v="0"/>
    <n v="0"/>
    <n v="68255"/>
    <n v="0.34520547945205482"/>
    <n v="26.972602739726028"/>
    <n v="1"/>
    <n v="2"/>
    <n v="2"/>
    <n v="2"/>
    <n v="3"/>
    <n v="0"/>
    <n v="0"/>
    <n v="0"/>
  </r>
  <r>
    <n v="2480684"/>
    <s v="ASOCIADO 396"/>
    <x v="2"/>
    <x v="7"/>
    <m/>
    <m/>
    <n v="0"/>
    <m/>
    <m/>
    <m/>
    <n v="109024"/>
    <s v="SIN"/>
    <s v="SIN"/>
    <s v="SIN"/>
    <n v="4"/>
    <n v="0"/>
    <n v="0"/>
    <n v="68255"/>
    <n v="0.34794520547945207"/>
    <n v="50.008219178082193"/>
    <n v="1"/>
    <n v="2"/>
    <n v="2"/>
    <n v="2"/>
    <n v="1"/>
    <n v="0"/>
    <n v="0"/>
    <n v="0"/>
  </r>
  <r>
    <n v="2008828846"/>
    <s v="ASOCIADO 397"/>
    <x v="2"/>
    <x v="7"/>
    <m/>
    <m/>
    <n v="0"/>
    <m/>
    <m/>
    <m/>
    <n v="109024"/>
    <s v="SIN"/>
    <s v="SIN"/>
    <s v="SIN"/>
    <n v="4"/>
    <n v="0"/>
    <n v="0"/>
    <n v="68255"/>
    <n v="0.34794520547945207"/>
    <n v="22.63013698630137"/>
    <n v="1"/>
    <n v="2"/>
    <n v="2"/>
    <n v="2"/>
    <n v="1"/>
    <n v="0"/>
    <n v="0"/>
    <n v="0"/>
  </r>
  <r>
    <n v="2008660444"/>
    <s v="ASOCIADO 398"/>
    <x v="2"/>
    <x v="7"/>
    <m/>
    <m/>
    <n v="0"/>
    <m/>
    <m/>
    <m/>
    <n v="109024"/>
    <s v="SIN"/>
    <s v="SIN"/>
    <s v="SIN"/>
    <n v="4"/>
    <n v="0"/>
    <n v="0"/>
    <n v="68255"/>
    <n v="0.35616438356164382"/>
    <n v="22.016438356164382"/>
    <n v="1"/>
    <n v="2"/>
    <n v="1"/>
    <n v="2"/>
    <n v="1"/>
    <n v="0"/>
    <n v="0"/>
    <n v="0"/>
  </r>
  <r>
    <n v="24662884"/>
    <s v="ASOCIADO 399"/>
    <x v="2"/>
    <x v="7"/>
    <m/>
    <m/>
    <n v="0"/>
    <m/>
    <m/>
    <m/>
    <n v="109024"/>
    <s v="SIN"/>
    <s v="SIN"/>
    <s v="SIN"/>
    <n v="4"/>
    <n v="0"/>
    <n v="4"/>
    <n v="76001"/>
    <n v="0.34246575342465752"/>
    <n v="40.830136986301369"/>
    <n v="1"/>
    <n v="2"/>
    <n v="4"/>
    <n v="4"/>
    <n v="2"/>
    <n v="0"/>
    <n v="0"/>
    <n v="0"/>
  </r>
  <r>
    <n v="2202022288"/>
    <s v="ASOCIADO 400"/>
    <x v="2"/>
    <x v="7"/>
    <m/>
    <m/>
    <n v="0"/>
    <m/>
    <m/>
    <m/>
    <n v="109024"/>
    <s v="SIN"/>
    <s v="SIN"/>
    <s v="SIN"/>
    <n v="4"/>
    <n v="0"/>
    <n v="0"/>
    <n v="76001"/>
    <n v="0.34794520547945207"/>
    <n v="21.942465753424656"/>
    <n v="1"/>
    <n v="2"/>
    <n v="2"/>
    <n v="2"/>
    <n v="1"/>
    <n v="0"/>
    <n v="0"/>
    <n v="0"/>
  </r>
  <r>
    <n v="66066060"/>
    <s v="ASOCIADO 401"/>
    <x v="2"/>
    <x v="7"/>
    <m/>
    <m/>
    <n v="0"/>
    <m/>
    <m/>
    <m/>
    <n v="109024"/>
    <s v="SIN"/>
    <s v="SIN"/>
    <s v="SIN"/>
    <n v="4"/>
    <n v="0"/>
    <n v="0"/>
    <n v="76130"/>
    <n v="0.34246575342465752"/>
    <n v="43.19178082191781"/>
    <n v="2"/>
    <n v="2"/>
    <n v="2"/>
    <n v="2"/>
    <n v="2"/>
    <n v="0"/>
    <n v="0"/>
    <n v="0"/>
  </r>
  <r>
    <n v="42686224"/>
    <s v="ASOCIADO 402"/>
    <x v="2"/>
    <x v="7"/>
    <m/>
    <m/>
    <n v="0"/>
    <m/>
    <m/>
    <m/>
    <n v="109024"/>
    <s v="SIN"/>
    <s v="SIN"/>
    <s v="SIN"/>
    <n v="4"/>
    <n v="0"/>
    <n v="0"/>
    <n v="76130"/>
    <n v="0.34520547945205482"/>
    <n v="42.69315068493151"/>
    <n v="2"/>
    <n v="2"/>
    <n v="2"/>
    <n v="2"/>
    <n v="2"/>
    <n v="0"/>
    <n v="0"/>
    <n v="0"/>
  </r>
  <r>
    <n v="2224622064"/>
    <s v="ASOCIADO 403"/>
    <x v="2"/>
    <x v="7"/>
    <m/>
    <m/>
    <n v="0"/>
    <m/>
    <m/>
    <m/>
    <n v="109024"/>
    <s v="SIN"/>
    <s v="SIN"/>
    <s v="SIN"/>
    <n v="4"/>
    <n v="0"/>
    <n v="0"/>
    <n v="76130"/>
    <n v="0.34520547945205482"/>
    <n v="31.446575342465753"/>
    <n v="1"/>
    <n v="2"/>
    <n v="1"/>
    <n v="2"/>
    <n v="1"/>
    <n v="0"/>
    <n v="0"/>
    <n v="0"/>
  </r>
  <r>
    <n v="4468688"/>
    <s v="ASOCIADO 404"/>
    <x v="2"/>
    <x v="7"/>
    <m/>
    <m/>
    <n v="0"/>
    <m/>
    <m/>
    <m/>
    <n v="109024"/>
    <s v="SIN"/>
    <s v="SIN"/>
    <s v="SIN"/>
    <n v="4"/>
    <n v="0"/>
    <n v="0"/>
    <n v="76130"/>
    <n v="0.34794520547945207"/>
    <n v="44.452054794520549"/>
    <n v="1"/>
    <n v="2"/>
    <n v="2"/>
    <n v="2"/>
    <n v="1"/>
    <n v="0"/>
    <n v="0"/>
    <n v="0"/>
  </r>
  <r>
    <n v="2004626840"/>
    <s v="ASOCIADO 405"/>
    <x v="2"/>
    <x v="7"/>
    <m/>
    <m/>
    <n v="0"/>
    <m/>
    <m/>
    <m/>
    <n v="109024"/>
    <s v="SIN"/>
    <s v="SIN"/>
    <s v="SIN"/>
    <n v="4"/>
    <n v="0"/>
    <n v="0"/>
    <n v="76130"/>
    <n v="0.34794520547945207"/>
    <n v="18.972602739726028"/>
    <n v="1"/>
    <n v="2"/>
    <n v="2"/>
    <n v="2"/>
    <n v="1"/>
    <n v="0"/>
    <n v="0"/>
    <n v="0"/>
  </r>
  <r>
    <n v="2222066860"/>
    <s v="ASOCIADO 406"/>
    <x v="2"/>
    <x v="7"/>
    <m/>
    <m/>
    <n v="0"/>
    <m/>
    <m/>
    <m/>
    <n v="109024"/>
    <s v="SIN"/>
    <s v="SIN"/>
    <s v="SIN"/>
    <n v="4"/>
    <n v="0"/>
    <n v="0"/>
    <n v="76306"/>
    <n v="0.35616438356164382"/>
    <n v="30.81917808219178"/>
    <n v="1"/>
    <n v="2"/>
    <n v="1"/>
    <n v="2"/>
    <n v="3"/>
    <n v="0"/>
    <n v="0"/>
    <n v="0"/>
  </r>
  <r>
    <n v="24662006"/>
    <s v="ASOCIADO 407"/>
    <x v="2"/>
    <x v="7"/>
    <m/>
    <m/>
    <n v="0"/>
    <m/>
    <m/>
    <m/>
    <n v="109024"/>
    <s v="SIN"/>
    <s v="SIN"/>
    <s v="SIN"/>
    <n v="4"/>
    <n v="0"/>
    <n v="0"/>
    <n v="76318"/>
    <n v="0.34520547945205482"/>
    <n v="45.095890410958901"/>
    <n v="1"/>
    <n v="2"/>
    <n v="1"/>
    <n v="2"/>
    <n v="1"/>
    <n v="0"/>
    <n v="0"/>
    <n v="0"/>
  </r>
  <r>
    <n v="2224846048"/>
    <s v="ASOCIADO 408"/>
    <x v="2"/>
    <x v="7"/>
    <m/>
    <m/>
    <n v="0"/>
    <m/>
    <m/>
    <m/>
    <n v="109024"/>
    <s v="SIN"/>
    <s v="SIN"/>
    <s v="SIN"/>
    <n v="4"/>
    <n v="0"/>
    <n v="0"/>
    <n v="76318"/>
    <n v="0.35616438356164382"/>
    <n v="24.342465753424658"/>
    <n v="1"/>
    <n v="2"/>
    <n v="2"/>
    <n v="2"/>
    <n v="1"/>
    <n v="0"/>
    <n v="0"/>
    <n v="0"/>
  </r>
  <r>
    <n v="4206602"/>
    <s v="ASOCIADO 409"/>
    <x v="2"/>
    <x v="7"/>
    <m/>
    <m/>
    <n v="0"/>
    <m/>
    <m/>
    <m/>
    <n v="109024"/>
    <s v="SIN"/>
    <s v="SIN"/>
    <s v="SIN"/>
    <n v="4"/>
    <n v="0"/>
    <n v="4"/>
    <n v="76364"/>
    <n v="0.28219178082191781"/>
    <n v="49.945205479452056"/>
    <n v="1"/>
    <n v="2"/>
    <n v="2"/>
    <n v="2"/>
    <n v="3"/>
    <n v="0"/>
    <n v="0"/>
    <n v="0"/>
  </r>
  <r>
    <n v="20866468"/>
    <s v="ASOCIADO 410"/>
    <x v="2"/>
    <x v="7"/>
    <m/>
    <m/>
    <n v="0"/>
    <m/>
    <m/>
    <m/>
    <n v="109024"/>
    <s v="SIN"/>
    <s v="SIN"/>
    <s v="SIN"/>
    <n v="4"/>
    <n v="0"/>
    <n v="4"/>
    <n v="76364"/>
    <n v="0.34246575342465752"/>
    <n v="41.301369863013697"/>
    <n v="1"/>
    <n v="2"/>
    <n v="2"/>
    <n v="2"/>
    <n v="4"/>
    <n v="0"/>
    <n v="0"/>
    <n v="0"/>
  </r>
  <r>
    <n v="24088002"/>
    <s v="ASOCIADO 411"/>
    <x v="2"/>
    <x v="7"/>
    <m/>
    <m/>
    <n v="0"/>
    <m/>
    <m/>
    <m/>
    <n v="109024"/>
    <s v="SIN"/>
    <s v="SIN"/>
    <s v="SIN"/>
    <n v="4"/>
    <n v="0"/>
    <n v="4"/>
    <n v="76364"/>
    <n v="0.34794520547945207"/>
    <n v="48.720547945205482"/>
    <n v="1"/>
    <n v="2"/>
    <n v="2"/>
    <n v="2"/>
    <n v="1"/>
    <n v="0"/>
    <n v="0"/>
    <n v="0"/>
  </r>
  <r>
    <n v="20466226"/>
    <s v="ASOCIADO 412"/>
    <x v="2"/>
    <x v="7"/>
    <m/>
    <m/>
    <n v="0"/>
    <m/>
    <m/>
    <m/>
    <n v="109024"/>
    <s v="SIN"/>
    <s v="SIN"/>
    <s v="SIN"/>
    <n v="4"/>
    <n v="0"/>
    <n v="4"/>
    <n v="76364"/>
    <n v="0.35616438356164382"/>
    <n v="32.317808219178083"/>
    <n v="1"/>
    <n v="4"/>
    <n v="2"/>
    <n v="2"/>
    <n v="1"/>
    <n v="0"/>
    <n v="0"/>
    <n v="0"/>
  </r>
  <r>
    <n v="2222462008"/>
    <s v="ASOCIADO 413"/>
    <x v="2"/>
    <x v="7"/>
    <m/>
    <m/>
    <n v="0"/>
    <m/>
    <m/>
    <m/>
    <n v="109024"/>
    <s v="SIN"/>
    <s v="SIN"/>
    <s v="SIN"/>
    <n v="4"/>
    <n v="0"/>
    <n v="4"/>
    <n v="76364"/>
    <n v="0.34794520547945207"/>
    <n v="35.063013698630137"/>
    <n v="1"/>
    <n v="0"/>
    <n v="2"/>
    <n v="2"/>
    <n v="2"/>
    <n v="0"/>
    <n v="0"/>
    <n v="0"/>
  </r>
  <r>
    <n v="2222404020"/>
    <s v="ASOCIADO 414"/>
    <x v="2"/>
    <x v="7"/>
    <m/>
    <m/>
    <n v="0"/>
    <m/>
    <m/>
    <m/>
    <n v="109024"/>
    <s v="SIN"/>
    <s v="SIN"/>
    <s v="SIN"/>
    <n v="4"/>
    <n v="0"/>
    <n v="4"/>
    <n v="76616"/>
    <n v="0.34794520547945207"/>
    <n v="22.317808219178083"/>
    <n v="1"/>
    <n v="0"/>
    <n v="2"/>
    <n v="2"/>
    <n v="2"/>
    <n v="0"/>
    <n v="0"/>
    <n v="0"/>
  </r>
  <r>
    <n v="2060868868"/>
    <s v="ASOCIADO 416"/>
    <x v="2"/>
    <x v="7"/>
    <n v="606000"/>
    <m/>
    <n v="0"/>
    <m/>
    <m/>
    <m/>
    <n v="136280"/>
    <s v="SIN"/>
    <s v="SIN"/>
    <s v="SIN"/>
    <n v="4"/>
    <n v="0"/>
    <n v="0"/>
    <n v="76563"/>
    <n v="0.43287671232876712"/>
    <n v="36.082191780821915"/>
    <n v="2"/>
    <n v="2"/>
    <n v="2"/>
    <n v="2"/>
    <n v="1"/>
    <n v="0"/>
    <n v="0"/>
    <n v="0"/>
  </r>
  <r>
    <n v="2028044244"/>
    <s v="ASOCIADO 417"/>
    <x v="3"/>
    <x v="3"/>
    <n v="406166"/>
    <n v="946155"/>
    <n v="809875"/>
    <n v="142840"/>
    <n v="0"/>
    <n v="0"/>
    <n v="136280"/>
    <s v="9- Otras garantías (no admisible)"/>
    <s v="LBZ"/>
    <s v="A"/>
    <n v="4"/>
    <n v="0"/>
    <n v="0"/>
    <n v="76130"/>
    <n v="0.43287671232876712"/>
    <n v="23.912328767123288"/>
    <n v="1"/>
    <n v="2"/>
    <n v="1"/>
    <n v="2"/>
    <n v="1"/>
    <n v="0"/>
    <n v="0"/>
    <n v="0"/>
  </r>
  <r>
    <n v="2082080642"/>
    <s v="ASOCIADO 418"/>
    <x v="2"/>
    <x v="7"/>
    <n v="303000"/>
    <m/>
    <n v="0"/>
    <m/>
    <m/>
    <m/>
    <n v="136280"/>
    <s v="SIN"/>
    <s v="SIN"/>
    <s v="SIN"/>
    <n v="4"/>
    <n v="0"/>
    <n v="0"/>
    <n v="47001"/>
    <n v="0.42465753424657532"/>
    <n v="27.81917808219178"/>
    <n v="2"/>
    <n v="2"/>
    <n v="2"/>
    <n v="2"/>
    <n v="1"/>
    <n v="0"/>
    <n v="0"/>
    <n v="0"/>
  </r>
  <r>
    <n v="40840084"/>
    <s v="ASOCIADO 419"/>
    <x v="2"/>
    <x v="7"/>
    <n v="252500"/>
    <m/>
    <n v="0"/>
    <m/>
    <m/>
    <m/>
    <n v="136280"/>
    <s v="SIN"/>
    <s v="SIN"/>
    <s v="SIN"/>
    <n v="4"/>
    <n v="0"/>
    <n v="0"/>
    <n v="13052"/>
    <n v="0.42465753424657532"/>
    <n v="41.61643835616438"/>
    <n v="2"/>
    <n v="3"/>
    <n v="1"/>
    <n v="2"/>
    <n v="1"/>
    <n v="0"/>
    <n v="0"/>
    <n v="0"/>
  </r>
  <r>
    <n v="2200806860"/>
    <s v="ASOCIADO 420"/>
    <x v="2"/>
    <x v="7"/>
    <n v="252500"/>
    <m/>
    <n v="0"/>
    <m/>
    <m/>
    <m/>
    <n v="136280"/>
    <s v="SIN"/>
    <s v="SIN"/>
    <s v="SIN"/>
    <n v="4"/>
    <n v="0"/>
    <n v="0"/>
    <n v="68615"/>
    <n v="0.43561643835616437"/>
    <n v="25.213698630136985"/>
    <n v="2"/>
    <n v="2"/>
    <n v="1"/>
    <n v="2"/>
    <n v="1"/>
    <n v="0"/>
    <n v="0"/>
    <n v="0"/>
  </r>
  <r>
    <n v="28462220"/>
    <s v="ASOCIADO 421"/>
    <x v="2"/>
    <x v="7"/>
    <n v="151500"/>
    <m/>
    <n v="0"/>
    <m/>
    <m/>
    <m/>
    <n v="136280"/>
    <s v="SIN"/>
    <s v="SIN"/>
    <s v="SIN"/>
    <n v="4"/>
    <n v="0"/>
    <n v="0"/>
    <n v="68615"/>
    <n v="0.43561643835616437"/>
    <n v="41.953424657534249"/>
    <n v="2"/>
    <n v="2"/>
    <n v="1"/>
    <n v="2"/>
    <n v="1"/>
    <n v="0"/>
    <n v="0"/>
    <n v="0"/>
  </r>
  <r>
    <n v="2224468666"/>
    <s v="ASOCIADO 422"/>
    <x v="3"/>
    <x v="3"/>
    <n v="121200"/>
    <n v="400000"/>
    <n v="263720"/>
    <n v="69971"/>
    <n v="0"/>
    <n v="0"/>
    <n v="136280"/>
    <s v="9- Otras garantías (no admisible)"/>
    <s v="LBZ"/>
    <s v="A"/>
    <n v="4"/>
    <n v="0"/>
    <n v="0"/>
    <n v="76318"/>
    <n v="0.43287671232876712"/>
    <n v="25.901369863013699"/>
    <n v="1"/>
    <n v="2"/>
    <n v="2"/>
    <n v="2"/>
    <n v="1"/>
    <n v="0"/>
    <n v="0"/>
    <n v="0"/>
  </r>
  <r>
    <n v="2006448404"/>
    <s v="ASOCIADO 423"/>
    <x v="2"/>
    <x v="7"/>
    <n v="116150"/>
    <m/>
    <n v="0"/>
    <m/>
    <m/>
    <m/>
    <n v="136280"/>
    <s v="SIN"/>
    <s v="SIN"/>
    <s v="SIN"/>
    <n v="4"/>
    <n v="0"/>
    <n v="0"/>
    <n v="68615"/>
    <n v="0.43287671232876712"/>
    <n v="22.978082191780821"/>
    <n v="1"/>
    <n v="2"/>
    <n v="1"/>
    <n v="2"/>
    <n v="1"/>
    <n v="0"/>
    <n v="0"/>
    <n v="0"/>
  </r>
  <r>
    <n v="2006028466"/>
    <s v="ASOCIADO 424"/>
    <x v="2"/>
    <x v="7"/>
    <n v="101000"/>
    <m/>
    <n v="0"/>
    <m/>
    <m/>
    <m/>
    <n v="136280"/>
    <s v="SIN"/>
    <s v="SIN"/>
    <s v="SIN"/>
    <n v="4"/>
    <n v="0"/>
    <n v="0"/>
    <n v="68307"/>
    <n v="0.43561643835616437"/>
    <n v="29.956164383561642"/>
    <n v="2"/>
    <n v="2"/>
    <n v="2"/>
    <n v="2"/>
    <n v="1"/>
    <n v="0"/>
    <n v="0"/>
    <n v="0"/>
  </r>
  <r>
    <n v="2468026"/>
    <s v="ASOCIADO 425"/>
    <x v="2"/>
    <x v="7"/>
    <n v="69460"/>
    <m/>
    <n v="0"/>
    <m/>
    <m/>
    <m/>
    <n v="136280"/>
    <s v="SIN"/>
    <s v="SIN"/>
    <s v="SIN"/>
    <n v="4"/>
    <n v="0"/>
    <n v="0"/>
    <n v="68615"/>
    <n v="0.43561643835616437"/>
    <n v="37.4"/>
    <n v="1"/>
    <n v="2"/>
    <n v="2"/>
    <n v="2"/>
    <n v="1"/>
    <n v="0"/>
    <n v="0"/>
    <n v="0"/>
  </r>
  <r>
    <n v="2028280460"/>
    <s v="ASOCIADO 426"/>
    <x v="2"/>
    <x v="7"/>
    <m/>
    <m/>
    <n v="0"/>
    <m/>
    <m/>
    <m/>
    <n v="136280"/>
    <s v="SIN"/>
    <s v="SIN"/>
    <s v="SIN"/>
    <n v="4"/>
    <n v="0"/>
    <n v="0"/>
    <n v="5001"/>
    <n v="0.43561643835616437"/>
    <n v="31.942465753424656"/>
    <n v="1"/>
    <n v="2"/>
    <n v="1"/>
    <n v="2"/>
    <n v="1"/>
    <n v="0"/>
    <n v="0"/>
    <n v="0"/>
  </r>
  <r>
    <n v="2044008644"/>
    <s v="ASOCIADO 427"/>
    <x v="2"/>
    <x v="7"/>
    <m/>
    <m/>
    <n v="0"/>
    <m/>
    <m/>
    <m/>
    <n v="136280"/>
    <s v="SIN"/>
    <s v="SIN"/>
    <s v="SIN"/>
    <n v="4"/>
    <n v="0"/>
    <n v="0"/>
    <n v="13052"/>
    <n v="0.42191780821917807"/>
    <n v="36.646575342465752"/>
    <n v="2"/>
    <n v="2"/>
    <n v="2"/>
    <n v="2"/>
    <n v="1"/>
    <n v="0"/>
    <n v="0"/>
    <n v="0"/>
  </r>
  <r>
    <n v="2044020640"/>
    <s v="ASOCIADO 428"/>
    <x v="2"/>
    <x v="7"/>
    <m/>
    <m/>
    <n v="0"/>
    <m/>
    <m/>
    <m/>
    <n v="136280"/>
    <s v="SIN"/>
    <s v="SIN"/>
    <s v="SIN"/>
    <n v="4"/>
    <n v="0"/>
    <n v="0"/>
    <n v="13052"/>
    <n v="0.42191780821917807"/>
    <n v="26.471232876712328"/>
    <n v="2"/>
    <n v="4"/>
    <n v="1"/>
    <n v="2"/>
    <n v="1"/>
    <n v="0"/>
    <n v="0"/>
    <n v="0"/>
  </r>
  <r>
    <n v="2204226288"/>
    <s v="ASOCIADO 429"/>
    <x v="2"/>
    <x v="7"/>
    <m/>
    <m/>
    <n v="0"/>
    <m/>
    <m/>
    <m/>
    <n v="136280"/>
    <s v="SIN"/>
    <s v="SIN"/>
    <s v="SIN"/>
    <n v="4"/>
    <n v="0"/>
    <n v="0"/>
    <n v="68001"/>
    <n v="0.43561643835616437"/>
    <n v="35.884931506849313"/>
    <n v="1"/>
    <n v="1"/>
    <n v="1"/>
    <n v="2"/>
    <n v="1"/>
    <n v="0"/>
    <n v="0"/>
    <n v="0"/>
  </r>
  <r>
    <n v="2480844"/>
    <s v="ASOCIADO 430"/>
    <x v="2"/>
    <x v="7"/>
    <m/>
    <m/>
    <n v="0"/>
    <m/>
    <m/>
    <m/>
    <n v="136280"/>
    <s v="SIN"/>
    <s v="SIN"/>
    <s v="SIN"/>
    <n v="4"/>
    <n v="0"/>
    <n v="0"/>
    <n v="68255"/>
    <n v="0.43561643835616437"/>
    <n v="49.197260273972603"/>
    <n v="1"/>
    <n v="2"/>
    <n v="2"/>
    <n v="2"/>
    <n v="1"/>
    <n v="0"/>
    <n v="0"/>
    <n v="0"/>
  </r>
  <r>
    <n v="2008404862"/>
    <s v="ASOCIADO 431"/>
    <x v="2"/>
    <x v="7"/>
    <m/>
    <m/>
    <n v="0"/>
    <m/>
    <m/>
    <m/>
    <n v="136280"/>
    <s v="SIN"/>
    <s v="SIN"/>
    <s v="SIN"/>
    <n v="4"/>
    <n v="0"/>
    <n v="0"/>
    <n v="68255"/>
    <n v="0.43561643835616437"/>
    <n v="29.298630136986301"/>
    <n v="1"/>
    <n v="2"/>
    <n v="1"/>
    <n v="2"/>
    <n v="1"/>
    <n v="0"/>
    <n v="0"/>
    <n v="0"/>
  </r>
  <r>
    <n v="2006042042"/>
    <s v="ASOCIADO 432"/>
    <x v="2"/>
    <x v="7"/>
    <m/>
    <m/>
    <n v="0"/>
    <m/>
    <m/>
    <m/>
    <n v="136280"/>
    <s v="SIN"/>
    <s v="SIN"/>
    <s v="SIN"/>
    <n v="4"/>
    <n v="0"/>
    <n v="0"/>
    <n v="68276"/>
    <n v="0.43561643835616437"/>
    <n v="26.07123287671233"/>
    <n v="1"/>
    <n v="3"/>
    <n v="2"/>
    <n v="2"/>
    <n v="1"/>
    <n v="0"/>
    <n v="0"/>
    <n v="0"/>
  </r>
  <r>
    <n v="24824680"/>
    <s v="ASOCIADO 433"/>
    <x v="2"/>
    <x v="7"/>
    <m/>
    <m/>
    <n v="0"/>
    <m/>
    <m/>
    <m/>
    <n v="136280"/>
    <s v="SIN"/>
    <s v="SIN"/>
    <s v="SIN"/>
    <n v="4"/>
    <n v="0"/>
    <n v="0"/>
    <n v="68307"/>
    <n v="0.43561643835616437"/>
    <n v="41.967123287671235"/>
    <n v="1"/>
    <n v="2"/>
    <n v="1"/>
    <n v="2"/>
    <n v="1"/>
    <n v="0"/>
    <n v="0"/>
    <n v="0"/>
  </r>
  <r>
    <n v="2244842446"/>
    <s v="ASOCIADO 434"/>
    <x v="2"/>
    <x v="7"/>
    <m/>
    <m/>
    <n v="0"/>
    <m/>
    <m/>
    <m/>
    <n v="136280"/>
    <s v="SIN"/>
    <s v="SIN"/>
    <s v="SIN"/>
    <n v="4"/>
    <n v="0"/>
    <n v="4"/>
    <n v="76001"/>
    <n v="0.43287671232876712"/>
    <n v="29.605479452054794"/>
    <n v="1"/>
    <n v="4"/>
    <n v="2"/>
    <n v="2"/>
    <n v="1"/>
    <n v="0"/>
    <n v="0"/>
    <n v="0"/>
  </r>
  <r>
    <n v="20842240"/>
    <s v="ASOCIADO 435"/>
    <x v="2"/>
    <x v="7"/>
    <m/>
    <m/>
    <n v="0"/>
    <m/>
    <m/>
    <m/>
    <n v="136280"/>
    <s v="SIN"/>
    <s v="SIN"/>
    <s v="SIN"/>
    <n v="4"/>
    <n v="0"/>
    <n v="4"/>
    <n v="76113"/>
    <n v="0.43287671232876712"/>
    <n v="52.389041095890413"/>
    <n v="2"/>
    <n v="2"/>
    <n v="2"/>
    <n v="2"/>
    <n v="1"/>
    <n v="0"/>
    <n v="0"/>
    <n v="0"/>
  </r>
  <r>
    <n v="2224888042"/>
    <s v="ASOCIADO 436"/>
    <x v="2"/>
    <x v="7"/>
    <m/>
    <m/>
    <n v="0"/>
    <m/>
    <m/>
    <m/>
    <n v="136280"/>
    <s v="SIN"/>
    <s v="SIN"/>
    <s v="SIN"/>
    <n v="4"/>
    <n v="0"/>
    <n v="4"/>
    <n v="76520"/>
    <n v="0.43287671232876712"/>
    <n v="35.649315068493152"/>
    <n v="2"/>
    <n v="5"/>
    <n v="3"/>
    <n v="2"/>
    <n v="1"/>
    <n v="0"/>
    <n v="0"/>
    <n v="0"/>
  </r>
  <r>
    <n v="2224408808"/>
    <s v="ASOCIADO 437"/>
    <x v="2"/>
    <x v="7"/>
    <m/>
    <m/>
    <n v="0"/>
    <m/>
    <m/>
    <m/>
    <n v="136280"/>
    <s v="SIN"/>
    <s v="SIN"/>
    <s v="SIN"/>
    <n v="4"/>
    <n v="0"/>
    <n v="4"/>
    <n v="76736"/>
    <n v="0.43287671232876712"/>
    <n v="29.18082191780822"/>
    <n v="1"/>
    <n v="1"/>
    <n v="2"/>
    <n v="2"/>
    <n v="1"/>
    <n v="0"/>
    <n v="0"/>
    <n v="0"/>
  </r>
  <r>
    <n v="2046044024"/>
    <s v="ASOCIADO 438"/>
    <x v="2"/>
    <x v="7"/>
    <n v="453000"/>
    <m/>
    <n v="0"/>
    <m/>
    <m/>
    <m/>
    <n v="163533"/>
    <s v="SIN"/>
    <s v="SIN"/>
    <s v="SIN"/>
    <n v="4"/>
    <n v="0"/>
    <n v="0"/>
    <n v="68615"/>
    <n v="0.26849315068493151"/>
    <n v="29.419178082191781"/>
    <n v="2"/>
    <n v="2"/>
    <n v="3"/>
    <n v="3"/>
    <n v="1"/>
    <n v="0"/>
    <n v="0"/>
    <n v="0"/>
  </r>
  <r>
    <n v="2020222680"/>
    <s v="ASOCIADO 439"/>
    <x v="2"/>
    <x v="7"/>
    <n v="302000"/>
    <m/>
    <n v="0"/>
    <m/>
    <m/>
    <m/>
    <n v="163533"/>
    <s v="SIN"/>
    <s v="SIN"/>
    <s v="SIN"/>
    <n v="4"/>
    <n v="0"/>
    <n v="0"/>
    <n v="68615"/>
    <n v="0.26849315068493151"/>
    <n v="26.167123287671235"/>
    <n v="2"/>
    <n v="3"/>
    <n v="3"/>
    <n v="3"/>
    <n v="1"/>
    <n v="0"/>
    <n v="0"/>
    <n v="0"/>
  </r>
  <r>
    <n v="2080066442"/>
    <s v="ASOCIADO 440"/>
    <x v="2"/>
    <x v="7"/>
    <n v="181200"/>
    <m/>
    <n v="0"/>
    <m/>
    <m/>
    <m/>
    <n v="163533"/>
    <s v="SIN"/>
    <s v="SIN"/>
    <s v="SIN"/>
    <n v="4"/>
    <n v="0"/>
    <n v="0"/>
    <n v="25269"/>
    <n v="0.26575342465753427"/>
    <n v="28.82191780821918"/>
    <n v="1"/>
    <n v="2"/>
    <n v="2"/>
    <n v="3"/>
    <n v="1"/>
    <n v="0"/>
    <n v="0"/>
    <n v="0"/>
  </r>
  <r>
    <n v="2204228682"/>
    <s v="ASOCIADO 441"/>
    <x v="2"/>
    <x v="7"/>
    <n v="152000"/>
    <m/>
    <n v="0"/>
    <m/>
    <m/>
    <m/>
    <n v="163533"/>
    <s v="SIN"/>
    <s v="SIN"/>
    <s v="SIN"/>
    <n v="4"/>
    <n v="0"/>
    <n v="0"/>
    <n v="76520"/>
    <n v="0.26849315068493151"/>
    <n v="21.465753424657535"/>
    <n v="1"/>
    <n v="2"/>
    <n v="2"/>
    <n v="3"/>
    <n v="1"/>
    <n v="0"/>
    <n v="0"/>
    <n v="0"/>
  </r>
  <r>
    <n v="2224624420"/>
    <s v="ASOCIADO 442"/>
    <x v="2"/>
    <x v="7"/>
    <n v="151000"/>
    <m/>
    <n v="0"/>
    <m/>
    <m/>
    <m/>
    <n v="163533"/>
    <s v="SIN"/>
    <s v="SIN"/>
    <s v="SIN"/>
    <n v="4"/>
    <n v="0"/>
    <n v="0"/>
    <n v="76130"/>
    <n v="0.26301369863013696"/>
    <n v="30.405479452054795"/>
    <n v="1"/>
    <n v="2"/>
    <n v="1"/>
    <n v="2"/>
    <n v="1"/>
    <n v="0"/>
    <n v="0"/>
    <n v="0"/>
  </r>
  <r>
    <n v="2244286640"/>
    <s v="ASOCIADO 443"/>
    <x v="2"/>
    <x v="7"/>
    <n v="60400"/>
    <m/>
    <n v="0"/>
    <m/>
    <m/>
    <m/>
    <n v="163533"/>
    <s v="SIN"/>
    <s v="SIN"/>
    <s v="SIN"/>
    <n v="4"/>
    <n v="0"/>
    <n v="0"/>
    <n v="76001"/>
    <n v="0.26027397260273971"/>
    <n v="27.789041095890411"/>
    <n v="1"/>
    <n v="2"/>
    <n v="3"/>
    <n v="3"/>
    <n v="1"/>
    <n v="0"/>
    <n v="0"/>
    <n v="0"/>
  </r>
  <r>
    <n v="62026006"/>
    <s v="ASOCIADO 444"/>
    <x v="2"/>
    <x v="7"/>
    <n v="30200"/>
    <m/>
    <n v="0"/>
    <m/>
    <m/>
    <m/>
    <n v="163533"/>
    <s v="SIN"/>
    <s v="SIN"/>
    <s v="SIN"/>
    <n v="4"/>
    <n v="0"/>
    <n v="0"/>
    <n v="76892"/>
    <n v="0.26575342465753427"/>
    <n v="37.11780821917808"/>
    <n v="2"/>
    <n v="2"/>
    <n v="2"/>
    <n v="3"/>
    <n v="1"/>
    <n v="0"/>
    <n v="0"/>
    <n v="0"/>
  </r>
  <r>
    <n v="2024406668"/>
    <s v="ASOCIADO 445"/>
    <x v="2"/>
    <x v="7"/>
    <m/>
    <m/>
    <n v="0"/>
    <m/>
    <m/>
    <m/>
    <n v="163533"/>
    <s v="SIN"/>
    <s v="SIN"/>
    <s v="SIN"/>
    <n v="4"/>
    <n v="0"/>
    <n v="0"/>
    <n v="25754"/>
    <n v="0.26575342465753427"/>
    <n v="32.178082191780824"/>
    <n v="2"/>
    <n v="2"/>
    <n v="2"/>
    <n v="3"/>
    <n v="1"/>
    <n v="0"/>
    <n v="0"/>
    <n v="0"/>
  </r>
  <r>
    <n v="28624466"/>
    <s v="ASOCIADO 446"/>
    <x v="2"/>
    <x v="7"/>
    <m/>
    <m/>
    <n v="0"/>
    <m/>
    <m/>
    <m/>
    <n v="163533"/>
    <s v="SIN"/>
    <s v="SIN"/>
    <s v="SIN"/>
    <n v="4"/>
    <n v="0"/>
    <n v="0"/>
    <n v="66170"/>
    <n v="0.26849315068493151"/>
    <n v="36.523287671232879"/>
    <n v="1"/>
    <n v="2"/>
    <n v="2"/>
    <n v="3"/>
    <n v="1"/>
    <n v="0"/>
    <n v="0"/>
    <n v="0"/>
  </r>
  <r>
    <n v="2006828808"/>
    <s v="ASOCIADO 447"/>
    <x v="2"/>
    <x v="7"/>
    <m/>
    <m/>
    <n v="0"/>
    <m/>
    <m/>
    <m/>
    <n v="163533"/>
    <s v="SIN"/>
    <s v="SIN"/>
    <s v="SIN"/>
    <n v="4"/>
    <n v="0"/>
    <n v="0"/>
    <n v="76001"/>
    <n v="0.26849315068493151"/>
    <n v="21.909589041095892"/>
    <n v="2"/>
    <n v="3"/>
    <n v="2"/>
    <n v="3"/>
    <n v="1"/>
    <n v="0"/>
    <n v="0"/>
    <n v="0"/>
  </r>
  <r>
    <n v="2224642646"/>
    <s v="ASOCIADO 448"/>
    <x v="2"/>
    <x v="7"/>
    <m/>
    <m/>
    <n v="0"/>
    <m/>
    <m/>
    <m/>
    <n v="163533"/>
    <s v="SIN"/>
    <s v="SIN"/>
    <s v="SIN"/>
    <n v="4"/>
    <n v="0"/>
    <n v="0"/>
    <n v="76130"/>
    <n v="0.26301369863013696"/>
    <n v="26.550684931506851"/>
    <n v="1"/>
    <n v="2"/>
    <n v="2"/>
    <n v="3"/>
    <n v="1"/>
    <n v="0"/>
    <n v="0"/>
    <n v="0"/>
  </r>
  <r>
    <n v="20604286"/>
    <s v="ASOCIADO 449"/>
    <x v="2"/>
    <x v="7"/>
    <m/>
    <m/>
    <n v="0"/>
    <m/>
    <m/>
    <m/>
    <n v="163533"/>
    <s v="SIN"/>
    <s v="SIN"/>
    <s v="SIN"/>
    <n v="4"/>
    <n v="0"/>
    <n v="0"/>
    <n v="76130"/>
    <n v="0.26575342465753427"/>
    <n v="48.797260273972604"/>
    <n v="1"/>
    <n v="2"/>
    <n v="2"/>
    <n v="3"/>
    <n v="1"/>
    <n v="0"/>
    <n v="0"/>
    <n v="0"/>
  </r>
  <r>
    <n v="2224886248"/>
    <s v="ASOCIADO 450"/>
    <x v="2"/>
    <x v="7"/>
    <m/>
    <m/>
    <n v="0"/>
    <m/>
    <m/>
    <m/>
    <n v="163533"/>
    <s v="SIN"/>
    <s v="SIN"/>
    <s v="SIN"/>
    <n v="4"/>
    <n v="0"/>
    <n v="0"/>
    <n v="76275"/>
    <n v="0.26575342465753427"/>
    <n v="35.62191780821918"/>
    <n v="1"/>
    <n v="2"/>
    <n v="3"/>
    <n v="3"/>
    <n v="1"/>
    <n v="0"/>
    <n v="0"/>
    <n v="0"/>
  </r>
  <r>
    <n v="2224806468"/>
    <s v="ASOCIADO 451"/>
    <x v="2"/>
    <x v="7"/>
    <m/>
    <m/>
    <n v="0"/>
    <m/>
    <m/>
    <m/>
    <n v="163533"/>
    <s v="SIN"/>
    <s v="SIN"/>
    <s v="SIN"/>
    <n v="4"/>
    <n v="0"/>
    <n v="0"/>
    <n v="76275"/>
    <n v="0.26849315068493151"/>
    <n v="25.334246575342465"/>
    <n v="1"/>
    <n v="2"/>
    <n v="2"/>
    <n v="3"/>
    <n v="1"/>
    <n v="0"/>
    <n v="0"/>
    <n v="0"/>
  </r>
  <r>
    <n v="2224668664"/>
    <s v="ASOCIADO 452"/>
    <x v="2"/>
    <x v="7"/>
    <m/>
    <m/>
    <n v="0"/>
    <m/>
    <m/>
    <m/>
    <n v="163533"/>
    <s v="SIN"/>
    <s v="SIN"/>
    <s v="SIN"/>
    <n v="4"/>
    <n v="0"/>
    <n v="0"/>
    <n v="76520"/>
    <n v="0.26849315068493151"/>
    <n v="27.504109589041096"/>
    <n v="1"/>
    <n v="2"/>
    <n v="2"/>
    <n v="3"/>
    <n v="1"/>
    <n v="0"/>
    <n v="0"/>
    <n v="0"/>
  </r>
  <r>
    <n v="2244202208"/>
    <s v="ASOCIADO 453"/>
    <x v="2"/>
    <x v="7"/>
    <n v="542866"/>
    <m/>
    <n v="0"/>
    <m/>
    <m/>
    <m/>
    <n v="163534"/>
    <s v="SIN"/>
    <s v="SIN"/>
    <s v="SIN"/>
    <n v="4"/>
    <n v="0"/>
    <n v="0"/>
    <n v="76001"/>
    <n v="0.17260273972602741"/>
    <n v="25.863013698630137"/>
    <n v="2"/>
    <n v="4"/>
    <n v="2"/>
    <n v="4"/>
    <n v="1"/>
    <n v="0"/>
    <n v="0"/>
    <n v="0"/>
  </r>
  <r>
    <n v="2468262"/>
    <s v="ASOCIADO 454"/>
    <x v="2"/>
    <x v="7"/>
    <n v="241200"/>
    <m/>
    <n v="0"/>
    <m/>
    <m/>
    <m/>
    <n v="163534"/>
    <s v="SIN"/>
    <s v="SIN"/>
    <s v="SIN"/>
    <n v="4"/>
    <n v="0"/>
    <n v="0"/>
    <n v="68547"/>
    <n v="0.16986301369863013"/>
    <n v="38.915068493150685"/>
    <n v="1"/>
    <n v="5"/>
    <n v="3"/>
    <n v="5"/>
    <n v="3"/>
    <n v="0"/>
    <n v="0"/>
    <n v="0"/>
  </r>
  <r>
    <n v="20220226"/>
    <s v="ASOCIADO 455"/>
    <x v="4"/>
    <x v="2"/>
    <n v="123651"/>
    <n v="1663710"/>
    <n v="1500176"/>
    <n v="116785"/>
    <n v="0"/>
    <n v="2188278"/>
    <n v="163534"/>
    <s v="6- pignoración"/>
    <s v="LBZ"/>
    <s v="A"/>
    <n v="4"/>
    <n v="0"/>
    <n v="0"/>
    <n v="76130"/>
    <n v="0.15342465753424658"/>
    <n v="56.734246575342468"/>
    <n v="1"/>
    <n v="5"/>
    <n v="3"/>
    <n v="4"/>
    <n v="3"/>
    <n v="0"/>
    <n v="0"/>
    <n v="0"/>
  </r>
  <r>
    <n v="80666800"/>
    <s v="ASOCIADO 456"/>
    <x v="2"/>
    <x v="7"/>
    <n v="80400"/>
    <m/>
    <n v="0"/>
    <m/>
    <m/>
    <m/>
    <n v="163534"/>
    <s v="SIN"/>
    <s v="SIN"/>
    <s v="SIN"/>
    <n v="4"/>
    <n v="0"/>
    <n v="0"/>
    <n v="25286"/>
    <n v="0.16986301369863013"/>
    <n v="41.290410958904111"/>
    <n v="1"/>
    <n v="2"/>
    <n v="2"/>
    <n v="6"/>
    <n v="4"/>
    <n v="0"/>
    <n v="0"/>
    <n v="0"/>
  </r>
  <r>
    <n v="2226248060"/>
    <s v="ASOCIADO 457"/>
    <x v="2"/>
    <x v="7"/>
    <n v="80400"/>
    <m/>
    <n v="0"/>
    <m/>
    <m/>
    <m/>
    <n v="163534"/>
    <s v="SIN"/>
    <s v="SIN"/>
    <s v="SIN"/>
    <n v="4"/>
    <n v="0"/>
    <n v="0"/>
    <n v="76130"/>
    <n v="0.16986301369863013"/>
    <n v="34.512328767123286"/>
    <n v="2"/>
    <n v="5"/>
    <n v="2"/>
    <n v="5"/>
    <n v="3"/>
    <n v="0"/>
    <n v="0"/>
    <n v="0"/>
  </r>
  <r>
    <n v="2244284822"/>
    <s v="ASOCIADO 458"/>
    <x v="2"/>
    <x v="7"/>
    <m/>
    <m/>
    <n v="0"/>
    <m/>
    <m/>
    <m/>
    <n v="163534"/>
    <s v="SIN"/>
    <s v="SIN"/>
    <s v="SIN"/>
    <n v="4"/>
    <n v="0"/>
    <n v="0"/>
    <n v="11001"/>
    <n v="0.16986301369863013"/>
    <n v="28.293150684931508"/>
    <n v="2"/>
    <n v="4"/>
    <n v="3"/>
    <n v="4"/>
    <n v="1"/>
    <n v="0"/>
    <n v="0"/>
    <n v="0"/>
  </r>
  <r>
    <n v="2224828644"/>
    <s v="ASOCIADO 459"/>
    <x v="2"/>
    <x v="7"/>
    <m/>
    <m/>
    <n v="0"/>
    <m/>
    <m/>
    <m/>
    <n v="163534"/>
    <s v="SIN"/>
    <s v="SIN"/>
    <s v="SIN"/>
    <n v="4"/>
    <n v="0"/>
    <n v="0"/>
    <n v="25473"/>
    <n v="0.16986301369863013"/>
    <n v="32.136986301369866"/>
    <n v="2"/>
    <n v="5"/>
    <n v="4"/>
    <n v="6"/>
    <n v="1"/>
    <n v="0"/>
    <n v="0"/>
    <n v="0"/>
  </r>
  <r>
    <n v="4208680"/>
    <s v="ASOCIADO 460"/>
    <x v="2"/>
    <x v="7"/>
    <m/>
    <m/>
    <n v="0"/>
    <m/>
    <m/>
    <m/>
    <n v="163534"/>
    <s v="SIN"/>
    <s v="SIN"/>
    <s v="SIN"/>
    <n v="4"/>
    <n v="0"/>
    <n v="0"/>
    <n v="76001"/>
    <n v="0.16986301369863013"/>
    <n v="42.868493150684934"/>
    <n v="1"/>
    <n v="2"/>
    <n v="1"/>
    <n v="5"/>
    <n v="1"/>
    <n v="0"/>
    <n v="0"/>
    <n v="0"/>
  </r>
  <r>
    <n v="2208086446"/>
    <s v="ASOCIADO 461"/>
    <x v="2"/>
    <x v="7"/>
    <m/>
    <m/>
    <n v="0"/>
    <m/>
    <m/>
    <m/>
    <n v="163534"/>
    <s v="SIN"/>
    <s v="SIN"/>
    <s v="SIN"/>
    <n v="4"/>
    <n v="0"/>
    <n v="0"/>
    <n v="76001"/>
    <n v="0.17260273972602741"/>
    <n v="28.589041095890412"/>
    <n v="1"/>
    <n v="6"/>
    <n v="3"/>
    <n v="4"/>
    <n v="1"/>
    <n v="0"/>
    <n v="0"/>
    <n v="0"/>
  </r>
  <r>
    <n v="2222486880"/>
    <s v="ASOCIADO 462"/>
    <x v="3"/>
    <x v="2"/>
    <n v="840267"/>
    <n v="1858658"/>
    <n v="1695122"/>
    <n v="169342"/>
    <n v="0"/>
    <n v="0"/>
    <n v="163536"/>
    <s v="9- Otras garantías (no admisible)"/>
    <s v="LBZ"/>
    <s v="A"/>
    <n v="4"/>
    <n v="0"/>
    <n v="0"/>
    <n v="76130"/>
    <n v="0.51232876712328768"/>
    <n v="29.580821917808219"/>
    <n v="2"/>
    <n v="2"/>
    <n v="2"/>
    <n v="2"/>
    <n v="1"/>
    <n v="0"/>
    <n v="0"/>
    <n v="0"/>
  </r>
  <r>
    <n v="2022464828"/>
    <s v="ASOCIADO 463"/>
    <x v="2"/>
    <x v="7"/>
    <n v="607000"/>
    <m/>
    <n v="0"/>
    <m/>
    <m/>
    <m/>
    <n v="163536"/>
    <s v="SIN"/>
    <s v="SIN"/>
    <s v="SIN"/>
    <n v="4"/>
    <n v="0"/>
    <n v="0"/>
    <n v="11001"/>
    <n v="0.60821917808219184"/>
    <n v="22.304109589041097"/>
    <n v="1"/>
    <n v="0"/>
    <n v="3"/>
    <n v="3"/>
    <n v="2"/>
    <n v="0"/>
    <n v="0"/>
    <n v="0"/>
  </r>
  <r>
    <n v="2008406628"/>
    <s v="ASOCIADO 464"/>
    <x v="2"/>
    <x v="7"/>
    <n v="443110"/>
    <m/>
    <n v="0"/>
    <m/>
    <m/>
    <m/>
    <n v="163536"/>
    <s v="SIN"/>
    <s v="SIN"/>
    <s v="SIN"/>
    <n v="4"/>
    <n v="0"/>
    <n v="0"/>
    <n v="68615"/>
    <n v="0.51780821917808217"/>
    <n v="23.336986301369862"/>
    <n v="1"/>
    <n v="2"/>
    <n v="2"/>
    <n v="2"/>
    <n v="1"/>
    <n v="0"/>
    <n v="0"/>
    <n v="0"/>
  </r>
  <r>
    <n v="2244082020"/>
    <s v="ASOCIADO 465"/>
    <x v="2"/>
    <x v="7"/>
    <n v="340837"/>
    <m/>
    <n v="0"/>
    <m/>
    <m/>
    <m/>
    <n v="163536"/>
    <s v="SIN"/>
    <s v="SIN"/>
    <s v="SIN"/>
    <n v="4"/>
    <n v="0"/>
    <n v="0"/>
    <n v="76130"/>
    <n v="0.51506849315068493"/>
    <n v="27.468493150684932"/>
    <n v="1"/>
    <n v="2"/>
    <n v="1"/>
    <n v="2"/>
    <n v="1"/>
    <n v="0"/>
    <n v="0"/>
    <n v="0"/>
  </r>
  <r>
    <n v="2002688026"/>
    <s v="ASOCIADO 466"/>
    <x v="2"/>
    <x v="7"/>
    <n v="200310"/>
    <m/>
    <n v="0"/>
    <m/>
    <m/>
    <m/>
    <n v="163536"/>
    <s v="SIN"/>
    <s v="SIN"/>
    <s v="SIN"/>
    <n v="4"/>
    <n v="0"/>
    <n v="0"/>
    <n v="68255"/>
    <n v="0.51780821917808217"/>
    <n v="26.802739726027397"/>
    <n v="1"/>
    <n v="2"/>
    <n v="2"/>
    <n v="2"/>
    <n v="1"/>
    <n v="0"/>
    <n v="0"/>
    <n v="0"/>
  </r>
  <r>
    <n v="2204644220"/>
    <s v="ASOCIADO 467"/>
    <x v="2"/>
    <x v="7"/>
    <n v="181650"/>
    <m/>
    <n v="0"/>
    <m/>
    <m/>
    <m/>
    <n v="163536"/>
    <s v="SIN"/>
    <s v="SIN"/>
    <s v="SIN"/>
    <n v="4"/>
    <n v="0"/>
    <n v="0"/>
    <n v="76130"/>
    <n v="0.51232876712328768"/>
    <n v="24.8"/>
    <n v="1"/>
    <n v="2"/>
    <n v="2"/>
    <n v="2"/>
    <n v="1"/>
    <n v="0"/>
    <n v="0"/>
    <n v="0"/>
  </r>
  <r>
    <n v="2004046462"/>
    <s v="ASOCIADO 468"/>
    <x v="3"/>
    <x v="3"/>
    <n v="151300"/>
    <n v="299663"/>
    <n v="136127"/>
    <n v="52290"/>
    <n v="0"/>
    <n v="0"/>
    <n v="163536"/>
    <s v="9- Otras garantías (no admisible)"/>
    <s v="LBZ"/>
    <s v="A"/>
    <n v="4"/>
    <n v="0"/>
    <n v="0"/>
    <n v="76130"/>
    <n v="0.51232876712328768"/>
    <n v="27.093150684931508"/>
    <n v="1"/>
    <n v="2"/>
    <n v="1"/>
    <n v="2"/>
    <n v="1"/>
    <n v="0"/>
    <n v="0"/>
    <n v="0"/>
  </r>
  <r>
    <n v="2044028064"/>
    <s v="ASOCIADO 469"/>
    <x v="3"/>
    <x v="3"/>
    <n v="139610"/>
    <n v="1000000"/>
    <n v="836464"/>
    <n v="107861"/>
    <n v="0"/>
    <n v="0"/>
    <n v="163536"/>
    <s v="9- Otras garantías (no admisible)"/>
    <s v="LBZ"/>
    <s v="A"/>
    <n v="4"/>
    <n v="0"/>
    <n v="0"/>
    <n v="68255"/>
    <n v="0.51506849315068493"/>
    <n v="30.646575342465752"/>
    <n v="1"/>
    <n v="2"/>
    <n v="2"/>
    <n v="2"/>
    <n v="1"/>
    <n v="0"/>
    <n v="0"/>
    <n v="0"/>
  </r>
  <r>
    <n v="2228666282"/>
    <s v="ASOCIADO 470"/>
    <x v="2"/>
    <x v="7"/>
    <n v="78910"/>
    <m/>
    <n v="0"/>
    <m/>
    <m/>
    <m/>
    <n v="163536"/>
    <s v="SIN"/>
    <s v="SIN"/>
    <s v="SIN"/>
    <n v="4"/>
    <n v="0"/>
    <n v="0"/>
    <n v="68255"/>
    <n v="0.51506849315068493"/>
    <n v="28.271232876712329"/>
    <n v="1"/>
    <n v="2"/>
    <n v="2"/>
    <n v="2"/>
    <n v="1"/>
    <n v="0"/>
    <n v="0"/>
    <n v="0"/>
  </r>
  <r>
    <n v="4468424"/>
    <s v="ASOCIADO 471"/>
    <x v="3"/>
    <x v="3"/>
    <n v="71675"/>
    <n v="405534"/>
    <n v="241998"/>
    <n v="104957"/>
    <n v="0"/>
    <n v="0"/>
    <n v="163536"/>
    <s v="9- Otras garantías (no admisible)"/>
    <s v="LBZ"/>
    <s v="A"/>
    <n v="4"/>
    <n v="0"/>
    <n v="0"/>
    <n v="76130"/>
    <n v="0.51232876712328768"/>
    <n v="43.375342465753427"/>
    <n v="1"/>
    <n v="4"/>
    <n v="2"/>
    <n v="2"/>
    <n v="3"/>
    <n v="0"/>
    <n v="0"/>
    <n v="0"/>
  </r>
  <r>
    <n v="42646404"/>
    <s v="ASOCIADO 472"/>
    <x v="2"/>
    <x v="7"/>
    <n v="60700"/>
    <m/>
    <n v="0"/>
    <m/>
    <m/>
    <m/>
    <n v="163536"/>
    <s v="SIN"/>
    <s v="SIN"/>
    <s v="SIN"/>
    <n v="4"/>
    <n v="0"/>
    <n v="0"/>
    <n v="76001"/>
    <n v="0.51232876712328768"/>
    <n v="41.939726027397263"/>
    <n v="2"/>
    <n v="2"/>
    <n v="3"/>
    <n v="2"/>
    <n v="1"/>
    <n v="0"/>
    <n v="0"/>
    <n v="0"/>
  </r>
  <r>
    <n v="2008642002"/>
    <s v="ASOCIADO 473"/>
    <x v="2"/>
    <x v="7"/>
    <n v="32160"/>
    <m/>
    <n v="0"/>
    <m/>
    <m/>
    <m/>
    <n v="163536"/>
    <s v="SIN"/>
    <s v="SIN"/>
    <s v="SIN"/>
    <n v="4"/>
    <n v="0"/>
    <n v="0"/>
    <n v="68615"/>
    <n v="0.51506849315068493"/>
    <n v="34.290410958904111"/>
    <n v="1"/>
    <n v="2"/>
    <n v="2"/>
    <n v="2"/>
    <n v="1"/>
    <n v="0"/>
    <n v="0"/>
    <n v="0"/>
  </r>
  <r>
    <n v="2222240282"/>
    <s v="ASOCIADO 474"/>
    <x v="3"/>
    <x v="3"/>
    <n v="30500"/>
    <n v="267662"/>
    <n v="104126"/>
    <n v="91730"/>
    <n v="0"/>
    <n v="0"/>
    <n v="163536"/>
    <s v="9- Otras garantías (no admisible)"/>
    <s v="LBZ"/>
    <s v="A"/>
    <n v="4"/>
    <n v="0"/>
    <n v="0"/>
    <n v="76130"/>
    <n v="0.51506849315068493"/>
    <n v="24.964383561643835"/>
    <n v="1"/>
    <n v="2"/>
    <n v="2"/>
    <n v="2"/>
    <n v="1"/>
    <n v="0"/>
    <n v="0"/>
    <n v="0"/>
  </r>
  <r>
    <n v="2224640682"/>
    <s v="ASOCIADO 475"/>
    <x v="3"/>
    <x v="3"/>
    <m/>
    <n v="348047"/>
    <n v="184511"/>
    <n v="51817"/>
    <n v="0"/>
    <n v="0"/>
    <n v="163536"/>
    <s v="9- Otras garantías (no admisible)"/>
    <s v="LBZ"/>
    <s v="A"/>
    <n v="4"/>
    <n v="0"/>
    <n v="0"/>
    <n v="76130"/>
    <n v="0.51232876712328768"/>
    <n v="22.756164383561643"/>
    <n v="1"/>
    <n v="2"/>
    <n v="1"/>
    <n v="2"/>
    <n v="1"/>
    <n v="0"/>
    <n v="0"/>
    <n v="0"/>
  </r>
  <r>
    <n v="2200802028"/>
    <s v="ASOCIADO 476"/>
    <x v="3"/>
    <x v="7"/>
    <m/>
    <n v="83463"/>
    <n v="0"/>
    <n v="84631"/>
    <n v="0"/>
    <n v="0"/>
    <n v="163536"/>
    <s v="9- Otras garantías (no admisible)"/>
    <s v="LBZ"/>
    <s v="A"/>
    <n v="4"/>
    <n v="0"/>
    <n v="0"/>
    <n v="68615"/>
    <n v="0.51506849315068493"/>
    <n v="32.799999999999997"/>
    <n v="2"/>
    <n v="2"/>
    <n v="2"/>
    <n v="2"/>
    <n v="1"/>
    <n v="0"/>
    <n v="0"/>
    <n v="0"/>
  </r>
  <r>
    <n v="2008608888"/>
    <s v="ASOCIADO 477"/>
    <x v="2"/>
    <x v="7"/>
    <m/>
    <m/>
    <n v="0"/>
    <m/>
    <m/>
    <m/>
    <n v="163536"/>
    <s v="SIN"/>
    <s v="SIN"/>
    <s v="SIN"/>
    <n v="4"/>
    <n v="0"/>
    <n v="0"/>
    <n v="13052"/>
    <n v="0.51506849315068493"/>
    <n v="22.054794520547944"/>
    <n v="2"/>
    <n v="5"/>
    <n v="2"/>
    <n v="2"/>
    <n v="1"/>
    <n v="0"/>
    <n v="0"/>
    <n v="0"/>
  </r>
  <r>
    <n v="2044026666"/>
    <s v="ASOCIADO 478"/>
    <x v="2"/>
    <x v="7"/>
    <m/>
    <m/>
    <n v="0"/>
    <m/>
    <m/>
    <m/>
    <n v="163536"/>
    <s v="SIN"/>
    <s v="SIN"/>
    <s v="SIN"/>
    <n v="4"/>
    <n v="0"/>
    <n v="0"/>
    <n v="13052"/>
    <n v="0.51506849315068493"/>
    <n v="28.589041095890412"/>
    <n v="2"/>
    <n v="2"/>
    <n v="2"/>
    <n v="2"/>
    <n v="1"/>
    <n v="0"/>
    <n v="0"/>
    <n v="0"/>
  </r>
  <r>
    <n v="2044042042"/>
    <s v="ASOCIADO 479"/>
    <x v="2"/>
    <x v="7"/>
    <m/>
    <m/>
    <n v="0"/>
    <m/>
    <m/>
    <m/>
    <n v="163536"/>
    <s v="SIN"/>
    <s v="SIN"/>
    <s v="SIN"/>
    <n v="4"/>
    <n v="0"/>
    <n v="0"/>
    <n v="13052"/>
    <n v="0.51506849315068493"/>
    <n v="30.849315068493151"/>
    <n v="1"/>
    <n v="3"/>
    <n v="2"/>
    <n v="2"/>
    <n v="1"/>
    <n v="0"/>
    <n v="0"/>
    <n v="0"/>
  </r>
  <r>
    <n v="2060068646"/>
    <s v="ASOCIADO 480"/>
    <x v="2"/>
    <x v="7"/>
    <m/>
    <m/>
    <n v="0"/>
    <m/>
    <m/>
    <m/>
    <n v="163536"/>
    <s v="SIN"/>
    <s v="SIN"/>
    <s v="SIN"/>
    <n v="4"/>
    <n v="0"/>
    <n v="0"/>
    <n v="13052"/>
    <n v="0.51780821917808217"/>
    <n v="29.55890410958904"/>
    <n v="2"/>
    <n v="2"/>
    <n v="1"/>
    <n v="2"/>
    <n v="1"/>
    <n v="0"/>
    <n v="0"/>
    <n v="0"/>
  </r>
  <r>
    <n v="2448422"/>
    <s v="ASOCIADO 481"/>
    <x v="2"/>
    <x v="7"/>
    <m/>
    <m/>
    <n v="0"/>
    <m/>
    <m/>
    <m/>
    <n v="163536"/>
    <s v="SIN"/>
    <s v="SIN"/>
    <s v="SIN"/>
    <n v="4"/>
    <n v="0"/>
    <n v="0"/>
    <n v="68895"/>
    <n v="0.51506849315068493"/>
    <n v="49.556164383561644"/>
    <n v="1"/>
    <n v="1"/>
    <n v="2"/>
    <n v="2"/>
    <n v="1"/>
    <n v="0"/>
    <n v="0"/>
    <n v="0"/>
  </r>
  <r>
    <n v="26466664"/>
    <s v="ASOCIADO 482"/>
    <x v="2"/>
    <x v="7"/>
    <m/>
    <m/>
    <n v="0"/>
    <m/>
    <m/>
    <m/>
    <n v="163536"/>
    <s v="SIN"/>
    <s v="SIN"/>
    <s v="SIN"/>
    <n v="4"/>
    <n v="0"/>
    <n v="0"/>
    <n v="76001"/>
    <n v="0.51506849315068493"/>
    <n v="53.180821917808217"/>
    <n v="1"/>
    <n v="2"/>
    <n v="2"/>
    <n v="2"/>
    <n v="1"/>
    <n v="0"/>
    <n v="0"/>
    <n v="0"/>
  </r>
  <r>
    <n v="2006842224"/>
    <s v="ASOCIADO 483"/>
    <x v="2"/>
    <x v="7"/>
    <m/>
    <m/>
    <n v="0"/>
    <m/>
    <m/>
    <m/>
    <n v="163536"/>
    <s v="SIN"/>
    <s v="SIN"/>
    <s v="SIN"/>
    <n v="4"/>
    <n v="0"/>
    <n v="0"/>
    <n v="76001"/>
    <n v="0.51506849315068493"/>
    <n v="19.767123287671232"/>
    <n v="1"/>
    <n v="2"/>
    <n v="2"/>
    <n v="2"/>
    <n v="1"/>
    <n v="0"/>
    <n v="0"/>
    <n v="0"/>
  </r>
  <r>
    <n v="2006860424"/>
    <s v="ASOCIADO 484"/>
    <x v="2"/>
    <x v="7"/>
    <m/>
    <m/>
    <n v="0"/>
    <m/>
    <m/>
    <m/>
    <n v="163536"/>
    <s v="SIN"/>
    <s v="SIN"/>
    <s v="SIN"/>
    <n v="4"/>
    <n v="0"/>
    <n v="0"/>
    <n v="76001"/>
    <n v="0.51780821917808217"/>
    <n v="23.947945205479453"/>
    <n v="2"/>
    <n v="2"/>
    <n v="1"/>
    <n v="2"/>
    <n v="1"/>
    <n v="0"/>
    <n v="0"/>
    <n v="0"/>
  </r>
  <r>
    <n v="24882620"/>
    <s v="ASOCIADO 485"/>
    <x v="2"/>
    <x v="7"/>
    <m/>
    <m/>
    <n v="0"/>
    <m/>
    <m/>
    <m/>
    <n v="163536"/>
    <s v="SIN"/>
    <s v="SIN"/>
    <s v="SIN"/>
    <n v="4"/>
    <n v="0"/>
    <n v="0"/>
    <n v="76130"/>
    <n v="0.51232876712328768"/>
    <n v="60.328767123287669"/>
    <n v="1"/>
    <n v="2"/>
    <n v="1"/>
    <n v="2"/>
    <n v="2"/>
    <n v="0"/>
    <n v="0"/>
    <n v="0"/>
  </r>
  <r>
    <n v="26820646"/>
    <s v="ASOCIADO 486"/>
    <x v="2"/>
    <x v="7"/>
    <m/>
    <m/>
    <n v="0"/>
    <m/>
    <m/>
    <m/>
    <n v="163536"/>
    <s v="SIN"/>
    <s v="SIN"/>
    <s v="SIN"/>
    <n v="4"/>
    <n v="0"/>
    <n v="0"/>
    <n v="76130"/>
    <n v="0.51232876712328768"/>
    <n v="56.210958904109589"/>
    <n v="1"/>
    <n v="2"/>
    <n v="1"/>
    <n v="2"/>
    <n v="2"/>
    <n v="0"/>
    <n v="0"/>
    <n v="0"/>
  </r>
  <r>
    <n v="66068244"/>
    <s v="ASOCIADO 487"/>
    <x v="2"/>
    <x v="7"/>
    <m/>
    <m/>
    <n v="0"/>
    <m/>
    <m/>
    <m/>
    <n v="163536"/>
    <s v="SIN"/>
    <s v="SIN"/>
    <s v="SIN"/>
    <n v="4"/>
    <n v="0"/>
    <n v="0"/>
    <n v="76130"/>
    <n v="0.51232876712328768"/>
    <n v="42.18904109589041"/>
    <n v="2"/>
    <n v="2"/>
    <n v="1"/>
    <n v="2"/>
    <n v="1"/>
    <n v="0"/>
    <n v="0"/>
    <n v="0"/>
  </r>
  <r>
    <n v="4460828"/>
    <s v="ASOCIADO 488"/>
    <x v="2"/>
    <x v="7"/>
    <m/>
    <m/>
    <n v="0"/>
    <m/>
    <m/>
    <m/>
    <n v="163536"/>
    <s v="SIN"/>
    <s v="SIN"/>
    <s v="SIN"/>
    <n v="4"/>
    <n v="0"/>
    <n v="0"/>
    <n v="76130"/>
    <n v="0.51506849315068493"/>
    <n v="42.410958904109592"/>
    <n v="1"/>
    <n v="2"/>
    <n v="1"/>
    <n v="2"/>
    <n v="1"/>
    <n v="0"/>
    <n v="0"/>
    <n v="0"/>
  </r>
  <r>
    <n v="2204226204"/>
    <s v="ASOCIADO 489"/>
    <x v="2"/>
    <x v="7"/>
    <m/>
    <m/>
    <n v="0"/>
    <m/>
    <m/>
    <m/>
    <n v="163536"/>
    <s v="SIN"/>
    <s v="SIN"/>
    <s v="SIN"/>
    <n v="4"/>
    <n v="0"/>
    <n v="0"/>
    <n v="76130"/>
    <n v="0.51506849315068493"/>
    <n v="20.778082191780822"/>
    <n v="1"/>
    <n v="2"/>
    <n v="2"/>
    <n v="2"/>
    <n v="1"/>
    <n v="0"/>
    <n v="0"/>
    <n v="0"/>
  </r>
  <r>
    <n v="2226284462"/>
    <s v="ASOCIADO 490"/>
    <x v="2"/>
    <x v="7"/>
    <m/>
    <m/>
    <n v="0"/>
    <m/>
    <m/>
    <m/>
    <n v="163536"/>
    <s v="SIN"/>
    <s v="SIN"/>
    <s v="SIN"/>
    <n v="4"/>
    <n v="0"/>
    <n v="0"/>
    <n v="76606"/>
    <n v="0.51232876712328768"/>
    <n v="25.076712328767123"/>
    <n v="1"/>
    <n v="1"/>
    <n v="2"/>
    <n v="2"/>
    <n v="1"/>
    <n v="0"/>
    <n v="0"/>
    <n v="0"/>
  </r>
  <r>
    <n v="2224642424"/>
    <s v="ASOCIADO 491"/>
    <x v="3"/>
    <x v="5"/>
    <m/>
    <n v="108153"/>
    <n v="0"/>
    <n v="109667"/>
    <n v="0"/>
    <n v="0"/>
    <n v="163536"/>
    <s v="9- Otras garantías (no admisible)"/>
    <s v="LBZ"/>
    <s v="A"/>
    <n v="4"/>
    <n v="0"/>
    <n v="0"/>
    <n v="76130"/>
    <n v="0.51232876712328768"/>
    <n v="26.643835616438356"/>
    <n v="1"/>
    <n v="2"/>
    <n v="2"/>
    <n v="2"/>
    <n v="1"/>
    <n v="0"/>
    <n v="0"/>
    <n v="0"/>
  </r>
  <r>
    <n v="2224648262"/>
    <s v="ASOCIADO 492"/>
    <x v="3"/>
    <x v="5"/>
    <m/>
    <n v="108153"/>
    <n v="0"/>
    <n v="109667"/>
    <n v="0"/>
    <n v="0"/>
    <n v="163536"/>
    <s v="9- Otras garantías (no admisible)"/>
    <s v="LBZ"/>
    <s v="A"/>
    <n v="4"/>
    <n v="0"/>
    <n v="0"/>
    <n v="76130"/>
    <n v="0.51232876712328768"/>
    <n v="23.972602739726028"/>
    <n v="1"/>
    <n v="2"/>
    <n v="2"/>
    <n v="2"/>
    <n v="1"/>
    <n v="0"/>
    <n v="0"/>
    <n v="0"/>
  </r>
  <r>
    <n v="2008668482"/>
    <s v="ASOCIADO 493"/>
    <x v="3"/>
    <x v="5"/>
    <m/>
    <n v="133535"/>
    <n v="0"/>
    <n v="68172"/>
    <n v="0"/>
    <n v="0"/>
    <n v="163536"/>
    <s v="9- Otras garantías (no admisible)"/>
    <s v="LBZ"/>
    <s v="A"/>
    <n v="4"/>
    <n v="0"/>
    <n v="0"/>
    <n v="68001"/>
    <n v="0.51232876712328768"/>
    <n v="33.290410958904111"/>
    <n v="2"/>
    <n v="2"/>
    <n v="2"/>
    <n v="2"/>
    <n v="1"/>
    <n v="0"/>
    <n v="0"/>
    <n v="0"/>
  </r>
  <r>
    <n v="66864046"/>
    <s v="ASOCIADO 494"/>
    <x v="2"/>
    <x v="7"/>
    <m/>
    <m/>
    <n v="0"/>
    <m/>
    <m/>
    <m/>
    <n v="171171"/>
    <s v="SIN"/>
    <s v="SIN"/>
    <s v="SIN"/>
    <n v="4"/>
    <n v="0"/>
    <n v="351"/>
    <n v="76130"/>
    <n v="2.3506849315068492"/>
    <n v="55.249315068493154"/>
    <n v="2"/>
    <n v="2"/>
    <n v="2"/>
    <n v="2"/>
    <n v="2"/>
    <n v="0"/>
    <n v="0"/>
    <n v="0"/>
  </r>
  <r>
    <n v="4468286"/>
    <s v="ASOCIADO 495"/>
    <x v="3"/>
    <x v="5"/>
    <m/>
    <n v="200000"/>
    <n v="0"/>
    <n v="68004"/>
    <n v="0"/>
    <n v="0"/>
    <n v="190789"/>
    <s v="9- Otras garantías (no admisible)"/>
    <s v="LBZ"/>
    <s v="A"/>
    <n v="4"/>
    <n v="0"/>
    <n v="0"/>
    <n v="76130"/>
    <n v="9.8630136986301367E-2"/>
    <n v="43.632876712328766"/>
    <n v="1"/>
    <n v="2"/>
    <n v="1"/>
    <n v="2"/>
    <n v="1"/>
    <n v="0"/>
    <n v="0"/>
    <n v="0"/>
  </r>
  <r>
    <n v="66026244"/>
    <s v="ASOCIADO 496"/>
    <x v="4"/>
    <x v="4"/>
    <n v="7046666"/>
    <n v="22280023"/>
    <n v="22089231"/>
    <n v="399977"/>
    <n v="0"/>
    <n v="1000000"/>
    <n v="190792"/>
    <s v="6- pignoración"/>
    <s v="LBZ"/>
    <s v="A"/>
    <n v="4"/>
    <n v="0"/>
    <n v="0"/>
    <n v="76001"/>
    <n v="0.59726027397260273"/>
    <n v="49.213698630136989"/>
    <n v="2"/>
    <n v="2"/>
    <n v="2"/>
    <n v="2"/>
    <n v="3"/>
    <n v="0"/>
    <n v="0"/>
    <n v="0"/>
  </r>
  <r>
    <n v="846840"/>
    <s v="ASOCIADO 497"/>
    <x v="2"/>
    <x v="7"/>
    <n v="605000"/>
    <m/>
    <n v="0"/>
    <m/>
    <m/>
    <m/>
    <n v="190792"/>
    <s v="SIN"/>
    <s v="SIN"/>
    <s v="SIN"/>
    <n v="4"/>
    <n v="0"/>
    <n v="0"/>
    <n v="13052"/>
    <n v="0.60821917808219184"/>
    <n v="38.750684931506846"/>
    <n v="1"/>
    <n v="1"/>
    <n v="2"/>
    <n v="2"/>
    <n v="1"/>
    <n v="0"/>
    <n v="0"/>
    <n v="0"/>
  </r>
  <r>
    <n v="2008466662"/>
    <s v="ASOCIADO 498"/>
    <x v="2"/>
    <x v="7"/>
    <n v="517813"/>
    <m/>
    <n v="0"/>
    <m/>
    <m/>
    <m/>
    <n v="190792"/>
    <s v="SIN"/>
    <s v="SIN"/>
    <s v="SIN"/>
    <n v="4"/>
    <n v="0"/>
    <n v="0"/>
    <n v="68418"/>
    <n v="0.60821917808219184"/>
    <n v="21.843835616438355"/>
    <n v="1"/>
    <n v="2"/>
    <n v="1"/>
    <n v="2"/>
    <n v="1"/>
    <n v="0"/>
    <n v="0"/>
    <n v="0"/>
  </r>
  <r>
    <n v="6464000"/>
    <s v="ASOCIADO 499"/>
    <x v="2"/>
    <x v="7"/>
    <n v="484000"/>
    <m/>
    <n v="0"/>
    <m/>
    <m/>
    <m/>
    <n v="190792"/>
    <s v="SIN"/>
    <s v="SIN"/>
    <s v="SIN"/>
    <n v="4"/>
    <n v="0"/>
    <n v="0"/>
    <n v="76130"/>
    <n v="0.59726027397260273"/>
    <n v="58.56712328767123"/>
    <n v="1"/>
    <n v="1"/>
    <n v="2"/>
    <n v="2"/>
    <n v="1"/>
    <n v="0"/>
    <n v="0"/>
    <n v="0"/>
  </r>
  <r>
    <n v="2082848484"/>
    <s v="ASOCIADO 500"/>
    <x v="2"/>
    <x v="7"/>
    <n v="425600"/>
    <m/>
    <n v="0"/>
    <m/>
    <m/>
    <m/>
    <n v="190792"/>
    <s v="SIN"/>
    <s v="SIN"/>
    <s v="SIN"/>
    <n v="4"/>
    <n v="0"/>
    <n v="0"/>
    <n v="76377"/>
    <n v="0.59726027397260273"/>
    <n v="28.945205479452056"/>
    <n v="1"/>
    <n v="1"/>
    <n v="2"/>
    <n v="2"/>
    <n v="1"/>
    <n v="0"/>
    <n v="0"/>
    <n v="0"/>
  </r>
  <r>
    <n v="2006442824"/>
    <s v="ASOCIADO 501"/>
    <x v="3"/>
    <x v="2"/>
    <n v="354667"/>
    <n v="1384335"/>
    <n v="1193543"/>
    <n v="136665"/>
    <n v="0"/>
    <n v="0"/>
    <n v="190792"/>
    <s v="9- Otras garantías (no admisible)"/>
    <s v="LBZ"/>
    <s v="A"/>
    <n v="4"/>
    <n v="0"/>
    <n v="0"/>
    <n v="76606"/>
    <n v="0.60821917808219184"/>
    <n v="21.745205479452054"/>
    <n v="1"/>
    <n v="2"/>
    <n v="1"/>
    <n v="2"/>
    <n v="1"/>
    <n v="0"/>
    <n v="0"/>
    <n v="0"/>
  </r>
  <r>
    <n v="2028400800"/>
    <s v="ASOCIADO 502"/>
    <x v="2"/>
    <x v="7"/>
    <n v="354667"/>
    <m/>
    <n v="0"/>
    <m/>
    <m/>
    <m/>
    <n v="190792"/>
    <s v="SIN"/>
    <s v="SIN"/>
    <s v="SIN"/>
    <n v="4"/>
    <n v="0"/>
    <n v="0"/>
    <n v="11001"/>
    <n v="0.59726027397260273"/>
    <n v="24.123287671232877"/>
    <n v="2"/>
    <n v="3"/>
    <n v="2"/>
    <n v="2"/>
    <n v="3"/>
    <n v="0"/>
    <n v="0"/>
    <n v="0"/>
  </r>
  <r>
    <n v="2020008620"/>
    <s v="ASOCIADO 503"/>
    <x v="2"/>
    <x v="7"/>
    <n v="354667"/>
    <m/>
    <n v="0"/>
    <m/>
    <m/>
    <m/>
    <n v="190792"/>
    <s v="SIN"/>
    <s v="SIN"/>
    <s v="SIN"/>
    <n v="4"/>
    <n v="0"/>
    <n v="0"/>
    <n v="76606"/>
    <n v="0.59726027397260273"/>
    <n v="30.704109589041096"/>
    <n v="1"/>
    <n v="1"/>
    <n v="2"/>
    <n v="2"/>
    <n v="1"/>
    <n v="0"/>
    <n v="0"/>
    <n v="0"/>
  </r>
  <r>
    <n v="2082848604"/>
    <s v="ASOCIADO 504"/>
    <x v="2"/>
    <x v="7"/>
    <n v="307000"/>
    <m/>
    <n v="0"/>
    <m/>
    <m/>
    <m/>
    <n v="190792"/>
    <s v="SIN"/>
    <s v="SIN"/>
    <s v="SIN"/>
    <n v="4"/>
    <n v="0"/>
    <n v="0"/>
    <n v="76130"/>
    <n v="0.60821917808219184"/>
    <n v="30.331506849315069"/>
    <n v="2"/>
    <n v="2"/>
    <n v="1"/>
    <n v="2"/>
    <n v="1"/>
    <n v="0"/>
    <n v="0"/>
    <n v="0"/>
  </r>
  <r>
    <n v="2222066268"/>
    <s v="ASOCIADO 505"/>
    <x v="2"/>
    <x v="7"/>
    <n v="262067"/>
    <m/>
    <n v="0"/>
    <m/>
    <m/>
    <m/>
    <n v="190792"/>
    <s v="SIN"/>
    <s v="SIN"/>
    <s v="SIN"/>
    <n v="4"/>
    <n v="0"/>
    <n v="0"/>
    <n v="76306"/>
    <n v="0.26301369863013696"/>
    <n v="29.964383561643835"/>
    <n v="2"/>
    <n v="2"/>
    <n v="2"/>
    <n v="2"/>
    <n v="1"/>
    <n v="0"/>
    <n v="0"/>
    <n v="0"/>
  </r>
  <r>
    <n v="2224802224"/>
    <s v="ASOCIADO 506"/>
    <x v="2"/>
    <x v="7"/>
    <n v="212800"/>
    <m/>
    <n v="0"/>
    <m/>
    <m/>
    <m/>
    <n v="190792"/>
    <s v="SIN"/>
    <s v="SIN"/>
    <s v="SIN"/>
    <n v="4"/>
    <n v="0"/>
    <n v="0"/>
    <n v="76275"/>
    <n v="0.59726027397260273"/>
    <n v="28.065753424657533"/>
    <n v="1"/>
    <n v="2"/>
    <n v="1"/>
    <n v="2"/>
    <n v="1"/>
    <n v="0"/>
    <n v="0"/>
    <n v="0"/>
  </r>
  <r>
    <n v="2200802624"/>
    <s v="ASOCIADO 507"/>
    <x v="2"/>
    <x v="7"/>
    <n v="25223"/>
    <m/>
    <n v="0"/>
    <m/>
    <m/>
    <m/>
    <n v="190792"/>
    <s v="SIN"/>
    <s v="SIN"/>
    <s v="SIN"/>
    <n v="4"/>
    <n v="0"/>
    <n v="0"/>
    <n v="68615"/>
    <n v="0.60821917808219184"/>
    <n v="31.991780821917807"/>
    <n v="2"/>
    <n v="2"/>
    <n v="1"/>
    <n v="2"/>
    <n v="1"/>
    <n v="0"/>
    <n v="0"/>
    <n v="0"/>
  </r>
  <r>
    <n v="2244062600"/>
    <s v="ASOCIADO 508"/>
    <x v="3"/>
    <x v="3"/>
    <m/>
    <n v="400000"/>
    <n v="209208"/>
    <n v="103524"/>
    <n v="0"/>
    <n v="0"/>
    <n v="190792"/>
    <s v="9- Otras garantías (no admisible)"/>
    <s v="LBZ"/>
    <s v="A"/>
    <n v="4"/>
    <n v="0"/>
    <n v="0"/>
    <n v="76130"/>
    <n v="0.59726027397260273"/>
    <n v="27.783561643835615"/>
    <n v="1"/>
    <n v="2"/>
    <n v="2"/>
    <n v="2"/>
    <n v="2"/>
    <n v="0"/>
    <n v="0"/>
    <n v="0"/>
  </r>
  <r>
    <n v="2224624406"/>
    <s v="ASOCIADO 509"/>
    <x v="3"/>
    <x v="3"/>
    <m/>
    <n v="683099"/>
    <n v="492307"/>
    <n v="94461"/>
    <n v="0"/>
    <n v="0"/>
    <n v="190792"/>
    <s v="9- Otras garantías (no admisible)"/>
    <s v="LBZ"/>
    <s v="A"/>
    <n v="4"/>
    <n v="0"/>
    <n v="0"/>
    <n v="76130"/>
    <n v="0.59726027397260273"/>
    <n v="30.794520547945204"/>
    <n v="2"/>
    <n v="2"/>
    <n v="2"/>
    <n v="2"/>
    <n v="1"/>
    <n v="0"/>
    <n v="0"/>
    <n v="0"/>
  </r>
  <r>
    <n v="28448826"/>
    <s v="ASOCIADO 510"/>
    <x v="3"/>
    <x v="3"/>
    <m/>
    <n v="703600"/>
    <n v="512808"/>
    <n v="140802"/>
    <n v="0"/>
    <n v="0"/>
    <n v="190792"/>
    <s v="9- Otras garantías (no admisible)"/>
    <s v="LBZ"/>
    <s v="A"/>
    <n v="4"/>
    <n v="0"/>
    <n v="31"/>
    <n v="68615"/>
    <n v="0.69041095890410964"/>
    <n v="43.287671232876711"/>
    <n v="2"/>
    <n v="1"/>
    <n v="1"/>
    <n v="2"/>
    <n v="1"/>
    <n v="0"/>
    <n v="0"/>
    <n v="0"/>
  </r>
  <r>
    <n v="2260266"/>
    <s v="ASOCIADO 511"/>
    <x v="3"/>
    <x v="3"/>
    <m/>
    <n v="714456"/>
    <n v="523664"/>
    <n v="107861"/>
    <n v="0"/>
    <n v="1000000"/>
    <n v="190792"/>
    <s v="6- pignoración"/>
    <s v="LBZ"/>
    <s v="A"/>
    <n v="4"/>
    <n v="0"/>
    <n v="0"/>
    <n v="68615"/>
    <n v="0.60821917808219184"/>
    <n v="55.213698630136989"/>
    <n v="1"/>
    <n v="2"/>
    <n v="1"/>
    <n v="2"/>
    <n v="1"/>
    <n v="0"/>
    <n v="0"/>
    <n v="0"/>
  </r>
  <r>
    <n v="2044020600"/>
    <s v="ASOCIADO 512"/>
    <x v="3"/>
    <x v="7"/>
    <m/>
    <n v="75373"/>
    <n v="0"/>
    <n v="76127"/>
    <n v="0"/>
    <n v="0"/>
    <n v="190792"/>
    <s v="9- Otras garantías (no admisible)"/>
    <s v="LBZ"/>
    <s v="A"/>
    <n v="4"/>
    <n v="0"/>
    <n v="0"/>
    <n v="13052"/>
    <n v="0.60821917808219184"/>
    <n v="26.550684931506851"/>
    <n v="1"/>
    <n v="1"/>
    <n v="2"/>
    <n v="2"/>
    <n v="3"/>
    <n v="0"/>
    <n v="0"/>
    <n v="0"/>
  </r>
  <r>
    <n v="4824208"/>
    <s v="ASOCIADO 513"/>
    <x v="2"/>
    <x v="7"/>
    <m/>
    <m/>
    <n v="0"/>
    <m/>
    <m/>
    <m/>
    <n v="190792"/>
    <s v="SIN"/>
    <s v="SIN"/>
    <s v="SIN"/>
    <n v="4"/>
    <n v="0"/>
    <n v="0"/>
    <n v="13052"/>
    <n v="0.60821917808219184"/>
    <n v="44.350684931506848"/>
    <n v="1"/>
    <n v="1"/>
    <n v="2"/>
    <n v="2"/>
    <n v="1"/>
    <n v="0"/>
    <n v="0"/>
    <n v="0"/>
  </r>
  <r>
    <n v="8886446"/>
    <s v="ASOCIADO 514"/>
    <x v="2"/>
    <x v="7"/>
    <m/>
    <m/>
    <n v="0"/>
    <m/>
    <m/>
    <m/>
    <n v="190792"/>
    <s v="SIN"/>
    <s v="SIN"/>
    <s v="SIN"/>
    <n v="4"/>
    <n v="0"/>
    <n v="0"/>
    <n v="13052"/>
    <n v="0.60821917808219184"/>
    <n v="63.843835616438355"/>
    <n v="1"/>
    <n v="1"/>
    <n v="2"/>
    <n v="2"/>
    <n v="3"/>
    <n v="0"/>
    <n v="0"/>
    <n v="0"/>
  </r>
  <r>
    <n v="22804602"/>
    <s v="ASOCIADO 515"/>
    <x v="2"/>
    <x v="7"/>
    <m/>
    <m/>
    <n v="0"/>
    <m/>
    <m/>
    <m/>
    <n v="190792"/>
    <s v="SIN"/>
    <s v="SIN"/>
    <s v="SIN"/>
    <n v="4"/>
    <n v="0"/>
    <n v="0"/>
    <n v="25286"/>
    <n v="0.59726027397260273"/>
    <n v="45.317808219178083"/>
    <n v="1"/>
    <n v="2"/>
    <n v="1"/>
    <n v="2"/>
    <n v="1"/>
    <n v="0"/>
    <n v="0"/>
    <n v="0"/>
  </r>
  <r>
    <n v="2466460"/>
    <s v="ASOCIADO 516"/>
    <x v="2"/>
    <x v="7"/>
    <m/>
    <m/>
    <n v="0"/>
    <m/>
    <m/>
    <m/>
    <n v="190792"/>
    <s v="SIN"/>
    <s v="SIN"/>
    <s v="SIN"/>
    <n v="4"/>
    <n v="0"/>
    <n v="0"/>
    <n v="68001"/>
    <n v="0.59452054794520548"/>
    <n v="43.605479452054794"/>
    <n v="1"/>
    <n v="2"/>
    <n v="1"/>
    <n v="2"/>
    <n v="2"/>
    <n v="0"/>
    <n v="0"/>
    <n v="0"/>
  </r>
  <r>
    <n v="2228208422"/>
    <s v="ASOCIADO 517"/>
    <x v="2"/>
    <x v="7"/>
    <m/>
    <m/>
    <n v="0"/>
    <m/>
    <m/>
    <m/>
    <n v="190792"/>
    <s v="SIN"/>
    <s v="SIN"/>
    <s v="SIN"/>
    <n v="4"/>
    <n v="0"/>
    <n v="0"/>
    <n v="68255"/>
    <n v="0.59452054794520548"/>
    <n v="32.457534246575342"/>
    <n v="1"/>
    <n v="2"/>
    <n v="1"/>
    <n v="2"/>
    <n v="2"/>
    <n v="0"/>
    <n v="0"/>
    <n v="0"/>
  </r>
  <r>
    <n v="6826046"/>
    <s v="ASOCIADO 518"/>
    <x v="2"/>
    <x v="7"/>
    <m/>
    <m/>
    <n v="0"/>
    <m/>
    <m/>
    <m/>
    <n v="190792"/>
    <s v="SIN"/>
    <s v="SIN"/>
    <s v="SIN"/>
    <n v="4"/>
    <n v="0"/>
    <n v="0"/>
    <n v="68255"/>
    <n v="0.60821917808219184"/>
    <n v="59.052054794520551"/>
    <n v="1"/>
    <n v="2"/>
    <n v="2"/>
    <n v="2"/>
    <n v="1"/>
    <n v="0"/>
    <n v="0"/>
    <n v="0"/>
  </r>
  <r>
    <n v="48860400"/>
    <s v="ASOCIADO 519"/>
    <x v="2"/>
    <x v="7"/>
    <m/>
    <m/>
    <n v="0"/>
    <m/>
    <m/>
    <m/>
    <n v="190792"/>
    <s v="SIN"/>
    <s v="SIN"/>
    <s v="SIN"/>
    <n v="4"/>
    <n v="0"/>
    <n v="0"/>
    <n v="68615"/>
    <n v="0.59726027397260273"/>
    <n v="39.849315068493148"/>
    <n v="2"/>
    <n v="2"/>
    <n v="3"/>
    <n v="2"/>
    <n v="3"/>
    <n v="0"/>
    <n v="0"/>
    <n v="0"/>
  </r>
  <r>
    <n v="6828460"/>
    <s v="ASOCIADO 520"/>
    <x v="2"/>
    <x v="7"/>
    <m/>
    <m/>
    <n v="0"/>
    <m/>
    <m/>
    <m/>
    <n v="190792"/>
    <s v="SIN"/>
    <s v="SIN"/>
    <s v="SIN"/>
    <n v="4"/>
    <n v="0"/>
    <n v="0"/>
    <n v="68615"/>
    <n v="0.60821917808219184"/>
    <n v="56.265753424657532"/>
    <n v="1"/>
    <n v="2"/>
    <n v="1"/>
    <n v="2"/>
    <n v="6"/>
    <n v="0"/>
    <n v="0"/>
    <n v="0"/>
  </r>
  <r>
    <n v="26828428"/>
    <s v="ASOCIADO 521"/>
    <x v="2"/>
    <x v="7"/>
    <m/>
    <m/>
    <n v="0"/>
    <m/>
    <m/>
    <m/>
    <n v="190792"/>
    <s v="SIN"/>
    <s v="SIN"/>
    <s v="SIN"/>
    <n v="4"/>
    <n v="0"/>
    <n v="0"/>
    <n v="76001"/>
    <n v="0.59726027397260273"/>
    <n v="56.769863013698632"/>
    <n v="1"/>
    <n v="2"/>
    <n v="2"/>
    <n v="2"/>
    <n v="2"/>
    <n v="0"/>
    <n v="0"/>
    <n v="0"/>
  </r>
  <r>
    <n v="2240662624"/>
    <s v="ASOCIADO 522"/>
    <x v="2"/>
    <x v="7"/>
    <m/>
    <m/>
    <n v="0"/>
    <m/>
    <m/>
    <m/>
    <n v="190792"/>
    <s v="SIN"/>
    <s v="SIN"/>
    <s v="SIN"/>
    <n v="4"/>
    <n v="0"/>
    <n v="0"/>
    <n v="76001"/>
    <n v="0.59726027397260273"/>
    <n v="34.767123287671232"/>
    <n v="2"/>
    <n v="2"/>
    <n v="1"/>
    <n v="2"/>
    <n v="3"/>
    <n v="0"/>
    <n v="0"/>
    <n v="0"/>
  </r>
  <r>
    <n v="2244222862"/>
    <s v="ASOCIADO 523"/>
    <x v="2"/>
    <x v="7"/>
    <m/>
    <m/>
    <n v="0"/>
    <m/>
    <m/>
    <m/>
    <n v="190792"/>
    <s v="SIN"/>
    <s v="SIN"/>
    <s v="SIN"/>
    <n v="4"/>
    <n v="0"/>
    <n v="0"/>
    <n v="76001"/>
    <n v="0.59726027397260273"/>
    <n v="22.101369863013698"/>
    <n v="1"/>
    <n v="2"/>
    <n v="2"/>
    <n v="2"/>
    <n v="1"/>
    <n v="0"/>
    <n v="0"/>
    <n v="0"/>
  </r>
  <r>
    <n v="2224202086"/>
    <s v="ASOCIADO 524"/>
    <x v="2"/>
    <x v="7"/>
    <m/>
    <m/>
    <n v="0"/>
    <m/>
    <m/>
    <m/>
    <n v="190792"/>
    <s v="SIN"/>
    <s v="SIN"/>
    <s v="SIN"/>
    <n v="4"/>
    <n v="0"/>
    <n v="4"/>
    <n v="76113"/>
    <n v="0.59726027397260273"/>
    <n v="34.893150684931506"/>
    <n v="1"/>
    <n v="2"/>
    <n v="1"/>
    <n v="2"/>
    <n v="3"/>
    <n v="0"/>
    <n v="0"/>
    <n v="0"/>
  </r>
  <r>
    <n v="20440848"/>
    <s v="ASOCIADO 525"/>
    <x v="2"/>
    <x v="7"/>
    <m/>
    <m/>
    <n v="0"/>
    <m/>
    <m/>
    <m/>
    <n v="190792"/>
    <s v="SIN"/>
    <s v="SIN"/>
    <s v="SIN"/>
    <n v="4"/>
    <n v="0"/>
    <n v="0"/>
    <n v="76130"/>
    <n v="0.59726027397260273"/>
    <n v="38.632876712328766"/>
    <n v="2"/>
    <n v="2"/>
    <n v="1"/>
    <n v="2"/>
    <n v="1"/>
    <n v="0"/>
    <n v="0"/>
    <n v="0"/>
  </r>
  <r>
    <n v="20460006"/>
    <s v="ASOCIADO 526"/>
    <x v="2"/>
    <x v="7"/>
    <m/>
    <m/>
    <n v="0"/>
    <m/>
    <m/>
    <m/>
    <n v="190792"/>
    <s v="SIN"/>
    <s v="SIN"/>
    <s v="SIN"/>
    <n v="4"/>
    <n v="0"/>
    <n v="0"/>
    <n v="76130"/>
    <n v="0.59726027397260273"/>
    <n v="59.813698630136983"/>
    <n v="2"/>
    <n v="2"/>
    <n v="1"/>
    <n v="2"/>
    <n v="1"/>
    <n v="0"/>
    <n v="0"/>
    <n v="0"/>
  </r>
  <r>
    <n v="20462600"/>
    <s v="ASOCIADO 527"/>
    <x v="2"/>
    <x v="7"/>
    <m/>
    <m/>
    <n v="0"/>
    <m/>
    <m/>
    <m/>
    <n v="190792"/>
    <s v="SIN"/>
    <s v="SIN"/>
    <s v="SIN"/>
    <n v="4"/>
    <n v="0"/>
    <n v="0"/>
    <n v="76130"/>
    <n v="0.59726027397260273"/>
    <n v="36.643835616438359"/>
    <n v="2"/>
    <n v="2"/>
    <n v="2"/>
    <n v="2"/>
    <n v="1"/>
    <n v="0"/>
    <n v="0"/>
    <n v="0"/>
  </r>
  <r>
    <n v="26464808"/>
    <s v="ASOCIADO 528"/>
    <x v="2"/>
    <x v="7"/>
    <m/>
    <m/>
    <n v="0"/>
    <m/>
    <m/>
    <m/>
    <n v="190792"/>
    <s v="SIN"/>
    <s v="SIN"/>
    <s v="SIN"/>
    <n v="4"/>
    <n v="0"/>
    <n v="0"/>
    <n v="76130"/>
    <n v="0.59726027397260273"/>
    <n v="48.054794520547944"/>
    <n v="1"/>
    <n v="2"/>
    <n v="2"/>
    <n v="2"/>
    <n v="1"/>
    <n v="0"/>
    <n v="0"/>
    <n v="0"/>
  </r>
  <r>
    <n v="42406802"/>
    <s v="ASOCIADO 529"/>
    <x v="2"/>
    <x v="7"/>
    <m/>
    <m/>
    <n v="0"/>
    <m/>
    <m/>
    <m/>
    <n v="190792"/>
    <s v="SIN"/>
    <s v="SIN"/>
    <s v="SIN"/>
    <n v="4"/>
    <n v="0"/>
    <n v="0"/>
    <n v="76130"/>
    <n v="0.59726027397260273"/>
    <n v="41.939726027397263"/>
    <n v="2"/>
    <n v="2"/>
    <n v="1"/>
    <n v="2"/>
    <n v="4"/>
    <n v="0"/>
    <n v="0"/>
    <n v="0"/>
  </r>
  <r>
    <n v="66060288"/>
    <s v="ASOCIADO 530"/>
    <x v="2"/>
    <x v="7"/>
    <m/>
    <m/>
    <n v="0"/>
    <m/>
    <m/>
    <m/>
    <n v="190792"/>
    <s v="SIN"/>
    <s v="SIN"/>
    <s v="SIN"/>
    <n v="4"/>
    <n v="0"/>
    <n v="0"/>
    <n v="76130"/>
    <n v="0.59726027397260273"/>
    <n v="40.342465753424655"/>
    <n v="2"/>
    <n v="2"/>
    <n v="1"/>
    <n v="2"/>
    <n v="1"/>
    <n v="0"/>
    <n v="0"/>
    <n v="0"/>
  </r>
  <r>
    <n v="66864080"/>
    <s v="ASOCIADO 531"/>
    <x v="2"/>
    <x v="7"/>
    <m/>
    <m/>
    <n v="0"/>
    <m/>
    <m/>
    <m/>
    <n v="190792"/>
    <s v="SIN"/>
    <s v="SIN"/>
    <s v="SIN"/>
    <n v="4"/>
    <n v="0"/>
    <n v="0"/>
    <n v="76130"/>
    <n v="0.59726027397260273"/>
    <n v="41.939726027397263"/>
    <n v="2"/>
    <n v="2"/>
    <n v="2"/>
    <n v="2"/>
    <n v="2"/>
    <n v="0"/>
    <n v="0"/>
    <n v="0"/>
  </r>
  <r>
    <n v="66864204"/>
    <s v="ASOCIADO 532"/>
    <x v="2"/>
    <x v="7"/>
    <m/>
    <m/>
    <n v="0"/>
    <m/>
    <m/>
    <m/>
    <n v="190792"/>
    <s v="SIN"/>
    <s v="SIN"/>
    <s v="SIN"/>
    <n v="4"/>
    <n v="0"/>
    <n v="0"/>
    <n v="76130"/>
    <n v="0.59726027397260273"/>
    <n v="54.819178082191783"/>
    <n v="2"/>
    <n v="2"/>
    <n v="1"/>
    <n v="2"/>
    <n v="2"/>
    <n v="0"/>
    <n v="0"/>
    <n v="0"/>
  </r>
  <r>
    <n v="66886686"/>
    <s v="ASOCIADO 533"/>
    <x v="2"/>
    <x v="7"/>
    <m/>
    <m/>
    <n v="0"/>
    <m/>
    <m/>
    <m/>
    <n v="190792"/>
    <s v="SIN"/>
    <s v="SIN"/>
    <s v="SIN"/>
    <n v="4"/>
    <n v="0"/>
    <n v="0"/>
    <n v="76130"/>
    <n v="0.59726027397260273"/>
    <n v="48.608219178082194"/>
    <n v="2"/>
    <n v="2"/>
    <n v="1"/>
    <n v="2"/>
    <n v="3"/>
    <n v="0"/>
    <n v="0"/>
    <n v="0"/>
  </r>
  <r>
    <n v="2080620046"/>
    <s v="ASOCIADO 534"/>
    <x v="2"/>
    <x v="7"/>
    <m/>
    <m/>
    <n v="0"/>
    <m/>
    <m/>
    <m/>
    <n v="190792"/>
    <s v="SIN"/>
    <s v="SIN"/>
    <s v="SIN"/>
    <n v="4"/>
    <n v="0"/>
    <n v="0"/>
    <n v="76130"/>
    <n v="0.59726027397260273"/>
    <n v="32.958904109589042"/>
    <n v="1"/>
    <n v="2"/>
    <n v="2"/>
    <n v="2"/>
    <n v="1"/>
    <n v="0"/>
    <n v="0"/>
    <n v="0"/>
  </r>
  <r>
    <n v="2222240288"/>
    <s v="ASOCIADO 535"/>
    <x v="2"/>
    <x v="7"/>
    <m/>
    <m/>
    <n v="0"/>
    <m/>
    <m/>
    <m/>
    <n v="190792"/>
    <s v="SIN"/>
    <s v="SIN"/>
    <s v="SIN"/>
    <n v="4"/>
    <n v="0"/>
    <n v="0"/>
    <n v="76130"/>
    <n v="0.59726027397260273"/>
    <n v="24.967123287671232"/>
    <n v="1"/>
    <n v="2"/>
    <n v="2"/>
    <n v="2"/>
    <n v="2"/>
    <n v="0"/>
    <n v="0"/>
    <n v="0"/>
  </r>
  <r>
    <n v="2222204064"/>
    <s v="ASOCIADO 536"/>
    <x v="2"/>
    <x v="7"/>
    <m/>
    <m/>
    <n v="0"/>
    <m/>
    <m/>
    <m/>
    <n v="190792"/>
    <s v="SIN"/>
    <s v="SIN"/>
    <s v="SIN"/>
    <n v="4"/>
    <n v="0"/>
    <n v="0"/>
    <n v="76130"/>
    <n v="0.60821917808219184"/>
    <n v="30.616438356164384"/>
    <n v="2"/>
    <n v="2"/>
    <n v="2"/>
    <n v="2"/>
    <n v="1"/>
    <n v="0"/>
    <n v="0"/>
    <n v="0"/>
  </r>
  <r>
    <n v="42024002"/>
    <s v="ASOCIADO 537"/>
    <x v="2"/>
    <x v="7"/>
    <m/>
    <m/>
    <n v="0"/>
    <m/>
    <m/>
    <m/>
    <n v="190792"/>
    <s v="SIN"/>
    <s v="SIN"/>
    <s v="SIN"/>
    <n v="4"/>
    <n v="0"/>
    <n v="0"/>
    <n v="76130"/>
    <n v="0.68219178082191778"/>
    <n v="57.534246575342465"/>
    <n v="2"/>
    <n v="0"/>
    <n v="2"/>
    <n v="1"/>
    <n v="2"/>
    <n v="0"/>
    <n v="0"/>
    <n v="0"/>
  </r>
  <r>
    <n v="2004242842"/>
    <s v="ASOCIADO 538"/>
    <x v="2"/>
    <x v="7"/>
    <m/>
    <m/>
    <n v="0"/>
    <m/>
    <m/>
    <m/>
    <n v="190792"/>
    <s v="SIN"/>
    <s v="SIN"/>
    <s v="SIN"/>
    <n v="4"/>
    <n v="0"/>
    <n v="0"/>
    <n v="76275"/>
    <n v="0.59726027397260273"/>
    <n v="34.197260273972603"/>
    <n v="1"/>
    <n v="1"/>
    <n v="2"/>
    <n v="2"/>
    <n v="1"/>
    <n v="0"/>
    <n v="0"/>
    <n v="0"/>
  </r>
  <r>
    <n v="2224804606"/>
    <s v="ASOCIADO 539"/>
    <x v="2"/>
    <x v="7"/>
    <m/>
    <m/>
    <n v="0"/>
    <m/>
    <m/>
    <m/>
    <n v="190792"/>
    <s v="SIN"/>
    <s v="SIN"/>
    <s v="SIN"/>
    <n v="4"/>
    <n v="0"/>
    <n v="0"/>
    <n v="76275"/>
    <n v="0.59726027397260273"/>
    <n v="26.468493150684932"/>
    <n v="1"/>
    <n v="2"/>
    <n v="2"/>
    <n v="2"/>
    <n v="1"/>
    <n v="0"/>
    <n v="0"/>
    <n v="0"/>
  </r>
  <r>
    <n v="66042848"/>
    <s v="ASOCIADO 540"/>
    <x v="2"/>
    <x v="7"/>
    <m/>
    <m/>
    <n v="0"/>
    <m/>
    <m/>
    <m/>
    <n v="190792"/>
    <s v="SIN"/>
    <s v="SIN"/>
    <s v="SIN"/>
    <n v="4"/>
    <n v="0"/>
    <n v="0"/>
    <n v="76563"/>
    <n v="0.59726027397260273"/>
    <n v="40.597260273972601"/>
    <n v="2"/>
    <n v="2"/>
    <n v="2"/>
    <n v="2"/>
    <n v="1"/>
    <n v="0"/>
    <n v="0"/>
    <n v="0"/>
  </r>
  <r>
    <n v="2222224062"/>
    <s v="ASOCIADO 541"/>
    <x v="2"/>
    <x v="7"/>
    <m/>
    <m/>
    <n v="0"/>
    <m/>
    <m/>
    <m/>
    <n v="190792"/>
    <s v="SIN"/>
    <s v="SIN"/>
    <s v="SIN"/>
    <n v="4"/>
    <n v="0"/>
    <n v="0"/>
    <n v="76563"/>
    <n v="0.60821917808219184"/>
    <n v="31.17808219178082"/>
    <n v="2"/>
    <n v="2"/>
    <n v="2"/>
    <n v="2"/>
    <n v="1"/>
    <n v="0"/>
    <n v="0"/>
    <n v="0"/>
  </r>
  <r>
    <n v="2224440606"/>
    <s v="ASOCIADO 542"/>
    <x v="2"/>
    <x v="7"/>
    <m/>
    <m/>
    <n v="0"/>
    <m/>
    <m/>
    <m/>
    <n v="190792"/>
    <s v="SIN"/>
    <s v="SIN"/>
    <s v="SIN"/>
    <n v="4"/>
    <n v="0"/>
    <n v="0"/>
    <n v="76606"/>
    <n v="0.59726027397260273"/>
    <n v="31.627397260273973"/>
    <n v="1"/>
    <n v="2"/>
    <n v="2"/>
    <n v="2"/>
    <n v="3"/>
    <n v="0"/>
    <n v="0"/>
    <n v="0"/>
  </r>
  <r>
    <n v="6402840"/>
    <s v="ASOCIADO 543"/>
    <x v="2"/>
    <x v="7"/>
    <m/>
    <m/>
    <n v="0"/>
    <m/>
    <m/>
    <m/>
    <n v="190792"/>
    <s v="SIN"/>
    <s v="SIN"/>
    <s v="SIN"/>
    <n v="4"/>
    <n v="0"/>
    <n v="0"/>
    <n v="76890"/>
    <n v="0.59726027397260273"/>
    <n v="43.969863013698628"/>
    <n v="1"/>
    <n v="2"/>
    <n v="1"/>
    <n v="2"/>
    <n v="4"/>
    <n v="0"/>
    <n v="0"/>
    <n v="0"/>
  </r>
  <r>
    <n v="2200880426"/>
    <s v="ASOCIADO 544"/>
    <x v="3"/>
    <x v="3"/>
    <m/>
    <n v="654000"/>
    <n v="457352"/>
    <n v="98733"/>
    <n v="0"/>
    <n v="0"/>
    <n v="196648"/>
    <s v="9- Otras garantías (no admisible)"/>
    <s v="LBZ"/>
    <s v="A"/>
    <n v="4"/>
    <n v="30"/>
    <n v="31"/>
    <n v="68615"/>
    <n v="0.76164383561643834"/>
    <n v="33.561643835616437"/>
    <n v="1"/>
    <n v="2"/>
    <n v="2"/>
    <n v="2"/>
    <n v="1"/>
    <n v="0"/>
    <n v="0"/>
    <n v="0"/>
  </r>
  <r>
    <n v="28620226"/>
    <s v="ASOCIADO 545"/>
    <x v="2"/>
    <x v="7"/>
    <n v="632"/>
    <m/>
    <n v="0"/>
    <m/>
    <m/>
    <m/>
    <n v="215282"/>
    <s v="SIN"/>
    <s v="SIN"/>
    <s v="SIN"/>
    <n v="4"/>
    <n v="0"/>
    <n v="123"/>
    <n v="76113"/>
    <n v="1.1643835616438356"/>
    <n v="50.673972602739724"/>
    <n v="1"/>
    <n v="3"/>
    <n v="1"/>
    <n v="2"/>
    <n v="2"/>
    <n v="0"/>
    <n v="0"/>
    <n v="0"/>
  </r>
  <r>
    <n v="2244448040"/>
    <s v="ASOCIADO 546"/>
    <x v="2"/>
    <x v="7"/>
    <n v="403333"/>
    <m/>
    <n v="0"/>
    <m/>
    <m/>
    <m/>
    <n v="218044"/>
    <s v="SIN"/>
    <s v="SIN"/>
    <s v="SIN"/>
    <n v="4"/>
    <n v="0"/>
    <n v="0"/>
    <n v="8001"/>
    <n v="0.34794520547945207"/>
    <n v="29.539726027397261"/>
    <n v="2"/>
    <n v="5"/>
    <n v="2"/>
    <n v="3"/>
    <n v="1"/>
    <n v="0"/>
    <n v="0"/>
    <n v="0"/>
  </r>
  <r>
    <n v="2028600400"/>
    <s v="ASOCIADO 547"/>
    <x v="2"/>
    <x v="7"/>
    <n v="403333"/>
    <m/>
    <n v="0"/>
    <m/>
    <m/>
    <m/>
    <n v="218044"/>
    <s v="SIN"/>
    <s v="SIN"/>
    <s v="SIN"/>
    <n v="4"/>
    <n v="0"/>
    <n v="0"/>
    <n v="11001"/>
    <n v="0.34794520547945207"/>
    <n v="22.783561643835615"/>
    <n v="1"/>
    <n v="2"/>
    <n v="2"/>
    <n v="3"/>
    <n v="1"/>
    <n v="0"/>
    <n v="0"/>
    <n v="0"/>
  </r>
  <r>
    <n v="2200484664"/>
    <s v="ASOCIADO 548"/>
    <x v="2"/>
    <x v="7"/>
    <n v="201667"/>
    <m/>
    <n v="0"/>
    <m/>
    <m/>
    <m/>
    <n v="218044"/>
    <s v="SIN"/>
    <s v="SIN"/>
    <s v="SIN"/>
    <n v="4"/>
    <n v="0"/>
    <n v="0"/>
    <n v="68162"/>
    <n v="0.35616438356164382"/>
    <n v="30.136986301369863"/>
    <n v="1"/>
    <n v="4"/>
    <n v="2"/>
    <n v="3"/>
    <n v="1"/>
    <n v="0"/>
    <n v="0"/>
    <n v="0"/>
  </r>
  <r>
    <n v="2262208460"/>
    <s v="ASOCIADO 549"/>
    <x v="2"/>
    <x v="7"/>
    <n v="201667"/>
    <m/>
    <n v="0"/>
    <m/>
    <m/>
    <m/>
    <n v="218044"/>
    <s v="SIN"/>
    <s v="SIN"/>
    <s v="SIN"/>
    <n v="4"/>
    <n v="0"/>
    <n v="0"/>
    <n v="68547"/>
    <n v="0.34794520547945207"/>
    <n v="26.210958904109589"/>
    <n v="1"/>
    <n v="2"/>
    <n v="1"/>
    <n v="3"/>
    <n v="1"/>
    <n v="0"/>
    <n v="0"/>
    <n v="0"/>
  </r>
  <r>
    <n v="2082484440"/>
    <s v="ASOCIADO 550"/>
    <x v="3"/>
    <x v="3"/>
    <n v="185533"/>
    <n v="1200000"/>
    <n v="981956"/>
    <n v="109332"/>
    <n v="0"/>
    <n v="0"/>
    <n v="218044"/>
    <s v="9- Otras garantías (no admisible)"/>
    <s v="LBZ"/>
    <s v="A"/>
    <n v="4"/>
    <n v="0"/>
    <n v="0"/>
    <n v="11001"/>
    <n v="0.34794520547945207"/>
    <n v="26.772602739726029"/>
    <n v="1"/>
    <n v="3"/>
    <n v="2"/>
    <n v="3"/>
    <n v="1"/>
    <n v="0"/>
    <n v="0"/>
    <n v="0"/>
  </r>
  <r>
    <n v="2244246608"/>
    <s v="ASOCIADO 551"/>
    <x v="2"/>
    <x v="7"/>
    <n v="80667"/>
    <m/>
    <n v="0"/>
    <m/>
    <m/>
    <m/>
    <n v="218044"/>
    <s v="SIN"/>
    <s v="SIN"/>
    <s v="SIN"/>
    <n v="4"/>
    <n v="0"/>
    <n v="0"/>
    <n v="68162"/>
    <n v="0.35616438356164382"/>
    <n v="31.786301369863015"/>
    <n v="1"/>
    <n v="4"/>
    <n v="2"/>
    <n v="3"/>
    <n v="1"/>
    <n v="0"/>
    <n v="0"/>
    <n v="0"/>
  </r>
  <r>
    <n v="2000440484"/>
    <s v="ASOCIADO 552"/>
    <x v="2"/>
    <x v="7"/>
    <n v="1005000"/>
    <m/>
    <n v="0"/>
    <m/>
    <m/>
    <m/>
    <n v="218046"/>
    <s v="SIN"/>
    <s v="SIN"/>
    <s v="SIN"/>
    <n v="4"/>
    <n v="0"/>
    <n v="0"/>
    <n v="76001"/>
    <n v="0.17260273972602741"/>
    <n v="30.241095890410961"/>
    <n v="2"/>
    <n v="5"/>
    <n v="4"/>
    <n v="8"/>
    <n v="1"/>
    <n v="0"/>
    <n v="0"/>
    <n v="0"/>
  </r>
  <r>
    <n v="2224648024"/>
    <s v="ASOCIADO 553"/>
    <x v="2"/>
    <x v="7"/>
    <n v="603000"/>
    <m/>
    <n v="0"/>
    <m/>
    <m/>
    <m/>
    <n v="218046"/>
    <s v="SIN"/>
    <s v="SIN"/>
    <s v="SIN"/>
    <n v="4"/>
    <n v="0"/>
    <n v="0"/>
    <n v="76520"/>
    <n v="0.16986301369863013"/>
    <n v="32.942465753424656"/>
    <n v="2"/>
    <n v="3"/>
    <n v="2"/>
    <n v="7"/>
    <n v="1"/>
    <n v="0"/>
    <n v="0"/>
    <n v="0"/>
  </r>
  <r>
    <n v="62888220"/>
    <s v="ASOCIADO 554"/>
    <x v="2"/>
    <x v="7"/>
    <n v="201000"/>
    <m/>
    <n v="0"/>
    <m/>
    <m/>
    <m/>
    <n v="218046"/>
    <s v="SIN"/>
    <s v="SIN"/>
    <s v="SIN"/>
    <n v="4"/>
    <n v="0"/>
    <n v="0"/>
    <n v="11001"/>
    <n v="0.17260273972602741"/>
    <n v="38.841095890410962"/>
    <n v="2"/>
    <n v="6"/>
    <n v="2"/>
    <n v="9"/>
    <n v="1"/>
    <n v="0"/>
    <n v="0"/>
    <n v="0"/>
  </r>
  <r>
    <n v="4484860"/>
    <s v="ASOCIADO 555"/>
    <x v="2"/>
    <x v="7"/>
    <n v="1115336"/>
    <m/>
    <n v="0"/>
    <m/>
    <m/>
    <m/>
    <n v="218048"/>
    <s v="SIN"/>
    <s v="SIN"/>
    <s v="SIN"/>
    <n v="4"/>
    <n v="0"/>
    <n v="0"/>
    <n v="76113"/>
    <n v="0.67123287671232879"/>
    <n v="42.106849315068494"/>
    <n v="1"/>
    <n v="2"/>
    <n v="3"/>
    <n v="2"/>
    <n v="3"/>
    <n v="0"/>
    <n v="0"/>
    <n v="0"/>
  </r>
  <r>
    <n v="2060068606"/>
    <s v="ASOCIADO 556"/>
    <x v="3"/>
    <x v="2"/>
    <n v="812000"/>
    <n v="1290213"/>
    <n v="1072165"/>
    <n v="124230"/>
    <n v="0"/>
    <n v="0"/>
    <n v="218048"/>
    <s v="9- Otras garantías (no admisible)"/>
    <s v="LBZ"/>
    <s v="A"/>
    <n v="4"/>
    <n v="0"/>
    <n v="0"/>
    <n v="13838"/>
    <n v="0.70410958904109588"/>
    <n v="26.208219178082192"/>
    <n v="1"/>
    <n v="2"/>
    <n v="2"/>
    <n v="2"/>
    <n v="1"/>
    <n v="0"/>
    <n v="0"/>
    <n v="0"/>
  </r>
  <r>
    <n v="2026080848"/>
    <s v="ASOCIADO 557"/>
    <x v="2"/>
    <x v="7"/>
    <n v="812000"/>
    <m/>
    <n v="0"/>
    <m/>
    <m/>
    <m/>
    <n v="218048"/>
    <s v="SIN"/>
    <s v="SIN"/>
    <s v="SIN"/>
    <n v="4"/>
    <n v="0"/>
    <n v="0"/>
    <n v="11001"/>
    <n v="0.67123287671232879"/>
    <n v="25.084931506849315"/>
    <n v="1"/>
    <n v="2"/>
    <n v="2"/>
    <n v="2"/>
    <n v="1"/>
    <n v="0"/>
    <n v="0"/>
    <n v="0"/>
  </r>
  <r>
    <n v="2224640822"/>
    <s v="ASOCIADO 558"/>
    <x v="3"/>
    <x v="2"/>
    <n v="669400"/>
    <n v="1303168"/>
    <n v="1085120"/>
    <n v="118732"/>
    <n v="0"/>
    <n v="0"/>
    <n v="218048"/>
    <s v="9- Otras garantías (no admisible)"/>
    <s v="LBZ"/>
    <s v="A"/>
    <n v="4"/>
    <n v="0"/>
    <n v="0"/>
    <n v="76275"/>
    <n v="0.69041095890410964"/>
    <n v="22.745205479452054"/>
    <n v="1"/>
    <n v="2"/>
    <n v="1"/>
    <n v="2"/>
    <n v="1"/>
    <n v="0"/>
    <n v="0"/>
    <n v="0"/>
  </r>
  <r>
    <n v="2008262822"/>
    <s v="ASOCIADO 559"/>
    <x v="2"/>
    <x v="7"/>
    <n v="592760"/>
    <m/>
    <n v="0"/>
    <m/>
    <m/>
    <m/>
    <n v="218048"/>
    <s v="SIN"/>
    <s v="SIN"/>
    <s v="SIN"/>
    <n v="4"/>
    <n v="0"/>
    <n v="0"/>
    <n v="68418"/>
    <n v="0.67123287671232879"/>
    <n v="30.8"/>
    <n v="2"/>
    <n v="2"/>
    <n v="1"/>
    <n v="2"/>
    <n v="1"/>
    <n v="0"/>
    <n v="0"/>
    <n v="0"/>
  </r>
  <r>
    <n v="2006846620"/>
    <s v="ASOCIADO 561"/>
    <x v="2"/>
    <x v="7"/>
    <n v="568400"/>
    <m/>
    <n v="0"/>
    <m/>
    <m/>
    <m/>
    <n v="218048"/>
    <s v="SIN"/>
    <s v="SIN"/>
    <s v="SIN"/>
    <n v="4"/>
    <n v="0"/>
    <n v="0"/>
    <n v="68895"/>
    <n v="0.67671232876712328"/>
    <n v="24.084931506849315"/>
    <n v="1"/>
    <n v="3"/>
    <n v="2"/>
    <n v="2"/>
    <n v="1"/>
    <n v="0"/>
    <n v="0"/>
    <n v="0"/>
  </r>
  <r>
    <n v="2008622602"/>
    <s v="ASOCIADO 562"/>
    <x v="2"/>
    <x v="7"/>
    <n v="515620"/>
    <m/>
    <n v="0"/>
    <m/>
    <m/>
    <m/>
    <n v="218048"/>
    <s v="SIN"/>
    <s v="SIN"/>
    <s v="SIN"/>
    <n v="4"/>
    <n v="0"/>
    <n v="0"/>
    <n v="68255"/>
    <n v="0.70410958904109588"/>
    <n v="35.252054794520546"/>
    <n v="1"/>
    <n v="1"/>
    <n v="2"/>
    <n v="2"/>
    <n v="1"/>
    <n v="0"/>
    <n v="0"/>
    <n v="0"/>
  </r>
  <r>
    <n v="2466228"/>
    <s v="ASOCIADO 563"/>
    <x v="2"/>
    <x v="7"/>
    <n v="515620"/>
    <m/>
    <n v="0"/>
    <m/>
    <m/>
    <m/>
    <n v="218048"/>
    <s v="SIN"/>
    <s v="SIN"/>
    <s v="SIN"/>
    <n v="4"/>
    <n v="0"/>
    <n v="0"/>
    <n v="68615"/>
    <n v="0.67671232876712328"/>
    <n v="44.6"/>
    <n v="1"/>
    <n v="1"/>
    <n v="1"/>
    <n v="2"/>
    <n v="2"/>
    <n v="0"/>
    <n v="0"/>
    <n v="0"/>
  </r>
  <r>
    <n v="48668402"/>
    <s v="ASOCIADO 564"/>
    <x v="2"/>
    <x v="7"/>
    <n v="507000"/>
    <m/>
    <n v="0"/>
    <m/>
    <m/>
    <m/>
    <n v="218048"/>
    <s v="SIN"/>
    <s v="SIN"/>
    <s v="SIN"/>
    <n v="4"/>
    <n v="0"/>
    <n v="0"/>
    <n v="68255"/>
    <n v="0.67123287671232879"/>
    <n v="42.87945205479452"/>
    <n v="1"/>
    <n v="2"/>
    <n v="2"/>
    <n v="2"/>
    <n v="4"/>
    <n v="0"/>
    <n v="0"/>
    <n v="0"/>
  </r>
  <r>
    <n v="2202488284"/>
    <s v="ASOCIADO 565"/>
    <x v="2"/>
    <x v="7"/>
    <n v="505000"/>
    <m/>
    <n v="0"/>
    <m/>
    <m/>
    <m/>
    <n v="218048"/>
    <s v="SIN"/>
    <s v="SIN"/>
    <s v="SIN"/>
    <n v="4"/>
    <n v="0"/>
    <n v="0"/>
    <n v="68418"/>
    <n v="0.68219178082191778"/>
    <n v="26.509589041095889"/>
    <n v="1"/>
    <n v="2"/>
    <n v="1"/>
    <n v="2"/>
    <n v="1"/>
    <n v="0"/>
    <n v="0"/>
    <n v="0"/>
  </r>
  <r>
    <n v="2200888224"/>
    <s v="ASOCIADO 566"/>
    <x v="2"/>
    <x v="7"/>
    <n v="475460"/>
    <m/>
    <n v="0"/>
    <m/>
    <m/>
    <m/>
    <n v="218048"/>
    <s v="SIN"/>
    <s v="SIN"/>
    <s v="SIN"/>
    <n v="4"/>
    <n v="0"/>
    <n v="0"/>
    <n v="68615"/>
    <n v="0.68493150684931503"/>
    <n v="35.767123287671232"/>
    <n v="1"/>
    <n v="2"/>
    <n v="1"/>
    <n v="2"/>
    <n v="1"/>
    <n v="0"/>
    <n v="0"/>
    <n v="0"/>
  </r>
  <r>
    <n v="2006822668"/>
    <s v="ASOCIADO 567"/>
    <x v="3"/>
    <x v="5"/>
    <n v="443110"/>
    <n v="232853"/>
    <n v="0"/>
    <n v="79802"/>
    <n v="0"/>
    <n v="0"/>
    <n v="218048"/>
    <s v="9- Otras garantías (no admisible)"/>
    <s v="LBZ"/>
    <s v="A"/>
    <n v="4"/>
    <n v="0"/>
    <n v="0"/>
    <n v="68547"/>
    <n v="0.70410958904109588"/>
    <n v="29.405479452054795"/>
    <n v="1"/>
    <n v="2"/>
    <n v="2"/>
    <n v="2"/>
    <n v="1"/>
    <n v="0"/>
    <n v="0"/>
    <n v="0"/>
  </r>
  <r>
    <n v="26044280"/>
    <s v="ASOCIADO 568"/>
    <x v="3"/>
    <x v="3"/>
    <n v="406000"/>
    <n v="544377"/>
    <n v="326329"/>
    <n v="95226"/>
    <n v="0"/>
    <n v="0"/>
    <n v="218048"/>
    <s v="9- Otras garantías (no admisible)"/>
    <s v="LBZ"/>
    <s v="A"/>
    <n v="4"/>
    <n v="0"/>
    <n v="0"/>
    <n v="76130"/>
    <n v="0.67123287671232879"/>
    <n v="40.342465753424655"/>
    <n v="1"/>
    <n v="2"/>
    <n v="2"/>
    <n v="2"/>
    <n v="2"/>
    <n v="0"/>
    <n v="0"/>
    <n v="0"/>
  </r>
  <r>
    <n v="42006624"/>
    <s v="ASOCIADO 569"/>
    <x v="3"/>
    <x v="7"/>
    <n v="406000"/>
    <n v="75899"/>
    <n v="0"/>
    <n v="76506"/>
    <n v="0"/>
    <n v="0"/>
    <n v="218048"/>
    <s v="9- Otras garantías (no admisible)"/>
    <s v="LBZ"/>
    <s v="A"/>
    <n v="4"/>
    <n v="0"/>
    <n v="0"/>
    <n v="76001"/>
    <n v="0.68219178082191778"/>
    <n v="53.295890410958904"/>
    <n v="2"/>
    <n v="2"/>
    <n v="2"/>
    <n v="2"/>
    <n v="3"/>
    <n v="0"/>
    <n v="0"/>
    <n v="0"/>
  </r>
  <r>
    <n v="2024640022"/>
    <s v="ASOCIADO 570"/>
    <x v="2"/>
    <x v="7"/>
    <n v="406000"/>
    <m/>
    <n v="0"/>
    <m/>
    <m/>
    <m/>
    <n v="218048"/>
    <s v="SIN"/>
    <s v="SIN"/>
    <s v="SIN"/>
    <n v="4"/>
    <n v="0"/>
    <n v="0"/>
    <n v="11001"/>
    <n v="0.67397260273972603"/>
    <n v="28.671232876712327"/>
    <n v="2"/>
    <n v="2"/>
    <n v="2"/>
    <n v="2"/>
    <n v="1"/>
    <n v="0"/>
    <n v="0"/>
    <n v="0"/>
  </r>
  <r>
    <n v="6680026"/>
    <s v="ASOCIADO 571"/>
    <x v="2"/>
    <x v="7"/>
    <n v="406000"/>
    <m/>
    <n v="0"/>
    <m/>
    <m/>
    <m/>
    <n v="218048"/>
    <s v="SIN"/>
    <s v="SIN"/>
    <s v="SIN"/>
    <n v="4"/>
    <n v="0"/>
    <n v="0"/>
    <n v="68615"/>
    <n v="0.67123287671232879"/>
    <n v="49.972602739726028"/>
    <n v="1"/>
    <n v="2"/>
    <n v="1"/>
    <n v="2"/>
    <n v="1"/>
    <n v="0"/>
    <n v="0"/>
    <n v="0"/>
  </r>
  <r>
    <n v="2224644884"/>
    <s v="ASOCIADO 572"/>
    <x v="2"/>
    <x v="7"/>
    <n v="406000"/>
    <m/>
    <n v="0"/>
    <m/>
    <m/>
    <m/>
    <n v="218048"/>
    <s v="SIN"/>
    <s v="SIN"/>
    <s v="SIN"/>
    <n v="4"/>
    <n v="0"/>
    <n v="0"/>
    <n v="76130"/>
    <n v="0.67123287671232879"/>
    <n v="25.484931506849314"/>
    <n v="1"/>
    <n v="2"/>
    <n v="1"/>
    <n v="2"/>
    <n v="1"/>
    <n v="0"/>
    <n v="0"/>
    <n v="0"/>
  </r>
  <r>
    <n v="2006424084"/>
    <s v="ASOCIADO 573"/>
    <x v="2"/>
    <x v="7"/>
    <n v="404000"/>
    <m/>
    <n v="0"/>
    <m/>
    <m/>
    <m/>
    <n v="218048"/>
    <s v="SIN"/>
    <s v="SIN"/>
    <s v="SIN"/>
    <n v="4"/>
    <n v="0"/>
    <n v="0"/>
    <n v="68418"/>
    <n v="0.67123287671232879"/>
    <n v="21.515068493150686"/>
    <n v="1"/>
    <n v="2"/>
    <n v="1"/>
    <n v="2"/>
    <n v="1"/>
    <n v="0"/>
    <n v="0"/>
    <n v="0"/>
  </r>
  <r>
    <n v="42040606"/>
    <s v="ASOCIADO 574"/>
    <x v="3"/>
    <x v="3"/>
    <n v="355168"/>
    <n v="1148125"/>
    <n v="930077"/>
    <n v="136665"/>
    <n v="0"/>
    <n v="0"/>
    <n v="218048"/>
    <s v="9- Otras garantías (no admisible)"/>
    <s v="LBZ"/>
    <s v="A"/>
    <n v="4"/>
    <n v="0"/>
    <n v="0"/>
    <n v="5001"/>
    <n v="0.68219178082191778"/>
    <n v="40.372602739726027"/>
    <n v="2"/>
    <n v="1"/>
    <n v="1"/>
    <n v="2"/>
    <n v="1"/>
    <n v="0"/>
    <n v="0"/>
    <n v="0"/>
  </r>
  <r>
    <n v="2046402800"/>
    <s v="ASOCIADO 575"/>
    <x v="2"/>
    <x v="7"/>
    <n v="324800"/>
    <m/>
    <n v="0"/>
    <m/>
    <m/>
    <m/>
    <n v="218048"/>
    <s v="SIN"/>
    <s v="SIN"/>
    <s v="SIN"/>
    <n v="4"/>
    <n v="0"/>
    <n v="0"/>
    <n v="68895"/>
    <n v="0.67123287671232879"/>
    <n v="29.208219178082192"/>
    <n v="1"/>
    <n v="2"/>
    <n v="1"/>
    <n v="2"/>
    <n v="1"/>
    <n v="0"/>
    <n v="0"/>
    <n v="0"/>
  </r>
  <r>
    <n v="2244066824"/>
    <s v="ASOCIADO 576"/>
    <x v="3"/>
    <x v="3"/>
    <n v="278500"/>
    <n v="844700"/>
    <n v="626652"/>
    <n v="91110"/>
    <n v="0"/>
    <n v="790000"/>
    <n v="218048"/>
    <s v="6- pignoración"/>
    <s v="LBZ"/>
    <s v="A"/>
    <n v="4"/>
    <n v="0"/>
    <n v="0"/>
    <n v="76001"/>
    <n v="0.70410958904109588"/>
    <n v="28.567123287671233"/>
    <n v="2"/>
    <n v="2"/>
    <n v="3"/>
    <n v="2"/>
    <n v="1"/>
    <n v="0"/>
    <n v="0"/>
    <n v="0"/>
  </r>
  <r>
    <n v="2220284460"/>
    <s v="ASOCIADO 577"/>
    <x v="3"/>
    <x v="2"/>
    <n v="269433"/>
    <n v="1301208"/>
    <n v="1083160"/>
    <n v="154887"/>
    <n v="0"/>
    <n v="1400000"/>
    <n v="218048"/>
    <s v="6- pignoración"/>
    <s v="LBZ"/>
    <s v="A"/>
    <n v="4"/>
    <n v="0"/>
    <n v="0"/>
    <n v="68255"/>
    <n v="0.70684931506849313"/>
    <n v="27.772602739726029"/>
    <n v="1"/>
    <n v="1"/>
    <n v="1"/>
    <n v="2"/>
    <n v="1"/>
    <n v="0"/>
    <n v="0"/>
    <n v="0"/>
  </r>
  <r>
    <n v="2006464620"/>
    <s v="ASOCIADO 578"/>
    <x v="2"/>
    <x v="7"/>
    <n v="243600"/>
    <m/>
    <n v="0"/>
    <m/>
    <m/>
    <m/>
    <n v="218048"/>
    <s v="SIN"/>
    <s v="SIN"/>
    <s v="SIN"/>
    <n v="4"/>
    <n v="0"/>
    <n v="0"/>
    <n v="76130"/>
    <n v="0.67123287671232879"/>
    <n v="21.394520547945206"/>
    <n v="1"/>
    <n v="2"/>
    <n v="1"/>
    <n v="2"/>
    <n v="1"/>
    <n v="0"/>
    <n v="0"/>
    <n v="0"/>
  </r>
  <r>
    <n v="24664244"/>
    <s v="ASOCIADO 579"/>
    <x v="2"/>
    <x v="7"/>
    <n v="220460"/>
    <m/>
    <n v="0"/>
    <m/>
    <m/>
    <m/>
    <n v="218048"/>
    <s v="SIN"/>
    <s v="SIN"/>
    <s v="SIN"/>
    <n v="4"/>
    <n v="0"/>
    <n v="0"/>
    <n v="68255"/>
    <n v="0.66849315068493154"/>
    <n v="37.339726027397262"/>
    <n v="1"/>
    <n v="2"/>
    <n v="2"/>
    <n v="2"/>
    <n v="1"/>
    <n v="0"/>
    <n v="0"/>
    <n v="0"/>
  </r>
  <r>
    <n v="286660"/>
    <s v="ASOCIADO 580"/>
    <x v="2"/>
    <x v="7"/>
    <n v="203000"/>
    <m/>
    <n v="0"/>
    <m/>
    <m/>
    <m/>
    <n v="218048"/>
    <s v="SIN"/>
    <s v="SIN"/>
    <s v="SIN"/>
    <n v="4"/>
    <n v="0"/>
    <n v="0"/>
    <n v="25754"/>
    <n v="0.67397260273972603"/>
    <n v="48.11780821917808"/>
    <n v="1"/>
    <n v="2"/>
    <n v="3"/>
    <n v="2"/>
    <n v="1"/>
    <n v="0"/>
    <n v="0"/>
    <n v="0"/>
  </r>
  <r>
    <n v="2224624206"/>
    <s v="ASOCIADO 581"/>
    <x v="3"/>
    <x v="3"/>
    <n v="201667"/>
    <n v="337946"/>
    <n v="119898"/>
    <n v="87464"/>
    <n v="0"/>
    <n v="0"/>
    <n v="218048"/>
    <s v="9- Otras garantías (no admisible)"/>
    <s v="LBZ"/>
    <s v="A"/>
    <n v="4"/>
    <n v="0"/>
    <n v="0"/>
    <n v="76130"/>
    <n v="0.68219178082191778"/>
    <n v="30.4"/>
    <n v="1"/>
    <n v="4"/>
    <n v="2"/>
    <n v="2"/>
    <n v="1"/>
    <n v="0"/>
    <n v="0"/>
    <n v="0"/>
  </r>
  <r>
    <n v="2224626424"/>
    <s v="ASOCIADO 582"/>
    <x v="2"/>
    <x v="7"/>
    <n v="201667"/>
    <m/>
    <n v="0"/>
    <m/>
    <m/>
    <m/>
    <n v="218048"/>
    <s v="SIN"/>
    <s v="SIN"/>
    <s v="SIN"/>
    <n v="4"/>
    <n v="0"/>
    <n v="0"/>
    <n v="76130"/>
    <n v="0.67123287671232879"/>
    <n v="29.345205479452055"/>
    <n v="1"/>
    <n v="2"/>
    <n v="1"/>
    <n v="2"/>
    <n v="1"/>
    <n v="0"/>
    <n v="0"/>
    <n v="0"/>
  </r>
  <r>
    <n v="2008406684"/>
    <s v="ASOCIADO 583"/>
    <x v="3"/>
    <x v="3"/>
    <n v="190820"/>
    <n v="582284"/>
    <n v="364236"/>
    <n v="87906"/>
    <n v="0"/>
    <n v="0"/>
    <n v="218048"/>
    <s v="9- Otras garantías (no admisible)"/>
    <s v="LBZ"/>
    <s v="A"/>
    <n v="4"/>
    <n v="0"/>
    <n v="0"/>
    <n v="68255"/>
    <n v="0.66849315068493154"/>
    <n v="23.175342465753424"/>
    <n v="1"/>
    <n v="2"/>
    <n v="1"/>
    <n v="2"/>
    <n v="3"/>
    <n v="0"/>
    <n v="0"/>
    <n v="0"/>
  </r>
  <r>
    <n v="2008682066"/>
    <s v="ASOCIADO 584"/>
    <x v="2"/>
    <x v="7"/>
    <n v="186760"/>
    <m/>
    <n v="0"/>
    <m/>
    <m/>
    <m/>
    <n v="218048"/>
    <s v="SIN"/>
    <s v="SIN"/>
    <s v="SIN"/>
    <n v="4"/>
    <n v="0"/>
    <n v="0"/>
    <n v="68276"/>
    <n v="0.67123287671232879"/>
    <n v="32.041095890410958"/>
    <n v="2"/>
    <n v="2"/>
    <n v="2"/>
    <n v="2"/>
    <n v="1"/>
    <n v="0"/>
    <n v="0"/>
    <n v="0"/>
  </r>
  <r>
    <n v="24680264"/>
    <s v="ASOCIADO 585"/>
    <x v="2"/>
    <x v="7"/>
    <n v="186760"/>
    <m/>
    <n v="0"/>
    <m/>
    <m/>
    <m/>
    <n v="218048"/>
    <s v="SIN"/>
    <s v="SIN"/>
    <s v="SIN"/>
    <n v="4"/>
    <n v="0"/>
    <n v="0"/>
    <n v="68418"/>
    <n v="0.67123287671232879"/>
    <n v="42.69041095890411"/>
    <n v="1"/>
    <n v="2"/>
    <n v="2"/>
    <n v="2"/>
    <n v="1"/>
    <n v="0"/>
    <n v="0"/>
    <n v="0"/>
  </r>
  <r>
    <n v="2008466864"/>
    <s v="ASOCIADO 586"/>
    <x v="2"/>
    <x v="7"/>
    <n v="186760"/>
    <m/>
    <n v="0"/>
    <m/>
    <m/>
    <m/>
    <n v="218048"/>
    <s v="SIN"/>
    <s v="SIN"/>
    <s v="SIN"/>
    <n v="4"/>
    <n v="0"/>
    <n v="0"/>
    <n v="68418"/>
    <n v="0.67123287671232879"/>
    <n v="63.336986301369862"/>
    <n v="1"/>
    <n v="4"/>
    <n v="2"/>
    <n v="2"/>
    <n v="1"/>
    <n v="0"/>
    <n v="0"/>
    <n v="0"/>
  </r>
  <r>
    <n v="2082826684"/>
    <s v="ASOCIADO 587"/>
    <x v="2"/>
    <x v="7"/>
    <n v="186760"/>
    <m/>
    <n v="0"/>
    <m/>
    <m/>
    <m/>
    <n v="218048"/>
    <s v="SIN"/>
    <s v="SIN"/>
    <s v="SIN"/>
    <n v="4"/>
    <n v="0"/>
    <n v="0"/>
    <n v="68418"/>
    <n v="0.67123287671232879"/>
    <n v="25.13150684931507"/>
    <n v="1"/>
    <n v="2"/>
    <n v="1"/>
    <n v="2"/>
    <n v="1"/>
    <n v="0"/>
    <n v="0"/>
    <n v="0"/>
  </r>
  <r>
    <n v="24626288"/>
    <s v="ASOCIADO 588"/>
    <x v="2"/>
    <x v="7"/>
    <n v="186760"/>
    <m/>
    <n v="0"/>
    <m/>
    <m/>
    <m/>
    <n v="218048"/>
    <s v="SIN"/>
    <s v="SIN"/>
    <s v="SIN"/>
    <n v="4"/>
    <n v="0"/>
    <n v="0"/>
    <n v="68895"/>
    <n v="0.66849315068493154"/>
    <n v="43.2"/>
    <n v="1"/>
    <n v="2"/>
    <n v="2"/>
    <n v="2"/>
    <n v="4"/>
    <n v="0"/>
    <n v="0"/>
    <n v="0"/>
  </r>
  <r>
    <n v="6806406"/>
    <s v="ASOCIADO 589"/>
    <x v="2"/>
    <x v="7"/>
    <n v="186760"/>
    <m/>
    <n v="0"/>
    <m/>
    <m/>
    <m/>
    <n v="218048"/>
    <s v="SIN"/>
    <s v="SIN"/>
    <s v="SIN"/>
    <n v="4"/>
    <n v="0"/>
    <n v="0"/>
    <n v="68895"/>
    <n v="0.67123287671232879"/>
    <n v="60.284931506849318"/>
    <n v="1"/>
    <n v="1"/>
    <n v="1"/>
    <n v="2"/>
    <n v="1"/>
    <n v="0"/>
    <n v="0"/>
    <n v="0"/>
  </r>
  <r>
    <n v="2008404484"/>
    <s v="ASOCIADO 590"/>
    <x v="2"/>
    <x v="7"/>
    <n v="184324"/>
    <m/>
    <n v="0"/>
    <m/>
    <m/>
    <m/>
    <n v="218048"/>
    <s v="SIN"/>
    <s v="SIN"/>
    <s v="SIN"/>
    <n v="4"/>
    <n v="0"/>
    <n v="0"/>
    <n v="68255"/>
    <n v="0.67671232876712328"/>
    <n v="30.6"/>
    <n v="1"/>
    <n v="2"/>
    <n v="1"/>
    <n v="2"/>
    <n v="1"/>
    <n v="0"/>
    <n v="0"/>
    <n v="0"/>
  </r>
  <r>
    <n v="2200804088"/>
    <s v="ASOCIADO 591"/>
    <x v="2"/>
    <x v="7"/>
    <n v="184324"/>
    <m/>
    <n v="0"/>
    <m/>
    <m/>
    <m/>
    <n v="218048"/>
    <s v="SIN"/>
    <s v="SIN"/>
    <s v="SIN"/>
    <n v="4"/>
    <n v="0"/>
    <n v="0"/>
    <n v="68615"/>
    <n v="0.67397260273972603"/>
    <n v="28.375342465753423"/>
    <n v="1"/>
    <n v="1"/>
    <n v="1"/>
    <n v="2"/>
    <n v="1"/>
    <n v="0"/>
    <n v="0"/>
    <n v="0"/>
  </r>
  <r>
    <n v="2224624268"/>
    <s v="ASOCIADO 592"/>
    <x v="2"/>
    <x v="7"/>
    <n v="164264"/>
    <m/>
    <n v="0"/>
    <m/>
    <m/>
    <m/>
    <n v="218048"/>
    <s v="SIN"/>
    <s v="SIN"/>
    <s v="SIN"/>
    <n v="4"/>
    <n v="0"/>
    <n v="0"/>
    <n v="76130"/>
    <n v="0.68219178082191778"/>
    <n v="30.643835616438356"/>
    <n v="2"/>
    <n v="2"/>
    <n v="1"/>
    <n v="2"/>
    <n v="1"/>
    <n v="0"/>
    <n v="0"/>
    <n v="0"/>
  </r>
  <r>
    <n v="2480848"/>
    <s v="ASOCIADO 593"/>
    <x v="2"/>
    <x v="7"/>
    <n v="163147"/>
    <m/>
    <n v="0"/>
    <m/>
    <m/>
    <m/>
    <n v="218048"/>
    <s v="SIN"/>
    <s v="SIN"/>
    <s v="SIN"/>
    <n v="4"/>
    <n v="0"/>
    <n v="0"/>
    <n v="68255"/>
    <n v="0.69041095890410964"/>
    <n v="43.326027397260276"/>
    <n v="1"/>
    <n v="2"/>
    <n v="1"/>
    <n v="2"/>
    <n v="1"/>
    <n v="0"/>
    <n v="0"/>
    <n v="0"/>
  </r>
  <r>
    <n v="2646086"/>
    <s v="ASOCIADO 594"/>
    <x v="2"/>
    <x v="7"/>
    <n v="162400"/>
    <m/>
    <n v="0"/>
    <m/>
    <m/>
    <m/>
    <n v="218048"/>
    <s v="SIN"/>
    <s v="SIN"/>
    <s v="SIN"/>
    <n v="4"/>
    <n v="0"/>
    <n v="0"/>
    <n v="68615"/>
    <n v="0.69041095890410964"/>
    <n v="19.890410958904109"/>
    <n v="1"/>
    <n v="1"/>
    <n v="1"/>
    <n v="2"/>
    <n v="1"/>
    <n v="0"/>
    <n v="0"/>
    <n v="0"/>
  </r>
  <r>
    <n v="2008466668"/>
    <s v="ASOCIADO 595"/>
    <x v="2"/>
    <x v="7"/>
    <n v="162400"/>
    <m/>
    <n v="0"/>
    <m/>
    <m/>
    <m/>
    <n v="218048"/>
    <s v="SIN"/>
    <s v="SIN"/>
    <s v="SIN"/>
    <n v="4"/>
    <n v="0"/>
    <n v="0"/>
    <n v="76130"/>
    <n v="0.67123287671232879"/>
    <n v="21.887671232876713"/>
    <n v="1"/>
    <n v="2"/>
    <n v="1"/>
    <n v="2"/>
    <n v="1"/>
    <n v="0"/>
    <n v="0"/>
    <n v="0"/>
  </r>
  <r>
    <n v="2224642822"/>
    <s v="ASOCIADO 596"/>
    <x v="2"/>
    <x v="7"/>
    <n v="162400"/>
    <m/>
    <n v="0"/>
    <m/>
    <m/>
    <m/>
    <n v="218048"/>
    <s v="SIN"/>
    <s v="SIN"/>
    <s v="SIN"/>
    <n v="4"/>
    <n v="0"/>
    <n v="0"/>
    <n v="76130"/>
    <n v="0.67123287671232879"/>
    <n v="27.093150684931508"/>
    <n v="2"/>
    <n v="2"/>
    <n v="2"/>
    <n v="2"/>
    <n v="1"/>
    <n v="0"/>
    <n v="0"/>
    <n v="0"/>
  </r>
  <r>
    <n v="2008886066"/>
    <s v="ASOCIADO 597"/>
    <x v="2"/>
    <x v="7"/>
    <n v="151500"/>
    <m/>
    <n v="0"/>
    <m/>
    <m/>
    <m/>
    <n v="218048"/>
    <s v="SIN"/>
    <s v="SIN"/>
    <s v="SIN"/>
    <n v="4"/>
    <n v="0"/>
    <n v="0"/>
    <n v="68615"/>
    <n v="0.67671232876712328"/>
    <n v="21.268493150684932"/>
    <n v="1"/>
    <n v="2"/>
    <n v="1"/>
    <n v="2"/>
    <n v="1"/>
    <n v="0"/>
    <n v="0"/>
    <n v="0"/>
  </r>
  <r>
    <n v="2008862680"/>
    <s v="ASOCIADO 598"/>
    <x v="3"/>
    <x v="3"/>
    <n v="121800"/>
    <n v="513899"/>
    <n v="295851"/>
    <n v="133003"/>
    <n v="0"/>
    <n v="1000000"/>
    <n v="218048"/>
    <s v="6- pignoración"/>
    <s v="LBZ"/>
    <s v="A"/>
    <n v="4"/>
    <n v="0"/>
    <n v="0"/>
    <n v="68255"/>
    <n v="0.70410958904109588"/>
    <n v="27.194520547945206"/>
    <n v="1"/>
    <n v="2"/>
    <n v="1"/>
    <n v="2"/>
    <n v="1"/>
    <n v="0"/>
    <n v="0"/>
    <n v="0"/>
  </r>
  <r>
    <n v="24822622"/>
    <s v="ASOCIADO 599"/>
    <x v="3"/>
    <x v="3"/>
    <n v="121400"/>
    <n v="605222"/>
    <n v="387174"/>
    <n v="105870"/>
    <n v="0"/>
    <n v="0"/>
    <n v="218048"/>
    <s v="9- Otras garantías (no admisible)"/>
    <s v="LBZ"/>
    <s v="A"/>
    <n v="4"/>
    <n v="0"/>
    <n v="0"/>
    <n v="68307"/>
    <n v="0.67397260273972603"/>
    <n v="42.145205479452052"/>
    <n v="1"/>
    <n v="5"/>
    <n v="2"/>
    <n v="2"/>
    <n v="1"/>
    <n v="0"/>
    <n v="0"/>
    <n v="0"/>
  </r>
  <r>
    <n v="6682020"/>
    <s v="ASOCIADO 600"/>
    <x v="2"/>
    <x v="7"/>
    <n v="113680"/>
    <m/>
    <n v="0"/>
    <m/>
    <m/>
    <m/>
    <n v="218048"/>
    <s v="SIN"/>
    <s v="SIN"/>
    <s v="SIN"/>
    <n v="4"/>
    <n v="0"/>
    <n v="0"/>
    <n v="68418"/>
    <n v="0.66849315068493154"/>
    <n v="47.402739726027399"/>
    <n v="1"/>
    <n v="2"/>
    <n v="2"/>
    <n v="2"/>
    <n v="1"/>
    <n v="0"/>
    <n v="0"/>
    <n v="0"/>
  </r>
  <r>
    <n v="26806206"/>
    <s v="ASOCIADO 601"/>
    <x v="3"/>
    <x v="3"/>
    <n v="101999"/>
    <n v="382819"/>
    <n v="164771"/>
    <n v="131196"/>
    <n v="0"/>
    <n v="0"/>
    <n v="218048"/>
    <s v="9- Otras garantías (no admisible)"/>
    <s v="LBZ"/>
    <s v="A"/>
    <n v="4"/>
    <n v="0"/>
    <n v="0"/>
    <n v="76130"/>
    <n v="0.67123287671232879"/>
    <n v="39.457534246575342"/>
    <n v="1"/>
    <n v="2"/>
    <n v="1"/>
    <n v="2"/>
    <n v="3"/>
    <n v="0"/>
    <n v="0"/>
    <n v="0"/>
  </r>
  <r>
    <n v="2460008"/>
    <s v="ASOCIADO 602"/>
    <x v="3"/>
    <x v="3"/>
    <n v="100833"/>
    <n v="490411"/>
    <n v="272363"/>
    <n v="85787"/>
    <n v="0"/>
    <n v="0"/>
    <n v="218048"/>
    <s v="9- Otras garantías (no admisible)"/>
    <s v="LBZ"/>
    <s v="A"/>
    <n v="4"/>
    <n v="0"/>
    <n v="0"/>
    <n v="68255"/>
    <n v="0.68767123287671228"/>
    <n v="38.38356164383562"/>
    <n v="1"/>
    <n v="2"/>
    <n v="2"/>
    <n v="2"/>
    <n v="1"/>
    <n v="0"/>
    <n v="0"/>
    <n v="0"/>
  </r>
  <r>
    <n v="2008808280"/>
    <s v="ASOCIADO 603"/>
    <x v="2"/>
    <x v="7"/>
    <n v="100500"/>
    <m/>
    <n v="0"/>
    <m/>
    <m/>
    <m/>
    <n v="218048"/>
    <s v="SIN"/>
    <s v="SIN"/>
    <s v="SIN"/>
    <n v="4"/>
    <n v="0"/>
    <n v="0"/>
    <n v="68255"/>
    <n v="0.69041095890410964"/>
    <n v="23.673972602739727"/>
    <n v="1"/>
    <n v="2"/>
    <n v="2"/>
    <n v="2"/>
    <n v="1"/>
    <n v="0"/>
    <n v="0"/>
    <n v="0"/>
  </r>
  <r>
    <n v="2202884266"/>
    <s v="ASOCIADO 604"/>
    <x v="2"/>
    <x v="7"/>
    <n v="99422"/>
    <m/>
    <n v="0"/>
    <m/>
    <m/>
    <m/>
    <n v="218048"/>
    <s v="SIN"/>
    <s v="SIN"/>
    <s v="SIN"/>
    <n v="4"/>
    <n v="0"/>
    <n v="0"/>
    <n v="68001"/>
    <n v="0.67945205479452053"/>
    <n v="33.0027397260274"/>
    <n v="1"/>
    <n v="2"/>
    <n v="1"/>
    <n v="2"/>
    <n v="3"/>
    <n v="0"/>
    <n v="0"/>
    <n v="0"/>
  </r>
  <r>
    <n v="2040646202"/>
    <s v="ASOCIADO 605"/>
    <x v="2"/>
    <x v="7"/>
    <n v="97440"/>
    <m/>
    <n v="0"/>
    <m/>
    <m/>
    <m/>
    <n v="218048"/>
    <s v="SIN"/>
    <s v="SIN"/>
    <s v="SIN"/>
    <n v="4"/>
    <n v="0"/>
    <n v="0"/>
    <n v="13052"/>
    <n v="0.68493150684931503"/>
    <n v="30.745205479452054"/>
    <n v="1"/>
    <n v="4"/>
    <n v="1"/>
    <n v="2"/>
    <n v="1"/>
    <n v="0"/>
    <n v="0"/>
    <n v="0"/>
  </r>
  <r>
    <n v="2466062"/>
    <s v="ASOCIADO 606"/>
    <x v="3"/>
    <x v="3"/>
    <n v="92767"/>
    <n v="319379"/>
    <n v="101331"/>
    <n v="163051"/>
    <n v="0"/>
    <n v="0"/>
    <n v="218048"/>
    <s v="9- Otras garantías (no admisible)"/>
    <s v="LBZ"/>
    <s v="A"/>
    <n v="4"/>
    <n v="0"/>
    <n v="0"/>
    <n v="68615"/>
    <n v="0.67671232876712328"/>
    <n v="45.052054794520551"/>
    <n v="1"/>
    <n v="2"/>
    <n v="2"/>
    <n v="2"/>
    <n v="3"/>
    <n v="0"/>
    <n v="0"/>
    <n v="0"/>
  </r>
  <r>
    <n v="40804880"/>
    <s v="ASOCIADO 607"/>
    <x v="3"/>
    <x v="5"/>
    <n v="81200"/>
    <n v="153161"/>
    <n v="0"/>
    <n v="78193"/>
    <n v="0"/>
    <n v="0"/>
    <n v="218048"/>
    <s v="9- Otras garantías (no admisible)"/>
    <s v="LBZ"/>
    <s v="A"/>
    <n v="4"/>
    <n v="0"/>
    <n v="0"/>
    <n v="13052"/>
    <n v="0.68493150684931503"/>
    <n v="41.704109589041096"/>
    <n v="2"/>
    <n v="2"/>
    <n v="1"/>
    <n v="2"/>
    <n v="1"/>
    <n v="0"/>
    <n v="0"/>
    <n v="0"/>
  </r>
  <r>
    <n v="2066862440"/>
    <s v="ASOCIADO 608"/>
    <x v="3"/>
    <x v="3"/>
    <n v="69460"/>
    <n v="364981"/>
    <n v="146933"/>
    <n v="94461"/>
    <n v="0"/>
    <n v="0"/>
    <n v="218048"/>
    <s v="9- Otras garantías (no admisible)"/>
    <s v="LBZ"/>
    <s v="A"/>
    <n v="4"/>
    <n v="0"/>
    <n v="0"/>
    <n v="68615"/>
    <n v="0.66849315068493154"/>
    <n v="22.504109589041096"/>
    <n v="2"/>
    <n v="2"/>
    <n v="2"/>
    <n v="2"/>
    <n v="1"/>
    <n v="0"/>
    <n v="0"/>
    <n v="0"/>
  </r>
  <r>
    <n v="2466404"/>
    <s v="ASOCIADO 609"/>
    <x v="2"/>
    <x v="7"/>
    <n v="63336"/>
    <m/>
    <n v="0"/>
    <m/>
    <m/>
    <m/>
    <n v="218048"/>
    <s v="SIN"/>
    <s v="SIN"/>
    <s v="SIN"/>
    <n v="4"/>
    <n v="0"/>
    <n v="0"/>
    <n v="68615"/>
    <n v="0.67397260273972603"/>
    <n v="43.61917808219178"/>
    <n v="1"/>
    <n v="1"/>
    <n v="2"/>
    <n v="2"/>
    <n v="1"/>
    <n v="0"/>
    <n v="0"/>
    <n v="0"/>
  </r>
  <r>
    <n v="66828860"/>
    <s v="ASOCIADO 610"/>
    <x v="2"/>
    <x v="7"/>
    <n v="61400"/>
    <m/>
    <n v="0"/>
    <m/>
    <m/>
    <m/>
    <n v="218048"/>
    <s v="SIN"/>
    <s v="SIN"/>
    <s v="SIN"/>
    <n v="4"/>
    <n v="0"/>
    <n v="0"/>
    <n v="76364"/>
    <n v="0.68219178082191778"/>
    <n v="50.43013698630137"/>
    <n v="2"/>
    <n v="2"/>
    <n v="1"/>
    <n v="2"/>
    <n v="3"/>
    <n v="0"/>
    <n v="0"/>
    <n v="0"/>
  </r>
  <r>
    <n v="2280820"/>
    <s v="ASOCIADO 611"/>
    <x v="2"/>
    <x v="7"/>
    <n v="60300"/>
    <m/>
    <n v="0"/>
    <m/>
    <m/>
    <m/>
    <n v="218048"/>
    <s v="SIN"/>
    <s v="SIN"/>
    <s v="SIN"/>
    <n v="4"/>
    <n v="0"/>
    <n v="0"/>
    <n v="68307"/>
    <n v="0.70410958904109588"/>
    <n v="44.726027397260275"/>
    <n v="1"/>
    <n v="2"/>
    <n v="1"/>
    <n v="2"/>
    <n v="1"/>
    <n v="0"/>
    <n v="0"/>
    <n v="0"/>
  </r>
  <r>
    <n v="2466608"/>
    <s v="ASOCIADO 612"/>
    <x v="2"/>
    <x v="7"/>
    <n v="50500"/>
    <m/>
    <n v="0"/>
    <m/>
    <m/>
    <m/>
    <n v="218048"/>
    <s v="SIN"/>
    <s v="SIN"/>
    <s v="SIN"/>
    <n v="4"/>
    <n v="0"/>
    <n v="0"/>
    <n v="68615"/>
    <n v="0.67123287671232879"/>
    <n v="43.323287671232876"/>
    <n v="1"/>
    <n v="2"/>
    <n v="2"/>
    <n v="2"/>
    <n v="1"/>
    <n v="0"/>
    <n v="0"/>
    <n v="0"/>
  </r>
  <r>
    <n v="2464862"/>
    <s v="ASOCIADO 613"/>
    <x v="2"/>
    <x v="7"/>
    <n v="46230"/>
    <m/>
    <n v="0"/>
    <m/>
    <m/>
    <m/>
    <n v="218048"/>
    <s v="SIN"/>
    <s v="SIN"/>
    <s v="SIN"/>
    <n v="4"/>
    <n v="0"/>
    <n v="0"/>
    <n v="68615"/>
    <n v="0.65479452054794518"/>
    <n v="47.728767123287675"/>
    <n v="1"/>
    <n v="2"/>
    <n v="1"/>
    <n v="2"/>
    <n v="1"/>
    <n v="0"/>
    <n v="0"/>
    <n v="0"/>
  </r>
  <r>
    <n v="2008686402"/>
    <s v="ASOCIADO 614"/>
    <x v="2"/>
    <x v="7"/>
    <n v="30100"/>
    <m/>
    <n v="0"/>
    <m/>
    <m/>
    <m/>
    <n v="218048"/>
    <s v="SIN"/>
    <s v="SIN"/>
    <s v="SIN"/>
    <n v="4"/>
    <n v="0"/>
    <n v="0"/>
    <n v="68001"/>
    <n v="0.66849315068493154"/>
    <n v="32.252054794520546"/>
    <n v="1"/>
    <n v="2"/>
    <n v="1"/>
    <n v="2"/>
    <n v="3"/>
    <n v="0"/>
    <n v="0"/>
    <n v="0"/>
  </r>
  <r>
    <n v="2006448624"/>
    <s v="ASOCIADO 615"/>
    <x v="2"/>
    <x v="7"/>
    <n v="26130"/>
    <m/>
    <n v="0"/>
    <m/>
    <m/>
    <m/>
    <n v="218048"/>
    <s v="SIN"/>
    <s v="SIN"/>
    <s v="SIN"/>
    <n v="4"/>
    <n v="0"/>
    <n v="0"/>
    <n v="68255"/>
    <n v="0.67397260273972603"/>
    <n v="21.273972602739725"/>
    <n v="2"/>
    <n v="2"/>
    <n v="1"/>
    <n v="2"/>
    <n v="1"/>
    <n v="0"/>
    <n v="0"/>
    <n v="0"/>
  </r>
  <r>
    <n v="2466808"/>
    <s v="ASOCIADO 616"/>
    <x v="3"/>
    <x v="3"/>
    <m/>
    <n v="335629"/>
    <n v="117581"/>
    <n v="69971"/>
    <n v="0"/>
    <n v="0"/>
    <n v="218048"/>
    <s v="9- Otras garantías (no admisible)"/>
    <s v="LBZ"/>
    <s v="A"/>
    <n v="4"/>
    <n v="0"/>
    <n v="0"/>
    <n v="68255"/>
    <n v="0.66849315068493154"/>
    <n v="45.641095890410959"/>
    <n v="1"/>
    <n v="2"/>
    <n v="1"/>
    <n v="2"/>
    <n v="1"/>
    <n v="0"/>
    <n v="0"/>
    <n v="0"/>
  </r>
  <r>
    <n v="28446202"/>
    <s v="ASOCIADO 617"/>
    <x v="3"/>
    <x v="3"/>
    <m/>
    <n v="357000"/>
    <n v="138952"/>
    <n v="72044"/>
    <n v="0"/>
    <n v="0"/>
    <n v="218048"/>
    <s v="9- Otras garantías (no admisible)"/>
    <s v="LBZ"/>
    <s v="A"/>
    <n v="4"/>
    <n v="0"/>
    <n v="0"/>
    <n v="68615"/>
    <n v="0.69041095890410964"/>
    <n v="52.698630136986303"/>
    <n v="2"/>
    <n v="1"/>
    <n v="1"/>
    <n v="2"/>
    <n v="1"/>
    <n v="0"/>
    <n v="0"/>
    <n v="0"/>
  </r>
  <r>
    <n v="2202826402"/>
    <s v="ASOCIADO 618"/>
    <x v="3"/>
    <x v="3"/>
    <m/>
    <n v="364981"/>
    <n v="146933"/>
    <n v="94461"/>
    <n v="0"/>
    <n v="0"/>
    <n v="218048"/>
    <s v="9- Otras garantías (no admisible)"/>
    <s v="LBZ"/>
    <s v="A"/>
    <n v="4"/>
    <n v="0"/>
    <n v="0"/>
    <n v="68418"/>
    <n v="0.67123287671232879"/>
    <n v="19.728767123287671"/>
    <n v="2"/>
    <n v="3"/>
    <n v="2"/>
    <n v="2"/>
    <n v="1"/>
    <n v="0"/>
    <n v="0"/>
    <n v="0"/>
  </r>
  <r>
    <n v="44424068"/>
    <s v="ASOCIADO 619"/>
    <x v="3"/>
    <x v="3"/>
    <m/>
    <n v="364981"/>
    <n v="146933"/>
    <n v="94461"/>
    <n v="0"/>
    <n v="0"/>
    <n v="218048"/>
    <s v="9- Otras garantías (no admisible)"/>
    <s v="LBZ"/>
    <s v="A"/>
    <n v="4"/>
    <n v="0"/>
    <n v="0"/>
    <n v="76130"/>
    <n v="0.67123287671232879"/>
    <n v="39.375342465753427"/>
    <n v="2"/>
    <n v="2"/>
    <n v="2"/>
    <n v="2"/>
    <n v="1"/>
    <n v="0"/>
    <n v="0"/>
    <n v="0"/>
  </r>
  <r>
    <n v="2008260022"/>
    <s v="ASOCIADO 620"/>
    <x v="3"/>
    <x v="3"/>
    <m/>
    <n v="413620"/>
    <n v="195572"/>
    <n v="72353"/>
    <n v="0"/>
    <n v="0"/>
    <n v="218048"/>
    <s v="9- Otras garantías (no admisible)"/>
    <s v="LBZ"/>
    <s v="A"/>
    <n v="4"/>
    <n v="0"/>
    <n v="0"/>
    <n v="68418"/>
    <n v="0.70684931506849313"/>
    <n v="23.506849315068493"/>
    <n v="1"/>
    <n v="2"/>
    <n v="3"/>
    <n v="2"/>
    <n v="3"/>
    <n v="0"/>
    <n v="0"/>
    <n v="0"/>
  </r>
  <r>
    <n v="2204220080"/>
    <s v="ASOCIADO 621"/>
    <x v="3"/>
    <x v="3"/>
    <m/>
    <n v="457294"/>
    <n v="239246"/>
    <n v="95336"/>
    <n v="0"/>
    <n v="0"/>
    <n v="218048"/>
    <s v="9- Otras garantías (no admisible)"/>
    <s v="LBZ"/>
    <s v="A"/>
    <n v="4"/>
    <n v="0"/>
    <n v="0"/>
    <n v="68615"/>
    <n v="0.67123287671232879"/>
    <n v="31.873972602739727"/>
    <n v="1"/>
    <n v="1"/>
    <n v="2"/>
    <n v="2"/>
    <n v="3"/>
    <n v="0"/>
    <n v="0"/>
    <n v="0"/>
  </r>
  <r>
    <n v="2008622604"/>
    <s v="ASOCIADO 622"/>
    <x v="3"/>
    <x v="3"/>
    <m/>
    <n v="517819"/>
    <n v="299771"/>
    <n v="90581"/>
    <n v="0"/>
    <n v="0"/>
    <n v="218048"/>
    <s v="9- Otras garantías (no admisible)"/>
    <s v="LBZ"/>
    <s v="A"/>
    <n v="4"/>
    <n v="0"/>
    <n v="0"/>
    <n v="68255"/>
    <n v="0.67945205479452053"/>
    <n v="35.901369863013699"/>
    <n v="1"/>
    <n v="2"/>
    <n v="2"/>
    <n v="2"/>
    <n v="2"/>
    <n v="0"/>
    <n v="0"/>
    <n v="0"/>
  </r>
  <r>
    <n v="2082820208"/>
    <s v="ASOCIADO 623"/>
    <x v="3"/>
    <x v="3"/>
    <m/>
    <n v="565289"/>
    <n v="347241"/>
    <n v="146303"/>
    <n v="0"/>
    <n v="0"/>
    <n v="218048"/>
    <s v="9- Otras garantías (no admisible)"/>
    <s v="LBZ"/>
    <s v="A"/>
    <n v="4"/>
    <n v="0"/>
    <n v="0"/>
    <n v="68418"/>
    <n v="0.66849315068493154"/>
    <n v="27.063013698630137"/>
    <n v="1"/>
    <n v="2"/>
    <n v="2"/>
    <n v="2"/>
    <n v="1"/>
    <n v="0"/>
    <n v="0"/>
    <n v="0"/>
  </r>
  <r>
    <n v="26462046"/>
    <s v="ASOCIADO 624"/>
    <x v="3"/>
    <x v="3"/>
    <m/>
    <n v="654000"/>
    <n v="435952"/>
    <n v="86984"/>
    <n v="0"/>
    <n v="0"/>
    <n v="218048"/>
    <s v="9- Otras garantías (no admisible)"/>
    <s v="LBZ"/>
    <s v="A"/>
    <n v="4"/>
    <n v="0"/>
    <n v="0"/>
    <n v="19001"/>
    <n v="0.69041095890410964"/>
    <n v="46.150684931506852"/>
    <n v="1"/>
    <n v="2"/>
    <n v="2"/>
    <n v="2"/>
    <n v="1"/>
    <n v="0"/>
    <n v="0"/>
    <n v="0"/>
  </r>
  <r>
    <n v="2224628040"/>
    <s v="ASOCIADO 625"/>
    <x v="3"/>
    <x v="3"/>
    <m/>
    <n v="700000"/>
    <n v="481952"/>
    <n v="93102"/>
    <n v="0"/>
    <n v="500000"/>
    <n v="218048"/>
    <s v="6- pignoración"/>
    <s v="LBZ"/>
    <s v="A"/>
    <n v="4"/>
    <n v="0"/>
    <n v="0"/>
    <n v="76130"/>
    <n v="0.66849315068493154"/>
    <n v="33.375342465753427"/>
    <n v="1"/>
    <n v="2"/>
    <n v="1"/>
    <n v="2"/>
    <n v="1"/>
    <n v="0"/>
    <n v="0"/>
    <n v="0"/>
  </r>
  <r>
    <n v="2044020864"/>
    <s v="ASOCIADO 626"/>
    <x v="3"/>
    <x v="3"/>
    <m/>
    <n v="760000"/>
    <n v="541952"/>
    <n v="101082"/>
    <n v="0"/>
    <n v="0"/>
    <n v="218048"/>
    <s v="9- Otras garantías (no admisible)"/>
    <s v="LBZ"/>
    <s v="A"/>
    <n v="4"/>
    <n v="0"/>
    <n v="0"/>
    <n v="13052"/>
    <n v="0.67123287671232879"/>
    <n v="34.43287671232877"/>
    <n v="1"/>
    <n v="2"/>
    <n v="1"/>
    <n v="2"/>
    <n v="3"/>
    <n v="0"/>
    <n v="0"/>
    <n v="0"/>
  </r>
  <r>
    <n v="2286628"/>
    <s v="ASOCIADO 627"/>
    <x v="3"/>
    <x v="3"/>
    <m/>
    <n v="760000"/>
    <n v="541952"/>
    <n v="101082"/>
    <n v="0"/>
    <n v="0"/>
    <n v="218048"/>
    <s v="9- Otras garantías (no admisible)"/>
    <s v="LBZ"/>
    <s v="A"/>
    <n v="4"/>
    <n v="0"/>
    <n v="0"/>
    <n v="68307"/>
    <n v="0.66849315068493154"/>
    <n v="59.356164383561641"/>
    <n v="1"/>
    <n v="2"/>
    <n v="2"/>
    <n v="2"/>
    <n v="1"/>
    <n v="0"/>
    <n v="0"/>
    <n v="0"/>
  </r>
  <r>
    <n v="2082888266"/>
    <s v="ASOCIADO 628"/>
    <x v="3"/>
    <x v="7"/>
    <m/>
    <n v="65791"/>
    <n v="0"/>
    <n v="66713"/>
    <n v="0"/>
    <n v="0"/>
    <n v="218048"/>
    <s v="9- Otras garantías (no admisible)"/>
    <s v="LBZ"/>
    <s v="A"/>
    <n v="4"/>
    <n v="0"/>
    <n v="0"/>
    <n v="68418"/>
    <n v="0.66849315068493154"/>
    <n v="36.263013698630139"/>
    <n v="1"/>
    <n v="1"/>
    <n v="2"/>
    <n v="2"/>
    <n v="1"/>
    <n v="0"/>
    <n v="0"/>
    <n v="0"/>
  </r>
  <r>
    <n v="80002640"/>
    <s v="ASOCIADO 629"/>
    <x v="2"/>
    <x v="7"/>
    <m/>
    <m/>
    <n v="0"/>
    <m/>
    <m/>
    <m/>
    <n v="218048"/>
    <s v="SIN"/>
    <s v="SIN"/>
    <s v="SIN"/>
    <n v="4"/>
    <n v="0"/>
    <n v="0"/>
    <n v="11001"/>
    <n v="0.67397260273972603"/>
    <n v="44.580821917808223"/>
    <n v="1"/>
    <n v="2"/>
    <n v="2"/>
    <n v="2"/>
    <n v="1"/>
    <n v="0"/>
    <n v="0"/>
    <n v="0"/>
  </r>
  <r>
    <n v="208466"/>
    <s v="ASOCIADO 630"/>
    <x v="2"/>
    <x v="7"/>
    <m/>
    <m/>
    <n v="0"/>
    <m/>
    <m/>
    <m/>
    <n v="218048"/>
    <s v="SIN"/>
    <s v="SIN"/>
    <s v="SIN"/>
    <n v="4"/>
    <n v="0"/>
    <n v="0"/>
    <n v="13052"/>
    <n v="0.65479452054794518"/>
    <n v="42.164383561643838"/>
    <n v="1"/>
    <n v="1"/>
    <n v="1"/>
    <n v="2"/>
    <n v="3"/>
    <n v="0"/>
    <n v="0"/>
    <n v="0"/>
  </r>
  <r>
    <n v="20808464"/>
    <s v="ASOCIADO 631"/>
    <x v="2"/>
    <x v="7"/>
    <m/>
    <m/>
    <n v="0"/>
    <m/>
    <m/>
    <m/>
    <n v="218048"/>
    <s v="SIN"/>
    <s v="SIN"/>
    <s v="SIN"/>
    <n v="4"/>
    <n v="0"/>
    <n v="0"/>
    <n v="13052"/>
    <n v="0.65479452054794518"/>
    <n v="38.282191780821918"/>
    <n v="1"/>
    <n v="1"/>
    <n v="1"/>
    <n v="2"/>
    <n v="1"/>
    <n v="0"/>
    <n v="0"/>
    <n v="0"/>
  </r>
  <r>
    <n v="84462222"/>
    <s v="ASOCIADO 632"/>
    <x v="2"/>
    <x v="7"/>
    <m/>
    <m/>
    <n v="0"/>
    <m/>
    <m/>
    <m/>
    <n v="218048"/>
    <s v="SIN"/>
    <s v="SIN"/>
    <s v="SIN"/>
    <n v="4"/>
    <n v="0"/>
    <n v="0"/>
    <n v="13052"/>
    <n v="0.65479452054794518"/>
    <n v="53.739726027397261"/>
    <n v="1"/>
    <n v="2"/>
    <n v="1"/>
    <n v="2"/>
    <n v="1"/>
    <n v="0"/>
    <n v="0"/>
    <n v="0"/>
  </r>
  <r>
    <n v="2062046420"/>
    <s v="ASOCIADO 633"/>
    <x v="2"/>
    <x v="7"/>
    <m/>
    <m/>
    <n v="0"/>
    <m/>
    <m/>
    <m/>
    <n v="218048"/>
    <s v="SIN"/>
    <s v="SIN"/>
    <s v="SIN"/>
    <n v="4"/>
    <n v="0"/>
    <n v="0"/>
    <n v="13052"/>
    <n v="0.67123287671232879"/>
    <n v="35.61643835616438"/>
    <n v="2"/>
    <n v="5"/>
    <n v="2"/>
    <n v="2"/>
    <n v="1"/>
    <n v="0"/>
    <n v="0"/>
    <n v="0"/>
  </r>
  <r>
    <n v="2044024040"/>
    <s v="ASOCIADO 634"/>
    <x v="2"/>
    <x v="7"/>
    <m/>
    <m/>
    <n v="0"/>
    <m/>
    <m/>
    <m/>
    <n v="218048"/>
    <s v="SIN"/>
    <s v="SIN"/>
    <s v="SIN"/>
    <n v="4"/>
    <n v="0"/>
    <n v="0"/>
    <n v="13052"/>
    <n v="0.67945205479452053"/>
    <n v="29.493150684931507"/>
    <n v="1"/>
    <n v="4"/>
    <n v="1"/>
    <n v="2"/>
    <n v="3"/>
    <n v="0"/>
    <n v="0"/>
    <n v="0"/>
  </r>
  <r>
    <n v="84668648"/>
    <s v="ASOCIADO 635"/>
    <x v="2"/>
    <x v="7"/>
    <m/>
    <m/>
    <n v="0"/>
    <m/>
    <m/>
    <m/>
    <n v="218048"/>
    <s v="SIN"/>
    <s v="SIN"/>
    <s v="SIN"/>
    <n v="4"/>
    <n v="0"/>
    <n v="0"/>
    <n v="13052"/>
    <n v="0.68493150684931503"/>
    <n v="47.657534246575345"/>
    <n v="1"/>
    <n v="1"/>
    <n v="2"/>
    <n v="2"/>
    <n v="1"/>
    <n v="0"/>
    <n v="0"/>
    <n v="0"/>
  </r>
  <r>
    <n v="2044006460"/>
    <s v="ASOCIADO 636"/>
    <x v="2"/>
    <x v="7"/>
    <m/>
    <m/>
    <n v="0"/>
    <m/>
    <m/>
    <m/>
    <n v="218048"/>
    <s v="SIN"/>
    <s v="SIN"/>
    <s v="SIN"/>
    <n v="4"/>
    <n v="0"/>
    <n v="0"/>
    <n v="13052"/>
    <n v="0.68493150684931503"/>
    <n v="36.88219178082192"/>
    <n v="2"/>
    <n v="4"/>
    <n v="1"/>
    <n v="2"/>
    <n v="1"/>
    <n v="0"/>
    <n v="0"/>
    <n v="0"/>
  </r>
  <r>
    <n v="2044020020"/>
    <s v="ASOCIADO 637"/>
    <x v="2"/>
    <x v="7"/>
    <m/>
    <m/>
    <n v="0"/>
    <m/>
    <m/>
    <m/>
    <n v="218048"/>
    <s v="SIN"/>
    <s v="SIN"/>
    <s v="SIN"/>
    <n v="4"/>
    <n v="0"/>
    <n v="0"/>
    <n v="13052"/>
    <n v="0.68493150684931503"/>
    <n v="34.4"/>
    <n v="2"/>
    <n v="3"/>
    <n v="1"/>
    <n v="2"/>
    <n v="1"/>
    <n v="0"/>
    <n v="0"/>
    <n v="0"/>
  </r>
  <r>
    <n v="2044022286"/>
    <s v="ASOCIADO 638"/>
    <x v="2"/>
    <x v="7"/>
    <m/>
    <m/>
    <n v="0"/>
    <m/>
    <m/>
    <m/>
    <n v="218048"/>
    <s v="SIN"/>
    <s v="SIN"/>
    <s v="SIN"/>
    <n v="4"/>
    <n v="0"/>
    <n v="0"/>
    <n v="13052"/>
    <n v="0.68493150684931503"/>
    <n v="33.989041095890414"/>
    <n v="2"/>
    <n v="2"/>
    <n v="1"/>
    <n v="2"/>
    <n v="1"/>
    <n v="0"/>
    <n v="0"/>
    <n v="0"/>
  </r>
  <r>
    <n v="2062802842"/>
    <s v="ASOCIADO 639"/>
    <x v="2"/>
    <x v="7"/>
    <m/>
    <m/>
    <n v="0"/>
    <m/>
    <m/>
    <m/>
    <n v="218048"/>
    <s v="SIN"/>
    <s v="SIN"/>
    <s v="SIN"/>
    <n v="4"/>
    <n v="0"/>
    <n v="0"/>
    <n v="13052"/>
    <n v="0.70410958904109588"/>
    <n v="25.24931506849315"/>
    <n v="1"/>
    <n v="2"/>
    <n v="2"/>
    <n v="2"/>
    <n v="1"/>
    <n v="0"/>
    <n v="0"/>
    <n v="0"/>
  </r>
  <r>
    <n v="8048446"/>
    <s v="ASOCIADO 640"/>
    <x v="2"/>
    <x v="7"/>
    <m/>
    <m/>
    <n v="0"/>
    <m/>
    <m/>
    <m/>
    <n v="218048"/>
    <s v="SIN"/>
    <s v="SIN"/>
    <s v="SIN"/>
    <n v="4"/>
    <n v="0"/>
    <n v="0"/>
    <n v="13052"/>
    <n v="0.70684931506849313"/>
    <n v="39.200000000000003"/>
    <n v="1"/>
    <n v="3"/>
    <n v="1"/>
    <n v="2"/>
    <n v="1"/>
    <n v="0"/>
    <n v="0"/>
    <n v="0"/>
  </r>
  <r>
    <n v="286022"/>
    <s v="ASOCIADO 641"/>
    <x v="2"/>
    <x v="7"/>
    <m/>
    <m/>
    <n v="0"/>
    <m/>
    <m/>
    <m/>
    <n v="218048"/>
    <s v="SIN"/>
    <s v="SIN"/>
    <s v="SIN"/>
    <n v="4"/>
    <n v="0"/>
    <n v="0"/>
    <n v="13683"/>
    <n v="0.65479452054794518"/>
    <n v="41.367123287671234"/>
    <n v="1"/>
    <n v="2"/>
    <n v="1"/>
    <n v="2"/>
    <n v="3"/>
    <n v="0"/>
    <n v="0"/>
    <n v="0"/>
  </r>
  <r>
    <n v="288428"/>
    <s v="ASOCIADO 642"/>
    <x v="2"/>
    <x v="7"/>
    <m/>
    <m/>
    <n v="0"/>
    <m/>
    <m/>
    <m/>
    <n v="218048"/>
    <s v="SIN"/>
    <s v="SIN"/>
    <s v="SIN"/>
    <n v="4"/>
    <n v="0"/>
    <n v="0"/>
    <n v="13836"/>
    <n v="0.67123287671232879"/>
    <n v="52.279452054794518"/>
    <n v="1"/>
    <n v="2"/>
    <n v="1"/>
    <n v="2"/>
    <n v="2"/>
    <n v="0"/>
    <n v="0"/>
    <n v="0"/>
  </r>
  <r>
    <n v="2062444602"/>
    <s v="ASOCIADO 643"/>
    <x v="2"/>
    <x v="7"/>
    <m/>
    <m/>
    <n v="0"/>
    <m/>
    <m/>
    <m/>
    <n v="218048"/>
    <s v="SIN"/>
    <s v="SIN"/>
    <s v="SIN"/>
    <n v="4"/>
    <n v="0"/>
    <n v="0"/>
    <n v="13838"/>
    <n v="0.66849315068493154"/>
    <n v="33.07123287671233"/>
    <n v="1"/>
    <n v="3"/>
    <n v="1"/>
    <n v="2"/>
    <n v="1"/>
    <n v="0"/>
    <n v="0"/>
    <n v="0"/>
  </r>
  <r>
    <n v="2062448206"/>
    <s v="ASOCIADO 644"/>
    <x v="2"/>
    <x v="7"/>
    <m/>
    <m/>
    <n v="0"/>
    <m/>
    <m/>
    <m/>
    <n v="218048"/>
    <s v="SIN"/>
    <s v="SIN"/>
    <s v="SIN"/>
    <n v="4"/>
    <n v="0"/>
    <n v="0"/>
    <n v="13838"/>
    <n v="0.67397260273972603"/>
    <n v="28.158904109589042"/>
    <n v="1"/>
    <n v="2"/>
    <n v="2"/>
    <n v="2"/>
    <n v="1"/>
    <n v="0"/>
    <n v="0"/>
    <n v="0"/>
  </r>
  <r>
    <n v="2482002"/>
    <s v="ASOCIADO 645"/>
    <x v="2"/>
    <x v="7"/>
    <m/>
    <m/>
    <n v="0"/>
    <m/>
    <m/>
    <m/>
    <n v="218048"/>
    <s v="SIN"/>
    <s v="SIN"/>
    <s v="SIN"/>
    <n v="4"/>
    <n v="0"/>
    <n v="0"/>
    <n v="25754"/>
    <n v="0.67945205479452053"/>
    <n v="47.241095890410961"/>
    <n v="1"/>
    <n v="1"/>
    <n v="3"/>
    <n v="2"/>
    <n v="3"/>
    <n v="0"/>
    <n v="0"/>
    <n v="0"/>
  </r>
  <r>
    <n v="2008606680"/>
    <s v="ASOCIADO 646"/>
    <x v="2"/>
    <x v="7"/>
    <m/>
    <m/>
    <n v="0"/>
    <m/>
    <m/>
    <m/>
    <n v="218048"/>
    <s v="SIN"/>
    <s v="SIN"/>
    <s v="SIN"/>
    <n v="4"/>
    <n v="0"/>
    <n v="0"/>
    <n v="68001"/>
    <n v="0.66849315068493154"/>
    <n v="36.136986301369866"/>
    <n v="1"/>
    <n v="5"/>
    <n v="1"/>
    <n v="2"/>
    <n v="2"/>
    <n v="0"/>
    <n v="0"/>
    <n v="0"/>
  </r>
  <r>
    <n v="24648028"/>
    <s v="ASOCIADO 647"/>
    <x v="2"/>
    <x v="7"/>
    <m/>
    <m/>
    <n v="0"/>
    <m/>
    <m/>
    <m/>
    <n v="218048"/>
    <s v="SIN"/>
    <s v="SIN"/>
    <s v="SIN"/>
    <n v="4"/>
    <n v="0"/>
    <n v="0"/>
    <n v="68001"/>
    <n v="0.67123287671232879"/>
    <n v="46.372602739726027"/>
    <n v="1"/>
    <n v="2"/>
    <n v="1"/>
    <n v="2"/>
    <n v="1"/>
    <n v="0"/>
    <n v="0"/>
    <n v="0"/>
  </r>
  <r>
    <n v="2008820008"/>
    <s v="ASOCIADO 648"/>
    <x v="2"/>
    <x v="7"/>
    <m/>
    <m/>
    <n v="0"/>
    <m/>
    <m/>
    <m/>
    <n v="218048"/>
    <s v="SIN"/>
    <s v="SIN"/>
    <s v="SIN"/>
    <n v="4"/>
    <n v="0"/>
    <n v="0"/>
    <n v="68001"/>
    <n v="0.67123287671232879"/>
    <n v="22.578082191780823"/>
    <n v="2"/>
    <n v="2"/>
    <n v="1"/>
    <n v="2"/>
    <n v="1"/>
    <n v="0"/>
    <n v="0"/>
    <n v="0"/>
  </r>
  <r>
    <n v="6280462"/>
    <s v="ASOCIADO 649"/>
    <x v="2"/>
    <x v="7"/>
    <m/>
    <m/>
    <n v="0"/>
    <m/>
    <m/>
    <m/>
    <n v="218048"/>
    <s v="SIN"/>
    <s v="SIN"/>
    <s v="SIN"/>
    <n v="4"/>
    <n v="0"/>
    <n v="0"/>
    <n v="68001"/>
    <n v="0.67397260273972603"/>
    <n v="48.372602739726027"/>
    <n v="1"/>
    <n v="1"/>
    <n v="2"/>
    <n v="2"/>
    <n v="1"/>
    <n v="0"/>
    <n v="0"/>
    <n v="0"/>
  </r>
  <r>
    <n v="2008800644"/>
    <s v="ASOCIADO 650"/>
    <x v="2"/>
    <x v="7"/>
    <m/>
    <m/>
    <n v="0"/>
    <m/>
    <m/>
    <m/>
    <n v="218048"/>
    <s v="SIN"/>
    <s v="SIN"/>
    <s v="SIN"/>
    <n v="4"/>
    <n v="0"/>
    <n v="0"/>
    <n v="68001"/>
    <n v="0.67671232876712328"/>
    <n v="24.216438356164385"/>
    <n v="1"/>
    <n v="4"/>
    <n v="2"/>
    <n v="2"/>
    <n v="3"/>
    <n v="0"/>
    <n v="0"/>
    <n v="0"/>
  </r>
  <r>
    <n v="2242880020"/>
    <s v="ASOCIADO 651"/>
    <x v="2"/>
    <x v="7"/>
    <m/>
    <m/>
    <n v="0"/>
    <m/>
    <m/>
    <m/>
    <n v="218048"/>
    <s v="SIN"/>
    <s v="SIN"/>
    <s v="SIN"/>
    <n v="4"/>
    <n v="0"/>
    <n v="0"/>
    <n v="68001"/>
    <n v="0.67671232876712328"/>
    <n v="24.38082191780822"/>
    <n v="1"/>
    <n v="4"/>
    <n v="1"/>
    <n v="2"/>
    <n v="3"/>
    <n v="0"/>
    <n v="0"/>
    <n v="0"/>
  </r>
  <r>
    <n v="2642882"/>
    <s v="ASOCIADO 652"/>
    <x v="2"/>
    <x v="7"/>
    <m/>
    <m/>
    <n v="0"/>
    <m/>
    <m/>
    <m/>
    <n v="218048"/>
    <s v="SIN"/>
    <s v="SIN"/>
    <s v="SIN"/>
    <n v="4"/>
    <n v="0"/>
    <n v="0"/>
    <n v="68001"/>
    <n v="0.69041095890410964"/>
    <n v="37.446575342465756"/>
    <n v="1"/>
    <n v="2"/>
    <n v="2"/>
    <n v="2"/>
    <n v="1"/>
    <n v="0"/>
    <n v="0"/>
    <n v="0"/>
  </r>
  <r>
    <n v="88284844"/>
    <s v="ASOCIADO 653"/>
    <x v="2"/>
    <x v="7"/>
    <m/>
    <m/>
    <n v="0"/>
    <m/>
    <m/>
    <m/>
    <n v="218048"/>
    <s v="SIN"/>
    <s v="SIN"/>
    <s v="SIN"/>
    <n v="4"/>
    <n v="0"/>
    <n v="0"/>
    <n v="68001"/>
    <n v="0.69041095890410964"/>
    <n v="50.673972602739724"/>
    <n v="1"/>
    <n v="1"/>
    <n v="2"/>
    <n v="2"/>
    <n v="1"/>
    <n v="0"/>
    <n v="0"/>
    <n v="0"/>
  </r>
  <r>
    <n v="2008628444"/>
    <s v="ASOCIADO 654"/>
    <x v="2"/>
    <x v="7"/>
    <m/>
    <m/>
    <n v="0"/>
    <m/>
    <m/>
    <m/>
    <n v="218048"/>
    <s v="SIN"/>
    <s v="SIN"/>
    <s v="SIN"/>
    <n v="4"/>
    <n v="0"/>
    <n v="0"/>
    <n v="68001"/>
    <n v="0.69041095890410964"/>
    <n v="35.115068493150687"/>
    <n v="1"/>
    <n v="2"/>
    <n v="2"/>
    <n v="2"/>
    <n v="1"/>
    <n v="0"/>
    <n v="0"/>
    <n v="0"/>
  </r>
  <r>
    <n v="2242802448"/>
    <s v="ASOCIADO 655"/>
    <x v="2"/>
    <x v="7"/>
    <m/>
    <m/>
    <n v="0"/>
    <m/>
    <m/>
    <m/>
    <n v="218048"/>
    <s v="SIN"/>
    <s v="SIN"/>
    <s v="SIN"/>
    <n v="4"/>
    <n v="0"/>
    <n v="0"/>
    <n v="68001"/>
    <n v="0.69041095890410964"/>
    <n v="22.273972602739725"/>
    <n v="2"/>
    <n v="4"/>
    <n v="3"/>
    <n v="2"/>
    <n v="1"/>
    <n v="0"/>
    <n v="0"/>
    <n v="0"/>
  </r>
  <r>
    <n v="2408684"/>
    <s v="ASOCIADO 656"/>
    <x v="2"/>
    <x v="7"/>
    <m/>
    <m/>
    <n v="0"/>
    <m/>
    <m/>
    <m/>
    <n v="218048"/>
    <s v="SIN"/>
    <s v="SIN"/>
    <s v="SIN"/>
    <n v="4"/>
    <n v="0"/>
    <n v="0"/>
    <n v="68255"/>
    <n v="0.66849315068493154"/>
    <n v="44.446575342465756"/>
    <n v="1"/>
    <n v="1"/>
    <n v="2"/>
    <n v="2"/>
    <n v="1"/>
    <n v="0"/>
    <n v="0"/>
    <n v="0"/>
  </r>
  <r>
    <n v="2008406488"/>
    <s v="ASOCIADO 657"/>
    <x v="2"/>
    <x v="7"/>
    <m/>
    <m/>
    <n v="0"/>
    <m/>
    <m/>
    <m/>
    <n v="218048"/>
    <s v="SIN"/>
    <s v="SIN"/>
    <s v="SIN"/>
    <n v="4"/>
    <n v="0"/>
    <n v="0"/>
    <n v="68255"/>
    <n v="0.66849315068493154"/>
    <n v="23.473972602739725"/>
    <n v="1"/>
    <n v="2"/>
    <n v="2"/>
    <n v="2"/>
    <n v="1"/>
    <n v="0"/>
    <n v="0"/>
    <n v="0"/>
  </r>
  <r>
    <n v="2200880062"/>
    <s v="ASOCIADO 658"/>
    <x v="2"/>
    <x v="7"/>
    <m/>
    <m/>
    <n v="0"/>
    <m/>
    <m/>
    <m/>
    <n v="218048"/>
    <s v="SIN"/>
    <s v="SIN"/>
    <s v="SIN"/>
    <n v="4"/>
    <n v="0"/>
    <n v="0"/>
    <n v="68255"/>
    <n v="0.66849315068493154"/>
    <n v="35.175342465753424"/>
    <n v="1"/>
    <n v="2"/>
    <n v="2"/>
    <n v="2"/>
    <n v="3"/>
    <n v="0"/>
    <n v="0"/>
    <n v="0"/>
  </r>
  <r>
    <n v="2246468"/>
    <s v="ASOCIADO 659"/>
    <x v="2"/>
    <x v="7"/>
    <m/>
    <m/>
    <n v="0"/>
    <m/>
    <m/>
    <m/>
    <n v="218048"/>
    <s v="SIN"/>
    <s v="SIN"/>
    <s v="SIN"/>
    <n v="4"/>
    <n v="0"/>
    <n v="0"/>
    <n v="68255"/>
    <n v="0.67123287671232879"/>
    <n v="37.597260273972601"/>
    <n v="1"/>
    <n v="2"/>
    <n v="1"/>
    <n v="2"/>
    <n v="2"/>
    <n v="0"/>
    <n v="0"/>
    <n v="0"/>
  </r>
  <r>
    <n v="2406642"/>
    <s v="ASOCIADO 660"/>
    <x v="2"/>
    <x v="7"/>
    <m/>
    <m/>
    <n v="0"/>
    <m/>
    <m/>
    <m/>
    <n v="218048"/>
    <s v="SIN"/>
    <s v="SIN"/>
    <s v="SIN"/>
    <n v="4"/>
    <n v="0"/>
    <n v="0"/>
    <n v="68255"/>
    <n v="0.67123287671232879"/>
    <n v="35.465753424657535"/>
    <n v="1"/>
    <n v="2"/>
    <n v="2"/>
    <n v="2"/>
    <n v="1"/>
    <n v="0"/>
    <n v="0"/>
    <n v="0"/>
  </r>
  <r>
    <n v="2468686"/>
    <s v="ASOCIADO 661"/>
    <x v="2"/>
    <x v="7"/>
    <m/>
    <m/>
    <n v="0"/>
    <m/>
    <m/>
    <m/>
    <n v="218048"/>
    <s v="SIN"/>
    <s v="SIN"/>
    <s v="SIN"/>
    <n v="4"/>
    <n v="0"/>
    <n v="0"/>
    <n v="68255"/>
    <n v="0.67123287671232879"/>
    <n v="40.539726027397258"/>
    <n v="1"/>
    <n v="2"/>
    <n v="1"/>
    <n v="2"/>
    <n v="1"/>
    <n v="0"/>
    <n v="0"/>
    <n v="0"/>
  </r>
  <r>
    <n v="2480880"/>
    <s v="ASOCIADO 662"/>
    <x v="2"/>
    <x v="7"/>
    <m/>
    <m/>
    <n v="0"/>
    <m/>
    <m/>
    <m/>
    <n v="218048"/>
    <s v="SIN"/>
    <s v="SIN"/>
    <s v="SIN"/>
    <n v="4"/>
    <n v="0"/>
    <n v="0"/>
    <n v="68255"/>
    <n v="0.67123287671232879"/>
    <n v="49.884931506849313"/>
    <n v="1"/>
    <n v="2"/>
    <n v="2"/>
    <n v="2"/>
    <n v="1"/>
    <n v="0"/>
    <n v="0"/>
    <n v="0"/>
  </r>
  <r>
    <n v="2622440"/>
    <s v="ASOCIADO 663"/>
    <x v="2"/>
    <x v="7"/>
    <m/>
    <m/>
    <n v="0"/>
    <m/>
    <m/>
    <m/>
    <n v="218048"/>
    <s v="SIN"/>
    <s v="SIN"/>
    <s v="SIN"/>
    <n v="4"/>
    <n v="0"/>
    <n v="0"/>
    <n v="68255"/>
    <n v="0.67123287671232879"/>
    <n v="38.30958904109589"/>
    <n v="1"/>
    <n v="2"/>
    <n v="2"/>
    <n v="2"/>
    <n v="1"/>
    <n v="0"/>
    <n v="0"/>
    <n v="0"/>
  </r>
  <r>
    <n v="6628846"/>
    <s v="ASOCIADO 664"/>
    <x v="2"/>
    <x v="7"/>
    <m/>
    <m/>
    <n v="0"/>
    <m/>
    <m/>
    <m/>
    <n v="218048"/>
    <s v="SIN"/>
    <s v="SIN"/>
    <s v="SIN"/>
    <n v="4"/>
    <n v="0"/>
    <n v="0"/>
    <n v="68255"/>
    <n v="0.67123287671232879"/>
    <n v="58.046575342465751"/>
    <n v="1"/>
    <n v="1"/>
    <n v="2"/>
    <n v="2"/>
    <n v="2"/>
    <n v="0"/>
    <n v="0"/>
    <n v="0"/>
  </r>
  <r>
    <n v="6688244"/>
    <s v="ASOCIADO 665"/>
    <x v="2"/>
    <x v="7"/>
    <m/>
    <m/>
    <n v="0"/>
    <m/>
    <m/>
    <m/>
    <n v="218048"/>
    <s v="SIN"/>
    <s v="SIN"/>
    <s v="SIN"/>
    <n v="4"/>
    <n v="0"/>
    <n v="0"/>
    <n v="68255"/>
    <n v="0.67123287671232879"/>
    <n v="43.336986301369862"/>
    <n v="1"/>
    <n v="2"/>
    <n v="2"/>
    <n v="2"/>
    <n v="1"/>
    <n v="0"/>
    <n v="0"/>
    <n v="0"/>
  </r>
  <r>
    <n v="24662628"/>
    <s v="ASOCIADO 666"/>
    <x v="2"/>
    <x v="7"/>
    <m/>
    <m/>
    <n v="0"/>
    <m/>
    <m/>
    <m/>
    <n v="218048"/>
    <s v="SIN"/>
    <s v="SIN"/>
    <s v="SIN"/>
    <n v="4"/>
    <n v="0"/>
    <n v="0"/>
    <n v="68255"/>
    <n v="0.67123287671232879"/>
    <n v="44.745205479452054"/>
    <n v="1"/>
    <n v="2"/>
    <n v="1"/>
    <n v="2"/>
    <n v="1"/>
    <n v="0"/>
    <n v="0"/>
    <n v="0"/>
  </r>
  <r>
    <n v="24884606"/>
    <s v="ASOCIADO 667"/>
    <x v="2"/>
    <x v="7"/>
    <m/>
    <m/>
    <n v="0"/>
    <m/>
    <m/>
    <m/>
    <n v="218048"/>
    <s v="SIN"/>
    <s v="SIN"/>
    <s v="SIN"/>
    <n v="4"/>
    <n v="0"/>
    <n v="0"/>
    <n v="68255"/>
    <n v="0.67123287671232879"/>
    <n v="40.268493150684932"/>
    <n v="1"/>
    <n v="2"/>
    <n v="2"/>
    <n v="2"/>
    <n v="1"/>
    <n v="0"/>
    <n v="0"/>
    <n v="0"/>
  </r>
  <r>
    <n v="48646086"/>
    <s v="ASOCIADO 668"/>
    <x v="2"/>
    <x v="7"/>
    <m/>
    <m/>
    <n v="0"/>
    <m/>
    <m/>
    <m/>
    <n v="218048"/>
    <s v="SIN"/>
    <s v="SIN"/>
    <s v="SIN"/>
    <n v="4"/>
    <n v="0"/>
    <n v="0"/>
    <n v="68255"/>
    <n v="0.67123287671232879"/>
    <n v="46.827397260273976"/>
    <n v="2"/>
    <n v="2"/>
    <n v="1"/>
    <n v="2"/>
    <n v="1"/>
    <n v="0"/>
    <n v="0"/>
    <n v="0"/>
  </r>
  <r>
    <n v="2008402222"/>
    <s v="ASOCIADO 669"/>
    <x v="2"/>
    <x v="7"/>
    <m/>
    <m/>
    <n v="0"/>
    <m/>
    <m/>
    <m/>
    <n v="218048"/>
    <s v="SIN"/>
    <s v="SIN"/>
    <s v="SIN"/>
    <n v="4"/>
    <n v="0"/>
    <n v="0"/>
    <n v="68255"/>
    <n v="0.67123287671232879"/>
    <n v="35.578082191780823"/>
    <n v="2"/>
    <n v="2"/>
    <n v="1"/>
    <n v="2"/>
    <n v="3"/>
    <n v="0"/>
    <n v="0"/>
    <n v="0"/>
  </r>
  <r>
    <n v="2008406040"/>
    <s v="ASOCIADO 670"/>
    <x v="2"/>
    <x v="7"/>
    <m/>
    <m/>
    <n v="0"/>
    <m/>
    <m/>
    <m/>
    <n v="218048"/>
    <s v="SIN"/>
    <s v="SIN"/>
    <s v="SIN"/>
    <n v="4"/>
    <n v="0"/>
    <n v="0"/>
    <n v="68255"/>
    <n v="0.67123287671232879"/>
    <n v="22.079452054794519"/>
    <n v="2"/>
    <n v="2"/>
    <n v="2"/>
    <n v="2"/>
    <n v="1"/>
    <n v="0"/>
    <n v="0"/>
    <n v="0"/>
  </r>
  <r>
    <n v="2008682428"/>
    <s v="ASOCIADO 671"/>
    <x v="2"/>
    <x v="7"/>
    <m/>
    <m/>
    <n v="0"/>
    <m/>
    <m/>
    <m/>
    <n v="218048"/>
    <s v="SIN"/>
    <s v="SIN"/>
    <s v="SIN"/>
    <n v="4"/>
    <n v="0"/>
    <n v="0"/>
    <n v="68255"/>
    <n v="0.67123287671232879"/>
    <n v="23.443835616438356"/>
    <n v="1"/>
    <n v="2"/>
    <n v="2"/>
    <n v="2"/>
    <n v="1"/>
    <n v="0"/>
    <n v="0"/>
    <n v="0"/>
  </r>
  <r>
    <n v="2226844648"/>
    <s v="ASOCIADO 672"/>
    <x v="2"/>
    <x v="7"/>
    <m/>
    <m/>
    <n v="0"/>
    <m/>
    <m/>
    <m/>
    <n v="218048"/>
    <s v="SIN"/>
    <s v="SIN"/>
    <s v="SIN"/>
    <n v="4"/>
    <n v="0"/>
    <n v="0"/>
    <n v="68255"/>
    <n v="0.67123287671232879"/>
    <n v="36.246575342465754"/>
    <n v="1"/>
    <n v="2"/>
    <n v="2"/>
    <n v="2"/>
    <n v="1"/>
    <n v="0"/>
    <n v="0"/>
    <n v="0"/>
  </r>
  <r>
    <n v="2228024208"/>
    <s v="ASOCIADO 673"/>
    <x v="2"/>
    <x v="7"/>
    <m/>
    <m/>
    <n v="0"/>
    <m/>
    <m/>
    <m/>
    <n v="218048"/>
    <s v="SIN"/>
    <s v="SIN"/>
    <s v="SIN"/>
    <n v="4"/>
    <n v="0"/>
    <n v="0"/>
    <n v="68255"/>
    <n v="0.67123287671232879"/>
    <n v="30.550684931506851"/>
    <n v="1"/>
    <n v="2"/>
    <n v="2"/>
    <n v="2"/>
    <n v="1"/>
    <n v="0"/>
    <n v="0"/>
    <n v="0"/>
  </r>
  <r>
    <n v="2008404822"/>
    <s v="ASOCIADO 674"/>
    <x v="2"/>
    <x v="7"/>
    <m/>
    <m/>
    <n v="0"/>
    <m/>
    <m/>
    <m/>
    <n v="218048"/>
    <s v="SIN"/>
    <s v="SIN"/>
    <s v="SIN"/>
    <n v="4"/>
    <n v="0"/>
    <n v="0"/>
    <n v="68255"/>
    <n v="0.67397260273972603"/>
    <n v="29.298630136986301"/>
    <n v="1"/>
    <n v="2"/>
    <n v="1"/>
    <n v="2"/>
    <n v="1"/>
    <n v="0"/>
    <n v="0"/>
    <n v="0"/>
  </r>
  <r>
    <n v="2008406266"/>
    <s v="ASOCIADO 675"/>
    <x v="2"/>
    <x v="7"/>
    <m/>
    <m/>
    <n v="0"/>
    <m/>
    <m/>
    <m/>
    <n v="218048"/>
    <s v="SIN"/>
    <s v="SIN"/>
    <s v="SIN"/>
    <n v="4"/>
    <n v="0"/>
    <n v="0"/>
    <n v="68255"/>
    <n v="0.67397260273972603"/>
    <n v="24.405479452054795"/>
    <n v="1"/>
    <n v="2"/>
    <n v="1"/>
    <n v="2"/>
    <n v="3"/>
    <n v="0"/>
    <n v="0"/>
    <n v="0"/>
  </r>
  <r>
    <n v="2468228"/>
    <s v="ASOCIADO 676"/>
    <x v="2"/>
    <x v="7"/>
    <m/>
    <m/>
    <n v="0"/>
    <m/>
    <m/>
    <m/>
    <n v="218048"/>
    <s v="SIN"/>
    <s v="SIN"/>
    <s v="SIN"/>
    <n v="4"/>
    <n v="0"/>
    <n v="0"/>
    <n v="68255"/>
    <n v="0.67945205479452053"/>
    <n v="41.917808219178085"/>
    <n v="1"/>
    <n v="1"/>
    <n v="1"/>
    <n v="2"/>
    <n v="3"/>
    <n v="0"/>
    <n v="0"/>
    <n v="0"/>
  </r>
  <r>
    <n v="2202482644"/>
    <s v="ASOCIADO 677"/>
    <x v="2"/>
    <x v="7"/>
    <m/>
    <m/>
    <n v="0"/>
    <m/>
    <m/>
    <m/>
    <n v="218048"/>
    <s v="SIN"/>
    <s v="SIN"/>
    <s v="SIN"/>
    <n v="4"/>
    <n v="0"/>
    <n v="0"/>
    <n v="68255"/>
    <n v="0.69041095890410964"/>
    <n v="25.175342465753424"/>
    <n v="1"/>
    <n v="2"/>
    <n v="2"/>
    <n v="2"/>
    <n v="1"/>
    <n v="0"/>
    <n v="0"/>
    <n v="0"/>
  </r>
  <r>
    <n v="48668044"/>
    <s v="ASOCIADO 678"/>
    <x v="2"/>
    <x v="7"/>
    <m/>
    <m/>
    <n v="0"/>
    <m/>
    <m/>
    <m/>
    <n v="218048"/>
    <s v="SIN"/>
    <s v="SIN"/>
    <s v="SIN"/>
    <n v="4"/>
    <n v="0"/>
    <n v="0"/>
    <n v="68255"/>
    <n v="0.70410958904109588"/>
    <n v="43.983561643835614"/>
    <n v="2"/>
    <n v="2"/>
    <n v="3"/>
    <n v="2"/>
    <n v="1"/>
    <n v="0"/>
    <n v="0"/>
    <n v="0"/>
  </r>
  <r>
    <n v="2008402228"/>
    <s v="ASOCIADO 679"/>
    <x v="2"/>
    <x v="7"/>
    <m/>
    <m/>
    <n v="0"/>
    <m/>
    <m/>
    <m/>
    <n v="218048"/>
    <s v="SIN"/>
    <s v="SIN"/>
    <s v="SIN"/>
    <n v="4"/>
    <n v="0"/>
    <n v="0"/>
    <n v="68255"/>
    <n v="0.70410958904109588"/>
    <n v="25.638356164383563"/>
    <n v="1"/>
    <n v="2"/>
    <n v="1"/>
    <n v="2"/>
    <n v="1"/>
    <n v="0"/>
    <n v="0"/>
    <n v="0"/>
  </r>
  <r>
    <n v="2006806446"/>
    <s v="ASOCIADO 680"/>
    <x v="2"/>
    <x v="7"/>
    <m/>
    <m/>
    <n v="0"/>
    <m/>
    <m/>
    <m/>
    <n v="218048"/>
    <s v="SIN"/>
    <s v="SIN"/>
    <s v="SIN"/>
    <n v="4"/>
    <n v="0"/>
    <n v="0"/>
    <n v="68276"/>
    <n v="0.69041095890410964"/>
    <n v="33.435616438356163"/>
    <n v="1"/>
    <n v="3"/>
    <n v="2"/>
    <n v="2"/>
    <n v="1"/>
    <n v="0"/>
    <n v="0"/>
    <n v="0"/>
  </r>
  <r>
    <n v="2288488"/>
    <s v="ASOCIADO 681"/>
    <x v="2"/>
    <x v="7"/>
    <m/>
    <m/>
    <n v="0"/>
    <m/>
    <m/>
    <m/>
    <n v="218048"/>
    <s v="SIN"/>
    <s v="SIN"/>
    <s v="SIN"/>
    <n v="4"/>
    <n v="0"/>
    <n v="0"/>
    <n v="68307"/>
    <n v="0.66849315068493154"/>
    <n v="50.578082191780823"/>
    <n v="1"/>
    <n v="2"/>
    <n v="1"/>
    <n v="2"/>
    <n v="1"/>
    <n v="0"/>
    <n v="0"/>
    <n v="0"/>
  </r>
  <r>
    <n v="2286206"/>
    <s v="ASOCIADO 682"/>
    <x v="2"/>
    <x v="7"/>
    <m/>
    <m/>
    <n v="0"/>
    <m/>
    <m/>
    <m/>
    <n v="218048"/>
    <s v="SIN"/>
    <s v="SIN"/>
    <s v="SIN"/>
    <n v="4"/>
    <n v="0"/>
    <n v="0"/>
    <n v="68307"/>
    <n v="0.67397260273972603"/>
    <n v="35.42739726027397"/>
    <n v="1"/>
    <n v="2"/>
    <n v="2"/>
    <n v="2"/>
    <n v="1"/>
    <n v="0"/>
    <n v="0"/>
    <n v="0"/>
  </r>
  <r>
    <n v="6680608"/>
    <s v="ASOCIADO 683"/>
    <x v="2"/>
    <x v="7"/>
    <m/>
    <m/>
    <n v="0"/>
    <m/>
    <m/>
    <m/>
    <n v="218048"/>
    <s v="SIN"/>
    <s v="SIN"/>
    <s v="SIN"/>
    <n v="4"/>
    <n v="0"/>
    <n v="0"/>
    <n v="68418"/>
    <n v="0.66849315068493154"/>
    <n v="65.501369863013693"/>
    <n v="1"/>
    <n v="1"/>
    <n v="2"/>
    <n v="2"/>
    <n v="2"/>
    <n v="0"/>
    <n v="0"/>
    <n v="0"/>
  </r>
  <r>
    <n v="2008262040"/>
    <s v="ASOCIADO 684"/>
    <x v="2"/>
    <x v="7"/>
    <m/>
    <m/>
    <n v="0"/>
    <m/>
    <m/>
    <m/>
    <n v="218048"/>
    <s v="SIN"/>
    <s v="SIN"/>
    <s v="SIN"/>
    <n v="4"/>
    <n v="0"/>
    <n v="0"/>
    <n v="68418"/>
    <n v="0.66849315068493154"/>
    <n v="26.13150684931507"/>
    <n v="2"/>
    <n v="2"/>
    <n v="2"/>
    <n v="2"/>
    <n v="1"/>
    <n v="0"/>
    <n v="0"/>
    <n v="0"/>
  </r>
  <r>
    <n v="2080026666"/>
    <s v="ASOCIADO 685"/>
    <x v="2"/>
    <x v="7"/>
    <m/>
    <m/>
    <n v="0"/>
    <m/>
    <m/>
    <m/>
    <n v="218048"/>
    <s v="SIN"/>
    <s v="SIN"/>
    <s v="SIN"/>
    <n v="4"/>
    <n v="0"/>
    <n v="0"/>
    <n v="68418"/>
    <n v="0.66849315068493154"/>
    <n v="32.30958904109589"/>
    <n v="1"/>
    <n v="2"/>
    <n v="2"/>
    <n v="2"/>
    <n v="1"/>
    <n v="0"/>
    <n v="0"/>
    <n v="0"/>
  </r>
  <r>
    <n v="6688480"/>
    <s v="ASOCIADO 686"/>
    <x v="2"/>
    <x v="7"/>
    <m/>
    <m/>
    <n v="0"/>
    <m/>
    <m/>
    <m/>
    <n v="218048"/>
    <s v="SIN"/>
    <s v="SIN"/>
    <s v="SIN"/>
    <n v="4"/>
    <n v="0"/>
    <n v="0"/>
    <n v="68418"/>
    <n v="0.67123287671232879"/>
    <n v="48.69315068493151"/>
    <n v="1"/>
    <n v="1"/>
    <n v="1"/>
    <n v="2"/>
    <n v="2"/>
    <n v="0"/>
    <n v="0"/>
    <n v="0"/>
  </r>
  <r>
    <n v="2008262842"/>
    <s v="ASOCIADO 687"/>
    <x v="2"/>
    <x v="7"/>
    <m/>
    <m/>
    <n v="0"/>
    <m/>
    <m/>
    <m/>
    <n v="218048"/>
    <s v="SIN"/>
    <s v="SIN"/>
    <s v="SIN"/>
    <n v="4"/>
    <n v="0"/>
    <n v="0"/>
    <n v="68418"/>
    <n v="0.67123287671232879"/>
    <n v="27.315068493150687"/>
    <n v="2"/>
    <n v="2"/>
    <n v="2"/>
    <n v="2"/>
    <n v="1"/>
    <n v="0"/>
    <n v="0"/>
    <n v="0"/>
  </r>
  <r>
    <n v="2006408622"/>
    <s v="ASOCIADO 688"/>
    <x v="2"/>
    <x v="7"/>
    <m/>
    <m/>
    <n v="0"/>
    <m/>
    <m/>
    <m/>
    <n v="218048"/>
    <s v="SIN"/>
    <s v="SIN"/>
    <s v="SIN"/>
    <n v="4"/>
    <n v="0"/>
    <n v="0"/>
    <n v="68418"/>
    <n v="0.70410958904109588"/>
    <n v="33.780821917808218"/>
    <n v="1"/>
    <n v="2"/>
    <n v="1"/>
    <n v="2"/>
    <n v="3"/>
    <n v="0"/>
    <n v="0"/>
    <n v="0"/>
  </r>
  <r>
    <n v="6806000"/>
    <s v="ASOCIADO 689"/>
    <x v="2"/>
    <x v="7"/>
    <m/>
    <m/>
    <n v="0"/>
    <m/>
    <m/>
    <m/>
    <n v="218048"/>
    <s v="SIN"/>
    <s v="SIN"/>
    <s v="SIN"/>
    <n v="4"/>
    <n v="0"/>
    <n v="0"/>
    <n v="68547"/>
    <n v="0.66849315068493154"/>
    <n v="64.641095890410952"/>
    <n v="1"/>
    <n v="1"/>
    <n v="2"/>
    <n v="2"/>
    <n v="1"/>
    <n v="0"/>
    <n v="0"/>
    <n v="0"/>
  </r>
  <r>
    <n v="2462228"/>
    <s v="ASOCIADO 690"/>
    <x v="2"/>
    <x v="7"/>
    <m/>
    <m/>
    <n v="0"/>
    <m/>
    <m/>
    <m/>
    <n v="218048"/>
    <s v="SIN"/>
    <s v="SIN"/>
    <s v="SIN"/>
    <n v="4"/>
    <n v="0"/>
    <n v="0"/>
    <n v="68615"/>
    <n v="0.66849315068493154"/>
    <n v="53.652054794520545"/>
    <n v="1"/>
    <n v="1"/>
    <n v="2"/>
    <n v="2"/>
    <n v="2"/>
    <n v="0"/>
    <n v="0"/>
    <n v="0"/>
  </r>
  <r>
    <n v="2464646"/>
    <s v="ASOCIADO 691"/>
    <x v="2"/>
    <x v="7"/>
    <m/>
    <m/>
    <n v="0"/>
    <m/>
    <m/>
    <m/>
    <n v="218048"/>
    <s v="SIN"/>
    <s v="SIN"/>
    <s v="SIN"/>
    <n v="4"/>
    <n v="0"/>
    <n v="0"/>
    <n v="68615"/>
    <n v="0.67123287671232879"/>
    <n v="49.454794520547942"/>
    <n v="1"/>
    <n v="1"/>
    <n v="1"/>
    <n v="2"/>
    <n v="3"/>
    <n v="0"/>
    <n v="0"/>
    <n v="0"/>
  </r>
  <r>
    <n v="2466882"/>
    <s v="ASOCIADO 692"/>
    <x v="2"/>
    <x v="7"/>
    <m/>
    <m/>
    <n v="0"/>
    <m/>
    <m/>
    <m/>
    <n v="218048"/>
    <s v="SIN"/>
    <s v="SIN"/>
    <s v="SIN"/>
    <n v="4"/>
    <n v="0"/>
    <n v="0"/>
    <n v="68615"/>
    <n v="0.67123287671232879"/>
    <n v="45.093150684931508"/>
    <n v="1"/>
    <n v="2"/>
    <n v="2"/>
    <n v="2"/>
    <n v="1"/>
    <n v="0"/>
    <n v="0"/>
    <n v="0"/>
  </r>
  <r>
    <n v="6826860"/>
    <s v="ASOCIADO 693"/>
    <x v="2"/>
    <x v="7"/>
    <m/>
    <m/>
    <n v="0"/>
    <m/>
    <m/>
    <m/>
    <n v="218048"/>
    <s v="SIN"/>
    <s v="SIN"/>
    <s v="SIN"/>
    <n v="4"/>
    <n v="0"/>
    <n v="0"/>
    <n v="68615"/>
    <n v="0.67123287671232879"/>
    <n v="58.408219178082192"/>
    <n v="1"/>
    <n v="1"/>
    <n v="2"/>
    <n v="2"/>
    <n v="2"/>
    <n v="0"/>
    <n v="0"/>
    <n v="0"/>
  </r>
  <r>
    <n v="28448046"/>
    <s v="ASOCIADO 694"/>
    <x v="2"/>
    <x v="7"/>
    <m/>
    <m/>
    <n v="0"/>
    <m/>
    <m/>
    <m/>
    <n v="218048"/>
    <s v="SIN"/>
    <s v="SIN"/>
    <s v="SIN"/>
    <n v="4"/>
    <n v="0"/>
    <n v="0"/>
    <n v="68615"/>
    <n v="0.67397260273972603"/>
    <n v="47.756164383561647"/>
    <n v="2"/>
    <n v="2"/>
    <n v="1"/>
    <n v="2"/>
    <n v="3"/>
    <n v="0"/>
    <n v="0"/>
    <n v="0"/>
  </r>
  <r>
    <n v="2200806826"/>
    <s v="ASOCIADO 695"/>
    <x v="2"/>
    <x v="7"/>
    <m/>
    <m/>
    <n v="0"/>
    <m/>
    <m/>
    <m/>
    <n v="218048"/>
    <s v="SIN"/>
    <s v="SIN"/>
    <s v="SIN"/>
    <n v="4"/>
    <n v="0"/>
    <n v="0"/>
    <n v="68615"/>
    <n v="0.67397260273972603"/>
    <n v="25.049315068493151"/>
    <n v="1"/>
    <n v="2"/>
    <n v="1"/>
    <n v="2"/>
    <n v="3"/>
    <n v="0"/>
    <n v="0"/>
    <n v="0"/>
  </r>
  <r>
    <n v="6826660"/>
    <s v="ASOCIADO 696"/>
    <x v="2"/>
    <x v="7"/>
    <m/>
    <m/>
    <n v="0"/>
    <m/>
    <m/>
    <m/>
    <n v="218048"/>
    <s v="SIN"/>
    <s v="SIN"/>
    <s v="SIN"/>
    <n v="4"/>
    <n v="0"/>
    <n v="0"/>
    <n v="68615"/>
    <n v="0.67671232876712328"/>
    <n v="58.610958904109587"/>
    <n v="1"/>
    <n v="1"/>
    <n v="3"/>
    <n v="2"/>
    <n v="3"/>
    <n v="0"/>
    <n v="0"/>
    <n v="0"/>
  </r>
  <r>
    <n v="2200888886"/>
    <s v="ASOCIADO 697"/>
    <x v="2"/>
    <x v="7"/>
    <m/>
    <m/>
    <n v="0"/>
    <m/>
    <m/>
    <m/>
    <n v="218048"/>
    <s v="SIN"/>
    <s v="SIN"/>
    <s v="SIN"/>
    <n v="4"/>
    <n v="0"/>
    <n v="0"/>
    <n v="68615"/>
    <n v="0.67671232876712328"/>
    <n v="35.279452054794518"/>
    <n v="2"/>
    <n v="1"/>
    <n v="1"/>
    <n v="2"/>
    <n v="3"/>
    <n v="0"/>
    <n v="0"/>
    <n v="0"/>
  </r>
  <r>
    <n v="2468604"/>
    <s v="ASOCIADO 698"/>
    <x v="2"/>
    <x v="7"/>
    <m/>
    <m/>
    <n v="0"/>
    <m/>
    <m/>
    <m/>
    <n v="218048"/>
    <s v="SIN"/>
    <s v="SIN"/>
    <s v="SIN"/>
    <n v="4"/>
    <n v="0"/>
    <n v="0"/>
    <n v="68615"/>
    <n v="0.69041095890410964"/>
    <n v="40.871232876712327"/>
    <n v="1"/>
    <n v="2"/>
    <n v="1"/>
    <n v="2"/>
    <n v="1"/>
    <n v="0"/>
    <n v="0"/>
    <n v="0"/>
  </r>
  <r>
    <n v="2200802886"/>
    <s v="ASOCIADO 699"/>
    <x v="2"/>
    <x v="7"/>
    <m/>
    <m/>
    <n v="0"/>
    <m/>
    <m/>
    <m/>
    <n v="218048"/>
    <s v="SIN"/>
    <s v="SIN"/>
    <s v="SIN"/>
    <n v="4"/>
    <n v="0"/>
    <n v="0"/>
    <n v="68615"/>
    <n v="0.69041095890410964"/>
    <n v="30.158904109589042"/>
    <n v="1"/>
    <n v="2"/>
    <n v="1"/>
    <n v="2"/>
    <n v="1"/>
    <n v="0"/>
    <n v="0"/>
    <n v="0"/>
  </r>
  <r>
    <n v="2200804200"/>
    <s v="ASOCIADO 700"/>
    <x v="2"/>
    <x v="7"/>
    <m/>
    <m/>
    <n v="0"/>
    <m/>
    <m/>
    <m/>
    <n v="218048"/>
    <s v="SIN"/>
    <s v="SIN"/>
    <s v="SIN"/>
    <n v="4"/>
    <n v="0"/>
    <n v="0"/>
    <n v="68615"/>
    <n v="0.69041095890410964"/>
    <n v="29.438356164383563"/>
    <n v="1"/>
    <n v="1"/>
    <n v="2"/>
    <n v="2"/>
    <n v="1"/>
    <n v="0"/>
    <n v="0"/>
    <n v="0"/>
  </r>
  <r>
    <n v="24646068"/>
    <s v="ASOCIADO 701"/>
    <x v="2"/>
    <x v="7"/>
    <m/>
    <m/>
    <n v="0"/>
    <m/>
    <m/>
    <m/>
    <n v="218048"/>
    <s v="SIN"/>
    <s v="SIN"/>
    <s v="SIN"/>
    <n v="4"/>
    <n v="0"/>
    <n v="0"/>
    <n v="68615"/>
    <n v="0.70684931506849313"/>
    <n v="46.246575342465754"/>
    <n v="1"/>
    <n v="2"/>
    <n v="2"/>
    <n v="2"/>
    <n v="1"/>
    <n v="0"/>
    <n v="0"/>
    <n v="0"/>
  </r>
  <r>
    <n v="24626022"/>
    <s v="ASOCIADO 702"/>
    <x v="2"/>
    <x v="7"/>
    <m/>
    <m/>
    <n v="0"/>
    <m/>
    <m/>
    <m/>
    <n v="218048"/>
    <s v="SIN"/>
    <s v="SIN"/>
    <s v="SIN"/>
    <n v="4"/>
    <n v="0"/>
    <n v="0"/>
    <n v="68895"/>
    <n v="0.66849315068493154"/>
    <n v="54.61917808219178"/>
    <n v="1"/>
    <n v="1"/>
    <n v="1"/>
    <n v="2"/>
    <n v="2"/>
    <n v="0"/>
    <n v="0"/>
    <n v="0"/>
  </r>
  <r>
    <n v="24626600"/>
    <s v="ASOCIADO 703"/>
    <x v="2"/>
    <x v="7"/>
    <m/>
    <m/>
    <n v="0"/>
    <m/>
    <m/>
    <m/>
    <n v="218048"/>
    <s v="SIN"/>
    <s v="SIN"/>
    <s v="SIN"/>
    <n v="4"/>
    <n v="0"/>
    <n v="0"/>
    <n v="68895"/>
    <n v="0.67123287671232879"/>
    <n v="38.246575342465754"/>
    <n v="1"/>
    <n v="2"/>
    <n v="2"/>
    <n v="2"/>
    <n v="3"/>
    <n v="0"/>
    <n v="0"/>
    <n v="0"/>
  </r>
  <r>
    <n v="24626608"/>
    <s v="ASOCIADO 704"/>
    <x v="2"/>
    <x v="7"/>
    <m/>
    <m/>
    <n v="0"/>
    <m/>
    <m/>
    <m/>
    <n v="218048"/>
    <s v="SIN"/>
    <s v="SIN"/>
    <s v="SIN"/>
    <n v="4"/>
    <n v="0"/>
    <n v="0"/>
    <n v="68895"/>
    <n v="0.67123287671232879"/>
    <n v="39.271232876712325"/>
    <n v="1"/>
    <n v="2"/>
    <n v="2"/>
    <n v="2"/>
    <n v="1"/>
    <n v="0"/>
    <n v="0"/>
    <n v="0"/>
  </r>
  <r>
    <n v="2046402028"/>
    <s v="ASOCIADO 705"/>
    <x v="2"/>
    <x v="7"/>
    <m/>
    <m/>
    <n v="0"/>
    <m/>
    <m/>
    <m/>
    <n v="218048"/>
    <s v="SIN"/>
    <s v="SIN"/>
    <s v="SIN"/>
    <n v="4"/>
    <n v="0"/>
    <n v="0"/>
    <n v="68895"/>
    <n v="0.67123287671232879"/>
    <n v="31.5013698630137"/>
    <n v="1"/>
    <n v="1"/>
    <n v="1"/>
    <n v="2"/>
    <n v="1"/>
    <n v="0"/>
    <n v="0"/>
    <n v="0"/>
  </r>
  <r>
    <n v="2202640282"/>
    <s v="ASOCIADO 706"/>
    <x v="2"/>
    <x v="7"/>
    <m/>
    <m/>
    <n v="0"/>
    <m/>
    <m/>
    <m/>
    <n v="218048"/>
    <s v="SIN"/>
    <s v="SIN"/>
    <s v="SIN"/>
    <n v="4"/>
    <n v="0"/>
    <n v="0"/>
    <n v="68895"/>
    <n v="0.67123287671232879"/>
    <n v="30.021917808219179"/>
    <n v="1"/>
    <n v="2"/>
    <n v="2"/>
    <n v="2"/>
    <n v="1"/>
    <n v="0"/>
    <n v="0"/>
    <n v="0"/>
  </r>
  <r>
    <n v="2202648664"/>
    <s v="ASOCIADO 707"/>
    <x v="2"/>
    <x v="7"/>
    <m/>
    <m/>
    <n v="0"/>
    <m/>
    <m/>
    <m/>
    <n v="218048"/>
    <s v="SIN"/>
    <s v="SIN"/>
    <s v="SIN"/>
    <n v="4"/>
    <n v="0"/>
    <n v="0"/>
    <n v="68895"/>
    <n v="0.67123287671232879"/>
    <n v="38.156164383561645"/>
    <n v="2"/>
    <n v="2"/>
    <n v="2"/>
    <n v="2"/>
    <n v="1"/>
    <n v="0"/>
    <n v="0"/>
    <n v="0"/>
  </r>
  <r>
    <n v="24626680"/>
    <s v="ASOCIADO 708"/>
    <x v="2"/>
    <x v="7"/>
    <m/>
    <m/>
    <n v="0"/>
    <m/>
    <m/>
    <m/>
    <n v="218048"/>
    <s v="SIN"/>
    <s v="SIN"/>
    <s v="SIN"/>
    <n v="4"/>
    <n v="0"/>
    <n v="0"/>
    <n v="68895"/>
    <n v="0.67671232876712328"/>
    <n v="37.164383561643838"/>
    <n v="1"/>
    <n v="2"/>
    <n v="2"/>
    <n v="2"/>
    <n v="1"/>
    <n v="0"/>
    <n v="0"/>
    <n v="0"/>
  </r>
  <r>
    <n v="48808662"/>
    <s v="ASOCIADO 709"/>
    <x v="2"/>
    <x v="7"/>
    <m/>
    <m/>
    <n v="0"/>
    <m/>
    <m/>
    <m/>
    <n v="218048"/>
    <s v="SIN"/>
    <s v="SIN"/>
    <s v="SIN"/>
    <n v="4"/>
    <n v="0"/>
    <n v="0"/>
    <n v="68895"/>
    <n v="0.67671232876712328"/>
    <n v="41.6"/>
    <n v="2"/>
    <n v="4"/>
    <n v="2"/>
    <n v="2"/>
    <n v="3"/>
    <n v="0"/>
    <n v="0"/>
    <n v="0"/>
  </r>
  <r>
    <n v="2248604642"/>
    <s v="ASOCIADO 710"/>
    <x v="2"/>
    <x v="7"/>
    <m/>
    <m/>
    <n v="0"/>
    <m/>
    <m/>
    <m/>
    <n v="218048"/>
    <s v="SIN"/>
    <s v="SIN"/>
    <s v="SIN"/>
    <n v="4"/>
    <n v="0"/>
    <n v="0"/>
    <n v="76001"/>
    <n v="0.66849315068493154"/>
    <n v="29.112328767123287"/>
    <n v="2"/>
    <n v="3"/>
    <n v="2"/>
    <n v="2"/>
    <n v="1"/>
    <n v="0"/>
    <n v="0"/>
    <n v="0"/>
  </r>
  <r>
    <n v="2008442820"/>
    <s v="ASOCIADO 711"/>
    <x v="2"/>
    <x v="7"/>
    <m/>
    <m/>
    <n v="0"/>
    <m/>
    <m/>
    <m/>
    <n v="218048"/>
    <s v="SIN"/>
    <s v="SIN"/>
    <s v="SIN"/>
    <n v="4"/>
    <n v="0"/>
    <n v="0"/>
    <n v="76001"/>
    <n v="0.67123287671232879"/>
    <n v="20.742465753424657"/>
    <n v="1"/>
    <n v="2"/>
    <n v="2"/>
    <n v="2"/>
    <n v="1"/>
    <n v="0"/>
    <n v="0"/>
    <n v="0"/>
  </r>
  <r>
    <n v="2222200220"/>
    <s v="ASOCIADO 712"/>
    <x v="2"/>
    <x v="7"/>
    <m/>
    <m/>
    <n v="0"/>
    <m/>
    <m/>
    <m/>
    <n v="218048"/>
    <s v="SIN"/>
    <s v="SIN"/>
    <s v="SIN"/>
    <n v="4"/>
    <n v="0"/>
    <n v="0"/>
    <n v="76036"/>
    <n v="0.67123287671232879"/>
    <n v="32.964383561643835"/>
    <n v="1"/>
    <n v="2"/>
    <n v="2"/>
    <n v="2"/>
    <n v="1"/>
    <n v="0"/>
    <n v="0"/>
    <n v="0"/>
  </r>
  <r>
    <n v="66888048"/>
    <s v="ASOCIADO 713"/>
    <x v="2"/>
    <x v="7"/>
    <m/>
    <m/>
    <n v="0"/>
    <m/>
    <m/>
    <m/>
    <n v="218048"/>
    <s v="SIN"/>
    <s v="SIN"/>
    <s v="SIN"/>
    <n v="4"/>
    <n v="0"/>
    <n v="0"/>
    <n v="76130"/>
    <n v="0.65479452054794518"/>
    <n v="47.145205479452052"/>
    <n v="2"/>
    <n v="2"/>
    <n v="1"/>
    <n v="2"/>
    <n v="6"/>
    <n v="0"/>
    <n v="0"/>
    <n v="0"/>
  </r>
  <r>
    <n v="6222062"/>
    <s v="ASOCIADO 714"/>
    <x v="2"/>
    <x v="7"/>
    <m/>
    <m/>
    <n v="0"/>
    <m/>
    <m/>
    <m/>
    <n v="218048"/>
    <s v="SIN"/>
    <s v="SIN"/>
    <s v="SIN"/>
    <n v="4"/>
    <n v="0"/>
    <n v="0"/>
    <n v="76130"/>
    <n v="0.66849315068493154"/>
    <n v="51.147945205479452"/>
    <n v="1"/>
    <n v="2"/>
    <n v="1"/>
    <n v="2"/>
    <n v="2"/>
    <n v="0"/>
    <n v="0"/>
    <n v="0"/>
  </r>
  <r>
    <n v="24082408"/>
    <s v="ASOCIADO 715"/>
    <x v="2"/>
    <x v="7"/>
    <m/>
    <m/>
    <n v="0"/>
    <m/>
    <m/>
    <m/>
    <n v="218048"/>
    <s v="SIN"/>
    <s v="SIN"/>
    <s v="SIN"/>
    <n v="4"/>
    <n v="0"/>
    <n v="0"/>
    <n v="76130"/>
    <n v="0.66849315068493154"/>
    <n v="40.200000000000003"/>
    <n v="1"/>
    <n v="2"/>
    <n v="1"/>
    <n v="2"/>
    <n v="1"/>
    <n v="0"/>
    <n v="0"/>
    <n v="0"/>
  </r>
  <r>
    <n v="66880880"/>
    <s v="ASOCIADO 716"/>
    <x v="2"/>
    <x v="7"/>
    <m/>
    <m/>
    <n v="0"/>
    <m/>
    <m/>
    <m/>
    <n v="218048"/>
    <s v="SIN"/>
    <s v="SIN"/>
    <s v="SIN"/>
    <n v="4"/>
    <n v="0"/>
    <n v="0"/>
    <n v="76130"/>
    <n v="0.66849315068493154"/>
    <n v="43.832876712328769"/>
    <n v="2"/>
    <n v="2"/>
    <n v="1"/>
    <n v="2"/>
    <n v="1"/>
    <n v="0"/>
    <n v="0"/>
    <n v="0"/>
  </r>
  <r>
    <n v="88248444"/>
    <s v="ASOCIADO 717"/>
    <x v="2"/>
    <x v="7"/>
    <m/>
    <m/>
    <n v="0"/>
    <m/>
    <m/>
    <m/>
    <n v="218048"/>
    <s v="SIN"/>
    <s v="SIN"/>
    <s v="SIN"/>
    <n v="4"/>
    <n v="0"/>
    <n v="0"/>
    <n v="76130"/>
    <n v="0.66849315068493154"/>
    <n v="51.449315068493149"/>
    <n v="1"/>
    <n v="2"/>
    <n v="2"/>
    <n v="2"/>
    <n v="1"/>
    <n v="0"/>
    <n v="0"/>
    <n v="0"/>
  </r>
  <r>
    <n v="2244280280"/>
    <s v="ASOCIADO 718"/>
    <x v="2"/>
    <x v="7"/>
    <m/>
    <m/>
    <n v="0"/>
    <m/>
    <m/>
    <m/>
    <n v="218048"/>
    <s v="SIN"/>
    <s v="SIN"/>
    <s v="SIN"/>
    <n v="4"/>
    <n v="0"/>
    <n v="0"/>
    <n v="76130"/>
    <n v="0.66849315068493154"/>
    <n v="28.391780821917809"/>
    <n v="1"/>
    <n v="2"/>
    <n v="2"/>
    <n v="2"/>
    <n v="1"/>
    <n v="0"/>
    <n v="0"/>
    <n v="0"/>
  </r>
  <r>
    <n v="2006286840"/>
    <s v="ASOCIADO 719"/>
    <x v="2"/>
    <x v="7"/>
    <m/>
    <m/>
    <n v="0"/>
    <m/>
    <m/>
    <m/>
    <n v="218048"/>
    <s v="SIN"/>
    <s v="SIN"/>
    <s v="SIN"/>
    <n v="4"/>
    <n v="0"/>
    <n v="0"/>
    <n v="76130"/>
    <n v="0.67123287671232879"/>
    <n v="21.347945205479451"/>
    <n v="1"/>
    <n v="2"/>
    <n v="1"/>
    <n v="2"/>
    <n v="1"/>
    <n v="0"/>
    <n v="0"/>
    <n v="0"/>
  </r>
  <r>
    <n v="2204246064"/>
    <s v="ASOCIADO 720"/>
    <x v="2"/>
    <x v="7"/>
    <m/>
    <m/>
    <n v="0"/>
    <m/>
    <m/>
    <m/>
    <n v="218048"/>
    <s v="SIN"/>
    <s v="SIN"/>
    <s v="SIN"/>
    <n v="4"/>
    <n v="0"/>
    <n v="0"/>
    <n v="76130"/>
    <n v="0.67123287671232879"/>
    <n v="20.328767123287673"/>
    <n v="1"/>
    <n v="2"/>
    <n v="2"/>
    <n v="2"/>
    <n v="1"/>
    <n v="0"/>
    <n v="0"/>
    <n v="0"/>
  </r>
  <r>
    <n v="66060228"/>
    <s v="ASOCIADO 721"/>
    <x v="2"/>
    <x v="7"/>
    <m/>
    <m/>
    <n v="0"/>
    <m/>
    <m/>
    <m/>
    <n v="218048"/>
    <s v="SIN"/>
    <s v="SIN"/>
    <s v="SIN"/>
    <n v="4"/>
    <n v="0"/>
    <n v="0"/>
    <n v="76130"/>
    <n v="0.68219178082191778"/>
    <n v="40.410958904109592"/>
    <n v="2"/>
    <n v="2"/>
    <n v="1"/>
    <n v="2"/>
    <n v="1"/>
    <n v="0"/>
    <n v="0"/>
    <n v="0"/>
  </r>
  <r>
    <n v="66080824"/>
    <s v="ASOCIADO 722"/>
    <x v="2"/>
    <x v="7"/>
    <m/>
    <m/>
    <n v="0"/>
    <m/>
    <m/>
    <m/>
    <n v="218048"/>
    <s v="SIN"/>
    <s v="SIN"/>
    <s v="SIN"/>
    <n v="4"/>
    <n v="0"/>
    <n v="0"/>
    <n v="76130"/>
    <n v="0.68219178082191778"/>
    <n v="39.123287671232873"/>
    <n v="2"/>
    <n v="2"/>
    <n v="1"/>
    <n v="2"/>
    <n v="3"/>
    <n v="0"/>
    <n v="0"/>
    <n v="0"/>
  </r>
  <r>
    <n v="2084886864"/>
    <s v="ASOCIADO 723"/>
    <x v="2"/>
    <x v="7"/>
    <m/>
    <m/>
    <n v="0"/>
    <m/>
    <m/>
    <m/>
    <n v="218048"/>
    <s v="SIN"/>
    <s v="SIN"/>
    <s v="SIN"/>
    <n v="4"/>
    <n v="0"/>
    <n v="0"/>
    <n v="76130"/>
    <n v="0.68219178082191778"/>
    <n v="34.241095890410961"/>
    <n v="1"/>
    <n v="2"/>
    <n v="2"/>
    <n v="2"/>
    <n v="1"/>
    <n v="0"/>
    <n v="0"/>
    <n v="0"/>
  </r>
  <r>
    <n v="2224880860"/>
    <s v="ASOCIADO 724"/>
    <x v="2"/>
    <x v="7"/>
    <m/>
    <m/>
    <n v="0"/>
    <m/>
    <m/>
    <m/>
    <n v="218048"/>
    <s v="SIN"/>
    <s v="SIN"/>
    <s v="SIN"/>
    <n v="4"/>
    <n v="0"/>
    <n v="0"/>
    <n v="76275"/>
    <n v="0.66849315068493154"/>
    <n v="32.613698630136987"/>
    <n v="2"/>
    <n v="2"/>
    <n v="2"/>
    <n v="2"/>
    <n v="1"/>
    <n v="0"/>
    <n v="0"/>
    <n v="0"/>
  </r>
  <r>
    <n v="48806242"/>
    <s v="ASOCIADO 725"/>
    <x v="2"/>
    <x v="7"/>
    <m/>
    <m/>
    <n v="0"/>
    <m/>
    <m/>
    <m/>
    <n v="218048"/>
    <s v="SIN"/>
    <s v="SIN"/>
    <s v="SIN"/>
    <n v="4"/>
    <n v="0"/>
    <n v="0"/>
    <n v="76834"/>
    <n v="0.70410958904109588"/>
    <n v="36.917808219178085"/>
    <n v="2"/>
    <n v="2"/>
    <n v="2"/>
    <n v="2"/>
    <n v="1"/>
    <n v="0"/>
    <n v="0"/>
    <n v="0"/>
  </r>
  <r>
    <n v="88242646"/>
    <s v="ASOCIADO 726"/>
    <x v="3"/>
    <x v="5"/>
    <m/>
    <n v="151038"/>
    <n v="0"/>
    <n v="51762"/>
    <n v="0"/>
    <n v="0"/>
    <n v="218048"/>
    <s v="9- Otras garantías (no admisible)"/>
    <s v="LBZ"/>
    <s v="A"/>
    <n v="4"/>
    <n v="0"/>
    <n v="0"/>
    <n v="68255"/>
    <n v="0.67397260273972603"/>
    <n v="48.063013698630137"/>
    <n v="1"/>
    <n v="2"/>
    <n v="2"/>
    <n v="2"/>
    <n v="3"/>
    <n v="0"/>
    <n v="0"/>
    <n v="0"/>
  </r>
  <r>
    <n v="2222222660"/>
    <s v="ASOCIADO 727"/>
    <x v="3"/>
    <x v="5"/>
    <m/>
    <n v="163345"/>
    <n v="0"/>
    <n v="83391"/>
    <n v="0"/>
    <n v="0"/>
    <n v="218048"/>
    <s v="9- Otras garantías (no admisible)"/>
    <s v="LBZ"/>
    <s v="A"/>
    <n v="4"/>
    <n v="0"/>
    <n v="0"/>
    <n v="76130"/>
    <n v="0.68219178082191778"/>
    <n v="33.660273972602738"/>
    <n v="1"/>
    <n v="2"/>
    <n v="2"/>
    <n v="2"/>
    <n v="1"/>
    <n v="0"/>
    <n v="0"/>
    <n v="0"/>
  </r>
  <r>
    <n v="2224628484"/>
    <s v="ASOCIADO 728"/>
    <x v="3"/>
    <x v="5"/>
    <m/>
    <n v="167428"/>
    <n v="0"/>
    <n v="85476"/>
    <n v="0"/>
    <n v="0"/>
    <n v="218048"/>
    <s v="9- Otras garantías (no admisible)"/>
    <s v="LBZ"/>
    <s v="A"/>
    <n v="4"/>
    <n v="0"/>
    <n v="0"/>
    <n v="76130"/>
    <n v="0.66849315068493154"/>
    <n v="33.586301369863016"/>
    <n v="2"/>
    <n v="2"/>
    <n v="1"/>
    <n v="2"/>
    <n v="1"/>
    <n v="0"/>
    <n v="0"/>
    <n v="0"/>
  </r>
  <r>
    <n v="46488888"/>
    <s v="ASOCIADO 729"/>
    <x v="3"/>
    <x v="5"/>
    <m/>
    <n v="172762"/>
    <n v="0"/>
    <n v="107861"/>
    <n v="0"/>
    <n v="1000000"/>
    <n v="218048"/>
    <s v="6- pignoración"/>
    <s v="LBZ"/>
    <s v="A"/>
    <n v="4"/>
    <n v="0"/>
    <n v="0"/>
    <n v="15759"/>
    <n v="0.76164383561643834"/>
    <n v="42.652054794520545"/>
    <n v="2"/>
    <n v="0"/>
    <n v="2"/>
    <n v="2"/>
    <n v="2"/>
    <n v="0"/>
    <n v="0"/>
    <n v="0"/>
  </r>
  <r>
    <n v="4440640"/>
    <s v="ASOCIADO 730"/>
    <x v="3"/>
    <x v="5"/>
    <m/>
    <n v="175596"/>
    <n v="0"/>
    <n v="89645"/>
    <n v="0"/>
    <n v="0"/>
    <n v="218048"/>
    <s v="9- Otras garantías (no admisible)"/>
    <s v="LBZ"/>
    <s v="A"/>
    <n v="4"/>
    <n v="0"/>
    <n v="0"/>
    <n v="76130"/>
    <n v="0.67123287671232879"/>
    <n v="46.410958904109592"/>
    <n v="1"/>
    <n v="2"/>
    <n v="2"/>
    <n v="2"/>
    <n v="1"/>
    <n v="0"/>
    <n v="0"/>
    <n v="0"/>
  </r>
  <r>
    <n v="20460082"/>
    <s v="ASOCIADO 731"/>
    <x v="3"/>
    <x v="5"/>
    <m/>
    <n v="202990"/>
    <n v="0"/>
    <n v="103020"/>
    <n v="0"/>
    <n v="0"/>
    <n v="218048"/>
    <s v="9- Otras garantías (no admisible)"/>
    <s v="LBZ"/>
    <s v="A"/>
    <n v="4"/>
    <n v="0"/>
    <n v="0"/>
    <n v="76130"/>
    <n v="0.67123287671232879"/>
    <n v="34.676712328767124"/>
    <n v="2"/>
    <n v="1"/>
    <n v="2"/>
    <n v="2"/>
    <n v="1"/>
    <n v="0"/>
    <n v="0"/>
    <n v="0"/>
  </r>
  <r>
    <n v="2008808626"/>
    <s v="ASOCIADO 732"/>
    <x v="3"/>
    <x v="5"/>
    <m/>
    <n v="270003"/>
    <n v="0"/>
    <n v="68008"/>
    <n v="0"/>
    <n v="0"/>
    <n v="218048"/>
    <s v="9- Otras garantías (no admisible)"/>
    <s v="LBZ"/>
    <s v="A"/>
    <n v="4"/>
    <n v="0"/>
    <n v="0"/>
    <n v="68615"/>
    <n v="0.67123287671232879"/>
    <n v="23.547945205479451"/>
    <n v="2"/>
    <n v="2"/>
    <n v="1"/>
    <n v="2"/>
    <n v="1"/>
    <n v="0"/>
    <n v="0"/>
    <n v="0"/>
  </r>
  <r>
    <n v="24888620"/>
    <s v="ASOCIADO 733"/>
    <x v="3"/>
    <x v="5"/>
    <m/>
    <n v="300496"/>
    <n v="0"/>
    <n v="102175"/>
    <n v="0"/>
    <n v="0"/>
    <n v="218048"/>
    <s v="9- Otras garantías (no admisible)"/>
    <s v="LBZ"/>
    <s v="A"/>
    <n v="4"/>
    <n v="0"/>
    <n v="0"/>
    <n v="76001"/>
    <n v="0.68219178082191778"/>
    <n v="56.07123287671233"/>
    <n v="1"/>
    <n v="2"/>
    <n v="1"/>
    <n v="2"/>
    <n v="1"/>
    <n v="0"/>
    <n v="0"/>
    <n v="0"/>
  </r>
  <r>
    <n v="6826600"/>
    <s v="ASOCIADO 734"/>
    <x v="3"/>
    <x v="5"/>
    <m/>
    <n v="306457"/>
    <n v="0"/>
    <n v="51614"/>
    <n v="0"/>
    <n v="0"/>
    <n v="218048"/>
    <s v="9- Otras garantías (no admisible)"/>
    <s v="LBZ"/>
    <s v="A"/>
    <n v="4"/>
    <n v="0"/>
    <n v="0"/>
    <n v="68615"/>
    <n v="0.70410958904109588"/>
    <n v="58.246575342465754"/>
    <n v="1"/>
    <n v="1"/>
    <n v="2"/>
    <n v="2"/>
    <n v="1"/>
    <n v="0"/>
    <n v="0"/>
    <n v="0"/>
  </r>
  <r>
    <n v="2244244682"/>
    <s v="ASOCIADO 735"/>
    <x v="2"/>
    <x v="7"/>
    <n v="634200"/>
    <m/>
    <n v="0"/>
    <m/>
    <m/>
    <m/>
    <n v="245301"/>
    <s v="SIN"/>
    <s v="SIN"/>
    <s v="SIN"/>
    <n v="4"/>
    <n v="0"/>
    <n v="0"/>
    <n v="76892"/>
    <n v="0.35616438356164382"/>
    <n v="31.898630136986302"/>
    <n v="1"/>
    <n v="0"/>
    <n v="2"/>
    <n v="2"/>
    <n v="5"/>
    <n v="0"/>
    <n v="0"/>
    <n v="0"/>
  </r>
  <r>
    <n v="2008628062"/>
    <s v="ASOCIADO 736"/>
    <x v="2"/>
    <x v="7"/>
    <n v="302000"/>
    <m/>
    <n v="0"/>
    <m/>
    <m/>
    <m/>
    <n v="245301"/>
    <s v="SIN"/>
    <s v="SIN"/>
    <s v="SIN"/>
    <n v="4"/>
    <n v="0"/>
    <n v="0"/>
    <n v="13001"/>
    <n v="0.26301369863013696"/>
    <n v="35.550684931506851"/>
    <n v="1"/>
    <n v="2"/>
    <n v="2"/>
    <n v="2"/>
    <n v="1"/>
    <n v="0"/>
    <n v="0"/>
    <n v="0"/>
  </r>
  <r>
    <n v="2040842688"/>
    <s v="ASOCIADO 737"/>
    <x v="2"/>
    <x v="7"/>
    <n v="206054"/>
    <m/>
    <n v="0"/>
    <m/>
    <m/>
    <m/>
    <n v="245301"/>
    <s v="SIN"/>
    <s v="SIN"/>
    <s v="SIN"/>
    <n v="4"/>
    <n v="0"/>
    <n v="0"/>
    <n v="5380"/>
    <n v="0.26575342465753427"/>
    <n v="34.5013698630137"/>
    <n v="2"/>
    <n v="2"/>
    <n v="2"/>
    <n v="6"/>
    <n v="1"/>
    <n v="0"/>
    <n v="0"/>
    <n v="0"/>
  </r>
  <r>
    <n v="84428088"/>
    <s v="ASOCIADO 738"/>
    <x v="2"/>
    <x v="7"/>
    <m/>
    <m/>
    <n v="0"/>
    <m/>
    <m/>
    <m/>
    <n v="245301"/>
    <s v="SIN"/>
    <s v="SIN"/>
    <s v="SIN"/>
    <n v="4"/>
    <n v="0"/>
    <n v="0"/>
    <n v="68307"/>
    <n v="0.26849315068493151"/>
    <n v="43.268493150684932"/>
    <n v="1"/>
    <n v="5"/>
    <n v="3"/>
    <n v="6"/>
    <n v="1"/>
    <n v="0"/>
    <n v="0"/>
    <n v="0"/>
  </r>
  <r>
    <n v="2468042"/>
    <s v="ASOCIADO 739"/>
    <x v="3"/>
    <x v="3"/>
    <n v="2074506"/>
    <n v="626460"/>
    <n v="381156"/>
    <n v="204825"/>
    <n v="0"/>
    <n v="0"/>
    <n v="245304"/>
    <s v="9- Otras garantías (no admisible)"/>
    <s v="LBZ"/>
    <s v="A"/>
    <n v="4"/>
    <n v="0"/>
    <n v="0"/>
    <n v="68615"/>
    <n v="0.76164383561643834"/>
    <n v="39.57260273972603"/>
    <n v="1"/>
    <n v="1"/>
    <n v="1"/>
    <n v="2"/>
    <n v="1"/>
    <n v="0"/>
    <n v="0"/>
    <n v="0"/>
  </r>
  <r>
    <n v="2024406088"/>
    <s v="ASOCIADO 740"/>
    <x v="3"/>
    <x v="3"/>
    <n v="1138000"/>
    <n v="1216291"/>
    <n v="970987"/>
    <n v="110816"/>
    <n v="0"/>
    <n v="0"/>
    <n v="245304"/>
    <s v="9- Otras garantías (no admisible)"/>
    <s v="LBZ"/>
    <s v="A"/>
    <n v="4"/>
    <n v="0"/>
    <n v="0"/>
    <n v="11001"/>
    <n v="0.76164383561643834"/>
    <n v="32.030136986301372"/>
    <n v="1"/>
    <n v="5"/>
    <n v="2"/>
    <n v="2"/>
    <n v="1"/>
    <n v="0"/>
    <n v="0"/>
    <n v="0"/>
  </r>
  <r>
    <n v="22264606"/>
    <s v="ASOCIADO 741"/>
    <x v="2"/>
    <x v="7"/>
    <n v="549000"/>
    <m/>
    <n v="0"/>
    <m/>
    <m/>
    <m/>
    <n v="245304"/>
    <s v="SIN"/>
    <s v="SIN"/>
    <s v="SIN"/>
    <n v="4"/>
    <n v="0"/>
    <n v="0"/>
    <n v="25754"/>
    <n v="0.76164383561643834"/>
    <n v="38.942465753424656"/>
    <n v="2"/>
    <n v="2"/>
    <n v="2"/>
    <n v="2"/>
    <n v="1"/>
    <n v="0"/>
    <n v="0"/>
    <n v="0"/>
  </r>
  <r>
    <n v="82444020"/>
    <s v="ASOCIADO 742"/>
    <x v="3"/>
    <x v="3"/>
    <n v="457500"/>
    <n v="593800"/>
    <n v="348496"/>
    <n v="123793.99999999999"/>
    <n v="0"/>
    <n v="0"/>
    <n v="245304"/>
    <s v="9- Otras garantías (no admisible)"/>
    <s v="LBZ"/>
    <s v="A"/>
    <n v="4"/>
    <n v="0"/>
    <n v="0"/>
    <n v="68895"/>
    <n v="0.76164383561643834"/>
    <n v="38.901369863013699"/>
    <n v="1"/>
    <n v="1"/>
    <n v="2"/>
    <n v="2"/>
    <n v="1"/>
    <n v="0"/>
    <n v="0"/>
    <n v="0"/>
  </r>
  <r>
    <n v="6404406"/>
    <s v="ASOCIADO 743"/>
    <x v="4"/>
    <x v="2"/>
    <n v="457500"/>
    <n v="1901530"/>
    <n v="1656226"/>
    <n v="126470.00000000001"/>
    <n v="0"/>
    <n v="1525157"/>
    <n v="245304"/>
    <s v="6- pignoración"/>
    <s v="LBZ"/>
    <s v="A"/>
    <n v="4"/>
    <n v="0"/>
    <n v="0"/>
    <n v="76520"/>
    <n v="0.75890410958904109"/>
    <n v="55.739726027397261"/>
    <n v="1"/>
    <n v="1"/>
    <n v="2"/>
    <n v="2"/>
    <n v="2"/>
    <n v="0"/>
    <n v="0"/>
    <n v="0"/>
  </r>
  <r>
    <n v="2462842"/>
    <s v="ASOCIADO 744"/>
    <x v="3"/>
    <x v="3"/>
    <n v="366000"/>
    <n v="616597"/>
    <n v="371293"/>
    <n v="107861"/>
    <n v="0"/>
    <n v="0"/>
    <n v="245304"/>
    <s v="9- Otras garantías (no admisible)"/>
    <s v="LBZ"/>
    <s v="A"/>
    <n v="4"/>
    <n v="0"/>
    <n v="0"/>
    <n v="68895"/>
    <n v="0.76164383561643834"/>
    <n v="37.635616438356166"/>
    <n v="1"/>
    <n v="1"/>
    <n v="1"/>
    <n v="2"/>
    <n v="1"/>
    <n v="0"/>
    <n v="0"/>
    <n v="0"/>
  </r>
  <r>
    <n v="2200806620"/>
    <s v="ASOCIADO 745"/>
    <x v="3"/>
    <x v="5"/>
    <n v="301660"/>
    <n v="100797"/>
    <n v="0"/>
    <n v="51004"/>
    <n v="0"/>
    <n v="0"/>
    <n v="245304"/>
    <s v="9- Otras garantías (no admisible)"/>
    <s v="LBZ"/>
    <s v="A"/>
    <n v="4"/>
    <n v="0"/>
    <n v="0"/>
    <n v="68255"/>
    <n v="1.643835616438356E-2"/>
    <n v="25.701369863013699"/>
    <n v="1"/>
    <n v="2"/>
    <n v="2"/>
    <n v="2"/>
    <n v="1"/>
    <n v="0"/>
    <n v="0"/>
    <n v="0"/>
  </r>
  <r>
    <n v="2200802844"/>
    <s v="ASOCIADO 746"/>
    <x v="3"/>
    <x v="3"/>
    <n v="274500"/>
    <n v="1098111"/>
    <n v="852807"/>
    <n v="118443"/>
    <n v="0"/>
    <n v="0"/>
    <n v="245304"/>
    <s v="9- Otras garantías (no admisible)"/>
    <s v="LBZ"/>
    <s v="A"/>
    <n v="4"/>
    <n v="0"/>
    <n v="0"/>
    <n v="68615"/>
    <n v="0.76164383561643834"/>
    <n v="32.0027397260274"/>
    <n v="1"/>
    <n v="2"/>
    <n v="1"/>
    <n v="2"/>
    <n v="1"/>
    <n v="0"/>
    <n v="0"/>
    <n v="0"/>
  </r>
  <r>
    <n v="2464828"/>
    <s v="ASOCIADO 748"/>
    <x v="2"/>
    <x v="7"/>
    <n v="253856"/>
    <m/>
    <n v="0"/>
    <m/>
    <m/>
    <m/>
    <n v="245304"/>
    <s v="SIN"/>
    <s v="SIN"/>
    <s v="SIN"/>
    <n v="4"/>
    <n v="0"/>
    <n v="0"/>
    <n v="68615"/>
    <n v="0.76164383561643834"/>
    <n v="44.682191780821917"/>
    <n v="1"/>
    <n v="2"/>
    <n v="2"/>
    <n v="2"/>
    <n v="1"/>
    <n v="0"/>
    <n v="0"/>
    <n v="0"/>
  </r>
  <r>
    <n v="2006064602"/>
    <s v="ASOCIADO 749"/>
    <x v="3"/>
    <x v="3"/>
    <n v="228750"/>
    <n v="714456"/>
    <n v="469152"/>
    <n v="107861"/>
    <n v="0"/>
    <n v="0"/>
    <n v="245304"/>
    <s v="9- Otras garantías (no admisible)"/>
    <s v="LBZ"/>
    <s v="A"/>
    <n v="4"/>
    <n v="0"/>
    <n v="0"/>
    <n v="68895"/>
    <n v="0.76438356164383559"/>
    <n v="23.17808219178082"/>
    <n v="1"/>
    <n v="2"/>
    <n v="1"/>
    <n v="2"/>
    <n v="3"/>
    <n v="0"/>
    <n v="0"/>
    <n v="0"/>
  </r>
  <r>
    <n v="2644824"/>
    <s v="ASOCIADO 750"/>
    <x v="2"/>
    <x v="7"/>
    <n v="210450"/>
    <m/>
    <n v="0"/>
    <m/>
    <m/>
    <m/>
    <n v="245304"/>
    <s v="SIN"/>
    <s v="SIN"/>
    <s v="SIN"/>
    <n v="4"/>
    <n v="0"/>
    <n v="0"/>
    <n v="68615"/>
    <n v="0.76438356164383559"/>
    <n v="37.126027397260273"/>
    <n v="1"/>
    <n v="1"/>
    <n v="1"/>
    <n v="2"/>
    <n v="1"/>
    <n v="0"/>
    <n v="0"/>
    <n v="0"/>
  </r>
  <r>
    <n v="2008204688"/>
    <s v="ASOCIADO 751"/>
    <x v="2"/>
    <x v="7"/>
    <n v="210450"/>
    <m/>
    <n v="0"/>
    <m/>
    <m/>
    <m/>
    <n v="245304"/>
    <s v="SIN"/>
    <s v="SIN"/>
    <s v="SIN"/>
    <n v="4"/>
    <n v="0"/>
    <n v="0"/>
    <n v="68895"/>
    <n v="0.76164383561643834"/>
    <n v="24.61917808219178"/>
    <n v="1"/>
    <n v="2"/>
    <n v="2"/>
    <n v="2"/>
    <n v="1"/>
    <n v="0"/>
    <n v="0"/>
    <n v="0"/>
  </r>
  <r>
    <n v="2468602"/>
    <s v="ASOCIADO 752"/>
    <x v="3"/>
    <x v="3"/>
    <n v="210415"/>
    <n v="576569"/>
    <n v="331265"/>
    <n v="87043"/>
    <n v="0"/>
    <n v="0"/>
    <n v="245304"/>
    <s v="9- Otras garantías (no admisible)"/>
    <s v="LBZ"/>
    <s v="A"/>
    <n v="4"/>
    <n v="0"/>
    <n v="0"/>
    <n v="68615"/>
    <n v="0.76164383561643834"/>
    <n v="41.082191780821915"/>
    <n v="1"/>
    <n v="2"/>
    <n v="2"/>
    <n v="2"/>
    <n v="1"/>
    <n v="0"/>
    <n v="0"/>
    <n v="0"/>
  </r>
  <r>
    <n v="26886288"/>
    <s v="ASOCIADO 753"/>
    <x v="3"/>
    <x v="3"/>
    <n v="184200"/>
    <n v="571568"/>
    <n v="326264"/>
    <n v="86288"/>
    <n v="0"/>
    <n v="0"/>
    <n v="245304"/>
    <s v="9- Otras garantías (no admisible)"/>
    <s v="LBZ"/>
    <s v="A"/>
    <n v="4"/>
    <n v="0"/>
    <n v="0"/>
    <n v="76130"/>
    <n v="0.76438356164383559"/>
    <n v="50.923287671232877"/>
    <n v="1"/>
    <n v="1"/>
    <n v="2"/>
    <n v="2"/>
    <n v="1"/>
    <n v="0"/>
    <n v="0"/>
    <n v="0"/>
  </r>
  <r>
    <n v="2228280288"/>
    <s v="ASOCIADO 754"/>
    <x v="3"/>
    <x v="3"/>
    <n v="183000"/>
    <n v="582275"/>
    <n v="336971"/>
    <n v="181805"/>
    <n v="0"/>
    <n v="0"/>
    <n v="245304"/>
    <s v="9- Otras garantías (no admisible)"/>
    <s v="LBZ"/>
    <s v="A"/>
    <n v="4"/>
    <n v="0"/>
    <n v="0"/>
    <n v="76520"/>
    <n v="0.75890410958904109"/>
    <n v="33.416438356164385"/>
    <n v="2"/>
    <n v="2"/>
    <n v="2"/>
    <n v="2"/>
    <n v="1"/>
    <n v="0"/>
    <n v="0"/>
    <n v="0"/>
  </r>
  <r>
    <n v="2224642246"/>
    <s v="ASOCIADO 755"/>
    <x v="2"/>
    <x v="7"/>
    <n v="183000"/>
    <m/>
    <n v="0"/>
    <m/>
    <m/>
    <m/>
    <n v="245304"/>
    <s v="SIN"/>
    <s v="SIN"/>
    <s v="SIN"/>
    <n v="4"/>
    <n v="0"/>
    <n v="0"/>
    <n v="76563"/>
    <n v="0.76164383561643834"/>
    <n v="34.11780821917808"/>
    <n v="1"/>
    <n v="2"/>
    <n v="1"/>
    <n v="2"/>
    <n v="1"/>
    <n v="0"/>
    <n v="0"/>
    <n v="0"/>
  </r>
  <r>
    <n v="2202660408"/>
    <s v="ASOCIADO 756"/>
    <x v="2"/>
    <x v="7"/>
    <n v="168500"/>
    <m/>
    <n v="0"/>
    <m/>
    <m/>
    <m/>
    <n v="245304"/>
    <s v="SIN"/>
    <s v="SIN"/>
    <s v="SIN"/>
    <n v="4"/>
    <n v="0"/>
    <n v="0"/>
    <n v="68895"/>
    <n v="0.76164383561643834"/>
    <n v="23.156164383561645"/>
    <n v="1"/>
    <n v="2"/>
    <n v="1"/>
    <n v="2"/>
    <n v="1"/>
    <n v="0"/>
    <n v="0"/>
    <n v="0"/>
  </r>
  <r>
    <n v="28462442"/>
    <s v="ASOCIADO 757"/>
    <x v="3"/>
    <x v="3"/>
    <n v="121400"/>
    <n v="1084000"/>
    <n v="838696"/>
    <n v="98763"/>
    <n v="0"/>
    <n v="0"/>
    <n v="245304"/>
    <s v="9- Otras garantías (no admisible)"/>
    <s v="LBZ"/>
    <s v="A"/>
    <n v="4"/>
    <n v="0"/>
    <n v="0"/>
    <n v="68255"/>
    <n v="0.76164383561643834"/>
    <n v="42.027397260273972"/>
    <n v="2"/>
    <n v="2"/>
    <n v="2"/>
    <n v="2"/>
    <n v="1"/>
    <n v="0"/>
    <n v="0"/>
    <n v="0"/>
  </r>
  <r>
    <n v="64628806"/>
    <s v="ASOCIADO 758"/>
    <x v="2"/>
    <x v="7"/>
    <n v="118950"/>
    <m/>
    <n v="0"/>
    <m/>
    <m/>
    <m/>
    <n v="245304"/>
    <s v="SIN"/>
    <s v="SIN"/>
    <s v="SIN"/>
    <n v="4"/>
    <n v="0"/>
    <n v="0"/>
    <n v="68895"/>
    <n v="0.76164383561643834"/>
    <n v="42.454794520547942"/>
    <n v="2"/>
    <n v="2"/>
    <n v="1"/>
    <n v="2"/>
    <n v="1"/>
    <n v="0"/>
    <n v="0"/>
    <n v="0"/>
  </r>
  <r>
    <n v="2200804002"/>
    <s v="ASOCIADO 759"/>
    <x v="2"/>
    <x v="7"/>
    <n v="92767"/>
    <m/>
    <n v="0"/>
    <m/>
    <m/>
    <m/>
    <n v="245304"/>
    <s v="SIN"/>
    <s v="SIN"/>
    <s v="SIN"/>
    <n v="4"/>
    <n v="0"/>
    <n v="0"/>
    <n v="68255"/>
    <n v="0.76438356164383559"/>
    <n v="26.649315068493152"/>
    <n v="1"/>
    <n v="2"/>
    <n v="1"/>
    <n v="2"/>
    <n v="2"/>
    <n v="0"/>
    <n v="0"/>
    <n v="0"/>
  </r>
  <r>
    <n v="2228666062"/>
    <s v="ASOCIADO 760"/>
    <x v="3"/>
    <x v="5"/>
    <n v="81201"/>
    <n v="337946"/>
    <n v="0"/>
    <n v="87464"/>
    <n v="0"/>
    <n v="0"/>
    <n v="245304"/>
    <s v="9- Otras garantías (no admisible)"/>
    <s v="LBZ"/>
    <s v="A"/>
    <n v="4"/>
    <n v="0"/>
    <n v="31"/>
    <n v="68615"/>
    <n v="0.84383561643835614"/>
    <n v="33.136986301369866"/>
    <n v="1"/>
    <n v="2"/>
    <n v="1"/>
    <n v="2"/>
    <n v="3"/>
    <n v="0"/>
    <n v="0"/>
    <n v="0"/>
  </r>
  <r>
    <n v="24664622"/>
    <s v="ASOCIADO 761"/>
    <x v="2"/>
    <x v="7"/>
    <n v="46230"/>
    <m/>
    <n v="0"/>
    <m/>
    <m/>
    <m/>
    <n v="245304"/>
    <s v="SIN"/>
    <s v="SIN"/>
    <s v="SIN"/>
    <n v="4"/>
    <n v="0"/>
    <n v="0"/>
    <n v="68255"/>
    <n v="0.76164383561643834"/>
    <n v="41.887671232876713"/>
    <n v="1"/>
    <n v="2"/>
    <n v="1"/>
    <n v="2"/>
    <n v="1"/>
    <n v="0"/>
    <n v="0"/>
    <n v="0"/>
  </r>
  <r>
    <n v="2068466228"/>
    <s v="ASOCIADO 762"/>
    <x v="2"/>
    <x v="7"/>
    <n v="15000"/>
    <m/>
    <n v="0"/>
    <m/>
    <m/>
    <m/>
    <n v="245304"/>
    <s v="SIN"/>
    <s v="SIN"/>
    <s v="SIN"/>
    <n v="4"/>
    <n v="0"/>
    <n v="0"/>
    <n v="76130"/>
    <n v="0.75890410958904109"/>
    <n v="29.624657534246577"/>
    <n v="1"/>
    <n v="2"/>
    <n v="2"/>
    <n v="2"/>
    <n v="1"/>
    <n v="0"/>
    <n v="0"/>
    <n v="0"/>
  </r>
  <r>
    <n v="2228664020"/>
    <s v="ASOCIADO 763"/>
    <x v="3"/>
    <x v="3"/>
    <m/>
    <n v="494213"/>
    <n v="248909"/>
    <n v="86452"/>
    <n v="0"/>
    <n v="0"/>
    <n v="245304"/>
    <s v="9- Otras garantías (no admisible)"/>
    <s v="LBZ"/>
    <s v="A"/>
    <n v="4"/>
    <n v="0"/>
    <n v="0"/>
    <n v="68615"/>
    <n v="0.76164383561643834"/>
    <n v="35.18904109589041"/>
    <n v="1"/>
    <n v="4"/>
    <n v="1"/>
    <n v="2"/>
    <n v="1"/>
    <n v="0"/>
    <n v="0"/>
    <n v="0"/>
  </r>
  <r>
    <n v="28446448"/>
    <s v="ASOCIADO 764"/>
    <x v="3"/>
    <x v="3"/>
    <m/>
    <n v="669558"/>
    <n v="424254"/>
    <n v="101082"/>
    <n v="0"/>
    <n v="0"/>
    <n v="245304"/>
    <s v="9- Otras garantías (no admisible)"/>
    <s v="LBZ"/>
    <s v="A"/>
    <n v="4"/>
    <n v="0"/>
    <n v="0"/>
    <n v="68255"/>
    <n v="0.76164383561643834"/>
    <n v="52.980821917808221"/>
    <n v="2"/>
    <n v="2"/>
    <n v="1"/>
    <n v="2"/>
    <n v="3"/>
    <n v="0"/>
    <n v="0"/>
    <n v="0"/>
  </r>
  <r>
    <n v="2224806660"/>
    <s v="ASOCIADO 765"/>
    <x v="3"/>
    <x v="3"/>
    <m/>
    <n v="788341"/>
    <n v="543037"/>
    <n v="93839"/>
    <n v="0"/>
    <n v="0"/>
    <n v="245304"/>
    <s v="9- Otras garantías (no admisible)"/>
    <s v="LBZ"/>
    <s v="A"/>
    <n v="4"/>
    <n v="0"/>
    <n v="0"/>
    <n v="76275"/>
    <n v="0.76164383561643834"/>
    <n v="25.567123287671233"/>
    <n v="1"/>
    <n v="2"/>
    <n v="2"/>
    <n v="2"/>
    <n v="1"/>
    <n v="0"/>
    <n v="0"/>
    <n v="0"/>
  </r>
  <r>
    <n v="2008460646"/>
    <s v="ASOCIADO 766"/>
    <x v="2"/>
    <x v="7"/>
    <m/>
    <m/>
    <n v="0"/>
    <m/>
    <m/>
    <m/>
    <n v="245304"/>
    <s v="SIN"/>
    <s v="SIN"/>
    <s v="SIN"/>
    <n v="4"/>
    <n v="0"/>
    <n v="0"/>
    <n v="5360"/>
    <n v="0.76164383561643834"/>
    <n v="19.671232876712327"/>
    <n v="2"/>
    <n v="2"/>
    <n v="1"/>
    <n v="2"/>
    <n v="1"/>
    <n v="0"/>
    <n v="0"/>
    <n v="0"/>
  </r>
  <r>
    <n v="2024226448"/>
    <s v="ASOCIADO 767"/>
    <x v="2"/>
    <x v="7"/>
    <m/>
    <m/>
    <n v="0"/>
    <m/>
    <m/>
    <m/>
    <n v="245304"/>
    <s v="SIN"/>
    <s v="SIN"/>
    <s v="SIN"/>
    <n v="4"/>
    <n v="0"/>
    <n v="0"/>
    <n v="11001"/>
    <n v="0.76164383561643834"/>
    <n v="27.158904109589042"/>
    <n v="2"/>
    <n v="4"/>
    <n v="2"/>
    <n v="2"/>
    <n v="1"/>
    <n v="0"/>
    <n v="0"/>
    <n v="0"/>
  </r>
  <r>
    <n v="2624240"/>
    <s v="ASOCIADO 768"/>
    <x v="2"/>
    <x v="7"/>
    <m/>
    <m/>
    <n v="0"/>
    <m/>
    <m/>
    <m/>
    <n v="245304"/>
    <s v="SIN"/>
    <s v="SIN"/>
    <s v="SIN"/>
    <n v="4"/>
    <n v="0"/>
    <n v="0"/>
    <n v="68255"/>
    <n v="0.76164383561643834"/>
    <n v="38.465753424657535"/>
    <n v="1"/>
    <n v="2"/>
    <n v="1"/>
    <n v="2"/>
    <n v="1"/>
    <n v="0"/>
    <n v="0"/>
    <n v="0"/>
  </r>
  <r>
    <n v="24662800"/>
    <s v="ASOCIADO 769"/>
    <x v="2"/>
    <x v="7"/>
    <m/>
    <m/>
    <n v="0"/>
    <m/>
    <m/>
    <m/>
    <n v="245304"/>
    <s v="SIN"/>
    <s v="SIN"/>
    <s v="SIN"/>
    <n v="4"/>
    <n v="0"/>
    <n v="0"/>
    <n v="68255"/>
    <n v="0.76438356164383559"/>
    <n v="44.019178082191779"/>
    <n v="1"/>
    <n v="1"/>
    <n v="1"/>
    <n v="2"/>
    <n v="2"/>
    <n v="0"/>
    <n v="0"/>
    <n v="0"/>
  </r>
  <r>
    <n v="2008806044"/>
    <s v="ASOCIADO 770"/>
    <x v="2"/>
    <x v="7"/>
    <m/>
    <m/>
    <n v="0"/>
    <m/>
    <m/>
    <m/>
    <n v="245304"/>
    <s v="SIN"/>
    <s v="SIN"/>
    <s v="SIN"/>
    <n v="4"/>
    <n v="0"/>
    <n v="0"/>
    <n v="68255"/>
    <n v="0.76438356164383559"/>
    <n v="23.698630136986303"/>
    <n v="1"/>
    <n v="2"/>
    <n v="1"/>
    <n v="2"/>
    <n v="2"/>
    <n v="0"/>
    <n v="0"/>
    <n v="0"/>
  </r>
  <r>
    <n v="2006022444"/>
    <s v="ASOCIADO 771"/>
    <x v="2"/>
    <x v="7"/>
    <m/>
    <m/>
    <n v="0"/>
    <m/>
    <m/>
    <m/>
    <n v="245304"/>
    <s v="SIN"/>
    <s v="SIN"/>
    <s v="SIN"/>
    <n v="4"/>
    <n v="0"/>
    <n v="0"/>
    <n v="68307"/>
    <n v="0.76164383561643834"/>
    <n v="31.4986301369863"/>
    <n v="2"/>
    <n v="2"/>
    <n v="3"/>
    <n v="2"/>
    <n v="1"/>
    <n v="0"/>
    <n v="0"/>
    <n v="0"/>
  </r>
  <r>
    <n v="2008680484"/>
    <s v="ASOCIADO 772"/>
    <x v="2"/>
    <x v="7"/>
    <m/>
    <m/>
    <n v="0"/>
    <m/>
    <m/>
    <m/>
    <n v="245304"/>
    <s v="SIN"/>
    <s v="SIN"/>
    <s v="SIN"/>
    <n v="4"/>
    <n v="0"/>
    <n v="0"/>
    <n v="68615"/>
    <n v="0.76164383561643834"/>
    <n v="27.158904109589042"/>
    <n v="1"/>
    <n v="1"/>
    <n v="1"/>
    <n v="2"/>
    <n v="1"/>
    <n v="0"/>
    <n v="0"/>
    <n v="0"/>
  </r>
  <r>
    <n v="24626640"/>
    <s v="ASOCIADO 773"/>
    <x v="2"/>
    <x v="7"/>
    <m/>
    <m/>
    <n v="0"/>
    <m/>
    <m/>
    <m/>
    <n v="245304"/>
    <s v="SIN"/>
    <s v="SIN"/>
    <s v="SIN"/>
    <n v="4"/>
    <n v="0"/>
    <n v="0"/>
    <n v="68895"/>
    <n v="0.76164383561643834"/>
    <n v="40.778082191780825"/>
    <n v="1"/>
    <n v="2"/>
    <n v="1"/>
    <n v="2"/>
    <n v="1"/>
    <n v="0"/>
    <n v="0"/>
    <n v="0"/>
  </r>
  <r>
    <n v="24626642"/>
    <s v="ASOCIADO 774"/>
    <x v="2"/>
    <x v="7"/>
    <m/>
    <m/>
    <n v="0"/>
    <m/>
    <m/>
    <m/>
    <n v="245304"/>
    <s v="SIN"/>
    <s v="SIN"/>
    <s v="SIN"/>
    <n v="4"/>
    <n v="0"/>
    <n v="0"/>
    <n v="68895"/>
    <n v="0.76164383561643834"/>
    <n v="37.61643835616438"/>
    <n v="1"/>
    <n v="2"/>
    <n v="2"/>
    <n v="2"/>
    <n v="1"/>
    <n v="0"/>
    <n v="0"/>
    <n v="0"/>
  </r>
  <r>
    <n v="2202640042"/>
    <s v="ASOCIADO 775"/>
    <x v="2"/>
    <x v="7"/>
    <m/>
    <m/>
    <n v="0"/>
    <m/>
    <m/>
    <m/>
    <n v="245304"/>
    <s v="SIN"/>
    <s v="SIN"/>
    <s v="SIN"/>
    <n v="4"/>
    <n v="0"/>
    <n v="0"/>
    <n v="68895"/>
    <n v="0.76164383561643834"/>
    <n v="24.671232876712327"/>
    <n v="1"/>
    <n v="2"/>
    <n v="1"/>
    <n v="2"/>
    <n v="1"/>
    <n v="0"/>
    <n v="0"/>
    <n v="0"/>
  </r>
  <r>
    <n v="2202648660"/>
    <s v="ASOCIADO 776"/>
    <x v="2"/>
    <x v="7"/>
    <m/>
    <m/>
    <n v="0"/>
    <m/>
    <m/>
    <m/>
    <n v="245304"/>
    <s v="SIN"/>
    <s v="SIN"/>
    <s v="SIN"/>
    <n v="4"/>
    <n v="0"/>
    <n v="0"/>
    <n v="68895"/>
    <n v="0.76164383561643834"/>
    <n v="32.745205479452054"/>
    <n v="1"/>
    <n v="1"/>
    <n v="1"/>
    <n v="2"/>
    <n v="1"/>
    <n v="0"/>
    <n v="0"/>
    <n v="0"/>
  </r>
  <r>
    <n v="2244024848"/>
    <s v="ASOCIADO 777"/>
    <x v="2"/>
    <x v="7"/>
    <m/>
    <m/>
    <n v="0"/>
    <m/>
    <m/>
    <m/>
    <n v="245304"/>
    <s v="SIN"/>
    <s v="SIN"/>
    <s v="SIN"/>
    <n v="4"/>
    <n v="0"/>
    <n v="4"/>
    <n v="76001"/>
    <n v="0.26301369863013696"/>
    <n v="32.624657534246573"/>
    <n v="2"/>
    <n v="5"/>
    <n v="6"/>
    <n v="5"/>
    <n v="1"/>
    <n v="0"/>
    <n v="0"/>
    <n v="0"/>
  </r>
  <r>
    <n v="2224808842"/>
    <s v="ASOCIADO 778"/>
    <x v="2"/>
    <x v="7"/>
    <m/>
    <m/>
    <n v="0"/>
    <m/>
    <m/>
    <m/>
    <n v="245304"/>
    <s v="SIN"/>
    <s v="SIN"/>
    <s v="SIN"/>
    <n v="4"/>
    <n v="0"/>
    <n v="0"/>
    <n v="76275"/>
    <n v="0.76164383561643834"/>
    <n v="25.813698630136987"/>
    <n v="1"/>
    <n v="2"/>
    <n v="2"/>
    <n v="2"/>
    <n v="1"/>
    <n v="0"/>
    <n v="0"/>
    <n v="0"/>
  </r>
  <r>
    <n v="80864268"/>
    <s v="ASOCIADO 779"/>
    <x v="2"/>
    <x v="7"/>
    <m/>
    <m/>
    <n v="0"/>
    <m/>
    <m/>
    <m/>
    <n v="245304"/>
    <s v="SIN"/>
    <s v="SIN"/>
    <s v="SIN"/>
    <n v="4"/>
    <n v="0"/>
    <n v="4"/>
    <n v="76736"/>
    <n v="0.75890410958904109"/>
    <n v="54.830136986301369"/>
    <n v="1"/>
    <n v="0"/>
    <n v="1"/>
    <n v="2"/>
    <n v="1"/>
    <n v="0"/>
    <n v="0"/>
    <n v="0"/>
  </r>
  <r>
    <n v="86064884"/>
    <s v="ASOCIADO 780"/>
    <x v="2"/>
    <x v="7"/>
    <m/>
    <m/>
    <n v="0"/>
    <m/>
    <m/>
    <m/>
    <n v="245304"/>
    <s v="SIN"/>
    <s v="SIN"/>
    <s v="SIN"/>
    <n v="4"/>
    <n v="0"/>
    <n v="4"/>
    <n v="76736"/>
    <n v="0.75890410958904109"/>
    <n v="50.80821917808219"/>
    <n v="1"/>
    <n v="1"/>
    <n v="1"/>
    <n v="2"/>
    <n v="1"/>
    <n v="0"/>
    <n v="0"/>
    <n v="0"/>
  </r>
  <r>
    <n v="66020688"/>
    <s v="ASOCIADO 781"/>
    <x v="3"/>
    <x v="5"/>
    <m/>
    <n v="126737"/>
    <n v="0"/>
    <n v="64703.000000000007"/>
    <n v="0"/>
    <n v="0"/>
    <n v="245304"/>
    <s v="9- Otras garantías (no admisible)"/>
    <s v="LBZ"/>
    <s v="A"/>
    <n v="4"/>
    <n v="0"/>
    <n v="0"/>
    <n v="76563"/>
    <n v="0.75890410958904109"/>
    <n v="45.539726027397258"/>
    <n v="2"/>
    <n v="2"/>
    <n v="2"/>
    <n v="2"/>
    <n v="2"/>
    <n v="0"/>
    <n v="0"/>
    <n v="0"/>
  </r>
  <r>
    <n v="24840008"/>
    <s v="ASOCIADO 782"/>
    <x v="3"/>
    <x v="5"/>
    <m/>
    <n v="232853"/>
    <n v="0"/>
    <n v="79802"/>
    <n v="0"/>
    <n v="600000"/>
    <n v="245304"/>
    <s v="6- pignoración"/>
    <s v="LBZ"/>
    <s v="A"/>
    <n v="4"/>
    <n v="0"/>
    <n v="0"/>
    <n v="68001"/>
    <n v="0.76164383561643834"/>
    <n v="41.830136986301369"/>
    <n v="1"/>
    <n v="2"/>
    <n v="1"/>
    <n v="2"/>
    <n v="1"/>
    <n v="0"/>
    <n v="0"/>
    <n v="0"/>
  </r>
  <r>
    <n v="64468028"/>
    <s v="ASOCIADO 783"/>
    <x v="3"/>
    <x v="5"/>
    <m/>
    <n v="241661"/>
    <n v="0"/>
    <n v="82819"/>
    <n v="0"/>
    <n v="0"/>
    <n v="245304"/>
    <s v="9- Otras garantías (no admisible)"/>
    <s v="LBZ"/>
    <s v="A"/>
    <n v="4"/>
    <n v="0"/>
    <n v="0"/>
    <n v="68615"/>
    <n v="0.76164383561643834"/>
    <n v="51.221917808219175"/>
    <n v="2"/>
    <n v="2"/>
    <n v="3"/>
    <n v="2"/>
    <n v="1"/>
    <n v="0"/>
    <n v="0"/>
    <n v="0"/>
  </r>
  <r>
    <n v="2200804004"/>
    <s v="ASOCIADO 784"/>
    <x v="3"/>
    <x v="5"/>
    <m/>
    <n v="245166"/>
    <n v="0"/>
    <n v="61752"/>
    <n v="0"/>
    <n v="0"/>
    <n v="245304"/>
    <s v="9- Otras garantías (no admisible)"/>
    <s v="LBZ"/>
    <s v="A"/>
    <n v="4"/>
    <n v="0"/>
    <n v="0"/>
    <n v="68615"/>
    <n v="0.76438356164383559"/>
    <n v="28.698630136986303"/>
    <n v="2"/>
    <n v="2"/>
    <n v="1"/>
    <n v="2"/>
    <n v="3"/>
    <n v="0"/>
    <n v="0"/>
    <n v="0"/>
  </r>
  <r>
    <n v="2202448026"/>
    <s v="ASOCIADO 785"/>
    <x v="3"/>
    <x v="3"/>
    <n v="505000"/>
    <n v="1107468"/>
    <n v="834913"/>
    <n v="109332"/>
    <n v="0"/>
    <n v="0"/>
    <n v="272555"/>
    <s v="9- Otras garantías (no admisible)"/>
    <s v="LBZ"/>
    <s v="A"/>
    <n v="4"/>
    <n v="0"/>
    <n v="0"/>
    <n v="68255"/>
    <n v="0.43561643835616437"/>
    <n v="35.753424657534246"/>
    <n v="1"/>
    <n v="2"/>
    <n v="2"/>
    <n v="3"/>
    <n v="1"/>
    <n v="0"/>
    <n v="0"/>
    <n v="0"/>
  </r>
  <r>
    <n v="2006888686"/>
    <s v="ASOCIADO 786"/>
    <x v="2"/>
    <x v="7"/>
    <n v="253332"/>
    <m/>
    <n v="0"/>
    <m/>
    <m/>
    <m/>
    <n v="272555"/>
    <s v="SIN"/>
    <s v="SIN"/>
    <s v="SIN"/>
    <n v="4"/>
    <n v="0"/>
    <n v="0"/>
    <n v="76001"/>
    <n v="0.42465753424657532"/>
    <n v="21.353424657534248"/>
    <n v="1"/>
    <n v="3"/>
    <n v="3"/>
    <n v="3"/>
    <n v="1"/>
    <n v="0"/>
    <n v="0"/>
    <n v="0"/>
  </r>
  <r>
    <n v="2200802288"/>
    <s v="ASOCIADO 787"/>
    <x v="2"/>
    <x v="7"/>
    <n v="252500"/>
    <m/>
    <n v="0"/>
    <m/>
    <m/>
    <m/>
    <n v="272555"/>
    <s v="SIN"/>
    <s v="SIN"/>
    <s v="SIN"/>
    <n v="4"/>
    <n v="0"/>
    <n v="0"/>
    <n v="68615"/>
    <n v="0.43287671232876712"/>
    <n v="32.62191780821918"/>
    <n v="1"/>
    <n v="2"/>
    <n v="1"/>
    <n v="3"/>
    <n v="1"/>
    <n v="0"/>
    <n v="0"/>
    <n v="0"/>
  </r>
  <r>
    <n v="2246060608"/>
    <s v="ASOCIADO 788"/>
    <x v="2"/>
    <x v="7"/>
    <n v="151500"/>
    <m/>
    <n v="0"/>
    <m/>
    <m/>
    <m/>
    <n v="272555"/>
    <s v="SIN"/>
    <s v="SIN"/>
    <s v="SIN"/>
    <n v="4"/>
    <n v="0"/>
    <n v="0"/>
    <n v="76130"/>
    <n v="0.43287671232876712"/>
    <n v="34.0027397260274"/>
    <n v="2"/>
    <n v="2"/>
    <n v="2"/>
    <n v="2"/>
    <n v="1"/>
    <n v="0"/>
    <n v="0"/>
    <n v="0"/>
  </r>
  <r>
    <n v="2224624462"/>
    <s v="ASOCIADO 789"/>
    <x v="2"/>
    <x v="7"/>
    <n v="102333"/>
    <m/>
    <n v="0"/>
    <m/>
    <m/>
    <m/>
    <n v="272555"/>
    <s v="SIN"/>
    <s v="SIN"/>
    <s v="SIN"/>
    <n v="4"/>
    <n v="0"/>
    <n v="0"/>
    <n v="76130"/>
    <n v="9.0410958904109592E-2"/>
    <n v="30.421917808219177"/>
    <n v="2"/>
    <n v="4"/>
    <n v="2"/>
    <n v="3"/>
    <n v="1"/>
    <n v="0"/>
    <n v="0"/>
    <n v="0"/>
  </r>
  <r>
    <n v="2008888226"/>
    <s v="ASOCIADO 790"/>
    <x v="2"/>
    <x v="7"/>
    <m/>
    <m/>
    <n v="0"/>
    <m/>
    <m/>
    <m/>
    <n v="272555"/>
    <s v="SIN"/>
    <s v="SIN"/>
    <s v="SIN"/>
    <n v="4"/>
    <n v="0"/>
    <n v="0"/>
    <n v="68615"/>
    <n v="0.43287671232876712"/>
    <n v="25.994520547945207"/>
    <n v="1"/>
    <n v="2"/>
    <n v="2"/>
    <n v="3"/>
    <n v="1"/>
    <n v="0"/>
    <n v="0"/>
    <n v="0"/>
  </r>
  <r>
    <n v="2202660666"/>
    <s v="ASOCIADO 791"/>
    <x v="2"/>
    <x v="7"/>
    <m/>
    <m/>
    <n v="0"/>
    <m/>
    <m/>
    <m/>
    <n v="272555"/>
    <s v="SIN"/>
    <s v="SIN"/>
    <s v="SIN"/>
    <n v="4"/>
    <n v="0"/>
    <n v="0"/>
    <n v="68895"/>
    <n v="0.43287671232876712"/>
    <n v="28.413698630136988"/>
    <n v="1"/>
    <n v="2"/>
    <n v="1"/>
    <n v="2"/>
    <n v="1"/>
    <n v="0"/>
    <n v="0"/>
    <n v="0"/>
  </r>
  <r>
    <n v="2004682084"/>
    <s v="ASOCIADO 792"/>
    <x v="2"/>
    <x v="7"/>
    <m/>
    <m/>
    <n v="0"/>
    <m/>
    <m/>
    <m/>
    <n v="272555"/>
    <s v="SIN"/>
    <s v="SIN"/>
    <s v="SIN"/>
    <n v="4"/>
    <n v="0"/>
    <n v="0"/>
    <n v="76130"/>
    <n v="0.43287671232876712"/>
    <n v="33.778082191780825"/>
    <n v="1"/>
    <n v="2"/>
    <n v="1"/>
    <n v="2"/>
    <n v="3"/>
    <n v="0"/>
    <n v="0"/>
    <n v="0"/>
  </r>
  <r>
    <n v="24800240"/>
    <s v="ASOCIADO 793"/>
    <x v="2"/>
    <x v="7"/>
    <m/>
    <m/>
    <n v="0"/>
    <m/>
    <m/>
    <m/>
    <n v="272555"/>
    <s v="SIN"/>
    <s v="SIN"/>
    <s v="SIN"/>
    <n v="4"/>
    <n v="0"/>
    <n v="0"/>
    <n v="76890"/>
    <n v="0.43287671232876712"/>
    <n v="55.161643835616438"/>
    <n v="1"/>
    <n v="2"/>
    <n v="2"/>
    <n v="3"/>
    <n v="1"/>
    <n v="0"/>
    <n v="0"/>
    <n v="0"/>
  </r>
  <r>
    <n v="2008808668"/>
    <s v="ASOCIADO 794"/>
    <x v="2"/>
    <x v="7"/>
    <m/>
    <m/>
    <n v="0"/>
    <m/>
    <m/>
    <m/>
    <n v="272556"/>
    <s v="SIN"/>
    <s v="SIN"/>
    <s v="SIN"/>
    <n v="4"/>
    <n v="0"/>
    <n v="0"/>
    <n v="68001"/>
    <n v="0.51232876712328768"/>
    <n v="24.816438356164383"/>
    <n v="1"/>
    <n v="2"/>
    <n v="2"/>
    <n v="3"/>
    <n v="1"/>
    <n v="0"/>
    <n v="0"/>
    <n v="0"/>
  </r>
  <r>
    <n v="66060642"/>
    <s v="ASOCIADO 795"/>
    <x v="2"/>
    <x v="7"/>
    <n v="1018333"/>
    <m/>
    <n v="0"/>
    <m/>
    <m/>
    <m/>
    <n v="272560"/>
    <s v="SIN"/>
    <s v="SIN"/>
    <s v="SIN"/>
    <n v="4"/>
    <n v="0"/>
    <n v="0"/>
    <n v="76001"/>
    <n v="0.84383561643835614"/>
    <n v="52.947945205479449"/>
    <n v="2"/>
    <n v="2"/>
    <n v="2"/>
    <n v="2"/>
    <n v="3"/>
    <n v="0"/>
    <n v="0"/>
    <n v="0"/>
  </r>
  <r>
    <n v="2224646262"/>
    <s v="ASOCIADO 796"/>
    <x v="2"/>
    <x v="7"/>
    <n v="814667"/>
    <m/>
    <n v="0"/>
    <m/>
    <m/>
    <m/>
    <n v="272560"/>
    <s v="SIN"/>
    <s v="SIN"/>
    <s v="SIN"/>
    <n v="4"/>
    <n v="0"/>
    <n v="0"/>
    <n v="76130"/>
    <n v="0.84383561643835614"/>
    <n v="26.482191780821918"/>
    <n v="1"/>
    <n v="2"/>
    <n v="2"/>
    <n v="2"/>
    <n v="1"/>
    <n v="0"/>
    <n v="0"/>
    <n v="0"/>
  </r>
  <r>
    <n v="2622684"/>
    <s v="ASOCIADO 798"/>
    <x v="3"/>
    <x v="3"/>
    <n v="549187"/>
    <n v="1260804"/>
    <n v="988244"/>
    <n v="178276"/>
    <n v="0"/>
    <n v="0"/>
    <n v="272560"/>
    <s v="9- Otras garantías (no admisible)"/>
    <s v="LBZ"/>
    <s v="A"/>
    <n v="4"/>
    <n v="0"/>
    <n v="0"/>
    <n v="68001"/>
    <n v="0.84383561643835614"/>
    <n v="39.183561643835617"/>
    <n v="1"/>
    <n v="2"/>
    <n v="1"/>
    <n v="2"/>
    <n v="2"/>
    <n v="0"/>
    <n v="0"/>
    <n v="0"/>
  </r>
  <r>
    <n v="2244242860"/>
    <s v="ASOCIADO 799"/>
    <x v="3"/>
    <x v="2"/>
    <n v="509167"/>
    <n v="1491325"/>
    <n v="1218765"/>
    <n v="147227"/>
    <n v="0"/>
    <n v="0"/>
    <n v="272560"/>
    <s v="9- Otras garantías (no admisible)"/>
    <s v="LBZ"/>
    <s v="A"/>
    <n v="4"/>
    <n v="0"/>
    <n v="0"/>
    <n v="76130"/>
    <n v="0.84383561643835614"/>
    <n v="31.246575342465754"/>
    <n v="2"/>
    <n v="2"/>
    <n v="1"/>
    <n v="2"/>
    <n v="1"/>
    <n v="0"/>
    <n v="0"/>
    <n v="0"/>
  </r>
  <r>
    <n v="2000464602"/>
    <s v="ASOCIADO 800"/>
    <x v="2"/>
    <x v="7"/>
    <n v="509167"/>
    <m/>
    <n v="0"/>
    <m/>
    <m/>
    <m/>
    <n v="272560"/>
    <s v="SIN"/>
    <s v="SIN"/>
    <s v="SIN"/>
    <n v="4"/>
    <n v="0"/>
    <n v="0"/>
    <n v="68615"/>
    <n v="0.84383561643835614"/>
    <n v="34.484931506849314"/>
    <n v="2"/>
    <n v="2"/>
    <n v="1"/>
    <n v="2"/>
    <n v="1"/>
    <n v="0"/>
    <n v="0"/>
    <n v="0"/>
  </r>
  <r>
    <n v="20664066"/>
    <s v="ASOCIADO 802"/>
    <x v="3"/>
    <x v="2"/>
    <n v="407333"/>
    <n v="1559792"/>
    <n v="1287232"/>
    <n v="104159"/>
    <n v="0"/>
    <n v="0"/>
    <n v="272560"/>
    <s v="9- Otras garantías (no admisible)"/>
    <s v="LBZ"/>
    <s v="A"/>
    <n v="4"/>
    <n v="0"/>
    <n v="0"/>
    <n v="76520"/>
    <n v="0.84383561643835614"/>
    <n v="41.079452054794523"/>
    <n v="2"/>
    <n v="2"/>
    <n v="2"/>
    <n v="2"/>
    <n v="1"/>
    <n v="0"/>
    <n v="0"/>
    <n v="0"/>
  </r>
  <r>
    <n v="24262040"/>
    <s v="ASOCIADO 803"/>
    <x v="2"/>
    <x v="7"/>
    <n v="317001"/>
    <m/>
    <n v="0"/>
    <m/>
    <m/>
    <m/>
    <n v="272560"/>
    <s v="SIN"/>
    <s v="SIN"/>
    <s v="SIN"/>
    <n v="4"/>
    <n v="0"/>
    <n v="0"/>
    <n v="73349"/>
    <n v="0.84383561643835614"/>
    <n v="46.394520547945206"/>
    <n v="1"/>
    <n v="2"/>
    <n v="3"/>
    <n v="2"/>
    <n v="3"/>
    <n v="0"/>
    <n v="0"/>
    <n v="0"/>
  </r>
  <r>
    <n v="2008406666"/>
    <s v="ASOCIADO 804"/>
    <x v="3"/>
    <x v="3"/>
    <n v="133872"/>
    <n v="628931"/>
    <n v="356371"/>
    <n v="110018"/>
    <n v="0"/>
    <n v="0"/>
    <n v="272560"/>
    <s v="9- Otras garantías (no admisible)"/>
    <s v="LBZ"/>
    <s v="A"/>
    <n v="4"/>
    <n v="0"/>
    <n v="0"/>
    <n v="68255"/>
    <n v="0.84383561643835614"/>
    <n v="25.824657534246576"/>
    <n v="1"/>
    <n v="2"/>
    <n v="1"/>
    <n v="2"/>
    <n v="3"/>
    <n v="0"/>
    <n v="0"/>
    <n v="0"/>
  </r>
  <r>
    <n v="2200800200"/>
    <s v="ASOCIADO 805"/>
    <x v="3"/>
    <x v="5"/>
    <n v="132383"/>
    <n v="344705"/>
    <n v="0"/>
    <n v="89213"/>
    <n v="0"/>
    <n v="0"/>
    <n v="272560"/>
    <s v="9- Otras garantías (no admisible)"/>
    <s v="LBZ"/>
    <s v="A"/>
    <n v="4"/>
    <n v="0"/>
    <n v="0"/>
    <n v="68001"/>
    <n v="0.84383561643835614"/>
    <n v="33.539726027397258"/>
    <n v="1"/>
    <n v="2"/>
    <n v="2"/>
    <n v="2"/>
    <n v="3"/>
    <n v="0"/>
    <n v="0"/>
    <n v="0"/>
  </r>
  <r>
    <n v="2044802222"/>
    <s v="ASOCIADO 806"/>
    <x v="2"/>
    <x v="7"/>
    <n v="107833"/>
    <m/>
    <n v="0"/>
    <m/>
    <m/>
    <m/>
    <n v="272560"/>
    <s v="SIN"/>
    <s v="SIN"/>
    <s v="SIN"/>
    <n v="4"/>
    <n v="0"/>
    <n v="0"/>
    <n v="11001"/>
    <n v="0.84383561643835614"/>
    <n v="33.830136986301369"/>
    <n v="2"/>
    <n v="3"/>
    <n v="3"/>
    <n v="2"/>
    <n v="1"/>
    <n v="0"/>
    <n v="0"/>
    <n v="0"/>
  </r>
  <r>
    <n v="2024662068"/>
    <s v="ASOCIADO 807"/>
    <x v="2"/>
    <x v="7"/>
    <n v="102000"/>
    <m/>
    <n v="0"/>
    <m/>
    <m/>
    <m/>
    <n v="272560"/>
    <s v="SIN"/>
    <s v="SIN"/>
    <s v="SIN"/>
    <n v="4"/>
    <n v="0"/>
    <n v="0"/>
    <n v="11001"/>
    <n v="0.84383561643835614"/>
    <n v="30.378082191780823"/>
    <n v="2"/>
    <n v="2"/>
    <n v="3"/>
    <n v="2"/>
    <n v="1"/>
    <n v="0"/>
    <n v="0"/>
    <n v="0"/>
  </r>
  <r>
    <n v="22602022"/>
    <s v="ASOCIADO 808"/>
    <x v="3"/>
    <x v="3"/>
    <n v="3653"/>
    <n v="900000"/>
    <n v="627440"/>
    <n v="97074"/>
    <n v="0"/>
    <n v="0"/>
    <n v="272560"/>
    <s v="9- Otras garantías (no admisible)"/>
    <s v="LBZ"/>
    <s v="A"/>
    <n v="4"/>
    <n v="0"/>
    <n v="0"/>
    <n v="68615"/>
    <n v="0.84383561643835614"/>
    <n v="52.150684931506852"/>
    <n v="1"/>
    <n v="1"/>
    <n v="1"/>
    <n v="2"/>
    <n v="1"/>
    <n v="0"/>
    <n v="0"/>
    <n v="0"/>
  </r>
  <r>
    <n v="2222808046"/>
    <s v="ASOCIADO 809"/>
    <x v="3"/>
    <x v="3"/>
    <m/>
    <n v="387924"/>
    <n v="115364"/>
    <n v="132945"/>
    <n v="0"/>
    <n v="0"/>
    <n v="272560"/>
    <s v="9- Otras garantías (no admisible)"/>
    <s v="LBZ"/>
    <s v="A"/>
    <n v="4"/>
    <n v="0"/>
    <n v="0"/>
    <n v="76130"/>
    <n v="0.84383561643835614"/>
    <n v="24.75068493150685"/>
    <n v="1"/>
    <n v="2"/>
    <n v="1"/>
    <n v="2"/>
    <n v="1"/>
    <n v="0"/>
    <n v="0"/>
    <n v="0"/>
  </r>
  <r>
    <n v="24664286"/>
    <s v="ASOCIADO 810"/>
    <x v="3"/>
    <x v="3"/>
    <m/>
    <n v="647232"/>
    <n v="374672"/>
    <n v="86984"/>
    <n v="0"/>
    <n v="0"/>
    <n v="272560"/>
    <s v="9- Otras garantías (no admisible)"/>
    <s v="LBZ"/>
    <s v="A"/>
    <n v="4"/>
    <n v="0"/>
    <n v="0"/>
    <n v="68255"/>
    <n v="0.84383561643835614"/>
    <n v="42.123287671232873"/>
    <n v="1"/>
    <n v="2"/>
    <n v="2"/>
    <n v="2"/>
    <n v="1"/>
    <n v="0"/>
    <n v="0"/>
    <n v="0"/>
  </r>
  <r>
    <n v="24600864"/>
    <s v="ASOCIADO 811"/>
    <x v="3"/>
    <x v="3"/>
    <m/>
    <n v="738312"/>
    <n v="465752"/>
    <n v="72888"/>
    <n v="0"/>
    <n v="0"/>
    <n v="272560"/>
    <s v="9- Otras garantías (no admisible)"/>
    <s v="LBZ"/>
    <s v="A"/>
    <n v="4"/>
    <n v="0"/>
    <n v="0"/>
    <n v="68615"/>
    <n v="0.84383561643835614"/>
    <n v="51.868493150684934"/>
    <n v="1"/>
    <n v="1"/>
    <n v="2"/>
    <n v="2"/>
    <n v="1"/>
    <n v="0"/>
    <n v="0"/>
    <n v="0"/>
  </r>
  <r>
    <n v="48862848"/>
    <s v="ASOCIADO 812"/>
    <x v="2"/>
    <x v="7"/>
    <m/>
    <m/>
    <n v="0"/>
    <m/>
    <m/>
    <m/>
    <n v="272560"/>
    <s v="SIN"/>
    <s v="SIN"/>
    <s v="SIN"/>
    <n v="4"/>
    <n v="0"/>
    <n v="0"/>
    <n v="68001"/>
    <n v="0.84383561643835614"/>
    <n v="40.375342465753427"/>
    <n v="2"/>
    <n v="5"/>
    <n v="3"/>
    <n v="2"/>
    <n v="2"/>
    <n v="0"/>
    <n v="0"/>
    <n v="0"/>
  </r>
  <r>
    <n v="2006244868"/>
    <s v="ASOCIADO 813"/>
    <x v="2"/>
    <x v="7"/>
    <m/>
    <m/>
    <n v="0"/>
    <m/>
    <m/>
    <m/>
    <n v="272560"/>
    <s v="SIN"/>
    <s v="SIN"/>
    <s v="SIN"/>
    <n v="4"/>
    <n v="0"/>
    <n v="0"/>
    <n v="68001"/>
    <n v="0.84383561643835614"/>
    <n v="24.17808219178082"/>
    <n v="1"/>
    <n v="2"/>
    <n v="2"/>
    <n v="2"/>
    <n v="3"/>
    <n v="0"/>
    <n v="0"/>
    <n v="0"/>
  </r>
  <r>
    <n v="2008886622"/>
    <s v="ASOCIADO 814"/>
    <x v="2"/>
    <x v="7"/>
    <m/>
    <m/>
    <n v="0"/>
    <m/>
    <m/>
    <m/>
    <n v="272560"/>
    <s v="SIN"/>
    <s v="SIN"/>
    <s v="SIN"/>
    <n v="4"/>
    <n v="0"/>
    <n v="0"/>
    <n v="68255"/>
    <n v="0.84383561643835614"/>
    <n v="25.402739726027399"/>
    <n v="1"/>
    <n v="2"/>
    <n v="1"/>
    <n v="2"/>
    <n v="1"/>
    <n v="0"/>
    <n v="0"/>
    <n v="0"/>
  </r>
  <r>
    <n v="2224808640"/>
    <s v="ASOCIADO 815"/>
    <x v="2"/>
    <x v="7"/>
    <m/>
    <m/>
    <n v="0"/>
    <m/>
    <m/>
    <m/>
    <n v="272560"/>
    <s v="SIN"/>
    <s v="SIN"/>
    <s v="SIN"/>
    <n v="4"/>
    <n v="0"/>
    <n v="0"/>
    <n v="76275"/>
    <n v="0.84383561643835614"/>
    <n v="24.876712328767123"/>
    <n v="1"/>
    <n v="2"/>
    <n v="1"/>
    <n v="2"/>
    <n v="1"/>
    <n v="0"/>
    <n v="0"/>
    <n v="0"/>
  </r>
  <r>
    <n v="2224666044"/>
    <s v="ASOCIADO 816"/>
    <x v="2"/>
    <x v="7"/>
    <m/>
    <m/>
    <n v="0"/>
    <m/>
    <m/>
    <m/>
    <n v="272560"/>
    <s v="SIN"/>
    <s v="SIN"/>
    <s v="SIN"/>
    <n v="4"/>
    <n v="0"/>
    <n v="0"/>
    <n v="76520"/>
    <n v="0.84383561643835614"/>
    <n v="27.824657534246576"/>
    <n v="2"/>
    <n v="2"/>
    <n v="2"/>
    <n v="2"/>
    <n v="2"/>
    <n v="0"/>
    <n v="0"/>
    <n v="0"/>
  </r>
  <r>
    <n v="88280664"/>
    <s v="ASOCIADO 817"/>
    <x v="3"/>
    <x v="5"/>
    <m/>
    <n v="142363"/>
    <n v="0"/>
    <n v="144356"/>
    <n v="0"/>
    <n v="0"/>
    <n v="272560"/>
    <s v="9- Otras garantías (no admisible)"/>
    <s v="LBZ"/>
    <s v="A"/>
    <n v="4"/>
    <n v="0"/>
    <n v="0"/>
    <n v="68615"/>
    <n v="0.84383561643835614"/>
    <n v="43.30958904109589"/>
    <n v="1"/>
    <n v="2"/>
    <n v="1"/>
    <n v="2"/>
    <n v="1"/>
    <n v="0"/>
    <n v="0"/>
    <n v="0"/>
  </r>
  <r>
    <n v="2068880266"/>
    <s v="ASOCIADO 820"/>
    <x v="3"/>
    <x v="3"/>
    <n v="785400"/>
    <n v="1034327"/>
    <n v="734511"/>
    <n v="111563"/>
    <n v="0"/>
    <n v="0"/>
    <n v="299816"/>
    <s v="9- Otras garantías (no admisible)"/>
    <s v="LBZ"/>
    <s v="A"/>
    <n v="4"/>
    <n v="0"/>
    <n v="0"/>
    <n v="23001"/>
    <n v="0.90136986301369859"/>
    <n v="32.158904109589038"/>
    <n v="1"/>
    <n v="2"/>
    <n v="1"/>
    <n v="2"/>
    <n v="1"/>
    <n v="0"/>
    <n v="0"/>
    <n v="0"/>
  </r>
  <r>
    <n v="2000468668"/>
    <s v="ASOCIADO 821"/>
    <x v="3"/>
    <x v="5"/>
    <n v="663912"/>
    <n v="304172"/>
    <n v="0"/>
    <n v="155286"/>
    <n v="0"/>
    <n v="0"/>
    <n v="299816"/>
    <s v="9- Otras garantías (no admisible)"/>
    <s v="LBZ"/>
    <s v="A"/>
    <n v="4"/>
    <n v="0"/>
    <n v="0"/>
    <n v="68615"/>
    <n v="0.90136986301369859"/>
    <n v="29.627397260273973"/>
    <n v="1"/>
    <n v="2"/>
    <n v="1"/>
    <n v="2"/>
    <n v="1"/>
    <n v="0"/>
    <n v="0"/>
    <n v="0"/>
  </r>
  <r>
    <n v="2240602664"/>
    <s v="ASOCIADO 824"/>
    <x v="3"/>
    <x v="5"/>
    <n v="561000"/>
    <n v="172512"/>
    <n v="0"/>
    <n v="174928"/>
    <n v="0"/>
    <n v="0"/>
    <n v="299816"/>
    <s v="9- Otras garantías (no admisible)"/>
    <s v="LBZ"/>
    <s v="A"/>
    <n v="4"/>
    <n v="0"/>
    <n v="0"/>
    <n v="76001"/>
    <n v="0.89863013698630134"/>
    <n v="33.410958904109592"/>
    <n v="2"/>
    <n v="3"/>
    <n v="2"/>
    <n v="2"/>
    <n v="1"/>
    <n v="0"/>
    <n v="0"/>
    <n v="0"/>
  </r>
  <r>
    <n v="26200282"/>
    <s v="ASOCIADO 825"/>
    <x v="2"/>
    <x v="7"/>
    <n v="448800"/>
    <m/>
    <n v="0"/>
    <m/>
    <m/>
    <m/>
    <n v="299816"/>
    <s v="SIN"/>
    <s v="SIN"/>
    <s v="SIN"/>
    <n v="4"/>
    <n v="0"/>
    <n v="0"/>
    <n v="19001"/>
    <n v="0.90136986301369859"/>
    <n v="40.898630136986299"/>
    <n v="2"/>
    <n v="2"/>
    <n v="2"/>
    <n v="2"/>
    <n v="1"/>
    <n v="0"/>
    <n v="0"/>
    <n v="0"/>
  </r>
  <r>
    <n v="82206660"/>
    <s v="ASOCIADO 826"/>
    <x v="2"/>
    <x v="7"/>
    <n v="404000"/>
    <m/>
    <n v="0"/>
    <m/>
    <m/>
    <m/>
    <n v="299816"/>
    <s v="SIN"/>
    <s v="SIN"/>
    <s v="SIN"/>
    <n v="4"/>
    <n v="0"/>
    <n v="0"/>
    <n v="8758"/>
    <n v="0.90136986301369859"/>
    <n v="47.090410958904108"/>
    <n v="1"/>
    <n v="2"/>
    <n v="2"/>
    <n v="2"/>
    <n v="1"/>
    <n v="0"/>
    <n v="0"/>
    <n v="0"/>
  </r>
  <r>
    <n v="2082486000"/>
    <s v="ASOCIADO 827"/>
    <x v="2"/>
    <x v="7"/>
    <n v="403920"/>
    <m/>
    <n v="0"/>
    <m/>
    <m/>
    <m/>
    <n v="299816"/>
    <s v="SIN"/>
    <s v="SIN"/>
    <s v="SIN"/>
    <n v="4"/>
    <n v="0"/>
    <n v="0"/>
    <n v="11001"/>
    <n v="0.90136986301369859"/>
    <n v="29.197260273972603"/>
    <n v="2"/>
    <n v="2"/>
    <n v="2"/>
    <n v="2"/>
    <n v="1"/>
    <n v="0"/>
    <n v="0"/>
    <n v="0"/>
  </r>
  <r>
    <n v="62844422"/>
    <s v="ASOCIADO 829"/>
    <x v="2"/>
    <x v="7"/>
    <n v="280500"/>
    <m/>
    <n v="0"/>
    <m/>
    <m/>
    <m/>
    <n v="299816"/>
    <s v="SIN"/>
    <s v="SIN"/>
    <s v="SIN"/>
    <n v="4"/>
    <n v="0"/>
    <n v="0"/>
    <n v="11001"/>
    <n v="0.90136986301369859"/>
    <n v="39.142465753424659"/>
    <n v="2"/>
    <n v="2"/>
    <n v="1"/>
    <n v="2"/>
    <n v="1"/>
    <n v="0"/>
    <n v="0"/>
    <n v="0"/>
  </r>
  <r>
    <n v="2222224226"/>
    <s v="ASOCIADO 832"/>
    <x v="3"/>
    <x v="7"/>
    <n v="112200"/>
    <n v="89703"/>
    <n v="0"/>
    <n v="90963"/>
    <n v="0"/>
    <n v="0"/>
    <n v="299816"/>
    <s v="9- Otras garantías (no admisible)"/>
    <s v="LBZ"/>
    <s v="A"/>
    <n v="4"/>
    <n v="0"/>
    <n v="0"/>
    <n v="76563"/>
    <n v="0.90136986301369859"/>
    <n v="32.520547945205479"/>
    <n v="2"/>
    <n v="3"/>
    <n v="1"/>
    <n v="2"/>
    <n v="1"/>
    <n v="0"/>
    <n v="0"/>
    <n v="0"/>
  </r>
  <r>
    <n v="286666"/>
    <s v="ASOCIADO 833"/>
    <x v="2"/>
    <x v="7"/>
    <n v="94200"/>
    <m/>
    <n v="0"/>
    <m/>
    <m/>
    <m/>
    <n v="299816"/>
    <s v="SIN"/>
    <s v="SIN"/>
    <s v="SIN"/>
    <n v="4"/>
    <n v="0"/>
    <n v="0"/>
    <n v="8758"/>
    <n v="0.90136986301369859"/>
    <n v="46.013698630136986"/>
    <n v="1"/>
    <n v="2"/>
    <n v="3"/>
    <n v="2"/>
    <n v="1"/>
    <n v="0"/>
    <n v="0"/>
    <n v="0"/>
  </r>
  <r>
    <n v="8608662"/>
    <s v="ASOCIADO 834"/>
    <x v="2"/>
    <x v="7"/>
    <n v="81200"/>
    <m/>
    <n v="0"/>
    <m/>
    <m/>
    <m/>
    <n v="299816"/>
    <s v="SIN"/>
    <s v="SIN"/>
    <s v="SIN"/>
    <n v="4"/>
    <n v="0"/>
    <n v="0"/>
    <n v="68255"/>
    <n v="0.90136986301369859"/>
    <n v="29.484931506849314"/>
    <n v="1"/>
    <n v="3"/>
    <n v="2"/>
    <n v="2"/>
    <n v="1"/>
    <n v="0"/>
    <n v="0"/>
    <n v="0"/>
  </r>
  <r>
    <n v="2006068448"/>
    <s v="ASOCIADO 835"/>
    <x v="2"/>
    <x v="7"/>
    <n v="52433"/>
    <m/>
    <n v="0"/>
    <m/>
    <m/>
    <m/>
    <n v="299816"/>
    <s v="SIN"/>
    <s v="SIN"/>
    <s v="SIN"/>
    <n v="4"/>
    <n v="0"/>
    <n v="0"/>
    <n v="68001"/>
    <n v="0.90136986301369859"/>
    <n v="24.084931506849315"/>
    <n v="1"/>
    <n v="3"/>
    <n v="1"/>
    <n v="2"/>
    <n v="1"/>
    <n v="0"/>
    <n v="0"/>
    <n v="0"/>
  </r>
  <r>
    <n v="2224648868"/>
    <s v="ASOCIADO 836"/>
    <x v="3"/>
    <x v="3"/>
    <n v="16899"/>
    <n v="532230"/>
    <n v="232414"/>
    <n v="93102"/>
    <n v="0"/>
    <n v="0"/>
    <n v="299816"/>
    <s v="9- Otras garantías (no admisible)"/>
    <s v="LBZ"/>
    <s v="A"/>
    <n v="4"/>
    <n v="0"/>
    <n v="0"/>
    <n v="76130"/>
    <n v="0.89863013698630134"/>
    <n v="23.671232876712327"/>
    <n v="1"/>
    <n v="2"/>
    <n v="2"/>
    <n v="2"/>
    <n v="1"/>
    <n v="0"/>
    <n v="0"/>
    <n v="0"/>
  </r>
  <r>
    <n v="2222462026"/>
    <s v="ASOCIADO 837"/>
    <x v="3"/>
    <x v="3"/>
    <m/>
    <n v="484858"/>
    <n v="185042"/>
    <n v="101082"/>
    <n v="0"/>
    <n v="0"/>
    <n v="299816"/>
    <s v="9- Otras garantías (no admisible)"/>
    <s v="LBZ"/>
    <s v="A"/>
    <n v="4"/>
    <n v="0"/>
    <n v="0"/>
    <n v="19845"/>
    <n v="0.90136986301369859"/>
    <n v="35.172602739726024"/>
    <n v="2"/>
    <n v="2"/>
    <n v="1"/>
    <n v="2"/>
    <n v="1"/>
    <n v="0"/>
    <n v="0"/>
    <n v="0"/>
  </r>
  <r>
    <n v="2008404208"/>
    <s v="ASOCIADO 838"/>
    <x v="3"/>
    <x v="3"/>
    <m/>
    <n v="542988"/>
    <n v="243172"/>
    <n v="81974"/>
    <n v="0"/>
    <n v="0"/>
    <n v="299816"/>
    <s v="9- Otras garantías (no admisible)"/>
    <s v="LBZ"/>
    <s v="A"/>
    <n v="4"/>
    <n v="0"/>
    <n v="0"/>
    <n v="68255"/>
    <n v="0.90136986301369859"/>
    <n v="35.142465753424659"/>
    <n v="1"/>
    <n v="2"/>
    <n v="1"/>
    <n v="2"/>
    <n v="1"/>
    <n v="0"/>
    <n v="0"/>
    <n v="0"/>
  </r>
  <r>
    <n v="84660288"/>
    <s v="ASOCIADO 839"/>
    <x v="3"/>
    <x v="3"/>
    <m/>
    <n v="849059"/>
    <n v="549243"/>
    <n v="83821"/>
    <n v="0"/>
    <n v="0"/>
    <n v="299816"/>
    <s v="9- Otras garantías (no admisible)"/>
    <s v="LBZ"/>
    <s v="A"/>
    <n v="4"/>
    <n v="0"/>
    <n v="0"/>
    <n v="13052"/>
    <n v="0.90136986301369859"/>
    <n v="44.695890410958903"/>
    <n v="1"/>
    <n v="2"/>
    <n v="2"/>
    <n v="2"/>
    <n v="1"/>
    <n v="0"/>
    <n v="0"/>
    <n v="0"/>
  </r>
  <r>
    <n v="2002266426"/>
    <s v="ASOCIADO 840"/>
    <x v="3"/>
    <x v="3"/>
    <m/>
    <n v="892061"/>
    <n v="592245"/>
    <n v="118647"/>
    <n v="0"/>
    <n v="1000000"/>
    <n v="299816"/>
    <s v="6- pignoración"/>
    <s v="LBZ"/>
    <s v="A"/>
    <n v="4"/>
    <n v="0"/>
    <n v="0"/>
    <n v="68615"/>
    <n v="0.90136986301369859"/>
    <n v="24.065753424657533"/>
    <n v="1"/>
    <n v="2"/>
    <n v="1"/>
    <n v="2"/>
    <n v="1"/>
    <n v="0"/>
    <n v="0"/>
    <n v="0"/>
  </r>
  <r>
    <n v="2088444442"/>
    <s v="ASOCIADO 841"/>
    <x v="2"/>
    <x v="7"/>
    <m/>
    <n v="3886"/>
    <n v="0"/>
    <n v="85567"/>
    <n v="0"/>
    <n v="0"/>
    <n v="299816"/>
    <s v="9- Otras garantías (no admisible)"/>
    <s v="LBZ"/>
    <s v="A"/>
    <n v="4"/>
    <n v="0"/>
    <n v="0"/>
    <n v="66001"/>
    <n v="0.90136986301369859"/>
    <n v="25.791780821917808"/>
    <n v="2"/>
    <n v="2"/>
    <n v="1"/>
    <n v="2"/>
    <n v="1"/>
    <n v="0"/>
    <n v="0"/>
    <n v="0"/>
  </r>
  <r>
    <n v="2046606288"/>
    <s v="ASOCIADO 842"/>
    <x v="2"/>
    <x v="7"/>
    <m/>
    <m/>
    <n v="0"/>
    <m/>
    <m/>
    <m/>
    <n v="299816"/>
    <s v="SIN"/>
    <s v="SIN"/>
    <s v="SIN"/>
    <n v="4"/>
    <n v="0"/>
    <n v="0"/>
    <n v="8001"/>
    <n v="0.90136986301369859"/>
    <n v="30.712328767123289"/>
    <n v="2"/>
    <n v="2"/>
    <n v="1"/>
    <n v="2"/>
    <n v="1"/>
    <n v="0"/>
    <n v="0"/>
    <n v="0"/>
  </r>
  <r>
    <n v="2008404648"/>
    <s v="ASOCIADO 843"/>
    <x v="2"/>
    <x v="7"/>
    <m/>
    <m/>
    <n v="0"/>
    <m/>
    <m/>
    <m/>
    <n v="299816"/>
    <s v="SIN"/>
    <s v="SIN"/>
    <s v="SIN"/>
    <n v="4"/>
    <n v="0"/>
    <n v="0"/>
    <n v="68255"/>
    <n v="0.90136986301369859"/>
    <n v="33.704109589041096"/>
    <n v="1"/>
    <n v="2"/>
    <n v="1"/>
    <n v="2"/>
    <n v="1"/>
    <n v="0"/>
    <n v="0"/>
    <n v="0"/>
  </r>
  <r>
    <n v="2460604"/>
    <s v="ASOCIADO 844"/>
    <x v="2"/>
    <x v="7"/>
    <m/>
    <m/>
    <n v="0"/>
    <m/>
    <m/>
    <m/>
    <n v="299816"/>
    <s v="SIN"/>
    <s v="SIN"/>
    <s v="SIN"/>
    <n v="4"/>
    <n v="0"/>
    <n v="0"/>
    <n v="68307"/>
    <n v="0.90136986301369859"/>
    <n v="43.131506849315066"/>
    <n v="1"/>
    <n v="2"/>
    <n v="2"/>
    <n v="2"/>
    <n v="1"/>
    <n v="0"/>
    <n v="0"/>
    <n v="0"/>
  </r>
  <r>
    <n v="2200806686"/>
    <s v="ASOCIADO 845"/>
    <x v="2"/>
    <x v="7"/>
    <m/>
    <m/>
    <n v="0"/>
    <m/>
    <m/>
    <m/>
    <n v="299816"/>
    <s v="SIN"/>
    <s v="SIN"/>
    <s v="SIN"/>
    <n v="4"/>
    <n v="0"/>
    <n v="0"/>
    <n v="68615"/>
    <n v="0.89863013698630134"/>
    <n v="23.490410958904111"/>
    <n v="2"/>
    <n v="2"/>
    <n v="1"/>
    <n v="2"/>
    <n v="1"/>
    <n v="0"/>
    <n v="0"/>
    <n v="0"/>
  </r>
  <r>
    <n v="28462626"/>
    <s v="ASOCIADO 846"/>
    <x v="2"/>
    <x v="7"/>
    <m/>
    <m/>
    <n v="0"/>
    <m/>
    <m/>
    <m/>
    <n v="299816"/>
    <s v="SIN"/>
    <s v="SIN"/>
    <s v="SIN"/>
    <n v="4"/>
    <n v="0"/>
    <n v="0"/>
    <n v="68615"/>
    <n v="0.90136986301369859"/>
    <n v="40.526027397260272"/>
    <n v="2"/>
    <n v="2"/>
    <n v="1"/>
    <n v="2"/>
    <n v="1"/>
    <n v="0"/>
    <n v="0"/>
    <n v="0"/>
  </r>
  <r>
    <n v="4420026"/>
    <s v="ASOCIADO 847"/>
    <x v="2"/>
    <x v="7"/>
    <m/>
    <m/>
    <n v="0"/>
    <m/>
    <m/>
    <m/>
    <n v="312061"/>
    <s v="SIN"/>
    <s v="SIN"/>
    <s v="SIN"/>
    <n v="4"/>
    <n v="0"/>
    <n v="0"/>
    <n v="76736"/>
    <n v="1.0493150684931507"/>
    <n v="44.824657534246576"/>
    <n v="1"/>
    <n v="0"/>
    <n v="1"/>
    <n v="1"/>
    <n v="2"/>
    <n v="0"/>
    <n v="0"/>
    <n v="0"/>
  </r>
  <r>
    <n v="82808886"/>
    <s v="ASOCIADO 848"/>
    <x v="2"/>
    <x v="7"/>
    <n v="1226000"/>
    <m/>
    <n v="0"/>
    <m/>
    <m/>
    <m/>
    <n v="325228"/>
    <s v="SIN"/>
    <s v="SIN"/>
    <s v="SIN"/>
    <n v="4"/>
    <n v="0"/>
    <n v="0"/>
    <n v="5308"/>
    <n v="1.1013698630136985"/>
    <n v="52.756164383561647"/>
    <n v="1"/>
    <n v="0"/>
    <n v="2"/>
    <n v="2"/>
    <n v="2"/>
    <n v="0"/>
    <n v="0"/>
    <n v="0"/>
  </r>
  <r>
    <n v="2020426066"/>
    <s v="ASOCIADO 849"/>
    <x v="2"/>
    <x v="7"/>
    <n v="858200"/>
    <m/>
    <n v="0"/>
    <m/>
    <m/>
    <m/>
    <n v="325228"/>
    <s v="SIN"/>
    <s v="SIN"/>
    <s v="SIN"/>
    <n v="4"/>
    <n v="0"/>
    <n v="0"/>
    <n v="5088"/>
    <n v="1.1013698630136985"/>
    <n v="37.073972602739723"/>
    <n v="1"/>
    <n v="0"/>
    <n v="2"/>
    <n v="2"/>
    <n v="2"/>
    <n v="0"/>
    <n v="0"/>
    <n v="0"/>
  </r>
  <r>
    <n v="2224626626"/>
    <s v="ASOCIADO 851"/>
    <x v="2"/>
    <x v="7"/>
    <n v="2830534"/>
    <m/>
    <n v="0"/>
    <m/>
    <m/>
    <m/>
    <n v="326150"/>
    <s v="SIN"/>
    <s v="SIN"/>
    <s v="SIN"/>
    <n v="4"/>
    <n v="0"/>
    <n v="0"/>
    <n v="5001"/>
    <n v="1.0164383561643835"/>
    <n v="35.030136986301372"/>
    <n v="2"/>
    <n v="3"/>
    <n v="1"/>
    <n v="2"/>
    <n v="3"/>
    <n v="0"/>
    <n v="0"/>
    <n v="0"/>
  </r>
  <r>
    <n v="2200888208"/>
    <s v="ASOCIADO 852"/>
    <x v="3"/>
    <x v="2"/>
    <n v="1169720"/>
    <n v="1977540"/>
    <n v="1651390"/>
    <n v="101160"/>
    <n v="0"/>
    <n v="0"/>
    <n v="326150"/>
    <s v="9- Otras garantías (no admisible)"/>
    <s v="LBZ"/>
    <s v="A"/>
    <n v="4"/>
    <n v="0"/>
    <n v="0"/>
    <n v="68615"/>
    <n v="1.0191780821917809"/>
    <n v="35.775342465753425"/>
    <n v="1"/>
    <n v="1"/>
    <n v="1"/>
    <n v="2"/>
    <n v="1"/>
    <n v="0"/>
    <n v="0"/>
    <n v="0"/>
  </r>
  <r>
    <n v="2406068"/>
    <s v="ASOCIADO 853"/>
    <x v="3"/>
    <x v="5"/>
    <n v="919500"/>
    <n v="251787"/>
    <n v="0"/>
    <n v="86288"/>
    <n v="0"/>
    <n v="0"/>
    <n v="326150"/>
    <s v="9- Otras garantías (no admisible)"/>
    <s v="LBZ"/>
    <s v="A"/>
    <n v="4"/>
    <n v="0"/>
    <n v="0"/>
    <n v="11001"/>
    <n v="1.0164383561643835"/>
    <n v="45.295890410958904"/>
    <n v="1"/>
    <n v="2"/>
    <n v="2"/>
    <n v="2"/>
    <n v="2"/>
    <n v="0"/>
    <n v="0"/>
    <n v="0"/>
  </r>
  <r>
    <n v="2224622444"/>
    <s v="ASOCIADO 854"/>
    <x v="3"/>
    <x v="2"/>
    <n v="817717"/>
    <n v="1912654"/>
    <n v="1586504"/>
    <n v="115346"/>
    <n v="0"/>
    <n v="0"/>
    <n v="326150"/>
    <s v="9- Otras garantías (no admisible)"/>
    <s v="LBZ"/>
    <s v="A"/>
    <n v="4"/>
    <n v="0"/>
    <n v="0"/>
    <n v="76130"/>
    <n v="1.0136986301369864"/>
    <n v="31.254794520547946"/>
    <n v="1"/>
    <n v="4"/>
    <n v="1"/>
    <n v="2"/>
    <n v="3"/>
    <n v="0"/>
    <n v="0"/>
    <n v="0"/>
  </r>
  <r>
    <n v="64640664"/>
    <s v="ASOCIADO 855"/>
    <x v="3"/>
    <x v="2"/>
    <n v="815333"/>
    <n v="1700435"/>
    <n v="1374285"/>
    <n v="126470.00000000001"/>
    <n v="0"/>
    <n v="0"/>
    <n v="326150"/>
    <s v="9- Otras garantías (no admisible)"/>
    <s v="LBZ"/>
    <s v="A"/>
    <n v="4"/>
    <n v="0"/>
    <n v="0"/>
    <n v="68307"/>
    <n v="1.0136986301369864"/>
    <n v="40.715068493150682"/>
    <n v="2"/>
    <n v="2"/>
    <n v="2"/>
    <n v="2"/>
    <n v="1"/>
    <n v="0"/>
    <n v="0"/>
    <n v="0"/>
  </r>
  <r>
    <n v="2006026860"/>
    <s v="ASOCIADO 858"/>
    <x v="3"/>
    <x v="3"/>
    <n v="452531"/>
    <n v="1000072"/>
    <n v="673922"/>
    <n v="118225"/>
    <n v="0"/>
    <n v="0"/>
    <n v="326150"/>
    <s v="9- Otras garantías (no admisible)"/>
    <s v="LBZ"/>
    <s v="A"/>
    <n v="4"/>
    <n v="0"/>
    <n v="0"/>
    <n v="68615"/>
    <n v="1.010958904109589"/>
    <n v="30.638356164383563"/>
    <n v="1"/>
    <n v="2"/>
    <n v="1"/>
    <n v="2"/>
    <n v="1"/>
    <n v="0"/>
    <n v="0"/>
    <n v="0"/>
  </r>
  <r>
    <n v="2044608606"/>
    <s v="ASOCIADO 859"/>
    <x v="3"/>
    <x v="3"/>
    <n v="310431"/>
    <n v="510448"/>
    <n v="184298"/>
    <n v="106416"/>
    <n v="0"/>
    <n v="0"/>
    <n v="326150"/>
    <s v="9- Otras garantías (no admisible)"/>
    <s v="LBZ"/>
    <s v="A"/>
    <n v="4"/>
    <n v="0"/>
    <n v="0"/>
    <n v="5001"/>
    <n v="1.0191780821917809"/>
    <n v="25.142465753424659"/>
    <n v="1"/>
    <n v="2"/>
    <n v="1"/>
    <n v="2"/>
    <n v="1"/>
    <n v="0"/>
    <n v="0"/>
    <n v="0"/>
  </r>
  <r>
    <n v="2646882"/>
    <s v="ASOCIADO 860"/>
    <x v="2"/>
    <x v="7"/>
    <n v="294240"/>
    <m/>
    <n v="0"/>
    <m/>
    <m/>
    <m/>
    <n v="326150"/>
    <s v="SIN"/>
    <s v="SIN"/>
    <s v="SIN"/>
    <n v="4"/>
    <n v="0"/>
    <n v="0"/>
    <n v="68615"/>
    <n v="1.0191780821917809"/>
    <n v="36.813698630136983"/>
    <n v="1"/>
    <n v="1"/>
    <n v="1"/>
    <n v="2"/>
    <n v="1"/>
    <n v="0"/>
    <n v="0"/>
    <n v="0"/>
  </r>
  <r>
    <n v="2468284"/>
    <s v="ASOCIADO 861"/>
    <x v="2"/>
    <x v="7"/>
    <n v="289336"/>
    <m/>
    <n v="0"/>
    <m/>
    <m/>
    <m/>
    <n v="326150"/>
    <s v="SIN"/>
    <s v="SIN"/>
    <s v="SIN"/>
    <n v="4"/>
    <n v="0"/>
    <n v="0"/>
    <n v="68615"/>
    <n v="1.0164383561643835"/>
    <n v="41.909589041095892"/>
    <n v="1"/>
    <n v="2"/>
    <n v="1"/>
    <n v="2"/>
    <n v="1"/>
    <n v="0"/>
    <n v="0"/>
    <n v="0"/>
  </r>
  <r>
    <n v="2466440"/>
    <s v="ASOCIADO 862"/>
    <x v="3"/>
    <x v="5"/>
    <n v="281980"/>
    <n v="100398"/>
    <n v="0"/>
    <n v="50802"/>
    <n v="0"/>
    <n v="0"/>
    <n v="326150"/>
    <s v="9- Otras garantías (no admisible)"/>
    <s v="LBZ"/>
    <s v="A"/>
    <n v="4"/>
    <n v="0"/>
    <n v="0"/>
    <n v="68615"/>
    <n v="1.0191780821917809"/>
    <n v="46.317808219178083"/>
    <n v="1"/>
    <n v="1"/>
    <n v="1"/>
    <n v="2"/>
    <n v="2"/>
    <n v="0"/>
    <n v="0"/>
    <n v="0"/>
  </r>
  <r>
    <n v="2228466008"/>
    <s v="ASOCIADO 863"/>
    <x v="3"/>
    <x v="5"/>
    <n v="209001"/>
    <n v="402063"/>
    <n v="0"/>
    <n v="83821"/>
    <n v="0"/>
    <n v="0"/>
    <n v="326150"/>
    <s v="9- Otras garantías (no admisible)"/>
    <s v="LBZ"/>
    <s v="A"/>
    <n v="4"/>
    <n v="0"/>
    <n v="0"/>
    <n v="5001"/>
    <n v="1.0191780821917809"/>
    <n v="29.4"/>
    <n v="2"/>
    <n v="2"/>
    <n v="2"/>
    <n v="2"/>
    <n v="1"/>
    <n v="0"/>
    <n v="0"/>
    <n v="0"/>
  </r>
  <r>
    <n v="2006866220"/>
    <s v="ASOCIADO 864"/>
    <x v="3"/>
    <x v="2"/>
    <n v="204399"/>
    <n v="1426147"/>
    <n v="1099997"/>
    <n v="94853"/>
    <n v="0"/>
    <n v="0"/>
    <n v="326150"/>
    <s v="9- Otras garantías (no admisible)"/>
    <s v="LBZ"/>
    <s v="A"/>
    <n v="4"/>
    <n v="0"/>
    <n v="0"/>
    <n v="5001"/>
    <n v="1.0136986301369864"/>
    <n v="31.227397260273971"/>
    <n v="1"/>
    <n v="2"/>
    <n v="1"/>
    <n v="2"/>
    <n v="3"/>
    <n v="0"/>
    <n v="0"/>
    <n v="0"/>
  </r>
  <r>
    <n v="2066248622"/>
    <s v="ASOCIADO 865"/>
    <x v="2"/>
    <x v="7"/>
    <n v="154817"/>
    <m/>
    <n v="0"/>
    <m/>
    <m/>
    <m/>
    <n v="326150"/>
    <s v="SIN"/>
    <s v="SIN"/>
    <s v="SIN"/>
    <n v="4"/>
    <n v="0"/>
    <n v="0"/>
    <n v="68255"/>
    <n v="1.0191780821917809"/>
    <n v="30.904109589041095"/>
    <n v="1"/>
    <n v="1"/>
    <n v="1"/>
    <n v="2"/>
    <n v="1"/>
    <n v="0"/>
    <n v="0"/>
    <n v="0"/>
  </r>
  <r>
    <n v="2200806682"/>
    <s v="ASOCIADO 866"/>
    <x v="2"/>
    <x v="7"/>
    <n v="143240"/>
    <m/>
    <n v="0"/>
    <m/>
    <m/>
    <m/>
    <n v="326150"/>
    <s v="SIN"/>
    <s v="SIN"/>
    <s v="SIN"/>
    <n v="4"/>
    <n v="0"/>
    <n v="0"/>
    <n v="68615"/>
    <n v="1.0191780821917809"/>
    <n v="25.304109589041097"/>
    <n v="1"/>
    <n v="2"/>
    <n v="1"/>
    <n v="2"/>
    <n v="3"/>
    <n v="0"/>
    <n v="0"/>
    <n v="0"/>
  </r>
  <r>
    <n v="2224626008"/>
    <s v="ASOCIADO 867"/>
    <x v="3"/>
    <x v="5"/>
    <n v="42478"/>
    <n v="408342"/>
    <n v="0"/>
    <n v="139942"/>
    <n v="0"/>
    <n v="0"/>
    <n v="326150"/>
    <s v="9- Otras garantías (no admisible)"/>
    <s v="LBZ"/>
    <s v="A"/>
    <n v="4"/>
    <n v="0"/>
    <n v="0"/>
    <n v="76130"/>
    <n v="1.0164383561643835"/>
    <n v="29.112328767123287"/>
    <n v="2"/>
    <n v="2"/>
    <n v="1"/>
    <n v="2"/>
    <n v="1"/>
    <n v="0"/>
    <n v="0"/>
    <n v="0"/>
  </r>
  <r>
    <n v="2008680400"/>
    <s v="ASOCIADO 868"/>
    <x v="2"/>
    <x v="7"/>
    <n v="10252"/>
    <m/>
    <n v="0"/>
    <m/>
    <m/>
    <m/>
    <n v="326150"/>
    <s v="SIN"/>
    <s v="SIN"/>
    <s v="SIN"/>
    <n v="4"/>
    <n v="0"/>
    <n v="0"/>
    <n v="68615"/>
    <n v="1.010958904109589"/>
    <n v="21.208219178082192"/>
    <n v="1"/>
    <n v="2"/>
    <n v="1"/>
    <n v="2"/>
    <n v="1"/>
    <n v="0"/>
    <n v="0"/>
    <n v="0"/>
  </r>
  <r>
    <n v="2482880"/>
    <s v="ASOCIADO 869"/>
    <x v="3"/>
    <x v="3"/>
    <m/>
    <n v="500000"/>
    <n v="173850"/>
    <n v="86274"/>
    <n v="0"/>
    <n v="0"/>
    <n v="326150"/>
    <s v="9- Otras garantías (no admisible)"/>
    <s v="LBZ"/>
    <s v="A"/>
    <n v="4"/>
    <n v="0"/>
    <n v="0"/>
    <n v="68255"/>
    <n v="1.0164383561643835"/>
    <n v="47.868493150684934"/>
    <n v="1"/>
    <n v="2"/>
    <n v="2"/>
    <n v="2"/>
    <n v="2"/>
    <n v="0"/>
    <n v="0"/>
    <n v="0"/>
  </r>
  <r>
    <n v="46468480"/>
    <s v="ASOCIADO 870"/>
    <x v="3"/>
    <x v="3"/>
    <m/>
    <n v="1020000"/>
    <n v="693850"/>
    <n v="81225"/>
    <n v="0"/>
    <n v="0"/>
    <n v="326150"/>
    <s v="9- Otras garantías (no admisible)"/>
    <s v="LBZ"/>
    <s v="A"/>
    <n v="4"/>
    <n v="0"/>
    <n v="0"/>
    <n v="68255"/>
    <n v="1.0164383561643835"/>
    <n v="43.712328767123289"/>
    <n v="2"/>
    <n v="1"/>
    <n v="1"/>
    <n v="2"/>
    <n v="4"/>
    <n v="0"/>
    <n v="0"/>
    <n v="0"/>
  </r>
  <r>
    <n v="2046826284"/>
    <s v="ASOCIADO 871"/>
    <x v="2"/>
    <x v="7"/>
    <m/>
    <m/>
    <n v="0"/>
    <m/>
    <m/>
    <m/>
    <n v="326150"/>
    <s v="SIN"/>
    <s v="SIN"/>
    <s v="SIN"/>
    <n v="4"/>
    <n v="0"/>
    <n v="0"/>
    <n v="8001"/>
    <n v="1.0136986301369864"/>
    <n v="27.112328767123287"/>
    <n v="2"/>
    <n v="6"/>
    <n v="3"/>
    <n v="3"/>
    <n v="1"/>
    <n v="0"/>
    <n v="0"/>
    <n v="0"/>
  </r>
  <r>
    <n v="2200800606"/>
    <s v="ASOCIADO 872"/>
    <x v="2"/>
    <x v="7"/>
    <m/>
    <m/>
    <n v="0"/>
    <m/>
    <m/>
    <m/>
    <n v="326150"/>
    <s v="SIN"/>
    <s v="SIN"/>
    <s v="SIN"/>
    <n v="4"/>
    <n v="0"/>
    <n v="0"/>
    <n v="68255"/>
    <n v="1.0164383561643835"/>
    <n v="33.257534246575339"/>
    <n v="1"/>
    <n v="2"/>
    <n v="1"/>
    <n v="2"/>
    <n v="3"/>
    <n v="0"/>
    <n v="0"/>
    <n v="0"/>
  </r>
  <r>
    <n v="2006042626"/>
    <s v="ASOCIADO 873"/>
    <x v="2"/>
    <x v="7"/>
    <m/>
    <m/>
    <n v="0"/>
    <m/>
    <m/>
    <m/>
    <n v="326150"/>
    <s v="SIN"/>
    <s v="SIN"/>
    <s v="SIN"/>
    <n v="4"/>
    <n v="0"/>
    <n v="0"/>
    <n v="68255"/>
    <n v="1.0191780821917809"/>
    <n v="29.468493150684932"/>
    <n v="1"/>
    <n v="1"/>
    <n v="2"/>
    <n v="2"/>
    <n v="3"/>
    <n v="0"/>
    <n v="0"/>
    <n v="0"/>
  </r>
  <r>
    <n v="2008406280"/>
    <s v="ASOCIADO 874"/>
    <x v="2"/>
    <x v="7"/>
    <m/>
    <m/>
    <n v="0"/>
    <m/>
    <m/>
    <m/>
    <n v="326150"/>
    <s v="SIN"/>
    <s v="SIN"/>
    <s v="SIN"/>
    <n v="4"/>
    <n v="0"/>
    <n v="0"/>
    <n v="68615"/>
    <n v="1.010958904109589"/>
    <n v="27.736986301369864"/>
    <n v="1"/>
    <n v="2"/>
    <n v="2"/>
    <n v="2"/>
    <n v="1"/>
    <n v="0"/>
    <n v="0"/>
    <n v="0"/>
  </r>
  <r>
    <n v="4620460"/>
    <s v="ASOCIADO 875"/>
    <x v="2"/>
    <x v="7"/>
    <m/>
    <m/>
    <n v="0"/>
    <m/>
    <m/>
    <m/>
    <n v="326150"/>
    <s v="SIN"/>
    <s v="SIN"/>
    <s v="SIN"/>
    <n v="4"/>
    <n v="0"/>
    <n v="0"/>
    <n v="76001"/>
    <n v="1.0136986301369864"/>
    <n v="46.046575342465751"/>
    <n v="1"/>
    <n v="2"/>
    <n v="2"/>
    <n v="2"/>
    <n v="1"/>
    <n v="0"/>
    <n v="0"/>
    <n v="0"/>
  </r>
  <r>
    <n v="66886424"/>
    <s v="ASOCIADO 876"/>
    <x v="2"/>
    <x v="7"/>
    <m/>
    <m/>
    <n v="0"/>
    <m/>
    <m/>
    <m/>
    <n v="326150"/>
    <s v="SIN"/>
    <s v="SIN"/>
    <s v="SIN"/>
    <n v="4"/>
    <n v="0"/>
    <n v="0"/>
    <n v="76001"/>
    <n v="1.0136986301369864"/>
    <n v="49.989041095890414"/>
    <n v="2"/>
    <n v="2"/>
    <n v="2"/>
    <n v="2"/>
    <n v="2"/>
    <n v="0"/>
    <n v="0"/>
    <n v="0"/>
  </r>
  <r>
    <n v="6446008"/>
    <s v="ASOCIADO 877"/>
    <x v="2"/>
    <x v="7"/>
    <m/>
    <m/>
    <n v="0"/>
    <m/>
    <m/>
    <m/>
    <n v="326150"/>
    <s v="SIN"/>
    <s v="SIN"/>
    <s v="SIN"/>
    <n v="4"/>
    <n v="0"/>
    <n v="0"/>
    <n v="76113"/>
    <n v="1.0136986301369864"/>
    <n v="41.534246575342465"/>
    <n v="1"/>
    <n v="2"/>
    <n v="2"/>
    <n v="2"/>
    <n v="3"/>
    <n v="0"/>
    <n v="0"/>
    <n v="0"/>
  </r>
  <r>
    <n v="24622262"/>
    <s v="ASOCIADO 878"/>
    <x v="3"/>
    <x v="5"/>
    <m/>
    <n v="198061"/>
    <n v="0"/>
    <n v="133462"/>
    <n v="0"/>
    <n v="0"/>
    <n v="326150"/>
    <s v="9- Otras garantías (no admisible)"/>
    <s v="LBZ"/>
    <s v="A"/>
    <n v="4"/>
    <n v="0"/>
    <n v="0"/>
    <n v="68255"/>
    <n v="1.010958904109589"/>
    <n v="44"/>
    <n v="1"/>
    <n v="2"/>
    <n v="2"/>
    <n v="2"/>
    <n v="2"/>
    <n v="0"/>
    <n v="0"/>
    <n v="0"/>
  </r>
  <r>
    <n v="2648402"/>
    <s v="ASOCIADO 879"/>
    <x v="3"/>
    <x v="5"/>
    <m/>
    <n v="298000"/>
    <n v="0"/>
    <n v="75996"/>
    <n v="0"/>
    <n v="0"/>
    <n v="326150"/>
    <s v="9- Otras garantías (no admisible)"/>
    <s v="LBZ"/>
    <s v="A"/>
    <n v="4"/>
    <n v="0"/>
    <n v="0"/>
    <n v="68255"/>
    <n v="1.010958904109589"/>
    <n v="38.769863013698632"/>
    <n v="1"/>
    <n v="2"/>
    <n v="2"/>
    <n v="2"/>
    <n v="3"/>
    <n v="0"/>
    <n v="0"/>
    <n v="0"/>
  </r>
  <r>
    <n v="24802486"/>
    <s v="ASOCIADO 880"/>
    <x v="3"/>
    <x v="5"/>
    <m/>
    <n v="357058"/>
    <n v="0"/>
    <n v="69971"/>
    <n v="0"/>
    <n v="0"/>
    <n v="326150"/>
    <s v="9- Otras garantías (no admisible)"/>
    <s v="LBZ"/>
    <s v="A"/>
    <n v="4"/>
    <n v="0"/>
    <n v="0"/>
    <n v="76130"/>
    <n v="1.0136986301369864"/>
    <n v="36.4"/>
    <n v="1"/>
    <n v="2"/>
    <n v="2"/>
    <n v="2"/>
    <n v="1"/>
    <n v="0"/>
    <n v="0"/>
    <n v="0"/>
  </r>
  <r>
    <n v="2224640222"/>
    <s v="ASOCIADO 881"/>
    <x v="2"/>
    <x v="7"/>
    <n v="910500"/>
    <m/>
    <n v="0"/>
    <m/>
    <m/>
    <m/>
    <n v="327066"/>
    <s v="SIN"/>
    <s v="SIN"/>
    <s v="SIN"/>
    <n v="4"/>
    <n v="0"/>
    <n v="0"/>
    <n v="76520"/>
    <n v="0.51506849315068493"/>
    <n v="36.213698630136989"/>
    <n v="2"/>
    <n v="5"/>
    <n v="3"/>
    <n v="4"/>
    <n v="1"/>
    <n v="0"/>
    <n v="0"/>
    <n v="0"/>
  </r>
  <r>
    <n v="2008868420"/>
    <s v="ASOCIADO 882"/>
    <x v="2"/>
    <x v="7"/>
    <n v="364200"/>
    <m/>
    <n v="0"/>
    <m/>
    <m/>
    <m/>
    <n v="327066"/>
    <s v="SIN"/>
    <s v="SIN"/>
    <s v="SIN"/>
    <n v="4"/>
    <n v="0"/>
    <n v="0"/>
    <n v="68001"/>
    <n v="0.51780821917808217"/>
    <n v="26.63013698630137"/>
    <n v="1"/>
    <n v="4"/>
    <n v="4"/>
    <n v="3"/>
    <n v="1"/>
    <n v="0"/>
    <n v="0"/>
    <n v="0"/>
  </r>
  <r>
    <n v="2240644864"/>
    <s v="ASOCIADO 883"/>
    <x v="2"/>
    <x v="7"/>
    <n v="303500"/>
    <m/>
    <n v="0"/>
    <m/>
    <m/>
    <m/>
    <n v="327066"/>
    <s v="SIN"/>
    <s v="SIN"/>
    <s v="SIN"/>
    <n v="4"/>
    <n v="0"/>
    <n v="0"/>
    <n v="76520"/>
    <n v="0.51780821917808217"/>
    <n v="34.293150684931504"/>
    <n v="2"/>
    <n v="4"/>
    <n v="3"/>
    <n v="3"/>
    <n v="1"/>
    <n v="0"/>
    <n v="0"/>
    <n v="0"/>
  </r>
  <r>
    <n v="2244244468"/>
    <s v="ASOCIADO 884"/>
    <x v="2"/>
    <x v="7"/>
    <n v="182100"/>
    <m/>
    <n v="0"/>
    <m/>
    <m/>
    <m/>
    <n v="327066"/>
    <s v="SIN"/>
    <s v="SIN"/>
    <s v="SIN"/>
    <n v="4"/>
    <n v="0"/>
    <n v="0"/>
    <n v="76520"/>
    <n v="0.51780821917808217"/>
    <n v="31.898630136986302"/>
    <n v="1"/>
    <n v="5"/>
    <n v="2"/>
    <n v="3"/>
    <n v="1"/>
    <n v="0"/>
    <n v="0"/>
    <n v="0"/>
  </r>
  <r>
    <n v="4466082"/>
    <s v="ASOCIADO 885"/>
    <x v="2"/>
    <x v="7"/>
    <n v="163198"/>
    <m/>
    <n v="0"/>
    <m/>
    <m/>
    <m/>
    <n v="327066"/>
    <s v="SIN"/>
    <s v="SIN"/>
    <s v="SIN"/>
    <n v="4"/>
    <n v="0"/>
    <n v="0"/>
    <n v="76130"/>
    <n v="0.51232876712328768"/>
    <n v="44.917808219178085"/>
    <n v="1"/>
    <n v="4"/>
    <n v="1"/>
    <n v="3"/>
    <n v="2"/>
    <n v="0"/>
    <n v="0"/>
    <n v="0"/>
  </r>
  <r>
    <n v="2020066680"/>
    <s v="ASOCIADO 886"/>
    <x v="2"/>
    <x v="7"/>
    <n v="151750"/>
    <m/>
    <n v="0"/>
    <m/>
    <m/>
    <m/>
    <n v="327066"/>
    <s v="SIN"/>
    <s v="SIN"/>
    <s v="SIN"/>
    <n v="4"/>
    <n v="0"/>
    <n v="0"/>
    <n v="66001"/>
    <n v="0.51232876712328768"/>
    <n v="31.07123287671233"/>
    <n v="2"/>
    <n v="2"/>
    <n v="2"/>
    <n v="2"/>
    <n v="1"/>
    <n v="0"/>
    <n v="0"/>
    <n v="0"/>
  </r>
  <r>
    <n v="2008846068"/>
    <s v="ASOCIADO 887"/>
    <x v="2"/>
    <x v="7"/>
    <n v="1210000"/>
    <m/>
    <n v="0"/>
    <m/>
    <m/>
    <m/>
    <n v="327068"/>
    <s v="SIN"/>
    <s v="SIN"/>
    <s v="SIN"/>
    <n v="4"/>
    <n v="0"/>
    <n v="0"/>
    <n v="68307"/>
    <n v="0.34794520547945207"/>
    <n v="28.202739726027396"/>
    <n v="2"/>
    <n v="2"/>
    <n v="2"/>
    <n v="5"/>
    <n v="1"/>
    <n v="0"/>
    <n v="0"/>
    <n v="0"/>
  </r>
  <r>
    <n v="2240648002"/>
    <s v="ASOCIADO 888"/>
    <x v="2"/>
    <x v="7"/>
    <n v="51167"/>
    <m/>
    <n v="0"/>
    <m/>
    <m/>
    <m/>
    <n v="327068"/>
    <s v="SIN"/>
    <s v="SIN"/>
    <s v="SIN"/>
    <n v="4"/>
    <n v="0"/>
    <n v="0"/>
    <n v="76001"/>
    <n v="0.32328767123287672"/>
    <n v="33.909589041095892"/>
    <n v="1"/>
    <n v="2"/>
    <n v="2"/>
    <n v="2"/>
    <n v="1"/>
    <n v="0"/>
    <n v="0"/>
    <n v="0"/>
  </r>
  <r>
    <n v="84202022"/>
    <s v="ASOCIADO 889"/>
    <x v="2"/>
    <x v="7"/>
    <m/>
    <m/>
    <n v="0"/>
    <m/>
    <m/>
    <m/>
    <n v="327068"/>
    <s v="SIN"/>
    <s v="SIN"/>
    <s v="SIN"/>
    <n v="4"/>
    <n v="0"/>
    <n v="0"/>
    <n v="13001"/>
    <n v="0.34794520547945207"/>
    <n v="38.084931506849315"/>
    <n v="1"/>
    <n v="5"/>
    <n v="1"/>
    <n v="6"/>
    <n v="1"/>
    <n v="0"/>
    <n v="0"/>
    <n v="0"/>
  </r>
  <r>
    <n v="2048468668"/>
    <s v="ASOCIADO 890"/>
    <x v="2"/>
    <x v="7"/>
    <m/>
    <m/>
    <n v="0"/>
    <m/>
    <m/>
    <m/>
    <n v="327068"/>
    <s v="SIN"/>
    <s v="SIN"/>
    <s v="SIN"/>
    <n v="4"/>
    <n v="0"/>
    <n v="0"/>
    <n v="13001"/>
    <n v="0.34794520547945207"/>
    <n v="28.391780821917809"/>
    <n v="1"/>
    <n v="2"/>
    <n v="2"/>
    <n v="4"/>
    <n v="1"/>
    <n v="0"/>
    <n v="0"/>
    <n v="0"/>
  </r>
  <r>
    <n v="28604600"/>
    <s v="ASOCIADO 891"/>
    <x v="2"/>
    <x v="7"/>
    <m/>
    <m/>
    <n v="0"/>
    <m/>
    <m/>
    <m/>
    <n v="327068"/>
    <s v="SIN"/>
    <s v="SIN"/>
    <s v="SIN"/>
    <n v="4"/>
    <n v="0"/>
    <n v="0"/>
    <n v="76001"/>
    <n v="0.34794520547945207"/>
    <n v="41.454794520547942"/>
    <n v="1"/>
    <n v="5"/>
    <n v="6"/>
    <n v="6"/>
    <n v="1"/>
    <n v="0"/>
    <n v="0"/>
    <n v="0"/>
  </r>
  <r>
    <n v="2206462824"/>
    <s v="ASOCIADO 892"/>
    <x v="2"/>
    <x v="7"/>
    <m/>
    <m/>
    <n v="0"/>
    <m/>
    <m/>
    <m/>
    <n v="327068"/>
    <s v="SIN"/>
    <s v="SIN"/>
    <s v="SIN"/>
    <n v="4"/>
    <n v="0"/>
    <n v="0"/>
    <n v="76130"/>
    <n v="0.34520547945205482"/>
    <n v="33.506849315068493"/>
    <n v="1"/>
    <n v="2"/>
    <n v="1"/>
    <n v="5"/>
    <n v="1"/>
    <n v="0"/>
    <n v="0"/>
    <n v="0"/>
  </r>
  <r>
    <n v="2224620484"/>
    <s v="ASOCIADO 893"/>
    <x v="2"/>
    <x v="7"/>
    <m/>
    <m/>
    <n v="0"/>
    <m/>
    <m/>
    <m/>
    <n v="327068"/>
    <s v="SIN"/>
    <s v="SIN"/>
    <s v="SIN"/>
    <n v="4"/>
    <n v="0"/>
    <n v="0"/>
    <n v="76130"/>
    <n v="0.35616438356164382"/>
    <n v="32.298630136986304"/>
    <n v="2"/>
    <n v="5"/>
    <n v="1"/>
    <n v="4"/>
    <n v="1"/>
    <n v="0"/>
    <n v="0"/>
    <n v="0"/>
  </r>
  <r>
    <n v="60026626"/>
    <s v="ASOCIADO 894"/>
    <x v="2"/>
    <x v="7"/>
    <m/>
    <m/>
    <n v="0"/>
    <m/>
    <m/>
    <m/>
    <n v="327069"/>
    <s v="SIN"/>
    <s v="SIN"/>
    <s v="SIN"/>
    <n v="4"/>
    <n v="0"/>
    <n v="0"/>
    <n v="13836"/>
    <n v="0.26575342465753427"/>
    <n v="43.367123287671234"/>
    <n v="2"/>
    <n v="5"/>
    <n v="2"/>
    <n v="8"/>
    <n v="1"/>
    <n v="0"/>
    <n v="0"/>
    <n v="0"/>
  </r>
  <r>
    <n v="2024680466"/>
    <s v="ASOCIADO 895"/>
    <x v="2"/>
    <x v="7"/>
    <m/>
    <m/>
    <n v="0"/>
    <m/>
    <m/>
    <m/>
    <n v="327069"/>
    <s v="SIN"/>
    <s v="SIN"/>
    <s v="SIN"/>
    <n v="4"/>
    <n v="0"/>
    <n v="0"/>
    <n v="25473"/>
    <n v="0.26575342465753427"/>
    <n v="54.504109589041093"/>
    <n v="2"/>
    <n v="6"/>
    <n v="2"/>
    <n v="7"/>
    <n v="1"/>
    <n v="0"/>
    <n v="0"/>
    <n v="0"/>
  </r>
  <r>
    <n v="22422808"/>
    <s v="ASOCIADO 896"/>
    <x v="2"/>
    <x v="7"/>
    <n v="17614"/>
    <m/>
    <n v="0"/>
    <m/>
    <m/>
    <m/>
    <n v="339317"/>
    <s v="SIN"/>
    <s v="SIN"/>
    <s v="SIN"/>
    <n v="4"/>
    <n v="0"/>
    <n v="4"/>
    <n v="76113"/>
    <n v="1.0493150684931507"/>
    <n v="40.339726027397262"/>
    <n v="1"/>
    <n v="2"/>
    <n v="2"/>
    <n v="2"/>
    <n v="3"/>
    <n v="0"/>
    <n v="0"/>
    <n v="0"/>
  </r>
  <r>
    <n v="2224406446"/>
    <s v="ASOCIADO 897"/>
    <x v="2"/>
    <x v="7"/>
    <m/>
    <m/>
    <n v="0"/>
    <m/>
    <m/>
    <m/>
    <n v="339317"/>
    <s v="SIN"/>
    <s v="SIN"/>
    <s v="SIN"/>
    <n v="4"/>
    <n v="0"/>
    <n v="4"/>
    <n v="76113"/>
    <n v="1.0493150684931507"/>
    <n v="40.920547945205477"/>
    <n v="1"/>
    <n v="1"/>
    <n v="1"/>
    <n v="2"/>
    <n v="1"/>
    <n v="0"/>
    <n v="0"/>
    <n v="0"/>
  </r>
  <r>
    <n v="2200808228"/>
    <s v="ASOCIADO 898"/>
    <x v="3"/>
    <x v="3"/>
    <n v="388956"/>
    <n v="685022"/>
    <n v="345301"/>
    <n v="91110"/>
    <n v="0"/>
    <n v="0"/>
    <n v="339721"/>
    <s v="9- Otras garantías (no admisible)"/>
    <s v="LBZ"/>
    <s v="A"/>
    <n v="4"/>
    <n v="30"/>
    <n v="0"/>
    <n v="68615"/>
    <n v="1.1643835616438356"/>
    <n v="22.567123287671233"/>
    <n v="2"/>
    <n v="3"/>
    <n v="1"/>
    <n v="2"/>
    <n v="3"/>
    <n v="0"/>
    <n v="0"/>
    <n v="0"/>
  </r>
  <r>
    <n v="8806028"/>
    <s v="ASOCIADO 899"/>
    <x v="2"/>
    <x v="7"/>
    <n v="798200"/>
    <m/>
    <n v="0"/>
    <m/>
    <m/>
    <m/>
    <n v="351562"/>
    <s v="SIN"/>
    <s v="SIN"/>
    <s v="SIN"/>
    <n v="4"/>
    <n v="0"/>
    <n v="0"/>
    <n v="5001"/>
    <n v="1.1643835616438356"/>
    <n v="37.783561643835618"/>
    <n v="1"/>
    <n v="0"/>
    <n v="2"/>
    <n v="3"/>
    <n v="2"/>
    <n v="0"/>
    <n v="0"/>
    <n v="0"/>
  </r>
  <r>
    <n v="2048248688"/>
    <s v="ASOCIADO 900"/>
    <x v="2"/>
    <x v="7"/>
    <n v="2244000"/>
    <m/>
    <n v="0"/>
    <m/>
    <m/>
    <m/>
    <n v="352484"/>
    <s v="SIN"/>
    <s v="SIN"/>
    <s v="SIN"/>
    <n v="4"/>
    <n v="0"/>
    <n v="0"/>
    <n v="8296"/>
    <n v="1.095890410958904"/>
    <n v="23.495890410958904"/>
    <n v="1"/>
    <n v="4"/>
    <n v="1"/>
    <n v="2"/>
    <n v="1"/>
    <n v="0"/>
    <n v="0"/>
    <n v="0"/>
  </r>
  <r>
    <n v="2008828084"/>
    <s v="ASOCIADO 903"/>
    <x v="3"/>
    <x v="5"/>
    <n v="668380"/>
    <n v="115582"/>
    <n v="0"/>
    <n v="117202"/>
    <n v="0"/>
    <n v="0"/>
    <n v="352484"/>
    <s v="9- Otras garantías (no admisible)"/>
    <s v="LBZ"/>
    <s v="A"/>
    <n v="4"/>
    <n v="0"/>
    <n v="0"/>
    <n v="68001"/>
    <n v="1.1013698630136985"/>
    <n v="29.769863013698629"/>
    <n v="1"/>
    <n v="5"/>
    <n v="2"/>
    <n v="2"/>
    <n v="3"/>
    <n v="0"/>
    <n v="0"/>
    <n v="0"/>
  </r>
  <r>
    <n v="2000406882"/>
    <s v="ASOCIADO 904"/>
    <x v="2"/>
    <x v="7"/>
    <n v="634632"/>
    <m/>
    <n v="0"/>
    <m/>
    <m/>
    <m/>
    <n v="352484"/>
    <s v="SIN"/>
    <s v="SIN"/>
    <s v="SIN"/>
    <n v="4"/>
    <n v="0"/>
    <n v="0"/>
    <n v="5001"/>
    <n v="1.095890410958904"/>
    <n v="21.832876712328765"/>
    <n v="1"/>
    <n v="3"/>
    <n v="3"/>
    <n v="2"/>
    <n v="1"/>
    <n v="0"/>
    <n v="0"/>
    <n v="0"/>
  </r>
  <r>
    <n v="2044044466"/>
    <s v="ASOCIADO 905"/>
    <x v="2"/>
    <x v="7"/>
    <n v="217167"/>
    <m/>
    <n v="0"/>
    <m/>
    <m/>
    <m/>
    <n v="352484"/>
    <s v="SIN"/>
    <s v="SIN"/>
    <s v="SIN"/>
    <n v="4"/>
    <n v="0"/>
    <n v="0"/>
    <n v="13052"/>
    <n v="1.1095890410958904"/>
    <n v="24.772602739726029"/>
    <n v="1"/>
    <n v="3"/>
    <n v="1"/>
    <n v="2"/>
    <n v="3"/>
    <n v="0"/>
    <n v="0"/>
    <n v="0"/>
  </r>
  <r>
    <n v="64620204"/>
    <s v="ASOCIADO 906"/>
    <x v="2"/>
    <x v="7"/>
    <n v="103000"/>
    <m/>
    <n v="0"/>
    <m/>
    <m/>
    <m/>
    <n v="352484"/>
    <s v="SIN"/>
    <s v="SIN"/>
    <s v="SIN"/>
    <n v="4"/>
    <n v="0"/>
    <n v="0"/>
    <n v="68895"/>
    <n v="1.095890410958904"/>
    <n v="37.301369863013697"/>
    <n v="2"/>
    <n v="2"/>
    <n v="1"/>
    <n v="2"/>
    <n v="1"/>
    <n v="0"/>
    <n v="0"/>
    <n v="0"/>
  </r>
  <r>
    <n v="64640264"/>
    <s v="ASOCIADO 907"/>
    <x v="2"/>
    <x v="7"/>
    <n v="40200"/>
    <m/>
    <n v="0"/>
    <m/>
    <m/>
    <m/>
    <n v="352484"/>
    <s v="SIN"/>
    <s v="SIN"/>
    <s v="SIN"/>
    <n v="4"/>
    <n v="0"/>
    <n v="0"/>
    <n v="68615"/>
    <n v="1.1013698630136985"/>
    <n v="38.958904109589042"/>
    <n v="2"/>
    <n v="2"/>
    <n v="2"/>
    <n v="2"/>
    <n v="3"/>
    <n v="0"/>
    <n v="0"/>
    <n v="0"/>
  </r>
  <r>
    <n v="2464424"/>
    <s v="ASOCIADO 908"/>
    <x v="3"/>
    <x v="3"/>
    <m/>
    <n v="510000"/>
    <n v="157516"/>
    <n v="89213"/>
    <n v="0"/>
    <n v="0"/>
    <n v="352484"/>
    <s v="9- Otras garantías (no admisible)"/>
    <s v="LBZ"/>
    <s v="A"/>
    <n v="4"/>
    <n v="0"/>
    <n v="0"/>
    <n v="68001"/>
    <n v="1.1013698630136985"/>
    <n v="53.484931506849314"/>
    <n v="1"/>
    <n v="1"/>
    <n v="1"/>
    <n v="2"/>
    <n v="1"/>
    <n v="0"/>
    <n v="0"/>
    <n v="0"/>
  </r>
  <r>
    <n v="2004880246"/>
    <s v="ASOCIADO 909"/>
    <x v="3"/>
    <x v="3"/>
    <m/>
    <n v="930267"/>
    <n v="577783"/>
    <n v="83733"/>
    <n v="0"/>
    <n v="0"/>
    <n v="352484"/>
    <s v="9- Otras garantías (no admisible)"/>
    <s v="LBZ"/>
    <s v="A"/>
    <n v="4"/>
    <n v="0"/>
    <n v="0"/>
    <n v="68001"/>
    <n v="1.095890410958904"/>
    <n v="23.002739726027396"/>
    <n v="1"/>
    <n v="3"/>
    <n v="1"/>
    <n v="2"/>
    <n v="1"/>
    <n v="0"/>
    <n v="0"/>
    <n v="0"/>
  </r>
  <r>
    <n v="2462640"/>
    <s v="ASOCIADO 910"/>
    <x v="3"/>
    <x v="3"/>
    <m/>
    <n v="1120251"/>
    <n v="767767"/>
    <n v="94853"/>
    <n v="0"/>
    <n v="1273268"/>
    <n v="352484"/>
    <s v="6- pignoración"/>
    <s v="LBZ"/>
    <s v="A"/>
    <n v="4"/>
    <n v="0"/>
    <n v="0"/>
    <n v="68001"/>
    <n v="1.1095890410958904"/>
    <n v="52.884931506849313"/>
    <n v="1"/>
    <n v="2"/>
    <n v="2"/>
    <n v="2"/>
    <n v="3"/>
    <n v="0"/>
    <n v="0"/>
    <n v="0"/>
  </r>
  <r>
    <n v="84660864"/>
    <s v="ASOCIADO 911"/>
    <x v="2"/>
    <x v="7"/>
    <m/>
    <m/>
    <n v="0"/>
    <m/>
    <m/>
    <m/>
    <n v="352484"/>
    <s v="SIN"/>
    <s v="SIN"/>
    <s v="SIN"/>
    <n v="4"/>
    <n v="0"/>
    <n v="0"/>
    <n v="13052"/>
    <n v="1.095890410958904"/>
    <n v="44.410958904109592"/>
    <n v="1"/>
    <n v="2"/>
    <n v="2"/>
    <n v="2"/>
    <n v="2"/>
    <n v="0"/>
    <n v="0"/>
    <n v="0"/>
  </r>
  <r>
    <n v="2208800"/>
    <s v="ASOCIADO 912"/>
    <x v="2"/>
    <x v="7"/>
    <m/>
    <m/>
    <n v="0"/>
    <m/>
    <m/>
    <m/>
    <n v="352484"/>
    <s v="SIN"/>
    <s v="SIN"/>
    <s v="SIN"/>
    <n v="4"/>
    <n v="0"/>
    <n v="0"/>
    <n v="68255"/>
    <n v="1.1013698630136985"/>
    <n v="47.575342465753423"/>
    <n v="1"/>
    <n v="2"/>
    <n v="2"/>
    <n v="2"/>
    <n v="1"/>
    <n v="0"/>
    <n v="0"/>
    <n v="0"/>
  </r>
  <r>
    <n v="2200804682"/>
    <s v="ASOCIADO 913"/>
    <x v="2"/>
    <x v="7"/>
    <m/>
    <m/>
    <n v="0"/>
    <m/>
    <m/>
    <m/>
    <n v="352484"/>
    <s v="SIN"/>
    <s v="SIN"/>
    <s v="SIN"/>
    <n v="4"/>
    <n v="0"/>
    <n v="0"/>
    <n v="68255"/>
    <n v="1.1095890410958904"/>
    <n v="28.904109589041095"/>
    <n v="2"/>
    <n v="2"/>
    <n v="2"/>
    <n v="2"/>
    <n v="1"/>
    <n v="0"/>
    <n v="0"/>
    <n v="0"/>
  </r>
  <r>
    <n v="2466480"/>
    <s v="ASOCIADO 914"/>
    <x v="2"/>
    <x v="7"/>
    <m/>
    <m/>
    <n v="0"/>
    <m/>
    <m/>
    <m/>
    <n v="352484"/>
    <s v="SIN"/>
    <s v="SIN"/>
    <s v="SIN"/>
    <n v="4"/>
    <n v="0"/>
    <n v="0"/>
    <n v="68615"/>
    <n v="1.1013698630136985"/>
    <n v="46.175342465753424"/>
    <n v="1"/>
    <n v="2"/>
    <n v="1"/>
    <n v="2"/>
    <n v="2"/>
    <n v="0"/>
    <n v="0"/>
    <n v="0"/>
  </r>
  <r>
    <n v="2204044408"/>
    <s v="ASOCIADO 915"/>
    <x v="3"/>
    <x v="5"/>
    <m/>
    <n v="342577"/>
    <n v="0"/>
    <n v="71420"/>
    <n v="0"/>
    <n v="0"/>
    <n v="352484"/>
    <s v="9- Otras garantías (no admisible)"/>
    <s v="LBZ"/>
    <s v="A"/>
    <n v="4"/>
    <n v="0"/>
    <n v="0"/>
    <n v="52001"/>
    <n v="1.1095890410958904"/>
    <n v="20.734246575342464"/>
    <n v="1"/>
    <n v="2"/>
    <n v="1"/>
    <n v="2"/>
    <n v="3"/>
    <n v="0"/>
    <n v="0"/>
    <n v="0"/>
  </r>
  <r>
    <n v="2008688626"/>
    <s v="ASOCIADO 916"/>
    <x v="3"/>
    <x v="5"/>
    <m/>
    <n v="411120"/>
    <n v="0"/>
    <n v="106402"/>
    <n v="0"/>
    <n v="0"/>
    <n v="352484"/>
    <s v="9- Otras garantías (no admisible)"/>
    <s v="LBZ"/>
    <s v="A"/>
    <n v="4"/>
    <n v="0"/>
    <n v="0"/>
    <n v="20001"/>
    <n v="1.1013698630136985"/>
    <n v="27.479452054794521"/>
    <n v="1"/>
    <n v="3"/>
    <n v="1"/>
    <n v="2"/>
    <n v="3"/>
    <n v="0"/>
    <n v="0"/>
    <n v="0"/>
  </r>
  <r>
    <n v="2220648488"/>
    <s v="ASOCIADO 917"/>
    <x v="2"/>
    <x v="7"/>
    <n v="570200"/>
    <m/>
    <n v="0"/>
    <m/>
    <m/>
    <m/>
    <n v="378818"/>
    <s v="SIN"/>
    <s v="SIN"/>
    <s v="SIN"/>
    <n v="4"/>
    <n v="0"/>
    <n v="0"/>
    <n v="8001"/>
    <n v="1.167123287671233"/>
    <n v="33.668493150684931"/>
    <n v="2"/>
    <n v="3"/>
    <n v="3"/>
    <n v="2"/>
    <n v="1"/>
    <n v="0"/>
    <n v="0"/>
    <n v="0"/>
  </r>
  <r>
    <n v="42682846"/>
    <s v="ASOCIADO 918"/>
    <x v="3"/>
    <x v="3"/>
    <n v="528600"/>
    <n v="510425"/>
    <n v="131607"/>
    <n v="174928"/>
    <n v="0"/>
    <n v="0"/>
    <n v="378818"/>
    <s v="9- Otras garantías (no admisible)"/>
    <s v="LBZ"/>
    <s v="A"/>
    <n v="4"/>
    <n v="0"/>
    <n v="0"/>
    <n v="76001"/>
    <n v="1.1643835616438356"/>
    <n v="40.947945205479449"/>
    <n v="2"/>
    <n v="2"/>
    <n v="2"/>
    <n v="2"/>
    <n v="3"/>
    <n v="0"/>
    <n v="0"/>
    <n v="0"/>
  </r>
  <r>
    <n v="42824406"/>
    <s v="ASOCIADO 919"/>
    <x v="3"/>
    <x v="3"/>
    <n v="507824"/>
    <n v="1124018"/>
    <n v="745200"/>
    <n v="110318"/>
    <n v="0"/>
    <n v="0"/>
    <n v="378818"/>
    <s v="9- Otras garantías (no admisible)"/>
    <s v="LBZ"/>
    <s v="A"/>
    <n v="4"/>
    <n v="0"/>
    <n v="0"/>
    <n v="76001"/>
    <n v="1.1643835616438356"/>
    <n v="38.087671232876716"/>
    <n v="2"/>
    <n v="2"/>
    <n v="2"/>
    <n v="2"/>
    <n v="1"/>
    <n v="0"/>
    <n v="0"/>
    <n v="0"/>
  </r>
  <r>
    <n v="2466028"/>
    <s v="ASOCIADO 920"/>
    <x v="3"/>
    <x v="7"/>
    <n v="430500"/>
    <n v="76502"/>
    <n v="0"/>
    <n v="77114"/>
    <n v="0"/>
    <n v="0"/>
    <n v="378818"/>
    <s v="9- Otras garantías (no admisible)"/>
    <s v="LBZ"/>
    <s v="A"/>
    <n v="4"/>
    <n v="0"/>
    <n v="0"/>
    <n v="68615"/>
    <n v="1.1643835616438356"/>
    <n v="49.526027397260272"/>
    <n v="1"/>
    <n v="1"/>
    <n v="2"/>
    <n v="2"/>
    <n v="3"/>
    <n v="0"/>
    <n v="0"/>
    <n v="0"/>
  </r>
  <r>
    <n v="2226088648"/>
    <s v="ASOCIADO 921"/>
    <x v="3"/>
    <x v="2"/>
    <n v="347698"/>
    <n v="1565036"/>
    <n v="1186218"/>
    <n v="136706"/>
    <n v="0"/>
    <n v="0"/>
    <n v="378818"/>
    <s v="9- Otras garantías (no admisible)"/>
    <s v="LBZ"/>
    <s v="A"/>
    <n v="4"/>
    <n v="0"/>
    <n v="0"/>
    <n v="76001"/>
    <n v="1.167123287671233"/>
    <n v="29.153424657534245"/>
    <n v="1"/>
    <n v="3"/>
    <n v="2"/>
    <n v="2"/>
    <n v="1"/>
    <n v="0"/>
    <n v="0"/>
    <n v="0"/>
  </r>
  <r>
    <n v="64486460"/>
    <s v="ASOCIADO 923"/>
    <x v="3"/>
    <x v="3"/>
    <n v="106400"/>
    <n v="1375407"/>
    <n v="996589"/>
    <n v="125313.00000000001"/>
    <n v="0"/>
    <n v="0"/>
    <n v="378818"/>
    <s v="9- Otras garantías (no admisible)"/>
    <s v="LBZ"/>
    <s v="A"/>
    <n v="4"/>
    <n v="0"/>
    <n v="0"/>
    <n v="68001"/>
    <n v="1.1643835616438356"/>
    <n v="48.463013698630135"/>
    <n v="2"/>
    <n v="2"/>
    <n v="1"/>
    <n v="2"/>
    <n v="1"/>
    <n v="0"/>
    <n v="0"/>
    <n v="0"/>
  </r>
  <r>
    <n v="2468288"/>
    <s v="ASOCIADO 924"/>
    <x v="3"/>
    <x v="3"/>
    <n v="32900"/>
    <n v="1100778"/>
    <n v="721960"/>
    <n v="109332"/>
    <n v="0"/>
    <n v="0"/>
    <n v="378818"/>
    <s v="9- Otras garantías (no admisible)"/>
    <s v="LBZ"/>
    <s v="A"/>
    <n v="4"/>
    <n v="0"/>
    <n v="0"/>
    <n v="68276"/>
    <n v="1.1643835616438356"/>
    <n v="41.608219178082194"/>
    <n v="1"/>
    <n v="2"/>
    <n v="1"/>
    <n v="2"/>
    <n v="1"/>
    <n v="0"/>
    <n v="0"/>
    <n v="0"/>
  </r>
  <r>
    <n v="84464668"/>
    <s v="ASOCIADO 925"/>
    <x v="3"/>
    <x v="3"/>
    <m/>
    <n v="630314"/>
    <n v="251496"/>
    <n v="173201"/>
    <n v="0"/>
    <n v="0"/>
    <n v="378818"/>
    <s v="9- Otras garantías (no admisible)"/>
    <s v="LBZ"/>
    <s v="A"/>
    <n v="4"/>
    <n v="0"/>
    <n v="0"/>
    <n v="13838"/>
    <n v="1.167123287671233"/>
    <n v="40.767123287671232"/>
    <n v="1"/>
    <n v="2"/>
    <n v="1"/>
    <n v="2"/>
    <n v="3"/>
    <n v="0"/>
    <n v="0"/>
    <n v="0"/>
  </r>
  <r>
    <n v="2042444268"/>
    <s v="ASOCIADO 928"/>
    <x v="2"/>
    <x v="7"/>
    <m/>
    <m/>
    <n v="0"/>
    <m/>
    <m/>
    <m/>
    <n v="378818"/>
    <s v="SIN"/>
    <s v="SIN"/>
    <s v="SIN"/>
    <n v="4"/>
    <n v="0"/>
    <n v="0"/>
    <n v="8758"/>
    <n v="1.167123287671233"/>
    <n v="28.843835616438355"/>
    <n v="2"/>
    <n v="3"/>
    <n v="1"/>
    <n v="2"/>
    <n v="1"/>
    <n v="0"/>
    <n v="0"/>
    <n v="0"/>
  </r>
  <r>
    <n v="2466204"/>
    <s v="ASOCIADO 929"/>
    <x v="2"/>
    <x v="7"/>
    <m/>
    <m/>
    <n v="0"/>
    <m/>
    <m/>
    <m/>
    <n v="378818"/>
    <s v="SIN"/>
    <s v="SIN"/>
    <s v="SIN"/>
    <n v="4"/>
    <n v="0"/>
    <n v="0"/>
    <n v="68615"/>
    <n v="1.1643835616438356"/>
    <n v="48.821917808219176"/>
    <n v="1"/>
    <n v="1"/>
    <n v="2"/>
    <n v="2"/>
    <n v="3"/>
    <n v="0"/>
    <n v="0"/>
    <n v="0"/>
  </r>
  <r>
    <n v="2062404862"/>
    <s v="ASOCIADO 930"/>
    <x v="3"/>
    <x v="5"/>
    <m/>
    <n v="387750"/>
    <n v="0"/>
    <n v="100354"/>
    <n v="0"/>
    <n v="1000000"/>
    <n v="378818"/>
    <s v="6- pignoración"/>
    <s v="LBZ"/>
    <s v="A"/>
    <n v="4"/>
    <n v="0"/>
    <n v="0"/>
    <n v="76130"/>
    <n v="1.1424657534246576"/>
    <n v="29.378082191780823"/>
    <n v="1"/>
    <n v="0"/>
    <n v="1"/>
    <n v="2"/>
    <n v="1"/>
    <n v="0"/>
    <n v="0"/>
    <n v="0"/>
  </r>
  <r>
    <n v="84666888"/>
    <s v="ASOCIADO 931"/>
    <x v="3"/>
    <x v="5"/>
    <n v="50167"/>
    <n v="344020"/>
    <n v="0"/>
    <n v="71720"/>
    <n v="0"/>
    <n v="0"/>
    <n v="379740"/>
    <s v="9- Otras garantías (no admisible)"/>
    <s v="LBZ"/>
    <s v="A"/>
    <n v="4"/>
    <n v="0"/>
    <n v="0"/>
    <n v="13052"/>
    <n v="9.5890410958904104E-2"/>
    <n v="51.276712328767125"/>
    <n v="1"/>
    <n v="2"/>
    <n v="1"/>
    <n v="2"/>
    <n v="1"/>
    <n v="0"/>
    <n v="0"/>
    <n v="0"/>
  </r>
  <r>
    <n v="4424060"/>
    <s v="ASOCIADO 932"/>
    <x v="2"/>
    <x v="7"/>
    <n v="709333"/>
    <m/>
    <n v="0"/>
    <m/>
    <m/>
    <m/>
    <n v="381577"/>
    <s v="SIN"/>
    <s v="SIN"/>
    <s v="SIN"/>
    <n v="4"/>
    <n v="0"/>
    <n v="0"/>
    <n v="76001"/>
    <n v="0.70684931506849313"/>
    <n v="36.838356164383562"/>
    <n v="1"/>
    <n v="0"/>
    <n v="3"/>
    <n v="1"/>
    <n v="3"/>
    <n v="0"/>
    <n v="0"/>
    <n v="0"/>
  </r>
  <r>
    <n v="2204488686"/>
    <s v="ASOCIADO 933"/>
    <x v="2"/>
    <x v="7"/>
    <n v="309050"/>
    <m/>
    <n v="0"/>
    <m/>
    <m/>
    <m/>
    <n v="381577"/>
    <s v="SIN"/>
    <s v="SIN"/>
    <s v="SIN"/>
    <n v="4"/>
    <n v="0"/>
    <n v="0"/>
    <n v="11001"/>
    <n v="0.59726027397260273"/>
    <n v="32.660273972602738"/>
    <n v="1"/>
    <n v="2"/>
    <n v="2"/>
    <n v="3"/>
    <n v="1"/>
    <n v="0"/>
    <n v="0"/>
    <n v="0"/>
  </r>
  <r>
    <n v="4280424"/>
    <s v="ASOCIADO 934"/>
    <x v="2"/>
    <x v="7"/>
    <n v="301000"/>
    <m/>
    <n v="0"/>
    <m/>
    <m/>
    <m/>
    <n v="381577"/>
    <s v="SIN"/>
    <s v="SIN"/>
    <s v="SIN"/>
    <n v="4"/>
    <n v="0"/>
    <n v="0"/>
    <n v="76001"/>
    <n v="0.59726027397260273"/>
    <n v="36.646575342465752"/>
    <n v="1"/>
    <n v="0"/>
    <n v="2"/>
    <n v="1"/>
    <n v="3"/>
    <n v="0"/>
    <n v="0"/>
    <n v="0"/>
  </r>
  <r>
    <n v="4240486"/>
    <s v="ASOCIADO 935"/>
    <x v="2"/>
    <x v="7"/>
    <n v="113493"/>
    <m/>
    <n v="0"/>
    <m/>
    <m/>
    <m/>
    <n v="381577"/>
    <s v="SIN"/>
    <s v="SIN"/>
    <s v="SIN"/>
    <n v="4"/>
    <n v="0"/>
    <n v="0"/>
    <n v="25799"/>
    <n v="0.59726027397260273"/>
    <n v="41.282191780821918"/>
    <n v="1"/>
    <n v="2"/>
    <n v="2"/>
    <n v="3"/>
    <n v="1"/>
    <n v="0"/>
    <n v="0"/>
    <n v="0"/>
  </r>
  <r>
    <n v="20868000"/>
    <s v="ASOCIADO 936"/>
    <x v="3"/>
    <x v="3"/>
    <n v="100999"/>
    <n v="1029925"/>
    <n v="648348"/>
    <n v="136983"/>
    <n v="0"/>
    <n v="0"/>
    <n v="381577"/>
    <s v="9- Otras garantías (no admisible)"/>
    <s v="LBZ"/>
    <s v="A"/>
    <n v="4"/>
    <n v="0"/>
    <n v="0"/>
    <n v="68001"/>
    <n v="0.60821917808219184"/>
    <n v="39.098630136986301"/>
    <n v="1"/>
    <n v="2"/>
    <n v="2"/>
    <n v="3"/>
    <n v="1"/>
    <n v="0"/>
    <n v="0"/>
    <n v="0"/>
  </r>
  <r>
    <n v="2042266420"/>
    <s v="ASOCIADO 937"/>
    <x v="2"/>
    <x v="7"/>
    <m/>
    <m/>
    <n v="0"/>
    <m/>
    <m/>
    <m/>
    <n v="381577"/>
    <s v="SIN"/>
    <s v="SIN"/>
    <s v="SIN"/>
    <n v="4"/>
    <n v="0"/>
    <n v="0"/>
    <n v="11001"/>
    <n v="0.59726027397260273"/>
    <n v="25.32054794520548"/>
    <n v="1"/>
    <n v="3"/>
    <n v="2"/>
    <n v="3"/>
    <n v="3"/>
    <n v="0"/>
    <n v="0"/>
    <n v="0"/>
  </r>
  <r>
    <n v="6682868"/>
    <s v="ASOCIADO 938"/>
    <x v="2"/>
    <x v="7"/>
    <m/>
    <m/>
    <n v="0"/>
    <m/>
    <m/>
    <m/>
    <n v="381577"/>
    <s v="SIN"/>
    <s v="SIN"/>
    <s v="SIN"/>
    <n v="4"/>
    <n v="0"/>
    <n v="0"/>
    <n v="11001"/>
    <n v="0.60821917808219184"/>
    <n v="50.041095890410958"/>
    <n v="1"/>
    <n v="2"/>
    <n v="2"/>
    <n v="3"/>
    <n v="1"/>
    <n v="0"/>
    <n v="0"/>
    <n v="0"/>
  </r>
  <r>
    <n v="48668208"/>
    <s v="ASOCIADO 939"/>
    <x v="2"/>
    <x v="7"/>
    <m/>
    <m/>
    <n v="0"/>
    <m/>
    <m/>
    <m/>
    <n v="381577"/>
    <s v="SIN"/>
    <s v="SIN"/>
    <s v="SIN"/>
    <n v="4"/>
    <n v="0"/>
    <n v="0"/>
    <n v="68255"/>
    <n v="0.59726027397260273"/>
    <n v="42.92876712328767"/>
    <n v="2"/>
    <n v="1"/>
    <n v="2"/>
    <n v="3"/>
    <n v="2"/>
    <n v="0"/>
    <n v="0"/>
    <n v="0"/>
  </r>
  <r>
    <n v="2008864684"/>
    <s v="ASOCIADO 940"/>
    <x v="2"/>
    <x v="7"/>
    <m/>
    <m/>
    <n v="0"/>
    <m/>
    <m/>
    <m/>
    <n v="381577"/>
    <s v="SIN"/>
    <s v="SIN"/>
    <s v="SIN"/>
    <n v="4"/>
    <n v="0"/>
    <n v="31"/>
    <n v="68255"/>
    <n v="0.70410958904109588"/>
    <n v="26.843835616438355"/>
    <n v="1"/>
    <n v="0"/>
    <n v="2"/>
    <n v="3"/>
    <n v="3"/>
    <n v="0"/>
    <n v="0"/>
    <n v="0"/>
  </r>
  <r>
    <n v="2224664822"/>
    <s v="ASOCIADO 941"/>
    <x v="2"/>
    <x v="7"/>
    <m/>
    <m/>
    <n v="0"/>
    <m/>
    <m/>
    <m/>
    <n v="381577"/>
    <s v="SIN"/>
    <s v="SIN"/>
    <s v="SIN"/>
    <n v="4"/>
    <n v="0"/>
    <n v="0"/>
    <n v="76520"/>
    <n v="0.60821917808219184"/>
    <n v="30.169863013698631"/>
    <n v="2"/>
    <n v="3"/>
    <n v="2"/>
    <n v="3"/>
    <n v="1"/>
    <n v="0"/>
    <n v="0"/>
    <n v="0"/>
  </r>
  <r>
    <n v="2244882200"/>
    <s v="ASOCIADO 942"/>
    <x v="2"/>
    <x v="7"/>
    <m/>
    <m/>
    <n v="0"/>
    <m/>
    <m/>
    <m/>
    <n v="381584"/>
    <s v="SIN"/>
    <s v="SIN"/>
    <s v="SIN"/>
    <n v="4"/>
    <n v="0"/>
    <n v="0"/>
    <n v="76001"/>
    <n v="0.59726027397260273"/>
    <n v="24.742465753424657"/>
    <n v="2"/>
    <n v="5"/>
    <n v="2"/>
    <n v="3"/>
    <n v="1"/>
    <n v="0"/>
    <n v="0"/>
    <n v="0"/>
  </r>
  <r>
    <n v="2008406448"/>
    <s v="ASOCIADO 943"/>
    <x v="3"/>
    <x v="3"/>
    <m/>
    <n v="1013641"/>
    <n v="626923"/>
    <n v="109332"/>
    <n v="0"/>
    <n v="0"/>
    <n v="386718"/>
    <s v="9- Otras garantías (no admisible)"/>
    <s v="LBZ"/>
    <s v="A"/>
    <n v="4"/>
    <n v="0"/>
    <n v="0"/>
    <n v="68615"/>
    <n v="1.1643835616438356"/>
    <n v="26.945205479452056"/>
    <n v="1"/>
    <n v="2"/>
    <n v="1"/>
    <n v="2"/>
    <n v="1"/>
    <n v="0"/>
    <n v="0"/>
    <n v="0"/>
  </r>
  <r>
    <n v="2200880688"/>
    <s v="ASOCIADO 945"/>
    <x v="2"/>
    <x v="7"/>
    <n v="879267"/>
    <m/>
    <n v="0"/>
    <m/>
    <m/>
    <m/>
    <n v="405152"/>
    <s v="SIN"/>
    <s v="SIN"/>
    <s v="SIN"/>
    <n v="4"/>
    <n v="0"/>
    <n v="0"/>
    <n v="68615"/>
    <n v="1.2657534246575342"/>
    <n v="34.06849315068493"/>
    <n v="1"/>
    <n v="2"/>
    <n v="1"/>
    <n v="2"/>
    <n v="3"/>
    <n v="0"/>
    <n v="0"/>
    <n v="0"/>
  </r>
  <r>
    <n v="40662424"/>
    <s v="ASOCIADO 946"/>
    <x v="2"/>
    <x v="7"/>
    <n v="208001"/>
    <m/>
    <n v="0"/>
    <m/>
    <m/>
    <m/>
    <n v="405152"/>
    <s v="SIN"/>
    <s v="SIN"/>
    <s v="SIN"/>
    <n v="4"/>
    <n v="0"/>
    <n v="0"/>
    <n v="20011"/>
    <n v="1.2657534246575342"/>
    <n v="46.958904109589042"/>
    <n v="2"/>
    <n v="2"/>
    <n v="1"/>
    <n v="2"/>
    <n v="1"/>
    <n v="0"/>
    <n v="0"/>
    <n v="0"/>
  </r>
  <r>
    <n v="2244046482"/>
    <s v="ASOCIADO 947"/>
    <x v="2"/>
    <x v="7"/>
    <n v="93427"/>
    <m/>
    <n v="0"/>
    <m/>
    <m/>
    <m/>
    <n v="405152"/>
    <s v="SIN"/>
    <s v="SIN"/>
    <s v="SIN"/>
    <n v="4"/>
    <n v="0"/>
    <n v="0"/>
    <n v="76001"/>
    <n v="1.2657534246575342"/>
    <n v="29.712328767123289"/>
    <n v="2"/>
    <n v="4"/>
    <n v="2"/>
    <n v="2"/>
    <n v="3"/>
    <n v="0"/>
    <n v="0"/>
    <n v="0"/>
  </r>
  <r>
    <n v="20440802"/>
    <s v="ASOCIADO 948"/>
    <x v="3"/>
    <x v="5"/>
    <n v="84667"/>
    <n v="150596"/>
    <n v="0"/>
    <n v="51004"/>
    <n v="0"/>
    <n v="0"/>
    <n v="405152"/>
    <s v="9- Otras garantías (no admisible)"/>
    <s v="LBZ"/>
    <s v="A"/>
    <n v="4"/>
    <n v="0"/>
    <n v="0"/>
    <n v="76130"/>
    <n v="1.2657534246575342"/>
    <n v="37.043835616438358"/>
    <n v="2"/>
    <n v="2"/>
    <n v="2"/>
    <n v="2"/>
    <n v="3"/>
    <n v="0"/>
    <n v="0"/>
    <n v="0"/>
  </r>
  <r>
    <n v="2002060482"/>
    <s v="ASOCIADO 949"/>
    <x v="3"/>
    <x v="3"/>
    <n v="52837"/>
    <n v="1063928"/>
    <n v="658776"/>
    <n v="126643"/>
    <n v="0"/>
    <n v="0"/>
    <n v="405152"/>
    <s v="9- Otras garantías (no admisible)"/>
    <s v="LBZ"/>
    <s v="A"/>
    <n v="4"/>
    <n v="0"/>
    <n v="0"/>
    <n v="13052"/>
    <n v="1.2657534246575342"/>
    <n v="27.82191780821918"/>
    <n v="1"/>
    <n v="2"/>
    <n v="1"/>
    <n v="2"/>
    <n v="3"/>
    <n v="0"/>
    <n v="0"/>
    <n v="0"/>
  </r>
  <r>
    <n v="2624800"/>
    <s v="ASOCIADO 950"/>
    <x v="2"/>
    <x v="7"/>
    <m/>
    <m/>
    <n v="0"/>
    <m/>
    <m/>
    <m/>
    <n v="405152"/>
    <s v="SIN"/>
    <s v="SIN"/>
    <s v="SIN"/>
    <n v="4"/>
    <n v="0"/>
    <n v="0"/>
    <n v="68615"/>
    <n v="1.2657534246575342"/>
    <n v="37.460273972602742"/>
    <n v="1"/>
    <n v="1"/>
    <n v="1"/>
    <n v="2"/>
    <n v="3"/>
    <n v="0"/>
    <n v="0"/>
    <n v="0"/>
  </r>
  <r>
    <n v="2466866"/>
    <s v="ASOCIADO 951"/>
    <x v="3"/>
    <x v="5"/>
    <m/>
    <n v="500000"/>
    <n v="0"/>
    <n v="104239"/>
    <n v="0"/>
    <n v="0"/>
    <n v="405152"/>
    <s v="9- Otras garantías (no admisible)"/>
    <s v="LBZ"/>
    <s v="A"/>
    <n v="4"/>
    <n v="0"/>
    <n v="0"/>
    <n v="68615"/>
    <n v="1.2657534246575342"/>
    <n v="43.12054794520548"/>
    <n v="1"/>
    <n v="1"/>
    <n v="2"/>
    <n v="2"/>
    <n v="3"/>
    <n v="0"/>
    <n v="0"/>
    <n v="0"/>
  </r>
  <r>
    <n v="2244288680"/>
    <s v="ASOCIADO 952"/>
    <x v="2"/>
    <x v="8"/>
    <n v="5050000"/>
    <m/>
    <n v="0"/>
    <m/>
    <m/>
    <m/>
    <n v="408835"/>
    <s v="SIN"/>
    <s v="SIN"/>
    <s v="SIN"/>
    <n v="4"/>
    <n v="0"/>
    <n v="0"/>
    <n v="76001"/>
    <n v="0.43561643835616437"/>
    <n v="27.589041095890412"/>
    <n v="1"/>
    <n v="6"/>
    <n v="4"/>
    <n v="6"/>
    <n v="1"/>
    <n v="0"/>
    <n v="0"/>
    <n v="0"/>
  </r>
  <r>
    <n v="2228288442"/>
    <s v="ASOCIADO 953"/>
    <x v="2"/>
    <x v="7"/>
    <n v="1010000"/>
    <m/>
    <n v="0"/>
    <m/>
    <m/>
    <m/>
    <n v="408835"/>
    <s v="SIN"/>
    <s v="SIN"/>
    <s v="SIN"/>
    <n v="4"/>
    <n v="0"/>
    <n v="0"/>
    <n v="5001"/>
    <n v="0.43561643835616437"/>
    <n v="32.561643835616437"/>
    <n v="2"/>
    <n v="5"/>
    <n v="5"/>
    <n v="6"/>
    <n v="1"/>
    <n v="0"/>
    <n v="0"/>
    <n v="0"/>
  </r>
  <r>
    <n v="20420220"/>
    <s v="ASOCIADO 954"/>
    <x v="2"/>
    <x v="7"/>
    <m/>
    <m/>
    <n v="0"/>
    <m/>
    <m/>
    <m/>
    <n v="408835"/>
    <s v="SIN"/>
    <s v="SIN"/>
    <s v="SIN"/>
    <n v="4"/>
    <n v="0"/>
    <n v="0"/>
    <n v="11001"/>
    <n v="0.43561643835616437"/>
    <n v="63.980821917808221"/>
    <n v="1"/>
    <n v="4"/>
    <n v="4"/>
    <n v="5"/>
    <n v="1"/>
    <n v="0"/>
    <n v="0"/>
    <n v="0"/>
  </r>
  <r>
    <n v="82002000"/>
    <s v="ASOCIADO 955"/>
    <x v="2"/>
    <x v="7"/>
    <m/>
    <m/>
    <n v="0"/>
    <m/>
    <m/>
    <m/>
    <n v="408840"/>
    <s v="SIN"/>
    <s v="SIN"/>
    <s v="SIN"/>
    <n v="4"/>
    <n v="0"/>
    <n v="4"/>
    <n v="76364"/>
    <n v="0.43287671232876712"/>
    <n v="54.652054794520545"/>
    <n v="1"/>
    <n v="1"/>
    <n v="3"/>
    <n v="4"/>
    <n v="2"/>
    <n v="0"/>
    <n v="0"/>
    <n v="0"/>
  </r>
  <r>
    <n v="2004242460"/>
    <s v="ASOCIADO 957"/>
    <x v="2"/>
    <x v="7"/>
    <n v="1624000"/>
    <m/>
    <n v="0"/>
    <m/>
    <m/>
    <m/>
    <n v="436088"/>
    <s v="SIN"/>
    <s v="SIN"/>
    <s v="SIN"/>
    <n v="4"/>
    <n v="0"/>
    <n v="0"/>
    <n v="52001"/>
    <n v="0.67397260273972603"/>
    <n v="23.32054794520548"/>
    <n v="2"/>
    <n v="3"/>
    <n v="1"/>
    <n v="3"/>
    <n v="1"/>
    <n v="0"/>
    <n v="0"/>
    <n v="0"/>
  </r>
  <r>
    <n v="2222224084"/>
    <s v="ASOCIADO 958"/>
    <x v="3"/>
    <x v="2"/>
    <n v="1355167"/>
    <n v="1834930"/>
    <n v="1398842"/>
    <n v="150802"/>
    <n v="0"/>
    <n v="0"/>
    <n v="436088"/>
    <s v="9- Otras garantías (no admisible)"/>
    <s v="LBZ"/>
    <s v="A"/>
    <n v="4"/>
    <n v="0"/>
    <n v="0"/>
    <n v="76563"/>
    <n v="0.65479452054794518"/>
    <n v="30.30958904109589"/>
    <n v="1"/>
    <n v="3"/>
    <n v="2"/>
    <n v="3"/>
    <n v="3"/>
    <n v="0"/>
    <n v="0"/>
    <n v="0"/>
  </r>
  <r>
    <n v="2026000400"/>
    <s v="ASOCIADO 959"/>
    <x v="3"/>
    <x v="5"/>
    <n v="931943"/>
    <n v="270929"/>
    <n v="0"/>
    <n v="137091"/>
    <n v="0"/>
    <n v="0"/>
    <n v="436088"/>
    <s v="9- Otras garantías (no admisible)"/>
    <s v="LBZ"/>
    <s v="A"/>
    <n v="4"/>
    <n v="0"/>
    <n v="0"/>
    <n v="11001"/>
    <n v="0.67397260273972603"/>
    <n v="25.035616438356165"/>
    <n v="1"/>
    <n v="2"/>
    <n v="2"/>
    <n v="3"/>
    <n v="1"/>
    <n v="0"/>
    <n v="0"/>
    <n v="0"/>
  </r>
  <r>
    <n v="26846868"/>
    <s v="ASOCIADO 960"/>
    <x v="2"/>
    <x v="7"/>
    <n v="812000"/>
    <m/>
    <n v="0"/>
    <m/>
    <m/>
    <m/>
    <n v="436088"/>
    <s v="SIN"/>
    <s v="SIN"/>
    <s v="SIN"/>
    <n v="4"/>
    <n v="0"/>
    <n v="0"/>
    <n v="76001"/>
    <n v="0.69041095890410964"/>
    <n v="38.353424657534248"/>
    <n v="1"/>
    <n v="3"/>
    <n v="2"/>
    <n v="3"/>
    <n v="1"/>
    <n v="0"/>
    <n v="0"/>
    <n v="0"/>
  </r>
  <r>
    <n v="2048486088"/>
    <s v="ASOCIADO 961"/>
    <x v="2"/>
    <x v="7"/>
    <n v="499200"/>
    <m/>
    <n v="0"/>
    <m/>
    <m/>
    <m/>
    <n v="436088"/>
    <s v="SIN"/>
    <s v="SIN"/>
    <s v="SIN"/>
    <n v="4"/>
    <n v="0"/>
    <n v="0"/>
    <n v="13001"/>
    <n v="0.70410958904109588"/>
    <n v="26.947945205479453"/>
    <n v="1"/>
    <n v="4"/>
    <n v="1"/>
    <n v="3"/>
    <n v="1"/>
    <n v="0"/>
    <n v="0"/>
    <n v="0"/>
  </r>
  <r>
    <n v="4268666"/>
    <s v="ASOCIADO 962"/>
    <x v="2"/>
    <x v="7"/>
    <n v="406000"/>
    <m/>
    <n v="0"/>
    <m/>
    <m/>
    <m/>
    <n v="436088"/>
    <s v="SIN"/>
    <s v="SIN"/>
    <s v="SIN"/>
    <n v="4"/>
    <n v="0"/>
    <n v="0"/>
    <n v="25269"/>
    <n v="0.70410958904109588"/>
    <n v="37.454794520547942"/>
    <n v="1"/>
    <n v="2"/>
    <n v="2"/>
    <n v="3"/>
    <n v="1"/>
    <n v="0"/>
    <n v="0"/>
    <n v="0"/>
  </r>
  <r>
    <n v="2202022624"/>
    <s v="ASOCIADO 963"/>
    <x v="3"/>
    <x v="5"/>
    <n v="381640"/>
    <n v="510425"/>
    <n v="0"/>
    <n v="174928"/>
    <n v="0"/>
    <n v="0"/>
    <n v="436088"/>
    <s v="9- Otras garantías (no admisible)"/>
    <s v="LBZ"/>
    <s v="A"/>
    <n v="4"/>
    <n v="0"/>
    <n v="0"/>
    <n v="25286"/>
    <n v="0.70410958904109588"/>
    <n v="20.989041095890411"/>
    <n v="1"/>
    <n v="2"/>
    <n v="2"/>
    <n v="2"/>
    <n v="1"/>
    <n v="0"/>
    <n v="0"/>
    <n v="0"/>
  </r>
  <r>
    <n v="28448646"/>
    <s v="ASOCIADO 964"/>
    <x v="2"/>
    <x v="7"/>
    <n v="373520"/>
    <m/>
    <n v="0"/>
    <m/>
    <m/>
    <m/>
    <n v="436088"/>
    <s v="SIN"/>
    <s v="SIN"/>
    <s v="SIN"/>
    <n v="4"/>
    <n v="0"/>
    <n v="0"/>
    <n v="68615"/>
    <n v="0.67123287671232879"/>
    <n v="44.649315068493152"/>
    <n v="2"/>
    <n v="2"/>
    <n v="1"/>
    <n v="3"/>
    <n v="1"/>
    <n v="0"/>
    <n v="0"/>
    <n v="0"/>
  </r>
  <r>
    <n v="2464622"/>
    <s v="ASOCIADO 965"/>
    <x v="2"/>
    <x v="7"/>
    <n v="371084"/>
    <m/>
    <n v="0"/>
    <m/>
    <m/>
    <m/>
    <n v="436088"/>
    <s v="SIN"/>
    <s v="SIN"/>
    <s v="SIN"/>
    <n v="4"/>
    <n v="0"/>
    <n v="0"/>
    <n v="68615"/>
    <n v="0.67123287671232879"/>
    <n v="48.468493150684928"/>
    <n v="1"/>
    <n v="2"/>
    <n v="1"/>
    <n v="3"/>
    <n v="1"/>
    <n v="0"/>
    <n v="0"/>
    <n v="0"/>
  </r>
  <r>
    <n v="24624280"/>
    <s v="ASOCIADO 966"/>
    <x v="2"/>
    <x v="7"/>
    <n v="252500"/>
    <m/>
    <n v="0"/>
    <m/>
    <m/>
    <m/>
    <n v="436088"/>
    <s v="SIN"/>
    <s v="SIN"/>
    <s v="SIN"/>
    <n v="4"/>
    <n v="0"/>
    <n v="0"/>
    <n v="68001"/>
    <n v="0.70410958904109588"/>
    <n v="43.827397260273976"/>
    <n v="1"/>
    <n v="2"/>
    <n v="2"/>
    <n v="3"/>
    <n v="1"/>
    <n v="0"/>
    <n v="0"/>
    <n v="0"/>
  </r>
  <r>
    <n v="20408244"/>
    <s v="ASOCIADO 967"/>
    <x v="2"/>
    <x v="7"/>
    <n v="203000"/>
    <m/>
    <n v="0"/>
    <m/>
    <m/>
    <m/>
    <n v="436088"/>
    <s v="SIN"/>
    <s v="SIN"/>
    <s v="SIN"/>
    <n v="4"/>
    <n v="0"/>
    <n v="0"/>
    <n v="76001"/>
    <n v="0.67123287671232879"/>
    <n v="36.473972602739728"/>
    <n v="1"/>
    <n v="5"/>
    <n v="2"/>
    <n v="3"/>
    <n v="1"/>
    <n v="0"/>
    <n v="0"/>
    <n v="0"/>
  </r>
  <r>
    <n v="4208204"/>
    <s v="ASOCIADO 968"/>
    <x v="2"/>
    <x v="7"/>
    <n v="184200"/>
    <m/>
    <n v="0"/>
    <m/>
    <m/>
    <m/>
    <n v="436088"/>
    <s v="SIN"/>
    <s v="SIN"/>
    <s v="SIN"/>
    <n v="4"/>
    <n v="0"/>
    <n v="0"/>
    <n v="76001"/>
    <n v="0.68219178082191778"/>
    <n v="48.736986301369861"/>
    <n v="1"/>
    <n v="2"/>
    <n v="1"/>
    <n v="3"/>
    <n v="1"/>
    <n v="0"/>
    <n v="0"/>
    <n v="0"/>
  </r>
  <r>
    <n v="2224804404"/>
    <s v="ASOCIADO 969"/>
    <x v="3"/>
    <x v="3"/>
    <n v="164264"/>
    <n v="728747"/>
    <n v="292659"/>
    <n v="110018"/>
    <n v="0"/>
    <n v="0"/>
    <n v="436088"/>
    <s v="9- Otras garantías (no admisible)"/>
    <s v="LBZ"/>
    <s v="A"/>
    <n v="4"/>
    <n v="0"/>
    <n v="0"/>
    <n v="19455"/>
    <n v="0.68219178082191778"/>
    <n v="26.717808219178082"/>
    <n v="1"/>
    <n v="2"/>
    <n v="2"/>
    <n v="3"/>
    <n v="1"/>
    <n v="0"/>
    <n v="0"/>
    <n v="0"/>
  </r>
  <r>
    <n v="6420088"/>
    <s v="ASOCIADO 970"/>
    <x v="2"/>
    <x v="7"/>
    <n v="162400"/>
    <m/>
    <n v="0"/>
    <m/>
    <m/>
    <m/>
    <n v="436088"/>
    <s v="SIN"/>
    <s v="SIN"/>
    <s v="SIN"/>
    <n v="4"/>
    <n v="0"/>
    <n v="0"/>
    <n v="76520"/>
    <n v="0.68219178082191778"/>
    <n v="51.065753424657537"/>
    <n v="1"/>
    <n v="2"/>
    <n v="3"/>
    <n v="3"/>
    <n v="4"/>
    <n v="0"/>
    <n v="0"/>
    <n v="0"/>
  </r>
  <r>
    <n v="2222066444"/>
    <s v="ASOCIADO 971"/>
    <x v="3"/>
    <x v="3"/>
    <n v="121000"/>
    <n v="844700"/>
    <n v="408612"/>
    <n v="91110"/>
    <n v="0"/>
    <n v="0"/>
    <n v="436088"/>
    <s v="9- Otras garantías (no admisible)"/>
    <s v="LBZ"/>
    <s v="A"/>
    <n v="4"/>
    <n v="0"/>
    <n v="0"/>
    <n v="76318"/>
    <n v="0.68219178082191778"/>
    <n v="37.180821917808217"/>
    <n v="1"/>
    <n v="4"/>
    <n v="2"/>
    <n v="3"/>
    <n v="1"/>
    <n v="0"/>
    <n v="0"/>
    <n v="0"/>
  </r>
  <r>
    <n v="62800044"/>
    <s v="ASOCIADO 972"/>
    <x v="3"/>
    <x v="3"/>
    <m/>
    <n v="574175"/>
    <n v="138087"/>
    <n v="119702"/>
    <n v="0"/>
    <n v="0"/>
    <n v="436088"/>
    <s v="9- Otras garantías (no admisible)"/>
    <s v="LBZ"/>
    <s v="A"/>
    <n v="4"/>
    <n v="0"/>
    <n v="0"/>
    <n v="15238"/>
    <n v="0.65479452054794518"/>
    <n v="41.775342465753425"/>
    <n v="2"/>
    <n v="2"/>
    <n v="2"/>
    <n v="3"/>
    <n v="3"/>
    <n v="0"/>
    <n v="0"/>
    <n v="0"/>
  </r>
  <r>
    <n v="8884808"/>
    <s v="ASOCIADO 973"/>
    <x v="3"/>
    <x v="3"/>
    <m/>
    <n v="596721"/>
    <n v="160633"/>
    <n v="55229"/>
    <n v="0"/>
    <n v="0"/>
    <n v="436088"/>
    <s v="9- Otras garantías (no admisible)"/>
    <s v="LBZ"/>
    <s v="A"/>
    <n v="4"/>
    <n v="0"/>
    <n v="0"/>
    <n v="68615"/>
    <n v="0.67123287671232879"/>
    <n v="44.953424657534249"/>
    <n v="1"/>
    <n v="2"/>
    <n v="2"/>
    <n v="3"/>
    <n v="2"/>
    <n v="0"/>
    <n v="0"/>
    <n v="0"/>
  </r>
  <r>
    <n v="2048408462"/>
    <s v="ASOCIADO 974"/>
    <x v="3"/>
    <x v="3"/>
    <m/>
    <n v="808175"/>
    <n v="372087"/>
    <n v="122009"/>
    <n v="0"/>
    <n v="0"/>
    <n v="436088"/>
    <s v="9- Otras garantías (no admisible)"/>
    <s v="LBZ"/>
    <s v="A"/>
    <n v="4"/>
    <n v="0"/>
    <n v="0"/>
    <n v="13001"/>
    <n v="0.68493150684931503"/>
    <n v="34.109589041095887"/>
    <n v="1"/>
    <n v="5"/>
    <n v="1"/>
    <n v="3"/>
    <n v="1"/>
    <n v="0"/>
    <n v="0"/>
    <n v="0"/>
  </r>
  <r>
    <n v="2008624820"/>
    <s v="ASOCIADO 975"/>
    <x v="3"/>
    <x v="3"/>
    <m/>
    <n v="883952"/>
    <n v="447864"/>
    <n v="117568"/>
    <n v="0"/>
    <n v="0"/>
    <n v="436088"/>
    <s v="9- Otras garantías (no admisible)"/>
    <s v="LBZ"/>
    <s v="A"/>
    <n v="4"/>
    <n v="0"/>
    <n v="0"/>
    <n v="68001"/>
    <n v="0.68493150684931503"/>
    <n v="35.605479452054794"/>
    <n v="1"/>
    <n v="3"/>
    <n v="2"/>
    <n v="3"/>
    <n v="1"/>
    <n v="0"/>
    <n v="0"/>
    <n v="0"/>
  </r>
  <r>
    <n v="4204482"/>
    <s v="ASOCIADO 976"/>
    <x v="3"/>
    <x v="3"/>
    <m/>
    <n v="924262"/>
    <n v="488174"/>
    <n v="110018"/>
    <n v="0"/>
    <n v="0"/>
    <n v="436088"/>
    <s v="9- Otras garantías (no admisible)"/>
    <s v="LBZ"/>
    <s v="A"/>
    <n v="4"/>
    <n v="0"/>
    <n v="0"/>
    <n v="76130"/>
    <n v="0.68219178082191778"/>
    <n v="52.701369863013696"/>
    <n v="1"/>
    <n v="2"/>
    <n v="3"/>
    <n v="3"/>
    <n v="4"/>
    <n v="0"/>
    <n v="0"/>
    <n v="0"/>
  </r>
  <r>
    <n v="4826226"/>
    <s v="ASOCIADO 977"/>
    <x v="3"/>
    <x v="3"/>
    <m/>
    <n v="1115195"/>
    <n v="679107"/>
    <n v="101605"/>
    <n v="0"/>
    <n v="0"/>
    <n v="436088"/>
    <s v="9- Otras garantías (no admisible)"/>
    <s v="LBZ"/>
    <s v="A"/>
    <n v="4"/>
    <n v="0"/>
    <n v="0"/>
    <n v="13052"/>
    <n v="0.68493150684931503"/>
    <n v="55.843835616438355"/>
    <n v="1"/>
    <n v="2"/>
    <n v="1"/>
    <n v="3"/>
    <n v="1"/>
    <n v="0"/>
    <n v="0"/>
    <n v="0"/>
  </r>
  <r>
    <n v="48282800"/>
    <s v="ASOCIADO 978"/>
    <x v="2"/>
    <x v="7"/>
    <m/>
    <m/>
    <n v="0"/>
    <m/>
    <m/>
    <m/>
    <n v="436088"/>
    <s v="SIN"/>
    <s v="SIN"/>
    <s v="SIN"/>
    <n v="4"/>
    <n v="0"/>
    <n v="0"/>
    <n v="8758"/>
    <n v="0.65479452054794518"/>
    <n v="40.284931506849318"/>
    <n v="2"/>
    <n v="5"/>
    <n v="2"/>
    <n v="3"/>
    <n v="1"/>
    <n v="0"/>
    <n v="0"/>
    <n v="0"/>
  </r>
  <r>
    <n v="46862228"/>
    <s v="ASOCIADO 979"/>
    <x v="2"/>
    <x v="7"/>
    <m/>
    <m/>
    <n v="0"/>
    <m/>
    <m/>
    <m/>
    <n v="436088"/>
    <s v="SIN"/>
    <s v="SIN"/>
    <s v="SIN"/>
    <n v="4"/>
    <n v="0"/>
    <n v="0"/>
    <n v="13001"/>
    <n v="0.65479452054794518"/>
    <n v="46.438356164383563"/>
    <n v="2"/>
    <n v="4"/>
    <n v="2"/>
    <n v="3"/>
    <n v="1"/>
    <n v="0"/>
    <n v="0"/>
    <n v="0"/>
  </r>
  <r>
    <n v="2204642"/>
    <s v="ASOCIADO 980"/>
    <x v="2"/>
    <x v="7"/>
    <m/>
    <m/>
    <n v="0"/>
    <m/>
    <m/>
    <m/>
    <n v="436088"/>
    <s v="SIN"/>
    <s v="SIN"/>
    <s v="SIN"/>
    <n v="4"/>
    <n v="0"/>
    <n v="0"/>
    <n v="68001"/>
    <n v="0.67123287671232879"/>
    <n v="48.150684931506852"/>
    <n v="1"/>
    <n v="2"/>
    <n v="1"/>
    <n v="3"/>
    <n v="3"/>
    <n v="0"/>
    <n v="0"/>
    <n v="0"/>
  </r>
  <r>
    <n v="2008682226"/>
    <s v="ASOCIADO 981"/>
    <x v="2"/>
    <x v="7"/>
    <m/>
    <m/>
    <n v="0"/>
    <m/>
    <m/>
    <m/>
    <n v="436088"/>
    <s v="SIN"/>
    <s v="SIN"/>
    <s v="SIN"/>
    <n v="4"/>
    <n v="0"/>
    <n v="0"/>
    <n v="68001"/>
    <n v="0.67123287671232879"/>
    <n v="31.830136986301369"/>
    <n v="1"/>
    <n v="4"/>
    <n v="3"/>
    <n v="3"/>
    <n v="3"/>
    <n v="0"/>
    <n v="0"/>
    <n v="0"/>
  </r>
  <r>
    <n v="2464628"/>
    <s v="ASOCIADO 982"/>
    <x v="2"/>
    <x v="7"/>
    <m/>
    <m/>
    <n v="0"/>
    <m/>
    <m/>
    <m/>
    <n v="436088"/>
    <s v="SIN"/>
    <s v="SIN"/>
    <s v="SIN"/>
    <n v="4"/>
    <n v="0"/>
    <n v="0"/>
    <n v="68255"/>
    <n v="0.66849315068493154"/>
    <n v="48.052054794520551"/>
    <n v="1"/>
    <n v="2"/>
    <n v="2"/>
    <n v="3"/>
    <n v="2"/>
    <n v="0"/>
    <n v="0"/>
    <n v="0"/>
  </r>
  <r>
    <n v="24662644"/>
    <s v="ASOCIADO 983"/>
    <x v="2"/>
    <x v="7"/>
    <m/>
    <m/>
    <n v="0"/>
    <m/>
    <m/>
    <m/>
    <n v="436088"/>
    <s v="SIN"/>
    <s v="SIN"/>
    <s v="SIN"/>
    <n v="4"/>
    <n v="0"/>
    <n v="0"/>
    <n v="68255"/>
    <n v="0.69041095890410964"/>
    <n v="45.758904109589039"/>
    <n v="1"/>
    <n v="2"/>
    <n v="2"/>
    <n v="2"/>
    <n v="1"/>
    <n v="0"/>
    <n v="0"/>
    <n v="0"/>
  </r>
  <r>
    <n v="2000482240"/>
    <s v="ASOCIADO 984"/>
    <x v="2"/>
    <x v="7"/>
    <m/>
    <m/>
    <n v="0"/>
    <m/>
    <m/>
    <m/>
    <n v="436088"/>
    <s v="SIN"/>
    <s v="SIN"/>
    <s v="SIN"/>
    <n v="4"/>
    <n v="0"/>
    <n v="0"/>
    <n v="68276"/>
    <n v="0.66849315068493154"/>
    <n v="27.167123287671235"/>
    <n v="1"/>
    <n v="2"/>
    <n v="1"/>
    <n v="3"/>
    <n v="1"/>
    <n v="0"/>
    <n v="0"/>
    <n v="0"/>
  </r>
  <r>
    <n v="2008642640"/>
    <s v="ASOCIADO 985"/>
    <x v="2"/>
    <x v="7"/>
    <m/>
    <m/>
    <n v="0"/>
    <m/>
    <m/>
    <m/>
    <n v="436088"/>
    <s v="SIN"/>
    <s v="SIN"/>
    <s v="SIN"/>
    <n v="4"/>
    <n v="0"/>
    <n v="0"/>
    <n v="68276"/>
    <n v="0.67397260273972603"/>
    <n v="34.712328767123289"/>
    <n v="1"/>
    <n v="5"/>
    <n v="2"/>
    <n v="3"/>
    <n v="3"/>
    <n v="0"/>
    <n v="0"/>
    <n v="0"/>
  </r>
  <r>
    <n v="2006202880"/>
    <s v="ASOCIADO 986"/>
    <x v="2"/>
    <x v="7"/>
    <m/>
    <m/>
    <n v="0"/>
    <m/>
    <m/>
    <m/>
    <n v="436088"/>
    <s v="SIN"/>
    <s v="SIN"/>
    <s v="SIN"/>
    <n v="4"/>
    <n v="0"/>
    <n v="0"/>
    <n v="68276"/>
    <n v="0.69041095890410964"/>
    <n v="34.194520547945203"/>
    <n v="2"/>
    <n v="5"/>
    <n v="3"/>
    <n v="3"/>
    <n v="1"/>
    <n v="0"/>
    <n v="0"/>
    <n v="0"/>
  </r>
  <r>
    <n v="24648448"/>
    <s v="ASOCIADO 987"/>
    <x v="2"/>
    <x v="7"/>
    <m/>
    <m/>
    <n v="0"/>
    <m/>
    <m/>
    <m/>
    <n v="436088"/>
    <s v="SIN"/>
    <s v="SIN"/>
    <s v="SIN"/>
    <n v="4"/>
    <n v="0"/>
    <n v="0"/>
    <n v="68307"/>
    <n v="0.66849315068493154"/>
    <n v="43.854794520547948"/>
    <n v="1"/>
    <n v="2"/>
    <n v="2"/>
    <n v="3"/>
    <n v="1"/>
    <n v="0"/>
    <n v="0"/>
    <n v="0"/>
  </r>
  <r>
    <n v="2006042260"/>
    <s v="ASOCIADO 988"/>
    <x v="2"/>
    <x v="7"/>
    <m/>
    <m/>
    <n v="0"/>
    <m/>
    <m/>
    <m/>
    <n v="436088"/>
    <s v="SIN"/>
    <s v="SIN"/>
    <s v="SIN"/>
    <n v="4"/>
    <n v="0"/>
    <n v="0"/>
    <n v="68307"/>
    <n v="0.70410958904109588"/>
    <n v="28.715068493150685"/>
    <n v="2"/>
    <n v="5"/>
    <n v="3"/>
    <n v="3"/>
    <n v="1"/>
    <n v="0"/>
    <n v="0"/>
    <n v="0"/>
  </r>
  <r>
    <n v="24640264"/>
    <s v="ASOCIADO 989"/>
    <x v="2"/>
    <x v="7"/>
    <m/>
    <m/>
    <n v="0"/>
    <m/>
    <m/>
    <m/>
    <n v="436088"/>
    <s v="SIN"/>
    <s v="SIN"/>
    <s v="SIN"/>
    <n v="4"/>
    <n v="0"/>
    <n v="0"/>
    <n v="68547"/>
    <n v="0.66849315068493154"/>
    <n v="44.31232876712329"/>
    <n v="1"/>
    <n v="2"/>
    <n v="2"/>
    <n v="3"/>
    <n v="1"/>
    <n v="0"/>
    <n v="0"/>
    <n v="0"/>
  </r>
  <r>
    <n v="2200800688"/>
    <s v="ASOCIADO 990"/>
    <x v="2"/>
    <x v="7"/>
    <m/>
    <m/>
    <n v="0"/>
    <m/>
    <m/>
    <m/>
    <n v="436088"/>
    <s v="SIN"/>
    <s v="SIN"/>
    <s v="SIN"/>
    <n v="4"/>
    <n v="0"/>
    <n v="0"/>
    <n v="68615"/>
    <n v="0.67123287671232879"/>
    <n v="33.030136986301372"/>
    <n v="1"/>
    <n v="4"/>
    <n v="2"/>
    <n v="3"/>
    <n v="1"/>
    <n v="0"/>
    <n v="0"/>
    <n v="0"/>
  </r>
  <r>
    <n v="2202826604"/>
    <s v="ASOCIADO 991"/>
    <x v="2"/>
    <x v="7"/>
    <m/>
    <m/>
    <n v="0"/>
    <m/>
    <m/>
    <m/>
    <n v="436088"/>
    <s v="SIN"/>
    <s v="SIN"/>
    <s v="SIN"/>
    <n v="4"/>
    <n v="0"/>
    <n v="0"/>
    <n v="68615"/>
    <n v="0.67397260273972603"/>
    <n v="33.802739726027397"/>
    <n v="1"/>
    <n v="2"/>
    <n v="1"/>
    <n v="3"/>
    <n v="4"/>
    <n v="0"/>
    <n v="0"/>
    <n v="0"/>
  </r>
  <r>
    <n v="2468280"/>
    <s v="ASOCIADO 992"/>
    <x v="2"/>
    <x v="7"/>
    <m/>
    <m/>
    <n v="0"/>
    <m/>
    <m/>
    <m/>
    <n v="436088"/>
    <s v="SIN"/>
    <s v="SIN"/>
    <s v="SIN"/>
    <n v="4"/>
    <n v="0"/>
    <n v="0"/>
    <n v="68615"/>
    <n v="0.67671232876712328"/>
    <n v="38.487671232876714"/>
    <n v="1"/>
    <n v="2"/>
    <n v="1"/>
    <n v="2"/>
    <n v="2"/>
    <n v="0"/>
    <n v="0"/>
    <n v="0"/>
  </r>
  <r>
    <n v="64404420"/>
    <s v="ASOCIADO 993"/>
    <x v="2"/>
    <x v="7"/>
    <m/>
    <m/>
    <n v="0"/>
    <m/>
    <m/>
    <m/>
    <n v="436088"/>
    <s v="SIN"/>
    <s v="SIN"/>
    <s v="SIN"/>
    <n v="4"/>
    <n v="0"/>
    <n v="0"/>
    <n v="68895"/>
    <n v="0.66849315068493154"/>
    <n v="45.863013698630134"/>
    <n v="2"/>
    <n v="2"/>
    <n v="1"/>
    <n v="3"/>
    <n v="1"/>
    <n v="0"/>
    <n v="0"/>
    <n v="0"/>
  </r>
  <r>
    <n v="2240686842"/>
    <s v="ASOCIADO 994"/>
    <x v="2"/>
    <x v="7"/>
    <m/>
    <m/>
    <n v="0"/>
    <m/>
    <m/>
    <m/>
    <n v="436088"/>
    <s v="SIN"/>
    <s v="SIN"/>
    <s v="SIN"/>
    <n v="4"/>
    <n v="0"/>
    <n v="0"/>
    <n v="76001"/>
    <n v="0.70684931506849313"/>
    <n v="35.364383561643834"/>
    <n v="1"/>
    <n v="5"/>
    <n v="3"/>
    <n v="3"/>
    <n v="1"/>
    <n v="0"/>
    <n v="0"/>
    <n v="0"/>
  </r>
  <r>
    <n v="24886866"/>
    <s v="ASOCIADO 995"/>
    <x v="2"/>
    <x v="7"/>
    <m/>
    <m/>
    <n v="0"/>
    <m/>
    <m/>
    <m/>
    <n v="436088"/>
    <s v="SIN"/>
    <s v="SIN"/>
    <s v="SIN"/>
    <n v="4"/>
    <n v="0"/>
    <n v="0"/>
    <n v="76111"/>
    <n v="0.67123287671232879"/>
    <n v="58.624657534246573"/>
    <n v="1"/>
    <n v="3"/>
    <n v="2"/>
    <n v="3"/>
    <n v="1"/>
    <n v="0"/>
    <n v="0"/>
    <n v="0"/>
  </r>
  <r>
    <n v="4466642"/>
    <s v="ASOCIADO 996"/>
    <x v="2"/>
    <x v="7"/>
    <m/>
    <m/>
    <n v="0"/>
    <m/>
    <m/>
    <m/>
    <n v="436088"/>
    <s v="SIN"/>
    <s v="SIN"/>
    <s v="SIN"/>
    <n v="4"/>
    <n v="0"/>
    <n v="0"/>
    <n v="76130"/>
    <n v="0.66849315068493154"/>
    <n v="45.712328767123289"/>
    <n v="1"/>
    <n v="2"/>
    <n v="2"/>
    <n v="2"/>
    <n v="1"/>
    <n v="0"/>
    <n v="0"/>
    <n v="0"/>
  </r>
  <r>
    <n v="26824222"/>
    <s v="ASOCIADO 997"/>
    <x v="2"/>
    <x v="7"/>
    <m/>
    <m/>
    <n v="0"/>
    <m/>
    <m/>
    <m/>
    <n v="436088"/>
    <s v="SIN"/>
    <s v="SIN"/>
    <s v="SIN"/>
    <n v="4"/>
    <n v="0"/>
    <n v="0"/>
    <n v="76130"/>
    <n v="0.66849315068493154"/>
    <n v="51.830136986301369"/>
    <n v="1"/>
    <n v="2"/>
    <n v="1"/>
    <n v="2"/>
    <n v="2"/>
    <n v="0"/>
    <n v="0"/>
    <n v="0"/>
  </r>
  <r>
    <n v="66064008"/>
    <s v="ASOCIADO 998"/>
    <x v="2"/>
    <x v="7"/>
    <m/>
    <m/>
    <n v="0"/>
    <m/>
    <m/>
    <m/>
    <n v="436088"/>
    <s v="SIN"/>
    <s v="SIN"/>
    <s v="SIN"/>
    <n v="4"/>
    <n v="0"/>
    <n v="0"/>
    <n v="76130"/>
    <n v="0.67123287671232879"/>
    <n v="46.139726027397259"/>
    <n v="2"/>
    <n v="4"/>
    <n v="2"/>
    <n v="3"/>
    <n v="3"/>
    <n v="0"/>
    <n v="0"/>
    <n v="0"/>
  </r>
  <r>
    <n v="2224642200"/>
    <s v="ASOCIADO 999"/>
    <x v="2"/>
    <x v="7"/>
    <m/>
    <m/>
    <n v="0"/>
    <m/>
    <m/>
    <m/>
    <n v="436088"/>
    <s v="SIN"/>
    <s v="SIN"/>
    <s v="SIN"/>
    <n v="4"/>
    <n v="0"/>
    <n v="0"/>
    <n v="76130"/>
    <n v="0.67123287671232879"/>
    <n v="27.232876712328768"/>
    <n v="1"/>
    <n v="5"/>
    <n v="2"/>
    <n v="3"/>
    <n v="3"/>
    <n v="0"/>
    <n v="0"/>
    <n v="0"/>
  </r>
  <r>
    <n v="4042284"/>
    <s v="ASOCIADO 1000"/>
    <x v="2"/>
    <x v="7"/>
    <m/>
    <m/>
    <n v="0"/>
    <m/>
    <m/>
    <m/>
    <n v="436088"/>
    <s v="SIN"/>
    <s v="SIN"/>
    <s v="SIN"/>
    <n v="4"/>
    <n v="0"/>
    <n v="0"/>
    <n v="76130"/>
    <n v="0.68219178082191778"/>
    <n v="38.413698630136984"/>
    <n v="1"/>
    <n v="2"/>
    <n v="2"/>
    <n v="3"/>
    <n v="1"/>
    <n v="0"/>
    <n v="0"/>
    <n v="0"/>
  </r>
  <r>
    <n v="4042440"/>
    <s v="ASOCIADO 1001"/>
    <x v="2"/>
    <x v="7"/>
    <m/>
    <m/>
    <n v="0"/>
    <m/>
    <m/>
    <m/>
    <n v="436088"/>
    <s v="SIN"/>
    <s v="SIN"/>
    <s v="SIN"/>
    <n v="4"/>
    <n v="0"/>
    <n v="0"/>
    <n v="76130"/>
    <n v="0.68219178082191778"/>
    <n v="37.764383561643832"/>
    <n v="1"/>
    <n v="2"/>
    <n v="2"/>
    <n v="3"/>
    <n v="2"/>
    <n v="0"/>
    <n v="0"/>
    <n v="0"/>
  </r>
  <r>
    <n v="4044024"/>
    <s v="ASOCIADO 1002"/>
    <x v="2"/>
    <x v="7"/>
    <m/>
    <m/>
    <n v="0"/>
    <m/>
    <m/>
    <m/>
    <n v="436088"/>
    <s v="SIN"/>
    <s v="SIN"/>
    <s v="SIN"/>
    <n v="4"/>
    <n v="0"/>
    <n v="0"/>
    <n v="76130"/>
    <n v="0.68219178082191778"/>
    <n v="39.079452054794523"/>
    <n v="1"/>
    <n v="2"/>
    <n v="2"/>
    <n v="3"/>
    <n v="1"/>
    <n v="0"/>
    <n v="0"/>
    <n v="0"/>
  </r>
  <r>
    <n v="4206002"/>
    <s v="ASOCIADO 1003"/>
    <x v="2"/>
    <x v="7"/>
    <m/>
    <m/>
    <n v="0"/>
    <m/>
    <m/>
    <m/>
    <n v="436088"/>
    <s v="SIN"/>
    <s v="SIN"/>
    <s v="SIN"/>
    <n v="4"/>
    <n v="0"/>
    <n v="0"/>
    <n v="76130"/>
    <n v="0.68219178082191778"/>
    <n v="50.317808219178083"/>
    <n v="1"/>
    <n v="4"/>
    <n v="2"/>
    <n v="3"/>
    <n v="3"/>
    <n v="0"/>
    <n v="0"/>
    <n v="0"/>
  </r>
  <r>
    <n v="4480080"/>
    <s v="ASOCIADO 1004"/>
    <x v="2"/>
    <x v="7"/>
    <m/>
    <m/>
    <n v="0"/>
    <m/>
    <m/>
    <m/>
    <n v="436088"/>
    <s v="SIN"/>
    <s v="SIN"/>
    <s v="SIN"/>
    <n v="4"/>
    <n v="0"/>
    <n v="0"/>
    <n v="76130"/>
    <n v="0.68219178082191778"/>
    <n v="41.504109589041093"/>
    <n v="1"/>
    <n v="2"/>
    <n v="2"/>
    <n v="3"/>
    <n v="4"/>
    <n v="0"/>
    <n v="0"/>
    <n v="0"/>
  </r>
  <r>
    <n v="4666206"/>
    <s v="ASOCIADO 1005"/>
    <x v="2"/>
    <x v="7"/>
    <m/>
    <m/>
    <n v="0"/>
    <m/>
    <m/>
    <m/>
    <n v="436088"/>
    <s v="SIN"/>
    <s v="SIN"/>
    <s v="SIN"/>
    <n v="4"/>
    <n v="0"/>
    <n v="0"/>
    <n v="76130"/>
    <n v="0.68219178082191778"/>
    <n v="47.536986301369865"/>
    <n v="1"/>
    <n v="4"/>
    <n v="2"/>
    <n v="3"/>
    <n v="2"/>
    <n v="0"/>
    <n v="0"/>
    <n v="0"/>
  </r>
  <r>
    <n v="26662044"/>
    <s v="ASOCIADO 1006"/>
    <x v="2"/>
    <x v="7"/>
    <m/>
    <m/>
    <n v="0"/>
    <m/>
    <m/>
    <m/>
    <n v="436088"/>
    <s v="SIN"/>
    <s v="SIN"/>
    <s v="SIN"/>
    <n v="4"/>
    <n v="0"/>
    <n v="0"/>
    <n v="76130"/>
    <n v="0.68219178082191778"/>
    <n v="50.109589041095887"/>
    <n v="1"/>
    <n v="4"/>
    <n v="2"/>
    <n v="3"/>
    <n v="2"/>
    <n v="0"/>
    <n v="0"/>
    <n v="0"/>
  </r>
  <r>
    <n v="80442288"/>
    <s v="ASOCIADO 1007"/>
    <x v="2"/>
    <x v="7"/>
    <m/>
    <m/>
    <n v="0"/>
    <m/>
    <m/>
    <m/>
    <n v="436088"/>
    <s v="SIN"/>
    <s v="SIN"/>
    <s v="SIN"/>
    <n v="4"/>
    <n v="0"/>
    <n v="0"/>
    <n v="76130"/>
    <n v="0.68219178082191778"/>
    <n v="54.660273972602738"/>
    <n v="1"/>
    <n v="2"/>
    <n v="2"/>
    <n v="2"/>
    <n v="4"/>
    <n v="0"/>
    <n v="0"/>
    <n v="0"/>
  </r>
  <r>
    <n v="2224648448"/>
    <s v="ASOCIADO 1008"/>
    <x v="2"/>
    <x v="7"/>
    <m/>
    <m/>
    <n v="0"/>
    <m/>
    <m/>
    <m/>
    <n v="436088"/>
    <s v="SIN"/>
    <s v="SIN"/>
    <s v="SIN"/>
    <n v="4"/>
    <n v="0"/>
    <n v="0"/>
    <n v="76130"/>
    <n v="0.68219178082191778"/>
    <n v="33.860273972602741"/>
    <n v="1"/>
    <n v="2"/>
    <n v="2"/>
    <n v="3"/>
    <n v="1"/>
    <n v="0"/>
    <n v="0"/>
    <n v="0"/>
  </r>
  <r>
    <n v="2244246820"/>
    <s v="ASOCIADO 1009"/>
    <x v="2"/>
    <x v="7"/>
    <m/>
    <m/>
    <n v="0"/>
    <m/>
    <m/>
    <m/>
    <n v="436088"/>
    <s v="SIN"/>
    <s v="SIN"/>
    <s v="SIN"/>
    <n v="4"/>
    <n v="0"/>
    <n v="0"/>
    <n v="76130"/>
    <n v="0.68219178082191778"/>
    <n v="30.849315068493151"/>
    <n v="1"/>
    <n v="3"/>
    <n v="2"/>
    <n v="3"/>
    <n v="1"/>
    <n v="0"/>
    <n v="0"/>
    <n v="0"/>
  </r>
  <r>
    <n v="2224646646"/>
    <s v="ASOCIADO 1010"/>
    <x v="2"/>
    <x v="7"/>
    <m/>
    <m/>
    <n v="0"/>
    <m/>
    <m/>
    <m/>
    <n v="436088"/>
    <s v="SIN"/>
    <s v="SIN"/>
    <s v="SIN"/>
    <n v="4"/>
    <n v="0"/>
    <n v="0"/>
    <n v="76318"/>
    <n v="0.68219178082191778"/>
    <n v="33.043835616438358"/>
    <n v="2"/>
    <n v="4"/>
    <n v="2"/>
    <n v="3"/>
    <n v="1"/>
    <n v="0"/>
    <n v="0"/>
    <n v="0"/>
  </r>
  <r>
    <n v="4484208"/>
    <s v="ASOCIADO 1011"/>
    <x v="2"/>
    <x v="7"/>
    <m/>
    <m/>
    <n v="0"/>
    <m/>
    <m/>
    <m/>
    <n v="436088"/>
    <s v="SIN"/>
    <s v="SIN"/>
    <s v="SIN"/>
    <n v="4"/>
    <n v="0"/>
    <n v="0"/>
    <n v="76834"/>
    <n v="0.65479452054794518"/>
    <n v="35.945205479452056"/>
    <n v="1"/>
    <n v="4"/>
    <n v="2"/>
    <n v="3"/>
    <n v="1"/>
    <n v="0"/>
    <n v="0"/>
    <n v="0"/>
  </r>
  <r>
    <n v="2222244268"/>
    <s v="ASOCIADO 1012"/>
    <x v="3"/>
    <x v="5"/>
    <m/>
    <n v="133638"/>
    <n v="0"/>
    <n v="135511"/>
    <n v="0"/>
    <n v="0"/>
    <n v="436088"/>
    <s v="9- Otras garantías (no admisible)"/>
    <s v="LBZ"/>
    <s v="A"/>
    <n v="4"/>
    <n v="0"/>
    <n v="0"/>
    <n v="68307"/>
    <n v="0.67123287671232879"/>
    <n v="28.208219178082192"/>
    <n v="1"/>
    <n v="2"/>
    <n v="2"/>
    <n v="3"/>
    <n v="1"/>
    <n v="0"/>
    <n v="0"/>
    <n v="0"/>
  </r>
  <r>
    <n v="2200804060"/>
    <s v="ASOCIADO 1013"/>
    <x v="3"/>
    <x v="5"/>
    <m/>
    <n v="331778"/>
    <n v="0"/>
    <n v="113703"/>
    <n v="0"/>
    <n v="0"/>
    <n v="436088"/>
    <s v="9- Otras garantías (no admisible)"/>
    <s v="LBZ"/>
    <s v="A"/>
    <n v="4"/>
    <n v="0"/>
    <n v="0"/>
    <n v="68001"/>
    <n v="0.69041095890410964"/>
    <n v="29.849315068493151"/>
    <n v="1"/>
    <n v="2"/>
    <n v="2"/>
    <n v="2"/>
    <n v="1"/>
    <n v="0"/>
    <n v="0"/>
    <n v="0"/>
  </r>
  <r>
    <n v="2246682"/>
    <s v="ASOCIADO 1014"/>
    <x v="3"/>
    <x v="5"/>
    <m/>
    <n v="528598"/>
    <n v="0"/>
    <n v="79802"/>
    <n v="0"/>
    <n v="0"/>
    <n v="436088"/>
    <s v="9- Otras garantías (no admisible)"/>
    <s v="LBZ"/>
    <s v="A"/>
    <n v="4"/>
    <n v="0"/>
    <n v="0"/>
    <n v="68307"/>
    <n v="0.66849315068493154"/>
    <n v="57.43287671232877"/>
    <n v="1"/>
    <n v="2"/>
    <n v="2"/>
    <n v="3"/>
    <n v="2"/>
    <n v="0"/>
    <n v="0"/>
    <n v="0"/>
  </r>
  <r>
    <n v="2042468802"/>
    <s v="ASOCIADO 1015"/>
    <x v="2"/>
    <x v="7"/>
    <n v="403333"/>
    <m/>
    <n v="0"/>
    <m/>
    <m/>
    <m/>
    <n v="436092"/>
    <s v="SIN"/>
    <s v="SIN"/>
    <s v="SIN"/>
    <n v="4"/>
    <n v="0"/>
    <n v="0"/>
    <n v="76001"/>
    <n v="0.34794520547945207"/>
    <n v="35.509589041095893"/>
    <n v="1"/>
    <n v="2"/>
    <n v="2"/>
    <n v="8"/>
    <n v="1"/>
    <n v="0"/>
    <n v="0"/>
    <n v="0"/>
  </r>
  <r>
    <n v="2226082664"/>
    <s v="ASOCIADO 1016"/>
    <x v="2"/>
    <x v="7"/>
    <m/>
    <m/>
    <n v="0"/>
    <m/>
    <m/>
    <m/>
    <n v="436092"/>
    <s v="SIN"/>
    <s v="SIN"/>
    <s v="SIN"/>
    <n v="4"/>
    <n v="0"/>
    <n v="0"/>
    <n v="76111"/>
    <n v="0.34794520547945207"/>
    <n v="32.30958904109589"/>
    <n v="1"/>
    <n v="2"/>
    <n v="2"/>
    <n v="8"/>
    <n v="1"/>
    <n v="0"/>
    <n v="0"/>
    <n v="0"/>
  </r>
  <r>
    <n v="2466626"/>
    <s v="ASOCIADO 1017"/>
    <x v="2"/>
    <x v="7"/>
    <m/>
    <m/>
    <n v="0"/>
    <m/>
    <m/>
    <m/>
    <n v="436096"/>
    <s v="SIN"/>
    <s v="SIN"/>
    <s v="SIN"/>
    <n v="4"/>
    <n v="0"/>
    <n v="0"/>
    <n v="68418"/>
    <n v="0.66849315068493154"/>
    <n v="45.5013698630137"/>
    <n v="1"/>
    <n v="1"/>
    <n v="1"/>
    <n v="2"/>
    <n v="1"/>
    <n v="0"/>
    <n v="0"/>
    <n v="0"/>
  </r>
  <r>
    <n v="2224648242"/>
    <s v="ASOCIADO 1018"/>
    <x v="2"/>
    <x v="7"/>
    <m/>
    <m/>
    <n v="0"/>
    <m/>
    <m/>
    <m/>
    <n v="456898"/>
    <s v="SIN"/>
    <s v="SIN"/>
    <s v="SIN"/>
    <n v="4"/>
    <n v="0"/>
    <n v="32"/>
    <n v="76130"/>
    <n v="1.4904109589041097"/>
    <n v="24.378082191780823"/>
    <n v="1"/>
    <n v="0"/>
    <n v="2"/>
    <n v="1"/>
    <n v="2"/>
    <n v="0"/>
    <n v="0"/>
    <n v="0"/>
  </r>
  <r>
    <n v="2224628424"/>
    <s v="ASOCIADO 1019"/>
    <x v="3"/>
    <x v="3"/>
    <n v="875500"/>
    <n v="920270"/>
    <n v="462450"/>
    <n v="87730"/>
    <n v="0"/>
    <n v="0"/>
    <n v="457820"/>
    <s v="9- Otras garantías (no admisible)"/>
    <s v="LBZ"/>
    <s v="A"/>
    <n v="4"/>
    <n v="0"/>
    <n v="0"/>
    <n v="76130"/>
    <n v="1.3972602739726028"/>
    <n v="28.438356164383563"/>
    <n v="2"/>
    <n v="2"/>
    <n v="1"/>
    <n v="2"/>
    <n v="3"/>
    <n v="0"/>
    <n v="0"/>
    <n v="0"/>
  </r>
  <r>
    <n v="2086426820"/>
    <s v="ASOCIADO 1020"/>
    <x v="2"/>
    <x v="7"/>
    <n v="707233"/>
    <m/>
    <n v="0"/>
    <m/>
    <m/>
    <m/>
    <n v="457820"/>
    <s v="SIN"/>
    <s v="SIN"/>
    <s v="SIN"/>
    <n v="4"/>
    <n v="0"/>
    <n v="0"/>
    <n v="76130"/>
    <n v="1.3972602739726028"/>
    <n v="24.608219178082191"/>
    <n v="1"/>
    <n v="2"/>
    <n v="1"/>
    <n v="2"/>
    <n v="1"/>
    <n v="0"/>
    <n v="0"/>
    <n v="0"/>
  </r>
  <r>
    <n v="2040840444"/>
    <s v="ASOCIADO 1021"/>
    <x v="2"/>
    <x v="7"/>
    <n v="630360"/>
    <m/>
    <n v="0"/>
    <m/>
    <m/>
    <m/>
    <n v="457820"/>
    <s v="SIN"/>
    <s v="SIN"/>
    <s v="SIN"/>
    <n v="4"/>
    <n v="0"/>
    <n v="0"/>
    <n v="5380"/>
    <n v="1.3972602739726028"/>
    <n v="26.813698630136987"/>
    <n v="1"/>
    <n v="2"/>
    <n v="3"/>
    <n v="2"/>
    <n v="3"/>
    <n v="0"/>
    <n v="0"/>
    <n v="0"/>
  </r>
  <r>
    <n v="2224646048"/>
    <s v="ASOCIADO 1023"/>
    <x v="2"/>
    <x v="7"/>
    <n v="509167"/>
    <m/>
    <n v="0"/>
    <m/>
    <m/>
    <m/>
    <n v="457820"/>
    <s v="SIN"/>
    <s v="SIN"/>
    <s v="SIN"/>
    <n v="4"/>
    <n v="0"/>
    <n v="0"/>
    <n v="76130"/>
    <n v="1.3972602739726028"/>
    <n v="24.898630136986302"/>
    <n v="2"/>
    <n v="2"/>
    <n v="1"/>
    <n v="2"/>
    <n v="1"/>
    <n v="0"/>
    <n v="0"/>
    <n v="0"/>
  </r>
  <r>
    <n v="2224806060"/>
    <s v="ASOCIADO 1024"/>
    <x v="2"/>
    <x v="7"/>
    <n v="477525"/>
    <m/>
    <n v="0"/>
    <m/>
    <m/>
    <m/>
    <n v="457820"/>
    <s v="SIN"/>
    <s v="SIN"/>
    <s v="SIN"/>
    <n v="4"/>
    <n v="0"/>
    <n v="0"/>
    <n v="76275"/>
    <n v="1.3972602739726028"/>
    <n v="25.323287671232876"/>
    <n v="1"/>
    <n v="4"/>
    <n v="2"/>
    <n v="2"/>
    <n v="3"/>
    <n v="0"/>
    <n v="0"/>
    <n v="0"/>
  </r>
  <r>
    <n v="2046624684"/>
    <s v="ASOCIADO 1025"/>
    <x v="2"/>
    <x v="7"/>
    <n v="469490"/>
    <m/>
    <n v="0"/>
    <m/>
    <m/>
    <m/>
    <n v="457820"/>
    <s v="SIN"/>
    <s v="SIN"/>
    <s v="SIN"/>
    <n v="4"/>
    <n v="0"/>
    <n v="0"/>
    <n v="5001"/>
    <n v="1.3972602739726028"/>
    <n v="33.802739726027397"/>
    <n v="1"/>
    <n v="3"/>
    <n v="3"/>
    <n v="2"/>
    <n v="2"/>
    <n v="0"/>
    <n v="0"/>
    <n v="0"/>
  </r>
  <r>
    <n v="2006044688"/>
    <s v="ASOCIADO 1027"/>
    <x v="3"/>
    <x v="5"/>
    <n v="446550"/>
    <n v="352031"/>
    <n v="0"/>
    <n v="91110"/>
    <n v="0"/>
    <n v="0"/>
    <n v="457820"/>
    <s v="9- Otras garantías (no admisible)"/>
    <s v="LBZ"/>
    <s v="A"/>
    <n v="4"/>
    <n v="0"/>
    <n v="0"/>
    <n v="76130"/>
    <n v="1.3972602739726028"/>
    <n v="22.38082191780822"/>
    <n v="1"/>
    <n v="2"/>
    <n v="1"/>
    <n v="2"/>
    <n v="1"/>
    <n v="0"/>
    <n v="0"/>
    <n v="0"/>
  </r>
  <r>
    <n v="2042868664"/>
    <s v="ASOCIADO 1029"/>
    <x v="2"/>
    <x v="7"/>
    <n v="350200"/>
    <m/>
    <n v="0"/>
    <m/>
    <m/>
    <m/>
    <n v="457820"/>
    <s v="SIN"/>
    <s v="SIN"/>
    <s v="SIN"/>
    <n v="4"/>
    <n v="0"/>
    <n v="0"/>
    <n v="5001"/>
    <n v="1.3972602739726028"/>
    <n v="31.07123287671233"/>
    <n v="1"/>
    <n v="2"/>
    <n v="2"/>
    <n v="2"/>
    <n v="3"/>
    <n v="0"/>
    <n v="0"/>
    <n v="0"/>
  </r>
  <r>
    <n v="2224882424"/>
    <s v="ASOCIADO 1031"/>
    <x v="3"/>
    <x v="3"/>
    <n v="249169"/>
    <n v="1292046"/>
    <n v="834226"/>
    <n v="127554"/>
    <n v="0"/>
    <n v="757290"/>
    <n v="457820"/>
    <s v="6- pignoración"/>
    <s v="LBZ"/>
    <s v="A"/>
    <n v="4"/>
    <n v="0"/>
    <n v="0"/>
    <n v="76275"/>
    <n v="1.3972602739726028"/>
    <n v="37.575342465753423"/>
    <n v="1"/>
    <n v="2"/>
    <n v="2"/>
    <n v="2"/>
    <n v="3"/>
    <n v="0"/>
    <n v="0"/>
    <n v="0"/>
  </r>
  <r>
    <n v="2224642224"/>
    <s v="ASOCIADO 1034"/>
    <x v="3"/>
    <x v="5"/>
    <n v="173463"/>
    <n v="302387"/>
    <n v="0"/>
    <n v="102413"/>
    <n v="0"/>
    <n v="0"/>
    <n v="457820"/>
    <s v="9- Otras garantías (no admisible)"/>
    <s v="LBZ"/>
    <s v="A"/>
    <n v="4"/>
    <n v="0"/>
    <n v="0"/>
    <n v="76130"/>
    <n v="1.3972602739726028"/>
    <n v="22.336986301369862"/>
    <n v="1"/>
    <n v="4"/>
    <n v="1"/>
    <n v="2"/>
    <n v="1"/>
    <n v="0"/>
    <n v="0"/>
    <n v="0"/>
  </r>
  <r>
    <n v="2006462288"/>
    <s v="ASOCIADO 1035"/>
    <x v="3"/>
    <x v="3"/>
    <n v="158700"/>
    <n v="1127516"/>
    <n v="669696"/>
    <n v="112188"/>
    <n v="0"/>
    <n v="0"/>
    <n v="457820"/>
    <s v="9- Otras garantías (no admisible)"/>
    <s v="LBZ"/>
    <s v="A"/>
    <n v="4"/>
    <n v="0"/>
    <n v="0"/>
    <n v="76130"/>
    <n v="1.3972602739726028"/>
    <n v="21.605479452054794"/>
    <n v="1"/>
    <n v="2"/>
    <n v="1"/>
    <n v="2"/>
    <n v="1"/>
    <n v="0"/>
    <n v="0"/>
    <n v="0"/>
  </r>
  <r>
    <n v="26880284"/>
    <s v="ASOCIADO 1036"/>
    <x v="3"/>
    <x v="3"/>
    <n v="124435"/>
    <n v="603502"/>
    <n v="145682"/>
    <n v="91110"/>
    <n v="0"/>
    <n v="720000"/>
    <n v="457820"/>
    <s v="6- pignoración"/>
    <s v="LBZ"/>
    <s v="A"/>
    <n v="4"/>
    <n v="0"/>
    <n v="0"/>
    <n v="19455"/>
    <n v="1.3972602739726028"/>
    <n v="47.934246575342463"/>
    <n v="1"/>
    <n v="2"/>
    <n v="1"/>
    <n v="2"/>
    <n v="3"/>
    <n v="0"/>
    <n v="0"/>
    <n v="0"/>
  </r>
  <r>
    <n v="2224606626"/>
    <s v="ASOCIADO 1037"/>
    <x v="3"/>
    <x v="3"/>
    <n v="104496"/>
    <n v="995855"/>
    <n v="538035"/>
    <n v="118539"/>
    <n v="0"/>
    <n v="0"/>
    <n v="457820"/>
    <s v="9- Otras garantías (no admisible)"/>
    <s v="LBZ"/>
    <s v="A"/>
    <n v="4"/>
    <n v="0"/>
    <n v="0"/>
    <n v="76563"/>
    <n v="1.3972602739726028"/>
    <n v="22.657534246575342"/>
    <n v="1"/>
    <n v="2"/>
    <n v="2"/>
    <n v="2"/>
    <n v="3"/>
    <n v="0"/>
    <n v="0"/>
    <n v="0"/>
  </r>
  <r>
    <n v="2224600844"/>
    <s v="ASOCIADO 1038"/>
    <x v="3"/>
    <x v="5"/>
    <n v="55760"/>
    <n v="214154"/>
    <n v="0"/>
    <n v="109332"/>
    <n v="0"/>
    <n v="0"/>
    <n v="457820"/>
    <s v="9- Otras garantías (no admisible)"/>
    <s v="LBZ"/>
    <s v="A"/>
    <n v="4"/>
    <n v="0"/>
    <n v="0"/>
    <n v="76520"/>
    <n v="0.38356164383561642"/>
    <n v="21.972602739726028"/>
    <n v="1"/>
    <n v="2"/>
    <n v="1"/>
    <n v="2"/>
    <n v="1"/>
    <n v="0"/>
    <n v="0"/>
    <n v="0"/>
  </r>
  <r>
    <n v="2006228888"/>
    <s v="ASOCIADO 1039"/>
    <x v="2"/>
    <x v="7"/>
    <n v="50834"/>
    <m/>
    <n v="0"/>
    <m/>
    <m/>
    <m/>
    <n v="457820"/>
    <s v="SIN"/>
    <s v="SIN"/>
    <s v="SIN"/>
    <n v="4"/>
    <n v="0"/>
    <n v="0"/>
    <n v="76563"/>
    <n v="1.3972602739726028"/>
    <n v="21.468493150684932"/>
    <n v="1"/>
    <n v="2"/>
    <n v="1"/>
    <n v="2"/>
    <n v="1"/>
    <n v="0"/>
    <n v="0"/>
    <n v="0"/>
  </r>
  <r>
    <n v="26626242"/>
    <s v="ASOCIADO 1040"/>
    <x v="3"/>
    <x v="3"/>
    <n v="414"/>
    <n v="876827"/>
    <n v="419007"/>
    <n v="116621"/>
    <n v="0"/>
    <n v="0"/>
    <n v="457820"/>
    <s v="9- Otras garantías (no admisible)"/>
    <s v="LBZ"/>
    <s v="A"/>
    <n v="4"/>
    <n v="0"/>
    <n v="0"/>
    <n v="5001"/>
    <n v="1.3972602739726028"/>
    <n v="42.720547945205482"/>
    <n v="1"/>
    <n v="3"/>
    <n v="3"/>
    <n v="2"/>
    <n v="2"/>
    <n v="0"/>
    <n v="0"/>
    <n v="0"/>
  </r>
  <r>
    <n v="4288442"/>
    <s v="ASOCIADO 1041"/>
    <x v="2"/>
    <x v="7"/>
    <m/>
    <m/>
    <n v="0"/>
    <m/>
    <m/>
    <m/>
    <n v="457820"/>
    <s v="SIN"/>
    <s v="SIN"/>
    <s v="SIN"/>
    <n v="4"/>
    <n v="0"/>
    <n v="0"/>
    <n v="76130"/>
    <n v="1.3972602739726028"/>
    <n v="49.465753424657535"/>
    <n v="1"/>
    <n v="1"/>
    <n v="1"/>
    <n v="2"/>
    <n v="3"/>
    <n v="0"/>
    <n v="0"/>
    <n v="0"/>
  </r>
  <r>
    <n v="2008608806"/>
    <s v="ASOCIADO 1042"/>
    <x v="3"/>
    <x v="5"/>
    <m/>
    <n v="303323"/>
    <n v="0"/>
    <n v="78504"/>
    <n v="0"/>
    <n v="0"/>
    <n v="463344"/>
    <s v="9- Otras garantías (no admisible)"/>
    <s v="LBZ"/>
    <s v="A"/>
    <n v="4"/>
    <n v="0"/>
    <n v="0"/>
    <n v="68255"/>
    <n v="0.68767123287671228"/>
    <n v="36.128767123287673"/>
    <n v="2"/>
    <n v="2"/>
    <n v="2"/>
    <n v="3"/>
    <n v="1"/>
    <n v="0"/>
    <n v="0"/>
    <n v="0"/>
  </r>
  <r>
    <n v="2224640040"/>
    <s v="ASOCIADO 1043"/>
    <x v="2"/>
    <x v="7"/>
    <n v="1150"/>
    <m/>
    <n v="0"/>
    <m/>
    <m/>
    <m/>
    <n v="466989"/>
    <s v="SIN"/>
    <s v="SIN"/>
    <s v="SIN"/>
    <n v="4"/>
    <n v="0"/>
    <n v="0"/>
    <n v="76130"/>
    <n v="1.7178082191780821"/>
    <n v="23.093150684931508"/>
    <n v="1"/>
    <n v="2"/>
    <n v="1"/>
    <n v="2"/>
    <n v="1"/>
    <n v="0"/>
    <n v="0"/>
    <n v="0"/>
  </r>
  <r>
    <n v="6648824"/>
    <s v="ASOCIADO 1045"/>
    <x v="2"/>
    <x v="7"/>
    <n v="107833"/>
    <m/>
    <n v="0"/>
    <m/>
    <m/>
    <m/>
    <n v="470987"/>
    <s v="SIN"/>
    <s v="SIN"/>
    <s v="SIN"/>
    <n v="4"/>
    <n v="0"/>
    <n v="4"/>
    <n v="76616"/>
    <n v="1.3753424657534246"/>
    <n v="42.353424657534248"/>
    <n v="1"/>
    <n v="2"/>
    <n v="2"/>
    <n v="2"/>
    <n v="2"/>
    <n v="0"/>
    <n v="0"/>
    <n v="0"/>
  </r>
  <r>
    <n v="20842266"/>
    <s v="ASOCIADO 1046"/>
    <x v="2"/>
    <x v="7"/>
    <m/>
    <m/>
    <n v="0"/>
    <m/>
    <m/>
    <m/>
    <n v="470987"/>
    <s v="SIN"/>
    <s v="SIN"/>
    <s v="SIN"/>
    <n v="4"/>
    <n v="0"/>
    <n v="4"/>
    <n v="76606"/>
    <n v="1.3753424657534246"/>
    <n v="44.241095890410961"/>
    <n v="2"/>
    <n v="2"/>
    <n v="2"/>
    <n v="2"/>
    <n v="4"/>
    <n v="0"/>
    <n v="0"/>
    <n v="0"/>
  </r>
  <r>
    <n v="2060460060"/>
    <s v="ASOCIADO 1047"/>
    <x v="2"/>
    <x v="7"/>
    <n v="834300"/>
    <m/>
    <n v="0"/>
    <m/>
    <m/>
    <m/>
    <n v="484154"/>
    <s v="SIN"/>
    <s v="SIN"/>
    <s v="SIN"/>
    <n v="4"/>
    <n v="0"/>
    <n v="0"/>
    <n v="76130"/>
    <n v="1.4904109589041097"/>
    <n v="22.106849315068494"/>
    <n v="2"/>
    <n v="2"/>
    <n v="2"/>
    <n v="2"/>
    <n v="1"/>
    <n v="0"/>
    <n v="0"/>
    <n v="0"/>
  </r>
  <r>
    <n v="66084684"/>
    <s v="ASOCIADO 1048"/>
    <x v="2"/>
    <x v="7"/>
    <n v="300463"/>
    <m/>
    <n v="0"/>
    <m/>
    <m/>
    <m/>
    <n v="484154"/>
    <s v="SIN"/>
    <s v="SIN"/>
    <s v="SIN"/>
    <n v="4"/>
    <n v="0"/>
    <n v="0"/>
    <n v="76001"/>
    <n v="1.4904109589041097"/>
    <n v="45.558904109589044"/>
    <n v="2"/>
    <n v="2"/>
    <n v="1"/>
    <n v="2"/>
    <n v="3"/>
    <n v="0"/>
    <n v="0"/>
    <n v="0"/>
  </r>
  <r>
    <n v="6480862"/>
    <s v="ASOCIADO 1050"/>
    <x v="3"/>
    <x v="3"/>
    <n v="58915"/>
    <n v="893045"/>
    <n v="408891"/>
    <n v="172683"/>
    <n v="0"/>
    <n v="0"/>
    <n v="484154"/>
    <s v="9- Otras garantías (no admisible)"/>
    <s v="LBZ"/>
    <s v="A"/>
    <n v="4"/>
    <n v="0"/>
    <n v="0"/>
    <n v="76130"/>
    <n v="1.4904109589041097"/>
    <n v="41.802739726027397"/>
    <n v="1"/>
    <n v="2"/>
    <n v="1"/>
    <n v="2"/>
    <n v="3"/>
    <n v="0"/>
    <n v="0"/>
    <n v="0"/>
  </r>
  <r>
    <n v="2062022220"/>
    <s v="ASOCIADO 1051"/>
    <x v="3"/>
    <x v="5"/>
    <n v="21408"/>
    <n v="189093"/>
    <n v="0"/>
    <n v="64043.000000000007"/>
    <n v="0"/>
    <n v="0"/>
    <n v="484154"/>
    <s v="9- Otras garantías (no admisible)"/>
    <s v="LBZ"/>
    <s v="A"/>
    <n v="4"/>
    <n v="0"/>
    <n v="0"/>
    <n v="76130"/>
    <n v="1.4904109589041097"/>
    <n v="22.775342465753425"/>
    <n v="1"/>
    <n v="2"/>
    <n v="1"/>
    <n v="2"/>
    <n v="1"/>
    <n v="0"/>
    <n v="0"/>
    <n v="0"/>
  </r>
  <r>
    <n v="2008600624"/>
    <s v="ASOCIADO 1052"/>
    <x v="2"/>
    <x v="7"/>
    <n v="14756"/>
    <m/>
    <n v="0"/>
    <m/>
    <m/>
    <m/>
    <n v="484154"/>
    <s v="SIN"/>
    <s v="SIN"/>
    <s v="SIN"/>
    <n v="4"/>
    <n v="0"/>
    <n v="0"/>
    <n v="76130"/>
    <n v="1.4904109589041097"/>
    <n v="20.038356164383561"/>
    <n v="1"/>
    <n v="2"/>
    <n v="1"/>
    <n v="2"/>
    <n v="1"/>
    <n v="0"/>
    <n v="0"/>
    <n v="0"/>
  </r>
  <r>
    <n v="42642282"/>
    <s v="ASOCIADO 1053"/>
    <x v="4"/>
    <x v="3"/>
    <m/>
    <n v="1390242"/>
    <n v="906088"/>
    <n v="126549.99999999999"/>
    <n v="0"/>
    <n v="0"/>
    <n v="484154"/>
    <s v="9- Otras garantías (no admisible)"/>
    <s v="LBZ"/>
    <s v="A"/>
    <n v="4"/>
    <n v="0"/>
    <n v="0"/>
    <n v="76364"/>
    <n v="1.4904109589041097"/>
    <n v="49.123287671232873"/>
    <n v="2"/>
    <n v="4"/>
    <n v="3"/>
    <n v="2"/>
    <n v="1"/>
    <n v="0"/>
    <n v="0"/>
    <n v="0"/>
  </r>
  <r>
    <n v="88064260"/>
    <s v="ASOCIADO 1054"/>
    <x v="2"/>
    <x v="7"/>
    <m/>
    <m/>
    <n v="0"/>
    <m/>
    <m/>
    <m/>
    <n v="484154"/>
    <s v="SIN"/>
    <s v="SIN"/>
    <s v="SIN"/>
    <n v="4"/>
    <n v="0"/>
    <n v="0"/>
    <n v="52001"/>
    <n v="1.4904109589041097"/>
    <n v="38.046575342465751"/>
    <n v="1"/>
    <n v="2"/>
    <n v="1"/>
    <n v="2"/>
    <n v="1"/>
    <n v="0"/>
    <n v="0"/>
    <n v="0"/>
  </r>
  <r>
    <n v="2080006048"/>
    <s v="ASOCIADO 1055"/>
    <x v="2"/>
    <x v="7"/>
    <m/>
    <m/>
    <n v="0"/>
    <m/>
    <m/>
    <m/>
    <n v="484154"/>
    <s v="SIN"/>
    <s v="SIN"/>
    <s v="SIN"/>
    <n v="4"/>
    <n v="0"/>
    <n v="0"/>
    <n v="76130"/>
    <n v="1.4904109589041097"/>
    <n v="22.106849315068494"/>
    <n v="1"/>
    <n v="2"/>
    <n v="1"/>
    <n v="2"/>
    <n v="1"/>
    <n v="0"/>
    <n v="0"/>
    <n v="0"/>
  </r>
  <r>
    <n v="4244888"/>
    <s v="ASOCIADO 1056"/>
    <x v="3"/>
    <x v="5"/>
    <m/>
    <n v="415176"/>
    <n v="0"/>
    <n v="86554"/>
    <n v="0"/>
    <n v="0"/>
    <n v="484154"/>
    <s v="9- Otras garantías (no admisible)"/>
    <s v="LBZ"/>
    <s v="A"/>
    <n v="4"/>
    <n v="0"/>
    <n v="0"/>
    <n v="76130"/>
    <n v="1.4904109589041097"/>
    <n v="36.42739726027397"/>
    <n v="1"/>
    <n v="2"/>
    <n v="1"/>
    <n v="2"/>
    <n v="2"/>
    <n v="0"/>
    <n v="0"/>
    <n v="0"/>
  </r>
  <r>
    <n v="82044844"/>
    <s v="ASOCIADO 1057"/>
    <x v="2"/>
    <x v="7"/>
    <n v="457500"/>
    <m/>
    <n v="0"/>
    <m/>
    <m/>
    <m/>
    <n v="490599"/>
    <s v="SIN"/>
    <s v="SIN"/>
    <s v="SIN"/>
    <n v="4"/>
    <n v="0"/>
    <n v="0"/>
    <n v="11001"/>
    <n v="0.76164383561643834"/>
    <n v="57.246575342465754"/>
    <n v="1"/>
    <n v="4"/>
    <n v="2"/>
    <n v="3"/>
    <n v="1"/>
    <n v="0"/>
    <n v="0"/>
    <n v="0"/>
  </r>
  <r>
    <n v="2022486040"/>
    <s v="ASOCIADO 1059"/>
    <x v="2"/>
    <x v="7"/>
    <n v="301520"/>
    <m/>
    <n v="0"/>
    <m/>
    <m/>
    <m/>
    <n v="490599"/>
    <s v="SIN"/>
    <s v="SIN"/>
    <s v="SIN"/>
    <n v="4"/>
    <n v="0"/>
    <n v="0"/>
    <n v="11001"/>
    <n v="0.76164383561643834"/>
    <n v="28.254794520547946"/>
    <n v="1"/>
    <n v="2"/>
    <n v="2"/>
    <n v="3"/>
    <n v="1"/>
    <n v="0"/>
    <n v="0"/>
    <n v="0"/>
  </r>
  <r>
    <n v="2208064022"/>
    <s v="ASOCIADO 1060"/>
    <x v="3"/>
    <x v="3"/>
    <n v="205192"/>
    <n v="673862"/>
    <n v="183263"/>
    <n v="129546"/>
    <n v="0"/>
    <n v="0"/>
    <n v="490599"/>
    <s v="9- Otras garantías (no admisible)"/>
    <s v="LBZ"/>
    <s v="A"/>
    <n v="4"/>
    <n v="0"/>
    <n v="0"/>
    <n v="76001"/>
    <n v="0.76438356164383559"/>
    <n v="30.624657534246577"/>
    <n v="1"/>
    <n v="3"/>
    <n v="3"/>
    <n v="3"/>
    <n v="1"/>
    <n v="0"/>
    <n v="0"/>
    <n v="0"/>
  </r>
  <r>
    <n v="2240664006"/>
    <s v="ASOCIADO 1061"/>
    <x v="2"/>
    <x v="7"/>
    <n v="183000"/>
    <m/>
    <n v="0"/>
    <m/>
    <m/>
    <m/>
    <n v="490599"/>
    <s v="SIN"/>
    <s v="SIN"/>
    <s v="SIN"/>
    <n v="4"/>
    <n v="0"/>
    <n v="0"/>
    <n v="76130"/>
    <n v="0.76164383561643834"/>
    <n v="34.608219178082194"/>
    <n v="1"/>
    <n v="2"/>
    <n v="2"/>
    <n v="3"/>
    <n v="1"/>
    <n v="0"/>
    <n v="0"/>
    <n v="0"/>
  </r>
  <r>
    <n v="2200802664"/>
    <s v="ASOCIADO 1062"/>
    <x v="2"/>
    <x v="7"/>
    <n v="151750"/>
    <m/>
    <n v="0"/>
    <m/>
    <m/>
    <m/>
    <n v="490599"/>
    <s v="SIN"/>
    <s v="SIN"/>
    <s v="SIN"/>
    <n v="4"/>
    <n v="0"/>
    <n v="0"/>
    <n v="68615"/>
    <n v="0.76438356164383559"/>
    <n v="30.726027397260275"/>
    <n v="1"/>
    <n v="4"/>
    <n v="2"/>
    <n v="3"/>
    <n v="1"/>
    <n v="0"/>
    <n v="0"/>
    <n v="0"/>
  </r>
  <r>
    <n v="2244064284"/>
    <s v="ASOCIADO 1063"/>
    <x v="2"/>
    <x v="7"/>
    <n v="9652"/>
    <m/>
    <n v="0"/>
    <m/>
    <m/>
    <m/>
    <n v="490599"/>
    <s v="SIN"/>
    <s v="SIN"/>
    <s v="SIN"/>
    <n v="4"/>
    <n v="0"/>
    <n v="0"/>
    <n v="76001"/>
    <n v="0.76438356164383559"/>
    <n v="28.454794520547946"/>
    <n v="2"/>
    <n v="4"/>
    <n v="2"/>
    <n v="3"/>
    <n v="3"/>
    <n v="0"/>
    <n v="0"/>
    <n v="0"/>
  </r>
  <r>
    <n v="8422200"/>
    <s v="ASOCIADO 1064"/>
    <x v="3"/>
    <x v="3"/>
    <n v="3333"/>
    <n v="1114970"/>
    <n v="624371"/>
    <n v="110072"/>
    <n v="0"/>
    <n v="0"/>
    <n v="490599"/>
    <s v="9- Otras garantías (no admisible)"/>
    <s v="LBZ"/>
    <s v="A"/>
    <n v="4"/>
    <n v="0"/>
    <n v="0"/>
    <n v="76520"/>
    <n v="0.76164383561643834"/>
    <n v="38.920547945205477"/>
    <n v="1"/>
    <n v="2"/>
    <n v="2"/>
    <n v="3"/>
    <n v="1"/>
    <n v="0"/>
    <n v="0"/>
    <n v="0"/>
  </r>
  <r>
    <n v="2084624642"/>
    <s v="ASOCIADO 1065"/>
    <x v="3"/>
    <x v="3"/>
    <m/>
    <n v="883952"/>
    <n v="393353"/>
    <n v="117568"/>
    <n v="0"/>
    <n v="0"/>
    <n v="490599"/>
    <s v="9- Otras garantías (no admisible)"/>
    <s v="LBZ"/>
    <s v="A"/>
    <n v="4"/>
    <n v="0"/>
    <n v="0"/>
    <n v="25473"/>
    <n v="0.76164383561643834"/>
    <n v="28.227397260273971"/>
    <n v="1"/>
    <n v="3"/>
    <n v="3"/>
    <n v="3"/>
    <n v="1"/>
    <n v="0"/>
    <n v="0"/>
    <n v="0"/>
  </r>
  <r>
    <n v="2008882044"/>
    <s v="ASOCIADO 1067"/>
    <x v="2"/>
    <x v="7"/>
    <m/>
    <m/>
    <n v="0"/>
    <m/>
    <m/>
    <m/>
    <n v="490599"/>
    <s v="SIN"/>
    <s v="SIN"/>
    <s v="SIN"/>
    <n v="4"/>
    <n v="0"/>
    <n v="0"/>
    <n v="68276"/>
    <n v="0.76164383561643834"/>
    <n v="25.805479452054794"/>
    <n v="1"/>
    <n v="5"/>
    <n v="2"/>
    <n v="3"/>
    <n v="1"/>
    <n v="0"/>
    <n v="0"/>
    <n v="0"/>
  </r>
  <r>
    <n v="2006044226"/>
    <s v="ASOCIADO 1068"/>
    <x v="3"/>
    <x v="5"/>
    <m/>
    <n v="102800"/>
    <n v="0"/>
    <n v="104239"/>
    <n v="0"/>
    <n v="0"/>
    <n v="490599"/>
    <s v="9- Otras garantías (no admisible)"/>
    <s v="LBZ"/>
    <s v="A"/>
    <n v="4"/>
    <n v="0"/>
    <n v="0"/>
    <n v="76130"/>
    <n v="0.76164383561643834"/>
    <n v="21.945205479452056"/>
    <n v="1"/>
    <n v="2"/>
    <n v="2"/>
    <n v="3"/>
    <n v="1"/>
    <n v="0"/>
    <n v="0"/>
    <n v="0"/>
  </r>
  <r>
    <n v="24664280"/>
    <s v="ASOCIADO 1069"/>
    <x v="3"/>
    <x v="5"/>
    <m/>
    <n v="191513"/>
    <n v="0"/>
    <n v="96908"/>
    <n v="0"/>
    <n v="0"/>
    <n v="490599"/>
    <s v="9- Otras garantías (no admisible)"/>
    <s v="LBZ"/>
    <s v="A"/>
    <n v="4"/>
    <n v="0"/>
    <n v="0"/>
    <n v="68255"/>
    <n v="0.76164383561643834"/>
    <n v="42.175342465753424"/>
    <n v="1"/>
    <n v="2"/>
    <n v="2"/>
    <n v="3"/>
    <n v="1"/>
    <n v="0"/>
    <n v="0"/>
    <n v="0"/>
  </r>
  <r>
    <n v="2084264242"/>
    <s v="ASOCIADO 1070"/>
    <x v="3"/>
    <x v="5"/>
    <m/>
    <n v="220257"/>
    <n v="0"/>
    <n v="75484"/>
    <n v="0"/>
    <n v="0"/>
    <n v="490599"/>
    <s v="9- Otras garantías (no admisible)"/>
    <s v="LBZ"/>
    <s v="A"/>
    <n v="4"/>
    <n v="0"/>
    <n v="0"/>
    <n v="25430"/>
    <n v="0.76164383561643834"/>
    <n v="29.350684931506848"/>
    <n v="2"/>
    <n v="4"/>
    <n v="2"/>
    <n v="3"/>
    <n v="1"/>
    <n v="0"/>
    <n v="0"/>
    <n v="0"/>
  </r>
  <r>
    <n v="2006200680"/>
    <s v="ASOCIADO 1071"/>
    <x v="3"/>
    <x v="5"/>
    <m/>
    <n v="308338"/>
    <n v="0"/>
    <n v="79802"/>
    <n v="0"/>
    <n v="0"/>
    <n v="490599"/>
    <s v="9- Otras garantías (no admisible)"/>
    <s v="LBZ"/>
    <s v="A"/>
    <n v="4"/>
    <n v="0"/>
    <n v="0"/>
    <n v="68081"/>
    <n v="0.76164383561643834"/>
    <n v="52.605479452054794"/>
    <n v="2"/>
    <n v="2"/>
    <n v="2"/>
    <n v="3"/>
    <n v="1"/>
    <n v="0"/>
    <n v="0"/>
    <n v="0"/>
  </r>
  <r>
    <n v="2228046200"/>
    <s v="ASOCIADO 1072"/>
    <x v="2"/>
    <x v="7"/>
    <n v="1396100"/>
    <m/>
    <n v="0"/>
    <m/>
    <m/>
    <m/>
    <n v="490602"/>
    <s v="SIN"/>
    <s v="SIN"/>
    <s v="SIN"/>
    <n v="4"/>
    <n v="0"/>
    <n v="0"/>
    <n v="13052"/>
    <n v="0.51506849315068493"/>
    <n v="36.104109589041094"/>
    <n v="1"/>
    <n v="5"/>
    <n v="4"/>
    <n v="5"/>
    <n v="1"/>
    <n v="0"/>
    <n v="0"/>
    <n v="0"/>
  </r>
  <r>
    <n v="2062206448"/>
    <s v="ASOCIADO 1073"/>
    <x v="3"/>
    <x v="3"/>
    <n v="324668"/>
    <n v="1160330"/>
    <n v="669728"/>
    <n v="96592"/>
    <n v="0"/>
    <n v="0"/>
    <n v="490602"/>
    <s v="9- Otras garantías (no admisible)"/>
    <s v="LBZ"/>
    <s v="A"/>
    <n v="4"/>
    <n v="0"/>
    <n v="0"/>
    <n v="76520"/>
    <n v="0.51506849315068493"/>
    <n v="31.435616438356163"/>
    <n v="1"/>
    <n v="5"/>
    <n v="2"/>
    <n v="6"/>
    <n v="1"/>
    <n v="0"/>
    <n v="0"/>
    <n v="0"/>
  </r>
  <r>
    <n v="4664040"/>
    <s v="ASOCIADO 1074"/>
    <x v="2"/>
    <x v="7"/>
    <n v="101000"/>
    <m/>
    <n v="0"/>
    <m/>
    <m/>
    <m/>
    <n v="490602"/>
    <s v="SIN"/>
    <s v="SIN"/>
    <s v="SIN"/>
    <n v="4"/>
    <n v="0"/>
    <n v="0"/>
    <n v="76001"/>
    <n v="0.51506849315068493"/>
    <n v="35.904109589041099"/>
    <n v="1"/>
    <n v="5"/>
    <n v="2"/>
    <n v="5"/>
    <n v="1"/>
    <n v="0"/>
    <n v="0"/>
    <n v="0"/>
  </r>
  <r>
    <n v="8246000"/>
    <s v="ASOCIADO 1075"/>
    <x v="2"/>
    <x v="7"/>
    <n v="1910167"/>
    <m/>
    <n v="0"/>
    <m/>
    <m/>
    <m/>
    <n v="497321"/>
    <s v="SIN"/>
    <s v="SIN"/>
    <s v="SIN"/>
    <n v="4"/>
    <n v="0"/>
    <n v="0"/>
    <n v="52001"/>
    <n v="1.5561643835616439"/>
    <n v="42.671232876712331"/>
    <n v="1"/>
    <n v="4"/>
    <n v="2"/>
    <n v="2"/>
    <n v="2"/>
    <n v="0"/>
    <n v="0"/>
    <n v="0"/>
  </r>
  <r>
    <n v="2224628000"/>
    <s v="ASOCIADO 1076"/>
    <x v="3"/>
    <x v="3"/>
    <n v="682667"/>
    <n v="912452"/>
    <n v="415131"/>
    <n v="236153"/>
    <n v="0"/>
    <n v="0"/>
    <n v="497321"/>
    <s v="9- Otras garantías (no admisible)"/>
    <s v="LBZ"/>
    <s v="A"/>
    <n v="4"/>
    <n v="0"/>
    <n v="0"/>
    <n v="76130"/>
    <n v="1.5534246575342465"/>
    <n v="32.980821917808221"/>
    <n v="2"/>
    <n v="2"/>
    <n v="1"/>
    <n v="2"/>
    <n v="1"/>
    <n v="0"/>
    <n v="0"/>
    <n v="0"/>
  </r>
  <r>
    <n v="2224640684"/>
    <s v="ASOCIADO 1077"/>
    <x v="2"/>
    <x v="7"/>
    <n v="487501"/>
    <m/>
    <n v="0"/>
    <m/>
    <m/>
    <m/>
    <n v="497321"/>
    <s v="SIN"/>
    <s v="SIN"/>
    <s v="SIN"/>
    <n v="4"/>
    <n v="0"/>
    <n v="0"/>
    <n v="76275"/>
    <n v="1.5506849315068494"/>
    <n v="27.427397260273974"/>
    <n v="2"/>
    <n v="4"/>
    <n v="1"/>
    <n v="2"/>
    <n v="1"/>
    <n v="0"/>
    <n v="0"/>
    <n v="0"/>
  </r>
  <r>
    <n v="2062200460"/>
    <s v="ASOCIADO 1078"/>
    <x v="3"/>
    <x v="5"/>
    <n v="313167"/>
    <n v="423342"/>
    <n v="0"/>
    <n v="143378"/>
    <n v="0"/>
    <n v="0"/>
    <n v="497321"/>
    <s v="9- Otras garantías (no admisible)"/>
    <s v="LBZ"/>
    <s v="A"/>
    <n v="4"/>
    <n v="0"/>
    <n v="0"/>
    <n v="76275"/>
    <n v="1.5534246575342465"/>
    <n v="30.698630136986303"/>
    <n v="1"/>
    <n v="2"/>
    <n v="2"/>
    <n v="2"/>
    <n v="1"/>
    <n v="0"/>
    <n v="0"/>
    <n v="0"/>
  </r>
  <r>
    <n v="2224628664"/>
    <s v="ASOCIADO 1079"/>
    <x v="3"/>
    <x v="3"/>
    <m/>
    <n v="785903"/>
    <n v="288582"/>
    <n v="118647"/>
    <n v="0"/>
    <n v="0"/>
    <n v="497321"/>
    <s v="9- Otras garantías (no admisible)"/>
    <s v="LBZ"/>
    <s v="A"/>
    <n v="4"/>
    <n v="0"/>
    <n v="0"/>
    <n v="76130"/>
    <n v="1.5534246575342465"/>
    <n v="25.276712328767122"/>
    <n v="1"/>
    <n v="2"/>
    <n v="1"/>
    <n v="2"/>
    <n v="1"/>
    <n v="0"/>
    <n v="0"/>
    <n v="0"/>
  </r>
  <r>
    <n v="6648808"/>
    <s v="ASOCIADO 1080"/>
    <x v="2"/>
    <x v="7"/>
    <n v="1178000"/>
    <m/>
    <n v="0"/>
    <m/>
    <m/>
    <m/>
    <n v="510488"/>
    <s v="SIN"/>
    <s v="SIN"/>
    <s v="SIN"/>
    <n v="4"/>
    <n v="0"/>
    <n v="0"/>
    <n v="76606"/>
    <n v="1.5945205479452054"/>
    <n v="42.180821917808217"/>
    <n v="1"/>
    <n v="1"/>
    <n v="2"/>
    <n v="2"/>
    <n v="2"/>
    <n v="0"/>
    <n v="0"/>
    <n v="0"/>
  </r>
  <r>
    <n v="2224642024"/>
    <s v="ASOCIADO 1081"/>
    <x v="3"/>
    <x v="7"/>
    <m/>
    <n v="64182"/>
    <n v="0"/>
    <n v="64821.999999999993"/>
    <n v="0"/>
    <n v="0"/>
    <n v="510488"/>
    <s v="9- Otras garantías (no admisible)"/>
    <s v="LBZ"/>
    <s v="A"/>
    <n v="4"/>
    <n v="0"/>
    <n v="0"/>
    <n v="76130"/>
    <n v="1.5917808219178082"/>
    <n v="34.131506849315066"/>
    <n v="1"/>
    <n v="2"/>
    <n v="1"/>
    <n v="2"/>
    <n v="1"/>
    <n v="0"/>
    <n v="0"/>
    <n v="0"/>
  </r>
  <r>
    <n v="4480806"/>
    <s v="ASOCIADO 1082"/>
    <x v="2"/>
    <x v="7"/>
    <m/>
    <m/>
    <n v="0"/>
    <m/>
    <m/>
    <m/>
    <n v="510488"/>
    <s v="SIN"/>
    <s v="SIN"/>
    <s v="SIN"/>
    <n v="4"/>
    <n v="0"/>
    <n v="0"/>
    <n v="76130"/>
    <n v="1.5945205479452054"/>
    <n v="40.871232876712327"/>
    <n v="1"/>
    <n v="2"/>
    <n v="2"/>
    <n v="2"/>
    <n v="1"/>
    <n v="0"/>
    <n v="0"/>
    <n v="0"/>
  </r>
  <r>
    <n v="2006826026"/>
    <s v="ASOCIADO 1083"/>
    <x v="3"/>
    <x v="5"/>
    <m/>
    <n v="500000"/>
    <n v="0"/>
    <n v="52226"/>
    <n v="0"/>
    <n v="0"/>
    <n v="510488"/>
    <s v="9- Otras garantías (no admisible)"/>
    <s v="LBZ"/>
    <s v="A"/>
    <n v="4"/>
    <n v="0"/>
    <n v="0"/>
    <n v="68276"/>
    <n v="1.5945205479452054"/>
    <n v="28.495890410958904"/>
    <n v="1"/>
    <n v="4"/>
    <n v="2"/>
    <n v="3"/>
    <n v="3"/>
    <n v="0"/>
    <n v="0"/>
    <n v="0"/>
  </r>
  <r>
    <n v="48664446"/>
    <s v="ASOCIADO 1084"/>
    <x v="3"/>
    <x v="5"/>
    <n v="262133"/>
    <n v="104026"/>
    <n v="0"/>
    <n v="52638"/>
    <n v="0"/>
    <n v="0"/>
    <n v="522733"/>
    <s v="9- Otras garantías (no admisible)"/>
    <s v="LBZ"/>
    <s v="A"/>
    <n v="4"/>
    <n v="0"/>
    <n v="32"/>
    <n v="76130"/>
    <n v="1.7095890410958905"/>
    <n v="41.178082191780824"/>
    <n v="2"/>
    <n v="2"/>
    <n v="1"/>
    <n v="2"/>
    <n v="1"/>
    <n v="0"/>
    <n v="0"/>
    <n v="0"/>
  </r>
  <r>
    <n v="2004602040"/>
    <s v="ASOCIADO 1085"/>
    <x v="2"/>
    <x v="7"/>
    <n v="1008333"/>
    <m/>
    <n v="0"/>
    <m/>
    <m/>
    <m/>
    <n v="523655"/>
    <s v="SIN"/>
    <s v="SIN"/>
    <s v="SIN"/>
    <n v="4"/>
    <n v="0"/>
    <n v="0"/>
    <n v="76001"/>
    <n v="1.6301369863013699"/>
    <n v="24.616438356164384"/>
    <n v="2"/>
    <n v="3"/>
    <n v="2"/>
    <n v="2"/>
    <n v="1"/>
    <n v="0"/>
    <n v="0"/>
    <n v="0"/>
  </r>
  <r>
    <n v="2228048440"/>
    <s v="ASOCIADO 1086"/>
    <x v="3"/>
    <x v="5"/>
    <n v="585016"/>
    <n v="564426"/>
    <n v="0"/>
    <n v="73117"/>
    <n v="0"/>
    <n v="0"/>
    <n v="523655"/>
    <s v="9- Otras garantías (no admisible)"/>
    <s v="LBZ"/>
    <s v="A"/>
    <n v="4"/>
    <n v="0"/>
    <n v="0"/>
    <n v="76130"/>
    <n v="1.6465753424657534"/>
    <n v="26.556164383561644"/>
    <n v="1"/>
    <n v="2"/>
    <n v="2"/>
    <n v="2"/>
    <n v="3"/>
    <n v="0"/>
    <n v="0"/>
    <n v="0"/>
  </r>
  <r>
    <n v="20204226"/>
    <s v="ASOCIADO 1088"/>
    <x v="2"/>
    <x v="7"/>
    <n v="3455"/>
    <m/>
    <n v="0"/>
    <m/>
    <m/>
    <m/>
    <n v="529040"/>
    <s v="SIN"/>
    <s v="SIN"/>
    <s v="SIN"/>
    <n v="4"/>
    <n v="0"/>
    <n v="209"/>
    <n v="19001"/>
    <n v="4.4684931506849317"/>
    <n v="40.183561643835617"/>
    <n v="1"/>
    <n v="2"/>
    <n v="2"/>
    <n v="2"/>
    <n v="2"/>
    <n v="0"/>
    <n v="0"/>
    <n v="0"/>
  </r>
  <r>
    <n v="4404602"/>
    <s v="ASOCIADO 1089"/>
    <x v="3"/>
    <x v="5"/>
    <n v="2200"/>
    <n v="314612"/>
    <n v="0"/>
    <n v="64821.999999999993"/>
    <n v="0"/>
    <n v="0"/>
    <n v="534558"/>
    <s v="9- Otras garantías (no admisible)"/>
    <s v="LBZ"/>
    <s v="A"/>
    <n v="4"/>
    <n v="0"/>
    <n v="0"/>
    <n v="76130"/>
    <n v="3.7671232876712328"/>
    <n v="43.542465753424658"/>
    <n v="1"/>
    <n v="0"/>
    <n v="1"/>
    <n v="2"/>
    <n v="3"/>
    <n v="0"/>
    <n v="0"/>
    <n v="0"/>
  </r>
  <r>
    <n v="26640026"/>
    <s v="ASOCIADO 1090"/>
    <x v="3"/>
    <x v="2"/>
    <n v="615667"/>
    <n v="1824085"/>
    <n v="1287263"/>
    <n v="115346"/>
    <n v="0"/>
    <n v="0"/>
    <n v="536822"/>
    <s v="9- Otras garantías (no admisible)"/>
    <s v="LBZ"/>
    <s v="A"/>
    <n v="4"/>
    <n v="0"/>
    <n v="0"/>
    <n v="76130"/>
    <n v="1.6712328767123288"/>
    <n v="39.4986301369863"/>
    <n v="1"/>
    <n v="2"/>
    <n v="1"/>
    <n v="2"/>
    <n v="1"/>
    <n v="0"/>
    <n v="0"/>
    <n v="0"/>
  </r>
  <r>
    <n v="2066480668"/>
    <s v="ASOCIADO 1093"/>
    <x v="2"/>
    <x v="7"/>
    <n v="69098"/>
    <m/>
    <n v="0"/>
    <m/>
    <m/>
    <m/>
    <n v="536822"/>
    <s v="SIN"/>
    <s v="SIN"/>
    <s v="SIN"/>
    <n v="4"/>
    <n v="0"/>
    <n v="0"/>
    <n v="76130"/>
    <n v="1.6712328767123288"/>
    <n v="24.413698630136988"/>
    <n v="1"/>
    <n v="2"/>
    <n v="1"/>
    <n v="2"/>
    <n v="1"/>
    <n v="0"/>
    <n v="0"/>
    <n v="0"/>
  </r>
  <r>
    <n v="2082026064"/>
    <s v="ASOCIADO 1095"/>
    <x v="2"/>
    <x v="7"/>
    <m/>
    <m/>
    <n v="0"/>
    <m/>
    <m/>
    <m/>
    <n v="536822"/>
    <s v="SIN"/>
    <s v="SIN"/>
    <s v="SIN"/>
    <n v="4"/>
    <n v="0"/>
    <n v="0"/>
    <n v="76001"/>
    <n v="1.6712328767123288"/>
    <n v="31.372602739726027"/>
    <n v="2"/>
    <n v="3"/>
    <n v="1"/>
    <n v="2"/>
    <n v="3"/>
    <n v="0"/>
    <n v="0"/>
    <n v="0"/>
  </r>
  <r>
    <n v="2262448444"/>
    <s v="ASOCIADO 1096"/>
    <x v="2"/>
    <x v="7"/>
    <m/>
    <m/>
    <n v="0"/>
    <m/>
    <m/>
    <m/>
    <n v="536822"/>
    <s v="SIN"/>
    <s v="SIN"/>
    <s v="SIN"/>
    <n v="4"/>
    <n v="0"/>
    <n v="0"/>
    <n v="76130"/>
    <n v="1.6712328767123288"/>
    <n v="28.227397260273971"/>
    <n v="1"/>
    <n v="3"/>
    <n v="3"/>
    <n v="2"/>
    <n v="1"/>
    <n v="0"/>
    <n v="0"/>
    <n v="0"/>
  </r>
  <r>
    <n v="66060628"/>
    <s v="ASOCIADO 1097"/>
    <x v="2"/>
    <x v="7"/>
    <n v="870"/>
    <m/>
    <n v="0"/>
    <m/>
    <m/>
    <m/>
    <n v="545105"/>
    <s v="SIN"/>
    <s v="SIN"/>
    <s v="SIN"/>
    <n v="4"/>
    <n v="0"/>
    <n v="0"/>
    <n v="76130"/>
    <n v="1.9671232876712328"/>
    <n v="39.920547945205477"/>
    <n v="2"/>
    <n v="2"/>
    <n v="2"/>
    <n v="2"/>
    <n v="3"/>
    <n v="0"/>
    <n v="0"/>
    <n v="0"/>
  </r>
  <r>
    <n v="2008826466"/>
    <s v="ASOCIADO 1099"/>
    <x v="2"/>
    <x v="7"/>
    <n v="151000"/>
    <m/>
    <n v="0"/>
    <m/>
    <m/>
    <m/>
    <n v="545110"/>
    <s v="SIN"/>
    <s v="SIN"/>
    <s v="SIN"/>
    <n v="4"/>
    <n v="0"/>
    <n v="0"/>
    <n v="68307"/>
    <n v="0.84383561643835614"/>
    <n v="29.884931506849316"/>
    <n v="1"/>
    <n v="2"/>
    <n v="2"/>
    <n v="3"/>
    <n v="3"/>
    <n v="0"/>
    <n v="0"/>
    <n v="0"/>
  </r>
  <r>
    <n v="2224624660"/>
    <s v="ASOCIADO 1100"/>
    <x v="2"/>
    <x v="7"/>
    <n v="100500"/>
    <m/>
    <n v="0"/>
    <m/>
    <m/>
    <m/>
    <n v="545110"/>
    <s v="SIN"/>
    <s v="SIN"/>
    <s v="SIN"/>
    <n v="4"/>
    <n v="0"/>
    <n v="0"/>
    <n v="76130"/>
    <n v="0.84383561643835614"/>
    <n v="30.654794520547945"/>
    <n v="2"/>
    <n v="3"/>
    <n v="1"/>
    <n v="2"/>
    <n v="1"/>
    <n v="0"/>
    <n v="0"/>
    <n v="0"/>
  </r>
  <r>
    <n v="2226088606"/>
    <s v="ASOCIADO 1101"/>
    <x v="2"/>
    <x v="7"/>
    <n v="58"/>
    <m/>
    <n v="0"/>
    <m/>
    <m/>
    <m/>
    <n v="545110"/>
    <s v="SIN"/>
    <s v="SIN"/>
    <s v="SIN"/>
    <n v="4"/>
    <n v="0"/>
    <n v="32"/>
    <n v="76606"/>
    <n v="0.89863013698630134"/>
    <n v="29.252054794520546"/>
    <n v="2"/>
    <n v="0"/>
    <n v="3"/>
    <n v="2"/>
    <n v="3"/>
    <n v="0"/>
    <n v="0"/>
    <n v="0"/>
  </r>
  <r>
    <n v="2008688844"/>
    <s v="ASOCIADO 1102"/>
    <x v="2"/>
    <x v="7"/>
    <m/>
    <m/>
    <n v="0"/>
    <m/>
    <m/>
    <m/>
    <n v="545110"/>
    <s v="SIN"/>
    <s v="SIN"/>
    <s v="SIN"/>
    <n v="4"/>
    <n v="0"/>
    <n v="0"/>
    <n v="68001"/>
    <n v="0.84383561643835614"/>
    <n v="32.758904109589039"/>
    <n v="2"/>
    <n v="4"/>
    <n v="2"/>
    <n v="3"/>
    <n v="1"/>
    <n v="0"/>
    <n v="0"/>
    <n v="0"/>
  </r>
  <r>
    <n v="2006242440"/>
    <s v="ASOCIADO 1103"/>
    <x v="2"/>
    <x v="7"/>
    <m/>
    <m/>
    <n v="0"/>
    <m/>
    <m/>
    <m/>
    <n v="545110"/>
    <s v="SIN"/>
    <s v="SIN"/>
    <s v="SIN"/>
    <n v="4"/>
    <n v="0"/>
    <n v="0"/>
    <n v="68081"/>
    <n v="0.84383561643835614"/>
    <n v="26.747945205479454"/>
    <n v="2"/>
    <n v="5"/>
    <n v="2"/>
    <n v="3"/>
    <n v="1"/>
    <n v="0"/>
    <n v="0"/>
    <n v="0"/>
  </r>
  <r>
    <n v="2462462"/>
    <s v="ASOCIADO 1104"/>
    <x v="2"/>
    <x v="7"/>
    <m/>
    <m/>
    <n v="0"/>
    <m/>
    <m/>
    <m/>
    <n v="545110"/>
    <s v="SIN"/>
    <s v="SIN"/>
    <s v="SIN"/>
    <n v="4"/>
    <n v="0"/>
    <n v="0"/>
    <n v="68615"/>
    <n v="0.84383561643835614"/>
    <n v="52.731506849315068"/>
    <n v="1"/>
    <n v="2"/>
    <n v="2"/>
    <n v="3"/>
    <n v="1"/>
    <n v="0"/>
    <n v="0"/>
    <n v="0"/>
  </r>
  <r>
    <n v="2468460"/>
    <s v="ASOCIADO 1105"/>
    <x v="2"/>
    <x v="7"/>
    <m/>
    <m/>
    <n v="0"/>
    <m/>
    <m/>
    <m/>
    <n v="545110"/>
    <s v="SIN"/>
    <s v="SIN"/>
    <s v="SIN"/>
    <n v="4"/>
    <n v="0"/>
    <n v="0"/>
    <n v="68615"/>
    <n v="0.84383561643835614"/>
    <n v="37.947945205479449"/>
    <n v="1"/>
    <n v="2"/>
    <n v="2"/>
    <n v="3"/>
    <n v="1"/>
    <n v="0"/>
    <n v="0"/>
    <n v="0"/>
  </r>
  <r>
    <n v="28660066"/>
    <s v="ASOCIADO 1106"/>
    <x v="2"/>
    <x v="8"/>
    <n v="5050000"/>
    <m/>
    <n v="0"/>
    <m/>
    <m/>
    <m/>
    <n v="545115"/>
    <s v="SIN"/>
    <s v="SIN"/>
    <s v="SIN"/>
    <n v="4"/>
    <n v="0"/>
    <n v="0"/>
    <n v="76520"/>
    <n v="0.43561643835616437"/>
    <n v="49.389041095890413"/>
    <n v="1"/>
    <n v="5"/>
    <n v="3"/>
    <n v="8"/>
    <n v="1"/>
    <n v="0"/>
    <n v="0"/>
    <n v="0"/>
  </r>
  <r>
    <n v="2084806804"/>
    <s v="ASOCIADO 1107"/>
    <x v="2"/>
    <x v="7"/>
    <n v="1515000"/>
    <m/>
    <n v="0"/>
    <m/>
    <m/>
    <m/>
    <n v="545115"/>
    <s v="SIN"/>
    <s v="SIN"/>
    <s v="SIN"/>
    <n v="4"/>
    <n v="0"/>
    <n v="0"/>
    <n v="76001"/>
    <n v="0.43561643835616437"/>
    <n v="29.534246575342465"/>
    <n v="1"/>
    <n v="6"/>
    <n v="4"/>
    <n v="7"/>
    <n v="1"/>
    <n v="0"/>
    <n v="0"/>
    <n v="0"/>
  </r>
  <r>
    <n v="80044060"/>
    <s v="ASOCIADO 1108"/>
    <x v="2"/>
    <x v="7"/>
    <n v="909000"/>
    <m/>
    <n v="0"/>
    <m/>
    <m/>
    <m/>
    <n v="545115"/>
    <s v="SIN"/>
    <s v="SIN"/>
    <s v="SIN"/>
    <n v="4"/>
    <n v="0"/>
    <n v="0"/>
    <n v="76001"/>
    <n v="0.43561643835616437"/>
    <n v="44.463013698630135"/>
    <n v="1"/>
    <n v="6"/>
    <n v="5"/>
    <n v="7"/>
    <n v="1"/>
    <n v="0"/>
    <n v="0"/>
    <n v="0"/>
  </r>
  <r>
    <n v="48642680"/>
    <s v="ASOCIADO 1109"/>
    <x v="2"/>
    <x v="7"/>
    <m/>
    <m/>
    <n v="0"/>
    <m/>
    <m/>
    <m/>
    <n v="545115"/>
    <s v="SIN"/>
    <s v="SIN"/>
    <s v="SIN"/>
    <n v="4"/>
    <n v="0"/>
    <n v="0"/>
    <n v="76001"/>
    <n v="0.43561643835616437"/>
    <n v="37.487671232876714"/>
    <n v="2"/>
    <n v="5"/>
    <n v="4"/>
    <n v="4"/>
    <n v="1"/>
    <n v="0"/>
    <n v="0"/>
    <n v="0"/>
  </r>
  <r>
    <n v="2006226862"/>
    <s v="ASOCIADO 1113"/>
    <x v="3"/>
    <x v="3"/>
    <n v="568480"/>
    <n v="1334626"/>
    <n v="784637"/>
    <n v="143954"/>
    <n v="0"/>
    <n v="0"/>
    <n v="549989"/>
    <s v="9- Otras garantías (no admisible)"/>
    <s v="LBZ"/>
    <s v="A"/>
    <n v="4"/>
    <n v="0"/>
    <n v="0"/>
    <n v="76275"/>
    <n v="1.7178082191780821"/>
    <n v="22.967123287671232"/>
    <n v="1"/>
    <n v="2"/>
    <n v="1"/>
    <n v="2"/>
    <n v="6"/>
    <n v="0"/>
    <n v="0"/>
    <n v="0"/>
  </r>
  <r>
    <n v="6222440"/>
    <s v="ASOCIADO 1116"/>
    <x v="2"/>
    <x v="7"/>
    <n v="211667"/>
    <m/>
    <n v="0"/>
    <m/>
    <m/>
    <m/>
    <n v="549989"/>
    <s v="SIN"/>
    <s v="SIN"/>
    <s v="SIN"/>
    <n v="4"/>
    <n v="0"/>
    <n v="0"/>
    <n v="76130"/>
    <n v="1.8136986301369864"/>
    <n v="40.249315068493154"/>
    <n v="1"/>
    <n v="2"/>
    <n v="1"/>
    <n v="2"/>
    <n v="2"/>
    <n v="0"/>
    <n v="0"/>
    <n v="0"/>
  </r>
  <r>
    <n v="4404820"/>
    <s v="ASOCIADO 1118"/>
    <x v="3"/>
    <x v="3"/>
    <n v="123539"/>
    <n v="719154"/>
    <n v="169165"/>
    <n v="95649"/>
    <n v="0"/>
    <n v="0"/>
    <n v="549989"/>
    <s v="9- Otras garantías (no admisible)"/>
    <s v="LBZ"/>
    <s v="A"/>
    <n v="4"/>
    <n v="0"/>
    <n v="0"/>
    <n v="76130"/>
    <n v="1.7178082191780821"/>
    <n v="41.61917808219178"/>
    <n v="1"/>
    <n v="2"/>
    <n v="1"/>
    <n v="2"/>
    <n v="3"/>
    <n v="0"/>
    <n v="0"/>
    <n v="0"/>
  </r>
  <r>
    <n v="66880624"/>
    <s v="ASOCIADO 1119"/>
    <x v="2"/>
    <x v="7"/>
    <n v="109734"/>
    <m/>
    <n v="0"/>
    <m/>
    <m/>
    <m/>
    <n v="549989"/>
    <s v="SIN"/>
    <s v="SIN"/>
    <s v="SIN"/>
    <n v="4"/>
    <n v="0"/>
    <n v="0"/>
    <n v="76001"/>
    <n v="1.8136986301369864"/>
    <n v="50.276712328767125"/>
    <n v="2"/>
    <n v="3"/>
    <n v="1"/>
    <n v="2"/>
    <n v="4"/>
    <n v="0"/>
    <n v="0"/>
    <n v="0"/>
  </r>
  <r>
    <n v="2224628288"/>
    <s v="ASOCIADO 1120"/>
    <x v="3"/>
    <x v="3"/>
    <n v="84236"/>
    <n v="869977"/>
    <n v="319988"/>
    <n v="115710"/>
    <n v="0"/>
    <n v="0"/>
    <n v="549989"/>
    <s v="9- Otras garantías (no admisible)"/>
    <s v="LBZ"/>
    <s v="A"/>
    <n v="4"/>
    <n v="0"/>
    <n v="0"/>
    <n v="76275"/>
    <n v="1.7205479452054795"/>
    <n v="28.495890410958904"/>
    <n v="1"/>
    <n v="2"/>
    <n v="1"/>
    <n v="2"/>
    <n v="1"/>
    <n v="0"/>
    <n v="0"/>
    <n v="0"/>
  </r>
  <r>
    <n v="2224620428"/>
    <s v="ASOCIADO 1121"/>
    <x v="2"/>
    <x v="7"/>
    <n v="58650"/>
    <m/>
    <n v="0"/>
    <m/>
    <m/>
    <m/>
    <n v="549989"/>
    <s v="SIN"/>
    <s v="SIN"/>
    <s v="SIN"/>
    <n v="4"/>
    <n v="0"/>
    <n v="0"/>
    <n v="76130"/>
    <n v="1.7205479452054795"/>
    <n v="32.956164383561642"/>
    <n v="2"/>
    <n v="4"/>
    <n v="2"/>
    <n v="2"/>
    <n v="1"/>
    <n v="0"/>
    <n v="0"/>
    <n v="0"/>
  </r>
  <r>
    <n v="2224644626"/>
    <s v="ASOCIADO 1122"/>
    <x v="3"/>
    <x v="5"/>
    <n v="54834"/>
    <n v="635983"/>
    <n v="0"/>
    <n v="163325"/>
    <n v="0"/>
    <n v="0"/>
    <n v="549989"/>
    <s v="9- Otras garantías (no admisible)"/>
    <s v="LBZ"/>
    <s v="A"/>
    <n v="4"/>
    <n v="0"/>
    <n v="0"/>
    <n v="76130"/>
    <n v="1.7205479452054795"/>
    <n v="24.432876712328767"/>
    <n v="1"/>
    <n v="1"/>
    <n v="1"/>
    <n v="2"/>
    <n v="1"/>
    <n v="0"/>
    <n v="0"/>
    <n v="0"/>
  </r>
  <r>
    <n v="2224642446"/>
    <s v="ASOCIADO 1123"/>
    <x v="3"/>
    <x v="7"/>
    <m/>
    <n v="70978"/>
    <n v="0"/>
    <n v="71977"/>
    <n v="0"/>
    <n v="0"/>
    <n v="549989"/>
    <s v="9- Otras garantías (no admisible)"/>
    <s v="LBZ"/>
    <s v="A"/>
    <n v="4"/>
    <n v="0"/>
    <n v="0"/>
    <n v="76130"/>
    <n v="1.7178082191780821"/>
    <n v="22.347945205479451"/>
    <n v="1"/>
    <n v="2"/>
    <n v="1"/>
    <n v="2"/>
    <n v="1"/>
    <n v="0"/>
    <n v="0"/>
    <n v="0"/>
  </r>
  <r>
    <n v="4404200"/>
    <s v="ASOCIADO 1124"/>
    <x v="2"/>
    <x v="7"/>
    <m/>
    <m/>
    <n v="0"/>
    <m/>
    <m/>
    <m/>
    <n v="549989"/>
    <s v="SIN"/>
    <s v="SIN"/>
    <s v="SIN"/>
    <n v="4"/>
    <n v="0"/>
    <n v="0"/>
    <n v="76001"/>
    <n v="1.7178082191780821"/>
    <n v="44.4"/>
    <n v="1"/>
    <n v="2"/>
    <n v="1"/>
    <n v="2"/>
    <n v="4"/>
    <n v="0"/>
    <n v="0"/>
    <n v="0"/>
  </r>
  <r>
    <n v="2224640242"/>
    <s v="ASOCIADO 1125"/>
    <x v="2"/>
    <x v="7"/>
    <m/>
    <m/>
    <n v="0"/>
    <m/>
    <m/>
    <m/>
    <n v="549989"/>
    <s v="SIN"/>
    <s v="SIN"/>
    <s v="SIN"/>
    <n v="4"/>
    <n v="0"/>
    <n v="0"/>
    <n v="76130"/>
    <n v="1.7205479452054795"/>
    <n v="22.980821917808218"/>
    <n v="1"/>
    <n v="2"/>
    <n v="2"/>
    <n v="2"/>
    <n v="1"/>
    <n v="0"/>
    <n v="0"/>
    <n v="0"/>
  </r>
  <r>
    <n v="2244064468"/>
    <s v="ASOCIADO 1126"/>
    <x v="2"/>
    <x v="7"/>
    <m/>
    <m/>
    <n v="0"/>
    <m/>
    <m/>
    <m/>
    <n v="549989"/>
    <s v="SIN"/>
    <s v="SIN"/>
    <s v="SIN"/>
    <n v="4"/>
    <n v="0"/>
    <n v="0"/>
    <n v="76130"/>
    <n v="1.7205479452054795"/>
    <n v="29.550684931506851"/>
    <n v="1"/>
    <n v="3"/>
    <n v="1"/>
    <n v="2"/>
    <n v="1"/>
    <n v="0"/>
    <n v="0"/>
    <n v="0"/>
  </r>
  <r>
    <n v="2224644008"/>
    <s v="ASOCIADO 1127"/>
    <x v="2"/>
    <x v="7"/>
    <m/>
    <m/>
    <n v="0"/>
    <m/>
    <m/>
    <m/>
    <n v="549989"/>
    <s v="SIN"/>
    <s v="SIN"/>
    <s v="SIN"/>
    <n v="4"/>
    <n v="0"/>
    <n v="0"/>
    <n v="76275"/>
    <n v="1.7205479452054795"/>
    <n v="25.432876712328767"/>
    <n v="1"/>
    <n v="2"/>
    <n v="2"/>
    <n v="2"/>
    <n v="1"/>
    <n v="0"/>
    <n v="0"/>
    <n v="0"/>
  </r>
  <r>
    <n v="2000660804"/>
    <s v="ASOCIADO 1128"/>
    <x v="2"/>
    <x v="7"/>
    <n v="2156100"/>
    <m/>
    <n v="0"/>
    <m/>
    <m/>
    <m/>
    <n v="563156"/>
    <s v="SIN"/>
    <s v="SIN"/>
    <s v="SIN"/>
    <n v="4"/>
    <n v="0"/>
    <n v="0"/>
    <n v="5001"/>
    <n v="1.7643835616438357"/>
    <n v="21.786301369863015"/>
    <n v="1"/>
    <n v="2"/>
    <n v="3"/>
    <n v="2"/>
    <n v="1"/>
    <n v="0"/>
    <n v="0"/>
    <n v="0"/>
  </r>
  <r>
    <n v="26806046"/>
    <s v="ASOCIADO 1132"/>
    <x v="3"/>
    <x v="3"/>
    <n v="435433"/>
    <n v="1247561"/>
    <n v="684405"/>
    <n v="134562"/>
    <n v="0"/>
    <n v="0"/>
    <n v="563156"/>
    <s v="9- Otras garantías (no admisible)"/>
    <s v="LBZ"/>
    <s v="A"/>
    <n v="4"/>
    <n v="0"/>
    <n v="0"/>
    <n v="76275"/>
    <n v="1.7616438356164383"/>
    <n v="38.257534246575339"/>
    <n v="1"/>
    <n v="3"/>
    <n v="1"/>
    <n v="2"/>
    <n v="3"/>
    <n v="0"/>
    <n v="0"/>
    <n v="0"/>
  </r>
  <r>
    <n v="2088466824"/>
    <s v="ASOCIADO 1133"/>
    <x v="3"/>
    <x v="3"/>
    <n v="406000"/>
    <n v="1110489"/>
    <n v="547333"/>
    <n v="101176"/>
    <n v="0"/>
    <n v="1200000"/>
    <n v="563156"/>
    <s v="6- pignoración"/>
    <s v="LBZ"/>
    <s v="A"/>
    <n v="4"/>
    <n v="0"/>
    <n v="0"/>
    <n v="66001"/>
    <n v="1.7643835616438357"/>
    <n v="22.687671232876713"/>
    <n v="1"/>
    <n v="2"/>
    <n v="1"/>
    <n v="2"/>
    <n v="3"/>
    <n v="0"/>
    <n v="0"/>
    <n v="0"/>
  </r>
  <r>
    <n v="2224640848"/>
    <s v="ASOCIADO 1134"/>
    <x v="3"/>
    <x v="3"/>
    <n v="321167"/>
    <n v="921305"/>
    <n v="358149"/>
    <n v="203493"/>
    <n v="0"/>
    <n v="0"/>
    <n v="563156"/>
    <s v="9- Otras garantías (no admisible)"/>
    <s v="LBZ"/>
    <s v="A"/>
    <n v="4"/>
    <n v="0"/>
    <n v="0"/>
    <n v="76130"/>
    <n v="1.7643835616438357"/>
    <n v="27.701369863013699"/>
    <n v="2"/>
    <n v="2"/>
    <n v="1"/>
    <n v="2"/>
    <n v="1"/>
    <n v="0"/>
    <n v="0"/>
    <n v="0"/>
  </r>
  <r>
    <n v="6866826"/>
    <s v="ASOCIADO 1135"/>
    <x v="2"/>
    <x v="7"/>
    <n v="247561"/>
    <m/>
    <n v="0"/>
    <m/>
    <m/>
    <m/>
    <n v="563156"/>
    <s v="SIN"/>
    <s v="SIN"/>
    <s v="SIN"/>
    <n v="4"/>
    <n v="0"/>
    <n v="0"/>
    <n v="76001"/>
    <n v="1.7616438356164383"/>
    <n v="62.56712328767123"/>
    <n v="1"/>
    <n v="2"/>
    <n v="1"/>
    <n v="2"/>
    <n v="2"/>
    <n v="0"/>
    <n v="0"/>
    <n v="0"/>
  </r>
  <r>
    <n v="26808286"/>
    <s v="ASOCIADO 1136"/>
    <x v="3"/>
    <x v="3"/>
    <n v="212068"/>
    <n v="896751"/>
    <n v="333595"/>
    <n v="88529"/>
    <n v="0"/>
    <n v="1066656"/>
    <n v="563156"/>
    <s v="6- pignoración"/>
    <s v="LBZ"/>
    <s v="A"/>
    <n v="4"/>
    <n v="0"/>
    <n v="0"/>
    <n v="19455"/>
    <n v="1.7643835616438357"/>
    <n v="36.789041095890411"/>
    <n v="1"/>
    <n v="2"/>
    <n v="1"/>
    <n v="2"/>
    <n v="3"/>
    <n v="0"/>
    <n v="0"/>
    <n v="0"/>
  </r>
  <r>
    <n v="20460084"/>
    <s v="ASOCIADO 1137"/>
    <x v="2"/>
    <x v="7"/>
    <n v="171460"/>
    <m/>
    <n v="0"/>
    <m/>
    <m/>
    <m/>
    <n v="563156"/>
    <s v="SIN"/>
    <s v="SIN"/>
    <s v="SIN"/>
    <n v="4"/>
    <n v="0"/>
    <n v="0"/>
    <n v="76130"/>
    <n v="1.7616438356164383"/>
    <n v="53.18904109589041"/>
    <n v="2"/>
    <n v="2"/>
    <n v="2"/>
    <n v="2"/>
    <n v="4"/>
    <n v="0"/>
    <n v="0"/>
    <n v="0"/>
  </r>
  <r>
    <n v="2040802082"/>
    <s v="ASOCIADO 1138"/>
    <x v="2"/>
    <x v="7"/>
    <n v="143130"/>
    <m/>
    <n v="0"/>
    <m/>
    <m/>
    <m/>
    <n v="563156"/>
    <s v="SIN"/>
    <s v="SIN"/>
    <s v="SIN"/>
    <n v="4"/>
    <n v="0"/>
    <n v="0"/>
    <n v="76130"/>
    <n v="1.7616438356164383"/>
    <n v="25.991780821917807"/>
    <n v="2"/>
    <n v="2"/>
    <n v="1"/>
    <n v="2"/>
    <n v="1"/>
    <n v="0"/>
    <n v="0"/>
    <n v="0"/>
  </r>
  <r>
    <n v="2224628826"/>
    <s v="ASOCIADO 1139"/>
    <x v="3"/>
    <x v="3"/>
    <n v="106399"/>
    <n v="976200"/>
    <n v="413044"/>
    <n v="105294"/>
    <n v="0"/>
    <n v="1270000"/>
    <n v="563156"/>
    <s v="6- pignoración"/>
    <s v="LBZ"/>
    <s v="A"/>
    <n v="4"/>
    <n v="0"/>
    <n v="0"/>
    <n v="76130"/>
    <n v="1.7643835616438357"/>
    <n v="34.663013698630138"/>
    <n v="1"/>
    <n v="2"/>
    <n v="1"/>
    <n v="2"/>
    <n v="1"/>
    <n v="0"/>
    <n v="0"/>
    <n v="0"/>
  </r>
  <r>
    <n v="2222228420"/>
    <s v="ASOCIADO 1140"/>
    <x v="2"/>
    <x v="7"/>
    <n v="76233"/>
    <m/>
    <n v="0"/>
    <m/>
    <m/>
    <m/>
    <n v="563156"/>
    <s v="SIN"/>
    <s v="SIN"/>
    <s v="SIN"/>
    <n v="4"/>
    <n v="0"/>
    <n v="0"/>
    <n v="76563"/>
    <n v="1.7616438356164383"/>
    <n v="27.24931506849315"/>
    <n v="1"/>
    <n v="2"/>
    <n v="1"/>
    <n v="2"/>
    <n v="3"/>
    <n v="0"/>
    <n v="0"/>
    <n v="0"/>
  </r>
  <r>
    <n v="2224640266"/>
    <s v="ASOCIADO 1142"/>
    <x v="2"/>
    <x v="7"/>
    <n v="674"/>
    <m/>
    <n v="0"/>
    <m/>
    <m/>
    <m/>
    <n v="563156"/>
    <s v="SIN"/>
    <s v="SIN"/>
    <s v="SIN"/>
    <n v="4"/>
    <n v="0"/>
    <n v="0"/>
    <n v="76130"/>
    <n v="1.7671232876712328"/>
    <n v="23.479452054794521"/>
    <n v="1"/>
    <n v="3"/>
    <n v="1"/>
    <n v="2"/>
    <n v="1"/>
    <n v="0"/>
    <n v="0"/>
    <n v="0"/>
  </r>
  <r>
    <n v="66022020"/>
    <s v="ASOCIADO 1143"/>
    <x v="3"/>
    <x v="5"/>
    <n v="582"/>
    <n v="319382"/>
    <n v="0"/>
    <n v="55868"/>
    <n v="0"/>
    <n v="0"/>
    <n v="563156"/>
    <s v="9- Otras garantías (no admisible)"/>
    <s v="LBZ"/>
    <s v="A"/>
    <n v="4"/>
    <n v="0"/>
    <n v="0"/>
    <n v="76001"/>
    <n v="1.7616438356164383"/>
    <n v="48.62191780821918"/>
    <n v="2"/>
    <n v="2"/>
    <n v="2"/>
    <n v="2"/>
    <n v="1"/>
    <n v="0"/>
    <n v="0"/>
    <n v="0"/>
  </r>
  <r>
    <n v="66846400"/>
    <s v="ASOCIADO 1144"/>
    <x v="3"/>
    <x v="3"/>
    <m/>
    <n v="922890"/>
    <n v="359734"/>
    <n v="91110"/>
    <n v="0"/>
    <n v="0"/>
    <n v="563156"/>
    <s v="9- Otras garantías (no admisible)"/>
    <s v="LBZ"/>
    <s v="A"/>
    <n v="4"/>
    <n v="0"/>
    <n v="0"/>
    <n v="76001"/>
    <n v="1.7616438356164383"/>
    <n v="49.676712328767124"/>
    <n v="2"/>
    <n v="2"/>
    <n v="2"/>
    <n v="2"/>
    <n v="4"/>
    <n v="0"/>
    <n v="0"/>
    <n v="0"/>
  </r>
  <r>
    <n v="2224802402"/>
    <s v="ASOCIADO 1146"/>
    <x v="2"/>
    <x v="7"/>
    <m/>
    <m/>
    <n v="0"/>
    <m/>
    <m/>
    <m/>
    <n v="563156"/>
    <s v="SIN"/>
    <s v="SIN"/>
    <s v="SIN"/>
    <n v="4"/>
    <n v="0"/>
    <n v="0"/>
    <n v="76275"/>
    <n v="1.7671232876712328"/>
    <n v="29.183561643835617"/>
    <n v="1"/>
    <n v="2"/>
    <n v="1"/>
    <n v="2"/>
    <n v="3"/>
    <n v="0"/>
    <n v="0"/>
    <n v="0"/>
  </r>
  <r>
    <n v="2226064220"/>
    <s v="ASOCIADO 1147"/>
    <x v="2"/>
    <x v="7"/>
    <m/>
    <m/>
    <n v="0"/>
    <m/>
    <m/>
    <m/>
    <n v="563156"/>
    <s v="SIN"/>
    <s v="SIN"/>
    <s v="SIN"/>
    <n v="4"/>
    <n v="0"/>
    <n v="0"/>
    <n v="76670"/>
    <n v="1.7616438356164383"/>
    <n v="35.227397260273975"/>
    <n v="1"/>
    <n v="2"/>
    <n v="2"/>
    <n v="2"/>
    <n v="2"/>
    <n v="0"/>
    <n v="0"/>
    <n v="0"/>
  </r>
  <r>
    <n v="2222040464"/>
    <s v="ASOCIADO 1148"/>
    <x v="3"/>
    <x v="5"/>
    <m/>
    <n v="171322"/>
    <n v="0"/>
    <n v="87464"/>
    <n v="0"/>
    <n v="0"/>
    <n v="563156"/>
    <s v="9- Otras garantías (no admisible)"/>
    <s v="LBZ"/>
    <s v="A"/>
    <n v="4"/>
    <n v="0"/>
    <n v="0"/>
    <n v="76111"/>
    <n v="1.7616438356164383"/>
    <n v="38.252054794520546"/>
    <n v="1"/>
    <n v="2"/>
    <n v="2"/>
    <n v="2"/>
    <n v="3"/>
    <n v="0"/>
    <n v="0"/>
    <n v="0"/>
  </r>
  <r>
    <n v="2048488042"/>
    <s v="ASOCIADO 1150"/>
    <x v="2"/>
    <x v="7"/>
    <m/>
    <m/>
    <n v="0"/>
    <m/>
    <m/>
    <m/>
    <n v="572369"/>
    <s v="SIN"/>
    <s v="SIN"/>
    <s v="SIN"/>
    <n v="4"/>
    <n v="0"/>
    <n v="0"/>
    <n v="13052"/>
    <n v="0.60821917808219184"/>
    <n v="25.775342465753425"/>
    <n v="2"/>
    <n v="5"/>
    <n v="1"/>
    <n v="5"/>
    <n v="1"/>
    <n v="0"/>
    <n v="0"/>
    <n v="0"/>
  </r>
  <r>
    <n v="48664842"/>
    <s v="ASOCIADO 1151"/>
    <x v="2"/>
    <x v="7"/>
    <m/>
    <m/>
    <n v="0"/>
    <m/>
    <m/>
    <m/>
    <n v="572369"/>
    <s v="SIN"/>
    <s v="SIN"/>
    <s v="SIN"/>
    <n v="4"/>
    <n v="0"/>
    <n v="0"/>
    <n v="76001"/>
    <n v="0.59452054794520548"/>
    <n v="40.408219178082192"/>
    <n v="2"/>
    <n v="5"/>
    <n v="2"/>
    <n v="5"/>
    <n v="2"/>
    <n v="0"/>
    <n v="0"/>
    <n v="0"/>
  </r>
  <r>
    <n v="2200806868"/>
    <s v="ASOCIADO 1152"/>
    <x v="3"/>
    <x v="5"/>
    <n v="805400"/>
    <n v="431973"/>
    <n v="0"/>
    <n v="88479"/>
    <n v="0"/>
    <n v="0"/>
    <n v="572376"/>
    <s v="9- Otras garantías (no admisible)"/>
    <s v="LBZ"/>
    <s v="A"/>
    <n v="4"/>
    <n v="0"/>
    <n v="0"/>
    <n v="68615"/>
    <n v="0.84383561643835614"/>
    <n v="25.169863013698631"/>
    <n v="1"/>
    <n v="2"/>
    <n v="2"/>
    <n v="2"/>
    <n v="1"/>
    <n v="0"/>
    <n v="0"/>
    <n v="0"/>
  </r>
  <r>
    <n v="2060448448"/>
    <s v="ASOCIADO 1153"/>
    <x v="3"/>
    <x v="0"/>
    <n v="1798467"/>
    <n v="3100000"/>
    <n v="2523677"/>
    <n v="131483"/>
    <n v="0"/>
    <n v="0"/>
    <n v="576323"/>
    <s v="9- Otras garantías (no admisible)"/>
    <s v="LBZ"/>
    <s v="A"/>
    <n v="4"/>
    <n v="0"/>
    <n v="0"/>
    <n v="76001"/>
    <n v="1.8136986301369864"/>
    <n v="31.912328767123288"/>
    <n v="1"/>
    <n v="2"/>
    <n v="1"/>
    <n v="2"/>
    <n v="3"/>
    <n v="0"/>
    <n v="0"/>
    <n v="0"/>
  </r>
  <r>
    <n v="42640484"/>
    <s v="ASOCIADO 1154"/>
    <x v="2"/>
    <x v="7"/>
    <n v="1338600"/>
    <m/>
    <n v="0"/>
    <m/>
    <m/>
    <m/>
    <n v="576323"/>
    <s v="SIN"/>
    <s v="SIN"/>
    <s v="SIN"/>
    <n v="4"/>
    <n v="0"/>
    <n v="0"/>
    <n v="76111"/>
    <n v="1.8136986301369864"/>
    <n v="43.698630136986303"/>
    <n v="2"/>
    <n v="2"/>
    <n v="2"/>
    <n v="2"/>
    <n v="4"/>
    <n v="0"/>
    <n v="0"/>
    <n v="0"/>
  </r>
  <r>
    <n v="2006266648"/>
    <s v="ASOCIADO 1156"/>
    <x v="3"/>
    <x v="3"/>
    <n v="1026500"/>
    <n v="1195063"/>
    <n v="618740"/>
    <n v="83889"/>
    <n v="0"/>
    <n v="1200000"/>
    <n v="576323"/>
    <s v="6- pignoración"/>
    <s v="LBZ"/>
    <s v="A"/>
    <n v="4"/>
    <n v="0"/>
    <n v="0"/>
    <n v="76130"/>
    <n v="1.8"/>
    <n v="21.764383561643836"/>
    <n v="1"/>
    <n v="2"/>
    <n v="1"/>
    <n v="2"/>
    <n v="1"/>
    <n v="0"/>
    <n v="0"/>
    <n v="0"/>
  </r>
  <r>
    <n v="2224644006"/>
    <s v="ASOCIADO 1159"/>
    <x v="3"/>
    <x v="3"/>
    <m/>
    <n v="997465"/>
    <n v="421142"/>
    <n v="118732"/>
    <n v="0"/>
    <n v="1100000"/>
    <n v="576323"/>
    <s v="6- pignoración"/>
    <s v="LBZ"/>
    <s v="A"/>
    <n v="4"/>
    <n v="0"/>
    <n v="0"/>
    <n v="76130"/>
    <n v="1.8136986301369864"/>
    <n v="25.884931506849316"/>
    <n v="1"/>
    <n v="2"/>
    <n v="1"/>
    <n v="2"/>
    <n v="3"/>
    <n v="0"/>
    <n v="0"/>
    <n v="0"/>
  </r>
  <r>
    <n v="4288246"/>
    <s v="ASOCIADO 1160"/>
    <x v="2"/>
    <x v="7"/>
    <m/>
    <m/>
    <n v="0"/>
    <m/>
    <m/>
    <m/>
    <n v="576323"/>
    <s v="SIN"/>
    <s v="SIN"/>
    <s v="SIN"/>
    <n v="4"/>
    <n v="0"/>
    <n v="0"/>
    <n v="76130"/>
    <n v="1.8"/>
    <n v="51.468493150684928"/>
    <n v="1"/>
    <n v="2"/>
    <n v="1"/>
    <n v="2"/>
    <n v="3"/>
    <n v="0"/>
    <n v="0"/>
    <n v="0"/>
  </r>
  <r>
    <n v="8226840"/>
    <s v="ASOCIADO 1161"/>
    <x v="2"/>
    <x v="7"/>
    <m/>
    <m/>
    <n v="0"/>
    <m/>
    <m/>
    <m/>
    <n v="576323"/>
    <s v="SIN"/>
    <s v="SIN"/>
    <s v="SIN"/>
    <n v="4"/>
    <n v="0"/>
    <n v="0"/>
    <n v="76130"/>
    <n v="1.8"/>
    <n v="40.887671232876713"/>
    <n v="1"/>
    <n v="2"/>
    <n v="1"/>
    <n v="2"/>
    <n v="3"/>
    <n v="0"/>
    <n v="0"/>
    <n v="0"/>
  </r>
  <r>
    <n v="2224644460"/>
    <s v="ASOCIADO 1162"/>
    <x v="3"/>
    <x v="5"/>
    <m/>
    <n v="314723"/>
    <n v="0"/>
    <n v="107861"/>
    <n v="0"/>
    <n v="0"/>
    <n v="576323"/>
    <s v="9- Otras garantías (no admisible)"/>
    <s v="LBZ"/>
    <s v="A"/>
    <n v="4"/>
    <n v="0"/>
    <n v="0"/>
    <n v="76130"/>
    <n v="1.8054794520547945"/>
    <n v="26.210958904109589"/>
    <n v="2"/>
    <n v="2"/>
    <n v="1"/>
    <n v="2"/>
    <n v="1"/>
    <n v="0"/>
    <n v="0"/>
    <n v="0"/>
  </r>
  <r>
    <n v="26086284"/>
    <s v="ASOCIADO 1163"/>
    <x v="3"/>
    <x v="3"/>
    <m/>
    <n v="1054861"/>
    <n v="470586"/>
    <n v="184924"/>
    <n v="0"/>
    <n v="1200000"/>
    <n v="584275"/>
    <s v="6- pignoración"/>
    <s v="LBZ"/>
    <s v="A"/>
    <n v="4"/>
    <n v="0"/>
    <n v="4"/>
    <n v="76130"/>
    <n v="1.3753424657534246"/>
    <n v="57.6"/>
    <n v="1"/>
    <n v="2"/>
    <n v="1"/>
    <n v="2"/>
    <n v="3"/>
    <n v="0"/>
    <n v="0"/>
    <n v="0"/>
  </r>
  <r>
    <n v="2008600884"/>
    <s v="ASOCIADO 1165"/>
    <x v="3"/>
    <x v="3"/>
    <n v="1652833"/>
    <n v="1119098"/>
    <n v="529608"/>
    <n v="131595"/>
    <n v="0"/>
    <n v="0"/>
    <n v="589490"/>
    <s v="9- Otras garantías (no admisible)"/>
    <s v="LBZ"/>
    <s v="A"/>
    <n v="4"/>
    <n v="0"/>
    <n v="0"/>
    <n v="76130"/>
    <n v="1.8356164383561644"/>
    <n v="22.328767123287673"/>
    <n v="1"/>
    <n v="2"/>
    <n v="1"/>
    <n v="2"/>
    <n v="1"/>
    <n v="0"/>
    <n v="0"/>
    <n v="0"/>
  </r>
  <r>
    <n v="42488826"/>
    <s v="ASOCIADO 1166"/>
    <x v="3"/>
    <x v="5"/>
    <n v="1370900"/>
    <n v="531224"/>
    <n v="0"/>
    <n v="61411"/>
    <n v="0"/>
    <n v="0"/>
    <n v="589490"/>
    <s v="9- Otras garantías (no admisible)"/>
    <s v="LBZ"/>
    <s v="A"/>
    <n v="4"/>
    <n v="0"/>
    <n v="0"/>
    <n v="76892"/>
    <n v="1.8383561643835618"/>
    <n v="38.273972602739725"/>
    <n v="2"/>
    <n v="2"/>
    <n v="2"/>
    <n v="2"/>
    <n v="4"/>
    <n v="0"/>
    <n v="0"/>
    <n v="0"/>
  </r>
  <r>
    <n v="26808642"/>
    <s v="ASOCIADO 1168"/>
    <x v="3"/>
    <x v="5"/>
    <n v="594057"/>
    <n v="542238"/>
    <n v="0"/>
    <n v="94853"/>
    <n v="0"/>
    <n v="0"/>
    <n v="589490"/>
    <s v="9- Otras garantías (no admisible)"/>
    <s v="LBZ"/>
    <s v="A"/>
    <n v="4"/>
    <n v="0"/>
    <n v="0"/>
    <n v="76275"/>
    <n v="1.8356164383561644"/>
    <n v="36.660273972602738"/>
    <n v="1"/>
    <n v="2"/>
    <n v="1"/>
    <n v="2"/>
    <n v="3"/>
    <n v="0"/>
    <n v="0"/>
    <n v="0"/>
  </r>
  <r>
    <n v="2244082406"/>
    <s v="ASOCIADO 1169"/>
    <x v="3"/>
    <x v="2"/>
    <n v="514833"/>
    <n v="1873263"/>
    <n v="1283773"/>
    <n v="182927"/>
    <n v="0"/>
    <n v="1000000"/>
    <n v="589490"/>
    <s v="6- pignoración"/>
    <s v="LBZ"/>
    <s v="A"/>
    <n v="4"/>
    <n v="0"/>
    <n v="0"/>
    <n v="76130"/>
    <n v="1.8356164383561644"/>
    <n v="27.512328767123286"/>
    <n v="2"/>
    <n v="2"/>
    <n v="1"/>
    <n v="2"/>
    <n v="1"/>
    <n v="0"/>
    <n v="0"/>
    <n v="0"/>
  </r>
  <r>
    <n v="2220646484"/>
    <s v="ASOCIADO 1170"/>
    <x v="3"/>
    <x v="3"/>
    <n v="400539"/>
    <n v="836085"/>
    <n v="246595"/>
    <n v="177303"/>
    <n v="0"/>
    <n v="0"/>
    <n v="589490"/>
    <s v="9- Otras garantías (no admisible)"/>
    <s v="LBZ"/>
    <s v="A"/>
    <n v="4"/>
    <n v="0"/>
    <n v="0"/>
    <n v="76130"/>
    <n v="1.8410958904109589"/>
    <n v="27.747945205479454"/>
    <n v="1"/>
    <n v="2"/>
    <n v="1"/>
    <n v="2"/>
    <n v="3"/>
    <n v="0"/>
    <n v="0"/>
    <n v="0"/>
  </r>
  <r>
    <n v="2040040648"/>
    <s v="ASOCIADO 1171"/>
    <x v="2"/>
    <x v="7"/>
    <n v="182787"/>
    <m/>
    <n v="0"/>
    <m/>
    <m/>
    <m/>
    <n v="589490"/>
    <s v="SIN"/>
    <s v="SIN"/>
    <s v="SIN"/>
    <n v="4"/>
    <n v="0"/>
    <n v="0"/>
    <n v="5376"/>
    <n v="1.8438356164383563"/>
    <n v="23.701369863013699"/>
    <n v="2"/>
    <n v="2"/>
    <n v="2"/>
    <n v="2"/>
    <n v="1"/>
    <n v="0"/>
    <n v="0"/>
    <n v="0"/>
  </r>
  <r>
    <n v="2222402846"/>
    <s v="ASOCIADO 1172"/>
    <x v="3"/>
    <x v="5"/>
    <n v="126250"/>
    <n v="302387"/>
    <n v="0"/>
    <n v="102413"/>
    <n v="0"/>
    <n v="0"/>
    <n v="589490"/>
    <s v="9- Otras garantías (no admisible)"/>
    <s v="LBZ"/>
    <s v="A"/>
    <n v="4"/>
    <n v="0"/>
    <n v="0"/>
    <n v="76130"/>
    <n v="1.8356164383561644"/>
    <n v="25.805479452054794"/>
    <n v="2"/>
    <n v="3"/>
    <n v="2"/>
    <n v="2"/>
    <n v="1"/>
    <n v="0"/>
    <n v="0"/>
    <n v="0"/>
  </r>
  <r>
    <n v="2224624400"/>
    <s v="ASOCIADO 1173"/>
    <x v="2"/>
    <x v="7"/>
    <n v="55506"/>
    <m/>
    <n v="0"/>
    <m/>
    <m/>
    <m/>
    <n v="589490"/>
    <s v="SIN"/>
    <s v="SIN"/>
    <s v="SIN"/>
    <n v="4"/>
    <n v="0"/>
    <n v="0"/>
    <n v="76130"/>
    <n v="1.8356164383561644"/>
    <n v="30.726027397260275"/>
    <n v="1"/>
    <n v="2"/>
    <n v="1"/>
    <n v="2"/>
    <n v="1"/>
    <n v="0"/>
    <n v="0"/>
    <n v="0"/>
  </r>
  <r>
    <n v="2224646660"/>
    <s v="ASOCIADO 1174"/>
    <x v="3"/>
    <x v="3"/>
    <n v="18333"/>
    <n v="1000000"/>
    <n v="410510"/>
    <n v="91110"/>
    <n v="0"/>
    <n v="420000"/>
    <n v="589490"/>
    <s v="6- pignoración"/>
    <s v="LBZ"/>
    <s v="A"/>
    <n v="4"/>
    <n v="0"/>
    <n v="0"/>
    <n v="76130"/>
    <n v="1.8356164383561644"/>
    <n v="25.257534246575343"/>
    <n v="2"/>
    <n v="3"/>
    <n v="1"/>
    <n v="2"/>
    <n v="1"/>
    <n v="0"/>
    <n v="0"/>
    <n v="0"/>
  </r>
  <r>
    <n v="2224648860"/>
    <s v="ASOCIADO 1175"/>
    <x v="3"/>
    <x v="3"/>
    <n v="1014"/>
    <n v="844700"/>
    <n v="255210"/>
    <n v="91110"/>
    <n v="0"/>
    <n v="0"/>
    <n v="589490"/>
    <s v="9- Otras garantías (no admisible)"/>
    <s v="LBZ"/>
    <s v="A"/>
    <n v="4"/>
    <n v="0"/>
    <n v="0"/>
    <n v="76130"/>
    <n v="1.8356164383561644"/>
    <n v="24.087671232876712"/>
    <n v="1"/>
    <n v="2"/>
    <n v="1"/>
    <n v="2"/>
    <n v="1"/>
    <n v="0"/>
    <n v="0"/>
    <n v="0"/>
  </r>
  <r>
    <n v="4408488"/>
    <s v="ASOCIADO 1176"/>
    <x v="3"/>
    <x v="3"/>
    <m/>
    <n v="705446"/>
    <n v="115956"/>
    <n v="63235.000000000007"/>
    <n v="0"/>
    <n v="0"/>
    <n v="589490"/>
    <s v="9- Otras garantías (no admisible)"/>
    <s v="LBZ"/>
    <s v="A"/>
    <n v="4"/>
    <n v="0"/>
    <n v="0"/>
    <n v="76130"/>
    <n v="1.8438356164383563"/>
    <n v="51.550684931506851"/>
    <n v="1"/>
    <n v="2"/>
    <n v="1"/>
    <n v="2"/>
    <n v="2"/>
    <n v="0"/>
    <n v="0"/>
    <n v="0"/>
  </r>
  <r>
    <n v="2224882666"/>
    <s v="ASOCIADO 1177"/>
    <x v="3"/>
    <x v="3"/>
    <m/>
    <n v="1160659"/>
    <n v="571169"/>
    <n v="98274"/>
    <n v="0"/>
    <n v="0"/>
    <n v="589490"/>
    <s v="9- Otras garantías (no admisible)"/>
    <s v="LBZ"/>
    <s v="A"/>
    <n v="4"/>
    <n v="0"/>
    <n v="0"/>
    <n v="76275"/>
    <n v="1.8356164383561644"/>
    <n v="36.139726027397259"/>
    <n v="2"/>
    <n v="2"/>
    <n v="1"/>
    <n v="2"/>
    <n v="2"/>
    <n v="0"/>
    <n v="0"/>
    <n v="0"/>
  </r>
  <r>
    <n v="20600200"/>
    <s v="ASOCIADO 1180"/>
    <x v="2"/>
    <x v="7"/>
    <m/>
    <m/>
    <n v="0"/>
    <m/>
    <m/>
    <m/>
    <n v="589490"/>
    <s v="SIN"/>
    <s v="SIN"/>
    <s v="SIN"/>
    <n v="4"/>
    <n v="0"/>
    <n v="0"/>
    <n v="76130"/>
    <n v="1.8438356164383563"/>
    <n v="36.643835616438359"/>
    <n v="1"/>
    <n v="2"/>
    <n v="1"/>
    <n v="2"/>
    <n v="1"/>
    <n v="0"/>
    <n v="0"/>
    <n v="0"/>
  </r>
  <r>
    <n v="20608882"/>
    <s v="ASOCIADO 1181"/>
    <x v="2"/>
    <x v="7"/>
    <m/>
    <m/>
    <n v="0"/>
    <m/>
    <m/>
    <m/>
    <n v="589490"/>
    <s v="SIN"/>
    <s v="SIN"/>
    <s v="SIN"/>
    <n v="4"/>
    <n v="0"/>
    <n v="0"/>
    <n v="76275"/>
    <n v="1.8356164383561644"/>
    <n v="39.279452054794518"/>
    <n v="2"/>
    <n v="2"/>
    <n v="1"/>
    <n v="2"/>
    <n v="1"/>
    <n v="0"/>
    <n v="0"/>
    <n v="0"/>
  </r>
  <r>
    <n v="2006462646"/>
    <s v="ASOCIADO 1182"/>
    <x v="3"/>
    <x v="5"/>
    <m/>
    <n v="335093"/>
    <n v="0"/>
    <n v="50588"/>
    <n v="0"/>
    <n v="0"/>
    <n v="589490"/>
    <s v="9- Otras garantías (no admisible)"/>
    <s v="LBZ"/>
    <s v="A"/>
    <n v="4"/>
    <n v="0"/>
    <n v="0"/>
    <n v="76001"/>
    <n v="1.8356164383561644"/>
    <n v="21.416438356164385"/>
    <n v="1"/>
    <n v="2"/>
    <n v="1"/>
    <n v="2"/>
    <n v="1"/>
    <n v="0"/>
    <n v="0"/>
    <n v="0"/>
  </r>
  <r>
    <n v="2224680008"/>
    <s v="ASOCIADO 1183"/>
    <x v="3"/>
    <x v="5"/>
    <m/>
    <n v="352031"/>
    <n v="0"/>
    <n v="91110"/>
    <n v="0"/>
    <n v="0"/>
    <n v="589490"/>
    <s v="9- Otras garantías (no admisible)"/>
    <s v="LBZ"/>
    <s v="A"/>
    <n v="4"/>
    <n v="0"/>
    <n v="0"/>
    <n v="76275"/>
    <n v="1.8356164383561644"/>
    <n v="23.983561643835618"/>
    <n v="1"/>
    <n v="4"/>
    <n v="1"/>
    <n v="2"/>
    <n v="1"/>
    <n v="0"/>
    <n v="0"/>
    <n v="0"/>
  </r>
  <r>
    <n v="2608608"/>
    <s v="ASOCIADO 1184"/>
    <x v="2"/>
    <x v="7"/>
    <n v="864500"/>
    <m/>
    <n v="0"/>
    <m/>
    <m/>
    <m/>
    <n v="599621"/>
    <s v="SIN"/>
    <s v="SIN"/>
    <s v="SIN"/>
    <n v="4"/>
    <n v="0"/>
    <n v="0"/>
    <n v="68307"/>
    <n v="0.90136986301369859"/>
    <n v="39.589041095890408"/>
    <n v="1"/>
    <n v="2"/>
    <n v="1"/>
    <n v="3"/>
    <n v="1"/>
    <n v="0"/>
    <n v="0"/>
    <n v="0"/>
  </r>
  <r>
    <n v="8820640"/>
    <s v="ASOCIADO 1185"/>
    <x v="2"/>
    <x v="7"/>
    <n v="561000"/>
    <m/>
    <n v="0"/>
    <m/>
    <m/>
    <m/>
    <n v="599621"/>
    <s v="SIN"/>
    <s v="SIN"/>
    <s v="SIN"/>
    <n v="4"/>
    <n v="0"/>
    <n v="0"/>
    <n v="66170"/>
    <n v="0.90136986301369859"/>
    <n v="37.331506849315069"/>
    <n v="1"/>
    <n v="2"/>
    <n v="3"/>
    <n v="2"/>
    <n v="1"/>
    <n v="0"/>
    <n v="0"/>
    <n v="0"/>
  </r>
  <r>
    <n v="2008664282"/>
    <s v="ASOCIADO 1186"/>
    <x v="2"/>
    <x v="7"/>
    <n v="561000"/>
    <m/>
    <n v="0"/>
    <m/>
    <m/>
    <m/>
    <n v="599621"/>
    <s v="SIN"/>
    <s v="SIN"/>
    <s v="SIN"/>
    <n v="4"/>
    <n v="0"/>
    <n v="0"/>
    <n v="68001"/>
    <n v="0.90136986301369859"/>
    <n v="33.106849315068494"/>
    <n v="2"/>
    <n v="5"/>
    <n v="2"/>
    <n v="3"/>
    <n v="1"/>
    <n v="0"/>
    <n v="0"/>
    <n v="0"/>
  </r>
  <r>
    <n v="2008846240"/>
    <s v="ASOCIADO 1187"/>
    <x v="2"/>
    <x v="7"/>
    <n v="561000"/>
    <m/>
    <n v="0"/>
    <m/>
    <m/>
    <m/>
    <n v="599621"/>
    <s v="SIN"/>
    <s v="SIN"/>
    <s v="SIN"/>
    <n v="4"/>
    <n v="0"/>
    <n v="0"/>
    <n v="68001"/>
    <n v="0.90136986301369859"/>
    <n v="28.873972602739727"/>
    <n v="1"/>
    <n v="4"/>
    <n v="4"/>
    <n v="3"/>
    <n v="1"/>
    <n v="0"/>
    <n v="0"/>
    <n v="0"/>
  </r>
  <r>
    <n v="2008626824"/>
    <s v="ASOCIADO 1188"/>
    <x v="2"/>
    <x v="7"/>
    <n v="560833"/>
    <m/>
    <n v="0"/>
    <m/>
    <m/>
    <m/>
    <n v="599621"/>
    <s v="SIN"/>
    <s v="SIN"/>
    <s v="SIN"/>
    <n v="4"/>
    <n v="0"/>
    <n v="0"/>
    <n v="68615"/>
    <n v="0.90136986301369859"/>
    <n v="35.575342465753423"/>
    <n v="1"/>
    <n v="4"/>
    <n v="2"/>
    <n v="3"/>
    <n v="1"/>
    <n v="0"/>
    <n v="0"/>
    <n v="0"/>
  </r>
  <r>
    <n v="26286284"/>
    <s v="ASOCIADO 1189"/>
    <x v="2"/>
    <x v="7"/>
    <n v="368648"/>
    <m/>
    <n v="0"/>
    <m/>
    <m/>
    <m/>
    <n v="599621"/>
    <s v="SIN"/>
    <s v="SIN"/>
    <s v="SIN"/>
    <n v="4"/>
    <n v="0"/>
    <n v="0"/>
    <n v="76130"/>
    <n v="0.90136986301369859"/>
    <n v="41.783561643835618"/>
    <n v="1"/>
    <n v="2"/>
    <n v="3"/>
    <n v="3"/>
    <n v="1"/>
    <n v="0"/>
    <n v="0"/>
    <n v="0"/>
  </r>
  <r>
    <n v="2062808600"/>
    <s v="ASOCIADO 1191"/>
    <x v="2"/>
    <x v="7"/>
    <n v="168865"/>
    <m/>
    <n v="0"/>
    <m/>
    <m/>
    <m/>
    <n v="599621"/>
    <s v="SIN"/>
    <s v="SIN"/>
    <s v="SIN"/>
    <n v="4"/>
    <n v="0"/>
    <n v="0"/>
    <n v="19001"/>
    <n v="0.90136986301369859"/>
    <n v="33.482191780821921"/>
    <n v="2"/>
    <n v="4"/>
    <n v="3"/>
    <n v="3"/>
    <n v="1"/>
    <n v="0"/>
    <n v="0"/>
    <n v="0"/>
  </r>
  <r>
    <n v="2224628684"/>
    <s v="ASOCIADO 1192"/>
    <x v="3"/>
    <x v="3"/>
    <n v="164000"/>
    <n v="959031"/>
    <n v="359410"/>
    <n v="127554"/>
    <n v="0"/>
    <n v="0"/>
    <n v="599621"/>
    <s v="9- Otras garantías (no admisible)"/>
    <s v="LBZ"/>
    <s v="A"/>
    <n v="4"/>
    <n v="0"/>
    <n v="0"/>
    <n v="76130"/>
    <n v="0.90136986301369859"/>
    <n v="29.265753424657536"/>
    <n v="2"/>
    <n v="3"/>
    <n v="1"/>
    <n v="3"/>
    <n v="1"/>
    <n v="0"/>
    <n v="0"/>
    <n v="0"/>
  </r>
  <r>
    <n v="2046822266"/>
    <s v="ASOCIADO 1193"/>
    <x v="3"/>
    <x v="3"/>
    <m/>
    <n v="1249657"/>
    <n v="650036"/>
    <n v="148751"/>
    <n v="0"/>
    <n v="1795652"/>
    <n v="599621"/>
    <s v="6- pignoración"/>
    <s v="LBZ"/>
    <s v="A"/>
    <n v="4"/>
    <n v="0"/>
    <n v="0"/>
    <n v="8001"/>
    <n v="0.90136986301369859"/>
    <n v="38.846575342465755"/>
    <n v="1"/>
    <n v="2"/>
    <n v="3"/>
    <n v="3"/>
    <n v="1"/>
    <n v="0"/>
    <n v="0"/>
    <n v="0"/>
  </r>
  <r>
    <n v="22624424"/>
    <s v="ASOCIADO 1195"/>
    <x v="2"/>
    <x v="7"/>
    <m/>
    <m/>
    <n v="0"/>
    <m/>
    <m/>
    <m/>
    <n v="599621"/>
    <s v="SIN"/>
    <s v="SIN"/>
    <s v="SIN"/>
    <n v="4"/>
    <n v="0"/>
    <n v="0"/>
    <n v="8001"/>
    <n v="0.90136986301369859"/>
    <n v="41.416438356164385"/>
    <n v="2"/>
    <n v="2"/>
    <n v="1"/>
    <n v="3"/>
    <n v="1"/>
    <n v="0"/>
    <n v="0"/>
    <n v="0"/>
  </r>
  <r>
    <n v="2068082686"/>
    <s v="ASOCIADO 1196"/>
    <x v="2"/>
    <x v="7"/>
    <m/>
    <m/>
    <n v="0"/>
    <m/>
    <m/>
    <m/>
    <n v="599621"/>
    <s v="SIN"/>
    <s v="SIN"/>
    <s v="SIN"/>
    <n v="4"/>
    <n v="0"/>
    <n v="0"/>
    <n v="19001"/>
    <n v="0.90136986301369859"/>
    <n v="28.005479452054793"/>
    <n v="2"/>
    <n v="5"/>
    <n v="2"/>
    <n v="3"/>
    <n v="1"/>
    <n v="0"/>
    <n v="0"/>
    <n v="0"/>
  </r>
  <r>
    <n v="2448846"/>
    <s v="ASOCIADO 1197"/>
    <x v="2"/>
    <x v="7"/>
    <m/>
    <m/>
    <n v="0"/>
    <m/>
    <m/>
    <m/>
    <n v="599621"/>
    <s v="SIN"/>
    <s v="SIN"/>
    <s v="SIN"/>
    <n v="4"/>
    <n v="0"/>
    <n v="0"/>
    <n v="68001"/>
    <n v="0.90136986301369859"/>
    <n v="44.706849315068496"/>
    <n v="1"/>
    <n v="2"/>
    <n v="2"/>
    <n v="3"/>
    <n v="1"/>
    <n v="0"/>
    <n v="0"/>
    <n v="0"/>
  </r>
  <r>
    <n v="2008848224"/>
    <s v="ASOCIADO 1198"/>
    <x v="2"/>
    <x v="7"/>
    <m/>
    <m/>
    <n v="0"/>
    <m/>
    <m/>
    <m/>
    <n v="599621"/>
    <s v="SIN"/>
    <s v="SIN"/>
    <s v="SIN"/>
    <n v="4"/>
    <n v="0"/>
    <n v="0"/>
    <n v="68001"/>
    <n v="0.90136986301369859"/>
    <n v="28.531506849315068"/>
    <n v="2"/>
    <n v="2"/>
    <n v="5"/>
    <n v="2"/>
    <n v="1"/>
    <n v="0"/>
    <n v="0"/>
    <n v="0"/>
  </r>
  <r>
    <n v="2008404684"/>
    <s v="ASOCIADO 1199"/>
    <x v="2"/>
    <x v="7"/>
    <m/>
    <m/>
    <n v="0"/>
    <m/>
    <m/>
    <m/>
    <n v="599621"/>
    <s v="SIN"/>
    <s v="SIN"/>
    <s v="SIN"/>
    <n v="4"/>
    <n v="0"/>
    <n v="0"/>
    <n v="68255"/>
    <n v="0.90136986301369859"/>
    <n v="29.104109589041094"/>
    <n v="1"/>
    <n v="4"/>
    <n v="1"/>
    <n v="3"/>
    <n v="1"/>
    <n v="0"/>
    <n v="0"/>
    <n v="0"/>
  </r>
  <r>
    <n v="2006808026"/>
    <s v="ASOCIADO 1200"/>
    <x v="2"/>
    <x v="7"/>
    <m/>
    <m/>
    <n v="0"/>
    <m/>
    <m/>
    <m/>
    <n v="599621"/>
    <s v="SIN"/>
    <s v="SIN"/>
    <s v="SIN"/>
    <n v="4"/>
    <n v="0"/>
    <n v="0"/>
    <n v="68276"/>
    <n v="0.89863013698630134"/>
    <n v="30.816438356164383"/>
    <n v="2"/>
    <n v="5"/>
    <n v="5"/>
    <n v="3"/>
    <n v="1"/>
    <n v="0"/>
    <n v="0"/>
    <n v="0"/>
  </r>
  <r>
    <n v="2064826664"/>
    <s v="ASOCIADO 1201"/>
    <x v="2"/>
    <x v="7"/>
    <m/>
    <m/>
    <n v="0"/>
    <m/>
    <m/>
    <m/>
    <n v="599621"/>
    <s v="SIN"/>
    <s v="SIN"/>
    <s v="SIN"/>
    <n v="4"/>
    <n v="0"/>
    <n v="0"/>
    <n v="68276"/>
    <n v="0.90136986301369859"/>
    <n v="30.17808219178082"/>
    <n v="1"/>
    <n v="2"/>
    <n v="3"/>
    <n v="3"/>
    <n v="1"/>
    <n v="0"/>
    <n v="0"/>
    <n v="0"/>
  </r>
  <r>
    <n v="2224648200"/>
    <s v="ASOCIADO 1202"/>
    <x v="2"/>
    <x v="7"/>
    <m/>
    <m/>
    <n v="0"/>
    <m/>
    <m/>
    <m/>
    <n v="599621"/>
    <s v="SIN"/>
    <s v="SIN"/>
    <s v="SIN"/>
    <n v="4"/>
    <n v="0"/>
    <n v="0"/>
    <n v="76130"/>
    <n v="0.89863013698630134"/>
    <n v="23.92876712328767"/>
    <n v="1"/>
    <n v="3"/>
    <n v="2"/>
    <n v="3"/>
    <n v="2"/>
    <n v="0"/>
    <n v="0"/>
    <n v="0"/>
  </r>
  <r>
    <n v="2224884604"/>
    <s v="ASOCIADO 1203"/>
    <x v="2"/>
    <x v="7"/>
    <m/>
    <m/>
    <n v="0"/>
    <m/>
    <m/>
    <m/>
    <n v="599621"/>
    <s v="SIN"/>
    <s v="SIN"/>
    <s v="SIN"/>
    <n v="4"/>
    <n v="0"/>
    <n v="0"/>
    <n v="76275"/>
    <n v="0.89863013698630134"/>
    <n v="31.427397260273974"/>
    <n v="1"/>
    <n v="4"/>
    <n v="3"/>
    <n v="3"/>
    <n v="1"/>
    <n v="0"/>
    <n v="0"/>
    <n v="0"/>
  </r>
  <r>
    <n v="2008404444"/>
    <s v="ASOCIADO 1204"/>
    <x v="3"/>
    <x v="5"/>
    <m/>
    <n v="101599"/>
    <n v="0"/>
    <n v="51409"/>
    <n v="0"/>
    <n v="0"/>
    <n v="599621"/>
    <s v="9- Otras garantías (no admisible)"/>
    <s v="LBZ"/>
    <s v="A"/>
    <n v="4"/>
    <n v="0"/>
    <n v="0"/>
    <n v="68001"/>
    <n v="0.90136986301369859"/>
    <n v="30.449315068493149"/>
    <n v="1"/>
    <n v="2"/>
    <n v="2"/>
    <n v="3"/>
    <n v="1"/>
    <n v="0"/>
    <n v="0"/>
    <n v="0"/>
  </r>
  <r>
    <n v="2008686662"/>
    <s v="ASOCIADO 1205"/>
    <x v="3"/>
    <x v="5"/>
    <m/>
    <n v="400000"/>
    <n v="0"/>
    <n v="0"/>
    <n v="0"/>
    <n v="0"/>
    <n v="599621"/>
    <s v="9- Otras garantías (no admisible)"/>
    <s v="LBZ"/>
    <s v="A"/>
    <n v="4"/>
    <n v="0"/>
    <n v="0"/>
    <n v="68001"/>
    <n v="0.90136986301369859"/>
    <n v="31.753424657534246"/>
    <n v="2"/>
    <n v="4"/>
    <n v="3"/>
    <n v="3"/>
    <n v="1"/>
    <n v="0"/>
    <n v="0"/>
    <n v="0"/>
  </r>
  <r>
    <n v="4042466"/>
    <s v="ASOCIADO 1206"/>
    <x v="3"/>
    <x v="5"/>
    <n v="141467"/>
    <n v="285837"/>
    <n v="0"/>
    <n v="97960"/>
    <n v="0"/>
    <n v="0"/>
    <n v="599624"/>
    <s v="9- Otras garantías (no admisible)"/>
    <s v="LBZ"/>
    <s v="A"/>
    <n v="4"/>
    <n v="0"/>
    <n v="0"/>
    <n v="76130"/>
    <n v="0.51506849315068493"/>
    <n v="38.008219178082193"/>
    <n v="1"/>
    <n v="2"/>
    <n v="2"/>
    <n v="2"/>
    <n v="1"/>
    <n v="0"/>
    <n v="0"/>
    <n v="0"/>
  </r>
  <r>
    <n v="2224628884"/>
    <s v="ASOCIADO 1207"/>
    <x v="4"/>
    <x v="2"/>
    <n v="556749"/>
    <n v="2561034"/>
    <n v="1959122"/>
    <n v="162153"/>
    <n v="0"/>
    <n v="0"/>
    <n v="601912"/>
    <s v="9- Otras garantías (no admisible)"/>
    <s v="LBZ"/>
    <s v="A"/>
    <n v="4"/>
    <n v="0"/>
    <n v="0"/>
    <n v="76130"/>
    <n v="1.9726027397260273"/>
    <n v="33.11780821917808"/>
    <n v="2"/>
    <n v="2"/>
    <n v="1"/>
    <n v="2"/>
    <n v="2"/>
    <n v="0"/>
    <n v="0"/>
    <n v="0"/>
  </r>
  <r>
    <n v="66080402"/>
    <s v="ASOCIADO 1208"/>
    <x v="3"/>
    <x v="3"/>
    <m/>
    <n v="844700"/>
    <n v="242788"/>
    <n v="91110"/>
    <n v="0"/>
    <n v="0"/>
    <n v="601912"/>
    <s v="9- Otras garantías (no admisible)"/>
    <s v="LBZ"/>
    <s v="A"/>
    <n v="4"/>
    <n v="0"/>
    <n v="0"/>
    <n v="76130"/>
    <n v="1.9726027397260273"/>
    <n v="39.030136986301372"/>
    <n v="2"/>
    <n v="2"/>
    <n v="1"/>
    <n v="2"/>
    <n v="1"/>
    <n v="0"/>
    <n v="0"/>
    <n v="0"/>
  </r>
  <r>
    <n v="4460044"/>
    <s v="ASOCIADO 1211"/>
    <x v="3"/>
    <x v="3"/>
    <n v="416175"/>
    <n v="1541227"/>
    <n v="938570"/>
    <n v="152153"/>
    <n v="0"/>
    <n v="0"/>
    <n v="602657"/>
    <s v="9- Otras garantías (no admisible)"/>
    <s v="LBZ"/>
    <s v="A"/>
    <n v="4"/>
    <n v="0"/>
    <n v="0"/>
    <n v="76130"/>
    <n v="1.8821917808219177"/>
    <n v="42.953424657534249"/>
    <n v="1"/>
    <n v="2"/>
    <n v="1"/>
    <n v="2"/>
    <n v="3"/>
    <n v="0"/>
    <n v="0"/>
    <n v="0"/>
  </r>
  <r>
    <n v="2222848826"/>
    <s v="ASOCIADO 1212"/>
    <x v="3"/>
    <x v="2"/>
    <n v="325714"/>
    <n v="1701209"/>
    <n v="1098552"/>
    <n v="119418"/>
    <n v="0"/>
    <n v="1266024"/>
    <n v="602657"/>
    <s v="6- pignoración"/>
    <s v="LBZ"/>
    <s v="A"/>
    <n v="4"/>
    <n v="0"/>
    <n v="0"/>
    <n v="76130"/>
    <n v="1.8821917808219177"/>
    <n v="36.449315068493149"/>
    <n v="1"/>
    <n v="2"/>
    <n v="1"/>
    <n v="2"/>
    <n v="2"/>
    <n v="0"/>
    <n v="0"/>
    <n v="0"/>
  </r>
  <r>
    <n v="2008800422"/>
    <s v="ASOCIADO 1213"/>
    <x v="3"/>
    <x v="3"/>
    <n v="30200"/>
    <n v="792898"/>
    <n v="190241"/>
    <n v="119702"/>
    <n v="0"/>
    <n v="0"/>
    <n v="602657"/>
    <s v="9- Otras garantías (no admisible)"/>
    <s v="LBZ"/>
    <s v="A"/>
    <n v="4"/>
    <n v="0"/>
    <n v="0"/>
    <n v="76130"/>
    <n v="1.8794520547945206"/>
    <n v="25.276712328767122"/>
    <n v="1"/>
    <n v="2"/>
    <n v="1"/>
    <n v="2"/>
    <n v="1"/>
    <n v="0"/>
    <n v="0"/>
    <n v="0"/>
  </r>
  <r>
    <n v="66064622"/>
    <s v="ASOCIADO 1215"/>
    <x v="2"/>
    <x v="7"/>
    <m/>
    <m/>
    <n v="0"/>
    <m/>
    <m/>
    <m/>
    <n v="602657"/>
    <s v="SIN"/>
    <s v="SIN"/>
    <s v="SIN"/>
    <n v="4"/>
    <n v="0"/>
    <n v="0"/>
    <n v="76130"/>
    <n v="1.8821917808219177"/>
    <n v="47.024657534246572"/>
    <n v="2"/>
    <n v="2"/>
    <n v="2"/>
    <n v="2"/>
    <n v="3"/>
    <n v="0"/>
    <n v="0"/>
    <n v="0"/>
  </r>
  <r>
    <n v="2006228044"/>
    <s v="ASOCIADO 1216"/>
    <x v="3"/>
    <x v="5"/>
    <m/>
    <n v="326424"/>
    <n v="0"/>
    <n v="166646"/>
    <n v="0"/>
    <n v="0"/>
    <n v="602657"/>
    <s v="9- Otras garantías (no admisible)"/>
    <s v="LBZ"/>
    <s v="A"/>
    <n v="4"/>
    <n v="0"/>
    <n v="0"/>
    <n v="76563"/>
    <n v="1.8821917808219177"/>
    <n v="22.936986301369863"/>
    <n v="1"/>
    <n v="2"/>
    <n v="1"/>
    <n v="2"/>
    <n v="1"/>
    <n v="0"/>
    <n v="0"/>
    <n v="0"/>
  </r>
  <r>
    <n v="2224604448"/>
    <s v="ASOCIADO 1217"/>
    <x v="3"/>
    <x v="5"/>
    <m/>
    <n v="360000"/>
    <n v="0"/>
    <n v="61691"/>
    <n v="0"/>
    <n v="0"/>
    <n v="602657"/>
    <s v="9- Otras garantías (no admisible)"/>
    <s v="LBZ"/>
    <s v="A"/>
    <n v="4"/>
    <n v="0"/>
    <n v="0"/>
    <n v="76520"/>
    <n v="1.8821917808219177"/>
    <n v="23.213698630136985"/>
    <n v="1"/>
    <n v="2"/>
    <n v="2"/>
    <n v="2"/>
    <n v="1"/>
    <n v="0"/>
    <n v="0"/>
    <n v="0"/>
  </r>
  <r>
    <n v="2224806088"/>
    <s v="ASOCIADO 1218"/>
    <x v="3"/>
    <x v="5"/>
    <n v="7097"/>
    <n v="500000"/>
    <n v="0"/>
    <n v="85682"/>
    <n v="0"/>
    <n v="0"/>
    <n v="603579"/>
    <s v="9- Otras garantías (no admisible)"/>
    <s v="LBZ"/>
    <s v="A"/>
    <n v="4"/>
    <n v="0"/>
    <n v="0"/>
    <n v="76275"/>
    <n v="0.10136986301369863"/>
    <n v="25.706849315068492"/>
    <n v="2"/>
    <n v="4"/>
    <n v="1"/>
    <n v="2"/>
    <n v="1"/>
    <n v="0"/>
    <n v="0"/>
    <n v="0"/>
  </r>
  <r>
    <n v="2044020606"/>
    <s v="ASOCIADO 1219"/>
    <x v="2"/>
    <x v="7"/>
    <m/>
    <m/>
    <n v="0"/>
    <m/>
    <m/>
    <m/>
    <n v="606620"/>
    <s v="SIN"/>
    <s v="SIN"/>
    <s v="SIN"/>
    <n v="4"/>
    <n v="0"/>
    <n v="0"/>
    <n v="13052"/>
    <n v="2.2383561643835614"/>
    <n v="30.723287671232878"/>
    <n v="1"/>
    <n v="1"/>
    <n v="1"/>
    <n v="2"/>
    <n v="3"/>
    <n v="0"/>
    <n v="0"/>
    <n v="0"/>
  </r>
  <r>
    <n v="28406624"/>
    <s v="ASOCIADO 1220"/>
    <x v="3"/>
    <x v="5"/>
    <m/>
    <n v="352031"/>
    <n v="0"/>
    <n v="91110"/>
    <n v="0"/>
    <n v="0"/>
    <n v="610620"/>
    <s v="9- Otras garantías (no admisible)"/>
    <s v="LBZ"/>
    <s v="A"/>
    <n v="4"/>
    <n v="0"/>
    <n v="0"/>
    <n v="68307"/>
    <n v="2.2821917808219179"/>
    <n v="53.183561643835617"/>
    <n v="2"/>
    <n v="2"/>
    <n v="2"/>
    <n v="2"/>
    <n v="2"/>
    <n v="0"/>
    <n v="0"/>
    <n v="0"/>
  </r>
  <r>
    <n v="2064866064"/>
    <s v="ASOCIADO 1221"/>
    <x v="3"/>
    <x v="3"/>
    <n v="139686"/>
    <n v="839072"/>
    <n v="224738"/>
    <n v="174928"/>
    <n v="0"/>
    <n v="1500000"/>
    <n v="614334"/>
    <s v="6- pignoración"/>
    <s v="LBZ"/>
    <s v="A"/>
    <n v="4"/>
    <n v="0"/>
    <n v="0"/>
    <n v="66001"/>
    <n v="2.010958904109589"/>
    <n v="24.980821917808218"/>
    <n v="2"/>
    <n v="4"/>
    <n v="1"/>
    <n v="2"/>
    <n v="1"/>
    <n v="0"/>
    <n v="0"/>
    <n v="0"/>
  </r>
  <r>
    <n v="2046646408"/>
    <s v="ASOCIADO 1223"/>
    <x v="3"/>
    <x v="5"/>
    <n v="612"/>
    <n v="150000"/>
    <n v="0"/>
    <n v="75901"/>
    <n v="0"/>
    <n v="0"/>
    <n v="615079"/>
    <s v="9- Otras garantías (no admisible)"/>
    <s v="LBZ"/>
    <s v="A"/>
    <n v="4"/>
    <n v="0"/>
    <n v="0"/>
    <n v="5360"/>
    <n v="1.9726027397260273"/>
    <n v="30.632876712328766"/>
    <n v="2"/>
    <n v="2"/>
    <n v="3"/>
    <n v="2"/>
    <n v="1"/>
    <n v="0"/>
    <n v="0"/>
    <n v="0"/>
  </r>
  <r>
    <n v="2068402680"/>
    <s v="ASOCIADO 1224"/>
    <x v="2"/>
    <x v="7"/>
    <n v="2393083"/>
    <m/>
    <n v="0"/>
    <m/>
    <m/>
    <m/>
    <n v="615824"/>
    <s v="SIN"/>
    <s v="SIN"/>
    <s v="SIN"/>
    <n v="4"/>
    <n v="0"/>
    <n v="0"/>
    <n v="5001"/>
    <n v="1.9095890410958904"/>
    <n v="32.520547945205479"/>
    <n v="2"/>
    <n v="2"/>
    <n v="2"/>
    <n v="2"/>
    <n v="3"/>
    <n v="0"/>
    <n v="0"/>
    <n v="0"/>
  </r>
  <r>
    <n v="88402608"/>
    <s v="ASOCIADO 1225"/>
    <x v="2"/>
    <x v="7"/>
    <n v="2393083"/>
    <m/>
    <n v="0"/>
    <m/>
    <m/>
    <m/>
    <n v="615824"/>
    <s v="SIN"/>
    <s v="SIN"/>
    <s v="SIN"/>
    <n v="4"/>
    <n v="0"/>
    <n v="0"/>
    <n v="52001"/>
    <n v="1.9095890410958904"/>
    <n v="45.610958904109587"/>
    <n v="1"/>
    <n v="2"/>
    <n v="1"/>
    <n v="2"/>
    <n v="2"/>
    <n v="0"/>
    <n v="0"/>
    <n v="0"/>
  </r>
  <r>
    <n v="40828888"/>
    <s v="ASOCIADO 1226"/>
    <x v="3"/>
    <x v="5"/>
    <n v="2075842"/>
    <n v="252996"/>
    <n v="0"/>
    <n v="255019.99999999997"/>
    <n v="0"/>
    <n v="0"/>
    <n v="615824"/>
    <s v="9- Otras garantías (no admisible)"/>
    <s v="LBZ"/>
    <s v="A"/>
    <n v="4"/>
    <n v="0"/>
    <n v="0"/>
    <n v="11001"/>
    <n v="1.9095890410958904"/>
    <n v="42.734246575342468"/>
    <n v="2"/>
    <n v="2"/>
    <n v="2"/>
    <n v="2"/>
    <n v="3"/>
    <n v="0"/>
    <n v="0"/>
    <n v="0"/>
  </r>
  <r>
    <n v="80446282"/>
    <s v="ASOCIADO 1229"/>
    <x v="3"/>
    <x v="3"/>
    <m/>
    <n v="922890"/>
    <n v="307066"/>
    <n v="91110"/>
    <n v="0"/>
    <n v="0"/>
    <n v="615824"/>
    <s v="9- Otras garantías (no admisible)"/>
    <s v="LBZ"/>
    <s v="A"/>
    <n v="4"/>
    <n v="0"/>
    <n v="0"/>
    <n v="76130"/>
    <n v="1.9095890410958904"/>
    <n v="52.208219178082189"/>
    <n v="1"/>
    <n v="2"/>
    <n v="2"/>
    <n v="2"/>
    <n v="2"/>
    <n v="0"/>
    <n v="0"/>
    <n v="0"/>
  </r>
  <r>
    <n v="2222460400"/>
    <s v="ASOCIADO 1230"/>
    <x v="3"/>
    <x v="3"/>
    <m/>
    <n v="1041284"/>
    <n v="425460"/>
    <n v="112313"/>
    <n v="0"/>
    <n v="0"/>
    <n v="615824"/>
    <s v="9- Otras garantías (no admisible)"/>
    <s v="LBZ"/>
    <s v="A"/>
    <n v="4"/>
    <n v="0"/>
    <n v="0"/>
    <n v="63130"/>
    <n v="1.9123287671232876"/>
    <n v="32.136986301369866"/>
    <n v="2"/>
    <n v="2"/>
    <n v="1"/>
    <n v="2"/>
    <n v="1"/>
    <n v="0"/>
    <n v="0"/>
    <n v="0"/>
  </r>
  <r>
    <n v="2224060222"/>
    <s v="ASOCIADO 1231"/>
    <x v="3"/>
    <x v="7"/>
    <m/>
    <n v="84736"/>
    <n v="0"/>
    <n v="85584"/>
    <n v="0"/>
    <n v="0"/>
    <n v="615824"/>
    <s v="9- Otras garantías (no admisible)"/>
    <s v="LBZ"/>
    <s v="A"/>
    <n v="4"/>
    <n v="0"/>
    <n v="0"/>
    <n v="76670"/>
    <n v="1.9095890410958904"/>
    <n v="32.213698630136989"/>
    <n v="1"/>
    <n v="2"/>
    <n v="2"/>
    <n v="2"/>
    <n v="3"/>
    <n v="0"/>
    <n v="0"/>
    <n v="0"/>
  </r>
  <r>
    <n v="4466442"/>
    <s v="ASOCIADO 1232"/>
    <x v="2"/>
    <x v="7"/>
    <m/>
    <m/>
    <n v="0"/>
    <m/>
    <m/>
    <m/>
    <n v="615824"/>
    <s v="SIN"/>
    <s v="SIN"/>
    <s v="SIN"/>
    <n v="4"/>
    <n v="0"/>
    <n v="0"/>
    <n v="76130"/>
    <n v="1.9095890410958904"/>
    <n v="45.758904109589039"/>
    <n v="1"/>
    <n v="1"/>
    <n v="2"/>
    <n v="2"/>
    <n v="2"/>
    <n v="0"/>
    <n v="0"/>
    <n v="0"/>
  </r>
  <r>
    <n v="2202022202"/>
    <s v="ASOCIADO 1237"/>
    <x v="3"/>
    <x v="3"/>
    <n v="313113"/>
    <n v="937245"/>
    <n v="308999"/>
    <n v="111563"/>
    <n v="0"/>
    <n v="0"/>
    <n v="628246"/>
    <s v="9- Otras garantías (no admisible)"/>
    <s v="LBZ"/>
    <s v="A"/>
    <n v="4"/>
    <n v="0"/>
    <n v="0"/>
    <n v="76130"/>
    <n v="1.9726027397260273"/>
    <n v="24.6"/>
    <n v="1"/>
    <n v="1"/>
    <n v="1"/>
    <n v="2"/>
    <n v="1"/>
    <n v="0"/>
    <n v="0"/>
    <n v="0"/>
  </r>
  <r>
    <n v="2042886620"/>
    <s v="ASOCIADO 1239"/>
    <x v="2"/>
    <x v="7"/>
    <m/>
    <m/>
    <n v="0"/>
    <m/>
    <m/>
    <m/>
    <n v="628246"/>
    <s v="SIN"/>
    <s v="SIN"/>
    <s v="SIN"/>
    <n v="4"/>
    <n v="0"/>
    <n v="0"/>
    <n v="5001"/>
    <n v="1.9726027397260273"/>
    <n v="22.246575342465754"/>
    <n v="2"/>
    <n v="2"/>
    <n v="2"/>
    <n v="2"/>
    <n v="2"/>
    <n v="0"/>
    <n v="0"/>
    <n v="0"/>
  </r>
  <r>
    <n v="2002024880"/>
    <s v="ASOCIADO 1240"/>
    <x v="2"/>
    <x v="7"/>
    <m/>
    <m/>
    <n v="0"/>
    <m/>
    <m/>
    <m/>
    <n v="628246"/>
    <s v="SIN"/>
    <s v="SIN"/>
    <s v="SIN"/>
    <n v="4"/>
    <n v="0"/>
    <n v="0"/>
    <n v="76130"/>
    <n v="1.9726027397260273"/>
    <n v="22.298630136986301"/>
    <n v="1"/>
    <n v="2"/>
    <n v="1"/>
    <n v="2"/>
    <n v="1"/>
    <n v="0"/>
    <n v="0"/>
    <n v="0"/>
  </r>
  <r>
    <n v="2224680664"/>
    <s v="ASOCIADO 1241"/>
    <x v="2"/>
    <x v="7"/>
    <m/>
    <m/>
    <n v="0"/>
    <m/>
    <m/>
    <m/>
    <n v="628246"/>
    <s v="SIN"/>
    <s v="SIN"/>
    <s v="SIN"/>
    <n v="4"/>
    <n v="0"/>
    <n v="0"/>
    <n v="76520"/>
    <n v="1.9698630136986301"/>
    <n v="25.471232876712328"/>
    <n v="2"/>
    <n v="2"/>
    <n v="1"/>
    <n v="2"/>
    <n v="1"/>
    <n v="0"/>
    <n v="0"/>
    <n v="0"/>
  </r>
  <r>
    <n v="2208048428"/>
    <s v="ASOCIADO 1242"/>
    <x v="3"/>
    <x v="5"/>
    <m/>
    <n v="225894"/>
    <n v="0"/>
    <n v="76506"/>
    <n v="0"/>
    <n v="0"/>
    <n v="628246"/>
    <s v="9- Otras garantías (no admisible)"/>
    <s v="LBZ"/>
    <s v="A"/>
    <n v="4"/>
    <n v="0"/>
    <n v="0"/>
    <n v="76364"/>
    <n v="1.9726027397260273"/>
    <n v="34.186301369863017"/>
    <n v="2"/>
    <n v="3"/>
    <n v="2"/>
    <n v="2"/>
    <n v="3"/>
    <n v="0"/>
    <n v="0"/>
    <n v="0"/>
  </r>
  <r>
    <n v="2088044248"/>
    <s v="ASOCIADO 1243"/>
    <x v="2"/>
    <x v="7"/>
    <n v="94100"/>
    <m/>
    <n v="0"/>
    <m/>
    <m/>
    <m/>
    <n v="633963"/>
    <s v="SIN"/>
    <s v="SIN"/>
    <s v="SIN"/>
    <n v="4"/>
    <n v="0"/>
    <n v="4"/>
    <n v="76364"/>
    <n v="1.3753424657534246"/>
    <n v="26.134246575342466"/>
    <n v="1"/>
    <n v="0"/>
    <n v="3"/>
    <n v="2"/>
    <n v="1"/>
    <n v="0"/>
    <n v="0"/>
    <n v="0"/>
  </r>
  <r>
    <n v="86462064"/>
    <s v="ASOCIADO 1244"/>
    <x v="3"/>
    <x v="5"/>
    <n v="815853"/>
    <n v="428315"/>
    <n v="0"/>
    <n v="87730"/>
    <n v="0"/>
    <n v="0"/>
    <n v="639923"/>
    <s v="9- Otras garantías (no admisible)"/>
    <s v="LBZ"/>
    <s v="A"/>
    <n v="4"/>
    <n v="0"/>
    <n v="0"/>
    <n v="19001"/>
    <n v="2.0493150684931507"/>
    <n v="43.821917808219176"/>
    <n v="1"/>
    <n v="2"/>
    <n v="2"/>
    <n v="2"/>
    <n v="3"/>
    <n v="0"/>
    <n v="0"/>
    <n v="0"/>
  </r>
  <r>
    <n v="86048266"/>
    <s v="ASOCIADO 1245"/>
    <x v="3"/>
    <x v="3"/>
    <m/>
    <n v="775535"/>
    <n v="135612"/>
    <n v="135663"/>
    <n v="0"/>
    <n v="0"/>
    <n v="639923"/>
    <s v="9- Otras garantías (no admisible)"/>
    <s v="LBZ"/>
    <s v="A"/>
    <n v="4"/>
    <n v="0"/>
    <n v="0"/>
    <n v="76130"/>
    <n v="2.0493150684931507"/>
    <n v="46.630136986301373"/>
    <n v="1"/>
    <n v="2"/>
    <n v="1"/>
    <n v="2"/>
    <n v="3"/>
    <n v="0"/>
    <n v="0"/>
    <n v="0"/>
  </r>
  <r>
    <n v="2086426002"/>
    <s v="ASOCIADO 1246"/>
    <x v="2"/>
    <x v="7"/>
    <n v="440104"/>
    <m/>
    <n v="0"/>
    <m/>
    <m/>
    <m/>
    <n v="640668"/>
    <s v="SIN"/>
    <s v="SIN"/>
    <s v="SIN"/>
    <n v="4"/>
    <n v="0"/>
    <n v="0"/>
    <n v="52001"/>
    <n v="2.010958904109589"/>
    <n v="25.961643835616439"/>
    <n v="1"/>
    <n v="0"/>
    <n v="3"/>
    <n v="2"/>
    <n v="1"/>
    <n v="0"/>
    <n v="0"/>
    <n v="0"/>
  </r>
  <r>
    <n v="4422622"/>
    <s v="ASOCIADO 1248"/>
    <x v="2"/>
    <x v="7"/>
    <m/>
    <m/>
    <n v="0"/>
    <m/>
    <m/>
    <m/>
    <n v="646385"/>
    <s v="SIN"/>
    <s v="SIN"/>
    <s v="SIN"/>
    <n v="4"/>
    <n v="0"/>
    <n v="4"/>
    <n v="76364"/>
    <n v="1.3753424657534246"/>
    <n v="40.780821917808218"/>
    <n v="1"/>
    <n v="0"/>
    <n v="3"/>
    <n v="2"/>
    <n v="2"/>
    <n v="0"/>
    <n v="0"/>
    <n v="0"/>
  </r>
  <r>
    <n v="6626040"/>
    <s v="ASOCIADO 1249"/>
    <x v="2"/>
    <x v="7"/>
    <m/>
    <m/>
    <n v="0"/>
    <m/>
    <m/>
    <m/>
    <n v="646385"/>
    <s v="SIN"/>
    <s v="SIN"/>
    <s v="SIN"/>
    <n v="4"/>
    <n v="0"/>
    <n v="4"/>
    <n v="76563"/>
    <n v="1.3753424657534246"/>
    <n v="47.238356164383561"/>
    <n v="1"/>
    <n v="1"/>
    <n v="1"/>
    <n v="3"/>
    <n v="3"/>
    <n v="0"/>
    <n v="0"/>
    <n v="0"/>
  </r>
  <r>
    <n v="2084020260"/>
    <s v="ASOCIADO 1250"/>
    <x v="2"/>
    <x v="8"/>
    <n v="3109409"/>
    <m/>
    <n v="0"/>
    <m/>
    <m/>
    <m/>
    <n v="652289"/>
    <s v="SIN"/>
    <s v="SIN"/>
    <s v="SIN"/>
    <n v="4"/>
    <n v="0"/>
    <n v="0"/>
    <n v="25473"/>
    <n v="1.0136986301369864"/>
    <n v="27.997260273972604"/>
    <n v="1"/>
    <n v="2"/>
    <n v="2"/>
    <n v="3"/>
    <n v="3"/>
    <n v="0"/>
    <n v="0"/>
    <n v="0"/>
  </r>
  <r>
    <n v="2244462426"/>
    <s v="ASOCIADO 1251"/>
    <x v="2"/>
    <x v="7"/>
    <n v="203334"/>
    <m/>
    <n v="0"/>
    <m/>
    <m/>
    <m/>
    <n v="652289"/>
    <s v="SIN"/>
    <s v="SIN"/>
    <s v="SIN"/>
    <n v="4"/>
    <n v="0"/>
    <n v="0"/>
    <n v="68895"/>
    <n v="1.0191780821917809"/>
    <n v="26.312328767123287"/>
    <n v="2"/>
    <n v="2"/>
    <n v="1"/>
    <n v="3"/>
    <n v="1"/>
    <n v="0"/>
    <n v="0"/>
    <n v="0"/>
  </r>
  <r>
    <n v="2244402288"/>
    <s v="ASOCIADO 1252"/>
    <x v="2"/>
    <x v="7"/>
    <n v="18977"/>
    <m/>
    <n v="0"/>
    <m/>
    <m/>
    <m/>
    <n v="652289"/>
    <s v="SIN"/>
    <s v="SIN"/>
    <s v="SIN"/>
    <n v="4"/>
    <n v="0"/>
    <n v="0"/>
    <n v="13001"/>
    <n v="1.0136986301369864"/>
    <n v="24.493150684931507"/>
    <n v="1"/>
    <n v="4"/>
    <n v="1"/>
    <n v="3"/>
    <n v="1"/>
    <n v="0"/>
    <n v="0"/>
    <n v="0"/>
  </r>
  <r>
    <n v="2028628648"/>
    <s v="ASOCIADO 1253"/>
    <x v="2"/>
    <x v="7"/>
    <n v="8999"/>
    <m/>
    <n v="0"/>
    <m/>
    <m/>
    <m/>
    <n v="652289"/>
    <s v="SIN"/>
    <s v="SIN"/>
    <s v="SIN"/>
    <n v="4"/>
    <n v="0"/>
    <n v="0"/>
    <n v="11001"/>
    <n v="1.0164383561643835"/>
    <n v="38.43013698630137"/>
    <n v="1"/>
    <n v="2"/>
    <n v="3"/>
    <n v="3"/>
    <n v="3"/>
    <n v="0"/>
    <n v="0"/>
    <n v="0"/>
  </r>
  <r>
    <n v="2062462648"/>
    <s v="ASOCIADO 1254"/>
    <x v="2"/>
    <x v="7"/>
    <m/>
    <m/>
    <n v="0"/>
    <m/>
    <m/>
    <m/>
    <n v="652289"/>
    <s v="SIN"/>
    <s v="SIN"/>
    <s v="SIN"/>
    <n v="4"/>
    <n v="0"/>
    <n v="0"/>
    <n v="13836"/>
    <n v="1.0136986301369864"/>
    <n v="22.356164383561644"/>
    <n v="2"/>
    <n v="4"/>
    <n v="1"/>
    <n v="3"/>
    <n v="1"/>
    <n v="0"/>
    <n v="0"/>
    <n v="0"/>
  </r>
  <r>
    <n v="2248860"/>
    <s v="ASOCIADO 1255"/>
    <x v="2"/>
    <x v="7"/>
    <m/>
    <m/>
    <n v="0"/>
    <m/>
    <m/>
    <m/>
    <n v="652289"/>
    <s v="SIN"/>
    <s v="SIN"/>
    <s v="SIN"/>
    <n v="4"/>
    <n v="0"/>
    <n v="0"/>
    <n v="68001"/>
    <n v="1.0191780821917809"/>
    <n v="55.227397260273975"/>
    <n v="1"/>
    <n v="2"/>
    <n v="4"/>
    <n v="6"/>
    <n v="2"/>
    <n v="0"/>
    <n v="0"/>
    <n v="0"/>
  </r>
  <r>
    <n v="2000402080"/>
    <s v="ASOCIADO 1256"/>
    <x v="2"/>
    <x v="7"/>
    <m/>
    <m/>
    <n v="0"/>
    <m/>
    <m/>
    <m/>
    <n v="652289"/>
    <s v="SIN"/>
    <s v="SIN"/>
    <s v="SIN"/>
    <n v="4"/>
    <n v="0"/>
    <n v="0"/>
    <n v="68255"/>
    <n v="1.0164383561643835"/>
    <n v="33.860273972602741"/>
    <n v="2"/>
    <n v="4"/>
    <n v="3"/>
    <n v="3"/>
    <n v="1"/>
    <n v="0"/>
    <n v="0"/>
    <n v="0"/>
  </r>
  <r>
    <n v="2244246224"/>
    <s v="ASOCIADO 1257"/>
    <x v="2"/>
    <x v="7"/>
    <m/>
    <m/>
    <n v="0"/>
    <m/>
    <m/>
    <m/>
    <n v="652289"/>
    <s v="SIN"/>
    <s v="SIN"/>
    <s v="SIN"/>
    <n v="4"/>
    <n v="0"/>
    <n v="0"/>
    <n v="76001"/>
    <n v="1.010958904109589"/>
    <n v="31.915068493150685"/>
    <n v="2"/>
    <n v="4"/>
    <n v="2"/>
    <n v="3"/>
    <n v="3"/>
    <n v="0"/>
    <n v="0"/>
    <n v="0"/>
  </r>
  <r>
    <n v="82880082"/>
    <s v="ASOCIADO 1261"/>
    <x v="2"/>
    <x v="7"/>
    <n v="9298"/>
    <m/>
    <n v="0"/>
    <m/>
    <m/>
    <m/>
    <n v="653090"/>
    <s v="SIN"/>
    <s v="SIN"/>
    <s v="SIN"/>
    <n v="4"/>
    <n v="0"/>
    <n v="0"/>
    <n v="5001"/>
    <n v="2.0493150684931507"/>
    <n v="46.715068493150682"/>
    <n v="1"/>
    <n v="4"/>
    <n v="3"/>
    <n v="2"/>
    <n v="2"/>
    <n v="0"/>
    <n v="0"/>
    <n v="0"/>
  </r>
  <r>
    <n v="2244020806"/>
    <s v="ASOCIADO 1262"/>
    <x v="3"/>
    <x v="3"/>
    <m/>
    <n v="943549"/>
    <n v="290459"/>
    <n v="112313"/>
    <n v="0"/>
    <n v="0"/>
    <n v="653090"/>
    <s v="9- Otras garantías (no admisible)"/>
    <s v="LBZ"/>
    <s v="A"/>
    <n v="4"/>
    <n v="0"/>
    <n v="0"/>
    <n v="76130"/>
    <n v="2.0493150684931507"/>
    <n v="31.994520547945207"/>
    <n v="2"/>
    <n v="4"/>
    <n v="3"/>
    <n v="2"/>
    <n v="1"/>
    <n v="0"/>
    <n v="0"/>
    <n v="0"/>
  </r>
  <r>
    <n v="2224620884"/>
    <s v="ASOCIADO 1263"/>
    <x v="2"/>
    <x v="7"/>
    <m/>
    <m/>
    <n v="0"/>
    <m/>
    <m/>
    <m/>
    <n v="653090"/>
    <s v="SIN"/>
    <s v="SIN"/>
    <s v="SIN"/>
    <n v="4"/>
    <n v="0"/>
    <n v="0"/>
    <n v="76001"/>
    <n v="2.0493150684931507"/>
    <n v="22.82191780821918"/>
    <n v="2"/>
    <n v="2"/>
    <n v="1"/>
    <n v="2"/>
    <n v="1"/>
    <n v="0"/>
    <n v="0"/>
    <n v="0"/>
  </r>
  <r>
    <n v="44468444"/>
    <s v="ASOCIADO 1264"/>
    <x v="3"/>
    <x v="3"/>
    <n v="403333"/>
    <n v="973012"/>
    <n v="319412"/>
    <n v="129413"/>
    <n v="0"/>
    <n v="1050000"/>
    <n v="653600"/>
    <s v="6- pignoración"/>
    <s v="LBZ"/>
    <s v="A"/>
    <n v="4"/>
    <n v="0"/>
    <n v="0"/>
    <n v="13052"/>
    <n v="1.7397260273972603"/>
    <n v="41.010958904109586"/>
    <n v="2"/>
    <n v="2"/>
    <n v="2"/>
    <n v="3"/>
    <n v="6"/>
    <n v="0"/>
    <n v="0"/>
    <n v="0"/>
  </r>
  <r>
    <n v="2006826222"/>
    <s v="ASOCIADO 1265"/>
    <x v="2"/>
    <x v="7"/>
    <m/>
    <m/>
    <n v="0"/>
    <m/>
    <m/>
    <m/>
    <n v="653600"/>
    <s v="SIN"/>
    <s v="SIN"/>
    <s v="SIN"/>
    <n v="4"/>
    <n v="0"/>
    <n v="0"/>
    <n v="68418"/>
    <n v="1.7397260273972603"/>
    <n v="26.534246575342465"/>
    <n v="2"/>
    <n v="2"/>
    <n v="1"/>
    <n v="2"/>
    <n v="1"/>
    <n v="0"/>
    <n v="0"/>
    <n v="0"/>
  </r>
  <r>
    <n v="2006800688"/>
    <s v="ASOCIADO 1266"/>
    <x v="2"/>
    <x v="7"/>
    <n v="1694000"/>
    <m/>
    <n v="0"/>
    <m/>
    <m/>
    <m/>
    <n v="654136"/>
    <s v="SIN"/>
    <s v="SIN"/>
    <s v="SIN"/>
    <n v="4"/>
    <n v="0"/>
    <n v="0"/>
    <n v="68001"/>
    <n v="0.67123287671232879"/>
    <n v="32.504109589041093"/>
    <n v="2"/>
    <n v="6"/>
    <n v="2"/>
    <n v="5"/>
    <n v="3"/>
    <n v="0"/>
    <n v="0"/>
    <n v="0"/>
  </r>
  <r>
    <n v="4640208"/>
    <s v="ASOCIADO 1267"/>
    <x v="2"/>
    <x v="7"/>
    <n v="1624000"/>
    <m/>
    <n v="0"/>
    <m/>
    <m/>
    <m/>
    <n v="654136"/>
    <s v="SIN"/>
    <s v="SIN"/>
    <s v="SIN"/>
    <n v="4"/>
    <n v="0"/>
    <n v="0"/>
    <n v="76130"/>
    <n v="0.66849315068493154"/>
    <n v="35.912328767123284"/>
    <n v="1"/>
    <n v="4"/>
    <n v="2"/>
    <n v="5"/>
    <n v="1"/>
    <n v="0"/>
    <n v="0"/>
    <n v="0"/>
  </r>
  <r>
    <n v="2066648400"/>
    <s v="ASOCIADO 1268"/>
    <x v="2"/>
    <x v="7"/>
    <n v="1624000"/>
    <m/>
    <n v="0"/>
    <m/>
    <m/>
    <m/>
    <n v="654136"/>
    <s v="SIN"/>
    <s v="SIN"/>
    <s v="SIN"/>
    <n v="4"/>
    <n v="0"/>
    <n v="0"/>
    <n v="76130"/>
    <n v="0.67397260273972603"/>
    <n v="29.238356164383561"/>
    <n v="2"/>
    <n v="5"/>
    <n v="2"/>
    <n v="6"/>
    <n v="1"/>
    <n v="0"/>
    <n v="0"/>
    <n v="0"/>
  </r>
  <r>
    <n v="2262068824"/>
    <s v="ASOCIADO 1269"/>
    <x v="2"/>
    <x v="7"/>
    <n v="1046665"/>
    <m/>
    <n v="0"/>
    <m/>
    <m/>
    <m/>
    <n v="654136"/>
    <s v="SIN"/>
    <s v="SIN"/>
    <s v="SIN"/>
    <n v="4"/>
    <n v="0"/>
    <n v="0"/>
    <n v="76130"/>
    <n v="0.67123287671232879"/>
    <n v="26.572602739726026"/>
    <n v="1"/>
    <n v="5"/>
    <n v="6"/>
    <n v="6"/>
    <n v="1"/>
    <n v="0"/>
    <n v="0"/>
    <n v="0"/>
  </r>
  <r>
    <n v="62608642"/>
    <s v="ASOCIADO 1270"/>
    <x v="2"/>
    <x v="7"/>
    <n v="974400"/>
    <m/>
    <n v="0"/>
    <m/>
    <m/>
    <m/>
    <n v="654136"/>
    <s v="SIN"/>
    <s v="SIN"/>
    <s v="SIN"/>
    <n v="4"/>
    <n v="0"/>
    <n v="0"/>
    <n v="11001"/>
    <n v="0.67123287671232879"/>
    <n v="41.43287671232877"/>
    <n v="2"/>
    <n v="6"/>
    <n v="3"/>
    <n v="6"/>
    <n v="3"/>
    <n v="0"/>
    <n v="0"/>
    <n v="0"/>
  </r>
  <r>
    <n v="42006048"/>
    <s v="ASOCIADO 1271"/>
    <x v="2"/>
    <x v="7"/>
    <n v="603000"/>
    <m/>
    <n v="0"/>
    <m/>
    <m/>
    <m/>
    <n v="654136"/>
    <s v="SIN"/>
    <s v="SIN"/>
    <s v="SIN"/>
    <n v="4"/>
    <n v="0"/>
    <n v="0"/>
    <n v="76001"/>
    <n v="0.68219178082191778"/>
    <n v="58.528767123287672"/>
    <n v="2"/>
    <n v="5"/>
    <n v="3"/>
    <n v="5"/>
    <n v="1"/>
    <n v="0"/>
    <n v="0"/>
    <n v="0"/>
  </r>
  <r>
    <n v="2008664220"/>
    <s v="ASOCIADO 1272"/>
    <x v="2"/>
    <x v="7"/>
    <n v="487200"/>
    <m/>
    <n v="0"/>
    <m/>
    <m/>
    <m/>
    <n v="654136"/>
    <s v="SIN"/>
    <s v="SIN"/>
    <s v="SIN"/>
    <n v="4"/>
    <n v="0"/>
    <n v="0"/>
    <n v="76520"/>
    <n v="0.69041095890410964"/>
    <n v="32.978082191780821"/>
    <n v="2"/>
    <n v="5"/>
    <n v="2"/>
    <n v="6"/>
    <n v="1"/>
    <n v="0"/>
    <n v="0"/>
    <n v="0"/>
  </r>
  <r>
    <n v="8020688"/>
    <s v="ASOCIADO 1273"/>
    <x v="3"/>
    <x v="3"/>
    <n v="182400"/>
    <n v="1233200"/>
    <n v="579064"/>
    <n v="215721"/>
    <n v="0"/>
    <n v="360000"/>
    <n v="654136"/>
    <s v="6- pignoración"/>
    <s v="LBZ"/>
    <s v="A"/>
    <n v="4"/>
    <n v="0"/>
    <n v="0"/>
    <n v="13001"/>
    <n v="0.67397260273972603"/>
    <n v="43.490410958904107"/>
    <n v="1"/>
    <n v="6"/>
    <n v="4"/>
    <n v="6"/>
    <n v="4"/>
    <n v="0"/>
    <n v="0"/>
    <n v="0"/>
  </r>
  <r>
    <n v="24622264"/>
    <s v="ASOCIADO 1274"/>
    <x v="2"/>
    <x v="7"/>
    <n v="162400"/>
    <m/>
    <n v="0"/>
    <m/>
    <m/>
    <m/>
    <n v="654136"/>
    <s v="SIN"/>
    <s v="SIN"/>
    <s v="SIN"/>
    <n v="4"/>
    <n v="0"/>
    <n v="0"/>
    <n v="68001"/>
    <n v="0.67123287671232879"/>
    <n v="44.076712328767123"/>
    <n v="1"/>
    <n v="2"/>
    <n v="2"/>
    <n v="4"/>
    <n v="1"/>
    <n v="0"/>
    <n v="0"/>
    <n v="0"/>
  </r>
  <r>
    <n v="2260422"/>
    <s v="ASOCIADO 1275"/>
    <x v="2"/>
    <x v="7"/>
    <n v="133540"/>
    <m/>
    <n v="0"/>
    <m/>
    <m/>
    <m/>
    <n v="654136"/>
    <s v="SIN"/>
    <s v="SIN"/>
    <s v="SIN"/>
    <n v="4"/>
    <n v="0"/>
    <n v="0"/>
    <n v="68276"/>
    <n v="0.67397260273972603"/>
    <n v="54.717808219178082"/>
    <n v="1"/>
    <n v="4"/>
    <n v="4"/>
    <n v="6"/>
    <n v="2"/>
    <n v="0"/>
    <n v="0"/>
    <n v="0"/>
  </r>
  <r>
    <n v="2068680602"/>
    <s v="ASOCIADO 1276"/>
    <x v="2"/>
    <x v="7"/>
    <n v="110635"/>
    <m/>
    <n v="0"/>
    <m/>
    <m/>
    <m/>
    <n v="654136"/>
    <s v="SIN"/>
    <s v="SIN"/>
    <s v="SIN"/>
    <n v="4"/>
    <n v="0"/>
    <n v="0"/>
    <n v="76130"/>
    <n v="0.69041095890410964"/>
    <n v="32.654794520547945"/>
    <n v="2"/>
    <n v="6"/>
    <n v="2"/>
    <n v="6"/>
    <n v="1"/>
    <n v="0"/>
    <n v="0"/>
    <n v="0"/>
  </r>
  <r>
    <n v="2008662828"/>
    <s v="ASOCIADO 1277"/>
    <x v="2"/>
    <x v="7"/>
    <n v="73080"/>
    <m/>
    <n v="0"/>
    <m/>
    <m/>
    <m/>
    <n v="654136"/>
    <s v="SIN"/>
    <s v="SIN"/>
    <s v="SIN"/>
    <n v="4"/>
    <n v="0"/>
    <n v="0"/>
    <n v="68001"/>
    <n v="0.67397260273972603"/>
    <n v="33.112328767123287"/>
    <n v="1"/>
    <n v="5"/>
    <n v="3"/>
    <n v="4"/>
    <n v="1"/>
    <n v="0"/>
    <n v="0"/>
    <n v="0"/>
  </r>
  <r>
    <n v="42006820"/>
    <s v="ASOCIADO 1278"/>
    <x v="3"/>
    <x v="3"/>
    <m/>
    <n v="1402268"/>
    <n v="748132"/>
    <n v="118732"/>
    <n v="0"/>
    <n v="0"/>
    <n v="654136"/>
    <s v="9- Otras garantías (no admisible)"/>
    <s v="LBZ"/>
    <s v="A"/>
    <n v="4"/>
    <n v="0"/>
    <n v="0"/>
    <n v="76001"/>
    <n v="0.67123287671232879"/>
    <n v="52.942465753424656"/>
    <n v="2"/>
    <n v="2"/>
    <n v="2"/>
    <n v="4"/>
    <n v="2"/>
    <n v="0"/>
    <n v="0"/>
    <n v="0"/>
  </r>
  <r>
    <n v="2202826044"/>
    <s v="ASOCIADO 1279"/>
    <x v="2"/>
    <x v="7"/>
    <m/>
    <m/>
    <n v="0"/>
    <m/>
    <m/>
    <m/>
    <n v="654136"/>
    <s v="SIN"/>
    <s v="SIN"/>
    <s v="SIN"/>
    <n v="4"/>
    <n v="0"/>
    <n v="0"/>
    <n v="13001"/>
    <n v="0.68493150684931503"/>
    <n v="29.945205479452056"/>
    <n v="1"/>
    <n v="4"/>
    <n v="2"/>
    <n v="4"/>
    <n v="1"/>
    <n v="0"/>
    <n v="0"/>
    <n v="0"/>
  </r>
  <r>
    <n v="2008824064"/>
    <s v="ASOCIADO 1280"/>
    <x v="2"/>
    <x v="7"/>
    <m/>
    <m/>
    <n v="0"/>
    <m/>
    <m/>
    <m/>
    <n v="654136"/>
    <s v="SIN"/>
    <s v="SIN"/>
    <s v="SIN"/>
    <n v="4"/>
    <n v="0"/>
    <n v="0"/>
    <n v="13836"/>
    <n v="0.65479452054794518"/>
    <n v="29.402739726027399"/>
    <n v="1"/>
    <n v="5"/>
    <n v="1"/>
    <n v="4"/>
    <n v="1"/>
    <n v="0"/>
    <n v="0"/>
    <n v="0"/>
  </r>
  <r>
    <n v="2006008080"/>
    <s v="ASOCIADO 1281"/>
    <x v="2"/>
    <x v="7"/>
    <m/>
    <m/>
    <n v="0"/>
    <m/>
    <m/>
    <m/>
    <n v="654136"/>
    <s v="SIN"/>
    <s v="SIN"/>
    <s v="SIN"/>
    <n v="4"/>
    <n v="0"/>
    <n v="0"/>
    <n v="68276"/>
    <n v="0.69041095890410964"/>
    <n v="35.586301369863016"/>
    <n v="2"/>
    <n v="6"/>
    <n v="5"/>
    <n v="5"/>
    <n v="1"/>
    <n v="0"/>
    <n v="0"/>
    <n v="0"/>
  </r>
  <r>
    <n v="2044424024"/>
    <s v="ASOCIADO 1282"/>
    <x v="2"/>
    <x v="7"/>
    <m/>
    <m/>
    <n v="0"/>
    <m/>
    <m/>
    <m/>
    <n v="654136"/>
    <s v="SIN"/>
    <s v="SIN"/>
    <s v="SIN"/>
    <n v="4"/>
    <n v="0"/>
    <n v="0"/>
    <n v="76001"/>
    <n v="0.67123287671232879"/>
    <n v="33.287671232876711"/>
    <n v="2"/>
    <n v="5"/>
    <n v="3"/>
    <n v="6"/>
    <n v="1"/>
    <n v="0"/>
    <n v="0"/>
    <n v="0"/>
  </r>
  <r>
    <n v="2244000624"/>
    <s v="ASOCIADO 1283"/>
    <x v="2"/>
    <x v="7"/>
    <m/>
    <m/>
    <n v="0"/>
    <m/>
    <m/>
    <m/>
    <n v="654136"/>
    <s v="SIN"/>
    <s v="SIN"/>
    <s v="SIN"/>
    <n v="4"/>
    <n v="0"/>
    <n v="0"/>
    <n v="76001"/>
    <n v="0.67123287671232879"/>
    <n v="24.063013698630137"/>
    <n v="2"/>
    <n v="5"/>
    <n v="4"/>
    <n v="5"/>
    <n v="1"/>
    <n v="0"/>
    <n v="0"/>
    <n v="0"/>
  </r>
  <r>
    <n v="2244404448"/>
    <s v="ASOCIADO 1284"/>
    <x v="2"/>
    <x v="7"/>
    <m/>
    <m/>
    <n v="0"/>
    <m/>
    <m/>
    <m/>
    <n v="654136"/>
    <s v="SIN"/>
    <s v="SIN"/>
    <s v="SIN"/>
    <n v="4"/>
    <n v="0"/>
    <n v="0"/>
    <n v="76001"/>
    <n v="0.67123287671232879"/>
    <n v="25.410958904109588"/>
    <n v="1"/>
    <n v="5"/>
    <n v="4"/>
    <n v="6"/>
    <n v="1"/>
    <n v="0"/>
    <n v="0"/>
    <n v="0"/>
  </r>
  <r>
    <n v="20288002"/>
    <s v="ASOCIADO 1285"/>
    <x v="2"/>
    <x v="7"/>
    <m/>
    <m/>
    <n v="0"/>
    <m/>
    <m/>
    <m/>
    <n v="654136"/>
    <s v="SIN"/>
    <s v="SIN"/>
    <s v="SIN"/>
    <n v="4"/>
    <n v="0"/>
    <n v="0"/>
    <n v="76001"/>
    <n v="0.68219178082191778"/>
    <n v="41.983561643835614"/>
    <n v="2"/>
    <n v="6"/>
    <n v="2"/>
    <n v="6"/>
    <n v="1"/>
    <n v="0"/>
    <n v="0"/>
    <n v="0"/>
  </r>
  <r>
    <n v="20682282"/>
    <s v="ASOCIADO 1286"/>
    <x v="2"/>
    <x v="7"/>
    <m/>
    <m/>
    <n v="0"/>
    <m/>
    <m/>
    <m/>
    <n v="654136"/>
    <s v="SIN"/>
    <s v="SIN"/>
    <s v="SIN"/>
    <n v="4"/>
    <n v="0"/>
    <n v="0"/>
    <n v="76001"/>
    <n v="0.68219178082191778"/>
    <n v="48.372602739726027"/>
    <n v="2"/>
    <n v="5"/>
    <n v="4"/>
    <n v="6"/>
    <n v="2"/>
    <n v="0"/>
    <n v="0"/>
    <n v="0"/>
  </r>
  <r>
    <n v="26868022"/>
    <s v="ASOCIADO 1287"/>
    <x v="2"/>
    <x v="7"/>
    <m/>
    <m/>
    <n v="0"/>
    <m/>
    <m/>
    <m/>
    <n v="654136"/>
    <s v="SIN"/>
    <s v="SIN"/>
    <s v="SIN"/>
    <n v="4"/>
    <n v="0"/>
    <n v="0"/>
    <n v="76001"/>
    <n v="0.68219178082191778"/>
    <n v="53.153424657534245"/>
    <n v="1"/>
    <n v="4"/>
    <n v="3"/>
    <n v="4"/>
    <n v="2"/>
    <n v="0"/>
    <n v="0"/>
    <n v="0"/>
  </r>
  <r>
    <n v="2020828028"/>
    <s v="ASOCIADO 1288"/>
    <x v="2"/>
    <x v="7"/>
    <m/>
    <m/>
    <n v="0"/>
    <m/>
    <m/>
    <m/>
    <n v="654136"/>
    <s v="SIN"/>
    <s v="SIN"/>
    <s v="SIN"/>
    <n v="4"/>
    <n v="0"/>
    <n v="0"/>
    <n v="76001"/>
    <n v="0.68219178082191778"/>
    <n v="35.372602739726027"/>
    <n v="1"/>
    <n v="2"/>
    <n v="2"/>
    <n v="6"/>
    <n v="1"/>
    <n v="0"/>
    <n v="0"/>
    <n v="0"/>
  </r>
  <r>
    <n v="2244066224"/>
    <s v="ASOCIADO 1289"/>
    <x v="2"/>
    <x v="7"/>
    <m/>
    <m/>
    <n v="0"/>
    <m/>
    <m/>
    <m/>
    <n v="654136"/>
    <s v="SIN"/>
    <s v="SIN"/>
    <s v="SIN"/>
    <n v="4"/>
    <n v="0"/>
    <n v="0"/>
    <n v="76001"/>
    <n v="0.68219178082191778"/>
    <n v="28.19178082191781"/>
    <n v="2"/>
    <n v="2"/>
    <n v="2"/>
    <n v="4"/>
    <n v="1"/>
    <n v="0"/>
    <n v="0"/>
    <n v="0"/>
  </r>
  <r>
    <n v="4480464"/>
    <s v="ASOCIADO 1290"/>
    <x v="2"/>
    <x v="7"/>
    <m/>
    <m/>
    <n v="0"/>
    <m/>
    <m/>
    <m/>
    <n v="654136"/>
    <s v="SIN"/>
    <s v="SIN"/>
    <s v="SIN"/>
    <n v="4"/>
    <n v="0"/>
    <n v="0"/>
    <n v="76130"/>
    <n v="0.68219178082191778"/>
    <n v="40.591780821917808"/>
    <n v="1"/>
    <n v="5"/>
    <n v="2"/>
    <n v="6"/>
    <n v="1"/>
    <n v="0"/>
    <n v="0"/>
    <n v="0"/>
  </r>
  <r>
    <n v="6402202"/>
    <s v="ASOCIADO 1291"/>
    <x v="2"/>
    <x v="7"/>
    <m/>
    <m/>
    <n v="0"/>
    <m/>
    <m/>
    <m/>
    <n v="654136"/>
    <s v="SIN"/>
    <s v="SIN"/>
    <s v="SIN"/>
    <n v="4"/>
    <n v="0"/>
    <n v="0"/>
    <n v="76520"/>
    <n v="0.69041095890410964"/>
    <n v="40.778082191780825"/>
    <n v="1"/>
    <n v="2"/>
    <n v="2"/>
    <n v="4"/>
    <n v="1"/>
    <n v="0"/>
    <n v="0"/>
    <n v="0"/>
  </r>
  <r>
    <n v="26280844"/>
    <s v="ASOCIADO 1292"/>
    <x v="2"/>
    <x v="7"/>
    <m/>
    <m/>
    <n v="0"/>
    <m/>
    <m/>
    <m/>
    <n v="654138"/>
    <s v="SIN"/>
    <s v="SIN"/>
    <s v="SIN"/>
    <n v="4"/>
    <n v="0"/>
    <n v="0"/>
    <n v="76001"/>
    <n v="0.51506849315068493"/>
    <n v="41.38082191780822"/>
    <n v="1"/>
    <n v="6"/>
    <n v="3"/>
    <n v="9"/>
    <n v="2"/>
    <n v="0"/>
    <n v="0"/>
    <n v="0"/>
  </r>
  <r>
    <n v="68042002"/>
    <s v="ASOCIADO 1294"/>
    <x v="2"/>
    <x v="7"/>
    <n v="1521600"/>
    <m/>
    <n v="0"/>
    <m/>
    <m/>
    <m/>
    <n v="665512"/>
    <s v="SIN"/>
    <s v="SIN"/>
    <s v="SIN"/>
    <n v="4"/>
    <n v="0"/>
    <n v="0"/>
    <n v="76001"/>
    <n v="2.1013698630136988"/>
    <n v="36.739726027397261"/>
    <n v="2"/>
    <n v="2"/>
    <n v="2"/>
    <n v="2"/>
    <n v="1"/>
    <n v="0"/>
    <n v="0"/>
    <n v="0"/>
  </r>
  <r>
    <n v="2008262666"/>
    <s v="ASOCIADO 1295"/>
    <x v="2"/>
    <x v="7"/>
    <n v="1233316"/>
    <m/>
    <n v="0"/>
    <m/>
    <m/>
    <m/>
    <n v="665512"/>
    <s v="SIN"/>
    <s v="SIN"/>
    <s v="SIN"/>
    <n v="4"/>
    <n v="0"/>
    <n v="0"/>
    <n v="23001"/>
    <n v="2.0931506849315067"/>
    <n v="24.769863013698629"/>
    <n v="2"/>
    <n v="4"/>
    <n v="1"/>
    <n v="2"/>
    <n v="1"/>
    <n v="0"/>
    <n v="0"/>
    <n v="0"/>
  </r>
  <r>
    <n v="2224648000"/>
    <s v="ASOCIADO 1296"/>
    <x v="3"/>
    <x v="2"/>
    <n v="1079600"/>
    <n v="2124138"/>
    <n v="1458626"/>
    <n v="464660"/>
    <n v="0"/>
    <n v="1400000"/>
    <n v="665512"/>
    <s v="6- pignoración"/>
    <s v="LBZ"/>
    <s v="A"/>
    <n v="4"/>
    <n v="0"/>
    <n v="0"/>
    <n v="76001"/>
    <n v="2.1013698630136988"/>
    <n v="23.638356164383563"/>
    <n v="1"/>
    <n v="2"/>
    <n v="3"/>
    <n v="2"/>
    <n v="1"/>
    <n v="0"/>
    <n v="0"/>
    <n v="0"/>
  </r>
  <r>
    <n v="2224046284"/>
    <s v="ASOCIADO 1298"/>
    <x v="3"/>
    <x v="3"/>
    <n v="152400"/>
    <n v="1384335"/>
    <n v="718823"/>
    <n v="136665"/>
    <n v="0"/>
    <n v="722484"/>
    <n v="665512"/>
    <s v="6- pignoración"/>
    <s v="LBZ"/>
    <s v="A"/>
    <n v="4"/>
    <n v="0"/>
    <n v="0"/>
    <n v="76001"/>
    <n v="2.1013698630136988"/>
    <n v="27.443835616438356"/>
    <n v="1"/>
    <n v="0"/>
    <n v="2"/>
    <n v="2"/>
    <n v="1"/>
    <n v="0"/>
    <n v="0"/>
    <n v="0"/>
  </r>
  <r>
    <n v="2084240644"/>
    <s v="ASOCIADO 1300"/>
    <x v="3"/>
    <x v="5"/>
    <n v="16053"/>
    <n v="178461"/>
    <n v="0"/>
    <n v="91110"/>
    <n v="0"/>
    <n v="0"/>
    <n v="665512"/>
    <s v="9- Otras garantías (no admisible)"/>
    <s v="LBZ"/>
    <s v="A"/>
    <n v="4"/>
    <n v="0"/>
    <n v="0"/>
    <n v="5360"/>
    <n v="2.1013698630136988"/>
    <n v="28.435616438356163"/>
    <n v="1"/>
    <n v="0"/>
    <n v="2"/>
    <n v="2"/>
    <n v="3"/>
    <n v="0"/>
    <n v="0"/>
    <n v="0"/>
  </r>
  <r>
    <n v="2202660266"/>
    <s v="ASOCIADO 1302"/>
    <x v="2"/>
    <x v="7"/>
    <n v="51840"/>
    <m/>
    <n v="0"/>
    <m/>
    <m/>
    <m/>
    <n v="665600"/>
    <s v="SIN"/>
    <s v="SIN"/>
    <s v="SIN"/>
    <n v="4"/>
    <n v="0"/>
    <n v="0"/>
    <n v="68276"/>
    <n v="1.6986301369863013"/>
    <n v="23.731506849315068"/>
    <n v="1"/>
    <n v="2"/>
    <n v="2"/>
    <n v="2"/>
    <n v="1"/>
    <n v="0"/>
    <n v="0"/>
    <n v="0"/>
  </r>
  <r>
    <n v="2222402840"/>
    <s v="ASOCIADO 1304"/>
    <x v="3"/>
    <x v="3"/>
    <n v="749561"/>
    <n v="997925"/>
    <n v="321481"/>
    <n v="131595"/>
    <n v="0"/>
    <n v="0"/>
    <n v="676444"/>
    <s v="9- Otras garantías (no admisible)"/>
    <s v="LBZ"/>
    <s v="A"/>
    <n v="4"/>
    <n v="0"/>
    <n v="0"/>
    <n v="76130"/>
    <n v="2.2246575342465755"/>
    <n v="24.153424657534245"/>
    <n v="1"/>
    <n v="2"/>
    <n v="2"/>
    <n v="2"/>
    <n v="1"/>
    <n v="0"/>
    <n v="0"/>
    <n v="0"/>
  </r>
  <r>
    <n v="40082262"/>
    <s v="ASOCIADO 1305"/>
    <x v="2"/>
    <x v="7"/>
    <n v="2244000"/>
    <m/>
    <n v="0"/>
    <m/>
    <m/>
    <m/>
    <n v="677934"/>
    <s v="SIN"/>
    <s v="SIN"/>
    <s v="SIN"/>
    <n v="4"/>
    <n v="0"/>
    <n v="0"/>
    <n v="76001"/>
    <n v="2.1479452054794521"/>
    <n v="36.468493150684928"/>
    <n v="2"/>
    <n v="2"/>
    <n v="2"/>
    <n v="2"/>
    <n v="4"/>
    <n v="0"/>
    <n v="0"/>
    <n v="0"/>
  </r>
  <r>
    <n v="2064668860"/>
    <s v="ASOCIADO 1308"/>
    <x v="3"/>
    <x v="2"/>
    <n v="762353"/>
    <n v="2249535"/>
    <n v="1571601"/>
    <n v="157908"/>
    <n v="0"/>
    <n v="2000000"/>
    <n v="677934"/>
    <s v="6- pignoración"/>
    <s v="LBZ"/>
    <s v="A"/>
    <n v="4"/>
    <n v="0"/>
    <n v="0"/>
    <n v="17380"/>
    <n v="2.1589041095890411"/>
    <n v="24.427397260273974"/>
    <n v="1"/>
    <n v="0"/>
    <n v="3"/>
    <n v="2"/>
    <n v="1"/>
    <n v="0"/>
    <n v="0"/>
    <n v="0"/>
  </r>
  <r>
    <n v="2224640460"/>
    <s v="ASOCIADO 1310"/>
    <x v="2"/>
    <x v="7"/>
    <n v="510101"/>
    <m/>
    <n v="0"/>
    <m/>
    <m/>
    <m/>
    <n v="677934"/>
    <s v="SIN"/>
    <s v="SIN"/>
    <s v="SIN"/>
    <n v="4"/>
    <n v="0"/>
    <n v="0"/>
    <n v="76130"/>
    <n v="2.1589041095890411"/>
    <n v="28.145205479452056"/>
    <n v="2"/>
    <n v="2"/>
    <n v="2"/>
    <n v="2"/>
    <n v="1"/>
    <n v="0"/>
    <n v="0"/>
    <n v="0"/>
  </r>
  <r>
    <n v="2242606220"/>
    <s v="ASOCIADO 1311"/>
    <x v="3"/>
    <x v="5"/>
    <n v="245478"/>
    <n v="203194"/>
    <n v="0"/>
    <n v="102819"/>
    <n v="0"/>
    <n v="0"/>
    <n v="677934"/>
    <s v="9- Otras garantías (no admisible)"/>
    <s v="LBZ"/>
    <s v="A"/>
    <n v="4"/>
    <n v="0"/>
    <n v="0"/>
    <n v="76130"/>
    <n v="2.1589041095890411"/>
    <n v="43.361643835616441"/>
    <n v="1"/>
    <n v="4"/>
    <n v="2"/>
    <n v="2"/>
    <n v="1"/>
    <n v="0"/>
    <n v="0"/>
    <n v="0"/>
  </r>
  <r>
    <n v="2224628864"/>
    <s v="ASOCIADO 1313"/>
    <x v="2"/>
    <x v="7"/>
    <n v="202783"/>
    <m/>
    <n v="0"/>
    <m/>
    <m/>
    <m/>
    <n v="677934"/>
    <s v="SIN"/>
    <s v="SIN"/>
    <s v="SIN"/>
    <n v="4"/>
    <n v="0"/>
    <n v="0"/>
    <n v="76130"/>
    <n v="2.1589041095890411"/>
    <n v="28.18904109589041"/>
    <n v="2"/>
    <n v="2"/>
    <n v="3"/>
    <n v="2"/>
    <n v="1"/>
    <n v="0"/>
    <n v="0"/>
    <n v="0"/>
  </r>
  <r>
    <n v="82406688"/>
    <s v="ASOCIADO 1315"/>
    <x v="3"/>
    <x v="5"/>
    <n v="54704"/>
    <n v="175065"/>
    <n v="0"/>
    <n v="88849"/>
    <n v="0"/>
    <n v="0"/>
    <n v="677934"/>
    <s v="9- Otras garantías (no admisible)"/>
    <s v="LBZ"/>
    <s v="A"/>
    <n v="4"/>
    <n v="0"/>
    <n v="0"/>
    <n v="5129"/>
    <n v="2.1397260273972605"/>
    <n v="44.632876712328766"/>
    <n v="1"/>
    <n v="2"/>
    <n v="2"/>
    <n v="2"/>
    <n v="2"/>
    <n v="0"/>
    <n v="0"/>
    <n v="0"/>
  </r>
  <r>
    <n v="2224622848"/>
    <s v="ASOCIADO 1316"/>
    <x v="3"/>
    <x v="5"/>
    <n v="40133"/>
    <n v="248125"/>
    <n v="0"/>
    <n v="100221"/>
    <n v="0"/>
    <n v="0"/>
    <n v="677934"/>
    <s v="9- Otras garantías (no admisible)"/>
    <s v="LBZ"/>
    <s v="A"/>
    <n v="4"/>
    <n v="0"/>
    <n v="0"/>
    <n v="76130"/>
    <n v="2.1479452054794521"/>
    <n v="31.024657534246575"/>
    <n v="1"/>
    <n v="5"/>
    <n v="3"/>
    <n v="2"/>
    <n v="1"/>
    <n v="0"/>
    <n v="0"/>
    <n v="0"/>
  </r>
  <r>
    <n v="20228602"/>
    <s v="ASOCIADO 1317"/>
    <x v="3"/>
    <x v="3"/>
    <m/>
    <n v="1326610"/>
    <n v="648676"/>
    <n v="83889"/>
    <n v="0"/>
    <n v="0"/>
    <n v="677934"/>
    <s v="9- Otras garantías (no admisible)"/>
    <s v="LBZ"/>
    <s v="A"/>
    <n v="4"/>
    <n v="0"/>
    <n v="0"/>
    <n v="76001"/>
    <n v="2.1479452054794521"/>
    <n v="42.964383561643835"/>
    <n v="2"/>
    <n v="0"/>
    <n v="1"/>
    <n v="2"/>
    <n v="1"/>
    <n v="0"/>
    <n v="0"/>
    <n v="0"/>
  </r>
  <r>
    <n v="26640806"/>
    <s v="ASOCIADO 1318"/>
    <x v="3"/>
    <x v="3"/>
    <m/>
    <n v="1529862"/>
    <n v="851928"/>
    <n v="187690"/>
    <n v="0"/>
    <n v="0"/>
    <n v="677934"/>
    <s v="9- Otras garantías (no admisible)"/>
    <s v="LBZ"/>
    <s v="A"/>
    <n v="4"/>
    <n v="0"/>
    <n v="0"/>
    <n v="76001"/>
    <n v="2.1397260273972605"/>
    <n v="62.172602739726024"/>
    <n v="1"/>
    <n v="2"/>
    <n v="3"/>
    <n v="2"/>
    <n v="2"/>
    <n v="0"/>
    <n v="0"/>
    <n v="0"/>
  </r>
  <r>
    <n v="2226244464"/>
    <s v="ASOCIADO 1319"/>
    <x v="2"/>
    <x v="7"/>
    <m/>
    <m/>
    <n v="0"/>
    <m/>
    <m/>
    <m/>
    <n v="677934"/>
    <s v="SIN"/>
    <s v="SIN"/>
    <s v="SIN"/>
    <n v="4"/>
    <n v="0"/>
    <n v="0"/>
    <n v="76834"/>
    <n v="2.1506849315068495"/>
    <n v="35.282191780821918"/>
    <n v="2"/>
    <n v="2"/>
    <n v="2"/>
    <n v="2"/>
    <n v="1"/>
    <n v="0"/>
    <n v="0"/>
    <n v="0"/>
  </r>
  <r>
    <n v="2226248864"/>
    <s v="ASOCIADO 1320"/>
    <x v="2"/>
    <x v="7"/>
    <m/>
    <m/>
    <n v="0"/>
    <m/>
    <m/>
    <m/>
    <n v="677934"/>
    <s v="SIN"/>
    <s v="SIN"/>
    <s v="SIN"/>
    <n v="4"/>
    <n v="0"/>
    <n v="0"/>
    <n v="76834"/>
    <n v="2.1506849315068495"/>
    <n v="31.046575342465754"/>
    <n v="2"/>
    <n v="0"/>
    <n v="2"/>
    <n v="2"/>
    <n v="1"/>
    <n v="0"/>
    <n v="0"/>
    <n v="0"/>
  </r>
  <r>
    <n v="2040660406"/>
    <s v="ASOCIADO 1321"/>
    <x v="3"/>
    <x v="5"/>
    <m/>
    <n v="116806"/>
    <n v="0"/>
    <n v="118443"/>
    <n v="0"/>
    <n v="0"/>
    <n v="677934"/>
    <s v="9- Otras garantías (no admisible)"/>
    <s v="LBZ"/>
    <s v="A"/>
    <n v="4"/>
    <n v="0"/>
    <n v="0"/>
    <n v="11001"/>
    <n v="2.1506849315068495"/>
    <n v="26.824657534246576"/>
    <n v="2"/>
    <n v="2"/>
    <n v="3"/>
    <n v="2"/>
    <n v="1"/>
    <n v="0"/>
    <n v="0"/>
    <n v="0"/>
  </r>
  <r>
    <n v="2006040462"/>
    <s v="ASOCIADO 1322"/>
    <x v="2"/>
    <x v="8"/>
    <n v="3080602"/>
    <m/>
    <n v="0"/>
    <m/>
    <m/>
    <m/>
    <n v="678634"/>
    <s v="SIN"/>
    <s v="SIN"/>
    <s v="SIN"/>
    <n v="4"/>
    <n v="0"/>
    <n v="0"/>
    <n v="68307"/>
    <n v="1.0520547945205478"/>
    <n v="27.145205479452056"/>
    <n v="2"/>
    <n v="4"/>
    <n v="1"/>
    <n v="3"/>
    <n v="1"/>
    <n v="0"/>
    <n v="0"/>
    <n v="0"/>
  </r>
  <r>
    <n v="2222482662"/>
    <s v="ASOCIADO 1323"/>
    <x v="3"/>
    <x v="5"/>
    <n v="51775"/>
    <n v="650000"/>
    <n v="0"/>
    <n v="111170"/>
    <n v="0"/>
    <n v="0"/>
    <n v="678634"/>
    <s v="9- Otras garantías (no admisible)"/>
    <s v="LBZ"/>
    <s v="A"/>
    <n v="4"/>
    <n v="0"/>
    <n v="0"/>
    <n v="76001"/>
    <n v="1.0493150684931507"/>
    <n v="27.254794520547946"/>
    <n v="2"/>
    <n v="5"/>
    <n v="2"/>
    <n v="3"/>
    <n v="3"/>
    <n v="0"/>
    <n v="0"/>
    <n v="0"/>
  </r>
  <r>
    <n v="4464082"/>
    <s v="ASOCIADO 1324"/>
    <x v="3"/>
    <x v="5"/>
    <m/>
    <n v="400000"/>
    <n v="0"/>
    <n v="81770"/>
    <n v="0"/>
    <n v="0"/>
    <n v="678634"/>
    <s v="9- Otras garantías (no admisible)"/>
    <s v="LBZ"/>
    <s v="A"/>
    <n v="4"/>
    <n v="0"/>
    <n v="4"/>
    <n v="76113"/>
    <n v="1.0520547945205478"/>
    <n v="40.347945205479455"/>
    <n v="1"/>
    <n v="2"/>
    <n v="1"/>
    <n v="3"/>
    <n v="1"/>
    <n v="0"/>
    <n v="0"/>
    <n v="0"/>
  </r>
  <r>
    <n v="2200806046"/>
    <s v="ASOCIADO 1325"/>
    <x v="3"/>
    <x v="5"/>
    <n v="503667"/>
    <n v="150055"/>
    <n v="0"/>
    <n v="103627"/>
    <n v="0"/>
    <n v="870000"/>
    <n v="688620"/>
    <s v="6- pignoración"/>
    <s v="LBZ"/>
    <s v="A"/>
    <n v="4"/>
    <n v="0"/>
    <n v="0"/>
    <n v="68615"/>
    <n v="2.4904109589041097"/>
    <n v="26.61917808219178"/>
    <n v="1"/>
    <n v="2"/>
    <n v="1"/>
    <n v="2"/>
    <n v="3"/>
    <n v="0"/>
    <n v="0"/>
    <n v="0"/>
  </r>
  <r>
    <n v="2004466062"/>
    <s v="ASOCIADO 1326"/>
    <x v="2"/>
    <x v="7"/>
    <m/>
    <m/>
    <n v="0"/>
    <m/>
    <m/>
    <m/>
    <n v="688866"/>
    <s v="SIN"/>
    <s v="SIN"/>
    <s v="SIN"/>
    <n v="4"/>
    <n v="0"/>
    <n v="0"/>
    <n v="11001"/>
    <n v="2.2602739726027399"/>
    <n v="28.454794520547946"/>
    <n v="2"/>
    <n v="0"/>
    <n v="3"/>
    <n v="2"/>
    <n v="1"/>
    <n v="0"/>
    <n v="0"/>
    <n v="0"/>
  </r>
  <r>
    <n v="2008820066"/>
    <s v="ASOCIADO 1327"/>
    <x v="3"/>
    <x v="5"/>
    <n v="159750"/>
    <n v="603502"/>
    <n v="0"/>
    <n v="91110"/>
    <n v="0"/>
    <n v="0"/>
    <n v="689600"/>
    <s v="9- Otras garantías (no admisible)"/>
    <s v="LBZ"/>
    <s v="A"/>
    <n v="4"/>
    <n v="0"/>
    <n v="0"/>
    <n v="68895"/>
    <n v="1.7780821917808218"/>
    <n v="29.991780821917807"/>
    <n v="1"/>
    <n v="2"/>
    <n v="2"/>
    <n v="2"/>
    <n v="3"/>
    <n v="0"/>
    <n v="0"/>
    <n v="0"/>
  </r>
  <r>
    <n v="2202660208"/>
    <s v="ASOCIADO 1328"/>
    <x v="3"/>
    <x v="3"/>
    <m/>
    <n v="1195042"/>
    <n v="505442"/>
    <n v="118443"/>
    <n v="0"/>
    <n v="0"/>
    <n v="689600"/>
    <s v="9- Otras garantías (no admisible)"/>
    <s v="LBZ"/>
    <s v="A"/>
    <n v="4"/>
    <n v="0"/>
    <n v="0"/>
    <n v="68895"/>
    <n v="1.8191780821917809"/>
    <n v="22.657534246575342"/>
    <n v="2"/>
    <n v="2"/>
    <n v="1"/>
    <n v="2"/>
    <n v="1"/>
    <n v="0"/>
    <n v="0"/>
    <n v="0"/>
  </r>
  <r>
    <n v="2044022848"/>
    <s v="ASOCIADO 1330"/>
    <x v="3"/>
    <x v="5"/>
    <m/>
    <n v="382781"/>
    <n v="0"/>
    <n v="79802"/>
    <n v="0"/>
    <n v="0"/>
    <n v="689600"/>
    <s v="9- Otras garantías (no admisible)"/>
    <s v="LBZ"/>
    <s v="A"/>
    <n v="4"/>
    <n v="0"/>
    <n v="0"/>
    <n v="13052"/>
    <n v="1.8191780821917809"/>
    <n v="34.326027397260276"/>
    <n v="1"/>
    <n v="1"/>
    <n v="1"/>
    <n v="2"/>
    <n v="3"/>
    <n v="0"/>
    <n v="0"/>
    <n v="0"/>
  </r>
  <r>
    <n v="2282242"/>
    <s v="ASOCIADO 1331"/>
    <x v="3"/>
    <x v="5"/>
    <m/>
    <n v="439229"/>
    <n v="0"/>
    <n v="64771"/>
    <n v="0"/>
    <n v="0"/>
    <n v="689600"/>
    <s v="9- Otras garantías (no admisible)"/>
    <s v="LBZ"/>
    <s v="A"/>
    <n v="4"/>
    <n v="0"/>
    <n v="0"/>
    <n v="68307"/>
    <n v="1.8191780821917809"/>
    <n v="36.5013698630137"/>
    <n v="1"/>
    <n v="2"/>
    <n v="2"/>
    <n v="2"/>
    <n v="3"/>
    <n v="0"/>
    <n v="0"/>
    <n v="0"/>
  </r>
  <r>
    <n v="2244606268"/>
    <s v="ASOCIADO 1332"/>
    <x v="3"/>
    <x v="5"/>
    <m/>
    <n v="614921"/>
    <n v="0"/>
    <n v="90679"/>
    <n v="0"/>
    <n v="0"/>
    <n v="689600"/>
    <s v="9- Otras garantías (no admisible)"/>
    <s v="LBZ"/>
    <s v="A"/>
    <n v="4"/>
    <n v="0"/>
    <n v="0"/>
    <n v="13052"/>
    <n v="1.8191780821917809"/>
    <n v="32.364383561643834"/>
    <n v="1"/>
    <n v="1"/>
    <n v="1"/>
    <n v="3"/>
    <n v="3"/>
    <n v="0"/>
    <n v="0"/>
    <n v="0"/>
  </r>
  <r>
    <n v="4042400"/>
    <s v="ASOCIADO 1333"/>
    <x v="2"/>
    <x v="7"/>
    <n v="611333"/>
    <m/>
    <n v="0"/>
    <m/>
    <m/>
    <m/>
    <n v="689611"/>
    <s v="SIN"/>
    <s v="SIN"/>
    <s v="SIN"/>
    <n v="4"/>
    <n v="0"/>
    <n v="0"/>
    <n v="76130"/>
    <n v="2.2246575342465755"/>
    <n v="37.38082191780822"/>
    <n v="1"/>
    <n v="2"/>
    <n v="2"/>
    <n v="2"/>
    <n v="4"/>
    <n v="0"/>
    <n v="0"/>
    <n v="0"/>
  </r>
  <r>
    <n v="2088842040"/>
    <s v="ASOCIADO 1334"/>
    <x v="3"/>
    <x v="3"/>
    <n v="474516"/>
    <n v="1249616"/>
    <n v="559260"/>
    <n v="123366"/>
    <n v="0"/>
    <n v="0"/>
    <n v="690356"/>
    <s v="9- Otras garantías (no admisible)"/>
    <s v="LBZ"/>
    <s v="A"/>
    <n v="4"/>
    <n v="0"/>
    <n v="0"/>
    <n v="76130"/>
    <n v="2.2000000000000002"/>
    <n v="31.969863013698632"/>
    <n v="2"/>
    <n v="3"/>
    <n v="2"/>
    <n v="2"/>
    <n v="1"/>
    <n v="0"/>
    <n v="0"/>
    <n v="0"/>
  </r>
  <r>
    <n v="20446804"/>
    <s v="ASOCIADO 1335"/>
    <x v="4"/>
    <x v="0"/>
    <n v="431295"/>
    <n v="3761005"/>
    <n v="3070649"/>
    <n v="174667"/>
    <n v="0"/>
    <n v="0"/>
    <n v="690356"/>
    <s v="9- Otras garantías (no admisible)"/>
    <s v="LBZ"/>
    <s v="A"/>
    <n v="4"/>
    <n v="0"/>
    <n v="0"/>
    <n v="76130"/>
    <n v="2.1972602739726028"/>
    <n v="38.42739726027397"/>
    <n v="2"/>
    <n v="2"/>
    <n v="2"/>
    <n v="2"/>
    <n v="3"/>
    <n v="0"/>
    <n v="0"/>
    <n v="0"/>
  </r>
  <r>
    <n v="80808600"/>
    <s v="ASOCIADO 1336"/>
    <x v="2"/>
    <x v="7"/>
    <n v="516730"/>
    <m/>
    <n v="0"/>
    <m/>
    <m/>
    <m/>
    <n v="695600"/>
    <s v="SIN"/>
    <s v="SIN"/>
    <s v="SIN"/>
    <n v="4"/>
    <n v="0"/>
    <n v="0"/>
    <n v="25754"/>
    <n v="1.7397260273972603"/>
    <n v="44.487671232876714"/>
    <n v="1"/>
    <n v="2"/>
    <n v="3"/>
    <n v="2"/>
    <n v="3"/>
    <n v="0"/>
    <n v="0"/>
    <n v="0"/>
  </r>
  <r>
    <n v="2006408008"/>
    <s v="ASOCIADO 1337"/>
    <x v="2"/>
    <x v="7"/>
    <n v="165167"/>
    <m/>
    <n v="0"/>
    <m/>
    <m/>
    <m/>
    <n v="695600"/>
    <s v="SIN"/>
    <s v="SIN"/>
    <s v="SIN"/>
    <n v="4"/>
    <n v="0"/>
    <n v="0"/>
    <n v="68418"/>
    <n v="1.7397260273972603"/>
    <n v="21.863013698630137"/>
    <n v="1"/>
    <n v="2"/>
    <n v="1"/>
    <n v="2"/>
    <n v="1"/>
    <n v="0"/>
    <n v="0"/>
    <n v="0"/>
  </r>
  <r>
    <n v="62080000"/>
    <s v="ASOCIADO 1338"/>
    <x v="3"/>
    <x v="3"/>
    <n v="2151300"/>
    <n v="839902"/>
    <n v="137124"/>
    <n v="87730"/>
    <n v="0"/>
    <n v="0"/>
    <n v="702778"/>
    <s v="9- Otras garantías (no admisible)"/>
    <s v="LBZ"/>
    <s v="A"/>
    <n v="4"/>
    <n v="0"/>
    <n v="0"/>
    <n v="11001"/>
    <n v="2.2246575342465755"/>
    <n v="51.279452054794518"/>
    <n v="2"/>
    <n v="4"/>
    <n v="2"/>
    <n v="2"/>
    <n v="1"/>
    <n v="0"/>
    <n v="0"/>
    <n v="0"/>
  </r>
  <r>
    <n v="2022060660"/>
    <s v="ASOCIADO 1339"/>
    <x v="3"/>
    <x v="3"/>
    <n v="1521666"/>
    <n v="1433326"/>
    <n v="730548"/>
    <n v="101784"/>
    <n v="0"/>
    <n v="0"/>
    <n v="702778"/>
    <s v="9- Otras garantías (no admisible)"/>
    <s v="LBZ"/>
    <s v="A"/>
    <n v="4"/>
    <n v="0"/>
    <n v="0"/>
    <n v="11001"/>
    <n v="2.2246575342465755"/>
    <n v="30.386301369863013"/>
    <n v="2"/>
    <n v="0"/>
    <n v="2"/>
    <n v="2"/>
    <n v="1"/>
    <n v="0"/>
    <n v="0"/>
    <n v="0"/>
  </r>
  <r>
    <n v="2224824226"/>
    <s v="ASOCIADO 1340"/>
    <x v="4"/>
    <x v="0"/>
    <n v="853150"/>
    <n v="5456761"/>
    <n v="4753983"/>
    <n v="181079"/>
    <n v="0"/>
    <n v="0"/>
    <n v="702778"/>
    <s v="9- Otras garantías (no admisible)"/>
    <s v="LBZ"/>
    <s v="A"/>
    <n v="4"/>
    <n v="0"/>
    <n v="0"/>
    <n v="76130"/>
    <n v="2.2246575342465755"/>
    <n v="31.041095890410958"/>
    <n v="1"/>
    <n v="2"/>
    <n v="1"/>
    <n v="2"/>
    <n v="1"/>
    <n v="0"/>
    <n v="0"/>
    <n v="0"/>
  </r>
  <r>
    <n v="2244204426"/>
    <s v="ASOCIADO 1342"/>
    <x v="2"/>
    <x v="7"/>
    <n v="542226"/>
    <m/>
    <n v="0"/>
    <m/>
    <m/>
    <m/>
    <n v="702778"/>
    <s v="SIN"/>
    <s v="SIN"/>
    <s v="SIN"/>
    <n v="4"/>
    <n v="0"/>
    <n v="0"/>
    <n v="76130"/>
    <n v="2.2246575342465755"/>
    <n v="24.260273972602739"/>
    <n v="1"/>
    <n v="2"/>
    <n v="2"/>
    <n v="2"/>
    <n v="1"/>
    <n v="0"/>
    <n v="0"/>
    <n v="0"/>
  </r>
  <r>
    <n v="2224646226"/>
    <s v="ASOCIADO 1344"/>
    <x v="3"/>
    <x v="3"/>
    <n v="265661"/>
    <n v="1493670"/>
    <n v="790892"/>
    <n v="126470.00000000001"/>
    <n v="0"/>
    <n v="1300000"/>
    <n v="702778"/>
    <s v="6- pignoración"/>
    <s v="LBZ"/>
    <s v="A"/>
    <n v="4"/>
    <n v="0"/>
    <n v="0"/>
    <n v="76130"/>
    <n v="2.2246575342465755"/>
    <n v="25.715068493150685"/>
    <n v="2"/>
    <n v="2"/>
    <n v="3"/>
    <n v="2"/>
    <n v="1"/>
    <n v="0"/>
    <n v="0"/>
    <n v="0"/>
  </r>
  <r>
    <n v="24680644"/>
    <s v="ASOCIADO 1345"/>
    <x v="2"/>
    <x v="7"/>
    <n v="105842"/>
    <n v="1502"/>
    <n v="0"/>
    <n v="104126"/>
    <n v="0"/>
    <n v="0"/>
    <n v="702778"/>
    <s v="9- Otras garantías (no admisible)"/>
    <s v="LBZ"/>
    <s v="A"/>
    <n v="4"/>
    <n v="0"/>
    <n v="0"/>
    <n v="76001"/>
    <n v="2.2273972602739724"/>
    <n v="36.684931506849317"/>
    <n v="1"/>
    <n v="2"/>
    <n v="3"/>
    <n v="2"/>
    <n v="6"/>
    <n v="0"/>
    <n v="0"/>
    <n v="0"/>
  </r>
  <r>
    <n v="2024666288"/>
    <s v="ASOCIADO 1347"/>
    <x v="2"/>
    <x v="7"/>
    <m/>
    <m/>
    <n v="0"/>
    <m/>
    <m/>
    <m/>
    <n v="702778"/>
    <s v="SIN"/>
    <s v="SIN"/>
    <s v="SIN"/>
    <n v="4"/>
    <n v="0"/>
    <n v="0"/>
    <n v="11001"/>
    <n v="2.2246575342465755"/>
    <n v="25.715068493150685"/>
    <n v="2"/>
    <n v="2"/>
    <n v="2"/>
    <n v="2"/>
    <n v="1"/>
    <n v="0"/>
    <n v="0"/>
    <n v="0"/>
  </r>
  <r>
    <n v="2086280222"/>
    <s v="ASOCIADO 1348"/>
    <x v="2"/>
    <x v="7"/>
    <m/>
    <m/>
    <n v="0"/>
    <m/>
    <m/>
    <m/>
    <n v="702778"/>
    <s v="SIN"/>
    <s v="SIN"/>
    <s v="SIN"/>
    <n v="4"/>
    <n v="0"/>
    <n v="0"/>
    <n v="76001"/>
    <n v="2.2246575342465755"/>
    <n v="31.890410958904109"/>
    <n v="1"/>
    <n v="2"/>
    <n v="3"/>
    <n v="2"/>
    <n v="3"/>
    <n v="0"/>
    <n v="0"/>
    <n v="0"/>
  </r>
  <r>
    <n v="2224000266"/>
    <s v="ASOCIADO 1351"/>
    <x v="2"/>
    <x v="7"/>
    <n v="1330333"/>
    <m/>
    <n v="0"/>
    <m/>
    <m/>
    <m/>
    <n v="704957"/>
    <s v="SIN"/>
    <s v="SIN"/>
    <s v="SIN"/>
    <n v="4"/>
    <n v="0"/>
    <n v="0"/>
    <n v="11001"/>
    <n v="1.1013698630136985"/>
    <n v="34.547945205479451"/>
    <n v="1"/>
    <n v="4"/>
    <n v="2"/>
    <n v="3"/>
    <n v="3"/>
    <n v="0"/>
    <n v="0"/>
    <n v="0"/>
  </r>
  <r>
    <n v="2068286648"/>
    <s v="ASOCIADO 1353"/>
    <x v="2"/>
    <x v="7"/>
    <n v="284855"/>
    <m/>
    <n v="0"/>
    <m/>
    <m/>
    <m/>
    <n v="704957"/>
    <s v="SIN"/>
    <s v="SIN"/>
    <s v="SIN"/>
    <n v="4"/>
    <n v="0"/>
    <n v="0"/>
    <n v="11001"/>
    <n v="1.1013698630136985"/>
    <n v="31.726027397260275"/>
    <n v="1"/>
    <n v="2"/>
    <n v="2"/>
    <n v="3"/>
    <n v="1"/>
    <n v="0"/>
    <n v="0"/>
    <n v="0"/>
  </r>
  <r>
    <n v="8062844"/>
    <s v="ASOCIADO 1354"/>
    <x v="2"/>
    <x v="7"/>
    <n v="183517"/>
    <m/>
    <n v="0"/>
    <m/>
    <m/>
    <m/>
    <n v="704957"/>
    <s v="SIN"/>
    <s v="SIN"/>
    <s v="SIN"/>
    <n v="4"/>
    <n v="0"/>
    <n v="0"/>
    <n v="68001"/>
    <n v="1.1013698630136985"/>
    <n v="36.668493150684931"/>
    <n v="1"/>
    <n v="4"/>
    <n v="1"/>
    <n v="3"/>
    <n v="1"/>
    <n v="0"/>
    <n v="0"/>
    <n v="0"/>
  </r>
  <r>
    <n v="84660428"/>
    <s v="ASOCIADO 1355"/>
    <x v="3"/>
    <x v="5"/>
    <n v="31300"/>
    <n v="778715"/>
    <n v="0"/>
    <n v="151990"/>
    <n v="0"/>
    <n v="0"/>
    <n v="704957"/>
    <s v="9- Otras garantías (no admisible)"/>
    <s v="LBZ"/>
    <s v="A"/>
    <n v="4"/>
    <n v="0"/>
    <n v="0"/>
    <n v="13052"/>
    <n v="1.1013698630136985"/>
    <n v="43.964383561643835"/>
    <n v="1"/>
    <n v="3"/>
    <n v="1"/>
    <n v="3"/>
    <n v="3"/>
    <n v="0"/>
    <n v="0"/>
    <n v="0"/>
  </r>
  <r>
    <n v="22622666"/>
    <s v="ASOCIADO 1356"/>
    <x v="3"/>
    <x v="3"/>
    <m/>
    <n v="1340000"/>
    <n v="635043"/>
    <n v="99663"/>
    <n v="0"/>
    <n v="0"/>
    <n v="704957"/>
    <s v="9- Otras garantías (no admisible)"/>
    <s v="LBZ"/>
    <s v="A"/>
    <n v="4"/>
    <n v="0"/>
    <n v="0"/>
    <n v="11001"/>
    <n v="1.1095890410958904"/>
    <n v="26.780821917808218"/>
    <n v="1"/>
    <n v="2"/>
    <n v="3"/>
    <n v="3"/>
    <n v="1"/>
    <n v="0"/>
    <n v="0"/>
    <n v="0"/>
  </r>
  <r>
    <n v="2044006480"/>
    <s v="ASOCIADO 1357"/>
    <x v="3"/>
    <x v="3"/>
    <m/>
    <n v="1353590"/>
    <n v="648633"/>
    <n v="177303"/>
    <n v="0"/>
    <n v="0"/>
    <n v="704957"/>
    <s v="9- Otras garantías (no admisible)"/>
    <s v="LBZ"/>
    <s v="A"/>
    <n v="4"/>
    <n v="0"/>
    <n v="0"/>
    <n v="13052"/>
    <n v="1.1095890410958904"/>
    <n v="36.361643835616441"/>
    <n v="2"/>
    <n v="2"/>
    <n v="2"/>
    <n v="3"/>
    <n v="1"/>
    <n v="0"/>
    <n v="0"/>
    <n v="0"/>
  </r>
  <r>
    <n v="2244406688"/>
    <s v="ASOCIADO 1359"/>
    <x v="2"/>
    <x v="7"/>
    <m/>
    <m/>
    <n v="0"/>
    <m/>
    <m/>
    <m/>
    <n v="704957"/>
    <s v="SIN"/>
    <s v="SIN"/>
    <s v="SIN"/>
    <n v="4"/>
    <n v="0"/>
    <n v="0"/>
    <n v="13001"/>
    <n v="1.1095890410958904"/>
    <n v="23.561643835616437"/>
    <n v="1"/>
    <n v="4"/>
    <n v="3"/>
    <n v="3"/>
    <n v="1"/>
    <n v="0"/>
    <n v="0"/>
    <n v="0"/>
  </r>
  <r>
    <n v="2048042088"/>
    <s v="ASOCIADO 1360"/>
    <x v="2"/>
    <x v="7"/>
    <m/>
    <m/>
    <n v="0"/>
    <m/>
    <m/>
    <m/>
    <n v="704957"/>
    <s v="SIN"/>
    <s v="SIN"/>
    <s v="SIN"/>
    <n v="4"/>
    <n v="0"/>
    <n v="0"/>
    <n v="13052"/>
    <n v="1.0931506849315069"/>
    <n v="24.463013698630139"/>
    <n v="1"/>
    <n v="2"/>
    <n v="1"/>
    <n v="3"/>
    <n v="3"/>
    <n v="0"/>
    <n v="0"/>
    <n v="0"/>
  </r>
  <r>
    <n v="8048284"/>
    <s v="ASOCIADO 1361"/>
    <x v="2"/>
    <x v="7"/>
    <m/>
    <m/>
    <n v="0"/>
    <m/>
    <m/>
    <m/>
    <n v="704957"/>
    <s v="SIN"/>
    <s v="SIN"/>
    <s v="SIN"/>
    <n v="4"/>
    <n v="0"/>
    <n v="0"/>
    <n v="13052"/>
    <n v="1.095890410958904"/>
    <n v="36.958904109589042"/>
    <n v="1"/>
    <n v="4"/>
    <n v="2"/>
    <n v="3"/>
    <n v="1"/>
    <n v="0"/>
    <n v="0"/>
    <n v="0"/>
  </r>
  <r>
    <n v="24662860"/>
    <s v="ASOCIADO 1362"/>
    <x v="2"/>
    <x v="7"/>
    <m/>
    <m/>
    <n v="0"/>
    <m/>
    <m/>
    <m/>
    <n v="704957"/>
    <s v="SIN"/>
    <s v="SIN"/>
    <s v="SIN"/>
    <n v="4"/>
    <n v="0"/>
    <n v="0"/>
    <n v="68255"/>
    <n v="1.1013698630136985"/>
    <n v="48.712328767123289"/>
    <n v="1"/>
    <n v="2"/>
    <n v="1"/>
    <n v="3"/>
    <n v="1"/>
    <n v="0"/>
    <n v="0"/>
    <n v="0"/>
  </r>
  <r>
    <n v="6640600"/>
    <s v="ASOCIADO 1363"/>
    <x v="2"/>
    <x v="7"/>
    <m/>
    <m/>
    <n v="0"/>
    <m/>
    <m/>
    <m/>
    <n v="704957"/>
    <s v="SIN"/>
    <s v="SIN"/>
    <s v="SIN"/>
    <n v="4"/>
    <n v="0"/>
    <n v="0"/>
    <n v="68895"/>
    <n v="1.1013698630136985"/>
    <n v="45.865753424657534"/>
    <n v="1"/>
    <n v="1"/>
    <n v="3"/>
    <n v="3"/>
    <n v="2"/>
    <n v="0"/>
    <n v="0"/>
    <n v="0"/>
  </r>
  <r>
    <n v="2202640080"/>
    <s v="ASOCIADO 1364"/>
    <x v="2"/>
    <x v="7"/>
    <m/>
    <m/>
    <n v="0"/>
    <m/>
    <m/>
    <m/>
    <n v="704957"/>
    <s v="SIN"/>
    <s v="SIN"/>
    <s v="SIN"/>
    <n v="4"/>
    <n v="0"/>
    <n v="0"/>
    <n v="68895"/>
    <n v="1.1013698630136985"/>
    <n v="24.397260273972602"/>
    <n v="2"/>
    <n v="3"/>
    <n v="1"/>
    <n v="3"/>
    <n v="1"/>
    <n v="0"/>
    <n v="0"/>
    <n v="0"/>
  </r>
  <r>
    <n v="2202640864"/>
    <s v="ASOCIADO 1365"/>
    <x v="2"/>
    <x v="7"/>
    <n v="1149"/>
    <m/>
    <n v="0"/>
    <m/>
    <m/>
    <m/>
    <n v="705600"/>
    <s v="SIN"/>
    <s v="SIN"/>
    <s v="SIN"/>
    <n v="4"/>
    <n v="0"/>
    <n v="0"/>
    <n v="68895"/>
    <n v="1.8191780821917809"/>
    <n v="25.93972602739726"/>
    <n v="2"/>
    <n v="0"/>
    <n v="1"/>
    <n v="2"/>
    <n v="1"/>
    <n v="0"/>
    <n v="0"/>
    <n v="0"/>
  </r>
  <r>
    <n v="2044042404"/>
    <s v="ASOCIADO 1366"/>
    <x v="3"/>
    <x v="3"/>
    <m/>
    <n v="954915"/>
    <n v="249315"/>
    <n v="127007"/>
    <n v="0"/>
    <n v="0"/>
    <n v="705600"/>
    <s v="9- Otras garantías (no admisible)"/>
    <s v="LBZ"/>
    <s v="A"/>
    <n v="4"/>
    <n v="0"/>
    <n v="0"/>
    <n v="13052"/>
    <n v="1.8191780821917809"/>
    <n v="31.887671232876713"/>
    <n v="1"/>
    <n v="2"/>
    <n v="1"/>
    <n v="3"/>
    <n v="3"/>
    <n v="0"/>
    <n v="0"/>
    <n v="0"/>
  </r>
  <r>
    <n v="4460406"/>
    <s v="ASOCIADO 1367"/>
    <x v="2"/>
    <x v="7"/>
    <n v="1705250"/>
    <m/>
    <n v="0"/>
    <m/>
    <m/>
    <m/>
    <n v="708495"/>
    <s v="SIN"/>
    <s v="SIN"/>
    <s v="SIN"/>
    <n v="4"/>
    <n v="0"/>
    <n v="4"/>
    <n v="76364"/>
    <n v="1.3753424657534246"/>
    <n v="24.665753424657535"/>
    <n v="1"/>
    <n v="0"/>
    <n v="2"/>
    <n v="2"/>
    <n v="1"/>
    <n v="0"/>
    <n v="0"/>
    <n v="0"/>
  </r>
  <r>
    <n v="2262068240"/>
    <s v="ASOCIADO 1368"/>
    <x v="2"/>
    <x v="7"/>
    <n v="682100"/>
    <m/>
    <n v="0"/>
    <m/>
    <m/>
    <m/>
    <n v="708495"/>
    <s v="SIN"/>
    <s v="SIN"/>
    <s v="SIN"/>
    <n v="4"/>
    <n v="0"/>
    <n v="4"/>
    <n v="76130"/>
    <n v="1.3753424657534246"/>
    <n v="23.145205479452056"/>
    <n v="1"/>
    <n v="0"/>
    <n v="2"/>
    <n v="2"/>
    <n v="1"/>
    <n v="0"/>
    <n v="0"/>
    <n v="0"/>
  </r>
  <r>
    <n v="2224048440"/>
    <s v="ASOCIADO 1369"/>
    <x v="2"/>
    <x v="7"/>
    <n v="406692"/>
    <m/>
    <n v="0"/>
    <m/>
    <m/>
    <m/>
    <n v="708495"/>
    <s v="SIN"/>
    <s v="SIN"/>
    <s v="SIN"/>
    <n v="4"/>
    <n v="0"/>
    <n v="4"/>
    <n v="76364"/>
    <n v="1.3753424657534246"/>
    <n v="32.183561643835617"/>
    <n v="1"/>
    <n v="0"/>
    <n v="3"/>
    <n v="2"/>
    <n v="1"/>
    <n v="0"/>
    <n v="0"/>
    <n v="0"/>
  </r>
  <r>
    <n v="26826028"/>
    <s v="ASOCIADO 1370"/>
    <x v="2"/>
    <x v="7"/>
    <m/>
    <m/>
    <n v="0"/>
    <m/>
    <m/>
    <m/>
    <n v="708495"/>
    <s v="SIN"/>
    <s v="SIN"/>
    <s v="SIN"/>
    <n v="4"/>
    <n v="0"/>
    <n v="4"/>
    <n v="76364"/>
    <n v="1.3753424657534246"/>
    <n v="54.69315068493151"/>
    <n v="1"/>
    <n v="0"/>
    <n v="2"/>
    <n v="2"/>
    <n v="1"/>
    <n v="0"/>
    <n v="0"/>
    <n v="0"/>
  </r>
  <r>
    <n v="24864602"/>
    <s v="ASOCIADO 1371"/>
    <x v="3"/>
    <x v="0"/>
    <n v="2333417"/>
    <n v="3081854"/>
    <n v="2368144"/>
    <n v="158125"/>
    <n v="0"/>
    <n v="0"/>
    <n v="713710"/>
    <s v="9- Otras garantías (no admisible)"/>
    <s v="LBZ"/>
    <s v="A"/>
    <n v="4"/>
    <n v="0"/>
    <n v="0"/>
    <n v="17380"/>
    <n v="2.3534246575342466"/>
    <n v="22.353424657534248"/>
    <n v="1"/>
    <n v="2"/>
    <n v="3"/>
    <n v="2"/>
    <n v="3"/>
    <n v="0"/>
    <n v="0"/>
    <n v="0"/>
  </r>
  <r>
    <n v="2002262866"/>
    <s v="ASOCIADO 1372"/>
    <x v="2"/>
    <x v="7"/>
    <m/>
    <m/>
    <n v="0"/>
    <m/>
    <m/>
    <m/>
    <n v="713710"/>
    <s v="SIN"/>
    <s v="SIN"/>
    <s v="SIN"/>
    <n v="4"/>
    <n v="0"/>
    <n v="0"/>
    <n v="5088"/>
    <n v="2.3506849315068492"/>
    <n v="28.394520547945206"/>
    <n v="2"/>
    <n v="4"/>
    <n v="3"/>
    <n v="2"/>
    <n v="3"/>
    <n v="0"/>
    <n v="0"/>
    <n v="0"/>
  </r>
  <r>
    <n v="44820262"/>
    <s v="ASOCIADO 1373"/>
    <x v="3"/>
    <x v="5"/>
    <m/>
    <n v="697358"/>
    <n v="0"/>
    <n v="145776"/>
    <n v="24183"/>
    <n v="0"/>
    <n v="714348"/>
    <s v="9- Otras garantías (no admisible)"/>
    <s v="LBZ"/>
    <s v="C"/>
    <n v="4"/>
    <n v="90"/>
    <n v="22"/>
    <n v="76130"/>
    <n v="2.7643835616438355"/>
    <n v="48.178082191780824"/>
    <n v="2"/>
    <n v="0"/>
    <n v="2"/>
    <n v="2"/>
    <n v="3"/>
    <n v="0"/>
    <n v="0"/>
    <n v="0"/>
  </r>
  <r>
    <n v="2208628864"/>
    <s v="ASOCIADO 1374"/>
    <x v="3"/>
    <x v="5"/>
    <n v="171682"/>
    <n v="237061"/>
    <n v="0"/>
    <n v="119955"/>
    <n v="0"/>
    <n v="0"/>
    <n v="715200"/>
    <s v="9- Otras garantías (no admisible)"/>
    <s v="LBZ"/>
    <s v="A"/>
    <n v="4"/>
    <n v="0"/>
    <n v="0"/>
    <n v="76001"/>
    <n v="2.2602739726027399"/>
    <n v="26.854794520547944"/>
    <n v="1"/>
    <n v="4"/>
    <n v="2"/>
    <n v="2"/>
    <n v="1"/>
    <n v="0"/>
    <n v="0"/>
    <n v="0"/>
  </r>
  <r>
    <n v="26466028"/>
    <s v="ASOCIADO 1375"/>
    <x v="2"/>
    <x v="7"/>
    <n v="90600"/>
    <m/>
    <n v="0"/>
    <m/>
    <m/>
    <m/>
    <n v="715200"/>
    <s v="SIN"/>
    <s v="SIN"/>
    <s v="SIN"/>
    <n v="4"/>
    <n v="0"/>
    <n v="0"/>
    <n v="76001"/>
    <n v="2.2602739726027399"/>
    <n v="47.457534246575342"/>
    <n v="1"/>
    <n v="0"/>
    <n v="2"/>
    <n v="2"/>
    <n v="1"/>
    <n v="0"/>
    <n v="0"/>
    <n v="0"/>
  </r>
  <r>
    <n v="2224888408"/>
    <s v="ASOCIADO 1376"/>
    <x v="3"/>
    <x v="3"/>
    <n v="39695"/>
    <n v="932478"/>
    <n v="217278"/>
    <n v="78954"/>
    <n v="0"/>
    <n v="1200000"/>
    <n v="715200"/>
    <s v="6- pignoración"/>
    <s v="LBZ"/>
    <s v="A"/>
    <n v="4"/>
    <n v="0"/>
    <n v="0"/>
    <n v="76130"/>
    <n v="2.2602739726027399"/>
    <n v="30.495890410958904"/>
    <n v="1"/>
    <n v="2"/>
    <n v="2"/>
    <n v="2"/>
    <n v="3"/>
    <n v="0"/>
    <n v="0"/>
    <n v="0"/>
  </r>
  <r>
    <n v="2224622246"/>
    <s v="ASOCIADO 1377"/>
    <x v="3"/>
    <x v="5"/>
    <n v="1137"/>
    <n v="201594"/>
    <n v="0"/>
    <n v="102008"/>
    <n v="0"/>
    <n v="0"/>
    <n v="715200"/>
    <s v="9- Otras garantías (no admisible)"/>
    <s v="LBZ"/>
    <s v="A"/>
    <n v="4"/>
    <n v="0"/>
    <n v="0"/>
    <n v="76130"/>
    <n v="2.2602739726027399"/>
    <n v="31.317808219178083"/>
    <n v="2"/>
    <n v="0"/>
    <n v="3"/>
    <n v="2"/>
    <n v="1"/>
    <n v="0"/>
    <n v="0"/>
    <n v="0"/>
  </r>
  <r>
    <n v="4468404"/>
    <s v="ASOCIADO 1378"/>
    <x v="3"/>
    <x v="3"/>
    <m/>
    <n v="990755"/>
    <n v="275555"/>
    <n v="83889"/>
    <n v="0"/>
    <n v="0"/>
    <n v="715200"/>
    <s v="9- Otras garantías (no admisible)"/>
    <s v="LBZ"/>
    <s v="A"/>
    <n v="4"/>
    <n v="0"/>
    <n v="0"/>
    <n v="76130"/>
    <n v="2.2602739726027399"/>
    <n v="42.205479452054796"/>
    <n v="1"/>
    <n v="2"/>
    <n v="2"/>
    <n v="2"/>
    <n v="3"/>
    <n v="0"/>
    <n v="0"/>
    <n v="0"/>
  </r>
  <r>
    <n v="2044028240"/>
    <s v="ASOCIADO 1383"/>
    <x v="3"/>
    <x v="5"/>
    <m/>
    <n v="471224"/>
    <n v="0"/>
    <n v="211790"/>
    <n v="0"/>
    <n v="0"/>
    <n v="725600"/>
    <s v="9- Otras garantías (no admisible)"/>
    <s v="LBZ"/>
    <s v="A"/>
    <n v="4"/>
    <n v="0"/>
    <n v="0"/>
    <n v="13052"/>
    <n v="1.8630136986301369"/>
    <n v="31.230136986301371"/>
    <n v="1"/>
    <n v="2"/>
    <n v="1"/>
    <n v="3"/>
    <n v="3"/>
    <n v="0"/>
    <n v="0"/>
    <n v="0"/>
  </r>
  <r>
    <n v="2008402864"/>
    <s v="ASOCIADO 1384"/>
    <x v="3"/>
    <x v="5"/>
    <m/>
    <n v="810443"/>
    <n v="0"/>
    <n v="64150.000000000007"/>
    <n v="0"/>
    <n v="0"/>
    <n v="725600"/>
    <s v="9- Otras garantías (no admisible)"/>
    <s v="LBZ"/>
    <s v="A"/>
    <n v="4"/>
    <n v="0"/>
    <n v="0"/>
    <n v="68255"/>
    <n v="1.8630136986301369"/>
    <n v="35.545205479452058"/>
    <n v="2"/>
    <n v="2"/>
    <n v="1"/>
    <n v="2"/>
    <n v="1"/>
    <n v="0"/>
    <n v="0"/>
    <n v="0"/>
  </r>
  <r>
    <n v="2008404264"/>
    <s v="ASOCIADO 1385"/>
    <x v="2"/>
    <x v="7"/>
    <m/>
    <m/>
    <n v="0"/>
    <m/>
    <m/>
    <m/>
    <n v="726620"/>
    <s v="SIN"/>
    <s v="SIN"/>
    <s v="SIN"/>
    <n v="4"/>
    <n v="0"/>
    <n v="0"/>
    <n v="68276"/>
    <n v="2.6575342465753424"/>
    <n v="30.942465753424656"/>
    <n v="1"/>
    <n v="2"/>
    <n v="1"/>
    <n v="2"/>
    <n v="3"/>
    <n v="0"/>
    <n v="0"/>
    <n v="0"/>
  </r>
  <r>
    <n v="2224648824"/>
    <s v="ASOCIADO 1386"/>
    <x v="2"/>
    <x v="7"/>
    <n v="2891396"/>
    <m/>
    <n v="0"/>
    <m/>
    <m/>
    <m/>
    <n v="727622"/>
    <s v="SIN"/>
    <s v="SIN"/>
    <s v="SIN"/>
    <n v="4"/>
    <n v="0"/>
    <n v="0"/>
    <n v="76130"/>
    <n v="2.3013698630136985"/>
    <n v="23.671232876712327"/>
    <n v="1"/>
    <n v="3"/>
    <n v="2"/>
    <n v="3"/>
    <n v="1"/>
    <n v="0"/>
    <n v="0"/>
    <n v="0"/>
  </r>
  <r>
    <n v="66880660"/>
    <s v="ASOCIADO 1387"/>
    <x v="2"/>
    <x v="7"/>
    <n v="2310000"/>
    <m/>
    <n v="0"/>
    <m/>
    <m/>
    <m/>
    <n v="727622"/>
    <s v="SIN"/>
    <s v="SIN"/>
    <s v="SIN"/>
    <n v="4"/>
    <n v="0"/>
    <n v="0"/>
    <n v="76001"/>
    <n v="2.3013698630136985"/>
    <n v="45.816438356164383"/>
    <n v="2"/>
    <n v="4"/>
    <n v="3"/>
    <n v="2"/>
    <n v="1"/>
    <n v="0"/>
    <n v="0"/>
    <n v="0"/>
  </r>
  <r>
    <n v="2224626064"/>
    <s v="ASOCIADO 1391"/>
    <x v="2"/>
    <x v="7"/>
    <n v="136333"/>
    <m/>
    <n v="0"/>
    <m/>
    <m/>
    <m/>
    <n v="727622"/>
    <s v="SIN"/>
    <s v="SIN"/>
    <s v="SIN"/>
    <n v="4"/>
    <n v="0"/>
    <n v="0"/>
    <n v="76130"/>
    <n v="2.3013698630136985"/>
    <n v="34.364383561643834"/>
    <n v="2"/>
    <n v="2"/>
    <n v="2"/>
    <n v="2"/>
    <n v="1"/>
    <n v="0"/>
    <n v="0"/>
    <n v="0"/>
  </r>
  <r>
    <n v="2262044680"/>
    <s v="ASOCIADO 1392"/>
    <x v="3"/>
    <x v="3"/>
    <m/>
    <n v="1155677"/>
    <n v="428055"/>
    <n v="105294"/>
    <n v="0"/>
    <n v="0"/>
    <n v="727622"/>
    <s v="9- Otras garantías (no admisible)"/>
    <s v="LBZ"/>
    <s v="A"/>
    <n v="4"/>
    <n v="0"/>
    <n v="0"/>
    <n v="76130"/>
    <n v="2.3013698630136985"/>
    <n v="29.876712328767123"/>
    <n v="2"/>
    <n v="0"/>
    <n v="3"/>
    <n v="2"/>
    <n v="1"/>
    <n v="0"/>
    <n v="0"/>
    <n v="0"/>
  </r>
  <r>
    <n v="2224622822"/>
    <s v="ASOCIADO 1393"/>
    <x v="3"/>
    <x v="5"/>
    <m/>
    <n v="460770"/>
    <n v="0"/>
    <n v="94378"/>
    <n v="0"/>
    <n v="0"/>
    <n v="727622"/>
    <s v="9- Otras garantías (no admisible)"/>
    <s v="LBZ"/>
    <s v="A"/>
    <n v="4"/>
    <n v="0"/>
    <n v="0"/>
    <n v="76130"/>
    <n v="2.3013698630136985"/>
    <n v="31.073972602739726"/>
    <n v="1"/>
    <n v="0"/>
    <n v="2"/>
    <n v="2"/>
    <n v="1"/>
    <n v="0"/>
    <n v="0"/>
    <n v="0"/>
  </r>
  <r>
    <n v="2262060806"/>
    <s v="ASOCIADO 1394"/>
    <x v="2"/>
    <x v="7"/>
    <n v="419034"/>
    <m/>
    <n v="0"/>
    <m/>
    <m/>
    <m/>
    <n v="731302"/>
    <s v="SIN"/>
    <s v="SIN"/>
    <s v="SIN"/>
    <n v="4"/>
    <n v="0"/>
    <n v="0"/>
    <n v="76001"/>
    <n v="1.1260273972602739"/>
    <n v="24.961643835616439"/>
    <n v="2"/>
    <n v="5"/>
    <n v="4"/>
    <n v="3"/>
    <n v="1"/>
    <n v="0"/>
    <n v="0"/>
    <n v="0"/>
  </r>
  <r>
    <n v="2240682064"/>
    <s v="ASOCIADO 1396"/>
    <x v="3"/>
    <x v="5"/>
    <n v="200667"/>
    <n v="372581"/>
    <n v="0"/>
    <n v="127554"/>
    <n v="0"/>
    <n v="0"/>
    <n v="735903"/>
    <s v="9- Otras garantías (no admisible)"/>
    <s v="LBZ"/>
    <s v="A"/>
    <n v="4"/>
    <n v="0"/>
    <n v="0"/>
    <n v="76001"/>
    <n v="0.76164383561643834"/>
    <n v="34.495890410958907"/>
    <n v="1"/>
    <n v="5"/>
    <n v="2"/>
    <n v="4"/>
    <n v="1"/>
    <n v="0"/>
    <n v="0"/>
    <n v="0"/>
  </r>
  <r>
    <n v="2046686640"/>
    <s v="ASOCIADO 1397"/>
    <x v="2"/>
    <x v="7"/>
    <m/>
    <m/>
    <n v="0"/>
    <m/>
    <m/>
    <m/>
    <n v="735903"/>
    <s v="SIN"/>
    <s v="SIN"/>
    <s v="SIN"/>
    <n v="4"/>
    <n v="0"/>
    <n v="0"/>
    <n v="68081"/>
    <n v="0.76164383561643834"/>
    <n v="33.046575342465751"/>
    <n v="2"/>
    <n v="5"/>
    <n v="5"/>
    <n v="6"/>
    <n v="1"/>
    <n v="0"/>
    <n v="0"/>
    <n v="0"/>
  </r>
  <r>
    <n v="4626604"/>
    <s v="ASOCIADO 1398"/>
    <x v="2"/>
    <x v="7"/>
    <n v="628632"/>
    <m/>
    <n v="0"/>
    <m/>
    <m/>
    <m/>
    <n v="738554"/>
    <s v="SIN"/>
    <s v="SIN"/>
    <s v="SIN"/>
    <n v="4"/>
    <n v="0"/>
    <n v="0"/>
    <n v="76130"/>
    <n v="2.4684931506849317"/>
    <n v="43.030136986301372"/>
    <n v="1"/>
    <n v="2"/>
    <n v="3"/>
    <n v="3"/>
    <n v="6"/>
    <n v="0"/>
    <n v="0"/>
    <n v="0"/>
  </r>
  <r>
    <n v="66060688"/>
    <s v="ASOCIADO 1400"/>
    <x v="3"/>
    <x v="5"/>
    <n v="454688"/>
    <n v="101599"/>
    <n v="0"/>
    <n v="102413"/>
    <n v="0"/>
    <n v="0"/>
    <n v="740044"/>
    <s v="9- Otras garantías (no admisible)"/>
    <s v="LBZ"/>
    <s v="A"/>
    <n v="4"/>
    <n v="0"/>
    <n v="0"/>
    <n v="76130"/>
    <n v="2.3506849315068492"/>
    <n v="40.797260273972604"/>
    <n v="2"/>
    <n v="2"/>
    <n v="1"/>
    <n v="2"/>
    <n v="1"/>
    <n v="0"/>
    <n v="0"/>
    <n v="0"/>
  </r>
  <r>
    <n v="2226088264"/>
    <s v="ASOCIADO 1401"/>
    <x v="2"/>
    <x v="7"/>
    <n v="284920"/>
    <m/>
    <n v="0"/>
    <m/>
    <m/>
    <m/>
    <n v="740044"/>
    <s v="SIN"/>
    <s v="SIN"/>
    <s v="SIN"/>
    <n v="4"/>
    <n v="0"/>
    <n v="0"/>
    <n v="76113"/>
    <n v="2.3534246575342466"/>
    <n v="29.561643835616437"/>
    <n v="1"/>
    <n v="0"/>
    <n v="3"/>
    <n v="2"/>
    <n v="1"/>
    <n v="0"/>
    <n v="0"/>
    <n v="0"/>
  </r>
  <r>
    <n v="2226080808"/>
    <s v="ASOCIADO 1402"/>
    <x v="2"/>
    <x v="7"/>
    <n v="60400"/>
    <m/>
    <n v="0"/>
    <m/>
    <m/>
    <m/>
    <n v="740044"/>
    <s v="SIN"/>
    <s v="SIN"/>
    <s v="SIN"/>
    <n v="4"/>
    <n v="0"/>
    <n v="0"/>
    <n v="76113"/>
    <n v="2.3534246575342466"/>
    <n v="28.213698630136985"/>
    <n v="1"/>
    <n v="0"/>
    <n v="3"/>
    <n v="2"/>
    <n v="3"/>
    <n v="0"/>
    <n v="0"/>
    <n v="0"/>
  </r>
  <r>
    <n v="66046820"/>
    <s v="ASOCIADO 1403"/>
    <x v="4"/>
    <x v="3"/>
    <m/>
    <n v="1700435"/>
    <n v="960391"/>
    <n v="126470.00000000001"/>
    <n v="0"/>
    <n v="2000000"/>
    <n v="740044"/>
    <s v="6- pignoración"/>
    <s v="LBZ"/>
    <s v="A"/>
    <n v="4"/>
    <n v="0"/>
    <n v="0"/>
    <n v="76306"/>
    <n v="2.3506849315068492"/>
    <n v="54.638356164383559"/>
    <n v="2"/>
    <n v="2"/>
    <n v="2"/>
    <n v="2"/>
    <n v="1"/>
    <n v="0"/>
    <n v="0"/>
    <n v="0"/>
  </r>
  <r>
    <n v="26802408"/>
    <s v="ASOCIADO 1404"/>
    <x v="2"/>
    <x v="7"/>
    <m/>
    <m/>
    <n v="0"/>
    <m/>
    <m/>
    <m/>
    <n v="740044"/>
    <s v="SIN"/>
    <s v="SIN"/>
    <s v="SIN"/>
    <n v="4"/>
    <n v="0"/>
    <n v="0"/>
    <n v="76275"/>
    <n v="2.3506849315068492"/>
    <n v="44.780821917808218"/>
    <n v="1"/>
    <n v="2"/>
    <n v="1"/>
    <n v="2"/>
    <n v="1"/>
    <n v="0"/>
    <n v="0"/>
    <n v="0"/>
  </r>
  <r>
    <n v="22644888"/>
    <s v="ASOCIADO 1405"/>
    <x v="2"/>
    <x v="7"/>
    <n v="622532"/>
    <m/>
    <n v="0"/>
    <m/>
    <m/>
    <m/>
    <n v="745600"/>
    <s v="SIN"/>
    <s v="SIN"/>
    <s v="SIN"/>
    <n v="4"/>
    <n v="0"/>
    <n v="0"/>
    <n v="8758"/>
    <n v="1.8191780821917809"/>
    <n v="41.953424657534249"/>
    <n v="2"/>
    <n v="0"/>
    <n v="1"/>
    <n v="2"/>
    <n v="3"/>
    <n v="0"/>
    <n v="0"/>
    <n v="0"/>
  </r>
  <r>
    <n v="2084842666"/>
    <s v="ASOCIADO 1406"/>
    <x v="3"/>
    <x v="3"/>
    <m/>
    <n v="879402"/>
    <n v="133802"/>
    <n v="94853"/>
    <n v="0"/>
    <n v="0"/>
    <n v="745600"/>
    <s v="9- Otras garantías (no admisible)"/>
    <s v="LBZ"/>
    <s v="A"/>
    <n v="4"/>
    <n v="0"/>
    <n v="0"/>
    <n v="68418"/>
    <n v="1.7780821917808218"/>
    <n v="28.882191780821916"/>
    <n v="1"/>
    <n v="1"/>
    <n v="1"/>
    <n v="2"/>
    <n v="3"/>
    <n v="0"/>
    <n v="0"/>
    <n v="0"/>
  </r>
  <r>
    <n v="2044048884"/>
    <s v="ASOCIADO 1407"/>
    <x v="3"/>
    <x v="5"/>
    <m/>
    <n v="155421"/>
    <n v="0"/>
    <n v="52638"/>
    <n v="0"/>
    <n v="0"/>
    <n v="745600"/>
    <s v="9- Otras garantías (no admisible)"/>
    <s v="LBZ"/>
    <s v="A"/>
    <n v="4"/>
    <n v="0"/>
    <n v="0"/>
    <n v="13001"/>
    <n v="1.8191780821917809"/>
    <n v="40.789041095890411"/>
    <n v="1"/>
    <n v="2"/>
    <n v="1"/>
    <n v="3"/>
    <n v="3"/>
    <n v="0"/>
    <n v="0"/>
    <n v="0"/>
  </r>
  <r>
    <n v="84668028"/>
    <s v="ASOCIADO 1408"/>
    <x v="3"/>
    <x v="5"/>
    <m/>
    <n v="403162"/>
    <n v="0"/>
    <n v="52226"/>
    <n v="0"/>
    <n v="0"/>
    <n v="745600"/>
    <s v="9- Otras garantías (no admisible)"/>
    <s v="LBZ"/>
    <s v="A"/>
    <n v="4"/>
    <n v="0"/>
    <n v="0"/>
    <n v="13052"/>
    <n v="1.7780821917808218"/>
    <n v="49.934246575342463"/>
    <n v="1"/>
    <n v="1"/>
    <n v="1"/>
    <n v="2"/>
    <n v="3"/>
    <n v="0"/>
    <n v="0"/>
    <n v="0"/>
  </r>
  <r>
    <n v="2006024280"/>
    <s v="ASOCIADO 1409"/>
    <x v="3"/>
    <x v="5"/>
    <m/>
    <n v="351596"/>
    <n v="0"/>
    <n v="107500"/>
    <n v="0"/>
    <n v="0"/>
    <n v="750120"/>
    <s v="9- Otras garantías (no admisible)"/>
    <s v="LBZ"/>
    <s v="A"/>
    <n v="4"/>
    <n v="0"/>
    <n v="0"/>
    <n v="68307"/>
    <n v="3.0684931506849313"/>
    <n v="30.882191780821916"/>
    <n v="1"/>
    <n v="4"/>
    <n v="3"/>
    <n v="2"/>
    <n v="1"/>
    <n v="0"/>
    <n v="0"/>
    <n v="0"/>
  </r>
  <r>
    <n v="82260088"/>
    <s v="ASOCIADO 1410"/>
    <x v="3"/>
    <x v="5"/>
    <n v="1499478"/>
    <n v="368960"/>
    <n v="0"/>
    <n v="124959.99999999999"/>
    <n v="0"/>
    <n v="0"/>
    <n v="752466"/>
    <s v="9- Otras garantías (no admisible)"/>
    <s v="LBZ"/>
    <s v="A"/>
    <n v="4"/>
    <n v="0"/>
    <n v="0"/>
    <n v="5001"/>
    <n v="2.3945205479452056"/>
    <n v="39.720547945205482"/>
    <n v="1"/>
    <n v="0"/>
    <n v="3"/>
    <n v="2"/>
    <n v="3"/>
    <n v="0"/>
    <n v="0"/>
    <n v="0"/>
  </r>
  <r>
    <n v="2222242804"/>
    <s v="ASOCIADO 1411"/>
    <x v="3"/>
    <x v="3"/>
    <n v="109463"/>
    <n v="1076310"/>
    <n v="323844"/>
    <n v="106257"/>
    <n v="0"/>
    <n v="0"/>
    <n v="752466"/>
    <s v="9- Otras garantías (no admisible)"/>
    <s v="LBZ"/>
    <s v="A"/>
    <n v="4"/>
    <n v="0"/>
    <n v="0"/>
    <n v="76563"/>
    <n v="2.3945205479452056"/>
    <n v="22.958904109589042"/>
    <n v="1"/>
    <n v="0"/>
    <n v="3"/>
    <n v="2"/>
    <n v="1"/>
    <n v="0"/>
    <n v="0"/>
    <n v="0"/>
  </r>
  <r>
    <n v="4444884"/>
    <s v="ASOCIADO 1412"/>
    <x v="3"/>
    <x v="5"/>
    <n v="875"/>
    <n v="115005"/>
    <n v="0"/>
    <n v="116621"/>
    <n v="0"/>
    <n v="0"/>
    <n v="752466"/>
    <s v="9- Otras garantías (no admisible)"/>
    <s v="LBZ"/>
    <s v="A"/>
    <n v="4"/>
    <n v="0"/>
    <n v="0"/>
    <n v="76606"/>
    <n v="2.3945205479452056"/>
    <n v="39.736986301369861"/>
    <n v="1"/>
    <n v="0"/>
    <n v="3"/>
    <n v="2"/>
    <n v="1"/>
    <n v="0"/>
    <n v="0"/>
    <n v="0"/>
  </r>
  <r>
    <n v="2224662862"/>
    <s v="ASOCIADO 1413"/>
    <x v="3"/>
    <x v="5"/>
    <m/>
    <n v="758253"/>
    <n v="0"/>
    <n v="69085"/>
    <n v="0"/>
    <n v="0"/>
    <n v="752466"/>
    <s v="9- Otras garantías (no admisible)"/>
    <s v="LBZ"/>
    <s v="A"/>
    <n v="4"/>
    <n v="0"/>
    <n v="0"/>
    <n v="76275"/>
    <n v="2.3945205479452056"/>
    <n v="30.887671232876713"/>
    <n v="1"/>
    <n v="0"/>
    <n v="2"/>
    <n v="2"/>
    <n v="3"/>
    <n v="0"/>
    <n v="0"/>
    <n v="0"/>
  </r>
  <r>
    <n v="2002486484"/>
    <s v="ASOCIADO 1414"/>
    <x v="3"/>
    <x v="5"/>
    <n v="665167"/>
    <n v="292434"/>
    <n v="0"/>
    <n v="100221"/>
    <n v="0"/>
    <n v="0"/>
    <n v="754620"/>
    <s v="9- Otras garantías (no admisible)"/>
    <s v="LBZ"/>
    <s v="A"/>
    <n v="4"/>
    <n v="0"/>
    <n v="0"/>
    <n v="68255"/>
    <n v="1.989041095890411"/>
    <n v="23.493150684931507"/>
    <n v="1"/>
    <n v="2"/>
    <n v="1"/>
    <n v="2"/>
    <n v="1"/>
    <n v="0"/>
    <n v="0"/>
    <n v="0"/>
  </r>
  <r>
    <n v="2200800204"/>
    <s v="ASOCIADO 1415"/>
    <x v="2"/>
    <x v="7"/>
    <n v="457500"/>
    <m/>
    <n v="0"/>
    <m/>
    <m/>
    <m/>
    <n v="754620"/>
    <s v="SIN"/>
    <s v="SIN"/>
    <s v="SIN"/>
    <n v="4"/>
    <n v="0"/>
    <n v="0"/>
    <n v="68615"/>
    <n v="1.989041095890411"/>
    <n v="34.701369863013696"/>
    <n v="1"/>
    <n v="2"/>
    <n v="1"/>
    <n v="2"/>
    <n v="3"/>
    <n v="0"/>
    <n v="0"/>
    <n v="0"/>
  </r>
  <r>
    <n v="2008866884"/>
    <s v="ASOCIADO 1416"/>
    <x v="2"/>
    <x v="7"/>
    <n v="2293487"/>
    <m/>
    <n v="0"/>
    <m/>
    <m/>
    <m/>
    <n v="757625"/>
    <s v="SIN"/>
    <s v="SIN"/>
    <s v="SIN"/>
    <n v="4"/>
    <n v="0"/>
    <n v="0"/>
    <n v="68276"/>
    <n v="1.1643835616438356"/>
    <n v="27.490410958904111"/>
    <n v="1"/>
    <n v="5"/>
    <n v="3"/>
    <n v="3"/>
    <n v="3"/>
    <n v="0"/>
    <n v="0"/>
    <n v="0"/>
  </r>
  <r>
    <n v="2224688288"/>
    <s v="ASOCIADO 1417"/>
    <x v="2"/>
    <x v="7"/>
    <n v="845833"/>
    <m/>
    <n v="0"/>
    <m/>
    <m/>
    <m/>
    <n v="757625"/>
    <s v="SIN"/>
    <s v="SIN"/>
    <s v="SIN"/>
    <n v="4"/>
    <n v="0"/>
    <n v="0"/>
    <n v="76563"/>
    <n v="1.167123287671233"/>
    <n v="25.873972602739727"/>
    <n v="2"/>
    <n v="5"/>
    <n v="1"/>
    <n v="3"/>
    <n v="1"/>
    <n v="0"/>
    <n v="0"/>
    <n v="0"/>
  </r>
  <r>
    <n v="2044042244"/>
    <s v="ASOCIADO 1418"/>
    <x v="2"/>
    <x v="7"/>
    <n v="767667"/>
    <m/>
    <n v="0"/>
    <m/>
    <m/>
    <m/>
    <n v="757625"/>
    <s v="SIN"/>
    <s v="SIN"/>
    <s v="SIN"/>
    <n v="4"/>
    <n v="0"/>
    <n v="0"/>
    <n v="13052"/>
    <n v="1.167123287671233"/>
    <n v="25.230136986301371"/>
    <n v="1"/>
    <n v="5"/>
    <n v="1"/>
    <n v="3"/>
    <n v="3"/>
    <n v="0"/>
    <n v="0"/>
    <n v="0"/>
  </r>
  <r>
    <n v="2044024662"/>
    <s v="ASOCIADO 1420"/>
    <x v="2"/>
    <x v="7"/>
    <n v="504900"/>
    <m/>
    <n v="0"/>
    <m/>
    <m/>
    <m/>
    <n v="757625"/>
    <s v="SIN"/>
    <s v="SIN"/>
    <s v="SIN"/>
    <n v="4"/>
    <n v="0"/>
    <n v="0"/>
    <n v="13052"/>
    <n v="1.167123287671233"/>
    <n v="32.602739726027394"/>
    <n v="1"/>
    <n v="4"/>
    <n v="1"/>
    <n v="3"/>
    <n v="3"/>
    <n v="0"/>
    <n v="0"/>
    <n v="0"/>
  </r>
  <r>
    <n v="2062404024"/>
    <s v="ASOCIADO 1421"/>
    <x v="3"/>
    <x v="5"/>
    <n v="440931"/>
    <n v="380000"/>
    <n v="0"/>
    <n v="0"/>
    <n v="0"/>
    <n v="0"/>
    <n v="757625"/>
    <s v="9- Otras garantías (no admisible)"/>
    <s v="LBZ"/>
    <s v="A"/>
    <n v="4"/>
    <n v="0"/>
    <n v="0"/>
    <n v="76130"/>
    <n v="1.1452054794520548"/>
    <n v="29.534246575342465"/>
    <n v="1"/>
    <n v="3"/>
    <n v="2"/>
    <n v="3"/>
    <n v="3"/>
    <n v="0"/>
    <n v="0"/>
    <n v="0"/>
  </r>
  <r>
    <n v="2084622244"/>
    <s v="ASOCIADO 1422"/>
    <x v="2"/>
    <x v="7"/>
    <n v="157334"/>
    <m/>
    <n v="0"/>
    <m/>
    <m/>
    <m/>
    <n v="757625"/>
    <s v="SIN"/>
    <s v="SIN"/>
    <s v="SIN"/>
    <n v="4"/>
    <n v="0"/>
    <n v="0"/>
    <n v="25286"/>
    <n v="1.167123287671233"/>
    <n v="24.4986301369863"/>
    <n v="1"/>
    <n v="2"/>
    <n v="3"/>
    <n v="3"/>
    <n v="1"/>
    <n v="0"/>
    <n v="0"/>
    <n v="0"/>
  </r>
  <r>
    <n v="2006244088"/>
    <s v="ASOCIADO 1424"/>
    <x v="3"/>
    <x v="3"/>
    <m/>
    <n v="1096035"/>
    <n v="338410"/>
    <n v="145776"/>
    <n v="0"/>
    <n v="0"/>
    <n v="757625"/>
    <s v="9- Otras garantías (no admisible)"/>
    <s v="LBZ"/>
    <s v="A"/>
    <n v="4"/>
    <n v="0"/>
    <n v="0"/>
    <n v="76001"/>
    <n v="1.1643835616438356"/>
    <n v="26.345205479452055"/>
    <n v="1"/>
    <n v="2"/>
    <n v="2"/>
    <n v="3"/>
    <n v="1"/>
    <n v="0"/>
    <n v="0"/>
    <n v="0"/>
  </r>
  <r>
    <n v="2044026260"/>
    <s v="ASOCIADO 1425"/>
    <x v="3"/>
    <x v="7"/>
    <m/>
    <n v="75373"/>
    <n v="0"/>
    <n v="76127"/>
    <n v="0"/>
    <n v="0"/>
    <n v="757625"/>
    <s v="9- Otras garantías (no admisible)"/>
    <s v="LBZ"/>
    <s v="A"/>
    <n v="4"/>
    <n v="0"/>
    <n v="0"/>
    <n v="13052"/>
    <n v="1.1643835616438356"/>
    <n v="32.317808219178083"/>
    <n v="1"/>
    <n v="2"/>
    <n v="1"/>
    <n v="3"/>
    <n v="3"/>
    <n v="0"/>
    <n v="0"/>
    <n v="0"/>
  </r>
  <r>
    <n v="4400688"/>
    <s v="ASOCIADO 1426"/>
    <x v="2"/>
    <x v="7"/>
    <m/>
    <m/>
    <n v="0"/>
    <m/>
    <m/>
    <m/>
    <n v="757625"/>
    <s v="SIN"/>
    <s v="SIN"/>
    <s v="SIN"/>
    <n v="4"/>
    <n v="0"/>
    <n v="0"/>
    <n v="76001"/>
    <n v="1.1643835616438356"/>
    <n v="48.153424657534245"/>
    <n v="1"/>
    <n v="1"/>
    <n v="2"/>
    <n v="3"/>
    <n v="2"/>
    <n v="0"/>
    <n v="0"/>
    <n v="0"/>
  </r>
  <r>
    <n v="2008406424"/>
    <s v="ASOCIADO 1427"/>
    <x v="2"/>
    <x v="7"/>
    <m/>
    <m/>
    <n v="0"/>
    <m/>
    <m/>
    <m/>
    <n v="760620"/>
    <s v="SIN"/>
    <s v="SIN"/>
    <s v="SIN"/>
    <n v="4"/>
    <n v="0"/>
    <n v="0"/>
    <n v="68615"/>
    <n v="2.7424657534246575"/>
    <n v="31.643835616438356"/>
    <n v="1"/>
    <n v="2"/>
    <n v="1"/>
    <n v="2"/>
    <n v="1"/>
    <n v="0"/>
    <n v="0"/>
    <n v="0"/>
  </r>
  <r>
    <n v="80606286"/>
    <s v="ASOCIADO 1430"/>
    <x v="2"/>
    <x v="7"/>
    <m/>
    <m/>
    <n v="0"/>
    <m/>
    <m/>
    <m/>
    <n v="763161"/>
    <s v="SIN"/>
    <s v="SIN"/>
    <s v="SIN"/>
    <n v="4"/>
    <n v="0"/>
    <n v="0"/>
    <n v="13001"/>
    <n v="0.60821917808219184"/>
    <n v="46.301369863013697"/>
    <n v="1"/>
    <n v="5"/>
    <n v="2"/>
    <n v="3"/>
    <n v="1"/>
    <n v="0"/>
    <n v="0"/>
    <n v="0"/>
  </r>
  <r>
    <n v="60664442"/>
    <s v="ASOCIADO 1432"/>
    <x v="2"/>
    <x v="7"/>
    <m/>
    <m/>
    <n v="0"/>
    <m/>
    <m/>
    <m/>
    <n v="764882"/>
    <s v="SIN"/>
    <s v="SIN"/>
    <s v="SIN"/>
    <n v="4"/>
    <n v="0"/>
    <n v="0"/>
    <n v="25473"/>
    <n v="2.4356164383561643"/>
    <n v="36.761643835616439"/>
    <n v="2"/>
    <n v="4"/>
    <n v="3"/>
    <n v="2"/>
    <n v="2"/>
    <n v="0"/>
    <n v="0"/>
    <n v="0"/>
  </r>
  <r>
    <n v="62004066"/>
    <s v="ASOCIADO 1434"/>
    <x v="2"/>
    <x v="7"/>
    <n v="296497"/>
    <m/>
    <n v="0"/>
    <m/>
    <m/>
    <m/>
    <n v="764888"/>
    <s v="SIN"/>
    <s v="SIN"/>
    <s v="SIN"/>
    <n v="4"/>
    <n v="0"/>
    <n v="0"/>
    <n v="76001"/>
    <n v="2.4328767123287673"/>
    <n v="39.715068493150682"/>
    <n v="2"/>
    <n v="2"/>
    <n v="3"/>
    <n v="2"/>
    <n v="1"/>
    <n v="0"/>
    <n v="0"/>
    <n v="0"/>
  </r>
  <r>
    <n v="2024660042"/>
    <s v="ASOCIADO 1435"/>
    <x v="2"/>
    <x v="7"/>
    <m/>
    <m/>
    <n v="0"/>
    <m/>
    <m/>
    <m/>
    <n v="766120"/>
    <s v="SIN"/>
    <s v="SIN"/>
    <s v="SIN"/>
    <n v="4"/>
    <n v="0"/>
    <n v="0"/>
    <n v="11001"/>
    <n v="2.9479452054794519"/>
    <n v="25.18082191780822"/>
    <n v="2"/>
    <n v="2"/>
    <n v="1"/>
    <n v="2"/>
    <n v="1"/>
    <n v="0"/>
    <n v="0"/>
    <n v="0"/>
  </r>
  <r>
    <n v="2044024462"/>
    <s v="ASOCIADO 1436"/>
    <x v="3"/>
    <x v="5"/>
    <m/>
    <n v="757587"/>
    <n v="0"/>
    <n v="138877"/>
    <n v="0"/>
    <n v="0"/>
    <n v="768120"/>
    <s v="9- Otras garantías (no admisible)"/>
    <s v="LBZ"/>
    <s v="A"/>
    <n v="4"/>
    <n v="0"/>
    <n v="0"/>
    <n v="13052"/>
    <n v="3.0684931506849313"/>
    <n v="32.827397260273976"/>
    <n v="2"/>
    <n v="3"/>
    <n v="1"/>
    <n v="2"/>
    <n v="1"/>
    <n v="0"/>
    <n v="0"/>
    <n v="0"/>
  </r>
  <r>
    <n v="2046060402"/>
    <s v="ASOCIADO 1439"/>
    <x v="3"/>
    <x v="2"/>
    <n v="1246465"/>
    <n v="2498939"/>
    <n v="1721629"/>
    <n v="335178"/>
    <n v="0"/>
    <n v="0"/>
    <n v="777310"/>
    <s v="9- Otras garantías (no admisible)"/>
    <s v="LBZ"/>
    <s v="A"/>
    <n v="4"/>
    <n v="0"/>
    <n v="0"/>
    <n v="5615"/>
    <n v="2.4684931506849317"/>
    <n v="24.471232876712328"/>
    <n v="1"/>
    <n v="0"/>
    <n v="3"/>
    <n v="2"/>
    <n v="1"/>
    <n v="0"/>
    <n v="0"/>
    <n v="0"/>
  </r>
  <r>
    <n v="2088842604"/>
    <s v="ASOCIADO 1441"/>
    <x v="3"/>
    <x v="5"/>
    <n v="494170"/>
    <n v="179703"/>
    <n v="0"/>
    <n v="182220"/>
    <n v="0"/>
    <n v="0"/>
    <n v="777310"/>
    <s v="9- Otras garantías (no admisible)"/>
    <s v="LBZ"/>
    <s v="A"/>
    <n v="4"/>
    <n v="0"/>
    <n v="0"/>
    <n v="76001"/>
    <n v="2.4684931506849317"/>
    <n v="33.145205479452052"/>
    <n v="2"/>
    <n v="2"/>
    <n v="2"/>
    <n v="2"/>
    <n v="1"/>
    <n v="0"/>
    <n v="0"/>
    <n v="0"/>
  </r>
  <r>
    <n v="2208080688"/>
    <s v="ASOCIADO 1443"/>
    <x v="3"/>
    <x v="5"/>
    <n v="168246"/>
    <n v="572925"/>
    <n v="0"/>
    <n v="100221"/>
    <n v="0"/>
    <n v="0"/>
    <n v="777310"/>
    <s v="9- Otras garantías (no admisible)"/>
    <s v="LBZ"/>
    <s v="A"/>
    <n v="4"/>
    <n v="0"/>
    <n v="0"/>
    <n v="76130"/>
    <n v="2.4657534246575343"/>
    <n v="26.432876712328767"/>
    <n v="1"/>
    <n v="0"/>
    <n v="3"/>
    <n v="2"/>
    <n v="1"/>
    <n v="0"/>
    <n v="0"/>
    <n v="0"/>
  </r>
  <r>
    <n v="2222068024"/>
    <s v="ASOCIADO 1444"/>
    <x v="2"/>
    <x v="7"/>
    <n v="83108"/>
    <m/>
    <n v="0"/>
    <m/>
    <m/>
    <m/>
    <n v="777310"/>
    <s v="SIN"/>
    <s v="SIN"/>
    <s v="SIN"/>
    <n v="4"/>
    <n v="0"/>
    <n v="0"/>
    <n v="76306"/>
    <n v="2.526027397260274"/>
    <n v="32.43013698630137"/>
    <n v="1"/>
    <n v="0"/>
    <n v="2"/>
    <n v="2"/>
    <n v="1"/>
    <n v="0"/>
    <n v="0"/>
    <n v="0"/>
  </r>
  <r>
    <n v="20446002"/>
    <s v="ASOCIADO 1445"/>
    <x v="2"/>
    <x v="7"/>
    <n v="63934"/>
    <m/>
    <n v="0"/>
    <m/>
    <m/>
    <m/>
    <n v="777310"/>
    <s v="SIN"/>
    <s v="SIN"/>
    <s v="SIN"/>
    <n v="4"/>
    <n v="0"/>
    <n v="0"/>
    <n v="76275"/>
    <n v="2.4575342465753423"/>
    <n v="38.358904109589041"/>
    <n v="2"/>
    <n v="2"/>
    <n v="1"/>
    <n v="2"/>
    <n v="3"/>
    <n v="0"/>
    <n v="0"/>
    <n v="0"/>
  </r>
  <r>
    <n v="2042446024"/>
    <s v="ASOCIADO 1446"/>
    <x v="3"/>
    <x v="5"/>
    <n v="61983"/>
    <n v="863032"/>
    <n v="0"/>
    <n v="150968"/>
    <n v="0"/>
    <n v="0"/>
    <n v="777310"/>
    <s v="9- Otras garantías (no admisible)"/>
    <s v="LBZ"/>
    <s v="A"/>
    <n v="4"/>
    <n v="0"/>
    <n v="0"/>
    <n v="8001"/>
    <n v="2.526027397260274"/>
    <n v="28.616438356164384"/>
    <n v="2"/>
    <n v="2"/>
    <n v="2"/>
    <n v="2"/>
    <n v="1"/>
    <n v="0"/>
    <n v="0"/>
    <n v="0"/>
  </r>
  <r>
    <n v="6220044"/>
    <s v="ASOCIADO 1447"/>
    <x v="2"/>
    <x v="7"/>
    <n v="41019"/>
    <m/>
    <n v="0"/>
    <m/>
    <m/>
    <m/>
    <n v="777310"/>
    <s v="SIN"/>
    <s v="SIN"/>
    <s v="SIN"/>
    <n v="4"/>
    <n v="0"/>
    <n v="0"/>
    <n v="76130"/>
    <n v="2.4575342465753423"/>
    <n v="53.701369863013696"/>
    <n v="1"/>
    <n v="2"/>
    <n v="1"/>
    <n v="3"/>
    <n v="1"/>
    <n v="0"/>
    <n v="0"/>
    <n v="0"/>
  </r>
  <r>
    <n v="2222488622"/>
    <s v="ASOCIADO 1450"/>
    <x v="2"/>
    <x v="7"/>
    <m/>
    <m/>
    <n v="0"/>
    <m/>
    <m/>
    <m/>
    <n v="777310"/>
    <s v="SIN"/>
    <s v="SIN"/>
    <s v="SIN"/>
    <n v="4"/>
    <n v="0"/>
    <n v="0"/>
    <n v="76130"/>
    <n v="2.4657534246575343"/>
    <n v="28.958904109589042"/>
    <n v="2"/>
    <n v="0"/>
    <n v="1"/>
    <n v="2"/>
    <n v="1"/>
    <n v="0"/>
    <n v="0"/>
    <n v="0"/>
  </r>
  <r>
    <n v="24800840"/>
    <s v="ASOCIADO 1451"/>
    <x v="3"/>
    <x v="3"/>
    <m/>
    <n v="1186702"/>
    <n v="403675"/>
    <n v="103816"/>
    <n v="0"/>
    <n v="0"/>
    <n v="783027"/>
    <s v="9- Otras garantías (no admisible)"/>
    <s v="LBZ"/>
    <s v="A"/>
    <n v="4"/>
    <n v="0"/>
    <n v="4"/>
    <n v="76113"/>
    <n v="1.3753424657534246"/>
    <n v="38.564383561643837"/>
    <n v="1"/>
    <n v="2"/>
    <n v="2"/>
    <n v="2"/>
    <n v="1"/>
    <n v="0"/>
    <n v="0"/>
    <n v="0"/>
  </r>
  <r>
    <n v="20462846"/>
    <s v="ASOCIADO 1452"/>
    <x v="3"/>
    <x v="5"/>
    <n v="201000"/>
    <n v="347775"/>
    <n v="0"/>
    <n v="80325"/>
    <n v="0"/>
    <n v="0"/>
    <n v="784544"/>
    <s v="9- Otras garantías (no admisible)"/>
    <s v="LBZ"/>
    <s v="A"/>
    <n v="4"/>
    <n v="0"/>
    <n v="32"/>
    <n v="76130"/>
    <n v="0.16986301369863013"/>
    <n v="35.909589041095892"/>
    <n v="2"/>
    <n v="2"/>
    <n v="2"/>
    <n v="3"/>
    <n v="3"/>
    <n v="0"/>
    <n v="0"/>
    <n v="0"/>
  </r>
  <r>
    <n v="48666406"/>
    <s v="ASOCIADO 1455"/>
    <x v="3"/>
    <x v="5"/>
    <n v="1330832"/>
    <n v="570534"/>
    <n v="0"/>
    <n v="75882"/>
    <n v="0"/>
    <n v="0"/>
    <n v="789732"/>
    <s v="9- Otras garantías (no admisible)"/>
    <s v="LBZ"/>
    <s v="A"/>
    <n v="4"/>
    <n v="0"/>
    <n v="0"/>
    <n v="76306"/>
    <n v="2.526027397260274"/>
    <n v="42.545205479452058"/>
    <n v="2"/>
    <n v="0"/>
    <n v="2"/>
    <n v="2"/>
    <n v="3"/>
    <n v="0"/>
    <n v="0"/>
    <n v="0"/>
  </r>
  <r>
    <n v="22626824"/>
    <s v="ASOCIADO 1457"/>
    <x v="2"/>
    <x v="7"/>
    <n v="640867"/>
    <m/>
    <n v="0"/>
    <m/>
    <m/>
    <m/>
    <n v="789732"/>
    <s v="SIN"/>
    <s v="SIN"/>
    <s v="SIN"/>
    <n v="4"/>
    <n v="0"/>
    <n v="0"/>
    <n v="8001"/>
    <n v="2.526027397260274"/>
    <n v="44.38356164383562"/>
    <n v="2"/>
    <n v="2"/>
    <n v="2"/>
    <n v="2"/>
    <n v="1"/>
    <n v="0"/>
    <n v="0"/>
    <n v="0"/>
  </r>
  <r>
    <n v="2222006244"/>
    <s v="ASOCIADO 1458"/>
    <x v="3"/>
    <x v="5"/>
    <n v="633745"/>
    <n v="758891"/>
    <n v="0"/>
    <n v="87730"/>
    <n v="0"/>
    <n v="0"/>
    <n v="789732"/>
    <s v="9- Otras garantías (no admisible)"/>
    <s v="LBZ"/>
    <s v="A"/>
    <n v="4"/>
    <n v="0"/>
    <n v="0"/>
    <n v="76001"/>
    <n v="2.5232876712328767"/>
    <n v="31.449315068493149"/>
    <n v="1"/>
    <n v="0"/>
    <n v="2"/>
    <n v="2"/>
    <n v="1"/>
    <n v="0"/>
    <n v="0"/>
    <n v="0"/>
  </r>
  <r>
    <n v="2222884642"/>
    <s v="ASOCIADO 1459"/>
    <x v="3"/>
    <x v="5"/>
    <n v="633433"/>
    <n v="677095"/>
    <n v="0"/>
    <n v="118443"/>
    <n v="0"/>
    <n v="0"/>
    <n v="789732"/>
    <s v="9- Otras garantías (no admisible)"/>
    <s v="LBZ"/>
    <s v="A"/>
    <n v="4"/>
    <n v="0"/>
    <n v="0"/>
    <n v="76147"/>
    <n v="2.526027397260274"/>
    <n v="26.627397260273973"/>
    <n v="2"/>
    <n v="2"/>
    <n v="2"/>
    <n v="2"/>
    <n v="1"/>
    <n v="0"/>
    <n v="0"/>
    <n v="0"/>
  </r>
  <r>
    <n v="26620606"/>
    <s v="ASOCIADO 1460"/>
    <x v="2"/>
    <x v="7"/>
    <n v="243866"/>
    <m/>
    <n v="0"/>
    <m/>
    <m/>
    <m/>
    <n v="789732"/>
    <s v="SIN"/>
    <s v="SIN"/>
    <s v="SIN"/>
    <n v="4"/>
    <n v="0"/>
    <n v="0"/>
    <n v="76306"/>
    <n v="2.526027397260274"/>
    <n v="46.424657534246577"/>
    <n v="1"/>
    <n v="0"/>
    <n v="2"/>
    <n v="2"/>
    <n v="1"/>
    <n v="0"/>
    <n v="0"/>
    <n v="0"/>
  </r>
  <r>
    <n v="2240040000"/>
    <s v="ASOCIADO 1461"/>
    <x v="3"/>
    <x v="3"/>
    <n v="201667"/>
    <n v="1027534"/>
    <n v="237802"/>
    <n v="136665"/>
    <n v="0"/>
    <n v="0"/>
    <n v="789732"/>
    <s v="9- Otras garantías (no admisible)"/>
    <s v="LBZ"/>
    <s v="A"/>
    <n v="4"/>
    <n v="0"/>
    <n v="0"/>
    <n v="19573"/>
    <n v="2.5232876712328767"/>
    <n v="25.046575342465754"/>
    <n v="2"/>
    <n v="0"/>
    <n v="3"/>
    <n v="2"/>
    <n v="1"/>
    <n v="0"/>
    <n v="0"/>
    <n v="0"/>
  </r>
  <r>
    <n v="66068884"/>
    <s v="ASOCIADO 1463"/>
    <x v="3"/>
    <x v="3"/>
    <m/>
    <n v="1100000"/>
    <n v="310268"/>
    <n v="118647"/>
    <n v="0"/>
    <n v="0"/>
    <n v="789732"/>
    <s v="9- Otras garantías (no admisible)"/>
    <s v="LBZ"/>
    <s v="A"/>
    <n v="4"/>
    <n v="0"/>
    <n v="0"/>
    <n v="76130"/>
    <n v="2.526027397260274"/>
    <n v="41.010958904109586"/>
    <n v="2"/>
    <n v="0"/>
    <n v="2"/>
    <n v="2"/>
    <n v="1"/>
    <n v="0"/>
    <n v="0"/>
    <n v="0"/>
  </r>
  <r>
    <n v="2228200404"/>
    <s v="ASOCIADO 1465"/>
    <x v="2"/>
    <x v="7"/>
    <m/>
    <m/>
    <n v="0"/>
    <m/>
    <m/>
    <m/>
    <n v="789732"/>
    <s v="SIN"/>
    <s v="SIN"/>
    <s v="SIN"/>
    <n v="4"/>
    <n v="0"/>
    <n v="0"/>
    <n v="66170"/>
    <n v="2.526027397260274"/>
    <n v="29.232876712328768"/>
    <n v="1"/>
    <n v="2"/>
    <n v="2"/>
    <n v="2"/>
    <n v="1"/>
    <n v="0"/>
    <n v="0"/>
    <n v="0"/>
  </r>
  <r>
    <n v="46860402"/>
    <s v="ASOCIADO 1466"/>
    <x v="2"/>
    <x v="7"/>
    <m/>
    <m/>
    <n v="0"/>
    <m/>
    <m/>
    <m/>
    <n v="789732"/>
    <s v="SIN"/>
    <s v="SIN"/>
    <s v="SIN"/>
    <n v="4"/>
    <n v="0"/>
    <n v="0"/>
    <n v="76113"/>
    <n v="2.515068493150685"/>
    <n v="43.178082191780824"/>
    <n v="2"/>
    <n v="0"/>
    <n v="2"/>
    <n v="2"/>
    <n v="1"/>
    <n v="0"/>
    <n v="0"/>
    <n v="0"/>
  </r>
  <r>
    <n v="26804602"/>
    <s v="ASOCIADO 1467"/>
    <x v="2"/>
    <x v="7"/>
    <m/>
    <m/>
    <n v="0"/>
    <m/>
    <m/>
    <m/>
    <n v="789732"/>
    <s v="SIN"/>
    <s v="SIN"/>
    <s v="SIN"/>
    <n v="4"/>
    <n v="0"/>
    <n v="0"/>
    <n v="76130"/>
    <n v="2.5232876712328767"/>
    <n v="40.106849315068494"/>
    <n v="1"/>
    <n v="0"/>
    <n v="2"/>
    <n v="2"/>
    <n v="3"/>
    <n v="0"/>
    <n v="0"/>
    <n v="0"/>
  </r>
  <r>
    <n v="2222864226"/>
    <s v="ASOCIADO 1468"/>
    <x v="2"/>
    <x v="7"/>
    <m/>
    <m/>
    <n v="0"/>
    <m/>
    <m/>
    <m/>
    <n v="789732"/>
    <s v="SIN"/>
    <s v="SIN"/>
    <s v="SIN"/>
    <n v="4"/>
    <n v="0"/>
    <n v="0"/>
    <n v="76147"/>
    <n v="2.526027397260274"/>
    <n v="33.9972602739726"/>
    <n v="2"/>
    <n v="0"/>
    <n v="2"/>
    <n v="2"/>
    <n v="1"/>
    <n v="0"/>
    <n v="0"/>
    <n v="0"/>
  </r>
  <r>
    <n v="6428424"/>
    <s v="ASOCIADO 1469"/>
    <x v="2"/>
    <x v="7"/>
    <m/>
    <m/>
    <n v="0"/>
    <m/>
    <m/>
    <m/>
    <n v="789732"/>
    <s v="SIN"/>
    <s v="SIN"/>
    <s v="SIN"/>
    <n v="4"/>
    <n v="0"/>
    <n v="0"/>
    <n v="76306"/>
    <n v="2.526027397260274"/>
    <n v="46.789041095890411"/>
    <n v="1"/>
    <n v="1"/>
    <n v="2"/>
    <n v="2"/>
    <n v="3"/>
    <n v="0"/>
    <n v="0"/>
    <n v="0"/>
  </r>
  <r>
    <n v="44022240"/>
    <s v="ASOCIADO 1470"/>
    <x v="2"/>
    <x v="7"/>
    <n v="287000"/>
    <m/>
    <n v="0"/>
    <m/>
    <m/>
    <m/>
    <n v="795364"/>
    <s v="SIN"/>
    <s v="SIN"/>
    <s v="SIN"/>
    <n v="4"/>
    <n v="0"/>
    <n v="0"/>
    <n v="5088"/>
    <n v="1.4904109589041097"/>
    <n v="39.649315068493152"/>
    <n v="2"/>
    <n v="0"/>
    <n v="2"/>
    <n v="1"/>
    <n v="2"/>
    <n v="0"/>
    <n v="0"/>
    <n v="0"/>
  </r>
  <r>
    <n v="20868002"/>
    <s v="ASOCIADO 1471"/>
    <x v="2"/>
    <x v="7"/>
    <m/>
    <m/>
    <n v="0"/>
    <m/>
    <m/>
    <m/>
    <n v="795449"/>
    <s v="SIN"/>
    <s v="SIN"/>
    <s v="SIN"/>
    <n v="4"/>
    <n v="0"/>
    <n v="4"/>
    <n v="76113"/>
    <n v="1.3753424657534246"/>
    <n v="40.701369863013696"/>
    <n v="2"/>
    <n v="0"/>
    <n v="3"/>
    <n v="2"/>
    <n v="3"/>
    <n v="0"/>
    <n v="0"/>
    <n v="0"/>
  </r>
  <r>
    <n v="6688688"/>
    <s v="ASOCIADO 1472"/>
    <x v="2"/>
    <x v="7"/>
    <n v="210450"/>
    <m/>
    <n v="0"/>
    <m/>
    <m/>
    <m/>
    <n v="795600"/>
    <s v="SIN"/>
    <s v="SIN"/>
    <s v="SIN"/>
    <n v="4"/>
    <n v="0"/>
    <n v="0"/>
    <n v="68418"/>
    <n v="1.8630136986301369"/>
    <n v="57.780821917808218"/>
    <n v="1"/>
    <n v="1"/>
    <n v="1"/>
    <n v="2"/>
    <n v="2"/>
    <n v="0"/>
    <n v="0"/>
    <n v="0"/>
  </r>
  <r>
    <n v="2008860420"/>
    <s v="ASOCIADO 1473"/>
    <x v="3"/>
    <x v="3"/>
    <m/>
    <n v="1281075"/>
    <n v="485475"/>
    <n v="126470.00000000001"/>
    <n v="0"/>
    <n v="0"/>
    <n v="795600"/>
    <s v="9- Otras garantías (no admisible)"/>
    <s v="LBZ"/>
    <s v="A"/>
    <n v="4"/>
    <n v="0"/>
    <n v="0"/>
    <n v="68307"/>
    <n v="1.8630136986301369"/>
    <n v="22.295890410958904"/>
    <n v="2"/>
    <n v="3"/>
    <n v="3"/>
    <n v="2"/>
    <n v="1"/>
    <n v="0"/>
    <n v="0"/>
    <n v="0"/>
  </r>
  <r>
    <n v="2042446264"/>
    <s v="ASOCIADO 1474"/>
    <x v="3"/>
    <x v="3"/>
    <m/>
    <n v="1560722"/>
    <n v="764602"/>
    <n v="98692"/>
    <n v="0"/>
    <n v="0"/>
    <n v="796120"/>
    <s v="9- Otras garantías (no admisible)"/>
    <s v="LBZ"/>
    <s v="A"/>
    <n v="4"/>
    <n v="0"/>
    <n v="0"/>
    <n v="8433"/>
    <n v="2.989041095890411"/>
    <n v="28.24931506849315"/>
    <n v="2"/>
    <n v="0"/>
    <n v="2"/>
    <n v="2"/>
    <n v="2"/>
    <n v="0"/>
    <n v="0"/>
    <n v="0"/>
  </r>
  <r>
    <n v="2002406428"/>
    <s v="ASOCIADO 1475"/>
    <x v="3"/>
    <x v="5"/>
    <n v="209000"/>
    <n v="339078"/>
    <n v="0"/>
    <n v="173109"/>
    <n v="0"/>
    <n v="0"/>
    <n v="798364"/>
    <s v="9- Otras garantías (no admisible)"/>
    <s v="LBZ"/>
    <s v="A"/>
    <n v="4"/>
    <n v="0"/>
    <n v="0"/>
    <n v="15001"/>
    <n v="2.1506849315068495"/>
    <n v="27.090410958904108"/>
    <n v="1"/>
    <n v="0"/>
    <n v="2"/>
    <n v="2"/>
    <n v="2"/>
    <n v="0"/>
    <n v="0"/>
    <n v="0"/>
  </r>
  <r>
    <n v="2224622046"/>
    <s v="ASOCIADO 1476"/>
    <x v="2"/>
    <x v="7"/>
    <n v="777251"/>
    <m/>
    <n v="0"/>
    <m/>
    <m/>
    <m/>
    <n v="800664"/>
    <s v="SIN"/>
    <s v="SIN"/>
    <s v="SIN"/>
    <n v="4"/>
    <n v="0"/>
    <n v="0"/>
    <n v="76130"/>
    <n v="2.6465753424657534"/>
    <n v="31.884931506849316"/>
    <n v="1"/>
    <n v="0"/>
    <n v="2"/>
    <n v="2"/>
    <n v="1"/>
    <n v="0"/>
    <n v="0"/>
    <n v="0"/>
  </r>
  <r>
    <n v="62644406"/>
    <s v="ASOCIADO 1478"/>
    <x v="3"/>
    <x v="5"/>
    <n v="812641"/>
    <n v="406376"/>
    <n v="0"/>
    <n v="103633"/>
    <n v="0"/>
    <n v="0"/>
    <n v="802154"/>
    <s v="9- Otras garantías (no admisible)"/>
    <s v="LBZ"/>
    <s v="A"/>
    <n v="4"/>
    <n v="0"/>
    <n v="0"/>
    <n v="11001"/>
    <n v="2.6054794520547944"/>
    <n v="40.819178082191783"/>
    <n v="2"/>
    <n v="0"/>
    <n v="2"/>
    <n v="2"/>
    <n v="1"/>
    <n v="0"/>
    <n v="0"/>
    <n v="0"/>
  </r>
  <r>
    <n v="2044668228"/>
    <s v="ASOCIADO 1480"/>
    <x v="2"/>
    <x v="7"/>
    <n v="330438"/>
    <m/>
    <n v="0"/>
    <m/>
    <m/>
    <m/>
    <n v="802154"/>
    <s v="SIN"/>
    <s v="SIN"/>
    <s v="SIN"/>
    <n v="4"/>
    <n v="0"/>
    <n v="0"/>
    <n v="5001"/>
    <n v="2.5671232876712327"/>
    <n v="22.246575342465754"/>
    <n v="2"/>
    <n v="3"/>
    <n v="2"/>
    <n v="2"/>
    <n v="1"/>
    <n v="0"/>
    <n v="0"/>
    <n v="0"/>
  </r>
  <r>
    <n v="2006244204"/>
    <s v="ASOCIADO 1482"/>
    <x v="3"/>
    <x v="5"/>
    <n v="91604"/>
    <n v="463247"/>
    <n v="0"/>
    <n v="79384"/>
    <n v="0"/>
    <n v="0"/>
    <n v="802154"/>
    <s v="9- Otras garantías (no admisible)"/>
    <s v="LBZ"/>
    <s v="A"/>
    <n v="4"/>
    <n v="0"/>
    <n v="0"/>
    <n v="76364"/>
    <n v="2.5616438356164384"/>
    <n v="24.093150684931508"/>
    <n v="2"/>
    <n v="2"/>
    <n v="1"/>
    <n v="2"/>
    <n v="3"/>
    <n v="0"/>
    <n v="0"/>
    <n v="0"/>
  </r>
  <r>
    <n v="2244866002"/>
    <s v="ASOCIADO 1483"/>
    <x v="3"/>
    <x v="3"/>
    <n v="9723"/>
    <n v="1224666"/>
    <n v="422512"/>
    <n v="145776"/>
    <n v="0"/>
    <n v="0"/>
    <n v="802154"/>
    <s v="9- Otras garantías (no admisible)"/>
    <s v="LBZ"/>
    <s v="A"/>
    <n v="4"/>
    <n v="0"/>
    <n v="0"/>
    <n v="76001"/>
    <n v="2.5616438356164384"/>
    <n v="25.747945205479454"/>
    <n v="2"/>
    <n v="2"/>
    <n v="2"/>
    <n v="2"/>
    <n v="2"/>
    <n v="0"/>
    <n v="0"/>
    <n v="0"/>
  </r>
  <r>
    <n v="2044864624"/>
    <s v="ASOCIADO 1484"/>
    <x v="3"/>
    <x v="3"/>
    <m/>
    <n v="1019899"/>
    <n v="217745"/>
    <n v="86356"/>
    <n v="0"/>
    <n v="1000000"/>
    <n v="802154"/>
    <s v="6- pignoración"/>
    <s v="LBZ"/>
    <s v="A"/>
    <n v="4"/>
    <n v="0"/>
    <n v="0"/>
    <n v="11001"/>
    <n v="2.5671232876712327"/>
    <n v="28.553424657534247"/>
    <n v="2"/>
    <n v="2"/>
    <n v="2"/>
    <n v="2"/>
    <n v="3"/>
    <n v="0"/>
    <n v="0"/>
    <n v="0"/>
  </r>
  <r>
    <n v="2022444628"/>
    <s v="ASOCIADO 1485"/>
    <x v="3"/>
    <x v="3"/>
    <m/>
    <n v="1448406"/>
    <n v="646252"/>
    <n v="218664"/>
    <n v="0"/>
    <n v="1700000"/>
    <n v="802154"/>
    <s v="6- pignoración"/>
    <s v="LBZ"/>
    <s v="A"/>
    <n v="4"/>
    <n v="0"/>
    <n v="0"/>
    <n v="11001"/>
    <n v="2.6054794520547944"/>
    <n v="34.575342465753423"/>
    <n v="2"/>
    <n v="4"/>
    <n v="2"/>
    <n v="2"/>
    <n v="1"/>
    <n v="0"/>
    <n v="0"/>
    <n v="0"/>
  </r>
  <r>
    <n v="64626880"/>
    <s v="ASOCIADO 1486"/>
    <x v="3"/>
    <x v="3"/>
    <m/>
    <n v="1595134"/>
    <n v="792980"/>
    <n v="168140"/>
    <n v="0"/>
    <n v="0"/>
    <n v="802154"/>
    <s v="9- Otras garantías (no admisible)"/>
    <s v="LBZ"/>
    <s v="A"/>
    <n v="4"/>
    <n v="0"/>
    <n v="0"/>
    <n v="5001"/>
    <n v="2.5643835616438357"/>
    <n v="37.561643835616437"/>
    <n v="2"/>
    <n v="3"/>
    <n v="2"/>
    <n v="2"/>
    <n v="3"/>
    <n v="0"/>
    <n v="0"/>
    <n v="0"/>
  </r>
  <r>
    <n v="2226062426"/>
    <s v="ASOCIADO 1488"/>
    <x v="3"/>
    <x v="5"/>
    <m/>
    <n v="796861"/>
    <n v="0"/>
    <n v="94853"/>
    <n v="0"/>
    <n v="0"/>
    <n v="802154"/>
    <s v="9- Otras garantías (no admisible)"/>
    <s v="LBZ"/>
    <s v="A"/>
    <n v="4"/>
    <n v="0"/>
    <n v="0"/>
    <n v="76111"/>
    <n v="2.5671232876712327"/>
    <n v="27.627397260273973"/>
    <n v="1"/>
    <n v="1"/>
    <n v="1"/>
    <n v="2"/>
    <n v="3"/>
    <n v="0"/>
    <n v="0"/>
    <n v="0"/>
  </r>
  <r>
    <n v="6208820"/>
    <s v="ASOCIADO 1489"/>
    <x v="2"/>
    <x v="7"/>
    <n v="120997"/>
    <m/>
    <n v="0"/>
    <m/>
    <m/>
    <m/>
    <n v="807168"/>
    <s v="SIN"/>
    <s v="SIN"/>
    <s v="SIN"/>
    <n v="4"/>
    <n v="0"/>
    <n v="4"/>
    <n v="76113"/>
    <n v="1.3753424657534246"/>
    <n v="50.265753424657532"/>
    <n v="1"/>
    <n v="0"/>
    <n v="2"/>
    <n v="2"/>
    <n v="1"/>
    <n v="0"/>
    <n v="0"/>
    <n v="0"/>
  </r>
  <r>
    <n v="6466042"/>
    <s v="ASOCIADO 1490"/>
    <x v="2"/>
    <x v="7"/>
    <m/>
    <m/>
    <n v="0"/>
    <m/>
    <m/>
    <m/>
    <n v="807168"/>
    <s v="SIN"/>
    <s v="SIN"/>
    <s v="SIN"/>
    <n v="4"/>
    <n v="0"/>
    <n v="4"/>
    <n v="76113"/>
    <n v="1.3753424657534246"/>
    <n v="55.857534246575341"/>
    <n v="1"/>
    <n v="0"/>
    <n v="2"/>
    <n v="2"/>
    <n v="1"/>
    <n v="0"/>
    <n v="0"/>
    <n v="0"/>
  </r>
  <r>
    <n v="2006666646"/>
    <s v="ASOCIADO 1491"/>
    <x v="3"/>
    <x v="3"/>
    <n v="492019"/>
    <n v="1597771"/>
    <n v="788371"/>
    <n v="126470.00000000001"/>
    <n v="0"/>
    <n v="1000000"/>
    <n v="809400"/>
    <s v="6- pignoración"/>
    <s v="LBZ"/>
    <s v="A"/>
    <n v="4"/>
    <n v="0"/>
    <n v="0"/>
    <n v="68001"/>
    <n v="2.6575342465753424"/>
    <n v="25.136986301369863"/>
    <n v="1"/>
    <n v="2"/>
    <n v="1"/>
    <n v="2"/>
    <n v="3"/>
    <n v="0"/>
    <n v="0"/>
    <n v="0"/>
  </r>
  <r>
    <n v="20462462"/>
    <s v="ASOCIADO 1492"/>
    <x v="3"/>
    <x v="5"/>
    <n v="892931"/>
    <n v="200796"/>
    <n v="0"/>
    <n v="101604"/>
    <n v="0"/>
    <n v="0"/>
    <n v="810293"/>
    <s v="9- Otras garantías (no admisible)"/>
    <s v="LBZ"/>
    <s v="A"/>
    <n v="4"/>
    <n v="0"/>
    <n v="0"/>
    <n v="76130"/>
    <n v="1.2657534246575342"/>
    <n v="53.112328767123287"/>
    <n v="2"/>
    <n v="2"/>
    <n v="1"/>
    <n v="3"/>
    <n v="2"/>
    <n v="0"/>
    <n v="0"/>
    <n v="0"/>
  </r>
  <r>
    <n v="62466008"/>
    <s v="ASOCIADO 1493"/>
    <x v="3"/>
    <x v="2"/>
    <n v="770000"/>
    <n v="2045537"/>
    <n v="1235244"/>
    <n v="462156"/>
    <n v="0"/>
    <n v="0"/>
    <n v="810293"/>
    <s v="9- Otras garantías (no admisible)"/>
    <s v="LBZ"/>
    <s v="A"/>
    <n v="4"/>
    <n v="0"/>
    <n v="0"/>
    <n v="5001"/>
    <n v="1.2657534246575342"/>
    <n v="44.249315068493154"/>
    <n v="2"/>
    <n v="5"/>
    <n v="4"/>
    <n v="3"/>
    <n v="2"/>
    <n v="0"/>
    <n v="0"/>
    <n v="0"/>
  </r>
  <r>
    <n v="4426462"/>
    <s v="ASOCIADO 1494"/>
    <x v="4"/>
    <x v="1"/>
    <n v="559800"/>
    <n v="6146564"/>
    <n v="5336271"/>
    <n v="240735"/>
    <n v="0"/>
    <n v="0"/>
    <n v="810293"/>
    <s v="9- Otras garantías (no admisible)"/>
    <s v="LBZ"/>
    <s v="A"/>
    <n v="4"/>
    <n v="0"/>
    <n v="0"/>
    <n v="76520"/>
    <n v="1.2657534246575342"/>
    <n v="45.30958904109589"/>
    <n v="1"/>
    <n v="4"/>
    <n v="2"/>
    <n v="3"/>
    <n v="4"/>
    <n v="0"/>
    <n v="0"/>
    <n v="0"/>
  </r>
  <r>
    <n v="46466460"/>
    <s v="ASOCIADO 1495"/>
    <x v="2"/>
    <x v="7"/>
    <m/>
    <m/>
    <n v="0"/>
    <m/>
    <m/>
    <m/>
    <n v="810293"/>
    <s v="SIN"/>
    <s v="SIN"/>
    <s v="SIN"/>
    <n v="4"/>
    <n v="0"/>
    <n v="0"/>
    <n v="13001"/>
    <n v="1.2657534246575342"/>
    <n v="56.682191780821917"/>
    <n v="2"/>
    <n v="2"/>
    <n v="1"/>
    <n v="3"/>
    <n v="1"/>
    <n v="0"/>
    <n v="0"/>
    <n v="0"/>
  </r>
  <r>
    <n v="8486880"/>
    <s v="ASOCIADO 1496"/>
    <x v="2"/>
    <x v="7"/>
    <m/>
    <m/>
    <n v="0"/>
    <m/>
    <m/>
    <m/>
    <n v="810293"/>
    <s v="SIN"/>
    <s v="SIN"/>
    <s v="SIN"/>
    <n v="4"/>
    <n v="0"/>
    <n v="0"/>
    <n v="52001"/>
    <n v="1.2657534246575342"/>
    <n v="48.852054794520548"/>
    <n v="1"/>
    <n v="3"/>
    <n v="2"/>
    <n v="3"/>
    <n v="2"/>
    <n v="0"/>
    <n v="0"/>
    <n v="0"/>
  </r>
  <r>
    <n v="2008684684"/>
    <s v="ASOCIADO 1497"/>
    <x v="2"/>
    <x v="7"/>
    <m/>
    <m/>
    <n v="0"/>
    <m/>
    <m/>
    <m/>
    <n v="810293"/>
    <s v="SIN"/>
    <s v="SIN"/>
    <s v="SIN"/>
    <n v="4"/>
    <n v="0"/>
    <n v="0"/>
    <n v="68615"/>
    <n v="1.2657534246575342"/>
    <n v="32.271232876712325"/>
    <n v="1"/>
    <n v="2"/>
    <n v="1"/>
    <n v="3"/>
    <n v="2"/>
    <n v="0"/>
    <n v="0"/>
    <n v="0"/>
  </r>
  <r>
    <n v="2262068024"/>
    <s v="ASOCIADO 1498"/>
    <x v="2"/>
    <x v="7"/>
    <m/>
    <m/>
    <n v="0"/>
    <m/>
    <m/>
    <m/>
    <n v="810293"/>
    <s v="SIN"/>
    <s v="SIN"/>
    <s v="SIN"/>
    <n v="4"/>
    <n v="0"/>
    <n v="0"/>
    <n v="76001"/>
    <n v="1.2657534246575342"/>
    <n v="26.545205479452054"/>
    <n v="1"/>
    <n v="5"/>
    <n v="2"/>
    <n v="4"/>
    <n v="2"/>
    <n v="0"/>
    <n v="0"/>
    <n v="0"/>
  </r>
  <r>
    <n v="24824288"/>
    <s v="ASOCIADO 1499"/>
    <x v="3"/>
    <x v="2"/>
    <n v="1313400"/>
    <n v="2811919"/>
    <n v="1998088"/>
    <n v="197385"/>
    <n v="0"/>
    <n v="0"/>
    <n v="813831"/>
    <s v="9- Otras garantías (no admisible)"/>
    <s v="LBZ"/>
    <s v="A"/>
    <n v="4"/>
    <n v="0"/>
    <n v="0"/>
    <n v="17380"/>
    <n v="2.6465753424657534"/>
    <n v="42.049315068493151"/>
    <n v="2"/>
    <n v="0"/>
    <n v="2"/>
    <n v="2"/>
    <n v="1"/>
    <n v="0"/>
    <n v="0"/>
    <n v="0"/>
  </r>
  <r>
    <n v="2008462262"/>
    <s v="ASOCIADO 1500"/>
    <x v="2"/>
    <x v="7"/>
    <n v="20735"/>
    <m/>
    <n v="0"/>
    <m/>
    <m/>
    <m/>
    <n v="813831"/>
    <s v="SIN"/>
    <s v="SIN"/>
    <s v="SIN"/>
    <n v="4"/>
    <n v="0"/>
    <n v="0"/>
    <n v="76130"/>
    <n v="2.6465753424657534"/>
    <n v="22.005479452054793"/>
    <n v="1"/>
    <n v="0"/>
    <n v="2"/>
    <n v="2"/>
    <n v="1"/>
    <n v="0"/>
    <n v="0"/>
    <n v="0"/>
  </r>
  <r>
    <n v="26886060"/>
    <s v="ASOCIADO 1501"/>
    <x v="3"/>
    <x v="3"/>
    <m/>
    <n v="1370045"/>
    <n v="556214"/>
    <n v="182220"/>
    <n v="0"/>
    <n v="0"/>
    <n v="813831"/>
    <s v="9- Otras garantías (no admisible)"/>
    <s v="LBZ"/>
    <s v="A"/>
    <n v="4"/>
    <n v="0"/>
    <n v="0"/>
    <n v="76001"/>
    <n v="3.010958904109589"/>
    <n v="51.994520547945207"/>
    <n v="1"/>
    <n v="5"/>
    <n v="3"/>
    <n v="2"/>
    <n v="2"/>
    <n v="0"/>
    <n v="0"/>
    <n v="0"/>
  </r>
  <r>
    <n v="2224882602"/>
    <s v="ASOCIADO 1502"/>
    <x v="3"/>
    <x v="5"/>
    <n v="584233"/>
    <n v="658914"/>
    <n v="0"/>
    <n v="98404"/>
    <n v="0"/>
    <n v="0"/>
    <n v="814576"/>
    <s v="9- Otras garantías (no admisible)"/>
    <s v="LBZ"/>
    <s v="A"/>
    <n v="4"/>
    <n v="0"/>
    <n v="0"/>
    <n v="76275"/>
    <n v="2.6465753424657534"/>
    <n v="32.013698630136986"/>
    <n v="2"/>
    <n v="0"/>
    <n v="2"/>
    <n v="2"/>
    <n v="1"/>
    <n v="0"/>
    <n v="0"/>
    <n v="0"/>
  </r>
  <r>
    <n v="2086284026"/>
    <s v="ASOCIADO 1504"/>
    <x v="3"/>
    <x v="3"/>
    <n v="108826"/>
    <n v="1773446"/>
    <n v="958870"/>
    <n v="78954"/>
    <n v="0"/>
    <n v="0"/>
    <n v="814576"/>
    <s v="9- Otras garantías (no admisible)"/>
    <s v="LBZ"/>
    <s v="A"/>
    <n v="4"/>
    <n v="0"/>
    <n v="0"/>
    <n v="76130"/>
    <n v="2.6054794520547944"/>
    <n v="31.041095890410958"/>
    <n v="1"/>
    <n v="2"/>
    <n v="1"/>
    <n v="2"/>
    <n v="1"/>
    <n v="0"/>
    <n v="0"/>
    <n v="0"/>
  </r>
  <r>
    <n v="2004842062"/>
    <s v="ASOCIADO 1505"/>
    <x v="2"/>
    <x v="7"/>
    <m/>
    <m/>
    <n v="0"/>
    <m/>
    <m/>
    <m/>
    <n v="814576"/>
    <s v="SIN"/>
    <s v="SIN"/>
    <s v="SIN"/>
    <n v="4"/>
    <n v="0"/>
    <n v="0"/>
    <n v="52001"/>
    <n v="2.6054794520547944"/>
    <n v="34.372602739726027"/>
    <n v="1"/>
    <n v="0"/>
    <n v="2"/>
    <n v="2"/>
    <n v="1"/>
    <n v="0"/>
    <n v="0"/>
    <n v="0"/>
  </r>
  <r>
    <n v="2224888228"/>
    <s v="ASOCIADO 1506"/>
    <x v="3"/>
    <x v="5"/>
    <m/>
    <n v="715974"/>
    <n v="0"/>
    <n v="95226"/>
    <n v="0"/>
    <n v="0"/>
    <n v="814576"/>
    <s v="9- Otras garantías (no admisible)"/>
    <s v="LBZ"/>
    <s v="A"/>
    <n v="4"/>
    <n v="0"/>
    <n v="0"/>
    <n v="76275"/>
    <n v="2.6054794520547944"/>
    <n v="29.315068493150687"/>
    <n v="1"/>
    <n v="2"/>
    <n v="3"/>
    <n v="2"/>
    <n v="1"/>
    <n v="0"/>
    <n v="0"/>
    <n v="0"/>
  </r>
  <r>
    <n v="26864208"/>
    <s v="ASOCIADO 1507"/>
    <x v="2"/>
    <x v="8"/>
    <n v="3055000"/>
    <m/>
    <n v="0"/>
    <m/>
    <m/>
    <m/>
    <n v="817670"/>
    <s v="SIN"/>
    <s v="SIN"/>
    <s v="SIN"/>
    <n v="4"/>
    <n v="0"/>
    <n v="0"/>
    <n v="76892"/>
    <n v="0.84383561643835614"/>
    <n v="53.235616438356168"/>
    <n v="1"/>
    <n v="5"/>
    <n v="3"/>
    <n v="6"/>
    <n v="3"/>
    <n v="0"/>
    <n v="0"/>
    <n v="0"/>
  </r>
  <r>
    <n v="2024680662"/>
    <s v="ASOCIADO 1508"/>
    <x v="3"/>
    <x v="5"/>
    <n v="410665"/>
    <n v="465712"/>
    <n v="0"/>
    <n v="159603"/>
    <n v="0"/>
    <n v="0"/>
    <n v="817670"/>
    <s v="9- Otras garantías (no admisible)"/>
    <s v="LBZ"/>
    <s v="A"/>
    <n v="4"/>
    <n v="0"/>
    <n v="0"/>
    <n v="76001"/>
    <n v="0.84383561643835614"/>
    <n v="35.391780821917806"/>
    <n v="2"/>
    <n v="5"/>
    <n v="3"/>
    <n v="5"/>
    <n v="1"/>
    <n v="0"/>
    <n v="0"/>
    <n v="0"/>
  </r>
  <r>
    <n v="2008686220"/>
    <s v="ASOCIADO 1509"/>
    <x v="2"/>
    <x v="7"/>
    <n v="219334"/>
    <m/>
    <n v="0"/>
    <m/>
    <m/>
    <m/>
    <n v="817670"/>
    <s v="SIN"/>
    <s v="SIN"/>
    <s v="SIN"/>
    <n v="4"/>
    <n v="0"/>
    <n v="0"/>
    <n v="68001"/>
    <n v="0.84383561643835614"/>
    <n v="31.586301369863012"/>
    <n v="1"/>
    <n v="5"/>
    <n v="3"/>
    <n v="5"/>
    <n v="1"/>
    <n v="0"/>
    <n v="0"/>
    <n v="0"/>
  </r>
  <r>
    <n v="4406066"/>
    <s v="ASOCIADO 1510"/>
    <x v="2"/>
    <x v="7"/>
    <m/>
    <m/>
    <n v="0"/>
    <m/>
    <m/>
    <m/>
    <n v="818887"/>
    <s v="SIN"/>
    <s v="SIN"/>
    <s v="SIN"/>
    <n v="4"/>
    <n v="0"/>
    <n v="4"/>
    <n v="76113"/>
    <n v="1.3753424657534246"/>
    <n v="43.865753424657534"/>
    <n v="1"/>
    <n v="1"/>
    <n v="2"/>
    <n v="2"/>
    <n v="3"/>
    <n v="0"/>
    <n v="0"/>
    <n v="0"/>
  </r>
  <r>
    <n v="26844002"/>
    <s v="ASOCIADO 1511"/>
    <x v="2"/>
    <x v="7"/>
    <m/>
    <m/>
    <n v="0"/>
    <m/>
    <m/>
    <m/>
    <n v="818887"/>
    <s v="SIN"/>
    <s v="SIN"/>
    <s v="SIN"/>
    <n v="4"/>
    <n v="0"/>
    <n v="4"/>
    <n v="76113"/>
    <n v="1.3753424657534246"/>
    <n v="40.367123287671234"/>
    <n v="1"/>
    <n v="0"/>
    <n v="2"/>
    <n v="2"/>
    <n v="1"/>
    <n v="0"/>
    <n v="0"/>
    <n v="0"/>
  </r>
  <r>
    <n v="2008682420"/>
    <s v="ASOCIADO 1512"/>
    <x v="2"/>
    <x v="7"/>
    <m/>
    <m/>
    <n v="0"/>
    <m/>
    <m/>
    <m/>
    <n v="821120"/>
    <s v="SIN"/>
    <s v="SIN"/>
    <s v="SIN"/>
    <n v="4"/>
    <n v="0"/>
    <n v="0"/>
    <n v="68255"/>
    <n v="3.2794520547945205"/>
    <n v="24.164383561643834"/>
    <n v="1"/>
    <n v="4"/>
    <n v="1"/>
    <n v="2"/>
    <n v="1"/>
    <n v="0"/>
    <n v="0"/>
    <n v="0"/>
  </r>
  <r>
    <n v="660464"/>
    <s v="ASOCIADO 1513"/>
    <x v="2"/>
    <x v="7"/>
    <n v="336600"/>
    <m/>
    <n v="0"/>
    <m/>
    <m/>
    <m/>
    <n v="822620"/>
    <s v="SIN"/>
    <s v="SIN"/>
    <s v="SIN"/>
    <n v="4"/>
    <n v="0"/>
    <n v="0"/>
    <n v="68001"/>
    <n v="2.1506849315068495"/>
    <n v="48.301369863013697"/>
    <n v="1"/>
    <n v="1"/>
    <n v="2"/>
    <n v="2"/>
    <n v="1"/>
    <n v="0"/>
    <n v="0"/>
    <n v="0"/>
  </r>
  <r>
    <n v="2200888608"/>
    <s v="ASOCIADO 1515"/>
    <x v="4"/>
    <x v="0"/>
    <m/>
    <n v="5238018"/>
    <n v="4415398"/>
    <n v="124333.99999999999"/>
    <n v="0"/>
    <n v="900000"/>
    <n v="822620"/>
    <s v="6- pignoración"/>
    <s v="LBZ"/>
    <s v="A"/>
    <n v="4"/>
    <n v="0"/>
    <n v="0"/>
    <n v="68307"/>
    <n v="2.1506849315068495"/>
    <n v="36.224657534246575"/>
    <n v="2"/>
    <n v="2"/>
    <n v="1"/>
    <n v="2"/>
    <n v="6"/>
    <n v="0"/>
    <n v="0"/>
    <n v="0"/>
  </r>
  <r>
    <n v="2008666024"/>
    <s v="ASOCIADO 1516"/>
    <x v="2"/>
    <x v="7"/>
    <n v="75750"/>
    <m/>
    <n v="0"/>
    <m/>
    <m/>
    <m/>
    <n v="826253"/>
    <s v="SIN"/>
    <s v="SIN"/>
    <s v="SIN"/>
    <n v="4"/>
    <n v="0"/>
    <n v="0"/>
    <n v="11001"/>
    <n v="2.6958904109589041"/>
    <n v="30.624657534246577"/>
    <n v="2"/>
    <n v="0"/>
    <n v="1"/>
    <n v="2"/>
    <n v="3"/>
    <n v="0"/>
    <n v="0"/>
    <n v="0"/>
  </r>
  <r>
    <n v="20624404"/>
    <s v="ASOCIADO 1517"/>
    <x v="3"/>
    <x v="2"/>
    <n v="3136417"/>
    <n v="2266450"/>
    <n v="1439452"/>
    <n v="198835"/>
    <n v="0"/>
    <n v="0"/>
    <n v="826998"/>
    <s v="9- Otras garantías (no admisible)"/>
    <s v="LBZ"/>
    <s v="A"/>
    <n v="4"/>
    <n v="0"/>
    <n v="0"/>
    <n v="76130"/>
    <n v="2.6958904109589041"/>
    <n v="43.81095890410959"/>
    <n v="2"/>
    <n v="0"/>
    <n v="1"/>
    <n v="2"/>
    <n v="3"/>
    <n v="0"/>
    <n v="0"/>
    <n v="0"/>
  </r>
  <r>
    <n v="2224602242"/>
    <s v="ASOCIADO 1519"/>
    <x v="3"/>
    <x v="5"/>
    <n v="126800"/>
    <n v="700000"/>
    <n v="0"/>
    <n v="178514"/>
    <n v="0"/>
    <n v="0"/>
    <n v="826998"/>
    <s v="9- Otras garantías (no admisible)"/>
    <s v="LBZ"/>
    <s v="A"/>
    <n v="4"/>
    <n v="0"/>
    <n v="0"/>
    <n v="76563"/>
    <n v="2.6465753424657534"/>
    <n v="23.484931506849314"/>
    <n v="1"/>
    <n v="0"/>
    <n v="2"/>
    <n v="2"/>
    <n v="1"/>
    <n v="0"/>
    <n v="0"/>
    <n v="0"/>
  </r>
  <r>
    <n v="64460680"/>
    <s v="ASOCIADO 1522"/>
    <x v="3"/>
    <x v="5"/>
    <m/>
    <n v="616597"/>
    <n v="0"/>
    <n v="107861"/>
    <n v="0"/>
    <n v="0"/>
    <n v="835120"/>
    <s v="9- Otras garantías (no admisible)"/>
    <s v="LBZ"/>
    <s v="A"/>
    <n v="4"/>
    <n v="0"/>
    <n v="0"/>
    <n v="68276"/>
    <n v="3.2383561643835614"/>
    <n v="42.583561643835615"/>
    <n v="2"/>
    <n v="2"/>
    <n v="2"/>
    <n v="2"/>
    <n v="1"/>
    <n v="0"/>
    <n v="0"/>
    <n v="0"/>
  </r>
  <r>
    <n v="2006020642"/>
    <s v="ASOCIADO 1523"/>
    <x v="3"/>
    <x v="0"/>
    <n v="10880169"/>
    <n v="4497916"/>
    <n v="3661278"/>
    <n v="105090"/>
    <n v="0"/>
    <n v="0"/>
    <n v="836638"/>
    <s v="9- Otras garantías (no admisible)"/>
    <s v="LBZ"/>
    <s v="A"/>
    <n v="4"/>
    <n v="0"/>
    <n v="0"/>
    <n v="68307"/>
    <n v="1.2821917808219179"/>
    <n v="31.87945205479452"/>
    <n v="1"/>
    <n v="4"/>
    <n v="2"/>
    <n v="3"/>
    <n v="1"/>
    <n v="0"/>
    <n v="0"/>
    <n v="0"/>
  </r>
  <r>
    <n v="2044024028"/>
    <s v="ASOCIADO 1524"/>
    <x v="3"/>
    <x v="3"/>
    <m/>
    <n v="999701"/>
    <n v="162081"/>
    <n v="98692"/>
    <n v="0"/>
    <n v="0"/>
    <n v="837620"/>
    <s v="9- Otras garantías (no admisible)"/>
    <s v="LBZ"/>
    <s v="A"/>
    <n v="4"/>
    <n v="0"/>
    <n v="0"/>
    <n v="13052"/>
    <n v="2.6575342465753424"/>
    <n v="32.80821917808219"/>
    <n v="1"/>
    <n v="0"/>
    <n v="1"/>
    <n v="2"/>
    <n v="3"/>
    <n v="0"/>
    <n v="0"/>
    <n v="0"/>
  </r>
  <r>
    <n v="88086008"/>
    <s v="ASOCIADO 1525"/>
    <x v="3"/>
    <x v="3"/>
    <m/>
    <n v="1722682"/>
    <n v="882562"/>
    <n v="117326"/>
    <n v="0"/>
    <n v="0"/>
    <n v="840120"/>
    <s v="9- Otras garantías (no admisible)"/>
    <s v="LBZ"/>
    <s v="A"/>
    <n v="4"/>
    <n v="0"/>
    <n v="0"/>
    <n v="13433"/>
    <n v="3.5315068493150683"/>
    <n v="39.635616438356166"/>
    <n v="1"/>
    <n v="2"/>
    <n v="1"/>
    <n v="3"/>
    <n v="2"/>
    <n v="0"/>
    <n v="0"/>
    <n v="0"/>
  </r>
  <r>
    <n v="2622206"/>
    <s v="ASOCIADO 1526"/>
    <x v="3"/>
    <x v="3"/>
    <n v="245700"/>
    <n v="1318593"/>
    <n v="477973"/>
    <n v="118823"/>
    <n v="0"/>
    <n v="0"/>
    <n v="840620"/>
    <s v="9- Otras garantías (no admisible)"/>
    <s v="LBZ"/>
    <s v="A"/>
    <n v="4"/>
    <n v="0"/>
    <n v="0"/>
    <n v="68307"/>
    <n v="1.989041095890411"/>
    <n v="40.126027397260273"/>
    <n v="1"/>
    <n v="2"/>
    <n v="2"/>
    <n v="2"/>
    <n v="3"/>
    <n v="0"/>
    <n v="0"/>
    <n v="0"/>
  </r>
  <r>
    <n v="2200062022"/>
    <s v="ASOCIADO 1528"/>
    <x v="2"/>
    <x v="7"/>
    <m/>
    <m/>
    <n v="0"/>
    <m/>
    <m/>
    <m/>
    <n v="840620"/>
    <s v="SIN"/>
    <s v="SIN"/>
    <s v="SIN"/>
    <n v="4"/>
    <n v="0"/>
    <n v="0"/>
    <n v="68895"/>
    <n v="2.7013698630136984"/>
    <n v="28.805479452054794"/>
    <n v="1"/>
    <n v="2"/>
    <n v="1"/>
    <n v="2"/>
    <n v="3"/>
    <n v="0"/>
    <n v="0"/>
    <n v="0"/>
  </r>
  <r>
    <n v="2224406262"/>
    <s v="ASOCIADO 1529"/>
    <x v="2"/>
    <x v="7"/>
    <n v="588480"/>
    <m/>
    <n v="0"/>
    <m/>
    <m/>
    <m/>
    <n v="842325"/>
    <s v="SIN"/>
    <s v="SIN"/>
    <s v="SIN"/>
    <n v="4"/>
    <n v="0"/>
    <n v="4"/>
    <n v="76736"/>
    <n v="1.3753424657534246"/>
    <n v="31.895890410958906"/>
    <n v="2"/>
    <n v="0"/>
    <n v="1"/>
    <n v="2"/>
    <n v="1"/>
    <n v="0"/>
    <n v="0"/>
    <n v="0"/>
  </r>
  <r>
    <n v="4288800"/>
    <s v="ASOCIADO 1530"/>
    <x v="2"/>
    <x v="7"/>
    <m/>
    <m/>
    <n v="0"/>
    <m/>
    <m/>
    <m/>
    <n v="842325"/>
    <s v="SIN"/>
    <s v="SIN"/>
    <s v="SIN"/>
    <n v="4"/>
    <n v="0"/>
    <n v="4"/>
    <n v="76113"/>
    <n v="1.3753424657534246"/>
    <n v="44.62191780821918"/>
    <n v="1"/>
    <n v="0"/>
    <n v="2"/>
    <n v="2"/>
    <n v="1"/>
    <n v="0"/>
    <n v="0"/>
    <n v="0"/>
  </r>
  <r>
    <n v="2044026086"/>
    <s v="ASOCIADO 1531"/>
    <x v="3"/>
    <x v="3"/>
    <m/>
    <n v="1120251"/>
    <n v="276131"/>
    <n v="94853"/>
    <n v="0"/>
    <n v="0"/>
    <n v="844120"/>
    <s v="9- Otras garantías (no admisible)"/>
    <s v="LBZ"/>
    <s v="A"/>
    <n v="4"/>
    <n v="0"/>
    <n v="0"/>
    <n v="13052"/>
    <n v="3.3205479452054796"/>
    <n v="28.482191780821918"/>
    <n v="1"/>
    <n v="2"/>
    <n v="1"/>
    <n v="2"/>
    <n v="3"/>
    <n v="0"/>
    <n v="0"/>
    <n v="0"/>
  </r>
  <r>
    <n v="2044424860"/>
    <s v="ASOCIADO 1532"/>
    <x v="3"/>
    <x v="3"/>
    <n v="151750"/>
    <n v="999726"/>
    <n v="155106"/>
    <n v="119001"/>
    <n v="0"/>
    <n v="0"/>
    <n v="844620"/>
    <s v="9- Otras garantías (no admisible)"/>
    <s v="LBZ"/>
    <s v="A"/>
    <n v="4"/>
    <n v="0"/>
    <n v="0"/>
    <n v="15238"/>
    <n v="2.0712328767123287"/>
    <n v="33.284931506849318"/>
    <n v="1"/>
    <n v="2"/>
    <n v="2"/>
    <n v="2"/>
    <n v="2"/>
    <n v="0"/>
    <n v="0"/>
    <n v="0"/>
  </r>
  <r>
    <n v="2004282442"/>
    <s v="ASOCIADO 1533"/>
    <x v="2"/>
    <x v="7"/>
    <m/>
    <m/>
    <n v="0"/>
    <m/>
    <m/>
    <m/>
    <n v="845600"/>
    <s v="SIN"/>
    <s v="SIN"/>
    <s v="SIN"/>
    <n v="4"/>
    <n v="0"/>
    <n v="0"/>
    <n v="68276"/>
    <n v="1.7397260273972603"/>
    <n v="23.221917808219178"/>
    <n v="1"/>
    <n v="2"/>
    <n v="1"/>
    <n v="2"/>
    <n v="1"/>
    <n v="0"/>
    <n v="0"/>
    <n v="0"/>
  </r>
  <r>
    <n v="2208080462"/>
    <s v="ASOCIADO 1534"/>
    <x v="3"/>
    <x v="0"/>
    <n v="2760500"/>
    <n v="4401858"/>
    <n v="3550016"/>
    <n v="337733"/>
    <n v="0"/>
    <n v="1100000"/>
    <n v="851842"/>
    <s v="6- pignoración"/>
    <s v="LBZ"/>
    <s v="A"/>
    <n v="4"/>
    <n v="0"/>
    <n v="0"/>
    <n v="76001"/>
    <n v="2.7205479452054795"/>
    <n v="31.654794520547945"/>
    <n v="1"/>
    <n v="0"/>
    <n v="2"/>
    <n v="2"/>
    <n v="1"/>
    <n v="0"/>
    <n v="0"/>
    <n v="0"/>
  </r>
  <r>
    <n v="2066660682"/>
    <s v="ASOCIADO 1535"/>
    <x v="3"/>
    <x v="3"/>
    <n v="728626"/>
    <n v="1556473"/>
    <n v="704631"/>
    <n v="124680"/>
    <n v="0"/>
    <n v="1900000"/>
    <n v="851842"/>
    <s v="6- pignoración"/>
    <s v="LBZ"/>
    <s v="A"/>
    <n v="4"/>
    <n v="0"/>
    <n v="0"/>
    <n v="11001"/>
    <n v="2.7205479452054795"/>
    <n v="31.169863013698631"/>
    <n v="1"/>
    <n v="0"/>
    <n v="2"/>
    <n v="2"/>
    <n v="1"/>
    <n v="0"/>
    <n v="0"/>
    <n v="0"/>
  </r>
  <r>
    <n v="2226066442"/>
    <s v="ASOCIADO 1536"/>
    <x v="2"/>
    <x v="7"/>
    <n v="304793"/>
    <m/>
    <n v="0"/>
    <m/>
    <m/>
    <m/>
    <n v="851842"/>
    <s v="SIN"/>
    <s v="SIN"/>
    <s v="SIN"/>
    <n v="4"/>
    <n v="0"/>
    <n v="0"/>
    <n v="76113"/>
    <n v="2.7205479452054795"/>
    <n v="34.446575342465756"/>
    <n v="1"/>
    <n v="0"/>
    <n v="2"/>
    <n v="3"/>
    <n v="1"/>
    <n v="0"/>
    <n v="0"/>
    <n v="0"/>
  </r>
  <r>
    <n v="80864282"/>
    <s v="ASOCIADO 1537"/>
    <x v="3"/>
    <x v="3"/>
    <n v="91277"/>
    <n v="1499539"/>
    <n v="647697"/>
    <n v="148039"/>
    <n v="0"/>
    <n v="3680000"/>
    <n v="851842"/>
    <s v="6- pignoración"/>
    <s v="LBZ"/>
    <s v="A"/>
    <n v="4"/>
    <n v="0"/>
    <n v="0"/>
    <n v="11001"/>
    <n v="2.7643835616438355"/>
    <n v="23.295890410958904"/>
    <n v="1"/>
    <n v="2"/>
    <n v="2"/>
    <n v="2"/>
    <n v="3"/>
    <n v="0"/>
    <n v="0"/>
    <n v="0"/>
  </r>
  <r>
    <n v="4460664"/>
    <s v="ASOCIADO 1538"/>
    <x v="3"/>
    <x v="3"/>
    <m/>
    <n v="1621513"/>
    <n v="769671"/>
    <n v="113823"/>
    <n v="0"/>
    <n v="0"/>
    <n v="851842"/>
    <s v="9- Otras garantías (no admisible)"/>
    <s v="LBZ"/>
    <s v="A"/>
    <n v="4"/>
    <n v="0"/>
    <n v="0"/>
    <n v="76130"/>
    <n v="2.7205479452054795"/>
    <n v="45.989041095890414"/>
    <n v="1"/>
    <n v="0"/>
    <n v="2"/>
    <n v="2"/>
    <n v="1"/>
    <n v="0"/>
    <n v="0"/>
    <n v="0"/>
  </r>
  <r>
    <n v="2244082800"/>
    <s v="ASOCIADO 1539"/>
    <x v="3"/>
    <x v="5"/>
    <m/>
    <n v="459139"/>
    <n v="0"/>
    <n v="54653"/>
    <n v="0"/>
    <n v="0"/>
    <n v="851842"/>
    <s v="9- Otras garantías (no admisible)"/>
    <s v="LBZ"/>
    <s v="A"/>
    <n v="4"/>
    <n v="0"/>
    <n v="0"/>
    <n v="76001"/>
    <n v="2.7205479452054795"/>
    <n v="25.4986301369863"/>
    <n v="2"/>
    <n v="0"/>
    <n v="2"/>
    <n v="2"/>
    <n v="1"/>
    <n v="0"/>
    <n v="0"/>
    <n v="0"/>
  </r>
  <r>
    <n v="6428064"/>
    <s v="ASOCIADO 1541"/>
    <x v="3"/>
    <x v="3"/>
    <m/>
    <n v="1077144"/>
    <n v="223100"/>
    <n v="187796"/>
    <n v="0"/>
    <n v="1800000"/>
    <n v="854044"/>
    <s v="6- pignoración"/>
    <s v="LBZ"/>
    <s v="A"/>
    <n v="4"/>
    <n v="0"/>
    <n v="4"/>
    <n v="76616"/>
    <n v="1.3753424657534246"/>
    <n v="45.07123287671233"/>
    <n v="1"/>
    <n v="0"/>
    <n v="2"/>
    <n v="2"/>
    <n v="1"/>
    <n v="0"/>
    <n v="0"/>
    <n v="0"/>
  </r>
  <r>
    <n v="2202824680"/>
    <s v="ASOCIADO 1542"/>
    <x v="3"/>
    <x v="5"/>
    <n v="269280"/>
    <n v="600000"/>
    <n v="0"/>
    <n v="77725"/>
    <n v="0"/>
    <n v="0"/>
    <n v="856620"/>
    <s v="9- Otras garantías (no admisible)"/>
    <s v="LBZ"/>
    <s v="A"/>
    <n v="4"/>
    <n v="0"/>
    <n v="0"/>
    <n v="68001"/>
    <n v="2.1972602739726028"/>
    <n v="26.030136986301368"/>
    <n v="2"/>
    <n v="4"/>
    <n v="1"/>
    <n v="2"/>
    <n v="1"/>
    <n v="0"/>
    <n v="0"/>
    <n v="0"/>
  </r>
  <r>
    <n v="84668284"/>
    <s v="ASOCIADO 1543"/>
    <x v="3"/>
    <x v="3"/>
    <m/>
    <n v="1167737"/>
    <n v="311117"/>
    <n v="115282"/>
    <n v="0"/>
    <n v="0"/>
    <n v="856620"/>
    <s v="9- Otras garantías (no admisible)"/>
    <s v="LBZ"/>
    <s v="A"/>
    <n v="4"/>
    <n v="0"/>
    <n v="0"/>
    <n v="13052"/>
    <n v="2.1972602739726028"/>
    <n v="49.827397260273976"/>
    <n v="1"/>
    <n v="2"/>
    <n v="1"/>
    <n v="3"/>
    <n v="2"/>
    <n v="0"/>
    <n v="0"/>
    <n v="0"/>
  </r>
  <r>
    <n v="2240828800"/>
    <s v="ASOCIADO 1544"/>
    <x v="3"/>
    <x v="3"/>
    <m/>
    <n v="1204043"/>
    <n v="347423"/>
    <n v="307055"/>
    <n v="0"/>
    <n v="3500000"/>
    <n v="856620"/>
    <s v="6- pignoración"/>
    <s v="LBZ"/>
    <s v="A"/>
    <n v="4"/>
    <n v="0"/>
    <n v="0"/>
    <n v="13838"/>
    <n v="2.1972602739726028"/>
    <n v="32.043835616438358"/>
    <n v="2"/>
    <n v="3"/>
    <n v="1"/>
    <n v="2"/>
    <n v="3"/>
    <n v="0"/>
    <n v="0"/>
    <n v="0"/>
  </r>
  <r>
    <n v="4820820"/>
    <s v="ASOCIADO 1545"/>
    <x v="3"/>
    <x v="3"/>
    <m/>
    <n v="1281075"/>
    <n v="424455"/>
    <n v="126470.00000000001"/>
    <n v="0"/>
    <n v="1340000"/>
    <n v="856620"/>
    <s v="6- pignoración"/>
    <s v="LBZ"/>
    <s v="A"/>
    <n v="4"/>
    <n v="0"/>
    <n v="0"/>
    <n v="68276"/>
    <n v="2.1972602739726028"/>
    <n v="40.150684931506852"/>
    <n v="1"/>
    <n v="1"/>
    <n v="1"/>
    <n v="2"/>
    <n v="3"/>
    <n v="0"/>
    <n v="0"/>
    <n v="0"/>
  </r>
  <r>
    <n v="84462888"/>
    <s v="ASOCIADO 1546"/>
    <x v="3"/>
    <x v="3"/>
    <m/>
    <n v="1609641"/>
    <n v="753021"/>
    <n v="119718"/>
    <n v="0"/>
    <n v="0"/>
    <n v="856620"/>
    <s v="9- Otras garantías (no admisible)"/>
    <s v="LBZ"/>
    <s v="A"/>
    <n v="4"/>
    <n v="0"/>
    <n v="0"/>
    <n v="13838"/>
    <n v="2.1972602739726028"/>
    <n v="48.389041095890413"/>
    <n v="1"/>
    <n v="1"/>
    <n v="1"/>
    <n v="2"/>
    <n v="3"/>
    <n v="0"/>
    <n v="0"/>
    <n v="0"/>
  </r>
  <r>
    <n v="8048860"/>
    <s v="ASOCIADO 1552"/>
    <x v="2"/>
    <x v="7"/>
    <m/>
    <m/>
    <n v="0"/>
    <m/>
    <m/>
    <m/>
    <n v="856620"/>
    <s v="SIN"/>
    <s v="SIN"/>
    <s v="SIN"/>
    <n v="4"/>
    <n v="0"/>
    <n v="0"/>
    <n v="13052"/>
    <n v="2.1972602739726028"/>
    <n v="36.268493150684932"/>
    <n v="1"/>
    <n v="2"/>
    <n v="1"/>
    <n v="2"/>
    <n v="3"/>
    <n v="0"/>
    <n v="0"/>
    <n v="0"/>
  </r>
  <r>
    <n v="2044006288"/>
    <s v="ASOCIADO 1553"/>
    <x v="2"/>
    <x v="7"/>
    <m/>
    <m/>
    <n v="0"/>
    <m/>
    <m/>
    <m/>
    <n v="856620"/>
    <s v="SIN"/>
    <s v="SIN"/>
    <s v="SIN"/>
    <n v="4"/>
    <n v="0"/>
    <n v="0"/>
    <n v="68276"/>
    <n v="2.2383561643835614"/>
    <n v="36.298630136986304"/>
    <n v="1"/>
    <n v="2"/>
    <n v="1"/>
    <n v="2"/>
    <n v="3"/>
    <n v="0"/>
    <n v="0"/>
    <n v="0"/>
  </r>
  <r>
    <n v="2264804"/>
    <s v="ASOCIADO 1554"/>
    <x v="2"/>
    <x v="7"/>
    <m/>
    <m/>
    <n v="0"/>
    <m/>
    <m/>
    <m/>
    <n v="856620"/>
    <s v="SIN"/>
    <s v="SIN"/>
    <s v="SIN"/>
    <n v="4"/>
    <n v="0"/>
    <n v="0"/>
    <n v="68895"/>
    <n v="2.2383561643835614"/>
    <n v="54.238356164383561"/>
    <n v="1"/>
    <n v="1"/>
    <n v="1"/>
    <n v="2"/>
    <n v="4"/>
    <n v="0"/>
    <n v="0"/>
    <n v="0"/>
  </r>
  <r>
    <n v="6688442"/>
    <s v="ASOCIADO 1555"/>
    <x v="2"/>
    <x v="7"/>
    <m/>
    <m/>
    <n v="0"/>
    <m/>
    <m/>
    <m/>
    <n v="856620"/>
    <s v="SIN"/>
    <s v="SIN"/>
    <s v="SIN"/>
    <n v="4"/>
    <n v="0"/>
    <n v="0"/>
    <n v="68895"/>
    <n v="2.2383561643835614"/>
    <n v="48.980821917808221"/>
    <n v="1"/>
    <n v="1"/>
    <n v="1"/>
    <n v="2"/>
    <n v="2"/>
    <n v="0"/>
    <n v="0"/>
    <n v="0"/>
  </r>
  <r>
    <n v="2006640240"/>
    <s v="ASOCIADO 1556"/>
    <x v="2"/>
    <x v="7"/>
    <m/>
    <m/>
    <n v="0"/>
    <m/>
    <m/>
    <m/>
    <n v="856620"/>
    <s v="SIN"/>
    <s v="SIN"/>
    <s v="SIN"/>
    <n v="4"/>
    <n v="0"/>
    <n v="0"/>
    <n v="68895"/>
    <n v="2.2383561643835614"/>
    <n v="29.465753424657535"/>
    <n v="1"/>
    <n v="1"/>
    <n v="2"/>
    <n v="2"/>
    <n v="3"/>
    <n v="0"/>
    <n v="0"/>
    <n v="0"/>
  </r>
  <r>
    <n v="2008602088"/>
    <s v="ASOCIADO 1557"/>
    <x v="2"/>
    <x v="7"/>
    <m/>
    <m/>
    <n v="0"/>
    <m/>
    <m/>
    <m/>
    <n v="856620"/>
    <s v="SIN"/>
    <s v="SIN"/>
    <s v="SIN"/>
    <n v="4"/>
    <n v="0"/>
    <n v="0"/>
    <n v="68895"/>
    <n v="2.2383561643835614"/>
    <n v="31.271232876712329"/>
    <n v="2"/>
    <n v="2"/>
    <n v="1"/>
    <n v="2"/>
    <n v="3"/>
    <n v="0"/>
    <n v="0"/>
    <n v="0"/>
  </r>
  <r>
    <n v="2202648064"/>
    <s v="ASOCIADO 1558"/>
    <x v="2"/>
    <x v="7"/>
    <m/>
    <m/>
    <n v="0"/>
    <m/>
    <m/>
    <m/>
    <n v="856620"/>
    <s v="SIN"/>
    <s v="SIN"/>
    <s v="SIN"/>
    <n v="4"/>
    <n v="0"/>
    <n v="0"/>
    <n v="68895"/>
    <n v="2.2383561643835614"/>
    <n v="35.961643835616435"/>
    <n v="1"/>
    <n v="1"/>
    <n v="2"/>
    <n v="2"/>
    <n v="3"/>
    <n v="0"/>
    <n v="0"/>
    <n v="0"/>
  </r>
  <r>
    <n v="2244460006"/>
    <s v="ASOCIADO 1559"/>
    <x v="2"/>
    <x v="7"/>
    <m/>
    <m/>
    <n v="0"/>
    <m/>
    <m/>
    <m/>
    <n v="856620"/>
    <s v="SIN"/>
    <s v="SIN"/>
    <s v="SIN"/>
    <n v="4"/>
    <n v="0"/>
    <n v="0"/>
    <n v="68895"/>
    <n v="2.2383561643835614"/>
    <n v="27.235616438356164"/>
    <n v="1"/>
    <n v="3"/>
    <n v="2"/>
    <n v="3"/>
    <n v="3"/>
    <n v="0"/>
    <n v="0"/>
    <n v="0"/>
  </r>
  <r>
    <n v="8048224"/>
    <s v="ASOCIADO 1560"/>
    <x v="3"/>
    <x v="5"/>
    <m/>
    <n v="627147"/>
    <n v="0"/>
    <n v="92482"/>
    <n v="0"/>
    <n v="0"/>
    <n v="856620"/>
    <s v="9- Otras garantías (no admisible)"/>
    <s v="LBZ"/>
    <s v="A"/>
    <n v="4"/>
    <n v="0"/>
    <n v="0"/>
    <n v="68276"/>
    <n v="2.1972602739726028"/>
    <n v="38.638356164383559"/>
    <n v="1"/>
    <n v="2"/>
    <n v="1"/>
    <n v="2"/>
    <n v="3"/>
    <n v="0"/>
    <n v="0"/>
    <n v="0"/>
  </r>
  <r>
    <n v="84462466"/>
    <s v="ASOCIADO 1561"/>
    <x v="3"/>
    <x v="5"/>
    <m/>
    <n v="690946"/>
    <n v="0"/>
    <n v="169059"/>
    <n v="0"/>
    <n v="0"/>
    <n v="856620"/>
    <s v="9- Otras garantías (no admisible)"/>
    <s v="LBZ"/>
    <s v="A"/>
    <n v="4"/>
    <n v="0"/>
    <n v="0"/>
    <n v="13838"/>
    <n v="2.1972602739726028"/>
    <n v="43.953424657534249"/>
    <n v="1"/>
    <n v="2"/>
    <n v="1"/>
    <n v="3"/>
    <n v="3"/>
    <n v="0"/>
    <n v="0"/>
    <n v="0"/>
  </r>
  <r>
    <n v="2068864084"/>
    <s v="ASOCIADO 1562"/>
    <x v="2"/>
    <x v="7"/>
    <m/>
    <m/>
    <n v="0"/>
    <m/>
    <m/>
    <m/>
    <n v="858120"/>
    <s v="SIN"/>
    <s v="SIN"/>
    <s v="SIN"/>
    <n v="4"/>
    <n v="0"/>
    <n v="0"/>
    <n v="68895"/>
    <n v="3.408219178082192"/>
    <n v="34.205479452054796"/>
    <n v="1"/>
    <n v="2"/>
    <n v="2"/>
    <n v="2"/>
    <n v="3"/>
    <n v="0"/>
    <n v="0"/>
    <n v="0"/>
  </r>
  <r>
    <n v="2202484620"/>
    <s v="ASOCIADO 1563"/>
    <x v="3"/>
    <x v="3"/>
    <m/>
    <n v="1371876"/>
    <n v="511256"/>
    <n v="91654"/>
    <n v="0"/>
    <n v="0"/>
    <n v="860620"/>
    <s v="9- Otras garantías (no admisible)"/>
    <s v="LBZ"/>
    <s v="A"/>
    <n v="4"/>
    <n v="0"/>
    <n v="0"/>
    <n v="68418"/>
    <n v="2.1506849315068495"/>
    <n v="24.443835616438356"/>
    <n v="1"/>
    <n v="1"/>
    <n v="2"/>
    <n v="2"/>
    <n v="1"/>
    <n v="0"/>
    <n v="0"/>
    <n v="0"/>
  </r>
  <r>
    <n v="2068824820"/>
    <s v="ASOCIADO 1564"/>
    <x v="3"/>
    <x v="3"/>
    <m/>
    <n v="1388111"/>
    <n v="527491"/>
    <n v="126470.00000000001"/>
    <n v="0"/>
    <n v="0"/>
    <n v="860620"/>
    <s v="9- Otras garantías (no admisible)"/>
    <s v="LBZ"/>
    <s v="A"/>
    <n v="4"/>
    <n v="0"/>
    <n v="0"/>
    <n v="20001"/>
    <n v="2.1506849315068495"/>
    <n v="20.720547945205478"/>
    <n v="1"/>
    <n v="4"/>
    <n v="2"/>
    <n v="2"/>
    <n v="3"/>
    <n v="0"/>
    <n v="0"/>
    <n v="0"/>
  </r>
  <r>
    <n v="2200802806"/>
    <s v="ASOCIADO 1568"/>
    <x v="2"/>
    <x v="7"/>
    <n v="822667"/>
    <m/>
    <n v="0"/>
    <m/>
    <m/>
    <m/>
    <n v="862961"/>
    <s v="SIN"/>
    <s v="SIN"/>
    <s v="SIN"/>
    <n v="4"/>
    <n v="0"/>
    <n v="0"/>
    <n v="68255"/>
    <n v="1.3205479452054794"/>
    <n v="31.665753424657535"/>
    <n v="1"/>
    <n v="2"/>
    <n v="1"/>
    <n v="3"/>
    <n v="1"/>
    <n v="0"/>
    <n v="0"/>
    <n v="0"/>
  </r>
  <r>
    <n v="2468844"/>
    <s v="ASOCIADO 1569"/>
    <x v="2"/>
    <x v="7"/>
    <n v="822667"/>
    <m/>
    <n v="0"/>
    <m/>
    <m/>
    <m/>
    <n v="862961"/>
    <s v="SIN"/>
    <s v="SIN"/>
    <s v="SIN"/>
    <n v="4"/>
    <n v="0"/>
    <n v="0"/>
    <n v="68615"/>
    <n v="1.3205479452054794"/>
    <n v="36.591780821917808"/>
    <n v="1"/>
    <n v="2"/>
    <n v="1"/>
    <n v="3"/>
    <n v="3"/>
    <n v="0"/>
    <n v="0"/>
    <n v="0"/>
  </r>
  <r>
    <n v="20446424"/>
    <s v="ASOCIADO 1570"/>
    <x v="2"/>
    <x v="7"/>
    <n v="168528"/>
    <m/>
    <n v="0"/>
    <m/>
    <m/>
    <m/>
    <n v="862961"/>
    <s v="SIN"/>
    <s v="SIN"/>
    <s v="SIN"/>
    <n v="4"/>
    <n v="0"/>
    <n v="0"/>
    <n v="76130"/>
    <n v="1.3205479452054794"/>
    <n v="45.553424657534244"/>
    <n v="1"/>
    <n v="2"/>
    <n v="2"/>
    <n v="3"/>
    <n v="1"/>
    <n v="0"/>
    <n v="0"/>
    <n v="0"/>
  </r>
  <r>
    <n v="2202402"/>
    <s v="ASOCIADO 1572"/>
    <x v="2"/>
    <x v="7"/>
    <m/>
    <m/>
    <n v="0"/>
    <m/>
    <m/>
    <m/>
    <n v="862961"/>
    <s v="SIN"/>
    <s v="SIN"/>
    <s v="SIN"/>
    <n v="4"/>
    <n v="0"/>
    <n v="0"/>
    <n v="68001"/>
    <n v="1.3205479452054794"/>
    <n v="48.654794520547945"/>
    <n v="1"/>
    <n v="5"/>
    <n v="2"/>
    <n v="3"/>
    <n v="1"/>
    <n v="0"/>
    <n v="0"/>
    <n v="0"/>
  </r>
  <r>
    <n v="2468820"/>
    <s v="ASOCIADO 1573"/>
    <x v="2"/>
    <x v="7"/>
    <m/>
    <m/>
    <n v="0"/>
    <m/>
    <m/>
    <m/>
    <n v="862961"/>
    <s v="SIN"/>
    <s v="SIN"/>
    <s v="SIN"/>
    <n v="4"/>
    <n v="0"/>
    <n v="0"/>
    <n v="68255"/>
    <n v="1.3205479452054794"/>
    <n v="36.961643835616435"/>
    <n v="1"/>
    <n v="2"/>
    <n v="1"/>
    <n v="3"/>
    <n v="2"/>
    <n v="0"/>
    <n v="0"/>
    <n v="0"/>
  </r>
  <r>
    <n v="28462860"/>
    <s v="ASOCIADO 1574"/>
    <x v="2"/>
    <x v="7"/>
    <m/>
    <m/>
    <n v="0"/>
    <m/>
    <m/>
    <m/>
    <n v="862961"/>
    <s v="SIN"/>
    <s v="SIN"/>
    <s v="SIN"/>
    <n v="4"/>
    <n v="0"/>
    <n v="0"/>
    <n v="68255"/>
    <n v="1.3205479452054794"/>
    <n v="44.668493150684931"/>
    <n v="2"/>
    <n v="2"/>
    <n v="1"/>
    <n v="3"/>
    <n v="1"/>
    <n v="0"/>
    <n v="0"/>
    <n v="0"/>
  </r>
  <r>
    <n v="2464804"/>
    <s v="ASOCIADO 1575"/>
    <x v="2"/>
    <x v="7"/>
    <m/>
    <m/>
    <n v="0"/>
    <m/>
    <m/>
    <m/>
    <n v="862961"/>
    <s v="SIN"/>
    <s v="SIN"/>
    <s v="SIN"/>
    <n v="4"/>
    <n v="0"/>
    <n v="0"/>
    <n v="68615"/>
    <n v="1.3205479452054794"/>
    <n v="47.438356164383563"/>
    <n v="1"/>
    <n v="1"/>
    <n v="1"/>
    <n v="3"/>
    <n v="2"/>
    <n v="0"/>
    <n v="0"/>
    <n v="0"/>
  </r>
  <r>
    <n v="48860608"/>
    <s v="ASOCIADO 1576"/>
    <x v="2"/>
    <x v="7"/>
    <m/>
    <m/>
    <n v="0"/>
    <m/>
    <m/>
    <m/>
    <n v="862961"/>
    <s v="SIN"/>
    <s v="SIN"/>
    <s v="SIN"/>
    <n v="4"/>
    <n v="0"/>
    <n v="0"/>
    <n v="68615"/>
    <n v="1.3205479452054794"/>
    <n v="36.969863013698628"/>
    <n v="2"/>
    <n v="2"/>
    <n v="1"/>
    <n v="3"/>
    <n v="2"/>
    <n v="0"/>
    <n v="0"/>
    <n v="0"/>
  </r>
  <r>
    <n v="64628426"/>
    <s v="ASOCIADO 1577"/>
    <x v="2"/>
    <x v="7"/>
    <m/>
    <m/>
    <n v="0"/>
    <m/>
    <m/>
    <m/>
    <n v="862961"/>
    <s v="SIN"/>
    <s v="SIN"/>
    <s v="SIN"/>
    <n v="4"/>
    <n v="0"/>
    <n v="0"/>
    <n v="68615"/>
    <n v="1.3205479452054794"/>
    <n v="39.715068493150682"/>
    <n v="2"/>
    <n v="3"/>
    <n v="3"/>
    <n v="3"/>
    <n v="1"/>
    <n v="0"/>
    <n v="0"/>
    <n v="0"/>
  </r>
  <r>
    <n v="2224888840"/>
    <s v="ASOCIADO 1578"/>
    <x v="2"/>
    <x v="7"/>
    <m/>
    <m/>
    <n v="0"/>
    <m/>
    <m/>
    <m/>
    <n v="862961"/>
    <s v="SIN"/>
    <s v="SIN"/>
    <s v="SIN"/>
    <n v="4"/>
    <n v="0"/>
    <n v="0"/>
    <n v="76001"/>
    <n v="1.3205479452054794"/>
    <n v="28.482191780821918"/>
    <n v="2"/>
    <n v="4"/>
    <n v="1"/>
    <n v="3"/>
    <n v="1"/>
    <n v="0"/>
    <n v="0"/>
    <n v="0"/>
  </r>
  <r>
    <n v="2060062000"/>
    <s v="ASOCIADO 1579"/>
    <x v="3"/>
    <x v="5"/>
    <n v="42233"/>
    <n v="602379"/>
    <n v="0"/>
    <n v="103026"/>
    <n v="0"/>
    <n v="0"/>
    <n v="862972"/>
    <s v="9- Otras garantías (no admisible)"/>
    <s v="LBZ"/>
    <s v="A"/>
    <n v="4"/>
    <n v="0"/>
    <n v="0"/>
    <n v="13836"/>
    <n v="1.3424657534246576"/>
    <n v="28.627397260273973"/>
    <n v="2"/>
    <n v="5"/>
    <n v="1"/>
    <n v="3"/>
    <n v="1"/>
    <n v="0"/>
    <n v="0"/>
    <n v="0"/>
  </r>
  <r>
    <n v="2208082644"/>
    <s v="ASOCIADO 1580"/>
    <x v="3"/>
    <x v="3"/>
    <n v="27080"/>
    <n v="998136"/>
    <n v="135164"/>
    <n v="86634"/>
    <n v="0"/>
    <n v="0"/>
    <n v="862972"/>
    <s v="9- Otras garantías (no admisible)"/>
    <s v="LBZ"/>
    <s v="A"/>
    <n v="4"/>
    <n v="0"/>
    <n v="0"/>
    <n v="76001"/>
    <n v="1.3424657534246576"/>
    <n v="29.169863013698631"/>
    <n v="1"/>
    <n v="2"/>
    <n v="3"/>
    <n v="3"/>
    <n v="1"/>
    <n v="0"/>
    <n v="0"/>
    <n v="0"/>
  </r>
  <r>
    <n v="2224646246"/>
    <s v="ASOCIADO 1582"/>
    <x v="3"/>
    <x v="3"/>
    <n v="185020"/>
    <n v="1098111"/>
    <n v="234592"/>
    <n v="118443"/>
    <n v="0"/>
    <n v="0"/>
    <n v="863519"/>
    <s v="9- Otras garantías (no admisible)"/>
    <s v="LBZ"/>
    <s v="A"/>
    <n v="4"/>
    <n v="0"/>
    <n v="0"/>
    <n v="76001"/>
    <n v="2.8"/>
    <n v="25.410958904109588"/>
    <n v="1"/>
    <n v="0"/>
    <n v="2"/>
    <n v="2"/>
    <n v="1"/>
    <n v="0"/>
    <n v="0"/>
    <n v="0"/>
  </r>
  <r>
    <n v="2062806444"/>
    <s v="ASOCIADO 1583"/>
    <x v="3"/>
    <x v="5"/>
    <m/>
    <n v="905254"/>
    <n v="0"/>
    <n v="136665"/>
    <n v="0"/>
    <n v="0"/>
    <n v="863519"/>
    <s v="9- Otras garantías (no admisible)"/>
    <s v="LBZ"/>
    <s v="A"/>
    <n v="4"/>
    <n v="0"/>
    <n v="0"/>
    <n v="19001"/>
    <n v="2.8"/>
    <n v="33.865753424657534"/>
    <n v="1"/>
    <n v="0"/>
    <n v="2"/>
    <n v="2"/>
    <n v="1"/>
    <n v="0"/>
    <n v="0"/>
    <n v="0"/>
  </r>
  <r>
    <n v="44022088"/>
    <s v="ASOCIADO 1584"/>
    <x v="2"/>
    <x v="7"/>
    <n v="2496959"/>
    <m/>
    <n v="0"/>
    <m/>
    <m/>
    <m/>
    <n v="864264"/>
    <s v="SIN"/>
    <s v="SIN"/>
    <s v="SIN"/>
    <n v="4"/>
    <n v="0"/>
    <n v="0"/>
    <n v="5001"/>
    <n v="2.8"/>
    <n v="37.654794520547945"/>
    <n v="2"/>
    <n v="0"/>
    <n v="2"/>
    <n v="2"/>
    <n v="1"/>
    <n v="0"/>
    <n v="0"/>
    <n v="0"/>
  </r>
  <r>
    <n v="42882404"/>
    <s v="ASOCIADO 1585"/>
    <x v="3"/>
    <x v="3"/>
    <m/>
    <n v="985924"/>
    <n v="121660"/>
    <n v="69208"/>
    <n v="0"/>
    <n v="0"/>
    <n v="864264"/>
    <s v="9- Otras garantías (no admisible)"/>
    <s v="LBZ"/>
    <s v="A"/>
    <n v="4"/>
    <n v="0"/>
    <n v="0"/>
    <n v="5001"/>
    <n v="2.7643835616438355"/>
    <n v="32.950684931506849"/>
    <n v="2"/>
    <n v="0"/>
    <n v="2"/>
    <n v="2"/>
    <n v="1"/>
    <n v="0"/>
    <n v="0"/>
    <n v="0"/>
  </r>
  <r>
    <n v="62282200"/>
    <s v="ASOCIADO 1586"/>
    <x v="3"/>
    <x v="3"/>
    <m/>
    <n v="1223881"/>
    <n v="359617"/>
    <n v="103627"/>
    <n v="0"/>
    <n v="0"/>
    <n v="864264"/>
    <s v="9- Otras garantías (no admisible)"/>
    <s v="LBZ"/>
    <s v="A"/>
    <n v="4"/>
    <n v="0"/>
    <n v="0"/>
    <n v="76130"/>
    <n v="2.7643835616438355"/>
    <n v="46.054794520547944"/>
    <n v="2"/>
    <n v="0"/>
    <n v="2"/>
    <n v="2"/>
    <n v="1"/>
    <n v="0"/>
    <n v="0"/>
    <n v="0"/>
  </r>
  <r>
    <n v="2224646484"/>
    <s v="ASOCIADO 1588"/>
    <x v="2"/>
    <x v="7"/>
    <m/>
    <m/>
    <n v="0"/>
    <m/>
    <m/>
    <m/>
    <n v="864264"/>
    <s v="SIN"/>
    <s v="SIN"/>
    <s v="SIN"/>
    <n v="4"/>
    <n v="0"/>
    <n v="0"/>
    <n v="76130"/>
    <n v="2.7643835616438355"/>
    <n v="25.282191780821918"/>
    <n v="2"/>
    <n v="0"/>
    <n v="2"/>
    <n v="2"/>
    <n v="1"/>
    <n v="0"/>
    <n v="0"/>
    <n v="0"/>
  </r>
  <r>
    <n v="64288048"/>
    <s v="ASOCIADO 1589"/>
    <x v="2"/>
    <x v="7"/>
    <n v="1624000"/>
    <m/>
    <n v="0"/>
    <m/>
    <m/>
    <m/>
    <n v="872184"/>
    <s v="SIN"/>
    <s v="SIN"/>
    <s v="SIN"/>
    <n v="4"/>
    <n v="0"/>
    <n v="0"/>
    <n v="68001"/>
    <n v="0.67397260273972603"/>
    <n v="62.421917808219177"/>
    <n v="2"/>
    <n v="6"/>
    <n v="4"/>
    <n v="7"/>
    <n v="1"/>
    <n v="0"/>
    <n v="0"/>
    <n v="0"/>
  </r>
  <r>
    <n v="80202224"/>
    <s v="ASOCIADO 1590"/>
    <x v="2"/>
    <x v="7"/>
    <n v="812000"/>
    <m/>
    <n v="0"/>
    <m/>
    <m/>
    <m/>
    <n v="872184"/>
    <s v="SIN"/>
    <s v="SIN"/>
    <s v="SIN"/>
    <n v="4"/>
    <n v="0"/>
    <n v="0"/>
    <n v="13001"/>
    <n v="0.66849315068493154"/>
    <n v="34.104109589041094"/>
    <n v="1"/>
    <n v="6"/>
    <n v="4"/>
    <n v="7"/>
    <n v="1"/>
    <n v="0"/>
    <n v="0"/>
    <n v="0"/>
  </r>
  <r>
    <n v="604002"/>
    <s v="ASOCIADO 1591"/>
    <x v="2"/>
    <x v="7"/>
    <n v="812000"/>
    <m/>
    <n v="0"/>
    <m/>
    <m/>
    <m/>
    <n v="872184"/>
    <s v="SIN"/>
    <s v="SIN"/>
    <s v="SIN"/>
    <n v="4"/>
    <n v="0"/>
    <n v="0"/>
    <n v="76001"/>
    <n v="0.67945205479452053"/>
    <n v="43.909589041095892"/>
    <n v="1"/>
    <n v="6"/>
    <n v="6"/>
    <n v="9"/>
    <n v="2"/>
    <n v="0"/>
    <n v="0"/>
    <n v="0"/>
  </r>
  <r>
    <n v="2244024"/>
    <s v="ASOCIADO 1592"/>
    <x v="2"/>
    <x v="7"/>
    <n v="812000"/>
    <m/>
    <n v="0"/>
    <m/>
    <m/>
    <m/>
    <n v="872184"/>
    <s v="SIN"/>
    <s v="SIN"/>
    <s v="SIN"/>
    <n v="4"/>
    <n v="0"/>
    <n v="0"/>
    <n v="76111"/>
    <n v="0.67123287671232879"/>
    <n v="43.06849315068493"/>
    <n v="1"/>
    <n v="6"/>
    <n v="5"/>
    <n v="7"/>
    <n v="1"/>
    <n v="0"/>
    <n v="0"/>
    <n v="0"/>
  </r>
  <r>
    <n v="2008624846"/>
    <s v="ASOCIADO 1594"/>
    <x v="2"/>
    <x v="7"/>
    <m/>
    <m/>
    <n v="0"/>
    <m/>
    <m/>
    <m/>
    <n v="872184"/>
    <s v="SIN"/>
    <s v="SIN"/>
    <s v="SIN"/>
    <n v="4"/>
    <n v="0"/>
    <n v="0"/>
    <n v="68001"/>
    <n v="0.67671232876712328"/>
    <n v="36.243835616438353"/>
    <n v="2"/>
    <n v="6"/>
    <n v="3"/>
    <n v="7"/>
    <n v="2"/>
    <n v="0"/>
    <n v="0"/>
    <n v="0"/>
  </r>
  <r>
    <n v="4202860"/>
    <s v="ASOCIADO 1595"/>
    <x v="2"/>
    <x v="7"/>
    <m/>
    <m/>
    <n v="0"/>
    <m/>
    <m/>
    <m/>
    <n v="872184"/>
    <s v="SIN"/>
    <s v="SIN"/>
    <s v="SIN"/>
    <n v="4"/>
    <n v="0"/>
    <n v="0"/>
    <n v="76001"/>
    <n v="0.68219178082191778"/>
    <n v="50.216438356164382"/>
    <n v="1"/>
    <n v="5"/>
    <n v="4"/>
    <n v="7"/>
    <n v="2"/>
    <n v="0"/>
    <n v="0"/>
    <n v="0"/>
  </r>
  <r>
    <n v="4648288"/>
    <s v="ASOCIADO 1596"/>
    <x v="2"/>
    <x v="7"/>
    <m/>
    <m/>
    <n v="0"/>
    <m/>
    <m/>
    <m/>
    <n v="872184"/>
    <s v="SIN"/>
    <s v="SIN"/>
    <s v="SIN"/>
    <n v="4"/>
    <n v="0"/>
    <n v="0"/>
    <n v="76130"/>
    <n v="0.68219178082191778"/>
    <n v="37.397260273972606"/>
    <n v="1"/>
    <n v="2"/>
    <n v="2"/>
    <n v="7"/>
    <n v="1"/>
    <n v="0"/>
    <n v="0"/>
    <n v="0"/>
  </r>
  <r>
    <n v="68248288"/>
    <s v="ASOCIADO 1597"/>
    <x v="2"/>
    <x v="7"/>
    <m/>
    <m/>
    <n v="0"/>
    <m/>
    <m/>
    <m/>
    <n v="872184"/>
    <s v="SIN"/>
    <s v="SIN"/>
    <s v="SIN"/>
    <n v="4"/>
    <n v="0"/>
    <n v="0"/>
    <n v="76520"/>
    <n v="0.66849315068493154"/>
    <n v="42.219178082191782"/>
    <n v="2"/>
    <n v="5"/>
    <n v="2"/>
    <n v="7"/>
    <n v="1"/>
    <n v="0"/>
    <n v="0"/>
    <n v="0"/>
  </r>
  <r>
    <n v="2064644488"/>
    <s v="ASOCIADO 1598"/>
    <x v="2"/>
    <x v="7"/>
    <n v="1993167"/>
    <m/>
    <n v="0"/>
    <m/>
    <m/>
    <m/>
    <n v="875941"/>
    <s v="SIN"/>
    <s v="SIN"/>
    <s v="SIN"/>
    <n v="4"/>
    <n v="0"/>
    <n v="0"/>
    <n v="17380"/>
    <n v="2.8410958904109589"/>
    <n v="34.331506849315069"/>
    <n v="1"/>
    <n v="0"/>
    <n v="2"/>
    <n v="2"/>
    <n v="3"/>
    <n v="0"/>
    <n v="0"/>
    <n v="0"/>
  </r>
  <r>
    <n v="2008406626"/>
    <s v="ASOCIADO 1602"/>
    <x v="3"/>
    <x v="5"/>
    <m/>
    <n v="204002"/>
    <n v="0"/>
    <n v="103225"/>
    <n v="0"/>
    <n v="0"/>
    <n v="880120"/>
    <s v="9- Otras garantías (no admisible)"/>
    <s v="LBZ"/>
    <s v="A"/>
    <n v="4"/>
    <n v="0"/>
    <n v="0"/>
    <n v="68255"/>
    <n v="3.56986301369863"/>
    <n v="23.336986301369862"/>
    <n v="1"/>
    <n v="2"/>
    <n v="1"/>
    <n v="2"/>
    <n v="1"/>
    <n v="0"/>
    <n v="0"/>
    <n v="0"/>
  </r>
  <r>
    <n v="2244486888"/>
    <s v="ASOCIADO 1603"/>
    <x v="2"/>
    <x v="7"/>
    <m/>
    <m/>
    <n v="0"/>
    <m/>
    <m/>
    <m/>
    <n v="882120"/>
    <s v="SIN"/>
    <s v="SIN"/>
    <s v="SIN"/>
    <n v="4"/>
    <n v="0"/>
    <n v="0"/>
    <n v="13001"/>
    <n v="3.0684931506849313"/>
    <n v="27.30958904109589"/>
    <n v="1"/>
    <n v="5"/>
    <n v="2"/>
    <n v="3"/>
    <n v="1"/>
    <n v="0"/>
    <n v="0"/>
    <n v="0"/>
  </r>
  <r>
    <n v="26062040"/>
    <s v="ASOCIADO 1604"/>
    <x v="2"/>
    <x v="7"/>
    <n v="164064"/>
    <m/>
    <n v="0"/>
    <m/>
    <m/>
    <m/>
    <n v="887050"/>
    <s v="SIN"/>
    <s v="SIN"/>
    <s v="SIN"/>
    <n v="4"/>
    <n v="0"/>
    <n v="4"/>
    <n v="76520"/>
    <n v="1.3753424657534246"/>
    <n v="36.764383561643832"/>
    <n v="1"/>
    <n v="1"/>
    <n v="1"/>
    <n v="2"/>
    <n v="3"/>
    <n v="0"/>
    <n v="0"/>
    <n v="0"/>
  </r>
  <r>
    <n v="2008262020"/>
    <s v="ASOCIADO 1605"/>
    <x v="3"/>
    <x v="5"/>
    <m/>
    <n v="154206"/>
    <n v="0"/>
    <n v="52226"/>
    <n v="0"/>
    <n v="0"/>
    <n v="888120"/>
    <s v="9- Otras garantías (no admisible)"/>
    <s v="LBZ"/>
    <s v="A"/>
    <n v="4"/>
    <n v="0"/>
    <n v="0"/>
    <n v="68418"/>
    <n v="3.4493150684931506"/>
    <n v="31.934246575342467"/>
    <n v="1"/>
    <n v="2"/>
    <n v="2"/>
    <n v="2"/>
    <n v="3"/>
    <n v="0"/>
    <n v="0"/>
    <n v="0"/>
  </r>
  <r>
    <n v="2244226664"/>
    <s v="ASOCIADO 1607"/>
    <x v="3"/>
    <x v="0"/>
    <n v="1772304"/>
    <n v="3336912"/>
    <n v="2447804"/>
    <n v="192450"/>
    <n v="0"/>
    <n v="1000000"/>
    <n v="889108"/>
    <s v="6- pignoración"/>
    <s v="LBZ"/>
    <s v="A"/>
    <n v="4"/>
    <n v="0"/>
    <n v="0"/>
    <n v="76130"/>
    <n v="2.8410958904109589"/>
    <n v="32.684931506849317"/>
    <n v="1"/>
    <n v="0"/>
    <n v="1"/>
    <n v="2"/>
    <n v="1"/>
    <n v="0"/>
    <n v="0"/>
    <n v="0"/>
  </r>
  <r>
    <n v="42062666"/>
    <s v="ASOCIADO 1608"/>
    <x v="2"/>
    <x v="7"/>
    <n v="1337239"/>
    <m/>
    <n v="0"/>
    <m/>
    <m/>
    <m/>
    <n v="889108"/>
    <s v="SIN"/>
    <s v="SIN"/>
    <s v="SIN"/>
    <n v="4"/>
    <n v="0"/>
    <n v="0"/>
    <n v="76001"/>
    <n v="2.8410958904109589"/>
    <n v="40.158904109589038"/>
    <n v="2"/>
    <n v="0"/>
    <n v="1"/>
    <n v="2"/>
    <n v="3"/>
    <n v="0"/>
    <n v="0"/>
    <n v="0"/>
  </r>
  <r>
    <n v="42248822"/>
    <s v="ASOCIADO 1612"/>
    <x v="2"/>
    <x v="7"/>
    <n v="110945"/>
    <m/>
    <n v="0"/>
    <m/>
    <m/>
    <m/>
    <n v="889108"/>
    <s v="SIN"/>
    <s v="SIN"/>
    <s v="SIN"/>
    <n v="4"/>
    <n v="0"/>
    <n v="0"/>
    <n v="76130"/>
    <n v="2.8410958904109589"/>
    <n v="39.553424657534244"/>
    <n v="2"/>
    <n v="0"/>
    <n v="1"/>
    <n v="2"/>
    <n v="1"/>
    <n v="0"/>
    <n v="0"/>
    <n v="0"/>
  </r>
  <r>
    <n v="2046866008"/>
    <s v="ASOCIADO 1613"/>
    <x v="2"/>
    <x v="7"/>
    <m/>
    <m/>
    <n v="0"/>
    <m/>
    <m/>
    <m/>
    <n v="889108"/>
    <s v="SIN"/>
    <s v="SIN"/>
    <s v="SIN"/>
    <n v="4"/>
    <n v="0"/>
    <n v="0"/>
    <n v="8001"/>
    <n v="2.8410958904109589"/>
    <n v="23.172602739726027"/>
    <n v="2"/>
    <n v="0"/>
    <n v="2"/>
    <n v="2"/>
    <n v="1"/>
    <n v="0"/>
    <n v="0"/>
    <n v="0"/>
  </r>
  <r>
    <n v="28608646"/>
    <s v="ASOCIADO 1614"/>
    <x v="3"/>
    <x v="3"/>
    <n v="174267"/>
    <n v="1546059"/>
    <n v="656753"/>
    <n v="126084"/>
    <n v="0"/>
    <n v="1400000"/>
    <n v="889306"/>
    <s v="6- pignoración"/>
    <s v="LBZ"/>
    <s v="A"/>
    <n v="4"/>
    <n v="0"/>
    <n v="4"/>
    <n v="76520"/>
    <n v="1.3753424657534246"/>
    <n v="45.139726027397259"/>
    <n v="1"/>
    <n v="0"/>
    <n v="1"/>
    <n v="2"/>
    <n v="1"/>
    <n v="0"/>
    <n v="0"/>
    <n v="0"/>
  </r>
  <r>
    <n v="2468246"/>
    <s v="ASOCIADO 1616"/>
    <x v="3"/>
    <x v="3"/>
    <n v="212800"/>
    <n v="1740468"/>
    <n v="849848"/>
    <n v="113311"/>
    <n v="0"/>
    <n v="0"/>
    <n v="890620"/>
    <s v="9- Otras garantías (no admisible)"/>
    <s v="LBZ"/>
    <s v="A"/>
    <n v="4"/>
    <n v="0"/>
    <n v="0"/>
    <n v="68255"/>
    <n v="2.2821917808219179"/>
    <n v="38.909589041095892"/>
    <n v="1"/>
    <n v="1"/>
    <n v="2"/>
    <n v="2"/>
    <n v="3"/>
    <n v="0"/>
    <n v="0"/>
    <n v="0"/>
  </r>
  <r>
    <n v="2468620"/>
    <s v="ASOCIADO 1617"/>
    <x v="3"/>
    <x v="5"/>
    <n v="201000"/>
    <n v="743473"/>
    <n v="0"/>
    <n v="141372"/>
    <n v="0"/>
    <n v="0"/>
    <n v="890620"/>
    <s v="9- Otras garantías (no admisible)"/>
    <s v="LBZ"/>
    <s v="A"/>
    <n v="4"/>
    <n v="0"/>
    <n v="0"/>
    <n v="68615"/>
    <n v="2.2821917808219179"/>
    <n v="37.780821917808218"/>
    <n v="1"/>
    <n v="4"/>
    <n v="2"/>
    <n v="2"/>
    <n v="2"/>
    <n v="0"/>
    <n v="0"/>
    <n v="0"/>
  </r>
  <r>
    <n v="2006820206"/>
    <s v="ASOCIADO 1619"/>
    <x v="3"/>
    <x v="5"/>
    <n v="61800"/>
    <n v="791663"/>
    <n v="0"/>
    <n v="105294"/>
    <n v="0"/>
    <n v="0"/>
    <n v="890620"/>
    <s v="9- Otras garantías (no admisible)"/>
    <s v="LBZ"/>
    <s v="A"/>
    <n v="4"/>
    <n v="0"/>
    <n v="0"/>
    <n v="68255"/>
    <n v="2.2821917808219179"/>
    <n v="30.358904109589041"/>
    <n v="2"/>
    <n v="2"/>
    <n v="2"/>
    <n v="2"/>
    <n v="1"/>
    <n v="0"/>
    <n v="0"/>
    <n v="0"/>
  </r>
  <r>
    <n v="6688004"/>
    <s v="ASOCIADO 1620"/>
    <x v="2"/>
    <x v="7"/>
    <n v="50167"/>
    <m/>
    <n v="0"/>
    <m/>
    <m/>
    <m/>
    <n v="890620"/>
    <s v="SIN"/>
    <s v="SIN"/>
    <s v="SIN"/>
    <n v="4"/>
    <n v="0"/>
    <n v="0"/>
    <n v="68895"/>
    <n v="2.2821917808219179"/>
    <n v="53.07123287671233"/>
    <n v="1"/>
    <n v="2"/>
    <n v="3"/>
    <n v="3"/>
    <n v="3"/>
    <n v="0"/>
    <n v="0"/>
    <n v="0"/>
  </r>
  <r>
    <n v="2288400"/>
    <s v="ASOCIADO 1625"/>
    <x v="4"/>
    <x v="0"/>
    <m/>
    <n v="4483467"/>
    <n v="3592847"/>
    <n v="171392"/>
    <n v="0"/>
    <n v="3568280"/>
    <n v="890620"/>
    <s v="6- pignoración"/>
    <s v="LBZ"/>
    <s v="A"/>
    <n v="4"/>
    <n v="0"/>
    <n v="0"/>
    <n v="68307"/>
    <n v="2.2821917808219179"/>
    <n v="50.715068493150682"/>
    <n v="1"/>
    <n v="1"/>
    <n v="2"/>
    <n v="3"/>
    <n v="1"/>
    <n v="0"/>
    <n v="0"/>
    <n v="0"/>
  </r>
  <r>
    <n v="2246686"/>
    <s v="ASOCIADO 1626"/>
    <x v="2"/>
    <x v="7"/>
    <m/>
    <m/>
    <n v="0"/>
    <m/>
    <m/>
    <m/>
    <n v="890620"/>
    <s v="SIN"/>
    <s v="SIN"/>
    <s v="SIN"/>
    <n v="4"/>
    <n v="0"/>
    <n v="0"/>
    <n v="68001"/>
    <n v="2.2821917808219179"/>
    <n v="55.424657534246577"/>
    <n v="1"/>
    <n v="2"/>
    <n v="2"/>
    <n v="2"/>
    <n v="3"/>
    <n v="0"/>
    <n v="0"/>
    <n v="0"/>
  </r>
  <r>
    <n v="48820864"/>
    <s v="ASOCIADO 1627"/>
    <x v="2"/>
    <x v="7"/>
    <m/>
    <m/>
    <n v="0"/>
    <m/>
    <m/>
    <m/>
    <n v="890620"/>
    <s v="SIN"/>
    <s v="SIN"/>
    <s v="SIN"/>
    <n v="4"/>
    <n v="0"/>
    <n v="0"/>
    <n v="68255"/>
    <n v="2.2821917808219179"/>
    <n v="43.317808219178083"/>
    <n v="2"/>
    <n v="2"/>
    <n v="2"/>
    <n v="2"/>
    <n v="4"/>
    <n v="0"/>
    <n v="0"/>
    <n v="0"/>
  </r>
  <r>
    <n v="88280004"/>
    <s v="ASOCIADO 1628"/>
    <x v="2"/>
    <x v="7"/>
    <m/>
    <m/>
    <n v="0"/>
    <m/>
    <m/>
    <m/>
    <n v="890620"/>
    <s v="SIN"/>
    <s v="SIN"/>
    <s v="SIN"/>
    <n v="4"/>
    <n v="0"/>
    <n v="0"/>
    <n v="68307"/>
    <n v="2.2821917808219179"/>
    <n v="48.649315068493152"/>
    <n v="1"/>
    <n v="1"/>
    <n v="2"/>
    <n v="2"/>
    <n v="3"/>
    <n v="0"/>
    <n v="0"/>
    <n v="0"/>
  </r>
  <r>
    <n v="2468806"/>
    <s v="ASOCIADO 1629"/>
    <x v="2"/>
    <x v="7"/>
    <m/>
    <m/>
    <n v="0"/>
    <m/>
    <m/>
    <m/>
    <n v="890620"/>
    <s v="SIN"/>
    <s v="SIN"/>
    <s v="SIN"/>
    <n v="4"/>
    <n v="0"/>
    <n v="0"/>
    <n v="68406"/>
    <n v="2.2821917808219179"/>
    <n v="36.290410958904111"/>
    <n v="1"/>
    <n v="2"/>
    <n v="2"/>
    <n v="2"/>
    <n v="3"/>
    <n v="0"/>
    <n v="0"/>
    <n v="0"/>
  </r>
  <r>
    <n v="6600224"/>
    <s v="ASOCIADO 1630"/>
    <x v="2"/>
    <x v="7"/>
    <m/>
    <m/>
    <n v="0"/>
    <m/>
    <m/>
    <m/>
    <n v="890620"/>
    <s v="SIN"/>
    <s v="SIN"/>
    <s v="SIN"/>
    <n v="4"/>
    <n v="0"/>
    <n v="0"/>
    <n v="68615"/>
    <n v="2.2821917808219179"/>
    <n v="57.769863013698632"/>
    <n v="1"/>
    <n v="2"/>
    <n v="1"/>
    <n v="2"/>
    <n v="2"/>
    <n v="0"/>
    <n v="0"/>
    <n v="0"/>
  </r>
  <r>
    <n v="28444604"/>
    <s v="ASOCIADO 1631"/>
    <x v="2"/>
    <x v="7"/>
    <m/>
    <m/>
    <n v="0"/>
    <m/>
    <m/>
    <m/>
    <n v="890620"/>
    <s v="SIN"/>
    <s v="SIN"/>
    <s v="SIN"/>
    <n v="4"/>
    <n v="0"/>
    <n v="0"/>
    <n v="68615"/>
    <n v="2.2821917808219179"/>
    <n v="57.830136986301369"/>
    <n v="2"/>
    <n v="2"/>
    <n v="2"/>
    <n v="2"/>
    <n v="1"/>
    <n v="0"/>
    <n v="0"/>
    <n v="0"/>
  </r>
  <r>
    <n v="28446246"/>
    <s v="ASOCIADO 1632"/>
    <x v="2"/>
    <x v="7"/>
    <m/>
    <m/>
    <n v="0"/>
    <m/>
    <m/>
    <m/>
    <n v="890620"/>
    <s v="SIN"/>
    <s v="SIN"/>
    <s v="SIN"/>
    <n v="4"/>
    <n v="0"/>
    <n v="0"/>
    <n v="68615"/>
    <n v="2.2821917808219179"/>
    <n v="53.712328767123289"/>
    <n v="2"/>
    <n v="1"/>
    <n v="1"/>
    <n v="2"/>
    <n v="3"/>
    <n v="0"/>
    <n v="0"/>
    <n v="0"/>
  </r>
  <r>
    <n v="28462820"/>
    <s v="ASOCIADO 1633"/>
    <x v="2"/>
    <x v="7"/>
    <m/>
    <m/>
    <n v="0"/>
    <m/>
    <m/>
    <m/>
    <n v="890620"/>
    <s v="SIN"/>
    <s v="SIN"/>
    <s v="SIN"/>
    <n v="4"/>
    <n v="0"/>
    <n v="0"/>
    <n v="68615"/>
    <n v="2.2821917808219179"/>
    <n v="39.347945205479455"/>
    <n v="2"/>
    <n v="3"/>
    <n v="2"/>
    <n v="2"/>
    <n v="3"/>
    <n v="0"/>
    <n v="0"/>
    <n v="0"/>
  </r>
  <r>
    <n v="2008824426"/>
    <s v="ASOCIADO 1634"/>
    <x v="2"/>
    <x v="7"/>
    <m/>
    <m/>
    <n v="0"/>
    <m/>
    <m/>
    <m/>
    <n v="890620"/>
    <s v="SIN"/>
    <s v="SIN"/>
    <s v="SIN"/>
    <n v="4"/>
    <n v="0"/>
    <n v="0"/>
    <n v="68895"/>
    <n v="2.2821917808219179"/>
    <n v="25.084931506849315"/>
    <n v="1"/>
    <n v="2"/>
    <n v="1"/>
    <n v="2"/>
    <n v="3"/>
    <n v="0"/>
    <n v="0"/>
    <n v="0"/>
  </r>
  <r>
    <n v="2260020"/>
    <s v="ASOCIADO 1635"/>
    <x v="2"/>
    <x v="7"/>
    <m/>
    <m/>
    <n v="0"/>
    <m/>
    <m/>
    <m/>
    <n v="890620"/>
    <s v="SIN"/>
    <s v="SIN"/>
    <s v="SIN"/>
    <n v="4"/>
    <n v="0"/>
    <n v="0"/>
    <n v="68895"/>
    <n v="2.3232876712328765"/>
    <n v="39.747945205479454"/>
    <n v="1"/>
    <n v="2"/>
    <n v="2"/>
    <n v="2"/>
    <n v="4"/>
    <n v="0"/>
    <n v="0"/>
    <n v="0"/>
  </r>
  <r>
    <n v="2444002"/>
    <s v="ASOCIADO 1636"/>
    <x v="2"/>
    <x v="7"/>
    <m/>
    <m/>
    <n v="0"/>
    <m/>
    <m/>
    <m/>
    <n v="890620"/>
    <s v="SIN"/>
    <s v="SIN"/>
    <s v="SIN"/>
    <n v="4"/>
    <n v="0"/>
    <n v="0"/>
    <n v="68895"/>
    <n v="2.3232876712328765"/>
    <n v="51.876712328767127"/>
    <n v="1"/>
    <n v="2"/>
    <n v="2"/>
    <n v="2"/>
    <n v="2"/>
    <n v="0"/>
    <n v="0"/>
    <n v="0"/>
  </r>
  <r>
    <n v="28448400"/>
    <s v="ASOCIADO 1637"/>
    <x v="3"/>
    <x v="5"/>
    <m/>
    <n v="134778"/>
    <n v="0"/>
    <n v="136665"/>
    <n v="0"/>
    <n v="0"/>
    <n v="890620"/>
    <s v="9- Otras garantías (no admisible)"/>
    <s v="LBZ"/>
    <s v="A"/>
    <n v="4"/>
    <n v="0"/>
    <n v="0"/>
    <n v="68615"/>
    <n v="2.2821917808219179"/>
    <n v="45.550684931506851"/>
    <n v="2"/>
    <n v="2"/>
    <n v="2"/>
    <n v="2"/>
    <n v="4"/>
    <n v="0"/>
    <n v="0"/>
    <n v="0"/>
  </r>
  <r>
    <n v="48862684"/>
    <s v="ASOCIADO 1638"/>
    <x v="3"/>
    <x v="5"/>
    <m/>
    <n v="236000"/>
    <n v="0"/>
    <n v="59443"/>
    <n v="0"/>
    <n v="0"/>
    <n v="890620"/>
    <s v="9- Otras garantías (no admisible)"/>
    <s v="LBZ"/>
    <s v="A"/>
    <n v="4"/>
    <n v="0"/>
    <n v="0"/>
    <n v="68255"/>
    <n v="2.2821917808219179"/>
    <n v="40.457534246575342"/>
    <n v="2"/>
    <n v="2"/>
    <n v="2"/>
    <n v="2"/>
    <n v="1"/>
    <n v="0"/>
    <n v="0"/>
    <n v="0"/>
  </r>
  <r>
    <n v="2202606884"/>
    <s v="ASOCIADO 1639"/>
    <x v="3"/>
    <x v="5"/>
    <m/>
    <n v="314723"/>
    <n v="0"/>
    <n v="107861"/>
    <n v="0"/>
    <n v="0"/>
    <n v="890620"/>
    <s v="9- Otras garantías (no admisible)"/>
    <s v="LBZ"/>
    <s v="A"/>
    <n v="4"/>
    <n v="0"/>
    <n v="0"/>
    <n v="68276"/>
    <n v="2.2821917808219179"/>
    <n v="33.972602739726028"/>
    <n v="1"/>
    <n v="2"/>
    <n v="2"/>
    <n v="2"/>
    <n v="1"/>
    <n v="0"/>
    <n v="0"/>
    <n v="0"/>
  </r>
  <r>
    <n v="24246204"/>
    <s v="ASOCIADO 1640"/>
    <x v="3"/>
    <x v="5"/>
    <m/>
    <n v="712066"/>
    <n v="0"/>
    <n v="107500"/>
    <n v="0"/>
    <n v="0"/>
    <n v="890620"/>
    <s v="9- Otras garantías (no admisible)"/>
    <s v="LBZ"/>
    <s v="A"/>
    <n v="4"/>
    <n v="0"/>
    <n v="0"/>
    <n v="68307"/>
    <n v="2.2821917808219179"/>
    <n v="49.945205479452056"/>
    <n v="2"/>
    <n v="2"/>
    <n v="2"/>
    <n v="2"/>
    <n v="3"/>
    <n v="0"/>
    <n v="0"/>
    <n v="0"/>
  </r>
  <r>
    <n v="28226408"/>
    <s v="ASOCIADO 1641"/>
    <x v="3"/>
    <x v="5"/>
    <m/>
    <n v="812424"/>
    <n v="0"/>
    <n v="74019"/>
    <n v="0"/>
    <n v="0"/>
    <n v="890620"/>
    <s v="9- Otras garantías (no admisible)"/>
    <s v="LBZ"/>
    <s v="A"/>
    <n v="4"/>
    <n v="0"/>
    <n v="0"/>
    <n v="68276"/>
    <n v="2.2821917808219179"/>
    <n v="39.158904109589038"/>
    <n v="2"/>
    <n v="2"/>
    <n v="1"/>
    <n v="2"/>
    <n v="3"/>
    <n v="0"/>
    <n v="0"/>
    <n v="0"/>
  </r>
  <r>
    <n v="8242662"/>
    <s v="ASOCIADO 1643"/>
    <x v="3"/>
    <x v="5"/>
    <n v="178250"/>
    <n v="390933"/>
    <n v="0"/>
    <n v="101176"/>
    <n v="0"/>
    <n v="0"/>
    <n v="895620"/>
    <s v="9- Otras garantías (no admisible)"/>
    <s v="LBZ"/>
    <s v="A"/>
    <n v="4"/>
    <n v="0"/>
    <n v="0"/>
    <n v="8758"/>
    <n v="2.2821917808219179"/>
    <n v="44.106849315068494"/>
    <n v="1"/>
    <n v="2"/>
    <n v="2"/>
    <n v="2"/>
    <n v="2"/>
    <n v="0"/>
    <n v="0"/>
    <n v="0"/>
  </r>
  <r>
    <n v="24626244"/>
    <s v="ASOCIADO 1644"/>
    <x v="2"/>
    <x v="7"/>
    <n v="222196"/>
    <m/>
    <n v="0"/>
    <m/>
    <m/>
    <m/>
    <n v="898620"/>
    <s v="SIN"/>
    <s v="SIN"/>
    <s v="SIN"/>
    <n v="4"/>
    <n v="0"/>
    <n v="0"/>
    <n v="68895"/>
    <n v="2.1972602739726028"/>
    <n v="42.410958904109592"/>
    <n v="1"/>
    <n v="2"/>
    <n v="1"/>
    <n v="2"/>
    <n v="4"/>
    <n v="0"/>
    <n v="0"/>
    <n v="0"/>
  </r>
  <r>
    <n v="2066640820"/>
    <s v="ASOCIADO 1646"/>
    <x v="2"/>
    <x v="7"/>
    <n v="1122000"/>
    <m/>
    <n v="0"/>
    <m/>
    <m/>
    <m/>
    <n v="899437"/>
    <s v="SIN"/>
    <s v="SIN"/>
    <s v="SIN"/>
    <n v="4"/>
    <n v="0"/>
    <n v="0"/>
    <n v="8001"/>
    <n v="0.90136986301369859"/>
    <n v="25.487671232876714"/>
    <n v="2"/>
    <n v="2"/>
    <n v="3"/>
    <n v="4"/>
    <n v="1"/>
    <n v="0"/>
    <n v="0"/>
    <n v="0"/>
  </r>
  <r>
    <n v="66888426"/>
    <s v="ASOCIADO 1647"/>
    <x v="3"/>
    <x v="3"/>
    <n v="796620"/>
    <n v="1370045"/>
    <n v="470608"/>
    <n v="182220"/>
    <n v="0"/>
    <n v="0"/>
    <n v="899437"/>
    <s v="9- Otras garantías (no admisible)"/>
    <s v="LBZ"/>
    <s v="A"/>
    <n v="4"/>
    <n v="0"/>
    <n v="0"/>
    <n v="73001"/>
    <n v="0.89863013698630134"/>
    <n v="44.158904109589038"/>
    <n v="2"/>
    <n v="6"/>
    <n v="3"/>
    <n v="5"/>
    <n v="1"/>
    <n v="0"/>
    <n v="0"/>
    <n v="0"/>
  </r>
  <r>
    <n v="2066844022"/>
    <s v="ASOCIADO 1648"/>
    <x v="2"/>
    <x v="7"/>
    <m/>
    <m/>
    <n v="0"/>
    <m/>
    <m/>
    <m/>
    <n v="899437"/>
    <s v="SIN"/>
    <s v="SIN"/>
    <s v="SIN"/>
    <n v="4"/>
    <n v="0"/>
    <n v="0"/>
    <n v="13836"/>
    <n v="0.90136986301369859"/>
    <n v="27.331506849315069"/>
    <n v="2"/>
    <n v="2"/>
    <n v="2"/>
    <n v="3"/>
    <n v="1"/>
    <n v="0"/>
    <n v="0"/>
    <n v="0"/>
  </r>
  <r>
    <n v="64642244"/>
    <s v="ASOCIADO 1649"/>
    <x v="2"/>
    <x v="7"/>
    <m/>
    <m/>
    <n v="0"/>
    <m/>
    <m/>
    <m/>
    <n v="899437"/>
    <s v="SIN"/>
    <s v="SIN"/>
    <s v="SIN"/>
    <n v="4"/>
    <n v="0"/>
    <n v="0"/>
    <n v="68276"/>
    <n v="0.89863013698630134"/>
    <n v="38.394520547945206"/>
    <n v="2"/>
    <n v="6"/>
    <n v="4"/>
    <n v="5"/>
    <n v="1"/>
    <n v="0"/>
    <n v="0"/>
    <n v="0"/>
  </r>
  <r>
    <n v="2262064428"/>
    <s v="ASOCIADO 1650"/>
    <x v="2"/>
    <x v="7"/>
    <m/>
    <m/>
    <n v="0"/>
    <m/>
    <m/>
    <m/>
    <n v="899437"/>
    <s v="SIN"/>
    <s v="SIN"/>
    <s v="SIN"/>
    <n v="4"/>
    <n v="0"/>
    <n v="0"/>
    <n v="76001"/>
    <n v="0.90136986301369859"/>
    <n v="27.421917808219177"/>
    <n v="2"/>
    <n v="5"/>
    <n v="3"/>
    <n v="4"/>
    <n v="1"/>
    <n v="0"/>
    <n v="0"/>
    <n v="0"/>
  </r>
  <r>
    <n v="4042228"/>
    <s v="ASOCIADO 1651"/>
    <x v="2"/>
    <x v="7"/>
    <m/>
    <m/>
    <n v="0"/>
    <m/>
    <m/>
    <m/>
    <n v="899437"/>
    <s v="SIN"/>
    <s v="SIN"/>
    <s v="SIN"/>
    <n v="4"/>
    <n v="0"/>
    <n v="0"/>
    <n v="76275"/>
    <n v="0.90136986301369859"/>
    <n v="37.695890410958903"/>
    <n v="1"/>
    <n v="5"/>
    <n v="2"/>
    <n v="5"/>
    <n v="1"/>
    <n v="0"/>
    <n v="0"/>
    <n v="0"/>
  </r>
  <r>
    <n v="2224622868"/>
    <s v="ASOCIADO 1652"/>
    <x v="3"/>
    <x v="5"/>
    <n v="211682"/>
    <n v="742039"/>
    <n v="0"/>
    <n v="98692"/>
    <n v="0"/>
    <n v="0"/>
    <n v="900082"/>
    <s v="9- Otras garantías (no admisible)"/>
    <s v="LBZ"/>
    <s v="A"/>
    <n v="4"/>
    <n v="0"/>
    <n v="0"/>
    <n v="76130"/>
    <n v="2.9753424657534246"/>
    <n v="36.956164383561642"/>
    <n v="2"/>
    <n v="0"/>
    <n v="1"/>
    <n v="2"/>
    <n v="1"/>
    <n v="0"/>
    <n v="0"/>
    <n v="0"/>
  </r>
  <r>
    <n v="6208646"/>
    <s v="ASOCIADO 1654"/>
    <x v="2"/>
    <x v="7"/>
    <m/>
    <m/>
    <n v="0"/>
    <m/>
    <m/>
    <m/>
    <n v="900920"/>
    <s v="SIN"/>
    <s v="SIN"/>
    <s v="SIN"/>
    <n v="4"/>
    <n v="0"/>
    <n v="4"/>
    <n v="76113"/>
    <n v="1.3753424657534246"/>
    <n v="52.558904109589044"/>
    <n v="1"/>
    <n v="0"/>
    <n v="2"/>
    <n v="2"/>
    <n v="1"/>
    <n v="0"/>
    <n v="0"/>
    <n v="0"/>
  </r>
  <r>
    <n v="2224622000"/>
    <s v="ASOCIADO 1655"/>
    <x v="2"/>
    <x v="7"/>
    <n v="1337999"/>
    <m/>
    <n v="0"/>
    <m/>
    <m/>
    <m/>
    <n v="901530"/>
    <s v="SIN"/>
    <s v="SIN"/>
    <s v="SIN"/>
    <n v="4"/>
    <n v="0"/>
    <n v="0"/>
    <n v="76130"/>
    <n v="2.8767123287671232"/>
    <n v="31.4"/>
    <n v="2"/>
    <n v="0"/>
    <n v="2"/>
    <n v="3"/>
    <n v="1"/>
    <n v="0"/>
    <n v="0"/>
    <n v="0"/>
  </r>
  <r>
    <n v="4424402"/>
    <s v="ASOCIADO 1657"/>
    <x v="3"/>
    <x v="3"/>
    <m/>
    <n v="1224489"/>
    <n v="322959"/>
    <n v="111563"/>
    <n v="0"/>
    <n v="0"/>
    <n v="901530"/>
    <s v="9- Otras garantías (no admisible)"/>
    <s v="LBZ"/>
    <s v="A"/>
    <n v="4"/>
    <n v="0"/>
    <n v="0"/>
    <n v="76001"/>
    <n v="2.8767123287671232"/>
    <n v="47.227397260273975"/>
    <n v="1"/>
    <n v="2"/>
    <n v="3"/>
    <n v="2"/>
    <n v="2"/>
    <n v="0"/>
    <n v="0"/>
    <n v="0"/>
  </r>
  <r>
    <n v="4260826"/>
    <s v="ASOCIADO 1658"/>
    <x v="2"/>
    <x v="7"/>
    <m/>
    <m/>
    <n v="0"/>
    <m/>
    <m/>
    <m/>
    <n v="901530"/>
    <s v="SIN"/>
    <s v="SIN"/>
    <s v="SIN"/>
    <n v="4"/>
    <n v="0"/>
    <n v="0"/>
    <n v="76606"/>
    <n v="2.9123287671232876"/>
    <n v="41.098630136986301"/>
    <n v="1"/>
    <n v="0"/>
    <n v="2"/>
    <n v="2"/>
    <n v="2"/>
    <n v="0"/>
    <n v="0"/>
    <n v="0"/>
  </r>
  <r>
    <n v="2224626402"/>
    <s v="ASOCIADO 1659"/>
    <x v="3"/>
    <x v="5"/>
    <m/>
    <n v="179697"/>
    <n v="0"/>
    <n v="182214"/>
    <n v="0"/>
    <n v="0"/>
    <n v="901530"/>
    <s v="9- Otras garantías (no admisible)"/>
    <s v="LBZ"/>
    <s v="A"/>
    <n v="4"/>
    <n v="0"/>
    <n v="0"/>
    <n v="76130"/>
    <n v="2.8767123287671232"/>
    <n v="34.723287671232875"/>
    <n v="1"/>
    <n v="0"/>
    <n v="1"/>
    <n v="2"/>
    <n v="3"/>
    <n v="0"/>
    <n v="0"/>
    <n v="0"/>
  </r>
  <r>
    <n v="6228406"/>
    <s v="ASOCIADO 1660"/>
    <x v="3"/>
    <x v="5"/>
    <m/>
    <n v="383019"/>
    <n v="0"/>
    <n v="97678"/>
    <n v="0"/>
    <n v="0"/>
    <n v="901530"/>
    <s v="9- Otras garantías (no admisible)"/>
    <s v="LBZ"/>
    <s v="A"/>
    <n v="4"/>
    <n v="0"/>
    <n v="0"/>
    <n v="76130"/>
    <n v="4.2575342465753421"/>
    <n v="54.684931506849317"/>
    <n v="1"/>
    <n v="1"/>
    <n v="1"/>
    <n v="2"/>
    <n v="3"/>
    <n v="0"/>
    <n v="0"/>
    <n v="0"/>
  </r>
  <r>
    <n v="2244042664"/>
    <s v="ASOCIADO 1661"/>
    <x v="3"/>
    <x v="5"/>
    <m/>
    <n v="459345"/>
    <n v="0"/>
    <n v="118882"/>
    <n v="0"/>
    <n v="0"/>
    <n v="901530"/>
    <s v="9- Otras garantías (no admisible)"/>
    <s v="LBZ"/>
    <s v="A"/>
    <n v="4"/>
    <n v="0"/>
    <n v="0"/>
    <n v="76130"/>
    <n v="2.8767123287671232"/>
    <n v="31.747945205479454"/>
    <n v="1"/>
    <n v="0"/>
    <n v="1"/>
    <n v="3"/>
    <n v="1"/>
    <n v="0"/>
    <n v="0"/>
    <n v="0"/>
  </r>
  <r>
    <n v="2008406268"/>
    <s v="ASOCIADO 1662"/>
    <x v="3"/>
    <x v="5"/>
    <n v="524"/>
    <n v="300000"/>
    <n v="0"/>
    <n v="76506"/>
    <n v="0"/>
    <n v="0"/>
    <n v="905260"/>
    <s v="9- Otras garantías (no admisible)"/>
    <s v="LBZ"/>
    <s v="A"/>
    <n v="4"/>
    <n v="0"/>
    <n v="0"/>
    <n v="68255"/>
    <n v="6.2986301369863016"/>
    <n v="27.435616438356163"/>
    <n v="1"/>
    <n v="2"/>
    <n v="2"/>
    <n v="2"/>
    <n v="1"/>
    <n v="0"/>
    <n v="0"/>
    <n v="0"/>
  </r>
  <r>
    <n v="6204666"/>
    <s v="ASOCIADO 1664"/>
    <x v="2"/>
    <x v="7"/>
    <m/>
    <m/>
    <n v="0"/>
    <m/>
    <m/>
    <m/>
    <n v="911936"/>
    <s v="SIN"/>
    <s v="SIN"/>
    <s v="SIN"/>
    <n v="4"/>
    <n v="0"/>
    <n v="4"/>
    <n v="76364"/>
    <n v="1.3753424657534246"/>
    <n v="54.87945205479452"/>
    <n v="1"/>
    <n v="1"/>
    <n v="2"/>
    <n v="2"/>
    <n v="1"/>
    <n v="0"/>
    <n v="0"/>
    <n v="0"/>
  </r>
  <r>
    <n v="2042884060"/>
    <s v="ASOCIADO 1665"/>
    <x v="3"/>
    <x v="2"/>
    <n v="645134"/>
    <n v="2244843"/>
    <n v="1332339"/>
    <n v="198878"/>
    <n v="0"/>
    <n v="0"/>
    <n v="912504"/>
    <s v="9- Otras garantías (no admisible)"/>
    <s v="LBZ"/>
    <s v="A"/>
    <n v="4"/>
    <n v="0"/>
    <n v="0"/>
    <n v="5001"/>
    <n v="2.9753424657534246"/>
    <n v="24.210958904109589"/>
    <n v="2"/>
    <n v="0"/>
    <n v="3"/>
    <n v="2"/>
    <n v="1"/>
    <n v="0"/>
    <n v="0"/>
    <n v="0"/>
  </r>
  <r>
    <n v="26844240"/>
    <s v="ASOCIADO 1666"/>
    <x v="2"/>
    <x v="7"/>
    <m/>
    <m/>
    <n v="0"/>
    <m/>
    <m/>
    <m/>
    <n v="912639"/>
    <s v="SIN"/>
    <s v="SIN"/>
    <s v="SIN"/>
    <n v="4"/>
    <n v="0"/>
    <n v="4"/>
    <n v="76364"/>
    <n v="1.3753424657534246"/>
    <n v="48.673972602739724"/>
    <n v="1"/>
    <n v="0"/>
    <n v="2"/>
    <n v="2"/>
    <n v="1"/>
    <n v="0"/>
    <n v="0"/>
    <n v="0"/>
  </r>
  <r>
    <n v="2224406422"/>
    <s v="ASOCIADO 1667"/>
    <x v="3"/>
    <x v="3"/>
    <n v="797641"/>
    <n v="1092924"/>
    <n v="178972"/>
    <n v="86510"/>
    <n v="0"/>
    <n v="0"/>
    <n v="913952"/>
    <s v="9- Otras garantías (no admisible)"/>
    <s v="LBZ"/>
    <s v="A"/>
    <n v="4"/>
    <n v="0"/>
    <n v="0"/>
    <n v="66682"/>
    <n v="2.9123287671232876"/>
    <n v="33"/>
    <n v="1"/>
    <n v="2"/>
    <n v="2"/>
    <n v="2"/>
    <n v="1"/>
    <n v="0"/>
    <n v="0"/>
    <n v="0"/>
  </r>
  <r>
    <n v="4208880"/>
    <s v="ASOCIADO 1668"/>
    <x v="2"/>
    <x v="7"/>
    <n v="162074"/>
    <m/>
    <n v="0"/>
    <m/>
    <m/>
    <m/>
    <n v="913952"/>
    <s v="SIN"/>
    <s v="SIN"/>
    <s v="SIN"/>
    <n v="4"/>
    <n v="0"/>
    <n v="0"/>
    <n v="76130"/>
    <n v="2.9123287671232876"/>
    <n v="46.484931506849314"/>
    <n v="1"/>
    <n v="2"/>
    <n v="1"/>
    <n v="2"/>
    <n v="1"/>
    <n v="0"/>
    <n v="0"/>
    <n v="0"/>
  </r>
  <r>
    <n v="2262602222"/>
    <s v="ASOCIADO 1669"/>
    <x v="3"/>
    <x v="3"/>
    <m/>
    <n v="1493670"/>
    <n v="579718"/>
    <n v="126470.00000000001"/>
    <n v="0"/>
    <n v="800000"/>
    <n v="913952"/>
    <s v="6- pignoración"/>
    <s v="LBZ"/>
    <s v="A"/>
    <n v="4"/>
    <n v="0"/>
    <n v="0"/>
    <n v="5001"/>
    <n v="2.9123287671232876"/>
    <n v="28.460273972602739"/>
    <n v="2"/>
    <n v="0"/>
    <n v="2"/>
    <n v="2"/>
    <n v="1"/>
    <n v="0"/>
    <n v="0"/>
    <n v="0"/>
  </r>
  <r>
    <n v="4084464"/>
    <s v="ASOCIADO 1670"/>
    <x v="3"/>
    <x v="3"/>
    <m/>
    <n v="1680840"/>
    <n v="766888"/>
    <n v="95395"/>
    <n v="0"/>
    <n v="0"/>
    <n v="913952"/>
    <s v="9- Otras garantías (no admisible)"/>
    <s v="LBZ"/>
    <s v="A"/>
    <n v="4"/>
    <n v="0"/>
    <n v="0"/>
    <n v="76130"/>
    <n v="2.9123287671232876"/>
    <n v="38.715068493150682"/>
    <n v="1"/>
    <n v="0"/>
    <n v="1"/>
    <n v="2"/>
    <n v="3"/>
    <n v="0"/>
    <n v="0"/>
    <n v="0"/>
  </r>
  <r>
    <n v="4260464"/>
    <s v="ASOCIADO 1671"/>
    <x v="4"/>
    <x v="2"/>
    <m/>
    <n v="1980980"/>
    <n v="1067028"/>
    <n v="131754"/>
    <n v="0"/>
    <n v="1320000"/>
    <n v="913952"/>
    <s v="6- pignoración"/>
    <s v="LBZ"/>
    <s v="A"/>
    <n v="4"/>
    <n v="0"/>
    <n v="0"/>
    <n v="76606"/>
    <n v="2.9123287671232876"/>
    <n v="41.953424657534249"/>
    <n v="1"/>
    <n v="0"/>
    <n v="1"/>
    <n v="2"/>
    <n v="1"/>
    <n v="0"/>
    <n v="0"/>
    <n v="0"/>
  </r>
  <r>
    <n v="2200804846"/>
    <s v="ASOCIADO 1672"/>
    <x v="3"/>
    <x v="5"/>
    <n v="49809"/>
    <n v="681047"/>
    <n v="0"/>
    <n v="59749"/>
    <n v="0"/>
    <n v="0"/>
    <n v="914120"/>
    <s v="9- Otras garantías (no admisible)"/>
    <s v="LBZ"/>
    <s v="A"/>
    <n v="4"/>
    <n v="0"/>
    <n v="0"/>
    <n v="68615"/>
    <n v="3.56986301369863"/>
    <n v="28.63013698630137"/>
    <n v="1"/>
    <n v="2"/>
    <n v="1"/>
    <n v="2"/>
    <n v="1"/>
    <n v="0"/>
    <n v="0"/>
    <n v="0"/>
  </r>
  <r>
    <n v="24840202"/>
    <s v="ASOCIADO 1673"/>
    <x v="3"/>
    <x v="3"/>
    <n v="875500"/>
    <n v="1267051"/>
    <n v="351422"/>
    <n v="136665"/>
    <n v="0"/>
    <n v="0"/>
    <n v="915629"/>
    <s v="9- Otras garantías (no admisible)"/>
    <s v="LBZ"/>
    <s v="A"/>
    <n v="4"/>
    <n v="0"/>
    <n v="0"/>
    <n v="68001"/>
    <n v="1.3972602739726028"/>
    <n v="40.906849315068492"/>
    <n v="1"/>
    <n v="3"/>
    <n v="3"/>
    <n v="3"/>
    <n v="4"/>
    <n v="0"/>
    <n v="0"/>
    <n v="0"/>
  </r>
  <r>
    <n v="4040082"/>
    <s v="ASOCIADO 1674"/>
    <x v="3"/>
    <x v="3"/>
    <m/>
    <n v="1383044"/>
    <n v="467415"/>
    <n v="92300"/>
    <n v="0"/>
    <n v="0"/>
    <n v="915629"/>
    <s v="9- Otras garantías (no admisible)"/>
    <s v="LBZ"/>
    <s v="A"/>
    <n v="4"/>
    <n v="0"/>
    <n v="0"/>
    <n v="76130"/>
    <n v="1.3972602739726028"/>
    <n v="39.139726027397259"/>
    <n v="1"/>
    <n v="2"/>
    <n v="1"/>
    <n v="3"/>
    <n v="2"/>
    <n v="0"/>
    <n v="0"/>
    <n v="0"/>
  </r>
  <r>
    <n v="2224600806"/>
    <s v="ASOCIADO 1675"/>
    <x v="2"/>
    <x v="7"/>
    <m/>
    <m/>
    <n v="0"/>
    <m/>
    <m/>
    <m/>
    <n v="915629"/>
    <s v="SIN"/>
    <s v="SIN"/>
    <s v="SIN"/>
    <n v="4"/>
    <n v="0"/>
    <n v="0"/>
    <n v="76520"/>
    <n v="1.3972602739726028"/>
    <n v="23.684931506849313"/>
    <n v="1"/>
    <n v="4"/>
    <n v="1"/>
    <n v="3"/>
    <n v="1"/>
    <n v="0"/>
    <n v="0"/>
    <n v="0"/>
  </r>
  <r>
    <n v="42668842"/>
    <s v="ASOCIADO 1676"/>
    <x v="2"/>
    <x v="7"/>
    <m/>
    <m/>
    <n v="0"/>
    <m/>
    <m/>
    <m/>
    <n v="915629"/>
    <s v="SIN"/>
    <s v="SIN"/>
    <s v="SIN"/>
    <n v="4"/>
    <n v="0"/>
    <n v="0"/>
    <n v="76606"/>
    <n v="1.3972602739726028"/>
    <n v="35.890410958904113"/>
    <n v="2"/>
    <n v="5"/>
    <n v="2"/>
    <n v="3"/>
    <n v="2"/>
    <n v="0"/>
    <n v="0"/>
    <n v="0"/>
  </r>
  <r>
    <n v="2028286868"/>
    <s v="ASOCIADO 1678"/>
    <x v="3"/>
    <x v="3"/>
    <n v="529416"/>
    <n v="1267110"/>
    <n v="344661"/>
    <n v="136230"/>
    <n v="0"/>
    <n v="500000"/>
    <n v="922449"/>
    <s v="6- pignoración"/>
    <s v="LBZ"/>
    <s v="A"/>
    <n v="4"/>
    <n v="0"/>
    <n v="4"/>
    <n v="76616"/>
    <n v="1.3753424657534246"/>
    <n v="23.293150684931508"/>
    <n v="1"/>
    <n v="0"/>
    <n v="2"/>
    <n v="2"/>
    <n v="1"/>
    <n v="0"/>
    <n v="0"/>
    <n v="0"/>
  </r>
  <r>
    <n v="4480008"/>
    <s v="ASOCIADO 1680"/>
    <x v="2"/>
    <x v="7"/>
    <n v="4"/>
    <m/>
    <n v="0"/>
    <m/>
    <m/>
    <m/>
    <n v="924358"/>
    <s v="SIN"/>
    <s v="SIN"/>
    <s v="SIN"/>
    <n v="4"/>
    <n v="0"/>
    <n v="4"/>
    <n v="76364"/>
    <n v="1.3753424657534246"/>
    <n v="38.331506849315069"/>
    <n v="1"/>
    <n v="1"/>
    <n v="2"/>
    <n v="2"/>
    <n v="3"/>
    <n v="0"/>
    <n v="0"/>
    <n v="0"/>
  </r>
  <r>
    <n v="20282402"/>
    <s v="ASOCIADO 1681"/>
    <x v="2"/>
    <x v="7"/>
    <m/>
    <m/>
    <n v="0"/>
    <m/>
    <m/>
    <m/>
    <n v="924358"/>
    <s v="SIN"/>
    <s v="SIN"/>
    <s v="SIN"/>
    <n v="4"/>
    <n v="0"/>
    <n v="4"/>
    <n v="76364"/>
    <n v="1.3753424657534246"/>
    <n v="47.991780821917807"/>
    <n v="1"/>
    <n v="2"/>
    <n v="1"/>
    <n v="2"/>
    <n v="2"/>
    <n v="0"/>
    <n v="0"/>
    <n v="0"/>
  </r>
  <r>
    <n v="66024624"/>
    <s v="ASOCIADO 1682"/>
    <x v="3"/>
    <x v="5"/>
    <n v="30100"/>
    <n v="381208"/>
    <n v="0"/>
    <n v="129618.00000000001"/>
    <n v="0"/>
    <n v="0"/>
    <n v="924968"/>
    <s v="9- Otras garantías (no admisible)"/>
    <s v="LBZ"/>
    <s v="A"/>
    <n v="4"/>
    <n v="0"/>
    <n v="0"/>
    <n v="76001"/>
    <n v="3.010958904109589"/>
    <n v="46.704109589041096"/>
    <n v="2"/>
    <n v="2"/>
    <n v="2"/>
    <n v="2"/>
    <n v="3"/>
    <n v="0"/>
    <n v="0"/>
    <n v="0"/>
  </r>
  <r>
    <n v="48642688"/>
    <s v="ASOCIADO 1683"/>
    <x v="3"/>
    <x v="3"/>
    <n v="2002"/>
    <n v="1717274"/>
    <n v="792306"/>
    <n v="310726"/>
    <n v="0"/>
    <n v="0"/>
    <n v="924968"/>
    <s v="9- Otras garantías (no admisible)"/>
    <s v="LBZ"/>
    <s v="A"/>
    <n v="4"/>
    <n v="0"/>
    <n v="0"/>
    <n v="76001"/>
    <n v="3.010958904109589"/>
    <n v="38.586301369863016"/>
    <n v="2"/>
    <n v="2"/>
    <n v="2"/>
    <n v="2"/>
    <n v="3"/>
    <n v="0"/>
    <n v="0"/>
    <n v="0"/>
  </r>
  <r>
    <n v="80862264"/>
    <s v="ASOCIADO 1684"/>
    <x v="2"/>
    <x v="7"/>
    <m/>
    <m/>
    <n v="0"/>
    <m/>
    <m/>
    <m/>
    <n v="924968"/>
    <s v="SIN"/>
    <s v="SIN"/>
    <s v="SIN"/>
    <n v="4"/>
    <n v="0"/>
    <n v="0"/>
    <n v="11001"/>
    <n v="3.010958904109589"/>
    <n v="43.386301369863013"/>
    <n v="1"/>
    <n v="0"/>
    <n v="2"/>
    <n v="2"/>
    <n v="1"/>
    <n v="0"/>
    <n v="0"/>
    <n v="0"/>
  </r>
  <r>
    <n v="42886068"/>
    <s v="ASOCIADO 1686"/>
    <x v="2"/>
    <x v="7"/>
    <n v="445683"/>
    <m/>
    <n v="0"/>
    <m/>
    <m/>
    <m/>
    <n v="925671"/>
    <s v="SIN"/>
    <s v="SIN"/>
    <s v="SIN"/>
    <n v="4"/>
    <n v="0"/>
    <n v="0"/>
    <n v="5001"/>
    <n v="2.9753424657534246"/>
    <n v="29.323287671232876"/>
    <n v="2"/>
    <n v="0"/>
    <n v="2"/>
    <n v="2"/>
    <n v="1"/>
    <n v="0"/>
    <n v="0"/>
    <n v="0"/>
  </r>
  <r>
    <n v="20222806"/>
    <s v="ASOCIADO 1688"/>
    <x v="2"/>
    <x v="7"/>
    <m/>
    <m/>
    <n v="0"/>
    <m/>
    <m/>
    <m/>
    <n v="925671"/>
    <s v="SIN"/>
    <s v="SIN"/>
    <s v="SIN"/>
    <n v="4"/>
    <n v="0"/>
    <n v="0"/>
    <n v="76130"/>
    <n v="2.9753424657534246"/>
    <n v="42.783561643835618"/>
    <n v="2"/>
    <n v="2"/>
    <n v="2"/>
    <n v="2"/>
    <n v="3"/>
    <n v="0"/>
    <n v="0"/>
    <n v="0"/>
  </r>
  <r>
    <n v="2202606282"/>
    <s v="ASOCIADO 1689"/>
    <x v="3"/>
    <x v="3"/>
    <n v="228380"/>
    <n v="1154888"/>
    <n v="224268"/>
    <n v="176039"/>
    <n v="0"/>
    <n v="0"/>
    <n v="930620"/>
    <s v="9- Otras garantías (no admisible)"/>
    <s v="LBZ"/>
    <s v="A"/>
    <n v="4"/>
    <n v="0"/>
    <n v="0"/>
    <n v="68255"/>
    <n v="2.2821917808219179"/>
    <n v="36.57260273972603"/>
    <n v="1"/>
    <n v="2"/>
    <n v="1"/>
    <n v="2"/>
    <n v="3"/>
    <n v="0"/>
    <n v="0"/>
    <n v="0"/>
  </r>
  <r>
    <n v="6202866"/>
    <s v="ASOCIADO 1690"/>
    <x v="2"/>
    <x v="7"/>
    <n v="49962"/>
    <m/>
    <n v="0"/>
    <m/>
    <m/>
    <m/>
    <n v="934168"/>
    <s v="SIN"/>
    <s v="SIN"/>
    <s v="SIN"/>
    <n v="4"/>
    <n v="0"/>
    <n v="13"/>
    <n v="76113"/>
    <n v="0.21095890410958903"/>
    <n v="47.591780821917808"/>
    <n v="1"/>
    <n v="0"/>
    <n v="0"/>
    <n v="1"/>
    <n v="2"/>
    <n v="0"/>
    <n v="0"/>
    <n v="0"/>
  </r>
  <r>
    <n v="2006262042"/>
    <s v="ASOCIADO 1691"/>
    <x v="2"/>
    <x v="7"/>
    <n v="812505"/>
    <m/>
    <n v="0"/>
    <m/>
    <m/>
    <m/>
    <n v="934629"/>
    <s v="SIN"/>
    <s v="SIN"/>
    <s v="SIN"/>
    <n v="4"/>
    <n v="0"/>
    <n v="4"/>
    <n v="76113"/>
    <n v="1.3753424657534246"/>
    <n v="44.756164383561647"/>
    <n v="1"/>
    <n v="1"/>
    <n v="2"/>
    <n v="2"/>
    <n v="1"/>
    <n v="0"/>
    <n v="0"/>
    <n v="0"/>
  </r>
  <r>
    <n v="6202844"/>
    <s v="ASOCIADO 1692"/>
    <x v="3"/>
    <x v="5"/>
    <n v="1101456"/>
    <n v="1015838"/>
    <n v="0"/>
    <n v="105904"/>
    <n v="0"/>
    <n v="0"/>
    <n v="935374"/>
    <s v="9- Otras garantías (no admisible)"/>
    <s v="LBZ"/>
    <s v="A"/>
    <n v="4"/>
    <n v="0"/>
    <n v="4"/>
    <n v="76113"/>
    <n v="1.3753424657534246"/>
    <n v="50.219178082191782"/>
    <n v="1"/>
    <n v="1"/>
    <n v="2"/>
    <n v="2"/>
    <n v="1"/>
    <n v="0"/>
    <n v="0"/>
    <n v="0"/>
  </r>
  <r>
    <n v="2008406668"/>
    <s v="ASOCIADO 1694"/>
    <x v="3"/>
    <x v="5"/>
    <m/>
    <n v="505961"/>
    <n v="0"/>
    <n v="103633"/>
    <n v="0"/>
    <n v="0"/>
    <n v="936120"/>
    <s v="9- Otras garantías (no admisible)"/>
    <s v="LBZ"/>
    <s v="A"/>
    <n v="4"/>
    <n v="0"/>
    <n v="0"/>
    <n v="68255"/>
    <n v="2.9479452054794519"/>
    <n v="23.208219178082192"/>
    <n v="1"/>
    <n v="2"/>
    <n v="1"/>
    <n v="2"/>
    <n v="1"/>
    <n v="0"/>
    <n v="0"/>
    <n v="0"/>
  </r>
  <r>
    <n v="2008862062"/>
    <s v="ASOCIADO 1695"/>
    <x v="3"/>
    <x v="5"/>
    <m/>
    <n v="335983"/>
    <n v="0"/>
    <n v="85682"/>
    <n v="0"/>
    <n v="0"/>
    <n v="936620"/>
    <s v="9- Otras garantías (no admisible)"/>
    <s v="LBZ"/>
    <s v="A"/>
    <n v="4"/>
    <n v="0"/>
    <n v="0"/>
    <n v="68255"/>
    <n v="2.8191780821917809"/>
    <n v="27.361643835616437"/>
    <n v="1"/>
    <n v="3"/>
    <n v="2"/>
    <n v="2"/>
    <n v="1"/>
    <n v="0"/>
    <n v="0"/>
    <n v="0"/>
  </r>
  <r>
    <n v="2226268620"/>
    <s v="ASOCIADO 1696"/>
    <x v="2"/>
    <x v="7"/>
    <n v="83634"/>
    <m/>
    <n v="0"/>
    <m/>
    <m/>
    <m/>
    <n v="936687"/>
    <s v="SIN"/>
    <s v="SIN"/>
    <s v="SIN"/>
    <n v="4"/>
    <n v="0"/>
    <n v="0"/>
    <n v="76890"/>
    <n v="3.0630136986301371"/>
    <n v="27.424657534246574"/>
    <n v="1"/>
    <n v="0"/>
    <n v="2"/>
    <n v="2"/>
    <n v="1"/>
    <n v="0"/>
    <n v="0"/>
    <n v="0"/>
  </r>
  <r>
    <n v="2244080248"/>
    <s v="ASOCIADO 1701"/>
    <x v="3"/>
    <x v="3"/>
    <n v="395800"/>
    <n v="1658684"/>
    <n v="721294"/>
    <n v="123366"/>
    <n v="0"/>
    <n v="0"/>
    <n v="937390"/>
    <s v="9- Otras garantías (no admisible)"/>
    <s v="LBZ"/>
    <s v="A"/>
    <n v="4"/>
    <n v="0"/>
    <n v="0"/>
    <n v="76130"/>
    <n v="3.0136986301369864"/>
    <n v="26.890410958904109"/>
    <n v="2"/>
    <n v="0"/>
    <n v="1"/>
    <n v="2"/>
    <n v="3"/>
    <n v="0"/>
    <n v="0"/>
    <n v="0"/>
  </r>
  <r>
    <n v="2048224406"/>
    <s v="ASOCIADO 1702"/>
    <x v="3"/>
    <x v="2"/>
    <n v="390110"/>
    <n v="2089416"/>
    <n v="1152026"/>
    <n v="103104"/>
    <n v="0"/>
    <n v="105062"/>
    <n v="937390"/>
    <s v="6- pignoración"/>
    <s v="LBZ"/>
    <s v="A"/>
    <n v="4"/>
    <n v="0"/>
    <n v="0"/>
    <n v="8758"/>
    <n v="2.0904109589041098"/>
    <n v="36.345205479452055"/>
    <n v="1"/>
    <n v="0"/>
    <n v="2"/>
    <n v="2"/>
    <n v="1"/>
    <n v="0"/>
    <n v="0"/>
    <n v="0"/>
  </r>
  <r>
    <n v="20408226"/>
    <s v="ASOCIADO 1705"/>
    <x v="2"/>
    <x v="7"/>
    <m/>
    <m/>
    <n v="0"/>
    <m/>
    <m/>
    <m/>
    <n v="937390"/>
    <s v="SIN"/>
    <s v="SIN"/>
    <s v="SIN"/>
    <n v="4"/>
    <n v="0"/>
    <n v="0"/>
    <n v="19142"/>
    <n v="3.010958904109589"/>
    <n v="23.038356164383561"/>
    <n v="1"/>
    <n v="0"/>
    <n v="2"/>
    <n v="2"/>
    <n v="1"/>
    <n v="0"/>
    <n v="0"/>
    <n v="0"/>
  </r>
  <r>
    <n v="80804222"/>
    <s v="ASOCIADO 1706"/>
    <x v="3"/>
    <x v="5"/>
    <m/>
    <n v="335983"/>
    <n v="0"/>
    <n v="85682"/>
    <n v="0"/>
    <n v="0"/>
    <n v="937390"/>
    <s v="9- Otras garantías (no admisible)"/>
    <s v="LBZ"/>
    <s v="A"/>
    <n v="4"/>
    <n v="0"/>
    <n v="0"/>
    <n v="11001"/>
    <n v="3.010958904109589"/>
    <n v="37.315068493150683"/>
    <n v="1"/>
    <n v="0"/>
    <n v="2"/>
    <n v="2"/>
    <n v="1"/>
    <n v="0"/>
    <n v="0"/>
    <n v="0"/>
  </r>
  <r>
    <n v="84482888"/>
    <s v="ASOCIADO 1707"/>
    <x v="2"/>
    <x v="7"/>
    <m/>
    <m/>
    <n v="0"/>
    <m/>
    <m/>
    <m/>
    <n v="938364"/>
    <s v="SIN"/>
    <s v="SIN"/>
    <s v="SIN"/>
    <n v="4"/>
    <n v="0"/>
    <n v="0"/>
    <n v="15238"/>
    <n v="2.4904109589041097"/>
    <n v="36.389041095890413"/>
    <n v="1"/>
    <n v="0"/>
    <n v="2"/>
    <n v="2"/>
    <n v="2"/>
    <n v="0"/>
    <n v="0"/>
    <n v="0"/>
  </r>
  <r>
    <n v="40686"/>
    <s v="ASOCIADO 1708"/>
    <x v="2"/>
    <x v="7"/>
    <m/>
    <m/>
    <n v="0"/>
    <m/>
    <m/>
    <m/>
    <n v="942620"/>
    <s v="SIN"/>
    <s v="SIN"/>
    <s v="SIN"/>
    <n v="4"/>
    <n v="0"/>
    <n v="0"/>
    <n v="13838"/>
    <n v="2.1972602739726028"/>
    <n v="60.632876712328766"/>
    <n v="1"/>
    <n v="1"/>
    <n v="1"/>
    <n v="2"/>
    <n v="3"/>
    <n v="0"/>
    <n v="0"/>
    <n v="0"/>
  </r>
  <r>
    <n v="2246242600"/>
    <s v="ASOCIADO 1710"/>
    <x v="3"/>
    <x v="5"/>
    <n v="28350"/>
    <n v="895972"/>
    <n v="0"/>
    <n v="75863"/>
    <n v="0"/>
    <n v="0"/>
    <n v="944120"/>
    <s v="9- Otras garantías (no admisible)"/>
    <s v="LBZ"/>
    <s v="A"/>
    <n v="4"/>
    <n v="0"/>
    <n v="0"/>
    <n v="13433"/>
    <n v="3.7424657534246575"/>
    <n v="31.013698630136986"/>
    <n v="1"/>
    <n v="3"/>
    <n v="1"/>
    <n v="2"/>
    <n v="3"/>
    <n v="0"/>
    <n v="0"/>
    <n v="0"/>
  </r>
  <r>
    <n v="2040662000"/>
    <s v="ASOCIADO 1712"/>
    <x v="2"/>
    <x v="8"/>
    <n v="3359250"/>
    <m/>
    <n v="0"/>
    <m/>
    <m/>
    <m/>
    <n v="945600"/>
    <s v="SIN"/>
    <s v="SIN"/>
    <s v="SIN"/>
    <n v="4"/>
    <n v="0"/>
    <n v="0"/>
    <n v="11001"/>
    <n v="1.8191780821917809"/>
    <n v="32.183561643835617"/>
    <n v="2"/>
    <n v="2"/>
    <n v="2"/>
    <n v="2"/>
    <n v="1"/>
    <n v="0"/>
    <n v="0"/>
    <n v="0"/>
  </r>
  <r>
    <n v="4028626"/>
    <s v="ASOCIADO 1713"/>
    <x v="3"/>
    <x v="3"/>
    <m/>
    <n v="1636503"/>
    <n v="690903"/>
    <n v="98692"/>
    <n v="0"/>
    <n v="0"/>
    <n v="945600"/>
    <s v="9- Otras garantías (no admisible)"/>
    <s v="LBZ"/>
    <s v="A"/>
    <n v="4"/>
    <n v="0"/>
    <n v="0"/>
    <n v="13052"/>
    <n v="1.8191780821917809"/>
    <n v="31.934246575342467"/>
    <n v="1"/>
    <n v="2"/>
    <n v="1"/>
    <n v="2"/>
    <n v="1"/>
    <n v="0"/>
    <n v="0"/>
    <n v="0"/>
  </r>
  <r>
    <n v="2006824084"/>
    <s v="ASOCIADO 1716"/>
    <x v="4"/>
    <x v="0"/>
    <n v="358750"/>
    <n v="3622963"/>
    <n v="2676343"/>
    <n v="132857"/>
    <n v="0"/>
    <n v="0"/>
    <n v="946620"/>
    <s v="9- Otras garantías (no admisible)"/>
    <s v="LBZ"/>
    <s v="A"/>
    <n v="4"/>
    <n v="0"/>
    <n v="0"/>
    <n v="68001"/>
    <n v="2.2821917808219179"/>
    <n v="26.638356164383563"/>
    <n v="2"/>
    <n v="2"/>
    <n v="2"/>
    <n v="2"/>
    <n v="3"/>
    <n v="0"/>
    <n v="0"/>
    <n v="0"/>
  </r>
  <r>
    <n v="6200000"/>
    <s v="ASOCIADO 1718"/>
    <x v="3"/>
    <x v="5"/>
    <n v="337298"/>
    <n v="694334"/>
    <n v="0"/>
    <n v="129292"/>
    <n v="0"/>
    <n v="0"/>
    <n v="947796"/>
    <s v="9- Otras garantías (no admisible)"/>
    <s v="LBZ"/>
    <s v="A"/>
    <n v="4"/>
    <n v="0"/>
    <n v="4"/>
    <n v="76113"/>
    <n v="1.3753424657534246"/>
    <n v="47.665753424657531"/>
    <n v="1"/>
    <n v="1"/>
    <n v="1"/>
    <n v="2"/>
    <n v="3"/>
    <n v="0"/>
    <n v="0"/>
    <n v="0"/>
  </r>
  <r>
    <n v="6466460"/>
    <s v="ASOCIADO 1719"/>
    <x v="2"/>
    <x v="7"/>
    <n v="219225"/>
    <m/>
    <n v="0"/>
    <m/>
    <m/>
    <m/>
    <n v="947796"/>
    <s v="SIN"/>
    <s v="SIN"/>
    <s v="SIN"/>
    <n v="4"/>
    <n v="0"/>
    <n v="4"/>
    <n v="76113"/>
    <n v="1.3753424657534246"/>
    <n v="36"/>
    <n v="1"/>
    <n v="2"/>
    <n v="2"/>
    <n v="2"/>
    <n v="1"/>
    <n v="0"/>
    <n v="0"/>
    <n v="0"/>
  </r>
  <r>
    <n v="2226084828"/>
    <s v="ASOCIADO 1720"/>
    <x v="3"/>
    <x v="3"/>
    <m/>
    <n v="1565159"/>
    <n v="617363"/>
    <n v="113068"/>
    <n v="0"/>
    <n v="860000"/>
    <n v="947796"/>
    <s v="6- pignoración"/>
    <s v="LBZ"/>
    <s v="A"/>
    <n v="4"/>
    <n v="0"/>
    <n v="4"/>
    <n v="76113"/>
    <n v="1.3753424657534246"/>
    <n v="31.084931506849315"/>
    <n v="1"/>
    <n v="0"/>
    <n v="2"/>
    <n v="2"/>
    <n v="1"/>
    <n v="0"/>
    <n v="0"/>
    <n v="0"/>
  </r>
  <r>
    <n v="8660604"/>
    <s v="ASOCIADO 1721"/>
    <x v="2"/>
    <x v="7"/>
    <m/>
    <m/>
    <n v="0"/>
    <m/>
    <m/>
    <m/>
    <n v="947796"/>
    <s v="SIN"/>
    <s v="SIN"/>
    <s v="SIN"/>
    <n v="4"/>
    <n v="0"/>
    <n v="4"/>
    <n v="76113"/>
    <n v="1.3753424657534246"/>
    <n v="51.356164383561641"/>
    <n v="1"/>
    <n v="1"/>
    <n v="2"/>
    <n v="2"/>
    <n v="1"/>
    <n v="0"/>
    <n v="0"/>
    <n v="0"/>
  </r>
  <r>
    <n v="2224048426"/>
    <s v="ASOCIADO 1722"/>
    <x v="3"/>
    <x v="5"/>
    <m/>
    <n v="463730"/>
    <n v="0"/>
    <n v="136230"/>
    <n v="0"/>
    <n v="0"/>
    <n v="947796"/>
    <s v="9- Otras garantías (no admisible)"/>
    <s v="LBZ"/>
    <s v="A"/>
    <n v="4"/>
    <n v="0"/>
    <n v="4"/>
    <n v="76113"/>
    <n v="1.3753424657534246"/>
    <n v="33.482191780821921"/>
    <n v="1"/>
    <n v="2"/>
    <n v="2"/>
    <n v="2"/>
    <n v="1"/>
    <n v="0"/>
    <n v="0"/>
    <n v="0"/>
  </r>
  <r>
    <n v="2224806826"/>
    <s v="ASOCIADO 1723"/>
    <x v="2"/>
    <x v="7"/>
    <m/>
    <m/>
    <n v="0"/>
    <m/>
    <m/>
    <m/>
    <n v="948406"/>
    <s v="SIN"/>
    <s v="SIN"/>
    <s v="SIN"/>
    <n v="4"/>
    <n v="0"/>
    <n v="0"/>
    <n v="76606"/>
    <n v="3.0986301369863014"/>
    <n v="24.756164383561643"/>
    <n v="1"/>
    <n v="2"/>
    <n v="1"/>
    <n v="2"/>
    <n v="1"/>
    <n v="0"/>
    <n v="0"/>
    <n v="0"/>
  </r>
  <r>
    <n v="2240664400"/>
    <s v="ASOCIADO 1724"/>
    <x v="3"/>
    <x v="5"/>
    <n v="100333"/>
    <n v="924197"/>
    <n v="0"/>
    <n v="181699"/>
    <n v="0"/>
    <n v="0"/>
    <n v="949109"/>
    <s v="9- Otras garantías (no admisible)"/>
    <s v="LBZ"/>
    <s v="A"/>
    <n v="4"/>
    <n v="0"/>
    <n v="0"/>
    <n v="76001"/>
    <n v="3.0657534246575344"/>
    <n v="34.646575342465752"/>
    <n v="2"/>
    <n v="0"/>
    <n v="1"/>
    <n v="3"/>
    <n v="1"/>
    <n v="0"/>
    <n v="0"/>
    <n v="0"/>
  </r>
  <r>
    <n v="2224684820"/>
    <s v="ASOCIADO 1725"/>
    <x v="2"/>
    <x v="7"/>
    <n v="9253"/>
    <m/>
    <n v="0"/>
    <m/>
    <m/>
    <m/>
    <n v="949109"/>
    <s v="SIN"/>
    <s v="SIN"/>
    <s v="SIN"/>
    <n v="4"/>
    <n v="0"/>
    <n v="0"/>
    <n v="76130"/>
    <n v="3.0657534246575344"/>
    <n v="26.547945205479451"/>
    <n v="1"/>
    <n v="0"/>
    <n v="1"/>
    <n v="2"/>
    <n v="1"/>
    <n v="0"/>
    <n v="0"/>
    <n v="0"/>
  </r>
  <r>
    <n v="40840064"/>
    <s v="ASOCIADO 1726"/>
    <x v="3"/>
    <x v="5"/>
    <m/>
    <n v="913168"/>
    <n v="0"/>
    <n v="102628"/>
    <n v="0"/>
    <n v="0"/>
    <n v="953620"/>
    <s v="9- Otras garantías (no admisible)"/>
    <s v="LBZ"/>
    <s v="A"/>
    <n v="4"/>
    <n v="0"/>
    <n v="0"/>
    <n v="13052"/>
    <n v="4.3150684931506849"/>
    <n v="40.397260273972606"/>
    <n v="2"/>
    <n v="2"/>
    <n v="3"/>
    <n v="2"/>
    <n v="1"/>
    <n v="0"/>
    <n v="0"/>
    <n v="0"/>
  </r>
  <r>
    <n v="2202660284"/>
    <s v="ASOCIADO 1727"/>
    <x v="2"/>
    <x v="7"/>
    <m/>
    <m/>
    <n v="0"/>
    <m/>
    <m/>
    <m/>
    <n v="956620"/>
    <s v="SIN"/>
    <s v="SIN"/>
    <s v="SIN"/>
    <n v="4"/>
    <n v="0"/>
    <n v="0"/>
    <n v="68895"/>
    <n v="4.2383561643835614"/>
    <n v="39.060273972602737"/>
    <n v="1"/>
    <n v="1"/>
    <n v="1"/>
    <n v="3"/>
    <n v="1"/>
    <n v="0"/>
    <n v="0"/>
    <n v="0"/>
  </r>
  <r>
    <n v="46480248"/>
    <s v="ASOCIADO 1728"/>
    <x v="2"/>
    <x v="7"/>
    <n v="56184"/>
    <m/>
    <n v="0"/>
    <m/>
    <m/>
    <m/>
    <n v="957229"/>
    <s v="SIN"/>
    <s v="SIN"/>
    <s v="SIN"/>
    <n v="4"/>
    <n v="0"/>
    <n v="0"/>
    <n v="76130"/>
    <n v="3.2191780821917808"/>
    <n v="53.460273972602742"/>
    <n v="2"/>
    <n v="2"/>
    <n v="2"/>
    <n v="2"/>
    <n v="3"/>
    <n v="0"/>
    <n v="0"/>
    <n v="0"/>
  </r>
  <r>
    <n v="2224628064"/>
    <s v="ASOCIADO 1731"/>
    <x v="2"/>
    <x v="7"/>
    <m/>
    <m/>
    <n v="0"/>
    <m/>
    <m/>
    <m/>
    <n v="957932"/>
    <s v="SIN"/>
    <s v="SIN"/>
    <s v="SIN"/>
    <n v="4"/>
    <n v="0"/>
    <n v="0"/>
    <n v="76130"/>
    <n v="3.1835616438356165"/>
    <n v="34.438356164383563"/>
    <n v="1"/>
    <n v="0"/>
    <n v="1"/>
    <n v="2"/>
    <n v="1"/>
    <n v="0"/>
    <n v="0"/>
    <n v="0"/>
  </r>
  <r>
    <n v="2224624086"/>
    <s v="ASOCIADO 1732"/>
    <x v="2"/>
    <x v="7"/>
    <n v="61333"/>
    <m/>
    <n v="0"/>
    <m/>
    <m/>
    <m/>
    <n v="958018"/>
    <s v="SIN"/>
    <s v="SIN"/>
    <s v="SIN"/>
    <n v="4"/>
    <n v="0"/>
    <n v="0"/>
    <n v="76130"/>
    <n v="3.5205479452054793"/>
    <n v="31.202739726027396"/>
    <n v="2"/>
    <n v="2"/>
    <n v="2"/>
    <n v="2"/>
    <n v="1"/>
    <n v="0"/>
    <n v="0"/>
    <n v="0"/>
  </r>
  <r>
    <n v="2202660460"/>
    <s v="ASOCIADO 1733"/>
    <x v="2"/>
    <x v="7"/>
    <n v="231162"/>
    <m/>
    <n v="0"/>
    <m/>
    <m/>
    <m/>
    <n v="958620"/>
    <s v="SIN"/>
    <s v="SIN"/>
    <s v="SIN"/>
    <n v="4"/>
    <n v="0"/>
    <n v="0"/>
    <n v="68895"/>
    <n v="2.4493150684931506"/>
    <n v="21.986301369863014"/>
    <n v="1"/>
    <n v="1"/>
    <n v="1"/>
    <n v="2"/>
    <n v="1"/>
    <n v="0"/>
    <n v="0"/>
    <n v="0"/>
  </r>
  <r>
    <n v="4828488"/>
    <s v="ASOCIADO 1734"/>
    <x v="2"/>
    <x v="7"/>
    <m/>
    <m/>
    <n v="0"/>
    <m/>
    <m/>
    <m/>
    <n v="958620"/>
    <s v="SIN"/>
    <s v="SIN"/>
    <s v="SIN"/>
    <n v="4"/>
    <n v="0"/>
    <n v="0"/>
    <n v="13052"/>
    <n v="2.4493150684931506"/>
    <n v="41.550684931506851"/>
    <n v="1"/>
    <n v="2"/>
    <n v="1"/>
    <n v="2"/>
    <n v="2"/>
    <n v="0"/>
    <n v="0"/>
    <n v="0"/>
  </r>
  <r>
    <n v="2202482028"/>
    <s v="ASOCIADO 1735"/>
    <x v="2"/>
    <x v="7"/>
    <m/>
    <m/>
    <n v="0"/>
    <m/>
    <m/>
    <m/>
    <n v="958620"/>
    <s v="SIN"/>
    <s v="SIN"/>
    <s v="SIN"/>
    <n v="4"/>
    <n v="0"/>
    <n v="0"/>
    <n v="68547"/>
    <n v="2.4904109589041097"/>
    <n v="28.210958904109589"/>
    <n v="2"/>
    <n v="4"/>
    <n v="2"/>
    <n v="2"/>
    <n v="1"/>
    <n v="0"/>
    <n v="0"/>
    <n v="0"/>
  </r>
  <r>
    <n v="6644006"/>
    <s v="ASOCIADO 1736"/>
    <x v="3"/>
    <x v="5"/>
    <n v="186760"/>
    <n v="406376"/>
    <n v="0"/>
    <n v="103633"/>
    <n v="0"/>
    <n v="0"/>
    <n v="960120"/>
    <s v="9- Otras garantías (no admisible)"/>
    <s v="LBZ"/>
    <s v="A"/>
    <n v="4"/>
    <n v="0"/>
    <n v="0"/>
    <n v="25754"/>
    <n v="3.1561643835616437"/>
    <n v="41.945205479452056"/>
    <n v="1"/>
    <n v="2"/>
    <n v="2"/>
    <n v="2"/>
    <n v="3"/>
    <n v="0"/>
    <n v="0"/>
    <n v="0"/>
  </r>
  <r>
    <n v="44868004"/>
    <s v="ASOCIADO 1738"/>
    <x v="2"/>
    <x v="7"/>
    <n v="170242"/>
    <m/>
    <n v="0"/>
    <m/>
    <m/>
    <m/>
    <n v="960125"/>
    <s v="SIN"/>
    <s v="SIN"/>
    <s v="SIN"/>
    <n v="4"/>
    <n v="0"/>
    <n v="0"/>
    <n v="5001"/>
    <n v="3.1479452054794521"/>
    <n v="42.517808219178079"/>
    <n v="1"/>
    <n v="0"/>
    <n v="1"/>
    <n v="2"/>
    <n v="1"/>
    <n v="0"/>
    <n v="0"/>
    <n v="0"/>
  </r>
  <r>
    <n v="2224628860"/>
    <s v="ASOCIADO 1739"/>
    <x v="3"/>
    <x v="3"/>
    <n v="113824"/>
    <n v="1800000"/>
    <n v="839875"/>
    <n v="113823"/>
    <n v="0"/>
    <n v="0"/>
    <n v="960125"/>
    <s v="9- Otras garantías (no admisible)"/>
    <s v="LBZ"/>
    <s v="A"/>
    <n v="4"/>
    <n v="0"/>
    <n v="0"/>
    <n v="76130"/>
    <n v="3.1452054794520548"/>
    <n v="28.367123287671234"/>
    <n v="2"/>
    <n v="0"/>
    <n v="1"/>
    <n v="2"/>
    <n v="1"/>
    <n v="0"/>
    <n v="0"/>
    <n v="0"/>
  </r>
  <r>
    <n v="8260482"/>
    <s v="ASOCIADO 1740"/>
    <x v="2"/>
    <x v="7"/>
    <m/>
    <m/>
    <n v="0"/>
    <m/>
    <m/>
    <m/>
    <n v="960125"/>
    <s v="SIN"/>
    <s v="SIN"/>
    <s v="SIN"/>
    <n v="4"/>
    <n v="0"/>
    <n v="0"/>
    <n v="5615"/>
    <n v="3.1479452054794521"/>
    <n v="39.4986301369863"/>
    <n v="1"/>
    <n v="0"/>
    <n v="2"/>
    <n v="2"/>
    <n v="1"/>
    <n v="0"/>
    <n v="0"/>
    <n v="0"/>
  </r>
  <r>
    <n v="40888822"/>
    <s v="ASOCIADO 1741"/>
    <x v="2"/>
    <x v="7"/>
    <m/>
    <m/>
    <n v="0"/>
    <m/>
    <m/>
    <m/>
    <n v="960620"/>
    <s v="SIN"/>
    <s v="SIN"/>
    <s v="SIN"/>
    <n v="4"/>
    <n v="0"/>
    <n v="0"/>
    <n v="13836"/>
    <n v="2.2821917808219179"/>
    <n v="46.624657534246573"/>
    <n v="2"/>
    <n v="3"/>
    <n v="1"/>
    <n v="3"/>
    <n v="1"/>
    <n v="0"/>
    <n v="0"/>
    <n v="0"/>
  </r>
  <r>
    <n v="2082688804"/>
    <s v="ASOCIADO 1745"/>
    <x v="2"/>
    <x v="7"/>
    <n v="345667"/>
    <m/>
    <n v="0"/>
    <m/>
    <m/>
    <m/>
    <n v="960828"/>
    <s v="SIN"/>
    <s v="SIN"/>
    <s v="SIN"/>
    <n v="4"/>
    <n v="0"/>
    <n v="0"/>
    <n v="76834"/>
    <n v="3.0986301369863014"/>
    <n v="31.224657534246575"/>
    <n v="2"/>
    <n v="0"/>
    <n v="2"/>
    <n v="2"/>
    <n v="1"/>
    <n v="0"/>
    <n v="0"/>
    <n v="0"/>
  </r>
  <r>
    <n v="88402280"/>
    <s v="ASOCIADO 1746"/>
    <x v="3"/>
    <x v="3"/>
    <n v="170910"/>
    <n v="1121815"/>
    <n v="160987"/>
    <n v="94985"/>
    <n v="0"/>
    <n v="0"/>
    <n v="960828"/>
    <s v="9- Otras garantías (no admisible)"/>
    <s v="LBZ"/>
    <s v="A"/>
    <n v="4"/>
    <n v="0"/>
    <n v="0"/>
    <n v="76130"/>
    <n v="3.0904109589041098"/>
    <n v="37.756164383561647"/>
    <n v="1"/>
    <n v="0"/>
    <n v="2"/>
    <n v="2"/>
    <n v="1"/>
    <n v="0"/>
    <n v="0"/>
    <n v="0"/>
  </r>
  <r>
    <n v="2222460488"/>
    <s v="ASOCIADO 1747"/>
    <x v="2"/>
    <x v="7"/>
    <n v="90600"/>
    <m/>
    <n v="0"/>
    <m/>
    <m/>
    <m/>
    <n v="960828"/>
    <s v="SIN"/>
    <s v="SIN"/>
    <s v="SIN"/>
    <n v="4"/>
    <n v="0"/>
    <n v="0"/>
    <n v="76001"/>
    <n v="3.1479452054794521"/>
    <n v="31.873972602739727"/>
    <n v="2"/>
    <n v="2"/>
    <n v="1"/>
    <n v="2"/>
    <n v="1"/>
    <n v="0"/>
    <n v="0"/>
    <n v="0"/>
  </r>
  <r>
    <n v="2084620206"/>
    <s v="ASOCIADO 1748"/>
    <x v="3"/>
    <x v="5"/>
    <n v="47899"/>
    <n v="997467"/>
    <n v="0"/>
    <n v="78954"/>
    <n v="0"/>
    <n v="0"/>
    <n v="960828"/>
    <s v="9- Otras garantías (no admisible)"/>
    <s v="LBZ"/>
    <s v="A"/>
    <n v="4"/>
    <n v="0"/>
    <n v="0"/>
    <n v="76130"/>
    <n v="3.0904109589041098"/>
    <n v="31.336986301369862"/>
    <n v="1"/>
    <n v="2"/>
    <n v="2"/>
    <n v="2"/>
    <n v="1"/>
    <n v="0"/>
    <n v="0"/>
    <n v="0"/>
  </r>
  <r>
    <n v="2062404462"/>
    <s v="ASOCIADO 1749"/>
    <x v="2"/>
    <x v="7"/>
    <n v="40226"/>
    <m/>
    <n v="0"/>
    <m/>
    <m/>
    <m/>
    <n v="960828"/>
    <s v="SIN"/>
    <s v="SIN"/>
    <s v="SIN"/>
    <n v="4"/>
    <n v="0"/>
    <n v="0"/>
    <n v="76130"/>
    <n v="3.0904109589041098"/>
    <n v="29.704109589041096"/>
    <n v="2"/>
    <n v="0"/>
    <n v="2"/>
    <n v="2"/>
    <n v="1"/>
    <n v="0"/>
    <n v="0"/>
    <n v="0"/>
  </r>
  <r>
    <n v="2082808822"/>
    <s v="ASOCIADO 1751"/>
    <x v="2"/>
    <x v="7"/>
    <m/>
    <m/>
    <n v="0"/>
    <m/>
    <m/>
    <m/>
    <n v="960828"/>
    <s v="SIN"/>
    <s v="SIN"/>
    <s v="SIN"/>
    <n v="4"/>
    <n v="0"/>
    <n v="0"/>
    <n v="11001"/>
    <n v="3.0986301369863014"/>
    <n v="25.86849315068493"/>
    <n v="2"/>
    <n v="2"/>
    <n v="2"/>
    <n v="2"/>
    <n v="1"/>
    <n v="0"/>
    <n v="0"/>
    <n v="0"/>
  </r>
  <r>
    <n v="2202820000"/>
    <s v="ASOCIADO 1752"/>
    <x v="3"/>
    <x v="3"/>
    <m/>
    <n v="1426147"/>
    <n v="460527"/>
    <n v="94853"/>
    <n v="0"/>
    <n v="0"/>
    <n v="965620"/>
    <s v="9- Otras garantías (no admisible)"/>
    <s v="LBZ"/>
    <s v="A"/>
    <n v="4"/>
    <n v="0"/>
    <n v="0"/>
    <n v="68895"/>
    <n v="2.4904109589041097"/>
    <n v="30.69041095890411"/>
    <n v="1"/>
    <n v="2"/>
    <n v="1"/>
    <n v="2"/>
    <n v="3"/>
    <n v="0"/>
    <n v="0"/>
    <n v="0"/>
  </r>
  <r>
    <n v="2224628844"/>
    <s v="ASOCIADO 1753"/>
    <x v="2"/>
    <x v="7"/>
    <n v="557100"/>
    <m/>
    <n v="0"/>
    <m/>
    <m/>
    <m/>
    <n v="968297"/>
    <s v="SIN"/>
    <s v="SIN"/>
    <s v="SIN"/>
    <n v="4"/>
    <n v="0"/>
    <n v="0"/>
    <n v="76130"/>
    <n v="1.4904109589041097"/>
    <n v="28.67945205479452"/>
    <n v="2"/>
    <n v="4"/>
    <n v="2"/>
    <n v="3"/>
    <n v="3"/>
    <n v="0"/>
    <n v="0"/>
    <n v="0"/>
  </r>
  <r>
    <n v="2040646204"/>
    <s v="ASOCIADO 1754"/>
    <x v="2"/>
    <x v="7"/>
    <n v="80971"/>
    <m/>
    <n v="0"/>
    <m/>
    <m/>
    <m/>
    <n v="968297"/>
    <s v="SIN"/>
    <s v="SIN"/>
    <s v="SIN"/>
    <n v="4"/>
    <n v="0"/>
    <n v="0"/>
    <n v="76130"/>
    <n v="1.4904109589041097"/>
    <n v="34.646575342465752"/>
    <n v="2"/>
    <n v="3"/>
    <n v="1"/>
    <n v="3"/>
    <n v="1"/>
    <n v="0"/>
    <n v="0"/>
    <n v="0"/>
  </r>
  <r>
    <n v="2224862226"/>
    <s v="ASOCIADO 1755"/>
    <x v="3"/>
    <x v="5"/>
    <n v="4333"/>
    <n v="805522"/>
    <n v="0"/>
    <n v="208478"/>
    <n v="0"/>
    <n v="0"/>
    <n v="968297"/>
    <s v="9- Otras garantías (no admisible)"/>
    <s v="LBZ"/>
    <s v="A"/>
    <n v="4"/>
    <n v="0"/>
    <n v="0"/>
    <n v="76130"/>
    <n v="1.4904109589041097"/>
    <n v="27.243835616438357"/>
    <n v="1"/>
    <n v="2"/>
    <n v="1"/>
    <n v="2"/>
    <n v="1"/>
    <n v="0"/>
    <n v="0"/>
    <n v="0"/>
  </r>
  <r>
    <n v="24846662"/>
    <s v="ASOCIADO 1757"/>
    <x v="3"/>
    <x v="2"/>
    <n v="1348224"/>
    <n v="2225813"/>
    <n v="1256865"/>
    <n v="148039"/>
    <n v="0"/>
    <n v="0"/>
    <n v="968948"/>
    <s v="9- Otras garantías (no admisible)"/>
    <s v="LBZ"/>
    <s v="A"/>
    <n v="4"/>
    <n v="0"/>
    <n v="0"/>
    <n v="76130"/>
    <n v="3.2630136986301368"/>
    <n v="41.597260273972601"/>
    <n v="1"/>
    <n v="0"/>
    <n v="1"/>
    <n v="2"/>
    <n v="1"/>
    <n v="0"/>
    <n v="0"/>
    <n v="0"/>
  </r>
  <r>
    <n v="2080806826"/>
    <s v="ASOCIADO 1760"/>
    <x v="3"/>
    <x v="5"/>
    <n v="43"/>
    <n v="527821"/>
    <n v="0"/>
    <n v="77835"/>
    <n v="0"/>
    <n v="0"/>
    <n v="969651"/>
    <s v="9- Otras garantías (no admisible)"/>
    <s v="LBZ"/>
    <s v="A"/>
    <n v="4"/>
    <n v="0"/>
    <n v="0"/>
    <n v="76130"/>
    <n v="3.2191780821917808"/>
    <n v="22.323287671232876"/>
    <n v="2"/>
    <n v="0"/>
    <n v="2"/>
    <n v="2"/>
    <n v="1"/>
    <n v="0"/>
    <n v="0"/>
    <n v="0"/>
  </r>
  <r>
    <n v="2046680820"/>
    <s v="ASOCIADO 1761"/>
    <x v="2"/>
    <x v="7"/>
    <n v="1444479"/>
    <m/>
    <n v="0"/>
    <m/>
    <m/>
    <m/>
    <n v="971099"/>
    <s v="SIN"/>
    <s v="SIN"/>
    <s v="SIN"/>
    <n v="4"/>
    <n v="0"/>
    <n v="0"/>
    <n v="8001"/>
    <n v="3.2219178082191782"/>
    <n v="33.6"/>
    <n v="2"/>
    <n v="4"/>
    <n v="2"/>
    <n v="2"/>
    <n v="1"/>
    <n v="0"/>
    <n v="0"/>
    <n v="0"/>
  </r>
  <r>
    <n v="2044008200"/>
    <s v="ASOCIADO 1762"/>
    <x v="2"/>
    <x v="7"/>
    <m/>
    <m/>
    <n v="0"/>
    <m/>
    <m/>
    <m/>
    <n v="971722"/>
    <s v="SIN"/>
    <s v="SIN"/>
    <s v="SIN"/>
    <n v="4"/>
    <n v="0"/>
    <n v="0"/>
    <n v="13052"/>
    <n v="2.9479452054794519"/>
    <n v="35.805479452054797"/>
    <n v="1"/>
    <n v="0"/>
    <n v="2"/>
    <n v="2"/>
    <n v="3"/>
    <n v="0"/>
    <n v="0"/>
    <n v="0"/>
  </r>
  <r>
    <n v="2028008048"/>
    <s v="ASOCIADO 1764"/>
    <x v="2"/>
    <x v="7"/>
    <n v="1611334"/>
    <m/>
    <n v="0"/>
    <m/>
    <m/>
    <m/>
    <n v="972547"/>
    <s v="SIN"/>
    <s v="SIN"/>
    <s v="SIN"/>
    <n v="4"/>
    <n v="0"/>
    <n v="0"/>
    <n v="5001"/>
    <n v="3.1479452054794521"/>
    <n v="29.81917808219178"/>
    <n v="2"/>
    <n v="0"/>
    <n v="2"/>
    <n v="2"/>
    <n v="1"/>
    <n v="0"/>
    <n v="0"/>
    <n v="0"/>
  </r>
  <r>
    <n v="66066646"/>
    <s v="ASOCIADO 1765"/>
    <x v="3"/>
    <x v="5"/>
    <n v="1021354"/>
    <n v="985308"/>
    <n v="0"/>
    <n v="148751"/>
    <n v="0"/>
    <n v="1000000"/>
    <n v="972547"/>
    <s v="6- pignoración"/>
    <s v="LBZ"/>
    <s v="A"/>
    <n v="4"/>
    <n v="0"/>
    <n v="0"/>
    <n v="76130"/>
    <n v="3.1452054794520548"/>
    <n v="44.586301369863016"/>
    <n v="2"/>
    <n v="0"/>
    <n v="1"/>
    <n v="2"/>
    <n v="2"/>
    <n v="0"/>
    <n v="0"/>
    <n v="0"/>
  </r>
  <r>
    <n v="2222222422"/>
    <s v="ASOCIADO 1766"/>
    <x v="2"/>
    <x v="7"/>
    <n v="922388"/>
    <m/>
    <n v="0"/>
    <m/>
    <m/>
    <m/>
    <n v="972547"/>
    <s v="SIN"/>
    <s v="SIN"/>
    <s v="SIN"/>
    <n v="4"/>
    <n v="0"/>
    <n v="0"/>
    <n v="76130"/>
    <n v="3.1452054794520548"/>
    <n v="34.013698630136986"/>
    <n v="2"/>
    <n v="0"/>
    <n v="1"/>
    <n v="2"/>
    <n v="3"/>
    <n v="0"/>
    <n v="0"/>
    <n v="0"/>
  </r>
  <r>
    <n v="2028206464"/>
    <s v="ASOCIADO 1769"/>
    <x v="2"/>
    <x v="7"/>
    <m/>
    <m/>
    <n v="0"/>
    <m/>
    <m/>
    <m/>
    <n v="972547"/>
    <s v="SIN"/>
    <s v="SIN"/>
    <s v="SIN"/>
    <n v="4"/>
    <n v="0"/>
    <n v="0"/>
    <n v="5631"/>
    <n v="3.1479452054794521"/>
    <n v="29.553424657534247"/>
    <n v="2"/>
    <n v="0"/>
    <n v="3"/>
    <n v="2"/>
    <n v="1"/>
    <n v="0"/>
    <n v="0"/>
    <n v="0"/>
  </r>
  <r>
    <n v="40686022"/>
    <s v="ASOCIADO 1770"/>
    <x v="2"/>
    <x v="7"/>
    <m/>
    <m/>
    <n v="0"/>
    <m/>
    <m/>
    <m/>
    <n v="972547"/>
    <s v="SIN"/>
    <s v="SIN"/>
    <s v="SIN"/>
    <n v="4"/>
    <n v="0"/>
    <n v="0"/>
    <n v="25307"/>
    <n v="3.1479452054794521"/>
    <n v="43.353424657534248"/>
    <n v="2"/>
    <n v="0"/>
    <n v="2"/>
    <n v="2"/>
    <n v="1"/>
    <n v="0"/>
    <n v="0"/>
    <n v="0"/>
  </r>
  <r>
    <n v="2244288884"/>
    <s v="ASOCIADO 1773"/>
    <x v="2"/>
    <x v="7"/>
    <m/>
    <m/>
    <n v="0"/>
    <m/>
    <m/>
    <m/>
    <n v="978440"/>
    <s v="SIN"/>
    <s v="SIN"/>
    <s v="SIN"/>
    <n v="4"/>
    <n v="0"/>
    <n v="0"/>
    <n v="76001"/>
    <n v="1.010958904109589"/>
    <n v="21.591780821917808"/>
    <n v="2"/>
    <n v="5"/>
    <n v="4"/>
    <n v="4"/>
    <n v="1"/>
    <n v="0"/>
    <n v="0"/>
    <n v="0"/>
  </r>
  <r>
    <n v="2244046442"/>
    <s v="ASOCIADO 1774"/>
    <x v="3"/>
    <x v="5"/>
    <m/>
    <n v="896202"/>
    <n v="0"/>
    <n v="75882"/>
    <n v="0"/>
    <n v="0"/>
    <n v="978440"/>
    <s v="9- Otras garantías (no admisible)"/>
    <s v="LBZ"/>
    <s v="A"/>
    <n v="4"/>
    <n v="0"/>
    <n v="0"/>
    <n v="76001"/>
    <n v="1.0136986301369864"/>
    <n v="31.550684931506851"/>
    <n v="1"/>
    <n v="5"/>
    <n v="3"/>
    <n v="4"/>
    <n v="1"/>
    <n v="0"/>
    <n v="0"/>
    <n v="0"/>
  </r>
  <r>
    <n v="2224886846"/>
    <s v="ASOCIADO 1776"/>
    <x v="3"/>
    <x v="3"/>
    <n v="335210"/>
    <n v="1107553"/>
    <n v="127105"/>
    <n v="93778"/>
    <n v="0"/>
    <n v="522000"/>
    <n v="980448"/>
    <s v="6- pignoración"/>
    <s v="LBZ"/>
    <s v="A"/>
    <n v="4"/>
    <n v="0"/>
    <n v="0"/>
    <n v="76275"/>
    <n v="3.2602739726027399"/>
    <n v="30.345205479452055"/>
    <n v="2"/>
    <n v="0"/>
    <n v="2"/>
    <n v="1"/>
    <n v="2"/>
    <n v="0"/>
    <n v="0"/>
    <n v="0"/>
  </r>
  <r>
    <n v="2224644606"/>
    <s v="ASOCIADO 1777"/>
    <x v="3"/>
    <x v="5"/>
    <n v="168305"/>
    <n v="857036"/>
    <n v="0"/>
    <n v="99549"/>
    <n v="0"/>
    <n v="1628255"/>
    <n v="980448"/>
    <s v="6- pignoración"/>
    <s v="LBZ"/>
    <s v="A"/>
    <n v="4"/>
    <n v="0"/>
    <n v="0"/>
    <n v="76275"/>
    <n v="3.2602739726027399"/>
    <n v="25.564383561643837"/>
    <n v="1"/>
    <n v="0"/>
    <n v="3"/>
    <n v="2"/>
    <n v="1"/>
    <n v="0"/>
    <n v="0"/>
    <n v="0"/>
  </r>
  <r>
    <n v="2224808044"/>
    <s v="ASOCIADO 1779"/>
    <x v="2"/>
    <x v="7"/>
    <n v="311"/>
    <m/>
    <n v="0"/>
    <m/>
    <m/>
    <m/>
    <n v="980448"/>
    <s v="SIN"/>
    <s v="SIN"/>
    <s v="SIN"/>
    <n v="4"/>
    <n v="0"/>
    <n v="0"/>
    <n v="76130"/>
    <n v="3.2602739726027399"/>
    <n v="23.660273972602738"/>
    <n v="2"/>
    <n v="0"/>
    <n v="2"/>
    <n v="1"/>
    <n v="2"/>
    <n v="0"/>
    <n v="0"/>
    <n v="0"/>
  </r>
  <r>
    <n v="2042464888"/>
    <s v="ASOCIADO 1780"/>
    <x v="2"/>
    <x v="7"/>
    <m/>
    <m/>
    <n v="0"/>
    <m/>
    <m/>
    <m/>
    <n v="980620"/>
    <s v="SIN"/>
    <s v="SIN"/>
    <s v="SIN"/>
    <n v="4"/>
    <n v="0"/>
    <n v="0"/>
    <n v="8001"/>
    <n v="2.3616438356164382"/>
    <n v="26.8"/>
    <n v="2"/>
    <n v="5"/>
    <n v="3"/>
    <n v="2"/>
    <n v="1"/>
    <n v="0"/>
    <n v="0"/>
    <n v="0"/>
  </r>
  <r>
    <n v="2240866088"/>
    <s v="ASOCIADO 1781"/>
    <x v="3"/>
    <x v="1"/>
    <n v="4575000"/>
    <n v="6126807"/>
    <n v="5145600"/>
    <n v="763305"/>
    <n v="0"/>
    <n v="0"/>
    <n v="981207"/>
    <s v="9- Otras garantías (no admisible)"/>
    <s v="LBZ"/>
    <s v="A"/>
    <n v="4"/>
    <n v="0"/>
    <n v="0"/>
    <n v="76001"/>
    <n v="0.76164383561643834"/>
    <n v="29.276712328767122"/>
    <n v="2"/>
    <n v="6"/>
    <n v="4"/>
    <n v="7"/>
    <n v="1"/>
    <n v="0"/>
    <n v="0"/>
    <n v="0"/>
  </r>
  <r>
    <n v="80260208"/>
    <s v="ASOCIADO 1782"/>
    <x v="2"/>
    <x v="7"/>
    <n v="915000"/>
    <m/>
    <n v="0"/>
    <m/>
    <m/>
    <m/>
    <n v="981207"/>
    <s v="SIN"/>
    <s v="SIN"/>
    <s v="SIN"/>
    <n v="4"/>
    <n v="0"/>
    <n v="0"/>
    <n v="13001"/>
    <n v="0.76164383561643834"/>
    <n v="41.320547945205476"/>
    <n v="1"/>
    <n v="5"/>
    <n v="4"/>
    <n v="8"/>
    <n v="1"/>
    <n v="0"/>
    <n v="0"/>
    <n v="0"/>
  </r>
  <r>
    <n v="44644862"/>
    <s v="ASOCIADO 1784"/>
    <x v="3"/>
    <x v="5"/>
    <m/>
    <n v="1000000"/>
    <n v="0"/>
    <n v="87730"/>
    <n v="0"/>
    <n v="0"/>
    <n v="982115"/>
    <s v="9- Otras garantías (no admisible)"/>
    <s v="LBZ"/>
    <s v="A"/>
    <n v="4"/>
    <n v="0"/>
    <n v="0"/>
    <n v="19001"/>
    <n v="3.2630136986301368"/>
    <n v="56.961643835616435"/>
    <n v="2"/>
    <n v="2"/>
    <n v="3"/>
    <n v="2"/>
    <n v="1"/>
    <n v="0"/>
    <n v="0"/>
    <n v="0"/>
  </r>
  <r>
    <n v="2006286420"/>
    <s v="ASOCIADO 1785"/>
    <x v="3"/>
    <x v="3"/>
    <n v="523792"/>
    <n v="1199635"/>
    <n v="216072"/>
    <n v="118431"/>
    <n v="0"/>
    <n v="0"/>
    <n v="983563"/>
    <s v="9- Otras garantías (no admisible)"/>
    <s v="LBZ"/>
    <s v="A"/>
    <n v="4"/>
    <n v="0"/>
    <n v="0"/>
    <n v="76130"/>
    <n v="3.2191780821917808"/>
    <n v="21.813698630136987"/>
    <n v="2"/>
    <n v="2"/>
    <n v="2"/>
    <n v="2"/>
    <n v="1"/>
    <n v="0"/>
    <n v="0"/>
    <n v="0"/>
  </r>
  <r>
    <n v="4208668"/>
    <s v="ASOCIADO 1786"/>
    <x v="2"/>
    <x v="8"/>
    <n v="10069964"/>
    <m/>
    <n v="0"/>
    <m/>
    <m/>
    <m/>
    <n v="984266"/>
    <s v="SIN"/>
    <s v="SIN"/>
    <s v="SIN"/>
    <n v="4"/>
    <n v="0"/>
    <n v="0"/>
    <n v="76130"/>
    <n v="3.1863013698630138"/>
    <n v="48.197260273972603"/>
    <n v="1"/>
    <n v="2"/>
    <n v="2"/>
    <n v="2"/>
    <n v="3"/>
    <n v="0"/>
    <n v="0"/>
    <n v="0"/>
  </r>
  <r>
    <n v="20440626"/>
    <s v="ASOCIADO 1787"/>
    <x v="2"/>
    <x v="7"/>
    <n v="1644812"/>
    <m/>
    <n v="0"/>
    <m/>
    <m/>
    <m/>
    <n v="984266"/>
    <s v="SIN"/>
    <s v="SIN"/>
    <s v="SIN"/>
    <n v="4"/>
    <n v="0"/>
    <n v="0"/>
    <n v="76130"/>
    <n v="3.1835616438356165"/>
    <n v="37.816438356164383"/>
    <n v="2"/>
    <n v="0"/>
    <n v="1"/>
    <n v="2"/>
    <n v="3"/>
    <n v="0"/>
    <n v="0"/>
    <n v="0"/>
  </r>
  <r>
    <n v="20480402"/>
    <s v="ASOCIADO 1789"/>
    <x v="2"/>
    <x v="7"/>
    <n v="498400"/>
    <m/>
    <n v="0"/>
    <m/>
    <m/>
    <m/>
    <n v="984266"/>
    <s v="SIN"/>
    <s v="SIN"/>
    <s v="SIN"/>
    <n v="4"/>
    <n v="0"/>
    <n v="0"/>
    <n v="76130"/>
    <n v="3.1835616438356165"/>
    <n v="47.287671232876711"/>
    <n v="1"/>
    <n v="0"/>
    <n v="1"/>
    <n v="2"/>
    <n v="1"/>
    <n v="0"/>
    <n v="0"/>
    <n v="0"/>
  </r>
  <r>
    <n v="2244288088"/>
    <s v="ASOCIADO 1791"/>
    <x v="3"/>
    <x v="5"/>
    <n v="246951"/>
    <n v="457153"/>
    <n v="0"/>
    <n v="78339"/>
    <n v="0"/>
    <n v="0"/>
    <n v="984266"/>
    <s v="9- Otras garantías (no admisible)"/>
    <s v="LBZ"/>
    <s v="A"/>
    <n v="4"/>
    <n v="0"/>
    <n v="0"/>
    <n v="76130"/>
    <n v="3.1835616438356165"/>
    <n v="26.597260273972601"/>
    <n v="1"/>
    <n v="0"/>
    <n v="1"/>
    <n v="2"/>
    <n v="1"/>
    <n v="0"/>
    <n v="0"/>
    <n v="0"/>
  </r>
  <r>
    <n v="2224822666"/>
    <s v="ASOCIADO 1792"/>
    <x v="3"/>
    <x v="7"/>
    <n v="7536"/>
    <n v="50599"/>
    <n v="0"/>
    <n v="51004"/>
    <n v="0"/>
    <n v="0"/>
    <n v="984266"/>
    <s v="9- Otras garantías (no admisible)"/>
    <s v="LBZ"/>
    <s v="A"/>
    <n v="4"/>
    <n v="0"/>
    <n v="0"/>
    <n v="76130"/>
    <n v="3.1835616438356165"/>
    <n v="31.528767123287672"/>
    <n v="1"/>
    <n v="0"/>
    <n v="1"/>
    <n v="2"/>
    <n v="1"/>
    <n v="0"/>
    <n v="0"/>
    <n v="0"/>
  </r>
  <r>
    <n v="40684200"/>
    <s v="ASOCIADO 1793"/>
    <x v="2"/>
    <x v="7"/>
    <m/>
    <m/>
    <n v="0"/>
    <m/>
    <m/>
    <m/>
    <n v="984266"/>
    <s v="SIN"/>
    <s v="SIN"/>
    <s v="SIN"/>
    <n v="4"/>
    <n v="0"/>
    <n v="0"/>
    <n v="25307"/>
    <n v="3.1808219178082191"/>
    <n v="44.876712328767127"/>
    <n v="2"/>
    <n v="0"/>
    <n v="2"/>
    <n v="2"/>
    <n v="1"/>
    <n v="0"/>
    <n v="0"/>
    <n v="0"/>
  </r>
  <r>
    <n v="2228226026"/>
    <s v="ASOCIADO 1795"/>
    <x v="2"/>
    <x v="7"/>
    <n v="538514"/>
    <m/>
    <n v="0"/>
    <m/>
    <m/>
    <m/>
    <n v="990620"/>
    <s v="SIN"/>
    <s v="SIN"/>
    <s v="SIN"/>
    <n v="4"/>
    <n v="0"/>
    <n v="0"/>
    <n v="68276"/>
    <n v="2.2383561643835614"/>
    <n v="32.531506849315072"/>
    <n v="1"/>
    <n v="2"/>
    <n v="1"/>
    <n v="2"/>
    <n v="1"/>
    <n v="0"/>
    <n v="0"/>
    <n v="0"/>
  </r>
  <r>
    <n v="8048660"/>
    <s v="ASOCIADO 1798"/>
    <x v="3"/>
    <x v="3"/>
    <m/>
    <n v="1122154"/>
    <n v="131534"/>
    <n v="88823"/>
    <n v="0"/>
    <n v="0"/>
    <n v="990620"/>
    <s v="9- Otras garantías (no admisible)"/>
    <s v="LBZ"/>
    <s v="A"/>
    <n v="4"/>
    <n v="0"/>
    <n v="0"/>
    <n v="13052"/>
    <n v="2.1972602739726028"/>
    <n v="38.915068493150685"/>
    <n v="1"/>
    <n v="1"/>
    <n v="1"/>
    <n v="3"/>
    <n v="3"/>
    <n v="0"/>
    <n v="0"/>
    <n v="0"/>
  </r>
  <r>
    <n v="864804"/>
    <s v="ASOCIADO 1799"/>
    <x v="3"/>
    <x v="3"/>
    <m/>
    <n v="1405962"/>
    <n v="415342"/>
    <n v="98692"/>
    <n v="0"/>
    <n v="1300000"/>
    <n v="990620"/>
    <s v="6- pignoración"/>
    <s v="LBZ"/>
    <s v="A"/>
    <n v="4"/>
    <n v="0"/>
    <n v="0"/>
    <n v="13052"/>
    <n v="2.1972602739726028"/>
    <n v="44.975342465753428"/>
    <n v="1"/>
    <n v="2"/>
    <n v="2"/>
    <n v="2"/>
    <n v="2"/>
    <n v="0"/>
    <n v="0"/>
    <n v="0"/>
  </r>
  <r>
    <n v="22646006"/>
    <s v="ASOCIADO 1804"/>
    <x v="2"/>
    <x v="7"/>
    <m/>
    <m/>
    <n v="0"/>
    <m/>
    <m/>
    <m/>
    <n v="990620"/>
    <s v="SIN"/>
    <s v="SIN"/>
    <s v="SIN"/>
    <n v="4"/>
    <n v="0"/>
    <n v="0"/>
    <n v="68895"/>
    <n v="2.2383561643835614"/>
    <n v="42.372602739726027"/>
    <n v="1"/>
    <n v="2"/>
    <n v="2"/>
    <n v="3"/>
    <n v="2"/>
    <n v="0"/>
    <n v="0"/>
    <n v="0"/>
  </r>
  <r>
    <n v="2202640224"/>
    <s v="ASOCIADO 1805"/>
    <x v="2"/>
    <x v="7"/>
    <m/>
    <m/>
    <n v="0"/>
    <m/>
    <m/>
    <m/>
    <n v="990620"/>
    <s v="SIN"/>
    <s v="SIN"/>
    <s v="SIN"/>
    <n v="4"/>
    <n v="0"/>
    <n v="0"/>
    <n v="68895"/>
    <n v="2.2383561643835614"/>
    <n v="29.835616438356166"/>
    <n v="1"/>
    <n v="2"/>
    <n v="1"/>
    <n v="2"/>
    <n v="3"/>
    <n v="0"/>
    <n v="0"/>
    <n v="0"/>
  </r>
  <r>
    <n v="2280042"/>
    <s v="ASOCIADO 1806"/>
    <x v="3"/>
    <x v="5"/>
    <m/>
    <n v="990924"/>
    <n v="0"/>
    <n v="69559"/>
    <n v="0"/>
    <n v="0"/>
    <n v="990620"/>
    <s v="9- Otras garantías (no admisible)"/>
    <s v="LBZ"/>
    <s v="A"/>
    <n v="4"/>
    <n v="0"/>
    <n v="0"/>
    <n v="68307"/>
    <n v="2.1972602739726028"/>
    <n v="51.780821917808218"/>
    <n v="1"/>
    <n v="2"/>
    <n v="3"/>
    <n v="2"/>
    <n v="2"/>
    <n v="0"/>
    <n v="0"/>
    <n v="0"/>
  </r>
  <r>
    <n v="2228666264"/>
    <s v="ASOCIADO 1808"/>
    <x v="3"/>
    <x v="3"/>
    <m/>
    <n v="1388111"/>
    <n v="395491"/>
    <n v="126470.00000000001"/>
    <n v="0"/>
    <n v="0"/>
    <n v="992620"/>
    <s v="9- Otras garantías (no admisible)"/>
    <s v="LBZ"/>
    <s v="A"/>
    <n v="4"/>
    <n v="0"/>
    <n v="0"/>
    <n v="13052"/>
    <n v="2.5726027397260274"/>
    <n v="27.556164383561644"/>
    <n v="1"/>
    <n v="2"/>
    <n v="1"/>
    <n v="3"/>
    <n v="3"/>
    <n v="0"/>
    <n v="0"/>
    <n v="0"/>
  </r>
  <r>
    <n v="2024064800"/>
    <s v="ASOCIADO 1813"/>
    <x v="2"/>
    <x v="8"/>
    <n v="3820333"/>
    <m/>
    <n v="0"/>
    <m/>
    <m/>
    <m/>
    <n v="994631"/>
    <s v="SIN"/>
    <s v="SIN"/>
    <s v="SIN"/>
    <n v="4"/>
    <n v="0"/>
    <n v="0"/>
    <n v="11001"/>
    <n v="1.5534246575342465"/>
    <n v="25.457534246575342"/>
    <n v="2"/>
    <n v="5"/>
    <n v="2"/>
    <n v="3"/>
    <n v="1"/>
    <n v="0"/>
    <n v="0"/>
    <n v="0"/>
  </r>
  <r>
    <n v="2062644288"/>
    <s v="ASOCIADO 1814"/>
    <x v="3"/>
    <x v="5"/>
    <n v="890235"/>
    <n v="677682"/>
    <n v="0"/>
    <n v="229518"/>
    <n v="0"/>
    <n v="0"/>
    <n v="995282"/>
    <s v="9- Otras garantías (no admisible)"/>
    <s v="LBZ"/>
    <s v="A"/>
    <n v="4"/>
    <n v="0"/>
    <n v="0"/>
    <n v="76130"/>
    <n v="3.2630136986301368"/>
    <n v="23.756164383561643"/>
    <n v="1"/>
    <n v="0"/>
    <n v="1"/>
    <n v="2"/>
    <n v="1"/>
    <n v="0"/>
    <n v="0"/>
    <n v="0"/>
  </r>
  <r>
    <n v="2004264602"/>
    <s v="ASOCIADO 1816"/>
    <x v="3"/>
    <x v="3"/>
    <m/>
    <n v="1558540"/>
    <n v="563258"/>
    <n v="123366"/>
    <n v="0"/>
    <n v="0"/>
    <n v="995282"/>
    <s v="9- Otras garantías (no admisible)"/>
    <s v="LBZ"/>
    <s v="A"/>
    <n v="4"/>
    <n v="0"/>
    <n v="0"/>
    <n v="76130"/>
    <n v="3.2602739726027399"/>
    <n v="25.926027397260274"/>
    <n v="1"/>
    <n v="0"/>
    <n v="1"/>
    <n v="2"/>
    <n v="3"/>
    <n v="0"/>
    <n v="0"/>
    <n v="0"/>
  </r>
  <r>
    <n v="2222240284"/>
    <s v="ASOCIADO 1818"/>
    <x v="2"/>
    <x v="7"/>
    <m/>
    <m/>
    <n v="0"/>
    <m/>
    <m/>
    <m/>
    <n v="995282"/>
    <s v="SIN"/>
    <s v="SIN"/>
    <s v="SIN"/>
    <n v="4"/>
    <n v="0"/>
    <n v="0"/>
    <n v="76130"/>
    <n v="3.2602739726027399"/>
    <n v="24.945205479452056"/>
    <n v="1"/>
    <n v="0"/>
    <n v="1"/>
    <n v="2"/>
    <n v="1"/>
    <n v="0"/>
    <n v="0"/>
    <n v="0"/>
  </r>
  <r>
    <n v="2224640660"/>
    <s v="ASOCIADO 1819"/>
    <x v="2"/>
    <x v="7"/>
    <m/>
    <m/>
    <n v="0"/>
    <m/>
    <m/>
    <m/>
    <n v="995282"/>
    <s v="SIN"/>
    <s v="SIN"/>
    <s v="SIN"/>
    <n v="4"/>
    <n v="0"/>
    <n v="0"/>
    <n v="76130"/>
    <n v="3.2602739726027399"/>
    <n v="32.778082191780825"/>
    <n v="2"/>
    <n v="0"/>
    <n v="1"/>
    <n v="2"/>
    <n v="1"/>
    <n v="0"/>
    <n v="0"/>
    <n v="0"/>
  </r>
  <r>
    <n v="2224640088"/>
    <s v="ASOCIADO 1820"/>
    <x v="3"/>
    <x v="5"/>
    <n v="1116737"/>
    <n v="850351"/>
    <n v="0"/>
    <n v="148751"/>
    <n v="0"/>
    <n v="0"/>
    <n v="995985"/>
    <s v="9- Otras garantías (no admisible)"/>
    <s v="LBZ"/>
    <s v="A"/>
    <n v="4"/>
    <n v="0"/>
    <n v="0"/>
    <n v="76130"/>
    <n v="3.2191780821917808"/>
    <n v="27.81095890410959"/>
    <n v="2"/>
    <n v="2"/>
    <n v="2"/>
    <n v="2"/>
    <n v="3"/>
    <n v="0"/>
    <n v="0"/>
    <n v="0"/>
  </r>
  <r>
    <n v="68004860"/>
    <s v="ASOCIADO 1824"/>
    <x v="2"/>
    <x v="7"/>
    <n v="660044"/>
    <m/>
    <n v="0"/>
    <m/>
    <m/>
    <m/>
    <n v="995985"/>
    <s v="SIN"/>
    <s v="SIN"/>
    <s v="SIN"/>
    <n v="4"/>
    <n v="0"/>
    <n v="0"/>
    <n v="76001"/>
    <n v="3.2219178082191782"/>
    <n v="44.246575342465754"/>
    <n v="2"/>
    <n v="2"/>
    <n v="2"/>
    <n v="2"/>
    <n v="4"/>
    <n v="0"/>
    <n v="0"/>
    <n v="0"/>
  </r>
  <r>
    <n v="4040648"/>
    <s v="ASOCIADO 1826"/>
    <x v="3"/>
    <x v="5"/>
    <n v="2668"/>
    <n v="208556"/>
    <n v="0"/>
    <n v="42971"/>
    <n v="0"/>
    <n v="0"/>
    <n v="995985"/>
    <s v="9- Otras garantías (no admisible)"/>
    <s v="LBZ"/>
    <s v="A"/>
    <n v="4"/>
    <n v="0"/>
    <n v="0"/>
    <n v="76130"/>
    <n v="3.2191780821917808"/>
    <n v="39.43287671232877"/>
    <n v="1"/>
    <n v="4"/>
    <n v="2"/>
    <n v="2"/>
    <n v="3"/>
    <n v="0"/>
    <n v="0"/>
    <n v="0"/>
  </r>
  <r>
    <n v="2086202624"/>
    <s v="ASOCIADO 1827"/>
    <x v="2"/>
    <x v="7"/>
    <m/>
    <m/>
    <n v="0"/>
    <m/>
    <m/>
    <m/>
    <n v="995985"/>
    <s v="SIN"/>
    <s v="SIN"/>
    <s v="SIN"/>
    <n v="4"/>
    <n v="0"/>
    <n v="0"/>
    <n v="52001"/>
    <n v="3.2219178082191782"/>
    <n v="30.252054794520546"/>
    <n v="2"/>
    <n v="0"/>
    <n v="3"/>
    <n v="2"/>
    <n v="1"/>
    <n v="0"/>
    <n v="0"/>
    <n v="0"/>
  </r>
  <r>
    <n v="2224626020"/>
    <s v="ASOCIADO 1828"/>
    <x v="2"/>
    <x v="7"/>
    <m/>
    <m/>
    <n v="0"/>
    <m/>
    <m/>
    <m/>
    <n v="995985"/>
    <s v="SIN"/>
    <s v="SIN"/>
    <s v="SIN"/>
    <n v="4"/>
    <n v="0"/>
    <n v="0"/>
    <n v="76130"/>
    <n v="2.6465753424657534"/>
    <n v="29.602739726027398"/>
    <n v="1"/>
    <n v="2"/>
    <n v="1"/>
    <n v="2"/>
    <n v="3"/>
    <n v="0"/>
    <n v="0"/>
    <n v="0"/>
  </r>
  <r>
    <n v="2224800806"/>
    <s v="ASOCIADO 1829"/>
    <x v="2"/>
    <x v="7"/>
    <n v="334"/>
    <m/>
    <n v="0"/>
    <m/>
    <m/>
    <m/>
    <n v="996613"/>
    <s v="SIN"/>
    <s v="SIN"/>
    <s v="SIN"/>
    <n v="4"/>
    <n v="0"/>
    <n v="0"/>
    <n v="76130"/>
    <n v="3.7205479452054795"/>
    <n v="28.101369863013698"/>
    <n v="2"/>
    <n v="0"/>
    <n v="1"/>
    <n v="2"/>
    <n v="3"/>
    <n v="0"/>
    <n v="0"/>
    <n v="0"/>
  </r>
  <r>
    <n v="2226086640"/>
    <s v="ASOCIADO 1830"/>
    <x v="3"/>
    <x v="7"/>
    <n v="849433"/>
    <n v="95735"/>
    <n v="0"/>
    <n v="96503"/>
    <n v="0"/>
    <n v="0"/>
    <n v="1005553"/>
    <s v="9- Otras garantías (no admisible)"/>
    <s v="LBZ"/>
    <s v="A"/>
    <n v="4"/>
    <n v="0"/>
    <n v="0"/>
    <n v="76113"/>
    <n v="3.3589041095890413"/>
    <n v="27.375342465753423"/>
    <n v="1"/>
    <n v="0"/>
    <n v="2"/>
    <n v="2"/>
    <n v="3"/>
    <n v="0"/>
    <n v="0"/>
    <n v="0"/>
  </r>
  <r>
    <n v="24804288"/>
    <s v="ASOCIADO 1831"/>
    <x v="2"/>
    <x v="7"/>
    <n v="842500"/>
    <m/>
    <n v="0"/>
    <m/>
    <m/>
    <m/>
    <n v="1005553"/>
    <s v="SIN"/>
    <s v="SIN"/>
    <s v="SIN"/>
    <n v="4"/>
    <n v="0"/>
    <n v="0"/>
    <n v="76113"/>
    <n v="3.3589041095890413"/>
    <n v="51.632876712328766"/>
    <n v="1"/>
    <n v="0"/>
    <n v="2"/>
    <n v="2"/>
    <n v="1"/>
    <n v="0"/>
    <n v="0"/>
    <n v="0"/>
  </r>
  <r>
    <n v="2244048064"/>
    <s v="ASOCIADO 1833"/>
    <x v="2"/>
    <x v="7"/>
    <n v="1683401"/>
    <m/>
    <n v="0"/>
    <m/>
    <m/>
    <m/>
    <n v="1007001"/>
    <s v="SIN"/>
    <s v="SIN"/>
    <s v="SIN"/>
    <n v="4"/>
    <n v="0"/>
    <n v="0"/>
    <n v="76001"/>
    <n v="3.3095890410958906"/>
    <n v="30.169863013698631"/>
    <n v="2"/>
    <n v="0"/>
    <n v="1"/>
    <n v="2"/>
    <n v="2"/>
    <n v="0"/>
    <n v="0"/>
    <n v="0"/>
  </r>
  <r>
    <n v="60022080"/>
    <s v="ASOCIADO 1834"/>
    <x v="3"/>
    <x v="3"/>
    <n v="373641"/>
    <n v="1682766"/>
    <n v="675765"/>
    <n v="218857"/>
    <n v="0"/>
    <n v="1500000"/>
    <n v="1007001"/>
    <s v="6- pignoración"/>
    <s v="LBZ"/>
    <s v="A"/>
    <n v="4"/>
    <n v="0"/>
    <n v="0"/>
    <n v="76001"/>
    <n v="3.3095890410958906"/>
    <n v="37.868493150684934"/>
    <n v="2"/>
    <n v="0"/>
    <n v="1"/>
    <n v="2"/>
    <n v="1"/>
    <n v="0"/>
    <n v="0"/>
    <n v="0"/>
  </r>
  <r>
    <n v="8864662"/>
    <s v="ASOCIADO 1836"/>
    <x v="3"/>
    <x v="3"/>
    <n v="179843"/>
    <n v="1733158"/>
    <n v="726157"/>
    <n v="157908"/>
    <n v="0"/>
    <n v="1700000"/>
    <n v="1007001"/>
    <s v="6- pignoración"/>
    <s v="LBZ"/>
    <s v="A"/>
    <n v="4"/>
    <n v="0"/>
    <n v="0"/>
    <n v="5001"/>
    <n v="3.3013698630136985"/>
    <n v="36.460273972602742"/>
    <n v="1"/>
    <n v="2"/>
    <n v="2"/>
    <n v="2"/>
    <n v="3"/>
    <n v="0"/>
    <n v="0"/>
    <n v="0"/>
  </r>
  <r>
    <n v="2222228464"/>
    <s v="ASOCIADO 1837"/>
    <x v="2"/>
    <x v="7"/>
    <n v="23477"/>
    <m/>
    <n v="0"/>
    <m/>
    <m/>
    <m/>
    <n v="1007001"/>
    <s v="SIN"/>
    <s v="SIN"/>
    <s v="SIN"/>
    <n v="4"/>
    <n v="0"/>
    <n v="0"/>
    <n v="76606"/>
    <n v="3.3013698630136985"/>
    <n v="29.038356164383561"/>
    <n v="1"/>
    <n v="0"/>
    <n v="0"/>
    <n v="2"/>
    <n v="2"/>
    <n v="0"/>
    <n v="0"/>
    <n v="0"/>
  </r>
  <r>
    <n v="2208088220"/>
    <s v="ASOCIADO 1840"/>
    <x v="3"/>
    <x v="5"/>
    <n v="906998"/>
    <n v="793525"/>
    <n v="0"/>
    <n v="135981"/>
    <n v="0"/>
    <n v="0"/>
    <n v="1007704"/>
    <s v="9- Otras garantías (no admisible)"/>
    <s v="LBZ"/>
    <s v="A"/>
    <n v="4"/>
    <n v="0"/>
    <n v="0"/>
    <n v="76130"/>
    <n v="3.2602739726027399"/>
    <n v="27.016438356164382"/>
    <n v="2"/>
    <n v="0"/>
    <n v="1"/>
    <n v="2"/>
    <n v="1"/>
    <n v="0"/>
    <n v="0"/>
    <n v="0"/>
  </r>
  <r>
    <n v="26866284"/>
    <s v="ASOCIADO 1842"/>
    <x v="3"/>
    <x v="5"/>
    <n v="750861"/>
    <n v="308408"/>
    <n v="0"/>
    <n v="104453"/>
    <n v="0"/>
    <n v="0"/>
    <n v="1007704"/>
    <s v="9- Otras garantías (no admisible)"/>
    <s v="LBZ"/>
    <s v="A"/>
    <n v="4"/>
    <n v="0"/>
    <n v="0"/>
    <n v="76130"/>
    <n v="3.2630136986301368"/>
    <n v="52.860273972602741"/>
    <n v="1"/>
    <n v="0"/>
    <n v="1"/>
    <n v="2"/>
    <n v="2"/>
    <n v="0"/>
    <n v="0"/>
    <n v="0"/>
  </r>
  <r>
    <n v="26806204"/>
    <s v="ASOCIADO 1843"/>
    <x v="3"/>
    <x v="5"/>
    <n v="691491"/>
    <n v="722991"/>
    <n v="0"/>
    <n v="126470.00000000001"/>
    <n v="0"/>
    <n v="1946355"/>
    <n v="1007704"/>
    <s v="6- pignoración"/>
    <s v="LBZ"/>
    <s v="A"/>
    <n v="4"/>
    <n v="0"/>
    <n v="0"/>
    <n v="76130"/>
    <n v="3.2602739726027399"/>
    <n v="38.646575342465752"/>
    <n v="1"/>
    <n v="2"/>
    <n v="2"/>
    <n v="3"/>
    <n v="3"/>
    <n v="0"/>
    <n v="0"/>
    <n v="0"/>
  </r>
  <r>
    <n v="2224686020"/>
    <s v="ASOCIADO 1845"/>
    <x v="2"/>
    <x v="7"/>
    <n v="459916"/>
    <m/>
    <n v="0"/>
    <m/>
    <m/>
    <m/>
    <n v="1007704"/>
    <s v="SIN"/>
    <s v="SIN"/>
    <s v="SIN"/>
    <n v="4"/>
    <n v="0"/>
    <n v="0"/>
    <n v="76130"/>
    <n v="3.2602739726027399"/>
    <n v="24.545205479452054"/>
    <n v="2"/>
    <n v="0"/>
    <n v="1"/>
    <n v="2"/>
    <n v="1"/>
    <n v="0"/>
    <n v="0"/>
    <n v="0"/>
  </r>
  <r>
    <n v="2006286800"/>
    <s v="ASOCIADO 1846"/>
    <x v="2"/>
    <x v="7"/>
    <n v="332133"/>
    <m/>
    <n v="0"/>
    <m/>
    <m/>
    <m/>
    <n v="1007704"/>
    <s v="SIN"/>
    <s v="SIN"/>
    <s v="SIN"/>
    <n v="4"/>
    <n v="0"/>
    <n v="0"/>
    <n v="76130"/>
    <n v="3.2602739726027399"/>
    <n v="23.863013698630137"/>
    <n v="2"/>
    <n v="0"/>
    <n v="1"/>
    <n v="2"/>
    <n v="1"/>
    <n v="0"/>
    <n v="0"/>
    <n v="0"/>
  </r>
  <r>
    <n v="2224622462"/>
    <s v="ASOCIADO 1847"/>
    <x v="2"/>
    <x v="7"/>
    <n v="226901"/>
    <m/>
    <n v="0"/>
    <m/>
    <m/>
    <m/>
    <n v="1007704"/>
    <s v="SIN"/>
    <s v="SIN"/>
    <s v="SIN"/>
    <n v="4"/>
    <n v="0"/>
    <n v="0"/>
    <n v="76130"/>
    <n v="3.2602739726027399"/>
    <n v="31.789041095890411"/>
    <n v="2"/>
    <n v="0"/>
    <n v="1"/>
    <n v="2"/>
    <n v="1"/>
    <n v="0"/>
    <n v="0"/>
    <n v="0"/>
  </r>
  <r>
    <n v="2224624224"/>
    <s v="ASOCIADO 1848"/>
    <x v="2"/>
    <x v="7"/>
    <n v="155248"/>
    <n v="20372"/>
    <n v="0"/>
    <n v="327820"/>
    <n v="0"/>
    <n v="1400000"/>
    <n v="1007704"/>
    <s v="6- pignoración"/>
    <s v="LBZ"/>
    <s v="A"/>
    <n v="4"/>
    <n v="0"/>
    <n v="0"/>
    <n v="76130"/>
    <n v="3.2602739726027399"/>
    <n v="30.827397260273973"/>
    <n v="1"/>
    <n v="0"/>
    <n v="2"/>
    <n v="2"/>
    <n v="3"/>
    <n v="0"/>
    <n v="0"/>
    <n v="0"/>
  </r>
  <r>
    <n v="4280460"/>
    <s v="ASOCIADO 1849"/>
    <x v="2"/>
    <x v="7"/>
    <n v="151999"/>
    <m/>
    <n v="0"/>
    <m/>
    <m/>
    <m/>
    <n v="1007704"/>
    <s v="SIN"/>
    <s v="SIN"/>
    <s v="SIN"/>
    <n v="4"/>
    <n v="0"/>
    <n v="0"/>
    <n v="76606"/>
    <n v="3.2630136986301368"/>
    <n v="36.509589041095893"/>
    <n v="1"/>
    <n v="2"/>
    <n v="2"/>
    <n v="2"/>
    <n v="3"/>
    <n v="0"/>
    <n v="0"/>
    <n v="0"/>
  </r>
  <r>
    <n v="66868428"/>
    <s v="ASOCIADO 1851"/>
    <x v="2"/>
    <x v="7"/>
    <n v="14484"/>
    <m/>
    <n v="0"/>
    <m/>
    <m/>
    <m/>
    <n v="1007704"/>
    <s v="SIN"/>
    <s v="SIN"/>
    <s v="SIN"/>
    <n v="4"/>
    <n v="0"/>
    <n v="0"/>
    <n v="76520"/>
    <n v="1.3972602739726028"/>
    <n v="52.282191780821918"/>
    <n v="2"/>
    <n v="2"/>
    <n v="1"/>
    <n v="2"/>
    <n v="3"/>
    <n v="0"/>
    <n v="0"/>
    <n v="0"/>
  </r>
  <r>
    <n v="2064824280"/>
    <s v="ASOCIADO 1853"/>
    <x v="2"/>
    <x v="7"/>
    <m/>
    <m/>
    <n v="0"/>
    <m/>
    <m/>
    <m/>
    <n v="1007704"/>
    <s v="SIN"/>
    <s v="SIN"/>
    <s v="SIN"/>
    <n v="4"/>
    <n v="0"/>
    <n v="0"/>
    <n v="19001"/>
    <n v="3.2630136986301368"/>
    <n v="26.852054794520548"/>
    <n v="1"/>
    <n v="0"/>
    <n v="0"/>
    <n v="1"/>
    <n v="2"/>
    <n v="0"/>
    <n v="0"/>
    <n v="0"/>
  </r>
  <r>
    <n v="6406620"/>
    <s v="ASOCIADO 1854"/>
    <x v="3"/>
    <x v="5"/>
    <m/>
    <n v="334255"/>
    <n v="0"/>
    <n v="86510"/>
    <n v="0"/>
    <n v="0"/>
    <n v="1007704"/>
    <s v="9- Otras garantías (no admisible)"/>
    <s v="LBZ"/>
    <s v="A"/>
    <n v="4"/>
    <n v="0"/>
    <n v="0"/>
    <n v="76306"/>
    <n v="3.2630136986301368"/>
    <n v="51.336986301369862"/>
    <n v="1"/>
    <n v="0"/>
    <n v="1"/>
    <n v="2"/>
    <n v="1"/>
    <n v="0"/>
    <n v="0"/>
    <n v="0"/>
  </r>
  <r>
    <n v="48666640"/>
    <s v="ASOCIADO 1855"/>
    <x v="3"/>
    <x v="3"/>
    <m/>
    <n v="1462350"/>
    <n v="448986"/>
    <n v="133235"/>
    <n v="0"/>
    <n v="0"/>
    <n v="1013364"/>
    <s v="9- Otras garantías (no admisible)"/>
    <s v="LBZ"/>
    <s v="A"/>
    <n v="4"/>
    <n v="0"/>
    <n v="31"/>
    <n v="68615"/>
    <n v="2.2821917808219179"/>
    <n v="43.668493150684931"/>
    <n v="2"/>
    <n v="2"/>
    <n v="1"/>
    <n v="2"/>
    <n v="4"/>
    <n v="0"/>
    <n v="0"/>
    <n v="0"/>
  </r>
  <r>
    <n v="2046424220"/>
    <s v="ASOCIADO 1856"/>
    <x v="3"/>
    <x v="5"/>
    <n v="6493"/>
    <n v="500000"/>
    <n v="0"/>
    <n v="85682"/>
    <n v="0"/>
    <n v="0"/>
    <n v="1013856"/>
    <s v="9- Otras garantías (no admisible)"/>
    <s v="LBZ"/>
    <s v="A"/>
    <n v="4"/>
    <n v="0"/>
    <n v="0"/>
    <n v="5308"/>
    <n v="3.6"/>
    <n v="35.457534246575342"/>
    <n v="1"/>
    <n v="0"/>
    <n v="1"/>
    <n v="2"/>
    <n v="1"/>
    <n v="0"/>
    <n v="0"/>
    <n v="0"/>
  </r>
  <r>
    <n v="86244288"/>
    <s v="ASOCIADO 1857"/>
    <x v="3"/>
    <x v="2"/>
    <n v="2611766"/>
    <n v="2398405"/>
    <n v="1382204"/>
    <n v="147606"/>
    <n v="0"/>
    <n v="1000000"/>
    <n v="1016201"/>
    <s v="6- pignoración"/>
    <s v="LBZ"/>
    <s v="A"/>
    <n v="4"/>
    <n v="0"/>
    <n v="4"/>
    <n v="76364"/>
    <n v="1.3753424657534246"/>
    <n v="36.424657534246577"/>
    <n v="1"/>
    <n v="2"/>
    <n v="1"/>
    <n v="2"/>
    <n v="1"/>
    <n v="0"/>
    <n v="0"/>
    <n v="0"/>
  </r>
  <r>
    <n v="2008428460"/>
    <s v="ASOCIADO 1859"/>
    <x v="3"/>
    <x v="3"/>
    <n v="68170"/>
    <n v="1148125"/>
    <n v="130150"/>
    <n v="136665"/>
    <n v="0"/>
    <n v="600000"/>
    <n v="1017975"/>
    <s v="6- pignoración"/>
    <s v="LBZ"/>
    <s v="A"/>
    <n v="4"/>
    <n v="0"/>
    <n v="0"/>
    <n v="17380"/>
    <n v="3.3698630136986303"/>
    <n v="31.873972602739727"/>
    <n v="2"/>
    <n v="0"/>
    <n v="3"/>
    <n v="3"/>
    <n v="1"/>
    <n v="0"/>
    <n v="0"/>
    <n v="0"/>
  </r>
  <r>
    <n v="8446446"/>
    <s v="ASOCIADO 1860"/>
    <x v="3"/>
    <x v="5"/>
    <n v="926051"/>
    <n v="703327"/>
    <n v="0"/>
    <n v="75862"/>
    <n v="0"/>
    <n v="0"/>
    <n v="1018719"/>
    <s v="9- Otras garantías (no admisible)"/>
    <s v="LBZ"/>
    <s v="A"/>
    <n v="4"/>
    <n v="0"/>
    <n v="0"/>
    <n v="76130"/>
    <n v="3.3589041095890413"/>
    <n v="39.227397260273975"/>
    <n v="1"/>
    <n v="2"/>
    <n v="1"/>
    <n v="2"/>
    <n v="3"/>
    <n v="0"/>
    <n v="0"/>
    <n v="0"/>
  </r>
  <r>
    <n v="66864804"/>
    <s v="ASOCIADO 1863"/>
    <x v="2"/>
    <x v="7"/>
    <n v="203000"/>
    <m/>
    <n v="0"/>
    <m/>
    <m/>
    <m/>
    <n v="1018720"/>
    <s v="SIN"/>
    <s v="SIN"/>
    <s v="SIN"/>
    <n v="4"/>
    <n v="0"/>
    <n v="0"/>
    <n v="76130"/>
    <n v="3.3589041095890413"/>
    <n v="48.783561643835618"/>
    <n v="2"/>
    <n v="2"/>
    <n v="1"/>
    <n v="2"/>
    <n v="1"/>
    <n v="0"/>
    <n v="0"/>
    <n v="0"/>
  </r>
  <r>
    <n v="26620626"/>
    <s v="ASOCIADO 1864"/>
    <x v="3"/>
    <x v="3"/>
    <n v="102306"/>
    <n v="1184491"/>
    <n v="165771"/>
    <n v="93758"/>
    <n v="0"/>
    <n v="0"/>
    <n v="1018720"/>
    <s v="9- Otras garantías (no admisible)"/>
    <s v="LBZ"/>
    <s v="A"/>
    <n v="4"/>
    <n v="0"/>
    <n v="0"/>
    <n v="5212"/>
    <n v="3.3698630136986303"/>
    <n v="50.073972602739723"/>
    <n v="1"/>
    <n v="0"/>
    <n v="2"/>
    <n v="2"/>
    <n v="1"/>
    <n v="0"/>
    <n v="0"/>
    <n v="0"/>
  </r>
  <r>
    <n v="40680882"/>
    <s v="ASOCIADO 1865"/>
    <x v="3"/>
    <x v="2"/>
    <n v="1796200"/>
    <n v="2491412"/>
    <n v="1471989"/>
    <n v="226993"/>
    <n v="0"/>
    <n v="0"/>
    <n v="1019423"/>
    <s v="9- Otras garantías (no admisible)"/>
    <s v="LBZ"/>
    <s v="A"/>
    <n v="4"/>
    <n v="0"/>
    <n v="0"/>
    <n v="23001"/>
    <n v="3.3013698630136985"/>
    <n v="36.936986301369863"/>
    <n v="2"/>
    <n v="0"/>
    <n v="1"/>
    <n v="2"/>
    <n v="1"/>
    <n v="0"/>
    <n v="0"/>
    <n v="0"/>
  </r>
  <r>
    <n v="2004400242"/>
    <s v="ASOCIADO 1866"/>
    <x v="3"/>
    <x v="3"/>
    <n v="1476067"/>
    <n v="1664052"/>
    <n v="644629"/>
    <n v="221323"/>
    <n v="0"/>
    <n v="0"/>
    <n v="1019423"/>
    <s v="9- Otras garantías (no admisible)"/>
    <s v="LBZ"/>
    <s v="A"/>
    <n v="4"/>
    <n v="0"/>
    <n v="0"/>
    <n v="23001"/>
    <n v="3.3013698630136985"/>
    <n v="23.230136986301371"/>
    <n v="2"/>
    <n v="4"/>
    <n v="1"/>
    <n v="2"/>
    <n v="1"/>
    <n v="0"/>
    <n v="0"/>
    <n v="0"/>
  </r>
  <r>
    <n v="42666880"/>
    <s v="ASOCIADO 1868"/>
    <x v="2"/>
    <x v="7"/>
    <n v="490539"/>
    <m/>
    <n v="0"/>
    <m/>
    <m/>
    <m/>
    <n v="1019423"/>
    <s v="SIN"/>
    <s v="SIN"/>
    <s v="SIN"/>
    <n v="4"/>
    <n v="0"/>
    <n v="0"/>
    <n v="76113"/>
    <n v="3.3013698630136985"/>
    <n v="38.265753424657532"/>
    <n v="2"/>
    <n v="0"/>
    <n v="1"/>
    <n v="2"/>
    <n v="1"/>
    <n v="0"/>
    <n v="0"/>
    <n v="0"/>
  </r>
  <r>
    <n v="42666420"/>
    <s v="ASOCIADO 1869"/>
    <x v="2"/>
    <x v="7"/>
    <n v="381094"/>
    <n v="9775"/>
    <n v="0"/>
    <n v="166750"/>
    <n v="0"/>
    <n v="500000"/>
    <n v="1019423"/>
    <s v="6- pignoración"/>
    <s v="LBZ"/>
    <s v="A"/>
    <n v="4"/>
    <n v="0"/>
    <n v="0"/>
    <n v="76113"/>
    <n v="3.3095890410958906"/>
    <n v="37.69315068493151"/>
    <n v="2"/>
    <n v="0"/>
    <n v="1"/>
    <n v="3"/>
    <n v="2"/>
    <n v="0"/>
    <n v="0"/>
    <n v="0"/>
  </r>
  <r>
    <n v="4468288"/>
    <s v="ASOCIADO 1872"/>
    <x v="4"/>
    <x v="0"/>
    <n v="50742"/>
    <n v="3697205"/>
    <n v="2677782"/>
    <n v="155995"/>
    <n v="0"/>
    <n v="2000000"/>
    <n v="1019423"/>
    <s v="6- pignoración"/>
    <s v="LBZ"/>
    <s v="A"/>
    <n v="4"/>
    <n v="0"/>
    <n v="0"/>
    <n v="76130"/>
    <n v="3.3095890410958906"/>
    <n v="45.761643835616439"/>
    <n v="1"/>
    <n v="1"/>
    <n v="1"/>
    <n v="2"/>
    <n v="2"/>
    <n v="0"/>
    <n v="0"/>
    <n v="0"/>
  </r>
  <r>
    <n v="26080486"/>
    <s v="ASOCIADO 1873"/>
    <x v="3"/>
    <x v="5"/>
    <n v="37194"/>
    <n v="355578"/>
    <n v="0"/>
    <n v="90679"/>
    <n v="0"/>
    <n v="0"/>
    <n v="1019423"/>
    <s v="9- Otras garantías (no admisible)"/>
    <s v="LBZ"/>
    <s v="A"/>
    <n v="4"/>
    <n v="0"/>
    <n v="0"/>
    <n v="76130"/>
    <n v="3.3095890410958906"/>
    <n v="54.676712328767124"/>
    <n v="1"/>
    <n v="0"/>
    <n v="3"/>
    <n v="2"/>
    <n v="1"/>
    <n v="0"/>
    <n v="0"/>
    <n v="0"/>
  </r>
  <r>
    <n v="20228604"/>
    <s v="ASOCIADO 1875"/>
    <x v="2"/>
    <x v="7"/>
    <m/>
    <m/>
    <n v="0"/>
    <m/>
    <m/>
    <m/>
    <n v="1019423"/>
    <s v="SIN"/>
    <s v="SIN"/>
    <s v="SIN"/>
    <n v="4"/>
    <n v="0"/>
    <n v="0"/>
    <n v="76001"/>
    <n v="3.3095890410958906"/>
    <n v="43.027397260273972"/>
    <n v="2"/>
    <n v="0"/>
    <n v="1"/>
    <n v="6"/>
    <n v="2"/>
    <n v="0"/>
    <n v="0"/>
    <n v="0"/>
  </r>
  <r>
    <n v="2008820426"/>
    <s v="ASOCIADO 1876"/>
    <x v="2"/>
    <x v="7"/>
    <m/>
    <m/>
    <n v="0"/>
    <m/>
    <m/>
    <m/>
    <n v="1020620"/>
    <s v="SIN"/>
    <s v="SIN"/>
    <s v="SIN"/>
    <n v="4"/>
    <n v="0"/>
    <n v="0"/>
    <n v="68001"/>
    <n v="2.4904109589041097"/>
    <n v="22.539726027397261"/>
    <n v="2"/>
    <n v="4"/>
    <n v="2"/>
    <n v="2"/>
    <n v="1"/>
    <n v="0"/>
    <n v="0"/>
    <n v="0"/>
  </r>
  <r>
    <n v="2244040668"/>
    <s v="ASOCIADO 1877"/>
    <x v="3"/>
    <x v="5"/>
    <m/>
    <n v="655536"/>
    <n v="0"/>
    <n v="136665"/>
    <n v="0"/>
    <n v="938393"/>
    <n v="1020965"/>
    <s v="6- pignoración"/>
    <s v="LBZ"/>
    <s v="A"/>
    <n v="4"/>
    <n v="0"/>
    <n v="0"/>
    <n v="76001"/>
    <n v="1.5917808219178082"/>
    <n v="31.07123287671233"/>
    <n v="2"/>
    <n v="2"/>
    <n v="4"/>
    <n v="3"/>
    <n v="3"/>
    <n v="0"/>
    <n v="0"/>
    <n v="0"/>
  </r>
  <r>
    <n v="2244482084"/>
    <s v="ASOCIADO 1878"/>
    <x v="2"/>
    <x v="7"/>
    <n v="336600"/>
    <m/>
    <n v="0"/>
    <m/>
    <m/>
    <m/>
    <n v="1026620"/>
    <s v="SIN"/>
    <s v="SIN"/>
    <s v="SIN"/>
    <n v="4"/>
    <n v="0"/>
    <n v="0"/>
    <n v="13001"/>
    <n v="2.6575342465753424"/>
    <n v="28.361643835616437"/>
    <n v="2"/>
    <n v="2"/>
    <n v="1"/>
    <n v="2"/>
    <n v="3"/>
    <n v="0"/>
    <n v="0"/>
    <n v="0"/>
  </r>
  <r>
    <n v="2244440600"/>
    <s v="ASOCIADO 1882"/>
    <x v="2"/>
    <x v="7"/>
    <n v="101959"/>
    <m/>
    <n v="0"/>
    <m/>
    <m/>
    <m/>
    <n v="1028246"/>
    <s v="SIN"/>
    <s v="SIN"/>
    <s v="SIN"/>
    <n v="4"/>
    <n v="0"/>
    <n v="0"/>
    <n v="8758"/>
    <n v="3.4328767123287673"/>
    <n v="29.235616438356164"/>
    <n v="2"/>
    <n v="4"/>
    <n v="1"/>
    <n v="2"/>
    <n v="3"/>
    <n v="0"/>
    <n v="0"/>
    <n v="0"/>
  </r>
  <r>
    <n v="2200806066"/>
    <s v="ASOCIADO 1883"/>
    <x v="2"/>
    <x v="7"/>
    <m/>
    <m/>
    <n v="0"/>
    <m/>
    <m/>
    <m/>
    <n v="1028620"/>
    <s v="SIN"/>
    <s v="SIN"/>
    <s v="SIN"/>
    <n v="4"/>
    <n v="0"/>
    <n v="0"/>
    <n v="68276"/>
    <n v="4.904109589041096"/>
    <n v="24.767123287671232"/>
    <n v="1"/>
    <n v="1"/>
    <n v="1"/>
    <n v="2"/>
    <n v="1"/>
    <n v="0"/>
    <n v="0"/>
    <n v="0"/>
  </r>
  <r>
    <n v="2006066268"/>
    <s v="ASOCIADO 1884"/>
    <x v="3"/>
    <x v="7"/>
    <m/>
    <n v="96977"/>
    <n v="0"/>
    <n v="113823"/>
    <n v="0"/>
    <n v="0"/>
    <n v="1029429"/>
    <s v="9- Otras garantías (no admisible)"/>
    <s v="LBZ"/>
    <s v="A"/>
    <n v="4"/>
    <n v="0"/>
    <n v="0"/>
    <n v="68276"/>
    <n v="2.4904109589041097"/>
    <n v="22.427397260273974"/>
    <n v="1"/>
    <n v="4"/>
    <n v="3"/>
    <n v="3"/>
    <n v="1"/>
    <n v="0"/>
    <n v="0"/>
    <n v="0"/>
  </r>
  <r>
    <n v="8226064"/>
    <s v="ASOCIADO 1885"/>
    <x v="3"/>
    <x v="5"/>
    <n v="205317"/>
    <n v="718727"/>
    <n v="0"/>
    <n v="136230"/>
    <n v="0"/>
    <n v="0"/>
    <n v="1029829"/>
    <s v="9- Otras garantías (no admisible)"/>
    <s v="LBZ"/>
    <s v="A"/>
    <n v="4"/>
    <n v="0"/>
    <n v="4"/>
    <n v="76130"/>
    <n v="1.3753424657534246"/>
    <n v="39.731506849315068"/>
    <n v="1"/>
    <n v="1"/>
    <n v="1"/>
    <n v="2"/>
    <n v="2"/>
    <n v="0"/>
    <n v="0"/>
    <n v="0"/>
  </r>
  <r>
    <n v="2224826222"/>
    <s v="ASOCIADO 1886"/>
    <x v="2"/>
    <x v="7"/>
    <n v="100962"/>
    <m/>
    <n v="0"/>
    <m/>
    <m/>
    <m/>
    <n v="1029829"/>
    <s v="SIN"/>
    <s v="SIN"/>
    <s v="SIN"/>
    <n v="4"/>
    <n v="0"/>
    <n v="4"/>
    <n v="76520"/>
    <n v="1.3753424657534246"/>
    <n v="31.145205479452056"/>
    <n v="1"/>
    <n v="2"/>
    <n v="2"/>
    <n v="2"/>
    <n v="1"/>
    <n v="0"/>
    <n v="0"/>
    <n v="0"/>
  </r>
  <r>
    <n v="2086222622"/>
    <s v="ASOCIADO 1888"/>
    <x v="3"/>
    <x v="5"/>
    <n v="1729034"/>
    <n v="990633"/>
    <n v="0"/>
    <n v="197130"/>
    <n v="0"/>
    <n v="0"/>
    <n v="1031142"/>
    <s v="9- Otras garantías (no admisible)"/>
    <s v="LBZ"/>
    <s v="A"/>
    <n v="4"/>
    <n v="0"/>
    <n v="0"/>
    <n v="76001"/>
    <n v="3.3698630136986303"/>
    <n v="35.62191780821918"/>
    <n v="2"/>
    <n v="0"/>
    <n v="1"/>
    <n v="2"/>
    <n v="3"/>
    <n v="0"/>
    <n v="0"/>
    <n v="0"/>
  </r>
  <r>
    <n v="2224624280"/>
    <s v="ASOCIADO 1889"/>
    <x v="2"/>
    <x v="7"/>
    <n v="979067"/>
    <m/>
    <n v="0"/>
    <m/>
    <m/>
    <m/>
    <n v="1031142"/>
    <s v="SIN"/>
    <s v="SIN"/>
    <s v="SIN"/>
    <n v="4"/>
    <n v="0"/>
    <n v="0"/>
    <n v="76130"/>
    <n v="3.3698630136986303"/>
    <n v="30.82191780821918"/>
    <n v="2"/>
    <n v="0"/>
    <n v="1"/>
    <n v="3"/>
    <n v="1"/>
    <n v="0"/>
    <n v="0"/>
    <n v="0"/>
  </r>
  <r>
    <n v="2240662000"/>
    <s v="ASOCIADO 1891"/>
    <x v="3"/>
    <x v="3"/>
    <n v="374282"/>
    <n v="1682000"/>
    <n v="650858"/>
    <n v="106362"/>
    <n v="0"/>
    <n v="0"/>
    <n v="1031142"/>
    <s v="9- Otras garantías (no admisible)"/>
    <s v="LBZ"/>
    <s v="A"/>
    <n v="4"/>
    <n v="0"/>
    <n v="0"/>
    <n v="76001"/>
    <n v="3.3698630136986303"/>
    <n v="34.61917808219178"/>
    <n v="2"/>
    <n v="0"/>
    <n v="1"/>
    <n v="2"/>
    <n v="1"/>
    <n v="0"/>
    <n v="0"/>
    <n v="0"/>
  </r>
  <r>
    <n v="2048220426"/>
    <s v="ASOCIADO 1892"/>
    <x v="3"/>
    <x v="5"/>
    <n v="310498"/>
    <n v="839902"/>
    <n v="0"/>
    <n v="87730"/>
    <n v="0"/>
    <n v="0"/>
    <n v="1031142"/>
    <s v="9- Otras garantías (no admisible)"/>
    <s v="LBZ"/>
    <s v="A"/>
    <n v="4"/>
    <n v="0"/>
    <n v="0"/>
    <n v="8001"/>
    <n v="3.3890410958904109"/>
    <n v="34.252054794520546"/>
    <n v="1"/>
    <n v="2"/>
    <n v="1"/>
    <n v="2"/>
    <n v="1"/>
    <n v="0"/>
    <n v="0"/>
    <n v="0"/>
  </r>
  <r>
    <n v="2224640620"/>
    <s v="ASOCIADO 1893"/>
    <x v="3"/>
    <x v="3"/>
    <n v="170763"/>
    <n v="1560722"/>
    <n v="529580"/>
    <n v="98692"/>
    <n v="0"/>
    <n v="0"/>
    <n v="1031142"/>
    <s v="9- Otras garantías (no admisible)"/>
    <s v="LBZ"/>
    <s v="A"/>
    <n v="4"/>
    <n v="0"/>
    <n v="0"/>
    <n v="76130"/>
    <n v="3.3698630136986303"/>
    <n v="27.578082191780823"/>
    <n v="1"/>
    <n v="0"/>
    <n v="1"/>
    <n v="2"/>
    <n v="1"/>
    <n v="0"/>
    <n v="0"/>
    <n v="0"/>
  </r>
  <r>
    <n v="24800028"/>
    <s v="ASOCIADO 1896"/>
    <x v="3"/>
    <x v="5"/>
    <m/>
    <n v="500000"/>
    <n v="0"/>
    <n v="85682"/>
    <n v="0"/>
    <n v="0"/>
    <n v="1031142"/>
    <s v="9- Otras garantías (no admisible)"/>
    <s v="LBZ"/>
    <s v="A"/>
    <n v="4"/>
    <n v="0"/>
    <n v="0"/>
    <n v="76111"/>
    <n v="3.3698630136986303"/>
    <n v="46.969863013698628"/>
    <n v="1"/>
    <n v="2"/>
    <n v="2"/>
    <n v="2"/>
    <n v="2"/>
    <n v="0"/>
    <n v="0"/>
    <n v="0"/>
  </r>
  <r>
    <n v="2202480488"/>
    <s v="ASOCIADO 1897"/>
    <x v="2"/>
    <x v="7"/>
    <n v="303500"/>
    <m/>
    <n v="0"/>
    <m/>
    <m/>
    <m/>
    <n v="1033620"/>
    <s v="SIN"/>
    <s v="SIN"/>
    <s v="SIN"/>
    <n v="4"/>
    <n v="0"/>
    <n v="0"/>
    <n v="68547"/>
    <n v="4.4904109589041097"/>
    <n v="28.994520547945207"/>
    <n v="1"/>
    <n v="4"/>
    <n v="1"/>
    <n v="3"/>
    <n v="1"/>
    <n v="0"/>
    <n v="0"/>
    <n v="0"/>
  </r>
  <r>
    <n v="2006044444"/>
    <s v="ASOCIADO 1898"/>
    <x v="3"/>
    <x v="5"/>
    <m/>
    <n v="837733"/>
    <n v="0"/>
    <n v="126470.00000000001"/>
    <n v="0"/>
    <n v="0"/>
    <n v="1035620"/>
    <s v="9- Otras garantías (no admisible)"/>
    <s v="LBZ"/>
    <s v="A"/>
    <n v="4"/>
    <n v="0"/>
    <n v="0"/>
    <n v="68307"/>
    <n v="2.6575342465753424"/>
    <n v="25.969863013698632"/>
    <n v="2"/>
    <n v="2"/>
    <n v="1"/>
    <n v="2"/>
    <n v="3"/>
    <n v="0"/>
    <n v="0"/>
    <n v="0"/>
  </r>
  <r>
    <n v="22822244"/>
    <s v="ASOCIADO 1899"/>
    <x v="2"/>
    <x v="8"/>
    <n v="3959083"/>
    <m/>
    <n v="0"/>
    <m/>
    <m/>
    <m/>
    <n v="1039965"/>
    <s v="SIN"/>
    <s v="SIN"/>
    <s v="SIN"/>
    <n v="4"/>
    <n v="0"/>
    <n v="0"/>
    <n v="5001"/>
    <n v="3.4712328767123286"/>
    <n v="47.920547945205477"/>
    <n v="2"/>
    <n v="0"/>
    <n v="2"/>
    <n v="2"/>
    <n v="1"/>
    <n v="0"/>
    <n v="0"/>
    <n v="0"/>
  </r>
  <r>
    <n v="2002244824"/>
    <s v="ASOCIADO 1900"/>
    <x v="2"/>
    <x v="7"/>
    <n v="281980"/>
    <m/>
    <n v="0"/>
    <m/>
    <m/>
    <m/>
    <n v="1040620"/>
    <s v="SIN"/>
    <s v="SIN"/>
    <s v="SIN"/>
    <n v="4"/>
    <n v="0"/>
    <n v="0"/>
    <n v="68255"/>
    <n v="2.2821917808219179"/>
    <n v="30.734246575342464"/>
    <n v="2"/>
    <n v="2"/>
    <n v="1"/>
    <n v="2"/>
    <n v="3"/>
    <n v="0"/>
    <n v="0"/>
    <n v="0"/>
  </r>
  <r>
    <n v="48860806"/>
    <s v="ASOCIADO 1901"/>
    <x v="2"/>
    <x v="7"/>
    <n v="243600"/>
    <m/>
    <n v="0"/>
    <m/>
    <m/>
    <m/>
    <n v="1040620"/>
    <s v="SIN"/>
    <s v="SIN"/>
    <s v="SIN"/>
    <n v="4"/>
    <n v="0"/>
    <n v="0"/>
    <n v="68615"/>
    <n v="2.2821917808219179"/>
    <n v="36.802739726027397"/>
    <n v="2"/>
    <n v="2"/>
    <n v="1"/>
    <n v="2"/>
    <n v="6"/>
    <n v="0"/>
    <n v="0"/>
    <n v="0"/>
  </r>
  <r>
    <n v="2066662682"/>
    <s v="ASOCIADO 1902"/>
    <x v="3"/>
    <x v="3"/>
    <m/>
    <n v="1388111"/>
    <n v="347491"/>
    <n v="126470.00000000001"/>
    <n v="0"/>
    <n v="0"/>
    <n v="1040620"/>
    <s v="9- Otras garantías (no admisible)"/>
    <s v="LBZ"/>
    <s v="A"/>
    <n v="4"/>
    <n v="0"/>
    <n v="0"/>
    <n v="20001"/>
    <n v="2.3616438356164382"/>
    <n v="28.567123287671233"/>
    <n v="1"/>
    <n v="2"/>
    <n v="2"/>
    <n v="2"/>
    <n v="1"/>
    <n v="0"/>
    <n v="0"/>
    <n v="0"/>
  </r>
  <r>
    <n v="64442006"/>
    <s v="ASOCIADO 1906"/>
    <x v="2"/>
    <x v="7"/>
    <m/>
    <m/>
    <n v="0"/>
    <m/>
    <m/>
    <m/>
    <n v="1040620"/>
    <s v="SIN"/>
    <s v="SIN"/>
    <s v="SIN"/>
    <n v="4"/>
    <n v="0"/>
    <n v="0"/>
    <n v="68276"/>
    <n v="2.2821917808219179"/>
    <n v="58.953424657534249"/>
    <n v="2"/>
    <n v="2"/>
    <n v="4"/>
    <n v="2"/>
    <n v="2"/>
    <n v="0"/>
    <n v="0"/>
    <n v="0"/>
  </r>
  <r>
    <n v="84668200"/>
    <s v="ASOCIADO 1907"/>
    <x v="3"/>
    <x v="5"/>
    <m/>
    <n v="321021"/>
    <n v="0"/>
    <n v="110018"/>
    <n v="0"/>
    <n v="0"/>
    <n v="1040620"/>
    <s v="9- Otras garantías (no admisible)"/>
    <s v="LBZ"/>
    <s v="A"/>
    <n v="4"/>
    <n v="0"/>
    <n v="0"/>
    <n v="13052"/>
    <n v="2.0301369863013701"/>
    <n v="47.531506849315072"/>
    <n v="1"/>
    <n v="2"/>
    <n v="1"/>
    <n v="3"/>
    <n v="3"/>
    <n v="0"/>
    <n v="0"/>
    <n v="0"/>
  </r>
  <r>
    <n v="66080460"/>
    <s v="ASOCIADO 1908"/>
    <x v="4"/>
    <x v="2"/>
    <n v="1201"/>
    <n v="2166745"/>
    <n v="1125332"/>
    <n v="110839"/>
    <n v="0"/>
    <n v="0"/>
    <n v="1041413"/>
    <s v="9- Otras garantías (no admisible)"/>
    <s v="LBZ"/>
    <s v="A"/>
    <n v="4"/>
    <n v="0"/>
    <n v="0"/>
    <n v="76130"/>
    <n v="3.4328767123287673"/>
    <n v="39.282191780821918"/>
    <n v="2"/>
    <n v="2"/>
    <n v="1"/>
    <n v="2"/>
    <n v="1"/>
    <n v="0"/>
    <n v="0"/>
    <n v="0"/>
  </r>
  <r>
    <n v="2008828286"/>
    <s v="ASOCIADO 1910"/>
    <x v="3"/>
    <x v="5"/>
    <n v="280501"/>
    <n v="509957"/>
    <n v="0"/>
    <n v="104453"/>
    <n v="0"/>
    <n v="0"/>
    <n v="1042158"/>
    <s v="9- Otras garantías (no admisible)"/>
    <s v="LBZ"/>
    <s v="A"/>
    <n v="4"/>
    <n v="0"/>
    <n v="0"/>
    <n v="63470"/>
    <n v="3.4328767123287673"/>
    <n v="26.021917808219179"/>
    <n v="2"/>
    <n v="0"/>
    <n v="2"/>
    <n v="2"/>
    <n v="2"/>
    <n v="0"/>
    <n v="0"/>
    <n v="0"/>
  </r>
  <r>
    <n v="20600602"/>
    <s v="ASOCIADO 1911"/>
    <x v="3"/>
    <x v="3"/>
    <m/>
    <n v="1221608"/>
    <n v="179450"/>
    <n v="148090"/>
    <n v="0"/>
    <n v="0"/>
    <n v="1042158"/>
    <s v="9- Otras garantías (no admisible)"/>
    <s v="LBZ"/>
    <s v="A"/>
    <n v="4"/>
    <n v="0"/>
    <n v="0"/>
    <n v="76130"/>
    <n v="3.4876712328767123"/>
    <n v="37.868493150684934"/>
    <n v="2"/>
    <n v="0"/>
    <n v="1"/>
    <n v="2"/>
    <n v="3"/>
    <n v="0"/>
    <n v="0"/>
    <n v="0"/>
  </r>
  <r>
    <n v="60028048"/>
    <s v="ASOCIADO 1912"/>
    <x v="2"/>
    <x v="7"/>
    <n v="2190976"/>
    <m/>
    <n v="0"/>
    <m/>
    <m/>
    <m/>
    <n v="1042861"/>
    <s v="SIN"/>
    <s v="SIN"/>
    <s v="SIN"/>
    <n v="4"/>
    <n v="0"/>
    <n v="0"/>
    <n v="11001"/>
    <n v="3.3917808219178083"/>
    <n v="42.838356164383562"/>
    <n v="2"/>
    <n v="0"/>
    <n v="2"/>
    <n v="2"/>
    <n v="1"/>
    <n v="0"/>
    <n v="0"/>
    <n v="0"/>
  </r>
  <r>
    <n v="2042420066"/>
    <s v="ASOCIADO 1913"/>
    <x v="3"/>
    <x v="5"/>
    <n v="980612"/>
    <n v="1083228"/>
    <n v="0"/>
    <n v="98692"/>
    <n v="0"/>
    <n v="0"/>
    <n v="1042861"/>
    <s v="9- Otras garantías (no admisible)"/>
    <s v="LBZ"/>
    <s v="A"/>
    <n v="4"/>
    <n v="0"/>
    <n v="0"/>
    <n v="5001"/>
    <n v="3.3917808219178083"/>
    <n v="25.167123287671235"/>
    <n v="1"/>
    <n v="2"/>
    <n v="2"/>
    <n v="2"/>
    <n v="1"/>
    <n v="0"/>
    <n v="0"/>
    <n v="0"/>
  </r>
  <r>
    <n v="60446800"/>
    <s v="ASOCIADO 1914"/>
    <x v="3"/>
    <x v="5"/>
    <m/>
    <n v="1140918"/>
    <n v="0"/>
    <n v="75882"/>
    <n v="0"/>
    <n v="0"/>
    <n v="1044420"/>
    <s v="9- Otras garantías (no admisible)"/>
    <s v="LBZ"/>
    <s v="A"/>
    <n v="4"/>
    <n v="0"/>
    <n v="0"/>
    <n v="68276"/>
    <n v="7.2986301369863016"/>
    <n v="43.495890410958907"/>
    <n v="2"/>
    <n v="1"/>
    <n v="1"/>
    <n v="2"/>
    <n v="1"/>
    <n v="0"/>
    <n v="0"/>
    <n v="0"/>
  </r>
  <r>
    <n v="2446428"/>
    <s v="ASOCIADO 1915"/>
    <x v="3"/>
    <x v="3"/>
    <n v="1122000"/>
    <n v="1697482"/>
    <n v="651882"/>
    <n v="86833"/>
    <n v="0"/>
    <n v="1200000"/>
    <n v="1045600"/>
    <s v="6- pignoración"/>
    <s v="LBZ"/>
    <s v="A"/>
    <n v="4"/>
    <n v="0"/>
    <n v="0"/>
    <n v="68547"/>
    <n v="1.8630136986301369"/>
    <n v="50.243835616438353"/>
    <n v="1"/>
    <n v="4"/>
    <n v="1"/>
    <n v="2"/>
    <n v="3"/>
    <n v="0"/>
    <n v="0"/>
    <n v="0"/>
  </r>
  <r>
    <n v="6806222"/>
    <s v="ASOCIADO 1916"/>
    <x v="2"/>
    <x v="7"/>
    <n v="1122000"/>
    <m/>
    <n v="0"/>
    <m/>
    <m/>
    <m/>
    <n v="1045600"/>
    <s v="SIN"/>
    <s v="SIN"/>
    <s v="SIN"/>
    <n v="4"/>
    <n v="0"/>
    <n v="0"/>
    <n v="68418"/>
    <n v="1.8630136986301369"/>
    <n v="60.69041095890411"/>
    <n v="1"/>
    <n v="1"/>
    <n v="1"/>
    <n v="2"/>
    <n v="2"/>
    <n v="0"/>
    <n v="0"/>
    <n v="0"/>
  </r>
  <r>
    <n v="6848484"/>
    <s v="ASOCIADO 1917"/>
    <x v="3"/>
    <x v="5"/>
    <m/>
    <n v="418318"/>
    <n v="0"/>
    <n v="85682"/>
    <n v="0"/>
    <n v="0"/>
    <n v="1045600"/>
    <s v="9- Otras garantías (no admisible)"/>
    <s v="LBZ"/>
    <s v="A"/>
    <n v="4"/>
    <n v="0"/>
    <n v="0"/>
    <n v="68276"/>
    <n v="1.8630136986301369"/>
    <n v="42.027397260273972"/>
    <n v="1"/>
    <n v="2"/>
    <n v="1"/>
    <n v="2"/>
    <n v="1"/>
    <n v="0"/>
    <n v="0"/>
    <n v="0"/>
  </r>
  <r>
    <n v="2044042864"/>
    <s v="ASOCIADO 1919"/>
    <x v="3"/>
    <x v="5"/>
    <m/>
    <n v="708320"/>
    <n v="0"/>
    <n v="104453"/>
    <n v="0"/>
    <n v="0"/>
    <n v="1048620"/>
    <s v="9- Otras garantías (no admisible)"/>
    <s v="LBZ"/>
    <s v="A"/>
    <n v="4"/>
    <n v="0"/>
    <n v="0"/>
    <n v="13052"/>
    <n v="2.5342465753424657"/>
    <n v="25.013698630136986"/>
    <n v="1"/>
    <n v="4"/>
    <n v="1"/>
    <n v="2"/>
    <n v="1"/>
    <n v="0"/>
    <n v="0"/>
    <n v="0"/>
  </r>
  <r>
    <n v="6400026"/>
    <s v="ASOCIADO 1923"/>
    <x v="3"/>
    <x v="5"/>
    <m/>
    <n v="920270"/>
    <n v="0"/>
    <n v="87730"/>
    <n v="0"/>
    <n v="0"/>
    <n v="1052429"/>
    <s v="9- Otras garantías (no admisible)"/>
    <s v="LBZ"/>
    <s v="A"/>
    <n v="4"/>
    <n v="0"/>
    <n v="0"/>
    <n v="76520"/>
    <n v="3.5123287671232877"/>
    <n v="40.835616438356162"/>
    <n v="1"/>
    <n v="4"/>
    <n v="2"/>
    <n v="2"/>
    <n v="3"/>
    <n v="0"/>
    <n v="0"/>
    <n v="0"/>
  </r>
  <r>
    <n v="2224000048"/>
    <s v="ASOCIADO 1927"/>
    <x v="3"/>
    <x v="3"/>
    <m/>
    <n v="1442455"/>
    <n v="388578"/>
    <n v="201766"/>
    <n v="0"/>
    <n v="0"/>
    <n v="1053877"/>
    <s v="9- Otras garantías (no admisible)"/>
    <s v="LBZ"/>
    <s v="A"/>
    <n v="4"/>
    <n v="0"/>
    <n v="0"/>
    <n v="76130"/>
    <n v="3.4876712328767123"/>
    <n v="51.526027397260272"/>
    <n v="1"/>
    <n v="0"/>
    <n v="1"/>
    <n v="2"/>
    <n v="1"/>
    <n v="0"/>
    <n v="0"/>
    <n v="0"/>
  </r>
  <r>
    <n v="2004620262"/>
    <s v="ASOCIADO 1932"/>
    <x v="3"/>
    <x v="3"/>
    <n v="30100"/>
    <n v="1706214"/>
    <n v="651634"/>
    <n v="227280"/>
    <n v="0"/>
    <n v="1340000"/>
    <n v="1054580"/>
    <s v="6- pignoración"/>
    <s v="LBZ"/>
    <s v="A"/>
    <n v="4"/>
    <n v="0"/>
    <n v="0"/>
    <n v="76130"/>
    <n v="3.4328767123287673"/>
    <n v="33.602739726027394"/>
    <n v="1"/>
    <n v="0"/>
    <n v="1"/>
    <n v="2"/>
    <n v="3"/>
    <n v="0"/>
    <n v="0"/>
    <n v="0"/>
  </r>
  <r>
    <n v="6228040"/>
    <s v="ASOCIADO 1934"/>
    <x v="3"/>
    <x v="3"/>
    <m/>
    <n v="1794831"/>
    <n v="740251"/>
    <n v="113496"/>
    <n v="0"/>
    <n v="2300000"/>
    <n v="1054580"/>
    <s v="6- pignoración"/>
    <s v="LBZ"/>
    <s v="A"/>
    <n v="4"/>
    <n v="0"/>
    <n v="0"/>
    <n v="76130"/>
    <n v="3.4328767123287673"/>
    <n v="52.841095890410962"/>
    <n v="1"/>
    <n v="0"/>
    <n v="1"/>
    <n v="2"/>
    <n v="2"/>
    <n v="0"/>
    <n v="0"/>
    <n v="0"/>
  </r>
  <r>
    <n v="2244868064"/>
    <s v="ASOCIADO 1935"/>
    <x v="3"/>
    <x v="3"/>
    <n v="468467"/>
    <n v="1912654"/>
    <n v="855211"/>
    <n v="115346"/>
    <n v="0"/>
    <n v="1200000"/>
    <n v="1057443"/>
    <s v="6- pignoración"/>
    <s v="LBZ"/>
    <s v="A"/>
    <n v="4"/>
    <n v="0"/>
    <n v="0"/>
    <n v="76001"/>
    <n v="1.1013698630136985"/>
    <n v="25.147945205479452"/>
    <n v="2"/>
    <n v="5"/>
    <n v="3"/>
    <n v="3"/>
    <n v="1"/>
    <n v="0"/>
    <n v="0"/>
    <n v="0"/>
  </r>
  <r>
    <n v="2066240080"/>
    <s v="ASOCIADO 1936"/>
    <x v="2"/>
    <x v="7"/>
    <n v="391369"/>
    <m/>
    <n v="0"/>
    <m/>
    <m/>
    <m/>
    <n v="1057443"/>
    <s v="SIN"/>
    <s v="SIN"/>
    <s v="SIN"/>
    <n v="4"/>
    <n v="0"/>
    <n v="0"/>
    <n v="68001"/>
    <n v="1.0931506849315069"/>
    <n v="29.443835616438356"/>
    <n v="2"/>
    <n v="5"/>
    <n v="3"/>
    <n v="4"/>
    <n v="1"/>
    <n v="0"/>
    <n v="0"/>
    <n v="0"/>
  </r>
  <r>
    <n v="8080402"/>
    <s v="ASOCIADO 1937"/>
    <x v="3"/>
    <x v="2"/>
    <n v="195765"/>
    <n v="2082160"/>
    <n v="1024717"/>
    <n v="189706"/>
    <n v="0"/>
    <n v="2015000"/>
    <n v="1057443"/>
    <s v="6- pignoración"/>
    <s v="LBZ"/>
    <s v="A"/>
    <n v="4"/>
    <n v="0"/>
    <n v="0"/>
    <n v="13052"/>
    <n v="1.1013698630136985"/>
    <n v="42.167123287671231"/>
    <n v="1"/>
    <n v="4"/>
    <n v="1"/>
    <n v="3"/>
    <n v="1"/>
    <n v="0"/>
    <n v="0"/>
    <n v="0"/>
  </r>
  <r>
    <n v="8062484"/>
    <s v="ASOCIADO 1938"/>
    <x v="3"/>
    <x v="5"/>
    <n v="63167"/>
    <n v="1000000"/>
    <n v="0"/>
    <n v="171364"/>
    <n v="0"/>
    <n v="0"/>
    <n v="1057443"/>
    <s v="9- Otras garantías (no admisible)"/>
    <s v="LBZ"/>
    <s v="A"/>
    <n v="4"/>
    <n v="0"/>
    <n v="0"/>
    <n v="13052"/>
    <n v="1.1095890410958904"/>
    <n v="37.079452054794523"/>
    <n v="1"/>
    <n v="5"/>
    <n v="2"/>
    <n v="4"/>
    <n v="1"/>
    <n v="0"/>
    <n v="0"/>
    <n v="0"/>
  </r>
  <r>
    <n v="8606060"/>
    <s v="ASOCIADO 1940"/>
    <x v="2"/>
    <x v="7"/>
    <m/>
    <m/>
    <n v="0"/>
    <m/>
    <m/>
    <m/>
    <n v="1057443"/>
    <s v="SIN"/>
    <s v="SIN"/>
    <s v="SIN"/>
    <n v="4"/>
    <n v="0"/>
    <n v="0"/>
    <n v="52356"/>
    <n v="1.0931506849315069"/>
    <n v="47.490410958904107"/>
    <n v="1"/>
    <n v="4"/>
    <n v="1"/>
    <n v="5"/>
    <n v="2"/>
    <n v="0"/>
    <n v="0"/>
    <n v="0"/>
  </r>
  <r>
    <n v="2066806626"/>
    <s v="ASOCIADO 1942"/>
    <x v="2"/>
    <x v="7"/>
    <m/>
    <m/>
    <n v="0"/>
    <m/>
    <m/>
    <m/>
    <n v="1060620"/>
    <s v="SIN"/>
    <s v="SIN"/>
    <s v="SIN"/>
    <n v="4"/>
    <n v="0"/>
    <n v="0"/>
    <n v="68255"/>
    <n v="2.7013698630136984"/>
    <n v="28.295890410958904"/>
    <n v="1"/>
    <n v="2"/>
    <n v="1"/>
    <n v="2"/>
    <n v="3"/>
    <n v="0"/>
    <n v="0"/>
    <n v="0"/>
  </r>
  <r>
    <n v="4206664"/>
    <s v="ASOCIADO 1943"/>
    <x v="3"/>
    <x v="2"/>
    <n v="451459"/>
    <n v="2247726"/>
    <n v="1184323"/>
    <n v="119418"/>
    <n v="0"/>
    <n v="2460000"/>
    <n v="1063403"/>
    <s v="6- pignoración"/>
    <s v="LBZ"/>
    <s v="A"/>
    <n v="4"/>
    <n v="0"/>
    <n v="0"/>
    <n v="76130"/>
    <n v="3.5616438356164384"/>
    <n v="49.041095890410958"/>
    <n v="1"/>
    <n v="2"/>
    <n v="2"/>
    <n v="2"/>
    <n v="1"/>
    <n v="0"/>
    <n v="0"/>
    <n v="0"/>
  </r>
  <r>
    <n v="6222060"/>
    <s v="ASOCIADO 1946"/>
    <x v="2"/>
    <x v="7"/>
    <n v="1986"/>
    <m/>
    <n v="0"/>
    <m/>
    <m/>
    <m/>
    <n v="1063403"/>
    <s v="SIN"/>
    <s v="SIN"/>
    <s v="SIN"/>
    <n v="4"/>
    <n v="0"/>
    <n v="0"/>
    <n v="76130"/>
    <n v="3.558904109589041"/>
    <n v="40.098630136986301"/>
    <n v="1"/>
    <n v="3"/>
    <n v="1"/>
    <n v="2"/>
    <n v="1"/>
    <n v="0"/>
    <n v="0"/>
    <n v="0"/>
  </r>
  <r>
    <n v="64666804"/>
    <s v="ASOCIADO 1948"/>
    <x v="2"/>
    <x v="7"/>
    <m/>
    <m/>
    <n v="0"/>
    <m/>
    <m/>
    <m/>
    <n v="1064620"/>
    <s v="SIN"/>
    <s v="SIN"/>
    <s v="SIN"/>
    <n v="4"/>
    <n v="0"/>
    <n v="0"/>
    <n v="68255"/>
    <n v="4.7397260273972606"/>
    <n v="37.057534246575344"/>
    <n v="2"/>
    <n v="1"/>
    <n v="1"/>
    <n v="2"/>
    <n v="1"/>
    <n v="0"/>
    <n v="0"/>
    <n v="0"/>
  </r>
  <r>
    <n v="2044028208"/>
    <s v="ASOCIADO 1951"/>
    <x v="3"/>
    <x v="3"/>
    <n v="50167"/>
    <n v="1326953"/>
    <n v="261333"/>
    <n v="98692"/>
    <n v="0"/>
    <n v="0"/>
    <n v="1065620"/>
    <s v="9- Otras garantías (no admisible)"/>
    <s v="LBZ"/>
    <s v="A"/>
    <n v="4"/>
    <n v="0"/>
    <n v="0"/>
    <n v="13052"/>
    <n v="4.0301369863013701"/>
    <n v="27.008219178082193"/>
    <n v="1"/>
    <n v="3"/>
    <n v="1"/>
    <n v="3"/>
    <n v="1"/>
    <n v="0"/>
    <n v="0"/>
    <n v="0"/>
  </r>
  <r>
    <n v="2024484448"/>
    <s v="ASOCIADO 1952"/>
    <x v="3"/>
    <x v="2"/>
    <n v="2054720"/>
    <n v="2931999"/>
    <n v="1865700"/>
    <n v="111556"/>
    <n v="0"/>
    <n v="600000"/>
    <n v="1066299"/>
    <s v="6- pignoración"/>
    <s v="LBZ"/>
    <s v="A"/>
    <n v="4"/>
    <n v="0"/>
    <n v="0"/>
    <n v="76130"/>
    <n v="3.4876712328767123"/>
    <n v="34.405479452054792"/>
    <n v="2"/>
    <n v="0"/>
    <n v="1"/>
    <n v="2"/>
    <n v="1"/>
    <n v="0"/>
    <n v="0"/>
    <n v="0"/>
  </r>
  <r>
    <n v="82242408"/>
    <s v="ASOCIADO 1954"/>
    <x v="3"/>
    <x v="2"/>
    <n v="939000"/>
    <n v="2411634"/>
    <n v="1345335"/>
    <n v="123366"/>
    <n v="0"/>
    <n v="0"/>
    <n v="1066299"/>
    <s v="9- Otras garantías (no admisible)"/>
    <s v="LBZ"/>
    <s v="A"/>
    <n v="4"/>
    <n v="0"/>
    <n v="0"/>
    <n v="8001"/>
    <n v="3.4712328767123286"/>
    <n v="45.197260273972603"/>
    <n v="1"/>
    <n v="4"/>
    <n v="3"/>
    <n v="2"/>
    <n v="1"/>
    <n v="0"/>
    <n v="0"/>
    <n v="0"/>
  </r>
  <r>
    <n v="2228202446"/>
    <s v="ASOCIADO 1955"/>
    <x v="2"/>
    <x v="7"/>
    <n v="879331"/>
    <m/>
    <n v="0"/>
    <m/>
    <m/>
    <m/>
    <n v="1066299"/>
    <s v="SIN"/>
    <s v="SIN"/>
    <s v="SIN"/>
    <n v="4"/>
    <n v="0"/>
    <n v="0"/>
    <n v="76001"/>
    <n v="3.4712328767123286"/>
    <n v="32.605479452054794"/>
    <n v="1"/>
    <n v="0"/>
    <n v="1"/>
    <n v="2"/>
    <n v="2"/>
    <n v="0"/>
    <n v="0"/>
    <n v="0"/>
  </r>
  <r>
    <n v="2226666046"/>
    <s v="ASOCIADO 1956"/>
    <x v="3"/>
    <x v="5"/>
    <n v="102802"/>
    <n v="230000"/>
    <n v="0"/>
    <n v="0"/>
    <n v="0"/>
    <n v="0"/>
    <n v="1066299"/>
    <s v="9- Otras garantías (no admisible)"/>
    <s v="LBZ"/>
    <s v="A"/>
    <n v="4"/>
    <n v="0"/>
    <n v="0"/>
    <n v="76130"/>
    <n v="3.4712328767123286"/>
    <n v="27.852054794520548"/>
    <n v="1"/>
    <n v="0"/>
    <n v="1"/>
    <n v="2"/>
    <n v="3"/>
    <n v="0"/>
    <n v="0"/>
    <n v="0"/>
  </r>
  <r>
    <n v="2026266204"/>
    <s v="ASOCIADO 1957"/>
    <x v="3"/>
    <x v="2"/>
    <n v="1563668"/>
    <n v="2341616"/>
    <n v="1267983"/>
    <n v="197385"/>
    <n v="0"/>
    <n v="2769323"/>
    <n v="1073633"/>
    <s v="6- pignoración"/>
    <s v="LBZ"/>
    <s v="A"/>
    <n v="4"/>
    <n v="0"/>
    <n v="0"/>
    <n v="76001"/>
    <n v="1.6712328767123288"/>
    <n v="32.449315068493149"/>
    <n v="1"/>
    <n v="3"/>
    <n v="1"/>
    <n v="3"/>
    <n v="1"/>
    <n v="0"/>
    <n v="0"/>
    <n v="0"/>
  </r>
  <r>
    <n v="2228260622"/>
    <s v="ASOCIADO 1958"/>
    <x v="2"/>
    <x v="7"/>
    <n v="1035000"/>
    <m/>
    <n v="0"/>
    <m/>
    <m/>
    <m/>
    <n v="1073633"/>
    <s v="SIN"/>
    <s v="SIN"/>
    <s v="SIN"/>
    <n v="4"/>
    <n v="0"/>
    <n v="0"/>
    <n v="76001"/>
    <n v="1.6712328767123288"/>
    <n v="25.87945205479452"/>
    <n v="1"/>
    <n v="5"/>
    <n v="1"/>
    <n v="3"/>
    <n v="1"/>
    <n v="0"/>
    <n v="0"/>
    <n v="0"/>
  </r>
  <r>
    <n v="2060608828"/>
    <s v="ASOCIADO 1959"/>
    <x v="2"/>
    <x v="7"/>
    <n v="828000"/>
    <m/>
    <n v="0"/>
    <m/>
    <m/>
    <m/>
    <n v="1073633"/>
    <s v="SIN"/>
    <s v="SIN"/>
    <s v="SIN"/>
    <n v="4"/>
    <n v="0"/>
    <n v="0"/>
    <n v="76130"/>
    <n v="1.6712328767123288"/>
    <n v="31.684931506849313"/>
    <n v="1"/>
    <n v="2"/>
    <n v="1"/>
    <n v="3"/>
    <n v="2"/>
    <n v="0"/>
    <n v="0"/>
    <n v="0"/>
  </r>
  <r>
    <n v="2224620864"/>
    <s v="ASOCIADO 1960"/>
    <x v="3"/>
    <x v="3"/>
    <n v="22509"/>
    <n v="1531428"/>
    <n v="457795"/>
    <n v="107500"/>
    <n v="0"/>
    <n v="0"/>
    <n v="1073633"/>
    <s v="9- Otras garantías (no admisible)"/>
    <s v="LBZ"/>
    <s v="A"/>
    <n v="4"/>
    <n v="0"/>
    <n v="0"/>
    <n v="76130"/>
    <n v="1.7095890410958905"/>
    <n v="32.178082191780824"/>
    <n v="1"/>
    <n v="3"/>
    <n v="1"/>
    <n v="3"/>
    <n v="1"/>
    <n v="0"/>
    <n v="0"/>
    <n v="0"/>
  </r>
  <r>
    <n v="2224624042"/>
    <s v="ASOCIADO 1961"/>
    <x v="3"/>
    <x v="7"/>
    <n v="10618"/>
    <n v="52220"/>
    <n v="0"/>
    <n v="52638"/>
    <n v="0"/>
    <n v="0"/>
    <n v="1073633"/>
    <s v="9- Otras garantías (no admisible)"/>
    <s v="LBZ"/>
    <s v="A"/>
    <n v="4"/>
    <n v="0"/>
    <n v="0"/>
    <n v="76130"/>
    <n v="1.6712328767123288"/>
    <n v="30.863013698630137"/>
    <n v="1"/>
    <n v="2"/>
    <n v="1"/>
    <n v="3"/>
    <n v="1"/>
    <n v="0"/>
    <n v="0"/>
    <n v="0"/>
  </r>
  <r>
    <n v="20464404"/>
    <s v="ASOCIADO 1962"/>
    <x v="2"/>
    <x v="7"/>
    <n v="1208543"/>
    <m/>
    <n v="0"/>
    <m/>
    <m/>
    <m/>
    <n v="1075122"/>
    <s v="SIN"/>
    <s v="SIN"/>
    <s v="SIN"/>
    <n v="4"/>
    <n v="0"/>
    <n v="0"/>
    <n v="76130"/>
    <n v="3.6410958904109587"/>
    <n v="56.684931506849317"/>
    <n v="2"/>
    <n v="2"/>
    <n v="2"/>
    <n v="2"/>
    <n v="4"/>
    <n v="0"/>
    <n v="0"/>
    <n v="0"/>
  </r>
  <r>
    <n v="20440080"/>
    <s v="ASOCIADO 1964"/>
    <x v="3"/>
    <x v="3"/>
    <n v="41862"/>
    <n v="1378964"/>
    <n v="303842"/>
    <n v="125139.99999999999"/>
    <n v="0"/>
    <n v="2248230"/>
    <n v="1075122"/>
    <s v="6- pignoración"/>
    <s v="LBZ"/>
    <s v="A"/>
    <n v="4"/>
    <n v="0"/>
    <n v="0"/>
    <n v="76130"/>
    <n v="3.6410958904109587"/>
    <n v="36.978082191780821"/>
    <n v="2"/>
    <n v="2"/>
    <n v="1"/>
    <n v="2"/>
    <n v="3"/>
    <n v="0"/>
    <n v="0"/>
    <n v="0"/>
  </r>
  <r>
    <n v="66060280"/>
    <s v="ASOCIADO 1966"/>
    <x v="2"/>
    <x v="7"/>
    <n v="356667"/>
    <m/>
    <n v="0"/>
    <m/>
    <m/>
    <m/>
    <n v="1075867"/>
    <s v="SIN"/>
    <s v="SIN"/>
    <s v="SIN"/>
    <n v="4"/>
    <n v="0"/>
    <n v="0"/>
    <n v="76130"/>
    <n v="3.6"/>
    <n v="41.939726027397263"/>
    <n v="2"/>
    <n v="2"/>
    <n v="2"/>
    <n v="2"/>
    <n v="1"/>
    <n v="0"/>
    <n v="0"/>
    <n v="0"/>
  </r>
  <r>
    <n v="2244200288"/>
    <s v="ASOCIADO 1967"/>
    <x v="2"/>
    <x v="7"/>
    <n v="202536"/>
    <m/>
    <n v="0"/>
    <m/>
    <m/>
    <m/>
    <n v="1077315"/>
    <s v="SIN"/>
    <s v="SIN"/>
    <s v="SIN"/>
    <n v="4"/>
    <n v="0"/>
    <n v="0"/>
    <n v="76001"/>
    <n v="3.6"/>
    <n v="24.961643835616439"/>
    <n v="2"/>
    <n v="0"/>
    <n v="2"/>
    <n v="2"/>
    <n v="1"/>
    <n v="0"/>
    <n v="0"/>
    <n v="0"/>
  </r>
  <r>
    <n v="20406848"/>
    <s v="ASOCIADO 1968"/>
    <x v="3"/>
    <x v="3"/>
    <n v="122382"/>
    <n v="1541156"/>
    <n v="463138"/>
    <n v="88883"/>
    <n v="0"/>
    <n v="2400000"/>
    <n v="1078018"/>
    <s v="6- pignoración"/>
    <s v="LBZ"/>
    <s v="A"/>
    <n v="4"/>
    <n v="0"/>
    <n v="0"/>
    <n v="76130"/>
    <n v="3.5123287671232877"/>
    <n v="36.638356164383559"/>
    <n v="1"/>
    <n v="0"/>
    <n v="2"/>
    <n v="2"/>
    <n v="1"/>
    <n v="0"/>
    <n v="0"/>
    <n v="0"/>
  </r>
  <r>
    <n v="2224664842"/>
    <s v="ASOCIADO 1969"/>
    <x v="2"/>
    <x v="7"/>
    <m/>
    <m/>
    <n v="0"/>
    <m/>
    <m/>
    <m/>
    <n v="1078018"/>
    <s v="SIN"/>
    <s v="SIN"/>
    <s v="SIN"/>
    <n v="4"/>
    <n v="0"/>
    <n v="0"/>
    <n v="76520"/>
    <n v="3.5205479452054793"/>
    <n v="29.904109589041095"/>
    <n v="2"/>
    <n v="4"/>
    <n v="2"/>
    <n v="3"/>
    <n v="1"/>
    <n v="0"/>
    <n v="0"/>
    <n v="0"/>
  </r>
  <r>
    <n v="26862866"/>
    <s v="ASOCIADO 1970"/>
    <x v="3"/>
    <x v="5"/>
    <m/>
    <n v="102814"/>
    <n v="0"/>
    <n v="103633"/>
    <n v="0"/>
    <n v="0"/>
    <n v="1078018"/>
    <s v="9- Otras garantías (no admisible)"/>
    <s v="LBZ"/>
    <s v="A"/>
    <n v="4"/>
    <n v="0"/>
    <n v="0"/>
    <n v="76001"/>
    <n v="3.5123287671232877"/>
    <n v="53.736986301369861"/>
    <n v="1"/>
    <n v="2"/>
    <n v="2"/>
    <n v="2"/>
    <n v="2"/>
    <n v="0"/>
    <n v="0"/>
    <n v="0"/>
  </r>
  <r>
    <n v="2006806644"/>
    <s v="ASOCIADO 1971"/>
    <x v="2"/>
    <x v="7"/>
    <n v="12000"/>
    <m/>
    <n v="0"/>
    <m/>
    <m/>
    <m/>
    <n v="1080620"/>
    <s v="SIN"/>
    <s v="SIN"/>
    <s v="SIN"/>
    <n v="4"/>
    <n v="0"/>
    <n v="0"/>
    <n v="68001"/>
    <n v="4.4082191780821915"/>
    <n v="31.421917808219177"/>
    <n v="2"/>
    <n v="4"/>
    <n v="3"/>
    <n v="2"/>
    <n v="1"/>
    <n v="0"/>
    <n v="0"/>
    <n v="0"/>
  </r>
  <r>
    <n v="2060066206"/>
    <s v="ASOCIADO 1972"/>
    <x v="2"/>
    <x v="7"/>
    <m/>
    <m/>
    <n v="0"/>
    <m/>
    <m/>
    <m/>
    <n v="1082120"/>
    <s v="SIN"/>
    <s v="SIN"/>
    <s v="SIN"/>
    <n v="4"/>
    <n v="0"/>
    <n v="0"/>
    <n v="13052"/>
    <n v="3.2383561643835614"/>
    <n v="27.104109589041094"/>
    <n v="1"/>
    <n v="3"/>
    <n v="1"/>
    <n v="3"/>
    <n v="3"/>
    <n v="0"/>
    <n v="0"/>
    <n v="0"/>
  </r>
  <r>
    <n v="2006462860"/>
    <s v="ASOCIADO 1973"/>
    <x v="2"/>
    <x v="7"/>
    <n v="94860"/>
    <n v="546"/>
    <n v="0"/>
    <n v="140368"/>
    <n v="0"/>
    <n v="0"/>
    <n v="1086120"/>
    <s v="9- Otras garantías (no admisible)"/>
    <s v="LBZ"/>
    <s v="A"/>
    <n v="4"/>
    <n v="0"/>
    <n v="0"/>
    <n v="68255"/>
    <n v="3.3205479452054796"/>
    <n v="29.805479452054794"/>
    <n v="1"/>
    <n v="1"/>
    <n v="1"/>
    <n v="2"/>
    <n v="3"/>
    <n v="0"/>
    <n v="0"/>
    <n v="0"/>
  </r>
  <r>
    <n v="2222880626"/>
    <s v="ASOCIADO 1975"/>
    <x v="3"/>
    <x v="3"/>
    <n v="90685"/>
    <n v="1734276"/>
    <n v="645987"/>
    <n v="115346"/>
    <n v="0"/>
    <n v="1400000"/>
    <n v="1088289"/>
    <s v="6- pignoración"/>
    <s v="LBZ"/>
    <s v="A"/>
    <n v="4"/>
    <n v="0"/>
    <n v="0"/>
    <n v="76109"/>
    <n v="2.032876712328767"/>
    <n v="30.616438356164384"/>
    <n v="2"/>
    <n v="2"/>
    <n v="1"/>
    <n v="2"/>
    <n v="1"/>
    <n v="0"/>
    <n v="0"/>
    <n v="0"/>
  </r>
  <r>
    <n v="2224640606"/>
    <s v="ASOCIADO 1976"/>
    <x v="3"/>
    <x v="2"/>
    <n v="1025125"/>
    <n v="2994663"/>
    <n v="1904926"/>
    <n v="172712"/>
    <n v="0"/>
    <n v="1764000"/>
    <n v="1089737"/>
    <s v="6- pignoración"/>
    <s v="LBZ"/>
    <s v="A"/>
    <n v="4"/>
    <n v="0"/>
    <n v="0"/>
    <n v="76130"/>
    <n v="3.558904109589041"/>
    <n v="27.465753424657535"/>
    <n v="1"/>
    <n v="0"/>
    <n v="1"/>
    <n v="2"/>
    <n v="2"/>
    <n v="0"/>
    <n v="0"/>
    <n v="0"/>
  </r>
  <r>
    <n v="2240648248"/>
    <s v="ASOCIADO 1978"/>
    <x v="2"/>
    <x v="7"/>
    <n v="326488"/>
    <m/>
    <n v="0"/>
    <m/>
    <m/>
    <m/>
    <n v="1089737"/>
    <s v="SIN"/>
    <s v="SIN"/>
    <s v="SIN"/>
    <n v="4"/>
    <n v="0"/>
    <n v="0"/>
    <n v="76130"/>
    <n v="3.5671232876712327"/>
    <n v="35.194520547945203"/>
    <n v="2"/>
    <n v="2"/>
    <n v="2"/>
    <n v="2"/>
    <n v="1"/>
    <n v="0"/>
    <n v="0"/>
    <n v="0"/>
  </r>
  <r>
    <n v="2026260682"/>
    <s v="ASOCIADO 1981"/>
    <x v="3"/>
    <x v="3"/>
    <m/>
    <n v="1641198"/>
    <n v="551461"/>
    <n v="147234"/>
    <n v="0"/>
    <n v="1350000"/>
    <n v="1089737"/>
    <s v="6- pignoración"/>
    <s v="LBZ"/>
    <s v="A"/>
    <n v="4"/>
    <n v="0"/>
    <n v="0"/>
    <n v="76130"/>
    <n v="3.5671232876712327"/>
    <n v="31.646575342465752"/>
    <n v="1"/>
    <n v="2"/>
    <n v="2"/>
    <n v="2"/>
    <n v="3"/>
    <n v="0"/>
    <n v="0"/>
    <n v="0"/>
  </r>
  <r>
    <n v="44280086"/>
    <s v="ASOCIADO 1983"/>
    <x v="2"/>
    <x v="7"/>
    <m/>
    <m/>
    <n v="0"/>
    <m/>
    <m/>
    <m/>
    <n v="1089737"/>
    <s v="SIN"/>
    <s v="SIN"/>
    <s v="SIN"/>
    <n v="4"/>
    <n v="0"/>
    <n v="0"/>
    <n v="5001"/>
    <n v="3.558904109589041"/>
    <n v="38.969863013698628"/>
    <n v="1"/>
    <n v="0"/>
    <n v="1"/>
    <n v="2"/>
    <n v="1"/>
    <n v="0"/>
    <n v="0"/>
    <n v="0"/>
  </r>
  <r>
    <n v="44020884"/>
    <s v="ASOCIADO 1984"/>
    <x v="2"/>
    <x v="7"/>
    <m/>
    <m/>
    <n v="0"/>
    <m/>
    <m/>
    <m/>
    <n v="1089737"/>
    <s v="SIN"/>
    <s v="SIN"/>
    <s v="SIN"/>
    <n v="4"/>
    <n v="0"/>
    <n v="0"/>
    <n v="5088"/>
    <n v="3.558904109589041"/>
    <n v="39.060273972602737"/>
    <n v="2"/>
    <n v="0"/>
    <n v="1"/>
    <n v="2"/>
    <n v="1"/>
    <n v="0"/>
    <n v="0"/>
    <n v="0"/>
  </r>
  <r>
    <n v="24826264"/>
    <s v="ASOCIADO 1985"/>
    <x v="3"/>
    <x v="2"/>
    <n v="821531"/>
    <n v="2741361"/>
    <n v="1650741"/>
    <n v="426639"/>
    <n v="0"/>
    <n v="7742000"/>
    <n v="1090620"/>
    <s v="6- pignoración"/>
    <s v="LBZ"/>
    <s v="A"/>
    <n v="4"/>
    <n v="0"/>
    <n v="0"/>
    <n v="68615"/>
    <n v="2.408219178082192"/>
    <n v="43.027397260273972"/>
    <n v="1"/>
    <n v="2"/>
    <n v="4"/>
    <n v="6"/>
    <n v="2"/>
    <n v="0"/>
    <n v="0"/>
    <n v="0"/>
  </r>
  <r>
    <n v="40882684"/>
    <s v="ASOCIADO 1987"/>
    <x v="3"/>
    <x v="5"/>
    <m/>
    <n v="841958"/>
    <n v="0"/>
    <n v="100221"/>
    <n v="0"/>
    <n v="0"/>
    <n v="1090620"/>
    <s v="9- Otras garantías (no admisible)"/>
    <s v="LBZ"/>
    <s v="A"/>
    <n v="4"/>
    <n v="0"/>
    <n v="0"/>
    <n v="13052"/>
    <n v="2.408219178082192"/>
    <n v="40.668493150684931"/>
    <n v="2"/>
    <n v="2"/>
    <n v="1"/>
    <n v="2"/>
    <n v="3"/>
    <n v="0"/>
    <n v="0"/>
    <n v="0"/>
  </r>
  <r>
    <n v="2008646444"/>
    <s v="ASOCIADO 1989"/>
    <x v="2"/>
    <x v="7"/>
    <m/>
    <m/>
    <n v="0"/>
    <m/>
    <m/>
    <m/>
    <n v="1092620"/>
    <s v="SIN"/>
    <s v="SIN"/>
    <s v="SIN"/>
    <n v="4"/>
    <n v="0"/>
    <n v="0"/>
    <n v="68615"/>
    <n v="2.8191780821917809"/>
    <n v="34.213698630136989"/>
    <n v="2"/>
    <n v="2"/>
    <n v="1"/>
    <n v="2"/>
    <n v="3"/>
    <n v="0"/>
    <n v="0"/>
    <n v="0"/>
  </r>
  <r>
    <n v="2008406004"/>
    <s v="ASOCIADO 1994"/>
    <x v="2"/>
    <x v="7"/>
    <m/>
    <m/>
    <n v="0"/>
    <m/>
    <m/>
    <m/>
    <n v="1094620"/>
    <s v="SIN"/>
    <s v="SIN"/>
    <s v="SIN"/>
    <n v="4"/>
    <n v="0"/>
    <n v="0"/>
    <n v="68255"/>
    <n v="2.8191780821917809"/>
    <n v="27.950684931506849"/>
    <n v="2"/>
    <n v="2"/>
    <n v="1"/>
    <n v="2"/>
    <n v="1"/>
    <n v="0"/>
    <n v="0"/>
    <n v="0"/>
  </r>
  <r>
    <n v="4042462"/>
    <s v="ASOCIADO 1995"/>
    <x v="4"/>
    <x v="0"/>
    <m/>
    <n v="3480633"/>
    <n v="2381328"/>
    <n v="192450"/>
    <n v="0"/>
    <n v="4210000"/>
    <n v="1099305"/>
    <s v="6- pignoración"/>
    <s v="LBZ"/>
    <s v="A"/>
    <n v="4"/>
    <n v="0"/>
    <n v="0"/>
    <n v="76130"/>
    <n v="3.6849315068493151"/>
    <n v="37.375342465753427"/>
    <n v="1"/>
    <n v="2"/>
    <n v="2"/>
    <n v="2"/>
    <n v="3"/>
    <n v="0"/>
    <n v="0"/>
    <n v="0"/>
  </r>
  <r>
    <n v="6240240"/>
    <s v="ASOCIADO 2000"/>
    <x v="2"/>
    <x v="7"/>
    <n v="1302834"/>
    <m/>
    <n v="0"/>
    <m/>
    <m/>
    <m/>
    <n v="1100753"/>
    <s v="SIN"/>
    <s v="SIN"/>
    <s v="SIN"/>
    <n v="4"/>
    <n v="0"/>
    <n v="0"/>
    <n v="76606"/>
    <n v="3.6849315068493151"/>
    <n v="41.939726027397263"/>
    <n v="1"/>
    <n v="1"/>
    <n v="2"/>
    <n v="2"/>
    <n v="1"/>
    <n v="0"/>
    <n v="0"/>
    <n v="0"/>
  </r>
  <r>
    <n v="2200806828"/>
    <s v="ASOCIADO 2001"/>
    <x v="2"/>
    <x v="7"/>
    <n v="100500"/>
    <m/>
    <n v="0"/>
    <m/>
    <m/>
    <m/>
    <n v="1101364"/>
    <s v="SIN"/>
    <s v="SIN"/>
    <s v="SIN"/>
    <n v="4"/>
    <n v="0"/>
    <n v="0"/>
    <n v="68615"/>
    <n v="2.8958904109589043"/>
    <n v="25.345205479452055"/>
    <n v="2"/>
    <n v="0"/>
    <n v="3"/>
    <n v="1"/>
    <n v="2"/>
    <n v="0"/>
    <n v="0"/>
    <n v="0"/>
  </r>
  <r>
    <n v="42606488"/>
    <s v="ASOCIADO 2002"/>
    <x v="3"/>
    <x v="5"/>
    <n v="2244616"/>
    <n v="1138337"/>
    <n v="0"/>
    <n v="131595"/>
    <n v="0"/>
    <n v="0"/>
    <n v="1101456"/>
    <s v="9- Otras garantías (no admisible)"/>
    <s v="LBZ"/>
    <s v="A"/>
    <n v="4"/>
    <n v="0"/>
    <n v="0"/>
    <n v="5001"/>
    <n v="3.6"/>
    <n v="54.202739726027396"/>
    <n v="2"/>
    <n v="0"/>
    <n v="2"/>
    <n v="2"/>
    <n v="4"/>
    <n v="0"/>
    <n v="0"/>
    <n v="0"/>
  </r>
  <r>
    <n v="2020462060"/>
    <s v="ASOCIADO 2003"/>
    <x v="3"/>
    <x v="3"/>
    <n v="1266867"/>
    <n v="1861723"/>
    <n v="760267"/>
    <n v="141096"/>
    <n v="0"/>
    <n v="2300000"/>
    <n v="1101456"/>
    <s v="6- pignoración"/>
    <s v="LBZ"/>
    <s v="A"/>
    <n v="4"/>
    <n v="0"/>
    <n v="0"/>
    <n v="5001"/>
    <n v="3.6"/>
    <n v="28.961643835616439"/>
    <n v="1"/>
    <n v="1"/>
    <n v="2"/>
    <n v="2"/>
    <n v="3"/>
    <n v="0"/>
    <n v="0"/>
    <n v="0"/>
  </r>
  <r>
    <n v="66888602"/>
    <s v="ASOCIADO 2004"/>
    <x v="2"/>
    <x v="7"/>
    <n v="951234"/>
    <m/>
    <n v="0"/>
    <m/>
    <m/>
    <m/>
    <n v="1101456"/>
    <s v="SIN"/>
    <s v="SIN"/>
    <s v="SIN"/>
    <n v="4"/>
    <n v="0"/>
    <n v="0"/>
    <n v="76130"/>
    <n v="3.6"/>
    <n v="46.394520547945206"/>
    <n v="2"/>
    <n v="2"/>
    <n v="1"/>
    <n v="2"/>
    <n v="1"/>
    <n v="0"/>
    <n v="0"/>
    <n v="0"/>
  </r>
  <r>
    <n v="66888044"/>
    <s v="ASOCIADO 2006"/>
    <x v="2"/>
    <x v="7"/>
    <n v="255932"/>
    <m/>
    <n v="0"/>
    <m/>
    <m/>
    <m/>
    <n v="1101456"/>
    <s v="SIN"/>
    <s v="SIN"/>
    <s v="SIN"/>
    <n v="4"/>
    <n v="0"/>
    <n v="0"/>
    <n v="76130"/>
    <n v="3.6"/>
    <n v="46.076712328767123"/>
    <n v="2"/>
    <n v="2"/>
    <n v="2"/>
    <n v="2"/>
    <n v="4"/>
    <n v="0"/>
    <n v="0"/>
    <n v="0"/>
  </r>
  <r>
    <n v="2080480228"/>
    <s v="ASOCIADO 2008"/>
    <x v="3"/>
    <x v="5"/>
    <m/>
    <n v="885463"/>
    <n v="0"/>
    <n v="152208"/>
    <n v="0"/>
    <n v="0"/>
    <n v="1109576"/>
    <s v="9- Otras garantías (no admisible)"/>
    <s v="LBZ"/>
    <s v="A"/>
    <n v="4"/>
    <n v="0"/>
    <n v="0"/>
    <n v="76130"/>
    <n v="3.7671232876712328"/>
    <n v="34.967123287671235"/>
    <n v="2"/>
    <n v="0"/>
    <n v="1"/>
    <n v="2"/>
    <n v="3"/>
    <n v="0"/>
    <n v="0"/>
    <n v="0"/>
  </r>
  <r>
    <n v="2082604402"/>
    <s v="ASOCIADO 2009"/>
    <x v="3"/>
    <x v="5"/>
    <n v="5666"/>
    <n v="500000"/>
    <n v="0"/>
    <n v="85682"/>
    <n v="0"/>
    <n v="0"/>
    <n v="1110279"/>
    <s v="9- Otras garantías (no admisible)"/>
    <s v="LBZ"/>
    <s v="A"/>
    <n v="4"/>
    <n v="0"/>
    <n v="0"/>
    <n v="76130"/>
    <n v="3.7205479452054795"/>
    <n v="27.969863013698632"/>
    <n v="1"/>
    <n v="0"/>
    <n v="1"/>
    <n v="2"/>
    <n v="1"/>
    <n v="0"/>
    <n v="0"/>
    <n v="0"/>
  </r>
  <r>
    <n v="2224642028"/>
    <s v="ASOCIADO 2010"/>
    <x v="2"/>
    <x v="7"/>
    <m/>
    <m/>
    <n v="0"/>
    <m/>
    <m/>
    <m/>
    <n v="1110315"/>
    <s v="SIN"/>
    <s v="SIN"/>
    <s v="SIN"/>
    <n v="4"/>
    <n v="0"/>
    <n v="0"/>
    <n v="76130"/>
    <n v="4.1013698630136988"/>
    <n v="32.238356164383561"/>
    <n v="2"/>
    <n v="0"/>
    <n v="1"/>
    <n v="2"/>
    <n v="1"/>
    <n v="0"/>
    <n v="0"/>
    <n v="0"/>
  </r>
  <r>
    <n v="2202488444"/>
    <s v="ASOCIADO 2011"/>
    <x v="2"/>
    <x v="7"/>
    <n v="816002"/>
    <m/>
    <n v="0"/>
    <m/>
    <m/>
    <m/>
    <n v="1111409"/>
    <s v="SIN"/>
    <s v="SIN"/>
    <s v="SIN"/>
    <n v="4"/>
    <n v="0"/>
    <n v="0"/>
    <n v="68547"/>
    <n v="1.7397260273972603"/>
    <n v="23.326027397260273"/>
    <n v="2"/>
    <n v="5"/>
    <n v="3"/>
    <n v="3"/>
    <n v="1"/>
    <n v="0"/>
    <n v="0"/>
    <n v="0"/>
  </r>
  <r>
    <n v="2202480402"/>
    <s v="ASOCIADO 2012"/>
    <x v="3"/>
    <x v="5"/>
    <m/>
    <n v="781263"/>
    <n v="0"/>
    <n v="136665"/>
    <n v="0"/>
    <n v="0"/>
    <n v="1111409"/>
    <s v="9- Otras garantías (no admisible)"/>
    <s v="LBZ"/>
    <s v="A"/>
    <n v="4"/>
    <n v="0"/>
    <n v="0"/>
    <n v="68547"/>
    <n v="1.7397260273972603"/>
    <n v="31.391780821917809"/>
    <n v="1"/>
    <n v="2"/>
    <n v="1"/>
    <n v="3"/>
    <n v="4"/>
    <n v="0"/>
    <n v="0"/>
    <n v="0"/>
  </r>
  <r>
    <n v="26264262"/>
    <s v="ASOCIADO 2013"/>
    <x v="2"/>
    <x v="7"/>
    <m/>
    <m/>
    <n v="0"/>
    <m/>
    <m/>
    <m/>
    <n v="1111727"/>
    <s v="SIN"/>
    <s v="SIN"/>
    <s v="SIN"/>
    <n v="4"/>
    <n v="0"/>
    <n v="0"/>
    <n v="76318"/>
    <n v="3.7671232876712328"/>
    <n v="61.304109589041097"/>
    <n v="1"/>
    <n v="1"/>
    <n v="1"/>
    <n v="2"/>
    <n v="4"/>
    <n v="0"/>
    <n v="0"/>
    <n v="0"/>
  </r>
  <r>
    <n v="2062446842"/>
    <s v="ASOCIADO 2014"/>
    <x v="2"/>
    <x v="7"/>
    <n v="402900"/>
    <m/>
    <n v="0"/>
    <m/>
    <m/>
    <m/>
    <n v="1112472"/>
    <s v="SIN"/>
    <s v="SIN"/>
    <s v="SIN"/>
    <n v="4"/>
    <n v="0"/>
    <n v="0"/>
    <n v="76130"/>
    <n v="3.6849315068493151"/>
    <n v="27.139726027397259"/>
    <n v="2"/>
    <n v="0"/>
    <n v="1"/>
    <n v="2"/>
    <n v="1"/>
    <n v="0"/>
    <n v="0"/>
    <n v="0"/>
  </r>
  <r>
    <n v="4042660"/>
    <s v="ASOCIADO 2015"/>
    <x v="2"/>
    <x v="7"/>
    <n v="249432"/>
    <m/>
    <n v="0"/>
    <m/>
    <m/>
    <m/>
    <n v="1112472"/>
    <s v="SIN"/>
    <s v="SIN"/>
    <s v="SIN"/>
    <n v="4"/>
    <n v="0"/>
    <n v="0"/>
    <n v="76130"/>
    <n v="3.6849315068493151"/>
    <n v="37.80821917808219"/>
    <n v="1"/>
    <n v="2"/>
    <n v="2"/>
    <n v="2"/>
    <n v="1"/>
    <n v="0"/>
    <n v="0"/>
    <n v="0"/>
  </r>
  <r>
    <n v="6486822"/>
    <s v="ASOCIADO 2016"/>
    <x v="2"/>
    <x v="7"/>
    <m/>
    <m/>
    <n v="0"/>
    <m/>
    <m/>
    <m/>
    <n v="1112472"/>
    <s v="SIN"/>
    <s v="SIN"/>
    <s v="SIN"/>
    <n v="4"/>
    <n v="0"/>
    <n v="0"/>
    <n v="76130"/>
    <n v="3.7205479452054795"/>
    <n v="55.457534246575342"/>
    <n v="1"/>
    <n v="2"/>
    <n v="2"/>
    <n v="2"/>
    <n v="3"/>
    <n v="0"/>
    <n v="0"/>
    <n v="0"/>
  </r>
  <r>
    <n v="2062888468"/>
    <s v="ASOCIADO 2017"/>
    <x v="3"/>
    <x v="3"/>
    <n v="1118645"/>
    <n v="1418310"/>
    <n v="305135"/>
    <n v="129223"/>
    <n v="0"/>
    <n v="2000000"/>
    <n v="1113175"/>
    <s v="6- pignoración"/>
    <s v="LBZ"/>
    <s v="A"/>
    <n v="4"/>
    <n v="0"/>
    <n v="0"/>
    <n v="19001"/>
    <n v="3.6410958904109587"/>
    <n v="25.805479452054794"/>
    <n v="2"/>
    <n v="4"/>
    <n v="1"/>
    <n v="2"/>
    <n v="1"/>
    <n v="0"/>
    <n v="0"/>
    <n v="0"/>
  </r>
  <r>
    <n v="2244220008"/>
    <s v="ASOCIADO 2019"/>
    <x v="2"/>
    <x v="7"/>
    <n v="16314"/>
    <m/>
    <n v="0"/>
    <m/>
    <m/>
    <m/>
    <n v="1113175"/>
    <s v="SIN"/>
    <s v="SIN"/>
    <s v="SIN"/>
    <n v="4"/>
    <n v="0"/>
    <n v="0"/>
    <n v="76130"/>
    <n v="3.6410958904109587"/>
    <n v="22.531506849315068"/>
    <n v="1"/>
    <n v="2"/>
    <n v="2"/>
    <n v="2"/>
    <n v="1"/>
    <n v="0"/>
    <n v="0"/>
    <n v="0"/>
  </r>
  <r>
    <n v="4288262"/>
    <s v="ASOCIADO 2020"/>
    <x v="4"/>
    <x v="0"/>
    <m/>
    <n v="3795139"/>
    <n v="2681964"/>
    <n v="178365"/>
    <n v="0"/>
    <n v="0"/>
    <n v="1113175"/>
    <s v="9- Otras garantías (no admisible)"/>
    <s v="LBZ"/>
    <s v="A"/>
    <n v="4"/>
    <n v="0"/>
    <n v="0"/>
    <n v="76130"/>
    <n v="3.6410958904109587"/>
    <n v="52.224657534246575"/>
    <n v="1"/>
    <n v="2"/>
    <n v="1"/>
    <n v="2"/>
    <n v="3"/>
    <n v="0"/>
    <n v="0"/>
    <n v="0"/>
  </r>
  <r>
    <n v="40868408"/>
    <s v="ASOCIADO 2021"/>
    <x v="3"/>
    <x v="5"/>
    <m/>
    <n v="282127"/>
    <n v="0"/>
    <n v="96688"/>
    <n v="0"/>
    <n v="600000"/>
    <n v="1113175"/>
    <s v="6- pignoración"/>
    <s v="LBZ"/>
    <s v="A"/>
    <n v="4"/>
    <n v="0"/>
    <n v="0"/>
    <n v="25473"/>
    <n v="3.6410958904109587"/>
    <n v="51.545205479452058"/>
    <n v="2"/>
    <n v="2"/>
    <n v="3"/>
    <n v="2"/>
    <n v="1"/>
    <n v="0"/>
    <n v="0"/>
    <n v="0"/>
  </r>
  <r>
    <n v="24806002"/>
    <s v="ASOCIADO 2022"/>
    <x v="3"/>
    <x v="5"/>
    <m/>
    <n v="437023"/>
    <n v="0"/>
    <n v="91110"/>
    <n v="0"/>
    <n v="0"/>
    <n v="1113175"/>
    <s v="9- Otras garantías (no admisible)"/>
    <s v="LBZ"/>
    <s v="A"/>
    <n v="4"/>
    <n v="0"/>
    <n v="0"/>
    <n v="76113"/>
    <n v="3.6410958904109587"/>
    <n v="48.005479452054793"/>
    <n v="1"/>
    <n v="1"/>
    <n v="1"/>
    <n v="2"/>
    <n v="4"/>
    <n v="0"/>
    <n v="0"/>
    <n v="0"/>
  </r>
  <r>
    <n v="2062482200"/>
    <s v="ASOCIADO 2023"/>
    <x v="2"/>
    <x v="7"/>
    <m/>
    <m/>
    <n v="0"/>
    <m/>
    <m/>
    <m/>
    <n v="1113364"/>
    <s v="SIN"/>
    <s v="SIN"/>
    <s v="SIN"/>
    <n v="4"/>
    <n v="0"/>
    <n v="0"/>
    <n v="15238"/>
    <n v="2.8602739726027395"/>
    <n v="34.61917808219178"/>
    <n v="2"/>
    <n v="0"/>
    <n v="2"/>
    <n v="3"/>
    <n v="2"/>
    <n v="0"/>
    <n v="0"/>
    <n v="0"/>
  </r>
  <r>
    <n v="2226248282"/>
    <s v="ASOCIADO 2024"/>
    <x v="2"/>
    <x v="7"/>
    <n v="1060333"/>
    <m/>
    <n v="0"/>
    <m/>
    <m/>
    <m/>
    <n v="1124191"/>
    <s v="SIN"/>
    <s v="SIN"/>
    <s v="SIN"/>
    <n v="4"/>
    <n v="0"/>
    <n v="0"/>
    <n v="76834"/>
    <n v="3.7232876712328768"/>
    <n v="35.238356164383561"/>
    <n v="2"/>
    <n v="2"/>
    <n v="2"/>
    <n v="2"/>
    <n v="1"/>
    <n v="0"/>
    <n v="0"/>
    <n v="0"/>
  </r>
  <r>
    <n v="42406006"/>
    <s v="ASOCIADO 2025"/>
    <x v="3"/>
    <x v="7"/>
    <n v="100500"/>
    <n v="75061"/>
    <n v="0"/>
    <n v="59517"/>
    <n v="0"/>
    <n v="0"/>
    <n v="1124191"/>
    <s v="9- Otras garantías (no admisible)"/>
    <s v="LBZ"/>
    <s v="A"/>
    <n v="4"/>
    <n v="0"/>
    <n v="0"/>
    <n v="76001"/>
    <n v="3.7205479452054795"/>
    <n v="37.789041095890411"/>
    <n v="2"/>
    <n v="0"/>
    <n v="1"/>
    <n v="2"/>
    <n v="3"/>
    <n v="0"/>
    <n v="0"/>
    <n v="0"/>
  </r>
  <r>
    <n v="2224646820"/>
    <s v="ASOCIADO 2027"/>
    <x v="2"/>
    <x v="7"/>
    <m/>
    <m/>
    <n v="0"/>
    <m/>
    <m/>
    <m/>
    <n v="1124191"/>
    <s v="SIN"/>
    <s v="SIN"/>
    <s v="SIN"/>
    <n v="4"/>
    <n v="0"/>
    <n v="0"/>
    <n v="76001"/>
    <n v="3.7205479452054795"/>
    <n v="32.926027397260277"/>
    <n v="1"/>
    <n v="0"/>
    <n v="1"/>
    <n v="2"/>
    <n v="1"/>
    <n v="0"/>
    <n v="0"/>
    <n v="0"/>
  </r>
  <r>
    <n v="2200066088"/>
    <s v="ASOCIADO 2028"/>
    <x v="3"/>
    <x v="5"/>
    <n v="93434"/>
    <n v="207366"/>
    <n v="0"/>
    <n v="104929"/>
    <n v="0"/>
    <n v="0"/>
    <n v="1124620"/>
    <s v="9- Otras garantías (no admisible)"/>
    <s v="LBZ"/>
    <s v="A"/>
    <n v="4"/>
    <n v="0"/>
    <n v="0"/>
    <n v="68895"/>
    <n v="2.4493150684931506"/>
    <n v="27.736986301369864"/>
    <n v="1"/>
    <n v="2"/>
    <n v="1"/>
    <n v="2"/>
    <n v="2"/>
    <n v="0"/>
    <n v="0"/>
    <n v="0"/>
  </r>
  <r>
    <n v="2008462442"/>
    <s v="ASOCIADO 2030"/>
    <x v="2"/>
    <x v="7"/>
    <n v="480108"/>
    <m/>
    <n v="0"/>
    <m/>
    <m/>
    <m/>
    <n v="1124894"/>
    <s v="SIN"/>
    <s v="SIN"/>
    <s v="SIN"/>
    <n v="4"/>
    <n v="0"/>
    <n v="0"/>
    <n v="76130"/>
    <n v="3.6849315068493151"/>
    <n v="24.723287671232878"/>
    <n v="2"/>
    <n v="0"/>
    <n v="2"/>
    <n v="2"/>
    <n v="1"/>
    <n v="0"/>
    <n v="0"/>
    <n v="0"/>
  </r>
  <r>
    <n v="26668208"/>
    <s v="ASOCIADO 2031"/>
    <x v="2"/>
    <x v="7"/>
    <m/>
    <m/>
    <n v="0"/>
    <m/>
    <m/>
    <m/>
    <n v="1124894"/>
    <s v="SIN"/>
    <s v="SIN"/>
    <s v="SIN"/>
    <n v="4"/>
    <n v="0"/>
    <n v="0"/>
    <n v="76001"/>
    <n v="3.6849315068493151"/>
    <n v="41.939726027397263"/>
    <n v="1"/>
    <n v="1"/>
    <n v="3"/>
    <n v="2"/>
    <n v="2"/>
    <n v="0"/>
    <n v="0"/>
    <n v="0"/>
  </r>
  <r>
    <n v="4042482"/>
    <s v="ASOCIADO 2032"/>
    <x v="3"/>
    <x v="5"/>
    <m/>
    <n v="527075"/>
    <n v="0"/>
    <n v="77725"/>
    <n v="0"/>
    <n v="0"/>
    <n v="1124894"/>
    <s v="9- Otras garantías (no admisible)"/>
    <s v="LBZ"/>
    <s v="A"/>
    <n v="4"/>
    <n v="0"/>
    <n v="0"/>
    <n v="76130"/>
    <n v="3.7205479452054795"/>
    <n v="38.367123287671234"/>
    <n v="1"/>
    <n v="0"/>
    <n v="1"/>
    <n v="2"/>
    <n v="3"/>
    <n v="0"/>
    <n v="0"/>
    <n v="0"/>
  </r>
  <r>
    <n v="2008404466"/>
    <s v="ASOCIADO 2033"/>
    <x v="3"/>
    <x v="5"/>
    <n v="319280"/>
    <n v="753666"/>
    <n v="0"/>
    <n v="71848"/>
    <n v="0"/>
    <n v="0"/>
    <n v="1126120"/>
    <s v="9- Otras garantías (no admisible)"/>
    <s v="LBZ"/>
    <s v="A"/>
    <n v="4"/>
    <n v="0"/>
    <n v="0"/>
    <n v="68255"/>
    <n v="3.6575342465753424"/>
    <n v="32.854794520547948"/>
    <n v="2"/>
    <n v="2"/>
    <n v="2"/>
    <n v="2"/>
    <n v="3"/>
    <n v="0"/>
    <n v="0"/>
    <n v="0"/>
  </r>
  <r>
    <n v="4486668"/>
    <s v="ASOCIADO 2034"/>
    <x v="2"/>
    <x v="7"/>
    <n v="2177167"/>
    <m/>
    <n v="0"/>
    <m/>
    <m/>
    <m/>
    <n v="1126301"/>
    <s v="SIN"/>
    <s v="SIN"/>
    <s v="SIN"/>
    <n v="4"/>
    <n v="0"/>
    <n v="0"/>
    <n v="76001"/>
    <n v="1.7616438356164383"/>
    <n v="41.824657534246576"/>
    <n v="1"/>
    <n v="3"/>
    <n v="2"/>
    <n v="3"/>
    <n v="2"/>
    <n v="0"/>
    <n v="0"/>
    <n v="0"/>
  </r>
  <r>
    <n v="20462088"/>
    <s v="ASOCIADO 2036"/>
    <x v="3"/>
    <x v="3"/>
    <n v="1234667"/>
    <n v="1735136"/>
    <n v="608835"/>
    <n v="158088"/>
    <n v="0"/>
    <n v="0"/>
    <n v="1126301"/>
    <s v="9- Otras garantías (no admisible)"/>
    <s v="LBZ"/>
    <s v="A"/>
    <n v="4"/>
    <n v="0"/>
    <n v="0"/>
    <n v="76130"/>
    <n v="1.7643835616438357"/>
    <n v="36.405479452054792"/>
    <n v="2"/>
    <n v="4"/>
    <n v="1"/>
    <n v="3"/>
    <n v="3"/>
    <n v="0"/>
    <n v="0"/>
    <n v="0"/>
  </r>
  <r>
    <n v="24800848"/>
    <s v="ASOCIADO 2037"/>
    <x v="3"/>
    <x v="7"/>
    <n v="217716"/>
    <n v="62894"/>
    <n v="0"/>
    <n v="63777"/>
    <n v="0"/>
    <n v="0"/>
    <n v="1126301"/>
    <s v="9- Otras garantías (no admisible)"/>
    <s v="LBZ"/>
    <s v="A"/>
    <n v="4"/>
    <n v="0"/>
    <n v="0"/>
    <n v="76834"/>
    <n v="1.7671232876712328"/>
    <n v="37.273972602739725"/>
    <n v="1"/>
    <n v="2"/>
    <n v="2"/>
    <n v="3"/>
    <n v="3"/>
    <n v="0"/>
    <n v="0"/>
    <n v="0"/>
  </r>
  <r>
    <n v="4268428"/>
    <s v="ASOCIADO 2038"/>
    <x v="2"/>
    <x v="7"/>
    <n v="105002"/>
    <m/>
    <n v="0"/>
    <m/>
    <m/>
    <m/>
    <n v="1126301"/>
    <s v="SIN"/>
    <s v="SIN"/>
    <s v="SIN"/>
    <n v="4"/>
    <n v="0"/>
    <n v="0"/>
    <n v="76130"/>
    <n v="1.7616438356164383"/>
    <n v="42.580821917808223"/>
    <n v="1"/>
    <n v="2"/>
    <n v="1"/>
    <n v="3"/>
    <n v="2"/>
    <n v="0"/>
    <n v="0"/>
    <n v="0"/>
  </r>
  <r>
    <n v="2224648800"/>
    <s v="ASOCIADO 2039"/>
    <x v="2"/>
    <x v="7"/>
    <n v="42408"/>
    <m/>
    <n v="0"/>
    <m/>
    <m/>
    <m/>
    <n v="1126301"/>
    <s v="SIN"/>
    <s v="SIN"/>
    <s v="SIN"/>
    <n v="4"/>
    <n v="0"/>
    <n v="0"/>
    <n v="76130"/>
    <n v="1.7643835616438357"/>
    <n v="24.227397260273971"/>
    <n v="1"/>
    <n v="3"/>
    <n v="1"/>
    <n v="3"/>
    <n v="1"/>
    <n v="0"/>
    <n v="0"/>
    <n v="0"/>
  </r>
  <r>
    <n v="2006244680"/>
    <s v="ASOCIADO 2041"/>
    <x v="2"/>
    <x v="7"/>
    <n v="364200"/>
    <m/>
    <n v="0"/>
    <m/>
    <m/>
    <m/>
    <n v="1128620"/>
    <s v="SIN"/>
    <s v="SIN"/>
    <s v="SIN"/>
    <n v="4"/>
    <n v="0"/>
    <n v="0"/>
    <n v="68615"/>
    <n v="2.8958904109589043"/>
    <n v="26.457534246575342"/>
    <n v="2"/>
    <n v="2"/>
    <n v="1"/>
    <n v="2"/>
    <n v="1"/>
    <n v="0"/>
    <n v="0"/>
    <n v="0"/>
  </r>
  <r>
    <n v="46826868"/>
    <s v="ASOCIADO 2042"/>
    <x v="3"/>
    <x v="3"/>
    <m/>
    <n v="1326953"/>
    <n v="198333"/>
    <n v="98692"/>
    <n v="0"/>
    <n v="0"/>
    <n v="1128620"/>
    <s v="9- Otras garantías (no admisible)"/>
    <s v="LBZ"/>
    <s v="A"/>
    <n v="4"/>
    <n v="0"/>
    <n v="0"/>
    <n v="68001"/>
    <n v="2.8958904109589043"/>
    <n v="40.200000000000003"/>
    <n v="2"/>
    <n v="4"/>
    <n v="2"/>
    <n v="2"/>
    <n v="3"/>
    <n v="0"/>
    <n v="0"/>
    <n v="0"/>
  </r>
  <r>
    <n v="40864048"/>
    <s v="ASOCIADO 2043"/>
    <x v="3"/>
    <x v="3"/>
    <m/>
    <n v="1815276"/>
    <n v="686656"/>
    <n v="168566"/>
    <n v="0"/>
    <n v="0"/>
    <n v="1128620"/>
    <s v="9- Otras garantías (no admisible)"/>
    <s v="LBZ"/>
    <s v="A"/>
    <n v="4"/>
    <n v="0"/>
    <n v="0"/>
    <n v="13052"/>
    <n v="2.8602739726027395"/>
    <n v="24.389041095890413"/>
    <n v="2"/>
    <n v="3"/>
    <n v="1"/>
    <n v="2"/>
    <n v="4"/>
    <n v="0"/>
    <n v="0"/>
    <n v="0"/>
  </r>
  <r>
    <n v="2046020228"/>
    <s v="ASOCIADO 2047"/>
    <x v="2"/>
    <x v="7"/>
    <n v="242800"/>
    <m/>
    <n v="0"/>
    <m/>
    <m/>
    <m/>
    <n v="1133014"/>
    <s v="SIN"/>
    <s v="SIN"/>
    <s v="SIN"/>
    <n v="4"/>
    <n v="0"/>
    <n v="0"/>
    <n v="5318"/>
    <n v="3.8383561643835615"/>
    <n v="35.602739726027394"/>
    <n v="1"/>
    <n v="2"/>
    <n v="3"/>
    <n v="2"/>
    <n v="1"/>
    <n v="0"/>
    <n v="0"/>
    <n v="0"/>
  </r>
  <r>
    <n v="2082406686"/>
    <s v="ASOCIADO 2049"/>
    <x v="2"/>
    <x v="8"/>
    <n v="21451115"/>
    <m/>
    <n v="0"/>
    <m/>
    <m/>
    <m/>
    <n v="1135910"/>
    <s v="SIN"/>
    <s v="SIN"/>
    <s v="SIN"/>
    <n v="4"/>
    <n v="0"/>
    <n v="0"/>
    <n v="76130"/>
    <n v="3.7671232876712328"/>
    <n v="34.547945205479451"/>
    <n v="2"/>
    <n v="2"/>
    <n v="1"/>
    <n v="2"/>
    <n v="3"/>
    <n v="0"/>
    <n v="0"/>
    <n v="0"/>
  </r>
  <r>
    <n v="20462622"/>
    <s v="ASOCIADO 2051"/>
    <x v="3"/>
    <x v="0"/>
    <n v="1656472"/>
    <n v="3303526"/>
    <n v="2167616"/>
    <n v="115007"/>
    <n v="0"/>
    <n v="0"/>
    <n v="1135910"/>
    <s v="9- Otras garantías (no admisible)"/>
    <s v="LBZ"/>
    <s v="A"/>
    <n v="4"/>
    <n v="0"/>
    <n v="0"/>
    <n v="76130"/>
    <n v="3.8054794520547945"/>
    <n v="52.076712328767123"/>
    <n v="2"/>
    <n v="2"/>
    <n v="2"/>
    <n v="2"/>
    <n v="4"/>
    <n v="0"/>
    <n v="0"/>
    <n v="0"/>
  </r>
  <r>
    <n v="48464482"/>
    <s v="ASOCIADO 2052"/>
    <x v="3"/>
    <x v="5"/>
    <n v="33801"/>
    <n v="442891"/>
    <n v="0"/>
    <n v="100618"/>
    <n v="0"/>
    <n v="0"/>
    <n v="1135910"/>
    <s v="9- Otras garantías (no admisible)"/>
    <s v="LBZ"/>
    <s v="A"/>
    <n v="4"/>
    <n v="0"/>
    <n v="0"/>
    <n v="76130"/>
    <n v="3.7671232876712328"/>
    <n v="40.791780821917811"/>
    <n v="2"/>
    <n v="0"/>
    <n v="1"/>
    <n v="2"/>
    <n v="1"/>
    <n v="0"/>
    <n v="0"/>
    <n v="0"/>
  </r>
  <r>
    <n v="2284486"/>
    <s v="ASOCIADO 2054"/>
    <x v="3"/>
    <x v="3"/>
    <m/>
    <n v="1280746"/>
    <n v="144300"/>
    <n v="126438.00000000001"/>
    <n v="0"/>
    <n v="0"/>
    <n v="1136446"/>
    <s v="9- Otras garantías (no admisible)"/>
    <s v="LBZ"/>
    <s v="A"/>
    <n v="4"/>
    <n v="0"/>
    <n v="0"/>
    <n v="68307"/>
    <n v="1.1643835616438356"/>
    <n v="38.797260273972604"/>
    <n v="1"/>
    <n v="2"/>
    <n v="2"/>
    <n v="4"/>
    <n v="2"/>
    <n v="0"/>
    <n v="0"/>
    <n v="0"/>
  </r>
  <r>
    <n v="24640620"/>
    <s v="ASOCIADO 2055"/>
    <x v="3"/>
    <x v="3"/>
    <m/>
    <n v="1689401"/>
    <n v="552955"/>
    <n v="182220"/>
    <n v="0"/>
    <n v="0"/>
    <n v="1136446"/>
    <s v="9- Otras garantías (no admisible)"/>
    <s v="LBZ"/>
    <s v="A"/>
    <n v="4"/>
    <n v="0"/>
    <n v="0"/>
    <n v="68418"/>
    <n v="1.1643835616438356"/>
    <n v="37.361643835616441"/>
    <n v="1"/>
    <n v="0"/>
    <n v="2"/>
    <n v="3"/>
    <n v="1"/>
    <n v="0"/>
    <n v="0"/>
    <n v="0"/>
  </r>
  <r>
    <n v="48660264"/>
    <s v="ASOCIADO 2057"/>
    <x v="3"/>
    <x v="3"/>
    <n v="1087622"/>
    <n v="2040595"/>
    <n v="903982"/>
    <n v="271404"/>
    <n v="0"/>
    <n v="1090000"/>
    <n v="1136613"/>
    <s v="6- pignoración"/>
    <s v="LBZ"/>
    <s v="A"/>
    <n v="4"/>
    <n v="0"/>
    <n v="0"/>
    <n v="76130"/>
    <n v="3.7205479452054795"/>
    <n v="23.734246575342464"/>
    <n v="1"/>
    <n v="0"/>
    <n v="1"/>
    <n v="2"/>
    <n v="3"/>
    <n v="0"/>
    <n v="0"/>
    <n v="0"/>
  </r>
  <r>
    <n v="2222488688"/>
    <s v="ASOCIADO 2058"/>
    <x v="2"/>
    <x v="7"/>
    <n v="151000"/>
    <m/>
    <n v="0"/>
    <m/>
    <m/>
    <m/>
    <n v="1136613"/>
    <s v="SIN"/>
    <s v="SIN"/>
    <s v="SIN"/>
    <n v="4"/>
    <n v="0"/>
    <n v="0"/>
    <n v="76130"/>
    <n v="3.7205479452054795"/>
    <n v="29.142465753424659"/>
    <n v="2"/>
    <n v="0"/>
    <n v="2"/>
    <n v="2"/>
    <n v="1"/>
    <n v="0"/>
    <n v="0"/>
    <n v="0"/>
  </r>
  <r>
    <n v="26802046"/>
    <s v="ASOCIADO 2062"/>
    <x v="3"/>
    <x v="5"/>
    <m/>
    <n v="261114"/>
    <n v="0"/>
    <n v="74798"/>
    <n v="0"/>
    <n v="0"/>
    <n v="1136613"/>
    <s v="9- Otras garantías (no admisible)"/>
    <s v="LBZ"/>
    <s v="A"/>
    <n v="4"/>
    <n v="0"/>
    <n v="0"/>
    <n v="76606"/>
    <n v="3.7698630136986302"/>
    <n v="48.093150684931508"/>
    <n v="1"/>
    <n v="0"/>
    <n v="1"/>
    <n v="2"/>
    <n v="1"/>
    <n v="0"/>
    <n v="0"/>
    <n v="0"/>
  </r>
  <r>
    <n v="2008404420"/>
    <s v="ASOCIADO 2063"/>
    <x v="3"/>
    <x v="3"/>
    <n v="45400"/>
    <n v="1864005"/>
    <n v="725185"/>
    <n v="88883"/>
    <n v="0"/>
    <n v="0"/>
    <n v="1138820"/>
    <s v="9- Otras garantías (no admisible)"/>
    <s v="LBZ"/>
    <s v="A"/>
    <n v="4"/>
    <n v="0"/>
    <n v="0"/>
    <n v="68307"/>
    <n v="4.9890410958904106"/>
    <n v="33.030136986301372"/>
    <n v="2"/>
    <n v="3"/>
    <n v="1"/>
    <n v="2"/>
    <n v="1"/>
    <n v="0"/>
    <n v="0"/>
    <n v="0"/>
  </r>
  <r>
    <n v="2004286400"/>
    <s v="ASOCIADO 2065"/>
    <x v="3"/>
    <x v="5"/>
    <n v="367800"/>
    <n v="611832"/>
    <n v="0"/>
    <n v="127554"/>
    <n v="0"/>
    <n v="0"/>
    <n v="1140620"/>
    <s v="9- Otras garantías (no admisible)"/>
    <s v="LBZ"/>
    <s v="A"/>
    <n v="4"/>
    <n v="0"/>
    <n v="0"/>
    <n v="68307"/>
    <n v="2.7424657534246575"/>
    <n v="30.416438356164385"/>
    <n v="1"/>
    <n v="3"/>
    <n v="1"/>
    <n v="2"/>
    <n v="2"/>
    <n v="0"/>
    <n v="0"/>
    <n v="0"/>
  </r>
  <r>
    <n v="6888044"/>
    <s v="ASOCIADO 2066"/>
    <x v="2"/>
    <x v="7"/>
    <n v="269280"/>
    <m/>
    <n v="0"/>
    <m/>
    <m/>
    <m/>
    <n v="1140620"/>
    <s v="SIN"/>
    <s v="SIN"/>
    <s v="SIN"/>
    <n v="4"/>
    <n v="0"/>
    <n v="0"/>
    <n v="68820"/>
    <n v="2.4904109589041097"/>
    <n v="54.043835616438358"/>
    <n v="1"/>
    <n v="1"/>
    <n v="2"/>
    <n v="2"/>
    <n v="2"/>
    <n v="0"/>
    <n v="0"/>
    <n v="0"/>
  </r>
  <r>
    <n v="2020080468"/>
    <s v="ASOCIADO 2067"/>
    <x v="2"/>
    <x v="7"/>
    <m/>
    <m/>
    <n v="0"/>
    <m/>
    <m/>
    <m/>
    <n v="1140620"/>
    <s v="SIN"/>
    <s v="SIN"/>
    <s v="SIN"/>
    <n v="4"/>
    <n v="0"/>
    <n v="0"/>
    <n v="68895"/>
    <n v="2.7013698630136984"/>
    <n v="23.350684931506848"/>
    <n v="1"/>
    <n v="2"/>
    <n v="1"/>
    <n v="3"/>
    <n v="3"/>
    <n v="0"/>
    <n v="0"/>
    <n v="0"/>
  </r>
  <r>
    <n v="2068880288"/>
    <s v="ASOCIADO 2069"/>
    <x v="3"/>
    <x v="5"/>
    <n v="488000"/>
    <n v="671965"/>
    <n v="0"/>
    <n v="171364"/>
    <n v="0"/>
    <n v="0"/>
    <n v="1146884"/>
    <s v="9- Otras garantías (no admisible)"/>
    <s v="LBZ"/>
    <s v="A"/>
    <n v="4"/>
    <n v="0"/>
    <n v="0"/>
    <n v="76130"/>
    <n v="3.8054794520547945"/>
    <n v="27.17808219178082"/>
    <n v="1"/>
    <n v="0"/>
    <n v="1"/>
    <n v="2"/>
    <n v="3"/>
    <n v="0"/>
    <n v="0"/>
    <n v="0"/>
  </r>
  <r>
    <n v="2008600042"/>
    <s v="ASOCIADO 2070"/>
    <x v="3"/>
    <x v="5"/>
    <m/>
    <n v="277850"/>
    <n v="0"/>
    <n v="94102"/>
    <n v="0"/>
    <n v="0"/>
    <n v="1146884"/>
    <s v="9- Otras garantías (no admisible)"/>
    <s v="LBZ"/>
    <s v="A"/>
    <n v="4"/>
    <n v="0"/>
    <n v="0"/>
    <n v="76130"/>
    <n v="3.8054794520547945"/>
    <n v="22.287671232876711"/>
    <n v="1"/>
    <n v="0"/>
    <n v="1"/>
    <n v="2"/>
    <n v="3"/>
    <n v="0"/>
    <n v="0"/>
    <n v="0"/>
  </r>
  <r>
    <n v="2226082264"/>
    <s v="ASOCIADO 2072"/>
    <x v="2"/>
    <x v="7"/>
    <n v="2581917"/>
    <m/>
    <n v="0"/>
    <m/>
    <m/>
    <m/>
    <n v="1148332"/>
    <s v="SIN"/>
    <s v="SIN"/>
    <s v="SIN"/>
    <n v="4"/>
    <n v="0"/>
    <n v="0"/>
    <n v="76130"/>
    <n v="3.7698630136986302"/>
    <n v="32.38082191780822"/>
    <n v="2"/>
    <n v="0"/>
    <n v="2"/>
    <n v="2"/>
    <n v="1"/>
    <n v="0"/>
    <n v="0"/>
    <n v="0"/>
  </r>
  <r>
    <n v="2082688800"/>
    <s v="ASOCIADO 2073"/>
    <x v="2"/>
    <x v="7"/>
    <n v="828370"/>
    <m/>
    <n v="0"/>
    <m/>
    <m/>
    <m/>
    <n v="1148332"/>
    <s v="SIN"/>
    <s v="SIN"/>
    <s v="SIN"/>
    <n v="4"/>
    <n v="0"/>
    <n v="0"/>
    <n v="76834"/>
    <n v="3.7698630136986302"/>
    <n v="28.139726027397259"/>
    <n v="2"/>
    <n v="4"/>
    <n v="3"/>
    <n v="2"/>
    <n v="1"/>
    <n v="0"/>
    <n v="0"/>
    <n v="0"/>
  </r>
  <r>
    <n v="66886068"/>
    <s v="ASOCIADO 2076"/>
    <x v="2"/>
    <x v="7"/>
    <m/>
    <m/>
    <n v="0"/>
    <m/>
    <m/>
    <m/>
    <n v="1148332"/>
    <s v="SIN"/>
    <s v="SIN"/>
    <s v="SIN"/>
    <n v="4"/>
    <n v="0"/>
    <n v="0"/>
    <n v="76130"/>
    <n v="3.7671232876712328"/>
    <n v="49.438356164383563"/>
    <n v="2"/>
    <n v="2"/>
    <n v="1"/>
    <n v="2"/>
    <n v="1"/>
    <n v="0"/>
    <n v="0"/>
    <n v="0"/>
  </r>
  <r>
    <n v="2008864466"/>
    <s v="ASOCIADO 2077"/>
    <x v="2"/>
    <x v="7"/>
    <n v="139610"/>
    <m/>
    <n v="0"/>
    <m/>
    <m/>
    <m/>
    <n v="1148820"/>
    <s v="SIN"/>
    <s v="SIN"/>
    <s v="SIN"/>
    <n v="4"/>
    <n v="0"/>
    <n v="0"/>
    <n v="68255"/>
    <n v="5.7150684931506852"/>
    <n v="27.602739726027398"/>
    <n v="1"/>
    <n v="2"/>
    <n v="1"/>
    <n v="2"/>
    <n v="3"/>
    <n v="0"/>
    <n v="0"/>
    <n v="0"/>
  </r>
  <r>
    <n v="86428064"/>
    <s v="ASOCIADO 2079"/>
    <x v="3"/>
    <x v="3"/>
    <m/>
    <n v="1805245"/>
    <n v="652610"/>
    <n v="92018"/>
    <n v="0"/>
    <n v="0"/>
    <n v="1152635"/>
    <s v="9- Otras garantías (no admisible)"/>
    <s v="LBZ"/>
    <s v="A"/>
    <n v="4"/>
    <n v="0"/>
    <n v="0"/>
    <n v="19001"/>
    <n v="1.8"/>
    <n v="48.257534246575339"/>
    <n v="1"/>
    <n v="5"/>
    <n v="2"/>
    <n v="3"/>
    <n v="4"/>
    <n v="0"/>
    <n v="0"/>
    <n v="0"/>
  </r>
  <r>
    <n v="2224648440"/>
    <s v="ASOCIADO 2080"/>
    <x v="2"/>
    <x v="7"/>
    <m/>
    <m/>
    <n v="0"/>
    <m/>
    <m/>
    <m/>
    <n v="1152635"/>
    <s v="SIN"/>
    <s v="SIN"/>
    <s v="SIN"/>
    <n v="4"/>
    <n v="0"/>
    <n v="0"/>
    <n v="76130"/>
    <n v="1.8136986301369864"/>
    <n v="24.019178082191782"/>
    <n v="1"/>
    <n v="3"/>
    <n v="1"/>
    <n v="3"/>
    <n v="1"/>
    <n v="0"/>
    <n v="0"/>
    <n v="0"/>
  </r>
  <r>
    <n v="2044028200"/>
    <s v="ASOCIADO 2082"/>
    <x v="3"/>
    <x v="5"/>
    <m/>
    <n v="611675"/>
    <n v="0"/>
    <n v="158309"/>
    <n v="0"/>
    <n v="0"/>
    <n v="1152820"/>
    <s v="9- Otras garantías (no admisible)"/>
    <s v="LBZ"/>
    <s v="A"/>
    <n v="4"/>
    <n v="0"/>
    <n v="0"/>
    <n v="13052"/>
    <n v="5.1561643835616442"/>
    <n v="27.561643835616437"/>
    <n v="1"/>
    <n v="2"/>
    <n v="1"/>
    <n v="3"/>
    <n v="3"/>
    <n v="0"/>
    <n v="0"/>
    <n v="0"/>
  </r>
  <r>
    <n v="2008644820"/>
    <s v="ASOCIADO 2084"/>
    <x v="2"/>
    <x v="7"/>
    <n v="915000"/>
    <m/>
    <n v="0"/>
    <m/>
    <m/>
    <m/>
    <n v="1156120"/>
    <s v="SIN"/>
    <s v="SIN"/>
    <s v="SIN"/>
    <n v="4"/>
    <n v="0"/>
    <n v="0"/>
    <n v="68418"/>
    <n v="2.989041095890411"/>
    <n v="32.156164383561645"/>
    <n v="1"/>
    <n v="2"/>
    <n v="1"/>
    <n v="2"/>
    <n v="1"/>
    <n v="0"/>
    <n v="0"/>
    <n v="0"/>
  </r>
  <r>
    <n v="24662682"/>
    <s v="ASOCIADO 2086"/>
    <x v="2"/>
    <x v="7"/>
    <n v="50167"/>
    <m/>
    <n v="0"/>
    <m/>
    <m/>
    <m/>
    <n v="1156120"/>
    <s v="SIN"/>
    <s v="SIN"/>
    <s v="SIN"/>
    <n v="4"/>
    <n v="0"/>
    <n v="0"/>
    <n v="68276"/>
    <n v="2.989041095890411"/>
    <n v="44.964383561643835"/>
    <n v="1"/>
    <n v="2"/>
    <n v="2"/>
    <n v="3"/>
    <n v="2"/>
    <n v="0"/>
    <n v="0"/>
    <n v="0"/>
  </r>
  <r>
    <n v="2044028860"/>
    <s v="ASOCIADO 2087"/>
    <x v="3"/>
    <x v="3"/>
    <m/>
    <n v="1415870"/>
    <n v="259750"/>
    <n v="129000"/>
    <n v="0"/>
    <n v="0"/>
    <n v="1156120"/>
    <s v="9- Otras garantías (no admisible)"/>
    <s v="LBZ"/>
    <s v="A"/>
    <n v="4"/>
    <n v="0"/>
    <n v="0"/>
    <n v="13052"/>
    <n v="2.9479452054794519"/>
    <n v="30.972602739726028"/>
    <n v="1"/>
    <n v="2"/>
    <n v="1"/>
    <n v="2"/>
    <n v="3"/>
    <n v="0"/>
    <n v="0"/>
    <n v="0"/>
  </r>
  <r>
    <n v="2006826486"/>
    <s v="ASOCIADO 2093"/>
    <x v="2"/>
    <x v="7"/>
    <m/>
    <m/>
    <n v="0"/>
    <m/>
    <m/>
    <m/>
    <n v="1156120"/>
    <s v="SIN"/>
    <s v="SIN"/>
    <s v="SIN"/>
    <n v="4"/>
    <n v="0"/>
    <n v="0"/>
    <n v="68001"/>
    <n v="2.9479452054794519"/>
    <n v="28.30958904109589"/>
    <n v="2"/>
    <n v="5"/>
    <n v="4"/>
    <n v="3"/>
    <n v="1"/>
    <n v="0"/>
    <n v="0"/>
    <n v="0"/>
  </r>
  <r>
    <n v="2048444628"/>
    <s v="ASOCIADO 2094"/>
    <x v="2"/>
    <x v="7"/>
    <m/>
    <m/>
    <n v="0"/>
    <m/>
    <m/>
    <m/>
    <n v="1156120"/>
    <s v="SIN"/>
    <s v="SIN"/>
    <s v="SIN"/>
    <n v="4"/>
    <n v="0"/>
    <n v="0"/>
    <n v="68276"/>
    <n v="2.9479452054794519"/>
    <n v="31.150684931506849"/>
    <n v="1"/>
    <n v="5"/>
    <n v="1"/>
    <n v="2"/>
    <n v="1"/>
    <n v="0"/>
    <n v="0"/>
    <n v="0"/>
  </r>
  <r>
    <n v="22620068"/>
    <s v="ASOCIADO 2095"/>
    <x v="3"/>
    <x v="5"/>
    <m/>
    <n v="606643"/>
    <n v="0"/>
    <n v="126470.00000000001"/>
    <n v="0"/>
    <n v="0"/>
    <n v="1156120"/>
    <s v="9- Otras garantías (no admisible)"/>
    <s v="LBZ"/>
    <s v="A"/>
    <n v="4"/>
    <n v="0"/>
    <n v="0"/>
    <n v="8001"/>
    <n v="2.989041095890411"/>
    <n v="42.224657534246575"/>
    <n v="2"/>
    <n v="2"/>
    <n v="2"/>
    <n v="2"/>
    <n v="2"/>
    <n v="0"/>
    <n v="0"/>
    <n v="0"/>
  </r>
  <r>
    <n v="4828882"/>
    <s v="ASOCIADO 2096"/>
    <x v="3"/>
    <x v="5"/>
    <m/>
    <n v="921788"/>
    <n v="0"/>
    <n v="83984"/>
    <n v="0"/>
    <n v="0"/>
    <n v="1156120"/>
    <s v="9- Otras garantías (no admisible)"/>
    <s v="LBZ"/>
    <s v="A"/>
    <n v="4"/>
    <n v="0"/>
    <n v="0"/>
    <n v="68276"/>
    <n v="2.9479452054794519"/>
    <n v="44.720547945205482"/>
    <n v="1"/>
    <n v="2"/>
    <n v="1"/>
    <n v="3"/>
    <n v="2"/>
    <n v="0"/>
    <n v="0"/>
    <n v="0"/>
  </r>
  <r>
    <n v="4466846"/>
    <s v="ASOCIADO 2097"/>
    <x v="2"/>
    <x v="7"/>
    <m/>
    <m/>
    <n v="0"/>
    <m/>
    <m/>
    <m/>
    <n v="1159348"/>
    <s v="SIN"/>
    <s v="SIN"/>
    <s v="SIN"/>
    <n v="4"/>
    <n v="0"/>
    <n v="0"/>
    <n v="76130"/>
    <n v="3.8465753424657536"/>
    <n v="45.013698630136986"/>
    <n v="1"/>
    <n v="0"/>
    <n v="2"/>
    <n v="2"/>
    <n v="1"/>
    <n v="0"/>
    <n v="0"/>
    <n v="0"/>
  </r>
  <r>
    <n v="2006260224"/>
    <s v="ASOCIADO 2099"/>
    <x v="3"/>
    <x v="2"/>
    <n v="996600"/>
    <n v="2651623"/>
    <n v="1491572"/>
    <n v="229378"/>
    <n v="0"/>
    <n v="0"/>
    <n v="1160051"/>
    <s v="9- Otras garantías (no admisible)"/>
    <s v="LBZ"/>
    <s v="A"/>
    <n v="4"/>
    <n v="0"/>
    <n v="0"/>
    <n v="76001"/>
    <n v="3.8054794520547945"/>
    <n v="27.153424657534245"/>
    <n v="2"/>
    <n v="0"/>
    <n v="1"/>
    <n v="2"/>
    <n v="1"/>
    <n v="0"/>
    <n v="0"/>
    <n v="0"/>
  </r>
  <r>
    <n v="2240640220"/>
    <s v="ASOCIADO 2100"/>
    <x v="2"/>
    <x v="7"/>
    <n v="907819"/>
    <m/>
    <n v="0"/>
    <m/>
    <m/>
    <m/>
    <n v="1160051"/>
    <s v="SIN"/>
    <s v="SIN"/>
    <s v="SIN"/>
    <n v="4"/>
    <n v="0"/>
    <n v="0"/>
    <n v="76130"/>
    <n v="3.8082191780821919"/>
    <n v="36.830136986301369"/>
    <n v="2"/>
    <n v="0"/>
    <n v="1"/>
    <n v="2"/>
    <n v="3"/>
    <n v="0"/>
    <n v="0"/>
    <n v="0"/>
  </r>
  <r>
    <n v="2222824882"/>
    <s v="ASOCIADO 2103"/>
    <x v="3"/>
    <x v="5"/>
    <n v="311209"/>
    <n v="1061787"/>
    <n v="0"/>
    <n v="141220"/>
    <n v="0"/>
    <n v="0"/>
    <n v="1160051"/>
    <s v="9- Otras garantías (no admisible)"/>
    <s v="LBZ"/>
    <s v="A"/>
    <n v="4"/>
    <n v="0"/>
    <n v="0"/>
    <n v="8001"/>
    <n v="3.8054794520547945"/>
    <n v="34.468493150684928"/>
    <n v="1"/>
    <n v="2"/>
    <n v="2"/>
    <n v="2"/>
    <n v="3"/>
    <n v="0"/>
    <n v="0"/>
    <n v="0"/>
  </r>
  <r>
    <n v="2224628220"/>
    <s v="ASOCIADO 2104"/>
    <x v="2"/>
    <x v="7"/>
    <m/>
    <m/>
    <n v="0"/>
    <m/>
    <m/>
    <m/>
    <n v="1160051"/>
    <s v="SIN"/>
    <s v="SIN"/>
    <s v="SIN"/>
    <n v="4"/>
    <n v="0"/>
    <n v="0"/>
    <n v="76130"/>
    <n v="3.8082191780821919"/>
    <n v="28.638356164383563"/>
    <n v="1"/>
    <n v="0"/>
    <n v="1"/>
    <n v="2"/>
    <n v="1"/>
    <n v="0"/>
    <n v="0"/>
    <n v="0"/>
  </r>
  <r>
    <n v="2224626662"/>
    <s v="ASOCIADO 2105"/>
    <x v="3"/>
    <x v="5"/>
    <m/>
    <n v="406376"/>
    <n v="0"/>
    <n v="103633"/>
    <n v="0"/>
    <n v="0"/>
    <n v="1160051"/>
    <s v="9- Otras garantías (no admisible)"/>
    <s v="LBZ"/>
    <s v="A"/>
    <n v="4"/>
    <n v="0"/>
    <n v="0"/>
    <n v="76130"/>
    <n v="3.8383561643835615"/>
    <n v="33.821917808219176"/>
    <n v="1"/>
    <n v="2"/>
    <n v="1"/>
    <n v="2"/>
    <n v="1"/>
    <n v="0"/>
    <n v="0"/>
    <n v="0"/>
  </r>
  <r>
    <n v="64422048"/>
    <s v="ASOCIADO 2106"/>
    <x v="2"/>
    <x v="7"/>
    <m/>
    <m/>
    <n v="0"/>
    <m/>
    <m/>
    <m/>
    <n v="1163409"/>
    <s v="SIN"/>
    <s v="SIN"/>
    <s v="SIN"/>
    <n v="4"/>
    <n v="0"/>
    <n v="0"/>
    <n v="68001"/>
    <n v="1.8191780821917809"/>
    <n v="55.783561643835618"/>
    <n v="2"/>
    <n v="4"/>
    <n v="3"/>
    <n v="3"/>
    <n v="3"/>
    <n v="0"/>
    <n v="0"/>
    <n v="0"/>
  </r>
  <r>
    <n v="2240682428"/>
    <s v="ASOCIADO 2108"/>
    <x v="2"/>
    <x v="7"/>
    <m/>
    <m/>
    <n v="0"/>
    <m/>
    <m/>
    <m/>
    <n v="1171067"/>
    <s v="SIN"/>
    <s v="SIN"/>
    <s v="SIN"/>
    <n v="4"/>
    <n v="0"/>
    <n v="0"/>
    <n v="76001"/>
    <n v="3.8767123287671232"/>
    <n v="34.369863013698627"/>
    <n v="2"/>
    <n v="2"/>
    <n v="2"/>
    <n v="2"/>
    <n v="1"/>
    <n v="0"/>
    <n v="0"/>
    <n v="0"/>
  </r>
  <r>
    <n v="6420006"/>
    <s v="ASOCIADO 2109"/>
    <x v="3"/>
    <x v="5"/>
    <m/>
    <n v="206408"/>
    <n v="0"/>
    <n v="52638"/>
    <n v="0"/>
    <n v="0"/>
    <n v="1171067"/>
    <s v="9- Otras garantías (no admisible)"/>
    <s v="LBZ"/>
    <s v="A"/>
    <n v="4"/>
    <n v="0"/>
    <n v="0"/>
    <n v="76130"/>
    <n v="3.8767123287671232"/>
    <n v="43.356164383561641"/>
    <n v="1"/>
    <n v="2"/>
    <n v="2"/>
    <n v="2"/>
    <n v="3"/>
    <n v="0"/>
    <n v="0"/>
    <n v="0"/>
  </r>
  <r>
    <n v="2200804884"/>
    <s v="ASOCIADO 2110"/>
    <x v="3"/>
    <x v="3"/>
    <n v="610027"/>
    <n v="2024800"/>
    <n v="853680"/>
    <n v="106660"/>
    <n v="0"/>
    <n v="0"/>
    <n v="1171120"/>
    <s v="9- Otras garantías (no admisible)"/>
    <s v="LBZ"/>
    <s v="A"/>
    <n v="4"/>
    <n v="0"/>
    <n v="0"/>
    <n v="68276"/>
    <n v="2.9479452054794519"/>
    <n v="28.610958904109587"/>
    <n v="1"/>
    <n v="2"/>
    <n v="2"/>
    <n v="2"/>
    <n v="1"/>
    <n v="0"/>
    <n v="0"/>
    <n v="0"/>
  </r>
  <r>
    <n v="26884868"/>
    <s v="ASOCIADO 2111"/>
    <x v="2"/>
    <x v="8"/>
    <n v="5046750"/>
    <m/>
    <n v="0"/>
    <m/>
    <m/>
    <m/>
    <n v="1171770"/>
    <s v="SIN"/>
    <s v="SIN"/>
    <s v="SIN"/>
    <n v="4"/>
    <n v="0"/>
    <n v="0"/>
    <n v="76130"/>
    <n v="3.8767123287671232"/>
    <n v="56.895890410958906"/>
    <n v="1"/>
    <n v="2"/>
    <n v="2"/>
    <n v="2"/>
    <n v="3"/>
    <n v="0"/>
    <n v="0"/>
    <n v="0"/>
  </r>
  <r>
    <n v="2006242840"/>
    <s v="ASOCIADO 2117"/>
    <x v="2"/>
    <x v="7"/>
    <n v="211333"/>
    <m/>
    <n v="0"/>
    <m/>
    <m/>
    <m/>
    <n v="1178969"/>
    <s v="SIN"/>
    <s v="SIN"/>
    <s v="SIN"/>
    <n v="4"/>
    <n v="0"/>
    <n v="0"/>
    <n v="76130"/>
    <n v="1.8356164383561644"/>
    <n v="21.912328767123288"/>
    <n v="1"/>
    <n v="2"/>
    <n v="1"/>
    <n v="3"/>
    <n v="2"/>
    <n v="0"/>
    <n v="0"/>
    <n v="0"/>
  </r>
  <r>
    <n v="2262062084"/>
    <s v="ASOCIADO 2119"/>
    <x v="2"/>
    <x v="7"/>
    <m/>
    <m/>
    <n v="0"/>
    <m/>
    <m/>
    <m/>
    <n v="1178969"/>
    <s v="SIN"/>
    <s v="SIN"/>
    <s v="SIN"/>
    <n v="4"/>
    <n v="0"/>
    <n v="0"/>
    <n v="76130"/>
    <n v="1.9095890410958904"/>
    <n v="24.495890410958904"/>
    <n v="1"/>
    <n v="3"/>
    <n v="1"/>
    <n v="3"/>
    <n v="1"/>
    <n v="0"/>
    <n v="0"/>
    <n v="0"/>
  </r>
  <r>
    <n v="2224040482"/>
    <s v="ASOCIADO 2120"/>
    <x v="3"/>
    <x v="5"/>
    <m/>
    <n v="520852"/>
    <n v="0"/>
    <n v="137760"/>
    <n v="0"/>
    <n v="0"/>
    <n v="1178969"/>
    <s v="9- Otras garantías (no admisible)"/>
    <s v="LBZ"/>
    <s v="A"/>
    <n v="4"/>
    <n v="0"/>
    <n v="0"/>
    <n v="76834"/>
    <n v="1.9095890410958904"/>
    <n v="29.857534246575341"/>
    <n v="1"/>
    <n v="3"/>
    <n v="2"/>
    <n v="2"/>
    <n v="1"/>
    <n v="0"/>
    <n v="0"/>
    <n v="0"/>
  </r>
  <r>
    <n v="64228460"/>
    <s v="ASOCIADO 2121"/>
    <x v="3"/>
    <x v="5"/>
    <n v="2197375"/>
    <n v="702767"/>
    <n v="0"/>
    <n v="103633"/>
    <n v="0"/>
    <n v="0"/>
    <n v="1182041"/>
    <s v="9- Otras garantías (no admisible)"/>
    <s v="LBZ"/>
    <s v="A"/>
    <n v="4"/>
    <n v="0"/>
    <n v="0"/>
    <n v="11001"/>
    <n v="3.9095890410958902"/>
    <n v="36.547945205479451"/>
    <n v="2"/>
    <n v="4"/>
    <n v="3"/>
    <n v="2"/>
    <n v="1"/>
    <n v="0"/>
    <n v="0"/>
    <n v="0"/>
  </r>
  <r>
    <n v="2224828862"/>
    <s v="ASOCIADO 2123"/>
    <x v="3"/>
    <x v="3"/>
    <n v="5148"/>
    <n v="1499539"/>
    <n v="317188"/>
    <n v="148039"/>
    <n v="0"/>
    <n v="2818691"/>
    <n v="1182351"/>
    <s v="6- pignoración"/>
    <s v="LBZ"/>
    <s v="A"/>
    <n v="4"/>
    <n v="0"/>
    <n v="0"/>
    <n v="76563"/>
    <n v="4.3479452054794523"/>
    <n v="29.82191780821918"/>
    <n v="1"/>
    <n v="2"/>
    <n v="2"/>
    <n v="2"/>
    <n v="1"/>
    <n v="0"/>
    <n v="0"/>
    <n v="0"/>
  </r>
  <r>
    <n v="2282600"/>
    <s v="ASOCIADO 2124"/>
    <x v="3"/>
    <x v="3"/>
    <m/>
    <n v="1464266"/>
    <n v="280857"/>
    <n v="428290"/>
    <n v="0"/>
    <n v="0"/>
    <n v="1183409"/>
    <s v="9- Otras garantías (no admisible)"/>
    <s v="LBZ"/>
    <s v="A"/>
    <n v="4"/>
    <n v="0"/>
    <n v="0"/>
    <n v="68307"/>
    <n v="1.8630136986301369"/>
    <n v="41.852054794520548"/>
    <n v="1"/>
    <n v="3"/>
    <n v="3"/>
    <n v="3"/>
    <n v="2"/>
    <n v="0"/>
    <n v="0"/>
    <n v="0"/>
  </r>
  <r>
    <n v="2006228848"/>
    <s v="ASOCIADO 2125"/>
    <x v="2"/>
    <x v="7"/>
    <m/>
    <m/>
    <n v="0"/>
    <m/>
    <m/>
    <m/>
    <n v="1183409"/>
    <s v="SIN"/>
    <s v="SIN"/>
    <s v="SIN"/>
    <n v="4"/>
    <n v="0"/>
    <n v="0"/>
    <n v="68001"/>
    <n v="1.8630136986301369"/>
    <n v="27.515068493150686"/>
    <n v="2"/>
    <n v="5"/>
    <n v="4"/>
    <n v="3"/>
    <n v="3"/>
    <n v="0"/>
    <n v="0"/>
    <n v="0"/>
  </r>
  <r>
    <n v="2044022448"/>
    <s v="ASOCIADO 2126"/>
    <x v="3"/>
    <x v="5"/>
    <m/>
    <n v="604775"/>
    <n v="0"/>
    <n v="204825"/>
    <n v="0"/>
    <n v="0"/>
    <n v="1183409"/>
    <s v="9- Otras garantías (no admisible)"/>
    <s v="LBZ"/>
    <s v="A"/>
    <n v="4"/>
    <n v="0"/>
    <n v="0"/>
    <n v="68276"/>
    <n v="1.8630136986301369"/>
    <n v="33.778082191780825"/>
    <n v="1"/>
    <n v="3"/>
    <n v="1"/>
    <n v="3"/>
    <n v="3"/>
    <n v="0"/>
    <n v="0"/>
    <n v="0"/>
  </r>
  <r>
    <n v="20608680"/>
    <s v="ASOCIADO 2127"/>
    <x v="3"/>
    <x v="3"/>
    <m/>
    <n v="1497917"/>
    <n v="310789"/>
    <n v="150064"/>
    <n v="0"/>
    <n v="2000000"/>
    <n v="1187128"/>
    <s v="6- pignoración"/>
    <s v="LBZ"/>
    <s v="A"/>
    <n v="4"/>
    <n v="0"/>
    <n v="0"/>
    <n v="76130"/>
    <n v="4.4301369863013695"/>
    <n v="40.969863013698628"/>
    <n v="2"/>
    <n v="0"/>
    <n v="1"/>
    <n v="2"/>
    <n v="3"/>
    <n v="0"/>
    <n v="0"/>
    <n v="0"/>
  </r>
  <r>
    <n v="44468266"/>
    <s v="ASOCIADO 2136"/>
    <x v="2"/>
    <x v="7"/>
    <m/>
    <m/>
    <n v="0"/>
    <m/>
    <m/>
    <m/>
    <n v="1188120"/>
    <s v="SIN"/>
    <s v="SIN"/>
    <s v="SIN"/>
    <n v="4"/>
    <n v="0"/>
    <n v="0"/>
    <n v="13052"/>
    <n v="3.0684931506849313"/>
    <n v="39.342465753424655"/>
    <n v="2"/>
    <n v="2"/>
    <n v="1"/>
    <n v="3"/>
    <n v="3"/>
    <n v="0"/>
    <n v="0"/>
    <n v="0"/>
  </r>
  <r>
    <n v="2044044800"/>
    <s v="ASOCIADO 2137"/>
    <x v="2"/>
    <x v="7"/>
    <m/>
    <m/>
    <n v="0"/>
    <m/>
    <m/>
    <m/>
    <n v="1188120"/>
    <s v="SIN"/>
    <s v="SIN"/>
    <s v="SIN"/>
    <n v="4"/>
    <n v="0"/>
    <n v="0"/>
    <n v="13052"/>
    <n v="3.0684931506849313"/>
    <n v="28.17808219178082"/>
    <n v="1"/>
    <n v="1"/>
    <n v="1"/>
    <n v="3"/>
    <n v="3"/>
    <n v="0"/>
    <n v="0"/>
    <n v="0"/>
  </r>
  <r>
    <n v="2282088"/>
    <s v="ASOCIADO 2138"/>
    <x v="2"/>
    <x v="7"/>
    <m/>
    <m/>
    <n v="0"/>
    <m/>
    <m/>
    <m/>
    <n v="1188120"/>
    <s v="SIN"/>
    <s v="SIN"/>
    <s v="SIN"/>
    <n v="4"/>
    <n v="0"/>
    <n v="0"/>
    <n v="68276"/>
    <n v="3.0684931506849313"/>
    <n v="43.632876712328766"/>
    <n v="1"/>
    <n v="2"/>
    <n v="1"/>
    <n v="2"/>
    <n v="1"/>
    <n v="0"/>
    <n v="0"/>
    <n v="0"/>
  </r>
  <r>
    <n v="2202648228"/>
    <s v="ASOCIADO 2139"/>
    <x v="3"/>
    <x v="5"/>
    <n v="245400"/>
    <n v="1221512"/>
    <n v="0"/>
    <n v="96688"/>
    <n v="0"/>
    <n v="0"/>
    <n v="1189575"/>
    <s v="9- Otras garantías (no admisible)"/>
    <s v="LBZ"/>
    <s v="A"/>
    <n v="4"/>
    <n v="0"/>
    <n v="0"/>
    <n v="68895"/>
    <n v="6.4246575342465757"/>
    <n v="35.487671232876714"/>
    <n v="2"/>
    <n v="4"/>
    <n v="1"/>
    <n v="2"/>
    <n v="1"/>
    <n v="0"/>
    <n v="0"/>
    <n v="0"/>
  </r>
  <r>
    <n v="2062440206"/>
    <s v="ASOCIADO 2141"/>
    <x v="3"/>
    <x v="3"/>
    <m/>
    <n v="1399580"/>
    <n v="208960"/>
    <n v="138169"/>
    <n v="0"/>
    <n v="0"/>
    <n v="1190620"/>
    <s v="9- Otras garantías (no admisible)"/>
    <s v="LBZ"/>
    <s v="A"/>
    <n v="4"/>
    <n v="0"/>
    <n v="0"/>
    <n v="13838"/>
    <n v="2.5342465753424657"/>
    <n v="26.917808219178081"/>
    <n v="1"/>
    <n v="1"/>
    <n v="1"/>
    <n v="2"/>
    <n v="3"/>
    <n v="0"/>
    <n v="0"/>
    <n v="0"/>
  </r>
  <r>
    <n v="2044024204"/>
    <s v="ASOCIADO 2143"/>
    <x v="2"/>
    <x v="7"/>
    <m/>
    <m/>
    <n v="0"/>
    <m/>
    <m/>
    <m/>
    <n v="1190620"/>
    <s v="SIN"/>
    <s v="SIN"/>
    <s v="SIN"/>
    <n v="4"/>
    <n v="0"/>
    <n v="0"/>
    <n v="13001"/>
    <n v="2.5342465753424657"/>
    <n v="33.230136986301368"/>
    <n v="1"/>
    <n v="1"/>
    <n v="1"/>
    <n v="2"/>
    <n v="3"/>
    <n v="0"/>
    <n v="0"/>
    <n v="0"/>
  </r>
  <r>
    <n v="2068680228"/>
    <s v="ASOCIADO 2145"/>
    <x v="3"/>
    <x v="5"/>
    <m/>
    <n v="308408"/>
    <n v="0"/>
    <n v="104453"/>
    <n v="0"/>
    <n v="0"/>
    <n v="1192864"/>
    <s v="9- Otras garantías (no admisible)"/>
    <s v="LBZ"/>
    <s v="A"/>
    <n v="4"/>
    <n v="0"/>
    <n v="0"/>
    <n v="15759"/>
    <n v="3.0904109589041098"/>
    <n v="33.063013698630137"/>
    <n v="1"/>
    <n v="0"/>
    <n v="2"/>
    <n v="2"/>
    <n v="2"/>
    <n v="0"/>
    <n v="0"/>
    <n v="0"/>
  </r>
  <r>
    <n v="40804406"/>
    <s v="ASOCIADO 2146"/>
    <x v="3"/>
    <x v="5"/>
    <n v="139837"/>
    <n v="766486"/>
    <n v="0"/>
    <n v="94853"/>
    <n v="0"/>
    <n v="800000"/>
    <n v="1193155"/>
    <s v="6- pignoración"/>
    <s v="LBZ"/>
    <s v="A"/>
    <n v="4"/>
    <n v="0"/>
    <n v="0"/>
    <n v="11001"/>
    <n v="2.2602739726027399"/>
    <n v="56.394520547945206"/>
    <n v="2"/>
    <n v="2"/>
    <n v="3"/>
    <n v="3"/>
    <n v="2"/>
    <n v="0"/>
    <n v="0"/>
    <n v="0"/>
  </r>
  <r>
    <n v="2006800048"/>
    <s v="ASOCIADO 2148"/>
    <x v="2"/>
    <x v="7"/>
    <n v="212800"/>
    <m/>
    <n v="0"/>
    <m/>
    <m/>
    <m/>
    <n v="1198820"/>
    <s v="SIN"/>
    <s v="SIN"/>
    <s v="SIN"/>
    <n v="4"/>
    <n v="0"/>
    <n v="0"/>
    <n v="68255"/>
    <n v="5.5753424657534243"/>
    <n v="32.394520547945206"/>
    <n v="1"/>
    <n v="2"/>
    <n v="1"/>
    <n v="2"/>
    <n v="3"/>
    <n v="0"/>
    <n v="0"/>
    <n v="0"/>
  </r>
  <r>
    <n v="80206802"/>
    <s v="ASOCIADO 2149"/>
    <x v="2"/>
    <x v="8"/>
    <n v="8345333"/>
    <m/>
    <n v="0"/>
    <m/>
    <m/>
    <m/>
    <n v="1199253"/>
    <s v="SIN"/>
    <s v="SIN"/>
    <s v="SIN"/>
    <n v="4"/>
    <n v="0"/>
    <n v="0"/>
    <n v="11001"/>
    <n v="0.89863013698630134"/>
    <n v="37.202739726027396"/>
    <n v="1"/>
    <n v="5"/>
    <n v="3"/>
    <n v="7"/>
    <n v="1"/>
    <n v="0"/>
    <n v="0"/>
    <n v="0"/>
  </r>
  <r>
    <n v="2202648202"/>
    <s v="ASOCIADO 2150"/>
    <x v="2"/>
    <x v="7"/>
    <n v="145680"/>
    <m/>
    <n v="0"/>
    <m/>
    <m/>
    <m/>
    <n v="1200820"/>
    <s v="SIN"/>
    <s v="SIN"/>
    <s v="SIN"/>
    <n v="4"/>
    <n v="0"/>
    <n v="0"/>
    <n v="68895"/>
    <n v="5.5753424657534243"/>
    <n v="35.076712328767123"/>
    <n v="2"/>
    <n v="1"/>
    <n v="2"/>
    <n v="2"/>
    <n v="3"/>
    <n v="0"/>
    <n v="0"/>
    <n v="0"/>
  </r>
  <r>
    <n v="2008668680"/>
    <s v="ASOCIADO 2151"/>
    <x v="3"/>
    <x v="3"/>
    <n v="102998"/>
    <n v="1565764"/>
    <n v="362355"/>
    <n v="208251"/>
    <n v="0"/>
    <n v="1368726"/>
    <n v="1203409"/>
    <s v="6- pignoración"/>
    <s v="LBZ"/>
    <s v="A"/>
    <n v="4"/>
    <n v="0"/>
    <n v="0"/>
    <n v="68276"/>
    <n v="1.8191780821917809"/>
    <n v="33.421917808219177"/>
    <n v="1"/>
    <n v="4"/>
    <n v="1"/>
    <n v="3"/>
    <n v="2"/>
    <n v="0"/>
    <n v="0"/>
    <n v="0"/>
  </r>
  <r>
    <n v="2244244644"/>
    <s v="ASOCIADO 2152"/>
    <x v="2"/>
    <x v="7"/>
    <m/>
    <m/>
    <n v="0"/>
    <m/>
    <m/>
    <m/>
    <n v="1203409"/>
    <s v="SIN"/>
    <s v="SIN"/>
    <s v="SIN"/>
    <n v="4"/>
    <n v="0"/>
    <n v="0"/>
    <n v="68001"/>
    <n v="1.7780821917808218"/>
    <n v="29.586301369863012"/>
    <n v="2"/>
    <n v="5"/>
    <n v="2"/>
    <n v="3"/>
    <n v="1"/>
    <n v="0"/>
    <n v="0"/>
    <n v="0"/>
  </r>
  <r>
    <n v="2048406626"/>
    <s v="ASOCIADO 2153"/>
    <x v="3"/>
    <x v="5"/>
    <m/>
    <n v="833196"/>
    <n v="0"/>
    <n v="263059"/>
    <n v="0"/>
    <n v="0"/>
    <n v="1203409"/>
    <s v="9- Otras garantías (no admisible)"/>
    <s v="LBZ"/>
    <s v="A"/>
    <n v="4"/>
    <n v="0"/>
    <n v="0"/>
    <n v="13001"/>
    <n v="1.8191780821917809"/>
    <n v="33.479452054794521"/>
    <n v="1"/>
    <n v="5"/>
    <n v="1"/>
    <n v="3"/>
    <n v="3"/>
    <n v="0"/>
    <n v="0"/>
    <n v="0"/>
  </r>
  <r>
    <n v="26884440"/>
    <s v="ASOCIADO 2154"/>
    <x v="3"/>
    <x v="0"/>
    <n v="2684892"/>
    <n v="3843217"/>
    <n v="2637914"/>
    <n v="379411"/>
    <n v="0"/>
    <n v="2792957"/>
    <n v="1205303"/>
    <s v="6- pignoración"/>
    <s v="LBZ"/>
    <s v="A"/>
    <n v="4"/>
    <n v="0"/>
    <n v="0"/>
    <n v="76892"/>
    <n v="1.8794520547945206"/>
    <n v="51.049315068493151"/>
    <n v="1"/>
    <n v="1"/>
    <n v="1"/>
    <n v="3"/>
    <n v="3"/>
    <n v="0"/>
    <n v="0"/>
    <n v="0"/>
  </r>
  <r>
    <n v="2244000828"/>
    <s v="ASOCIADO 2157"/>
    <x v="2"/>
    <x v="7"/>
    <n v="160459"/>
    <m/>
    <n v="0"/>
    <m/>
    <m/>
    <m/>
    <n v="1205303"/>
    <s v="SIN"/>
    <s v="SIN"/>
    <s v="SIN"/>
    <n v="4"/>
    <n v="0"/>
    <n v="0"/>
    <n v="76001"/>
    <n v="1.8821917808219177"/>
    <n v="25.432876712328767"/>
    <n v="1"/>
    <n v="5"/>
    <n v="4"/>
    <n v="3"/>
    <n v="1"/>
    <n v="0"/>
    <n v="0"/>
    <n v="0"/>
  </r>
  <r>
    <n v="2224622626"/>
    <s v="ASOCIADO 2158"/>
    <x v="2"/>
    <x v="7"/>
    <n v="16845"/>
    <m/>
    <n v="0"/>
    <m/>
    <m/>
    <m/>
    <n v="1205303"/>
    <s v="SIN"/>
    <s v="SIN"/>
    <s v="SIN"/>
    <n v="4"/>
    <n v="0"/>
    <n v="0"/>
    <n v="76130"/>
    <n v="1.8794520547945206"/>
    <n v="31.531506849315068"/>
    <n v="1"/>
    <n v="4"/>
    <n v="2"/>
    <n v="3"/>
    <n v="2"/>
    <n v="0"/>
    <n v="0"/>
    <n v="0"/>
  </r>
  <r>
    <n v="2222222426"/>
    <s v="ASOCIADO 2160"/>
    <x v="2"/>
    <x v="7"/>
    <m/>
    <m/>
    <n v="0"/>
    <m/>
    <m/>
    <m/>
    <n v="1205303"/>
    <s v="SIN"/>
    <s v="SIN"/>
    <s v="SIN"/>
    <n v="4"/>
    <n v="0"/>
    <n v="0"/>
    <n v="76520"/>
    <n v="1.8821917808219177"/>
    <n v="33.539726027397258"/>
    <n v="2"/>
    <n v="2"/>
    <n v="2"/>
    <n v="3"/>
    <n v="3"/>
    <n v="0"/>
    <n v="0"/>
    <n v="0"/>
  </r>
  <r>
    <n v="2244268088"/>
    <s v="ASOCIADO 2161"/>
    <x v="3"/>
    <x v="5"/>
    <m/>
    <n v="685287"/>
    <n v="0"/>
    <n v="349856"/>
    <n v="0"/>
    <n v="1100000"/>
    <n v="1205303"/>
    <s v="6- pignoración"/>
    <s v="LBZ"/>
    <s v="A"/>
    <n v="4"/>
    <n v="0"/>
    <n v="0"/>
    <n v="76563"/>
    <n v="1.8794520547945206"/>
    <n v="29.649315068493152"/>
    <n v="2"/>
    <n v="5"/>
    <n v="2"/>
    <n v="3"/>
    <n v="1"/>
    <n v="0"/>
    <n v="0"/>
    <n v="0"/>
  </r>
  <r>
    <n v="2044044642"/>
    <s v="ASOCIADO 2162"/>
    <x v="2"/>
    <x v="7"/>
    <m/>
    <m/>
    <n v="0"/>
    <m/>
    <m/>
    <m/>
    <n v="1205929"/>
    <s v="SIN"/>
    <s v="SIN"/>
    <s v="SIN"/>
    <n v="4"/>
    <n v="0"/>
    <n v="0"/>
    <n v="13052"/>
    <n v="0"/>
    <n v="24.61917808219178"/>
    <n v="1"/>
    <n v="2"/>
    <n v="3"/>
    <n v="2"/>
    <n v="1"/>
    <n v="0"/>
    <n v="0"/>
    <n v="0"/>
  </r>
  <r>
    <n v="48666800"/>
    <s v="ASOCIADO 2163"/>
    <x v="3"/>
    <x v="0"/>
    <n v="2852770"/>
    <n v="4810559"/>
    <n v="3604285"/>
    <n v="132271"/>
    <n v="0"/>
    <n v="0"/>
    <n v="1206274"/>
    <s v="9- Otras garantías (no admisible)"/>
    <s v="LBZ"/>
    <s v="A"/>
    <n v="4"/>
    <n v="0"/>
    <n v="0"/>
    <n v="76001"/>
    <n v="3.967123287671233"/>
    <n v="35.947945205479449"/>
    <n v="2"/>
    <n v="0"/>
    <n v="1"/>
    <n v="2"/>
    <n v="1"/>
    <n v="0"/>
    <n v="0"/>
    <n v="0"/>
  </r>
  <r>
    <n v="46480666"/>
    <s v="ASOCIADO 2166"/>
    <x v="2"/>
    <x v="7"/>
    <n v="81926"/>
    <m/>
    <n v="0"/>
    <m/>
    <m/>
    <m/>
    <n v="1206274"/>
    <s v="SIN"/>
    <s v="SIN"/>
    <s v="SIN"/>
    <n v="4"/>
    <n v="0"/>
    <n v="0"/>
    <n v="73001"/>
    <n v="3.9643835616438357"/>
    <n v="49.547945205479451"/>
    <n v="2"/>
    <n v="5"/>
    <n v="2"/>
    <n v="2"/>
    <n v="3"/>
    <n v="0"/>
    <n v="0"/>
    <n v="0"/>
  </r>
  <r>
    <n v="2204226088"/>
    <s v="ASOCIADO 2167"/>
    <x v="3"/>
    <x v="5"/>
    <n v="63400"/>
    <n v="1180000"/>
    <n v="0"/>
    <n v="54233"/>
    <n v="0"/>
    <n v="0"/>
    <n v="1210620"/>
    <s v="9- Otras garantías (no admisible)"/>
    <s v="LBZ"/>
    <s v="A"/>
    <n v="4"/>
    <n v="0"/>
    <n v="0"/>
    <n v="68418"/>
    <n v="2.7013698630136984"/>
    <n v="23.753424657534246"/>
    <n v="1"/>
    <n v="2"/>
    <n v="1"/>
    <n v="2"/>
    <n v="1"/>
    <n v="0"/>
    <n v="0"/>
    <n v="0"/>
  </r>
  <r>
    <n v="2220848220"/>
    <s v="ASOCIADO 2168"/>
    <x v="3"/>
    <x v="5"/>
    <m/>
    <n v="500000"/>
    <n v="0"/>
    <n v="52226"/>
    <n v="0"/>
    <n v="0"/>
    <n v="1212820"/>
    <s v="9- Otras garantías (no admisible)"/>
    <s v="LBZ"/>
    <s v="A"/>
    <n v="4"/>
    <n v="0"/>
    <n v="0"/>
    <n v="68615"/>
    <n v="5.5753424657534243"/>
    <n v="28.991780821917807"/>
    <n v="1"/>
    <n v="2"/>
    <n v="1"/>
    <n v="2"/>
    <n v="3"/>
    <n v="0"/>
    <n v="0"/>
    <n v="0"/>
  </r>
  <r>
    <n v="2008664440"/>
    <s v="ASOCIADO 2170"/>
    <x v="2"/>
    <x v="7"/>
    <m/>
    <m/>
    <n v="0"/>
    <m/>
    <m/>
    <m/>
    <n v="1213620"/>
    <s v="SIN"/>
    <s v="SIN"/>
    <s v="SIN"/>
    <n v="4"/>
    <n v="0"/>
    <n v="0"/>
    <n v="68001"/>
    <n v="4.4904109589041097"/>
    <n v="33.591780821917808"/>
    <n v="1"/>
    <n v="2"/>
    <n v="1"/>
    <n v="2"/>
    <n v="3"/>
    <n v="0"/>
    <n v="0"/>
    <n v="0"/>
  </r>
  <r>
    <n v="2244066804"/>
    <s v="ASOCIADO 2173"/>
    <x v="2"/>
    <x v="7"/>
    <n v="2722400"/>
    <m/>
    <n v="0"/>
    <m/>
    <m/>
    <m/>
    <n v="1215449"/>
    <s v="SIN"/>
    <s v="SIN"/>
    <s v="SIN"/>
    <n v="4"/>
    <n v="0"/>
    <n v="0"/>
    <n v="76001"/>
    <n v="1.2657534246575342"/>
    <n v="29.073972602739726"/>
    <n v="2"/>
    <n v="5"/>
    <n v="4"/>
    <n v="5"/>
    <n v="1"/>
    <n v="0"/>
    <n v="0"/>
    <n v="0"/>
  </r>
  <r>
    <n v="2228068066"/>
    <s v="ASOCIADO 2177"/>
    <x v="3"/>
    <x v="3"/>
    <m/>
    <n v="2090743"/>
    <n v="873403"/>
    <n v="106950"/>
    <n v="0"/>
    <n v="0"/>
    <n v="1217340"/>
    <s v="9- Otras garantías (no admisible)"/>
    <s v="LBZ"/>
    <s v="A"/>
    <n v="4"/>
    <n v="0"/>
    <n v="0"/>
    <n v="5001"/>
    <n v="4.0301369863013701"/>
    <n v="35.652054794520545"/>
    <n v="2"/>
    <n v="2"/>
    <n v="3"/>
    <n v="2"/>
    <n v="1"/>
    <n v="0"/>
    <n v="0"/>
    <n v="0"/>
  </r>
  <r>
    <n v="2062222680"/>
    <s v="ASOCIADO 2178"/>
    <x v="3"/>
    <x v="5"/>
    <m/>
    <n v="762147"/>
    <n v="0"/>
    <n v="82206"/>
    <n v="0"/>
    <n v="0"/>
    <n v="1217340"/>
    <s v="9- Otras garantías (no admisible)"/>
    <s v="LBZ"/>
    <s v="A"/>
    <n v="4"/>
    <n v="0"/>
    <n v="0"/>
    <n v="76130"/>
    <n v="4.0191780821917806"/>
    <n v="36.169863013698631"/>
    <n v="1"/>
    <n v="2"/>
    <n v="1"/>
    <n v="2"/>
    <n v="3"/>
    <n v="0"/>
    <n v="0"/>
    <n v="0"/>
  </r>
  <r>
    <n v="2008262420"/>
    <s v="ASOCIADO 2179"/>
    <x v="3"/>
    <x v="3"/>
    <m/>
    <n v="1677657"/>
    <n v="457537"/>
    <n v="132794"/>
    <n v="0"/>
    <n v="0"/>
    <n v="1220120"/>
    <s v="9- Otras garantías (no admisible)"/>
    <s v="LBZ"/>
    <s v="A"/>
    <n v="4"/>
    <n v="0"/>
    <n v="0"/>
    <n v="68418"/>
    <n v="3.1561643835616437"/>
    <n v="24.027397260273972"/>
    <n v="1"/>
    <n v="1"/>
    <n v="1"/>
    <n v="2"/>
    <n v="3"/>
    <n v="0"/>
    <n v="0"/>
    <n v="0"/>
  </r>
  <r>
    <n v="2062688888"/>
    <s v="ASOCIADO 2180"/>
    <x v="3"/>
    <x v="3"/>
    <m/>
    <n v="1700435"/>
    <n v="480315"/>
    <n v="126470.00000000001"/>
    <n v="0"/>
    <n v="0"/>
    <n v="1220120"/>
    <s v="9- Otras garantías (no admisible)"/>
    <s v="LBZ"/>
    <s v="A"/>
    <n v="4"/>
    <n v="0"/>
    <n v="0"/>
    <n v="15238"/>
    <n v="3.1561643835616437"/>
    <n v="33.410958904109592"/>
    <n v="1"/>
    <n v="2"/>
    <n v="2"/>
    <n v="2"/>
    <n v="3"/>
    <n v="0"/>
    <n v="0"/>
    <n v="0"/>
  </r>
  <r>
    <n v="4488002"/>
    <s v="ASOCIADO 2184"/>
    <x v="3"/>
    <x v="5"/>
    <n v="260"/>
    <n v="1246838"/>
    <n v="0"/>
    <n v="98692"/>
    <n v="0"/>
    <n v="0"/>
    <n v="1227050"/>
    <s v="9- Otras garantías (no admisible)"/>
    <s v="LBZ"/>
    <s v="A"/>
    <n v="4"/>
    <n v="0"/>
    <n v="0"/>
    <n v="76130"/>
    <n v="4.1013698630136988"/>
    <n v="42.2"/>
    <n v="1"/>
    <n v="0"/>
    <n v="1"/>
    <n v="2"/>
    <n v="1"/>
    <n v="0"/>
    <n v="0"/>
    <n v="0"/>
  </r>
  <r>
    <n v="66080884"/>
    <s v="ASOCIADO 2185"/>
    <x v="2"/>
    <x v="7"/>
    <n v="565766"/>
    <m/>
    <n v="0"/>
    <m/>
    <m/>
    <m/>
    <n v="1227753"/>
    <s v="SIN"/>
    <s v="SIN"/>
    <s v="SIN"/>
    <n v="4"/>
    <n v="0"/>
    <n v="0"/>
    <n v="76130"/>
    <n v="4.1013698630136988"/>
    <n v="40.334246575342469"/>
    <n v="2"/>
    <n v="0"/>
    <n v="1"/>
    <n v="2"/>
    <n v="1"/>
    <n v="0"/>
    <n v="0"/>
    <n v="0"/>
  </r>
  <r>
    <n v="26446624"/>
    <s v="ASOCIADO 2187"/>
    <x v="2"/>
    <x v="7"/>
    <m/>
    <m/>
    <n v="0"/>
    <m/>
    <m/>
    <m/>
    <n v="1227753"/>
    <s v="SIN"/>
    <s v="SIN"/>
    <s v="SIN"/>
    <n v="4"/>
    <n v="0"/>
    <n v="0"/>
    <n v="76130"/>
    <n v="4.1013698630136988"/>
    <n v="56.273972602739725"/>
    <n v="1"/>
    <n v="2"/>
    <n v="1"/>
    <n v="2"/>
    <n v="2"/>
    <n v="0"/>
    <n v="0"/>
    <n v="0"/>
  </r>
  <r>
    <n v="48668646"/>
    <s v="ASOCIADO 2188"/>
    <x v="3"/>
    <x v="2"/>
    <n v="1516563"/>
    <n v="2365125"/>
    <n v="1136719"/>
    <n v="131541"/>
    <n v="0"/>
    <n v="0"/>
    <n v="1228406"/>
    <s v="9- Otras garantías (no admisible)"/>
    <s v="LBZ"/>
    <s v="A"/>
    <n v="4"/>
    <n v="0"/>
    <n v="0"/>
    <n v="76001"/>
    <n v="4.0630136986301366"/>
    <n v="39.602739726027394"/>
    <n v="2"/>
    <n v="0"/>
    <n v="1"/>
    <n v="2"/>
    <n v="3"/>
    <n v="0"/>
    <n v="0"/>
    <n v="0"/>
  </r>
  <r>
    <n v="2008644604"/>
    <s v="ASOCIADO 2189"/>
    <x v="3"/>
    <x v="3"/>
    <n v="430500"/>
    <n v="2006252"/>
    <n v="776132"/>
    <n v="102628"/>
    <n v="0"/>
    <n v="0"/>
    <n v="1230120"/>
    <s v="9- Otras garantías (no admisible)"/>
    <s v="LBZ"/>
    <s v="A"/>
    <n v="4"/>
    <n v="0"/>
    <n v="0"/>
    <n v="68307"/>
    <n v="3.0684931506849313"/>
    <n v="34.156164383561645"/>
    <n v="1"/>
    <n v="3"/>
    <n v="2"/>
    <n v="2"/>
    <n v="3"/>
    <n v="0"/>
    <n v="0"/>
    <n v="0"/>
  </r>
  <r>
    <n v="2288260"/>
    <s v="ASOCIADO 2191"/>
    <x v="2"/>
    <x v="7"/>
    <m/>
    <m/>
    <n v="0"/>
    <m/>
    <m/>
    <m/>
    <n v="1230419"/>
    <s v="SIN"/>
    <s v="SIN"/>
    <s v="SIN"/>
    <n v="4"/>
    <n v="0"/>
    <n v="0"/>
    <n v="68001"/>
    <n v="7.6328767123287671"/>
    <n v="51.142465753424659"/>
    <n v="1"/>
    <n v="1"/>
    <n v="1"/>
    <n v="2"/>
    <n v="1"/>
    <n v="0"/>
    <n v="0"/>
    <n v="0"/>
  </r>
  <r>
    <n v="2224626448"/>
    <s v="ASOCIADO 2192"/>
    <x v="3"/>
    <x v="5"/>
    <n v="110196"/>
    <n v="1318909"/>
    <n v="0"/>
    <n v="107500"/>
    <n v="0"/>
    <n v="0"/>
    <n v="1231637"/>
    <s v="9- Otras garantías (no admisible)"/>
    <s v="LBZ"/>
    <s v="A"/>
    <n v="4"/>
    <n v="0"/>
    <n v="0"/>
    <n v="76130"/>
    <n v="1.9095890410958904"/>
    <n v="29.378082191780823"/>
    <n v="1"/>
    <n v="2"/>
    <n v="1"/>
    <n v="2"/>
    <n v="2"/>
    <n v="0"/>
    <n v="0"/>
    <n v="0"/>
  </r>
  <r>
    <n v="2222228400"/>
    <s v="ASOCIADO 2195"/>
    <x v="2"/>
    <x v="7"/>
    <m/>
    <m/>
    <n v="0"/>
    <m/>
    <m/>
    <m/>
    <n v="1231637"/>
    <s v="SIN"/>
    <s v="SIN"/>
    <s v="SIN"/>
    <n v="4"/>
    <n v="0"/>
    <n v="0"/>
    <n v="76563"/>
    <n v="1.9123287671232876"/>
    <n v="28.257534246575343"/>
    <n v="1"/>
    <n v="2"/>
    <n v="1"/>
    <n v="3"/>
    <n v="3"/>
    <n v="0"/>
    <n v="0"/>
    <n v="0"/>
  </r>
  <r>
    <n v="2262062602"/>
    <s v="ASOCIADO 2196"/>
    <x v="3"/>
    <x v="5"/>
    <m/>
    <n v="447522"/>
    <n v="0"/>
    <n v="115823"/>
    <n v="0"/>
    <n v="0"/>
    <n v="1231637"/>
    <s v="9- Otras garantías (no admisible)"/>
    <s v="LBZ"/>
    <s v="A"/>
    <n v="4"/>
    <n v="0"/>
    <n v="0"/>
    <n v="76275"/>
    <n v="1.9095890410958904"/>
    <n v="24.487671232876714"/>
    <n v="2"/>
    <n v="3"/>
    <n v="1"/>
    <n v="3"/>
    <n v="1"/>
    <n v="0"/>
    <n v="0"/>
    <n v="0"/>
  </r>
  <r>
    <n v="20600624"/>
    <s v="ASOCIADO 2198"/>
    <x v="2"/>
    <x v="7"/>
    <m/>
    <m/>
    <n v="0"/>
    <m/>
    <m/>
    <m/>
    <n v="1238116"/>
    <s v="SIN"/>
    <s v="SIN"/>
    <s v="SIN"/>
    <n v="4"/>
    <n v="0"/>
    <n v="0"/>
    <n v="76130"/>
    <n v="4.1452054794520548"/>
    <n v="37.523287671232879"/>
    <n v="2"/>
    <n v="0"/>
    <n v="1"/>
    <n v="2"/>
    <n v="1"/>
    <n v="0"/>
    <n v="0"/>
    <n v="0"/>
  </r>
  <r>
    <n v="46486862"/>
    <s v="ASOCIADO 2200"/>
    <x v="3"/>
    <x v="5"/>
    <n v="1637875"/>
    <n v="126498"/>
    <n v="0"/>
    <n v="127509.99999999999"/>
    <n v="0"/>
    <n v="0"/>
    <n v="1239472"/>
    <s v="9- Otras garantías (no admisible)"/>
    <s v="LBZ"/>
    <s v="A"/>
    <n v="4"/>
    <n v="0"/>
    <n v="0"/>
    <n v="11001"/>
    <n v="4.1013698630136988"/>
    <n v="37.860273972602741"/>
    <n v="2"/>
    <n v="2"/>
    <n v="2"/>
    <n v="2"/>
    <n v="1"/>
    <n v="0"/>
    <n v="0"/>
    <n v="0"/>
  </r>
  <r>
    <n v="42044886"/>
    <s v="ASOCIADO 2201"/>
    <x v="3"/>
    <x v="3"/>
    <n v="297749"/>
    <n v="1801681"/>
    <n v="562209"/>
    <n v="126470.00000000001"/>
    <n v="0"/>
    <n v="1170000"/>
    <n v="1239472"/>
    <s v="6- pignoración"/>
    <s v="LBZ"/>
    <s v="A"/>
    <n v="4"/>
    <n v="0"/>
    <n v="0"/>
    <n v="76130"/>
    <n v="4.1013698630136988"/>
    <n v="46.745205479452054"/>
    <n v="2"/>
    <n v="0"/>
    <n v="1"/>
    <n v="2"/>
    <n v="1"/>
    <n v="0"/>
    <n v="0"/>
    <n v="0"/>
  </r>
  <r>
    <n v="6226062"/>
    <s v="ASOCIADO 2202"/>
    <x v="3"/>
    <x v="5"/>
    <n v="223137"/>
    <n v="1062912"/>
    <n v="0"/>
    <n v="101328"/>
    <n v="0"/>
    <n v="0"/>
    <n v="1239472"/>
    <s v="9- Otras garantías (no admisible)"/>
    <s v="LBZ"/>
    <s v="A"/>
    <n v="4"/>
    <n v="0"/>
    <n v="0"/>
    <n v="76130"/>
    <n v="4.1013698630136988"/>
    <n v="59.167123287671231"/>
    <n v="1"/>
    <n v="0"/>
    <n v="1"/>
    <n v="2"/>
    <n v="2"/>
    <n v="0"/>
    <n v="0"/>
    <n v="0"/>
  </r>
  <r>
    <n v="2082824442"/>
    <s v="ASOCIADO 2203"/>
    <x v="2"/>
    <x v="7"/>
    <n v="1238150"/>
    <m/>
    <n v="0"/>
    <m/>
    <m/>
    <m/>
    <n v="1240620"/>
    <s v="SIN"/>
    <s v="SIN"/>
    <s v="SIN"/>
    <n v="4"/>
    <n v="0"/>
    <n v="0"/>
    <n v="68418"/>
    <n v="2.0712328767123287"/>
    <n v="26.87945205479452"/>
    <n v="1"/>
    <n v="2"/>
    <n v="1"/>
    <n v="2"/>
    <n v="2"/>
    <n v="0"/>
    <n v="0"/>
    <n v="0"/>
  </r>
  <r>
    <n v="2224400806"/>
    <s v="ASOCIADO 2204"/>
    <x v="3"/>
    <x v="0"/>
    <n v="1809833"/>
    <n v="3635551"/>
    <n v="2393391"/>
    <n v="227982"/>
    <n v="0"/>
    <n v="0"/>
    <n v="1242160"/>
    <s v="9- Otras garantías (no admisible)"/>
    <s v="LBZ"/>
    <s v="A"/>
    <n v="4"/>
    <n v="30"/>
    <n v="32"/>
    <n v="76606"/>
    <n v="1.2657534246575342"/>
    <n v="25.167123287671235"/>
    <n v="1"/>
    <n v="2"/>
    <n v="1"/>
    <n v="2"/>
    <n v="3"/>
    <n v="0"/>
    <n v="0"/>
    <n v="0"/>
  </r>
  <r>
    <n v="2062446488"/>
    <s v="ASOCIADO 2205"/>
    <x v="3"/>
    <x v="5"/>
    <m/>
    <n v="960804"/>
    <n v="0"/>
    <n v="94853"/>
    <n v="0"/>
    <n v="0"/>
    <n v="1243620"/>
    <s v="9- Otras garantías (no admisible)"/>
    <s v="LBZ"/>
    <s v="A"/>
    <n v="4"/>
    <n v="0"/>
    <n v="0"/>
    <n v="13838"/>
    <n v="4.5753424657534243"/>
    <n v="32.257534246575339"/>
    <n v="1"/>
    <n v="2"/>
    <n v="1"/>
    <n v="2"/>
    <n v="3"/>
    <n v="0"/>
    <n v="0"/>
    <n v="0"/>
  </r>
  <r>
    <n v="62006480"/>
    <s v="ASOCIADO 2207"/>
    <x v="3"/>
    <x v="3"/>
    <m/>
    <n v="2007586"/>
    <n v="759802"/>
    <n v="106660"/>
    <n v="0"/>
    <n v="960000"/>
    <n v="1247784"/>
    <s v="6- pignoración"/>
    <s v="LBZ"/>
    <s v="A"/>
    <n v="4"/>
    <n v="0"/>
    <n v="0"/>
    <n v="76130"/>
    <n v="4.2301369863013702"/>
    <n v="39.19178082191781"/>
    <n v="2"/>
    <n v="2"/>
    <n v="2"/>
    <n v="2"/>
    <n v="3"/>
    <n v="0"/>
    <n v="0"/>
    <n v="0"/>
  </r>
  <r>
    <n v="64662242"/>
    <s v="ASOCIADO 2209"/>
    <x v="2"/>
    <x v="7"/>
    <n v="65650"/>
    <m/>
    <n v="0"/>
    <m/>
    <m/>
    <m/>
    <n v="1248820"/>
    <s v="SIN"/>
    <s v="SIN"/>
    <s v="SIN"/>
    <n v="4"/>
    <n v="0"/>
    <n v="0"/>
    <n v="68895"/>
    <n v="5.1561643835616442"/>
    <n v="36.657534246575345"/>
    <n v="2"/>
    <n v="2"/>
    <n v="1"/>
    <n v="2"/>
    <n v="3"/>
    <n v="0"/>
    <n v="0"/>
    <n v="0"/>
  </r>
  <r>
    <n v="4420482"/>
    <s v="ASOCIADO 2214"/>
    <x v="2"/>
    <x v="7"/>
    <m/>
    <m/>
    <n v="0"/>
    <m/>
    <m/>
    <m/>
    <n v="1250538"/>
    <s v="SIN"/>
    <s v="SIN"/>
    <s v="SIN"/>
    <n v="4"/>
    <n v="0"/>
    <n v="0"/>
    <n v="76130"/>
    <n v="4.1452054794520548"/>
    <n v="47.56712328767123"/>
    <n v="1"/>
    <n v="2"/>
    <n v="2"/>
    <n v="2"/>
    <n v="3"/>
    <n v="0"/>
    <n v="0"/>
    <n v="0"/>
  </r>
  <r>
    <n v="24680486"/>
    <s v="ASOCIADO 2215"/>
    <x v="2"/>
    <x v="8"/>
    <n v="3574337"/>
    <m/>
    <n v="0"/>
    <m/>
    <m/>
    <m/>
    <n v="1252120"/>
    <s v="SIN"/>
    <s v="SIN"/>
    <s v="SIN"/>
    <n v="4"/>
    <n v="0"/>
    <n v="0"/>
    <n v="68418"/>
    <n v="3.2383561643835614"/>
    <n v="36.783561643835618"/>
    <n v="1"/>
    <n v="2"/>
    <n v="1"/>
    <n v="2"/>
    <n v="3"/>
    <n v="0"/>
    <n v="0"/>
    <n v="0"/>
  </r>
  <r>
    <n v="2042462086"/>
    <s v="ASOCIADO 2217"/>
    <x v="2"/>
    <x v="7"/>
    <m/>
    <m/>
    <n v="0"/>
    <m/>
    <m/>
    <m/>
    <n v="1252120"/>
    <s v="SIN"/>
    <s v="SIN"/>
    <s v="SIN"/>
    <n v="4"/>
    <n v="0"/>
    <n v="0"/>
    <n v="8634"/>
    <n v="3.1972602739726028"/>
    <n v="28.446575342465753"/>
    <n v="2"/>
    <n v="0"/>
    <n v="1"/>
    <n v="2"/>
    <n v="2"/>
    <n v="0"/>
    <n v="0"/>
    <n v="0"/>
  </r>
  <r>
    <n v="28868880"/>
    <s v="ASOCIADO 2218"/>
    <x v="2"/>
    <x v="7"/>
    <m/>
    <m/>
    <n v="0"/>
    <m/>
    <m/>
    <m/>
    <n v="1252120"/>
    <s v="SIN"/>
    <s v="SIN"/>
    <s v="SIN"/>
    <n v="4"/>
    <n v="0"/>
    <n v="0"/>
    <n v="13052"/>
    <n v="3.1972602739726028"/>
    <n v="41.38356164383562"/>
    <n v="1"/>
    <n v="2"/>
    <n v="1"/>
    <n v="2"/>
    <n v="3"/>
    <n v="0"/>
    <n v="0"/>
    <n v="0"/>
  </r>
  <r>
    <n v="2004824624"/>
    <s v="ASOCIADO 2219"/>
    <x v="2"/>
    <x v="7"/>
    <m/>
    <m/>
    <n v="0"/>
    <m/>
    <m/>
    <m/>
    <n v="1252120"/>
    <s v="SIN"/>
    <s v="SIN"/>
    <s v="SIN"/>
    <n v="4"/>
    <n v="0"/>
    <n v="0"/>
    <n v="68255"/>
    <n v="3.2383561643835614"/>
    <n v="33.61917808219178"/>
    <n v="1"/>
    <n v="1"/>
    <n v="1"/>
    <n v="2"/>
    <n v="1"/>
    <n v="0"/>
    <n v="0"/>
    <n v="0"/>
  </r>
  <r>
    <n v="2226820888"/>
    <s v="ASOCIADO 2220"/>
    <x v="2"/>
    <x v="7"/>
    <m/>
    <m/>
    <n v="0"/>
    <m/>
    <m/>
    <m/>
    <n v="1252120"/>
    <s v="SIN"/>
    <s v="SIN"/>
    <s v="SIN"/>
    <n v="4"/>
    <n v="0"/>
    <n v="0"/>
    <n v="68255"/>
    <n v="3.2383561643835614"/>
    <n v="32.87945205479452"/>
    <n v="1"/>
    <n v="2"/>
    <n v="1"/>
    <n v="2"/>
    <n v="1"/>
    <n v="0"/>
    <n v="0"/>
    <n v="0"/>
  </r>
  <r>
    <n v="2040644644"/>
    <s v="ASOCIADO 2221"/>
    <x v="3"/>
    <x v="5"/>
    <m/>
    <n v="601866"/>
    <n v="0"/>
    <n v="62867"/>
    <n v="0"/>
    <n v="0"/>
    <n v="1252120"/>
    <s v="9- Otras garantías (no admisible)"/>
    <s v="LBZ"/>
    <s v="A"/>
    <n v="4"/>
    <n v="0"/>
    <n v="0"/>
    <n v="68276"/>
    <n v="3.1972602739726028"/>
    <n v="31.783561643835615"/>
    <n v="1"/>
    <n v="3"/>
    <n v="2"/>
    <n v="3"/>
    <n v="3"/>
    <n v="0"/>
    <n v="0"/>
    <n v="0"/>
  </r>
  <r>
    <n v="2224624082"/>
    <s v="ASOCIADO 2222"/>
    <x v="4"/>
    <x v="2"/>
    <n v="97587"/>
    <n v="2585813"/>
    <n v="1332312"/>
    <n v="148039"/>
    <n v="0"/>
    <n v="0"/>
    <n v="1253501"/>
    <s v="9- Otras garantías (no admisible)"/>
    <s v="LBZ"/>
    <s v="A"/>
    <n v="4"/>
    <n v="0"/>
    <n v="0"/>
    <n v="76130"/>
    <n v="2.0493150684931507"/>
    <n v="30.515068493150686"/>
    <n v="1"/>
    <n v="2"/>
    <n v="2"/>
    <n v="3"/>
    <n v="3"/>
    <n v="0"/>
    <n v="0"/>
    <n v="0"/>
  </r>
  <r>
    <n v="2244228664"/>
    <s v="ASOCIADO 2223"/>
    <x v="2"/>
    <x v="8"/>
    <n v="19626232"/>
    <m/>
    <n v="0"/>
    <m/>
    <m/>
    <m/>
    <n v="1254957"/>
    <s v="SIN"/>
    <s v="SIN"/>
    <s v="SIN"/>
    <n v="4"/>
    <n v="0"/>
    <n v="0"/>
    <n v="76001"/>
    <n v="1.2821917808219179"/>
    <n v="32.320547945205476"/>
    <n v="1"/>
    <n v="5"/>
    <n v="3"/>
    <n v="5"/>
    <n v="2"/>
    <n v="0"/>
    <n v="0"/>
    <n v="0"/>
  </r>
  <r>
    <n v="6220246"/>
    <s v="ASOCIADO 2230"/>
    <x v="3"/>
    <x v="3"/>
    <n v="626082"/>
    <n v="2162018"/>
    <n v="905537"/>
    <n v="151764"/>
    <n v="0"/>
    <n v="0"/>
    <n v="1256481"/>
    <s v="9- Otras garantías (no admisible)"/>
    <s v="LBZ"/>
    <s v="A"/>
    <n v="4"/>
    <n v="0"/>
    <n v="0"/>
    <n v="76130"/>
    <n v="1.9726027397260273"/>
    <n v="64.263013698630132"/>
    <n v="1"/>
    <n v="2"/>
    <n v="2"/>
    <n v="3"/>
    <n v="3"/>
    <n v="0"/>
    <n v="0"/>
    <n v="0"/>
  </r>
  <r>
    <n v="80022602"/>
    <s v="ASOCIADO 2231"/>
    <x v="3"/>
    <x v="5"/>
    <n v="247015"/>
    <n v="1231147"/>
    <n v="0"/>
    <n v="185864"/>
    <n v="0"/>
    <n v="0"/>
    <n v="1256481"/>
    <s v="9- Otras garantías (no admisible)"/>
    <s v="LBZ"/>
    <s v="A"/>
    <n v="4"/>
    <n v="0"/>
    <n v="0"/>
    <n v="11001"/>
    <n v="1.9726027397260273"/>
    <n v="41.668493150684931"/>
    <n v="1"/>
    <n v="2"/>
    <n v="2"/>
    <n v="3"/>
    <n v="1"/>
    <n v="0"/>
    <n v="0"/>
    <n v="0"/>
  </r>
  <r>
    <n v="2028246000"/>
    <s v="ASOCIADO 2233"/>
    <x v="3"/>
    <x v="5"/>
    <n v="147584"/>
    <n v="507523"/>
    <n v="0"/>
    <n v="74841"/>
    <n v="0"/>
    <n v="0"/>
    <n v="1256864"/>
    <s v="9- Otras garantías (no admisible)"/>
    <s v="LBZ"/>
    <s v="A"/>
    <n v="4"/>
    <n v="0"/>
    <n v="0"/>
    <n v="5001"/>
    <n v="3.0684931506849313"/>
    <n v="24.876712328767123"/>
    <n v="1"/>
    <n v="0"/>
    <n v="2"/>
    <n v="2"/>
    <n v="2"/>
    <n v="0"/>
    <n v="0"/>
    <n v="0"/>
  </r>
  <r>
    <n v="4208640"/>
    <s v="ASOCIADO 2234"/>
    <x v="3"/>
    <x v="5"/>
    <m/>
    <n v="1331071"/>
    <n v="0"/>
    <n v="88529"/>
    <n v="0"/>
    <n v="0"/>
    <n v="1259503"/>
    <s v="9- Otras garantías (no admisible)"/>
    <s v="LBZ"/>
    <s v="A"/>
    <n v="4"/>
    <n v="0"/>
    <n v="0"/>
    <n v="76130"/>
    <n v="4.2301369863013702"/>
    <n v="46.68767123287671"/>
    <n v="1"/>
    <n v="2"/>
    <n v="2"/>
    <n v="2"/>
    <n v="2"/>
    <n v="0"/>
    <n v="0"/>
    <n v="0"/>
  </r>
  <r>
    <n v="20462666"/>
    <s v="ASOCIADO 2237"/>
    <x v="3"/>
    <x v="5"/>
    <m/>
    <n v="308408"/>
    <n v="0"/>
    <n v="104453"/>
    <n v="0"/>
    <n v="0"/>
    <n v="1259595"/>
    <s v="9- Otras garantías (no admisible)"/>
    <s v="LBZ"/>
    <s v="A"/>
    <n v="4"/>
    <n v="0"/>
    <n v="0"/>
    <n v="76130"/>
    <n v="4.2575342465753421"/>
    <n v="36.123287671232873"/>
    <n v="2"/>
    <n v="2"/>
    <n v="1"/>
    <n v="2"/>
    <n v="3"/>
    <n v="0"/>
    <n v="0"/>
    <n v="0"/>
  </r>
  <r>
    <n v="20288606"/>
    <s v="ASOCIADO 2240"/>
    <x v="3"/>
    <x v="5"/>
    <m/>
    <n v="812032"/>
    <n v="0"/>
    <n v="119746"/>
    <n v="0"/>
    <n v="0"/>
    <n v="1261604"/>
    <s v="9- Otras garantías (no admisible)"/>
    <s v="LBZ"/>
    <s v="A"/>
    <n v="4"/>
    <n v="0"/>
    <n v="0"/>
    <n v="76111"/>
    <n v="4.1753424657534248"/>
    <n v="51.854794520547948"/>
    <n v="2"/>
    <n v="2"/>
    <n v="2"/>
    <n v="2"/>
    <n v="1"/>
    <n v="0"/>
    <n v="0"/>
    <n v="0"/>
  </r>
  <r>
    <n v="2084828800"/>
    <s v="ASOCIADO 2241"/>
    <x v="3"/>
    <x v="5"/>
    <n v="1043167"/>
    <n v="134778"/>
    <n v="0"/>
    <n v="136665"/>
    <n v="0"/>
    <n v="1200000"/>
    <n v="1262620"/>
    <s v="6- pignoración"/>
    <s v="LBZ"/>
    <s v="A"/>
    <n v="4"/>
    <n v="0"/>
    <n v="0"/>
    <n v="11001"/>
    <n v="2.7013698630136984"/>
    <n v="25.304109589041097"/>
    <n v="1"/>
    <n v="2"/>
    <n v="2"/>
    <n v="2"/>
    <n v="1"/>
    <n v="0"/>
    <n v="0"/>
    <n v="0"/>
  </r>
  <r>
    <n v="2224624408"/>
    <s v="ASOCIADO 2243"/>
    <x v="3"/>
    <x v="5"/>
    <n v="555000"/>
    <n v="650000"/>
    <n v="0"/>
    <n v="86452"/>
    <n v="0"/>
    <n v="0"/>
    <n v="1264425"/>
    <s v="9- Otras garantías (no admisible)"/>
    <s v="LBZ"/>
    <s v="A"/>
    <n v="4"/>
    <n v="0"/>
    <n v="0"/>
    <n v="76130"/>
    <n v="0.59726027397260273"/>
    <n v="30.36986301369863"/>
    <n v="2"/>
    <n v="2"/>
    <n v="2"/>
    <n v="2"/>
    <n v="1"/>
    <n v="0"/>
    <n v="0"/>
    <n v="0"/>
  </r>
  <r>
    <n v="66068226"/>
    <s v="ASOCIADO 2244"/>
    <x v="3"/>
    <x v="5"/>
    <m/>
    <n v="404776"/>
    <n v="0"/>
    <n v="103225"/>
    <n v="0"/>
    <n v="0"/>
    <n v="1267112"/>
    <s v="9- Otras garantías (no admisible)"/>
    <s v="LBZ"/>
    <s v="A"/>
    <n v="4"/>
    <n v="0"/>
    <n v="0"/>
    <n v="76130"/>
    <n v="4.3479452054794523"/>
    <n v="41.553424657534244"/>
    <n v="2"/>
    <n v="0"/>
    <n v="1"/>
    <n v="2"/>
    <n v="1"/>
    <n v="0"/>
    <n v="0"/>
    <n v="0"/>
  </r>
  <r>
    <n v="48466624"/>
    <s v="ASOCIADO 2245"/>
    <x v="3"/>
    <x v="5"/>
    <n v="87162"/>
    <n v="1004544"/>
    <n v="0"/>
    <n v="176348"/>
    <n v="0"/>
    <n v="0"/>
    <n v="1267815"/>
    <s v="9- Otras garantías (no admisible)"/>
    <s v="LBZ"/>
    <s v="A"/>
    <n v="4"/>
    <n v="0"/>
    <n v="0"/>
    <n v="76130"/>
    <n v="4.3479452054794523"/>
    <n v="43.586301369863016"/>
    <n v="2"/>
    <n v="2"/>
    <n v="2"/>
    <n v="2"/>
    <n v="1"/>
    <n v="0"/>
    <n v="0"/>
    <n v="0"/>
  </r>
  <r>
    <n v="26280864"/>
    <s v="ASOCIADO 2246"/>
    <x v="2"/>
    <x v="7"/>
    <n v="1030063"/>
    <m/>
    <n v="0"/>
    <m/>
    <m/>
    <m/>
    <n v="1268468"/>
    <s v="SIN"/>
    <s v="SIN"/>
    <s v="SIN"/>
    <n v="4"/>
    <n v="0"/>
    <n v="0"/>
    <n v="66170"/>
    <n v="4.3068493150684928"/>
    <n v="39.597260273972601"/>
    <n v="2"/>
    <n v="2"/>
    <n v="2"/>
    <n v="2"/>
    <n v="2"/>
    <n v="0"/>
    <n v="0"/>
    <n v="0"/>
  </r>
  <r>
    <n v="2222222462"/>
    <s v="ASOCIADO 2247"/>
    <x v="3"/>
    <x v="5"/>
    <m/>
    <n v="169544"/>
    <n v="0"/>
    <n v="86554"/>
    <n v="0"/>
    <n v="0"/>
    <n v="1268914"/>
    <s v="9- Otras garantías (no admisible)"/>
    <s v="LBZ"/>
    <s v="A"/>
    <n v="4"/>
    <n v="0"/>
    <n v="0"/>
    <n v="76130"/>
    <n v="1.9726027397260273"/>
    <n v="32.654794520547945"/>
    <n v="1"/>
    <n v="2"/>
    <n v="1"/>
    <n v="2"/>
    <n v="1"/>
    <n v="0"/>
    <n v="0"/>
    <n v="0"/>
  </r>
  <r>
    <n v="20806880"/>
    <s v="ASOCIADO 2248"/>
    <x v="3"/>
    <x v="3"/>
    <m/>
    <n v="1789440"/>
    <n v="519795"/>
    <n v="85328"/>
    <n v="0"/>
    <n v="2298112"/>
    <n v="1269645"/>
    <s v="6- pignoración"/>
    <s v="LBZ"/>
    <s v="A"/>
    <n v="4"/>
    <n v="0"/>
    <n v="0"/>
    <n v="76130"/>
    <n v="4.7534246575342465"/>
    <n v="39.219178082191782"/>
    <n v="2"/>
    <n v="0"/>
    <n v="1"/>
    <n v="2"/>
    <n v="1"/>
    <n v="0"/>
    <n v="0"/>
    <n v="0"/>
  </r>
  <r>
    <n v="28446606"/>
    <s v="ASOCIADO 2249"/>
    <x v="3"/>
    <x v="5"/>
    <m/>
    <n v="342177"/>
    <n v="0"/>
    <n v="69053"/>
    <n v="0"/>
    <n v="0"/>
    <n v="1270979"/>
    <s v="9- Otras garantías (no admisible)"/>
    <s v="LBZ"/>
    <s v="A"/>
    <n v="4"/>
    <n v="0"/>
    <n v="0"/>
    <n v="68255"/>
    <n v="4.0301369863013701"/>
    <n v="49.087671232876716"/>
    <n v="2"/>
    <n v="3"/>
    <n v="2"/>
    <n v="2"/>
    <n v="1"/>
    <n v="0"/>
    <n v="0"/>
    <n v="0"/>
  </r>
  <r>
    <n v="44662286"/>
    <s v="ASOCIADO 2252"/>
    <x v="2"/>
    <x v="7"/>
    <n v="514405"/>
    <m/>
    <n v="0"/>
    <m/>
    <m/>
    <m/>
    <n v="1272017"/>
    <s v="SIN"/>
    <s v="SIN"/>
    <s v="SIN"/>
    <n v="4"/>
    <n v="0"/>
    <n v="0"/>
    <n v="19001"/>
    <n v="4.2575342465753421"/>
    <n v="54.676712328767124"/>
    <n v="2"/>
    <n v="0"/>
    <n v="1"/>
    <n v="2"/>
    <n v="2"/>
    <n v="0"/>
    <n v="0"/>
    <n v="0"/>
  </r>
  <r>
    <n v="40666220"/>
    <s v="ASOCIADO 2255"/>
    <x v="2"/>
    <x v="7"/>
    <m/>
    <m/>
    <n v="0"/>
    <m/>
    <m/>
    <m/>
    <n v="1272017"/>
    <s v="SIN"/>
    <s v="SIN"/>
    <s v="SIN"/>
    <n v="4"/>
    <n v="0"/>
    <n v="0"/>
    <n v="11001"/>
    <n v="4.2575342465753421"/>
    <n v="50.301369863013697"/>
    <n v="2"/>
    <n v="0"/>
    <n v="1"/>
    <n v="2"/>
    <n v="1"/>
    <n v="0"/>
    <n v="0"/>
    <n v="0"/>
  </r>
  <r>
    <n v="2220628064"/>
    <s v="ASOCIADO 2259"/>
    <x v="3"/>
    <x v="5"/>
    <n v="1334"/>
    <n v="968562"/>
    <n v="0"/>
    <n v="55153"/>
    <n v="0"/>
    <n v="0"/>
    <n v="1273929"/>
    <s v="9- Otras garantías (no admisible)"/>
    <s v="LBZ"/>
    <s v="A"/>
    <n v="4"/>
    <n v="0"/>
    <n v="0"/>
    <n v="8758"/>
    <n v="2.989041095890411"/>
    <n v="35.630136986301373"/>
    <n v="1"/>
    <n v="4"/>
    <n v="2"/>
    <n v="3"/>
    <n v="1"/>
    <n v="0"/>
    <n v="0"/>
    <n v="0"/>
  </r>
  <r>
    <n v="2000466688"/>
    <s v="ASOCIADO 2260"/>
    <x v="3"/>
    <x v="5"/>
    <m/>
    <n v="1062486"/>
    <n v="0"/>
    <n v="126470.00000000001"/>
    <n v="0"/>
    <n v="0"/>
    <n v="1274260"/>
    <s v="9- Otras garantías (no admisible)"/>
    <s v="LBZ"/>
    <s v="A"/>
    <n v="4"/>
    <n v="0"/>
    <n v="0"/>
    <n v="68406"/>
    <n v="6.7178082191780826"/>
    <n v="33.375342465753427"/>
    <n v="2"/>
    <n v="2"/>
    <n v="2"/>
    <n v="2"/>
    <n v="1"/>
    <n v="0"/>
    <n v="0"/>
    <n v="0"/>
  </r>
  <r>
    <n v="24282200"/>
    <s v="ASOCIADO 2261"/>
    <x v="3"/>
    <x v="5"/>
    <n v="202000"/>
    <n v="251992"/>
    <n v="0"/>
    <n v="127509.99999999999"/>
    <n v="0"/>
    <n v="0"/>
    <n v="1274264"/>
    <s v="9- Otras garantías (no admisible)"/>
    <s v="LBZ"/>
    <s v="A"/>
    <n v="4"/>
    <n v="0"/>
    <n v="0"/>
    <n v="76130"/>
    <n v="4.7534246575342465"/>
    <n v="40.290410958904111"/>
    <n v="1"/>
    <n v="0"/>
    <n v="1"/>
    <n v="2"/>
    <n v="1"/>
    <n v="0"/>
    <n v="0"/>
    <n v="0"/>
  </r>
  <r>
    <n v="2222882266"/>
    <s v="ASOCIADO 2262"/>
    <x v="3"/>
    <x v="5"/>
    <m/>
    <n v="1104324"/>
    <n v="0"/>
    <n v="105276"/>
    <n v="0"/>
    <n v="0"/>
    <n v="1278345"/>
    <s v="9- Otras garantías (no admisible)"/>
    <s v="LBZ"/>
    <s v="A"/>
    <n v="4"/>
    <n v="0"/>
    <n v="0"/>
    <n v="76001"/>
    <n v="2.1013698630136988"/>
    <n v="30.687671232876713"/>
    <n v="1"/>
    <n v="0"/>
    <n v="3"/>
    <n v="3"/>
    <n v="1"/>
    <n v="0"/>
    <n v="0"/>
    <n v="0"/>
  </r>
  <r>
    <n v="66864086"/>
    <s v="ASOCIADO 2264"/>
    <x v="3"/>
    <x v="5"/>
    <n v="1715"/>
    <n v="471146"/>
    <n v="0"/>
    <n v="96503"/>
    <n v="0"/>
    <n v="0"/>
    <n v="1279626"/>
    <s v="9- Otras garantías (no admisible)"/>
    <s v="LBZ"/>
    <s v="A"/>
    <n v="4"/>
    <n v="0"/>
    <n v="0"/>
    <n v="76130"/>
    <n v="4.3890410958904109"/>
    <n v="52.824657534246576"/>
    <n v="2"/>
    <n v="2"/>
    <n v="1"/>
    <n v="2"/>
    <n v="1"/>
    <n v="0"/>
    <n v="0"/>
    <n v="0"/>
  </r>
  <r>
    <n v="24840462"/>
    <s v="ASOCIADO 2265"/>
    <x v="3"/>
    <x v="3"/>
    <m/>
    <n v="1438012"/>
    <n v="157583"/>
    <n v="231415"/>
    <n v="0"/>
    <n v="0"/>
    <n v="1280429"/>
    <s v="9- Otras garantías (no admisible)"/>
    <s v="LBZ"/>
    <s v="A"/>
    <n v="4"/>
    <n v="0"/>
    <n v="0"/>
    <n v="68547"/>
    <n v="2.1506849315068495"/>
    <n v="40.709589041095889"/>
    <n v="1"/>
    <n v="5"/>
    <n v="3"/>
    <n v="4"/>
    <n v="4"/>
    <n v="0"/>
    <n v="0"/>
    <n v="0"/>
  </r>
  <r>
    <n v="2244486802"/>
    <s v="ASOCIADO 2266"/>
    <x v="3"/>
    <x v="5"/>
    <m/>
    <n v="998064"/>
    <n v="0"/>
    <n v="145455"/>
    <n v="0"/>
    <n v="0"/>
    <n v="1280429"/>
    <s v="9- Otras garantías (no admisible)"/>
    <s v="LBZ"/>
    <s v="A"/>
    <n v="4"/>
    <n v="0"/>
    <n v="0"/>
    <n v="13001"/>
    <n v="2.1506849315068495"/>
    <n v="27.232876712328768"/>
    <n v="2"/>
    <n v="5"/>
    <n v="3"/>
    <n v="3"/>
    <n v="1"/>
    <n v="0"/>
    <n v="0"/>
    <n v="0"/>
  </r>
  <r>
    <n v="2022006842"/>
    <s v="ASOCIADO 2267"/>
    <x v="2"/>
    <x v="7"/>
    <n v="167"/>
    <m/>
    <n v="0"/>
    <m/>
    <m/>
    <m/>
    <n v="1281324"/>
    <s v="SIN"/>
    <s v="SIN"/>
    <s v="SIN"/>
    <n v="4"/>
    <n v="0"/>
    <n v="0"/>
    <n v="11001"/>
    <n v="2.010958904109589"/>
    <n v="27.427397260273974"/>
    <n v="1"/>
    <n v="4"/>
    <n v="3"/>
    <n v="3"/>
    <n v="3"/>
    <n v="0"/>
    <n v="0"/>
    <n v="0"/>
  </r>
  <r>
    <n v="80062800"/>
    <s v="ASOCIADO 2268"/>
    <x v="2"/>
    <x v="7"/>
    <n v="1840067"/>
    <m/>
    <n v="0"/>
    <m/>
    <m/>
    <m/>
    <n v="1281325"/>
    <s v="SIN"/>
    <s v="SIN"/>
    <s v="SIN"/>
    <n v="4"/>
    <n v="0"/>
    <n v="0"/>
    <n v="25754"/>
    <n v="2.0082191780821916"/>
    <n v="42.435616438356163"/>
    <n v="1"/>
    <n v="4"/>
    <n v="3"/>
    <n v="3"/>
    <n v="3"/>
    <n v="0"/>
    <n v="0"/>
    <n v="0"/>
  </r>
  <r>
    <n v="2224648066"/>
    <s v="ASOCIADO 2269"/>
    <x v="3"/>
    <x v="5"/>
    <m/>
    <n v="1216057"/>
    <n v="0"/>
    <n v="335969"/>
    <n v="0"/>
    <n v="0"/>
    <n v="1281325"/>
    <s v="9- Otras garantías (no admisible)"/>
    <s v="LBZ"/>
    <s v="A"/>
    <n v="4"/>
    <n v="0"/>
    <n v="0"/>
    <n v="76130"/>
    <n v="2.010958904109589"/>
    <n v="24.465753424657535"/>
    <n v="1"/>
    <n v="4"/>
    <n v="3"/>
    <n v="3"/>
    <n v="1"/>
    <n v="0"/>
    <n v="0"/>
    <n v="0"/>
  </r>
  <r>
    <n v="2244226648"/>
    <s v="ASOCIADO 2270"/>
    <x v="4"/>
    <x v="1"/>
    <n v="450185"/>
    <n v="6296597"/>
    <n v="5014962"/>
    <n v="184337"/>
    <n v="0"/>
    <n v="3263667"/>
    <n v="1281635"/>
    <s v="6- pignoración"/>
    <s v="LBZ"/>
    <s v="A"/>
    <n v="4"/>
    <n v="0"/>
    <n v="0"/>
    <n v="8001"/>
    <n v="4.2986301369863016"/>
    <n v="33.06849315068493"/>
    <n v="2"/>
    <n v="0"/>
    <n v="1"/>
    <n v="2"/>
    <n v="1"/>
    <n v="0"/>
    <n v="0"/>
    <n v="0"/>
  </r>
  <r>
    <n v="2224626860"/>
    <s v="ASOCIADO 2271"/>
    <x v="2"/>
    <x v="7"/>
    <n v="1540802"/>
    <m/>
    <n v="0"/>
    <m/>
    <m/>
    <m/>
    <n v="1281727"/>
    <s v="SIN"/>
    <s v="SIN"/>
    <s v="SIN"/>
    <n v="4"/>
    <n v="0"/>
    <n v="0"/>
    <n v="76130"/>
    <n v="4.3479452054794523"/>
    <n v="33.758904109589039"/>
    <n v="2"/>
    <n v="0"/>
    <n v="2"/>
    <n v="2"/>
    <n v="1"/>
    <n v="0"/>
    <n v="0"/>
    <n v="0"/>
  </r>
  <r>
    <n v="2244444462"/>
    <s v="ASOCIADO 2272"/>
    <x v="3"/>
    <x v="2"/>
    <n v="986318"/>
    <n v="2934782"/>
    <n v="1652402"/>
    <n v="131280"/>
    <n v="0"/>
    <n v="0"/>
    <n v="1282380"/>
    <s v="9- Otras garantías (no admisible)"/>
    <s v="LBZ"/>
    <s v="A"/>
    <n v="4"/>
    <n v="0"/>
    <n v="0"/>
    <n v="8001"/>
    <n v="4.2986301369863016"/>
    <n v="30.293150684931508"/>
    <n v="1"/>
    <n v="0"/>
    <n v="2"/>
    <n v="2"/>
    <n v="3"/>
    <n v="0"/>
    <n v="0"/>
    <n v="0"/>
  </r>
  <r>
    <n v="2224886824"/>
    <s v="ASOCIADO 2273"/>
    <x v="2"/>
    <x v="7"/>
    <n v="275297"/>
    <m/>
    <n v="0"/>
    <m/>
    <m/>
    <m/>
    <n v="1282380"/>
    <s v="SIN"/>
    <s v="SIN"/>
    <s v="SIN"/>
    <n v="4"/>
    <n v="0"/>
    <n v="0"/>
    <n v="76130"/>
    <n v="4.3068493150684928"/>
    <n v="30.526027397260275"/>
    <n v="1"/>
    <n v="0"/>
    <n v="1"/>
    <n v="2"/>
    <n v="1"/>
    <n v="0"/>
    <n v="0"/>
    <n v="0"/>
  </r>
  <r>
    <n v="2224624246"/>
    <s v="ASOCIADO 2274"/>
    <x v="2"/>
    <x v="7"/>
    <n v="130675"/>
    <m/>
    <n v="0"/>
    <m/>
    <m/>
    <m/>
    <n v="1282380"/>
    <s v="SIN"/>
    <s v="SIN"/>
    <s v="SIN"/>
    <n v="4"/>
    <n v="0"/>
    <n v="0"/>
    <n v="76130"/>
    <n v="4.2986301369863016"/>
    <n v="30.802739726027397"/>
    <n v="1"/>
    <n v="0"/>
    <n v="1"/>
    <n v="2"/>
    <n v="1"/>
    <n v="0"/>
    <n v="0"/>
    <n v="0"/>
  </r>
  <r>
    <n v="2224886640"/>
    <s v="ASOCIADO 2275"/>
    <x v="2"/>
    <x v="7"/>
    <m/>
    <m/>
    <n v="0"/>
    <m/>
    <m/>
    <m/>
    <n v="1282380"/>
    <s v="SIN"/>
    <s v="SIN"/>
    <s v="SIN"/>
    <n v="4"/>
    <n v="0"/>
    <n v="0"/>
    <n v="76130"/>
    <n v="4.3068493150684928"/>
    <n v="30.449315068493149"/>
    <n v="2"/>
    <n v="0"/>
    <n v="1"/>
    <n v="2"/>
    <n v="1"/>
    <n v="0"/>
    <n v="0"/>
    <n v="0"/>
  </r>
  <r>
    <n v="2244088402"/>
    <s v="ASOCIADO 2276"/>
    <x v="2"/>
    <x v="7"/>
    <n v="1331497"/>
    <m/>
    <n v="0"/>
    <m/>
    <m/>
    <m/>
    <n v="1283083"/>
    <s v="SIN"/>
    <s v="SIN"/>
    <s v="SIN"/>
    <n v="4"/>
    <n v="0"/>
    <n v="0"/>
    <n v="76130"/>
    <n v="4.3068493150684928"/>
    <n v="25.887671232876713"/>
    <n v="1"/>
    <n v="0"/>
    <n v="1"/>
    <n v="2"/>
    <n v="1"/>
    <n v="0"/>
    <n v="0"/>
    <n v="0"/>
  </r>
  <r>
    <n v="2224628662"/>
    <s v="ASOCIADO 2277"/>
    <x v="4"/>
    <x v="0"/>
    <n v="60595"/>
    <n v="4430997"/>
    <n v="3147914"/>
    <n v="157536"/>
    <n v="0"/>
    <n v="1473038"/>
    <n v="1283083"/>
    <s v="6- pignoración"/>
    <s v="LBZ"/>
    <s v="A"/>
    <n v="4"/>
    <n v="0"/>
    <n v="0"/>
    <n v="76130"/>
    <n v="4.3068493150684928"/>
    <n v="33.208219178082189"/>
    <n v="2"/>
    <n v="2"/>
    <n v="1"/>
    <n v="2"/>
    <n v="4"/>
    <n v="0"/>
    <n v="0"/>
    <n v="0"/>
  </r>
  <r>
    <n v="62062404"/>
    <s v="ASOCIADO 2278"/>
    <x v="2"/>
    <x v="7"/>
    <n v="52949"/>
    <m/>
    <n v="0"/>
    <m/>
    <m/>
    <m/>
    <n v="1283736"/>
    <s v="SIN"/>
    <s v="SIN"/>
    <s v="SIN"/>
    <n v="4"/>
    <n v="0"/>
    <n v="0"/>
    <n v="11001"/>
    <n v="4.2575342465753421"/>
    <n v="49.934246575342463"/>
    <n v="2"/>
    <n v="0"/>
    <n v="1"/>
    <n v="2"/>
    <n v="3"/>
    <n v="0"/>
    <n v="0"/>
    <n v="0"/>
  </r>
  <r>
    <n v="24626408"/>
    <s v="ASOCIADO 2280"/>
    <x v="2"/>
    <x v="7"/>
    <n v="201300"/>
    <m/>
    <n v="0"/>
    <m/>
    <m/>
    <m/>
    <n v="1284120"/>
    <s v="SIN"/>
    <s v="SIN"/>
    <s v="SIN"/>
    <n v="4"/>
    <n v="0"/>
    <n v="0"/>
    <n v="68895"/>
    <n v="0.30136986301369861"/>
    <n v="51.106849315068494"/>
    <n v="1"/>
    <n v="1"/>
    <n v="1"/>
    <n v="2"/>
    <n v="3"/>
    <n v="0"/>
    <n v="0"/>
    <n v="0"/>
  </r>
  <r>
    <n v="24626604"/>
    <s v="ASOCIADO 2281"/>
    <x v="3"/>
    <x v="3"/>
    <n v="186760"/>
    <n v="2208347"/>
    <n v="924227"/>
    <n v="117326"/>
    <n v="0"/>
    <n v="983931"/>
    <n v="1284120"/>
    <s v="6- pignoración"/>
    <s v="LBZ"/>
    <s v="A"/>
    <n v="4"/>
    <n v="0"/>
    <n v="0"/>
    <n v="68895"/>
    <n v="3.3205479452054796"/>
    <n v="39.079452054794523"/>
    <n v="1"/>
    <n v="1"/>
    <n v="1"/>
    <n v="3"/>
    <n v="2"/>
    <n v="0"/>
    <n v="0"/>
    <n v="0"/>
  </r>
  <r>
    <n v="2200888404"/>
    <s v="ASOCIADO 2283"/>
    <x v="2"/>
    <x v="7"/>
    <n v="69460"/>
    <m/>
    <n v="0"/>
    <m/>
    <m/>
    <m/>
    <n v="1284120"/>
    <s v="SIN"/>
    <s v="SIN"/>
    <s v="SIN"/>
    <n v="4"/>
    <n v="0"/>
    <n v="0"/>
    <n v="68615"/>
    <n v="3.3205479452054796"/>
    <n v="35.62191780821918"/>
    <n v="2"/>
    <n v="2"/>
    <n v="1"/>
    <n v="2"/>
    <n v="3"/>
    <n v="0"/>
    <n v="0"/>
    <n v="0"/>
  </r>
  <r>
    <n v="2062088462"/>
    <s v="ASOCIADO 2284"/>
    <x v="3"/>
    <x v="3"/>
    <m/>
    <n v="2161455"/>
    <n v="877335"/>
    <n v="106660"/>
    <n v="0"/>
    <n v="0"/>
    <n v="1284120"/>
    <s v="9- Otras garantías (no admisible)"/>
    <s v="LBZ"/>
    <s v="A"/>
    <n v="4"/>
    <n v="0"/>
    <n v="0"/>
    <n v="13760"/>
    <n v="3.2794520547945205"/>
    <n v="28.8"/>
    <n v="1"/>
    <n v="2"/>
    <n v="1"/>
    <n v="2"/>
    <n v="3"/>
    <n v="0"/>
    <n v="0"/>
    <n v="0"/>
  </r>
  <r>
    <n v="4820862"/>
    <s v="ASOCIADO 2286"/>
    <x v="2"/>
    <x v="7"/>
    <m/>
    <m/>
    <n v="0"/>
    <m/>
    <m/>
    <m/>
    <n v="1284120"/>
    <s v="SIN"/>
    <s v="SIN"/>
    <s v="SIN"/>
    <n v="4"/>
    <n v="0"/>
    <n v="0"/>
    <n v="13052"/>
    <n v="3.3205479452054796"/>
    <n v="39.758904109589039"/>
    <n v="1"/>
    <n v="2"/>
    <n v="1"/>
    <n v="2"/>
    <n v="2"/>
    <n v="0"/>
    <n v="0"/>
    <n v="0"/>
  </r>
  <r>
    <n v="24626286"/>
    <s v="ASOCIADO 2287"/>
    <x v="2"/>
    <x v="7"/>
    <m/>
    <m/>
    <n v="0"/>
    <m/>
    <m/>
    <m/>
    <n v="1284120"/>
    <s v="SIN"/>
    <s v="SIN"/>
    <s v="SIN"/>
    <n v="4"/>
    <n v="0"/>
    <n v="0"/>
    <n v="68895"/>
    <n v="3.2794520547945205"/>
    <n v="52.30684931506849"/>
    <n v="1"/>
    <n v="1"/>
    <n v="2"/>
    <n v="2"/>
    <n v="3"/>
    <n v="0"/>
    <n v="0"/>
    <n v="0"/>
  </r>
  <r>
    <n v="28406802"/>
    <s v="ASOCIADO 2288"/>
    <x v="3"/>
    <x v="5"/>
    <m/>
    <n v="450544"/>
    <n v="0"/>
    <n v="114898"/>
    <n v="0"/>
    <n v="0"/>
    <n v="1284120"/>
    <s v="9- Otras garantías (no admisible)"/>
    <s v="LBZ"/>
    <s v="A"/>
    <n v="4"/>
    <n v="0"/>
    <n v="0"/>
    <n v="68895"/>
    <n v="3.2794520547945205"/>
    <n v="51.9972602739726"/>
    <n v="2"/>
    <n v="2"/>
    <n v="1"/>
    <n v="2"/>
    <n v="4"/>
    <n v="0"/>
    <n v="0"/>
    <n v="0"/>
  </r>
  <r>
    <n v="2202884680"/>
    <s v="ASOCIADO 2290"/>
    <x v="2"/>
    <x v="7"/>
    <m/>
    <m/>
    <n v="0"/>
    <m/>
    <m/>
    <m/>
    <n v="1288260"/>
    <s v="SIN"/>
    <s v="SIN"/>
    <s v="SIN"/>
    <n v="4"/>
    <n v="0"/>
    <n v="0"/>
    <n v="68001"/>
    <n v="6.1315068493150688"/>
    <n v="38.802739726027397"/>
    <n v="2"/>
    <n v="2"/>
    <n v="1"/>
    <n v="2"/>
    <n v="2"/>
    <n v="0"/>
    <n v="0"/>
    <n v="0"/>
  </r>
  <r>
    <n v="2224624646"/>
    <s v="ASOCIADO 2292"/>
    <x v="4"/>
    <x v="0"/>
    <n v="762297"/>
    <n v="4099129"/>
    <n v="2808529"/>
    <n v="163904"/>
    <n v="0"/>
    <n v="2000000"/>
    <n v="1290600"/>
    <s v="6- pignoración"/>
    <s v="LBZ"/>
    <s v="A"/>
    <n v="4"/>
    <n v="0"/>
    <n v="0"/>
    <n v="76130"/>
    <n v="4.4273972602739722"/>
    <n v="35.032876712328765"/>
    <n v="2"/>
    <n v="2"/>
    <n v="1"/>
    <n v="2"/>
    <n v="3"/>
    <n v="0"/>
    <n v="0"/>
    <n v="0"/>
  </r>
  <r>
    <n v="2066242826"/>
    <s v="ASOCIADO 2293"/>
    <x v="2"/>
    <x v="7"/>
    <m/>
    <m/>
    <n v="0"/>
    <m/>
    <m/>
    <m/>
    <n v="1290620"/>
    <s v="SIN"/>
    <s v="SIN"/>
    <s v="SIN"/>
    <n v="4"/>
    <n v="0"/>
    <n v="0"/>
    <n v="68307"/>
    <n v="2.7424657534246575"/>
    <n v="27.197260273972603"/>
    <n v="1"/>
    <n v="2"/>
    <n v="1"/>
    <n v="2"/>
    <n v="3"/>
    <n v="0"/>
    <n v="0"/>
    <n v="0"/>
  </r>
  <r>
    <n v="8060086"/>
    <s v="ASOCIADO 2294"/>
    <x v="3"/>
    <x v="5"/>
    <m/>
    <n v="1054473"/>
    <n v="0"/>
    <n v="74019"/>
    <n v="0"/>
    <n v="0"/>
    <n v="1290620"/>
    <s v="9- Otras garantías (no admisible)"/>
    <s v="LBZ"/>
    <s v="A"/>
    <n v="4"/>
    <n v="0"/>
    <n v="0"/>
    <n v="13052"/>
    <n v="2.7013698630136984"/>
    <n v="52.057534246575344"/>
    <n v="1"/>
    <n v="1"/>
    <n v="1"/>
    <n v="2"/>
    <n v="3"/>
    <n v="0"/>
    <n v="0"/>
    <n v="0"/>
  </r>
  <r>
    <n v="2008822600"/>
    <s v="ASOCIADO 2295"/>
    <x v="3"/>
    <x v="5"/>
    <m/>
    <n v="1223881"/>
    <n v="0"/>
    <n v="103627"/>
    <n v="0"/>
    <n v="0"/>
    <n v="1290620"/>
    <s v="9- Otras garantías (no admisible)"/>
    <s v="LBZ"/>
    <s v="A"/>
    <n v="4"/>
    <n v="0"/>
    <n v="0"/>
    <n v="68276"/>
    <n v="2.7424657534246575"/>
    <n v="23.194520547945206"/>
    <n v="1"/>
    <n v="2"/>
    <n v="1"/>
    <n v="2"/>
    <n v="1"/>
    <n v="0"/>
    <n v="0"/>
    <n v="0"/>
  </r>
  <r>
    <n v="4468686"/>
    <s v="ASOCIADO 2296"/>
    <x v="2"/>
    <x v="7"/>
    <n v="8733"/>
    <m/>
    <n v="0"/>
    <m/>
    <m/>
    <m/>
    <n v="1290800"/>
    <s v="SIN"/>
    <s v="SIN"/>
    <s v="SIN"/>
    <n v="4"/>
    <n v="0"/>
    <n v="0"/>
    <n v="76130"/>
    <n v="0.66849315068493154"/>
    <n v="44.838356164383562"/>
    <n v="1"/>
    <n v="2"/>
    <n v="1"/>
    <n v="2"/>
    <n v="2"/>
    <n v="0"/>
    <n v="0"/>
    <n v="0"/>
  </r>
  <r>
    <n v="2224624686"/>
    <s v="ASOCIADO 2297"/>
    <x v="3"/>
    <x v="3"/>
    <n v="732153"/>
    <n v="1526924"/>
    <n v="234784"/>
    <n v="139117"/>
    <n v="0"/>
    <n v="0"/>
    <n v="1292140"/>
    <s v="9- Otras garantías (no admisible)"/>
    <s v="LBZ"/>
    <s v="A"/>
    <n v="4"/>
    <n v="0"/>
    <n v="0"/>
    <n v="76130"/>
    <n v="4.4273972602739722"/>
    <n v="30.745205479452054"/>
    <n v="2"/>
    <n v="0"/>
    <n v="1"/>
    <n v="2"/>
    <n v="1"/>
    <n v="0"/>
    <n v="0"/>
    <n v="0"/>
  </r>
  <r>
    <n v="20606268"/>
    <s v="ASOCIADO 2299"/>
    <x v="2"/>
    <x v="7"/>
    <n v="1140520"/>
    <m/>
    <n v="0"/>
    <m/>
    <m/>
    <m/>
    <n v="1293446"/>
    <s v="SIN"/>
    <s v="SIN"/>
    <s v="SIN"/>
    <n v="4"/>
    <n v="0"/>
    <n v="0"/>
    <n v="76130"/>
    <n v="4.3479452054794523"/>
    <n v="42.235616438356168"/>
    <n v="2"/>
    <n v="0"/>
    <n v="1"/>
    <n v="2"/>
    <n v="3"/>
    <n v="0"/>
    <n v="0"/>
    <n v="0"/>
  </r>
  <r>
    <n v="2468884"/>
    <s v="ASOCIADO 2300"/>
    <x v="2"/>
    <x v="7"/>
    <m/>
    <m/>
    <n v="0"/>
    <m/>
    <m/>
    <m/>
    <n v="1294452"/>
    <s v="SIN"/>
    <s v="SIN"/>
    <s v="SIN"/>
    <n v="4"/>
    <n v="0"/>
    <n v="0"/>
    <n v="68001"/>
    <n v="1.3205479452054794"/>
    <n v="37.643835616438359"/>
    <n v="1"/>
    <n v="2"/>
    <n v="2"/>
    <n v="4"/>
    <n v="3"/>
    <n v="0"/>
    <n v="0"/>
    <n v="0"/>
  </r>
  <r>
    <n v="24662882"/>
    <s v="ASOCIADO 2301"/>
    <x v="2"/>
    <x v="7"/>
    <m/>
    <m/>
    <n v="0"/>
    <m/>
    <m/>
    <m/>
    <n v="1294452"/>
    <s v="SIN"/>
    <s v="SIN"/>
    <s v="SIN"/>
    <n v="4"/>
    <n v="0"/>
    <n v="0"/>
    <n v="68255"/>
    <n v="1.3205479452054794"/>
    <n v="43.775342465753425"/>
    <n v="1"/>
    <n v="2"/>
    <n v="1"/>
    <n v="4"/>
    <n v="3"/>
    <n v="0"/>
    <n v="0"/>
    <n v="0"/>
  </r>
  <r>
    <n v="2224626486"/>
    <s v="ASOCIADO 2302"/>
    <x v="3"/>
    <x v="2"/>
    <n v="323129"/>
    <n v="2455813"/>
    <n v="1161011"/>
    <n v="148039"/>
    <n v="0"/>
    <n v="1130000"/>
    <n v="1294802"/>
    <s v="6- pignoración"/>
    <s v="LBZ"/>
    <s v="A"/>
    <n v="4"/>
    <n v="0"/>
    <n v="0"/>
    <n v="76130"/>
    <n v="4.3068493150684928"/>
    <n v="29.8"/>
    <n v="1"/>
    <n v="2"/>
    <n v="2"/>
    <n v="2"/>
    <n v="3"/>
    <n v="0"/>
    <n v="0"/>
    <n v="0"/>
  </r>
  <r>
    <n v="8048206"/>
    <s v="ASOCIADO 2304"/>
    <x v="3"/>
    <x v="5"/>
    <m/>
    <n v="308408"/>
    <n v="0"/>
    <n v="104453"/>
    <n v="0"/>
    <n v="0"/>
    <n v="1294820"/>
    <s v="9- Otras garantías (no admisible)"/>
    <s v="LBZ"/>
    <s v="A"/>
    <n v="4"/>
    <n v="0"/>
    <n v="0"/>
    <n v="13052"/>
    <n v="5.4493150684931511"/>
    <n v="38.076712328767123"/>
    <n v="1"/>
    <n v="2"/>
    <n v="1"/>
    <n v="3"/>
    <n v="3"/>
    <n v="0"/>
    <n v="0"/>
    <n v="0"/>
  </r>
  <r>
    <n v="2202648864"/>
    <s v="ASOCIADO 2305"/>
    <x v="3"/>
    <x v="3"/>
    <m/>
    <n v="1483880"/>
    <n v="188600"/>
    <n v="98692"/>
    <n v="0"/>
    <n v="0"/>
    <n v="1295280"/>
    <s v="9- Otras garantías (no admisible)"/>
    <s v="LBZ"/>
    <s v="A"/>
    <n v="4"/>
    <n v="0"/>
    <n v="0"/>
    <n v="68895"/>
    <n v="6.1315068493150688"/>
    <n v="32.405479452054792"/>
    <n v="2"/>
    <n v="2"/>
    <n v="1"/>
    <n v="2"/>
    <n v="3"/>
    <n v="0"/>
    <n v="0"/>
    <n v="0"/>
  </r>
  <r>
    <n v="8800822"/>
    <s v="ASOCIADO 2306"/>
    <x v="2"/>
    <x v="7"/>
    <m/>
    <m/>
    <n v="0"/>
    <m/>
    <m/>
    <m/>
    <n v="1296120"/>
    <s v="SIN"/>
    <s v="SIN"/>
    <s v="SIN"/>
    <n v="4"/>
    <n v="0"/>
    <n v="0"/>
    <n v="5001"/>
    <n v="3.0684931506849313"/>
    <n v="37.200000000000003"/>
    <n v="1"/>
    <n v="5"/>
    <n v="3"/>
    <n v="3"/>
    <n v="1"/>
    <n v="0"/>
    <n v="0"/>
    <n v="0"/>
  </r>
  <r>
    <n v="2006444024"/>
    <s v="ASOCIADO 2307"/>
    <x v="2"/>
    <x v="7"/>
    <m/>
    <m/>
    <n v="0"/>
    <m/>
    <m/>
    <m/>
    <n v="1298429"/>
    <s v="SIN"/>
    <s v="SIN"/>
    <s v="SIN"/>
    <n v="4"/>
    <n v="0"/>
    <n v="0"/>
    <n v="68001"/>
    <n v="1.989041095890411"/>
    <n v="21.797260273972604"/>
    <n v="2"/>
    <n v="4"/>
    <n v="3"/>
    <n v="3"/>
    <n v="1"/>
    <n v="0"/>
    <n v="0"/>
    <n v="0"/>
  </r>
  <r>
    <n v="6606042"/>
    <s v="ASOCIADO 2308"/>
    <x v="3"/>
    <x v="5"/>
    <m/>
    <n v="403162"/>
    <n v="0"/>
    <n v="52226"/>
    <n v="0"/>
    <n v="0"/>
    <n v="1304230"/>
    <s v="9- Otras garantías (no admisible)"/>
    <s v="LBZ"/>
    <s v="A"/>
    <n v="4"/>
    <n v="0"/>
    <n v="0"/>
    <n v="68895"/>
    <n v="5.4082191780821915"/>
    <n v="49.816438356164383"/>
    <n v="1"/>
    <n v="1"/>
    <n v="1"/>
    <n v="2"/>
    <n v="1"/>
    <n v="0"/>
    <n v="0"/>
    <n v="0"/>
  </r>
  <r>
    <n v="4264220"/>
    <s v="ASOCIADO 2309"/>
    <x v="3"/>
    <x v="5"/>
    <n v="317070"/>
    <n v="516884"/>
    <n v="0"/>
    <n v="100688"/>
    <n v="0"/>
    <n v="0"/>
    <n v="1304512"/>
    <s v="9- Otras garantías (no admisible)"/>
    <s v="LBZ"/>
    <s v="A"/>
    <n v="4"/>
    <n v="0"/>
    <n v="0"/>
    <n v="73001"/>
    <n v="4.3808219178082188"/>
    <n v="47.0027397260274"/>
    <n v="1"/>
    <n v="0"/>
    <n v="1"/>
    <n v="2"/>
    <n v="1"/>
    <n v="0"/>
    <n v="0"/>
    <n v="0"/>
  </r>
  <r>
    <n v="28622604"/>
    <s v="ASOCIADO 2310"/>
    <x v="2"/>
    <x v="7"/>
    <m/>
    <m/>
    <n v="0"/>
    <m/>
    <m/>
    <m/>
    <n v="1304589"/>
    <s v="SIN"/>
    <s v="SIN"/>
    <s v="SIN"/>
    <n v="4"/>
    <n v="0"/>
    <n v="0"/>
    <n v="76001"/>
    <n v="1.0191780821917809"/>
    <n v="46.457534246575342"/>
    <n v="1"/>
    <n v="5"/>
    <n v="4"/>
    <n v="8"/>
    <n v="1"/>
    <n v="0"/>
    <n v="0"/>
    <n v="0"/>
  </r>
  <r>
    <n v="2224622880"/>
    <s v="ASOCIADO 2315"/>
    <x v="3"/>
    <x v="2"/>
    <n v="116372"/>
    <n v="2723961"/>
    <n v="1418526"/>
    <n v="326506"/>
    <n v="0"/>
    <n v="1300000"/>
    <n v="1305435"/>
    <s v="6- pignoración"/>
    <s v="LBZ"/>
    <s v="A"/>
    <n v="4"/>
    <n v="0"/>
    <n v="0"/>
    <n v="76130"/>
    <n v="2.0410958904109591"/>
    <n v="31.81917808219178"/>
    <n v="1"/>
    <n v="1"/>
    <n v="1"/>
    <n v="2"/>
    <n v="3"/>
    <n v="0"/>
    <n v="0"/>
    <n v="0"/>
  </r>
  <r>
    <n v="66802808"/>
    <s v="ASOCIADO 2317"/>
    <x v="2"/>
    <x v="7"/>
    <n v="475376"/>
    <m/>
    <n v="0"/>
    <m/>
    <m/>
    <m/>
    <n v="1305868"/>
    <s v="SIN"/>
    <s v="SIN"/>
    <s v="SIN"/>
    <n v="4"/>
    <n v="0"/>
    <n v="0"/>
    <n v="76001"/>
    <n v="4.3479452054794523"/>
    <n v="50.495890410958907"/>
    <n v="2"/>
    <n v="0"/>
    <n v="1"/>
    <n v="2"/>
    <n v="2"/>
    <n v="0"/>
    <n v="0"/>
    <n v="0"/>
  </r>
  <r>
    <n v="2224646804"/>
    <s v="ASOCIADO 2318"/>
    <x v="3"/>
    <x v="5"/>
    <n v="204140"/>
    <n v="806358"/>
    <n v="0"/>
    <n v="205637"/>
    <n v="0"/>
    <n v="0"/>
    <n v="1305868"/>
    <s v="9- Otras garantías (no admisible)"/>
    <s v="LBZ"/>
    <s v="A"/>
    <n v="4"/>
    <n v="0"/>
    <n v="0"/>
    <n v="76130"/>
    <n v="4.3479452054794523"/>
    <n v="24.69041095890411"/>
    <n v="1"/>
    <n v="0"/>
    <n v="2"/>
    <n v="2"/>
    <n v="3"/>
    <n v="0"/>
    <n v="0"/>
    <n v="0"/>
  </r>
  <r>
    <n v="84448822"/>
    <s v="ASOCIADO 2320"/>
    <x v="3"/>
    <x v="5"/>
    <m/>
    <n v="1000000"/>
    <n v="0"/>
    <n v="87730"/>
    <n v="0"/>
    <n v="0"/>
    <n v="1305868"/>
    <s v="9- Otras garantías (no admisible)"/>
    <s v="LBZ"/>
    <s v="A"/>
    <n v="4"/>
    <n v="0"/>
    <n v="0"/>
    <n v="52001"/>
    <n v="4.3479452054794523"/>
    <n v="39.841095890410962"/>
    <n v="1"/>
    <n v="0"/>
    <n v="1"/>
    <n v="2"/>
    <n v="2"/>
    <n v="0"/>
    <n v="0"/>
    <n v="0"/>
  </r>
  <r>
    <n v="2244084462"/>
    <s v="ASOCIADO 2321"/>
    <x v="3"/>
    <x v="5"/>
    <n v="405240"/>
    <n v="751583"/>
    <n v="0"/>
    <n v="86885"/>
    <n v="0"/>
    <n v="0"/>
    <n v="1306169"/>
    <s v="9- Otras garantías (no admisible)"/>
    <s v="LBZ"/>
    <s v="A"/>
    <n v="4"/>
    <n v="0"/>
    <n v="0"/>
    <n v="76130"/>
    <n v="2.0493150684931507"/>
    <n v="27.068493150684933"/>
    <n v="1"/>
    <n v="2"/>
    <n v="2"/>
    <n v="3"/>
    <n v="2"/>
    <n v="0"/>
    <n v="0"/>
    <n v="0"/>
  </r>
  <r>
    <n v="2224626404"/>
    <s v="ASOCIADO 2322"/>
    <x v="3"/>
    <x v="5"/>
    <n v="113002"/>
    <n v="839902"/>
    <n v="0"/>
    <n v="87730"/>
    <n v="0"/>
    <n v="0"/>
    <n v="1307785"/>
    <s v="9- Otras garantías (no admisible)"/>
    <s v="LBZ"/>
    <s v="A"/>
    <n v="4"/>
    <n v="0"/>
    <n v="0"/>
    <n v="13052"/>
    <n v="0.68219178082191778"/>
    <n v="34.019178082191779"/>
    <n v="1"/>
    <n v="2"/>
    <n v="2"/>
    <n v="2"/>
    <n v="3"/>
    <n v="0"/>
    <n v="0"/>
    <n v="0"/>
  </r>
  <r>
    <n v="64440020"/>
    <s v="ASOCIADO 2323"/>
    <x v="3"/>
    <x v="5"/>
    <m/>
    <n v="418318"/>
    <n v="0"/>
    <n v="85682"/>
    <n v="0"/>
    <n v="0"/>
    <n v="1309929"/>
    <s v="9- Otras garantías (no admisible)"/>
    <s v="LBZ"/>
    <s v="A"/>
    <n v="4"/>
    <n v="0"/>
    <n v="0"/>
    <n v="68615"/>
    <n v="3.2383561643835614"/>
    <n v="47.591780821917808"/>
    <n v="2"/>
    <n v="1"/>
    <n v="1"/>
    <n v="2"/>
    <n v="2"/>
    <n v="0"/>
    <n v="0"/>
    <n v="0"/>
  </r>
  <r>
    <n v="2224626006"/>
    <s v="ASOCIADO 2326"/>
    <x v="4"/>
    <x v="0"/>
    <n v="250489"/>
    <n v="5980000"/>
    <n v="4667176"/>
    <n v="197126"/>
    <n v="0"/>
    <n v="0"/>
    <n v="1312824"/>
    <s v="9- Otras garantías (no admisible)"/>
    <s v="LBZ"/>
    <s v="A"/>
    <n v="4"/>
    <n v="0"/>
    <n v="0"/>
    <n v="76520"/>
    <n v="4.5534246575342463"/>
    <n v="34.646575342465752"/>
    <n v="2"/>
    <n v="2"/>
    <n v="3"/>
    <n v="2"/>
    <n v="1"/>
    <n v="0"/>
    <n v="0"/>
    <n v="0"/>
  </r>
  <r>
    <n v="2044026044"/>
    <s v="ASOCIADO 2331"/>
    <x v="3"/>
    <x v="5"/>
    <m/>
    <n v="1049041"/>
    <n v="0"/>
    <n v="88823"/>
    <n v="0"/>
    <n v="0"/>
    <n v="1314429"/>
    <s v="9- Otras garantías (no admisible)"/>
    <s v="LBZ"/>
    <s v="A"/>
    <n v="4"/>
    <n v="0"/>
    <n v="0"/>
    <n v="13052"/>
    <n v="2.2383561643835614"/>
    <n v="28.391780821917809"/>
    <n v="2"/>
    <n v="3"/>
    <n v="1"/>
    <n v="3"/>
    <n v="2"/>
    <n v="0"/>
    <n v="0"/>
    <n v="0"/>
  </r>
  <r>
    <n v="2244062442"/>
    <s v="ASOCIADO 2334"/>
    <x v="2"/>
    <x v="7"/>
    <n v="408983"/>
    <m/>
    <n v="0"/>
    <m/>
    <m/>
    <m/>
    <n v="1316281"/>
    <s v="SIN"/>
    <s v="SIN"/>
    <s v="SIN"/>
    <n v="4"/>
    <n v="0"/>
    <n v="0"/>
    <n v="76001"/>
    <n v="4.4273972602739722"/>
    <n v="29.654794520547945"/>
    <n v="2"/>
    <n v="3"/>
    <n v="3"/>
    <n v="2"/>
    <n v="1"/>
    <n v="0"/>
    <n v="0"/>
    <n v="0"/>
  </r>
  <r>
    <n v="66802862"/>
    <s v="ASOCIADO 2335"/>
    <x v="3"/>
    <x v="5"/>
    <m/>
    <n v="1262900"/>
    <n v="0"/>
    <n v="118716"/>
    <n v="0"/>
    <n v="1300000"/>
    <n v="1316281"/>
    <s v="6- pignoración"/>
    <s v="LBZ"/>
    <s v="A"/>
    <n v="4"/>
    <n v="0"/>
    <n v="0"/>
    <n v="73001"/>
    <n v="4.4273972602739722"/>
    <n v="49.326027397260276"/>
    <n v="2"/>
    <n v="0"/>
    <n v="1"/>
    <n v="2"/>
    <n v="1"/>
    <n v="0"/>
    <n v="0"/>
    <n v="0"/>
  </r>
  <r>
    <n v="2022444080"/>
    <s v="ASOCIADO 2336"/>
    <x v="2"/>
    <x v="8"/>
    <n v="3264696"/>
    <m/>
    <n v="0"/>
    <m/>
    <m/>
    <m/>
    <n v="1316934"/>
    <s v="SIN"/>
    <s v="SIN"/>
    <s v="SIN"/>
    <n v="4"/>
    <n v="0"/>
    <n v="0"/>
    <n v="11001"/>
    <n v="4.3835616438356162"/>
    <n v="34.394520547945206"/>
    <n v="2"/>
    <n v="0"/>
    <n v="2"/>
    <n v="2"/>
    <n v="1"/>
    <n v="0"/>
    <n v="0"/>
    <n v="0"/>
  </r>
  <r>
    <n v="62846280"/>
    <s v="ASOCIADO 2337"/>
    <x v="3"/>
    <x v="3"/>
    <n v="2271525"/>
    <n v="1918406"/>
    <n v="601472"/>
    <n v="211274"/>
    <n v="0"/>
    <n v="0"/>
    <n v="1316934"/>
    <s v="9- Otras garantías (no admisible)"/>
    <s v="LBZ"/>
    <s v="A"/>
    <n v="4"/>
    <n v="0"/>
    <n v="0"/>
    <n v="11001"/>
    <n v="4.3808219178082188"/>
    <n v="39.443835616438356"/>
    <n v="2"/>
    <n v="0"/>
    <n v="2"/>
    <n v="2"/>
    <n v="1"/>
    <n v="0"/>
    <n v="0"/>
    <n v="0"/>
  </r>
  <r>
    <n v="2084626240"/>
    <s v="ASOCIADO 2339"/>
    <x v="3"/>
    <x v="3"/>
    <m/>
    <n v="1616243"/>
    <n v="299309"/>
    <n v="172711"/>
    <n v="0"/>
    <n v="2200000"/>
    <n v="1316934"/>
    <s v="6- pignoración"/>
    <s v="LBZ"/>
    <s v="A"/>
    <n v="4"/>
    <n v="0"/>
    <n v="0"/>
    <n v="11001"/>
    <n v="4.3808219178082188"/>
    <n v="26.769863013698629"/>
    <n v="1"/>
    <n v="0"/>
    <n v="1"/>
    <n v="2"/>
    <n v="3"/>
    <n v="0"/>
    <n v="0"/>
    <n v="0"/>
  </r>
  <r>
    <n v="2224624640"/>
    <s v="ASOCIADO 2340"/>
    <x v="3"/>
    <x v="3"/>
    <m/>
    <n v="1774021"/>
    <n v="457087"/>
    <n v="106376"/>
    <n v="0"/>
    <n v="1200000"/>
    <n v="1316934"/>
    <s v="6- pignoración"/>
    <s v="LBZ"/>
    <s v="A"/>
    <n v="4"/>
    <n v="0"/>
    <n v="0"/>
    <n v="76130"/>
    <n v="4.3890410958904109"/>
    <n v="35.712328767123289"/>
    <n v="1"/>
    <n v="2"/>
    <n v="1"/>
    <n v="2"/>
    <n v="3"/>
    <n v="0"/>
    <n v="0"/>
    <n v="0"/>
  </r>
  <r>
    <n v="2086042604"/>
    <s v="ASOCIADO 2341"/>
    <x v="2"/>
    <x v="7"/>
    <m/>
    <m/>
    <n v="0"/>
    <m/>
    <m/>
    <m/>
    <n v="1316934"/>
    <s v="SIN"/>
    <s v="SIN"/>
    <s v="SIN"/>
    <n v="4"/>
    <n v="0"/>
    <n v="0"/>
    <n v="52356"/>
    <n v="4.3835616438356162"/>
    <n v="28.734246575342464"/>
    <n v="2"/>
    <n v="0"/>
    <n v="2"/>
    <n v="2"/>
    <n v="1"/>
    <n v="0"/>
    <n v="0"/>
    <n v="0"/>
  </r>
  <r>
    <n v="4468488"/>
    <s v="ASOCIADO 2346"/>
    <x v="4"/>
    <x v="0"/>
    <n v="4804"/>
    <n v="4530000"/>
    <n v="3204009"/>
    <n v="137396"/>
    <n v="0"/>
    <n v="0"/>
    <n v="1325991"/>
    <s v="9- Otras garantías (no admisible)"/>
    <s v="LBZ"/>
    <s v="A"/>
    <n v="4"/>
    <n v="0"/>
    <n v="0"/>
    <n v="76130"/>
    <n v="4.4986301369863018"/>
    <n v="44.391780821917806"/>
    <n v="1"/>
    <n v="0"/>
    <n v="1"/>
    <n v="2"/>
    <n v="3"/>
    <n v="0"/>
    <n v="0"/>
    <n v="0"/>
  </r>
  <r>
    <n v="66080084"/>
    <s v="ASOCIADO 2348"/>
    <x v="3"/>
    <x v="5"/>
    <n v="1882216"/>
    <n v="1393243"/>
    <n v="0"/>
    <n v="105166"/>
    <n v="0"/>
    <n v="0"/>
    <n v="1328000"/>
    <s v="9- Otras garantías (no admisible)"/>
    <s v="LBZ"/>
    <s v="A"/>
    <n v="4"/>
    <n v="0"/>
    <n v="0"/>
    <n v="76130"/>
    <n v="4.4301369863013695"/>
    <n v="38.580821917808223"/>
    <n v="2"/>
    <n v="0"/>
    <n v="1"/>
    <n v="2"/>
    <n v="1"/>
    <n v="0"/>
    <n v="0"/>
    <n v="0"/>
  </r>
  <r>
    <n v="2024604846"/>
    <s v="ASOCIADO 2350"/>
    <x v="3"/>
    <x v="3"/>
    <n v="1182367"/>
    <n v="1911032"/>
    <n v="583032"/>
    <n v="110215"/>
    <n v="0"/>
    <n v="1000000"/>
    <n v="1328000"/>
    <s v="6- pignoración"/>
    <s v="LBZ"/>
    <s v="A"/>
    <n v="4"/>
    <n v="0"/>
    <n v="0"/>
    <n v="25307"/>
    <n v="4.4273972602739722"/>
    <n v="32.753424657534246"/>
    <n v="2"/>
    <n v="0"/>
    <n v="1"/>
    <n v="2"/>
    <n v="1"/>
    <n v="0"/>
    <n v="0"/>
    <n v="0"/>
  </r>
  <r>
    <n v="2224622886"/>
    <s v="ASOCIADO 2351"/>
    <x v="3"/>
    <x v="3"/>
    <n v="49164"/>
    <n v="1499539"/>
    <n v="171539"/>
    <n v="148039"/>
    <n v="0"/>
    <n v="550000"/>
    <n v="1328000"/>
    <s v="6- pignoración"/>
    <s v="LBZ"/>
    <s v="A"/>
    <n v="4"/>
    <n v="0"/>
    <n v="0"/>
    <n v="76130"/>
    <n v="4.4301369863013695"/>
    <n v="31.764383561643836"/>
    <n v="2"/>
    <n v="0"/>
    <n v="1"/>
    <n v="2"/>
    <n v="3"/>
    <n v="0"/>
    <n v="0"/>
    <n v="0"/>
  </r>
  <r>
    <n v="4260264"/>
    <s v="ASOCIADO 2352"/>
    <x v="3"/>
    <x v="3"/>
    <n v="1819000"/>
    <n v="1770410"/>
    <n v="439397"/>
    <n v="91921"/>
    <n v="0"/>
    <n v="0"/>
    <n v="1331013"/>
    <s v="9- Otras garantías (no admisible)"/>
    <s v="LBZ"/>
    <s v="A"/>
    <n v="4"/>
    <n v="0"/>
    <n v="0"/>
    <n v="76130"/>
    <n v="2.1013698630136988"/>
    <n v="51.230136986301368"/>
    <n v="1"/>
    <n v="2"/>
    <n v="2"/>
    <n v="3"/>
    <n v="2"/>
    <n v="0"/>
    <n v="0"/>
    <n v="0"/>
  </r>
  <r>
    <n v="2026066206"/>
    <s v="ASOCIADO 2353"/>
    <x v="3"/>
    <x v="2"/>
    <n v="1148987"/>
    <n v="2653901"/>
    <n v="1322888"/>
    <n v="197385"/>
    <n v="0"/>
    <n v="2460511"/>
    <n v="1331013"/>
    <s v="6- pignoración"/>
    <s v="LBZ"/>
    <s v="A"/>
    <n v="4"/>
    <n v="0"/>
    <n v="0"/>
    <n v="11001"/>
    <n v="2.1589041095890411"/>
    <n v="27.684931506849313"/>
    <n v="1"/>
    <n v="0"/>
    <n v="2"/>
    <n v="3"/>
    <n v="1"/>
    <n v="0"/>
    <n v="0"/>
    <n v="0"/>
  </r>
  <r>
    <n v="20446066"/>
    <s v="ASOCIADO 2357"/>
    <x v="3"/>
    <x v="5"/>
    <n v="302000"/>
    <n v="1380405"/>
    <n v="0"/>
    <n v="131595"/>
    <n v="0"/>
    <n v="0"/>
    <n v="1331013"/>
    <s v="9- Otras garantías (no admisible)"/>
    <s v="LBZ"/>
    <s v="A"/>
    <n v="4"/>
    <n v="0"/>
    <n v="0"/>
    <n v="76130"/>
    <n v="2.1013698630136988"/>
    <n v="48.054794520547944"/>
    <n v="1"/>
    <n v="2"/>
    <n v="2"/>
    <n v="3"/>
    <n v="2"/>
    <n v="0"/>
    <n v="0"/>
    <n v="0"/>
  </r>
  <r>
    <n v="4268442"/>
    <s v="ASOCIADO 2358"/>
    <x v="2"/>
    <x v="7"/>
    <n v="143500"/>
    <m/>
    <n v="0"/>
    <m/>
    <m/>
    <m/>
    <n v="1331013"/>
    <s v="SIN"/>
    <s v="SIN"/>
    <s v="SIN"/>
    <n v="4"/>
    <n v="0"/>
    <n v="0"/>
    <n v="25769"/>
    <n v="2.1013698630136988"/>
    <n v="40.057534246575344"/>
    <n v="1"/>
    <n v="4"/>
    <n v="3"/>
    <n v="3"/>
    <n v="1"/>
    <n v="0"/>
    <n v="0"/>
    <n v="0"/>
  </r>
  <r>
    <n v="22026286"/>
    <s v="ASOCIADO 2359"/>
    <x v="3"/>
    <x v="5"/>
    <n v="105661"/>
    <n v="244334"/>
    <n v="0"/>
    <n v="63235.000000000007"/>
    <n v="0"/>
    <n v="0"/>
    <n v="1331013"/>
    <s v="9- Otras garantías (no admisible)"/>
    <s v="LBZ"/>
    <s v="A"/>
    <n v="4"/>
    <n v="0"/>
    <n v="0"/>
    <n v="76130"/>
    <n v="2.0931506849315067"/>
    <n v="53.093150684931508"/>
    <n v="1"/>
    <n v="3"/>
    <n v="2"/>
    <n v="3"/>
    <n v="2"/>
    <n v="0"/>
    <n v="0"/>
    <n v="0"/>
  </r>
  <r>
    <n v="26862442"/>
    <s v="ASOCIADO 2360"/>
    <x v="2"/>
    <x v="7"/>
    <m/>
    <m/>
    <n v="0"/>
    <m/>
    <m/>
    <m/>
    <n v="1331013"/>
    <s v="SIN"/>
    <s v="SIN"/>
    <s v="SIN"/>
    <n v="4"/>
    <n v="0"/>
    <n v="0"/>
    <n v="76001"/>
    <n v="2.1013698630136988"/>
    <n v="53.895890410958906"/>
    <n v="1"/>
    <n v="2"/>
    <n v="2"/>
    <n v="3"/>
    <n v="1"/>
    <n v="0"/>
    <n v="0"/>
    <n v="0"/>
  </r>
  <r>
    <n v="4424828"/>
    <s v="ASOCIADO 2361"/>
    <x v="3"/>
    <x v="5"/>
    <m/>
    <n v="961616"/>
    <n v="0"/>
    <n v="193594"/>
    <n v="0"/>
    <n v="0"/>
    <n v="1331013"/>
    <s v="9- Otras garantías (no admisible)"/>
    <s v="LBZ"/>
    <s v="A"/>
    <n v="4"/>
    <n v="0"/>
    <n v="0"/>
    <n v="11001"/>
    <n v="2.1013698630136988"/>
    <n v="47.210958904109589"/>
    <n v="1"/>
    <n v="2"/>
    <n v="2"/>
    <n v="3"/>
    <n v="2"/>
    <n v="0"/>
    <n v="0"/>
    <n v="0"/>
  </r>
  <r>
    <n v="2008606448"/>
    <s v="ASOCIADO 2362"/>
    <x v="2"/>
    <x v="7"/>
    <m/>
    <m/>
    <n v="0"/>
    <m/>
    <m/>
    <m/>
    <n v="1332770"/>
    <s v="SIN"/>
    <s v="SIN"/>
    <s v="SIN"/>
    <n v="4"/>
    <n v="0"/>
    <n v="0"/>
    <n v="68001"/>
    <n v="8.4657534246575334"/>
    <n v="25.008219178082193"/>
    <n v="1"/>
    <n v="2"/>
    <n v="3"/>
    <n v="2"/>
    <n v="1"/>
    <n v="0"/>
    <n v="0"/>
    <n v="0"/>
  </r>
  <r>
    <n v="2082840280"/>
    <s v="ASOCIADO 2363"/>
    <x v="3"/>
    <x v="5"/>
    <m/>
    <n v="1049879"/>
    <n v="0"/>
    <n v="109662"/>
    <n v="0"/>
    <n v="0"/>
    <n v="1334956"/>
    <s v="9- Otras garantías (no admisible)"/>
    <s v="LBZ"/>
    <s v="A"/>
    <n v="4"/>
    <n v="0"/>
    <n v="0"/>
    <n v="76130"/>
    <n v="4.5835616438356164"/>
    <n v="23.695890410958903"/>
    <n v="1"/>
    <n v="0"/>
    <n v="1"/>
    <n v="2"/>
    <n v="1"/>
    <n v="0"/>
    <n v="0"/>
    <n v="0"/>
  </r>
  <r>
    <n v="84608284"/>
    <s v="ASOCIADO 2364"/>
    <x v="3"/>
    <x v="3"/>
    <m/>
    <n v="1694814"/>
    <n v="358694"/>
    <n v="78217"/>
    <n v="0"/>
    <n v="0"/>
    <n v="1336120"/>
    <s v="9- Otras garantías (no admisible)"/>
    <s v="LBZ"/>
    <s v="A"/>
    <n v="4"/>
    <n v="0"/>
    <n v="0"/>
    <n v="13052"/>
    <n v="3.1561643835616437"/>
    <n v="37.293150684931504"/>
    <n v="1"/>
    <n v="2"/>
    <n v="1"/>
    <n v="3"/>
    <n v="3"/>
    <n v="0"/>
    <n v="0"/>
    <n v="0"/>
  </r>
  <r>
    <n v="22484462"/>
    <s v="ASOCIADO 2365"/>
    <x v="2"/>
    <x v="7"/>
    <m/>
    <m/>
    <n v="0"/>
    <m/>
    <m/>
    <m/>
    <n v="1336120"/>
    <s v="SIN"/>
    <s v="SIN"/>
    <s v="SIN"/>
    <n v="4"/>
    <n v="0"/>
    <n v="0"/>
    <n v="15001"/>
    <n v="3.1095890410958904"/>
    <n v="55.257534246575339"/>
    <n v="1"/>
    <n v="2"/>
    <n v="3"/>
    <n v="2"/>
    <n v="2"/>
    <n v="0"/>
    <n v="0"/>
    <n v="0"/>
  </r>
  <r>
    <n v="2028626"/>
    <s v="ASOCIADO 2366"/>
    <x v="3"/>
    <x v="5"/>
    <m/>
    <n v="677232"/>
    <n v="0"/>
    <n v="87730"/>
    <n v="0"/>
    <n v="0"/>
    <n v="1336120"/>
    <s v="9- Otras garantías (no admisible)"/>
    <s v="LBZ"/>
    <s v="A"/>
    <n v="4"/>
    <n v="0"/>
    <n v="0"/>
    <n v="11001"/>
    <n v="3.1095890410958904"/>
    <n v="54.145205479452052"/>
    <n v="1"/>
    <n v="1"/>
    <n v="2"/>
    <n v="2"/>
    <n v="3"/>
    <n v="0"/>
    <n v="0"/>
    <n v="0"/>
  </r>
  <r>
    <n v="20440222"/>
    <s v="ASOCIADO 2367"/>
    <x v="2"/>
    <x v="7"/>
    <n v="67"/>
    <m/>
    <n v="0"/>
    <m/>
    <m/>
    <m/>
    <n v="1336965"/>
    <s v="SIN"/>
    <s v="SIN"/>
    <s v="SIN"/>
    <n v="4"/>
    <n v="0"/>
    <n v="0"/>
    <n v="76130"/>
    <n v="4.5013698630136982"/>
    <n v="53.402739726027399"/>
    <n v="2"/>
    <n v="0"/>
    <n v="2"/>
    <n v="2"/>
    <n v="1"/>
    <n v="0"/>
    <n v="0"/>
    <n v="0"/>
  </r>
  <r>
    <n v="2008406422"/>
    <s v="ASOCIADO 2371"/>
    <x v="2"/>
    <x v="7"/>
    <m/>
    <m/>
    <n v="0"/>
    <m/>
    <m/>
    <m/>
    <n v="1340620"/>
    <s v="SIN"/>
    <s v="SIN"/>
    <s v="SIN"/>
    <n v="4"/>
    <n v="0"/>
    <n v="0"/>
    <n v="68255"/>
    <n v="2.8191780821917809"/>
    <n v="23.641095890410959"/>
    <n v="2"/>
    <n v="2"/>
    <n v="1"/>
    <n v="2"/>
    <n v="1"/>
    <n v="0"/>
    <n v="0"/>
    <n v="0"/>
  </r>
  <r>
    <n v="2008062086"/>
    <s v="ASOCIADO 2372"/>
    <x v="3"/>
    <x v="5"/>
    <m/>
    <n v="409584"/>
    <n v="0"/>
    <n v="104453"/>
    <n v="0"/>
    <n v="0"/>
    <n v="1340620"/>
    <s v="9- Otras garantías (no admisible)"/>
    <s v="LBZ"/>
    <s v="A"/>
    <n v="4"/>
    <n v="0"/>
    <n v="0"/>
    <n v="68001"/>
    <n v="2.8191780821917809"/>
    <n v="21.643835616438356"/>
    <n v="2"/>
    <n v="3"/>
    <n v="1"/>
    <n v="2"/>
    <n v="1"/>
    <n v="0"/>
    <n v="0"/>
    <n v="0"/>
  </r>
  <r>
    <n v="2006040848"/>
    <s v="ASOCIADO 2373"/>
    <x v="3"/>
    <x v="5"/>
    <m/>
    <n v="509957"/>
    <n v="0"/>
    <n v="104453"/>
    <n v="0"/>
    <n v="0"/>
    <n v="1343918"/>
    <s v="9- Otras garantías (no admisible)"/>
    <s v="LBZ"/>
    <s v="A"/>
    <n v="4"/>
    <n v="0"/>
    <n v="0"/>
    <n v="68001"/>
    <n v="2.2821917808219179"/>
    <n v="24.367123287671234"/>
    <n v="1"/>
    <n v="2"/>
    <n v="1"/>
    <n v="3"/>
    <n v="1"/>
    <n v="0"/>
    <n v="0"/>
    <n v="0"/>
  </r>
  <r>
    <n v="2040648444"/>
    <s v="ASOCIADO 2374"/>
    <x v="3"/>
    <x v="5"/>
    <m/>
    <n v="1084257"/>
    <n v="0"/>
    <n v="125343.00000000001"/>
    <n v="0"/>
    <n v="0"/>
    <n v="1343929"/>
    <s v="9- Otras garantías (no admisible)"/>
    <s v="LBZ"/>
    <s v="A"/>
    <n v="4"/>
    <n v="0"/>
    <n v="0"/>
    <n v="5088"/>
    <n v="3.7424657534246575"/>
    <n v="27.780821917808218"/>
    <n v="1"/>
    <n v="2"/>
    <n v="1"/>
    <n v="3"/>
    <n v="3"/>
    <n v="0"/>
    <n v="0"/>
    <n v="0"/>
  </r>
  <r>
    <n v="44844446"/>
    <s v="ASOCIADO 2375"/>
    <x v="2"/>
    <x v="7"/>
    <m/>
    <m/>
    <n v="0"/>
    <m/>
    <m/>
    <m/>
    <n v="1345620"/>
    <s v="SIN"/>
    <s v="SIN"/>
    <s v="SIN"/>
    <n v="4"/>
    <n v="0"/>
    <n v="0"/>
    <n v="5001"/>
    <n v="4.5753424657534243"/>
    <n v="45.304109589041097"/>
    <n v="2"/>
    <n v="3"/>
    <n v="3"/>
    <n v="2"/>
    <n v="4"/>
    <n v="0"/>
    <n v="0"/>
    <n v="0"/>
  </r>
  <r>
    <n v="2044040284"/>
    <s v="ASOCIADO 2380"/>
    <x v="3"/>
    <x v="3"/>
    <n v="538600"/>
    <n v="2214633"/>
    <n v="866513"/>
    <n v="187516"/>
    <n v="0"/>
    <n v="0"/>
    <n v="1348120"/>
    <s v="9- Otras garantías (no admisible)"/>
    <s v="LBZ"/>
    <s v="A"/>
    <n v="4"/>
    <n v="0"/>
    <n v="0"/>
    <n v="13052"/>
    <n v="3.4493150684931506"/>
    <n v="26.252054794520546"/>
    <n v="2"/>
    <n v="4"/>
    <n v="1"/>
    <n v="2"/>
    <n v="4"/>
    <n v="0"/>
    <n v="0"/>
    <n v="0"/>
  </r>
  <r>
    <n v="2044020082"/>
    <s v="ASOCIADO 2383"/>
    <x v="2"/>
    <x v="7"/>
    <m/>
    <m/>
    <n v="0"/>
    <m/>
    <m/>
    <m/>
    <n v="1348120"/>
    <s v="SIN"/>
    <s v="SIN"/>
    <s v="SIN"/>
    <n v="4"/>
    <n v="0"/>
    <n v="0"/>
    <n v="13052"/>
    <n v="3.4493150684931506"/>
    <n v="30.246575342465754"/>
    <n v="1"/>
    <n v="4"/>
    <n v="1"/>
    <n v="3"/>
    <n v="3"/>
    <n v="0"/>
    <n v="0"/>
    <n v="0"/>
  </r>
  <r>
    <n v="2024868064"/>
    <s v="ASOCIADO 2384"/>
    <x v="2"/>
    <x v="7"/>
    <m/>
    <m/>
    <n v="0"/>
    <m/>
    <m/>
    <m/>
    <n v="1348120"/>
    <s v="SIN"/>
    <s v="SIN"/>
    <s v="SIN"/>
    <n v="4"/>
    <n v="0"/>
    <n v="0"/>
    <n v="68276"/>
    <n v="3.4904109589041097"/>
    <n v="35.326027397260276"/>
    <n v="2"/>
    <n v="2"/>
    <n v="3"/>
    <n v="2"/>
    <n v="3"/>
    <n v="0"/>
    <n v="0"/>
    <n v="0"/>
  </r>
  <r>
    <n v="4828006"/>
    <s v="ASOCIADO 2385"/>
    <x v="3"/>
    <x v="5"/>
    <m/>
    <n v="600000"/>
    <n v="0"/>
    <n v="102819"/>
    <n v="0"/>
    <n v="0"/>
    <n v="1348120"/>
    <s v="9- Otras garantías (no admisible)"/>
    <s v="LBZ"/>
    <s v="A"/>
    <n v="4"/>
    <n v="0"/>
    <n v="0"/>
    <n v="13052"/>
    <n v="3.4493150684931506"/>
    <n v="41.994520547945207"/>
    <n v="1"/>
    <n v="1"/>
    <n v="1"/>
    <n v="3"/>
    <n v="3"/>
    <n v="0"/>
    <n v="0"/>
    <n v="0"/>
  </r>
  <r>
    <n v="68024284"/>
    <s v="ASOCIADO 2386"/>
    <x v="2"/>
    <x v="7"/>
    <m/>
    <m/>
    <n v="0"/>
    <m/>
    <m/>
    <m/>
    <n v="1348123"/>
    <s v="SIN"/>
    <s v="SIN"/>
    <s v="SIN"/>
    <n v="4"/>
    <n v="0"/>
    <n v="0"/>
    <n v="76001"/>
    <n v="4.580821917808219"/>
    <n v="38.56712328767123"/>
    <n v="2"/>
    <n v="0"/>
    <n v="2"/>
    <n v="2"/>
    <n v="1"/>
    <n v="0"/>
    <n v="0"/>
    <n v="0"/>
  </r>
  <r>
    <n v="24642448"/>
    <s v="ASOCIADO 2387"/>
    <x v="2"/>
    <x v="7"/>
    <m/>
    <m/>
    <n v="0"/>
    <m/>
    <m/>
    <m/>
    <n v="1348429"/>
    <s v="SIN"/>
    <s v="SIN"/>
    <s v="SIN"/>
    <n v="4"/>
    <n v="0"/>
    <n v="0"/>
    <n v="68276"/>
    <n v="2.2821917808219179"/>
    <n v="43.528767123287672"/>
    <n v="1"/>
    <n v="5"/>
    <n v="2"/>
    <n v="4"/>
    <n v="3"/>
    <n v="0"/>
    <n v="0"/>
    <n v="0"/>
  </r>
  <r>
    <n v="2488204"/>
    <s v="ASOCIADO 2388"/>
    <x v="2"/>
    <x v="7"/>
    <m/>
    <m/>
    <n v="0"/>
    <m/>
    <m/>
    <m/>
    <n v="1348429"/>
    <s v="SIN"/>
    <s v="SIN"/>
    <s v="SIN"/>
    <n v="4"/>
    <n v="0"/>
    <n v="0"/>
    <n v="68276"/>
    <n v="2.3232876712328765"/>
    <n v="46.591780821917808"/>
    <n v="1"/>
    <n v="2"/>
    <n v="2"/>
    <n v="3"/>
    <n v="1"/>
    <n v="0"/>
    <n v="0"/>
    <n v="0"/>
  </r>
  <r>
    <n v="2202466208"/>
    <s v="ASOCIADO 2389"/>
    <x v="2"/>
    <x v="7"/>
    <m/>
    <m/>
    <n v="0"/>
    <m/>
    <m/>
    <m/>
    <n v="1348429"/>
    <s v="SIN"/>
    <s v="SIN"/>
    <s v="SIN"/>
    <n v="4"/>
    <n v="0"/>
    <n v="0"/>
    <n v="68547"/>
    <n v="2.3232876712328765"/>
    <n v="31.134246575342466"/>
    <n v="2"/>
    <n v="5"/>
    <n v="3"/>
    <n v="3"/>
    <n v="3"/>
    <n v="0"/>
    <n v="0"/>
    <n v="0"/>
  </r>
  <r>
    <n v="42260060"/>
    <s v="ASOCIADO 2390"/>
    <x v="3"/>
    <x v="5"/>
    <m/>
    <n v="1388111"/>
    <n v="0"/>
    <n v="126470.00000000001"/>
    <n v="0"/>
    <n v="0"/>
    <n v="1348429"/>
    <s v="9- Otras garantías (no admisible)"/>
    <s v="LBZ"/>
    <s v="A"/>
    <n v="4"/>
    <n v="0"/>
    <n v="0"/>
    <n v="5129"/>
    <n v="2.3232876712328765"/>
    <n v="36.665753424657531"/>
    <n v="2"/>
    <n v="5"/>
    <n v="3"/>
    <n v="3"/>
    <n v="3"/>
    <n v="0"/>
    <n v="0"/>
    <n v="0"/>
  </r>
  <r>
    <n v="68004068"/>
    <s v="ASOCIADO 2392"/>
    <x v="4"/>
    <x v="0"/>
    <m/>
    <n v="3704270"/>
    <n v="2355494"/>
    <n v="128398"/>
    <n v="0"/>
    <n v="308858"/>
    <n v="1348776"/>
    <s v="6- pignoración"/>
    <s v="LBZ"/>
    <s v="A"/>
    <n v="4"/>
    <n v="0"/>
    <n v="0"/>
    <n v="76001"/>
    <n v="4.580821917808219"/>
    <n v="44.11780821917808"/>
    <n v="2"/>
    <n v="2"/>
    <n v="2"/>
    <n v="2"/>
    <n v="3"/>
    <n v="0"/>
    <n v="0"/>
    <n v="0"/>
  </r>
  <r>
    <n v="26280442"/>
    <s v="ASOCIADO 2394"/>
    <x v="3"/>
    <x v="5"/>
    <n v="104583"/>
    <n v="920270"/>
    <n v="0"/>
    <n v="87730"/>
    <n v="0"/>
    <n v="0"/>
    <n v="1350132"/>
    <s v="9- Otras garantías (no admisible)"/>
    <s v="LBZ"/>
    <s v="A"/>
    <n v="4"/>
    <n v="0"/>
    <n v="0"/>
    <n v="19001"/>
    <n v="4.5013698630136982"/>
    <n v="41.62191780821918"/>
    <n v="2"/>
    <n v="0"/>
    <n v="1"/>
    <n v="2"/>
    <n v="3"/>
    <n v="0"/>
    <n v="0"/>
    <n v="0"/>
  </r>
  <r>
    <n v="2086204028"/>
    <s v="ASOCIADO 2395"/>
    <x v="3"/>
    <x v="3"/>
    <n v="57997"/>
    <n v="1867085"/>
    <n v="516953"/>
    <n v="158088"/>
    <n v="0"/>
    <n v="2560000"/>
    <n v="1350132"/>
    <s v="6- pignoración"/>
    <s v="LBZ"/>
    <s v="A"/>
    <n v="4"/>
    <n v="0"/>
    <n v="0"/>
    <n v="76130"/>
    <n v="4.5013698630136982"/>
    <n v="32.257534246575339"/>
    <n v="2"/>
    <n v="0"/>
    <n v="1"/>
    <n v="2"/>
    <n v="1"/>
    <n v="0"/>
    <n v="0"/>
    <n v="0"/>
  </r>
  <r>
    <n v="20662624"/>
    <s v="ASOCIADO 2396"/>
    <x v="2"/>
    <x v="7"/>
    <m/>
    <m/>
    <n v="0"/>
    <m/>
    <m/>
    <m/>
    <n v="1350132"/>
    <s v="SIN"/>
    <s v="SIN"/>
    <s v="SIN"/>
    <n v="4"/>
    <n v="0"/>
    <n v="0"/>
    <n v="76001"/>
    <n v="4.5013698630136982"/>
    <n v="42.235616438356168"/>
    <n v="2"/>
    <n v="0"/>
    <n v="1"/>
    <n v="2"/>
    <n v="1"/>
    <n v="0"/>
    <n v="0"/>
    <n v="0"/>
  </r>
  <r>
    <n v="2040048082"/>
    <s v="ASOCIADO 2399"/>
    <x v="2"/>
    <x v="7"/>
    <n v="245200"/>
    <m/>
    <n v="0"/>
    <m/>
    <m/>
    <m/>
    <n v="1352864"/>
    <s v="SIN"/>
    <s v="SIN"/>
    <s v="SIN"/>
    <n v="4"/>
    <n v="0"/>
    <n v="0"/>
    <n v="5376"/>
    <n v="3.5315068493150683"/>
    <n v="24.169863013698631"/>
    <n v="2"/>
    <n v="0"/>
    <n v="2"/>
    <n v="3"/>
    <n v="2"/>
    <n v="0"/>
    <n v="0"/>
    <n v="0"/>
  </r>
  <r>
    <n v="2224640600"/>
    <s v="ASOCIADO 2401"/>
    <x v="2"/>
    <x v="7"/>
    <n v="1226345"/>
    <m/>
    <n v="0"/>
    <m/>
    <m/>
    <m/>
    <n v="1355857"/>
    <s v="SIN"/>
    <s v="SIN"/>
    <s v="SIN"/>
    <n v="4"/>
    <n v="0"/>
    <n v="0"/>
    <n v="76130"/>
    <n v="2.1589041095890411"/>
    <n v="26.336986301369862"/>
    <n v="1"/>
    <n v="0"/>
    <n v="3"/>
    <n v="3"/>
    <n v="1"/>
    <n v="0"/>
    <n v="0"/>
    <n v="0"/>
  </r>
  <r>
    <n v="2222228244"/>
    <s v="ASOCIADO 2403"/>
    <x v="3"/>
    <x v="3"/>
    <n v="110854"/>
    <n v="1788179"/>
    <n v="432322"/>
    <n v="200960"/>
    <n v="0"/>
    <n v="1800000"/>
    <n v="1355857"/>
    <s v="6- pignoración"/>
    <s v="LBZ"/>
    <s v="A"/>
    <n v="4"/>
    <n v="0"/>
    <n v="0"/>
    <n v="76563"/>
    <n v="2.1506849315068495"/>
    <n v="28.654794520547945"/>
    <n v="1"/>
    <n v="2"/>
    <n v="3"/>
    <n v="3"/>
    <n v="3"/>
    <n v="0"/>
    <n v="0"/>
    <n v="0"/>
  </r>
  <r>
    <n v="2222464064"/>
    <s v="ASOCIADO 2404"/>
    <x v="3"/>
    <x v="3"/>
    <n v="64151"/>
    <n v="2200000"/>
    <n v="844143"/>
    <n v="108562"/>
    <n v="0"/>
    <n v="0"/>
    <n v="1355857"/>
    <s v="9- Otras garantías (no admisible)"/>
    <s v="LBZ"/>
    <s v="A"/>
    <n v="4"/>
    <n v="0"/>
    <n v="0"/>
    <n v="76520"/>
    <n v="2.1589041095890411"/>
    <n v="34.282191780821918"/>
    <n v="2"/>
    <n v="0"/>
    <n v="4"/>
    <n v="3"/>
    <n v="1"/>
    <n v="0"/>
    <n v="0"/>
    <n v="0"/>
  </r>
  <r>
    <n v="6406842"/>
    <s v="ASOCIADO 2405"/>
    <x v="3"/>
    <x v="3"/>
    <n v="730"/>
    <n v="1847771"/>
    <n v="491914"/>
    <n v="126470.00000000001"/>
    <n v="0"/>
    <n v="0"/>
    <n v="1355857"/>
    <s v="9- Otras garantías (no admisible)"/>
    <s v="LBZ"/>
    <s v="A"/>
    <n v="4"/>
    <n v="0"/>
    <n v="0"/>
    <n v="76563"/>
    <n v="2.1589041095890411"/>
    <n v="39.852054794520548"/>
    <n v="1"/>
    <n v="2"/>
    <n v="2"/>
    <n v="3"/>
    <n v="1"/>
    <n v="0"/>
    <n v="0"/>
    <n v="0"/>
  </r>
  <r>
    <n v="4460028"/>
    <s v="ASOCIADO 2406"/>
    <x v="4"/>
    <x v="0"/>
    <m/>
    <n v="3722462"/>
    <n v="2366605"/>
    <n v="234059"/>
    <n v="0"/>
    <n v="2500000"/>
    <n v="1355857"/>
    <s v="6- pignoración"/>
    <s v="LBZ"/>
    <s v="A"/>
    <n v="4"/>
    <n v="0"/>
    <n v="0"/>
    <n v="76130"/>
    <n v="2.1479452054794521"/>
    <n v="45.956164383561642"/>
    <n v="1"/>
    <n v="2"/>
    <n v="1"/>
    <n v="3"/>
    <n v="3"/>
    <n v="0"/>
    <n v="0"/>
    <n v="0"/>
  </r>
  <r>
    <n v="2046024684"/>
    <s v="ASOCIADO 2407"/>
    <x v="2"/>
    <x v="7"/>
    <m/>
    <m/>
    <n v="0"/>
    <m/>
    <m/>
    <m/>
    <n v="1355857"/>
    <s v="SIN"/>
    <s v="SIN"/>
    <s v="SIN"/>
    <n v="4"/>
    <n v="0"/>
    <n v="0"/>
    <n v="5001"/>
    <n v="2.1479452054794521"/>
    <n v="31.06027397260274"/>
    <n v="2"/>
    <n v="4"/>
    <n v="2"/>
    <n v="3"/>
    <n v="1"/>
    <n v="0"/>
    <n v="0"/>
    <n v="0"/>
  </r>
  <r>
    <n v="2006802686"/>
    <s v="ASOCIADO 2408"/>
    <x v="2"/>
    <x v="7"/>
    <n v="208666"/>
    <m/>
    <n v="0"/>
    <m/>
    <m/>
    <m/>
    <n v="1357929"/>
    <s v="SIN"/>
    <s v="SIN"/>
    <s v="SIN"/>
    <n v="4"/>
    <n v="0"/>
    <n v="0"/>
    <n v="68001"/>
    <n v="3.6575342465753424"/>
    <n v="24.528767123287672"/>
    <n v="1"/>
    <n v="4"/>
    <n v="1"/>
    <n v="3"/>
    <n v="1"/>
    <n v="0"/>
    <n v="0"/>
    <n v="0"/>
  </r>
  <r>
    <n v="2068068260"/>
    <s v="ASOCIADO 2409"/>
    <x v="2"/>
    <x v="7"/>
    <n v="735600"/>
    <m/>
    <n v="0"/>
    <m/>
    <m/>
    <m/>
    <n v="1359097"/>
    <s v="SIN"/>
    <s v="SIN"/>
    <s v="SIN"/>
    <n v="4"/>
    <n v="0"/>
    <n v="0"/>
    <n v="19001"/>
    <n v="4.5835616438356164"/>
    <n v="31.972602739726028"/>
    <n v="1"/>
    <n v="0"/>
    <n v="1"/>
    <n v="2"/>
    <n v="1"/>
    <n v="0"/>
    <n v="0"/>
    <n v="0"/>
  </r>
  <r>
    <n v="2244042400"/>
    <s v="ASOCIADO 2412"/>
    <x v="2"/>
    <x v="7"/>
    <m/>
    <m/>
    <n v="0"/>
    <m/>
    <m/>
    <m/>
    <n v="1359842"/>
    <s v="SIN"/>
    <s v="SIN"/>
    <s v="SIN"/>
    <n v="4"/>
    <n v="0"/>
    <n v="0"/>
    <n v="76130"/>
    <n v="4.5835616438356164"/>
    <n v="31.953424657534246"/>
    <n v="2"/>
    <n v="0"/>
    <n v="1"/>
    <n v="2"/>
    <n v="1"/>
    <n v="0"/>
    <n v="0"/>
    <n v="0"/>
  </r>
  <r>
    <n v="66888848"/>
    <s v="ASOCIADO 2413"/>
    <x v="3"/>
    <x v="5"/>
    <m/>
    <n v="899731"/>
    <n v="0"/>
    <n v="88823"/>
    <n v="0"/>
    <n v="900000"/>
    <n v="1359842"/>
    <s v="6- pignoración"/>
    <s v="LBZ"/>
    <s v="A"/>
    <n v="4"/>
    <n v="0"/>
    <n v="0"/>
    <n v="76130"/>
    <n v="4.580821917808219"/>
    <n v="48.520547945205479"/>
    <n v="2"/>
    <n v="2"/>
    <n v="2"/>
    <n v="2"/>
    <n v="6"/>
    <n v="0"/>
    <n v="0"/>
    <n v="0"/>
  </r>
  <r>
    <n v="44606220"/>
    <s v="ASOCIADO 2415"/>
    <x v="2"/>
    <x v="7"/>
    <m/>
    <n v="5787"/>
    <n v="0"/>
    <n v="98404"/>
    <n v="0"/>
    <n v="1400000"/>
    <n v="1360545"/>
    <s v="6- pignoración"/>
    <s v="LBZ"/>
    <s v="A"/>
    <n v="4"/>
    <n v="0"/>
    <n v="0"/>
    <n v="19845"/>
    <n v="4.580821917808219"/>
    <n v="45.298630136986304"/>
    <n v="2"/>
    <n v="0"/>
    <n v="1"/>
    <n v="2"/>
    <n v="1"/>
    <n v="0"/>
    <n v="0"/>
    <n v="0"/>
  </r>
  <r>
    <n v="40424248"/>
    <s v="ASOCIADO 2416"/>
    <x v="2"/>
    <x v="7"/>
    <m/>
    <m/>
    <n v="0"/>
    <m/>
    <m/>
    <m/>
    <n v="1360545"/>
    <s v="SIN"/>
    <s v="SIN"/>
    <s v="SIN"/>
    <n v="4"/>
    <n v="0"/>
    <n v="0"/>
    <n v="76520"/>
    <n v="4.580821917808219"/>
    <n v="38.964383561643835"/>
    <n v="2"/>
    <n v="3"/>
    <n v="1"/>
    <n v="2"/>
    <n v="2"/>
    <n v="0"/>
    <n v="0"/>
    <n v="0"/>
  </r>
  <r>
    <n v="2202488424"/>
    <s v="ASOCIADO 2419"/>
    <x v="3"/>
    <x v="2"/>
    <n v="513667"/>
    <n v="2376912"/>
    <n v="1010792"/>
    <n v="158088"/>
    <n v="0"/>
    <n v="0"/>
    <n v="1366120"/>
    <s v="9- Otras garantías (no admisible)"/>
    <s v="LBZ"/>
    <s v="A"/>
    <n v="4"/>
    <n v="0"/>
    <n v="0"/>
    <n v="68418"/>
    <n v="3.1561643835616437"/>
    <n v="26.542465753424658"/>
    <n v="2"/>
    <n v="2"/>
    <n v="1"/>
    <n v="2"/>
    <n v="3"/>
    <n v="0"/>
    <n v="0"/>
    <n v="0"/>
  </r>
  <r>
    <n v="2044026008"/>
    <s v="ASOCIADO 2420"/>
    <x v="3"/>
    <x v="3"/>
    <n v="46230"/>
    <n v="2040096"/>
    <n v="673276"/>
    <n v="1027706"/>
    <n v="0"/>
    <n v="1718530"/>
    <n v="1366820"/>
    <s v="6- pignoración"/>
    <s v="LBZ"/>
    <s v="A"/>
    <n v="4"/>
    <n v="0"/>
    <n v="0"/>
    <n v="13052"/>
    <n v="5.7945205479452051"/>
    <n v="28.767123287671232"/>
    <n v="2"/>
    <n v="5"/>
    <n v="1"/>
    <n v="3"/>
    <n v="1"/>
    <n v="0"/>
    <n v="0"/>
    <n v="0"/>
  </r>
  <r>
    <n v="2224644448"/>
    <s v="ASOCIADO 2422"/>
    <x v="3"/>
    <x v="5"/>
    <m/>
    <n v="206422"/>
    <n v="0"/>
    <n v="104453"/>
    <n v="0"/>
    <n v="0"/>
    <n v="1369097"/>
    <s v="9- Otras garantías (no admisible)"/>
    <s v="LBZ"/>
    <s v="A"/>
    <n v="4"/>
    <n v="0"/>
    <n v="0"/>
    <n v="76130"/>
    <n v="4.6410958904109592"/>
    <n v="26.282191780821918"/>
    <n v="2"/>
    <n v="0"/>
    <n v="1"/>
    <n v="2"/>
    <n v="1"/>
    <n v="0"/>
    <n v="0"/>
    <n v="0"/>
  </r>
  <r>
    <n v="6806862"/>
    <s v="ASOCIADO 2423"/>
    <x v="2"/>
    <x v="7"/>
    <m/>
    <m/>
    <n v="0"/>
    <m/>
    <m/>
    <m/>
    <n v="1369290"/>
    <s v="SIN"/>
    <s v="SIN"/>
    <s v="SIN"/>
    <n v="4"/>
    <n v="0"/>
    <n v="0"/>
    <n v="68895"/>
    <n v="9.7972602739726025"/>
    <n v="55.610958904109587"/>
    <n v="1"/>
    <n v="2"/>
    <n v="2"/>
    <n v="2"/>
    <n v="4"/>
    <n v="0"/>
    <n v="0"/>
    <n v="0"/>
  </r>
  <r>
    <n v="40866800"/>
    <s v="ASOCIADO 2424"/>
    <x v="3"/>
    <x v="3"/>
    <m/>
    <n v="1979393"/>
    <n v="609574"/>
    <n v="58653"/>
    <n v="0"/>
    <n v="0"/>
    <n v="1369819"/>
    <s v="9- Otras garantías (no admisible)"/>
    <s v="LBZ"/>
    <s v="A"/>
    <n v="4"/>
    <n v="0"/>
    <n v="0"/>
    <n v="13052"/>
    <n v="7.7589041095890412"/>
    <n v="49.717808219178082"/>
    <n v="2"/>
    <n v="1"/>
    <n v="1"/>
    <n v="3"/>
    <n v="6"/>
    <n v="0"/>
    <n v="0"/>
    <n v="0"/>
  </r>
  <r>
    <n v="8220646"/>
    <s v="ASOCIADO 2426"/>
    <x v="3"/>
    <x v="3"/>
    <m/>
    <n v="1647006"/>
    <n v="276886"/>
    <n v="177646"/>
    <n v="0"/>
    <n v="0"/>
    <n v="1370120"/>
    <s v="9- Otras garantías (no admisible)"/>
    <s v="LBZ"/>
    <s v="A"/>
    <n v="4"/>
    <n v="0"/>
    <n v="0"/>
    <n v="15001"/>
    <n v="3.1095890410958904"/>
    <n v="57.046575342465751"/>
    <n v="1"/>
    <n v="2"/>
    <n v="3"/>
    <n v="2"/>
    <n v="2"/>
    <n v="0"/>
    <n v="0"/>
    <n v="0"/>
  </r>
  <r>
    <n v="2262042068"/>
    <s v="ASOCIADO 2431"/>
    <x v="2"/>
    <x v="7"/>
    <n v="1536065"/>
    <m/>
    <n v="0"/>
    <m/>
    <m/>
    <m/>
    <n v="1372264"/>
    <s v="SIN"/>
    <s v="SIN"/>
    <s v="SIN"/>
    <n v="4"/>
    <n v="0"/>
    <n v="0"/>
    <n v="76001"/>
    <n v="4.5835616438356164"/>
    <n v="30.827397260273973"/>
    <n v="2"/>
    <n v="0"/>
    <n v="1"/>
    <n v="2"/>
    <n v="1"/>
    <n v="0"/>
    <n v="0"/>
    <n v="0"/>
  </r>
  <r>
    <n v="2088226626"/>
    <s v="ASOCIADO 2433"/>
    <x v="3"/>
    <x v="5"/>
    <n v="54273"/>
    <n v="750000"/>
    <n v="0"/>
    <n v="128523.00000000001"/>
    <n v="0"/>
    <n v="0"/>
    <n v="1372264"/>
    <s v="9- Otras garantías (no admisible)"/>
    <s v="LBZ"/>
    <s v="A"/>
    <n v="4"/>
    <n v="0"/>
    <n v="0"/>
    <n v="76130"/>
    <n v="4.5835616438356164"/>
    <n v="34.531506849315072"/>
    <n v="1"/>
    <n v="0"/>
    <n v="1"/>
    <n v="2"/>
    <n v="1"/>
    <n v="0"/>
    <n v="0"/>
    <n v="0"/>
  </r>
  <r>
    <n v="40462084"/>
    <s v="ASOCIADO 2435"/>
    <x v="2"/>
    <x v="7"/>
    <m/>
    <m/>
    <n v="0"/>
    <m/>
    <m/>
    <m/>
    <n v="1372264"/>
    <s v="SIN"/>
    <s v="SIN"/>
    <s v="SIN"/>
    <n v="4"/>
    <n v="0"/>
    <n v="0"/>
    <n v="11001"/>
    <n v="4.5835616438356164"/>
    <n v="49.684931506849317"/>
    <n v="2"/>
    <n v="0"/>
    <n v="1"/>
    <n v="2"/>
    <n v="1"/>
    <n v="0"/>
    <n v="0"/>
    <n v="0"/>
  </r>
  <r>
    <n v="2240044286"/>
    <s v="ASOCIADO 2436"/>
    <x v="3"/>
    <x v="5"/>
    <m/>
    <n v="1112351"/>
    <n v="0"/>
    <n v="208086"/>
    <n v="0"/>
    <n v="0"/>
    <n v="1372264"/>
    <s v="9- Otras garantías (no admisible)"/>
    <s v="LBZ"/>
    <s v="A"/>
    <n v="4"/>
    <n v="0"/>
    <n v="0"/>
    <n v="76130"/>
    <n v="4.580821917808219"/>
    <n v="35.317808219178083"/>
    <n v="1"/>
    <n v="0"/>
    <n v="1"/>
    <n v="2"/>
    <n v="1"/>
    <n v="0"/>
    <n v="0"/>
    <n v="0"/>
  </r>
  <r>
    <n v="2228226404"/>
    <s v="ASOCIADO 2437"/>
    <x v="3"/>
    <x v="0"/>
    <n v="3007167"/>
    <n v="3577156"/>
    <n v="2203701"/>
    <n v="246731"/>
    <n v="0"/>
    <n v="0"/>
    <n v="1373455"/>
    <s v="9- Otras garantías (no admisible)"/>
    <s v="LBZ"/>
    <s v="A"/>
    <n v="4"/>
    <n v="0"/>
    <n v="0"/>
    <n v="76111"/>
    <n v="1.3972602739726028"/>
    <n v="36.254794520547946"/>
    <n v="1"/>
    <n v="4"/>
    <n v="2"/>
    <n v="4"/>
    <n v="3"/>
    <n v="0"/>
    <n v="0"/>
    <n v="0"/>
  </r>
  <r>
    <n v="2240822848"/>
    <s v="ASOCIADO 2438"/>
    <x v="2"/>
    <x v="7"/>
    <n v="225879"/>
    <m/>
    <n v="0"/>
    <m/>
    <m/>
    <m/>
    <n v="1373455"/>
    <s v="SIN"/>
    <s v="SIN"/>
    <s v="SIN"/>
    <n v="4"/>
    <n v="0"/>
    <n v="0"/>
    <n v="5631"/>
    <n v="1.3972602739726028"/>
    <n v="32.421917808219177"/>
    <n v="2"/>
    <n v="5"/>
    <n v="4"/>
    <n v="5"/>
    <n v="2"/>
    <n v="0"/>
    <n v="0"/>
    <n v="0"/>
  </r>
  <r>
    <n v="2226266624"/>
    <s v="ASOCIADO 2439"/>
    <x v="2"/>
    <x v="7"/>
    <m/>
    <m/>
    <n v="0"/>
    <m/>
    <m/>
    <m/>
    <n v="1373455"/>
    <s v="SIN"/>
    <s v="SIN"/>
    <s v="SIN"/>
    <n v="4"/>
    <n v="0"/>
    <n v="0"/>
    <n v="76001"/>
    <n v="1.3972602739726028"/>
    <n v="29.356164383561644"/>
    <n v="2"/>
    <n v="5"/>
    <n v="3"/>
    <n v="6"/>
    <n v="1"/>
    <n v="0"/>
    <n v="0"/>
    <n v="0"/>
  </r>
  <r>
    <n v="2044024620"/>
    <s v="ASOCIADO 2440"/>
    <x v="2"/>
    <x v="7"/>
    <m/>
    <m/>
    <n v="0"/>
    <m/>
    <m/>
    <m/>
    <n v="1374168"/>
    <s v="SIN"/>
    <s v="SIN"/>
    <s v="SIN"/>
    <n v="4"/>
    <n v="0"/>
    <n v="0"/>
    <n v="13052"/>
    <n v="0.67397260273972603"/>
    <n v="28.873972602739727"/>
    <n v="1"/>
    <n v="2"/>
    <n v="2"/>
    <n v="2"/>
    <n v="1"/>
    <n v="0"/>
    <n v="0"/>
    <n v="0"/>
  </r>
  <r>
    <n v="2044020488"/>
    <s v="ASOCIADO 2443"/>
    <x v="3"/>
    <x v="5"/>
    <m/>
    <n v="1371515"/>
    <n v="0"/>
    <n v="108562"/>
    <n v="0"/>
    <n v="0"/>
    <n v="1376120"/>
    <s v="9- Otras garantías (no admisible)"/>
    <s v="LBZ"/>
    <s v="A"/>
    <n v="4"/>
    <n v="0"/>
    <n v="0"/>
    <n v="13052"/>
    <n v="3.1972602739726028"/>
    <n v="30.583561643835615"/>
    <n v="1"/>
    <n v="1"/>
    <n v="1"/>
    <n v="2"/>
    <n v="3"/>
    <n v="0"/>
    <n v="0"/>
    <n v="0"/>
  </r>
  <r>
    <n v="2224822082"/>
    <s v="ASOCIADO 2444"/>
    <x v="2"/>
    <x v="7"/>
    <m/>
    <m/>
    <n v="0"/>
    <m/>
    <m/>
    <m/>
    <n v="1376675"/>
    <s v="SIN"/>
    <s v="SIN"/>
    <s v="SIN"/>
    <n v="4"/>
    <n v="0"/>
    <n v="0"/>
    <n v="76001"/>
    <n v="4.7150684931506852"/>
    <n v="31.44109589041096"/>
    <n v="2"/>
    <n v="0"/>
    <n v="1"/>
    <n v="2"/>
    <n v="1"/>
    <n v="0"/>
    <n v="0"/>
    <n v="0"/>
  </r>
  <r>
    <n v="2020408606"/>
    <s v="ASOCIADO 2446"/>
    <x v="3"/>
    <x v="2"/>
    <n v="238700"/>
    <n v="2409105"/>
    <n v="1028985"/>
    <n v="127991.99999999999"/>
    <n v="0"/>
    <n v="0"/>
    <n v="1380120"/>
    <s v="9- Otras garantías (no admisible)"/>
    <s v="LBZ"/>
    <s v="A"/>
    <n v="4"/>
    <n v="0"/>
    <n v="0"/>
    <n v="5088"/>
    <n v="3.5315068493150683"/>
    <n v="35.950684931506849"/>
    <n v="2"/>
    <n v="3"/>
    <n v="3"/>
    <n v="2"/>
    <n v="2"/>
    <n v="0"/>
    <n v="0"/>
    <n v="0"/>
  </r>
  <r>
    <n v="2008806604"/>
    <s v="ASOCIADO 2452"/>
    <x v="3"/>
    <x v="5"/>
    <m/>
    <n v="962873"/>
    <n v="0"/>
    <n v="488668"/>
    <n v="0"/>
    <n v="1000000"/>
    <n v="1380120"/>
    <s v="6- pignoración"/>
    <s v="LBZ"/>
    <s v="A"/>
    <n v="4"/>
    <n v="0"/>
    <n v="0"/>
    <n v="68001"/>
    <n v="3.5315068493150683"/>
    <n v="23.635616438356163"/>
    <n v="2"/>
    <n v="2"/>
    <n v="4"/>
    <n v="2"/>
    <n v="1"/>
    <n v="0"/>
    <n v="0"/>
    <n v="0"/>
  </r>
  <r>
    <n v="8068206"/>
    <s v="ASOCIADO 2454"/>
    <x v="2"/>
    <x v="7"/>
    <n v="331150"/>
    <m/>
    <n v="0"/>
    <m/>
    <m/>
    <m/>
    <n v="1380701"/>
    <s v="SIN"/>
    <s v="SIN"/>
    <s v="SIN"/>
    <n v="4"/>
    <n v="0"/>
    <n v="0"/>
    <n v="76001"/>
    <n v="2.2000000000000002"/>
    <n v="34.783561643835618"/>
    <n v="1"/>
    <n v="0"/>
    <n v="3"/>
    <n v="3"/>
    <n v="1"/>
    <n v="0"/>
    <n v="0"/>
    <n v="0"/>
  </r>
  <r>
    <n v="66060682"/>
    <s v="ASOCIADO 2455"/>
    <x v="3"/>
    <x v="3"/>
    <m/>
    <n v="1854844"/>
    <n v="474143"/>
    <n v="123366"/>
    <n v="0"/>
    <n v="0"/>
    <n v="1380701"/>
    <s v="9- Otras garantías (no admisible)"/>
    <s v="LBZ"/>
    <s v="A"/>
    <n v="4"/>
    <n v="0"/>
    <n v="0"/>
    <n v="76130"/>
    <n v="2.2000000000000002"/>
    <n v="39.978082191780821"/>
    <n v="2"/>
    <n v="2"/>
    <n v="2"/>
    <n v="2"/>
    <n v="3"/>
    <n v="0"/>
    <n v="0"/>
    <n v="0"/>
  </r>
  <r>
    <n v="48428680"/>
    <s v="ASOCIADO 2456"/>
    <x v="2"/>
    <x v="7"/>
    <n v="1109551"/>
    <m/>
    <n v="0"/>
    <m/>
    <m/>
    <m/>
    <n v="1382264"/>
    <s v="SIN"/>
    <s v="SIN"/>
    <s v="SIN"/>
    <n v="4"/>
    <n v="0"/>
    <n v="0"/>
    <n v="76130"/>
    <n v="4.6410958904109592"/>
    <n v="46.37808219178082"/>
    <n v="2"/>
    <n v="0"/>
    <n v="1"/>
    <n v="2"/>
    <n v="1"/>
    <n v="0"/>
    <n v="0"/>
    <n v="0"/>
  </r>
  <r>
    <n v="48864822"/>
    <s v="ASOCIADO 2458"/>
    <x v="2"/>
    <x v="7"/>
    <m/>
    <m/>
    <n v="0"/>
    <m/>
    <m/>
    <m/>
    <n v="1382429"/>
    <s v="SIN"/>
    <s v="SIN"/>
    <s v="SIN"/>
    <n v="4"/>
    <n v="0"/>
    <n v="0"/>
    <n v="68276"/>
    <n v="2.408219178082192"/>
    <n v="41.169863013698631"/>
    <n v="2"/>
    <n v="5"/>
    <n v="3"/>
    <n v="4"/>
    <n v="1"/>
    <n v="0"/>
    <n v="0"/>
    <n v="0"/>
  </r>
  <r>
    <n v="24606404"/>
    <s v="ASOCIADO 2460"/>
    <x v="2"/>
    <x v="8"/>
    <n v="5175455"/>
    <m/>
    <n v="0"/>
    <m/>
    <m/>
    <m/>
    <n v="1387378"/>
    <s v="SIN"/>
    <s v="SIN"/>
    <s v="SIN"/>
    <n v="4"/>
    <n v="0"/>
    <n v="0"/>
    <n v="76130"/>
    <n v="4.7534246575342465"/>
    <n v="38.942465753424656"/>
    <n v="1"/>
    <n v="0"/>
    <n v="1"/>
    <n v="2"/>
    <n v="1"/>
    <n v="0"/>
    <n v="0"/>
    <n v="0"/>
  </r>
  <r>
    <n v="2240666244"/>
    <s v="ASOCIADO 2461"/>
    <x v="2"/>
    <x v="7"/>
    <m/>
    <m/>
    <n v="0"/>
    <m/>
    <m/>
    <m/>
    <n v="1388123"/>
    <s v="SIN"/>
    <s v="SIN"/>
    <s v="SIN"/>
    <n v="4"/>
    <n v="0"/>
    <n v="0"/>
    <n v="76001"/>
    <n v="4.7534246575342465"/>
    <n v="35.43013698630137"/>
    <n v="2"/>
    <n v="0"/>
    <n v="1"/>
    <n v="2"/>
    <n v="1"/>
    <n v="0"/>
    <n v="0"/>
    <n v="0"/>
  </r>
  <r>
    <n v="2226082628"/>
    <s v="ASOCIADO 2463"/>
    <x v="2"/>
    <x v="7"/>
    <n v="202882"/>
    <m/>
    <n v="0"/>
    <m/>
    <m/>
    <m/>
    <n v="1391453"/>
    <s v="SIN"/>
    <s v="SIN"/>
    <s v="SIN"/>
    <n v="4"/>
    <n v="0"/>
    <n v="0"/>
    <n v="76111"/>
    <n v="2.526027397260274"/>
    <n v="27.632876712328766"/>
    <n v="1"/>
    <n v="3"/>
    <n v="2"/>
    <n v="3"/>
    <n v="1"/>
    <n v="0"/>
    <n v="0"/>
    <n v="0"/>
  </r>
  <r>
    <n v="2200806240"/>
    <s v="ASOCIADO 2464"/>
    <x v="2"/>
    <x v="7"/>
    <m/>
    <m/>
    <n v="0"/>
    <m/>
    <m/>
    <m/>
    <n v="1393620"/>
    <s v="SIN"/>
    <s v="SIN"/>
    <s v="SIN"/>
    <n v="4"/>
    <n v="0"/>
    <n v="0"/>
    <n v="68615"/>
    <n v="4.1561643835616442"/>
    <n v="25.205479452054796"/>
    <n v="2"/>
    <n v="2"/>
    <n v="1"/>
    <n v="2"/>
    <n v="1"/>
    <n v="0"/>
    <n v="0"/>
    <n v="0"/>
  </r>
  <r>
    <n v="26848646"/>
    <s v="ASOCIADO 2468"/>
    <x v="3"/>
    <x v="5"/>
    <n v="214001"/>
    <n v="1264698"/>
    <n v="0"/>
    <n v="89810"/>
    <n v="0"/>
    <n v="0"/>
    <n v="1399842"/>
    <s v="9- Otras garantías (no admisible)"/>
    <s v="LBZ"/>
    <s v="A"/>
    <n v="4"/>
    <n v="0"/>
    <n v="0"/>
    <n v="76001"/>
    <n v="4.7534246575342465"/>
    <n v="55.235616438356168"/>
    <n v="1"/>
    <n v="0"/>
    <n v="1"/>
    <n v="2"/>
    <n v="1"/>
    <n v="0"/>
    <n v="0"/>
    <n v="0"/>
  </r>
  <r>
    <n v="24806440"/>
    <s v="ASOCIADO 2470"/>
    <x v="3"/>
    <x v="5"/>
    <n v="201372"/>
    <n v="1278217"/>
    <n v="0"/>
    <n v="101176"/>
    <n v="0"/>
    <n v="0"/>
    <n v="1400545"/>
    <s v="9- Otras garantías (no admisible)"/>
    <s v="LBZ"/>
    <s v="A"/>
    <n v="4"/>
    <n v="0"/>
    <n v="0"/>
    <n v="5001"/>
    <n v="4.7534246575342465"/>
    <n v="39.526027397260272"/>
    <n v="1"/>
    <n v="0"/>
    <n v="2"/>
    <n v="2"/>
    <n v="1"/>
    <n v="0"/>
    <n v="0"/>
    <n v="0"/>
  </r>
  <r>
    <n v="4864842"/>
    <s v="ASOCIADO 2471"/>
    <x v="3"/>
    <x v="5"/>
    <n v="393704"/>
    <n v="905306"/>
    <n v="0"/>
    <n v="81874"/>
    <n v="0"/>
    <n v="0"/>
    <n v="1402264"/>
    <s v="9- Otras garantías (no admisible)"/>
    <s v="LBZ"/>
    <s v="A"/>
    <n v="4"/>
    <n v="0"/>
    <n v="0"/>
    <n v="76130"/>
    <n v="4.7150684931506852"/>
    <n v="38.317808219178083"/>
    <n v="1"/>
    <n v="0"/>
    <n v="1"/>
    <n v="2"/>
    <n v="1"/>
    <n v="0"/>
    <n v="0"/>
    <n v="0"/>
  </r>
  <r>
    <n v="26486822"/>
    <s v="ASOCIADO 2474"/>
    <x v="3"/>
    <x v="5"/>
    <m/>
    <n v="1354026"/>
    <n v="0"/>
    <n v="123366"/>
    <n v="0"/>
    <n v="1457350"/>
    <n v="1402264"/>
    <s v="6- pignoración"/>
    <s v="LBZ"/>
    <s v="A"/>
    <n v="4"/>
    <n v="0"/>
    <n v="0"/>
    <n v="19212"/>
    <n v="4.7178082191780826"/>
    <n v="37.780821917808218"/>
    <n v="1"/>
    <n v="0"/>
    <n v="1"/>
    <n v="2"/>
    <n v="1"/>
    <n v="0"/>
    <n v="0"/>
    <n v="0"/>
  </r>
  <r>
    <n v="42822688"/>
    <s v="ASOCIADO 2475"/>
    <x v="3"/>
    <x v="3"/>
    <n v="185246"/>
    <n v="1930000"/>
    <n v="526855"/>
    <n v="175842"/>
    <n v="0"/>
    <n v="0"/>
    <n v="1403145"/>
    <s v="9- Otras garantías (no admisible)"/>
    <s v="LBZ"/>
    <s v="A"/>
    <n v="4"/>
    <n v="0"/>
    <n v="0"/>
    <n v="8001"/>
    <n v="5.5013698630136982"/>
    <n v="54.295890410958904"/>
    <n v="2"/>
    <n v="2"/>
    <n v="3"/>
    <n v="2"/>
    <n v="6"/>
    <n v="0"/>
    <n v="0"/>
    <n v="0"/>
  </r>
  <r>
    <n v="2024246086"/>
    <s v="ASOCIADO 2476"/>
    <x v="2"/>
    <x v="7"/>
    <n v="1584953"/>
    <m/>
    <n v="0"/>
    <m/>
    <m/>
    <m/>
    <n v="1405545"/>
    <s v="SIN"/>
    <s v="SIN"/>
    <s v="SIN"/>
    <n v="4"/>
    <n v="0"/>
    <n v="0"/>
    <n v="25754"/>
    <n v="2.2246575342465755"/>
    <n v="29.4"/>
    <n v="1"/>
    <n v="5"/>
    <n v="3"/>
    <n v="4"/>
    <n v="1"/>
    <n v="0"/>
    <n v="0"/>
    <n v="0"/>
  </r>
  <r>
    <n v="2224802424"/>
    <s v="ASOCIADO 2479"/>
    <x v="3"/>
    <x v="3"/>
    <n v="405116"/>
    <n v="1597771"/>
    <n v="189648"/>
    <n v="126470.00000000001"/>
    <n v="0"/>
    <n v="0"/>
    <n v="1408123"/>
    <s v="9- Otras garantías (no admisible)"/>
    <s v="LBZ"/>
    <s v="A"/>
    <n v="4"/>
    <n v="0"/>
    <n v="0"/>
    <n v="76130"/>
    <n v="4.8301369863013699"/>
    <n v="24.843835616438355"/>
    <n v="1"/>
    <n v="0"/>
    <n v="1"/>
    <n v="2"/>
    <n v="1"/>
    <n v="0"/>
    <n v="0"/>
    <n v="0"/>
  </r>
  <r>
    <n v="2020202684"/>
    <s v="ASOCIADO 2481"/>
    <x v="2"/>
    <x v="8"/>
    <n v="19946250"/>
    <m/>
    <n v="0"/>
    <m/>
    <m/>
    <m/>
    <n v="1409925"/>
    <s v="SIN"/>
    <s v="SIN"/>
    <s v="SIN"/>
    <n v="4"/>
    <n v="0"/>
    <n v="0"/>
    <n v="11001"/>
    <n v="1.095890410958904"/>
    <n v="31.523287671232875"/>
    <n v="2"/>
    <n v="7"/>
    <n v="3"/>
    <n v="8"/>
    <n v="3"/>
    <n v="0"/>
    <n v="0"/>
    <n v="0"/>
  </r>
  <r>
    <n v="2240686486"/>
    <s v="ASOCIADO 2482"/>
    <x v="2"/>
    <x v="7"/>
    <m/>
    <m/>
    <n v="0"/>
    <m/>
    <m/>
    <m/>
    <n v="1409925"/>
    <s v="SIN"/>
    <s v="SIN"/>
    <s v="SIN"/>
    <n v="4"/>
    <n v="0"/>
    <n v="0"/>
    <n v="76892"/>
    <n v="1.095890410958904"/>
    <n v="65.69315068493151"/>
    <n v="1"/>
    <n v="5"/>
    <n v="3"/>
    <n v="8"/>
    <n v="3"/>
    <n v="0"/>
    <n v="0"/>
    <n v="0"/>
  </r>
  <r>
    <n v="2224648246"/>
    <s v="ASOCIADO 2483"/>
    <x v="2"/>
    <x v="7"/>
    <n v="899260"/>
    <m/>
    <n v="0"/>
    <m/>
    <m/>
    <m/>
    <n v="1410545"/>
    <s v="SIN"/>
    <s v="SIN"/>
    <s v="SIN"/>
    <n v="4"/>
    <n v="0"/>
    <n v="0"/>
    <n v="76130"/>
    <n v="4.7972602739726025"/>
    <n v="24.408219178082192"/>
    <n v="1"/>
    <n v="0"/>
    <n v="1"/>
    <n v="2"/>
    <n v="1"/>
    <n v="0"/>
    <n v="0"/>
    <n v="0"/>
  </r>
  <r>
    <n v="2024666848"/>
    <s v="ASOCIADO 2484"/>
    <x v="2"/>
    <x v="7"/>
    <n v="42858"/>
    <m/>
    <n v="0"/>
    <m/>
    <m/>
    <m/>
    <n v="1410545"/>
    <s v="SIN"/>
    <s v="SIN"/>
    <s v="SIN"/>
    <n v="4"/>
    <n v="0"/>
    <n v="0"/>
    <n v="11001"/>
    <n v="4.7972602739726025"/>
    <n v="25.991780821917807"/>
    <n v="2"/>
    <n v="0"/>
    <n v="1"/>
    <n v="2"/>
    <n v="1"/>
    <n v="0"/>
    <n v="0"/>
    <n v="0"/>
  </r>
  <r>
    <n v="6828466"/>
    <s v="ASOCIADO 2486"/>
    <x v="3"/>
    <x v="7"/>
    <n v="6000"/>
    <n v="87033"/>
    <n v="0"/>
    <n v="87730"/>
    <n v="0"/>
    <n v="0"/>
    <n v="1410620"/>
    <s v="9- Otras garantías (no admisible)"/>
    <s v="LBZ"/>
    <s v="A"/>
    <n v="4"/>
    <n v="0"/>
    <n v="0"/>
    <n v="68615"/>
    <n v="2.4904109589041097"/>
    <n v="56.364383561643834"/>
    <n v="1"/>
    <n v="2"/>
    <n v="2"/>
    <n v="2"/>
    <n v="1"/>
    <n v="0"/>
    <n v="0"/>
    <n v="0"/>
  </r>
  <r>
    <n v="42888264"/>
    <s v="ASOCIADO 2487"/>
    <x v="3"/>
    <x v="2"/>
    <n v="448800"/>
    <n v="2729395"/>
    <n v="1317275"/>
    <n v="176362"/>
    <n v="0"/>
    <n v="0"/>
    <n v="1412120"/>
    <s v="9- Otras garantías (no admisible)"/>
    <s v="LBZ"/>
    <s v="A"/>
    <n v="4"/>
    <n v="0"/>
    <n v="0"/>
    <n v="8001"/>
    <n v="3.6164383561643834"/>
    <n v="43.38356164383562"/>
    <n v="2"/>
    <n v="0"/>
    <n v="3"/>
    <n v="2"/>
    <n v="1"/>
    <n v="0"/>
    <n v="0"/>
    <n v="0"/>
  </r>
  <r>
    <n v="48626486"/>
    <s v="ASOCIADO 2488"/>
    <x v="2"/>
    <x v="7"/>
    <n v="157080"/>
    <m/>
    <n v="0"/>
    <m/>
    <m/>
    <m/>
    <n v="1412120"/>
    <s v="SIN"/>
    <s v="SIN"/>
    <s v="SIN"/>
    <n v="4"/>
    <n v="0"/>
    <n v="0"/>
    <n v="68418"/>
    <n v="3.6575342465753424"/>
    <n v="44.863013698630134"/>
    <n v="2"/>
    <n v="2"/>
    <n v="1"/>
    <n v="2"/>
    <n v="2"/>
    <n v="0"/>
    <n v="0"/>
    <n v="0"/>
  </r>
  <r>
    <n v="2066600884"/>
    <s v="ASOCIADO 2492"/>
    <x v="2"/>
    <x v="7"/>
    <n v="1284133"/>
    <m/>
    <n v="0"/>
    <m/>
    <m/>
    <m/>
    <n v="1412264"/>
    <s v="SIN"/>
    <s v="SIN"/>
    <s v="SIN"/>
    <n v="4"/>
    <n v="0"/>
    <n v="0"/>
    <n v="20001"/>
    <n v="4.7534246575342465"/>
    <n v="24.767123287671232"/>
    <n v="1"/>
    <n v="2"/>
    <n v="1"/>
    <n v="2"/>
    <n v="1"/>
    <n v="0"/>
    <n v="0"/>
    <n v="0"/>
  </r>
  <r>
    <n v="2228448224"/>
    <s v="ASOCIADO 2493"/>
    <x v="2"/>
    <x v="7"/>
    <n v="462000"/>
    <m/>
    <n v="0"/>
    <m/>
    <m/>
    <m/>
    <n v="1416429"/>
    <s v="SIN"/>
    <s v="SIN"/>
    <s v="SIN"/>
    <n v="4"/>
    <n v="0"/>
    <n v="0"/>
    <n v="5001"/>
    <n v="2.4493150684931506"/>
    <n v="30.75068493150685"/>
    <n v="1"/>
    <n v="3"/>
    <n v="3"/>
    <n v="3"/>
    <n v="3"/>
    <n v="0"/>
    <n v="0"/>
    <n v="0"/>
  </r>
  <r>
    <n v="2240624228"/>
    <s v="ASOCIADO 2497"/>
    <x v="2"/>
    <x v="7"/>
    <n v="1240667"/>
    <m/>
    <n v="0"/>
    <m/>
    <m/>
    <m/>
    <n v="1416990"/>
    <s v="SIN"/>
    <s v="SIN"/>
    <s v="SIN"/>
    <n v="4"/>
    <n v="0"/>
    <n v="4"/>
    <n v="76001"/>
    <n v="1.3753424657534246"/>
    <n v="35.939726027397263"/>
    <n v="1"/>
    <n v="4"/>
    <n v="3"/>
    <n v="3"/>
    <n v="2"/>
    <n v="0"/>
    <n v="0"/>
    <n v="0"/>
  </r>
  <r>
    <n v="8844800"/>
    <s v="ASOCIADO 2499"/>
    <x v="2"/>
    <x v="7"/>
    <m/>
    <m/>
    <n v="0"/>
    <m/>
    <m/>
    <m/>
    <n v="1418120"/>
    <s v="SIN"/>
    <s v="SIN"/>
    <s v="SIN"/>
    <n v="4"/>
    <n v="0"/>
    <n v="0"/>
    <n v="13433"/>
    <n v="3.1972602739726028"/>
    <n v="42.210958904109589"/>
    <n v="1"/>
    <n v="1"/>
    <n v="1"/>
    <n v="2"/>
    <n v="3"/>
    <n v="0"/>
    <n v="0"/>
    <n v="0"/>
  </r>
  <r>
    <n v="2202482860"/>
    <s v="ASOCIADO 2500"/>
    <x v="3"/>
    <x v="5"/>
    <m/>
    <n v="428315"/>
    <n v="0"/>
    <n v="87730"/>
    <n v="0"/>
    <n v="0"/>
    <n v="1418429"/>
    <s v="9- Otras garantías (no admisible)"/>
    <s v="LBZ"/>
    <s v="A"/>
    <n v="4"/>
    <n v="0"/>
    <n v="0"/>
    <n v="68547"/>
    <n v="1.989041095890411"/>
    <n v="25.167123287671235"/>
    <n v="1"/>
    <n v="4"/>
    <n v="2"/>
    <n v="3"/>
    <n v="1"/>
    <n v="0"/>
    <n v="0"/>
    <n v="0"/>
  </r>
  <r>
    <n v="44264848"/>
    <s v="ASOCIADO 2501"/>
    <x v="2"/>
    <x v="7"/>
    <m/>
    <m/>
    <n v="0"/>
    <m/>
    <m/>
    <m/>
    <n v="1419170"/>
    <s v="SIN"/>
    <s v="SIN"/>
    <s v="SIN"/>
    <n v="4"/>
    <n v="0"/>
    <n v="0"/>
    <n v="13838"/>
    <n v="8.3424657534246567"/>
    <n v="42.052054794520551"/>
    <n v="2"/>
    <n v="1"/>
    <n v="1"/>
    <n v="3"/>
    <n v="2"/>
    <n v="0"/>
    <n v="0"/>
    <n v="0"/>
  </r>
  <r>
    <n v="2224640280"/>
    <s v="ASOCIADO 2502"/>
    <x v="4"/>
    <x v="1"/>
    <n v="1333309"/>
    <n v="9042174"/>
    <n v="7619910"/>
    <n v="276648"/>
    <n v="0"/>
    <n v="5971080"/>
    <n v="1422264"/>
    <s v="6- pignoración"/>
    <s v="LBZ"/>
    <s v="A"/>
    <n v="4"/>
    <n v="0"/>
    <n v="0"/>
    <n v="76130"/>
    <n v="4.7945205479452051"/>
    <n v="34.161643835616438"/>
    <n v="1"/>
    <n v="2"/>
    <n v="1"/>
    <n v="2"/>
    <n v="3"/>
    <n v="0"/>
    <n v="0"/>
    <n v="0"/>
  </r>
  <r>
    <n v="2240660680"/>
    <s v="ASOCIADO 2503"/>
    <x v="4"/>
    <x v="1"/>
    <n v="899758"/>
    <n v="10788271"/>
    <n v="9366007"/>
    <n v="215338"/>
    <n v="0"/>
    <n v="6361000"/>
    <n v="1422264"/>
    <s v="6- pignoración"/>
    <s v="LBZ"/>
    <s v="A"/>
    <n v="4"/>
    <n v="0"/>
    <n v="0"/>
    <n v="76001"/>
    <n v="4.7945205479452051"/>
    <n v="34.915068493150685"/>
    <n v="1"/>
    <n v="0"/>
    <n v="1"/>
    <n v="2"/>
    <n v="1"/>
    <n v="0"/>
    <n v="0"/>
    <n v="0"/>
  </r>
  <r>
    <n v="2044022442"/>
    <s v="ASOCIADO 2507"/>
    <x v="3"/>
    <x v="5"/>
    <m/>
    <n v="1055015"/>
    <n v="0"/>
    <n v="113794"/>
    <n v="0"/>
    <n v="0"/>
    <n v="1424620"/>
    <s v="9- Otras garantías (no admisible)"/>
    <s v="LBZ"/>
    <s v="A"/>
    <n v="4"/>
    <n v="0"/>
    <n v="0"/>
    <n v="68276"/>
    <n v="2.7780821917808218"/>
    <n v="29.734246575342464"/>
    <n v="1"/>
    <n v="2"/>
    <n v="1"/>
    <n v="2"/>
    <n v="3"/>
    <n v="0"/>
    <n v="0"/>
    <n v="0"/>
  </r>
  <r>
    <n v="40604464"/>
    <s v="ASOCIADO 2508"/>
    <x v="3"/>
    <x v="5"/>
    <n v="10067"/>
    <n v="354139"/>
    <n v="0"/>
    <n v="98044"/>
    <n v="0"/>
    <n v="0"/>
    <n v="1429097"/>
    <s v="9- Otras garantías (no admisible)"/>
    <s v="LBZ"/>
    <s v="A"/>
    <n v="4"/>
    <n v="0"/>
    <n v="0"/>
    <n v="11001"/>
    <n v="4.8739726027397259"/>
    <n v="56.232876712328768"/>
    <n v="2"/>
    <n v="0"/>
    <n v="2"/>
    <n v="2"/>
    <n v="1"/>
    <n v="0"/>
    <n v="0"/>
    <n v="0"/>
  </r>
  <r>
    <n v="2224668404"/>
    <s v="ASOCIADO 2510"/>
    <x v="2"/>
    <x v="8"/>
    <n v="3883458"/>
    <m/>
    <n v="0"/>
    <m/>
    <m/>
    <m/>
    <n v="1430389"/>
    <s v="SIN"/>
    <s v="SIN"/>
    <s v="SIN"/>
    <n v="4"/>
    <n v="0"/>
    <n v="0"/>
    <n v="76130"/>
    <n v="2.2602739726027399"/>
    <n v="27.706849315068492"/>
    <n v="2"/>
    <n v="0"/>
    <n v="1"/>
    <n v="3"/>
    <n v="1"/>
    <n v="0"/>
    <n v="0"/>
    <n v="0"/>
  </r>
  <r>
    <n v="2244208286"/>
    <s v="ASOCIADO 2511"/>
    <x v="2"/>
    <x v="8"/>
    <n v="3205083"/>
    <m/>
    <n v="0"/>
    <m/>
    <m/>
    <m/>
    <n v="1430389"/>
    <s v="SIN"/>
    <s v="SIN"/>
    <s v="SIN"/>
    <n v="4"/>
    <n v="0"/>
    <n v="0"/>
    <n v="76130"/>
    <n v="2.2602739726027399"/>
    <n v="25.06027397260274"/>
    <n v="2"/>
    <n v="0"/>
    <n v="3"/>
    <n v="3"/>
    <n v="1"/>
    <n v="0"/>
    <n v="0"/>
    <n v="0"/>
  </r>
  <r>
    <n v="8482646"/>
    <s v="ASOCIADO 2512"/>
    <x v="3"/>
    <x v="0"/>
    <n v="2501917"/>
    <n v="4297763"/>
    <n v="2867374"/>
    <n v="143758"/>
    <n v="0"/>
    <n v="1994714"/>
    <n v="1430389"/>
    <s v="6- pignoración"/>
    <s v="LBZ"/>
    <s v="A"/>
    <n v="4"/>
    <n v="0"/>
    <n v="0"/>
    <n v="52001"/>
    <n v="2.2602739726027399"/>
    <n v="49.136986301369866"/>
    <n v="1"/>
    <n v="4"/>
    <n v="3"/>
    <n v="3"/>
    <n v="1"/>
    <n v="0"/>
    <n v="0"/>
    <n v="0"/>
  </r>
  <r>
    <n v="2244262284"/>
    <s v="ASOCIADO 2513"/>
    <x v="4"/>
    <x v="1"/>
    <n v="1917197"/>
    <n v="6852643"/>
    <n v="5422254"/>
    <n v="195779"/>
    <n v="0"/>
    <n v="2000000"/>
    <n v="1430389"/>
    <s v="6- pignoración"/>
    <s v="LBZ"/>
    <s v="A"/>
    <n v="4"/>
    <n v="0"/>
    <n v="0"/>
    <n v="76001"/>
    <n v="2.2602739726027399"/>
    <n v="29.243835616438357"/>
    <n v="1"/>
    <n v="2"/>
    <n v="2"/>
    <n v="3"/>
    <n v="1"/>
    <n v="0"/>
    <n v="0"/>
    <n v="0"/>
  </r>
  <r>
    <n v="2046062406"/>
    <s v="ASOCIADO 2514"/>
    <x v="2"/>
    <x v="7"/>
    <n v="831979"/>
    <m/>
    <n v="0"/>
    <m/>
    <m/>
    <m/>
    <n v="1430389"/>
    <s v="SIN"/>
    <s v="SIN"/>
    <s v="SIN"/>
    <n v="4"/>
    <n v="0"/>
    <n v="0"/>
    <n v="5318"/>
    <n v="2.2602739726027399"/>
    <n v="24.213698630136985"/>
    <n v="2"/>
    <n v="4"/>
    <n v="2"/>
    <n v="3"/>
    <n v="1"/>
    <n v="0"/>
    <n v="0"/>
    <n v="0"/>
  </r>
  <r>
    <n v="48822028"/>
    <s v="ASOCIADO 2516"/>
    <x v="2"/>
    <x v="7"/>
    <n v="1330333"/>
    <m/>
    <n v="0"/>
    <m/>
    <m/>
    <m/>
    <n v="1432260"/>
    <s v="SIN"/>
    <s v="SIN"/>
    <s v="SIN"/>
    <n v="4"/>
    <n v="0"/>
    <n v="0"/>
    <n v="11001"/>
    <n v="6.1726027397260275"/>
    <n v="42.961643835616435"/>
    <n v="2"/>
    <n v="2"/>
    <n v="2"/>
    <n v="2"/>
    <n v="3"/>
    <n v="0"/>
    <n v="0"/>
    <n v="0"/>
  </r>
  <r>
    <n v="2006064608"/>
    <s v="ASOCIADO 2520"/>
    <x v="2"/>
    <x v="7"/>
    <m/>
    <m/>
    <n v="0"/>
    <m/>
    <m/>
    <m/>
    <n v="1440620"/>
    <s v="SIN"/>
    <s v="SIN"/>
    <s v="SIN"/>
    <n v="4"/>
    <n v="0"/>
    <n v="0"/>
    <n v="68547"/>
    <n v="2.2383561643835614"/>
    <n v="28.117808219178084"/>
    <n v="1"/>
    <n v="2"/>
    <n v="3"/>
    <n v="4"/>
    <n v="3"/>
    <n v="0"/>
    <n v="0"/>
    <n v="0"/>
  </r>
  <r>
    <n v="2008046202"/>
    <s v="ASOCIADO 2521"/>
    <x v="3"/>
    <x v="5"/>
    <m/>
    <n v="550010"/>
    <n v="0"/>
    <n v="57451"/>
    <n v="0"/>
    <n v="0"/>
    <n v="1441198"/>
    <s v="9- Otras garantías (no admisible)"/>
    <s v="LBZ"/>
    <s v="A"/>
    <n v="4"/>
    <n v="0"/>
    <n v="0"/>
    <n v="76001"/>
    <n v="4.904109589041096"/>
    <n v="32.145205479452052"/>
    <n v="2"/>
    <n v="0"/>
    <n v="1"/>
    <n v="2"/>
    <n v="1"/>
    <n v="0"/>
    <n v="0"/>
    <n v="0"/>
  </r>
  <r>
    <n v="2208040804"/>
    <s v="ASOCIADO 2522"/>
    <x v="3"/>
    <x v="5"/>
    <n v="11666"/>
    <n v="335983"/>
    <n v="0"/>
    <n v="85682"/>
    <n v="0"/>
    <n v="0"/>
    <n v="1442198"/>
    <s v="9- Otras garantías (no admisible)"/>
    <s v="LBZ"/>
    <s v="A"/>
    <n v="4"/>
    <n v="0"/>
    <n v="0"/>
    <n v="76001"/>
    <n v="4.9589041095890414"/>
    <n v="26.632876712328766"/>
    <n v="2"/>
    <n v="0"/>
    <n v="1"/>
    <n v="2"/>
    <n v="1"/>
    <n v="0"/>
    <n v="0"/>
    <n v="0"/>
  </r>
  <r>
    <n v="2220488288"/>
    <s v="ASOCIADO 2523"/>
    <x v="2"/>
    <x v="7"/>
    <n v="1112250"/>
    <m/>
    <n v="0"/>
    <m/>
    <m/>
    <m/>
    <n v="1442264"/>
    <s v="SIN"/>
    <s v="SIN"/>
    <s v="SIN"/>
    <n v="4"/>
    <n v="0"/>
    <n v="0"/>
    <n v="11001"/>
    <n v="4.8739726027397259"/>
    <n v="33.142465753424659"/>
    <n v="1"/>
    <n v="0"/>
    <n v="1"/>
    <n v="2"/>
    <n v="1"/>
    <n v="0"/>
    <n v="0"/>
    <n v="0"/>
  </r>
  <r>
    <n v="2200806286"/>
    <s v="ASOCIADO 2524"/>
    <x v="3"/>
    <x v="5"/>
    <n v="163147"/>
    <n v="694455"/>
    <n v="0"/>
    <n v="104840"/>
    <n v="0"/>
    <n v="0"/>
    <n v="1443104"/>
    <s v="9- Otras garantías (no admisible)"/>
    <s v="LBZ"/>
    <s v="A"/>
    <n v="4"/>
    <n v="0"/>
    <n v="0"/>
    <n v="68615"/>
    <n v="1.095890410958904"/>
    <n v="24.315068493150687"/>
    <n v="2"/>
    <n v="2"/>
    <n v="1"/>
    <n v="2"/>
    <n v="3"/>
    <n v="0"/>
    <n v="0"/>
    <n v="0"/>
  </r>
  <r>
    <n v="28226604"/>
    <s v="ASOCIADO 2525"/>
    <x v="2"/>
    <x v="7"/>
    <n v="667950"/>
    <m/>
    <n v="0"/>
    <m/>
    <m/>
    <m/>
    <n v="1444120"/>
    <s v="SIN"/>
    <s v="SIN"/>
    <s v="SIN"/>
    <n v="4"/>
    <n v="0"/>
    <n v="0"/>
    <n v="68418"/>
    <n v="3.7424657534246575"/>
    <n v="37.504109589041093"/>
    <n v="2"/>
    <n v="1"/>
    <n v="1"/>
    <n v="2"/>
    <n v="1"/>
    <n v="0"/>
    <n v="0"/>
    <n v="0"/>
  </r>
  <r>
    <n v="2044020468"/>
    <s v="ASOCIADO 2530"/>
    <x v="3"/>
    <x v="5"/>
    <m/>
    <n v="879666"/>
    <n v="0"/>
    <n v="74482"/>
    <n v="0"/>
    <n v="0"/>
    <n v="1444120"/>
    <s v="9- Otras garantías (no admisible)"/>
    <s v="LBZ"/>
    <s v="A"/>
    <n v="4"/>
    <n v="0"/>
    <n v="0"/>
    <n v="13760"/>
    <n v="3.7424657534246575"/>
    <n v="31.254794520547946"/>
    <n v="1"/>
    <n v="2"/>
    <n v="1"/>
    <n v="2"/>
    <n v="1"/>
    <n v="0"/>
    <n v="0"/>
    <n v="0"/>
  </r>
  <r>
    <n v="2048044062"/>
    <s v="ASOCIADO 2531"/>
    <x v="3"/>
    <x v="5"/>
    <m/>
    <n v="892698"/>
    <n v="0"/>
    <n v="118732"/>
    <n v="0"/>
    <n v="0"/>
    <n v="1444120"/>
    <s v="9- Otras garantías (no admisible)"/>
    <s v="LBZ"/>
    <s v="A"/>
    <n v="4"/>
    <n v="0"/>
    <n v="0"/>
    <n v="13433"/>
    <n v="3.7424657534246575"/>
    <n v="34.9972602739726"/>
    <n v="1"/>
    <n v="2"/>
    <n v="1"/>
    <n v="3"/>
    <n v="1"/>
    <n v="0"/>
    <n v="0"/>
    <n v="0"/>
  </r>
  <r>
    <n v="2008824280"/>
    <s v="ASOCIADO 2532"/>
    <x v="3"/>
    <x v="5"/>
    <m/>
    <n v="1390035"/>
    <n v="0"/>
    <n v="71107"/>
    <n v="0"/>
    <n v="0"/>
    <n v="1444120"/>
    <s v="9- Otras garantías (no admisible)"/>
    <s v="LBZ"/>
    <s v="A"/>
    <n v="4"/>
    <n v="0"/>
    <n v="0"/>
    <n v="68255"/>
    <n v="3.7424657534246575"/>
    <n v="41.424657534246577"/>
    <n v="1"/>
    <n v="2"/>
    <n v="1"/>
    <n v="2"/>
    <n v="2"/>
    <n v="0"/>
    <n v="0"/>
    <n v="0"/>
  </r>
  <r>
    <n v="2004280882"/>
    <s v="ASOCIADO 2533"/>
    <x v="3"/>
    <x v="5"/>
    <m/>
    <n v="1471685"/>
    <n v="0"/>
    <n v="150715"/>
    <n v="0"/>
    <n v="0"/>
    <n v="1444120"/>
    <s v="9- Otras garantías (no admisible)"/>
    <s v="LBZ"/>
    <s v="A"/>
    <n v="4"/>
    <n v="0"/>
    <n v="0"/>
    <n v="68615"/>
    <n v="3.7424657534246575"/>
    <n v="24.583561643835615"/>
    <n v="1"/>
    <n v="0"/>
    <n v="1"/>
    <n v="2"/>
    <n v="1"/>
    <n v="0"/>
    <n v="0"/>
    <n v="0"/>
  </r>
  <r>
    <n v="4044246"/>
    <s v="ASOCIADO 2535"/>
    <x v="2"/>
    <x v="7"/>
    <n v="2444000"/>
    <m/>
    <n v="0"/>
    <m/>
    <m/>
    <m/>
    <n v="1452458"/>
    <s v="SIN"/>
    <s v="SIN"/>
    <s v="SIN"/>
    <n v="4"/>
    <n v="0"/>
    <n v="0"/>
    <n v="76130"/>
    <n v="1.4904109589041097"/>
    <n v="36.591780821917808"/>
    <n v="1"/>
    <n v="4"/>
    <n v="3"/>
    <n v="6"/>
    <n v="1"/>
    <n v="0"/>
    <n v="0"/>
    <n v="0"/>
  </r>
  <r>
    <n v="2008866846"/>
    <s v="ASOCIADO 2537"/>
    <x v="3"/>
    <x v="5"/>
    <n v="372150"/>
    <n v="731443"/>
    <n v="0"/>
    <n v="125343.00000000001"/>
    <n v="0"/>
    <n v="0"/>
    <n v="1456120"/>
    <s v="9- Otras garantías (no admisible)"/>
    <s v="LBZ"/>
    <s v="A"/>
    <n v="4"/>
    <n v="0"/>
    <n v="0"/>
    <n v="68001"/>
    <n v="3.3671232876712329"/>
    <n v="27.476712328767125"/>
    <n v="1"/>
    <n v="2"/>
    <n v="2"/>
    <n v="2"/>
    <n v="1"/>
    <n v="0"/>
    <n v="0"/>
    <n v="0"/>
  </r>
  <r>
    <n v="80280608"/>
    <s v="ASOCIADO 2538"/>
    <x v="3"/>
    <x v="3"/>
    <n v="63280"/>
    <n v="2322031"/>
    <n v="864272"/>
    <n v="123366"/>
    <n v="0"/>
    <n v="1500000"/>
    <n v="1457759"/>
    <s v="6- pignoración"/>
    <s v="LBZ"/>
    <s v="A"/>
    <n v="4"/>
    <n v="0"/>
    <n v="0"/>
    <n v="25286"/>
    <n v="2.4356164383561643"/>
    <n v="46.041095890410958"/>
    <n v="1"/>
    <n v="2"/>
    <n v="2"/>
    <n v="3"/>
    <n v="1"/>
    <n v="0"/>
    <n v="0"/>
    <n v="0"/>
  </r>
  <r>
    <n v="2200804624"/>
    <s v="ASOCIADO 2540"/>
    <x v="3"/>
    <x v="3"/>
    <n v="260511"/>
    <n v="1758800"/>
    <n v="292540"/>
    <n v="189706"/>
    <n v="0"/>
    <n v="600000"/>
    <n v="1466260"/>
    <s v="6- pignoración"/>
    <s v="LBZ"/>
    <s v="A"/>
    <n v="4"/>
    <n v="0"/>
    <n v="0"/>
    <n v="68615"/>
    <n v="6.3835616438356162"/>
    <n v="27.6"/>
    <n v="1"/>
    <n v="1"/>
    <n v="2"/>
    <n v="2"/>
    <n v="1"/>
    <n v="0"/>
    <n v="0"/>
    <n v="0"/>
  </r>
  <r>
    <n v="48244008"/>
    <s v="ASOCIADO 2541"/>
    <x v="2"/>
    <x v="7"/>
    <n v="353057"/>
    <m/>
    <n v="0"/>
    <m/>
    <m/>
    <m/>
    <n v="1469842"/>
    <s v="SIN"/>
    <s v="SIN"/>
    <s v="SIN"/>
    <n v="4"/>
    <n v="0"/>
    <n v="0"/>
    <n v="5001"/>
    <n v="5.0520547945205481"/>
    <n v="40.917808219178085"/>
    <n v="2"/>
    <n v="4"/>
    <n v="2"/>
    <n v="2"/>
    <n v="2"/>
    <n v="0"/>
    <n v="0"/>
    <n v="0"/>
  </r>
  <r>
    <n v="2200806068"/>
    <s v="ASOCIADO 2543"/>
    <x v="2"/>
    <x v="7"/>
    <n v="319280"/>
    <m/>
    <n v="0"/>
    <m/>
    <m/>
    <m/>
    <n v="1472260"/>
    <s v="SIN"/>
    <s v="SIN"/>
    <s v="SIN"/>
    <n v="4"/>
    <n v="0"/>
    <n v="0"/>
    <n v="68615"/>
    <n v="6.0465753424657533"/>
    <n v="26.980821917808218"/>
    <n v="1"/>
    <n v="2"/>
    <n v="2"/>
    <n v="2"/>
    <n v="2"/>
    <n v="0"/>
    <n v="0"/>
    <n v="0"/>
  </r>
  <r>
    <n v="2242404086"/>
    <s v="ASOCIADO 2546"/>
    <x v="3"/>
    <x v="5"/>
    <m/>
    <n v="683002"/>
    <n v="0"/>
    <n v="78957"/>
    <n v="0"/>
    <n v="0"/>
    <n v="1476120"/>
    <s v="9- Otras garantías (no admisible)"/>
    <s v="LBZ"/>
    <s v="A"/>
    <n v="4"/>
    <n v="0"/>
    <n v="0"/>
    <n v="13052"/>
    <n v="3.8191780821917809"/>
    <n v="35.561643835616437"/>
    <n v="1"/>
    <n v="2"/>
    <n v="1"/>
    <n v="2"/>
    <n v="2"/>
    <n v="0"/>
    <n v="0"/>
    <n v="0"/>
  </r>
  <r>
    <n v="2226240466"/>
    <s v="ASOCIADO 2548"/>
    <x v="3"/>
    <x v="3"/>
    <n v="2791742"/>
    <n v="1830001"/>
    <n v="349924"/>
    <n v="197385"/>
    <n v="0"/>
    <n v="1015848"/>
    <n v="1480077"/>
    <s v="6- pignoración"/>
    <s v="LBZ"/>
    <s v="A"/>
    <n v="4"/>
    <n v="0"/>
    <n v="0"/>
    <n v="76113"/>
    <n v="2.3534246575342466"/>
    <n v="31.123287671232877"/>
    <n v="2"/>
    <n v="4"/>
    <n v="5"/>
    <n v="3"/>
    <n v="1"/>
    <n v="0"/>
    <n v="0"/>
    <n v="0"/>
  </r>
  <r>
    <n v="2004282042"/>
    <s v="ASOCIADO 2549"/>
    <x v="2"/>
    <x v="7"/>
    <n v="657030"/>
    <m/>
    <n v="0"/>
    <m/>
    <m/>
    <m/>
    <n v="1480077"/>
    <s v="SIN"/>
    <s v="SIN"/>
    <s v="SIN"/>
    <n v="4"/>
    <n v="0"/>
    <n v="0"/>
    <n v="8001"/>
    <n v="2.3506849315068492"/>
    <n v="31.32054794520548"/>
    <n v="2"/>
    <n v="5"/>
    <n v="1"/>
    <n v="3"/>
    <n v="3"/>
    <n v="0"/>
    <n v="0"/>
    <n v="0"/>
  </r>
  <r>
    <n v="26840402"/>
    <s v="ASOCIADO 2550"/>
    <x v="3"/>
    <x v="5"/>
    <m/>
    <n v="150596"/>
    <n v="0"/>
    <n v="51004"/>
    <n v="0"/>
    <n v="0"/>
    <n v="1480077"/>
    <s v="9- Otras garantías (no admisible)"/>
    <s v="LBZ"/>
    <s v="A"/>
    <n v="4"/>
    <n v="0"/>
    <n v="0"/>
    <n v="76001"/>
    <n v="2.3506849315068492"/>
    <n v="42.857534246575341"/>
    <n v="1"/>
    <n v="2"/>
    <n v="2"/>
    <n v="3"/>
    <n v="1"/>
    <n v="0"/>
    <n v="0"/>
    <n v="0"/>
  </r>
  <r>
    <n v="28462486"/>
    <s v="ASOCIADO 2551"/>
    <x v="3"/>
    <x v="5"/>
    <m/>
    <n v="529161"/>
    <n v="0"/>
    <n v="90679"/>
    <n v="0"/>
    <n v="0"/>
    <n v="1482820"/>
    <s v="9- Otras garantías (no admisible)"/>
    <s v="LBZ"/>
    <s v="A"/>
    <n v="4"/>
    <n v="0"/>
    <n v="0"/>
    <n v="68615"/>
    <n v="5.5342465753424657"/>
    <n v="41.720547945205482"/>
    <n v="2"/>
    <n v="2"/>
    <n v="1"/>
    <n v="2"/>
    <n v="1"/>
    <n v="0"/>
    <n v="0"/>
    <n v="0"/>
  </r>
  <r>
    <n v="2244464460"/>
    <s v="ASOCIADO 2554"/>
    <x v="2"/>
    <x v="7"/>
    <m/>
    <m/>
    <n v="0"/>
    <m/>
    <m/>
    <m/>
    <n v="1484429"/>
    <s v="SIN"/>
    <s v="SIN"/>
    <s v="SIN"/>
    <n v="4"/>
    <n v="0"/>
    <n v="0"/>
    <n v="13001"/>
    <n v="2.6575342465753424"/>
    <n v="28.87123287671233"/>
    <n v="2"/>
    <n v="5"/>
    <n v="2"/>
    <n v="4"/>
    <n v="1"/>
    <n v="0"/>
    <n v="0"/>
    <n v="0"/>
  </r>
  <r>
    <n v="64644608"/>
    <s v="ASOCIADO 2555"/>
    <x v="3"/>
    <x v="5"/>
    <n v="33166"/>
    <n v="1148018"/>
    <n v="0"/>
    <n v="151764"/>
    <n v="0"/>
    <n v="0"/>
    <n v="1484629"/>
    <s v="9- Otras garantías (no admisible)"/>
    <s v="LBZ"/>
    <s v="A"/>
    <n v="4"/>
    <n v="0"/>
    <n v="0"/>
    <n v="5001"/>
    <n v="5.3643835616438356"/>
    <n v="38.147945205479452"/>
    <n v="2"/>
    <n v="5"/>
    <n v="4"/>
    <n v="3"/>
    <n v="3"/>
    <n v="0"/>
    <n v="0"/>
    <n v="0"/>
  </r>
  <r>
    <n v="2008260082"/>
    <s v="ASOCIADO 2556"/>
    <x v="3"/>
    <x v="5"/>
    <n v="269280"/>
    <n v="713904"/>
    <n v="0"/>
    <n v="105276"/>
    <n v="0"/>
    <n v="0"/>
    <n v="1486120"/>
    <s v="9- Otras garantías (no admisible)"/>
    <s v="LBZ"/>
    <s v="A"/>
    <n v="4"/>
    <n v="0"/>
    <n v="0"/>
    <n v="68418"/>
    <n v="3.0684931506849313"/>
    <n v="35.961643835616435"/>
    <n v="1"/>
    <n v="1"/>
    <n v="1"/>
    <n v="2"/>
    <n v="3"/>
    <n v="0"/>
    <n v="0"/>
    <n v="0"/>
  </r>
  <r>
    <n v="2460266"/>
    <s v="ASOCIADO 2557"/>
    <x v="3"/>
    <x v="3"/>
    <n v="183000"/>
    <n v="2085055"/>
    <n v="598935"/>
    <n v="106660"/>
    <n v="0"/>
    <n v="0"/>
    <n v="1486120"/>
    <s v="9- Otras garantías (no admisible)"/>
    <s v="LBZ"/>
    <s v="A"/>
    <n v="4"/>
    <n v="0"/>
    <n v="0"/>
    <n v="68418"/>
    <n v="3.7424657534246575"/>
    <n v="37.575342465753423"/>
    <n v="1"/>
    <n v="2"/>
    <n v="2"/>
    <n v="2"/>
    <n v="3"/>
    <n v="0"/>
    <n v="0"/>
    <n v="0"/>
  </r>
  <r>
    <n v="2008406242"/>
    <s v="ASOCIADO 2561"/>
    <x v="3"/>
    <x v="5"/>
    <m/>
    <n v="1447105"/>
    <n v="0"/>
    <n v="122529"/>
    <n v="0"/>
    <n v="0"/>
    <n v="1490620"/>
    <s v="9- Otras garantías (no admisible)"/>
    <s v="LBZ"/>
    <s v="A"/>
    <n v="4"/>
    <n v="0"/>
    <n v="0"/>
    <n v="68276"/>
    <n v="2.5342465753424657"/>
    <n v="24.186301369863013"/>
    <n v="1"/>
    <n v="2"/>
    <n v="1"/>
    <n v="2"/>
    <n v="1"/>
    <n v="0"/>
    <n v="0"/>
    <n v="0"/>
  </r>
  <r>
    <n v="80426202"/>
    <s v="ASOCIADO 2562"/>
    <x v="2"/>
    <x v="8"/>
    <n v="18545910"/>
    <m/>
    <n v="0"/>
    <m/>
    <m/>
    <m/>
    <n v="1491952"/>
    <s v="SIN"/>
    <s v="SIN"/>
    <s v="SIN"/>
    <n v="4"/>
    <n v="0"/>
    <n v="0"/>
    <n v="76001"/>
    <n v="1.5534246575342465"/>
    <n v="49.30684931506849"/>
    <n v="1"/>
    <n v="5"/>
    <n v="3"/>
    <n v="6"/>
    <n v="4"/>
    <n v="0"/>
    <n v="0"/>
    <n v="0"/>
  </r>
  <r>
    <n v="4064886"/>
    <s v="ASOCIADO 2563"/>
    <x v="3"/>
    <x v="5"/>
    <n v="1306167"/>
    <n v="1256114"/>
    <n v="0"/>
    <n v="119746"/>
    <n v="0"/>
    <n v="0"/>
    <n v="1491952"/>
    <s v="9- Otras garantías (no admisible)"/>
    <s v="LBZ"/>
    <s v="A"/>
    <n v="4"/>
    <n v="0"/>
    <n v="0"/>
    <n v="76001"/>
    <n v="1.5534246575342465"/>
    <n v="38.024657534246572"/>
    <n v="1"/>
    <n v="5"/>
    <n v="3"/>
    <n v="6"/>
    <n v="2"/>
    <n v="0"/>
    <n v="0"/>
    <n v="0"/>
  </r>
  <r>
    <n v="20448066"/>
    <s v="ASOCIADO 2564"/>
    <x v="2"/>
    <x v="7"/>
    <m/>
    <m/>
    <n v="0"/>
    <m/>
    <m/>
    <m/>
    <n v="1491952"/>
    <s v="SIN"/>
    <s v="SIN"/>
    <s v="SIN"/>
    <n v="4"/>
    <n v="0"/>
    <n v="0"/>
    <n v="76130"/>
    <n v="1.5534246575342465"/>
    <n v="35.964383561643835"/>
    <n v="1"/>
    <n v="3"/>
    <n v="2"/>
    <n v="4"/>
    <n v="2"/>
    <n v="0"/>
    <n v="0"/>
    <n v="0"/>
  </r>
  <r>
    <n v="2006808060"/>
    <s v="ASOCIADO 2565"/>
    <x v="2"/>
    <x v="7"/>
    <m/>
    <m/>
    <n v="0"/>
    <m/>
    <m/>
    <m/>
    <n v="1491959"/>
    <s v="SIN"/>
    <s v="SIN"/>
    <s v="SIN"/>
    <n v="4"/>
    <n v="0"/>
    <n v="0"/>
    <n v="68276"/>
    <n v="1.5945205479452054"/>
    <n v="30.468493150684932"/>
    <n v="1"/>
    <n v="0"/>
    <n v="6"/>
    <n v="4"/>
    <n v="4"/>
    <n v="0"/>
    <n v="0"/>
    <n v="0"/>
  </r>
  <r>
    <n v="2066846068"/>
    <s v="ASOCIADO 2566"/>
    <x v="3"/>
    <x v="3"/>
    <n v="224400"/>
    <n v="2322161"/>
    <n v="826041"/>
    <n v="172712"/>
    <n v="0"/>
    <n v="0"/>
    <n v="1496120"/>
    <s v="9- Otras garantías (no admisible)"/>
    <s v="LBZ"/>
    <s v="A"/>
    <n v="4"/>
    <n v="0"/>
    <n v="0"/>
    <n v="20001"/>
    <n v="3.4493150684931506"/>
    <n v="24.027397260273972"/>
    <n v="1"/>
    <n v="2"/>
    <n v="1"/>
    <n v="2"/>
    <n v="3"/>
    <n v="0"/>
    <n v="0"/>
    <n v="0"/>
  </r>
  <r>
    <n v="2006880408"/>
    <s v="ASOCIADO 2567"/>
    <x v="2"/>
    <x v="7"/>
    <n v="1332191"/>
    <m/>
    <n v="0"/>
    <m/>
    <m/>
    <m/>
    <n v="1498429"/>
    <s v="SIN"/>
    <s v="SIN"/>
    <s v="SIN"/>
    <n v="4"/>
    <n v="0"/>
    <n v="0"/>
    <n v="68255"/>
    <n v="2.2821917808219179"/>
    <n v="35.654794520547945"/>
    <n v="2"/>
    <n v="4"/>
    <n v="1"/>
    <n v="3"/>
    <n v="2"/>
    <n v="0"/>
    <n v="0"/>
    <n v="0"/>
  </r>
  <r>
    <n v="2008824864"/>
    <s v="ASOCIADO 2568"/>
    <x v="4"/>
    <x v="0"/>
    <m/>
    <n v="3701929"/>
    <n v="2203500"/>
    <n v="188294"/>
    <n v="0"/>
    <n v="1591558"/>
    <n v="1498429"/>
    <s v="6- pignoración"/>
    <s v="LBZ"/>
    <s v="A"/>
    <n v="4"/>
    <n v="0"/>
    <n v="0"/>
    <n v="68307"/>
    <n v="2.2821917808219179"/>
    <n v="30.035616438356165"/>
    <n v="1"/>
    <n v="4"/>
    <n v="3"/>
    <n v="3"/>
    <n v="1"/>
    <n v="0"/>
    <n v="0"/>
    <n v="0"/>
  </r>
  <r>
    <n v="4466640"/>
    <s v="ASOCIADO 2570"/>
    <x v="3"/>
    <x v="3"/>
    <n v="80267"/>
    <n v="1967248"/>
    <n v="462327"/>
    <n v="212189"/>
    <n v="0"/>
    <n v="0"/>
    <n v="1504921"/>
    <s v="9- Otras garantías (no admisible)"/>
    <s v="LBZ"/>
    <s v="A"/>
    <n v="4"/>
    <n v="0"/>
    <n v="0"/>
    <n v="76130"/>
    <n v="2.3945205479452056"/>
    <n v="45.4"/>
    <n v="1"/>
    <n v="4"/>
    <n v="2"/>
    <n v="2"/>
    <n v="5"/>
    <n v="0"/>
    <n v="0"/>
    <n v="0"/>
  </r>
  <r>
    <n v="82820240"/>
    <s v="ASOCIADO 2572"/>
    <x v="3"/>
    <x v="3"/>
    <n v="287000"/>
    <n v="1770770"/>
    <n v="264406"/>
    <n v="124436"/>
    <n v="0"/>
    <n v="1218505"/>
    <n v="1506364"/>
    <s v="6- pignoración"/>
    <s v="LBZ"/>
    <s v="A"/>
    <n v="4"/>
    <n v="0"/>
    <n v="0"/>
    <n v="5088"/>
    <n v="3.989041095890411"/>
    <n v="50.819178082191783"/>
    <n v="1"/>
    <n v="3"/>
    <n v="4"/>
    <n v="2"/>
    <n v="1"/>
    <n v="0"/>
    <n v="0"/>
    <n v="0"/>
  </r>
  <r>
    <n v="2020888086"/>
    <s v="ASOCIADO 2576"/>
    <x v="3"/>
    <x v="5"/>
    <m/>
    <n v="308408"/>
    <n v="0"/>
    <n v="104453"/>
    <n v="0"/>
    <n v="0"/>
    <n v="1508120"/>
    <s v="9- Otras garantías (no admisible)"/>
    <s v="LBZ"/>
    <s v="A"/>
    <n v="4"/>
    <n v="0"/>
    <n v="0"/>
    <n v="11001"/>
    <n v="3.8575342465753426"/>
    <n v="27.915068493150685"/>
    <n v="2"/>
    <n v="2"/>
    <n v="2"/>
    <n v="2"/>
    <n v="3"/>
    <n v="0"/>
    <n v="0"/>
    <n v="0"/>
  </r>
  <r>
    <n v="2064648424"/>
    <s v="ASOCIADO 2577"/>
    <x v="3"/>
    <x v="5"/>
    <m/>
    <n v="1354026"/>
    <n v="0"/>
    <n v="123366"/>
    <n v="0"/>
    <n v="0"/>
    <n v="1508120"/>
    <s v="9- Otras garantías (no admisible)"/>
    <s v="LBZ"/>
    <s v="A"/>
    <n v="4"/>
    <n v="0"/>
    <n v="0"/>
    <n v="68615"/>
    <n v="3.5315068493150683"/>
    <n v="37.405479452054792"/>
    <n v="1"/>
    <n v="2"/>
    <n v="1"/>
    <n v="2"/>
    <n v="3"/>
    <n v="0"/>
    <n v="0"/>
    <n v="0"/>
  </r>
  <r>
    <n v="2206600"/>
    <s v="ASOCIADO 2579"/>
    <x v="2"/>
    <x v="7"/>
    <n v="1254150"/>
    <m/>
    <n v="0"/>
    <m/>
    <m/>
    <m/>
    <n v="1513365"/>
    <s v="SIN"/>
    <s v="SIN"/>
    <s v="SIN"/>
    <n v="4"/>
    <n v="0"/>
    <n v="0"/>
    <n v="11001"/>
    <n v="4.4493150684931511"/>
    <n v="48.12054794520548"/>
    <n v="1"/>
    <n v="4"/>
    <n v="3"/>
    <n v="2"/>
    <n v="2"/>
    <n v="0"/>
    <n v="0"/>
    <n v="0"/>
  </r>
  <r>
    <n v="2240606"/>
    <s v="ASOCIADO 2581"/>
    <x v="3"/>
    <x v="5"/>
    <n v="203013"/>
    <n v="181308"/>
    <n v="0"/>
    <n v="296077"/>
    <n v="0"/>
    <n v="0"/>
    <n v="1517339"/>
    <s v="9- Otras garantías (no admisible)"/>
    <s v="LBZ"/>
    <s v="A"/>
    <n v="4"/>
    <n v="0"/>
    <n v="0"/>
    <n v="11001"/>
    <n v="2.6958904109589041"/>
    <n v="41.323287671232876"/>
    <n v="1"/>
    <n v="0"/>
    <n v="1"/>
    <n v="2"/>
    <n v="3"/>
    <n v="0"/>
    <n v="0"/>
    <n v="0"/>
  </r>
  <r>
    <n v="2202462826"/>
    <s v="ASOCIADO 2583"/>
    <x v="2"/>
    <x v="7"/>
    <m/>
    <m/>
    <n v="0"/>
    <m/>
    <m/>
    <m/>
    <n v="1518429"/>
    <s v="SIN"/>
    <s v="SIN"/>
    <s v="SIN"/>
    <n v="4"/>
    <n v="0"/>
    <n v="0"/>
    <n v="68547"/>
    <n v="2.7424657534246575"/>
    <n v="32.213698630136989"/>
    <n v="2"/>
    <n v="4"/>
    <n v="3"/>
    <n v="3"/>
    <n v="2"/>
    <n v="0"/>
    <n v="0"/>
    <n v="0"/>
  </r>
  <r>
    <n v="4826244"/>
    <s v="ASOCIADO 2584"/>
    <x v="3"/>
    <x v="5"/>
    <m/>
    <n v="284634"/>
    <n v="0"/>
    <n v="182220"/>
    <n v="0"/>
    <n v="0"/>
    <n v="1520276"/>
    <s v="9- Otras garantías (no admisible)"/>
    <s v="LBZ"/>
    <s v="A"/>
    <n v="4"/>
    <n v="0"/>
    <n v="26"/>
    <n v="13052"/>
    <n v="3.2794520547945205"/>
    <n v="58.772602739726025"/>
    <n v="1"/>
    <n v="2"/>
    <n v="1"/>
    <n v="4"/>
    <n v="2"/>
    <n v="0"/>
    <n v="0"/>
    <n v="0"/>
  </r>
  <r>
    <n v="2006448260"/>
    <s v="ASOCIADO 2586"/>
    <x v="2"/>
    <x v="7"/>
    <m/>
    <m/>
    <n v="0"/>
    <m/>
    <m/>
    <m/>
    <n v="1521620"/>
    <s v="SIN"/>
    <s v="SIN"/>
    <s v="SIN"/>
    <n v="4"/>
    <n v="0"/>
    <n v="0"/>
    <n v="68615"/>
    <n v="4.6575342465753424"/>
    <n v="24.150684931506849"/>
    <n v="1"/>
    <n v="2"/>
    <n v="1"/>
    <n v="2"/>
    <n v="1"/>
    <n v="0"/>
    <n v="0"/>
    <n v="0"/>
  </r>
  <r>
    <n v="2008406482"/>
    <s v="ASOCIADO 2587"/>
    <x v="3"/>
    <x v="5"/>
    <n v="354667"/>
    <n v="227647"/>
    <n v="0"/>
    <n v="58300"/>
    <n v="0"/>
    <n v="0"/>
    <n v="1525629"/>
    <s v="9- Otras garantías (no admisible)"/>
    <s v="LBZ"/>
    <s v="A"/>
    <n v="4"/>
    <n v="0"/>
    <n v="0"/>
    <n v="68255"/>
    <n v="5.6301369863013697"/>
    <n v="26.986301369863014"/>
    <n v="1"/>
    <n v="4"/>
    <n v="2"/>
    <n v="3"/>
    <n v="1"/>
    <n v="0"/>
    <n v="0"/>
    <n v="0"/>
  </r>
  <r>
    <n v="2084608060"/>
    <s v="ASOCIADO 2591"/>
    <x v="2"/>
    <x v="7"/>
    <n v="1283030"/>
    <m/>
    <n v="0"/>
    <m/>
    <m/>
    <m/>
    <n v="1529759"/>
    <s v="SIN"/>
    <s v="SIN"/>
    <s v="SIN"/>
    <n v="4"/>
    <n v="0"/>
    <n v="0"/>
    <n v="25286"/>
    <n v="2.4356164383561643"/>
    <n v="30.920547945205481"/>
    <n v="1"/>
    <n v="4"/>
    <n v="3"/>
    <n v="3"/>
    <n v="3"/>
    <n v="0"/>
    <n v="0"/>
    <n v="0"/>
  </r>
  <r>
    <n v="2084604004"/>
    <s v="ASOCIADO 2593"/>
    <x v="3"/>
    <x v="5"/>
    <n v="916450"/>
    <n v="1580009"/>
    <n v="0"/>
    <n v="119746"/>
    <n v="0"/>
    <n v="0"/>
    <n v="1529759"/>
    <s v="9- Otras garantías (no admisible)"/>
    <s v="LBZ"/>
    <s v="A"/>
    <n v="4"/>
    <n v="0"/>
    <n v="0"/>
    <n v="25286"/>
    <n v="2.4356164383561643"/>
    <n v="35.057534246575344"/>
    <n v="1"/>
    <n v="2"/>
    <n v="3"/>
    <n v="3"/>
    <n v="1"/>
    <n v="0"/>
    <n v="0"/>
    <n v="0"/>
  </r>
  <r>
    <n v="2084244006"/>
    <s v="ASOCIADO 2594"/>
    <x v="2"/>
    <x v="7"/>
    <n v="623383"/>
    <m/>
    <n v="0"/>
    <m/>
    <m/>
    <m/>
    <n v="1529759"/>
    <s v="SIN"/>
    <s v="SIN"/>
    <s v="SIN"/>
    <n v="4"/>
    <n v="0"/>
    <n v="0"/>
    <n v="25286"/>
    <n v="2.4356164383561643"/>
    <n v="33.457534246575342"/>
    <n v="1"/>
    <n v="2"/>
    <n v="2"/>
    <n v="3"/>
    <n v="1"/>
    <n v="0"/>
    <n v="0"/>
    <n v="0"/>
  </r>
  <r>
    <n v="2400668"/>
    <s v="ASOCIADO 2596"/>
    <x v="3"/>
    <x v="5"/>
    <n v="420305"/>
    <n v="1490328"/>
    <n v="0"/>
    <n v="177398"/>
    <n v="0"/>
    <n v="0"/>
    <n v="1529759"/>
    <s v="9- Otras garantías (no admisible)"/>
    <s v="LBZ"/>
    <s v="A"/>
    <n v="4"/>
    <n v="0"/>
    <n v="0"/>
    <n v="25286"/>
    <n v="2.4356164383561643"/>
    <n v="37.849315068493148"/>
    <n v="1"/>
    <n v="2"/>
    <n v="2"/>
    <n v="3"/>
    <n v="1"/>
    <n v="0"/>
    <n v="0"/>
    <n v="0"/>
  </r>
  <r>
    <n v="84082462"/>
    <s v="ASOCIADO 2597"/>
    <x v="3"/>
    <x v="2"/>
    <n v="305482"/>
    <n v="2599102"/>
    <n v="1069343"/>
    <n v="249085.00000000003"/>
    <n v="0"/>
    <n v="0"/>
    <n v="1529759"/>
    <s v="9- Otras garantías (no admisible)"/>
    <s v="LBZ"/>
    <s v="A"/>
    <n v="4"/>
    <n v="0"/>
    <n v="0"/>
    <n v="11001"/>
    <n v="2.4356164383561643"/>
    <n v="38.057534246575344"/>
    <n v="1"/>
    <n v="4"/>
    <n v="3"/>
    <n v="3"/>
    <n v="1"/>
    <n v="0"/>
    <n v="0"/>
    <n v="0"/>
  </r>
  <r>
    <n v="80002668"/>
    <s v="ASOCIADO 2598"/>
    <x v="2"/>
    <x v="7"/>
    <n v="304417"/>
    <m/>
    <n v="0"/>
    <m/>
    <m/>
    <m/>
    <n v="1529759"/>
    <s v="SIN"/>
    <s v="SIN"/>
    <s v="SIN"/>
    <n v="4"/>
    <n v="0"/>
    <n v="0"/>
    <n v="25473"/>
    <n v="2.4356164383561643"/>
    <n v="42.854794520547948"/>
    <n v="1"/>
    <n v="4"/>
    <n v="3"/>
    <n v="3"/>
    <n v="3"/>
    <n v="0"/>
    <n v="0"/>
    <n v="0"/>
  </r>
  <r>
    <n v="2080068042"/>
    <s v="ASOCIADO 2600"/>
    <x v="2"/>
    <x v="7"/>
    <n v="228026"/>
    <m/>
    <n v="0"/>
    <m/>
    <m/>
    <m/>
    <n v="1529759"/>
    <s v="SIN"/>
    <s v="SIN"/>
    <s v="SIN"/>
    <n v="4"/>
    <n v="0"/>
    <n v="0"/>
    <n v="25269"/>
    <n v="0.70410958904109588"/>
    <n v="31.698630136986303"/>
    <n v="1"/>
    <n v="2"/>
    <n v="2"/>
    <n v="3"/>
    <n v="3"/>
    <n v="0"/>
    <n v="0"/>
    <n v="0"/>
  </r>
  <r>
    <n v="22620842"/>
    <s v="ASOCIADO 2601"/>
    <x v="2"/>
    <x v="7"/>
    <n v="185533"/>
    <m/>
    <n v="0"/>
    <m/>
    <m/>
    <m/>
    <n v="1529759"/>
    <s v="SIN"/>
    <s v="SIN"/>
    <s v="SIN"/>
    <n v="4"/>
    <n v="0"/>
    <n v="0"/>
    <n v="25473"/>
    <n v="2.4356164383561643"/>
    <n v="39.912328767123284"/>
    <n v="1"/>
    <n v="2"/>
    <n v="3"/>
    <n v="3"/>
    <n v="3"/>
    <n v="0"/>
    <n v="0"/>
    <n v="0"/>
  </r>
  <r>
    <n v="80666448"/>
    <s v="ASOCIADO 2602"/>
    <x v="3"/>
    <x v="5"/>
    <n v="70851"/>
    <n v="308408"/>
    <n v="0"/>
    <n v="104453"/>
    <n v="0"/>
    <n v="0"/>
    <n v="1529759"/>
    <s v="9- Otras garantías (no admisible)"/>
    <s v="LBZ"/>
    <s v="A"/>
    <n v="4"/>
    <n v="0"/>
    <n v="0"/>
    <n v="25286"/>
    <n v="2.4356164383561643"/>
    <n v="41.024657534246572"/>
    <n v="1"/>
    <n v="0"/>
    <n v="2"/>
    <n v="3"/>
    <n v="1"/>
    <n v="0"/>
    <n v="0"/>
    <n v="0"/>
  </r>
  <r>
    <n v="6202848"/>
    <s v="ASOCIADO 2603"/>
    <x v="2"/>
    <x v="7"/>
    <m/>
    <m/>
    <n v="0"/>
    <m/>
    <m/>
    <m/>
    <n v="1529759"/>
    <s v="SIN"/>
    <s v="SIN"/>
    <s v="SIN"/>
    <n v="4"/>
    <n v="0"/>
    <n v="0"/>
    <n v="25473"/>
    <n v="2.4356164383561643"/>
    <n v="41.060273972602737"/>
    <n v="1"/>
    <n v="2"/>
    <n v="3"/>
    <n v="3"/>
    <n v="2"/>
    <n v="0"/>
    <n v="0"/>
    <n v="0"/>
  </r>
  <r>
    <n v="22440068"/>
    <s v="ASOCIADO 2604"/>
    <x v="3"/>
    <x v="5"/>
    <m/>
    <n v="335993"/>
    <n v="0"/>
    <n v="338681"/>
    <n v="0"/>
    <n v="0"/>
    <n v="1529759"/>
    <s v="9- Otras garantías (no admisible)"/>
    <s v="LBZ"/>
    <s v="A"/>
    <n v="4"/>
    <n v="0"/>
    <n v="0"/>
    <n v="25269"/>
    <n v="2.4356164383561643"/>
    <n v="45.61917808219178"/>
    <n v="1"/>
    <n v="2"/>
    <n v="3"/>
    <n v="3"/>
    <n v="3"/>
    <n v="0"/>
    <n v="0"/>
    <n v="0"/>
  </r>
  <r>
    <n v="4468088"/>
    <s v="ASOCIADO 2607"/>
    <x v="3"/>
    <x v="3"/>
    <n v="337160"/>
    <n v="2139043"/>
    <n v="607590"/>
    <n v="123366"/>
    <n v="0"/>
    <n v="0"/>
    <n v="1531453"/>
    <s v="9- Otras garantías (no admisible)"/>
    <s v="LBZ"/>
    <s v="A"/>
    <n v="4"/>
    <n v="0"/>
    <n v="0"/>
    <n v="76130"/>
    <n v="1.5945205479452054"/>
    <n v="42.216438356164382"/>
    <n v="1"/>
    <n v="4"/>
    <n v="2"/>
    <n v="3"/>
    <n v="2"/>
    <n v="0"/>
    <n v="0"/>
    <n v="0"/>
  </r>
  <r>
    <n v="24804864"/>
    <s v="ASOCIADO 2608"/>
    <x v="2"/>
    <x v="7"/>
    <m/>
    <m/>
    <n v="0"/>
    <m/>
    <m/>
    <m/>
    <n v="1531453"/>
    <s v="SIN"/>
    <s v="SIN"/>
    <s v="SIN"/>
    <n v="4"/>
    <n v="0"/>
    <n v="0"/>
    <n v="76275"/>
    <n v="1.5945205479452054"/>
    <n v="35.843835616438355"/>
    <n v="1"/>
    <n v="5"/>
    <n v="2"/>
    <n v="4"/>
    <n v="2"/>
    <n v="0"/>
    <n v="0"/>
    <n v="0"/>
  </r>
  <r>
    <n v="4246800"/>
    <s v="ASOCIADO 2609"/>
    <x v="3"/>
    <x v="5"/>
    <m/>
    <n v="330366"/>
    <n v="0"/>
    <n v="105709"/>
    <n v="0"/>
    <n v="0"/>
    <n v="1532448"/>
    <s v="9- Otras garantías (no admisible)"/>
    <s v="LBZ"/>
    <s v="A"/>
    <n v="4"/>
    <n v="0"/>
    <n v="0"/>
    <n v="68276"/>
    <n v="7.4657534246575343"/>
    <n v="37.471232876712328"/>
    <n v="1"/>
    <n v="2"/>
    <n v="1"/>
    <n v="2"/>
    <n v="1"/>
    <n v="0"/>
    <n v="0"/>
    <n v="0"/>
  </r>
  <r>
    <n v="2044008040"/>
    <s v="ASOCIADO 2613"/>
    <x v="2"/>
    <x v="7"/>
    <m/>
    <m/>
    <n v="0"/>
    <m/>
    <m/>
    <m/>
    <n v="1533620"/>
    <s v="SIN"/>
    <s v="SIN"/>
    <s v="SIN"/>
    <n v="4"/>
    <n v="0"/>
    <n v="0"/>
    <n v="13052"/>
    <n v="3.989041095890411"/>
    <n v="38.93150684931507"/>
    <n v="1"/>
    <n v="2"/>
    <n v="1"/>
    <n v="2"/>
    <n v="2"/>
    <n v="0"/>
    <n v="0"/>
    <n v="0"/>
  </r>
  <r>
    <n v="4820882"/>
    <s v="ASOCIADO 2614"/>
    <x v="3"/>
    <x v="5"/>
    <m/>
    <n v="535438"/>
    <n v="0"/>
    <n v="69362"/>
    <n v="0"/>
    <n v="0"/>
    <n v="1533620"/>
    <s v="9- Otras garantías (no admisible)"/>
    <s v="LBZ"/>
    <s v="A"/>
    <n v="4"/>
    <n v="0"/>
    <n v="0"/>
    <n v="13052"/>
    <n v="2.7780821917808218"/>
    <n v="39.416438356164385"/>
    <n v="1"/>
    <n v="4"/>
    <n v="2"/>
    <n v="3"/>
    <n v="3"/>
    <n v="0"/>
    <n v="0"/>
    <n v="0"/>
  </r>
  <r>
    <n v="2002244444"/>
    <s v="ASOCIADO 2615"/>
    <x v="3"/>
    <x v="5"/>
    <m/>
    <n v="1433865"/>
    <n v="0"/>
    <n v="113496"/>
    <n v="0"/>
    <n v="0"/>
    <n v="1533620"/>
    <s v="9- Otras garantías (no admisible)"/>
    <s v="LBZ"/>
    <s v="A"/>
    <n v="4"/>
    <n v="0"/>
    <n v="0"/>
    <n v="13760"/>
    <n v="3.989041095890411"/>
    <n v="29.43013698630137"/>
    <n v="1"/>
    <n v="2"/>
    <n v="1"/>
    <n v="2"/>
    <n v="3"/>
    <n v="0"/>
    <n v="0"/>
    <n v="0"/>
  </r>
  <r>
    <n v="2000084044"/>
    <s v="ASOCIADO 2617"/>
    <x v="3"/>
    <x v="5"/>
    <n v="79250"/>
    <n v="1091873"/>
    <n v="0"/>
    <n v="114049"/>
    <n v="0"/>
    <n v="0"/>
    <n v="1536120"/>
    <s v="9- Otras garantías (no admisible)"/>
    <s v="LBZ"/>
    <s v="A"/>
    <n v="4"/>
    <n v="0"/>
    <n v="0"/>
    <n v="68615"/>
    <n v="3.5315068493150683"/>
    <n v="25.386301369863013"/>
    <n v="2"/>
    <n v="2"/>
    <n v="1"/>
    <n v="2"/>
    <n v="3"/>
    <n v="0"/>
    <n v="0"/>
    <n v="0"/>
  </r>
  <r>
    <n v="2044026426"/>
    <s v="ASOCIADO 2618"/>
    <x v="3"/>
    <x v="3"/>
    <n v="58667"/>
    <n v="1895639"/>
    <n v="359519"/>
    <n v="172712"/>
    <n v="0"/>
    <n v="0"/>
    <n v="1536120"/>
    <s v="9- Otras garantías (no admisible)"/>
    <s v="LBZ"/>
    <s v="A"/>
    <n v="4"/>
    <n v="0"/>
    <n v="0"/>
    <n v="13052"/>
    <n v="3.1561643835616437"/>
    <n v="31.846575342465755"/>
    <n v="1"/>
    <n v="2"/>
    <n v="1"/>
    <n v="3"/>
    <n v="3"/>
    <n v="0"/>
    <n v="0"/>
    <n v="0"/>
  </r>
  <r>
    <n v="62484062"/>
    <s v="ASOCIADO 2619"/>
    <x v="3"/>
    <x v="3"/>
    <m/>
    <n v="2000000"/>
    <n v="463880"/>
    <n v="182220"/>
    <n v="0"/>
    <n v="0"/>
    <n v="1536120"/>
    <s v="9- Otras garantías (no admisible)"/>
    <s v="LBZ"/>
    <s v="A"/>
    <n v="4"/>
    <n v="0"/>
    <n v="0"/>
    <n v="11001"/>
    <n v="3.1561643835616437"/>
    <n v="43.523287671232879"/>
    <n v="2"/>
    <n v="2"/>
    <n v="2"/>
    <n v="2"/>
    <n v="3"/>
    <n v="0"/>
    <n v="0"/>
    <n v="0"/>
  </r>
  <r>
    <n v="6660006"/>
    <s v="ASOCIADO 2625"/>
    <x v="2"/>
    <x v="7"/>
    <m/>
    <m/>
    <n v="0"/>
    <m/>
    <m/>
    <m/>
    <n v="1540620"/>
    <s v="SIN"/>
    <s v="SIN"/>
    <s v="SIN"/>
    <n v="4"/>
    <n v="0"/>
    <n v="0"/>
    <n v="68307"/>
    <n v="2.2821917808219179"/>
    <n v="69.857534246575341"/>
    <n v="1"/>
    <n v="1"/>
    <n v="1"/>
    <n v="2"/>
    <n v="2"/>
    <n v="0"/>
    <n v="0"/>
    <n v="0"/>
  </r>
  <r>
    <n v="2066848248"/>
    <s v="ASOCIADO 2628"/>
    <x v="3"/>
    <x v="3"/>
    <m/>
    <n v="1748392"/>
    <n v="199963"/>
    <n v="148039"/>
    <n v="0"/>
    <n v="0"/>
    <n v="1548429"/>
    <s v="9- Otras garantías (no admisible)"/>
    <s v="LBZ"/>
    <s v="A"/>
    <n v="4"/>
    <n v="0"/>
    <n v="0"/>
    <n v="20001"/>
    <n v="2.3616438356164382"/>
    <n v="21.904109589041095"/>
    <n v="2"/>
    <n v="3"/>
    <n v="2"/>
    <n v="2"/>
    <n v="3"/>
    <n v="0"/>
    <n v="0"/>
    <n v="0"/>
  </r>
  <r>
    <n v="2240842208"/>
    <s v="ASOCIADO 2630"/>
    <x v="3"/>
    <x v="2"/>
    <n v="626847"/>
    <n v="2642305"/>
    <n v="1090041"/>
    <n v="99563"/>
    <n v="0"/>
    <n v="0"/>
    <n v="1552264"/>
    <s v="9- Otras garantías (no admisible)"/>
    <s v="LBZ"/>
    <s v="A"/>
    <n v="4"/>
    <n v="0"/>
    <n v="0"/>
    <n v="8001"/>
    <n v="5.3342465753424655"/>
    <n v="31.643835616438356"/>
    <n v="1"/>
    <n v="4"/>
    <n v="2"/>
    <n v="2"/>
    <n v="1"/>
    <n v="0"/>
    <n v="0"/>
    <n v="0"/>
  </r>
  <r>
    <n v="2224628682"/>
    <s v="ASOCIADO 2631"/>
    <x v="4"/>
    <x v="1"/>
    <n v="1364899"/>
    <n v="10526661"/>
    <n v="8972052"/>
    <n v="376091"/>
    <n v="0"/>
    <n v="0"/>
    <n v="1554609"/>
    <s v="9- Otras garantías (no admisible)"/>
    <s v="LBZ"/>
    <s v="A"/>
    <n v="4"/>
    <n v="0"/>
    <n v="0"/>
    <n v="76130"/>
    <n v="2.4575342465753423"/>
    <n v="28.720547945205478"/>
    <n v="2"/>
    <n v="0"/>
    <n v="3"/>
    <n v="4"/>
    <n v="1"/>
    <n v="0"/>
    <n v="0"/>
    <n v="0"/>
  </r>
  <r>
    <n v="2224646400"/>
    <s v="ASOCIADO 2632"/>
    <x v="2"/>
    <x v="7"/>
    <m/>
    <m/>
    <n v="0"/>
    <m/>
    <m/>
    <m/>
    <n v="1554609"/>
    <s v="SIN"/>
    <s v="SIN"/>
    <s v="SIN"/>
    <n v="4"/>
    <n v="0"/>
    <n v="0"/>
    <n v="76130"/>
    <n v="2.4657534246575343"/>
    <n v="24.797260273972604"/>
    <n v="1"/>
    <n v="0"/>
    <n v="3"/>
    <n v="3"/>
    <n v="1"/>
    <n v="0"/>
    <n v="0"/>
    <n v="0"/>
  </r>
  <r>
    <n v="2060066262"/>
    <s v="ASOCIADO 2633"/>
    <x v="2"/>
    <x v="7"/>
    <n v="25620"/>
    <m/>
    <n v="0"/>
    <m/>
    <m/>
    <m/>
    <n v="1559950"/>
    <s v="SIN"/>
    <s v="SIN"/>
    <s v="SIN"/>
    <n v="4"/>
    <n v="0"/>
    <n v="0"/>
    <n v="13838"/>
    <n v="4.816438356164384"/>
    <n v="30.597260273972601"/>
    <n v="1"/>
    <n v="2"/>
    <n v="1"/>
    <n v="2"/>
    <n v="3"/>
    <n v="0"/>
    <n v="0"/>
    <n v="0"/>
  </r>
  <r>
    <n v="2044022888"/>
    <s v="ASOCIADO 2641"/>
    <x v="2"/>
    <x v="7"/>
    <m/>
    <m/>
    <n v="0"/>
    <m/>
    <m/>
    <m/>
    <n v="1563620"/>
    <s v="SIN"/>
    <s v="SIN"/>
    <s v="SIN"/>
    <n v="4"/>
    <n v="0"/>
    <n v="0"/>
    <n v="13052"/>
    <n v="4.065753424657534"/>
    <n v="29.454794520547946"/>
    <n v="1"/>
    <n v="4"/>
    <n v="2"/>
    <n v="3"/>
    <n v="1"/>
    <n v="0"/>
    <n v="0"/>
    <n v="0"/>
  </r>
  <r>
    <n v="2044026868"/>
    <s v="ASOCIADO 2642"/>
    <x v="3"/>
    <x v="5"/>
    <m/>
    <n v="121847"/>
    <n v="0"/>
    <n v="122822"/>
    <n v="0"/>
    <n v="0"/>
    <n v="1563620"/>
    <s v="9- Otras garantías (no admisible)"/>
    <s v="LBZ"/>
    <s v="A"/>
    <n v="4"/>
    <n v="0"/>
    <n v="0"/>
    <n v="68276"/>
    <n v="4.065753424657534"/>
    <n v="31.682191780821917"/>
    <n v="1"/>
    <n v="2"/>
    <n v="1"/>
    <n v="8"/>
    <n v="3"/>
    <n v="0"/>
    <n v="0"/>
    <n v="0"/>
  </r>
  <r>
    <n v="4820620"/>
    <s v="ASOCIADO 2643"/>
    <x v="3"/>
    <x v="5"/>
    <m/>
    <n v="1629724"/>
    <n v="0"/>
    <n v="129000"/>
    <n v="0"/>
    <n v="0"/>
    <n v="1563620"/>
    <s v="9- Otras garantías (no admisible)"/>
    <s v="LBZ"/>
    <s v="A"/>
    <n v="4"/>
    <n v="0"/>
    <n v="0"/>
    <n v="13052"/>
    <n v="4.065753424657534"/>
    <n v="41.369863013698627"/>
    <n v="1"/>
    <n v="2"/>
    <n v="1"/>
    <n v="2"/>
    <n v="3"/>
    <n v="0"/>
    <n v="0"/>
    <n v="0"/>
  </r>
  <r>
    <n v="2228400640"/>
    <s v="ASOCIADO 2645"/>
    <x v="2"/>
    <x v="7"/>
    <n v="185700"/>
    <m/>
    <n v="0"/>
    <m/>
    <m/>
    <m/>
    <n v="1566364"/>
    <s v="SIN"/>
    <s v="SIN"/>
    <s v="SIN"/>
    <n v="4"/>
    <n v="0"/>
    <n v="0"/>
    <n v="5001"/>
    <n v="4.1561643835616442"/>
    <n v="31.408219178082192"/>
    <n v="2"/>
    <n v="0"/>
    <n v="4"/>
    <n v="2"/>
    <n v="2"/>
    <n v="0"/>
    <n v="0"/>
    <n v="0"/>
  </r>
  <r>
    <n v="2228480482"/>
    <s v="ASOCIADO 2646"/>
    <x v="2"/>
    <x v="7"/>
    <m/>
    <m/>
    <n v="0"/>
    <m/>
    <m/>
    <m/>
    <n v="1566929"/>
    <s v="SIN"/>
    <s v="SIN"/>
    <s v="SIN"/>
    <n v="4"/>
    <n v="0"/>
    <n v="0"/>
    <n v="5001"/>
    <n v="3.8575342465753426"/>
    <n v="29.912328767123288"/>
    <n v="1"/>
    <n v="4"/>
    <n v="3"/>
    <n v="3"/>
    <n v="1"/>
    <n v="0"/>
    <n v="0"/>
    <n v="0"/>
  </r>
  <r>
    <n v="2008884206"/>
    <s v="ASOCIADO 2647"/>
    <x v="3"/>
    <x v="5"/>
    <n v="79860"/>
    <n v="1185919"/>
    <n v="0"/>
    <n v="174881"/>
    <n v="0"/>
    <n v="0"/>
    <n v="1567755"/>
    <s v="9- Otras garantías (no admisible)"/>
    <s v="LBZ"/>
    <s v="A"/>
    <n v="4"/>
    <n v="0"/>
    <n v="0"/>
    <n v="68001"/>
    <n v="3.1561643835616437"/>
    <n v="25.531506849315068"/>
    <n v="1"/>
    <n v="5"/>
    <n v="2"/>
    <n v="4"/>
    <n v="1"/>
    <n v="0"/>
    <n v="0"/>
    <n v="0"/>
  </r>
  <r>
    <n v="2062846440"/>
    <s v="ASOCIADO 2648"/>
    <x v="3"/>
    <x v="5"/>
    <n v="243256"/>
    <n v="832513"/>
    <n v="0"/>
    <n v="212987"/>
    <n v="0"/>
    <n v="2856205"/>
    <n v="1569842"/>
    <s v="6- pignoración"/>
    <s v="LBZ"/>
    <s v="A"/>
    <n v="4"/>
    <n v="0"/>
    <n v="0"/>
    <n v="8001"/>
    <n v="5.5013698630136982"/>
    <n v="34.723287671232875"/>
    <n v="2"/>
    <n v="2"/>
    <n v="2"/>
    <n v="2"/>
    <n v="1"/>
    <n v="0"/>
    <n v="0"/>
    <n v="0"/>
  </r>
  <r>
    <n v="84240620"/>
    <s v="ASOCIADO 2650"/>
    <x v="4"/>
    <x v="4"/>
    <n v="215"/>
    <n v="15436579"/>
    <n v="13865625"/>
    <n v="443721"/>
    <n v="0"/>
    <n v="7566008"/>
    <n v="1570954"/>
    <s v="6- pignoración"/>
    <s v="LBZ"/>
    <s v="A"/>
    <n v="4"/>
    <n v="0"/>
    <n v="0"/>
    <n v="76001"/>
    <n v="1.7095890410958905"/>
    <n v="45.994520547945207"/>
    <n v="1"/>
    <n v="5"/>
    <n v="5"/>
    <n v="4"/>
    <n v="3"/>
    <n v="0"/>
    <n v="0"/>
    <n v="0"/>
  </r>
  <r>
    <n v="62080246"/>
    <s v="ASOCIADO 2652"/>
    <x v="2"/>
    <x v="8"/>
    <n v="4658910"/>
    <m/>
    <n v="0"/>
    <m/>
    <m/>
    <m/>
    <n v="1576473"/>
    <s v="SIN"/>
    <s v="SIN"/>
    <s v="SIN"/>
    <n v="4"/>
    <n v="0"/>
    <n v="0"/>
    <n v="76001"/>
    <n v="2.6054794520547944"/>
    <n v="52.712328767123289"/>
    <n v="2"/>
    <n v="5"/>
    <n v="3"/>
    <n v="3"/>
    <n v="1"/>
    <n v="0"/>
    <n v="0"/>
    <n v="0"/>
  </r>
  <r>
    <n v="2224464860"/>
    <s v="ASOCIADO 2653"/>
    <x v="2"/>
    <x v="7"/>
    <n v="702911"/>
    <m/>
    <n v="0"/>
    <m/>
    <m/>
    <m/>
    <n v="1577963"/>
    <s v="SIN"/>
    <s v="SIN"/>
    <s v="SIN"/>
    <n v="4"/>
    <n v="0"/>
    <n v="0"/>
    <n v="76318"/>
    <n v="2.5671232876712327"/>
    <n v="30.427397260273974"/>
    <n v="1"/>
    <n v="4"/>
    <n v="1"/>
    <n v="3"/>
    <n v="1"/>
    <n v="0"/>
    <n v="0"/>
    <n v="0"/>
  </r>
  <r>
    <n v="66886286"/>
    <s v="ASOCIADO 2654"/>
    <x v="2"/>
    <x v="7"/>
    <n v="50167"/>
    <m/>
    <n v="0"/>
    <m/>
    <m/>
    <m/>
    <n v="1577963"/>
    <s v="SIN"/>
    <s v="SIN"/>
    <s v="SIN"/>
    <n v="4"/>
    <n v="0"/>
    <n v="0"/>
    <n v="76130"/>
    <n v="2.5616438356164384"/>
    <n v="49.742465753424661"/>
    <n v="2"/>
    <n v="4"/>
    <n v="1"/>
    <n v="3"/>
    <n v="2"/>
    <n v="0"/>
    <n v="0"/>
    <n v="0"/>
  </r>
  <r>
    <n v="26668806"/>
    <s v="ASOCIADO 2655"/>
    <x v="3"/>
    <x v="5"/>
    <n v="44536"/>
    <n v="276771"/>
    <n v="0"/>
    <n v="94853"/>
    <n v="0"/>
    <n v="0"/>
    <n v="1577963"/>
    <s v="9- Otras garantías (no admisible)"/>
    <s v="LBZ"/>
    <s v="A"/>
    <n v="4"/>
    <n v="0"/>
    <n v="0"/>
    <n v="76001"/>
    <n v="2.5616438356164384"/>
    <n v="60.627397260273973"/>
    <n v="1"/>
    <n v="2"/>
    <n v="2"/>
    <n v="3"/>
    <n v="3"/>
    <n v="0"/>
    <n v="0"/>
    <n v="0"/>
  </r>
  <r>
    <n v="24664226"/>
    <s v="ASOCIADO 2656"/>
    <x v="2"/>
    <x v="7"/>
    <n v="686250"/>
    <m/>
    <n v="0"/>
    <m/>
    <m/>
    <m/>
    <n v="1578120"/>
    <s v="SIN"/>
    <s v="SIN"/>
    <s v="SIN"/>
    <n v="4"/>
    <n v="0"/>
    <n v="0"/>
    <n v="68255"/>
    <n v="3.6164383561643834"/>
    <n v="36.950684931506849"/>
    <n v="1"/>
    <n v="2"/>
    <n v="1"/>
    <n v="3"/>
    <n v="2"/>
    <n v="0"/>
    <n v="0"/>
    <n v="0"/>
  </r>
  <r>
    <n v="2008684440"/>
    <s v="ASOCIADO 2657"/>
    <x v="3"/>
    <x v="3"/>
    <m/>
    <n v="2432575"/>
    <n v="854455"/>
    <n v="124436"/>
    <n v="0"/>
    <n v="0"/>
    <n v="1578120"/>
    <s v="9- Otras garantías (no admisible)"/>
    <s v="LBZ"/>
    <s v="A"/>
    <n v="4"/>
    <n v="0"/>
    <n v="0"/>
    <n v="13052"/>
    <n v="3.56986301369863"/>
    <n v="24.706849315068492"/>
    <n v="1"/>
    <n v="2"/>
    <n v="1"/>
    <n v="3"/>
    <n v="3"/>
    <n v="0"/>
    <n v="0"/>
    <n v="0"/>
  </r>
  <r>
    <n v="24042404"/>
    <s v="ASOCIADO 2658"/>
    <x v="3"/>
    <x v="5"/>
    <m/>
    <n v="1281075"/>
    <n v="0"/>
    <n v="126470.00000000001"/>
    <n v="0"/>
    <n v="0"/>
    <n v="1578513"/>
    <s v="9- Otras garantías (no admisible)"/>
    <s v="LBZ"/>
    <s v="A"/>
    <n v="4"/>
    <n v="0"/>
    <n v="0"/>
    <n v="68307"/>
    <n v="6.2136986301369861"/>
    <n v="40.972602739726028"/>
    <n v="2"/>
    <n v="2"/>
    <n v="2"/>
    <n v="2"/>
    <n v="3"/>
    <n v="0"/>
    <n v="0"/>
    <n v="0"/>
  </r>
  <r>
    <n v="2244060404"/>
    <s v="ASOCIADO 2660"/>
    <x v="2"/>
    <x v="7"/>
    <m/>
    <m/>
    <n v="0"/>
    <m/>
    <m/>
    <m/>
    <n v="1579453"/>
    <s v="SIN"/>
    <s v="SIN"/>
    <s v="SIN"/>
    <n v="4"/>
    <n v="0"/>
    <n v="0"/>
    <n v="19455"/>
    <n v="2.5232876712328767"/>
    <n v="27.739726027397261"/>
    <n v="2"/>
    <n v="0"/>
    <n v="2"/>
    <n v="3"/>
    <n v="1"/>
    <n v="0"/>
    <n v="0"/>
    <n v="0"/>
  </r>
  <r>
    <n v="2008402868"/>
    <s v="ASOCIADO 2661"/>
    <x v="2"/>
    <x v="7"/>
    <m/>
    <m/>
    <n v="0"/>
    <m/>
    <m/>
    <m/>
    <n v="1580180"/>
    <s v="SIN"/>
    <s v="SIN"/>
    <s v="SIN"/>
    <n v="4"/>
    <n v="0"/>
    <n v="0"/>
    <n v="68255"/>
    <n v="8.9643835616438352"/>
    <n v="34.153424657534245"/>
    <n v="2"/>
    <n v="1"/>
    <n v="1"/>
    <n v="2"/>
    <n v="2"/>
    <n v="0"/>
    <n v="0"/>
    <n v="0"/>
  </r>
  <r>
    <n v="2044028866"/>
    <s v="ASOCIADO 2662"/>
    <x v="2"/>
    <x v="7"/>
    <m/>
    <m/>
    <n v="0"/>
    <m/>
    <m/>
    <m/>
    <n v="1582120"/>
    <s v="SIN"/>
    <s v="SIN"/>
    <s v="SIN"/>
    <n v="4"/>
    <n v="0"/>
    <n v="0"/>
    <n v="13052"/>
    <n v="3.3205479452054796"/>
    <n v="26.961643835616439"/>
    <n v="1"/>
    <n v="1"/>
    <n v="1"/>
    <n v="3"/>
    <n v="3"/>
    <n v="0"/>
    <n v="0"/>
    <n v="0"/>
  </r>
  <r>
    <n v="2044026644"/>
    <s v="ASOCIADO 2664"/>
    <x v="2"/>
    <x v="7"/>
    <m/>
    <m/>
    <n v="0"/>
    <m/>
    <m/>
    <m/>
    <n v="1582629"/>
    <s v="SIN"/>
    <s v="SIN"/>
    <s v="SIN"/>
    <n v="4"/>
    <n v="0"/>
    <n v="0"/>
    <n v="13052"/>
    <n v="5.4493150684931511"/>
    <n v="32.106849315068494"/>
    <n v="1"/>
    <n v="5"/>
    <n v="1"/>
    <n v="3"/>
    <n v="3"/>
    <n v="0"/>
    <n v="0"/>
    <n v="0"/>
  </r>
  <r>
    <n v="48280482"/>
    <s v="ASOCIADO 2665"/>
    <x v="3"/>
    <x v="5"/>
    <n v="665167"/>
    <n v="451774"/>
    <n v="0"/>
    <n v="52226"/>
    <n v="0"/>
    <n v="0"/>
    <n v="1583620"/>
    <s v="9- Otras garantías (no admisible)"/>
    <s v="LBZ"/>
    <s v="A"/>
    <n v="4"/>
    <n v="0"/>
    <n v="0"/>
    <n v="68276"/>
    <n v="4.7780821917808218"/>
    <n v="44.761643835616439"/>
    <n v="2"/>
    <n v="2"/>
    <n v="1"/>
    <n v="2"/>
    <n v="1"/>
    <n v="0"/>
    <n v="0"/>
    <n v="0"/>
  </r>
  <r>
    <n v="2008442286"/>
    <s v="ASOCIADO 2666"/>
    <x v="2"/>
    <x v="7"/>
    <n v="2012792"/>
    <m/>
    <n v="0"/>
    <m/>
    <m/>
    <m/>
    <n v="1586120"/>
    <s v="SIN"/>
    <s v="SIN"/>
    <s v="SIN"/>
    <n v="4"/>
    <n v="0"/>
    <n v="0"/>
    <n v="68418"/>
    <n v="2.9479452054794519"/>
    <n v="21.893150684931506"/>
    <n v="2"/>
    <n v="2"/>
    <n v="1"/>
    <n v="2"/>
    <n v="1"/>
    <n v="0"/>
    <n v="0"/>
    <n v="0"/>
  </r>
  <r>
    <n v="2006044680"/>
    <s v="ASOCIADO 2667"/>
    <x v="3"/>
    <x v="2"/>
    <n v="406000"/>
    <n v="2631652"/>
    <n v="1045532"/>
    <n v="184731"/>
    <n v="0"/>
    <n v="1839407"/>
    <n v="1586120"/>
    <s v="6- pignoración"/>
    <s v="LBZ"/>
    <s v="A"/>
    <n v="4"/>
    <n v="0"/>
    <n v="0"/>
    <n v="68895"/>
    <n v="3.2383561643835614"/>
    <n v="28.304109589041097"/>
    <n v="1"/>
    <n v="2"/>
    <n v="1"/>
    <n v="2"/>
    <n v="1"/>
    <n v="0"/>
    <n v="0"/>
    <n v="0"/>
  </r>
  <r>
    <n v="20884042"/>
    <s v="ASOCIADO 2668"/>
    <x v="3"/>
    <x v="3"/>
    <m/>
    <n v="1770286"/>
    <n v="184166"/>
    <n v="117742"/>
    <n v="0"/>
    <n v="0"/>
    <n v="1586120"/>
    <s v="9- Otras garantías (no admisible)"/>
    <s v="LBZ"/>
    <s v="A"/>
    <n v="4"/>
    <n v="0"/>
    <n v="0"/>
    <n v="8001"/>
    <n v="3.1972602739726028"/>
    <n v="37.490410958904107"/>
    <n v="1"/>
    <n v="2"/>
    <n v="1"/>
    <n v="2"/>
    <n v="1"/>
    <n v="0"/>
    <n v="0"/>
    <n v="0"/>
  </r>
  <r>
    <n v="2048402202"/>
    <s v="ASOCIADO 2669"/>
    <x v="3"/>
    <x v="3"/>
    <m/>
    <n v="2460482"/>
    <n v="874362"/>
    <n v="117326"/>
    <n v="0"/>
    <n v="1000000"/>
    <n v="1586120"/>
    <s v="6- pignoración"/>
    <s v="LBZ"/>
    <s v="A"/>
    <n v="4"/>
    <n v="0"/>
    <n v="0"/>
    <n v="13433"/>
    <n v="3.1972602739726028"/>
    <n v="34.175342465753424"/>
    <n v="1"/>
    <n v="5"/>
    <n v="1"/>
    <n v="2"/>
    <n v="3"/>
    <n v="0"/>
    <n v="0"/>
    <n v="0"/>
  </r>
  <r>
    <n v="84608220"/>
    <s v="ASOCIADO 2674"/>
    <x v="2"/>
    <x v="7"/>
    <m/>
    <m/>
    <n v="0"/>
    <m/>
    <m/>
    <m/>
    <n v="1586120"/>
    <s v="SIN"/>
    <s v="SIN"/>
    <s v="SIN"/>
    <n v="4"/>
    <n v="0"/>
    <n v="0"/>
    <n v="13433"/>
    <n v="3.1972602739726028"/>
    <n v="42.487671232876714"/>
    <n v="1"/>
    <n v="2"/>
    <n v="1"/>
    <n v="3"/>
    <n v="3"/>
    <n v="0"/>
    <n v="0"/>
    <n v="0"/>
  </r>
  <r>
    <n v="2064040648"/>
    <s v="ASOCIADO 2675"/>
    <x v="2"/>
    <x v="7"/>
    <m/>
    <m/>
    <n v="0"/>
    <m/>
    <m/>
    <m/>
    <n v="1586120"/>
    <s v="SIN"/>
    <s v="SIN"/>
    <s v="SIN"/>
    <n v="4"/>
    <n v="0"/>
    <n v="0"/>
    <n v="20060"/>
    <n v="3.1972602739726028"/>
    <n v="38.553424657534244"/>
    <n v="1"/>
    <n v="2"/>
    <n v="1"/>
    <n v="2"/>
    <n v="1"/>
    <n v="0"/>
    <n v="0"/>
    <n v="0"/>
  </r>
  <r>
    <n v="2068404002"/>
    <s v="ASOCIADO 2676"/>
    <x v="3"/>
    <x v="3"/>
    <n v="1020867"/>
    <n v="2256697"/>
    <n v="666077"/>
    <n v="155806"/>
    <n v="0"/>
    <n v="0"/>
    <n v="1590620"/>
    <s v="9- Otras garantías (no admisible)"/>
    <s v="LBZ"/>
    <s v="A"/>
    <n v="4"/>
    <n v="0"/>
    <n v="0"/>
    <n v="68255"/>
    <n v="2.7013698630136984"/>
    <n v="31.594520547945205"/>
    <n v="1"/>
    <n v="2"/>
    <n v="2"/>
    <n v="2"/>
    <n v="3"/>
    <n v="0"/>
    <n v="0"/>
    <n v="0"/>
  </r>
  <r>
    <n v="2048464088"/>
    <s v="ASOCIADO 2677"/>
    <x v="2"/>
    <x v="7"/>
    <m/>
    <m/>
    <n v="0"/>
    <m/>
    <m/>
    <m/>
    <n v="1591755"/>
    <s v="SIN"/>
    <s v="SIN"/>
    <s v="SIN"/>
    <n v="4"/>
    <n v="0"/>
    <n v="0"/>
    <n v="13001"/>
    <n v="2.9479452054794519"/>
    <n v="28.032876712328768"/>
    <n v="2"/>
    <n v="5"/>
    <n v="3"/>
    <n v="4"/>
    <n v="2"/>
    <n v="0"/>
    <n v="0"/>
    <n v="0"/>
  </r>
  <r>
    <n v="82846084"/>
    <s v="ASOCIADO 2678"/>
    <x v="2"/>
    <x v="7"/>
    <n v="378427"/>
    <m/>
    <n v="0"/>
    <m/>
    <m/>
    <m/>
    <n v="1593620"/>
    <s v="SIN"/>
    <s v="SIN"/>
    <s v="SIN"/>
    <n v="4"/>
    <n v="0"/>
    <n v="0"/>
    <n v="5001"/>
    <n v="4.1561643835616442"/>
    <n v="50.032876712328765"/>
    <n v="1"/>
    <n v="2"/>
    <n v="2"/>
    <n v="2"/>
    <n v="1"/>
    <n v="0"/>
    <n v="0"/>
    <n v="0"/>
  </r>
  <r>
    <n v="42282402"/>
    <s v="ASOCIADO 2679"/>
    <x v="4"/>
    <x v="0"/>
    <m/>
    <n v="5415334"/>
    <n v="3821714"/>
    <n v="152736"/>
    <n v="0"/>
    <n v="1000000"/>
    <n v="1593620"/>
    <s v="6- pignoración"/>
    <s v="LBZ"/>
    <s v="A"/>
    <n v="4"/>
    <n v="0"/>
    <n v="0"/>
    <n v="13001"/>
    <n v="4.1561643835616442"/>
    <n v="45.010958904109586"/>
    <n v="2"/>
    <n v="1"/>
    <n v="1"/>
    <n v="2"/>
    <n v="4"/>
    <n v="0"/>
    <n v="0"/>
    <n v="0"/>
  </r>
  <r>
    <n v="2044028606"/>
    <s v="ASOCIADO 2680"/>
    <x v="2"/>
    <x v="7"/>
    <m/>
    <m/>
    <n v="0"/>
    <m/>
    <m/>
    <m/>
    <n v="1593620"/>
    <s v="SIN"/>
    <s v="SIN"/>
    <s v="SIN"/>
    <n v="4"/>
    <n v="0"/>
    <n v="0"/>
    <n v="13052"/>
    <n v="4.1561643835616442"/>
    <n v="33.295890410958904"/>
    <n v="1"/>
    <n v="4"/>
    <n v="1"/>
    <n v="2"/>
    <n v="2"/>
    <n v="0"/>
    <n v="0"/>
    <n v="0"/>
  </r>
  <r>
    <n v="44264280"/>
    <s v="ASOCIADO 2681"/>
    <x v="2"/>
    <x v="7"/>
    <m/>
    <m/>
    <n v="0"/>
    <m/>
    <m/>
    <m/>
    <n v="1595570"/>
    <s v="SIN"/>
    <s v="SIN"/>
    <s v="SIN"/>
    <n v="4"/>
    <n v="0"/>
    <n v="0"/>
    <n v="13838"/>
    <n v="8.2986301369863007"/>
    <n v="48.904109589041099"/>
    <n v="2"/>
    <n v="1"/>
    <n v="1"/>
    <n v="3"/>
    <n v="2"/>
    <n v="0"/>
    <n v="0"/>
    <n v="0"/>
  </r>
  <r>
    <n v="28448200"/>
    <s v="ASOCIADO 2682"/>
    <x v="3"/>
    <x v="3"/>
    <n v="361334"/>
    <n v="2045624"/>
    <n v="445654"/>
    <n v="123366"/>
    <n v="0"/>
    <n v="0"/>
    <n v="1599970"/>
    <s v="9- Otras garantías (no admisible)"/>
    <s v="LBZ"/>
    <s v="A"/>
    <n v="4"/>
    <n v="0"/>
    <n v="0"/>
    <n v="68255"/>
    <n v="8.131506849315068"/>
    <n v="45.282191780821918"/>
    <n v="2"/>
    <n v="1"/>
    <n v="2"/>
    <n v="2"/>
    <n v="4"/>
    <n v="0"/>
    <n v="0"/>
    <n v="0"/>
  </r>
  <r>
    <n v="42208668"/>
    <s v="ASOCIADO 2684"/>
    <x v="3"/>
    <x v="5"/>
    <n v="123246"/>
    <n v="1313269"/>
    <n v="0"/>
    <n v="176898"/>
    <n v="0"/>
    <n v="2450000"/>
    <n v="1601198"/>
    <s v="6- pignoración"/>
    <s v="LBZ"/>
    <s v="A"/>
    <n v="4"/>
    <n v="0"/>
    <n v="0"/>
    <n v="76001"/>
    <n v="5.5835616438356164"/>
    <n v="62.926027397260277"/>
    <n v="2"/>
    <n v="0"/>
    <n v="2"/>
    <n v="2"/>
    <n v="3"/>
    <n v="0"/>
    <n v="0"/>
    <n v="0"/>
  </r>
  <r>
    <n v="2240684088"/>
    <s v="ASOCIADO 2685"/>
    <x v="2"/>
    <x v="8"/>
    <n v="9078838"/>
    <m/>
    <n v="0"/>
    <m/>
    <m/>
    <m/>
    <n v="1604297"/>
    <s v="SIN"/>
    <s v="SIN"/>
    <s v="SIN"/>
    <n v="4"/>
    <n v="0"/>
    <n v="0"/>
    <n v="76001"/>
    <n v="2.5671232876712327"/>
    <n v="34.079452054794523"/>
    <n v="1"/>
    <n v="4"/>
    <n v="2"/>
    <n v="3"/>
    <n v="1"/>
    <n v="0"/>
    <n v="0"/>
    <n v="0"/>
  </r>
  <r>
    <n v="4208428"/>
    <s v="ASOCIADO 2687"/>
    <x v="3"/>
    <x v="5"/>
    <n v="132878"/>
    <n v="671965"/>
    <n v="0"/>
    <n v="171364"/>
    <n v="0"/>
    <n v="0"/>
    <n v="1604297"/>
    <s v="9- Otras garantías (no admisible)"/>
    <s v="LBZ"/>
    <s v="A"/>
    <n v="4"/>
    <n v="0"/>
    <n v="0"/>
    <n v="76130"/>
    <n v="2.5616438356164384"/>
    <n v="47.139726027397259"/>
    <n v="1"/>
    <n v="4"/>
    <n v="2"/>
    <n v="3"/>
    <n v="3"/>
    <n v="0"/>
    <n v="0"/>
    <n v="0"/>
  </r>
  <r>
    <n v="2224606002"/>
    <s v="ASOCIADO 2688"/>
    <x v="3"/>
    <x v="7"/>
    <n v="30595"/>
    <n v="64257"/>
    <n v="0"/>
    <n v="64771"/>
    <n v="0"/>
    <n v="0"/>
    <n v="1604297"/>
    <s v="9- Otras garantías (no admisible)"/>
    <s v="LBZ"/>
    <s v="A"/>
    <n v="4"/>
    <n v="0"/>
    <n v="0"/>
    <n v="76520"/>
    <n v="2.5671232876712327"/>
    <n v="22.983561643835618"/>
    <n v="2"/>
    <n v="2"/>
    <n v="2"/>
    <n v="3"/>
    <n v="1"/>
    <n v="0"/>
    <n v="0"/>
    <n v="0"/>
  </r>
  <r>
    <n v="2228280200"/>
    <s v="ASOCIADO 2689"/>
    <x v="3"/>
    <x v="3"/>
    <m/>
    <n v="2225338"/>
    <n v="617484"/>
    <n v="165511"/>
    <n v="0"/>
    <n v="0"/>
    <n v="1607854"/>
    <s v="9- Otras garantías (no admisible)"/>
    <s v="LBZ"/>
    <s v="A"/>
    <n v="4"/>
    <n v="0"/>
    <n v="0"/>
    <n v="20060"/>
    <n v="2.4904109589041097"/>
    <n v="30.742465753424657"/>
    <n v="1"/>
    <n v="2"/>
    <n v="2"/>
    <n v="2"/>
    <n v="1"/>
    <n v="0"/>
    <n v="0"/>
    <n v="0"/>
  </r>
  <r>
    <n v="2044048486"/>
    <s v="ASOCIADO 2693"/>
    <x v="2"/>
    <x v="7"/>
    <m/>
    <m/>
    <n v="0"/>
    <m/>
    <m/>
    <m/>
    <n v="1613929"/>
    <s v="SIN"/>
    <s v="SIN"/>
    <s v="SIN"/>
    <n v="4"/>
    <n v="0"/>
    <n v="0"/>
    <n v="13052"/>
    <n v="2.9479452054794519"/>
    <n v="23.394520547945206"/>
    <n v="1"/>
    <n v="3"/>
    <n v="1"/>
    <n v="3"/>
    <n v="1"/>
    <n v="0"/>
    <n v="0"/>
    <n v="0"/>
  </r>
  <r>
    <n v="2200802426"/>
    <s v="ASOCIADO 2694"/>
    <x v="2"/>
    <x v="7"/>
    <m/>
    <m/>
    <n v="0"/>
    <m/>
    <m/>
    <m/>
    <n v="1616120"/>
    <s v="SIN"/>
    <s v="SIN"/>
    <s v="SIN"/>
    <n v="4"/>
    <n v="0"/>
    <n v="0"/>
    <n v="68276"/>
    <n v="3.7424657534246575"/>
    <n v="30.81095890410959"/>
    <n v="1"/>
    <n v="2"/>
    <n v="1"/>
    <n v="2"/>
    <n v="1"/>
    <n v="0"/>
    <n v="0"/>
    <n v="0"/>
  </r>
  <r>
    <n v="2224628866"/>
    <s v="ASOCIADO 2695"/>
    <x v="3"/>
    <x v="3"/>
    <m/>
    <n v="1881456"/>
    <n v="258579"/>
    <n v="86860"/>
    <n v="0"/>
    <n v="0"/>
    <n v="1622877"/>
    <s v="9- Otras garantías (no admisible)"/>
    <s v="LBZ"/>
    <s v="A"/>
    <n v="4"/>
    <n v="0"/>
    <n v="0"/>
    <n v="76130"/>
    <n v="1.5534246575342465"/>
    <n v="33.441095890410956"/>
    <n v="1"/>
    <n v="2"/>
    <n v="2"/>
    <n v="3"/>
    <n v="3"/>
    <n v="0"/>
    <n v="0"/>
    <n v="0"/>
  </r>
  <r>
    <n v="2046864644"/>
    <s v="ASOCIADO 2697"/>
    <x v="3"/>
    <x v="5"/>
    <m/>
    <n v="188394"/>
    <n v="0"/>
    <n v="95331"/>
    <n v="0"/>
    <n v="0"/>
    <n v="1623620"/>
    <s v="9- Otras garantías (no admisible)"/>
    <s v="LBZ"/>
    <s v="A"/>
    <n v="4"/>
    <n v="0"/>
    <n v="0"/>
    <n v="68276"/>
    <n v="4.2383561643835614"/>
    <n v="45.441095890410956"/>
    <n v="1"/>
    <n v="2"/>
    <n v="1"/>
    <n v="3"/>
    <n v="3"/>
    <n v="0"/>
    <n v="0"/>
    <n v="0"/>
  </r>
  <r>
    <n v="2224666442"/>
    <s v="ASOCIADO 2699"/>
    <x v="2"/>
    <x v="7"/>
    <n v="1693333"/>
    <m/>
    <n v="0"/>
    <m/>
    <m/>
    <m/>
    <n v="1626161"/>
    <s v="SIN"/>
    <s v="SIN"/>
    <s v="SIN"/>
    <n v="4"/>
    <n v="0"/>
    <n v="0"/>
    <n v="76520"/>
    <n v="2.6849315068493151"/>
    <n v="29.802739726027397"/>
    <n v="2"/>
    <n v="0"/>
    <n v="2"/>
    <n v="3"/>
    <n v="1"/>
    <n v="0"/>
    <n v="0"/>
    <n v="0"/>
  </r>
  <r>
    <n v="4042022"/>
    <s v="ASOCIADO 2702"/>
    <x v="2"/>
    <x v="7"/>
    <n v="8000"/>
    <m/>
    <n v="0"/>
    <m/>
    <m/>
    <m/>
    <n v="1629141"/>
    <s v="SIN"/>
    <s v="SIN"/>
    <s v="SIN"/>
    <n v="4"/>
    <n v="0"/>
    <n v="0"/>
    <n v="76130"/>
    <n v="2.6054794520547944"/>
    <n v="39.060273972602737"/>
    <n v="1"/>
    <n v="0"/>
    <n v="2"/>
    <n v="3"/>
    <n v="1"/>
    <n v="0"/>
    <n v="0"/>
    <n v="0"/>
  </r>
  <r>
    <n v="2202488844"/>
    <s v="ASOCIADO 2704"/>
    <x v="3"/>
    <x v="5"/>
    <n v="686327"/>
    <n v="713904"/>
    <n v="0"/>
    <n v="105276"/>
    <n v="0"/>
    <n v="0"/>
    <n v="1631620"/>
    <s v="9- Otras garantías (no admisible)"/>
    <s v="LBZ"/>
    <s v="A"/>
    <n v="4"/>
    <n v="0"/>
    <n v="0"/>
    <n v="68547"/>
    <n v="4.4904109589041097"/>
    <n v="26.164383561643834"/>
    <n v="1"/>
    <n v="4"/>
    <n v="1"/>
    <n v="3"/>
    <n v="1"/>
    <n v="0"/>
    <n v="0"/>
    <n v="0"/>
  </r>
  <r>
    <n v="2006842286"/>
    <s v="ASOCIADO 2705"/>
    <x v="2"/>
    <x v="7"/>
    <n v="116666"/>
    <m/>
    <n v="0"/>
    <m/>
    <m/>
    <m/>
    <n v="1632820"/>
    <s v="SIN"/>
    <s v="SIN"/>
    <s v="SIN"/>
    <n v="4"/>
    <n v="0"/>
    <n v="0"/>
    <n v="68276"/>
    <n v="5.838356164383562"/>
    <n v="24.816438356164383"/>
    <n v="2"/>
    <n v="5"/>
    <n v="3"/>
    <n v="2"/>
    <n v="1"/>
    <n v="0"/>
    <n v="0"/>
    <n v="0"/>
  </r>
  <r>
    <n v="2224628402"/>
    <s v="ASOCIADO 2706"/>
    <x v="3"/>
    <x v="5"/>
    <n v="167646"/>
    <n v="445765"/>
    <n v="0"/>
    <n v="92932"/>
    <n v="0"/>
    <n v="0"/>
    <n v="1633934"/>
    <s v="9- Otras garantías (no admisible)"/>
    <s v="LBZ"/>
    <s v="A"/>
    <n v="4"/>
    <n v="0"/>
    <n v="0"/>
    <n v="76130"/>
    <n v="1.6301369863013699"/>
    <n v="33.665753424657531"/>
    <n v="1"/>
    <n v="2"/>
    <n v="1"/>
    <n v="2"/>
    <n v="3"/>
    <n v="0"/>
    <n v="0"/>
    <n v="0"/>
  </r>
  <r>
    <n v="2420060"/>
    <s v="ASOCIADO 2707"/>
    <x v="2"/>
    <x v="7"/>
    <n v="561000"/>
    <m/>
    <n v="0"/>
    <m/>
    <m/>
    <m/>
    <n v="1634629"/>
    <s v="SIN"/>
    <s v="SIN"/>
    <s v="SIN"/>
    <n v="4"/>
    <n v="0"/>
    <n v="0"/>
    <n v="8758"/>
    <n v="5.1150684931506847"/>
    <n v="56.457534246575342"/>
    <n v="1"/>
    <n v="1"/>
    <n v="1"/>
    <n v="3"/>
    <n v="3"/>
    <n v="0"/>
    <n v="0"/>
    <n v="0"/>
  </r>
  <r>
    <n v="2004828222"/>
    <s v="ASOCIADO 2708"/>
    <x v="3"/>
    <x v="5"/>
    <n v="138920"/>
    <n v="1000000"/>
    <n v="0"/>
    <n v="87730"/>
    <n v="0"/>
    <n v="0"/>
    <n v="1634629"/>
    <s v="9- Otras garantías (no admisible)"/>
    <s v="LBZ"/>
    <s v="A"/>
    <n v="4"/>
    <n v="0"/>
    <n v="0"/>
    <n v="68615"/>
    <n v="5.6301369863013697"/>
    <n v="31.287671232876711"/>
    <n v="2"/>
    <n v="2"/>
    <n v="1"/>
    <n v="3"/>
    <n v="1"/>
    <n v="0"/>
    <n v="0"/>
    <n v="0"/>
  </r>
  <r>
    <n v="2006064448"/>
    <s v="ASOCIADO 2709"/>
    <x v="2"/>
    <x v="7"/>
    <n v="11274"/>
    <m/>
    <n v="0"/>
    <m/>
    <m/>
    <m/>
    <n v="1636120"/>
    <s v="SIN"/>
    <s v="SIN"/>
    <s v="SIN"/>
    <n v="4"/>
    <n v="0"/>
    <n v="0"/>
    <n v="68001"/>
    <n v="3.3205479452054796"/>
    <n v="23.287671232876711"/>
    <n v="1"/>
    <n v="2"/>
    <n v="1"/>
    <n v="2"/>
    <n v="1"/>
    <n v="0"/>
    <n v="0"/>
    <n v="0"/>
  </r>
  <r>
    <n v="28226208"/>
    <s v="ASOCIADO 2710"/>
    <x v="3"/>
    <x v="5"/>
    <m/>
    <n v="1735136"/>
    <n v="0"/>
    <n v="158088"/>
    <n v="0"/>
    <n v="0"/>
    <n v="1636120"/>
    <s v="9- Otras garantías (no admisible)"/>
    <s v="LBZ"/>
    <s v="A"/>
    <n v="4"/>
    <n v="0"/>
    <n v="0"/>
    <n v="68418"/>
    <n v="3.2794520547945205"/>
    <n v="40.161643835616438"/>
    <n v="2"/>
    <n v="1"/>
    <n v="1"/>
    <n v="2"/>
    <n v="4"/>
    <n v="0"/>
    <n v="0"/>
    <n v="0"/>
  </r>
  <r>
    <n v="2006048286"/>
    <s v="ASOCIADO 2712"/>
    <x v="2"/>
    <x v="7"/>
    <n v="427600"/>
    <m/>
    <n v="0"/>
    <m/>
    <m/>
    <m/>
    <n v="1640620"/>
    <s v="SIN"/>
    <s v="SIN"/>
    <s v="SIN"/>
    <n v="4"/>
    <n v="0"/>
    <n v="0"/>
    <n v="68418"/>
    <n v="2.0712328767123287"/>
    <n v="24.745205479452054"/>
    <n v="1"/>
    <n v="4"/>
    <n v="1"/>
    <n v="2"/>
    <n v="1"/>
    <n v="0"/>
    <n v="0"/>
    <n v="0"/>
  </r>
  <r>
    <n v="2244082826"/>
    <s v="ASOCIADO 2714"/>
    <x v="3"/>
    <x v="5"/>
    <n v="161333"/>
    <n v="1735000"/>
    <n v="0"/>
    <n v="152211"/>
    <n v="0"/>
    <n v="0"/>
    <n v="1642264"/>
    <s v="9- Otras garantías (no admisible)"/>
    <s v="LBZ"/>
    <s v="A"/>
    <n v="4"/>
    <n v="0"/>
    <n v="0"/>
    <n v="76001"/>
    <n v="5.7150684931506852"/>
    <n v="26.583561643835615"/>
    <n v="2"/>
    <n v="0"/>
    <n v="1"/>
    <n v="2"/>
    <n v="1"/>
    <n v="0"/>
    <n v="0"/>
    <n v="0"/>
  </r>
  <r>
    <n v="2244208808"/>
    <s v="ASOCIADO 2715"/>
    <x v="2"/>
    <x v="7"/>
    <n v="728400"/>
    <m/>
    <n v="0"/>
    <m/>
    <m/>
    <m/>
    <n v="1652495"/>
    <s v="SIN"/>
    <s v="SIN"/>
    <s v="SIN"/>
    <n v="4"/>
    <n v="0"/>
    <n v="0"/>
    <n v="76001"/>
    <n v="2.6849315068493151"/>
    <n v="25.279452054794522"/>
    <n v="2"/>
    <n v="0"/>
    <n v="2"/>
    <n v="3"/>
    <n v="1"/>
    <n v="0"/>
    <n v="0"/>
    <n v="0"/>
  </r>
  <r>
    <n v="4828402"/>
    <s v="ASOCIADO 2716"/>
    <x v="3"/>
    <x v="3"/>
    <m/>
    <n v="2450000"/>
    <n v="796380"/>
    <n v="120898"/>
    <n v="0"/>
    <n v="0"/>
    <n v="1653620"/>
    <s v="9- Otras garantías (no admisible)"/>
    <s v="LBZ"/>
    <s v="A"/>
    <n v="4"/>
    <n v="0"/>
    <n v="0"/>
    <n v="13052"/>
    <n v="4.3150684931506849"/>
    <n v="41.947945205479449"/>
    <n v="1"/>
    <n v="2"/>
    <n v="1"/>
    <n v="3"/>
    <n v="2"/>
    <n v="0"/>
    <n v="0"/>
    <n v="0"/>
  </r>
  <r>
    <n v="2008802284"/>
    <s v="ASOCIADO 2717"/>
    <x v="3"/>
    <x v="5"/>
    <m/>
    <n v="1370712"/>
    <n v="0"/>
    <n v="135321"/>
    <n v="0"/>
    <n v="0"/>
    <n v="1653620"/>
    <s v="9- Otras garantías (no admisible)"/>
    <s v="LBZ"/>
    <s v="A"/>
    <n v="4"/>
    <n v="0"/>
    <n v="0"/>
    <n v="68001"/>
    <n v="4.3150684931506849"/>
    <n v="24.167123287671235"/>
    <n v="2"/>
    <n v="4"/>
    <n v="2"/>
    <n v="2"/>
    <n v="1"/>
    <n v="0"/>
    <n v="0"/>
    <n v="0"/>
  </r>
  <r>
    <n v="80860824"/>
    <s v="ASOCIADO 2718"/>
    <x v="3"/>
    <x v="5"/>
    <n v="416415"/>
    <n v="1600000"/>
    <n v="0"/>
    <n v="140368"/>
    <n v="0"/>
    <n v="0"/>
    <n v="1653985"/>
    <s v="9- Otras garantías (no admisible)"/>
    <s v="LBZ"/>
    <s v="A"/>
    <n v="4"/>
    <n v="0"/>
    <n v="0"/>
    <n v="11001"/>
    <n v="2.6493150684931508"/>
    <n v="37.936986301369863"/>
    <n v="1"/>
    <n v="2"/>
    <n v="2"/>
    <n v="3"/>
    <n v="1"/>
    <n v="0"/>
    <n v="0"/>
    <n v="0"/>
  </r>
  <r>
    <n v="4042444"/>
    <s v="ASOCIADO 2720"/>
    <x v="4"/>
    <x v="0"/>
    <m/>
    <n v="3766868"/>
    <n v="2112883"/>
    <n v="163545"/>
    <n v="0"/>
    <n v="0"/>
    <n v="1653985"/>
    <s v="9- Otras garantías (no admisible)"/>
    <s v="LBZ"/>
    <s v="A"/>
    <n v="4"/>
    <n v="0"/>
    <n v="0"/>
    <n v="76130"/>
    <n v="2.6493150684931508"/>
    <n v="37.287671232876711"/>
    <n v="1"/>
    <n v="2"/>
    <n v="2"/>
    <n v="3"/>
    <n v="1"/>
    <n v="0"/>
    <n v="0"/>
    <n v="0"/>
  </r>
  <r>
    <n v="2006048226"/>
    <s v="ASOCIADO 2721"/>
    <x v="3"/>
    <x v="5"/>
    <m/>
    <n v="986559"/>
    <n v="0"/>
    <n v="114049"/>
    <n v="0"/>
    <n v="0"/>
    <n v="1661261"/>
    <s v="9- Otras garantías (no admisible)"/>
    <s v="LBZ"/>
    <s v="A"/>
    <n v="4"/>
    <n v="0"/>
    <n v="0"/>
    <n v="68307"/>
    <n v="1.3041095890410959"/>
    <n v="27.345205479452055"/>
    <n v="2"/>
    <n v="5"/>
    <n v="2"/>
    <n v="4"/>
    <n v="1"/>
    <n v="0"/>
    <n v="0"/>
    <n v="0"/>
  </r>
  <r>
    <n v="24664604"/>
    <s v="ASOCIADO 2722"/>
    <x v="2"/>
    <x v="7"/>
    <n v="234080"/>
    <m/>
    <n v="0"/>
    <m/>
    <m/>
    <m/>
    <n v="1662168"/>
    <s v="SIN"/>
    <s v="SIN"/>
    <s v="SIN"/>
    <n v="4"/>
    <n v="0"/>
    <n v="0"/>
    <n v="68547"/>
    <n v="0.67671232876712328"/>
    <n v="40.452054794520549"/>
    <n v="1"/>
    <n v="5"/>
    <n v="3"/>
    <n v="2"/>
    <n v="3"/>
    <n v="0"/>
    <n v="0"/>
    <n v="0"/>
  </r>
  <r>
    <n v="2062680444"/>
    <s v="ASOCIADO 2723"/>
    <x v="2"/>
    <x v="7"/>
    <m/>
    <m/>
    <n v="0"/>
    <m/>
    <m/>
    <m/>
    <n v="1667755"/>
    <s v="SIN"/>
    <s v="SIN"/>
    <s v="SIN"/>
    <n v="4"/>
    <n v="0"/>
    <n v="0"/>
    <n v="68276"/>
    <n v="3.2383561643835614"/>
    <n v="29.476712328767125"/>
    <n v="2"/>
    <n v="0"/>
    <n v="2"/>
    <n v="5"/>
    <n v="1"/>
    <n v="0"/>
    <n v="0"/>
    <n v="0"/>
  </r>
  <r>
    <n v="48822024"/>
    <s v="ASOCIADO 2724"/>
    <x v="3"/>
    <x v="5"/>
    <n v="184324"/>
    <n v="151794"/>
    <n v="0"/>
    <n v="51409"/>
    <n v="0"/>
    <n v="0"/>
    <n v="1668770"/>
    <s v="9- Otras garantías (no admisible)"/>
    <s v="LBZ"/>
    <s v="A"/>
    <n v="4"/>
    <n v="0"/>
    <n v="0"/>
    <n v="68255"/>
    <n v="8.5506849315068489"/>
    <n v="47.205479452054796"/>
    <n v="2"/>
    <n v="2"/>
    <n v="2"/>
    <n v="2"/>
    <n v="1"/>
    <n v="0"/>
    <n v="0"/>
    <n v="0"/>
  </r>
  <r>
    <n v="68026008"/>
    <s v="ASOCIADO 2725"/>
    <x v="2"/>
    <x v="7"/>
    <m/>
    <m/>
    <n v="0"/>
    <m/>
    <m/>
    <m/>
    <n v="1669097"/>
    <s v="SIN"/>
    <s v="SIN"/>
    <s v="SIN"/>
    <n v="4"/>
    <n v="0"/>
    <n v="0"/>
    <n v="76001"/>
    <n v="5.882191780821918"/>
    <n v="37.69041095890411"/>
    <n v="2"/>
    <n v="0"/>
    <n v="1"/>
    <n v="2"/>
    <n v="1"/>
    <n v="0"/>
    <n v="0"/>
    <n v="0"/>
  </r>
  <r>
    <n v="82282462"/>
    <s v="ASOCIADO 2726"/>
    <x v="3"/>
    <x v="5"/>
    <m/>
    <n v="742039"/>
    <n v="0"/>
    <n v="98692"/>
    <n v="0"/>
    <n v="0"/>
    <n v="1674006"/>
    <s v="9- Otras garantías (no admisible)"/>
    <s v="LBZ"/>
    <s v="A"/>
    <n v="4"/>
    <n v="0"/>
    <n v="0"/>
    <n v="8001"/>
    <n v="2.7643835616438355"/>
    <n v="40.586301369863016"/>
    <n v="1"/>
    <n v="0"/>
    <n v="0"/>
    <n v="2"/>
    <n v="3"/>
    <n v="0"/>
    <n v="0"/>
    <n v="0"/>
  </r>
  <r>
    <n v="2224622488"/>
    <s v="ASOCIADO 2727"/>
    <x v="4"/>
    <x v="0"/>
    <n v="10647"/>
    <n v="5600000"/>
    <n v="3922661"/>
    <n v="199098"/>
    <n v="0"/>
    <n v="3000000"/>
    <n v="1677339"/>
    <s v="6- pignoración"/>
    <s v="LBZ"/>
    <s v="A"/>
    <n v="4"/>
    <n v="0"/>
    <n v="0"/>
    <n v="76130"/>
    <n v="2.7178082191780821"/>
    <n v="31.797260273972604"/>
    <n v="1"/>
    <n v="3"/>
    <n v="1"/>
    <n v="3"/>
    <n v="1"/>
    <n v="0"/>
    <n v="0"/>
    <n v="0"/>
  </r>
  <r>
    <n v="4480424"/>
    <s v="ASOCIADO 2730"/>
    <x v="3"/>
    <x v="5"/>
    <n v="754631"/>
    <n v="179703"/>
    <n v="0"/>
    <n v="182220"/>
    <n v="0"/>
    <n v="0"/>
    <n v="1678829"/>
    <s v="9- Otras garantías (no admisible)"/>
    <s v="LBZ"/>
    <s v="A"/>
    <n v="4"/>
    <n v="0"/>
    <n v="0"/>
    <n v="76111"/>
    <n v="2.6849315068493151"/>
    <n v="38.186301369863017"/>
    <n v="1"/>
    <n v="4"/>
    <n v="2"/>
    <n v="3"/>
    <n v="2"/>
    <n v="0"/>
    <n v="0"/>
    <n v="0"/>
  </r>
  <r>
    <n v="2244066628"/>
    <s v="ASOCIADO 2731"/>
    <x v="2"/>
    <x v="7"/>
    <n v="653750"/>
    <m/>
    <n v="0"/>
    <m/>
    <m/>
    <m/>
    <n v="1678829"/>
    <s v="SIN"/>
    <s v="SIN"/>
    <s v="SIN"/>
    <n v="4"/>
    <n v="0"/>
    <n v="0"/>
    <n v="76130"/>
    <n v="2.6849315068493151"/>
    <n v="25.698630136986303"/>
    <n v="2"/>
    <n v="0"/>
    <n v="2"/>
    <n v="3"/>
    <n v="1"/>
    <n v="0"/>
    <n v="0"/>
    <n v="0"/>
  </r>
  <r>
    <n v="2200806804"/>
    <s v="ASOCIADO 2734"/>
    <x v="2"/>
    <x v="7"/>
    <m/>
    <m/>
    <n v="0"/>
    <m/>
    <m/>
    <m/>
    <n v="1683620"/>
    <s v="SIN"/>
    <s v="SIN"/>
    <s v="SIN"/>
    <n v="4"/>
    <n v="0"/>
    <n v="0"/>
    <n v="68615"/>
    <n v="4.4082191780821915"/>
    <n v="25.567123287671233"/>
    <n v="1"/>
    <n v="2"/>
    <n v="1"/>
    <n v="2"/>
    <n v="1"/>
    <n v="0"/>
    <n v="0"/>
    <n v="0"/>
  </r>
  <r>
    <n v="2200806888"/>
    <s v="ASOCIADO 2735"/>
    <x v="3"/>
    <x v="2"/>
    <n v="665167"/>
    <n v="2881948"/>
    <n v="1195828"/>
    <n v="142213"/>
    <n v="0"/>
    <n v="0"/>
    <n v="1686120"/>
    <s v="9- Otras garantías (no admisible)"/>
    <s v="LBZ"/>
    <s v="A"/>
    <n v="4"/>
    <n v="0"/>
    <n v="0"/>
    <n v="68615"/>
    <n v="3.3671232876712329"/>
    <n v="25.065753424657533"/>
    <n v="1"/>
    <n v="1"/>
    <n v="1"/>
    <n v="2"/>
    <n v="1"/>
    <n v="0"/>
    <n v="0"/>
    <n v="0"/>
  </r>
  <r>
    <n v="48666022"/>
    <s v="ASOCIADO 2737"/>
    <x v="2"/>
    <x v="8"/>
    <n v="16663507"/>
    <m/>
    <n v="0"/>
    <m/>
    <m/>
    <m/>
    <n v="1689457"/>
    <s v="SIN"/>
    <s v="SIN"/>
    <s v="SIN"/>
    <n v="4"/>
    <n v="0"/>
    <n v="0"/>
    <n v="76001"/>
    <n v="1.8"/>
    <n v="39.506849315068493"/>
    <n v="2"/>
    <n v="5"/>
    <n v="4"/>
    <n v="4"/>
    <n v="2"/>
    <n v="0"/>
    <n v="0"/>
    <n v="0"/>
  </r>
  <r>
    <n v="2200806444"/>
    <s v="ASOCIADO 2739"/>
    <x v="3"/>
    <x v="5"/>
    <n v="152500"/>
    <n v="1450546"/>
    <n v="0"/>
    <n v="195813"/>
    <n v="0"/>
    <n v="0"/>
    <n v="1696868"/>
    <s v="9- Otras garantías (no admisible)"/>
    <s v="LBZ"/>
    <s v="A"/>
    <n v="4"/>
    <n v="0"/>
    <n v="0"/>
    <n v="68001"/>
    <n v="0.67945205479452053"/>
    <n v="26.104109589041094"/>
    <n v="1"/>
    <n v="2"/>
    <n v="1"/>
    <n v="2"/>
    <n v="1"/>
    <n v="0"/>
    <n v="0"/>
    <n v="0"/>
  </r>
  <r>
    <n v="24846468"/>
    <s v="ASOCIADO 2740"/>
    <x v="3"/>
    <x v="3"/>
    <n v="82667"/>
    <n v="2303002"/>
    <n v="604573"/>
    <n v="170735"/>
    <n v="0"/>
    <n v="0"/>
    <n v="1698429"/>
    <s v="9- Otras garantías (no admisible)"/>
    <s v="LBZ"/>
    <s v="A"/>
    <n v="4"/>
    <n v="0"/>
    <n v="0"/>
    <n v="68307"/>
    <n v="2.6575342465753424"/>
    <n v="41.391780821917806"/>
    <n v="1"/>
    <n v="5"/>
    <n v="4"/>
    <n v="4"/>
    <n v="3"/>
    <n v="0"/>
    <n v="0"/>
    <n v="0"/>
  </r>
  <r>
    <n v="2222826864"/>
    <s v="ASOCIADO 2741"/>
    <x v="2"/>
    <x v="7"/>
    <m/>
    <m/>
    <n v="0"/>
    <m/>
    <m/>
    <m/>
    <n v="1698429"/>
    <s v="SIN"/>
    <s v="SIN"/>
    <s v="SIN"/>
    <n v="4"/>
    <n v="0"/>
    <n v="0"/>
    <n v="68276"/>
    <n v="2.3232876712328765"/>
    <n v="29.12876712328767"/>
    <n v="2"/>
    <n v="5"/>
    <n v="5"/>
    <n v="3"/>
    <n v="1"/>
    <n v="0"/>
    <n v="0"/>
    <n v="0"/>
  </r>
  <r>
    <n v="60820660"/>
    <s v="ASOCIADO 2742"/>
    <x v="2"/>
    <x v="7"/>
    <m/>
    <m/>
    <n v="0"/>
    <m/>
    <m/>
    <m/>
    <n v="1703673"/>
    <s v="SIN"/>
    <s v="SIN"/>
    <s v="SIN"/>
    <n v="4"/>
    <n v="0"/>
    <n v="0"/>
    <n v="52001"/>
    <n v="2.7205479452054795"/>
    <n v="48.61917808219178"/>
    <n v="2"/>
    <n v="0"/>
    <n v="3"/>
    <n v="3"/>
    <n v="1"/>
    <n v="0"/>
    <n v="0"/>
    <n v="0"/>
  </r>
  <r>
    <n v="2224886466"/>
    <s v="ASOCIADO 2743"/>
    <x v="2"/>
    <x v="7"/>
    <m/>
    <m/>
    <n v="0"/>
    <m/>
    <m/>
    <m/>
    <n v="1703673"/>
    <s v="SIN"/>
    <s v="SIN"/>
    <s v="SIN"/>
    <n v="4"/>
    <n v="0"/>
    <n v="0"/>
    <n v="52001"/>
    <n v="2.7205479452054795"/>
    <n v="34.679452054794524"/>
    <n v="1"/>
    <n v="0"/>
    <n v="1"/>
    <n v="2"/>
    <n v="1"/>
    <n v="0"/>
    <n v="0"/>
    <n v="0"/>
  </r>
  <r>
    <n v="2244286422"/>
    <s v="ASOCIADO 2744"/>
    <x v="3"/>
    <x v="5"/>
    <m/>
    <n v="1372083"/>
    <n v="0"/>
    <n v="281037"/>
    <n v="0"/>
    <n v="0"/>
    <n v="1703673"/>
    <s v="9- Otras garantías (no admisible)"/>
    <s v="LBZ"/>
    <s v="A"/>
    <n v="4"/>
    <n v="0"/>
    <n v="0"/>
    <n v="76001"/>
    <n v="2.7205479452054795"/>
    <n v="26.706849315068492"/>
    <n v="2"/>
    <n v="0"/>
    <n v="2"/>
    <n v="3"/>
    <n v="1"/>
    <n v="0"/>
    <n v="0"/>
    <n v="0"/>
  </r>
  <r>
    <n v="2080062686"/>
    <s v="ASOCIADO 2745"/>
    <x v="3"/>
    <x v="5"/>
    <m/>
    <n v="1624830"/>
    <n v="0"/>
    <n v="148039"/>
    <n v="0"/>
    <n v="0"/>
    <n v="1703673"/>
    <s v="9- Otras garantías (no admisible)"/>
    <s v="LBZ"/>
    <s v="A"/>
    <n v="4"/>
    <n v="0"/>
    <n v="0"/>
    <n v="17380"/>
    <n v="2.7205479452054795"/>
    <n v="30.728767123287671"/>
    <n v="2"/>
    <n v="2"/>
    <n v="3"/>
    <n v="2"/>
    <n v="1"/>
    <n v="0"/>
    <n v="0"/>
    <n v="0"/>
  </r>
  <r>
    <n v="4466882"/>
    <s v="ASOCIADO 2747"/>
    <x v="2"/>
    <x v="7"/>
    <n v="1459283"/>
    <m/>
    <n v="0"/>
    <m/>
    <m/>
    <m/>
    <n v="1708088"/>
    <s v="SIN"/>
    <s v="SIN"/>
    <s v="SIN"/>
    <n v="4"/>
    <n v="0"/>
    <n v="4"/>
    <n v="76130"/>
    <n v="1.3753424657534246"/>
    <n v="45.104109589041094"/>
    <n v="1"/>
    <n v="5"/>
    <n v="2"/>
    <n v="3"/>
    <n v="2"/>
    <n v="0"/>
    <n v="0"/>
    <n v="0"/>
  </r>
  <r>
    <n v="2008862242"/>
    <s v="ASOCIADO 2748"/>
    <x v="2"/>
    <x v="7"/>
    <m/>
    <m/>
    <n v="0"/>
    <m/>
    <m/>
    <m/>
    <n v="1709929"/>
    <s v="SIN"/>
    <s v="SIN"/>
    <s v="SIN"/>
    <n v="4"/>
    <n v="0"/>
    <n v="0"/>
    <n v="68307"/>
    <n v="3.2383561643835614"/>
    <n v="27.75068493150685"/>
    <n v="2"/>
    <n v="4"/>
    <n v="3"/>
    <n v="2"/>
    <n v="2"/>
    <n v="0"/>
    <n v="0"/>
    <n v="0"/>
  </r>
  <r>
    <n v="2006046060"/>
    <s v="ASOCIADO 2749"/>
    <x v="3"/>
    <x v="3"/>
    <m/>
    <n v="2123120"/>
    <n v="412491"/>
    <n v="157908"/>
    <n v="0"/>
    <n v="0"/>
    <n v="1710629"/>
    <s v="9- Otras garantías (no admisible)"/>
    <s v="LBZ"/>
    <s v="A"/>
    <n v="4"/>
    <n v="0"/>
    <n v="0"/>
    <n v="68307"/>
    <n v="5.1561643835616442"/>
    <n v="27.789041095890411"/>
    <n v="2"/>
    <n v="5"/>
    <n v="2"/>
    <n v="3"/>
    <n v="1"/>
    <n v="0"/>
    <n v="0"/>
    <n v="0"/>
  </r>
  <r>
    <n v="2044026280"/>
    <s v="ASOCIADO 2753"/>
    <x v="2"/>
    <x v="7"/>
    <m/>
    <m/>
    <n v="0"/>
    <m/>
    <m/>
    <m/>
    <n v="1713620"/>
    <s v="SIN"/>
    <s v="SIN"/>
    <s v="SIN"/>
    <n v="4"/>
    <n v="0"/>
    <n v="0"/>
    <n v="13052"/>
    <n v="4.4904109589041097"/>
    <n v="28.816438356164383"/>
    <n v="1"/>
    <n v="2"/>
    <n v="1"/>
    <n v="3"/>
    <n v="3"/>
    <n v="0"/>
    <n v="0"/>
    <n v="0"/>
  </r>
  <r>
    <n v="66802640"/>
    <s v="ASOCIADO 2754"/>
    <x v="2"/>
    <x v="7"/>
    <m/>
    <m/>
    <n v="0"/>
    <m/>
    <m/>
    <m/>
    <n v="1713620"/>
    <s v="SIN"/>
    <s v="SIN"/>
    <s v="SIN"/>
    <n v="4"/>
    <n v="0"/>
    <n v="0"/>
    <n v="25754"/>
    <n v="4.4904109589041097"/>
    <n v="51.397260273972606"/>
    <n v="2"/>
    <n v="2"/>
    <n v="3"/>
    <n v="2"/>
    <n v="1"/>
    <n v="0"/>
    <n v="0"/>
    <n v="0"/>
  </r>
  <r>
    <n v="2200804844"/>
    <s v="ASOCIADO 2755"/>
    <x v="2"/>
    <x v="7"/>
    <m/>
    <m/>
    <n v="0"/>
    <m/>
    <m/>
    <m/>
    <n v="1713620"/>
    <s v="SIN"/>
    <s v="SIN"/>
    <s v="SIN"/>
    <n v="4"/>
    <n v="0"/>
    <n v="0"/>
    <n v="68255"/>
    <n v="4.4904109589041097"/>
    <n v="28.80821917808219"/>
    <n v="2"/>
    <n v="2"/>
    <n v="1"/>
    <n v="2"/>
    <n v="4"/>
    <n v="0"/>
    <n v="0"/>
    <n v="0"/>
  </r>
  <r>
    <n v="2224048800"/>
    <s v="ASOCIADO 2756"/>
    <x v="3"/>
    <x v="3"/>
    <n v="426000"/>
    <n v="2577741"/>
    <n v="863812"/>
    <n v="529395"/>
    <n v="0"/>
    <n v="4330000"/>
    <n v="1713929"/>
    <s v="6- pignoración"/>
    <s v="LBZ"/>
    <s v="A"/>
    <n v="4"/>
    <n v="0"/>
    <n v="0"/>
    <n v="13836"/>
    <n v="2.9479452054794519"/>
    <n v="32.939726027397263"/>
    <n v="1"/>
    <n v="5"/>
    <n v="2"/>
    <n v="3"/>
    <n v="1"/>
    <n v="0"/>
    <n v="0"/>
    <n v="0"/>
  </r>
  <r>
    <n v="2446024"/>
    <s v="ASOCIADO 2758"/>
    <x v="3"/>
    <x v="5"/>
    <m/>
    <n v="852638"/>
    <n v="0"/>
    <n v="125733.00000000001"/>
    <n v="0"/>
    <n v="0"/>
    <n v="1717266"/>
    <s v="9- Otras garantías (no admisible)"/>
    <s v="LBZ"/>
    <s v="A"/>
    <n v="4"/>
    <n v="0"/>
    <n v="0"/>
    <n v="68255"/>
    <n v="6.7178082191780826"/>
    <n v="45.295890410958904"/>
    <n v="1"/>
    <n v="2"/>
    <n v="1"/>
    <n v="2"/>
    <n v="2"/>
    <n v="0"/>
    <n v="0"/>
    <n v="0"/>
  </r>
  <r>
    <n v="2008866062"/>
    <s v="ASOCIADO 2759"/>
    <x v="2"/>
    <x v="8"/>
    <n v="5423999"/>
    <m/>
    <n v="0"/>
    <m/>
    <m/>
    <m/>
    <n v="1718929"/>
    <s v="SIN"/>
    <s v="SIN"/>
    <s v="SIN"/>
    <n v="4"/>
    <n v="0"/>
    <n v="0"/>
    <n v="68276"/>
    <n v="3.7013698630136984"/>
    <n v="27.523287671232875"/>
    <n v="1"/>
    <n v="5"/>
    <n v="2"/>
    <n v="4"/>
    <n v="1"/>
    <n v="0"/>
    <n v="0"/>
    <n v="0"/>
  </r>
  <r>
    <n v="2008262866"/>
    <s v="ASOCIADO 2761"/>
    <x v="3"/>
    <x v="5"/>
    <n v="857300"/>
    <n v="511799"/>
    <n v="0"/>
    <n v="110800"/>
    <n v="0"/>
    <n v="0"/>
    <n v="1723419"/>
    <s v="9- Otras garantías (no admisible)"/>
    <s v="LBZ"/>
    <s v="A"/>
    <n v="4"/>
    <n v="0"/>
    <n v="0"/>
    <n v="68418"/>
    <n v="7.7178082191780826"/>
    <n v="27.164383561643834"/>
    <n v="2"/>
    <n v="2"/>
    <n v="1"/>
    <n v="2"/>
    <n v="1"/>
    <n v="0"/>
    <n v="0"/>
    <n v="0"/>
  </r>
  <r>
    <n v="28462844"/>
    <s v="ASOCIADO 2762"/>
    <x v="3"/>
    <x v="5"/>
    <n v="272634"/>
    <n v="1264698"/>
    <n v="0"/>
    <n v="89810"/>
    <n v="0"/>
    <n v="0"/>
    <n v="1723890"/>
    <s v="9- Otras garantías (no admisible)"/>
    <s v="LBZ"/>
    <s v="A"/>
    <n v="4"/>
    <n v="0"/>
    <n v="0"/>
    <n v="68615"/>
    <n v="9.3424657534246567"/>
    <n v="44.506849315068493"/>
    <n v="2"/>
    <n v="2"/>
    <n v="1"/>
    <n v="2"/>
    <n v="4"/>
    <n v="0"/>
    <n v="0"/>
    <n v="0"/>
  </r>
  <r>
    <n v="8664606"/>
    <s v="ASOCIADO 2764"/>
    <x v="3"/>
    <x v="0"/>
    <n v="3099051"/>
    <n v="5587885"/>
    <n v="3859368"/>
    <n v="425500"/>
    <n v="0"/>
    <n v="8400000"/>
    <n v="1728517"/>
    <s v="6- pignoración"/>
    <s v="LBZ"/>
    <s v="A"/>
    <n v="4"/>
    <n v="0"/>
    <n v="0"/>
    <n v="5001"/>
    <n v="2.7643835616438355"/>
    <n v="50.860273972602741"/>
    <n v="1"/>
    <n v="4"/>
    <n v="2"/>
    <n v="3"/>
    <n v="4"/>
    <n v="0"/>
    <n v="0"/>
    <n v="0"/>
  </r>
  <r>
    <n v="2244066462"/>
    <s v="ASOCIADO 2765"/>
    <x v="2"/>
    <x v="7"/>
    <m/>
    <m/>
    <n v="0"/>
    <m/>
    <m/>
    <m/>
    <n v="1728517"/>
    <s v="SIN"/>
    <s v="SIN"/>
    <s v="SIN"/>
    <n v="4"/>
    <n v="0"/>
    <n v="0"/>
    <n v="76001"/>
    <n v="2.7643835616438355"/>
    <n v="28.183561643835617"/>
    <n v="2"/>
    <n v="0"/>
    <n v="2"/>
    <n v="3"/>
    <n v="1"/>
    <n v="0"/>
    <n v="0"/>
    <n v="0"/>
  </r>
  <r>
    <n v="66842080"/>
    <s v="ASOCIADO 2766"/>
    <x v="4"/>
    <x v="2"/>
    <m/>
    <n v="3150423"/>
    <n v="1421465"/>
    <n v="111287"/>
    <n v="0"/>
    <n v="0"/>
    <n v="1728958"/>
    <s v="9- Otras garantías (no admisible)"/>
    <s v="LBZ"/>
    <s v="A"/>
    <n v="4"/>
    <n v="0"/>
    <n v="0"/>
    <n v="76001"/>
    <n v="1.8136986301369864"/>
    <n v="50.523287671232879"/>
    <n v="2"/>
    <n v="4"/>
    <n v="3"/>
    <n v="4"/>
    <n v="4"/>
    <n v="0"/>
    <n v="0"/>
    <n v="0"/>
  </r>
  <r>
    <n v="2224686480"/>
    <s v="ASOCIADO 2767"/>
    <x v="2"/>
    <x v="7"/>
    <m/>
    <m/>
    <n v="0"/>
    <m/>
    <m/>
    <m/>
    <n v="1728958"/>
    <s v="SIN"/>
    <s v="SIN"/>
    <s v="SIN"/>
    <n v="4"/>
    <n v="0"/>
    <n v="0"/>
    <n v="76520"/>
    <n v="1.8054794520547945"/>
    <n v="26.243835616438357"/>
    <n v="1"/>
    <n v="5"/>
    <n v="2"/>
    <n v="5"/>
    <n v="1"/>
    <n v="0"/>
    <n v="0"/>
    <n v="0"/>
  </r>
  <r>
    <n v="2008888086"/>
    <s v="ASOCIADO 2769"/>
    <x v="3"/>
    <x v="5"/>
    <m/>
    <n v="910188"/>
    <n v="0"/>
    <n v="308814"/>
    <n v="0"/>
    <n v="2000000"/>
    <n v="1735904"/>
    <s v="6- pignoración"/>
    <s v="LBZ"/>
    <s v="A"/>
    <n v="4"/>
    <n v="0"/>
    <n v="0"/>
    <n v="68001"/>
    <n v="3.3205479452054796"/>
    <n v="25.339726027397262"/>
    <n v="1"/>
    <n v="5"/>
    <n v="1"/>
    <n v="3"/>
    <n v="1"/>
    <n v="0"/>
    <n v="0"/>
    <n v="0"/>
  </r>
  <r>
    <n v="2006804848"/>
    <s v="ASOCIADO 2770"/>
    <x v="2"/>
    <x v="7"/>
    <n v="830280"/>
    <m/>
    <n v="0"/>
    <m/>
    <m/>
    <m/>
    <n v="1736120"/>
    <s v="SIN"/>
    <s v="SIN"/>
    <s v="SIN"/>
    <n v="4"/>
    <n v="0"/>
    <n v="0"/>
    <n v="68547"/>
    <n v="3.4493150684931506"/>
    <n v="31.934246575342467"/>
    <n v="1"/>
    <n v="0"/>
    <n v="2"/>
    <n v="2"/>
    <n v="1"/>
    <n v="0"/>
    <n v="0"/>
    <n v="0"/>
  </r>
  <r>
    <n v="2000468806"/>
    <s v="ASOCIADO 2771"/>
    <x v="2"/>
    <x v="7"/>
    <n v="686250"/>
    <m/>
    <n v="0"/>
    <m/>
    <m/>
    <m/>
    <n v="1740620"/>
    <s v="SIN"/>
    <s v="SIN"/>
    <s v="SIN"/>
    <n v="4"/>
    <n v="0"/>
    <n v="0"/>
    <n v="68001"/>
    <n v="2.8958904109589043"/>
    <n v="30.386301369863013"/>
    <n v="2"/>
    <n v="4"/>
    <n v="1"/>
    <n v="2"/>
    <n v="3"/>
    <n v="0"/>
    <n v="0"/>
    <n v="0"/>
  </r>
  <r>
    <n v="64668686"/>
    <s v="ASOCIADO 2772"/>
    <x v="3"/>
    <x v="3"/>
    <m/>
    <n v="2031516"/>
    <n v="289587"/>
    <n v="227428"/>
    <n v="0"/>
    <n v="0"/>
    <n v="1741929"/>
    <s v="9- Otras garantías (no admisible)"/>
    <s v="LBZ"/>
    <s v="A"/>
    <n v="4"/>
    <n v="0"/>
    <n v="0"/>
    <n v="68001"/>
    <n v="3.3205479452054796"/>
    <n v="36.723287671232875"/>
    <n v="2"/>
    <n v="5"/>
    <n v="3"/>
    <n v="3"/>
    <n v="1"/>
    <n v="0"/>
    <n v="0"/>
    <n v="0"/>
  </r>
  <r>
    <n v="2008404020"/>
    <s v="ASOCIADO 2773"/>
    <x v="2"/>
    <x v="7"/>
    <n v="313959"/>
    <m/>
    <n v="0"/>
    <m/>
    <m/>
    <m/>
    <n v="1743620"/>
    <s v="SIN"/>
    <s v="SIN"/>
    <s v="SIN"/>
    <n v="4"/>
    <n v="0"/>
    <n v="0"/>
    <n v="68001"/>
    <n v="4.5753424657534243"/>
    <n v="38.090410958904108"/>
    <n v="2"/>
    <n v="1"/>
    <n v="2"/>
    <n v="2"/>
    <n v="1"/>
    <n v="0"/>
    <n v="0"/>
    <n v="0"/>
  </r>
  <r>
    <n v="4828866"/>
    <s v="ASOCIADO 2778"/>
    <x v="2"/>
    <x v="7"/>
    <m/>
    <m/>
    <n v="0"/>
    <m/>
    <m/>
    <m/>
    <n v="1743620"/>
    <s v="SIN"/>
    <s v="SIN"/>
    <s v="SIN"/>
    <n v="4"/>
    <n v="0"/>
    <n v="0"/>
    <n v="13052"/>
    <n v="4.5753424657534243"/>
    <n v="41.805479452054797"/>
    <n v="1"/>
    <n v="2"/>
    <n v="1"/>
    <n v="2"/>
    <n v="3"/>
    <n v="0"/>
    <n v="0"/>
    <n v="0"/>
  </r>
  <r>
    <n v="4840488"/>
    <s v="ASOCIADO 2779"/>
    <x v="2"/>
    <x v="7"/>
    <m/>
    <m/>
    <n v="0"/>
    <m/>
    <m/>
    <m/>
    <n v="1743620"/>
    <s v="SIN"/>
    <s v="SIN"/>
    <s v="SIN"/>
    <n v="4"/>
    <n v="0"/>
    <n v="0"/>
    <n v="13052"/>
    <n v="4.5753424657534243"/>
    <n v="40.38082191780822"/>
    <n v="1"/>
    <n v="1"/>
    <n v="2"/>
    <n v="2"/>
    <n v="3"/>
    <n v="0"/>
    <n v="0"/>
    <n v="0"/>
  </r>
  <r>
    <n v="2000884486"/>
    <s v="ASOCIADO 2782"/>
    <x v="2"/>
    <x v="7"/>
    <m/>
    <m/>
    <n v="0"/>
    <m/>
    <m/>
    <m/>
    <n v="1749260"/>
    <s v="SIN"/>
    <s v="SIN"/>
    <s v="SIN"/>
    <n v="4"/>
    <n v="0"/>
    <n v="0"/>
    <n v="68895"/>
    <n v="6.2575342465753421"/>
    <n v="28.87123287671233"/>
    <n v="1"/>
    <n v="2"/>
    <n v="2"/>
    <n v="2"/>
    <n v="3"/>
    <n v="0"/>
    <n v="0"/>
    <n v="0"/>
  </r>
  <r>
    <n v="2008400880"/>
    <s v="ASOCIADO 2785"/>
    <x v="3"/>
    <x v="3"/>
    <m/>
    <n v="2371690"/>
    <n v="617870"/>
    <n v="200814"/>
    <n v="0"/>
    <n v="0"/>
    <n v="1753820"/>
    <s v="9- Otras garantías (no admisible)"/>
    <s v="LBZ"/>
    <s v="A"/>
    <n v="4"/>
    <n v="0"/>
    <n v="0"/>
    <n v="68307"/>
    <n v="5.5753424657534243"/>
    <n v="25.805479452054794"/>
    <n v="1"/>
    <n v="3"/>
    <n v="3"/>
    <n v="2"/>
    <n v="3"/>
    <n v="0"/>
    <n v="0"/>
    <n v="0"/>
  </r>
  <r>
    <n v="6428680"/>
    <s v="ASOCIADO 2788"/>
    <x v="3"/>
    <x v="2"/>
    <n v="743383"/>
    <n v="2962478"/>
    <n v="1192858"/>
    <n v="153536"/>
    <n v="0"/>
    <n v="0"/>
    <n v="1769620"/>
    <s v="9- Otras garantías (no admisible)"/>
    <s v="LBZ"/>
    <s v="A"/>
    <n v="4"/>
    <n v="0"/>
    <n v="0"/>
    <n v="68001"/>
    <n v="4.4904109589041097"/>
    <n v="47.465753424657535"/>
    <n v="1"/>
    <n v="2"/>
    <n v="1"/>
    <n v="2"/>
    <n v="2"/>
    <n v="0"/>
    <n v="0"/>
    <n v="0"/>
  </r>
  <r>
    <n v="2006022686"/>
    <s v="ASOCIADO 2789"/>
    <x v="4"/>
    <x v="0"/>
    <m/>
    <n v="4560116"/>
    <n v="2786496"/>
    <n v="144836"/>
    <n v="0"/>
    <n v="1000000"/>
    <n v="1773620"/>
    <s v="6- pignoración"/>
    <s v="LBZ"/>
    <s v="A"/>
    <n v="4"/>
    <n v="0"/>
    <n v="0"/>
    <n v="68307"/>
    <n v="4.6575342465753424"/>
    <n v="34.210958904109589"/>
    <n v="1"/>
    <n v="3"/>
    <n v="2"/>
    <n v="2"/>
    <n v="3"/>
    <n v="0"/>
    <n v="0"/>
    <n v="0"/>
  </r>
  <r>
    <n v="2006026006"/>
    <s v="ASOCIADO 2790"/>
    <x v="3"/>
    <x v="5"/>
    <m/>
    <n v="1499539"/>
    <n v="0"/>
    <n v="148039"/>
    <n v="0"/>
    <n v="0"/>
    <n v="1773620"/>
    <s v="9- Otras garantías (no admisible)"/>
    <s v="LBZ"/>
    <s v="A"/>
    <n v="4"/>
    <n v="0"/>
    <n v="0"/>
    <n v="68255"/>
    <n v="4.6575342465753424"/>
    <n v="55.80821917808219"/>
    <n v="1"/>
    <n v="2"/>
    <n v="2"/>
    <n v="2"/>
    <n v="3"/>
    <n v="0"/>
    <n v="0"/>
    <n v="0"/>
  </r>
  <r>
    <n v="2008840428"/>
    <s v="ASOCIADO 2791"/>
    <x v="2"/>
    <x v="7"/>
    <m/>
    <m/>
    <n v="0"/>
    <m/>
    <m/>
    <m/>
    <n v="1773929"/>
    <s v="SIN"/>
    <s v="SIN"/>
    <s v="SIN"/>
    <n v="4"/>
    <n v="0"/>
    <n v="0"/>
    <n v="68001"/>
    <n v="3.408219178082192"/>
    <n v="28.463013698630139"/>
    <n v="2"/>
    <n v="5"/>
    <n v="5"/>
    <n v="5"/>
    <n v="1"/>
    <n v="0"/>
    <n v="0"/>
    <n v="0"/>
  </r>
  <r>
    <n v="2244462620"/>
    <s v="ASOCIADO 2792"/>
    <x v="3"/>
    <x v="5"/>
    <m/>
    <n v="211298"/>
    <n v="0"/>
    <n v="53886"/>
    <n v="0"/>
    <n v="0"/>
    <n v="1773929"/>
    <s v="9- Otras garantías (no admisible)"/>
    <s v="LBZ"/>
    <s v="A"/>
    <n v="4"/>
    <n v="0"/>
    <n v="0"/>
    <n v="13001"/>
    <n v="3.3671232876712329"/>
    <n v="28.945205479452056"/>
    <n v="2"/>
    <n v="6"/>
    <n v="3"/>
    <n v="3"/>
    <n v="2"/>
    <n v="0"/>
    <n v="0"/>
    <n v="0"/>
  </r>
  <r>
    <n v="2006028486"/>
    <s v="ASOCIADO 2793"/>
    <x v="3"/>
    <x v="5"/>
    <m/>
    <n v="1481798"/>
    <n v="0"/>
    <n v="222058"/>
    <n v="0"/>
    <n v="1700000"/>
    <n v="1773929"/>
    <s v="6- pignoración"/>
    <s v="LBZ"/>
    <s v="A"/>
    <n v="4"/>
    <n v="0"/>
    <n v="0"/>
    <n v="68307"/>
    <n v="3.3671232876712329"/>
    <n v="32.389041095890413"/>
    <n v="2"/>
    <n v="0"/>
    <n v="5"/>
    <n v="2"/>
    <n v="4"/>
    <n v="0"/>
    <n v="0"/>
    <n v="0"/>
  </r>
  <r>
    <n v="2006026264"/>
    <s v="ASOCIADO 2794"/>
    <x v="3"/>
    <x v="5"/>
    <m/>
    <n v="1500000"/>
    <n v="0"/>
    <n v="100252"/>
    <n v="0"/>
    <n v="0"/>
    <n v="1775755"/>
    <s v="9- Otras garantías (no admisible)"/>
    <s v="LBZ"/>
    <s v="A"/>
    <n v="4"/>
    <n v="0"/>
    <n v="0"/>
    <n v="68307"/>
    <n v="3.5315068493150683"/>
    <n v="30.616438356164384"/>
    <n v="2"/>
    <n v="5"/>
    <n v="2"/>
    <n v="4"/>
    <n v="1"/>
    <n v="0"/>
    <n v="0"/>
    <n v="0"/>
  </r>
  <r>
    <n v="20468062"/>
    <s v="ASOCIADO 2795"/>
    <x v="3"/>
    <x v="8"/>
    <n v="4800333"/>
    <n v="156434"/>
    <n v="0"/>
    <n v="283690"/>
    <n v="0"/>
    <n v="2590000"/>
    <n v="1778205"/>
    <s v="6- pignoración"/>
    <s v="LBZ"/>
    <s v="A"/>
    <n v="4"/>
    <n v="0"/>
    <n v="0"/>
    <n v="76130"/>
    <n v="2.8410958904109589"/>
    <n v="59.671232876712331"/>
    <n v="1"/>
    <n v="0"/>
    <n v="1"/>
    <n v="3"/>
    <n v="1"/>
    <n v="0"/>
    <n v="0"/>
    <n v="0"/>
  </r>
  <r>
    <n v="2244260448"/>
    <s v="ASOCIADO 2796"/>
    <x v="2"/>
    <x v="7"/>
    <n v="2568488"/>
    <m/>
    <n v="0"/>
    <m/>
    <m/>
    <m/>
    <n v="1778205"/>
    <s v="SIN"/>
    <s v="SIN"/>
    <s v="SIN"/>
    <n v="4"/>
    <n v="0"/>
    <n v="0"/>
    <n v="76130"/>
    <n v="2.8794520547945206"/>
    <n v="29.443835616438356"/>
    <n v="2"/>
    <n v="4"/>
    <n v="2"/>
    <n v="3"/>
    <n v="1"/>
    <n v="0"/>
    <n v="0"/>
    <n v="0"/>
  </r>
  <r>
    <n v="2224660428"/>
    <s v="ASOCIADO 2797"/>
    <x v="2"/>
    <x v="7"/>
    <n v="2608"/>
    <m/>
    <n v="0"/>
    <m/>
    <m/>
    <m/>
    <n v="1778205"/>
    <s v="SIN"/>
    <s v="SIN"/>
    <s v="SIN"/>
    <n v="4"/>
    <n v="0"/>
    <n v="0"/>
    <n v="76520"/>
    <n v="2.8410958904109589"/>
    <n v="30.682191780821917"/>
    <n v="1"/>
    <n v="5"/>
    <n v="3"/>
    <n v="4"/>
    <n v="1"/>
    <n v="0"/>
    <n v="0"/>
    <n v="0"/>
  </r>
  <r>
    <n v="2044882828"/>
    <s v="ASOCIADO 2800"/>
    <x v="2"/>
    <x v="7"/>
    <m/>
    <m/>
    <n v="0"/>
    <m/>
    <m/>
    <m/>
    <n v="1786120"/>
    <s v="SIN"/>
    <s v="SIN"/>
    <s v="SIN"/>
    <n v="4"/>
    <n v="0"/>
    <n v="0"/>
    <n v="8520"/>
    <n v="3.5315068493150683"/>
    <n v="33.323287671232876"/>
    <n v="2"/>
    <n v="0"/>
    <n v="2"/>
    <n v="2"/>
    <n v="1"/>
    <n v="0"/>
    <n v="0"/>
    <n v="0"/>
  </r>
  <r>
    <n v="2044024266"/>
    <s v="ASOCIADO 2801"/>
    <x v="2"/>
    <x v="7"/>
    <m/>
    <m/>
    <n v="0"/>
    <m/>
    <m/>
    <m/>
    <n v="1786120"/>
    <s v="SIN"/>
    <s v="SIN"/>
    <s v="SIN"/>
    <n v="4"/>
    <n v="0"/>
    <n v="0"/>
    <n v="13052"/>
    <n v="3.5315068493150683"/>
    <n v="28.709589041095889"/>
    <n v="1"/>
    <n v="2"/>
    <n v="1"/>
    <n v="2"/>
    <n v="4"/>
    <n v="0"/>
    <n v="0"/>
    <n v="0"/>
  </r>
  <r>
    <n v="2000464400"/>
    <s v="ASOCIADO 2802"/>
    <x v="3"/>
    <x v="5"/>
    <m/>
    <n v="859810"/>
    <n v="0"/>
    <n v="89810"/>
    <n v="0"/>
    <n v="0"/>
    <n v="1786120"/>
    <s v="9- Otras garantías (no admisible)"/>
    <s v="LBZ"/>
    <s v="A"/>
    <n v="4"/>
    <n v="0"/>
    <n v="0"/>
    <n v="68001"/>
    <n v="3.5315068493150683"/>
    <n v="33.832876712328769"/>
    <n v="1"/>
    <n v="1"/>
    <n v="1"/>
    <n v="2"/>
    <n v="1"/>
    <n v="0"/>
    <n v="0"/>
    <n v="0"/>
  </r>
  <r>
    <n v="2224620262"/>
    <s v="ASOCIADO 2805"/>
    <x v="2"/>
    <x v="7"/>
    <n v="302964"/>
    <m/>
    <n v="0"/>
    <m/>
    <m/>
    <m/>
    <n v="1790749"/>
    <s v="SIN"/>
    <s v="SIN"/>
    <s v="SIN"/>
    <n v="4"/>
    <n v="0"/>
    <n v="0"/>
    <n v="76520"/>
    <n v="0.67945205479452053"/>
    <n v="34.287671232876711"/>
    <n v="2"/>
    <n v="5"/>
    <n v="3"/>
    <n v="5"/>
    <n v="2"/>
    <n v="0"/>
    <n v="0"/>
    <n v="0"/>
  </r>
  <r>
    <n v="2066066860"/>
    <s v="ASOCIADO 2806"/>
    <x v="2"/>
    <x v="7"/>
    <n v="1064500"/>
    <m/>
    <n v="0"/>
    <m/>
    <m/>
    <m/>
    <n v="1793929"/>
    <s v="SIN"/>
    <s v="SIN"/>
    <s v="SIN"/>
    <n v="4"/>
    <n v="0"/>
    <n v="0"/>
    <n v="15238"/>
    <n v="3.1095890410958904"/>
    <n v="27.18082191780822"/>
    <n v="2"/>
    <n v="5"/>
    <n v="2"/>
    <n v="4"/>
    <n v="1"/>
    <n v="0"/>
    <n v="0"/>
    <n v="0"/>
  </r>
  <r>
    <n v="2048426264"/>
    <s v="ASOCIADO 2807"/>
    <x v="3"/>
    <x v="5"/>
    <m/>
    <n v="1000000"/>
    <n v="0"/>
    <n v="87730"/>
    <n v="0"/>
    <n v="0"/>
    <n v="1795673"/>
    <s v="9- Otras garantías (no admisible)"/>
    <s v="LBZ"/>
    <s v="A"/>
    <n v="4"/>
    <n v="0"/>
    <n v="0"/>
    <n v="13001"/>
    <n v="2.4904109589041097"/>
    <n v="31.852054794520548"/>
    <n v="1"/>
    <n v="5"/>
    <n v="2"/>
    <n v="5"/>
    <n v="1"/>
    <n v="0"/>
    <n v="0"/>
    <n v="0"/>
  </r>
  <r>
    <n v="2044028446"/>
    <s v="ASOCIADO 2810"/>
    <x v="2"/>
    <x v="7"/>
    <m/>
    <m/>
    <n v="0"/>
    <m/>
    <m/>
    <m/>
    <n v="1798429"/>
    <s v="SIN"/>
    <s v="SIN"/>
    <s v="SIN"/>
    <n v="4"/>
    <n v="0"/>
    <n v="0"/>
    <n v="13052"/>
    <n v="2.7780821917808218"/>
    <n v="30.931506849315067"/>
    <n v="1"/>
    <n v="5"/>
    <n v="2"/>
    <n v="3"/>
    <n v="1"/>
    <n v="0"/>
    <n v="0"/>
    <n v="0"/>
  </r>
  <r>
    <n v="26660084"/>
    <s v="ASOCIADO 2811"/>
    <x v="2"/>
    <x v="7"/>
    <m/>
    <m/>
    <n v="0"/>
    <m/>
    <m/>
    <m/>
    <n v="1798944"/>
    <s v="SIN"/>
    <s v="SIN"/>
    <s v="SIN"/>
    <n v="4"/>
    <n v="0"/>
    <n v="4"/>
    <n v="76001"/>
    <n v="1.3753424657534246"/>
    <n v="61.18904109589041"/>
    <n v="1"/>
    <n v="0"/>
    <n v="2"/>
    <n v="2"/>
    <n v="1"/>
    <n v="0"/>
    <n v="0"/>
    <n v="0"/>
  </r>
  <r>
    <n v="2262068282"/>
    <s v="ASOCIADO 2814"/>
    <x v="3"/>
    <x v="5"/>
    <n v="17500"/>
    <n v="336625"/>
    <n v="0"/>
    <n v="97200"/>
    <n v="0"/>
    <n v="0"/>
    <n v="1803049"/>
    <s v="9- Otras garantías (no admisible)"/>
    <s v="LBZ"/>
    <s v="A"/>
    <n v="4"/>
    <n v="0"/>
    <n v="0"/>
    <n v="76001"/>
    <n v="2.9123287671232876"/>
    <n v="23.126027397260273"/>
    <n v="2"/>
    <n v="4"/>
    <n v="2"/>
    <n v="3"/>
    <n v="1"/>
    <n v="0"/>
    <n v="0"/>
    <n v="0"/>
  </r>
  <r>
    <n v="40868080"/>
    <s v="ASOCIADO 2815"/>
    <x v="3"/>
    <x v="3"/>
    <m/>
    <n v="2249319"/>
    <n v="445699"/>
    <n v="222058"/>
    <n v="0"/>
    <n v="0"/>
    <n v="1803620"/>
    <s v="9- Otras garantías (no admisible)"/>
    <s v="LBZ"/>
    <s v="A"/>
    <n v="4"/>
    <n v="0"/>
    <n v="0"/>
    <n v="13052"/>
    <n v="4.7397260273972606"/>
    <n v="46.235616438356168"/>
    <n v="2"/>
    <n v="2"/>
    <n v="2"/>
    <n v="3"/>
    <n v="2"/>
    <n v="0"/>
    <n v="0"/>
    <n v="0"/>
  </r>
  <r>
    <n v="2006000268"/>
    <s v="ASOCIADO 2816"/>
    <x v="3"/>
    <x v="3"/>
    <m/>
    <n v="2326407"/>
    <n v="522787"/>
    <n v="127766.99999999999"/>
    <n v="0"/>
    <n v="0"/>
    <n v="1803620"/>
    <s v="9- Otras garantías (no admisible)"/>
    <s v="LBZ"/>
    <s v="A"/>
    <n v="4"/>
    <n v="0"/>
    <n v="0"/>
    <n v="68307"/>
    <n v="4.7397260273972606"/>
    <n v="36.167123287671231"/>
    <n v="2"/>
    <n v="3"/>
    <n v="1"/>
    <n v="2"/>
    <n v="1"/>
    <n v="0"/>
    <n v="0"/>
    <n v="0"/>
  </r>
  <r>
    <n v="2008662604"/>
    <s v="ASOCIADO 2818"/>
    <x v="4"/>
    <x v="1"/>
    <m/>
    <n v="8687352"/>
    <n v="6883732"/>
    <n v="212066"/>
    <n v="0"/>
    <n v="5000000"/>
    <n v="1803620"/>
    <s v="6- pignoración"/>
    <s v="LBZ"/>
    <s v="A"/>
    <n v="4"/>
    <n v="0"/>
    <n v="0"/>
    <n v="68615"/>
    <n v="4.7397260273972606"/>
    <n v="33.265753424657532"/>
    <n v="1"/>
    <n v="1"/>
    <n v="1"/>
    <n v="2"/>
    <n v="3"/>
    <n v="0"/>
    <n v="0"/>
    <n v="0"/>
  </r>
  <r>
    <n v="2006062282"/>
    <s v="ASOCIADO 2819"/>
    <x v="2"/>
    <x v="7"/>
    <n v="90600"/>
    <m/>
    <n v="0"/>
    <m/>
    <m/>
    <m/>
    <n v="1805929"/>
    <s v="SIN"/>
    <s v="SIN"/>
    <s v="SIN"/>
    <n v="4"/>
    <n v="0"/>
    <n v="0"/>
    <n v="68307"/>
    <n v="3.4493150684931506"/>
    <n v="23.547945205479451"/>
    <n v="1"/>
    <n v="0"/>
    <n v="2"/>
    <n v="3"/>
    <n v="1"/>
    <n v="0"/>
    <n v="0"/>
    <n v="0"/>
  </r>
  <r>
    <n v="8844808"/>
    <s v="ASOCIADO 2821"/>
    <x v="2"/>
    <x v="7"/>
    <m/>
    <m/>
    <n v="0"/>
    <m/>
    <m/>
    <m/>
    <n v="1806255"/>
    <s v="SIN"/>
    <s v="SIN"/>
    <s v="SIN"/>
    <n v="4"/>
    <n v="0"/>
    <n v="0"/>
    <n v="13052"/>
    <n v="2.2821917808219179"/>
    <n v="57.424657534246577"/>
    <n v="1"/>
    <n v="1"/>
    <n v="2"/>
    <n v="4"/>
    <n v="4"/>
    <n v="0"/>
    <n v="0"/>
    <n v="0"/>
  </r>
  <r>
    <n v="2240862226"/>
    <s v="ASOCIADO 2822"/>
    <x v="2"/>
    <x v="7"/>
    <m/>
    <m/>
    <n v="0"/>
    <m/>
    <m/>
    <m/>
    <n v="1806255"/>
    <s v="SIN"/>
    <s v="SIN"/>
    <s v="SIN"/>
    <n v="4"/>
    <n v="0"/>
    <n v="0"/>
    <n v="13836"/>
    <n v="2.2821917808219179"/>
    <n v="29.328767123287673"/>
    <n v="2"/>
    <n v="5"/>
    <n v="1"/>
    <n v="6"/>
    <n v="1"/>
    <n v="0"/>
    <n v="0"/>
    <n v="0"/>
  </r>
  <r>
    <n v="2202420"/>
    <s v="ASOCIADO 2823"/>
    <x v="3"/>
    <x v="5"/>
    <m/>
    <n v="650972"/>
    <n v="0"/>
    <n v="131368"/>
    <n v="0"/>
    <n v="0"/>
    <n v="1806255"/>
    <s v="9- Otras garantías (no admisible)"/>
    <s v="LBZ"/>
    <s v="A"/>
    <n v="4"/>
    <n v="0"/>
    <n v="0"/>
    <n v="68001"/>
    <n v="2.2821917808219179"/>
    <n v="48.561643835616437"/>
    <n v="1"/>
    <n v="4"/>
    <n v="4"/>
    <n v="5"/>
    <n v="4"/>
    <n v="0"/>
    <n v="0"/>
    <n v="0"/>
  </r>
  <r>
    <n v="64400624"/>
    <s v="ASOCIADO 2824"/>
    <x v="3"/>
    <x v="5"/>
    <m/>
    <n v="1343758"/>
    <n v="0"/>
    <n v="89810"/>
    <n v="0"/>
    <n v="0"/>
    <n v="1806255"/>
    <s v="9- Otras garantías (no admisible)"/>
    <s v="LBZ"/>
    <s v="A"/>
    <n v="4"/>
    <n v="0"/>
    <n v="0"/>
    <n v="68001"/>
    <n v="2.2821917808219179"/>
    <n v="57.476712328767121"/>
    <n v="2"/>
    <n v="3"/>
    <n v="3"/>
    <n v="4"/>
    <n v="1"/>
    <n v="0"/>
    <n v="0"/>
    <n v="0"/>
  </r>
  <r>
    <n v="68044660"/>
    <s v="ASOCIADO 2825"/>
    <x v="2"/>
    <x v="8"/>
    <n v="4677916"/>
    <m/>
    <n v="0"/>
    <m/>
    <m/>
    <m/>
    <n v="1807960"/>
    <s v="SIN"/>
    <s v="SIN"/>
    <s v="SIN"/>
    <n v="4"/>
    <n v="0"/>
    <n v="0"/>
    <n v="76001"/>
    <n v="1.8821917808219177"/>
    <n v="36.704109589041096"/>
    <n v="2"/>
    <n v="6"/>
    <n v="3"/>
    <n v="5"/>
    <n v="1"/>
    <n v="0"/>
    <n v="0"/>
    <n v="0"/>
  </r>
  <r>
    <n v="24646240"/>
    <s v="ASOCIADO 2826"/>
    <x v="3"/>
    <x v="3"/>
    <n v="1016032"/>
    <n v="2213014"/>
    <n v="405054"/>
    <n v="114901"/>
    <n v="0"/>
    <n v="0"/>
    <n v="1807960"/>
    <s v="9- Otras garantías (no admisible)"/>
    <s v="LBZ"/>
    <s v="A"/>
    <n v="4"/>
    <n v="0"/>
    <n v="0"/>
    <n v="76001"/>
    <n v="1.8821917808219177"/>
    <n v="38.200000000000003"/>
    <n v="1"/>
    <n v="5"/>
    <n v="3"/>
    <n v="4"/>
    <n v="3"/>
    <n v="0"/>
    <n v="0"/>
    <n v="0"/>
  </r>
  <r>
    <n v="26026442"/>
    <s v="ASOCIADO 2828"/>
    <x v="2"/>
    <x v="7"/>
    <n v="201667"/>
    <m/>
    <n v="0"/>
    <m/>
    <m/>
    <m/>
    <n v="1807960"/>
    <s v="SIN"/>
    <s v="SIN"/>
    <s v="SIN"/>
    <n v="4"/>
    <n v="0"/>
    <n v="0"/>
    <n v="8141"/>
    <n v="1.8821917808219177"/>
    <n v="41.594520547945208"/>
    <n v="1"/>
    <n v="5"/>
    <n v="2"/>
    <n v="3"/>
    <n v="2"/>
    <n v="0"/>
    <n v="0"/>
    <n v="0"/>
  </r>
  <r>
    <n v="48222484"/>
    <s v="ASOCIADO 2829"/>
    <x v="2"/>
    <x v="7"/>
    <n v="1105323"/>
    <m/>
    <n v="0"/>
    <m/>
    <m/>
    <m/>
    <n v="1808776"/>
    <s v="SIN"/>
    <s v="SIN"/>
    <s v="SIN"/>
    <n v="4"/>
    <n v="0"/>
    <n v="0"/>
    <n v="52001"/>
    <n v="6.5041095890410956"/>
    <n v="42.186301369863017"/>
    <n v="2"/>
    <n v="2"/>
    <n v="1"/>
    <n v="2"/>
    <n v="3"/>
    <n v="0"/>
    <n v="0"/>
    <n v="0"/>
  </r>
  <r>
    <n v="4288400"/>
    <s v="ASOCIADO 2831"/>
    <x v="2"/>
    <x v="7"/>
    <m/>
    <m/>
    <n v="0"/>
    <m/>
    <m/>
    <m/>
    <n v="1822101"/>
    <s v="SIN"/>
    <s v="SIN"/>
    <s v="SIN"/>
    <n v="4"/>
    <n v="0"/>
    <n v="0"/>
    <n v="76001"/>
    <n v="3.3397260273972602"/>
    <n v="49.723287671232875"/>
    <n v="1"/>
    <n v="2"/>
    <n v="2"/>
    <n v="3"/>
    <n v="2"/>
    <n v="0"/>
    <n v="0"/>
    <n v="0"/>
  </r>
  <r>
    <n v="2204420260"/>
    <s v="ASOCIADO 2832"/>
    <x v="3"/>
    <x v="3"/>
    <n v="224033"/>
    <n v="2147814"/>
    <n v="324194"/>
    <n v="150767"/>
    <n v="0"/>
    <n v="0"/>
    <n v="1823620"/>
    <s v="9- Otras garantías (no admisible)"/>
    <s v="LBZ"/>
    <s v="A"/>
    <n v="4"/>
    <n v="0"/>
    <n v="0"/>
    <n v="13838"/>
    <n v="4.1561643835616442"/>
    <n v="33.909589041095892"/>
    <n v="1"/>
    <n v="2"/>
    <n v="1"/>
    <n v="2"/>
    <n v="3"/>
    <n v="0"/>
    <n v="0"/>
    <n v="0"/>
  </r>
  <r>
    <n v="2226266404"/>
    <s v="ASOCIADO 2833"/>
    <x v="3"/>
    <x v="5"/>
    <n v="9188"/>
    <n v="1414434"/>
    <n v="0"/>
    <n v="68816"/>
    <n v="0"/>
    <n v="0"/>
    <n v="1825278"/>
    <s v="9- Otras garantías (no admisible)"/>
    <s v="LBZ"/>
    <s v="A"/>
    <n v="4"/>
    <n v="0"/>
    <n v="4"/>
    <n v="76834"/>
    <n v="1.3753424657534246"/>
    <n v="27.046575342465754"/>
    <n v="1"/>
    <n v="4"/>
    <n v="2"/>
    <n v="3"/>
    <n v="1"/>
    <n v="0"/>
    <n v="0"/>
    <n v="0"/>
  </r>
  <r>
    <n v="2048840644"/>
    <s v="ASOCIADO 2834"/>
    <x v="3"/>
    <x v="3"/>
    <m/>
    <n v="2151569"/>
    <n v="324749"/>
    <n v="196029"/>
    <n v="0"/>
    <n v="0"/>
    <n v="1826820"/>
    <s v="9- Otras garantías (no admisible)"/>
    <s v="LBZ"/>
    <s v="A"/>
    <n v="4"/>
    <n v="0"/>
    <n v="0"/>
    <n v="11001"/>
    <n v="5.0273972602739727"/>
    <n v="25.802739726027397"/>
    <n v="1"/>
    <n v="0"/>
    <n v="2"/>
    <n v="2"/>
    <n v="1"/>
    <n v="0"/>
    <n v="0"/>
    <n v="0"/>
  </r>
  <r>
    <n v="26448426"/>
    <s v="ASOCIADO 2835"/>
    <x v="2"/>
    <x v="7"/>
    <n v="172875"/>
    <m/>
    <n v="0"/>
    <m/>
    <m/>
    <m/>
    <n v="1827893"/>
    <s v="SIN"/>
    <s v="SIN"/>
    <s v="SIN"/>
    <n v="4"/>
    <n v="0"/>
    <n v="0"/>
    <n v="76834"/>
    <n v="2.9123287671232876"/>
    <n v="65.873972602739727"/>
    <n v="1"/>
    <n v="1"/>
    <n v="2"/>
    <n v="2"/>
    <n v="3"/>
    <n v="0"/>
    <n v="0"/>
    <n v="0"/>
  </r>
  <r>
    <n v="2224828248"/>
    <s v="ASOCIADO 2836"/>
    <x v="3"/>
    <x v="5"/>
    <n v="42860"/>
    <n v="822027"/>
    <n v="0"/>
    <n v="109332"/>
    <n v="0"/>
    <n v="1300000"/>
    <n v="1827893"/>
    <s v="6- pignoración"/>
    <s v="LBZ"/>
    <s v="A"/>
    <n v="4"/>
    <n v="0"/>
    <n v="0"/>
    <n v="76130"/>
    <n v="2.9123287671232876"/>
    <n v="33.468493150684928"/>
    <n v="1"/>
    <n v="0"/>
    <n v="1"/>
    <n v="3"/>
    <n v="1"/>
    <n v="0"/>
    <n v="0"/>
    <n v="0"/>
  </r>
  <r>
    <n v="2006482624"/>
    <s v="ASOCIADO 2838"/>
    <x v="2"/>
    <x v="7"/>
    <m/>
    <m/>
    <n v="0"/>
    <m/>
    <m/>
    <m/>
    <n v="1831620"/>
    <s v="SIN"/>
    <s v="SIN"/>
    <s v="SIN"/>
    <n v="4"/>
    <n v="0"/>
    <n v="0"/>
    <n v="68615"/>
    <n v="4.4904109589041097"/>
    <n v="26.175342465753424"/>
    <n v="1"/>
    <n v="1"/>
    <n v="2"/>
    <n v="2"/>
    <n v="1"/>
    <n v="0"/>
    <n v="0"/>
    <n v="0"/>
  </r>
  <r>
    <n v="2044040286"/>
    <s v="ASOCIADO 2839"/>
    <x v="3"/>
    <x v="5"/>
    <m/>
    <n v="1354026"/>
    <n v="0"/>
    <n v="123366"/>
    <n v="0"/>
    <n v="0"/>
    <n v="1832120"/>
    <s v="9- Otras garantías (no admisible)"/>
    <s v="LBZ"/>
    <s v="A"/>
    <n v="4"/>
    <n v="0"/>
    <n v="0"/>
    <n v="13052"/>
    <n v="3.7424657534246575"/>
    <n v="26.312328767123287"/>
    <n v="1"/>
    <n v="3"/>
    <n v="1"/>
    <n v="3"/>
    <n v="3"/>
    <n v="0"/>
    <n v="0"/>
    <n v="0"/>
  </r>
  <r>
    <n v="6602404"/>
    <s v="ASOCIADO 2841"/>
    <x v="2"/>
    <x v="7"/>
    <m/>
    <m/>
    <n v="0"/>
    <m/>
    <m/>
    <m/>
    <n v="1833620"/>
    <s v="SIN"/>
    <s v="SIN"/>
    <s v="SIN"/>
    <n v="4"/>
    <n v="0"/>
    <n v="0"/>
    <n v="68001"/>
    <n v="4.816438356164384"/>
    <n v="39.271232876712325"/>
    <n v="1"/>
    <n v="1"/>
    <n v="1"/>
    <n v="2"/>
    <n v="3"/>
    <n v="0"/>
    <n v="0"/>
    <n v="0"/>
  </r>
  <r>
    <n v="48860648"/>
    <s v="ASOCIADO 2842"/>
    <x v="2"/>
    <x v="7"/>
    <m/>
    <m/>
    <n v="0"/>
    <m/>
    <m/>
    <m/>
    <n v="1836120"/>
    <s v="SIN"/>
    <s v="SIN"/>
    <s v="SIN"/>
    <n v="4"/>
    <n v="0"/>
    <n v="0"/>
    <n v="68615"/>
    <n v="3.6575342465753424"/>
    <n v="38.065753424657537"/>
    <n v="2"/>
    <n v="2"/>
    <n v="1"/>
    <n v="2"/>
    <n v="1"/>
    <n v="0"/>
    <n v="0"/>
    <n v="0"/>
  </r>
  <r>
    <n v="2644880"/>
    <s v="ASOCIADO 2843"/>
    <x v="3"/>
    <x v="5"/>
    <m/>
    <n v="173376"/>
    <n v="0"/>
    <n v="87730"/>
    <n v="0"/>
    <n v="0"/>
    <n v="1837929"/>
    <s v="9- Otras garantías (no admisible)"/>
    <s v="LBZ"/>
    <s v="A"/>
    <n v="4"/>
    <n v="0"/>
    <n v="0"/>
    <n v="68001"/>
    <n v="3.5315068493150683"/>
    <n v="37.347945205479455"/>
    <n v="1"/>
    <n v="2"/>
    <n v="1"/>
    <n v="3"/>
    <n v="3"/>
    <n v="0"/>
    <n v="0"/>
    <n v="0"/>
  </r>
  <r>
    <n v="2464686"/>
    <s v="ASOCIADO 2844"/>
    <x v="3"/>
    <x v="3"/>
    <n v="83067"/>
    <n v="2377603"/>
    <n v="538174"/>
    <n v="117326"/>
    <n v="0"/>
    <n v="0"/>
    <n v="1839429"/>
    <s v="9- Otras garantías (no admisible)"/>
    <s v="LBZ"/>
    <s v="A"/>
    <n v="4"/>
    <n v="0"/>
    <n v="0"/>
    <n v="68307"/>
    <n v="4.904109589041096"/>
    <n v="51.983561643835614"/>
    <n v="1"/>
    <n v="1"/>
    <n v="1"/>
    <n v="3"/>
    <n v="1"/>
    <n v="0"/>
    <n v="0"/>
    <n v="0"/>
  </r>
  <r>
    <n v="2044022802"/>
    <s v="ASOCIADO 2848"/>
    <x v="3"/>
    <x v="5"/>
    <n v="145840"/>
    <n v="128514"/>
    <n v="0"/>
    <n v="129542"/>
    <n v="0"/>
    <n v="0"/>
    <n v="1843929"/>
    <s v="9- Otras garantías (no admisible)"/>
    <s v="LBZ"/>
    <s v="A"/>
    <n v="4"/>
    <n v="0"/>
    <n v="0"/>
    <n v="13052"/>
    <n v="3.0684931506849313"/>
    <n v="29.19178082191781"/>
    <n v="1"/>
    <n v="3"/>
    <n v="1"/>
    <n v="3"/>
    <n v="3"/>
    <n v="0"/>
    <n v="0"/>
    <n v="0"/>
  </r>
  <r>
    <n v="2208068440"/>
    <s v="ASOCIADO 2850"/>
    <x v="3"/>
    <x v="2"/>
    <n v="2775241"/>
    <n v="3441350"/>
    <n v="1596124"/>
    <n v="142225"/>
    <n v="0"/>
    <n v="0"/>
    <n v="1845226"/>
    <s v="9- Otras garantías (no admisible)"/>
    <s v="LBZ"/>
    <s v="A"/>
    <n v="4"/>
    <n v="0"/>
    <n v="0"/>
    <n v="76001"/>
    <n v="1.9698630136986301"/>
    <n v="32.076712328767123"/>
    <n v="1"/>
    <n v="8"/>
    <n v="4"/>
    <n v="6"/>
    <n v="1"/>
    <n v="0"/>
    <n v="0"/>
    <n v="0"/>
  </r>
  <r>
    <n v="2008606264"/>
    <s v="ASOCIADO 2853"/>
    <x v="3"/>
    <x v="5"/>
    <m/>
    <n v="1706628"/>
    <n v="0"/>
    <n v="107772"/>
    <n v="0"/>
    <n v="0"/>
    <n v="1849261"/>
    <s v="9- Otras garantías (no admisible)"/>
    <s v="LBZ"/>
    <s v="A"/>
    <n v="4"/>
    <n v="0"/>
    <n v="0"/>
    <n v="68001"/>
    <n v="1.3041095890410959"/>
    <n v="31.076712328767123"/>
    <n v="1"/>
    <n v="5"/>
    <n v="2"/>
    <n v="3"/>
    <n v="1"/>
    <n v="0"/>
    <n v="0"/>
    <n v="0"/>
  </r>
  <r>
    <n v="2020848064"/>
    <s v="ASOCIADO 2854"/>
    <x v="2"/>
    <x v="7"/>
    <n v="1172942"/>
    <m/>
    <n v="0"/>
    <m/>
    <m/>
    <m/>
    <n v="1851331"/>
    <s v="SIN"/>
    <s v="SIN"/>
    <s v="SIN"/>
    <n v="4"/>
    <n v="0"/>
    <n v="0"/>
    <n v="11001"/>
    <n v="2.9753424657534246"/>
    <n v="31.873972602739727"/>
    <n v="1"/>
    <n v="2"/>
    <n v="1"/>
    <n v="3"/>
    <n v="1"/>
    <n v="0"/>
    <n v="0"/>
    <n v="0"/>
  </r>
  <r>
    <n v="2224626640"/>
    <s v="ASOCIADO 2855"/>
    <x v="2"/>
    <x v="7"/>
    <n v="20"/>
    <m/>
    <n v="0"/>
    <m/>
    <m/>
    <m/>
    <n v="1854274"/>
    <s v="SIN"/>
    <s v="SIN"/>
    <s v="SIN"/>
    <n v="4"/>
    <n v="0"/>
    <n v="0"/>
    <n v="76130"/>
    <n v="3.1863013698630138"/>
    <n v="29.693150684931506"/>
    <n v="1"/>
    <n v="5"/>
    <n v="2"/>
    <n v="2"/>
    <n v="1"/>
    <n v="0"/>
    <n v="0"/>
    <n v="0"/>
  </r>
  <r>
    <n v="2044426"/>
    <s v="ASOCIADO 2856"/>
    <x v="2"/>
    <x v="8"/>
    <n v="3528000"/>
    <m/>
    <n v="0"/>
    <m/>
    <m/>
    <m/>
    <n v="1861235"/>
    <s v="SIN"/>
    <s v="SIN"/>
    <s v="SIN"/>
    <n v="4"/>
    <n v="0"/>
    <n v="0"/>
    <n v="68307"/>
    <n v="1.8191780821917809"/>
    <n v="48.263013698630139"/>
    <n v="1"/>
    <n v="2"/>
    <n v="2"/>
    <n v="5"/>
    <n v="2"/>
    <n v="0"/>
    <n v="0"/>
    <n v="0"/>
  </r>
  <r>
    <n v="40882224"/>
    <s v="ASOCIADO 2858"/>
    <x v="3"/>
    <x v="5"/>
    <m/>
    <n v="619222"/>
    <n v="0"/>
    <n v="157914"/>
    <n v="0"/>
    <n v="0"/>
    <n v="1863620"/>
    <s v="9- Otras garantías (no admisible)"/>
    <s v="LBZ"/>
    <s v="A"/>
    <n v="4"/>
    <n v="0"/>
    <n v="0"/>
    <n v="13052"/>
    <n v="4.904109589041096"/>
    <n v="43.279452054794518"/>
    <n v="2"/>
    <n v="2"/>
    <n v="1"/>
    <n v="2"/>
    <n v="3"/>
    <n v="0"/>
    <n v="0"/>
    <n v="0"/>
  </r>
  <r>
    <n v="2202488684"/>
    <s v="ASOCIADO 2859"/>
    <x v="3"/>
    <x v="5"/>
    <m/>
    <n v="976031"/>
    <n v="0"/>
    <n v="170735"/>
    <n v="0"/>
    <n v="0"/>
    <n v="1863620"/>
    <s v="9- Otras garantías (no admisible)"/>
    <s v="LBZ"/>
    <s v="A"/>
    <n v="4"/>
    <n v="0"/>
    <n v="0"/>
    <n v="68001"/>
    <n v="4.904109589041096"/>
    <n v="26.424657534246574"/>
    <n v="1"/>
    <n v="2"/>
    <n v="2"/>
    <n v="2"/>
    <n v="1"/>
    <n v="0"/>
    <n v="0"/>
    <n v="0"/>
  </r>
  <r>
    <n v="84000646"/>
    <s v="ASOCIADO 2860"/>
    <x v="2"/>
    <x v="7"/>
    <n v="1016333"/>
    <m/>
    <n v="0"/>
    <m/>
    <m/>
    <m/>
    <n v="1868820"/>
    <s v="SIN"/>
    <s v="SIN"/>
    <s v="SIN"/>
    <n v="4"/>
    <n v="0"/>
    <n v="0"/>
    <n v="8758"/>
    <n v="5.0630136986301366"/>
    <n v="37.301369863013697"/>
    <n v="1"/>
    <n v="2"/>
    <n v="2"/>
    <n v="3"/>
    <n v="3"/>
    <n v="0"/>
    <n v="0"/>
    <n v="0"/>
  </r>
  <r>
    <n v="2060428288"/>
    <s v="ASOCIADO 2861"/>
    <x v="3"/>
    <x v="5"/>
    <n v="562450"/>
    <n v="157263"/>
    <n v="0"/>
    <n v="146322"/>
    <n v="0"/>
    <n v="0"/>
    <n v="1868977"/>
    <s v="9- Otras garantías (no admisible)"/>
    <s v="LBZ"/>
    <s v="A"/>
    <n v="4"/>
    <n v="0"/>
    <n v="0"/>
    <n v="76130"/>
    <n v="3.0904109589041098"/>
    <n v="32.747945205479454"/>
    <n v="1"/>
    <n v="0"/>
    <n v="2"/>
    <n v="3"/>
    <n v="1"/>
    <n v="0"/>
    <n v="0"/>
    <n v="0"/>
  </r>
  <r>
    <n v="2044026862"/>
    <s v="ASOCIADO 2862"/>
    <x v="2"/>
    <x v="7"/>
    <m/>
    <m/>
    <n v="0"/>
    <m/>
    <m/>
    <m/>
    <n v="1869929"/>
    <s v="SIN"/>
    <s v="SIN"/>
    <s v="SIN"/>
    <n v="4"/>
    <n v="0"/>
    <n v="0"/>
    <n v="13052"/>
    <n v="3.6575342465753424"/>
    <n v="31.912328767123288"/>
    <n v="2"/>
    <n v="3"/>
    <n v="1"/>
    <n v="3"/>
    <n v="1"/>
    <n v="0"/>
    <n v="0"/>
    <n v="0"/>
  </r>
  <r>
    <n v="240460"/>
    <s v="ASOCIADO 2863"/>
    <x v="3"/>
    <x v="5"/>
    <m/>
    <n v="982865"/>
    <n v="0"/>
    <n v="142213"/>
    <n v="0"/>
    <n v="0"/>
    <n v="1872260"/>
    <s v="9- Otras garantías (no admisible)"/>
    <s v="LBZ"/>
    <s v="A"/>
    <n v="4"/>
    <n v="0"/>
    <n v="0"/>
    <n v="68276"/>
    <n v="6.5506849315068489"/>
    <n v="47.2"/>
    <n v="1"/>
    <n v="2"/>
    <n v="1"/>
    <n v="2"/>
    <n v="2"/>
    <n v="0"/>
    <n v="0"/>
    <n v="0"/>
  </r>
  <r>
    <n v="2244064082"/>
    <s v="ASOCIADO 2864"/>
    <x v="2"/>
    <x v="7"/>
    <n v="95499"/>
    <m/>
    <n v="0"/>
    <m/>
    <m/>
    <m/>
    <n v="1884727"/>
    <s v="SIN"/>
    <s v="SIN"/>
    <s v="SIN"/>
    <n v="4"/>
    <n v="0"/>
    <n v="0"/>
    <n v="76001"/>
    <n v="1.9726027397260273"/>
    <n v="28.208219178082192"/>
    <n v="2"/>
    <n v="5"/>
    <n v="3"/>
    <n v="5"/>
    <n v="1"/>
    <n v="0"/>
    <n v="0"/>
    <n v="0"/>
  </r>
  <r>
    <n v="2202648028"/>
    <s v="ASOCIADO 2865"/>
    <x v="3"/>
    <x v="5"/>
    <n v="1061900"/>
    <n v="999701"/>
    <n v="0"/>
    <n v="98692"/>
    <n v="0"/>
    <n v="0"/>
    <n v="1886120"/>
    <s v="9- Otras garantías (no admisible)"/>
    <s v="LBZ"/>
    <s v="A"/>
    <n v="4"/>
    <n v="0"/>
    <n v="0"/>
    <n v="68001"/>
    <n v="3.7424657534246575"/>
    <n v="35.895890410958906"/>
    <n v="1"/>
    <n v="2"/>
    <n v="2"/>
    <n v="2"/>
    <n v="4"/>
    <n v="0"/>
    <n v="0"/>
    <n v="0"/>
  </r>
  <r>
    <n v="48842840"/>
    <s v="ASOCIADO 2866"/>
    <x v="3"/>
    <x v="7"/>
    <n v="1018333"/>
    <n v="87033"/>
    <n v="0"/>
    <n v="87730"/>
    <n v="0"/>
    <n v="0"/>
    <n v="1886120"/>
    <s v="9- Otras garantías (no admisible)"/>
    <s v="LBZ"/>
    <s v="A"/>
    <n v="4"/>
    <n v="0"/>
    <n v="0"/>
    <n v="68895"/>
    <n v="3.7424657534246575"/>
    <n v="41.652054794520545"/>
    <n v="2"/>
    <n v="2"/>
    <n v="1"/>
    <n v="2"/>
    <n v="3"/>
    <n v="0"/>
    <n v="0"/>
    <n v="0"/>
  </r>
  <r>
    <n v="2048006624"/>
    <s v="ASOCIADO 2874"/>
    <x v="3"/>
    <x v="5"/>
    <n v="143500"/>
    <n v="1936845"/>
    <n v="0"/>
    <n v="269370"/>
    <n v="0"/>
    <n v="5500000"/>
    <n v="1887564"/>
    <s v="6- pignoración"/>
    <s v="LBZ"/>
    <s v="A"/>
    <n v="4"/>
    <n v="0"/>
    <n v="0"/>
    <n v="5001"/>
    <n v="5.0630136986301366"/>
    <n v="35.073972602739723"/>
    <n v="1"/>
    <n v="0"/>
    <n v="2"/>
    <n v="1"/>
    <n v="2"/>
    <n v="0"/>
    <n v="0"/>
    <n v="0"/>
  </r>
  <r>
    <n v="26488280"/>
    <s v="ASOCIADO 2875"/>
    <x v="2"/>
    <x v="7"/>
    <m/>
    <m/>
    <n v="0"/>
    <m/>
    <m/>
    <m/>
    <n v="1887564"/>
    <s v="SIN"/>
    <s v="SIN"/>
    <s v="SIN"/>
    <n v="4"/>
    <n v="0"/>
    <n v="0"/>
    <n v="5376"/>
    <n v="5.0630136986301366"/>
    <n v="38.367123287671234"/>
    <n v="1"/>
    <n v="0"/>
    <n v="5"/>
    <n v="3"/>
    <n v="2"/>
    <n v="0"/>
    <n v="0"/>
    <n v="0"/>
  </r>
  <r>
    <n v="2228460848"/>
    <s v="ASOCIADO 2876"/>
    <x v="2"/>
    <x v="7"/>
    <m/>
    <m/>
    <n v="0"/>
    <m/>
    <m/>
    <m/>
    <n v="1888820"/>
    <s v="SIN"/>
    <s v="SIN"/>
    <s v="SIN"/>
    <n v="4"/>
    <n v="0"/>
    <n v="0"/>
    <n v="68255"/>
    <n v="4.9890410958904106"/>
    <n v="25.312328767123287"/>
    <n v="1"/>
    <n v="2"/>
    <n v="1"/>
    <n v="2"/>
    <n v="1"/>
    <n v="0"/>
    <n v="0"/>
    <n v="0"/>
  </r>
  <r>
    <n v="8048800"/>
    <s v="ASOCIADO 2878"/>
    <x v="3"/>
    <x v="5"/>
    <m/>
    <n v="1249616"/>
    <n v="0"/>
    <n v="123366"/>
    <n v="0"/>
    <n v="0"/>
    <n v="1893929"/>
    <s v="9- Otras garantías (no admisible)"/>
    <s v="LBZ"/>
    <s v="A"/>
    <n v="4"/>
    <n v="0"/>
    <n v="0"/>
    <n v="13052"/>
    <n v="2.9479452054794519"/>
    <n v="36.172602739726024"/>
    <n v="1"/>
    <n v="3"/>
    <n v="1"/>
    <n v="3"/>
    <n v="1"/>
    <n v="0"/>
    <n v="0"/>
    <n v="0"/>
  </r>
  <r>
    <n v="2062044428"/>
    <s v="ASOCIADO 2880"/>
    <x v="2"/>
    <x v="7"/>
    <n v="2530000"/>
    <m/>
    <n v="0"/>
    <m/>
    <m/>
    <m/>
    <n v="1897620"/>
    <s v="SIN"/>
    <s v="SIN"/>
    <s v="SIN"/>
    <n v="4"/>
    <n v="0"/>
    <n v="0"/>
    <n v="13052"/>
    <n v="4.065753424657534"/>
    <n v="36.035616438356165"/>
    <n v="1"/>
    <n v="5"/>
    <n v="2"/>
    <n v="4"/>
    <n v="3"/>
    <n v="0"/>
    <n v="0"/>
    <n v="0"/>
  </r>
  <r>
    <n v="2244288008"/>
    <s v="ASOCIADO 2882"/>
    <x v="3"/>
    <x v="0"/>
    <n v="2157252"/>
    <n v="4833661"/>
    <n v="2935454"/>
    <n v="191339"/>
    <n v="0"/>
    <n v="0"/>
    <n v="1898207"/>
    <s v="9- Otras garantías (no admisible)"/>
    <s v="LBZ"/>
    <s v="A"/>
    <n v="4"/>
    <n v="0"/>
    <n v="0"/>
    <n v="76001"/>
    <n v="1.7013698630136986"/>
    <n v="26.487671232876714"/>
    <n v="2"/>
    <n v="0"/>
    <n v="1"/>
    <n v="3"/>
    <n v="1"/>
    <n v="0"/>
    <n v="0"/>
    <n v="0"/>
  </r>
  <r>
    <n v="2008644606"/>
    <s v="ASOCIADO 2883"/>
    <x v="3"/>
    <x v="5"/>
    <m/>
    <n v="1408194"/>
    <n v="0"/>
    <n v="128300.00000000001"/>
    <n v="0"/>
    <n v="0"/>
    <n v="1901929"/>
    <s v="9- Otras garantías (no admisible)"/>
    <s v="LBZ"/>
    <s v="A"/>
    <n v="4"/>
    <n v="0"/>
    <n v="0"/>
    <n v="68001"/>
    <n v="3.7424657534246575"/>
    <n v="34.150684931506852"/>
    <n v="1"/>
    <n v="5"/>
    <n v="3"/>
    <n v="4"/>
    <n v="1"/>
    <n v="0"/>
    <n v="0"/>
    <n v="0"/>
  </r>
  <r>
    <n v="4424882"/>
    <s v="ASOCIADO 2885"/>
    <x v="3"/>
    <x v="3"/>
    <m/>
    <n v="2560936"/>
    <n v="657041"/>
    <n v="320986"/>
    <n v="0"/>
    <n v="2959159"/>
    <n v="1903895"/>
    <s v="6- pignoración"/>
    <s v="LBZ"/>
    <s v="A"/>
    <n v="4"/>
    <n v="0"/>
    <n v="0"/>
    <n v="76109"/>
    <n v="3.5205479452054793"/>
    <n v="48.027397260273972"/>
    <n v="1"/>
    <n v="2"/>
    <n v="2"/>
    <n v="3"/>
    <n v="2"/>
    <n v="0"/>
    <n v="0"/>
    <n v="0"/>
  </r>
  <r>
    <n v="2060064820"/>
    <s v="ASOCIADO 2886"/>
    <x v="2"/>
    <x v="7"/>
    <m/>
    <m/>
    <n v="0"/>
    <m/>
    <m/>
    <m/>
    <n v="1914629"/>
    <s v="SIN"/>
    <s v="SIN"/>
    <s v="SIN"/>
    <n v="4"/>
    <n v="0"/>
    <n v="0"/>
    <n v="13836"/>
    <n v="4.9890410958904106"/>
    <n v="25.312328767123287"/>
    <n v="2"/>
    <n v="5"/>
    <n v="2"/>
    <n v="3"/>
    <n v="1"/>
    <n v="0"/>
    <n v="0"/>
    <n v="0"/>
  </r>
  <r>
    <n v="84606842"/>
    <s v="ASOCIADO 2887"/>
    <x v="3"/>
    <x v="3"/>
    <m/>
    <n v="2737854"/>
    <n v="823034"/>
    <n v="135102"/>
    <n v="0"/>
    <n v="0"/>
    <n v="1914820"/>
    <s v="9- Otras garantías (no admisible)"/>
    <s v="LBZ"/>
    <s v="A"/>
    <n v="4"/>
    <n v="0"/>
    <n v="0"/>
    <n v="13433"/>
    <n v="5.0630136986301366"/>
    <n v="43.504109589041093"/>
    <n v="1"/>
    <n v="1"/>
    <n v="1"/>
    <n v="3"/>
    <n v="2"/>
    <n v="0"/>
    <n v="0"/>
    <n v="0"/>
  </r>
  <r>
    <n v="2042084646"/>
    <s v="ASOCIADO 2890"/>
    <x v="3"/>
    <x v="5"/>
    <m/>
    <n v="1967894"/>
    <n v="0"/>
    <n v="100666"/>
    <n v="0"/>
    <n v="0"/>
    <n v="1914820"/>
    <s v="9- Otras garantías (no admisible)"/>
    <s v="LBZ"/>
    <s v="A"/>
    <n v="4"/>
    <n v="0"/>
    <n v="0"/>
    <n v="13052"/>
    <n v="5.0630136986301366"/>
    <n v="29.926027397260274"/>
    <n v="1"/>
    <n v="3"/>
    <n v="1"/>
    <n v="2"/>
    <n v="3"/>
    <n v="0"/>
    <n v="0"/>
    <n v="0"/>
  </r>
  <r>
    <n v="2224624240"/>
    <s v="ASOCIADO 2893"/>
    <x v="2"/>
    <x v="7"/>
    <m/>
    <m/>
    <n v="0"/>
    <m/>
    <m/>
    <m/>
    <n v="1921993"/>
    <s v="SIN"/>
    <s v="SIN"/>
    <s v="SIN"/>
    <n v="4"/>
    <n v="0"/>
    <n v="0"/>
    <n v="76130"/>
    <n v="2.010958904109589"/>
    <n v="35.084931506849315"/>
    <n v="2"/>
    <n v="4"/>
    <n v="3"/>
    <n v="5"/>
    <n v="2"/>
    <n v="0"/>
    <n v="0"/>
    <n v="0"/>
  </r>
  <r>
    <n v="2028464440"/>
    <s v="ASOCIADO 2894"/>
    <x v="3"/>
    <x v="5"/>
    <m/>
    <n v="1254954"/>
    <n v="0"/>
    <n v="257046.00000000003"/>
    <n v="0"/>
    <n v="0"/>
    <n v="1921998"/>
    <s v="9- Otras garantías (no admisible)"/>
    <s v="LBZ"/>
    <s v="A"/>
    <n v="4"/>
    <n v="0"/>
    <n v="0"/>
    <n v="11001"/>
    <n v="2.010958904109589"/>
    <n v="29.375342465753423"/>
    <n v="1"/>
    <n v="5"/>
    <n v="3"/>
    <n v="6"/>
    <n v="1"/>
    <n v="0"/>
    <n v="0"/>
    <n v="0"/>
  </r>
  <r>
    <n v="28268626"/>
    <s v="ASOCIADO 2896"/>
    <x v="3"/>
    <x v="5"/>
    <n v="462950"/>
    <n v="881859"/>
    <n v="0"/>
    <n v="66835"/>
    <n v="0"/>
    <n v="0"/>
    <n v="1926820"/>
    <s v="9- Otras garantías (no admisible)"/>
    <s v="LBZ"/>
    <s v="A"/>
    <n v="4"/>
    <n v="0"/>
    <n v="0"/>
    <n v="68001"/>
    <n v="4.9479452054794519"/>
    <n v="53.783561643835618"/>
    <n v="2"/>
    <n v="2"/>
    <n v="3"/>
    <n v="2"/>
    <n v="3"/>
    <n v="0"/>
    <n v="0"/>
    <n v="0"/>
  </r>
  <r>
    <n v="24626282"/>
    <s v="ASOCIADO 2897"/>
    <x v="3"/>
    <x v="5"/>
    <n v="269280"/>
    <n v="642473"/>
    <n v="0"/>
    <n v="131595"/>
    <n v="0"/>
    <n v="0"/>
    <n v="1936120"/>
    <s v="9- Otras garantías (no admisible)"/>
    <s v="LBZ"/>
    <s v="A"/>
    <n v="4"/>
    <n v="0"/>
    <n v="0"/>
    <n v="68895"/>
    <n v="3.8191780821917809"/>
    <n v="42.953424657534249"/>
    <n v="1"/>
    <n v="2"/>
    <n v="1"/>
    <n v="2"/>
    <n v="2"/>
    <n v="0"/>
    <n v="0"/>
    <n v="0"/>
  </r>
  <r>
    <n v="2008644806"/>
    <s v="ASOCIADO 2899"/>
    <x v="3"/>
    <x v="5"/>
    <m/>
    <n v="1432090"/>
    <n v="0"/>
    <n v="167238"/>
    <n v="0"/>
    <n v="0"/>
    <n v="1938820"/>
    <s v="9- Otras garantías (no admisible)"/>
    <s v="LBZ"/>
    <s v="A"/>
    <n v="4"/>
    <n v="0"/>
    <n v="0"/>
    <n v="68255"/>
    <n v="5.1561643835616442"/>
    <n v="32.443835616438356"/>
    <n v="1"/>
    <n v="2"/>
    <n v="1"/>
    <n v="2"/>
    <n v="3"/>
    <n v="0"/>
    <n v="0"/>
    <n v="0"/>
  </r>
  <r>
    <n v="2244062444"/>
    <s v="ASOCIADO 2900"/>
    <x v="2"/>
    <x v="7"/>
    <m/>
    <m/>
    <n v="0"/>
    <m/>
    <m/>
    <m/>
    <n v="1939155"/>
    <s v="SIN"/>
    <s v="SIN"/>
    <s v="SIN"/>
    <n v="4"/>
    <n v="0"/>
    <n v="4"/>
    <n v="76130"/>
    <n v="1.3753424657534246"/>
    <n v="29.509589041095889"/>
    <n v="2"/>
    <n v="0"/>
    <n v="6"/>
    <n v="4"/>
    <n v="1"/>
    <n v="0"/>
    <n v="0"/>
    <n v="0"/>
  </r>
  <r>
    <n v="2200806228"/>
    <s v="ASOCIADO 2901"/>
    <x v="3"/>
    <x v="3"/>
    <m/>
    <n v="2089416"/>
    <n v="146596"/>
    <n v="103104"/>
    <n v="0"/>
    <n v="0"/>
    <n v="1942820"/>
    <s v="9- Otras garantías (no admisible)"/>
    <s v="LBZ"/>
    <s v="A"/>
    <n v="4"/>
    <n v="0"/>
    <n v="0"/>
    <n v="68615"/>
    <n v="5.1561643835616442"/>
    <n v="24.383561643835616"/>
    <n v="1"/>
    <n v="2"/>
    <n v="1"/>
    <n v="2"/>
    <n v="1"/>
    <n v="0"/>
    <n v="0"/>
    <n v="0"/>
  </r>
  <r>
    <n v="2202640440"/>
    <s v="ASOCIADO 2905"/>
    <x v="3"/>
    <x v="3"/>
    <m/>
    <n v="2587222"/>
    <n v="638402"/>
    <n v="143124"/>
    <n v="0"/>
    <n v="0"/>
    <n v="1948820"/>
    <s v="9- Otras garantías (no admisible)"/>
    <s v="LBZ"/>
    <s v="A"/>
    <n v="4"/>
    <n v="0"/>
    <n v="0"/>
    <n v="68895"/>
    <n v="5.1561643835616442"/>
    <n v="27.758904109589039"/>
    <n v="2"/>
    <n v="2"/>
    <n v="1"/>
    <n v="2"/>
    <n v="1"/>
    <n v="0"/>
    <n v="0"/>
    <n v="0"/>
  </r>
  <r>
    <n v="8048048"/>
    <s v="ASOCIADO 2906"/>
    <x v="3"/>
    <x v="5"/>
    <m/>
    <n v="955053"/>
    <n v="0"/>
    <n v="144183"/>
    <n v="0"/>
    <n v="0"/>
    <n v="1948820"/>
    <s v="9- Otras garantías (no admisible)"/>
    <s v="LBZ"/>
    <s v="A"/>
    <n v="4"/>
    <n v="0"/>
    <n v="0"/>
    <n v="13052"/>
    <n v="5.1561643835616442"/>
    <n v="37.906849315068492"/>
    <n v="1"/>
    <n v="0"/>
    <n v="1"/>
    <n v="2"/>
    <n v="2"/>
    <n v="0"/>
    <n v="0"/>
    <n v="0"/>
  </r>
  <r>
    <n v="2044024646"/>
    <s v="ASOCIADO 2909"/>
    <x v="2"/>
    <x v="7"/>
    <m/>
    <m/>
    <n v="0"/>
    <m/>
    <m/>
    <m/>
    <n v="1956255"/>
    <s v="SIN"/>
    <s v="SIN"/>
    <s v="SIN"/>
    <n v="4"/>
    <n v="0"/>
    <n v="0"/>
    <n v="13760"/>
    <n v="2.2821917808219179"/>
    <n v="28.641095890410959"/>
    <n v="2"/>
    <n v="5"/>
    <n v="1"/>
    <n v="5"/>
    <n v="2"/>
    <n v="0"/>
    <n v="0"/>
    <n v="0"/>
  </r>
  <r>
    <n v="2000648882"/>
    <s v="ASOCIADO 2910"/>
    <x v="2"/>
    <x v="7"/>
    <m/>
    <m/>
    <n v="0"/>
    <m/>
    <m/>
    <m/>
    <n v="1956255"/>
    <s v="SIN"/>
    <s v="SIN"/>
    <s v="SIN"/>
    <n v="4"/>
    <n v="0"/>
    <n v="0"/>
    <n v="68001"/>
    <n v="2.2821917808219179"/>
    <n v="30.712328767123289"/>
    <n v="1"/>
    <n v="5"/>
    <n v="2"/>
    <n v="5"/>
    <n v="2"/>
    <n v="0"/>
    <n v="0"/>
    <n v="0"/>
  </r>
  <r>
    <n v="2006020200"/>
    <s v="ASOCIADO 2911"/>
    <x v="2"/>
    <x v="7"/>
    <m/>
    <m/>
    <n v="0"/>
    <m/>
    <m/>
    <m/>
    <n v="1956255"/>
    <s v="SIN"/>
    <s v="SIN"/>
    <s v="SIN"/>
    <n v="4"/>
    <n v="0"/>
    <n v="0"/>
    <n v="68307"/>
    <n v="2.2821917808219179"/>
    <n v="32.175342465753424"/>
    <n v="2"/>
    <n v="5"/>
    <n v="3"/>
    <n v="4"/>
    <n v="2"/>
    <n v="0"/>
    <n v="0"/>
    <n v="0"/>
  </r>
  <r>
    <n v="4482200"/>
    <s v="ASOCIADO 2912"/>
    <x v="2"/>
    <x v="7"/>
    <n v="245101"/>
    <m/>
    <n v="0"/>
    <m/>
    <m/>
    <m/>
    <n v="1957024"/>
    <s v="SIN"/>
    <s v="SIN"/>
    <s v="SIN"/>
    <n v="4"/>
    <n v="0"/>
    <n v="0"/>
    <n v="76520"/>
    <n v="2.0904109589041098"/>
    <n v="37.479452054794521"/>
    <n v="1"/>
    <n v="5"/>
    <n v="4"/>
    <n v="4"/>
    <n v="2"/>
    <n v="0"/>
    <n v="0"/>
    <n v="0"/>
  </r>
  <r>
    <n v="2228422642"/>
    <s v="ASOCIADO 2914"/>
    <x v="2"/>
    <x v="8"/>
    <n v="12783124"/>
    <m/>
    <n v="0"/>
    <m/>
    <m/>
    <m/>
    <n v="1959259"/>
    <s v="SIN"/>
    <s v="SIN"/>
    <s v="SIN"/>
    <n v="4"/>
    <n v="0"/>
    <n v="0"/>
    <n v="76130"/>
    <n v="2.0493150684931507"/>
    <n v="32.454794520547942"/>
    <n v="2"/>
    <n v="5"/>
    <n v="3"/>
    <n v="6"/>
    <n v="3"/>
    <n v="0"/>
    <n v="0"/>
    <n v="0"/>
  </r>
  <r>
    <n v="2086200662"/>
    <s v="ASOCIADO 2915"/>
    <x v="2"/>
    <x v="8"/>
    <n v="5967932"/>
    <m/>
    <n v="0"/>
    <m/>
    <m/>
    <m/>
    <n v="1959259"/>
    <s v="SIN"/>
    <s v="SIN"/>
    <s v="SIN"/>
    <n v="4"/>
    <n v="0"/>
    <n v="0"/>
    <n v="76130"/>
    <n v="2.0493150684931507"/>
    <n v="29.18082191780822"/>
    <n v="1"/>
    <n v="0"/>
    <n v="3"/>
    <n v="6"/>
    <n v="1"/>
    <n v="0"/>
    <n v="0"/>
    <n v="0"/>
  </r>
  <r>
    <n v="2008824662"/>
    <s v="ASOCIADO 2917"/>
    <x v="3"/>
    <x v="3"/>
    <m/>
    <n v="2550649"/>
    <n v="590795"/>
    <n v="189706"/>
    <n v="0"/>
    <n v="0"/>
    <n v="1959854"/>
    <s v="9- Otras garantías (no admisible)"/>
    <s v="LBZ"/>
    <s v="A"/>
    <n v="4"/>
    <n v="0"/>
    <n v="0"/>
    <n v="68001"/>
    <n v="5.9232876712328766"/>
    <n v="29.353424657534248"/>
    <n v="2"/>
    <n v="5"/>
    <n v="2"/>
    <n v="3"/>
    <n v="1"/>
    <n v="0"/>
    <n v="0"/>
    <n v="0"/>
  </r>
  <r>
    <n v="2224668482"/>
    <s v="ASOCIADO 2919"/>
    <x v="2"/>
    <x v="7"/>
    <n v="1636133"/>
    <m/>
    <n v="0"/>
    <m/>
    <m/>
    <m/>
    <n v="1967115"/>
    <s v="SIN"/>
    <s v="SIN"/>
    <s v="SIN"/>
    <n v="4"/>
    <n v="0"/>
    <n v="0"/>
    <n v="76520"/>
    <n v="3.2191780821917808"/>
    <n v="27.621917808219177"/>
    <n v="1"/>
    <n v="0"/>
    <n v="2"/>
    <n v="3"/>
    <n v="1"/>
    <n v="0"/>
    <n v="0"/>
    <n v="0"/>
  </r>
  <r>
    <n v="4824266"/>
    <s v="ASOCIADO 2920"/>
    <x v="3"/>
    <x v="5"/>
    <n v="40200"/>
    <n v="1516518"/>
    <n v="0"/>
    <n v="138169"/>
    <n v="0"/>
    <n v="0"/>
    <n v="1967620"/>
    <s v="9- Otras garantías (no admisible)"/>
    <s v="LBZ"/>
    <s v="A"/>
    <n v="4"/>
    <n v="0"/>
    <n v="0"/>
    <n v="13760"/>
    <n v="4.816438356164384"/>
    <n v="43.969863013698628"/>
    <n v="1"/>
    <n v="2"/>
    <n v="1"/>
    <n v="2"/>
    <n v="1"/>
    <n v="0"/>
    <n v="0"/>
    <n v="0"/>
  </r>
  <r>
    <n v="66084640"/>
    <s v="ASOCIADO 2921"/>
    <x v="3"/>
    <x v="5"/>
    <n v="827964"/>
    <n v="577101"/>
    <n v="0"/>
    <n v="158194"/>
    <n v="0"/>
    <n v="0"/>
    <n v="1968521"/>
    <s v="9- Otras garantías (no admisible)"/>
    <s v="LBZ"/>
    <s v="A"/>
    <n v="4"/>
    <n v="0"/>
    <n v="0"/>
    <n v="76001"/>
    <n v="3.1863013698630138"/>
    <n v="45.706849315068496"/>
    <n v="2"/>
    <n v="2"/>
    <n v="3"/>
    <n v="3"/>
    <n v="2"/>
    <n v="0"/>
    <n v="0"/>
    <n v="0"/>
  </r>
  <r>
    <n v="2244228482"/>
    <s v="ASOCIADO 2922"/>
    <x v="2"/>
    <x v="7"/>
    <m/>
    <m/>
    <n v="0"/>
    <m/>
    <m/>
    <m/>
    <n v="1968521"/>
    <s v="SIN"/>
    <s v="SIN"/>
    <s v="SIN"/>
    <n v="4"/>
    <n v="0"/>
    <n v="0"/>
    <n v="8001"/>
    <n v="3.1863013698630138"/>
    <n v="30.964383561643835"/>
    <n v="2"/>
    <n v="0"/>
    <n v="2"/>
    <n v="2"/>
    <n v="1"/>
    <n v="0"/>
    <n v="0"/>
    <n v="0"/>
  </r>
  <r>
    <n v="84660826"/>
    <s v="ASOCIADO 2923"/>
    <x v="3"/>
    <x v="3"/>
    <m/>
    <n v="2809893"/>
    <n v="839073"/>
    <n v="138658"/>
    <n v="0"/>
    <n v="0"/>
    <n v="1970820"/>
    <s v="9- Otras garantías (no admisible)"/>
    <s v="LBZ"/>
    <s v="A"/>
    <n v="4"/>
    <n v="0"/>
    <n v="0"/>
    <n v="13052"/>
    <n v="5.1972602739726028"/>
    <n v="44.482191780821921"/>
    <n v="1"/>
    <n v="2"/>
    <n v="1"/>
    <n v="3"/>
    <n v="3"/>
    <n v="0"/>
    <n v="0"/>
    <n v="0"/>
  </r>
  <r>
    <n v="2442208"/>
    <s v="ASOCIADO 2926"/>
    <x v="2"/>
    <x v="7"/>
    <m/>
    <m/>
    <n v="0"/>
    <m/>
    <m/>
    <m/>
    <n v="1970820"/>
    <s v="SIN"/>
    <s v="SIN"/>
    <s v="SIN"/>
    <n v="4"/>
    <n v="0"/>
    <n v="0"/>
    <n v="68895"/>
    <n v="5.1972602739726028"/>
    <n v="59.528767123287672"/>
    <n v="1"/>
    <n v="2"/>
    <n v="2"/>
    <n v="2"/>
    <n v="3"/>
    <n v="0"/>
    <n v="0"/>
    <n v="0"/>
  </r>
  <r>
    <n v="2006420004"/>
    <s v="ASOCIADO 2931"/>
    <x v="4"/>
    <x v="0"/>
    <m/>
    <n v="6408236"/>
    <n v="4423607"/>
    <n v="164484"/>
    <n v="0"/>
    <n v="2400000"/>
    <n v="1984629"/>
    <s v="6- pignoración"/>
    <s v="LBZ"/>
    <s v="A"/>
    <n v="4"/>
    <n v="0"/>
    <n v="0"/>
    <n v="68255"/>
    <n v="5.1561643835616442"/>
    <n v="26.038356164383561"/>
    <n v="1"/>
    <n v="4"/>
    <n v="1"/>
    <n v="3"/>
    <n v="1"/>
    <n v="0"/>
    <n v="0"/>
    <n v="0"/>
  </r>
  <r>
    <n v="2006888608"/>
    <s v="ASOCIADO 2932"/>
    <x v="3"/>
    <x v="2"/>
    <n v="329067"/>
    <n v="3081479"/>
    <n v="1096659"/>
    <n v="142213"/>
    <n v="0"/>
    <n v="0"/>
    <n v="1984820"/>
    <s v="9- Otras garantías (no admisible)"/>
    <s v="LBZ"/>
    <s v="A"/>
    <n v="4"/>
    <n v="0"/>
    <n v="0"/>
    <n v="5380"/>
    <n v="5.0630136986301366"/>
    <n v="35.446575342465756"/>
    <n v="1"/>
    <n v="4"/>
    <n v="2"/>
    <n v="2"/>
    <n v="2"/>
    <n v="0"/>
    <n v="0"/>
    <n v="0"/>
  </r>
  <r>
    <n v="2008260602"/>
    <s v="ASOCIADO 2934"/>
    <x v="3"/>
    <x v="3"/>
    <n v="717500"/>
    <n v="2536578"/>
    <n v="547088"/>
    <n v="152973"/>
    <n v="0"/>
    <n v="0"/>
    <n v="1989490"/>
    <s v="9- Otras garantías (no admisible)"/>
    <s v="LBZ"/>
    <s v="A"/>
    <n v="4"/>
    <n v="0"/>
    <n v="0"/>
    <n v="68307"/>
    <n v="8.9232876712328775"/>
    <n v="32.665753424657531"/>
    <n v="2"/>
    <n v="2"/>
    <n v="2"/>
    <n v="2"/>
    <n v="3"/>
    <n v="0"/>
    <n v="0"/>
    <n v="0"/>
  </r>
  <r>
    <n v="28406084"/>
    <s v="ASOCIADO 2935"/>
    <x v="2"/>
    <x v="7"/>
    <n v="60200"/>
    <m/>
    <n v="0"/>
    <m/>
    <m/>
    <m/>
    <n v="1991082"/>
    <s v="SIN"/>
    <s v="SIN"/>
    <s v="SIN"/>
    <n v="4"/>
    <n v="0"/>
    <n v="0"/>
    <n v="68895"/>
    <n v="2.2383561643835614"/>
    <n v="49.539726027397258"/>
    <n v="2"/>
    <n v="2"/>
    <n v="1"/>
    <n v="2"/>
    <n v="2"/>
    <n v="0"/>
    <n v="0"/>
    <n v="0"/>
  </r>
  <r>
    <n v="22628842"/>
    <s v="ASOCIADO 2936"/>
    <x v="3"/>
    <x v="5"/>
    <m/>
    <n v="1629724"/>
    <n v="0"/>
    <n v="129000"/>
    <n v="0"/>
    <n v="0"/>
    <n v="1991520"/>
    <s v="9- Otras garantías (no admisible)"/>
    <s v="LBZ"/>
    <s v="A"/>
    <n v="4"/>
    <n v="0"/>
    <n v="0"/>
    <n v="47189"/>
    <n v="9.9671232876712335"/>
    <n v="47.424657534246577"/>
    <n v="1"/>
    <n v="2"/>
    <n v="2"/>
    <n v="2"/>
    <n v="2"/>
    <n v="0"/>
    <n v="0"/>
    <n v="0"/>
  </r>
  <r>
    <n v="2002886428"/>
    <s v="ASOCIADO 2937"/>
    <x v="2"/>
    <x v="8"/>
    <n v="7063400"/>
    <m/>
    <n v="0"/>
    <m/>
    <m/>
    <m/>
    <n v="1991959"/>
    <s v="SIN"/>
    <s v="SIN"/>
    <s v="SIN"/>
    <n v="4"/>
    <n v="0"/>
    <n v="0"/>
    <n v="19001"/>
    <n v="3.2191780821917808"/>
    <n v="32.9972602739726"/>
    <n v="1"/>
    <n v="0"/>
    <n v="1"/>
    <n v="3"/>
    <n v="1"/>
    <n v="0"/>
    <n v="0"/>
    <n v="0"/>
  </r>
  <r>
    <n v="24868460"/>
    <s v="ASOCIADO 2940"/>
    <x v="2"/>
    <x v="7"/>
    <n v="1209883"/>
    <m/>
    <n v="0"/>
    <m/>
    <m/>
    <m/>
    <n v="1994290"/>
    <s v="SIN"/>
    <s v="SIN"/>
    <s v="SIN"/>
    <n v="4"/>
    <n v="0"/>
    <n v="0"/>
    <n v="76130"/>
    <n v="2.1479452054794521"/>
    <n v="38.11780821917808"/>
    <n v="2"/>
    <n v="4"/>
    <n v="2"/>
    <n v="3"/>
    <n v="2"/>
    <n v="0"/>
    <n v="0"/>
    <n v="0"/>
  </r>
  <r>
    <n v="208044"/>
    <s v="ASOCIADO 2944"/>
    <x v="2"/>
    <x v="7"/>
    <m/>
    <m/>
    <n v="0"/>
    <m/>
    <m/>
    <m/>
    <n v="1998820"/>
    <s v="SIN"/>
    <s v="SIN"/>
    <s v="SIN"/>
    <n v="4"/>
    <n v="0"/>
    <n v="0"/>
    <n v="13836"/>
    <n v="5.3232876712328769"/>
    <n v="43.504109589041093"/>
    <n v="1"/>
    <n v="2"/>
    <n v="1"/>
    <n v="2"/>
    <n v="1"/>
    <n v="0"/>
    <n v="0"/>
    <n v="0"/>
  </r>
  <r>
    <n v="28226600"/>
    <s v="ASOCIADO 2946"/>
    <x v="2"/>
    <x v="7"/>
    <n v="31583"/>
    <m/>
    <n v="0"/>
    <m/>
    <m/>
    <m/>
    <n v="2005620"/>
    <s v="SIN"/>
    <s v="SIN"/>
    <s v="SIN"/>
    <n v="4"/>
    <n v="0"/>
    <n v="0"/>
    <n v="68418"/>
    <n v="4.3150684931506849"/>
    <n v="37.671232876712331"/>
    <n v="2"/>
    <n v="2"/>
    <n v="1"/>
    <n v="2"/>
    <n v="1"/>
    <n v="0"/>
    <n v="0"/>
    <n v="0"/>
  </r>
  <r>
    <n v="2228806004"/>
    <s v="ASOCIADO 2947"/>
    <x v="3"/>
    <x v="3"/>
    <n v="150667"/>
    <n v="2216112"/>
    <n v="210483"/>
    <n v="291552"/>
    <n v="0"/>
    <n v="0"/>
    <n v="2005629"/>
    <s v="9- Otras garantías (no admisible)"/>
    <s v="LBZ"/>
    <s v="A"/>
    <n v="4"/>
    <n v="0"/>
    <n v="0"/>
    <n v="68001"/>
    <n v="5.7589041095890412"/>
    <n v="35.68767123287671"/>
    <n v="2"/>
    <n v="5"/>
    <n v="4"/>
    <n v="3"/>
    <n v="1"/>
    <n v="0"/>
    <n v="0"/>
    <n v="0"/>
  </r>
  <r>
    <n v="2224620680"/>
    <s v="ASOCIADO 2948"/>
    <x v="3"/>
    <x v="5"/>
    <n v="747957"/>
    <n v="1005950"/>
    <n v="0"/>
    <n v="99310"/>
    <n v="0"/>
    <n v="0"/>
    <n v="2007738"/>
    <s v="9- Otras garantías (no admisible)"/>
    <s v="LBZ"/>
    <s v="A"/>
    <n v="4"/>
    <n v="0"/>
    <n v="0"/>
    <n v="76130"/>
    <n v="0.59726027397260273"/>
    <n v="32.112328767123287"/>
    <n v="1"/>
    <n v="2"/>
    <n v="2"/>
    <n v="3"/>
    <n v="3"/>
    <n v="0"/>
    <n v="0"/>
    <n v="0"/>
  </r>
  <r>
    <n v="20446842"/>
    <s v="ASOCIADO 2953"/>
    <x v="3"/>
    <x v="5"/>
    <n v="141292"/>
    <n v="487628"/>
    <n v="0"/>
    <n v="83562"/>
    <n v="0"/>
    <n v="0"/>
    <n v="2013888"/>
    <s v="9- Otras garantías (no admisible)"/>
    <s v="LBZ"/>
    <s v="A"/>
    <n v="4"/>
    <n v="0"/>
    <n v="0"/>
    <n v="76130"/>
    <n v="0.34520547945205482"/>
    <n v="38.9972602739726"/>
    <n v="2"/>
    <n v="2"/>
    <n v="2"/>
    <n v="2"/>
    <n v="1"/>
    <n v="0"/>
    <n v="0"/>
    <n v="0"/>
  </r>
  <r>
    <n v="2062886080"/>
    <s v="ASOCIADO 2954"/>
    <x v="3"/>
    <x v="3"/>
    <m/>
    <n v="2650606"/>
    <n v="636615"/>
    <n v="178002"/>
    <n v="0"/>
    <n v="200000"/>
    <n v="2013991"/>
    <s v="6- pignoración"/>
    <s v="LBZ"/>
    <s v="A"/>
    <n v="4"/>
    <n v="0"/>
    <n v="0"/>
    <n v="19001"/>
    <n v="3.3013698630136985"/>
    <n v="26.18904109589041"/>
    <n v="2"/>
    <n v="2"/>
    <n v="2"/>
    <n v="2"/>
    <n v="1"/>
    <n v="0"/>
    <n v="0"/>
    <n v="0"/>
  </r>
  <r>
    <n v="2224624602"/>
    <s v="ASOCIADO 2960"/>
    <x v="3"/>
    <x v="3"/>
    <n v="866247"/>
    <n v="2144274"/>
    <n v="111437"/>
    <n v="171580"/>
    <n v="0"/>
    <n v="800000"/>
    <n v="2032837"/>
    <s v="6- pignoración"/>
    <s v="LBZ"/>
    <s v="A"/>
    <n v="4"/>
    <n v="0"/>
    <n v="0"/>
    <n v="76130"/>
    <n v="2.3013698630136985"/>
    <n v="32.350684931506848"/>
    <n v="2"/>
    <n v="2"/>
    <n v="3"/>
    <n v="2"/>
    <n v="1"/>
    <n v="0"/>
    <n v="0"/>
    <n v="0"/>
  </r>
  <r>
    <n v="20462628"/>
    <s v="ASOCIADO 2962"/>
    <x v="3"/>
    <x v="5"/>
    <n v="49431"/>
    <n v="819120"/>
    <n v="0"/>
    <n v="140368"/>
    <n v="0"/>
    <n v="0"/>
    <n v="2033791"/>
    <s v="9- Otras garantías (no admisible)"/>
    <s v="LBZ"/>
    <s v="A"/>
    <n v="4"/>
    <n v="0"/>
    <n v="0"/>
    <n v="68001"/>
    <n v="2.1479452054794521"/>
    <n v="36.961643835616435"/>
    <n v="2"/>
    <n v="5"/>
    <n v="2"/>
    <n v="5"/>
    <n v="1"/>
    <n v="0"/>
    <n v="0"/>
    <n v="0"/>
  </r>
  <r>
    <n v="2006648000"/>
    <s v="ASOCIADO 2967"/>
    <x v="2"/>
    <x v="7"/>
    <n v="1122000"/>
    <m/>
    <n v="0"/>
    <m/>
    <m/>
    <m/>
    <n v="2038820"/>
    <s v="SIN"/>
    <s v="SIN"/>
    <s v="SIN"/>
    <n v="4"/>
    <n v="0"/>
    <n v="0"/>
    <n v="68895"/>
    <n v="5.4082191780821915"/>
    <n v="24.695890410958903"/>
    <n v="1"/>
    <n v="2"/>
    <n v="2"/>
    <n v="2"/>
    <n v="1"/>
    <n v="0"/>
    <n v="0"/>
    <n v="0"/>
  </r>
  <r>
    <n v="2060602040"/>
    <s v="ASOCIADO 2968"/>
    <x v="2"/>
    <x v="7"/>
    <m/>
    <m/>
    <n v="0"/>
    <m/>
    <m/>
    <m/>
    <n v="2038835"/>
    <s v="SIN"/>
    <s v="SIN"/>
    <s v="SIN"/>
    <n v="4"/>
    <n v="0"/>
    <n v="0"/>
    <n v="19001"/>
    <n v="3.3123287671232875"/>
    <n v="29.057534246575344"/>
    <n v="1"/>
    <n v="0"/>
    <n v="1"/>
    <n v="2"/>
    <n v="1"/>
    <n v="0"/>
    <n v="0"/>
    <n v="0"/>
  </r>
  <r>
    <n v="2004040460"/>
    <s v="ASOCIADO 2969"/>
    <x v="2"/>
    <x v="7"/>
    <m/>
    <m/>
    <n v="0"/>
    <m/>
    <m/>
    <m/>
    <n v="2038835"/>
    <s v="SIN"/>
    <s v="SIN"/>
    <s v="SIN"/>
    <n v="4"/>
    <n v="0"/>
    <n v="0"/>
    <n v="63001"/>
    <n v="3.3013698630136985"/>
    <n v="26.731506849315068"/>
    <n v="2"/>
    <n v="4"/>
    <n v="2"/>
    <n v="2"/>
    <n v="1"/>
    <n v="0"/>
    <n v="0"/>
    <n v="0"/>
  </r>
  <r>
    <n v="8886642"/>
    <s v="ASOCIADO 2970"/>
    <x v="2"/>
    <x v="7"/>
    <n v="1466900"/>
    <m/>
    <n v="0"/>
    <m/>
    <m/>
    <m/>
    <n v="2040620"/>
    <s v="SIN"/>
    <s v="SIN"/>
    <s v="SIN"/>
    <n v="4"/>
    <n v="0"/>
    <n v="0"/>
    <n v="13052"/>
    <n v="2.7013698630136984"/>
    <n v="59.731506849315068"/>
    <n v="1"/>
    <n v="1"/>
    <n v="1"/>
    <n v="2"/>
    <n v="1"/>
    <n v="0"/>
    <n v="0"/>
    <n v="0"/>
  </r>
  <r>
    <n v="44264060"/>
    <s v="ASOCIADO 2981"/>
    <x v="2"/>
    <x v="7"/>
    <m/>
    <m/>
    <n v="0"/>
    <m/>
    <m/>
    <m/>
    <n v="2054820"/>
    <s v="SIN"/>
    <s v="SIN"/>
    <s v="SIN"/>
    <n v="4"/>
    <n v="0"/>
    <n v="0"/>
    <n v="13052"/>
    <n v="5.484931506849315"/>
    <n v="43.013698630136986"/>
    <n v="2"/>
    <n v="2"/>
    <n v="1"/>
    <n v="2"/>
    <n v="3"/>
    <n v="0"/>
    <n v="0"/>
    <n v="0"/>
  </r>
  <r>
    <n v="2066284402"/>
    <s v="ASOCIADO 2982"/>
    <x v="2"/>
    <x v="7"/>
    <m/>
    <m/>
    <n v="0"/>
    <m/>
    <m/>
    <m/>
    <n v="2056255"/>
    <s v="SIN"/>
    <s v="SIN"/>
    <s v="SIN"/>
    <n v="4"/>
    <n v="0"/>
    <n v="0"/>
    <n v="13052"/>
    <n v="1.9479452054794522"/>
    <n v="28.073972602739726"/>
    <n v="1"/>
    <n v="5"/>
    <n v="2"/>
    <n v="4"/>
    <n v="1"/>
    <n v="0"/>
    <n v="0"/>
    <n v="0"/>
  </r>
  <r>
    <n v="2040004860"/>
    <s v="ASOCIADO 2986"/>
    <x v="3"/>
    <x v="3"/>
    <m/>
    <n v="2227349"/>
    <n v="158529"/>
    <n v="123154"/>
    <n v="0"/>
    <n v="0"/>
    <n v="2068820"/>
    <s v="9- Otras garantías (no admisible)"/>
    <s v="LBZ"/>
    <s v="A"/>
    <n v="4"/>
    <n v="0"/>
    <n v="0"/>
    <n v="13052"/>
    <n v="5.484931506849315"/>
    <n v="30.13150684931507"/>
    <n v="1"/>
    <n v="2"/>
    <n v="1"/>
    <n v="3"/>
    <n v="3"/>
    <n v="0"/>
    <n v="0"/>
    <n v="0"/>
  </r>
  <r>
    <n v="2226264206"/>
    <s v="ASOCIADO 2991"/>
    <x v="2"/>
    <x v="7"/>
    <n v="331833"/>
    <m/>
    <n v="0"/>
    <m/>
    <m/>
    <m/>
    <n v="2081198"/>
    <s v="SIN"/>
    <s v="SIN"/>
    <s v="SIN"/>
    <n v="4"/>
    <n v="0"/>
    <n v="0"/>
    <n v="76834"/>
    <n v="7.6356164383561644"/>
    <n v="29.649315068493152"/>
    <n v="2"/>
    <n v="2"/>
    <n v="2"/>
    <n v="2"/>
    <n v="1"/>
    <n v="0"/>
    <n v="0"/>
    <n v="0"/>
  </r>
  <r>
    <n v="84224284"/>
    <s v="ASOCIADO 2992"/>
    <x v="2"/>
    <x v="7"/>
    <m/>
    <m/>
    <n v="0"/>
    <m/>
    <m/>
    <m/>
    <n v="2081620"/>
    <s v="SIN"/>
    <s v="SIN"/>
    <s v="SIN"/>
    <n v="4"/>
    <n v="0"/>
    <n v="0"/>
    <n v="13001"/>
    <n v="4.065753424657534"/>
    <n v="37.739726027397261"/>
    <n v="1"/>
    <n v="2"/>
    <n v="1"/>
    <n v="2"/>
    <n v="3"/>
    <n v="0"/>
    <n v="0"/>
    <n v="0"/>
  </r>
  <r>
    <n v="64628868"/>
    <s v="ASOCIADO 2993"/>
    <x v="2"/>
    <x v="7"/>
    <n v="385467"/>
    <m/>
    <n v="0"/>
    <m/>
    <m/>
    <m/>
    <n v="2082820"/>
    <s v="SIN"/>
    <s v="SIN"/>
    <s v="SIN"/>
    <n v="4"/>
    <n v="0"/>
    <n v="0"/>
    <n v="68895"/>
    <n v="5.5753424657534243"/>
    <n v="40.008219178082193"/>
    <n v="2"/>
    <n v="0"/>
    <n v="2"/>
    <n v="2"/>
    <n v="2"/>
    <n v="0"/>
    <n v="0"/>
    <n v="0"/>
  </r>
  <r>
    <n v="4828868"/>
    <s v="ASOCIADO 2994"/>
    <x v="3"/>
    <x v="3"/>
    <m/>
    <n v="2183437"/>
    <n v="100617"/>
    <n v="137882"/>
    <n v="0"/>
    <n v="0"/>
    <n v="2082820"/>
    <s v="9- Otras garantías (no admisible)"/>
    <s v="LBZ"/>
    <s v="A"/>
    <n v="4"/>
    <n v="0"/>
    <n v="0"/>
    <n v="13052"/>
    <n v="5.5753424657534243"/>
    <n v="43.271232876712325"/>
    <n v="1"/>
    <n v="1"/>
    <n v="1"/>
    <n v="2"/>
    <n v="2"/>
    <n v="0"/>
    <n v="0"/>
    <n v="0"/>
  </r>
  <r>
    <n v="2040048064"/>
    <s v="ASOCIADO 2995"/>
    <x v="3"/>
    <x v="3"/>
    <m/>
    <n v="2225813"/>
    <n v="142993"/>
    <n v="148039"/>
    <n v="0"/>
    <n v="0"/>
    <n v="2082820"/>
    <s v="9- Otras garantías (no admisible)"/>
    <s v="LBZ"/>
    <s v="A"/>
    <n v="4"/>
    <n v="0"/>
    <n v="0"/>
    <n v="13052"/>
    <n v="5.5753424657534243"/>
    <n v="29.391780821917809"/>
    <n v="1"/>
    <n v="3"/>
    <n v="2"/>
    <n v="3"/>
    <n v="1"/>
    <n v="0"/>
    <n v="0"/>
    <n v="0"/>
  </r>
  <r>
    <n v="2008404244"/>
    <s v="ASOCIADO 2996"/>
    <x v="2"/>
    <x v="7"/>
    <m/>
    <m/>
    <n v="0"/>
    <m/>
    <m/>
    <m/>
    <n v="2082820"/>
    <s v="SIN"/>
    <s v="SIN"/>
    <s v="SIN"/>
    <n v="4"/>
    <n v="0"/>
    <n v="0"/>
    <n v="68255"/>
    <n v="5.5753424657534243"/>
    <n v="33.446575342465756"/>
    <n v="1"/>
    <n v="1"/>
    <n v="1"/>
    <n v="2"/>
    <n v="3"/>
    <n v="0"/>
    <n v="0"/>
    <n v="0"/>
  </r>
  <r>
    <n v="2044024680"/>
    <s v="ASOCIADO 2997"/>
    <x v="3"/>
    <x v="5"/>
    <m/>
    <n v="455335"/>
    <n v="0"/>
    <n v="52638"/>
    <n v="0"/>
    <n v="0"/>
    <n v="2083929"/>
    <s v="9- Otras garantías (no admisible)"/>
    <s v="LBZ"/>
    <s v="A"/>
    <n v="4"/>
    <n v="0"/>
    <n v="0"/>
    <n v="13052"/>
    <n v="3.6575342465753424"/>
    <n v="32.969863013698628"/>
    <n v="2"/>
    <n v="5"/>
    <n v="1"/>
    <n v="3"/>
    <n v="1"/>
    <n v="0"/>
    <n v="0"/>
    <n v="0"/>
  </r>
  <r>
    <n v="2244262822"/>
    <s v="ASOCIADO 2999"/>
    <x v="3"/>
    <x v="3"/>
    <n v="334505"/>
    <n v="2330102"/>
    <n v="242838"/>
    <n v="374323"/>
    <n v="0"/>
    <n v="0"/>
    <n v="2087264"/>
    <s v="9- Otras garantías (no admisible)"/>
    <s v="LBZ"/>
    <s v="A"/>
    <n v="4"/>
    <n v="0"/>
    <n v="0"/>
    <n v="76275"/>
    <n v="1.5917808219178082"/>
    <n v="29.293150684931508"/>
    <n v="1"/>
    <n v="5"/>
    <n v="2"/>
    <n v="3"/>
    <n v="1"/>
    <n v="0"/>
    <n v="0"/>
    <n v="0"/>
  </r>
  <r>
    <n v="88284662"/>
    <s v="ASOCIADO 3000"/>
    <x v="3"/>
    <x v="5"/>
    <m/>
    <n v="1188607"/>
    <n v="0"/>
    <n v="158088"/>
    <n v="0"/>
    <n v="0"/>
    <n v="2093929"/>
    <s v="9- Otras garantías (no admisible)"/>
    <s v="LBZ"/>
    <s v="A"/>
    <n v="4"/>
    <n v="0"/>
    <n v="0"/>
    <n v="68615"/>
    <n v="3.5315068493150683"/>
    <n v="37.495890410958907"/>
    <n v="1"/>
    <n v="4"/>
    <n v="1"/>
    <n v="3"/>
    <n v="2"/>
    <n v="0"/>
    <n v="0"/>
    <n v="0"/>
  </r>
  <r>
    <n v="2042262806"/>
    <s v="ASOCIADO 3001"/>
    <x v="3"/>
    <x v="5"/>
    <n v="102933"/>
    <n v="977283"/>
    <n v="0"/>
    <n v="286208"/>
    <n v="0"/>
    <n v="1800000"/>
    <n v="2099260"/>
    <s v="6- pignoración"/>
    <s v="LBZ"/>
    <s v="A"/>
    <n v="4"/>
    <n v="0"/>
    <n v="0"/>
    <n v="68307"/>
    <n v="6.7178082191780826"/>
    <n v="27.717808219178082"/>
    <n v="2"/>
    <n v="5"/>
    <n v="3"/>
    <n v="4"/>
    <n v="1"/>
    <n v="0"/>
    <n v="0"/>
    <n v="0"/>
  </r>
  <r>
    <n v="46466428"/>
    <s v="ASOCIADO 3003"/>
    <x v="3"/>
    <x v="3"/>
    <m/>
    <n v="2978258"/>
    <n v="874879"/>
    <n v="142213"/>
    <n v="0"/>
    <n v="0"/>
    <n v="2103379"/>
    <s v="9- Otras garantías (no admisible)"/>
    <s v="LBZ"/>
    <s v="A"/>
    <n v="4"/>
    <n v="0"/>
    <n v="0"/>
    <n v="68615"/>
    <n v="19.306849315068494"/>
    <n v="56.013698630136986"/>
    <n v="2"/>
    <n v="2"/>
    <n v="1"/>
    <n v="2"/>
    <n v="3"/>
    <n v="0"/>
    <n v="0"/>
    <n v="0"/>
  </r>
  <r>
    <n v="2088084888"/>
    <s v="ASOCIADO 3005"/>
    <x v="3"/>
    <x v="3"/>
    <n v="312168"/>
    <n v="2931108"/>
    <n v="823365"/>
    <n v="127258.99999999999"/>
    <n v="0"/>
    <n v="0"/>
    <n v="2107743"/>
    <s v="9- Otras garantías (no admisible)"/>
    <s v="LBZ"/>
    <s v="A"/>
    <n v="4"/>
    <n v="0"/>
    <n v="0"/>
    <n v="76001"/>
    <n v="3.4876712328767123"/>
    <n v="29.646575342465752"/>
    <n v="2"/>
    <n v="0"/>
    <n v="1"/>
    <n v="3"/>
    <n v="1"/>
    <n v="0"/>
    <n v="0"/>
    <n v="0"/>
  </r>
  <r>
    <n v="4042220"/>
    <s v="ASOCIADO 3006"/>
    <x v="3"/>
    <x v="5"/>
    <n v="377500"/>
    <n v="1777004"/>
    <n v="0"/>
    <n v="252563"/>
    <n v="0"/>
    <n v="0"/>
    <n v="2108323"/>
    <s v="9- Otras garantías (no admisible)"/>
    <s v="LBZ"/>
    <s v="A"/>
    <n v="4"/>
    <n v="0"/>
    <n v="0"/>
    <n v="76130"/>
    <n v="2.2246575342465755"/>
    <n v="37.506849315068493"/>
    <n v="1"/>
    <n v="2"/>
    <n v="2"/>
    <n v="3"/>
    <n v="2"/>
    <n v="0"/>
    <n v="0"/>
    <n v="0"/>
  </r>
  <r>
    <n v="2246408"/>
    <s v="ASOCIADO 3007"/>
    <x v="2"/>
    <x v="7"/>
    <m/>
    <m/>
    <n v="0"/>
    <m/>
    <m/>
    <m/>
    <n v="2108719"/>
    <s v="SIN"/>
    <s v="SIN"/>
    <s v="SIN"/>
    <n v="4"/>
    <n v="0"/>
    <n v="0"/>
    <n v="68001"/>
    <n v="7.5506849315068489"/>
    <n v="55.624657534246573"/>
    <n v="1"/>
    <n v="4"/>
    <n v="3"/>
    <n v="5"/>
    <n v="2"/>
    <n v="0"/>
    <n v="0"/>
    <n v="0"/>
  </r>
  <r>
    <n v="2224640828"/>
    <s v="ASOCIADO 3008"/>
    <x v="2"/>
    <x v="8"/>
    <n v="8596371"/>
    <m/>
    <n v="0"/>
    <m/>
    <m/>
    <m/>
    <n v="2109149"/>
    <s v="SIN"/>
    <s v="SIN"/>
    <s v="SIN"/>
    <n v="4"/>
    <n v="0"/>
    <n v="0"/>
    <n v="76130"/>
    <n v="3.4328767123287673"/>
    <n v="28.161643835616438"/>
    <n v="2"/>
    <n v="0"/>
    <n v="1"/>
    <n v="3"/>
    <n v="1"/>
    <n v="0"/>
    <n v="0"/>
    <n v="0"/>
  </r>
  <r>
    <n v="2044042280"/>
    <s v="ASOCIADO 3011"/>
    <x v="2"/>
    <x v="7"/>
    <m/>
    <m/>
    <n v="0"/>
    <m/>
    <m/>
    <m/>
    <n v="2111429"/>
    <s v="SIN"/>
    <s v="SIN"/>
    <s v="SIN"/>
    <n v="4"/>
    <n v="0"/>
    <n v="0"/>
    <n v="13052"/>
    <n v="4.3150684931506849"/>
    <n v="25.279452054794522"/>
    <n v="1"/>
    <n v="4"/>
    <n v="1"/>
    <n v="3"/>
    <n v="1"/>
    <n v="0"/>
    <n v="0"/>
    <n v="0"/>
  </r>
  <r>
    <n v="2028226404"/>
    <s v="ASOCIADO 3016"/>
    <x v="2"/>
    <x v="7"/>
    <m/>
    <m/>
    <n v="0"/>
    <m/>
    <m/>
    <m/>
    <n v="2118864"/>
    <s v="SIN"/>
    <s v="SIN"/>
    <s v="SIN"/>
    <n v="4"/>
    <n v="0"/>
    <n v="0"/>
    <n v="5001"/>
    <n v="3.3205479452054796"/>
    <n v="27.953424657534246"/>
    <n v="1"/>
    <n v="0"/>
    <n v="2"/>
    <n v="2"/>
    <n v="2"/>
    <n v="0"/>
    <n v="0"/>
    <n v="0"/>
  </r>
  <r>
    <n v="2008660068"/>
    <s v="ASOCIADO 3018"/>
    <x v="2"/>
    <x v="7"/>
    <m/>
    <m/>
    <n v="0"/>
    <m/>
    <m/>
    <m/>
    <n v="2121755"/>
    <s v="SIN"/>
    <s v="SIN"/>
    <s v="SIN"/>
    <n v="4"/>
    <n v="0"/>
    <n v="0"/>
    <n v="68001"/>
    <n v="3.0684931506849313"/>
    <n v="33.205479452054796"/>
    <n v="1"/>
    <n v="5"/>
    <n v="2"/>
    <n v="5"/>
    <n v="3"/>
    <n v="0"/>
    <n v="0"/>
    <n v="0"/>
  </r>
  <r>
    <n v="66842404"/>
    <s v="ASOCIADO 3020"/>
    <x v="3"/>
    <x v="5"/>
    <n v="1277774"/>
    <n v="1760352"/>
    <n v="0"/>
    <n v="175128"/>
    <n v="0"/>
    <n v="0"/>
    <n v="2125485"/>
    <s v="9- Otras garantías (no admisible)"/>
    <s v="LBZ"/>
    <s v="A"/>
    <n v="4"/>
    <n v="0"/>
    <n v="4"/>
    <n v="76001"/>
    <n v="1.3753424657534246"/>
    <n v="50.81095890410959"/>
    <n v="2"/>
    <n v="5"/>
    <n v="3"/>
    <n v="5"/>
    <n v="2"/>
    <n v="0"/>
    <n v="0"/>
    <n v="0"/>
  </r>
  <r>
    <n v="4028860"/>
    <s v="ASOCIADO 3022"/>
    <x v="3"/>
    <x v="5"/>
    <m/>
    <n v="2000000"/>
    <n v="0"/>
    <n v="142025"/>
    <n v="0"/>
    <n v="0"/>
    <n v="2128820"/>
    <s v="9- Otras garantías (no admisible)"/>
    <s v="LBZ"/>
    <s v="A"/>
    <n v="4"/>
    <n v="0"/>
    <n v="0"/>
    <n v="68276"/>
    <n v="5.6301369863013697"/>
    <n v="27.454794520547946"/>
    <n v="1"/>
    <n v="2"/>
    <n v="1"/>
    <n v="2"/>
    <n v="2"/>
    <n v="0"/>
    <n v="0"/>
    <n v="0"/>
  </r>
  <r>
    <n v="26840022"/>
    <s v="ASOCIADO 3024"/>
    <x v="2"/>
    <x v="8"/>
    <n v="11219000"/>
    <m/>
    <n v="0"/>
    <m/>
    <m/>
    <m/>
    <n v="2131181"/>
    <s v="SIN"/>
    <s v="SIN"/>
    <s v="SIN"/>
    <n v="4"/>
    <n v="0"/>
    <n v="0"/>
    <n v="76001"/>
    <n v="3.5205479452054793"/>
    <n v="55.558904109589044"/>
    <n v="1"/>
    <n v="5"/>
    <n v="4"/>
    <n v="4"/>
    <n v="3"/>
    <n v="0"/>
    <n v="0"/>
    <n v="0"/>
  </r>
  <r>
    <n v="4828200"/>
    <s v="ASOCIADO 3025"/>
    <x v="2"/>
    <x v="7"/>
    <m/>
    <m/>
    <n v="0"/>
    <m/>
    <m/>
    <m/>
    <n v="2132120"/>
    <s v="SIN"/>
    <s v="SIN"/>
    <s v="SIN"/>
    <n v="4"/>
    <n v="0"/>
    <n v="0"/>
    <n v="13052"/>
    <n v="3.3205479452054796"/>
    <n v="41.024657534246572"/>
    <n v="1"/>
    <n v="2"/>
    <n v="2"/>
    <n v="3"/>
    <n v="2"/>
    <n v="0"/>
    <n v="0"/>
    <n v="0"/>
  </r>
  <r>
    <n v="48602068"/>
    <s v="ASOCIADO 3030"/>
    <x v="3"/>
    <x v="5"/>
    <m/>
    <n v="495824"/>
    <n v="0"/>
    <n v="73117"/>
    <n v="0"/>
    <n v="0"/>
    <n v="2132587"/>
    <s v="9- Otras garantías (no admisible)"/>
    <s v="LBZ"/>
    <s v="A"/>
    <n v="4"/>
    <n v="0"/>
    <n v="0"/>
    <n v="76001"/>
    <n v="3.4821917808219176"/>
    <n v="39.490410958904107"/>
    <n v="2"/>
    <n v="0"/>
    <n v="1"/>
    <n v="3"/>
    <n v="1"/>
    <n v="0"/>
    <n v="0"/>
    <n v="0"/>
  </r>
  <r>
    <n v="2008260644"/>
    <s v="ASOCIADO 3032"/>
    <x v="3"/>
    <x v="5"/>
    <n v="186760"/>
    <n v="1924079"/>
    <n v="0"/>
    <n v="91921"/>
    <n v="0"/>
    <n v="0"/>
    <n v="2138820"/>
    <s v="9- Otras garantías (no admisible)"/>
    <s v="LBZ"/>
    <s v="A"/>
    <n v="4"/>
    <n v="0"/>
    <n v="0"/>
    <n v="68276"/>
    <n v="5.7150684931506852"/>
    <n v="33.553424657534244"/>
    <n v="1"/>
    <n v="2"/>
    <n v="1"/>
    <n v="2"/>
    <n v="2"/>
    <n v="0"/>
    <n v="0"/>
    <n v="0"/>
  </r>
  <r>
    <n v="2062002060"/>
    <s v="ASOCIADO 3034"/>
    <x v="3"/>
    <x v="3"/>
    <n v="735600"/>
    <n v="2823489"/>
    <n v="683925"/>
    <n v="218513"/>
    <n v="0"/>
    <n v="2700000"/>
    <n v="2139564"/>
    <s v="6- pignoración"/>
    <s v="LBZ"/>
    <s v="A"/>
    <n v="4"/>
    <n v="0"/>
    <n v="0"/>
    <n v="5088"/>
    <n v="5.7945205479452051"/>
    <n v="26.865753424657534"/>
    <n v="2"/>
    <n v="2"/>
    <n v="1"/>
    <n v="2"/>
    <n v="1"/>
    <n v="0"/>
    <n v="0"/>
    <n v="0"/>
  </r>
  <r>
    <n v="82448242"/>
    <s v="ASOCIADO 3036"/>
    <x v="2"/>
    <x v="7"/>
    <m/>
    <m/>
    <n v="0"/>
    <m/>
    <m/>
    <m/>
    <n v="2141429"/>
    <s v="SIN"/>
    <s v="SIN"/>
    <s v="SIN"/>
    <n v="4"/>
    <n v="0"/>
    <n v="0"/>
    <n v="13052"/>
    <n v="4.4082191780821915"/>
    <n v="36.580821917808223"/>
    <n v="1"/>
    <n v="4"/>
    <n v="3"/>
    <n v="3"/>
    <n v="3"/>
    <n v="0"/>
    <n v="0"/>
    <n v="0"/>
  </r>
  <r>
    <n v="2466482"/>
    <s v="ASOCIADO 3037"/>
    <x v="2"/>
    <x v="7"/>
    <m/>
    <m/>
    <n v="0"/>
    <m/>
    <m/>
    <m/>
    <n v="2141429"/>
    <s v="SIN"/>
    <s v="SIN"/>
    <s v="SIN"/>
    <n v="4"/>
    <n v="0"/>
    <n v="0"/>
    <n v="68615"/>
    <n v="4.4082191780821915"/>
    <n v="46.813698630136983"/>
    <n v="1"/>
    <n v="1"/>
    <n v="1"/>
    <n v="3"/>
    <n v="3"/>
    <n v="0"/>
    <n v="0"/>
    <n v="0"/>
  </r>
  <r>
    <n v="4028044"/>
    <s v="ASOCIADO 3038"/>
    <x v="3"/>
    <x v="5"/>
    <m/>
    <n v="1313702"/>
    <n v="0"/>
    <n v="241406"/>
    <n v="0"/>
    <n v="0"/>
    <n v="2141429"/>
    <s v="9- Otras garantías (no admisible)"/>
    <s v="LBZ"/>
    <s v="A"/>
    <n v="4"/>
    <n v="0"/>
    <n v="0"/>
    <n v="13052"/>
    <n v="4.4082191780821915"/>
    <n v="42.115068493150687"/>
    <n v="1"/>
    <n v="0"/>
    <n v="1"/>
    <n v="3"/>
    <n v="3"/>
    <n v="0"/>
    <n v="0"/>
    <n v="0"/>
  </r>
  <r>
    <n v="2008804666"/>
    <s v="ASOCIADO 3040"/>
    <x v="4"/>
    <x v="4"/>
    <n v="354667"/>
    <n v="45093409"/>
    <n v="42947289"/>
    <n v="976299"/>
    <n v="0"/>
    <n v="55990000"/>
    <n v="2146120"/>
    <s v="2- prendaria"/>
    <s v="LBZ"/>
    <s v="A"/>
    <n v="4"/>
    <n v="0"/>
    <n v="0"/>
    <n v="68001"/>
    <n v="3.3671232876712329"/>
    <n v="31.372602739726027"/>
    <n v="2"/>
    <n v="6"/>
    <n v="5"/>
    <n v="5"/>
    <n v="4"/>
    <n v="0"/>
    <n v="0"/>
    <n v="0"/>
  </r>
  <r>
    <n v="2008680046"/>
    <s v="ASOCIADO 3042"/>
    <x v="2"/>
    <x v="7"/>
    <n v="1959545"/>
    <m/>
    <n v="0"/>
    <m/>
    <m/>
    <m/>
    <n v="2147277"/>
    <s v="SIN"/>
    <s v="SIN"/>
    <s v="SIN"/>
    <n v="4"/>
    <n v="0"/>
    <n v="0"/>
    <n v="76001"/>
    <n v="1.6712328767123288"/>
    <n v="31.958904109589042"/>
    <n v="1"/>
    <n v="5"/>
    <n v="4"/>
    <n v="7"/>
    <n v="3"/>
    <n v="0"/>
    <n v="0"/>
    <n v="0"/>
  </r>
  <r>
    <n v="2064280660"/>
    <s v="ASOCIADO 3043"/>
    <x v="2"/>
    <x v="7"/>
    <n v="2352348"/>
    <m/>
    <n v="0"/>
    <m/>
    <m/>
    <m/>
    <n v="2156025"/>
    <s v="SIN"/>
    <s v="SIN"/>
    <s v="SIN"/>
    <n v="4"/>
    <n v="0"/>
    <n v="0"/>
    <n v="11001"/>
    <n v="3.5123287671232877"/>
    <n v="32.397260273972606"/>
    <n v="1"/>
    <n v="0"/>
    <n v="3"/>
    <n v="3"/>
    <n v="1"/>
    <n v="0"/>
    <n v="0"/>
    <n v="0"/>
  </r>
  <r>
    <n v="2224806808"/>
    <s v="ASOCIADO 3044"/>
    <x v="2"/>
    <x v="7"/>
    <n v="157166"/>
    <m/>
    <n v="0"/>
    <m/>
    <m/>
    <m/>
    <n v="2156025"/>
    <s v="SIN"/>
    <s v="SIN"/>
    <s v="SIN"/>
    <n v="4"/>
    <n v="0"/>
    <n v="0"/>
    <n v="76130"/>
    <n v="3.5205479452054793"/>
    <n v="24.802739726027397"/>
    <n v="1"/>
    <n v="3"/>
    <n v="2"/>
    <n v="3"/>
    <n v="1"/>
    <n v="0"/>
    <n v="0"/>
    <n v="0"/>
  </r>
  <r>
    <n v="64644680"/>
    <s v="ASOCIADO 3045"/>
    <x v="2"/>
    <x v="8"/>
    <n v="3300833"/>
    <m/>
    <n v="0"/>
    <m/>
    <m/>
    <m/>
    <n v="2156255"/>
    <s v="SIN"/>
    <s v="SIN"/>
    <s v="SIN"/>
    <n v="4"/>
    <n v="0"/>
    <n v="0"/>
    <n v="68001"/>
    <n v="2.0712328767123287"/>
    <n v="39.361643835616441"/>
    <n v="2"/>
    <n v="5"/>
    <n v="3"/>
    <n v="4"/>
    <n v="2"/>
    <n v="0"/>
    <n v="0"/>
    <n v="0"/>
  </r>
  <r>
    <n v="2062644804"/>
    <s v="ASOCIADO 3047"/>
    <x v="2"/>
    <x v="7"/>
    <n v="23077"/>
    <m/>
    <n v="0"/>
    <m/>
    <m/>
    <m/>
    <n v="2166820"/>
    <s v="SIN"/>
    <s v="SIN"/>
    <s v="SIN"/>
    <n v="4"/>
    <n v="0"/>
    <n v="0"/>
    <n v="68615"/>
    <n v="5.7945205479452051"/>
    <n v="34.021917808219179"/>
    <n v="2"/>
    <n v="2"/>
    <n v="1"/>
    <n v="2"/>
    <n v="1"/>
    <n v="0"/>
    <n v="0"/>
    <n v="0"/>
  </r>
  <r>
    <n v="4820686"/>
    <s v="ASOCIADO 3050"/>
    <x v="3"/>
    <x v="3"/>
    <m/>
    <n v="2399514"/>
    <n v="228085"/>
    <n v="236886"/>
    <n v="0"/>
    <n v="0"/>
    <n v="2171429"/>
    <s v="9- Otras garantías (no admisible)"/>
    <s v="LBZ"/>
    <s v="A"/>
    <n v="4"/>
    <n v="0"/>
    <n v="0"/>
    <n v="13836"/>
    <n v="4.4904109589041097"/>
    <n v="41.994520547945207"/>
    <n v="1"/>
    <n v="2"/>
    <n v="1"/>
    <n v="3"/>
    <n v="3"/>
    <n v="0"/>
    <n v="0"/>
    <n v="0"/>
  </r>
  <r>
    <n v="2462482"/>
    <s v="ASOCIADO 3051"/>
    <x v="3"/>
    <x v="7"/>
    <m/>
    <n v="69626"/>
    <n v="0"/>
    <n v="70184"/>
    <n v="0"/>
    <n v="0"/>
    <n v="2172260"/>
    <s v="9- Otras garantías (no admisible)"/>
    <s v="LBZ"/>
    <s v="A"/>
    <n v="4"/>
    <n v="0"/>
    <n v="0"/>
    <n v="68418"/>
    <n v="6.7178082191780826"/>
    <n v="41.68767123287671"/>
    <n v="1"/>
    <n v="1"/>
    <n v="1"/>
    <n v="2"/>
    <n v="3"/>
    <n v="0"/>
    <n v="0"/>
    <n v="0"/>
  </r>
  <r>
    <n v="40804224"/>
    <s v="ASOCIADO 3052"/>
    <x v="2"/>
    <x v="7"/>
    <m/>
    <m/>
    <n v="0"/>
    <m/>
    <m/>
    <m/>
    <n v="2176269"/>
    <s v="SIN"/>
    <s v="SIN"/>
    <s v="SIN"/>
    <n v="4"/>
    <n v="0"/>
    <n v="0"/>
    <n v="13760"/>
    <n v="6.0465753424657533"/>
    <n v="41.169863013698631"/>
    <n v="2"/>
    <n v="3"/>
    <n v="1"/>
    <n v="3"/>
    <n v="3"/>
    <n v="0"/>
    <n v="0"/>
    <n v="0"/>
  </r>
  <r>
    <n v="86226224"/>
    <s v="ASOCIADO 3054"/>
    <x v="2"/>
    <x v="7"/>
    <m/>
    <m/>
    <n v="0"/>
    <m/>
    <m/>
    <m/>
    <n v="2179463"/>
    <s v="SIN"/>
    <s v="SIN"/>
    <s v="SIN"/>
    <n v="4"/>
    <n v="0"/>
    <n v="0"/>
    <n v="76130"/>
    <n v="3.6"/>
    <n v="60.2"/>
    <n v="1"/>
    <n v="2"/>
    <n v="1"/>
    <n v="2"/>
    <n v="3"/>
    <n v="0"/>
    <n v="0"/>
    <n v="0"/>
  </r>
  <r>
    <n v="80008206"/>
    <s v="ASOCIADO 3055"/>
    <x v="3"/>
    <x v="5"/>
    <m/>
    <n v="2120418"/>
    <n v="0"/>
    <n v="206553"/>
    <n v="0"/>
    <n v="0"/>
    <n v="2179620"/>
    <s v="9- Otras garantías (no admisible)"/>
    <s v="LBZ"/>
    <s v="A"/>
    <n v="4"/>
    <n v="0"/>
    <n v="0"/>
    <n v="25754"/>
    <n v="4.904109589041096"/>
    <n v="41.87945205479452"/>
    <n v="1"/>
    <n v="2"/>
    <n v="2"/>
    <n v="2"/>
    <n v="3"/>
    <n v="0"/>
    <n v="0"/>
    <n v="0"/>
  </r>
  <r>
    <n v="84462622"/>
    <s v="ASOCIADO 3062"/>
    <x v="2"/>
    <x v="7"/>
    <m/>
    <m/>
    <n v="0"/>
    <m/>
    <m/>
    <m/>
    <n v="2188820"/>
    <s v="SIN"/>
    <s v="SIN"/>
    <s v="SIN"/>
    <n v="4"/>
    <n v="0"/>
    <n v="0"/>
    <n v="13838"/>
    <n v="5.7945205479452051"/>
    <n v="50.041095890410958"/>
    <n v="1"/>
    <n v="3"/>
    <n v="1"/>
    <n v="2"/>
    <n v="3"/>
    <n v="0"/>
    <n v="0"/>
    <n v="0"/>
  </r>
  <r>
    <n v="2006826022"/>
    <s v="ASOCIADO 3064"/>
    <x v="2"/>
    <x v="7"/>
    <n v="236168"/>
    <m/>
    <n v="0"/>
    <m/>
    <m/>
    <m/>
    <n v="2193929"/>
    <s v="SIN"/>
    <s v="SIN"/>
    <s v="SIN"/>
    <n v="4"/>
    <n v="0"/>
    <n v="0"/>
    <n v="68276"/>
    <n v="3.3205479452054796"/>
    <n v="28.463013698630139"/>
    <n v="1"/>
    <n v="5"/>
    <n v="2"/>
    <n v="3"/>
    <n v="1"/>
    <n v="0"/>
    <n v="0"/>
    <n v="0"/>
  </r>
  <r>
    <n v="6688080"/>
    <s v="ASOCIADO 3065"/>
    <x v="2"/>
    <x v="7"/>
    <n v="667950"/>
    <m/>
    <n v="0"/>
    <m/>
    <m/>
    <m/>
    <n v="2194820"/>
    <s v="SIN"/>
    <s v="SIN"/>
    <s v="SIN"/>
    <n v="4"/>
    <n v="0"/>
    <n v="0"/>
    <n v="68418"/>
    <n v="5.8794520547945206"/>
    <n v="55.893150684931506"/>
    <n v="1"/>
    <n v="1"/>
    <n v="2"/>
    <n v="2"/>
    <n v="2"/>
    <n v="0"/>
    <n v="0"/>
    <n v="0"/>
  </r>
  <r>
    <n v="2044026884"/>
    <s v="ASOCIADO 3067"/>
    <x v="2"/>
    <x v="7"/>
    <m/>
    <m/>
    <n v="0"/>
    <m/>
    <m/>
    <m/>
    <n v="2195929"/>
    <s v="SIN"/>
    <s v="SIN"/>
    <s v="SIN"/>
    <n v="4"/>
    <n v="0"/>
    <n v="0"/>
    <n v="13052"/>
    <n v="3.904109589041096"/>
    <n v="27.82191780821918"/>
    <n v="2"/>
    <n v="6"/>
    <n v="2"/>
    <n v="6"/>
    <n v="1"/>
    <n v="0"/>
    <n v="0"/>
    <n v="0"/>
  </r>
  <r>
    <n v="48642408"/>
    <s v="ASOCIADO 3068"/>
    <x v="2"/>
    <x v="7"/>
    <m/>
    <m/>
    <n v="0"/>
    <m/>
    <m/>
    <m/>
    <n v="2199755"/>
    <s v="SIN"/>
    <s v="SIN"/>
    <s v="SIN"/>
    <n v="4"/>
    <n v="0"/>
    <n v="0"/>
    <n v="68307"/>
    <n v="3.2794520547945205"/>
    <n v="39.161643835616438"/>
    <n v="2"/>
    <n v="5"/>
    <n v="3"/>
    <n v="4"/>
    <n v="3"/>
    <n v="0"/>
    <n v="0"/>
    <n v="0"/>
  </r>
  <r>
    <n v="64642400"/>
    <s v="ASOCIADO 3070"/>
    <x v="2"/>
    <x v="7"/>
    <m/>
    <m/>
    <n v="0"/>
    <m/>
    <m/>
    <m/>
    <n v="2201429"/>
    <s v="SIN"/>
    <s v="SIN"/>
    <s v="SIN"/>
    <n v="4"/>
    <n v="0"/>
    <n v="0"/>
    <n v="68276"/>
    <n v="4.5753424657534243"/>
    <n v="39.413698630136984"/>
    <n v="2"/>
    <n v="5"/>
    <n v="3"/>
    <n v="4"/>
    <n v="1"/>
    <n v="0"/>
    <n v="0"/>
    <n v="0"/>
  </r>
  <r>
    <n v="48686802"/>
    <s v="ASOCIADO 3071"/>
    <x v="2"/>
    <x v="7"/>
    <m/>
    <m/>
    <n v="0"/>
    <m/>
    <m/>
    <m/>
    <n v="2201429"/>
    <s v="SIN"/>
    <s v="SIN"/>
    <s v="SIN"/>
    <n v="4"/>
    <n v="0"/>
    <n v="0"/>
    <n v="68615"/>
    <n v="4.5287671232876709"/>
    <n v="42.084931506849315"/>
    <n v="2"/>
    <n v="2"/>
    <n v="1"/>
    <n v="3"/>
    <n v="1"/>
    <n v="0"/>
    <n v="0"/>
    <n v="0"/>
  </r>
  <r>
    <n v="2006408664"/>
    <s v="ASOCIADO 3072"/>
    <x v="2"/>
    <x v="7"/>
    <n v="618667"/>
    <m/>
    <n v="0"/>
    <m/>
    <m/>
    <m/>
    <n v="2201620"/>
    <s v="SIN"/>
    <s v="SIN"/>
    <s v="SIN"/>
    <n v="4"/>
    <n v="0"/>
    <n v="0"/>
    <n v="68406"/>
    <n v="4.4082191780821915"/>
    <n v="28.87123287671233"/>
    <n v="1"/>
    <n v="1"/>
    <n v="2"/>
    <n v="2"/>
    <n v="3"/>
    <n v="0"/>
    <n v="0"/>
    <n v="0"/>
  </r>
  <r>
    <n v="26486602"/>
    <s v="ASOCIADO 3074"/>
    <x v="3"/>
    <x v="3"/>
    <m/>
    <n v="2844262"/>
    <n v="641361"/>
    <n v="159990"/>
    <n v="0"/>
    <n v="0"/>
    <n v="2202901"/>
    <s v="9- Otras garantías (no admisible)"/>
    <s v="LBZ"/>
    <s v="A"/>
    <n v="4"/>
    <n v="0"/>
    <n v="0"/>
    <n v="76001"/>
    <n v="3.6410958904109587"/>
    <n v="55.758904109589039"/>
    <n v="1"/>
    <n v="5"/>
    <n v="2"/>
    <n v="3"/>
    <n v="1"/>
    <n v="0"/>
    <n v="0"/>
    <n v="0"/>
  </r>
  <r>
    <n v="84608260"/>
    <s v="ASOCIADO 3079"/>
    <x v="3"/>
    <x v="3"/>
    <m/>
    <n v="2456651"/>
    <n v="240391"/>
    <n v="106660"/>
    <n v="0"/>
    <n v="0"/>
    <n v="2216260"/>
    <s v="9- Otras garantías (no admisible)"/>
    <s v="LBZ"/>
    <s v="A"/>
    <n v="4"/>
    <n v="0"/>
    <n v="0"/>
    <n v="13433"/>
    <n v="5.9643835616438352"/>
    <n v="41.704109589041096"/>
    <n v="1"/>
    <n v="2"/>
    <n v="1"/>
    <n v="2"/>
    <n v="3"/>
    <n v="0"/>
    <n v="0"/>
    <n v="0"/>
  </r>
  <r>
    <n v="4208828"/>
    <s v="ASOCIADO 3080"/>
    <x v="4"/>
    <x v="0"/>
    <n v="203701"/>
    <n v="5737785"/>
    <n v="3519754"/>
    <n v="157782"/>
    <n v="0"/>
    <n v="5470000"/>
    <n v="2218031"/>
    <s v="6- pignoración"/>
    <s v="LBZ"/>
    <s v="A"/>
    <n v="4"/>
    <n v="0"/>
    <n v="0"/>
    <n v="76130"/>
    <n v="8.2986301369863007"/>
    <n v="47.947945205479449"/>
    <n v="1"/>
    <n v="1"/>
    <n v="2"/>
    <n v="2"/>
    <n v="3"/>
    <n v="0"/>
    <n v="0"/>
    <n v="0"/>
  </r>
  <r>
    <n v="8648648"/>
    <s v="ASOCIADO 3081"/>
    <x v="2"/>
    <x v="7"/>
    <n v="770000"/>
    <m/>
    <n v="0"/>
    <m/>
    <m/>
    <m/>
    <n v="2218820"/>
    <s v="SIN"/>
    <s v="SIN"/>
    <s v="SIN"/>
    <n v="4"/>
    <n v="0"/>
    <n v="0"/>
    <n v="13836"/>
    <n v="5.838356164383562"/>
    <n v="38.254794520547946"/>
    <n v="1"/>
    <n v="2"/>
    <n v="1"/>
    <n v="4"/>
    <n v="2"/>
    <n v="0"/>
    <n v="0"/>
    <n v="0"/>
  </r>
  <r>
    <n v="84280460"/>
    <s v="ASOCIADO 3085"/>
    <x v="3"/>
    <x v="5"/>
    <n v="366600"/>
    <n v="2318515"/>
    <n v="0"/>
    <n v="110765"/>
    <n v="0"/>
    <n v="0"/>
    <n v="2231429"/>
    <s v="9- Otras garantías (no admisible)"/>
    <s v="LBZ"/>
    <s v="A"/>
    <n v="4"/>
    <n v="0"/>
    <n v="0"/>
    <n v="68081"/>
    <n v="4.6575342465753424"/>
    <n v="39.216438356164382"/>
    <n v="1"/>
    <n v="1"/>
    <n v="1"/>
    <n v="3"/>
    <n v="3"/>
    <n v="0"/>
    <n v="0"/>
    <n v="0"/>
  </r>
  <r>
    <n v="2066628666"/>
    <s v="ASOCIADO 3087"/>
    <x v="3"/>
    <x v="5"/>
    <m/>
    <n v="403187"/>
    <n v="0"/>
    <n v="204016"/>
    <n v="0"/>
    <n v="0"/>
    <n v="2231429"/>
    <s v="9- Otras garantías (no admisible)"/>
    <s v="LBZ"/>
    <s v="A"/>
    <n v="4"/>
    <n v="0"/>
    <n v="0"/>
    <n v="68001"/>
    <n v="4.6575342465753424"/>
    <n v="32.523287671232879"/>
    <n v="2"/>
    <n v="5"/>
    <n v="3"/>
    <n v="4"/>
    <n v="1"/>
    <n v="0"/>
    <n v="0"/>
    <n v="0"/>
  </r>
  <r>
    <n v="2044022426"/>
    <s v="ASOCIADO 3088"/>
    <x v="3"/>
    <x v="5"/>
    <m/>
    <n v="2161455"/>
    <n v="0"/>
    <n v="106660"/>
    <n v="0"/>
    <n v="0"/>
    <n v="2233620"/>
    <s v="9- Otras garantías (no admisible)"/>
    <s v="LBZ"/>
    <s v="A"/>
    <n v="4"/>
    <n v="0"/>
    <n v="0"/>
    <n v="13052"/>
    <n v="4.6575342465753424"/>
    <n v="34.347945205479455"/>
    <n v="1"/>
    <n v="2"/>
    <n v="1"/>
    <n v="2"/>
    <n v="3"/>
    <n v="0"/>
    <n v="0"/>
    <n v="0"/>
  </r>
  <r>
    <n v="2224628806"/>
    <s v="ASOCIADO 3091"/>
    <x v="2"/>
    <x v="7"/>
    <n v="2403460"/>
    <m/>
    <n v="0"/>
    <m/>
    <m/>
    <m/>
    <n v="2242142"/>
    <s v="SIN"/>
    <s v="SIN"/>
    <s v="SIN"/>
    <n v="4"/>
    <n v="0"/>
    <n v="32"/>
    <n v="76130"/>
    <n v="3.8054794520547945"/>
    <n v="28.172602739726027"/>
    <n v="2"/>
    <n v="4"/>
    <n v="3"/>
    <n v="3"/>
    <n v="1"/>
    <n v="0"/>
    <n v="0"/>
    <n v="0"/>
  </r>
  <r>
    <n v="2240862680"/>
    <s v="ASOCIADO 3093"/>
    <x v="2"/>
    <x v="7"/>
    <m/>
    <m/>
    <n v="0"/>
    <m/>
    <m/>
    <m/>
    <n v="2243929"/>
    <s v="SIN"/>
    <s v="SIN"/>
    <s v="SIN"/>
    <n v="4"/>
    <n v="0"/>
    <n v="0"/>
    <n v="8001"/>
    <n v="3.5315068493150683"/>
    <n v="29.421917808219177"/>
    <n v="2"/>
    <n v="4"/>
    <n v="1"/>
    <n v="2"/>
    <n v="1"/>
    <n v="0"/>
    <n v="0"/>
    <n v="0"/>
  </r>
  <r>
    <n v="84460462"/>
    <s v="ASOCIADO 3095"/>
    <x v="2"/>
    <x v="7"/>
    <m/>
    <m/>
    <n v="0"/>
    <m/>
    <m/>
    <m/>
    <n v="2244260"/>
    <s v="SIN"/>
    <s v="SIN"/>
    <s v="SIN"/>
    <n v="4"/>
    <n v="0"/>
    <n v="0"/>
    <n v="13838"/>
    <n v="5.9643835616438352"/>
    <n v="68.060273972602744"/>
    <n v="1"/>
    <n v="1"/>
    <n v="2"/>
    <n v="2"/>
    <n v="2"/>
    <n v="0"/>
    <n v="0"/>
    <n v="0"/>
  </r>
  <r>
    <n v="2060606264"/>
    <s v="ASOCIADO 3096"/>
    <x v="3"/>
    <x v="8"/>
    <n v="3630769"/>
    <n v="964233"/>
    <n v="0"/>
    <n v="91921"/>
    <n v="0"/>
    <n v="0"/>
    <n v="2246881"/>
    <s v="9- Otras garantías (no admisible)"/>
    <s v="LBZ"/>
    <s v="A"/>
    <n v="4"/>
    <n v="0"/>
    <n v="0"/>
    <n v="76001"/>
    <n v="3.7232876712328768"/>
    <n v="24.567123287671233"/>
    <n v="2"/>
    <n v="0"/>
    <n v="2"/>
    <n v="3"/>
    <n v="1"/>
    <n v="0"/>
    <n v="0"/>
    <n v="0"/>
  </r>
  <r>
    <n v="8824684"/>
    <s v="ASOCIADO 3101"/>
    <x v="3"/>
    <x v="5"/>
    <n v="201000"/>
    <n v="2083371"/>
    <n v="0"/>
    <n v="364439"/>
    <n v="0"/>
    <n v="3500000"/>
    <n v="2250152"/>
    <s v="6- pignoración"/>
    <s v="LBZ"/>
    <s v="A"/>
    <n v="4"/>
    <n v="0"/>
    <n v="0"/>
    <n v="41001"/>
    <n v="2.526027397260274"/>
    <n v="41.709589041095889"/>
    <n v="1"/>
    <n v="0"/>
    <n v="5"/>
    <n v="3"/>
    <n v="4"/>
    <n v="0"/>
    <n v="0"/>
    <n v="0"/>
  </r>
  <r>
    <n v="206264"/>
    <s v="ASOCIADO 3102"/>
    <x v="3"/>
    <x v="3"/>
    <m/>
    <n v="2919080"/>
    <n v="668260"/>
    <n v="149324"/>
    <n v="0"/>
    <n v="0"/>
    <n v="2250820"/>
    <s v="9- Otras garantías (no admisible)"/>
    <s v="LBZ"/>
    <s v="A"/>
    <n v="4"/>
    <n v="0"/>
    <n v="0"/>
    <n v="13052"/>
    <n v="5.8794520547945206"/>
    <n v="42.5013698630137"/>
    <n v="1"/>
    <n v="2"/>
    <n v="1"/>
    <n v="2"/>
    <n v="3"/>
    <n v="0"/>
    <n v="0"/>
    <n v="0"/>
  </r>
  <r>
    <n v="64664444"/>
    <s v="ASOCIADO 3106"/>
    <x v="2"/>
    <x v="7"/>
    <n v="2850998"/>
    <m/>
    <n v="0"/>
    <m/>
    <m/>
    <m/>
    <n v="2261429"/>
    <s v="SIN"/>
    <s v="SIN"/>
    <s v="SIN"/>
    <n v="4"/>
    <n v="0"/>
    <n v="0"/>
    <n v="68001"/>
    <n v="4.7397260273972606"/>
    <n v="36.295890410958904"/>
    <n v="2"/>
    <n v="6"/>
    <n v="5"/>
    <n v="3"/>
    <n v="1"/>
    <n v="0"/>
    <n v="0"/>
    <n v="0"/>
  </r>
  <r>
    <n v="2044042408"/>
    <s v="ASOCIADO 3107"/>
    <x v="2"/>
    <x v="7"/>
    <m/>
    <m/>
    <n v="0"/>
    <m/>
    <m/>
    <m/>
    <n v="2261429"/>
    <s v="SIN"/>
    <s v="SIN"/>
    <s v="SIN"/>
    <n v="4"/>
    <n v="0"/>
    <n v="0"/>
    <n v="13052"/>
    <n v="4.7397260273972606"/>
    <n v="25.134246575342466"/>
    <n v="2"/>
    <n v="4"/>
    <n v="1"/>
    <n v="3"/>
    <n v="1"/>
    <n v="0"/>
    <n v="0"/>
    <n v="0"/>
  </r>
  <r>
    <n v="8048628"/>
    <s v="ASOCIADO 3108"/>
    <x v="3"/>
    <x v="5"/>
    <n v="51834"/>
    <n v="1056322"/>
    <n v="0"/>
    <n v="155659"/>
    <n v="0"/>
    <n v="0"/>
    <n v="2263429"/>
    <s v="9- Otras garantías (no admisible)"/>
    <s v="LBZ"/>
    <s v="A"/>
    <n v="4"/>
    <n v="0"/>
    <n v="0"/>
    <n v="68276"/>
    <n v="4.2383561643835614"/>
    <n v="38.079452054794523"/>
    <n v="1"/>
    <n v="2"/>
    <n v="2"/>
    <n v="3"/>
    <n v="2"/>
    <n v="0"/>
    <n v="0"/>
    <n v="0"/>
  </r>
  <r>
    <n v="2244220244"/>
    <s v="ASOCIADO 3110"/>
    <x v="3"/>
    <x v="5"/>
    <m/>
    <n v="1702266"/>
    <n v="0"/>
    <n v="69500"/>
    <n v="0"/>
    <n v="0"/>
    <n v="2268260"/>
    <s v="9- Otras garantías (no admisible)"/>
    <s v="LBZ"/>
    <s v="A"/>
    <n v="4"/>
    <n v="0"/>
    <n v="0"/>
    <n v="13052"/>
    <n v="6.1315068493150688"/>
    <n v="32.139726027397259"/>
    <n v="1"/>
    <n v="2"/>
    <n v="1"/>
    <n v="2"/>
    <n v="1"/>
    <n v="0"/>
    <n v="0"/>
    <n v="0"/>
  </r>
  <r>
    <n v="2244068426"/>
    <s v="ASOCIADO 3111"/>
    <x v="2"/>
    <x v="8"/>
    <n v="8233793"/>
    <m/>
    <n v="0"/>
    <m/>
    <m/>
    <m/>
    <n v="2268913"/>
    <s v="SIN"/>
    <s v="SIN"/>
    <s v="SIN"/>
    <n v="4"/>
    <n v="0"/>
    <n v="0"/>
    <n v="76001"/>
    <n v="3.8054794520547945"/>
    <n v="27.213698630136985"/>
    <n v="2"/>
    <n v="0"/>
    <n v="1"/>
    <n v="3"/>
    <n v="1"/>
    <n v="0"/>
    <n v="0"/>
    <n v="0"/>
  </r>
  <r>
    <n v="8442648"/>
    <s v="ASOCIADO 3116"/>
    <x v="3"/>
    <x v="5"/>
    <n v="438200"/>
    <n v="1593672"/>
    <n v="0"/>
    <n v="184233"/>
    <n v="0"/>
    <n v="0"/>
    <n v="2274334"/>
    <s v="9- Otras garantías (no admisible)"/>
    <s v="LBZ"/>
    <s v="A"/>
    <n v="4"/>
    <n v="0"/>
    <n v="0"/>
    <n v="5001"/>
    <n v="3.4493150684931506"/>
    <n v="40.876712328767127"/>
    <n v="1"/>
    <n v="4"/>
    <n v="3"/>
    <n v="3"/>
    <n v="2"/>
    <n v="0"/>
    <n v="0"/>
    <n v="0"/>
  </r>
  <r>
    <n v="2048426080"/>
    <s v="ASOCIADO 3119"/>
    <x v="3"/>
    <x v="3"/>
    <m/>
    <n v="2699178"/>
    <n v="420358"/>
    <n v="266470"/>
    <n v="0"/>
    <n v="0"/>
    <n v="2278820"/>
    <s v="9- Otras garantías (no admisible)"/>
    <s v="LBZ"/>
    <s v="A"/>
    <n v="4"/>
    <n v="0"/>
    <n v="0"/>
    <n v="13001"/>
    <n v="5.6301369863013697"/>
    <n v="31.24931506849315"/>
    <n v="2"/>
    <n v="4"/>
    <n v="1"/>
    <n v="3"/>
    <n v="3"/>
    <n v="0"/>
    <n v="0"/>
    <n v="0"/>
  </r>
  <r>
    <n v="2202460608"/>
    <s v="ASOCIADO 3120"/>
    <x v="3"/>
    <x v="5"/>
    <n v="395085"/>
    <n v="677232"/>
    <n v="0"/>
    <n v="87730"/>
    <n v="0"/>
    <n v="0"/>
    <n v="2285260"/>
    <s v="9- Otras garantías (no admisible)"/>
    <s v="LBZ"/>
    <s v="A"/>
    <n v="4"/>
    <n v="0"/>
    <n v="0"/>
    <n v="68418"/>
    <n v="5.9643835616438352"/>
    <n v="29.150684931506849"/>
    <n v="2"/>
    <n v="1"/>
    <n v="1"/>
    <n v="2"/>
    <n v="1"/>
    <n v="0"/>
    <n v="0"/>
    <n v="0"/>
  </r>
  <r>
    <n v="62802064"/>
    <s v="ASOCIADO 3122"/>
    <x v="2"/>
    <x v="8"/>
    <n v="3365651"/>
    <m/>
    <n v="0"/>
    <m/>
    <m/>
    <m/>
    <n v="2294648"/>
    <s v="SIN"/>
    <s v="SIN"/>
    <s v="SIN"/>
    <n v="4"/>
    <n v="0"/>
    <n v="0"/>
    <n v="11001"/>
    <n v="2.4356164383561643"/>
    <n v="40.56712328767123"/>
    <n v="2"/>
    <n v="5"/>
    <n v="2"/>
    <n v="5"/>
    <n v="1"/>
    <n v="0"/>
    <n v="0"/>
    <n v="0"/>
  </r>
  <r>
    <n v="2042444244"/>
    <s v="ASOCIADO 3123"/>
    <x v="2"/>
    <x v="8"/>
    <n v="3054833"/>
    <m/>
    <n v="0"/>
    <m/>
    <m/>
    <m/>
    <n v="2294648"/>
    <s v="SIN"/>
    <s v="SIN"/>
    <s v="SIN"/>
    <n v="4"/>
    <n v="0"/>
    <n v="0"/>
    <n v="11001"/>
    <n v="2.4356164383561643"/>
    <n v="32.060273972602737"/>
    <n v="2"/>
    <n v="5"/>
    <n v="3"/>
    <n v="5"/>
    <n v="1"/>
    <n v="0"/>
    <n v="0"/>
    <n v="0"/>
  </r>
  <r>
    <n v="2042406880"/>
    <s v="ASOCIADO 3124"/>
    <x v="2"/>
    <x v="7"/>
    <n v="1678417"/>
    <m/>
    <n v="0"/>
    <m/>
    <m/>
    <m/>
    <n v="2294648"/>
    <s v="SIN"/>
    <s v="SIN"/>
    <s v="SIN"/>
    <n v="4"/>
    <n v="0"/>
    <n v="0"/>
    <n v="11001"/>
    <n v="2.4356164383561643"/>
    <n v="34.252054794520546"/>
    <n v="2"/>
    <n v="0"/>
    <n v="3"/>
    <n v="5"/>
    <n v="1"/>
    <n v="0"/>
    <n v="0"/>
    <n v="0"/>
  </r>
  <r>
    <n v="62088462"/>
    <s v="ASOCIADO 3125"/>
    <x v="3"/>
    <x v="3"/>
    <n v="1527417"/>
    <n v="2724334"/>
    <n v="429686"/>
    <n v="301930"/>
    <n v="0"/>
    <n v="0"/>
    <n v="2294648"/>
    <s v="9- Otras garantías (no admisible)"/>
    <s v="LBZ"/>
    <s v="A"/>
    <n v="4"/>
    <n v="0"/>
    <n v="0"/>
    <n v="11001"/>
    <n v="2.4356164383561643"/>
    <n v="51.652054794520545"/>
    <n v="2"/>
    <n v="5"/>
    <n v="3"/>
    <n v="5"/>
    <n v="1"/>
    <n v="0"/>
    <n v="0"/>
    <n v="0"/>
  </r>
  <r>
    <n v="48440268"/>
    <s v="ASOCIADO 3126"/>
    <x v="2"/>
    <x v="7"/>
    <n v="966833"/>
    <m/>
    <n v="0"/>
    <m/>
    <m/>
    <m/>
    <n v="2294648"/>
    <s v="SIN"/>
    <s v="SIN"/>
    <s v="SIN"/>
    <n v="4"/>
    <n v="0"/>
    <n v="0"/>
    <n v="11001"/>
    <n v="2.4356164383561643"/>
    <n v="41.167123287671231"/>
    <n v="2"/>
    <n v="5"/>
    <n v="3"/>
    <n v="4"/>
    <n v="1"/>
    <n v="0"/>
    <n v="0"/>
    <n v="0"/>
  </r>
  <r>
    <n v="2028446626"/>
    <s v="ASOCIADO 3127"/>
    <x v="2"/>
    <x v="7"/>
    <n v="916450"/>
    <m/>
    <n v="0"/>
    <m/>
    <m/>
    <m/>
    <n v="2294648"/>
    <s v="SIN"/>
    <s v="SIN"/>
    <s v="SIN"/>
    <n v="4"/>
    <n v="0"/>
    <n v="0"/>
    <n v="11001"/>
    <n v="2.4356164383561643"/>
    <n v="31.473972602739725"/>
    <n v="2"/>
    <n v="7"/>
    <n v="3"/>
    <n v="6"/>
    <n v="1"/>
    <n v="0"/>
    <n v="0"/>
    <n v="0"/>
  </r>
  <r>
    <n v="2042468422"/>
    <s v="ASOCIADO 3128"/>
    <x v="3"/>
    <x v="5"/>
    <n v="910333"/>
    <n v="1300285"/>
    <n v="0"/>
    <n v="168442"/>
    <n v="0"/>
    <n v="0"/>
    <n v="2294648"/>
    <s v="9- Otras garantías (no admisible)"/>
    <s v="LBZ"/>
    <s v="A"/>
    <n v="4"/>
    <n v="0"/>
    <n v="0"/>
    <n v="11001"/>
    <n v="2.4356164383561643"/>
    <n v="35.824657534246576"/>
    <n v="1"/>
    <n v="5"/>
    <n v="2"/>
    <n v="4"/>
    <n v="2"/>
    <n v="0"/>
    <n v="0"/>
    <n v="0"/>
  </r>
  <r>
    <n v="2046826444"/>
    <s v="ASOCIADO 3129"/>
    <x v="2"/>
    <x v="7"/>
    <n v="610967"/>
    <m/>
    <n v="0"/>
    <m/>
    <m/>
    <m/>
    <n v="2294648"/>
    <s v="SIN"/>
    <s v="SIN"/>
    <s v="SIN"/>
    <n v="4"/>
    <n v="0"/>
    <n v="0"/>
    <n v="11001"/>
    <n v="2.4164383561643836"/>
    <n v="27.098630136986301"/>
    <n v="2"/>
    <n v="5"/>
    <n v="3"/>
    <n v="6"/>
    <n v="1"/>
    <n v="0"/>
    <n v="0"/>
    <n v="0"/>
  </r>
  <r>
    <n v="2084620068"/>
    <s v="ASOCIADO 3130"/>
    <x v="3"/>
    <x v="3"/>
    <n v="506955"/>
    <n v="2600000"/>
    <n v="305352"/>
    <n v="228098"/>
    <n v="0"/>
    <n v="0"/>
    <n v="2294648"/>
    <s v="9- Otras garantías (no admisible)"/>
    <s v="LBZ"/>
    <s v="A"/>
    <n v="4"/>
    <n v="0"/>
    <n v="0"/>
    <n v="25286"/>
    <n v="2.4356164383561643"/>
    <n v="30.213698630136985"/>
    <n v="2"/>
    <n v="5"/>
    <n v="3"/>
    <n v="5"/>
    <n v="1"/>
    <n v="0"/>
    <n v="0"/>
    <n v="0"/>
  </r>
  <r>
    <n v="64222460"/>
    <s v="ASOCIADO 3131"/>
    <x v="3"/>
    <x v="5"/>
    <n v="235500"/>
    <n v="688023"/>
    <n v="0"/>
    <n v="175460"/>
    <n v="0"/>
    <n v="0"/>
    <n v="2294648"/>
    <s v="9- Otras garantías (no admisible)"/>
    <s v="LBZ"/>
    <s v="A"/>
    <n v="4"/>
    <n v="0"/>
    <n v="0"/>
    <n v="11001"/>
    <n v="2.4164383561643836"/>
    <n v="36.704109589041096"/>
    <n v="2"/>
    <n v="0"/>
    <n v="3"/>
    <n v="4"/>
    <n v="1"/>
    <n v="0"/>
    <n v="0"/>
    <n v="0"/>
  </r>
  <r>
    <n v="62820646"/>
    <s v="ASOCIADO 3132"/>
    <x v="2"/>
    <x v="7"/>
    <n v="145817"/>
    <m/>
    <n v="0"/>
    <m/>
    <m/>
    <m/>
    <n v="2294648"/>
    <s v="SIN"/>
    <s v="SIN"/>
    <s v="SIN"/>
    <n v="4"/>
    <n v="0"/>
    <n v="0"/>
    <n v="11001"/>
    <n v="2.4356164383561643"/>
    <n v="40.846575342465755"/>
    <n v="2"/>
    <n v="5"/>
    <n v="4"/>
    <n v="5"/>
    <n v="1"/>
    <n v="0"/>
    <n v="0"/>
    <n v="0"/>
  </r>
  <r>
    <n v="64266248"/>
    <s v="ASOCIADO 3133"/>
    <x v="3"/>
    <x v="3"/>
    <n v="20067"/>
    <n v="3000000"/>
    <n v="705352"/>
    <n v="148039"/>
    <n v="0"/>
    <n v="800000"/>
    <n v="2294648"/>
    <s v="6- pignoración"/>
    <s v="LBZ"/>
    <s v="A"/>
    <n v="4"/>
    <n v="0"/>
    <n v="0"/>
    <n v="25473"/>
    <n v="2.4356164383561643"/>
    <n v="36.893150684931506"/>
    <n v="2"/>
    <n v="5"/>
    <n v="3"/>
    <n v="4"/>
    <n v="2"/>
    <n v="0"/>
    <n v="0"/>
    <n v="0"/>
  </r>
  <r>
    <n v="2020804402"/>
    <s v="ASOCIADO 3134"/>
    <x v="2"/>
    <x v="7"/>
    <m/>
    <m/>
    <n v="0"/>
    <m/>
    <m/>
    <m/>
    <n v="2294648"/>
    <s v="SIN"/>
    <s v="SIN"/>
    <s v="SIN"/>
    <n v="4"/>
    <n v="0"/>
    <n v="0"/>
    <n v="11001"/>
    <n v="2.4164383561643836"/>
    <n v="26.723287671232878"/>
    <n v="1"/>
    <n v="0"/>
    <n v="3"/>
    <n v="5"/>
    <n v="1"/>
    <n v="0"/>
    <n v="0"/>
    <n v="0"/>
  </r>
  <r>
    <n v="2082668286"/>
    <s v="ASOCIADO 3135"/>
    <x v="2"/>
    <x v="7"/>
    <m/>
    <m/>
    <n v="0"/>
    <m/>
    <m/>
    <m/>
    <n v="2294648"/>
    <s v="SIN"/>
    <s v="SIN"/>
    <s v="SIN"/>
    <n v="4"/>
    <n v="0"/>
    <n v="0"/>
    <n v="11001"/>
    <n v="2.4356164383561643"/>
    <n v="28.989041095890411"/>
    <n v="1"/>
    <n v="5"/>
    <n v="5"/>
    <n v="6"/>
    <n v="1"/>
    <n v="0"/>
    <n v="0"/>
    <n v="0"/>
  </r>
  <r>
    <n v="80668242"/>
    <s v="ASOCIADO 3136"/>
    <x v="2"/>
    <x v="7"/>
    <m/>
    <m/>
    <n v="0"/>
    <m/>
    <m/>
    <m/>
    <n v="2294648"/>
    <s v="SIN"/>
    <s v="SIN"/>
    <s v="SIN"/>
    <n v="4"/>
    <n v="0"/>
    <n v="0"/>
    <n v="25286"/>
    <n v="2.4356164383561643"/>
    <n v="39.989041095890414"/>
    <n v="1"/>
    <n v="5"/>
    <n v="3"/>
    <n v="6"/>
    <n v="1"/>
    <n v="0"/>
    <n v="0"/>
    <n v="0"/>
  </r>
  <r>
    <n v="80666684"/>
    <s v="ASOCIADO 3137"/>
    <x v="3"/>
    <x v="5"/>
    <m/>
    <n v="2112198"/>
    <n v="0"/>
    <n v="546659"/>
    <n v="0"/>
    <n v="0"/>
    <n v="2294648"/>
    <s v="9- Otras garantías (no admisible)"/>
    <s v="LBZ"/>
    <s v="A"/>
    <n v="4"/>
    <n v="0"/>
    <n v="0"/>
    <n v="25286"/>
    <n v="2.4356164383561643"/>
    <n v="41.758904109589039"/>
    <n v="1"/>
    <n v="5"/>
    <n v="3"/>
    <n v="5"/>
    <n v="1"/>
    <n v="0"/>
    <n v="0"/>
    <n v="0"/>
  </r>
  <r>
    <n v="2244868086"/>
    <s v="ASOCIADO 3140"/>
    <x v="3"/>
    <x v="8"/>
    <n v="9445170"/>
    <n v="496780"/>
    <n v="0"/>
    <n v="64228"/>
    <n v="0"/>
    <n v="0"/>
    <n v="2296664"/>
    <s v="9- Otras garantías (no admisible)"/>
    <s v="LBZ"/>
    <s v="A"/>
    <n v="4"/>
    <n v="0"/>
    <n v="0"/>
    <n v="76001"/>
    <n v="3.7616438356164386"/>
    <n v="27.295890410958904"/>
    <n v="1"/>
    <n v="4"/>
    <n v="2"/>
    <n v="3"/>
    <n v="1"/>
    <n v="0"/>
    <n v="0"/>
    <n v="0"/>
  </r>
  <r>
    <n v="2044442"/>
    <s v="ASOCIADO 3141"/>
    <x v="2"/>
    <x v="7"/>
    <m/>
    <m/>
    <n v="0"/>
    <m/>
    <m/>
    <m/>
    <n v="2300690"/>
    <s v="SIN"/>
    <s v="SIN"/>
    <s v="SIN"/>
    <n v="4"/>
    <n v="0"/>
    <n v="0"/>
    <n v="68895"/>
    <n v="9.8410958904109584"/>
    <n v="46.843835616438355"/>
    <n v="1"/>
    <n v="2"/>
    <n v="1"/>
    <n v="2"/>
    <n v="2"/>
    <n v="0"/>
    <n v="0"/>
    <n v="0"/>
  </r>
  <r>
    <n v="2002804808"/>
    <s v="ASOCIADO 3144"/>
    <x v="3"/>
    <x v="5"/>
    <m/>
    <n v="700000"/>
    <n v="0"/>
    <n v="90679"/>
    <n v="0"/>
    <n v="0"/>
    <n v="2312260"/>
    <s v="9- Otras garantías (no admisible)"/>
    <s v="LBZ"/>
    <s v="A"/>
    <n v="4"/>
    <n v="0"/>
    <n v="0"/>
    <n v="68276"/>
    <n v="6.5506849315068489"/>
    <n v="36.42739726027397"/>
    <n v="1"/>
    <n v="2"/>
    <n v="1"/>
    <n v="3"/>
    <n v="3"/>
    <n v="0"/>
    <n v="0"/>
    <n v="0"/>
  </r>
  <r>
    <n v="2048448642"/>
    <s v="ASOCIADO 3148"/>
    <x v="2"/>
    <x v="7"/>
    <m/>
    <m/>
    <n v="0"/>
    <m/>
    <m/>
    <m/>
    <n v="2317429"/>
    <s v="SIN"/>
    <s v="SIN"/>
    <s v="SIN"/>
    <n v="4"/>
    <n v="0"/>
    <n v="0"/>
    <n v="13001"/>
    <n v="4.4082191780821915"/>
    <n v="29.758904109589039"/>
    <n v="2"/>
    <n v="2"/>
    <n v="2"/>
    <n v="3"/>
    <n v="1"/>
    <n v="0"/>
    <n v="0"/>
    <n v="0"/>
  </r>
  <r>
    <n v="2082022"/>
    <s v="ASOCIADO 3149"/>
    <x v="3"/>
    <x v="3"/>
    <n v="126945"/>
    <n v="2474315"/>
    <n v="155545"/>
    <n v="117985"/>
    <n v="0"/>
    <n v="0"/>
    <n v="2318770"/>
    <s v="9- Otras garantías (no admisible)"/>
    <s v="LBZ"/>
    <s v="A"/>
    <n v="4"/>
    <n v="0"/>
    <n v="0"/>
    <n v="68418"/>
    <n v="8.0904109589041102"/>
    <n v="52.682191780821917"/>
    <n v="1"/>
    <n v="0"/>
    <n v="1"/>
    <n v="1"/>
    <n v="2"/>
    <n v="0"/>
    <n v="0"/>
    <n v="0"/>
  </r>
  <r>
    <n v="46468482"/>
    <s v="ASOCIADO 3150"/>
    <x v="2"/>
    <x v="7"/>
    <m/>
    <m/>
    <n v="0"/>
    <m/>
    <m/>
    <m/>
    <n v="2319420"/>
    <s v="SIN"/>
    <s v="SIN"/>
    <s v="SIN"/>
    <n v="4"/>
    <n v="0"/>
    <n v="0"/>
    <n v="15238"/>
    <n v="7.0465753424657533"/>
    <n v="36.947945205479449"/>
    <n v="2"/>
    <n v="2"/>
    <n v="1"/>
    <n v="2"/>
    <n v="3"/>
    <n v="0"/>
    <n v="0"/>
    <n v="0"/>
  </r>
  <r>
    <n v="66888660"/>
    <s v="ASOCIADO 3151"/>
    <x v="2"/>
    <x v="8"/>
    <n v="4983000"/>
    <m/>
    <n v="0"/>
    <m/>
    <m/>
    <m/>
    <n v="2320091"/>
    <s v="SIN"/>
    <s v="SIN"/>
    <s v="SIN"/>
    <n v="4"/>
    <n v="0"/>
    <n v="0"/>
    <n v="76130"/>
    <n v="3.8054794520547945"/>
    <n v="45.731506849315068"/>
    <n v="2"/>
    <n v="4"/>
    <n v="1"/>
    <n v="3"/>
    <n v="1"/>
    <n v="0"/>
    <n v="0"/>
    <n v="0"/>
  </r>
  <r>
    <n v="2262804"/>
    <s v="ASOCIADO 3152"/>
    <x v="2"/>
    <x v="7"/>
    <m/>
    <m/>
    <n v="0"/>
    <m/>
    <m/>
    <m/>
    <n v="2324820"/>
    <s v="SIN"/>
    <s v="SIN"/>
    <s v="SIN"/>
    <n v="4"/>
    <n v="0"/>
    <n v="0"/>
    <n v="68255"/>
    <n v="5.6301369863013697"/>
    <n v="36.778082191780825"/>
    <n v="1"/>
    <n v="2"/>
    <n v="1"/>
    <n v="2"/>
    <n v="3"/>
    <n v="0"/>
    <n v="0"/>
    <n v="0"/>
  </r>
  <r>
    <n v="26284800"/>
    <s v="ASOCIADO 3153"/>
    <x v="3"/>
    <x v="5"/>
    <n v="1540000"/>
    <n v="301352"/>
    <n v="0"/>
    <n v="97300"/>
    <n v="0"/>
    <n v="0"/>
    <n v="2324855"/>
    <s v="9- Otras garantías (no admisible)"/>
    <s v="LBZ"/>
    <s v="A"/>
    <n v="4"/>
    <n v="0"/>
    <n v="0"/>
    <n v="5001"/>
    <n v="3.6575342465753424"/>
    <n v="42.273972602739725"/>
    <n v="2"/>
    <n v="6"/>
    <n v="4"/>
    <n v="4"/>
    <n v="4"/>
    <n v="0"/>
    <n v="0"/>
    <n v="0"/>
  </r>
  <r>
    <n v="4028622"/>
    <s v="ASOCIADO 3154"/>
    <x v="3"/>
    <x v="3"/>
    <m/>
    <n v="3041954"/>
    <n v="715134"/>
    <n v="202319"/>
    <n v="0"/>
    <n v="939199"/>
    <n v="2326820"/>
    <s v="6- pignoración"/>
    <s v="LBZ"/>
    <s v="A"/>
    <n v="4"/>
    <n v="0"/>
    <n v="0"/>
    <n v="13052"/>
    <n v="5.484931506849315"/>
    <n v="42.608219178082194"/>
    <n v="1"/>
    <n v="1"/>
    <n v="1"/>
    <n v="2"/>
    <n v="3"/>
    <n v="0"/>
    <n v="0"/>
    <n v="0"/>
  </r>
  <r>
    <n v="2244066086"/>
    <s v="ASOCIADO 3156"/>
    <x v="2"/>
    <x v="8"/>
    <n v="4129584"/>
    <m/>
    <n v="0"/>
    <m/>
    <m/>
    <m/>
    <n v="2331919"/>
    <s v="SIN"/>
    <s v="SIN"/>
    <s v="SIN"/>
    <n v="4"/>
    <n v="0"/>
    <n v="0"/>
    <n v="76001"/>
    <n v="2.4684931506849317"/>
    <n v="29.284931506849315"/>
    <n v="2"/>
    <n v="5"/>
    <n v="2"/>
    <n v="5"/>
    <n v="1"/>
    <n v="0"/>
    <n v="0"/>
    <n v="0"/>
  </r>
  <r>
    <n v="4062866"/>
    <s v="ASOCIADO 3157"/>
    <x v="2"/>
    <x v="7"/>
    <n v="336459"/>
    <m/>
    <n v="0"/>
    <m/>
    <m/>
    <m/>
    <n v="2331919"/>
    <s v="SIN"/>
    <s v="SIN"/>
    <s v="SIN"/>
    <n v="4"/>
    <n v="0"/>
    <n v="0"/>
    <n v="76113"/>
    <n v="2.4684931506849317"/>
    <n v="38.726027397260275"/>
    <n v="1"/>
    <n v="5"/>
    <n v="2"/>
    <n v="6"/>
    <n v="1"/>
    <n v="0"/>
    <n v="0"/>
    <n v="0"/>
  </r>
  <r>
    <n v="84668008"/>
    <s v="ASOCIADO 3160"/>
    <x v="3"/>
    <x v="5"/>
    <m/>
    <n v="2108935"/>
    <n v="0"/>
    <n v="148039"/>
    <n v="0"/>
    <n v="0"/>
    <n v="2336118"/>
    <s v="9- Otras garantías (no admisible)"/>
    <s v="LBZ"/>
    <s v="A"/>
    <n v="4"/>
    <n v="0"/>
    <n v="0"/>
    <n v="13052"/>
    <n v="5.5753424657534243"/>
    <n v="48.043835616438358"/>
    <n v="1"/>
    <n v="2"/>
    <n v="1"/>
    <n v="3"/>
    <n v="2"/>
    <n v="0"/>
    <n v="0"/>
    <n v="0"/>
  </r>
  <r>
    <n v="88266466"/>
    <s v="ASOCIADO 3161"/>
    <x v="3"/>
    <x v="5"/>
    <m/>
    <n v="1212866"/>
    <n v="0"/>
    <n v="91921"/>
    <n v="0"/>
    <n v="0"/>
    <n v="2339620"/>
    <s v="9- Otras garantías (no admisible)"/>
    <s v="LBZ"/>
    <s v="A"/>
    <n v="4"/>
    <n v="0"/>
    <n v="0"/>
    <n v="13052"/>
    <n v="4.2383561643835614"/>
    <n v="24.621917808219177"/>
    <n v="1"/>
    <n v="1"/>
    <n v="1"/>
    <n v="3"/>
    <n v="2"/>
    <n v="0"/>
    <n v="0"/>
    <n v="0"/>
  </r>
  <r>
    <n v="2208060620"/>
    <s v="ASOCIADO 3162"/>
    <x v="2"/>
    <x v="8"/>
    <n v="8047638"/>
    <m/>
    <n v="0"/>
    <m/>
    <m/>
    <m/>
    <n v="2340633"/>
    <s v="SIN"/>
    <s v="SIN"/>
    <s v="SIN"/>
    <n v="4"/>
    <n v="0"/>
    <n v="0"/>
    <n v="76001"/>
    <n v="3.8767123287671232"/>
    <n v="29.865753424657534"/>
    <n v="2"/>
    <n v="2"/>
    <n v="2"/>
    <n v="3"/>
    <n v="1"/>
    <n v="0"/>
    <n v="0"/>
    <n v="0"/>
  </r>
  <r>
    <n v="2200806246"/>
    <s v="ASOCIADO 3163"/>
    <x v="2"/>
    <x v="7"/>
    <n v="139610"/>
    <m/>
    <n v="0"/>
    <m/>
    <m/>
    <m/>
    <n v="2341620"/>
    <s v="SIN"/>
    <s v="SIN"/>
    <s v="SIN"/>
    <n v="4"/>
    <n v="0"/>
    <n v="0"/>
    <n v="68276"/>
    <n v="4.904109589041096"/>
    <n v="24.186301369863013"/>
    <n v="2"/>
    <n v="2"/>
    <n v="1"/>
    <n v="2"/>
    <n v="3"/>
    <n v="0"/>
    <n v="0"/>
    <n v="0"/>
  </r>
  <r>
    <n v="4208024"/>
    <s v="ASOCIADO 3165"/>
    <x v="3"/>
    <x v="5"/>
    <n v="237841"/>
    <n v="1602540"/>
    <n v="0"/>
    <n v="126849"/>
    <n v="0"/>
    <n v="0"/>
    <n v="2343529"/>
    <s v="9- Otras garantías (no admisible)"/>
    <s v="LBZ"/>
    <s v="A"/>
    <n v="4"/>
    <n v="0"/>
    <n v="0"/>
    <n v="76130"/>
    <n v="3.8383561643835615"/>
    <n v="48.676712328767124"/>
    <n v="1"/>
    <n v="0"/>
    <n v="2"/>
    <n v="3"/>
    <n v="2"/>
    <n v="0"/>
    <n v="0"/>
    <n v="0"/>
  </r>
  <r>
    <n v="28226448"/>
    <s v="ASOCIADO 3167"/>
    <x v="3"/>
    <x v="3"/>
    <n v="463834"/>
    <n v="3064017"/>
    <n v="712397"/>
    <n v="287179"/>
    <n v="0"/>
    <n v="0"/>
    <n v="2351620"/>
    <s v="9- Otras garantías (no admisible)"/>
    <s v="LBZ"/>
    <s v="A"/>
    <n v="4"/>
    <n v="0"/>
    <n v="0"/>
    <n v="68418"/>
    <n v="4.816438356164384"/>
    <n v="38.726027397260275"/>
    <n v="2"/>
    <n v="2"/>
    <n v="1"/>
    <n v="2"/>
    <n v="1"/>
    <n v="0"/>
    <n v="0"/>
    <n v="0"/>
  </r>
  <r>
    <n v="2244866622"/>
    <s v="ASOCIADO 3172"/>
    <x v="2"/>
    <x v="8"/>
    <n v="15835833"/>
    <m/>
    <n v="0"/>
    <m/>
    <m/>
    <m/>
    <n v="2369185"/>
    <s v="SIN"/>
    <s v="SIN"/>
    <s v="SIN"/>
    <n v="4"/>
    <n v="0"/>
    <n v="0"/>
    <n v="76001"/>
    <n v="2.5232876712328767"/>
    <n v="27.38082191780822"/>
    <n v="1"/>
    <n v="0"/>
    <n v="2"/>
    <n v="4"/>
    <n v="1"/>
    <n v="0"/>
    <n v="0"/>
    <n v="0"/>
  </r>
  <r>
    <n v="2244266400"/>
    <s v="ASOCIADO 3173"/>
    <x v="2"/>
    <x v="7"/>
    <n v="498811"/>
    <m/>
    <n v="0"/>
    <m/>
    <m/>
    <m/>
    <n v="2369185"/>
    <s v="SIN"/>
    <s v="SIN"/>
    <s v="SIN"/>
    <n v="4"/>
    <n v="0"/>
    <n v="0"/>
    <n v="76130"/>
    <n v="2.5232876712328767"/>
    <n v="29.769863013698629"/>
    <n v="1"/>
    <n v="0"/>
    <n v="2"/>
    <n v="4"/>
    <n v="1"/>
    <n v="0"/>
    <n v="0"/>
    <n v="0"/>
  </r>
  <r>
    <n v="80624862"/>
    <s v="ASOCIADO 3174"/>
    <x v="2"/>
    <x v="7"/>
    <n v="406073"/>
    <m/>
    <n v="0"/>
    <m/>
    <m/>
    <m/>
    <n v="2369185"/>
    <s v="SIN"/>
    <s v="SIN"/>
    <s v="SIN"/>
    <n v="4"/>
    <n v="0"/>
    <n v="0"/>
    <n v="76001"/>
    <n v="2.5123287671232877"/>
    <n v="50.18904109589041"/>
    <n v="1"/>
    <n v="4"/>
    <n v="3"/>
    <n v="6"/>
    <n v="3"/>
    <n v="0"/>
    <n v="0"/>
    <n v="0"/>
  </r>
  <r>
    <n v="2006824222"/>
    <s v="ASOCIADO 3175"/>
    <x v="2"/>
    <x v="7"/>
    <m/>
    <m/>
    <n v="0"/>
    <m/>
    <m/>
    <m/>
    <n v="2369185"/>
    <s v="SIN"/>
    <s v="SIN"/>
    <s v="SIN"/>
    <n v="4"/>
    <n v="0"/>
    <n v="0"/>
    <n v="76001"/>
    <n v="2.5123287671232877"/>
    <n v="26.591780821917808"/>
    <n v="1"/>
    <n v="5"/>
    <n v="3"/>
    <n v="6"/>
    <n v="1"/>
    <n v="0"/>
    <n v="0"/>
    <n v="0"/>
  </r>
  <r>
    <n v="2224628842"/>
    <s v="ASOCIADO 3176"/>
    <x v="3"/>
    <x v="5"/>
    <m/>
    <n v="1603767"/>
    <n v="0"/>
    <n v="64159"/>
    <n v="0"/>
    <n v="0"/>
    <n v="2369185"/>
    <s v="9- Otras garantías (no admisible)"/>
    <s v="LBZ"/>
    <s v="A"/>
    <n v="4"/>
    <n v="0"/>
    <n v="0"/>
    <n v="76130"/>
    <n v="2.5232876712328767"/>
    <n v="28.61917808219178"/>
    <n v="1"/>
    <n v="0"/>
    <n v="2"/>
    <n v="5"/>
    <n v="1"/>
    <n v="0"/>
    <n v="0"/>
    <n v="0"/>
  </r>
  <r>
    <n v="2006028426"/>
    <s v="ASOCIADO 3177"/>
    <x v="3"/>
    <x v="3"/>
    <m/>
    <n v="2979828"/>
    <n v="609008"/>
    <n v="137522"/>
    <n v="0"/>
    <n v="0"/>
    <n v="2370820"/>
    <s v="9- Otras garantías (no admisible)"/>
    <s v="LBZ"/>
    <s v="A"/>
    <n v="4"/>
    <n v="0"/>
    <n v="0"/>
    <n v="68307"/>
    <n v="5.7150684931506852"/>
    <n v="32.553424657534244"/>
    <n v="1"/>
    <n v="2"/>
    <n v="1"/>
    <n v="2"/>
    <n v="1"/>
    <n v="0"/>
    <n v="0"/>
    <n v="0"/>
  </r>
  <r>
    <n v="2200804826"/>
    <s v="ASOCIADO 3179"/>
    <x v="3"/>
    <x v="5"/>
    <m/>
    <n v="1745450"/>
    <n v="0"/>
    <n v="201779"/>
    <n v="0"/>
    <n v="0"/>
    <n v="2372260"/>
    <s v="9- Otras garantías (no admisible)"/>
    <s v="LBZ"/>
    <s v="A"/>
    <n v="4"/>
    <n v="0"/>
    <n v="0"/>
    <n v="68001"/>
    <n v="6.4657534246575343"/>
    <n v="28.638356164383563"/>
    <n v="1"/>
    <n v="2"/>
    <n v="1"/>
    <n v="2"/>
    <n v="1"/>
    <n v="0"/>
    <n v="0"/>
    <n v="0"/>
  </r>
  <r>
    <n v="2044020448"/>
    <s v="ASOCIADO 3180"/>
    <x v="2"/>
    <x v="7"/>
    <m/>
    <m/>
    <n v="0"/>
    <m/>
    <m/>
    <m/>
    <n v="2372629"/>
    <s v="SIN"/>
    <s v="SIN"/>
    <s v="SIN"/>
    <n v="4"/>
    <n v="0"/>
    <n v="0"/>
    <n v="13760"/>
    <n v="5.0630136986301366"/>
    <n v="26.621917808219177"/>
    <n v="1"/>
    <n v="5"/>
    <n v="1"/>
    <n v="3"/>
    <n v="1"/>
    <n v="0"/>
    <n v="0"/>
    <n v="0"/>
  </r>
  <r>
    <n v="64488062"/>
    <s v="ASOCIADO 3182"/>
    <x v="3"/>
    <x v="5"/>
    <n v="59067"/>
    <n v="2326408"/>
    <n v="0"/>
    <n v="248807.00000000003"/>
    <n v="0"/>
    <n v="0"/>
    <n v="2386520"/>
    <s v="9- Otras garantías (no admisible)"/>
    <s v="LBZ"/>
    <s v="A"/>
    <n v="4"/>
    <n v="0"/>
    <n v="0"/>
    <n v="68001"/>
    <n v="10.427397260273972"/>
    <n v="48.30958904109589"/>
    <n v="2"/>
    <n v="2"/>
    <n v="1"/>
    <n v="2"/>
    <n v="3"/>
    <n v="0"/>
    <n v="0"/>
    <n v="0"/>
  </r>
  <r>
    <n v="2066824840"/>
    <s v="ASOCIADO 3184"/>
    <x v="3"/>
    <x v="3"/>
    <m/>
    <n v="3116563"/>
    <n v="725943"/>
    <n v="361281"/>
    <n v="0"/>
    <n v="1665371"/>
    <n v="2390620"/>
    <s v="6- pignoración"/>
    <s v="LBZ"/>
    <s v="A"/>
    <n v="4"/>
    <n v="0"/>
    <n v="0"/>
    <n v="20001"/>
    <n v="2.8191780821917809"/>
    <n v="26.635616438356163"/>
    <n v="1"/>
    <n v="2"/>
    <n v="2"/>
    <n v="2"/>
    <n v="4"/>
    <n v="0"/>
    <n v="0"/>
    <n v="0"/>
  </r>
  <r>
    <n v="2008886222"/>
    <s v="ASOCIADO 3186"/>
    <x v="3"/>
    <x v="5"/>
    <m/>
    <n v="1733158"/>
    <n v="0"/>
    <n v="157908"/>
    <n v="0"/>
    <n v="0"/>
    <n v="2393929"/>
    <s v="9- Otras garantías (no admisible)"/>
    <s v="LBZ"/>
    <s v="A"/>
    <n v="4"/>
    <n v="0"/>
    <n v="0"/>
    <n v="68001"/>
    <n v="3.8191780821917809"/>
    <n v="26.254794520547946"/>
    <n v="1"/>
    <n v="5"/>
    <n v="3"/>
    <n v="3"/>
    <n v="1"/>
    <n v="0"/>
    <n v="0"/>
    <n v="0"/>
  </r>
  <r>
    <n v="2200806624"/>
    <s v="ASOCIADO 3187"/>
    <x v="2"/>
    <x v="7"/>
    <n v="92767"/>
    <m/>
    <n v="0"/>
    <m/>
    <m/>
    <m/>
    <n v="2399668"/>
    <s v="SIN"/>
    <s v="SIN"/>
    <s v="SIN"/>
    <n v="4"/>
    <n v="0"/>
    <n v="0"/>
    <n v="68615"/>
    <n v="0.67123287671232879"/>
    <n v="26.638356164383563"/>
    <n v="1"/>
    <n v="2"/>
    <n v="2"/>
    <n v="2"/>
    <n v="3"/>
    <n v="0"/>
    <n v="0"/>
    <n v="0"/>
  </r>
  <r>
    <n v="24626860"/>
    <s v="ASOCIADO 3188"/>
    <x v="3"/>
    <x v="5"/>
    <m/>
    <n v="1342984"/>
    <n v="0"/>
    <n v="64159"/>
    <n v="0"/>
    <n v="0"/>
    <n v="2400690"/>
    <s v="9- Otras garantías (no admisible)"/>
    <s v="LBZ"/>
    <s v="A"/>
    <n v="4"/>
    <n v="0"/>
    <n v="0"/>
    <n v="68895"/>
    <n v="9.8410958904109584"/>
    <n v="46.235616438356168"/>
    <n v="1"/>
    <n v="2"/>
    <n v="2"/>
    <n v="2"/>
    <n v="2"/>
    <n v="0"/>
    <n v="0"/>
    <n v="0"/>
  </r>
  <r>
    <n v="2226240680"/>
    <s v="ASOCIADO 3189"/>
    <x v="2"/>
    <x v="7"/>
    <n v="1887"/>
    <m/>
    <n v="0"/>
    <m/>
    <m/>
    <m/>
    <n v="2404216"/>
    <s v="SIN"/>
    <s v="SIN"/>
    <s v="SIN"/>
    <n v="4"/>
    <n v="0"/>
    <n v="0"/>
    <n v="76130"/>
    <n v="2.6054794520547944"/>
    <n v="33.93150684931507"/>
    <n v="2"/>
    <n v="0"/>
    <n v="3"/>
    <n v="4"/>
    <n v="1"/>
    <n v="0"/>
    <n v="0"/>
    <n v="0"/>
  </r>
  <r>
    <n v="26848800"/>
    <s v="ASOCIADO 3191"/>
    <x v="3"/>
    <x v="0"/>
    <n v="3223625"/>
    <n v="6162131"/>
    <n v="3755680"/>
    <n v="495485"/>
    <n v="0"/>
    <n v="5900000"/>
    <n v="2406451"/>
    <s v="6- pignoración"/>
    <s v="LBZ"/>
    <s v="A"/>
    <n v="4"/>
    <n v="0"/>
    <n v="0"/>
    <n v="76001"/>
    <n v="2.5671232876712327"/>
    <n v="53.772602739726025"/>
    <n v="1"/>
    <n v="5"/>
    <n v="2"/>
    <n v="6"/>
    <n v="2"/>
    <n v="0"/>
    <n v="0"/>
    <n v="0"/>
  </r>
  <r>
    <n v="2202462006"/>
    <s v="ASOCIADO 3192"/>
    <x v="4"/>
    <x v="2"/>
    <m/>
    <n v="3672775"/>
    <n v="1266146"/>
    <n v="282441"/>
    <n v="0"/>
    <n v="0"/>
    <n v="2406629"/>
    <s v="9- Otras garantías (no admisible)"/>
    <s v="LBZ"/>
    <s v="A"/>
    <n v="4"/>
    <n v="0"/>
    <n v="0"/>
    <n v="68547"/>
    <n v="5.1561643835616442"/>
    <n v="32.052054794520551"/>
    <n v="2"/>
    <n v="5"/>
    <n v="1"/>
    <n v="4"/>
    <n v="1"/>
    <n v="0"/>
    <n v="0"/>
    <n v="0"/>
  </r>
  <r>
    <n v="2400406"/>
    <s v="ASOCIADO 3193"/>
    <x v="3"/>
    <x v="3"/>
    <n v="252500"/>
    <n v="2581741"/>
    <n v="152312"/>
    <n v="282952"/>
    <n v="0"/>
    <n v="0"/>
    <n v="2429429"/>
    <s v="9- Otras garantías (no admisible)"/>
    <s v="LBZ"/>
    <s v="A"/>
    <n v="4"/>
    <n v="0"/>
    <n v="0"/>
    <n v="68276"/>
    <n v="4.4904109589041097"/>
    <n v="44.506849315068493"/>
    <n v="1"/>
    <n v="2"/>
    <n v="2"/>
    <n v="3"/>
    <n v="2"/>
    <n v="0"/>
    <n v="0"/>
    <n v="0"/>
  </r>
  <r>
    <n v="20682088"/>
    <s v="ASOCIADO 3195"/>
    <x v="3"/>
    <x v="5"/>
    <n v="42"/>
    <n v="2032306"/>
    <n v="0"/>
    <n v="101113"/>
    <n v="0"/>
    <n v="0"/>
    <n v="2433363"/>
    <s v="9- Otras garantías (no admisible)"/>
    <s v="LBZ"/>
    <s v="A"/>
    <n v="4"/>
    <n v="0"/>
    <n v="0"/>
    <n v="76130"/>
    <n v="4.0630136986301366"/>
    <n v="37.520547945205479"/>
    <n v="2"/>
    <n v="0"/>
    <n v="1"/>
    <n v="2"/>
    <n v="1"/>
    <n v="0"/>
    <n v="0"/>
    <n v="0"/>
  </r>
  <r>
    <n v="4628280"/>
    <s v="ASOCIADO 3199"/>
    <x v="2"/>
    <x v="7"/>
    <m/>
    <m/>
    <n v="0"/>
    <m/>
    <m/>
    <m/>
    <n v="2443717"/>
    <s v="SIN"/>
    <s v="SIN"/>
    <s v="SIN"/>
    <n v="4"/>
    <n v="0"/>
    <n v="0"/>
    <n v="76520"/>
    <n v="2.6054794520547944"/>
    <n v="43.830136986301369"/>
    <n v="1"/>
    <n v="5"/>
    <n v="2"/>
    <n v="3"/>
    <n v="3"/>
    <n v="0"/>
    <n v="0"/>
    <n v="0"/>
  </r>
  <r>
    <n v="66822642"/>
    <s v="ASOCIADO 3200"/>
    <x v="2"/>
    <x v="8"/>
    <n v="15930339"/>
    <m/>
    <n v="0"/>
    <m/>
    <m/>
    <m/>
    <n v="2449637"/>
    <s v="SIN"/>
    <s v="SIN"/>
    <s v="SIN"/>
    <n v="4"/>
    <n v="0"/>
    <n v="0"/>
    <n v="76001"/>
    <n v="4.6684931506849319"/>
    <n v="48.775342465753425"/>
    <n v="2"/>
    <n v="4"/>
    <n v="3"/>
    <n v="3"/>
    <n v="2"/>
    <n v="0"/>
    <n v="0"/>
    <n v="0"/>
  </r>
  <r>
    <n v="2000424640"/>
    <s v="ASOCIADO 3201"/>
    <x v="2"/>
    <x v="7"/>
    <m/>
    <m/>
    <n v="0"/>
    <m/>
    <m/>
    <m/>
    <n v="2450069"/>
    <s v="SIN"/>
    <s v="SIN"/>
    <s v="SIN"/>
    <n v="4"/>
    <n v="0"/>
    <n v="0"/>
    <n v="13001"/>
    <n v="6.0465753424657533"/>
    <n v="31.468493150684932"/>
    <n v="2"/>
    <n v="5"/>
    <n v="2"/>
    <n v="3"/>
    <n v="1"/>
    <n v="0"/>
    <n v="0"/>
    <n v="0"/>
  </r>
  <r>
    <n v="2284442"/>
    <s v="ASOCIADO 3202"/>
    <x v="2"/>
    <x v="7"/>
    <m/>
    <m/>
    <n v="0"/>
    <m/>
    <m/>
    <m/>
    <n v="2450260"/>
    <s v="SIN"/>
    <s v="SIN"/>
    <s v="SIN"/>
    <n v="4"/>
    <n v="0"/>
    <n v="0"/>
    <n v="68001"/>
    <n v="6.7178082191780826"/>
    <n v="40.80821917808219"/>
    <n v="1"/>
    <n v="2"/>
    <n v="2"/>
    <n v="2"/>
    <n v="3"/>
    <n v="0"/>
    <n v="0"/>
    <n v="0"/>
  </r>
  <r>
    <n v="20846822"/>
    <s v="ASOCIADO 3203"/>
    <x v="2"/>
    <x v="7"/>
    <m/>
    <m/>
    <n v="0"/>
    <m/>
    <m/>
    <m/>
    <n v="2450260"/>
    <s v="SIN"/>
    <s v="SIN"/>
    <s v="SIN"/>
    <n v="4"/>
    <n v="0"/>
    <n v="0"/>
    <n v="68307"/>
    <n v="6.7178082191780826"/>
    <n v="38.30958904109589"/>
    <n v="1"/>
    <n v="2"/>
    <n v="2"/>
    <n v="2"/>
    <n v="3"/>
    <n v="0"/>
    <n v="0"/>
    <n v="0"/>
  </r>
  <r>
    <n v="80246420"/>
    <s v="ASOCIADO 3204"/>
    <x v="2"/>
    <x v="7"/>
    <m/>
    <m/>
    <n v="0"/>
    <m/>
    <m/>
    <m/>
    <n v="2450260"/>
    <s v="SIN"/>
    <s v="SIN"/>
    <s v="SIN"/>
    <n v="4"/>
    <n v="0"/>
    <n v="0"/>
    <n v="68615"/>
    <n v="6.7178082191780826"/>
    <n v="38.536986301369865"/>
    <n v="1"/>
    <n v="2"/>
    <n v="2"/>
    <n v="2"/>
    <n v="3"/>
    <n v="0"/>
    <n v="0"/>
    <n v="0"/>
  </r>
  <r>
    <n v="26284260"/>
    <s v="ASOCIADO 3205"/>
    <x v="2"/>
    <x v="7"/>
    <m/>
    <m/>
    <n v="0"/>
    <m/>
    <m/>
    <m/>
    <n v="2451755"/>
    <s v="SIN"/>
    <s v="SIN"/>
    <s v="SIN"/>
    <n v="4"/>
    <n v="0"/>
    <n v="0"/>
    <n v="13836"/>
    <n v="3.1095890410958904"/>
    <n v="52.824657534246576"/>
    <n v="1"/>
    <n v="5"/>
    <n v="1"/>
    <n v="7"/>
    <n v="3"/>
    <n v="0"/>
    <n v="0"/>
    <n v="0"/>
  </r>
  <r>
    <n v="2004860404"/>
    <s v="ASOCIADO 3206"/>
    <x v="2"/>
    <x v="7"/>
    <n v="242603"/>
    <m/>
    <n v="0"/>
    <m/>
    <m/>
    <m/>
    <n v="2452599"/>
    <s v="SIN"/>
    <s v="SIN"/>
    <s v="SIN"/>
    <n v="4"/>
    <n v="0"/>
    <n v="0"/>
    <n v="76001"/>
    <n v="4.1013698630136988"/>
    <n v="32.635616438356166"/>
    <n v="1"/>
    <n v="4"/>
    <n v="3"/>
    <n v="3"/>
    <n v="2"/>
    <n v="0"/>
    <n v="0"/>
    <n v="0"/>
  </r>
  <r>
    <n v="24822446"/>
    <s v="ASOCIADO 3208"/>
    <x v="2"/>
    <x v="7"/>
    <m/>
    <m/>
    <n v="0"/>
    <m/>
    <m/>
    <m/>
    <n v="2456255"/>
    <s v="SIN"/>
    <s v="SIN"/>
    <s v="SIN"/>
    <n v="4"/>
    <n v="0"/>
    <n v="0"/>
    <n v="68655"/>
    <n v="2.2821917808219179"/>
    <n v="42.410958904109592"/>
    <n v="1"/>
    <n v="4"/>
    <n v="2"/>
    <n v="4"/>
    <n v="2"/>
    <n v="0"/>
    <n v="0"/>
    <n v="0"/>
  </r>
  <r>
    <n v="24042444"/>
    <s v="ASOCIADO 3212"/>
    <x v="4"/>
    <x v="2"/>
    <n v="215250"/>
    <n v="4410877"/>
    <n v="1938907"/>
    <n v="131669"/>
    <n v="0"/>
    <n v="0"/>
    <n v="2471970"/>
    <s v="9- Otras garantías (no admisible)"/>
    <s v="LBZ"/>
    <s v="A"/>
    <n v="4"/>
    <n v="0"/>
    <n v="0"/>
    <n v="68307"/>
    <n v="8.213698630136987"/>
    <n v="38.542465753424658"/>
    <n v="2"/>
    <n v="2"/>
    <n v="2"/>
    <n v="2"/>
    <n v="1"/>
    <n v="0"/>
    <n v="0"/>
    <n v="0"/>
  </r>
  <r>
    <n v="2224664000"/>
    <s v="ASOCIADO 3213"/>
    <x v="2"/>
    <x v="7"/>
    <n v="1036419"/>
    <m/>
    <n v="0"/>
    <m/>
    <m/>
    <m/>
    <n v="2472019"/>
    <s v="SIN"/>
    <s v="SIN"/>
    <s v="SIN"/>
    <n v="4"/>
    <n v="0"/>
    <n v="0"/>
    <n v="76520"/>
    <n v="4.1780821917808222"/>
    <n v="29.934246575342467"/>
    <n v="1"/>
    <n v="5"/>
    <n v="2"/>
    <n v="3"/>
    <n v="1"/>
    <n v="0"/>
    <n v="0"/>
    <n v="0"/>
  </r>
  <r>
    <n v="2226284004"/>
    <s v="ASOCIADO 3216"/>
    <x v="2"/>
    <x v="8"/>
    <n v="13375167"/>
    <m/>
    <n v="0"/>
    <m/>
    <m/>
    <m/>
    <n v="2480983"/>
    <s v="SIN"/>
    <s v="SIN"/>
    <s v="SIN"/>
    <n v="4"/>
    <n v="0"/>
    <n v="0"/>
    <n v="76520"/>
    <n v="2.6465753424657534"/>
    <n v="25.150684931506849"/>
    <n v="2"/>
    <n v="0"/>
    <n v="2"/>
    <n v="4"/>
    <n v="1"/>
    <n v="0"/>
    <n v="0"/>
    <n v="0"/>
  </r>
  <r>
    <n v="2008686242"/>
    <s v="ASOCIADO 3218"/>
    <x v="2"/>
    <x v="7"/>
    <n v="712000"/>
    <m/>
    <n v="0"/>
    <m/>
    <m/>
    <m/>
    <n v="2485677"/>
    <s v="SIN"/>
    <s v="SIN"/>
    <s v="SIN"/>
    <n v="4"/>
    <n v="0"/>
    <n v="0"/>
    <n v="68276"/>
    <n v="4.6575342465753424"/>
    <n v="31.816438356164383"/>
    <n v="2"/>
    <n v="6"/>
    <n v="5"/>
    <n v="5"/>
    <n v="1"/>
    <n v="0"/>
    <n v="0"/>
    <n v="0"/>
  </r>
  <r>
    <n v="6284262"/>
    <s v="ASOCIADO 3219"/>
    <x v="3"/>
    <x v="5"/>
    <n v="54198"/>
    <n v="1498225"/>
    <n v="0"/>
    <n v="208797"/>
    <n v="0"/>
    <n v="0"/>
    <n v="2498123"/>
    <s v="9- Otras garantías (no admisible)"/>
    <s v="LBZ"/>
    <s v="A"/>
    <n v="4"/>
    <n v="0"/>
    <n v="0"/>
    <n v="76130"/>
    <n v="7.4219178082191783"/>
    <n v="48.180821917808217"/>
    <n v="1"/>
    <n v="2"/>
    <n v="2"/>
    <n v="2"/>
    <n v="4"/>
    <n v="0"/>
    <n v="0"/>
    <n v="0"/>
  </r>
  <r>
    <n v="66888442"/>
    <s v="ASOCIADO 3220"/>
    <x v="2"/>
    <x v="7"/>
    <m/>
    <m/>
    <n v="0"/>
    <m/>
    <m/>
    <m/>
    <n v="2500864"/>
    <s v="SIN"/>
    <s v="SIN"/>
    <s v="SIN"/>
    <n v="4"/>
    <n v="0"/>
    <n v="0"/>
    <n v="76130"/>
    <n v="6"/>
    <n v="54.539726027397258"/>
    <n v="2"/>
    <n v="1"/>
    <n v="2"/>
    <n v="2"/>
    <n v="1"/>
    <n v="0"/>
    <n v="0"/>
    <n v="0"/>
  </r>
  <r>
    <n v="2082804804"/>
    <s v="ASOCIADO 3222"/>
    <x v="2"/>
    <x v="7"/>
    <m/>
    <m/>
    <n v="0"/>
    <m/>
    <m/>
    <m/>
    <n v="2505661"/>
    <s v="SIN"/>
    <s v="SIN"/>
    <s v="SIN"/>
    <n v="4"/>
    <n v="0"/>
    <n v="0"/>
    <n v="68001"/>
    <n v="1.3041095890410959"/>
    <n v="31.506849315068493"/>
    <n v="2"/>
    <n v="4"/>
    <n v="3"/>
    <n v="3"/>
    <n v="1"/>
    <n v="0"/>
    <n v="0"/>
    <n v="0"/>
  </r>
  <r>
    <n v="4820260"/>
    <s v="ASOCIADO 3223"/>
    <x v="3"/>
    <x v="3"/>
    <m/>
    <n v="3181455"/>
    <n v="668826"/>
    <n v="199592"/>
    <n v="0"/>
    <n v="1958000"/>
    <n v="2512629"/>
    <s v="6- pignoración"/>
    <s v="LBZ"/>
    <s v="A"/>
    <n v="4"/>
    <n v="0"/>
    <n v="0"/>
    <n v="13052"/>
    <n v="5.484931506849315"/>
    <n v="41.252054794520546"/>
    <n v="1"/>
    <n v="2"/>
    <n v="1"/>
    <n v="3"/>
    <n v="3"/>
    <n v="0"/>
    <n v="0"/>
    <n v="0"/>
  </r>
  <r>
    <n v="4404048"/>
    <s v="ASOCIADO 3224"/>
    <x v="2"/>
    <x v="7"/>
    <m/>
    <m/>
    <n v="0"/>
    <m/>
    <m/>
    <m/>
    <n v="2512972"/>
    <s v="SIN"/>
    <s v="SIN"/>
    <s v="SIN"/>
    <n v="4"/>
    <n v="0"/>
    <n v="0"/>
    <n v="76001"/>
    <n v="1.9726027397260273"/>
    <n v="47.282191780821918"/>
    <n v="1"/>
    <n v="6"/>
    <n v="5"/>
    <n v="9"/>
    <n v="2"/>
    <n v="0"/>
    <n v="0"/>
    <n v="0"/>
  </r>
  <r>
    <n v="2200806666"/>
    <s v="ASOCIADO 3225"/>
    <x v="3"/>
    <x v="5"/>
    <m/>
    <n v="206559"/>
    <n v="0"/>
    <n v="69266"/>
    <n v="0"/>
    <n v="0"/>
    <n v="2514260"/>
    <s v="9- Otras garantías (no admisible)"/>
    <s v="LBZ"/>
    <s v="A"/>
    <n v="4"/>
    <n v="0"/>
    <n v="0"/>
    <n v="68001"/>
    <n v="6.7178082191780826"/>
    <n v="25.345205479452055"/>
    <n v="2"/>
    <n v="2"/>
    <n v="1"/>
    <n v="2"/>
    <n v="1"/>
    <n v="0"/>
    <n v="0"/>
    <n v="0"/>
  </r>
  <r>
    <n v="2224680246"/>
    <s v="ASOCIADO 3226"/>
    <x v="2"/>
    <x v="8"/>
    <n v="3642167"/>
    <m/>
    <n v="0"/>
    <m/>
    <m/>
    <m/>
    <n v="2518249"/>
    <s v="SIN"/>
    <s v="SIN"/>
    <s v="SIN"/>
    <n v="4"/>
    <n v="0"/>
    <n v="0"/>
    <n v="76520"/>
    <n v="2.6849315068493151"/>
    <n v="25.545205479452054"/>
    <n v="1"/>
    <n v="5"/>
    <n v="2"/>
    <n v="4"/>
    <n v="1"/>
    <n v="0"/>
    <n v="0"/>
    <n v="0"/>
  </r>
  <r>
    <n v="26866266"/>
    <s v="ASOCIADO 3228"/>
    <x v="2"/>
    <x v="7"/>
    <m/>
    <m/>
    <n v="0"/>
    <m/>
    <m/>
    <m/>
    <n v="2518249"/>
    <s v="SIN"/>
    <s v="SIN"/>
    <s v="SIN"/>
    <n v="4"/>
    <n v="0"/>
    <n v="0"/>
    <n v="76130"/>
    <n v="2.6849315068493151"/>
    <n v="54.890410958904113"/>
    <n v="1"/>
    <n v="0"/>
    <n v="2"/>
    <n v="5"/>
    <n v="1"/>
    <n v="0"/>
    <n v="0"/>
    <n v="0"/>
  </r>
  <r>
    <n v="26284286"/>
    <s v="ASOCIADO 3229"/>
    <x v="3"/>
    <x v="8"/>
    <n v="5069186"/>
    <n v="1773620"/>
    <n v="0"/>
    <n v="452310"/>
    <n v="0"/>
    <n v="0"/>
    <n v="2519179"/>
    <s v="9- Otras garantías (no admisible)"/>
    <s v="LBZ"/>
    <s v="A"/>
    <n v="4"/>
    <n v="0"/>
    <n v="0"/>
    <n v="76130"/>
    <n v="4.2575342465753421"/>
    <n v="52.920547945205477"/>
    <n v="1"/>
    <n v="0"/>
    <n v="1"/>
    <n v="2"/>
    <n v="2"/>
    <n v="0"/>
    <n v="0"/>
    <n v="0"/>
  </r>
  <r>
    <n v="24624860"/>
    <s v="ASOCIADO 3230"/>
    <x v="3"/>
    <x v="5"/>
    <n v="232300"/>
    <n v="1634033"/>
    <n v="0"/>
    <n v="162059"/>
    <n v="0"/>
    <n v="0"/>
    <n v="2520069"/>
    <s v="9- Otras garantías (no admisible)"/>
    <s v="LBZ"/>
    <s v="A"/>
    <n v="4"/>
    <n v="0"/>
    <n v="0"/>
    <n v="68001"/>
    <n v="6.0904109589041093"/>
    <n v="45.405479452054792"/>
    <n v="1"/>
    <n v="2"/>
    <n v="1"/>
    <n v="3"/>
    <n v="3"/>
    <n v="0"/>
    <n v="0"/>
    <n v="0"/>
  </r>
  <r>
    <n v="20228266"/>
    <s v="ASOCIADO 3232"/>
    <x v="2"/>
    <x v="7"/>
    <n v="266067"/>
    <m/>
    <n v="0"/>
    <m/>
    <m/>
    <m/>
    <n v="2523197"/>
    <s v="SIN"/>
    <s v="SIN"/>
    <s v="SIN"/>
    <n v="4"/>
    <n v="0"/>
    <n v="0"/>
    <n v="66170"/>
    <n v="4.1753424657534248"/>
    <n v="54.410958904109592"/>
    <n v="1"/>
    <n v="2"/>
    <n v="3"/>
    <n v="2"/>
    <n v="3"/>
    <n v="0"/>
    <n v="0"/>
    <n v="0"/>
  </r>
  <r>
    <n v="2006428200"/>
    <s v="ASOCIADO 3233"/>
    <x v="2"/>
    <x v="7"/>
    <n v="1219750"/>
    <m/>
    <n v="0"/>
    <m/>
    <m/>
    <m/>
    <n v="2526364"/>
    <s v="SIN"/>
    <s v="SIN"/>
    <s v="SIN"/>
    <n v="4"/>
    <n v="0"/>
    <n v="0"/>
    <n v="5088"/>
    <n v="3.989041095890411"/>
    <n v="27.021917808219179"/>
    <n v="1"/>
    <n v="0"/>
    <n v="2"/>
    <n v="1"/>
    <n v="2"/>
    <n v="0"/>
    <n v="0"/>
    <n v="0"/>
  </r>
  <r>
    <n v="2200888200"/>
    <s v="ASOCIADO 3234"/>
    <x v="3"/>
    <x v="5"/>
    <n v="849000"/>
    <n v="844700"/>
    <n v="0"/>
    <n v="91110"/>
    <n v="0"/>
    <n v="0"/>
    <n v="2526740"/>
    <s v="9- Otras garantías (no admisible)"/>
    <s v="LBZ"/>
    <s v="A"/>
    <n v="4"/>
    <n v="0"/>
    <n v="0"/>
    <n v="68255"/>
    <n v="2.2821917808219179"/>
    <n v="37.098630136986301"/>
    <n v="1"/>
    <n v="1"/>
    <n v="1"/>
    <n v="2"/>
    <n v="1"/>
    <n v="0"/>
    <n v="0"/>
    <n v="0"/>
  </r>
  <r>
    <n v="20488668"/>
    <s v="ASOCIADO 3236"/>
    <x v="3"/>
    <x v="5"/>
    <m/>
    <n v="2313341"/>
    <n v="0"/>
    <n v="143016"/>
    <n v="0"/>
    <n v="3500000"/>
    <n v="2527522"/>
    <s v="6- pignoración"/>
    <s v="LBZ"/>
    <s v="A"/>
    <n v="4"/>
    <n v="0"/>
    <n v="4"/>
    <n v="76364"/>
    <n v="1.3753424657534246"/>
    <n v="48.676712328767124"/>
    <n v="1"/>
    <n v="1"/>
    <n v="1"/>
    <n v="2"/>
    <n v="2"/>
    <n v="0"/>
    <n v="0"/>
    <n v="0"/>
  </r>
  <r>
    <n v="2248864"/>
    <s v="ASOCIADO 3238"/>
    <x v="2"/>
    <x v="8"/>
    <n v="3366000"/>
    <m/>
    <n v="0"/>
    <m/>
    <m/>
    <m/>
    <n v="2540620"/>
    <s v="SIN"/>
    <s v="SIN"/>
    <s v="SIN"/>
    <n v="4"/>
    <n v="0"/>
    <n v="0"/>
    <n v="68276"/>
    <n v="2.2821917808219179"/>
    <n v="56.926027397260277"/>
    <n v="1"/>
    <n v="5"/>
    <n v="4"/>
    <n v="3"/>
    <n v="2"/>
    <n v="0"/>
    <n v="0"/>
    <n v="0"/>
  </r>
  <r>
    <n v="2224620866"/>
    <s v="ASOCIADO 3239"/>
    <x v="3"/>
    <x v="5"/>
    <n v="40075"/>
    <n v="915005"/>
    <n v="0"/>
    <n v="98692"/>
    <n v="0"/>
    <n v="1200000"/>
    <n v="2541413"/>
    <s v="6- pignoración"/>
    <s v="LBZ"/>
    <s v="A"/>
    <n v="4"/>
    <n v="0"/>
    <n v="0"/>
    <n v="76130"/>
    <n v="2.2602739726027399"/>
    <n v="32.663013698630138"/>
    <n v="1"/>
    <n v="0"/>
    <n v="2"/>
    <n v="3"/>
    <n v="3"/>
    <n v="0"/>
    <n v="0"/>
    <n v="0"/>
  </r>
  <r>
    <n v="2008866422"/>
    <s v="ASOCIADO 3241"/>
    <x v="2"/>
    <x v="7"/>
    <m/>
    <m/>
    <n v="0"/>
    <m/>
    <m/>
    <m/>
    <n v="2547429"/>
    <s v="SIN"/>
    <s v="SIN"/>
    <s v="SIN"/>
    <n v="4"/>
    <n v="0"/>
    <n v="0"/>
    <n v="68001"/>
    <n v="4.816438356164384"/>
    <n v="27.484931506849314"/>
    <n v="2"/>
    <n v="5"/>
    <n v="3"/>
    <n v="3"/>
    <n v="1"/>
    <n v="0"/>
    <n v="0"/>
    <n v="0"/>
  </r>
  <r>
    <n v="2048428228"/>
    <s v="ASOCIADO 3245"/>
    <x v="2"/>
    <x v="7"/>
    <m/>
    <m/>
    <n v="0"/>
    <m/>
    <m/>
    <m/>
    <n v="2561755"/>
    <s v="SIN"/>
    <s v="SIN"/>
    <s v="SIN"/>
    <n v="4"/>
    <n v="0"/>
    <n v="0"/>
    <n v="13001"/>
    <n v="3.3671232876712329"/>
    <n v="31.057534246575344"/>
    <n v="1"/>
    <n v="5"/>
    <n v="3"/>
    <n v="3"/>
    <n v="2"/>
    <n v="0"/>
    <n v="0"/>
    <n v="0"/>
  </r>
  <r>
    <n v="2244082284"/>
    <s v="ASOCIADO 3246"/>
    <x v="2"/>
    <x v="7"/>
    <m/>
    <m/>
    <n v="0"/>
    <m/>
    <m/>
    <m/>
    <n v="2562127"/>
    <s v="SIN"/>
    <s v="SIN"/>
    <s v="SIN"/>
    <n v="4"/>
    <n v="0"/>
    <n v="4"/>
    <n v="76001"/>
    <n v="1.3753424657534246"/>
    <n v="26.402739726027399"/>
    <n v="1"/>
    <n v="5"/>
    <n v="6"/>
    <n v="5"/>
    <n v="1"/>
    <n v="0"/>
    <n v="0"/>
    <n v="0"/>
  </r>
  <r>
    <n v="2240622606"/>
    <s v="ASOCIADO 3247"/>
    <x v="2"/>
    <x v="8"/>
    <n v="7505750"/>
    <m/>
    <n v="0"/>
    <m/>
    <m/>
    <m/>
    <n v="2562664"/>
    <s v="SIN"/>
    <s v="SIN"/>
    <s v="SIN"/>
    <n v="4"/>
    <n v="0"/>
    <n v="0"/>
    <n v="11001"/>
    <n v="2.010958904109589"/>
    <n v="34.657534246575345"/>
    <n v="1"/>
    <n v="5"/>
    <n v="4"/>
    <n v="9"/>
    <n v="3"/>
    <n v="0"/>
    <n v="0"/>
    <n v="0"/>
  </r>
  <r>
    <n v="80246400"/>
    <s v="ASOCIADO 3248"/>
    <x v="2"/>
    <x v="8"/>
    <n v="7437917"/>
    <m/>
    <n v="0"/>
    <m/>
    <m/>
    <m/>
    <n v="2562664"/>
    <s v="SIN"/>
    <s v="SIN"/>
    <s v="SIN"/>
    <n v="4"/>
    <n v="0"/>
    <n v="0"/>
    <n v="11001"/>
    <n v="2.0082191780821916"/>
    <n v="39.739726027397261"/>
    <n v="1"/>
    <n v="6"/>
    <n v="3"/>
    <n v="6"/>
    <n v="2"/>
    <n v="0"/>
    <n v="0"/>
    <n v="0"/>
  </r>
  <r>
    <n v="2224620828"/>
    <s v="ASOCIADO 3250"/>
    <x v="3"/>
    <x v="5"/>
    <n v="35078"/>
    <n v="362648"/>
    <n v="0"/>
    <n v="122822"/>
    <n v="0"/>
    <n v="0"/>
    <n v="2564749"/>
    <s v="9- Otras garantías (no admisible)"/>
    <s v="LBZ"/>
    <s v="A"/>
    <n v="4"/>
    <n v="0"/>
    <n v="0"/>
    <n v="5001"/>
    <n v="2.7643835616438355"/>
    <n v="27.758904109589039"/>
    <n v="1"/>
    <n v="0"/>
    <n v="2"/>
    <n v="3"/>
    <n v="1"/>
    <n v="0"/>
    <n v="0"/>
    <n v="0"/>
  </r>
  <r>
    <n v="66884602"/>
    <s v="ASOCIADO 3253"/>
    <x v="2"/>
    <x v="7"/>
    <n v="1113299"/>
    <m/>
    <n v="0"/>
    <m/>
    <m/>
    <m/>
    <n v="2572555"/>
    <s v="SIN"/>
    <s v="SIN"/>
    <s v="SIN"/>
    <n v="4"/>
    <n v="0"/>
    <n v="0"/>
    <n v="76130"/>
    <n v="10.252054794520548"/>
    <n v="48.164383561643838"/>
    <n v="2"/>
    <n v="2"/>
    <n v="2"/>
    <n v="2"/>
    <n v="1"/>
    <n v="0"/>
    <n v="0"/>
    <n v="0"/>
  </r>
  <r>
    <n v="4284444"/>
    <s v="ASOCIADO 3254"/>
    <x v="3"/>
    <x v="5"/>
    <n v="617000"/>
    <n v="2336225"/>
    <n v="0"/>
    <n v="149553"/>
    <n v="0"/>
    <n v="0"/>
    <n v="2575977"/>
    <s v="9- Otras garantías (no admisible)"/>
    <s v="LBZ"/>
    <s v="A"/>
    <n v="4"/>
    <n v="0"/>
    <n v="0"/>
    <n v="76130"/>
    <n v="4.7150684931506852"/>
    <n v="47.452054794520549"/>
    <n v="1"/>
    <n v="0"/>
    <n v="1"/>
    <n v="3"/>
    <n v="1"/>
    <n v="0"/>
    <n v="0"/>
    <n v="0"/>
  </r>
  <r>
    <n v="42062440"/>
    <s v="ASOCIADO 3256"/>
    <x v="3"/>
    <x v="5"/>
    <m/>
    <n v="2471863"/>
    <n v="0"/>
    <n v="171514"/>
    <n v="0"/>
    <n v="0"/>
    <n v="2578123"/>
    <s v="9- Otras garantías (no admisible)"/>
    <s v="LBZ"/>
    <s v="A"/>
    <n v="4"/>
    <n v="0"/>
    <n v="0"/>
    <n v="76001"/>
    <n v="10"/>
    <n v="55.93150684931507"/>
    <n v="2"/>
    <n v="2"/>
    <n v="3"/>
    <n v="2"/>
    <n v="1"/>
    <n v="0"/>
    <n v="0"/>
    <n v="0"/>
  </r>
  <r>
    <n v="60266860"/>
    <s v="ASOCIADO 3257"/>
    <x v="2"/>
    <x v="7"/>
    <n v="574000"/>
    <m/>
    <n v="0"/>
    <m/>
    <m/>
    <m/>
    <n v="2581620"/>
    <s v="SIN"/>
    <s v="SIN"/>
    <s v="SIN"/>
    <n v="4"/>
    <n v="0"/>
    <n v="0"/>
    <n v="68276"/>
    <n v="4.904109589041096"/>
    <n v="37.613698630136987"/>
    <n v="2"/>
    <n v="2"/>
    <n v="2"/>
    <n v="2"/>
    <n v="3"/>
    <n v="0"/>
    <n v="0"/>
    <n v="0"/>
  </r>
  <r>
    <n v="84668068"/>
    <s v="ASOCIADO 3260"/>
    <x v="2"/>
    <x v="7"/>
    <m/>
    <m/>
    <n v="0"/>
    <m/>
    <m/>
    <m/>
    <n v="2598429"/>
    <s v="SIN"/>
    <s v="SIN"/>
    <s v="SIN"/>
    <n v="4"/>
    <n v="0"/>
    <n v="0"/>
    <n v="13052"/>
    <n v="2.4904109589041097"/>
    <n v="46.43287671232877"/>
    <n v="1"/>
    <n v="2"/>
    <n v="2"/>
    <n v="3"/>
    <n v="2"/>
    <n v="0"/>
    <n v="0"/>
    <n v="0"/>
  </r>
  <r>
    <n v="4468224"/>
    <s v="ASOCIADO 3262"/>
    <x v="3"/>
    <x v="8"/>
    <n v="6991878"/>
    <n v="168599"/>
    <n v="0"/>
    <n v="85567"/>
    <n v="0"/>
    <n v="0"/>
    <n v="2610758"/>
    <s v="9- Otras garantías (no admisible)"/>
    <s v="LBZ"/>
    <s v="A"/>
    <n v="4"/>
    <n v="0"/>
    <n v="0"/>
    <n v="76001"/>
    <n v="1.0164383561643835"/>
    <n v="45.652054794520545"/>
    <n v="1"/>
    <n v="6"/>
    <n v="6"/>
    <n v="10"/>
    <n v="2"/>
    <n v="0"/>
    <n v="0"/>
    <n v="0"/>
  </r>
  <r>
    <n v="42668222"/>
    <s v="ASOCIADO 3264"/>
    <x v="2"/>
    <x v="7"/>
    <m/>
    <m/>
    <n v="0"/>
    <m/>
    <m/>
    <m/>
    <n v="2612346"/>
    <s v="SIN"/>
    <s v="SIN"/>
    <s v="SIN"/>
    <n v="4"/>
    <n v="0"/>
    <n v="0"/>
    <n v="76001"/>
    <n v="2.0493150684931507"/>
    <n v="40.87945205479452"/>
    <n v="2"/>
    <n v="5"/>
    <n v="4"/>
    <n v="7"/>
    <n v="1"/>
    <n v="0"/>
    <n v="0"/>
    <n v="0"/>
  </r>
  <r>
    <n v="2240686428"/>
    <s v="ASOCIADO 3265"/>
    <x v="2"/>
    <x v="7"/>
    <m/>
    <m/>
    <n v="0"/>
    <m/>
    <m/>
    <m/>
    <n v="2612346"/>
    <s v="SIN"/>
    <s v="SIN"/>
    <s v="SIN"/>
    <n v="4"/>
    <n v="0"/>
    <n v="0"/>
    <n v="76001"/>
    <n v="2.0493150684931507"/>
    <n v="35.457534246575342"/>
    <n v="1"/>
    <n v="5"/>
    <n v="4"/>
    <n v="6"/>
    <n v="2"/>
    <n v="0"/>
    <n v="0"/>
    <n v="0"/>
  </r>
  <r>
    <n v="2464480"/>
    <s v="ASOCIADO 3266"/>
    <x v="2"/>
    <x v="7"/>
    <m/>
    <m/>
    <n v="0"/>
    <m/>
    <m/>
    <m/>
    <n v="2618290"/>
    <s v="SIN"/>
    <s v="SIN"/>
    <s v="SIN"/>
    <n v="4"/>
    <n v="0"/>
    <n v="0"/>
    <n v="68615"/>
    <n v="9.1726027397260275"/>
    <n v="48.517808219178079"/>
    <n v="1"/>
    <n v="1"/>
    <n v="1"/>
    <n v="2"/>
    <n v="3"/>
    <n v="0"/>
    <n v="0"/>
    <n v="0"/>
  </r>
  <r>
    <n v="84464244"/>
    <s v="ASOCIADO 3267"/>
    <x v="3"/>
    <x v="3"/>
    <m/>
    <n v="3475103"/>
    <n v="855684"/>
    <n v="177766"/>
    <n v="0"/>
    <n v="0"/>
    <n v="2619419"/>
    <s v="9- Otras garantías (no admisible)"/>
    <s v="LBZ"/>
    <s v="A"/>
    <n v="4"/>
    <n v="0"/>
    <n v="0"/>
    <n v="13838"/>
    <n v="7.7178082191780826"/>
    <n v="41.079452054794523"/>
    <n v="1"/>
    <n v="2"/>
    <n v="1"/>
    <n v="2"/>
    <n v="3"/>
    <n v="0"/>
    <n v="0"/>
    <n v="0"/>
  </r>
  <r>
    <n v="28226200"/>
    <s v="ASOCIADO 3269"/>
    <x v="2"/>
    <x v="7"/>
    <m/>
    <m/>
    <n v="0"/>
    <m/>
    <m/>
    <m/>
    <n v="2621620"/>
    <s v="SIN"/>
    <s v="SIN"/>
    <s v="SIN"/>
    <n v="4"/>
    <n v="0"/>
    <n v="0"/>
    <n v="68418"/>
    <n v="7.2986301369863016"/>
    <n v="41.643835616438359"/>
    <n v="2"/>
    <n v="1"/>
    <n v="1"/>
    <n v="2"/>
    <n v="2"/>
    <n v="0"/>
    <n v="0"/>
    <n v="0"/>
  </r>
  <r>
    <n v="24626484"/>
    <s v="ASOCIADO 3270"/>
    <x v="2"/>
    <x v="7"/>
    <m/>
    <m/>
    <n v="0"/>
    <m/>
    <m/>
    <m/>
    <n v="2623313"/>
    <s v="SIN"/>
    <s v="SIN"/>
    <s v="SIN"/>
    <n v="4"/>
    <n v="0"/>
    <n v="0"/>
    <n v="68895"/>
    <n v="13.635616438356164"/>
    <n v="50.638356164383559"/>
    <n v="1"/>
    <n v="2"/>
    <n v="3"/>
    <n v="2"/>
    <n v="1"/>
    <n v="0"/>
    <n v="0"/>
    <n v="0"/>
  </r>
  <r>
    <n v="2062820888"/>
    <s v="ASOCIADO 3271"/>
    <x v="3"/>
    <x v="2"/>
    <n v="665167"/>
    <n v="3728009"/>
    <n v="1104389"/>
    <n v="177766"/>
    <n v="0"/>
    <n v="2800000"/>
    <n v="2623620"/>
    <s v="6- pignoración"/>
    <s v="LBZ"/>
    <s v="A"/>
    <n v="4"/>
    <n v="0"/>
    <n v="0"/>
    <n v="68276"/>
    <n v="4.4904109589041097"/>
    <n v="30.712328767123289"/>
    <n v="1"/>
    <n v="3"/>
    <n v="1"/>
    <n v="3"/>
    <n v="3"/>
    <n v="0"/>
    <n v="0"/>
    <n v="0"/>
  </r>
  <r>
    <n v="2200802826"/>
    <s v="ASOCIADO 3272"/>
    <x v="3"/>
    <x v="5"/>
    <m/>
    <n v="839902"/>
    <n v="0"/>
    <n v="87730"/>
    <n v="0"/>
    <n v="0"/>
    <n v="2629429"/>
    <s v="9- Otras garantías (no admisible)"/>
    <s v="LBZ"/>
    <s v="A"/>
    <n v="4"/>
    <n v="0"/>
    <n v="0"/>
    <n v="68615"/>
    <n v="4.4082191780821915"/>
    <n v="30.235616438356164"/>
    <n v="1"/>
    <n v="1"/>
    <n v="1"/>
    <n v="3"/>
    <n v="1"/>
    <n v="0"/>
    <n v="0"/>
    <n v="0"/>
  </r>
  <r>
    <n v="28448624"/>
    <s v="ASOCIADO 3274"/>
    <x v="3"/>
    <x v="5"/>
    <n v="269280"/>
    <n v="838596"/>
    <n v="0"/>
    <n v="137500"/>
    <n v="0"/>
    <n v="0"/>
    <n v="2639420"/>
    <s v="9- Otras garantías (no admisible)"/>
    <s v="LBZ"/>
    <s v="A"/>
    <n v="4"/>
    <n v="0"/>
    <n v="0"/>
    <n v="68895"/>
    <n v="7.3835616438356162"/>
    <n v="47.93150684931507"/>
    <n v="2"/>
    <n v="2"/>
    <n v="2"/>
    <n v="2"/>
    <n v="3"/>
    <n v="0"/>
    <n v="0"/>
    <n v="0"/>
  </r>
  <r>
    <n v="2468680"/>
    <s v="ASOCIADO 3275"/>
    <x v="2"/>
    <x v="7"/>
    <n v="332583"/>
    <m/>
    <n v="0"/>
    <m/>
    <m/>
    <m/>
    <n v="2640244"/>
    <s v="SIN"/>
    <s v="SIN"/>
    <s v="SIN"/>
    <n v="4"/>
    <n v="0"/>
    <n v="0"/>
    <n v="68615"/>
    <n v="0.67123287671232879"/>
    <n v="40.608219178082194"/>
    <n v="1"/>
    <n v="2"/>
    <n v="1"/>
    <n v="3"/>
    <n v="1"/>
    <n v="0"/>
    <n v="0"/>
    <n v="0"/>
  </r>
  <r>
    <n v="46866642"/>
    <s v="ASOCIADO 3276"/>
    <x v="2"/>
    <x v="7"/>
    <n v="223000"/>
    <m/>
    <n v="0"/>
    <m/>
    <m/>
    <m/>
    <n v="2644629"/>
    <s v="SIN"/>
    <s v="SIN"/>
    <s v="SIN"/>
    <n v="4"/>
    <n v="0"/>
    <n v="0"/>
    <n v="13001"/>
    <n v="5.6301369863013697"/>
    <n v="44.88219178082192"/>
    <n v="2"/>
    <n v="5"/>
    <n v="2"/>
    <n v="3"/>
    <n v="1"/>
    <n v="0"/>
    <n v="0"/>
    <n v="0"/>
  </r>
  <r>
    <n v="66262260"/>
    <s v="ASOCIADO 3279"/>
    <x v="3"/>
    <x v="5"/>
    <n v="374334"/>
    <n v="1394798"/>
    <n v="0"/>
    <n v="105709"/>
    <n v="0"/>
    <n v="0"/>
    <n v="2649770"/>
    <s v="9- Otras garantías (no admisible)"/>
    <s v="LBZ"/>
    <s v="A"/>
    <n v="4"/>
    <n v="0"/>
    <n v="0"/>
    <n v="11001"/>
    <n v="8.4246575342465757"/>
    <n v="50.473972602739728"/>
    <n v="2"/>
    <n v="2"/>
    <n v="2"/>
    <n v="2"/>
    <n v="4"/>
    <n v="0"/>
    <n v="0"/>
    <n v="0"/>
  </r>
  <r>
    <n v="4206886"/>
    <s v="ASOCIADO 3280"/>
    <x v="2"/>
    <x v="8"/>
    <n v="18065990"/>
    <m/>
    <n v="0"/>
    <m/>
    <m/>
    <m/>
    <n v="2654683"/>
    <s v="SIN"/>
    <s v="SIN"/>
    <s v="SIN"/>
    <n v="4"/>
    <n v="0"/>
    <n v="0"/>
    <n v="76130"/>
    <n v="4.4684931506849317"/>
    <n v="50.772602739726025"/>
    <n v="1"/>
    <n v="2"/>
    <n v="1"/>
    <n v="2"/>
    <n v="1"/>
    <n v="0"/>
    <n v="0"/>
    <n v="0"/>
  </r>
  <r>
    <n v="2244840440"/>
    <s v="ASOCIADO 3281"/>
    <x v="2"/>
    <x v="8"/>
    <n v="64578465"/>
    <m/>
    <n v="0"/>
    <m/>
    <m/>
    <m/>
    <n v="2654694"/>
    <s v="SIN"/>
    <s v="SIN"/>
    <s v="SIN"/>
    <n v="4"/>
    <n v="0"/>
    <n v="0"/>
    <n v="76001"/>
    <n v="4.4657534246575343"/>
    <n v="30.158904109589042"/>
    <n v="1"/>
    <n v="0"/>
    <n v="1"/>
    <n v="3"/>
    <n v="1"/>
    <n v="0"/>
    <n v="0"/>
    <n v="0"/>
  </r>
  <r>
    <n v="4480202"/>
    <s v="ASOCIADO 3282"/>
    <x v="2"/>
    <x v="8"/>
    <n v="12558212"/>
    <m/>
    <n v="0"/>
    <m/>
    <m/>
    <m/>
    <n v="2658498"/>
    <s v="SIN"/>
    <s v="SIN"/>
    <s v="SIN"/>
    <n v="4"/>
    <n v="0"/>
    <n v="0"/>
    <n v="76130"/>
    <n v="0.59726027397260273"/>
    <n v="38.260273972602739"/>
    <n v="1"/>
    <n v="2"/>
    <n v="2"/>
    <n v="2"/>
    <n v="3"/>
    <n v="0"/>
    <n v="0"/>
    <n v="0"/>
  </r>
  <r>
    <n v="4040626"/>
    <s v="ASOCIADO 3285"/>
    <x v="3"/>
    <x v="8"/>
    <n v="3093462"/>
    <n v="2836496"/>
    <n v="169183"/>
    <n v="305947"/>
    <n v="0"/>
    <n v="2000000"/>
    <n v="2667313"/>
    <s v="6- pignoración"/>
    <s v="LBZ"/>
    <s v="A"/>
    <n v="4"/>
    <n v="0"/>
    <n v="0"/>
    <n v="76130"/>
    <n v="2.8410958904109589"/>
    <n v="39.150684931506852"/>
    <n v="1"/>
    <n v="0"/>
    <n v="1"/>
    <n v="3"/>
    <n v="3"/>
    <n v="0"/>
    <n v="0"/>
    <n v="0"/>
  </r>
  <r>
    <n v="4268006"/>
    <s v="ASOCIADO 3287"/>
    <x v="2"/>
    <x v="7"/>
    <n v="1397667"/>
    <m/>
    <n v="0"/>
    <m/>
    <m/>
    <m/>
    <n v="2667313"/>
    <s v="SIN"/>
    <s v="SIN"/>
    <s v="SIN"/>
    <n v="4"/>
    <n v="0"/>
    <n v="0"/>
    <n v="76001"/>
    <n v="2.8410958904109589"/>
    <n v="43.857534246575341"/>
    <n v="1"/>
    <n v="0"/>
    <n v="4"/>
    <n v="4"/>
    <n v="1"/>
    <n v="0"/>
    <n v="0"/>
    <n v="0"/>
  </r>
  <r>
    <n v="44088464"/>
    <s v="ASOCIADO 3288"/>
    <x v="2"/>
    <x v="7"/>
    <n v="256017"/>
    <m/>
    <n v="0"/>
    <m/>
    <m/>
    <m/>
    <n v="2667313"/>
    <s v="SIN"/>
    <s v="SIN"/>
    <s v="SIN"/>
    <n v="4"/>
    <n v="0"/>
    <n v="0"/>
    <n v="5631"/>
    <n v="2.8410958904109589"/>
    <n v="36.602739726027394"/>
    <n v="2"/>
    <n v="0"/>
    <n v="2"/>
    <n v="6"/>
    <n v="1"/>
    <n v="0"/>
    <n v="0"/>
    <n v="0"/>
  </r>
  <r>
    <n v="42026806"/>
    <s v="ASOCIADO 3289"/>
    <x v="2"/>
    <x v="7"/>
    <m/>
    <m/>
    <n v="0"/>
    <m/>
    <m/>
    <m/>
    <n v="2667313"/>
    <s v="SIN"/>
    <s v="SIN"/>
    <s v="SIN"/>
    <n v="4"/>
    <n v="0"/>
    <n v="0"/>
    <n v="76001"/>
    <n v="2.8410958904109589"/>
    <n v="48.701369863013696"/>
    <n v="2"/>
    <n v="0"/>
    <n v="1"/>
    <n v="6"/>
    <n v="3"/>
    <n v="0"/>
    <n v="0"/>
    <n v="0"/>
  </r>
  <r>
    <n v="2462822"/>
    <s v="ASOCIADO 3290"/>
    <x v="2"/>
    <x v="7"/>
    <m/>
    <m/>
    <n v="0"/>
    <m/>
    <m/>
    <m/>
    <n v="2671019"/>
    <s v="SIN"/>
    <s v="SIN"/>
    <s v="SIN"/>
    <n v="4"/>
    <n v="0"/>
    <n v="0"/>
    <n v="68615"/>
    <n v="7.4657534246575343"/>
    <n v="52.290410958904111"/>
    <n v="1"/>
    <n v="1"/>
    <n v="1"/>
    <n v="2"/>
    <n v="3"/>
    <n v="0"/>
    <n v="0"/>
    <n v="0"/>
  </r>
  <r>
    <n v="2008664460"/>
    <s v="ASOCIADO 3291"/>
    <x v="2"/>
    <x v="7"/>
    <m/>
    <m/>
    <n v="0"/>
    <m/>
    <m/>
    <m/>
    <n v="2676629"/>
    <s v="SIN"/>
    <s v="SIN"/>
    <s v="SIN"/>
    <n v="4"/>
    <n v="0"/>
    <n v="0"/>
    <n v="68001"/>
    <n v="5.8794520547945206"/>
    <n v="33.558904109589044"/>
    <n v="2"/>
    <n v="5"/>
    <n v="3"/>
    <n v="3"/>
    <n v="1"/>
    <n v="0"/>
    <n v="0"/>
    <n v="0"/>
  </r>
  <r>
    <n v="66882228"/>
    <s v="ASOCIADO 3295"/>
    <x v="3"/>
    <x v="5"/>
    <m/>
    <n v="2575538"/>
    <n v="0"/>
    <n v="143408"/>
    <n v="0"/>
    <n v="0"/>
    <n v="2682264"/>
    <s v="9- Otras garantías (no admisible)"/>
    <s v="LBZ"/>
    <s v="A"/>
    <n v="4"/>
    <n v="0"/>
    <n v="0"/>
    <n v="76130"/>
    <n v="10.084931506849315"/>
    <n v="54.479452054794521"/>
    <n v="2"/>
    <n v="2"/>
    <n v="1"/>
    <n v="2"/>
    <n v="4"/>
    <n v="0"/>
    <n v="0"/>
    <n v="0"/>
  </r>
  <r>
    <n v="2008406646"/>
    <s v="ASOCIADO 3296"/>
    <x v="2"/>
    <x v="7"/>
    <n v="359167"/>
    <m/>
    <n v="0"/>
    <m/>
    <m/>
    <m/>
    <n v="2692740"/>
    <s v="SIN"/>
    <s v="SIN"/>
    <s v="SIN"/>
    <n v="4"/>
    <n v="0"/>
    <n v="0"/>
    <n v="68255"/>
    <n v="2.5726027397260274"/>
    <n v="23.301369863013697"/>
    <n v="1"/>
    <n v="1"/>
    <n v="1"/>
    <n v="2"/>
    <n v="1"/>
    <n v="0"/>
    <n v="0"/>
    <n v="0"/>
  </r>
  <r>
    <n v="2062484640"/>
    <s v="ASOCIADO 3298"/>
    <x v="2"/>
    <x v="7"/>
    <m/>
    <m/>
    <n v="0"/>
    <m/>
    <m/>
    <m/>
    <n v="2696163"/>
    <s v="SIN"/>
    <s v="SIN"/>
    <s v="SIN"/>
    <n v="4"/>
    <n v="0"/>
    <n v="0"/>
    <n v="15238"/>
    <n v="7.6328767123287671"/>
    <n v="33.961643835616435"/>
    <n v="2"/>
    <n v="0"/>
    <n v="5"/>
    <n v="3"/>
    <n v="3"/>
    <n v="0"/>
    <n v="0"/>
    <n v="0"/>
  </r>
  <r>
    <n v="26664408"/>
    <s v="ASOCIADO 3299"/>
    <x v="2"/>
    <x v="8"/>
    <n v="3295110"/>
    <m/>
    <n v="0"/>
    <m/>
    <m/>
    <m/>
    <n v="2696235"/>
    <s v="SIN"/>
    <s v="SIN"/>
    <s v="SIN"/>
    <n v="4"/>
    <n v="0"/>
    <n v="0"/>
    <n v="76130"/>
    <n v="4.580821917808219"/>
    <n v="61.268493150684932"/>
    <n v="1"/>
    <n v="2"/>
    <n v="1"/>
    <n v="3"/>
    <n v="3"/>
    <n v="0"/>
    <n v="0"/>
    <n v="0"/>
  </r>
  <r>
    <n v="2008842808"/>
    <s v="ASOCIADO 3300"/>
    <x v="2"/>
    <x v="7"/>
    <m/>
    <m/>
    <n v="0"/>
    <m/>
    <m/>
    <m/>
    <n v="2700069"/>
    <s v="SIN"/>
    <s v="SIN"/>
    <s v="SIN"/>
    <n v="4"/>
    <n v="0"/>
    <n v="0"/>
    <n v="68276"/>
    <n v="6.0465753424657533"/>
    <n v="29.010958904109589"/>
    <n v="1"/>
    <n v="4"/>
    <n v="3"/>
    <n v="3"/>
    <n v="1"/>
    <n v="0"/>
    <n v="0"/>
    <n v="0"/>
  </r>
  <r>
    <n v="2040648624"/>
    <s v="ASOCIADO 3302"/>
    <x v="3"/>
    <x v="5"/>
    <m/>
    <n v="1309722"/>
    <n v="0"/>
    <n v="114901"/>
    <n v="0"/>
    <n v="0"/>
    <n v="2704820"/>
    <s v="9- Otras garantías (no admisible)"/>
    <s v="LBZ"/>
    <s v="A"/>
    <n v="4"/>
    <n v="0"/>
    <n v="0"/>
    <n v="13052"/>
    <n v="5.1561643835616442"/>
    <n v="24.528767123287672"/>
    <n v="1"/>
    <n v="3"/>
    <n v="1"/>
    <n v="3"/>
    <n v="3"/>
    <n v="0"/>
    <n v="0"/>
    <n v="0"/>
  </r>
  <r>
    <n v="2044420462"/>
    <s v="ASOCIADO 3303"/>
    <x v="2"/>
    <x v="8"/>
    <n v="10665334"/>
    <m/>
    <n v="0"/>
    <m/>
    <m/>
    <m/>
    <n v="2711720"/>
    <s v="SIN"/>
    <s v="SIN"/>
    <s v="SIN"/>
    <n v="4"/>
    <n v="0"/>
    <n v="0"/>
    <n v="76001"/>
    <n v="2.1506849315068495"/>
    <n v="49.969863013698628"/>
    <n v="1"/>
    <n v="5"/>
    <n v="3"/>
    <n v="6"/>
    <n v="1"/>
    <n v="0"/>
    <n v="0"/>
    <n v="0"/>
  </r>
  <r>
    <n v="4288448"/>
    <s v="ASOCIADO 3304"/>
    <x v="2"/>
    <x v="7"/>
    <m/>
    <m/>
    <n v="0"/>
    <m/>
    <m/>
    <m/>
    <n v="2714745"/>
    <s v="SIN"/>
    <s v="SIN"/>
    <s v="SIN"/>
    <n v="4"/>
    <n v="0"/>
    <n v="0"/>
    <n v="76130"/>
    <n v="4.6684931506849319"/>
    <n v="50.243835616438353"/>
    <n v="1"/>
    <n v="1"/>
    <n v="1"/>
    <n v="2"/>
    <n v="2"/>
    <n v="0"/>
    <n v="0"/>
    <n v="0"/>
  </r>
  <r>
    <n v="64604686"/>
    <s v="ASOCIADO 3305"/>
    <x v="2"/>
    <x v="7"/>
    <m/>
    <m/>
    <n v="0"/>
    <m/>
    <m/>
    <m/>
    <n v="2719255"/>
    <s v="SIN"/>
    <s v="SIN"/>
    <s v="SIN"/>
    <n v="4"/>
    <n v="0"/>
    <n v="0"/>
    <n v="68001"/>
    <n v="4.7397260273972606"/>
    <n v="46.769863013698632"/>
    <n v="2"/>
    <n v="5"/>
    <n v="4"/>
    <n v="4"/>
    <n v="2"/>
    <n v="0"/>
    <n v="0"/>
    <n v="0"/>
  </r>
  <r>
    <n v="42088228"/>
    <s v="ASOCIADO 3306"/>
    <x v="2"/>
    <x v="7"/>
    <n v="1117971"/>
    <m/>
    <n v="0"/>
    <m/>
    <m/>
    <m/>
    <n v="2719673"/>
    <s v="SIN"/>
    <s v="SIN"/>
    <s v="SIN"/>
    <n v="4"/>
    <n v="0"/>
    <n v="0"/>
    <n v="76001"/>
    <n v="4.5835616438356164"/>
    <n v="54.526027397260272"/>
    <n v="2"/>
    <n v="0"/>
    <n v="1"/>
    <n v="3"/>
    <n v="1"/>
    <n v="0"/>
    <n v="0"/>
    <n v="0"/>
  </r>
  <r>
    <n v="2224664624"/>
    <s v="ASOCIADO 3307"/>
    <x v="2"/>
    <x v="7"/>
    <n v="193608"/>
    <m/>
    <n v="0"/>
    <m/>
    <m/>
    <m/>
    <n v="2719673"/>
    <s v="SIN"/>
    <s v="SIN"/>
    <s v="SIN"/>
    <n v="4"/>
    <n v="0"/>
    <n v="0"/>
    <n v="76520"/>
    <n v="4.580821917808219"/>
    <n v="28.230136986301371"/>
    <n v="2"/>
    <n v="5"/>
    <n v="2"/>
    <n v="3"/>
    <n v="1"/>
    <n v="0"/>
    <n v="0"/>
    <n v="0"/>
  </r>
  <r>
    <n v="6688208"/>
    <s v="ASOCIADO 3308"/>
    <x v="3"/>
    <x v="3"/>
    <m/>
    <n v="2936196"/>
    <n v="214776"/>
    <n v="155995"/>
    <n v="0"/>
    <n v="0"/>
    <n v="2721420"/>
    <s v="9- Otras garantías (no admisible)"/>
    <s v="LBZ"/>
    <s v="A"/>
    <n v="4"/>
    <n v="0"/>
    <n v="0"/>
    <n v="68418"/>
    <n v="7.2986301369863016"/>
    <n v="49.969863013698628"/>
    <n v="1"/>
    <n v="2"/>
    <n v="1"/>
    <n v="2"/>
    <n v="3"/>
    <n v="0"/>
    <n v="0"/>
    <n v="0"/>
  </r>
  <r>
    <n v="2240084200"/>
    <s v="ASOCIADO 3310"/>
    <x v="3"/>
    <x v="3"/>
    <m/>
    <n v="3327618"/>
    <n v="600798"/>
    <n v="164205"/>
    <n v="0"/>
    <n v="0"/>
    <n v="2726820"/>
    <s v="9- Otras garantías (no admisible)"/>
    <s v="LBZ"/>
    <s v="A"/>
    <n v="4"/>
    <n v="0"/>
    <n v="0"/>
    <n v="68255"/>
    <n v="5.1561643835616442"/>
    <n v="27.093150684931508"/>
    <n v="1"/>
    <n v="2"/>
    <n v="2"/>
    <n v="2"/>
    <n v="2"/>
    <n v="0"/>
    <n v="0"/>
    <n v="0"/>
  </r>
  <r>
    <n v="2224624264"/>
    <s v="ASOCIADO 3311"/>
    <x v="3"/>
    <x v="0"/>
    <n v="4913708"/>
    <n v="5973586"/>
    <n v="3245817"/>
    <n v="201367"/>
    <n v="0"/>
    <n v="0"/>
    <n v="2727769"/>
    <s v="9- Otras garantías (no admisible)"/>
    <s v="LBZ"/>
    <s v="A"/>
    <n v="4"/>
    <n v="0"/>
    <n v="0"/>
    <n v="76130"/>
    <n v="4.904109589041096"/>
    <n v="41.939726027397263"/>
    <n v="2"/>
    <n v="2"/>
    <n v="2"/>
    <n v="2"/>
    <n v="4"/>
    <n v="0"/>
    <n v="0"/>
    <n v="0"/>
  </r>
  <r>
    <n v="20606084"/>
    <s v="ASOCIADO 3314"/>
    <x v="3"/>
    <x v="5"/>
    <m/>
    <n v="1783990"/>
    <n v="0"/>
    <n v="168118"/>
    <n v="0"/>
    <n v="1800000"/>
    <n v="2732385"/>
    <s v="6- pignoración"/>
    <s v="LBZ"/>
    <s v="A"/>
    <n v="4"/>
    <n v="0"/>
    <n v="0"/>
    <n v="76275"/>
    <n v="4.6438356164383565"/>
    <n v="43.161643835616438"/>
    <n v="2"/>
    <n v="2"/>
    <n v="1"/>
    <n v="2"/>
    <n v="1"/>
    <n v="0"/>
    <n v="0"/>
    <n v="0"/>
  </r>
  <r>
    <n v="28462064"/>
    <s v="ASOCIADO 3315"/>
    <x v="4"/>
    <x v="0"/>
    <m/>
    <n v="5546094"/>
    <n v="2811465"/>
    <n v="220103"/>
    <n v="0"/>
    <n v="2000000"/>
    <n v="2734629"/>
    <s v="6- pignoración"/>
    <s v="LBZ"/>
    <s v="A"/>
    <n v="4"/>
    <n v="0"/>
    <n v="0"/>
    <n v="68615"/>
    <n v="5.1972602739726028"/>
    <n v="42.630136986301373"/>
    <n v="2"/>
    <n v="1"/>
    <n v="1"/>
    <n v="2"/>
    <n v="1"/>
    <n v="0"/>
    <n v="0"/>
    <n v="0"/>
  </r>
  <r>
    <n v="26448866"/>
    <s v="ASOCIADO 3316"/>
    <x v="2"/>
    <x v="7"/>
    <n v="1110"/>
    <m/>
    <n v="0"/>
    <m/>
    <m/>
    <m/>
    <n v="2734918"/>
    <s v="SIN"/>
    <s v="SIN"/>
    <s v="SIN"/>
    <n v="4"/>
    <n v="0"/>
    <n v="0"/>
    <n v="5615"/>
    <n v="4.4493150684931511"/>
    <n v="37.131506849315066"/>
    <n v="1"/>
    <n v="0"/>
    <n v="5"/>
    <n v="3"/>
    <n v="3"/>
    <n v="0"/>
    <n v="0"/>
    <n v="0"/>
  </r>
  <r>
    <n v="2202460228"/>
    <s v="ASOCIADO 3318"/>
    <x v="2"/>
    <x v="7"/>
    <n v="3129"/>
    <m/>
    <n v="0"/>
    <m/>
    <m/>
    <m/>
    <n v="2736255"/>
    <s v="SIN"/>
    <s v="SIN"/>
    <s v="SIN"/>
    <n v="4"/>
    <n v="0"/>
    <n v="0"/>
    <n v="68547"/>
    <n v="2.8191780821917809"/>
    <n v="35.356164383561641"/>
    <n v="1"/>
    <n v="5"/>
    <n v="2"/>
    <n v="4"/>
    <n v="3"/>
    <n v="0"/>
    <n v="0"/>
    <n v="0"/>
  </r>
  <r>
    <n v="24806688"/>
    <s v="ASOCIADO 3319"/>
    <x v="2"/>
    <x v="8"/>
    <n v="5379083"/>
    <m/>
    <n v="0"/>
    <m/>
    <m/>
    <m/>
    <n v="2737500"/>
    <s v="SIN"/>
    <s v="SIN"/>
    <s v="SIN"/>
    <n v="4"/>
    <n v="0"/>
    <n v="0"/>
    <n v="76130"/>
    <n v="2.9753424657534246"/>
    <n v="50.279452054794518"/>
    <n v="1"/>
    <n v="0"/>
    <n v="1"/>
    <n v="5"/>
    <n v="2"/>
    <n v="0"/>
    <n v="0"/>
    <n v="0"/>
  </r>
  <r>
    <n v="2206428"/>
    <s v="ASOCIADO 3323"/>
    <x v="3"/>
    <x v="3"/>
    <m/>
    <n v="3390660"/>
    <n v="649040"/>
    <n v="166413"/>
    <n v="0"/>
    <n v="1000000"/>
    <n v="2741620"/>
    <s v="6- pignoración"/>
    <s v="LBZ"/>
    <s v="A"/>
    <n v="4"/>
    <n v="0"/>
    <n v="0"/>
    <n v="68255"/>
    <n v="7.2986301369863016"/>
    <n v="47.706849315068496"/>
    <n v="1"/>
    <n v="1"/>
    <n v="2"/>
    <n v="2"/>
    <n v="3"/>
    <n v="0"/>
    <n v="0"/>
    <n v="0"/>
  </r>
  <r>
    <n v="42684402"/>
    <s v="ASOCIADO 3324"/>
    <x v="2"/>
    <x v="8"/>
    <n v="8848558"/>
    <m/>
    <n v="0"/>
    <m/>
    <m/>
    <m/>
    <n v="2741845"/>
    <s v="SIN"/>
    <s v="SIN"/>
    <s v="SIN"/>
    <n v="4"/>
    <n v="0"/>
    <n v="0"/>
    <n v="76001"/>
    <n v="2.9123287671232876"/>
    <n v="40.5013698630137"/>
    <n v="2"/>
    <n v="0"/>
    <n v="1"/>
    <n v="6"/>
    <n v="2"/>
    <n v="0"/>
    <n v="0"/>
    <n v="0"/>
  </r>
  <r>
    <n v="8488846"/>
    <s v="ASOCIADO 3325"/>
    <x v="3"/>
    <x v="5"/>
    <n v="1331937"/>
    <n v="2687326"/>
    <n v="0"/>
    <n v="212714"/>
    <n v="0"/>
    <n v="0"/>
    <n v="2741845"/>
    <s v="9- Otras garantías (no admisible)"/>
    <s v="LBZ"/>
    <s v="A"/>
    <n v="4"/>
    <n v="0"/>
    <n v="0"/>
    <n v="76130"/>
    <n v="2.9123287671232876"/>
    <n v="57.473972602739728"/>
    <n v="1"/>
    <n v="0"/>
    <n v="1"/>
    <n v="4"/>
    <n v="1"/>
    <n v="0"/>
    <n v="0"/>
    <n v="0"/>
  </r>
  <r>
    <n v="2226260260"/>
    <s v="ASOCIADO 3326"/>
    <x v="2"/>
    <x v="7"/>
    <n v="737958"/>
    <m/>
    <n v="0"/>
    <m/>
    <m/>
    <m/>
    <n v="2744517"/>
    <s v="SIN"/>
    <s v="SIN"/>
    <s v="SIN"/>
    <n v="4"/>
    <n v="0"/>
    <n v="0"/>
    <n v="76834"/>
    <n v="4.5835616438356164"/>
    <n v="30.854794520547944"/>
    <n v="1"/>
    <n v="0"/>
    <n v="2"/>
    <n v="2"/>
    <n v="1"/>
    <n v="0"/>
    <n v="0"/>
    <n v="0"/>
  </r>
  <r>
    <n v="2066082406"/>
    <s v="ASOCIADO 3329"/>
    <x v="3"/>
    <x v="5"/>
    <n v="1261914"/>
    <n v="2408110"/>
    <n v="0"/>
    <n v="99523"/>
    <n v="0"/>
    <n v="0"/>
    <n v="2747541"/>
    <s v="9- Otras garantías (no admisible)"/>
    <s v="LBZ"/>
    <s v="A"/>
    <n v="4"/>
    <n v="0"/>
    <n v="0"/>
    <n v="76130"/>
    <n v="4.7945205479452051"/>
    <n v="41.939726027397263"/>
    <n v="2"/>
    <n v="2"/>
    <n v="2"/>
    <n v="2"/>
    <n v="4"/>
    <n v="0"/>
    <n v="0"/>
    <n v="0"/>
  </r>
  <r>
    <n v="20460620"/>
    <s v="ASOCIADO 3330"/>
    <x v="2"/>
    <x v="7"/>
    <m/>
    <m/>
    <n v="0"/>
    <m/>
    <m/>
    <m/>
    <n v="2754517"/>
    <s v="SIN"/>
    <s v="SIN"/>
    <s v="SIN"/>
    <n v="4"/>
    <n v="0"/>
    <n v="0"/>
    <n v="76130"/>
    <n v="4.6410958904109592"/>
    <n v="56.926027397260277"/>
    <n v="2"/>
    <n v="2"/>
    <n v="2"/>
    <n v="2"/>
    <n v="1"/>
    <n v="0"/>
    <n v="0"/>
    <n v="0"/>
  </r>
  <r>
    <n v="64660624"/>
    <s v="ASOCIADO 3332"/>
    <x v="3"/>
    <x v="5"/>
    <n v="88750"/>
    <n v="2524488"/>
    <n v="0"/>
    <n v="397091"/>
    <n v="0"/>
    <n v="0"/>
    <n v="2755159"/>
    <s v="9- Otras garantías (no admisible)"/>
    <s v="LBZ"/>
    <s v="A"/>
    <n v="4"/>
    <n v="0"/>
    <n v="0"/>
    <n v="68001"/>
    <n v="2.8191780821917809"/>
    <n v="36.484931506849314"/>
    <n v="2"/>
    <n v="3"/>
    <n v="1"/>
    <n v="2"/>
    <n v="1"/>
    <n v="0"/>
    <n v="0"/>
    <n v="0"/>
  </r>
  <r>
    <n v="2202466868"/>
    <s v="ASOCIADO 3335"/>
    <x v="2"/>
    <x v="7"/>
    <n v="269280"/>
    <m/>
    <n v="0"/>
    <m/>
    <m/>
    <m/>
    <n v="2762260"/>
    <s v="SIN"/>
    <s v="SIN"/>
    <s v="SIN"/>
    <n v="4"/>
    <n v="0"/>
    <n v="0"/>
    <n v="68418"/>
    <n v="6.1315068493150688"/>
    <n v="30.769863013698629"/>
    <n v="1"/>
    <n v="1"/>
    <n v="2"/>
    <n v="2"/>
    <n v="1"/>
    <n v="0"/>
    <n v="0"/>
    <n v="0"/>
  </r>
  <r>
    <n v="22446024"/>
    <s v="ASOCIADO 3336"/>
    <x v="2"/>
    <x v="7"/>
    <m/>
    <m/>
    <n v="0"/>
    <m/>
    <m/>
    <m/>
    <n v="2763093"/>
    <s v="SIN"/>
    <s v="SIN"/>
    <s v="SIN"/>
    <n v="4"/>
    <n v="0"/>
    <n v="0"/>
    <n v="73001"/>
    <n v="3.2630136986301368"/>
    <n v="52.07123287671233"/>
    <n v="1"/>
    <n v="0"/>
    <n v="2"/>
    <n v="4"/>
    <n v="2"/>
    <n v="0"/>
    <n v="0"/>
    <n v="0"/>
  </r>
  <r>
    <n v="6406408"/>
    <s v="ASOCIADO 3338"/>
    <x v="2"/>
    <x v="7"/>
    <n v="118280"/>
    <m/>
    <n v="0"/>
    <m/>
    <m/>
    <m/>
    <n v="2774891"/>
    <s v="SIN"/>
    <s v="SIN"/>
    <s v="SIN"/>
    <n v="4"/>
    <n v="0"/>
    <n v="0"/>
    <n v="76130"/>
    <n v="3.010958904109589"/>
    <n v="57.695890410958903"/>
    <n v="1"/>
    <n v="2"/>
    <n v="3"/>
    <n v="5"/>
    <n v="3"/>
    <n v="0"/>
    <n v="0"/>
    <n v="0"/>
  </r>
  <r>
    <n v="2228068248"/>
    <s v="ASOCIADO 3340"/>
    <x v="2"/>
    <x v="7"/>
    <n v="610550"/>
    <m/>
    <n v="0"/>
    <m/>
    <m/>
    <m/>
    <n v="2777001"/>
    <s v="SIN"/>
    <s v="SIN"/>
    <s v="SIN"/>
    <n v="4"/>
    <n v="0"/>
    <n v="0"/>
    <n v="76520"/>
    <n v="2.9753424657534246"/>
    <n v="34.150684931506852"/>
    <n v="2"/>
    <n v="5"/>
    <n v="3"/>
    <n v="4"/>
    <n v="2"/>
    <n v="0"/>
    <n v="0"/>
    <n v="0"/>
  </r>
  <r>
    <n v="2224062480"/>
    <s v="ASOCIADO 3341"/>
    <x v="3"/>
    <x v="5"/>
    <n v="363600"/>
    <n v="2840479"/>
    <n v="0"/>
    <n v="147606"/>
    <n v="0"/>
    <n v="1770000"/>
    <n v="2777390"/>
    <s v="6- pignoración"/>
    <s v="LBZ"/>
    <s v="A"/>
    <n v="4"/>
    <n v="0"/>
    <n v="4"/>
    <n v="76616"/>
    <n v="1.3753424657534246"/>
    <n v="30.117808219178084"/>
    <n v="1"/>
    <n v="1"/>
    <n v="1"/>
    <n v="2"/>
    <n v="1"/>
    <n v="0"/>
    <n v="0"/>
    <n v="0"/>
  </r>
  <r>
    <n v="2008886000"/>
    <s v="ASOCIADO 3344"/>
    <x v="3"/>
    <x v="5"/>
    <n v="282333"/>
    <n v="2370040"/>
    <n v="0"/>
    <n v="216665"/>
    <n v="0"/>
    <n v="0"/>
    <n v="2786120"/>
    <s v="9- Otras garantías (no admisible)"/>
    <s v="LBZ"/>
    <s v="A"/>
    <n v="4"/>
    <n v="0"/>
    <n v="0"/>
    <n v="68001"/>
    <n v="3.904109589041096"/>
    <n v="25.597260273972601"/>
    <n v="2"/>
    <n v="5"/>
    <n v="4"/>
    <n v="3"/>
    <n v="1"/>
    <n v="0"/>
    <n v="0"/>
    <n v="0"/>
  </r>
  <r>
    <n v="80880020"/>
    <s v="ASOCIADO 3348"/>
    <x v="2"/>
    <x v="7"/>
    <m/>
    <m/>
    <n v="0"/>
    <m/>
    <m/>
    <m/>
    <n v="2791079"/>
    <s v="SIN"/>
    <s v="SIN"/>
    <s v="SIN"/>
    <n v="4"/>
    <n v="0"/>
    <n v="0"/>
    <n v="11001"/>
    <n v="4.8739726027397259"/>
    <n v="42.632876712328766"/>
    <n v="1"/>
    <n v="0"/>
    <n v="1"/>
    <n v="3"/>
    <n v="1"/>
    <n v="0"/>
    <n v="0"/>
    <n v="0"/>
  </r>
  <r>
    <n v="40842202"/>
    <s v="ASOCIADO 3349"/>
    <x v="2"/>
    <x v="7"/>
    <n v="253"/>
    <m/>
    <n v="0"/>
    <m/>
    <m/>
    <m/>
    <n v="2794517"/>
    <s v="SIN"/>
    <s v="SIN"/>
    <s v="SIN"/>
    <n v="4"/>
    <n v="0"/>
    <n v="0"/>
    <n v="76130"/>
    <n v="4.7945205479452051"/>
    <n v="41.304109589041097"/>
    <n v="2"/>
    <n v="0"/>
    <n v="1"/>
    <n v="2"/>
    <n v="1"/>
    <n v="0"/>
    <n v="0"/>
    <n v="0"/>
  </r>
  <r>
    <n v="24844266"/>
    <s v="ASOCIADO 3350"/>
    <x v="2"/>
    <x v="7"/>
    <n v="717500"/>
    <m/>
    <n v="0"/>
    <m/>
    <m/>
    <m/>
    <n v="2800820"/>
    <s v="SIN"/>
    <s v="SIN"/>
    <s v="SIN"/>
    <n v="4"/>
    <n v="0"/>
    <n v="0"/>
    <n v="68255"/>
    <n v="5.5753424657534243"/>
    <n v="45.912328767123284"/>
    <n v="1"/>
    <n v="3"/>
    <n v="2"/>
    <n v="3"/>
    <n v="4"/>
    <n v="0"/>
    <n v="0"/>
    <n v="0"/>
  </r>
  <r>
    <n v="20448020"/>
    <s v="ASOCIADO 3353"/>
    <x v="4"/>
    <x v="2"/>
    <n v="8"/>
    <n v="4683932"/>
    <n v="1879415"/>
    <n v="211753"/>
    <n v="0"/>
    <n v="4000000"/>
    <n v="2804517"/>
    <s v="6- pignoración"/>
    <s v="LBZ"/>
    <s v="A"/>
    <n v="4"/>
    <n v="0"/>
    <n v="0"/>
    <n v="76130"/>
    <n v="4.8301369863013699"/>
    <n v="38.819178082191783"/>
    <n v="2"/>
    <n v="2"/>
    <n v="2"/>
    <n v="2"/>
    <n v="1"/>
    <n v="0"/>
    <n v="0"/>
    <n v="0"/>
  </r>
  <r>
    <n v="2266288"/>
    <s v="ASOCIADO 3354"/>
    <x v="3"/>
    <x v="5"/>
    <n v="100500"/>
    <n v="1189840"/>
    <n v="0"/>
    <n v="175460"/>
    <n v="0"/>
    <n v="0"/>
    <n v="2810669"/>
    <s v="9- Otras garantías (no admisible)"/>
    <s v="LBZ"/>
    <s v="A"/>
    <n v="4"/>
    <n v="0"/>
    <n v="0"/>
    <n v="13052"/>
    <n v="12.134246575342466"/>
    <n v="53.969863013698628"/>
    <n v="1"/>
    <n v="2"/>
    <n v="2"/>
    <n v="3"/>
    <n v="2"/>
    <n v="0"/>
    <n v="0"/>
    <n v="0"/>
  </r>
  <r>
    <n v="2224668688"/>
    <s v="ASOCIADO 3355"/>
    <x v="2"/>
    <x v="8"/>
    <n v="5549921"/>
    <m/>
    <n v="0"/>
    <m/>
    <m/>
    <m/>
    <n v="2812157"/>
    <s v="SIN"/>
    <s v="SIN"/>
    <s v="SIN"/>
    <n v="4"/>
    <n v="0"/>
    <n v="0"/>
    <n v="76520"/>
    <n v="3.010958904109589"/>
    <n v="29.493150684931507"/>
    <n v="2"/>
    <n v="5"/>
    <n v="2"/>
    <n v="5"/>
    <n v="1"/>
    <n v="0"/>
    <n v="0"/>
    <n v="0"/>
  </r>
  <r>
    <n v="2006468400"/>
    <s v="ASOCIADO 3356"/>
    <x v="3"/>
    <x v="3"/>
    <n v="613000"/>
    <n v="3438373"/>
    <n v="626113"/>
    <n v="229803"/>
    <n v="0"/>
    <n v="0"/>
    <n v="2812260"/>
    <s v="9- Otras garantías (no admisible)"/>
    <s v="LBZ"/>
    <s v="A"/>
    <n v="4"/>
    <n v="0"/>
    <n v="0"/>
    <n v="68001"/>
    <n v="6.4657534246575343"/>
    <n v="33.487671232876714"/>
    <n v="2"/>
    <n v="3"/>
    <n v="1"/>
    <n v="2"/>
    <n v="3"/>
    <n v="0"/>
    <n v="0"/>
    <n v="0"/>
  </r>
  <r>
    <n v="22888848"/>
    <s v="ASOCIADO 3357"/>
    <x v="2"/>
    <x v="7"/>
    <n v="1309468"/>
    <m/>
    <n v="0"/>
    <m/>
    <m/>
    <m/>
    <n v="2812264"/>
    <s v="SIN"/>
    <s v="SIN"/>
    <s v="SIN"/>
    <n v="4"/>
    <n v="0"/>
    <n v="0"/>
    <n v="5615"/>
    <n v="12.441095890410958"/>
    <n v="53.57260273972603"/>
    <n v="1"/>
    <n v="1"/>
    <n v="3"/>
    <n v="2"/>
    <n v="2"/>
    <n v="0"/>
    <n v="0"/>
    <n v="0"/>
  </r>
  <r>
    <n v="4084668"/>
    <s v="ASOCIADO 3361"/>
    <x v="2"/>
    <x v="7"/>
    <m/>
    <m/>
    <n v="0"/>
    <m/>
    <m/>
    <m/>
    <n v="2817381"/>
    <s v="SIN"/>
    <s v="SIN"/>
    <s v="SIN"/>
    <n v="4"/>
    <n v="0"/>
    <n v="0"/>
    <n v="68307"/>
    <n v="13.761643835616438"/>
    <n v="45.698630136986303"/>
    <n v="1"/>
    <n v="5"/>
    <n v="3"/>
    <n v="6"/>
    <n v="2"/>
    <n v="0"/>
    <n v="0"/>
    <n v="0"/>
  </r>
  <r>
    <n v="4264066"/>
    <s v="ASOCIADO 3363"/>
    <x v="3"/>
    <x v="5"/>
    <m/>
    <n v="2250550"/>
    <n v="0"/>
    <n v="124436"/>
    <n v="0"/>
    <n v="0"/>
    <n v="2819717"/>
    <s v="9- Otras garantías (no admisible)"/>
    <s v="LBZ"/>
    <s v="A"/>
    <n v="4"/>
    <n v="0"/>
    <n v="0"/>
    <n v="76318"/>
    <n v="5.2136986301369861"/>
    <n v="43.975342465753428"/>
    <n v="1"/>
    <n v="0"/>
    <n v="1"/>
    <n v="2"/>
    <n v="1"/>
    <n v="0"/>
    <n v="0"/>
    <n v="0"/>
  </r>
  <r>
    <n v="64604002"/>
    <s v="ASOCIADO 3365"/>
    <x v="3"/>
    <x v="5"/>
    <n v="30200"/>
    <n v="2345953"/>
    <n v="0"/>
    <n v="142213"/>
    <n v="0"/>
    <n v="0"/>
    <n v="2828895"/>
    <s v="9- Otras garantías (no admisible)"/>
    <s v="LBZ"/>
    <s v="A"/>
    <n v="4"/>
    <n v="0"/>
    <n v="0"/>
    <n v="68547"/>
    <n v="9.0054794520547947"/>
    <n v="46.654794520547945"/>
    <n v="2"/>
    <n v="1"/>
    <n v="2"/>
    <n v="2"/>
    <n v="1"/>
    <n v="0"/>
    <n v="0"/>
    <n v="0"/>
  </r>
  <r>
    <n v="2008800262"/>
    <s v="ASOCIADO 3366"/>
    <x v="2"/>
    <x v="7"/>
    <m/>
    <m/>
    <n v="0"/>
    <m/>
    <m/>
    <m/>
    <n v="2830069"/>
    <s v="SIN"/>
    <s v="SIN"/>
    <s v="SIN"/>
    <n v="4"/>
    <n v="0"/>
    <n v="0"/>
    <n v="68001"/>
    <n v="6.838356164383562"/>
    <n v="30.835616438356166"/>
    <n v="1"/>
    <n v="6"/>
    <n v="4"/>
    <n v="3"/>
    <n v="1"/>
    <n v="0"/>
    <n v="0"/>
    <n v="0"/>
  </r>
  <r>
    <n v="66066486"/>
    <s v="ASOCIADO 3367"/>
    <x v="3"/>
    <x v="0"/>
    <m/>
    <n v="7779740"/>
    <n v="4945019"/>
    <n v="238733"/>
    <n v="0"/>
    <n v="3047624"/>
    <n v="2834721"/>
    <s v="6- pignoración"/>
    <s v="LBZ"/>
    <s v="A"/>
    <n v="4"/>
    <n v="0"/>
    <n v="0"/>
    <n v="76130"/>
    <n v="0"/>
    <n v="47.605479452054794"/>
    <n v="2"/>
    <n v="0"/>
    <n v="1"/>
    <n v="2"/>
    <n v="1"/>
    <n v="0"/>
    <n v="0"/>
    <n v="0"/>
  </r>
  <r>
    <n v="2002844680"/>
    <s v="ASOCIADO 3368"/>
    <x v="3"/>
    <x v="3"/>
    <m/>
    <n v="3127584"/>
    <n v="290155"/>
    <n v="159990"/>
    <n v="0"/>
    <n v="0"/>
    <n v="2837429"/>
    <s v="9- Otras garantías (no admisible)"/>
    <s v="LBZ"/>
    <s v="A"/>
    <n v="4"/>
    <n v="0"/>
    <n v="0"/>
    <n v="13052"/>
    <n v="4.6575342465753424"/>
    <n v="29.835616438356166"/>
    <n v="1"/>
    <n v="2"/>
    <n v="1"/>
    <n v="3"/>
    <n v="3"/>
    <n v="0"/>
    <n v="0"/>
    <n v="0"/>
  </r>
  <r>
    <n v="62848442"/>
    <s v="ASOCIADO 3369"/>
    <x v="3"/>
    <x v="5"/>
    <m/>
    <n v="1227368"/>
    <n v="0"/>
    <n v="107262"/>
    <n v="0"/>
    <n v="0"/>
    <n v="2837901"/>
    <s v="9- Otras garantías (no admisible)"/>
    <s v="LBZ"/>
    <s v="A"/>
    <n v="4"/>
    <n v="0"/>
    <n v="0"/>
    <n v="25473"/>
    <n v="5.7534246575342465"/>
    <n v="41.257534246575339"/>
    <n v="2"/>
    <n v="0"/>
    <n v="1"/>
    <n v="2"/>
    <n v="1"/>
    <n v="0"/>
    <n v="0"/>
    <n v="0"/>
  </r>
  <r>
    <n v="4280080"/>
    <s v="ASOCIADO 3371"/>
    <x v="3"/>
    <x v="5"/>
    <m/>
    <n v="1059697"/>
    <n v="0"/>
    <n v="75251"/>
    <n v="0"/>
    <n v="0"/>
    <n v="2846873"/>
    <s v="9- Otras garantías (no admisible)"/>
    <s v="LBZ"/>
    <s v="A"/>
    <n v="4"/>
    <n v="0"/>
    <n v="0"/>
    <n v="76606"/>
    <n v="4.9616438356164387"/>
    <n v="41.939726027397263"/>
    <n v="1"/>
    <n v="2"/>
    <n v="1"/>
    <n v="2"/>
    <n v="3"/>
    <n v="0"/>
    <n v="0"/>
    <n v="0"/>
  </r>
  <r>
    <n v="64000442"/>
    <s v="ASOCIADO 3373"/>
    <x v="3"/>
    <x v="5"/>
    <m/>
    <n v="1015035"/>
    <n v="0"/>
    <n v="149683"/>
    <n v="0"/>
    <n v="0"/>
    <n v="2849673"/>
    <s v="9- Otras garantías (no admisible)"/>
    <s v="LBZ"/>
    <s v="A"/>
    <n v="4"/>
    <n v="0"/>
    <n v="0"/>
    <n v="76001"/>
    <n v="5.1369863013698627"/>
    <n v="37.731506849315068"/>
    <n v="2"/>
    <n v="2"/>
    <n v="2"/>
    <n v="2"/>
    <n v="3"/>
    <n v="0"/>
    <n v="0"/>
    <n v="0"/>
  </r>
  <r>
    <n v="26620208"/>
    <s v="ASOCIADO 3375"/>
    <x v="3"/>
    <x v="3"/>
    <n v="1973"/>
    <n v="3639564"/>
    <n v="773610"/>
    <n v="111353"/>
    <n v="0"/>
    <n v="2680000"/>
    <n v="2865954"/>
    <s v="6- pignoración"/>
    <s v="LBZ"/>
    <s v="A"/>
    <n v="4"/>
    <n v="0"/>
    <n v="0"/>
    <n v="76130"/>
    <n v="5.1671232876712327"/>
    <n v="37.361643835616441"/>
    <n v="2"/>
    <n v="2"/>
    <n v="1"/>
    <n v="2"/>
    <n v="3"/>
    <n v="0"/>
    <n v="0"/>
    <n v="0"/>
  </r>
  <r>
    <n v="2224884646"/>
    <s v="ASOCIADO 3379"/>
    <x v="2"/>
    <x v="7"/>
    <n v="1100531"/>
    <m/>
    <n v="0"/>
    <m/>
    <m/>
    <m/>
    <n v="2878124"/>
    <s v="SIN"/>
    <s v="SIN"/>
    <s v="SIN"/>
    <n v="4"/>
    <n v="0"/>
    <n v="0"/>
    <n v="76130"/>
    <n v="3.1452054794520548"/>
    <n v="35.698630136986303"/>
    <n v="1"/>
    <n v="0"/>
    <n v="1"/>
    <n v="2"/>
    <n v="3"/>
    <n v="0"/>
    <n v="0"/>
    <n v="0"/>
  </r>
  <r>
    <n v="2000622806"/>
    <s v="ASOCIADO 3381"/>
    <x v="2"/>
    <x v="7"/>
    <m/>
    <m/>
    <n v="0"/>
    <m/>
    <m/>
    <m/>
    <n v="2886120"/>
    <s v="SIN"/>
    <s v="SIN"/>
    <s v="SIN"/>
    <n v="4"/>
    <n v="0"/>
    <n v="0"/>
    <n v="68255"/>
    <n v="3.2383561643835614"/>
    <n v="28.93972602739726"/>
    <n v="1"/>
    <n v="2"/>
    <n v="1"/>
    <n v="2"/>
    <n v="1"/>
    <n v="0"/>
    <n v="0"/>
    <n v="0"/>
  </r>
  <r>
    <n v="2006062266"/>
    <s v="ASOCIADO 3382"/>
    <x v="2"/>
    <x v="7"/>
    <n v="1645333"/>
    <m/>
    <n v="0"/>
    <m/>
    <m/>
    <m/>
    <n v="2889429"/>
    <s v="SIN"/>
    <s v="SIN"/>
    <s v="SIN"/>
    <n v="4"/>
    <n v="0"/>
    <n v="0"/>
    <n v="68307"/>
    <n v="4.6575342465753424"/>
    <n v="23.542465753424658"/>
    <n v="2"/>
    <n v="4"/>
    <n v="1"/>
    <n v="3"/>
    <n v="1"/>
    <n v="0"/>
    <n v="0"/>
    <n v="0"/>
  </r>
  <r>
    <n v="44260820"/>
    <s v="ASOCIADO 3384"/>
    <x v="2"/>
    <x v="7"/>
    <n v="306666"/>
    <m/>
    <n v="0"/>
    <m/>
    <m/>
    <m/>
    <n v="2891079"/>
    <s v="SIN"/>
    <s v="SIN"/>
    <s v="SIN"/>
    <n v="4"/>
    <n v="0"/>
    <n v="0"/>
    <n v="8758"/>
    <n v="5.3013698630136989"/>
    <n v="36.394520547945206"/>
    <n v="2"/>
    <n v="4"/>
    <n v="2"/>
    <n v="2"/>
    <n v="1"/>
    <n v="0"/>
    <n v="0"/>
    <n v="0"/>
  </r>
  <r>
    <n v="24868260"/>
    <s v="ASOCIADO 3385"/>
    <x v="2"/>
    <x v="7"/>
    <m/>
    <m/>
    <n v="0"/>
    <m/>
    <m/>
    <m/>
    <n v="2896490"/>
    <s v="SIN"/>
    <s v="SIN"/>
    <s v="SIN"/>
    <n v="4"/>
    <n v="0"/>
    <n v="0"/>
    <n v="15238"/>
    <n v="9.4657534246575334"/>
    <n v="50.868493150684934"/>
    <n v="2"/>
    <n v="2"/>
    <n v="2"/>
    <n v="2"/>
    <n v="2"/>
    <n v="0"/>
    <n v="0"/>
    <n v="0"/>
  </r>
  <r>
    <n v="2048068286"/>
    <s v="ASOCIADO 3387"/>
    <x v="2"/>
    <x v="7"/>
    <n v="735600"/>
    <m/>
    <n v="0"/>
    <m/>
    <m/>
    <m/>
    <n v="2901564"/>
    <s v="SIN"/>
    <s v="SIN"/>
    <s v="SIN"/>
    <n v="4"/>
    <n v="0"/>
    <n v="0"/>
    <n v="5376"/>
    <n v="5.1561643835616442"/>
    <n v="30.635616438356163"/>
    <n v="2"/>
    <n v="0"/>
    <n v="2"/>
    <n v="3"/>
    <n v="2"/>
    <n v="0"/>
    <n v="0"/>
    <n v="0"/>
  </r>
  <r>
    <n v="46044282"/>
    <s v="ASOCIADO 3388"/>
    <x v="2"/>
    <x v="7"/>
    <n v="1287176"/>
    <m/>
    <n v="0"/>
    <m/>
    <m/>
    <m/>
    <n v="2904517"/>
    <s v="SIN"/>
    <s v="SIN"/>
    <s v="SIN"/>
    <n v="4"/>
    <n v="0"/>
    <n v="0"/>
    <n v="76001"/>
    <n v="5.2493150684931509"/>
    <n v="48.441095890410956"/>
    <n v="2"/>
    <n v="2"/>
    <n v="2"/>
    <n v="2"/>
    <n v="1"/>
    <n v="0"/>
    <n v="0"/>
    <n v="0"/>
  </r>
  <r>
    <n v="28446628"/>
    <s v="ASOCIADO 3389"/>
    <x v="2"/>
    <x v="7"/>
    <m/>
    <m/>
    <n v="0"/>
    <m/>
    <m/>
    <m/>
    <n v="2908069"/>
    <s v="SIN"/>
    <s v="SIN"/>
    <s v="SIN"/>
    <n v="4"/>
    <n v="0"/>
    <n v="0"/>
    <n v="68615"/>
    <n v="6.7178082191780826"/>
    <n v="50.495890410958907"/>
    <n v="2"/>
    <n v="2"/>
    <n v="2"/>
    <n v="4"/>
    <n v="3"/>
    <n v="0"/>
    <n v="0"/>
    <n v="0"/>
  </r>
  <r>
    <n v="44484482"/>
    <s v="ASOCIADO 3390"/>
    <x v="2"/>
    <x v="7"/>
    <n v="1850000"/>
    <m/>
    <n v="0"/>
    <m/>
    <m/>
    <m/>
    <n v="2909673"/>
    <s v="SIN"/>
    <s v="SIN"/>
    <s v="SIN"/>
    <n v="4"/>
    <n v="0"/>
    <n v="0"/>
    <n v="19573"/>
    <n v="5.3808219178082188"/>
    <n v="44.745205479452054"/>
    <n v="2"/>
    <n v="0"/>
    <n v="1"/>
    <n v="2"/>
    <n v="1"/>
    <n v="0"/>
    <n v="0"/>
    <n v="0"/>
  </r>
  <r>
    <n v="82448626"/>
    <s v="ASOCIADO 3391"/>
    <x v="3"/>
    <x v="5"/>
    <n v="65600"/>
    <n v="2499245"/>
    <n v="0"/>
    <n v="246731"/>
    <n v="0"/>
    <n v="1000000"/>
    <n v="2911005"/>
    <s v="6- pignoración"/>
    <s v="LBZ"/>
    <s v="A"/>
    <n v="4"/>
    <n v="0"/>
    <n v="0"/>
    <n v="8758"/>
    <n v="5"/>
    <n v="36.69041095890411"/>
    <n v="1"/>
    <n v="0"/>
    <n v="1"/>
    <n v="2"/>
    <n v="1"/>
    <n v="0"/>
    <n v="0"/>
    <n v="0"/>
  </r>
  <r>
    <n v="2240826620"/>
    <s v="ASOCIADO 3392"/>
    <x v="3"/>
    <x v="3"/>
    <n v="246540"/>
    <n v="3234768"/>
    <n v="322867"/>
    <n v="115007"/>
    <n v="0"/>
    <n v="0"/>
    <n v="2911901"/>
    <s v="9- Otras garantías (no admisible)"/>
    <s v="LBZ"/>
    <s v="A"/>
    <n v="4"/>
    <n v="0"/>
    <n v="0"/>
    <n v="8001"/>
    <n v="5.1342465753424653"/>
    <n v="34.208219178082189"/>
    <n v="1"/>
    <n v="0"/>
    <n v="1"/>
    <n v="2"/>
    <n v="1"/>
    <n v="0"/>
    <n v="0"/>
    <n v="0"/>
  </r>
  <r>
    <n v="2044024860"/>
    <s v="ASOCIADO 3393"/>
    <x v="3"/>
    <x v="5"/>
    <m/>
    <n v="2063022"/>
    <n v="0"/>
    <n v="137882"/>
    <n v="0"/>
    <n v="0"/>
    <n v="2912120"/>
    <s v="9- Otras garantías (no admisible)"/>
    <s v="LBZ"/>
    <s v="A"/>
    <n v="4"/>
    <n v="0"/>
    <n v="0"/>
    <n v="13052"/>
    <n v="3.56986301369863"/>
    <n v="28.857534246575341"/>
    <n v="1"/>
    <n v="2"/>
    <n v="1"/>
    <n v="2"/>
    <n v="1"/>
    <n v="0"/>
    <n v="0"/>
    <n v="0"/>
  </r>
  <r>
    <n v="2224662684"/>
    <s v="ASOCIADO 3394"/>
    <x v="2"/>
    <x v="8"/>
    <n v="7766382"/>
    <m/>
    <n v="0"/>
    <m/>
    <m/>
    <m/>
    <n v="2915515"/>
    <s v="SIN"/>
    <s v="SIN"/>
    <s v="SIN"/>
    <n v="4"/>
    <n v="0"/>
    <n v="0"/>
    <n v="76130"/>
    <n v="3.1835616438356165"/>
    <n v="28.550684931506851"/>
    <n v="1"/>
    <n v="0"/>
    <n v="1"/>
    <n v="5"/>
    <n v="1"/>
    <n v="0"/>
    <n v="0"/>
    <n v="0"/>
  </r>
  <r>
    <n v="44640860"/>
    <s v="ASOCIADO 3395"/>
    <x v="4"/>
    <x v="4"/>
    <n v="9772500"/>
    <n v="31275169"/>
    <n v="28357544"/>
    <n v="898453"/>
    <n v="0"/>
    <n v="40390000"/>
    <n v="2917625"/>
    <s v="2- prendaria"/>
    <s v="LBZ"/>
    <s v="A"/>
    <n v="4"/>
    <n v="0"/>
    <n v="0"/>
    <n v="76130"/>
    <n v="3.1452054794520548"/>
    <n v="41.282191780821918"/>
    <n v="2"/>
    <n v="0"/>
    <n v="1"/>
    <n v="5"/>
    <n v="2"/>
    <n v="0"/>
    <n v="0"/>
    <n v="0"/>
  </r>
  <r>
    <n v="2044008800"/>
    <s v="ASOCIADO 3398"/>
    <x v="3"/>
    <x v="5"/>
    <m/>
    <n v="1213272"/>
    <n v="0"/>
    <n v="252941"/>
    <n v="0"/>
    <n v="0"/>
    <n v="2919170"/>
    <s v="9- Otras garantías (no admisible)"/>
    <s v="LBZ"/>
    <s v="A"/>
    <n v="4"/>
    <n v="0"/>
    <n v="0"/>
    <n v="13052"/>
    <n v="8.3424657534246567"/>
    <n v="36.838356164383562"/>
    <n v="1"/>
    <n v="2"/>
    <n v="1"/>
    <n v="2"/>
    <n v="3"/>
    <n v="0"/>
    <n v="0"/>
    <n v="0"/>
  </r>
  <r>
    <n v="64646664"/>
    <s v="ASOCIADO 3399"/>
    <x v="3"/>
    <x v="5"/>
    <n v="143500"/>
    <n v="2708063"/>
    <n v="0"/>
    <n v="246731"/>
    <n v="0"/>
    <n v="0"/>
    <n v="2920890"/>
    <s v="9- Otras garantías (no admisible)"/>
    <s v="LBZ"/>
    <s v="A"/>
    <n v="4"/>
    <n v="0"/>
    <n v="0"/>
    <n v="68307"/>
    <n v="9.5506849315068489"/>
    <n v="39.104109589041094"/>
    <n v="2"/>
    <n v="2"/>
    <n v="1"/>
    <n v="2"/>
    <n v="2"/>
    <n v="0"/>
    <n v="0"/>
    <n v="0"/>
  </r>
  <r>
    <n v="44066864"/>
    <s v="ASOCIADO 3403"/>
    <x v="3"/>
    <x v="5"/>
    <n v="68100"/>
    <n v="846299"/>
    <n v="0"/>
    <n v="105474"/>
    <n v="0"/>
    <n v="1369386"/>
    <n v="2934517"/>
    <s v="6- pignoración"/>
    <s v="LBZ"/>
    <s v="A"/>
    <n v="4"/>
    <n v="0"/>
    <n v="0"/>
    <n v="76001"/>
    <n v="5.3835616438356162"/>
    <n v="36.665753424657531"/>
    <n v="2"/>
    <n v="0"/>
    <n v="1"/>
    <n v="2"/>
    <n v="1"/>
    <n v="0"/>
    <n v="0"/>
    <n v="0"/>
  </r>
  <r>
    <n v="80840808"/>
    <s v="ASOCIADO 3404"/>
    <x v="3"/>
    <x v="5"/>
    <m/>
    <n v="1965099"/>
    <n v="0"/>
    <n v="124093"/>
    <n v="0"/>
    <n v="0"/>
    <n v="2936120"/>
    <s v="9- Otras garantías (no admisible)"/>
    <s v="LBZ"/>
    <s v="A"/>
    <n v="4"/>
    <n v="0"/>
    <n v="0"/>
    <n v="11001"/>
    <n v="3.4493150684931506"/>
    <n v="38.263013698630139"/>
    <n v="1"/>
    <n v="2"/>
    <n v="1"/>
    <n v="2"/>
    <n v="3"/>
    <n v="0"/>
    <n v="0"/>
    <n v="0"/>
  </r>
  <r>
    <n v="86240084"/>
    <s v="ASOCIADO 3407"/>
    <x v="2"/>
    <x v="7"/>
    <n v="2062391"/>
    <m/>
    <n v="0"/>
    <m/>
    <m/>
    <m/>
    <n v="2941717"/>
    <s v="SIN"/>
    <s v="SIN"/>
    <s v="SIN"/>
    <n v="4"/>
    <n v="0"/>
    <n v="0"/>
    <n v="76130"/>
    <n v="5.2493150684931509"/>
    <n v="46.791780821917811"/>
    <n v="1"/>
    <n v="0"/>
    <n v="1"/>
    <n v="2"/>
    <n v="1"/>
    <n v="0"/>
    <n v="0"/>
    <n v="0"/>
  </r>
  <r>
    <n v="2066086422"/>
    <s v="ASOCIADO 3409"/>
    <x v="2"/>
    <x v="7"/>
    <n v="406000"/>
    <m/>
    <n v="0"/>
    <m/>
    <m/>
    <m/>
    <n v="2942770"/>
    <s v="SIN"/>
    <s v="SIN"/>
    <s v="SIN"/>
    <n v="4"/>
    <n v="0"/>
    <n v="0"/>
    <n v="68307"/>
    <n v="8.4246575342465757"/>
    <n v="33.386301369863013"/>
    <n v="1"/>
    <n v="2"/>
    <n v="1"/>
    <n v="3"/>
    <n v="3"/>
    <n v="0"/>
    <n v="0"/>
    <n v="0"/>
  </r>
  <r>
    <n v="2068464028"/>
    <s v="ASOCIADO 3410"/>
    <x v="3"/>
    <x v="5"/>
    <n v="209876"/>
    <n v="2696551"/>
    <n v="0"/>
    <n v="198719"/>
    <n v="0"/>
    <n v="2466000"/>
    <n v="2944517"/>
    <s v="6- pignoración"/>
    <s v="LBZ"/>
    <s v="A"/>
    <n v="4"/>
    <n v="0"/>
    <n v="0"/>
    <n v="76001"/>
    <n v="5.419178082191781"/>
    <n v="32.684931506849317"/>
    <n v="2"/>
    <n v="0"/>
    <n v="1"/>
    <n v="2"/>
    <n v="1"/>
    <n v="0"/>
    <n v="0"/>
    <n v="0"/>
  </r>
  <r>
    <n v="26844066"/>
    <s v="ASOCIADO 3411"/>
    <x v="2"/>
    <x v="7"/>
    <m/>
    <m/>
    <n v="0"/>
    <m/>
    <m/>
    <m/>
    <n v="2950437"/>
    <s v="SIN"/>
    <s v="SIN"/>
    <s v="SIN"/>
    <n v="4"/>
    <n v="0"/>
    <n v="0"/>
    <n v="76001"/>
    <n v="3.1808219178082191"/>
    <n v="33.013698630136986"/>
    <n v="1"/>
    <n v="5"/>
    <n v="2"/>
    <n v="5"/>
    <n v="3"/>
    <n v="0"/>
    <n v="0"/>
    <n v="0"/>
  </r>
  <r>
    <n v="2060064440"/>
    <s v="ASOCIADO 3412"/>
    <x v="2"/>
    <x v="7"/>
    <m/>
    <m/>
    <n v="0"/>
    <m/>
    <m/>
    <m/>
    <n v="2951820"/>
    <s v="SIN"/>
    <s v="SIN"/>
    <s v="SIN"/>
    <n v="4"/>
    <n v="0"/>
    <n v="0"/>
    <n v="11001"/>
    <n v="5.7945205479452051"/>
    <n v="30.350684931506848"/>
    <n v="1"/>
    <n v="2"/>
    <n v="2"/>
    <n v="2"/>
    <n v="1"/>
    <n v="0"/>
    <n v="0"/>
    <n v="0"/>
  </r>
  <r>
    <n v="2224628488"/>
    <s v="ASOCIADO 3413"/>
    <x v="3"/>
    <x v="5"/>
    <n v="724816"/>
    <n v="2038642"/>
    <n v="0"/>
    <n v="143104"/>
    <n v="0"/>
    <n v="1462256"/>
    <n v="2953079"/>
    <s v="6- pignoración"/>
    <s v="LBZ"/>
    <s v="A"/>
    <n v="4"/>
    <n v="0"/>
    <n v="0"/>
    <n v="76001"/>
    <n v="5.0821917808219181"/>
    <n v="28.772602739726029"/>
    <n v="2"/>
    <n v="0"/>
    <n v="1"/>
    <n v="2"/>
    <n v="1"/>
    <n v="0"/>
    <n v="0"/>
    <n v="0"/>
  </r>
  <r>
    <n v="2062886680"/>
    <s v="ASOCIADO 3415"/>
    <x v="3"/>
    <x v="5"/>
    <m/>
    <n v="2296351"/>
    <n v="0"/>
    <n v="144950"/>
    <n v="0"/>
    <n v="2937855"/>
    <n v="2956235"/>
    <s v="6- pignoración"/>
    <s v="LBZ"/>
    <s v="A"/>
    <n v="4"/>
    <n v="0"/>
    <n v="0"/>
    <n v="76001"/>
    <n v="5.7150684931506852"/>
    <n v="26.093150684931508"/>
    <n v="2"/>
    <n v="0"/>
    <n v="1"/>
    <n v="2"/>
    <n v="1"/>
    <n v="0"/>
    <n v="0"/>
    <n v="0"/>
  </r>
  <r>
    <n v="2244846004"/>
    <s v="ASOCIADO 3418"/>
    <x v="3"/>
    <x v="5"/>
    <n v="1167"/>
    <n v="1433459"/>
    <n v="0"/>
    <n v="245644"/>
    <n v="0"/>
    <n v="0"/>
    <n v="2958020"/>
    <s v="9- Otras garantías (no admisible)"/>
    <s v="LBZ"/>
    <s v="A"/>
    <n v="4"/>
    <n v="0"/>
    <n v="0"/>
    <n v="76001"/>
    <n v="3.3890410958904109"/>
    <n v="29.723287671232878"/>
    <n v="1"/>
    <n v="0"/>
    <n v="3"/>
    <n v="3"/>
    <n v="1"/>
    <n v="0"/>
    <n v="0"/>
    <n v="0"/>
  </r>
  <r>
    <n v="2224622646"/>
    <s v="ASOCIADO 3419"/>
    <x v="3"/>
    <x v="3"/>
    <n v="62202"/>
    <n v="3867949"/>
    <n v="907538"/>
    <n v="143758"/>
    <n v="0"/>
    <n v="2500000"/>
    <n v="2960411"/>
    <s v="6- pignoración"/>
    <s v="LBZ"/>
    <s v="A"/>
    <n v="4"/>
    <n v="0"/>
    <n v="0"/>
    <n v="76130"/>
    <n v="5.3342465753424655"/>
    <n v="31.164383561643834"/>
    <n v="1"/>
    <n v="4"/>
    <n v="1"/>
    <n v="3"/>
    <n v="2"/>
    <n v="0"/>
    <n v="0"/>
    <n v="0"/>
  </r>
  <r>
    <n v="2224626844"/>
    <s v="ASOCIADO 3420"/>
    <x v="3"/>
    <x v="5"/>
    <m/>
    <n v="2681580"/>
    <n v="0"/>
    <n v="177292"/>
    <n v="0"/>
    <n v="3170000"/>
    <n v="2960947"/>
    <s v="6- pignoración"/>
    <s v="LBZ"/>
    <s v="A"/>
    <n v="4"/>
    <n v="0"/>
    <n v="0"/>
    <n v="76001"/>
    <n v="3.6"/>
    <n v="30.397260273972602"/>
    <n v="2"/>
    <n v="2"/>
    <n v="2"/>
    <n v="2"/>
    <n v="1"/>
    <n v="0"/>
    <n v="0"/>
    <n v="0"/>
  </r>
  <r>
    <n v="28842244"/>
    <s v="ASOCIADO 3421"/>
    <x v="2"/>
    <x v="7"/>
    <m/>
    <m/>
    <n v="0"/>
    <m/>
    <m/>
    <m/>
    <n v="2961079"/>
    <s v="SIN"/>
    <s v="SIN"/>
    <s v="SIN"/>
    <n v="4"/>
    <n v="0"/>
    <n v="0"/>
    <n v="11001"/>
    <n v="5.5835616438356164"/>
    <n v="52.589041095890408"/>
    <n v="2"/>
    <n v="0"/>
    <n v="1"/>
    <n v="2"/>
    <n v="1"/>
    <n v="0"/>
    <n v="0"/>
    <n v="0"/>
  </r>
  <r>
    <n v="2224640240"/>
    <s v="ASOCIADO 3423"/>
    <x v="3"/>
    <x v="5"/>
    <n v="678755"/>
    <n v="1130648"/>
    <n v="0"/>
    <n v="91921"/>
    <n v="0"/>
    <n v="0"/>
    <n v="2963079"/>
    <s v="9- Otras garantías (no admisible)"/>
    <s v="LBZ"/>
    <s v="A"/>
    <n v="4"/>
    <n v="0"/>
    <n v="0"/>
    <n v="76130"/>
    <n v="5.1369863013698627"/>
    <n v="27.652054794520549"/>
    <n v="1"/>
    <n v="0"/>
    <n v="1"/>
    <n v="2"/>
    <n v="1"/>
    <n v="0"/>
    <n v="0"/>
    <n v="0"/>
  </r>
  <r>
    <n v="2086240482"/>
    <s v="ASOCIADO 3424"/>
    <x v="3"/>
    <x v="5"/>
    <n v="999460"/>
    <n v="2287503"/>
    <n v="0"/>
    <n v="246731"/>
    <n v="0"/>
    <n v="2420000"/>
    <n v="2969541"/>
    <s v="6- pignoración"/>
    <s v="LBZ"/>
    <s v="A"/>
    <n v="4"/>
    <n v="0"/>
    <n v="0"/>
    <n v="76130"/>
    <n v="5.2493150684931509"/>
    <n v="37.756164383561647"/>
    <n v="2"/>
    <n v="0"/>
    <n v="1"/>
    <n v="2"/>
    <n v="1"/>
    <n v="0"/>
    <n v="0"/>
    <n v="0"/>
  </r>
  <r>
    <n v="20440684"/>
    <s v="ASOCIADO 3426"/>
    <x v="3"/>
    <x v="3"/>
    <n v="30822"/>
    <n v="3403797"/>
    <n v="434256"/>
    <n v="126506.99999999999"/>
    <n v="0"/>
    <n v="3161129"/>
    <n v="2969541"/>
    <s v="6- pignoración"/>
    <s v="LBZ"/>
    <s v="A"/>
    <n v="4"/>
    <n v="0"/>
    <n v="0"/>
    <n v="76563"/>
    <n v="5.2493150684931509"/>
    <n v="37.241095890410961"/>
    <n v="2"/>
    <n v="0"/>
    <n v="1"/>
    <n v="2"/>
    <n v="1"/>
    <n v="0"/>
    <n v="0"/>
    <n v="0"/>
  </r>
  <r>
    <n v="2224624808"/>
    <s v="ASOCIADO 3427"/>
    <x v="3"/>
    <x v="7"/>
    <n v="6098"/>
    <n v="65090"/>
    <n v="0"/>
    <n v="118086"/>
    <n v="0"/>
    <n v="1377578"/>
    <n v="2969541"/>
    <s v="6- pignoración"/>
    <s v="LBZ"/>
    <s v="A"/>
    <n v="4"/>
    <n v="0"/>
    <n v="0"/>
    <n v="76130"/>
    <n v="5.2493150684931509"/>
    <n v="35.282191780821918"/>
    <n v="2"/>
    <n v="0"/>
    <n v="1"/>
    <n v="2"/>
    <n v="1"/>
    <n v="0"/>
    <n v="0"/>
    <n v="0"/>
  </r>
  <r>
    <n v="2028002604"/>
    <s v="ASOCIADO 3428"/>
    <x v="3"/>
    <x v="3"/>
    <n v="53399"/>
    <n v="3863411"/>
    <n v="889976"/>
    <n v="205257"/>
    <n v="0"/>
    <n v="2520000"/>
    <n v="2973435"/>
    <s v="6- pignoración"/>
    <s v="LBZ"/>
    <s v="A"/>
    <n v="4"/>
    <n v="0"/>
    <n v="0"/>
    <n v="76130"/>
    <n v="5.5835616438356164"/>
    <n v="32.350684931506848"/>
    <n v="2"/>
    <n v="0"/>
    <n v="1"/>
    <n v="2"/>
    <n v="1"/>
    <n v="0"/>
    <n v="0"/>
    <n v="0"/>
  </r>
  <r>
    <n v="66860686"/>
    <s v="ASOCIADO 3429"/>
    <x v="3"/>
    <x v="5"/>
    <n v="171459"/>
    <n v="2310168"/>
    <n v="0"/>
    <n v="133235"/>
    <n v="0"/>
    <n v="0"/>
    <n v="2976103"/>
    <s v="9- Otras garantías (no admisible)"/>
    <s v="LBZ"/>
    <s v="A"/>
    <n v="4"/>
    <n v="0"/>
    <n v="0"/>
    <n v="76001"/>
    <n v="5.3835616438356162"/>
    <n v="49.12054794520548"/>
    <n v="2"/>
    <n v="0"/>
    <n v="1"/>
    <n v="2"/>
    <n v="1"/>
    <n v="0"/>
    <n v="0"/>
    <n v="0"/>
  </r>
  <r>
    <n v="2068682684"/>
    <s v="ASOCIADO 3431"/>
    <x v="3"/>
    <x v="5"/>
    <m/>
    <n v="2812964"/>
    <n v="0"/>
    <n v="109071"/>
    <n v="0"/>
    <n v="0"/>
    <n v="2981004"/>
    <s v="9- Otras garantías (no admisible)"/>
    <s v="LBZ"/>
    <s v="A"/>
    <n v="4"/>
    <n v="0"/>
    <n v="0"/>
    <n v="15759"/>
    <n v="6.1315068493150688"/>
    <n v="35.109589041095887"/>
    <n v="2"/>
    <n v="0"/>
    <n v="2"/>
    <n v="3"/>
    <n v="2"/>
    <n v="0"/>
    <n v="0"/>
    <n v="0"/>
  </r>
  <r>
    <n v="62826824"/>
    <s v="ASOCIADO 3432"/>
    <x v="3"/>
    <x v="8"/>
    <n v="3048000"/>
    <n v="1342984"/>
    <n v="0"/>
    <n v="64159"/>
    <n v="0"/>
    <n v="0"/>
    <n v="2984629"/>
    <s v="9- Otras garantías (no admisible)"/>
    <s v="LBZ"/>
    <s v="A"/>
    <n v="4"/>
    <n v="0"/>
    <n v="0"/>
    <n v="25754"/>
    <n v="5.5890410958904111"/>
    <n v="41.605479452054794"/>
    <n v="2"/>
    <n v="4"/>
    <n v="3"/>
    <n v="3"/>
    <n v="3"/>
    <n v="0"/>
    <n v="0"/>
    <n v="0"/>
  </r>
  <r>
    <n v="44640048"/>
    <s v="ASOCIADO 3433"/>
    <x v="2"/>
    <x v="7"/>
    <m/>
    <m/>
    <n v="0"/>
    <m/>
    <m/>
    <m/>
    <n v="2985079"/>
    <s v="SIN"/>
    <s v="SIN"/>
    <s v="SIN"/>
    <n v="4"/>
    <n v="0"/>
    <n v="0"/>
    <n v="5001"/>
    <n v="5.0821917808219181"/>
    <n v="52.654794520547945"/>
    <n v="2"/>
    <n v="0"/>
    <n v="1"/>
    <n v="2"/>
    <n v="1"/>
    <n v="0"/>
    <n v="0"/>
    <n v="0"/>
  </r>
  <r>
    <n v="24840040"/>
    <s v="ASOCIADO 3434"/>
    <x v="2"/>
    <x v="7"/>
    <n v="302372"/>
    <m/>
    <n v="0"/>
    <m/>
    <m/>
    <m/>
    <n v="2987522"/>
    <s v="SIN"/>
    <s v="SIN"/>
    <s v="SIN"/>
    <n v="4"/>
    <n v="0"/>
    <n v="4"/>
    <n v="76130"/>
    <n v="1.3753424657534246"/>
    <n v="57.082191780821915"/>
    <n v="1"/>
    <n v="1"/>
    <n v="1"/>
    <n v="3"/>
    <n v="1"/>
    <n v="0"/>
    <n v="0"/>
    <n v="0"/>
  </r>
  <r>
    <n v="2240686242"/>
    <s v="ASOCIADO 3435"/>
    <x v="3"/>
    <x v="5"/>
    <m/>
    <n v="1253249"/>
    <n v="0"/>
    <n v="119473"/>
    <n v="0"/>
    <n v="0"/>
    <n v="2989673"/>
    <s v="9- Otras garantías (no admisible)"/>
    <s v="LBZ"/>
    <s v="A"/>
    <n v="4"/>
    <n v="0"/>
    <n v="0"/>
    <n v="76001"/>
    <n v="5.7534246575342465"/>
    <n v="35.950684931506849"/>
    <n v="2"/>
    <n v="0"/>
    <n v="1"/>
    <n v="2"/>
    <n v="1"/>
    <n v="0"/>
    <n v="0"/>
    <n v="0"/>
  </r>
  <r>
    <n v="20002224"/>
    <s v="ASOCIADO 3436"/>
    <x v="3"/>
    <x v="3"/>
    <m/>
    <n v="3753982"/>
    <n v="762309"/>
    <n v="153446"/>
    <n v="0"/>
    <n v="2440000"/>
    <n v="2991673"/>
    <s v="6- pignoración"/>
    <s v="LBZ"/>
    <s v="A"/>
    <n v="4"/>
    <n v="0"/>
    <n v="0"/>
    <n v="76130"/>
    <n v="5.2493150684931509"/>
    <n v="46.68767123287671"/>
    <n v="1"/>
    <n v="0"/>
    <n v="1"/>
    <n v="2"/>
    <n v="1"/>
    <n v="0"/>
    <n v="0"/>
    <n v="0"/>
  </r>
  <r>
    <n v="2224626264"/>
    <s v="ASOCIADO 3437"/>
    <x v="3"/>
    <x v="5"/>
    <n v="248785"/>
    <n v="382872"/>
    <n v="0"/>
    <n v="85682"/>
    <n v="0"/>
    <n v="0"/>
    <n v="2992006"/>
    <s v="9- Otras garantías (no admisible)"/>
    <s v="LBZ"/>
    <s v="A"/>
    <n v="4"/>
    <n v="0"/>
    <n v="32"/>
    <n v="76130"/>
    <n v="5.3835616438356162"/>
    <n v="30.049315068493151"/>
    <n v="2"/>
    <n v="0"/>
    <n v="0"/>
    <n v="1"/>
    <n v="2"/>
    <n v="0"/>
    <n v="0"/>
    <n v="0"/>
  </r>
  <r>
    <n v="64424004"/>
    <s v="ASOCIADO 3438"/>
    <x v="2"/>
    <x v="8"/>
    <n v="25164739"/>
    <m/>
    <n v="0"/>
    <m/>
    <m/>
    <m/>
    <n v="2992455"/>
    <s v="SIN"/>
    <s v="SIN"/>
    <s v="SIN"/>
    <n v="4"/>
    <n v="0"/>
    <n v="0"/>
    <n v="13001"/>
    <n v="5.3643835616438356"/>
    <n v="55.438356164383563"/>
    <n v="2"/>
    <n v="4"/>
    <n v="4"/>
    <n v="7"/>
    <n v="4"/>
    <n v="0"/>
    <n v="0"/>
    <n v="0"/>
  </r>
  <r>
    <n v="2244082848"/>
    <s v="ASOCIADO 3439"/>
    <x v="3"/>
    <x v="5"/>
    <n v="248479"/>
    <n v="2994819"/>
    <n v="0"/>
    <n v="245902"/>
    <n v="0"/>
    <n v="0"/>
    <n v="2993079"/>
    <s v="9- Otras garantías (no admisible)"/>
    <s v="LBZ"/>
    <s v="A"/>
    <n v="4"/>
    <n v="0"/>
    <n v="0"/>
    <n v="76001"/>
    <n v="5.2493150684931509"/>
    <n v="25.526027397260275"/>
    <n v="1"/>
    <n v="4"/>
    <n v="1"/>
    <n v="3"/>
    <n v="1"/>
    <n v="0"/>
    <n v="0"/>
    <n v="0"/>
  </r>
  <r>
    <n v="20608404"/>
    <s v="ASOCIADO 3440"/>
    <x v="3"/>
    <x v="5"/>
    <n v="207997"/>
    <n v="623341"/>
    <n v="0"/>
    <n v="91921"/>
    <n v="0"/>
    <n v="0"/>
    <n v="2994385"/>
    <s v="9- Otras garantías (no admisible)"/>
    <s v="LBZ"/>
    <s v="A"/>
    <n v="4"/>
    <n v="0"/>
    <n v="0"/>
    <n v="76130"/>
    <n v="5.2493150684931509"/>
    <n v="40.726027397260275"/>
    <n v="1"/>
    <n v="0"/>
    <n v="1"/>
    <n v="2"/>
    <n v="1"/>
    <n v="0"/>
    <n v="0"/>
    <n v="0"/>
  </r>
  <r>
    <n v="20608484"/>
    <s v="ASOCIADO 3441"/>
    <x v="3"/>
    <x v="5"/>
    <n v="2094733"/>
    <n v="346752"/>
    <n v="0"/>
    <n v="175460"/>
    <n v="0"/>
    <n v="0"/>
    <n v="2995079"/>
    <s v="9- Otras garantías (no admisible)"/>
    <s v="LBZ"/>
    <s v="A"/>
    <n v="4"/>
    <n v="0"/>
    <n v="0"/>
    <n v="8001"/>
    <n v="5.1342465753424653"/>
    <n v="44.57260273972603"/>
    <n v="1"/>
    <n v="0"/>
    <n v="1"/>
    <n v="2"/>
    <n v="1"/>
    <n v="0"/>
    <n v="0"/>
    <n v="0"/>
  </r>
  <r>
    <n v="48464428"/>
    <s v="ASOCIADO 3444"/>
    <x v="3"/>
    <x v="5"/>
    <m/>
    <n v="2200765"/>
    <n v="0"/>
    <n v="141834"/>
    <n v="0"/>
    <n v="2600000"/>
    <n v="2999541"/>
    <s v="6- pignoración"/>
    <s v="LBZ"/>
    <s v="A"/>
    <n v="4"/>
    <n v="0"/>
    <n v="0"/>
    <n v="76001"/>
    <n v="5.3808219178082188"/>
    <n v="41.775342465753425"/>
    <n v="2"/>
    <n v="2"/>
    <n v="2"/>
    <n v="2"/>
    <n v="1"/>
    <n v="0"/>
    <n v="0"/>
    <n v="0"/>
  </r>
  <r>
    <n v="2024488064"/>
    <s v="ASOCIADO 3445"/>
    <x v="2"/>
    <x v="7"/>
    <m/>
    <m/>
    <n v="0"/>
    <m/>
    <m/>
    <m/>
    <n v="3000235"/>
    <s v="SIN"/>
    <s v="SIN"/>
    <s v="SIN"/>
    <n v="4"/>
    <n v="0"/>
    <n v="0"/>
    <n v="11001"/>
    <n v="5.2493150684931509"/>
    <n v="34.016438356164386"/>
    <n v="1"/>
    <n v="4"/>
    <n v="2"/>
    <n v="3"/>
    <n v="1"/>
    <n v="0"/>
    <n v="0"/>
    <n v="0"/>
  </r>
  <r>
    <n v="2226244860"/>
    <s v="ASOCIADO 3449"/>
    <x v="2"/>
    <x v="7"/>
    <n v="282024"/>
    <m/>
    <n v="0"/>
    <m/>
    <m/>
    <m/>
    <n v="3002385"/>
    <s v="SIN"/>
    <s v="SIN"/>
    <s v="SIN"/>
    <n v="4"/>
    <n v="0"/>
    <n v="0"/>
    <n v="76130"/>
    <n v="5.7945205479452051"/>
    <n v="32.712328767123289"/>
    <n v="1"/>
    <n v="0"/>
    <n v="1"/>
    <n v="2"/>
    <n v="1"/>
    <n v="0"/>
    <n v="0"/>
    <n v="0"/>
  </r>
  <r>
    <n v="2244068444"/>
    <s v="ASOCIADO 3450"/>
    <x v="2"/>
    <x v="7"/>
    <n v="812747"/>
    <m/>
    <n v="0"/>
    <m/>
    <m/>
    <m/>
    <n v="3003079"/>
    <s v="SIN"/>
    <s v="SIN"/>
    <s v="SIN"/>
    <n v="4"/>
    <n v="0"/>
    <n v="0"/>
    <n v="76001"/>
    <n v="5.3041095890410963"/>
    <n v="27.205479452054796"/>
    <n v="1"/>
    <n v="0"/>
    <n v="1"/>
    <n v="2"/>
    <n v="1"/>
    <n v="0"/>
    <n v="0"/>
    <n v="0"/>
  </r>
  <r>
    <n v="20608006"/>
    <s v="ASOCIADO 3451"/>
    <x v="3"/>
    <x v="5"/>
    <m/>
    <n v="713857"/>
    <n v="0"/>
    <n v="364439"/>
    <n v="0"/>
    <n v="0"/>
    <n v="3003820"/>
    <s v="9- Otras garantías (no admisible)"/>
    <s v="LBZ"/>
    <s v="A"/>
    <n v="4"/>
    <n v="0"/>
    <n v="0"/>
    <n v="47288"/>
    <n v="5.4082191780821915"/>
    <n v="41.802739726027397"/>
    <n v="1"/>
    <n v="2"/>
    <n v="1"/>
    <n v="2"/>
    <n v="3"/>
    <n v="0"/>
    <n v="0"/>
    <n v="0"/>
  </r>
  <r>
    <n v="2020420626"/>
    <s v="ASOCIADO 3453"/>
    <x v="2"/>
    <x v="7"/>
    <n v="626205"/>
    <m/>
    <n v="0"/>
    <m/>
    <m/>
    <m/>
    <n v="3008517"/>
    <s v="SIN"/>
    <s v="SIN"/>
    <s v="SIN"/>
    <n v="4"/>
    <n v="0"/>
    <n v="0"/>
    <n v="5088"/>
    <n v="5.0821917808219181"/>
    <n v="33.11780821917808"/>
    <n v="2"/>
    <n v="0"/>
    <n v="2"/>
    <n v="2"/>
    <n v="1"/>
    <n v="0"/>
    <n v="0"/>
    <n v="0"/>
  </r>
  <r>
    <n v="20682406"/>
    <s v="ASOCIADO 3456"/>
    <x v="4"/>
    <x v="0"/>
    <n v="22350"/>
    <n v="5620319"/>
    <n v="2606470"/>
    <n v="155711"/>
    <n v="0"/>
    <n v="4110000"/>
    <n v="3013849"/>
    <s v="6- pignoración"/>
    <s v="LBZ"/>
    <s v="A"/>
    <n v="4"/>
    <n v="0"/>
    <n v="0"/>
    <n v="76275"/>
    <n v="5.4657534246575343"/>
    <n v="37.734246575342468"/>
    <n v="1"/>
    <n v="2"/>
    <n v="1"/>
    <n v="2"/>
    <n v="1"/>
    <n v="0"/>
    <n v="0"/>
    <n v="0"/>
  </r>
  <r>
    <n v="26486462"/>
    <s v="ASOCIADO 3458"/>
    <x v="3"/>
    <x v="5"/>
    <n v="243409"/>
    <n v="2377603"/>
    <n v="0"/>
    <n v="117326"/>
    <n v="0"/>
    <n v="1100000"/>
    <n v="3016517"/>
    <s v="6- pignoración"/>
    <s v="LBZ"/>
    <s v="A"/>
    <n v="4"/>
    <n v="0"/>
    <n v="0"/>
    <n v="76275"/>
    <n v="5.2493150684931509"/>
    <n v="37.454794520547942"/>
    <n v="1"/>
    <n v="0"/>
    <n v="1"/>
    <n v="2"/>
    <n v="1"/>
    <n v="0"/>
    <n v="0"/>
    <n v="0"/>
  </r>
  <r>
    <n v="26868864"/>
    <s v="ASOCIADO 3460"/>
    <x v="3"/>
    <x v="3"/>
    <m/>
    <n v="3579356"/>
    <n v="560839"/>
    <n v="183099"/>
    <n v="0"/>
    <n v="2943708"/>
    <n v="3018517"/>
    <s v="6- pignoración"/>
    <s v="LBZ"/>
    <s v="A"/>
    <n v="4"/>
    <n v="0"/>
    <n v="0"/>
    <n v="76130"/>
    <n v="5.1369863013698627"/>
    <n v="53.695890410958903"/>
    <n v="1"/>
    <n v="0"/>
    <n v="0"/>
    <n v="1"/>
    <n v="2"/>
    <n v="0"/>
    <n v="0"/>
    <n v="0"/>
  </r>
  <r>
    <n v="20688268"/>
    <s v="ASOCIADO 3461"/>
    <x v="3"/>
    <x v="3"/>
    <n v="1599290"/>
    <n v="3933215"/>
    <n v="912232"/>
    <n v="819989"/>
    <n v="0"/>
    <n v="8400000"/>
    <n v="3020983"/>
    <s v="6- pignoración"/>
    <s v="LBZ"/>
    <s v="A"/>
    <n v="4"/>
    <n v="0"/>
    <n v="0"/>
    <n v="76130"/>
    <n v="3.3123287671232875"/>
    <n v="38.4"/>
    <n v="2"/>
    <n v="0"/>
    <n v="1"/>
    <n v="5"/>
    <n v="3"/>
    <n v="0"/>
    <n v="0"/>
    <n v="0"/>
  </r>
  <r>
    <n v="26666226"/>
    <s v="ASOCIADO 3462"/>
    <x v="3"/>
    <x v="2"/>
    <n v="148823"/>
    <n v="4043468"/>
    <n v="1021795"/>
    <n v="143758"/>
    <n v="0"/>
    <n v="3191128"/>
    <n v="3021673"/>
    <s v="6- pignoración"/>
    <s v="LBZ"/>
    <s v="A"/>
    <n v="4"/>
    <n v="0"/>
    <n v="0"/>
    <n v="76001"/>
    <n v="5.3808219178082188"/>
    <n v="60.526027397260272"/>
    <n v="1"/>
    <n v="0"/>
    <n v="1"/>
    <n v="2"/>
    <n v="1"/>
    <n v="0"/>
    <n v="0"/>
    <n v="0"/>
  </r>
  <r>
    <n v="26468606"/>
    <s v="ASOCIADO 3465"/>
    <x v="2"/>
    <x v="7"/>
    <m/>
    <m/>
    <n v="0"/>
    <m/>
    <m/>
    <m/>
    <n v="3023093"/>
    <s v="SIN"/>
    <s v="SIN"/>
    <s v="SIN"/>
    <n v="4"/>
    <n v="0"/>
    <n v="0"/>
    <n v="76001"/>
    <n v="3.2575342465753425"/>
    <n v="42.42739726027397"/>
    <n v="1"/>
    <n v="0"/>
    <n v="2"/>
    <n v="5"/>
    <n v="1"/>
    <n v="0"/>
    <n v="0"/>
    <n v="0"/>
  </r>
  <r>
    <n v="20440680"/>
    <s v="ASOCIADO 3467"/>
    <x v="2"/>
    <x v="7"/>
    <n v="892400"/>
    <m/>
    <n v="0"/>
    <m/>
    <m/>
    <m/>
    <n v="3024385"/>
    <s v="SIN"/>
    <s v="SIN"/>
    <s v="SIN"/>
    <n v="4"/>
    <n v="0"/>
    <n v="0"/>
    <n v="76130"/>
    <n v="5.3835616438356162"/>
    <n v="37.232876712328768"/>
    <n v="2"/>
    <n v="2"/>
    <n v="2"/>
    <n v="2"/>
    <n v="3"/>
    <n v="0"/>
    <n v="0"/>
    <n v="0"/>
  </r>
  <r>
    <n v="2086460000"/>
    <s v="ASOCIADO 3468"/>
    <x v="3"/>
    <x v="3"/>
    <n v="443243"/>
    <n v="3185552"/>
    <n v="160473"/>
    <n v="246731"/>
    <n v="0"/>
    <n v="2960000"/>
    <n v="3025079"/>
    <s v="6- pignoración"/>
    <s v="LBZ"/>
    <s v="A"/>
    <n v="4"/>
    <n v="0"/>
    <n v="0"/>
    <n v="76130"/>
    <n v="5.2493150684931509"/>
    <n v="32.556164383561644"/>
    <n v="1"/>
    <n v="2"/>
    <n v="1"/>
    <n v="2"/>
    <n v="3"/>
    <n v="0"/>
    <n v="0"/>
    <n v="0"/>
  </r>
  <r>
    <n v="66060064"/>
    <s v="ASOCIADO 3475"/>
    <x v="3"/>
    <x v="5"/>
    <n v="165516"/>
    <n v="1294432"/>
    <n v="0"/>
    <n v="91921"/>
    <n v="0"/>
    <n v="0"/>
    <n v="3033207"/>
    <s v="9- Otras garantías (no admisible)"/>
    <s v="LBZ"/>
    <s v="A"/>
    <n v="4"/>
    <n v="0"/>
    <n v="0"/>
    <n v="76130"/>
    <n v="5.6356164383561644"/>
    <n v="39.860273972602741"/>
    <n v="2"/>
    <n v="0"/>
    <n v="1"/>
    <n v="2"/>
    <n v="1"/>
    <n v="0"/>
    <n v="0"/>
    <n v="0"/>
  </r>
  <r>
    <n v="2224628486"/>
    <s v="ASOCIADO 3476"/>
    <x v="2"/>
    <x v="8"/>
    <n v="8722606"/>
    <m/>
    <n v="0"/>
    <m/>
    <m/>
    <m/>
    <n v="3033641"/>
    <s v="SIN"/>
    <s v="SIN"/>
    <s v="SIN"/>
    <n v="4"/>
    <n v="0"/>
    <n v="0"/>
    <n v="76001"/>
    <n v="9.0410958904109592E-2"/>
    <n v="33.394520547945206"/>
    <n v="1"/>
    <n v="2"/>
    <n v="2"/>
    <n v="2"/>
    <n v="1"/>
    <n v="0"/>
    <n v="0"/>
    <n v="0"/>
  </r>
  <r>
    <n v="42082486"/>
    <s v="ASOCIADO 3481"/>
    <x v="3"/>
    <x v="2"/>
    <n v="286043"/>
    <n v="4129477"/>
    <n v="1085202"/>
    <n v="125919.99999999999"/>
    <n v="0"/>
    <n v="1560000"/>
    <n v="3044275"/>
    <s v="6- pignoración"/>
    <s v="LBZ"/>
    <s v="A"/>
    <n v="4"/>
    <n v="0"/>
    <n v="0"/>
    <n v="76001"/>
    <n v="6.6712328767123283"/>
    <n v="55.610958904109587"/>
    <n v="2"/>
    <n v="2"/>
    <n v="3"/>
    <n v="2"/>
    <n v="2"/>
    <n v="0"/>
    <n v="0"/>
    <n v="0"/>
  </r>
  <r>
    <n v="66866246"/>
    <s v="ASOCIADO 3482"/>
    <x v="2"/>
    <x v="7"/>
    <n v="517000"/>
    <m/>
    <n v="0"/>
    <m/>
    <m/>
    <m/>
    <n v="3048051"/>
    <s v="SIN"/>
    <s v="SIN"/>
    <s v="SIN"/>
    <n v="4"/>
    <n v="0"/>
    <n v="0"/>
    <n v="76001"/>
    <n v="5.5835616438356164"/>
    <n v="49.794520547945204"/>
    <n v="1"/>
    <n v="0"/>
    <n v="1"/>
    <n v="2"/>
    <n v="1"/>
    <n v="0"/>
    <n v="0"/>
    <n v="0"/>
  </r>
  <r>
    <n v="2008624604"/>
    <s v="ASOCIADO 3484"/>
    <x v="2"/>
    <x v="8"/>
    <n v="5066667"/>
    <m/>
    <n v="0"/>
    <m/>
    <m/>
    <m/>
    <n v="3051755"/>
    <s v="SIN"/>
    <s v="SIN"/>
    <s v="SIN"/>
    <n v="4"/>
    <n v="0"/>
    <n v="0"/>
    <n v="68547"/>
    <n v="3.2794520547945205"/>
    <n v="35.991780821917807"/>
    <n v="2"/>
    <n v="5"/>
    <n v="3"/>
    <n v="6"/>
    <n v="1"/>
    <n v="0"/>
    <n v="0"/>
    <n v="0"/>
  </r>
  <r>
    <n v="2408446"/>
    <s v="ASOCIADO 3485"/>
    <x v="3"/>
    <x v="5"/>
    <n v="20100"/>
    <n v="1753001"/>
    <n v="0"/>
    <n v="189446"/>
    <n v="0"/>
    <n v="0"/>
    <n v="3052820"/>
    <s v="9- Otras garantías (no admisible)"/>
    <s v="LBZ"/>
    <s v="A"/>
    <n v="4"/>
    <n v="0"/>
    <n v="0"/>
    <n v="68307"/>
    <n v="5.484931506849315"/>
    <n v="44.482191780821921"/>
    <n v="1"/>
    <n v="1"/>
    <n v="2"/>
    <n v="3"/>
    <n v="3"/>
    <n v="0"/>
    <n v="0"/>
    <n v="0"/>
  </r>
  <r>
    <n v="4466828"/>
    <s v="ASOCIADO 3486"/>
    <x v="4"/>
    <x v="1"/>
    <n v="66520"/>
    <n v="9892235"/>
    <n v="6839288"/>
    <n v="262299"/>
    <n v="0"/>
    <n v="8000000"/>
    <n v="3052947"/>
    <s v="6- pignoración"/>
    <s v="LBZ"/>
    <s v="A"/>
    <n v="4"/>
    <n v="0"/>
    <n v="0"/>
    <n v="76130"/>
    <n v="5.5013698630136982"/>
    <n v="47.197260273972603"/>
    <n v="1"/>
    <n v="2"/>
    <n v="2"/>
    <n v="2"/>
    <n v="2"/>
    <n v="0"/>
    <n v="0"/>
    <n v="0"/>
  </r>
  <r>
    <n v="20462242"/>
    <s v="ASOCIADO 3487"/>
    <x v="3"/>
    <x v="5"/>
    <n v="613873"/>
    <n v="583529"/>
    <n v="0"/>
    <n v="165872"/>
    <n v="0"/>
    <n v="0"/>
    <n v="3058249"/>
    <s v="9- Otras garantías (no admisible)"/>
    <s v="LBZ"/>
    <s v="A"/>
    <n v="4"/>
    <n v="0"/>
    <n v="0"/>
    <n v="76001"/>
    <n v="3.3013698630136985"/>
    <n v="49.8"/>
    <n v="2"/>
    <n v="2"/>
    <n v="3"/>
    <n v="4"/>
    <n v="1"/>
    <n v="0"/>
    <n v="0"/>
    <n v="0"/>
  </r>
  <r>
    <n v="42862026"/>
    <s v="ASOCIADO 3488"/>
    <x v="3"/>
    <x v="7"/>
    <m/>
    <n v="41209"/>
    <n v="0"/>
    <n v="70184"/>
    <n v="0"/>
    <n v="0"/>
    <n v="3058947"/>
    <s v="9- Otras garantías (no admisible)"/>
    <s v="LBZ"/>
    <s v="A"/>
    <n v="4"/>
    <n v="0"/>
    <n v="0"/>
    <n v="8758"/>
    <n v="6.0794520547945208"/>
    <n v="50.221917808219175"/>
    <n v="2"/>
    <n v="2"/>
    <n v="2"/>
    <n v="2"/>
    <n v="1"/>
    <n v="0"/>
    <n v="0"/>
    <n v="0"/>
  </r>
  <r>
    <n v="42680488"/>
    <s v="ASOCIADO 3491"/>
    <x v="2"/>
    <x v="8"/>
    <n v="3054833"/>
    <m/>
    <n v="0"/>
    <m/>
    <m/>
    <m/>
    <n v="3059534"/>
    <s v="SIN"/>
    <s v="SIN"/>
    <s v="SIN"/>
    <n v="4"/>
    <n v="0"/>
    <n v="0"/>
    <n v="11001"/>
    <n v="2.4164383561643836"/>
    <n v="39.852054794520548"/>
    <n v="2"/>
    <n v="5"/>
    <n v="3"/>
    <n v="10"/>
    <n v="4"/>
    <n v="0"/>
    <n v="0"/>
    <n v="0"/>
  </r>
  <r>
    <n v="2240622624"/>
    <s v="ASOCIADO 3492"/>
    <x v="2"/>
    <x v="8"/>
    <n v="3054833"/>
    <m/>
    <n v="0"/>
    <m/>
    <m/>
    <m/>
    <n v="3059534"/>
    <s v="SIN"/>
    <s v="SIN"/>
    <s v="SIN"/>
    <n v="4"/>
    <n v="0"/>
    <n v="0"/>
    <n v="11001"/>
    <n v="2.4164383561643836"/>
    <n v="23.432876712328767"/>
    <n v="1"/>
    <n v="0"/>
    <n v="4"/>
    <n v="9"/>
    <n v="1"/>
    <n v="0"/>
    <n v="0"/>
    <n v="0"/>
  </r>
  <r>
    <n v="62284044"/>
    <s v="ASOCIADO 3493"/>
    <x v="2"/>
    <x v="8"/>
    <n v="3054833"/>
    <m/>
    <n v="0"/>
    <m/>
    <m/>
    <m/>
    <n v="3059534"/>
    <s v="SIN"/>
    <s v="SIN"/>
    <s v="SIN"/>
    <n v="4"/>
    <n v="0"/>
    <n v="0"/>
    <n v="11001"/>
    <n v="2.4356164383561643"/>
    <n v="44.386301369863013"/>
    <n v="2"/>
    <n v="5"/>
    <n v="3"/>
    <n v="9"/>
    <n v="3"/>
    <n v="0"/>
    <n v="0"/>
    <n v="0"/>
  </r>
  <r>
    <n v="4466486"/>
    <s v="ASOCIADO 3494"/>
    <x v="2"/>
    <x v="8"/>
    <n v="3053750"/>
    <m/>
    <n v="0"/>
    <m/>
    <m/>
    <m/>
    <n v="3059534"/>
    <s v="SIN"/>
    <s v="SIN"/>
    <s v="SIN"/>
    <n v="4"/>
    <n v="0"/>
    <n v="0"/>
    <n v="11001"/>
    <n v="2.4356164383561643"/>
    <n v="58.8"/>
    <n v="1"/>
    <n v="5"/>
    <n v="5"/>
    <n v="11"/>
    <n v="1"/>
    <n v="0"/>
    <n v="0"/>
    <n v="0"/>
  </r>
  <r>
    <n v="62422488"/>
    <s v="ASOCIADO 3495"/>
    <x v="3"/>
    <x v="2"/>
    <n v="1527417"/>
    <n v="4061328"/>
    <n v="1001794"/>
    <n v="186038"/>
    <n v="0"/>
    <n v="0"/>
    <n v="3059534"/>
    <s v="9- Otras garantías (no admisible)"/>
    <s v="LBZ"/>
    <s v="A"/>
    <n v="4"/>
    <n v="0"/>
    <n v="0"/>
    <n v="11001"/>
    <n v="2.4356164383561643"/>
    <n v="45.994520547945207"/>
    <n v="2"/>
    <n v="5"/>
    <n v="3"/>
    <n v="7"/>
    <n v="1"/>
    <n v="0"/>
    <n v="0"/>
    <n v="0"/>
  </r>
  <r>
    <n v="62268284"/>
    <s v="ASOCIADO 3496"/>
    <x v="2"/>
    <x v="7"/>
    <n v="1527417"/>
    <m/>
    <n v="0"/>
    <m/>
    <m/>
    <m/>
    <n v="3059534"/>
    <s v="SIN"/>
    <s v="SIN"/>
    <s v="SIN"/>
    <n v="4"/>
    <n v="0"/>
    <n v="0"/>
    <n v="11001"/>
    <n v="2.4356164383561643"/>
    <n v="46.578082191780823"/>
    <n v="2"/>
    <n v="5"/>
    <n v="3"/>
    <n v="8"/>
    <n v="2"/>
    <n v="0"/>
    <n v="0"/>
    <n v="0"/>
  </r>
  <r>
    <n v="62402662"/>
    <s v="ASOCIADO 3497"/>
    <x v="2"/>
    <x v="7"/>
    <n v="1527417"/>
    <m/>
    <n v="0"/>
    <m/>
    <m/>
    <m/>
    <n v="3059534"/>
    <s v="SIN"/>
    <s v="SIN"/>
    <s v="SIN"/>
    <n v="4"/>
    <n v="0"/>
    <n v="0"/>
    <n v="11001"/>
    <n v="2.4356164383561643"/>
    <n v="43.646575342465752"/>
    <n v="2"/>
    <n v="5"/>
    <n v="3"/>
    <n v="6"/>
    <n v="1"/>
    <n v="0"/>
    <n v="0"/>
    <n v="0"/>
  </r>
  <r>
    <n v="62868884"/>
    <s v="ASOCIADO 3498"/>
    <x v="2"/>
    <x v="7"/>
    <n v="1527417"/>
    <m/>
    <n v="0"/>
    <m/>
    <m/>
    <m/>
    <n v="3059534"/>
    <s v="SIN"/>
    <s v="SIN"/>
    <s v="SIN"/>
    <n v="4"/>
    <n v="0"/>
    <n v="0"/>
    <n v="11001"/>
    <n v="2.4356164383561643"/>
    <n v="54.791780821917811"/>
    <n v="2"/>
    <n v="5"/>
    <n v="4"/>
    <n v="6"/>
    <n v="1"/>
    <n v="0"/>
    <n v="0"/>
    <n v="0"/>
  </r>
  <r>
    <n v="80442020"/>
    <s v="ASOCIADO 3499"/>
    <x v="2"/>
    <x v="7"/>
    <n v="763708"/>
    <m/>
    <n v="0"/>
    <m/>
    <m/>
    <m/>
    <n v="3059534"/>
    <s v="SIN"/>
    <s v="SIN"/>
    <s v="SIN"/>
    <n v="4"/>
    <n v="0"/>
    <n v="0"/>
    <n v="11001"/>
    <n v="2.4356164383561643"/>
    <n v="57.282191780821918"/>
    <n v="1"/>
    <n v="0"/>
    <n v="3"/>
    <n v="7"/>
    <n v="2"/>
    <n v="0"/>
    <n v="0"/>
    <n v="0"/>
  </r>
  <r>
    <n v="2026288460"/>
    <s v="ASOCIADO 3500"/>
    <x v="2"/>
    <x v="7"/>
    <n v="707799"/>
    <m/>
    <n v="0"/>
    <m/>
    <m/>
    <m/>
    <n v="3059534"/>
    <s v="SIN"/>
    <s v="SIN"/>
    <s v="SIN"/>
    <n v="4"/>
    <n v="0"/>
    <n v="0"/>
    <n v="11001"/>
    <n v="2.4356164383561643"/>
    <n v="29.739726027397261"/>
    <n v="1"/>
    <n v="5"/>
    <n v="5"/>
    <n v="9"/>
    <n v="1"/>
    <n v="0"/>
    <n v="0"/>
    <n v="0"/>
  </r>
  <r>
    <n v="2020002640"/>
    <s v="ASOCIADO 3501"/>
    <x v="2"/>
    <x v="7"/>
    <n v="50633"/>
    <m/>
    <n v="0"/>
    <m/>
    <m/>
    <m/>
    <n v="3059534"/>
    <s v="SIN"/>
    <s v="SIN"/>
    <s v="SIN"/>
    <n v="4"/>
    <n v="0"/>
    <n v="0"/>
    <n v="11001"/>
    <n v="2.4356164383561643"/>
    <n v="32.854794520547948"/>
    <n v="1"/>
    <n v="5"/>
    <n v="3"/>
    <n v="7"/>
    <n v="1"/>
    <n v="0"/>
    <n v="0"/>
    <n v="0"/>
  </r>
  <r>
    <n v="24080624"/>
    <s v="ASOCIADO 3502"/>
    <x v="2"/>
    <x v="7"/>
    <m/>
    <m/>
    <n v="0"/>
    <m/>
    <m/>
    <m/>
    <n v="3059534"/>
    <s v="SIN"/>
    <s v="SIN"/>
    <s v="SIN"/>
    <n v="4"/>
    <n v="0"/>
    <n v="0"/>
    <n v="11001"/>
    <n v="2.4356164383561643"/>
    <n v="40.994520547945207"/>
    <n v="1"/>
    <n v="5"/>
    <n v="4"/>
    <n v="11"/>
    <n v="2"/>
    <n v="0"/>
    <n v="0"/>
    <n v="0"/>
  </r>
  <r>
    <n v="2224644600"/>
    <s v="ASOCIADO 3504"/>
    <x v="3"/>
    <x v="3"/>
    <n v="67228"/>
    <n v="3822195"/>
    <n v="761784"/>
    <n v="173940"/>
    <n v="0"/>
    <n v="3720000"/>
    <n v="3060411"/>
    <s v="6- pignoración"/>
    <s v="LBZ"/>
    <s v="A"/>
    <n v="4"/>
    <n v="0"/>
    <n v="0"/>
    <n v="76130"/>
    <n v="5.7534246575342465"/>
    <n v="25.624657534246577"/>
    <n v="2"/>
    <n v="0"/>
    <n v="1"/>
    <n v="2"/>
    <n v="1"/>
    <n v="0"/>
    <n v="0"/>
    <n v="0"/>
  </r>
  <r>
    <n v="2202440686"/>
    <s v="ASOCIADO 3509"/>
    <x v="2"/>
    <x v="7"/>
    <n v="101080"/>
    <m/>
    <n v="0"/>
    <m/>
    <m/>
    <m/>
    <n v="3069420"/>
    <s v="SIN"/>
    <s v="SIN"/>
    <s v="SIN"/>
    <n v="4"/>
    <n v="0"/>
    <n v="0"/>
    <n v="68418"/>
    <n v="7.3835616438356162"/>
    <n v="27.92876712328767"/>
    <n v="2"/>
    <n v="1"/>
    <n v="1"/>
    <n v="2"/>
    <n v="4"/>
    <n v="0"/>
    <n v="0"/>
    <n v="0"/>
  </r>
  <r>
    <n v="4208206"/>
    <s v="ASOCIADO 3511"/>
    <x v="2"/>
    <x v="7"/>
    <m/>
    <m/>
    <n v="0"/>
    <m/>
    <m/>
    <m/>
    <n v="3071673"/>
    <s v="SIN"/>
    <s v="SIN"/>
    <s v="SIN"/>
    <n v="4"/>
    <n v="0"/>
    <n v="0"/>
    <n v="76130"/>
    <n v="5.5835616438356164"/>
    <n v="47.224657534246575"/>
    <n v="1"/>
    <n v="0"/>
    <n v="1"/>
    <n v="2"/>
    <n v="1"/>
    <n v="0"/>
    <n v="0"/>
    <n v="0"/>
  </r>
  <r>
    <n v="4480002"/>
    <s v="ASOCIADO 3513"/>
    <x v="3"/>
    <x v="5"/>
    <n v="617344"/>
    <n v="135462"/>
    <n v="0"/>
    <n v="68546"/>
    <n v="0"/>
    <n v="0"/>
    <n v="3072745"/>
    <s v="9- Otras garantías (no admisible)"/>
    <s v="LBZ"/>
    <s v="A"/>
    <n v="4"/>
    <n v="0"/>
    <n v="0"/>
    <n v="76001"/>
    <n v="5.7945205479452051"/>
    <n v="41.276712328767125"/>
    <n v="1"/>
    <n v="2"/>
    <n v="1"/>
    <n v="2"/>
    <n v="3"/>
    <n v="0"/>
    <n v="0"/>
    <n v="0"/>
  </r>
  <r>
    <n v="82266240"/>
    <s v="ASOCIADO 3514"/>
    <x v="3"/>
    <x v="5"/>
    <n v="457500"/>
    <n v="453525"/>
    <n v="0"/>
    <n v="361190"/>
    <n v="0"/>
    <n v="3731766"/>
    <n v="3073079"/>
    <s v="6- pignoración"/>
    <s v="LBZ"/>
    <s v="A"/>
    <n v="4"/>
    <n v="0"/>
    <n v="0"/>
    <n v="76130"/>
    <n v="5.5835616438356164"/>
    <n v="53.624657534246573"/>
    <n v="1"/>
    <n v="4"/>
    <n v="2"/>
    <n v="2"/>
    <n v="4"/>
    <n v="0"/>
    <n v="0"/>
    <n v="0"/>
  </r>
  <r>
    <n v="2280448"/>
    <s v="ASOCIADO 3515"/>
    <x v="2"/>
    <x v="7"/>
    <n v="358750"/>
    <m/>
    <n v="0"/>
    <m/>
    <m/>
    <m/>
    <n v="3073419"/>
    <s v="SIN"/>
    <s v="SIN"/>
    <s v="SIN"/>
    <n v="4"/>
    <n v="0"/>
    <n v="0"/>
    <n v="68001"/>
    <n v="7.5506849315068489"/>
    <n v="48.926027397260277"/>
    <n v="1"/>
    <n v="2"/>
    <n v="2"/>
    <n v="2"/>
    <n v="4"/>
    <n v="0"/>
    <n v="0"/>
    <n v="0"/>
  </r>
  <r>
    <n v="4468402"/>
    <s v="ASOCIADO 3516"/>
    <x v="3"/>
    <x v="5"/>
    <m/>
    <n v="1691924"/>
    <n v="0"/>
    <n v="185815"/>
    <n v="0"/>
    <n v="0"/>
    <n v="3074385"/>
    <s v="9- Otras garantías (no admisible)"/>
    <s v="LBZ"/>
    <s v="A"/>
    <n v="4"/>
    <n v="0"/>
    <n v="0"/>
    <n v="76130"/>
    <n v="5.5835616438356164"/>
    <n v="46.558904109589044"/>
    <n v="1"/>
    <n v="1"/>
    <n v="1"/>
    <n v="2"/>
    <n v="1"/>
    <n v="0"/>
    <n v="0"/>
    <n v="0"/>
  </r>
  <r>
    <n v="84608680"/>
    <s v="ASOCIADO 3520"/>
    <x v="3"/>
    <x v="3"/>
    <m/>
    <n v="3701055"/>
    <n v="622935"/>
    <n v="255486.00000000003"/>
    <n v="0"/>
    <n v="0"/>
    <n v="3078120"/>
    <s v="9- Otras garantías (no admisible)"/>
    <s v="LBZ"/>
    <s v="A"/>
    <n v="4"/>
    <n v="0"/>
    <n v="0"/>
    <n v="13052"/>
    <n v="3.7424657534246575"/>
    <n v="38.964383561643835"/>
    <n v="1"/>
    <n v="4"/>
    <n v="1"/>
    <n v="3"/>
    <n v="3"/>
    <n v="0"/>
    <n v="0"/>
    <n v="0"/>
  </r>
  <r>
    <n v="2224628044"/>
    <s v="ASOCIADO 3521"/>
    <x v="3"/>
    <x v="5"/>
    <n v="9483"/>
    <n v="2036885"/>
    <n v="0"/>
    <n v="172465"/>
    <n v="0"/>
    <n v="3070000"/>
    <n v="3079541"/>
    <s v="6- pignoración"/>
    <s v="LBZ"/>
    <s v="A"/>
    <n v="4"/>
    <n v="0"/>
    <n v="0"/>
    <n v="76130"/>
    <n v="5.7150684931506852"/>
    <n v="28.586301369863012"/>
    <n v="1"/>
    <n v="0"/>
    <n v="1"/>
    <n v="2"/>
    <n v="1"/>
    <n v="0"/>
    <n v="0"/>
    <n v="0"/>
  </r>
  <r>
    <n v="88482006"/>
    <s v="ASOCIADO 3522"/>
    <x v="2"/>
    <x v="7"/>
    <m/>
    <m/>
    <n v="0"/>
    <m/>
    <m/>
    <m/>
    <n v="3080947"/>
    <s v="SIN"/>
    <s v="SIN"/>
    <s v="SIN"/>
    <n v="4"/>
    <n v="0"/>
    <n v="0"/>
    <n v="76130"/>
    <n v="5.7150684931506852"/>
    <n v="48.873972602739727"/>
    <n v="1"/>
    <n v="0"/>
    <n v="1"/>
    <n v="2"/>
    <n v="1"/>
    <n v="0"/>
    <n v="0"/>
    <n v="0"/>
  </r>
  <r>
    <n v="82026228"/>
    <s v="ASOCIADO 3524"/>
    <x v="2"/>
    <x v="8"/>
    <n v="5269300"/>
    <m/>
    <n v="0"/>
    <m/>
    <m/>
    <m/>
    <n v="3083673"/>
    <s v="SIN"/>
    <s v="SIN"/>
    <s v="SIN"/>
    <n v="4"/>
    <n v="0"/>
    <n v="0"/>
    <n v="8001"/>
    <n v="5.5013698630136982"/>
    <n v="49.506849315068493"/>
    <n v="1"/>
    <n v="4"/>
    <n v="2"/>
    <n v="2"/>
    <n v="1"/>
    <n v="0"/>
    <n v="0"/>
    <n v="0"/>
  </r>
  <r>
    <n v="20808420"/>
    <s v="ASOCIADO 3527"/>
    <x v="3"/>
    <x v="5"/>
    <n v="102295"/>
    <n v="700000"/>
    <n v="0"/>
    <n v="90679"/>
    <n v="0"/>
    <n v="0"/>
    <n v="3084385"/>
    <s v="9- Otras garantías (no admisible)"/>
    <s v="LBZ"/>
    <s v="A"/>
    <n v="4"/>
    <n v="0"/>
    <n v="0"/>
    <n v="76130"/>
    <n v="5.6328767123287671"/>
    <n v="37.279452054794518"/>
    <n v="2"/>
    <n v="0"/>
    <n v="1"/>
    <n v="2"/>
    <n v="1"/>
    <n v="0"/>
    <n v="0"/>
    <n v="0"/>
  </r>
  <r>
    <n v="88402686"/>
    <s v="ASOCIADO 3528"/>
    <x v="3"/>
    <x v="5"/>
    <m/>
    <n v="2069125"/>
    <n v="0"/>
    <n v="82777"/>
    <n v="0"/>
    <n v="0"/>
    <n v="3084517"/>
    <s v="9- Otras garantías (no admisible)"/>
    <s v="LBZ"/>
    <s v="A"/>
    <n v="4"/>
    <n v="0"/>
    <n v="0"/>
    <n v="76130"/>
    <n v="6"/>
    <n v="45.073972602739723"/>
    <n v="1"/>
    <n v="0"/>
    <n v="1"/>
    <n v="2"/>
    <n v="1"/>
    <n v="0"/>
    <n v="0"/>
    <n v="0"/>
  </r>
  <r>
    <n v="2224406462"/>
    <s v="ASOCIADO 3530"/>
    <x v="2"/>
    <x v="7"/>
    <n v="583227"/>
    <m/>
    <n v="0"/>
    <m/>
    <m/>
    <m/>
    <n v="3087541"/>
    <s v="SIN"/>
    <s v="SIN"/>
    <s v="SIN"/>
    <n v="4"/>
    <n v="0"/>
    <n v="0"/>
    <n v="76736"/>
    <n v="6.2219178082191782"/>
    <n v="31.926027397260274"/>
    <n v="2"/>
    <n v="2"/>
    <n v="1"/>
    <n v="2"/>
    <n v="3"/>
    <n v="0"/>
    <n v="0"/>
    <n v="0"/>
  </r>
  <r>
    <n v="2224686208"/>
    <s v="ASOCIADO 3531"/>
    <x v="2"/>
    <x v="7"/>
    <m/>
    <m/>
    <n v="0"/>
    <m/>
    <m/>
    <m/>
    <n v="3090947"/>
    <s v="SIN"/>
    <s v="SIN"/>
    <s v="SIN"/>
    <n v="4"/>
    <n v="0"/>
    <n v="0"/>
    <n v="76520"/>
    <n v="5.7534246575342465"/>
    <n v="26.241095890410961"/>
    <n v="2"/>
    <n v="0"/>
    <n v="1"/>
    <n v="2"/>
    <n v="1"/>
    <n v="0"/>
    <n v="0"/>
    <n v="0"/>
  </r>
  <r>
    <n v="4420224"/>
    <s v="ASOCIADO 3534"/>
    <x v="2"/>
    <x v="7"/>
    <n v="1345816"/>
    <m/>
    <n v="0"/>
    <m/>
    <m/>
    <m/>
    <n v="3093405"/>
    <s v="SIN"/>
    <s v="SIN"/>
    <s v="SIN"/>
    <n v="4"/>
    <n v="0"/>
    <n v="0"/>
    <n v="76892"/>
    <n v="3.3589041095890413"/>
    <n v="46.556164383561644"/>
    <n v="1"/>
    <n v="4"/>
    <n v="2"/>
    <n v="4"/>
    <n v="3"/>
    <n v="0"/>
    <n v="0"/>
    <n v="0"/>
  </r>
  <r>
    <n v="2244284046"/>
    <s v="ASOCIADO 3535"/>
    <x v="2"/>
    <x v="7"/>
    <n v="416934"/>
    <m/>
    <n v="0"/>
    <m/>
    <m/>
    <m/>
    <n v="3093405"/>
    <s v="SIN"/>
    <s v="SIN"/>
    <s v="SIN"/>
    <n v="4"/>
    <n v="0"/>
    <n v="0"/>
    <n v="76130"/>
    <n v="3.3698630136986303"/>
    <n v="27.917808219178081"/>
    <n v="1"/>
    <n v="0"/>
    <n v="1"/>
    <n v="4"/>
    <n v="1"/>
    <n v="0"/>
    <n v="0"/>
    <n v="0"/>
  </r>
  <r>
    <n v="2224844026"/>
    <s v="ASOCIADO 3538"/>
    <x v="3"/>
    <x v="5"/>
    <m/>
    <n v="3156833"/>
    <n v="0"/>
    <n v="177292"/>
    <n v="0"/>
    <n v="2158300"/>
    <n v="3094385"/>
    <s v="6- pignoración"/>
    <s v="LBZ"/>
    <s v="A"/>
    <n v="4"/>
    <n v="0"/>
    <n v="0"/>
    <n v="76001"/>
    <n v="5.6684931506849319"/>
    <n v="26.684931506849313"/>
    <n v="2"/>
    <n v="0"/>
    <n v="1"/>
    <n v="2"/>
    <n v="1"/>
    <n v="0"/>
    <n v="0"/>
    <n v="0"/>
  </r>
  <r>
    <n v="42406842"/>
    <s v="ASOCIADO 3540"/>
    <x v="3"/>
    <x v="3"/>
    <n v="154955"/>
    <n v="4081497"/>
    <n v="984980"/>
    <n v="150503"/>
    <n v="0"/>
    <n v="1200000"/>
    <n v="3096517"/>
    <s v="6- pignoración"/>
    <s v="LBZ"/>
    <s v="A"/>
    <n v="4"/>
    <n v="0"/>
    <n v="0"/>
    <n v="76130"/>
    <n v="5.5835616438356164"/>
    <n v="39.194520547945203"/>
    <n v="2"/>
    <n v="3"/>
    <n v="1"/>
    <n v="2"/>
    <n v="1"/>
    <n v="0"/>
    <n v="0"/>
    <n v="0"/>
  </r>
  <r>
    <n v="2224626246"/>
    <s v="ASOCIADO 3543"/>
    <x v="2"/>
    <x v="8"/>
    <n v="3442170"/>
    <m/>
    <n v="0"/>
    <m/>
    <m/>
    <m/>
    <n v="3102745"/>
    <s v="SIN"/>
    <s v="SIN"/>
    <s v="SIN"/>
    <n v="4"/>
    <n v="0"/>
    <n v="0"/>
    <n v="76130"/>
    <n v="5.9095890410958907"/>
    <n v="34.065753424657537"/>
    <n v="2"/>
    <n v="0"/>
    <n v="1"/>
    <n v="2"/>
    <n v="1"/>
    <n v="0"/>
    <n v="0"/>
    <n v="0"/>
  </r>
  <r>
    <n v="2086022260"/>
    <s v="ASOCIADO 3544"/>
    <x v="3"/>
    <x v="3"/>
    <n v="3000"/>
    <n v="3851849"/>
    <n v="747464"/>
    <n v="177766"/>
    <n v="0"/>
    <n v="700000"/>
    <n v="3104385"/>
    <s v="6- pignoración"/>
    <s v="LBZ"/>
    <s v="A"/>
    <n v="4"/>
    <n v="0"/>
    <n v="0"/>
    <n v="76130"/>
    <n v="5.7150684931506852"/>
    <n v="32.994520547945207"/>
    <n v="2"/>
    <n v="0"/>
    <n v="1"/>
    <n v="2"/>
    <n v="1"/>
    <n v="0"/>
    <n v="0"/>
    <n v="0"/>
  </r>
  <r>
    <n v="2044022440"/>
    <s v="ASOCIADO 3546"/>
    <x v="3"/>
    <x v="5"/>
    <m/>
    <n v="317473"/>
    <n v="0"/>
    <n v="160500"/>
    <n v="0"/>
    <n v="0"/>
    <n v="3108770"/>
    <s v="9- Otras garantías (no admisible)"/>
    <s v="LBZ"/>
    <s v="A"/>
    <n v="4"/>
    <n v="0"/>
    <n v="0"/>
    <n v="13052"/>
    <n v="8.3424657534246567"/>
    <n v="36.479452054794521"/>
    <n v="1"/>
    <n v="1"/>
    <n v="1"/>
    <n v="2"/>
    <n v="3"/>
    <n v="0"/>
    <n v="0"/>
    <n v="0"/>
  </r>
  <r>
    <n v="2020828626"/>
    <s v="ASOCIADO 3547"/>
    <x v="2"/>
    <x v="8"/>
    <n v="64240253"/>
    <m/>
    <n v="0"/>
    <m/>
    <m/>
    <m/>
    <n v="3109216"/>
    <s v="SIN"/>
    <s v="SIN"/>
    <s v="SIN"/>
    <n v="4"/>
    <n v="0"/>
    <n v="0"/>
    <n v="11001"/>
    <n v="2.4684931506849317"/>
    <n v="35.895890410958906"/>
    <n v="2"/>
    <n v="0"/>
    <n v="2"/>
    <n v="3"/>
    <n v="1"/>
    <n v="0"/>
    <n v="0"/>
    <n v="0"/>
  </r>
  <r>
    <n v="4028064"/>
    <s v="ASOCIADO 3548"/>
    <x v="3"/>
    <x v="5"/>
    <n v="770000"/>
    <n v="2085055"/>
    <n v="0"/>
    <n v="106660"/>
    <n v="0"/>
    <n v="0"/>
    <n v="3112260"/>
    <s v="9- Otras garantías (no admisible)"/>
    <s v="LBZ"/>
    <s v="A"/>
    <n v="4"/>
    <n v="0"/>
    <n v="0"/>
    <n v="13052"/>
    <n v="6.0465753424657533"/>
    <n v="47.254794520547946"/>
    <n v="1"/>
    <n v="2"/>
    <n v="1"/>
    <n v="3"/>
    <n v="3"/>
    <n v="0"/>
    <n v="0"/>
    <n v="0"/>
  </r>
  <r>
    <n v="6226800"/>
    <s v="ASOCIADO 3552"/>
    <x v="2"/>
    <x v="7"/>
    <m/>
    <m/>
    <n v="0"/>
    <m/>
    <m/>
    <m/>
    <n v="3120947"/>
    <s v="SIN"/>
    <s v="SIN"/>
    <s v="SIN"/>
    <n v="4"/>
    <n v="0"/>
    <n v="0"/>
    <n v="76130"/>
    <n v="5.9095890410958907"/>
    <n v="59.986301369863014"/>
    <n v="1"/>
    <n v="2"/>
    <n v="2"/>
    <n v="2"/>
    <n v="1"/>
    <n v="0"/>
    <n v="0"/>
    <n v="0"/>
  </r>
  <r>
    <n v="2044022080"/>
    <s v="ASOCIADO 3553"/>
    <x v="3"/>
    <x v="5"/>
    <m/>
    <n v="1546552"/>
    <n v="0"/>
    <n v="108562"/>
    <n v="0"/>
    <n v="0"/>
    <n v="3126375"/>
    <s v="9- Otras garantías (no admisible)"/>
    <s v="LBZ"/>
    <s v="A"/>
    <n v="4"/>
    <n v="0"/>
    <n v="0"/>
    <n v="13052"/>
    <n v="2.1972602739726028"/>
    <n v="33.679452054794524"/>
    <n v="1"/>
    <n v="5"/>
    <n v="1"/>
    <n v="4"/>
    <n v="2"/>
    <n v="0"/>
    <n v="0"/>
    <n v="0"/>
  </r>
  <r>
    <n v="84246246"/>
    <s v="ASOCIADO 3554"/>
    <x v="3"/>
    <x v="3"/>
    <m/>
    <n v="3956319"/>
    <n v="829499"/>
    <n v="143758"/>
    <n v="0"/>
    <n v="0"/>
    <n v="3126820"/>
    <s v="9- Otras garantías (no admisible)"/>
    <s v="LBZ"/>
    <s v="A"/>
    <n v="4"/>
    <n v="0"/>
    <n v="0"/>
    <n v="13838"/>
    <n v="5.7945205479452051"/>
    <n v="56.594520547945208"/>
    <n v="1"/>
    <n v="2"/>
    <n v="1"/>
    <n v="2"/>
    <n v="3"/>
    <n v="0"/>
    <n v="0"/>
    <n v="0"/>
  </r>
  <r>
    <n v="2200062800"/>
    <s v="ASOCIADO 3558"/>
    <x v="2"/>
    <x v="7"/>
    <m/>
    <m/>
    <n v="0"/>
    <m/>
    <m/>
    <m/>
    <n v="3134629"/>
    <s v="SIN"/>
    <s v="SIN"/>
    <s v="SIN"/>
    <n v="4"/>
    <n v="0"/>
    <n v="0"/>
    <n v="68679"/>
    <n v="5.0630136986301366"/>
    <n v="34.063013698630137"/>
    <n v="1"/>
    <n v="4"/>
    <n v="1"/>
    <n v="4"/>
    <n v="1"/>
    <n v="0"/>
    <n v="0"/>
    <n v="0"/>
  </r>
  <r>
    <n v="4426284"/>
    <s v="ASOCIADO 3561"/>
    <x v="3"/>
    <x v="5"/>
    <n v="83734"/>
    <n v="1433095"/>
    <n v="0"/>
    <n v="108612"/>
    <n v="0"/>
    <n v="0"/>
    <n v="3140051"/>
    <s v="9- Otras garantías (no admisible)"/>
    <s v="LBZ"/>
    <s v="A"/>
    <n v="4"/>
    <n v="0"/>
    <n v="0"/>
    <n v="76001"/>
    <n v="5.8328767123287673"/>
    <n v="47.56986301369863"/>
    <n v="1"/>
    <n v="2"/>
    <n v="2"/>
    <n v="3"/>
    <n v="1"/>
    <n v="0"/>
    <n v="0"/>
    <n v="0"/>
  </r>
  <r>
    <n v="2006044686"/>
    <s v="ASOCIADO 3562"/>
    <x v="2"/>
    <x v="7"/>
    <n v="25083"/>
    <m/>
    <n v="0"/>
    <m/>
    <m/>
    <m/>
    <n v="3145570"/>
    <s v="SIN"/>
    <s v="SIN"/>
    <s v="SIN"/>
    <n v="4"/>
    <n v="0"/>
    <n v="0"/>
    <n v="68307"/>
    <n v="8.6767123287671239"/>
    <n v="28.043835616438358"/>
    <n v="2"/>
    <n v="5"/>
    <n v="2"/>
    <n v="4"/>
    <n v="1"/>
    <n v="0"/>
    <n v="0"/>
    <n v="0"/>
  </r>
  <r>
    <n v="4288282"/>
    <s v="ASOCIADO 3563"/>
    <x v="3"/>
    <x v="5"/>
    <n v="66936"/>
    <n v="2251451"/>
    <n v="0"/>
    <n v="107358"/>
    <n v="0"/>
    <n v="0"/>
    <n v="3148517"/>
    <s v="9- Otras garantías (no admisible)"/>
    <s v="LBZ"/>
    <s v="A"/>
    <n v="4"/>
    <n v="0"/>
    <n v="0"/>
    <n v="76130"/>
    <n v="5.6684931506849319"/>
    <n v="51.052054794520551"/>
    <n v="1"/>
    <n v="2"/>
    <n v="2"/>
    <n v="2"/>
    <n v="1"/>
    <n v="0"/>
    <n v="0"/>
    <n v="0"/>
  </r>
  <r>
    <n v="22280286"/>
    <s v="ASOCIADO 3566"/>
    <x v="4"/>
    <x v="4"/>
    <n v="11098750"/>
    <n v="19217775"/>
    <n v="16062696"/>
    <n v="497378"/>
    <n v="0"/>
    <n v="8289000"/>
    <n v="3155079"/>
    <s v="6- pignoración"/>
    <s v="LBZ"/>
    <s v="A"/>
    <n v="4"/>
    <n v="0"/>
    <n v="0"/>
    <n v="19001"/>
    <n v="5.7945205479452051"/>
    <n v="43.232876712328768"/>
    <n v="1"/>
    <n v="4"/>
    <n v="2"/>
    <n v="4"/>
    <n v="2"/>
    <n v="0"/>
    <n v="0"/>
    <n v="0"/>
  </r>
  <r>
    <n v="2244286820"/>
    <s v="ASOCIADO 3568"/>
    <x v="2"/>
    <x v="8"/>
    <n v="5952356"/>
    <m/>
    <n v="0"/>
    <m/>
    <m/>
    <m/>
    <n v="3163079"/>
    <s v="SIN"/>
    <s v="SIN"/>
    <s v="SIN"/>
    <n v="4"/>
    <n v="0"/>
    <n v="0"/>
    <n v="76001"/>
    <n v="5.9671232876712326"/>
    <n v="26.473972602739725"/>
    <n v="2"/>
    <n v="5"/>
    <n v="2"/>
    <n v="2"/>
    <n v="1"/>
    <n v="0"/>
    <n v="0"/>
    <n v="0"/>
  </r>
  <r>
    <n v="826020"/>
    <s v="ASOCIADO 3569"/>
    <x v="2"/>
    <x v="8"/>
    <n v="4795414"/>
    <m/>
    <n v="0"/>
    <m/>
    <m/>
    <m/>
    <n v="3163717"/>
    <s v="SIN"/>
    <s v="SIN"/>
    <s v="SIN"/>
    <n v="4"/>
    <n v="0"/>
    <n v="0"/>
    <n v="76130"/>
    <n v="3.4328767123287673"/>
    <n v="39.465753424657535"/>
    <n v="2"/>
    <n v="0"/>
    <n v="2"/>
    <n v="3"/>
    <n v="2"/>
    <n v="0"/>
    <n v="0"/>
    <n v="0"/>
  </r>
  <r>
    <n v="4444680"/>
    <s v="ASOCIADO 3570"/>
    <x v="2"/>
    <x v="7"/>
    <n v="2574952"/>
    <m/>
    <n v="0"/>
    <m/>
    <m/>
    <m/>
    <n v="3163717"/>
    <s v="SIN"/>
    <s v="SIN"/>
    <s v="SIN"/>
    <n v="4"/>
    <n v="0"/>
    <n v="0"/>
    <n v="76130"/>
    <n v="3.4328767123287673"/>
    <n v="46.61643835616438"/>
    <n v="1"/>
    <n v="0"/>
    <n v="1"/>
    <n v="4"/>
    <n v="2"/>
    <n v="0"/>
    <n v="0"/>
    <n v="0"/>
  </r>
  <r>
    <n v="26024868"/>
    <s v="ASOCIADO 3571"/>
    <x v="3"/>
    <x v="5"/>
    <m/>
    <n v="2255093"/>
    <n v="0"/>
    <n v="413243"/>
    <n v="0"/>
    <n v="0"/>
    <n v="3163717"/>
    <s v="9- Otras garantías (no admisible)"/>
    <s v="LBZ"/>
    <s v="A"/>
    <n v="4"/>
    <n v="0"/>
    <n v="0"/>
    <n v="5059"/>
    <n v="3.5123287671232877"/>
    <n v="43.756164383561647"/>
    <n v="2"/>
    <n v="0"/>
    <n v="3"/>
    <n v="3"/>
    <n v="1"/>
    <n v="0"/>
    <n v="0"/>
    <n v="0"/>
  </r>
  <r>
    <n v="20462044"/>
    <s v="ASOCIADO 3572"/>
    <x v="4"/>
    <x v="4"/>
    <n v="10470268"/>
    <n v="24805629"/>
    <n v="21641008"/>
    <n v="575752"/>
    <n v="0"/>
    <n v="0"/>
    <n v="3164621"/>
    <s v="6- pignoración"/>
    <s v="LBZ"/>
    <s v="A"/>
    <n v="4"/>
    <n v="0"/>
    <n v="0"/>
    <n v="76130"/>
    <n v="4.3369863013698629"/>
    <n v="35.969863013698628"/>
    <n v="2"/>
    <n v="4"/>
    <n v="2"/>
    <n v="3"/>
    <n v="5"/>
    <n v="0"/>
    <n v="0"/>
    <n v="0"/>
  </r>
  <r>
    <n v="62664286"/>
    <s v="ASOCIADO 3576"/>
    <x v="3"/>
    <x v="5"/>
    <n v="164933"/>
    <n v="351383"/>
    <n v="0"/>
    <n v="51817"/>
    <n v="0"/>
    <n v="0"/>
    <n v="3178235"/>
    <s v="9- Otras garantías (no admisible)"/>
    <s v="LBZ"/>
    <s v="A"/>
    <n v="4"/>
    <n v="0"/>
    <n v="0"/>
    <n v="25473"/>
    <n v="7.2136986301369861"/>
    <n v="37.4"/>
    <n v="2"/>
    <n v="0"/>
    <n v="2"/>
    <n v="3"/>
    <n v="1"/>
    <n v="0"/>
    <n v="0"/>
    <n v="0"/>
  </r>
  <r>
    <n v="2008622280"/>
    <s v="ASOCIADO 3577"/>
    <x v="4"/>
    <x v="0"/>
    <n v="407333"/>
    <n v="7946201"/>
    <n v="4766781"/>
    <n v="191814"/>
    <n v="0"/>
    <n v="1200000"/>
    <n v="3179420"/>
    <s v="6- pignoración"/>
    <s v="LBZ"/>
    <s v="A"/>
    <n v="4"/>
    <n v="0"/>
    <n v="0"/>
    <n v="68255"/>
    <n v="7.2136986301369861"/>
    <n v="35.257534246575339"/>
    <n v="2"/>
    <n v="2"/>
    <n v="1"/>
    <n v="2"/>
    <n v="3"/>
    <n v="0"/>
    <n v="0"/>
    <n v="0"/>
  </r>
  <r>
    <n v="66880804"/>
    <s v="ASOCIADO 3579"/>
    <x v="3"/>
    <x v="2"/>
    <n v="1271767"/>
    <n v="4758239"/>
    <n v="1571854"/>
    <n v="160399"/>
    <n v="0"/>
    <n v="0"/>
    <n v="3186385"/>
    <s v="9- Otras garantías (no admisible)"/>
    <s v="LBZ"/>
    <s v="A"/>
    <n v="4"/>
    <n v="0"/>
    <n v="0"/>
    <n v="76130"/>
    <n v="5.9095890410958907"/>
    <n v="44.62191780821918"/>
    <n v="2"/>
    <n v="2"/>
    <n v="2"/>
    <n v="2"/>
    <n v="1"/>
    <n v="0"/>
    <n v="0"/>
    <n v="0"/>
  </r>
  <r>
    <n v="2202444820"/>
    <s v="ASOCIADO 3580"/>
    <x v="3"/>
    <x v="5"/>
    <n v="417807"/>
    <n v="2217795"/>
    <n v="0"/>
    <n v="361672"/>
    <n v="0"/>
    <n v="6250000"/>
    <n v="3188517"/>
    <s v="6- pignoración"/>
    <s v="LBZ"/>
    <s v="A"/>
    <n v="4"/>
    <n v="0"/>
    <n v="0"/>
    <n v="5001"/>
    <n v="5.8328767123287673"/>
    <n v="34.087671232876716"/>
    <n v="2"/>
    <n v="0"/>
    <n v="1"/>
    <n v="2"/>
    <n v="1"/>
    <n v="0"/>
    <n v="0"/>
    <n v="0"/>
  </r>
  <r>
    <n v="44222024"/>
    <s v="ASOCIADO 3581"/>
    <x v="3"/>
    <x v="2"/>
    <n v="1683000"/>
    <n v="4344844"/>
    <n v="1152977"/>
    <n v="113269"/>
    <n v="0"/>
    <n v="0"/>
    <n v="3191867"/>
    <s v="9- Otras garantías (no admisible)"/>
    <s v="LBZ"/>
    <s v="A"/>
    <n v="4"/>
    <n v="0"/>
    <n v="0"/>
    <n v="5001"/>
    <n v="3.2794520547945205"/>
    <n v="35.980821917808221"/>
    <n v="2"/>
    <n v="0"/>
    <n v="3"/>
    <n v="3"/>
    <n v="3"/>
    <n v="0"/>
    <n v="0"/>
    <n v="0"/>
  </r>
  <r>
    <n v="2224646480"/>
    <s v="ASOCIADO 3582"/>
    <x v="3"/>
    <x v="3"/>
    <n v="98614"/>
    <n v="3420177"/>
    <n v="223684"/>
    <n v="268431"/>
    <n v="0"/>
    <n v="3500000"/>
    <n v="3196493"/>
    <s v="6- pignoración"/>
    <s v="LBZ"/>
    <s v="A"/>
    <n v="4"/>
    <n v="0"/>
    <n v="0"/>
    <n v="76130"/>
    <n v="5.6684931506849319"/>
    <n v="25.238356164383561"/>
    <n v="1"/>
    <n v="4"/>
    <n v="2"/>
    <n v="2"/>
    <n v="1"/>
    <n v="0"/>
    <n v="0"/>
    <n v="0"/>
  </r>
  <r>
    <n v="40888"/>
    <s v="ASOCIADO 3585"/>
    <x v="2"/>
    <x v="8"/>
    <n v="10412687"/>
    <m/>
    <n v="0"/>
    <m/>
    <m/>
    <m/>
    <n v="3208590"/>
    <s v="SIN"/>
    <s v="SIN"/>
    <s v="SIN"/>
    <n v="4"/>
    <n v="0"/>
    <n v="0"/>
    <n v="76001"/>
    <n v="2.5671232876712327"/>
    <n v="39.643835616438359"/>
    <n v="2"/>
    <n v="5"/>
    <n v="6"/>
    <n v="9"/>
    <n v="4"/>
    <n v="0"/>
    <n v="0"/>
    <n v="0"/>
  </r>
  <r>
    <n v="2244040040"/>
    <s v="ASOCIADO 3586"/>
    <x v="2"/>
    <x v="7"/>
    <n v="2480150"/>
    <m/>
    <n v="0"/>
    <m/>
    <m/>
    <m/>
    <n v="3219673"/>
    <s v="SIN"/>
    <s v="SIN"/>
    <s v="SIN"/>
    <n v="4"/>
    <n v="0"/>
    <n v="0"/>
    <n v="76001"/>
    <n v="6.6712328767123283"/>
    <n v="30.482191780821918"/>
    <n v="1"/>
    <n v="0"/>
    <n v="1"/>
    <n v="2"/>
    <n v="1"/>
    <n v="0"/>
    <n v="0"/>
    <n v="0"/>
  </r>
  <r>
    <n v="4040288"/>
    <s v="ASOCIADO 3588"/>
    <x v="4"/>
    <x v="0"/>
    <n v="379202"/>
    <n v="6884688"/>
    <n v="3658713"/>
    <n v="324374"/>
    <n v="0"/>
    <n v="1613348"/>
    <n v="3225975"/>
    <s v="6- pignoración"/>
    <s v="LBZ"/>
    <s v="A"/>
    <n v="4"/>
    <n v="0"/>
    <n v="0"/>
    <n v="76275"/>
    <n v="2.2246575342465755"/>
    <n v="39.926027397260277"/>
    <n v="1"/>
    <n v="0"/>
    <n v="2"/>
    <n v="2"/>
    <n v="1"/>
    <n v="0"/>
    <n v="0"/>
    <n v="0"/>
  </r>
  <r>
    <n v="28804022"/>
    <s v="ASOCIADO 3589"/>
    <x v="2"/>
    <x v="8"/>
    <n v="5791749"/>
    <m/>
    <n v="0"/>
    <m/>
    <m/>
    <m/>
    <n v="3234029"/>
    <s v="SIN"/>
    <s v="SIN"/>
    <s v="SIN"/>
    <n v="4"/>
    <n v="0"/>
    <n v="0"/>
    <n v="76001"/>
    <n v="3.5205479452054793"/>
    <n v="46.978082191780821"/>
    <n v="2"/>
    <n v="6"/>
    <n v="3"/>
    <n v="7"/>
    <n v="1"/>
    <n v="0"/>
    <n v="0"/>
    <n v="0"/>
  </r>
  <r>
    <n v="2082800248"/>
    <s v="ASOCIADO 3590"/>
    <x v="2"/>
    <x v="7"/>
    <n v="1122000"/>
    <m/>
    <n v="0"/>
    <m/>
    <m/>
    <m/>
    <n v="3236120"/>
    <s v="SIN"/>
    <s v="SIN"/>
    <s v="SIN"/>
    <n v="4"/>
    <n v="0"/>
    <n v="0"/>
    <n v="68418"/>
    <n v="3.7424657534246575"/>
    <n v="34.093150684931508"/>
    <n v="1"/>
    <n v="2"/>
    <n v="1"/>
    <n v="2"/>
    <n v="3"/>
    <n v="0"/>
    <n v="0"/>
    <n v="0"/>
  </r>
  <r>
    <n v="2206684002"/>
    <s v="ASOCIADO 3591"/>
    <x v="3"/>
    <x v="5"/>
    <m/>
    <n v="1117173"/>
    <n v="0"/>
    <n v="147874"/>
    <n v="0"/>
    <n v="1000000"/>
    <n v="3250385"/>
    <s v="6- pignoración"/>
    <s v="LBZ"/>
    <s v="A"/>
    <n v="4"/>
    <n v="0"/>
    <n v="0"/>
    <n v="76130"/>
    <n v="5.5013698630136982"/>
    <n v="29.043835616438358"/>
    <n v="1"/>
    <n v="0"/>
    <n v="1"/>
    <n v="2"/>
    <n v="1"/>
    <n v="0"/>
    <n v="0"/>
    <n v="0"/>
  </r>
  <r>
    <n v="2008862620"/>
    <s v="ASOCIADO 3592"/>
    <x v="4"/>
    <x v="1"/>
    <m/>
    <n v="9703931"/>
    <n v="6448841"/>
    <n v="289672"/>
    <n v="0"/>
    <n v="8000000"/>
    <n v="3255090"/>
    <s v="6- pignoración"/>
    <s v="LBZ"/>
    <s v="A"/>
    <n v="4"/>
    <n v="0"/>
    <n v="0"/>
    <n v="68001"/>
    <n v="9.7041095890410958"/>
    <n v="27.668493150684931"/>
    <n v="2"/>
    <n v="2"/>
    <n v="3"/>
    <n v="2"/>
    <n v="1"/>
    <n v="0"/>
    <n v="0"/>
    <n v="0"/>
  </r>
  <r>
    <n v="2044822888"/>
    <s v="ASOCIADO 3593"/>
    <x v="3"/>
    <x v="3"/>
    <n v="611000"/>
    <n v="3980853"/>
    <n v="721424"/>
    <n v="296077"/>
    <n v="0"/>
    <n v="3300000"/>
    <n v="3259429"/>
    <s v="6- pignoración"/>
    <s v="LBZ"/>
    <s v="A"/>
    <n v="4"/>
    <n v="0"/>
    <n v="0"/>
    <n v="68276"/>
    <n v="4.3150684931506849"/>
    <n v="31.567123287671233"/>
    <n v="1"/>
    <n v="5"/>
    <n v="3"/>
    <n v="4"/>
    <n v="1"/>
    <n v="0"/>
    <n v="0"/>
    <n v="0"/>
  </r>
  <r>
    <n v="42288648"/>
    <s v="ASOCIADO 3594"/>
    <x v="3"/>
    <x v="5"/>
    <n v="80675"/>
    <n v="1147854"/>
    <n v="0"/>
    <n v="171620"/>
    <n v="0"/>
    <n v="2041000"/>
    <n v="3259673"/>
    <s v="6- pignoración"/>
    <s v="LBZ"/>
    <s v="A"/>
    <n v="4"/>
    <n v="0"/>
    <n v="0"/>
    <n v="76001"/>
    <n v="6.8301369863013699"/>
    <n v="54.424657534246577"/>
    <n v="2"/>
    <n v="2"/>
    <n v="2"/>
    <n v="2"/>
    <n v="4"/>
    <n v="0"/>
    <n v="0"/>
    <n v="0"/>
  </r>
  <r>
    <n v="44662660"/>
    <s v="ASOCIADO 3596"/>
    <x v="3"/>
    <x v="5"/>
    <n v="185733"/>
    <n v="709585"/>
    <n v="0"/>
    <n v="91921"/>
    <n v="0"/>
    <n v="0"/>
    <n v="3267769"/>
    <s v="9- Otras garantías (no admisible)"/>
    <s v="LBZ"/>
    <s v="A"/>
    <n v="4"/>
    <n v="0"/>
    <n v="0"/>
    <n v="19001"/>
    <n v="7.1698630136986301"/>
    <n v="50.265753424657532"/>
    <n v="1"/>
    <n v="0"/>
    <n v="3"/>
    <n v="2"/>
    <n v="1"/>
    <n v="0"/>
    <n v="0"/>
    <n v="0"/>
  </r>
  <r>
    <n v="246424"/>
    <s v="ASOCIADO 3597"/>
    <x v="2"/>
    <x v="7"/>
    <m/>
    <m/>
    <n v="0"/>
    <m/>
    <m/>
    <m/>
    <n v="3279420"/>
    <s v="SIN"/>
    <s v="SIN"/>
    <s v="SIN"/>
    <n v="4"/>
    <n v="0"/>
    <n v="0"/>
    <n v="68307"/>
    <n v="7.2136986301369861"/>
    <n v="41.208219178082189"/>
    <n v="1"/>
    <n v="2"/>
    <n v="1"/>
    <n v="3"/>
    <n v="3"/>
    <n v="0"/>
    <n v="0"/>
    <n v="0"/>
  </r>
  <r>
    <n v="2202482288"/>
    <s v="ASOCIADO 3598"/>
    <x v="3"/>
    <x v="5"/>
    <m/>
    <n v="414454"/>
    <n v="0"/>
    <n v="140368"/>
    <n v="0"/>
    <n v="0"/>
    <n v="3285929"/>
    <s v="9- Otras garantías (no admisible)"/>
    <s v="LBZ"/>
    <s v="A"/>
    <n v="4"/>
    <n v="0"/>
    <n v="0"/>
    <n v="68547"/>
    <n v="3.7424657534246575"/>
    <n v="28.504109589041096"/>
    <n v="1"/>
    <n v="4"/>
    <n v="2"/>
    <n v="3"/>
    <n v="1"/>
    <n v="0"/>
    <n v="0"/>
    <n v="0"/>
  </r>
  <r>
    <n v="46684224"/>
    <s v="ASOCIADO 3599"/>
    <x v="2"/>
    <x v="7"/>
    <m/>
    <m/>
    <n v="0"/>
    <m/>
    <m/>
    <m/>
    <n v="3286490"/>
    <s v="SIN"/>
    <s v="SIN"/>
    <s v="SIN"/>
    <n v="4"/>
    <n v="0"/>
    <n v="0"/>
    <n v="15516"/>
    <n v="9.4246575342465757"/>
    <n v="37.597260273972601"/>
    <n v="2"/>
    <n v="2"/>
    <n v="2"/>
    <n v="2"/>
    <n v="3"/>
    <n v="0"/>
    <n v="0"/>
    <n v="0"/>
  </r>
  <r>
    <n v="66880840"/>
    <s v="ASOCIADO 3601"/>
    <x v="2"/>
    <x v="7"/>
    <m/>
    <m/>
    <n v="0"/>
    <m/>
    <m/>
    <m/>
    <n v="3292385"/>
    <s v="SIN"/>
    <s v="SIN"/>
    <s v="SIN"/>
    <n v="4"/>
    <n v="0"/>
    <n v="0"/>
    <n v="76520"/>
    <n v="6.9726027397260273"/>
    <n v="47.838356164383562"/>
    <n v="2"/>
    <n v="2"/>
    <n v="2"/>
    <n v="2"/>
    <n v="1"/>
    <n v="0"/>
    <n v="0"/>
    <n v="0"/>
  </r>
  <r>
    <n v="48806400"/>
    <s v="ASOCIADO 3602"/>
    <x v="2"/>
    <x v="7"/>
    <n v="1895068"/>
    <m/>
    <n v="0"/>
    <m/>
    <m/>
    <m/>
    <n v="3299971"/>
    <s v="SIN"/>
    <s v="SIN"/>
    <s v="SIN"/>
    <n v="4"/>
    <n v="0"/>
    <n v="0"/>
    <n v="76834"/>
    <n v="5.6684931506849319"/>
    <n v="36.767123287671232"/>
    <n v="2"/>
    <n v="0"/>
    <n v="2"/>
    <n v="3"/>
    <n v="1"/>
    <n v="0"/>
    <n v="0"/>
    <n v="0"/>
  </r>
  <r>
    <n v="4402066"/>
    <s v="ASOCIADO 3603"/>
    <x v="3"/>
    <x v="5"/>
    <n v="925664"/>
    <n v="388551"/>
    <n v="0"/>
    <n v="131595"/>
    <n v="0"/>
    <n v="0"/>
    <n v="3299996"/>
    <s v="9- Otras garantías (no admisible)"/>
    <s v="LBZ"/>
    <s v="A"/>
    <n v="4"/>
    <n v="0"/>
    <n v="0"/>
    <n v="76001"/>
    <n v="3.6410958904109587"/>
    <n v="45.131506849315066"/>
    <n v="1"/>
    <n v="0"/>
    <n v="5"/>
    <n v="4"/>
    <n v="5"/>
    <n v="0"/>
    <n v="0"/>
    <n v="0"/>
  </r>
  <r>
    <n v="64482408"/>
    <s v="ASOCIADO 3604"/>
    <x v="3"/>
    <x v="5"/>
    <n v="561000"/>
    <n v="3355200"/>
    <n v="0"/>
    <n v="159990"/>
    <n v="0"/>
    <n v="0"/>
    <n v="3301490"/>
    <s v="9- Otras garantías (no admisible)"/>
    <s v="LBZ"/>
    <s v="A"/>
    <n v="4"/>
    <n v="0"/>
    <n v="0"/>
    <n v="68307"/>
    <n v="8.9232876712328775"/>
    <n v="48.849315068493148"/>
    <n v="2"/>
    <n v="2"/>
    <n v="2"/>
    <n v="2"/>
    <n v="3"/>
    <n v="0"/>
    <n v="0"/>
    <n v="0"/>
  </r>
  <r>
    <n v="2226066642"/>
    <s v="ASOCIADO 3606"/>
    <x v="2"/>
    <x v="7"/>
    <m/>
    <m/>
    <n v="0"/>
    <m/>
    <m/>
    <m/>
    <n v="3304341"/>
    <s v="SIN"/>
    <s v="SIN"/>
    <s v="SIN"/>
    <n v="4"/>
    <n v="0"/>
    <n v="0"/>
    <n v="76113"/>
    <n v="3.6"/>
    <n v="34.347945205479455"/>
    <n v="1"/>
    <n v="5"/>
    <n v="3"/>
    <n v="5"/>
    <n v="1"/>
    <n v="0"/>
    <n v="0"/>
    <n v="0"/>
  </r>
  <r>
    <n v="42066246"/>
    <s v="ASOCIADO 3607"/>
    <x v="2"/>
    <x v="8"/>
    <n v="5722351"/>
    <m/>
    <n v="0"/>
    <m/>
    <m/>
    <m/>
    <n v="3304517"/>
    <s v="SIN"/>
    <s v="SIN"/>
    <s v="SIN"/>
    <n v="4"/>
    <n v="0"/>
    <n v="0"/>
    <n v="76001"/>
    <n v="6.9150684931506845"/>
    <n v="55.271232876712325"/>
    <n v="2"/>
    <n v="2"/>
    <n v="3"/>
    <n v="2"/>
    <n v="6"/>
    <n v="0"/>
    <n v="0"/>
    <n v="0"/>
  </r>
  <r>
    <n v="28462884"/>
    <s v="ASOCIADO 3608"/>
    <x v="3"/>
    <x v="3"/>
    <n v="182100"/>
    <n v="3619448"/>
    <n v="313269"/>
    <n v="177621"/>
    <n v="0"/>
    <n v="1320000"/>
    <n v="3306179"/>
    <s v="6- pignoración"/>
    <s v="LBZ"/>
    <s v="A"/>
    <n v="4"/>
    <n v="0"/>
    <n v="0"/>
    <n v="68615"/>
    <n v="8.0904109589041102"/>
    <n v="39.167123287671231"/>
    <n v="2"/>
    <n v="4"/>
    <n v="2"/>
    <n v="3"/>
    <n v="3"/>
    <n v="0"/>
    <n v="0"/>
    <n v="0"/>
  </r>
  <r>
    <n v="2080080"/>
    <s v="ASOCIADO 3609"/>
    <x v="2"/>
    <x v="7"/>
    <n v="332046"/>
    <m/>
    <n v="0"/>
    <m/>
    <m/>
    <m/>
    <n v="3315429"/>
    <s v="SIN"/>
    <s v="SIN"/>
    <s v="SIN"/>
    <n v="4"/>
    <n v="0"/>
    <n v="0"/>
    <n v="68001"/>
    <n v="4.4904109589041097"/>
    <n v="37.873972602739727"/>
    <n v="1"/>
    <n v="5"/>
    <n v="2"/>
    <n v="4"/>
    <n v="1"/>
    <n v="0"/>
    <n v="0"/>
    <n v="0"/>
  </r>
  <r>
    <n v="8648606"/>
    <s v="ASOCIADO 3611"/>
    <x v="2"/>
    <x v="7"/>
    <m/>
    <m/>
    <n v="0"/>
    <m/>
    <m/>
    <m/>
    <n v="3315679"/>
    <s v="SIN"/>
    <s v="SIN"/>
    <s v="SIN"/>
    <n v="4"/>
    <n v="0"/>
    <n v="0"/>
    <n v="8638"/>
    <n v="11.512328767123288"/>
    <n v="51.265753424657532"/>
    <n v="1"/>
    <n v="2"/>
    <n v="1"/>
    <n v="2"/>
    <n v="3"/>
    <n v="0"/>
    <n v="0"/>
    <n v="0"/>
  </r>
  <r>
    <n v="4260460"/>
    <s v="ASOCIADO 3612"/>
    <x v="3"/>
    <x v="5"/>
    <m/>
    <n v="2183437"/>
    <n v="0"/>
    <n v="137882"/>
    <n v="0"/>
    <n v="0"/>
    <n v="3321641"/>
    <s v="9- Otras garantías (no admisible)"/>
    <s v="LBZ"/>
    <s v="A"/>
    <n v="4"/>
    <n v="0"/>
    <n v="0"/>
    <n v="76130"/>
    <n v="5.7150684931506852"/>
    <n v="54.734246575342468"/>
    <n v="1"/>
    <n v="2"/>
    <n v="1"/>
    <n v="2"/>
    <n v="4"/>
    <n v="0"/>
    <n v="0"/>
    <n v="0"/>
  </r>
  <r>
    <n v="80220602"/>
    <s v="ASOCIADO 3613"/>
    <x v="3"/>
    <x v="0"/>
    <n v="3448971"/>
    <n v="5892890"/>
    <n v="2567411"/>
    <n v="349825"/>
    <n v="0"/>
    <n v="2100000"/>
    <n v="3325479"/>
    <s v="6- pignoración"/>
    <s v="LBZ"/>
    <s v="A"/>
    <n v="4"/>
    <n v="0"/>
    <n v="0"/>
    <n v="11001"/>
    <n v="9.4164383561643827"/>
    <n v="54.975342465753428"/>
    <n v="1"/>
    <n v="0"/>
    <n v="1"/>
    <n v="2"/>
    <n v="1"/>
    <n v="0"/>
    <n v="0"/>
    <n v="0"/>
  </r>
  <r>
    <n v="48822262"/>
    <s v="ASOCIADO 3614"/>
    <x v="3"/>
    <x v="5"/>
    <n v="224400"/>
    <n v="3163409"/>
    <n v="0"/>
    <n v="222058"/>
    <n v="0"/>
    <n v="0"/>
    <n v="3334629"/>
    <s v="9- Otras garantías (no admisible)"/>
    <s v="LBZ"/>
    <s v="A"/>
    <n v="4"/>
    <n v="0"/>
    <n v="0"/>
    <n v="68547"/>
    <n v="5.4082191780821915"/>
    <n v="43.331506849315069"/>
    <n v="2"/>
    <n v="5"/>
    <n v="3"/>
    <n v="4"/>
    <n v="1"/>
    <n v="0"/>
    <n v="0"/>
    <n v="0"/>
  </r>
  <r>
    <n v="20680804"/>
    <s v="ASOCIADO 3615"/>
    <x v="2"/>
    <x v="7"/>
    <n v="207241"/>
    <m/>
    <n v="0"/>
    <m/>
    <m/>
    <m/>
    <n v="3337387"/>
    <s v="SIN"/>
    <s v="SIN"/>
    <s v="SIN"/>
    <n v="4"/>
    <n v="0"/>
    <n v="0"/>
    <n v="76130"/>
    <n v="3.6849315068493151"/>
    <n v="37.128767123287673"/>
    <n v="2"/>
    <n v="0"/>
    <n v="1"/>
    <n v="2"/>
    <n v="2"/>
    <n v="0"/>
    <n v="0"/>
    <n v="0"/>
  </r>
  <r>
    <n v="2024622446"/>
    <s v="ASOCIADO 3616"/>
    <x v="2"/>
    <x v="7"/>
    <n v="1741251"/>
    <m/>
    <n v="0"/>
    <m/>
    <m/>
    <m/>
    <n v="3344947"/>
    <s v="SIN"/>
    <s v="SIN"/>
    <s v="SIN"/>
    <n v="4"/>
    <n v="0"/>
    <n v="0"/>
    <n v="11001"/>
    <n v="6.3369863013698629"/>
    <n v="30.509589041095889"/>
    <n v="2"/>
    <n v="0"/>
    <n v="1"/>
    <n v="2"/>
    <n v="1"/>
    <n v="0"/>
    <n v="0"/>
    <n v="0"/>
  </r>
  <r>
    <n v="2068028648"/>
    <s v="ASOCIADO 3618"/>
    <x v="3"/>
    <x v="5"/>
    <n v="2420000"/>
    <n v="2708063"/>
    <n v="0"/>
    <n v="246731"/>
    <n v="0"/>
    <n v="0"/>
    <n v="3351620"/>
    <s v="9- Otras garantías (no admisible)"/>
    <s v="LBZ"/>
    <s v="A"/>
    <n v="4"/>
    <n v="0"/>
    <n v="0"/>
    <n v="11001"/>
    <n v="4.3150684931506849"/>
    <n v="32.852054794520548"/>
    <n v="2"/>
    <n v="4"/>
    <n v="2"/>
    <n v="2"/>
    <n v="4"/>
    <n v="0"/>
    <n v="0"/>
    <n v="0"/>
  </r>
  <r>
    <n v="40662886"/>
    <s v="ASOCIADO 3619"/>
    <x v="2"/>
    <x v="7"/>
    <m/>
    <m/>
    <n v="0"/>
    <m/>
    <m/>
    <m/>
    <n v="3353379"/>
    <s v="SIN"/>
    <s v="SIN"/>
    <s v="SIN"/>
    <n v="4"/>
    <n v="0"/>
    <n v="0"/>
    <n v="11001"/>
    <n v="8.257534246575343"/>
    <n v="52.613698630136987"/>
    <n v="2"/>
    <n v="2"/>
    <n v="2"/>
    <n v="3"/>
    <n v="2"/>
    <n v="0"/>
    <n v="0"/>
    <n v="0"/>
  </r>
  <r>
    <n v="84462480"/>
    <s v="ASOCIADO 3621"/>
    <x v="3"/>
    <x v="3"/>
    <m/>
    <n v="4129414"/>
    <n v="759995"/>
    <n v="143758"/>
    <n v="0"/>
    <n v="0"/>
    <n v="3369419"/>
    <s v="9- Otras garantías (no admisible)"/>
    <s v="LBZ"/>
    <s v="A"/>
    <n v="4"/>
    <n v="0"/>
    <n v="0"/>
    <n v="13838"/>
    <n v="7.8794520547945206"/>
    <n v="52.57260273972603"/>
    <n v="1"/>
    <n v="1"/>
    <n v="1"/>
    <n v="2"/>
    <n v="2"/>
    <n v="0"/>
    <n v="0"/>
    <n v="0"/>
  </r>
  <r>
    <n v="42684640"/>
    <s v="ASOCIADO 3623"/>
    <x v="2"/>
    <x v="7"/>
    <n v="356250"/>
    <m/>
    <n v="0"/>
    <m/>
    <m/>
    <m/>
    <n v="3370308"/>
    <s v="SIN"/>
    <s v="SIN"/>
    <s v="SIN"/>
    <n v="4"/>
    <n v="0"/>
    <n v="0"/>
    <n v="76001"/>
    <n v="3.8054794520547945"/>
    <n v="40.534246575342465"/>
    <n v="2"/>
    <n v="4"/>
    <n v="3"/>
    <n v="3"/>
    <n v="3"/>
    <n v="0"/>
    <n v="0"/>
    <n v="0"/>
  </r>
  <r>
    <n v="44844088"/>
    <s v="ASOCIADO 3626"/>
    <x v="3"/>
    <x v="5"/>
    <n v="308000"/>
    <n v="1991067"/>
    <n v="0"/>
    <n v="125733.00000000001"/>
    <n v="0"/>
    <n v="0"/>
    <n v="3387688"/>
    <s v="9- Otras garantías (no admisible)"/>
    <s v="LBZ"/>
    <s v="A"/>
    <n v="4"/>
    <n v="0"/>
    <n v="0"/>
    <n v="5001"/>
    <n v="10.386301369863014"/>
    <n v="45.43013698630137"/>
    <n v="2"/>
    <n v="5"/>
    <n v="3"/>
    <n v="3"/>
    <n v="4"/>
    <n v="0"/>
    <n v="0"/>
    <n v="0"/>
  </r>
  <r>
    <n v="6226804"/>
    <s v="ASOCIADO 3630"/>
    <x v="3"/>
    <x v="7"/>
    <m/>
    <n v="84984"/>
    <n v="0"/>
    <n v="85665"/>
    <n v="0"/>
    <n v="0"/>
    <n v="3402545"/>
    <s v="9- Otras garantías (no admisible)"/>
    <s v="LBZ"/>
    <s v="A"/>
    <n v="4"/>
    <n v="0"/>
    <n v="0"/>
    <n v="76130"/>
    <n v="9.8849315068493144"/>
    <n v="62.032876712328765"/>
    <n v="1"/>
    <n v="2"/>
    <n v="2"/>
    <n v="2"/>
    <n v="2"/>
    <n v="0"/>
    <n v="0"/>
    <n v="0"/>
  </r>
  <r>
    <n v="2222468446"/>
    <s v="ASOCIADO 3631"/>
    <x v="3"/>
    <x v="5"/>
    <m/>
    <n v="2559234"/>
    <n v="0"/>
    <n v="132878"/>
    <n v="0"/>
    <n v="0"/>
    <n v="3418183"/>
    <s v="9- Otras garantías (no admisible)"/>
    <s v="LBZ"/>
    <s v="A"/>
    <n v="4"/>
    <n v="0"/>
    <n v="0"/>
    <n v="76364"/>
    <n v="7.5561643835616437"/>
    <n v="32.575342465753423"/>
    <n v="1"/>
    <n v="2"/>
    <n v="2"/>
    <n v="2"/>
    <n v="1"/>
    <n v="0"/>
    <n v="0"/>
    <n v="0"/>
  </r>
  <r>
    <n v="2200888228"/>
    <s v="ASOCIADO 3636"/>
    <x v="3"/>
    <x v="5"/>
    <n v="611000"/>
    <n v="1991067"/>
    <n v="0"/>
    <n v="125733.00000000001"/>
    <n v="0"/>
    <n v="0"/>
    <n v="3442970"/>
    <s v="9- Otras garantías (no admisible)"/>
    <s v="LBZ"/>
    <s v="A"/>
    <n v="4"/>
    <n v="0"/>
    <n v="0"/>
    <n v="68615"/>
    <n v="4.4082191780821915"/>
    <n v="35.821917808219176"/>
    <n v="2"/>
    <n v="2"/>
    <n v="1"/>
    <n v="2"/>
    <n v="3"/>
    <n v="0"/>
    <n v="0"/>
    <n v="0"/>
  </r>
  <r>
    <n v="46486260"/>
    <s v="ASOCIADO 3637"/>
    <x v="2"/>
    <x v="7"/>
    <n v="101675"/>
    <m/>
    <n v="0"/>
    <m/>
    <m/>
    <m/>
    <n v="3443079"/>
    <s v="SIN"/>
    <s v="SIN"/>
    <s v="SIN"/>
    <n v="4"/>
    <n v="0"/>
    <n v="0"/>
    <n v="11001"/>
    <n v="7.1342465753424653"/>
    <n v="44.178082191780824"/>
    <n v="1"/>
    <n v="0"/>
    <n v="1"/>
    <n v="2"/>
    <n v="1"/>
    <n v="0"/>
    <n v="0"/>
    <n v="0"/>
  </r>
  <r>
    <n v="48646204"/>
    <s v="ASOCIADO 3638"/>
    <x v="2"/>
    <x v="7"/>
    <m/>
    <m/>
    <n v="0"/>
    <m/>
    <m/>
    <m/>
    <n v="3447382"/>
    <s v="SIN"/>
    <s v="SIN"/>
    <s v="SIN"/>
    <n v="4"/>
    <n v="0"/>
    <n v="0"/>
    <n v="68001"/>
    <n v="1.3041095890410959"/>
    <n v="44.43287671232877"/>
    <n v="2"/>
    <n v="4"/>
    <n v="3"/>
    <n v="2"/>
    <n v="3"/>
    <n v="0"/>
    <n v="0"/>
    <n v="0"/>
  </r>
  <r>
    <n v="62008604"/>
    <s v="ASOCIADO 3639"/>
    <x v="2"/>
    <x v="7"/>
    <m/>
    <m/>
    <n v="0"/>
    <m/>
    <m/>
    <m/>
    <n v="3451755"/>
    <s v="SIN"/>
    <s v="SIN"/>
    <s v="SIN"/>
    <n v="4"/>
    <n v="0"/>
    <n v="0"/>
    <n v="15238"/>
    <n v="3.1095890410958904"/>
    <n v="39.150684931506852"/>
    <n v="2"/>
    <n v="6"/>
    <n v="3"/>
    <n v="7"/>
    <n v="2"/>
    <n v="0"/>
    <n v="0"/>
    <n v="0"/>
  </r>
  <r>
    <n v="2240648628"/>
    <s v="ASOCIADO 3640"/>
    <x v="2"/>
    <x v="8"/>
    <n v="14125309"/>
    <m/>
    <n v="0"/>
    <m/>
    <m/>
    <m/>
    <n v="3457025"/>
    <s v="SIN"/>
    <s v="SIN"/>
    <s v="SIN"/>
    <n v="4"/>
    <n v="0"/>
    <n v="0"/>
    <n v="76001"/>
    <n v="2.7643835616438355"/>
    <n v="33.534246575342465"/>
    <n v="1"/>
    <n v="0"/>
    <n v="2"/>
    <n v="7"/>
    <n v="1"/>
    <n v="0"/>
    <n v="0"/>
    <n v="0"/>
  </r>
  <r>
    <n v="6424640"/>
    <s v="ASOCIADO 3641"/>
    <x v="2"/>
    <x v="7"/>
    <n v="150358"/>
    <m/>
    <n v="0"/>
    <m/>
    <m/>
    <m/>
    <n v="3460103"/>
    <s v="SIN"/>
    <s v="SIN"/>
    <s v="SIN"/>
    <n v="4"/>
    <n v="0"/>
    <n v="0"/>
    <n v="76606"/>
    <n v="5.9671232876712326"/>
    <n v="51.438356164383563"/>
    <n v="1"/>
    <n v="2"/>
    <n v="3"/>
    <n v="3"/>
    <n v="1"/>
    <n v="0"/>
    <n v="0"/>
    <n v="0"/>
  </r>
  <r>
    <n v="2224462602"/>
    <s v="ASOCIADO 3642"/>
    <x v="3"/>
    <x v="5"/>
    <n v="838371"/>
    <n v="2266074"/>
    <n v="0"/>
    <n v="178770"/>
    <n v="0"/>
    <n v="2450000"/>
    <n v="3460517"/>
    <s v="6- pignoración"/>
    <s v="LBZ"/>
    <s v="A"/>
    <n v="4"/>
    <n v="0"/>
    <n v="0"/>
    <n v="76001"/>
    <n v="6.2219178082191782"/>
    <n v="33.315068493150683"/>
    <n v="2"/>
    <n v="4"/>
    <n v="1"/>
    <n v="2"/>
    <n v="1"/>
    <n v="0"/>
    <n v="0"/>
    <n v="0"/>
  </r>
  <r>
    <n v="46640222"/>
    <s v="ASOCIADO 3644"/>
    <x v="3"/>
    <x v="5"/>
    <m/>
    <n v="1695967"/>
    <n v="0"/>
    <n v="137882"/>
    <n v="0"/>
    <n v="0"/>
    <n v="3473629"/>
    <s v="9- Otras garantías (no admisible)"/>
    <s v="LBZ"/>
    <s v="A"/>
    <n v="4"/>
    <n v="0"/>
    <n v="0"/>
    <n v="13001"/>
    <n v="5.8794520547945206"/>
    <n v="39.920547945205477"/>
    <n v="2"/>
    <n v="3"/>
    <n v="1"/>
    <n v="3"/>
    <n v="2"/>
    <n v="0"/>
    <n v="0"/>
    <n v="0"/>
  </r>
  <r>
    <n v="60680024"/>
    <s v="ASOCIADO 3646"/>
    <x v="3"/>
    <x v="3"/>
    <n v="467916"/>
    <n v="3715251"/>
    <n v="237233"/>
    <n v="197385"/>
    <n v="0"/>
    <n v="0"/>
    <n v="3478018"/>
    <s v="9- Otras garantías (no admisible)"/>
    <s v="LBZ"/>
    <s v="A"/>
    <n v="4"/>
    <n v="0"/>
    <n v="0"/>
    <n v="76001"/>
    <n v="3.8383561643835615"/>
    <n v="41.210958904109589"/>
    <n v="2"/>
    <n v="5"/>
    <n v="2"/>
    <n v="3"/>
    <n v="3"/>
    <n v="0"/>
    <n v="0"/>
    <n v="0"/>
  </r>
  <r>
    <n v="42406428"/>
    <s v="ASOCIADO 3650"/>
    <x v="2"/>
    <x v="7"/>
    <m/>
    <m/>
    <n v="0"/>
    <m/>
    <m/>
    <m/>
    <n v="3498385"/>
    <s v="SIN"/>
    <s v="SIN"/>
    <s v="SIN"/>
    <n v="4"/>
    <n v="0"/>
    <n v="0"/>
    <n v="76001"/>
    <n v="6.4219178082191783"/>
    <n v="38.780821917808218"/>
    <n v="1"/>
    <n v="0"/>
    <n v="1"/>
    <n v="2"/>
    <n v="1"/>
    <n v="0"/>
    <n v="0"/>
    <n v="0"/>
  </r>
  <r>
    <n v="66888202"/>
    <s v="ASOCIADO 3652"/>
    <x v="3"/>
    <x v="5"/>
    <n v="182168"/>
    <n v="1611046"/>
    <n v="0"/>
    <n v="142478"/>
    <n v="0"/>
    <n v="0"/>
    <n v="3511717"/>
    <s v="9- Otras garantías (no admisible)"/>
    <s v="LBZ"/>
    <s v="A"/>
    <n v="4"/>
    <n v="0"/>
    <n v="0"/>
    <n v="76130"/>
    <n v="7.6684931506849319"/>
    <n v="47.372602739726027"/>
    <n v="2"/>
    <n v="0"/>
    <n v="1"/>
    <n v="2"/>
    <n v="1"/>
    <n v="0"/>
    <n v="0"/>
    <n v="0"/>
  </r>
  <r>
    <n v="2224628028"/>
    <s v="ASOCIADO 3653"/>
    <x v="2"/>
    <x v="7"/>
    <m/>
    <m/>
    <n v="0"/>
    <m/>
    <m/>
    <m/>
    <n v="3514385"/>
    <s v="SIN"/>
    <s v="SIN"/>
    <s v="SIN"/>
    <n v="4"/>
    <n v="0"/>
    <n v="0"/>
    <n v="76130"/>
    <n v="5.9671232876712326"/>
    <n v="29.150684931506849"/>
    <n v="1"/>
    <n v="0"/>
    <n v="1"/>
    <n v="3"/>
    <n v="1"/>
    <n v="0"/>
    <n v="0"/>
    <n v="0"/>
  </r>
  <r>
    <n v="2008420440"/>
    <s v="ASOCIADO 3654"/>
    <x v="3"/>
    <x v="5"/>
    <n v="4626"/>
    <n v="563144"/>
    <n v="0"/>
    <n v="96503"/>
    <n v="0"/>
    <n v="0"/>
    <n v="3519079"/>
    <s v="9- Otras garantías (no admisible)"/>
    <s v="LBZ"/>
    <s v="A"/>
    <n v="4"/>
    <n v="0"/>
    <n v="0"/>
    <n v="76130"/>
    <n v="6.0520547945205481"/>
    <n v="30.778082191780822"/>
    <n v="1"/>
    <n v="0"/>
    <n v="1"/>
    <n v="2"/>
    <n v="1"/>
    <n v="0"/>
    <n v="0"/>
    <n v="0"/>
  </r>
  <r>
    <n v="2208080204"/>
    <s v="ASOCIADO 3655"/>
    <x v="4"/>
    <x v="1"/>
    <n v="3"/>
    <n v="10916480"/>
    <n v="7396245"/>
    <n v="519324"/>
    <n v="0"/>
    <n v="5800000"/>
    <n v="3520235"/>
    <s v="6- pignoración"/>
    <s v="LBZ"/>
    <s v="A"/>
    <n v="4"/>
    <n v="0"/>
    <n v="0"/>
    <n v="76001"/>
    <n v="5.9671232876712326"/>
    <n v="27.901369863013699"/>
    <n v="1"/>
    <n v="5"/>
    <n v="2"/>
    <n v="3"/>
    <n v="3"/>
    <n v="0"/>
    <n v="0"/>
    <n v="0"/>
  </r>
  <r>
    <n v="4042860"/>
    <s v="ASOCIADO 3656"/>
    <x v="3"/>
    <x v="5"/>
    <n v="813167"/>
    <n v="1446344"/>
    <n v="0"/>
    <n v="137882"/>
    <n v="0"/>
    <n v="0"/>
    <n v="3534385"/>
    <s v="9- Otras garantías (no admisible)"/>
    <s v="LBZ"/>
    <s v="A"/>
    <n v="4"/>
    <n v="0"/>
    <n v="0"/>
    <n v="76001"/>
    <n v="5.7945205479452051"/>
    <n v="36.934246575342463"/>
    <n v="1"/>
    <n v="0"/>
    <n v="1"/>
    <n v="3"/>
    <n v="1"/>
    <n v="0"/>
    <n v="0"/>
    <n v="0"/>
  </r>
  <r>
    <n v="44282400"/>
    <s v="ASOCIADO 3661"/>
    <x v="2"/>
    <x v="7"/>
    <n v="574000"/>
    <m/>
    <n v="0"/>
    <m/>
    <m/>
    <m/>
    <n v="3538688"/>
    <s v="SIN"/>
    <s v="SIN"/>
    <s v="SIN"/>
    <n v="4"/>
    <n v="0"/>
    <n v="0"/>
    <n v="5380"/>
    <n v="5.3643835616438356"/>
    <n v="39.161643835616438"/>
    <n v="2"/>
    <n v="0"/>
    <n v="2"/>
    <n v="3"/>
    <n v="3"/>
    <n v="0"/>
    <n v="0"/>
    <n v="0"/>
  </r>
  <r>
    <n v="2224626666"/>
    <s v="ASOCIADO 3663"/>
    <x v="3"/>
    <x v="5"/>
    <m/>
    <n v="2926803"/>
    <n v="0"/>
    <n v="142052"/>
    <n v="0"/>
    <n v="2900000"/>
    <n v="3546235"/>
    <s v="6- pignoración"/>
    <s v="LBZ"/>
    <s v="A"/>
    <n v="4"/>
    <n v="0"/>
    <n v="0"/>
    <n v="76130"/>
    <n v="6.1452054794520548"/>
    <n v="29.884931506849316"/>
    <n v="1"/>
    <n v="0"/>
    <n v="2"/>
    <n v="2"/>
    <n v="1"/>
    <n v="0"/>
    <n v="0"/>
    <n v="0"/>
  </r>
  <r>
    <n v="46666646"/>
    <s v="ASOCIADO 3664"/>
    <x v="3"/>
    <x v="7"/>
    <n v="417590"/>
    <n v="98555"/>
    <n v="0"/>
    <n v="50316"/>
    <n v="0"/>
    <n v="0"/>
    <n v="3551145"/>
    <s v="9- Otras garantías (no admisible)"/>
    <s v="LBZ"/>
    <s v="A"/>
    <n v="4"/>
    <n v="0"/>
    <n v="0"/>
    <n v="11001"/>
    <n v="6.3835616438356162"/>
    <n v="38.512328767123286"/>
    <n v="2"/>
    <n v="4"/>
    <n v="1"/>
    <n v="2"/>
    <n v="3"/>
    <n v="0"/>
    <n v="0"/>
    <n v="0"/>
  </r>
  <r>
    <n v="64606666"/>
    <s v="ASOCIADO 3665"/>
    <x v="2"/>
    <x v="7"/>
    <n v="344400"/>
    <m/>
    <n v="0"/>
    <m/>
    <m/>
    <m/>
    <n v="3551206"/>
    <s v="SIN"/>
    <s v="SIN"/>
    <s v="SIN"/>
    <n v="4"/>
    <n v="0"/>
    <n v="0"/>
    <n v="68276"/>
    <n v="14.136986301369863"/>
    <n v="46.219178082191782"/>
    <n v="2"/>
    <n v="2"/>
    <n v="3"/>
    <n v="2"/>
    <n v="1"/>
    <n v="0"/>
    <n v="0"/>
    <n v="0"/>
  </r>
  <r>
    <n v="82226466"/>
    <s v="ASOCIADO 3669"/>
    <x v="3"/>
    <x v="5"/>
    <n v="442969"/>
    <n v="2339250"/>
    <n v="0"/>
    <n v="164205"/>
    <n v="0"/>
    <n v="1610000"/>
    <n v="3569641"/>
    <s v="6- pignoración"/>
    <s v="LBZ"/>
    <s v="A"/>
    <n v="4"/>
    <n v="0"/>
    <n v="0"/>
    <n v="5088"/>
    <n v="6.3369863013698629"/>
    <n v="42.553424657534244"/>
    <n v="1"/>
    <n v="0"/>
    <n v="3"/>
    <n v="2"/>
    <n v="2"/>
    <n v="0"/>
    <n v="0"/>
    <n v="0"/>
  </r>
  <r>
    <n v="66060644"/>
    <s v="ASOCIADO 3671"/>
    <x v="3"/>
    <x v="5"/>
    <n v="153842"/>
    <n v="2366194"/>
    <n v="0"/>
    <n v="104804"/>
    <n v="0"/>
    <n v="0"/>
    <n v="3573717"/>
    <s v="9- Otras garantías (no admisible)"/>
    <s v="LBZ"/>
    <s v="A"/>
    <n v="4"/>
    <n v="0"/>
    <n v="0"/>
    <n v="76130"/>
    <n v="6.5863013698630137"/>
    <n v="42.030136986301372"/>
    <n v="1"/>
    <n v="0"/>
    <n v="1"/>
    <n v="2"/>
    <n v="1"/>
    <n v="0"/>
    <n v="0"/>
    <n v="0"/>
  </r>
  <r>
    <n v="4606284"/>
    <s v="ASOCIADO 3674"/>
    <x v="2"/>
    <x v="8"/>
    <n v="11508000"/>
    <m/>
    <n v="0"/>
    <m/>
    <m/>
    <m/>
    <n v="3581521"/>
    <s v="SIN"/>
    <s v="SIN"/>
    <s v="SIN"/>
    <n v="4"/>
    <n v="0"/>
    <n v="0"/>
    <n v="76130"/>
    <n v="3.967123287671233"/>
    <n v="44.509589041095893"/>
    <n v="1"/>
    <n v="0"/>
    <n v="1"/>
    <n v="5"/>
    <n v="2"/>
    <n v="0"/>
    <n v="0"/>
    <n v="0"/>
  </r>
  <r>
    <n v="66060248"/>
    <s v="ASOCIADO 3676"/>
    <x v="3"/>
    <x v="5"/>
    <n v="2440403"/>
    <n v="2156059"/>
    <n v="0"/>
    <n v="225207"/>
    <n v="0"/>
    <n v="0"/>
    <n v="3589079"/>
    <s v="9- Otras garantías (no admisible)"/>
    <s v="LBZ"/>
    <s v="A"/>
    <n v="4"/>
    <n v="0"/>
    <n v="0"/>
    <n v="76130"/>
    <n v="5.882191780821918"/>
    <n v="41.441095890410956"/>
    <n v="2"/>
    <n v="0"/>
    <n v="1"/>
    <n v="3"/>
    <n v="1"/>
    <n v="0"/>
    <n v="0"/>
    <n v="0"/>
  </r>
  <r>
    <n v="2208064642"/>
    <s v="ASOCIADO 3678"/>
    <x v="2"/>
    <x v="8"/>
    <n v="5573374"/>
    <m/>
    <n v="0"/>
    <m/>
    <m/>
    <m/>
    <n v="3595409"/>
    <s v="SIN"/>
    <s v="SIN"/>
    <s v="SIN"/>
    <n v="4"/>
    <n v="0"/>
    <n v="0"/>
    <n v="76001"/>
    <n v="5.9671232876712326"/>
    <n v="41.991780821917807"/>
    <n v="2"/>
    <n v="5"/>
    <n v="1"/>
    <n v="3"/>
    <n v="1"/>
    <n v="0"/>
    <n v="0"/>
    <n v="0"/>
  </r>
  <r>
    <n v="6826620"/>
    <s v="ASOCIADO 3679"/>
    <x v="3"/>
    <x v="5"/>
    <m/>
    <n v="1212866"/>
    <n v="0"/>
    <n v="91921"/>
    <n v="0"/>
    <n v="0"/>
    <n v="3598059"/>
    <s v="9- Otras garantías (no admisible)"/>
    <s v="LBZ"/>
    <s v="A"/>
    <n v="4"/>
    <n v="0"/>
    <n v="0"/>
    <n v="68276"/>
    <n v="11.468493150684932"/>
    <n v="59.942465753424656"/>
    <n v="1"/>
    <n v="1"/>
    <n v="1"/>
    <n v="2"/>
    <n v="3"/>
    <n v="0"/>
    <n v="0"/>
    <n v="0"/>
  </r>
  <r>
    <n v="4480200"/>
    <s v="ASOCIADO 3680"/>
    <x v="3"/>
    <x v="5"/>
    <n v="4897"/>
    <n v="3667320"/>
    <n v="0"/>
    <n v="103930"/>
    <n v="0"/>
    <n v="3223000"/>
    <n v="3598235"/>
    <s v="6- pignoración"/>
    <s v="LBZ"/>
    <s v="A"/>
    <n v="4"/>
    <n v="0"/>
    <n v="0"/>
    <n v="76130"/>
    <n v="6.4712328767123291"/>
    <n v="41.43287671232877"/>
    <n v="1"/>
    <n v="0"/>
    <n v="1"/>
    <n v="2"/>
    <n v="1"/>
    <n v="0"/>
    <n v="0"/>
    <n v="0"/>
  </r>
  <r>
    <n v="26466006"/>
    <s v="ASOCIADO 3681"/>
    <x v="3"/>
    <x v="5"/>
    <n v="1057"/>
    <n v="1775350"/>
    <n v="0"/>
    <n v="173851"/>
    <n v="0"/>
    <n v="0"/>
    <n v="3598517"/>
    <s v="9- Otras garantías (no admisible)"/>
    <s v="LBZ"/>
    <s v="A"/>
    <n v="4"/>
    <n v="0"/>
    <n v="0"/>
    <n v="76130"/>
    <n v="6.3835616438356162"/>
    <n v="47.783561643835618"/>
    <n v="1"/>
    <n v="0"/>
    <n v="2"/>
    <n v="2"/>
    <n v="3"/>
    <n v="0"/>
    <n v="0"/>
    <n v="0"/>
  </r>
  <r>
    <n v="2222228640"/>
    <s v="ASOCIADO 3682"/>
    <x v="3"/>
    <x v="5"/>
    <n v="65986"/>
    <n v="2935340"/>
    <n v="0"/>
    <n v="106660"/>
    <n v="0"/>
    <n v="0"/>
    <n v="3600385"/>
    <s v="9- Otras garantías (no admisible)"/>
    <s v="LBZ"/>
    <s v="A"/>
    <n v="4"/>
    <n v="0"/>
    <n v="0"/>
    <n v="76563"/>
    <n v="6.3835616438356162"/>
    <n v="28.052054794520547"/>
    <n v="1"/>
    <n v="2"/>
    <n v="2"/>
    <n v="2"/>
    <n v="1"/>
    <n v="0"/>
    <n v="0"/>
    <n v="0"/>
  </r>
  <r>
    <n v="42048284"/>
    <s v="ASOCIADO 3683"/>
    <x v="2"/>
    <x v="7"/>
    <n v="190573"/>
    <m/>
    <n v="0"/>
    <m/>
    <m/>
    <m/>
    <n v="3602385"/>
    <s v="SIN"/>
    <s v="SIN"/>
    <s v="SIN"/>
    <n v="4"/>
    <n v="0"/>
    <n v="0"/>
    <n v="76001"/>
    <n v="8.2986301369863007"/>
    <n v="44.9972602739726"/>
    <n v="2"/>
    <n v="3"/>
    <n v="3"/>
    <n v="2"/>
    <n v="3"/>
    <n v="0"/>
    <n v="0"/>
    <n v="0"/>
  </r>
  <r>
    <n v="2002024448"/>
    <s v="ASOCIADO 3684"/>
    <x v="3"/>
    <x v="5"/>
    <n v="353715"/>
    <n v="1516088"/>
    <n v="0"/>
    <n v="114901"/>
    <n v="0"/>
    <n v="0"/>
    <n v="3602517"/>
    <s v="9- Otras garantías (no admisible)"/>
    <s v="LBZ"/>
    <s v="A"/>
    <n v="4"/>
    <n v="0"/>
    <n v="0"/>
    <n v="76130"/>
    <n v="6.3068493150684928"/>
    <n v="31.942465753424656"/>
    <n v="1"/>
    <n v="0"/>
    <n v="2"/>
    <n v="2"/>
    <n v="1"/>
    <n v="0"/>
    <n v="0"/>
    <n v="0"/>
  </r>
  <r>
    <n v="62822644"/>
    <s v="ASOCIADO 3685"/>
    <x v="2"/>
    <x v="7"/>
    <n v="7000"/>
    <m/>
    <n v="0"/>
    <m/>
    <m/>
    <m/>
    <n v="3606086"/>
    <s v="SIN"/>
    <s v="SIN"/>
    <s v="SIN"/>
    <n v="4"/>
    <n v="0"/>
    <n v="0"/>
    <n v="76001"/>
    <n v="2.8767123287671232"/>
    <n v="41.19178082191781"/>
    <n v="2"/>
    <n v="0"/>
    <n v="1"/>
    <n v="9"/>
    <n v="1"/>
    <n v="0"/>
    <n v="0"/>
    <n v="0"/>
  </r>
  <r>
    <n v="48860826"/>
    <s v="ASOCIADO 3686"/>
    <x v="3"/>
    <x v="5"/>
    <n v="366000"/>
    <n v="2428337"/>
    <n v="0"/>
    <n v="213038"/>
    <n v="0"/>
    <n v="0"/>
    <n v="3616770"/>
    <s v="9- Otras garantías (no admisible)"/>
    <s v="LBZ"/>
    <s v="A"/>
    <n v="4"/>
    <n v="0"/>
    <n v="0"/>
    <n v="68615"/>
    <n v="8.0904109589041102"/>
    <n v="37.413698630136984"/>
    <n v="2"/>
    <n v="2"/>
    <n v="1"/>
    <n v="2"/>
    <n v="3"/>
    <n v="0"/>
    <n v="0"/>
    <n v="0"/>
  </r>
  <r>
    <n v="42640460"/>
    <s v="ASOCIADO 3687"/>
    <x v="2"/>
    <x v="7"/>
    <m/>
    <m/>
    <n v="0"/>
    <m/>
    <m/>
    <m/>
    <n v="3618787"/>
    <s v="SIN"/>
    <s v="SIN"/>
    <s v="SIN"/>
    <n v="4"/>
    <n v="0"/>
    <n v="0"/>
    <n v="76111"/>
    <n v="3.967123287671233"/>
    <n v="44.178082191780824"/>
    <n v="2"/>
    <n v="5"/>
    <n v="2"/>
    <n v="4"/>
    <n v="3"/>
    <n v="0"/>
    <n v="0"/>
    <n v="0"/>
  </r>
  <r>
    <n v="6688044"/>
    <s v="ASOCIADO 3688"/>
    <x v="2"/>
    <x v="7"/>
    <n v="269280"/>
    <m/>
    <n v="0"/>
    <m/>
    <m/>
    <m/>
    <n v="3622260"/>
    <s v="SIN"/>
    <s v="SIN"/>
    <s v="SIN"/>
    <n v="4"/>
    <n v="0"/>
    <n v="0"/>
    <n v="68418"/>
    <n v="6.6328767123287671"/>
    <n v="53.980821917808221"/>
    <n v="1"/>
    <n v="1"/>
    <n v="1"/>
    <n v="2"/>
    <n v="2"/>
    <n v="0"/>
    <n v="0"/>
    <n v="0"/>
  </r>
  <r>
    <n v="2224626828"/>
    <s v="ASOCIADO 3689"/>
    <x v="3"/>
    <x v="5"/>
    <m/>
    <n v="2986560"/>
    <n v="0"/>
    <n v="144950"/>
    <n v="0"/>
    <n v="2000000"/>
    <n v="3622947"/>
    <s v="6- pignoración"/>
    <s v="LBZ"/>
    <s v="A"/>
    <n v="4"/>
    <n v="0"/>
    <n v="0"/>
    <n v="76130"/>
    <n v="6.6712328767123283"/>
    <n v="35.673972602739724"/>
    <n v="1"/>
    <n v="0"/>
    <n v="1"/>
    <n v="2"/>
    <n v="1"/>
    <n v="0"/>
    <n v="0"/>
    <n v="0"/>
  </r>
  <r>
    <n v="20288802"/>
    <s v="ASOCIADO 3690"/>
    <x v="3"/>
    <x v="0"/>
    <n v="3964592"/>
    <n v="6923787"/>
    <n v="3297402"/>
    <n v="286816"/>
    <n v="0"/>
    <n v="5931632"/>
    <n v="3626385"/>
    <s v="6- pignoración"/>
    <s v="LBZ"/>
    <s v="A"/>
    <n v="4"/>
    <n v="0"/>
    <n v="0"/>
    <n v="17380"/>
    <n v="6.5863013698630137"/>
    <n v="41.194520547945203"/>
    <n v="1"/>
    <n v="2"/>
    <n v="2"/>
    <n v="2"/>
    <n v="3"/>
    <n v="0"/>
    <n v="0"/>
    <n v="0"/>
  </r>
  <r>
    <n v="28444666"/>
    <s v="ASOCIADO 3691"/>
    <x v="2"/>
    <x v="7"/>
    <m/>
    <m/>
    <n v="0"/>
    <m/>
    <m/>
    <m/>
    <n v="3626770"/>
    <s v="SIN"/>
    <s v="SIN"/>
    <s v="SIN"/>
    <n v="4"/>
    <n v="0"/>
    <n v="0"/>
    <n v="68255"/>
    <n v="8.6767123287671239"/>
    <n v="58.556164383561644"/>
    <n v="2"/>
    <n v="2"/>
    <n v="1"/>
    <n v="2"/>
    <n v="1"/>
    <n v="0"/>
    <n v="0"/>
    <n v="0"/>
  </r>
  <r>
    <n v="20448884"/>
    <s v="ASOCIADO 3692"/>
    <x v="3"/>
    <x v="5"/>
    <m/>
    <n v="103621"/>
    <n v="0"/>
    <n v="100846"/>
    <n v="0"/>
    <n v="1160000"/>
    <n v="3630051"/>
    <s v="6- pignoración"/>
    <s v="LBZ"/>
    <s v="A"/>
    <n v="4"/>
    <n v="0"/>
    <n v="0"/>
    <n v="76130"/>
    <n v="6.7150684931506852"/>
    <n v="39.032876712328765"/>
    <n v="1"/>
    <n v="2"/>
    <n v="2"/>
    <n v="2"/>
    <n v="1"/>
    <n v="0"/>
    <n v="0"/>
    <n v="0"/>
  </r>
  <r>
    <n v="26800066"/>
    <s v="ASOCIADO 3693"/>
    <x v="3"/>
    <x v="3"/>
    <n v="45046"/>
    <n v="3954877"/>
    <n v="324492"/>
    <n v="158134"/>
    <n v="0"/>
    <n v="2800000"/>
    <n v="3630385"/>
    <s v="6- pignoración"/>
    <s v="LBZ"/>
    <s v="A"/>
    <n v="4"/>
    <n v="0"/>
    <n v="0"/>
    <n v="66001"/>
    <n v="6.5041095890410956"/>
    <n v="46.876712328767127"/>
    <n v="1"/>
    <n v="0"/>
    <n v="1"/>
    <n v="2"/>
    <n v="1"/>
    <n v="0"/>
    <n v="0"/>
    <n v="0"/>
  </r>
  <r>
    <n v="4424826"/>
    <s v="ASOCIADO 3696"/>
    <x v="4"/>
    <x v="2"/>
    <n v="305194"/>
    <n v="5218863"/>
    <n v="1578628"/>
    <n v="144589"/>
    <n v="0"/>
    <n v="3530000"/>
    <n v="3640235"/>
    <s v="6- pignoración"/>
    <s v="LBZ"/>
    <s v="A"/>
    <n v="4"/>
    <n v="0"/>
    <n v="0"/>
    <n v="76001"/>
    <n v="6.7150684931506852"/>
    <n v="47.739726027397261"/>
    <n v="1"/>
    <n v="2"/>
    <n v="3"/>
    <n v="2"/>
    <n v="4"/>
    <n v="0"/>
    <n v="0"/>
    <n v="0"/>
  </r>
  <r>
    <n v="2082846408"/>
    <s v="ASOCIADO 3698"/>
    <x v="2"/>
    <x v="7"/>
    <n v="2244905"/>
    <m/>
    <n v="0"/>
    <m/>
    <m/>
    <m/>
    <n v="3651391"/>
    <s v="SIN"/>
    <s v="SIN"/>
    <s v="SIN"/>
    <n v="4"/>
    <n v="0"/>
    <n v="0"/>
    <n v="76130"/>
    <n v="7.0027397260273974"/>
    <n v="34.873972602739727"/>
    <n v="2"/>
    <n v="0"/>
    <n v="1"/>
    <n v="2"/>
    <n v="3"/>
    <n v="0"/>
    <n v="0"/>
    <n v="0"/>
  </r>
  <r>
    <n v="4208088"/>
    <s v="ASOCIADO 3699"/>
    <x v="2"/>
    <x v="7"/>
    <m/>
    <m/>
    <n v="0"/>
    <m/>
    <m/>
    <m/>
    <n v="3660385"/>
    <s v="SIN"/>
    <s v="SIN"/>
    <s v="SIN"/>
    <n v="4"/>
    <n v="0"/>
    <n v="0"/>
    <n v="76130"/>
    <n v="6.6356164383561644"/>
    <n v="46.758904109589039"/>
    <n v="1"/>
    <n v="1"/>
    <n v="1"/>
    <n v="2"/>
    <n v="3"/>
    <n v="0"/>
    <n v="0"/>
    <n v="0"/>
  </r>
  <r>
    <n v="2262208620"/>
    <s v="ASOCIADO 3701"/>
    <x v="3"/>
    <x v="5"/>
    <n v="616000"/>
    <n v="1089514"/>
    <n v="0"/>
    <n v="189200"/>
    <n v="0"/>
    <n v="0"/>
    <n v="3663799"/>
    <s v="9- Otras garantías (no admisible)"/>
    <s v="LBZ"/>
    <s v="A"/>
    <n v="4"/>
    <n v="0"/>
    <n v="0"/>
    <n v="5001"/>
    <n v="9.257534246575343"/>
    <n v="29.276712328767122"/>
    <n v="2"/>
    <n v="5"/>
    <n v="2"/>
    <n v="3"/>
    <n v="1"/>
    <n v="0"/>
    <n v="0"/>
    <n v="0"/>
  </r>
  <r>
    <n v="2244284224"/>
    <s v="ASOCIADO 3702"/>
    <x v="3"/>
    <x v="5"/>
    <n v="1998351"/>
    <n v="2422014"/>
    <n v="0"/>
    <n v="125752"/>
    <n v="0"/>
    <n v="0"/>
    <n v="3665207"/>
    <s v="9- Otras garantías (no admisible)"/>
    <s v="LBZ"/>
    <s v="A"/>
    <n v="4"/>
    <n v="0"/>
    <n v="0"/>
    <n v="76001"/>
    <n v="6.9726027397260273"/>
    <n v="28.046575342465754"/>
    <n v="2"/>
    <n v="3"/>
    <n v="2"/>
    <n v="2"/>
    <n v="1"/>
    <n v="0"/>
    <n v="0"/>
    <n v="0"/>
  </r>
  <r>
    <n v="66880864"/>
    <s v="ASOCIADO 3704"/>
    <x v="3"/>
    <x v="5"/>
    <n v="162933"/>
    <n v="1329955"/>
    <n v="0"/>
    <n v="158309"/>
    <n v="0"/>
    <n v="0"/>
    <n v="3680385"/>
    <s v="9- Otras garantías (no admisible)"/>
    <s v="LBZ"/>
    <s v="A"/>
    <n v="4"/>
    <n v="0"/>
    <n v="0"/>
    <n v="76130"/>
    <n v="6.7150684931506852"/>
    <n v="45.054794520547944"/>
    <n v="1"/>
    <n v="0"/>
    <n v="1"/>
    <n v="2"/>
    <n v="1"/>
    <n v="0"/>
    <n v="0"/>
    <n v="0"/>
  </r>
  <r>
    <n v="2622448"/>
    <s v="ASOCIADO 3706"/>
    <x v="2"/>
    <x v="7"/>
    <m/>
    <m/>
    <n v="0"/>
    <m/>
    <m/>
    <m/>
    <n v="3684265"/>
    <s v="SIN"/>
    <s v="SIN"/>
    <s v="SIN"/>
    <n v="4"/>
    <n v="0"/>
    <n v="0"/>
    <n v="68615"/>
    <n v="12.049315068493151"/>
    <n v="39.780821917808218"/>
    <n v="1"/>
    <n v="1"/>
    <n v="1"/>
    <n v="2"/>
    <n v="1"/>
    <n v="0"/>
    <n v="0"/>
    <n v="0"/>
  </r>
  <r>
    <n v="2008826248"/>
    <s v="ASOCIADO 3707"/>
    <x v="4"/>
    <x v="1"/>
    <m/>
    <n v="9738163"/>
    <n v="6053734"/>
    <n v="244689"/>
    <n v="0"/>
    <n v="7500000"/>
    <n v="3684429"/>
    <s v="6- pignoración"/>
    <s v="LBZ"/>
    <s v="A"/>
    <n v="4"/>
    <n v="0"/>
    <n v="0"/>
    <n v="68276"/>
    <n v="4.2383561643835614"/>
    <n v="29.252054794520546"/>
    <n v="1"/>
    <n v="5"/>
    <n v="2"/>
    <n v="4"/>
    <n v="1"/>
    <n v="0"/>
    <n v="0"/>
    <n v="0"/>
  </r>
  <r>
    <n v="2228204080"/>
    <s v="ASOCIADO 3709"/>
    <x v="3"/>
    <x v="3"/>
    <n v="252386"/>
    <n v="4315227"/>
    <n v="624992"/>
    <n v="248873"/>
    <n v="0"/>
    <n v="3000000"/>
    <n v="3690235"/>
    <s v="6- pignoración"/>
    <s v="LBZ"/>
    <s v="A"/>
    <n v="4"/>
    <n v="0"/>
    <n v="0"/>
    <n v="76892"/>
    <n v="6.9150684931506845"/>
    <n v="31.975342465753425"/>
    <n v="2"/>
    <n v="2"/>
    <n v="1"/>
    <n v="2"/>
    <n v="1"/>
    <n v="0"/>
    <n v="0"/>
    <n v="0"/>
  </r>
  <r>
    <n v="4044084"/>
    <s v="ASOCIADO 3712"/>
    <x v="4"/>
    <x v="4"/>
    <m/>
    <n v="16566275"/>
    <n v="12868442"/>
    <n v="437980"/>
    <n v="0"/>
    <n v="1000000"/>
    <n v="3697833"/>
    <s v="6- pignoración"/>
    <s v="LBZ"/>
    <s v="A"/>
    <n v="4"/>
    <n v="0"/>
    <n v="32"/>
    <n v="76130"/>
    <n v="4.3068493150684928"/>
    <n v="37.101369863013701"/>
    <n v="1"/>
    <n v="5"/>
    <n v="2"/>
    <n v="4"/>
    <n v="2"/>
    <n v="0"/>
    <n v="0"/>
    <n v="0"/>
  </r>
  <r>
    <n v="2224660802"/>
    <s v="ASOCIADO 3717"/>
    <x v="3"/>
    <x v="5"/>
    <n v="421454"/>
    <n v="3131406"/>
    <n v="0"/>
    <n v="170054"/>
    <n v="0"/>
    <n v="0"/>
    <n v="3726411"/>
    <s v="9- Otras garantías (no admisible)"/>
    <s v="LBZ"/>
    <s v="A"/>
    <n v="4"/>
    <n v="0"/>
    <n v="0"/>
    <n v="76130"/>
    <n v="7.1342465753424653"/>
    <n v="27.413698630136988"/>
    <n v="1"/>
    <n v="2"/>
    <n v="1"/>
    <n v="2"/>
    <n v="3"/>
    <n v="0"/>
    <n v="0"/>
    <n v="0"/>
  </r>
  <r>
    <n v="2240624464"/>
    <s v="ASOCIADO 3719"/>
    <x v="2"/>
    <x v="7"/>
    <n v="495984"/>
    <m/>
    <n v="0"/>
    <m/>
    <m/>
    <m/>
    <n v="3736208"/>
    <s v="SIN"/>
    <s v="SIN"/>
    <s v="SIN"/>
    <n v="4"/>
    <n v="0"/>
    <n v="32"/>
    <n v="76001"/>
    <n v="4.2575342465753421"/>
    <n v="36.073972602739723"/>
    <n v="1"/>
    <n v="4"/>
    <n v="2"/>
    <n v="4"/>
    <n v="1"/>
    <n v="0"/>
    <n v="0"/>
    <n v="0"/>
  </r>
  <r>
    <n v="4208280"/>
    <s v="ASOCIADO 3720"/>
    <x v="2"/>
    <x v="7"/>
    <n v="1694884"/>
    <m/>
    <n v="0"/>
    <m/>
    <m/>
    <m/>
    <n v="3742051"/>
    <s v="SIN"/>
    <s v="SIN"/>
    <s v="SIN"/>
    <n v="4"/>
    <n v="0"/>
    <n v="0"/>
    <n v="76130"/>
    <n v="6.5506849315068489"/>
    <n v="47.268493150684932"/>
    <n v="1"/>
    <n v="2"/>
    <n v="2"/>
    <n v="2"/>
    <n v="3"/>
    <n v="0"/>
    <n v="0"/>
    <n v="0"/>
  </r>
  <r>
    <n v="2224628482"/>
    <s v="ASOCIADO 3721"/>
    <x v="3"/>
    <x v="5"/>
    <n v="206031"/>
    <n v="3434895"/>
    <n v="0"/>
    <n v="100684"/>
    <n v="0"/>
    <n v="0"/>
    <n v="3746947"/>
    <s v="9- Otras garantías (no admisible)"/>
    <s v="LBZ"/>
    <s v="A"/>
    <n v="4"/>
    <n v="0"/>
    <n v="0"/>
    <n v="76130"/>
    <n v="7.0849315068493155"/>
    <n v="34.372602739726027"/>
    <n v="2"/>
    <n v="2"/>
    <n v="2"/>
    <n v="2"/>
    <n v="1"/>
    <n v="0"/>
    <n v="0"/>
    <n v="0"/>
  </r>
  <r>
    <n v="4468802"/>
    <s v="ASOCIADO 3723"/>
    <x v="2"/>
    <x v="8"/>
    <n v="9719055"/>
    <m/>
    <n v="0"/>
    <m/>
    <m/>
    <m/>
    <n v="3749523"/>
    <s v="SIN"/>
    <s v="SIN"/>
    <s v="SIN"/>
    <n v="4"/>
    <n v="0"/>
    <n v="0"/>
    <n v="76001"/>
    <n v="3.0136986301369864"/>
    <n v="45.906849315068492"/>
    <n v="1"/>
    <n v="0"/>
    <n v="1"/>
    <n v="7"/>
    <n v="2"/>
    <n v="0"/>
    <n v="0"/>
    <n v="0"/>
  </r>
  <r>
    <n v="24680484"/>
    <s v="ASOCIADO 3724"/>
    <x v="3"/>
    <x v="5"/>
    <n v="2244000"/>
    <n v="2047411"/>
    <n v="0"/>
    <n v="179619"/>
    <n v="0"/>
    <n v="0"/>
    <n v="3751620"/>
    <s v="9- Otras garantías (no admisible)"/>
    <s v="LBZ"/>
    <s v="A"/>
    <n v="4"/>
    <n v="0"/>
    <n v="0"/>
    <n v="68418"/>
    <n v="3.9479452054794519"/>
    <n v="37.643835616438359"/>
    <n v="1"/>
    <n v="1"/>
    <n v="1"/>
    <n v="2"/>
    <n v="1"/>
    <n v="0"/>
    <n v="0"/>
    <n v="0"/>
  </r>
  <r>
    <n v="4220426"/>
    <s v="ASOCIADO 3727"/>
    <x v="2"/>
    <x v="7"/>
    <n v="80940"/>
    <m/>
    <n v="0"/>
    <m/>
    <m/>
    <m/>
    <n v="3773541"/>
    <s v="SIN"/>
    <s v="SIN"/>
    <s v="SIN"/>
    <n v="4"/>
    <n v="0"/>
    <n v="0"/>
    <n v="73001"/>
    <n v="6.6712328767123283"/>
    <n v="48.065753424657537"/>
    <n v="1"/>
    <n v="0"/>
    <n v="1"/>
    <n v="2"/>
    <n v="1"/>
    <n v="0"/>
    <n v="0"/>
    <n v="0"/>
  </r>
  <r>
    <n v="66080222"/>
    <s v="ASOCIADO 3728"/>
    <x v="3"/>
    <x v="3"/>
    <n v="7824"/>
    <n v="4610198"/>
    <n v="833119"/>
    <n v="143758"/>
    <n v="0"/>
    <n v="0"/>
    <n v="3777079"/>
    <s v="9- Otras garantías (no admisible)"/>
    <s v="LBZ"/>
    <s v="A"/>
    <n v="4"/>
    <n v="0"/>
    <n v="0"/>
    <n v="76130"/>
    <n v="6.4219178082191783"/>
    <n v="39.164383561643838"/>
    <n v="2"/>
    <n v="4"/>
    <n v="1"/>
    <n v="2"/>
    <n v="4"/>
    <n v="0"/>
    <n v="0"/>
    <n v="0"/>
  </r>
  <r>
    <n v="2224628284"/>
    <s v="ASOCIADO 3730"/>
    <x v="3"/>
    <x v="5"/>
    <n v="5507"/>
    <n v="1254954"/>
    <n v="0"/>
    <n v="257046.00000000003"/>
    <n v="0"/>
    <n v="0"/>
    <n v="3780565"/>
    <s v="9- Otras garantías (no admisible)"/>
    <s v="LBZ"/>
    <s v="A"/>
    <n v="4"/>
    <n v="0"/>
    <n v="0"/>
    <n v="76130"/>
    <n v="0.68219178082191778"/>
    <n v="28.495890410958904"/>
    <n v="1"/>
    <n v="2"/>
    <n v="2"/>
    <n v="2"/>
    <n v="1"/>
    <n v="0"/>
    <n v="0"/>
    <n v="0"/>
  </r>
  <r>
    <n v="66002248"/>
    <s v="ASOCIADO 3731"/>
    <x v="3"/>
    <x v="3"/>
    <n v="41712"/>
    <n v="3912577"/>
    <n v="130060"/>
    <n v="216631"/>
    <n v="0"/>
    <n v="0"/>
    <n v="3782517"/>
    <s v="9- Otras garantías (no admisible)"/>
    <s v="LBZ"/>
    <s v="A"/>
    <n v="4"/>
    <n v="0"/>
    <n v="0"/>
    <n v="76001"/>
    <n v="7.0493150684931507"/>
    <n v="44.994520547945207"/>
    <n v="2"/>
    <n v="0"/>
    <n v="1"/>
    <n v="2"/>
    <n v="1"/>
    <n v="0"/>
    <n v="0"/>
    <n v="0"/>
  </r>
  <r>
    <n v="2048206228"/>
    <s v="ASOCIADO 3732"/>
    <x v="2"/>
    <x v="8"/>
    <n v="6733251"/>
    <m/>
    <n v="0"/>
    <m/>
    <m/>
    <m/>
    <n v="3793673"/>
    <s v="SIN"/>
    <s v="SIN"/>
    <s v="SIN"/>
    <n v="4"/>
    <n v="0"/>
    <n v="0"/>
    <n v="11001"/>
    <n v="6.8"/>
    <n v="34.43013698630137"/>
    <n v="1"/>
    <n v="0"/>
    <n v="3"/>
    <n v="2"/>
    <n v="1"/>
    <n v="0"/>
    <n v="0"/>
    <n v="0"/>
  </r>
  <r>
    <n v="4468028"/>
    <s v="ASOCIADO 3733"/>
    <x v="2"/>
    <x v="7"/>
    <n v="1233654"/>
    <m/>
    <n v="0"/>
    <m/>
    <m/>
    <m/>
    <n v="3795901"/>
    <s v="SIN"/>
    <s v="SIN"/>
    <s v="SIN"/>
    <n v="4"/>
    <n v="0"/>
    <n v="0"/>
    <n v="76130"/>
    <n v="6.882191780821918"/>
    <n v="45.389041095890413"/>
    <n v="1"/>
    <n v="0"/>
    <n v="1"/>
    <n v="2"/>
    <n v="1"/>
    <n v="0"/>
    <n v="0"/>
    <n v="0"/>
  </r>
  <r>
    <n v="42064020"/>
    <s v="ASOCIADO 3734"/>
    <x v="3"/>
    <x v="5"/>
    <n v="542222"/>
    <n v="1941644"/>
    <n v="0"/>
    <n v="137882"/>
    <n v="0"/>
    <n v="0"/>
    <n v="3802613"/>
    <s v="9- Otras garantías (no admisible)"/>
    <s v="LBZ"/>
    <s v="A"/>
    <n v="4"/>
    <n v="0"/>
    <n v="0"/>
    <n v="66170"/>
    <n v="12.693150684931506"/>
    <n v="69.243835616438361"/>
    <n v="2"/>
    <n v="1"/>
    <n v="2"/>
    <n v="2"/>
    <n v="1"/>
    <n v="0"/>
    <n v="0"/>
    <n v="0"/>
  </r>
  <r>
    <n v="48862844"/>
    <s v="ASOCIADO 3736"/>
    <x v="3"/>
    <x v="5"/>
    <m/>
    <n v="2007077"/>
    <n v="0"/>
    <n v="414700"/>
    <n v="0"/>
    <n v="0"/>
    <n v="3806834"/>
    <s v="9- Otras garantías (no admisible)"/>
    <s v="LBZ"/>
    <s v="A"/>
    <n v="4"/>
    <n v="0"/>
    <n v="0"/>
    <n v="20001"/>
    <n v="12.386301369863014"/>
    <n v="41.783561643835618"/>
    <n v="2"/>
    <n v="2"/>
    <n v="1"/>
    <n v="2"/>
    <n v="3"/>
    <n v="0"/>
    <n v="0"/>
    <n v="0"/>
  </r>
  <r>
    <n v="4466064"/>
    <s v="ASOCIADO 3737"/>
    <x v="4"/>
    <x v="1"/>
    <m/>
    <n v="9983767"/>
    <n v="6173250"/>
    <n v="323577"/>
    <n v="0"/>
    <n v="6420998"/>
    <n v="3810517"/>
    <s v="6- pignoración"/>
    <s v="LBZ"/>
    <s v="A"/>
    <n v="4"/>
    <n v="0"/>
    <n v="0"/>
    <n v="76130"/>
    <n v="6.6356164383561644"/>
    <n v="46.183561643835617"/>
    <n v="1"/>
    <n v="2"/>
    <n v="2"/>
    <n v="2"/>
    <n v="1"/>
    <n v="0"/>
    <n v="0"/>
    <n v="0"/>
  </r>
  <r>
    <n v="2224620602"/>
    <s v="ASOCIADO 3738"/>
    <x v="2"/>
    <x v="7"/>
    <n v="1507500"/>
    <m/>
    <n v="0"/>
    <m/>
    <m/>
    <m/>
    <n v="3816017"/>
    <s v="SIN"/>
    <s v="SIN"/>
    <s v="SIN"/>
    <n v="4"/>
    <n v="0"/>
    <n v="0"/>
    <n v="76130"/>
    <n v="4.2547945205479456"/>
    <n v="32.082191780821915"/>
    <n v="2"/>
    <n v="5"/>
    <n v="1"/>
    <n v="4"/>
    <n v="1"/>
    <n v="0"/>
    <n v="0"/>
    <n v="0"/>
  </r>
  <r>
    <n v="2066608444"/>
    <s v="ASOCIADO 3739"/>
    <x v="3"/>
    <x v="5"/>
    <n v="897600"/>
    <n v="2517196"/>
    <n v="0"/>
    <n v="157961"/>
    <n v="0"/>
    <n v="0"/>
    <n v="3816820"/>
    <s v="9- Otras garantías (no admisible)"/>
    <s v="LBZ"/>
    <s v="A"/>
    <n v="4"/>
    <n v="0"/>
    <n v="0"/>
    <n v="20001"/>
    <n v="5.3643835616438356"/>
    <n v="33.473972602739728"/>
    <n v="1"/>
    <n v="2"/>
    <n v="2"/>
    <n v="3"/>
    <n v="2"/>
    <n v="0"/>
    <n v="0"/>
    <n v="0"/>
  </r>
  <r>
    <n v="2224622808"/>
    <s v="ASOCIADO 3744"/>
    <x v="3"/>
    <x v="5"/>
    <n v="303641"/>
    <n v="451055"/>
    <n v="0"/>
    <n v="77295"/>
    <n v="0"/>
    <n v="0"/>
    <n v="3845901"/>
    <s v="9- Otras garantías (no admisible)"/>
    <s v="LBZ"/>
    <s v="A"/>
    <n v="4"/>
    <n v="0"/>
    <n v="0"/>
    <n v="76130"/>
    <n v="7.5863013698630137"/>
    <n v="30.983561643835618"/>
    <n v="1"/>
    <n v="2"/>
    <n v="2"/>
    <n v="2"/>
    <n v="1"/>
    <n v="0"/>
    <n v="0"/>
    <n v="0"/>
  </r>
  <r>
    <n v="66800880"/>
    <s v="ASOCIADO 3745"/>
    <x v="2"/>
    <x v="8"/>
    <n v="17801863"/>
    <m/>
    <n v="0"/>
    <m/>
    <m/>
    <m/>
    <n v="3849215"/>
    <s v="SIN"/>
    <s v="SIN"/>
    <s v="SIN"/>
    <n v="4"/>
    <n v="0"/>
    <n v="0"/>
    <n v="76001"/>
    <n v="4.2986301369863016"/>
    <n v="47.778082191780825"/>
    <n v="2"/>
    <n v="5"/>
    <n v="4"/>
    <n v="6"/>
    <n v="2"/>
    <n v="0"/>
    <n v="0"/>
    <n v="0"/>
  </r>
  <r>
    <n v="2224820688"/>
    <s v="ASOCIADO 3746"/>
    <x v="3"/>
    <x v="3"/>
    <n v="528"/>
    <n v="4122800"/>
    <n v="270697"/>
    <n v="122647"/>
    <n v="0"/>
    <n v="0"/>
    <n v="3852103"/>
    <s v="9- Otras garantías (no admisible)"/>
    <s v="LBZ"/>
    <s v="A"/>
    <n v="4"/>
    <n v="0"/>
    <n v="0"/>
    <n v="76248"/>
    <n v="8.7534246575342465"/>
    <n v="32.632876712328766"/>
    <n v="2"/>
    <n v="2"/>
    <n v="2"/>
    <n v="2"/>
    <n v="3"/>
    <n v="0"/>
    <n v="0"/>
    <n v="0"/>
  </r>
  <r>
    <n v="42448846"/>
    <s v="ASOCIADO 3747"/>
    <x v="4"/>
    <x v="0"/>
    <n v="1201"/>
    <n v="8285985"/>
    <n v="4427468"/>
    <n v="299221"/>
    <n v="0"/>
    <n v="5000000"/>
    <n v="3858517"/>
    <s v="6- pignoración"/>
    <s v="LBZ"/>
    <s v="A"/>
    <n v="4"/>
    <n v="0"/>
    <n v="0"/>
    <n v="11001"/>
    <n v="7.4712328767123291"/>
    <n v="40.663013698630138"/>
    <n v="2"/>
    <n v="2"/>
    <n v="2"/>
    <n v="2"/>
    <n v="3"/>
    <n v="0"/>
    <n v="0"/>
    <n v="0"/>
  </r>
  <r>
    <n v="2224626206"/>
    <s v="ASOCIADO 3748"/>
    <x v="3"/>
    <x v="5"/>
    <n v="1040866"/>
    <n v="598764"/>
    <n v="0"/>
    <n v="69085"/>
    <n v="0"/>
    <n v="0"/>
    <n v="3868257"/>
    <s v="9- Otras garantías (no admisible)"/>
    <s v="LBZ"/>
    <s v="A"/>
    <n v="4"/>
    <n v="0"/>
    <n v="0"/>
    <n v="76520"/>
    <n v="5.2109589041095887"/>
    <n v="34.709589041095889"/>
    <n v="1"/>
    <n v="2"/>
    <n v="2"/>
    <n v="3"/>
    <n v="2"/>
    <n v="0"/>
    <n v="0"/>
    <n v="0"/>
  </r>
  <r>
    <n v="66884246"/>
    <s v="ASOCIADO 3752"/>
    <x v="2"/>
    <x v="7"/>
    <m/>
    <m/>
    <n v="0"/>
    <m/>
    <m/>
    <m/>
    <n v="3882947"/>
    <s v="SIN"/>
    <s v="SIN"/>
    <s v="SIN"/>
    <n v="4"/>
    <n v="0"/>
    <n v="0"/>
    <n v="76130"/>
    <n v="7.7972602739726025"/>
    <n v="51.668493150684931"/>
    <n v="2"/>
    <n v="2"/>
    <n v="2"/>
    <n v="2"/>
    <n v="1"/>
    <n v="0"/>
    <n v="0"/>
    <n v="0"/>
  </r>
  <r>
    <n v="2064882440"/>
    <s v="ASOCIADO 3754"/>
    <x v="3"/>
    <x v="5"/>
    <n v="1624000"/>
    <n v="860029"/>
    <n v="0"/>
    <n v="219325"/>
    <n v="0"/>
    <n v="0"/>
    <n v="3900069"/>
    <s v="9- Otras garantías (no admisible)"/>
    <s v="LBZ"/>
    <s v="A"/>
    <n v="4"/>
    <n v="0"/>
    <n v="0"/>
    <n v="13836"/>
    <n v="6.7589041095890412"/>
    <n v="35.175342465753424"/>
    <n v="1"/>
    <n v="5"/>
    <n v="1"/>
    <n v="3"/>
    <n v="1"/>
    <n v="0"/>
    <n v="0"/>
    <n v="0"/>
  </r>
  <r>
    <n v="2024688"/>
    <s v="ASOCIADO 3755"/>
    <x v="2"/>
    <x v="7"/>
    <m/>
    <m/>
    <n v="0"/>
    <m/>
    <m/>
    <m/>
    <n v="3900970"/>
    <s v="SIN"/>
    <s v="SIN"/>
    <s v="SIN"/>
    <n v="4"/>
    <n v="0"/>
    <n v="0"/>
    <n v="68001"/>
    <n v="8.257534246575343"/>
    <n v="49.68767123287671"/>
    <n v="1"/>
    <n v="5"/>
    <n v="2"/>
    <n v="2"/>
    <n v="1"/>
    <n v="0"/>
    <n v="0"/>
    <n v="0"/>
  </r>
  <r>
    <n v="40464824"/>
    <s v="ASOCIADO 3756"/>
    <x v="3"/>
    <x v="8"/>
    <n v="5807392"/>
    <n v="2093073"/>
    <n v="0"/>
    <n v="220478"/>
    <n v="0"/>
    <n v="1983274"/>
    <n v="3914517"/>
    <s v="6- pignoración"/>
    <s v="LBZ"/>
    <s v="A"/>
    <n v="4"/>
    <n v="0"/>
    <n v="0"/>
    <n v="66001"/>
    <n v="7.8328767123287673"/>
    <n v="51.172602739726024"/>
    <n v="2"/>
    <n v="2"/>
    <n v="1"/>
    <n v="2"/>
    <n v="1"/>
    <n v="0"/>
    <n v="0"/>
    <n v="0"/>
  </r>
  <r>
    <n v="2202806424"/>
    <s v="ASOCIADO 3757"/>
    <x v="3"/>
    <x v="3"/>
    <m/>
    <n v="4663759"/>
    <n v="746989"/>
    <n v="136098"/>
    <n v="0"/>
    <n v="2000000"/>
    <n v="3916770"/>
    <s v="6- pignoración"/>
    <s v="LBZ"/>
    <s v="A"/>
    <n v="4"/>
    <n v="0"/>
    <n v="0"/>
    <n v="11001"/>
    <n v="8.6767123287671239"/>
    <n v="37.613698630136987"/>
    <n v="1"/>
    <n v="2"/>
    <n v="3"/>
    <n v="2"/>
    <n v="1"/>
    <n v="0"/>
    <n v="0"/>
    <n v="0"/>
  </r>
  <r>
    <n v="2064048402"/>
    <s v="ASOCIADO 3760"/>
    <x v="3"/>
    <x v="5"/>
    <m/>
    <n v="3956319"/>
    <n v="0"/>
    <n v="143758"/>
    <n v="0"/>
    <n v="0"/>
    <n v="3930069"/>
    <s v="9- Otras garantías (no admisible)"/>
    <s v="LBZ"/>
    <s v="A"/>
    <n v="4"/>
    <n v="0"/>
    <n v="0"/>
    <n v="20060"/>
    <n v="6.3424657534246576"/>
    <n v="34.37808219178082"/>
    <n v="1"/>
    <n v="2"/>
    <n v="1"/>
    <n v="3"/>
    <n v="3"/>
    <n v="0"/>
    <n v="0"/>
    <n v="0"/>
  </r>
  <r>
    <n v="2000464264"/>
    <s v="ASOCIADO 3761"/>
    <x v="2"/>
    <x v="7"/>
    <m/>
    <m/>
    <n v="0"/>
    <m/>
    <m/>
    <m/>
    <n v="3938904"/>
    <s v="SIN"/>
    <s v="SIN"/>
    <s v="SIN"/>
    <n v="4"/>
    <n v="0"/>
    <n v="0"/>
    <n v="68001"/>
    <n v="13.301369863013699"/>
    <n v="36.421917808219177"/>
    <n v="2"/>
    <n v="0"/>
    <n v="3"/>
    <n v="4"/>
    <n v="3"/>
    <n v="0"/>
    <n v="0"/>
    <n v="0"/>
  </r>
  <r>
    <n v="46648680"/>
    <s v="ASOCIADO 3763"/>
    <x v="3"/>
    <x v="5"/>
    <m/>
    <n v="3973979"/>
    <n v="0"/>
    <n v="177766"/>
    <n v="0"/>
    <n v="0"/>
    <n v="3974270"/>
    <s v="9- Otras garantías (no admisible)"/>
    <s v="LBZ"/>
    <s v="A"/>
    <n v="4"/>
    <n v="0"/>
    <n v="0"/>
    <n v="13001"/>
    <n v="8.838356164383562"/>
    <n v="37.021917808219179"/>
    <n v="2"/>
    <n v="0"/>
    <n v="2"/>
    <n v="2"/>
    <n v="3"/>
    <n v="0"/>
    <n v="0"/>
    <n v="0"/>
  </r>
  <r>
    <n v="2226248228"/>
    <s v="ASOCIADO 3765"/>
    <x v="4"/>
    <x v="0"/>
    <n v="55334"/>
    <n v="7648864"/>
    <n v="3652275"/>
    <n v="205385"/>
    <n v="0"/>
    <n v="4900000"/>
    <n v="3996589"/>
    <s v="6- pignoración"/>
    <s v="LBZ"/>
    <s v="A"/>
    <n v="4"/>
    <n v="0"/>
    <n v="0"/>
    <n v="76834"/>
    <n v="10.830136986301369"/>
    <n v="34.69315068493151"/>
    <n v="2"/>
    <n v="2"/>
    <n v="1"/>
    <n v="2"/>
    <n v="1"/>
    <n v="0"/>
    <n v="0"/>
    <n v="0"/>
  </r>
  <r>
    <n v="2008404882"/>
    <s v="ASOCIADO 3766"/>
    <x v="2"/>
    <x v="7"/>
    <n v="259760"/>
    <m/>
    <n v="0"/>
    <m/>
    <m/>
    <m/>
    <n v="3998537"/>
    <s v="SIN"/>
    <s v="SIN"/>
    <s v="SIN"/>
    <n v="4"/>
    <n v="0"/>
    <n v="0"/>
    <n v="68255"/>
    <n v="0.10684931506849316"/>
    <n v="31.915068493150685"/>
    <n v="1"/>
    <n v="2"/>
    <n v="2"/>
    <n v="4"/>
    <n v="1"/>
    <n v="0"/>
    <n v="0"/>
    <n v="0"/>
  </r>
  <r>
    <n v="26660226"/>
    <s v="ASOCIADO 3767"/>
    <x v="3"/>
    <x v="5"/>
    <m/>
    <n v="1294512"/>
    <n v="0"/>
    <n v="91756"/>
    <n v="0"/>
    <n v="0"/>
    <n v="4003522"/>
    <s v="9- Otras garantías (no admisible)"/>
    <s v="LBZ"/>
    <s v="A"/>
    <n v="4"/>
    <n v="0"/>
    <n v="4"/>
    <n v="76001"/>
    <n v="1.3753424657534246"/>
    <n v="60.884931506849313"/>
    <n v="1"/>
    <n v="1"/>
    <n v="2"/>
    <n v="3"/>
    <n v="1"/>
    <n v="0"/>
    <n v="0"/>
    <n v="0"/>
  </r>
  <r>
    <n v="42824862"/>
    <s v="ASOCIADO 3769"/>
    <x v="3"/>
    <x v="5"/>
    <m/>
    <n v="3630375"/>
    <n v="0"/>
    <n v="145235"/>
    <n v="0"/>
    <n v="0"/>
    <n v="4024947"/>
    <s v="9- Otras garantías (no admisible)"/>
    <s v="LBZ"/>
    <s v="A"/>
    <n v="4"/>
    <n v="0"/>
    <n v="0"/>
    <n v="76001"/>
    <n v="8.7534246575342465"/>
    <n v="38.287671232876711"/>
    <n v="2"/>
    <n v="2"/>
    <n v="2"/>
    <n v="2"/>
    <n v="3"/>
    <n v="0"/>
    <n v="0"/>
    <n v="0"/>
  </r>
  <r>
    <n v="4206820"/>
    <s v="ASOCIADO 3770"/>
    <x v="3"/>
    <x v="5"/>
    <n v="322840"/>
    <n v="1272776"/>
    <n v="0"/>
    <n v="96074"/>
    <n v="0"/>
    <n v="0"/>
    <n v="4029079"/>
    <s v="9- Otras garantías (no admisible)"/>
    <s v="LBZ"/>
    <s v="A"/>
    <n v="4"/>
    <n v="0"/>
    <n v="0"/>
    <n v="76130"/>
    <n v="8.169863013698631"/>
    <n v="50.367123287671234"/>
    <n v="1"/>
    <n v="3"/>
    <n v="1"/>
    <n v="2"/>
    <n v="3"/>
    <n v="0"/>
    <n v="0"/>
    <n v="0"/>
  </r>
  <r>
    <n v="2464228"/>
    <s v="ASOCIADO 3772"/>
    <x v="3"/>
    <x v="5"/>
    <m/>
    <n v="2152965"/>
    <n v="0"/>
    <n v="333916"/>
    <n v="0"/>
    <n v="0"/>
    <n v="4037668"/>
    <s v="9- Otras garantías (no admisible)"/>
    <s v="LBZ"/>
    <s v="A"/>
    <n v="4"/>
    <n v="0"/>
    <n v="0"/>
    <n v="68615"/>
    <n v="12.049315068493151"/>
    <n v="51.824657534246576"/>
    <n v="1"/>
    <n v="1"/>
    <n v="1"/>
    <n v="2"/>
    <n v="3"/>
    <n v="0"/>
    <n v="0"/>
    <n v="0"/>
  </r>
  <r>
    <n v="48882004"/>
    <s v="ASOCIADO 3773"/>
    <x v="3"/>
    <x v="5"/>
    <m/>
    <n v="3702010"/>
    <n v="0"/>
    <n v="137591"/>
    <n v="0"/>
    <n v="4128000"/>
    <n v="4038671"/>
    <s v="6- pignoración"/>
    <s v="LBZ"/>
    <s v="A"/>
    <n v="4"/>
    <n v="0"/>
    <n v="0"/>
    <n v="76130"/>
    <n v="10.087671232876712"/>
    <n v="54.857534246575341"/>
    <n v="2"/>
    <n v="2"/>
    <n v="2"/>
    <n v="2"/>
    <n v="1"/>
    <n v="0"/>
    <n v="0"/>
    <n v="0"/>
  </r>
  <r>
    <n v="42644228"/>
    <s v="ASOCIADO 3774"/>
    <x v="4"/>
    <x v="0"/>
    <n v="424131"/>
    <n v="7398220"/>
    <n v="3357141"/>
    <n v="275143"/>
    <n v="0"/>
    <n v="5261000"/>
    <n v="4041079"/>
    <s v="6- pignoración"/>
    <s v="LBZ"/>
    <s v="A"/>
    <n v="4"/>
    <n v="0"/>
    <n v="0"/>
    <n v="76001"/>
    <n v="10.084931506849315"/>
    <n v="41.128767123287673"/>
    <n v="1"/>
    <n v="2"/>
    <n v="2"/>
    <n v="2"/>
    <n v="3"/>
    <n v="0"/>
    <n v="0"/>
    <n v="0"/>
  </r>
  <r>
    <n v="42682660"/>
    <s v="ASOCIADO 3775"/>
    <x v="3"/>
    <x v="5"/>
    <m/>
    <n v="3935072"/>
    <n v="0"/>
    <n v="190984"/>
    <n v="0"/>
    <n v="4500000"/>
    <n v="4047673"/>
    <s v="6- pignoración"/>
    <s v="LBZ"/>
    <s v="A"/>
    <n v="4"/>
    <n v="0"/>
    <n v="0"/>
    <n v="76001"/>
    <n v="8.2986301369863007"/>
    <n v="41.468493150684928"/>
    <n v="2"/>
    <n v="2"/>
    <n v="3"/>
    <n v="2"/>
    <n v="3"/>
    <n v="0"/>
    <n v="0"/>
    <n v="0"/>
  </r>
  <r>
    <n v="44626868"/>
    <s v="ASOCIADO 3776"/>
    <x v="2"/>
    <x v="7"/>
    <n v="527023"/>
    <m/>
    <n v="0"/>
    <m/>
    <m/>
    <m/>
    <n v="4050361"/>
    <s v="SIN"/>
    <s v="SIN"/>
    <s v="SIN"/>
    <n v="4"/>
    <n v="0"/>
    <n v="0"/>
    <n v="19698"/>
    <n v="4.5013698630136982"/>
    <n v="36.772602739726025"/>
    <n v="2"/>
    <n v="4"/>
    <n v="3"/>
    <n v="5"/>
    <n v="1"/>
    <n v="0"/>
    <n v="0"/>
    <n v="0"/>
  </r>
  <r>
    <n v="62460200"/>
    <s v="ASOCIADO 3777"/>
    <x v="2"/>
    <x v="7"/>
    <m/>
    <m/>
    <n v="0"/>
    <m/>
    <m/>
    <m/>
    <n v="4051620"/>
    <s v="SIN"/>
    <s v="SIN"/>
    <s v="SIN"/>
    <n v="4"/>
    <n v="0"/>
    <n v="0"/>
    <n v="11001"/>
    <n v="4.3150684931506849"/>
    <n v="41.495890410958907"/>
    <n v="2"/>
    <n v="2"/>
    <n v="2"/>
    <n v="2"/>
    <n v="3"/>
    <n v="0"/>
    <n v="0"/>
    <n v="0"/>
  </r>
  <r>
    <n v="2224640400"/>
    <s v="ASOCIADO 3778"/>
    <x v="2"/>
    <x v="7"/>
    <m/>
    <m/>
    <n v="0"/>
    <m/>
    <m/>
    <m/>
    <n v="4052405"/>
    <s v="SIN"/>
    <s v="SIN"/>
    <s v="SIN"/>
    <n v="4"/>
    <n v="0"/>
    <n v="0"/>
    <n v="68547"/>
    <n v="7.9643835616438352"/>
    <n v="32.61643835616438"/>
    <n v="1"/>
    <n v="5"/>
    <n v="4"/>
    <n v="4"/>
    <n v="2"/>
    <n v="0"/>
    <n v="0"/>
    <n v="0"/>
  </r>
  <r>
    <n v="4480848"/>
    <s v="ASOCIADO 3779"/>
    <x v="4"/>
    <x v="0"/>
    <n v="277520"/>
    <n v="6081428"/>
    <n v="2018164"/>
    <n v="507557"/>
    <n v="0"/>
    <n v="2400000"/>
    <n v="4063264"/>
    <s v="6- pignoración"/>
    <s v="LBZ"/>
    <s v="A"/>
    <n v="4"/>
    <n v="0"/>
    <n v="0"/>
    <n v="76130"/>
    <n v="1.3205479452054794"/>
    <n v="40.145205479452052"/>
    <n v="1"/>
    <n v="3"/>
    <n v="3"/>
    <n v="3"/>
    <n v="1"/>
    <n v="0"/>
    <n v="0"/>
    <n v="0"/>
  </r>
  <r>
    <n v="20682804"/>
    <s v="ASOCIADO 3781"/>
    <x v="3"/>
    <x v="5"/>
    <n v="720749"/>
    <n v="3862083"/>
    <n v="0"/>
    <n v="100684"/>
    <n v="0"/>
    <n v="0"/>
    <n v="4073901"/>
    <s v="9- Otras garantías (no admisible)"/>
    <s v="LBZ"/>
    <s v="A"/>
    <n v="4"/>
    <n v="0"/>
    <n v="0"/>
    <n v="76520"/>
    <n v="8.7561643835616429"/>
    <n v="41.353424657534248"/>
    <n v="2"/>
    <n v="3"/>
    <n v="2"/>
    <n v="2"/>
    <n v="1"/>
    <n v="0"/>
    <n v="0"/>
    <n v="0"/>
  </r>
  <r>
    <n v="44626066"/>
    <s v="ASOCIADO 3782"/>
    <x v="3"/>
    <x v="8"/>
    <n v="7579090"/>
    <n v="2446903"/>
    <n v="0"/>
    <n v="309468"/>
    <n v="0"/>
    <n v="0"/>
    <n v="4077648"/>
    <s v="9- Otras garantías (no admisible)"/>
    <s v="LBZ"/>
    <s v="A"/>
    <n v="4"/>
    <n v="0"/>
    <n v="0"/>
    <n v="76130"/>
    <n v="3.3123287671232875"/>
    <n v="54.216438356164382"/>
    <n v="2"/>
    <n v="0"/>
    <n v="1"/>
    <n v="7"/>
    <n v="1"/>
    <n v="0"/>
    <n v="0"/>
    <n v="0"/>
  </r>
  <r>
    <n v="840080"/>
    <s v="ASOCIADO 3783"/>
    <x v="2"/>
    <x v="8"/>
    <n v="4407553"/>
    <m/>
    <n v="0"/>
    <m/>
    <m/>
    <m/>
    <n v="4077648"/>
    <s v="SIN"/>
    <s v="SIN"/>
    <s v="SIN"/>
    <n v="4"/>
    <n v="0"/>
    <n v="0"/>
    <n v="76130"/>
    <n v="3.3095890410958906"/>
    <n v="38.295890410958904"/>
    <n v="1"/>
    <n v="0"/>
    <n v="1"/>
    <n v="8"/>
    <n v="2"/>
    <n v="0"/>
    <n v="0"/>
    <n v="0"/>
  </r>
  <r>
    <n v="20602886"/>
    <s v="ASOCIADO 3784"/>
    <x v="3"/>
    <x v="5"/>
    <m/>
    <n v="817491"/>
    <n v="0"/>
    <n v="320750"/>
    <n v="0"/>
    <n v="4200000"/>
    <n v="4078517"/>
    <s v="6- pignoración"/>
    <s v="LBZ"/>
    <s v="A"/>
    <n v="4"/>
    <n v="0"/>
    <n v="0"/>
    <n v="76130"/>
    <n v="8.3369863013698637"/>
    <n v="54.871232876712327"/>
    <n v="1"/>
    <n v="1"/>
    <n v="2"/>
    <n v="2"/>
    <n v="1"/>
    <n v="0"/>
    <n v="0"/>
    <n v="0"/>
  </r>
  <r>
    <n v="2224622244"/>
    <s v="ASOCIADO 3786"/>
    <x v="2"/>
    <x v="7"/>
    <m/>
    <m/>
    <n v="0"/>
    <m/>
    <m/>
    <m/>
    <n v="4083559"/>
    <s v="SIN"/>
    <s v="SIN"/>
    <s v="SIN"/>
    <n v="4"/>
    <n v="0"/>
    <n v="0"/>
    <n v="76130"/>
    <n v="4.5643835616438357"/>
    <n v="36.073972602739723"/>
    <n v="2"/>
    <n v="0"/>
    <n v="1"/>
    <n v="4"/>
    <n v="1"/>
    <n v="0"/>
    <n v="0"/>
    <n v="0"/>
  </r>
  <r>
    <n v="2244264628"/>
    <s v="ASOCIADO 3787"/>
    <x v="2"/>
    <x v="7"/>
    <n v="1500113"/>
    <m/>
    <n v="0"/>
    <m/>
    <m/>
    <m/>
    <n v="4110973"/>
    <s v="SIN"/>
    <s v="SIN"/>
    <s v="SIN"/>
    <n v="4"/>
    <n v="0"/>
    <n v="0"/>
    <n v="8001"/>
    <n v="9.8630136986301367E-2"/>
    <n v="26.19178082191781"/>
    <n v="1"/>
    <n v="4"/>
    <n v="1"/>
    <n v="2"/>
    <n v="1"/>
    <n v="0"/>
    <n v="0"/>
    <n v="0"/>
  </r>
  <r>
    <n v="6424826"/>
    <s v="ASOCIADO 3789"/>
    <x v="3"/>
    <x v="5"/>
    <m/>
    <n v="539414"/>
    <n v="0"/>
    <n v="91756"/>
    <n v="0"/>
    <n v="0"/>
    <n v="4133708"/>
    <s v="9- Otras garantías (no admisible)"/>
    <s v="LBZ"/>
    <s v="A"/>
    <n v="4"/>
    <n v="0"/>
    <n v="0"/>
    <n v="76606"/>
    <n v="7.6356164383561644"/>
    <n v="49.876712328767127"/>
    <n v="1"/>
    <n v="2"/>
    <n v="2"/>
    <n v="3"/>
    <n v="2"/>
    <n v="0"/>
    <n v="0"/>
    <n v="0"/>
  </r>
  <r>
    <n v="20866624"/>
    <s v="ASOCIADO 3790"/>
    <x v="2"/>
    <x v="7"/>
    <m/>
    <m/>
    <n v="0"/>
    <m/>
    <m/>
    <m/>
    <n v="4137895"/>
    <s v="SIN"/>
    <s v="SIN"/>
    <s v="SIN"/>
    <n v="4"/>
    <n v="0"/>
    <n v="0"/>
    <n v="68276"/>
    <n v="5.9643835616438352"/>
    <n v="41.553424657534244"/>
    <n v="1"/>
    <n v="5"/>
    <n v="1"/>
    <n v="4"/>
    <n v="3"/>
    <n v="0"/>
    <n v="0"/>
    <n v="0"/>
  </r>
  <r>
    <n v="48800622"/>
    <s v="ASOCIADO 3792"/>
    <x v="2"/>
    <x v="7"/>
    <m/>
    <m/>
    <n v="0"/>
    <m/>
    <m/>
    <m/>
    <n v="4141079"/>
    <s v="SIN"/>
    <s v="SIN"/>
    <s v="SIN"/>
    <n v="4"/>
    <n v="0"/>
    <n v="0"/>
    <n v="76834"/>
    <n v="10.586301369863014"/>
    <n v="39.424657534246577"/>
    <n v="2"/>
    <n v="3"/>
    <n v="2"/>
    <n v="2"/>
    <n v="3"/>
    <n v="0"/>
    <n v="0"/>
    <n v="0"/>
  </r>
  <r>
    <n v="20460886"/>
    <s v="ASOCIADO 3798"/>
    <x v="3"/>
    <x v="3"/>
    <n v="3"/>
    <n v="4672154"/>
    <n v="511207"/>
    <n v="177766"/>
    <n v="0"/>
    <n v="697982"/>
    <n v="4160947"/>
    <s v="6- pignoración"/>
    <s v="LBZ"/>
    <s v="A"/>
    <n v="4"/>
    <n v="0"/>
    <n v="0"/>
    <n v="76130"/>
    <n v="10.252054794520548"/>
    <n v="53.917808219178085"/>
    <n v="2"/>
    <n v="2"/>
    <n v="1"/>
    <n v="2"/>
    <n v="1"/>
    <n v="0"/>
    <n v="0"/>
    <n v="0"/>
  </r>
  <r>
    <n v="80644846"/>
    <s v="ASOCIADO 3800"/>
    <x v="2"/>
    <x v="7"/>
    <m/>
    <m/>
    <n v="0"/>
    <m/>
    <m/>
    <m/>
    <n v="4165601"/>
    <s v="SIN"/>
    <s v="SIN"/>
    <s v="SIN"/>
    <n v="4"/>
    <n v="0"/>
    <n v="0"/>
    <n v="11001"/>
    <n v="4.7178082191780826"/>
    <n v="48.517808219178079"/>
    <n v="1"/>
    <n v="0"/>
    <n v="1"/>
    <n v="4"/>
    <n v="1"/>
    <n v="0"/>
    <n v="0"/>
    <n v="0"/>
  </r>
  <r>
    <n v="4260620"/>
    <s v="ASOCIADO 3801"/>
    <x v="2"/>
    <x v="7"/>
    <m/>
    <m/>
    <n v="0"/>
    <m/>
    <m/>
    <m/>
    <n v="4178235"/>
    <s v="SIN"/>
    <s v="SIN"/>
    <s v="SIN"/>
    <n v="4"/>
    <n v="0"/>
    <n v="0"/>
    <n v="76606"/>
    <n v="7.4712328767123291"/>
    <n v="41.024657534246572"/>
    <n v="1"/>
    <n v="0"/>
    <n v="1"/>
    <n v="2"/>
    <n v="1"/>
    <n v="0"/>
    <n v="0"/>
    <n v="0"/>
  </r>
  <r>
    <n v="42644684"/>
    <s v="ASOCIADO 3805"/>
    <x v="4"/>
    <x v="0"/>
    <n v="8672"/>
    <n v="7888733"/>
    <n v="3676216"/>
    <n v="340669"/>
    <n v="0"/>
    <n v="4515824"/>
    <n v="4212517"/>
    <s v="6- pignoración"/>
    <s v="LBZ"/>
    <s v="A"/>
    <n v="4"/>
    <n v="0"/>
    <n v="0"/>
    <n v="76111"/>
    <n v="10.084931506849315"/>
    <n v="40.550684931506851"/>
    <n v="2"/>
    <n v="2"/>
    <n v="2"/>
    <n v="2"/>
    <n v="1"/>
    <n v="0"/>
    <n v="0"/>
    <n v="0"/>
  </r>
  <r>
    <n v="2224624666"/>
    <s v="ASOCIADO 3807"/>
    <x v="3"/>
    <x v="5"/>
    <n v="40231"/>
    <n v="4050364"/>
    <n v="0"/>
    <n v="272058"/>
    <n v="0"/>
    <n v="550000"/>
    <n v="4223790"/>
    <s v="6- pignoración"/>
    <s v="LBZ"/>
    <s v="A"/>
    <n v="4"/>
    <n v="0"/>
    <n v="0"/>
    <n v="76130"/>
    <n v="4.3479452054794523"/>
    <n v="30.786301369863015"/>
    <n v="2"/>
    <n v="0"/>
    <n v="3"/>
    <n v="2"/>
    <n v="1"/>
    <n v="0"/>
    <n v="0"/>
    <n v="0"/>
  </r>
  <r>
    <n v="20446608"/>
    <s v="ASOCIADO 3808"/>
    <x v="4"/>
    <x v="2"/>
    <m/>
    <n v="5935529"/>
    <n v="1704949"/>
    <n v="148471"/>
    <n v="0"/>
    <n v="5250000"/>
    <n v="4230580"/>
    <s v="6- pignoración"/>
    <s v="LBZ"/>
    <s v="A"/>
    <n v="4"/>
    <n v="0"/>
    <n v="0"/>
    <n v="76520"/>
    <n v="11.082191780821917"/>
    <n v="40.665753424657531"/>
    <n v="2"/>
    <n v="2"/>
    <n v="2"/>
    <n v="2"/>
    <n v="3"/>
    <n v="0"/>
    <n v="0"/>
    <n v="0"/>
  </r>
  <r>
    <n v="20460646"/>
    <s v="ASOCIADO 3810"/>
    <x v="3"/>
    <x v="5"/>
    <m/>
    <n v="1312946"/>
    <n v="0"/>
    <n v="99506"/>
    <n v="0"/>
    <n v="0"/>
    <n v="4238745"/>
    <s v="9- Otras garantías (no admisible)"/>
    <s v="LBZ"/>
    <s v="A"/>
    <n v="4"/>
    <n v="0"/>
    <n v="0"/>
    <n v="76130"/>
    <n v="7.8328767123287673"/>
    <n v="56.260273972602739"/>
    <n v="2"/>
    <n v="0"/>
    <n v="2"/>
    <n v="2"/>
    <n v="3"/>
    <n v="0"/>
    <n v="0"/>
    <n v="0"/>
  </r>
  <r>
    <n v="4260228"/>
    <s v="ASOCIADO 3811"/>
    <x v="3"/>
    <x v="1"/>
    <n v="915184"/>
    <n v="9534125"/>
    <n v="5294630"/>
    <n v="447189"/>
    <n v="0"/>
    <n v="2150000"/>
    <n v="4239495"/>
    <s v="6- pignoración"/>
    <s v="LBZ"/>
    <s v="A"/>
    <n v="4"/>
    <n v="0"/>
    <n v="0"/>
    <n v="76130"/>
    <n v="8"/>
    <n v="53.830136986301369"/>
    <n v="1"/>
    <n v="2"/>
    <n v="1"/>
    <n v="2"/>
    <n v="3"/>
    <n v="0"/>
    <n v="0"/>
    <n v="0"/>
  </r>
  <r>
    <n v="66004680"/>
    <s v="ASOCIADO 3812"/>
    <x v="4"/>
    <x v="1"/>
    <n v="277326"/>
    <n v="11144232"/>
    <n v="6903057"/>
    <n v="254153"/>
    <n v="0"/>
    <n v="3000000"/>
    <n v="4241175"/>
    <s v="6- pignoración"/>
    <s v="LBZ"/>
    <s v="A"/>
    <n v="4"/>
    <n v="0"/>
    <n v="0"/>
    <n v="76001"/>
    <n v="9.9671232876712335"/>
    <n v="48.438356164383563"/>
    <n v="2"/>
    <n v="2"/>
    <n v="2"/>
    <n v="2"/>
    <n v="3"/>
    <n v="0"/>
    <n v="0"/>
    <n v="0"/>
  </r>
  <r>
    <n v="8280646"/>
    <s v="ASOCIADO 3813"/>
    <x v="2"/>
    <x v="7"/>
    <n v="823500"/>
    <m/>
    <n v="0"/>
    <m/>
    <m/>
    <m/>
    <n v="4243068"/>
    <s v="SIN"/>
    <s v="SIN"/>
    <s v="SIN"/>
    <n v="4"/>
    <n v="0"/>
    <n v="0"/>
    <n v="68276"/>
    <n v="10.967123287671233"/>
    <n v="45.934246575342463"/>
    <n v="1"/>
    <n v="5"/>
    <n v="3"/>
    <n v="7"/>
    <n v="3"/>
    <n v="0"/>
    <n v="0"/>
    <n v="0"/>
  </r>
  <r>
    <n v="20680224"/>
    <s v="ASOCIADO 3814"/>
    <x v="3"/>
    <x v="5"/>
    <n v="692417"/>
    <n v="410000"/>
    <n v="0"/>
    <n v="117906"/>
    <n v="0"/>
    <n v="0"/>
    <n v="4247491"/>
    <s v="9- Otras garantías (no admisible)"/>
    <s v="LBZ"/>
    <s v="A"/>
    <n v="4"/>
    <n v="0"/>
    <n v="0"/>
    <n v="76001"/>
    <n v="4.8301369863013699"/>
    <n v="36.145205479452052"/>
    <n v="2"/>
    <n v="0"/>
    <n v="1"/>
    <n v="4"/>
    <n v="1"/>
    <n v="0"/>
    <n v="0"/>
    <n v="0"/>
  </r>
  <r>
    <n v="26888080"/>
    <s v="ASOCIADO 3815"/>
    <x v="2"/>
    <x v="7"/>
    <n v="1259469"/>
    <m/>
    <n v="0"/>
    <m/>
    <m/>
    <m/>
    <n v="4248183"/>
    <s v="SIN"/>
    <s v="SIN"/>
    <s v="SIN"/>
    <n v="4"/>
    <n v="0"/>
    <n v="0"/>
    <n v="76130"/>
    <n v="7.7972602739726025"/>
    <n v="49.849315068493148"/>
    <n v="1"/>
    <n v="2"/>
    <n v="1"/>
    <n v="2"/>
    <n v="3"/>
    <n v="0"/>
    <n v="0"/>
    <n v="0"/>
  </r>
  <r>
    <n v="20082464"/>
    <s v="ASOCIADO 3817"/>
    <x v="3"/>
    <x v="3"/>
    <n v="69114"/>
    <n v="5175331"/>
    <n v="920384"/>
    <n v="166760"/>
    <n v="0"/>
    <n v="2369000"/>
    <n v="4254947"/>
    <s v="6- pignoración"/>
    <s v="LBZ"/>
    <s v="A"/>
    <n v="4"/>
    <n v="0"/>
    <n v="0"/>
    <n v="76130"/>
    <n v="7.6684931506849319"/>
    <n v="41.358904109589041"/>
    <n v="1"/>
    <n v="2"/>
    <n v="2"/>
    <n v="2"/>
    <n v="3"/>
    <n v="0"/>
    <n v="0"/>
    <n v="0"/>
  </r>
  <r>
    <n v="26442022"/>
    <s v="ASOCIADO 3818"/>
    <x v="3"/>
    <x v="5"/>
    <m/>
    <n v="3578882"/>
    <n v="0"/>
    <n v="170656"/>
    <n v="0"/>
    <n v="800000"/>
    <n v="4256385"/>
    <s v="6- pignoración"/>
    <s v="LBZ"/>
    <s v="A"/>
    <n v="4"/>
    <n v="0"/>
    <n v="0"/>
    <n v="5615"/>
    <n v="7.7260273972602738"/>
    <n v="41.986301369863014"/>
    <n v="1"/>
    <n v="2"/>
    <n v="2"/>
    <n v="2"/>
    <n v="2"/>
    <n v="0"/>
    <n v="0"/>
    <n v="0"/>
  </r>
  <r>
    <n v="2240642840"/>
    <s v="ASOCIADO 3819"/>
    <x v="2"/>
    <x v="7"/>
    <n v="1070167"/>
    <m/>
    <n v="0"/>
    <m/>
    <m/>
    <m/>
    <n v="4256834"/>
    <s v="SIN"/>
    <s v="SIN"/>
    <s v="SIN"/>
    <n v="4"/>
    <n v="0"/>
    <n v="0"/>
    <n v="76001"/>
    <n v="4.9589041095890414"/>
    <n v="24.567123287671233"/>
    <n v="1"/>
    <n v="0"/>
    <n v="1"/>
    <n v="4"/>
    <n v="1"/>
    <n v="0"/>
    <n v="0"/>
    <n v="0"/>
  </r>
  <r>
    <n v="2222224682"/>
    <s v="ASOCIADO 3820"/>
    <x v="3"/>
    <x v="5"/>
    <n v="9075"/>
    <n v="3607648"/>
    <n v="0"/>
    <n v="172352"/>
    <n v="0"/>
    <n v="0"/>
    <n v="4257515"/>
    <s v="9- Otras garantías (no admisible)"/>
    <s v="LBZ"/>
    <s v="A"/>
    <n v="4"/>
    <n v="0"/>
    <n v="0"/>
    <n v="76563"/>
    <n v="7.3041095890410963"/>
    <n v="30.81917808219178"/>
    <n v="2"/>
    <n v="5"/>
    <n v="1"/>
    <n v="3"/>
    <n v="1"/>
    <n v="0"/>
    <n v="0"/>
    <n v="0"/>
  </r>
  <r>
    <n v="86048488"/>
    <s v="ASOCIADO 3822"/>
    <x v="3"/>
    <x v="5"/>
    <n v="505333"/>
    <n v="3711427"/>
    <n v="0"/>
    <n v="125111"/>
    <n v="0"/>
    <n v="0"/>
    <n v="4265148"/>
    <s v="9- Otras garantías (no admisible)"/>
    <s v="LBZ"/>
    <s v="A"/>
    <n v="4"/>
    <n v="0"/>
    <n v="0"/>
    <n v="76130"/>
    <n v="3.4712328767123286"/>
    <n v="52.643835616438359"/>
    <n v="1"/>
    <n v="0"/>
    <n v="0"/>
    <n v="1"/>
    <n v="7"/>
    <n v="0"/>
    <n v="0"/>
    <n v="0"/>
  </r>
  <r>
    <n v="4468468"/>
    <s v="ASOCIADO 3825"/>
    <x v="4"/>
    <x v="0"/>
    <n v="436679"/>
    <n v="8131548"/>
    <n v="3862601"/>
    <n v="305355"/>
    <n v="0"/>
    <n v="4564485"/>
    <n v="4268947"/>
    <s v="6- pignoración"/>
    <s v="LBZ"/>
    <s v="A"/>
    <n v="4"/>
    <n v="0"/>
    <n v="0"/>
    <n v="76130"/>
    <n v="7.0493150684931507"/>
    <n v="43.326027397260276"/>
    <n v="1"/>
    <n v="2"/>
    <n v="2"/>
    <n v="3"/>
    <n v="2"/>
    <n v="0"/>
    <n v="0"/>
    <n v="0"/>
  </r>
  <r>
    <n v="2028402486"/>
    <s v="ASOCIADO 3828"/>
    <x v="3"/>
    <x v="3"/>
    <n v="78358"/>
    <n v="4866417"/>
    <n v="581900"/>
    <n v="158003"/>
    <n v="0"/>
    <n v="7205668"/>
    <n v="4284517"/>
    <s v="6- pignoración"/>
    <s v="LBZ"/>
    <s v="A"/>
    <n v="4"/>
    <n v="0"/>
    <n v="0"/>
    <n v="11001"/>
    <n v="7.0849315068493155"/>
    <n v="36.175342465753424"/>
    <n v="2"/>
    <n v="2"/>
    <n v="2"/>
    <n v="3"/>
    <n v="1"/>
    <n v="0"/>
    <n v="0"/>
    <n v="0"/>
  </r>
  <r>
    <n v="66022664"/>
    <s v="ASOCIADO 3829"/>
    <x v="2"/>
    <x v="8"/>
    <n v="4879910"/>
    <m/>
    <n v="0"/>
    <m/>
    <m/>
    <m/>
    <n v="4292949"/>
    <s v="SIN"/>
    <s v="SIN"/>
    <s v="SIN"/>
    <n v="4"/>
    <n v="0"/>
    <n v="0"/>
    <n v="76001"/>
    <n v="10.915068493150685"/>
    <n v="40.709589041095889"/>
    <n v="2"/>
    <n v="2"/>
    <n v="2"/>
    <n v="2"/>
    <n v="3"/>
    <n v="0"/>
    <n v="0"/>
    <n v="0"/>
  </r>
  <r>
    <n v="2062046460"/>
    <s v="ASOCIADO 3830"/>
    <x v="3"/>
    <x v="5"/>
    <n v="453247"/>
    <n v="4105992"/>
    <n v="0"/>
    <n v="218140"/>
    <n v="0"/>
    <n v="2998739"/>
    <n v="4297541"/>
    <s v="6- pignoración"/>
    <s v="LBZ"/>
    <s v="A"/>
    <n v="4"/>
    <n v="0"/>
    <n v="0"/>
    <n v="17380"/>
    <n v="7.5863013698630137"/>
    <n v="34.19178082191781"/>
    <n v="1"/>
    <n v="0"/>
    <n v="2"/>
    <n v="2"/>
    <n v="2"/>
    <n v="0"/>
    <n v="0"/>
    <n v="0"/>
  </r>
  <r>
    <n v="2262068268"/>
    <s v="ASOCIADO 3831"/>
    <x v="4"/>
    <x v="4"/>
    <m/>
    <n v="43695800"/>
    <n v="39392309"/>
    <n v="1221250"/>
    <n v="0"/>
    <n v="0"/>
    <n v="4303491"/>
    <s v="9- Otras garantías (no admisible)"/>
    <s v="LBZ"/>
    <s v="A"/>
    <n v="4"/>
    <n v="0"/>
    <n v="0"/>
    <n v="76001"/>
    <n v="4.904109589041096"/>
    <n v="26.449315068493149"/>
    <n v="2"/>
    <n v="5"/>
    <n v="3"/>
    <n v="3"/>
    <n v="1"/>
    <n v="0"/>
    <n v="0"/>
    <n v="0"/>
  </r>
  <r>
    <n v="2004688622"/>
    <s v="ASOCIADO 3832"/>
    <x v="3"/>
    <x v="3"/>
    <m/>
    <n v="4629058"/>
    <n v="324798"/>
    <n v="194216"/>
    <n v="0"/>
    <n v="0"/>
    <n v="4304260"/>
    <s v="9- Otras garantías (no admisible)"/>
    <s v="LBZ"/>
    <s v="A"/>
    <n v="4"/>
    <n v="0"/>
    <n v="0"/>
    <n v="13052"/>
    <n v="6.5917808219178085"/>
    <n v="32.750684931506846"/>
    <n v="1"/>
    <n v="2"/>
    <n v="1"/>
    <n v="3"/>
    <n v="3"/>
    <n v="0"/>
    <n v="0"/>
    <n v="0"/>
  </r>
  <r>
    <n v="2224664882"/>
    <s v="ASOCIADO 3833"/>
    <x v="3"/>
    <x v="5"/>
    <n v="650720"/>
    <n v="3763952"/>
    <n v="0"/>
    <n v="226993"/>
    <n v="0"/>
    <n v="2000000"/>
    <n v="4306517"/>
    <s v="6- pignoración"/>
    <s v="LBZ"/>
    <s v="A"/>
    <n v="4"/>
    <n v="0"/>
    <n v="0"/>
    <n v="76520"/>
    <n v="7.3041095890410963"/>
    <n v="30.158904109589042"/>
    <n v="2"/>
    <n v="0"/>
    <n v="3"/>
    <n v="3"/>
    <n v="3"/>
    <n v="0"/>
    <n v="0"/>
    <n v="0"/>
  </r>
  <r>
    <n v="48660864"/>
    <s v="ASOCIADO 3834"/>
    <x v="3"/>
    <x v="2"/>
    <n v="364167"/>
    <n v="5381457"/>
    <n v="1069126"/>
    <n v="195543"/>
    <n v="0"/>
    <n v="3712000"/>
    <n v="4312331"/>
    <s v="6- pignoración"/>
    <s v="LBZ"/>
    <s v="A"/>
    <n v="4"/>
    <n v="0"/>
    <n v="0"/>
    <n v="76130"/>
    <n v="7.4986301369863018"/>
    <n v="39.736986301369861"/>
    <n v="2"/>
    <n v="0"/>
    <n v="3"/>
    <n v="3"/>
    <n v="1"/>
    <n v="0"/>
    <n v="0"/>
    <n v="0"/>
  </r>
  <r>
    <n v="2040048400"/>
    <s v="ASOCIADO 3835"/>
    <x v="3"/>
    <x v="5"/>
    <n v="505000"/>
    <n v="3318444"/>
    <n v="0"/>
    <n v="209556"/>
    <n v="0"/>
    <n v="0"/>
    <n v="4320069"/>
    <s v="9- Otras garantías (no admisible)"/>
    <s v="LBZ"/>
    <s v="A"/>
    <n v="4"/>
    <n v="0"/>
    <n v="0"/>
    <n v="13052"/>
    <n v="6.0465753424657533"/>
    <n v="28.408219178082192"/>
    <n v="1"/>
    <n v="3"/>
    <n v="2"/>
    <n v="4"/>
    <n v="3"/>
    <n v="0"/>
    <n v="0"/>
    <n v="0"/>
  </r>
  <r>
    <n v="2064808488"/>
    <s v="ASOCIADO 3836"/>
    <x v="3"/>
    <x v="3"/>
    <m/>
    <n v="4473604"/>
    <n v="146784"/>
    <n v="213320"/>
    <n v="0"/>
    <n v="0"/>
    <n v="4326820"/>
    <s v="9- Otras garantías (no admisible)"/>
    <s v="LBZ"/>
    <s v="A"/>
    <n v="4"/>
    <n v="0"/>
    <n v="0"/>
    <n v="20228"/>
    <n v="5.2383561643835614"/>
    <n v="35.983561643835614"/>
    <n v="1"/>
    <n v="2"/>
    <n v="1"/>
    <n v="2"/>
    <n v="3"/>
    <n v="0"/>
    <n v="0"/>
    <n v="0"/>
  </r>
  <r>
    <n v="66006646"/>
    <s v="ASOCIADO 3837"/>
    <x v="3"/>
    <x v="5"/>
    <m/>
    <n v="2188289"/>
    <n v="0"/>
    <n v="278250"/>
    <n v="0"/>
    <n v="0"/>
    <n v="4331308"/>
    <s v="9- Otras garantías (no admisible)"/>
    <s v="LBZ"/>
    <s v="A"/>
    <n v="4"/>
    <n v="0"/>
    <n v="0"/>
    <n v="76130"/>
    <n v="11.917808219178083"/>
    <n v="48.715068493150682"/>
    <n v="2"/>
    <n v="2"/>
    <n v="2"/>
    <n v="2"/>
    <n v="1"/>
    <n v="0"/>
    <n v="0"/>
    <n v="0"/>
  </r>
  <r>
    <n v="44068626"/>
    <s v="ASOCIADO 3838"/>
    <x v="2"/>
    <x v="7"/>
    <m/>
    <m/>
    <n v="0"/>
    <m/>
    <m/>
    <m/>
    <n v="4334629"/>
    <s v="SIN"/>
    <s v="SIN"/>
    <s v="SIN"/>
    <n v="4"/>
    <n v="0"/>
    <n v="0"/>
    <n v="13836"/>
    <n v="5.484931506849315"/>
    <n v="43.715068493150682"/>
    <n v="2"/>
    <n v="5"/>
    <n v="3"/>
    <n v="4"/>
    <n v="3"/>
    <n v="0"/>
    <n v="0"/>
    <n v="0"/>
  </r>
  <r>
    <n v="44660666"/>
    <s v="ASOCIADO 3839"/>
    <x v="3"/>
    <x v="5"/>
    <n v="169569"/>
    <n v="1849314"/>
    <n v="0"/>
    <n v="162241"/>
    <n v="0"/>
    <n v="0"/>
    <n v="4335079"/>
    <s v="9- Otras garantías (no admisible)"/>
    <s v="LBZ"/>
    <s v="A"/>
    <n v="4"/>
    <n v="0"/>
    <n v="0"/>
    <n v="19001"/>
    <n v="8.0493150684931507"/>
    <n v="41.890410958904113"/>
    <n v="2"/>
    <n v="0"/>
    <n v="1"/>
    <n v="2"/>
    <n v="3"/>
    <n v="0"/>
    <n v="0"/>
    <n v="0"/>
  </r>
  <r>
    <n v="2244060684"/>
    <s v="ASOCIADO 3840"/>
    <x v="3"/>
    <x v="5"/>
    <m/>
    <n v="1757446"/>
    <n v="0"/>
    <n v="123366"/>
    <n v="0"/>
    <n v="0"/>
    <n v="4342792"/>
    <s v="9- Otras garantías (no admisible)"/>
    <s v="LBZ"/>
    <s v="A"/>
    <n v="4"/>
    <n v="0"/>
    <n v="0"/>
    <n v="76001"/>
    <n v="5.0821917808219181"/>
    <n v="28.80821917808219"/>
    <n v="2"/>
    <n v="0"/>
    <n v="1"/>
    <n v="3"/>
    <n v="1"/>
    <n v="0"/>
    <n v="0"/>
    <n v="0"/>
  </r>
  <r>
    <n v="48642042"/>
    <s v="ASOCIADO 3841"/>
    <x v="3"/>
    <x v="8"/>
    <n v="4498434"/>
    <n v="1213313"/>
    <n v="0"/>
    <n v="206450"/>
    <n v="0"/>
    <n v="0"/>
    <n v="4345079"/>
    <s v="9- Otras garantías (no admisible)"/>
    <s v="LBZ"/>
    <s v="A"/>
    <n v="4"/>
    <n v="0"/>
    <n v="0"/>
    <n v="76001"/>
    <n v="7.0493150684931507"/>
    <n v="41.126027397260273"/>
    <n v="2"/>
    <n v="0"/>
    <n v="2"/>
    <n v="3"/>
    <n v="1"/>
    <n v="0"/>
    <n v="0"/>
    <n v="0"/>
  </r>
  <r>
    <n v="4620684"/>
    <s v="ASOCIADO 3842"/>
    <x v="2"/>
    <x v="8"/>
    <n v="5210416"/>
    <m/>
    <n v="0"/>
    <m/>
    <m/>
    <m/>
    <n v="4347312"/>
    <s v="SIN"/>
    <s v="SIN"/>
    <s v="SIN"/>
    <n v="4"/>
    <n v="0"/>
    <n v="0"/>
    <n v="76001"/>
    <n v="3.6410958904109587"/>
    <n v="44.128767123287673"/>
    <n v="1"/>
    <n v="7"/>
    <n v="4"/>
    <n v="8"/>
    <n v="2"/>
    <n v="0"/>
    <n v="0"/>
    <n v="0"/>
  </r>
  <r>
    <n v="2224628646"/>
    <s v="ASOCIADO 3843"/>
    <x v="4"/>
    <x v="0"/>
    <n v="18848"/>
    <n v="6782869"/>
    <n v="2424352"/>
    <n v="257929"/>
    <n v="0"/>
    <n v="1200000"/>
    <n v="4358517"/>
    <s v="6- pignoración"/>
    <s v="LBZ"/>
    <s v="A"/>
    <n v="4"/>
    <n v="0"/>
    <n v="0"/>
    <n v="76130"/>
    <n v="8.0849315068493155"/>
    <n v="33.490410958904107"/>
    <n v="1"/>
    <n v="2"/>
    <n v="2"/>
    <n v="2"/>
    <n v="2"/>
    <n v="0"/>
    <n v="0"/>
    <n v="0"/>
  </r>
  <r>
    <n v="66864006"/>
    <s v="ASOCIADO 3844"/>
    <x v="2"/>
    <x v="8"/>
    <n v="15271818"/>
    <m/>
    <n v="0"/>
    <m/>
    <m/>
    <m/>
    <n v="4368757"/>
    <s v="SIN"/>
    <s v="SIN"/>
    <s v="SIN"/>
    <n v="4"/>
    <n v="0"/>
    <n v="0"/>
    <n v="76001"/>
    <n v="4.9589041095890414"/>
    <n v="48.863013698630134"/>
    <n v="2"/>
    <n v="5"/>
    <n v="4"/>
    <n v="4"/>
    <n v="2"/>
    <n v="0"/>
    <n v="0"/>
    <n v="0"/>
  </r>
  <r>
    <n v="6422600"/>
    <s v="ASOCIADO 3846"/>
    <x v="3"/>
    <x v="5"/>
    <m/>
    <n v="3900000"/>
    <n v="0"/>
    <n v="125111"/>
    <n v="0"/>
    <n v="0"/>
    <n v="4376613"/>
    <s v="9- Otras garantías (no admisible)"/>
    <s v="LBZ"/>
    <s v="A"/>
    <n v="4"/>
    <n v="0"/>
    <n v="0"/>
    <n v="76606"/>
    <n v="8.419178082191781"/>
    <n v="55.413698630136984"/>
    <n v="1"/>
    <n v="3"/>
    <n v="2"/>
    <n v="3"/>
    <n v="2"/>
    <n v="0"/>
    <n v="0"/>
    <n v="0"/>
  </r>
  <r>
    <n v="2006008608"/>
    <s v="ASOCIADO 3847"/>
    <x v="3"/>
    <x v="5"/>
    <m/>
    <n v="1734898"/>
    <n v="0"/>
    <n v="280000"/>
    <n v="0"/>
    <n v="0"/>
    <n v="4382125"/>
    <s v="9- Otras garantías (no admisible)"/>
    <s v="LBZ"/>
    <s v="A"/>
    <n v="4"/>
    <n v="0"/>
    <n v="0"/>
    <n v="68307"/>
    <n v="9.3835616438356162"/>
    <n v="35.128767123287673"/>
    <n v="1"/>
    <n v="5"/>
    <n v="3"/>
    <n v="5"/>
    <n v="1"/>
    <n v="0"/>
    <n v="0"/>
    <n v="0"/>
  </r>
  <r>
    <n v="4440404"/>
    <s v="ASOCIADO 3848"/>
    <x v="3"/>
    <x v="3"/>
    <n v="263423"/>
    <n v="5103915"/>
    <n v="717812"/>
    <n v="301334"/>
    <n v="0"/>
    <n v="4100000"/>
    <n v="4386103"/>
    <s v="6- pignoración"/>
    <s v="LBZ"/>
    <s v="A"/>
    <n v="4"/>
    <n v="0"/>
    <n v="0"/>
    <n v="17380"/>
    <n v="7.9150684931506845"/>
    <n v="36.704109589041096"/>
    <n v="1"/>
    <n v="2"/>
    <n v="1"/>
    <n v="2"/>
    <n v="1"/>
    <n v="0"/>
    <n v="0"/>
    <n v="0"/>
  </r>
  <r>
    <n v="2028226804"/>
    <s v="ASOCIADO 3850"/>
    <x v="3"/>
    <x v="5"/>
    <n v="570734"/>
    <n v="1741430"/>
    <n v="0"/>
    <n v="312033"/>
    <n v="0"/>
    <n v="0"/>
    <n v="4398058"/>
    <s v="9- Otras garantías (no admisible)"/>
    <s v="LBZ"/>
    <s v="A"/>
    <n v="4"/>
    <n v="0"/>
    <n v="0"/>
    <n v="5001"/>
    <n v="5.4657534246575343"/>
    <n v="35.701369863013696"/>
    <n v="2"/>
    <n v="0"/>
    <n v="1"/>
    <n v="2"/>
    <n v="4"/>
    <n v="0"/>
    <n v="0"/>
    <n v="0"/>
  </r>
  <r>
    <n v="806628"/>
    <s v="ASOCIADO 3851"/>
    <x v="3"/>
    <x v="8"/>
    <n v="249675464"/>
    <n v="23000000"/>
    <n v="18594227"/>
    <n v="1309682"/>
    <n v="0"/>
    <n v="0"/>
    <n v="4405773"/>
    <s v="9- Otras garantías (no admisible)"/>
    <s v="LBZ"/>
    <s v="A"/>
    <n v="4"/>
    <n v="0"/>
    <n v="0"/>
    <n v="76001"/>
    <n v="3.6"/>
    <n v="44.063013698630137"/>
    <n v="1"/>
    <n v="7"/>
    <n v="6"/>
    <n v="6"/>
    <n v="2"/>
    <n v="0"/>
    <n v="0"/>
    <n v="0"/>
  </r>
  <r>
    <n v="26088642"/>
    <s v="ASOCIADO 3853"/>
    <x v="3"/>
    <x v="5"/>
    <n v="1341829"/>
    <n v="4436517"/>
    <n v="0"/>
    <n v="168962"/>
    <n v="0"/>
    <n v="3893816"/>
    <n v="4424103"/>
    <s v="6- pignoración"/>
    <s v="LBZ"/>
    <s v="A"/>
    <n v="4"/>
    <n v="0"/>
    <n v="0"/>
    <n v="76130"/>
    <n v="7.7972602739726025"/>
    <n v="57.443835616438356"/>
    <n v="1"/>
    <n v="2"/>
    <n v="2"/>
    <n v="2"/>
    <n v="2"/>
    <n v="0"/>
    <n v="0"/>
    <n v="0"/>
  </r>
  <r>
    <n v="28446806"/>
    <s v="ASOCIADO 3854"/>
    <x v="4"/>
    <x v="1"/>
    <n v="774818"/>
    <n v="10867531"/>
    <n v="6440024"/>
    <n v="304081"/>
    <n v="0"/>
    <n v="3364464"/>
    <n v="4427507"/>
    <s v="6- pignoración"/>
    <s v="LBZ"/>
    <s v="A"/>
    <n v="4"/>
    <n v="0"/>
    <n v="0"/>
    <n v="68615"/>
    <n v="15.8"/>
    <n v="50.161643835616438"/>
    <n v="2"/>
    <n v="2"/>
    <n v="2"/>
    <n v="2"/>
    <n v="4"/>
    <n v="0"/>
    <n v="0"/>
    <n v="0"/>
  </r>
  <r>
    <n v="24820202"/>
    <s v="ASOCIADO 3855"/>
    <x v="2"/>
    <x v="7"/>
    <m/>
    <m/>
    <n v="0"/>
    <m/>
    <m/>
    <m/>
    <n v="4429973"/>
    <s v="SIN"/>
    <s v="SIN"/>
    <s v="SIN"/>
    <n v="4"/>
    <n v="0"/>
    <n v="0"/>
    <n v="76001"/>
    <n v="11.336986301369864"/>
    <n v="49.942465753424656"/>
    <n v="2"/>
    <n v="2"/>
    <n v="2"/>
    <n v="2"/>
    <n v="1"/>
    <n v="0"/>
    <n v="0"/>
    <n v="0"/>
  </r>
  <r>
    <n v="26020866"/>
    <s v="ASOCIADO 3856"/>
    <x v="4"/>
    <x v="0"/>
    <m/>
    <n v="8489789"/>
    <n v="4059404"/>
    <n v="262169"/>
    <n v="0"/>
    <n v="4000000"/>
    <n v="4430385"/>
    <s v="6- pignoración"/>
    <s v="LBZ"/>
    <s v="A"/>
    <n v="4"/>
    <n v="0"/>
    <n v="0"/>
    <n v="76001"/>
    <n v="10.583561643835617"/>
    <n v="41.197260273972603"/>
    <n v="1"/>
    <n v="2"/>
    <n v="2"/>
    <n v="2"/>
    <n v="1"/>
    <n v="0"/>
    <n v="0"/>
    <n v="0"/>
  </r>
  <r>
    <n v="6208468"/>
    <s v="ASOCIADO 3857"/>
    <x v="4"/>
    <x v="4"/>
    <m/>
    <n v="40800000"/>
    <n v="36347352"/>
    <n v="831172"/>
    <n v="0"/>
    <n v="11296166"/>
    <n v="4452648"/>
    <s v="6- pignoración"/>
    <s v="LBZ"/>
    <s v="A"/>
    <n v="4"/>
    <n v="0"/>
    <n v="0"/>
    <n v="76001"/>
    <n v="3.6410958904109587"/>
    <n v="41.802739726027397"/>
    <n v="1"/>
    <n v="0"/>
    <n v="2"/>
    <n v="8"/>
    <n v="3"/>
    <n v="0"/>
    <n v="0"/>
    <n v="0"/>
  </r>
  <r>
    <n v="26228808"/>
    <s v="ASOCIADO 3858"/>
    <x v="3"/>
    <x v="5"/>
    <n v="26153"/>
    <n v="187548"/>
    <n v="0"/>
    <n v="178770"/>
    <n v="0"/>
    <n v="0"/>
    <n v="4456385"/>
    <s v="6- pignoración"/>
    <s v="LBZ"/>
    <s v="A"/>
    <n v="4"/>
    <n v="0"/>
    <n v="0"/>
    <n v="76606"/>
    <n v="10.252054794520548"/>
    <n v="48.602739726027394"/>
    <n v="1"/>
    <n v="2"/>
    <n v="2"/>
    <n v="2"/>
    <n v="3"/>
    <n v="0"/>
    <n v="0"/>
    <n v="0"/>
  </r>
  <r>
    <n v="8886208"/>
    <s v="ASOCIADO 3859"/>
    <x v="3"/>
    <x v="5"/>
    <m/>
    <n v="1970382"/>
    <n v="0"/>
    <n v="131690"/>
    <n v="0"/>
    <n v="0"/>
    <n v="4468770"/>
    <s v="9- Otras garantías (no admisible)"/>
    <s v="LBZ"/>
    <s v="A"/>
    <n v="4"/>
    <n v="0"/>
    <n v="0"/>
    <n v="13052"/>
    <n v="7.9643835616438352"/>
    <n v="58.69041095890411"/>
    <n v="1"/>
    <n v="2"/>
    <n v="1"/>
    <n v="2"/>
    <n v="3"/>
    <n v="0"/>
    <n v="0"/>
    <n v="0"/>
  </r>
  <r>
    <n v="42080040"/>
    <s v="ASOCIADO 3861"/>
    <x v="3"/>
    <x v="5"/>
    <n v="1555733"/>
    <n v="3090735"/>
    <n v="0"/>
    <n v="164205"/>
    <n v="0"/>
    <n v="0"/>
    <n v="4474470"/>
    <s v="9- Otras garantías (no admisible)"/>
    <s v="LBZ"/>
    <s v="A"/>
    <n v="4"/>
    <n v="0"/>
    <n v="0"/>
    <n v="76001"/>
    <n v="10.638356164383561"/>
    <n v="54.304109589041097"/>
    <n v="2"/>
    <n v="2"/>
    <n v="1"/>
    <n v="2"/>
    <n v="4"/>
    <n v="0"/>
    <n v="0"/>
    <n v="0"/>
  </r>
  <r>
    <n v="66860200"/>
    <s v="ASOCIADO 3862"/>
    <x v="4"/>
    <x v="0"/>
    <m/>
    <n v="7421960"/>
    <n v="2946843"/>
    <n v="210334"/>
    <n v="0"/>
    <n v="2300000"/>
    <n v="4475117"/>
    <s v="6- pignoración"/>
    <s v="LBZ"/>
    <s v="A"/>
    <n v="4"/>
    <n v="0"/>
    <n v="0"/>
    <n v="76520"/>
    <n v="10.665753424657535"/>
    <n v="49.241095890410961"/>
    <n v="2"/>
    <n v="2"/>
    <n v="2"/>
    <n v="2"/>
    <n v="2"/>
    <n v="0"/>
    <n v="0"/>
    <n v="0"/>
  </r>
  <r>
    <n v="80004026"/>
    <s v="ASOCIADO 3863"/>
    <x v="3"/>
    <x v="3"/>
    <n v="623465"/>
    <n v="5076415"/>
    <n v="600814"/>
    <n v="257694"/>
    <n v="0"/>
    <n v="1300000"/>
    <n v="4475601"/>
    <s v="6- pignoración"/>
    <s v="LBZ"/>
    <s v="A"/>
    <n v="4"/>
    <n v="0"/>
    <n v="0"/>
    <n v="76130"/>
    <n v="5.6356164383561644"/>
    <n v="46.134246575342466"/>
    <n v="1"/>
    <n v="0"/>
    <n v="1"/>
    <n v="2"/>
    <n v="1"/>
    <n v="0"/>
    <n v="0"/>
    <n v="0"/>
  </r>
  <r>
    <n v="2240606264"/>
    <s v="ASOCIADO 3865"/>
    <x v="2"/>
    <x v="8"/>
    <n v="3503407"/>
    <m/>
    <n v="0"/>
    <m/>
    <m/>
    <m/>
    <n v="4497601"/>
    <s v="SIN"/>
    <s v="SIN"/>
    <s v="SIN"/>
    <n v="4"/>
    <n v="0"/>
    <n v="0"/>
    <n v="76001"/>
    <n v="5.8328767123287673"/>
    <n v="25.663013698630138"/>
    <n v="2"/>
    <n v="5"/>
    <n v="2"/>
    <n v="4"/>
    <n v="2"/>
    <n v="0"/>
    <n v="0"/>
    <n v="0"/>
  </r>
  <r>
    <n v="2220848662"/>
    <s v="ASOCIADO 3866"/>
    <x v="3"/>
    <x v="0"/>
    <n v="2660667"/>
    <n v="7456008"/>
    <n v="2951379"/>
    <n v="355533"/>
    <n v="0"/>
    <n v="1600000"/>
    <n v="4504629"/>
    <s v="6- pignoración"/>
    <s v="LBZ"/>
    <s v="A"/>
    <n v="4"/>
    <n v="0"/>
    <n v="0"/>
    <n v="20001"/>
    <n v="5.1561643835616442"/>
    <n v="32.079452054794523"/>
    <n v="1"/>
    <n v="5"/>
    <n v="2"/>
    <n v="4"/>
    <n v="1"/>
    <n v="0"/>
    <n v="0"/>
    <n v="0"/>
  </r>
  <r>
    <n v="2008682602"/>
    <s v="ASOCIADO 3867"/>
    <x v="2"/>
    <x v="7"/>
    <m/>
    <m/>
    <n v="0"/>
    <m/>
    <m/>
    <m/>
    <n v="4524561"/>
    <s v="SIN"/>
    <s v="SIN"/>
    <s v="SIN"/>
    <n v="4"/>
    <n v="0"/>
    <n v="0"/>
    <n v="68001"/>
    <n v="1.3041095890410959"/>
    <n v="31.830136986301369"/>
    <n v="2"/>
    <n v="6"/>
    <n v="4"/>
    <n v="4"/>
    <n v="1"/>
    <n v="0"/>
    <n v="0"/>
    <n v="0"/>
  </r>
  <r>
    <n v="24860640"/>
    <s v="ASOCIADO 3868"/>
    <x v="3"/>
    <x v="5"/>
    <n v="120600"/>
    <n v="3749518"/>
    <n v="0"/>
    <n v="284170"/>
    <n v="0"/>
    <n v="0"/>
    <n v="4538690"/>
    <s v="9- Otras garantías (no admisible)"/>
    <s v="LBZ"/>
    <s v="A"/>
    <n v="4"/>
    <n v="0"/>
    <n v="0"/>
    <n v="68615"/>
    <n v="9.3424657534246567"/>
    <n v="40.778082191780825"/>
    <n v="1"/>
    <n v="2"/>
    <n v="1"/>
    <n v="2"/>
    <n v="1"/>
    <n v="0"/>
    <n v="0"/>
    <n v="0"/>
  </r>
  <r>
    <n v="66840400"/>
    <s v="ASOCIADO 3870"/>
    <x v="3"/>
    <x v="5"/>
    <n v="403333"/>
    <n v="1062482"/>
    <n v="0"/>
    <n v="156679"/>
    <n v="0"/>
    <n v="0"/>
    <n v="4550757"/>
    <s v="9- Otras garantías (no admisible)"/>
    <s v="LBZ"/>
    <s v="A"/>
    <n v="4"/>
    <n v="0"/>
    <n v="0"/>
    <n v="76001"/>
    <n v="5.7945205479452051"/>
    <n v="49.257534246575339"/>
    <n v="2"/>
    <n v="5"/>
    <n v="2"/>
    <n v="2"/>
    <n v="2"/>
    <n v="0"/>
    <n v="0"/>
    <n v="0"/>
  </r>
  <r>
    <n v="2240646022"/>
    <s v="ASOCIADO 3871"/>
    <x v="4"/>
    <x v="1"/>
    <m/>
    <n v="13239360"/>
    <n v="8675775"/>
    <n v="352301"/>
    <n v="0"/>
    <n v="9157746"/>
    <n v="4563585"/>
    <s v="6- pignoración"/>
    <s v="LBZ"/>
    <s v="A"/>
    <n v="4"/>
    <n v="0"/>
    <n v="0"/>
    <n v="76001"/>
    <n v="12.715068493150685"/>
    <n v="37.454794520547942"/>
    <n v="2"/>
    <n v="2"/>
    <n v="1"/>
    <n v="2"/>
    <n v="1"/>
    <n v="0"/>
    <n v="0"/>
    <n v="0"/>
  </r>
  <r>
    <n v="42022868"/>
    <s v="ASOCIADO 3872"/>
    <x v="3"/>
    <x v="5"/>
    <m/>
    <n v="684983"/>
    <n v="0"/>
    <n v="83218"/>
    <n v="0"/>
    <n v="0"/>
    <n v="4564235"/>
    <s v="9- Otras garantías (no admisible)"/>
    <s v="LBZ"/>
    <s v="A"/>
    <n v="4"/>
    <n v="0"/>
    <n v="0"/>
    <n v="76001"/>
    <n v="10.550684931506849"/>
    <n v="56.890410958904113"/>
    <n v="2"/>
    <n v="2"/>
    <n v="2"/>
    <n v="2"/>
    <n v="1"/>
    <n v="0"/>
    <n v="0"/>
    <n v="0"/>
  </r>
  <r>
    <n v="64420822"/>
    <s v="ASOCIADO 3874"/>
    <x v="2"/>
    <x v="7"/>
    <n v="381480"/>
    <m/>
    <n v="0"/>
    <m/>
    <m/>
    <m/>
    <n v="4581898"/>
    <s v="SIN"/>
    <s v="SIN"/>
    <s v="SIN"/>
    <n v="4"/>
    <n v="0"/>
    <n v="0"/>
    <n v="68001"/>
    <n v="15.597260273972603"/>
    <n v="57.128767123287673"/>
    <n v="2"/>
    <n v="2"/>
    <n v="1"/>
    <n v="2"/>
    <n v="3"/>
    <n v="0"/>
    <n v="0"/>
    <n v="0"/>
  </r>
  <r>
    <n v="2008600828"/>
    <s v="ASOCIADO 3875"/>
    <x v="3"/>
    <x v="3"/>
    <n v="252167"/>
    <n v="4843474"/>
    <n v="260228"/>
    <n v="261989"/>
    <n v="0"/>
    <n v="3700000"/>
    <n v="4583246"/>
    <s v="6- pignoración"/>
    <s v="LBZ"/>
    <s v="A"/>
    <n v="4"/>
    <n v="0"/>
    <n v="0"/>
    <n v="76130"/>
    <n v="3.3945205479452056"/>
    <n v="22.901369863013699"/>
    <n v="2"/>
    <n v="0"/>
    <n v="1"/>
    <n v="2"/>
    <n v="3"/>
    <n v="0"/>
    <n v="0"/>
    <n v="0"/>
  </r>
  <r>
    <n v="24662062"/>
    <s v="ASOCIADO 3876"/>
    <x v="4"/>
    <x v="2"/>
    <n v="14657"/>
    <n v="6112495"/>
    <n v="1520227"/>
    <n v="310430"/>
    <n v="0"/>
    <n v="2214782"/>
    <n v="4592268"/>
    <s v="6- pignoración"/>
    <s v="LBZ"/>
    <s v="A"/>
    <n v="4"/>
    <n v="0"/>
    <n v="0"/>
    <n v="76306"/>
    <n v="10.638356164383561"/>
    <n v="39.482191780821921"/>
    <n v="1"/>
    <n v="2"/>
    <n v="2"/>
    <n v="2"/>
    <n v="1"/>
    <n v="0"/>
    <n v="0"/>
    <n v="0"/>
  </r>
  <r>
    <n v="2224622682"/>
    <s v="ASOCIADO 3877"/>
    <x v="3"/>
    <x v="2"/>
    <n v="2624907"/>
    <n v="5620500"/>
    <n v="1023553"/>
    <n v="136830"/>
    <n v="0"/>
    <n v="0"/>
    <n v="4596947"/>
    <s v="9- Otras garantías (no admisible)"/>
    <s v="LBZ"/>
    <s v="A"/>
    <n v="4"/>
    <n v="0"/>
    <n v="0"/>
    <n v="76130"/>
    <n v="10.164383561643836"/>
    <n v="36.172602739726024"/>
    <n v="2"/>
    <n v="1"/>
    <n v="2"/>
    <n v="2"/>
    <n v="1"/>
    <n v="0"/>
    <n v="0"/>
    <n v="0"/>
  </r>
  <r>
    <n v="2224640868"/>
    <s v="ASOCIADO 3878"/>
    <x v="4"/>
    <x v="2"/>
    <n v="221484"/>
    <n v="6443219"/>
    <n v="1834806"/>
    <n v="181231"/>
    <n v="0"/>
    <n v="3100000"/>
    <n v="4608413"/>
    <s v="6- pignoración"/>
    <s v="LBZ"/>
    <s v="A"/>
    <n v="4"/>
    <n v="0"/>
    <n v="0"/>
    <n v="76520"/>
    <n v="10.915068493150685"/>
    <n v="32.81095890410959"/>
    <n v="2"/>
    <n v="2"/>
    <n v="2"/>
    <n v="2"/>
    <n v="2"/>
    <n v="0"/>
    <n v="0"/>
    <n v="0"/>
  </r>
  <r>
    <n v="68042880"/>
    <s v="ASOCIADO 3880"/>
    <x v="2"/>
    <x v="7"/>
    <n v="92152"/>
    <m/>
    <n v="0"/>
    <m/>
    <m/>
    <m/>
    <n v="4621079"/>
    <s v="SIN"/>
    <s v="SIN"/>
    <s v="SIN"/>
    <n v="4"/>
    <n v="0"/>
    <n v="0"/>
    <n v="76001"/>
    <n v="7.7260273972602738"/>
    <n v="36.016438356164386"/>
    <n v="2"/>
    <n v="1"/>
    <n v="2"/>
    <n v="2"/>
    <n v="1"/>
    <n v="0"/>
    <n v="0"/>
    <n v="0"/>
  </r>
  <r>
    <n v="2244820826"/>
    <s v="ASOCIADO 3881"/>
    <x v="2"/>
    <x v="7"/>
    <m/>
    <m/>
    <n v="0"/>
    <m/>
    <m/>
    <m/>
    <n v="4632403"/>
    <s v="SIN"/>
    <s v="SIN"/>
    <s v="SIN"/>
    <n v="4"/>
    <n v="0"/>
    <n v="0"/>
    <n v="76001"/>
    <n v="5.5534246575342463"/>
    <n v="31.942465753424656"/>
    <n v="1"/>
    <n v="0"/>
    <n v="1"/>
    <n v="3"/>
    <n v="1"/>
    <n v="0"/>
    <n v="0"/>
    <n v="0"/>
  </r>
  <r>
    <n v="84246644"/>
    <s v="ASOCIADO 3882"/>
    <x v="3"/>
    <x v="5"/>
    <n v="83277"/>
    <n v="4348730"/>
    <n v="0"/>
    <n v="490635"/>
    <n v="0"/>
    <n v="0"/>
    <n v="4636520"/>
    <s v="9- Otras garantías (no admisible)"/>
    <s v="LBZ"/>
    <s v="A"/>
    <n v="4"/>
    <n v="0"/>
    <n v="0"/>
    <n v="13001"/>
    <n v="10.093150684931507"/>
    <n v="50.643835616438359"/>
    <n v="1"/>
    <n v="2"/>
    <n v="2"/>
    <n v="2"/>
    <n v="2"/>
    <n v="0"/>
    <n v="0"/>
    <n v="0"/>
  </r>
  <r>
    <n v="44662080"/>
    <s v="ASOCIADO 3883"/>
    <x v="2"/>
    <x v="8"/>
    <n v="5911548"/>
    <m/>
    <n v="0"/>
    <m/>
    <m/>
    <m/>
    <n v="4642757"/>
    <s v="SIN"/>
    <s v="SIN"/>
    <s v="SIN"/>
    <n v="4"/>
    <n v="0"/>
    <n v="0"/>
    <n v="13001"/>
    <n v="6.2520547945205482"/>
    <n v="50.230136986301368"/>
    <n v="2"/>
    <n v="4"/>
    <n v="2"/>
    <n v="3"/>
    <n v="1"/>
    <n v="0"/>
    <n v="0"/>
    <n v="0"/>
  </r>
  <r>
    <n v="4062602"/>
    <s v="ASOCIADO 3884"/>
    <x v="2"/>
    <x v="7"/>
    <m/>
    <m/>
    <n v="0"/>
    <m/>
    <m/>
    <m/>
    <n v="4642920"/>
    <s v="SIN"/>
    <s v="SIN"/>
    <s v="SIN"/>
    <n v="4"/>
    <n v="0"/>
    <n v="0"/>
    <n v="76001"/>
    <n v="2.6438356164383561"/>
    <n v="38.854794520547948"/>
    <n v="1"/>
    <n v="0"/>
    <n v="1"/>
    <n v="7"/>
    <n v="3"/>
    <n v="0"/>
    <n v="0"/>
    <n v="0"/>
  </r>
  <r>
    <n v="66060808"/>
    <s v="ASOCIADO 3885"/>
    <x v="3"/>
    <x v="5"/>
    <n v="2349"/>
    <n v="2965547"/>
    <n v="0"/>
    <n v="250116.00000000003"/>
    <n v="0"/>
    <n v="6000000"/>
    <n v="4646858"/>
    <s v="6- pignoración"/>
    <s v="LBZ"/>
    <s v="A"/>
    <n v="4"/>
    <n v="0"/>
    <n v="0"/>
    <n v="76130"/>
    <n v="11.536986301369863"/>
    <n v="42.446575342465756"/>
    <n v="2"/>
    <n v="2"/>
    <n v="2"/>
    <n v="2"/>
    <n v="1"/>
    <n v="0"/>
    <n v="0"/>
    <n v="0"/>
  </r>
  <r>
    <n v="62880608"/>
    <s v="ASOCIADO 3886"/>
    <x v="4"/>
    <x v="1"/>
    <n v="450064"/>
    <n v="13638430"/>
    <n v="8986195"/>
    <n v="359785"/>
    <n v="0"/>
    <n v="4973660"/>
    <n v="4652235"/>
    <s v="6- pignoración"/>
    <s v="LBZ"/>
    <s v="A"/>
    <n v="4"/>
    <n v="0"/>
    <n v="0"/>
    <n v="11001"/>
    <n v="10.167123287671233"/>
    <n v="41.257534246575339"/>
    <n v="2"/>
    <n v="2"/>
    <n v="3"/>
    <n v="2"/>
    <n v="3"/>
    <n v="0"/>
    <n v="0"/>
    <n v="0"/>
  </r>
  <r>
    <n v="6646240"/>
    <s v="ASOCIADO 3887"/>
    <x v="2"/>
    <x v="7"/>
    <m/>
    <m/>
    <n v="0"/>
    <m/>
    <m/>
    <m/>
    <n v="4656517"/>
    <s v="SIN"/>
    <s v="SIN"/>
    <s v="SIN"/>
    <n v="4"/>
    <n v="0"/>
    <n v="0"/>
    <n v="76130"/>
    <n v="10.123287671232877"/>
    <n v="54.764383561643832"/>
    <n v="1"/>
    <n v="1"/>
    <n v="2"/>
    <n v="2"/>
    <n v="3"/>
    <n v="0"/>
    <n v="0"/>
    <n v="0"/>
  </r>
  <r>
    <n v="26088026"/>
    <s v="ASOCIADO 3888"/>
    <x v="3"/>
    <x v="5"/>
    <m/>
    <n v="1130648"/>
    <n v="0"/>
    <n v="91921"/>
    <n v="0"/>
    <n v="0"/>
    <n v="4661945"/>
    <s v="9- Otras garantías (no admisible)"/>
    <s v="LBZ"/>
    <s v="A"/>
    <n v="4"/>
    <n v="0"/>
    <n v="0"/>
    <n v="76130"/>
    <n v="7.912328767123288"/>
    <n v="59.082191780821915"/>
    <n v="1"/>
    <n v="2"/>
    <n v="2"/>
    <n v="2"/>
    <n v="2"/>
    <n v="0"/>
    <n v="0"/>
    <n v="0"/>
  </r>
  <r>
    <n v="2240604882"/>
    <s v="ASOCIADO 3889"/>
    <x v="4"/>
    <x v="0"/>
    <n v="245291"/>
    <n v="9187025"/>
    <n v="4522412"/>
    <n v="215052"/>
    <n v="0"/>
    <n v="7716000"/>
    <n v="4664613"/>
    <s v="6- pignoración"/>
    <s v="LBZ"/>
    <s v="A"/>
    <n v="4"/>
    <n v="0"/>
    <n v="0"/>
    <n v="76130"/>
    <n v="8.419178082191781"/>
    <n v="34.424657534246577"/>
    <n v="2"/>
    <n v="2"/>
    <n v="1"/>
    <n v="2"/>
    <n v="1"/>
    <n v="0"/>
    <n v="0"/>
    <n v="0"/>
  </r>
  <r>
    <n v="88462804"/>
    <s v="ASOCIADO 3890"/>
    <x v="3"/>
    <x v="5"/>
    <n v="44736"/>
    <n v="1073916"/>
    <n v="0"/>
    <n v="97932"/>
    <n v="0"/>
    <n v="0"/>
    <n v="4669522"/>
    <s v="9- Otras garantías (no admisible)"/>
    <s v="LBZ"/>
    <s v="A"/>
    <n v="4"/>
    <n v="0"/>
    <n v="4"/>
    <n v="76520"/>
    <n v="1.3753424657534246"/>
    <n v="58.265753424657532"/>
    <n v="1"/>
    <n v="2"/>
    <n v="1"/>
    <n v="2"/>
    <n v="2"/>
    <n v="0"/>
    <n v="0"/>
    <n v="0"/>
  </r>
  <r>
    <n v="66860000"/>
    <s v="ASOCIADO 3891"/>
    <x v="3"/>
    <x v="5"/>
    <n v="831678"/>
    <n v="509957"/>
    <n v="0"/>
    <n v="104453"/>
    <n v="0"/>
    <n v="0"/>
    <n v="4679557"/>
    <s v="9- Otras garantías (no admisible)"/>
    <s v="LBZ"/>
    <s v="A"/>
    <n v="4"/>
    <n v="0"/>
    <n v="0"/>
    <n v="76001"/>
    <n v="5.4657534246575343"/>
    <n v="46.632876712328766"/>
    <n v="2"/>
    <n v="3"/>
    <n v="2"/>
    <n v="3"/>
    <n v="1"/>
    <n v="0"/>
    <n v="0"/>
    <n v="0"/>
  </r>
  <r>
    <n v="62068806"/>
    <s v="ASOCIADO 3893"/>
    <x v="2"/>
    <x v="7"/>
    <n v="1371333"/>
    <m/>
    <n v="0"/>
    <m/>
    <m/>
    <m/>
    <n v="4687023"/>
    <s v="SIN"/>
    <s v="SIN"/>
    <s v="SIN"/>
    <n v="4"/>
    <n v="0"/>
    <n v="0"/>
    <n v="76001"/>
    <n v="3.8383561643835615"/>
    <n v="37.942465753424656"/>
    <n v="2"/>
    <n v="5"/>
    <n v="5"/>
    <n v="9"/>
    <n v="4"/>
    <n v="0"/>
    <n v="0"/>
    <n v="0"/>
  </r>
  <r>
    <n v="2624262"/>
    <s v="ASOCIADO 3894"/>
    <x v="3"/>
    <x v="5"/>
    <n v="1018333"/>
    <n v="4231629"/>
    <n v="0"/>
    <n v="229803"/>
    <n v="0"/>
    <n v="0"/>
    <n v="4695090"/>
    <s v="9- Otras garantías (no admisible)"/>
    <s v="LBZ"/>
    <s v="A"/>
    <n v="4"/>
    <n v="0"/>
    <n v="0"/>
    <n v="68307"/>
    <n v="9.6767123287671239"/>
    <n v="39.254794520547946"/>
    <n v="1"/>
    <n v="4"/>
    <n v="3"/>
    <n v="2"/>
    <n v="3"/>
    <n v="0"/>
    <n v="0"/>
    <n v="0"/>
  </r>
  <r>
    <n v="2226242262"/>
    <s v="ASOCIADO 3895"/>
    <x v="2"/>
    <x v="7"/>
    <m/>
    <m/>
    <n v="0"/>
    <m/>
    <m/>
    <m/>
    <n v="4707457"/>
    <s v="SIN"/>
    <s v="SIN"/>
    <s v="SIN"/>
    <n v="4"/>
    <n v="0"/>
    <n v="0"/>
    <n v="76834"/>
    <n v="10.830136986301369"/>
    <n v="33.186301369863017"/>
    <n v="2"/>
    <n v="2"/>
    <n v="1"/>
    <n v="2"/>
    <n v="1"/>
    <n v="0"/>
    <n v="0"/>
    <n v="0"/>
  </r>
  <r>
    <n v="6208884"/>
    <s v="ASOCIADO 3896"/>
    <x v="3"/>
    <x v="5"/>
    <n v="382067"/>
    <n v="4022886"/>
    <n v="0"/>
    <n v="168800"/>
    <n v="0"/>
    <n v="1900000"/>
    <n v="4718797"/>
    <s v="6- pignoración"/>
    <s v="LBZ"/>
    <s v="A"/>
    <n v="4"/>
    <n v="0"/>
    <n v="0"/>
    <n v="76113"/>
    <n v="8.1424657534246574"/>
    <n v="48.323287671232876"/>
    <n v="1"/>
    <n v="3"/>
    <n v="1"/>
    <n v="2"/>
    <n v="3"/>
    <n v="0"/>
    <n v="0"/>
    <n v="0"/>
  </r>
  <r>
    <n v="80406408"/>
    <s v="ASOCIADO 3897"/>
    <x v="3"/>
    <x v="5"/>
    <m/>
    <n v="505977"/>
    <n v="0"/>
    <n v="171364"/>
    <n v="0"/>
    <n v="0"/>
    <n v="4726820"/>
    <s v="9- Otras garantías (no admisible)"/>
    <s v="LBZ"/>
    <s v="A"/>
    <n v="4"/>
    <n v="0"/>
    <n v="0"/>
    <n v="25175"/>
    <n v="4.9890410958904106"/>
    <n v="48.939726027397263"/>
    <n v="1"/>
    <n v="2"/>
    <n v="3"/>
    <n v="2"/>
    <n v="3"/>
    <n v="0"/>
    <n v="0"/>
    <n v="0"/>
  </r>
  <r>
    <n v="4042248"/>
    <s v="ASOCIADO 3898"/>
    <x v="4"/>
    <x v="1"/>
    <n v="402000"/>
    <n v="11893306"/>
    <n v="7131604"/>
    <n v="315761"/>
    <n v="0"/>
    <n v="0"/>
    <n v="4761702"/>
    <s v="9- Otras garantías (no admisible)"/>
    <s v="LBZ"/>
    <s v="A"/>
    <n v="4"/>
    <n v="0"/>
    <n v="0"/>
    <n v="76130"/>
    <n v="5.5534246575342463"/>
    <n v="37.468493150684928"/>
    <n v="1"/>
    <n v="2"/>
    <n v="2"/>
    <n v="6"/>
    <n v="3"/>
    <n v="0"/>
    <n v="0"/>
    <n v="0"/>
  </r>
  <r>
    <n v="66004682"/>
    <s v="ASOCIADO 3899"/>
    <x v="4"/>
    <x v="1"/>
    <n v="407"/>
    <n v="11930535"/>
    <n v="7152018"/>
    <n v="371177"/>
    <n v="0"/>
    <n v="8076421"/>
    <n v="4778517"/>
    <s v="6- pignoración"/>
    <s v="LBZ"/>
    <s v="A"/>
    <n v="4"/>
    <n v="0"/>
    <n v="0"/>
    <n v="76001"/>
    <n v="9.8000000000000007"/>
    <n v="44.443835616438356"/>
    <n v="2"/>
    <n v="2"/>
    <n v="2"/>
    <n v="2"/>
    <n v="4"/>
    <n v="0"/>
    <n v="0"/>
    <n v="0"/>
  </r>
  <r>
    <n v="26442866"/>
    <s v="ASOCIADO 3900"/>
    <x v="2"/>
    <x v="7"/>
    <n v="2873663"/>
    <m/>
    <n v="0"/>
    <m/>
    <m/>
    <m/>
    <n v="4781601"/>
    <s v="SIN"/>
    <s v="SIN"/>
    <s v="SIN"/>
    <n v="4"/>
    <n v="0"/>
    <n v="0"/>
    <n v="5001"/>
    <n v="5.6684931506849319"/>
    <n v="41.901369863013699"/>
    <n v="1"/>
    <n v="2"/>
    <n v="3"/>
    <n v="4"/>
    <n v="1"/>
    <n v="0"/>
    <n v="0"/>
    <n v="0"/>
  </r>
  <r>
    <n v="2224622484"/>
    <s v="ASOCIADO 3902"/>
    <x v="3"/>
    <x v="5"/>
    <n v="1466813"/>
    <n v="500000"/>
    <n v="0"/>
    <n v="169340"/>
    <n v="0"/>
    <n v="0"/>
    <n v="4783627"/>
    <s v="9- Otras garantías (no admisible)"/>
    <s v="LBZ"/>
    <s v="A"/>
    <n v="4"/>
    <n v="0"/>
    <n v="0"/>
    <n v="76130"/>
    <n v="3.8465753424657536"/>
    <n v="31.93972602739726"/>
    <n v="1"/>
    <n v="2"/>
    <n v="1"/>
    <n v="2"/>
    <n v="1"/>
    <n v="0"/>
    <n v="0"/>
    <n v="0"/>
  </r>
  <r>
    <n v="20822042"/>
    <s v="ASOCIADO 3903"/>
    <x v="3"/>
    <x v="5"/>
    <n v="246"/>
    <n v="415902"/>
    <n v="0"/>
    <n v="141340"/>
    <n v="0"/>
    <n v="0"/>
    <n v="4830183"/>
    <s v="9- Otras garantías (no admisible)"/>
    <s v="LBZ"/>
    <s v="A"/>
    <n v="4"/>
    <n v="0"/>
    <n v="0"/>
    <n v="76130"/>
    <n v="10.210958904109589"/>
    <n v="58.416438356164385"/>
    <n v="2"/>
    <n v="2"/>
    <n v="2"/>
    <n v="2"/>
    <n v="1"/>
    <n v="0"/>
    <n v="0"/>
    <n v="0"/>
  </r>
  <r>
    <n v="24804842"/>
    <s v="ASOCIADO 3904"/>
    <x v="3"/>
    <x v="5"/>
    <n v="418638"/>
    <n v="596650"/>
    <n v="0"/>
    <n v="101486"/>
    <n v="0"/>
    <n v="0"/>
    <n v="4836517"/>
    <s v="9- Otras garantías (no admisible)"/>
    <s v="LBZ"/>
    <s v="A"/>
    <n v="4"/>
    <n v="0"/>
    <n v="0"/>
    <n v="76318"/>
    <n v="8.2465753424657535"/>
    <n v="51.145205479452052"/>
    <n v="1"/>
    <n v="2"/>
    <n v="1"/>
    <n v="2"/>
    <n v="2"/>
    <n v="0"/>
    <n v="0"/>
    <n v="0"/>
  </r>
  <r>
    <n v="66820206"/>
    <s v="ASOCIADO 3905"/>
    <x v="2"/>
    <x v="7"/>
    <m/>
    <m/>
    <n v="0"/>
    <m/>
    <m/>
    <m/>
    <n v="4837601"/>
    <s v="SIN"/>
    <s v="SIN"/>
    <s v="SIN"/>
    <n v="4"/>
    <n v="0"/>
    <n v="0"/>
    <n v="76001"/>
    <n v="5.7150684931506852"/>
    <n v="51.076712328767123"/>
    <n v="2"/>
    <n v="5"/>
    <n v="4"/>
    <n v="5"/>
    <n v="2"/>
    <n v="0"/>
    <n v="0"/>
    <n v="0"/>
  </r>
  <r>
    <n v="66864464"/>
    <s v="ASOCIADO 3907"/>
    <x v="3"/>
    <x v="3"/>
    <n v="1255800"/>
    <n v="5511702"/>
    <n v="664029"/>
    <n v="160844"/>
    <n v="0"/>
    <n v="0"/>
    <n v="4847673"/>
    <s v="9- Otras garantías (no admisible)"/>
    <s v="LBZ"/>
    <s v="A"/>
    <n v="4"/>
    <n v="0"/>
    <n v="0"/>
    <n v="76130"/>
    <n v="10.210958904109589"/>
    <n v="41.939726027397263"/>
    <n v="2"/>
    <n v="2"/>
    <n v="2"/>
    <n v="2"/>
    <n v="1"/>
    <n v="0"/>
    <n v="0"/>
    <n v="0"/>
  </r>
  <r>
    <n v="808068"/>
    <s v="ASOCIADO 3911"/>
    <x v="2"/>
    <x v="8"/>
    <n v="75894734"/>
    <m/>
    <n v="0"/>
    <m/>
    <m/>
    <m/>
    <n v="4869299"/>
    <s v="SIN"/>
    <s v="SIN"/>
    <s v="SIN"/>
    <n v="4"/>
    <n v="0"/>
    <n v="0"/>
    <n v="76001"/>
    <n v="4.0191780821917806"/>
    <n v="37.591780821917808"/>
    <n v="1"/>
    <n v="5"/>
    <n v="4"/>
    <n v="8"/>
    <n v="2"/>
    <n v="0"/>
    <n v="0"/>
    <n v="0"/>
  </r>
  <r>
    <n v="4042664"/>
    <s v="ASOCIADO 3913"/>
    <x v="3"/>
    <x v="5"/>
    <n v="1165007"/>
    <n v="1901415"/>
    <n v="0"/>
    <n v="325836"/>
    <n v="0"/>
    <n v="0"/>
    <n v="4875673"/>
    <s v="9- Otras garantías (no admisible)"/>
    <s v="LBZ"/>
    <s v="A"/>
    <n v="4"/>
    <n v="0"/>
    <n v="0"/>
    <n v="76130"/>
    <n v="8.5041095890410965"/>
    <n v="38.813698630136983"/>
    <n v="1"/>
    <n v="2"/>
    <n v="1"/>
    <n v="2"/>
    <n v="1"/>
    <n v="0"/>
    <n v="0"/>
    <n v="0"/>
  </r>
  <r>
    <n v="6206424"/>
    <s v="ASOCIADO 3914"/>
    <x v="3"/>
    <x v="0"/>
    <n v="2842590"/>
    <n v="8417907"/>
    <n v="3517437"/>
    <n v="401430"/>
    <n v="0"/>
    <n v="0"/>
    <n v="4900470"/>
    <s v="9- Otras garantías (no admisible)"/>
    <s v="LBZ"/>
    <s v="A"/>
    <n v="4"/>
    <n v="0"/>
    <n v="0"/>
    <n v="76001"/>
    <n v="4.8109589041095893"/>
    <n v="41.936986301369863"/>
    <n v="1"/>
    <n v="5"/>
    <n v="3"/>
    <n v="7"/>
    <n v="1"/>
    <n v="0"/>
    <n v="0"/>
    <n v="0"/>
  </r>
  <r>
    <n v="2224620842"/>
    <s v="ASOCIADO 3915"/>
    <x v="3"/>
    <x v="5"/>
    <n v="147852"/>
    <n v="1059807"/>
    <n v="0"/>
    <n v="83889"/>
    <n v="0"/>
    <n v="0"/>
    <n v="4914707"/>
    <s v="9- Otras garantías (no admisible)"/>
    <s v="LBZ"/>
    <s v="A"/>
    <n v="4"/>
    <n v="0"/>
    <n v="0"/>
    <n v="76130"/>
    <n v="4.5643835616438357"/>
    <n v="24.712328767123289"/>
    <n v="1"/>
    <n v="0"/>
    <n v="1"/>
    <n v="2"/>
    <n v="1"/>
    <n v="0"/>
    <n v="0"/>
    <n v="0"/>
  </r>
  <r>
    <n v="6286026"/>
    <s v="ASOCIADO 3916"/>
    <x v="3"/>
    <x v="5"/>
    <n v="1287900"/>
    <n v="201590"/>
    <n v="0"/>
    <n v="51409"/>
    <n v="0"/>
    <n v="0"/>
    <n v="4915419"/>
    <s v="9- Otras garantías (no admisible)"/>
    <s v="LBZ"/>
    <s v="A"/>
    <n v="4"/>
    <n v="0"/>
    <n v="0"/>
    <n v="68615"/>
    <n v="7.8794520547945206"/>
    <n v="53.646575342465752"/>
    <n v="1"/>
    <n v="1"/>
    <n v="1"/>
    <n v="2"/>
    <n v="3"/>
    <n v="0"/>
    <n v="0"/>
    <n v="0"/>
  </r>
  <r>
    <n v="66888860"/>
    <s v="ASOCIADO 3917"/>
    <x v="3"/>
    <x v="5"/>
    <n v="526865"/>
    <n v="2435444"/>
    <n v="0"/>
    <n v="262194"/>
    <n v="0"/>
    <n v="0"/>
    <n v="4929249"/>
    <s v="9- Otras garantías (no admisible)"/>
    <s v="LBZ"/>
    <s v="A"/>
    <n v="4"/>
    <n v="0"/>
    <n v="0"/>
    <n v="76130"/>
    <n v="5.6356164383561644"/>
    <n v="45.230136986301368"/>
    <n v="1"/>
    <n v="2"/>
    <n v="1"/>
    <n v="2"/>
    <n v="1"/>
    <n v="0"/>
    <n v="0"/>
    <n v="0"/>
  </r>
  <r>
    <n v="2224660004"/>
    <s v="ASOCIADO 3918"/>
    <x v="3"/>
    <x v="5"/>
    <n v="5103"/>
    <n v="168831"/>
    <n v="0"/>
    <n v="377002"/>
    <n v="0"/>
    <n v="0"/>
    <n v="4935673"/>
    <s v="9- Otras garantías (no admisible)"/>
    <s v="LBZ"/>
    <s v="A"/>
    <n v="4"/>
    <n v="0"/>
    <n v="0"/>
    <n v="76130"/>
    <n v="8.2986301369863007"/>
    <n v="27.539726027397261"/>
    <n v="2"/>
    <n v="4"/>
    <n v="2"/>
    <n v="3"/>
    <n v="1"/>
    <n v="0"/>
    <n v="0"/>
    <n v="0"/>
  </r>
  <r>
    <n v="2008686264"/>
    <s v="ASOCIADO 3920"/>
    <x v="2"/>
    <x v="7"/>
    <m/>
    <m/>
    <n v="0"/>
    <m/>
    <m/>
    <m/>
    <n v="4939429"/>
    <s v="SIN"/>
    <s v="SIN"/>
    <s v="SIN"/>
    <n v="4"/>
    <n v="0"/>
    <n v="0"/>
    <n v="68001"/>
    <n v="4.816438356164384"/>
    <n v="32.284931506849318"/>
    <n v="2"/>
    <n v="5"/>
    <n v="2"/>
    <n v="4"/>
    <n v="1"/>
    <n v="0"/>
    <n v="0"/>
    <n v="0"/>
  </r>
  <r>
    <n v="6222228"/>
    <s v="ASOCIADO 3923"/>
    <x v="3"/>
    <x v="5"/>
    <m/>
    <n v="4252795"/>
    <n v="0"/>
    <n v="105254"/>
    <n v="0"/>
    <n v="0"/>
    <n v="4976947"/>
    <s v="9- Otras garantías (no admisible)"/>
    <s v="LBZ"/>
    <s v="A"/>
    <n v="4"/>
    <n v="0"/>
    <n v="0"/>
    <n v="76130"/>
    <n v="8.7178082191780817"/>
    <n v="39.717808219178082"/>
    <n v="1"/>
    <n v="2"/>
    <n v="2"/>
    <n v="2"/>
    <n v="1"/>
    <n v="0"/>
    <n v="0"/>
    <n v="0"/>
  </r>
  <r>
    <n v="2440482"/>
    <s v="ASOCIADO 3924"/>
    <x v="3"/>
    <x v="5"/>
    <m/>
    <n v="3631901"/>
    <n v="0"/>
    <n v="237492"/>
    <n v="0"/>
    <n v="0"/>
    <n v="4984629"/>
    <s v="9- Otras garantías (no admisible)"/>
    <s v="LBZ"/>
    <s v="A"/>
    <n v="4"/>
    <n v="0"/>
    <n v="0"/>
    <n v="68547"/>
    <n v="5.5890410958904111"/>
    <n v="44.783561643835618"/>
    <n v="1"/>
    <n v="4"/>
    <n v="3"/>
    <n v="4"/>
    <n v="3"/>
    <n v="0"/>
    <n v="0"/>
    <n v="0"/>
  </r>
  <r>
    <n v="20820622"/>
    <s v="ASOCIADO 3925"/>
    <x v="3"/>
    <x v="5"/>
    <n v="61341"/>
    <n v="4392492"/>
    <n v="0"/>
    <n v="115671"/>
    <n v="0"/>
    <n v="1900000"/>
    <n v="4984933"/>
    <s v="6- pignoración"/>
    <s v="LBZ"/>
    <s v="A"/>
    <n v="4"/>
    <n v="0"/>
    <n v="0"/>
    <n v="66170"/>
    <n v="12.32054794520548"/>
    <n v="41.638356164383559"/>
    <n v="2"/>
    <n v="2"/>
    <n v="2"/>
    <n v="2"/>
    <n v="1"/>
    <n v="0"/>
    <n v="0"/>
    <n v="0"/>
  </r>
  <r>
    <n v="48682800"/>
    <s v="ASOCIADO 3927"/>
    <x v="2"/>
    <x v="7"/>
    <n v="810452"/>
    <m/>
    <n v="0"/>
    <m/>
    <m/>
    <m/>
    <n v="5003673"/>
    <s v="SIN"/>
    <s v="SIN"/>
    <s v="SIN"/>
    <n v="4"/>
    <n v="0"/>
    <n v="0"/>
    <n v="76130"/>
    <n v="8.9972602739726035"/>
    <n v="40.158904109589038"/>
    <n v="2"/>
    <n v="0"/>
    <n v="1"/>
    <n v="3"/>
    <n v="1"/>
    <n v="0"/>
    <n v="0"/>
    <n v="0"/>
  </r>
  <r>
    <n v="2224626866"/>
    <s v="ASOCIADO 3930"/>
    <x v="2"/>
    <x v="7"/>
    <n v="607719"/>
    <m/>
    <n v="0"/>
    <m/>
    <m/>
    <m/>
    <n v="5021079"/>
    <s v="SIN"/>
    <s v="SIN"/>
    <s v="SIN"/>
    <n v="4"/>
    <n v="0"/>
    <n v="0"/>
    <n v="76130"/>
    <n v="8.9972602739726035"/>
    <n v="29.273972602739725"/>
    <n v="1"/>
    <n v="2"/>
    <n v="1"/>
    <n v="2"/>
    <n v="1"/>
    <n v="0"/>
    <n v="0"/>
    <n v="0"/>
  </r>
  <r>
    <n v="42002824"/>
    <s v="ASOCIADO 3931"/>
    <x v="2"/>
    <x v="7"/>
    <n v="273639"/>
    <m/>
    <n v="0"/>
    <m/>
    <m/>
    <m/>
    <n v="5032235"/>
    <s v="SIN"/>
    <s v="SIN"/>
    <s v="SIN"/>
    <n v="4"/>
    <n v="0"/>
    <n v="0"/>
    <n v="76001"/>
    <n v="8.24931506849315"/>
    <n v="52.463013698630135"/>
    <n v="2"/>
    <n v="5"/>
    <n v="2"/>
    <n v="3"/>
    <n v="1"/>
    <n v="0"/>
    <n v="0"/>
    <n v="0"/>
  </r>
  <r>
    <n v="66806828"/>
    <s v="ASOCIADO 3932"/>
    <x v="2"/>
    <x v="7"/>
    <m/>
    <m/>
    <n v="0"/>
    <m/>
    <m/>
    <m/>
    <n v="5036517"/>
    <s v="SIN"/>
    <s v="SIN"/>
    <s v="SIN"/>
    <n v="4"/>
    <n v="0"/>
    <n v="0"/>
    <n v="76130"/>
    <n v="10.213698630136987"/>
    <n v="53.397260273972606"/>
    <n v="2"/>
    <n v="2"/>
    <n v="2"/>
    <n v="2"/>
    <n v="1"/>
    <n v="0"/>
    <n v="0"/>
    <n v="0"/>
  </r>
  <r>
    <n v="48886804"/>
    <s v="ASOCIADO 3933"/>
    <x v="3"/>
    <x v="5"/>
    <m/>
    <n v="346752"/>
    <n v="0"/>
    <n v="175460"/>
    <n v="0"/>
    <n v="0"/>
    <n v="5043216"/>
    <s v="9- Otras garantías (no admisible)"/>
    <s v="LBZ"/>
    <s v="A"/>
    <n v="4"/>
    <n v="0"/>
    <n v="0"/>
    <n v="76111"/>
    <n v="11.791780821917808"/>
    <n v="47.178082191780824"/>
    <n v="2"/>
    <n v="2"/>
    <n v="2"/>
    <n v="2"/>
    <n v="2"/>
    <n v="0"/>
    <n v="0"/>
    <n v="0"/>
  </r>
  <r>
    <n v="82220842"/>
    <s v="ASOCIADO 3936"/>
    <x v="3"/>
    <x v="3"/>
    <n v="26999"/>
    <n v="5418244"/>
    <n v="348685"/>
    <n v="192636"/>
    <n v="0"/>
    <n v="5200000"/>
    <n v="5069559"/>
    <s v="6- pignoración"/>
    <s v="LBZ"/>
    <s v="A"/>
    <n v="4"/>
    <n v="0"/>
    <n v="0"/>
    <n v="8001"/>
    <n v="6.3095890410958901"/>
    <n v="46.69315068493151"/>
    <n v="1"/>
    <n v="2"/>
    <n v="2"/>
    <n v="2"/>
    <n v="1"/>
    <n v="0"/>
    <n v="0"/>
    <n v="0"/>
  </r>
  <r>
    <n v="26800224"/>
    <s v="ASOCIADO 3937"/>
    <x v="3"/>
    <x v="3"/>
    <n v="369140"/>
    <n v="5277914"/>
    <n v="180967"/>
    <n v="243051"/>
    <n v="0"/>
    <n v="2000000"/>
    <n v="5096947"/>
    <s v="6- pignoración"/>
    <s v="LBZ"/>
    <s v="A"/>
    <n v="4"/>
    <n v="0"/>
    <n v="0"/>
    <n v="76275"/>
    <n v="8.7972602739726025"/>
    <n v="46.68767123287671"/>
    <n v="1"/>
    <n v="2"/>
    <n v="1"/>
    <n v="2"/>
    <n v="1"/>
    <n v="0"/>
    <n v="0"/>
    <n v="0"/>
  </r>
  <r>
    <n v="66866460"/>
    <s v="ASOCIADO 3939"/>
    <x v="2"/>
    <x v="8"/>
    <n v="4996601"/>
    <m/>
    <n v="0"/>
    <m/>
    <m/>
    <m/>
    <n v="5111873"/>
    <s v="SIN"/>
    <s v="SIN"/>
    <s v="SIN"/>
    <n v="4"/>
    <n v="0"/>
    <n v="0"/>
    <n v="76001"/>
    <n v="12.416438356164383"/>
    <n v="49.172602739726024"/>
    <n v="2"/>
    <n v="0"/>
    <n v="1"/>
    <n v="2"/>
    <n v="1"/>
    <n v="0"/>
    <n v="0"/>
    <n v="0"/>
  </r>
  <r>
    <n v="66820624"/>
    <s v="ASOCIADO 3941"/>
    <x v="4"/>
    <x v="1"/>
    <m/>
    <n v="11518559"/>
    <n v="6384554"/>
    <n v="285862"/>
    <n v="0"/>
    <n v="3251627"/>
    <n v="5134005"/>
    <s v="6- pignoración"/>
    <s v="LBZ"/>
    <s v="A"/>
    <n v="4"/>
    <n v="0"/>
    <n v="0"/>
    <n v="76834"/>
    <n v="12.416438356164383"/>
    <n v="50.720547945205482"/>
    <n v="2"/>
    <n v="2"/>
    <n v="1"/>
    <n v="2"/>
    <n v="2"/>
    <n v="0"/>
    <n v="0"/>
    <n v="0"/>
  </r>
  <r>
    <n v="2462604"/>
    <s v="ASOCIADO 3942"/>
    <x v="3"/>
    <x v="5"/>
    <m/>
    <n v="881470"/>
    <n v="0"/>
    <n v="104000"/>
    <n v="0"/>
    <n v="0"/>
    <n v="5136463"/>
    <s v="9- Otras garantías (no admisible)"/>
    <s v="LBZ"/>
    <s v="A"/>
    <n v="4"/>
    <n v="0"/>
    <n v="0"/>
    <n v="68255"/>
    <n v="11.427397260273972"/>
    <n v="55.520547945205479"/>
    <n v="1"/>
    <n v="1"/>
    <n v="2"/>
    <n v="2"/>
    <n v="2"/>
    <n v="0"/>
    <n v="0"/>
    <n v="0"/>
  </r>
  <r>
    <n v="20246828"/>
    <s v="ASOCIADO 3943"/>
    <x v="2"/>
    <x v="7"/>
    <m/>
    <m/>
    <n v="0"/>
    <m/>
    <m/>
    <m/>
    <n v="5143559"/>
    <s v="SIN"/>
    <s v="SIN"/>
    <s v="SIN"/>
    <n v="4"/>
    <n v="0"/>
    <n v="0"/>
    <n v="76130"/>
    <n v="6.2520547945205482"/>
    <n v="67.457534246575349"/>
    <n v="1"/>
    <n v="0"/>
    <n v="1"/>
    <n v="3"/>
    <n v="1"/>
    <n v="0"/>
    <n v="0"/>
    <n v="0"/>
  </r>
  <r>
    <n v="66864446"/>
    <s v="ASOCIADO 3946"/>
    <x v="3"/>
    <x v="5"/>
    <m/>
    <n v="2007936"/>
    <n v="0"/>
    <n v="512064"/>
    <n v="0"/>
    <n v="0"/>
    <n v="5164757"/>
    <s v="9- Otras garantías (no admisible)"/>
    <s v="LBZ"/>
    <s v="A"/>
    <n v="4"/>
    <n v="0"/>
    <n v="0"/>
    <n v="76130"/>
    <n v="6.6712328767123283"/>
    <n v="50.69315068493151"/>
    <n v="2"/>
    <n v="2"/>
    <n v="2"/>
    <n v="4"/>
    <n v="1"/>
    <n v="0"/>
    <n v="0"/>
    <n v="0"/>
  </r>
  <r>
    <n v="84284866"/>
    <s v="ASOCIADO 3948"/>
    <x v="3"/>
    <x v="5"/>
    <n v="91910"/>
    <n v="518067"/>
    <n v="0"/>
    <n v="175460"/>
    <n v="0"/>
    <n v="0"/>
    <n v="5190100"/>
    <s v="9- Otras garantías (no admisible)"/>
    <s v="LBZ"/>
    <s v="A"/>
    <n v="4"/>
    <n v="0"/>
    <n v="0"/>
    <n v="11001"/>
    <n v="6.3095890410958901"/>
    <n v="39.980821917808221"/>
    <n v="1"/>
    <n v="0"/>
    <n v="2"/>
    <n v="3"/>
    <n v="1"/>
    <n v="0"/>
    <n v="0"/>
    <n v="0"/>
  </r>
  <r>
    <n v="2224620024"/>
    <s v="ASOCIADO 3951"/>
    <x v="2"/>
    <x v="8"/>
    <n v="18525195"/>
    <m/>
    <n v="0"/>
    <m/>
    <m/>
    <m/>
    <n v="5198361"/>
    <s v="SIN"/>
    <s v="SIN"/>
    <s v="SIN"/>
    <n v="4"/>
    <n v="0"/>
    <n v="0"/>
    <n v="76001"/>
    <n v="6.3068493150684928"/>
    <n v="35.88219178082192"/>
    <n v="2"/>
    <n v="0"/>
    <n v="4"/>
    <n v="5"/>
    <n v="1"/>
    <n v="0"/>
    <n v="0"/>
    <n v="0"/>
  </r>
  <r>
    <n v="20460408"/>
    <s v="ASOCIADO 3952"/>
    <x v="3"/>
    <x v="5"/>
    <n v="737323"/>
    <n v="2182496"/>
    <n v="0"/>
    <n v="75513"/>
    <n v="0"/>
    <n v="0"/>
    <n v="5200235"/>
    <s v="9- Otras garantías (no admisible)"/>
    <s v="LBZ"/>
    <s v="A"/>
    <n v="4"/>
    <n v="0"/>
    <n v="0"/>
    <n v="76130"/>
    <n v="9.75068493150685"/>
    <n v="59.389041095890413"/>
    <n v="2"/>
    <n v="1"/>
    <n v="2"/>
    <n v="2"/>
    <n v="4"/>
    <n v="0"/>
    <n v="0"/>
    <n v="0"/>
  </r>
  <r>
    <n v="2240644060"/>
    <s v="ASOCIADO 3953"/>
    <x v="2"/>
    <x v="8"/>
    <n v="14311940"/>
    <m/>
    <n v="0"/>
    <m/>
    <m/>
    <m/>
    <n v="5201601"/>
    <s v="SIN"/>
    <s v="SIN"/>
    <s v="SIN"/>
    <n v="4"/>
    <n v="0"/>
    <n v="0"/>
    <n v="76001"/>
    <n v="6.2520547945205482"/>
    <n v="35.778082191780825"/>
    <n v="1"/>
    <n v="2"/>
    <n v="2"/>
    <n v="3"/>
    <n v="1"/>
    <n v="0"/>
    <n v="0"/>
    <n v="0"/>
  </r>
  <r>
    <n v="4040840"/>
    <s v="ASOCIADO 3954"/>
    <x v="3"/>
    <x v="8"/>
    <n v="4610787"/>
    <n v="3569193"/>
    <n v="0"/>
    <n v="115007"/>
    <n v="0"/>
    <n v="1000000"/>
    <n v="5242670"/>
    <s v="6- pignoración"/>
    <s v="LBZ"/>
    <s v="A"/>
    <n v="4"/>
    <n v="0"/>
    <n v="0"/>
    <n v="76130"/>
    <n v="3.558904109589041"/>
    <n v="39.101369863013701"/>
    <n v="1"/>
    <n v="0"/>
    <n v="1"/>
    <n v="3"/>
    <n v="3"/>
    <n v="0"/>
    <n v="0"/>
    <n v="0"/>
  </r>
  <r>
    <n v="2224622068"/>
    <s v="ASOCIADO 3955"/>
    <x v="3"/>
    <x v="5"/>
    <n v="29455"/>
    <n v="4810197"/>
    <n v="0"/>
    <n v="229803"/>
    <n v="0"/>
    <n v="0"/>
    <n v="5249079"/>
    <s v="9- Otras garantías (no admisible)"/>
    <s v="LBZ"/>
    <s v="A"/>
    <n v="4"/>
    <n v="0"/>
    <n v="0"/>
    <n v="76130"/>
    <n v="9.9178082191780828"/>
    <n v="31.350684931506848"/>
    <n v="1"/>
    <n v="2"/>
    <n v="2"/>
    <n v="2"/>
    <n v="1"/>
    <n v="0"/>
    <n v="0"/>
    <n v="0"/>
  </r>
  <r>
    <n v="8424068"/>
    <s v="ASOCIADO 3957"/>
    <x v="3"/>
    <x v="5"/>
    <n v="63"/>
    <n v="5021523"/>
    <n v="0"/>
    <n v="225077"/>
    <n v="0"/>
    <n v="0"/>
    <n v="5254361"/>
    <s v="9- Otras garantías (no admisible)"/>
    <s v="LBZ"/>
    <s v="A"/>
    <n v="4"/>
    <n v="0"/>
    <n v="0"/>
    <n v="76130"/>
    <n v="6.3287671232876717"/>
    <n v="59.032876712328765"/>
    <n v="1"/>
    <n v="1"/>
    <n v="1"/>
    <n v="2"/>
    <n v="2"/>
    <n v="0"/>
    <n v="0"/>
    <n v="0"/>
  </r>
  <r>
    <n v="2646886"/>
    <s v="ASOCIADO 3958"/>
    <x v="2"/>
    <x v="7"/>
    <m/>
    <m/>
    <n v="0"/>
    <m/>
    <m/>
    <m/>
    <n v="5278049"/>
    <s v="SIN"/>
    <s v="SIN"/>
    <s v="SIN"/>
    <n v="4"/>
    <n v="0"/>
    <n v="0"/>
    <n v="68001"/>
    <n v="2.3616438356164382"/>
    <n v="37.057534246575344"/>
    <n v="1"/>
    <n v="2"/>
    <n v="1"/>
    <n v="2"/>
    <n v="3"/>
    <n v="0"/>
    <n v="0"/>
    <n v="0"/>
  </r>
  <r>
    <n v="42800400"/>
    <s v="ASOCIADO 3959"/>
    <x v="3"/>
    <x v="5"/>
    <n v="101000"/>
    <n v="4434390"/>
    <n v="0"/>
    <n v="168962"/>
    <n v="0"/>
    <n v="0"/>
    <n v="5280537"/>
    <s v="9- Otras garantías (no admisible)"/>
    <s v="LBZ"/>
    <s v="A"/>
    <n v="4"/>
    <n v="0"/>
    <n v="0"/>
    <n v="76001"/>
    <n v="18.104109589041094"/>
    <n v="59.68767123287671"/>
    <n v="2"/>
    <n v="2"/>
    <n v="3"/>
    <n v="2"/>
    <n v="4"/>
    <n v="0"/>
    <n v="0"/>
    <n v="0"/>
  </r>
  <r>
    <n v="4208682"/>
    <s v="ASOCIADO 3960"/>
    <x v="2"/>
    <x v="8"/>
    <n v="3285600"/>
    <m/>
    <n v="0"/>
    <m/>
    <m/>
    <m/>
    <n v="5292834"/>
    <s v="SIN"/>
    <s v="SIN"/>
    <s v="SIN"/>
    <n v="4"/>
    <n v="0"/>
    <n v="0"/>
    <n v="76130"/>
    <n v="6.5534246575342463"/>
    <n v="46.950684931506849"/>
    <n v="1"/>
    <n v="5"/>
    <n v="2"/>
    <n v="5"/>
    <n v="3"/>
    <n v="0"/>
    <n v="0"/>
    <n v="0"/>
  </r>
  <r>
    <n v="64446084"/>
    <s v="ASOCIADO 3961"/>
    <x v="2"/>
    <x v="7"/>
    <m/>
    <m/>
    <n v="0"/>
    <m/>
    <m/>
    <m/>
    <n v="5307980"/>
    <s v="SIN"/>
    <s v="SIN"/>
    <s v="SIN"/>
    <n v="4"/>
    <n v="0"/>
    <n v="0"/>
    <n v="68001"/>
    <n v="1.3041095890410959"/>
    <n v="54.07123287671233"/>
    <n v="2"/>
    <n v="5"/>
    <n v="3"/>
    <n v="4"/>
    <n v="2"/>
    <n v="0"/>
    <n v="0"/>
    <n v="0"/>
  </r>
  <r>
    <n v="4406842"/>
    <s v="ASOCIADO 3962"/>
    <x v="2"/>
    <x v="7"/>
    <m/>
    <m/>
    <n v="0"/>
    <m/>
    <m/>
    <m/>
    <n v="5320121"/>
    <s v="SIN"/>
    <s v="SIN"/>
    <s v="SIN"/>
    <n v="4"/>
    <n v="0"/>
    <n v="0"/>
    <n v="76520"/>
    <n v="10.123287671232877"/>
    <n v="34.205479452054796"/>
    <n v="1"/>
    <n v="2"/>
    <n v="1"/>
    <n v="2"/>
    <n v="3"/>
    <n v="0"/>
    <n v="0"/>
    <n v="0"/>
  </r>
  <r>
    <n v="24800466"/>
    <s v="ASOCIADO 3963"/>
    <x v="3"/>
    <x v="3"/>
    <n v="369041"/>
    <n v="5519754"/>
    <n v="198233"/>
    <n v="519218"/>
    <n v="0"/>
    <n v="10600000"/>
    <n v="5321521"/>
    <s v="6- pignoración"/>
    <s v="LBZ"/>
    <s v="A"/>
    <n v="4"/>
    <n v="0"/>
    <n v="0"/>
    <n v="76834"/>
    <n v="11.164383561643836"/>
    <n v="36.978082191780821"/>
    <n v="1"/>
    <n v="0"/>
    <n v="2"/>
    <n v="2"/>
    <n v="2"/>
    <n v="0"/>
    <n v="0"/>
    <n v="0"/>
  </r>
  <r>
    <n v="4042644"/>
    <s v="ASOCIADO 3964"/>
    <x v="2"/>
    <x v="7"/>
    <m/>
    <m/>
    <n v="0"/>
    <m/>
    <m/>
    <m/>
    <n v="5330385"/>
    <s v="SIN"/>
    <s v="SIN"/>
    <s v="SIN"/>
    <n v="4"/>
    <n v="0"/>
    <n v="0"/>
    <n v="76130"/>
    <n v="10.084931506849315"/>
    <n v="38.438356164383563"/>
    <n v="1"/>
    <n v="2"/>
    <n v="3"/>
    <n v="2"/>
    <n v="3"/>
    <n v="0"/>
    <n v="0"/>
    <n v="0"/>
  </r>
  <r>
    <n v="26682886"/>
    <s v="ASOCIADO 3965"/>
    <x v="4"/>
    <x v="0"/>
    <n v="2189994"/>
    <n v="8569451"/>
    <n v="3236128"/>
    <n v="400482"/>
    <n v="0"/>
    <n v="3840000"/>
    <n v="5333323"/>
    <s v="6- pignoración"/>
    <s v="LBZ"/>
    <s v="A"/>
    <n v="4"/>
    <n v="0"/>
    <n v="0"/>
    <n v="76834"/>
    <n v="12.153424657534247"/>
    <n v="59.339726027397262"/>
    <n v="1"/>
    <n v="2"/>
    <n v="2"/>
    <n v="2"/>
    <n v="4"/>
    <n v="0"/>
    <n v="0"/>
    <n v="0"/>
  </r>
  <r>
    <n v="2224642062"/>
    <s v="ASOCIADO 3966"/>
    <x v="2"/>
    <x v="7"/>
    <m/>
    <m/>
    <n v="0"/>
    <m/>
    <m/>
    <m/>
    <n v="5334293"/>
    <s v="SIN"/>
    <s v="SIN"/>
    <s v="SIN"/>
    <n v="4"/>
    <n v="0"/>
    <n v="0"/>
    <n v="76520"/>
    <n v="6.5534246575342463"/>
    <n v="34.227397260273975"/>
    <n v="1"/>
    <n v="0"/>
    <n v="1"/>
    <n v="3"/>
    <n v="1"/>
    <n v="0"/>
    <n v="0"/>
    <n v="0"/>
  </r>
  <r>
    <n v="20448282"/>
    <s v="ASOCIADO 3967"/>
    <x v="3"/>
    <x v="5"/>
    <m/>
    <n v="2806585"/>
    <n v="0"/>
    <n v="112279"/>
    <n v="0"/>
    <n v="0"/>
    <n v="5335372"/>
    <s v="9- Otras garantías (no admisible)"/>
    <s v="LBZ"/>
    <s v="A"/>
    <n v="4"/>
    <n v="0"/>
    <n v="0"/>
    <n v="76130"/>
    <n v="10.791780821917808"/>
    <n v="38.871232876712327"/>
    <n v="2"/>
    <n v="2"/>
    <n v="2"/>
    <n v="2"/>
    <n v="1"/>
    <n v="0"/>
    <n v="0"/>
    <n v="0"/>
  </r>
  <r>
    <n v="4826460"/>
    <s v="ASOCIADO 3970"/>
    <x v="3"/>
    <x v="5"/>
    <m/>
    <n v="1260244"/>
    <n v="0"/>
    <n v="218200"/>
    <n v="0"/>
    <n v="0"/>
    <n v="5366820"/>
    <s v="9- Otras garantías (no admisible)"/>
    <s v="LBZ"/>
    <s v="A"/>
    <n v="4"/>
    <n v="0"/>
    <n v="0"/>
    <n v="13052"/>
    <n v="5.7945205479452051"/>
    <n v="47.575342465753423"/>
    <n v="1"/>
    <n v="2"/>
    <n v="1"/>
    <n v="2"/>
    <n v="3"/>
    <n v="0"/>
    <n v="0"/>
    <n v="0"/>
  </r>
  <r>
    <n v="66884268"/>
    <s v="ASOCIADO 3971"/>
    <x v="3"/>
    <x v="5"/>
    <m/>
    <n v="1695967"/>
    <n v="0"/>
    <n v="137882"/>
    <n v="0"/>
    <n v="0"/>
    <n v="5391567"/>
    <s v="9- Otras garantías (no admisible)"/>
    <s v="LBZ"/>
    <s v="A"/>
    <n v="4"/>
    <n v="0"/>
    <n v="0"/>
    <n v="76130"/>
    <n v="10.213698630136987"/>
    <n v="51.263013698630139"/>
    <n v="2"/>
    <n v="2"/>
    <n v="1"/>
    <n v="2"/>
    <n v="3"/>
    <n v="0"/>
    <n v="0"/>
    <n v="0"/>
  </r>
  <r>
    <n v="4466020"/>
    <s v="ASOCIADO 3972"/>
    <x v="3"/>
    <x v="5"/>
    <n v="961000"/>
    <n v="3109283"/>
    <n v="0"/>
    <n v="252783"/>
    <n v="0"/>
    <n v="0"/>
    <n v="5412517"/>
    <s v="9- Otras garantías (no admisible)"/>
    <s v="LBZ"/>
    <s v="A"/>
    <n v="4"/>
    <n v="0"/>
    <n v="0"/>
    <n v="76130"/>
    <n v="9.8849315068493144"/>
    <n v="46.254794520547946"/>
    <n v="1"/>
    <n v="2"/>
    <n v="2"/>
    <n v="2"/>
    <n v="3"/>
    <n v="0"/>
    <n v="0"/>
    <n v="0"/>
  </r>
  <r>
    <n v="66828448"/>
    <s v="ASOCIADO 3973"/>
    <x v="2"/>
    <x v="7"/>
    <n v="81242"/>
    <m/>
    <n v="0"/>
    <m/>
    <m/>
    <m/>
    <n v="5422646"/>
    <s v="SIN"/>
    <s v="SIN"/>
    <s v="SIN"/>
    <n v="4"/>
    <n v="0"/>
    <n v="0"/>
    <n v="76834"/>
    <n v="13.408219178082192"/>
    <n v="44.512328767123286"/>
    <n v="2"/>
    <n v="3"/>
    <n v="2"/>
    <n v="2"/>
    <n v="3"/>
    <n v="0"/>
    <n v="0"/>
    <n v="0"/>
  </r>
  <r>
    <n v="2008408628"/>
    <s v="ASOCIADO 3975"/>
    <x v="3"/>
    <x v="5"/>
    <n v="134195"/>
    <n v="3681913"/>
    <n v="0"/>
    <n v="366219"/>
    <n v="0"/>
    <n v="0"/>
    <n v="5439249"/>
    <s v="9- Otras garantías (no admisible)"/>
    <s v="LBZ"/>
    <s v="A"/>
    <n v="4"/>
    <n v="0"/>
    <n v="0"/>
    <n v="76001"/>
    <n v="10.673972602739726"/>
    <n v="30.890410958904109"/>
    <n v="1"/>
    <n v="0"/>
    <n v="2"/>
    <n v="3"/>
    <n v="2"/>
    <n v="0"/>
    <n v="0"/>
    <n v="0"/>
  </r>
  <r>
    <n v="42006268"/>
    <s v="ASOCIADO 3979"/>
    <x v="3"/>
    <x v="5"/>
    <m/>
    <n v="5173143"/>
    <n v="0"/>
    <n v="344459"/>
    <n v="0"/>
    <n v="2100000"/>
    <n v="5462745"/>
    <s v="6- pignoración"/>
    <s v="LBZ"/>
    <s v="A"/>
    <n v="4"/>
    <n v="0"/>
    <n v="0"/>
    <n v="76001"/>
    <n v="10.830136986301369"/>
    <n v="52.649315068493152"/>
    <n v="2"/>
    <n v="2"/>
    <n v="2"/>
    <n v="2"/>
    <n v="2"/>
    <n v="0"/>
    <n v="0"/>
    <n v="0"/>
  </r>
  <r>
    <n v="20842802"/>
    <s v="ASOCIADO 3981"/>
    <x v="3"/>
    <x v="5"/>
    <n v="127518"/>
    <n v="3145104"/>
    <n v="0"/>
    <n v="130352"/>
    <n v="0"/>
    <n v="0"/>
    <n v="5485254"/>
    <s v="9- Otras garantías (no admisible)"/>
    <s v="LBZ"/>
    <s v="A"/>
    <n v="4"/>
    <n v="0"/>
    <n v="0"/>
    <n v="76001"/>
    <n v="12.665753424657535"/>
    <n v="46.830136986301369"/>
    <n v="2"/>
    <n v="0"/>
    <n v="1"/>
    <n v="2"/>
    <n v="1"/>
    <n v="0"/>
    <n v="0"/>
    <n v="0"/>
  </r>
  <r>
    <n v="66080826"/>
    <s v="ASOCIADO 3982"/>
    <x v="2"/>
    <x v="8"/>
    <n v="5825319"/>
    <m/>
    <n v="0"/>
    <m/>
    <m/>
    <m/>
    <n v="5492947"/>
    <s v="SIN"/>
    <s v="SIN"/>
    <s v="SIN"/>
    <n v="4"/>
    <n v="0"/>
    <n v="0"/>
    <n v="76001"/>
    <n v="9.1397260273972609"/>
    <n v="45"/>
    <n v="2"/>
    <n v="4"/>
    <n v="3"/>
    <n v="3"/>
    <n v="1"/>
    <n v="0"/>
    <n v="0"/>
    <n v="0"/>
  </r>
  <r>
    <n v="8048828"/>
    <s v="ASOCIADO 3983"/>
    <x v="3"/>
    <x v="3"/>
    <n v="26531"/>
    <n v="5624620"/>
    <n v="129129"/>
    <n v="461392"/>
    <n v="0"/>
    <n v="7897000"/>
    <n v="5495491"/>
    <s v="6- pignoración"/>
    <s v="LBZ"/>
    <s v="A"/>
    <n v="4"/>
    <n v="0"/>
    <n v="0"/>
    <n v="76001"/>
    <n v="7.0849315068493155"/>
    <n v="50.257534246575339"/>
    <n v="1"/>
    <n v="2"/>
    <n v="2"/>
    <n v="3"/>
    <n v="1"/>
    <n v="0"/>
    <n v="0"/>
    <n v="0"/>
  </r>
  <r>
    <n v="42004686"/>
    <s v="ASOCIADO 3984"/>
    <x v="3"/>
    <x v="5"/>
    <n v="47488"/>
    <n v="2981496"/>
    <n v="0"/>
    <n v="234068"/>
    <n v="0"/>
    <n v="0"/>
    <n v="5497079"/>
    <s v="9- Otras garantías (no admisible)"/>
    <s v="LBZ"/>
    <s v="A"/>
    <n v="4"/>
    <n v="0"/>
    <n v="0"/>
    <n v="76001"/>
    <n v="10.084931506849315"/>
    <n v="52.665753424657531"/>
    <n v="2"/>
    <n v="2"/>
    <n v="2"/>
    <n v="2"/>
    <n v="3"/>
    <n v="0"/>
    <n v="0"/>
    <n v="0"/>
  </r>
  <r>
    <n v="82826446"/>
    <s v="ASOCIADO 3985"/>
    <x v="3"/>
    <x v="8"/>
    <n v="6304208"/>
    <n v="5352002"/>
    <n v="0"/>
    <n v="304757"/>
    <n v="0"/>
    <n v="0"/>
    <n v="5504050"/>
    <s v="9- Otras garantías (no admisible)"/>
    <s v="LBZ"/>
    <s v="A"/>
    <n v="4"/>
    <n v="0"/>
    <n v="0"/>
    <n v="76001"/>
    <n v="4.7534246575342465"/>
    <n v="55.254794520547946"/>
    <n v="1"/>
    <n v="2"/>
    <n v="3"/>
    <n v="2"/>
    <n v="1"/>
    <n v="0"/>
    <n v="0"/>
    <n v="0"/>
  </r>
  <r>
    <n v="4404408"/>
    <s v="ASOCIADO 3986"/>
    <x v="2"/>
    <x v="7"/>
    <n v="619032"/>
    <m/>
    <n v="0"/>
    <m/>
    <m/>
    <m/>
    <n v="5504785"/>
    <s v="SIN"/>
    <s v="SIN"/>
    <s v="SIN"/>
    <n v="4"/>
    <n v="0"/>
    <n v="0"/>
    <n v="76834"/>
    <n v="9.5041095890410965"/>
    <n v="44.726027397260275"/>
    <n v="1"/>
    <n v="2"/>
    <n v="2"/>
    <n v="2"/>
    <n v="1"/>
    <n v="0"/>
    <n v="0"/>
    <n v="0"/>
  </r>
  <r>
    <n v="64064646"/>
    <s v="ASOCIADO 3987"/>
    <x v="4"/>
    <x v="1"/>
    <n v="4594989"/>
    <n v="14621134"/>
    <n v="9108319"/>
    <n v="577856"/>
    <n v="0"/>
    <n v="3136844"/>
    <n v="5512815"/>
    <s v="6- pignoración"/>
    <s v="LBZ"/>
    <s v="A"/>
    <n v="4"/>
    <n v="0"/>
    <n v="0"/>
    <n v="11001"/>
    <n v="9.8356164383561637"/>
    <n v="36.827397260273976"/>
    <n v="2"/>
    <n v="4"/>
    <n v="3"/>
    <n v="3"/>
    <n v="1"/>
    <n v="0"/>
    <n v="0"/>
    <n v="0"/>
  </r>
  <r>
    <n v="68048204"/>
    <s v="ASOCIADO 3988"/>
    <x v="3"/>
    <x v="5"/>
    <n v="1941284"/>
    <n v="3500000"/>
    <n v="0"/>
    <n v="307055"/>
    <n v="0"/>
    <n v="0"/>
    <n v="5516757"/>
    <s v="9- Otras garantías (no admisible)"/>
    <s v="LBZ"/>
    <s v="A"/>
    <n v="4"/>
    <n v="0"/>
    <n v="0"/>
    <n v="76001"/>
    <n v="6.7150684931506852"/>
    <n v="36.726027397260275"/>
    <n v="1"/>
    <n v="0"/>
    <n v="2"/>
    <n v="4"/>
    <n v="4"/>
    <n v="0"/>
    <n v="0"/>
    <n v="0"/>
  </r>
  <r>
    <n v="86280262"/>
    <s v="ASOCIADO 3989"/>
    <x v="2"/>
    <x v="8"/>
    <n v="3112333"/>
    <m/>
    <n v="0"/>
    <m/>
    <m/>
    <m/>
    <n v="5523188"/>
    <s v="SIN"/>
    <s v="SIN"/>
    <s v="SIN"/>
    <n v="4"/>
    <n v="0"/>
    <n v="4"/>
    <n v="76130"/>
    <n v="1.3753424657534246"/>
    <n v="58.345205479452055"/>
    <n v="1"/>
    <n v="2"/>
    <n v="2"/>
    <n v="2"/>
    <n v="1"/>
    <n v="0"/>
    <n v="0"/>
    <n v="0"/>
  </r>
  <r>
    <n v="26024408"/>
    <s v="ASOCIADO 3992"/>
    <x v="2"/>
    <x v="7"/>
    <n v="2559467"/>
    <m/>
    <n v="0"/>
    <m/>
    <m/>
    <m/>
    <n v="5540495"/>
    <s v="SIN"/>
    <s v="SIN"/>
    <s v="SIN"/>
    <n v="4"/>
    <n v="0"/>
    <n v="0"/>
    <n v="76001"/>
    <n v="13.95890410958904"/>
    <n v="42.178082191780824"/>
    <n v="2"/>
    <n v="2"/>
    <n v="3"/>
    <n v="2"/>
    <n v="2"/>
    <n v="0"/>
    <n v="0"/>
    <n v="0"/>
  </r>
  <r>
    <n v="42822240"/>
    <s v="ASOCIADO 3993"/>
    <x v="2"/>
    <x v="8"/>
    <n v="11212842"/>
    <m/>
    <n v="0"/>
    <m/>
    <m/>
    <m/>
    <n v="5545267"/>
    <s v="SIN"/>
    <s v="SIN"/>
    <s v="SIN"/>
    <n v="4"/>
    <n v="0"/>
    <n v="0"/>
    <n v="76001"/>
    <n v="6.9643835616438352"/>
    <n v="39.301369863013697"/>
    <n v="2"/>
    <n v="5"/>
    <n v="2"/>
    <n v="5"/>
    <n v="2"/>
    <n v="0"/>
    <n v="0"/>
    <n v="0"/>
  </r>
  <r>
    <n v="2240620024"/>
    <s v="ASOCIADO 3994"/>
    <x v="4"/>
    <x v="0"/>
    <n v="47092"/>
    <n v="7731740"/>
    <n v="2186403"/>
    <n v="269504"/>
    <n v="0"/>
    <n v="2000000"/>
    <n v="5545337"/>
    <s v="6- pignoración"/>
    <s v="LBZ"/>
    <s v="A"/>
    <n v="4"/>
    <n v="0"/>
    <n v="0"/>
    <n v="76001"/>
    <n v="12.947945205479453"/>
    <n v="35.265753424657532"/>
    <n v="2"/>
    <n v="2"/>
    <n v="2"/>
    <n v="2"/>
    <n v="1"/>
    <n v="0"/>
    <n v="0"/>
    <n v="0"/>
  </r>
  <r>
    <n v="66008622"/>
    <s v="ASOCIADO 3995"/>
    <x v="2"/>
    <x v="7"/>
    <m/>
    <m/>
    <n v="0"/>
    <m/>
    <m/>
    <m/>
    <n v="5551986"/>
    <s v="SIN"/>
    <s v="SIN"/>
    <s v="SIN"/>
    <n v="4"/>
    <n v="0"/>
    <n v="0"/>
    <n v="76001"/>
    <n v="10.635616438356164"/>
    <n v="47.805479452054797"/>
    <n v="2"/>
    <n v="2"/>
    <n v="3"/>
    <n v="2"/>
    <n v="4"/>
    <n v="0"/>
    <n v="0"/>
    <n v="0"/>
  </r>
  <r>
    <n v="26862060"/>
    <s v="ASOCIADO 3997"/>
    <x v="3"/>
    <x v="5"/>
    <m/>
    <n v="3531804"/>
    <n v="0"/>
    <n v="149016"/>
    <n v="0"/>
    <n v="0"/>
    <n v="5568772"/>
    <s v="9- Otras garantías (no admisible)"/>
    <s v="LBZ"/>
    <s v="A"/>
    <n v="4"/>
    <n v="0"/>
    <n v="0"/>
    <n v="76001"/>
    <n v="10.550684931506849"/>
    <n v="52.720547945205482"/>
    <n v="1"/>
    <n v="2"/>
    <n v="3"/>
    <n v="2"/>
    <n v="2"/>
    <n v="0"/>
    <n v="0"/>
    <n v="0"/>
  </r>
  <r>
    <n v="68028882"/>
    <s v="ASOCIADO 3998"/>
    <x v="2"/>
    <x v="7"/>
    <m/>
    <n v="4663"/>
    <n v="0"/>
    <n v="137632"/>
    <n v="0"/>
    <n v="0"/>
    <n v="5574485"/>
    <s v="9- Otras garantías (no admisible)"/>
    <s v="LBZ"/>
    <s v="A"/>
    <n v="4"/>
    <n v="0"/>
    <n v="0"/>
    <n v="76001"/>
    <n v="13.419178082191781"/>
    <n v="41.939726027397263"/>
    <n v="2"/>
    <n v="2"/>
    <n v="2"/>
    <n v="2"/>
    <n v="1"/>
    <n v="0"/>
    <n v="0"/>
    <n v="0"/>
  </r>
  <r>
    <n v="26080220"/>
    <s v="ASOCIADO 3999"/>
    <x v="3"/>
    <x v="2"/>
    <n v="2455863"/>
    <n v="6604865"/>
    <n v="1029264"/>
    <n v="247591"/>
    <n v="0"/>
    <n v="1000000"/>
    <n v="5575601"/>
    <s v="6- pignoración"/>
    <s v="LBZ"/>
    <s v="A"/>
    <n v="4"/>
    <n v="0"/>
    <n v="0"/>
    <n v="76275"/>
    <n v="7.1342465753424653"/>
    <n v="55.063013698630137"/>
    <n v="1"/>
    <n v="0"/>
    <n v="1"/>
    <n v="2"/>
    <n v="1"/>
    <n v="0"/>
    <n v="0"/>
    <n v="0"/>
  </r>
  <r>
    <n v="8446848"/>
    <s v="ASOCIADO 4000"/>
    <x v="3"/>
    <x v="5"/>
    <m/>
    <n v="428315"/>
    <n v="0"/>
    <n v="87730"/>
    <n v="0"/>
    <n v="0"/>
    <n v="5585835"/>
    <s v="9- Otras garantías (no admisible)"/>
    <s v="LBZ"/>
    <s v="A"/>
    <n v="4"/>
    <n v="0"/>
    <n v="0"/>
    <n v="76130"/>
    <n v="12.830136986301369"/>
    <n v="48.468493150684928"/>
    <n v="1"/>
    <n v="1"/>
    <n v="2"/>
    <n v="2"/>
    <n v="3"/>
    <n v="0"/>
    <n v="0"/>
    <n v="0"/>
  </r>
  <r>
    <n v="66880602"/>
    <s v="ASOCIADO 4002"/>
    <x v="3"/>
    <x v="3"/>
    <n v="116749"/>
    <n v="6228875"/>
    <n v="628640"/>
    <n v="199992"/>
    <n v="0"/>
    <n v="3700000"/>
    <n v="5600235"/>
    <s v="6- pignoración"/>
    <s v="LBZ"/>
    <s v="A"/>
    <n v="4"/>
    <n v="0"/>
    <n v="0"/>
    <n v="76130"/>
    <n v="10.005479452054795"/>
    <n v="44.304109589041097"/>
    <n v="2"/>
    <n v="2"/>
    <n v="2"/>
    <n v="2"/>
    <n v="1"/>
    <n v="0"/>
    <n v="0"/>
    <n v="0"/>
  </r>
  <r>
    <n v="6220880"/>
    <s v="ASOCIADO 4003"/>
    <x v="3"/>
    <x v="5"/>
    <m/>
    <n v="5466054"/>
    <n v="0"/>
    <n v="286825"/>
    <n v="0"/>
    <n v="1390000"/>
    <n v="5606385"/>
    <s v="6- pignoración"/>
    <s v="LBZ"/>
    <s v="A"/>
    <n v="4"/>
    <n v="0"/>
    <n v="0"/>
    <n v="76130"/>
    <n v="9.8328767123287673"/>
    <n v="62.591780821917808"/>
    <n v="1"/>
    <n v="2"/>
    <n v="2"/>
    <n v="2"/>
    <n v="2"/>
    <n v="0"/>
    <n v="0"/>
    <n v="0"/>
  </r>
  <r>
    <n v="86246200"/>
    <s v="ASOCIADO 4004"/>
    <x v="3"/>
    <x v="5"/>
    <n v="1558266"/>
    <n v="928962"/>
    <n v="0"/>
    <n v="191172"/>
    <n v="0"/>
    <n v="0"/>
    <n v="5611005"/>
    <s v="9- Otras garantías (no admisible)"/>
    <s v="LBZ"/>
    <s v="A"/>
    <n v="4"/>
    <n v="0"/>
    <n v="0"/>
    <n v="76130"/>
    <n v="10.084931506849315"/>
    <n v="38.556164383561644"/>
    <n v="1"/>
    <n v="2"/>
    <n v="2"/>
    <n v="2"/>
    <n v="3"/>
    <n v="0"/>
    <n v="0"/>
    <n v="0"/>
  </r>
  <r>
    <n v="24668440"/>
    <s v="ASOCIADO 4005"/>
    <x v="3"/>
    <x v="8"/>
    <n v="4284507"/>
    <n v="1441062"/>
    <n v="0"/>
    <n v="88260"/>
    <n v="0"/>
    <n v="0"/>
    <n v="5620745"/>
    <s v="9- Otras garantías (no admisible)"/>
    <s v="LBZ"/>
    <s v="A"/>
    <n v="4"/>
    <n v="0"/>
    <n v="0"/>
    <n v="76001"/>
    <n v="10.252054794520548"/>
    <n v="39.482191780821921"/>
    <n v="1"/>
    <n v="4"/>
    <n v="3"/>
    <n v="3"/>
    <n v="2"/>
    <n v="0"/>
    <n v="0"/>
    <n v="0"/>
  </r>
  <r>
    <n v="24820882"/>
    <s v="ASOCIADO 4006"/>
    <x v="4"/>
    <x v="1"/>
    <m/>
    <n v="15300000"/>
    <n v="9657545"/>
    <n v="444314"/>
    <n v="0"/>
    <n v="6500000"/>
    <n v="5642455"/>
    <s v="6- pignoración"/>
    <s v="LBZ"/>
    <s v="A"/>
    <n v="4"/>
    <n v="0"/>
    <n v="0"/>
    <n v="68001"/>
    <n v="5.4082191780821915"/>
    <n v="42.43013698630137"/>
    <n v="1"/>
    <n v="5"/>
    <n v="3"/>
    <n v="7"/>
    <n v="3"/>
    <n v="0"/>
    <n v="0"/>
    <n v="0"/>
  </r>
  <r>
    <n v="42208280"/>
    <s v="ASOCIADO 4007"/>
    <x v="2"/>
    <x v="7"/>
    <m/>
    <m/>
    <n v="0"/>
    <m/>
    <m/>
    <m/>
    <n v="5667137"/>
    <s v="SIN"/>
    <s v="SIN"/>
    <s v="SIN"/>
    <n v="4"/>
    <n v="0"/>
    <n v="0"/>
    <n v="66001"/>
    <n v="14.317808219178081"/>
    <n v="41.939726027397263"/>
    <n v="2"/>
    <n v="2"/>
    <n v="3"/>
    <n v="2"/>
    <n v="1"/>
    <n v="0"/>
    <n v="0"/>
    <n v="0"/>
  </r>
  <r>
    <n v="6688842"/>
    <s v="ASOCIADO 4009"/>
    <x v="3"/>
    <x v="5"/>
    <m/>
    <n v="3947797"/>
    <n v="0"/>
    <n v="84203"/>
    <n v="0"/>
    <n v="0"/>
    <n v="5718747"/>
    <s v="9- Otras garantías (no admisible)"/>
    <s v="LBZ"/>
    <s v="A"/>
    <n v="4"/>
    <n v="0"/>
    <n v="0"/>
    <n v="68418"/>
    <n v="12.09041095890411"/>
    <n v="56.11780821917808"/>
    <n v="1"/>
    <n v="1"/>
    <n v="1"/>
    <n v="2"/>
    <n v="2"/>
    <n v="0"/>
    <n v="0"/>
    <n v="0"/>
  </r>
  <r>
    <n v="6424666"/>
    <s v="ASOCIADO 4011"/>
    <x v="2"/>
    <x v="7"/>
    <m/>
    <m/>
    <n v="0"/>
    <m/>
    <m/>
    <m/>
    <n v="5752658"/>
    <s v="SIN"/>
    <s v="SIN"/>
    <s v="SIN"/>
    <n v="4"/>
    <n v="0"/>
    <n v="0"/>
    <n v="76606"/>
    <n v="12.413698630136986"/>
    <n v="50.895890410958906"/>
    <n v="1"/>
    <n v="2"/>
    <n v="1"/>
    <n v="2"/>
    <n v="3"/>
    <n v="0"/>
    <n v="0"/>
    <n v="0"/>
  </r>
  <r>
    <n v="2004224020"/>
    <s v="ASOCIADO 4012"/>
    <x v="2"/>
    <x v="8"/>
    <n v="95363201"/>
    <m/>
    <n v="0"/>
    <m/>
    <m/>
    <m/>
    <n v="5756403"/>
    <s v="SIN"/>
    <s v="SIN"/>
    <s v="SIN"/>
    <n v="4"/>
    <n v="0"/>
    <n v="0"/>
    <n v="76001"/>
    <n v="7.1342465753424653"/>
    <n v="34.194520547945203"/>
    <n v="1"/>
    <n v="5"/>
    <n v="4"/>
    <n v="5"/>
    <n v="1"/>
    <n v="0"/>
    <n v="0"/>
    <n v="0"/>
  </r>
  <r>
    <n v="66808622"/>
    <s v="ASOCIADO 4017"/>
    <x v="2"/>
    <x v="7"/>
    <m/>
    <m/>
    <n v="0"/>
    <m/>
    <m/>
    <m/>
    <n v="5787948"/>
    <s v="SIN"/>
    <s v="SIN"/>
    <s v="SIN"/>
    <n v="4"/>
    <n v="0"/>
    <n v="0"/>
    <n v="76834"/>
    <n v="13.413698630136986"/>
    <n v="51.657534246575345"/>
    <n v="2"/>
    <n v="2"/>
    <n v="2"/>
    <n v="2"/>
    <n v="3"/>
    <n v="0"/>
    <n v="0"/>
    <n v="0"/>
  </r>
  <r>
    <n v="848884"/>
    <s v="ASOCIADO 4018"/>
    <x v="4"/>
    <x v="4"/>
    <m/>
    <n v="20482194"/>
    <n v="14682593"/>
    <n v="535593"/>
    <n v="0"/>
    <n v="11500000"/>
    <n v="5799601"/>
    <s v="6- pignoración"/>
    <s v="LBZ"/>
    <s v="A"/>
    <n v="4"/>
    <n v="0"/>
    <n v="0"/>
    <n v="76306"/>
    <n v="7.5561643835616437"/>
    <n v="38.106849315068494"/>
    <n v="1"/>
    <n v="2"/>
    <n v="2"/>
    <n v="3"/>
    <n v="1"/>
    <n v="0"/>
    <n v="0"/>
    <n v="0"/>
  </r>
  <r>
    <n v="2240624288"/>
    <s v="ASOCIADO 4020"/>
    <x v="2"/>
    <x v="7"/>
    <m/>
    <m/>
    <n v="0"/>
    <m/>
    <m/>
    <m/>
    <n v="5824757"/>
    <s v="SIN"/>
    <s v="SIN"/>
    <s v="SIN"/>
    <n v="4"/>
    <n v="0"/>
    <n v="0"/>
    <n v="76001"/>
    <n v="7.1698630136986301"/>
    <n v="34.328767123287669"/>
    <n v="1"/>
    <n v="5"/>
    <n v="2"/>
    <n v="5"/>
    <n v="1"/>
    <n v="0"/>
    <n v="0"/>
    <n v="0"/>
  </r>
  <r>
    <n v="480682"/>
    <s v="ASOCIADO 4021"/>
    <x v="2"/>
    <x v="7"/>
    <n v="708199"/>
    <m/>
    <n v="0"/>
    <m/>
    <m/>
    <m/>
    <n v="5834757"/>
    <s v="SIN"/>
    <s v="SIN"/>
    <s v="SIN"/>
    <n v="4"/>
    <n v="0"/>
    <n v="0"/>
    <n v="76111"/>
    <n v="7.5561643835616437"/>
    <n v="55.482191780821921"/>
    <n v="1"/>
    <n v="2"/>
    <n v="3"/>
    <n v="6"/>
    <n v="2"/>
    <n v="0"/>
    <n v="0"/>
    <n v="0"/>
  </r>
  <r>
    <n v="2488684"/>
    <s v="ASOCIADO 4023"/>
    <x v="2"/>
    <x v="7"/>
    <n v="3656"/>
    <m/>
    <n v="0"/>
    <m/>
    <m/>
    <m/>
    <n v="5857128"/>
    <s v="SIN"/>
    <s v="SIN"/>
    <s v="SIN"/>
    <n v="4"/>
    <n v="0"/>
    <n v="0"/>
    <n v="13836"/>
    <n v="7.838356164383562"/>
    <n v="45.506849315068493"/>
    <n v="1"/>
    <n v="2"/>
    <n v="1"/>
    <n v="4"/>
    <n v="3"/>
    <n v="0"/>
    <n v="0"/>
    <n v="0"/>
  </r>
  <r>
    <n v="2240682822"/>
    <s v="ASOCIADO 4026"/>
    <x v="3"/>
    <x v="5"/>
    <n v="2611333"/>
    <n v="4811290"/>
    <n v="0"/>
    <n v="192478"/>
    <n v="0"/>
    <n v="0"/>
    <n v="5896403"/>
    <s v="9- Otras garantías (no admisible)"/>
    <s v="LBZ"/>
    <s v="A"/>
    <n v="4"/>
    <n v="0"/>
    <n v="0"/>
    <n v="76275"/>
    <n v="7.3369863013698629"/>
    <n v="32.42739726027397"/>
    <n v="2"/>
    <n v="5"/>
    <n v="2"/>
    <n v="3"/>
    <n v="1"/>
    <n v="0"/>
    <n v="0"/>
    <n v="0"/>
  </r>
  <r>
    <n v="4466284"/>
    <s v="ASOCIADO 4028"/>
    <x v="2"/>
    <x v="7"/>
    <m/>
    <m/>
    <n v="0"/>
    <m/>
    <m/>
    <m/>
    <n v="5920757"/>
    <s v="SIN"/>
    <s v="SIN"/>
    <s v="SIN"/>
    <n v="4"/>
    <n v="0"/>
    <n v="0"/>
    <n v="76130"/>
    <n v="7.3835616438356162"/>
    <n v="45.780821917808218"/>
    <n v="1"/>
    <n v="2"/>
    <n v="1"/>
    <n v="2"/>
    <n v="3"/>
    <n v="0"/>
    <n v="0"/>
    <n v="0"/>
  </r>
  <r>
    <n v="4468484"/>
    <s v="ASOCIADO 4030"/>
    <x v="2"/>
    <x v="8"/>
    <n v="4983922"/>
    <m/>
    <n v="0"/>
    <m/>
    <m/>
    <m/>
    <n v="5931636"/>
    <s v="SIN"/>
    <s v="SIN"/>
    <s v="SIN"/>
    <n v="4"/>
    <n v="0"/>
    <n v="0"/>
    <n v="76130"/>
    <n v="7.4958904109589044"/>
    <n v="41.939726027397263"/>
    <n v="1"/>
    <n v="3"/>
    <n v="2"/>
    <n v="3"/>
    <n v="2"/>
    <n v="0"/>
    <n v="0"/>
    <n v="0"/>
  </r>
  <r>
    <n v="2224626046"/>
    <s v="ASOCIADO 4031"/>
    <x v="3"/>
    <x v="5"/>
    <n v="600562"/>
    <n v="2442946"/>
    <n v="0"/>
    <n v="112279"/>
    <n v="0"/>
    <n v="0"/>
    <n v="5935940"/>
    <s v="9- Otras garantías (no admisible)"/>
    <s v="LBZ"/>
    <s v="A"/>
    <n v="4"/>
    <n v="0"/>
    <n v="0"/>
    <n v="76130"/>
    <n v="5.9095890410958907"/>
    <n v="41.939726027397263"/>
    <n v="2"/>
    <n v="3"/>
    <n v="2"/>
    <n v="2"/>
    <n v="1"/>
    <n v="0"/>
    <n v="0"/>
    <n v="0"/>
  </r>
  <r>
    <n v="6486800"/>
    <s v="ASOCIADO 4032"/>
    <x v="3"/>
    <x v="5"/>
    <m/>
    <n v="1774421"/>
    <n v="0"/>
    <n v="155670"/>
    <n v="0"/>
    <n v="0"/>
    <n v="5972517"/>
    <s v="9- Otras garantías (no admisible)"/>
    <s v="LBZ"/>
    <s v="A"/>
    <n v="4"/>
    <n v="0"/>
    <n v="0"/>
    <n v="76130"/>
    <n v="10.252054794520548"/>
    <n v="57.61917808219178"/>
    <n v="1"/>
    <n v="2"/>
    <n v="2"/>
    <n v="2"/>
    <n v="3"/>
    <n v="0"/>
    <n v="0"/>
    <n v="0"/>
  </r>
  <r>
    <n v="40046606"/>
    <s v="ASOCIADO 4033"/>
    <x v="3"/>
    <x v="5"/>
    <m/>
    <n v="1376047"/>
    <n v="0"/>
    <n v="350920"/>
    <n v="0"/>
    <n v="0"/>
    <n v="5973645"/>
    <s v="9- Otras garantías (no admisible)"/>
    <s v="LBZ"/>
    <s v="A"/>
    <n v="4"/>
    <n v="0"/>
    <n v="0"/>
    <n v="15001"/>
    <n v="15.92876712328767"/>
    <n v="47.073972602739723"/>
    <n v="2"/>
    <n v="2"/>
    <n v="3"/>
    <n v="2"/>
    <n v="2"/>
    <n v="0"/>
    <n v="0"/>
    <n v="0"/>
  </r>
  <r>
    <n v="26284468"/>
    <s v="ASOCIADO 4034"/>
    <x v="2"/>
    <x v="7"/>
    <n v="2959690"/>
    <m/>
    <n v="0"/>
    <m/>
    <m/>
    <m/>
    <n v="5992981"/>
    <s v="SIN"/>
    <s v="SIN"/>
    <s v="SIN"/>
    <n v="4"/>
    <n v="0"/>
    <n v="0"/>
    <n v="76001"/>
    <n v="5.3342465753424655"/>
    <n v="52.819178082191783"/>
    <n v="1"/>
    <n v="0"/>
    <n v="1"/>
    <n v="8"/>
    <n v="1"/>
    <n v="0"/>
    <n v="0"/>
    <n v="0"/>
  </r>
  <r>
    <n v="86044264"/>
    <s v="ASOCIADO 4035"/>
    <x v="3"/>
    <x v="5"/>
    <m/>
    <n v="4536526"/>
    <n v="0"/>
    <n v="188031"/>
    <n v="0"/>
    <n v="0"/>
    <n v="6004533"/>
    <s v="9- Otras garantías (no admisible)"/>
    <s v="LBZ"/>
    <s v="A"/>
    <n v="4"/>
    <n v="0"/>
    <n v="0"/>
    <n v="76130"/>
    <n v="12.693150684931506"/>
    <n v="48.298630136986304"/>
    <n v="1"/>
    <n v="1"/>
    <n v="1"/>
    <n v="2"/>
    <n v="1"/>
    <n v="0"/>
    <n v="0"/>
    <n v="0"/>
  </r>
  <r>
    <n v="26282608"/>
    <s v="ASOCIADO 4037"/>
    <x v="3"/>
    <x v="5"/>
    <n v="307092"/>
    <n v="4598727"/>
    <n v="0"/>
    <n v="194503"/>
    <n v="0"/>
    <n v="3301000"/>
    <n v="6030560"/>
    <s v="6- pignoración"/>
    <s v="LBZ"/>
    <s v="A"/>
    <n v="4"/>
    <n v="0"/>
    <n v="0"/>
    <n v="76890"/>
    <n v="12.665753424657535"/>
    <n v="45.676712328767124"/>
    <n v="2"/>
    <n v="4"/>
    <n v="2"/>
    <n v="2"/>
    <n v="3"/>
    <n v="0"/>
    <n v="0"/>
    <n v="0"/>
  </r>
  <r>
    <n v="6424200"/>
    <s v="ASOCIADO 4038"/>
    <x v="2"/>
    <x v="7"/>
    <n v="82521"/>
    <m/>
    <n v="0"/>
    <m/>
    <m/>
    <m/>
    <n v="6042005"/>
    <s v="SIN"/>
    <s v="SIN"/>
    <s v="SIN"/>
    <n v="4"/>
    <n v="0"/>
    <n v="0"/>
    <n v="76606"/>
    <n v="12.665753424657535"/>
    <n v="53.706849315068496"/>
    <n v="1"/>
    <n v="1"/>
    <n v="2"/>
    <n v="2"/>
    <n v="3"/>
    <n v="0"/>
    <n v="0"/>
    <n v="0"/>
  </r>
  <r>
    <n v="66868268"/>
    <s v="ASOCIADO 4039"/>
    <x v="3"/>
    <x v="5"/>
    <n v="522352"/>
    <n v="5403640"/>
    <n v="0"/>
    <n v="266650"/>
    <n v="0"/>
    <n v="2299000"/>
    <n v="6052692"/>
    <s v="6- pignoración"/>
    <s v="LBZ"/>
    <s v="A"/>
    <n v="4"/>
    <n v="0"/>
    <n v="0"/>
    <n v="76001"/>
    <n v="12.416438356164383"/>
    <n v="52.4"/>
    <n v="2"/>
    <n v="2"/>
    <n v="2"/>
    <n v="2"/>
    <n v="1"/>
    <n v="0"/>
    <n v="0"/>
    <n v="0"/>
  </r>
  <r>
    <n v="66888288"/>
    <s v="ASOCIADO 4040"/>
    <x v="4"/>
    <x v="0"/>
    <m/>
    <n v="8293953"/>
    <n v="2237537"/>
    <n v="222706"/>
    <n v="0"/>
    <n v="2508855"/>
    <n v="6056416"/>
    <s v="6- pignoración"/>
    <s v="LBZ"/>
    <s v="A"/>
    <n v="4"/>
    <n v="0"/>
    <n v="0"/>
    <n v="76130"/>
    <n v="14.917808219178083"/>
    <n v="50.767123287671232"/>
    <n v="2"/>
    <n v="2"/>
    <n v="1"/>
    <n v="2"/>
    <n v="3"/>
    <n v="0"/>
    <n v="0"/>
    <n v="0"/>
  </r>
  <r>
    <n v="28240868"/>
    <s v="ASOCIADO 4042"/>
    <x v="4"/>
    <x v="2"/>
    <m/>
    <n v="7392960"/>
    <n v="1307881"/>
    <n v="438386"/>
    <n v="0"/>
    <n v="8144041"/>
    <n v="6085079"/>
    <s v="6- pignoración"/>
    <s v="LBZ"/>
    <s v="A"/>
    <n v="4"/>
    <n v="0"/>
    <n v="0"/>
    <n v="76130"/>
    <n v="9.7561643835616429"/>
    <n v="41.479452054794521"/>
    <n v="2"/>
    <n v="2"/>
    <n v="2"/>
    <n v="2"/>
    <n v="1"/>
    <n v="0"/>
    <n v="0"/>
    <n v="0"/>
  </r>
  <r>
    <n v="66826624"/>
    <s v="ASOCIADO 4043"/>
    <x v="3"/>
    <x v="5"/>
    <n v="171228"/>
    <n v="4233950"/>
    <n v="0"/>
    <n v="297205"/>
    <n v="0"/>
    <n v="0"/>
    <n v="6094450"/>
    <s v="9- Otras garantías (no admisible)"/>
    <s v="LBZ"/>
    <s v="A"/>
    <n v="4"/>
    <n v="0"/>
    <n v="0"/>
    <n v="76001"/>
    <n v="14.07123287671233"/>
    <n v="50.786301369863011"/>
    <n v="2"/>
    <n v="2"/>
    <n v="2"/>
    <n v="2"/>
    <n v="4"/>
    <n v="0"/>
    <n v="0"/>
    <n v="0"/>
  </r>
  <r>
    <n v="8402068"/>
    <s v="ASOCIADO 4044"/>
    <x v="2"/>
    <x v="8"/>
    <n v="5521140"/>
    <m/>
    <n v="0"/>
    <m/>
    <m/>
    <m/>
    <n v="6125843"/>
    <s v="SIN"/>
    <s v="SIN"/>
    <s v="SIN"/>
    <n v="4"/>
    <n v="0"/>
    <n v="0"/>
    <n v="52001"/>
    <n v="5.7150684931506852"/>
    <n v="46.917808219178085"/>
    <n v="1"/>
    <n v="4"/>
    <n v="3"/>
    <n v="6"/>
    <n v="4"/>
    <n v="0"/>
    <n v="0"/>
    <n v="0"/>
  </r>
  <r>
    <n v="66888080"/>
    <s v="ASOCIADO 4045"/>
    <x v="3"/>
    <x v="3"/>
    <n v="246262"/>
    <n v="6484222"/>
    <n v="347982"/>
    <n v="198387"/>
    <n v="0"/>
    <n v="0"/>
    <n v="6136240"/>
    <s v="9- Otras garantías (no admisible)"/>
    <s v="LBZ"/>
    <s v="A"/>
    <n v="4"/>
    <n v="0"/>
    <n v="0"/>
    <n v="76130"/>
    <n v="11.789041095890411"/>
    <n v="44.953424657534249"/>
    <n v="2"/>
    <n v="2"/>
    <n v="1"/>
    <n v="2"/>
    <n v="2"/>
    <n v="0"/>
    <n v="0"/>
    <n v="0"/>
  </r>
  <r>
    <n v="66888868"/>
    <s v="ASOCIADO 4046"/>
    <x v="3"/>
    <x v="5"/>
    <m/>
    <n v="5743864"/>
    <n v="0"/>
    <n v="224598"/>
    <n v="0"/>
    <n v="2100000"/>
    <n v="6155145"/>
    <s v="6- pignoración"/>
    <s v="LBZ"/>
    <s v="A"/>
    <n v="4"/>
    <n v="0"/>
    <n v="0"/>
    <n v="76130"/>
    <n v="18.654794520547945"/>
    <n v="45.80821917808219"/>
    <n v="2"/>
    <n v="2"/>
    <n v="1"/>
    <n v="2"/>
    <n v="3"/>
    <n v="0"/>
    <n v="0"/>
    <n v="0"/>
  </r>
  <r>
    <n v="82844866"/>
    <s v="ASOCIADO 4048"/>
    <x v="3"/>
    <x v="3"/>
    <n v="2005233"/>
    <n v="6767013"/>
    <n v="602678"/>
    <n v="357122"/>
    <n v="0"/>
    <n v="0"/>
    <n v="6164335"/>
    <s v="9- Otras garantías (no admisible)"/>
    <s v="LBZ"/>
    <s v="A"/>
    <n v="4"/>
    <n v="0"/>
    <n v="0"/>
    <n v="5001"/>
    <n v="8.0493150684931507"/>
    <n v="48.62191780821918"/>
    <n v="1"/>
    <n v="4"/>
    <n v="3"/>
    <n v="3"/>
    <n v="3"/>
    <n v="0"/>
    <n v="0"/>
    <n v="0"/>
  </r>
  <r>
    <n v="26820482"/>
    <s v="ASOCIADO 4050"/>
    <x v="3"/>
    <x v="8"/>
    <n v="113093828"/>
    <n v="48689704"/>
    <n v="42488097"/>
    <n v="1052538"/>
    <n v="0"/>
    <n v="0"/>
    <n v="6201607"/>
    <s v="9- Otras garantías (no admisible)"/>
    <s v="LBZ"/>
    <s v="A"/>
    <n v="4"/>
    <n v="0"/>
    <n v="0"/>
    <n v="76001"/>
    <n v="5.7945205479452051"/>
    <n v="52.139726027397259"/>
    <n v="1"/>
    <n v="0"/>
    <n v="1"/>
    <n v="9"/>
    <n v="1"/>
    <n v="0"/>
    <n v="0"/>
    <n v="0"/>
  </r>
  <r>
    <n v="6608846"/>
    <s v="ASOCIADO 4051"/>
    <x v="2"/>
    <x v="8"/>
    <n v="7443082"/>
    <m/>
    <n v="0"/>
    <m/>
    <m/>
    <m/>
    <n v="6207491"/>
    <s v="SIN"/>
    <s v="SIN"/>
    <s v="SIN"/>
    <n v="4"/>
    <n v="0"/>
    <n v="0"/>
    <n v="76130"/>
    <n v="7.7561643835616438"/>
    <n v="55.805479452054797"/>
    <n v="1"/>
    <n v="2"/>
    <n v="1"/>
    <n v="4"/>
    <n v="2"/>
    <n v="0"/>
    <n v="0"/>
    <n v="0"/>
  </r>
  <r>
    <n v="4204428"/>
    <s v="ASOCIADO 4055"/>
    <x v="4"/>
    <x v="0"/>
    <n v="1042"/>
    <n v="9323672"/>
    <n v="3047477"/>
    <n v="382161"/>
    <n v="0"/>
    <n v="5840000"/>
    <n v="6276195"/>
    <s v="6- pignoración"/>
    <s v="LBZ"/>
    <s v="A"/>
    <n v="4"/>
    <n v="0"/>
    <n v="0"/>
    <n v="76130"/>
    <n v="11.865753424657534"/>
    <n v="52.69315068493151"/>
    <n v="1"/>
    <n v="2"/>
    <n v="3"/>
    <n v="2"/>
    <n v="2"/>
    <n v="0"/>
    <n v="0"/>
    <n v="0"/>
  </r>
  <r>
    <n v="26868664"/>
    <s v="ASOCIADO 4056"/>
    <x v="3"/>
    <x v="5"/>
    <m/>
    <n v="2276459"/>
    <n v="0"/>
    <n v="161657"/>
    <n v="0"/>
    <n v="0"/>
    <n v="6292386"/>
    <s v="9- Otras garantías (no admisible)"/>
    <s v="LBZ"/>
    <s v="A"/>
    <n v="4"/>
    <n v="0"/>
    <n v="0"/>
    <n v="76001"/>
    <n v="14.621917808219179"/>
    <n v="53.660273972602738"/>
    <n v="1"/>
    <n v="2"/>
    <n v="3"/>
    <n v="2"/>
    <n v="3"/>
    <n v="0"/>
    <n v="0"/>
    <n v="0"/>
  </r>
  <r>
    <n v="6220802"/>
    <s v="ASOCIADO 4059"/>
    <x v="2"/>
    <x v="7"/>
    <m/>
    <m/>
    <n v="0"/>
    <m/>
    <m/>
    <m/>
    <n v="6316150"/>
    <s v="SIN"/>
    <s v="SIN"/>
    <s v="SIN"/>
    <n v="4"/>
    <n v="0"/>
    <n v="0"/>
    <n v="76130"/>
    <n v="11.46027397260274"/>
    <n v="57.205479452054796"/>
    <n v="1"/>
    <n v="1"/>
    <n v="2"/>
    <n v="2"/>
    <n v="2"/>
    <n v="0"/>
    <n v="0"/>
    <n v="0"/>
  </r>
  <r>
    <n v="24080046"/>
    <s v="ASOCIADO 4060"/>
    <x v="3"/>
    <x v="2"/>
    <n v="3930400"/>
    <n v="7807362"/>
    <n v="1477459"/>
    <n v="256638"/>
    <n v="0"/>
    <n v="0"/>
    <n v="6329903"/>
    <s v="9- Otras garantías (no admisible)"/>
    <s v="LBZ"/>
    <s v="A"/>
    <n v="4"/>
    <n v="0"/>
    <n v="0"/>
    <n v="76130"/>
    <n v="11.789041095890411"/>
    <n v="40.682191780821917"/>
    <n v="1"/>
    <n v="2"/>
    <n v="1"/>
    <n v="3"/>
    <n v="3"/>
    <n v="0"/>
    <n v="0"/>
    <n v="0"/>
  </r>
  <r>
    <n v="24800664"/>
    <s v="ASOCIADO 4061"/>
    <x v="2"/>
    <x v="8"/>
    <n v="5573864"/>
    <m/>
    <n v="0"/>
    <m/>
    <m/>
    <m/>
    <n v="6356620"/>
    <s v="SIN"/>
    <s v="SIN"/>
    <s v="SIN"/>
    <n v="4"/>
    <n v="0"/>
    <n v="0"/>
    <n v="76001"/>
    <n v="12.665753424657535"/>
    <n v="46.032876712328765"/>
    <n v="1"/>
    <n v="0"/>
    <n v="1"/>
    <n v="2"/>
    <n v="1"/>
    <n v="0"/>
    <n v="0"/>
    <n v="0"/>
  </r>
  <r>
    <n v="6404802"/>
    <s v="ASOCIADO 4062"/>
    <x v="3"/>
    <x v="5"/>
    <n v="61800"/>
    <n v="929676"/>
    <n v="0"/>
    <n v="218676"/>
    <n v="0"/>
    <n v="0"/>
    <n v="6361926"/>
    <s v="9- Otras garantías (no admisible)"/>
    <s v="LBZ"/>
    <s v="A"/>
    <n v="4"/>
    <n v="0"/>
    <n v="0"/>
    <n v="76111"/>
    <n v="12.665753424657535"/>
    <n v="40.142465753424659"/>
    <n v="1"/>
    <n v="3"/>
    <n v="2"/>
    <n v="2"/>
    <n v="2"/>
    <n v="0"/>
    <n v="0"/>
    <n v="0"/>
  </r>
  <r>
    <n v="4462224"/>
    <s v="ASOCIADO 4063"/>
    <x v="2"/>
    <x v="7"/>
    <n v="2582894"/>
    <m/>
    <n v="0"/>
    <m/>
    <m/>
    <m/>
    <n v="6376435"/>
    <s v="SIN"/>
    <s v="SIN"/>
    <s v="SIN"/>
    <n v="4"/>
    <n v="0"/>
    <n v="0"/>
    <n v="76111"/>
    <n v="12.665753424657535"/>
    <n v="49.865753424657534"/>
    <n v="1"/>
    <n v="2"/>
    <n v="2"/>
    <n v="2"/>
    <n v="2"/>
    <n v="0"/>
    <n v="0"/>
    <n v="0"/>
  </r>
  <r>
    <n v="80248402"/>
    <s v="ASOCIADO 4064"/>
    <x v="3"/>
    <x v="5"/>
    <m/>
    <n v="2793827"/>
    <n v="0"/>
    <n v="303558"/>
    <n v="0"/>
    <n v="0"/>
    <n v="6396320"/>
    <s v="9- Otras garantías (no admisible)"/>
    <s v="LBZ"/>
    <s v="A"/>
    <n v="4"/>
    <n v="0"/>
    <n v="0"/>
    <n v="5079"/>
    <n v="10.627397260273973"/>
    <n v="47.2"/>
    <n v="1"/>
    <n v="2"/>
    <n v="2"/>
    <n v="2"/>
    <n v="2"/>
    <n v="0"/>
    <n v="0"/>
    <n v="0"/>
  </r>
  <r>
    <n v="6028266"/>
    <s v="ASOCIADO 4065"/>
    <x v="3"/>
    <x v="5"/>
    <n v="3042253"/>
    <n v="5200000"/>
    <n v="0"/>
    <n v="149509"/>
    <n v="0"/>
    <n v="0"/>
    <n v="6476757"/>
    <s v="9- Otras garantías (no admisible)"/>
    <s v="LBZ"/>
    <s v="A"/>
    <n v="4"/>
    <n v="0"/>
    <n v="0"/>
    <n v="5376"/>
    <n v="8.4164383561643827"/>
    <n v="48.564383561643837"/>
    <n v="1"/>
    <n v="2"/>
    <n v="3"/>
    <n v="2"/>
    <n v="1"/>
    <n v="0"/>
    <n v="0"/>
    <n v="0"/>
  </r>
  <r>
    <n v="48620620"/>
    <s v="ASOCIADO 4066"/>
    <x v="2"/>
    <x v="7"/>
    <m/>
    <m/>
    <n v="0"/>
    <m/>
    <m/>
    <m/>
    <n v="6493420"/>
    <s v="SIN"/>
    <s v="SIN"/>
    <s v="SIN"/>
    <n v="4"/>
    <n v="0"/>
    <n v="0"/>
    <n v="68418"/>
    <n v="7.2986301369863016"/>
    <n v="36.279452054794518"/>
    <n v="2"/>
    <n v="1"/>
    <n v="1"/>
    <n v="2"/>
    <n v="4"/>
    <n v="0"/>
    <n v="0"/>
    <n v="0"/>
  </r>
  <r>
    <n v="68020668"/>
    <s v="ASOCIADO 4067"/>
    <x v="3"/>
    <x v="3"/>
    <n v="1840935"/>
    <n v="7389362"/>
    <n v="889274"/>
    <n v="215638"/>
    <n v="0"/>
    <n v="728000"/>
    <n v="6500088"/>
    <s v="6- pignoración"/>
    <s v="LBZ"/>
    <s v="A"/>
    <n v="4"/>
    <n v="0"/>
    <n v="0"/>
    <n v="76001"/>
    <n v="1.2657534246575342"/>
    <n v="43.909589041095892"/>
    <n v="2"/>
    <n v="6"/>
    <n v="4"/>
    <n v="8"/>
    <n v="1"/>
    <n v="0"/>
    <n v="0"/>
    <n v="0"/>
  </r>
  <r>
    <n v="4206408"/>
    <s v="ASOCIADO 4069"/>
    <x v="4"/>
    <x v="0"/>
    <n v="4459"/>
    <n v="10837999"/>
    <n v="4301158"/>
    <n v="440964"/>
    <n v="0"/>
    <n v="6499007"/>
    <n v="6536841"/>
    <s v="6- pignoración"/>
    <s v="LBZ"/>
    <s v="A"/>
    <n v="4"/>
    <n v="0"/>
    <n v="0"/>
    <n v="76130"/>
    <n v="19.81095890410959"/>
    <n v="51.065753424657537"/>
    <n v="1"/>
    <n v="2"/>
    <n v="2"/>
    <n v="3"/>
    <n v="2"/>
    <n v="0"/>
    <n v="0"/>
    <n v="0"/>
  </r>
  <r>
    <n v="4044468"/>
    <s v="ASOCIADO 4070"/>
    <x v="4"/>
    <x v="0"/>
    <m/>
    <n v="10426403"/>
    <n v="3878922"/>
    <n v="454225"/>
    <n v="0"/>
    <n v="4000000"/>
    <n v="6547481"/>
    <s v="6- pignoración"/>
    <s v="LBZ"/>
    <s v="A"/>
    <n v="4"/>
    <n v="0"/>
    <n v="0"/>
    <n v="76130"/>
    <n v="12.139726027397261"/>
    <n v="41.939726027397263"/>
    <n v="1"/>
    <n v="4"/>
    <n v="2"/>
    <n v="2"/>
    <n v="4"/>
    <n v="0"/>
    <n v="0"/>
    <n v="0"/>
  </r>
  <r>
    <n v="26886842"/>
    <s v="ASOCIADO 4073"/>
    <x v="3"/>
    <x v="5"/>
    <n v="1209"/>
    <n v="892453"/>
    <n v="0"/>
    <n v="152240"/>
    <n v="0"/>
    <n v="0"/>
    <n v="6576572"/>
    <s v="9- Otras garantías (no admisible)"/>
    <s v="LBZ"/>
    <s v="A"/>
    <n v="4"/>
    <n v="0"/>
    <n v="0"/>
    <n v="76130"/>
    <n v="12.572602739726028"/>
    <n v="51.076712328767123"/>
    <n v="1"/>
    <n v="4"/>
    <n v="1"/>
    <n v="3"/>
    <n v="3"/>
    <n v="0"/>
    <n v="0"/>
    <n v="0"/>
  </r>
  <r>
    <n v="42062244"/>
    <s v="ASOCIADO 4074"/>
    <x v="3"/>
    <x v="5"/>
    <n v="1573034"/>
    <n v="6264245"/>
    <n v="0"/>
    <n v="176196"/>
    <n v="0"/>
    <n v="0"/>
    <n v="6587245"/>
    <s v="9- Otras garantías (no admisible)"/>
    <s v="LBZ"/>
    <s v="A"/>
    <n v="4"/>
    <n v="0"/>
    <n v="0"/>
    <n v="76130"/>
    <n v="25.830136986301369"/>
    <n v="55.517808219178079"/>
    <n v="2"/>
    <n v="2"/>
    <n v="2"/>
    <n v="2"/>
    <n v="3"/>
    <n v="0"/>
    <n v="0"/>
    <n v="0"/>
  </r>
  <r>
    <n v="6404404"/>
    <s v="ASOCIADO 4075"/>
    <x v="2"/>
    <x v="7"/>
    <n v="955666"/>
    <m/>
    <n v="0"/>
    <m/>
    <m/>
    <m/>
    <n v="6641601"/>
    <s v="SIN"/>
    <s v="SIN"/>
    <s v="SIN"/>
    <n v="4"/>
    <n v="0"/>
    <n v="0"/>
    <n v="76520"/>
    <n v="8.5863013698630137"/>
    <n v="54.410958904109592"/>
    <n v="1"/>
    <n v="2"/>
    <n v="2"/>
    <n v="2"/>
    <n v="3"/>
    <n v="0"/>
    <n v="0"/>
    <n v="0"/>
  </r>
  <r>
    <n v="20842222"/>
    <s v="ASOCIADO 4077"/>
    <x v="2"/>
    <x v="7"/>
    <n v="603000"/>
    <m/>
    <n v="0"/>
    <m/>
    <m/>
    <m/>
    <n v="6696567"/>
    <s v="SIN"/>
    <s v="SIN"/>
    <s v="SIN"/>
    <n v="4"/>
    <n v="0"/>
    <n v="0"/>
    <n v="76606"/>
    <n v="12.665753424657535"/>
    <n v="49.487671232876714"/>
    <n v="2"/>
    <n v="3"/>
    <n v="2"/>
    <n v="3"/>
    <n v="3"/>
    <n v="0"/>
    <n v="0"/>
    <n v="0"/>
  </r>
  <r>
    <n v="6220228"/>
    <s v="ASOCIADO 4078"/>
    <x v="3"/>
    <x v="5"/>
    <n v="1248897"/>
    <n v="2618046"/>
    <n v="0"/>
    <n v="200092"/>
    <n v="0"/>
    <n v="0"/>
    <n v="6722174"/>
    <s v="6- pignoración"/>
    <s v="LBZ"/>
    <s v="A"/>
    <n v="4"/>
    <n v="0"/>
    <n v="0"/>
    <n v="76130"/>
    <n v="12.534246575342467"/>
    <n v="60.608219178082194"/>
    <n v="1"/>
    <n v="2"/>
    <n v="2"/>
    <n v="2"/>
    <n v="2"/>
    <n v="0"/>
    <n v="0"/>
    <n v="0"/>
  </r>
  <r>
    <n v="2222464642"/>
    <s v="ASOCIADO 4079"/>
    <x v="3"/>
    <x v="3"/>
    <m/>
    <n v="6920677"/>
    <n v="178254"/>
    <n v="349325"/>
    <n v="0"/>
    <n v="1082000"/>
    <n v="6742423"/>
    <s v="6- pignoración"/>
    <s v="LBZ"/>
    <s v="A"/>
    <n v="4"/>
    <n v="0"/>
    <n v="0"/>
    <n v="76364"/>
    <n v="14.449315068493151"/>
    <n v="35.219178082191782"/>
    <n v="2"/>
    <n v="2"/>
    <n v="2"/>
    <n v="2"/>
    <n v="1"/>
    <n v="0"/>
    <n v="0"/>
    <n v="0"/>
  </r>
  <r>
    <n v="42648664"/>
    <s v="ASOCIADO 4080"/>
    <x v="2"/>
    <x v="7"/>
    <n v="2367650"/>
    <m/>
    <n v="0"/>
    <m/>
    <m/>
    <m/>
    <n v="6754438"/>
    <s v="SIN"/>
    <s v="SIN"/>
    <s v="SIN"/>
    <n v="4"/>
    <n v="0"/>
    <n v="0"/>
    <n v="76001"/>
    <n v="16.610958904109587"/>
    <n v="44.246575342465754"/>
    <n v="2"/>
    <n v="2"/>
    <n v="2"/>
    <n v="2"/>
    <n v="4"/>
    <n v="0"/>
    <n v="0"/>
    <n v="0"/>
  </r>
  <r>
    <n v="42668008"/>
    <s v="ASOCIADO 4081"/>
    <x v="2"/>
    <x v="7"/>
    <n v="2341511"/>
    <m/>
    <n v="0"/>
    <m/>
    <m/>
    <m/>
    <n v="6754488"/>
    <s v="SIN"/>
    <s v="SIN"/>
    <s v="SIN"/>
    <n v="4"/>
    <n v="0"/>
    <n v="0"/>
    <n v="76111"/>
    <n v="12.665753424657535"/>
    <n v="36.367123287671234"/>
    <n v="2"/>
    <n v="5"/>
    <n v="3"/>
    <n v="3"/>
    <n v="1"/>
    <n v="0"/>
    <n v="0"/>
    <n v="0"/>
  </r>
  <r>
    <n v="2024400002"/>
    <s v="ASOCIADO 4082"/>
    <x v="2"/>
    <x v="8"/>
    <n v="6565229"/>
    <m/>
    <n v="0"/>
    <m/>
    <m/>
    <m/>
    <n v="6792757"/>
    <s v="SIN"/>
    <s v="SIN"/>
    <s v="SIN"/>
    <n v="4"/>
    <n v="0"/>
    <n v="0"/>
    <n v="11001"/>
    <n v="8.8246575342465761"/>
    <n v="32.684931506849317"/>
    <n v="2"/>
    <n v="5"/>
    <n v="2"/>
    <n v="4"/>
    <n v="1"/>
    <n v="0"/>
    <n v="0"/>
    <n v="0"/>
  </r>
  <r>
    <n v="4260402"/>
    <s v="ASOCIADO 4083"/>
    <x v="3"/>
    <x v="5"/>
    <n v="204669"/>
    <n v="2646864"/>
    <n v="0"/>
    <n v="275570"/>
    <n v="0"/>
    <n v="0"/>
    <n v="6833082"/>
    <s v="9- Otras garantías (no admisible)"/>
    <s v="LBZ"/>
    <s v="A"/>
    <n v="4"/>
    <n v="0"/>
    <n v="0"/>
    <n v="76001"/>
    <n v="12.665753424657535"/>
    <n v="41.709589041095889"/>
    <n v="1"/>
    <n v="0"/>
    <n v="1"/>
    <n v="2"/>
    <n v="1"/>
    <n v="0"/>
    <n v="0"/>
    <n v="0"/>
  </r>
  <r>
    <n v="20460062"/>
    <s v="ASOCIADO 4084"/>
    <x v="2"/>
    <x v="7"/>
    <n v="920000"/>
    <m/>
    <n v="0"/>
    <m/>
    <m/>
    <m/>
    <n v="6878526"/>
    <s v="SIN"/>
    <s v="SIN"/>
    <s v="SIN"/>
    <n v="4"/>
    <n v="0"/>
    <n v="0"/>
    <n v="76130"/>
    <n v="16.323287671232876"/>
    <n v="54.638356164383559"/>
    <n v="2"/>
    <n v="1"/>
    <n v="1"/>
    <n v="2"/>
    <n v="3"/>
    <n v="0"/>
    <n v="0"/>
    <n v="0"/>
  </r>
  <r>
    <n v="48666260"/>
    <s v="ASOCIADO 4085"/>
    <x v="3"/>
    <x v="5"/>
    <m/>
    <n v="1316130"/>
    <n v="0"/>
    <n v="160000"/>
    <n v="0"/>
    <n v="0"/>
    <n v="6879122"/>
    <s v="9- Otras garantías (no admisible)"/>
    <s v="LBZ"/>
    <s v="A"/>
    <n v="4"/>
    <n v="0"/>
    <n v="0"/>
    <n v="76130"/>
    <n v="12.416438356164383"/>
    <n v="49.736986301369861"/>
    <n v="2"/>
    <n v="2"/>
    <n v="1"/>
    <n v="2"/>
    <n v="3"/>
    <n v="0"/>
    <n v="0"/>
    <n v="0"/>
  </r>
  <r>
    <n v="2224626668"/>
    <s v="ASOCIADO 4086"/>
    <x v="3"/>
    <x v="5"/>
    <n v="127957"/>
    <n v="1710754"/>
    <n v="0"/>
    <n v="296276"/>
    <n v="0"/>
    <n v="1600000"/>
    <n v="6891193"/>
    <s v="6- pignoración"/>
    <s v="LBZ"/>
    <s v="A"/>
    <n v="4"/>
    <n v="0"/>
    <n v="0"/>
    <n v="76130"/>
    <n v="13.452054794520548"/>
    <n v="35.287671232876711"/>
    <n v="1"/>
    <n v="2"/>
    <n v="1"/>
    <n v="2"/>
    <n v="3"/>
    <n v="0"/>
    <n v="0"/>
    <n v="0"/>
  </r>
  <r>
    <n v="2224624228"/>
    <s v="ASOCIADO 4087"/>
    <x v="3"/>
    <x v="5"/>
    <m/>
    <n v="3385305"/>
    <n v="0"/>
    <n v="183842"/>
    <n v="0"/>
    <n v="0"/>
    <n v="6897981"/>
    <s v="9- Otras garantías (no admisible)"/>
    <s v="LBZ"/>
    <s v="A"/>
    <n v="4"/>
    <n v="0"/>
    <n v="0"/>
    <n v="76130"/>
    <n v="8.9671232876712335"/>
    <n v="35.016438356164386"/>
    <n v="1"/>
    <n v="4"/>
    <n v="3"/>
    <n v="3"/>
    <n v="1"/>
    <n v="0"/>
    <n v="0"/>
    <n v="0"/>
  </r>
  <r>
    <n v="66806024"/>
    <s v="ASOCIADO 4088"/>
    <x v="3"/>
    <x v="5"/>
    <n v="170145"/>
    <n v="5950225"/>
    <n v="0"/>
    <n v="238812"/>
    <n v="0"/>
    <n v="2550000"/>
    <n v="6908360"/>
    <s v="6- pignoración"/>
    <s v="LBZ"/>
    <s v="A"/>
    <n v="4"/>
    <n v="0"/>
    <n v="0"/>
    <n v="76130"/>
    <n v="13.534246575342467"/>
    <n v="54.564383561643837"/>
    <n v="2"/>
    <n v="2"/>
    <n v="1"/>
    <n v="2"/>
    <n v="3"/>
    <n v="0"/>
    <n v="0"/>
    <n v="0"/>
  </r>
  <r>
    <n v="80606242"/>
    <s v="ASOCIADO 4089"/>
    <x v="3"/>
    <x v="5"/>
    <m/>
    <n v="4493380"/>
    <n v="0"/>
    <n v="122344"/>
    <n v="0"/>
    <n v="1300000"/>
    <n v="6909601"/>
    <s v="6- pignoración"/>
    <s v="LBZ"/>
    <s v="A"/>
    <n v="4"/>
    <n v="0"/>
    <n v="0"/>
    <n v="11001"/>
    <n v="8.9972602739726035"/>
    <n v="52.008219178082193"/>
    <n v="1"/>
    <n v="1"/>
    <n v="2"/>
    <n v="2"/>
    <n v="1"/>
    <n v="0"/>
    <n v="0"/>
    <n v="0"/>
  </r>
  <r>
    <n v="2482260"/>
    <s v="ASOCIADO 4090"/>
    <x v="2"/>
    <x v="8"/>
    <n v="44395556"/>
    <m/>
    <n v="0"/>
    <m/>
    <m/>
    <m/>
    <n v="6937601"/>
    <s v="SIN"/>
    <s v="SIN"/>
    <s v="SIN"/>
    <n v="4"/>
    <n v="0"/>
    <n v="0"/>
    <n v="76130"/>
    <n v="8.8191780821917813"/>
    <n v="52.126027397260273"/>
    <n v="1"/>
    <n v="2"/>
    <n v="1"/>
    <n v="3"/>
    <n v="3"/>
    <n v="0"/>
    <n v="0"/>
    <n v="0"/>
  </r>
  <r>
    <n v="2224626228"/>
    <s v="ASOCIADO 4091"/>
    <x v="3"/>
    <x v="5"/>
    <n v="51699"/>
    <n v="1750572"/>
    <n v="0"/>
    <n v="193006"/>
    <n v="0"/>
    <n v="0"/>
    <n v="6960931"/>
    <s v="9- Otras garantías (no admisible)"/>
    <s v="LBZ"/>
    <s v="A"/>
    <n v="4"/>
    <n v="0"/>
    <n v="0"/>
    <n v="76130"/>
    <n v="4.6410958904109592"/>
    <n v="29.410958904109588"/>
    <n v="2"/>
    <n v="0"/>
    <n v="1"/>
    <n v="2"/>
    <n v="1"/>
    <n v="0"/>
    <n v="0"/>
    <n v="0"/>
  </r>
  <r>
    <n v="6688260"/>
    <s v="ASOCIADO 4092"/>
    <x v="2"/>
    <x v="7"/>
    <n v="2748030"/>
    <m/>
    <n v="0"/>
    <m/>
    <m/>
    <m/>
    <n v="6971454"/>
    <s v="SIN"/>
    <s v="SIN"/>
    <s v="SIN"/>
    <n v="4"/>
    <n v="0"/>
    <n v="0"/>
    <n v="68418"/>
    <n v="12.175342465753424"/>
    <n v="52.473972602739728"/>
    <n v="1"/>
    <n v="1"/>
    <n v="1"/>
    <n v="2"/>
    <n v="2"/>
    <n v="0"/>
    <n v="0"/>
    <n v="0"/>
  </r>
  <r>
    <n v="26822840"/>
    <s v="ASOCIADO 4093"/>
    <x v="3"/>
    <x v="5"/>
    <n v="117290"/>
    <n v="4903985"/>
    <n v="0"/>
    <n v="236115"/>
    <n v="0"/>
    <n v="0"/>
    <n v="6976335"/>
    <s v="9- Otras garantías (no admisible)"/>
    <s v="LBZ"/>
    <s v="A"/>
    <n v="4"/>
    <n v="0"/>
    <n v="0"/>
    <n v="76001"/>
    <n v="8.9972602739726035"/>
    <n v="55.736986301369861"/>
    <n v="1"/>
    <n v="4"/>
    <n v="3"/>
    <n v="5"/>
    <n v="2"/>
    <n v="0"/>
    <n v="0"/>
    <n v="0"/>
  </r>
  <r>
    <n v="6220086"/>
    <s v="ASOCIADO 4095"/>
    <x v="3"/>
    <x v="5"/>
    <m/>
    <n v="4181563"/>
    <n v="0"/>
    <n v="105254"/>
    <n v="0"/>
    <n v="0"/>
    <n v="7010840"/>
    <s v="9- Otras garantías (no admisible)"/>
    <s v="LBZ"/>
    <s v="A"/>
    <n v="4"/>
    <n v="0"/>
    <n v="0"/>
    <n v="76130"/>
    <n v="25.92876712328767"/>
    <n v="62.772602739726025"/>
    <n v="1"/>
    <n v="1"/>
    <n v="1"/>
    <n v="2"/>
    <n v="4"/>
    <n v="0"/>
    <n v="0"/>
    <n v="0"/>
  </r>
  <r>
    <n v="6420602"/>
    <s v="ASOCIADO 4096"/>
    <x v="4"/>
    <x v="1"/>
    <n v="729"/>
    <n v="12750036"/>
    <n v="5672869"/>
    <n v="408532"/>
    <n v="0"/>
    <n v="6100000"/>
    <n v="7077167"/>
    <s v="6- pignoración"/>
    <s v="LBZ"/>
    <s v="A"/>
    <n v="4"/>
    <n v="0"/>
    <n v="0"/>
    <n v="76318"/>
    <n v="12.413698630136986"/>
    <n v="48.956164383561642"/>
    <n v="1"/>
    <n v="2"/>
    <n v="2"/>
    <n v="2"/>
    <n v="6"/>
    <n v="0"/>
    <n v="0"/>
    <n v="0"/>
  </r>
  <r>
    <n v="4202862"/>
    <s v="ASOCIADO 4097"/>
    <x v="2"/>
    <x v="8"/>
    <n v="4614784"/>
    <m/>
    <n v="0"/>
    <m/>
    <m/>
    <m/>
    <n v="7080335"/>
    <s v="SIN"/>
    <s v="SIN"/>
    <s v="SIN"/>
    <n v="4"/>
    <n v="0"/>
    <n v="0"/>
    <n v="76606"/>
    <n v="10.252054794520548"/>
    <n v="47.238356164383561"/>
    <n v="1"/>
    <n v="2"/>
    <n v="3"/>
    <n v="2"/>
    <n v="3"/>
    <n v="0"/>
    <n v="0"/>
    <n v="0"/>
  </r>
  <r>
    <n v="66802400"/>
    <s v="ASOCIADO 4098"/>
    <x v="3"/>
    <x v="5"/>
    <n v="140613"/>
    <n v="2771325"/>
    <n v="0"/>
    <n v="137882"/>
    <n v="0"/>
    <n v="0"/>
    <n v="7080494"/>
    <s v="9- Otras garantías (no admisible)"/>
    <s v="LBZ"/>
    <s v="A"/>
    <n v="4"/>
    <n v="0"/>
    <n v="0"/>
    <n v="76130"/>
    <n v="13.493150684931507"/>
    <n v="52.150684931506852"/>
    <n v="2"/>
    <n v="2"/>
    <n v="2"/>
    <n v="2"/>
    <n v="4"/>
    <n v="0"/>
    <n v="0"/>
    <n v="0"/>
  </r>
  <r>
    <n v="66042226"/>
    <s v="ASOCIADO 4099"/>
    <x v="3"/>
    <x v="5"/>
    <m/>
    <n v="5206955"/>
    <n v="0"/>
    <n v="175082"/>
    <n v="0"/>
    <n v="1200000"/>
    <n v="7110991"/>
    <s v="6- pignoración"/>
    <s v="LBZ"/>
    <s v="A"/>
    <n v="4"/>
    <n v="0"/>
    <n v="0"/>
    <n v="76109"/>
    <n v="2.032876712328767"/>
    <n v="46.0027397260274"/>
    <n v="2"/>
    <n v="3"/>
    <n v="3"/>
    <n v="2"/>
    <n v="4"/>
    <n v="0"/>
    <n v="0"/>
    <n v="0"/>
  </r>
  <r>
    <n v="26080482"/>
    <s v="ASOCIADO 4101"/>
    <x v="3"/>
    <x v="5"/>
    <n v="657873"/>
    <n v="2149667"/>
    <n v="0"/>
    <n v="116740"/>
    <n v="0"/>
    <n v="0"/>
    <n v="7133657"/>
    <s v="9- Otras garantías (no admisible)"/>
    <s v="LBZ"/>
    <s v="A"/>
    <n v="4"/>
    <n v="0"/>
    <n v="0"/>
    <n v="76130"/>
    <n v="11.950684931506849"/>
    <n v="53.923287671232877"/>
    <n v="1"/>
    <n v="2"/>
    <n v="2"/>
    <n v="2"/>
    <n v="2"/>
    <n v="0"/>
    <n v="0"/>
    <n v="0"/>
  </r>
  <r>
    <n v="26084028"/>
    <s v="ASOCIADO 4103"/>
    <x v="2"/>
    <x v="8"/>
    <n v="12436240"/>
    <m/>
    <n v="0"/>
    <m/>
    <m/>
    <m/>
    <n v="7156419"/>
    <s v="SIN"/>
    <s v="SIN"/>
    <s v="SIN"/>
    <n v="4"/>
    <n v="0"/>
    <n v="0"/>
    <n v="76001"/>
    <n v="7.3041095890410963"/>
    <n v="39.134246575342466"/>
    <n v="1"/>
    <n v="0"/>
    <n v="3"/>
    <n v="6"/>
    <n v="1"/>
    <n v="0"/>
    <n v="0"/>
    <n v="0"/>
  </r>
  <r>
    <n v="20446400"/>
    <s v="ASOCIADO 4105"/>
    <x v="2"/>
    <x v="7"/>
    <m/>
    <m/>
    <n v="0"/>
    <m/>
    <m/>
    <m/>
    <n v="7170492"/>
    <s v="SIN"/>
    <s v="SIN"/>
    <s v="SIN"/>
    <n v="4"/>
    <n v="0"/>
    <n v="0"/>
    <n v="76130"/>
    <n v="13.493150684931507"/>
    <n v="56.027397260273972"/>
    <n v="2"/>
    <n v="1"/>
    <n v="1"/>
    <n v="2"/>
    <n v="3"/>
    <n v="0"/>
    <n v="0"/>
    <n v="0"/>
  </r>
  <r>
    <n v="42680404"/>
    <s v="ASOCIADO 4108"/>
    <x v="3"/>
    <x v="5"/>
    <n v="883423"/>
    <n v="626335"/>
    <n v="0"/>
    <n v="91756"/>
    <n v="0"/>
    <n v="0"/>
    <n v="7195816"/>
    <s v="9- Otras garantías (no admisible)"/>
    <s v="LBZ"/>
    <s v="A"/>
    <n v="4"/>
    <n v="0"/>
    <n v="0"/>
    <n v="76001"/>
    <n v="13.416438356164383"/>
    <n v="39.868493150684934"/>
    <n v="2"/>
    <n v="2"/>
    <n v="3"/>
    <n v="3"/>
    <n v="3"/>
    <n v="0"/>
    <n v="0"/>
    <n v="0"/>
  </r>
  <r>
    <n v="42004462"/>
    <s v="ASOCIADO 4109"/>
    <x v="4"/>
    <x v="0"/>
    <m/>
    <n v="12032529"/>
    <n v="4801260"/>
    <n v="357206"/>
    <n v="0"/>
    <n v="7356769"/>
    <n v="7231269"/>
    <s v="6- pignoración"/>
    <s v="LBZ"/>
    <s v="A"/>
    <n v="4"/>
    <n v="0"/>
    <n v="0"/>
    <n v="76520"/>
    <n v="17.528767123287672"/>
    <n v="57.775342465753425"/>
    <n v="2"/>
    <n v="2"/>
    <n v="3"/>
    <n v="2"/>
    <n v="4"/>
    <n v="0"/>
    <n v="0"/>
    <n v="0"/>
  </r>
  <r>
    <n v="20462826"/>
    <s v="ASOCIADO 4110"/>
    <x v="2"/>
    <x v="7"/>
    <n v="770000"/>
    <m/>
    <n v="0"/>
    <m/>
    <m/>
    <m/>
    <n v="7285056"/>
    <s v="SIN"/>
    <s v="SIN"/>
    <s v="SIN"/>
    <n v="4"/>
    <n v="0"/>
    <n v="0"/>
    <n v="76001"/>
    <n v="10.252054794520548"/>
    <n v="38.769863013698632"/>
    <n v="2"/>
    <n v="5"/>
    <n v="1"/>
    <n v="4"/>
    <n v="1"/>
    <n v="0"/>
    <n v="0"/>
    <n v="0"/>
  </r>
  <r>
    <n v="22064626"/>
    <s v="ASOCIADO 4113"/>
    <x v="3"/>
    <x v="5"/>
    <m/>
    <n v="6819472"/>
    <n v="0"/>
    <n v="183114"/>
    <n v="0"/>
    <n v="0"/>
    <n v="7325273"/>
    <s v="9- Otras garantías (no admisible)"/>
    <s v="LBZ"/>
    <s v="A"/>
    <n v="4"/>
    <n v="0"/>
    <n v="0"/>
    <n v="76001"/>
    <n v="12.830136986301369"/>
    <n v="64.723287671232882"/>
    <n v="1"/>
    <n v="2"/>
    <n v="2"/>
    <n v="2"/>
    <n v="2"/>
    <n v="0"/>
    <n v="0"/>
    <n v="0"/>
  </r>
  <r>
    <n v="68008280"/>
    <s v="ASOCIADO 4114"/>
    <x v="4"/>
    <x v="1"/>
    <n v="674586"/>
    <n v="17109809"/>
    <n v="9783709"/>
    <n v="443664"/>
    <n v="0"/>
    <n v="7176000"/>
    <n v="7326100"/>
    <s v="6- pignoración"/>
    <s v="LBZ"/>
    <s v="A"/>
    <n v="4"/>
    <n v="0"/>
    <n v="0"/>
    <n v="76001"/>
    <n v="9.75068493150685"/>
    <n v="44.043835616438358"/>
    <n v="2"/>
    <n v="4"/>
    <n v="3"/>
    <n v="6"/>
    <n v="2"/>
    <n v="0"/>
    <n v="0"/>
    <n v="0"/>
  </r>
  <r>
    <n v="2062600282"/>
    <s v="ASOCIADO 4116"/>
    <x v="2"/>
    <x v="7"/>
    <n v="1603698"/>
    <m/>
    <n v="0"/>
    <m/>
    <m/>
    <m/>
    <n v="7416571"/>
    <s v="SIN"/>
    <s v="SIN"/>
    <s v="SIN"/>
    <n v="4"/>
    <n v="0"/>
    <n v="0"/>
    <n v="19001"/>
    <n v="5.4657534246575343"/>
    <n v="41.939726027397263"/>
    <n v="1"/>
    <n v="2"/>
    <n v="3"/>
    <n v="2"/>
    <n v="1"/>
    <n v="0"/>
    <n v="0"/>
    <n v="0"/>
  </r>
  <r>
    <n v="20240680"/>
    <s v="ASOCIADO 4117"/>
    <x v="2"/>
    <x v="7"/>
    <m/>
    <m/>
    <n v="0"/>
    <m/>
    <m/>
    <m/>
    <n v="7432817"/>
    <s v="SIN"/>
    <s v="SIN"/>
    <s v="SIN"/>
    <n v="4"/>
    <n v="0"/>
    <n v="0"/>
    <n v="8634"/>
    <n v="19.306849315068494"/>
    <n v="61.273972602739725"/>
    <n v="1"/>
    <n v="4"/>
    <n v="2"/>
    <n v="5"/>
    <n v="3"/>
    <n v="0"/>
    <n v="0"/>
    <n v="0"/>
  </r>
  <r>
    <n v="20460060"/>
    <s v="ASOCIADO 4118"/>
    <x v="2"/>
    <x v="7"/>
    <n v="3288"/>
    <m/>
    <n v="0"/>
    <m/>
    <m/>
    <m/>
    <n v="7439944"/>
    <s v="SIN"/>
    <s v="SIN"/>
    <s v="SIN"/>
    <n v="4"/>
    <n v="0"/>
    <n v="0"/>
    <n v="76130"/>
    <n v="16.323287671232876"/>
    <n v="55.936986301369863"/>
    <n v="2"/>
    <n v="1"/>
    <n v="1"/>
    <n v="2"/>
    <n v="2"/>
    <n v="0"/>
    <n v="0"/>
    <n v="0"/>
  </r>
  <r>
    <n v="66888648"/>
    <s v="ASOCIADO 4119"/>
    <x v="4"/>
    <x v="0"/>
    <n v="58732"/>
    <n v="9447485"/>
    <n v="2001555"/>
    <n v="247452"/>
    <n v="0"/>
    <n v="2245000"/>
    <n v="7445930"/>
    <s v="6- pignoración"/>
    <s v="LBZ"/>
    <s v="A"/>
    <n v="4"/>
    <n v="0"/>
    <n v="0"/>
    <n v="76130"/>
    <n v="16.336986301369862"/>
    <n v="46.657534246575345"/>
    <n v="2"/>
    <n v="2"/>
    <n v="1"/>
    <n v="2"/>
    <n v="1"/>
    <n v="0"/>
    <n v="0"/>
    <n v="0"/>
  </r>
  <r>
    <n v="26600064"/>
    <s v="ASOCIADO 4120"/>
    <x v="2"/>
    <x v="7"/>
    <n v="40249"/>
    <m/>
    <n v="0"/>
    <m/>
    <m/>
    <m/>
    <n v="7448981"/>
    <s v="SIN"/>
    <s v="SIN"/>
    <s v="SIN"/>
    <n v="4"/>
    <n v="0"/>
    <n v="0"/>
    <n v="76001"/>
    <n v="7.5534246575342463"/>
    <n v="70.493150684931507"/>
    <n v="1"/>
    <n v="6"/>
    <n v="6"/>
    <n v="7"/>
    <n v="1"/>
    <n v="0"/>
    <n v="0"/>
    <n v="0"/>
  </r>
  <r>
    <n v="4288264"/>
    <s v="ASOCIADO 4121"/>
    <x v="4"/>
    <x v="1"/>
    <m/>
    <n v="17360485"/>
    <n v="9846818"/>
    <n v="381606"/>
    <n v="0"/>
    <n v="5517190"/>
    <n v="7513667"/>
    <s v="6- pignoración"/>
    <s v="LBZ"/>
    <s v="A"/>
    <n v="4"/>
    <n v="0"/>
    <n v="0"/>
    <n v="76130"/>
    <n v="14.58904109589041"/>
    <n v="50.986301369863014"/>
    <n v="1"/>
    <n v="2"/>
    <n v="2"/>
    <n v="2"/>
    <n v="1"/>
    <n v="0"/>
    <n v="0"/>
    <n v="0"/>
  </r>
  <r>
    <n v="4208662"/>
    <s v="ASOCIADO 4122"/>
    <x v="3"/>
    <x v="5"/>
    <m/>
    <n v="1303811"/>
    <n v="0"/>
    <n v="301427"/>
    <n v="0"/>
    <n v="0"/>
    <n v="7567773"/>
    <s v="9- Otras garantías (no admisible)"/>
    <s v="LBZ"/>
    <s v="A"/>
    <n v="4"/>
    <n v="0"/>
    <n v="0"/>
    <n v="76130"/>
    <n v="17.652054794520549"/>
    <n v="47.893150684931506"/>
    <n v="1"/>
    <n v="4"/>
    <n v="2"/>
    <n v="2"/>
    <n v="3"/>
    <n v="0"/>
    <n v="0"/>
    <n v="0"/>
  </r>
  <r>
    <n v="4206022"/>
    <s v="ASOCIADO 4123"/>
    <x v="3"/>
    <x v="5"/>
    <m/>
    <n v="7106034"/>
    <n v="0"/>
    <n v="151566"/>
    <n v="0"/>
    <n v="0"/>
    <n v="7571261"/>
    <s v="9- Otras garantías (no admisible)"/>
    <s v="LBZ"/>
    <s v="A"/>
    <n v="4"/>
    <n v="0"/>
    <n v="0"/>
    <n v="76130"/>
    <n v="24.912328767123288"/>
    <n v="58.046575342465751"/>
    <n v="1"/>
    <n v="1"/>
    <n v="1"/>
    <n v="2"/>
    <n v="6"/>
    <n v="0"/>
    <n v="0"/>
    <n v="0"/>
  </r>
  <r>
    <n v="20482844"/>
    <s v="ASOCIADO 4124"/>
    <x v="4"/>
    <x v="4"/>
    <n v="101265"/>
    <n v="20971338"/>
    <n v="13385937"/>
    <n v="751841"/>
    <n v="0"/>
    <n v="10588955"/>
    <n v="7585401"/>
    <s v="6- pignoración"/>
    <s v="LBZ"/>
    <s v="A"/>
    <n v="4"/>
    <n v="0"/>
    <n v="0"/>
    <n v="76364"/>
    <n v="10.334246575342465"/>
    <n v="48.591780821917808"/>
    <n v="1"/>
    <n v="3"/>
    <n v="2"/>
    <n v="2"/>
    <n v="2"/>
    <n v="0"/>
    <n v="0"/>
    <n v="0"/>
  </r>
  <r>
    <n v="80820842"/>
    <s v="ASOCIADO 4125"/>
    <x v="3"/>
    <x v="3"/>
    <n v="1910938"/>
    <n v="8226689"/>
    <n v="626699"/>
    <n v="305758"/>
    <n v="0"/>
    <n v="0"/>
    <n v="7599990"/>
    <s v="9- Otras garantías (no admisible)"/>
    <s v="LBZ"/>
    <s v="A"/>
    <n v="4"/>
    <n v="0"/>
    <n v="0"/>
    <n v="52001"/>
    <n v="10.268493150684931"/>
    <n v="45.471232876712328"/>
    <n v="1"/>
    <n v="0"/>
    <n v="2"/>
    <n v="2"/>
    <n v="3"/>
    <n v="0"/>
    <n v="0"/>
    <n v="0"/>
  </r>
  <r>
    <n v="20264086"/>
    <s v="ASOCIADO 4126"/>
    <x v="3"/>
    <x v="0"/>
    <n v="10152251"/>
    <n v="10872068"/>
    <n v="3227912"/>
    <n v="273660"/>
    <n v="0"/>
    <n v="0"/>
    <n v="7644156"/>
    <s v="9- Otras garantías (no admisible)"/>
    <s v="LBZ"/>
    <s v="A"/>
    <n v="4"/>
    <n v="0"/>
    <n v="0"/>
    <n v="76001"/>
    <n v="8.0493150684931507"/>
    <n v="60.446575342465756"/>
    <n v="1"/>
    <n v="5"/>
    <n v="6"/>
    <n v="6"/>
    <n v="2"/>
    <n v="0"/>
    <n v="0"/>
    <n v="0"/>
  </r>
  <r>
    <n v="88822264"/>
    <s v="ASOCIADO 4127"/>
    <x v="2"/>
    <x v="7"/>
    <n v="503161"/>
    <m/>
    <n v="0"/>
    <m/>
    <m/>
    <m/>
    <n v="7662293"/>
    <s v="SIN"/>
    <s v="SIN"/>
    <s v="SIN"/>
    <n v="4"/>
    <n v="0"/>
    <n v="0"/>
    <n v="52001"/>
    <n v="10.268493150684931"/>
    <n v="50.854794520547948"/>
    <n v="1"/>
    <n v="2"/>
    <n v="3"/>
    <n v="2"/>
    <n v="2"/>
    <n v="0"/>
    <n v="0"/>
    <n v="0"/>
  </r>
  <r>
    <n v="2224062288"/>
    <s v="ASOCIADO 4128"/>
    <x v="2"/>
    <x v="7"/>
    <n v="2443774"/>
    <m/>
    <n v="0"/>
    <m/>
    <m/>
    <m/>
    <n v="7678270"/>
    <s v="SIN"/>
    <s v="SIN"/>
    <s v="SIN"/>
    <n v="4"/>
    <n v="0"/>
    <n v="0"/>
    <n v="76834"/>
    <n v="10.665753424657535"/>
    <n v="30.134246575342466"/>
    <n v="1"/>
    <n v="4"/>
    <n v="3"/>
    <n v="3"/>
    <n v="1"/>
    <n v="0"/>
    <n v="0"/>
    <n v="0"/>
  </r>
  <r>
    <n v="80022004"/>
    <s v="ASOCIADO 4129"/>
    <x v="2"/>
    <x v="7"/>
    <n v="1011300"/>
    <m/>
    <n v="0"/>
    <m/>
    <m/>
    <m/>
    <n v="7709559"/>
    <s v="SIN"/>
    <s v="SIN"/>
    <s v="SIN"/>
    <n v="4"/>
    <n v="0"/>
    <n v="0"/>
    <n v="11001"/>
    <n v="10.213698630136987"/>
    <n v="43.978082191780821"/>
    <n v="1"/>
    <n v="2"/>
    <n v="2"/>
    <n v="3"/>
    <n v="2"/>
    <n v="0"/>
    <n v="0"/>
    <n v="0"/>
  </r>
  <r>
    <n v="42626484"/>
    <s v="ASOCIADO 4130"/>
    <x v="3"/>
    <x v="5"/>
    <n v="2126"/>
    <n v="6427516"/>
    <n v="0"/>
    <n v="177175"/>
    <n v="0"/>
    <n v="0"/>
    <n v="7724068"/>
    <s v="9- Otras garantías (no admisible)"/>
    <s v="LBZ"/>
    <s v="A"/>
    <n v="4"/>
    <n v="0"/>
    <n v="0"/>
    <n v="76001"/>
    <n v="1.1643835616438356"/>
    <n v="53.542465753424658"/>
    <n v="2"/>
    <n v="2"/>
    <n v="2"/>
    <n v="2"/>
    <n v="6"/>
    <n v="0"/>
    <n v="0"/>
    <n v="0"/>
  </r>
  <r>
    <n v="42062208"/>
    <s v="ASOCIADO 4131"/>
    <x v="4"/>
    <x v="2"/>
    <n v="8135"/>
    <n v="9491903"/>
    <n v="1749021"/>
    <n v="211142"/>
    <n v="0"/>
    <n v="3000000"/>
    <n v="7742882"/>
    <s v="6- pignoración"/>
    <s v="LBZ"/>
    <s v="A"/>
    <n v="4"/>
    <n v="0"/>
    <n v="0"/>
    <n v="76001"/>
    <n v="16.241095890410961"/>
    <n v="57.487671232876714"/>
    <n v="2"/>
    <n v="2"/>
    <n v="3"/>
    <n v="2"/>
    <n v="2"/>
    <n v="0"/>
    <n v="0"/>
    <n v="0"/>
  </r>
  <r>
    <n v="6228846"/>
    <s v="ASOCIADO 4132"/>
    <x v="2"/>
    <x v="7"/>
    <m/>
    <m/>
    <n v="0"/>
    <m/>
    <m/>
    <m/>
    <n v="7768055"/>
    <s v="SIN"/>
    <s v="SIN"/>
    <s v="SIN"/>
    <n v="4"/>
    <n v="0"/>
    <n v="0"/>
    <n v="76130"/>
    <n v="13.865753424657534"/>
    <n v="58.106849315068494"/>
    <n v="1"/>
    <n v="2"/>
    <n v="2"/>
    <n v="2"/>
    <n v="3"/>
    <n v="0"/>
    <n v="0"/>
    <n v="0"/>
  </r>
  <r>
    <n v="2224620840"/>
    <s v="ASOCIADO 4133"/>
    <x v="3"/>
    <x v="3"/>
    <n v="89531"/>
    <n v="8319303"/>
    <n v="527912"/>
    <n v="319213"/>
    <n v="0"/>
    <n v="10100000"/>
    <n v="7791391"/>
    <s v="6- pignoración"/>
    <s v="LBZ"/>
    <s v="A"/>
    <n v="4"/>
    <n v="0"/>
    <n v="0"/>
    <n v="76130"/>
    <n v="2.0849315068493151"/>
    <n v="32.556164383561644"/>
    <n v="1"/>
    <n v="2"/>
    <n v="2"/>
    <n v="3"/>
    <n v="3"/>
    <n v="0"/>
    <n v="0"/>
    <n v="0"/>
  </r>
  <r>
    <n v="2240648686"/>
    <s v="ASOCIADO 4134"/>
    <x v="4"/>
    <x v="4"/>
    <n v="4647295"/>
    <n v="22485899"/>
    <n v="14671606"/>
    <n v="473657"/>
    <n v="0"/>
    <n v="0"/>
    <n v="7814293"/>
    <s v="9- Otras garantías (no admisible)"/>
    <s v="LBZ"/>
    <s v="A"/>
    <n v="4"/>
    <n v="0"/>
    <n v="0"/>
    <n v="76001"/>
    <n v="3.408219178082192"/>
    <n v="35.178082191780824"/>
    <n v="1"/>
    <n v="4"/>
    <n v="1"/>
    <n v="4"/>
    <n v="3"/>
    <n v="0"/>
    <n v="0"/>
    <n v="0"/>
  </r>
  <r>
    <n v="22068260"/>
    <s v="ASOCIADO 4136"/>
    <x v="3"/>
    <x v="1"/>
    <n v="8856443"/>
    <n v="16467597"/>
    <n v="8614670"/>
    <n v="612701"/>
    <n v="0"/>
    <n v="3587859"/>
    <n v="7852927"/>
    <s v="6- pignoración"/>
    <s v="LBZ"/>
    <s v="A"/>
    <n v="4"/>
    <n v="0"/>
    <n v="0"/>
    <n v="52001"/>
    <n v="10.665753424657535"/>
    <n v="62.4986301369863"/>
    <n v="1"/>
    <n v="2"/>
    <n v="3"/>
    <n v="2"/>
    <n v="2"/>
    <n v="0"/>
    <n v="0"/>
    <n v="0"/>
  </r>
  <r>
    <n v="4460648"/>
    <s v="ASOCIADO 4138"/>
    <x v="3"/>
    <x v="5"/>
    <m/>
    <n v="505064"/>
    <n v="0"/>
    <n v="346942"/>
    <n v="0"/>
    <n v="0"/>
    <n v="7883111"/>
    <s v="9- Otras garantías (no admisible)"/>
    <s v="LBZ"/>
    <s v="A"/>
    <n v="4"/>
    <n v="0"/>
    <n v="0"/>
    <n v="76130"/>
    <n v="17.219178082191782"/>
    <n v="42.021917808219179"/>
    <n v="1"/>
    <n v="2"/>
    <n v="2"/>
    <n v="2"/>
    <n v="1"/>
    <n v="0"/>
    <n v="0"/>
    <n v="0"/>
  </r>
  <r>
    <n v="4460082"/>
    <s v="ASOCIADO 4139"/>
    <x v="3"/>
    <x v="5"/>
    <m/>
    <n v="6026680"/>
    <n v="0"/>
    <n v="208518"/>
    <n v="0"/>
    <n v="0"/>
    <n v="7889817"/>
    <s v="9- Otras garantías (no admisible)"/>
    <s v="LBZ"/>
    <s v="A"/>
    <n v="4"/>
    <n v="0"/>
    <n v="0"/>
    <n v="76130"/>
    <n v="14.361643835616439"/>
    <n v="42.515068493150686"/>
    <n v="1"/>
    <n v="2"/>
    <n v="1"/>
    <n v="2"/>
    <n v="3"/>
    <n v="0"/>
    <n v="0"/>
    <n v="0"/>
  </r>
  <r>
    <n v="6228224"/>
    <s v="ASOCIADO 4140"/>
    <x v="2"/>
    <x v="7"/>
    <m/>
    <m/>
    <n v="0"/>
    <m/>
    <m/>
    <m/>
    <n v="7894518"/>
    <s v="SIN"/>
    <s v="SIN"/>
    <s v="SIN"/>
    <n v="4"/>
    <n v="0"/>
    <n v="0"/>
    <n v="76130"/>
    <n v="24.139726027397259"/>
    <n v="57.482191780821921"/>
    <n v="1"/>
    <n v="2"/>
    <n v="2"/>
    <n v="2"/>
    <n v="2"/>
    <n v="0"/>
    <n v="0"/>
    <n v="0"/>
  </r>
  <r>
    <n v="40846048"/>
    <s v="ASOCIADO 4141"/>
    <x v="3"/>
    <x v="5"/>
    <n v="56457"/>
    <n v="1735620"/>
    <n v="0"/>
    <n v="165458"/>
    <n v="0"/>
    <n v="0"/>
    <n v="7903578"/>
    <s v="9- Otras garantías (no admisible)"/>
    <s v="LBZ"/>
    <s v="A"/>
    <n v="4"/>
    <n v="0"/>
    <n v="0"/>
    <n v="76130"/>
    <n v="25.890410958904109"/>
    <n v="55.786301369863011"/>
    <n v="2"/>
    <n v="4"/>
    <n v="2"/>
    <n v="2"/>
    <n v="2"/>
    <n v="0"/>
    <n v="0"/>
    <n v="0"/>
  </r>
  <r>
    <n v="66864400"/>
    <s v="ASOCIADO 4142"/>
    <x v="3"/>
    <x v="5"/>
    <n v="780920"/>
    <n v="3864261"/>
    <n v="0"/>
    <n v="113269"/>
    <n v="0"/>
    <n v="0"/>
    <n v="7932274"/>
    <s v="9- Otras garantías (no admisible)"/>
    <s v="LBZ"/>
    <s v="A"/>
    <n v="4"/>
    <n v="0"/>
    <n v="0"/>
    <n v="76130"/>
    <n v="25.901369863013699"/>
    <n v="49.397260273972606"/>
    <n v="2"/>
    <n v="2"/>
    <n v="2"/>
    <n v="2"/>
    <n v="3"/>
    <n v="0"/>
    <n v="0"/>
    <n v="0"/>
  </r>
  <r>
    <n v="44848084"/>
    <s v="ASOCIADO 4143"/>
    <x v="2"/>
    <x v="8"/>
    <n v="10240125"/>
    <m/>
    <n v="0"/>
    <m/>
    <m/>
    <m/>
    <n v="7962106"/>
    <s v="SIN"/>
    <s v="SIN"/>
    <s v="SIN"/>
    <n v="4"/>
    <n v="0"/>
    <n v="0"/>
    <n v="76130"/>
    <n v="8.3369863013698637"/>
    <n v="48.972602739726028"/>
    <n v="2"/>
    <n v="5"/>
    <n v="3"/>
    <n v="7"/>
    <n v="1"/>
    <n v="0"/>
    <n v="0"/>
    <n v="0"/>
  </r>
  <r>
    <n v="24248066"/>
    <s v="ASOCIADO 4144"/>
    <x v="2"/>
    <x v="8"/>
    <n v="13616026"/>
    <m/>
    <n v="0"/>
    <m/>
    <m/>
    <m/>
    <n v="7963083"/>
    <s v="SIN"/>
    <s v="SIN"/>
    <s v="SIN"/>
    <n v="4"/>
    <n v="0"/>
    <n v="0"/>
    <n v="76001"/>
    <n v="8.8219178082191778"/>
    <n v="58.216438356164382"/>
    <n v="1"/>
    <n v="6"/>
    <n v="3"/>
    <n v="8"/>
    <n v="2"/>
    <n v="0"/>
    <n v="0"/>
    <n v="0"/>
  </r>
  <r>
    <n v="24442846"/>
    <s v="ASOCIADO 4145"/>
    <x v="2"/>
    <x v="7"/>
    <m/>
    <m/>
    <n v="0"/>
    <m/>
    <m/>
    <m/>
    <n v="7980981"/>
    <s v="SIN"/>
    <s v="SIN"/>
    <s v="SIN"/>
    <n v="4"/>
    <n v="0"/>
    <n v="0"/>
    <n v="76520"/>
    <n v="8.3835616438356162"/>
    <n v="40.161643835616438"/>
    <n v="2"/>
    <n v="5"/>
    <n v="3"/>
    <n v="6"/>
    <n v="3"/>
    <n v="0"/>
    <n v="0"/>
    <n v="0"/>
  </r>
  <r>
    <n v="26600820"/>
    <s v="ASOCIADO 4146"/>
    <x v="3"/>
    <x v="8"/>
    <n v="4731864"/>
    <n v="338538"/>
    <n v="0"/>
    <n v="328840"/>
    <n v="0"/>
    <n v="0"/>
    <n v="7984313"/>
    <s v="9- Otras garantías (no admisible)"/>
    <s v="LBZ"/>
    <s v="A"/>
    <n v="4"/>
    <n v="0"/>
    <n v="0"/>
    <n v="76130"/>
    <n v="8.419178082191781"/>
    <n v="58.175342465753424"/>
    <n v="1"/>
    <n v="5"/>
    <n v="4"/>
    <n v="6"/>
    <n v="2"/>
    <n v="0"/>
    <n v="0"/>
    <n v="0"/>
  </r>
  <r>
    <n v="44602268"/>
    <s v="ASOCIADO 4147"/>
    <x v="2"/>
    <x v="7"/>
    <n v="661166"/>
    <m/>
    <n v="0"/>
    <m/>
    <m/>
    <m/>
    <n v="8038633"/>
    <s v="SIN"/>
    <s v="SIN"/>
    <s v="SIN"/>
    <n v="4"/>
    <n v="0"/>
    <n v="0"/>
    <n v="5212"/>
    <n v="10.753424657534246"/>
    <n v="47.279452054794518"/>
    <n v="2"/>
    <n v="2"/>
    <n v="3"/>
    <n v="2"/>
    <n v="1"/>
    <n v="0"/>
    <n v="0"/>
    <n v="0"/>
  </r>
  <r>
    <n v="44662084"/>
    <s v="ASOCIADO 4148"/>
    <x v="3"/>
    <x v="5"/>
    <n v="248530"/>
    <n v="4691421"/>
    <n v="0"/>
    <n v="311672"/>
    <n v="0"/>
    <n v="0"/>
    <n v="8055100"/>
    <s v="9- Otras garantías (no admisible)"/>
    <s v="LBZ"/>
    <s v="A"/>
    <n v="4"/>
    <n v="0"/>
    <n v="0"/>
    <n v="19001"/>
    <n v="15.446575342465753"/>
    <n v="49.734246575342468"/>
    <n v="2"/>
    <n v="2"/>
    <n v="3"/>
    <n v="2"/>
    <n v="2"/>
    <n v="0"/>
    <n v="0"/>
    <n v="0"/>
  </r>
  <r>
    <n v="44820422"/>
    <s v="ASOCIADO 4149"/>
    <x v="3"/>
    <x v="5"/>
    <n v="313614"/>
    <n v="3628567"/>
    <n v="0"/>
    <n v="201038"/>
    <n v="0"/>
    <n v="0"/>
    <n v="8058633"/>
    <s v="9- Otras garantías (no admisible)"/>
    <s v="LBZ"/>
    <s v="A"/>
    <n v="4"/>
    <n v="0"/>
    <n v="0"/>
    <n v="5631"/>
    <n v="10.753424657534246"/>
    <n v="46.868493150684934"/>
    <n v="2"/>
    <n v="2"/>
    <n v="2"/>
    <n v="2"/>
    <n v="1"/>
    <n v="0"/>
    <n v="0"/>
    <n v="0"/>
  </r>
  <r>
    <n v="26826604"/>
    <s v="ASOCIADO 4150"/>
    <x v="3"/>
    <x v="5"/>
    <m/>
    <n v="6690505"/>
    <n v="0"/>
    <n v="168406"/>
    <n v="0"/>
    <n v="0"/>
    <n v="8092967"/>
    <s v="9- Otras garantías (no admisible)"/>
    <s v="LBZ"/>
    <s v="A"/>
    <n v="4"/>
    <n v="0"/>
    <n v="0"/>
    <n v="76001"/>
    <n v="10.915068493150685"/>
    <n v="56.506849315068493"/>
    <n v="1"/>
    <n v="5"/>
    <n v="3"/>
    <n v="2"/>
    <n v="2"/>
    <n v="0"/>
    <n v="0"/>
    <n v="0"/>
  </r>
  <r>
    <n v="4208606"/>
    <s v="ASOCIADO 4151"/>
    <x v="3"/>
    <x v="5"/>
    <m/>
    <n v="296984"/>
    <n v="0"/>
    <n v="50892"/>
    <n v="0"/>
    <n v="0"/>
    <n v="8109651"/>
    <s v="9- Otras garantías (no admisible)"/>
    <s v="LBZ"/>
    <s v="A"/>
    <n v="4"/>
    <n v="0"/>
    <n v="0"/>
    <n v="76130"/>
    <n v="25.926027397260274"/>
    <n v="48.136986301369866"/>
    <n v="1"/>
    <n v="1"/>
    <n v="1"/>
    <n v="2"/>
    <n v="1"/>
    <n v="0"/>
    <n v="0"/>
    <n v="0"/>
  </r>
  <r>
    <n v="6228006"/>
    <s v="ASOCIADO 4152"/>
    <x v="3"/>
    <x v="5"/>
    <m/>
    <n v="398438"/>
    <n v="0"/>
    <n v="89670"/>
    <n v="0"/>
    <n v="0"/>
    <n v="8113514"/>
    <s v="9- Otras garantías (no admisible)"/>
    <s v="LBZ"/>
    <s v="A"/>
    <n v="4"/>
    <n v="0"/>
    <n v="0"/>
    <n v="76130"/>
    <n v="16.775342465753425"/>
    <n v="57.671232876712331"/>
    <n v="1"/>
    <n v="2"/>
    <n v="1"/>
    <n v="2"/>
    <n v="2"/>
    <n v="0"/>
    <n v="0"/>
    <n v="0"/>
  </r>
  <r>
    <n v="4640440"/>
    <s v="ASOCIADO 4153"/>
    <x v="3"/>
    <x v="5"/>
    <n v="708304"/>
    <n v="3937876"/>
    <n v="0"/>
    <n v="188129"/>
    <n v="0"/>
    <n v="0"/>
    <n v="8118303"/>
    <s v="9- Otras garantías (no admisible)"/>
    <s v="LBZ"/>
    <s v="A"/>
    <n v="4"/>
    <n v="0"/>
    <n v="0"/>
    <n v="66170"/>
    <n v="11.715068493150685"/>
    <n v="36.610958904109587"/>
    <n v="1"/>
    <n v="2"/>
    <n v="2"/>
    <n v="2"/>
    <n v="1"/>
    <n v="0"/>
    <n v="0"/>
    <n v="0"/>
  </r>
  <r>
    <n v="4462068"/>
    <s v="ASOCIADO 4154"/>
    <x v="3"/>
    <x v="5"/>
    <m/>
    <n v="5141730"/>
    <n v="0"/>
    <n v="287346"/>
    <n v="0"/>
    <n v="3000000"/>
    <n v="8120921"/>
    <s v="6- pignoración"/>
    <s v="LBZ"/>
    <s v="A"/>
    <n v="4"/>
    <n v="0"/>
    <n v="0"/>
    <n v="76130"/>
    <n v="17.235616438356164"/>
    <n v="49.019178082191779"/>
    <n v="1"/>
    <n v="2"/>
    <n v="2"/>
    <n v="2"/>
    <n v="1"/>
    <n v="0"/>
    <n v="0"/>
    <n v="0"/>
  </r>
  <r>
    <n v="42202660"/>
    <s v="ASOCIADO 4155"/>
    <x v="2"/>
    <x v="7"/>
    <n v="914010"/>
    <m/>
    <n v="0"/>
    <m/>
    <m/>
    <m/>
    <n v="8137579"/>
    <s v="SIN"/>
    <s v="SIN"/>
    <s v="SIN"/>
    <n v="4"/>
    <n v="0"/>
    <n v="0"/>
    <n v="76834"/>
    <n v="12.136986301369863"/>
    <n v="57.315068493150683"/>
    <n v="2"/>
    <n v="4"/>
    <n v="3"/>
    <n v="3"/>
    <n v="1"/>
    <n v="0"/>
    <n v="0"/>
    <n v="0"/>
  </r>
  <r>
    <n v="20666202"/>
    <s v="ASOCIADO 4156"/>
    <x v="3"/>
    <x v="5"/>
    <n v="1222304"/>
    <n v="4683857"/>
    <n v="0"/>
    <n v="401925"/>
    <n v="0"/>
    <n v="0"/>
    <n v="8316512"/>
    <s v="9- Otras garantías (no admisible)"/>
    <s v="LBZ"/>
    <s v="A"/>
    <n v="4"/>
    <n v="0"/>
    <n v="0"/>
    <n v="76001"/>
    <n v="11.213698630136987"/>
    <n v="42.454794520547942"/>
    <n v="2"/>
    <n v="4"/>
    <n v="2"/>
    <n v="2"/>
    <n v="2"/>
    <n v="0"/>
    <n v="0"/>
    <n v="0"/>
  </r>
  <r>
    <n v="66848842"/>
    <s v="ASOCIADO 4157"/>
    <x v="3"/>
    <x v="3"/>
    <n v="2718586"/>
    <n v="8697336"/>
    <n v="329865"/>
    <n v="336290"/>
    <n v="0"/>
    <n v="8869593"/>
    <n v="8367471"/>
    <s v="6- pignoración"/>
    <s v="LBZ"/>
    <s v="A"/>
    <n v="4"/>
    <n v="0"/>
    <n v="0"/>
    <n v="76001"/>
    <n v="11.24931506849315"/>
    <n v="49.493150684931507"/>
    <n v="2"/>
    <n v="5"/>
    <n v="3"/>
    <n v="3"/>
    <n v="4"/>
    <n v="0"/>
    <n v="0"/>
    <n v="0"/>
  </r>
  <r>
    <n v="4460604"/>
    <s v="ASOCIADO 4158"/>
    <x v="4"/>
    <x v="1"/>
    <m/>
    <n v="17814492"/>
    <n v="9402681"/>
    <n v="598946"/>
    <n v="0"/>
    <n v="14846094"/>
    <n v="8411811"/>
    <s v="6- pignoración"/>
    <s v="LBZ"/>
    <s v="A"/>
    <n v="4"/>
    <n v="0"/>
    <n v="0"/>
    <n v="76001"/>
    <n v="12.416438356164383"/>
    <n v="41.953424657534249"/>
    <n v="1"/>
    <n v="0"/>
    <n v="1"/>
    <n v="2"/>
    <n v="1"/>
    <n v="0"/>
    <n v="0"/>
    <n v="0"/>
  </r>
  <r>
    <n v="2280240"/>
    <s v="ASOCIADO 4159"/>
    <x v="2"/>
    <x v="7"/>
    <m/>
    <m/>
    <n v="0"/>
    <m/>
    <m/>
    <m/>
    <n v="8434490"/>
    <s v="SIN"/>
    <s v="SIN"/>
    <s v="SIN"/>
    <n v="4"/>
    <n v="0"/>
    <n v="0"/>
    <n v="13052"/>
    <n v="9.7178082191780817"/>
    <n v="47.268493150684932"/>
    <n v="1"/>
    <n v="1"/>
    <n v="3"/>
    <n v="2"/>
    <n v="1"/>
    <n v="0"/>
    <n v="0"/>
    <n v="0"/>
  </r>
  <r>
    <n v="2200888826"/>
    <s v="ASOCIADO 4160"/>
    <x v="2"/>
    <x v="7"/>
    <n v="1995500"/>
    <m/>
    <n v="0"/>
    <m/>
    <m/>
    <m/>
    <n v="8452677"/>
    <s v="SIN"/>
    <s v="SIN"/>
    <s v="SIN"/>
    <n v="4"/>
    <n v="0"/>
    <n v="0"/>
    <n v="68615"/>
    <n v="0.67123287671232879"/>
    <n v="35.109589041095887"/>
    <n v="1"/>
    <n v="2"/>
    <n v="3"/>
    <n v="2"/>
    <n v="2"/>
    <n v="0"/>
    <n v="0"/>
    <n v="0"/>
  </r>
  <r>
    <n v="42008888"/>
    <s v="ASOCIADO 4162"/>
    <x v="3"/>
    <x v="5"/>
    <n v="1344817"/>
    <n v="6125945"/>
    <n v="0"/>
    <n v="201367"/>
    <n v="0"/>
    <n v="0"/>
    <n v="8490336"/>
    <s v="9- Otras garantías (no admisible)"/>
    <s v="LBZ"/>
    <s v="A"/>
    <n v="4"/>
    <n v="0"/>
    <n v="0"/>
    <n v="76001"/>
    <n v="16.416438356164385"/>
    <n v="41.939726027397263"/>
    <n v="2"/>
    <n v="2"/>
    <n v="3"/>
    <n v="2"/>
    <n v="2"/>
    <n v="0"/>
    <n v="0"/>
    <n v="0"/>
  </r>
  <r>
    <n v="66080226"/>
    <s v="ASOCIADO 4163"/>
    <x v="3"/>
    <x v="5"/>
    <n v="255809"/>
    <n v="4913723"/>
    <n v="0"/>
    <n v="195767"/>
    <n v="0"/>
    <n v="0"/>
    <n v="8502848"/>
    <s v="9- Otras garantías (no admisible)"/>
    <s v="LBZ"/>
    <s v="A"/>
    <n v="4"/>
    <n v="0"/>
    <n v="0"/>
    <n v="76001"/>
    <n v="5.5835616438356164"/>
    <n v="39.745205479452054"/>
    <n v="1"/>
    <n v="0"/>
    <n v="1"/>
    <n v="2"/>
    <n v="1"/>
    <n v="0"/>
    <n v="0"/>
    <n v="0"/>
  </r>
  <r>
    <n v="4822842"/>
    <s v="ASOCIADO 4164"/>
    <x v="3"/>
    <x v="5"/>
    <m/>
    <n v="6571661"/>
    <n v="0"/>
    <n v="159986"/>
    <n v="0"/>
    <n v="0"/>
    <n v="8554034"/>
    <s v="9- Otras garantías (no admisible)"/>
    <s v="LBZ"/>
    <s v="A"/>
    <n v="4"/>
    <n v="0"/>
    <n v="0"/>
    <n v="76130"/>
    <n v="23.972602739726028"/>
    <n v="41.939726027397263"/>
    <n v="1"/>
    <n v="2"/>
    <n v="2"/>
    <n v="2"/>
    <n v="4"/>
    <n v="0"/>
    <n v="0"/>
    <n v="0"/>
  </r>
  <r>
    <n v="4488220"/>
    <s v="ASOCIADO 4165"/>
    <x v="2"/>
    <x v="8"/>
    <n v="3462205"/>
    <m/>
    <n v="0"/>
    <m/>
    <m/>
    <m/>
    <n v="8637779"/>
    <s v="SIN"/>
    <s v="SIN"/>
    <s v="SIN"/>
    <n v="4"/>
    <n v="0"/>
    <n v="0"/>
    <n v="76001"/>
    <n v="12.076712328767123"/>
    <n v="45.68767123287671"/>
    <n v="1"/>
    <n v="1"/>
    <n v="3"/>
    <n v="2"/>
    <n v="3"/>
    <n v="0"/>
    <n v="0"/>
    <n v="0"/>
  </r>
  <r>
    <n v="26662824"/>
    <s v="ASOCIADO 4166"/>
    <x v="3"/>
    <x v="5"/>
    <m/>
    <n v="8125600"/>
    <n v="0"/>
    <n v="298323"/>
    <n v="0"/>
    <n v="0"/>
    <n v="8684165"/>
    <s v="9- Otras garantías (no admisible)"/>
    <s v="LBZ"/>
    <s v="A"/>
    <n v="4"/>
    <n v="0"/>
    <n v="0"/>
    <n v="76001"/>
    <n v="12.868493150684932"/>
    <n v="61.276712328767125"/>
    <n v="1"/>
    <n v="2"/>
    <n v="3"/>
    <n v="3"/>
    <n v="2"/>
    <n v="0"/>
    <n v="0"/>
    <n v="0"/>
  </r>
  <r>
    <n v="48464664"/>
    <s v="ASOCIADO 4167"/>
    <x v="3"/>
    <x v="5"/>
    <n v="189066"/>
    <n v="8606509"/>
    <n v="0"/>
    <n v="247452"/>
    <n v="0"/>
    <n v="0"/>
    <n v="8685362"/>
    <s v="9- Otras garantías (no admisible)"/>
    <s v="LBZ"/>
    <s v="A"/>
    <n v="4"/>
    <n v="0"/>
    <n v="0"/>
    <n v="76001"/>
    <n v="16.950684931506849"/>
    <n v="39.747945205479454"/>
    <n v="2"/>
    <n v="4"/>
    <n v="3"/>
    <n v="2"/>
    <n v="4"/>
    <n v="0"/>
    <n v="0"/>
    <n v="0"/>
  </r>
  <r>
    <n v="26262202"/>
    <s v="ASOCIADO 4168"/>
    <x v="2"/>
    <x v="7"/>
    <m/>
    <m/>
    <n v="0"/>
    <m/>
    <m/>
    <m/>
    <n v="8707825"/>
    <s v="SIN"/>
    <s v="SIN"/>
    <s v="SIN"/>
    <n v="4"/>
    <n v="0"/>
    <n v="0"/>
    <n v="76001"/>
    <n v="25.906849315068492"/>
    <n v="57.249315068493154"/>
    <n v="1"/>
    <n v="2"/>
    <n v="1"/>
    <n v="2"/>
    <n v="3"/>
    <n v="0"/>
    <n v="0"/>
    <n v="0"/>
  </r>
  <r>
    <n v="4208460"/>
    <s v="ASOCIADO 4169"/>
    <x v="3"/>
    <x v="5"/>
    <m/>
    <n v="271277"/>
    <n v="0"/>
    <n v="245428"/>
    <n v="0"/>
    <n v="0"/>
    <n v="8777057"/>
    <s v="6- pignoración"/>
    <s v="LBZ"/>
    <s v="A"/>
    <n v="4"/>
    <n v="0"/>
    <n v="0"/>
    <n v="76130"/>
    <n v="12.646575342465754"/>
    <n v="41.939726027397263"/>
    <n v="1"/>
    <n v="5"/>
    <n v="2"/>
    <n v="3"/>
    <n v="4"/>
    <n v="0"/>
    <n v="0"/>
    <n v="0"/>
  </r>
  <r>
    <n v="42640468"/>
    <s v="ASOCIADO 4170"/>
    <x v="2"/>
    <x v="8"/>
    <n v="5521225"/>
    <m/>
    <n v="0"/>
    <m/>
    <m/>
    <m/>
    <n v="8802468"/>
    <s v="SIN"/>
    <s v="SIN"/>
    <s v="SIN"/>
    <n v="4"/>
    <n v="0"/>
    <n v="0"/>
    <n v="76111"/>
    <n v="12.416438356164383"/>
    <n v="43.583561643835615"/>
    <n v="2"/>
    <n v="5"/>
    <n v="3"/>
    <n v="4"/>
    <n v="2"/>
    <n v="0"/>
    <n v="0"/>
    <n v="0"/>
  </r>
  <r>
    <n v="82444002"/>
    <s v="ASOCIADO 4171"/>
    <x v="2"/>
    <x v="7"/>
    <m/>
    <m/>
    <n v="0"/>
    <m/>
    <m/>
    <m/>
    <n v="8847369"/>
    <s v="SIN"/>
    <s v="SIN"/>
    <s v="SIN"/>
    <n v="4"/>
    <n v="0"/>
    <n v="0"/>
    <n v="5001"/>
    <n v="12.564383561643835"/>
    <n v="41.939726027397263"/>
    <n v="1"/>
    <n v="4"/>
    <n v="2"/>
    <n v="2"/>
    <n v="2"/>
    <n v="0"/>
    <n v="0"/>
    <n v="0"/>
  </r>
  <r>
    <n v="48880842"/>
    <s v="ASOCIADO 4172"/>
    <x v="2"/>
    <x v="7"/>
    <n v="645673"/>
    <m/>
    <n v="0"/>
    <m/>
    <m/>
    <m/>
    <n v="8872821"/>
    <s v="SIN"/>
    <s v="SIN"/>
    <s v="SIN"/>
    <n v="4"/>
    <n v="0"/>
    <n v="0"/>
    <n v="76111"/>
    <n v="12.665753424657535"/>
    <n v="52.010958904109586"/>
    <n v="2"/>
    <n v="5"/>
    <n v="4"/>
    <n v="5"/>
    <n v="4"/>
    <n v="0"/>
    <n v="0"/>
    <n v="0"/>
  </r>
  <r>
    <n v="6422844"/>
    <s v="ASOCIADO 4173"/>
    <x v="2"/>
    <x v="7"/>
    <n v="106975"/>
    <m/>
    <n v="0"/>
    <m/>
    <m/>
    <m/>
    <n v="8970432"/>
    <s v="SIN"/>
    <s v="SIN"/>
    <s v="SIN"/>
    <n v="4"/>
    <n v="0"/>
    <n v="0"/>
    <n v="76606"/>
    <n v="12.665753424657535"/>
    <n v="61.194520547945203"/>
    <n v="1"/>
    <n v="2"/>
    <n v="2"/>
    <n v="3"/>
    <n v="2"/>
    <n v="0"/>
    <n v="0"/>
    <n v="0"/>
  </r>
  <r>
    <n v="6404426"/>
    <s v="ASOCIADO 4174"/>
    <x v="3"/>
    <x v="0"/>
    <n v="1988875"/>
    <n v="11188468"/>
    <n v="2211176"/>
    <n v="321687"/>
    <n v="0"/>
    <n v="2459260"/>
    <n v="8977292"/>
    <s v="6- pignoración"/>
    <s v="LBZ"/>
    <s v="A"/>
    <n v="4"/>
    <n v="0"/>
    <n v="0"/>
    <n v="76130"/>
    <n v="5.4219178082191783"/>
    <n v="53.515068493150686"/>
    <n v="1"/>
    <n v="2"/>
    <n v="1"/>
    <n v="2"/>
    <n v="2"/>
    <n v="0"/>
    <n v="0"/>
    <n v="0"/>
  </r>
  <r>
    <n v="26444268"/>
    <s v="ASOCIADO 4175"/>
    <x v="2"/>
    <x v="7"/>
    <n v="1005000"/>
    <m/>
    <n v="0"/>
    <m/>
    <m/>
    <m/>
    <n v="8979919"/>
    <s v="SIN"/>
    <s v="SIN"/>
    <s v="SIN"/>
    <n v="4"/>
    <n v="0"/>
    <n v="0"/>
    <n v="5001"/>
    <n v="12.441095890410958"/>
    <n v="41.939726027397263"/>
    <n v="1"/>
    <n v="2"/>
    <n v="3"/>
    <n v="2"/>
    <n v="1"/>
    <n v="0"/>
    <n v="0"/>
    <n v="0"/>
  </r>
  <r>
    <n v="40606800"/>
    <s v="ASOCIADO 4176"/>
    <x v="2"/>
    <x v="7"/>
    <n v="1941060"/>
    <m/>
    <n v="0"/>
    <m/>
    <m/>
    <m/>
    <n v="8980963"/>
    <s v="SIN"/>
    <s v="SIN"/>
    <s v="SIN"/>
    <n v="4"/>
    <n v="0"/>
    <n v="0"/>
    <n v="20060"/>
    <n v="12.301369863013699"/>
    <n v="38.227397260273975"/>
    <n v="2"/>
    <n v="2"/>
    <n v="2"/>
    <n v="4"/>
    <n v="1"/>
    <n v="0"/>
    <n v="0"/>
    <n v="0"/>
  </r>
  <r>
    <n v="8808268"/>
    <s v="ASOCIADO 4177"/>
    <x v="3"/>
    <x v="8"/>
    <n v="7451064"/>
    <n v="3259044"/>
    <n v="0"/>
    <n v="337453"/>
    <n v="0"/>
    <n v="0"/>
    <n v="9020313"/>
    <s v="9- Otras garantías (no admisible)"/>
    <s v="LBZ"/>
    <s v="A"/>
    <n v="4"/>
    <n v="0"/>
    <n v="0"/>
    <n v="11001"/>
    <n v="9.9698630136986299"/>
    <n v="61.920547945205477"/>
    <n v="1"/>
    <n v="2"/>
    <n v="3"/>
    <n v="7"/>
    <n v="1"/>
    <n v="0"/>
    <n v="0"/>
    <n v="0"/>
  </r>
  <r>
    <n v="26884002"/>
    <s v="ASOCIADO 4179"/>
    <x v="3"/>
    <x v="5"/>
    <n v="140467"/>
    <n v="8222357"/>
    <n v="0"/>
    <n v="289097"/>
    <n v="0"/>
    <n v="0"/>
    <n v="9195115"/>
    <s v="9- Otras garantías (no admisible)"/>
    <s v="LBZ"/>
    <s v="A"/>
    <n v="4"/>
    <n v="0"/>
    <n v="0"/>
    <n v="76130"/>
    <n v="13.197260273972603"/>
    <n v="59.372602739726027"/>
    <n v="1"/>
    <n v="4"/>
    <n v="2"/>
    <n v="2"/>
    <n v="2"/>
    <n v="0"/>
    <n v="0"/>
    <n v="0"/>
  </r>
  <r>
    <n v="62840002"/>
    <s v="ASOCIADO 4180"/>
    <x v="3"/>
    <x v="0"/>
    <n v="8103085"/>
    <n v="12146493"/>
    <n v="2905512"/>
    <n v="399094"/>
    <n v="0"/>
    <n v="0"/>
    <n v="9240981"/>
    <s v="9- Otras garantías (no admisible)"/>
    <s v="LBZ"/>
    <s v="A"/>
    <n v="4"/>
    <n v="0"/>
    <n v="0"/>
    <n v="76001"/>
    <n v="10.164383561643836"/>
    <n v="58.684931506849317"/>
    <n v="2"/>
    <n v="6"/>
    <n v="4"/>
    <n v="8"/>
    <n v="2"/>
    <n v="0"/>
    <n v="0"/>
    <n v="0"/>
  </r>
  <r>
    <n v="2006886604"/>
    <s v="ASOCIADO 4181"/>
    <x v="3"/>
    <x v="5"/>
    <n v="811819"/>
    <n v="6670764"/>
    <n v="0"/>
    <n v="505566"/>
    <n v="0"/>
    <n v="0"/>
    <n v="9305050"/>
    <s v="9- Otras garantías (no admisible)"/>
    <s v="LBZ"/>
    <s v="A"/>
    <n v="4"/>
    <n v="0"/>
    <n v="0"/>
    <n v="68276"/>
    <n v="14.594520547945205"/>
    <n v="36.169863013698631"/>
    <n v="1"/>
    <n v="2"/>
    <n v="3"/>
    <n v="4"/>
    <n v="3"/>
    <n v="0"/>
    <n v="0"/>
    <n v="0"/>
  </r>
  <r>
    <n v="66820460"/>
    <s v="ASOCIADO 4182"/>
    <x v="3"/>
    <x v="5"/>
    <m/>
    <n v="3868161"/>
    <n v="0"/>
    <n v="352546"/>
    <n v="0"/>
    <n v="15000000"/>
    <n v="9360651"/>
    <s v="6- pignoración"/>
    <s v="LBZ"/>
    <s v="A"/>
    <n v="4"/>
    <n v="0"/>
    <n v="0"/>
    <n v="76001"/>
    <n v="13.416438356164383"/>
    <n v="41.939726027397263"/>
    <n v="2"/>
    <n v="5"/>
    <n v="3"/>
    <n v="5"/>
    <n v="2"/>
    <n v="0"/>
    <n v="0"/>
    <n v="0"/>
  </r>
  <r>
    <n v="4042206"/>
    <s v="ASOCIADO 4183"/>
    <x v="4"/>
    <x v="0"/>
    <n v="3149641"/>
    <n v="12229087"/>
    <n v="2851707"/>
    <n v="595808"/>
    <n v="0"/>
    <n v="6200000"/>
    <n v="9377380"/>
    <s v="6- pignoración"/>
    <s v="LBZ"/>
    <s v="A"/>
    <n v="4"/>
    <n v="0"/>
    <n v="0"/>
    <n v="76130"/>
    <n v="3.3123287671232875"/>
    <n v="38.435616438356163"/>
    <n v="1"/>
    <n v="0"/>
    <n v="1"/>
    <n v="5"/>
    <n v="2"/>
    <n v="0"/>
    <n v="0"/>
    <n v="0"/>
  </r>
  <r>
    <n v="24800440"/>
    <s v="ASOCIADO 4184"/>
    <x v="2"/>
    <x v="7"/>
    <m/>
    <m/>
    <n v="0"/>
    <m/>
    <m/>
    <m/>
    <n v="9539951"/>
    <s v="SIN"/>
    <s v="SIN"/>
    <s v="SIN"/>
    <n v="4"/>
    <n v="0"/>
    <n v="0"/>
    <n v="76111"/>
    <n v="14.191780821917808"/>
    <n v="54.43013698630137"/>
    <n v="1"/>
    <n v="2"/>
    <n v="3"/>
    <n v="2"/>
    <n v="2"/>
    <n v="0"/>
    <n v="0"/>
    <n v="0"/>
  </r>
  <r>
    <n v="64660442"/>
    <s v="ASOCIADO 4185"/>
    <x v="2"/>
    <x v="8"/>
    <n v="6115045"/>
    <m/>
    <n v="0"/>
    <m/>
    <m/>
    <m/>
    <n v="9589674"/>
    <s v="SIN"/>
    <s v="SIN"/>
    <s v="SIN"/>
    <n v="4"/>
    <n v="0"/>
    <n v="0"/>
    <n v="76001"/>
    <n v="14.112328767123287"/>
    <n v="37.799999999999997"/>
    <n v="2"/>
    <n v="5"/>
    <n v="3"/>
    <n v="6"/>
    <n v="1"/>
    <n v="0"/>
    <n v="0"/>
    <n v="0"/>
  </r>
  <r>
    <n v="2080242"/>
    <s v="ASOCIADO 4186"/>
    <x v="3"/>
    <x v="5"/>
    <n v="727"/>
    <n v="7815755"/>
    <n v="0"/>
    <n v="313258"/>
    <n v="0"/>
    <n v="0"/>
    <n v="9722483"/>
    <s v="9- Otras garantías (no admisible)"/>
    <s v="LBZ"/>
    <s v="A"/>
    <n v="4"/>
    <n v="0"/>
    <n v="0"/>
    <n v="76001"/>
    <n v="20.643835616438356"/>
    <n v="56.460273972602742"/>
    <n v="1"/>
    <n v="4"/>
    <n v="3"/>
    <n v="5"/>
    <n v="2"/>
    <n v="0"/>
    <n v="0"/>
    <n v="0"/>
  </r>
  <r>
    <n v="28224868"/>
    <s v="ASOCIADO 4187"/>
    <x v="3"/>
    <x v="5"/>
    <n v="1046649"/>
    <n v="4621908"/>
    <n v="0"/>
    <n v="598731"/>
    <n v="0"/>
    <n v="0"/>
    <n v="9725160"/>
    <s v="9- Otras garantías (no admisible)"/>
    <s v="LBZ"/>
    <s v="A"/>
    <n v="4"/>
    <n v="0"/>
    <n v="0"/>
    <n v="76113"/>
    <n v="11.164383561643836"/>
    <n v="57.698630136986303"/>
    <n v="1"/>
    <n v="5"/>
    <n v="3"/>
    <n v="7"/>
    <n v="2"/>
    <n v="0"/>
    <n v="0"/>
    <n v="0"/>
  </r>
  <r>
    <n v="2204888"/>
    <s v="ASOCIADO 4188"/>
    <x v="3"/>
    <x v="3"/>
    <n v="915000"/>
    <n v="9932459"/>
    <n v="193747"/>
    <n v="842999"/>
    <n v="0"/>
    <n v="0"/>
    <n v="9738712"/>
    <s v="9- Otras garantías (no admisible)"/>
    <s v="LBZ"/>
    <s v="A"/>
    <n v="4"/>
    <n v="0"/>
    <n v="0"/>
    <n v="68276"/>
    <n v="14.96986301369863"/>
    <n v="57.263013698630139"/>
    <n v="1"/>
    <n v="5"/>
    <n v="4"/>
    <n v="8"/>
    <n v="2"/>
    <n v="0"/>
    <n v="0"/>
    <n v="0"/>
  </r>
  <r>
    <n v="26848244"/>
    <s v="ASOCIADO 4189"/>
    <x v="2"/>
    <x v="8"/>
    <n v="3679933"/>
    <m/>
    <n v="0"/>
    <m/>
    <m/>
    <m/>
    <n v="9784236"/>
    <s v="SIN"/>
    <s v="SIN"/>
    <s v="SIN"/>
    <n v="4"/>
    <n v="0"/>
    <n v="0"/>
    <n v="76001"/>
    <n v="14.621917808219179"/>
    <n v="53.545205479452058"/>
    <n v="1"/>
    <n v="2"/>
    <n v="3"/>
    <n v="2"/>
    <n v="1"/>
    <n v="0"/>
    <n v="0"/>
    <n v="0"/>
  </r>
  <r>
    <n v="66886402"/>
    <s v="ASOCIADO 4190"/>
    <x v="4"/>
    <x v="4"/>
    <n v="2547461"/>
    <n v="35665514"/>
    <n v="25782112"/>
    <n v="1133496"/>
    <n v="0"/>
    <n v="22400000"/>
    <n v="9883402"/>
    <s v="6- pignoración"/>
    <s v="LBZ"/>
    <s v="A"/>
    <n v="4"/>
    <n v="0"/>
    <n v="0"/>
    <n v="76130"/>
    <n v="15.276712328767124"/>
    <n v="49.19178082191781"/>
    <n v="2"/>
    <n v="4"/>
    <n v="1"/>
    <n v="2"/>
    <n v="2"/>
    <n v="0"/>
    <n v="0"/>
    <n v="0"/>
  </r>
  <r>
    <n v="28268046"/>
    <s v="ASOCIADO 4191"/>
    <x v="2"/>
    <x v="7"/>
    <n v="1540000"/>
    <m/>
    <n v="0"/>
    <m/>
    <m/>
    <m/>
    <n v="9900891"/>
    <s v="SIN"/>
    <s v="SIN"/>
    <s v="SIN"/>
    <n v="4"/>
    <n v="0"/>
    <n v="0"/>
    <n v="68418"/>
    <n v="14.052054794520547"/>
    <n v="59.408219178082192"/>
    <n v="2"/>
    <n v="1"/>
    <n v="1"/>
    <n v="2"/>
    <n v="3"/>
    <n v="0"/>
    <n v="0"/>
    <n v="0"/>
  </r>
  <r>
    <n v="24840828"/>
    <s v="ASOCIADO 4192"/>
    <x v="2"/>
    <x v="8"/>
    <n v="11615192"/>
    <m/>
    <n v="0"/>
    <m/>
    <m/>
    <m/>
    <n v="9933369"/>
    <s v="SIN"/>
    <s v="SIN"/>
    <s v="SIN"/>
    <n v="4"/>
    <n v="0"/>
    <n v="0"/>
    <n v="76130"/>
    <n v="14.890410958904109"/>
    <n v="41.939726027397263"/>
    <n v="1"/>
    <n v="3"/>
    <n v="1"/>
    <n v="4"/>
    <n v="1"/>
    <n v="0"/>
    <n v="0"/>
    <n v="0"/>
  </r>
  <r>
    <n v="42044640"/>
    <s v="ASOCIADO 4193"/>
    <x v="3"/>
    <x v="5"/>
    <m/>
    <n v="5482786"/>
    <n v="0"/>
    <n v="371959"/>
    <n v="0"/>
    <n v="0"/>
    <n v="9945594"/>
    <s v="9- Otras garantías (no admisible)"/>
    <s v="LBZ"/>
    <s v="A"/>
    <n v="4"/>
    <n v="0"/>
    <n v="0"/>
    <n v="76001"/>
    <n v="16.328767123287673"/>
    <n v="56.961643835616435"/>
    <n v="2"/>
    <n v="5"/>
    <n v="3"/>
    <n v="3"/>
    <n v="2"/>
    <n v="0"/>
    <n v="0"/>
    <n v="0"/>
  </r>
  <r>
    <n v="4288008"/>
    <s v="ASOCIADO 4194"/>
    <x v="3"/>
    <x v="5"/>
    <n v="490324"/>
    <n v="400675"/>
    <n v="0"/>
    <n v="389960"/>
    <n v="0"/>
    <n v="0"/>
    <n v="9981292"/>
    <s v="9- Otras garantías (no admisible)"/>
    <s v="LBZ"/>
    <s v="A"/>
    <n v="4"/>
    <n v="0"/>
    <n v="0"/>
    <n v="76130"/>
    <n v="15.268493150684931"/>
    <n v="54.016438356164386"/>
    <n v="1"/>
    <n v="4"/>
    <n v="2"/>
    <n v="2"/>
    <n v="2"/>
    <n v="0"/>
    <n v="0"/>
    <n v="0"/>
  </r>
  <r>
    <n v="66888846"/>
    <s v="ASOCIADO 4195"/>
    <x v="3"/>
    <x v="5"/>
    <n v="55373"/>
    <n v="8034157"/>
    <n v="0"/>
    <n v="336770"/>
    <n v="0"/>
    <n v="0"/>
    <n v="10097512"/>
    <s v="9- Otras garantías (no admisible)"/>
    <s v="LBZ"/>
    <s v="A"/>
    <n v="4"/>
    <n v="0"/>
    <n v="0"/>
    <n v="76130"/>
    <n v="0.66849315068493154"/>
    <n v="47.084931506849315"/>
    <n v="2"/>
    <n v="2"/>
    <n v="2"/>
    <n v="2"/>
    <n v="3"/>
    <n v="0"/>
    <n v="0"/>
    <n v="0"/>
  </r>
  <r>
    <n v="80244468"/>
    <s v="ASOCIADO 4196"/>
    <x v="2"/>
    <x v="7"/>
    <m/>
    <m/>
    <n v="0"/>
    <m/>
    <m/>
    <m/>
    <n v="10197129"/>
    <s v="SIN"/>
    <s v="SIN"/>
    <s v="SIN"/>
    <n v="4"/>
    <n v="0"/>
    <n v="0"/>
    <n v="76834"/>
    <n v="12.898630136986302"/>
    <n v="60.194520547945203"/>
    <n v="1"/>
    <n v="5"/>
    <n v="4"/>
    <n v="4"/>
    <n v="2"/>
    <n v="0"/>
    <n v="0"/>
    <n v="0"/>
  </r>
  <r>
    <n v="26828208"/>
    <s v="ASOCIADO 4197"/>
    <x v="3"/>
    <x v="2"/>
    <n v="702004"/>
    <n v="11703631"/>
    <n v="1500062"/>
    <n v="1002286"/>
    <n v="0"/>
    <n v="5000000"/>
    <n v="10203569"/>
    <s v="6- pignoración"/>
    <s v="LBZ"/>
    <s v="A"/>
    <n v="4"/>
    <n v="0"/>
    <n v="0"/>
    <n v="76001"/>
    <n v="14.994520547945205"/>
    <n v="56.561643835616437"/>
    <n v="1"/>
    <n v="6"/>
    <n v="3"/>
    <n v="5"/>
    <n v="4"/>
    <n v="0"/>
    <n v="0"/>
    <n v="0"/>
  </r>
  <r>
    <n v="26464000"/>
    <s v="ASOCIADO 4198"/>
    <x v="2"/>
    <x v="8"/>
    <n v="6981248"/>
    <m/>
    <n v="0"/>
    <m/>
    <m/>
    <m/>
    <n v="10283885"/>
    <s v="SIN"/>
    <s v="SIN"/>
    <s v="SIN"/>
    <n v="4"/>
    <n v="0"/>
    <n v="0"/>
    <n v="76001"/>
    <n v="12.665753424657535"/>
    <n v="56.701369863013696"/>
    <n v="1"/>
    <n v="0"/>
    <n v="1"/>
    <n v="4"/>
    <n v="1"/>
    <n v="0"/>
    <n v="0"/>
    <n v="0"/>
  </r>
  <r>
    <n v="2240668624"/>
    <s v="ASOCIADO 4199"/>
    <x v="2"/>
    <x v="8"/>
    <n v="6829560"/>
    <m/>
    <n v="0"/>
    <m/>
    <m/>
    <m/>
    <n v="10301187"/>
    <s v="SIN"/>
    <s v="SIN"/>
    <s v="SIN"/>
    <n v="4"/>
    <n v="0"/>
    <n v="32"/>
    <n v="76001"/>
    <n v="16.339726027397262"/>
    <n v="35.016438356164386"/>
    <n v="1"/>
    <n v="5"/>
    <n v="3"/>
    <n v="5"/>
    <n v="1"/>
    <n v="0"/>
    <n v="0"/>
    <n v="0"/>
  </r>
  <r>
    <n v="4620200"/>
    <s v="ASOCIADO 4200"/>
    <x v="2"/>
    <x v="7"/>
    <m/>
    <m/>
    <n v="0"/>
    <m/>
    <m/>
    <m/>
    <n v="10311745"/>
    <s v="SIN"/>
    <s v="SIN"/>
    <s v="SIN"/>
    <n v="4"/>
    <n v="0"/>
    <n v="0"/>
    <n v="76001"/>
    <n v="12.821917808219178"/>
    <n v="41.939726027397263"/>
    <n v="1"/>
    <n v="8"/>
    <n v="4"/>
    <n v="4"/>
    <n v="1"/>
    <n v="0"/>
    <n v="0"/>
    <n v="0"/>
  </r>
  <r>
    <n v="26466246"/>
    <s v="ASOCIADO 4201"/>
    <x v="3"/>
    <x v="5"/>
    <n v="16055"/>
    <n v="8519658"/>
    <n v="0"/>
    <n v="1598799"/>
    <n v="0"/>
    <n v="47000000"/>
    <n v="10345862"/>
    <s v="2- prendaria"/>
    <s v="LBZ"/>
    <s v="A"/>
    <n v="4"/>
    <n v="0"/>
    <n v="0"/>
    <n v="76001"/>
    <n v="12.24931506849315"/>
    <n v="59.980821917808221"/>
    <n v="1"/>
    <n v="5"/>
    <n v="3"/>
    <n v="4"/>
    <n v="4"/>
    <n v="0"/>
    <n v="0"/>
    <n v="0"/>
  </r>
  <r>
    <n v="6226844"/>
    <s v="ASOCIADO 4202"/>
    <x v="3"/>
    <x v="5"/>
    <m/>
    <n v="7136057"/>
    <n v="0"/>
    <n v="389364"/>
    <n v="0"/>
    <n v="0"/>
    <n v="10581215"/>
    <s v="9- Otras garantías (no admisible)"/>
    <s v="LBZ"/>
    <s v="A"/>
    <n v="4"/>
    <n v="0"/>
    <n v="0"/>
    <n v="76130"/>
    <n v="6"/>
    <n v="63.356164383561641"/>
    <n v="1"/>
    <n v="1"/>
    <n v="2"/>
    <n v="2"/>
    <n v="3"/>
    <n v="0"/>
    <n v="0"/>
    <n v="0"/>
  </r>
  <r>
    <n v="66808664"/>
    <s v="ASOCIADO 4203"/>
    <x v="4"/>
    <x v="4"/>
    <n v="93373"/>
    <n v="99454756"/>
    <n v="88610463"/>
    <n v="1547157"/>
    <n v="0"/>
    <n v="100000000"/>
    <n v="10844293"/>
    <s v="1- hipotecaria"/>
    <s v="LBZ"/>
    <s v="A"/>
    <n v="4"/>
    <n v="0"/>
    <n v="0"/>
    <n v="76001"/>
    <n v="17.86849315068493"/>
    <n v="52.819178082191783"/>
    <n v="2"/>
    <n v="5"/>
    <n v="3"/>
    <n v="2"/>
    <n v="2"/>
    <n v="0"/>
    <n v="0"/>
    <n v="0"/>
  </r>
  <r>
    <n v="24888260"/>
    <s v="ASOCIADO 4204"/>
    <x v="4"/>
    <x v="0"/>
    <n v="1753645"/>
    <n v="14270506"/>
    <n v="3313152"/>
    <n v="633835"/>
    <n v="0"/>
    <n v="0"/>
    <n v="10957354"/>
    <s v="6- pignoración"/>
    <s v="LBZ"/>
    <s v="A"/>
    <n v="4"/>
    <n v="0"/>
    <n v="0"/>
    <n v="76001"/>
    <n v="18.276712328767122"/>
    <n v="56.873972602739727"/>
    <n v="1"/>
    <n v="4"/>
    <n v="2"/>
    <n v="3"/>
    <n v="1"/>
    <n v="0"/>
    <n v="0"/>
    <n v="0"/>
  </r>
  <r>
    <n v="66840886"/>
    <s v="ASOCIADO 4206"/>
    <x v="3"/>
    <x v="5"/>
    <m/>
    <n v="856630"/>
    <n v="0"/>
    <n v="175460"/>
    <n v="0"/>
    <n v="0"/>
    <n v="11224963"/>
    <s v="9- Otras garantías (no admisible)"/>
    <s v="LBZ"/>
    <s v="A"/>
    <n v="4"/>
    <n v="0"/>
    <n v="0"/>
    <n v="76001"/>
    <n v="18.964383561643835"/>
    <n v="50.268493150684932"/>
    <n v="2"/>
    <n v="4"/>
    <n v="3"/>
    <n v="4"/>
    <n v="3"/>
    <n v="0"/>
    <n v="0"/>
    <n v="0"/>
  </r>
  <r>
    <n v="4206024"/>
    <s v="ASOCIADO 4207"/>
    <x v="2"/>
    <x v="7"/>
    <n v="1223334"/>
    <m/>
    <n v="0"/>
    <m/>
    <m/>
    <m/>
    <n v="11531015"/>
    <s v="SIN"/>
    <s v="SIN"/>
    <s v="SIN"/>
    <n v="4"/>
    <n v="0"/>
    <n v="0"/>
    <n v="76130"/>
    <n v="6.4712328767123291"/>
    <n v="50.4"/>
    <n v="1"/>
    <n v="0"/>
    <n v="1"/>
    <n v="3"/>
    <n v="1"/>
    <n v="0"/>
    <n v="0"/>
    <n v="0"/>
  </r>
  <r>
    <n v="46464240"/>
    <s v="ASOCIADO 4208"/>
    <x v="3"/>
    <x v="5"/>
    <n v="4198"/>
    <n v="8122674"/>
    <n v="0"/>
    <n v="288717"/>
    <n v="0"/>
    <n v="0"/>
    <n v="11866180"/>
    <s v="9- Otras garantías (no admisible)"/>
    <s v="LBZ"/>
    <s v="A"/>
    <n v="4"/>
    <n v="0"/>
    <n v="0"/>
    <n v="76001"/>
    <n v="16.243835616438357"/>
    <n v="62.805479452054797"/>
    <n v="2"/>
    <n v="5"/>
    <n v="5"/>
    <n v="6"/>
    <n v="2"/>
    <n v="0"/>
    <n v="0"/>
    <n v="0"/>
  </r>
  <r>
    <n v="26080260"/>
    <s v="ASOCIADO 4209"/>
    <x v="3"/>
    <x v="5"/>
    <m/>
    <n v="3804651"/>
    <n v="0"/>
    <n v="92623"/>
    <n v="0"/>
    <n v="0"/>
    <n v="12468432"/>
    <s v="9- Otras garantías (no admisible)"/>
    <s v="LBZ"/>
    <s v="A"/>
    <n v="4"/>
    <n v="0"/>
    <n v="0"/>
    <n v="76130"/>
    <n v="18.32054794520548"/>
    <n v="55.586301369863016"/>
    <n v="1"/>
    <n v="2"/>
    <n v="2"/>
    <n v="2"/>
    <n v="1"/>
    <n v="0"/>
    <n v="0"/>
    <n v="0"/>
  </r>
  <r>
    <n v="26840240"/>
    <s v="ASOCIADO 4211"/>
    <x v="3"/>
    <x v="8"/>
    <n v="35356670"/>
    <n v="18000000"/>
    <n v="4516984"/>
    <n v="1077715"/>
    <n v="0"/>
    <n v="0"/>
    <n v="13483016"/>
    <s v="9- Otras garantías (no admisible)"/>
    <s v="LBZ"/>
    <s v="A"/>
    <n v="4"/>
    <n v="0"/>
    <n v="0"/>
    <n v="76130"/>
    <n v="21.972602739726028"/>
    <n v="53.756164383561647"/>
    <n v="1"/>
    <n v="4"/>
    <n v="3"/>
    <n v="7"/>
    <n v="3"/>
    <n v="0"/>
    <n v="0"/>
    <n v="0"/>
  </r>
  <r>
    <n v="82228884"/>
    <s v="ASOCIADO 4212"/>
    <x v="2"/>
    <x v="7"/>
    <n v="1098000"/>
    <m/>
    <n v="0"/>
    <m/>
    <m/>
    <m/>
    <n v="13942455"/>
    <s v="SIN"/>
    <s v="SIN"/>
    <s v="SIN"/>
    <n v="4"/>
    <n v="0"/>
    <n v="0"/>
    <n v="68276"/>
    <n v="5.5890410958904111"/>
    <n v="56.358904109589041"/>
    <n v="1"/>
    <n v="5"/>
    <n v="4"/>
    <n v="7"/>
    <n v="3"/>
    <n v="0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94A1283-10BA-4EFF-94A8-3FB1DAD7BF13}" name="TablaDinámica6" cacheId="5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>
  <location ref="A3:B8" firstHeaderRow="1" firstDataRow="1" firstDataCol="1"/>
  <pivotFields count="65">
    <pivotField numFmtId="169" showAll="0"/>
    <pivotField showAll="0"/>
    <pivotField showAll="0"/>
    <pivotField showAll="0"/>
    <pivotField showAll="0"/>
    <pivotField dataField="1" numFmtId="168" showAll="0">
      <items count="1005">
        <item x="149"/>
        <item x="971"/>
        <item x="979"/>
        <item x="139"/>
        <item x="969"/>
        <item x="996"/>
        <item x="994"/>
        <item x="973"/>
        <item x="958"/>
        <item x="978"/>
        <item x="955"/>
        <item x="915"/>
        <item x="919"/>
        <item x="986"/>
        <item x="988"/>
        <item x="921"/>
        <item x="103"/>
        <item x="899"/>
        <item x="901"/>
        <item x="963"/>
        <item x="898"/>
        <item x="92"/>
        <item x="925"/>
        <item x="993"/>
        <item x="933"/>
        <item x="918"/>
        <item x="155"/>
        <item x="239"/>
        <item x="985"/>
        <item x="845"/>
        <item x="865"/>
        <item x="41"/>
        <item x="1003"/>
        <item x="822"/>
        <item x="981"/>
        <item x="743"/>
        <item x="939"/>
        <item x="906"/>
        <item x="938"/>
        <item x="838"/>
        <item x="254"/>
        <item x="873"/>
        <item x="927"/>
        <item x="810"/>
        <item x="902"/>
        <item x="768"/>
        <item x="920"/>
        <item x="158"/>
        <item x="782"/>
        <item x="946"/>
        <item x="914"/>
        <item x="967"/>
        <item x="760"/>
        <item x="93"/>
        <item x="807"/>
        <item x="879"/>
        <item x="767"/>
        <item x="804"/>
        <item x="874"/>
        <item x="225"/>
        <item x="858"/>
        <item x="85"/>
        <item x="972"/>
        <item x="992"/>
        <item x="20"/>
        <item x="167"/>
        <item x="803"/>
        <item x="220"/>
        <item x="705"/>
        <item x="825"/>
        <item x="789"/>
        <item x="115"/>
        <item x="774"/>
        <item x="924"/>
        <item x="171"/>
        <item x="737"/>
        <item x="185"/>
        <item x="857"/>
        <item x="931"/>
        <item x="227"/>
        <item x="780"/>
        <item x="960"/>
        <item x="734"/>
        <item x="693"/>
        <item x="870"/>
        <item x="854"/>
        <item x="710"/>
        <item x="817"/>
        <item x="900"/>
        <item x="828"/>
        <item x="241"/>
        <item x="133"/>
        <item x="748"/>
        <item x="692"/>
        <item x="961"/>
        <item x="195"/>
        <item x="974"/>
        <item x="869"/>
        <item x="77"/>
        <item x="885"/>
        <item x="206"/>
        <item x="666"/>
        <item x="856"/>
        <item x="146"/>
        <item x="897"/>
        <item x="672"/>
        <item x="968"/>
        <item x="709"/>
        <item x="907"/>
        <item x="890"/>
        <item x="814"/>
        <item x="791"/>
        <item x="58"/>
        <item x="965"/>
        <item x="645"/>
        <item x="882"/>
        <item x="194"/>
        <item x="612"/>
        <item x="618"/>
        <item x="984"/>
        <item x="835"/>
        <item x="991"/>
        <item x="976"/>
        <item x="711"/>
        <item x="702"/>
        <item x="937"/>
        <item x="940"/>
        <item x="237"/>
        <item x="630"/>
        <item x="909"/>
        <item x="677"/>
        <item x="929"/>
        <item x="911"/>
        <item x="962"/>
        <item x="184"/>
        <item x="699"/>
        <item x="852"/>
        <item x="793"/>
        <item x="742"/>
        <item x="868"/>
        <item x="842"/>
        <item x="590"/>
        <item x="629"/>
        <item x="733"/>
        <item x="892"/>
        <item x="997"/>
        <item x="905"/>
        <item x="179"/>
        <item x="851"/>
        <item x="872"/>
        <item x="714"/>
        <item x="785"/>
        <item x="681"/>
        <item x="936"/>
        <item x="896"/>
        <item x="790"/>
        <item x="198"/>
        <item x="37"/>
        <item x="687"/>
        <item x="607"/>
        <item x="758"/>
        <item x="871"/>
        <item x="51"/>
        <item x="703"/>
        <item x="777"/>
        <item x="665"/>
        <item x="599"/>
        <item x="723"/>
        <item x="832"/>
        <item x="635"/>
        <item x="652"/>
        <item x="204"/>
        <item x="798"/>
        <item x="168"/>
        <item x="982"/>
        <item x="581"/>
        <item x="46"/>
        <item x="830"/>
        <item x="881"/>
        <item x="579"/>
        <item x="161"/>
        <item x="105"/>
        <item x="846"/>
        <item x="223"/>
        <item x="604"/>
        <item x="766"/>
        <item x="806"/>
        <item x="998"/>
        <item x="990"/>
        <item x="160"/>
        <item x="756"/>
        <item x="739"/>
        <item x="922"/>
        <item x="178"/>
        <item x="646"/>
        <item x="142"/>
        <item x="108"/>
        <item x="763"/>
        <item x="989"/>
        <item x="866"/>
        <item x="594"/>
        <item x="655"/>
        <item x="686"/>
        <item x="787"/>
        <item x="576"/>
        <item x="566"/>
        <item x="1000"/>
        <item x="952"/>
        <item x="888"/>
        <item x="577"/>
        <item x="224"/>
        <item x="571"/>
        <item x="839"/>
        <item x="761"/>
        <item x="736"/>
        <item x="855"/>
        <item x="642"/>
        <item x="634"/>
        <item x="977"/>
        <item x="518"/>
        <item x="975"/>
        <item x="244"/>
        <item x="779"/>
        <item x="240"/>
        <item x="726"/>
        <item x="191"/>
        <item x="903"/>
        <item x="701"/>
        <item x="964"/>
        <item x="820"/>
        <item x="562"/>
        <item x="199"/>
        <item x="864"/>
        <item x="47"/>
        <item x="490"/>
        <item x="578"/>
        <item x="89"/>
        <item x="537"/>
        <item x="948"/>
        <item x="671"/>
        <item x="753"/>
        <item x="717"/>
        <item x="827"/>
        <item x="847"/>
        <item x="776"/>
        <item x="995"/>
        <item x="44"/>
        <item x="491"/>
        <item x="211"/>
        <item x="555"/>
        <item x="669"/>
        <item x="88"/>
        <item x="749"/>
        <item x="584"/>
        <item x="747"/>
        <item x="880"/>
        <item x="29"/>
        <item x="823"/>
        <item x="488"/>
        <item x="21"/>
        <item x="553"/>
        <item x="78"/>
        <item x="821"/>
        <item x="207"/>
        <item x="521"/>
        <item x="531"/>
        <item x="252"/>
        <item x="110"/>
        <item x="524"/>
        <item x="719"/>
        <item x="614"/>
        <item x="145"/>
        <item x="895"/>
        <item x="883"/>
        <item x="493"/>
        <item x="908"/>
        <item x="792"/>
        <item x="3"/>
        <item x="944"/>
        <item x="541"/>
        <item x="764"/>
        <item x="572"/>
        <item x="52"/>
        <item x="678"/>
        <item x="826"/>
        <item x="889"/>
        <item x="841"/>
        <item x="66"/>
        <item x="230"/>
        <item x="467"/>
        <item x="808"/>
        <item x="451"/>
        <item x="164"/>
        <item x="843"/>
        <item x="605"/>
        <item x="751"/>
        <item x="862"/>
        <item x="22"/>
        <item x="784"/>
        <item x="73"/>
        <item x="510"/>
        <item x="731"/>
        <item x="475"/>
        <item x="947"/>
        <item x="757"/>
        <item x="45"/>
        <item x="724"/>
        <item x="980"/>
        <item x="0"/>
        <item x="173"/>
        <item x="5"/>
        <item x="718"/>
        <item x="463"/>
        <item x="63"/>
        <item x="615"/>
        <item x="159"/>
        <item x="189"/>
        <item x="762"/>
        <item x="214"/>
        <item x="445"/>
        <item x="563"/>
        <item x="545"/>
        <item x="728"/>
        <item x="621"/>
        <item x="957"/>
        <item x="752"/>
        <item x="26"/>
        <item x="788"/>
        <item x="836"/>
        <item x="651"/>
        <item x="746"/>
        <item x="121"/>
        <item x="201"/>
        <item x="679"/>
        <item x="910"/>
        <item x="696"/>
        <item x="656"/>
        <item x="258"/>
        <item x="715"/>
        <item x="500"/>
        <item x="738"/>
        <item x="203"/>
        <item x="118"/>
        <item x="469"/>
        <item x="442"/>
        <item x="680"/>
        <item x="122"/>
        <item x="637"/>
        <item x="759"/>
        <item x="698"/>
        <item x="526"/>
        <item x="249"/>
        <item x="623"/>
        <item x="152"/>
        <item x="454"/>
        <item x="401"/>
        <item x="849"/>
        <item x="685"/>
        <item x="95"/>
        <item x="197"/>
        <item x="441"/>
        <item x="700"/>
        <item x="509"/>
        <item x="689"/>
        <item x="945"/>
        <item x="453"/>
        <item x="519"/>
        <item x="485"/>
        <item x="112"/>
        <item x="154"/>
        <item x="697"/>
        <item x="50"/>
        <item x="90"/>
        <item x="727"/>
        <item x="796"/>
        <item x="101"/>
        <item x="691"/>
        <item x="216"/>
        <item x="741"/>
        <item x="983"/>
        <item x="802"/>
        <item x="482"/>
        <item x="721"/>
        <item x="704"/>
        <item x="147"/>
        <item x="28"/>
        <item x="953"/>
        <item x="797"/>
        <item x="837"/>
        <item x="222"/>
        <item x="795"/>
        <item x="640"/>
        <item x="414"/>
        <item x="398"/>
        <item x="641"/>
        <item x="114"/>
        <item x="567"/>
        <item x="238"/>
        <item x="622"/>
        <item x="631"/>
        <item x="636"/>
        <item x="387"/>
        <item x="949"/>
        <item x="538"/>
        <item x="418"/>
        <item x="473"/>
        <item x="157"/>
        <item x="548"/>
        <item x="913"/>
        <item x="773"/>
        <item x="565"/>
        <item x="657"/>
        <item x="735"/>
        <item x="14"/>
        <item x="690"/>
        <item x="430"/>
        <item x="125"/>
        <item x="144"/>
        <item x="10"/>
        <item x="620"/>
        <item x="611"/>
        <item x="638"/>
        <item x="950"/>
        <item x="484"/>
        <item x="831"/>
        <item x="660"/>
        <item x="970"/>
        <item x="966"/>
        <item x="730"/>
        <item x="410"/>
        <item x="765"/>
        <item x="546"/>
        <item x="586"/>
        <item x="628"/>
        <item x="383"/>
        <item x="772"/>
        <item x="202"/>
        <item x="943"/>
        <item x="138"/>
        <item x="811"/>
        <item x="713"/>
        <item x="508"/>
        <item x="221"/>
        <item x="413"/>
        <item x="382"/>
        <item x="218"/>
        <item x="648"/>
        <item x="255"/>
        <item x="57"/>
        <item x="104"/>
        <item x="954"/>
        <item x="248"/>
        <item x="433"/>
        <item x="132"/>
        <item x="536"/>
        <item x="613"/>
        <item x="506"/>
        <item x="61"/>
        <item x="188"/>
        <item x="816"/>
        <item x="593"/>
        <item x="140"/>
        <item x="682"/>
        <item x="348"/>
        <item x="377"/>
        <item x="754"/>
        <item x="616"/>
        <item x="535"/>
        <item x="720"/>
        <item x="650"/>
        <item x="18"/>
        <item x="470"/>
        <item x="426"/>
        <item x="639"/>
        <item x="141"/>
        <item x="729"/>
        <item x="495"/>
        <item x="601"/>
        <item x="465"/>
        <item x="1001"/>
        <item x="770"/>
        <item x="574"/>
        <item x="448"/>
        <item x="130"/>
        <item x="853"/>
        <item x="481"/>
        <item x="595"/>
        <item x="174"/>
        <item x="769"/>
        <item x="570"/>
        <item x="399"/>
        <item x="534"/>
        <item x="126"/>
        <item x="362"/>
        <item x="684"/>
        <item x="82"/>
        <item x="540"/>
        <item x="653"/>
        <item x="706"/>
        <item x="1002"/>
        <item x="745"/>
        <item x="589"/>
        <item x="499"/>
        <item x="781"/>
        <item x="100"/>
        <item x="732"/>
        <item x="674"/>
        <item x="928"/>
        <item x="120"/>
        <item x="664"/>
        <item x="560"/>
        <item x="313"/>
        <item x="886"/>
        <item x="626"/>
        <item x="878"/>
        <item x="96"/>
        <item x="609"/>
        <item x="658"/>
        <item x="357"/>
        <item x="643"/>
        <item x="600"/>
        <item x="716"/>
        <item x="859"/>
        <item x="544"/>
        <item x="569"/>
        <item x="606"/>
        <item x="55"/>
        <item x="246"/>
        <item x="934"/>
        <item x="916"/>
        <item x="243"/>
        <item x="476"/>
        <item x="598"/>
        <item x="187"/>
        <item x="337"/>
        <item x="217"/>
        <item x="80"/>
        <item x="627"/>
        <item x="633"/>
        <item x="860"/>
        <item x="894"/>
        <item x="951"/>
        <item x="235"/>
        <item x="644"/>
        <item x="234"/>
        <item x="654"/>
        <item x="547"/>
        <item x="661"/>
        <item x="912"/>
        <item x="396"/>
        <item x="695"/>
        <item x="242"/>
        <item x="480"/>
        <item x="744"/>
        <item x="554"/>
        <item x="783"/>
        <item x="148"/>
        <item x="415"/>
        <item x="406"/>
        <item x="428"/>
        <item x="712"/>
        <item x="372"/>
        <item x="30"/>
        <item x="449"/>
        <item x="533"/>
        <item x="608"/>
        <item x="592"/>
        <item x="522"/>
        <item x="603"/>
        <item x="708"/>
        <item x="369"/>
        <item x="251"/>
        <item x="97"/>
        <item x="352"/>
        <item x="610"/>
        <item x="812"/>
        <item x="339"/>
        <item x="876"/>
        <item x="479"/>
        <item x="884"/>
        <item x="389"/>
        <item x="407"/>
        <item x="236"/>
        <item x="397"/>
        <item x="107"/>
        <item x="15"/>
        <item x="505"/>
        <item x="134"/>
        <item x="468"/>
        <item x="408"/>
        <item x="517"/>
        <item x="176"/>
        <item x="877"/>
        <item x="69"/>
        <item x="328"/>
        <item x="558"/>
        <item x="459"/>
        <item x="166"/>
        <item x="542"/>
        <item x="331"/>
        <item x="575"/>
        <item x="411"/>
        <item x="1"/>
        <item x="205"/>
        <item x="935"/>
        <item x="523"/>
        <item x="358"/>
        <item x="619"/>
        <item x="688"/>
        <item x="625"/>
        <item x="368"/>
        <item x="384"/>
        <item x="487"/>
        <item x="332"/>
        <item x="39"/>
        <item x="253"/>
        <item x="364"/>
        <item x="580"/>
        <item x="840"/>
        <item x="597"/>
        <item x="380"/>
        <item x="561"/>
        <item x="429"/>
        <item x="932"/>
        <item x="683"/>
        <item x="805"/>
        <item x="863"/>
        <item x="213"/>
        <item x="68"/>
        <item x="444"/>
        <item x="818"/>
        <item x="94"/>
        <item x="771"/>
        <item x="722"/>
        <item x="275"/>
        <item x="392"/>
        <item x="247"/>
        <item x="250"/>
        <item x="462"/>
        <item x="33"/>
        <item x="512"/>
        <item x="129"/>
        <item x="667"/>
        <item x="809"/>
        <item x="456"/>
        <item x="106"/>
        <item x="514"/>
        <item x="529"/>
        <item x="34"/>
        <item x="507"/>
        <item x="71"/>
        <item x="551"/>
        <item x="632"/>
        <item x="316"/>
        <item x="942"/>
        <item x="549"/>
        <item x="649"/>
        <item x="38"/>
        <item x="624"/>
        <item x="117"/>
        <item x="192"/>
        <item x="437"/>
        <item x="740"/>
        <item x="233"/>
        <item x="887"/>
        <item x="310"/>
        <item x="496"/>
        <item x="819"/>
        <item x="755"/>
        <item x="72"/>
        <item x="347"/>
        <item x="460"/>
        <item x="404"/>
        <item x="503"/>
        <item x="322"/>
        <item x="455"/>
        <item x="582"/>
        <item x="539"/>
        <item x="436"/>
        <item x="402"/>
        <item x="83"/>
        <item x="834"/>
        <item x="394"/>
        <item x="296"/>
        <item x="530"/>
        <item x="111"/>
        <item x="675"/>
        <item x="750"/>
        <item x="427"/>
        <item x="123"/>
        <item x="829"/>
        <item x="824"/>
        <item x="498"/>
        <item x="64"/>
        <item x="478"/>
        <item x="602"/>
        <item x="395"/>
        <item x="150"/>
        <item x="17"/>
        <item x="87"/>
        <item x="416"/>
        <item x="446"/>
        <item x="245"/>
        <item x="346"/>
        <item x="587"/>
        <item x="999"/>
        <item x="24"/>
        <item x="131"/>
        <item x="794"/>
        <item x="370"/>
        <item x="172"/>
        <item x="559"/>
        <item x="477"/>
        <item x="412"/>
        <item x="474"/>
        <item x="527"/>
        <item x="315"/>
        <item x="175"/>
        <item x="557"/>
        <item x="9"/>
        <item x="109"/>
        <item x="81"/>
        <item x="379"/>
        <item x="219"/>
        <item x="815"/>
        <item x="345"/>
        <item x="673"/>
        <item x="215"/>
        <item x="848"/>
        <item x="425"/>
        <item x="813"/>
        <item x="183"/>
        <item x="391"/>
        <item x="543"/>
        <item x="400"/>
        <item x="670"/>
        <item x="288"/>
        <item x="386"/>
        <item x="330"/>
        <item x="350"/>
        <item x="786"/>
        <item x="376"/>
        <item x="588"/>
        <item x="458"/>
        <item x="177"/>
        <item x="520"/>
        <item x="532"/>
        <item x="290"/>
        <item x="432"/>
        <item x="193"/>
        <item x="374"/>
        <item x="56"/>
        <item x="116"/>
        <item x="443"/>
        <item x="25"/>
        <item x="280"/>
        <item x="200"/>
        <item x="228"/>
        <item x="585"/>
        <item x="431"/>
        <item x="385"/>
        <item x="378"/>
        <item x="143"/>
        <item x="668"/>
        <item x="861"/>
        <item x="354"/>
        <item x="156"/>
        <item x="941"/>
        <item x="169"/>
        <item x="513"/>
        <item x="54"/>
        <item x="136"/>
        <item x="504"/>
        <item x="324"/>
        <item x="276"/>
        <item x="466"/>
        <item x="300"/>
        <item x="457"/>
        <item x="471"/>
        <item x="393"/>
        <item x="373"/>
        <item x="367"/>
        <item x="356"/>
        <item x="153"/>
        <item x="434"/>
        <item x="930"/>
        <item x="778"/>
        <item x="461"/>
        <item x="800"/>
        <item x="291"/>
        <item x="417"/>
        <item x="511"/>
        <item x="676"/>
        <item x="591"/>
        <item x="343"/>
        <item x="79"/>
        <item x="286"/>
        <item x="515"/>
        <item x="492"/>
        <item x="801"/>
        <item x="273"/>
        <item x="209"/>
        <item x="74"/>
        <item x="550"/>
        <item x="292"/>
        <item x="163"/>
        <item x="344"/>
        <item x="307"/>
        <item x="301"/>
        <item x="36"/>
        <item x="43"/>
        <item x="390"/>
        <item x="366"/>
        <item x="31"/>
        <item x="226"/>
        <item x="707"/>
        <item x="59"/>
        <item x="351"/>
        <item x="190"/>
        <item x="295"/>
        <item x="4"/>
        <item x="959"/>
        <item x="421"/>
        <item x="450"/>
        <item x="891"/>
        <item x="501"/>
        <item x="321"/>
        <item x="170"/>
        <item x="49"/>
        <item x="76"/>
        <item x="844"/>
        <item x="11"/>
        <item x="277"/>
        <item x="75"/>
        <item x="617"/>
        <item x="208"/>
        <item x="6"/>
        <item x="91"/>
        <item x="336"/>
        <item x="162"/>
        <item x="42"/>
        <item x="525"/>
        <item x="850"/>
        <item x="371"/>
        <item x="489"/>
        <item x="833"/>
        <item x="60"/>
        <item x="439"/>
        <item x="596"/>
        <item x="305"/>
        <item x="647"/>
        <item x="8"/>
        <item x="440"/>
        <item x="272"/>
        <item x="403"/>
        <item x="212"/>
        <item x="447"/>
        <item x="452"/>
        <item x="319"/>
        <item x="486"/>
        <item x="302"/>
        <item x="297"/>
        <item x="361"/>
        <item x="528"/>
        <item x="299"/>
        <item x="564"/>
        <item x="35"/>
        <item x="349"/>
        <item x="338"/>
        <item x="359"/>
        <item x="423"/>
        <item x="303"/>
        <item x="420"/>
        <item x="263"/>
        <item x="98"/>
        <item x="663"/>
        <item x="268"/>
        <item x="127"/>
        <item x="264"/>
        <item x="363"/>
        <item x="904"/>
        <item x="341"/>
        <item x="516"/>
        <item x="573"/>
        <item x="210"/>
        <item x="405"/>
        <item x="289"/>
        <item x="799"/>
        <item x="102"/>
        <item x="494"/>
        <item x="2"/>
        <item x="381"/>
        <item x="13"/>
        <item x="314"/>
        <item x="19"/>
        <item x="279"/>
        <item x="48"/>
        <item x="365"/>
        <item x="165"/>
        <item x="424"/>
        <item x="419"/>
        <item x="278"/>
        <item x="304"/>
        <item x="388"/>
        <item x="151"/>
        <item x="329"/>
        <item x="326"/>
        <item x="27"/>
        <item x="568"/>
        <item x="327"/>
        <item x="128"/>
        <item x="775"/>
        <item x="306"/>
        <item x="342"/>
        <item x="180"/>
        <item x="556"/>
        <item x="65"/>
        <item x="435"/>
        <item x="16"/>
        <item x="267"/>
        <item x="659"/>
        <item x="375"/>
        <item x="231"/>
        <item x="196"/>
        <item x="335"/>
        <item x="7"/>
        <item x="86"/>
        <item x="325"/>
        <item x="283"/>
        <item x="308"/>
        <item x="269"/>
        <item x="333"/>
        <item x="182"/>
        <item x="53"/>
        <item x="318"/>
        <item x="472"/>
        <item x="312"/>
        <item x="284"/>
        <item x="40"/>
        <item x="320"/>
        <item x="483"/>
        <item x="893"/>
        <item x="70"/>
        <item x="317"/>
        <item x="287"/>
        <item x="67"/>
        <item x="464"/>
        <item x="265"/>
        <item x="323"/>
        <item x="229"/>
        <item x="353"/>
        <item x="135"/>
        <item x="232"/>
        <item x="502"/>
        <item x="293"/>
        <item x="262"/>
        <item x="181"/>
        <item x="311"/>
        <item x="257"/>
        <item x="867"/>
        <item x="875"/>
        <item x="260"/>
        <item x="294"/>
        <item x="119"/>
        <item x="62"/>
        <item x="124"/>
        <item x="270"/>
        <item x="355"/>
        <item x="285"/>
        <item x="298"/>
        <item x="583"/>
        <item x="23"/>
        <item x="137"/>
        <item x="281"/>
        <item x="360"/>
        <item x="282"/>
        <item x="409"/>
        <item x="274"/>
        <item x="422"/>
        <item x="32"/>
        <item x="186"/>
        <item x="113"/>
        <item x="271"/>
        <item x="956"/>
        <item x="926"/>
        <item x="309"/>
        <item x="99"/>
        <item x="917"/>
        <item x="84"/>
        <item x="12"/>
        <item x="552"/>
        <item x="259"/>
        <item x="725"/>
        <item x="266"/>
        <item x="438"/>
        <item x="256"/>
        <item x="261"/>
        <item x="340"/>
        <item x="694"/>
        <item x="334"/>
        <item x="987"/>
        <item x="662"/>
        <item x="497"/>
        <item x="923"/>
        <item t="default"/>
      </items>
    </pivotField>
    <pivotField numFmtId="168" showAll="0"/>
    <pivotField numFmtId="168" showAll="0"/>
    <pivotField showAll="0"/>
    <pivotField numFmtId="168" showAll="0"/>
    <pivotField numFmtId="168" showAll="0"/>
    <pivotField numFmtId="168" showAll="0"/>
    <pivotField numFmtId="168" showAll="0"/>
    <pivotField numFmtId="168" showAll="0"/>
    <pivotField numFmtId="168" showAll="0"/>
    <pivotField numFmtId="168" showAll="0"/>
    <pivotField numFmtId="168" showAll="0"/>
    <pivotField showAll="0"/>
    <pivotField showAll="0"/>
    <pivotField showAll="0"/>
    <pivotField axis="axisRow" showAll="0">
      <items count="5">
        <item x="0"/>
        <item x="1"/>
        <item x="3"/>
        <item x="2"/>
        <item t="default"/>
      </items>
    </pivotField>
    <pivotField showAll="0"/>
    <pivotField showAll="0"/>
    <pivotField showAll="0"/>
    <pivotField numFmtId="43" showAll="0"/>
    <pivotField numFmtId="43" showAll="0"/>
    <pivotField showAll="0"/>
    <pivotField showAll="0"/>
    <pivotField showAll="0"/>
    <pivotField showAll="0"/>
    <pivotField showAll="0"/>
    <pivotField showAll="0"/>
    <pivotField numFmtId="166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showAll="0"/>
    <pivotField showAll="0"/>
    <pivotField showAll="0"/>
    <pivotField showAll="0"/>
    <pivotField numFmtId="169" showAll="0"/>
    <pivotField numFmtId="169" showAll="0"/>
  </pivotFields>
  <rowFields count="1">
    <field x="2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a de Cartera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01C6289-1930-4D00-870C-0F12B7E58528}" name="TablaDinámica7" cacheId="5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>
  <location ref="A12:B17" firstHeaderRow="1" firstDataRow="1" firstDataCol="1"/>
  <pivotFields count="65">
    <pivotField numFmtId="169" showAll="0"/>
    <pivotField showAll="0"/>
    <pivotField showAll="0"/>
    <pivotField showAll="0"/>
    <pivotField showAll="0"/>
    <pivotField dataField="1" numFmtId="168" showAll="0">
      <items count="1005">
        <item x="149"/>
        <item x="971"/>
        <item x="979"/>
        <item x="139"/>
        <item x="969"/>
        <item x="996"/>
        <item x="994"/>
        <item x="973"/>
        <item x="958"/>
        <item x="978"/>
        <item x="955"/>
        <item x="915"/>
        <item x="919"/>
        <item x="986"/>
        <item x="988"/>
        <item x="921"/>
        <item x="103"/>
        <item x="899"/>
        <item x="901"/>
        <item x="963"/>
        <item x="898"/>
        <item x="92"/>
        <item x="925"/>
        <item x="993"/>
        <item x="933"/>
        <item x="918"/>
        <item x="155"/>
        <item x="239"/>
        <item x="985"/>
        <item x="845"/>
        <item x="865"/>
        <item x="41"/>
        <item x="1003"/>
        <item x="822"/>
        <item x="981"/>
        <item x="743"/>
        <item x="939"/>
        <item x="906"/>
        <item x="938"/>
        <item x="838"/>
        <item x="254"/>
        <item x="873"/>
        <item x="927"/>
        <item x="810"/>
        <item x="902"/>
        <item x="768"/>
        <item x="920"/>
        <item x="158"/>
        <item x="782"/>
        <item x="946"/>
        <item x="914"/>
        <item x="967"/>
        <item x="760"/>
        <item x="93"/>
        <item x="807"/>
        <item x="879"/>
        <item x="767"/>
        <item x="804"/>
        <item x="874"/>
        <item x="225"/>
        <item x="858"/>
        <item x="85"/>
        <item x="972"/>
        <item x="992"/>
        <item x="20"/>
        <item x="167"/>
        <item x="803"/>
        <item x="220"/>
        <item x="705"/>
        <item x="825"/>
        <item x="789"/>
        <item x="115"/>
        <item x="774"/>
        <item x="924"/>
        <item x="171"/>
        <item x="737"/>
        <item x="185"/>
        <item x="857"/>
        <item x="931"/>
        <item x="227"/>
        <item x="780"/>
        <item x="960"/>
        <item x="734"/>
        <item x="693"/>
        <item x="870"/>
        <item x="854"/>
        <item x="710"/>
        <item x="817"/>
        <item x="900"/>
        <item x="828"/>
        <item x="241"/>
        <item x="133"/>
        <item x="748"/>
        <item x="692"/>
        <item x="961"/>
        <item x="195"/>
        <item x="974"/>
        <item x="869"/>
        <item x="77"/>
        <item x="885"/>
        <item x="206"/>
        <item x="666"/>
        <item x="856"/>
        <item x="146"/>
        <item x="897"/>
        <item x="672"/>
        <item x="968"/>
        <item x="709"/>
        <item x="907"/>
        <item x="890"/>
        <item x="814"/>
        <item x="791"/>
        <item x="58"/>
        <item x="965"/>
        <item x="645"/>
        <item x="882"/>
        <item x="194"/>
        <item x="612"/>
        <item x="618"/>
        <item x="984"/>
        <item x="835"/>
        <item x="991"/>
        <item x="976"/>
        <item x="711"/>
        <item x="702"/>
        <item x="937"/>
        <item x="940"/>
        <item x="237"/>
        <item x="630"/>
        <item x="909"/>
        <item x="677"/>
        <item x="929"/>
        <item x="911"/>
        <item x="962"/>
        <item x="184"/>
        <item x="699"/>
        <item x="852"/>
        <item x="793"/>
        <item x="742"/>
        <item x="868"/>
        <item x="842"/>
        <item x="590"/>
        <item x="629"/>
        <item x="733"/>
        <item x="892"/>
        <item x="997"/>
        <item x="905"/>
        <item x="179"/>
        <item x="851"/>
        <item x="872"/>
        <item x="714"/>
        <item x="785"/>
        <item x="681"/>
        <item x="936"/>
        <item x="896"/>
        <item x="790"/>
        <item x="198"/>
        <item x="37"/>
        <item x="687"/>
        <item x="607"/>
        <item x="758"/>
        <item x="871"/>
        <item x="51"/>
        <item x="703"/>
        <item x="777"/>
        <item x="665"/>
        <item x="599"/>
        <item x="723"/>
        <item x="832"/>
        <item x="635"/>
        <item x="652"/>
        <item x="204"/>
        <item x="798"/>
        <item x="168"/>
        <item x="982"/>
        <item x="581"/>
        <item x="46"/>
        <item x="830"/>
        <item x="881"/>
        <item x="579"/>
        <item x="161"/>
        <item x="105"/>
        <item x="846"/>
        <item x="223"/>
        <item x="604"/>
        <item x="766"/>
        <item x="806"/>
        <item x="998"/>
        <item x="990"/>
        <item x="160"/>
        <item x="756"/>
        <item x="739"/>
        <item x="922"/>
        <item x="178"/>
        <item x="646"/>
        <item x="142"/>
        <item x="108"/>
        <item x="763"/>
        <item x="989"/>
        <item x="866"/>
        <item x="594"/>
        <item x="655"/>
        <item x="686"/>
        <item x="787"/>
        <item x="576"/>
        <item x="566"/>
        <item x="1000"/>
        <item x="952"/>
        <item x="888"/>
        <item x="577"/>
        <item x="224"/>
        <item x="571"/>
        <item x="839"/>
        <item x="761"/>
        <item x="736"/>
        <item x="855"/>
        <item x="642"/>
        <item x="634"/>
        <item x="977"/>
        <item x="518"/>
        <item x="975"/>
        <item x="244"/>
        <item x="779"/>
        <item x="240"/>
        <item x="726"/>
        <item x="191"/>
        <item x="903"/>
        <item x="701"/>
        <item x="964"/>
        <item x="820"/>
        <item x="562"/>
        <item x="199"/>
        <item x="864"/>
        <item x="47"/>
        <item x="490"/>
        <item x="578"/>
        <item x="89"/>
        <item x="537"/>
        <item x="948"/>
        <item x="671"/>
        <item x="753"/>
        <item x="717"/>
        <item x="827"/>
        <item x="847"/>
        <item x="776"/>
        <item x="995"/>
        <item x="44"/>
        <item x="491"/>
        <item x="211"/>
        <item x="555"/>
        <item x="669"/>
        <item x="88"/>
        <item x="749"/>
        <item x="584"/>
        <item x="747"/>
        <item x="880"/>
        <item x="29"/>
        <item x="823"/>
        <item x="488"/>
        <item x="21"/>
        <item x="553"/>
        <item x="78"/>
        <item x="821"/>
        <item x="207"/>
        <item x="521"/>
        <item x="531"/>
        <item x="252"/>
        <item x="110"/>
        <item x="524"/>
        <item x="719"/>
        <item x="614"/>
        <item x="145"/>
        <item x="895"/>
        <item x="883"/>
        <item x="493"/>
        <item x="908"/>
        <item x="792"/>
        <item x="3"/>
        <item x="944"/>
        <item x="541"/>
        <item x="764"/>
        <item x="572"/>
        <item x="52"/>
        <item x="678"/>
        <item x="826"/>
        <item x="889"/>
        <item x="841"/>
        <item x="66"/>
        <item x="230"/>
        <item x="467"/>
        <item x="808"/>
        <item x="451"/>
        <item x="164"/>
        <item x="843"/>
        <item x="605"/>
        <item x="751"/>
        <item x="862"/>
        <item x="22"/>
        <item x="784"/>
        <item x="73"/>
        <item x="510"/>
        <item x="731"/>
        <item x="475"/>
        <item x="947"/>
        <item x="757"/>
        <item x="45"/>
        <item x="724"/>
        <item x="980"/>
        <item x="0"/>
        <item x="173"/>
        <item x="5"/>
        <item x="718"/>
        <item x="463"/>
        <item x="63"/>
        <item x="615"/>
        <item x="159"/>
        <item x="189"/>
        <item x="762"/>
        <item x="214"/>
        <item x="445"/>
        <item x="563"/>
        <item x="545"/>
        <item x="728"/>
        <item x="621"/>
        <item x="957"/>
        <item x="752"/>
        <item x="26"/>
        <item x="788"/>
        <item x="836"/>
        <item x="651"/>
        <item x="746"/>
        <item x="121"/>
        <item x="201"/>
        <item x="679"/>
        <item x="910"/>
        <item x="696"/>
        <item x="656"/>
        <item x="258"/>
        <item x="715"/>
        <item x="500"/>
        <item x="738"/>
        <item x="203"/>
        <item x="118"/>
        <item x="469"/>
        <item x="442"/>
        <item x="680"/>
        <item x="122"/>
        <item x="637"/>
        <item x="759"/>
        <item x="698"/>
        <item x="526"/>
        <item x="249"/>
        <item x="623"/>
        <item x="152"/>
        <item x="454"/>
        <item x="401"/>
        <item x="849"/>
        <item x="685"/>
        <item x="95"/>
        <item x="197"/>
        <item x="441"/>
        <item x="700"/>
        <item x="509"/>
        <item x="689"/>
        <item x="945"/>
        <item x="453"/>
        <item x="519"/>
        <item x="485"/>
        <item x="112"/>
        <item x="154"/>
        <item x="697"/>
        <item x="50"/>
        <item x="90"/>
        <item x="727"/>
        <item x="796"/>
        <item x="101"/>
        <item x="691"/>
        <item x="216"/>
        <item x="741"/>
        <item x="983"/>
        <item x="802"/>
        <item x="482"/>
        <item x="721"/>
        <item x="704"/>
        <item x="147"/>
        <item x="28"/>
        <item x="953"/>
        <item x="797"/>
        <item x="837"/>
        <item x="222"/>
        <item x="795"/>
        <item x="640"/>
        <item x="414"/>
        <item x="398"/>
        <item x="641"/>
        <item x="114"/>
        <item x="567"/>
        <item x="238"/>
        <item x="622"/>
        <item x="631"/>
        <item x="636"/>
        <item x="387"/>
        <item x="949"/>
        <item x="538"/>
        <item x="418"/>
        <item x="473"/>
        <item x="157"/>
        <item x="548"/>
        <item x="913"/>
        <item x="773"/>
        <item x="565"/>
        <item x="657"/>
        <item x="735"/>
        <item x="14"/>
        <item x="690"/>
        <item x="430"/>
        <item x="125"/>
        <item x="144"/>
        <item x="10"/>
        <item x="620"/>
        <item x="611"/>
        <item x="638"/>
        <item x="950"/>
        <item x="484"/>
        <item x="831"/>
        <item x="660"/>
        <item x="970"/>
        <item x="966"/>
        <item x="730"/>
        <item x="410"/>
        <item x="765"/>
        <item x="546"/>
        <item x="586"/>
        <item x="628"/>
        <item x="383"/>
        <item x="772"/>
        <item x="202"/>
        <item x="943"/>
        <item x="138"/>
        <item x="811"/>
        <item x="713"/>
        <item x="508"/>
        <item x="221"/>
        <item x="413"/>
        <item x="382"/>
        <item x="218"/>
        <item x="648"/>
        <item x="255"/>
        <item x="57"/>
        <item x="104"/>
        <item x="954"/>
        <item x="248"/>
        <item x="433"/>
        <item x="132"/>
        <item x="536"/>
        <item x="613"/>
        <item x="506"/>
        <item x="61"/>
        <item x="188"/>
        <item x="816"/>
        <item x="593"/>
        <item x="140"/>
        <item x="682"/>
        <item x="348"/>
        <item x="377"/>
        <item x="754"/>
        <item x="616"/>
        <item x="535"/>
        <item x="720"/>
        <item x="650"/>
        <item x="18"/>
        <item x="470"/>
        <item x="426"/>
        <item x="639"/>
        <item x="141"/>
        <item x="729"/>
        <item x="495"/>
        <item x="601"/>
        <item x="465"/>
        <item x="1001"/>
        <item x="770"/>
        <item x="574"/>
        <item x="448"/>
        <item x="130"/>
        <item x="853"/>
        <item x="481"/>
        <item x="595"/>
        <item x="174"/>
        <item x="769"/>
        <item x="570"/>
        <item x="399"/>
        <item x="534"/>
        <item x="126"/>
        <item x="362"/>
        <item x="684"/>
        <item x="82"/>
        <item x="540"/>
        <item x="653"/>
        <item x="706"/>
        <item x="1002"/>
        <item x="745"/>
        <item x="589"/>
        <item x="499"/>
        <item x="781"/>
        <item x="100"/>
        <item x="732"/>
        <item x="674"/>
        <item x="928"/>
        <item x="120"/>
        <item x="664"/>
        <item x="560"/>
        <item x="313"/>
        <item x="886"/>
        <item x="626"/>
        <item x="878"/>
        <item x="96"/>
        <item x="609"/>
        <item x="658"/>
        <item x="357"/>
        <item x="643"/>
        <item x="600"/>
        <item x="716"/>
        <item x="859"/>
        <item x="544"/>
        <item x="569"/>
        <item x="606"/>
        <item x="55"/>
        <item x="246"/>
        <item x="934"/>
        <item x="916"/>
        <item x="243"/>
        <item x="476"/>
        <item x="598"/>
        <item x="187"/>
        <item x="337"/>
        <item x="217"/>
        <item x="80"/>
        <item x="627"/>
        <item x="633"/>
        <item x="860"/>
        <item x="894"/>
        <item x="951"/>
        <item x="235"/>
        <item x="644"/>
        <item x="234"/>
        <item x="654"/>
        <item x="547"/>
        <item x="661"/>
        <item x="912"/>
        <item x="396"/>
        <item x="695"/>
        <item x="242"/>
        <item x="480"/>
        <item x="744"/>
        <item x="554"/>
        <item x="783"/>
        <item x="148"/>
        <item x="415"/>
        <item x="406"/>
        <item x="428"/>
        <item x="712"/>
        <item x="372"/>
        <item x="30"/>
        <item x="449"/>
        <item x="533"/>
        <item x="608"/>
        <item x="592"/>
        <item x="522"/>
        <item x="603"/>
        <item x="708"/>
        <item x="369"/>
        <item x="251"/>
        <item x="97"/>
        <item x="352"/>
        <item x="610"/>
        <item x="812"/>
        <item x="339"/>
        <item x="876"/>
        <item x="479"/>
        <item x="884"/>
        <item x="389"/>
        <item x="407"/>
        <item x="236"/>
        <item x="397"/>
        <item x="107"/>
        <item x="15"/>
        <item x="505"/>
        <item x="134"/>
        <item x="468"/>
        <item x="408"/>
        <item x="517"/>
        <item x="176"/>
        <item x="877"/>
        <item x="69"/>
        <item x="328"/>
        <item x="558"/>
        <item x="459"/>
        <item x="166"/>
        <item x="542"/>
        <item x="331"/>
        <item x="575"/>
        <item x="411"/>
        <item x="1"/>
        <item x="205"/>
        <item x="935"/>
        <item x="523"/>
        <item x="358"/>
        <item x="619"/>
        <item x="688"/>
        <item x="625"/>
        <item x="368"/>
        <item x="384"/>
        <item x="487"/>
        <item x="332"/>
        <item x="39"/>
        <item x="253"/>
        <item x="364"/>
        <item x="580"/>
        <item x="840"/>
        <item x="597"/>
        <item x="380"/>
        <item x="561"/>
        <item x="429"/>
        <item x="932"/>
        <item x="683"/>
        <item x="805"/>
        <item x="863"/>
        <item x="213"/>
        <item x="68"/>
        <item x="444"/>
        <item x="818"/>
        <item x="94"/>
        <item x="771"/>
        <item x="722"/>
        <item x="275"/>
        <item x="392"/>
        <item x="247"/>
        <item x="250"/>
        <item x="462"/>
        <item x="33"/>
        <item x="512"/>
        <item x="129"/>
        <item x="667"/>
        <item x="809"/>
        <item x="456"/>
        <item x="106"/>
        <item x="514"/>
        <item x="529"/>
        <item x="34"/>
        <item x="507"/>
        <item x="71"/>
        <item x="551"/>
        <item x="632"/>
        <item x="316"/>
        <item x="942"/>
        <item x="549"/>
        <item x="649"/>
        <item x="38"/>
        <item x="624"/>
        <item x="117"/>
        <item x="192"/>
        <item x="437"/>
        <item x="740"/>
        <item x="233"/>
        <item x="887"/>
        <item x="310"/>
        <item x="496"/>
        <item x="819"/>
        <item x="755"/>
        <item x="72"/>
        <item x="347"/>
        <item x="460"/>
        <item x="404"/>
        <item x="503"/>
        <item x="322"/>
        <item x="455"/>
        <item x="582"/>
        <item x="539"/>
        <item x="436"/>
        <item x="402"/>
        <item x="83"/>
        <item x="834"/>
        <item x="394"/>
        <item x="296"/>
        <item x="530"/>
        <item x="111"/>
        <item x="675"/>
        <item x="750"/>
        <item x="427"/>
        <item x="123"/>
        <item x="829"/>
        <item x="824"/>
        <item x="498"/>
        <item x="64"/>
        <item x="478"/>
        <item x="602"/>
        <item x="395"/>
        <item x="150"/>
        <item x="17"/>
        <item x="87"/>
        <item x="416"/>
        <item x="446"/>
        <item x="245"/>
        <item x="346"/>
        <item x="587"/>
        <item x="999"/>
        <item x="24"/>
        <item x="131"/>
        <item x="794"/>
        <item x="370"/>
        <item x="172"/>
        <item x="559"/>
        <item x="477"/>
        <item x="412"/>
        <item x="474"/>
        <item x="527"/>
        <item x="315"/>
        <item x="175"/>
        <item x="557"/>
        <item x="9"/>
        <item x="109"/>
        <item x="81"/>
        <item x="379"/>
        <item x="219"/>
        <item x="815"/>
        <item x="345"/>
        <item x="673"/>
        <item x="215"/>
        <item x="848"/>
        <item x="425"/>
        <item x="813"/>
        <item x="183"/>
        <item x="391"/>
        <item x="543"/>
        <item x="400"/>
        <item x="670"/>
        <item x="288"/>
        <item x="386"/>
        <item x="330"/>
        <item x="350"/>
        <item x="786"/>
        <item x="376"/>
        <item x="588"/>
        <item x="458"/>
        <item x="177"/>
        <item x="520"/>
        <item x="532"/>
        <item x="290"/>
        <item x="432"/>
        <item x="193"/>
        <item x="374"/>
        <item x="56"/>
        <item x="116"/>
        <item x="443"/>
        <item x="25"/>
        <item x="280"/>
        <item x="200"/>
        <item x="228"/>
        <item x="585"/>
        <item x="431"/>
        <item x="385"/>
        <item x="378"/>
        <item x="143"/>
        <item x="668"/>
        <item x="861"/>
        <item x="354"/>
        <item x="156"/>
        <item x="941"/>
        <item x="169"/>
        <item x="513"/>
        <item x="54"/>
        <item x="136"/>
        <item x="504"/>
        <item x="324"/>
        <item x="276"/>
        <item x="466"/>
        <item x="300"/>
        <item x="457"/>
        <item x="471"/>
        <item x="393"/>
        <item x="373"/>
        <item x="367"/>
        <item x="356"/>
        <item x="153"/>
        <item x="434"/>
        <item x="930"/>
        <item x="778"/>
        <item x="461"/>
        <item x="800"/>
        <item x="291"/>
        <item x="417"/>
        <item x="511"/>
        <item x="676"/>
        <item x="591"/>
        <item x="343"/>
        <item x="79"/>
        <item x="286"/>
        <item x="515"/>
        <item x="492"/>
        <item x="801"/>
        <item x="273"/>
        <item x="209"/>
        <item x="74"/>
        <item x="550"/>
        <item x="292"/>
        <item x="163"/>
        <item x="344"/>
        <item x="307"/>
        <item x="301"/>
        <item x="36"/>
        <item x="43"/>
        <item x="390"/>
        <item x="366"/>
        <item x="31"/>
        <item x="226"/>
        <item x="707"/>
        <item x="59"/>
        <item x="351"/>
        <item x="190"/>
        <item x="295"/>
        <item x="4"/>
        <item x="959"/>
        <item x="421"/>
        <item x="450"/>
        <item x="891"/>
        <item x="501"/>
        <item x="321"/>
        <item x="170"/>
        <item x="49"/>
        <item x="76"/>
        <item x="844"/>
        <item x="11"/>
        <item x="277"/>
        <item x="75"/>
        <item x="617"/>
        <item x="208"/>
        <item x="6"/>
        <item x="91"/>
        <item x="336"/>
        <item x="162"/>
        <item x="42"/>
        <item x="525"/>
        <item x="850"/>
        <item x="371"/>
        <item x="489"/>
        <item x="833"/>
        <item x="60"/>
        <item x="439"/>
        <item x="596"/>
        <item x="305"/>
        <item x="647"/>
        <item x="8"/>
        <item x="440"/>
        <item x="272"/>
        <item x="403"/>
        <item x="212"/>
        <item x="447"/>
        <item x="452"/>
        <item x="319"/>
        <item x="486"/>
        <item x="302"/>
        <item x="297"/>
        <item x="361"/>
        <item x="528"/>
        <item x="299"/>
        <item x="564"/>
        <item x="35"/>
        <item x="349"/>
        <item x="338"/>
        <item x="359"/>
        <item x="423"/>
        <item x="303"/>
        <item x="420"/>
        <item x="263"/>
        <item x="98"/>
        <item x="663"/>
        <item x="268"/>
        <item x="127"/>
        <item x="264"/>
        <item x="363"/>
        <item x="904"/>
        <item x="341"/>
        <item x="516"/>
        <item x="573"/>
        <item x="210"/>
        <item x="405"/>
        <item x="289"/>
        <item x="799"/>
        <item x="102"/>
        <item x="494"/>
        <item x="2"/>
        <item x="381"/>
        <item x="13"/>
        <item x="314"/>
        <item x="19"/>
        <item x="279"/>
        <item x="48"/>
        <item x="365"/>
        <item x="165"/>
        <item x="424"/>
        <item x="419"/>
        <item x="278"/>
        <item x="304"/>
        <item x="388"/>
        <item x="151"/>
        <item x="329"/>
        <item x="326"/>
        <item x="27"/>
        <item x="568"/>
        <item x="327"/>
        <item x="128"/>
        <item x="775"/>
        <item x="306"/>
        <item x="342"/>
        <item x="180"/>
        <item x="556"/>
        <item x="65"/>
        <item x="435"/>
        <item x="16"/>
        <item x="267"/>
        <item x="659"/>
        <item x="375"/>
        <item x="231"/>
        <item x="196"/>
        <item x="335"/>
        <item x="7"/>
        <item x="86"/>
        <item x="325"/>
        <item x="283"/>
        <item x="308"/>
        <item x="269"/>
        <item x="333"/>
        <item x="182"/>
        <item x="53"/>
        <item x="318"/>
        <item x="472"/>
        <item x="312"/>
        <item x="284"/>
        <item x="40"/>
        <item x="320"/>
        <item x="483"/>
        <item x="893"/>
        <item x="70"/>
        <item x="317"/>
        <item x="287"/>
        <item x="67"/>
        <item x="464"/>
        <item x="265"/>
        <item x="323"/>
        <item x="229"/>
        <item x="353"/>
        <item x="135"/>
        <item x="232"/>
        <item x="502"/>
        <item x="293"/>
        <item x="262"/>
        <item x="181"/>
        <item x="311"/>
        <item x="257"/>
        <item x="867"/>
        <item x="875"/>
        <item x="260"/>
        <item x="294"/>
        <item x="119"/>
        <item x="62"/>
        <item x="124"/>
        <item x="270"/>
        <item x="355"/>
        <item x="285"/>
        <item x="298"/>
        <item x="583"/>
        <item x="23"/>
        <item x="137"/>
        <item x="281"/>
        <item x="360"/>
        <item x="282"/>
        <item x="409"/>
        <item x="274"/>
        <item x="422"/>
        <item x="32"/>
        <item x="186"/>
        <item x="113"/>
        <item x="271"/>
        <item x="956"/>
        <item x="926"/>
        <item x="309"/>
        <item x="99"/>
        <item x="917"/>
        <item x="84"/>
        <item x="12"/>
        <item x="552"/>
        <item x="259"/>
        <item x="725"/>
        <item x="266"/>
        <item x="438"/>
        <item x="256"/>
        <item x="261"/>
        <item x="340"/>
        <item x="694"/>
        <item x="334"/>
        <item x="987"/>
        <item x="662"/>
        <item x="497"/>
        <item x="923"/>
        <item t="default"/>
      </items>
    </pivotField>
    <pivotField numFmtId="168" showAll="0"/>
    <pivotField numFmtId="168" showAll="0"/>
    <pivotField showAll="0"/>
    <pivotField numFmtId="168" showAll="0"/>
    <pivotField numFmtId="168" showAll="0"/>
    <pivotField numFmtId="168" showAll="0"/>
    <pivotField numFmtId="168" showAll="0"/>
    <pivotField numFmtId="168" showAll="0"/>
    <pivotField numFmtId="168" showAll="0"/>
    <pivotField numFmtId="168" showAll="0"/>
    <pivotField numFmtId="168" showAll="0"/>
    <pivotField showAll="0"/>
    <pivotField showAll="0"/>
    <pivotField showAll="0"/>
    <pivotField showAll="0">
      <items count="5">
        <item x="0"/>
        <item x="1"/>
        <item x="3"/>
        <item x="2"/>
        <item t="default"/>
      </items>
    </pivotField>
    <pivotField showAll="0"/>
    <pivotField showAll="0"/>
    <pivotField showAll="0"/>
    <pivotField numFmtId="43" showAll="0"/>
    <pivotField numFmtId="43" showAll="0"/>
    <pivotField showAll="0"/>
    <pivotField showAll="0"/>
    <pivotField showAll="0"/>
    <pivotField showAll="0"/>
    <pivotField showAll="0"/>
    <pivotField showAll="0"/>
    <pivotField numFmtId="166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numFmtId="43" showAll="0"/>
    <pivotField showAll="0"/>
    <pivotField showAll="0"/>
    <pivotField axis="axisRow" showAll="0">
      <items count="5">
        <item x="1"/>
        <item x="0"/>
        <item x="3"/>
        <item x="2"/>
        <item t="default"/>
      </items>
    </pivotField>
    <pivotField showAll="0"/>
    <pivotField numFmtId="169" showAll="0"/>
    <pivotField numFmtId="169" showAll="0"/>
  </pivotFields>
  <rowFields count="1">
    <field x="61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a de Cartera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50B4746-474D-4B16-AC4D-8B6C62698893}" name="TablaDinámica5" cacheId="9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>
  <location ref="A1:H37" firstHeaderRow="0" firstDataRow="1" firstDataCol="1"/>
  <pivotFields count="28">
    <pivotField numFmtId="169" showAll="0"/>
    <pivotField dataField="1" showAll="0"/>
    <pivotField axis="axisRow" showAll="0">
      <items count="6">
        <item x="1"/>
        <item x="4"/>
        <item x="0"/>
        <item x="3"/>
        <item x="2"/>
        <item t="default"/>
      </items>
    </pivotField>
    <pivotField axis="axisRow" showAll="0">
      <items count="10">
        <item x="7"/>
        <item x="5"/>
        <item x="3"/>
        <item x="2"/>
        <item x="0"/>
        <item x="1"/>
        <item x="4"/>
        <item x="8"/>
        <item x="6"/>
        <item t="default"/>
      </items>
    </pivotField>
    <pivotField dataField="1" showAll="0"/>
    <pivotField dataField="1" showAll="0"/>
    <pivotField dataField="1" numFmtId="168" showAll="0"/>
    <pivotField showAll="0"/>
    <pivotField showAll="0"/>
    <pivotField showAll="0"/>
    <pivotField dataField="1" numFmtId="168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dataField="1" showAll="0"/>
  </pivotFields>
  <rowFields count="2">
    <field x="2"/>
    <field x="3"/>
  </rowFields>
  <rowItems count="36">
    <i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8"/>
    </i>
    <i>
      <x v="1"/>
    </i>
    <i r="1">
      <x v="2"/>
    </i>
    <i r="1">
      <x v="3"/>
    </i>
    <i r="1">
      <x v="4"/>
    </i>
    <i r="1">
      <x v="5"/>
    </i>
    <i r="1">
      <x v="6"/>
    </i>
    <i r="1">
      <x v="8"/>
    </i>
    <i>
      <x v="2"/>
    </i>
    <i r="1">
      <x v="1"/>
    </i>
    <i r="1">
      <x v="2"/>
    </i>
    <i r="1">
      <x v="3"/>
    </i>
    <i r="1">
      <x v="4"/>
    </i>
    <i r="1">
      <x v="5"/>
    </i>
    <i r="1">
      <x v="6"/>
    </i>
    <i>
      <x v="3"/>
    </i>
    <i r="1">
      <x/>
    </i>
    <i r="1">
      <x v="1"/>
    </i>
    <i r="1">
      <x v="2"/>
    </i>
    <i r="1">
      <x v="3"/>
    </i>
    <i r="1">
      <x v="4"/>
    </i>
    <i r="1">
      <x v="5"/>
    </i>
    <i r="1">
      <x v="7"/>
    </i>
    <i r="1">
      <x v="8"/>
    </i>
    <i>
      <x v="4"/>
    </i>
    <i r="1">
      <x/>
    </i>
    <i r="1">
      <x v="7"/>
    </i>
    <i r="1">
      <x v="8"/>
    </i>
    <i t="grand">
      <x/>
    </i>
  </rowItems>
  <colFields count="1">
    <field x="-2"/>
  </colFields>
  <colItems count="7">
    <i>
      <x/>
    </i>
    <i i="1">
      <x v="1"/>
    </i>
    <i i="2">
      <x v="2"/>
    </i>
    <i i="3">
      <x v="3"/>
    </i>
    <i i="4">
      <x v="4"/>
    </i>
    <i i="5">
      <x v="5"/>
    </i>
    <i i="6">
      <x v="6"/>
    </i>
  </colItems>
  <dataFields count="7">
    <dataField name="#" fld="1" subtotal="count" baseField="0" baseItem="0"/>
    <dataField name="Vista " fld="4" baseField="0" baseItem="0" numFmtId="170"/>
    <dataField name="Cartera  " fld="5" baseField="0" baseItem="0" numFmtId="170"/>
    <dataField name="Desc " fld="6" baseField="0" baseItem="0" numFmtId="170"/>
    <dataField name="Ap Ah P " fld="10" baseField="0" baseItem="0" numFmtId="170"/>
    <dataField name="Ext " fld="26" baseField="2" baseItem="0" numFmtId="170"/>
    <dataField name="Ext &gt;=C " fld="27" baseField="2" baseItem="0" numFmtId="170"/>
  </dataFields>
  <formats count="13">
    <format dxfId="25">
      <pivotArea outline="0" collapsedLevelsAreSubtotals="1" fieldPosition="0">
        <references count="1">
          <reference field="4294967294" count="6" selected="0">
            <x v="1"/>
            <x v="2"/>
            <x v="3"/>
            <x v="4"/>
            <x v="5"/>
            <x v="6"/>
          </reference>
        </references>
      </pivotArea>
    </format>
    <format dxfId="24">
      <pivotArea dataOnly="0" labelOnly="1" outline="0" fieldPosition="0">
        <references count="1">
          <reference field="4294967294" count="6">
            <x v="1"/>
            <x v="2"/>
            <x v="3"/>
            <x v="4"/>
            <x v="5"/>
            <x v="6"/>
          </reference>
        </references>
      </pivotArea>
    </format>
    <format dxfId="23">
      <pivotArea type="all" dataOnly="0" outline="0" fieldPosition="0"/>
    </format>
    <format dxfId="22">
      <pivotArea outline="0" collapsedLevelsAreSubtotals="1" fieldPosition="0"/>
    </format>
    <format dxfId="21">
      <pivotArea field="2" type="button" dataOnly="0" labelOnly="1" outline="0" axis="axisRow" fieldPosition="0"/>
    </format>
    <format dxfId="20">
      <pivotArea dataOnly="0" labelOnly="1" fieldPosition="0">
        <references count="1">
          <reference field="2" count="0"/>
        </references>
      </pivotArea>
    </format>
    <format dxfId="19">
      <pivotArea dataOnly="0" labelOnly="1" grandRow="1" outline="0" fieldPosition="0"/>
    </format>
    <format dxfId="18">
      <pivotArea dataOnly="0" labelOnly="1" fieldPosition="0">
        <references count="2">
          <reference field="2" count="1" selected="0">
            <x v="0"/>
          </reference>
          <reference field="3" count="7">
            <x v="1"/>
            <x v="2"/>
            <x v="3"/>
            <x v="4"/>
            <x v="5"/>
            <x v="6"/>
            <x v="8"/>
          </reference>
        </references>
      </pivotArea>
    </format>
    <format dxfId="17">
      <pivotArea dataOnly="0" labelOnly="1" fieldPosition="0">
        <references count="2">
          <reference field="2" count="1" selected="0">
            <x v="1"/>
          </reference>
          <reference field="3" count="6">
            <x v="2"/>
            <x v="3"/>
            <x v="4"/>
            <x v="5"/>
            <x v="6"/>
            <x v="8"/>
          </reference>
        </references>
      </pivotArea>
    </format>
    <format dxfId="16">
      <pivotArea dataOnly="0" labelOnly="1" fieldPosition="0">
        <references count="2">
          <reference field="2" count="1" selected="0">
            <x v="2"/>
          </reference>
          <reference field="3" count="6">
            <x v="1"/>
            <x v="2"/>
            <x v="3"/>
            <x v="4"/>
            <x v="5"/>
            <x v="6"/>
          </reference>
        </references>
      </pivotArea>
    </format>
    <format dxfId="15">
      <pivotArea dataOnly="0" labelOnly="1" fieldPosition="0">
        <references count="2">
          <reference field="2" count="1" selected="0">
            <x v="3"/>
          </reference>
          <reference field="3" count="8">
            <x v="0"/>
            <x v="1"/>
            <x v="2"/>
            <x v="3"/>
            <x v="4"/>
            <x v="5"/>
            <x v="7"/>
            <x v="8"/>
          </reference>
        </references>
      </pivotArea>
    </format>
    <format dxfId="14">
      <pivotArea dataOnly="0" labelOnly="1" fieldPosition="0">
        <references count="2">
          <reference field="2" count="1" selected="0">
            <x v="4"/>
          </reference>
          <reference field="3" count="3">
            <x v="0"/>
            <x v="7"/>
            <x v="8"/>
          </reference>
        </references>
      </pivotArea>
    </format>
    <format dxfId="13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12073-C7CE-4422-A245-0E4A7644DB03}">
  <dimension ref="A3:B19"/>
  <sheetViews>
    <sheetView zoomScale="140" zoomScaleNormal="140" workbookViewId="0">
      <selection activeCell="B14" sqref="B14"/>
    </sheetView>
  </sheetViews>
  <sheetFormatPr baseColWidth="10" defaultRowHeight="15" x14ac:dyDescent="0.25"/>
  <cols>
    <col min="1" max="1" width="17.5703125" bestFit="1" customWidth="1"/>
    <col min="2" max="2" width="19.7109375" style="46" bestFit="1" customWidth="1"/>
    <col min="3" max="896" width="12" bestFit="1" customWidth="1"/>
    <col min="897" max="1005" width="13" bestFit="1" customWidth="1"/>
    <col min="1006" max="1006" width="14" bestFit="1" customWidth="1"/>
  </cols>
  <sheetData>
    <row r="3" spans="1:2" x14ac:dyDescent="0.25">
      <c r="A3" s="47" t="s">
        <v>79</v>
      </c>
      <c r="B3" s="46" t="s">
        <v>119</v>
      </c>
    </row>
    <row r="4" spans="1:2" x14ac:dyDescent="0.25">
      <c r="A4" s="48" t="s">
        <v>10</v>
      </c>
      <c r="B4" s="46">
        <v>6463876562</v>
      </c>
    </row>
    <row r="5" spans="1:2" x14ac:dyDescent="0.25">
      <c r="A5" s="48" t="s">
        <v>17</v>
      </c>
      <c r="B5" s="46">
        <v>9383300</v>
      </c>
    </row>
    <row r="6" spans="1:2" x14ac:dyDescent="0.25">
      <c r="A6" s="48" t="s">
        <v>1</v>
      </c>
      <c r="B6" s="46">
        <v>3023223</v>
      </c>
    </row>
    <row r="7" spans="1:2" x14ac:dyDescent="0.25">
      <c r="A7" s="48" t="s">
        <v>22</v>
      </c>
      <c r="B7" s="46">
        <v>7624285</v>
      </c>
    </row>
    <row r="8" spans="1:2" x14ac:dyDescent="0.25">
      <c r="A8" s="48" t="s">
        <v>80</v>
      </c>
      <c r="B8" s="46">
        <v>6483907370</v>
      </c>
    </row>
    <row r="9" spans="1:2" x14ac:dyDescent="0.25">
      <c r="B9" s="46">
        <f>+SUM(B5:B7)</f>
        <v>20030808</v>
      </c>
    </row>
    <row r="10" spans="1:2" x14ac:dyDescent="0.25">
      <c r="B10" s="87">
        <f>+B9/GETPIVOTDATA("Cartera",$A$3)</f>
        <v>3.0893112527608487E-3</v>
      </c>
    </row>
    <row r="12" spans="1:2" x14ac:dyDescent="0.25">
      <c r="A12" s="47" t="s">
        <v>79</v>
      </c>
      <c r="B12" s="46" t="s">
        <v>119</v>
      </c>
    </row>
    <row r="13" spans="1:2" x14ac:dyDescent="0.25">
      <c r="A13" s="48" t="s">
        <v>10</v>
      </c>
      <c r="B13" s="46">
        <v>6351903017</v>
      </c>
    </row>
    <row r="14" spans="1:2" x14ac:dyDescent="0.25">
      <c r="A14" s="48" t="s">
        <v>17</v>
      </c>
      <c r="B14" s="46">
        <v>121356845</v>
      </c>
    </row>
    <row r="15" spans="1:2" x14ac:dyDescent="0.25">
      <c r="A15" s="48" t="s">
        <v>1</v>
      </c>
      <c r="B15" s="46">
        <v>3023223</v>
      </c>
    </row>
    <row r="16" spans="1:2" x14ac:dyDescent="0.25">
      <c r="A16" s="48" t="s">
        <v>22</v>
      </c>
      <c r="B16" s="46">
        <v>7624285</v>
      </c>
    </row>
    <row r="17" spans="1:2" x14ac:dyDescent="0.25">
      <c r="A17" s="48" t="s">
        <v>80</v>
      </c>
      <c r="B17" s="46">
        <v>6483907370</v>
      </c>
    </row>
    <row r="18" spans="1:2" x14ac:dyDescent="0.25">
      <c r="B18" s="46">
        <f>+SUM(B14:B16)</f>
        <v>132004353</v>
      </c>
    </row>
    <row r="19" spans="1:2" x14ac:dyDescent="0.25">
      <c r="B19" s="87">
        <f>+B18/GETPIVOTDATA("Cartera",$A$12)</f>
        <v>2.035876601364834E-2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F8F85-3641-408A-8114-E563BC91635C}">
  <dimension ref="A1:BM1085"/>
  <sheetViews>
    <sheetView showGridLines="0" zoomScale="130" zoomScaleNormal="130" workbookViewId="0">
      <pane xSplit="1" ySplit="4" topLeftCell="B5" activePane="bottomRight" state="frozen"/>
      <selection pane="topRight" activeCell="C1" sqref="C1"/>
      <selection pane="bottomLeft" activeCell="A2" sqref="A2"/>
      <selection pane="bottomRight" activeCell="B8" sqref="B8"/>
    </sheetView>
  </sheetViews>
  <sheetFormatPr baseColWidth="10" defaultRowHeight="16.5" x14ac:dyDescent="0.3"/>
  <cols>
    <col min="1" max="1" width="13.42578125" style="49" bestFit="1" customWidth="1"/>
    <col min="2" max="2" width="32" style="1" customWidth="1"/>
    <col min="3" max="3" width="13" style="1" bestFit="1" customWidth="1"/>
    <col min="4" max="4" width="14.42578125" style="1" bestFit="1" customWidth="1"/>
    <col min="5" max="6" width="13.42578125" style="50" bestFit="1" customWidth="1"/>
    <col min="7" max="8" width="12.42578125" style="50" customWidth="1"/>
    <col min="9" max="9" width="12.42578125" style="1" bestFit="1" customWidth="1"/>
    <col min="10" max="10" width="13.7109375" style="50" bestFit="1" customWidth="1"/>
    <col min="11" max="11" width="10.28515625" style="50" bestFit="1" customWidth="1"/>
    <col min="12" max="12" width="13.42578125" style="50" bestFit="1" customWidth="1"/>
    <col min="13" max="13" width="12.42578125" style="50" bestFit="1" customWidth="1"/>
    <col min="14" max="14" width="12.42578125" style="1" customWidth="1"/>
    <col min="15" max="15" width="13.28515625" style="1" bestFit="1" customWidth="1"/>
    <col min="16" max="16" width="13.42578125" style="1" bestFit="1" customWidth="1"/>
    <col min="17" max="17" width="12.42578125" style="1" bestFit="1" customWidth="1"/>
    <col min="18" max="18" width="6" style="1" bestFit="1" customWidth="1"/>
    <col min="19" max="19" width="27.140625" style="1" bestFit="1" customWidth="1"/>
    <col min="20" max="20" width="6.42578125" style="1" bestFit="1" customWidth="1"/>
    <col min="21" max="21" width="3.85546875" style="1" bestFit="1" customWidth="1"/>
    <col min="22" max="22" width="7" style="1" bestFit="1" customWidth="1"/>
    <col min="23" max="23" width="7.28515625" style="1" bestFit="1" customWidth="1"/>
    <col min="24" max="24" width="7.5703125" style="1" bestFit="1" customWidth="1"/>
    <col min="25" max="26" width="6.5703125" style="51" bestFit="1" customWidth="1"/>
    <col min="27" max="30" width="5" style="1" bestFit="1" customWidth="1"/>
    <col min="31" max="31" width="5.85546875" style="1" bestFit="1" customWidth="1"/>
    <col min="32" max="32" width="7" style="1" customWidth="1"/>
    <col min="33" max="33" width="7" style="1" bestFit="1" customWidth="1"/>
    <col min="34" max="38" width="9.28515625" style="1" customWidth="1"/>
    <col min="39" max="41" width="5.5703125" style="1" bestFit="1" customWidth="1"/>
    <col min="42" max="46" width="5.42578125" style="1" customWidth="1"/>
    <col min="47" max="47" width="6.5703125" style="1" customWidth="1"/>
    <col min="48" max="50" width="5.5703125" style="1" bestFit="1" customWidth="1"/>
    <col min="51" max="51" width="5.7109375" style="1" bestFit="1" customWidth="1"/>
    <col min="52" max="52" width="5.85546875" style="1" bestFit="1" customWidth="1"/>
    <col min="53" max="56" width="5.5703125" style="1" bestFit="1" customWidth="1"/>
    <col min="57" max="57" width="5.7109375" style="1" bestFit="1" customWidth="1"/>
    <col min="58" max="58" width="5.85546875" style="1" bestFit="1" customWidth="1"/>
    <col min="59" max="59" width="5.5703125" style="1" bestFit="1" customWidth="1"/>
    <col min="60" max="60" width="10.28515625" style="1" bestFit="1" customWidth="1"/>
    <col min="61" max="61" width="7.42578125" style="1" bestFit="1" customWidth="1"/>
    <col min="62" max="62" width="3.85546875" style="1" bestFit="1" customWidth="1"/>
    <col min="63" max="63" width="7.7109375" style="1" bestFit="1" customWidth="1"/>
    <col min="64" max="64" width="13.85546875" style="1" bestFit="1" customWidth="1"/>
    <col min="65" max="65" width="11" style="1" bestFit="1" customWidth="1"/>
    <col min="66" max="16384" width="11.42578125" style="1"/>
  </cols>
  <sheetData>
    <row r="1" spans="1:65" s="80" customFormat="1" ht="12.75" x14ac:dyDescent="0.25">
      <c r="A1" s="79"/>
      <c r="E1" s="81"/>
      <c r="F1" s="81"/>
      <c r="G1" s="81"/>
      <c r="H1" s="81"/>
      <c r="J1" s="81"/>
      <c r="K1" s="81"/>
      <c r="L1" s="81"/>
      <c r="M1" s="81"/>
      <c r="Y1" s="82"/>
      <c r="Z1" s="82"/>
      <c r="AM1" s="90" t="s">
        <v>132</v>
      </c>
      <c r="AN1" s="90"/>
      <c r="AO1" s="90"/>
      <c r="AP1" s="91" t="s">
        <v>61</v>
      </c>
      <c r="AQ1" s="91"/>
      <c r="AR1" s="91"/>
      <c r="AS1" s="91"/>
      <c r="AT1" s="91"/>
      <c r="AU1" s="92" t="s">
        <v>133</v>
      </c>
      <c r="AV1" s="92"/>
      <c r="AW1" s="92"/>
      <c r="AX1" s="92"/>
      <c r="AY1" s="89" t="s">
        <v>134</v>
      </c>
      <c r="AZ1" s="89"/>
      <c r="BA1" s="89"/>
      <c r="BB1" s="89"/>
      <c r="BC1" s="89"/>
      <c r="BD1" s="83" t="s">
        <v>135</v>
      </c>
      <c r="BE1" s="88" t="s">
        <v>136</v>
      </c>
      <c r="BF1" s="88"/>
    </row>
    <row r="2" spans="1:65" x14ac:dyDescent="0.3">
      <c r="AM2" s="73">
        <v>0.08</v>
      </c>
      <c r="AN2" s="73">
        <v>0.08</v>
      </c>
      <c r="AO2" s="73">
        <v>0.01</v>
      </c>
      <c r="AP2" s="74">
        <v>0.08</v>
      </c>
      <c r="AQ2" s="74">
        <v>0.08</v>
      </c>
      <c r="AR2" s="74">
        <v>0.01</v>
      </c>
      <c r="AS2" s="74">
        <v>0.01</v>
      </c>
      <c r="AT2" s="74">
        <v>0.01</v>
      </c>
      <c r="AU2" s="75">
        <v>0.05</v>
      </c>
      <c r="AV2" s="75">
        <v>0.05</v>
      </c>
      <c r="AW2" s="75">
        <v>0.05</v>
      </c>
      <c r="AX2" s="75">
        <v>0.05</v>
      </c>
      <c r="AY2" s="76">
        <v>0.05</v>
      </c>
      <c r="AZ2" s="76">
        <v>0.05</v>
      </c>
      <c r="BA2" s="76">
        <v>0.05</v>
      </c>
      <c r="BB2" s="76">
        <v>0.01</v>
      </c>
      <c r="BC2" s="76">
        <v>0.01</v>
      </c>
      <c r="BD2" s="77">
        <v>7.0000000000000007E-2</v>
      </c>
      <c r="BE2" s="78">
        <v>0.1</v>
      </c>
      <c r="BF2" s="78">
        <v>0.1</v>
      </c>
      <c r="BG2" s="71">
        <f>+SUM(AM2:BF2)</f>
        <v>1.0000000000000002</v>
      </c>
      <c r="BH2" s="71"/>
      <c r="BI2" s="71"/>
      <c r="BJ2" s="71"/>
      <c r="BK2" s="71"/>
      <c r="BL2" s="71"/>
      <c r="BM2" s="71"/>
    </row>
    <row r="4" spans="1:65" s="52" customFormat="1" ht="51" x14ac:dyDescent="0.25">
      <c r="A4" s="53" t="s">
        <v>2</v>
      </c>
      <c r="B4" s="54" t="s">
        <v>3</v>
      </c>
      <c r="C4" s="61" t="s">
        <v>104</v>
      </c>
      <c r="D4" s="61" t="s">
        <v>111</v>
      </c>
      <c r="E4" s="55" t="s">
        <v>81</v>
      </c>
      <c r="F4" s="55" t="s">
        <v>11</v>
      </c>
      <c r="G4" s="55" t="s">
        <v>110</v>
      </c>
      <c r="H4" s="55" t="s">
        <v>128</v>
      </c>
      <c r="I4" s="61" t="s">
        <v>101</v>
      </c>
      <c r="J4" s="55" t="s">
        <v>71</v>
      </c>
      <c r="K4" s="55" t="s">
        <v>78</v>
      </c>
      <c r="L4" s="55" t="s">
        <v>77</v>
      </c>
      <c r="M4" s="55" t="s">
        <v>13</v>
      </c>
      <c r="N4" s="64" t="s">
        <v>66</v>
      </c>
      <c r="O4" s="61" t="s">
        <v>100</v>
      </c>
      <c r="P4" s="61" t="s">
        <v>102</v>
      </c>
      <c r="Q4" s="61" t="s">
        <v>103</v>
      </c>
      <c r="R4" s="54" t="s">
        <v>6</v>
      </c>
      <c r="S4" s="54" t="s">
        <v>82</v>
      </c>
      <c r="T4" s="54" t="s">
        <v>83</v>
      </c>
      <c r="U4" s="54" t="s">
        <v>16</v>
      </c>
      <c r="V4" s="54" t="s">
        <v>84</v>
      </c>
      <c r="W4" s="54" t="s">
        <v>18</v>
      </c>
      <c r="X4" s="54" t="s">
        <v>92</v>
      </c>
      <c r="Y4" s="56" t="s">
        <v>93</v>
      </c>
      <c r="Z4" s="56" t="s">
        <v>94</v>
      </c>
      <c r="AA4" s="54" t="s">
        <v>95</v>
      </c>
      <c r="AB4" s="54" t="s">
        <v>96</v>
      </c>
      <c r="AC4" s="54" t="s">
        <v>97</v>
      </c>
      <c r="AD4" s="54" t="s">
        <v>98</v>
      </c>
      <c r="AE4" s="54" t="s">
        <v>99</v>
      </c>
      <c r="AF4" s="61" t="s">
        <v>126</v>
      </c>
      <c r="AG4" s="64" t="s">
        <v>76</v>
      </c>
      <c r="AH4" s="64" t="s">
        <v>127</v>
      </c>
      <c r="AI4" s="64" t="s">
        <v>130</v>
      </c>
      <c r="AJ4" s="64" t="s">
        <v>129</v>
      </c>
      <c r="AK4" s="64" t="s">
        <v>128</v>
      </c>
      <c r="AL4" s="64" t="s">
        <v>103</v>
      </c>
      <c r="AM4" s="84" t="s">
        <v>76</v>
      </c>
      <c r="AN4" s="54" t="s">
        <v>98</v>
      </c>
      <c r="AO4" s="54" t="s">
        <v>96</v>
      </c>
      <c r="AP4" s="84" t="s">
        <v>137</v>
      </c>
      <c r="AQ4" s="85" t="s">
        <v>130</v>
      </c>
      <c r="AR4" s="54" t="s">
        <v>97</v>
      </c>
      <c r="AS4" s="54" t="s">
        <v>99</v>
      </c>
      <c r="AT4" s="56" t="s">
        <v>94</v>
      </c>
      <c r="AU4" s="54" t="s">
        <v>82</v>
      </c>
      <c r="AV4" s="84" t="s">
        <v>129</v>
      </c>
      <c r="AW4" s="84" t="s">
        <v>128</v>
      </c>
      <c r="AX4" s="54" t="s">
        <v>83</v>
      </c>
      <c r="AY4" s="54" t="s">
        <v>18</v>
      </c>
      <c r="AZ4" s="54" t="s">
        <v>92</v>
      </c>
      <c r="BA4" s="54" t="s">
        <v>16</v>
      </c>
      <c r="BB4" s="56" t="s">
        <v>93</v>
      </c>
      <c r="BC4" s="54" t="s">
        <v>95</v>
      </c>
      <c r="BD4" s="54" t="s">
        <v>84</v>
      </c>
      <c r="BE4" s="61" t="s">
        <v>126</v>
      </c>
      <c r="BF4" s="72" t="s">
        <v>103</v>
      </c>
      <c r="BG4" s="84" t="s">
        <v>131</v>
      </c>
      <c r="BH4" s="85" t="s">
        <v>139</v>
      </c>
      <c r="BI4" s="85" t="s">
        <v>83</v>
      </c>
      <c r="BJ4" s="85" t="s">
        <v>142</v>
      </c>
      <c r="BK4" s="85" t="s">
        <v>141</v>
      </c>
      <c r="BL4" s="85" t="s">
        <v>140</v>
      </c>
      <c r="BM4" s="85" t="s">
        <v>103</v>
      </c>
    </row>
    <row r="5" spans="1:65" x14ac:dyDescent="0.3">
      <c r="A5" s="57">
        <v>24662246</v>
      </c>
      <c r="B5" s="12" t="s">
        <v>143</v>
      </c>
      <c r="C5" s="58" t="s">
        <v>105</v>
      </c>
      <c r="D5" s="58" t="s">
        <v>116</v>
      </c>
      <c r="E5" s="58"/>
      <c r="F5" s="58">
        <v>15803899</v>
      </c>
      <c r="G5" s="58">
        <f t="shared" ref="G5:G68" si="0">+IF(F5&gt;M5+100000,F5-M5,0)</f>
        <v>11640130</v>
      </c>
      <c r="H5" s="58">
        <f t="shared" ref="H5:H68" si="1">IF(G5&gt;L5+100000,G5-L5,0)</f>
        <v>2348028</v>
      </c>
      <c r="I5" s="58">
        <v>15804000</v>
      </c>
      <c r="J5" s="58">
        <v>418843</v>
      </c>
      <c r="K5" s="58">
        <v>0</v>
      </c>
      <c r="L5" s="58">
        <v>9292102</v>
      </c>
      <c r="M5" s="58">
        <v>4163769</v>
      </c>
      <c r="N5" s="58">
        <f>VLOOKUP(AD5,'tabla ingresos'!$A$3:$D$15,4,FALSE)</f>
        <v>2000000</v>
      </c>
      <c r="O5" s="58">
        <v>668274.5502055781</v>
      </c>
      <c r="P5" s="58">
        <v>27561000</v>
      </c>
      <c r="Q5" s="58">
        <v>27561000</v>
      </c>
      <c r="R5" s="12">
        <v>76130</v>
      </c>
      <c r="S5" s="12" t="s">
        <v>87</v>
      </c>
      <c r="T5" s="12" t="s">
        <v>89</v>
      </c>
      <c r="U5" s="12" t="s">
        <v>10</v>
      </c>
      <c r="V5" s="12">
        <v>4</v>
      </c>
      <c r="W5" s="12">
        <v>0</v>
      </c>
      <c r="X5" s="12">
        <v>0</v>
      </c>
      <c r="Y5" s="59">
        <v>7.8328767123287673</v>
      </c>
      <c r="Z5" s="59">
        <v>44.523287671232879</v>
      </c>
      <c r="AA5" s="12">
        <v>1</v>
      </c>
      <c r="AB5" s="12">
        <v>2</v>
      </c>
      <c r="AC5" s="12">
        <v>2</v>
      </c>
      <c r="AD5" s="12">
        <v>3</v>
      </c>
      <c r="AE5" s="12">
        <v>1</v>
      </c>
      <c r="AF5" s="58" t="s">
        <v>0</v>
      </c>
      <c r="AG5" s="66">
        <f t="shared" ref="AG5:AG68" si="2">+(O5+J5)/(N5*1.5)</f>
        <v>0.36237251673519272</v>
      </c>
      <c r="AH5" s="67">
        <f t="shared" ref="AH5:AH68" si="3">+(P5+F5)/(N5*1.5)</f>
        <v>14.454966333333333</v>
      </c>
      <c r="AI5" s="67">
        <f t="shared" ref="AI5:AI68" si="4">+(E5+M5)/(N5*1.5)</f>
        <v>1.387923</v>
      </c>
      <c r="AJ5" s="67">
        <f t="shared" ref="AJ5:AJ68" si="5">+G5/(N5*1.5)</f>
        <v>3.8800433333333335</v>
      </c>
      <c r="AK5" s="67">
        <f t="shared" ref="AK5:AK68" si="6">+H5/(N5*1.5)</f>
        <v>0.78267600000000004</v>
      </c>
      <c r="AL5" s="67">
        <f t="shared" ref="AL5:AL68" si="7">+Q5/(N5*1.5)</f>
        <v>9.1869999999999994</v>
      </c>
      <c r="AM5" s="59">
        <f>VLOOKUP(AG5,'SCORE TALLER'!$AC$2:$AD$10,2,TRUE)*AM$2</f>
        <v>0</v>
      </c>
      <c r="AN5" s="59">
        <f>VLOOKUP(AD5,'SCORE TALLER'!$W$2:$X$10,2,TRUE)*AN$2</f>
        <v>0.32</v>
      </c>
      <c r="AO5" s="59">
        <f>VLOOKUP(AB5,'SCORE TALLER'!$S$2:$T$10,2,FALSE)*AO$2</f>
        <v>0.04</v>
      </c>
      <c r="AP5" s="59">
        <f>VLOOKUP(AH5,'SCORE TALLER'!$AE$2:$AF$10,2,TRUE)*AP$2</f>
        <v>0.16</v>
      </c>
      <c r="AQ5" s="59">
        <f>VLOOKUP(AI5,'SCORE TALLER'!$AG$2:$AH$10,2,TRUE)*AQ$2</f>
        <v>0.32</v>
      </c>
      <c r="AR5" s="59">
        <f>VLOOKUP(AC5,'SCORE TALLER'!$U$2:$V$10,2,FALSE)*AR$2</f>
        <v>0.04</v>
      </c>
      <c r="AS5" s="59">
        <f>VLOOKUP(AE5,'SCORE TALLER'!$Y$2:$Z$10,2,FALSE)*AS$2</f>
        <v>0.03</v>
      </c>
      <c r="AT5" s="59">
        <f>VLOOKUP(Z5,'SCORE TALLER'!$O$2:$P$10,2,TRUE)*AT$2</f>
        <v>0.03</v>
      </c>
      <c r="AU5" s="59">
        <f>VLOOKUP(S5,'SCORE TALLER'!$A$2:$B$10,2,FALSE)*AU$2</f>
        <v>0.15000000000000002</v>
      </c>
      <c r="AV5" s="59">
        <f>VLOOKUP(AJ5,'SCORE TALLER'!$AI$2:$AJ$10,2,TRUE)*AV$2</f>
        <v>0.1</v>
      </c>
      <c r="AW5" s="59">
        <f>VLOOKUP(AK5,'SCORE TALLER'!$AK$2:$AL$10,2,TRUE)*AW$2</f>
        <v>0.25</v>
      </c>
      <c r="AX5" s="59">
        <f>VLOOKUP(T5,'SCORE TALLER'!$C$2:$D$10,2,FALSE)*AX$2</f>
        <v>0</v>
      </c>
      <c r="AY5" s="59">
        <f>VLOOKUP(W5,'SCORE TALLER'!$I$2:$J$10,2,TRUE)*AY$2</f>
        <v>0</v>
      </c>
      <c r="AZ5" s="59">
        <f>VLOOKUP(X5,'SCORE TALLER'!$K$2:$L$10,2,TRUE)*AZ$2</f>
        <v>0</v>
      </c>
      <c r="BA5" s="59">
        <f>VLOOKUP(U5,'SCORE TALLER'!$E$2:$F$10,2,FALSE)*BA$2</f>
        <v>0</v>
      </c>
      <c r="BB5" s="59">
        <f>VLOOKUP(Y5,'SCORE TALLER'!$M$2:$N$10,2,TRUE)*BB$2</f>
        <v>0.02</v>
      </c>
      <c r="BC5" s="59">
        <f>VLOOKUP(AA5,'SCORE TALLER'!$Q$2:$R$10,2,FALSE)*BC$2</f>
        <v>0.05</v>
      </c>
      <c r="BD5" s="59">
        <f>VLOOKUP(V5,'SCORE TALLER'!$G$2:$H$10,2,FALSE)*BD$2</f>
        <v>0</v>
      </c>
      <c r="BE5" s="59">
        <f>VLOOKUP(AF5,'SCORE TALLER'!$AA$2:$AB$10,2,FALSE)*BE$2</f>
        <v>0.5</v>
      </c>
      <c r="BF5" s="59">
        <f>VLOOKUP(AL5,'SCORE TALLER'!$AM$2:$AN$10,2,TRUE)*BF$2</f>
        <v>0.5</v>
      </c>
      <c r="BG5" s="67">
        <f t="shared" ref="BG5:BG68" si="8">+SUM(AM5:BF5)</f>
        <v>2.5100000000000007</v>
      </c>
      <c r="BH5" s="67" t="str">
        <f>VLOOKUP(BG5,'SCORE TALLER'!$AP$2:$AQ$7,2,TRUE)</f>
        <v>4. Alto</v>
      </c>
      <c r="BI5" s="67" t="str">
        <f t="shared" ref="BI5:BI68" si="9">+T5</f>
        <v>LBZ</v>
      </c>
      <c r="BJ5" s="67" t="s">
        <v>17</v>
      </c>
      <c r="BK5" s="67" t="str">
        <f t="shared" ref="BK5:BK68" si="10">+AF5</f>
        <v>E</v>
      </c>
      <c r="BL5" s="86">
        <f t="shared" ref="BL5:BL68" si="11">+H5</f>
        <v>2348028</v>
      </c>
      <c r="BM5" s="86">
        <f t="shared" ref="BM5:BM68" si="12">+Q5</f>
        <v>27561000</v>
      </c>
    </row>
    <row r="6" spans="1:65" x14ac:dyDescent="0.3">
      <c r="A6" s="57">
        <v>2224804622</v>
      </c>
      <c r="B6" s="12" t="s">
        <v>144</v>
      </c>
      <c r="C6" s="58" t="s">
        <v>105</v>
      </c>
      <c r="D6" s="58" t="s">
        <v>30</v>
      </c>
      <c r="E6" s="58">
        <v>1755373</v>
      </c>
      <c r="F6" s="58">
        <v>12283389</v>
      </c>
      <c r="G6" s="58">
        <f t="shared" si="0"/>
        <v>9690608</v>
      </c>
      <c r="H6" s="58">
        <f t="shared" si="1"/>
        <v>7431972</v>
      </c>
      <c r="I6" s="58">
        <v>12283000</v>
      </c>
      <c r="J6" s="58">
        <v>338361</v>
      </c>
      <c r="K6" s="58">
        <v>0</v>
      </c>
      <c r="L6" s="58">
        <v>2258636</v>
      </c>
      <c r="M6" s="58">
        <v>2592781</v>
      </c>
      <c r="N6" s="58">
        <f>VLOOKUP(AD6,'tabla ingresos'!$A$3:$D$15,4,FALSE)</f>
        <v>3000000</v>
      </c>
      <c r="O6" s="58">
        <v>1041592.2073458219</v>
      </c>
      <c r="P6" s="58">
        <v>35085000</v>
      </c>
      <c r="Q6" s="58">
        <v>28496000</v>
      </c>
      <c r="R6" s="12">
        <v>76275</v>
      </c>
      <c r="S6" s="12" t="s">
        <v>87</v>
      </c>
      <c r="T6" s="12" t="s">
        <v>89</v>
      </c>
      <c r="U6" s="12" t="s">
        <v>10</v>
      </c>
      <c r="V6" s="12">
        <v>4</v>
      </c>
      <c r="W6" s="12">
        <v>0</v>
      </c>
      <c r="X6" s="12">
        <v>0</v>
      </c>
      <c r="Y6" s="59">
        <v>2.7643835616438355</v>
      </c>
      <c r="Z6" s="59">
        <v>26.602739726027398</v>
      </c>
      <c r="AA6" s="12">
        <v>1</v>
      </c>
      <c r="AB6" s="12">
        <v>0</v>
      </c>
      <c r="AC6" s="12">
        <v>1</v>
      </c>
      <c r="AD6" s="12">
        <v>4</v>
      </c>
      <c r="AE6" s="12">
        <v>1</v>
      </c>
      <c r="AF6" s="58" t="s">
        <v>0</v>
      </c>
      <c r="AG6" s="66">
        <f t="shared" si="2"/>
        <v>0.30665626829907155</v>
      </c>
      <c r="AH6" s="67">
        <f t="shared" si="3"/>
        <v>10.526308666666667</v>
      </c>
      <c r="AI6" s="67">
        <f t="shared" si="4"/>
        <v>0.96625644444444447</v>
      </c>
      <c r="AJ6" s="67">
        <f t="shared" si="5"/>
        <v>2.1534684444444445</v>
      </c>
      <c r="AK6" s="67">
        <f t="shared" si="6"/>
        <v>1.6515493333333333</v>
      </c>
      <c r="AL6" s="67">
        <f t="shared" si="7"/>
        <v>6.3324444444444445</v>
      </c>
      <c r="AM6" s="59">
        <f>VLOOKUP(AG6,'SCORE TALLER'!$AC$2:$AD$10,2,TRUE)*AM$2</f>
        <v>0</v>
      </c>
      <c r="AN6" s="59">
        <f>VLOOKUP(AD6,'SCORE TALLER'!$W$2:$X$10,2,TRUE)*AN$2</f>
        <v>0.24</v>
      </c>
      <c r="AO6" s="59">
        <f>VLOOKUP(AB6,'SCORE TALLER'!$S$2:$T$10,2,FALSE)*AO$2</f>
        <v>0.05</v>
      </c>
      <c r="AP6" s="59">
        <f>VLOOKUP(AH6,'SCORE TALLER'!$AE$2:$AF$10,2,TRUE)*AP$2</f>
        <v>0.16</v>
      </c>
      <c r="AQ6" s="59">
        <f>VLOOKUP(AI6,'SCORE TALLER'!$AG$2:$AH$10,2,TRUE)*AQ$2</f>
        <v>0.4</v>
      </c>
      <c r="AR6" s="59">
        <f>VLOOKUP(AC6,'SCORE TALLER'!$U$2:$V$10,2,FALSE)*AR$2</f>
        <v>0.05</v>
      </c>
      <c r="AS6" s="59">
        <f>VLOOKUP(AE6,'SCORE TALLER'!$Y$2:$Z$10,2,FALSE)*AS$2</f>
        <v>0.03</v>
      </c>
      <c r="AT6" s="59">
        <f>VLOOKUP(Z6,'SCORE TALLER'!$O$2:$P$10,2,TRUE)*AT$2</f>
        <v>0.04</v>
      </c>
      <c r="AU6" s="59">
        <f>VLOOKUP(S6,'SCORE TALLER'!$A$2:$B$10,2,FALSE)*AU$2</f>
        <v>0.15000000000000002</v>
      </c>
      <c r="AV6" s="59">
        <f>VLOOKUP(AJ6,'SCORE TALLER'!$AI$2:$AJ$10,2,TRUE)*AV$2</f>
        <v>0.15000000000000002</v>
      </c>
      <c r="AW6" s="59">
        <f>VLOOKUP(AK6,'SCORE TALLER'!$AK$2:$AL$10,2,TRUE)*AW$2</f>
        <v>0.2</v>
      </c>
      <c r="AX6" s="59">
        <f>VLOOKUP(T6,'SCORE TALLER'!$C$2:$D$10,2,FALSE)*AX$2</f>
        <v>0</v>
      </c>
      <c r="AY6" s="59">
        <f>VLOOKUP(W6,'SCORE TALLER'!$I$2:$J$10,2,TRUE)*AY$2</f>
        <v>0</v>
      </c>
      <c r="AZ6" s="59">
        <f>VLOOKUP(X6,'SCORE TALLER'!$K$2:$L$10,2,TRUE)*AZ$2</f>
        <v>0</v>
      </c>
      <c r="BA6" s="59">
        <f>VLOOKUP(U6,'SCORE TALLER'!$E$2:$F$10,2,FALSE)*BA$2</f>
        <v>0</v>
      </c>
      <c r="BB6" s="59">
        <f>VLOOKUP(Y6,'SCORE TALLER'!$M$2:$N$10,2,TRUE)*BB$2</f>
        <v>0.04</v>
      </c>
      <c r="BC6" s="59">
        <f>VLOOKUP(AA6,'SCORE TALLER'!$Q$2:$R$10,2,FALSE)*BC$2</f>
        <v>0.05</v>
      </c>
      <c r="BD6" s="59">
        <f>VLOOKUP(V6,'SCORE TALLER'!$G$2:$H$10,2,FALSE)*BD$2</f>
        <v>0</v>
      </c>
      <c r="BE6" s="59">
        <f>VLOOKUP(AF6,'SCORE TALLER'!$AA$2:$AB$10,2,FALSE)*BE$2</f>
        <v>0.5</v>
      </c>
      <c r="BF6" s="59">
        <f>VLOOKUP(AL6,'SCORE TALLER'!$AM$2:$AN$10,2,TRUE)*BF$2</f>
        <v>0.5</v>
      </c>
      <c r="BG6" s="67">
        <f t="shared" si="8"/>
        <v>2.56</v>
      </c>
      <c r="BH6" s="67" t="str">
        <f>VLOOKUP(BG6,'SCORE TALLER'!$AP$2:$AQ$7,2,TRUE)</f>
        <v>4. Alto</v>
      </c>
      <c r="BI6" s="67" t="str">
        <f t="shared" si="9"/>
        <v>LBZ</v>
      </c>
      <c r="BJ6" s="67" t="s">
        <v>17</v>
      </c>
      <c r="BK6" s="67" t="str">
        <f t="shared" si="10"/>
        <v>E</v>
      </c>
      <c r="BL6" s="86">
        <f t="shared" si="11"/>
        <v>7431972</v>
      </c>
      <c r="BM6" s="86">
        <f t="shared" si="12"/>
        <v>28496000</v>
      </c>
    </row>
    <row r="7" spans="1:65" x14ac:dyDescent="0.3">
      <c r="A7" s="57">
        <v>4468026</v>
      </c>
      <c r="B7" s="12" t="s">
        <v>145</v>
      </c>
      <c r="C7" s="58" t="s">
        <v>105</v>
      </c>
      <c r="D7" s="58" t="s">
        <v>30</v>
      </c>
      <c r="E7" s="58">
        <v>997042</v>
      </c>
      <c r="F7" s="58">
        <v>9817662</v>
      </c>
      <c r="G7" s="58">
        <f t="shared" si="0"/>
        <v>6698991</v>
      </c>
      <c r="H7" s="58">
        <f t="shared" si="1"/>
        <v>3698991</v>
      </c>
      <c r="I7" s="58">
        <v>9818000</v>
      </c>
      <c r="J7" s="58">
        <v>322338</v>
      </c>
      <c r="K7" s="58">
        <v>0</v>
      </c>
      <c r="L7" s="58">
        <v>3000000</v>
      </c>
      <c r="M7" s="58">
        <v>3118671</v>
      </c>
      <c r="N7" s="58">
        <f>VLOOKUP(AD7,'tabla ingresos'!$A$3:$D$15,4,FALSE)</f>
        <v>1000000</v>
      </c>
      <c r="O7" s="58">
        <v>595688.90754405793</v>
      </c>
      <c r="P7" s="58">
        <v>58731000</v>
      </c>
      <c r="Q7" s="58">
        <v>58731000</v>
      </c>
      <c r="R7" s="12">
        <v>76130</v>
      </c>
      <c r="S7" s="12" t="s">
        <v>87</v>
      </c>
      <c r="T7" s="12" t="s">
        <v>89</v>
      </c>
      <c r="U7" s="12" t="s">
        <v>10</v>
      </c>
      <c r="V7" s="12">
        <v>4</v>
      </c>
      <c r="W7" s="12">
        <v>0</v>
      </c>
      <c r="X7" s="12">
        <v>0</v>
      </c>
      <c r="Y7" s="59">
        <v>1.8438356164383563</v>
      </c>
      <c r="Z7" s="59">
        <v>46.361643835616441</v>
      </c>
      <c r="AA7" s="12">
        <v>1</v>
      </c>
      <c r="AB7" s="12">
        <v>2</v>
      </c>
      <c r="AC7" s="12">
        <v>2</v>
      </c>
      <c r="AD7" s="12">
        <v>2</v>
      </c>
      <c r="AE7" s="12">
        <v>3</v>
      </c>
      <c r="AF7" s="58" t="s">
        <v>22</v>
      </c>
      <c r="AG7" s="66">
        <f t="shared" si="2"/>
        <v>0.61201793836270524</v>
      </c>
      <c r="AH7" s="67">
        <f t="shared" si="3"/>
        <v>45.699108000000003</v>
      </c>
      <c r="AI7" s="67">
        <f t="shared" si="4"/>
        <v>2.7438086666666668</v>
      </c>
      <c r="AJ7" s="67">
        <f t="shared" si="5"/>
        <v>4.4659940000000002</v>
      </c>
      <c r="AK7" s="67">
        <f t="shared" si="6"/>
        <v>2.4659939999999998</v>
      </c>
      <c r="AL7" s="67">
        <f t="shared" si="7"/>
        <v>39.154000000000003</v>
      </c>
      <c r="AM7" s="59">
        <f>VLOOKUP(AG7,'SCORE TALLER'!$AC$2:$AD$10,2,TRUE)*AM$2</f>
        <v>0.16</v>
      </c>
      <c r="AN7" s="59">
        <f>VLOOKUP(AD7,'SCORE TALLER'!$W$2:$X$10,2,TRUE)*AN$2</f>
        <v>0.32</v>
      </c>
      <c r="AO7" s="59">
        <f>VLOOKUP(AB7,'SCORE TALLER'!$S$2:$T$10,2,FALSE)*AO$2</f>
        <v>0.04</v>
      </c>
      <c r="AP7" s="59">
        <f>VLOOKUP(AH7,'SCORE TALLER'!$AE$2:$AF$10,2,TRUE)*AP$2</f>
        <v>0.4</v>
      </c>
      <c r="AQ7" s="59">
        <f>VLOOKUP(AI7,'SCORE TALLER'!$AG$2:$AH$10,2,TRUE)*AQ$2</f>
        <v>0.24</v>
      </c>
      <c r="AR7" s="59">
        <f>VLOOKUP(AC7,'SCORE TALLER'!$U$2:$V$10,2,FALSE)*AR$2</f>
        <v>0.04</v>
      </c>
      <c r="AS7" s="59">
        <f>VLOOKUP(AE7,'SCORE TALLER'!$Y$2:$Z$10,2,FALSE)*AS$2</f>
        <v>0.02</v>
      </c>
      <c r="AT7" s="59">
        <f>VLOOKUP(Z7,'SCORE TALLER'!$O$2:$P$10,2,TRUE)*AT$2</f>
        <v>0.02</v>
      </c>
      <c r="AU7" s="59">
        <f>VLOOKUP(S7,'SCORE TALLER'!$A$2:$B$10,2,FALSE)*AU$2</f>
        <v>0.15000000000000002</v>
      </c>
      <c r="AV7" s="59">
        <f>VLOOKUP(AJ7,'SCORE TALLER'!$AI$2:$AJ$10,2,TRUE)*AV$2</f>
        <v>0.05</v>
      </c>
      <c r="AW7" s="59">
        <f>VLOOKUP(AK7,'SCORE TALLER'!$AK$2:$AL$10,2,TRUE)*AW$2</f>
        <v>0.15000000000000002</v>
      </c>
      <c r="AX7" s="59">
        <f>VLOOKUP(T7,'SCORE TALLER'!$C$2:$D$10,2,FALSE)*AX$2</f>
        <v>0</v>
      </c>
      <c r="AY7" s="59">
        <f>VLOOKUP(W7,'SCORE TALLER'!$I$2:$J$10,2,TRUE)*AY$2</f>
        <v>0</v>
      </c>
      <c r="AZ7" s="59">
        <f>VLOOKUP(X7,'SCORE TALLER'!$K$2:$L$10,2,TRUE)*AZ$2</f>
        <v>0</v>
      </c>
      <c r="BA7" s="59">
        <f>VLOOKUP(U7,'SCORE TALLER'!$E$2:$F$10,2,FALSE)*BA$2</f>
        <v>0</v>
      </c>
      <c r="BB7" s="59">
        <f>VLOOKUP(Y7,'SCORE TALLER'!$M$2:$N$10,2,TRUE)*BB$2</f>
        <v>0.05</v>
      </c>
      <c r="BC7" s="59">
        <f>VLOOKUP(AA7,'SCORE TALLER'!$Q$2:$R$10,2,FALSE)*BC$2</f>
        <v>0.05</v>
      </c>
      <c r="BD7" s="59">
        <f>VLOOKUP(V7,'SCORE TALLER'!$G$2:$H$10,2,FALSE)*BD$2</f>
        <v>0</v>
      </c>
      <c r="BE7" s="59">
        <f>VLOOKUP(AF7,'SCORE TALLER'!$AA$2:$AB$10,2,FALSE)*BE$2</f>
        <v>0.5</v>
      </c>
      <c r="BF7" s="59">
        <f>VLOOKUP(AL7,'SCORE TALLER'!$AM$2:$AN$10,2,TRUE)*BF$2</f>
        <v>0.5</v>
      </c>
      <c r="BG7" s="67">
        <f t="shared" si="8"/>
        <v>2.6900000000000004</v>
      </c>
      <c r="BH7" s="67" t="str">
        <f>VLOOKUP(BG7,'SCORE TALLER'!$AP$2:$AQ$7,2,TRUE)</f>
        <v>4. Alto</v>
      </c>
      <c r="BI7" s="67" t="str">
        <f t="shared" si="9"/>
        <v>LBZ</v>
      </c>
      <c r="BJ7" s="67" t="s">
        <v>17</v>
      </c>
      <c r="BK7" s="67" t="str">
        <f t="shared" si="10"/>
        <v>D</v>
      </c>
      <c r="BL7" s="86">
        <f t="shared" si="11"/>
        <v>3698991</v>
      </c>
      <c r="BM7" s="86">
        <f t="shared" si="12"/>
        <v>58731000</v>
      </c>
    </row>
    <row r="8" spans="1:65" x14ac:dyDescent="0.3">
      <c r="A8" s="57">
        <v>26828484</v>
      </c>
      <c r="B8" s="12" t="s">
        <v>146</v>
      </c>
      <c r="C8" s="58" t="s">
        <v>105</v>
      </c>
      <c r="D8" s="58" t="s">
        <v>115</v>
      </c>
      <c r="E8" s="58"/>
      <c r="F8" s="58">
        <v>3588806</v>
      </c>
      <c r="G8" s="58">
        <f t="shared" si="0"/>
        <v>3479782</v>
      </c>
      <c r="H8" s="58">
        <f t="shared" si="1"/>
        <v>1560524</v>
      </c>
      <c r="I8" s="58">
        <v>3589000</v>
      </c>
      <c r="J8" s="58">
        <v>160246</v>
      </c>
      <c r="K8" s="58">
        <v>0</v>
      </c>
      <c r="L8" s="58">
        <v>1919258</v>
      </c>
      <c r="M8" s="58">
        <v>109024</v>
      </c>
      <c r="N8" s="58">
        <f>VLOOKUP(AD8,'tabla ingresos'!$A$3:$D$15,4,FALSE)</f>
        <v>1000000</v>
      </c>
      <c r="O8" s="58">
        <v>626140.28531083954</v>
      </c>
      <c r="P8" s="58">
        <v>54325000</v>
      </c>
      <c r="Q8" s="58">
        <v>54325000</v>
      </c>
      <c r="R8" s="12">
        <v>76130</v>
      </c>
      <c r="S8" s="12" t="s">
        <v>87</v>
      </c>
      <c r="T8" s="12" t="s">
        <v>89</v>
      </c>
      <c r="U8" s="12" t="s">
        <v>10</v>
      </c>
      <c r="V8" s="12">
        <v>4</v>
      </c>
      <c r="W8" s="12">
        <v>0</v>
      </c>
      <c r="X8" s="12">
        <v>0</v>
      </c>
      <c r="Y8" s="59">
        <v>0.32328767123287672</v>
      </c>
      <c r="Z8" s="59">
        <v>48.769863013698632</v>
      </c>
      <c r="AA8" s="12">
        <v>2</v>
      </c>
      <c r="AB8" s="12">
        <v>2</v>
      </c>
      <c r="AC8" s="12">
        <v>2</v>
      </c>
      <c r="AD8" s="12">
        <v>2</v>
      </c>
      <c r="AE8" s="12">
        <v>1</v>
      </c>
      <c r="AF8" s="58" t="s">
        <v>0</v>
      </c>
      <c r="AG8" s="66">
        <f t="shared" si="2"/>
        <v>0.52425752354055966</v>
      </c>
      <c r="AH8" s="67">
        <f t="shared" si="3"/>
        <v>38.609203999999998</v>
      </c>
      <c r="AI8" s="67">
        <f t="shared" si="4"/>
        <v>7.2682666666666673E-2</v>
      </c>
      <c r="AJ8" s="67">
        <f t="shared" si="5"/>
        <v>2.3198546666666666</v>
      </c>
      <c r="AK8" s="67">
        <f t="shared" si="6"/>
        <v>1.0403493333333333</v>
      </c>
      <c r="AL8" s="67">
        <f t="shared" si="7"/>
        <v>36.216666666666669</v>
      </c>
      <c r="AM8" s="59">
        <f>VLOOKUP(AG8,'SCORE TALLER'!$AC$2:$AD$10,2,TRUE)*AM$2</f>
        <v>0.08</v>
      </c>
      <c r="AN8" s="59">
        <f>VLOOKUP(AD8,'SCORE TALLER'!$W$2:$X$10,2,TRUE)*AN$2</f>
        <v>0.32</v>
      </c>
      <c r="AO8" s="59">
        <f>VLOOKUP(AB8,'SCORE TALLER'!$S$2:$T$10,2,FALSE)*AO$2</f>
        <v>0.04</v>
      </c>
      <c r="AP8" s="59">
        <f>VLOOKUP(AH8,'SCORE TALLER'!$AE$2:$AF$10,2,TRUE)*AP$2</f>
        <v>0.4</v>
      </c>
      <c r="AQ8" s="59">
        <f>VLOOKUP(AI8,'SCORE TALLER'!$AG$2:$AH$10,2,TRUE)*AQ$2</f>
        <v>0.4</v>
      </c>
      <c r="AR8" s="59">
        <f>VLOOKUP(AC8,'SCORE TALLER'!$U$2:$V$10,2,FALSE)*AR$2</f>
        <v>0.04</v>
      </c>
      <c r="AS8" s="59">
        <f>VLOOKUP(AE8,'SCORE TALLER'!$Y$2:$Z$10,2,FALSE)*AS$2</f>
        <v>0.03</v>
      </c>
      <c r="AT8" s="59">
        <f>VLOOKUP(Z8,'SCORE TALLER'!$O$2:$P$10,2,TRUE)*AT$2</f>
        <v>0.02</v>
      </c>
      <c r="AU8" s="59">
        <f>VLOOKUP(S8,'SCORE TALLER'!$A$2:$B$10,2,FALSE)*AU$2</f>
        <v>0.15000000000000002</v>
      </c>
      <c r="AV8" s="59">
        <f>VLOOKUP(AJ8,'SCORE TALLER'!$AI$2:$AJ$10,2,TRUE)*AV$2</f>
        <v>0.15000000000000002</v>
      </c>
      <c r="AW8" s="59">
        <f>VLOOKUP(AK8,'SCORE TALLER'!$AK$2:$AL$10,2,TRUE)*AW$2</f>
        <v>0.2</v>
      </c>
      <c r="AX8" s="59">
        <f>VLOOKUP(T8,'SCORE TALLER'!$C$2:$D$10,2,FALSE)*AX$2</f>
        <v>0</v>
      </c>
      <c r="AY8" s="59">
        <f>VLOOKUP(W8,'SCORE TALLER'!$I$2:$J$10,2,TRUE)*AY$2</f>
        <v>0</v>
      </c>
      <c r="AZ8" s="59">
        <f>VLOOKUP(X8,'SCORE TALLER'!$K$2:$L$10,2,TRUE)*AZ$2</f>
        <v>0</v>
      </c>
      <c r="BA8" s="59">
        <f>VLOOKUP(U8,'SCORE TALLER'!$E$2:$F$10,2,FALSE)*BA$2</f>
        <v>0</v>
      </c>
      <c r="BB8" s="59">
        <f>VLOOKUP(Y8,'SCORE TALLER'!$M$2:$N$10,2,TRUE)*BB$2</f>
        <v>0.05</v>
      </c>
      <c r="BC8" s="59">
        <f>VLOOKUP(AA8,'SCORE TALLER'!$Q$2:$R$10,2,FALSE)*BC$2</f>
        <v>0</v>
      </c>
      <c r="BD8" s="59">
        <f>VLOOKUP(V8,'SCORE TALLER'!$G$2:$H$10,2,FALSE)*BD$2</f>
        <v>0</v>
      </c>
      <c r="BE8" s="59">
        <f>VLOOKUP(AF8,'SCORE TALLER'!$AA$2:$AB$10,2,FALSE)*BE$2</f>
        <v>0.5</v>
      </c>
      <c r="BF8" s="59">
        <f>VLOOKUP(AL8,'SCORE TALLER'!$AM$2:$AN$10,2,TRUE)*BF$2</f>
        <v>0.5</v>
      </c>
      <c r="BG8" s="67">
        <f t="shared" si="8"/>
        <v>2.8800000000000003</v>
      </c>
      <c r="BH8" s="67" t="str">
        <f>VLOOKUP(BG8,'SCORE TALLER'!$AP$2:$AQ$7,2,TRUE)</f>
        <v>4. Alto</v>
      </c>
      <c r="BI8" s="67" t="str">
        <f t="shared" si="9"/>
        <v>LBZ</v>
      </c>
      <c r="BJ8" s="67" t="str">
        <f>+U8</f>
        <v>A</v>
      </c>
      <c r="BK8" s="67" t="str">
        <f t="shared" si="10"/>
        <v>E</v>
      </c>
      <c r="BL8" s="86">
        <f t="shared" si="11"/>
        <v>1560524</v>
      </c>
      <c r="BM8" s="86">
        <f t="shared" si="12"/>
        <v>54325000</v>
      </c>
    </row>
    <row r="9" spans="1:65" x14ac:dyDescent="0.3">
      <c r="A9" s="57">
        <v>88024488</v>
      </c>
      <c r="B9" s="12" t="s">
        <v>147</v>
      </c>
      <c r="C9" s="58" t="s">
        <v>105</v>
      </c>
      <c r="D9" s="58" t="s">
        <v>115</v>
      </c>
      <c r="E9" s="58"/>
      <c r="F9" s="58">
        <v>8845406</v>
      </c>
      <c r="G9" s="58">
        <f t="shared" si="0"/>
        <v>4839953</v>
      </c>
      <c r="H9" s="58">
        <f t="shared" si="1"/>
        <v>4839953</v>
      </c>
      <c r="I9" s="58">
        <v>8845000</v>
      </c>
      <c r="J9" s="58">
        <v>455453</v>
      </c>
      <c r="K9" s="58">
        <v>0</v>
      </c>
      <c r="L9" s="58">
        <v>0</v>
      </c>
      <c r="M9" s="58">
        <v>4005453</v>
      </c>
      <c r="N9" s="58">
        <f>VLOOKUP(AD9,'tabla ingresos'!$A$3:$D$15,4,FALSE)</f>
        <v>2000000</v>
      </c>
      <c r="O9" s="58">
        <v>1536302.1504712191</v>
      </c>
      <c r="P9" s="58">
        <v>59861000</v>
      </c>
      <c r="Q9" s="58">
        <v>59861000</v>
      </c>
      <c r="R9" s="12">
        <v>20001</v>
      </c>
      <c r="S9" s="12" t="s">
        <v>88</v>
      </c>
      <c r="T9" s="12" t="s">
        <v>89</v>
      </c>
      <c r="U9" s="12" t="s">
        <v>10</v>
      </c>
      <c r="V9" s="12">
        <v>4</v>
      </c>
      <c r="W9" s="12">
        <v>0</v>
      </c>
      <c r="X9" s="12">
        <v>0</v>
      </c>
      <c r="Y9" s="59">
        <v>11.882191780821918</v>
      </c>
      <c r="Z9" s="59">
        <v>54.739726027397261</v>
      </c>
      <c r="AA9" s="12">
        <v>1</v>
      </c>
      <c r="AB9" s="12">
        <v>2</v>
      </c>
      <c r="AC9" s="12">
        <v>1</v>
      </c>
      <c r="AD9" s="12">
        <v>3</v>
      </c>
      <c r="AE9" s="12">
        <v>1</v>
      </c>
      <c r="AF9" s="58" t="s">
        <v>0</v>
      </c>
      <c r="AG9" s="66">
        <f t="shared" si="2"/>
        <v>0.66391838349040633</v>
      </c>
      <c r="AH9" s="67">
        <f t="shared" si="3"/>
        <v>22.902135333333334</v>
      </c>
      <c r="AI9" s="67">
        <f t="shared" si="4"/>
        <v>1.335151</v>
      </c>
      <c r="AJ9" s="67">
        <f t="shared" si="5"/>
        <v>1.6133176666666666</v>
      </c>
      <c r="AK9" s="67">
        <f t="shared" si="6"/>
        <v>1.6133176666666666</v>
      </c>
      <c r="AL9" s="67">
        <f t="shared" si="7"/>
        <v>19.953666666666667</v>
      </c>
      <c r="AM9" s="59">
        <f>VLOOKUP(AG9,'SCORE TALLER'!$AC$2:$AD$10,2,TRUE)*AM$2</f>
        <v>0.16</v>
      </c>
      <c r="AN9" s="59">
        <f>VLOOKUP(AD9,'SCORE TALLER'!$W$2:$X$10,2,TRUE)*AN$2</f>
        <v>0.32</v>
      </c>
      <c r="AO9" s="59">
        <f>VLOOKUP(AB9,'SCORE TALLER'!$S$2:$T$10,2,FALSE)*AO$2</f>
        <v>0.04</v>
      </c>
      <c r="AP9" s="59">
        <f>VLOOKUP(AH9,'SCORE TALLER'!$AE$2:$AF$10,2,TRUE)*AP$2</f>
        <v>0.32</v>
      </c>
      <c r="AQ9" s="59">
        <f>VLOOKUP(AI9,'SCORE TALLER'!$AG$2:$AH$10,2,TRUE)*AQ$2</f>
        <v>0.32</v>
      </c>
      <c r="AR9" s="59">
        <f>VLOOKUP(AC9,'SCORE TALLER'!$U$2:$V$10,2,FALSE)*AR$2</f>
        <v>0.05</v>
      </c>
      <c r="AS9" s="59">
        <f>VLOOKUP(AE9,'SCORE TALLER'!$Y$2:$Z$10,2,FALSE)*AS$2</f>
        <v>0.03</v>
      </c>
      <c r="AT9" s="59">
        <f>VLOOKUP(Z9,'SCORE TALLER'!$O$2:$P$10,2,TRUE)*AT$2</f>
        <v>0.02</v>
      </c>
      <c r="AU9" s="59">
        <f>VLOOKUP(S9,'SCORE TALLER'!$A$2:$B$10,2,FALSE)*AU$2</f>
        <v>0.25</v>
      </c>
      <c r="AV9" s="59">
        <f>VLOOKUP(AJ9,'SCORE TALLER'!$AI$2:$AJ$10,2,TRUE)*AV$2</f>
        <v>0.2</v>
      </c>
      <c r="AW9" s="59">
        <f>VLOOKUP(AK9,'SCORE TALLER'!$AK$2:$AL$10,2,TRUE)*AW$2</f>
        <v>0.2</v>
      </c>
      <c r="AX9" s="59">
        <f>VLOOKUP(T9,'SCORE TALLER'!$C$2:$D$10,2,FALSE)*AX$2</f>
        <v>0</v>
      </c>
      <c r="AY9" s="59">
        <f>VLOOKUP(W9,'SCORE TALLER'!$I$2:$J$10,2,TRUE)*AY$2</f>
        <v>0</v>
      </c>
      <c r="AZ9" s="59">
        <f>VLOOKUP(X9,'SCORE TALLER'!$K$2:$L$10,2,TRUE)*AZ$2</f>
        <v>0</v>
      </c>
      <c r="BA9" s="59">
        <f>VLOOKUP(U9,'SCORE TALLER'!$E$2:$F$10,2,FALSE)*BA$2</f>
        <v>0</v>
      </c>
      <c r="BB9" s="59">
        <f>VLOOKUP(Y9,'SCORE TALLER'!$M$2:$N$10,2,TRUE)*BB$2</f>
        <v>0</v>
      </c>
      <c r="BC9" s="59">
        <f>VLOOKUP(AA9,'SCORE TALLER'!$Q$2:$R$10,2,FALSE)*BC$2</f>
        <v>0.05</v>
      </c>
      <c r="BD9" s="59">
        <f>VLOOKUP(V9,'SCORE TALLER'!$G$2:$H$10,2,FALSE)*BD$2</f>
        <v>0</v>
      </c>
      <c r="BE9" s="59">
        <f>VLOOKUP(AF9,'SCORE TALLER'!$AA$2:$AB$10,2,FALSE)*BE$2</f>
        <v>0.5</v>
      </c>
      <c r="BF9" s="59">
        <f>VLOOKUP(AL9,'SCORE TALLER'!$AM$2:$AN$10,2,TRUE)*BF$2</f>
        <v>0.5</v>
      </c>
      <c r="BG9" s="67">
        <f t="shared" si="8"/>
        <v>2.96</v>
      </c>
      <c r="BH9" s="67" t="str">
        <f>VLOOKUP(BG9,'SCORE TALLER'!$AP$2:$AQ$7,2,TRUE)</f>
        <v>4. Alto</v>
      </c>
      <c r="BI9" s="67" t="str">
        <f t="shared" si="9"/>
        <v>LBZ</v>
      </c>
      <c r="BJ9" s="67" t="s">
        <v>17</v>
      </c>
      <c r="BK9" s="67" t="str">
        <f t="shared" si="10"/>
        <v>E</v>
      </c>
      <c r="BL9" s="86">
        <f t="shared" si="11"/>
        <v>4839953</v>
      </c>
      <c r="BM9" s="86">
        <f t="shared" si="12"/>
        <v>59861000</v>
      </c>
    </row>
    <row r="10" spans="1:65" x14ac:dyDescent="0.3">
      <c r="A10" s="57">
        <v>8608246</v>
      </c>
      <c r="B10" s="12" t="s">
        <v>148</v>
      </c>
      <c r="C10" s="58" t="s">
        <v>105</v>
      </c>
      <c r="D10" s="58" t="s">
        <v>115</v>
      </c>
      <c r="E10" s="58">
        <v>210450</v>
      </c>
      <c r="F10" s="58">
        <v>3773364</v>
      </c>
      <c r="G10" s="58">
        <f t="shared" si="0"/>
        <v>2355244</v>
      </c>
      <c r="H10" s="58">
        <f t="shared" si="1"/>
        <v>0</v>
      </c>
      <c r="I10" s="58">
        <v>3773000</v>
      </c>
      <c r="J10" s="58">
        <v>184978</v>
      </c>
      <c r="K10" s="58">
        <v>0</v>
      </c>
      <c r="L10" s="58">
        <v>3000000</v>
      </c>
      <c r="M10" s="58">
        <v>1418120</v>
      </c>
      <c r="N10" s="58">
        <f>VLOOKUP(AD10,'tabla ingresos'!$A$3:$D$15,4,FALSE)</f>
        <v>1000000</v>
      </c>
      <c r="O10" s="58">
        <v>1123411.7665007089</v>
      </c>
      <c r="P10" s="58">
        <v>46757000</v>
      </c>
      <c r="Q10" s="58">
        <v>46757000</v>
      </c>
      <c r="R10" s="12">
        <v>68418</v>
      </c>
      <c r="S10" s="12" t="s">
        <v>87</v>
      </c>
      <c r="T10" s="12" t="s">
        <v>89</v>
      </c>
      <c r="U10" s="12" t="s">
        <v>10</v>
      </c>
      <c r="V10" s="12">
        <v>4</v>
      </c>
      <c r="W10" s="12">
        <v>0</v>
      </c>
      <c r="X10" s="12">
        <v>0</v>
      </c>
      <c r="Y10" s="59">
        <v>3.3205479452054796</v>
      </c>
      <c r="Z10" s="59">
        <v>46.68767123287671</v>
      </c>
      <c r="AA10" s="12">
        <v>1</v>
      </c>
      <c r="AB10" s="12">
        <v>2</v>
      </c>
      <c r="AC10" s="12">
        <v>1</v>
      </c>
      <c r="AD10" s="12">
        <v>2</v>
      </c>
      <c r="AE10" s="12">
        <v>2</v>
      </c>
      <c r="AF10" s="58" t="s">
        <v>0</v>
      </c>
      <c r="AG10" s="66">
        <f t="shared" si="2"/>
        <v>0.87225984433380588</v>
      </c>
      <c r="AH10" s="67">
        <f t="shared" si="3"/>
        <v>33.686909333333332</v>
      </c>
      <c r="AI10" s="67">
        <f t="shared" si="4"/>
        <v>1.0857133333333333</v>
      </c>
      <c r="AJ10" s="67">
        <f t="shared" si="5"/>
        <v>1.5701626666666666</v>
      </c>
      <c r="AK10" s="67">
        <f t="shared" si="6"/>
        <v>0</v>
      </c>
      <c r="AL10" s="67">
        <f t="shared" si="7"/>
        <v>31.171333333333333</v>
      </c>
      <c r="AM10" s="59">
        <f>VLOOKUP(AG10,'SCORE TALLER'!$AC$2:$AD$10,2,TRUE)*AM$2</f>
        <v>0.32</v>
      </c>
      <c r="AN10" s="59">
        <f>VLOOKUP(AD10,'SCORE TALLER'!$W$2:$X$10,2,TRUE)*AN$2</f>
        <v>0.32</v>
      </c>
      <c r="AO10" s="59">
        <f>VLOOKUP(AB10,'SCORE TALLER'!$S$2:$T$10,2,FALSE)*AO$2</f>
        <v>0.04</v>
      </c>
      <c r="AP10" s="59">
        <f>VLOOKUP(AH10,'SCORE TALLER'!$AE$2:$AF$10,2,TRUE)*AP$2</f>
        <v>0.4</v>
      </c>
      <c r="AQ10" s="59">
        <f>VLOOKUP(AI10,'SCORE TALLER'!$AG$2:$AH$10,2,TRUE)*AQ$2</f>
        <v>0.32</v>
      </c>
      <c r="AR10" s="59">
        <f>VLOOKUP(AC10,'SCORE TALLER'!$U$2:$V$10,2,FALSE)*AR$2</f>
        <v>0.05</v>
      </c>
      <c r="AS10" s="59">
        <f>VLOOKUP(AE10,'SCORE TALLER'!$Y$2:$Z$10,2,FALSE)*AS$2</f>
        <v>0.01</v>
      </c>
      <c r="AT10" s="59">
        <f>VLOOKUP(Z10,'SCORE TALLER'!$O$2:$P$10,2,TRUE)*AT$2</f>
        <v>0.02</v>
      </c>
      <c r="AU10" s="59">
        <f>VLOOKUP(S10,'SCORE TALLER'!$A$2:$B$10,2,FALSE)*AU$2</f>
        <v>0.15000000000000002</v>
      </c>
      <c r="AV10" s="59">
        <f>VLOOKUP(AJ10,'SCORE TALLER'!$AI$2:$AJ$10,2,TRUE)*AV$2</f>
        <v>0.2</v>
      </c>
      <c r="AW10" s="59">
        <f>VLOOKUP(AK10,'SCORE TALLER'!$AK$2:$AL$10,2,TRUE)*AW$2</f>
        <v>0.25</v>
      </c>
      <c r="AX10" s="59">
        <f>VLOOKUP(T10,'SCORE TALLER'!$C$2:$D$10,2,FALSE)*AX$2</f>
        <v>0</v>
      </c>
      <c r="AY10" s="59">
        <f>VLOOKUP(W10,'SCORE TALLER'!$I$2:$J$10,2,TRUE)*AY$2</f>
        <v>0</v>
      </c>
      <c r="AZ10" s="59">
        <f>VLOOKUP(X10,'SCORE TALLER'!$K$2:$L$10,2,TRUE)*AZ$2</f>
        <v>0</v>
      </c>
      <c r="BA10" s="59">
        <f>VLOOKUP(U10,'SCORE TALLER'!$E$2:$F$10,2,FALSE)*BA$2</f>
        <v>0</v>
      </c>
      <c r="BB10" s="59">
        <f>VLOOKUP(Y10,'SCORE TALLER'!$M$2:$N$10,2,TRUE)*BB$2</f>
        <v>0.04</v>
      </c>
      <c r="BC10" s="59">
        <f>VLOOKUP(AA10,'SCORE TALLER'!$Q$2:$R$10,2,FALSE)*BC$2</f>
        <v>0.05</v>
      </c>
      <c r="BD10" s="59">
        <f>VLOOKUP(V10,'SCORE TALLER'!$G$2:$H$10,2,FALSE)*BD$2</f>
        <v>0</v>
      </c>
      <c r="BE10" s="59">
        <f>VLOOKUP(AF10,'SCORE TALLER'!$AA$2:$AB$10,2,FALSE)*BE$2</f>
        <v>0.5</v>
      </c>
      <c r="BF10" s="59">
        <f>VLOOKUP(AL10,'SCORE TALLER'!$AM$2:$AN$10,2,TRUE)*BF$2</f>
        <v>0.5</v>
      </c>
      <c r="BG10" s="67">
        <f t="shared" si="8"/>
        <v>3.17</v>
      </c>
      <c r="BH10" s="67" t="str">
        <f>VLOOKUP(BG10,'SCORE TALLER'!$AP$2:$AQ$7,2,TRUE)</f>
        <v>5. Crítico</v>
      </c>
      <c r="BI10" s="67" t="str">
        <f t="shared" si="9"/>
        <v>LBZ</v>
      </c>
      <c r="BJ10" s="67" t="str">
        <f>+U10</f>
        <v>A</v>
      </c>
      <c r="BK10" s="67" t="str">
        <f t="shared" si="10"/>
        <v>E</v>
      </c>
      <c r="BL10" s="86">
        <f t="shared" si="11"/>
        <v>0</v>
      </c>
      <c r="BM10" s="86">
        <f t="shared" si="12"/>
        <v>46757000</v>
      </c>
    </row>
    <row r="11" spans="1:65" x14ac:dyDescent="0.3">
      <c r="A11" s="57">
        <v>26028084</v>
      </c>
      <c r="B11" s="12" t="s">
        <v>149</v>
      </c>
      <c r="C11" s="58" t="s">
        <v>105</v>
      </c>
      <c r="D11" s="58" t="s">
        <v>30</v>
      </c>
      <c r="E11" s="58">
        <v>975006</v>
      </c>
      <c r="F11" s="58">
        <v>8487882</v>
      </c>
      <c r="G11" s="58">
        <f t="shared" si="0"/>
        <v>6958117</v>
      </c>
      <c r="H11" s="58">
        <f t="shared" si="1"/>
        <v>4058117</v>
      </c>
      <c r="I11" s="58">
        <v>8488000</v>
      </c>
      <c r="J11" s="58">
        <v>350785</v>
      </c>
      <c r="K11" s="58">
        <v>0</v>
      </c>
      <c r="L11" s="58">
        <v>2900000</v>
      </c>
      <c r="M11" s="58">
        <v>1529765</v>
      </c>
      <c r="N11" s="58">
        <f>VLOOKUP(AD11,'tabla ingresos'!$A$3:$D$15,4,FALSE)</f>
        <v>2000000</v>
      </c>
      <c r="O11" s="58">
        <v>1789996.4922883813</v>
      </c>
      <c r="P11" s="58">
        <v>79071000</v>
      </c>
      <c r="Q11" s="58">
        <v>79071000</v>
      </c>
      <c r="R11" s="12">
        <v>76001</v>
      </c>
      <c r="S11" s="12" t="s">
        <v>87</v>
      </c>
      <c r="T11" s="12" t="s">
        <v>89</v>
      </c>
      <c r="U11" s="12" t="s">
        <v>10</v>
      </c>
      <c r="V11" s="12">
        <v>4</v>
      </c>
      <c r="W11" s="12">
        <v>0</v>
      </c>
      <c r="X11" s="12">
        <v>0</v>
      </c>
      <c r="Y11" s="59">
        <v>2.4328767123287673</v>
      </c>
      <c r="Z11" s="59">
        <v>41.473972602739728</v>
      </c>
      <c r="AA11" s="12">
        <v>1</v>
      </c>
      <c r="AB11" s="12">
        <v>4</v>
      </c>
      <c r="AC11" s="12">
        <v>2</v>
      </c>
      <c r="AD11" s="12">
        <v>3</v>
      </c>
      <c r="AE11" s="12">
        <v>3</v>
      </c>
      <c r="AF11" s="58" t="s">
        <v>0</v>
      </c>
      <c r="AG11" s="66">
        <f t="shared" si="2"/>
        <v>0.71359383076279381</v>
      </c>
      <c r="AH11" s="67">
        <f t="shared" si="3"/>
        <v>29.186294</v>
      </c>
      <c r="AI11" s="67">
        <f t="shared" si="4"/>
        <v>0.83492366666666662</v>
      </c>
      <c r="AJ11" s="67">
        <f t="shared" si="5"/>
        <v>2.3193723333333334</v>
      </c>
      <c r="AK11" s="67">
        <f t="shared" si="6"/>
        <v>1.3527056666666666</v>
      </c>
      <c r="AL11" s="67">
        <f t="shared" si="7"/>
        <v>26.356999999999999</v>
      </c>
      <c r="AM11" s="59">
        <f>VLOOKUP(AG11,'SCORE TALLER'!$AC$2:$AD$10,2,TRUE)*AM$2</f>
        <v>0.24</v>
      </c>
      <c r="AN11" s="59">
        <f>VLOOKUP(AD11,'SCORE TALLER'!$W$2:$X$10,2,TRUE)*AN$2</f>
        <v>0.32</v>
      </c>
      <c r="AO11" s="59">
        <f>VLOOKUP(AB11,'SCORE TALLER'!$S$2:$T$10,2,FALSE)*AO$2</f>
        <v>0.02</v>
      </c>
      <c r="AP11" s="59">
        <f>VLOOKUP(AH11,'SCORE TALLER'!$AE$2:$AF$10,2,TRUE)*AP$2</f>
        <v>0.4</v>
      </c>
      <c r="AQ11" s="59">
        <f>VLOOKUP(AI11,'SCORE TALLER'!$AG$2:$AH$10,2,TRUE)*AQ$2</f>
        <v>0.4</v>
      </c>
      <c r="AR11" s="59">
        <f>VLOOKUP(AC11,'SCORE TALLER'!$U$2:$V$10,2,FALSE)*AR$2</f>
        <v>0.04</v>
      </c>
      <c r="AS11" s="59">
        <f>VLOOKUP(AE11,'SCORE TALLER'!$Y$2:$Z$10,2,FALSE)*AS$2</f>
        <v>0.02</v>
      </c>
      <c r="AT11" s="59">
        <f>VLOOKUP(Z11,'SCORE TALLER'!$O$2:$P$10,2,TRUE)*AT$2</f>
        <v>0.03</v>
      </c>
      <c r="AU11" s="59">
        <f>VLOOKUP(S11,'SCORE TALLER'!$A$2:$B$10,2,FALSE)*AU$2</f>
        <v>0.15000000000000002</v>
      </c>
      <c r="AV11" s="59">
        <f>VLOOKUP(AJ11,'SCORE TALLER'!$AI$2:$AJ$10,2,TRUE)*AV$2</f>
        <v>0.15000000000000002</v>
      </c>
      <c r="AW11" s="59">
        <f>VLOOKUP(AK11,'SCORE TALLER'!$AK$2:$AL$10,2,TRUE)*AW$2</f>
        <v>0.2</v>
      </c>
      <c r="AX11" s="59">
        <f>VLOOKUP(T11,'SCORE TALLER'!$C$2:$D$10,2,FALSE)*AX$2</f>
        <v>0</v>
      </c>
      <c r="AY11" s="59">
        <f>VLOOKUP(W11,'SCORE TALLER'!$I$2:$J$10,2,TRUE)*AY$2</f>
        <v>0</v>
      </c>
      <c r="AZ11" s="59">
        <f>VLOOKUP(X11,'SCORE TALLER'!$K$2:$L$10,2,TRUE)*AZ$2</f>
        <v>0</v>
      </c>
      <c r="BA11" s="59">
        <f>VLOOKUP(U11,'SCORE TALLER'!$E$2:$F$10,2,FALSE)*BA$2</f>
        <v>0</v>
      </c>
      <c r="BB11" s="59">
        <f>VLOOKUP(Y11,'SCORE TALLER'!$M$2:$N$10,2,TRUE)*BB$2</f>
        <v>0.04</v>
      </c>
      <c r="BC11" s="59">
        <f>VLOOKUP(AA11,'SCORE TALLER'!$Q$2:$R$10,2,FALSE)*BC$2</f>
        <v>0.05</v>
      </c>
      <c r="BD11" s="59">
        <f>VLOOKUP(V11,'SCORE TALLER'!$G$2:$H$10,2,FALSE)*BD$2</f>
        <v>0</v>
      </c>
      <c r="BE11" s="59">
        <f>VLOOKUP(AF11,'SCORE TALLER'!$AA$2:$AB$10,2,FALSE)*BE$2</f>
        <v>0.5</v>
      </c>
      <c r="BF11" s="59">
        <f>VLOOKUP(AL11,'SCORE TALLER'!$AM$2:$AN$10,2,TRUE)*BF$2</f>
        <v>0.5</v>
      </c>
      <c r="BG11" s="67">
        <f t="shared" si="8"/>
        <v>3.0599999999999996</v>
      </c>
      <c r="BH11" s="67" t="str">
        <f>VLOOKUP(BG11,'SCORE TALLER'!$AP$2:$AQ$7,2,TRUE)</f>
        <v>5. Crítico</v>
      </c>
      <c r="BI11" s="67" t="str">
        <f t="shared" si="9"/>
        <v>LBZ</v>
      </c>
      <c r="BJ11" s="67" t="s">
        <v>17</v>
      </c>
      <c r="BK11" s="67" t="str">
        <f t="shared" si="10"/>
        <v>E</v>
      </c>
      <c r="BL11" s="86">
        <f t="shared" si="11"/>
        <v>4058117</v>
      </c>
      <c r="BM11" s="86">
        <f t="shared" si="12"/>
        <v>79071000</v>
      </c>
    </row>
    <row r="12" spans="1:65" x14ac:dyDescent="0.3">
      <c r="A12" s="57">
        <v>2224624604</v>
      </c>
      <c r="B12" s="12" t="s">
        <v>150</v>
      </c>
      <c r="C12" s="58" t="s">
        <v>105</v>
      </c>
      <c r="D12" s="58" t="s">
        <v>30</v>
      </c>
      <c r="E12" s="58">
        <v>302539</v>
      </c>
      <c r="F12" s="58">
        <v>11518438</v>
      </c>
      <c r="G12" s="58">
        <f t="shared" si="0"/>
        <v>5982471</v>
      </c>
      <c r="H12" s="58">
        <f t="shared" si="1"/>
        <v>1034518</v>
      </c>
      <c r="I12" s="58">
        <v>11518000</v>
      </c>
      <c r="J12" s="58">
        <v>643196</v>
      </c>
      <c r="K12" s="58">
        <v>0</v>
      </c>
      <c r="L12" s="58">
        <v>4947953</v>
      </c>
      <c r="M12" s="58">
        <v>5535967</v>
      </c>
      <c r="N12" s="58">
        <f>VLOOKUP(AD12,'tabla ingresos'!$A$3:$D$15,4,FALSE)</f>
        <v>1000000</v>
      </c>
      <c r="O12" s="58">
        <v>815562.04745101254</v>
      </c>
      <c r="P12" s="58">
        <v>32522000</v>
      </c>
      <c r="Q12" s="58">
        <v>30549000</v>
      </c>
      <c r="R12" s="12">
        <v>76130</v>
      </c>
      <c r="S12" s="12" t="s">
        <v>87</v>
      </c>
      <c r="T12" s="12" t="s">
        <v>89</v>
      </c>
      <c r="U12" s="12" t="s">
        <v>10</v>
      </c>
      <c r="V12" s="12">
        <v>4</v>
      </c>
      <c r="W12" s="12">
        <v>0</v>
      </c>
      <c r="X12" s="12">
        <v>0</v>
      </c>
      <c r="Y12" s="59">
        <v>1.9726027397260273</v>
      </c>
      <c r="Z12" s="59">
        <v>34.887671232876713</v>
      </c>
      <c r="AA12" s="12">
        <v>1</v>
      </c>
      <c r="AB12" s="12">
        <v>5</v>
      </c>
      <c r="AC12" s="12">
        <v>3</v>
      </c>
      <c r="AD12" s="12">
        <v>2</v>
      </c>
      <c r="AE12" s="12">
        <v>1</v>
      </c>
      <c r="AF12" s="58" t="s">
        <v>0</v>
      </c>
      <c r="AG12" s="66">
        <f t="shared" si="2"/>
        <v>0.97250536496734163</v>
      </c>
      <c r="AH12" s="67">
        <f t="shared" si="3"/>
        <v>29.360292000000001</v>
      </c>
      <c r="AI12" s="67">
        <f t="shared" si="4"/>
        <v>3.8923373333333333</v>
      </c>
      <c r="AJ12" s="67">
        <f t="shared" si="5"/>
        <v>3.9883139999999999</v>
      </c>
      <c r="AK12" s="67">
        <f t="shared" si="6"/>
        <v>0.68967866666666666</v>
      </c>
      <c r="AL12" s="67">
        <f t="shared" si="7"/>
        <v>20.366</v>
      </c>
      <c r="AM12" s="59">
        <f>VLOOKUP(AG12,'SCORE TALLER'!$AC$2:$AD$10,2,TRUE)*AM$2</f>
        <v>0.4</v>
      </c>
      <c r="AN12" s="59">
        <f>VLOOKUP(AD12,'SCORE TALLER'!$W$2:$X$10,2,TRUE)*AN$2</f>
        <v>0.32</v>
      </c>
      <c r="AO12" s="59">
        <f>VLOOKUP(AB12,'SCORE TALLER'!$S$2:$T$10,2,FALSE)*AO$2</f>
        <v>0.01</v>
      </c>
      <c r="AP12" s="59">
        <f>VLOOKUP(AH12,'SCORE TALLER'!$AE$2:$AF$10,2,TRUE)*AP$2</f>
        <v>0.4</v>
      </c>
      <c r="AQ12" s="59">
        <f>VLOOKUP(AI12,'SCORE TALLER'!$AG$2:$AH$10,2,TRUE)*AQ$2</f>
        <v>0.16</v>
      </c>
      <c r="AR12" s="59">
        <f>VLOOKUP(AC12,'SCORE TALLER'!$U$2:$V$10,2,FALSE)*AR$2</f>
        <v>0.03</v>
      </c>
      <c r="AS12" s="59">
        <f>VLOOKUP(AE12,'SCORE TALLER'!$Y$2:$Z$10,2,FALSE)*AS$2</f>
        <v>0.03</v>
      </c>
      <c r="AT12" s="59">
        <f>VLOOKUP(Z12,'SCORE TALLER'!$O$2:$P$10,2,TRUE)*AT$2</f>
        <v>0.04</v>
      </c>
      <c r="AU12" s="59">
        <f>VLOOKUP(S12,'SCORE TALLER'!$A$2:$B$10,2,FALSE)*AU$2</f>
        <v>0.15000000000000002</v>
      </c>
      <c r="AV12" s="59">
        <f>VLOOKUP(AJ12,'SCORE TALLER'!$AI$2:$AJ$10,2,TRUE)*AV$2</f>
        <v>0.1</v>
      </c>
      <c r="AW12" s="59">
        <f>VLOOKUP(AK12,'SCORE TALLER'!$AK$2:$AL$10,2,TRUE)*AW$2</f>
        <v>0.25</v>
      </c>
      <c r="AX12" s="59">
        <f>VLOOKUP(T12,'SCORE TALLER'!$C$2:$D$10,2,FALSE)*AX$2</f>
        <v>0</v>
      </c>
      <c r="AY12" s="59">
        <f>VLOOKUP(W12,'SCORE TALLER'!$I$2:$J$10,2,TRUE)*AY$2</f>
        <v>0</v>
      </c>
      <c r="AZ12" s="59">
        <f>VLOOKUP(X12,'SCORE TALLER'!$K$2:$L$10,2,TRUE)*AZ$2</f>
        <v>0</v>
      </c>
      <c r="BA12" s="59">
        <f>VLOOKUP(U12,'SCORE TALLER'!$E$2:$F$10,2,FALSE)*BA$2</f>
        <v>0</v>
      </c>
      <c r="BB12" s="59">
        <f>VLOOKUP(Y12,'SCORE TALLER'!$M$2:$N$10,2,TRUE)*BB$2</f>
        <v>0.05</v>
      </c>
      <c r="BC12" s="59">
        <f>VLOOKUP(AA12,'SCORE TALLER'!$Q$2:$R$10,2,FALSE)*BC$2</f>
        <v>0.05</v>
      </c>
      <c r="BD12" s="59">
        <f>VLOOKUP(V12,'SCORE TALLER'!$G$2:$H$10,2,FALSE)*BD$2</f>
        <v>0</v>
      </c>
      <c r="BE12" s="59">
        <f>VLOOKUP(AF12,'SCORE TALLER'!$AA$2:$AB$10,2,FALSE)*BE$2</f>
        <v>0.5</v>
      </c>
      <c r="BF12" s="59">
        <f>VLOOKUP(AL12,'SCORE TALLER'!$AM$2:$AN$10,2,TRUE)*BF$2</f>
        <v>0.5</v>
      </c>
      <c r="BG12" s="67">
        <f t="shared" si="8"/>
        <v>2.99</v>
      </c>
      <c r="BH12" s="67" t="str">
        <f>VLOOKUP(BG12,'SCORE TALLER'!$AP$2:$AQ$7,2,TRUE)</f>
        <v>4. Alto</v>
      </c>
      <c r="BI12" s="67" t="str">
        <f t="shared" si="9"/>
        <v>LBZ</v>
      </c>
      <c r="BJ12" s="67" t="str">
        <f>+U12</f>
        <v>A</v>
      </c>
      <c r="BK12" s="67" t="str">
        <f t="shared" si="10"/>
        <v>E</v>
      </c>
      <c r="BL12" s="86">
        <f t="shared" si="11"/>
        <v>1034518</v>
      </c>
      <c r="BM12" s="86">
        <f t="shared" si="12"/>
        <v>30549000</v>
      </c>
    </row>
    <row r="13" spans="1:65" x14ac:dyDescent="0.3">
      <c r="A13" s="57">
        <v>4288200</v>
      </c>
      <c r="B13" s="12" t="s">
        <v>151</v>
      </c>
      <c r="C13" s="58" t="s">
        <v>105</v>
      </c>
      <c r="D13" s="58" t="s">
        <v>30</v>
      </c>
      <c r="E13" s="58">
        <v>516139</v>
      </c>
      <c r="F13" s="58">
        <v>8272347</v>
      </c>
      <c r="G13" s="58">
        <f t="shared" si="0"/>
        <v>5977100</v>
      </c>
      <c r="H13" s="58">
        <f t="shared" si="1"/>
        <v>5045100</v>
      </c>
      <c r="I13" s="58">
        <v>8273000</v>
      </c>
      <c r="J13" s="58">
        <v>352339</v>
      </c>
      <c r="K13" s="58">
        <v>0</v>
      </c>
      <c r="L13" s="58">
        <v>932000</v>
      </c>
      <c r="M13" s="58">
        <v>2295247</v>
      </c>
      <c r="N13" s="58">
        <f>VLOOKUP(AD13,'tabla ingresos'!$A$3:$D$15,4,FALSE)</f>
        <v>1000000</v>
      </c>
      <c r="O13" s="58">
        <v>935568.4218805834</v>
      </c>
      <c r="P13" s="58">
        <v>57219000</v>
      </c>
      <c r="Q13" s="58">
        <v>53536000</v>
      </c>
      <c r="R13" s="12">
        <v>76130</v>
      </c>
      <c r="S13" s="12" t="s">
        <v>87</v>
      </c>
      <c r="T13" s="12" t="s">
        <v>89</v>
      </c>
      <c r="U13" s="12" t="s">
        <v>10</v>
      </c>
      <c r="V13" s="12">
        <v>4</v>
      </c>
      <c r="W13" s="12">
        <v>0</v>
      </c>
      <c r="X13" s="12">
        <v>0</v>
      </c>
      <c r="Y13" s="59">
        <v>3.8465753424657536</v>
      </c>
      <c r="Z13" s="59">
        <v>52.123287671232873</v>
      </c>
      <c r="AA13" s="12">
        <v>1</v>
      </c>
      <c r="AB13" s="12">
        <v>2</v>
      </c>
      <c r="AC13" s="12">
        <v>3</v>
      </c>
      <c r="AD13" s="12">
        <v>2</v>
      </c>
      <c r="AE13" s="12">
        <v>4</v>
      </c>
      <c r="AF13" s="58" t="s">
        <v>0</v>
      </c>
      <c r="AG13" s="66">
        <f t="shared" si="2"/>
        <v>0.85860494792038888</v>
      </c>
      <c r="AH13" s="67">
        <f t="shared" si="3"/>
        <v>43.660898000000003</v>
      </c>
      <c r="AI13" s="67">
        <f t="shared" si="4"/>
        <v>1.8742573333333334</v>
      </c>
      <c r="AJ13" s="67">
        <f t="shared" si="5"/>
        <v>3.9847333333333332</v>
      </c>
      <c r="AK13" s="67">
        <f t="shared" si="6"/>
        <v>3.3633999999999999</v>
      </c>
      <c r="AL13" s="67">
        <f t="shared" si="7"/>
        <v>35.690666666666665</v>
      </c>
      <c r="AM13" s="59">
        <f>VLOOKUP(AG13,'SCORE TALLER'!$AC$2:$AD$10,2,TRUE)*AM$2</f>
        <v>0.32</v>
      </c>
      <c r="AN13" s="59">
        <f>VLOOKUP(AD13,'SCORE TALLER'!$W$2:$X$10,2,TRUE)*AN$2</f>
        <v>0.32</v>
      </c>
      <c r="AO13" s="59">
        <f>VLOOKUP(AB13,'SCORE TALLER'!$S$2:$T$10,2,FALSE)*AO$2</f>
        <v>0.04</v>
      </c>
      <c r="AP13" s="59">
        <f>VLOOKUP(AH13,'SCORE TALLER'!$AE$2:$AF$10,2,TRUE)*AP$2</f>
        <v>0.4</v>
      </c>
      <c r="AQ13" s="59">
        <f>VLOOKUP(AI13,'SCORE TALLER'!$AG$2:$AH$10,2,TRUE)*AQ$2</f>
        <v>0.32</v>
      </c>
      <c r="AR13" s="59">
        <f>VLOOKUP(AC13,'SCORE TALLER'!$U$2:$V$10,2,FALSE)*AR$2</f>
        <v>0.03</v>
      </c>
      <c r="AS13" s="59">
        <f>VLOOKUP(AE13,'SCORE TALLER'!$Y$2:$Z$10,2,FALSE)*AS$2</f>
        <v>0.05</v>
      </c>
      <c r="AT13" s="59">
        <f>VLOOKUP(Z13,'SCORE TALLER'!$O$2:$P$10,2,TRUE)*AT$2</f>
        <v>0.02</v>
      </c>
      <c r="AU13" s="59">
        <f>VLOOKUP(S13,'SCORE TALLER'!$A$2:$B$10,2,FALSE)*AU$2</f>
        <v>0.15000000000000002</v>
      </c>
      <c r="AV13" s="59">
        <f>VLOOKUP(AJ13,'SCORE TALLER'!$AI$2:$AJ$10,2,TRUE)*AV$2</f>
        <v>0.1</v>
      </c>
      <c r="AW13" s="59">
        <f>VLOOKUP(AK13,'SCORE TALLER'!$AK$2:$AL$10,2,TRUE)*AW$2</f>
        <v>0.1</v>
      </c>
      <c r="AX13" s="59">
        <f>VLOOKUP(T13,'SCORE TALLER'!$C$2:$D$10,2,FALSE)*AX$2</f>
        <v>0</v>
      </c>
      <c r="AY13" s="59">
        <f>VLOOKUP(W13,'SCORE TALLER'!$I$2:$J$10,2,TRUE)*AY$2</f>
        <v>0</v>
      </c>
      <c r="AZ13" s="59">
        <f>VLOOKUP(X13,'SCORE TALLER'!$K$2:$L$10,2,TRUE)*AZ$2</f>
        <v>0</v>
      </c>
      <c r="BA13" s="59">
        <f>VLOOKUP(U13,'SCORE TALLER'!$E$2:$F$10,2,FALSE)*BA$2</f>
        <v>0</v>
      </c>
      <c r="BB13" s="59">
        <f>VLOOKUP(Y13,'SCORE TALLER'!$M$2:$N$10,2,TRUE)*BB$2</f>
        <v>0.04</v>
      </c>
      <c r="BC13" s="59">
        <f>VLOOKUP(AA13,'SCORE TALLER'!$Q$2:$R$10,2,FALSE)*BC$2</f>
        <v>0.05</v>
      </c>
      <c r="BD13" s="59">
        <f>VLOOKUP(V13,'SCORE TALLER'!$G$2:$H$10,2,FALSE)*BD$2</f>
        <v>0</v>
      </c>
      <c r="BE13" s="59">
        <f>VLOOKUP(AF13,'SCORE TALLER'!$AA$2:$AB$10,2,FALSE)*BE$2</f>
        <v>0.5</v>
      </c>
      <c r="BF13" s="59">
        <f>VLOOKUP(AL13,'SCORE TALLER'!$AM$2:$AN$10,2,TRUE)*BF$2</f>
        <v>0.5</v>
      </c>
      <c r="BG13" s="67">
        <f t="shared" si="8"/>
        <v>2.9400000000000004</v>
      </c>
      <c r="BH13" s="67" t="str">
        <f>VLOOKUP(BG13,'SCORE TALLER'!$AP$2:$AQ$7,2,TRUE)</f>
        <v>4. Alto</v>
      </c>
      <c r="BI13" s="67" t="str">
        <f t="shared" si="9"/>
        <v>LBZ</v>
      </c>
      <c r="BJ13" s="67" t="s">
        <v>17</v>
      </c>
      <c r="BK13" s="67" t="str">
        <f t="shared" si="10"/>
        <v>E</v>
      </c>
      <c r="BL13" s="86">
        <f t="shared" si="11"/>
        <v>5045100</v>
      </c>
      <c r="BM13" s="86">
        <f t="shared" si="12"/>
        <v>53536000</v>
      </c>
    </row>
    <row r="14" spans="1:65" x14ac:dyDescent="0.3">
      <c r="A14" s="57">
        <v>4420284</v>
      </c>
      <c r="B14" s="12" t="s">
        <v>152</v>
      </c>
      <c r="C14" s="58" t="s">
        <v>105</v>
      </c>
      <c r="D14" s="58" t="s">
        <v>114</v>
      </c>
      <c r="E14" s="58"/>
      <c r="F14" s="58">
        <v>6710900</v>
      </c>
      <c r="G14" s="58">
        <f t="shared" si="0"/>
        <v>1854383</v>
      </c>
      <c r="H14" s="58">
        <f t="shared" si="1"/>
        <v>0</v>
      </c>
      <c r="I14" s="58">
        <v>6711000</v>
      </c>
      <c r="J14" s="58">
        <v>211672</v>
      </c>
      <c r="K14" s="58">
        <v>0</v>
      </c>
      <c r="L14" s="58">
        <v>2600000</v>
      </c>
      <c r="M14" s="58">
        <v>4856517</v>
      </c>
      <c r="N14" s="58">
        <f>VLOOKUP(AD14,'tabla ingresos'!$A$3:$D$15,4,FALSE)</f>
        <v>1000000</v>
      </c>
      <c r="O14" s="58">
        <v>694100.81743818778</v>
      </c>
      <c r="P14" s="58">
        <v>28874000</v>
      </c>
      <c r="Q14" s="58">
        <v>28874000</v>
      </c>
      <c r="R14" s="12">
        <v>76130</v>
      </c>
      <c r="S14" s="12" t="s">
        <v>87</v>
      </c>
      <c r="T14" s="12" t="s">
        <v>89</v>
      </c>
      <c r="U14" s="12" t="s">
        <v>10</v>
      </c>
      <c r="V14" s="12">
        <v>4</v>
      </c>
      <c r="W14" s="12">
        <v>0</v>
      </c>
      <c r="X14" s="12">
        <v>0</v>
      </c>
      <c r="Y14" s="59">
        <v>8.419178082191781</v>
      </c>
      <c r="Z14" s="59">
        <v>51</v>
      </c>
      <c r="AA14" s="12">
        <v>1</v>
      </c>
      <c r="AB14" s="12">
        <v>2</v>
      </c>
      <c r="AC14" s="12">
        <v>1</v>
      </c>
      <c r="AD14" s="12">
        <v>2</v>
      </c>
      <c r="AE14" s="12">
        <v>1</v>
      </c>
      <c r="AF14" s="58" t="s">
        <v>0</v>
      </c>
      <c r="AG14" s="66">
        <f t="shared" si="2"/>
        <v>0.60384854495879181</v>
      </c>
      <c r="AH14" s="67">
        <f t="shared" si="3"/>
        <v>23.723266666666667</v>
      </c>
      <c r="AI14" s="67">
        <f t="shared" si="4"/>
        <v>3.2376779999999998</v>
      </c>
      <c r="AJ14" s="67">
        <f t="shared" si="5"/>
        <v>1.2362553333333333</v>
      </c>
      <c r="AK14" s="67">
        <f t="shared" si="6"/>
        <v>0</v>
      </c>
      <c r="AL14" s="67">
        <f t="shared" si="7"/>
        <v>19.249333333333333</v>
      </c>
      <c r="AM14" s="59">
        <f>VLOOKUP(AG14,'SCORE TALLER'!$AC$2:$AD$10,2,TRUE)*AM$2</f>
        <v>0.16</v>
      </c>
      <c r="AN14" s="59">
        <f>VLOOKUP(AD14,'SCORE TALLER'!$W$2:$X$10,2,TRUE)*AN$2</f>
        <v>0.32</v>
      </c>
      <c r="AO14" s="59">
        <f>VLOOKUP(AB14,'SCORE TALLER'!$S$2:$T$10,2,FALSE)*AO$2</f>
        <v>0.04</v>
      </c>
      <c r="AP14" s="59">
        <f>VLOOKUP(AH14,'SCORE TALLER'!$AE$2:$AF$10,2,TRUE)*AP$2</f>
        <v>0.32</v>
      </c>
      <c r="AQ14" s="59">
        <f>VLOOKUP(AI14,'SCORE TALLER'!$AG$2:$AH$10,2,TRUE)*AQ$2</f>
        <v>0.16</v>
      </c>
      <c r="AR14" s="59">
        <f>VLOOKUP(AC14,'SCORE TALLER'!$U$2:$V$10,2,FALSE)*AR$2</f>
        <v>0.05</v>
      </c>
      <c r="AS14" s="59">
        <f>VLOOKUP(AE14,'SCORE TALLER'!$Y$2:$Z$10,2,FALSE)*AS$2</f>
        <v>0.03</v>
      </c>
      <c r="AT14" s="59">
        <f>VLOOKUP(Z14,'SCORE TALLER'!$O$2:$P$10,2,TRUE)*AT$2</f>
        <v>0.02</v>
      </c>
      <c r="AU14" s="59">
        <f>VLOOKUP(S14,'SCORE TALLER'!$A$2:$B$10,2,FALSE)*AU$2</f>
        <v>0.15000000000000002</v>
      </c>
      <c r="AV14" s="59">
        <f>VLOOKUP(AJ14,'SCORE TALLER'!$AI$2:$AJ$10,2,TRUE)*AV$2</f>
        <v>0.2</v>
      </c>
      <c r="AW14" s="59">
        <f>VLOOKUP(AK14,'SCORE TALLER'!$AK$2:$AL$10,2,TRUE)*AW$2</f>
        <v>0.25</v>
      </c>
      <c r="AX14" s="59">
        <f>VLOOKUP(T14,'SCORE TALLER'!$C$2:$D$10,2,FALSE)*AX$2</f>
        <v>0</v>
      </c>
      <c r="AY14" s="59">
        <f>VLOOKUP(W14,'SCORE TALLER'!$I$2:$J$10,2,TRUE)*AY$2</f>
        <v>0</v>
      </c>
      <c r="AZ14" s="59">
        <f>VLOOKUP(X14,'SCORE TALLER'!$K$2:$L$10,2,TRUE)*AZ$2</f>
        <v>0</v>
      </c>
      <c r="BA14" s="59">
        <f>VLOOKUP(U14,'SCORE TALLER'!$E$2:$F$10,2,FALSE)*BA$2</f>
        <v>0</v>
      </c>
      <c r="BB14" s="59">
        <f>VLOOKUP(Y14,'SCORE TALLER'!$M$2:$N$10,2,TRUE)*BB$2</f>
        <v>0.01</v>
      </c>
      <c r="BC14" s="59">
        <f>VLOOKUP(AA14,'SCORE TALLER'!$Q$2:$R$10,2,FALSE)*BC$2</f>
        <v>0.05</v>
      </c>
      <c r="BD14" s="59">
        <f>VLOOKUP(V14,'SCORE TALLER'!$G$2:$H$10,2,FALSE)*BD$2</f>
        <v>0</v>
      </c>
      <c r="BE14" s="59">
        <f>VLOOKUP(AF14,'SCORE TALLER'!$AA$2:$AB$10,2,FALSE)*BE$2</f>
        <v>0.5</v>
      </c>
      <c r="BF14" s="59">
        <f>VLOOKUP(AL14,'SCORE TALLER'!$AM$2:$AN$10,2,TRUE)*BF$2</f>
        <v>0.5</v>
      </c>
      <c r="BG14" s="67">
        <f t="shared" si="8"/>
        <v>2.76</v>
      </c>
      <c r="BH14" s="67" t="str">
        <f>VLOOKUP(BG14,'SCORE TALLER'!$AP$2:$AQ$7,2,TRUE)</f>
        <v>4. Alto</v>
      </c>
      <c r="BI14" s="67" t="str">
        <f t="shared" si="9"/>
        <v>LBZ</v>
      </c>
      <c r="BJ14" s="67" t="str">
        <f>+U14</f>
        <v>A</v>
      </c>
      <c r="BK14" s="67" t="str">
        <f t="shared" si="10"/>
        <v>E</v>
      </c>
      <c r="BL14" s="86">
        <f t="shared" si="11"/>
        <v>0</v>
      </c>
      <c r="BM14" s="86">
        <f t="shared" si="12"/>
        <v>28874000</v>
      </c>
    </row>
    <row r="15" spans="1:65" x14ac:dyDescent="0.3">
      <c r="A15" s="57">
        <v>2044424828</v>
      </c>
      <c r="B15" s="12" t="s">
        <v>153</v>
      </c>
      <c r="C15" s="58" t="s">
        <v>105</v>
      </c>
      <c r="D15" s="58" t="s">
        <v>115</v>
      </c>
      <c r="E15" s="58">
        <v>999897</v>
      </c>
      <c r="F15" s="58">
        <v>4361762</v>
      </c>
      <c r="G15" s="58">
        <f t="shared" si="0"/>
        <v>3090448</v>
      </c>
      <c r="H15" s="58">
        <f t="shared" si="1"/>
        <v>589728</v>
      </c>
      <c r="I15" s="58">
        <v>4362000</v>
      </c>
      <c r="J15" s="58">
        <v>207987</v>
      </c>
      <c r="K15" s="58">
        <v>0</v>
      </c>
      <c r="L15" s="58">
        <v>2500720</v>
      </c>
      <c r="M15" s="58">
        <v>1271314</v>
      </c>
      <c r="N15" s="58">
        <f>VLOOKUP(AD15,'tabla ingresos'!$A$3:$D$15,4,FALSE)</f>
        <v>1000000</v>
      </c>
      <c r="O15" s="58">
        <v>594416.13103594515</v>
      </c>
      <c r="P15" s="58">
        <v>26722000</v>
      </c>
      <c r="Q15" s="58">
        <v>26722000</v>
      </c>
      <c r="R15" s="12">
        <v>8573</v>
      </c>
      <c r="S15" s="12" t="s">
        <v>87</v>
      </c>
      <c r="T15" s="12" t="s">
        <v>89</v>
      </c>
      <c r="U15" s="12" t="s">
        <v>10</v>
      </c>
      <c r="V15" s="12">
        <v>4</v>
      </c>
      <c r="W15" s="12">
        <v>0</v>
      </c>
      <c r="X15" s="12">
        <v>0</v>
      </c>
      <c r="Y15" s="59">
        <v>4.2575342465753421</v>
      </c>
      <c r="Z15" s="59">
        <v>32.698630136986303</v>
      </c>
      <c r="AA15" s="12">
        <v>1</v>
      </c>
      <c r="AB15" s="12">
        <v>0</v>
      </c>
      <c r="AC15" s="12">
        <v>3</v>
      </c>
      <c r="AD15" s="12">
        <v>2</v>
      </c>
      <c r="AE15" s="12">
        <v>3</v>
      </c>
      <c r="AF15" s="58" t="s">
        <v>0</v>
      </c>
      <c r="AG15" s="66">
        <f t="shared" si="2"/>
        <v>0.53493542069063005</v>
      </c>
      <c r="AH15" s="67">
        <f t="shared" si="3"/>
        <v>20.722508000000001</v>
      </c>
      <c r="AI15" s="67">
        <f t="shared" si="4"/>
        <v>1.5141406666666666</v>
      </c>
      <c r="AJ15" s="67">
        <f t="shared" si="5"/>
        <v>2.0602986666666667</v>
      </c>
      <c r="AK15" s="67">
        <f t="shared" si="6"/>
        <v>0.393152</v>
      </c>
      <c r="AL15" s="67">
        <f t="shared" si="7"/>
        <v>17.814666666666668</v>
      </c>
      <c r="AM15" s="59">
        <f>VLOOKUP(AG15,'SCORE TALLER'!$AC$2:$AD$10,2,TRUE)*AM$2</f>
        <v>0.08</v>
      </c>
      <c r="AN15" s="59">
        <f>VLOOKUP(AD15,'SCORE TALLER'!$W$2:$X$10,2,TRUE)*AN$2</f>
        <v>0.32</v>
      </c>
      <c r="AO15" s="59">
        <f>VLOOKUP(AB15,'SCORE TALLER'!$S$2:$T$10,2,FALSE)*AO$2</f>
        <v>0.05</v>
      </c>
      <c r="AP15" s="59">
        <f>VLOOKUP(AH15,'SCORE TALLER'!$AE$2:$AF$10,2,TRUE)*AP$2</f>
        <v>0.32</v>
      </c>
      <c r="AQ15" s="59">
        <f>VLOOKUP(AI15,'SCORE TALLER'!$AG$2:$AH$10,2,TRUE)*AQ$2</f>
        <v>0.32</v>
      </c>
      <c r="AR15" s="59">
        <f>VLOOKUP(AC15,'SCORE TALLER'!$U$2:$V$10,2,FALSE)*AR$2</f>
        <v>0.03</v>
      </c>
      <c r="AS15" s="59">
        <f>VLOOKUP(AE15,'SCORE TALLER'!$Y$2:$Z$10,2,FALSE)*AS$2</f>
        <v>0.02</v>
      </c>
      <c r="AT15" s="59">
        <f>VLOOKUP(Z15,'SCORE TALLER'!$O$2:$P$10,2,TRUE)*AT$2</f>
        <v>0.04</v>
      </c>
      <c r="AU15" s="59">
        <f>VLOOKUP(S15,'SCORE TALLER'!$A$2:$B$10,2,FALSE)*AU$2</f>
        <v>0.15000000000000002</v>
      </c>
      <c r="AV15" s="59">
        <f>VLOOKUP(AJ15,'SCORE TALLER'!$AI$2:$AJ$10,2,TRUE)*AV$2</f>
        <v>0.15000000000000002</v>
      </c>
      <c r="AW15" s="59">
        <f>VLOOKUP(AK15,'SCORE TALLER'!$AK$2:$AL$10,2,TRUE)*AW$2</f>
        <v>0.25</v>
      </c>
      <c r="AX15" s="59">
        <f>VLOOKUP(T15,'SCORE TALLER'!$C$2:$D$10,2,FALSE)*AX$2</f>
        <v>0</v>
      </c>
      <c r="AY15" s="59">
        <f>VLOOKUP(W15,'SCORE TALLER'!$I$2:$J$10,2,TRUE)*AY$2</f>
        <v>0</v>
      </c>
      <c r="AZ15" s="59">
        <f>VLOOKUP(X15,'SCORE TALLER'!$K$2:$L$10,2,TRUE)*AZ$2</f>
        <v>0</v>
      </c>
      <c r="BA15" s="59">
        <f>VLOOKUP(U15,'SCORE TALLER'!$E$2:$F$10,2,FALSE)*BA$2</f>
        <v>0</v>
      </c>
      <c r="BB15" s="59">
        <f>VLOOKUP(Y15,'SCORE TALLER'!$M$2:$N$10,2,TRUE)*BB$2</f>
        <v>0.03</v>
      </c>
      <c r="BC15" s="59">
        <f>VLOOKUP(AA15,'SCORE TALLER'!$Q$2:$R$10,2,FALSE)*BC$2</f>
        <v>0.05</v>
      </c>
      <c r="BD15" s="59">
        <f>VLOOKUP(V15,'SCORE TALLER'!$G$2:$H$10,2,FALSE)*BD$2</f>
        <v>0</v>
      </c>
      <c r="BE15" s="59">
        <f>VLOOKUP(AF15,'SCORE TALLER'!$AA$2:$AB$10,2,FALSE)*BE$2</f>
        <v>0.5</v>
      </c>
      <c r="BF15" s="59">
        <f>VLOOKUP(AL15,'SCORE TALLER'!$AM$2:$AN$10,2,TRUE)*BF$2</f>
        <v>0.5</v>
      </c>
      <c r="BG15" s="67">
        <f t="shared" si="8"/>
        <v>2.81</v>
      </c>
      <c r="BH15" s="67" t="str">
        <f>VLOOKUP(BG15,'SCORE TALLER'!$AP$2:$AQ$7,2,TRUE)</f>
        <v>4. Alto</v>
      </c>
      <c r="BI15" s="67" t="str">
        <f t="shared" si="9"/>
        <v>LBZ</v>
      </c>
      <c r="BJ15" s="67" t="str">
        <f>+U15</f>
        <v>A</v>
      </c>
      <c r="BK15" s="67" t="str">
        <f t="shared" si="10"/>
        <v>E</v>
      </c>
      <c r="BL15" s="86">
        <f t="shared" si="11"/>
        <v>589728</v>
      </c>
      <c r="BM15" s="86">
        <f t="shared" si="12"/>
        <v>26722000</v>
      </c>
    </row>
    <row r="16" spans="1:65" x14ac:dyDescent="0.3">
      <c r="A16" s="57">
        <v>2228684286</v>
      </c>
      <c r="B16" s="12" t="s">
        <v>154</v>
      </c>
      <c r="C16" s="58" t="s">
        <v>105</v>
      </c>
      <c r="D16" s="58" t="s">
        <v>115</v>
      </c>
      <c r="E16" s="58"/>
      <c r="F16" s="58">
        <v>8451806</v>
      </c>
      <c r="G16" s="58">
        <f t="shared" si="0"/>
        <v>2729546</v>
      </c>
      <c r="H16" s="58">
        <f t="shared" si="1"/>
        <v>0</v>
      </c>
      <c r="I16" s="58">
        <v>8452000</v>
      </c>
      <c r="J16" s="58">
        <v>274463</v>
      </c>
      <c r="K16" s="58">
        <v>0</v>
      </c>
      <c r="L16" s="58">
        <v>2700000</v>
      </c>
      <c r="M16" s="58">
        <v>5722260</v>
      </c>
      <c r="N16" s="58">
        <f>VLOOKUP(AD16,'tabla ingresos'!$A$3:$D$15,4,FALSE)</f>
        <v>1000000</v>
      </c>
      <c r="O16" s="58">
        <v>687700.37388675241</v>
      </c>
      <c r="P16" s="58">
        <v>29880000</v>
      </c>
      <c r="Q16" s="58">
        <v>25556000</v>
      </c>
      <c r="R16" s="12">
        <v>68276</v>
      </c>
      <c r="S16" s="12" t="s">
        <v>87</v>
      </c>
      <c r="T16" s="12" t="s">
        <v>89</v>
      </c>
      <c r="U16" s="12" t="s">
        <v>10</v>
      </c>
      <c r="V16" s="12">
        <v>4</v>
      </c>
      <c r="W16" s="12">
        <v>0</v>
      </c>
      <c r="X16" s="12">
        <v>0</v>
      </c>
      <c r="Y16" s="59">
        <v>6.7589041095890412</v>
      </c>
      <c r="Z16" s="59">
        <v>36.30684931506849</v>
      </c>
      <c r="AA16" s="12">
        <v>1</v>
      </c>
      <c r="AB16" s="12">
        <v>1</v>
      </c>
      <c r="AC16" s="12">
        <v>1</v>
      </c>
      <c r="AD16" s="12">
        <v>2</v>
      </c>
      <c r="AE16" s="12">
        <v>3</v>
      </c>
      <c r="AF16" s="58" t="s">
        <v>0</v>
      </c>
      <c r="AG16" s="66">
        <f t="shared" si="2"/>
        <v>0.64144224925783488</v>
      </c>
      <c r="AH16" s="67">
        <f t="shared" si="3"/>
        <v>25.554537333333332</v>
      </c>
      <c r="AI16" s="67">
        <f t="shared" si="4"/>
        <v>3.8148399999999998</v>
      </c>
      <c r="AJ16" s="67">
        <f t="shared" si="5"/>
        <v>1.8196973333333333</v>
      </c>
      <c r="AK16" s="67">
        <f t="shared" si="6"/>
        <v>0</v>
      </c>
      <c r="AL16" s="67">
        <f t="shared" si="7"/>
        <v>17.037333333333333</v>
      </c>
      <c r="AM16" s="59">
        <f>VLOOKUP(AG16,'SCORE TALLER'!$AC$2:$AD$10,2,TRUE)*AM$2</f>
        <v>0.16</v>
      </c>
      <c r="AN16" s="59">
        <f>VLOOKUP(AD16,'SCORE TALLER'!$W$2:$X$10,2,TRUE)*AN$2</f>
        <v>0.32</v>
      </c>
      <c r="AO16" s="59">
        <f>VLOOKUP(AB16,'SCORE TALLER'!$S$2:$T$10,2,FALSE)*AO$2</f>
        <v>0.05</v>
      </c>
      <c r="AP16" s="59">
        <f>VLOOKUP(AH16,'SCORE TALLER'!$AE$2:$AF$10,2,TRUE)*AP$2</f>
        <v>0.4</v>
      </c>
      <c r="AQ16" s="59">
        <f>VLOOKUP(AI16,'SCORE TALLER'!$AG$2:$AH$10,2,TRUE)*AQ$2</f>
        <v>0.16</v>
      </c>
      <c r="AR16" s="59">
        <f>VLOOKUP(AC16,'SCORE TALLER'!$U$2:$V$10,2,FALSE)*AR$2</f>
        <v>0.05</v>
      </c>
      <c r="AS16" s="59">
        <f>VLOOKUP(AE16,'SCORE TALLER'!$Y$2:$Z$10,2,FALSE)*AS$2</f>
        <v>0.02</v>
      </c>
      <c r="AT16" s="59">
        <f>VLOOKUP(Z16,'SCORE TALLER'!$O$2:$P$10,2,TRUE)*AT$2</f>
        <v>0.03</v>
      </c>
      <c r="AU16" s="59">
        <f>VLOOKUP(S16,'SCORE TALLER'!$A$2:$B$10,2,FALSE)*AU$2</f>
        <v>0.15000000000000002</v>
      </c>
      <c r="AV16" s="59">
        <f>VLOOKUP(AJ16,'SCORE TALLER'!$AI$2:$AJ$10,2,TRUE)*AV$2</f>
        <v>0.2</v>
      </c>
      <c r="AW16" s="59">
        <f>VLOOKUP(AK16,'SCORE TALLER'!$AK$2:$AL$10,2,TRUE)*AW$2</f>
        <v>0.25</v>
      </c>
      <c r="AX16" s="59">
        <f>VLOOKUP(T16,'SCORE TALLER'!$C$2:$D$10,2,FALSE)*AX$2</f>
        <v>0</v>
      </c>
      <c r="AY16" s="59">
        <f>VLOOKUP(W16,'SCORE TALLER'!$I$2:$J$10,2,TRUE)*AY$2</f>
        <v>0</v>
      </c>
      <c r="AZ16" s="59">
        <f>VLOOKUP(X16,'SCORE TALLER'!$K$2:$L$10,2,TRUE)*AZ$2</f>
        <v>0</v>
      </c>
      <c r="BA16" s="59">
        <f>VLOOKUP(U16,'SCORE TALLER'!$E$2:$F$10,2,FALSE)*BA$2</f>
        <v>0</v>
      </c>
      <c r="BB16" s="59">
        <f>VLOOKUP(Y16,'SCORE TALLER'!$M$2:$N$10,2,TRUE)*BB$2</f>
        <v>0.02</v>
      </c>
      <c r="BC16" s="59">
        <f>VLOOKUP(AA16,'SCORE TALLER'!$Q$2:$R$10,2,FALSE)*BC$2</f>
        <v>0.05</v>
      </c>
      <c r="BD16" s="59">
        <f>VLOOKUP(V16,'SCORE TALLER'!$G$2:$H$10,2,FALSE)*BD$2</f>
        <v>0</v>
      </c>
      <c r="BE16" s="59">
        <f>VLOOKUP(AF16,'SCORE TALLER'!$AA$2:$AB$10,2,FALSE)*BE$2</f>
        <v>0.5</v>
      </c>
      <c r="BF16" s="59">
        <f>VLOOKUP(AL16,'SCORE TALLER'!$AM$2:$AN$10,2,TRUE)*BF$2</f>
        <v>0.5</v>
      </c>
      <c r="BG16" s="67">
        <f t="shared" si="8"/>
        <v>2.8600000000000003</v>
      </c>
      <c r="BH16" s="67" t="str">
        <f>VLOOKUP(BG16,'SCORE TALLER'!$AP$2:$AQ$7,2,TRUE)</f>
        <v>4. Alto</v>
      </c>
      <c r="BI16" s="67" t="str">
        <f t="shared" si="9"/>
        <v>LBZ</v>
      </c>
      <c r="BJ16" s="67" t="str">
        <f>+U16</f>
        <v>A</v>
      </c>
      <c r="BK16" s="67" t="str">
        <f t="shared" si="10"/>
        <v>E</v>
      </c>
      <c r="BL16" s="86">
        <f t="shared" si="11"/>
        <v>0</v>
      </c>
      <c r="BM16" s="86">
        <f t="shared" si="12"/>
        <v>25556000</v>
      </c>
    </row>
    <row r="17" spans="1:65" x14ac:dyDescent="0.3">
      <c r="A17" s="57">
        <v>2064668026</v>
      </c>
      <c r="B17" s="12" t="s">
        <v>155</v>
      </c>
      <c r="C17" s="58" t="s">
        <v>105</v>
      </c>
      <c r="D17" s="58" t="s">
        <v>116</v>
      </c>
      <c r="E17" s="58">
        <v>212002</v>
      </c>
      <c r="F17" s="58">
        <v>22044801</v>
      </c>
      <c r="G17" s="58">
        <f t="shared" si="0"/>
        <v>16260820</v>
      </c>
      <c r="H17" s="58">
        <f t="shared" si="1"/>
        <v>212376</v>
      </c>
      <c r="I17" s="58">
        <v>22045000</v>
      </c>
      <c r="J17" s="58">
        <v>555843</v>
      </c>
      <c r="K17" s="58">
        <v>0</v>
      </c>
      <c r="L17" s="58">
        <v>16048444</v>
      </c>
      <c r="M17" s="58">
        <v>5783981</v>
      </c>
      <c r="N17" s="58">
        <f>VLOOKUP(AD17,'tabla ingresos'!$A$3:$D$15,4,FALSE)</f>
        <v>1000000</v>
      </c>
      <c r="O17" s="58">
        <v>529351.12155760743</v>
      </c>
      <c r="P17" s="58">
        <v>23797000</v>
      </c>
      <c r="Q17" s="58">
        <v>23497000</v>
      </c>
      <c r="R17" s="12">
        <v>17380</v>
      </c>
      <c r="S17" s="12" t="s">
        <v>87</v>
      </c>
      <c r="T17" s="12" t="s">
        <v>89</v>
      </c>
      <c r="U17" s="12" t="s">
        <v>10</v>
      </c>
      <c r="V17" s="12">
        <v>4</v>
      </c>
      <c r="W17" s="12">
        <v>0</v>
      </c>
      <c r="X17" s="12">
        <v>0</v>
      </c>
      <c r="Y17" s="59">
        <v>7.9150684931506845</v>
      </c>
      <c r="Z17" s="59">
        <v>29.117808219178084</v>
      </c>
      <c r="AA17" s="12">
        <v>1</v>
      </c>
      <c r="AB17" s="12">
        <v>2</v>
      </c>
      <c r="AC17" s="12">
        <v>1</v>
      </c>
      <c r="AD17" s="12">
        <v>2</v>
      </c>
      <c r="AE17" s="12">
        <v>1</v>
      </c>
      <c r="AF17" s="58" t="s">
        <v>0</v>
      </c>
      <c r="AG17" s="66">
        <f t="shared" si="2"/>
        <v>0.72346274770507157</v>
      </c>
      <c r="AH17" s="67">
        <f t="shared" si="3"/>
        <v>30.561200666666668</v>
      </c>
      <c r="AI17" s="67">
        <f t="shared" si="4"/>
        <v>3.997322</v>
      </c>
      <c r="AJ17" s="67">
        <f t="shared" si="5"/>
        <v>10.840546666666667</v>
      </c>
      <c r="AK17" s="67">
        <f t="shared" si="6"/>
        <v>0.14158399999999999</v>
      </c>
      <c r="AL17" s="67">
        <f t="shared" si="7"/>
        <v>15.664666666666667</v>
      </c>
      <c r="AM17" s="59">
        <f>VLOOKUP(AG17,'SCORE TALLER'!$AC$2:$AD$10,2,TRUE)*AM$2</f>
        <v>0.24</v>
      </c>
      <c r="AN17" s="59">
        <f>VLOOKUP(AD17,'SCORE TALLER'!$W$2:$X$10,2,TRUE)*AN$2</f>
        <v>0.32</v>
      </c>
      <c r="AO17" s="59">
        <f>VLOOKUP(AB17,'SCORE TALLER'!$S$2:$T$10,2,FALSE)*AO$2</f>
        <v>0.04</v>
      </c>
      <c r="AP17" s="59">
        <f>VLOOKUP(AH17,'SCORE TALLER'!$AE$2:$AF$10,2,TRUE)*AP$2</f>
        <v>0.4</v>
      </c>
      <c r="AQ17" s="59">
        <f>VLOOKUP(AI17,'SCORE TALLER'!$AG$2:$AH$10,2,TRUE)*AQ$2</f>
        <v>0.16</v>
      </c>
      <c r="AR17" s="59">
        <f>VLOOKUP(AC17,'SCORE TALLER'!$U$2:$V$10,2,FALSE)*AR$2</f>
        <v>0.05</v>
      </c>
      <c r="AS17" s="59">
        <f>VLOOKUP(AE17,'SCORE TALLER'!$Y$2:$Z$10,2,FALSE)*AS$2</f>
        <v>0.03</v>
      </c>
      <c r="AT17" s="59">
        <f>VLOOKUP(Z17,'SCORE TALLER'!$O$2:$P$10,2,TRUE)*AT$2</f>
        <v>0.04</v>
      </c>
      <c r="AU17" s="59">
        <f>VLOOKUP(S17,'SCORE TALLER'!$A$2:$B$10,2,FALSE)*AU$2</f>
        <v>0.15000000000000002</v>
      </c>
      <c r="AV17" s="59">
        <f>VLOOKUP(AJ17,'SCORE TALLER'!$AI$2:$AJ$10,2,TRUE)*AV$2</f>
        <v>0</v>
      </c>
      <c r="AW17" s="59">
        <f>VLOOKUP(AK17,'SCORE TALLER'!$AK$2:$AL$10,2,TRUE)*AW$2</f>
        <v>0.25</v>
      </c>
      <c r="AX17" s="59">
        <f>VLOOKUP(T17,'SCORE TALLER'!$C$2:$D$10,2,FALSE)*AX$2</f>
        <v>0</v>
      </c>
      <c r="AY17" s="59">
        <f>VLOOKUP(W17,'SCORE TALLER'!$I$2:$J$10,2,TRUE)*AY$2</f>
        <v>0</v>
      </c>
      <c r="AZ17" s="59">
        <f>VLOOKUP(X17,'SCORE TALLER'!$K$2:$L$10,2,TRUE)*AZ$2</f>
        <v>0</v>
      </c>
      <c r="BA17" s="59">
        <f>VLOOKUP(U17,'SCORE TALLER'!$E$2:$F$10,2,FALSE)*BA$2</f>
        <v>0</v>
      </c>
      <c r="BB17" s="59">
        <f>VLOOKUP(Y17,'SCORE TALLER'!$M$2:$N$10,2,TRUE)*BB$2</f>
        <v>0.02</v>
      </c>
      <c r="BC17" s="59">
        <f>VLOOKUP(AA17,'SCORE TALLER'!$Q$2:$R$10,2,FALSE)*BC$2</f>
        <v>0.05</v>
      </c>
      <c r="BD17" s="59">
        <f>VLOOKUP(V17,'SCORE TALLER'!$G$2:$H$10,2,FALSE)*BD$2</f>
        <v>0</v>
      </c>
      <c r="BE17" s="59">
        <f>VLOOKUP(AF17,'SCORE TALLER'!$AA$2:$AB$10,2,FALSE)*BE$2</f>
        <v>0.5</v>
      </c>
      <c r="BF17" s="59">
        <f>VLOOKUP(AL17,'SCORE TALLER'!$AM$2:$AN$10,2,TRUE)*BF$2</f>
        <v>0.5</v>
      </c>
      <c r="BG17" s="67">
        <f t="shared" si="8"/>
        <v>2.75</v>
      </c>
      <c r="BH17" s="67" t="str">
        <f>VLOOKUP(BG17,'SCORE TALLER'!$AP$2:$AQ$7,2,TRUE)</f>
        <v>4. Alto</v>
      </c>
      <c r="BI17" s="67" t="str">
        <f t="shared" si="9"/>
        <v>LBZ</v>
      </c>
      <c r="BJ17" s="67" t="str">
        <f>+U17</f>
        <v>A</v>
      </c>
      <c r="BK17" s="67" t="str">
        <f t="shared" si="10"/>
        <v>E</v>
      </c>
      <c r="BL17" s="86">
        <f t="shared" si="11"/>
        <v>212376</v>
      </c>
      <c r="BM17" s="86">
        <f t="shared" si="12"/>
        <v>23497000</v>
      </c>
    </row>
    <row r="18" spans="1:65" x14ac:dyDescent="0.3">
      <c r="A18" s="57">
        <v>68446648</v>
      </c>
      <c r="B18" s="12" t="s">
        <v>156</v>
      </c>
      <c r="C18" s="58" t="s">
        <v>105</v>
      </c>
      <c r="D18" s="58" t="s">
        <v>30</v>
      </c>
      <c r="E18" s="58">
        <v>2892197</v>
      </c>
      <c r="F18" s="58">
        <v>9864327</v>
      </c>
      <c r="G18" s="58">
        <f t="shared" si="0"/>
        <v>8282063</v>
      </c>
      <c r="H18" s="58">
        <f t="shared" si="1"/>
        <v>5497467</v>
      </c>
      <c r="I18" s="58">
        <v>9864000</v>
      </c>
      <c r="J18" s="58">
        <v>296942</v>
      </c>
      <c r="K18" s="58">
        <v>0</v>
      </c>
      <c r="L18" s="58">
        <v>2784596</v>
      </c>
      <c r="M18" s="58">
        <v>1582264</v>
      </c>
      <c r="N18" s="58">
        <f>VLOOKUP(AD18,'tabla ingresos'!$A$3:$D$15,4,FALSE)</f>
        <v>1000000</v>
      </c>
      <c r="O18" s="58">
        <v>466944.10224248009</v>
      </c>
      <c r="P18" s="58">
        <v>20644000</v>
      </c>
      <c r="Q18" s="58">
        <v>20644000</v>
      </c>
      <c r="R18" s="12">
        <v>76130</v>
      </c>
      <c r="S18" s="12" t="s">
        <v>87</v>
      </c>
      <c r="T18" s="12" t="s">
        <v>89</v>
      </c>
      <c r="U18" s="12" t="s">
        <v>10</v>
      </c>
      <c r="V18" s="12">
        <v>4</v>
      </c>
      <c r="W18" s="12">
        <v>0</v>
      </c>
      <c r="X18" s="12">
        <v>0</v>
      </c>
      <c r="Y18" s="59">
        <v>5.5013698630136982</v>
      </c>
      <c r="Z18" s="59">
        <v>46.945205479452056</v>
      </c>
      <c r="AA18" s="12">
        <v>1</v>
      </c>
      <c r="AB18" s="12">
        <v>0</v>
      </c>
      <c r="AC18" s="12">
        <v>1</v>
      </c>
      <c r="AD18" s="12">
        <v>2</v>
      </c>
      <c r="AE18" s="12">
        <v>1</v>
      </c>
      <c r="AF18" s="58" t="s">
        <v>0</v>
      </c>
      <c r="AG18" s="66">
        <f t="shared" si="2"/>
        <v>0.50925740149498666</v>
      </c>
      <c r="AH18" s="67">
        <f t="shared" si="3"/>
        <v>20.338884666666665</v>
      </c>
      <c r="AI18" s="67">
        <f t="shared" si="4"/>
        <v>2.982974</v>
      </c>
      <c r="AJ18" s="67">
        <f t="shared" si="5"/>
        <v>5.5213753333333333</v>
      </c>
      <c r="AK18" s="67">
        <f t="shared" si="6"/>
        <v>3.6649780000000001</v>
      </c>
      <c r="AL18" s="67">
        <f t="shared" si="7"/>
        <v>13.762666666666666</v>
      </c>
      <c r="AM18" s="59">
        <f>VLOOKUP(AG18,'SCORE TALLER'!$AC$2:$AD$10,2,TRUE)*AM$2</f>
        <v>0.08</v>
      </c>
      <c r="AN18" s="59">
        <f>VLOOKUP(AD18,'SCORE TALLER'!$W$2:$X$10,2,TRUE)*AN$2</f>
        <v>0.32</v>
      </c>
      <c r="AO18" s="59">
        <f>VLOOKUP(AB18,'SCORE TALLER'!$S$2:$T$10,2,FALSE)*AO$2</f>
        <v>0.05</v>
      </c>
      <c r="AP18" s="59">
        <f>VLOOKUP(AH18,'SCORE TALLER'!$AE$2:$AF$10,2,TRUE)*AP$2</f>
        <v>0.32</v>
      </c>
      <c r="AQ18" s="59">
        <f>VLOOKUP(AI18,'SCORE TALLER'!$AG$2:$AH$10,2,TRUE)*AQ$2</f>
        <v>0.24</v>
      </c>
      <c r="AR18" s="59">
        <f>VLOOKUP(AC18,'SCORE TALLER'!$U$2:$V$10,2,FALSE)*AR$2</f>
        <v>0.05</v>
      </c>
      <c r="AS18" s="59">
        <f>VLOOKUP(AE18,'SCORE TALLER'!$Y$2:$Z$10,2,FALSE)*AS$2</f>
        <v>0.03</v>
      </c>
      <c r="AT18" s="59">
        <f>VLOOKUP(Z18,'SCORE TALLER'!$O$2:$P$10,2,TRUE)*AT$2</f>
        <v>0.02</v>
      </c>
      <c r="AU18" s="59">
        <f>VLOOKUP(S18,'SCORE TALLER'!$A$2:$B$10,2,FALSE)*AU$2</f>
        <v>0.15000000000000002</v>
      </c>
      <c r="AV18" s="59">
        <f>VLOOKUP(AJ18,'SCORE TALLER'!$AI$2:$AJ$10,2,TRUE)*AV$2</f>
        <v>0</v>
      </c>
      <c r="AW18" s="59">
        <f>VLOOKUP(AK18,'SCORE TALLER'!$AK$2:$AL$10,2,TRUE)*AW$2</f>
        <v>0.1</v>
      </c>
      <c r="AX18" s="59">
        <f>VLOOKUP(T18,'SCORE TALLER'!$C$2:$D$10,2,FALSE)*AX$2</f>
        <v>0</v>
      </c>
      <c r="AY18" s="59">
        <f>VLOOKUP(W18,'SCORE TALLER'!$I$2:$J$10,2,TRUE)*AY$2</f>
        <v>0</v>
      </c>
      <c r="AZ18" s="59">
        <f>VLOOKUP(X18,'SCORE TALLER'!$K$2:$L$10,2,TRUE)*AZ$2</f>
        <v>0</v>
      </c>
      <c r="BA18" s="59">
        <f>VLOOKUP(U18,'SCORE TALLER'!$E$2:$F$10,2,FALSE)*BA$2</f>
        <v>0</v>
      </c>
      <c r="BB18" s="59">
        <f>VLOOKUP(Y18,'SCORE TALLER'!$M$2:$N$10,2,TRUE)*BB$2</f>
        <v>0.03</v>
      </c>
      <c r="BC18" s="59">
        <f>VLOOKUP(AA18,'SCORE TALLER'!$Q$2:$R$10,2,FALSE)*BC$2</f>
        <v>0.05</v>
      </c>
      <c r="BD18" s="59">
        <f>VLOOKUP(V18,'SCORE TALLER'!$G$2:$H$10,2,FALSE)*BD$2</f>
        <v>0</v>
      </c>
      <c r="BE18" s="59">
        <f>VLOOKUP(AF18,'SCORE TALLER'!$AA$2:$AB$10,2,FALSE)*BE$2</f>
        <v>0.5</v>
      </c>
      <c r="BF18" s="59">
        <f>VLOOKUP(AL18,'SCORE TALLER'!$AM$2:$AN$10,2,TRUE)*BF$2</f>
        <v>0.5</v>
      </c>
      <c r="BG18" s="67">
        <f t="shared" si="8"/>
        <v>2.4400000000000004</v>
      </c>
      <c r="BH18" s="67" t="str">
        <f>VLOOKUP(BG18,'SCORE TALLER'!$AP$2:$AQ$7,2,TRUE)</f>
        <v>3. Medio</v>
      </c>
      <c r="BI18" s="67" t="str">
        <f t="shared" si="9"/>
        <v>LBZ</v>
      </c>
      <c r="BJ18" s="67" t="str">
        <f>+U18</f>
        <v>A</v>
      </c>
      <c r="BK18" s="67" t="str">
        <f t="shared" si="10"/>
        <v>E</v>
      </c>
      <c r="BL18" s="86">
        <f t="shared" si="11"/>
        <v>5497467</v>
      </c>
      <c r="BM18" s="86">
        <f t="shared" si="12"/>
        <v>20644000</v>
      </c>
    </row>
    <row r="19" spans="1:65" x14ac:dyDescent="0.3">
      <c r="A19" s="57">
        <v>26284460</v>
      </c>
      <c r="B19" s="12" t="s">
        <v>157</v>
      </c>
      <c r="C19" s="58" t="s">
        <v>105</v>
      </c>
      <c r="D19" s="58" t="s">
        <v>30</v>
      </c>
      <c r="E19" s="58">
        <v>765815</v>
      </c>
      <c r="F19" s="58">
        <v>6429591</v>
      </c>
      <c r="G19" s="58">
        <f t="shared" si="0"/>
        <v>5173110</v>
      </c>
      <c r="H19" s="58">
        <f t="shared" si="1"/>
        <v>2273110</v>
      </c>
      <c r="I19" s="58">
        <v>6430000</v>
      </c>
      <c r="J19" s="58">
        <v>217854</v>
      </c>
      <c r="K19" s="58">
        <v>0</v>
      </c>
      <c r="L19" s="58">
        <v>2900000</v>
      </c>
      <c r="M19" s="58">
        <v>1256481</v>
      </c>
      <c r="N19" s="58">
        <f>VLOOKUP(AD19,'tabla ingresos'!$A$3:$D$15,4,FALSE)</f>
        <v>2000000</v>
      </c>
      <c r="O19" s="58">
        <v>330892.67723261809</v>
      </c>
      <c r="P19" s="58">
        <v>13787000</v>
      </c>
      <c r="Q19" s="58">
        <v>12362000</v>
      </c>
      <c r="R19" s="12">
        <v>76520</v>
      </c>
      <c r="S19" s="12" t="s">
        <v>87</v>
      </c>
      <c r="T19" s="12" t="s">
        <v>89</v>
      </c>
      <c r="U19" s="12" t="s">
        <v>10</v>
      </c>
      <c r="V19" s="12">
        <v>4</v>
      </c>
      <c r="W19" s="12">
        <v>0</v>
      </c>
      <c r="X19" s="12">
        <v>0</v>
      </c>
      <c r="Y19" s="59">
        <v>1.9698630136986301</v>
      </c>
      <c r="Z19" s="59">
        <v>56.61917808219178</v>
      </c>
      <c r="AA19" s="12">
        <v>1</v>
      </c>
      <c r="AB19" s="12">
        <v>4</v>
      </c>
      <c r="AC19" s="12">
        <v>1</v>
      </c>
      <c r="AD19" s="12">
        <v>3</v>
      </c>
      <c r="AE19" s="12">
        <v>3</v>
      </c>
      <c r="AF19" s="58" t="s">
        <v>0</v>
      </c>
      <c r="AG19" s="66">
        <f t="shared" si="2"/>
        <v>0.18291555907753937</v>
      </c>
      <c r="AH19" s="67">
        <f t="shared" si="3"/>
        <v>6.738863666666667</v>
      </c>
      <c r="AI19" s="67">
        <f t="shared" si="4"/>
        <v>0.67409866666666662</v>
      </c>
      <c r="AJ19" s="67">
        <f t="shared" si="5"/>
        <v>1.72437</v>
      </c>
      <c r="AK19" s="67">
        <f t="shared" si="6"/>
        <v>0.75770333333333328</v>
      </c>
      <c r="AL19" s="67">
        <f t="shared" si="7"/>
        <v>4.1206666666666667</v>
      </c>
      <c r="AM19" s="59">
        <f>VLOOKUP(AG19,'SCORE TALLER'!$AC$2:$AD$10,2,TRUE)*AM$2</f>
        <v>0</v>
      </c>
      <c r="AN19" s="59">
        <f>VLOOKUP(AD19,'SCORE TALLER'!$W$2:$X$10,2,TRUE)*AN$2</f>
        <v>0.32</v>
      </c>
      <c r="AO19" s="59">
        <f>VLOOKUP(AB19,'SCORE TALLER'!$S$2:$T$10,2,FALSE)*AO$2</f>
        <v>0.02</v>
      </c>
      <c r="AP19" s="59">
        <f>VLOOKUP(AH19,'SCORE TALLER'!$AE$2:$AF$10,2,TRUE)*AP$2</f>
        <v>0.08</v>
      </c>
      <c r="AQ19" s="59">
        <f>VLOOKUP(AI19,'SCORE TALLER'!$AG$2:$AH$10,2,TRUE)*AQ$2</f>
        <v>0.4</v>
      </c>
      <c r="AR19" s="59">
        <f>VLOOKUP(AC19,'SCORE TALLER'!$U$2:$V$10,2,FALSE)*AR$2</f>
        <v>0.05</v>
      </c>
      <c r="AS19" s="59">
        <f>VLOOKUP(AE19,'SCORE TALLER'!$Y$2:$Z$10,2,FALSE)*AS$2</f>
        <v>0.02</v>
      </c>
      <c r="AT19" s="59">
        <f>VLOOKUP(Z19,'SCORE TALLER'!$O$2:$P$10,2,TRUE)*AT$2</f>
        <v>0.01</v>
      </c>
      <c r="AU19" s="59">
        <f>VLOOKUP(S19,'SCORE TALLER'!$A$2:$B$10,2,FALSE)*AU$2</f>
        <v>0.15000000000000002</v>
      </c>
      <c r="AV19" s="59">
        <f>VLOOKUP(AJ19,'SCORE TALLER'!$AI$2:$AJ$10,2,TRUE)*AV$2</f>
        <v>0.2</v>
      </c>
      <c r="AW19" s="59">
        <f>VLOOKUP(AK19,'SCORE TALLER'!$AK$2:$AL$10,2,TRUE)*AW$2</f>
        <v>0.25</v>
      </c>
      <c r="AX19" s="59">
        <f>VLOOKUP(T19,'SCORE TALLER'!$C$2:$D$10,2,FALSE)*AX$2</f>
        <v>0</v>
      </c>
      <c r="AY19" s="59">
        <f>VLOOKUP(W19,'SCORE TALLER'!$I$2:$J$10,2,TRUE)*AY$2</f>
        <v>0</v>
      </c>
      <c r="AZ19" s="59">
        <f>VLOOKUP(X19,'SCORE TALLER'!$K$2:$L$10,2,TRUE)*AZ$2</f>
        <v>0</v>
      </c>
      <c r="BA19" s="59">
        <f>VLOOKUP(U19,'SCORE TALLER'!$E$2:$F$10,2,FALSE)*BA$2</f>
        <v>0</v>
      </c>
      <c r="BB19" s="59">
        <f>VLOOKUP(Y19,'SCORE TALLER'!$M$2:$N$10,2,TRUE)*BB$2</f>
        <v>0.05</v>
      </c>
      <c r="BC19" s="59">
        <f>VLOOKUP(AA19,'SCORE TALLER'!$Q$2:$R$10,2,FALSE)*BC$2</f>
        <v>0.05</v>
      </c>
      <c r="BD19" s="59">
        <f>VLOOKUP(V19,'SCORE TALLER'!$G$2:$H$10,2,FALSE)*BD$2</f>
        <v>0</v>
      </c>
      <c r="BE19" s="59">
        <f>VLOOKUP(AF19,'SCORE TALLER'!$AA$2:$AB$10,2,FALSE)*BE$2</f>
        <v>0.5</v>
      </c>
      <c r="BF19" s="59">
        <f>VLOOKUP(AL19,'SCORE TALLER'!$AM$2:$AN$10,2,TRUE)*BF$2</f>
        <v>0.5</v>
      </c>
      <c r="BG19" s="67">
        <f t="shared" si="8"/>
        <v>2.6000000000000005</v>
      </c>
      <c r="BH19" s="67" t="str">
        <f>VLOOKUP(BG19,'SCORE TALLER'!$AP$2:$AQ$7,2,TRUE)</f>
        <v>4. Alto</v>
      </c>
      <c r="BI19" s="67" t="str">
        <f t="shared" si="9"/>
        <v>LBZ</v>
      </c>
      <c r="BJ19" s="67" t="s">
        <v>17</v>
      </c>
      <c r="BK19" s="67" t="str">
        <f t="shared" si="10"/>
        <v>E</v>
      </c>
      <c r="BL19" s="86">
        <f t="shared" si="11"/>
        <v>2273110</v>
      </c>
      <c r="BM19" s="86">
        <f t="shared" si="12"/>
        <v>12362000</v>
      </c>
    </row>
    <row r="20" spans="1:65" x14ac:dyDescent="0.3">
      <c r="A20" s="57">
        <v>44266406</v>
      </c>
      <c r="B20" s="12" t="s">
        <v>158</v>
      </c>
      <c r="C20" s="58" t="s">
        <v>105</v>
      </c>
      <c r="D20" s="58" t="s">
        <v>115</v>
      </c>
      <c r="E20" s="58">
        <v>368900</v>
      </c>
      <c r="F20" s="58">
        <v>5458200</v>
      </c>
      <c r="G20" s="58">
        <f t="shared" si="0"/>
        <v>4120490</v>
      </c>
      <c r="H20" s="58">
        <f t="shared" si="1"/>
        <v>1120490</v>
      </c>
      <c r="I20" s="58">
        <v>5458000</v>
      </c>
      <c r="J20" s="58">
        <v>159282</v>
      </c>
      <c r="K20" s="58">
        <v>0</v>
      </c>
      <c r="L20" s="58">
        <v>3000000</v>
      </c>
      <c r="M20" s="58">
        <v>1337710</v>
      </c>
      <c r="N20" s="58">
        <f>VLOOKUP(AD20,'tabla ingresos'!$A$3:$D$15,4,FALSE)</f>
        <v>1000000</v>
      </c>
      <c r="O20" s="58">
        <v>379846.18866738264</v>
      </c>
      <c r="P20" s="58">
        <v>17076000</v>
      </c>
      <c r="Q20" s="58">
        <v>16279000</v>
      </c>
      <c r="R20" s="12">
        <v>5001</v>
      </c>
      <c r="S20" s="12" t="s">
        <v>87</v>
      </c>
      <c r="T20" s="12" t="s">
        <v>89</v>
      </c>
      <c r="U20" s="12" t="s">
        <v>10</v>
      </c>
      <c r="V20" s="12">
        <v>4</v>
      </c>
      <c r="W20" s="12">
        <v>0</v>
      </c>
      <c r="X20" s="12">
        <v>0</v>
      </c>
      <c r="Y20" s="59">
        <v>4.5013698630136982</v>
      </c>
      <c r="Z20" s="59">
        <v>40.720547945205482</v>
      </c>
      <c r="AA20" s="12">
        <v>2</v>
      </c>
      <c r="AB20" s="12">
        <v>0</v>
      </c>
      <c r="AC20" s="12">
        <v>1</v>
      </c>
      <c r="AD20" s="12">
        <v>2</v>
      </c>
      <c r="AE20" s="12">
        <v>3</v>
      </c>
      <c r="AF20" s="58" t="s">
        <v>0</v>
      </c>
      <c r="AG20" s="66">
        <f t="shared" si="2"/>
        <v>0.3594187924449217</v>
      </c>
      <c r="AH20" s="67">
        <f t="shared" si="3"/>
        <v>15.0228</v>
      </c>
      <c r="AI20" s="67">
        <f t="shared" si="4"/>
        <v>1.13774</v>
      </c>
      <c r="AJ20" s="67">
        <f t="shared" si="5"/>
        <v>2.7469933333333332</v>
      </c>
      <c r="AK20" s="67">
        <f t="shared" si="6"/>
        <v>0.74699333333333329</v>
      </c>
      <c r="AL20" s="67">
        <f t="shared" si="7"/>
        <v>10.852666666666666</v>
      </c>
      <c r="AM20" s="59">
        <f>VLOOKUP(AG20,'SCORE TALLER'!$AC$2:$AD$10,2,TRUE)*AM$2</f>
        <v>0</v>
      </c>
      <c r="AN20" s="59">
        <f>VLOOKUP(AD20,'SCORE TALLER'!$W$2:$X$10,2,TRUE)*AN$2</f>
        <v>0.32</v>
      </c>
      <c r="AO20" s="59">
        <f>VLOOKUP(AB20,'SCORE TALLER'!$S$2:$T$10,2,FALSE)*AO$2</f>
        <v>0.05</v>
      </c>
      <c r="AP20" s="59">
        <f>VLOOKUP(AH20,'SCORE TALLER'!$AE$2:$AF$10,2,TRUE)*AP$2</f>
        <v>0.24</v>
      </c>
      <c r="AQ20" s="59">
        <f>VLOOKUP(AI20,'SCORE TALLER'!$AG$2:$AH$10,2,TRUE)*AQ$2</f>
        <v>0.32</v>
      </c>
      <c r="AR20" s="59">
        <f>VLOOKUP(AC20,'SCORE TALLER'!$U$2:$V$10,2,FALSE)*AR$2</f>
        <v>0.05</v>
      </c>
      <c r="AS20" s="59">
        <f>VLOOKUP(AE20,'SCORE TALLER'!$Y$2:$Z$10,2,FALSE)*AS$2</f>
        <v>0.02</v>
      </c>
      <c r="AT20" s="59">
        <f>VLOOKUP(Z20,'SCORE TALLER'!$O$2:$P$10,2,TRUE)*AT$2</f>
        <v>0.03</v>
      </c>
      <c r="AU20" s="59">
        <f>VLOOKUP(S20,'SCORE TALLER'!$A$2:$B$10,2,FALSE)*AU$2</f>
        <v>0.15000000000000002</v>
      </c>
      <c r="AV20" s="59">
        <f>VLOOKUP(AJ20,'SCORE TALLER'!$AI$2:$AJ$10,2,TRUE)*AV$2</f>
        <v>0.15000000000000002</v>
      </c>
      <c r="AW20" s="59">
        <f>VLOOKUP(AK20,'SCORE TALLER'!$AK$2:$AL$10,2,TRUE)*AW$2</f>
        <v>0.25</v>
      </c>
      <c r="AX20" s="59">
        <f>VLOOKUP(T20,'SCORE TALLER'!$C$2:$D$10,2,FALSE)*AX$2</f>
        <v>0</v>
      </c>
      <c r="AY20" s="59">
        <f>VLOOKUP(W20,'SCORE TALLER'!$I$2:$J$10,2,TRUE)*AY$2</f>
        <v>0</v>
      </c>
      <c r="AZ20" s="59">
        <f>VLOOKUP(X20,'SCORE TALLER'!$K$2:$L$10,2,TRUE)*AZ$2</f>
        <v>0</v>
      </c>
      <c r="BA20" s="59">
        <f>VLOOKUP(U20,'SCORE TALLER'!$E$2:$F$10,2,FALSE)*BA$2</f>
        <v>0</v>
      </c>
      <c r="BB20" s="59">
        <f>VLOOKUP(Y20,'SCORE TALLER'!$M$2:$N$10,2,TRUE)*BB$2</f>
        <v>0.03</v>
      </c>
      <c r="BC20" s="59">
        <f>VLOOKUP(AA20,'SCORE TALLER'!$Q$2:$R$10,2,FALSE)*BC$2</f>
        <v>0</v>
      </c>
      <c r="BD20" s="59">
        <f>VLOOKUP(V20,'SCORE TALLER'!$G$2:$H$10,2,FALSE)*BD$2</f>
        <v>0</v>
      </c>
      <c r="BE20" s="59">
        <f>VLOOKUP(AF20,'SCORE TALLER'!$AA$2:$AB$10,2,FALSE)*BE$2</f>
        <v>0.5</v>
      </c>
      <c r="BF20" s="59">
        <f>VLOOKUP(AL20,'SCORE TALLER'!$AM$2:$AN$10,2,TRUE)*BF$2</f>
        <v>0.5</v>
      </c>
      <c r="BG20" s="67">
        <f t="shared" si="8"/>
        <v>2.6100000000000003</v>
      </c>
      <c r="BH20" s="67" t="str">
        <f>VLOOKUP(BG20,'SCORE TALLER'!$AP$2:$AQ$7,2,TRUE)</f>
        <v>4. Alto</v>
      </c>
      <c r="BI20" s="67" t="str">
        <f t="shared" si="9"/>
        <v>LBZ</v>
      </c>
      <c r="BJ20" s="67" t="str">
        <f t="shared" ref="BJ20:BJ27" si="13">+U20</f>
        <v>A</v>
      </c>
      <c r="BK20" s="67" t="str">
        <f t="shared" si="10"/>
        <v>E</v>
      </c>
      <c r="BL20" s="86">
        <f t="shared" si="11"/>
        <v>1120490</v>
      </c>
      <c r="BM20" s="86">
        <f t="shared" si="12"/>
        <v>16279000</v>
      </c>
    </row>
    <row r="21" spans="1:65" x14ac:dyDescent="0.3">
      <c r="A21" s="57">
        <v>88828202</v>
      </c>
      <c r="B21" s="12" t="s">
        <v>159</v>
      </c>
      <c r="C21" s="58" t="s">
        <v>105</v>
      </c>
      <c r="D21" s="58" t="s">
        <v>30</v>
      </c>
      <c r="E21" s="58"/>
      <c r="F21" s="58">
        <v>11198759</v>
      </c>
      <c r="G21" s="58">
        <f t="shared" si="0"/>
        <v>7703118</v>
      </c>
      <c r="H21" s="58">
        <f t="shared" si="1"/>
        <v>170260</v>
      </c>
      <c r="I21" s="58">
        <v>11199000</v>
      </c>
      <c r="J21" s="58">
        <v>296942</v>
      </c>
      <c r="K21" s="58">
        <v>0</v>
      </c>
      <c r="L21" s="58">
        <v>7532858</v>
      </c>
      <c r="M21" s="58">
        <v>3495641</v>
      </c>
      <c r="N21" s="58">
        <f>VLOOKUP(AD21,'tabla ingresos'!$A$3:$D$15,4,FALSE)</f>
        <v>1000000</v>
      </c>
      <c r="O21" s="58">
        <v>395550.64713192865</v>
      </c>
      <c r="P21" s="58">
        <v>16056000</v>
      </c>
      <c r="Q21" s="58">
        <v>16056000</v>
      </c>
      <c r="R21" s="12">
        <v>76130</v>
      </c>
      <c r="S21" s="12" t="s">
        <v>87</v>
      </c>
      <c r="T21" s="12" t="s">
        <v>89</v>
      </c>
      <c r="U21" s="12" t="s">
        <v>10</v>
      </c>
      <c r="V21" s="12">
        <v>4</v>
      </c>
      <c r="W21" s="12">
        <v>0</v>
      </c>
      <c r="X21" s="12">
        <v>0</v>
      </c>
      <c r="Y21" s="59">
        <v>6.0520547945205481</v>
      </c>
      <c r="Z21" s="59">
        <v>46.18904109589041</v>
      </c>
      <c r="AA21" s="12">
        <v>1</v>
      </c>
      <c r="AB21" s="12">
        <v>2</v>
      </c>
      <c r="AC21" s="12">
        <v>2</v>
      </c>
      <c r="AD21" s="12">
        <v>2</v>
      </c>
      <c r="AE21" s="12">
        <v>3</v>
      </c>
      <c r="AF21" s="58" t="s">
        <v>0</v>
      </c>
      <c r="AG21" s="66">
        <f t="shared" si="2"/>
        <v>0.46166176475461912</v>
      </c>
      <c r="AH21" s="67">
        <f t="shared" si="3"/>
        <v>18.169839333333332</v>
      </c>
      <c r="AI21" s="67">
        <f t="shared" si="4"/>
        <v>2.3304273333333332</v>
      </c>
      <c r="AJ21" s="67">
        <f t="shared" si="5"/>
        <v>5.1354119999999996</v>
      </c>
      <c r="AK21" s="67">
        <f t="shared" si="6"/>
        <v>0.11350666666666667</v>
      </c>
      <c r="AL21" s="67">
        <f t="shared" si="7"/>
        <v>10.704000000000001</v>
      </c>
      <c r="AM21" s="59">
        <f>VLOOKUP(AG21,'SCORE TALLER'!$AC$2:$AD$10,2,TRUE)*AM$2</f>
        <v>0</v>
      </c>
      <c r="AN21" s="59">
        <f>VLOOKUP(AD21,'SCORE TALLER'!$W$2:$X$10,2,TRUE)*AN$2</f>
        <v>0.32</v>
      </c>
      <c r="AO21" s="59">
        <f>VLOOKUP(AB21,'SCORE TALLER'!$S$2:$T$10,2,FALSE)*AO$2</f>
        <v>0.04</v>
      </c>
      <c r="AP21" s="59">
        <f>VLOOKUP(AH21,'SCORE TALLER'!$AE$2:$AF$10,2,TRUE)*AP$2</f>
        <v>0.24</v>
      </c>
      <c r="AQ21" s="59">
        <f>VLOOKUP(AI21,'SCORE TALLER'!$AG$2:$AH$10,2,TRUE)*AQ$2</f>
        <v>0.24</v>
      </c>
      <c r="AR21" s="59">
        <f>VLOOKUP(AC21,'SCORE TALLER'!$U$2:$V$10,2,FALSE)*AR$2</f>
        <v>0.04</v>
      </c>
      <c r="AS21" s="59">
        <f>VLOOKUP(AE21,'SCORE TALLER'!$Y$2:$Z$10,2,FALSE)*AS$2</f>
        <v>0.02</v>
      </c>
      <c r="AT21" s="59">
        <f>VLOOKUP(Z21,'SCORE TALLER'!$O$2:$P$10,2,TRUE)*AT$2</f>
        <v>0.02</v>
      </c>
      <c r="AU21" s="59">
        <f>VLOOKUP(S21,'SCORE TALLER'!$A$2:$B$10,2,FALSE)*AU$2</f>
        <v>0.15000000000000002</v>
      </c>
      <c r="AV21" s="59">
        <f>VLOOKUP(AJ21,'SCORE TALLER'!$AI$2:$AJ$10,2,TRUE)*AV$2</f>
        <v>0</v>
      </c>
      <c r="AW21" s="59">
        <f>VLOOKUP(AK21,'SCORE TALLER'!$AK$2:$AL$10,2,TRUE)*AW$2</f>
        <v>0.25</v>
      </c>
      <c r="AX21" s="59">
        <f>VLOOKUP(T21,'SCORE TALLER'!$C$2:$D$10,2,FALSE)*AX$2</f>
        <v>0</v>
      </c>
      <c r="AY21" s="59">
        <f>VLOOKUP(W21,'SCORE TALLER'!$I$2:$J$10,2,TRUE)*AY$2</f>
        <v>0</v>
      </c>
      <c r="AZ21" s="59">
        <f>VLOOKUP(X21,'SCORE TALLER'!$K$2:$L$10,2,TRUE)*AZ$2</f>
        <v>0</v>
      </c>
      <c r="BA21" s="59">
        <f>VLOOKUP(U21,'SCORE TALLER'!$E$2:$F$10,2,FALSE)*BA$2</f>
        <v>0</v>
      </c>
      <c r="BB21" s="59">
        <f>VLOOKUP(Y21,'SCORE TALLER'!$M$2:$N$10,2,TRUE)*BB$2</f>
        <v>0.02</v>
      </c>
      <c r="BC21" s="59">
        <f>VLOOKUP(AA21,'SCORE TALLER'!$Q$2:$R$10,2,FALSE)*BC$2</f>
        <v>0.05</v>
      </c>
      <c r="BD21" s="59">
        <f>VLOOKUP(V21,'SCORE TALLER'!$G$2:$H$10,2,FALSE)*BD$2</f>
        <v>0</v>
      </c>
      <c r="BE21" s="59">
        <f>VLOOKUP(AF21,'SCORE TALLER'!$AA$2:$AB$10,2,FALSE)*BE$2</f>
        <v>0.5</v>
      </c>
      <c r="BF21" s="59">
        <f>VLOOKUP(AL21,'SCORE TALLER'!$AM$2:$AN$10,2,TRUE)*BF$2</f>
        <v>0.5</v>
      </c>
      <c r="BG21" s="67">
        <f t="shared" si="8"/>
        <v>2.39</v>
      </c>
      <c r="BH21" s="67" t="str">
        <f>VLOOKUP(BG21,'SCORE TALLER'!$AP$2:$AQ$7,2,TRUE)</f>
        <v>3. Medio</v>
      </c>
      <c r="BI21" s="67" t="str">
        <f t="shared" si="9"/>
        <v>LBZ</v>
      </c>
      <c r="BJ21" s="67" t="str">
        <f t="shared" si="13"/>
        <v>A</v>
      </c>
      <c r="BK21" s="67" t="str">
        <f t="shared" si="10"/>
        <v>E</v>
      </c>
      <c r="BL21" s="86">
        <f t="shared" si="11"/>
        <v>170260</v>
      </c>
      <c r="BM21" s="86">
        <f t="shared" si="12"/>
        <v>16056000</v>
      </c>
    </row>
    <row r="22" spans="1:65" x14ac:dyDescent="0.3">
      <c r="A22" s="57">
        <v>8264864</v>
      </c>
      <c r="B22" s="12" t="s">
        <v>160</v>
      </c>
      <c r="C22" s="58" t="s">
        <v>105</v>
      </c>
      <c r="D22" s="58" t="s">
        <v>115</v>
      </c>
      <c r="E22" s="58">
        <v>343417</v>
      </c>
      <c r="F22" s="58">
        <v>6484222</v>
      </c>
      <c r="G22" s="58">
        <f t="shared" si="0"/>
        <v>4758685</v>
      </c>
      <c r="H22" s="58">
        <f t="shared" si="1"/>
        <v>0</v>
      </c>
      <c r="I22" s="58">
        <v>6484000</v>
      </c>
      <c r="J22" s="58">
        <v>198387</v>
      </c>
      <c r="K22" s="58">
        <v>0</v>
      </c>
      <c r="L22" s="58">
        <v>7000000</v>
      </c>
      <c r="M22" s="58">
        <v>1725537</v>
      </c>
      <c r="N22" s="58">
        <f>VLOOKUP(AD22,'tabla ingresos'!$A$3:$D$15,4,FALSE)</f>
        <v>2000000</v>
      </c>
      <c r="O22" s="58">
        <v>708063.01425810833</v>
      </c>
      <c r="P22" s="58">
        <v>31831000</v>
      </c>
      <c r="Q22" s="58">
        <v>31831000</v>
      </c>
      <c r="R22" s="12">
        <v>76130</v>
      </c>
      <c r="S22" s="12" t="s">
        <v>87</v>
      </c>
      <c r="T22" s="12" t="s">
        <v>89</v>
      </c>
      <c r="U22" s="12" t="s">
        <v>10</v>
      </c>
      <c r="V22" s="12">
        <v>4</v>
      </c>
      <c r="W22" s="12">
        <v>0</v>
      </c>
      <c r="X22" s="12">
        <v>0</v>
      </c>
      <c r="Y22" s="59">
        <v>2.8410958904109589</v>
      </c>
      <c r="Z22" s="59">
        <v>45.221917808219175</v>
      </c>
      <c r="AA22" s="12">
        <v>1</v>
      </c>
      <c r="AB22" s="12">
        <v>2</v>
      </c>
      <c r="AC22" s="12">
        <v>2</v>
      </c>
      <c r="AD22" s="12">
        <v>3</v>
      </c>
      <c r="AE22" s="12">
        <v>1</v>
      </c>
      <c r="AF22" s="58" t="s">
        <v>0</v>
      </c>
      <c r="AG22" s="66">
        <f t="shared" si="2"/>
        <v>0.30215000475270276</v>
      </c>
      <c r="AH22" s="67">
        <f t="shared" si="3"/>
        <v>12.771740666666666</v>
      </c>
      <c r="AI22" s="67">
        <f t="shared" si="4"/>
        <v>0.68965133333333328</v>
      </c>
      <c r="AJ22" s="67">
        <f t="shared" si="5"/>
        <v>1.5862283333333334</v>
      </c>
      <c r="AK22" s="67">
        <f t="shared" si="6"/>
        <v>0</v>
      </c>
      <c r="AL22" s="67">
        <f t="shared" si="7"/>
        <v>10.610333333333333</v>
      </c>
      <c r="AM22" s="59">
        <f>VLOOKUP(AG22,'SCORE TALLER'!$AC$2:$AD$10,2,TRUE)*AM$2</f>
        <v>0</v>
      </c>
      <c r="AN22" s="59">
        <f>VLOOKUP(AD22,'SCORE TALLER'!$W$2:$X$10,2,TRUE)*AN$2</f>
        <v>0.32</v>
      </c>
      <c r="AO22" s="59">
        <f>VLOOKUP(AB22,'SCORE TALLER'!$S$2:$T$10,2,FALSE)*AO$2</f>
        <v>0.04</v>
      </c>
      <c r="AP22" s="59">
        <f>VLOOKUP(AH22,'SCORE TALLER'!$AE$2:$AF$10,2,TRUE)*AP$2</f>
        <v>0.16</v>
      </c>
      <c r="AQ22" s="59">
        <f>VLOOKUP(AI22,'SCORE TALLER'!$AG$2:$AH$10,2,TRUE)*AQ$2</f>
        <v>0.4</v>
      </c>
      <c r="AR22" s="59">
        <f>VLOOKUP(AC22,'SCORE TALLER'!$U$2:$V$10,2,FALSE)*AR$2</f>
        <v>0.04</v>
      </c>
      <c r="AS22" s="59">
        <f>VLOOKUP(AE22,'SCORE TALLER'!$Y$2:$Z$10,2,FALSE)*AS$2</f>
        <v>0.03</v>
      </c>
      <c r="AT22" s="59">
        <f>VLOOKUP(Z22,'SCORE TALLER'!$O$2:$P$10,2,TRUE)*AT$2</f>
        <v>0.02</v>
      </c>
      <c r="AU22" s="59">
        <f>VLOOKUP(S22,'SCORE TALLER'!$A$2:$B$10,2,FALSE)*AU$2</f>
        <v>0.15000000000000002</v>
      </c>
      <c r="AV22" s="59">
        <f>VLOOKUP(AJ22,'SCORE TALLER'!$AI$2:$AJ$10,2,TRUE)*AV$2</f>
        <v>0.2</v>
      </c>
      <c r="AW22" s="59">
        <f>VLOOKUP(AK22,'SCORE TALLER'!$AK$2:$AL$10,2,TRUE)*AW$2</f>
        <v>0.25</v>
      </c>
      <c r="AX22" s="59">
        <f>VLOOKUP(T22,'SCORE TALLER'!$C$2:$D$10,2,FALSE)*AX$2</f>
        <v>0</v>
      </c>
      <c r="AY22" s="59">
        <f>VLOOKUP(W22,'SCORE TALLER'!$I$2:$J$10,2,TRUE)*AY$2</f>
        <v>0</v>
      </c>
      <c r="AZ22" s="59">
        <f>VLOOKUP(X22,'SCORE TALLER'!$K$2:$L$10,2,TRUE)*AZ$2</f>
        <v>0</v>
      </c>
      <c r="BA22" s="59">
        <f>VLOOKUP(U22,'SCORE TALLER'!$E$2:$F$10,2,FALSE)*BA$2</f>
        <v>0</v>
      </c>
      <c r="BB22" s="59">
        <f>VLOOKUP(Y22,'SCORE TALLER'!$M$2:$N$10,2,TRUE)*BB$2</f>
        <v>0.04</v>
      </c>
      <c r="BC22" s="59">
        <f>VLOOKUP(AA22,'SCORE TALLER'!$Q$2:$R$10,2,FALSE)*BC$2</f>
        <v>0.05</v>
      </c>
      <c r="BD22" s="59">
        <f>VLOOKUP(V22,'SCORE TALLER'!$G$2:$H$10,2,FALSE)*BD$2</f>
        <v>0</v>
      </c>
      <c r="BE22" s="59">
        <f>VLOOKUP(AF22,'SCORE TALLER'!$AA$2:$AB$10,2,FALSE)*BE$2</f>
        <v>0.5</v>
      </c>
      <c r="BF22" s="59">
        <f>VLOOKUP(AL22,'SCORE TALLER'!$AM$2:$AN$10,2,TRUE)*BF$2</f>
        <v>0.5</v>
      </c>
      <c r="BG22" s="67">
        <f t="shared" si="8"/>
        <v>2.7</v>
      </c>
      <c r="BH22" s="67" t="str">
        <f>VLOOKUP(BG22,'SCORE TALLER'!$AP$2:$AQ$7,2,TRUE)</f>
        <v>4. Alto</v>
      </c>
      <c r="BI22" s="67" t="str">
        <f t="shared" si="9"/>
        <v>LBZ</v>
      </c>
      <c r="BJ22" s="67" t="str">
        <f t="shared" si="13"/>
        <v>A</v>
      </c>
      <c r="BK22" s="67" t="str">
        <f t="shared" si="10"/>
        <v>E</v>
      </c>
      <c r="BL22" s="86">
        <f t="shared" si="11"/>
        <v>0</v>
      </c>
      <c r="BM22" s="86">
        <f t="shared" si="12"/>
        <v>31831000</v>
      </c>
    </row>
    <row r="23" spans="1:65" x14ac:dyDescent="0.3">
      <c r="A23" s="57">
        <v>206640</v>
      </c>
      <c r="B23" s="12" t="s">
        <v>161</v>
      </c>
      <c r="C23" s="58" t="s">
        <v>105</v>
      </c>
      <c r="D23" s="58" t="s">
        <v>115</v>
      </c>
      <c r="E23" s="58"/>
      <c r="F23" s="58">
        <v>4747575</v>
      </c>
      <c r="G23" s="58">
        <f t="shared" si="0"/>
        <v>2738755</v>
      </c>
      <c r="H23" s="58">
        <f t="shared" si="1"/>
        <v>438755</v>
      </c>
      <c r="I23" s="58">
        <v>4748000</v>
      </c>
      <c r="J23" s="58">
        <v>172510</v>
      </c>
      <c r="K23" s="58">
        <v>0</v>
      </c>
      <c r="L23" s="58">
        <v>2300000</v>
      </c>
      <c r="M23" s="58">
        <v>2008820</v>
      </c>
      <c r="N23" s="58">
        <f>VLOOKUP(AD23,'tabla ingresos'!$A$3:$D$15,4,FALSE)</f>
        <v>1000000</v>
      </c>
      <c r="O23" s="58">
        <v>666763.27817399113</v>
      </c>
      <c r="P23" s="58">
        <v>26543000</v>
      </c>
      <c r="Q23" s="58">
        <v>15897000</v>
      </c>
      <c r="R23" s="12">
        <v>13836</v>
      </c>
      <c r="S23" s="12" t="s">
        <v>87</v>
      </c>
      <c r="T23" s="12" t="s">
        <v>89</v>
      </c>
      <c r="U23" s="12" t="s">
        <v>10</v>
      </c>
      <c r="V23" s="12">
        <v>4</v>
      </c>
      <c r="W23" s="12">
        <v>0</v>
      </c>
      <c r="X23" s="12">
        <v>0</v>
      </c>
      <c r="Y23" s="59">
        <v>5.3232876712328769</v>
      </c>
      <c r="Z23" s="59">
        <v>41.704109589041096</v>
      </c>
      <c r="AA23" s="12">
        <v>1</v>
      </c>
      <c r="AB23" s="12">
        <v>2</v>
      </c>
      <c r="AC23" s="12">
        <v>1</v>
      </c>
      <c r="AD23" s="12">
        <v>2</v>
      </c>
      <c r="AE23" s="12">
        <v>2</v>
      </c>
      <c r="AF23" s="58" t="s">
        <v>22</v>
      </c>
      <c r="AG23" s="66">
        <f t="shared" si="2"/>
        <v>0.5595155187826607</v>
      </c>
      <c r="AH23" s="67">
        <f t="shared" si="3"/>
        <v>20.860383333333335</v>
      </c>
      <c r="AI23" s="67">
        <f t="shared" si="4"/>
        <v>1.3392133333333334</v>
      </c>
      <c r="AJ23" s="67">
        <f t="shared" si="5"/>
        <v>1.8258366666666668</v>
      </c>
      <c r="AK23" s="67">
        <f t="shared" si="6"/>
        <v>0.29250333333333334</v>
      </c>
      <c r="AL23" s="67">
        <f t="shared" si="7"/>
        <v>10.598000000000001</v>
      </c>
      <c r="AM23" s="59">
        <f>VLOOKUP(AG23,'SCORE TALLER'!$AC$2:$AD$10,2,TRUE)*AM$2</f>
        <v>0.08</v>
      </c>
      <c r="AN23" s="59">
        <f>VLOOKUP(AD23,'SCORE TALLER'!$W$2:$X$10,2,TRUE)*AN$2</f>
        <v>0.32</v>
      </c>
      <c r="AO23" s="59">
        <f>VLOOKUP(AB23,'SCORE TALLER'!$S$2:$T$10,2,FALSE)*AO$2</f>
        <v>0.04</v>
      </c>
      <c r="AP23" s="59">
        <f>VLOOKUP(AH23,'SCORE TALLER'!$AE$2:$AF$10,2,TRUE)*AP$2</f>
        <v>0.32</v>
      </c>
      <c r="AQ23" s="59">
        <f>VLOOKUP(AI23,'SCORE TALLER'!$AG$2:$AH$10,2,TRUE)*AQ$2</f>
        <v>0.32</v>
      </c>
      <c r="AR23" s="59">
        <f>VLOOKUP(AC23,'SCORE TALLER'!$U$2:$V$10,2,FALSE)*AR$2</f>
        <v>0.05</v>
      </c>
      <c r="AS23" s="59">
        <f>VLOOKUP(AE23,'SCORE TALLER'!$Y$2:$Z$10,2,FALSE)*AS$2</f>
        <v>0.01</v>
      </c>
      <c r="AT23" s="59">
        <f>VLOOKUP(Z23,'SCORE TALLER'!$O$2:$P$10,2,TRUE)*AT$2</f>
        <v>0.03</v>
      </c>
      <c r="AU23" s="59">
        <f>VLOOKUP(S23,'SCORE TALLER'!$A$2:$B$10,2,FALSE)*AU$2</f>
        <v>0.15000000000000002</v>
      </c>
      <c r="AV23" s="59">
        <f>VLOOKUP(AJ23,'SCORE TALLER'!$AI$2:$AJ$10,2,TRUE)*AV$2</f>
        <v>0.2</v>
      </c>
      <c r="AW23" s="59">
        <f>VLOOKUP(AK23,'SCORE TALLER'!$AK$2:$AL$10,2,TRUE)*AW$2</f>
        <v>0.25</v>
      </c>
      <c r="AX23" s="59">
        <f>VLOOKUP(T23,'SCORE TALLER'!$C$2:$D$10,2,FALSE)*AX$2</f>
        <v>0</v>
      </c>
      <c r="AY23" s="59">
        <f>VLOOKUP(W23,'SCORE TALLER'!$I$2:$J$10,2,TRUE)*AY$2</f>
        <v>0</v>
      </c>
      <c r="AZ23" s="59">
        <f>VLOOKUP(X23,'SCORE TALLER'!$K$2:$L$10,2,TRUE)*AZ$2</f>
        <v>0</v>
      </c>
      <c r="BA23" s="59">
        <f>VLOOKUP(U23,'SCORE TALLER'!$E$2:$F$10,2,FALSE)*BA$2</f>
        <v>0</v>
      </c>
      <c r="BB23" s="59">
        <f>VLOOKUP(Y23,'SCORE TALLER'!$M$2:$N$10,2,TRUE)*BB$2</f>
        <v>0.03</v>
      </c>
      <c r="BC23" s="59">
        <f>VLOOKUP(AA23,'SCORE TALLER'!$Q$2:$R$10,2,FALSE)*BC$2</f>
        <v>0.05</v>
      </c>
      <c r="BD23" s="59">
        <f>VLOOKUP(V23,'SCORE TALLER'!$G$2:$H$10,2,FALSE)*BD$2</f>
        <v>0</v>
      </c>
      <c r="BE23" s="59">
        <f>VLOOKUP(AF23,'SCORE TALLER'!$AA$2:$AB$10,2,FALSE)*BE$2</f>
        <v>0.5</v>
      </c>
      <c r="BF23" s="59">
        <f>VLOOKUP(AL23,'SCORE TALLER'!$AM$2:$AN$10,2,TRUE)*BF$2</f>
        <v>0.5</v>
      </c>
      <c r="BG23" s="67">
        <f t="shared" si="8"/>
        <v>2.8500000000000005</v>
      </c>
      <c r="BH23" s="67" t="str">
        <f>VLOOKUP(BG23,'SCORE TALLER'!$AP$2:$AQ$7,2,TRUE)</f>
        <v>4. Alto</v>
      </c>
      <c r="BI23" s="67" t="str">
        <f t="shared" si="9"/>
        <v>LBZ</v>
      </c>
      <c r="BJ23" s="67" t="str">
        <f t="shared" si="13"/>
        <v>A</v>
      </c>
      <c r="BK23" s="67" t="str">
        <f t="shared" si="10"/>
        <v>D</v>
      </c>
      <c r="BL23" s="86">
        <f t="shared" si="11"/>
        <v>438755</v>
      </c>
      <c r="BM23" s="86">
        <f t="shared" si="12"/>
        <v>15897000</v>
      </c>
    </row>
    <row r="24" spans="1:65" x14ac:dyDescent="0.3">
      <c r="A24" s="57">
        <v>4288040</v>
      </c>
      <c r="B24" s="12" t="s">
        <v>162</v>
      </c>
      <c r="C24" s="58" t="s">
        <v>105</v>
      </c>
      <c r="D24" s="58" t="s">
        <v>30</v>
      </c>
      <c r="E24" s="58">
        <v>382400</v>
      </c>
      <c r="F24" s="58">
        <v>9987753</v>
      </c>
      <c r="G24" s="58">
        <f t="shared" si="0"/>
        <v>7423004</v>
      </c>
      <c r="H24" s="58">
        <f t="shared" si="1"/>
        <v>0</v>
      </c>
      <c r="I24" s="58">
        <v>9988000</v>
      </c>
      <c r="J24" s="58">
        <v>350452</v>
      </c>
      <c r="K24" s="58">
        <v>0</v>
      </c>
      <c r="L24" s="58">
        <v>7723143</v>
      </c>
      <c r="M24" s="58">
        <v>2564749</v>
      </c>
      <c r="N24" s="58">
        <f>VLOOKUP(AD24,'tabla ingresos'!$A$3:$D$15,4,FALSE)</f>
        <v>2000000</v>
      </c>
      <c r="O24" s="58">
        <v>697652.6127415743</v>
      </c>
      <c r="P24" s="58">
        <v>31363000</v>
      </c>
      <c r="Q24" s="58">
        <v>31363000</v>
      </c>
      <c r="R24" s="12">
        <v>76130</v>
      </c>
      <c r="S24" s="12" t="s">
        <v>87</v>
      </c>
      <c r="T24" s="12" t="s">
        <v>89</v>
      </c>
      <c r="U24" s="12" t="s">
        <v>10</v>
      </c>
      <c r="V24" s="12">
        <v>4</v>
      </c>
      <c r="W24" s="12">
        <v>0</v>
      </c>
      <c r="X24" s="12">
        <v>0</v>
      </c>
      <c r="Y24" s="59">
        <v>4.3068493150684928</v>
      </c>
      <c r="Z24" s="59">
        <v>53.389041095890413</v>
      </c>
      <c r="AA24" s="12">
        <v>1</v>
      </c>
      <c r="AB24" s="12">
        <v>0</v>
      </c>
      <c r="AC24" s="12">
        <v>2</v>
      </c>
      <c r="AD24" s="12">
        <v>3</v>
      </c>
      <c r="AE24" s="12">
        <v>3</v>
      </c>
      <c r="AF24" s="58" t="s">
        <v>0</v>
      </c>
      <c r="AG24" s="66">
        <f t="shared" si="2"/>
        <v>0.34936820424719145</v>
      </c>
      <c r="AH24" s="67">
        <f t="shared" si="3"/>
        <v>13.783584333333334</v>
      </c>
      <c r="AI24" s="67">
        <f t="shared" si="4"/>
        <v>0.98238300000000001</v>
      </c>
      <c r="AJ24" s="67">
        <f t="shared" si="5"/>
        <v>2.4743346666666666</v>
      </c>
      <c r="AK24" s="67">
        <f t="shared" si="6"/>
        <v>0</v>
      </c>
      <c r="AL24" s="67">
        <f t="shared" si="7"/>
        <v>10.454333333333333</v>
      </c>
      <c r="AM24" s="59">
        <f>VLOOKUP(AG24,'SCORE TALLER'!$AC$2:$AD$10,2,TRUE)*AM$2</f>
        <v>0</v>
      </c>
      <c r="AN24" s="59">
        <f>VLOOKUP(AD24,'SCORE TALLER'!$W$2:$X$10,2,TRUE)*AN$2</f>
        <v>0.32</v>
      </c>
      <c r="AO24" s="59">
        <f>VLOOKUP(AB24,'SCORE TALLER'!$S$2:$T$10,2,FALSE)*AO$2</f>
        <v>0.05</v>
      </c>
      <c r="AP24" s="59">
        <f>VLOOKUP(AH24,'SCORE TALLER'!$AE$2:$AF$10,2,TRUE)*AP$2</f>
        <v>0.16</v>
      </c>
      <c r="AQ24" s="59">
        <f>VLOOKUP(AI24,'SCORE TALLER'!$AG$2:$AH$10,2,TRUE)*AQ$2</f>
        <v>0.4</v>
      </c>
      <c r="AR24" s="59">
        <f>VLOOKUP(AC24,'SCORE TALLER'!$U$2:$V$10,2,FALSE)*AR$2</f>
        <v>0.04</v>
      </c>
      <c r="AS24" s="59">
        <f>VLOOKUP(AE24,'SCORE TALLER'!$Y$2:$Z$10,2,FALSE)*AS$2</f>
        <v>0.02</v>
      </c>
      <c r="AT24" s="59">
        <f>VLOOKUP(Z24,'SCORE TALLER'!$O$2:$P$10,2,TRUE)*AT$2</f>
        <v>0.02</v>
      </c>
      <c r="AU24" s="59">
        <f>VLOOKUP(S24,'SCORE TALLER'!$A$2:$B$10,2,FALSE)*AU$2</f>
        <v>0.15000000000000002</v>
      </c>
      <c r="AV24" s="59">
        <f>VLOOKUP(AJ24,'SCORE TALLER'!$AI$2:$AJ$10,2,TRUE)*AV$2</f>
        <v>0.15000000000000002</v>
      </c>
      <c r="AW24" s="59">
        <f>VLOOKUP(AK24,'SCORE TALLER'!$AK$2:$AL$10,2,TRUE)*AW$2</f>
        <v>0.25</v>
      </c>
      <c r="AX24" s="59">
        <f>VLOOKUP(T24,'SCORE TALLER'!$C$2:$D$10,2,FALSE)*AX$2</f>
        <v>0</v>
      </c>
      <c r="AY24" s="59">
        <f>VLOOKUP(W24,'SCORE TALLER'!$I$2:$J$10,2,TRUE)*AY$2</f>
        <v>0</v>
      </c>
      <c r="AZ24" s="59">
        <f>VLOOKUP(X24,'SCORE TALLER'!$K$2:$L$10,2,TRUE)*AZ$2</f>
        <v>0</v>
      </c>
      <c r="BA24" s="59">
        <f>VLOOKUP(U24,'SCORE TALLER'!$E$2:$F$10,2,FALSE)*BA$2</f>
        <v>0</v>
      </c>
      <c r="BB24" s="59">
        <f>VLOOKUP(Y24,'SCORE TALLER'!$M$2:$N$10,2,TRUE)*BB$2</f>
        <v>0.03</v>
      </c>
      <c r="BC24" s="59">
        <f>VLOOKUP(AA24,'SCORE TALLER'!$Q$2:$R$10,2,FALSE)*BC$2</f>
        <v>0.05</v>
      </c>
      <c r="BD24" s="59">
        <f>VLOOKUP(V24,'SCORE TALLER'!$G$2:$H$10,2,FALSE)*BD$2</f>
        <v>0</v>
      </c>
      <c r="BE24" s="59">
        <f>VLOOKUP(AF24,'SCORE TALLER'!$AA$2:$AB$10,2,FALSE)*BE$2</f>
        <v>0.5</v>
      </c>
      <c r="BF24" s="59">
        <f>VLOOKUP(AL24,'SCORE TALLER'!$AM$2:$AN$10,2,TRUE)*BF$2</f>
        <v>0.5</v>
      </c>
      <c r="BG24" s="67">
        <f t="shared" si="8"/>
        <v>2.64</v>
      </c>
      <c r="BH24" s="67" t="str">
        <f>VLOOKUP(BG24,'SCORE TALLER'!$AP$2:$AQ$7,2,TRUE)</f>
        <v>4. Alto</v>
      </c>
      <c r="BI24" s="67" t="str">
        <f t="shared" si="9"/>
        <v>LBZ</v>
      </c>
      <c r="BJ24" s="67" t="str">
        <f t="shared" si="13"/>
        <v>A</v>
      </c>
      <c r="BK24" s="67" t="str">
        <f t="shared" si="10"/>
        <v>E</v>
      </c>
      <c r="BL24" s="86">
        <f t="shared" si="11"/>
        <v>0</v>
      </c>
      <c r="BM24" s="86">
        <f t="shared" si="12"/>
        <v>31363000</v>
      </c>
    </row>
    <row r="25" spans="1:65" x14ac:dyDescent="0.3">
      <c r="A25" s="57">
        <v>2048408468</v>
      </c>
      <c r="B25" s="12" t="s">
        <v>163</v>
      </c>
      <c r="C25" s="58" t="s">
        <v>105</v>
      </c>
      <c r="D25" s="58" t="s">
        <v>114</v>
      </c>
      <c r="E25" s="58"/>
      <c r="F25" s="58">
        <v>2266671</v>
      </c>
      <c r="G25" s="58">
        <f t="shared" si="0"/>
        <v>1046051</v>
      </c>
      <c r="H25" s="58">
        <f t="shared" si="1"/>
        <v>1046051</v>
      </c>
      <c r="I25" s="58">
        <v>2417000</v>
      </c>
      <c r="J25" s="58">
        <v>111852</v>
      </c>
      <c r="K25" s="58">
        <v>0</v>
      </c>
      <c r="L25" s="58">
        <v>0</v>
      </c>
      <c r="M25" s="58">
        <v>1220620</v>
      </c>
      <c r="N25" s="58">
        <f>VLOOKUP(AD25,'tabla ingresos'!$A$3:$D$15,4,FALSE)</f>
        <v>1000000</v>
      </c>
      <c r="O25" s="58">
        <v>332532.24844159663</v>
      </c>
      <c r="P25" s="58">
        <v>14949000</v>
      </c>
      <c r="Q25" s="58">
        <v>14949000</v>
      </c>
      <c r="R25" s="12">
        <v>13001</v>
      </c>
      <c r="S25" s="12" t="s">
        <v>88</v>
      </c>
      <c r="T25" s="12" t="s">
        <v>89</v>
      </c>
      <c r="U25" s="12" t="s">
        <v>10</v>
      </c>
      <c r="V25" s="12">
        <v>4</v>
      </c>
      <c r="W25" s="12">
        <v>0</v>
      </c>
      <c r="X25" s="12">
        <v>0</v>
      </c>
      <c r="Y25" s="59">
        <v>2.8602739726027395</v>
      </c>
      <c r="Z25" s="59">
        <v>33.739726027397261</v>
      </c>
      <c r="AA25" s="12">
        <v>2</v>
      </c>
      <c r="AB25" s="12">
        <v>2</v>
      </c>
      <c r="AC25" s="12">
        <v>3</v>
      </c>
      <c r="AD25" s="12">
        <v>2</v>
      </c>
      <c r="AE25" s="12">
        <v>3</v>
      </c>
      <c r="AF25" s="58" t="s">
        <v>0</v>
      </c>
      <c r="AG25" s="66">
        <f t="shared" si="2"/>
        <v>0.29625616562773111</v>
      </c>
      <c r="AH25" s="67">
        <f t="shared" si="3"/>
        <v>11.477114</v>
      </c>
      <c r="AI25" s="67">
        <f t="shared" si="4"/>
        <v>0.81374666666666662</v>
      </c>
      <c r="AJ25" s="67">
        <f t="shared" si="5"/>
        <v>0.69736733333333334</v>
      </c>
      <c r="AK25" s="67">
        <f t="shared" si="6"/>
        <v>0.69736733333333334</v>
      </c>
      <c r="AL25" s="67">
        <f t="shared" si="7"/>
        <v>9.9659999999999993</v>
      </c>
      <c r="AM25" s="59">
        <f>VLOOKUP(AG25,'SCORE TALLER'!$AC$2:$AD$10,2,TRUE)*AM$2</f>
        <v>0</v>
      </c>
      <c r="AN25" s="59">
        <f>VLOOKUP(AD25,'SCORE TALLER'!$W$2:$X$10,2,TRUE)*AN$2</f>
        <v>0.32</v>
      </c>
      <c r="AO25" s="59">
        <f>VLOOKUP(AB25,'SCORE TALLER'!$S$2:$T$10,2,FALSE)*AO$2</f>
        <v>0.04</v>
      </c>
      <c r="AP25" s="59">
        <f>VLOOKUP(AH25,'SCORE TALLER'!$AE$2:$AF$10,2,TRUE)*AP$2</f>
        <v>0.16</v>
      </c>
      <c r="AQ25" s="59">
        <f>VLOOKUP(AI25,'SCORE TALLER'!$AG$2:$AH$10,2,TRUE)*AQ$2</f>
        <v>0.4</v>
      </c>
      <c r="AR25" s="59">
        <f>VLOOKUP(AC25,'SCORE TALLER'!$U$2:$V$10,2,FALSE)*AR$2</f>
        <v>0.03</v>
      </c>
      <c r="AS25" s="59">
        <f>VLOOKUP(AE25,'SCORE TALLER'!$Y$2:$Z$10,2,FALSE)*AS$2</f>
        <v>0.02</v>
      </c>
      <c r="AT25" s="59">
        <f>VLOOKUP(Z25,'SCORE TALLER'!$O$2:$P$10,2,TRUE)*AT$2</f>
        <v>0.04</v>
      </c>
      <c r="AU25" s="59">
        <f>VLOOKUP(S25,'SCORE TALLER'!$A$2:$B$10,2,FALSE)*AU$2</f>
        <v>0.25</v>
      </c>
      <c r="AV25" s="59">
        <f>VLOOKUP(AJ25,'SCORE TALLER'!$AI$2:$AJ$10,2,TRUE)*AV$2</f>
        <v>0.25</v>
      </c>
      <c r="AW25" s="59">
        <f>VLOOKUP(AK25,'SCORE TALLER'!$AK$2:$AL$10,2,TRUE)*AW$2</f>
        <v>0.25</v>
      </c>
      <c r="AX25" s="59">
        <f>VLOOKUP(T25,'SCORE TALLER'!$C$2:$D$10,2,FALSE)*AX$2</f>
        <v>0</v>
      </c>
      <c r="AY25" s="59">
        <f>VLOOKUP(W25,'SCORE TALLER'!$I$2:$J$10,2,TRUE)*AY$2</f>
        <v>0</v>
      </c>
      <c r="AZ25" s="59">
        <f>VLOOKUP(X25,'SCORE TALLER'!$K$2:$L$10,2,TRUE)*AZ$2</f>
        <v>0</v>
      </c>
      <c r="BA25" s="59">
        <f>VLOOKUP(U25,'SCORE TALLER'!$E$2:$F$10,2,FALSE)*BA$2</f>
        <v>0</v>
      </c>
      <c r="BB25" s="59">
        <f>VLOOKUP(Y25,'SCORE TALLER'!$M$2:$N$10,2,TRUE)*BB$2</f>
        <v>0.04</v>
      </c>
      <c r="BC25" s="59">
        <f>VLOOKUP(AA25,'SCORE TALLER'!$Q$2:$R$10,2,FALSE)*BC$2</f>
        <v>0</v>
      </c>
      <c r="BD25" s="59">
        <f>VLOOKUP(V25,'SCORE TALLER'!$G$2:$H$10,2,FALSE)*BD$2</f>
        <v>0</v>
      </c>
      <c r="BE25" s="59">
        <f>VLOOKUP(AF25,'SCORE TALLER'!$AA$2:$AB$10,2,FALSE)*BE$2</f>
        <v>0.5</v>
      </c>
      <c r="BF25" s="59">
        <f>VLOOKUP(AL25,'SCORE TALLER'!$AM$2:$AN$10,2,TRUE)*BF$2</f>
        <v>0.5</v>
      </c>
      <c r="BG25" s="67">
        <f t="shared" si="8"/>
        <v>2.8</v>
      </c>
      <c r="BH25" s="67" t="str">
        <f>VLOOKUP(BG25,'SCORE TALLER'!$AP$2:$AQ$7,2,TRUE)</f>
        <v>4. Alto</v>
      </c>
      <c r="BI25" s="67" t="str">
        <f t="shared" si="9"/>
        <v>LBZ</v>
      </c>
      <c r="BJ25" s="67" t="str">
        <f t="shared" si="13"/>
        <v>A</v>
      </c>
      <c r="BK25" s="67" t="str">
        <f t="shared" si="10"/>
        <v>E</v>
      </c>
      <c r="BL25" s="86">
        <f t="shared" si="11"/>
        <v>1046051</v>
      </c>
      <c r="BM25" s="86">
        <f t="shared" si="12"/>
        <v>14949000</v>
      </c>
    </row>
    <row r="26" spans="1:65" x14ac:dyDescent="0.3">
      <c r="A26" s="57">
        <v>2042466284</v>
      </c>
      <c r="B26" s="12" t="s">
        <v>164</v>
      </c>
      <c r="C26" s="58" t="s">
        <v>105</v>
      </c>
      <c r="D26" s="58" t="s">
        <v>115</v>
      </c>
      <c r="E26" s="58"/>
      <c r="F26" s="58">
        <v>3476835</v>
      </c>
      <c r="G26" s="58">
        <f t="shared" si="0"/>
        <v>2204015</v>
      </c>
      <c r="H26" s="58">
        <f t="shared" si="1"/>
        <v>804015</v>
      </c>
      <c r="I26" s="58">
        <v>3477000</v>
      </c>
      <c r="J26" s="58">
        <v>199098</v>
      </c>
      <c r="K26" s="58">
        <v>0</v>
      </c>
      <c r="L26" s="58">
        <v>1400000</v>
      </c>
      <c r="M26" s="58">
        <v>1272820</v>
      </c>
      <c r="N26" s="58">
        <f>VLOOKUP(AD26,'tabla ingresos'!$A$3:$D$15,4,FALSE)</f>
        <v>1000000</v>
      </c>
      <c r="O26" s="58">
        <v>384287.76507817663</v>
      </c>
      <c r="P26" s="58">
        <v>14621000</v>
      </c>
      <c r="Q26" s="58">
        <v>14621000</v>
      </c>
      <c r="R26" s="12">
        <v>15001</v>
      </c>
      <c r="S26" s="12" t="s">
        <v>87</v>
      </c>
      <c r="T26" s="12" t="s">
        <v>89</v>
      </c>
      <c r="U26" s="12" t="s">
        <v>10</v>
      </c>
      <c r="V26" s="12">
        <v>4</v>
      </c>
      <c r="W26" s="12">
        <v>0</v>
      </c>
      <c r="X26" s="12">
        <v>0</v>
      </c>
      <c r="Y26" s="59">
        <v>5.1561643835616442</v>
      </c>
      <c r="Z26" s="59">
        <v>35.956164383561642</v>
      </c>
      <c r="AA26" s="12">
        <v>2</v>
      </c>
      <c r="AB26" s="12">
        <v>2</v>
      </c>
      <c r="AC26" s="12">
        <v>2</v>
      </c>
      <c r="AD26" s="12">
        <v>2</v>
      </c>
      <c r="AE26" s="12">
        <v>3</v>
      </c>
      <c r="AF26" s="58" t="s">
        <v>0</v>
      </c>
      <c r="AG26" s="66">
        <f t="shared" si="2"/>
        <v>0.38892384338545111</v>
      </c>
      <c r="AH26" s="67">
        <f t="shared" si="3"/>
        <v>12.065223333333334</v>
      </c>
      <c r="AI26" s="67">
        <f t="shared" si="4"/>
        <v>0.84854666666666667</v>
      </c>
      <c r="AJ26" s="67">
        <f t="shared" si="5"/>
        <v>1.4693433333333332</v>
      </c>
      <c r="AK26" s="67">
        <f t="shared" si="6"/>
        <v>0.53600999999999999</v>
      </c>
      <c r="AL26" s="67">
        <f t="shared" si="7"/>
        <v>9.7473333333333336</v>
      </c>
      <c r="AM26" s="59">
        <f>VLOOKUP(AG26,'SCORE TALLER'!$AC$2:$AD$10,2,TRUE)*AM$2</f>
        <v>0</v>
      </c>
      <c r="AN26" s="59">
        <f>VLOOKUP(AD26,'SCORE TALLER'!$W$2:$X$10,2,TRUE)*AN$2</f>
        <v>0.32</v>
      </c>
      <c r="AO26" s="59">
        <f>VLOOKUP(AB26,'SCORE TALLER'!$S$2:$T$10,2,FALSE)*AO$2</f>
        <v>0.04</v>
      </c>
      <c r="AP26" s="59">
        <f>VLOOKUP(AH26,'SCORE TALLER'!$AE$2:$AF$10,2,TRUE)*AP$2</f>
        <v>0.16</v>
      </c>
      <c r="AQ26" s="59">
        <f>VLOOKUP(AI26,'SCORE TALLER'!$AG$2:$AH$10,2,TRUE)*AQ$2</f>
        <v>0.4</v>
      </c>
      <c r="AR26" s="59">
        <f>VLOOKUP(AC26,'SCORE TALLER'!$U$2:$V$10,2,FALSE)*AR$2</f>
        <v>0.04</v>
      </c>
      <c r="AS26" s="59">
        <f>VLOOKUP(AE26,'SCORE TALLER'!$Y$2:$Z$10,2,FALSE)*AS$2</f>
        <v>0.02</v>
      </c>
      <c r="AT26" s="59">
        <f>VLOOKUP(Z26,'SCORE TALLER'!$O$2:$P$10,2,TRUE)*AT$2</f>
        <v>0.03</v>
      </c>
      <c r="AU26" s="59">
        <f>VLOOKUP(S26,'SCORE TALLER'!$A$2:$B$10,2,FALSE)*AU$2</f>
        <v>0.15000000000000002</v>
      </c>
      <c r="AV26" s="59">
        <f>VLOOKUP(AJ26,'SCORE TALLER'!$AI$2:$AJ$10,2,TRUE)*AV$2</f>
        <v>0.2</v>
      </c>
      <c r="AW26" s="59">
        <f>VLOOKUP(AK26,'SCORE TALLER'!$AK$2:$AL$10,2,TRUE)*AW$2</f>
        <v>0.25</v>
      </c>
      <c r="AX26" s="59">
        <f>VLOOKUP(T26,'SCORE TALLER'!$C$2:$D$10,2,FALSE)*AX$2</f>
        <v>0</v>
      </c>
      <c r="AY26" s="59">
        <f>VLOOKUP(W26,'SCORE TALLER'!$I$2:$J$10,2,TRUE)*AY$2</f>
        <v>0</v>
      </c>
      <c r="AZ26" s="59">
        <f>VLOOKUP(X26,'SCORE TALLER'!$K$2:$L$10,2,TRUE)*AZ$2</f>
        <v>0</v>
      </c>
      <c r="BA26" s="59">
        <f>VLOOKUP(U26,'SCORE TALLER'!$E$2:$F$10,2,FALSE)*BA$2</f>
        <v>0</v>
      </c>
      <c r="BB26" s="59">
        <f>VLOOKUP(Y26,'SCORE TALLER'!$M$2:$N$10,2,TRUE)*BB$2</f>
        <v>0.03</v>
      </c>
      <c r="BC26" s="59">
        <f>VLOOKUP(AA26,'SCORE TALLER'!$Q$2:$R$10,2,FALSE)*BC$2</f>
        <v>0</v>
      </c>
      <c r="BD26" s="59">
        <f>VLOOKUP(V26,'SCORE TALLER'!$G$2:$H$10,2,FALSE)*BD$2</f>
        <v>0</v>
      </c>
      <c r="BE26" s="59">
        <f>VLOOKUP(AF26,'SCORE TALLER'!$AA$2:$AB$10,2,FALSE)*BE$2</f>
        <v>0.5</v>
      </c>
      <c r="BF26" s="59">
        <f>VLOOKUP(AL26,'SCORE TALLER'!$AM$2:$AN$10,2,TRUE)*BF$2</f>
        <v>0.5</v>
      </c>
      <c r="BG26" s="67">
        <f t="shared" si="8"/>
        <v>2.64</v>
      </c>
      <c r="BH26" s="67" t="str">
        <f>VLOOKUP(BG26,'SCORE TALLER'!$AP$2:$AQ$7,2,TRUE)</f>
        <v>4. Alto</v>
      </c>
      <c r="BI26" s="67" t="str">
        <f t="shared" si="9"/>
        <v>LBZ</v>
      </c>
      <c r="BJ26" s="67" t="str">
        <f t="shared" si="13"/>
        <v>A</v>
      </c>
      <c r="BK26" s="67" t="str">
        <f t="shared" si="10"/>
        <v>E</v>
      </c>
      <c r="BL26" s="86">
        <f t="shared" si="11"/>
        <v>804015</v>
      </c>
      <c r="BM26" s="86">
        <f t="shared" si="12"/>
        <v>14621000</v>
      </c>
    </row>
    <row r="27" spans="1:65" x14ac:dyDescent="0.3">
      <c r="A27" s="57">
        <v>8048420</v>
      </c>
      <c r="B27" s="12" t="s">
        <v>165</v>
      </c>
      <c r="C27" s="58" t="s">
        <v>105</v>
      </c>
      <c r="D27" s="58" t="s">
        <v>114</v>
      </c>
      <c r="E27" s="58"/>
      <c r="F27" s="58">
        <v>3713227</v>
      </c>
      <c r="G27" s="58">
        <f t="shared" si="0"/>
        <v>1521747</v>
      </c>
      <c r="H27" s="58">
        <f t="shared" si="1"/>
        <v>1521747</v>
      </c>
      <c r="I27" s="58">
        <v>3713000</v>
      </c>
      <c r="J27" s="58">
        <v>138008</v>
      </c>
      <c r="K27" s="58">
        <v>0</v>
      </c>
      <c r="L27" s="58">
        <v>0</v>
      </c>
      <c r="M27" s="58">
        <v>2191480</v>
      </c>
      <c r="N27" s="58">
        <f>VLOOKUP(AD27,'tabla ingresos'!$A$3:$D$15,4,FALSE)</f>
        <v>2000000</v>
      </c>
      <c r="O27" s="58">
        <v>633343.91448452324</v>
      </c>
      <c r="P27" s="58">
        <v>28472000</v>
      </c>
      <c r="Q27" s="58">
        <v>28402000</v>
      </c>
      <c r="R27" s="12">
        <v>13052</v>
      </c>
      <c r="S27" s="12" t="s">
        <v>88</v>
      </c>
      <c r="T27" s="12" t="s">
        <v>89</v>
      </c>
      <c r="U27" s="12" t="s">
        <v>10</v>
      </c>
      <c r="V27" s="12">
        <v>4</v>
      </c>
      <c r="W27" s="12">
        <v>0</v>
      </c>
      <c r="X27" s="12">
        <v>0</v>
      </c>
      <c r="Y27" s="59">
        <v>4.6575342465753424</v>
      </c>
      <c r="Z27" s="59">
        <v>38.342465753424655</v>
      </c>
      <c r="AA27" s="12">
        <v>1</v>
      </c>
      <c r="AB27" s="12">
        <v>3</v>
      </c>
      <c r="AC27" s="12">
        <v>2</v>
      </c>
      <c r="AD27" s="12">
        <v>3</v>
      </c>
      <c r="AE27" s="12">
        <v>3</v>
      </c>
      <c r="AF27" s="58" t="s">
        <v>0</v>
      </c>
      <c r="AG27" s="66">
        <f t="shared" si="2"/>
        <v>0.25711730482817441</v>
      </c>
      <c r="AH27" s="67">
        <f t="shared" si="3"/>
        <v>10.728408999999999</v>
      </c>
      <c r="AI27" s="67">
        <f t="shared" si="4"/>
        <v>0.73049333333333333</v>
      </c>
      <c r="AJ27" s="67">
        <f t="shared" si="5"/>
        <v>0.50724899999999995</v>
      </c>
      <c r="AK27" s="67">
        <f t="shared" si="6"/>
        <v>0.50724899999999995</v>
      </c>
      <c r="AL27" s="67">
        <f t="shared" si="7"/>
        <v>9.4673333333333325</v>
      </c>
      <c r="AM27" s="59">
        <f>VLOOKUP(AG27,'SCORE TALLER'!$AC$2:$AD$10,2,TRUE)*AM$2</f>
        <v>0</v>
      </c>
      <c r="AN27" s="59">
        <f>VLOOKUP(AD27,'SCORE TALLER'!$W$2:$X$10,2,TRUE)*AN$2</f>
        <v>0.32</v>
      </c>
      <c r="AO27" s="59">
        <f>VLOOKUP(AB27,'SCORE TALLER'!$S$2:$T$10,2,FALSE)*AO$2</f>
        <v>0.03</v>
      </c>
      <c r="AP27" s="59">
        <f>VLOOKUP(AH27,'SCORE TALLER'!$AE$2:$AF$10,2,TRUE)*AP$2</f>
        <v>0.16</v>
      </c>
      <c r="AQ27" s="59">
        <f>VLOOKUP(AI27,'SCORE TALLER'!$AG$2:$AH$10,2,TRUE)*AQ$2</f>
        <v>0.4</v>
      </c>
      <c r="AR27" s="59">
        <f>VLOOKUP(AC27,'SCORE TALLER'!$U$2:$V$10,2,FALSE)*AR$2</f>
        <v>0.04</v>
      </c>
      <c r="AS27" s="59">
        <f>VLOOKUP(AE27,'SCORE TALLER'!$Y$2:$Z$10,2,FALSE)*AS$2</f>
        <v>0.02</v>
      </c>
      <c r="AT27" s="59">
        <f>VLOOKUP(Z27,'SCORE TALLER'!$O$2:$P$10,2,TRUE)*AT$2</f>
        <v>0.03</v>
      </c>
      <c r="AU27" s="59">
        <f>VLOOKUP(S27,'SCORE TALLER'!$A$2:$B$10,2,FALSE)*AU$2</f>
        <v>0.25</v>
      </c>
      <c r="AV27" s="59">
        <f>VLOOKUP(AJ27,'SCORE TALLER'!$AI$2:$AJ$10,2,TRUE)*AV$2</f>
        <v>0.25</v>
      </c>
      <c r="AW27" s="59">
        <f>VLOOKUP(AK27,'SCORE TALLER'!$AK$2:$AL$10,2,TRUE)*AW$2</f>
        <v>0.25</v>
      </c>
      <c r="AX27" s="59">
        <f>VLOOKUP(T27,'SCORE TALLER'!$C$2:$D$10,2,FALSE)*AX$2</f>
        <v>0</v>
      </c>
      <c r="AY27" s="59">
        <f>VLOOKUP(W27,'SCORE TALLER'!$I$2:$J$10,2,TRUE)*AY$2</f>
        <v>0</v>
      </c>
      <c r="AZ27" s="59">
        <f>VLOOKUP(X27,'SCORE TALLER'!$K$2:$L$10,2,TRUE)*AZ$2</f>
        <v>0</v>
      </c>
      <c r="BA27" s="59">
        <f>VLOOKUP(U27,'SCORE TALLER'!$E$2:$F$10,2,FALSE)*BA$2</f>
        <v>0</v>
      </c>
      <c r="BB27" s="59">
        <f>VLOOKUP(Y27,'SCORE TALLER'!$M$2:$N$10,2,TRUE)*BB$2</f>
        <v>0.03</v>
      </c>
      <c r="BC27" s="59">
        <f>VLOOKUP(AA27,'SCORE TALLER'!$Q$2:$R$10,2,FALSE)*BC$2</f>
        <v>0.05</v>
      </c>
      <c r="BD27" s="59">
        <f>VLOOKUP(V27,'SCORE TALLER'!$G$2:$H$10,2,FALSE)*BD$2</f>
        <v>0</v>
      </c>
      <c r="BE27" s="59">
        <f>VLOOKUP(AF27,'SCORE TALLER'!$AA$2:$AB$10,2,FALSE)*BE$2</f>
        <v>0.5</v>
      </c>
      <c r="BF27" s="59">
        <f>VLOOKUP(AL27,'SCORE TALLER'!$AM$2:$AN$10,2,TRUE)*BF$2</f>
        <v>0.5</v>
      </c>
      <c r="BG27" s="67">
        <f t="shared" si="8"/>
        <v>2.83</v>
      </c>
      <c r="BH27" s="67" t="str">
        <f>VLOOKUP(BG27,'SCORE TALLER'!$AP$2:$AQ$7,2,TRUE)</f>
        <v>4. Alto</v>
      </c>
      <c r="BI27" s="67" t="str">
        <f t="shared" si="9"/>
        <v>LBZ</v>
      </c>
      <c r="BJ27" s="67" t="str">
        <f t="shared" si="13"/>
        <v>A</v>
      </c>
      <c r="BK27" s="67" t="str">
        <f t="shared" si="10"/>
        <v>E</v>
      </c>
      <c r="BL27" s="86">
        <f t="shared" si="11"/>
        <v>1521747</v>
      </c>
      <c r="BM27" s="86">
        <f t="shared" si="12"/>
        <v>28402000</v>
      </c>
    </row>
    <row r="28" spans="1:65" x14ac:dyDescent="0.3">
      <c r="A28" s="57">
        <v>24846280</v>
      </c>
      <c r="B28" s="12" t="s">
        <v>166</v>
      </c>
      <c r="C28" s="58" t="s">
        <v>105</v>
      </c>
      <c r="D28" s="58" t="s">
        <v>115</v>
      </c>
      <c r="E28" s="58"/>
      <c r="F28" s="58">
        <v>5637299</v>
      </c>
      <c r="G28" s="58">
        <f t="shared" si="0"/>
        <v>3893679</v>
      </c>
      <c r="H28" s="58">
        <f t="shared" si="1"/>
        <v>3893679</v>
      </c>
      <c r="I28" s="58">
        <v>5637000</v>
      </c>
      <c r="J28" s="58">
        <v>175385</v>
      </c>
      <c r="K28" s="58">
        <v>0</v>
      </c>
      <c r="L28" s="58">
        <v>0</v>
      </c>
      <c r="M28" s="58">
        <v>1743620</v>
      </c>
      <c r="N28" s="58">
        <f>VLOOKUP(AD28,'tabla ingresos'!$A$3:$D$15,4,FALSE)</f>
        <v>1000000</v>
      </c>
      <c r="O28" s="58">
        <v>1349125.7520892925</v>
      </c>
      <c r="P28" s="58">
        <v>60650000</v>
      </c>
      <c r="Q28" s="58">
        <v>60650000</v>
      </c>
      <c r="R28" s="12">
        <v>68307</v>
      </c>
      <c r="S28" s="12" t="s">
        <v>88</v>
      </c>
      <c r="T28" s="12" t="s">
        <v>89</v>
      </c>
      <c r="U28" s="12" t="s">
        <v>10</v>
      </c>
      <c r="V28" s="12">
        <v>4</v>
      </c>
      <c r="W28" s="12">
        <v>0</v>
      </c>
      <c r="X28" s="12">
        <v>0</v>
      </c>
      <c r="Y28" s="59">
        <v>4.5753424657534243</v>
      </c>
      <c r="Z28" s="59">
        <v>41.364383561643834</v>
      </c>
      <c r="AA28" s="12">
        <v>1</v>
      </c>
      <c r="AB28" s="12">
        <v>2</v>
      </c>
      <c r="AC28" s="12">
        <v>3</v>
      </c>
      <c r="AD28" s="12">
        <v>2</v>
      </c>
      <c r="AE28" s="12">
        <v>2</v>
      </c>
      <c r="AF28" s="58" t="s">
        <v>0</v>
      </c>
      <c r="AG28" s="66">
        <f t="shared" si="2"/>
        <v>1.0163405013928617</v>
      </c>
      <c r="AH28" s="67">
        <f t="shared" si="3"/>
        <v>44.191532666666667</v>
      </c>
      <c r="AI28" s="67">
        <f t="shared" si="4"/>
        <v>1.1624133333333333</v>
      </c>
      <c r="AJ28" s="67">
        <f t="shared" si="5"/>
        <v>2.5957859999999999</v>
      </c>
      <c r="AK28" s="67">
        <f t="shared" si="6"/>
        <v>2.5957859999999999</v>
      </c>
      <c r="AL28" s="67">
        <f t="shared" si="7"/>
        <v>40.43333333333333</v>
      </c>
      <c r="AM28" s="59">
        <f>VLOOKUP(AG28,'SCORE TALLER'!$AC$2:$AD$10,2,TRUE)*AM$2</f>
        <v>0.4</v>
      </c>
      <c r="AN28" s="59">
        <f>VLOOKUP(AD28,'SCORE TALLER'!$W$2:$X$10,2,TRUE)*AN$2</f>
        <v>0.32</v>
      </c>
      <c r="AO28" s="59">
        <f>VLOOKUP(AB28,'SCORE TALLER'!$S$2:$T$10,2,FALSE)*AO$2</f>
        <v>0.04</v>
      </c>
      <c r="AP28" s="59">
        <f>VLOOKUP(AH28,'SCORE TALLER'!$AE$2:$AF$10,2,TRUE)*AP$2</f>
        <v>0.4</v>
      </c>
      <c r="AQ28" s="59">
        <f>VLOOKUP(AI28,'SCORE TALLER'!$AG$2:$AH$10,2,TRUE)*AQ$2</f>
        <v>0.32</v>
      </c>
      <c r="AR28" s="59">
        <f>VLOOKUP(AC28,'SCORE TALLER'!$U$2:$V$10,2,FALSE)*AR$2</f>
        <v>0.03</v>
      </c>
      <c r="AS28" s="59">
        <f>VLOOKUP(AE28,'SCORE TALLER'!$Y$2:$Z$10,2,FALSE)*AS$2</f>
        <v>0.01</v>
      </c>
      <c r="AT28" s="59">
        <f>VLOOKUP(Z28,'SCORE TALLER'!$O$2:$P$10,2,TRUE)*AT$2</f>
        <v>0.03</v>
      </c>
      <c r="AU28" s="59">
        <f>VLOOKUP(S28,'SCORE TALLER'!$A$2:$B$10,2,FALSE)*AU$2</f>
        <v>0.25</v>
      </c>
      <c r="AV28" s="59">
        <f>VLOOKUP(AJ28,'SCORE TALLER'!$AI$2:$AJ$10,2,TRUE)*AV$2</f>
        <v>0.15000000000000002</v>
      </c>
      <c r="AW28" s="59">
        <f>VLOOKUP(AK28,'SCORE TALLER'!$AK$2:$AL$10,2,TRUE)*AW$2</f>
        <v>0.15000000000000002</v>
      </c>
      <c r="AX28" s="59">
        <f>VLOOKUP(T28,'SCORE TALLER'!$C$2:$D$10,2,FALSE)*AX$2</f>
        <v>0</v>
      </c>
      <c r="AY28" s="59">
        <f>VLOOKUP(W28,'SCORE TALLER'!$I$2:$J$10,2,TRUE)*AY$2</f>
        <v>0</v>
      </c>
      <c r="AZ28" s="59">
        <f>VLOOKUP(X28,'SCORE TALLER'!$K$2:$L$10,2,TRUE)*AZ$2</f>
        <v>0</v>
      </c>
      <c r="BA28" s="59">
        <f>VLOOKUP(U28,'SCORE TALLER'!$E$2:$F$10,2,FALSE)*BA$2</f>
        <v>0</v>
      </c>
      <c r="BB28" s="59">
        <f>VLOOKUP(Y28,'SCORE TALLER'!$M$2:$N$10,2,TRUE)*BB$2</f>
        <v>0.03</v>
      </c>
      <c r="BC28" s="59">
        <f>VLOOKUP(AA28,'SCORE TALLER'!$Q$2:$R$10,2,FALSE)*BC$2</f>
        <v>0.05</v>
      </c>
      <c r="BD28" s="59">
        <f>VLOOKUP(V28,'SCORE TALLER'!$G$2:$H$10,2,FALSE)*BD$2</f>
        <v>0</v>
      </c>
      <c r="BE28" s="59">
        <f>VLOOKUP(AF28,'SCORE TALLER'!$AA$2:$AB$10,2,FALSE)*BE$2</f>
        <v>0.5</v>
      </c>
      <c r="BF28" s="59">
        <f>VLOOKUP(AL28,'SCORE TALLER'!$AM$2:$AN$10,2,TRUE)*BF$2</f>
        <v>0.5</v>
      </c>
      <c r="BG28" s="67">
        <f t="shared" si="8"/>
        <v>3.1799999999999997</v>
      </c>
      <c r="BH28" s="67" t="str">
        <f>VLOOKUP(BG28,'SCORE TALLER'!$AP$2:$AQ$7,2,TRUE)</f>
        <v>5. Crítico</v>
      </c>
      <c r="BI28" s="67" t="str">
        <f t="shared" si="9"/>
        <v>LBZ</v>
      </c>
      <c r="BJ28" s="67" t="s">
        <v>17</v>
      </c>
      <c r="BK28" s="67" t="str">
        <f t="shared" si="10"/>
        <v>E</v>
      </c>
      <c r="BL28" s="86">
        <f t="shared" si="11"/>
        <v>3893679</v>
      </c>
      <c r="BM28" s="86">
        <f t="shared" si="12"/>
        <v>60650000</v>
      </c>
    </row>
    <row r="29" spans="1:65" x14ac:dyDescent="0.3">
      <c r="A29" s="57">
        <v>8246288</v>
      </c>
      <c r="B29" s="12" t="s">
        <v>167</v>
      </c>
      <c r="C29" s="58" t="s">
        <v>105</v>
      </c>
      <c r="D29" s="58" t="s">
        <v>114</v>
      </c>
      <c r="E29" s="58"/>
      <c r="F29" s="58">
        <v>6551074</v>
      </c>
      <c r="G29" s="58">
        <f t="shared" si="0"/>
        <v>1355515</v>
      </c>
      <c r="H29" s="58">
        <f t="shared" si="1"/>
        <v>0</v>
      </c>
      <c r="I29" s="58">
        <v>6551000</v>
      </c>
      <c r="J29" s="58">
        <v>284426</v>
      </c>
      <c r="K29" s="58">
        <v>0</v>
      </c>
      <c r="L29" s="58">
        <v>2995487</v>
      </c>
      <c r="M29" s="58">
        <v>5195559</v>
      </c>
      <c r="N29" s="58">
        <f>VLOOKUP(AD29,'tabla ingresos'!$A$3:$D$15,4,FALSE)</f>
        <v>2000000</v>
      </c>
      <c r="O29" s="58">
        <v>590990.48609247024</v>
      </c>
      <c r="P29" s="58">
        <v>26568000</v>
      </c>
      <c r="Q29" s="58">
        <v>26568000</v>
      </c>
      <c r="R29" s="12">
        <v>76130</v>
      </c>
      <c r="S29" s="12" t="s">
        <v>87</v>
      </c>
      <c r="T29" s="12" t="s">
        <v>89</v>
      </c>
      <c r="U29" s="12" t="s">
        <v>10</v>
      </c>
      <c r="V29" s="12">
        <v>4</v>
      </c>
      <c r="W29" s="12">
        <v>0</v>
      </c>
      <c r="X29" s="12">
        <v>0</v>
      </c>
      <c r="Y29" s="59">
        <v>6.3095890410958901</v>
      </c>
      <c r="Z29" s="59">
        <v>46.257534246575339</v>
      </c>
      <c r="AA29" s="12">
        <v>1</v>
      </c>
      <c r="AB29" s="12">
        <v>0</v>
      </c>
      <c r="AC29" s="12">
        <v>2</v>
      </c>
      <c r="AD29" s="12">
        <v>3</v>
      </c>
      <c r="AE29" s="12">
        <v>1</v>
      </c>
      <c r="AF29" s="58" t="s">
        <v>0</v>
      </c>
      <c r="AG29" s="66">
        <f t="shared" si="2"/>
        <v>0.29180549536415673</v>
      </c>
      <c r="AH29" s="67">
        <f t="shared" si="3"/>
        <v>11.039691333333334</v>
      </c>
      <c r="AI29" s="67">
        <f t="shared" si="4"/>
        <v>1.7318530000000001</v>
      </c>
      <c r="AJ29" s="67">
        <f t="shared" si="5"/>
        <v>0.45183833333333334</v>
      </c>
      <c r="AK29" s="67">
        <f t="shared" si="6"/>
        <v>0</v>
      </c>
      <c r="AL29" s="67">
        <f t="shared" si="7"/>
        <v>8.8559999999999999</v>
      </c>
      <c r="AM29" s="59">
        <f>VLOOKUP(AG29,'SCORE TALLER'!$AC$2:$AD$10,2,TRUE)*AM$2</f>
        <v>0</v>
      </c>
      <c r="AN29" s="59">
        <f>VLOOKUP(AD29,'SCORE TALLER'!$W$2:$X$10,2,TRUE)*AN$2</f>
        <v>0.32</v>
      </c>
      <c r="AO29" s="59">
        <f>VLOOKUP(AB29,'SCORE TALLER'!$S$2:$T$10,2,FALSE)*AO$2</f>
        <v>0.05</v>
      </c>
      <c r="AP29" s="59">
        <f>VLOOKUP(AH29,'SCORE TALLER'!$AE$2:$AF$10,2,TRUE)*AP$2</f>
        <v>0.16</v>
      </c>
      <c r="AQ29" s="59">
        <f>VLOOKUP(AI29,'SCORE TALLER'!$AG$2:$AH$10,2,TRUE)*AQ$2</f>
        <v>0.32</v>
      </c>
      <c r="AR29" s="59">
        <f>VLOOKUP(AC29,'SCORE TALLER'!$U$2:$V$10,2,FALSE)*AR$2</f>
        <v>0.04</v>
      </c>
      <c r="AS29" s="59">
        <f>VLOOKUP(AE29,'SCORE TALLER'!$Y$2:$Z$10,2,FALSE)*AS$2</f>
        <v>0.03</v>
      </c>
      <c r="AT29" s="59">
        <f>VLOOKUP(Z29,'SCORE TALLER'!$O$2:$P$10,2,TRUE)*AT$2</f>
        <v>0.02</v>
      </c>
      <c r="AU29" s="59">
        <f>VLOOKUP(S29,'SCORE TALLER'!$A$2:$B$10,2,FALSE)*AU$2</f>
        <v>0.15000000000000002</v>
      </c>
      <c r="AV29" s="59">
        <f>VLOOKUP(AJ29,'SCORE TALLER'!$AI$2:$AJ$10,2,TRUE)*AV$2</f>
        <v>0.25</v>
      </c>
      <c r="AW29" s="59">
        <f>VLOOKUP(AK29,'SCORE TALLER'!$AK$2:$AL$10,2,TRUE)*AW$2</f>
        <v>0.25</v>
      </c>
      <c r="AX29" s="59">
        <f>VLOOKUP(T29,'SCORE TALLER'!$C$2:$D$10,2,FALSE)*AX$2</f>
        <v>0</v>
      </c>
      <c r="AY29" s="59">
        <f>VLOOKUP(W29,'SCORE TALLER'!$I$2:$J$10,2,TRUE)*AY$2</f>
        <v>0</v>
      </c>
      <c r="AZ29" s="59">
        <f>VLOOKUP(X29,'SCORE TALLER'!$K$2:$L$10,2,TRUE)*AZ$2</f>
        <v>0</v>
      </c>
      <c r="BA29" s="59">
        <f>VLOOKUP(U29,'SCORE TALLER'!$E$2:$F$10,2,FALSE)*BA$2</f>
        <v>0</v>
      </c>
      <c r="BB29" s="59">
        <f>VLOOKUP(Y29,'SCORE TALLER'!$M$2:$N$10,2,TRUE)*BB$2</f>
        <v>0.02</v>
      </c>
      <c r="BC29" s="59">
        <f>VLOOKUP(AA29,'SCORE TALLER'!$Q$2:$R$10,2,FALSE)*BC$2</f>
        <v>0.05</v>
      </c>
      <c r="BD29" s="59">
        <f>VLOOKUP(V29,'SCORE TALLER'!$G$2:$H$10,2,FALSE)*BD$2</f>
        <v>0</v>
      </c>
      <c r="BE29" s="59">
        <f>VLOOKUP(AF29,'SCORE TALLER'!$AA$2:$AB$10,2,FALSE)*BE$2</f>
        <v>0.5</v>
      </c>
      <c r="BF29" s="59">
        <f>VLOOKUP(AL29,'SCORE TALLER'!$AM$2:$AN$10,2,TRUE)*BF$2</f>
        <v>0.5</v>
      </c>
      <c r="BG29" s="67">
        <f t="shared" si="8"/>
        <v>2.66</v>
      </c>
      <c r="BH29" s="67" t="str">
        <f>VLOOKUP(BG29,'SCORE TALLER'!$AP$2:$AQ$7,2,TRUE)</f>
        <v>4. Alto</v>
      </c>
      <c r="BI29" s="67" t="str">
        <f t="shared" si="9"/>
        <v>LBZ</v>
      </c>
      <c r="BJ29" s="67" t="str">
        <f t="shared" ref="BJ29:BJ34" si="14">+U29</f>
        <v>A</v>
      </c>
      <c r="BK29" s="67" t="str">
        <f t="shared" si="10"/>
        <v>E</v>
      </c>
      <c r="BL29" s="86">
        <f t="shared" si="11"/>
        <v>0</v>
      </c>
      <c r="BM29" s="86">
        <f t="shared" si="12"/>
        <v>26568000</v>
      </c>
    </row>
    <row r="30" spans="1:65" x14ac:dyDescent="0.3">
      <c r="A30" s="57">
        <v>2046628466</v>
      </c>
      <c r="B30" s="12" t="s">
        <v>168</v>
      </c>
      <c r="C30" s="58" t="s">
        <v>105</v>
      </c>
      <c r="D30" s="58" t="s">
        <v>30</v>
      </c>
      <c r="E30" s="58">
        <v>893606</v>
      </c>
      <c r="F30" s="58">
        <v>7238727</v>
      </c>
      <c r="G30" s="58">
        <f t="shared" si="0"/>
        <v>5977776</v>
      </c>
      <c r="H30" s="58">
        <f t="shared" si="1"/>
        <v>1580962</v>
      </c>
      <c r="I30" s="58">
        <v>7239000</v>
      </c>
      <c r="J30" s="58">
        <v>277717</v>
      </c>
      <c r="K30" s="58">
        <v>0</v>
      </c>
      <c r="L30" s="58">
        <v>4396814</v>
      </c>
      <c r="M30" s="58">
        <v>1260951</v>
      </c>
      <c r="N30" s="58">
        <f>VLOOKUP(AD30,'tabla ingresos'!$A$3:$D$15,4,FALSE)</f>
        <v>1000000</v>
      </c>
      <c r="O30" s="58">
        <v>393421.38553800085</v>
      </c>
      <c r="P30" s="58">
        <v>13230000</v>
      </c>
      <c r="Q30" s="58">
        <v>13230000</v>
      </c>
      <c r="R30" s="12">
        <v>5001</v>
      </c>
      <c r="S30" s="12" t="s">
        <v>87</v>
      </c>
      <c r="T30" s="12" t="s">
        <v>89</v>
      </c>
      <c r="U30" s="12" t="s">
        <v>10</v>
      </c>
      <c r="V30" s="12">
        <v>4</v>
      </c>
      <c r="W30" s="12">
        <v>0</v>
      </c>
      <c r="X30" s="12">
        <v>0</v>
      </c>
      <c r="Y30" s="59">
        <v>4.2219178082191782</v>
      </c>
      <c r="Z30" s="59">
        <v>31.82191780821918</v>
      </c>
      <c r="AA30" s="12">
        <v>2</v>
      </c>
      <c r="AB30" s="12">
        <v>0</v>
      </c>
      <c r="AC30" s="12">
        <v>1</v>
      </c>
      <c r="AD30" s="12">
        <v>2</v>
      </c>
      <c r="AE30" s="12">
        <v>3</v>
      </c>
      <c r="AF30" s="58" t="s">
        <v>0</v>
      </c>
      <c r="AG30" s="66">
        <f t="shared" si="2"/>
        <v>0.44742559035866725</v>
      </c>
      <c r="AH30" s="67">
        <f t="shared" si="3"/>
        <v>13.645818</v>
      </c>
      <c r="AI30" s="67">
        <f t="shared" si="4"/>
        <v>1.4363713333333332</v>
      </c>
      <c r="AJ30" s="67">
        <f t="shared" si="5"/>
        <v>3.9851839999999998</v>
      </c>
      <c r="AK30" s="67">
        <f t="shared" si="6"/>
        <v>1.0539746666666667</v>
      </c>
      <c r="AL30" s="67">
        <f t="shared" si="7"/>
        <v>8.82</v>
      </c>
      <c r="AM30" s="59">
        <f>VLOOKUP(AG30,'SCORE TALLER'!$AC$2:$AD$10,2,TRUE)*AM$2</f>
        <v>0</v>
      </c>
      <c r="AN30" s="59">
        <f>VLOOKUP(AD30,'SCORE TALLER'!$W$2:$X$10,2,TRUE)*AN$2</f>
        <v>0.32</v>
      </c>
      <c r="AO30" s="59">
        <f>VLOOKUP(AB30,'SCORE TALLER'!$S$2:$T$10,2,FALSE)*AO$2</f>
        <v>0.05</v>
      </c>
      <c r="AP30" s="59">
        <f>VLOOKUP(AH30,'SCORE TALLER'!$AE$2:$AF$10,2,TRUE)*AP$2</f>
        <v>0.16</v>
      </c>
      <c r="AQ30" s="59">
        <f>VLOOKUP(AI30,'SCORE TALLER'!$AG$2:$AH$10,2,TRUE)*AQ$2</f>
        <v>0.32</v>
      </c>
      <c r="AR30" s="59">
        <f>VLOOKUP(AC30,'SCORE TALLER'!$U$2:$V$10,2,FALSE)*AR$2</f>
        <v>0.05</v>
      </c>
      <c r="AS30" s="59">
        <f>VLOOKUP(AE30,'SCORE TALLER'!$Y$2:$Z$10,2,FALSE)*AS$2</f>
        <v>0.02</v>
      </c>
      <c r="AT30" s="59">
        <f>VLOOKUP(Z30,'SCORE TALLER'!$O$2:$P$10,2,TRUE)*AT$2</f>
        <v>0.04</v>
      </c>
      <c r="AU30" s="59">
        <f>VLOOKUP(S30,'SCORE TALLER'!$A$2:$B$10,2,FALSE)*AU$2</f>
        <v>0.15000000000000002</v>
      </c>
      <c r="AV30" s="59">
        <f>VLOOKUP(AJ30,'SCORE TALLER'!$AI$2:$AJ$10,2,TRUE)*AV$2</f>
        <v>0.1</v>
      </c>
      <c r="AW30" s="59">
        <f>VLOOKUP(AK30,'SCORE TALLER'!$AK$2:$AL$10,2,TRUE)*AW$2</f>
        <v>0.2</v>
      </c>
      <c r="AX30" s="59">
        <f>VLOOKUP(T30,'SCORE TALLER'!$C$2:$D$10,2,FALSE)*AX$2</f>
        <v>0</v>
      </c>
      <c r="AY30" s="59">
        <f>VLOOKUP(W30,'SCORE TALLER'!$I$2:$J$10,2,TRUE)*AY$2</f>
        <v>0</v>
      </c>
      <c r="AZ30" s="59">
        <f>VLOOKUP(X30,'SCORE TALLER'!$K$2:$L$10,2,TRUE)*AZ$2</f>
        <v>0</v>
      </c>
      <c r="BA30" s="59">
        <f>VLOOKUP(U30,'SCORE TALLER'!$E$2:$F$10,2,FALSE)*BA$2</f>
        <v>0</v>
      </c>
      <c r="BB30" s="59">
        <f>VLOOKUP(Y30,'SCORE TALLER'!$M$2:$N$10,2,TRUE)*BB$2</f>
        <v>0.03</v>
      </c>
      <c r="BC30" s="59">
        <f>VLOOKUP(AA30,'SCORE TALLER'!$Q$2:$R$10,2,FALSE)*BC$2</f>
        <v>0</v>
      </c>
      <c r="BD30" s="59">
        <f>VLOOKUP(V30,'SCORE TALLER'!$G$2:$H$10,2,FALSE)*BD$2</f>
        <v>0</v>
      </c>
      <c r="BE30" s="59">
        <f>VLOOKUP(AF30,'SCORE TALLER'!$AA$2:$AB$10,2,FALSE)*BE$2</f>
        <v>0.5</v>
      </c>
      <c r="BF30" s="59">
        <f>VLOOKUP(AL30,'SCORE TALLER'!$AM$2:$AN$10,2,TRUE)*BF$2</f>
        <v>0.5</v>
      </c>
      <c r="BG30" s="67">
        <f t="shared" si="8"/>
        <v>2.4400000000000004</v>
      </c>
      <c r="BH30" s="67" t="str">
        <f>VLOOKUP(BG30,'SCORE TALLER'!$AP$2:$AQ$7,2,TRUE)</f>
        <v>3. Medio</v>
      </c>
      <c r="BI30" s="67" t="str">
        <f t="shared" si="9"/>
        <v>LBZ</v>
      </c>
      <c r="BJ30" s="67" t="str">
        <f t="shared" si="14"/>
        <v>A</v>
      </c>
      <c r="BK30" s="67" t="str">
        <f t="shared" si="10"/>
        <v>E</v>
      </c>
      <c r="BL30" s="86">
        <f t="shared" si="11"/>
        <v>1580962</v>
      </c>
      <c r="BM30" s="86">
        <f t="shared" si="12"/>
        <v>13230000</v>
      </c>
    </row>
    <row r="31" spans="1:65" x14ac:dyDescent="0.3">
      <c r="A31" s="57">
        <v>66864422</v>
      </c>
      <c r="B31" s="12" t="s">
        <v>169</v>
      </c>
      <c r="C31" s="58" t="s">
        <v>105</v>
      </c>
      <c r="D31" s="58" t="s">
        <v>115</v>
      </c>
      <c r="E31" s="58">
        <v>55267</v>
      </c>
      <c r="F31" s="58">
        <v>3843729</v>
      </c>
      <c r="G31" s="58">
        <f t="shared" si="0"/>
        <v>2483184</v>
      </c>
      <c r="H31" s="58">
        <f t="shared" si="1"/>
        <v>483184</v>
      </c>
      <c r="I31" s="58">
        <v>3844000</v>
      </c>
      <c r="J31" s="58">
        <v>140883</v>
      </c>
      <c r="K31" s="58">
        <v>0</v>
      </c>
      <c r="L31" s="58">
        <v>2000000</v>
      </c>
      <c r="M31" s="58">
        <v>1360545</v>
      </c>
      <c r="N31" s="58">
        <f>VLOOKUP(AD31,'tabla ingresos'!$A$3:$D$15,4,FALSE)</f>
        <v>1000000</v>
      </c>
      <c r="O31" s="58">
        <v>276743.17364786292</v>
      </c>
      <c r="P31" s="58">
        <v>12441000</v>
      </c>
      <c r="Q31" s="58">
        <v>12441000</v>
      </c>
      <c r="R31" s="12">
        <v>76130</v>
      </c>
      <c r="S31" s="12" t="s">
        <v>87</v>
      </c>
      <c r="T31" s="12" t="s">
        <v>89</v>
      </c>
      <c r="U31" s="12" t="s">
        <v>10</v>
      </c>
      <c r="V31" s="12">
        <v>4</v>
      </c>
      <c r="W31" s="12">
        <v>0</v>
      </c>
      <c r="X31" s="12">
        <v>0</v>
      </c>
      <c r="Y31" s="59">
        <v>4.5835616438356164</v>
      </c>
      <c r="Z31" s="59">
        <v>51.019178082191779</v>
      </c>
      <c r="AA31" s="12">
        <v>2</v>
      </c>
      <c r="AB31" s="12">
        <v>0</v>
      </c>
      <c r="AC31" s="12">
        <v>1</v>
      </c>
      <c r="AD31" s="12">
        <v>2</v>
      </c>
      <c r="AE31" s="12">
        <v>1</v>
      </c>
      <c r="AF31" s="58" t="s">
        <v>0</v>
      </c>
      <c r="AG31" s="66">
        <f t="shared" si="2"/>
        <v>0.2784174490985753</v>
      </c>
      <c r="AH31" s="67">
        <f t="shared" si="3"/>
        <v>10.856486</v>
      </c>
      <c r="AI31" s="67">
        <f t="shared" si="4"/>
        <v>0.94387466666666664</v>
      </c>
      <c r="AJ31" s="67">
        <f t="shared" si="5"/>
        <v>1.655456</v>
      </c>
      <c r="AK31" s="67">
        <f t="shared" si="6"/>
        <v>0.32212266666666667</v>
      </c>
      <c r="AL31" s="67">
        <f t="shared" si="7"/>
        <v>8.2940000000000005</v>
      </c>
      <c r="AM31" s="59">
        <f>VLOOKUP(AG31,'SCORE TALLER'!$AC$2:$AD$10,2,TRUE)*AM$2</f>
        <v>0</v>
      </c>
      <c r="AN31" s="59">
        <f>VLOOKUP(AD31,'SCORE TALLER'!$W$2:$X$10,2,TRUE)*AN$2</f>
        <v>0.32</v>
      </c>
      <c r="AO31" s="59">
        <f>VLOOKUP(AB31,'SCORE TALLER'!$S$2:$T$10,2,FALSE)*AO$2</f>
        <v>0.05</v>
      </c>
      <c r="AP31" s="59">
        <f>VLOOKUP(AH31,'SCORE TALLER'!$AE$2:$AF$10,2,TRUE)*AP$2</f>
        <v>0.16</v>
      </c>
      <c r="AQ31" s="59">
        <f>VLOOKUP(AI31,'SCORE TALLER'!$AG$2:$AH$10,2,TRUE)*AQ$2</f>
        <v>0.4</v>
      </c>
      <c r="AR31" s="59">
        <f>VLOOKUP(AC31,'SCORE TALLER'!$U$2:$V$10,2,FALSE)*AR$2</f>
        <v>0.05</v>
      </c>
      <c r="AS31" s="59">
        <f>VLOOKUP(AE31,'SCORE TALLER'!$Y$2:$Z$10,2,FALSE)*AS$2</f>
        <v>0.03</v>
      </c>
      <c r="AT31" s="59">
        <f>VLOOKUP(Z31,'SCORE TALLER'!$O$2:$P$10,2,TRUE)*AT$2</f>
        <v>0.02</v>
      </c>
      <c r="AU31" s="59">
        <f>VLOOKUP(S31,'SCORE TALLER'!$A$2:$B$10,2,FALSE)*AU$2</f>
        <v>0.15000000000000002</v>
      </c>
      <c r="AV31" s="59">
        <f>VLOOKUP(AJ31,'SCORE TALLER'!$AI$2:$AJ$10,2,TRUE)*AV$2</f>
        <v>0.2</v>
      </c>
      <c r="AW31" s="59">
        <f>VLOOKUP(AK31,'SCORE TALLER'!$AK$2:$AL$10,2,TRUE)*AW$2</f>
        <v>0.25</v>
      </c>
      <c r="AX31" s="59">
        <f>VLOOKUP(T31,'SCORE TALLER'!$C$2:$D$10,2,FALSE)*AX$2</f>
        <v>0</v>
      </c>
      <c r="AY31" s="59">
        <f>VLOOKUP(W31,'SCORE TALLER'!$I$2:$J$10,2,TRUE)*AY$2</f>
        <v>0</v>
      </c>
      <c r="AZ31" s="59">
        <f>VLOOKUP(X31,'SCORE TALLER'!$K$2:$L$10,2,TRUE)*AZ$2</f>
        <v>0</v>
      </c>
      <c r="BA31" s="59">
        <f>VLOOKUP(U31,'SCORE TALLER'!$E$2:$F$10,2,FALSE)*BA$2</f>
        <v>0</v>
      </c>
      <c r="BB31" s="59">
        <f>VLOOKUP(Y31,'SCORE TALLER'!$M$2:$N$10,2,TRUE)*BB$2</f>
        <v>0.03</v>
      </c>
      <c r="BC31" s="59">
        <f>VLOOKUP(AA31,'SCORE TALLER'!$Q$2:$R$10,2,FALSE)*BC$2</f>
        <v>0</v>
      </c>
      <c r="BD31" s="59">
        <f>VLOOKUP(V31,'SCORE TALLER'!$G$2:$H$10,2,FALSE)*BD$2</f>
        <v>0</v>
      </c>
      <c r="BE31" s="59">
        <f>VLOOKUP(AF31,'SCORE TALLER'!$AA$2:$AB$10,2,FALSE)*BE$2</f>
        <v>0.5</v>
      </c>
      <c r="BF31" s="59">
        <f>VLOOKUP(AL31,'SCORE TALLER'!$AM$2:$AN$10,2,TRUE)*BF$2</f>
        <v>0.5</v>
      </c>
      <c r="BG31" s="67">
        <f t="shared" si="8"/>
        <v>2.66</v>
      </c>
      <c r="BH31" s="67" t="str">
        <f>VLOOKUP(BG31,'SCORE TALLER'!$AP$2:$AQ$7,2,TRUE)</f>
        <v>4. Alto</v>
      </c>
      <c r="BI31" s="67" t="str">
        <f t="shared" si="9"/>
        <v>LBZ</v>
      </c>
      <c r="BJ31" s="67" t="str">
        <f t="shared" si="14"/>
        <v>A</v>
      </c>
      <c r="BK31" s="67" t="str">
        <f t="shared" si="10"/>
        <v>E</v>
      </c>
      <c r="BL31" s="86">
        <f t="shared" si="11"/>
        <v>483184</v>
      </c>
      <c r="BM31" s="86">
        <f t="shared" si="12"/>
        <v>12441000</v>
      </c>
    </row>
    <row r="32" spans="1:65" x14ac:dyDescent="0.3">
      <c r="A32" s="57">
        <v>4044442</v>
      </c>
      <c r="B32" s="12" t="s">
        <v>170</v>
      </c>
      <c r="C32" s="58" t="s">
        <v>105</v>
      </c>
      <c r="D32" s="58" t="s">
        <v>115</v>
      </c>
      <c r="E32" s="58"/>
      <c r="F32" s="58">
        <v>10676433</v>
      </c>
      <c r="G32" s="58">
        <f t="shared" si="0"/>
        <v>4365683</v>
      </c>
      <c r="H32" s="58">
        <f t="shared" si="1"/>
        <v>1509739</v>
      </c>
      <c r="I32" s="58">
        <v>10677000</v>
      </c>
      <c r="J32" s="58">
        <v>407961</v>
      </c>
      <c r="K32" s="58">
        <v>0</v>
      </c>
      <c r="L32" s="58">
        <v>2855944</v>
      </c>
      <c r="M32" s="58">
        <v>6310750</v>
      </c>
      <c r="N32" s="58">
        <f>VLOOKUP(AD32,'tabla ingresos'!$A$3:$D$15,4,FALSE)</f>
        <v>1000000</v>
      </c>
      <c r="O32" s="58">
        <v>272561.21748310141</v>
      </c>
      <c r="P32" s="58">
        <v>12253000</v>
      </c>
      <c r="Q32" s="58">
        <v>12253000</v>
      </c>
      <c r="R32" s="12">
        <v>76130</v>
      </c>
      <c r="S32" s="12" t="s">
        <v>87</v>
      </c>
      <c r="T32" s="12" t="s">
        <v>89</v>
      </c>
      <c r="U32" s="12" t="s">
        <v>10</v>
      </c>
      <c r="V32" s="12">
        <v>4</v>
      </c>
      <c r="W32" s="12">
        <v>0</v>
      </c>
      <c r="X32" s="12">
        <v>0</v>
      </c>
      <c r="Y32" s="59">
        <v>11.789041095890411</v>
      </c>
      <c r="Z32" s="59">
        <v>37.19178082191781</v>
      </c>
      <c r="AA32" s="12">
        <v>1</v>
      </c>
      <c r="AB32" s="12">
        <v>2</v>
      </c>
      <c r="AC32" s="12">
        <v>1</v>
      </c>
      <c r="AD32" s="12">
        <v>2</v>
      </c>
      <c r="AE32" s="12">
        <v>3</v>
      </c>
      <c r="AF32" s="58" t="s">
        <v>0</v>
      </c>
      <c r="AG32" s="66">
        <f t="shared" si="2"/>
        <v>0.45368147832206762</v>
      </c>
      <c r="AH32" s="67">
        <f t="shared" si="3"/>
        <v>15.286288666666668</v>
      </c>
      <c r="AI32" s="67">
        <f t="shared" si="4"/>
        <v>4.2071666666666667</v>
      </c>
      <c r="AJ32" s="67">
        <f t="shared" si="5"/>
        <v>2.9104553333333332</v>
      </c>
      <c r="AK32" s="67">
        <f t="shared" si="6"/>
        <v>1.0064926666666667</v>
      </c>
      <c r="AL32" s="67">
        <f t="shared" si="7"/>
        <v>8.1686666666666667</v>
      </c>
      <c r="AM32" s="59">
        <f>VLOOKUP(AG32,'SCORE TALLER'!$AC$2:$AD$10,2,TRUE)*AM$2</f>
        <v>0</v>
      </c>
      <c r="AN32" s="59">
        <f>VLOOKUP(AD32,'SCORE TALLER'!$W$2:$X$10,2,TRUE)*AN$2</f>
        <v>0.32</v>
      </c>
      <c r="AO32" s="59">
        <f>VLOOKUP(AB32,'SCORE TALLER'!$S$2:$T$10,2,FALSE)*AO$2</f>
        <v>0.04</v>
      </c>
      <c r="AP32" s="59">
        <f>VLOOKUP(AH32,'SCORE TALLER'!$AE$2:$AF$10,2,TRUE)*AP$2</f>
        <v>0.24</v>
      </c>
      <c r="AQ32" s="59">
        <f>VLOOKUP(AI32,'SCORE TALLER'!$AG$2:$AH$10,2,TRUE)*AQ$2</f>
        <v>0.08</v>
      </c>
      <c r="AR32" s="59">
        <f>VLOOKUP(AC32,'SCORE TALLER'!$U$2:$V$10,2,FALSE)*AR$2</f>
        <v>0.05</v>
      </c>
      <c r="AS32" s="59">
        <f>VLOOKUP(AE32,'SCORE TALLER'!$Y$2:$Z$10,2,FALSE)*AS$2</f>
        <v>0.02</v>
      </c>
      <c r="AT32" s="59">
        <f>VLOOKUP(Z32,'SCORE TALLER'!$O$2:$P$10,2,TRUE)*AT$2</f>
        <v>0.03</v>
      </c>
      <c r="AU32" s="59">
        <f>VLOOKUP(S32,'SCORE TALLER'!$A$2:$B$10,2,FALSE)*AU$2</f>
        <v>0.15000000000000002</v>
      </c>
      <c r="AV32" s="59">
        <f>VLOOKUP(AJ32,'SCORE TALLER'!$AI$2:$AJ$10,2,TRUE)*AV$2</f>
        <v>0.15000000000000002</v>
      </c>
      <c r="AW32" s="59">
        <f>VLOOKUP(AK32,'SCORE TALLER'!$AK$2:$AL$10,2,TRUE)*AW$2</f>
        <v>0.2</v>
      </c>
      <c r="AX32" s="59">
        <f>VLOOKUP(T32,'SCORE TALLER'!$C$2:$D$10,2,FALSE)*AX$2</f>
        <v>0</v>
      </c>
      <c r="AY32" s="59">
        <f>VLOOKUP(W32,'SCORE TALLER'!$I$2:$J$10,2,TRUE)*AY$2</f>
        <v>0</v>
      </c>
      <c r="AZ32" s="59">
        <f>VLOOKUP(X32,'SCORE TALLER'!$K$2:$L$10,2,TRUE)*AZ$2</f>
        <v>0</v>
      </c>
      <c r="BA32" s="59">
        <f>VLOOKUP(U32,'SCORE TALLER'!$E$2:$F$10,2,FALSE)*BA$2</f>
        <v>0</v>
      </c>
      <c r="BB32" s="59">
        <f>VLOOKUP(Y32,'SCORE TALLER'!$M$2:$N$10,2,TRUE)*BB$2</f>
        <v>0</v>
      </c>
      <c r="BC32" s="59">
        <f>VLOOKUP(AA32,'SCORE TALLER'!$Q$2:$R$10,2,FALSE)*BC$2</f>
        <v>0.05</v>
      </c>
      <c r="BD32" s="59">
        <f>VLOOKUP(V32,'SCORE TALLER'!$G$2:$H$10,2,FALSE)*BD$2</f>
        <v>0</v>
      </c>
      <c r="BE32" s="59">
        <f>VLOOKUP(AF32,'SCORE TALLER'!$AA$2:$AB$10,2,FALSE)*BE$2</f>
        <v>0.5</v>
      </c>
      <c r="BF32" s="59">
        <f>VLOOKUP(AL32,'SCORE TALLER'!$AM$2:$AN$10,2,TRUE)*BF$2</f>
        <v>0.5</v>
      </c>
      <c r="BG32" s="67">
        <f t="shared" si="8"/>
        <v>2.33</v>
      </c>
      <c r="BH32" s="67" t="str">
        <f>VLOOKUP(BG32,'SCORE TALLER'!$AP$2:$AQ$7,2,TRUE)</f>
        <v>3. Medio</v>
      </c>
      <c r="BI32" s="67" t="str">
        <f t="shared" si="9"/>
        <v>LBZ</v>
      </c>
      <c r="BJ32" s="67" t="str">
        <f t="shared" si="14"/>
        <v>A</v>
      </c>
      <c r="BK32" s="67" t="str">
        <f t="shared" si="10"/>
        <v>E</v>
      </c>
      <c r="BL32" s="86">
        <f t="shared" si="11"/>
        <v>1509739</v>
      </c>
      <c r="BM32" s="86">
        <f t="shared" si="12"/>
        <v>12253000</v>
      </c>
    </row>
    <row r="33" spans="1:65" x14ac:dyDescent="0.3">
      <c r="A33" s="57">
        <v>2222224820</v>
      </c>
      <c r="B33" s="12" t="s">
        <v>171</v>
      </c>
      <c r="C33" s="58" t="s">
        <v>105</v>
      </c>
      <c r="D33" s="58" t="s">
        <v>115</v>
      </c>
      <c r="E33" s="58">
        <v>253400</v>
      </c>
      <c r="F33" s="58">
        <v>4193802</v>
      </c>
      <c r="G33" s="58">
        <f t="shared" si="0"/>
        <v>2785679</v>
      </c>
      <c r="H33" s="58">
        <f t="shared" si="1"/>
        <v>1485679</v>
      </c>
      <c r="I33" s="58">
        <v>4194000</v>
      </c>
      <c r="J33" s="58">
        <v>135133</v>
      </c>
      <c r="K33" s="58">
        <v>0</v>
      </c>
      <c r="L33" s="58">
        <v>1300000</v>
      </c>
      <c r="M33" s="58">
        <v>1408123</v>
      </c>
      <c r="N33" s="58">
        <f>VLOOKUP(AD33,'tabla ingresos'!$A$3:$D$15,4,FALSE)</f>
        <v>1000000</v>
      </c>
      <c r="O33" s="58">
        <v>270336.77271461126</v>
      </c>
      <c r="P33" s="58">
        <v>12153000</v>
      </c>
      <c r="Q33" s="58">
        <v>12153000</v>
      </c>
      <c r="R33" s="12">
        <v>76130</v>
      </c>
      <c r="S33" s="12" t="s">
        <v>87</v>
      </c>
      <c r="T33" s="12" t="s">
        <v>89</v>
      </c>
      <c r="U33" s="12" t="s">
        <v>10</v>
      </c>
      <c r="V33" s="12">
        <v>4</v>
      </c>
      <c r="W33" s="12">
        <v>0</v>
      </c>
      <c r="X33" s="12">
        <v>0</v>
      </c>
      <c r="Y33" s="59">
        <v>4.8301369863013699</v>
      </c>
      <c r="Z33" s="59">
        <v>24.293150684931508</v>
      </c>
      <c r="AA33" s="12">
        <v>1</v>
      </c>
      <c r="AB33" s="12">
        <v>0</v>
      </c>
      <c r="AC33" s="12">
        <v>1</v>
      </c>
      <c r="AD33" s="12">
        <v>2</v>
      </c>
      <c r="AE33" s="12">
        <v>1</v>
      </c>
      <c r="AF33" s="58" t="s">
        <v>0</v>
      </c>
      <c r="AG33" s="66">
        <f t="shared" si="2"/>
        <v>0.27031318180974084</v>
      </c>
      <c r="AH33" s="67">
        <f t="shared" si="3"/>
        <v>10.897868000000001</v>
      </c>
      <c r="AI33" s="67">
        <f t="shared" si="4"/>
        <v>1.1076820000000001</v>
      </c>
      <c r="AJ33" s="67">
        <f t="shared" si="5"/>
        <v>1.8571193333333333</v>
      </c>
      <c r="AK33" s="67">
        <f t="shared" si="6"/>
        <v>0.99045266666666665</v>
      </c>
      <c r="AL33" s="67">
        <f t="shared" si="7"/>
        <v>8.1020000000000003</v>
      </c>
      <c r="AM33" s="59">
        <f>VLOOKUP(AG33,'SCORE TALLER'!$AC$2:$AD$10,2,TRUE)*AM$2</f>
        <v>0</v>
      </c>
      <c r="AN33" s="59">
        <f>VLOOKUP(AD33,'SCORE TALLER'!$W$2:$X$10,2,TRUE)*AN$2</f>
        <v>0.32</v>
      </c>
      <c r="AO33" s="59">
        <f>VLOOKUP(AB33,'SCORE TALLER'!$S$2:$T$10,2,FALSE)*AO$2</f>
        <v>0.05</v>
      </c>
      <c r="AP33" s="59">
        <f>VLOOKUP(AH33,'SCORE TALLER'!$AE$2:$AF$10,2,TRUE)*AP$2</f>
        <v>0.16</v>
      </c>
      <c r="AQ33" s="59">
        <f>VLOOKUP(AI33,'SCORE TALLER'!$AG$2:$AH$10,2,TRUE)*AQ$2</f>
        <v>0.32</v>
      </c>
      <c r="AR33" s="59">
        <f>VLOOKUP(AC33,'SCORE TALLER'!$U$2:$V$10,2,FALSE)*AR$2</f>
        <v>0.05</v>
      </c>
      <c r="AS33" s="59">
        <f>VLOOKUP(AE33,'SCORE TALLER'!$Y$2:$Z$10,2,FALSE)*AS$2</f>
        <v>0.03</v>
      </c>
      <c r="AT33" s="59">
        <f>VLOOKUP(Z33,'SCORE TALLER'!$O$2:$P$10,2,TRUE)*AT$2</f>
        <v>0.05</v>
      </c>
      <c r="AU33" s="59">
        <f>VLOOKUP(S33,'SCORE TALLER'!$A$2:$B$10,2,FALSE)*AU$2</f>
        <v>0.15000000000000002</v>
      </c>
      <c r="AV33" s="59">
        <f>VLOOKUP(AJ33,'SCORE TALLER'!$AI$2:$AJ$10,2,TRUE)*AV$2</f>
        <v>0.2</v>
      </c>
      <c r="AW33" s="59">
        <f>VLOOKUP(AK33,'SCORE TALLER'!$AK$2:$AL$10,2,TRUE)*AW$2</f>
        <v>0.25</v>
      </c>
      <c r="AX33" s="59">
        <f>VLOOKUP(T33,'SCORE TALLER'!$C$2:$D$10,2,FALSE)*AX$2</f>
        <v>0</v>
      </c>
      <c r="AY33" s="59">
        <f>VLOOKUP(W33,'SCORE TALLER'!$I$2:$J$10,2,TRUE)*AY$2</f>
        <v>0</v>
      </c>
      <c r="AZ33" s="59">
        <f>VLOOKUP(X33,'SCORE TALLER'!$K$2:$L$10,2,TRUE)*AZ$2</f>
        <v>0</v>
      </c>
      <c r="BA33" s="59">
        <f>VLOOKUP(U33,'SCORE TALLER'!$E$2:$F$10,2,FALSE)*BA$2</f>
        <v>0</v>
      </c>
      <c r="BB33" s="59">
        <f>VLOOKUP(Y33,'SCORE TALLER'!$M$2:$N$10,2,TRUE)*BB$2</f>
        <v>0.03</v>
      </c>
      <c r="BC33" s="59">
        <f>VLOOKUP(AA33,'SCORE TALLER'!$Q$2:$R$10,2,FALSE)*BC$2</f>
        <v>0.05</v>
      </c>
      <c r="BD33" s="59">
        <f>VLOOKUP(V33,'SCORE TALLER'!$G$2:$H$10,2,FALSE)*BD$2</f>
        <v>0</v>
      </c>
      <c r="BE33" s="59">
        <f>VLOOKUP(AF33,'SCORE TALLER'!$AA$2:$AB$10,2,FALSE)*BE$2</f>
        <v>0.5</v>
      </c>
      <c r="BF33" s="59">
        <f>VLOOKUP(AL33,'SCORE TALLER'!$AM$2:$AN$10,2,TRUE)*BF$2</f>
        <v>0.5</v>
      </c>
      <c r="BG33" s="67">
        <f t="shared" si="8"/>
        <v>2.66</v>
      </c>
      <c r="BH33" s="67" t="str">
        <f>VLOOKUP(BG33,'SCORE TALLER'!$AP$2:$AQ$7,2,TRUE)</f>
        <v>4. Alto</v>
      </c>
      <c r="BI33" s="67" t="str">
        <f t="shared" si="9"/>
        <v>LBZ</v>
      </c>
      <c r="BJ33" s="67" t="str">
        <f t="shared" si="14"/>
        <v>A</v>
      </c>
      <c r="BK33" s="67" t="str">
        <f t="shared" si="10"/>
        <v>E</v>
      </c>
      <c r="BL33" s="86">
        <f t="shared" si="11"/>
        <v>1485679</v>
      </c>
      <c r="BM33" s="86">
        <f t="shared" si="12"/>
        <v>12153000</v>
      </c>
    </row>
    <row r="34" spans="1:65" x14ac:dyDescent="0.3">
      <c r="A34" s="57">
        <v>2226246062</v>
      </c>
      <c r="B34" s="12" t="s">
        <v>172</v>
      </c>
      <c r="C34" s="58" t="s">
        <v>105</v>
      </c>
      <c r="D34" s="58" t="s">
        <v>115</v>
      </c>
      <c r="E34" s="58">
        <v>1057697</v>
      </c>
      <c r="F34" s="58">
        <v>3464276</v>
      </c>
      <c r="G34" s="58">
        <f t="shared" si="0"/>
        <v>2247589</v>
      </c>
      <c r="H34" s="58">
        <f t="shared" si="1"/>
        <v>0</v>
      </c>
      <c r="I34" s="58">
        <v>3464000</v>
      </c>
      <c r="J34" s="58">
        <v>142213</v>
      </c>
      <c r="K34" s="58">
        <v>0</v>
      </c>
      <c r="L34" s="58">
        <v>2800000</v>
      </c>
      <c r="M34" s="58">
        <v>1216687</v>
      </c>
      <c r="N34" s="58">
        <f>VLOOKUP(AD34,'tabla ingresos'!$A$3:$D$15,4,FALSE)</f>
        <v>1000000</v>
      </c>
      <c r="O34" s="58">
        <v>258302.52651707939</v>
      </c>
      <c r="P34" s="58">
        <v>11612000</v>
      </c>
      <c r="Q34" s="58">
        <v>11612000</v>
      </c>
      <c r="R34" s="12">
        <v>76130</v>
      </c>
      <c r="S34" s="12" t="s">
        <v>87</v>
      </c>
      <c r="T34" s="12" t="s">
        <v>89</v>
      </c>
      <c r="U34" s="12" t="s">
        <v>10</v>
      </c>
      <c r="V34" s="12">
        <v>4</v>
      </c>
      <c r="W34" s="12">
        <v>0</v>
      </c>
      <c r="X34" s="12">
        <v>0</v>
      </c>
      <c r="Y34" s="59">
        <v>4.0630136986301366</v>
      </c>
      <c r="Z34" s="59">
        <v>35.230136986301368</v>
      </c>
      <c r="AA34" s="12">
        <v>1</v>
      </c>
      <c r="AB34" s="12">
        <v>0</v>
      </c>
      <c r="AC34" s="12">
        <v>2</v>
      </c>
      <c r="AD34" s="12">
        <v>2</v>
      </c>
      <c r="AE34" s="12">
        <v>3</v>
      </c>
      <c r="AF34" s="58" t="s">
        <v>0</v>
      </c>
      <c r="AG34" s="66">
        <f t="shared" si="2"/>
        <v>0.26701035101138626</v>
      </c>
      <c r="AH34" s="67">
        <f t="shared" si="3"/>
        <v>10.050850666666667</v>
      </c>
      <c r="AI34" s="67">
        <f t="shared" si="4"/>
        <v>1.516256</v>
      </c>
      <c r="AJ34" s="67">
        <f t="shared" si="5"/>
        <v>1.4983926666666667</v>
      </c>
      <c r="AK34" s="67">
        <f t="shared" si="6"/>
        <v>0</v>
      </c>
      <c r="AL34" s="67">
        <f t="shared" si="7"/>
        <v>7.7413333333333334</v>
      </c>
      <c r="AM34" s="59">
        <f>VLOOKUP(AG34,'SCORE TALLER'!$AC$2:$AD$10,2,TRUE)*AM$2</f>
        <v>0</v>
      </c>
      <c r="AN34" s="59">
        <f>VLOOKUP(AD34,'SCORE TALLER'!$W$2:$X$10,2,TRUE)*AN$2</f>
        <v>0.32</v>
      </c>
      <c r="AO34" s="59">
        <f>VLOOKUP(AB34,'SCORE TALLER'!$S$2:$T$10,2,FALSE)*AO$2</f>
        <v>0.05</v>
      </c>
      <c r="AP34" s="59">
        <f>VLOOKUP(AH34,'SCORE TALLER'!$AE$2:$AF$10,2,TRUE)*AP$2</f>
        <v>0.16</v>
      </c>
      <c r="AQ34" s="59">
        <f>VLOOKUP(AI34,'SCORE TALLER'!$AG$2:$AH$10,2,TRUE)*AQ$2</f>
        <v>0.32</v>
      </c>
      <c r="AR34" s="59">
        <f>VLOOKUP(AC34,'SCORE TALLER'!$U$2:$V$10,2,FALSE)*AR$2</f>
        <v>0.04</v>
      </c>
      <c r="AS34" s="59">
        <f>VLOOKUP(AE34,'SCORE TALLER'!$Y$2:$Z$10,2,FALSE)*AS$2</f>
        <v>0.02</v>
      </c>
      <c r="AT34" s="59">
        <f>VLOOKUP(Z34,'SCORE TALLER'!$O$2:$P$10,2,TRUE)*AT$2</f>
        <v>0.03</v>
      </c>
      <c r="AU34" s="59">
        <f>VLOOKUP(S34,'SCORE TALLER'!$A$2:$B$10,2,FALSE)*AU$2</f>
        <v>0.15000000000000002</v>
      </c>
      <c r="AV34" s="59">
        <f>VLOOKUP(AJ34,'SCORE TALLER'!$AI$2:$AJ$10,2,TRUE)*AV$2</f>
        <v>0.2</v>
      </c>
      <c r="AW34" s="59">
        <f>VLOOKUP(AK34,'SCORE TALLER'!$AK$2:$AL$10,2,TRUE)*AW$2</f>
        <v>0.25</v>
      </c>
      <c r="AX34" s="59">
        <f>VLOOKUP(T34,'SCORE TALLER'!$C$2:$D$10,2,FALSE)*AX$2</f>
        <v>0</v>
      </c>
      <c r="AY34" s="59">
        <f>VLOOKUP(W34,'SCORE TALLER'!$I$2:$J$10,2,TRUE)*AY$2</f>
        <v>0</v>
      </c>
      <c r="AZ34" s="59">
        <f>VLOOKUP(X34,'SCORE TALLER'!$K$2:$L$10,2,TRUE)*AZ$2</f>
        <v>0</v>
      </c>
      <c r="BA34" s="59">
        <f>VLOOKUP(U34,'SCORE TALLER'!$E$2:$F$10,2,FALSE)*BA$2</f>
        <v>0</v>
      </c>
      <c r="BB34" s="59">
        <f>VLOOKUP(Y34,'SCORE TALLER'!$M$2:$N$10,2,TRUE)*BB$2</f>
        <v>0.03</v>
      </c>
      <c r="BC34" s="59">
        <f>VLOOKUP(AA34,'SCORE TALLER'!$Q$2:$R$10,2,FALSE)*BC$2</f>
        <v>0.05</v>
      </c>
      <c r="BD34" s="59">
        <f>VLOOKUP(V34,'SCORE TALLER'!$G$2:$H$10,2,FALSE)*BD$2</f>
        <v>0</v>
      </c>
      <c r="BE34" s="59">
        <f>VLOOKUP(AF34,'SCORE TALLER'!$AA$2:$AB$10,2,FALSE)*BE$2</f>
        <v>0.5</v>
      </c>
      <c r="BF34" s="59">
        <f>VLOOKUP(AL34,'SCORE TALLER'!$AM$2:$AN$10,2,TRUE)*BF$2</f>
        <v>0.5</v>
      </c>
      <c r="BG34" s="67">
        <f t="shared" si="8"/>
        <v>2.62</v>
      </c>
      <c r="BH34" s="67" t="str">
        <f>VLOOKUP(BG34,'SCORE TALLER'!$AP$2:$AQ$7,2,TRUE)</f>
        <v>4. Alto</v>
      </c>
      <c r="BI34" s="67" t="str">
        <f t="shared" si="9"/>
        <v>LBZ</v>
      </c>
      <c r="BJ34" s="67" t="str">
        <f t="shared" si="14"/>
        <v>A</v>
      </c>
      <c r="BK34" s="67" t="str">
        <f t="shared" si="10"/>
        <v>E</v>
      </c>
      <c r="BL34" s="86">
        <f t="shared" si="11"/>
        <v>0</v>
      </c>
      <c r="BM34" s="86">
        <f t="shared" si="12"/>
        <v>11612000</v>
      </c>
    </row>
    <row r="35" spans="1:65" x14ac:dyDescent="0.3">
      <c r="A35" s="57">
        <v>2044020422</v>
      </c>
      <c r="B35" s="12" t="s">
        <v>173</v>
      </c>
      <c r="C35" s="58" t="s">
        <v>105</v>
      </c>
      <c r="D35" s="58" t="s">
        <v>115</v>
      </c>
      <c r="E35" s="58">
        <v>91600</v>
      </c>
      <c r="F35" s="58">
        <v>5280527</v>
      </c>
      <c r="G35" s="58">
        <f t="shared" si="0"/>
        <v>3314598</v>
      </c>
      <c r="H35" s="58">
        <f t="shared" si="1"/>
        <v>3314598</v>
      </c>
      <c r="I35" s="58">
        <v>5280000</v>
      </c>
      <c r="J35" s="58">
        <v>248473</v>
      </c>
      <c r="K35" s="58">
        <v>0</v>
      </c>
      <c r="L35" s="58">
        <v>0</v>
      </c>
      <c r="M35" s="58">
        <v>1965929</v>
      </c>
      <c r="N35" s="58">
        <f>VLOOKUP(AD35,'tabla ingresos'!$A$3:$D$15,4,FALSE)</f>
        <v>2000000</v>
      </c>
      <c r="O35" s="58">
        <v>503102.67328942334</v>
      </c>
      <c r="P35" s="58">
        <v>22617000</v>
      </c>
      <c r="Q35" s="58">
        <v>22305000</v>
      </c>
      <c r="R35" s="12">
        <v>13052</v>
      </c>
      <c r="S35" s="12" t="s">
        <v>88</v>
      </c>
      <c r="T35" s="12" t="s">
        <v>89</v>
      </c>
      <c r="U35" s="12" t="s">
        <v>10</v>
      </c>
      <c r="V35" s="12">
        <v>4</v>
      </c>
      <c r="W35" s="12">
        <v>0</v>
      </c>
      <c r="X35" s="12">
        <v>0</v>
      </c>
      <c r="Y35" s="59">
        <v>3.904109589041096</v>
      </c>
      <c r="Z35" s="59">
        <v>30.068493150684933</v>
      </c>
      <c r="AA35" s="12">
        <v>1</v>
      </c>
      <c r="AB35" s="12">
        <v>4</v>
      </c>
      <c r="AC35" s="12">
        <v>1</v>
      </c>
      <c r="AD35" s="12">
        <v>3</v>
      </c>
      <c r="AE35" s="12">
        <v>1</v>
      </c>
      <c r="AF35" s="58" t="s">
        <v>0</v>
      </c>
      <c r="AG35" s="66">
        <f t="shared" si="2"/>
        <v>0.25052522442980779</v>
      </c>
      <c r="AH35" s="67">
        <f t="shared" si="3"/>
        <v>9.2991756666666667</v>
      </c>
      <c r="AI35" s="67">
        <f t="shared" si="4"/>
        <v>0.68584299999999998</v>
      </c>
      <c r="AJ35" s="67">
        <f t="shared" si="5"/>
        <v>1.1048659999999999</v>
      </c>
      <c r="AK35" s="67">
        <f t="shared" si="6"/>
        <v>1.1048659999999999</v>
      </c>
      <c r="AL35" s="67">
        <f t="shared" si="7"/>
        <v>7.4349999999999996</v>
      </c>
      <c r="AM35" s="59">
        <f>VLOOKUP(AG35,'SCORE TALLER'!$AC$2:$AD$10,2,TRUE)*AM$2</f>
        <v>0</v>
      </c>
      <c r="AN35" s="59">
        <f>VLOOKUP(AD35,'SCORE TALLER'!$W$2:$X$10,2,TRUE)*AN$2</f>
        <v>0.32</v>
      </c>
      <c r="AO35" s="59">
        <f>VLOOKUP(AB35,'SCORE TALLER'!$S$2:$T$10,2,FALSE)*AO$2</f>
        <v>0.02</v>
      </c>
      <c r="AP35" s="59">
        <f>VLOOKUP(AH35,'SCORE TALLER'!$AE$2:$AF$10,2,TRUE)*AP$2</f>
        <v>0.08</v>
      </c>
      <c r="AQ35" s="59">
        <f>VLOOKUP(AI35,'SCORE TALLER'!$AG$2:$AH$10,2,TRUE)*AQ$2</f>
        <v>0.4</v>
      </c>
      <c r="AR35" s="59">
        <f>VLOOKUP(AC35,'SCORE TALLER'!$U$2:$V$10,2,FALSE)*AR$2</f>
        <v>0.05</v>
      </c>
      <c r="AS35" s="59">
        <f>VLOOKUP(AE35,'SCORE TALLER'!$Y$2:$Z$10,2,FALSE)*AS$2</f>
        <v>0.03</v>
      </c>
      <c r="AT35" s="59">
        <f>VLOOKUP(Z35,'SCORE TALLER'!$O$2:$P$10,2,TRUE)*AT$2</f>
        <v>0.04</v>
      </c>
      <c r="AU35" s="59">
        <f>VLOOKUP(S35,'SCORE TALLER'!$A$2:$B$10,2,FALSE)*AU$2</f>
        <v>0.25</v>
      </c>
      <c r="AV35" s="59">
        <f>VLOOKUP(AJ35,'SCORE TALLER'!$AI$2:$AJ$10,2,TRUE)*AV$2</f>
        <v>0.2</v>
      </c>
      <c r="AW35" s="59">
        <f>VLOOKUP(AK35,'SCORE TALLER'!$AK$2:$AL$10,2,TRUE)*AW$2</f>
        <v>0.2</v>
      </c>
      <c r="AX35" s="59">
        <f>VLOOKUP(T35,'SCORE TALLER'!$C$2:$D$10,2,FALSE)*AX$2</f>
        <v>0</v>
      </c>
      <c r="AY35" s="59">
        <f>VLOOKUP(W35,'SCORE TALLER'!$I$2:$J$10,2,TRUE)*AY$2</f>
        <v>0</v>
      </c>
      <c r="AZ35" s="59">
        <f>VLOOKUP(X35,'SCORE TALLER'!$K$2:$L$10,2,TRUE)*AZ$2</f>
        <v>0</v>
      </c>
      <c r="BA35" s="59">
        <f>VLOOKUP(U35,'SCORE TALLER'!$E$2:$F$10,2,FALSE)*BA$2</f>
        <v>0</v>
      </c>
      <c r="BB35" s="59">
        <f>VLOOKUP(Y35,'SCORE TALLER'!$M$2:$N$10,2,TRUE)*BB$2</f>
        <v>0.04</v>
      </c>
      <c r="BC35" s="59">
        <f>VLOOKUP(AA35,'SCORE TALLER'!$Q$2:$R$10,2,FALSE)*BC$2</f>
        <v>0.05</v>
      </c>
      <c r="BD35" s="59">
        <f>VLOOKUP(V35,'SCORE TALLER'!$G$2:$H$10,2,FALSE)*BD$2</f>
        <v>0</v>
      </c>
      <c r="BE35" s="59">
        <f>VLOOKUP(AF35,'SCORE TALLER'!$AA$2:$AB$10,2,FALSE)*BE$2</f>
        <v>0.5</v>
      </c>
      <c r="BF35" s="59">
        <f>VLOOKUP(AL35,'SCORE TALLER'!$AM$2:$AN$10,2,TRUE)*BF$2</f>
        <v>0.5</v>
      </c>
      <c r="BG35" s="67">
        <f t="shared" si="8"/>
        <v>2.68</v>
      </c>
      <c r="BH35" s="67" t="str">
        <f>VLOOKUP(BG35,'SCORE TALLER'!$AP$2:$AQ$7,2,TRUE)</f>
        <v>4. Alto</v>
      </c>
      <c r="BI35" s="67" t="str">
        <f t="shared" si="9"/>
        <v>LBZ</v>
      </c>
      <c r="BJ35" s="67" t="s">
        <v>17</v>
      </c>
      <c r="BK35" s="67" t="str">
        <f t="shared" si="10"/>
        <v>E</v>
      </c>
      <c r="BL35" s="86">
        <f t="shared" si="11"/>
        <v>3314598</v>
      </c>
      <c r="BM35" s="86">
        <f t="shared" si="12"/>
        <v>22305000</v>
      </c>
    </row>
    <row r="36" spans="1:65" x14ac:dyDescent="0.3">
      <c r="A36" s="57">
        <v>42482604</v>
      </c>
      <c r="B36" s="12" t="s">
        <v>174</v>
      </c>
      <c r="C36" s="58" t="s">
        <v>105</v>
      </c>
      <c r="D36" s="58" t="s">
        <v>30</v>
      </c>
      <c r="E36" s="58"/>
      <c r="F36" s="58">
        <v>8183308</v>
      </c>
      <c r="G36" s="58">
        <f t="shared" si="0"/>
        <v>5046791</v>
      </c>
      <c r="H36" s="58">
        <f t="shared" si="1"/>
        <v>4146791</v>
      </c>
      <c r="I36" s="58">
        <v>8183000</v>
      </c>
      <c r="J36" s="58">
        <v>243335</v>
      </c>
      <c r="K36" s="58">
        <v>0</v>
      </c>
      <c r="L36" s="58">
        <v>900000</v>
      </c>
      <c r="M36" s="58">
        <v>3136517</v>
      </c>
      <c r="N36" s="58">
        <f>VLOOKUP(AD36,'tabla ingresos'!$A$3:$D$15,4,FALSE)</f>
        <v>1000000</v>
      </c>
      <c r="O36" s="58">
        <v>240907.36842748619</v>
      </c>
      <c r="P36" s="58">
        <v>10830000</v>
      </c>
      <c r="Q36" s="58">
        <v>10830000</v>
      </c>
      <c r="R36" s="12">
        <v>76001</v>
      </c>
      <c r="S36" s="12" t="s">
        <v>87</v>
      </c>
      <c r="T36" s="12" t="s">
        <v>89</v>
      </c>
      <c r="U36" s="12" t="s">
        <v>10</v>
      </c>
      <c r="V36" s="12">
        <v>4</v>
      </c>
      <c r="W36" s="12">
        <v>0</v>
      </c>
      <c r="X36" s="12">
        <v>0</v>
      </c>
      <c r="Y36" s="59">
        <v>5.7534246575342465</v>
      </c>
      <c r="Z36" s="59">
        <v>43.517808219178079</v>
      </c>
      <c r="AA36" s="12">
        <v>2</v>
      </c>
      <c r="AB36" s="12">
        <v>0</v>
      </c>
      <c r="AC36" s="12">
        <v>1</v>
      </c>
      <c r="AD36" s="12">
        <v>2</v>
      </c>
      <c r="AE36" s="12">
        <v>1</v>
      </c>
      <c r="AF36" s="58" t="s">
        <v>0</v>
      </c>
      <c r="AG36" s="66">
        <f t="shared" si="2"/>
        <v>0.32282824561832413</v>
      </c>
      <c r="AH36" s="67">
        <f t="shared" si="3"/>
        <v>12.675538666666666</v>
      </c>
      <c r="AI36" s="67">
        <f t="shared" si="4"/>
        <v>2.0910113333333333</v>
      </c>
      <c r="AJ36" s="67">
        <f t="shared" si="5"/>
        <v>3.3645273333333332</v>
      </c>
      <c r="AK36" s="67">
        <f t="shared" si="6"/>
        <v>2.7645273333333331</v>
      </c>
      <c r="AL36" s="67">
        <f t="shared" si="7"/>
        <v>7.22</v>
      </c>
      <c r="AM36" s="59">
        <f>VLOOKUP(AG36,'SCORE TALLER'!$AC$2:$AD$10,2,TRUE)*AM$2</f>
        <v>0</v>
      </c>
      <c r="AN36" s="59">
        <f>VLOOKUP(AD36,'SCORE TALLER'!$W$2:$X$10,2,TRUE)*AN$2</f>
        <v>0.32</v>
      </c>
      <c r="AO36" s="59">
        <f>VLOOKUP(AB36,'SCORE TALLER'!$S$2:$T$10,2,FALSE)*AO$2</f>
        <v>0.05</v>
      </c>
      <c r="AP36" s="59">
        <f>VLOOKUP(AH36,'SCORE TALLER'!$AE$2:$AF$10,2,TRUE)*AP$2</f>
        <v>0.16</v>
      </c>
      <c r="AQ36" s="59">
        <f>VLOOKUP(AI36,'SCORE TALLER'!$AG$2:$AH$10,2,TRUE)*AQ$2</f>
        <v>0.24</v>
      </c>
      <c r="AR36" s="59">
        <f>VLOOKUP(AC36,'SCORE TALLER'!$U$2:$V$10,2,FALSE)*AR$2</f>
        <v>0.05</v>
      </c>
      <c r="AS36" s="59">
        <f>VLOOKUP(AE36,'SCORE TALLER'!$Y$2:$Z$10,2,FALSE)*AS$2</f>
        <v>0.03</v>
      </c>
      <c r="AT36" s="59">
        <f>VLOOKUP(Z36,'SCORE TALLER'!$O$2:$P$10,2,TRUE)*AT$2</f>
        <v>0.03</v>
      </c>
      <c r="AU36" s="59">
        <f>VLOOKUP(S36,'SCORE TALLER'!$A$2:$B$10,2,FALSE)*AU$2</f>
        <v>0.15000000000000002</v>
      </c>
      <c r="AV36" s="59">
        <f>VLOOKUP(AJ36,'SCORE TALLER'!$AI$2:$AJ$10,2,TRUE)*AV$2</f>
        <v>0.1</v>
      </c>
      <c r="AW36" s="59">
        <f>VLOOKUP(AK36,'SCORE TALLER'!$AK$2:$AL$10,2,TRUE)*AW$2</f>
        <v>0.15000000000000002</v>
      </c>
      <c r="AX36" s="59">
        <f>VLOOKUP(T36,'SCORE TALLER'!$C$2:$D$10,2,FALSE)*AX$2</f>
        <v>0</v>
      </c>
      <c r="AY36" s="59">
        <f>VLOOKUP(W36,'SCORE TALLER'!$I$2:$J$10,2,TRUE)*AY$2</f>
        <v>0</v>
      </c>
      <c r="AZ36" s="59">
        <f>VLOOKUP(X36,'SCORE TALLER'!$K$2:$L$10,2,TRUE)*AZ$2</f>
        <v>0</v>
      </c>
      <c r="BA36" s="59">
        <f>VLOOKUP(U36,'SCORE TALLER'!$E$2:$F$10,2,FALSE)*BA$2</f>
        <v>0</v>
      </c>
      <c r="BB36" s="59">
        <f>VLOOKUP(Y36,'SCORE TALLER'!$M$2:$N$10,2,TRUE)*BB$2</f>
        <v>0.03</v>
      </c>
      <c r="BC36" s="59">
        <f>VLOOKUP(AA36,'SCORE TALLER'!$Q$2:$R$10,2,FALSE)*BC$2</f>
        <v>0</v>
      </c>
      <c r="BD36" s="59">
        <f>VLOOKUP(V36,'SCORE TALLER'!$G$2:$H$10,2,FALSE)*BD$2</f>
        <v>0</v>
      </c>
      <c r="BE36" s="59">
        <f>VLOOKUP(AF36,'SCORE TALLER'!$AA$2:$AB$10,2,FALSE)*BE$2</f>
        <v>0.5</v>
      </c>
      <c r="BF36" s="59">
        <f>VLOOKUP(AL36,'SCORE TALLER'!$AM$2:$AN$10,2,TRUE)*BF$2</f>
        <v>0.5</v>
      </c>
      <c r="BG36" s="67">
        <f t="shared" si="8"/>
        <v>2.3100000000000005</v>
      </c>
      <c r="BH36" s="67" t="str">
        <f>VLOOKUP(BG36,'SCORE TALLER'!$AP$2:$AQ$7,2,TRUE)</f>
        <v>3. Medio</v>
      </c>
      <c r="BI36" s="67" t="str">
        <f t="shared" si="9"/>
        <v>LBZ</v>
      </c>
      <c r="BJ36" s="67" t="str">
        <f t="shared" ref="BJ36:BJ44" si="15">+U36</f>
        <v>A</v>
      </c>
      <c r="BK36" s="67" t="str">
        <f t="shared" si="10"/>
        <v>E</v>
      </c>
      <c r="BL36" s="86">
        <f t="shared" si="11"/>
        <v>4146791</v>
      </c>
      <c r="BM36" s="86">
        <f t="shared" si="12"/>
        <v>10830000</v>
      </c>
    </row>
    <row r="37" spans="1:65" x14ac:dyDescent="0.3">
      <c r="A37" s="57">
        <v>8644206</v>
      </c>
      <c r="B37" s="12" t="s">
        <v>175</v>
      </c>
      <c r="C37" s="58" t="s">
        <v>105</v>
      </c>
      <c r="D37" s="58" t="s">
        <v>116</v>
      </c>
      <c r="E37" s="58">
        <v>1762192</v>
      </c>
      <c r="F37" s="58">
        <v>17613677</v>
      </c>
      <c r="G37" s="58">
        <f t="shared" si="0"/>
        <v>12449342</v>
      </c>
      <c r="H37" s="58">
        <f t="shared" si="1"/>
        <v>0</v>
      </c>
      <c r="I37" s="58">
        <v>2867000</v>
      </c>
      <c r="J37" s="58">
        <v>732801</v>
      </c>
      <c r="K37" s="58">
        <v>0</v>
      </c>
      <c r="L37" s="58">
        <v>34500000</v>
      </c>
      <c r="M37" s="58">
        <v>5164335</v>
      </c>
      <c r="N37" s="58">
        <f>VLOOKUP(AD37,'tabla ingresos'!$A$3:$D$15,4,FALSE)</f>
        <v>3000000</v>
      </c>
      <c r="O37" s="58">
        <v>745920.0455265732</v>
      </c>
      <c r="P37" s="58">
        <v>31480000</v>
      </c>
      <c r="Q37" s="58">
        <v>31480000</v>
      </c>
      <c r="R37" s="12">
        <v>8001</v>
      </c>
      <c r="S37" s="12" t="s">
        <v>86</v>
      </c>
      <c r="T37" s="12" t="s">
        <v>89</v>
      </c>
      <c r="U37" s="12" t="s">
        <v>10</v>
      </c>
      <c r="V37" s="12">
        <v>4</v>
      </c>
      <c r="W37" s="12">
        <v>0</v>
      </c>
      <c r="X37" s="12">
        <v>0</v>
      </c>
      <c r="Y37" s="59">
        <v>6.3095890410958901</v>
      </c>
      <c r="Z37" s="59">
        <v>53.024657534246572</v>
      </c>
      <c r="AA37" s="12">
        <v>1</v>
      </c>
      <c r="AB37" s="12">
        <v>5</v>
      </c>
      <c r="AC37" s="12">
        <v>2</v>
      </c>
      <c r="AD37" s="12">
        <v>4</v>
      </c>
      <c r="AE37" s="12">
        <v>3</v>
      </c>
      <c r="AF37" s="58" t="s">
        <v>0</v>
      </c>
      <c r="AG37" s="66">
        <f t="shared" si="2"/>
        <v>0.32860467678368294</v>
      </c>
      <c r="AH37" s="67">
        <f t="shared" si="3"/>
        <v>10.909706</v>
      </c>
      <c r="AI37" s="67">
        <f t="shared" si="4"/>
        <v>1.5392282222222222</v>
      </c>
      <c r="AJ37" s="67">
        <f t="shared" si="5"/>
        <v>2.7665204444444442</v>
      </c>
      <c r="AK37" s="67">
        <f t="shared" si="6"/>
        <v>0</v>
      </c>
      <c r="AL37" s="67">
        <f t="shared" si="7"/>
        <v>6.9955555555555557</v>
      </c>
      <c r="AM37" s="59">
        <f>VLOOKUP(AG37,'SCORE TALLER'!$AC$2:$AD$10,2,TRUE)*AM$2</f>
        <v>0</v>
      </c>
      <c r="AN37" s="59">
        <f>VLOOKUP(AD37,'SCORE TALLER'!$W$2:$X$10,2,TRUE)*AN$2</f>
        <v>0.24</v>
      </c>
      <c r="AO37" s="59">
        <f>VLOOKUP(AB37,'SCORE TALLER'!$S$2:$T$10,2,FALSE)*AO$2</f>
        <v>0.01</v>
      </c>
      <c r="AP37" s="59">
        <f>VLOOKUP(AH37,'SCORE TALLER'!$AE$2:$AF$10,2,TRUE)*AP$2</f>
        <v>0.16</v>
      </c>
      <c r="AQ37" s="59">
        <f>VLOOKUP(AI37,'SCORE TALLER'!$AG$2:$AH$10,2,TRUE)*AQ$2</f>
        <v>0.32</v>
      </c>
      <c r="AR37" s="59">
        <f>VLOOKUP(AC37,'SCORE TALLER'!$U$2:$V$10,2,FALSE)*AR$2</f>
        <v>0.04</v>
      </c>
      <c r="AS37" s="59">
        <f>VLOOKUP(AE37,'SCORE TALLER'!$Y$2:$Z$10,2,FALSE)*AS$2</f>
        <v>0.02</v>
      </c>
      <c r="AT37" s="59">
        <f>VLOOKUP(Z37,'SCORE TALLER'!$O$2:$P$10,2,TRUE)*AT$2</f>
        <v>0.02</v>
      </c>
      <c r="AU37" s="59">
        <f>VLOOKUP(S37,'SCORE TALLER'!$A$2:$B$10,2,FALSE)*AU$2</f>
        <v>0.05</v>
      </c>
      <c r="AV37" s="59">
        <f>VLOOKUP(AJ37,'SCORE TALLER'!$AI$2:$AJ$10,2,TRUE)*AV$2</f>
        <v>0.15000000000000002</v>
      </c>
      <c r="AW37" s="59">
        <f>VLOOKUP(AK37,'SCORE TALLER'!$AK$2:$AL$10,2,TRUE)*AW$2</f>
        <v>0.25</v>
      </c>
      <c r="AX37" s="59">
        <f>VLOOKUP(T37,'SCORE TALLER'!$C$2:$D$10,2,FALSE)*AX$2</f>
        <v>0</v>
      </c>
      <c r="AY37" s="59">
        <f>VLOOKUP(W37,'SCORE TALLER'!$I$2:$J$10,2,TRUE)*AY$2</f>
        <v>0</v>
      </c>
      <c r="AZ37" s="59">
        <f>VLOOKUP(X37,'SCORE TALLER'!$K$2:$L$10,2,TRUE)*AZ$2</f>
        <v>0</v>
      </c>
      <c r="BA37" s="59">
        <f>VLOOKUP(U37,'SCORE TALLER'!$E$2:$F$10,2,FALSE)*BA$2</f>
        <v>0</v>
      </c>
      <c r="BB37" s="59">
        <f>VLOOKUP(Y37,'SCORE TALLER'!$M$2:$N$10,2,TRUE)*BB$2</f>
        <v>0.02</v>
      </c>
      <c r="BC37" s="59">
        <f>VLOOKUP(AA37,'SCORE TALLER'!$Q$2:$R$10,2,FALSE)*BC$2</f>
        <v>0.05</v>
      </c>
      <c r="BD37" s="59">
        <f>VLOOKUP(V37,'SCORE TALLER'!$G$2:$H$10,2,FALSE)*BD$2</f>
        <v>0</v>
      </c>
      <c r="BE37" s="59">
        <f>VLOOKUP(AF37,'SCORE TALLER'!$AA$2:$AB$10,2,FALSE)*BE$2</f>
        <v>0.5</v>
      </c>
      <c r="BF37" s="59">
        <f>VLOOKUP(AL37,'SCORE TALLER'!$AM$2:$AN$10,2,TRUE)*BF$2</f>
        <v>0.5</v>
      </c>
      <c r="BG37" s="67">
        <f t="shared" si="8"/>
        <v>2.33</v>
      </c>
      <c r="BH37" s="67" t="str">
        <f>VLOOKUP(BG37,'SCORE TALLER'!$AP$2:$AQ$7,2,TRUE)</f>
        <v>3. Medio</v>
      </c>
      <c r="BI37" s="67" t="str">
        <f t="shared" si="9"/>
        <v>LBZ</v>
      </c>
      <c r="BJ37" s="67" t="str">
        <f t="shared" si="15"/>
        <v>A</v>
      </c>
      <c r="BK37" s="67" t="str">
        <f t="shared" si="10"/>
        <v>E</v>
      </c>
      <c r="BL37" s="86">
        <f t="shared" si="11"/>
        <v>0</v>
      </c>
      <c r="BM37" s="86">
        <f t="shared" si="12"/>
        <v>31480000</v>
      </c>
    </row>
    <row r="38" spans="1:65" x14ac:dyDescent="0.3">
      <c r="A38" s="57">
        <v>2008882004</v>
      </c>
      <c r="B38" s="12" t="s">
        <v>176</v>
      </c>
      <c r="C38" s="58" t="s">
        <v>105</v>
      </c>
      <c r="D38" s="58" t="s">
        <v>30</v>
      </c>
      <c r="E38" s="58">
        <v>1510000</v>
      </c>
      <c r="F38" s="58">
        <v>5890597</v>
      </c>
      <c r="G38" s="58">
        <f t="shared" si="0"/>
        <v>5590781</v>
      </c>
      <c r="H38" s="58">
        <f t="shared" si="1"/>
        <v>5590781</v>
      </c>
      <c r="I38" s="58">
        <v>5891000</v>
      </c>
      <c r="J38" s="58">
        <v>193403</v>
      </c>
      <c r="K38" s="58">
        <v>0</v>
      </c>
      <c r="L38" s="58">
        <v>0</v>
      </c>
      <c r="M38" s="58">
        <v>299816</v>
      </c>
      <c r="N38" s="58">
        <f>VLOOKUP(AD38,'tabla ingresos'!$A$3:$D$15,4,FALSE)</f>
        <v>1000000</v>
      </c>
      <c r="O38" s="58">
        <v>226515.2107753547</v>
      </c>
      <c r="P38" s="58">
        <v>10183000</v>
      </c>
      <c r="Q38" s="58">
        <v>10183000</v>
      </c>
      <c r="R38" s="12">
        <v>68001</v>
      </c>
      <c r="S38" s="12" t="s">
        <v>88</v>
      </c>
      <c r="T38" s="12" t="s">
        <v>89</v>
      </c>
      <c r="U38" s="12" t="s">
        <v>10</v>
      </c>
      <c r="V38" s="12">
        <v>4</v>
      </c>
      <c r="W38" s="12">
        <v>0</v>
      </c>
      <c r="X38" s="12">
        <v>0</v>
      </c>
      <c r="Y38" s="59">
        <v>0.90136986301369859</v>
      </c>
      <c r="Z38" s="59">
        <v>25.649315068493152</v>
      </c>
      <c r="AA38" s="12">
        <v>2</v>
      </c>
      <c r="AB38" s="12">
        <v>2</v>
      </c>
      <c r="AC38" s="12">
        <v>2</v>
      </c>
      <c r="AD38" s="12">
        <v>2</v>
      </c>
      <c r="AE38" s="12">
        <v>1</v>
      </c>
      <c r="AF38" s="58" t="s">
        <v>0</v>
      </c>
      <c r="AG38" s="66">
        <f t="shared" si="2"/>
        <v>0.27994547385023649</v>
      </c>
      <c r="AH38" s="67">
        <f t="shared" si="3"/>
        <v>10.715731333333334</v>
      </c>
      <c r="AI38" s="67">
        <f t="shared" si="4"/>
        <v>1.2065440000000001</v>
      </c>
      <c r="AJ38" s="67">
        <f t="shared" si="5"/>
        <v>3.7271873333333332</v>
      </c>
      <c r="AK38" s="67">
        <f t="shared" si="6"/>
        <v>3.7271873333333332</v>
      </c>
      <c r="AL38" s="67">
        <f t="shared" si="7"/>
        <v>6.7886666666666668</v>
      </c>
      <c r="AM38" s="59">
        <f>VLOOKUP(AG38,'SCORE TALLER'!$AC$2:$AD$10,2,TRUE)*AM$2</f>
        <v>0</v>
      </c>
      <c r="AN38" s="59">
        <f>VLOOKUP(AD38,'SCORE TALLER'!$W$2:$X$10,2,TRUE)*AN$2</f>
        <v>0.32</v>
      </c>
      <c r="AO38" s="59">
        <f>VLOOKUP(AB38,'SCORE TALLER'!$S$2:$T$10,2,FALSE)*AO$2</f>
        <v>0.04</v>
      </c>
      <c r="AP38" s="59">
        <f>VLOOKUP(AH38,'SCORE TALLER'!$AE$2:$AF$10,2,TRUE)*AP$2</f>
        <v>0.16</v>
      </c>
      <c r="AQ38" s="59">
        <f>VLOOKUP(AI38,'SCORE TALLER'!$AG$2:$AH$10,2,TRUE)*AQ$2</f>
        <v>0.32</v>
      </c>
      <c r="AR38" s="59">
        <f>VLOOKUP(AC38,'SCORE TALLER'!$U$2:$V$10,2,FALSE)*AR$2</f>
        <v>0.04</v>
      </c>
      <c r="AS38" s="59">
        <f>VLOOKUP(AE38,'SCORE TALLER'!$Y$2:$Z$10,2,FALSE)*AS$2</f>
        <v>0.03</v>
      </c>
      <c r="AT38" s="59">
        <f>VLOOKUP(Z38,'SCORE TALLER'!$O$2:$P$10,2,TRUE)*AT$2</f>
        <v>0.04</v>
      </c>
      <c r="AU38" s="59">
        <f>VLOOKUP(S38,'SCORE TALLER'!$A$2:$B$10,2,FALSE)*AU$2</f>
        <v>0.25</v>
      </c>
      <c r="AV38" s="59">
        <f>VLOOKUP(AJ38,'SCORE TALLER'!$AI$2:$AJ$10,2,TRUE)*AV$2</f>
        <v>0.1</v>
      </c>
      <c r="AW38" s="59">
        <f>VLOOKUP(AK38,'SCORE TALLER'!$AK$2:$AL$10,2,TRUE)*AW$2</f>
        <v>0.1</v>
      </c>
      <c r="AX38" s="59">
        <f>VLOOKUP(T38,'SCORE TALLER'!$C$2:$D$10,2,FALSE)*AX$2</f>
        <v>0</v>
      </c>
      <c r="AY38" s="59">
        <f>VLOOKUP(W38,'SCORE TALLER'!$I$2:$J$10,2,TRUE)*AY$2</f>
        <v>0</v>
      </c>
      <c r="AZ38" s="59">
        <f>VLOOKUP(X38,'SCORE TALLER'!$K$2:$L$10,2,TRUE)*AZ$2</f>
        <v>0</v>
      </c>
      <c r="BA38" s="59">
        <f>VLOOKUP(U38,'SCORE TALLER'!$E$2:$F$10,2,FALSE)*BA$2</f>
        <v>0</v>
      </c>
      <c r="BB38" s="59">
        <f>VLOOKUP(Y38,'SCORE TALLER'!$M$2:$N$10,2,TRUE)*BB$2</f>
        <v>0.05</v>
      </c>
      <c r="BC38" s="59">
        <f>VLOOKUP(AA38,'SCORE TALLER'!$Q$2:$R$10,2,FALSE)*BC$2</f>
        <v>0</v>
      </c>
      <c r="BD38" s="59">
        <f>VLOOKUP(V38,'SCORE TALLER'!$G$2:$H$10,2,FALSE)*BD$2</f>
        <v>0</v>
      </c>
      <c r="BE38" s="59">
        <f>VLOOKUP(AF38,'SCORE TALLER'!$AA$2:$AB$10,2,FALSE)*BE$2</f>
        <v>0.5</v>
      </c>
      <c r="BF38" s="59">
        <f>VLOOKUP(AL38,'SCORE TALLER'!$AM$2:$AN$10,2,TRUE)*BF$2</f>
        <v>0.5</v>
      </c>
      <c r="BG38" s="67">
        <f t="shared" si="8"/>
        <v>2.4500000000000002</v>
      </c>
      <c r="BH38" s="67" t="str">
        <f>VLOOKUP(BG38,'SCORE TALLER'!$AP$2:$AQ$7,2,TRUE)</f>
        <v>3. Medio</v>
      </c>
      <c r="BI38" s="67" t="str">
        <f t="shared" si="9"/>
        <v>LBZ</v>
      </c>
      <c r="BJ38" s="67" t="str">
        <f t="shared" si="15"/>
        <v>A</v>
      </c>
      <c r="BK38" s="67" t="str">
        <f t="shared" si="10"/>
        <v>E</v>
      </c>
      <c r="BL38" s="86">
        <f t="shared" si="11"/>
        <v>5590781</v>
      </c>
      <c r="BM38" s="86">
        <f t="shared" si="12"/>
        <v>10183000</v>
      </c>
    </row>
    <row r="39" spans="1:65" x14ac:dyDescent="0.3">
      <c r="A39" s="57">
        <v>20662440</v>
      </c>
      <c r="B39" s="12" t="s">
        <v>177</v>
      </c>
      <c r="C39" s="58" t="s">
        <v>105</v>
      </c>
      <c r="D39" s="58" t="s">
        <v>115</v>
      </c>
      <c r="E39" s="58">
        <v>626669</v>
      </c>
      <c r="F39" s="58">
        <v>5931627</v>
      </c>
      <c r="G39" s="58">
        <f t="shared" si="0"/>
        <v>2913110</v>
      </c>
      <c r="H39" s="58">
        <f t="shared" si="1"/>
        <v>1351843</v>
      </c>
      <c r="I39" s="58">
        <v>5932000</v>
      </c>
      <c r="J39" s="58">
        <v>184774</v>
      </c>
      <c r="K39" s="58">
        <v>0</v>
      </c>
      <c r="L39" s="58">
        <v>1561267</v>
      </c>
      <c r="M39" s="58">
        <v>3018517</v>
      </c>
      <c r="N39" s="58">
        <f>VLOOKUP(AD39,'tabla ingresos'!$A$3:$D$15,4,FALSE)</f>
        <v>1000000</v>
      </c>
      <c r="O39" s="58">
        <v>237170.3012164227</v>
      </c>
      <c r="P39" s="58">
        <v>10662000</v>
      </c>
      <c r="Q39" s="58">
        <v>10163000</v>
      </c>
      <c r="R39" s="12">
        <v>8001</v>
      </c>
      <c r="S39" s="12" t="s">
        <v>87</v>
      </c>
      <c r="T39" s="12" t="s">
        <v>89</v>
      </c>
      <c r="U39" s="12" t="s">
        <v>10</v>
      </c>
      <c r="V39" s="12">
        <v>4</v>
      </c>
      <c r="W39" s="12">
        <v>0</v>
      </c>
      <c r="X39" s="12">
        <v>0</v>
      </c>
      <c r="Y39" s="59">
        <v>5.1342465753424653</v>
      </c>
      <c r="Z39" s="59">
        <v>47.638356164383559</v>
      </c>
      <c r="AA39" s="12">
        <v>1</v>
      </c>
      <c r="AB39" s="12">
        <v>0</v>
      </c>
      <c r="AC39" s="12">
        <v>1</v>
      </c>
      <c r="AD39" s="12">
        <v>2</v>
      </c>
      <c r="AE39" s="12">
        <v>1</v>
      </c>
      <c r="AF39" s="58" t="s">
        <v>0</v>
      </c>
      <c r="AG39" s="66">
        <f t="shared" si="2"/>
        <v>0.28129620081094847</v>
      </c>
      <c r="AH39" s="67">
        <f t="shared" si="3"/>
        <v>11.062417999999999</v>
      </c>
      <c r="AI39" s="67">
        <f t="shared" si="4"/>
        <v>2.4301240000000002</v>
      </c>
      <c r="AJ39" s="67">
        <f t="shared" si="5"/>
        <v>1.9420733333333333</v>
      </c>
      <c r="AK39" s="67">
        <f t="shared" si="6"/>
        <v>0.90122866666666668</v>
      </c>
      <c r="AL39" s="67">
        <f t="shared" si="7"/>
        <v>6.7753333333333332</v>
      </c>
      <c r="AM39" s="59">
        <f>VLOOKUP(AG39,'SCORE TALLER'!$AC$2:$AD$10,2,TRUE)*AM$2</f>
        <v>0</v>
      </c>
      <c r="AN39" s="59">
        <f>VLOOKUP(AD39,'SCORE TALLER'!$W$2:$X$10,2,TRUE)*AN$2</f>
        <v>0.32</v>
      </c>
      <c r="AO39" s="59">
        <f>VLOOKUP(AB39,'SCORE TALLER'!$S$2:$T$10,2,FALSE)*AO$2</f>
        <v>0.05</v>
      </c>
      <c r="AP39" s="59">
        <f>VLOOKUP(AH39,'SCORE TALLER'!$AE$2:$AF$10,2,TRUE)*AP$2</f>
        <v>0.16</v>
      </c>
      <c r="AQ39" s="59">
        <f>VLOOKUP(AI39,'SCORE TALLER'!$AG$2:$AH$10,2,TRUE)*AQ$2</f>
        <v>0.24</v>
      </c>
      <c r="AR39" s="59">
        <f>VLOOKUP(AC39,'SCORE TALLER'!$U$2:$V$10,2,FALSE)*AR$2</f>
        <v>0.05</v>
      </c>
      <c r="AS39" s="59">
        <f>VLOOKUP(AE39,'SCORE TALLER'!$Y$2:$Z$10,2,FALSE)*AS$2</f>
        <v>0.03</v>
      </c>
      <c r="AT39" s="59">
        <f>VLOOKUP(Z39,'SCORE TALLER'!$O$2:$P$10,2,TRUE)*AT$2</f>
        <v>0.02</v>
      </c>
      <c r="AU39" s="59">
        <f>VLOOKUP(S39,'SCORE TALLER'!$A$2:$B$10,2,FALSE)*AU$2</f>
        <v>0.15000000000000002</v>
      </c>
      <c r="AV39" s="59">
        <f>VLOOKUP(AJ39,'SCORE TALLER'!$AI$2:$AJ$10,2,TRUE)*AV$2</f>
        <v>0.2</v>
      </c>
      <c r="AW39" s="59">
        <f>VLOOKUP(AK39,'SCORE TALLER'!$AK$2:$AL$10,2,TRUE)*AW$2</f>
        <v>0.25</v>
      </c>
      <c r="AX39" s="59">
        <f>VLOOKUP(T39,'SCORE TALLER'!$C$2:$D$10,2,FALSE)*AX$2</f>
        <v>0</v>
      </c>
      <c r="AY39" s="59">
        <f>VLOOKUP(W39,'SCORE TALLER'!$I$2:$J$10,2,TRUE)*AY$2</f>
        <v>0</v>
      </c>
      <c r="AZ39" s="59">
        <f>VLOOKUP(X39,'SCORE TALLER'!$K$2:$L$10,2,TRUE)*AZ$2</f>
        <v>0</v>
      </c>
      <c r="BA39" s="59">
        <f>VLOOKUP(U39,'SCORE TALLER'!$E$2:$F$10,2,FALSE)*BA$2</f>
        <v>0</v>
      </c>
      <c r="BB39" s="59">
        <f>VLOOKUP(Y39,'SCORE TALLER'!$M$2:$N$10,2,TRUE)*BB$2</f>
        <v>0.03</v>
      </c>
      <c r="BC39" s="59">
        <f>VLOOKUP(AA39,'SCORE TALLER'!$Q$2:$R$10,2,FALSE)*BC$2</f>
        <v>0.05</v>
      </c>
      <c r="BD39" s="59">
        <f>VLOOKUP(V39,'SCORE TALLER'!$G$2:$H$10,2,FALSE)*BD$2</f>
        <v>0</v>
      </c>
      <c r="BE39" s="59">
        <f>VLOOKUP(AF39,'SCORE TALLER'!$AA$2:$AB$10,2,FALSE)*BE$2</f>
        <v>0.5</v>
      </c>
      <c r="BF39" s="59">
        <f>VLOOKUP(AL39,'SCORE TALLER'!$AM$2:$AN$10,2,TRUE)*BF$2</f>
        <v>0.5</v>
      </c>
      <c r="BG39" s="67">
        <f t="shared" si="8"/>
        <v>2.5499999999999998</v>
      </c>
      <c r="BH39" s="67" t="str">
        <f>VLOOKUP(BG39,'SCORE TALLER'!$AP$2:$AQ$7,2,TRUE)</f>
        <v>4. Alto</v>
      </c>
      <c r="BI39" s="67" t="str">
        <f t="shared" si="9"/>
        <v>LBZ</v>
      </c>
      <c r="BJ39" s="67" t="str">
        <f t="shared" si="15"/>
        <v>A</v>
      </c>
      <c r="BK39" s="67" t="str">
        <f t="shared" si="10"/>
        <v>E</v>
      </c>
      <c r="BL39" s="86">
        <f t="shared" si="11"/>
        <v>1351843</v>
      </c>
      <c r="BM39" s="86">
        <f t="shared" si="12"/>
        <v>10163000</v>
      </c>
    </row>
    <row r="40" spans="1:65" x14ac:dyDescent="0.3">
      <c r="A40" s="57">
        <v>4208806</v>
      </c>
      <c r="B40" s="12" t="s">
        <v>178</v>
      </c>
      <c r="C40" s="58" t="s">
        <v>105</v>
      </c>
      <c r="D40" s="58" t="s">
        <v>30</v>
      </c>
      <c r="E40" s="58"/>
      <c r="F40" s="58">
        <v>9261187</v>
      </c>
      <c r="G40" s="58">
        <f t="shared" si="0"/>
        <v>5666670</v>
      </c>
      <c r="H40" s="58">
        <f t="shared" si="1"/>
        <v>3166670</v>
      </c>
      <c r="I40" s="58">
        <v>9261000</v>
      </c>
      <c r="J40" s="58">
        <v>242503</v>
      </c>
      <c r="K40" s="58">
        <v>0</v>
      </c>
      <c r="L40" s="58">
        <v>2500000</v>
      </c>
      <c r="M40" s="58">
        <v>3594517</v>
      </c>
      <c r="N40" s="58">
        <f>VLOOKUP(AD40,'tabla ingresos'!$A$3:$D$15,4,FALSE)</f>
        <v>1000000</v>
      </c>
      <c r="O40" s="58">
        <v>259168.71116580977</v>
      </c>
      <c r="P40" s="58">
        <v>10109000</v>
      </c>
      <c r="Q40" s="58">
        <v>10109000</v>
      </c>
      <c r="R40" s="12">
        <v>76130</v>
      </c>
      <c r="S40" s="12" t="s">
        <v>87</v>
      </c>
      <c r="T40" s="12" t="s">
        <v>89</v>
      </c>
      <c r="U40" s="12" t="s">
        <v>10</v>
      </c>
      <c r="V40" s="12">
        <v>4</v>
      </c>
      <c r="W40" s="12">
        <v>0</v>
      </c>
      <c r="X40" s="12">
        <v>0</v>
      </c>
      <c r="Y40" s="59">
        <v>6.1452054794520548</v>
      </c>
      <c r="Z40" s="59">
        <v>47.816438356164383</v>
      </c>
      <c r="AA40" s="12">
        <v>1</v>
      </c>
      <c r="AB40" s="12">
        <v>2</v>
      </c>
      <c r="AC40" s="12">
        <v>2</v>
      </c>
      <c r="AD40" s="12">
        <v>2</v>
      </c>
      <c r="AE40" s="12">
        <v>3</v>
      </c>
      <c r="AF40" s="58" t="s">
        <v>0</v>
      </c>
      <c r="AG40" s="66">
        <f t="shared" si="2"/>
        <v>0.3344478074438732</v>
      </c>
      <c r="AH40" s="67">
        <f t="shared" si="3"/>
        <v>12.913458</v>
      </c>
      <c r="AI40" s="67">
        <f t="shared" si="4"/>
        <v>2.3963446666666668</v>
      </c>
      <c r="AJ40" s="67">
        <f t="shared" si="5"/>
        <v>3.7777799999999999</v>
      </c>
      <c r="AK40" s="67">
        <f t="shared" si="6"/>
        <v>2.1111133333333334</v>
      </c>
      <c r="AL40" s="67">
        <f t="shared" si="7"/>
        <v>6.7393333333333336</v>
      </c>
      <c r="AM40" s="59">
        <f>VLOOKUP(AG40,'SCORE TALLER'!$AC$2:$AD$10,2,TRUE)*AM$2</f>
        <v>0</v>
      </c>
      <c r="AN40" s="59">
        <f>VLOOKUP(AD40,'SCORE TALLER'!$W$2:$X$10,2,TRUE)*AN$2</f>
        <v>0.32</v>
      </c>
      <c r="AO40" s="59">
        <f>VLOOKUP(AB40,'SCORE TALLER'!$S$2:$T$10,2,FALSE)*AO$2</f>
        <v>0.04</v>
      </c>
      <c r="AP40" s="59">
        <f>VLOOKUP(AH40,'SCORE TALLER'!$AE$2:$AF$10,2,TRUE)*AP$2</f>
        <v>0.16</v>
      </c>
      <c r="AQ40" s="59">
        <f>VLOOKUP(AI40,'SCORE TALLER'!$AG$2:$AH$10,2,TRUE)*AQ$2</f>
        <v>0.24</v>
      </c>
      <c r="AR40" s="59">
        <f>VLOOKUP(AC40,'SCORE TALLER'!$U$2:$V$10,2,FALSE)*AR$2</f>
        <v>0.04</v>
      </c>
      <c r="AS40" s="59">
        <f>VLOOKUP(AE40,'SCORE TALLER'!$Y$2:$Z$10,2,FALSE)*AS$2</f>
        <v>0.02</v>
      </c>
      <c r="AT40" s="59">
        <f>VLOOKUP(Z40,'SCORE TALLER'!$O$2:$P$10,2,TRUE)*AT$2</f>
        <v>0.02</v>
      </c>
      <c r="AU40" s="59">
        <f>VLOOKUP(S40,'SCORE TALLER'!$A$2:$B$10,2,FALSE)*AU$2</f>
        <v>0.15000000000000002</v>
      </c>
      <c r="AV40" s="59">
        <f>VLOOKUP(AJ40,'SCORE TALLER'!$AI$2:$AJ$10,2,TRUE)*AV$2</f>
        <v>0.1</v>
      </c>
      <c r="AW40" s="59">
        <f>VLOOKUP(AK40,'SCORE TALLER'!$AK$2:$AL$10,2,TRUE)*AW$2</f>
        <v>0.15000000000000002</v>
      </c>
      <c r="AX40" s="59">
        <f>VLOOKUP(T40,'SCORE TALLER'!$C$2:$D$10,2,FALSE)*AX$2</f>
        <v>0</v>
      </c>
      <c r="AY40" s="59">
        <f>VLOOKUP(W40,'SCORE TALLER'!$I$2:$J$10,2,TRUE)*AY$2</f>
        <v>0</v>
      </c>
      <c r="AZ40" s="59">
        <f>VLOOKUP(X40,'SCORE TALLER'!$K$2:$L$10,2,TRUE)*AZ$2</f>
        <v>0</v>
      </c>
      <c r="BA40" s="59">
        <f>VLOOKUP(U40,'SCORE TALLER'!$E$2:$F$10,2,FALSE)*BA$2</f>
        <v>0</v>
      </c>
      <c r="BB40" s="59">
        <f>VLOOKUP(Y40,'SCORE TALLER'!$M$2:$N$10,2,TRUE)*BB$2</f>
        <v>0.02</v>
      </c>
      <c r="BC40" s="59">
        <f>VLOOKUP(AA40,'SCORE TALLER'!$Q$2:$R$10,2,FALSE)*BC$2</f>
        <v>0.05</v>
      </c>
      <c r="BD40" s="59">
        <f>VLOOKUP(V40,'SCORE TALLER'!$G$2:$H$10,2,FALSE)*BD$2</f>
        <v>0</v>
      </c>
      <c r="BE40" s="59">
        <f>VLOOKUP(AF40,'SCORE TALLER'!$AA$2:$AB$10,2,FALSE)*BE$2</f>
        <v>0.5</v>
      </c>
      <c r="BF40" s="59">
        <f>VLOOKUP(AL40,'SCORE TALLER'!$AM$2:$AN$10,2,TRUE)*BF$2</f>
        <v>0.5</v>
      </c>
      <c r="BG40" s="67">
        <f t="shared" si="8"/>
        <v>2.3100000000000005</v>
      </c>
      <c r="BH40" s="67" t="str">
        <f>VLOOKUP(BG40,'SCORE TALLER'!$AP$2:$AQ$7,2,TRUE)</f>
        <v>3. Medio</v>
      </c>
      <c r="BI40" s="67" t="str">
        <f t="shared" si="9"/>
        <v>LBZ</v>
      </c>
      <c r="BJ40" s="67" t="str">
        <f t="shared" si="15"/>
        <v>A</v>
      </c>
      <c r="BK40" s="67" t="str">
        <f t="shared" si="10"/>
        <v>E</v>
      </c>
      <c r="BL40" s="86">
        <f t="shared" si="11"/>
        <v>3166670</v>
      </c>
      <c r="BM40" s="86">
        <f t="shared" si="12"/>
        <v>10109000</v>
      </c>
    </row>
    <row r="41" spans="1:65" x14ac:dyDescent="0.3">
      <c r="A41" s="57">
        <v>2224644628</v>
      </c>
      <c r="B41" s="12" t="s">
        <v>179</v>
      </c>
      <c r="C41" s="58" t="s">
        <v>105</v>
      </c>
      <c r="D41" s="58" t="s">
        <v>115</v>
      </c>
      <c r="E41" s="58">
        <v>122664</v>
      </c>
      <c r="F41" s="58">
        <v>8074994</v>
      </c>
      <c r="G41" s="58">
        <f t="shared" si="0"/>
        <v>4346477</v>
      </c>
      <c r="H41" s="58">
        <f t="shared" si="1"/>
        <v>686443</v>
      </c>
      <c r="I41" s="58">
        <v>8075000</v>
      </c>
      <c r="J41" s="58">
        <v>259248</v>
      </c>
      <c r="K41" s="58">
        <v>0</v>
      </c>
      <c r="L41" s="58">
        <v>3660034</v>
      </c>
      <c r="M41" s="58">
        <v>3728517</v>
      </c>
      <c r="N41" s="58">
        <f>VLOOKUP(AD41,'tabla ingresos'!$A$3:$D$15,4,FALSE)</f>
        <v>1000000</v>
      </c>
      <c r="O41" s="58">
        <v>266764.74311323528</v>
      </c>
      <c r="P41" s="58">
        <v>11092000</v>
      </c>
      <c r="Q41" s="58">
        <v>9913000</v>
      </c>
      <c r="R41" s="12">
        <v>76130</v>
      </c>
      <c r="S41" s="12" t="s">
        <v>87</v>
      </c>
      <c r="T41" s="12" t="s">
        <v>89</v>
      </c>
      <c r="U41" s="12" t="s">
        <v>10</v>
      </c>
      <c r="V41" s="12">
        <v>4</v>
      </c>
      <c r="W41" s="12">
        <v>0</v>
      </c>
      <c r="X41" s="12">
        <v>0</v>
      </c>
      <c r="Y41" s="59">
        <v>6.9150684931506845</v>
      </c>
      <c r="Z41" s="59">
        <v>26.19178082191781</v>
      </c>
      <c r="AA41" s="12">
        <v>2</v>
      </c>
      <c r="AB41" s="12">
        <v>3</v>
      </c>
      <c r="AC41" s="12">
        <v>2</v>
      </c>
      <c r="AD41" s="12">
        <v>2</v>
      </c>
      <c r="AE41" s="12">
        <v>1</v>
      </c>
      <c r="AF41" s="58" t="s">
        <v>0</v>
      </c>
      <c r="AG41" s="66">
        <f t="shared" si="2"/>
        <v>0.35067516207549021</v>
      </c>
      <c r="AH41" s="67">
        <f t="shared" si="3"/>
        <v>12.777996</v>
      </c>
      <c r="AI41" s="67">
        <f t="shared" si="4"/>
        <v>2.5674540000000001</v>
      </c>
      <c r="AJ41" s="67">
        <f t="shared" si="5"/>
        <v>2.8976513333333331</v>
      </c>
      <c r="AK41" s="67">
        <f t="shared" si="6"/>
        <v>0.45762866666666668</v>
      </c>
      <c r="AL41" s="67">
        <f t="shared" si="7"/>
        <v>6.6086666666666662</v>
      </c>
      <c r="AM41" s="59">
        <f>VLOOKUP(AG41,'SCORE TALLER'!$AC$2:$AD$10,2,TRUE)*AM$2</f>
        <v>0</v>
      </c>
      <c r="AN41" s="59">
        <f>VLOOKUP(AD41,'SCORE TALLER'!$W$2:$X$10,2,TRUE)*AN$2</f>
        <v>0.32</v>
      </c>
      <c r="AO41" s="59">
        <f>VLOOKUP(AB41,'SCORE TALLER'!$S$2:$T$10,2,FALSE)*AO$2</f>
        <v>0.03</v>
      </c>
      <c r="AP41" s="59">
        <f>VLOOKUP(AH41,'SCORE TALLER'!$AE$2:$AF$10,2,TRUE)*AP$2</f>
        <v>0.16</v>
      </c>
      <c r="AQ41" s="59">
        <f>VLOOKUP(AI41,'SCORE TALLER'!$AG$2:$AH$10,2,TRUE)*AQ$2</f>
        <v>0.24</v>
      </c>
      <c r="AR41" s="59">
        <f>VLOOKUP(AC41,'SCORE TALLER'!$U$2:$V$10,2,FALSE)*AR$2</f>
        <v>0.04</v>
      </c>
      <c r="AS41" s="59">
        <f>VLOOKUP(AE41,'SCORE TALLER'!$Y$2:$Z$10,2,FALSE)*AS$2</f>
        <v>0.03</v>
      </c>
      <c r="AT41" s="59">
        <f>VLOOKUP(Z41,'SCORE TALLER'!$O$2:$P$10,2,TRUE)*AT$2</f>
        <v>0.04</v>
      </c>
      <c r="AU41" s="59">
        <f>VLOOKUP(S41,'SCORE TALLER'!$A$2:$B$10,2,FALSE)*AU$2</f>
        <v>0.15000000000000002</v>
      </c>
      <c r="AV41" s="59">
        <f>VLOOKUP(AJ41,'SCORE TALLER'!$AI$2:$AJ$10,2,TRUE)*AV$2</f>
        <v>0.15000000000000002</v>
      </c>
      <c r="AW41" s="59">
        <f>VLOOKUP(AK41,'SCORE TALLER'!$AK$2:$AL$10,2,TRUE)*AW$2</f>
        <v>0.25</v>
      </c>
      <c r="AX41" s="59">
        <f>VLOOKUP(T41,'SCORE TALLER'!$C$2:$D$10,2,FALSE)*AX$2</f>
        <v>0</v>
      </c>
      <c r="AY41" s="59">
        <f>VLOOKUP(W41,'SCORE TALLER'!$I$2:$J$10,2,TRUE)*AY$2</f>
        <v>0</v>
      </c>
      <c r="AZ41" s="59">
        <f>VLOOKUP(X41,'SCORE TALLER'!$K$2:$L$10,2,TRUE)*AZ$2</f>
        <v>0</v>
      </c>
      <c r="BA41" s="59">
        <f>VLOOKUP(U41,'SCORE TALLER'!$E$2:$F$10,2,FALSE)*BA$2</f>
        <v>0</v>
      </c>
      <c r="BB41" s="59">
        <f>VLOOKUP(Y41,'SCORE TALLER'!$M$2:$N$10,2,TRUE)*BB$2</f>
        <v>0.02</v>
      </c>
      <c r="BC41" s="59">
        <f>VLOOKUP(AA41,'SCORE TALLER'!$Q$2:$R$10,2,FALSE)*BC$2</f>
        <v>0</v>
      </c>
      <c r="BD41" s="59">
        <f>VLOOKUP(V41,'SCORE TALLER'!$G$2:$H$10,2,FALSE)*BD$2</f>
        <v>0</v>
      </c>
      <c r="BE41" s="59">
        <f>VLOOKUP(AF41,'SCORE TALLER'!$AA$2:$AB$10,2,FALSE)*BE$2</f>
        <v>0.5</v>
      </c>
      <c r="BF41" s="59">
        <f>VLOOKUP(AL41,'SCORE TALLER'!$AM$2:$AN$10,2,TRUE)*BF$2</f>
        <v>0.5</v>
      </c>
      <c r="BG41" s="67">
        <f t="shared" si="8"/>
        <v>2.4300000000000002</v>
      </c>
      <c r="BH41" s="67" t="str">
        <f>VLOOKUP(BG41,'SCORE TALLER'!$AP$2:$AQ$7,2,TRUE)</f>
        <v>3. Medio</v>
      </c>
      <c r="BI41" s="67" t="str">
        <f t="shared" si="9"/>
        <v>LBZ</v>
      </c>
      <c r="BJ41" s="67" t="str">
        <f t="shared" si="15"/>
        <v>A</v>
      </c>
      <c r="BK41" s="67" t="str">
        <f t="shared" si="10"/>
        <v>E</v>
      </c>
      <c r="BL41" s="86">
        <f t="shared" si="11"/>
        <v>686443</v>
      </c>
      <c r="BM41" s="86">
        <f t="shared" si="12"/>
        <v>9913000</v>
      </c>
    </row>
    <row r="42" spans="1:65" x14ac:dyDescent="0.3">
      <c r="A42" s="57">
        <v>2060062606</v>
      </c>
      <c r="B42" s="12" t="s">
        <v>180</v>
      </c>
      <c r="C42" s="58" t="s">
        <v>105</v>
      </c>
      <c r="D42" s="58" t="s">
        <v>114</v>
      </c>
      <c r="E42" s="58"/>
      <c r="F42" s="58">
        <v>2858927</v>
      </c>
      <c r="G42" s="58">
        <f t="shared" si="0"/>
        <v>1460498</v>
      </c>
      <c r="H42" s="58">
        <f t="shared" si="1"/>
        <v>0</v>
      </c>
      <c r="I42" s="58">
        <v>2859000</v>
      </c>
      <c r="J42" s="58">
        <v>151890</v>
      </c>
      <c r="K42" s="58">
        <v>0</v>
      </c>
      <c r="L42" s="58">
        <v>1689247</v>
      </c>
      <c r="M42" s="58">
        <v>1398429</v>
      </c>
      <c r="N42" s="58">
        <f>VLOOKUP(AD42,'tabla ingresos'!$A$3:$D$15,4,FALSE)</f>
        <v>2000000</v>
      </c>
      <c r="O42" s="58">
        <v>434878.9522398297</v>
      </c>
      <c r="P42" s="58">
        <v>19550000</v>
      </c>
      <c r="Q42" s="58">
        <v>19550000</v>
      </c>
      <c r="R42" s="12">
        <v>13836</v>
      </c>
      <c r="S42" s="12" t="s">
        <v>87</v>
      </c>
      <c r="T42" s="12" t="s">
        <v>89</v>
      </c>
      <c r="U42" s="12" t="s">
        <v>10</v>
      </c>
      <c r="V42" s="12">
        <v>4</v>
      </c>
      <c r="W42" s="12">
        <v>0</v>
      </c>
      <c r="X42" s="12">
        <v>0</v>
      </c>
      <c r="Y42" s="59">
        <v>2.1506849315068495</v>
      </c>
      <c r="Z42" s="59">
        <v>33.027397260273972</v>
      </c>
      <c r="AA42" s="12">
        <v>1</v>
      </c>
      <c r="AB42" s="12">
        <v>4</v>
      </c>
      <c r="AC42" s="12">
        <v>1</v>
      </c>
      <c r="AD42" s="12">
        <v>3</v>
      </c>
      <c r="AE42" s="12">
        <v>2</v>
      </c>
      <c r="AF42" s="58" t="s">
        <v>0</v>
      </c>
      <c r="AG42" s="66">
        <f t="shared" si="2"/>
        <v>0.19558965074660989</v>
      </c>
      <c r="AH42" s="67">
        <f t="shared" si="3"/>
        <v>7.4696423333333337</v>
      </c>
      <c r="AI42" s="67">
        <f t="shared" si="4"/>
        <v>0.46614299999999997</v>
      </c>
      <c r="AJ42" s="67">
        <f t="shared" si="5"/>
        <v>0.48683266666666669</v>
      </c>
      <c r="AK42" s="67">
        <f t="shared" si="6"/>
        <v>0</v>
      </c>
      <c r="AL42" s="67">
        <f t="shared" si="7"/>
        <v>6.5166666666666666</v>
      </c>
      <c r="AM42" s="59">
        <f>VLOOKUP(AG42,'SCORE TALLER'!$AC$2:$AD$10,2,TRUE)*AM$2</f>
        <v>0</v>
      </c>
      <c r="AN42" s="59">
        <f>VLOOKUP(AD42,'SCORE TALLER'!$W$2:$X$10,2,TRUE)*AN$2</f>
        <v>0.32</v>
      </c>
      <c r="AO42" s="59">
        <f>VLOOKUP(AB42,'SCORE TALLER'!$S$2:$T$10,2,FALSE)*AO$2</f>
        <v>0.02</v>
      </c>
      <c r="AP42" s="59">
        <f>VLOOKUP(AH42,'SCORE TALLER'!$AE$2:$AF$10,2,TRUE)*AP$2</f>
        <v>0.08</v>
      </c>
      <c r="AQ42" s="59">
        <f>VLOOKUP(AI42,'SCORE TALLER'!$AG$2:$AH$10,2,TRUE)*AQ$2</f>
        <v>0.4</v>
      </c>
      <c r="AR42" s="59">
        <f>VLOOKUP(AC42,'SCORE TALLER'!$U$2:$V$10,2,FALSE)*AR$2</f>
        <v>0.05</v>
      </c>
      <c r="AS42" s="59">
        <f>VLOOKUP(AE42,'SCORE TALLER'!$Y$2:$Z$10,2,FALSE)*AS$2</f>
        <v>0.01</v>
      </c>
      <c r="AT42" s="59">
        <f>VLOOKUP(Z42,'SCORE TALLER'!$O$2:$P$10,2,TRUE)*AT$2</f>
        <v>0.04</v>
      </c>
      <c r="AU42" s="59">
        <f>VLOOKUP(S42,'SCORE TALLER'!$A$2:$B$10,2,FALSE)*AU$2</f>
        <v>0.15000000000000002</v>
      </c>
      <c r="AV42" s="59">
        <f>VLOOKUP(AJ42,'SCORE TALLER'!$AI$2:$AJ$10,2,TRUE)*AV$2</f>
        <v>0.25</v>
      </c>
      <c r="AW42" s="59">
        <f>VLOOKUP(AK42,'SCORE TALLER'!$AK$2:$AL$10,2,TRUE)*AW$2</f>
        <v>0.25</v>
      </c>
      <c r="AX42" s="59">
        <f>VLOOKUP(T42,'SCORE TALLER'!$C$2:$D$10,2,FALSE)*AX$2</f>
        <v>0</v>
      </c>
      <c r="AY42" s="59">
        <f>VLOOKUP(W42,'SCORE TALLER'!$I$2:$J$10,2,TRUE)*AY$2</f>
        <v>0</v>
      </c>
      <c r="AZ42" s="59">
        <f>VLOOKUP(X42,'SCORE TALLER'!$K$2:$L$10,2,TRUE)*AZ$2</f>
        <v>0</v>
      </c>
      <c r="BA42" s="59">
        <f>VLOOKUP(U42,'SCORE TALLER'!$E$2:$F$10,2,FALSE)*BA$2</f>
        <v>0</v>
      </c>
      <c r="BB42" s="59">
        <f>VLOOKUP(Y42,'SCORE TALLER'!$M$2:$N$10,2,TRUE)*BB$2</f>
        <v>0.04</v>
      </c>
      <c r="BC42" s="59">
        <f>VLOOKUP(AA42,'SCORE TALLER'!$Q$2:$R$10,2,FALSE)*BC$2</f>
        <v>0.05</v>
      </c>
      <c r="BD42" s="59">
        <f>VLOOKUP(V42,'SCORE TALLER'!$G$2:$H$10,2,FALSE)*BD$2</f>
        <v>0</v>
      </c>
      <c r="BE42" s="59">
        <f>VLOOKUP(AF42,'SCORE TALLER'!$AA$2:$AB$10,2,FALSE)*BE$2</f>
        <v>0.5</v>
      </c>
      <c r="BF42" s="59">
        <f>VLOOKUP(AL42,'SCORE TALLER'!$AM$2:$AN$10,2,TRUE)*BF$2</f>
        <v>0.5</v>
      </c>
      <c r="BG42" s="67">
        <f t="shared" si="8"/>
        <v>2.66</v>
      </c>
      <c r="BH42" s="67" t="str">
        <f>VLOOKUP(BG42,'SCORE TALLER'!$AP$2:$AQ$7,2,TRUE)</f>
        <v>4. Alto</v>
      </c>
      <c r="BI42" s="67" t="str">
        <f t="shared" si="9"/>
        <v>LBZ</v>
      </c>
      <c r="BJ42" s="67" t="str">
        <f t="shared" si="15"/>
        <v>A</v>
      </c>
      <c r="BK42" s="67" t="str">
        <f t="shared" si="10"/>
        <v>E</v>
      </c>
      <c r="BL42" s="86">
        <f t="shared" si="11"/>
        <v>0</v>
      </c>
      <c r="BM42" s="86">
        <f t="shared" si="12"/>
        <v>19550000</v>
      </c>
    </row>
    <row r="43" spans="1:65" x14ac:dyDescent="0.3">
      <c r="A43" s="57">
        <v>26806006</v>
      </c>
      <c r="B43" s="12" t="s">
        <v>181</v>
      </c>
      <c r="C43" s="58" t="s">
        <v>105</v>
      </c>
      <c r="D43" s="58" t="s">
        <v>115</v>
      </c>
      <c r="E43" s="58">
        <v>133</v>
      </c>
      <c r="F43" s="58">
        <v>5990072</v>
      </c>
      <c r="G43" s="58">
        <f t="shared" si="0"/>
        <v>2348799</v>
      </c>
      <c r="H43" s="58">
        <f t="shared" si="1"/>
        <v>0</v>
      </c>
      <c r="I43" s="58">
        <v>5990000</v>
      </c>
      <c r="J43" s="58">
        <v>160844</v>
      </c>
      <c r="K43" s="58">
        <v>0</v>
      </c>
      <c r="L43" s="58">
        <v>4906648</v>
      </c>
      <c r="M43" s="58">
        <v>3641273</v>
      </c>
      <c r="N43" s="58">
        <f>VLOOKUP(AD43,'tabla ingresos'!$A$3:$D$15,4,FALSE)</f>
        <v>1000000</v>
      </c>
      <c r="O43" s="58">
        <v>222797.01358451581</v>
      </c>
      <c r="P43" s="58">
        <v>9899000</v>
      </c>
      <c r="Q43" s="58">
        <v>9746000</v>
      </c>
      <c r="R43" s="12">
        <v>76275</v>
      </c>
      <c r="S43" s="12" t="s">
        <v>87</v>
      </c>
      <c r="T43" s="12" t="s">
        <v>89</v>
      </c>
      <c r="U43" s="12" t="s">
        <v>10</v>
      </c>
      <c r="V43" s="12">
        <v>4</v>
      </c>
      <c r="W43" s="12">
        <v>0</v>
      </c>
      <c r="X43" s="12">
        <v>0</v>
      </c>
      <c r="Y43" s="59">
        <v>6.882191780821918</v>
      </c>
      <c r="Z43" s="59">
        <v>38.605479452054794</v>
      </c>
      <c r="AA43" s="12">
        <v>1</v>
      </c>
      <c r="AB43" s="12">
        <v>0</v>
      </c>
      <c r="AC43" s="12">
        <v>1</v>
      </c>
      <c r="AD43" s="12">
        <v>2</v>
      </c>
      <c r="AE43" s="12">
        <v>1</v>
      </c>
      <c r="AF43" s="58" t="s">
        <v>0</v>
      </c>
      <c r="AG43" s="66">
        <f t="shared" si="2"/>
        <v>0.25576067572301053</v>
      </c>
      <c r="AH43" s="67">
        <f t="shared" si="3"/>
        <v>10.592714666666666</v>
      </c>
      <c r="AI43" s="67">
        <f t="shared" si="4"/>
        <v>2.4276040000000001</v>
      </c>
      <c r="AJ43" s="67">
        <f t="shared" si="5"/>
        <v>1.565866</v>
      </c>
      <c r="AK43" s="67">
        <f t="shared" si="6"/>
        <v>0</v>
      </c>
      <c r="AL43" s="67">
        <f t="shared" si="7"/>
        <v>6.4973333333333336</v>
      </c>
      <c r="AM43" s="59">
        <f>VLOOKUP(AG43,'SCORE TALLER'!$AC$2:$AD$10,2,TRUE)*AM$2</f>
        <v>0</v>
      </c>
      <c r="AN43" s="59">
        <f>VLOOKUP(AD43,'SCORE TALLER'!$W$2:$X$10,2,TRUE)*AN$2</f>
        <v>0.32</v>
      </c>
      <c r="AO43" s="59">
        <f>VLOOKUP(AB43,'SCORE TALLER'!$S$2:$T$10,2,FALSE)*AO$2</f>
        <v>0.05</v>
      </c>
      <c r="AP43" s="59">
        <f>VLOOKUP(AH43,'SCORE TALLER'!$AE$2:$AF$10,2,TRUE)*AP$2</f>
        <v>0.16</v>
      </c>
      <c r="AQ43" s="59">
        <f>VLOOKUP(AI43,'SCORE TALLER'!$AG$2:$AH$10,2,TRUE)*AQ$2</f>
        <v>0.24</v>
      </c>
      <c r="AR43" s="59">
        <f>VLOOKUP(AC43,'SCORE TALLER'!$U$2:$V$10,2,FALSE)*AR$2</f>
        <v>0.05</v>
      </c>
      <c r="AS43" s="59">
        <f>VLOOKUP(AE43,'SCORE TALLER'!$Y$2:$Z$10,2,FALSE)*AS$2</f>
        <v>0.03</v>
      </c>
      <c r="AT43" s="59">
        <f>VLOOKUP(Z43,'SCORE TALLER'!$O$2:$P$10,2,TRUE)*AT$2</f>
        <v>0.03</v>
      </c>
      <c r="AU43" s="59">
        <f>VLOOKUP(S43,'SCORE TALLER'!$A$2:$B$10,2,FALSE)*AU$2</f>
        <v>0.15000000000000002</v>
      </c>
      <c r="AV43" s="59">
        <f>VLOOKUP(AJ43,'SCORE TALLER'!$AI$2:$AJ$10,2,TRUE)*AV$2</f>
        <v>0.2</v>
      </c>
      <c r="AW43" s="59">
        <f>VLOOKUP(AK43,'SCORE TALLER'!$AK$2:$AL$10,2,TRUE)*AW$2</f>
        <v>0.25</v>
      </c>
      <c r="AX43" s="59">
        <f>VLOOKUP(T43,'SCORE TALLER'!$C$2:$D$10,2,FALSE)*AX$2</f>
        <v>0</v>
      </c>
      <c r="AY43" s="59">
        <f>VLOOKUP(W43,'SCORE TALLER'!$I$2:$J$10,2,TRUE)*AY$2</f>
        <v>0</v>
      </c>
      <c r="AZ43" s="59">
        <f>VLOOKUP(X43,'SCORE TALLER'!$K$2:$L$10,2,TRUE)*AZ$2</f>
        <v>0</v>
      </c>
      <c r="BA43" s="59">
        <f>VLOOKUP(U43,'SCORE TALLER'!$E$2:$F$10,2,FALSE)*BA$2</f>
        <v>0</v>
      </c>
      <c r="BB43" s="59">
        <f>VLOOKUP(Y43,'SCORE TALLER'!$M$2:$N$10,2,TRUE)*BB$2</f>
        <v>0.02</v>
      </c>
      <c r="BC43" s="59">
        <f>VLOOKUP(AA43,'SCORE TALLER'!$Q$2:$R$10,2,FALSE)*BC$2</f>
        <v>0.05</v>
      </c>
      <c r="BD43" s="59">
        <f>VLOOKUP(V43,'SCORE TALLER'!$G$2:$H$10,2,FALSE)*BD$2</f>
        <v>0</v>
      </c>
      <c r="BE43" s="59">
        <f>VLOOKUP(AF43,'SCORE TALLER'!$AA$2:$AB$10,2,FALSE)*BE$2</f>
        <v>0.5</v>
      </c>
      <c r="BF43" s="59">
        <f>VLOOKUP(AL43,'SCORE TALLER'!$AM$2:$AN$10,2,TRUE)*BF$2</f>
        <v>0.5</v>
      </c>
      <c r="BG43" s="67">
        <f t="shared" si="8"/>
        <v>2.5500000000000003</v>
      </c>
      <c r="BH43" s="67" t="str">
        <f>VLOOKUP(BG43,'SCORE TALLER'!$AP$2:$AQ$7,2,TRUE)</f>
        <v>4. Alto</v>
      </c>
      <c r="BI43" s="67" t="str">
        <f t="shared" si="9"/>
        <v>LBZ</v>
      </c>
      <c r="BJ43" s="67" t="str">
        <f t="shared" si="15"/>
        <v>A</v>
      </c>
      <c r="BK43" s="67" t="str">
        <f t="shared" si="10"/>
        <v>E</v>
      </c>
      <c r="BL43" s="86">
        <f t="shared" si="11"/>
        <v>0</v>
      </c>
      <c r="BM43" s="86">
        <f t="shared" si="12"/>
        <v>9746000</v>
      </c>
    </row>
    <row r="44" spans="1:65" x14ac:dyDescent="0.3">
      <c r="A44" s="57">
        <v>2028286006</v>
      </c>
      <c r="B44" s="12" t="s">
        <v>182</v>
      </c>
      <c r="C44" s="58" t="s">
        <v>105</v>
      </c>
      <c r="D44" s="58" t="s">
        <v>115</v>
      </c>
      <c r="E44" s="58">
        <v>826727</v>
      </c>
      <c r="F44" s="58">
        <v>5719768</v>
      </c>
      <c r="G44" s="58">
        <f t="shared" si="0"/>
        <v>4677610</v>
      </c>
      <c r="H44" s="58">
        <f t="shared" si="1"/>
        <v>1877610</v>
      </c>
      <c r="I44" s="58">
        <v>5720000</v>
      </c>
      <c r="J44" s="58">
        <v>273485</v>
      </c>
      <c r="K44" s="58">
        <v>0</v>
      </c>
      <c r="L44" s="58">
        <v>2800000</v>
      </c>
      <c r="M44" s="58">
        <v>1042158</v>
      </c>
      <c r="N44" s="58">
        <f>VLOOKUP(AD44,'tabla ingresos'!$A$3:$D$15,4,FALSE)</f>
        <v>1000000</v>
      </c>
      <c r="O44" s="58">
        <v>297802.05541832861</v>
      </c>
      <c r="P44" s="58">
        <v>9534000</v>
      </c>
      <c r="Q44" s="58">
        <v>9534000</v>
      </c>
      <c r="R44" s="12">
        <v>76130</v>
      </c>
      <c r="S44" s="12" t="s">
        <v>87</v>
      </c>
      <c r="T44" s="12" t="s">
        <v>89</v>
      </c>
      <c r="U44" s="12" t="s">
        <v>10</v>
      </c>
      <c r="V44" s="12">
        <v>4</v>
      </c>
      <c r="W44" s="12">
        <v>0</v>
      </c>
      <c r="X44" s="12">
        <v>0</v>
      </c>
      <c r="Y44" s="59">
        <v>3.4328767123287673</v>
      </c>
      <c r="Z44" s="59">
        <v>32.635616438356166</v>
      </c>
      <c r="AA44" s="12">
        <v>1</v>
      </c>
      <c r="AB44" s="12">
        <v>0</v>
      </c>
      <c r="AC44" s="12">
        <v>1</v>
      </c>
      <c r="AD44" s="12">
        <v>2</v>
      </c>
      <c r="AE44" s="12">
        <v>1</v>
      </c>
      <c r="AF44" s="58" t="s">
        <v>0</v>
      </c>
      <c r="AG44" s="66">
        <f t="shared" si="2"/>
        <v>0.38085803694555243</v>
      </c>
      <c r="AH44" s="67">
        <f t="shared" si="3"/>
        <v>10.169178666666667</v>
      </c>
      <c r="AI44" s="67">
        <f t="shared" si="4"/>
        <v>1.2459233333333333</v>
      </c>
      <c r="AJ44" s="67">
        <f t="shared" si="5"/>
        <v>3.1184066666666665</v>
      </c>
      <c r="AK44" s="67">
        <f t="shared" si="6"/>
        <v>1.2517400000000001</v>
      </c>
      <c r="AL44" s="67">
        <f t="shared" si="7"/>
        <v>6.3559999999999999</v>
      </c>
      <c r="AM44" s="59">
        <f>VLOOKUP(AG44,'SCORE TALLER'!$AC$2:$AD$10,2,TRUE)*AM$2</f>
        <v>0</v>
      </c>
      <c r="AN44" s="59">
        <f>VLOOKUP(AD44,'SCORE TALLER'!$W$2:$X$10,2,TRUE)*AN$2</f>
        <v>0.32</v>
      </c>
      <c r="AO44" s="59">
        <f>VLOOKUP(AB44,'SCORE TALLER'!$S$2:$T$10,2,FALSE)*AO$2</f>
        <v>0.05</v>
      </c>
      <c r="AP44" s="59">
        <f>VLOOKUP(AH44,'SCORE TALLER'!$AE$2:$AF$10,2,TRUE)*AP$2</f>
        <v>0.16</v>
      </c>
      <c r="AQ44" s="59">
        <f>VLOOKUP(AI44,'SCORE TALLER'!$AG$2:$AH$10,2,TRUE)*AQ$2</f>
        <v>0.32</v>
      </c>
      <c r="AR44" s="59">
        <f>VLOOKUP(AC44,'SCORE TALLER'!$U$2:$V$10,2,FALSE)*AR$2</f>
        <v>0.05</v>
      </c>
      <c r="AS44" s="59">
        <f>VLOOKUP(AE44,'SCORE TALLER'!$Y$2:$Z$10,2,FALSE)*AS$2</f>
        <v>0.03</v>
      </c>
      <c r="AT44" s="59">
        <f>VLOOKUP(Z44,'SCORE TALLER'!$O$2:$P$10,2,TRUE)*AT$2</f>
        <v>0.04</v>
      </c>
      <c r="AU44" s="59">
        <f>VLOOKUP(S44,'SCORE TALLER'!$A$2:$B$10,2,FALSE)*AU$2</f>
        <v>0.15000000000000002</v>
      </c>
      <c r="AV44" s="59">
        <f>VLOOKUP(AJ44,'SCORE TALLER'!$AI$2:$AJ$10,2,TRUE)*AV$2</f>
        <v>0.1</v>
      </c>
      <c r="AW44" s="59">
        <f>VLOOKUP(AK44,'SCORE TALLER'!$AK$2:$AL$10,2,TRUE)*AW$2</f>
        <v>0.2</v>
      </c>
      <c r="AX44" s="59">
        <f>VLOOKUP(T44,'SCORE TALLER'!$C$2:$D$10,2,FALSE)*AX$2</f>
        <v>0</v>
      </c>
      <c r="AY44" s="59">
        <f>VLOOKUP(W44,'SCORE TALLER'!$I$2:$J$10,2,TRUE)*AY$2</f>
        <v>0</v>
      </c>
      <c r="AZ44" s="59">
        <f>VLOOKUP(X44,'SCORE TALLER'!$K$2:$L$10,2,TRUE)*AZ$2</f>
        <v>0</v>
      </c>
      <c r="BA44" s="59">
        <f>VLOOKUP(U44,'SCORE TALLER'!$E$2:$F$10,2,FALSE)*BA$2</f>
        <v>0</v>
      </c>
      <c r="BB44" s="59">
        <f>VLOOKUP(Y44,'SCORE TALLER'!$M$2:$N$10,2,TRUE)*BB$2</f>
        <v>0.04</v>
      </c>
      <c r="BC44" s="59">
        <f>VLOOKUP(AA44,'SCORE TALLER'!$Q$2:$R$10,2,FALSE)*BC$2</f>
        <v>0.05</v>
      </c>
      <c r="BD44" s="59">
        <f>VLOOKUP(V44,'SCORE TALLER'!$G$2:$H$10,2,FALSE)*BD$2</f>
        <v>0</v>
      </c>
      <c r="BE44" s="59">
        <f>VLOOKUP(AF44,'SCORE TALLER'!$AA$2:$AB$10,2,FALSE)*BE$2</f>
        <v>0.5</v>
      </c>
      <c r="BF44" s="59">
        <f>VLOOKUP(AL44,'SCORE TALLER'!$AM$2:$AN$10,2,TRUE)*BF$2</f>
        <v>0.5</v>
      </c>
      <c r="BG44" s="67">
        <f t="shared" si="8"/>
        <v>2.5100000000000002</v>
      </c>
      <c r="BH44" s="67" t="str">
        <f>VLOOKUP(BG44,'SCORE TALLER'!$AP$2:$AQ$7,2,TRUE)</f>
        <v>4. Alto</v>
      </c>
      <c r="BI44" s="67" t="str">
        <f t="shared" si="9"/>
        <v>LBZ</v>
      </c>
      <c r="BJ44" s="67" t="str">
        <f t="shared" si="15"/>
        <v>A</v>
      </c>
      <c r="BK44" s="67" t="str">
        <f t="shared" si="10"/>
        <v>E</v>
      </c>
      <c r="BL44" s="86">
        <f t="shared" si="11"/>
        <v>1877610</v>
      </c>
      <c r="BM44" s="86">
        <f t="shared" si="12"/>
        <v>9534000</v>
      </c>
    </row>
    <row r="45" spans="1:65" x14ac:dyDescent="0.3">
      <c r="A45" s="57">
        <v>2006024802</v>
      </c>
      <c r="B45" s="12" t="s">
        <v>183</v>
      </c>
      <c r="C45" s="58" t="s">
        <v>105</v>
      </c>
      <c r="D45" s="58" t="s">
        <v>115</v>
      </c>
      <c r="E45" s="58"/>
      <c r="F45" s="58">
        <v>4862353</v>
      </c>
      <c r="G45" s="58">
        <f t="shared" si="0"/>
        <v>2638733</v>
      </c>
      <c r="H45" s="58">
        <f t="shared" si="1"/>
        <v>2638733</v>
      </c>
      <c r="I45" s="58">
        <v>4862000</v>
      </c>
      <c r="J45" s="58">
        <v>158134</v>
      </c>
      <c r="K45" s="58">
        <v>0</v>
      </c>
      <c r="L45" s="58">
        <v>0</v>
      </c>
      <c r="M45" s="58">
        <v>2223620</v>
      </c>
      <c r="N45" s="58">
        <f>VLOOKUP(AD45,'tabla ingresos'!$A$3:$D$15,4,FALSE)</f>
        <v>2000000</v>
      </c>
      <c r="O45" s="58">
        <v>824104.7838492695</v>
      </c>
      <c r="P45" s="58">
        <v>59923000</v>
      </c>
      <c r="Q45" s="58">
        <v>9537000</v>
      </c>
      <c r="R45" s="12">
        <v>68307</v>
      </c>
      <c r="S45" s="12" t="s">
        <v>88</v>
      </c>
      <c r="T45" s="12" t="s">
        <v>89</v>
      </c>
      <c r="U45" s="12" t="s">
        <v>10</v>
      </c>
      <c r="V45" s="12">
        <v>4</v>
      </c>
      <c r="W45" s="12">
        <v>0</v>
      </c>
      <c r="X45" s="12">
        <v>0</v>
      </c>
      <c r="Y45" s="59">
        <v>4.4082191780821915</v>
      </c>
      <c r="Z45" s="59">
        <v>34.758904109589039</v>
      </c>
      <c r="AA45" s="12">
        <v>1</v>
      </c>
      <c r="AB45" s="12">
        <v>2</v>
      </c>
      <c r="AC45" s="12">
        <v>2</v>
      </c>
      <c r="AD45" s="12">
        <v>3</v>
      </c>
      <c r="AE45" s="12">
        <v>2</v>
      </c>
      <c r="AF45" s="58" t="s">
        <v>22</v>
      </c>
      <c r="AG45" s="66">
        <f t="shared" si="2"/>
        <v>0.32741292794975652</v>
      </c>
      <c r="AH45" s="67">
        <f t="shared" si="3"/>
        <v>21.595117666666667</v>
      </c>
      <c r="AI45" s="67">
        <f t="shared" si="4"/>
        <v>0.74120666666666668</v>
      </c>
      <c r="AJ45" s="67">
        <f t="shared" si="5"/>
        <v>0.8795776666666667</v>
      </c>
      <c r="AK45" s="67">
        <f t="shared" si="6"/>
        <v>0.8795776666666667</v>
      </c>
      <c r="AL45" s="67">
        <f t="shared" si="7"/>
        <v>3.1789999999999998</v>
      </c>
      <c r="AM45" s="59">
        <f>VLOOKUP(AG45,'SCORE TALLER'!$AC$2:$AD$10,2,TRUE)*AM$2</f>
        <v>0</v>
      </c>
      <c r="AN45" s="59">
        <f>VLOOKUP(AD45,'SCORE TALLER'!$W$2:$X$10,2,TRUE)*AN$2</f>
        <v>0.32</v>
      </c>
      <c r="AO45" s="59">
        <f>VLOOKUP(AB45,'SCORE TALLER'!$S$2:$T$10,2,FALSE)*AO$2</f>
        <v>0.04</v>
      </c>
      <c r="AP45" s="59">
        <f>VLOOKUP(AH45,'SCORE TALLER'!$AE$2:$AF$10,2,TRUE)*AP$2</f>
        <v>0.32</v>
      </c>
      <c r="AQ45" s="59">
        <f>VLOOKUP(AI45,'SCORE TALLER'!$AG$2:$AH$10,2,TRUE)*AQ$2</f>
        <v>0.4</v>
      </c>
      <c r="AR45" s="59">
        <f>VLOOKUP(AC45,'SCORE TALLER'!$U$2:$V$10,2,FALSE)*AR$2</f>
        <v>0.04</v>
      </c>
      <c r="AS45" s="59">
        <f>VLOOKUP(AE45,'SCORE TALLER'!$Y$2:$Z$10,2,FALSE)*AS$2</f>
        <v>0.01</v>
      </c>
      <c r="AT45" s="59">
        <f>VLOOKUP(Z45,'SCORE TALLER'!$O$2:$P$10,2,TRUE)*AT$2</f>
        <v>0.04</v>
      </c>
      <c r="AU45" s="59">
        <f>VLOOKUP(S45,'SCORE TALLER'!$A$2:$B$10,2,FALSE)*AU$2</f>
        <v>0.25</v>
      </c>
      <c r="AV45" s="59">
        <f>VLOOKUP(AJ45,'SCORE TALLER'!$AI$2:$AJ$10,2,TRUE)*AV$2</f>
        <v>0.25</v>
      </c>
      <c r="AW45" s="59">
        <f>VLOOKUP(AK45,'SCORE TALLER'!$AK$2:$AL$10,2,TRUE)*AW$2</f>
        <v>0.25</v>
      </c>
      <c r="AX45" s="59">
        <f>VLOOKUP(T45,'SCORE TALLER'!$C$2:$D$10,2,FALSE)*AX$2</f>
        <v>0</v>
      </c>
      <c r="AY45" s="59">
        <f>VLOOKUP(W45,'SCORE TALLER'!$I$2:$J$10,2,TRUE)*AY$2</f>
        <v>0</v>
      </c>
      <c r="AZ45" s="59">
        <f>VLOOKUP(X45,'SCORE TALLER'!$K$2:$L$10,2,TRUE)*AZ$2</f>
        <v>0</v>
      </c>
      <c r="BA45" s="59">
        <f>VLOOKUP(U45,'SCORE TALLER'!$E$2:$F$10,2,FALSE)*BA$2</f>
        <v>0</v>
      </c>
      <c r="BB45" s="59">
        <f>VLOOKUP(Y45,'SCORE TALLER'!$M$2:$N$10,2,TRUE)*BB$2</f>
        <v>0.03</v>
      </c>
      <c r="BC45" s="59">
        <f>VLOOKUP(AA45,'SCORE TALLER'!$Q$2:$R$10,2,FALSE)*BC$2</f>
        <v>0.05</v>
      </c>
      <c r="BD45" s="59">
        <f>VLOOKUP(V45,'SCORE TALLER'!$G$2:$H$10,2,FALSE)*BD$2</f>
        <v>0</v>
      </c>
      <c r="BE45" s="59">
        <f>VLOOKUP(AF45,'SCORE TALLER'!$AA$2:$AB$10,2,FALSE)*BE$2</f>
        <v>0.5</v>
      </c>
      <c r="BF45" s="59">
        <f>VLOOKUP(AL45,'SCORE TALLER'!$AM$2:$AN$10,2,TRUE)*BF$2</f>
        <v>0.5</v>
      </c>
      <c r="BG45" s="67">
        <f t="shared" si="8"/>
        <v>3</v>
      </c>
      <c r="BH45" s="67" t="str">
        <f>VLOOKUP(BG45,'SCORE TALLER'!$AP$2:$AQ$7,2,TRUE)</f>
        <v>5. Crítico</v>
      </c>
      <c r="BI45" s="67" t="str">
        <f t="shared" si="9"/>
        <v>LBZ</v>
      </c>
      <c r="BJ45" s="67" t="s">
        <v>17</v>
      </c>
      <c r="BK45" s="67" t="str">
        <f t="shared" si="10"/>
        <v>D</v>
      </c>
      <c r="BL45" s="86">
        <f t="shared" si="11"/>
        <v>2638733</v>
      </c>
      <c r="BM45" s="86">
        <f t="shared" si="12"/>
        <v>9537000</v>
      </c>
    </row>
    <row r="46" spans="1:65" x14ac:dyDescent="0.3">
      <c r="A46" s="57">
        <v>2062642822</v>
      </c>
      <c r="B46" s="12" t="s">
        <v>184</v>
      </c>
      <c r="C46" s="58" t="s">
        <v>105</v>
      </c>
      <c r="D46" s="58" t="s">
        <v>114</v>
      </c>
      <c r="E46" s="58"/>
      <c r="F46" s="58">
        <v>1957735</v>
      </c>
      <c r="G46" s="58">
        <f t="shared" si="0"/>
        <v>1254957</v>
      </c>
      <c r="H46" s="58">
        <f t="shared" si="1"/>
        <v>838177</v>
      </c>
      <c r="I46" s="58">
        <v>1958000</v>
      </c>
      <c r="J46" s="58">
        <v>150237</v>
      </c>
      <c r="K46" s="58">
        <v>0</v>
      </c>
      <c r="L46" s="58">
        <v>416780</v>
      </c>
      <c r="M46" s="58">
        <v>702778</v>
      </c>
      <c r="N46" s="58">
        <f>VLOOKUP(AD46,'tabla ingresos'!$A$3:$D$15,4,FALSE)</f>
        <v>1000000</v>
      </c>
      <c r="O46" s="58">
        <v>260103.5785067931</v>
      </c>
      <c r="P46" s="58">
        <v>9175000</v>
      </c>
      <c r="Q46" s="58">
        <v>9173000</v>
      </c>
      <c r="R46" s="12">
        <v>76001</v>
      </c>
      <c r="S46" s="12" t="s">
        <v>87</v>
      </c>
      <c r="T46" s="12" t="s">
        <v>89</v>
      </c>
      <c r="U46" s="12" t="s">
        <v>10</v>
      </c>
      <c r="V46" s="12">
        <v>4</v>
      </c>
      <c r="W46" s="12">
        <v>0</v>
      </c>
      <c r="X46" s="12">
        <v>0</v>
      </c>
      <c r="Y46" s="59">
        <v>2.2246575342465755</v>
      </c>
      <c r="Z46" s="59">
        <v>24.306849315068494</v>
      </c>
      <c r="AA46" s="12">
        <v>2</v>
      </c>
      <c r="AB46" s="12">
        <v>4</v>
      </c>
      <c r="AC46" s="12">
        <v>3</v>
      </c>
      <c r="AD46" s="12">
        <v>2</v>
      </c>
      <c r="AE46" s="12">
        <v>1</v>
      </c>
      <c r="AF46" s="58" t="s">
        <v>0</v>
      </c>
      <c r="AG46" s="66">
        <f t="shared" si="2"/>
        <v>0.27356038567119539</v>
      </c>
      <c r="AH46" s="67">
        <f t="shared" si="3"/>
        <v>7.4218233333333332</v>
      </c>
      <c r="AI46" s="67">
        <f t="shared" si="4"/>
        <v>0.46851866666666669</v>
      </c>
      <c r="AJ46" s="67">
        <f t="shared" si="5"/>
        <v>0.83663799999999999</v>
      </c>
      <c r="AK46" s="67">
        <f t="shared" si="6"/>
        <v>0.55878466666666671</v>
      </c>
      <c r="AL46" s="67">
        <f t="shared" si="7"/>
        <v>6.1153333333333331</v>
      </c>
      <c r="AM46" s="59">
        <f>VLOOKUP(AG46,'SCORE TALLER'!$AC$2:$AD$10,2,TRUE)*AM$2</f>
        <v>0</v>
      </c>
      <c r="AN46" s="59">
        <f>VLOOKUP(AD46,'SCORE TALLER'!$W$2:$X$10,2,TRUE)*AN$2</f>
        <v>0.32</v>
      </c>
      <c r="AO46" s="59">
        <f>VLOOKUP(AB46,'SCORE TALLER'!$S$2:$T$10,2,FALSE)*AO$2</f>
        <v>0.02</v>
      </c>
      <c r="AP46" s="59">
        <f>VLOOKUP(AH46,'SCORE TALLER'!$AE$2:$AF$10,2,TRUE)*AP$2</f>
        <v>0.08</v>
      </c>
      <c r="AQ46" s="59">
        <f>VLOOKUP(AI46,'SCORE TALLER'!$AG$2:$AH$10,2,TRUE)*AQ$2</f>
        <v>0.4</v>
      </c>
      <c r="AR46" s="59">
        <f>VLOOKUP(AC46,'SCORE TALLER'!$U$2:$V$10,2,FALSE)*AR$2</f>
        <v>0.03</v>
      </c>
      <c r="AS46" s="59">
        <f>VLOOKUP(AE46,'SCORE TALLER'!$Y$2:$Z$10,2,FALSE)*AS$2</f>
        <v>0.03</v>
      </c>
      <c r="AT46" s="59">
        <f>VLOOKUP(Z46,'SCORE TALLER'!$O$2:$P$10,2,TRUE)*AT$2</f>
        <v>0.05</v>
      </c>
      <c r="AU46" s="59">
        <f>VLOOKUP(S46,'SCORE TALLER'!$A$2:$B$10,2,FALSE)*AU$2</f>
        <v>0.15000000000000002</v>
      </c>
      <c r="AV46" s="59">
        <f>VLOOKUP(AJ46,'SCORE TALLER'!$AI$2:$AJ$10,2,TRUE)*AV$2</f>
        <v>0.25</v>
      </c>
      <c r="AW46" s="59">
        <f>VLOOKUP(AK46,'SCORE TALLER'!$AK$2:$AL$10,2,TRUE)*AW$2</f>
        <v>0.25</v>
      </c>
      <c r="AX46" s="59">
        <f>VLOOKUP(T46,'SCORE TALLER'!$C$2:$D$10,2,FALSE)*AX$2</f>
        <v>0</v>
      </c>
      <c r="AY46" s="59">
        <f>VLOOKUP(W46,'SCORE TALLER'!$I$2:$J$10,2,TRUE)*AY$2</f>
        <v>0</v>
      </c>
      <c r="AZ46" s="59">
        <f>VLOOKUP(X46,'SCORE TALLER'!$K$2:$L$10,2,TRUE)*AZ$2</f>
        <v>0</v>
      </c>
      <c r="BA46" s="59">
        <f>VLOOKUP(U46,'SCORE TALLER'!$E$2:$F$10,2,FALSE)*BA$2</f>
        <v>0</v>
      </c>
      <c r="BB46" s="59">
        <f>VLOOKUP(Y46,'SCORE TALLER'!$M$2:$N$10,2,TRUE)*BB$2</f>
        <v>0.04</v>
      </c>
      <c r="BC46" s="59">
        <f>VLOOKUP(AA46,'SCORE TALLER'!$Q$2:$R$10,2,FALSE)*BC$2</f>
        <v>0</v>
      </c>
      <c r="BD46" s="59">
        <f>VLOOKUP(V46,'SCORE TALLER'!$G$2:$H$10,2,FALSE)*BD$2</f>
        <v>0</v>
      </c>
      <c r="BE46" s="59">
        <f>VLOOKUP(AF46,'SCORE TALLER'!$AA$2:$AB$10,2,FALSE)*BE$2</f>
        <v>0.5</v>
      </c>
      <c r="BF46" s="59">
        <f>VLOOKUP(AL46,'SCORE TALLER'!$AM$2:$AN$10,2,TRUE)*BF$2</f>
        <v>0.5</v>
      </c>
      <c r="BG46" s="67">
        <f t="shared" si="8"/>
        <v>2.62</v>
      </c>
      <c r="BH46" s="67" t="str">
        <f>VLOOKUP(BG46,'SCORE TALLER'!$AP$2:$AQ$7,2,TRUE)</f>
        <v>4. Alto</v>
      </c>
      <c r="BI46" s="67" t="str">
        <f t="shared" si="9"/>
        <v>LBZ</v>
      </c>
      <c r="BJ46" s="67" t="str">
        <f t="shared" ref="BJ46:BJ65" si="16">+U46</f>
        <v>A</v>
      </c>
      <c r="BK46" s="67" t="str">
        <f t="shared" si="10"/>
        <v>E</v>
      </c>
      <c r="BL46" s="86">
        <f t="shared" si="11"/>
        <v>838177</v>
      </c>
      <c r="BM46" s="86">
        <f t="shared" si="12"/>
        <v>9173000</v>
      </c>
    </row>
    <row r="47" spans="1:65" x14ac:dyDescent="0.3">
      <c r="A47" s="57">
        <v>2002806220</v>
      </c>
      <c r="B47" s="12" t="s">
        <v>185</v>
      </c>
      <c r="C47" s="58" t="s">
        <v>105</v>
      </c>
      <c r="D47" s="58" t="s">
        <v>30</v>
      </c>
      <c r="E47" s="58"/>
      <c r="F47" s="58">
        <v>8659904</v>
      </c>
      <c r="G47" s="58">
        <f t="shared" si="0"/>
        <v>6093784</v>
      </c>
      <c r="H47" s="58">
        <f t="shared" si="1"/>
        <v>4299908</v>
      </c>
      <c r="I47" s="58">
        <v>8660000</v>
      </c>
      <c r="J47" s="58">
        <v>394791</v>
      </c>
      <c r="K47" s="58">
        <v>0</v>
      </c>
      <c r="L47" s="58">
        <v>1793876</v>
      </c>
      <c r="M47" s="58">
        <v>2566120</v>
      </c>
      <c r="N47" s="58">
        <f>VLOOKUP(AD47,'tabla ingresos'!$A$3:$D$15,4,FALSE)</f>
        <v>1000000</v>
      </c>
      <c r="O47" s="58">
        <v>198687.40672154265</v>
      </c>
      <c r="P47" s="58">
        <v>8932000</v>
      </c>
      <c r="Q47" s="58">
        <v>8932000</v>
      </c>
      <c r="R47" s="12">
        <v>23001</v>
      </c>
      <c r="S47" s="12" t="s">
        <v>87</v>
      </c>
      <c r="T47" s="12" t="s">
        <v>89</v>
      </c>
      <c r="U47" s="12" t="s">
        <v>10</v>
      </c>
      <c r="V47" s="12">
        <v>4</v>
      </c>
      <c r="W47" s="12">
        <v>0</v>
      </c>
      <c r="X47" s="12">
        <v>0</v>
      </c>
      <c r="Y47" s="59">
        <v>3.8575342465753426</v>
      </c>
      <c r="Z47" s="59">
        <v>34.610958904109587</v>
      </c>
      <c r="AA47" s="12">
        <v>1</v>
      </c>
      <c r="AB47" s="12">
        <v>2</v>
      </c>
      <c r="AC47" s="12">
        <v>2</v>
      </c>
      <c r="AD47" s="12">
        <v>2</v>
      </c>
      <c r="AE47" s="12">
        <v>3</v>
      </c>
      <c r="AF47" s="58" t="s">
        <v>0</v>
      </c>
      <c r="AG47" s="66">
        <f t="shared" si="2"/>
        <v>0.39565227114769508</v>
      </c>
      <c r="AH47" s="67">
        <f t="shared" si="3"/>
        <v>11.727936</v>
      </c>
      <c r="AI47" s="67">
        <f t="shared" si="4"/>
        <v>1.7107466666666666</v>
      </c>
      <c r="AJ47" s="67">
        <f t="shared" si="5"/>
        <v>4.0625226666666663</v>
      </c>
      <c r="AK47" s="67">
        <f t="shared" si="6"/>
        <v>2.8666053333333332</v>
      </c>
      <c r="AL47" s="67">
        <f t="shared" si="7"/>
        <v>5.9546666666666663</v>
      </c>
      <c r="AM47" s="59">
        <f>VLOOKUP(AG47,'SCORE TALLER'!$AC$2:$AD$10,2,TRUE)*AM$2</f>
        <v>0</v>
      </c>
      <c r="AN47" s="59">
        <f>VLOOKUP(AD47,'SCORE TALLER'!$W$2:$X$10,2,TRUE)*AN$2</f>
        <v>0.32</v>
      </c>
      <c r="AO47" s="59">
        <f>VLOOKUP(AB47,'SCORE TALLER'!$S$2:$T$10,2,FALSE)*AO$2</f>
        <v>0.04</v>
      </c>
      <c r="AP47" s="59">
        <f>VLOOKUP(AH47,'SCORE TALLER'!$AE$2:$AF$10,2,TRUE)*AP$2</f>
        <v>0.16</v>
      </c>
      <c r="AQ47" s="59">
        <f>VLOOKUP(AI47,'SCORE TALLER'!$AG$2:$AH$10,2,TRUE)*AQ$2</f>
        <v>0.32</v>
      </c>
      <c r="AR47" s="59">
        <f>VLOOKUP(AC47,'SCORE TALLER'!$U$2:$V$10,2,FALSE)*AR$2</f>
        <v>0.04</v>
      </c>
      <c r="AS47" s="59">
        <f>VLOOKUP(AE47,'SCORE TALLER'!$Y$2:$Z$10,2,FALSE)*AS$2</f>
        <v>0.02</v>
      </c>
      <c r="AT47" s="59">
        <f>VLOOKUP(Z47,'SCORE TALLER'!$O$2:$P$10,2,TRUE)*AT$2</f>
        <v>0.04</v>
      </c>
      <c r="AU47" s="59">
        <f>VLOOKUP(S47,'SCORE TALLER'!$A$2:$B$10,2,FALSE)*AU$2</f>
        <v>0.15000000000000002</v>
      </c>
      <c r="AV47" s="59">
        <f>VLOOKUP(AJ47,'SCORE TALLER'!$AI$2:$AJ$10,2,TRUE)*AV$2</f>
        <v>0.05</v>
      </c>
      <c r="AW47" s="59">
        <f>VLOOKUP(AK47,'SCORE TALLER'!$AK$2:$AL$10,2,TRUE)*AW$2</f>
        <v>0.15000000000000002</v>
      </c>
      <c r="AX47" s="59">
        <f>VLOOKUP(T47,'SCORE TALLER'!$C$2:$D$10,2,FALSE)*AX$2</f>
        <v>0</v>
      </c>
      <c r="AY47" s="59">
        <f>VLOOKUP(W47,'SCORE TALLER'!$I$2:$J$10,2,TRUE)*AY$2</f>
        <v>0</v>
      </c>
      <c r="AZ47" s="59">
        <f>VLOOKUP(X47,'SCORE TALLER'!$K$2:$L$10,2,TRUE)*AZ$2</f>
        <v>0</v>
      </c>
      <c r="BA47" s="59">
        <f>VLOOKUP(U47,'SCORE TALLER'!$E$2:$F$10,2,FALSE)*BA$2</f>
        <v>0</v>
      </c>
      <c r="BB47" s="59">
        <f>VLOOKUP(Y47,'SCORE TALLER'!$M$2:$N$10,2,TRUE)*BB$2</f>
        <v>0.04</v>
      </c>
      <c r="BC47" s="59">
        <f>VLOOKUP(AA47,'SCORE TALLER'!$Q$2:$R$10,2,FALSE)*BC$2</f>
        <v>0.05</v>
      </c>
      <c r="BD47" s="59">
        <f>VLOOKUP(V47,'SCORE TALLER'!$G$2:$H$10,2,FALSE)*BD$2</f>
        <v>0</v>
      </c>
      <c r="BE47" s="59">
        <f>VLOOKUP(AF47,'SCORE TALLER'!$AA$2:$AB$10,2,FALSE)*BE$2</f>
        <v>0.5</v>
      </c>
      <c r="BF47" s="59">
        <f>VLOOKUP(AL47,'SCORE TALLER'!$AM$2:$AN$10,2,TRUE)*BF$2</f>
        <v>0.5</v>
      </c>
      <c r="BG47" s="67">
        <f t="shared" si="8"/>
        <v>2.3800000000000008</v>
      </c>
      <c r="BH47" s="67" t="str">
        <f>VLOOKUP(BG47,'SCORE TALLER'!$AP$2:$AQ$7,2,TRUE)</f>
        <v>3. Medio</v>
      </c>
      <c r="BI47" s="67" t="str">
        <f t="shared" si="9"/>
        <v>LBZ</v>
      </c>
      <c r="BJ47" s="67" t="str">
        <f t="shared" si="16"/>
        <v>A</v>
      </c>
      <c r="BK47" s="67" t="str">
        <f t="shared" si="10"/>
        <v>E</v>
      </c>
      <c r="BL47" s="86">
        <f t="shared" si="11"/>
        <v>4299908</v>
      </c>
      <c r="BM47" s="86">
        <f t="shared" si="12"/>
        <v>8932000</v>
      </c>
    </row>
    <row r="48" spans="1:65" x14ac:dyDescent="0.3">
      <c r="A48" s="57">
        <v>2224622888</v>
      </c>
      <c r="B48" s="12" t="s">
        <v>186</v>
      </c>
      <c r="C48" s="58" t="s">
        <v>105</v>
      </c>
      <c r="D48" s="58" t="s">
        <v>115</v>
      </c>
      <c r="E48" s="58">
        <v>44696</v>
      </c>
      <c r="F48" s="58">
        <v>8087901</v>
      </c>
      <c r="G48" s="58">
        <f t="shared" si="0"/>
        <v>4407516</v>
      </c>
      <c r="H48" s="58">
        <f t="shared" si="1"/>
        <v>0</v>
      </c>
      <c r="I48" s="58">
        <v>8088000</v>
      </c>
      <c r="J48" s="58">
        <v>247452</v>
      </c>
      <c r="K48" s="58">
        <v>0</v>
      </c>
      <c r="L48" s="58">
        <v>5519278</v>
      </c>
      <c r="M48" s="58">
        <v>3680385</v>
      </c>
      <c r="N48" s="58">
        <f>VLOOKUP(AD48,'tabla ingresos'!$A$3:$D$15,4,FALSE)</f>
        <v>1000000</v>
      </c>
      <c r="O48" s="58">
        <v>209980.01275050725</v>
      </c>
      <c r="P48" s="58">
        <v>8679000</v>
      </c>
      <c r="Q48" s="58">
        <v>8679000</v>
      </c>
      <c r="R48" s="12">
        <v>76130</v>
      </c>
      <c r="S48" s="12" t="s">
        <v>87</v>
      </c>
      <c r="T48" s="12" t="s">
        <v>89</v>
      </c>
      <c r="U48" s="12" t="s">
        <v>10</v>
      </c>
      <c r="V48" s="12">
        <v>4</v>
      </c>
      <c r="W48" s="12">
        <v>0</v>
      </c>
      <c r="X48" s="12">
        <v>0</v>
      </c>
      <c r="Y48" s="59">
        <v>6.7150684931506852</v>
      </c>
      <c r="Z48" s="59">
        <v>31.641095890410959</v>
      </c>
      <c r="AA48" s="12">
        <v>2</v>
      </c>
      <c r="AB48" s="12">
        <v>0</v>
      </c>
      <c r="AC48" s="12">
        <v>1</v>
      </c>
      <c r="AD48" s="12">
        <v>2</v>
      </c>
      <c r="AE48" s="12">
        <v>1</v>
      </c>
      <c r="AF48" s="58" t="s">
        <v>22</v>
      </c>
      <c r="AG48" s="66">
        <f t="shared" si="2"/>
        <v>0.30495467516700481</v>
      </c>
      <c r="AH48" s="67">
        <f t="shared" si="3"/>
        <v>11.177934</v>
      </c>
      <c r="AI48" s="67">
        <f t="shared" si="4"/>
        <v>2.4833873333333334</v>
      </c>
      <c r="AJ48" s="67">
        <f t="shared" si="5"/>
        <v>2.9383439999999998</v>
      </c>
      <c r="AK48" s="67">
        <f t="shared" si="6"/>
        <v>0</v>
      </c>
      <c r="AL48" s="67">
        <f t="shared" si="7"/>
        <v>5.7859999999999996</v>
      </c>
      <c r="AM48" s="59">
        <f>VLOOKUP(AG48,'SCORE TALLER'!$AC$2:$AD$10,2,TRUE)*AM$2</f>
        <v>0</v>
      </c>
      <c r="AN48" s="59">
        <f>VLOOKUP(AD48,'SCORE TALLER'!$W$2:$X$10,2,TRUE)*AN$2</f>
        <v>0.32</v>
      </c>
      <c r="AO48" s="59">
        <f>VLOOKUP(AB48,'SCORE TALLER'!$S$2:$T$10,2,FALSE)*AO$2</f>
        <v>0.05</v>
      </c>
      <c r="AP48" s="59">
        <f>VLOOKUP(AH48,'SCORE TALLER'!$AE$2:$AF$10,2,TRUE)*AP$2</f>
        <v>0.16</v>
      </c>
      <c r="AQ48" s="59">
        <f>VLOOKUP(AI48,'SCORE TALLER'!$AG$2:$AH$10,2,TRUE)*AQ$2</f>
        <v>0.24</v>
      </c>
      <c r="AR48" s="59">
        <f>VLOOKUP(AC48,'SCORE TALLER'!$U$2:$V$10,2,FALSE)*AR$2</f>
        <v>0.05</v>
      </c>
      <c r="AS48" s="59">
        <f>VLOOKUP(AE48,'SCORE TALLER'!$Y$2:$Z$10,2,FALSE)*AS$2</f>
        <v>0.03</v>
      </c>
      <c r="AT48" s="59">
        <f>VLOOKUP(Z48,'SCORE TALLER'!$O$2:$P$10,2,TRUE)*AT$2</f>
        <v>0.04</v>
      </c>
      <c r="AU48" s="59">
        <f>VLOOKUP(S48,'SCORE TALLER'!$A$2:$B$10,2,FALSE)*AU$2</f>
        <v>0.15000000000000002</v>
      </c>
      <c r="AV48" s="59">
        <f>VLOOKUP(AJ48,'SCORE TALLER'!$AI$2:$AJ$10,2,TRUE)*AV$2</f>
        <v>0.15000000000000002</v>
      </c>
      <c r="AW48" s="59">
        <f>VLOOKUP(AK48,'SCORE TALLER'!$AK$2:$AL$10,2,TRUE)*AW$2</f>
        <v>0.25</v>
      </c>
      <c r="AX48" s="59">
        <f>VLOOKUP(T48,'SCORE TALLER'!$C$2:$D$10,2,FALSE)*AX$2</f>
        <v>0</v>
      </c>
      <c r="AY48" s="59">
        <f>VLOOKUP(W48,'SCORE TALLER'!$I$2:$J$10,2,TRUE)*AY$2</f>
        <v>0</v>
      </c>
      <c r="AZ48" s="59">
        <f>VLOOKUP(X48,'SCORE TALLER'!$K$2:$L$10,2,TRUE)*AZ$2</f>
        <v>0</v>
      </c>
      <c r="BA48" s="59">
        <f>VLOOKUP(U48,'SCORE TALLER'!$E$2:$F$10,2,FALSE)*BA$2</f>
        <v>0</v>
      </c>
      <c r="BB48" s="59">
        <f>VLOOKUP(Y48,'SCORE TALLER'!$M$2:$N$10,2,TRUE)*BB$2</f>
        <v>0.02</v>
      </c>
      <c r="BC48" s="59">
        <f>VLOOKUP(AA48,'SCORE TALLER'!$Q$2:$R$10,2,FALSE)*BC$2</f>
        <v>0</v>
      </c>
      <c r="BD48" s="59">
        <f>VLOOKUP(V48,'SCORE TALLER'!$G$2:$H$10,2,FALSE)*BD$2</f>
        <v>0</v>
      </c>
      <c r="BE48" s="59">
        <f>VLOOKUP(AF48,'SCORE TALLER'!$AA$2:$AB$10,2,FALSE)*BE$2</f>
        <v>0.5</v>
      </c>
      <c r="BF48" s="59">
        <f>VLOOKUP(AL48,'SCORE TALLER'!$AM$2:$AN$10,2,TRUE)*BF$2</f>
        <v>0.5</v>
      </c>
      <c r="BG48" s="67">
        <f t="shared" si="8"/>
        <v>2.46</v>
      </c>
      <c r="BH48" s="67" t="str">
        <f>VLOOKUP(BG48,'SCORE TALLER'!$AP$2:$AQ$7,2,TRUE)</f>
        <v>3. Medio</v>
      </c>
      <c r="BI48" s="67" t="str">
        <f t="shared" si="9"/>
        <v>LBZ</v>
      </c>
      <c r="BJ48" s="67" t="str">
        <f t="shared" si="16"/>
        <v>A</v>
      </c>
      <c r="BK48" s="67" t="str">
        <f t="shared" si="10"/>
        <v>D</v>
      </c>
      <c r="BL48" s="86">
        <f t="shared" si="11"/>
        <v>0</v>
      </c>
      <c r="BM48" s="86">
        <f t="shared" si="12"/>
        <v>8679000</v>
      </c>
    </row>
    <row r="49" spans="1:65" x14ac:dyDescent="0.3">
      <c r="A49" s="57">
        <v>4820422</v>
      </c>
      <c r="B49" s="12" t="s">
        <v>187</v>
      </c>
      <c r="C49" s="58" t="s">
        <v>105</v>
      </c>
      <c r="D49" s="58" t="s">
        <v>114</v>
      </c>
      <c r="E49" s="58"/>
      <c r="F49" s="58">
        <v>3386115</v>
      </c>
      <c r="G49" s="58">
        <f t="shared" si="0"/>
        <v>1331295</v>
      </c>
      <c r="H49" s="58">
        <f t="shared" si="1"/>
        <v>0</v>
      </c>
      <c r="I49" s="58">
        <v>3386000</v>
      </c>
      <c r="J49" s="58">
        <v>117882</v>
      </c>
      <c r="K49" s="58">
        <v>0</v>
      </c>
      <c r="L49" s="58">
        <v>1300000</v>
      </c>
      <c r="M49" s="58">
        <v>2054820</v>
      </c>
      <c r="N49" s="58">
        <f>VLOOKUP(AD49,'tabla ingresos'!$A$3:$D$15,4,FALSE)</f>
        <v>1000000</v>
      </c>
      <c r="O49" s="58">
        <v>192636.91695124935</v>
      </c>
      <c r="P49" s="58">
        <v>8660000</v>
      </c>
      <c r="Q49" s="58">
        <v>8590000</v>
      </c>
      <c r="R49" s="12">
        <v>13052</v>
      </c>
      <c r="S49" s="12" t="s">
        <v>87</v>
      </c>
      <c r="T49" s="12" t="s">
        <v>89</v>
      </c>
      <c r="U49" s="12" t="s">
        <v>10</v>
      </c>
      <c r="V49" s="12">
        <v>4</v>
      </c>
      <c r="W49" s="12">
        <v>0</v>
      </c>
      <c r="X49" s="12">
        <v>0</v>
      </c>
      <c r="Y49" s="59">
        <v>5.484931506849315</v>
      </c>
      <c r="Z49" s="59">
        <v>42.824657534246576</v>
      </c>
      <c r="AA49" s="12">
        <v>1</v>
      </c>
      <c r="AB49" s="12">
        <v>1</v>
      </c>
      <c r="AC49" s="12">
        <v>1</v>
      </c>
      <c r="AD49" s="12">
        <v>2</v>
      </c>
      <c r="AE49" s="12">
        <v>3</v>
      </c>
      <c r="AF49" s="58" t="s">
        <v>0</v>
      </c>
      <c r="AG49" s="66">
        <f t="shared" si="2"/>
        <v>0.2070126113008329</v>
      </c>
      <c r="AH49" s="67">
        <f t="shared" si="3"/>
        <v>8.0307433333333336</v>
      </c>
      <c r="AI49" s="67">
        <f t="shared" si="4"/>
        <v>1.36988</v>
      </c>
      <c r="AJ49" s="67">
        <f t="shared" si="5"/>
        <v>0.88753000000000004</v>
      </c>
      <c r="AK49" s="67">
        <f t="shared" si="6"/>
        <v>0</v>
      </c>
      <c r="AL49" s="67">
        <f t="shared" si="7"/>
        <v>5.7266666666666666</v>
      </c>
      <c r="AM49" s="59">
        <f>VLOOKUP(AG49,'SCORE TALLER'!$AC$2:$AD$10,2,TRUE)*AM$2</f>
        <v>0</v>
      </c>
      <c r="AN49" s="59">
        <f>VLOOKUP(AD49,'SCORE TALLER'!$W$2:$X$10,2,TRUE)*AN$2</f>
        <v>0.32</v>
      </c>
      <c r="AO49" s="59">
        <f>VLOOKUP(AB49,'SCORE TALLER'!$S$2:$T$10,2,FALSE)*AO$2</f>
        <v>0.05</v>
      </c>
      <c r="AP49" s="59">
        <f>VLOOKUP(AH49,'SCORE TALLER'!$AE$2:$AF$10,2,TRUE)*AP$2</f>
        <v>0.08</v>
      </c>
      <c r="AQ49" s="59">
        <f>VLOOKUP(AI49,'SCORE TALLER'!$AG$2:$AH$10,2,TRUE)*AQ$2</f>
        <v>0.32</v>
      </c>
      <c r="AR49" s="59">
        <f>VLOOKUP(AC49,'SCORE TALLER'!$U$2:$V$10,2,FALSE)*AR$2</f>
        <v>0.05</v>
      </c>
      <c r="AS49" s="59">
        <f>VLOOKUP(AE49,'SCORE TALLER'!$Y$2:$Z$10,2,FALSE)*AS$2</f>
        <v>0.02</v>
      </c>
      <c r="AT49" s="59">
        <f>VLOOKUP(Z49,'SCORE TALLER'!$O$2:$P$10,2,TRUE)*AT$2</f>
        <v>0.03</v>
      </c>
      <c r="AU49" s="59">
        <f>VLOOKUP(S49,'SCORE TALLER'!$A$2:$B$10,2,FALSE)*AU$2</f>
        <v>0.15000000000000002</v>
      </c>
      <c r="AV49" s="59">
        <f>VLOOKUP(AJ49,'SCORE TALLER'!$AI$2:$AJ$10,2,TRUE)*AV$2</f>
        <v>0.25</v>
      </c>
      <c r="AW49" s="59">
        <f>VLOOKUP(AK49,'SCORE TALLER'!$AK$2:$AL$10,2,TRUE)*AW$2</f>
        <v>0.25</v>
      </c>
      <c r="AX49" s="59">
        <f>VLOOKUP(T49,'SCORE TALLER'!$C$2:$D$10,2,FALSE)*AX$2</f>
        <v>0</v>
      </c>
      <c r="AY49" s="59">
        <f>VLOOKUP(W49,'SCORE TALLER'!$I$2:$J$10,2,TRUE)*AY$2</f>
        <v>0</v>
      </c>
      <c r="AZ49" s="59">
        <f>VLOOKUP(X49,'SCORE TALLER'!$K$2:$L$10,2,TRUE)*AZ$2</f>
        <v>0</v>
      </c>
      <c r="BA49" s="59">
        <f>VLOOKUP(U49,'SCORE TALLER'!$E$2:$F$10,2,FALSE)*BA$2</f>
        <v>0</v>
      </c>
      <c r="BB49" s="59">
        <f>VLOOKUP(Y49,'SCORE TALLER'!$M$2:$N$10,2,TRUE)*BB$2</f>
        <v>0.03</v>
      </c>
      <c r="BC49" s="59">
        <f>VLOOKUP(AA49,'SCORE TALLER'!$Q$2:$R$10,2,FALSE)*BC$2</f>
        <v>0.05</v>
      </c>
      <c r="BD49" s="59">
        <f>VLOOKUP(V49,'SCORE TALLER'!$G$2:$H$10,2,FALSE)*BD$2</f>
        <v>0</v>
      </c>
      <c r="BE49" s="59">
        <f>VLOOKUP(AF49,'SCORE TALLER'!$AA$2:$AB$10,2,FALSE)*BE$2</f>
        <v>0.5</v>
      </c>
      <c r="BF49" s="59">
        <f>VLOOKUP(AL49,'SCORE TALLER'!$AM$2:$AN$10,2,TRUE)*BF$2</f>
        <v>0.5</v>
      </c>
      <c r="BG49" s="67">
        <f t="shared" si="8"/>
        <v>2.6</v>
      </c>
      <c r="BH49" s="67" t="str">
        <f>VLOOKUP(BG49,'SCORE TALLER'!$AP$2:$AQ$7,2,TRUE)</f>
        <v>4. Alto</v>
      </c>
      <c r="BI49" s="67" t="str">
        <f t="shared" si="9"/>
        <v>LBZ</v>
      </c>
      <c r="BJ49" s="67" t="str">
        <f t="shared" si="16"/>
        <v>A</v>
      </c>
      <c r="BK49" s="67" t="str">
        <f t="shared" si="10"/>
        <v>E</v>
      </c>
      <c r="BL49" s="86">
        <f t="shared" si="11"/>
        <v>0</v>
      </c>
      <c r="BM49" s="86">
        <f t="shared" si="12"/>
        <v>8590000</v>
      </c>
    </row>
    <row r="50" spans="1:65" x14ac:dyDescent="0.3">
      <c r="A50" s="57">
        <v>2262048008</v>
      </c>
      <c r="B50" s="12" t="s">
        <v>188</v>
      </c>
      <c r="C50" s="58" t="s">
        <v>105</v>
      </c>
      <c r="D50" s="58" t="s">
        <v>115</v>
      </c>
      <c r="E50" s="58">
        <v>1312</v>
      </c>
      <c r="F50" s="58">
        <v>3755033</v>
      </c>
      <c r="G50" s="58">
        <f t="shared" si="0"/>
        <v>2539049</v>
      </c>
      <c r="H50" s="58">
        <f t="shared" si="1"/>
        <v>339049</v>
      </c>
      <c r="I50" s="58">
        <v>3755000</v>
      </c>
      <c r="J50" s="58">
        <v>190880</v>
      </c>
      <c r="K50" s="58">
        <v>0</v>
      </c>
      <c r="L50" s="58">
        <v>2200000</v>
      </c>
      <c r="M50" s="58">
        <v>1215984</v>
      </c>
      <c r="N50" s="58">
        <f>VLOOKUP(AD50,'tabla ingresos'!$A$3:$D$15,4,FALSE)</f>
        <v>1000000</v>
      </c>
      <c r="O50" s="58">
        <v>189722.8943045272</v>
      </c>
      <c r="P50" s="58">
        <v>8529000</v>
      </c>
      <c r="Q50" s="58">
        <v>8529000</v>
      </c>
      <c r="R50" s="12">
        <v>76001</v>
      </c>
      <c r="S50" s="12" t="s">
        <v>87</v>
      </c>
      <c r="T50" s="12" t="s">
        <v>89</v>
      </c>
      <c r="U50" s="12" t="s">
        <v>10</v>
      </c>
      <c r="V50" s="12">
        <v>4</v>
      </c>
      <c r="W50" s="12">
        <v>0</v>
      </c>
      <c r="X50" s="12">
        <v>0</v>
      </c>
      <c r="Y50" s="59">
        <v>4.0575342465753428</v>
      </c>
      <c r="Z50" s="59">
        <v>28.898630136986302</v>
      </c>
      <c r="AA50" s="12">
        <v>2</v>
      </c>
      <c r="AB50" s="12">
        <v>2</v>
      </c>
      <c r="AC50" s="12">
        <v>1</v>
      </c>
      <c r="AD50" s="12">
        <v>2</v>
      </c>
      <c r="AE50" s="12">
        <v>4</v>
      </c>
      <c r="AF50" s="58" t="s">
        <v>0</v>
      </c>
      <c r="AG50" s="66">
        <f t="shared" si="2"/>
        <v>0.25373526286968479</v>
      </c>
      <c r="AH50" s="67">
        <f t="shared" si="3"/>
        <v>8.1893553333333333</v>
      </c>
      <c r="AI50" s="67">
        <f t="shared" si="4"/>
        <v>0.81153066666666662</v>
      </c>
      <c r="AJ50" s="67">
        <f t="shared" si="5"/>
        <v>1.6926993333333333</v>
      </c>
      <c r="AK50" s="67">
        <f t="shared" si="6"/>
        <v>0.22603266666666666</v>
      </c>
      <c r="AL50" s="67">
        <f t="shared" si="7"/>
        <v>5.6859999999999999</v>
      </c>
      <c r="AM50" s="59">
        <f>VLOOKUP(AG50,'SCORE TALLER'!$AC$2:$AD$10,2,TRUE)*AM$2</f>
        <v>0</v>
      </c>
      <c r="AN50" s="59">
        <f>VLOOKUP(AD50,'SCORE TALLER'!$W$2:$X$10,2,TRUE)*AN$2</f>
        <v>0.32</v>
      </c>
      <c r="AO50" s="59">
        <f>VLOOKUP(AB50,'SCORE TALLER'!$S$2:$T$10,2,FALSE)*AO$2</f>
        <v>0.04</v>
      </c>
      <c r="AP50" s="59">
        <f>VLOOKUP(AH50,'SCORE TALLER'!$AE$2:$AF$10,2,TRUE)*AP$2</f>
        <v>0.08</v>
      </c>
      <c r="AQ50" s="59">
        <f>VLOOKUP(AI50,'SCORE TALLER'!$AG$2:$AH$10,2,TRUE)*AQ$2</f>
        <v>0.4</v>
      </c>
      <c r="AR50" s="59">
        <f>VLOOKUP(AC50,'SCORE TALLER'!$U$2:$V$10,2,FALSE)*AR$2</f>
        <v>0.05</v>
      </c>
      <c r="AS50" s="59">
        <f>VLOOKUP(AE50,'SCORE TALLER'!$Y$2:$Z$10,2,FALSE)*AS$2</f>
        <v>0.05</v>
      </c>
      <c r="AT50" s="59">
        <f>VLOOKUP(Z50,'SCORE TALLER'!$O$2:$P$10,2,TRUE)*AT$2</f>
        <v>0.04</v>
      </c>
      <c r="AU50" s="59">
        <f>VLOOKUP(S50,'SCORE TALLER'!$A$2:$B$10,2,FALSE)*AU$2</f>
        <v>0.15000000000000002</v>
      </c>
      <c r="AV50" s="59">
        <f>VLOOKUP(AJ50,'SCORE TALLER'!$AI$2:$AJ$10,2,TRUE)*AV$2</f>
        <v>0.2</v>
      </c>
      <c r="AW50" s="59">
        <f>VLOOKUP(AK50,'SCORE TALLER'!$AK$2:$AL$10,2,TRUE)*AW$2</f>
        <v>0.25</v>
      </c>
      <c r="AX50" s="59">
        <f>VLOOKUP(T50,'SCORE TALLER'!$C$2:$D$10,2,FALSE)*AX$2</f>
        <v>0</v>
      </c>
      <c r="AY50" s="59">
        <f>VLOOKUP(W50,'SCORE TALLER'!$I$2:$J$10,2,TRUE)*AY$2</f>
        <v>0</v>
      </c>
      <c r="AZ50" s="59">
        <f>VLOOKUP(X50,'SCORE TALLER'!$K$2:$L$10,2,TRUE)*AZ$2</f>
        <v>0</v>
      </c>
      <c r="BA50" s="59">
        <f>VLOOKUP(U50,'SCORE TALLER'!$E$2:$F$10,2,FALSE)*BA$2</f>
        <v>0</v>
      </c>
      <c r="BB50" s="59">
        <f>VLOOKUP(Y50,'SCORE TALLER'!$M$2:$N$10,2,TRUE)*BB$2</f>
        <v>0.03</v>
      </c>
      <c r="BC50" s="59">
        <f>VLOOKUP(AA50,'SCORE TALLER'!$Q$2:$R$10,2,FALSE)*BC$2</f>
        <v>0</v>
      </c>
      <c r="BD50" s="59">
        <f>VLOOKUP(V50,'SCORE TALLER'!$G$2:$H$10,2,FALSE)*BD$2</f>
        <v>0</v>
      </c>
      <c r="BE50" s="59">
        <f>VLOOKUP(AF50,'SCORE TALLER'!$AA$2:$AB$10,2,FALSE)*BE$2</f>
        <v>0.5</v>
      </c>
      <c r="BF50" s="59">
        <f>VLOOKUP(AL50,'SCORE TALLER'!$AM$2:$AN$10,2,TRUE)*BF$2</f>
        <v>0.5</v>
      </c>
      <c r="BG50" s="67">
        <f t="shared" si="8"/>
        <v>2.6100000000000003</v>
      </c>
      <c r="BH50" s="67" t="str">
        <f>VLOOKUP(BG50,'SCORE TALLER'!$AP$2:$AQ$7,2,TRUE)</f>
        <v>4. Alto</v>
      </c>
      <c r="BI50" s="67" t="str">
        <f t="shared" si="9"/>
        <v>LBZ</v>
      </c>
      <c r="BJ50" s="67" t="str">
        <f t="shared" si="16"/>
        <v>A</v>
      </c>
      <c r="BK50" s="67" t="str">
        <f t="shared" si="10"/>
        <v>E</v>
      </c>
      <c r="BL50" s="86">
        <f t="shared" si="11"/>
        <v>339049</v>
      </c>
      <c r="BM50" s="86">
        <f t="shared" si="12"/>
        <v>8529000</v>
      </c>
    </row>
    <row r="51" spans="1:65" x14ac:dyDescent="0.3">
      <c r="A51" s="57">
        <v>28462664</v>
      </c>
      <c r="B51" s="12" t="s">
        <v>189</v>
      </c>
      <c r="C51" s="58" t="s">
        <v>105</v>
      </c>
      <c r="D51" s="58" t="s">
        <v>113</v>
      </c>
      <c r="E51" s="58">
        <v>40200</v>
      </c>
      <c r="F51" s="58">
        <v>2978642</v>
      </c>
      <c r="G51" s="58">
        <f t="shared" si="0"/>
        <v>0</v>
      </c>
      <c r="H51" s="58">
        <f t="shared" si="1"/>
        <v>0</v>
      </c>
      <c r="I51" s="58">
        <v>2979000</v>
      </c>
      <c r="J51" s="58">
        <v>161398</v>
      </c>
      <c r="K51" s="58">
        <v>0</v>
      </c>
      <c r="L51" s="58">
        <v>0</v>
      </c>
      <c r="M51" s="58">
        <v>4213849</v>
      </c>
      <c r="N51" s="58">
        <f>VLOOKUP(AD51,'tabla ingresos'!$A$3:$D$15,4,FALSE)</f>
        <v>1000000</v>
      </c>
      <c r="O51" s="58">
        <v>188210.27186195392</v>
      </c>
      <c r="P51" s="58">
        <v>8461000</v>
      </c>
      <c r="Q51" s="58">
        <v>8461000</v>
      </c>
      <c r="R51" s="12">
        <v>68615</v>
      </c>
      <c r="S51" s="12" t="s">
        <v>88</v>
      </c>
      <c r="T51" s="12" t="s">
        <v>89</v>
      </c>
      <c r="U51" s="12" t="s">
        <v>10</v>
      </c>
      <c r="V51" s="12">
        <v>4</v>
      </c>
      <c r="W51" s="12">
        <v>0</v>
      </c>
      <c r="X51" s="12">
        <v>0</v>
      </c>
      <c r="Y51" s="59">
        <v>4.4082191780821915</v>
      </c>
      <c r="Z51" s="59">
        <v>40.293150684931504</v>
      </c>
      <c r="AA51" s="12">
        <v>2</v>
      </c>
      <c r="AB51" s="12">
        <v>2</v>
      </c>
      <c r="AC51" s="12">
        <v>1</v>
      </c>
      <c r="AD51" s="12">
        <v>2</v>
      </c>
      <c r="AE51" s="12">
        <v>3</v>
      </c>
      <c r="AF51" s="58" t="s">
        <v>0</v>
      </c>
      <c r="AG51" s="66">
        <f t="shared" si="2"/>
        <v>0.23307218124130261</v>
      </c>
      <c r="AH51" s="67">
        <f t="shared" si="3"/>
        <v>7.6264279999999998</v>
      </c>
      <c r="AI51" s="67">
        <f t="shared" si="4"/>
        <v>2.8360326666666666</v>
      </c>
      <c r="AJ51" s="67">
        <f t="shared" si="5"/>
        <v>0</v>
      </c>
      <c r="AK51" s="67">
        <f t="shared" si="6"/>
        <v>0</v>
      </c>
      <c r="AL51" s="67">
        <f t="shared" si="7"/>
        <v>5.6406666666666663</v>
      </c>
      <c r="AM51" s="59">
        <f>VLOOKUP(AG51,'SCORE TALLER'!$AC$2:$AD$10,2,TRUE)*AM$2</f>
        <v>0</v>
      </c>
      <c r="AN51" s="59">
        <f>VLOOKUP(AD51,'SCORE TALLER'!$W$2:$X$10,2,TRUE)*AN$2</f>
        <v>0.32</v>
      </c>
      <c r="AO51" s="59">
        <f>VLOOKUP(AB51,'SCORE TALLER'!$S$2:$T$10,2,FALSE)*AO$2</f>
        <v>0.04</v>
      </c>
      <c r="AP51" s="59">
        <f>VLOOKUP(AH51,'SCORE TALLER'!$AE$2:$AF$10,2,TRUE)*AP$2</f>
        <v>0.08</v>
      </c>
      <c r="AQ51" s="59">
        <f>VLOOKUP(AI51,'SCORE TALLER'!$AG$2:$AH$10,2,TRUE)*AQ$2</f>
        <v>0.24</v>
      </c>
      <c r="AR51" s="59">
        <f>VLOOKUP(AC51,'SCORE TALLER'!$U$2:$V$10,2,FALSE)*AR$2</f>
        <v>0.05</v>
      </c>
      <c r="AS51" s="59">
        <f>VLOOKUP(AE51,'SCORE TALLER'!$Y$2:$Z$10,2,FALSE)*AS$2</f>
        <v>0.02</v>
      </c>
      <c r="AT51" s="59">
        <f>VLOOKUP(Z51,'SCORE TALLER'!$O$2:$P$10,2,TRUE)*AT$2</f>
        <v>0.03</v>
      </c>
      <c r="AU51" s="59">
        <f>VLOOKUP(S51,'SCORE TALLER'!$A$2:$B$10,2,FALSE)*AU$2</f>
        <v>0.25</v>
      </c>
      <c r="AV51" s="59">
        <f>VLOOKUP(AJ51,'SCORE TALLER'!$AI$2:$AJ$10,2,TRUE)*AV$2</f>
        <v>0.25</v>
      </c>
      <c r="AW51" s="59">
        <f>VLOOKUP(AK51,'SCORE TALLER'!$AK$2:$AL$10,2,TRUE)*AW$2</f>
        <v>0.25</v>
      </c>
      <c r="AX51" s="59">
        <f>VLOOKUP(T51,'SCORE TALLER'!$C$2:$D$10,2,FALSE)*AX$2</f>
        <v>0</v>
      </c>
      <c r="AY51" s="59">
        <f>VLOOKUP(W51,'SCORE TALLER'!$I$2:$J$10,2,TRUE)*AY$2</f>
        <v>0</v>
      </c>
      <c r="AZ51" s="59">
        <f>VLOOKUP(X51,'SCORE TALLER'!$K$2:$L$10,2,TRUE)*AZ$2</f>
        <v>0</v>
      </c>
      <c r="BA51" s="59">
        <f>VLOOKUP(U51,'SCORE TALLER'!$E$2:$F$10,2,FALSE)*BA$2</f>
        <v>0</v>
      </c>
      <c r="BB51" s="59">
        <f>VLOOKUP(Y51,'SCORE TALLER'!$M$2:$N$10,2,TRUE)*BB$2</f>
        <v>0.03</v>
      </c>
      <c r="BC51" s="59">
        <f>VLOOKUP(AA51,'SCORE TALLER'!$Q$2:$R$10,2,FALSE)*BC$2</f>
        <v>0</v>
      </c>
      <c r="BD51" s="59">
        <f>VLOOKUP(V51,'SCORE TALLER'!$G$2:$H$10,2,FALSE)*BD$2</f>
        <v>0</v>
      </c>
      <c r="BE51" s="59">
        <f>VLOOKUP(AF51,'SCORE TALLER'!$AA$2:$AB$10,2,FALSE)*BE$2</f>
        <v>0.5</v>
      </c>
      <c r="BF51" s="59">
        <f>VLOOKUP(AL51,'SCORE TALLER'!$AM$2:$AN$10,2,TRUE)*BF$2</f>
        <v>0.5</v>
      </c>
      <c r="BG51" s="67">
        <f t="shared" si="8"/>
        <v>2.56</v>
      </c>
      <c r="BH51" s="67" t="str">
        <f>VLOOKUP(BG51,'SCORE TALLER'!$AP$2:$AQ$7,2,TRUE)</f>
        <v>4. Alto</v>
      </c>
      <c r="BI51" s="67" t="str">
        <f t="shared" si="9"/>
        <v>LBZ</v>
      </c>
      <c r="BJ51" s="67" t="str">
        <f t="shared" si="16"/>
        <v>A</v>
      </c>
      <c r="BK51" s="67" t="str">
        <f t="shared" si="10"/>
        <v>E</v>
      </c>
      <c r="BL51" s="86">
        <f t="shared" si="11"/>
        <v>0</v>
      </c>
      <c r="BM51" s="86">
        <f t="shared" si="12"/>
        <v>8461000</v>
      </c>
    </row>
    <row r="52" spans="1:65" x14ac:dyDescent="0.3">
      <c r="A52" s="57">
        <v>2622846</v>
      </c>
      <c r="B52" s="12" t="s">
        <v>190</v>
      </c>
      <c r="C52" s="58" t="s">
        <v>105</v>
      </c>
      <c r="D52" s="58" t="s">
        <v>114</v>
      </c>
      <c r="E52" s="58"/>
      <c r="F52" s="58">
        <v>3303526</v>
      </c>
      <c r="G52" s="58">
        <f t="shared" si="0"/>
        <v>1589906</v>
      </c>
      <c r="H52" s="58">
        <f t="shared" si="1"/>
        <v>1589906</v>
      </c>
      <c r="I52" s="58">
        <v>3304000</v>
      </c>
      <c r="J52" s="58">
        <v>115007</v>
      </c>
      <c r="K52" s="58">
        <v>0</v>
      </c>
      <c r="L52" s="58">
        <v>0</v>
      </c>
      <c r="M52" s="58">
        <v>1713620</v>
      </c>
      <c r="N52" s="58">
        <f>VLOOKUP(AD52,'tabla ingresos'!$A$3:$D$15,4,FALSE)</f>
        <v>2000000</v>
      </c>
      <c r="O52" s="58">
        <v>369102.12043557508</v>
      </c>
      <c r="P52" s="58">
        <v>16593000</v>
      </c>
      <c r="Q52" s="58">
        <v>16593000</v>
      </c>
      <c r="R52" s="12">
        <v>68406</v>
      </c>
      <c r="S52" s="12" t="s">
        <v>88</v>
      </c>
      <c r="T52" s="12" t="s">
        <v>89</v>
      </c>
      <c r="U52" s="12" t="s">
        <v>10</v>
      </c>
      <c r="V52" s="12">
        <v>4</v>
      </c>
      <c r="W52" s="12">
        <v>0</v>
      </c>
      <c r="X52" s="12">
        <v>0</v>
      </c>
      <c r="Y52" s="59">
        <v>4.4904109589041097</v>
      </c>
      <c r="Z52" s="59">
        <v>39.164383561643838</v>
      </c>
      <c r="AA52" s="12">
        <v>1</v>
      </c>
      <c r="AB52" s="12">
        <v>2</v>
      </c>
      <c r="AC52" s="12">
        <v>2</v>
      </c>
      <c r="AD52" s="12">
        <v>3</v>
      </c>
      <c r="AE52" s="12">
        <v>3</v>
      </c>
      <c r="AF52" s="58" t="s">
        <v>0</v>
      </c>
      <c r="AG52" s="66">
        <f t="shared" si="2"/>
        <v>0.16136970681185836</v>
      </c>
      <c r="AH52" s="67">
        <f t="shared" si="3"/>
        <v>6.6321753333333335</v>
      </c>
      <c r="AI52" s="67">
        <f t="shared" si="4"/>
        <v>0.57120666666666664</v>
      </c>
      <c r="AJ52" s="67">
        <f t="shared" si="5"/>
        <v>0.52996866666666664</v>
      </c>
      <c r="AK52" s="67">
        <f t="shared" si="6"/>
        <v>0.52996866666666664</v>
      </c>
      <c r="AL52" s="67">
        <f t="shared" si="7"/>
        <v>5.5309999999999997</v>
      </c>
      <c r="AM52" s="59">
        <f>VLOOKUP(AG52,'SCORE TALLER'!$AC$2:$AD$10,2,TRUE)*AM$2</f>
        <v>0</v>
      </c>
      <c r="AN52" s="59">
        <f>VLOOKUP(AD52,'SCORE TALLER'!$W$2:$X$10,2,TRUE)*AN$2</f>
        <v>0.32</v>
      </c>
      <c r="AO52" s="59">
        <f>VLOOKUP(AB52,'SCORE TALLER'!$S$2:$T$10,2,FALSE)*AO$2</f>
        <v>0.04</v>
      </c>
      <c r="AP52" s="59">
        <f>VLOOKUP(AH52,'SCORE TALLER'!$AE$2:$AF$10,2,TRUE)*AP$2</f>
        <v>0.08</v>
      </c>
      <c r="AQ52" s="59">
        <f>VLOOKUP(AI52,'SCORE TALLER'!$AG$2:$AH$10,2,TRUE)*AQ$2</f>
        <v>0.4</v>
      </c>
      <c r="AR52" s="59">
        <f>VLOOKUP(AC52,'SCORE TALLER'!$U$2:$V$10,2,FALSE)*AR$2</f>
        <v>0.04</v>
      </c>
      <c r="AS52" s="59">
        <f>VLOOKUP(AE52,'SCORE TALLER'!$Y$2:$Z$10,2,FALSE)*AS$2</f>
        <v>0.02</v>
      </c>
      <c r="AT52" s="59">
        <f>VLOOKUP(Z52,'SCORE TALLER'!$O$2:$P$10,2,TRUE)*AT$2</f>
        <v>0.03</v>
      </c>
      <c r="AU52" s="59">
        <f>VLOOKUP(S52,'SCORE TALLER'!$A$2:$B$10,2,FALSE)*AU$2</f>
        <v>0.25</v>
      </c>
      <c r="AV52" s="59">
        <f>VLOOKUP(AJ52,'SCORE TALLER'!$AI$2:$AJ$10,2,TRUE)*AV$2</f>
        <v>0.25</v>
      </c>
      <c r="AW52" s="59">
        <f>VLOOKUP(AK52,'SCORE TALLER'!$AK$2:$AL$10,2,TRUE)*AW$2</f>
        <v>0.25</v>
      </c>
      <c r="AX52" s="59">
        <f>VLOOKUP(T52,'SCORE TALLER'!$C$2:$D$10,2,FALSE)*AX$2</f>
        <v>0</v>
      </c>
      <c r="AY52" s="59">
        <f>VLOOKUP(W52,'SCORE TALLER'!$I$2:$J$10,2,TRUE)*AY$2</f>
        <v>0</v>
      </c>
      <c r="AZ52" s="59">
        <f>VLOOKUP(X52,'SCORE TALLER'!$K$2:$L$10,2,TRUE)*AZ$2</f>
        <v>0</v>
      </c>
      <c r="BA52" s="59">
        <f>VLOOKUP(U52,'SCORE TALLER'!$E$2:$F$10,2,FALSE)*BA$2</f>
        <v>0</v>
      </c>
      <c r="BB52" s="59">
        <f>VLOOKUP(Y52,'SCORE TALLER'!$M$2:$N$10,2,TRUE)*BB$2</f>
        <v>0.03</v>
      </c>
      <c r="BC52" s="59">
        <f>VLOOKUP(AA52,'SCORE TALLER'!$Q$2:$R$10,2,FALSE)*BC$2</f>
        <v>0.05</v>
      </c>
      <c r="BD52" s="59">
        <f>VLOOKUP(V52,'SCORE TALLER'!$G$2:$H$10,2,FALSE)*BD$2</f>
        <v>0</v>
      </c>
      <c r="BE52" s="59">
        <f>VLOOKUP(AF52,'SCORE TALLER'!$AA$2:$AB$10,2,FALSE)*BE$2</f>
        <v>0.5</v>
      </c>
      <c r="BF52" s="59">
        <f>VLOOKUP(AL52,'SCORE TALLER'!$AM$2:$AN$10,2,TRUE)*BF$2</f>
        <v>0.5</v>
      </c>
      <c r="BG52" s="67">
        <f t="shared" si="8"/>
        <v>2.7600000000000002</v>
      </c>
      <c r="BH52" s="67" t="str">
        <f>VLOOKUP(BG52,'SCORE TALLER'!$AP$2:$AQ$7,2,TRUE)</f>
        <v>4. Alto</v>
      </c>
      <c r="BI52" s="67" t="str">
        <f t="shared" si="9"/>
        <v>LBZ</v>
      </c>
      <c r="BJ52" s="67" t="str">
        <f t="shared" si="16"/>
        <v>A</v>
      </c>
      <c r="BK52" s="67" t="str">
        <f t="shared" si="10"/>
        <v>E</v>
      </c>
      <c r="BL52" s="86">
        <f t="shared" si="11"/>
        <v>1589906</v>
      </c>
      <c r="BM52" s="86">
        <f t="shared" si="12"/>
        <v>16593000</v>
      </c>
    </row>
    <row r="53" spans="1:65" x14ac:dyDescent="0.3">
      <c r="A53" s="57">
        <v>44684824</v>
      </c>
      <c r="B53" s="12" t="s">
        <v>191</v>
      </c>
      <c r="C53" s="58" t="s">
        <v>105</v>
      </c>
      <c r="D53" s="58" t="s">
        <v>30</v>
      </c>
      <c r="E53" s="58">
        <v>519541</v>
      </c>
      <c r="F53" s="58">
        <v>10041483</v>
      </c>
      <c r="G53" s="58">
        <f t="shared" si="0"/>
        <v>6235098</v>
      </c>
      <c r="H53" s="58">
        <f t="shared" si="1"/>
        <v>2735098</v>
      </c>
      <c r="I53" s="58">
        <v>10041000</v>
      </c>
      <c r="J53" s="58">
        <v>284569</v>
      </c>
      <c r="K53" s="58">
        <v>0</v>
      </c>
      <c r="L53" s="58">
        <v>3500000</v>
      </c>
      <c r="M53" s="58">
        <v>3806385</v>
      </c>
      <c r="N53" s="58">
        <f>VLOOKUP(AD53,'tabla ingresos'!$A$3:$D$15,4,FALSE)</f>
        <v>1000000</v>
      </c>
      <c r="O53" s="58">
        <v>183049.55999905668</v>
      </c>
      <c r="P53" s="58">
        <v>8229000</v>
      </c>
      <c r="Q53" s="58">
        <v>8229000</v>
      </c>
      <c r="R53" s="12">
        <v>5001</v>
      </c>
      <c r="S53" s="12" t="s">
        <v>87</v>
      </c>
      <c r="T53" s="12" t="s">
        <v>89</v>
      </c>
      <c r="U53" s="12" t="s">
        <v>10</v>
      </c>
      <c r="V53" s="12">
        <v>4</v>
      </c>
      <c r="W53" s="12">
        <v>0</v>
      </c>
      <c r="X53" s="12">
        <v>0</v>
      </c>
      <c r="Y53" s="59">
        <v>7.3369863013698629</v>
      </c>
      <c r="Z53" s="59">
        <v>47.742465753424661</v>
      </c>
      <c r="AA53" s="12">
        <v>1</v>
      </c>
      <c r="AB53" s="12">
        <v>0</v>
      </c>
      <c r="AC53" s="12">
        <v>1</v>
      </c>
      <c r="AD53" s="12">
        <v>2</v>
      </c>
      <c r="AE53" s="12">
        <v>1</v>
      </c>
      <c r="AF53" s="58" t="s">
        <v>0</v>
      </c>
      <c r="AG53" s="66">
        <f t="shared" si="2"/>
        <v>0.31174570666603779</v>
      </c>
      <c r="AH53" s="67">
        <f t="shared" si="3"/>
        <v>12.180322</v>
      </c>
      <c r="AI53" s="67">
        <f t="shared" si="4"/>
        <v>2.8839506666666668</v>
      </c>
      <c r="AJ53" s="67">
        <f t="shared" si="5"/>
        <v>4.1567319999999999</v>
      </c>
      <c r="AK53" s="67">
        <f t="shared" si="6"/>
        <v>1.8233986666666666</v>
      </c>
      <c r="AL53" s="67">
        <f t="shared" si="7"/>
        <v>5.4859999999999998</v>
      </c>
      <c r="AM53" s="59">
        <f>VLOOKUP(AG53,'SCORE TALLER'!$AC$2:$AD$10,2,TRUE)*AM$2</f>
        <v>0</v>
      </c>
      <c r="AN53" s="59">
        <f>VLOOKUP(AD53,'SCORE TALLER'!$W$2:$X$10,2,TRUE)*AN$2</f>
        <v>0.32</v>
      </c>
      <c r="AO53" s="59">
        <f>VLOOKUP(AB53,'SCORE TALLER'!$S$2:$T$10,2,FALSE)*AO$2</f>
        <v>0.05</v>
      </c>
      <c r="AP53" s="59">
        <f>VLOOKUP(AH53,'SCORE TALLER'!$AE$2:$AF$10,2,TRUE)*AP$2</f>
        <v>0.16</v>
      </c>
      <c r="AQ53" s="59">
        <f>VLOOKUP(AI53,'SCORE TALLER'!$AG$2:$AH$10,2,TRUE)*AQ$2</f>
        <v>0.24</v>
      </c>
      <c r="AR53" s="59">
        <f>VLOOKUP(AC53,'SCORE TALLER'!$U$2:$V$10,2,FALSE)*AR$2</f>
        <v>0.05</v>
      </c>
      <c r="AS53" s="59">
        <f>VLOOKUP(AE53,'SCORE TALLER'!$Y$2:$Z$10,2,FALSE)*AS$2</f>
        <v>0.03</v>
      </c>
      <c r="AT53" s="59">
        <f>VLOOKUP(Z53,'SCORE TALLER'!$O$2:$P$10,2,TRUE)*AT$2</f>
        <v>0.02</v>
      </c>
      <c r="AU53" s="59">
        <f>VLOOKUP(S53,'SCORE TALLER'!$A$2:$B$10,2,FALSE)*AU$2</f>
        <v>0.15000000000000002</v>
      </c>
      <c r="AV53" s="59">
        <f>VLOOKUP(AJ53,'SCORE TALLER'!$AI$2:$AJ$10,2,TRUE)*AV$2</f>
        <v>0.05</v>
      </c>
      <c r="AW53" s="59">
        <f>VLOOKUP(AK53,'SCORE TALLER'!$AK$2:$AL$10,2,TRUE)*AW$2</f>
        <v>0.2</v>
      </c>
      <c r="AX53" s="59">
        <f>VLOOKUP(T53,'SCORE TALLER'!$C$2:$D$10,2,FALSE)*AX$2</f>
        <v>0</v>
      </c>
      <c r="AY53" s="59">
        <f>VLOOKUP(W53,'SCORE TALLER'!$I$2:$J$10,2,TRUE)*AY$2</f>
        <v>0</v>
      </c>
      <c r="AZ53" s="59">
        <f>VLOOKUP(X53,'SCORE TALLER'!$K$2:$L$10,2,TRUE)*AZ$2</f>
        <v>0</v>
      </c>
      <c r="BA53" s="59">
        <f>VLOOKUP(U53,'SCORE TALLER'!$E$2:$F$10,2,FALSE)*BA$2</f>
        <v>0</v>
      </c>
      <c r="BB53" s="59">
        <f>VLOOKUP(Y53,'SCORE TALLER'!$M$2:$N$10,2,TRUE)*BB$2</f>
        <v>0.02</v>
      </c>
      <c r="BC53" s="59">
        <f>VLOOKUP(AA53,'SCORE TALLER'!$Q$2:$R$10,2,FALSE)*BC$2</f>
        <v>0.05</v>
      </c>
      <c r="BD53" s="59">
        <f>VLOOKUP(V53,'SCORE TALLER'!$G$2:$H$10,2,FALSE)*BD$2</f>
        <v>0</v>
      </c>
      <c r="BE53" s="59">
        <f>VLOOKUP(AF53,'SCORE TALLER'!$AA$2:$AB$10,2,FALSE)*BE$2</f>
        <v>0.5</v>
      </c>
      <c r="BF53" s="59">
        <f>VLOOKUP(AL53,'SCORE TALLER'!$AM$2:$AN$10,2,TRUE)*BF$2</f>
        <v>0.5</v>
      </c>
      <c r="BG53" s="67">
        <f t="shared" si="8"/>
        <v>2.34</v>
      </c>
      <c r="BH53" s="67" t="str">
        <f>VLOOKUP(BG53,'SCORE TALLER'!$AP$2:$AQ$7,2,TRUE)</f>
        <v>3. Medio</v>
      </c>
      <c r="BI53" s="67" t="str">
        <f t="shared" si="9"/>
        <v>LBZ</v>
      </c>
      <c r="BJ53" s="67" t="str">
        <f t="shared" si="16"/>
        <v>A</v>
      </c>
      <c r="BK53" s="67" t="str">
        <f t="shared" si="10"/>
        <v>E</v>
      </c>
      <c r="BL53" s="86">
        <f t="shared" si="11"/>
        <v>2735098</v>
      </c>
      <c r="BM53" s="86">
        <f t="shared" si="12"/>
        <v>8229000</v>
      </c>
    </row>
    <row r="54" spans="1:65" x14ac:dyDescent="0.3">
      <c r="A54" s="57">
        <v>4460484</v>
      </c>
      <c r="B54" s="12" t="s">
        <v>192</v>
      </c>
      <c r="C54" s="58" t="s">
        <v>105</v>
      </c>
      <c r="D54" s="58" t="s">
        <v>30</v>
      </c>
      <c r="E54" s="58"/>
      <c r="F54" s="58">
        <v>8389940</v>
      </c>
      <c r="G54" s="58">
        <f t="shared" si="0"/>
        <v>5329757</v>
      </c>
      <c r="H54" s="58">
        <f t="shared" si="1"/>
        <v>593503</v>
      </c>
      <c r="I54" s="58">
        <v>8390000</v>
      </c>
      <c r="J54" s="58">
        <v>279404</v>
      </c>
      <c r="K54" s="58">
        <v>0</v>
      </c>
      <c r="L54" s="58">
        <v>4736254</v>
      </c>
      <c r="M54" s="58">
        <v>3060183</v>
      </c>
      <c r="N54" s="58">
        <f>VLOOKUP(AD54,'tabla ingresos'!$A$3:$D$15,4,FALSE)</f>
        <v>1000000</v>
      </c>
      <c r="O54" s="58">
        <v>178711.89270050084</v>
      </c>
      <c r="P54" s="58">
        <v>8034000</v>
      </c>
      <c r="Q54" s="58">
        <v>8034000</v>
      </c>
      <c r="R54" s="12">
        <v>76130</v>
      </c>
      <c r="S54" s="12" t="s">
        <v>87</v>
      </c>
      <c r="T54" s="12" t="s">
        <v>89</v>
      </c>
      <c r="U54" s="12" t="s">
        <v>10</v>
      </c>
      <c r="V54" s="12">
        <v>4</v>
      </c>
      <c r="W54" s="12">
        <v>0</v>
      </c>
      <c r="X54" s="12">
        <v>0</v>
      </c>
      <c r="Y54" s="59">
        <v>5.5534246575342463</v>
      </c>
      <c r="Z54" s="59">
        <v>46.342465753424655</v>
      </c>
      <c r="AA54" s="12">
        <v>1</v>
      </c>
      <c r="AB54" s="12">
        <v>0</v>
      </c>
      <c r="AC54" s="12">
        <v>1</v>
      </c>
      <c r="AD54" s="12">
        <v>2</v>
      </c>
      <c r="AE54" s="12">
        <v>1</v>
      </c>
      <c r="AF54" s="58" t="s">
        <v>0</v>
      </c>
      <c r="AG54" s="66">
        <f t="shared" si="2"/>
        <v>0.30541059513366725</v>
      </c>
      <c r="AH54" s="67">
        <f t="shared" si="3"/>
        <v>10.949293333333333</v>
      </c>
      <c r="AI54" s="67">
        <f t="shared" si="4"/>
        <v>2.0401220000000002</v>
      </c>
      <c r="AJ54" s="67">
        <f t="shared" si="5"/>
        <v>3.5531713333333332</v>
      </c>
      <c r="AK54" s="67">
        <f t="shared" si="6"/>
        <v>0.39566866666666667</v>
      </c>
      <c r="AL54" s="67">
        <f t="shared" si="7"/>
        <v>5.3559999999999999</v>
      </c>
      <c r="AM54" s="59">
        <f>VLOOKUP(AG54,'SCORE TALLER'!$AC$2:$AD$10,2,TRUE)*AM$2</f>
        <v>0</v>
      </c>
      <c r="AN54" s="59">
        <f>VLOOKUP(AD54,'SCORE TALLER'!$W$2:$X$10,2,TRUE)*AN$2</f>
        <v>0.32</v>
      </c>
      <c r="AO54" s="59">
        <f>VLOOKUP(AB54,'SCORE TALLER'!$S$2:$T$10,2,FALSE)*AO$2</f>
        <v>0.05</v>
      </c>
      <c r="AP54" s="59">
        <f>VLOOKUP(AH54,'SCORE TALLER'!$AE$2:$AF$10,2,TRUE)*AP$2</f>
        <v>0.16</v>
      </c>
      <c r="AQ54" s="59">
        <f>VLOOKUP(AI54,'SCORE TALLER'!$AG$2:$AH$10,2,TRUE)*AQ$2</f>
        <v>0.24</v>
      </c>
      <c r="AR54" s="59">
        <f>VLOOKUP(AC54,'SCORE TALLER'!$U$2:$V$10,2,FALSE)*AR$2</f>
        <v>0.05</v>
      </c>
      <c r="AS54" s="59">
        <f>VLOOKUP(AE54,'SCORE TALLER'!$Y$2:$Z$10,2,FALSE)*AS$2</f>
        <v>0.03</v>
      </c>
      <c r="AT54" s="59">
        <f>VLOOKUP(Z54,'SCORE TALLER'!$O$2:$P$10,2,TRUE)*AT$2</f>
        <v>0.02</v>
      </c>
      <c r="AU54" s="59">
        <f>VLOOKUP(S54,'SCORE TALLER'!$A$2:$B$10,2,FALSE)*AU$2</f>
        <v>0.15000000000000002</v>
      </c>
      <c r="AV54" s="59">
        <f>VLOOKUP(AJ54,'SCORE TALLER'!$AI$2:$AJ$10,2,TRUE)*AV$2</f>
        <v>0.1</v>
      </c>
      <c r="AW54" s="59">
        <f>VLOOKUP(AK54,'SCORE TALLER'!$AK$2:$AL$10,2,TRUE)*AW$2</f>
        <v>0.25</v>
      </c>
      <c r="AX54" s="59">
        <f>VLOOKUP(T54,'SCORE TALLER'!$C$2:$D$10,2,FALSE)*AX$2</f>
        <v>0</v>
      </c>
      <c r="AY54" s="59">
        <f>VLOOKUP(W54,'SCORE TALLER'!$I$2:$J$10,2,TRUE)*AY$2</f>
        <v>0</v>
      </c>
      <c r="AZ54" s="59">
        <f>VLOOKUP(X54,'SCORE TALLER'!$K$2:$L$10,2,TRUE)*AZ$2</f>
        <v>0</v>
      </c>
      <c r="BA54" s="59">
        <f>VLOOKUP(U54,'SCORE TALLER'!$E$2:$F$10,2,FALSE)*BA$2</f>
        <v>0</v>
      </c>
      <c r="BB54" s="59">
        <f>VLOOKUP(Y54,'SCORE TALLER'!$M$2:$N$10,2,TRUE)*BB$2</f>
        <v>0.03</v>
      </c>
      <c r="BC54" s="59">
        <f>VLOOKUP(AA54,'SCORE TALLER'!$Q$2:$R$10,2,FALSE)*BC$2</f>
        <v>0.05</v>
      </c>
      <c r="BD54" s="59">
        <f>VLOOKUP(V54,'SCORE TALLER'!$G$2:$H$10,2,FALSE)*BD$2</f>
        <v>0</v>
      </c>
      <c r="BE54" s="59">
        <f>VLOOKUP(AF54,'SCORE TALLER'!$AA$2:$AB$10,2,FALSE)*BE$2</f>
        <v>0.5</v>
      </c>
      <c r="BF54" s="59">
        <f>VLOOKUP(AL54,'SCORE TALLER'!$AM$2:$AN$10,2,TRUE)*BF$2</f>
        <v>0.5</v>
      </c>
      <c r="BG54" s="67">
        <f t="shared" si="8"/>
        <v>2.4500000000000002</v>
      </c>
      <c r="BH54" s="67" t="str">
        <f>VLOOKUP(BG54,'SCORE TALLER'!$AP$2:$AQ$7,2,TRUE)</f>
        <v>3. Medio</v>
      </c>
      <c r="BI54" s="67" t="str">
        <f t="shared" si="9"/>
        <v>LBZ</v>
      </c>
      <c r="BJ54" s="67" t="str">
        <f t="shared" si="16"/>
        <v>A</v>
      </c>
      <c r="BK54" s="67" t="str">
        <f t="shared" si="10"/>
        <v>E</v>
      </c>
      <c r="BL54" s="86">
        <f t="shared" si="11"/>
        <v>593503</v>
      </c>
      <c r="BM54" s="86">
        <f t="shared" si="12"/>
        <v>8034000</v>
      </c>
    </row>
    <row r="55" spans="1:65" x14ac:dyDescent="0.3">
      <c r="A55" s="57">
        <v>2224626806</v>
      </c>
      <c r="B55" s="12" t="s">
        <v>193</v>
      </c>
      <c r="C55" s="58" t="s">
        <v>105</v>
      </c>
      <c r="D55" s="58" t="s">
        <v>114</v>
      </c>
      <c r="E55" s="58">
        <v>192559</v>
      </c>
      <c r="F55" s="58">
        <v>4111496</v>
      </c>
      <c r="G55" s="58">
        <f t="shared" si="0"/>
        <v>1085393</v>
      </c>
      <c r="H55" s="58">
        <f t="shared" si="1"/>
        <v>0</v>
      </c>
      <c r="I55" s="58">
        <v>4111000</v>
      </c>
      <c r="J55" s="58">
        <v>156434</v>
      </c>
      <c r="K55" s="58">
        <v>0</v>
      </c>
      <c r="L55" s="58">
        <v>1800000</v>
      </c>
      <c r="M55" s="58">
        <v>3026103</v>
      </c>
      <c r="N55" s="58">
        <f>VLOOKUP(AD55,'tabla ingresos'!$A$3:$D$15,4,FALSE)</f>
        <v>1000000</v>
      </c>
      <c r="O55" s="58">
        <v>176309.49235053142</v>
      </c>
      <c r="P55" s="58">
        <v>7926000</v>
      </c>
      <c r="Q55" s="58">
        <v>7926000</v>
      </c>
      <c r="R55" s="12">
        <v>76001</v>
      </c>
      <c r="S55" s="12" t="s">
        <v>87</v>
      </c>
      <c r="T55" s="12" t="s">
        <v>89</v>
      </c>
      <c r="U55" s="12" t="s">
        <v>10</v>
      </c>
      <c r="V55" s="12">
        <v>4</v>
      </c>
      <c r="W55" s="12">
        <v>0</v>
      </c>
      <c r="X55" s="12">
        <v>0</v>
      </c>
      <c r="Y55" s="59">
        <v>5.5835616438356164</v>
      </c>
      <c r="Z55" s="59">
        <v>34.158904109589038</v>
      </c>
      <c r="AA55" s="12">
        <v>2</v>
      </c>
      <c r="AB55" s="12">
        <v>0</v>
      </c>
      <c r="AC55" s="12">
        <v>1</v>
      </c>
      <c r="AD55" s="12">
        <v>2</v>
      </c>
      <c r="AE55" s="12">
        <v>1</v>
      </c>
      <c r="AF55" s="58" t="s">
        <v>0</v>
      </c>
      <c r="AG55" s="66">
        <f t="shared" si="2"/>
        <v>0.22182899490035426</v>
      </c>
      <c r="AH55" s="67">
        <f t="shared" si="3"/>
        <v>8.0249973333333333</v>
      </c>
      <c r="AI55" s="67">
        <f t="shared" si="4"/>
        <v>2.1457746666666666</v>
      </c>
      <c r="AJ55" s="67">
        <f t="shared" si="5"/>
        <v>0.72359533333333337</v>
      </c>
      <c r="AK55" s="67">
        <f t="shared" si="6"/>
        <v>0</v>
      </c>
      <c r="AL55" s="67">
        <f t="shared" si="7"/>
        <v>5.2839999999999998</v>
      </c>
      <c r="AM55" s="59">
        <f>VLOOKUP(AG55,'SCORE TALLER'!$AC$2:$AD$10,2,TRUE)*AM$2</f>
        <v>0</v>
      </c>
      <c r="AN55" s="59">
        <f>VLOOKUP(AD55,'SCORE TALLER'!$W$2:$X$10,2,TRUE)*AN$2</f>
        <v>0.32</v>
      </c>
      <c r="AO55" s="59">
        <f>VLOOKUP(AB55,'SCORE TALLER'!$S$2:$T$10,2,FALSE)*AO$2</f>
        <v>0.05</v>
      </c>
      <c r="AP55" s="59">
        <f>VLOOKUP(AH55,'SCORE TALLER'!$AE$2:$AF$10,2,TRUE)*AP$2</f>
        <v>0.08</v>
      </c>
      <c r="AQ55" s="59">
        <f>VLOOKUP(AI55,'SCORE TALLER'!$AG$2:$AH$10,2,TRUE)*AQ$2</f>
        <v>0.24</v>
      </c>
      <c r="AR55" s="59">
        <f>VLOOKUP(AC55,'SCORE TALLER'!$U$2:$V$10,2,FALSE)*AR$2</f>
        <v>0.05</v>
      </c>
      <c r="AS55" s="59">
        <f>VLOOKUP(AE55,'SCORE TALLER'!$Y$2:$Z$10,2,FALSE)*AS$2</f>
        <v>0.03</v>
      </c>
      <c r="AT55" s="59">
        <f>VLOOKUP(Z55,'SCORE TALLER'!$O$2:$P$10,2,TRUE)*AT$2</f>
        <v>0.04</v>
      </c>
      <c r="AU55" s="59">
        <f>VLOOKUP(S55,'SCORE TALLER'!$A$2:$B$10,2,FALSE)*AU$2</f>
        <v>0.15000000000000002</v>
      </c>
      <c r="AV55" s="59">
        <f>VLOOKUP(AJ55,'SCORE TALLER'!$AI$2:$AJ$10,2,TRUE)*AV$2</f>
        <v>0.25</v>
      </c>
      <c r="AW55" s="59">
        <f>VLOOKUP(AK55,'SCORE TALLER'!$AK$2:$AL$10,2,TRUE)*AW$2</f>
        <v>0.25</v>
      </c>
      <c r="AX55" s="59">
        <f>VLOOKUP(T55,'SCORE TALLER'!$C$2:$D$10,2,FALSE)*AX$2</f>
        <v>0</v>
      </c>
      <c r="AY55" s="59">
        <f>VLOOKUP(W55,'SCORE TALLER'!$I$2:$J$10,2,TRUE)*AY$2</f>
        <v>0</v>
      </c>
      <c r="AZ55" s="59">
        <f>VLOOKUP(X55,'SCORE TALLER'!$K$2:$L$10,2,TRUE)*AZ$2</f>
        <v>0</v>
      </c>
      <c r="BA55" s="59">
        <f>VLOOKUP(U55,'SCORE TALLER'!$E$2:$F$10,2,FALSE)*BA$2</f>
        <v>0</v>
      </c>
      <c r="BB55" s="59">
        <f>VLOOKUP(Y55,'SCORE TALLER'!$M$2:$N$10,2,TRUE)*BB$2</f>
        <v>0.03</v>
      </c>
      <c r="BC55" s="59">
        <f>VLOOKUP(AA55,'SCORE TALLER'!$Q$2:$R$10,2,FALSE)*BC$2</f>
        <v>0</v>
      </c>
      <c r="BD55" s="59">
        <f>VLOOKUP(V55,'SCORE TALLER'!$G$2:$H$10,2,FALSE)*BD$2</f>
        <v>0</v>
      </c>
      <c r="BE55" s="59">
        <f>VLOOKUP(AF55,'SCORE TALLER'!$AA$2:$AB$10,2,FALSE)*BE$2</f>
        <v>0.5</v>
      </c>
      <c r="BF55" s="59">
        <f>VLOOKUP(AL55,'SCORE TALLER'!$AM$2:$AN$10,2,TRUE)*BF$2</f>
        <v>0.5</v>
      </c>
      <c r="BG55" s="67">
        <f t="shared" si="8"/>
        <v>2.4900000000000002</v>
      </c>
      <c r="BH55" s="67" t="str">
        <f>VLOOKUP(BG55,'SCORE TALLER'!$AP$2:$AQ$7,2,TRUE)</f>
        <v>3. Medio</v>
      </c>
      <c r="BI55" s="67" t="str">
        <f t="shared" si="9"/>
        <v>LBZ</v>
      </c>
      <c r="BJ55" s="67" t="str">
        <f t="shared" si="16"/>
        <v>A</v>
      </c>
      <c r="BK55" s="67" t="str">
        <f t="shared" si="10"/>
        <v>E</v>
      </c>
      <c r="BL55" s="86">
        <f t="shared" si="11"/>
        <v>0</v>
      </c>
      <c r="BM55" s="86">
        <f t="shared" si="12"/>
        <v>7926000</v>
      </c>
    </row>
    <row r="56" spans="1:65" x14ac:dyDescent="0.3">
      <c r="A56" s="57">
        <v>2224640268</v>
      </c>
      <c r="B56" s="12" t="s">
        <v>194</v>
      </c>
      <c r="C56" s="58" t="s">
        <v>105</v>
      </c>
      <c r="D56" s="58" t="s">
        <v>115</v>
      </c>
      <c r="E56" s="58">
        <v>299040</v>
      </c>
      <c r="F56" s="58">
        <v>2900000</v>
      </c>
      <c r="G56" s="58">
        <f t="shared" si="0"/>
        <v>2442180</v>
      </c>
      <c r="H56" s="58">
        <f t="shared" si="1"/>
        <v>1142190</v>
      </c>
      <c r="I56" s="58">
        <v>2900000</v>
      </c>
      <c r="J56" s="58">
        <v>125908.99999999999</v>
      </c>
      <c r="K56" s="58">
        <v>0</v>
      </c>
      <c r="L56" s="58">
        <v>1299990</v>
      </c>
      <c r="M56" s="58">
        <v>457820</v>
      </c>
      <c r="N56" s="58">
        <f>VLOOKUP(AD56,'tabla ingresos'!$A$3:$D$15,4,FALSE)</f>
        <v>1000000</v>
      </c>
      <c r="O56" s="58">
        <v>171838.35836586618</v>
      </c>
      <c r="P56" s="58">
        <v>7725000</v>
      </c>
      <c r="Q56" s="58">
        <v>7725000</v>
      </c>
      <c r="R56" s="12">
        <v>76130</v>
      </c>
      <c r="S56" s="12" t="s">
        <v>87</v>
      </c>
      <c r="T56" s="12" t="s">
        <v>89</v>
      </c>
      <c r="U56" s="12" t="s">
        <v>10</v>
      </c>
      <c r="V56" s="12">
        <v>4</v>
      </c>
      <c r="W56" s="12">
        <v>0</v>
      </c>
      <c r="X56" s="12">
        <v>0</v>
      </c>
      <c r="Y56" s="59">
        <v>1.3972602739726028</v>
      </c>
      <c r="Z56" s="59">
        <v>27.580821917808219</v>
      </c>
      <c r="AA56" s="12">
        <v>1</v>
      </c>
      <c r="AB56" s="12">
        <v>2</v>
      </c>
      <c r="AC56" s="12">
        <v>1</v>
      </c>
      <c r="AD56" s="12">
        <v>2</v>
      </c>
      <c r="AE56" s="12">
        <v>3</v>
      </c>
      <c r="AF56" s="58" t="s">
        <v>0</v>
      </c>
      <c r="AG56" s="66">
        <f t="shared" si="2"/>
        <v>0.19849823891057744</v>
      </c>
      <c r="AH56" s="67">
        <f t="shared" si="3"/>
        <v>7.083333333333333</v>
      </c>
      <c r="AI56" s="67">
        <f t="shared" si="4"/>
        <v>0.50457333333333332</v>
      </c>
      <c r="AJ56" s="67">
        <f t="shared" si="5"/>
        <v>1.62812</v>
      </c>
      <c r="AK56" s="67">
        <f t="shared" si="6"/>
        <v>0.76146000000000003</v>
      </c>
      <c r="AL56" s="67">
        <f t="shared" si="7"/>
        <v>5.15</v>
      </c>
      <c r="AM56" s="59">
        <f>VLOOKUP(AG56,'SCORE TALLER'!$AC$2:$AD$10,2,TRUE)*AM$2</f>
        <v>0</v>
      </c>
      <c r="AN56" s="59">
        <f>VLOOKUP(AD56,'SCORE TALLER'!$W$2:$X$10,2,TRUE)*AN$2</f>
        <v>0.32</v>
      </c>
      <c r="AO56" s="59">
        <f>VLOOKUP(AB56,'SCORE TALLER'!$S$2:$T$10,2,FALSE)*AO$2</f>
        <v>0.04</v>
      </c>
      <c r="AP56" s="59">
        <f>VLOOKUP(AH56,'SCORE TALLER'!$AE$2:$AF$10,2,TRUE)*AP$2</f>
        <v>0.08</v>
      </c>
      <c r="AQ56" s="59">
        <f>VLOOKUP(AI56,'SCORE TALLER'!$AG$2:$AH$10,2,TRUE)*AQ$2</f>
        <v>0.4</v>
      </c>
      <c r="AR56" s="59">
        <f>VLOOKUP(AC56,'SCORE TALLER'!$U$2:$V$10,2,FALSE)*AR$2</f>
        <v>0.05</v>
      </c>
      <c r="AS56" s="59">
        <f>VLOOKUP(AE56,'SCORE TALLER'!$Y$2:$Z$10,2,FALSE)*AS$2</f>
        <v>0.02</v>
      </c>
      <c r="AT56" s="59">
        <f>VLOOKUP(Z56,'SCORE TALLER'!$O$2:$P$10,2,TRUE)*AT$2</f>
        <v>0.04</v>
      </c>
      <c r="AU56" s="59">
        <f>VLOOKUP(S56,'SCORE TALLER'!$A$2:$B$10,2,FALSE)*AU$2</f>
        <v>0.15000000000000002</v>
      </c>
      <c r="AV56" s="59">
        <f>VLOOKUP(AJ56,'SCORE TALLER'!$AI$2:$AJ$10,2,TRUE)*AV$2</f>
        <v>0.2</v>
      </c>
      <c r="AW56" s="59">
        <f>VLOOKUP(AK56,'SCORE TALLER'!$AK$2:$AL$10,2,TRUE)*AW$2</f>
        <v>0.25</v>
      </c>
      <c r="AX56" s="59">
        <f>VLOOKUP(T56,'SCORE TALLER'!$C$2:$D$10,2,FALSE)*AX$2</f>
        <v>0</v>
      </c>
      <c r="AY56" s="59">
        <f>VLOOKUP(W56,'SCORE TALLER'!$I$2:$J$10,2,TRUE)*AY$2</f>
        <v>0</v>
      </c>
      <c r="AZ56" s="59">
        <f>VLOOKUP(X56,'SCORE TALLER'!$K$2:$L$10,2,TRUE)*AZ$2</f>
        <v>0</v>
      </c>
      <c r="BA56" s="59">
        <f>VLOOKUP(U56,'SCORE TALLER'!$E$2:$F$10,2,FALSE)*BA$2</f>
        <v>0</v>
      </c>
      <c r="BB56" s="59">
        <f>VLOOKUP(Y56,'SCORE TALLER'!$M$2:$N$10,2,TRUE)*BB$2</f>
        <v>0.05</v>
      </c>
      <c r="BC56" s="59">
        <f>VLOOKUP(AA56,'SCORE TALLER'!$Q$2:$R$10,2,FALSE)*BC$2</f>
        <v>0.05</v>
      </c>
      <c r="BD56" s="59">
        <f>VLOOKUP(V56,'SCORE TALLER'!$G$2:$H$10,2,FALSE)*BD$2</f>
        <v>0</v>
      </c>
      <c r="BE56" s="59">
        <f>VLOOKUP(AF56,'SCORE TALLER'!$AA$2:$AB$10,2,FALSE)*BE$2</f>
        <v>0.5</v>
      </c>
      <c r="BF56" s="59">
        <f>VLOOKUP(AL56,'SCORE TALLER'!$AM$2:$AN$10,2,TRUE)*BF$2</f>
        <v>0.5</v>
      </c>
      <c r="BG56" s="67">
        <f t="shared" si="8"/>
        <v>2.6500000000000004</v>
      </c>
      <c r="BH56" s="67" t="str">
        <f>VLOOKUP(BG56,'SCORE TALLER'!$AP$2:$AQ$7,2,TRUE)</f>
        <v>4. Alto</v>
      </c>
      <c r="BI56" s="67" t="str">
        <f t="shared" si="9"/>
        <v>LBZ</v>
      </c>
      <c r="BJ56" s="67" t="str">
        <f t="shared" si="16"/>
        <v>A</v>
      </c>
      <c r="BK56" s="67" t="str">
        <f t="shared" si="10"/>
        <v>E</v>
      </c>
      <c r="BL56" s="86">
        <f t="shared" si="11"/>
        <v>1142190</v>
      </c>
      <c r="BM56" s="86">
        <f t="shared" si="12"/>
        <v>7725000</v>
      </c>
    </row>
    <row r="57" spans="1:65" x14ac:dyDescent="0.3">
      <c r="A57" s="57">
        <v>6440404</v>
      </c>
      <c r="B57" s="12" t="s">
        <v>195</v>
      </c>
      <c r="C57" s="58" t="s">
        <v>105</v>
      </c>
      <c r="D57" s="58" t="s">
        <v>115</v>
      </c>
      <c r="E57" s="58"/>
      <c r="F57" s="58">
        <v>3628831</v>
      </c>
      <c r="G57" s="58">
        <f t="shared" si="0"/>
        <v>2401078</v>
      </c>
      <c r="H57" s="58">
        <f t="shared" si="1"/>
        <v>0</v>
      </c>
      <c r="I57" s="58">
        <v>3629000</v>
      </c>
      <c r="J57" s="58">
        <v>148968</v>
      </c>
      <c r="K57" s="58">
        <v>0</v>
      </c>
      <c r="L57" s="58">
        <v>4895620</v>
      </c>
      <c r="M57" s="58">
        <v>1227753</v>
      </c>
      <c r="N57" s="58">
        <f>VLOOKUP(AD57,'tabla ingresos'!$A$3:$D$15,4,FALSE)</f>
        <v>1000000</v>
      </c>
      <c r="O57" s="58">
        <v>169969.82476033445</v>
      </c>
      <c r="P57" s="58">
        <v>7641000</v>
      </c>
      <c r="Q57" s="58">
        <v>7641000</v>
      </c>
      <c r="R57" s="12">
        <v>76130</v>
      </c>
      <c r="S57" s="12" t="s">
        <v>87</v>
      </c>
      <c r="T57" s="12" t="s">
        <v>89</v>
      </c>
      <c r="U57" s="12" t="s">
        <v>10</v>
      </c>
      <c r="V57" s="12">
        <v>4</v>
      </c>
      <c r="W57" s="12">
        <v>0</v>
      </c>
      <c r="X57" s="12">
        <v>0</v>
      </c>
      <c r="Y57" s="59">
        <v>4.1013698630136988</v>
      </c>
      <c r="Z57" s="59">
        <v>38.186301369863017</v>
      </c>
      <c r="AA57" s="12">
        <v>1</v>
      </c>
      <c r="AB57" s="12">
        <v>0</v>
      </c>
      <c r="AC57" s="12">
        <v>1</v>
      </c>
      <c r="AD57" s="12">
        <v>2</v>
      </c>
      <c r="AE57" s="12">
        <v>1</v>
      </c>
      <c r="AF57" s="58" t="s">
        <v>0</v>
      </c>
      <c r="AG57" s="66">
        <f t="shared" si="2"/>
        <v>0.21262521650688962</v>
      </c>
      <c r="AH57" s="67">
        <f t="shared" si="3"/>
        <v>7.5132206666666663</v>
      </c>
      <c r="AI57" s="67">
        <f t="shared" si="4"/>
        <v>0.81850199999999995</v>
      </c>
      <c r="AJ57" s="67">
        <f t="shared" si="5"/>
        <v>1.6007186666666666</v>
      </c>
      <c r="AK57" s="67">
        <f t="shared" si="6"/>
        <v>0</v>
      </c>
      <c r="AL57" s="67">
        <f t="shared" si="7"/>
        <v>5.0940000000000003</v>
      </c>
      <c r="AM57" s="59">
        <f>VLOOKUP(AG57,'SCORE TALLER'!$AC$2:$AD$10,2,TRUE)*AM$2</f>
        <v>0</v>
      </c>
      <c r="AN57" s="59">
        <f>VLOOKUP(AD57,'SCORE TALLER'!$W$2:$X$10,2,TRUE)*AN$2</f>
        <v>0.32</v>
      </c>
      <c r="AO57" s="59">
        <f>VLOOKUP(AB57,'SCORE TALLER'!$S$2:$T$10,2,FALSE)*AO$2</f>
        <v>0.05</v>
      </c>
      <c r="AP57" s="59">
        <f>VLOOKUP(AH57,'SCORE TALLER'!$AE$2:$AF$10,2,TRUE)*AP$2</f>
        <v>0.08</v>
      </c>
      <c r="AQ57" s="59">
        <f>VLOOKUP(AI57,'SCORE TALLER'!$AG$2:$AH$10,2,TRUE)*AQ$2</f>
        <v>0.4</v>
      </c>
      <c r="AR57" s="59">
        <f>VLOOKUP(AC57,'SCORE TALLER'!$U$2:$V$10,2,FALSE)*AR$2</f>
        <v>0.05</v>
      </c>
      <c r="AS57" s="59">
        <f>VLOOKUP(AE57,'SCORE TALLER'!$Y$2:$Z$10,2,FALSE)*AS$2</f>
        <v>0.03</v>
      </c>
      <c r="AT57" s="59">
        <f>VLOOKUP(Z57,'SCORE TALLER'!$O$2:$P$10,2,TRUE)*AT$2</f>
        <v>0.03</v>
      </c>
      <c r="AU57" s="59">
        <f>VLOOKUP(S57,'SCORE TALLER'!$A$2:$B$10,2,FALSE)*AU$2</f>
        <v>0.15000000000000002</v>
      </c>
      <c r="AV57" s="59">
        <f>VLOOKUP(AJ57,'SCORE TALLER'!$AI$2:$AJ$10,2,TRUE)*AV$2</f>
        <v>0.2</v>
      </c>
      <c r="AW57" s="59">
        <f>VLOOKUP(AK57,'SCORE TALLER'!$AK$2:$AL$10,2,TRUE)*AW$2</f>
        <v>0.25</v>
      </c>
      <c r="AX57" s="59">
        <f>VLOOKUP(T57,'SCORE TALLER'!$C$2:$D$10,2,FALSE)*AX$2</f>
        <v>0</v>
      </c>
      <c r="AY57" s="59">
        <f>VLOOKUP(W57,'SCORE TALLER'!$I$2:$J$10,2,TRUE)*AY$2</f>
        <v>0</v>
      </c>
      <c r="AZ57" s="59">
        <f>VLOOKUP(X57,'SCORE TALLER'!$K$2:$L$10,2,TRUE)*AZ$2</f>
        <v>0</v>
      </c>
      <c r="BA57" s="59">
        <f>VLOOKUP(U57,'SCORE TALLER'!$E$2:$F$10,2,FALSE)*BA$2</f>
        <v>0</v>
      </c>
      <c r="BB57" s="59">
        <f>VLOOKUP(Y57,'SCORE TALLER'!$M$2:$N$10,2,TRUE)*BB$2</f>
        <v>0.03</v>
      </c>
      <c r="BC57" s="59">
        <f>VLOOKUP(AA57,'SCORE TALLER'!$Q$2:$R$10,2,FALSE)*BC$2</f>
        <v>0.05</v>
      </c>
      <c r="BD57" s="59">
        <f>VLOOKUP(V57,'SCORE TALLER'!$G$2:$H$10,2,FALSE)*BD$2</f>
        <v>0</v>
      </c>
      <c r="BE57" s="59">
        <f>VLOOKUP(AF57,'SCORE TALLER'!$AA$2:$AB$10,2,FALSE)*BE$2</f>
        <v>0.5</v>
      </c>
      <c r="BF57" s="59">
        <f>VLOOKUP(AL57,'SCORE TALLER'!$AM$2:$AN$10,2,TRUE)*BF$2</f>
        <v>0.5</v>
      </c>
      <c r="BG57" s="67">
        <f t="shared" si="8"/>
        <v>2.6400000000000006</v>
      </c>
      <c r="BH57" s="67" t="str">
        <f>VLOOKUP(BG57,'SCORE TALLER'!$AP$2:$AQ$7,2,TRUE)</f>
        <v>4. Alto</v>
      </c>
      <c r="BI57" s="67" t="str">
        <f t="shared" si="9"/>
        <v>LBZ</v>
      </c>
      <c r="BJ57" s="67" t="str">
        <f t="shared" si="16"/>
        <v>A</v>
      </c>
      <c r="BK57" s="67" t="str">
        <f t="shared" si="10"/>
        <v>E</v>
      </c>
      <c r="BL57" s="86">
        <f t="shared" si="11"/>
        <v>0</v>
      </c>
      <c r="BM57" s="86">
        <f t="shared" si="12"/>
        <v>7641000</v>
      </c>
    </row>
    <row r="58" spans="1:65" x14ac:dyDescent="0.3">
      <c r="A58" s="57">
        <v>46400066</v>
      </c>
      <c r="B58" s="12" t="s">
        <v>196</v>
      </c>
      <c r="C58" s="58" t="s">
        <v>105</v>
      </c>
      <c r="D58" s="58" t="s">
        <v>30</v>
      </c>
      <c r="E58" s="58">
        <v>1163879</v>
      </c>
      <c r="F58" s="58">
        <v>11939478</v>
      </c>
      <c r="G58" s="58">
        <f t="shared" si="0"/>
        <v>8766399</v>
      </c>
      <c r="H58" s="58">
        <f t="shared" si="1"/>
        <v>2916399</v>
      </c>
      <c r="I58" s="58">
        <v>11939000</v>
      </c>
      <c r="J58" s="58">
        <v>310135</v>
      </c>
      <c r="K58" s="58">
        <v>0</v>
      </c>
      <c r="L58" s="58">
        <v>5850000</v>
      </c>
      <c r="M58" s="58">
        <v>3173079</v>
      </c>
      <c r="N58" s="58">
        <f>VLOOKUP(AD58,'tabla ingresos'!$A$3:$D$15,4,FALSE)</f>
        <v>1000000</v>
      </c>
      <c r="O58" s="58">
        <v>169235.7579867327</v>
      </c>
      <c r="P58" s="58">
        <v>7608000</v>
      </c>
      <c r="Q58" s="58">
        <v>7608000</v>
      </c>
      <c r="R58" s="12">
        <v>41001</v>
      </c>
      <c r="S58" s="12" t="s">
        <v>87</v>
      </c>
      <c r="T58" s="12" t="s">
        <v>89</v>
      </c>
      <c r="U58" s="12" t="s">
        <v>10</v>
      </c>
      <c r="V58" s="12">
        <v>4</v>
      </c>
      <c r="W58" s="12">
        <v>0</v>
      </c>
      <c r="X58" s="12">
        <v>0</v>
      </c>
      <c r="Y58" s="59">
        <v>6</v>
      </c>
      <c r="Z58" s="59">
        <v>39.336986301369862</v>
      </c>
      <c r="AA58" s="12">
        <v>2</v>
      </c>
      <c r="AB58" s="12">
        <v>0</v>
      </c>
      <c r="AC58" s="12">
        <v>1</v>
      </c>
      <c r="AD58" s="12">
        <v>2</v>
      </c>
      <c r="AE58" s="12">
        <v>1</v>
      </c>
      <c r="AF58" s="58" t="s">
        <v>0</v>
      </c>
      <c r="AG58" s="66">
        <f t="shared" si="2"/>
        <v>0.31958050532448845</v>
      </c>
      <c r="AH58" s="67">
        <f t="shared" si="3"/>
        <v>13.031651999999999</v>
      </c>
      <c r="AI58" s="67">
        <f t="shared" si="4"/>
        <v>2.8913053333333334</v>
      </c>
      <c r="AJ58" s="67">
        <f t="shared" si="5"/>
        <v>5.8442660000000002</v>
      </c>
      <c r="AK58" s="67">
        <f t="shared" si="6"/>
        <v>1.944266</v>
      </c>
      <c r="AL58" s="67">
        <f t="shared" si="7"/>
        <v>5.0720000000000001</v>
      </c>
      <c r="AM58" s="59">
        <f>VLOOKUP(AG58,'SCORE TALLER'!$AC$2:$AD$10,2,TRUE)*AM$2</f>
        <v>0</v>
      </c>
      <c r="AN58" s="59">
        <f>VLOOKUP(AD58,'SCORE TALLER'!$W$2:$X$10,2,TRUE)*AN$2</f>
        <v>0.32</v>
      </c>
      <c r="AO58" s="59">
        <f>VLOOKUP(AB58,'SCORE TALLER'!$S$2:$T$10,2,FALSE)*AO$2</f>
        <v>0.05</v>
      </c>
      <c r="AP58" s="59">
        <f>VLOOKUP(AH58,'SCORE TALLER'!$AE$2:$AF$10,2,TRUE)*AP$2</f>
        <v>0.16</v>
      </c>
      <c r="AQ58" s="59">
        <f>VLOOKUP(AI58,'SCORE TALLER'!$AG$2:$AH$10,2,TRUE)*AQ$2</f>
        <v>0.24</v>
      </c>
      <c r="AR58" s="59">
        <f>VLOOKUP(AC58,'SCORE TALLER'!$U$2:$V$10,2,FALSE)*AR$2</f>
        <v>0.05</v>
      </c>
      <c r="AS58" s="59">
        <f>VLOOKUP(AE58,'SCORE TALLER'!$Y$2:$Z$10,2,FALSE)*AS$2</f>
        <v>0.03</v>
      </c>
      <c r="AT58" s="59">
        <f>VLOOKUP(Z58,'SCORE TALLER'!$O$2:$P$10,2,TRUE)*AT$2</f>
        <v>0.03</v>
      </c>
      <c r="AU58" s="59">
        <f>VLOOKUP(S58,'SCORE TALLER'!$A$2:$B$10,2,FALSE)*AU$2</f>
        <v>0.15000000000000002</v>
      </c>
      <c r="AV58" s="59">
        <f>VLOOKUP(AJ58,'SCORE TALLER'!$AI$2:$AJ$10,2,TRUE)*AV$2</f>
        <v>0</v>
      </c>
      <c r="AW58" s="59">
        <f>VLOOKUP(AK58,'SCORE TALLER'!$AK$2:$AL$10,2,TRUE)*AW$2</f>
        <v>0.2</v>
      </c>
      <c r="AX58" s="59">
        <f>VLOOKUP(T58,'SCORE TALLER'!$C$2:$D$10,2,FALSE)*AX$2</f>
        <v>0</v>
      </c>
      <c r="AY58" s="59">
        <f>VLOOKUP(W58,'SCORE TALLER'!$I$2:$J$10,2,TRUE)*AY$2</f>
        <v>0</v>
      </c>
      <c r="AZ58" s="59">
        <f>VLOOKUP(X58,'SCORE TALLER'!$K$2:$L$10,2,TRUE)*AZ$2</f>
        <v>0</v>
      </c>
      <c r="BA58" s="59">
        <f>VLOOKUP(U58,'SCORE TALLER'!$E$2:$F$10,2,FALSE)*BA$2</f>
        <v>0</v>
      </c>
      <c r="BB58" s="59">
        <f>VLOOKUP(Y58,'SCORE TALLER'!$M$2:$N$10,2,TRUE)*BB$2</f>
        <v>0.02</v>
      </c>
      <c r="BC58" s="59">
        <f>VLOOKUP(AA58,'SCORE TALLER'!$Q$2:$R$10,2,FALSE)*BC$2</f>
        <v>0</v>
      </c>
      <c r="BD58" s="59">
        <f>VLOOKUP(V58,'SCORE TALLER'!$G$2:$H$10,2,FALSE)*BD$2</f>
        <v>0</v>
      </c>
      <c r="BE58" s="59">
        <f>VLOOKUP(AF58,'SCORE TALLER'!$AA$2:$AB$10,2,FALSE)*BE$2</f>
        <v>0.5</v>
      </c>
      <c r="BF58" s="59">
        <f>VLOOKUP(AL58,'SCORE TALLER'!$AM$2:$AN$10,2,TRUE)*BF$2</f>
        <v>0.5</v>
      </c>
      <c r="BG58" s="67">
        <f t="shared" si="8"/>
        <v>2.25</v>
      </c>
      <c r="BH58" s="67" t="str">
        <f>VLOOKUP(BG58,'SCORE TALLER'!$AP$2:$AQ$7,2,TRUE)</f>
        <v>3. Medio</v>
      </c>
      <c r="BI58" s="67" t="str">
        <f t="shared" si="9"/>
        <v>LBZ</v>
      </c>
      <c r="BJ58" s="67" t="str">
        <f t="shared" si="16"/>
        <v>A</v>
      </c>
      <c r="BK58" s="67" t="str">
        <f t="shared" si="10"/>
        <v>E</v>
      </c>
      <c r="BL58" s="86">
        <f t="shared" si="11"/>
        <v>2916399</v>
      </c>
      <c r="BM58" s="86">
        <f t="shared" si="12"/>
        <v>7608000</v>
      </c>
    </row>
    <row r="59" spans="1:65" x14ac:dyDescent="0.3">
      <c r="A59" s="57">
        <v>22248884</v>
      </c>
      <c r="B59" s="12" t="s">
        <v>197</v>
      </c>
      <c r="C59" s="58" t="s">
        <v>105</v>
      </c>
      <c r="D59" s="58" t="s">
        <v>115</v>
      </c>
      <c r="E59" s="58"/>
      <c r="F59" s="58">
        <v>7398253</v>
      </c>
      <c r="G59" s="58">
        <f t="shared" si="0"/>
        <v>2145496</v>
      </c>
      <c r="H59" s="58">
        <f t="shared" si="1"/>
        <v>0</v>
      </c>
      <c r="I59" s="58">
        <v>7398000</v>
      </c>
      <c r="J59" s="58">
        <v>222706</v>
      </c>
      <c r="K59" s="58">
        <v>0</v>
      </c>
      <c r="L59" s="58">
        <v>2600000</v>
      </c>
      <c r="M59" s="58">
        <v>5252757</v>
      </c>
      <c r="N59" s="58">
        <f>VLOOKUP(AD59,'tabla ingresos'!$A$3:$D$15,4,FALSE)</f>
        <v>2000000</v>
      </c>
      <c r="O59" s="58">
        <v>820873.80010030314</v>
      </c>
      <c r="P59" s="58">
        <v>59507000</v>
      </c>
      <c r="Q59" s="58">
        <v>15039000</v>
      </c>
      <c r="R59" s="12">
        <v>76130</v>
      </c>
      <c r="S59" s="12" t="s">
        <v>87</v>
      </c>
      <c r="T59" s="12" t="s">
        <v>89</v>
      </c>
      <c r="U59" s="12" t="s">
        <v>10</v>
      </c>
      <c r="V59" s="12">
        <v>4</v>
      </c>
      <c r="W59" s="12">
        <v>0</v>
      </c>
      <c r="X59" s="12">
        <v>0</v>
      </c>
      <c r="Y59" s="59">
        <v>6.2821917808219174</v>
      </c>
      <c r="Z59" s="59">
        <v>48.43013698630137</v>
      </c>
      <c r="AA59" s="12">
        <v>1</v>
      </c>
      <c r="AB59" s="12">
        <v>3</v>
      </c>
      <c r="AC59" s="12">
        <v>2</v>
      </c>
      <c r="AD59" s="12">
        <v>3</v>
      </c>
      <c r="AE59" s="12">
        <v>3</v>
      </c>
      <c r="AF59" s="58" t="s">
        <v>0</v>
      </c>
      <c r="AG59" s="66">
        <f t="shared" si="2"/>
        <v>0.34785993336676774</v>
      </c>
      <c r="AH59" s="67">
        <f t="shared" si="3"/>
        <v>22.301750999999999</v>
      </c>
      <c r="AI59" s="67">
        <f t="shared" si="4"/>
        <v>1.7509189999999999</v>
      </c>
      <c r="AJ59" s="67">
        <f t="shared" si="5"/>
        <v>0.71516533333333332</v>
      </c>
      <c r="AK59" s="67">
        <f t="shared" si="6"/>
        <v>0</v>
      </c>
      <c r="AL59" s="67">
        <f t="shared" si="7"/>
        <v>5.0129999999999999</v>
      </c>
      <c r="AM59" s="59">
        <f>VLOOKUP(AG59,'SCORE TALLER'!$AC$2:$AD$10,2,TRUE)*AM$2</f>
        <v>0</v>
      </c>
      <c r="AN59" s="59">
        <f>VLOOKUP(AD59,'SCORE TALLER'!$W$2:$X$10,2,TRUE)*AN$2</f>
        <v>0.32</v>
      </c>
      <c r="AO59" s="59">
        <f>VLOOKUP(AB59,'SCORE TALLER'!$S$2:$T$10,2,FALSE)*AO$2</f>
        <v>0.03</v>
      </c>
      <c r="AP59" s="59">
        <f>VLOOKUP(AH59,'SCORE TALLER'!$AE$2:$AF$10,2,TRUE)*AP$2</f>
        <v>0.32</v>
      </c>
      <c r="AQ59" s="59">
        <f>VLOOKUP(AI59,'SCORE TALLER'!$AG$2:$AH$10,2,TRUE)*AQ$2</f>
        <v>0.32</v>
      </c>
      <c r="AR59" s="59">
        <f>VLOOKUP(AC59,'SCORE TALLER'!$U$2:$V$10,2,FALSE)*AR$2</f>
        <v>0.04</v>
      </c>
      <c r="AS59" s="59">
        <f>VLOOKUP(AE59,'SCORE TALLER'!$Y$2:$Z$10,2,FALSE)*AS$2</f>
        <v>0.02</v>
      </c>
      <c r="AT59" s="59">
        <f>VLOOKUP(Z59,'SCORE TALLER'!$O$2:$P$10,2,TRUE)*AT$2</f>
        <v>0.02</v>
      </c>
      <c r="AU59" s="59">
        <f>VLOOKUP(S59,'SCORE TALLER'!$A$2:$B$10,2,FALSE)*AU$2</f>
        <v>0.15000000000000002</v>
      </c>
      <c r="AV59" s="59">
        <f>VLOOKUP(AJ59,'SCORE TALLER'!$AI$2:$AJ$10,2,TRUE)*AV$2</f>
        <v>0.25</v>
      </c>
      <c r="AW59" s="59">
        <f>VLOOKUP(AK59,'SCORE TALLER'!$AK$2:$AL$10,2,TRUE)*AW$2</f>
        <v>0.25</v>
      </c>
      <c r="AX59" s="59">
        <f>VLOOKUP(T59,'SCORE TALLER'!$C$2:$D$10,2,FALSE)*AX$2</f>
        <v>0</v>
      </c>
      <c r="AY59" s="59">
        <f>VLOOKUP(W59,'SCORE TALLER'!$I$2:$J$10,2,TRUE)*AY$2</f>
        <v>0</v>
      </c>
      <c r="AZ59" s="59">
        <f>VLOOKUP(X59,'SCORE TALLER'!$K$2:$L$10,2,TRUE)*AZ$2</f>
        <v>0</v>
      </c>
      <c r="BA59" s="59">
        <f>VLOOKUP(U59,'SCORE TALLER'!$E$2:$F$10,2,FALSE)*BA$2</f>
        <v>0</v>
      </c>
      <c r="BB59" s="59">
        <f>VLOOKUP(Y59,'SCORE TALLER'!$M$2:$N$10,2,TRUE)*BB$2</f>
        <v>0.02</v>
      </c>
      <c r="BC59" s="59">
        <f>VLOOKUP(AA59,'SCORE TALLER'!$Q$2:$R$10,2,FALSE)*BC$2</f>
        <v>0.05</v>
      </c>
      <c r="BD59" s="59">
        <f>VLOOKUP(V59,'SCORE TALLER'!$G$2:$H$10,2,FALSE)*BD$2</f>
        <v>0</v>
      </c>
      <c r="BE59" s="59">
        <f>VLOOKUP(AF59,'SCORE TALLER'!$AA$2:$AB$10,2,FALSE)*BE$2</f>
        <v>0.5</v>
      </c>
      <c r="BF59" s="59">
        <f>VLOOKUP(AL59,'SCORE TALLER'!$AM$2:$AN$10,2,TRUE)*BF$2</f>
        <v>0.5</v>
      </c>
      <c r="BG59" s="67">
        <f t="shared" si="8"/>
        <v>2.79</v>
      </c>
      <c r="BH59" s="67" t="str">
        <f>VLOOKUP(BG59,'SCORE TALLER'!$AP$2:$AQ$7,2,TRUE)</f>
        <v>4. Alto</v>
      </c>
      <c r="BI59" s="67" t="str">
        <f t="shared" si="9"/>
        <v>LBZ</v>
      </c>
      <c r="BJ59" s="67" t="str">
        <f t="shared" si="16"/>
        <v>A</v>
      </c>
      <c r="BK59" s="67" t="str">
        <f t="shared" si="10"/>
        <v>E</v>
      </c>
      <c r="BL59" s="86">
        <f t="shared" si="11"/>
        <v>0</v>
      </c>
      <c r="BM59" s="86">
        <f t="shared" si="12"/>
        <v>15039000</v>
      </c>
    </row>
    <row r="60" spans="1:65" x14ac:dyDescent="0.3">
      <c r="A60" s="57">
        <v>82206006</v>
      </c>
      <c r="B60" s="12" t="s">
        <v>198</v>
      </c>
      <c r="C60" s="58" t="s">
        <v>105</v>
      </c>
      <c r="D60" s="58" t="s">
        <v>115</v>
      </c>
      <c r="E60" s="58">
        <v>205946</v>
      </c>
      <c r="F60" s="58">
        <v>5000000</v>
      </c>
      <c r="G60" s="58">
        <f t="shared" si="0"/>
        <v>3743519</v>
      </c>
      <c r="H60" s="58">
        <f t="shared" si="1"/>
        <v>0</v>
      </c>
      <c r="I60" s="58">
        <v>5000000</v>
      </c>
      <c r="J60" s="58">
        <v>177766</v>
      </c>
      <c r="K60" s="58">
        <v>0</v>
      </c>
      <c r="L60" s="58">
        <v>3700000</v>
      </c>
      <c r="M60" s="58">
        <v>1256481</v>
      </c>
      <c r="N60" s="58">
        <f>VLOOKUP(AD60,'tabla ingresos'!$A$3:$D$15,4,FALSE)</f>
        <v>2000000</v>
      </c>
      <c r="O60" s="58">
        <v>411277.30151043501</v>
      </c>
      <c r="P60" s="58">
        <v>16304000</v>
      </c>
      <c r="Q60" s="58">
        <v>14834000</v>
      </c>
      <c r="R60" s="12">
        <v>8001</v>
      </c>
      <c r="S60" s="12" t="s">
        <v>87</v>
      </c>
      <c r="T60" s="12" t="s">
        <v>89</v>
      </c>
      <c r="U60" s="12" t="s">
        <v>10</v>
      </c>
      <c r="V60" s="12">
        <v>4</v>
      </c>
      <c r="W60" s="12">
        <v>0</v>
      </c>
      <c r="X60" s="12">
        <v>0</v>
      </c>
      <c r="Y60" s="59">
        <v>2.0082191780821916</v>
      </c>
      <c r="Z60" s="59">
        <v>48.046575342465751</v>
      </c>
      <c r="AA60" s="12">
        <v>1</v>
      </c>
      <c r="AB60" s="12">
        <v>4</v>
      </c>
      <c r="AC60" s="12">
        <v>3</v>
      </c>
      <c r="AD60" s="12">
        <v>3</v>
      </c>
      <c r="AE60" s="12">
        <v>3</v>
      </c>
      <c r="AF60" s="58" t="s">
        <v>0</v>
      </c>
      <c r="AG60" s="66">
        <f t="shared" si="2"/>
        <v>0.19634776717014502</v>
      </c>
      <c r="AH60" s="67">
        <f t="shared" si="3"/>
        <v>7.1013333333333337</v>
      </c>
      <c r="AI60" s="67">
        <f t="shared" si="4"/>
        <v>0.48747566666666664</v>
      </c>
      <c r="AJ60" s="67">
        <f t="shared" si="5"/>
        <v>1.2478396666666667</v>
      </c>
      <c r="AK60" s="67">
        <f t="shared" si="6"/>
        <v>0</v>
      </c>
      <c r="AL60" s="67">
        <f t="shared" si="7"/>
        <v>4.9446666666666665</v>
      </c>
      <c r="AM60" s="59">
        <f>VLOOKUP(AG60,'SCORE TALLER'!$AC$2:$AD$10,2,TRUE)*AM$2</f>
        <v>0</v>
      </c>
      <c r="AN60" s="59">
        <f>VLOOKUP(AD60,'SCORE TALLER'!$W$2:$X$10,2,TRUE)*AN$2</f>
        <v>0.32</v>
      </c>
      <c r="AO60" s="59">
        <f>VLOOKUP(AB60,'SCORE TALLER'!$S$2:$T$10,2,FALSE)*AO$2</f>
        <v>0.02</v>
      </c>
      <c r="AP60" s="59">
        <f>VLOOKUP(AH60,'SCORE TALLER'!$AE$2:$AF$10,2,TRUE)*AP$2</f>
        <v>0.08</v>
      </c>
      <c r="AQ60" s="59">
        <f>VLOOKUP(AI60,'SCORE TALLER'!$AG$2:$AH$10,2,TRUE)*AQ$2</f>
        <v>0.4</v>
      </c>
      <c r="AR60" s="59">
        <f>VLOOKUP(AC60,'SCORE TALLER'!$U$2:$V$10,2,FALSE)*AR$2</f>
        <v>0.03</v>
      </c>
      <c r="AS60" s="59">
        <f>VLOOKUP(AE60,'SCORE TALLER'!$Y$2:$Z$10,2,FALSE)*AS$2</f>
        <v>0.02</v>
      </c>
      <c r="AT60" s="59">
        <f>VLOOKUP(Z60,'SCORE TALLER'!$O$2:$P$10,2,TRUE)*AT$2</f>
        <v>0.02</v>
      </c>
      <c r="AU60" s="59">
        <f>VLOOKUP(S60,'SCORE TALLER'!$A$2:$B$10,2,FALSE)*AU$2</f>
        <v>0.15000000000000002</v>
      </c>
      <c r="AV60" s="59">
        <f>VLOOKUP(AJ60,'SCORE TALLER'!$AI$2:$AJ$10,2,TRUE)*AV$2</f>
        <v>0.2</v>
      </c>
      <c r="AW60" s="59">
        <f>VLOOKUP(AK60,'SCORE TALLER'!$AK$2:$AL$10,2,TRUE)*AW$2</f>
        <v>0.25</v>
      </c>
      <c r="AX60" s="59">
        <f>VLOOKUP(T60,'SCORE TALLER'!$C$2:$D$10,2,FALSE)*AX$2</f>
        <v>0</v>
      </c>
      <c r="AY60" s="59">
        <f>VLOOKUP(W60,'SCORE TALLER'!$I$2:$J$10,2,TRUE)*AY$2</f>
        <v>0</v>
      </c>
      <c r="AZ60" s="59">
        <f>VLOOKUP(X60,'SCORE TALLER'!$K$2:$L$10,2,TRUE)*AZ$2</f>
        <v>0</v>
      </c>
      <c r="BA60" s="59">
        <f>VLOOKUP(U60,'SCORE TALLER'!$E$2:$F$10,2,FALSE)*BA$2</f>
        <v>0</v>
      </c>
      <c r="BB60" s="59">
        <f>VLOOKUP(Y60,'SCORE TALLER'!$M$2:$N$10,2,TRUE)*BB$2</f>
        <v>0.04</v>
      </c>
      <c r="BC60" s="59">
        <f>VLOOKUP(AA60,'SCORE TALLER'!$Q$2:$R$10,2,FALSE)*BC$2</f>
        <v>0.05</v>
      </c>
      <c r="BD60" s="59">
        <f>VLOOKUP(V60,'SCORE TALLER'!$G$2:$H$10,2,FALSE)*BD$2</f>
        <v>0</v>
      </c>
      <c r="BE60" s="59">
        <f>VLOOKUP(AF60,'SCORE TALLER'!$AA$2:$AB$10,2,FALSE)*BE$2</f>
        <v>0.5</v>
      </c>
      <c r="BF60" s="59">
        <f>VLOOKUP(AL60,'SCORE TALLER'!$AM$2:$AN$10,2,TRUE)*BF$2</f>
        <v>0.5</v>
      </c>
      <c r="BG60" s="67">
        <f t="shared" si="8"/>
        <v>2.58</v>
      </c>
      <c r="BH60" s="67" t="str">
        <f>VLOOKUP(BG60,'SCORE TALLER'!$AP$2:$AQ$7,2,TRUE)</f>
        <v>4. Alto</v>
      </c>
      <c r="BI60" s="67" t="str">
        <f t="shared" si="9"/>
        <v>LBZ</v>
      </c>
      <c r="BJ60" s="67" t="str">
        <f t="shared" si="16"/>
        <v>A</v>
      </c>
      <c r="BK60" s="67" t="str">
        <f t="shared" si="10"/>
        <v>E</v>
      </c>
      <c r="BL60" s="86">
        <f t="shared" si="11"/>
        <v>0</v>
      </c>
      <c r="BM60" s="86">
        <f t="shared" si="12"/>
        <v>14834000</v>
      </c>
    </row>
    <row r="61" spans="1:65" x14ac:dyDescent="0.3">
      <c r="A61" s="57">
        <v>4468066</v>
      </c>
      <c r="B61" s="12" t="s">
        <v>199</v>
      </c>
      <c r="C61" s="58" t="s">
        <v>105</v>
      </c>
      <c r="D61" s="58" t="s">
        <v>115</v>
      </c>
      <c r="E61" s="58"/>
      <c r="F61" s="58">
        <v>7196898</v>
      </c>
      <c r="G61" s="58">
        <f t="shared" si="0"/>
        <v>3268513</v>
      </c>
      <c r="H61" s="58">
        <f t="shared" si="1"/>
        <v>268513</v>
      </c>
      <c r="I61" s="58">
        <v>7197000</v>
      </c>
      <c r="J61" s="58">
        <v>266103</v>
      </c>
      <c r="K61" s="58">
        <v>0</v>
      </c>
      <c r="L61" s="58">
        <v>3000000</v>
      </c>
      <c r="M61" s="58">
        <v>3928385</v>
      </c>
      <c r="N61" s="58">
        <f>VLOOKUP(AD61,'tabla ingresos'!$A$3:$D$15,4,FALSE)</f>
        <v>1000000</v>
      </c>
      <c r="O61" s="58">
        <v>438242.5849453187</v>
      </c>
      <c r="P61" s="58">
        <v>14065000</v>
      </c>
      <c r="Q61" s="58">
        <v>7346000</v>
      </c>
      <c r="R61" s="12">
        <v>76130</v>
      </c>
      <c r="S61" s="12" t="s">
        <v>87</v>
      </c>
      <c r="T61" s="12" t="s">
        <v>89</v>
      </c>
      <c r="U61" s="12" t="s">
        <v>10</v>
      </c>
      <c r="V61" s="12">
        <v>4</v>
      </c>
      <c r="W61" s="12">
        <v>0</v>
      </c>
      <c r="X61" s="12">
        <v>0</v>
      </c>
      <c r="Y61" s="59">
        <v>7.7260273972602738</v>
      </c>
      <c r="Z61" s="59">
        <v>43.589041095890408</v>
      </c>
      <c r="AA61" s="12">
        <v>1</v>
      </c>
      <c r="AB61" s="12">
        <v>2</v>
      </c>
      <c r="AC61" s="12">
        <v>2</v>
      </c>
      <c r="AD61" s="12">
        <v>2</v>
      </c>
      <c r="AE61" s="12">
        <v>3</v>
      </c>
      <c r="AF61" s="58" t="s">
        <v>0</v>
      </c>
      <c r="AG61" s="66">
        <f t="shared" si="2"/>
        <v>0.46956372329687918</v>
      </c>
      <c r="AH61" s="67">
        <f t="shared" si="3"/>
        <v>14.174598666666666</v>
      </c>
      <c r="AI61" s="67">
        <f t="shared" si="4"/>
        <v>2.6189233333333335</v>
      </c>
      <c r="AJ61" s="67">
        <f t="shared" si="5"/>
        <v>2.1790086666666668</v>
      </c>
      <c r="AK61" s="67">
        <f t="shared" si="6"/>
        <v>0.17900866666666668</v>
      </c>
      <c r="AL61" s="67">
        <f t="shared" si="7"/>
        <v>4.8973333333333331</v>
      </c>
      <c r="AM61" s="59">
        <f>VLOOKUP(AG61,'SCORE TALLER'!$AC$2:$AD$10,2,TRUE)*AM$2</f>
        <v>0</v>
      </c>
      <c r="AN61" s="59">
        <f>VLOOKUP(AD61,'SCORE TALLER'!$W$2:$X$10,2,TRUE)*AN$2</f>
        <v>0.32</v>
      </c>
      <c r="AO61" s="59">
        <f>VLOOKUP(AB61,'SCORE TALLER'!$S$2:$T$10,2,FALSE)*AO$2</f>
        <v>0.04</v>
      </c>
      <c r="AP61" s="59">
        <f>VLOOKUP(AH61,'SCORE TALLER'!$AE$2:$AF$10,2,TRUE)*AP$2</f>
        <v>0.16</v>
      </c>
      <c r="AQ61" s="59">
        <f>VLOOKUP(AI61,'SCORE TALLER'!$AG$2:$AH$10,2,TRUE)*AQ$2</f>
        <v>0.24</v>
      </c>
      <c r="AR61" s="59">
        <f>VLOOKUP(AC61,'SCORE TALLER'!$U$2:$V$10,2,FALSE)*AR$2</f>
        <v>0.04</v>
      </c>
      <c r="AS61" s="59">
        <f>VLOOKUP(AE61,'SCORE TALLER'!$Y$2:$Z$10,2,FALSE)*AS$2</f>
        <v>0.02</v>
      </c>
      <c r="AT61" s="59">
        <f>VLOOKUP(Z61,'SCORE TALLER'!$O$2:$P$10,2,TRUE)*AT$2</f>
        <v>0.03</v>
      </c>
      <c r="AU61" s="59">
        <f>VLOOKUP(S61,'SCORE TALLER'!$A$2:$B$10,2,FALSE)*AU$2</f>
        <v>0.15000000000000002</v>
      </c>
      <c r="AV61" s="59">
        <f>VLOOKUP(AJ61,'SCORE TALLER'!$AI$2:$AJ$10,2,TRUE)*AV$2</f>
        <v>0.15000000000000002</v>
      </c>
      <c r="AW61" s="59">
        <f>VLOOKUP(AK61,'SCORE TALLER'!$AK$2:$AL$10,2,TRUE)*AW$2</f>
        <v>0.25</v>
      </c>
      <c r="AX61" s="59">
        <f>VLOOKUP(T61,'SCORE TALLER'!$C$2:$D$10,2,FALSE)*AX$2</f>
        <v>0</v>
      </c>
      <c r="AY61" s="59">
        <f>VLOOKUP(W61,'SCORE TALLER'!$I$2:$J$10,2,TRUE)*AY$2</f>
        <v>0</v>
      </c>
      <c r="AZ61" s="59">
        <f>VLOOKUP(X61,'SCORE TALLER'!$K$2:$L$10,2,TRUE)*AZ$2</f>
        <v>0</v>
      </c>
      <c r="BA61" s="59">
        <f>VLOOKUP(U61,'SCORE TALLER'!$E$2:$F$10,2,FALSE)*BA$2</f>
        <v>0</v>
      </c>
      <c r="BB61" s="59">
        <f>VLOOKUP(Y61,'SCORE TALLER'!$M$2:$N$10,2,TRUE)*BB$2</f>
        <v>0.02</v>
      </c>
      <c r="BC61" s="59">
        <f>VLOOKUP(AA61,'SCORE TALLER'!$Q$2:$R$10,2,FALSE)*BC$2</f>
        <v>0.05</v>
      </c>
      <c r="BD61" s="59">
        <f>VLOOKUP(V61,'SCORE TALLER'!$G$2:$H$10,2,FALSE)*BD$2</f>
        <v>0</v>
      </c>
      <c r="BE61" s="59">
        <f>VLOOKUP(AF61,'SCORE TALLER'!$AA$2:$AB$10,2,FALSE)*BE$2</f>
        <v>0.5</v>
      </c>
      <c r="BF61" s="59">
        <f>VLOOKUP(AL61,'SCORE TALLER'!$AM$2:$AN$10,2,TRUE)*BF$2</f>
        <v>0.5</v>
      </c>
      <c r="BG61" s="67">
        <f t="shared" si="8"/>
        <v>2.4699999999999998</v>
      </c>
      <c r="BH61" s="67" t="str">
        <f>VLOOKUP(BG61,'SCORE TALLER'!$AP$2:$AQ$7,2,TRUE)</f>
        <v>3. Medio</v>
      </c>
      <c r="BI61" s="67" t="str">
        <f t="shared" si="9"/>
        <v>LBZ</v>
      </c>
      <c r="BJ61" s="67" t="str">
        <f t="shared" si="16"/>
        <v>A</v>
      </c>
      <c r="BK61" s="67" t="str">
        <f t="shared" si="10"/>
        <v>E</v>
      </c>
      <c r="BL61" s="86">
        <f t="shared" si="11"/>
        <v>268513</v>
      </c>
      <c r="BM61" s="86">
        <f t="shared" si="12"/>
        <v>7346000</v>
      </c>
    </row>
    <row r="62" spans="1:65" x14ac:dyDescent="0.3">
      <c r="A62" s="57">
        <v>2224624020</v>
      </c>
      <c r="B62" s="12" t="s">
        <v>200</v>
      </c>
      <c r="C62" s="58" t="s">
        <v>105</v>
      </c>
      <c r="D62" s="58" t="s">
        <v>115</v>
      </c>
      <c r="E62" s="58">
        <v>508097</v>
      </c>
      <c r="F62" s="58">
        <v>4593733</v>
      </c>
      <c r="G62" s="58">
        <f t="shared" si="0"/>
        <v>3647701</v>
      </c>
      <c r="H62" s="58">
        <f t="shared" si="1"/>
        <v>2447701</v>
      </c>
      <c r="I62" s="58">
        <v>4594000</v>
      </c>
      <c r="J62" s="58">
        <v>223852</v>
      </c>
      <c r="K62" s="58">
        <v>0</v>
      </c>
      <c r="L62" s="58">
        <v>1200000</v>
      </c>
      <c r="M62" s="58">
        <v>946032</v>
      </c>
      <c r="N62" s="58">
        <f>VLOOKUP(AD62,'tabla ingresos'!$A$3:$D$15,4,FALSE)</f>
        <v>1000000</v>
      </c>
      <c r="O62" s="58">
        <v>155644.40045125771</v>
      </c>
      <c r="P62" s="58">
        <v>6997000</v>
      </c>
      <c r="Q62" s="58">
        <v>6997000</v>
      </c>
      <c r="R62" s="12">
        <v>76130</v>
      </c>
      <c r="S62" s="12" t="s">
        <v>87</v>
      </c>
      <c r="T62" s="12" t="s">
        <v>89</v>
      </c>
      <c r="U62" s="12" t="s">
        <v>10</v>
      </c>
      <c r="V62" s="12">
        <v>4</v>
      </c>
      <c r="W62" s="12">
        <v>0</v>
      </c>
      <c r="X62" s="12">
        <v>0</v>
      </c>
      <c r="Y62" s="59">
        <v>0.26301369863013696</v>
      </c>
      <c r="Z62" s="59">
        <v>30.780821917808218</v>
      </c>
      <c r="AA62" s="12">
        <v>2</v>
      </c>
      <c r="AB62" s="12">
        <v>2</v>
      </c>
      <c r="AC62" s="12">
        <v>2</v>
      </c>
      <c r="AD62" s="12">
        <v>2</v>
      </c>
      <c r="AE62" s="12">
        <v>3</v>
      </c>
      <c r="AF62" s="58" t="s">
        <v>0</v>
      </c>
      <c r="AG62" s="66">
        <f t="shared" si="2"/>
        <v>0.25299760030083845</v>
      </c>
      <c r="AH62" s="67">
        <f t="shared" si="3"/>
        <v>7.7271553333333332</v>
      </c>
      <c r="AI62" s="67">
        <f t="shared" si="4"/>
        <v>0.9694193333333333</v>
      </c>
      <c r="AJ62" s="67">
        <f t="shared" si="5"/>
        <v>2.4318006666666667</v>
      </c>
      <c r="AK62" s="67">
        <f t="shared" si="6"/>
        <v>1.6318006666666667</v>
      </c>
      <c r="AL62" s="67">
        <f t="shared" si="7"/>
        <v>4.6646666666666663</v>
      </c>
      <c r="AM62" s="59">
        <f>VLOOKUP(AG62,'SCORE TALLER'!$AC$2:$AD$10,2,TRUE)*AM$2</f>
        <v>0</v>
      </c>
      <c r="AN62" s="59">
        <f>VLOOKUP(AD62,'SCORE TALLER'!$W$2:$X$10,2,TRUE)*AN$2</f>
        <v>0.32</v>
      </c>
      <c r="AO62" s="59">
        <f>VLOOKUP(AB62,'SCORE TALLER'!$S$2:$T$10,2,FALSE)*AO$2</f>
        <v>0.04</v>
      </c>
      <c r="AP62" s="59">
        <f>VLOOKUP(AH62,'SCORE TALLER'!$AE$2:$AF$10,2,TRUE)*AP$2</f>
        <v>0.08</v>
      </c>
      <c r="AQ62" s="59">
        <f>VLOOKUP(AI62,'SCORE TALLER'!$AG$2:$AH$10,2,TRUE)*AQ$2</f>
        <v>0.4</v>
      </c>
      <c r="AR62" s="59">
        <f>VLOOKUP(AC62,'SCORE TALLER'!$U$2:$V$10,2,FALSE)*AR$2</f>
        <v>0.04</v>
      </c>
      <c r="AS62" s="59">
        <f>VLOOKUP(AE62,'SCORE TALLER'!$Y$2:$Z$10,2,FALSE)*AS$2</f>
        <v>0.02</v>
      </c>
      <c r="AT62" s="59">
        <f>VLOOKUP(Z62,'SCORE TALLER'!$O$2:$P$10,2,TRUE)*AT$2</f>
        <v>0.04</v>
      </c>
      <c r="AU62" s="59">
        <f>VLOOKUP(S62,'SCORE TALLER'!$A$2:$B$10,2,FALSE)*AU$2</f>
        <v>0.15000000000000002</v>
      </c>
      <c r="AV62" s="59">
        <f>VLOOKUP(AJ62,'SCORE TALLER'!$AI$2:$AJ$10,2,TRUE)*AV$2</f>
        <v>0.15000000000000002</v>
      </c>
      <c r="AW62" s="59">
        <f>VLOOKUP(AK62,'SCORE TALLER'!$AK$2:$AL$10,2,TRUE)*AW$2</f>
        <v>0.2</v>
      </c>
      <c r="AX62" s="59">
        <f>VLOOKUP(T62,'SCORE TALLER'!$C$2:$D$10,2,FALSE)*AX$2</f>
        <v>0</v>
      </c>
      <c r="AY62" s="59">
        <f>VLOOKUP(W62,'SCORE TALLER'!$I$2:$J$10,2,TRUE)*AY$2</f>
        <v>0</v>
      </c>
      <c r="AZ62" s="59">
        <f>VLOOKUP(X62,'SCORE TALLER'!$K$2:$L$10,2,TRUE)*AZ$2</f>
        <v>0</v>
      </c>
      <c r="BA62" s="59">
        <f>VLOOKUP(U62,'SCORE TALLER'!$E$2:$F$10,2,FALSE)*BA$2</f>
        <v>0</v>
      </c>
      <c r="BB62" s="59">
        <f>VLOOKUP(Y62,'SCORE TALLER'!$M$2:$N$10,2,TRUE)*BB$2</f>
        <v>0.05</v>
      </c>
      <c r="BC62" s="59">
        <f>VLOOKUP(AA62,'SCORE TALLER'!$Q$2:$R$10,2,FALSE)*BC$2</f>
        <v>0</v>
      </c>
      <c r="BD62" s="59">
        <f>VLOOKUP(V62,'SCORE TALLER'!$G$2:$H$10,2,FALSE)*BD$2</f>
        <v>0</v>
      </c>
      <c r="BE62" s="59">
        <f>VLOOKUP(AF62,'SCORE TALLER'!$AA$2:$AB$10,2,FALSE)*BE$2</f>
        <v>0.5</v>
      </c>
      <c r="BF62" s="59">
        <f>VLOOKUP(AL62,'SCORE TALLER'!$AM$2:$AN$10,2,TRUE)*BF$2</f>
        <v>0.5</v>
      </c>
      <c r="BG62" s="67">
        <f t="shared" si="8"/>
        <v>2.4900000000000002</v>
      </c>
      <c r="BH62" s="67" t="str">
        <f>VLOOKUP(BG62,'SCORE TALLER'!$AP$2:$AQ$7,2,TRUE)</f>
        <v>3. Medio</v>
      </c>
      <c r="BI62" s="67" t="str">
        <f t="shared" si="9"/>
        <v>LBZ</v>
      </c>
      <c r="BJ62" s="67" t="str">
        <f t="shared" si="16"/>
        <v>A</v>
      </c>
      <c r="BK62" s="67" t="str">
        <f t="shared" si="10"/>
        <v>E</v>
      </c>
      <c r="BL62" s="86">
        <f t="shared" si="11"/>
        <v>2447701</v>
      </c>
      <c r="BM62" s="86">
        <f t="shared" si="12"/>
        <v>6997000</v>
      </c>
    </row>
    <row r="63" spans="1:65" x14ac:dyDescent="0.3">
      <c r="A63" s="57">
        <v>2284862</v>
      </c>
      <c r="B63" s="12" t="s">
        <v>201</v>
      </c>
      <c r="C63" s="58" t="s">
        <v>105</v>
      </c>
      <c r="D63" s="58" t="s">
        <v>114</v>
      </c>
      <c r="E63" s="58"/>
      <c r="F63" s="58">
        <v>2596142</v>
      </c>
      <c r="G63" s="58">
        <f t="shared" si="0"/>
        <v>1171882</v>
      </c>
      <c r="H63" s="58">
        <f t="shared" si="1"/>
        <v>0</v>
      </c>
      <c r="I63" s="58">
        <v>2596000</v>
      </c>
      <c r="J63" s="58">
        <v>174752</v>
      </c>
      <c r="K63" s="58">
        <v>0</v>
      </c>
      <c r="L63" s="58">
        <v>1300000</v>
      </c>
      <c r="M63" s="58">
        <v>1424260</v>
      </c>
      <c r="N63" s="58">
        <f>VLOOKUP(AD63,'tabla ingresos'!$A$3:$D$15,4,FALSE)</f>
        <v>1000000</v>
      </c>
      <c r="O63" s="58">
        <v>386380.7095765454</v>
      </c>
      <c r="P63" s="58">
        <v>9935000</v>
      </c>
      <c r="Q63" s="58">
        <v>6989000</v>
      </c>
      <c r="R63" s="12">
        <v>68001</v>
      </c>
      <c r="S63" s="12" t="s">
        <v>87</v>
      </c>
      <c r="T63" s="12" t="s">
        <v>89</v>
      </c>
      <c r="U63" s="12" t="s">
        <v>10</v>
      </c>
      <c r="V63" s="12">
        <v>4</v>
      </c>
      <c r="W63" s="12">
        <v>0</v>
      </c>
      <c r="X63" s="12">
        <v>0</v>
      </c>
      <c r="Y63" s="59">
        <v>6.6328767123287671</v>
      </c>
      <c r="Z63" s="59">
        <v>38.37808219178082</v>
      </c>
      <c r="AA63" s="12">
        <v>1</v>
      </c>
      <c r="AB63" s="12">
        <v>2</v>
      </c>
      <c r="AC63" s="12">
        <v>1</v>
      </c>
      <c r="AD63" s="12">
        <v>2</v>
      </c>
      <c r="AE63" s="12">
        <v>3</v>
      </c>
      <c r="AF63" s="58" t="s">
        <v>0</v>
      </c>
      <c r="AG63" s="66">
        <f t="shared" si="2"/>
        <v>0.37408847305103027</v>
      </c>
      <c r="AH63" s="67">
        <f t="shared" si="3"/>
        <v>8.3540946666666667</v>
      </c>
      <c r="AI63" s="67">
        <f t="shared" si="4"/>
        <v>0.94950666666666672</v>
      </c>
      <c r="AJ63" s="67">
        <f t="shared" si="5"/>
        <v>0.78125466666666665</v>
      </c>
      <c r="AK63" s="67">
        <f t="shared" si="6"/>
        <v>0</v>
      </c>
      <c r="AL63" s="67">
        <f t="shared" si="7"/>
        <v>4.6593333333333335</v>
      </c>
      <c r="AM63" s="59">
        <f>VLOOKUP(AG63,'SCORE TALLER'!$AC$2:$AD$10,2,TRUE)*AM$2</f>
        <v>0</v>
      </c>
      <c r="AN63" s="59">
        <f>VLOOKUP(AD63,'SCORE TALLER'!$W$2:$X$10,2,TRUE)*AN$2</f>
        <v>0.32</v>
      </c>
      <c r="AO63" s="59">
        <f>VLOOKUP(AB63,'SCORE TALLER'!$S$2:$T$10,2,FALSE)*AO$2</f>
        <v>0.04</v>
      </c>
      <c r="AP63" s="59">
        <f>VLOOKUP(AH63,'SCORE TALLER'!$AE$2:$AF$10,2,TRUE)*AP$2</f>
        <v>0.08</v>
      </c>
      <c r="AQ63" s="59">
        <f>VLOOKUP(AI63,'SCORE TALLER'!$AG$2:$AH$10,2,TRUE)*AQ$2</f>
        <v>0.4</v>
      </c>
      <c r="AR63" s="59">
        <f>VLOOKUP(AC63,'SCORE TALLER'!$U$2:$V$10,2,FALSE)*AR$2</f>
        <v>0.05</v>
      </c>
      <c r="AS63" s="59">
        <f>VLOOKUP(AE63,'SCORE TALLER'!$Y$2:$Z$10,2,FALSE)*AS$2</f>
        <v>0.02</v>
      </c>
      <c r="AT63" s="59">
        <f>VLOOKUP(Z63,'SCORE TALLER'!$O$2:$P$10,2,TRUE)*AT$2</f>
        <v>0.03</v>
      </c>
      <c r="AU63" s="59">
        <f>VLOOKUP(S63,'SCORE TALLER'!$A$2:$B$10,2,FALSE)*AU$2</f>
        <v>0.15000000000000002</v>
      </c>
      <c r="AV63" s="59">
        <f>VLOOKUP(AJ63,'SCORE TALLER'!$AI$2:$AJ$10,2,TRUE)*AV$2</f>
        <v>0.25</v>
      </c>
      <c r="AW63" s="59">
        <f>VLOOKUP(AK63,'SCORE TALLER'!$AK$2:$AL$10,2,TRUE)*AW$2</f>
        <v>0.25</v>
      </c>
      <c r="AX63" s="59">
        <f>VLOOKUP(T63,'SCORE TALLER'!$C$2:$D$10,2,FALSE)*AX$2</f>
        <v>0</v>
      </c>
      <c r="AY63" s="59">
        <f>VLOOKUP(W63,'SCORE TALLER'!$I$2:$J$10,2,TRUE)*AY$2</f>
        <v>0</v>
      </c>
      <c r="AZ63" s="59">
        <f>VLOOKUP(X63,'SCORE TALLER'!$K$2:$L$10,2,TRUE)*AZ$2</f>
        <v>0</v>
      </c>
      <c r="BA63" s="59">
        <f>VLOOKUP(U63,'SCORE TALLER'!$E$2:$F$10,2,FALSE)*BA$2</f>
        <v>0</v>
      </c>
      <c r="BB63" s="59">
        <f>VLOOKUP(Y63,'SCORE TALLER'!$M$2:$N$10,2,TRUE)*BB$2</f>
        <v>0.02</v>
      </c>
      <c r="BC63" s="59">
        <f>VLOOKUP(AA63,'SCORE TALLER'!$Q$2:$R$10,2,FALSE)*BC$2</f>
        <v>0.05</v>
      </c>
      <c r="BD63" s="59">
        <f>VLOOKUP(V63,'SCORE TALLER'!$G$2:$H$10,2,FALSE)*BD$2</f>
        <v>0</v>
      </c>
      <c r="BE63" s="59">
        <f>VLOOKUP(AF63,'SCORE TALLER'!$AA$2:$AB$10,2,FALSE)*BE$2</f>
        <v>0.5</v>
      </c>
      <c r="BF63" s="59">
        <f>VLOOKUP(AL63,'SCORE TALLER'!$AM$2:$AN$10,2,TRUE)*BF$2</f>
        <v>0.5</v>
      </c>
      <c r="BG63" s="67">
        <f t="shared" si="8"/>
        <v>2.66</v>
      </c>
      <c r="BH63" s="67" t="str">
        <f>VLOOKUP(BG63,'SCORE TALLER'!$AP$2:$AQ$7,2,TRUE)</f>
        <v>4. Alto</v>
      </c>
      <c r="BI63" s="67" t="str">
        <f t="shared" si="9"/>
        <v>LBZ</v>
      </c>
      <c r="BJ63" s="67" t="str">
        <f t="shared" si="16"/>
        <v>A</v>
      </c>
      <c r="BK63" s="67" t="str">
        <f t="shared" si="10"/>
        <v>E</v>
      </c>
      <c r="BL63" s="86">
        <f t="shared" si="11"/>
        <v>0</v>
      </c>
      <c r="BM63" s="86">
        <f t="shared" si="12"/>
        <v>6989000</v>
      </c>
    </row>
    <row r="64" spans="1:65" x14ac:dyDescent="0.3">
      <c r="A64" s="57">
        <v>66880040</v>
      </c>
      <c r="B64" s="12" t="s">
        <v>202</v>
      </c>
      <c r="C64" s="58" t="s">
        <v>105</v>
      </c>
      <c r="D64" s="58" t="s">
        <v>30</v>
      </c>
      <c r="E64" s="58">
        <v>422268</v>
      </c>
      <c r="F64" s="58">
        <v>8220269</v>
      </c>
      <c r="G64" s="58">
        <f t="shared" si="0"/>
        <v>5089322</v>
      </c>
      <c r="H64" s="58">
        <f t="shared" si="1"/>
        <v>3184077</v>
      </c>
      <c r="I64" s="58">
        <v>8220000</v>
      </c>
      <c r="J64" s="58">
        <v>247452</v>
      </c>
      <c r="K64" s="58">
        <v>0</v>
      </c>
      <c r="L64" s="58">
        <v>1905245</v>
      </c>
      <c r="M64" s="58">
        <v>3130947</v>
      </c>
      <c r="N64" s="58">
        <f>VLOOKUP(AD64,'tabla ingresos'!$A$3:$D$15,4,FALSE)</f>
        <v>1000000</v>
      </c>
      <c r="O64" s="58">
        <v>154665.64475312203</v>
      </c>
      <c r="P64" s="58">
        <v>6953000</v>
      </c>
      <c r="Q64" s="58">
        <v>6953000</v>
      </c>
      <c r="R64" s="12">
        <v>76130</v>
      </c>
      <c r="S64" s="12" t="s">
        <v>87</v>
      </c>
      <c r="T64" s="12" t="s">
        <v>89</v>
      </c>
      <c r="U64" s="12" t="s">
        <v>10</v>
      </c>
      <c r="V64" s="12">
        <v>4</v>
      </c>
      <c r="W64" s="12">
        <v>0</v>
      </c>
      <c r="X64" s="12">
        <v>0</v>
      </c>
      <c r="Y64" s="59">
        <v>5.9095890410958907</v>
      </c>
      <c r="Z64" s="59">
        <v>45.778082191780825</v>
      </c>
      <c r="AA64" s="12">
        <v>2</v>
      </c>
      <c r="AB64" s="12">
        <v>2</v>
      </c>
      <c r="AC64" s="12">
        <v>2</v>
      </c>
      <c r="AD64" s="12">
        <v>2</v>
      </c>
      <c r="AE64" s="12">
        <v>3</v>
      </c>
      <c r="AF64" s="58" t="s">
        <v>0</v>
      </c>
      <c r="AG64" s="66">
        <f t="shared" si="2"/>
        <v>0.26807842983541469</v>
      </c>
      <c r="AH64" s="67">
        <f t="shared" si="3"/>
        <v>10.115512666666667</v>
      </c>
      <c r="AI64" s="67">
        <f t="shared" si="4"/>
        <v>2.3688099999999999</v>
      </c>
      <c r="AJ64" s="67">
        <f t="shared" si="5"/>
        <v>3.3928813333333334</v>
      </c>
      <c r="AK64" s="67">
        <f t="shared" si="6"/>
        <v>2.1227179999999999</v>
      </c>
      <c r="AL64" s="67">
        <f t="shared" si="7"/>
        <v>4.6353333333333335</v>
      </c>
      <c r="AM64" s="59">
        <f>VLOOKUP(AG64,'SCORE TALLER'!$AC$2:$AD$10,2,TRUE)*AM$2</f>
        <v>0</v>
      </c>
      <c r="AN64" s="59">
        <f>VLOOKUP(AD64,'SCORE TALLER'!$W$2:$X$10,2,TRUE)*AN$2</f>
        <v>0.32</v>
      </c>
      <c r="AO64" s="59">
        <f>VLOOKUP(AB64,'SCORE TALLER'!$S$2:$T$10,2,FALSE)*AO$2</f>
        <v>0.04</v>
      </c>
      <c r="AP64" s="59">
        <f>VLOOKUP(AH64,'SCORE TALLER'!$AE$2:$AF$10,2,TRUE)*AP$2</f>
        <v>0.16</v>
      </c>
      <c r="AQ64" s="59">
        <f>VLOOKUP(AI64,'SCORE TALLER'!$AG$2:$AH$10,2,TRUE)*AQ$2</f>
        <v>0.24</v>
      </c>
      <c r="AR64" s="59">
        <f>VLOOKUP(AC64,'SCORE TALLER'!$U$2:$V$10,2,FALSE)*AR$2</f>
        <v>0.04</v>
      </c>
      <c r="AS64" s="59">
        <f>VLOOKUP(AE64,'SCORE TALLER'!$Y$2:$Z$10,2,FALSE)*AS$2</f>
        <v>0.02</v>
      </c>
      <c r="AT64" s="59">
        <f>VLOOKUP(Z64,'SCORE TALLER'!$O$2:$P$10,2,TRUE)*AT$2</f>
        <v>0.02</v>
      </c>
      <c r="AU64" s="59">
        <f>VLOOKUP(S64,'SCORE TALLER'!$A$2:$B$10,2,FALSE)*AU$2</f>
        <v>0.15000000000000002</v>
      </c>
      <c r="AV64" s="59">
        <f>VLOOKUP(AJ64,'SCORE TALLER'!$AI$2:$AJ$10,2,TRUE)*AV$2</f>
        <v>0.1</v>
      </c>
      <c r="AW64" s="59">
        <f>VLOOKUP(AK64,'SCORE TALLER'!$AK$2:$AL$10,2,TRUE)*AW$2</f>
        <v>0.15000000000000002</v>
      </c>
      <c r="AX64" s="59">
        <f>VLOOKUP(T64,'SCORE TALLER'!$C$2:$D$10,2,FALSE)*AX$2</f>
        <v>0</v>
      </c>
      <c r="AY64" s="59">
        <f>VLOOKUP(W64,'SCORE TALLER'!$I$2:$J$10,2,TRUE)*AY$2</f>
        <v>0</v>
      </c>
      <c r="AZ64" s="59">
        <f>VLOOKUP(X64,'SCORE TALLER'!$K$2:$L$10,2,TRUE)*AZ$2</f>
        <v>0</v>
      </c>
      <c r="BA64" s="59">
        <f>VLOOKUP(U64,'SCORE TALLER'!$E$2:$F$10,2,FALSE)*BA$2</f>
        <v>0</v>
      </c>
      <c r="BB64" s="59">
        <f>VLOOKUP(Y64,'SCORE TALLER'!$M$2:$N$10,2,TRUE)*BB$2</f>
        <v>0.03</v>
      </c>
      <c r="BC64" s="59">
        <f>VLOOKUP(AA64,'SCORE TALLER'!$Q$2:$R$10,2,FALSE)*BC$2</f>
        <v>0</v>
      </c>
      <c r="BD64" s="59">
        <f>VLOOKUP(V64,'SCORE TALLER'!$G$2:$H$10,2,FALSE)*BD$2</f>
        <v>0</v>
      </c>
      <c r="BE64" s="59">
        <f>VLOOKUP(AF64,'SCORE TALLER'!$AA$2:$AB$10,2,FALSE)*BE$2</f>
        <v>0.5</v>
      </c>
      <c r="BF64" s="59">
        <f>VLOOKUP(AL64,'SCORE TALLER'!$AM$2:$AN$10,2,TRUE)*BF$2</f>
        <v>0.5</v>
      </c>
      <c r="BG64" s="67">
        <f t="shared" si="8"/>
        <v>2.2700000000000005</v>
      </c>
      <c r="BH64" s="67" t="str">
        <f>VLOOKUP(BG64,'SCORE TALLER'!$AP$2:$AQ$7,2,TRUE)</f>
        <v>3. Medio</v>
      </c>
      <c r="BI64" s="67" t="str">
        <f t="shared" si="9"/>
        <v>LBZ</v>
      </c>
      <c r="BJ64" s="67" t="str">
        <f t="shared" si="16"/>
        <v>A</v>
      </c>
      <c r="BK64" s="67" t="str">
        <f t="shared" si="10"/>
        <v>E</v>
      </c>
      <c r="BL64" s="86">
        <f t="shared" si="11"/>
        <v>3184077</v>
      </c>
      <c r="BM64" s="86">
        <f t="shared" si="12"/>
        <v>6953000</v>
      </c>
    </row>
    <row r="65" spans="1:65" x14ac:dyDescent="0.3">
      <c r="A65" s="57">
        <v>2084242224</v>
      </c>
      <c r="B65" s="12" t="s">
        <v>203</v>
      </c>
      <c r="C65" s="58" t="s">
        <v>105</v>
      </c>
      <c r="D65" s="58" t="s">
        <v>30</v>
      </c>
      <c r="E65" s="58">
        <v>1224417</v>
      </c>
      <c r="F65" s="58">
        <v>8760391</v>
      </c>
      <c r="G65" s="58">
        <f t="shared" si="0"/>
        <v>7230632</v>
      </c>
      <c r="H65" s="58">
        <f t="shared" si="1"/>
        <v>639637</v>
      </c>
      <c r="I65" s="58">
        <v>8760000</v>
      </c>
      <c r="J65" s="58">
        <v>287517</v>
      </c>
      <c r="K65" s="58">
        <v>0</v>
      </c>
      <c r="L65" s="58">
        <v>6590995</v>
      </c>
      <c r="M65" s="58">
        <v>1529759</v>
      </c>
      <c r="N65" s="58">
        <f>VLOOKUP(AD65,'tabla ingresos'!$A$3:$D$15,4,FALSE)</f>
        <v>3000000</v>
      </c>
      <c r="O65" s="58">
        <v>667567.64898637845</v>
      </c>
      <c r="P65" s="58">
        <v>28923000</v>
      </c>
      <c r="Q65" s="58">
        <v>20692000</v>
      </c>
      <c r="R65" s="12">
        <v>25286</v>
      </c>
      <c r="S65" s="12" t="s">
        <v>87</v>
      </c>
      <c r="T65" s="12" t="s">
        <v>89</v>
      </c>
      <c r="U65" s="12" t="s">
        <v>10</v>
      </c>
      <c r="V65" s="12">
        <v>4</v>
      </c>
      <c r="W65" s="12">
        <v>0</v>
      </c>
      <c r="X65" s="12">
        <v>0</v>
      </c>
      <c r="Y65" s="59">
        <v>2.4356164383561643</v>
      </c>
      <c r="Z65" s="59">
        <v>33.830136986301369</v>
      </c>
      <c r="AA65" s="12">
        <v>1</v>
      </c>
      <c r="AB65" s="12">
        <v>5</v>
      </c>
      <c r="AC65" s="12">
        <v>2</v>
      </c>
      <c r="AD65" s="12">
        <v>4</v>
      </c>
      <c r="AE65" s="12">
        <v>1</v>
      </c>
      <c r="AF65" s="58" t="s">
        <v>0</v>
      </c>
      <c r="AG65" s="66">
        <f t="shared" si="2"/>
        <v>0.21224103310808409</v>
      </c>
      <c r="AH65" s="67">
        <f t="shared" si="3"/>
        <v>8.3740868888888897</v>
      </c>
      <c r="AI65" s="67">
        <f t="shared" si="4"/>
        <v>0.61203911111111109</v>
      </c>
      <c r="AJ65" s="67">
        <f t="shared" si="5"/>
        <v>1.6068071111111111</v>
      </c>
      <c r="AK65" s="67">
        <f t="shared" si="6"/>
        <v>0.14214155555555555</v>
      </c>
      <c r="AL65" s="67">
        <f t="shared" si="7"/>
        <v>4.5982222222222227</v>
      </c>
      <c r="AM65" s="59">
        <f>VLOOKUP(AG65,'SCORE TALLER'!$AC$2:$AD$10,2,TRUE)*AM$2</f>
        <v>0</v>
      </c>
      <c r="AN65" s="59">
        <f>VLOOKUP(AD65,'SCORE TALLER'!$W$2:$X$10,2,TRUE)*AN$2</f>
        <v>0.24</v>
      </c>
      <c r="AO65" s="59">
        <f>VLOOKUP(AB65,'SCORE TALLER'!$S$2:$T$10,2,FALSE)*AO$2</f>
        <v>0.01</v>
      </c>
      <c r="AP65" s="59">
        <f>VLOOKUP(AH65,'SCORE TALLER'!$AE$2:$AF$10,2,TRUE)*AP$2</f>
        <v>0.08</v>
      </c>
      <c r="AQ65" s="59">
        <f>VLOOKUP(AI65,'SCORE TALLER'!$AG$2:$AH$10,2,TRUE)*AQ$2</f>
        <v>0.4</v>
      </c>
      <c r="AR65" s="59">
        <f>VLOOKUP(AC65,'SCORE TALLER'!$U$2:$V$10,2,FALSE)*AR$2</f>
        <v>0.04</v>
      </c>
      <c r="AS65" s="59">
        <f>VLOOKUP(AE65,'SCORE TALLER'!$Y$2:$Z$10,2,FALSE)*AS$2</f>
        <v>0.03</v>
      </c>
      <c r="AT65" s="59">
        <f>VLOOKUP(Z65,'SCORE TALLER'!$O$2:$P$10,2,TRUE)*AT$2</f>
        <v>0.04</v>
      </c>
      <c r="AU65" s="59">
        <f>VLOOKUP(S65,'SCORE TALLER'!$A$2:$B$10,2,FALSE)*AU$2</f>
        <v>0.15000000000000002</v>
      </c>
      <c r="AV65" s="59">
        <f>VLOOKUP(AJ65,'SCORE TALLER'!$AI$2:$AJ$10,2,TRUE)*AV$2</f>
        <v>0.2</v>
      </c>
      <c r="AW65" s="59">
        <f>VLOOKUP(AK65,'SCORE TALLER'!$AK$2:$AL$10,2,TRUE)*AW$2</f>
        <v>0.25</v>
      </c>
      <c r="AX65" s="59">
        <f>VLOOKUP(T65,'SCORE TALLER'!$C$2:$D$10,2,FALSE)*AX$2</f>
        <v>0</v>
      </c>
      <c r="AY65" s="59">
        <f>VLOOKUP(W65,'SCORE TALLER'!$I$2:$J$10,2,TRUE)*AY$2</f>
        <v>0</v>
      </c>
      <c r="AZ65" s="59">
        <f>VLOOKUP(X65,'SCORE TALLER'!$K$2:$L$10,2,TRUE)*AZ$2</f>
        <v>0</v>
      </c>
      <c r="BA65" s="59">
        <f>VLOOKUP(U65,'SCORE TALLER'!$E$2:$F$10,2,FALSE)*BA$2</f>
        <v>0</v>
      </c>
      <c r="BB65" s="59">
        <f>VLOOKUP(Y65,'SCORE TALLER'!$M$2:$N$10,2,TRUE)*BB$2</f>
        <v>0.04</v>
      </c>
      <c r="BC65" s="59">
        <f>VLOOKUP(AA65,'SCORE TALLER'!$Q$2:$R$10,2,FALSE)*BC$2</f>
        <v>0.05</v>
      </c>
      <c r="BD65" s="59">
        <f>VLOOKUP(V65,'SCORE TALLER'!$G$2:$H$10,2,FALSE)*BD$2</f>
        <v>0</v>
      </c>
      <c r="BE65" s="59">
        <f>VLOOKUP(AF65,'SCORE TALLER'!$AA$2:$AB$10,2,FALSE)*BE$2</f>
        <v>0.5</v>
      </c>
      <c r="BF65" s="59">
        <f>VLOOKUP(AL65,'SCORE TALLER'!$AM$2:$AN$10,2,TRUE)*BF$2</f>
        <v>0.5</v>
      </c>
      <c r="BG65" s="67">
        <f t="shared" si="8"/>
        <v>2.5300000000000002</v>
      </c>
      <c r="BH65" s="67" t="str">
        <f>VLOOKUP(BG65,'SCORE TALLER'!$AP$2:$AQ$7,2,TRUE)</f>
        <v>4. Alto</v>
      </c>
      <c r="BI65" s="67" t="str">
        <f t="shared" si="9"/>
        <v>LBZ</v>
      </c>
      <c r="BJ65" s="67" t="str">
        <f t="shared" si="16"/>
        <v>A</v>
      </c>
      <c r="BK65" s="67" t="str">
        <f t="shared" si="10"/>
        <v>E</v>
      </c>
      <c r="BL65" s="86">
        <f t="shared" si="11"/>
        <v>639637</v>
      </c>
      <c r="BM65" s="86">
        <f t="shared" si="12"/>
        <v>20692000</v>
      </c>
    </row>
    <row r="66" spans="1:65" x14ac:dyDescent="0.3">
      <c r="A66" s="57">
        <v>2062820668</v>
      </c>
      <c r="B66" s="12" t="s">
        <v>204</v>
      </c>
      <c r="C66" s="58" t="s">
        <v>105</v>
      </c>
      <c r="D66" s="58" t="s">
        <v>115</v>
      </c>
      <c r="E66" s="58">
        <v>1140660</v>
      </c>
      <c r="F66" s="58">
        <v>4644809</v>
      </c>
      <c r="G66" s="58">
        <f t="shared" si="0"/>
        <v>4055319</v>
      </c>
      <c r="H66" s="58">
        <f t="shared" si="1"/>
        <v>2855319</v>
      </c>
      <c r="I66" s="58">
        <v>4645000</v>
      </c>
      <c r="J66" s="58">
        <v>201620</v>
      </c>
      <c r="K66" s="58">
        <v>0</v>
      </c>
      <c r="L66" s="58">
        <v>1200000</v>
      </c>
      <c r="M66" s="58">
        <v>589490</v>
      </c>
      <c r="N66" s="58">
        <f>VLOOKUP(AD66,'tabla ingresos'!$A$3:$D$15,4,FALSE)</f>
        <v>1000000</v>
      </c>
      <c r="O66" s="58">
        <v>380128.81016725814</v>
      </c>
      <c r="P66" s="58">
        <v>14279000</v>
      </c>
      <c r="Q66" s="58">
        <v>6799000</v>
      </c>
      <c r="R66" s="12">
        <v>19001</v>
      </c>
      <c r="S66" s="12" t="s">
        <v>87</v>
      </c>
      <c r="T66" s="12" t="s">
        <v>89</v>
      </c>
      <c r="U66" s="12" t="s">
        <v>10</v>
      </c>
      <c r="V66" s="12">
        <v>4</v>
      </c>
      <c r="W66" s="12">
        <v>0</v>
      </c>
      <c r="X66" s="12">
        <v>0</v>
      </c>
      <c r="Y66" s="59">
        <v>1.8356164383561644</v>
      </c>
      <c r="Z66" s="59">
        <v>31.427397260273974</v>
      </c>
      <c r="AA66" s="12">
        <v>1</v>
      </c>
      <c r="AB66" s="12">
        <v>2</v>
      </c>
      <c r="AC66" s="12">
        <v>1</v>
      </c>
      <c r="AD66" s="12">
        <v>2</v>
      </c>
      <c r="AE66" s="12">
        <v>3</v>
      </c>
      <c r="AF66" s="58" t="s">
        <v>0</v>
      </c>
      <c r="AG66" s="66">
        <f t="shared" si="2"/>
        <v>0.38783254011150542</v>
      </c>
      <c r="AH66" s="67">
        <f t="shared" si="3"/>
        <v>12.615872666666666</v>
      </c>
      <c r="AI66" s="67">
        <f t="shared" si="4"/>
        <v>1.1534333333333333</v>
      </c>
      <c r="AJ66" s="67">
        <f t="shared" si="5"/>
        <v>2.7035459999999998</v>
      </c>
      <c r="AK66" s="67">
        <f t="shared" si="6"/>
        <v>1.903546</v>
      </c>
      <c r="AL66" s="67">
        <f t="shared" si="7"/>
        <v>4.5326666666666666</v>
      </c>
      <c r="AM66" s="59">
        <f>VLOOKUP(AG66,'SCORE TALLER'!$AC$2:$AD$10,2,TRUE)*AM$2</f>
        <v>0</v>
      </c>
      <c r="AN66" s="59">
        <f>VLOOKUP(AD66,'SCORE TALLER'!$W$2:$X$10,2,TRUE)*AN$2</f>
        <v>0.32</v>
      </c>
      <c r="AO66" s="59">
        <f>VLOOKUP(AB66,'SCORE TALLER'!$S$2:$T$10,2,FALSE)*AO$2</f>
        <v>0.04</v>
      </c>
      <c r="AP66" s="59">
        <f>VLOOKUP(AH66,'SCORE TALLER'!$AE$2:$AF$10,2,TRUE)*AP$2</f>
        <v>0.16</v>
      </c>
      <c r="AQ66" s="59">
        <f>VLOOKUP(AI66,'SCORE TALLER'!$AG$2:$AH$10,2,TRUE)*AQ$2</f>
        <v>0.32</v>
      </c>
      <c r="AR66" s="59">
        <f>VLOOKUP(AC66,'SCORE TALLER'!$U$2:$V$10,2,FALSE)*AR$2</f>
        <v>0.05</v>
      </c>
      <c r="AS66" s="59">
        <f>VLOOKUP(AE66,'SCORE TALLER'!$Y$2:$Z$10,2,FALSE)*AS$2</f>
        <v>0.02</v>
      </c>
      <c r="AT66" s="59">
        <f>VLOOKUP(Z66,'SCORE TALLER'!$O$2:$P$10,2,TRUE)*AT$2</f>
        <v>0.04</v>
      </c>
      <c r="AU66" s="59">
        <f>VLOOKUP(S66,'SCORE TALLER'!$A$2:$B$10,2,FALSE)*AU$2</f>
        <v>0.15000000000000002</v>
      </c>
      <c r="AV66" s="59">
        <f>VLOOKUP(AJ66,'SCORE TALLER'!$AI$2:$AJ$10,2,TRUE)*AV$2</f>
        <v>0.15000000000000002</v>
      </c>
      <c r="AW66" s="59">
        <f>VLOOKUP(AK66,'SCORE TALLER'!$AK$2:$AL$10,2,TRUE)*AW$2</f>
        <v>0.2</v>
      </c>
      <c r="AX66" s="59">
        <f>VLOOKUP(T66,'SCORE TALLER'!$C$2:$D$10,2,FALSE)*AX$2</f>
        <v>0</v>
      </c>
      <c r="AY66" s="59">
        <f>VLOOKUP(W66,'SCORE TALLER'!$I$2:$J$10,2,TRUE)*AY$2</f>
        <v>0</v>
      </c>
      <c r="AZ66" s="59">
        <f>VLOOKUP(X66,'SCORE TALLER'!$K$2:$L$10,2,TRUE)*AZ$2</f>
        <v>0</v>
      </c>
      <c r="BA66" s="59">
        <f>VLOOKUP(U66,'SCORE TALLER'!$E$2:$F$10,2,FALSE)*BA$2</f>
        <v>0</v>
      </c>
      <c r="BB66" s="59">
        <f>VLOOKUP(Y66,'SCORE TALLER'!$M$2:$N$10,2,TRUE)*BB$2</f>
        <v>0.05</v>
      </c>
      <c r="BC66" s="59">
        <f>VLOOKUP(AA66,'SCORE TALLER'!$Q$2:$R$10,2,FALSE)*BC$2</f>
        <v>0.05</v>
      </c>
      <c r="BD66" s="59">
        <f>VLOOKUP(V66,'SCORE TALLER'!$G$2:$H$10,2,FALSE)*BD$2</f>
        <v>0</v>
      </c>
      <c r="BE66" s="59">
        <f>VLOOKUP(AF66,'SCORE TALLER'!$AA$2:$AB$10,2,FALSE)*BE$2</f>
        <v>0.5</v>
      </c>
      <c r="BF66" s="59">
        <f>VLOOKUP(AL66,'SCORE TALLER'!$AM$2:$AN$10,2,TRUE)*BF$2</f>
        <v>0.5</v>
      </c>
      <c r="BG66" s="67">
        <f t="shared" si="8"/>
        <v>2.5499999999999998</v>
      </c>
      <c r="BH66" s="67" t="str">
        <f>VLOOKUP(BG66,'SCORE TALLER'!$AP$2:$AQ$7,2,TRUE)</f>
        <v>4. Alto</v>
      </c>
      <c r="BI66" s="67" t="str">
        <f t="shared" si="9"/>
        <v>LBZ</v>
      </c>
      <c r="BJ66" s="67" t="s">
        <v>17</v>
      </c>
      <c r="BK66" s="67" t="str">
        <f t="shared" si="10"/>
        <v>E</v>
      </c>
      <c r="BL66" s="86">
        <f t="shared" si="11"/>
        <v>2855319</v>
      </c>
      <c r="BM66" s="86">
        <f t="shared" si="12"/>
        <v>6799000</v>
      </c>
    </row>
    <row r="67" spans="1:65" x14ac:dyDescent="0.3">
      <c r="A67" s="57">
        <v>2086280604</v>
      </c>
      <c r="B67" s="12" t="s">
        <v>205</v>
      </c>
      <c r="C67" s="58" t="s">
        <v>105</v>
      </c>
      <c r="D67" s="58" t="s">
        <v>116</v>
      </c>
      <c r="E67" s="58">
        <v>1447846</v>
      </c>
      <c r="F67" s="58">
        <v>14414761</v>
      </c>
      <c r="G67" s="58">
        <f t="shared" si="0"/>
        <v>10522854</v>
      </c>
      <c r="H67" s="58">
        <f t="shared" si="1"/>
        <v>2644835</v>
      </c>
      <c r="I67" s="58">
        <v>14415000</v>
      </c>
      <c r="J67" s="58">
        <v>506741</v>
      </c>
      <c r="K67" s="58">
        <v>0</v>
      </c>
      <c r="L67" s="58">
        <v>7878019</v>
      </c>
      <c r="M67" s="58">
        <v>3891907</v>
      </c>
      <c r="N67" s="58">
        <f>VLOOKUP(AD67,'tabla ingresos'!$A$3:$D$15,4,FALSE)</f>
        <v>1000000</v>
      </c>
      <c r="O67" s="58">
        <v>309132.26281995792</v>
      </c>
      <c r="P67" s="58">
        <v>12669000</v>
      </c>
      <c r="Q67" s="58">
        <v>6623000</v>
      </c>
      <c r="R67" s="12">
        <v>52001</v>
      </c>
      <c r="S67" s="12" t="s">
        <v>87</v>
      </c>
      <c r="T67" s="12" t="s">
        <v>89</v>
      </c>
      <c r="U67" s="12" t="s">
        <v>10</v>
      </c>
      <c r="V67" s="12">
        <v>4</v>
      </c>
      <c r="W67" s="12">
        <v>0</v>
      </c>
      <c r="X67" s="12">
        <v>0</v>
      </c>
      <c r="Y67" s="59">
        <v>3.010958904109589</v>
      </c>
      <c r="Z67" s="59">
        <v>30.654794520547945</v>
      </c>
      <c r="AA67" s="12">
        <v>1</v>
      </c>
      <c r="AB67" s="12">
        <v>0</v>
      </c>
      <c r="AC67" s="12">
        <v>2</v>
      </c>
      <c r="AD67" s="12">
        <v>2</v>
      </c>
      <c r="AE67" s="12">
        <v>1</v>
      </c>
      <c r="AF67" s="58" t="s">
        <v>0</v>
      </c>
      <c r="AG67" s="66">
        <f t="shared" si="2"/>
        <v>0.54391550854663862</v>
      </c>
      <c r="AH67" s="67">
        <f t="shared" si="3"/>
        <v>18.055840666666668</v>
      </c>
      <c r="AI67" s="67">
        <f t="shared" si="4"/>
        <v>3.5598353333333335</v>
      </c>
      <c r="AJ67" s="67">
        <f t="shared" si="5"/>
        <v>7.0152359999999998</v>
      </c>
      <c r="AK67" s="67">
        <f t="shared" si="6"/>
        <v>1.7632233333333334</v>
      </c>
      <c r="AL67" s="67">
        <f t="shared" si="7"/>
        <v>4.4153333333333338</v>
      </c>
      <c r="AM67" s="59">
        <f>VLOOKUP(AG67,'SCORE TALLER'!$AC$2:$AD$10,2,TRUE)*AM$2</f>
        <v>0.08</v>
      </c>
      <c r="AN67" s="59">
        <f>VLOOKUP(AD67,'SCORE TALLER'!$W$2:$X$10,2,TRUE)*AN$2</f>
        <v>0.32</v>
      </c>
      <c r="AO67" s="59">
        <f>VLOOKUP(AB67,'SCORE TALLER'!$S$2:$T$10,2,FALSE)*AO$2</f>
        <v>0.05</v>
      </c>
      <c r="AP67" s="59">
        <f>VLOOKUP(AH67,'SCORE TALLER'!$AE$2:$AF$10,2,TRUE)*AP$2</f>
        <v>0.24</v>
      </c>
      <c r="AQ67" s="59">
        <f>VLOOKUP(AI67,'SCORE TALLER'!$AG$2:$AH$10,2,TRUE)*AQ$2</f>
        <v>0.16</v>
      </c>
      <c r="AR67" s="59">
        <f>VLOOKUP(AC67,'SCORE TALLER'!$U$2:$V$10,2,FALSE)*AR$2</f>
        <v>0.04</v>
      </c>
      <c r="AS67" s="59">
        <f>VLOOKUP(AE67,'SCORE TALLER'!$Y$2:$Z$10,2,FALSE)*AS$2</f>
        <v>0.03</v>
      </c>
      <c r="AT67" s="59">
        <f>VLOOKUP(Z67,'SCORE TALLER'!$O$2:$P$10,2,TRUE)*AT$2</f>
        <v>0.04</v>
      </c>
      <c r="AU67" s="59">
        <f>VLOOKUP(S67,'SCORE TALLER'!$A$2:$B$10,2,FALSE)*AU$2</f>
        <v>0.15000000000000002</v>
      </c>
      <c r="AV67" s="59">
        <f>VLOOKUP(AJ67,'SCORE TALLER'!$AI$2:$AJ$10,2,TRUE)*AV$2</f>
        <v>0</v>
      </c>
      <c r="AW67" s="59">
        <f>VLOOKUP(AK67,'SCORE TALLER'!$AK$2:$AL$10,2,TRUE)*AW$2</f>
        <v>0.2</v>
      </c>
      <c r="AX67" s="59">
        <f>VLOOKUP(T67,'SCORE TALLER'!$C$2:$D$10,2,FALSE)*AX$2</f>
        <v>0</v>
      </c>
      <c r="AY67" s="59">
        <f>VLOOKUP(W67,'SCORE TALLER'!$I$2:$J$10,2,TRUE)*AY$2</f>
        <v>0</v>
      </c>
      <c r="AZ67" s="59">
        <f>VLOOKUP(X67,'SCORE TALLER'!$K$2:$L$10,2,TRUE)*AZ$2</f>
        <v>0</v>
      </c>
      <c r="BA67" s="59">
        <f>VLOOKUP(U67,'SCORE TALLER'!$E$2:$F$10,2,FALSE)*BA$2</f>
        <v>0</v>
      </c>
      <c r="BB67" s="59">
        <f>VLOOKUP(Y67,'SCORE TALLER'!$M$2:$N$10,2,TRUE)*BB$2</f>
        <v>0.04</v>
      </c>
      <c r="BC67" s="59">
        <f>VLOOKUP(AA67,'SCORE TALLER'!$Q$2:$R$10,2,FALSE)*BC$2</f>
        <v>0.05</v>
      </c>
      <c r="BD67" s="59">
        <f>VLOOKUP(V67,'SCORE TALLER'!$G$2:$H$10,2,FALSE)*BD$2</f>
        <v>0</v>
      </c>
      <c r="BE67" s="59">
        <f>VLOOKUP(AF67,'SCORE TALLER'!$AA$2:$AB$10,2,FALSE)*BE$2</f>
        <v>0.5</v>
      </c>
      <c r="BF67" s="59">
        <f>VLOOKUP(AL67,'SCORE TALLER'!$AM$2:$AN$10,2,TRUE)*BF$2</f>
        <v>0.5</v>
      </c>
      <c r="BG67" s="67">
        <f t="shared" si="8"/>
        <v>2.4000000000000004</v>
      </c>
      <c r="BH67" s="67" t="str">
        <f>VLOOKUP(BG67,'SCORE TALLER'!$AP$2:$AQ$7,2,TRUE)</f>
        <v>3. Medio</v>
      </c>
      <c r="BI67" s="67" t="str">
        <f t="shared" si="9"/>
        <v>LBZ</v>
      </c>
      <c r="BJ67" s="67" t="str">
        <f>+U67</f>
        <v>A</v>
      </c>
      <c r="BK67" s="67" t="str">
        <f t="shared" si="10"/>
        <v>E</v>
      </c>
      <c r="BL67" s="86">
        <f t="shared" si="11"/>
        <v>2644835</v>
      </c>
      <c r="BM67" s="86">
        <f t="shared" si="12"/>
        <v>6623000</v>
      </c>
    </row>
    <row r="68" spans="1:65" x14ac:dyDescent="0.3">
      <c r="A68" s="57">
        <v>2068848440</v>
      </c>
      <c r="B68" s="12" t="s">
        <v>206</v>
      </c>
      <c r="C68" s="58" t="s">
        <v>105</v>
      </c>
      <c r="D68" s="58" t="s">
        <v>114</v>
      </c>
      <c r="E68" s="58"/>
      <c r="F68" s="58">
        <v>3782262</v>
      </c>
      <c r="G68" s="58">
        <f t="shared" si="0"/>
        <v>1896142</v>
      </c>
      <c r="H68" s="58">
        <f t="shared" si="1"/>
        <v>1896142</v>
      </c>
      <c r="I68" s="58">
        <v>3782000</v>
      </c>
      <c r="J68" s="58">
        <v>215920</v>
      </c>
      <c r="K68" s="58">
        <v>0</v>
      </c>
      <c r="L68" s="58">
        <v>0</v>
      </c>
      <c r="M68" s="58">
        <v>1886120</v>
      </c>
      <c r="N68" s="58">
        <f>VLOOKUP(AD68,'tabla ingresos'!$A$3:$D$15,4,FALSE)</f>
        <v>2000000</v>
      </c>
      <c r="O68" s="58">
        <v>289133.33100835327</v>
      </c>
      <c r="P68" s="58">
        <v>12998000</v>
      </c>
      <c r="Q68" s="58">
        <v>12998000</v>
      </c>
      <c r="R68" s="12">
        <v>23001</v>
      </c>
      <c r="S68" s="12" t="s">
        <v>88</v>
      </c>
      <c r="T68" s="12" t="s">
        <v>89</v>
      </c>
      <c r="U68" s="12" t="s">
        <v>10</v>
      </c>
      <c r="V68" s="12">
        <v>4</v>
      </c>
      <c r="W68" s="12">
        <v>0</v>
      </c>
      <c r="X68" s="12">
        <v>0</v>
      </c>
      <c r="Y68" s="59">
        <v>3.7013698630136984</v>
      </c>
      <c r="Z68" s="59">
        <v>36.221917808219175</v>
      </c>
      <c r="AA68" s="12">
        <v>1</v>
      </c>
      <c r="AB68" s="12">
        <v>3</v>
      </c>
      <c r="AC68" s="12">
        <v>1</v>
      </c>
      <c r="AD68" s="12">
        <v>3</v>
      </c>
      <c r="AE68" s="12">
        <v>3</v>
      </c>
      <c r="AF68" s="58" t="s">
        <v>0</v>
      </c>
      <c r="AG68" s="66">
        <f t="shared" si="2"/>
        <v>0.16835111033611774</v>
      </c>
      <c r="AH68" s="67">
        <f t="shared" si="3"/>
        <v>5.5934206666666668</v>
      </c>
      <c r="AI68" s="67">
        <f t="shared" si="4"/>
        <v>0.62870666666666664</v>
      </c>
      <c r="AJ68" s="67">
        <f t="shared" si="5"/>
        <v>0.63204733333333329</v>
      </c>
      <c r="AK68" s="67">
        <f t="shared" si="6"/>
        <v>0.63204733333333329</v>
      </c>
      <c r="AL68" s="67">
        <f t="shared" si="7"/>
        <v>4.3326666666666664</v>
      </c>
      <c r="AM68" s="59">
        <f>VLOOKUP(AG68,'SCORE TALLER'!$AC$2:$AD$10,2,TRUE)*AM$2</f>
        <v>0</v>
      </c>
      <c r="AN68" s="59">
        <f>VLOOKUP(AD68,'SCORE TALLER'!$W$2:$X$10,2,TRUE)*AN$2</f>
        <v>0.32</v>
      </c>
      <c r="AO68" s="59">
        <f>VLOOKUP(AB68,'SCORE TALLER'!$S$2:$T$10,2,FALSE)*AO$2</f>
        <v>0.03</v>
      </c>
      <c r="AP68" s="59">
        <f>VLOOKUP(AH68,'SCORE TALLER'!$AE$2:$AF$10,2,TRUE)*AP$2</f>
        <v>0.08</v>
      </c>
      <c r="AQ68" s="59">
        <f>VLOOKUP(AI68,'SCORE TALLER'!$AG$2:$AH$10,2,TRUE)*AQ$2</f>
        <v>0.4</v>
      </c>
      <c r="AR68" s="59">
        <f>VLOOKUP(AC68,'SCORE TALLER'!$U$2:$V$10,2,FALSE)*AR$2</f>
        <v>0.05</v>
      </c>
      <c r="AS68" s="59">
        <f>VLOOKUP(AE68,'SCORE TALLER'!$Y$2:$Z$10,2,FALSE)*AS$2</f>
        <v>0.02</v>
      </c>
      <c r="AT68" s="59">
        <f>VLOOKUP(Z68,'SCORE TALLER'!$O$2:$P$10,2,TRUE)*AT$2</f>
        <v>0.03</v>
      </c>
      <c r="AU68" s="59">
        <f>VLOOKUP(S68,'SCORE TALLER'!$A$2:$B$10,2,FALSE)*AU$2</f>
        <v>0.25</v>
      </c>
      <c r="AV68" s="59">
        <f>VLOOKUP(AJ68,'SCORE TALLER'!$AI$2:$AJ$10,2,TRUE)*AV$2</f>
        <v>0.25</v>
      </c>
      <c r="AW68" s="59">
        <f>VLOOKUP(AK68,'SCORE TALLER'!$AK$2:$AL$10,2,TRUE)*AW$2</f>
        <v>0.25</v>
      </c>
      <c r="AX68" s="59">
        <f>VLOOKUP(T68,'SCORE TALLER'!$C$2:$D$10,2,FALSE)*AX$2</f>
        <v>0</v>
      </c>
      <c r="AY68" s="59">
        <f>VLOOKUP(W68,'SCORE TALLER'!$I$2:$J$10,2,TRUE)*AY$2</f>
        <v>0</v>
      </c>
      <c r="AZ68" s="59">
        <f>VLOOKUP(X68,'SCORE TALLER'!$K$2:$L$10,2,TRUE)*AZ$2</f>
        <v>0</v>
      </c>
      <c r="BA68" s="59">
        <f>VLOOKUP(U68,'SCORE TALLER'!$E$2:$F$10,2,FALSE)*BA$2</f>
        <v>0</v>
      </c>
      <c r="BB68" s="59">
        <f>VLOOKUP(Y68,'SCORE TALLER'!$M$2:$N$10,2,TRUE)*BB$2</f>
        <v>0.04</v>
      </c>
      <c r="BC68" s="59">
        <f>VLOOKUP(AA68,'SCORE TALLER'!$Q$2:$R$10,2,FALSE)*BC$2</f>
        <v>0.05</v>
      </c>
      <c r="BD68" s="59">
        <f>VLOOKUP(V68,'SCORE TALLER'!$G$2:$H$10,2,FALSE)*BD$2</f>
        <v>0</v>
      </c>
      <c r="BE68" s="59">
        <f>VLOOKUP(AF68,'SCORE TALLER'!$AA$2:$AB$10,2,FALSE)*BE$2</f>
        <v>0.5</v>
      </c>
      <c r="BF68" s="59">
        <f>VLOOKUP(AL68,'SCORE TALLER'!$AM$2:$AN$10,2,TRUE)*BF$2</f>
        <v>0.5</v>
      </c>
      <c r="BG68" s="67">
        <f t="shared" si="8"/>
        <v>2.7700000000000005</v>
      </c>
      <c r="BH68" s="67" t="str">
        <f>VLOOKUP(BG68,'SCORE TALLER'!$AP$2:$AQ$7,2,TRUE)</f>
        <v>4. Alto</v>
      </c>
      <c r="BI68" s="67" t="str">
        <f t="shared" si="9"/>
        <v>LBZ</v>
      </c>
      <c r="BJ68" s="67" t="str">
        <f>+U68</f>
        <v>A</v>
      </c>
      <c r="BK68" s="67" t="str">
        <f t="shared" si="10"/>
        <v>E</v>
      </c>
      <c r="BL68" s="86">
        <f t="shared" si="11"/>
        <v>1896142</v>
      </c>
      <c r="BM68" s="86">
        <f t="shared" si="12"/>
        <v>12998000</v>
      </c>
    </row>
    <row r="69" spans="1:65" x14ac:dyDescent="0.3">
      <c r="A69" s="57">
        <v>26424440</v>
      </c>
      <c r="B69" s="12" t="s">
        <v>207</v>
      </c>
      <c r="C69" s="58" t="s">
        <v>105</v>
      </c>
      <c r="D69" s="58" t="s">
        <v>115</v>
      </c>
      <c r="E69" s="58">
        <v>1376902</v>
      </c>
      <c r="F69" s="58">
        <v>4343592</v>
      </c>
      <c r="G69" s="58">
        <f t="shared" ref="G69:G132" si="17">+IF(F69&gt;M69+100000,F69-M69,0)</f>
        <v>3793603</v>
      </c>
      <c r="H69" s="58">
        <f t="shared" ref="H69:H132" si="18">IF(G69&gt;L69+100000,G69-L69,0)</f>
        <v>2873603</v>
      </c>
      <c r="I69" s="58">
        <v>4344000</v>
      </c>
      <c r="J69" s="58">
        <v>236240</v>
      </c>
      <c r="K69" s="58">
        <v>0</v>
      </c>
      <c r="L69" s="58">
        <v>920000</v>
      </c>
      <c r="M69" s="58">
        <v>549989</v>
      </c>
      <c r="N69" s="58">
        <f>VLOOKUP(AD69,'tabla ingresos'!$A$3:$D$15,4,FALSE)</f>
        <v>1000000</v>
      </c>
      <c r="O69" s="58">
        <v>406317.08141241578</v>
      </c>
      <c r="P69" s="58">
        <v>18266000</v>
      </c>
      <c r="Q69" s="58">
        <v>18266000</v>
      </c>
      <c r="R69" s="12">
        <v>25754</v>
      </c>
      <c r="S69" s="12" t="s">
        <v>87</v>
      </c>
      <c r="T69" s="12" t="s">
        <v>89</v>
      </c>
      <c r="U69" s="12" t="s">
        <v>10</v>
      </c>
      <c r="V69" s="12">
        <v>4</v>
      </c>
      <c r="W69" s="12">
        <v>0</v>
      </c>
      <c r="X69" s="12">
        <v>0</v>
      </c>
      <c r="Y69" s="59">
        <v>1.7232876712328766</v>
      </c>
      <c r="Z69" s="59">
        <v>43.657534246575345</v>
      </c>
      <c r="AA69" s="12">
        <v>2</v>
      </c>
      <c r="AB69" s="12">
        <v>2</v>
      </c>
      <c r="AC69" s="12">
        <v>2</v>
      </c>
      <c r="AD69" s="12">
        <v>2</v>
      </c>
      <c r="AE69" s="12">
        <v>3</v>
      </c>
      <c r="AF69" s="58" t="s">
        <v>0</v>
      </c>
      <c r="AG69" s="66">
        <f t="shared" ref="AG69:AG132" si="19">+(O69+J69)/(N69*1.5)</f>
        <v>0.42837138760827714</v>
      </c>
      <c r="AH69" s="67">
        <f t="shared" ref="AH69:AH132" si="20">+(P69+F69)/(N69*1.5)</f>
        <v>15.073061333333333</v>
      </c>
      <c r="AI69" s="67">
        <f t="shared" ref="AI69:AI132" si="21">+(E69+M69)/(N69*1.5)</f>
        <v>1.284594</v>
      </c>
      <c r="AJ69" s="67">
        <f t="shared" ref="AJ69:AJ132" si="22">+G69/(N69*1.5)</f>
        <v>2.5290686666666669</v>
      </c>
      <c r="AK69" s="67">
        <f t="shared" ref="AK69:AK132" si="23">+H69/(N69*1.5)</f>
        <v>1.9157353333333333</v>
      </c>
      <c r="AL69" s="67">
        <f t="shared" ref="AL69:AL132" si="24">+Q69/(N69*1.5)</f>
        <v>12.177333333333333</v>
      </c>
      <c r="AM69" s="59">
        <f>VLOOKUP(AG69,'SCORE TALLER'!$AC$2:$AD$10,2,TRUE)*AM$2</f>
        <v>0</v>
      </c>
      <c r="AN69" s="59">
        <f>VLOOKUP(AD69,'SCORE TALLER'!$W$2:$X$10,2,TRUE)*AN$2</f>
        <v>0.32</v>
      </c>
      <c r="AO69" s="59">
        <f>VLOOKUP(AB69,'SCORE TALLER'!$S$2:$T$10,2,FALSE)*AO$2</f>
        <v>0.04</v>
      </c>
      <c r="AP69" s="59">
        <f>VLOOKUP(AH69,'SCORE TALLER'!$AE$2:$AF$10,2,TRUE)*AP$2</f>
        <v>0.24</v>
      </c>
      <c r="AQ69" s="59">
        <f>VLOOKUP(AI69,'SCORE TALLER'!$AG$2:$AH$10,2,TRUE)*AQ$2</f>
        <v>0.32</v>
      </c>
      <c r="AR69" s="59">
        <f>VLOOKUP(AC69,'SCORE TALLER'!$U$2:$V$10,2,FALSE)*AR$2</f>
        <v>0.04</v>
      </c>
      <c r="AS69" s="59">
        <f>VLOOKUP(AE69,'SCORE TALLER'!$Y$2:$Z$10,2,FALSE)*AS$2</f>
        <v>0.02</v>
      </c>
      <c r="AT69" s="59">
        <f>VLOOKUP(Z69,'SCORE TALLER'!$O$2:$P$10,2,TRUE)*AT$2</f>
        <v>0.03</v>
      </c>
      <c r="AU69" s="59">
        <f>VLOOKUP(S69,'SCORE TALLER'!$A$2:$B$10,2,FALSE)*AU$2</f>
        <v>0.15000000000000002</v>
      </c>
      <c r="AV69" s="59">
        <f>VLOOKUP(AJ69,'SCORE TALLER'!$AI$2:$AJ$10,2,TRUE)*AV$2</f>
        <v>0.15000000000000002</v>
      </c>
      <c r="AW69" s="59">
        <f>VLOOKUP(AK69,'SCORE TALLER'!$AK$2:$AL$10,2,TRUE)*AW$2</f>
        <v>0.2</v>
      </c>
      <c r="AX69" s="59">
        <f>VLOOKUP(T69,'SCORE TALLER'!$C$2:$D$10,2,FALSE)*AX$2</f>
        <v>0</v>
      </c>
      <c r="AY69" s="59">
        <f>VLOOKUP(W69,'SCORE TALLER'!$I$2:$J$10,2,TRUE)*AY$2</f>
        <v>0</v>
      </c>
      <c r="AZ69" s="59">
        <f>VLOOKUP(X69,'SCORE TALLER'!$K$2:$L$10,2,TRUE)*AZ$2</f>
        <v>0</v>
      </c>
      <c r="BA69" s="59">
        <f>VLOOKUP(U69,'SCORE TALLER'!$E$2:$F$10,2,FALSE)*BA$2</f>
        <v>0</v>
      </c>
      <c r="BB69" s="59">
        <f>VLOOKUP(Y69,'SCORE TALLER'!$M$2:$N$10,2,TRUE)*BB$2</f>
        <v>0.05</v>
      </c>
      <c r="BC69" s="59">
        <f>VLOOKUP(AA69,'SCORE TALLER'!$Q$2:$R$10,2,FALSE)*BC$2</f>
        <v>0</v>
      </c>
      <c r="BD69" s="59">
        <f>VLOOKUP(V69,'SCORE TALLER'!$G$2:$H$10,2,FALSE)*BD$2</f>
        <v>0</v>
      </c>
      <c r="BE69" s="59">
        <f>VLOOKUP(AF69,'SCORE TALLER'!$AA$2:$AB$10,2,FALSE)*BE$2</f>
        <v>0.5</v>
      </c>
      <c r="BF69" s="59">
        <f>VLOOKUP(AL69,'SCORE TALLER'!$AM$2:$AN$10,2,TRUE)*BF$2</f>
        <v>0.5</v>
      </c>
      <c r="BG69" s="67">
        <f t="shared" ref="BG69:BG132" si="25">+SUM(AM69:BF69)</f>
        <v>2.56</v>
      </c>
      <c r="BH69" s="67" t="str">
        <f>VLOOKUP(BG69,'SCORE TALLER'!$AP$2:$AQ$7,2,TRUE)</f>
        <v>4. Alto</v>
      </c>
      <c r="BI69" s="67" t="str">
        <f t="shared" ref="BI69:BI132" si="26">+T69</f>
        <v>LBZ</v>
      </c>
      <c r="BJ69" s="67" t="s">
        <v>17</v>
      </c>
      <c r="BK69" s="67" t="str">
        <f t="shared" ref="BK69:BK132" si="27">+AF69</f>
        <v>E</v>
      </c>
      <c r="BL69" s="86">
        <f t="shared" ref="BL69:BL132" si="28">+H69</f>
        <v>2873603</v>
      </c>
      <c r="BM69" s="86">
        <f t="shared" ref="BM69:BM132" si="29">+Q69</f>
        <v>18266000</v>
      </c>
    </row>
    <row r="70" spans="1:65" x14ac:dyDescent="0.3">
      <c r="A70" s="57">
        <v>80046002</v>
      </c>
      <c r="B70" s="12" t="s">
        <v>208</v>
      </c>
      <c r="C70" s="58" t="s">
        <v>105</v>
      </c>
      <c r="D70" s="58" t="s">
        <v>30</v>
      </c>
      <c r="E70" s="58">
        <v>129688</v>
      </c>
      <c r="F70" s="58">
        <v>11174933</v>
      </c>
      <c r="G70" s="58">
        <f t="shared" si="17"/>
        <v>5388176</v>
      </c>
      <c r="H70" s="58">
        <f t="shared" si="18"/>
        <v>0</v>
      </c>
      <c r="I70" s="58">
        <v>11175000</v>
      </c>
      <c r="J70" s="58">
        <v>336395</v>
      </c>
      <c r="K70" s="58">
        <v>0</v>
      </c>
      <c r="L70" s="58">
        <v>5860077</v>
      </c>
      <c r="M70" s="58">
        <v>5786757</v>
      </c>
      <c r="N70" s="58">
        <f>VLOOKUP(AD70,'tabla ingresos'!$A$3:$D$15,4,FALSE)</f>
        <v>1000000</v>
      </c>
      <c r="O70" s="58">
        <v>134556.66404597083</v>
      </c>
      <c r="P70" s="58">
        <v>6049000</v>
      </c>
      <c r="Q70" s="58">
        <v>6049000</v>
      </c>
      <c r="R70" s="12">
        <v>73001</v>
      </c>
      <c r="S70" s="12" t="s">
        <v>87</v>
      </c>
      <c r="T70" s="12" t="s">
        <v>89</v>
      </c>
      <c r="U70" s="12" t="s">
        <v>10</v>
      </c>
      <c r="V70" s="12">
        <v>4</v>
      </c>
      <c r="W70" s="12">
        <v>0</v>
      </c>
      <c r="X70" s="12">
        <v>0</v>
      </c>
      <c r="Y70" s="59">
        <v>7.4712328767123291</v>
      </c>
      <c r="Z70" s="59">
        <v>44.545205479452058</v>
      </c>
      <c r="AA70" s="12">
        <v>1</v>
      </c>
      <c r="AB70" s="12">
        <v>0</v>
      </c>
      <c r="AC70" s="12">
        <v>4</v>
      </c>
      <c r="AD70" s="12">
        <v>2</v>
      </c>
      <c r="AE70" s="12">
        <v>2</v>
      </c>
      <c r="AF70" s="58" t="s">
        <v>0</v>
      </c>
      <c r="AG70" s="66">
        <f t="shared" si="19"/>
        <v>0.31396777603064724</v>
      </c>
      <c r="AH70" s="67">
        <f t="shared" si="20"/>
        <v>11.482621999999999</v>
      </c>
      <c r="AI70" s="67">
        <f t="shared" si="21"/>
        <v>3.9442966666666668</v>
      </c>
      <c r="AJ70" s="67">
        <f t="shared" si="22"/>
        <v>3.5921173333333334</v>
      </c>
      <c r="AK70" s="67">
        <f t="shared" si="23"/>
        <v>0</v>
      </c>
      <c r="AL70" s="67">
        <f t="shared" si="24"/>
        <v>4.0326666666666666</v>
      </c>
      <c r="AM70" s="59">
        <f>VLOOKUP(AG70,'SCORE TALLER'!$AC$2:$AD$10,2,TRUE)*AM$2</f>
        <v>0</v>
      </c>
      <c r="AN70" s="59">
        <f>VLOOKUP(AD70,'SCORE TALLER'!$W$2:$X$10,2,TRUE)*AN$2</f>
        <v>0.32</v>
      </c>
      <c r="AO70" s="59">
        <f>VLOOKUP(AB70,'SCORE TALLER'!$S$2:$T$10,2,FALSE)*AO$2</f>
        <v>0.05</v>
      </c>
      <c r="AP70" s="59">
        <f>VLOOKUP(AH70,'SCORE TALLER'!$AE$2:$AF$10,2,TRUE)*AP$2</f>
        <v>0.16</v>
      </c>
      <c r="AQ70" s="59">
        <f>VLOOKUP(AI70,'SCORE TALLER'!$AG$2:$AH$10,2,TRUE)*AQ$2</f>
        <v>0.16</v>
      </c>
      <c r="AR70" s="59">
        <f>VLOOKUP(AC70,'SCORE TALLER'!$U$2:$V$10,2,FALSE)*AR$2</f>
        <v>0.02</v>
      </c>
      <c r="AS70" s="59">
        <f>VLOOKUP(AE70,'SCORE TALLER'!$Y$2:$Z$10,2,FALSE)*AS$2</f>
        <v>0.01</v>
      </c>
      <c r="AT70" s="59">
        <f>VLOOKUP(Z70,'SCORE TALLER'!$O$2:$P$10,2,TRUE)*AT$2</f>
        <v>0.03</v>
      </c>
      <c r="AU70" s="59">
        <f>VLOOKUP(S70,'SCORE TALLER'!$A$2:$B$10,2,FALSE)*AU$2</f>
        <v>0.15000000000000002</v>
      </c>
      <c r="AV70" s="59">
        <f>VLOOKUP(AJ70,'SCORE TALLER'!$AI$2:$AJ$10,2,TRUE)*AV$2</f>
        <v>0.1</v>
      </c>
      <c r="AW70" s="59">
        <f>VLOOKUP(AK70,'SCORE TALLER'!$AK$2:$AL$10,2,TRUE)*AW$2</f>
        <v>0.25</v>
      </c>
      <c r="AX70" s="59">
        <f>VLOOKUP(T70,'SCORE TALLER'!$C$2:$D$10,2,FALSE)*AX$2</f>
        <v>0</v>
      </c>
      <c r="AY70" s="59">
        <f>VLOOKUP(W70,'SCORE TALLER'!$I$2:$J$10,2,TRUE)*AY$2</f>
        <v>0</v>
      </c>
      <c r="AZ70" s="59">
        <f>VLOOKUP(X70,'SCORE TALLER'!$K$2:$L$10,2,TRUE)*AZ$2</f>
        <v>0</v>
      </c>
      <c r="BA70" s="59">
        <f>VLOOKUP(U70,'SCORE TALLER'!$E$2:$F$10,2,FALSE)*BA$2</f>
        <v>0</v>
      </c>
      <c r="BB70" s="59">
        <f>VLOOKUP(Y70,'SCORE TALLER'!$M$2:$N$10,2,TRUE)*BB$2</f>
        <v>0.02</v>
      </c>
      <c r="BC70" s="59">
        <f>VLOOKUP(AA70,'SCORE TALLER'!$Q$2:$R$10,2,FALSE)*BC$2</f>
        <v>0.05</v>
      </c>
      <c r="BD70" s="59">
        <f>VLOOKUP(V70,'SCORE TALLER'!$G$2:$H$10,2,FALSE)*BD$2</f>
        <v>0</v>
      </c>
      <c r="BE70" s="59">
        <f>VLOOKUP(AF70,'SCORE TALLER'!$AA$2:$AB$10,2,FALSE)*BE$2</f>
        <v>0.5</v>
      </c>
      <c r="BF70" s="59">
        <f>VLOOKUP(AL70,'SCORE TALLER'!$AM$2:$AN$10,2,TRUE)*BF$2</f>
        <v>0.5</v>
      </c>
      <c r="BG70" s="67">
        <f t="shared" si="25"/>
        <v>2.3200000000000003</v>
      </c>
      <c r="BH70" s="67" t="str">
        <f>VLOOKUP(BG70,'SCORE TALLER'!$AP$2:$AQ$7,2,TRUE)</f>
        <v>3. Medio</v>
      </c>
      <c r="BI70" s="67" t="str">
        <f t="shared" si="26"/>
        <v>LBZ</v>
      </c>
      <c r="BJ70" s="67" t="str">
        <f t="shared" ref="BJ70:BJ77" si="30">+U70</f>
        <v>A</v>
      </c>
      <c r="BK70" s="67" t="str">
        <f t="shared" si="27"/>
        <v>E</v>
      </c>
      <c r="BL70" s="86">
        <f t="shared" si="28"/>
        <v>0</v>
      </c>
      <c r="BM70" s="86">
        <f t="shared" si="29"/>
        <v>6049000</v>
      </c>
    </row>
    <row r="71" spans="1:65" x14ac:dyDescent="0.3">
      <c r="A71" s="57">
        <v>2224622286</v>
      </c>
      <c r="B71" s="12" t="s">
        <v>209</v>
      </c>
      <c r="C71" s="58" t="s">
        <v>105</v>
      </c>
      <c r="D71" s="58" t="s">
        <v>115</v>
      </c>
      <c r="E71" s="58">
        <v>376580</v>
      </c>
      <c r="F71" s="58">
        <v>3647838</v>
      </c>
      <c r="G71" s="58">
        <f t="shared" si="17"/>
        <v>2096209</v>
      </c>
      <c r="H71" s="58">
        <f t="shared" si="18"/>
        <v>556209</v>
      </c>
      <c r="I71" s="58">
        <v>3648000</v>
      </c>
      <c r="J71" s="58">
        <v>142213</v>
      </c>
      <c r="K71" s="58">
        <v>0</v>
      </c>
      <c r="L71" s="58">
        <v>1540000</v>
      </c>
      <c r="M71" s="58">
        <v>1551629</v>
      </c>
      <c r="N71" s="58">
        <f>VLOOKUP(AD71,'tabla ingresos'!$A$3:$D$15,4,FALSE)</f>
        <v>2000000</v>
      </c>
      <c r="O71" s="58">
        <v>354204.57200406486</v>
      </c>
      <c r="P71" s="58">
        <v>14961000</v>
      </c>
      <c r="Q71" s="58">
        <v>12067000</v>
      </c>
      <c r="R71" s="12">
        <v>76130</v>
      </c>
      <c r="S71" s="12" t="s">
        <v>87</v>
      </c>
      <c r="T71" s="12" t="s">
        <v>89</v>
      </c>
      <c r="U71" s="12" t="s">
        <v>10</v>
      </c>
      <c r="V71" s="12">
        <v>4</v>
      </c>
      <c r="W71" s="12">
        <v>0</v>
      </c>
      <c r="X71" s="12">
        <v>0</v>
      </c>
      <c r="Y71" s="59">
        <v>2.5616438356164384</v>
      </c>
      <c r="Z71" s="59">
        <v>37.972602739726028</v>
      </c>
      <c r="AA71" s="12">
        <v>1</v>
      </c>
      <c r="AB71" s="12">
        <v>2</v>
      </c>
      <c r="AC71" s="12">
        <v>2</v>
      </c>
      <c r="AD71" s="12">
        <v>3</v>
      </c>
      <c r="AE71" s="12">
        <v>3</v>
      </c>
      <c r="AF71" s="58" t="s">
        <v>0</v>
      </c>
      <c r="AG71" s="66">
        <f t="shared" si="19"/>
        <v>0.16547252400135495</v>
      </c>
      <c r="AH71" s="67">
        <f t="shared" si="20"/>
        <v>6.2029459999999998</v>
      </c>
      <c r="AI71" s="67">
        <f t="shared" si="21"/>
        <v>0.64273633333333335</v>
      </c>
      <c r="AJ71" s="67">
        <f t="shared" si="22"/>
        <v>0.69873633333333329</v>
      </c>
      <c r="AK71" s="67">
        <f t="shared" si="23"/>
        <v>0.18540300000000001</v>
      </c>
      <c r="AL71" s="67">
        <f t="shared" si="24"/>
        <v>4.0223333333333331</v>
      </c>
      <c r="AM71" s="59">
        <f>VLOOKUP(AG71,'SCORE TALLER'!$AC$2:$AD$10,2,TRUE)*AM$2</f>
        <v>0</v>
      </c>
      <c r="AN71" s="59">
        <f>VLOOKUP(AD71,'SCORE TALLER'!$W$2:$X$10,2,TRUE)*AN$2</f>
        <v>0.32</v>
      </c>
      <c r="AO71" s="59">
        <f>VLOOKUP(AB71,'SCORE TALLER'!$S$2:$T$10,2,FALSE)*AO$2</f>
        <v>0.04</v>
      </c>
      <c r="AP71" s="59">
        <f>VLOOKUP(AH71,'SCORE TALLER'!$AE$2:$AF$10,2,TRUE)*AP$2</f>
        <v>0.08</v>
      </c>
      <c r="AQ71" s="59">
        <f>VLOOKUP(AI71,'SCORE TALLER'!$AG$2:$AH$10,2,TRUE)*AQ$2</f>
        <v>0.4</v>
      </c>
      <c r="AR71" s="59">
        <f>VLOOKUP(AC71,'SCORE TALLER'!$U$2:$V$10,2,FALSE)*AR$2</f>
        <v>0.04</v>
      </c>
      <c r="AS71" s="59">
        <f>VLOOKUP(AE71,'SCORE TALLER'!$Y$2:$Z$10,2,FALSE)*AS$2</f>
        <v>0.02</v>
      </c>
      <c r="AT71" s="59">
        <f>VLOOKUP(Z71,'SCORE TALLER'!$O$2:$P$10,2,TRUE)*AT$2</f>
        <v>0.03</v>
      </c>
      <c r="AU71" s="59">
        <f>VLOOKUP(S71,'SCORE TALLER'!$A$2:$B$10,2,FALSE)*AU$2</f>
        <v>0.15000000000000002</v>
      </c>
      <c r="AV71" s="59">
        <f>VLOOKUP(AJ71,'SCORE TALLER'!$AI$2:$AJ$10,2,TRUE)*AV$2</f>
        <v>0.25</v>
      </c>
      <c r="AW71" s="59">
        <f>VLOOKUP(AK71,'SCORE TALLER'!$AK$2:$AL$10,2,TRUE)*AW$2</f>
        <v>0.25</v>
      </c>
      <c r="AX71" s="59">
        <f>VLOOKUP(T71,'SCORE TALLER'!$C$2:$D$10,2,FALSE)*AX$2</f>
        <v>0</v>
      </c>
      <c r="AY71" s="59">
        <f>VLOOKUP(W71,'SCORE TALLER'!$I$2:$J$10,2,TRUE)*AY$2</f>
        <v>0</v>
      </c>
      <c r="AZ71" s="59">
        <f>VLOOKUP(X71,'SCORE TALLER'!$K$2:$L$10,2,TRUE)*AZ$2</f>
        <v>0</v>
      </c>
      <c r="BA71" s="59">
        <f>VLOOKUP(U71,'SCORE TALLER'!$E$2:$F$10,2,FALSE)*BA$2</f>
        <v>0</v>
      </c>
      <c r="BB71" s="59">
        <f>VLOOKUP(Y71,'SCORE TALLER'!$M$2:$N$10,2,TRUE)*BB$2</f>
        <v>0.04</v>
      </c>
      <c r="BC71" s="59">
        <f>VLOOKUP(AA71,'SCORE TALLER'!$Q$2:$R$10,2,FALSE)*BC$2</f>
        <v>0.05</v>
      </c>
      <c r="BD71" s="59">
        <f>VLOOKUP(V71,'SCORE TALLER'!$G$2:$H$10,2,FALSE)*BD$2</f>
        <v>0</v>
      </c>
      <c r="BE71" s="59">
        <f>VLOOKUP(AF71,'SCORE TALLER'!$AA$2:$AB$10,2,FALSE)*BE$2</f>
        <v>0.5</v>
      </c>
      <c r="BF71" s="59">
        <f>VLOOKUP(AL71,'SCORE TALLER'!$AM$2:$AN$10,2,TRUE)*BF$2</f>
        <v>0.5</v>
      </c>
      <c r="BG71" s="67">
        <f t="shared" si="25"/>
        <v>2.67</v>
      </c>
      <c r="BH71" s="67" t="str">
        <f>VLOOKUP(BG71,'SCORE TALLER'!$AP$2:$AQ$7,2,TRUE)</f>
        <v>4. Alto</v>
      </c>
      <c r="BI71" s="67" t="str">
        <f t="shared" si="26"/>
        <v>LBZ</v>
      </c>
      <c r="BJ71" s="67" t="str">
        <f t="shared" si="30"/>
        <v>A</v>
      </c>
      <c r="BK71" s="67" t="str">
        <f t="shared" si="27"/>
        <v>E</v>
      </c>
      <c r="BL71" s="86">
        <f t="shared" si="28"/>
        <v>556209</v>
      </c>
      <c r="BM71" s="86">
        <f t="shared" si="29"/>
        <v>12067000</v>
      </c>
    </row>
    <row r="72" spans="1:65" x14ac:dyDescent="0.3">
      <c r="A72" s="57">
        <v>6406602</v>
      </c>
      <c r="B72" s="12" t="s">
        <v>210</v>
      </c>
      <c r="C72" s="58" t="s">
        <v>105</v>
      </c>
      <c r="D72" s="58" t="s">
        <v>30</v>
      </c>
      <c r="E72" s="58"/>
      <c r="F72" s="58">
        <v>13035123</v>
      </c>
      <c r="G72" s="58">
        <f t="shared" si="17"/>
        <v>8186378</v>
      </c>
      <c r="H72" s="58">
        <f t="shared" si="18"/>
        <v>1326378</v>
      </c>
      <c r="I72" s="58">
        <v>13035000</v>
      </c>
      <c r="J72" s="58">
        <v>317718</v>
      </c>
      <c r="K72" s="58">
        <v>0</v>
      </c>
      <c r="L72" s="58">
        <v>6860000</v>
      </c>
      <c r="M72" s="58">
        <v>4848745</v>
      </c>
      <c r="N72" s="58">
        <f>VLOOKUP(AD72,'tabla ingresos'!$A$3:$D$15,4,FALSE)</f>
        <v>1000000</v>
      </c>
      <c r="O72" s="58">
        <v>682828.43724268768</v>
      </c>
      <c r="P72" s="58">
        <v>50022000</v>
      </c>
      <c r="Q72" s="58">
        <v>6032000</v>
      </c>
      <c r="R72" s="12">
        <v>76130</v>
      </c>
      <c r="S72" s="12" t="s">
        <v>87</v>
      </c>
      <c r="T72" s="12" t="s">
        <v>89</v>
      </c>
      <c r="U72" s="12" t="s">
        <v>10</v>
      </c>
      <c r="V72" s="12">
        <v>4</v>
      </c>
      <c r="W72" s="12">
        <v>0</v>
      </c>
      <c r="X72" s="12">
        <v>0</v>
      </c>
      <c r="Y72" s="59">
        <v>8.3835616438356162</v>
      </c>
      <c r="Z72" s="59">
        <v>41.265753424657532</v>
      </c>
      <c r="AA72" s="12">
        <v>1</v>
      </c>
      <c r="AB72" s="12">
        <v>2</v>
      </c>
      <c r="AC72" s="12">
        <v>1</v>
      </c>
      <c r="AD72" s="12">
        <v>2</v>
      </c>
      <c r="AE72" s="12">
        <v>2</v>
      </c>
      <c r="AF72" s="58" t="s">
        <v>0</v>
      </c>
      <c r="AG72" s="66">
        <f t="shared" si="19"/>
        <v>0.66703095816179181</v>
      </c>
      <c r="AH72" s="67">
        <f t="shared" si="20"/>
        <v>42.038082000000003</v>
      </c>
      <c r="AI72" s="67">
        <f t="shared" si="21"/>
        <v>3.2324966666666666</v>
      </c>
      <c r="AJ72" s="67">
        <f t="shared" si="22"/>
        <v>5.4575853333333333</v>
      </c>
      <c r="AK72" s="67">
        <f t="shared" si="23"/>
        <v>0.88425200000000004</v>
      </c>
      <c r="AL72" s="67">
        <f t="shared" si="24"/>
        <v>4.0213333333333336</v>
      </c>
      <c r="AM72" s="59">
        <f>VLOOKUP(AG72,'SCORE TALLER'!$AC$2:$AD$10,2,TRUE)*AM$2</f>
        <v>0.16</v>
      </c>
      <c r="AN72" s="59">
        <f>VLOOKUP(AD72,'SCORE TALLER'!$W$2:$X$10,2,TRUE)*AN$2</f>
        <v>0.32</v>
      </c>
      <c r="AO72" s="59">
        <f>VLOOKUP(AB72,'SCORE TALLER'!$S$2:$T$10,2,FALSE)*AO$2</f>
        <v>0.04</v>
      </c>
      <c r="AP72" s="59">
        <f>VLOOKUP(AH72,'SCORE TALLER'!$AE$2:$AF$10,2,TRUE)*AP$2</f>
        <v>0.4</v>
      </c>
      <c r="AQ72" s="59">
        <f>VLOOKUP(AI72,'SCORE TALLER'!$AG$2:$AH$10,2,TRUE)*AQ$2</f>
        <v>0.16</v>
      </c>
      <c r="AR72" s="59">
        <f>VLOOKUP(AC72,'SCORE TALLER'!$U$2:$V$10,2,FALSE)*AR$2</f>
        <v>0.05</v>
      </c>
      <c r="AS72" s="59">
        <f>VLOOKUP(AE72,'SCORE TALLER'!$Y$2:$Z$10,2,FALSE)*AS$2</f>
        <v>0.01</v>
      </c>
      <c r="AT72" s="59">
        <f>VLOOKUP(Z72,'SCORE TALLER'!$O$2:$P$10,2,TRUE)*AT$2</f>
        <v>0.03</v>
      </c>
      <c r="AU72" s="59">
        <f>VLOOKUP(S72,'SCORE TALLER'!$A$2:$B$10,2,FALSE)*AU$2</f>
        <v>0.15000000000000002</v>
      </c>
      <c r="AV72" s="59">
        <f>VLOOKUP(AJ72,'SCORE TALLER'!$AI$2:$AJ$10,2,TRUE)*AV$2</f>
        <v>0</v>
      </c>
      <c r="AW72" s="59">
        <f>VLOOKUP(AK72,'SCORE TALLER'!$AK$2:$AL$10,2,TRUE)*AW$2</f>
        <v>0.25</v>
      </c>
      <c r="AX72" s="59">
        <f>VLOOKUP(T72,'SCORE TALLER'!$C$2:$D$10,2,FALSE)*AX$2</f>
        <v>0</v>
      </c>
      <c r="AY72" s="59">
        <f>VLOOKUP(W72,'SCORE TALLER'!$I$2:$J$10,2,TRUE)*AY$2</f>
        <v>0</v>
      </c>
      <c r="AZ72" s="59">
        <f>VLOOKUP(X72,'SCORE TALLER'!$K$2:$L$10,2,TRUE)*AZ$2</f>
        <v>0</v>
      </c>
      <c r="BA72" s="59">
        <f>VLOOKUP(U72,'SCORE TALLER'!$E$2:$F$10,2,FALSE)*BA$2</f>
        <v>0</v>
      </c>
      <c r="BB72" s="59">
        <f>VLOOKUP(Y72,'SCORE TALLER'!$M$2:$N$10,2,TRUE)*BB$2</f>
        <v>0.01</v>
      </c>
      <c r="BC72" s="59">
        <f>VLOOKUP(AA72,'SCORE TALLER'!$Q$2:$R$10,2,FALSE)*BC$2</f>
        <v>0.05</v>
      </c>
      <c r="BD72" s="59">
        <f>VLOOKUP(V72,'SCORE TALLER'!$G$2:$H$10,2,FALSE)*BD$2</f>
        <v>0</v>
      </c>
      <c r="BE72" s="59">
        <f>VLOOKUP(AF72,'SCORE TALLER'!$AA$2:$AB$10,2,FALSE)*BE$2</f>
        <v>0.5</v>
      </c>
      <c r="BF72" s="59">
        <f>VLOOKUP(AL72,'SCORE TALLER'!$AM$2:$AN$10,2,TRUE)*BF$2</f>
        <v>0.5</v>
      </c>
      <c r="BG72" s="67">
        <f t="shared" si="25"/>
        <v>2.6300000000000003</v>
      </c>
      <c r="BH72" s="67" t="str">
        <f>VLOOKUP(BG72,'SCORE TALLER'!$AP$2:$AQ$7,2,TRUE)</f>
        <v>4. Alto</v>
      </c>
      <c r="BI72" s="67" t="str">
        <f t="shared" si="26"/>
        <v>LBZ</v>
      </c>
      <c r="BJ72" s="67" t="str">
        <f t="shared" si="30"/>
        <v>A</v>
      </c>
      <c r="BK72" s="67" t="str">
        <f t="shared" si="27"/>
        <v>E</v>
      </c>
      <c r="BL72" s="86">
        <f t="shared" si="28"/>
        <v>1326378</v>
      </c>
      <c r="BM72" s="86">
        <f t="shared" si="29"/>
        <v>6032000</v>
      </c>
    </row>
    <row r="73" spans="1:65" x14ac:dyDescent="0.3">
      <c r="A73" s="57">
        <v>42666600</v>
      </c>
      <c r="B73" s="12" t="s">
        <v>211</v>
      </c>
      <c r="C73" s="58" t="s">
        <v>105</v>
      </c>
      <c r="D73" s="58" t="s">
        <v>115</v>
      </c>
      <c r="E73" s="58"/>
      <c r="F73" s="58">
        <v>5848041</v>
      </c>
      <c r="G73" s="58">
        <f t="shared" si="17"/>
        <v>3553196</v>
      </c>
      <c r="H73" s="58">
        <f t="shared" si="18"/>
        <v>0</v>
      </c>
      <c r="I73" s="58">
        <v>5849000</v>
      </c>
      <c r="J73" s="58">
        <v>300567</v>
      </c>
      <c r="K73" s="58">
        <v>0</v>
      </c>
      <c r="L73" s="58">
        <v>4409924</v>
      </c>
      <c r="M73" s="58">
        <v>2294845</v>
      </c>
      <c r="N73" s="58">
        <f>VLOOKUP(AD73,'tabla ingresos'!$A$3:$D$15,4,FALSE)</f>
        <v>1000000</v>
      </c>
      <c r="O73" s="58">
        <v>128506.17427567752</v>
      </c>
      <c r="P73" s="58">
        <v>5777000</v>
      </c>
      <c r="Q73" s="58">
        <v>5777000</v>
      </c>
      <c r="R73" s="12">
        <v>76111</v>
      </c>
      <c r="S73" s="12" t="s">
        <v>87</v>
      </c>
      <c r="T73" s="12" t="s">
        <v>89</v>
      </c>
      <c r="U73" s="12" t="s">
        <v>10</v>
      </c>
      <c r="V73" s="12">
        <v>4</v>
      </c>
      <c r="W73" s="12">
        <v>0</v>
      </c>
      <c r="X73" s="12">
        <v>0</v>
      </c>
      <c r="Y73" s="59">
        <v>5.2493150684931509</v>
      </c>
      <c r="Z73" s="59">
        <v>38.449315068493149</v>
      </c>
      <c r="AA73" s="12">
        <v>2</v>
      </c>
      <c r="AB73" s="12">
        <v>0</v>
      </c>
      <c r="AC73" s="12">
        <v>1</v>
      </c>
      <c r="AD73" s="12">
        <v>2</v>
      </c>
      <c r="AE73" s="12">
        <v>1</v>
      </c>
      <c r="AF73" s="58" t="s">
        <v>0</v>
      </c>
      <c r="AG73" s="66">
        <f t="shared" si="19"/>
        <v>0.28604878285045171</v>
      </c>
      <c r="AH73" s="67">
        <f t="shared" si="20"/>
        <v>7.7500273333333336</v>
      </c>
      <c r="AI73" s="67">
        <f t="shared" si="21"/>
        <v>1.5298966666666667</v>
      </c>
      <c r="AJ73" s="67">
        <f t="shared" si="22"/>
        <v>2.3687973333333332</v>
      </c>
      <c r="AK73" s="67">
        <f t="shared" si="23"/>
        <v>0</v>
      </c>
      <c r="AL73" s="67">
        <f t="shared" si="24"/>
        <v>3.8513333333333333</v>
      </c>
      <c r="AM73" s="59">
        <f>VLOOKUP(AG73,'SCORE TALLER'!$AC$2:$AD$10,2,TRUE)*AM$2</f>
        <v>0</v>
      </c>
      <c r="AN73" s="59">
        <f>VLOOKUP(AD73,'SCORE TALLER'!$W$2:$X$10,2,TRUE)*AN$2</f>
        <v>0.32</v>
      </c>
      <c r="AO73" s="59">
        <f>VLOOKUP(AB73,'SCORE TALLER'!$S$2:$T$10,2,FALSE)*AO$2</f>
        <v>0.05</v>
      </c>
      <c r="AP73" s="59">
        <f>VLOOKUP(AH73,'SCORE TALLER'!$AE$2:$AF$10,2,TRUE)*AP$2</f>
        <v>0.08</v>
      </c>
      <c r="AQ73" s="59">
        <f>VLOOKUP(AI73,'SCORE TALLER'!$AG$2:$AH$10,2,TRUE)*AQ$2</f>
        <v>0.32</v>
      </c>
      <c r="AR73" s="59">
        <f>VLOOKUP(AC73,'SCORE TALLER'!$U$2:$V$10,2,FALSE)*AR$2</f>
        <v>0.05</v>
      </c>
      <c r="AS73" s="59">
        <f>VLOOKUP(AE73,'SCORE TALLER'!$Y$2:$Z$10,2,FALSE)*AS$2</f>
        <v>0.03</v>
      </c>
      <c r="AT73" s="59">
        <f>VLOOKUP(Z73,'SCORE TALLER'!$O$2:$P$10,2,TRUE)*AT$2</f>
        <v>0.03</v>
      </c>
      <c r="AU73" s="59">
        <f>VLOOKUP(S73,'SCORE TALLER'!$A$2:$B$10,2,FALSE)*AU$2</f>
        <v>0.15000000000000002</v>
      </c>
      <c r="AV73" s="59">
        <f>VLOOKUP(AJ73,'SCORE TALLER'!$AI$2:$AJ$10,2,TRUE)*AV$2</f>
        <v>0.15000000000000002</v>
      </c>
      <c r="AW73" s="59">
        <f>VLOOKUP(AK73,'SCORE TALLER'!$AK$2:$AL$10,2,TRUE)*AW$2</f>
        <v>0.25</v>
      </c>
      <c r="AX73" s="59">
        <f>VLOOKUP(T73,'SCORE TALLER'!$C$2:$D$10,2,FALSE)*AX$2</f>
        <v>0</v>
      </c>
      <c r="AY73" s="59">
        <f>VLOOKUP(W73,'SCORE TALLER'!$I$2:$J$10,2,TRUE)*AY$2</f>
        <v>0</v>
      </c>
      <c r="AZ73" s="59">
        <f>VLOOKUP(X73,'SCORE TALLER'!$K$2:$L$10,2,TRUE)*AZ$2</f>
        <v>0</v>
      </c>
      <c r="BA73" s="59">
        <f>VLOOKUP(U73,'SCORE TALLER'!$E$2:$F$10,2,FALSE)*BA$2</f>
        <v>0</v>
      </c>
      <c r="BB73" s="59">
        <f>VLOOKUP(Y73,'SCORE TALLER'!$M$2:$N$10,2,TRUE)*BB$2</f>
        <v>0.03</v>
      </c>
      <c r="BC73" s="59">
        <f>VLOOKUP(AA73,'SCORE TALLER'!$Q$2:$R$10,2,FALSE)*BC$2</f>
        <v>0</v>
      </c>
      <c r="BD73" s="59">
        <f>VLOOKUP(V73,'SCORE TALLER'!$G$2:$H$10,2,FALSE)*BD$2</f>
        <v>0</v>
      </c>
      <c r="BE73" s="59">
        <f>VLOOKUP(AF73,'SCORE TALLER'!$AA$2:$AB$10,2,FALSE)*BE$2</f>
        <v>0.5</v>
      </c>
      <c r="BF73" s="59">
        <f>VLOOKUP(AL73,'SCORE TALLER'!$AM$2:$AN$10,2,TRUE)*BF$2</f>
        <v>0.5</v>
      </c>
      <c r="BG73" s="67">
        <f t="shared" si="25"/>
        <v>2.46</v>
      </c>
      <c r="BH73" s="67" t="str">
        <f>VLOOKUP(BG73,'SCORE TALLER'!$AP$2:$AQ$7,2,TRUE)</f>
        <v>3. Medio</v>
      </c>
      <c r="BI73" s="67" t="str">
        <f t="shared" si="26"/>
        <v>LBZ</v>
      </c>
      <c r="BJ73" s="67" t="str">
        <f t="shared" si="30"/>
        <v>A</v>
      </c>
      <c r="BK73" s="67" t="str">
        <f t="shared" si="27"/>
        <v>E</v>
      </c>
      <c r="BL73" s="86">
        <f t="shared" si="28"/>
        <v>0</v>
      </c>
      <c r="BM73" s="86">
        <f t="shared" si="29"/>
        <v>5777000</v>
      </c>
    </row>
    <row r="74" spans="1:65" x14ac:dyDescent="0.3">
      <c r="A74" s="57">
        <v>2006288846</v>
      </c>
      <c r="B74" s="12" t="s">
        <v>212</v>
      </c>
      <c r="C74" s="58" t="s">
        <v>105</v>
      </c>
      <c r="D74" s="58" t="s">
        <v>115</v>
      </c>
      <c r="E74" s="58"/>
      <c r="F74" s="58">
        <v>5528980</v>
      </c>
      <c r="G74" s="58">
        <f t="shared" si="17"/>
        <v>2502160</v>
      </c>
      <c r="H74" s="58">
        <f t="shared" si="18"/>
        <v>1302160</v>
      </c>
      <c r="I74" s="58">
        <v>5529000</v>
      </c>
      <c r="J74" s="58">
        <v>199311</v>
      </c>
      <c r="K74" s="58">
        <v>0</v>
      </c>
      <c r="L74" s="58">
        <v>1200000</v>
      </c>
      <c r="M74" s="58">
        <v>3026820</v>
      </c>
      <c r="N74" s="58">
        <f>VLOOKUP(AD74,'tabla ingresos'!$A$3:$D$15,4,FALSE)</f>
        <v>1000000</v>
      </c>
      <c r="O74" s="58">
        <v>181131.22758827504</v>
      </c>
      <c r="P74" s="58">
        <v>7098000</v>
      </c>
      <c r="Q74" s="58">
        <v>5730000</v>
      </c>
      <c r="R74" s="12">
        <v>68255</v>
      </c>
      <c r="S74" s="12" t="s">
        <v>87</v>
      </c>
      <c r="T74" s="12" t="s">
        <v>89</v>
      </c>
      <c r="U74" s="12" t="s">
        <v>10</v>
      </c>
      <c r="V74" s="12">
        <v>4</v>
      </c>
      <c r="W74" s="12">
        <v>0</v>
      </c>
      <c r="X74" s="12">
        <v>0</v>
      </c>
      <c r="Y74" s="59">
        <v>5.3643835616438356</v>
      </c>
      <c r="Z74" s="59">
        <v>27.734246575342464</v>
      </c>
      <c r="AA74" s="12">
        <v>2</v>
      </c>
      <c r="AB74" s="12">
        <v>2</v>
      </c>
      <c r="AC74" s="12">
        <v>2</v>
      </c>
      <c r="AD74" s="12">
        <v>2</v>
      </c>
      <c r="AE74" s="12">
        <v>3</v>
      </c>
      <c r="AF74" s="58" t="s">
        <v>22</v>
      </c>
      <c r="AG74" s="66">
        <f t="shared" si="19"/>
        <v>0.25362815172551667</v>
      </c>
      <c r="AH74" s="67">
        <f t="shared" si="20"/>
        <v>8.4179866666666658</v>
      </c>
      <c r="AI74" s="67">
        <f t="shared" si="21"/>
        <v>2.0178799999999999</v>
      </c>
      <c r="AJ74" s="67">
        <f t="shared" si="22"/>
        <v>1.6681066666666666</v>
      </c>
      <c r="AK74" s="67">
        <f t="shared" si="23"/>
        <v>0.86810666666666669</v>
      </c>
      <c r="AL74" s="67">
        <f t="shared" si="24"/>
        <v>3.82</v>
      </c>
      <c r="AM74" s="59">
        <f>VLOOKUP(AG74,'SCORE TALLER'!$AC$2:$AD$10,2,TRUE)*AM$2</f>
        <v>0</v>
      </c>
      <c r="AN74" s="59">
        <f>VLOOKUP(AD74,'SCORE TALLER'!$W$2:$X$10,2,TRUE)*AN$2</f>
        <v>0.32</v>
      </c>
      <c r="AO74" s="59">
        <f>VLOOKUP(AB74,'SCORE TALLER'!$S$2:$T$10,2,FALSE)*AO$2</f>
        <v>0.04</v>
      </c>
      <c r="AP74" s="59">
        <f>VLOOKUP(AH74,'SCORE TALLER'!$AE$2:$AF$10,2,TRUE)*AP$2</f>
        <v>0.08</v>
      </c>
      <c r="AQ74" s="59">
        <f>VLOOKUP(AI74,'SCORE TALLER'!$AG$2:$AH$10,2,TRUE)*AQ$2</f>
        <v>0.24</v>
      </c>
      <c r="AR74" s="59">
        <f>VLOOKUP(AC74,'SCORE TALLER'!$U$2:$V$10,2,FALSE)*AR$2</f>
        <v>0.04</v>
      </c>
      <c r="AS74" s="59">
        <f>VLOOKUP(AE74,'SCORE TALLER'!$Y$2:$Z$10,2,FALSE)*AS$2</f>
        <v>0.02</v>
      </c>
      <c r="AT74" s="59">
        <f>VLOOKUP(Z74,'SCORE TALLER'!$O$2:$P$10,2,TRUE)*AT$2</f>
        <v>0.04</v>
      </c>
      <c r="AU74" s="59">
        <f>VLOOKUP(S74,'SCORE TALLER'!$A$2:$B$10,2,FALSE)*AU$2</f>
        <v>0.15000000000000002</v>
      </c>
      <c r="AV74" s="59">
        <f>VLOOKUP(AJ74,'SCORE TALLER'!$AI$2:$AJ$10,2,TRUE)*AV$2</f>
        <v>0.2</v>
      </c>
      <c r="AW74" s="59">
        <f>VLOOKUP(AK74,'SCORE TALLER'!$AK$2:$AL$10,2,TRUE)*AW$2</f>
        <v>0.25</v>
      </c>
      <c r="AX74" s="59">
        <f>VLOOKUP(T74,'SCORE TALLER'!$C$2:$D$10,2,FALSE)*AX$2</f>
        <v>0</v>
      </c>
      <c r="AY74" s="59">
        <f>VLOOKUP(W74,'SCORE TALLER'!$I$2:$J$10,2,TRUE)*AY$2</f>
        <v>0</v>
      </c>
      <c r="AZ74" s="59">
        <f>VLOOKUP(X74,'SCORE TALLER'!$K$2:$L$10,2,TRUE)*AZ$2</f>
        <v>0</v>
      </c>
      <c r="BA74" s="59">
        <f>VLOOKUP(U74,'SCORE TALLER'!$E$2:$F$10,2,FALSE)*BA$2</f>
        <v>0</v>
      </c>
      <c r="BB74" s="59">
        <f>VLOOKUP(Y74,'SCORE TALLER'!$M$2:$N$10,2,TRUE)*BB$2</f>
        <v>0.03</v>
      </c>
      <c r="BC74" s="59">
        <f>VLOOKUP(AA74,'SCORE TALLER'!$Q$2:$R$10,2,FALSE)*BC$2</f>
        <v>0</v>
      </c>
      <c r="BD74" s="59">
        <f>VLOOKUP(V74,'SCORE TALLER'!$G$2:$H$10,2,FALSE)*BD$2</f>
        <v>0</v>
      </c>
      <c r="BE74" s="59">
        <f>VLOOKUP(AF74,'SCORE TALLER'!$AA$2:$AB$10,2,FALSE)*BE$2</f>
        <v>0.5</v>
      </c>
      <c r="BF74" s="59">
        <f>VLOOKUP(AL74,'SCORE TALLER'!$AM$2:$AN$10,2,TRUE)*BF$2</f>
        <v>0.5</v>
      </c>
      <c r="BG74" s="67">
        <f t="shared" si="25"/>
        <v>2.41</v>
      </c>
      <c r="BH74" s="67" t="str">
        <f>VLOOKUP(BG74,'SCORE TALLER'!$AP$2:$AQ$7,2,TRUE)</f>
        <v>3. Medio</v>
      </c>
      <c r="BI74" s="67" t="str">
        <f t="shared" si="26"/>
        <v>LBZ</v>
      </c>
      <c r="BJ74" s="67" t="str">
        <f t="shared" si="30"/>
        <v>A</v>
      </c>
      <c r="BK74" s="67" t="str">
        <f t="shared" si="27"/>
        <v>D</v>
      </c>
      <c r="BL74" s="86">
        <f t="shared" si="28"/>
        <v>1302160</v>
      </c>
      <c r="BM74" s="86">
        <f t="shared" si="29"/>
        <v>5730000</v>
      </c>
    </row>
    <row r="75" spans="1:65" x14ac:dyDescent="0.3">
      <c r="A75" s="57">
        <v>2262044204</v>
      </c>
      <c r="B75" s="12" t="s">
        <v>213</v>
      </c>
      <c r="C75" s="58" t="s">
        <v>105</v>
      </c>
      <c r="D75" s="58" t="s">
        <v>30</v>
      </c>
      <c r="E75" s="58">
        <v>336110</v>
      </c>
      <c r="F75" s="58">
        <v>12757334</v>
      </c>
      <c r="G75" s="58">
        <f t="shared" si="17"/>
        <v>9579231</v>
      </c>
      <c r="H75" s="58">
        <f t="shared" si="18"/>
        <v>3877919</v>
      </c>
      <c r="I75" s="58">
        <v>1538000</v>
      </c>
      <c r="J75" s="58">
        <v>549480</v>
      </c>
      <c r="K75" s="58">
        <v>0</v>
      </c>
      <c r="L75" s="58">
        <v>5701312</v>
      </c>
      <c r="M75" s="58">
        <v>3178103</v>
      </c>
      <c r="N75" s="58">
        <f>VLOOKUP(AD75,'tabla ingresos'!$A$3:$D$15,4,FALSE)</f>
        <v>2000000</v>
      </c>
      <c r="O75" s="58">
        <v>583509.27961277403</v>
      </c>
      <c r="P75" s="58">
        <v>19734000</v>
      </c>
      <c r="Q75" s="58">
        <v>11226000</v>
      </c>
      <c r="R75" s="12">
        <v>76001</v>
      </c>
      <c r="S75" s="12" t="s">
        <v>87</v>
      </c>
      <c r="T75" s="12" t="s">
        <v>89</v>
      </c>
      <c r="U75" s="12" t="s">
        <v>10</v>
      </c>
      <c r="V75" s="12">
        <v>4</v>
      </c>
      <c r="W75" s="12">
        <v>0</v>
      </c>
      <c r="X75" s="12">
        <v>0</v>
      </c>
      <c r="Y75" s="59">
        <v>5.3342465753424655</v>
      </c>
      <c r="Z75" s="59">
        <v>31.890410958904109</v>
      </c>
      <c r="AA75" s="12">
        <v>1</v>
      </c>
      <c r="AB75" s="12">
        <v>4</v>
      </c>
      <c r="AC75" s="12">
        <v>3</v>
      </c>
      <c r="AD75" s="12">
        <v>3</v>
      </c>
      <c r="AE75" s="12">
        <v>1</v>
      </c>
      <c r="AF75" s="58" t="s">
        <v>0</v>
      </c>
      <c r="AG75" s="66">
        <f t="shared" si="19"/>
        <v>0.377663093204258</v>
      </c>
      <c r="AH75" s="67">
        <f t="shared" si="20"/>
        <v>10.830444666666667</v>
      </c>
      <c r="AI75" s="67">
        <f t="shared" si="21"/>
        <v>1.1714043333333333</v>
      </c>
      <c r="AJ75" s="67">
        <f t="shared" si="22"/>
        <v>3.1930770000000002</v>
      </c>
      <c r="AK75" s="67">
        <f t="shared" si="23"/>
        <v>1.2926396666666666</v>
      </c>
      <c r="AL75" s="67">
        <f t="shared" si="24"/>
        <v>3.742</v>
      </c>
      <c r="AM75" s="59">
        <f>VLOOKUP(AG75,'SCORE TALLER'!$AC$2:$AD$10,2,TRUE)*AM$2</f>
        <v>0</v>
      </c>
      <c r="AN75" s="59">
        <f>VLOOKUP(AD75,'SCORE TALLER'!$W$2:$X$10,2,TRUE)*AN$2</f>
        <v>0.32</v>
      </c>
      <c r="AO75" s="59">
        <f>VLOOKUP(AB75,'SCORE TALLER'!$S$2:$T$10,2,FALSE)*AO$2</f>
        <v>0.02</v>
      </c>
      <c r="AP75" s="59">
        <f>VLOOKUP(AH75,'SCORE TALLER'!$AE$2:$AF$10,2,TRUE)*AP$2</f>
        <v>0.16</v>
      </c>
      <c r="AQ75" s="59">
        <f>VLOOKUP(AI75,'SCORE TALLER'!$AG$2:$AH$10,2,TRUE)*AQ$2</f>
        <v>0.32</v>
      </c>
      <c r="AR75" s="59">
        <f>VLOOKUP(AC75,'SCORE TALLER'!$U$2:$V$10,2,FALSE)*AR$2</f>
        <v>0.03</v>
      </c>
      <c r="AS75" s="59">
        <f>VLOOKUP(AE75,'SCORE TALLER'!$Y$2:$Z$10,2,FALSE)*AS$2</f>
        <v>0.03</v>
      </c>
      <c r="AT75" s="59">
        <f>VLOOKUP(Z75,'SCORE TALLER'!$O$2:$P$10,2,TRUE)*AT$2</f>
        <v>0.04</v>
      </c>
      <c r="AU75" s="59">
        <f>VLOOKUP(S75,'SCORE TALLER'!$A$2:$B$10,2,FALSE)*AU$2</f>
        <v>0.15000000000000002</v>
      </c>
      <c r="AV75" s="59">
        <f>VLOOKUP(AJ75,'SCORE TALLER'!$AI$2:$AJ$10,2,TRUE)*AV$2</f>
        <v>0.1</v>
      </c>
      <c r="AW75" s="59">
        <f>VLOOKUP(AK75,'SCORE TALLER'!$AK$2:$AL$10,2,TRUE)*AW$2</f>
        <v>0.2</v>
      </c>
      <c r="AX75" s="59">
        <f>VLOOKUP(T75,'SCORE TALLER'!$C$2:$D$10,2,FALSE)*AX$2</f>
        <v>0</v>
      </c>
      <c r="AY75" s="59">
        <f>VLOOKUP(W75,'SCORE TALLER'!$I$2:$J$10,2,TRUE)*AY$2</f>
        <v>0</v>
      </c>
      <c r="AZ75" s="59">
        <f>VLOOKUP(X75,'SCORE TALLER'!$K$2:$L$10,2,TRUE)*AZ$2</f>
        <v>0</v>
      </c>
      <c r="BA75" s="59">
        <f>VLOOKUP(U75,'SCORE TALLER'!$E$2:$F$10,2,FALSE)*BA$2</f>
        <v>0</v>
      </c>
      <c r="BB75" s="59">
        <f>VLOOKUP(Y75,'SCORE TALLER'!$M$2:$N$10,2,TRUE)*BB$2</f>
        <v>0.03</v>
      </c>
      <c r="BC75" s="59">
        <f>VLOOKUP(AA75,'SCORE TALLER'!$Q$2:$R$10,2,FALSE)*BC$2</f>
        <v>0.05</v>
      </c>
      <c r="BD75" s="59">
        <f>VLOOKUP(V75,'SCORE TALLER'!$G$2:$H$10,2,FALSE)*BD$2</f>
        <v>0</v>
      </c>
      <c r="BE75" s="59">
        <f>VLOOKUP(AF75,'SCORE TALLER'!$AA$2:$AB$10,2,FALSE)*BE$2</f>
        <v>0.5</v>
      </c>
      <c r="BF75" s="59">
        <f>VLOOKUP(AL75,'SCORE TALLER'!$AM$2:$AN$10,2,TRUE)*BF$2</f>
        <v>0.5</v>
      </c>
      <c r="BG75" s="67">
        <f t="shared" si="25"/>
        <v>2.4500000000000002</v>
      </c>
      <c r="BH75" s="67" t="str">
        <f>VLOOKUP(BG75,'SCORE TALLER'!$AP$2:$AQ$7,2,TRUE)</f>
        <v>3. Medio</v>
      </c>
      <c r="BI75" s="67" t="str">
        <f t="shared" si="26"/>
        <v>LBZ</v>
      </c>
      <c r="BJ75" s="67" t="str">
        <f t="shared" si="30"/>
        <v>A</v>
      </c>
      <c r="BK75" s="67" t="str">
        <f t="shared" si="27"/>
        <v>E</v>
      </c>
      <c r="BL75" s="86">
        <f t="shared" si="28"/>
        <v>3877919</v>
      </c>
      <c r="BM75" s="86">
        <f t="shared" si="29"/>
        <v>11226000</v>
      </c>
    </row>
    <row r="76" spans="1:65" x14ac:dyDescent="0.3">
      <c r="A76" s="57">
        <v>82408020</v>
      </c>
      <c r="B76" s="12" t="s">
        <v>214</v>
      </c>
      <c r="C76" s="58" t="s">
        <v>105</v>
      </c>
      <c r="D76" s="58" t="s">
        <v>115</v>
      </c>
      <c r="E76" s="58"/>
      <c r="F76" s="58">
        <v>5946352</v>
      </c>
      <c r="G76" s="58">
        <f t="shared" si="17"/>
        <v>3757532</v>
      </c>
      <c r="H76" s="58">
        <f t="shared" si="18"/>
        <v>2007532</v>
      </c>
      <c r="I76" s="58">
        <v>5946000</v>
      </c>
      <c r="J76" s="58">
        <v>207012</v>
      </c>
      <c r="K76" s="58">
        <v>0</v>
      </c>
      <c r="L76" s="58">
        <v>1750000</v>
      </c>
      <c r="M76" s="58">
        <v>2188820</v>
      </c>
      <c r="N76" s="58">
        <f>VLOOKUP(AD76,'tabla ingresos'!$A$3:$D$15,4,FALSE)</f>
        <v>1000000</v>
      </c>
      <c r="O76" s="58">
        <v>336618.51956103311</v>
      </c>
      <c r="P76" s="58">
        <v>13813000</v>
      </c>
      <c r="Q76" s="58">
        <v>5611000</v>
      </c>
      <c r="R76" s="12">
        <v>8558</v>
      </c>
      <c r="S76" s="12" t="s">
        <v>87</v>
      </c>
      <c r="T76" s="12" t="s">
        <v>89</v>
      </c>
      <c r="U76" s="12" t="s">
        <v>10</v>
      </c>
      <c r="V76" s="12">
        <v>4</v>
      </c>
      <c r="W76" s="12">
        <v>0</v>
      </c>
      <c r="X76" s="12">
        <v>0</v>
      </c>
      <c r="Y76" s="59">
        <v>5.7945205479452051</v>
      </c>
      <c r="Z76" s="59">
        <v>41.613698630136987</v>
      </c>
      <c r="AA76" s="12">
        <v>1</v>
      </c>
      <c r="AB76" s="12">
        <v>2</v>
      </c>
      <c r="AC76" s="12">
        <v>1</v>
      </c>
      <c r="AD76" s="12">
        <v>2</v>
      </c>
      <c r="AE76" s="12">
        <v>3</v>
      </c>
      <c r="AF76" s="58" t="s">
        <v>1</v>
      </c>
      <c r="AG76" s="66">
        <f t="shared" si="19"/>
        <v>0.3624203463740221</v>
      </c>
      <c r="AH76" s="67">
        <f t="shared" si="20"/>
        <v>13.172901333333334</v>
      </c>
      <c r="AI76" s="67">
        <f t="shared" si="21"/>
        <v>1.4592133333333333</v>
      </c>
      <c r="AJ76" s="67">
        <f t="shared" si="22"/>
        <v>2.5050213333333335</v>
      </c>
      <c r="AK76" s="67">
        <f t="shared" si="23"/>
        <v>1.3383546666666666</v>
      </c>
      <c r="AL76" s="67">
        <f t="shared" si="24"/>
        <v>3.7406666666666668</v>
      </c>
      <c r="AM76" s="59">
        <f>VLOOKUP(AG76,'SCORE TALLER'!$AC$2:$AD$10,2,TRUE)*AM$2</f>
        <v>0</v>
      </c>
      <c r="AN76" s="59">
        <f>VLOOKUP(AD76,'SCORE TALLER'!$W$2:$X$10,2,TRUE)*AN$2</f>
        <v>0.32</v>
      </c>
      <c r="AO76" s="59">
        <f>VLOOKUP(AB76,'SCORE TALLER'!$S$2:$T$10,2,FALSE)*AO$2</f>
        <v>0.04</v>
      </c>
      <c r="AP76" s="59">
        <f>VLOOKUP(AH76,'SCORE TALLER'!$AE$2:$AF$10,2,TRUE)*AP$2</f>
        <v>0.16</v>
      </c>
      <c r="AQ76" s="59">
        <f>VLOOKUP(AI76,'SCORE TALLER'!$AG$2:$AH$10,2,TRUE)*AQ$2</f>
        <v>0.32</v>
      </c>
      <c r="AR76" s="59">
        <f>VLOOKUP(AC76,'SCORE TALLER'!$U$2:$V$10,2,FALSE)*AR$2</f>
        <v>0.05</v>
      </c>
      <c r="AS76" s="59">
        <f>VLOOKUP(AE76,'SCORE TALLER'!$Y$2:$Z$10,2,FALSE)*AS$2</f>
        <v>0.02</v>
      </c>
      <c r="AT76" s="59">
        <f>VLOOKUP(Z76,'SCORE TALLER'!$O$2:$P$10,2,TRUE)*AT$2</f>
        <v>0.03</v>
      </c>
      <c r="AU76" s="59">
        <f>VLOOKUP(S76,'SCORE TALLER'!$A$2:$B$10,2,FALSE)*AU$2</f>
        <v>0.15000000000000002</v>
      </c>
      <c r="AV76" s="59">
        <f>VLOOKUP(AJ76,'SCORE TALLER'!$AI$2:$AJ$10,2,TRUE)*AV$2</f>
        <v>0.15000000000000002</v>
      </c>
      <c r="AW76" s="59">
        <f>VLOOKUP(AK76,'SCORE TALLER'!$AK$2:$AL$10,2,TRUE)*AW$2</f>
        <v>0.2</v>
      </c>
      <c r="AX76" s="59">
        <f>VLOOKUP(T76,'SCORE TALLER'!$C$2:$D$10,2,FALSE)*AX$2</f>
        <v>0</v>
      </c>
      <c r="AY76" s="59">
        <f>VLOOKUP(W76,'SCORE TALLER'!$I$2:$J$10,2,TRUE)*AY$2</f>
        <v>0</v>
      </c>
      <c r="AZ76" s="59">
        <f>VLOOKUP(X76,'SCORE TALLER'!$K$2:$L$10,2,TRUE)*AZ$2</f>
        <v>0</v>
      </c>
      <c r="BA76" s="59">
        <f>VLOOKUP(U76,'SCORE TALLER'!$E$2:$F$10,2,FALSE)*BA$2</f>
        <v>0</v>
      </c>
      <c r="BB76" s="59">
        <f>VLOOKUP(Y76,'SCORE TALLER'!$M$2:$N$10,2,TRUE)*BB$2</f>
        <v>0.03</v>
      </c>
      <c r="BC76" s="59">
        <f>VLOOKUP(AA76,'SCORE TALLER'!$Q$2:$R$10,2,FALSE)*BC$2</f>
        <v>0.05</v>
      </c>
      <c r="BD76" s="59">
        <f>VLOOKUP(V76,'SCORE TALLER'!$G$2:$H$10,2,FALSE)*BD$2</f>
        <v>0</v>
      </c>
      <c r="BE76" s="59">
        <f>VLOOKUP(AF76,'SCORE TALLER'!$AA$2:$AB$10,2,FALSE)*BE$2</f>
        <v>0.30000000000000004</v>
      </c>
      <c r="BF76" s="59">
        <f>VLOOKUP(AL76,'SCORE TALLER'!$AM$2:$AN$10,2,TRUE)*BF$2</f>
        <v>0.5</v>
      </c>
      <c r="BG76" s="67">
        <f t="shared" si="25"/>
        <v>2.3200000000000003</v>
      </c>
      <c r="BH76" s="67" t="str">
        <f>VLOOKUP(BG76,'SCORE TALLER'!$AP$2:$AQ$7,2,TRUE)</f>
        <v>3. Medio</v>
      </c>
      <c r="BI76" s="67" t="str">
        <f t="shared" si="26"/>
        <v>LBZ</v>
      </c>
      <c r="BJ76" s="67" t="str">
        <f t="shared" si="30"/>
        <v>A</v>
      </c>
      <c r="BK76" s="67" t="str">
        <f t="shared" si="27"/>
        <v>C</v>
      </c>
      <c r="BL76" s="86">
        <f t="shared" si="28"/>
        <v>2007532</v>
      </c>
      <c r="BM76" s="86">
        <f t="shared" si="29"/>
        <v>5611000</v>
      </c>
    </row>
    <row r="77" spans="1:65" x14ac:dyDescent="0.3">
      <c r="A77" s="57">
        <v>2224626462</v>
      </c>
      <c r="B77" s="12" t="s">
        <v>215</v>
      </c>
      <c r="C77" s="58" t="s">
        <v>105</v>
      </c>
      <c r="D77" s="58" t="s">
        <v>115</v>
      </c>
      <c r="E77" s="58">
        <v>63757</v>
      </c>
      <c r="F77" s="58">
        <v>6168601</v>
      </c>
      <c r="G77" s="58">
        <f t="shared" si="17"/>
        <v>2446832</v>
      </c>
      <c r="H77" s="58">
        <f t="shared" si="18"/>
        <v>0</v>
      </c>
      <c r="I77" s="58">
        <v>6169000</v>
      </c>
      <c r="J77" s="58">
        <v>178165</v>
      </c>
      <c r="K77" s="58">
        <v>0</v>
      </c>
      <c r="L77" s="58">
        <v>2736822</v>
      </c>
      <c r="M77" s="58">
        <v>3721769</v>
      </c>
      <c r="N77" s="58">
        <f>VLOOKUP(AD77,'tabla ingresos'!$A$3:$D$15,4,FALSE)</f>
        <v>1000000</v>
      </c>
      <c r="O77" s="58">
        <v>120587.15089985252</v>
      </c>
      <c r="P77" s="58">
        <v>5421000</v>
      </c>
      <c r="Q77" s="58">
        <v>5421000</v>
      </c>
      <c r="R77" s="12">
        <v>76001</v>
      </c>
      <c r="S77" s="12" t="s">
        <v>87</v>
      </c>
      <c r="T77" s="12" t="s">
        <v>89</v>
      </c>
      <c r="U77" s="12" t="s">
        <v>10</v>
      </c>
      <c r="V77" s="12">
        <v>4</v>
      </c>
      <c r="W77" s="12">
        <v>0</v>
      </c>
      <c r="X77" s="12">
        <v>0</v>
      </c>
      <c r="Y77" s="59">
        <v>7.3369863013698629</v>
      </c>
      <c r="Z77" s="59">
        <v>29.830136986301369</v>
      </c>
      <c r="AA77" s="12">
        <v>1</v>
      </c>
      <c r="AB77" s="12">
        <v>0</v>
      </c>
      <c r="AC77" s="12">
        <v>1</v>
      </c>
      <c r="AD77" s="12">
        <v>2</v>
      </c>
      <c r="AE77" s="12">
        <v>6</v>
      </c>
      <c r="AF77" s="58" t="s">
        <v>0</v>
      </c>
      <c r="AG77" s="66">
        <f t="shared" si="19"/>
        <v>0.19916810059990167</v>
      </c>
      <c r="AH77" s="67">
        <f t="shared" si="20"/>
        <v>7.7264006666666667</v>
      </c>
      <c r="AI77" s="67">
        <f t="shared" si="21"/>
        <v>2.5236839999999998</v>
      </c>
      <c r="AJ77" s="67">
        <f t="shared" si="22"/>
        <v>1.6312213333333334</v>
      </c>
      <c r="AK77" s="67">
        <f t="shared" si="23"/>
        <v>0</v>
      </c>
      <c r="AL77" s="67">
        <f t="shared" si="24"/>
        <v>3.6139999999999999</v>
      </c>
      <c r="AM77" s="59">
        <f>VLOOKUP(AG77,'SCORE TALLER'!$AC$2:$AD$10,2,TRUE)*AM$2</f>
        <v>0</v>
      </c>
      <c r="AN77" s="59">
        <f>VLOOKUP(AD77,'SCORE TALLER'!$W$2:$X$10,2,TRUE)*AN$2</f>
        <v>0.32</v>
      </c>
      <c r="AO77" s="59">
        <f>VLOOKUP(AB77,'SCORE TALLER'!$S$2:$T$10,2,FALSE)*AO$2</f>
        <v>0.05</v>
      </c>
      <c r="AP77" s="59">
        <f>VLOOKUP(AH77,'SCORE TALLER'!$AE$2:$AF$10,2,TRUE)*AP$2</f>
        <v>0.08</v>
      </c>
      <c r="AQ77" s="59">
        <f>VLOOKUP(AI77,'SCORE TALLER'!$AG$2:$AH$10,2,TRUE)*AQ$2</f>
        <v>0.24</v>
      </c>
      <c r="AR77" s="59">
        <f>VLOOKUP(AC77,'SCORE TALLER'!$U$2:$V$10,2,FALSE)*AR$2</f>
        <v>0.05</v>
      </c>
      <c r="AS77" s="59">
        <f>VLOOKUP(AE77,'SCORE TALLER'!$Y$2:$Z$10,2,FALSE)*AS$2</f>
        <v>0</v>
      </c>
      <c r="AT77" s="59">
        <f>VLOOKUP(Z77,'SCORE TALLER'!$O$2:$P$10,2,TRUE)*AT$2</f>
        <v>0.04</v>
      </c>
      <c r="AU77" s="59">
        <f>VLOOKUP(S77,'SCORE TALLER'!$A$2:$B$10,2,FALSE)*AU$2</f>
        <v>0.15000000000000002</v>
      </c>
      <c r="AV77" s="59">
        <f>VLOOKUP(AJ77,'SCORE TALLER'!$AI$2:$AJ$10,2,TRUE)*AV$2</f>
        <v>0.2</v>
      </c>
      <c r="AW77" s="59">
        <f>VLOOKUP(AK77,'SCORE TALLER'!$AK$2:$AL$10,2,TRUE)*AW$2</f>
        <v>0.25</v>
      </c>
      <c r="AX77" s="59">
        <f>VLOOKUP(T77,'SCORE TALLER'!$C$2:$D$10,2,FALSE)*AX$2</f>
        <v>0</v>
      </c>
      <c r="AY77" s="59">
        <f>VLOOKUP(W77,'SCORE TALLER'!$I$2:$J$10,2,TRUE)*AY$2</f>
        <v>0</v>
      </c>
      <c r="AZ77" s="59">
        <f>VLOOKUP(X77,'SCORE TALLER'!$K$2:$L$10,2,TRUE)*AZ$2</f>
        <v>0</v>
      </c>
      <c r="BA77" s="59">
        <f>VLOOKUP(U77,'SCORE TALLER'!$E$2:$F$10,2,FALSE)*BA$2</f>
        <v>0</v>
      </c>
      <c r="BB77" s="59">
        <f>VLOOKUP(Y77,'SCORE TALLER'!$M$2:$N$10,2,TRUE)*BB$2</f>
        <v>0.02</v>
      </c>
      <c r="BC77" s="59">
        <f>VLOOKUP(AA77,'SCORE TALLER'!$Q$2:$R$10,2,FALSE)*BC$2</f>
        <v>0.05</v>
      </c>
      <c r="BD77" s="59">
        <f>VLOOKUP(V77,'SCORE TALLER'!$G$2:$H$10,2,FALSE)*BD$2</f>
        <v>0</v>
      </c>
      <c r="BE77" s="59">
        <f>VLOOKUP(AF77,'SCORE TALLER'!$AA$2:$AB$10,2,FALSE)*BE$2</f>
        <v>0.5</v>
      </c>
      <c r="BF77" s="59">
        <f>VLOOKUP(AL77,'SCORE TALLER'!$AM$2:$AN$10,2,TRUE)*BF$2</f>
        <v>0.5</v>
      </c>
      <c r="BG77" s="67">
        <f t="shared" si="25"/>
        <v>2.4500000000000002</v>
      </c>
      <c r="BH77" s="67" t="str">
        <f>VLOOKUP(BG77,'SCORE TALLER'!$AP$2:$AQ$7,2,TRUE)</f>
        <v>3. Medio</v>
      </c>
      <c r="BI77" s="67" t="str">
        <f t="shared" si="26"/>
        <v>LBZ</v>
      </c>
      <c r="BJ77" s="67" t="str">
        <f t="shared" si="30"/>
        <v>A</v>
      </c>
      <c r="BK77" s="67" t="str">
        <f t="shared" si="27"/>
        <v>E</v>
      </c>
      <c r="BL77" s="86">
        <f t="shared" si="28"/>
        <v>0</v>
      </c>
      <c r="BM77" s="86">
        <f t="shared" si="29"/>
        <v>5421000</v>
      </c>
    </row>
    <row r="78" spans="1:65" x14ac:dyDescent="0.3">
      <c r="A78" s="57">
        <v>2046600402</v>
      </c>
      <c r="B78" s="12" t="s">
        <v>216</v>
      </c>
      <c r="C78" s="58" t="s">
        <v>105</v>
      </c>
      <c r="D78" s="58" t="s">
        <v>115</v>
      </c>
      <c r="E78" s="58"/>
      <c r="F78" s="58">
        <v>3770983</v>
      </c>
      <c r="G78" s="58">
        <f t="shared" si="17"/>
        <v>2262863</v>
      </c>
      <c r="H78" s="58">
        <f t="shared" si="18"/>
        <v>2262863</v>
      </c>
      <c r="I78" s="58">
        <v>3771000</v>
      </c>
      <c r="J78" s="58">
        <v>131280</v>
      </c>
      <c r="K78" s="58">
        <v>0</v>
      </c>
      <c r="L78" s="58">
        <v>0</v>
      </c>
      <c r="M78" s="58">
        <v>1508120</v>
      </c>
      <c r="N78" s="58">
        <f>VLOOKUP(AD78,'tabla ingresos'!$A$3:$D$15,4,FALSE)</f>
        <v>1000000</v>
      </c>
      <c r="O78" s="58">
        <v>987914.29500910442</v>
      </c>
      <c r="P78" s="58">
        <v>70038000</v>
      </c>
      <c r="Q78" s="58">
        <v>70038000</v>
      </c>
      <c r="R78" s="12">
        <v>11001</v>
      </c>
      <c r="S78" s="12" t="s">
        <v>88</v>
      </c>
      <c r="T78" s="12" t="s">
        <v>89</v>
      </c>
      <c r="U78" s="12" t="s">
        <v>10</v>
      </c>
      <c r="V78" s="12">
        <v>4</v>
      </c>
      <c r="W78" s="12">
        <v>0</v>
      </c>
      <c r="X78" s="12">
        <v>0</v>
      </c>
      <c r="Y78" s="59">
        <v>3.8575342465753426</v>
      </c>
      <c r="Z78" s="59">
        <v>35.657534246575345</v>
      </c>
      <c r="AA78" s="12">
        <v>1</v>
      </c>
      <c r="AB78" s="12">
        <v>2</v>
      </c>
      <c r="AC78" s="12">
        <v>1</v>
      </c>
      <c r="AD78" s="12">
        <v>2</v>
      </c>
      <c r="AE78" s="12">
        <v>3</v>
      </c>
      <c r="AF78" s="58" t="s">
        <v>0</v>
      </c>
      <c r="AG78" s="66">
        <f t="shared" si="19"/>
        <v>0.74612953000606974</v>
      </c>
      <c r="AH78" s="67">
        <f t="shared" si="20"/>
        <v>49.20598866666667</v>
      </c>
      <c r="AI78" s="67">
        <f t="shared" si="21"/>
        <v>1.0054133333333333</v>
      </c>
      <c r="AJ78" s="67">
        <f t="shared" si="22"/>
        <v>1.5085753333333334</v>
      </c>
      <c r="AK78" s="67">
        <f t="shared" si="23"/>
        <v>1.5085753333333334</v>
      </c>
      <c r="AL78" s="67">
        <f t="shared" si="24"/>
        <v>46.692</v>
      </c>
      <c r="AM78" s="59">
        <f>VLOOKUP(AG78,'SCORE TALLER'!$AC$2:$AD$10,2,TRUE)*AM$2</f>
        <v>0.24</v>
      </c>
      <c r="AN78" s="59">
        <f>VLOOKUP(AD78,'SCORE TALLER'!$W$2:$X$10,2,TRUE)*AN$2</f>
        <v>0.32</v>
      </c>
      <c r="AO78" s="59">
        <f>VLOOKUP(AB78,'SCORE TALLER'!$S$2:$T$10,2,FALSE)*AO$2</f>
        <v>0.04</v>
      </c>
      <c r="AP78" s="59">
        <f>VLOOKUP(AH78,'SCORE TALLER'!$AE$2:$AF$10,2,TRUE)*AP$2</f>
        <v>0.4</v>
      </c>
      <c r="AQ78" s="59">
        <f>VLOOKUP(AI78,'SCORE TALLER'!$AG$2:$AH$10,2,TRUE)*AQ$2</f>
        <v>0.32</v>
      </c>
      <c r="AR78" s="59">
        <f>VLOOKUP(AC78,'SCORE TALLER'!$U$2:$V$10,2,FALSE)*AR$2</f>
        <v>0.05</v>
      </c>
      <c r="AS78" s="59">
        <f>VLOOKUP(AE78,'SCORE TALLER'!$Y$2:$Z$10,2,FALSE)*AS$2</f>
        <v>0.02</v>
      </c>
      <c r="AT78" s="59">
        <f>VLOOKUP(Z78,'SCORE TALLER'!$O$2:$P$10,2,TRUE)*AT$2</f>
        <v>0.03</v>
      </c>
      <c r="AU78" s="59">
        <f>VLOOKUP(S78,'SCORE TALLER'!$A$2:$B$10,2,FALSE)*AU$2</f>
        <v>0.25</v>
      </c>
      <c r="AV78" s="59">
        <f>VLOOKUP(AJ78,'SCORE TALLER'!$AI$2:$AJ$10,2,TRUE)*AV$2</f>
        <v>0.2</v>
      </c>
      <c r="AW78" s="59">
        <f>VLOOKUP(AK78,'SCORE TALLER'!$AK$2:$AL$10,2,TRUE)*AW$2</f>
        <v>0.2</v>
      </c>
      <c r="AX78" s="59">
        <f>VLOOKUP(T78,'SCORE TALLER'!$C$2:$D$10,2,FALSE)*AX$2</f>
        <v>0</v>
      </c>
      <c r="AY78" s="59">
        <f>VLOOKUP(W78,'SCORE TALLER'!$I$2:$J$10,2,TRUE)*AY$2</f>
        <v>0</v>
      </c>
      <c r="AZ78" s="59">
        <f>VLOOKUP(X78,'SCORE TALLER'!$K$2:$L$10,2,TRUE)*AZ$2</f>
        <v>0</v>
      </c>
      <c r="BA78" s="59">
        <f>VLOOKUP(U78,'SCORE TALLER'!$E$2:$F$10,2,FALSE)*BA$2</f>
        <v>0</v>
      </c>
      <c r="BB78" s="59">
        <f>VLOOKUP(Y78,'SCORE TALLER'!$M$2:$N$10,2,TRUE)*BB$2</f>
        <v>0.04</v>
      </c>
      <c r="BC78" s="59">
        <f>VLOOKUP(AA78,'SCORE TALLER'!$Q$2:$R$10,2,FALSE)*BC$2</f>
        <v>0.05</v>
      </c>
      <c r="BD78" s="59">
        <f>VLOOKUP(V78,'SCORE TALLER'!$G$2:$H$10,2,FALSE)*BD$2</f>
        <v>0</v>
      </c>
      <c r="BE78" s="59">
        <f>VLOOKUP(AF78,'SCORE TALLER'!$AA$2:$AB$10,2,FALSE)*BE$2</f>
        <v>0.5</v>
      </c>
      <c r="BF78" s="59">
        <f>VLOOKUP(AL78,'SCORE TALLER'!$AM$2:$AN$10,2,TRUE)*BF$2</f>
        <v>0.5</v>
      </c>
      <c r="BG78" s="67">
        <f t="shared" si="25"/>
        <v>3.16</v>
      </c>
      <c r="BH78" s="67" t="str">
        <f>VLOOKUP(BG78,'SCORE TALLER'!$AP$2:$AQ$7,2,TRUE)</f>
        <v>5. Crítico</v>
      </c>
      <c r="BI78" s="67" t="str">
        <f t="shared" si="26"/>
        <v>LBZ</v>
      </c>
      <c r="BJ78" s="67" t="s">
        <v>17</v>
      </c>
      <c r="BK78" s="67" t="str">
        <f t="shared" si="27"/>
        <v>E</v>
      </c>
      <c r="BL78" s="86">
        <f t="shared" si="28"/>
        <v>2262863</v>
      </c>
      <c r="BM78" s="86">
        <f t="shared" si="29"/>
        <v>70038000</v>
      </c>
    </row>
    <row r="79" spans="1:65" x14ac:dyDescent="0.3">
      <c r="A79" s="57">
        <v>2224620600</v>
      </c>
      <c r="B79" s="12" t="s">
        <v>217</v>
      </c>
      <c r="C79" s="58" t="s">
        <v>105</v>
      </c>
      <c r="D79" s="58" t="s">
        <v>30</v>
      </c>
      <c r="E79" s="58">
        <v>1050</v>
      </c>
      <c r="F79" s="58">
        <v>7912094</v>
      </c>
      <c r="G79" s="58">
        <f t="shared" si="17"/>
        <v>5165549</v>
      </c>
      <c r="H79" s="58">
        <f t="shared" si="18"/>
        <v>2095549</v>
      </c>
      <c r="I79" s="58">
        <v>4420000</v>
      </c>
      <c r="J79" s="58">
        <v>415996</v>
      </c>
      <c r="K79" s="58">
        <v>0</v>
      </c>
      <c r="L79" s="58">
        <v>3070000</v>
      </c>
      <c r="M79" s="58">
        <v>2746545</v>
      </c>
      <c r="N79" s="58">
        <f>VLOOKUP(AD79,'tabla ingresos'!$A$3:$D$15,4,FALSE)</f>
        <v>1000000</v>
      </c>
      <c r="O79" s="58">
        <v>118807.59508506037</v>
      </c>
      <c r="P79" s="58">
        <v>5341000</v>
      </c>
      <c r="Q79" s="58">
        <v>5341000</v>
      </c>
      <c r="R79" s="12">
        <v>76563</v>
      </c>
      <c r="S79" s="12" t="s">
        <v>87</v>
      </c>
      <c r="T79" s="12" t="s">
        <v>89</v>
      </c>
      <c r="U79" s="12" t="s">
        <v>10</v>
      </c>
      <c r="V79" s="12">
        <v>4</v>
      </c>
      <c r="W79" s="12">
        <v>0</v>
      </c>
      <c r="X79" s="12">
        <v>0</v>
      </c>
      <c r="Y79" s="59">
        <v>0.59726027397260273</v>
      </c>
      <c r="Z79" s="59">
        <v>32.087671232876716</v>
      </c>
      <c r="AA79" s="12">
        <v>1</v>
      </c>
      <c r="AB79" s="12">
        <v>1</v>
      </c>
      <c r="AC79" s="12">
        <v>2</v>
      </c>
      <c r="AD79" s="12">
        <v>2</v>
      </c>
      <c r="AE79" s="12">
        <v>1</v>
      </c>
      <c r="AF79" s="58" t="s">
        <v>0</v>
      </c>
      <c r="AG79" s="66">
        <f t="shared" si="19"/>
        <v>0.35653573005670691</v>
      </c>
      <c r="AH79" s="67">
        <f t="shared" si="20"/>
        <v>8.8353959999999994</v>
      </c>
      <c r="AI79" s="67">
        <f t="shared" si="21"/>
        <v>1.8317300000000001</v>
      </c>
      <c r="AJ79" s="67">
        <f t="shared" si="22"/>
        <v>3.4436993333333334</v>
      </c>
      <c r="AK79" s="67">
        <f t="shared" si="23"/>
        <v>1.3970326666666666</v>
      </c>
      <c r="AL79" s="67">
        <f t="shared" si="24"/>
        <v>3.5606666666666666</v>
      </c>
      <c r="AM79" s="59">
        <f>VLOOKUP(AG79,'SCORE TALLER'!$AC$2:$AD$10,2,TRUE)*AM$2</f>
        <v>0</v>
      </c>
      <c r="AN79" s="59">
        <f>VLOOKUP(AD79,'SCORE TALLER'!$W$2:$X$10,2,TRUE)*AN$2</f>
        <v>0.32</v>
      </c>
      <c r="AO79" s="59">
        <f>VLOOKUP(AB79,'SCORE TALLER'!$S$2:$T$10,2,FALSE)*AO$2</f>
        <v>0.05</v>
      </c>
      <c r="AP79" s="59">
        <f>VLOOKUP(AH79,'SCORE TALLER'!$AE$2:$AF$10,2,TRUE)*AP$2</f>
        <v>0.08</v>
      </c>
      <c r="AQ79" s="59">
        <f>VLOOKUP(AI79,'SCORE TALLER'!$AG$2:$AH$10,2,TRUE)*AQ$2</f>
        <v>0.32</v>
      </c>
      <c r="AR79" s="59">
        <f>VLOOKUP(AC79,'SCORE TALLER'!$U$2:$V$10,2,FALSE)*AR$2</f>
        <v>0.04</v>
      </c>
      <c r="AS79" s="59">
        <f>VLOOKUP(AE79,'SCORE TALLER'!$Y$2:$Z$10,2,FALSE)*AS$2</f>
        <v>0.03</v>
      </c>
      <c r="AT79" s="59">
        <f>VLOOKUP(Z79,'SCORE TALLER'!$O$2:$P$10,2,TRUE)*AT$2</f>
        <v>0.04</v>
      </c>
      <c r="AU79" s="59">
        <f>VLOOKUP(S79,'SCORE TALLER'!$A$2:$B$10,2,FALSE)*AU$2</f>
        <v>0.15000000000000002</v>
      </c>
      <c r="AV79" s="59">
        <f>VLOOKUP(AJ79,'SCORE TALLER'!$AI$2:$AJ$10,2,TRUE)*AV$2</f>
        <v>0.1</v>
      </c>
      <c r="AW79" s="59">
        <f>VLOOKUP(AK79,'SCORE TALLER'!$AK$2:$AL$10,2,TRUE)*AW$2</f>
        <v>0.2</v>
      </c>
      <c r="AX79" s="59">
        <f>VLOOKUP(T79,'SCORE TALLER'!$C$2:$D$10,2,FALSE)*AX$2</f>
        <v>0</v>
      </c>
      <c r="AY79" s="59">
        <f>VLOOKUP(W79,'SCORE TALLER'!$I$2:$J$10,2,TRUE)*AY$2</f>
        <v>0</v>
      </c>
      <c r="AZ79" s="59">
        <f>VLOOKUP(X79,'SCORE TALLER'!$K$2:$L$10,2,TRUE)*AZ$2</f>
        <v>0</v>
      </c>
      <c r="BA79" s="59">
        <f>VLOOKUP(U79,'SCORE TALLER'!$E$2:$F$10,2,FALSE)*BA$2</f>
        <v>0</v>
      </c>
      <c r="BB79" s="59">
        <f>VLOOKUP(Y79,'SCORE TALLER'!$M$2:$N$10,2,TRUE)*BB$2</f>
        <v>0.05</v>
      </c>
      <c r="BC79" s="59">
        <f>VLOOKUP(AA79,'SCORE TALLER'!$Q$2:$R$10,2,FALSE)*BC$2</f>
        <v>0.05</v>
      </c>
      <c r="BD79" s="59">
        <f>VLOOKUP(V79,'SCORE TALLER'!$G$2:$H$10,2,FALSE)*BD$2</f>
        <v>0</v>
      </c>
      <c r="BE79" s="59">
        <f>VLOOKUP(AF79,'SCORE TALLER'!$AA$2:$AB$10,2,FALSE)*BE$2</f>
        <v>0.5</v>
      </c>
      <c r="BF79" s="59">
        <f>VLOOKUP(AL79,'SCORE TALLER'!$AM$2:$AN$10,2,TRUE)*BF$2</f>
        <v>0.5</v>
      </c>
      <c r="BG79" s="67">
        <f t="shared" si="25"/>
        <v>2.4300000000000006</v>
      </c>
      <c r="BH79" s="67" t="str">
        <f>VLOOKUP(BG79,'SCORE TALLER'!$AP$2:$AQ$7,2,TRUE)</f>
        <v>3. Medio</v>
      </c>
      <c r="BI79" s="67" t="str">
        <f t="shared" si="26"/>
        <v>LBZ</v>
      </c>
      <c r="BJ79" s="67" t="str">
        <f>+U79</f>
        <v>A</v>
      </c>
      <c r="BK79" s="67" t="str">
        <f t="shared" si="27"/>
        <v>E</v>
      </c>
      <c r="BL79" s="86">
        <f t="shared" si="28"/>
        <v>2095549</v>
      </c>
      <c r="BM79" s="86">
        <f t="shared" si="29"/>
        <v>5341000</v>
      </c>
    </row>
    <row r="80" spans="1:65" x14ac:dyDescent="0.3">
      <c r="A80" s="57">
        <v>44084642</v>
      </c>
      <c r="B80" s="12" t="s">
        <v>218</v>
      </c>
      <c r="C80" s="58" t="s">
        <v>105</v>
      </c>
      <c r="D80" s="58" t="s">
        <v>30</v>
      </c>
      <c r="E80" s="58">
        <v>770000</v>
      </c>
      <c r="F80" s="58">
        <v>8458985</v>
      </c>
      <c r="G80" s="58">
        <f t="shared" si="17"/>
        <v>7112865</v>
      </c>
      <c r="H80" s="58">
        <f t="shared" si="18"/>
        <v>3063443</v>
      </c>
      <c r="I80" s="58">
        <v>8459000</v>
      </c>
      <c r="J80" s="58">
        <v>303837</v>
      </c>
      <c r="K80" s="58">
        <v>0</v>
      </c>
      <c r="L80" s="58">
        <v>4049422</v>
      </c>
      <c r="M80" s="58">
        <v>1346120</v>
      </c>
      <c r="N80" s="58">
        <f>VLOOKUP(AD80,'tabla ingresos'!$A$3:$D$15,4,FALSE)</f>
        <v>2000000</v>
      </c>
      <c r="O80" s="58">
        <v>477846.81496527698</v>
      </c>
      <c r="P80" s="58">
        <v>18064000</v>
      </c>
      <c r="Q80" s="58">
        <v>10394000</v>
      </c>
      <c r="R80" s="12">
        <v>5001</v>
      </c>
      <c r="S80" s="12" t="s">
        <v>87</v>
      </c>
      <c r="T80" s="12" t="s">
        <v>89</v>
      </c>
      <c r="U80" s="12" t="s">
        <v>10</v>
      </c>
      <c r="V80" s="12">
        <v>4</v>
      </c>
      <c r="W80" s="12">
        <v>0</v>
      </c>
      <c r="X80" s="12">
        <v>0</v>
      </c>
      <c r="Y80" s="59">
        <v>3.3671232876712329</v>
      </c>
      <c r="Z80" s="59">
        <v>37.701369863013696</v>
      </c>
      <c r="AA80" s="12">
        <v>2</v>
      </c>
      <c r="AB80" s="12">
        <v>4</v>
      </c>
      <c r="AC80" s="12">
        <v>2</v>
      </c>
      <c r="AD80" s="12">
        <v>3</v>
      </c>
      <c r="AE80" s="12">
        <v>2</v>
      </c>
      <c r="AF80" s="58" t="s">
        <v>0</v>
      </c>
      <c r="AG80" s="66">
        <f t="shared" si="19"/>
        <v>0.26056127165509235</v>
      </c>
      <c r="AH80" s="67">
        <f t="shared" si="20"/>
        <v>8.8409949999999995</v>
      </c>
      <c r="AI80" s="67">
        <f t="shared" si="21"/>
        <v>0.7053733333333333</v>
      </c>
      <c r="AJ80" s="67">
        <f t="shared" si="22"/>
        <v>2.3709549999999999</v>
      </c>
      <c r="AK80" s="67">
        <f t="shared" si="23"/>
        <v>1.0211476666666666</v>
      </c>
      <c r="AL80" s="67">
        <f t="shared" si="24"/>
        <v>3.4646666666666666</v>
      </c>
      <c r="AM80" s="59">
        <f>VLOOKUP(AG80,'SCORE TALLER'!$AC$2:$AD$10,2,TRUE)*AM$2</f>
        <v>0</v>
      </c>
      <c r="AN80" s="59">
        <f>VLOOKUP(AD80,'SCORE TALLER'!$W$2:$X$10,2,TRUE)*AN$2</f>
        <v>0.32</v>
      </c>
      <c r="AO80" s="59">
        <f>VLOOKUP(AB80,'SCORE TALLER'!$S$2:$T$10,2,FALSE)*AO$2</f>
        <v>0.02</v>
      </c>
      <c r="AP80" s="59">
        <f>VLOOKUP(AH80,'SCORE TALLER'!$AE$2:$AF$10,2,TRUE)*AP$2</f>
        <v>0.08</v>
      </c>
      <c r="AQ80" s="59">
        <f>VLOOKUP(AI80,'SCORE TALLER'!$AG$2:$AH$10,2,TRUE)*AQ$2</f>
        <v>0.4</v>
      </c>
      <c r="AR80" s="59">
        <f>VLOOKUP(AC80,'SCORE TALLER'!$U$2:$V$10,2,FALSE)*AR$2</f>
        <v>0.04</v>
      </c>
      <c r="AS80" s="59">
        <f>VLOOKUP(AE80,'SCORE TALLER'!$Y$2:$Z$10,2,FALSE)*AS$2</f>
        <v>0.01</v>
      </c>
      <c r="AT80" s="59">
        <f>VLOOKUP(Z80,'SCORE TALLER'!$O$2:$P$10,2,TRUE)*AT$2</f>
        <v>0.03</v>
      </c>
      <c r="AU80" s="59">
        <f>VLOOKUP(S80,'SCORE TALLER'!$A$2:$B$10,2,FALSE)*AU$2</f>
        <v>0.15000000000000002</v>
      </c>
      <c r="AV80" s="59">
        <f>VLOOKUP(AJ80,'SCORE TALLER'!$AI$2:$AJ$10,2,TRUE)*AV$2</f>
        <v>0.15000000000000002</v>
      </c>
      <c r="AW80" s="59">
        <f>VLOOKUP(AK80,'SCORE TALLER'!$AK$2:$AL$10,2,TRUE)*AW$2</f>
        <v>0.2</v>
      </c>
      <c r="AX80" s="59">
        <f>VLOOKUP(T80,'SCORE TALLER'!$C$2:$D$10,2,FALSE)*AX$2</f>
        <v>0</v>
      </c>
      <c r="AY80" s="59">
        <f>VLOOKUP(W80,'SCORE TALLER'!$I$2:$J$10,2,TRUE)*AY$2</f>
        <v>0</v>
      </c>
      <c r="AZ80" s="59">
        <f>VLOOKUP(X80,'SCORE TALLER'!$K$2:$L$10,2,TRUE)*AZ$2</f>
        <v>0</v>
      </c>
      <c r="BA80" s="59">
        <f>VLOOKUP(U80,'SCORE TALLER'!$E$2:$F$10,2,FALSE)*BA$2</f>
        <v>0</v>
      </c>
      <c r="BB80" s="59">
        <f>VLOOKUP(Y80,'SCORE TALLER'!$M$2:$N$10,2,TRUE)*BB$2</f>
        <v>0.04</v>
      </c>
      <c r="BC80" s="59">
        <f>VLOOKUP(AA80,'SCORE TALLER'!$Q$2:$R$10,2,FALSE)*BC$2</f>
        <v>0</v>
      </c>
      <c r="BD80" s="59">
        <f>VLOOKUP(V80,'SCORE TALLER'!$G$2:$H$10,2,FALSE)*BD$2</f>
        <v>0</v>
      </c>
      <c r="BE80" s="59">
        <f>VLOOKUP(AF80,'SCORE TALLER'!$AA$2:$AB$10,2,FALSE)*BE$2</f>
        <v>0.5</v>
      </c>
      <c r="BF80" s="59">
        <f>VLOOKUP(AL80,'SCORE TALLER'!$AM$2:$AN$10,2,TRUE)*BF$2</f>
        <v>0.5</v>
      </c>
      <c r="BG80" s="67">
        <f t="shared" si="25"/>
        <v>2.4400000000000004</v>
      </c>
      <c r="BH80" s="67" t="str">
        <f>VLOOKUP(BG80,'SCORE TALLER'!$AP$2:$AQ$7,2,TRUE)</f>
        <v>3. Medio</v>
      </c>
      <c r="BI80" s="67" t="str">
        <f t="shared" si="26"/>
        <v>LBZ</v>
      </c>
      <c r="BJ80" s="67" t="str">
        <f>+U80</f>
        <v>A</v>
      </c>
      <c r="BK80" s="67" t="str">
        <f t="shared" si="27"/>
        <v>E</v>
      </c>
      <c r="BL80" s="86">
        <f t="shared" si="28"/>
        <v>3063443</v>
      </c>
      <c r="BM80" s="86">
        <f t="shared" si="29"/>
        <v>10394000</v>
      </c>
    </row>
    <row r="81" spans="1:65" x14ac:dyDescent="0.3">
      <c r="A81" s="57">
        <v>2228202422</v>
      </c>
      <c r="B81" s="12" t="s">
        <v>219</v>
      </c>
      <c r="C81" s="58" t="s">
        <v>105</v>
      </c>
      <c r="D81" s="58" t="s">
        <v>30</v>
      </c>
      <c r="E81" s="58">
        <v>960217</v>
      </c>
      <c r="F81" s="58">
        <v>8400000</v>
      </c>
      <c r="G81" s="58">
        <f t="shared" si="17"/>
        <v>7193726</v>
      </c>
      <c r="H81" s="58">
        <f t="shared" si="18"/>
        <v>2726583</v>
      </c>
      <c r="I81" s="58">
        <v>8400000</v>
      </c>
      <c r="J81" s="58">
        <v>207859</v>
      </c>
      <c r="K81" s="58">
        <v>0</v>
      </c>
      <c r="L81" s="58">
        <v>4467143</v>
      </c>
      <c r="M81" s="58">
        <v>1206274</v>
      </c>
      <c r="N81" s="58">
        <f>VLOOKUP(AD81,'tabla ingresos'!$A$3:$D$15,4,FALSE)</f>
        <v>1000000</v>
      </c>
      <c r="O81" s="58">
        <v>315748.72999598709</v>
      </c>
      <c r="P81" s="58">
        <v>10227000</v>
      </c>
      <c r="Q81" s="58">
        <v>5195000</v>
      </c>
      <c r="R81" s="12">
        <v>76892</v>
      </c>
      <c r="S81" s="12" t="s">
        <v>87</v>
      </c>
      <c r="T81" s="12" t="s">
        <v>89</v>
      </c>
      <c r="U81" s="12" t="s">
        <v>10</v>
      </c>
      <c r="V81" s="12">
        <v>4</v>
      </c>
      <c r="W81" s="12">
        <v>0</v>
      </c>
      <c r="X81" s="12">
        <v>0</v>
      </c>
      <c r="Y81" s="59">
        <v>3.9643835616438357</v>
      </c>
      <c r="Z81" s="59">
        <v>32.509589041095893</v>
      </c>
      <c r="AA81" s="12">
        <v>2</v>
      </c>
      <c r="AB81" s="12">
        <v>2</v>
      </c>
      <c r="AC81" s="12">
        <v>2</v>
      </c>
      <c r="AD81" s="12">
        <v>2</v>
      </c>
      <c r="AE81" s="12">
        <v>3</v>
      </c>
      <c r="AF81" s="58" t="s">
        <v>0</v>
      </c>
      <c r="AG81" s="66">
        <f t="shared" si="19"/>
        <v>0.34907181999732473</v>
      </c>
      <c r="AH81" s="67">
        <f t="shared" si="20"/>
        <v>12.417999999999999</v>
      </c>
      <c r="AI81" s="67">
        <f t="shared" si="21"/>
        <v>1.4443273333333333</v>
      </c>
      <c r="AJ81" s="67">
        <f t="shared" si="22"/>
        <v>4.7958173333333329</v>
      </c>
      <c r="AK81" s="67">
        <f t="shared" si="23"/>
        <v>1.8177220000000001</v>
      </c>
      <c r="AL81" s="67">
        <f t="shared" si="24"/>
        <v>3.4633333333333334</v>
      </c>
      <c r="AM81" s="59">
        <f>VLOOKUP(AG81,'SCORE TALLER'!$AC$2:$AD$10,2,TRUE)*AM$2</f>
        <v>0</v>
      </c>
      <c r="AN81" s="59">
        <f>VLOOKUP(AD81,'SCORE TALLER'!$W$2:$X$10,2,TRUE)*AN$2</f>
        <v>0.32</v>
      </c>
      <c r="AO81" s="59">
        <f>VLOOKUP(AB81,'SCORE TALLER'!$S$2:$T$10,2,FALSE)*AO$2</f>
        <v>0.04</v>
      </c>
      <c r="AP81" s="59">
        <f>VLOOKUP(AH81,'SCORE TALLER'!$AE$2:$AF$10,2,TRUE)*AP$2</f>
        <v>0.16</v>
      </c>
      <c r="AQ81" s="59">
        <f>VLOOKUP(AI81,'SCORE TALLER'!$AG$2:$AH$10,2,TRUE)*AQ$2</f>
        <v>0.32</v>
      </c>
      <c r="AR81" s="59">
        <f>VLOOKUP(AC81,'SCORE TALLER'!$U$2:$V$10,2,FALSE)*AR$2</f>
        <v>0.04</v>
      </c>
      <c r="AS81" s="59">
        <f>VLOOKUP(AE81,'SCORE TALLER'!$Y$2:$Z$10,2,FALSE)*AS$2</f>
        <v>0.02</v>
      </c>
      <c r="AT81" s="59">
        <f>VLOOKUP(Z81,'SCORE TALLER'!$O$2:$P$10,2,TRUE)*AT$2</f>
        <v>0.04</v>
      </c>
      <c r="AU81" s="59">
        <f>VLOOKUP(S81,'SCORE TALLER'!$A$2:$B$10,2,FALSE)*AU$2</f>
        <v>0.15000000000000002</v>
      </c>
      <c r="AV81" s="59">
        <f>VLOOKUP(AJ81,'SCORE TALLER'!$AI$2:$AJ$10,2,TRUE)*AV$2</f>
        <v>0.05</v>
      </c>
      <c r="AW81" s="59">
        <f>VLOOKUP(AK81,'SCORE TALLER'!$AK$2:$AL$10,2,TRUE)*AW$2</f>
        <v>0.2</v>
      </c>
      <c r="AX81" s="59">
        <f>VLOOKUP(T81,'SCORE TALLER'!$C$2:$D$10,2,FALSE)*AX$2</f>
        <v>0</v>
      </c>
      <c r="AY81" s="59">
        <f>VLOOKUP(W81,'SCORE TALLER'!$I$2:$J$10,2,TRUE)*AY$2</f>
        <v>0</v>
      </c>
      <c r="AZ81" s="59">
        <f>VLOOKUP(X81,'SCORE TALLER'!$K$2:$L$10,2,TRUE)*AZ$2</f>
        <v>0</v>
      </c>
      <c r="BA81" s="59">
        <f>VLOOKUP(U81,'SCORE TALLER'!$E$2:$F$10,2,FALSE)*BA$2</f>
        <v>0</v>
      </c>
      <c r="BB81" s="59">
        <f>VLOOKUP(Y81,'SCORE TALLER'!$M$2:$N$10,2,TRUE)*BB$2</f>
        <v>0.04</v>
      </c>
      <c r="BC81" s="59">
        <f>VLOOKUP(AA81,'SCORE TALLER'!$Q$2:$R$10,2,FALSE)*BC$2</f>
        <v>0</v>
      </c>
      <c r="BD81" s="59">
        <f>VLOOKUP(V81,'SCORE TALLER'!$G$2:$H$10,2,FALSE)*BD$2</f>
        <v>0</v>
      </c>
      <c r="BE81" s="59">
        <f>VLOOKUP(AF81,'SCORE TALLER'!$AA$2:$AB$10,2,FALSE)*BE$2</f>
        <v>0.5</v>
      </c>
      <c r="BF81" s="59">
        <f>VLOOKUP(AL81,'SCORE TALLER'!$AM$2:$AN$10,2,TRUE)*BF$2</f>
        <v>0.5</v>
      </c>
      <c r="BG81" s="67">
        <f t="shared" si="25"/>
        <v>2.3800000000000003</v>
      </c>
      <c r="BH81" s="67" t="str">
        <f>VLOOKUP(BG81,'SCORE TALLER'!$AP$2:$AQ$7,2,TRUE)</f>
        <v>3. Medio</v>
      </c>
      <c r="BI81" s="67" t="str">
        <f t="shared" si="26"/>
        <v>LBZ</v>
      </c>
      <c r="BJ81" s="67" t="str">
        <f>+U81</f>
        <v>A</v>
      </c>
      <c r="BK81" s="67" t="str">
        <f t="shared" si="27"/>
        <v>E</v>
      </c>
      <c r="BL81" s="86">
        <f t="shared" si="28"/>
        <v>2726583</v>
      </c>
      <c r="BM81" s="86">
        <f t="shared" si="29"/>
        <v>5195000</v>
      </c>
    </row>
    <row r="82" spans="1:65" x14ac:dyDescent="0.3">
      <c r="A82" s="57">
        <v>2244028820</v>
      </c>
      <c r="B82" s="12" t="s">
        <v>220</v>
      </c>
      <c r="C82" s="58" t="s">
        <v>105</v>
      </c>
      <c r="D82" s="58" t="s">
        <v>114</v>
      </c>
      <c r="E82" s="58">
        <v>243270</v>
      </c>
      <c r="F82" s="58">
        <v>2474222</v>
      </c>
      <c r="G82" s="58">
        <f t="shared" si="17"/>
        <v>1202205</v>
      </c>
      <c r="H82" s="58">
        <f t="shared" si="18"/>
        <v>0</v>
      </c>
      <c r="I82" s="58">
        <v>2474000</v>
      </c>
      <c r="J82" s="58">
        <v>91198</v>
      </c>
      <c r="K82" s="58">
        <v>0</v>
      </c>
      <c r="L82" s="58">
        <v>1500000</v>
      </c>
      <c r="M82" s="58">
        <v>1272017</v>
      </c>
      <c r="N82" s="58">
        <f>VLOOKUP(AD82,'tabla ingresos'!$A$3:$D$15,4,FALSE)</f>
        <v>1000000</v>
      </c>
      <c r="O82" s="58">
        <v>114180.74996660079</v>
      </c>
      <c r="P82" s="58">
        <v>5133000</v>
      </c>
      <c r="Q82" s="58">
        <v>5133000</v>
      </c>
      <c r="R82" s="12">
        <v>76130</v>
      </c>
      <c r="S82" s="12" t="s">
        <v>87</v>
      </c>
      <c r="T82" s="12" t="s">
        <v>89</v>
      </c>
      <c r="U82" s="12" t="s">
        <v>10</v>
      </c>
      <c r="V82" s="12">
        <v>4</v>
      </c>
      <c r="W82" s="12">
        <v>0</v>
      </c>
      <c r="X82" s="12">
        <v>0</v>
      </c>
      <c r="Y82" s="59">
        <v>4.2575342465753421</v>
      </c>
      <c r="Z82" s="59">
        <v>32.186301369863017</v>
      </c>
      <c r="AA82" s="12">
        <v>2</v>
      </c>
      <c r="AB82" s="12">
        <v>0</v>
      </c>
      <c r="AC82" s="12">
        <v>1</v>
      </c>
      <c r="AD82" s="12">
        <v>2</v>
      </c>
      <c r="AE82" s="12">
        <v>3</v>
      </c>
      <c r="AF82" s="58" t="s">
        <v>0</v>
      </c>
      <c r="AG82" s="66">
        <f t="shared" si="19"/>
        <v>0.13691916664440054</v>
      </c>
      <c r="AH82" s="67">
        <f t="shared" si="20"/>
        <v>5.0714813333333337</v>
      </c>
      <c r="AI82" s="67">
        <f t="shared" si="21"/>
        <v>1.0101913333333334</v>
      </c>
      <c r="AJ82" s="67">
        <f t="shared" si="22"/>
        <v>0.80147000000000002</v>
      </c>
      <c r="AK82" s="67">
        <f t="shared" si="23"/>
        <v>0</v>
      </c>
      <c r="AL82" s="67">
        <f t="shared" si="24"/>
        <v>3.4220000000000002</v>
      </c>
      <c r="AM82" s="59">
        <f>VLOOKUP(AG82,'SCORE TALLER'!$AC$2:$AD$10,2,TRUE)*AM$2</f>
        <v>0</v>
      </c>
      <c r="AN82" s="59">
        <f>VLOOKUP(AD82,'SCORE TALLER'!$W$2:$X$10,2,TRUE)*AN$2</f>
        <v>0.32</v>
      </c>
      <c r="AO82" s="59">
        <f>VLOOKUP(AB82,'SCORE TALLER'!$S$2:$T$10,2,FALSE)*AO$2</f>
        <v>0.05</v>
      </c>
      <c r="AP82" s="59">
        <f>VLOOKUP(AH82,'SCORE TALLER'!$AE$2:$AF$10,2,TRUE)*AP$2</f>
        <v>0.08</v>
      </c>
      <c r="AQ82" s="59">
        <f>VLOOKUP(AI82,'SCORE TALLER'!$AG$2:$AH$10,2,TRUE)*AQ$2</f>
        <v>0.32</v>
      </c>
      <c r="AR82" s="59">
        <f>VLOOKUP(AC82,'SCORE TALLER'!$U$2:$V$10,2,FALSE)*AR$2</f>
        <v>0.05</v>
      </c>
      <c r="AS82" s="59">
        <f>VLOOKUP(AE82,'SCORE TALLER'!$Y$2:$Z$10,2,FALSE)*AS$2</f>
        <v>0.02</v>
      </c>
      <c r="AT82" s="59">
        <f>VLOOKUP(Z82,'SCORE TALLER'!$O$2:$P$10,2,TRUE)*AT$2</f>
        <v>0.04</v>
      </c>
      <c r="AU82" s="59">
        <f>VLOOKUP(S82,'SCORE TALLER'!$A$2:$B$10,2,FALSE)*AU$2</f>
        <v>0.15000000000000002</v>
      </c>
      <c r="AV82" s="59">
        <f>VLOOKUP(AJ82,'SCORE TALLER'!$AI$2:$AJ$10,2,TRUE)*AV$2</f>
        <v>0.25</v>
      </c>
      <c r="AW82" s="59">
        <f>VLOOKUP(AK82,'SCORE TALLER'!$AK$2:$AL$10,2,TRUE)*AW$2</f>
        <v>0.25</v>
      </c>
      <c r="AX82" s="59">
        <f>VLOOKUP(T82,'SCORE TALLER'!$C$2:$D$10,2,FALSE)*AX$2</f>
        <v>0</v>
      </c>
      <c r="AY82" s="59">
        <f>VLOOKUP(W82,'SCORE TALLER'!$I$2:$J$10,2,TRUE)*AY$2</f>
        <v>0</v>
      </c>
      <c r="AZ82" s="59">
        <f>VLOOKUP(X82,'SCORE TALLER'!$K$2:$L$10,2,TRUE)*AZ$2</f>
        <v>0</v>
      </c>
      <c r="BA82" s="59">
        <f>VLOOKUP(U82,'SCORE TALLER'!$E$2:$F$10,2,FALSE)*BA$2</f>
        <v>0</v>
      </c>
      <c r="BB82" s="59">
        <f>VLOOKUP(Y82,'SCORE TALLER'!$M$2:$N$10,2,TRUE)*BB$2</f>
        <v>0.03</v>
      </c>
      <c r="BC82" s="59">
        <f>VLOOKUP(AA82,'SCORE TALLER'!$Q$2:$R$10,2,FALSE)*BC$2</f>
        <v>0</v>
      </c>
      <c r="BD82" s="59">
        <f>VLOOKUP(V82,'SCORE TALLER'!$G$2:$H$10,2,FALSE)*BD$2</f>
        <v>0</v>
      </c>
      <c r="BE82" s="59">
        <f>VLOOKUP(AF82,'SCORE TALLER'!$AA$2:$AB$10,2,FALSE)*BE$2</f>
        <v>0.5</v>
      </c>
      <c r="BF82" s="59">
        <f>VLOOKUP(AL82,'SCORE TALLER'!$AM$2:$AN$10,2,TRUE)*BF$2</f>
        <v>0.5</v>
      </c>
      <c r="BG82" s="67">
        <f t="shared" si="25"/>
        <v>2.5600000000000005</v>
      </c>
      <c r="BH82" s="67" t="str">
        <f>VLOOKUP(BG82,'SCORE TALLER'!$AP$2:$AQ$7,2,TRUE)</f>
        <v>4. Alto</v>
      </c>
      <c r="BI82" s="67" t="str">
        <f t="shared" si="26"/>
        <v>LBZ</v>
      </c>
      <c r="BJ82" s="67" t="str">
        <f>+U82</f>
        <v>A</v>
      </c>
      <c r="BK82" s="67" t="str">
        <f t="shared" si="27"/>
        <v>E</v>
      </c>
      <c r="BL82" s="86">
        <f t="shared" si="28"/>
        <v>0</v>
      </c>
      <c r="BM82" s="86">
        <f t="shared" si="29"/>
        <v>5133000</v>
      </c>
    </row>
    <row r="83" spans="1:65" x14ac:dyDescent="0.3">
      <c r="A83" s="57">
        <v>2044028042</v>
      </c>
      <c r="B83" s="12" t="s">
        <v>221</v>
      </c>
      <c r="C83" s="58" t="s">
        <v>105</v>
      </c>
      <c r="D83" s="58" t="s">
        <v>115</v>
      </c>
      <c r="E83" s="58"/>
      <c r="F83" s="58">
        <v>3716464</v>
      </c>
      <c r="G83" s="58">
        <f t="shared" si="17"/>
        <v>2182844</v>
      </c>
      <c r="H83" s="58">
        <f t="shared" si="18"/>
        <v>2182844</v>
      </c>
      <c r="I83" s="58">
        <v>3716000</v>
      </c>
      <c r="J83" s="58">
        <v>129383</v>
      </c>
      <c r="K83" s="58">
        <v>0</v>
      </c>
      <c r="L83" s="58">
        <v>0</v>
      </c>
      <c r="M83" s="58">
        <v>1533620</v>
      </c>
      <c r="N83" s="58">
        <f>VLOOKUP(AD83,'tabla ingresos'!$A$3:$D$15,4,FALSE)</f>
        <v>1000000</v>
      </c>
      <c r="O83" s="58">
        <v>121632.6399410429</v>
      </c>
      <c r="P83" s="58">
        <v>5468000</v>
      </c>
      <c r="Q83" s="58">
        <v>5398000</v>
      </c>
      <c r="R83" s="12">
        <v>68276</v>
      </c>
      <c r="S83" s="12" t="s">
        <v>88</v>
      </c>
      <c r="T83" s="12" t="s">
        <v>89</v>
      </c>
      <c r="U83" s="12" t="s">
        <v>10</v>
      </c>
      <c r="V83" s="12">
        <v>4</v>
      </c>
      <c r="W83" s="12">
        <v>0</v>
      </c>
      <c r="X83" s="12">
        <v>0</v>
      </c>
      <c r="Y83" s="59">
        <v>3.989041095890411</v>
      </c>
      <c r="Z83" s="59">
        <v>26.92876712328767</v>
      </c>
      <c r="AA83" s="12">
        <v>1</v>
      </c>
      <c r="AB83" s="12">
        <v>1</v>
      </c>
      <c r="AC83" s="12">
        <v>1</v>
      </c>
      <c r="AD83" s="12">
        <v>2</v>
      </c>
      <c r="AE83" s="12">
        <v>1</v>
      </c>
      <c r="AF83" s="58" t="s">
        <v>0</v>
      </c>
      <c r="AG83" s="66">
        <f t="shared" si="19"/>
        <v>0.16734375996069525</v>
      </c>
      <c r="AH83" s="67">
        <f t="shared" si="20"/>
        <v>6.1229760000000004</v>
      </c>
      <c r="AI83" s="67">
        <f t="shared" si="21"/>
        <v>1.0224133333333334</v>
      </c>
      <c r="AJ83" s="67">
        <f t="shared" si="22"/>
        <v>1.4552293333333333</v>
      </c>
      <c r="AK83" s="67">
        <f t="shared" si="23"/>
        <v>1.4552293333333333</v>
      </c>
      <c r="AL83" s="67">
        <f t="shared" si="24"/>
        <v>3.5986666666666665</v>
      </c>
      <c r="AM83" s="59">
        <f>VLOOKUP(AG83,'SCORE TALLER'!$AC$2:$AD$10,2,TRUE)*AM$2</f>
        <v>0</v>
      </c>
      <c r="AN83" s="59">
        <f>VLOOKUP(AD83,'SCORE TALLER'!$W$2:$X$10,2,TRUE)*AN$2</f>
        <v>0.32</v>
      </c>
      <c r="AO83" s="59">
        <f>VLOOKUP(AB83,'SCORE TALLER'!$S$2:$T$10,2,FALSE)*AO$2</f>
        <v>0.05</v>
      </c>
      <c r="AP83" s="59">
        <f>VLOOKUP(AH83,'SCORE TALLER'!$AE$2:$AF$10,2,TRUE)*AP$2</f>
        <v>0.08</v>
      </c>
      <c r="AQ83" s="59">
        <f>VLOOKUP(AI83,'SCORE TALLER'!$AG$2:$AH$10,2,TRUE)*AQ$2</f>
        <v>0.32</v>
      </c>
      <c r="AR83" s="59">
        <f>VLOOKUP(AC83,'SCORE TALLER'!$U$2:$V$10,2,FALSE)*AR$2</f>
        <v>0.05</v>
      </c>
      <c r="AS83" s="59">
        <f>VLOOKUP(AE83,'SCORE TALLER'!$Y$2:$Z$10,2,FALSE)*AS$2</f>
        <v>0.03</v>
      </c>
      <c r="AT83" s="59">
        <f>VLOOKUP(Z83,'SCORE TALLER'!$O$2:$P$10,2,TRUE)*AT$2</f>
        <v>0.04</v>
      </c>
      <c r="AU83" s="59">
        <f>VLOOKUP(S83,'SCORE TALLER'!$A$2:$B$10,2,FALSE)*AU$2</f>
        <v>0.25</v>
      </c>
      <c r="AV83" s="59">
        <f>VLOOKUP(AJ83,'SCORE TALLER'!$AI$2:$AJ$10,2,TRUE)*AV$2</f>
        <v>0.2</v>
      </c>
      <c r="AW83" s="59">
        <f>VLOOKUP(AK83,'SCORE TALLER'!$AK$2:$AL$10,2,TRUE)*AW$2</f>
        <v>0.2</v>
      </c>
      <c r="AX83" s="59">
        <f>VLOOKUP(T83,'SCORE TALLER'!$C$2:$D$10,2,FALSE)*AX$2</f>
        <v>0</v>
      </c>
      <c r="AY83" s="59">
        <f>VLOOKUP(W83,'SCORE TALLER'!$I$2:$J$10,2,TRUE)*AY$2</f>
        <v>0</v>
      </c>
      <c r="AZ83" s="59">
        <f>VLOOKUP(X83,'SCORE TALLER'!$K$2:$L$10,2,TRUE)*AZ$2</f>
        <v>0</v>
      </c>
      <c r="BA83" s="59">
        <f>VLOOKUP(U83,'SCORE TALLER'!$E$2:$F$10,2,FALSE)*BA$2</f>
        <v>0</v>
      </c>
      <c r="BB83" s="59">
        <f>VLOOKUP(Y83,'SCORE TALLER'!$M$2:$N$10,2,TRUE)*BB$2</f>
        <v>0.04</v>
      </c>
      <c r="BC83" s="59">
        <f>VLOOKUP(AA83,'SCORE TALLER'!$Q$2:$R$10,2,FALSE)*BC$2</f>
        <v>0.05</v>
      </c>
      <c r="BD83" s="59">
        <f>VLOOKUP(V83,'SCORE TALLER'!$G$2:$H$10,2,FALSE)*BD$2</f>
        <v>0</v>
      </c>
      <c r="BE83" s="59">
        <f>VLOOKUP(AF83,'SCORE TALLER'!$AA$2:$AB$10,2,FALSE)*BE$2</f>
        <v>0.5</v>
      </c>
      <c r="BF83" s="59">
        <f>VLOOKUP(AL83,'SCORE TALLER'!$AM$2:$AN$10,2,TRUE)*BF$2</f>
        <v>0.5</v>
      </c>
      <c r="BG83" s="67">
        <f t="shared" si="25"/>
        <v>2.63</v>
      </c>
      <c r="BH83" s="67" t="str">
        <f>VLOOKUP(BG83,'SCORE TALLER'!$AP$2:$AQ$7,2,TRUE)</f>
        <v>4. Alto</v>
      </c>
      <c r="BI83" s="67" t="str">
        <f t="shared" si="26"/>
        <v>LBZ</v>
      </c>
      <c r="BJ83" s="67" t="s">
        <v>17</v>
      </c>
      <c r="BK83" s="67" t="str">
        <f t="shared" si="27"/>
        <v>E</v>
      </c>
      <c r="BL83" s="86">
        <f t="shared" si="28"/>
        <v>2182844</v>
      </c>
      <c r="BM83" s="86">
        <f t="shared" si="29"/>
        <v>5398000</v>
      </c>
    </row>
    <row r="84" spans="1:65" x14ac:dyDescent="0.3">
      <c r="A84" s="57">
        <v>44202044</v>
      </c>
      <c r="B84" s="12" t="s">
        <v>222</v>
      </c>
      <c r="C84" s="58" t="s">
        <v>105</v>
      </c>
      <c r="D84" s="58" t="s">
        <v>30</v>
      </c>
      <c r="E84" s="58">
        <v>1157217</v>
      </c>
      <c r="F84" s="58">
        <v>7763302</v>
      </c>
      <c r="G84" s="58">
        <f t="shared" si="17"/>
        <v>6457434</v>
      </c>
      <c r="H84" s="58">
        <f t="shared" si="18"/>
        <v>3202001</v>
      </c>
      <c r="I84" s="58">
        <v>3311000</v>
      </c>
      <c r="J84" s="58">
        <v>258537</v>
      </c>
      <c r="K84" s="58">
        <v>0</v>
      </c>
      <c r="L84" s="58">
        <v>3255433</v>
      </c>
      <c r="M84" s="58">
        <v>1305868</v>
      </c>
      <c r="N84" s="58">
        <f>VLOOKUP(AD84,'tabla ingresos'!$A$3:$D$15,4,FALSE)</f>
        <v>1000000</v>
      </c>
      <c r="O84" s="58">
        <v>132362.85632679216</v>
      </c>
      <c r="P84" s="58">
        <v>4927000</v>
      </c>
      <c r="Q84" s="58">
        <v>4927000</v>
      </c>
      <c r="R84" s="12">
        <v>5631</v>
      </c>
      <c r="S84" s="12" t="s">
        <v>87</v>
      </c>
      <c r="T84" s="12" t="s">
        <v>89</v>
      </c>
      <c r="U84" s="12" t="s">
        <v>10</v>
      </c>
      <c r="V84" s="12">
        <v>4</v>
      </c>
      <c r="W84" s="12">
        <v>0</v>
      </c>
      <c r="X84" s="12">
        <v>0</v>
      </c>
      <c r="Y84" s="59">
        <v>4.3452054794520549</v>
      </c>
      <c r="Z84" s="59">
        <v>43.824657534246576</v>
      </c>
      <c r="AA84" s="12">
        <v>2</v>
      </c>
      <c r="AB84" s="12">
        <v>2</v>
      </c>
      <c r="AC84" s="12">
        <v>3</v>
      </c>
      <c r="AD84" s="12">
        <v>2</v>
      </c>
      <c r="AE84" s="12">
        <v>1</v>
      </c>
      <c r="AF84" s="58" t="s">
        <v>0</v>
      </c>
      <c r="AG84" s="66">
        <f t="shared" si="19"/>
        <v>0.26059990421786144</v>
      </c>
      <c r="AH84" s="67">
        <f t="shared" si="20"/>
        <v>8.4602013333333339</v>
      </c>
      <c r="AI84" s="67">
        <f t="shared" si="21"/>
        <v>1.6420566666666667</v>
      </c>
      <c r="AJ84" s="67">
        <f t="shared" si="22"/>
        <v>4.3049559999999998</v>
      </c>
      <c r="AK84" s="67">
        <f t="shared" si="23"/>
        <v>2.1346673333333333</v>
      </c>
      <c r="AL84" s="67">
        <f t="shared" si="24"/>
        <v>3.2846666666666668</v>
      </c>
      <c r="AM84" s="59">
        <f>VLOOKUP(AG84,'SCORE TALLER'!$AC$2:$AD$10,2,TRUE)*AM$2</f>
        <v>0</v>
      </c>
      <c r="AN84" s="59">
        <f>VLOOKUP(AD84,'SCORE TALLER'!$W$2:$X$10,2,TRUE)*AN$2</f>
        <v>0.32</v>
      </c>
      <c r="AO84" s="59">
        <f>VLOOKUP(AB84,'SCORE TALLER'!$S$2:$T$10,2,FALSE)*AO$2</f>
        <v>0.04</v>
      </c>
      <c r="AP84" s="59">
        <f>VLOOKUP(AH84,'SCORE TALLER'!$AE$2:$AF$10,2,TRUE)*AP$2</f>
        <v>0.08</v>
      </c>
      <c r="AQ84" s="59">
        <f>VLOOKUP(AI84,'SCORE TALLER'!$AG$2:$AH$10,2,TRUE)*AQ$2</f>
        <v>0.32</v>
      </c>
      <c r="AR84" s="59">
        <f>VLOOKUP(AC84,'SCORE TALLER'!$U$2:$V$10,2,FALSE)*AR$2</f>
        <v>0.03</v>
      </c>
      <c r="AS84" s="59">
        <f>VLOOKUP(AE84,'SCORE TALLER'!$Y$2:$Z$10,2,FALSE)*AS$2</f>
        <v>0.03</v>
      </c>
      <c r="AT84" s="59">
        <f>VLOOKUP(Z84,'SCORE TALLER'!$O$2:$P$10,2,TRUE)*AT$2</f>
        <v>0.03</v>
      </c>
      <c r="AU84" s="59">
        <f>VLOOKUP(S84,'SCORE TALLER'!$A$2:$B$10,2,FALSE)*AU$2</f>
        <v>0.15000000000000002</v>
      </c>
      <c r="AV84" s="59">
        <f>VLOOKUP(AJ84,'SCORE TALLER'!$AI$2:$AJ$10,2,TRUE)*AV$2</f>
        <v>0.05</v>
      </c>
      <c r="AW84" s="59">
        <f>VLOOKUP(AK84,'SCORE TALLER'!$AK$2:$AL$10,2,TRUE)*AW$2</f>
        <v>0.15000000000000002</v>
      </c>
      <c r="AX84" s="59">
        <f>VLOOKUP(T84,'SCORE TALLER'!$C$2:$D$10,2,FALSE)*AX$2</f>
        <v>0</v>
      </c>
      <c r="AY84" s="59">
        <f>VLOOKUP(W84,'SCORE TALLER'!$I$2:$J$10,2,TRUE)*AY$2</f>
        <v>0</v>
      </c>
      <c r="AZ84" s="59">
        <f>VLOOKUP(X84,'SCORE TALLER'!$K$2:$L$10,2,TRUE)*AZ$2</f>
        <v>0</v>
      </c>
      <c r="BA84" s="59">
        <f>VLOOKUP(U84,'SCORE TALLER'!$E$2:$F$10,2,FALSE)*BA$2</f>
        <v>0</v>
      </c>
      <c r="BB84" s="59">
        <f>VLOOKUP(Y84,'SCORE TALLER'!$M$2:$N$10,2,TRUE)*BB$2</f>
        <v>0.03</v>
      </c>
      <c r="BC84" s="59">
        <f>VLOOKUP(AA84,'SCORE TALLER'!$Q$2:$R$10,2,FALSE)*BC$2</f>
        <v>0</v>
      </c>
      <c r="BD84" s="59">
        <f>VLOOKUP(V84,'SCORE TALLER'!$G$2:$H$10,2,FALSE)*BD$2</f>
        <v>0</v>
      </c>
      <c r="BE84" s="59">
        <f>VLOOKUP(AF84,'SCORE TALLER'!$AA$2:$AB$10,2,FALSE)*BE$2</f>
        <v>0.5</v>
      </c>
      <c r="BF84" s="59">
        <f>VLOOKUP(AL84,'SCORE TALLER'!$AM$2:$AN$10,2,TRUE)*BF$2</f>
        <v>0.5</v>
      </c>
      <c r="BG84" s="67">
        <f t="shared" si="25"/>
        <v>2.2300000000000004</v>
      </c>
      <c r="BH84" s="67" t="str">
        <f>VLOOKUP(BG84,'SCORE TALLER'!$AP$2:$AQ$7,2,TRUE)</f>
        <v>3. Medio</v>
      </c>
      <c r="BI84" s="67" t="str">
        <f t="shared" si="26"/>
        <v>LBZ</v>
      </c>
      <c r="BJ84" s="67" t="str">
        <f>+U84</f>
        <v>A</v>
      </c>
      <c r="BK84" s="67" t="str">
        <f t="shared" si="27"/>
        <v>E</v>
      </c>
      <c r="BL84" s="86">
        <f t="shared" si="28"/>
        <v>3202001</v>
      </c>
      <c r="BM84" s="86">
        <f t="shared" si="29"/>
        <v>4927000</v>
      </c>
    </row>
    <row r="85" spans="1:65" x14ac:dyDescent="0.3">
      <c r="A85" s="57">
        <v>2048222280</v>
      </c>
      <c r="B85" s="12" t="s">
        <v>223</v>
      </c>
      <c r="C85" s="58" t="s">
        <v>105</v>
      </c>
      <c r="D85" s="58" t="s">
        <v>115</v>
      </c>
      <c r="E85" s="58">
        <v>602439</v>
      </c>
      <c r="F85" s="58">
        <v>5072155</v>
      </c>
      <c r="G85" s="58">
        <f t="shared" si="17"/>
        <v>2114816</v>
      </c>
      <c r="H85" s="58">
        <f t="shared" si="18"/>
        <v>614816</v>
      </c>
      <c r="I85" s="58">
        <v>5072000</v>
      </c>
      <c r="J85" s="58">
        <v>212255</v>
      </c>
      <c r="K85" s="58">
        <v>0</v>
      </c>
      <c r="L85" s="58">
        <v>1500000</v>
      </c>
      <c r="M85" s="58">
        <v>2957339</v>
      </c>
      <c r="N85" s="58">
        <f>VLOOKUP(AD85,'tabla ingresos'!$A$3:$D$15,4,FALSE)</f>
        <v>1000000</v>
      </c>
      <c r="O85" s="58">
        <v>108819.83807453948</v>
      </c>
      <c r="P85" s="58">
        <v>4892000</v>
      </c>
      <c r="Q85" s="58">
        <v>4892000</v>
      </c>
      <c r="R85" s="12">
        <v>8296</v>
      </c>
      <c r="S85" s="12" t="s">
        <v>87</v>
      </c>
      <c r="T85" s="12" t="s">
        <v>89</v>
      </c>
      <c r="U85" s="12" t="s">
        <v>10</v>
      </c>
      <c r="V85" s="12">
        <v>4</v>
      </c>
      <c r="W85" s="12">
        <v>0</v>
      </c>
      <c r="X85" s="12">
        <v>0</v>
      </c>
      <c r="Y85" s="59">
        <v>5.0821917808219181</v>
      </c>
      <c r="Z85" s="59">
        <v>34.298630136986304</v>
      </c>
      <c r="AA85" s="12">
        <v>1</v>
      </c>
      <c r="AB85" s="12">
        <v>0</v>
      </c>
      <c r="AC85" s="12">
        <v>2</v>
      </c>
      <c r="AD85" s="12">
        <v>2</v>
      </c>
      <c r="AE85" s="12">
        <v>1</v>
      </c>
      <c r="AF85" s="58" t="s">
        <v>0</v>
      </c>
      <c r="AG85" s="66">
        <f t="shared" si="19"/>
        <v>0.21404989204969299</v>
      </c>
      <c r="AH85" s="67">
        <f t="shared" si="20"/>
        <v>6.6427699999999996</v>
      </c>
      <c r="AI85" s="67">
        <f t="shared" si="21"/>
        <v>2.3731853333333333</v>
      </c>
      <c r="AJ85" s="67">
        <f t="shared" si="22"/>
        <v>1.4098773333333334</v>
      </c>
      <c r="AK85" s="67">
        <f t="shared" si="23"/>
        <v>0.40987733333333332</v>
      </c>
      <c r="AL85" s="67">
        <f t="shared" si="24"/>
        <v>3.2613333333333334</v>
      </c>
      <c r="AM85" s="59">
        <f>VLOOKUP(AG85,'SCORE TALLER'!$AC$2:$AD$10,2,TRUE)*AM$2</f>
        <v>0</v>
      </c>
      <c r="AN85" s="59">
        <f>VLOOKUP(AD85,'SCORE TALLER'!$W$2:$X$10,2,TRUE)*AN$2</f>
        <v>0.32</v>
      </c>
      <c r="AO85" s="59">
        <f>VLOOKUP(AB85,'SCORE TALLER'!$S$2:$T$10,2,FALSE)*AO$2</f>
        <v>0.05</v>
      </c>
      <c r="AP85" s="59">
        <f>VLOOKUP(AH85,'SCORE TALLER'!$AE$2:$AF$10,2,TRUE)*AP$2</f>
        <v>0.08</v>
      </c>
      <c r="AQ85" s="59">
        <f>VLOOKUP(AI85,'SCORE TALLER'!$AG$2:$AH$10,2,TRUE)*AQ$2</f>
        <v>0.24</v>
      </c>
      <c r="AR85" s="59">
        <f>VLOOKUP(AC85,'SCORE TALLER'!$U$2:$V$10,2,FALSE)*AR$2</f>
        <v>0.04</v>
      </c>
      <c r="AS85" s="59">
        <f>VLOOKUP(AE85,'SCORE TALLER'!$Y$2:$Z$10,2,FALSE)*AS$2</f>
        <v>0.03</v>
      </c>
      <c r="AT85" s="59">
        <f>VLOOKUP(Z85,'SCORE TALLER'!$O$2:$P$10,2,TRUE)*AT$2</f>
        <v>0.04</v>
      </c>
      <c r="AU85" s="59">
        <f>VLOOKUP(S85,'SCORE TALLER'!$A$2:$B$10,2,FALSE)*AU$2</f>
        <v>0.15000000000000002</v>
      </c>
      <c r="AV85" s="59">
        <f>VLOOKUP(AJ85,'SCORE TALLER'!$AI$2:$AJ$10,2,TRUE)*AV$2</f>
        <v>0.2</v>
      </c>
      <c r="AW85" s="59">
        <f>VLOOKUP(AK85,'SCORE TALLER'!$AK$2:$AL$10,2,TRUE)*AW$2</f>
        <v>0.25</v>
      </c>
      <c r="AX85" s="59">
        <f>VLOOKUP(T85,'SCORE TALLER'!$C$2:$D$10,2,FALSE)*AX$2</f>
        <v>0</v>
      </c>
      <c r="AY85" s="59">
        <f>VLOOKUP(W85,'SCORE TALLER'!$I$2:$J$10,2,TRUE)*AY$2</f>
        <v>0</v>
      </c>
      <c r="AZ85" s="59">
        <f>VLOOKUP(X85,'SCORE TALLER'!$K$2:$L$10,2,TRUE)*AZ$2</f>
        <v>0</v>
      </c>
      <c r="BA85" s="59">
        <f>VLOOKUP(U85,'SCORE TALLER'!$E$2:$F$10,2,FALSE)*BA$2</f>
        <v>0</v>
      </c>
      <c r="BB85" s="59">
        <f>VLOOKUP(Y85,'SCORE TALLER'!$M$2:$N$10,2,TRUE)*BB$2</f>
        <v>0.03</v>
      </c>
      <c r="BC85" s="59">
        <f>VLOOKUP(AA85,'SCORE TALLER'!$Q$2:$R$10,2,FALSE)*BC$2</f>
        <v>0.05</v>
      </c>
      <c r="BD85" s="59">
        <f>VLOOKUP(V85,'SCORE TALLER'!$G$2:$H$10,2,FALSE)*BD$2</f>
        <v>0</v>
      </c>
      <c r="BE85" s="59">
        <f>VLOOKUP(AF85,'SCORE TALLER'!$AA$2:$AB$10,2,FALSE)*BE$2</f>
        <v>0.5</v>
      </c>
      <c r="BF85" s="59">
        <f>VLOOKUP(AL85,'SCORE TALLER'!$AM$2:$AN$10,2,TRUE)*BF$2</f>
        <v>0.5</v>
      </c>
      <c r="BG85" s="67">
        <f t="shared" si="25"/>
        <v>2.4800000000000004</v>
      </c>
      <c r="BH85" s="67" t="str">
        <f>VLOOKUP(BG85,'SCORE TALLER'!$AP$2:$AQ$7,2,TRUE)</f>
        <v>3. Medio</v>
      </c>
      <c r="BI85" s="67" t="str">
        <f t="shared" si="26"/>
        <v>LBZ</v>
      </c>
      <c r="BJ85" s="67" t="str">
        <f>+U85</f>
        <v>A</v>
      </c>
      <c r="BK85" s="67" t="str">
        <f t="shared" si="27"/>
        <v>E</v>
      </c>
      <c r="BL85" s="86">
        <f t="shared" si="28"/>
        <v>614816</v>
      </c>
      <c r="BM85" s="86">
        <f t="shared" si="29"/>
        <v>4892000</v>
      </c>
    </row>
    <row r="86" spans="1:65" x14ac:dyDescent="0.3">
      <c r="A86" s="57">
        <v>2066220044</v>
      </c>
      <c r="B86" s="12" t="s">
        <v>224</v>
      </c>
      <c r="C86" s="58" t="s">
        <v>105</v>
      </c>
      <c r="D86" s="58" t="s">
        <v>115</v>
      </c>
      <c r="E86" s="58"/>
      <c r="F86" s="58">
        <v>6733513</v>
      </c>
      <c r="G86" s="58">
        <f t="shared" si="17"/>
        <v>4401893</v>
      </c>
      <c r="H86" s="58">
        <f t="shared" si="18"/>
        <v>1540168</v>
      </c>
      <c r="I86" s="58">
        <v>6734000</v>
      </c>
      <c r="J86" s="58">
        <v>185597</v>
      </c>
      <c r="K86" s="58">
        <v>0</v>
      </c>
      <c r="L86" s="58">
        <v>2861725</v>
      </c>
      <c r="M86" s="58">
        <v>2331620</v>
      </c>
      <c r="N86" s="58">
        <f>VLOOKUP(AD86,'tabla ingresos'!$A$3:$D$15,4,FALSE)</f>
        <v>1000000</v>
      </c>
      <c r="O86" s="58">
        <v>172252.67429337787</v>
      </c>
      <c r="P86" s="58">
        <v>4784000</v>
      </c>
      <c r="Q86" s="58">
        <v>4784000</v>
      </c>
      <c r="R86" s="12">
        <v>68895</v>
      </c>
      <c r="S86" s="12" t="s">
        <v>87</v>
      </c>
      <c r="T86" s="12" t="s">
        <v>89</v>
      </c>
      <c r="U86" s="12" t="s">
        <v>10</v>
      </c>
      <c r="V86" s="12">
        <v>4</v>
      </c>
      <c r="W86" s="12">
        <v>0</v>
      </c>
      <c r="X86" s="12">
        <v>0</v>
      </c>
      <c r="Y86" s="59">
        <v>4.4904109589041097</v>
      </c>
      <c r="Z86" s="59">
        <v>32.136986301369866</v>
      </c>
      <c r="AA86" s="12">
        <v>1</v>
      </c>
      <c r="AB86" s="12">
        <v>1</v>
      </c>
      <c r="AC86" s="12">
        <v>2</v>
      </c>
      <c r="AD86" s="12">
        <v>2</v>
      </c>
      <c r="AE86" s="12">
        <v>1</v>
      </c>
      <c r="AF86" s="58" t="s">
        <v>1</v>
      </c>
      <c r="AG86" s="66">
        <f t="shared" si="19"/>
        <v>0.23856644952891859</v>
      </c>
      <c r="AH86" s="67">
        <f t="shared" si="20"/>
        <v>7.6783419999999998</v>
      </c>
      <c r="AI86" s="67">
        <f t="shared" si="21"/>
        <v>1.5544133333333334</v>
      </c>
      <c r="AJ86" s="67">
        <f t="shared" si="22"/>
        <v>2.9345953333333332</v>
      </c>
      <c r="AK86" s="67">
        <f t="shared" si="23"/>
        <v>1.0267786666666667</v>
      </c>
      <c r="AL86" s="67">
        <f t="shared" si="24"/>
        <v>3.1893333333333334</v>
      </c>
      <c r="AM86" s="59">
        <f>VLOOKUP(AG86,'SCORE TALLER'!$AC$2:$AD$10,2,TRUE)*AM$2</f>
        <v>0</v>
      </c>
      <c r="AN86" s="59">
        <f>VLOOKUP(AD86,'SCORE TALLER'!$W$2:$X$10,2,TRUE)*AN$2</f>
        <v>0.32</v>
      </c>
      <c r="AO86" s="59">
        <f>VLOOKUP(AB86,'SCORE TALLER'!$S$2:$T$10,2,FALSE)*AO$2</f>
        <v>0.05</v>
      </c>
      <c r="AP86" s="59">
        <f>VLOOKUP(AH86,'SCORE TALLER'!$AE$2:$AF$10,2,TRUE)*AP$2</f>
        <v>0.08</v>
      </c>
      <c r="AQ86" s="59">
        <f>VLOOKUP(AI86,'SCORE TALLER'!$AG$2:$AH$10,2,TRUE)*AQ$2</f>
        <v>0.32</v>
      </c>
      <c r="AR86" s="59">
        <f>VLOOKUP(AC86,'SCORE TALLER'!$U$2:$V$10,2,FALSE)*AR$2</f>
        <v>0.04</v>
      </c>
      <c r="AS86" s="59">
        <f>VLOOKUP(AE86,'SCORE TALLER'!$Y$2:$Z$10,2,FALSE)*AS$2</f>
        <v>0.03</v>
      </c>
      <c r="AT86" s="59">
        <f>VLOOKUP(Z86,'SCORE TALLER'!$O$2:$P$10,2,TRUE)*AT$2</f>
        <v>0.04</v>
      </c>
      <c r="AU86" s="59">
        <f>VLOOKUP(S86,'SCORE TALLER'!$A$2:$B$10,2,FALSE)*AU$2</f>
        <v>0.15000000000000002</v>
      </c>
      <c r="AV86" s="59">
        <f>VLOOKUP(AJ86,'SCORE TALLER'!$AI$2:$AJ$10,2,TRUE)*AV$2</f>
        <v>0.15000000000000002</v>
      </c>
      <c r="AW86" s="59">
        <f>VLOOKUP(AK86,'SCORE TALLER'!$AK$2:$AL$10,2,TRUE)*AW$2</f>
        <v>0.2</v>
      </c>
      <c r="AX86" s="59">
        <f>VLOOKUP(T86,'SCORE TALLER'!$C$2:$D$10,2,FALSE)*AX$2</f>
        <v>0</v>
      </c>
      <c r="AY86" s="59">
        <f>VLOOKUP(W86,'SCORE TALLER'!$I$2:$J$10,2,TRUE)*AY$2</f>
        <v>0</v>
      </c>
      <c r="AZ86" s="59">
        <f>VLOOKUP(X86,'SCORE TALLER'!$K$2:$L$10,2,TRUE)*AZ$2</f>
        <v>0</v>
      </c>
      <c r="BA86" s="59">
        <f>VLOOKUP(U86,'SCORE TALLER'!$E$2:$F$10,2,FALSE)*BA$2</f>
        <v>0</v>
      </c>
      <c r="BB86" s="59">
        <f>VLOOKUP(Y86,'SCORE TALLER'!$M$2:$N$10,2,TRUE)*BB$2</f>
        <v>0.03</v>
      </c>
      <c r="BC86" s="59">
        <f>VLOOKUP(AA86,'SCORE TALLER'!$Q$2:$R$10,2,FALSE)*BC$2</f>
        <v>0.05</v>
      </c>
      <c r="BD86" s="59">
        <f>VLOOKUP(V86,'SCORE TALLER'!$G$2:$H$10,2,FALSE)*BD$2</f>
        <v>0</v>
      </c>
      <c r="BE86" s="59">
        <f>VLOOKUP(AF86,'SCORE TALLER'!$AA$2:$AB$10,2,FALSE)*BE$2</f>
        <v>0.30000000000000004</v>
      </c>
      <c r="BF86" s="59">
        <f>VLOOKUP(AL86,'SCORE TALLER'!$AM$2:$AN$10,2,TRUE)*BF$2</f>
        <v>0.5</v>
      </c>
      <c r="BG86" s="67">
        <f t="shared" si="25"/>
        <v>2.2600000000000002</v>
      </c>
      <c r="BH86" s="67" t="str">
        <f>VLOOKUP(BG86,'SCORE TALLER'!$AP$2:$AQ$7,2,TRUE)</f>
        <v>3. Medio</v>
      </c>
      <c r="BI86" s="67" t="str">
        <f t="shared" si="26"/>
        <v>LBZ</v>
      </c>
      <c r="BJ86" s="67" t="str">
        <f>+U86</f>
        <v>A</v>
      </c>
      <c r="BK86" s="67" t="str">
        <f t="shared" si="27"/>
        <v>C</v>
      </c>
      <c r="BL86" s="86">
        <f t="shared" si="28"/>
        <v>1540168</v>
      </c>
      <c r="BM86" s="86">
        <f t="shared" si="29"/>
        <v>4784000</v>
      </c>
    </row>
    <row r="87" spans="1:65" x14ac:dyDescent="0.3">
      <c r="A87" s="57">
        <v>2244442420</v>
      </c>
      <c r="B87" s="12" t="s">
        <v>225</v>
      </c>
      <c r="C87" s="58" t="s">
        <v>105</v>
      </c>
      <c r="D87" s="58" t="s">
        <v>115</v>
      </c>
      <c r="E87" s="58"/>
      <c r="F87" s="58">
        <v>3500000</v>
      </c>
      <c r="G87" s="58">
        <f t="shared" si="17"/>
        <v>2521560</v>
      </c>
      <c r="H87" s="58">
        <f t="shared" si="18"/>
        <v>2521560</v>
      </c>
      <c r="I87" s="58">
        <v>3500000</v>
      </c>
      <c r="J87" s="58">
        <v>397467</v>
      </c>
      <c r="K87" s="58">
        <v>0</v>
      </c>
      <c r="L87" s="58">
        <v>0</v>
      </c>
      <c r="M87" s="58">
        <v>978440</v>
      </c>
      <c r="N87" s="58">
        <f>VLOOKUP(AD87,'tabla ingresos'!$A$3:$D$15,4,FALSE)</f>
        <v>4000000</v>
      </c>
      <c r="O87" s="58">
        <v>595746.30719382036</v>
      </c>
      <c r="P87" s="58">
        <v>23953000</v>
      </c>
      <c r="Q87" s="58">
        <v>20249000</v>
      </c>
      <c r="R87" s="12">
        <v>5001</v>
      </c>
      <c r="S87" s="12" t="s">
        <v>88</v>
      </c>
      <c r="T87" s="12" t="s">
        <v>89</v>
      </c>
      <c r="U87" s="12" t="s">
        <v>10</v>
      </c>
      <c r="V87" s="12">
        <v>4</v>
      </c>
      <c r="W87" s="12">
        <v>0</v>
      </c>
      <c r="X87" s="12">
        <v>0</v>
      </c>
      <c r="Y87" s="59">
        <v>1.0136986301369864</v>
      </c>
      <c r="Z87" s="59">
        <v>28.824657534246576</v>
      </c>
      <c r="AA87" s="12">
        <v>1</v>
      </c>
      <c r="AB87" s="12">
        <v>6</v>
      </c>
      <c r="AC87" s="12">
        <v>3</v>
      </c>
      <c r="AD87" s="12">
        <v>5</v>
      </c>
      <c r="AE87" s="12">
        <v>1</v>
      </c>
      <c r="AF87" s="58" t="s">
        <v>0</v>
      </c>
      <c r="AG87" s="66">
        <f t="shared" si="19"/>
        <v>0.16553555119897007</v>
      </c>
      <c r="AH87" s="67">
        <f t="shared" si="20"/>
        <v>4.5754999999999999</v>
      </c>
      <c r="AI87" s="67">
        <f t="shared" si="21"/>
        <v>0.16307333333333332</v>
      </c>
      <c r="AJ87" s="67">
        <f t="shared" si="22"/>
        <v>0.42026000000000002</v>
      </c>
      <c r="AK87" s="67">
        <f t="shared" si="23"/>
        <v>0.42026000000000002</v>
      </c>
      <c r="AL87" s="67">
        <f t="shared" si="24"/>
        <v>3.3748333333333331</v>
      </c>
      <c r="AM87" s="59">
        <f>VLOOKUP(AG87,'SCORE TALLER'!$AC$2:$AD$10,2,TRUE)*AM$2</f>
        <v>0</v>
      </c>
      <c r="AN87" s="59">
        <f>VLOOKUP(AD87,'SCORE TALLER'!$W$2:$X$10,2,TRUE)*AN$2</f>
        <v>0.24</v>
      </c>
      <c r="AO87" s="59">
        <f>VLOOKUP(AB87,'SCORE TALLER'!$S$2:$T$10,2,FALSE)*AO$2</f>
        <v>0</v>
      </c>
      <c r="AP87" s="59">
        <f>VLOOKUP(AH87,'SCORE TALLER'!$AE$2:$AF$10,2,TRUE)*AP$2</f>
        <v>0</v>
      </c>
      <c r="AQ87" s="59">
        <f>VLOOKUP(AI87,'SCORE TALLER'!$AG$2:$AH$10,2,TRUE)*AQ$2</f>
        <v>0.4</v>
      </c>
      <c r="AR87" s="59">
        <f>VLOOKUP(AC87,'SCORE TALLER'!$U$2:$V$10,2,FALSE)*AR$2</f>
        <v>0.03</v>
      </c>
      <c r="AS87" s="59">
        <f>VLOOKUP(AE87,'SCORE TALLER'!$Y$2:$Z$10,2,FALSE)*AS$2</f>
        <v>0.03</v>
      </c>
      <c r="AT87" s="59">
        <f>VLOOKUP(Z87,'SCORE TALLER'!$O$2:$P$10,2,TRUE)*AT$2</f>
        <v>0.04</v>
      </c>
      <c r="AU87" s="59">
        <f>VLOOKUP(S87,'SCORE TALLER'!$A$2:$B$10,2,FALSE)*AU$2</f>
        <v>0.25</v>
      </c>
      <c r="AV87" s="59">
        <f>VLOOKUP(AJ87,'SCORE TALLER'!$AI$2:$AJ$10,2,TRUE)*AV$2</f>
        <v>0.25</v>
      </c>
      <c r="AW87" s="59">
        <f>VLOOKUP(AK87,'SCORE TALLER'!$AK$2:$AL$10,2,TRUE)*AW$2</f>
        <v>0.25</v>
      </c>
      <c r="AX87" s="59">
        <f>VLOOKUP(T87,'SCORE TALLER'!$C$2:$D$10,2,FALSE)*AX$2</f>
        <v>0</v>
      </c>
      <c r="AY87" s="59">
        <f>VLOOKUP(W87,'SCORE TALLER'!$I$2:$J$10,2,TRUE)*AY$2</f>
        <v>0</v>
      </c>
      <c r="AZ87" s="59">
        <f>VLOOKUP(X87,'SCORE TALLER'!$K$2:$L$10,2,TRUE)*AZ$2</f>
        <v>0</v>
      </c>
      <c r="BA87" s="59">
        <f>VLOOKUP(U87,'SCORE TALLER'!$E$2:$F$10,2,FALSE)*BA$2</f>
        <v>0</v>
      </c>
      <c r="BB87" s="59">
        <f>VLOOKUP(Y87,'SCORE TALLER'!$M$2:$N$10,2,TRUE)*BB$2</f>
        <v>0.05</v>
      </c>
      <c r="BC87" s="59">
        <f>VLOOKUP(AA87,'SCORE TALLER'!$Q$2:$R$10,2,FALSE)*BC$2</f>
        <v>0.05</v>
      </c>
      <c r="BD87" s="59">
        <f>VLOOKUP(V87,'SCORE TALLER'!$G$2:$H$10,2,FALSE)*BD$2</f>
        <v>0</v>
      </c>
      <c r="BE87" s="59">
        <f>VLOOKUP(AF87,'SCORE TALLER'!$AA$2:$AB$10,2,FALSE)*BE$2</f>
        <v>0.5</v>
      </c>
      <c r="BF87" s="59">
        <f>VLOOKUP(AL87,'SCORE TALLER'!$AM$2:$AN$10,2,TRUE)*BF$2</f>
        <v>0.5</v>
      </c>
      <c r="BG87" s="67">
        <f t="shared" si="25"/>
        <v>2.5900000000000003</v>
      </c>
      <c r="BH87" s="67" t="str">
        <f>VLOOKUP(BG87,'SCORE TALLER'!$AP$2:$AQ$7,2,TRUE)</f>
        <v>4. Alto</v>
      </c>
      <c r="BI87" s="67" t="str">
        <f t="shared" si="26"/>
        <v>LBZ</v>
      </c>
      <c r="BJ87" s="67" t="s">
        <v>17</v>
      </c>
      <c r="BK87" s="67" t="str">
        <f t="shared" si="27"/>
        <v>E</v>
      </c>
      <c r="BL87" s="86">
        <f t="shared" si="28"/>
        <v>2521560</v>
      </c>
      <c r="BM87" s="86">
        <f t="shared" si="29"/>
        <v>20249000</v>
      </c>
    </row>
    <row r="88" spans="1:65" x14ac:dyDescent="0.3">
      <c r="A88" s="57">
        <v>2046822864</v>
      </c>
      <c r="B88" s="12" t="s">
        <v>226</v>
      </c>
      <c r="C88" s="58" t="s">
        <v>105</v>
      </c>
      <c r="D88" s="58" t="s">
        <v>115</v>
      </c>
      <c r="E88" s="58"/>
      <c r="F88" s="58">
        <v>6292968</v>
      </c>
      <c r="G88" s="58">
        <f t="shared" si="17"/>
        <v>3980148</v>
      </c>
      <c r="H88" s="58">
        <f t="shared" si="18"/>
        <v>3980148</v>
      </c>
      <c r="I88" s="58">
        <v>6293000</v>
      </c>
      <c r="J88" s="58">
        <v>298032</v>
      </c>
      <c r="K88" s="58">
        <v>0</v>
      </c>
      <c r="L88" s="58">
        <v>0</v>
      </c>
      <c r="M88" s="58">
        <v>2312820</v>
      </c>
      <c r="N88" s="58">
        <f>VLOOKUP(AD88,'tabla ingresos'!$A$3:$D$15,4,FALSE)</f>
        <v>1000000</v>
      </c>
      <c r="O88" s="58">
        <v>158352.01215384671</v>
      </c>
      <c r="P88" s="58">
        <v>4753000</v>
      </c>
      <c r="Q88" s="58">
        <v>4753000</v>
      </c>
      <c r="R88" s="12">
        <v>20001</v>
      </c>
      <c r="S88" s="12" t="s">
        <v>88</v>
      </c>
      <c r="T88" s="12" t="s">
        <v>89</v>
      </c>
      <c r="U88" s="12" t="s">
        <v>10</v>
      </c>
      <c r="V88" s="12">
        <v>4</v>
      </c>
      <c r="W88" s="12">
        <v>0</v>
      </c>
      <c r="X88" s="12">
        <v>0</v>
      </c>
      <c r="Y88" s="59">
        <v>5.2383561643835614</v>
      </c>
      <c r="Z88" s="59">
        <v>27.38082191780822</v>
      </c>
      <c r="AA88" s="12">
        <v>1</v>
      </c>
      <c r="AB88" s="12">
        <v>2</v>
      </c>
      <c r="AC88" s="12">
        <v>2</v>
      </c>
      <c r="AD88" s="12">
        <v>2</v>
      </c>
      <c r="AE88" s="12">
        <v>2</v>
      </c>
      <c r="AF88" s="58" t="s">
        <v>0</v>
      </c>
      <c r="AG88" s="66">
        <f t="shared" si="19"/>
        <v>0.30425600810256448</v>
      </c>
      <c r="AH88" s="67">
        <f t="shared" si="20"/>
        <v>7.3639786666666662</v>
      </c>
      <c r="AI88" s="67">
        <f t="shared" si="21"/>
        <v>1.5418799999999999</v>
      </c>
      <c r="AJ88" s="67">
        <f t="shared" si="22"/>
        <v>2.653432</v>
      </c>
      <c r="AK88" s="67">
        <f t="shared" si="23"/>
        <v>2.653432</v>
      </c>
      <c r="AL88" s="67">
        <f t="shared" si="24"/>
        <v>3.1686666666666667</v>
      </c>
      <c r="AM88" s="59">
        <f>VLOOKUP(AG88,'SCORE TALLER'!$AC$2:$AD$10,2,TRUE)*AM$2</f>
        <v>0</v>
      </c>
      <c r="AN88" s="59">
        <f>VLOOKUP(AD88,'SCORE TALLER'!$W$2:$X$10,2,TRUE)*AN$2</f>
        <v>0.32</v>
      </c>
      <c r="AO88" s="59">
        <f>VLOOKUP(AB88,'SCORE TALLER'!$S$2:$T$10,2,FALSE)*AO$2</f>
        <v>0.04</v>
      </c>
      <c r="AP88" s="59">
        <f>VLOOKUP(AH88,'SCORE TALLER'!$AE$2:$AF$10,2,TRUE)*AP$2</f>
        <v>0.08</v>
      </c>
      <c r="AQ88" s="59">
        <f>VLOOKUP(AI88,'SCORE TALLER'!$AG$2:$AH$10,2,TRUE)*AQ$2</f>
        <v>0.32</v>
      </c>
      <c r="AR88" s="59">
        <f>VLOOKUP(AC88,'SCORE TALLER'!$U$2:$V$10,2,FALSE)*AR$2</f>
        <v>0.04</v>
      </c>
      <c r="AS88" s="59">
        <f>VLOOKUP(AE88,'SCORE TALLER'!$Y$2:$Z$10,2,FALSE)*AS$2</f>
        <v>0.01</v>
      </c>
      <c r="AT88" s="59">
        <f>VLOOKUP(Z88,'SCORE TALLER'!$O$2:$P$10,2,TRUE)*AT$2</f>
        <v>0.04</v>
      </c>
      <c r="AU88" s="59">
        <f>VLOOKUP(S88,'SCORE TALLER'!$A$2:$B$10,2,FALSE)*AU$2</f>
        <v>0.25</v>
      </c>
      <c r="AV88" s="59">
        <f>VLOOKUP(AJ88,'SCORE TALLER'!$AI$2:$AJ$10,2,TRUE)*AV$2</f>
        <v>0.15000000000000002</v>
      </c>
      <c r="AW88" s="59">
        <f>VLOOKUP(AK88,'SCORE TALLER'!$AK$2:$AL$10,2,TRUE)*AW$2</f>
        <v>0.15000000000000002</v>
      </c>
      <c r="AX88" s="59">
        <f>VLOOKUP(T88,'SCORE TALLER'!$C$2:$D$10,2,FALSE)*AX$2</f>
        <v>0</v>
      </c>
      <c r="AY88" s="59">
        <f>VLOOKUP(W88,'SCORE TALLER'!$I$2:$J$10,2,TRUE)*AY$2</f>
        <v>0</v>
      </c>
      <c r="AZ88" s="59">
        <f>VLOOKUP(X88,'SCORE TALLER'!$K$2:$L$10,2,TRUE)*AZ$2</f>
        <v>0</v>
      </c>
      <c r="BA88" s="59">
        <f>VLOOKUP(U88,'SCORE TALLER'!$E$2:$F$10,2,FALSE)*BA$2</f>
        <v>0</v>
      </c>
      <c r="BB88" s="59">
        <f>VLOOKUP(Y88,'SCORE TALLER'!$M$2:$N$10,2,TRUE)*BB$2</f>
        <v>0.03</v>
      </c>
      <c r="BC88" s="59">
        <f>VLOOKUP(AA88,'SCORE TALLER'!$Q$2:$R$10,2,FALSE)*BC$2</f>
        <v>0.05</v>
      </c>
      <c r="BD88" s="59">
        <f>VLOOKUP(V88,'SCORE TALLER'!$G$2:$H$10,2,FALSE)*BD$2</f>
        <v>0</v>
      </c>
      <c r="BE88" s="59">
        <f>VLOOKUP(AF88,'SCORE TALLER'!$AA$2:$AB$10,2,FALSE)*BE$2</f>
        <v>0.5</v>
      </c>
      <c r="BF88" s="59">
        <f>VLOOKUP(AL88,'SCORE TALLER'!$AM$2:$AN$10,2,TRUE)*BF$2</f>
        <v>0.5</v>
      </c>
      <c r="BG88" s="67">
        <f t="shared" si="25"/>
        <v>2.48</v>
      </c>
      <c r="BH88" s="67" t="str">
        <f>VLOOKUP(BG88,'SCORE TALLER'!$AP$2:$AQ$7,2,TRUE)</f>
        <v>3. Medio</v>
      </c>
      <c r="BI88" s="67" t="str">
        <f t="shared" si="26"/>
        <v>LBZ</v>
      </c>
      <c r="BJ88" s="67" t="str">
        <f>+U88</f>
        <v>A</v>
      </c>
      <c r="BK88" s="67" t="str">
        <f t="shared" si="27"/>
        <v>E</v>
      </c>
      <c r="BL88" s="86">
        <f t="shared" si="28"/>
        <v>3980148</v>
      </c>
      <c r="BM88" s="86">
        <f t="shared" si="29"/>
        <v>4753000</v>
      </c>
    </row>
    <row r="89" spans="1:65" x14ac:dyDescent="0.3">
      <c r="A89" s="57">
        <v>80668668</v>
      </c>
      <c r="B89" s="12" t="s">
        <v>227</v>
      </c>
      <c r="C89" s="58" t="s">
        <v>105</v>
      </c>
      <c r="D89" s="58" t="s">
        <v>116</v>
      </c>
      <c r="E89" s="58">
        <v>5697420</v>
      </c>
      <c r="F89" s="58">
        <v>21758343</v>
      </c>
      <c r="G89" s="58">
        <f t="shared" si="17"/>
        <v>20228584</v>
      </c>
      <c r="H89" s="58">
        <f t="shared" si="18"/>
        <v>20228584</v>
      </c>
      <c r="I89" s="58">
        <v>21758000</v>
      </c>
      <c r="J89" s="58">
        <v>586571</v>
      </c>
      <c r="K89" s="58">
        <v>0</v>
      </c>
      <c r="L89" s="58">
        <v>0</v>
      </c>
      <c r="M89" s="58">
        <v>1529759</v>
      </c>
      <c r="N89" s="58">
        <f>VLOOKUP(AD89,'tabla ingresos'!$A$3:$D$15,4,FALSE)</f>
        <v>2000000</v>
      </c>
      <c r="O89" s="58">
        <v>314469.4667857482</v>
      </c>
      <c r="P89" s="58">
        <v>9460000</v>
      </c>
      <c r="Q89" s="58">
        <v>9460000</v>
      </c>
      <c r="R89" s="12">
        <v>25286</v>
      </c>
      <c r="S89" s="12" t="s">
        <v>88</v>
      </c>
      <c r="T89" s="12" t="s">
        <v>89</v>
      </c>
      <c r="U89" s="12" t="s">
        <v>10</v>
      </c>
      <c r="V89" s="12">
        <v>4</v>
      </c>
      <c r="W89" s="12">
        <v>0</v>
      </c>
      <c r="X89" s="12">
        <v>0</v>
      </c>
      <c r="Y89" s="59">
        <v>2.4356164383561643</v>
      </c>
      <c r="Z89" s="59">
        <v>37.967123287671235</v>
      </c>
      <c r="AA89" s="12">
        <v>1</v>
      </c>
      <c r="AB89" s="12">
        <v>4</v>
      </c>
      <c r="AC89" s="12">
        <v>3</v>
      </c>
      <c r="AD89" s="12">
        <v>3</v>
      </c>
      <c r="AE89" s="12">
        <v>3</v>
      </c>
      <c r="AF89" s="58" t="s">
        <v>0</v>
      </c>
      <c r="AG89" s="66">
        <f t="shared" si="19"/>
        <v>0.30034682226191611</v>
      </c>
      <c r="AH89" s="67">
        <f t="shared" si="20"/>
        <v>10.406114333333333</v>
      </c>
      <c r="AI89" s="67">
        <f t="shared" si="21"/>
        <v>2.4090596666666668</v>
      </c>
      <c r="AJ89" s="67">
        <f t="shared" si="22"/>
        <v>6.7428613333333329</v>
      </c>
      <c r="AK89" s="67">
        <f t="shared" si="23"/>
        <v>6.7428613333333329</v>
      </c>
      <c r="AL89" s="67">
        <f t="shared" si="24"/>
        <v>3.1533333333333333</v>
      </c>
      <c r="AM89" s="59">
        <f>VLOOKUP(AG89,'SCORE TALLER'!$AC$2:$AD$10,2,TRUE)*AM$2</f>
        <v>0</v>
      </c>
      <c r="AN89" s="59">
        <f>VLOOKUP(AD89,'SCORE TALLER'!$W$2:$X$10,2,TRUE)*AN$2</f>
        <v>0.32</v>
      </c>
      <c r="AO89" s="59">
        <f>VLOOKUP(AB89,'SCORE TALLER'!$S$2:$T$10,2,FALSE)*AO$2</f>
        <v>0.02</v>
      </c>
      <c r="AP89" s="59">
        <f>VLOOKUP(AH89,'SCORE TALLER'!$AE$2:$AF$10,2,TRUE)*AP$2</f>
        <v>0.16</v>
      </c>
      <c r="AQ89" s="59">
        <f>VLOOKUP(AI89,'SCORE TALLER'!$AG$2:$AH$10,2,TRUE)*AQ$2</f>
        <v>0.24</v>
      </c>
      <c r="AR89" s="59">
        <f>VLOOKUP(AC89,'SCORE TALLER'!$U$2:$V$10,2,FALSE)*AR$2</f>
        <v>0.03</v>
      </c>
      <c r="AS89" s="59">
        <f>VLOOKUP(AE89,'SCORE TALLER'!$Y$2:$Z$10,2,FALSE)*AS$2</f>
        <v>0.02</v>
      </c>
      <c r="AT89" s="59">
        <f>VLOOKUP(Z89,'SCORE TALLER'!$O$2:$P$10,2,TRUE)*AT$2</f>
        <v>0.03</v>
      </c>
      <c r="AU89" s="59">
        <f>VLOOKUP(S89,'SCORE TALLER'!$A$2:$B$10,2,FALSE)*AU$2</f>
        <v>0.25</v>
      </c>
      <c r="AV89" s="59">
        <f>VLOOKUP(AJ89,'SCORE TALLER'!$AI$2:$AJ$10,2,TRUE)*AV$2</f>
        <v>0</v>
      </c>
      <c r="AW89" s="59">
        <f>VLOOKUP(AK89,'SCORE TALLER'!$AK$2:$AL$10,2,TRUE)*AW$2</f>
        <v>0</v>
      </c>
      <c r="AX89" s="59">
        <f>VLOOKUP(T89,'SCORE TALLER'!$C$2:$D$10,2,FALSE)*AX$2</f>
        <v>0</v>
      </c>
      <c r="AY89" s="59">
        <f>VLOOKUP(W89,'SCORE TALLER'!$I$2:$J$10,2,TRUE)*AY$2</f>
        <v>0</v>
      </c>
      <c r="AZ89" s="59">
        <f>VLOOKUP(X89,'SCORE TALLER'!$K$2:$L$10,2,TRUE)*AZ$2</f>
        <v>0</v>
      </c>
      <c r="BA89" s="59">
        <f>VLOOKUP(U89,'SCORE TALLER'!$E$2:$F$10,2,FALSE)*BA$2</f>
        <v>0</v>
      </c>
      <c r="BB89" s="59">
        <f>VLOOKUP(Y89,'SCORE TALLER'!$M$2:$N$10,2,TRUE)*BB$2</f>
        <v>0.04</v>
      </c>
      <c r="BC89" s="59">
        <f>VLOOKUP(AA89,'SCORE TALLER'!$Q$2:$R$10,2,FALSE)*BC$2</f>
        <v>0.05</v>
      </c>
      <c r="BD89" s="59">
        <f>VLOOKUP(V89,'SCORE TALLER'!$G$2:$H$10,2,FALSE)*BD$2</f>
        <v>0</v>
      </c>
      <c r="BE89" s="59">
        <f>VLOOKUP(AF89,'SCORE TALLER'!$AA$2:$AB$10,2,FALSE)*BE$2</f>
        <v>0.5</v>
      </c>
      <c r="BF89" s="59">
        <f>VLOOKUP(AL89,'SCORE TALLER'!$AM$2:$AN$10,2,TRUE)*BF$2</f>
        <v>0.5</v>
      </c>
      <c r="BG89" s="67">
        <f t="shared" si="25"/>
        <v>2.16</v>
      </c>
      <c r="BH89" s="67" t="str">
        <f>VLOOKUP(BG89,'SCORE TALLER'!$AP$2:$AQ$7,2,TRUE)</f>
        <v>3. Medio</v>
      </c>
      <c r="BI89" s="67" t="str">
        <f t="shared" si="26"/>
        <v>LBZ</v>
      </c>
      <c r="BJ89" s="67" t="str">
        <f>+U89</f>
        <v>A</v>
      </c>
      <c r="BK89" s="67" t="str">
        <f t="shared" si="27"/>
        <v>E</v>
      </c>
      <c r="BL89" s="86">
        <f t="shared" si="28"/>
        <v>20228584</v>
      </c>
      <c r="BM89" s="86">
        <f t="shared" si="29"/>
        <v>9460000</v>
      </c>
    </row>
    <row r="90" spans="1:65" x14ac:dyDescent="0.3">
      <c r="A90" s="57">
        <v>2226480466</v>
      </c>
      <c r="B90" s="12" t="s">
        <v>228</v>
      </c>
      <c r="C90" s="58" t="s">
        <v>105</v>
      </c>
      <c r="D90" s="58" t="s">
        <v>114</v>
      </c>
      <c r="E90" s="58">
        <v>508000</v>
      </c>
      <c r="F90" s="58">
        <v>2249535</v>
      </c>
      <c r="G90" s="58">
        <f t="shared" si="17"/>
        <v>1646878</v>
      </c>
      <c r="H90" s="58">
        <f t="shared" si="18"/>
        <v>446878</v>
      </c>
      <c r="I90" s="58">
        <v>2250000</v>
      </c>
      <c r="J90" s="58">
        <v>157908</v>
      </c>
      <c r="K90" s="58">
        <v>0</v>
      </c>
      <c r="L90" s="58">
        <v>1200000</v>
      </c>
      <c r="M90" s="58">
        <v>602657</v>
      </c>
      <c r="N90" s="58">
        <f>VLOOKUP(AD90,'tabla ingresos'!$A$3:$D$15,4,FALSE)</f>
        <v>1000000</v>
      </c>
      <c r="O90" s="58">
        <v>240732.78354008947</v>
      </c>
      <c r="P90" s="58">
        <v>6136000</v>
      </c>
      <c r="Q90" s="58">
        <v>4664000</v>
      </c>
      <c r="R90" s="12">
        <v>76001</v>
      </c>
      <c r="S90" s="12" t="s">
        <v>87</v>
      </c>
      <c r="T90" s="12" t="s">
        <v>89</v>
      </c>
      <c r="U90" s="12" t="s">
        <v>10</v>
      </c>
      <c r="V90" s="12">
        <v>4</v>
      </c>
      <c r="W90" s="12">
        <v>0</v>
      </c>
      <c r="X90" s="12">
        <v>0</v>
      </c>
      <c r="Y90" s="59">
        <v>1.8821917808219177</v>
      </c>
      <c r="Z90" s="59">
        <v>31.684931506849313</v>
      </c>
      <c r="AA90" s="12">
        <v>2</v>
      </c>
      <c r="AB90" s="12">
        <v>2</v>
      </c>
      <c r="AC90" s="12">
        <v>2</v>
      </c>
      <c r="AD90" s="12">
        <v>2</v>
      </c>
      <c r="AE90" s="12">
        <v>3</v>
      </c>
      <c r="AF90" s="58" t="s">
        <v>0</v>
      </c>
      <c r="AG90" s="66">
        <f t="shared" si="19"/>
        <v>0.26576052236005965</v>
      </c>
      <c r="AH90" s="67">
        <f t="shared" si="20"/>
        <v>5.5903566666666666</v>
      </c>
      <c r="AI90" s="67">
        <f t="shared" si="21"/>
        <v>0.74043800000000004</v>
      </c>
      <c r="AJ90" s="67">
        <f t="shared" si="22"/>
        <v>1.0979186666666667</v>
      </c>
      <c r="AK90" s="67">
        <f t="shared" si="23"/>
        <v>0.29791866666666666</v>
      </c>
      <c r="AL90" s="67">
        <f t="shared" si="24"/>
        <v>3.1093333333333333</v>
      </c>
      <c r="AM90" s="59">
        <f>VLOOKUP(AG90,'SCORE TALLER'!$AC$2:$AD$10,2,TRUE)*AM$2</f>
        <v>0</v>
      </c>
      <c r="AN90" s="59">
        <f>VLOOKUP(AD90,'SCORE TALLER'!$W$2:$X$10,2,TRUE)*AN$2</f>
        <v>0.32</v>
      </c>
      <c r="AO90" s="59">
        <f>VLOOKUP(AB90,'SCORE TALLER'!$S$2:$T$10,2,FALSE)*AO$2</f>
        <v>0.04</v>
      </c>
      <c r="AP90" s="59">
        <f>VLOOKUP(AH90,'SCORE TALLER'!$AE$2:$AF$10,2,TRUE)*AP$2</f>
        <v>0.08</v>
      </c>
      <c r="AQ90" s="59">
        <f>VLOOKUP(AI90,'SCORE TALLER'!$AG$2:$AH$10,2,TRUE)*AQ$2</f>
        <v>0.4</v>
      </c>
      <c r="AR90" s="59">
        <f>VLOOKUP(AC90,'SCORE TALLER'!$U$2:$V$10,2,FALSE)*AR$2</f>
        <v>0.04</v>
      </c>
      <c r="AS90" s="59">
        <f>VLOOKUP(AE90,'SCORE TALLER'!$Y$2:$Z$10,2,FALSE)*AS$2</f>
        <v>0.02</v>
      </c>
      <c r="AT90" s="59">
        <f>VLOOKUP(Z90,'SCORE TALLER'!$O$2:$P$10,2,TRUE)*AT$2</f>
        <v>0.04</v>
      </c>
      <c r="AU90" s="59">
        <f>VLOOKUP(S90,'SCORE TALLER'!$A$2:$B$10,2,FALSE)*AU$2</f>
        <v>0.15000000000000002</v>
      </c>
      <c r="AV90" s="59">
        <f>VLOOKUP(AJ90,'SCORE TALLER'!$AI$2:$AJ$10,2,TRUE)*AV$2</f>
        <v>0.2</v>
      </c>
      <c r="AW90" s="59">
        <f>VLOOKUP(AK90,'SCORE TALLER'!$AK$2:$AL$10,2,TRUE)*AW$2</f>
        <v>0.25</v>
      </c>
      <c r="AX90" s="59">
        <f>VLOOKUP(T90,'SCORE TALLER'!$C$2:$D$10,2,FALSE)*AX$2</f>
        <v>0</v>
      </c>
      <c r="AY90" s="59">
        <f>VLOOKUP(W90,'SCORE TALLER'!$I$2:$J$10,2,TRUE)*AY$2</f>
        <v>0</v>
      </c>
      <c r="AZ90" s="59">
        <f>VLOOKUP(X90,'SCORE TALLER'!$K$2:$L$10,2,TRUE)*AZ$2</f>
        <v>0</v>
      </c>
      <c r="BA90" s="59">
        <f>VLOOKUP(U90,'SCORE TALLER'!$E$2:$F$10,2,FALSE)*BA$2</f>
        <v>0</v>
      </c>
      <c r="BB90" s="59">
        <f>VLOOKUP(Y90,'SCORE TALLER'!$M$2:$N$10,2,TRUE)*BB$2</f>
        <v>0.05</v>
      </c>
      <c r="BC90" s="59">
        <f>VLOOKUP(AA90,'SCORE TALLER'!$Q$2:$R$10,2,FALSE)*BC$2</f>
        <v>0</v>
      </c>
      <c r="BD90" s="59">
        <f>VLOOKUP(V90,'SCORE TALLER'!$G$2:$H$10,2,FALSE)*BD$2</f>
        <v>0</v>
      </c>
      <c r="BE90" s="59">
        <f>VLOOKUP(AF90,'SCORE TALLER'!$AA$2:$AB$10,2,FALSE)*BE$2</f>
        <v>0.5</v>
      </c>
      <c r="BF90" s="59">
        <f>VLOOKUP(AL90,'SCORE TALLER'!$AM$2:$AN$10,2,TRUE)*BF$2</f>
        <v>0.5</v>
      </c>
      <c r="BG90" s="67">
        <f t="shared" si="25"/>
        <v>2.5900000000000003</v>
      </c>
      <c r="BH90" s="67" t="str">
        <f>VLOOKUP(BG90,'SCORE TALLER'!$AP$2:$AQ$7,2,TRUE)</f>
        <v>4. Alto</v>
      </c>
      <c r="BI90" s="67" t="str">
        <f t="shared" si="26"/>
        <v>LBZ</v>
      </c>
      <c r="BJ90" s="67" t="str">
        <f>+U90</f>
        <v>A</v>
      </c>
      <c r="BK90" s="67" t="str">
        <f t="shared" si="27"/>
        <v>E</v>
      </c>
      <c r="BL90" s="86">
        <f t="shared" si="28"/>
        <v>446878</v>
      </c>
      <c r="BM90" s="86">
        <f t="shared" si="29"/>
        <v>4664000</v>
      </c>
    </row>
    <row r="91" spans="1:65" x14ac:dyDescent="0.3">
      <c r="A91" s="57">
        <v>4042260</v>
      </c>
      <c r="B91" s="12" t="s">
        <v>229</v>
      </c>
      <c r="C91" s="58" t="s">
        <v>105</v>
      </c>
      <c r="D91" s="58" t="s">
        <v>30</v>
      </c>
      <c r="E91" s="58">
        <v>659</v>
      </c>
      <c r="F91" s="58">
        <v>11584276</v>
      </c>
      <c r="G91" s="58">
        <f t="shared" si="17"/>
        <v>7837197</v>
      </c>
      <c r="H91" s="58">
        <f t="shared" si="18"/>
        <v>0</v>
      </c>
      <c r="I91" s="58">
        <v>11584000</v>
      </c>
      <c r="J91" s="58">
        <v>367792</v>
      </c>
      <c r="K91" s="58">
        <v>0</v>
      </c>
      <c r="L91" s="58">
        <v>9500000</v>
      </c>
      <c r="M91" s="58">
        <v>3747079</v>
      </c>
      <c r="N91" s="58">
        <f>VLOOKUP(AD91,'tabla ingresos'!$A$3:$D$15,4,FALSE)</f>
        <v>1000000</v>
      </c>
      <c r="O91" s="58">
        <v>148225.785947597</v>
      </c>
      <c r="P91" s="58">
        <v>5369000</v>
      </c>
      <c r="Q91" s="58">
        <v>4574000</v>
      </c>
      <c r="R91" s="12">
        <v>76130</v>
      </c>
      <c r="S91" s="12" t="s">
        <v>87</v>
      </c>
      <c r="T91" s="12" t="s">
        <v>89</v>
      </c>
      <c r="U91" s="12" t="s">
        <v>10</v>
      </c>
      <c r="V91" s="12">
        <v>4</v>
      </c>
      <c r="W91" s="12">
        <v>0</v>
      </c>
      <c r="X91" s="12">
        <v>0</v>
      </c>
      <c r="Y91" s="59">
        <v>6.4739726027397264</v>
      </c>
      <c r="Z91" s="59">
        <v>37.731506849315068</v>
      </c>
      <c r="AA91" s="12">
        <v>1</v>
      </c>
      <c r="AB91" s="12">
        <v>0</v>
      </c>
      <c r="AC91" s="12">
        <v>2</v>
      </c>
      <c r="AD91" s="12">
        <v>2</v>
      </c>
      <c r="AE91" s="12">
        <v>1</v>
      </c>
      <c r="AF91" s="58" t="s">
        <v>0</v>
      </c>
      <c r="AG91" s="66">
        <f t="shared" si="19"/>
        <v>0.344011857298398</v>
      </c>
      <c r="AH91" s="67">
        <f t="shared" si="20"/>
        <v>11.302184</v>
      </c>
      <c r="AI91" s="67">
        <f t="shared" si="21"/>
        <v>2.4984920000000002</v>
      </c>
      <c r="AJ91" s="67">
        <f t="shared" si="22"/>
        <v>5.2247979999999998</v>
      </c>
      <c r="AK91" s="67">
        <f t="shared" si="23"/>
        <v>0</v>
      </c>
      <c r="AL91" s="67">
        <f t="shared" si="24"/>
        <v>3.0493333333333332</v>
      </c>
      <c r="AM91" s="59">
        <f>VLOOKUP(AG91,'SCORE TALLER'!$AC$2:$AD$10,2,TRUE)*AM$2</f>
        <v>0</v>
      </c>
      <c r="AN91" s="59">
        <f>VLOOKUP(AD91,'SCORE TALLER'!$W$2:$X$10,2,TRUE)*AN$2</f>
        <v>0.32</v>
      </c>
      <c r="AO91" s="59">
        <f>VLOOKUP(AB91,'SCORE TALLER'!$S$2:$T$10,2,FALSE)*AO$2</f>
        <v>0.05</v>
      </c>
      <c r="AP91" s="59">
        <f>VLOOKUP(AH91,'SCORE TALLER'!$AE$2:$AF$10,2,TRUE)*AP$2</f>
        <v>0.16</v>
      </c>
      <c r="AQ91" s="59">
        <f>VLOOKUP(AI91,'SCORE TALLER'!$AG$2:$AH$10,2,TRUE)*AQ$2</f>
        <v>0.24</v>
      </c>
      <c r="AR91" s="59">
        <f>VLOOKUP(AC91,'SCORE TALLER'!$U$2:$V$10,2,FALSE)*AR$2</f>
        <v>0.04</v>
      </c>
      <c r="AS91" s="59">
        <f>VLOOKUP(AE91,'SCORE TALLER'!$Y$2:$Z$10,2,FALSE)*AS$2</f>
        <v>0.03</v>
      </c>
      <c r="AT91" s="59">
        <f>VLOOKUP(Z91,'SCORE TALLER'!$O$2:$P$10,2,TRUE)*AT$2</f>
        <v>0.03</v>
      </c>
      <c r="AU91" s="59">
        <f>VLOOKUP(S91,'SCORE TALLER'!$A$2:$B$10,2,FALSE)*AU$2</f>
        <v>0.15000000000000002</v>
      </c>
      <c r="AV91" s="59">
        <f>VLOOKUP(AJ91,'SCORE TALLER'!$AI$2:$AJ$10,2,TRUE)*AV$2</f>
        <v>0</v>
      </c>
      <c r="AW91" s="59">
        <f>VLOOKUP(AK91,'SCORE TALLER'!$AK$2:$AL$10,2,TRUE)*AW$2</f>
        <v>0.25</v>
      </c>
      <c r="AX91" s="59">
        <f>VLOOKUP(T91,'SCORE TALLER'!$C$2:$D$10,2,FALSE)*AX$2</f>
        <v>0</v>
      </c>
      <c r="AY91" s="59">
        <f>VLOOKUP(W91,'SCORE TALLER'!$I$2:$J$10,2,TRUE)*AY$2</f>
        <v>0</v>
      </c>
      <c r="AZ91" s="59">
        <f>VLOOKUP(X91,'SCORE TALLER'!$K$2:$L$10,2,TRUE)*AZ$2</f>
        <v>0</v>
      </c>
      <c r="BA91" s="59">
        <f>VLOOKUP(U91,'SCORE TALLER'!$E$2:$F$10,2,FALSE)*BA$2</f>
        <v>0</v>
      </c>
      <c r="BB91" s="59">
        <f>VLOOKUP(Y91,'SCORE TALLER'!$M$2:$N$10,2,TRUE)*BB$2</f>
        <v>0.02</v>
      </c>
      <c r="BC91" s="59">
        <f>VLOOKUP(AA91,'SCORE TALLER'!$Q$2:$R$10,2,FALSE)*BC$2</f>
        <v>0.05</v>
      </c>
      <c r="BD91" s="59">
        <f>VLOOKUP(V91,'SCORE TALLER'!$G$2:$H$10,2,FALSE)*BD$2</f>
        <v>0</v>
      </c>
      <c r="BE91" s="59">
        <f>VLOOKUP(AF91,'SCORE TALLER'!$AA$2:$AB$10,2,FALSE)*BE$2</f>
        <v>0.5</v>
      </c>
      <c r="BF91" s="59">
        <f>VLOOKUP(AL91,'SCORE TALLER'!$AM$2:$AN$10,2,TRUE)*BF$2</f>
        <v>0.5</v>
      </c>
      <c r="BG91" s="67">
        <f t="shared" si="25"/>
        <v>2.34</v>
      </c>
      <c r="BH91" s="67" t="str">
        <f>VLOOKUP(BG91,'SCORE TALLER'!$AP$2:$AQ$7,2,TRUE)</f>
        <v>3. Medio</v>
      </c>
      <c r="BI91" s="67" t="str">
        <f t="shared" si="26"/>
        <v>LBZ</v>
      </c>
      <c r="BJ91" s="67" t="str">
        <f>+U91</f>
        <v>A</v>
      </c>
      <c r="BK91" s="67" t="str">
        <f t="shared" si="27"/>
        <v>E</v>
      </c>
      <c r="BL91" s="86">
        <f t="shared" si="28"/>
        <v>0</v>
      </c>
      <c r="BM91" s="86">
        <f t="shared" si="29"/>
        <v>4574000</v>
      </c>
    </row>
    <row r="92" spans="1:65" x14ac:dyDescent="0.3">
      <c r="A92" s="57">
        <v>66864420</v>
      </c>
      <c r="B92" s="12" t="s">
        <v>230</v>
      </c>
      <c r="C92" s="58" t="s">
        <v>105</v>
      </c>
      <c r="D92" s="58" t="s">
        <v>29</v>
      </c>
      <c r="E92" s="58">
        <v>2675444</v>
      </c>
      <c r="F92" s="58">
        <v>6489877</v>
      </c>
      <c r="G92" s="58">
        <f t="shared" si="17"/>
        <v>577314</v>
      </c>
      <c r="H92" s="58">
        <f t="shared" si="18"/>
        <v>0</v>
      </c>
      <c r="I92" s="58">
        <v>4344000</v>
      </c>
      <c r="J92" s="58">
        <v>422519</v>
      </c>
      <c r="K92" s="58">
        <v>0</v>
      </c>
      <c r="L92" s="58">
        <v>490000</v>
      </c>
      <c r="M92" s="58">
        <v>5912563</v>
      </c>
      <c r="N92" s="58">
        <f>VLOOKUP(AD92,'tabla ingresos'!$A$3:$D$15,4,FALSE)</f>
        <v>1000000</v>
      </c>
      <c r="O92" s="58">
        <v>196438.89295717535</v>
      </c>
      <c r="P92" s="58">
        <v>5007000</v>
      </c>
      <c r="Q92" s="58">
        <v>4533000</v>
      </c>
      <c r="R92" s="12">
        <v>76130</v>
      </c>
      <c r="S92" s="12" t="s">
        <v>87</v>
      </c>
      <c r="T92" s="12" t="s">
        <v>89</v>
      </c>
      <c r="U92" s="12" t="s">
        <v>10</v>
      </c>
      <c r="V92" s="12">
        <v>4</v>
      </c>
      <c r="W92" s="12">
        <v>0</v>
      </c>
      <c r="X92" s="12">
        <v>0</v>
      </c>
      <c r="Y92" s="59">
        <v>1.7095890410958905</v>
      </c>
      <c r="Z92" s="59">
        <v>50.873972602739727</v>
      </c>
      <c r="AA92" s="12">
        <v>2</v>
      </c>
      <c r="AB92" s="12">
        <v>2</v>
      </c>
      <c r="AC92" s="12">
        <v>1</v>
      </c>
      <c r="AD92" s="12">
        <v>2</v>
      </c>
      <c r="AE92" s="12">
        <v>1</v>
      </c>
      <c r="AF92" s="58" t="s">
        <v>0</v>
      </c>
      <c r="AG92" s="66">
        <f t="shared" si="19"/>
        <v>0.41263859530478358</v>
      </c>
      <c r="AH92" s="67">
        <f t="shared" si="20"/>
        <v>7.6645846666666664</v>
      </c>
      <c r="AI92" s="67">
        <f t="shared" si="21"/>
        <v>5.7253379999999998</v>
      </c>
      <c r="AJ92" s="67">
        <f t="shared" si="22"/>
        <v>0.384876</v>
      </c>
      <c r="AK92" s="67">
        <f t="shared" si="23"/>
        <v>0</v>
      </c>
      <c r="AL92" s="67">
        <f t="shared" si="24"/>
        <v>3.0219999999999998</v>
      </c>
      <c r="AM92" s="59">
        <f>VLOOKUP(AG92,'SCORE TALLER'!$AC$2:$AD$10,2,TRUE)*AM$2</f>
        <v>0</v>
      </c>
      <c r="AN92" s="59">
        <f>VLOOKUP(AD92,'SCORE TALLER'!$W$2:$X$10,2,TRUE)*AN$2</f>
        <v>0.32</v>
      </c>
      <c r="AO92" s="59">
        <f>VLOOKUP(AB92,'SCORE TALLER'!$S$2:$T$10,2,FALSE)*AO$2</f>
        <v>0.04</v>
      </c>
      <c r="AP92" s="59">
        <f>VLOOKUP(AH92,'SCORE TALLER'!$AE$2:$AF$10,2,TRUE)*AP$2</f>
        <v>0.08</v>
      </c>
      <c r="AQ92" s="59">
        <f>VLOOKUP(AI92,'SCORE TALLER'!$AG$2:$AH$10,2,TRUE)*AQ$2</f>
        <v>0</v>
      </c>
      <c r="AR92" s="59">
        <f>VLOOKUP(AC92,'SCORE TALLER'!$U$2:$V$10,2,FALSE)*AR$2</f>
        <v>0.05</v>
      </c>
      <c r="AS92" s="59">
        <f>VLOOKUP(AE92,'SCORE TALLER'!$Y$2:$Z$10,2,FALSE)*AS$2</f>
        <v>0.03</v>
      </c>
      <c r="AT92" s="59">
        <f>VLOOKUP(Z92,'SCORE TALLER'!$O$2:$P$10,2,TRUE)*AT$2</f>
        <v>0.02</v>
      </c>
      <c r="AU92" s="59">
        <f>VLOOKUP(S92,'SCORE TALLER'!$A$2:$B$10,2,FALSE)*AU$2</f>
        <v>0.15000000000000002</v>
      </c>
      <c r="AV92" s="59">
        <f>VLOOKUP(AJ92,'SCORE TALLER'!$AI$2:$AJ$10,2,TRUE)*AV$2</f>
        <v>0.25</v>
      </c>
      <c r="AW92" s="59">
        <f>VLOOKUP(AK92,'SCORE TALLER'!$AK$2:$AL$10,2,TRUE)*AW$2</f>
        <v>0.25</v>
      </c>
      <c r="AX92" s="59">
        <f>VLOOKUP(T92,'SCORE TALLER'!$C$2:$D$10,2,FALSE)*AX$2</f>
        <v>0</v>
      </c>
      <c r="AY92" s="59">
        <f>VLOOKUP(W92,'SCORE TALLER'!$I$2:$J$10,2,TRUE)*AY$2</f>
        <v>0</v>
      </c>
      <c r="AZ92" s="59">
        <f>VLOOKUP(X92,'SCORE TALLER'!$K$2:$L$10,2,TRUE)*AZ$2</f>
        <v>0</v>
      </c>
      <c r="BA92" s="59">
        <f>VLOOKUP(U92,'SCORE TALLER'!$E$2:$F$10,2,FALSE)*BA$2</f>
        <v>0</v>
      </c>
      <c r="BB92" s="59">
        <f>VLOOKUP(Y92,'SCORE TALLER'!$M$2:$N$10,2,TRUE)*BB$2</f>
        <v>0.05</v>
      </c>
      <c r="BC92" s="59">
        <f>VLOOKUP(AA92,'SCORE TALLER'!$Q$2:$R$10,2,FALSE)*BC$2</f>
        <v>0</v>
      </c>
      <c r="BD92" s="59">
        <f>VLOOKUP(V92,'SCORE TALLER'!$G$2:$H$10,2,FALSE)*BD$2</f>
        <v>0</v>
      </c>
      <c r="BE92" s="59">
        <f>VLOOKUP(AF92,'SCORE TALLER'!$AA$2:$AB$10,2,FALSE)*BE$2</f>
        <v>0.5</v>
      </c>
      <c r="BF92" s="59">
        <f>VLOOKUP(AL92,'SCORE TALLER'!$AM$2:$AN$10,2,TRUE)*BF$2</f>
        <v>0.5</v>
      </c>
      <c r="BG92" s="67">
        <f t="shared" si="25"/>
        <v>2.2400000000000002</v>
      </c>
      <c r="BH92" s="67" t="str">
        <f>VLOOKUP(BG92,'SCORE TALLER'!$AP$2:$AQ$7,2,TRUE)</f>
        <v>3. Medio</v>
      </c>
      <c r="BI92" s="67" t="str">
        <f t="shared" si="26"/>
        <v>LBZ</v>
      </c>
      <c r="BJ92" s="67" t="str">
        <f>+U92</f>
        <v>A</v>
      </c>
      <c r="BK92" s="67" t="str">
        <f t="shared" si="27"/>
        <v>E</v>
      </c>
      <c r="BL92" s="86">
        <f t="shared" si="28"/>
        <v>0</v>
      </c>
      <c r="BM92" s="86">
        <f t="shared" si="29"/>
        <v>4533000</v>
      </c>
    </row>
    <row r="93" spans="1:65" x14ac:dyDescent="0.3">
      <c r="A93" s="57">
        <v>2044020664</v>
      </c>
      <c r="B93" s="12" t="s">
        <v>231</v>
      </c>
      <c r="C93" s="58" t="s">
        <v>105</v>
      </c>
      <c r="D93" s="58" t="s">
        <v>115</v>
      </c>
      <c r="E93" s="58"/>
      <c r="F93" s="58">
        <v>3422473</v>
      </c>
      <c r="G93" s="58">
        <f t="shared" si="17"/>
        <v>2266353</v>
      </c>
      <c r="H93" s="58">
        <f t="shared" si="18"/>
        <v>2266353</v>
      </c>
      <c r="I93" s="58">
        <v>3422000</v>
      </c>
      <c r="J93" s="58">
        <v>197385</v>
      </c>
      <c r="K93" s="58">
        <v>0</v>
      </c>
      <c r="L93" s="58">
        <v>0</v>
      </c>
      <c r="M93" s="58">
        <v>1156120</v>
      </c>
      <c r="N93" s="58">
        <f>VLOOKUP(AD93,'tabla ingresos'!$A$3:$D$15,4,FALSE)</f>
        <v>1000000</v>
      </c>
      <c r="O93" s="58">
        <v>102124.25932138403</v>
      </c>
      <c r="P93" s="58">
        <v>4591000</v>
      </c>
      <c r="Q93" s="58">
        <v>4521000</v>
      </c>
      <c r="R93" s="12">
        <v>13052</v>
      </c>
      <c r="S93" s="12" t="s">
        <v>88</v>
      </c>
      <c r="T93" s="12" t="s">
        <v>89</v>
      </c>
      <c r="U93" s="12" t="s">
        <v>10</v>
      </c>
      <c r="V93" s="12">
        <v>4</v>
      </c>
      <c r="W93" s="12">
        <v>0</v>
      </c>
      <c r="X93" s="12">
        <v>0</v>
      </c>
      <c r="Y93" s="59">
        <v>1.9178082191780823E-2</v>
      </c>
      <c r="Z93" s="59">
        <v>30.32054794520548</v>
      </c>
      <c r="AA93" s="12">
        <v>1</v>
      </c>
      <c r="AB93" s="12">
        <v>2</v>
      </c>
      <c r="AC93" s="12">
        <v>1</v>
      </c>
      <c r="AD93" s="12">
        <v>2</v>
      </c>
      <c r="AE93" s="12">
        <v>1</v>
      </c>
      <c r="AF93" s="58" t="s">
        <v>22</v>
      </c>
      <c r="AG93" s="66">
        <f t="shared" si="19"/>
        <v>0.19967283954758935</v>
      </c>
      <c r="AH93" s="67">
        <f t="shared" si="20"/>
        <v>5.3423153333333335</v>
      </c>
      <c r="AI93" s="67">
        <f t="shared" si="21"/>
        <v>0.77074666666666669</v>
      </c>
      <c r="AJ93" s="67">
        <f t="shared" si="22"/>
        <v>1.510902</v>
      </c>
      <c r="AK93" s="67">
        <f t="shared" si="23"/>
        <v>1.510902</v>
      </c>
      <c r="AL93" s="67">
        <f t="shared" si="24"/>
        <v>3.0139999999999998</v>
      </c>
      <c r="AM93" s="59">
        <f>VLOOKUP(AG93,'SCORE TALLER'!$AC$2:$AD$10,2,TRUE)*AM$2</f>
        <v>0</v>
      </c>
      <c r="AN93" s="59">
        <f>VLOOKUP(AD93,'SCORE TALLER'!$W$2:$X$10,2,TRUE)*AN$2</f>
        <v>0.32</v>
      </c>
      <c r="AO93" s="59">
        <f>VLOOKUP(AB93,'SCORE TALLER'!$S$2:$T$10,2,FALSE)*AO$2</f>
        <v>0.04</v>
      </c>
      <c r="AP93" s="59">
        <f>VLOOKUP(AH93,'SCORE TALLER'!$AE$2:$AF$10,2,TRUE)*AP$2</f>
        <v>0.08</v>
      </c>
      <c r="AQ93" s="59">
        <f>VLOOKUP(AI93,'SCORE TALLER'!$AG$2:$AH$10,2,TRUE)*AQ$2</f>
        <v>0.4</v>
      </c>
      <c r="AR93" s="59">
        <f>VLOOKUP(AC93,'SCORE TALLER'!$U$2:$V$10,2,FALSE)*AR$2</f>
        <v>0.05</v>
      </c>
      <c r="AS93" s="59">
        <f>VLOOKUP(AE93,'SCORE TALLER'!$Y$2:$Z$10,2,FALSE)*AS$2</f>
        <v>0.03</v>
      </c>
      <c r="AT93" s="59">
        <f>VLOOKUP(Z93,'SCORE TALLER'!$O$2:$P$10,2,TRUE)*AT$2</f>
        <v>0.04</v>
      </c>
      <c r="AU93" s="59">
        <f>VLOOKUP(S93,'SCORE TALLER'!$A$2:$B$10,2,FALSE)*AU$2</f>
        <v>0.25</v>
      </c>
      <c r="AV93" s="59">
        <f>VLOOKUP(AJ93,'SCORE TALLER'!$AI$2:$AJ$10,2,TRUE)*AV$2</f>
        <v>0.2</v>
      </c>
      <c r="AW93" s="59">
        <f>VLOOKUP(AK93,'SCORE TALLER'!$AK$2:$AL$10,2,TRUE)*AW$2</f>
        <v>0.2</v>
      </c>
      <c r="AX93" s="59">
        <f>VLOOKUP(T93,'SCORE TALLER'!$C$2:$D$10,2,FALSE)*AX$2</f>
        <v>0</v>
      </c>
      <c r="AY93" s="59">
        <f>VLOOKUP(W93,'SCORE TALLER'!$I$2:$J$10,2,TRUE)*AY$2</f>
        <v>0</v>
      </c>
      <c r="AZ93" s="59">
        <f>VLOOKUP(X93,'SCORE TALLER'!$K$2:$L$10,2,TRUE)*AZ$2</f>
        <v>0</v>
      </c>
      <c r="BA93" s="59">
        <f>VLOOKUP(U93,'SCORE TALLER'!$E$2:$F$10,2,FALSE)*BA$2</f>
        <v>0</v>
      </c>
      <c r="BB93" s="59">
        <f>VLOOKUP(Y93,'SCORE TALLER'!$M$2:$N$10,2,TRUE)*BB$2</f>
        <v>0.05</v>
      </c>
      <c r="BC93" s="59">
        <f>VLOOKUP(AA93,'SCORE TALLER'!$Q$2:$R$10,2,FALSE)*BC$2</f>
        <v>0.05</v>
      </c>
      <c r="BD93" s="59">
        <f>VLOOKUP(V93,'SCORE TALLER'!$G$2:$H$10,2,FALSE)*BD$2</f>
        <v>0</v>
      </c>
      <c r="BE93" s="59">
        <f>VLOOKUP(AF93,'SCORE TALLER'!$AA$2:$AB$10,2,FALSE)*BE$2</f>
        <v>0.5</v>
      </c>
      <c r="BF93" s="59">
        <f>VLOOKUP(AL93,'SCORE TALLER'!$AM$2:$AN$10,2,TRUE)*BF$2</f>
        <v>0.5</v>
      </c>
      <c r="BG93" s="67">
        <f t="shared" si="25"/>
        <v>2.71</v>
      </c>
      <c r="BH93" s="67" t="str">
        <f>VLOOKUP(BG93,'SCORE TALLER'!$AP$2:$AQ$7,2,TRUE)</f>
        <v>4. Alto</v>
      </c>
      <c r="BI93" s="67" t="str">
        <f t="shared" si="26"/>
        <v>LBZ</v>
      </c>
      <c r="BJ93" s="67" t="s">
        <v>17</v>
      </c>
      <c r="BK93" s="67" t="str">
        <f t="shared" si="27"/>
        <v>D</v>
      </c>
      <c r="BL93" s="86">
        <f t="shared" si="28"/>
        <v>2266353</v>
      </c>
      <c r="BM93" s="86">
        <f t="shared" si="29"/>
        <v>4521000</v>
      </c>
    </row>
    <row r="94" spans="1:65" x14ac:dyDescent="0.3">
      <c r="A94" s="57">
        <v>26026426</v>
      </c>
      <c r="B94" s="12" t="s">
        <v>232</v>
      </c>
      <c r="C94" s="58" t="s">
        <v>105</v>
      </c>
      <c r="D94" s="58" t="s">
        <v>115</v>
      </c>
      <c r="E94" s="58">
        <v>54752</v>
      </c>
      <c r="F94" s="58">
        <v>3314238</v>
      </c>
      <c r="G94" s="58">
        <f t="shared" si="17"/>
        <v>2132105</v>
      </c>
      <c r="H94" s="58">
        <f t="shared" si="18"/>
        <v>0</v>
      </c>
      <c r="I94" s="58">
        <v>3314000</v>
      </c>
      <c r="J94" s="58">
        <v>163545</v>
      </c>
      <c r="K94" s="58">
        <v>0</v>
      </c>
      <c r="L94" s="58">
        <v>3023309</v>
      </c>
      <c r="M94" s="58">
        <v>1182133</v>
      </c>
      <c r="N94" s="58">
        <f>VLOOKUP(AD94,'tabla ingresos'!$A$3:$D$15,4,FALSE)</f>
        <v>1000000</v>
      </c>
      <c r="O94" s="58">
        <v>96073.769551090765</v>
      </c>
      <c r="P94" s="58">
        <v>4319000</v>
      </c>
      <c r="Q94" s="58">
        <v>4319000</v>
      </c>
      <c r="R94" s="12">
        <v>17380</v>
      </c>
      <c r="S94" s="12" t="s">
        <v>87</v>
      </c>
      <c r="T94" s="12" t="s">
        <v>89</v>
      </c>
      <c r="U94" s="12" t="s">
        <v>10</v>
      </c>
      <c r="V94" s="12">
        <v>4</v>
      </c>
      <c r="W94" s="12">
        <v>0</v>
      </c>
      <c r="X94" s="12">
        <v>0</v>
      </c>
      <c r="Y94" s="59">
        <v>3.9643835616438357</v>
      </c>
      <c r="Z94" s="59">
        <v>36.106849315068494</v>
      </c>
      <c r="AA94" s="12">
        <v>1</v>
      </c>
      <c r="AB94" s="12">
        <v>2</v>
      </c>
      <c r="AC94" s="12">
        <v>3</v>
      </c>
      <c r="AD94" s="12">
        <v>2</v>
      </c>
      <c r="AE94" s="12">
        <v>3</v>
      </c>
      <c r="AF94" s="58" t="s">
        <v>0</v>
      </c>
      <c r="AG94" s="66">
        <f t="shared" si="19"/>
        <v>0.1730791797007272</v>
      </c>
      <c r="AH94" s="67">
        <f t="shared" si="20"/>
        <v>5.0888253333333333</v>
      </c>
      <c r="AI94" s="67">
        <f t="shared" si="21"/>
        <v>0.82459000000000005</v>
      </c>
      <c r="AJ94" s="67">
        <f t="shared" si="22"/>
        <v>1.4214033333333334</v>
      </c>
      <c r="AK94" s="67">
        <f t="shared" si="23"/>
        <v>0</v>
      </c>
      <c r="AL94" s="67">
        <f t="shared" si="24"/>
        <v>2.8793333333333333</v>
      </c>
      <c r="AM94" s="59">
        <f>VLOOKUP(AG94,'SCORE TALLER'!$AC$2:$AD$10,2,TRUE)*AM$2</f>
        <v>0</v>
      </c>
      <c r="AN94" s="59">
        <f>VLOOKUP(AD94,'SCORE TALLER'!$W$2:$X$10,2,TRUE)*AN$2</f>
        <v>0.32</v>
      </c>
      <c r="AO94" s="59">
        <f>VLOOKUP(AB94,'SCORE TALLER'!$S$2:$T$10,2,FALSE)*AO$2</f>
        <v>0.04</v>
      </c>
      <c r="AP94" s="59">
        <f>VLOOKUP(AH94,'SCORE TALLER'!$AE$2:$AF$10,2,TRUE)*AP$2</f>
        <v>0.08</v>
      </c>
      <c r="AQ94" s="59">
        <f>VLOOKUP(AI94,'SCORE TALLER'!$AG$2:$AH$10,2,TRUE)*AQ$2</f>
        <v>0.4</v>
      </c>
      <c r="AR94" s="59">
        <f>VLOOKUP(AC94,'SCORE TALLER'!$U$2:$V$10,2,FALSE)*AR$2</f>
        <v>0.03</v>
      </c>
      <c r="AS94" s="59">
        <f>VLOOKUP(AE94,'SCORE TALLER'!$Y$2:$Z$10,2,FALSE)*AS$2</f>
        <v>0.02</v>
      </c>
      <c r="AT94" s="59">
        <f>VLOOKUP(Z94,'SCORE TALLER'!$O$2:$P$10,2,TRUE)*AT$2</f>
        <v>0.03</v>
      </c>
      <c r="AU94" s="59">
        <f>VLOOKUP(S94,'SCORE TALLER'!$A$2:$B$10,2,FALSE)*AU$2</f>
        <v>0.15000000000000002</v>
      </c>
      <c r="AV94" s="59">
        <f>VLOOKUP(AJ94,'SCORE TALLER'!$AI$2:$AJ$10,2,TRUE)*AV$2</f>
        <v>0.2</v>
      </c>
      <c r="AW94" s="59">
        <f>VLOOKUP(AK94,'SCORE TALLER'!$AK$2:$AL$10,2,TRUE)*AW$2</f>
        <v>0.25</v>
      </c>
      <c r="AX94" s="59">
        <f>VLOOKUP(T94,'SCORE TALLER'!$C$2:$D$10,2,FALSE)*AX$2</f>
        <v>0</v>
      </c>
      <c r="AY94" s="59">
        <f>VLOOKUP(W94,'SCORE TALLER'!$I$2:$J$10,2,TRUE)*AY$2</f>
        <v>0</v>
      </c>
      <c r="AZ94" s="59">
        <f>VLOOKUP(X94,'SCORE TALLER'!$K$2:$L$10,2,TRUE)*AZ$2</f>
        <v>0</v>
      </c>
      <c r="BA94" s="59">
        <f>VLOOKUP(U94,'SCORE TALLER'!$E$2:$F$10,2,FALSE)*BA$2</f>
        <v>0</v>
      </c>
      <c r="BB94" s="59">
        <f>VLOOKUP(Y94,'SCORE TALLER'!$M$2:$N$10,2,TRUE)*BB$2</f>
        <v>0.04</v>
      </c>
      <c r="BC94" s="59">
        <f>VLOOKUP(AA94,'SCORE TALLER'!$Q$2:$R$10,2,FALSE)*BC$2</f>
        <v>0.05</v>
      </c>
      <c r="BD94" s="59">
        <f>VLOOKUP(V94,'SCORE TALLER'!$G$2:$H$10,2,FALSE)*BD$2</f>
        <v>0</v>
      </c>
      <c r="BE94" s="59">
        <f>VLOOKUP(AF94,'SCORE TALLER'!$AA$2:$AB$10,2,FALSE)*BE$2</f>
        <v>0.5</v>
      </c>
      <c r="BF94" s="59">
        <f>VLOOKUP(AL94,'SCORE TALLER'!$AM$2:$AN$10,2,TRUE)*BF$2</f>
        <v>0.5</v>
      </c>
      <c r="BG94" s="67">
        <f t="shared" si="25"/>
        <v>2.6100000000000003</v>
      </c>
      <c r="BH94" s="67" t="str">
        <f>VLOOKUP(BG94,'SCORE TALLER'!$AP$2:$AQ$7,2,TRUE)</f>
        <v>4. Alto</v>
      </c>
      <c r="BI94" s="67" t="str">
        <f t="shared" si="26"/>
        <v>LBZ</v>
      </c>
      <c r="BJ94" s="67" t="str">
        <f t="shared" ref="BJ94:BJ125" si="31">+U94</f>
        <v>A</v>
      </c>
      <c r="BK94" s="67" t="str">
        <f t="shared" si="27"/>
        <v>E</v>
      </c>
      <c r="BL94" s="86">
        <f t="shared" si="28"/>
        <v>0</v>
      </c>
      <c r="BM94" s="86">
        <f t="shared" si="29"/>
        <v>4319000</v>
      </c>
    </row>
    <row r="95" spans="1:65" x14ac:dyDescent="0.3">
      <c r="A95" s="57">
        <v>2224888842</v>
      </c>
      <c r="B95" s="12" t="s">
        <v>233</v>
      </c>
      <c r="C95" s="58" t="s">
        <v>105</v>
      </c>
      <c r="D95" s="58" t="s">
        <v>29</v>
      </c>
      <c r="E95" s="58">
        <v>1562537</v>
      </c>
      <c r="F95" s="58">
        <v>4117731</v>
      </c>
      <c r="G95" s="58">
        <f t="shared" si="17"/>
        <v>643516</v>
      </c>
      <c r="H95" s="58">
        <f t="shared" si="18"/>
        <v>0</v>
      </c>
      <c r="I95" s="58">
        <v>3738000</v>
      </c>
      <c r="J95" s="58">
        <v>220048</v>
      </c>
      <c r="K95" s="58">
        <v>0</v>
      </c>
      <c r="L95" s="58">
        <v>2210000</v>
      </c>
      <c r="M95" s="58">
        <v>3474215</v>
      </c>
      <c r="N95" s="58">
        <f>VLOOKUP(AD95,'tabla ingresos'!$A$3:$D$15,4,FALSE)</f>
        <v>1000000</v>
      </c>
      <c r="O95" s="58">
        <v>94182.9914978741</v>
      </c>
      <c r="P95" s="58">
        <v>4234000</v>
      </c>
      <c r="Q95" s="58">
        <v>4234000</v>
      </c>
      <c r="R95" s="12">
        <v>76130</v>
      </c>
      <c r="S95" s="12" t="s">
        <v>87</v>
      </c>
      <c r="T95" s="12" t="s">
        <v>89</v>
      </c>
      <c r="U95" s="12" t="s">
        <v>10</v>
      </c>
      <c r="V95" s="12">
        <v>4</v>
      </c>
      <c r="W95" s="12">
        <v>0</v>
      </c>
      <c r="X95" s="12">
        <v>0</v>
      </c>
      <c r="Y95" s="59">
        <v>3.2602739726027399</v>
      </c>
      <c r="Z95" s="59">
        <v>23.523287671232875</v>
      </c>
      <c r="AA95" s="12">
        <v>1</v>
      </c>
      <c r="AB95" s="12">
        <v>0</v>
      </c>
      <c r="AC95" s="12">
        <v>1</v>
      </c>
      <c r="AD95" s="12">
        <v>2</v>
      </c>
      <c r="AE95" s="12">
        <v>3</v>
      </c>
      <c r="AF95" s="58" t="s">
        <v>0</v>
      </c>
      <c r="AG95" s="66">
        <f t="shared" si="19"/>
        <v>0.20948732766524938</v>
      </c>
      <c r="AH95" s="67">
        <f t="shared" si="20"/>
        <v>5.567820666666667</v>
      </c>
      <c r="AI95" s="67">
        <f t="shared" si="21"/>
        <v>3.3578346666666667</v>
      </c>
      <c r="AJ95" s="67">
        <f t="shared" si="22"/>
        <v>0.42901066666666665</v>
      </c>
      <c r="AK95" s="67">
        <f t="shared" si="23"/>
        <v>0</v>
      </c>
      <c r="AL95" s="67">
        <f t="shared" si="24"/>
        <v>2.8226666666666667</v>
      </c>
      <c r="AM95" s="59">
        <f>VLOOKUP(AG95,'SCORE TALLER'!$AC$2:$AD$10,2,TRUE)*AM$2</f>
        <v>0</v>
      </c>
      <c r="AN95" s="59">
        <f>VLOOKUP(AD95,'SCORE TALLER'!$W$2:$X$10,2,TRUE)*AN$2</f>
        <v>0.32</v>
      </c>
      <c r="AO95" s="59">
        <f>VLOOKUP(AB95,'SCORE TALLER'!$S$2:$T$10,2,FALSE)*AO$2</f>
        <v>0.05</v>
      </c>
      <c r="AP95" s="59">
        <f>VLOOKUP(AH95,'SCORE TALLER'!$AE$2:$AF$10,2,TRUE)*AP$2</f>
        <v>0.08</v>
      </c>
      <c r="AQ95" s="59">
        <f>VLOOKUP(AI95,'SCORE TALLER'!$AG$2:$AH$10,2,TRUE)*AQ$2</f>
        <v>0.16</v>
      </c>
      <c r="AR95" s="59">
        <f>VLOOKUP(AC95,'SCORE TALLER'!$U$2:$V$10,2,FALSE)*AR$2</f>
        <v>0.05</v>
      </c>
      <c r="AS95" s="59">
        <f>VLOOKUP(AE95,'SCORE TALLER'!$Y$2:$Z$10,2,FALSE)*AS$2</f>
        <v>0.02</v>
      </c>
      <c r="AT95" s="59">
        <f>VLOOKUP(Z95,'SCORE TALLER'!$O$2:$P$10,2,TRUE)*AT$2</f>
        <v>0.05</v>
      </c>
      <c r="AU95" s="59">
        <f>VLOOKUP(S95,'SCORE TALLER'!$A$2:$B$10,2,FALSE)*AU$2</f>
        <v>0.15000000000000002</v>
      </c>
      <c r="AV95" s="59">
        <f>VLOOKUP(AJ95,'SCORE TALLER'!$AI$2:$AJ$10,2,TRUE)*AV$2</f>
        <v>0.25</v>
      </c>
      <c r="AW95" s="59">
        <f>VLOOKUP(AK95,'SCORE TALLER'!$AK$2:$AL$10,2,TRUE)*AW$2</f>
        <v>0.25</v>
      </c>
      <c r="AX95" s="59">
        <f>VLOOKUP(T95,'SCORE TALLER'!$C$2:$D$10,2,FALSE)*AX$2</f>
        <v>0</v>
      </c>
      <c r="AY95" s="59">
        <f>VLOOKUP(W95,'SCORE TALLER'!$I$2:$J$10,2,TRUE)*AY$2</f>
        <v>0</v>
      </c>
      <c r="AZ95" s="59">
        <f>VLOOKUP(X95,'SCORE TALLER'!$K$2:$L$10,2,TRUE)*AZ$2</f>
        <v>0</v>
      </c>
      <c r="BA95" s="59">
        <f>VLOOKUP(U95,'SCORE TALLER'!$E$2:$F$10,2,FALSE)*BA$2</f>
        <v>0</v>
      </c>
      <c r="BB95" s="59">
        <f>VLOOKUP(Y95,'SCORE TALLER'!$M$2:$N$10,2,TRUE)*BB$2</f>
        <v>0.04</v>
      </c>
      <c r="BC95" s="59">
        <f>VLOOKUP(AA95,'SCORE TALLER'!$Q$2:$R$10,2,FALSE)*BC$2</f>
        <v>0.05</v>
      </c>
      <c r="BD95" s="59">
        <f>VLOOKUP(V95,'SCORE TALLER'!$G$2:$H$10,2,FALSE)*BD$2</f>
        <v>0</v>
      </c>
      <c r="BE95" s="59">
        <f>VLOOKUP(AF95,'SCORE TALLER'!$AA$2:$AB$10,2,FALSE)*BE$2</f>
        <v>0.5</v>
      </c>
      <c r="BF95" s="59">
        <f>VLOOKUP(AL95,'SCORE TALLER'!$AM$2:$AN$10,2,TRUE)*BF$2</f>
        <v>0.5</v>
      </c>
      <c r="BG95" s="67">
        <f t="shared" si="25"/>
        <v>2.4700000000000002</v>
      </c>
      <c r="BH95" s="67" t="str">
        <f>VLOOKUP(BG95,'SCORE TALLER'!$AP$2:$AQ$7,2,TRUE)</f>
        <v>3. Medio</v>
      </c>
      <c r="BI95" s="67" t="str">
        <f t="shared" si="26"/>
        <v>LBZ</v>
      </c>
      <c r="BJ95" s="67" t="str">
        <f t="shared" si="31"/>
        <v>A</v>
      </c>
      <c r="BK95" s="67" t="str">
        <f t="shared" si="27"/>
        <v>E</v>
      </c>
      <c r="BL95" s="86">
        <f t="shared" si="28"/>
        <v>0</v>
      </c>
      <c r="BM95" s="86">
        <f t="shared" si="29"/>
        <v>4234000</v>
      </c>
    </row>
    <row r="96" spans="1:65" x14ac:dyDescent="0.3">
      <c r="A96" s="57">
        <v>2008840606</v>
      </c>
      <c r="B96" s="12" t="s">
        <v>234</v>
      </c>
      <c r="C96" s="58" t="s">
        <v>105</v>
      </c>
      <c r="D96" s="58" t="s">
        <v>30</v>
      </c>
      <c r="E96" s="58"/>
      <c r="F96" s="58">
        <v>8564474</v>
      </c>
      <c r="G96" s="58">
        <f t="shared" si="17"/>
        <v>5163563</v>
      </c>
      <c r="H96" s="58">
        <f t="shared" si="18"/>
        <v>2163563</v>
      </c>
      <c r="I96" s="58">
        <v>8564000</v>
      </c>
      <c r="J96" s="58">
        <v>491796</v>
      </c>
      <c r="K96" s="58">
        <v>0</v>
      </c>
      <c r="L96" s="58">
        <v>3000000</v>
      </c>
      <c r="M96" s="58">
        <v>3400911</v>
      </c>
      <c r="N96" s="58">
        <f>VLOOKUP(AD96,'tabla ingresos'!$A$3:$D$15,4,FALSE)</f>
        <v>2000000</v>
      </c>
      <c r="O96" s="58">
        <v>190901.85003182702</v>
      </c>
      <c r="P96" s="58">
        <v>8582000</v>
      </c>
      <c r="Q96" s="58">
        <v>8399000</v>
      </c>
      <c r="R96" s="12">
        <v>68001</v>
      </c>
      <c r="S96" s="12" t="s">
        <v>87</v>
      </c>
      <c r="T96" s="12" t="s">
        <v>89</v>
      </c>
      <c r="U96" s="12" t="s">
        <v>10</v>
      </c>
      <c r="V96" s="12">
        <v>4</v>
      </c>
      <c r="W96" s="12">
        <v>0</v>
      </c>
      <c r="X96" s="12">
        <v>0</v>
      </c>
      <c r="Y96" s="59">
        <v>1.3041095890410959</v>
      </c>
      <c r="Z96" s="59">
        <v>27.969863013698632</v>
      </c>
      <c r="AA96" s="12">
        <v>1</v>
      </c>
      <c r="AB96" s="12">
        <v>4</v>
      </c>
      <c r="AC96" s="12">
        <v>2</v>
      </c>
      <c r="AD96" s="12">
        <v>3</v>
      </c>
      <c r="AE96" s="12">
        <v>1</v>
      </c>
      <c r="AF96" s="58" t="s">
        <v>1</v>
      </c>
      <c r="AG96" s="66">
        <f t="shared" si="19"/>
        <v>0.227565950010609</v>
      </c>
      <c r="AH96" s="67">
        <f t="shared" si="20"/>
        <v>5.7154913333333335</v>
      </c>
      <c r="AI96" s="67">
        <f t="shared" si="21"/>
        <v>1.133637</v>
      </c>
      <c r="AJ96" s="67">
        <f t="shared" si="22"/>
        <v>1.7211876666666666</v>
      </c>
      <c r="AK96" s="67">
        <f t="shared" si="23"/>
        <v>0.72118766666666667</v>
      </c>
      <c r="AL96" s="67">
        <f t="shared" si="24"/>
        <v>2.7996666666666665</v>
      </c>
      <c r="AM96" s="59">
        <f>VLOOKUP(AG96,'SCORE TALLER'!$AC$2:$AD$10,2,TRUE)*AM$2</f>
        <v>0</v>
      </c>
      <c r="AN96" s="59">
        <f>VLOOKUP(AD96,'SCORE TALLER'!$W$2:$X$10,2,TRUE)*AN$2</f>
        <v>0.32</v>
      </c>
      <c r="AO96" s="59">
        <f>VLOOKUP(AB96,'SCORE TALLER'!$S$2:$T$10,2,FALSE)*AO$2</f>
        <v>0.02</v>
      </c>
      <c r="AP96" s="59">
        <f>VLOOKUP(AH96,'SCORE TALLER'!$AE$2:$AF$10,2,TRUE)*AP$2</f>
        <v>0.08</v>
      </c>
      <c r="AQ96" s="59">
        <f>VLOOKUP(AI96,'SCORE TALLER'!$AG$2:$AH$10,2,TRUE)*AQ$2</f>
        <v>0.32</v>
      </c>
      <c r="AR96" s="59">
        <f>VLOOKUP(AC96,'SCORE TALLER'!$U$2:$V$10,2,FALSE)*AR$2</f>
        <v>0.04</v>
      </c>
      <c r="AS96" s="59">
        <f>VLOOKUP(AE96,'SCORE TALLER'!$Y$2:$Z$10,2,FALSE)*AS$2</f>
        <v>0.03</v>
      </c>
      <c r="AT96" s="59">
        <f>VLOOKUP(Z96,'SCORE TALLER'!$O$2:$P$10,2,TRUE)*AT$2</f>
        <v>0.04</v>
      </c>
      <c r="AU96" s="59">
        <f>VLOOKUP(S96,'SCORE TALLER'!$A$2:$B$10,2,FALSE)*AU$2</f>
        <v>0.15000000000000002</v>
      </c>
      <c r="AV96" s="59">
        <f>VLOOKUP(AJ96,'SCORE TALLER'!$AI$2:$AJ$10,2,TRUE)*AV$2</f>
        <v>0.2</v>
      </c>
      <c r="AW96" s="59">
        <f>VLOOKUP(AK96,'SCORE TALLER'!$AK$2:$AL$10,2,TRUE)*AW$2</f>
        <v>0.25</v>
      </c>
      <c r="AX96" s="59">
        <f>VLOOKUP(T96,'SCORE TALLER'!$C$2:$D$10,2,FALSE)*AX$2</f>
        <v>0</v>
      </c>
      <c r="AY96" s="59">
        <f>VLOOKUP(W96,'SCORE TALLER'!$I$2:$J$10,2,TRUE)*AY$2</f>
        <v>0</v>
      </c>
      <c r="AZ96" s="59">
        <f>VLOOKUP(X96,'SCORE TALLER'!$K$2:$L$10,2,TRUE)*AZ$2</f>
        <v>0</v>
      </c>
      <c r="BA96" s="59">
        <f>VLOOKUP(U96,'SCORE TALLER'!$E$2:$F$10,2,FALSE)*BA$2</f>
        <v>0</v>
      </c>
      <c r="BB96" s="59">
        <f>VLOOKUP(Y96,'SCORE TALLER'!$M$2:$N$10,2,TRUE)*BB$2</f>
        <v>0.05</v>
      </c>
      <c r="BC96" s="59">
        <f>VLOOKUP(AA96,'SCORE TALLER'!$Q$2:$R$10,2,FALSE)*BC$2</f>
        <v>0.05</v>
      </c>
      <c r="BD96" s="59">
        <f>VLOOKUP(V96,'SCORE TALLER'!$G$2:$H$10,2,FALSE)*BD$2</f>
        <v>0</v>
      </c>
      <c r="BE96" s="59">
        <f>VLOOKUP(AF96,'SCORE TALLER'!$AA$2:$AB$10,2,FALSE)*BE$2</f>
        <v>0.30000000000000004</v>
      </c>
      <c r="BF96" s="59">
        <f>VLOOKUP(AL96,'SCORE TALLER'!$AM$2:$AN$10,2,TRUE)*BF$2</f>
        <v>0.5</v>
      </c>
      <c r="BG96" s="67">
        <f t="shared" si="25"/>
        <v>2.35</v>
      </c>
      <c r="BH96" s="67" t="str">
        <f>VLOOKUP(BG96,'SCORE TALLER'!$AP$2:$AQ$7,2,TRUE)</f>
        <v>3. Medio</v>
      </c>
      <c r="BI96" s="67" t="str">
        <f t="shared" si="26"/>
        <v>LBZ</v>
      </c>
      <c r="BJ96" s="67" t="str">
        <f t="shared" si="31"/>
        <v>A</v>
      </c>
      <c r="BK96" s="67" t="str">
        <f t="shared" si="27"/>
        <v>C</v>
      </c>
      <c r="BL96" s="86">
        <f t="shared" si="28"/>
        <v>2163563</v>
      </c>
      <c r="BM96" s="86">
        <f t="shared" si="29"/>
        <v>8399000</v>
      </c>
    </row>
    <row r="97" spans="1:65" x14ac:dyDescent="0.3">
      <c r="A97" s="57">
        <v>2008804040</v>
      </c>
      <c r="B97" s="12" t="s">
        <v>235</v>
      </c>
      <c r="C97" s="58" t="s">
        <v>105</v>
      </c>
      <c r="D97" s="58" t="s">
        <v>114</v>
      </c>
      <c r="E97" s="58">
        <v>274500</v>
      </c>
      <c r="F97" s="58">
        <v>1840000</v>
      </c>
      <c r="G97" s="58">
        <f t="shared" si="17"/>
        <v>1594696</v>
      </c>
      <c r="H97" s="58">
        <f t="shared" si="18"/>
        <v>1594696</v>
      </c>
      <c r="I97" s="58">
        <v>1840000</v>
      </c>
      <c r="J97" s="58">
        <v>136851</v>
      </c>
      <c r="K97" s="58">
        <v>0</v>
      </c>
      <c r="L97" s="58">
        <v>0</v>
      </c>
      <c r="M97" s="58">
        <v>245304</v>
      </c>
      <c r="N97" s="58">
        <f>VLOOKUP(AD97,'tabla ingresos'!$A$3:$D$15,4,FALSE)</f>
        <v>1000000</v>
      </c>
      <c r="O97" s="58">
        <v>153341.72251279411</v>
      </c>
      <c r="P97" s="58">
        <v>5725000</v>
      </c>
      <c r="Q97" s="58">
        <v>4195000</v>
      </c>
      <c r="R97" s="12">
        <v>68276</v>
      </c>
      <c r="S97" s="12" t="s">
        <v>88</v>
      </c>
      <c r="T97" s="12" t="s">
        <v>89</v>
      </c>
      <c r="U97" s="12" t="s">
        <v>10</v>
      </c>
      <c r="V97" s="12">
        <v>4</v>
      </c>
      <c r="W97" s="12">
        <v>0</v>
      </c>
      <c r="X97" s="12">
        <v>0</v>
      </c>
      <c r="Y97" s="59">
        <v>0.76438356164383559</v>
      </c>
      <c r="Z97" s="59">
        <v>30.545205479452054</v>
      </c>
      <c r="AA97" s="12">
        <v>2</v>
      </c>
      <c r="AB97" s="12">
        <v>3</v>
      </c>
      <c r="AC97" s="12">
        <v>2</v>
      </c>
      <c r="AD97" s="12">
        <v>2</v>
      </c>
      <c r="AE97" s="12">
        <v>1</v>
      </c>
      <c r="AF97" s="58" t="s">
        <v>0</v>
      </c>
      <c r="AG97" s="66">
        <f t="shared" si="19"/>
        <v>0.19346181500852938</v>
      </c>
      <c r="AH97" s="67">
        <f t="shared" si="20"/>
        <v>5.043333333333333</v>
      </c>
      <c r="AI97" s="67">
        <f t="shared" si="21"/>
        <v>0.34653600000000001</v>
      </c>
      <c r="AJ97" s="67">
        <f t="shared" si="22"/>
        <v>1.0631306666666667</v>
      </c>
      <c r="AK97" s="67">
        <f t="shared" si="23"/>
        <v>1.0631306666666667</v>
      </c>
      <c r="AL97" s="67">
        <f t="shared" si="24"/>
        <v>2.7966666666666669</v>
      </c>
      <c r="AM97" s="59">
        <f>VLOOKUP(AG97,'SCORE TALLER'!$AC$2:$AD$10,2,TRUE)*AM$2</f>
        <v>0</v>
      </c>
      <c r="AN97" s="59">
        <f>VLOOKUP(AD97,'SCORE TALLER'!$W$2:$X$10,2,TRUE)*AN$2</f>
        <v>0.32</v>
      </c>
      <c r="AO97" s="59">
        <f>VLOOKUP(AB97,'SCORE TALLER'!$S$2:$T$10,2,FALSE)*AO$2</f>
        <v>0.03</v>
      </c>
      <c r="AP97" s="59">
        <f>VLOOKUP(AH97,'SCORE TALLER'!$AE$2:$AF$10,2,TRUE)*AP$2</f>
        <v>0.08</v>
      </c>
      <c r="AQ97" s="59">
        <f>VLOOKUP(AI97,'SCORE TALLER'!$AG$2:$AH$10,2,TRUE)*AQ$2</f>
        <v>0.4</v>
      </c>
      <c r="AR97" s="59">
        <f>VLOOKUP(AC97,'SCORE TALLER'!$U$2:$V$10,2,FALSE)*AR$2</f>
        <v>0.04</v>
      </c>
      <c r="AS97" s="59">
        <f>VLOOKUP(AE97,'SCORE TALLER'!$Y$2:$Z$10,2,FALSE)*AS$2</f>
        <v>0.03</v>
      </c>
      <c r="AT97" s="59">
        <f>VLOOKUP(Z97,'SCORE TALLER'!$O$2:$P$10,2,TRUE)*AT$2</f>
        <v>0.04</v>
      </c>
      <c r="AU97" s="59">
        <f>VLOOKUP(S97,'SCORE TALLER'!$A$2:$B$10,2,FALSE)*AU$2</f>
        <v>0.25</v>
      </c>
      <c r="AV97" s="59">
        <f>VLOOKUP(AJ97,'SCORE TALLER'!$AI$2:$AJ$10,2,TRUE)*AV$2</f>
        <v>0.2</v>
      </c>
      <c r="AW97" s="59">
        <f>VLOOKUP(AK97,'SCORE TALLER'!$AK$2:$AL$10,2,TRUE)*AW$2</f>
        <v>0.2</v>
      </c>
      <c r="AX97" s="59">
        <f>VLOOKUP(T97,'SCORE TALLER'!$C$2:$D$10,2,FALSE)*AX$2</f>
        <v>0</v>
      </c>
      <c r="AY97" s="59">
        <f>VLOOKUP(W97,'SCORE TALLER'!$I$2:$J$10,2,TRUE)*AY$2</f>
        <v>0</v>
      </c>
      <c r="AZ97" s="59">
        <f>VLOOKUP(X97,'SCORE TALLER'!$K$2:$L$10,2,TRUE)*AZ$2</f>
        <v>0</v>
      </c>
      <c r="BA97" s="59">
        <f>VLOOKUP(U97,'SCORE TALLER'!$E$2:$F$10,2,FALSE)*BA$2</f>
        <v>0</v>
      </c>
      <c r="BB97" s="59">
        <f>VLOOKUP(Y97,'SCORE TALLER'!$M$2:$N$10,2,TRUE)*BB$2</f>
        <v>0.05</v>
      </c>
      <c r="BC97" s="59">
        <f>VLOOKUP(AA97,'SCORE TALLER'!$Q$2:$R$10,2,FALSE)*BC$2</f>
        <v>0</v>
      </c>
      <c r="BD97" s="59">
        <f>VLOOKUP(V97,'SCORE TALLER'!$G$2:$H$10,2,FALSE)*BD$2</f>
        <v>0</v>
      </c>
      <c r="BE97" s="59">
        <f>VLOOKUP(AF97,'SCORE TALLER'!$AA$2:$AB$10,2,FALSE)*BE$2</f>
        <v>0.5</v>
      </c>
      <c r="BF97" s="59">
        <f>VLOOKUP(AL97,'SCORE TALLER'!$AM$2:$AN$10,2,TRUE)*BF$2</f>
        <v>0.5</v>
      </c>
      <c r="BG97" s="67">
        <f t="shared" si="25"/>
        <v>2.64</v>
      </c>
      <c r="BH97" s="67" t="str">
        <f>VLOOKUP(BG97,'SCORE TALLER'!$AP$2:$AQ$7,2,TRUE)</f>
        <v>4. Alto</v>
      </c>
      <c r="BI97" s="67" t="str">
        <f t="shared" si="26"/>
        <v>LBZ</v>
      </c>
      <c r="BJ97" s="67" t="str">
        <f t="shared" si="31"/>
        <v>A</v>
      </c>
      <c r="BK97" s="67" t="str">
        <f t="shared" si="27"/>
        <v>E</v>
      </c>
      <c r="BL97" s="86">
        <f t="shared" si="28"/>
        <v>1594696</v>
      </c>
      <c r="BM97" s="86">
        <f t="shared" si="29"/>
        <v>4195000</v>
      </c>
    </row>
    <row r="98" spans="1:65" x14ac:dyDescent="0.3">
      <c r="A98" s="57">
        <v>4206608</v>
      </c>
      <c r="B98" s="12" t="s">
        <v>236</v>
      </c>
      <c r="C98" s="58" t="s">
        <v>105</v>
      </c>
      <c r="D98" s="58" t="s">
        <v>114</v>
      </c>
      <c r="E98" s="58"/>
      <c r="F98" s="58">
        <v>2172371</v>
      </c>
      <c r="G98" s="58">
        <f t="shared" si="17"/>
        <v>1531703</v>
      </c>
      <c r="H98" s="58">
        <f t="shared" si="18"/>
        <v>1451213</v>
      </c>
      <c r="I98" s="58">
        <v>2172000</v>
      </c>
      <c r="J98" s="58">
        <v>88849</v>
      </c>
      <c r="K98" s="58">
        <v>0</v>
      </c>
      <c r="L98" s="58">
        <v>80490</v>
      </c>
      <c r="M98" s="58">
        <v>640668</v>
      </c>
      <c r="N98" s="58">
        <f>VLOOKUP(AD98,'tabla ingresos'!$A$3:$D$15,4,FALSE)</f>
        <v>1000000</v>
      </c>
      <c r="O98" s="58">
        <v>132531.26836394009</v>
      </c>
      <c r="P98" s="58">
        <v>4151000</v>
      </c>
      <c r="Q98" s="58">
        <v>4151000</v>
      </c>
      <c r="R98" s="12">
        <v>76130</v>
      </c>
      <c r="S98" s="12" t="s">
        <v>87</v>
      </c>
      <c r="T98" s="12" t="s">
        <v>89</v>
      </c>
      <c r="U98" s="12" t="s">
        <v>10</v>
      </c>
      <c r="V98" s="12">
        <v>4</v>
      </c>
      <c r="W98" s="12">
        <v>0</v>
      </c>
      <c r="X98" s="12">
        <v>0</v>
      </c>
      <c r="Y98" s="59">
        <v>2.010958904109589</v>
      </c>
      <c r="Z98" s="59">
        <v>50.668493150684931</v>
      </c>
      <c r="AA98" s="12">
        <v>1</v>
      </c>
      <c r="AB98" s="12">
        <v>2</v>
      </c>
      <c r="AC98" s="12">
        <v>2</v>
      </c>
      <c r="AD98" s="12">
        <v>2</v>
      </c>
      <c r="AE98" s="12">
        <v>1</v>
      </c>
      <c r="AF98" s="58" t="s">
        <v>0</v>
      </c>
      <c r="AG98" s="66">
        <f t="shared" si="19"/>
        <v>0.14758684557596005</v>
      </c>
      <c r="AH98" s="67">
        <f t="shared" si="20"/>
        <v>4.2155806666666669</v>
      </c>
      <c r="AI98" s="67">
        <f t="shared" si="21"/>
        <v>0.42711199999999999</v>
      </c>
      <c r="AJ98" s="67">
        <f t="shared" si="22"/>
        <v>1.0211353333333333</v>
      </c>
      <c r="AK98" s="67">
        <f t="shared" si="23"/>
        <v>0.96747533333333335</v>
      </c>
      <c r="AL98" s="67">
        <f t="shared" si="24"/>
        <v>2.7673333333333332</v>
      </c>
      <c r="AM98" s="59">
        <f>VLOOKUP(AG98,'SCORE TALLER'!$AC$2:$AD$10,2,TRUE)*AM$2</f>
        <v>0</v>
      </c>
      <c r="AN98" s="59">
        <f>VLOOKUP(AD98,'SCORE TALLER'!$W$2:$X$10,2,TRUE)*AN$2</f>
        <v>0.32</v>
      </c>
      <c r="AO98" s="59">
        <f>VLOOKUP(AB98,'SCORE TALLER'!$S$2:$T$10,2,FALSE)*AO$2</f>
        <v>0.04</v>
      </c>
      <c r="AP98" s="59">
        <f>VLOOKUP(AH98,'SCORE TALLER'!$AE$2:$AF$10,2,TRUE)*AP$2</f>
        <v>0</v>
      </c>
      <c r="AQ98" s="59">
        <f>VLOOKUP(AI98,'SCORE TALLER'!$AG$2:$AH$10,2,TRUE)*AQ$2</f>
        <v>0.4</v>
      </c>
      <c r="AR98" s="59">
        <f>VLOOKUP(AC98,'SCORE TALLER'!$U$2:$V$10,2,FALSE)*AR$2</f>
        <v>0.04</v>
      </c>
      <c r="AS98" s="59">
        <f>VLOOKUP(AE98,'SCORE TALLER'!$Y$2:$Z$10,2,FALSE)*AS$2</f>
        <v>0.03</v>
      </c>
      <c r="AT98" s="59">
        <f>VLOOKUP(Z98,'SCORE TALLER'!$O$2:$P$10,2,TRUE)*AT$2</f>
        <v>0.02</v>
      </c>
      <c r="AU98" s="59">
        <f>VLOOKUP(S98,'SCORE TALLER'!$A$2:$B$10,2,FALSE)*AU$2</f>
        <v>0.15000000000000002</v>
      </c>
      <c r="AV98" s="59">
        <f>VLOOKUP(AJ98,'SCORE TALLER'!$AI$2:$AJ$10,2,TRUE)*AV$2</f>
        <v>0.2</v>
      </c>
      <c r="AW98" s="59">
        <f>VLOOKUP(AK98,'SCORE TALLER'!$AK$2:$AL$10,2,TRUE)*AW$2</f>
        <v>0.25</v>
      </c>
      <c r="AX98" s="59">
        <f>VLOOKUP(T98,'SCORE TALLER'!$C$2:$D$10,2,FALSE)*AX$2</f>
        <v>0</v>
      </c>
      <c r="AY98" s="59">
        <f>VLOOKUP(W98,'SCORE TALLER'!$I$2:$J$10,2,TRUE)*AY$2</f>
        <v>0</v>
      </c>
      <c r="AZ98" s="59">
        <f>VLOOKUP(X98,'SCORE TALLER'!$K$2:$L$10,2,TRUE)*AZ$2</f>
        <v>0</v>
      </c>
      <c r="BA98" s="59">
        <f>VLOOKUP(U98,'SCORE TALLER'!$E$2:$F$10,2,FALSE)*BA$2</f>
        <v>0</v>
      </c>
      <c r="BB98" s="59">
        <f>VLOOKUP(Y98,'SCORE TALLER'!$M$2:$N$10,2,TRUE)*BB$2</f>
        <v>0.04</v>
      </c>
      <c r="BC98" s="59">
        <f>VLOOKUP(AA98,'SCORE TALLER'!$Q$2:$R$10,2,FALSE)*BC$2</f>
        <v>0.05</v>
      </c>
      <c r="BD98" s="59">
        <f>VLOOKUP(V98,'SCORE TALLER'!$G$2:$H$10,2,FALSE)*BD$2</f>
        <v>0</v>
      </c>
      <c r="BE98" s="59">
        <f>VLOOKUP(AF98,'SCORE TALLER'!$AA$2:$AB$10,2,FALSE)*BE$2</f>
        <v>0.5</v>
      </c>
      <c r="BF98" s="59">
        <f>VLOOKUP(AL98,'SCORE TALLER'!$AM$2:$AN$10,2,TRUE)*BF$2</f>
        <v>0.5</v>
      </c>
      <c r="BG98" s="67">
        <f t="shared" si="25"/>
        <v>2.54</v>
      </c>
      <c r="BH98" s="67" t="str">
        <f>VLOOKUP(BG98,'SCORE TALLER'!$AP$2:$AQ$7,2,TRUE)</f>
        <v>4. Alto</v>
      </c>
      <c r="BI98" s="67" t="str">
        <f t="shared" si="26"/>
        <v>LBZ</v>
      </c>
      <c r="BJ98" s="67" t="str">
        <f t="shared" si="31"/>
        <v>A</v>
      </c>
      <c r="BK98" s="67" t="str">
        <f t="shared" si="27"/>
        <v>E</v>
      </c>
      <c r="BL98" s="86">
        <f t="shared" si="28"/>
        <v>1451213</v>
      </c>
      <c r="BM98" s="86">
        <f t="shared" si="29"/>
        <v>4151000</v>
      </c>
    </row>
    <row r="99" spans="1:65" x14ac:dyDescent="0.3">
      <c r="A99" s="57">
        <v>44442840</v>
      </c>
      <c r="B99" s="12" t="s">
        <v>237</v>
      </c>
      <c r="C99" s="58" t="s">
        <v>105</v>
      </c>
      <c r="D99" s="58" t="s">
        <v>115</v>
      </c>
      <c r="E99" s="58"/>
      <c r="F99" s="58">
        <v>5865827</v>
      </c>
      <c r="G99" s="58">
        <f t="shared" si="17"/>
        <v>3219007</v>
      </c>
      <c r="H99" s="58">
        <f t="shared" si="18"/>
        <v>3219007</v>
      </c>
      <c r="I99" s="58">
        <v>5866000</v>
      </c>
      <c r="J99" s="58">
        <v>300063</v>
      </c>
      <c r="K99" s="58">
        <v>0</v>
      </c>
      <c r="L99" s="58">
        <v>0</v>
      </c>
      <c r="M99" s="58">
        <v>2646820</v>
      </c>
      <c r="N99" s="58">
        <f>VLOOKUP(AD99,'tabla ingresos'!$A$3:$D$15,4,FALSE)</f>
        <v>1000000</v>
      </c>
      <c r="O99" s="58">
        <v>315114.64270265889</v>
      </c>
      <c r="P99" s="58">
        <v>12120000</v>
      </c>
      <c r="Q99" s="58">
        <v>4115000</v>
      </c>
      <c r="R99" s="12">
        <v>13001</v>
      </c>
      <c r="S99" s="12" t="s">
        <v>88</v>
      </c>
      <c r="T99" s="12" t="s">
        <v>89</v>
      </c>
      <c r="U99" s="12" t="s">
        <v>10</v>
      </c>
      <c r="V99" s="12">
        <v>4</v>
      </c>
      <c r="W99" s="12">
        <v>0</v>
      </c>
      <c r="X99" s="12">
        <v>0</v>
      </c>
      <c r="Y99" s="59">
        <v>5.8794520547945206</v>
      </c>
      <c r="Z99" s="59">
        <v>45.841095890410962</v>
      </c>
      <c r="AA99" s="12">
        <v>2</v>
      </c>
      <c r="AB99" s="12">
        <v>4</v>
      </c>
      <c r="AC99" s="12">
        <v>2</v>
      </c>
      <c r="AD99" s="12">
        <v>2</v>
      </c>
      <c r="AE99" s="12">
        <v>3</v>
      </c>
      <c r="AF99" s="58" t="s">
        <v>1</v>
      </c>
      <c r="AG99" s="66">
        <f t="shared" si="19"/>
        <v>0.41011842846843927</v>
      </c>
      <c r="AH99" s="67">
        <f t="shared" si="20"/>
        <v>11.990551333333332</v>
      </c>
      <c r="AI99" s="67">
        <f t="shared" si="21"/>
        <v>1.7645466666666667</v>
      </c>
      <c r="AJ99" s="67">
        <f t="shared" si="22"/>
        <v>2.1460046666666668</v>
      </c>
      <c r="AK99" s="67">
        <f t="shared" si="23"/>
        <v>2.1460046666666668</v>
      </c>
      <c r="AL99" s="67">
        <f t="shared" si="24"/>
        <v>2.7433333333333332</v>
      </c>
      <c r="AM99" s="59">
        <f>VLOOKUP(AG99,'SCORE TALLER'!$AC$2:$AD$10,2,TRUE)*AM$2</f>
        <v>0</v>
      </c>
      <c r="AN99" s="59">
        <f>VLOOKUP(AD99,'SCORE TALLER'!$W$2:$X$10,2,TRUE)*AN$2</f>
        <v>0.32</v>
      </c>
      <c r="AO99" s="59">
        <f>VLOOKUP(AB99,'SCORE TALLER'!$S$2:$T$10,2,FALSE)*AO$2</f>
        <v>0.02</v>
      </c>
      <c r="AP99" s="59">
        <f>VLOOKUP(AH99,'SCORE TALLER'!$AE$2:$AF$10,2,TRUE)*AP$2</f>
        <v>0.16</v>
      </c>
      <c r="AQ99" s="59">
        <f>VLOOKUP(AI99,'SCORE TALLER'!$AG$2:$AH$10,2,TRUE)*AQ$2</f>
        <v>0.32</v>
      </c>
      <c r="AR99" s="59">
        <f>VLOOKUP(AC99,'SCORE TALLER'!$U$2:$V$10,2,FALSE)*AR$2</f>
        <v>0.04</v>
      </c>
      <c r="AS99" s="59">
        <f>VLOOKUP(AE99,'SCORE TALLER'!$Y$2:$Z$10,2,FALSE)*AS$2</f>
        <v>0.02</v>
      </c>
      <c r="AT99" s="59">
        <f>VLOOKUP(Z99,'SCORE TALLER'!$O$2:$P$10,2,TRUE)*AT$2</f>
        <v>0.02</v>
      </c>
      <c r="AU99" s="59">
        <f>VLOOKUP(S99,'SCORE TALLER'!$A$2:$B$10,2,FALSE)*AU$2</f>
        <v>0.25</v>
      </c>
      <c r="AV99" s="59">
        <f>VLOOKUP(AJ99,'SCORE TALLER'!$AI$2:$AJ$10,2,TRUE)*AV$2</f>
        <v>0.15000000000000002</v>
      </c>
      <c r="AW99" s="59">
        <f>VLOOKUP(AK99,'SCORE TALLER'!$AK$2:$AL$10,2,TRUE)*AW$2</f>
        <v>0.15000000000000002</v>
      </c>
      <c r="AX99" s="59">
        <f>VLOOKUP(T99,'SCORE TALLER'!$C$2:$D$10,2,FALSE)*AX$2</f>
        <v>0</v>
      </c>
      <c r="AY99" s="59">
        <f>VLOOKUP(W99,'SCORE TALLER'!$I$2:$J$10,2,TRUE)*AY$2</f>
        <v>0</v>
      </c>
      <c r="AZ99" s="59">
        <f>VLOOKUP(X99,'SCORE TALLER'!$K$2:$L$10,2,TRUE)*AZ$2</f>
        <v>0</v>
      </c>
      <c r="BA99" s="59">
        <f>VLOOKUP(U99,'SCORE TALLER'!$E$2:$F$10,2,FALSE)*BA$2</f>
        <v>0</v>
      </c>
      <c r="BB99" s="59">
        <f>VLOOKUP(Y99,'SCORE TALLER'!$M$2:$N$10,2,TRUE)*BB$2</f>
        <v>0.03</v>
      </c>
      <c r="BC99" s="59">
        <f>VLOOKUP(AA99,'SCORE TALLER'!$Q$2:$R$10,2,FALSE)*BC$2</f>
        <v>0</v>
      </c>
      <c r="BD99" s="59">
        <f>VLOOKUP(V99,'SCORE TALLER'!$G$2:$H$10,2,FALSE)*BD$2</f>
        <v>0</v>
      </c>
      <c r="BE99" s="59">
        <f>VLOOKUP(AF99,'SCORE TALLER'!$AA$2:$AB$10,2,FALSE)*BE$2</f>
        <v>0.30000000000000004</v>
      </c>
      <c r="BF99" s="59">
        <f>VLOOKUP(AL99,'SCORE TALLER'!$AM$2:$AN$10,2,TRUE)*BF$2</f>
        <v>0.5</v>
      </c>
      <c r="BG99" s="67">
        <f t="shared" si="25"/>
        <v>2.2800000000000002</v>
      </c>
      <c r="BH99" s="67" t="str">
        <f>VLOOKUP(BG99,'SCORE TALLER'!$AP$2:$AQ$7,2,TRUE)</f>
        <v>3. Medio</v>
      </c>
      <c r="BI99" s="67" t="str">
        <f t="shared" si="26"/>
        <v>LBZ</v>
      </c>
      <c r="BJ99" s="67" t="str">
        <f t="shared" si="31"/>
        <v>A</v>
      </c>
      <c r="BK99" s="67" t="str">
        <f t="shared" si="27"/>
        <v>C</v>
      </c>
      <c r="BL99" s="86">
        <f t="shared" si="28"/>
        <v>3219007</v>
      </c>
      <c r="BM99" s="86">
        <f t="shared" si="29"/>
        <v>4115000</v>
      </c>
    </row>
    <row r="100" spans="1:65" x14ac:dyDescent="0.3">
      <c r="A100" s="57">
        <v>2244082864</v>
      </c>
      <c r="B100" s="12" t="s">
        <v>238</v>
      </c>
      <c r="C100" s="58" t="s">
        <v>105</v>
      </c>
      <c r="D100" s="58" t="s">
        <v>115</v>
      </c>
      <c r="E100" s="58">
        <v>205349</v>
      </c>
      <c r="F100" s="58">
        <v>4058299</v>
      </c>
      <c r="G100" s="58">
        <f t="shared" si="17"/>
        <v>2845161</v>
      </c>
      <c r="H100" s="58">
        <f t="shared" si="18"/>
        <v>0</v>
      </c>
      <c r="I100" s="58">
        <v>4058000</v>
      </c>
      <c r="J100" s="58">
        <v>243389</v>
      </c>
      <c r="K100" s="58">
        <v>0</v>
      </c>
      <c r="L100" s="58">
        <v>3652262</v>
      </c>
      <c r="M100" s="58">
        <v>1213138</v>
      </c>
      <c r="N100" s="58">
        <f>VLOOKUP(AD100,'tabla ingresos'!$A$3:$D$15,4,FALSE)</f>
        <v>1000000</v>
      </c>
      <c r="O100" s="58">
        <v>159716.94292563625</v>
      </c>
      <c r="P100" s="58">
        <v>4071000</v>
      </c>
      <c r="Q100" s="58">
        <v>4071000</v>
      </c>
      <c r="R100" s="12">
        <v>76001</v>
      </c>
      <c r="S100" s="12" t="s">
        <v>87</v>
      </c>
      <c r="T100" s="12" t="s">
        <v>89</v>
      </c>
      <c r="U100" s="12" t="s">
        <v>10</v>
      </c>
      <c r="V100" s="12">
        <v>4</v>
      </c>
      <c r="W100" s="12">
        <v>0</v>
      </c>
      <c r="X100" s="12">
        <v>0</v>
      </c>
      <c r="Y100" s="59">
        <v>4.1013698630136988</v>
      </c>
      <c r="Z100" s="59">
        <v>26.717808219178082</v>
      </c>
      <c r="AA100" s="12">
        <v>2</v>
      </c>
      <c r="AB100" s="12">
        <v>0</v>
      </c>
      <c r="AC100" s="12">
        <v>1</v>
      </c>
      <c r="AD100" s="12">
        <v>2</v>
      </c>
      <c r="AE100" s="12">
        <v>3</v>
      </c>
      <c r="AF100" s="58" t="s">
        <v>0</v>
      </c>
      <c r="AG100" s="66">
        <f t="shared" si="19"/>
        <v>0.2687372952837575</v>
      </c>
      <c r="AH100" s="67">
        <f t="shared" si="20"/>
        <v>5.419532666666667</v>
      </c>
      <c r="AI100" s="67">
        <f t="shared" si="21"/>
        <v>0.945658</v>
      </c>
      <c r="AJ100" s="67">
        <f t="shared" si="22"/>
        <v>1.896774</v>
      </c>
      <c r="AK100" s="67">
        <f t="shared" si="23"/>
        <v>0</v>
      </c>
      <c r="AL100" s="67">
        <f t="shared" si="24"/>
        <v>2.714</v>
      </c>
      <c r="AM100" s="59">
        <f>VLOOKUP(AG100,'SCORE TALLER'!$AC$2:$AD$10,2,TRUE)*AM$2</f>
        <v>0</v>
      </c>
      <c r="AN100" s="59">
        <f>VLOOKUP(AD100,'SCORE TALLER'!$W$2:$X$10,2,TRUE)*AN$2</f>
        <v>0.32</v>
      </c>
      <c r="AO100" s="59">
        <f>VLOOKUP(AB100,'SCORE TALLER'!$S$2:$T$10,2,FALSE)*AO$2</f>
        <v>0.05</v>
      </c>
      <c r="AP100" s="59">
        <f>VLOOKUP(AH100,'SCORE TALLER'!$AE$2:$AF$10,2,TRUE)*AP$2</f>
        <v>0.08</v>
      </c>
      <c r="AQ100" s="59">
        <f>VLOOKUP(AI100,'SCORE TALLER'!$AG$2:$AH$10,2,TRUE)*AQ$2</f>
        <v>0.4</v>
      </c>
      <c r="AR100" s="59">
        <f>VLOOKUP(AC100,'SCORE TALLER'!$U$2:$V$10,2,FALSE)*AR$2</f>
        <v>0.05</v>
      </c>
      <c r="AS100" s="59">
        <f>VLOOKUP(AE100,'SCORE TALLER'!$Y$2:$Z$10,2,FALSE)*AS$2</f>
        <v>0.02</v>
      </c>
      <c r="AT100" s="59">
        <f>VLOOKUP(Z100,'SCORE TALLER'!$O$2:$P$10,2,TRUE)*AT$2</f>
        <v>0.04</v>
      </c>
      <c r="AU100" s="59">
        <f>VLOOKUP(S100,'SCORE TALLER'!$A$2:$B$10,2,FALSE)*AU$2</f>
        <v>0.15000000000000002</v>
      </c>
      <c r="AV100" s="59">
        <f>VLOOKUP(AJ100,'SCORE TALLER'!$AI$2:$AJ$10,2,TRUE)*AV$2</f>
        <v>0.2</v>
      </c>
      <c r="AW100" s="59">
        <f>VLOOKUP(AK100,'SCORE TALLER'!$AK$2:$AL$10,2,TRUE)*AW$2</f>
        <v>0.25</v>
      </c>
      <c r="AX100" s="59">
        <f>VLOOKUP(T100,'SCORE TALLER'!$C$2:$D$10,2,FALSE)*AX$2</f>
        <v>0</v>
      </c>
      <c r="AY100" s="59">
        <f>VLOOKUP(W100,'SCORE TALLER'!$I$2:$J$10,2,TRUE)*AY$2</f>
        <v>0</v>
      </c>
      <c r="AZ100" s="59">
        <f>VLOOKUP(X100,'SCORE TALLER'!$K$2:$L$10,2,TRUE)*AZ$2</f>
        <v>0</v>
      </c>
      <c r="BA100" s="59">
        <f>VLOOKUP(U100,'SCORE TALLER'!$E$2:$F$10,2,FALSE)*BA$2</f>
        <v>0</v>
      </c>
      <c r="BB100" s="59">
        <f>VLOOKUP(Y100,'SCORE TALLER'!$M$2:$N$10,2,TRUE)*BB$2</f>
        <v>0.03</v>
      </c>
      <c r="BC100" s="59">
        <f>VLOOKUP(AA100,'SCORE TALLER'!$Q$2:$R$10,2,FALSE)*BC$2</f>
        <v>0</v>
      </c>
      <c r="BD100" s="59">
        <f>VLOOKUP(V100,'SCORE TALLER'!$G$2:$H$10,2,FALSE)*BD$2</f>
        <v>0</v>
      </c>
      <c r="BE100" s="59">
        <f>VLOOKUP(AF100,'SCORE TALLER'!$AA$2:$AB$10,2,FALSE)*BE$2</f>
        <v>0.5</v>
      </c>
      <c r="BF100" s="59">
        <f>VLOOKUP(AL100,'SCORE TALLER'!$AM$2:$AN$10,2,TRUE)*BF$2</f>
        <v>0.5</v>
      </c>
      <c r="BG100" s="67">
        <f t="shared" si="25"/>
        <v>2.5900000000000003</v>
      </c>
      <c r="BH100" s="67" t="str">
        <f>VLOOKUP(BG100,'SCORE TALLER'!$AP$2:$AQ$7,2,TRUE)</f>
        <v>4. Alto</v>
      </c>
      <c r="BI100" s="67" t="str">
        <f t="shared" si="26"/>
        <v>LBZ</v>
      </c>
      <c r="BJ100" s="67" t="str">
        <f t="shared" si="31"/>
        <v>A</v>
      </c>
      <c r="BK100" s="67" t="str">
        <f t="shared" si="27"/>
        <v>E</v>
      </c>
      <c r="BL100" s="86">
        <f t="shared" si="28"/>
        <v>0</v>
      </c>
      <c r="BM100" s="86">
        <f t="shared" si="29"/>
        <v>4071000</v>
      </c>
    </row>
    <row r="101" spans="1:65" x14ac:dyDescent="0.3">
      <c r="A101" s="57">
        <v>20462606</v>
      </c>
      <c r="B101" s="12" t="s">
        <v>239</v>
      </c>
      <c r="C101" s="58" t="s">
        <v>105</v>
      </c>
      <c r="D101" s="58" t="s">
        <v>115</v>
      </c>
      <c r="E101" s="58">
        <v>170</v>
      </c>
      <c r="F101" s="58">
        <v>4945947</v>
      </c>
      <c r="G101" s="58">
        <f t="shared" si="17"/>
        <v>3581736</v>
      </c>
      <c r="H101" s="58">
        <f t="shared" si="18"/>
        <v>0</v>
      </c>
      <c r="I101" s="58">
        <v>4946000</v>
      </c>
      <c r="J101" s="58">
        <v>144333</v>
      </c>
      <c r="K101" s="58">
        <v>0</v>
      </c>
      <c r="L101" s="58">
        <v>3710000</v>
      </c>
      <c r="M101" s="58">
        <v>1364211</v>
      </c>
      <c r="N101" s="58">
        <f>VLOOKUP(AD101,'tabla ingresos'!$A$3:$D$15,4,FALSE)</f>
        <v>1000000</v>
      </c>
      <c r="O101" s="58">
        <v>87153.746029445145</v>
      </c>
      <c r="P101" s="58">
        <v>3918000</v>
      </c>
      <c r="Q101" s="58">
        <v>3918000</v>
      </c>
      <c r="R101" s="12">
        <v>76130</v>
      </c>
      <c r="S101" s="12" t="s">
        <v>87</v>
      </c>
      <c r="T101" s="12" t="s">
        <v>89</v>
      </c>
      <c r="U101" s="12" t="s">
        <v>10</v>
      </c>
      <c r="V101" s="12">
        <v>4</v>
      </c>
      <c r="W101" s="12">
        <v>0</v>
      </c>
      <c r="X101" s="12">
        <v>0</v>
      </c>
      <c r="Y101" s="59">
        <v>4.7178082191780826</v>
      </c>
      <c r="Z101" s="59">
        <v>38.863013698630134</v>
      </c>
      <c r="AA101" s="12">
        <v>2</v>
      </c>
      <c r="AB101" s="12">
        <v>0</v>
      </c>
      <c r="AC101" s="12">
        <v>1</v>
      </c>
      <c r="AD101" s="12">
        <v>2</v>
      </c>
      <c r="AE101" s="12">
        <v>1</v>
      </c>
      <c r="AF101" s="58" t="s">
        <v>22</v>
      </c>
      <c r="AG101" s="66">
        <f t="shared" si="19"/>
        <v>0.15432449735296344</v>
      </c>
      <c r="AH101" s="67">
        <f t="shared" si="20"/>
        <v>5.9092979999999997</v>
      </c>
      <c r="AI101" s="67">
        <f t="shared" si="21"/>
        <v>0.9095873333333333</v>
      </c>
      <c r="AJ101" s="67">
        <f t="shared" si="22"/>
        <v>2.3878240000000002</v>
      </c>
      <c r="AK101" s="67">
        <f t="shared" si="23"/>
        <v>0</v>
      </c>
      <c r="AL101" s="67">
        <f t="shared" si="24"/>
        <v>2.6120000000000001</v>
      </c>
      <c r="AM101" s="59">
        <f>VLOOKUP(AG101,'SCORE TALLER'!$AC$2:$AD$10,2,TRUE)*AM$2</f>
        <v>0</v>
      </c>
      <c r="AN101" s="59">
        <f>VLOOKUP(AD101,'SCORE TALLER'!$W$2:$X$10,2,TRUE)*AN$2</f>
        <v>0.32</v>
      </c>
      <c r="AO101" s="59">
        <f>VLOOKUP(AB101,'SCORE TALLER'!$S$2:$T$10,2,FALSE)*AO$2</f>
        <v>0.05</v>
      </c>
      <c r="AP101" s="59">
        <f>VLOOKUP(AH101,'SCORE TALLER'!$AE$2:$AF$10,2,TRUE)*AP$2</f>
        <v>0.08</v>
      </c>
      <c r="AQ101" s="59">
        <f>VLOOKUP(AI101,'SCORE TALLER'!$AG$2:$AH$10,2,TRUE)*AQ$2</f>
        <v>0.4</v>
      </c>
      <c r="AR101" s="59">
        <f>VLOOKUP(AC101,'SCORE TALLER'!$U$2:$V$10,2,FALSE)*AR$2</f>
        <v>0.05</v>
      </c>
      <c r="AS101" s="59">
        <f>VLOOKUP(AE101,'SCORE TALLER'!$Y$2:$Z$10,2,FALSE)*AS$2</f>
        <v>0.03</v>
      </c>
      <c r="AT101" s="59">
        <f>VLOOKUP(Z101,'SCORE TALLER'!$O$2:$P$10,2,TRUE)*AT$2</f>
        <v>0.03</v>
      </c>
      <c r="AU101" s="59">
        <f>VLOOKUP(S101,'SCORE TALLER'!$A$2:$B$10,2,FALSE)*AU$2</f>
        <v>0.15000000000000002</v>
      </c>
      <c r="AV101" s="59">
        <f>VLOOKUP(AJ101,'SCORE TALLER'!$AI$2:$AJ$10,2,TRUE)*AV$2</f>
        <v>0.15000000000000002</v>
      </c>
      <c r="AW101" s="59">
        <f>VLOOKUP(AK101,'SCORE TALLER'!$AK$2:$AL$10,2,TRUE)*AW$2</f>
        <v>0.25</v>
      </c>
      <c r="AX101" s="59">
        <f>VLOOKUP(T101,'SCORE TALLER'!$C$2:$D$10,2,FALSE)*AX$2</f>
        <v>0</v>
      </c>
      <c r="AY101" s="59">
        <f>VLOOKUP(W101,'SCORE TALLER'!$I$2:$J$10,2,TRUE)*AY$2</f>
        <v>0</v>
      </c>
      <c r="AZ101" s="59">
        <f>VLOOKUP(X101,'SCORE TALLER'!$K$2:$L$10,2,TRUE)*AZ$2</f>
        <v>0</v>
      </c>
      <c r="BA101" s="59">
        <f>VLOOKUP(U101,'SCORE TALLER'!$E$2:$F$10,2,FALSE)*BA$2</f>
        <v>0</v>
      </c>
      <c r="BB101" s="59">
        <f>VLOOKUP(Y101,'SCORE TALLER'!$M$2:$N$10,2,TRUE)*BB$2</f>
        <v>0.03</v>
      </c>
      <c r="BC101" s="59">
        <f>VLOOKUP(AA101,'SCORE TALLER'!$Q$2:$R$10,2,FALSE)*BC$2</f>
        <v>0</v>
      </c>
      <c r="BD101" s="59">
        <f>VLOOKUP(V101,'SCORE TALLER'!$G$2:$H$10,2,FALSE)*BD$2</f>
        <v>0</v>
      </c>
      <c r="BE101" s="59">
        <f>VLOOKUP(AF101,'SCORE TALLER'!$AA$2:$AB$10,2,FALSE)*BE$2</f>
        <v>0.5</v>
      </c>
      <c r="BF101" s="59">
        <f>VLOOKUP(AL101,'SCORE TALLER'!$AM$2:$AN$10,2,TRUE)*BF$2</f>
        <v>0.5</v>
      </c>
      <c r="BG101" s="67">
        <f t="shared" si="25"/>
        <v>2.54</v>
      </c>
      <c r="BH101" s="67" t="str">
        <f>VLOOKUP(BG101,'SCORE TALLER'!$AP$2:$AQ$7,2,TRUE)</f>
        <v>4. Alto</v>
      </c>
      <c r="BI101" s="67" t="str">
        <f t="shared" si="26"/>
        <v>LBZ</v>
      </c>
      <c r="BJ101" s="67" t="str">
        <f t="shared" si="31"/>
        <v>A</v>
      </c>
      <c r="BK101" s="67" t="str">
        <f t="shared" si="27"/>
        <v>D</v>
      </c>
      <c r="BL101" s="86">
        <f t="shared" si="28"/>
        <v>0</v>
      </c>
      <c r="BM101" s="86">
        <f t="shared" si="29"/>
        <v>3918000</v>
      </c>
    </row>
    <row r="102" spans="1:65" x14ac:dyDescent="0.3">
      <c r="A102" s="57">
        <v>80686606</v>
      </c>
      <c r="B102" s="12" t="s">
        <v>240</v>
      </c>
      <c r="C102" s="58" t="s">
        <v>105</v>
      </c>
      <c r="D102" s="58" t="s">
        <v>115</v>
      </c>
      <c r="E102" s="58">
        <v>244336</v>
      </c>
      <c r="F102" s="58">
        <v>5353791</v>
      </c>
      <c r="G102" s="58">
        <f t="shared" si="17"/>
        <v>4463171</v>
      </c>
      <c r="H102" s="58">
        <f t="shared" si="18"/>
        <v>0</v>
      </c>
      <c r="I102" s="58">
        <v>5354000</v>
      </c>
      <c r="J102" s="58">
        <v>172510</v>
      </c>
      <c r="K102" s="58">
        <v>0</v>
      </c>
      <c r="L102" s="58">
        <v>5000000</v>
      </c>
      <c r="M102" s="58">
        <v>890620</v>
      </c>
      <c r="N102" s="58">
        <f>VLOOKUP(AD102,'tabla ingresos'!$A$3:$D$15,4,FALSE)</f>
        <v>1000000</v>
      </c>
      <c r="O102" s="58">
        <v>86619.879285007497</v>
      </c>
      <c r="P102" s="58">
        <v>3894000</v>
      </c>
      <c r="Q102" s="58">
        <v>3894000</v>
      </c>
      <c r="R102" s="12">
        <v>68895</v>
      </c>
      <c r="S102" s="12" t="s">
        <v>87</v>
      </c>
      <c r="T102" s="12" t="s">
        <v>89</v>
      </c>
      <c r="U102" s="12" t="s">
        <v>10</v>
      </c>
      <c r="V102" s="12">
        <v>4</v>
      </c>
      <c r="W102" s="12">
        <v>0</v>
      </c>
      <c r="X102" s="12">
        <v>0</v>
      </c>
      <c r="Y102" s="59">
        <v>2.3232876712328765</v>
      </c>
      <c r="Z102" s="59">
        <v>49.38082191780822</v>
      </c>
      <c r="AA102" s="12">
        <v>1</v>
      </c>
      <c r="AB102" s="12">
        <v>2</v>
      </c>
      <c r="AC102" s="12">
        <v>1</v>
      </c>
      <c r="AD102" s="12">
        <v>2</v>
      </c>
      <c r="AE102" s="12">
        <v>3</v>
      </c>
      <c r="AF102" s="58" t="s">
        <v>0</v>
      </c>
      <c r="AG102" s="66">
        <f t="shared" si="19"/>
        <v>0.17275325285667165</v>
      </c>
      <c r="AH102" s="67">
        <f t="shared" si="20"/>
        <v>6.1651939999999996</v>
      </c>
      <c r="AI102" s="67">
        <f t="shared" si="21"/>
        <v>0.75663733333333338</v>
      </c>
      <c r="AJ102" s="67">
        <f t="shared" si="22"/>
        <v>2.9754473333333333</v>
      </c>
      <c r="AK102" s="67">
        <f t="shared" si="23"/>
        <v>0</v>
      </c>
      <c r="AL102" s="67">
        <f t="shared" si="24"/>
        <v>2.5960000000000001</v>
      </c>
      <c r="AM102" s="59">
        <f>VLOOKUP(AG102,'SCORE TALLER'!$AC$2:$AD$10,2,TRUE)*AM$2</f>
        <v>0</v>
      </c>
      <c r="AN102" s="59">
        <f>VLOOKUP(AD102,'SCORE TALLER'!$W$2:$X$10,2,TRUE)*AN$2</f>
        <v>0.32</v>
      </c>
      <c r="AO102" s="59">
        <f>VLOOKUP(AB102,'SCORE TALLER'!$S$2:$T$10,2,FALSE)*AO$2</f>
        <v>0.04</v>
      </c>
      <c r="AP102" s="59">
        <f>VLOOKUP(AH102,'SCORE TALLER'!$AE$2:$AF$10,2,TRUE)*AP$2</f>
        <v>0.08</v>
      </c>
      <c r="AQ102" s="59">
        <f>VLOOKUP(AI102,'SCORE TALLER'!$AG$2:$AH$10,2,TRUE)*AQ$2</f>
        <v>0.4</v>
      </c>
      <c r="AR102" s="59">
        <f>VLOOKUP(AC102,'SCORE TALLER'!$U$2:$V$10,2,FALSE)*AR$2</f>
        <v>0.05</v>
      </c>
      <c r="AS102" s="59">
        <f>VLOOKUP(AE102,'SCORE TALLER'!$Y$2:$Z$10,2,FALSE)*AS$2</f>
        <v>0.02</v>
      </c>
      <c r="AT102" s="59">
        <f>VLOOKUP(Z102,'SCORE TALLER'!$O$2:$P$10,2,TRUE)*AT$2</f>
        <v>0.02</v>
      </c>
      <c r="AU102" s="59">
        <f>VLOOKUP(S102,'SCORE TALLER'!$A$2:$B$10,2,FALSE)*AU$2</f>
        <v>0.15000000000000002</v>
      </c>
      <c r="AV102" s="59">
        <f>VLOOKUP(AJ102,'SCORE TALLER'!$AI$2:$AJ$10,2,TRUE)*AV$2</f>
        <v>0.15000000000000002</v>
      </c>
      <c r="AW102" s="59">
        <f>VLOOKUP(AK102,'SCORE TALLER'!$AK$2:$AL$10,2,TRUE)*AW$2</f>
        <v>0.25</v>
      </c>
      <c r="AX102" s="59">
        <f>VLOOKUP(T102,'SCORE TALLER'!$C$2:$D$10,2,FALSE)*AX$2</f>
        <v>0</v>
      </c>
      <c r="AY102" s="59">
        <f>VLOOKUP(W102,'SCORE TALLER'!$I$2:$J$10,2,TRUE)*AY$2</f>
        <v>0</v>
      </c>
      <c r="AZ102" s="59">
        <f>VLOOKUP(X102,'SCORE TALLER'!$K$2:$L$10,2,TRUE)*AZ$2</f>
        <v>0</v>
      </c>
      <c r="BA102" s="59">
        <f>VLOOKUP(U102,'SCORE TALLER'!$E$2:$F$10,2,FALSE)*BA$2</f>
        <v>0</v>
      </c>
      <c r="BB102" s="59">
        <f>VLOOKUP(Y102,'SCORE TALLER'!$M$2:$N$10,2,TRUE)*BB$2</f>
        <v>0.04</v>
      </c>
      <c r="BC102" s="59">
        <f>VLOOKUP(AA102,'SCORE TALLER'!$Q$2:$R$10,2,FALSE)*BC$2</f>
        <v>0.05</v>
      </c>
      <c r="BD102" s="59">
        <f>VLOOKUP(V102,'SCORE TALLER'!$G$2:$H$10,2,FALSE)*BD$2</f>
        <v>0</v>
      </c>
      <c r="BE102" s="59">
        <f>VLOOKUP(AF102,'SCORE TALLER'!$AA$2:$AB$10,2,FALSE)*BE$2</f>
        <v>0.5</v>
      </c>
      <c r="BF102" s="59">
        <f>VLOOKUP(AL102,'SCORE TALLER'!$AM$2:$AN$10,2,TRUE)*BF$2</f>
        <v>0.5</v>
      </c>
      <c r="BG102" s="67">
        <f t="shared" si="25"/>
        <v>2.5700000000000003</v>
      </c>
      <c r="BH102" s="67" t="str">
        <f>VLOOKUP(BG102,'SCORE TALLER'!$AP$2:$AQ$7,2,TRUE)</f>
        <v>4. Alto</v>
      </c>
      <c r="BI102" s="67" t="str">
        <f t="shared" si="26"/>
        <v>LBZ</v>
      </c>
      <c r="BJ102" s="67" t="str">
        <f t="shared" si="31"/>
        <v>A</v>
      </c>
      <c r="BK102" s="67" t="str">
        <f t="shared" si="27"/>
        <v>E</v>
      </c>
      <c r="BL102" s="86">
        <f t="shared" si="28"/>
        <v>0</v>
      </c>
      <c r="BM102" s="86">
        <f t="shared" si="29"/>
        <v>3894000</v>
      </c>
    </row>
    <row r="103" spans="1:65" x14ac:dyDescent="0.3">
      <c r="A103" s="57">
        <v>20482462</v>
      </c>
      <c r="B103" s="12" t="s">
        <v>241</v>
      </c>
      <c r="C103" s="58" t="s">
        <v>105</v>
      </c>
      <c r="D103" s="58" t="s">
        <v>30</v>
      </c>
      <c r="E103" s="58">
        <v>4582250</v>
      </c>
      <c r="F103" s="58">
        <v>9532954</v>
      </c>
      <c r="G103" s="58">
        <f t="shared" si="17"/>
        <v>6473420</v>
      </c>
      <c r="H103" s="58">
        <f t="shared" si="18"/>
        <v>6473420</v>
      </c>
      <c r="I103" s="58">
        <v>9533000</v>
      </c>
      <c r="J103" s="58">
        <v>779798</v>
      </c>
      <c r="K103" s="58">
        <v>0</v>
      </c>
      <c r="L103" s="58">
        <v>0</v>
      </c>
      <c r="M103" s="58">
        <v>3059534</v>
      </c>
      <c r="N103" s="58">
        <f>VLOOKUP(AD103,'tabla ingresos'!$A$3:$D$15,4,FALSE)</f>
        <v>14000000</v>
      </c>
      <c r="O103" s="58">
        <v>1220123.4511096266</v>
      </c>
      <c r="P103" s="58">
        <v>54617000</v>
      </c>
      <c r="Q103" s="58">
        <v>54311000</v>
      </c>
      <c r="R103" s="12">
        <v>11001</v>
      </c>
      <c r="S103" s="12" t="s">
        <v>88</v>
      </c>
      <c r="T103" s="12" t="s">
        <v>89</v>
      </c>
      <c r="U103" s="12" t="s">
        <v>10</v>
      </c>
      <c r="V103" s="12">
        <v>4</v>
      </c>
      <c r="W103" s="12">
        <v>0</v>
      </c>
      <c r="X103" s="12">
        <v>0</v>
      </c>
      <c r="Y103" s="59">
        <v>2.4356164383561643</v>
      </c>
      <c r="Z103" s="59">
        <v>59.728767123287675</v>
      </c>
      <c r="AA103" s="12">
        <v>1</v>
      </c>
      <c r="AB103" s="12">
        <v>5</v>
      </c>
      <c r="AC103" s="12">
        <v>2</v>
      </c>
      <c r="AD103" s="12">
        <v>9</v>
      </c>
      <c r="AE103" s="12">
        <v>1</v>
      </c>
      <c r="AF103" s="58" t="s">
        <v>0</v>
      </c>
      <c r="AG103" s="66">
        <f t="shared" si="19"/>
        <v>9.5234354814744127E-2</v>
      </c>
      <c r="AH103" s="67">
        <f t="shared" si="20"/>
        <v>3.0547597142857144</v>
      </c>
      <c r="AI103" s="67">
        <f t="shared" si="21"/>
        <v>0.36389447619047621</v>
      </c>
      <c r="AJ103" s="67">
        <f t="shared" si="22"/>
        <v>0.30825809523809522</v>
      </c>
      <c r="AK103" s="67">
        <f t="shared" si="23"/>
        <v>0.30825809523809522</v>
      </c>
      <c r="AL103" s="67">
        <f t="shared" si="24"/>
        <v>2.5862380952380954</v>
      </c>
      <c r="AM103" s="59">
        <f>VLOOKUP(AG103,'SCORE TALLER'!$AC$2:$AD$10,2,TRUE)*AM$2</f>
        <v>0</v>
      </c>
      <c r="AN103" s="59">
        <f>VLOOKUP(AD103,'SCORE TALLER'!$W$2:$X$10,2,TRUE)*AN$2</f>
        <v>0.08</v>
      </c>
      <c r="AO103" s="59">
        <f>VLOOKUP(AB103,'SCORE TALLER'!$S$2:$T$10,2,FALSE)*AO$2</f>
        <v>0.01</v>
      </c>
      <c r="AP103" s="59">
        <f>VLOOKUP(AH103,'SCORE TALLER'!$AE$2:$AF$10,2,TRUE)*AP$2</f>
        <v>0</v>
      </c>
      <c r="AQ103" s="59">
        <f>VLOOKUP(AI103,'SCORE TALLER'!$AG$2:$AH$10,2,TRUE)*AQ$2</f>
        <v>0.4</v>
      </c>
      <c r="AR103" s="59">
        <f>VLOOKUP(AC103,'SCORE TALLER'!$U$2:$V$10,2,FALSE)*AR$2</f>
        <v>0.04</v>
      </c>
      <c r="AS103" s="59">
        <f>VLOOKUP(AE103,'SCORE TALLER'!$Y$2:$Z$10,2,FALSE)*AS$2</f>
        <v>0.03</v>
      </c>
      <c r="AT103" s="59">
        <f>VLOOKUP(Z103,'SCORE TALLER'!$O$2:$P$10,2,TRUE)*AT$2</f>
        <v>0.01</v>
      </c>
      <c r="AU103" s="59">
        <f>VLOOKUP(S103,'SCORE TALLER'!$A$2:$B$10,2,FALSE)*AU$2</f>
        <v>0.25</v>
      </c>
      <c r="AV103" s="59">
        <f>VLOOKUP(AJ103,'SCORE TALLER'!$AI$2:$AJ$10,2,TRUE)*AV$2</f>
        <v>0.25</v>
      </c>
      <c r="AW103" s="59">
        <f>VLOOKUP(AK103,'SCORE TALLER'!$AK$2:$AL$10,2,TRUE)*AW$2</f>
        <v>0.25</v>
      </c>
      <c r="AX103" s="59">
        <f>VLOOKUP(T103,'SCORE TALLER'!$C$2:$D$10,2,FALSE)*AX$2</f>
        <v>0</v>
      </c>
      <c r="AY103" s="59">
        <f>VLOOKUP(W103,'SCORE TALLER'!$I$2:$J$10,2,TRUE)*AY$2</f>
        <v>0</v>
      </c>
      <c r="AZ103" s="59">
        <f>VLOOKUP(X103,'SCORE TALLER'!$K$2:$L$10,2,TRUE)*AZ$2</f>
        <v>0</v>
      </c>
      <c r="BA103" s="59">
        <f>VLOOKUP(U103,'SCORE TALLER'!$E$2:$F$10,2,FALSE)*BA$2</f>
        <v>0</v>
      </c>
      <c r="BB103" s="59">
        <f>VLOOKUP(Y103,'SCORE TALLER'!$M$2:$N$10,2,TRUE)*BB$2</f>
        <v>0.04</v>
      </c>
      <c r="BC103" s="59">
        <f>VLOOKUP(AA103,'SCORE TALLER'!$Q$2:$R$10,2,FALSE)*BC$2</f>
        <v>0.05</v>
      </c>
      <c r="BD103" s="59">
        <f>VLOOKUP(V103,'SCORE TALLER'!$G$2:$H$10,2,FALSE)*BD$2</f>
        <v>0</v>
      </c>
      <c r="BE103" s="59">
        <f>VLOOKUP(AF103,'SCORE TALLER'!$AA$2:$AB$10,2,FALSE)*BE$2</f>
        <v>0.5</v>
      </c>
      <c r="BF103" s="59">
        <f>VLOOKUP(AL103,'SCORE TALLER'!$AM$2:$AN$10,2,TRUE)*BF$2</f>
        <v>0.5</v>
      </c>
      <c r="BG103" s="67">
        <f t="shared" si="25"/>
        <v>2.41</v>
      </c>
      <c r="BH103" s="67" t="str">
        <f>VLOOKUP(BG103,'SCORE TALLER'!$AP$2:$AQ$7,2,TRUE)</f>
        <v>3. Medio</v>
      </c>
      <c r="BI103" s="67" t="str">
        <f t="shared" si="26"/>
        <v>LBZ</v>
      </c>
      <c r="BJ103" s="67" t="str">
        <f t="shared" si="31"/>
        <v>A</v>
      </c>
      <c r="BK103" s="67" t="str">
        <f t="shared" si="27"/>
        <v>E</v>
      </c>
      <c r="BL103" s="86">
        <f t="shared" si="28"/>
        <v>6473420</v>
      </c>
      <c r="BM103" s="86">
        <f t="shared" si="29"/>
        <v>54311000</v>
      </c>
    </row>
    <row r="104" spans="1:65" x14ac:dyDescent="0.3">
      <c r="A104" s="57">
        <v>26802004</v>
      </c>
      <c r="B104" s="12" t="s">
        <v>242</v>
      </c>
      <c r="C104" s="58" t="s">
        <v>105</v>
      </c>
      <c r="D104" s="58" t="s">
        <v>116</v>
      </c>
      <c r="E104" s="58">
        <v>1239681</v>
      </c>
      <c r="F104" s="58">
        <v>20100541</v>
      </c>
      <c r="G104" s="58">
        <f t="shared" si="17"/>
        <v>15708138</v>
      </c>
      <c r="H104" s="58">
        <f t="shared" si="18"/>
        <v>1146692</v>
      </c>
      <c r="I104" s="58">
        <v>20101000</v>
      </c>
      <c r="J104" s="58">
        <v>693700</v>
      </c>
      <c r="K104" s="58">
        <v>0</v>
      </c>
      <c r="L104" s="58">
        <v>14561446</v>
      </c>
      <c r="M104" s="58">
        <v>4392403</v>
      </c>
      <c r="N104" s="58">
        <f>VLOOKUP(AD104,'tabla ingresos'!$A$3:$D$15,4,FALSE)</f>
        <v>3000000</v>
      </c>
      <c r="O104" s="58">
        <v>246579.70258713613</v>
      </c>
      <c r="P104" s="58">
        <v>11085000</v>
      </c>
      <c r="Q104" s="58">
        <v>11085000</v>
      </c>
      <c r="R104" s="12">
        <v>76130</v>
      </c>
      <c r="S104" s="12" t="s">
        <v>87</v>
      </c>
      <c r="T104" s="12" t="s">
        <v>89</v>
      </c>
      <c r="U104" s="12" t="s">
        <v>10</v>
      </c>
      <c r="V104" s="12">
        <v>4</v>
      </c>
      <c r="W104" s="12">
        <v>0</v>
      </c>
      <c r="X104" s="12">
        <v>0</v>
      </c>
      <c r="Y104" s="59">
        <v>5.419178082191781</v>
      </c>
      <c r="Z104" s="59">
        <v>58.021917808219179</v>
      </c>
      <c r="AA104" s="12">
        <v>1</v>
      </c>
      <c r="AB104" s="12">
        <v>0</v>
      </c>
      <c r="AC104" s="12">
        <v>1</v>
      </c>
      <c r="AD104" s="12">
        <v>4</v>
      </c>
      <c r="AE104" s="12">
        <v>3</v>
      </c>
      <c r="AF104" s="58" t="s">
        <v>0</v>
      </c>
      <c r="AG104" s="66">
        <f t="shared" si="19"/>
        <v>0.20895104501936357</v>
      </c>
      <c r="AH104" s="67">
        <f t="shared" si="20"/>
        <v>6.9301202222222225</v>
      </c>
      <c r="AI104" s="67">
        <f t="shared" si="21"/>
        <v>1.2515742222222221</v>
      </c>
      <c r="AJ104" s="67">
        <f t="shared" si="22"/>
        <v>3.4906973333333333</v>
      </c>
      <c r="AK104" s="67">
        <f t="shared" si="23"/>
        <v>0.25482044444444446</v>
      </c>
      <c r="AL104" s="67">
        <f t="shared" si="24"/>
        <v>2.4633333333333334</v>
      </c>
      <c r="AM104" s="59">
        <f>VLOOKUP(AG104,'SCORE TALLER'!$AC$2:$AD$10,2,TRUE)*AM$2</f>
        <v>0</v>
      </c>
      <c r="AN104" s="59">
        <f>VLOOKUP(AD104,'SCORE TALLER'!$W$2:$X$10,2,TRUE)*AN$2</f>
        <v>0.24</v>
      </c>
      <c r="AO104" s="59">
        <f>VLOOKUP(AB104,'SCORE TALLER'!$S$2:$T$10,2,FALSE)*AO$2</f>
        <v>0.05</v>
      </c>
      <c r="AP104" s="59">
        <f>VLOOKUP(AH104,'SCORE TALLER'!$AE$2:$AF$10,2,TRUE)*AP$2</f>
        <v>0.08</v>
      </c>
      <c r="AQ104" s="59">
        <f>VLOOKUP(AI104,'SCORE TALLER'!$AG$2:$AH$10,2,TRUE)*AQ$2</f>
        <v>0.32</v>
      </c>
      <c r="AR104" s="59">
        <f>VLOOKUP(AC104,'SCORE TALLER'!$U$2:$V$10,2,FALSE)*AR$2</f>
        <v>0.05</v>
      </c>
      <c r="AS104" s="59">
        <f>VLOOKUP(AE104,'SCORE TALLER'!$Y$2:$Z$10,2,FALSE)*AS$2</f>
        <v>0.02</v>
      </c>
      <c r="AT104" s="59">
        <f>VLOOKUP(Z104,'SCORE TALLER'!$O$2:$P$10,2,TRUE)*AT$2</f>
        <v>0.01</v>
      </c>
      <c r="AU104" s="59">
        <f>VLOOKUP(S104,'SCORE TALLER'!$A$2:$B$10,2,FALSE)*AU$2</f>
        <v>0.15000000000000002</v>
      </c>
      <c r="AV104" s="59">
        <f>VLOOKUP(AJ104,'SCORE TALLER'!$AI$2:$AJ$10,2,TRUE)*AV$2</f>
        <v>0.1</v>
      </c>
      <c r="AW104" s="59">
        <f>VLOOKUP(AK104,'SCORE TALLER'!$AK$2:$AL$10,2,TRUE)*AW$2</f>
        <v>0.25</v>
      </c>
      <c r="AX104" s="59">
        <f>VLOOKUP(T104,'SCORE TALLER'!$C$2:$D$10,2,FALSE)*AX$2</f>
        <v>0</v>
      </c>
      <c r="AY104" s="59">
        <f>VLOOKUP(W104,'SCORE TALLER'!$I$2:$J$10,2,TRUE)*AY$2</f>
        <v>0</v>
      </c>
      <c r="AZ104" s="59">
        <f>VLOOKUP(X104,'SCORE TALLER'!$K$2:$L$10,2,TRUE)*AZ$2</f>
        <v>0</v>
      </c>
      <c r="BA104" s="59">
        <f>VLOOKUP(U104,'SCORE TALLER'!$E$2:$F$10,2,FALSE)*BA$2</f>
        <v>0</v>
      </c>
      <c r="BB104" s="59">
        <f>VLOOKUP(Y104,'SCORE TALLER'!$M$2:$N$10,2,TRUE)*BB$2</f>
        <v>0.03</v>
      </c>
      <c r="BC104" s="59">
        <f>VLOOKUP(AA104,'SCORE TALLER'!$Q$2:$R$10,2,FALSE)*BC$2</f>
        <v>0.05</v>
      </c>
      <c r="BD104" s="59">
        <f>VLOOKUP(V104,'SCORE TALLER'!$G$2:$H$10,2,FALSE)*BD$2</f>
        <v>0</v>
      </c>
      <c r="BE104" s="59">
        <f>VLOOKUP(AF104,'SCORE TALLER'!$AA$2:$AB$10,2,FALSE)*BE$2</f>
        <v>0.5</v>
      </c>
      <c r="BF104" s="59">
        <f>VLOOKUP(AL104,'SCORE TALLER'!$AM$2:$AN$10,2,TRUE)*BF$2</f>
        <v>0.4</v>
      </c>
      <c r="BG104" s="67">
        <f t="shared" si="25"/>
        <v>2.25</v>
      </c>
      <c r="BH104" s="67" t="str">
        <f>VLOOKUP(BG104,'SCORE TALLER'!$AP$2:$AQ$7,2,TRUE)</f>
        <v>3. Medio</v>
      </c>
      <c r="BI104" s="67" t="str">
        <f t="shared" si="26"/>
        <v>LBZ</v>
      </c>
      <c r="BJ104" s="67" t="str">
        <f t="shared" si="31"/>
        <v>A</v>
      </c>
      <c r="BK104" s="67" t="str">
        <f t="shared" si="27"/>
        <v>E</v>
      </c>
      <c r="BL104" s="86">
        <f t="shared" si="28"/>
        <v>1146692</v>
      </c>
      <c r="BM104" s="86">
        <f t="shared" si="29"/>
        <v>11085000</v>
      </c>
    </row>
    <row r="105" spans="1:65" x14ac:dyDescent="0.3">
      <c r="A105" s="57">
        <v>22446400</v>
      </c>
      <c r="B105" s="12" t="s">
        <v>243</v>
      </c>
      <c r="C105" s="58" t="s">
        <v>105</v>
      </c>
      <c r="D105" s="58" t="s">
        <v>115</v>
      </c>
      <c r="E105" s="58"/>
      <c r="F105" s="58">
        <v>4899435</v>
      </c>
      <c r="G105" s="58">
        <f t="shared" si="17"/>
        <v>2902907</v>
      </c>
      <c r="H105" s="58">
        <f t="shared" si="18"/>
        <v>0</v>
      </c>
      <c r="I105" s="58">
        <v>4899000</v>
      </c>
      <c r="J105" s="58">
        <v>170565</v>
      </c>
      <c r="K105" s="58">
        <v>0</v>
      </c>
      <c r="L105" s="58">
        <v>3300000</v>
      </c>
      <c r="M105" s="58">
        <v>1996528</v>
      </c>
      <c r="N105" s="58">
        <f>VLOOKUP(AD105,'tabla ingresos'!$A$3:$D$15,4,FALSE)</f>
        <v>3000000</v>
      </c>
      <c r="O105" s="58">
        <v>700386.7373910083</v>
      </c>
      <c r="P105" s="58">
        <v>30739000</v>
      </c>
      <c r="Q105" s="58">
        <v>10953000</v>
      </c>
      <c r="R105" s="12">
        <v>25269</v>
      </c>
      <c r="S105" s="12" t="s">
        <v>87</v>
      </c>
      <c r="T105" s="12" t="s">
        <v>89</v>
      </c>
      <c r="U105" s="12" t="s">
        <v>10</v>
      </c>
      <c r="V105" s="12">
        <v>4</v>
      </c>
      <c r="W105" s="12">
        <v>0</v>
      </c>
      <c r="X105" s="12">
        <v>0</v>
      </c>
      <c r="Y105" s="59">
        <v>2.0904109589041098</v>
      </c>
      <c r="Z105" s="59">
        <v>51.457534246575342</v>
      </c>
      <c r="AA105" s="12">
        <v>1</v>
      </c>
      <c r="AB105" s="12">
        <v>2</v>
      </c>
      <c r="AC105" s="12">
        <v>2</v>
      </c>
      <c r="AD105" s="12">
        <v>4</v>
      </c>
      <c r="AE105" s="12">
        <v>2</v>
      </c>
      <c r="AF105" s="58" t="s">
        <v>0</v>
      </c>
      <c r="AG105" s="66">
        <f t="shared" si="19"/>
        <v>0.19354483053133517</v>
      </c>
      <c r="AH105" s="67">
        <f t="shared" si="20"/>
        <v>7.9196522222222221</v>
      </c>
      <c r="AI105" s="67">
        <f t="shared" si="21"/>
        <v>0.44367288888888889</v>
      </c>
      <c r="AJ105" s="67">
        <f t="shared" si="22"/>
        <v>0.64509044444444441</v>
      </c>
      <c r="AK105" s="67">
        <f t="shared" si="23"/>
        <v>0</v>
      </c>
      <c r="AL105" s="67">
        <f t="shared" si="24"/>
        <v>2.4340000000000002</v>
      </c>
      <c r="AM105" s="59">
        <f>VLOOKUP(AG105,'SCORE TALLER'!$AC$2:$AD$10,2,TRUE)*AM$2</f>
        <v>0</v>
      </c>
      <c r="AN105" s="59">
        <f>VLOOKUP(AD105,'SCORE TALLER'!$W$2:$X$10,2,TRUE)*AN$2</f>
        <v>0.24</v>
      </c>
      <c r="AO105" s="59">
        <f>VLOOKUP(AB105,'SCORE TALLER'!$S$2:$T$10,2,FALSE)*AO$2</f>
        <v>0.04</v>
      </c>
      <c r="AP105" s="59">
        <f>VLOOKUP(AH105,'SCORE TALLER'!$AE$2:$AF$10,2,TRUE)*AP$2</f>
        <v>0.08</v>
      </c>
      <c r="AQ105" s="59">
        <f>VLOOKUP(AI105,'SCORE TALLER'!$AG$2:$AH$10,2,TRUE)*AQ$2</f>
        <v>0.4</v>
      </c>
      <c r="AR105" s="59">
        <f>VLOOKUP(AC105,'SCORE TALLER'!$U$2:$V$10,2,FALSE)*AR$2</f>
        <v>0.04</v>
      </c>
      <c r="AS105" s="59">
        <f>VLOOKUP(AE105,'SCORE TALLER'!$Y$2:$Z$10,2,FALSE)*AS$2</f>
        <v>0.01</v>
      </c>
      <c r="AT105" s="59">
        <f>VLOOKUP(Z105,'SCORE TALLER'!$O$2:$P$10,2,TRUE)*AT$2</f>
        <v>0.02</v>
      </c>
      <c r="AU105" s="59">
        <f>VLOOKUP(S105,'SCORE TALLER'!$A$2:$B$10,2,FALSE)*AU$2</f>
        <v>0.15000000000000002</v>
      </c>
      <c r="AV105" s="59">
        <f>VLOOKUP(AJ105,'SCORE TALLER'!$AI$2:$AJ$10,2,TRUE)*AV$2</f>
        <v>0.25</v>
      </c>
      <c r="AW105" s="59">
        <f>VLOOKUP(AK105,'SCORE TALLER'!$AK$2:$AL$10,2,TRUE)*AW$2</f>
        <v>0.25</v>
      </c>
      <c r="AX105" s="59">
        <f>VLOOKUP(T105,'SCORE TALLER'!$C$2:$D$10,2,FALSE)*AX$2</f>
        <v>0</v>
      </c>
      <c r="AY105" s="59">
        <f>VLOOKUP(W105,'SCORE TALLER'!$I$2:$J$10,2,TRUE)*AY$2</f>
        <v>0</v>
      </c>
      <c r="AZ105" s="59">
        <f>VLOOKUP(X105,'SCORE TALLER'!$K$2:$L$10,2,TRUE)*AZ$2</f>
        <v>0</v>
      </c>
      <c r="BA105" s="59">
        <f>VLOOKUP(U105,'SCORE TALLER'!$E$2:$F$10,2,FALSE)*BA$2</f>
        <v>0</v>
      </c>
      <c r="BB105" s="59">
        <f>VLOOKUP(Y105,'SCORE TALLER'!$M$2:$N$10,2,TRUE)*BB$2</f>
        <v>0.04</v>
      </c>
      <c r="BC105" s="59">
        <f>VLOOKUP(AA105,'SCORE TALLER'!$Q$2:$R$10,2,FALSE)*BC$2</f>
        <v>0.05</v>
      </c>
      <c r="BD105" s="59">
        <f>VLOOKUP(V105,'SCORE TALLER'!$G$2:$H$10,2,FALSE)*BD$2</f>
        <v>0</v>
      </c>
      <c r="BE105" s="59">
        <f>VLOOKUP(AF105,'SCORE TALLER'!$AA$2:$AB$10,2,FALSE)*BE$2</f>
        <v>0.5</v>
      </c>
      <c r="BF105" s="59">
        <f>VLOOKUP(AL105,'SCORE TALLER'!$AM$2:$AN$10,2,TRUE)*BF$2</f>
        <v>0.4</v>
      </c>
      <c r="BG105" s="67">
        <f t="shared" si="25"/>
        <v>2.4700000000000002</v>
      </c>
      <c r="BH105" s="67" t="str">
        <f>VLOOKUP(BG105,'SCORE TALLER'!$AP$2:$AQ$7,2,TRUE)</f>
        <v>3. Medio</v>
      </c>
      <c r="BI105" s="67" t="str">
        <f t="shared" si="26"/>
        <v>LBZ</v>
      </c>
      <c r="BJ105" s="67" t="str">
        <f t="shared" si="31"/>
        <v>A</v>
      </c>
      <c r="BK105" s="67" t="str">
        <f t="shared" si="27"/>
        <v>E</v>
      </c>
      <c r="BL105" s="86">
        <f t="shared" si="28"/>
        <v>0</v>
      </c>
      <c r="BM105" s="86">
        <f t="shared" si="29"/>
        <v>10953000</v>
      </c>
    </row>
    <row r="106" spans="1:65" x14ac:dyDescent="0.3">
      <c r="A106" s="57">
        <v>28820282</v>
      </c>
      <c r="B106" s="12" t="s">
        <v>244</v>
      </c>
      <c r="C106" s="58" t="s">
        <v>105</v>
      </c>
      <c r="D106" s="58" t="s">
        <v>115</v>
      </c>
      <c r="E106" s="58">
        <v>33</v>
      </c>
      <c r="F106" s="58">
        <v>4137698</v>
      </c>
      <c r="G106" s="58">
        <f t="shared" si="17"/>
        <v>2989366</v>
      </c>
      <c r="H106" s="58">
        <f t="shared" si="18"/>
        <v>715436</v>
      </c>
      <c r="I106" s="58">
        <v>4138000</v>
      </c>
      <c r="J106" s="58">
        <v>148471</v>
      </c>
      <c r="K106" s="58">
        <v>0</v>
      </c>
      <c r="L106" s="58">
        <v>2273930</v>
      </c>
      <c r="M106" s="58">
        <v>1148332</v>
      </c>
      <c r="N106" s="58">
        <f>VLOOKUP(AD106,'tabla ingresos'!$A$3:$D$15,4,FALSE)</f>
        <v>1000000</v>
      </c>
      <c r="O106" s="58">
        <v>80836.322886933049</v>
      </c>
      <c r="P106" s="58">
        <v>3634000</v>
      </c>
      <c r="Q106" s="58">
        <v>3634000</v>
      </c>
      <c r="R106" s="12">
        <v>73001</v>
      </c>
      <c r="S106" s="12" t="s">
        <v>87</v>
      </c>
      <c r="T106" s="12" t="s">
        <v>89</v>
      </c>
      <c r="U106" s="12" t="s">
        <v>10</v>
      </c>
      <c r="V106" s="12">
        <v>4</v>
      </c>
      <c r="W106" s="12">
        <v>0</v>
      </c>
      <c r="X106" s="12">
        <v>0</v>
      </c>
      <c r="Y106" s="59">
        <v>3.7698630136986302</v>
      </c>
      <c r="Z106" s="59">
        <v>36.717808219178082</v>
      </c>
      <c r="AA106" s="12">
        <v>2</v>
      </c>
      <c r="AB106" s="12">
        <v>2</v>
      </c>
      <c r="AC106" s="12">
        <v>1</v>
      </c>
      <c r="AD106" s="12">
        <v>2</v>
      </c>
      <c r="AE106" s="12">
        <v>1</v>
      </c>
      <c r="AF106" s="58" t="s">
        <v>0</v>
      </c>
      <c r="AG106" s="66">
        <f t="shared" si="19"/>
        <v>0.15287154859128871</v>
      </c>
      <c r="AH106" s="67">
        <f t="shared" si="20"/>
        <v>5.1811319999999998</v>
      </c>
      <c r="AI106" s="67">
        <f t="shared" si="21"/>
        <v>0.76557666666666668</v>
      </c>
      <c r="AJ106" s="67">
        <f t="shared" si="22"/>
        <v>1.9929106666666667</v>
      </c>
      <c r="AK106" s="67">
        <f t="shared" si="23"/>
        <v>0.47695733333333334</v>
      </c>
      <c r="AL106" s="67">
        <f t="shared" si="24"/>
        <v>2.4226666666666667</v>
      </c>
      <c r="AM106" s="59">
        <f>VLOOKUP(AG106,'SCORE TALLER'!$AC$2:$AD$10,2,TRUE)*AM$2</f>
        <v>0</v>
      </c>
      <c r="AN106" s="59">
        <f>VLOOKUP(AD106,'SCORE TALLER'!$W$2:$X$10,2,TRUE)*AN$2</f>
        <v>0.32</v>
      </c>
      <c r="AO106" s="59">
        <f>VLOOKUP(AB106,'SCORE TALLER'!$S$2:$T$10,2,FALSE)*AO$2</f>
        <v>0.04</v>
      </c>
      <c r="AP106" s="59">
        <f>VLOOKUP(AH106,'SCORE TALLER'!$AE$2:$AF$10,2,TRUE)*AP$2</f>
        <v>0.08</v>
      </c>
      <c r="AQ106" s="59">
        <f>VLOOKUP(AI106,'SCORE TALLER'!$AG$2:$AH$10,2,TRUE)*AQ$2</f>
        <v>0.4</v>
      </c>
      <c r="AR106" s="59">
        <f>VLOOKUP(AC106,'SCORE TALLER'!$U$2:$V$10,2,FALSE)*AR$2</f>
        <v>0.05</v>
      </c>
      <c r="AS106" s="59">
        <f>VLOOKUP(AE106,'SCORE TALLER'!$Y$2:$Z$10,2,FALSE)*AS$2</f>
        <v>0.03</v>
      </c>
      <c r="AT106" s="59">
        <f>VLOOKUP(Z106,'SCORE TALLER'!$O$2:$P$10,2,TRUE)*AT$2</f>
        <v>0.03</v>
      </c>
      <c r="AU106" s="59">
        <f>VLOOKUP(S106,'SCORE TALLER'!$A$2:$B$10,2,FALSE)*AU$2</f>
        <v>0.15000000000000002</v>
      </c>
      <c r="AV106" s="59">
        <f>VLOOKUP(AJ106,'SCORE TALLER'!$AI$2:$AJ$10,2,TRUE)*AV$2</f>
        <v>0.2</v>
      </c>
      <c r="AW106" s="59">
        <f>VLOOKUP(AK106,'SCORE TALLER'!$AK$2:$AL$10,2,TRUE)*AW$2</f>
        <v>0.25</v>
      </c>
      <c r="AX106" s="59">
        <f>VLOOKUP(T106,'SCORE TALLER'!$C$2:$D$10,2,FALSE)*AX$2</f>
        <v>0</v>
      </c>
      <c r="AY106" s="59">
        <f>VLOOKUP(W106,'SCORE TALLER'!$I$2:$J$10,2,TRUE)*AY$2</f>
        <v>0</v>
      </c>
      <c r="AZ106" s="59">
        <f>VLOOKUP(X106,'SCORE TALLER'!$K$2:$L$10,2,TRUE)*AZ$2</f>
        <v>0</v>
      </c>
      <c r="BA106" s="59">
        <f>VLOOKUP(U106,'SCORE TALLER'!$E$2:$F$10,2,FALSE)*BA$2</f>
        <v>0</v>
      </c>
      <c r="BB106" s="59">
        <f>VLOOKUP(Y106,'SCORE TALLER'!$M$2:$N$10,2,TRUE)*BB$2</f>
        <v>0.04</v>
      </c>
      <c r="BC106" s="59">
        <f>VLOOKUP(AA106,'SCORE TALLER'!$Q$2:$R$10,2,FALSE)*BC$2</f>
        <v>0</v>
      </c>
      <c r="BD106" s="59">
        <f>VLOOKUP(V106,'SCORE TALLER'!$G$2:$H$10,2,FALSE)*BD$2</f>
        <v>0</v>
      </c>
      <c r="BE106" s="59">
        <f>VLOOKUP(AF106,'SCORE TALLER'!$AA$2:$AB$10,2,FALSE)*BE$2</f>
        <v>0.5</v>
      </c>
      <c r="BF106" s="59">
        <f>VLOOKUP(AL106,'SCORE TALLER'!$AM$2:$AN$10,2,TRUE)*BF$2</f>
        <v>0.4</v>
      </c>
      <c r="BG106" s="67">
        <f t="shared" si="25"/>
        <v>2.4899999999999998</v>
      </c>
      <c r="BH106" s="67" t="str">
        <f>VLOOKUP(BG106,'SCORE TALLER'!$AP$2:$AQ$7,2,TRUE)</f>
        <v>3. Medio</v>
      </c>
      <c r="BI106" s="67" t="str">
        <f t="shared" si="26"/>
        <v>LBZ</v>
      </c>
      <c r="BJ106" s="67" t="str">
        <f t="shared" si="31"/>
        <v>A</v>
      </c>
      <c r="BK106" s="67" t="str">
        <f t="shared" si="27"/>
        <v>E</v>
      </c>
      <c r="BL106" s="86">
        <f t="shared" si="28"/>
        <v>715436</v>
      </c>
      <c r="BM106" s="86">
        <f t="shared" si="29"/>
        <v>3634000</v>
      </c>
    </row>
    <row r="107" spans="1:65" x14ac:dyDescent="0.3">
      <c r="A107" s="57">
        <v>2224668824</v>
      </c>
      <c r="B107" s="12" t="s">
        <v>245</v>
      </c>
      <c r="C107" s="58" t="s">
        <v>105</v>
      </c>
      <c r="D107" s="58" t="s">
        <v>30</v>
      </c>
      <c r="E107" s="58"/>
      <c r="F107" s="58">
        <v>9806537</v>
      </c>
      <c r="G107" s="58">
        <f t="shared" si="17"/>
        <v>6736619</v>
      </c>
      <c r="H107" s="58">
        <f t="shared" si="18"/>
        <v>1442986</v>
      </c>
      <c r="I107" s="58">
        <v>9807000</v>
      </c>
      <c r="J107" s="58">
        <v>236059</v>
      </c>
      <c r="K107" s="58">
        <v>0</v>
      </c>
      <c r="L107" s="58">
        <v>5293633</v>
      </c>
      <c r="M107" s="58">
        <v>3069918</v>
      </c>
      <c r="N107" s="58">
        <f>VLOOKUP(AD107,'tabla ingresos'!$A$3:$D$15,4,FALSE)</f>
        <v>1000000</v>
      </c>
      <c r="O107" s="58">
        <v>117022.56615905816</v>
      </c>
      <c r="P107" s="58">
        <v>3576000</v>
      </c>
      <c r="Q107" s="58">
        <v>3576000</v>
      </c>
      <c r="R107" s="12">
        <v>76001</v>
      </c>
      <c r="S107" s="12" t="s">
        <v>87</v>
      </c>
      <c r="T107" s="12" t="s">
        <v>89</v>
      </c>
      <c r="U107" s="12" t="s">
        <v>10</v>
      </c>
      <c r="V107" s="12">
        <v>4</v>
      </c>
      <c r="W107" s="12">
        <v>0</v>
      </c>
      <c r="X107" s="12">
        <v>0</v>
      </c>
      <c r="Y107" s="59">
        <v>5.6356164383561644</v>
      </c>
      <c r="Z107" s="59">
        <v>29.876712328767123</v>
      </c>
      <c r="AA107" s="12">
        <v>1</v>
      </c>
      <c r="AB107" s="12">
        <v>0</v>
      </c>
      <c r="AC107" s="12">
        <v>1</v>
      </c>
      <c r="AD107" s="12">
        <v>2</v>
      </c>
      <c r="AE107" s="12">
        <v>1</v>
      </c>
      <c r="AF107" s="58" t="s">
        <v>0</v>
      </c>
      <c r="AG107" s="66">
        <f t="shared" si="19"/>
        <v>0.23538771077270543</v>
      </c>
      <c r="AH107" s="67">
        <f t="shared" si="20"/>
        <v>8.9216913333333334</v>
      </c>
      <c r="AI107" s="67">
        <f t="shared" si="21"/>
        <v>2.0466120000000001</v>
      </c>
      <c r="AJ107" s="67">
        <f t="shared" si="22"/>
        <v>4.4910793333333334</v>
      </c>
      <c r="AK107" s="67">
        <f t="shared" si="23"/>
        <v>0.96199066666666666</v>
      </c>
      <c r="AL107" s="67">
        <f t="shared" si="24"/>
        <v>2.3839999999999999</v>
      </c>
      <c r="AM107" s="59">
        <f>VLOOKUP(AG107,'SCORE TALLER'!$AC$2:$AD$10,2,TRUE)*AM$2</f>
        <v>0</v>
      </c>
      <c r="AN107" s="59">
        <f>VLOOKUP(AD107,'SCORE TALLER'!$W$2:$X$10,2,TRUE)*AN$2</f>
        <v>0.32</v>
      </c>
      <c r="AO107" s="59">
        <f>VLOOKUP(AB107,'SCORE TALLER'!$S$2:$T$10,2,FALSE)*AO$2</f>
        <v>0.05</v>
      </c>
      <c r="AP107" s="59">
        <f>VLOOKUP(AH107,'SCORE TALLER'!$AE$2:$AF$10,2,TRUE)*AP$2</f>
        <v>0.08</v>
      </c>
      <c r="AQ107" s="59">
        <f>VLOOKUP(AI107,'SCORE TALLER'!$AG$2:$AH$10,2,TRUE)*AQ$2</f>
        <v>0.24</v>
      </c>
      <c r="AR107" s="59">
        <f>VLOOKUP(AC107,'SCORE TALLER'!$U$2:$V$10,2,FALSE)*AR$2</f>
        <v>0.05</v>
      </c>
      <c r="AS107" s="59">
        <f>VLOOKUP(AE107,'SCORE TALLER'!$Y$2:$Z$10,2,FALSE)*AS$2</f>
        <v>0.03</v>
      </c>
      <c r="AT107" s="59">
        <f>VLOOKUP(Z107,'SCORE TALLER'!$O$2:$P$10,2,TRUE)*AT$2</f>
        <v>0.04</v>
      </c>
      <c r="AU107" s="59">
        <f>VLOOKUP(S107,'SCORE TALLER'!$A$2:$B$10,2,FALSE)*AU$2</f>
        <v>0.15000000000000002</v>
      </c>
      <c r="AV107" s="59">
        <f>VLOOKUP(AJ107,'SCORE TALLER'!$AI$2:$AJ$10,2,TRUE)*AV$2</f>
        <v>0.05</v>
      </c>
      <c r="AW107" s="59">
        <f>VLOOKUP(AK107,'SCORE TALLER'!$AK$2:$AL$10,2,TRUE)*AW$2</f>
        <v>0.25</v>
      </c>
      <c r="AX107" s="59">
        <f>VLOOKUP(T107,'SCORE TALLER'!$C$2:$D$10,2,FALSE)*AX$2</f>
        <v>0</v>
      </c>
      <c r="AY107" s="59">
        <f>VLOOKUP(W107,'SCORE TALLER'!$I$2:$J$10,2,TRUE)*AY$2</f>
        <v>0</v>
      </c>
      <c r="AZ107" s="59">
        <f>VLOOKUP(X107,'SCORE TALLER'!$K$2:$L$10,2,TRUE)*AZ$2</f>
        <v>0</v>
      </c>
      <c r="BA107" s="59">
        <f>VLOOKUP(U107,'SCORE TALLER'!$E$2:$F$10,2,FALSE)*BA$2</f>
        <v>0</v>
      </c>
      <c r="BB107" s="59">
        <f>VLOOKUP(Y107,'SCORE TALLER'!$M$2:$N$10,2,TRUE)*BB$2</f>
        <v>0.03</v>
      </c>
      <c r="BC107" s="59">
        <f>VLOOKUP(AA107,'SCORE TALLER'!$Q$2:$R$10,2,FALSE)*BC$2</f>
        <v>0.05</v>
      </c>
      <c r="BD107" s="59">
        <f>VLOOKUP(V107,'SCORE TALLER'!$G$2:$H$10,2,FALSE)*BD$2</f>
        <v>0</v>
      </c>
      <c r="BE107" s="59">
        <f>VLOOKUP(AF107,'SCORE TALLER'!$AA$2:$AB$10,2,FALSE)*BE$2</f>
        <v>0.5</v>
      </c>
      <c r="BF107" s="59">
        <f>VLOOKUP(AL107,'SCORE TALLER'!$AM$2:$AN$10,2,TRUE)*BF$2</f>
        <v>0.4</v>
      </c>
      <c r="BG107" s="67">
        <f t="shared" si="25"/>
        <v>2.2400000000000002</v>
      </c>
      <c r="BH107" s="67" t="str">
        <f>VLOOKUP(BG107,'SCORE TALLER'!$AP$2:$AQ$7,2,TRUE)</f>
        <v>3. Medio</v>
      </c>
      <c r="BI107" s="67" t="str">
        <f t="shared" si="26"/>
        <v>LBZ</v>
      </c>
      <c r="BJ107" s="67" t="str">
        <f t="shared" si="31"/>
        <v>A</v>
      </c>
      <c r="BK107" s="67" t="str">
        <f t="shared" si="27"/>
        <v>E</v>
      </c>
      <c r="BL107" s="86">
        <f t="shared" si="28"/>
        <v>1442986</v>
      </c>
      <c r="BM107" s="86">
        <f t="shared" si="29"/>
        <v>3576000</v>
      </c>
    </row>
    <row r="108" spans="1:65" x14ac:dyDescent="0.3">
      <c r="A108" s="57">
        <v>2200806408</v>
      </c>
      <c r="B108" s="12" t="s">
        <v>246</v>
      </c>
      <c r="C108" s="58" t="s">
        <v>105</v>
      </c>
      <c r="D108" s="58" t="s">
        <v>114</v>
      </c>
      <c r="E108" s="58">
        <v>225067</v>
      </c>
      <c r="F108" s="58">
        <v>1800000</v>
      </c>
      <c r="G108" s="58">
        <f t="shared" si="17"/>
        <v>1474772</v>
      </c>
      <c r="H108" s="58">
        <f t="shared" si="18"/>
        <v>1474772</v>
      </c>
      <c r="I108" s="58">
        <v>1800000</v>
      </c>
      <c r="J108" s="58">
        <v>88204</v>
      </c>
      <c r="K108" s="58">
        <v>0</v>
      </c>
      <c r="L108" s="58">
        <v>0</v>
      </c>
      <c r="M108" s="58">
        <v>325228</v>
      </c>
      <c r="N108" s="58">
        <f>VLOOKUP(AD108,'tabla ingresos'!$A$3:$D$15,4,FALSE)</f>
        <v>1000000</v>
      </c>
      <c r="O108" s="58">
        <v>78567.389223073071</v>
      </c>
      <c r="P108" s="58">
        <v>3532000</v>
      </c>
      <c r="Q108" s="58">
        <v>3532000</v>
      </c>
      <c r="R108" s="12">
        <v>68001</v>
      </c>
      <c r="S108" s="12" t="s">
        <v>88</v>
      </c>
      <c r="T108" s="12" t="s">
        <v>89</v>
      </c>
      <c r="U108" s="12" t="s">
        <v>10</v>
      </c>
      <c r="V108" s="12">
        <v>4</v>
      </c>
      <c r="W108" s="12">
        <v>30</v>
      </c>
      <c r="X108" s="12">
        <v>0</v>
      </c>
      <c r="Y108" s="59">
        <v>1.0931506849315069</v>
      </c>
      <c r="Z108" s="59">
        <v>25.942465753424656</v>
      </c>
      <c r="AA108" s="12">
        <v>1</v>
      </c>
      <c r="AB108" s="12">
        <v>2</v>
      </c>
      <c r="AC108" s="12">
        <v>2</v>
      </c>
      <c r="AD108" s="12">
        <v>2</v>
      </c>
      <c r="AE108" s="12">
        <v>1</v>
      </c>
      <c r="AF108" s="58" t="s">
        <v>22</v>
      </c>
      <c r="AG108" s="66">
        <f t="shared" si="19"/>
        <v>0.11118092614871539</v>
      </c>
      <c r="AH108" s="67">
        <f t="shared" si="20"/>
        <v>3.5546666666666669</v>
      </c>
      <c r="AI108" s="67">
        <f t="shared" si="21"/>
        <v>0.36686333333333332</v>
      </c>
      <c r="AJ108" s="67">
        <f t="shared" si="22"/>
        <v>0.98318133333333335</v>
      </c>
      <c r="AK108" s="67">
        <f t="shared" si="23"/>
        <v>0.98318133333333335</v>
      </c>
      <c r="AL108" s="67">
        <f t="shared" si="24"/>
        <v>2.3546666666666667</v>
      </c>
      <c r="AM108" s="59">
        <f>VLOOKUP(AG108,'SCORE TALLER'!$AC$2:$AD$10,2,TRUE)*AM$2</f>
        <v>0</v>
      </c>
      <c r="AN108" s="59">
        <f>VLOOKUP(AD108,'SCORE TALLER'!$W$2:$X$10,2,TRUE)*AN$2</f>
        <v>0.32</v>
      </c>
      <c r="AO108" s="59">
        <f>VLOOKUP(AB108,'SCORE TALLER'!$S$2:$T$10,2,FALSE)*AO$2</f>
        <v>0.04</v>
      </c>
      <c r="AP108" s="59">
        <f>VLOOKUP(AH108,'SCORE TALLER'!$AE$2:$AF$10,2,TRUE)*AP$2</f>
        <v>0</v>
      </c>
      <c r="AQ108" s="59">
        <f>VLOOKUP(AI108,'SCORE TALLER'!$AG$2:$AH$10,2,TRUE)*AQ$2</f>
        <v>0.4</v>
      </c>
      <c r="AR108" s="59">
        <f>VLOOKUP(AC108,'SCORE TALLER'!$U$2:$V$10,2,FALSE)*AR$2</f>
        <v>0.04</v>
      </c>
      <c r="AS108" s="59">
        <f>VLOOKUP(AE108,'SCORE TALLER'!$Y$2:$Z$10,2,FALSE)*AS$2</f>
        <v>0.03</v>
      </c>
      <c r="AT108" s="59">
        <f>VLOOKUP(Z108,'SCORE TALLER'!$O$2:$P$10,2,TRUE)*AT$2</f>
        <v>0.04</v>
      </c>
      <c r="AU108" s="59">
        <f>VLOOKUP(S108,'SCORE TALLER'!$A$2:$B$10,2,FALSE)*AU$2</f>
        <v>0.25</v>
      </c>
      <c r="AV108" s="59">
        <f>VLOOKUP(AJ108,'SCORE TALLER'!$AI$2:$AJ$10,2,TRUE)*AV$2</f>
        <v>0.25</v>
      </c>
      <c r="AW108" s="59">
        <f>VLOOKUP(AK108,'SCORE TALLER'!$AK$2:$AL$10,2,TRUE)*AW$2</f>
        <v>0.25</v>
      </c>
      <c r="AX108" s="59">
        <f>VLOOKUP(T108,'SCORE TALLER'!$C$2:$D$10,2,FALSE)*AX$2</f>
        <v>0</v>
      </c>
      <c r="AY108" s="59">
        <f>VLOOKUP(W108,'SCORE TALLER'!$I$2:$J$10,2,TRUE)*AY$2</f>
        <v>0.05</v>
      </c>
      <c r="AZ108" s="59">
        <f>VLOOKUP(X108,'SCORE TALLER'!$K$2:$L$10,2,TRUE)*AZ$2</f>
        <v>0</v>
      </c>
      <c r="BA108" s="59">
        <f>VLOOKUP(U108,'SCORE TALLER'!$E$2:$F$10,2,FALSE)*BA$2</f>
        <v>0</v>
      </c>
      <c r="BB108" s="59">
        <f>VLOOKUP(Y108,'SCORE TALLER'!$M$2:$N$10,2,TRUE)*BB$2</f>
        <v>0.05</v>
      </c>
      <c r="BC108" s="59">
        <f>VLOOKUP(AA108,'SCORE TALLER'!$Q$2:$R$10,2,FALSE)*BC$2</f>
        <v>0.05</v>
      </c>
      <c r="BD108" s="59">
        <f>VLOOKUP(V108,'SCORE TALLER'!$G$2:$H$10,2,FALSE)*BD$2</f>
        <v>0</v>
      </c>
      <c r="BE108" s="59">
        <f>VLOOKUP(AF108,'SCORE TALLER'!$AA$2:$AB$10,2,FALSE)*BE$2</f>
        <v>0.5</v>
      </c>
      <c r="BF108" s="59">
        <f>VLOOKUP(AL108,'SCORE TALLER'!$AM$2:$AN$10,2,TRUE)*BF$2</f>
        <v>0.4</v>
      </c>
      <c r="BG108" s="67">
        <f t="shared" si="25"/>
        <v>2.6700000000000004</v>
      </c>
      <c r="BH108" s="67" t="str">
        <f>VLOOKUP(BG108,'SCORE TALLER'!$AP$2:$AQ$7,2,TRUE)</f>
        <v>4. Alto</v>
      </c>
      <c r="BI108" s="67" t="str">
        <f t="shared" si="26"/>
        <v>LBZ</v>
      </c>
      <c r="BJ108" s="67" t="str">
        <f t="shared" si="31"/>
        <v>A</v>
      </c>
      <c r="BK108" s="67" t="str">
        <f t="shared" si="27"/>
        <v>D</v>
      </c>
      <c r="BL108" s="86">
        <f t="shared" si="28"/>
        <v>1474772</v>
      </c>
      <c r="BM108" s="86">
        <f t="shared" si="29"/>
        <v>3532000</v>
      </c>
    </row>
    <row r="109" spans="1:65" x14ac:dyDescent="0.3">
      <c r="A109" s="57">
        <v>22404800</v>
      </c>
      <c r="B109" s="12" t="s">
        <v>247</v>
      </c>
      <c r="C109" s="58" t="s">
        <v>105</v>
      </c>
      <c r="D109" s="58" t="s">
        <v>114</v>
      </c>
      <c r="E109" s="58"/>
      <c r="F109" s="58">
        <v>4595869</v>
      </c>
      <c r="G109" s="58">
        <f t="shared" si="17"/>
        <v>1666922</v>
      </c>
      <c r="H109" s="58">
        <f t="shared" si="18"/>
        <v>0</v>
      </c>
      <c r="I109" s="58">
        <v>4596000</v>
      </c>
      <c r="J109" s="58">
        <v>253893</v>
      </c>
      <c r="K109" s="58">
        <v>0</v>
      </c>
      <c r="L109" s="58">
        <v>1592270</v>
      </c>
      <c r="M109" s="58">
        <v>2928947</v>
      </c>
      <c r="N109" s="58">
        <f>VLOOKUP(AD109,'tabla ingresos'!$A$3:$D$15,4,FALSE)</f>
        <v>1000000</v>
      </c>
      <c r="O109" s="58">
        <v>90358.003571337918</v>
      </c>
      <c r="P109" s="58">
        <v>3419000</v>
      </c>
      <c r="Q109" s="58">
        <v>3419000</v>
      </c>
      <c r="R109" s="12">
        <v>8001</v>
      </c>
      <c r="S109" s="12" t="s">
        <v>87</v>
      </c>
      <c r="T109" s="12" t="s">
        <v>89</v>
      </c>
      <c r="U109" s="12" t="s">
        <v>10</v>
      </c>
      <c r="V109" s="12">
        <v>4</v>
      </c>
      <c r="W109" s="12">
        <v>0</v>
      </c>
      <c r="X109" s="12">
        <v>0</v>
      </c>
      <c r="Y109" s="59">
        <v>5.5534246575342463</v>
      </c>
      <c r="Z109" s="59">
        <v>42.975342465753428</v>
      </c>
      <c r="AA109" s="12">
        <v>1</v>
      </c>
      <c r="AB109" s="12">
        <v>4</v>
      </c>
      <c r="AC109" s="12">
        <v>1</v>
      </c>
      <c r="AD109" s="12">
        <v>2</v>
      </c>
      <c r="AE109" s="12">
        <v>1</v>
      </c>
      <c r="AF109" s="58" t="s">
        <v>0</v>
      </c>
      <c r="AG109" s="66">
        <f t="shared" si="19"/>
        <v>0.22950066904755861</v>
      </c>
      <c r="AH109" s="67">
        <f t="shared" si="20"/>
        <v>5.3432459999999997</v>
      </c>
      <c r="AI109" s="67">
        <f t="shared" si="21"/>
        <v>1.9526313333333334</v>
      </c>
      <c r="AJ109" s="67">
        <f t="shared" si="22"/>
        <v>1.1112813333333333</v>
      </c>
      <c r="AK109" s="67">
        <f t="shared" si="23"/>
        <v>0</v>
      </c>
      <c r="AL109" s="67">
        <f t="shared" si="24"/>
        <v>2.2793333333333332</v>
      </c>
      <c r="AM109" s="59">
        <f>VLOOKUP(AG109,'SCORE TALLER'!$AC$2:$AD$10,2,TRUE)*AM$2</f>
        <v>0</v>
      </c>
      <c r="AN109" s="59">
        <f>VLOOKUP(AD109,'SCORE TALLER'!$W$2:$X$10,2,TRUE)*AN$2</f>
        <v>0.32</v>
      </c>
      <c r="AO109" s="59">
        <f>VLOOKUP(AB109,'SCORE TALLER'!$S$2:$T$10,2,FALSE)*AO$2</f>
        <v>0.02</v>
      </c>
      <c r="AP109" s="59">
        <f>VLOOKUP(AH109,'SCORE TALLER'!$AE$2:$AF$10,2,TRUE)*AP$2</f>
        <v>0.08</v>
      </c>
      <c r="AQ109" s="59">
        <f>VLOOKUP(AI109,'SCORE TALLER'!$AG$2:$AH$10,2,TRUE)*AQ$2</f>
        <v>0.32</v>
      </c>
      <c r="AR109" s="59">
        <f>VLOOKUP(AC109,'SCORE TALLER'!$U$2:$V$10,2,FALSE)*AR$2</f>
        <v>0.05</v>
      </c>
      <c r="AS109" s="59">
        <f>VLOOKUP(AE109,'SCORE TALLER'!$Y$2:$Z$10,2,FALSE)*AS$2</f>
        <v>0.03</v>
      </c>
      <c r="AT109" s="59">
        <f>VLOOKUP(Z109,'SCORE TALLER'!$O$2:$P$10,2,TRUE)*AT$2</f>
        <v>0.03</v>
      </c>
      <c r="AU109" s="59">
        <f>VLOOKUP(S109,'SCORE TALLER'!$A$2:$B$10,2,FALSE)*AU$2</f>
        <v>0.15000000000000002</v>
      </c>
      <c r="AV109" s="59">
        <f>VLOOKUP(AJ109,'SCORE TALLER'!$AI$2:$AJ$10,2,TRUE)*AV$2</f>
        <v>0.2</v>
      </c>
      <c r="AW109" s="59">
        <f>VLOOKUP(AK109,'SCORE TALLER'!$AK$2:$AL$10,2,TRUE)*AW$2</f>
        <v>0.25</v>
      </c>
      <c r="AX109" s="59">
        <f>VLOOKUP(T109,'SCORE TALLER'!$C$2:$D$10,2,FALSE)*AX$2</f>
        <v>0</v>
      </c>
      <c r="AY109" s="59">
        <f>VLOOKUP(W109,'SCORE TALLER'!$I$2:$J$10,2,TRUE)*AY$2</f>
        <v>0</v>
      </c>
      <c r="AZ109" s="59">
        <f>VLOOKUP(X109,'SCORE TALLER'!$K$2:$L$10,2,TRUE)*AZ$2</f>
        <v>0</v>
      </c>
      <c r="BA109" s="59">
        <f>VLOOKUP(U109,'SCORE TALLER'!$E$2:$F$10,2,FALSE)*BA$2</f>
        <v>0</v>
      </c>
      <c r="BB109" s="59">
        <f>VLOOKUP(Y109,'SCORE TALLER'!$M$2:$N$10,2,TRUE)*BB$2</f>
        <v>0.03</v>
      </c>
      <c r="BC109" s="59">
        <f>VLOOKUP(AA109,'SCORE TALLER'!$Q$2:$R$10,2,FALSE)*BC$2</f>
        <v>0.05</v>
      </c>
      <c r="BD109" s="59">
        <f>VLOOKUP(V109,'SCORE TALLER'!$G$2:$H$10,2,FALSE)*BD$2</f>
        <v>0</v>
      </c>
      <c r="BE109" s="59">
        <f>VLOOKUP(AF109,'SCORE TALLER'!$AA$2:$AB$10,2,FALSE)*BE$2</f>
        <v>0.5</v>
      </c>
      <c r="BF109" s="59">
        <f>VLOOKUP(AL109,'SCORE TALLER'!$AM$2:$AN$10,2,TRUE)*BF$2</f>
        <v>0.4</v>
      </c>
      <c r="BG109" s="67">
        <f t="shared" si="25"/>
        <v>2.4300000000000002</v>
      </c>
      <c r="BH109" s="67" t="str">
        <f>VLOOKUP(BG109,'SCORE TALLER'!$AP$2:$AQ$7,2,TRUE)</f>
        <v>3. Medio</v>
      </c>
      <c r="BI109" s="67" t="str">
        <f t="shared" si="26"/>
        <v>LBZ</v>
      </c>
      <c r="BJ109" s="67" t="str">
        <f t="shared" si="31"/>
        <v>A</v>
      </c>
      <c r="BK109" s="67" t="str">
        <f t="shared" si="27"/>
        <v>E</v>
      </c>
      <c r="BL109" s="86">
        <f t="shared" si="28"/>
        <v>0</v>
      </c>
      <c r="BM109" s="86">
        <f t="shared" si="29"/>
        <v>3419000</v>
      </c>
    </row>
    <row r="110" spans="1:65" x14ac:dyDescent="0.3">
      <c r="A110" s="57">
        <v>2224626840</v>
      </c>
      <c r="B110" s="12" t="s">
        <v>248</v>
      </c>
      <c r="C110" s="58" t="s">
        <v>105</v>
      </c>
      <c r="D110" s="58" t="s">
        <v>115</v>
      </c>
      <c r="E110" s="58"/>
      <c r="F110" s="58">
        <v>6733513</v>
      </c>
      <c r="G110" s="58">
        <f t="shared" si="17"/>
        <v>4483736</v>
      </c>
      <c r="H110" s="58">
        <f t="shared" si="18"/>
        <v>3683736</v>
      </c>
      <c r="I110" s="58">
        <v>6734000</v>
      </c>
      <c r="J110" s="58">
        <v>185597</v>
      </c>
      <c r="K110" s="58">
        <v>0</v>
      </c>
      <c r="L110" s="58">
        <v>800000</v>
      </c>
      <c r="M110" s="58">
        <v>2249777</v>
      </c>
      <c r="N110" s="58">
        <f>VLOOKUP(AD110,'tabla ingresos'!$A$3:$D$15,4,FALSE)</f>
        <v>2000000</v>
      </c>
      <c r="O110" s="58">
        <v>151751.62210639988</v>
      </c>
      <c r="P110" s="58">
        <v>6822000</v>
      </c>
      <c r="Q110" s="58">
        <v>6822000</v>
      </c>
      <c r="R110" s="12">
        <v>76130</v>
      </c>
      <c r="S110" s="12" t="s">
        <v>87</v>
      </c>
      <c r="T110" s="12" t="s">
        <v>89</v>
      </c>
      <c r="U110" s="12" t="s">
        <v>10</v>
      </c>
      <c r="V110" s="12">
        <v>4</v>
      </c>
      <c r="W110" s="12">
        <v>0</v>
      </c>
      <c r="X110" s="12">
        <v>0</v>
      </c>
      <c r="Y110" s="59">
        <v>3.6849315068493151</v>
      </c>
      <c r="Z110" s="59">
        <v>29.172602739726027</v>
      </c>
      <c r="AA110" s="12">
        <v>2</v>
      </c>
      <c r="AB110" s="12">
        <v>0</v>
      </c>
      <c r="AC110" s="12">
        <v>1</v>
      </c>
      <c r="AD110" s="12">
        <v>3</v>
      </c>
      <c r="AE110" s="12">
        <v>1</v>
      </c>
      <c r="AF110" s="58" t="s">
        <v>0</v>
      </c>
      <c r="AG110" s="66">
        <f t="shared" si="19"/>
        <v>0.11244954070213328</v>
      </c>
      <c r="AH110" s="67">
        <f t="shared" si="20"/>
        <v>4.5185043333333335</v>
      </c>
      <c r="AI110" s="67">
        <f t="shared" si="21"/>
        <v>0.74992566666666671</v>
      </c>
      <c r="AJ110" s="67">
        <f t="shared" si="22"/>
        <v>1.4945786666666667</v>
      </c>
      <c r="AK110" s="67">
        <f t="shared" si="23"/>
        <v>1.2279119999999999</v>
      </c>
      <c r="AL110" s="67">
        <f t="shared" si="24"/>
        <v>2.274</v>
      </c>
      <c r="AM110" s="59">
        <f>VLOOKUP(AG110,'SCORE TALLER'!$AC$2:$AD$10,2,TRUE)*AM$2</f>
        <v>0</v>
      </c>
      <c r="AN110" s="59">
        <f>VLOOKUP(AD110,'SCORE TALLER'!$W$2:$X$10,2,TRUE)*AN$2</f>
        <v>0.32</v>
      </c>
      <c r="AO110" s="59">
        <f>VLOOKUP(AB110,'SCORE TALLER'!$S$2:$T$10,2,FALSE)*AO$2</f>
        <v>0.05</v>
      </c>
      <c r="AP110" s="59">
        <f>VLOOKUP(AH110,'SCORE TALLER'!$AE$2:$AF$10,2,TRUE)*AP$2</f>
        <v>0</v>
      </c>
      <c r="AQ110" s="59">
        <f>VLOOKUP(AI110,'SCORE TALLER'!$AG$2:$AH$10,2,TRUE)*AQ$2</f>
        <v>0.4</v>
      </c>
      <c r="AR110" s="59">
        <f>VLOOKUP(AC110,'SCORE TALLER'!$U$2:$V$10,2,FALSE)*AR$2</f>
        <v>0.05</v>
      </c>
      <c r="AS110" s="59">
        <f>VLOOKUP(AE110,'SCORE TALLER'!$Y$2:$Z$10,2,FALSE)*AS$2</f>
        <v>0.03</v>
      </c>
      <c r="AT110" s="59">
        <f>VLOOKUP(Z110,'SCORE TALLER'!$O$2:$P$10,2,TRUE)*AT$2</f>
        <v>0.04</v>
      </c>
      <c r="AU110" s="59">
        <f>VLOOKUP(S110,'SCORE TALLER'!$A$2:$B$10,2,FALSE)*AU$2</f>
        <v>0.15000000000000002</v>
      </c>
      <c r="AV110" s="59">
        <f>VLOOKUP(AJ110,'SCORE TALLER'!$AI$2:$AJ$10,2,TRUE)*AV$2</f>
        <v>0.2</v>
      </c>
      <c r="AW110" s="59">
        <f>VLOOKUP(AK110,'SCORE TALLER'!$AK$2:$AL$10,2,TRUE)*AW$2</f>
        <v>0.2</v>
      </c>
      <c r="AX110" s="59">
        <f>VLOOKUP(T110,'SCORE TALLER'!$C$2:$D$10,2,FALSE)*AX$2</f>
        <v>0</v>
      </c>
      <c r="AY110" s="59">
        <f>VLOOKUP(W110,'SCORE TALLER'!$I$2:$J$10,2,TRUE)*AY$2</f>
        <v>0</v>
      </c>
      <c r="AZ110" s="59">
        <f>VLOOKUP(X110,'SCORE TALLER'!$K$2:$L$10,2,TRUE)*AZ$2</f>
        <v>0</v>
      </c>
      <c r="BA110" s="59">
        <f>VLOOKUP(U110,'SCORE TALLER'!$E$2:$F$10,2,FALSE)*BA$2</f>
        <v>0</v>
      </c>
      <c r="BB110" s="59">
        <f>VLOOKUP(Y110,'SCORE TALLER'!$M$2:$N$10,2,TRUE)*BB$2</f>
        <v>0.04</v>
      </c>
      <c r="BC110" s="59">
        <f>VLOOKUP(AA110,'SCORE TALLER'!$Q$2:$R$10,2,FALSE)*BC$2</f>
        <v>0</v>
      </c>
      <c r="BD110" s="59">
        <f>VLOOKUP(V110,'SCORE TALLER'!$G$2:$H$10,2,FALSE)*BD$2</f>
        <v>0</v>
      </c>
      <c r="BE110" s="59">
        <f>VLOOKUP(AF110,'SCORE TALLER'!$AA$2:$AB$10,2,FALSE)*BE$2</f>
        <v>0.5</v>
      </c>
      <c r="BF110" s="59">
        <f>VLOOKUP(AL110,'SCORE TALLER'!$AM$2:$AN$10,2,TRUE)*BF$2</f>
        <v>0.4</v>
      </c>
      <c r="BG110" s="67">
        <f t="shared" si="25"/>
        <v>2.38</v>
      </c>
      <c r="BH110" s="67" t="str">
        <f>VLOOKUP(BG110,'SCORE TALLER'!$AP$2:$AQ$7,2,TRUE)</f>
        <v>3. Medio</v>
      </c>
      <c r="BI110" s="67" t="str">
        <f t="shared" si="26"/>
        <v>LBZ</v>
      </c>
      <c r="BJ110" s="67" t="str">
        <f t="shared" si="31"/>
        <v>A</v>
      </c>
      <c r="BK110" s="67" t="str">
        <f t="shared" si="27"/>
        <v>E</v>
      </c>
      <c r="BL110" s="86">
        <f t="shared" si="28"/>
        <v>3683736</v>
      </c>
      <c r="BM110" s="86">
        <f t="shared" si="29"/>
        <v>6822000</v>
      </c>
    </row>
    <row r="111" spans="1:65" x14ac:dyDescent="0.3">
      <c r="A111" s="57">
        <v>4828400</v>
      </c>
      <c r="B111" s="12" t="s">
        <v>249</v>
      </c>
      <c r="C111" s="58" t="s">
        <v>105</v>
      </c>
      <c r="D111" s="58" t="s">
        <v>29</v>
      </c>
      <c r="E111" s="58"/>
      <c r="F111" s="58">
        <v>3006484</v>
      </c>
      <c r="G111" s="58">
        <f t="shared" si="17"/>
        <v>887744</v>
      </c>
      <c r="H111" s="58">
        <f t="shared" si="18"/>
        <v>887744</v>
      </c>
      <c r="I111" s="58">
        <v>2278000</v>
      </c>
      <c r="J111" s="58">
        <v>241382</v>
      </c>
      <c r="K111" s="58">
        <v>0</v>
      </c>
      <c r="L111" s="58">
        <v>0</v>
      </c>
      <c r="M111" s="58">
        <v>2118740</v>
      </c>
      <c r="N111" s="58">
        <f>VLOOKUP(AD111,'tabla ingresos'!$A$3:$D$15,4,FALSE)</f>
        <v>1000000</v>
      </c>
      <c r="O111" s="58">
        <v>97426.761361305718</v>
      </c>
      <c r="P111" s="58">
        <v>3791000</v>
      </c>
      <c r="Q111" s="58">
        <v>3377000</v>
      </c>
      <c r="R111" s="12">
        <v>68276</v>
      </c>
      <c r="S111" s="12" t="s">
        <v>88</v>
      </c>
      <c r="T111" s="12" t="s">
        <v>89</v>
      </c>
      <c r="U111" s="12" t="s">
        <v>10</v>
      </c>
      <c r="V111" s="12">
        <v>4</v>
      </c>
      <c r="W111" s="12">
        <v>0</v>
      </c>
      <c r="X111" s="12">
        <v>0</v>
      </c>
      <c r="Y111" s="59">
        <v>2.1972602739726028</v>
      </c>
      <c r="Z111" s="59">
        <v>42.161643835616438</v>
      </c>
      <c r="AA111" s="12">
        <v>1</v>
      </c>
      <c r="AB111" s="12">
        <v>1</v>
      </c>
      <c r="AC111" s="12">
        <v>1</v>
      </c>
      <c r="AD111" s="12">
        <v>2</v>
      </c>
      <c r="AE111" s="12">
        <v>1</v>
      </c>
      <c r="AF111" s="58" t="s">
        <v>0</v>
      </c>
      <c r="AG111" s="66">
        <f t="shared" si="19"/>
        <v>0.22587250757420382</v>
      </c>
      <c r="AH111" s="67">
        <f t="shared" si="20"/>
        <v>4.5316559999999999</v>
      </c>
      <c r="AI111" s="67">
        <f t="shared" si="21"/>
        <v>1.4124933333333334</v>
      </c>
      <c r="AJ111" s="67">
        <f t="shared" si="22"/>
        <v>0.59182933333333332</v>
      </c>
      <c r="AK111" s="67">
        <f t="shared" si="23"/>
        <v>0.59182933333333332</v>
      </c>
      <c r="AL111" s="67">
        <f t="shared" si="24"/>
        <v>2.2513333333333332</v>
      </c>
      <c r="AM111" s="59">
        <f>VLOOKUP(AG111,'SCORE TALLER'!$AC$2:$AD$10,2,TRUE)*AM$2</f>
        <v>0</v>
      </c>
      <c r="AN111" s="59">
        <f>VLOOKUP(AD111,'SCORE TALLER'!$W$2:$X$10,2,TRUE)*AN$2</f>
        <v>0.32</v>
      </c>
      <c r="AO111" s="59">
        <f>VLOOKUP(AB111,'SCORE TALLER'!$S$2:$T$10,2,FALSE)*AO$2</f>
        <v>0.05</v>
      </c>
      <c r="AP111" s="59">
        <f>VLOOKUP(AH111,'SCORE TALLER'!$AE$2:$AF$10,2,TRUE)*AP$2</f>
        <v>0</v>
      </c>
      <c r="AQ111" s="59">
        <f>VLOOKUP(AI111,'SCORE TALLER'!$AG$2:$AH$10,2,TRUE)*AQ$2</f>
        <v>0.32</v>
      </c>
      <c r="AR111" s="59">
        <f>VLOOKUP(AC111,'SCORE TALLER'!$U$2:$V$10,2,FALSE)*AR$2</f>
        <v>0.05</v>
      </c>
      <c r="AS111" s="59">
        <f>VLOOKUP(AE111,'SCORE TALLER'!$Y$2:$Z$10,2,FALSE)*AS$2</f>
        <v>0.03</v>
      </c>
      <c r="AT111" s="59">
        <f>VLOOKUP(Z111,'SCORE TALLER'!$O$2:$P$10,2,TRUE)*AT$2</f>
        <v>0.03</v>
      </c>
      <c r="AU111" s="59">
        <f>VLOOKUP(S111,'SCORE TALLER'!$A$2:$B$10,2,FALSE)*AU$2</f>
        <v>0.25</v>
      </c>
      <c r="AV111" s="59">
        <f>VLOOKUP(AJ111,'SCORE TALLER'!$AI$2:$AJ$10,2,TRUE)*AV$2</f>
        <v>0.25</v>
      </c>
      <c r="AW111" s="59">
        <f>VLOOKUP(AK111,'SCORE TALLER'!$AK$2:$AL$10,2,TRUE)*AW$2</f>
        <v>0.25</v>
      </c>
      <c r="AX111" s="59">
        <f>VLOOKUP(T111,'SCORE TALLER'!$C$2:$D$10,2,FALSE)*AX$2</f>
        <v>0</v>
      </c>
      <c r="AY111" s="59">
        <f>VLOOKUP(W111,'SCORE TALLER'!$I$2:$J$10,2,TRUE)*AY$2</f>
        <v>0</v>
      </c>
      <c r="AZ111" s="59">
        <f>VLOOKUP(X111,'SCORE TALLER'!$K$2:$L$10,2,TRUE)*AZ$2</f>
        <v>0</v>
      </c>
      <c r="BA111" s="59">
        <f>VLOOKUP(U111,'SCORE TALLER'!$E$2:$F$10,2,FALSE)*BA$2</f>
        <v>0</v>
      </c>
      <c r="BB111" s="59">
        <f>VLOOKUP(Y111,'SCORE TALLER'!$M$2:$N$10,2,TRUE)*BB$2</f>
        <v>0.04</v>
      </c>
      <c r="BC111" s="59">
        <f>VLOOKUP(AA111,'SCORE TALLER'!$Q$2:$R$10,2,FALSE)*BC$2</f>
        <v>0.05</v>
      </c>
      <c r="BD111" s="59">
        <f>VLOOKUP(V111,'SCORE TALLER'!$G$2:$H$10,2,FALSE)*BD$2</f>
        <v>0</v>
      </c>
      <c r="BE111" s="59">
        <f>VLOOKUP(AF111,'SCORE TALLER'!$AA$2:$AB$10,2,FALSE)*BE$2</f>
        <v>0.5</v>
      </c>
      <c r="BF111" s="59">
        <f>VLOOKUP(AL111,'SCORE TALLER'!$AM$2:$AN$10,2,TRUE)*BF$2</f>
        <v>0.4</v>
      </c>
      <c r="BG111" s="67">
        <f t="shared" si="25"/>
        <v>2.54</v>
      </c>
      <c r="BH111" s="67" t="str">
        <f>VLOOKUP(BG111,'SCORE TALLER'!$AP$2:$AQ$7,2,TRUE)</f>
        <v>4. Alto</v>
      </c>
      <c r="BI111" s="67" t="str">
        <f t="shared" si="26"/>
        <v>LBZ</v>
      </c>
      <c r="BJ111" s="67" t="str">
        <f t="shared" si="31"/>
        <v>A</v>
      </c>
      <c r="BK111" s="67" t="str">
        <f t="shared" si="27"/>
        <v>E</v>
      </c>
      <c r="BL111" s="86">
        <f t="shared" si="28"/>
        <v>887744</v>
      </c>
      <c r="BM111" s="86">
        <f t="shared" si="29"/>
        <v>3377000</v>
      </c>
    </row>
    <row r="112" spans="1:65" x14ac:dyDescent="0.3">
      <c r="A112" s="57">
        <v>20608446</v>
      </c>
      <c r="B112" s="12" t="s">
        <v>250</v>
      </c>
      <c r="C112" s="58" t="s">
        <v>105</v>
      </c>
      <c r="D112" s="58" t="s">
        <v>115</v>
      </c>
      <c r="E112" s="58"/>
      <c r="F112" s="58">
        <v>5912999</v>
      </c>
      <c r="G112" s="58">
        <f t="shared" si="17"/>
        <v>3098482</v>
      </c>
      <c r="H112" s="58">
        <f t="shared" si="18"/>
        <v>0</v>
      </c>
      <c r="I112" s="58">
        <v>5913000</v>
      </c>
      <c r="J112" s="58">
        <v>205728</v>
      </c>
      <c r="K112" s="58">
        <v>0</v>
      </c>
      <c r="L112" s="58">
        <v>4500000</v>
      </c>
      <c r="M112" s="58">
        <v>2814517</v>
      </c>
      <c r="N112" s="58">
        <f>VLOOKUP(AD112,'tabla ingresos'!$A$3:$D$15,4,FALSE)</f>
        <v>1000000</v>
      </c>
      <c r="O112" s="58">
        <v>127820.63376362638</v>
      </c>
      <c r="P112" s="58">
        <v>3258000</v>
      </c>
      <c r="Q112" s="58">
        <v>3258000</v>
      </c>
      <c r="R112" s="12">
        <v>76130</v>
      </c>
      <c r="S112" s="12" t="s">
        <v>87</v>
      </c>
      <c r="T112" s="12" t="s">
        <v>89</v>
      </c>
      <c r="U112" s="12" t="s">
        <v>10</v>
      </c>
      <c r="V112" s="12">
        <v>4</v>
      </c>
      <c r="W112" s="12">
        <v>0</v>
      </c>
      <c r="X112" s="12">
        <v>0</v>
      </c>
      <c r="Y112" s="59">
        <v>4.8739726027397259</v>
      </c>
      <c r="Z112" s="59">
        <v>39.38082191780822</v>
      </c>
      <c r="AA112" s="12">
        <v>1</v>
      </c>
      <c r="AB112" s="12">
        <v>0</v>
      </c>
      <c r="AC112" s="12">
        <v>1</v>
      </c>
      <c r="AD112" s="12">
        <v>2</v>
      </c>
      <c r="AE112" s="12">
        <v>1</v>
      </c>
      <c r="AF112" s="58" t="s">
        <v>0</v>
      </c>
      <c r="AG112" s="66">
        <f t="shared" si="19"/>
        <v>0.22236575584241761</v>
      </c>
      <c r="AH112" s="67">
        <f t="shared" si="20"/>
        <v>6.1139993333333331</v>
      </c>
      <c r="AI112" s="67">
        <f t="shared" si="21"/>
        <v>1.8763446666666668</v>
      </c>
      <c r="AJ112" s="67">
        <f t="shared" si="22"/>
        <v>2.0656546666666666</v>
      </c>
      <c r="AK112" s="67">
        <f t="shared" si="23"/>
        <v>0</v>
      </c>
      <c r="AL112" s="67">
        <f t="shared" si="24"/>
        <v>2.1720000000000002</v>
      </c>
      <c r="AM112" s="59">
        <f>VLOOKUP(AG112,'SCORE TALLER'!$AC$2:$AD$10,2,TRUE)*AM$2</f>
        <v>0</v>
      </c>
      <c r="AN112" s="59">
        <f>VLOOKUP(AD112,'SCORE TALLER'!$W$2:$X$10,2,TRUE)*AN$2</f>
        <v>0.32</v>
      </c>
      <c r="AO112" s="59">
        <f>VLOOKUP(AB112,'SCORE TALLER'!$S$2:$T$10,2,FALSE)*AO$2</f>
        <v>0.05</v>
      </c>
      <c r="AP112" s="59">
        <f>VLOOKUP(AH112,'SCORE TALLER'!$AE$2:$AF$10,2,TRUE)*AP$2</f>
        <v>0.08</v>
      </c>
      <c r="AQ112" s="59">
        <f>VLOOKUP(AI112,'SCORE TALLER'!$AG$2:$AH$10,2,TRUE)*AQ$2</f>
        <v>0.32</v>
      </c>
      <c r="AR112" s="59">
        <f>VLOOKUP(AC112,'SCORE TALLER'!$U$2:$V$10,2,FALSE)*AR$2</f>
        <v>0.05</v>
      </c>
      <c r="AS112" s="59">
        <f>VLOOKUP(AE112,'SCORE TALLER'!$Y$2:$Z$10,2,FALSE)*AS$2</f>
        <v>0.03</v>
      </c>
      <c r="AT112" s="59">
        <f>VLOOKUP(Z112,'SCORE TALLER'!$O$2:$P$10,2,TRUE)*AT$2</f>
        <v>0.03</v>
      </c>
      <c r="AU112" s="59">
        <f>VLOOKUP(S112,'SCORE TALLER'!$A$2:$B$10,2,FALSE)*AU$2</f>
        <v>0.15000000000000002</v>
      </c>
      <c r="AV112" s="59">
        <f>VLOOKUP(AJ112,'SCORE TALLER'!$AI$2:$AJ$10,2,TRUE)*AV$2</f>
        <v>0.15000000000000002</v>
      </c>
      <c r="AW112" s="59">
        <f>VLOOKUP(AK112,'SCORE TALLER'!$AK$2:$AL$10,2,TRUE)*AW$2</f>
        <v>0.25</v>
      </c>
      <c r="AX112" s="59">
        <f>VLOOKUP(T112,'SCORE TALLER'!$C$2:$D$10,2,FALSE)*AX$2</f>
        <v>0</v>
      </c>
      <c r="AY112" s="59">
        <f>VLOOKUP(W112,'SCORE TALLER'!$I$2:$J$10,2,TRUE)*AY$2</f>
        <v>0</v>
      </c>
      <c r="AZ112" s="59">
        <f>VLOOKUP(X112,'SCORE TALLER'!$K$2:$L$10,2,TRUE)*AZ$2</f>
        <v>0</v>
      </c>
      <c r="BA112" s="59">
        <f>VLOOKUP(U112,'SCORE TALLER'!$E$2:$F$10,2,FALSE)*BA$2</f>
        <v>0</v>
      </c>
      <c r="BB112" s="59">
        <f>VLOOKUP(Y112,'SCORE TALLER'!$M$2:$N$10,2,TRUE)*BB$2</f>
        <v>0.03</v>
      </c>
      <c r="BC112" s="59">
        <f>VLOOKUP(AA112,'SCORE TALLER'!$Q$2:$R$10,2,FALSE)*BC$2</f>
        <v>0.05</v>
      </c>
      <c r="BD112" s="59">
        <f>VLOOKUP(V112,'SCORE TALLER'!$G$2:$H$10,2,FALSE)*BD$2</f>
        <v>0</v>
      </c>
      <c r="BE112" s="59">
        <f>VLOOKUP(AF112,'SCORE TALLER'!$AA$2:$AB$10,2,FALSE)*BE$2</f>
        <v>0.5</v>
      </c>
      <c r="BF112" s="59">
        <f>VLOOKUP(AL112,'SCORE TALLER'!$AM$2:$AN$10,2,TRUE)*BF$2</f>
        <v>0.4</v>
      </c>
      <c r="BG112" s="67">
        <f t="shared" si="25"/>
        <v>2.41</v>
      </c>
      <c r="BH112" s="67" t="str">
        <f>VLOOKUP(BG112,'SCORE TALLER'!$AP$2:$AQ$7,2,TRUE)</f>
        <v>3. Medio</v>
      </c>
      <c r="BI112" s="67" t="str">
        <f t="shared" si="26"/>
        <v>LBZ</v>
      </c>
      <c r="BJ112" s="67" t="str">
        <f t="shared" si="31"/>
        <v>A</v>
      </c>
      <c r="BK112" s="67" t="str">
        <f t="shared" si="27"/>
        <v>E</v>
      </c>
      <c r="BL112" s="86">
        <f t="shared" si="28"/>
        <v>0</v>
      </c>
      <c r="BM112" s="86">
        <f t="shared" si="29"/>
        <v>3258000</v>
      </c>
    </row>
    <row r="113" spans="1:65" x14ac:dyDescent="0.3">
      <c r="A113" s="57">
        <v>24662608</v>
      </c>
      <c r="B113" s="12" t="s">
        <v>251</v>
      </c>
      <c r="C113" s="58" t="s">
        <v>105</v>
      </c>
      <c r="D113" s="58" t="s">
        <v>115</v>
      </c>
      <c r="E113" s="58">
        <v>25200</v>
      </c>
      <c r="F113" s="58">
        <v>5451074</v>
      </c>
      <c r="G113" s="58">
        <f t="shared" si="17"/>
        <v>3606454</v>
      </c>
      <c r="H113" s="58">
        <f t="shared" si="18"/>
        <v>3606454</v>
      </c>
      <c r="I113" s="58">
        <v>5451000</v>
      </c>
      <c r="J113" s="58">
        <v>185589</v>
      </c>
      <c r="K113" s="58">
        <v>0</v>
      </c>
      <c r="L113" s="58">
        <v>0</v>
      </c>
      <c r="M113" s="58">
        <v>1844620</v>
      </c>
      <c r="N113" s="58">
        <f>VLOOKUP(AD113,'tabla ingresos'!$A$3:$D$15,4,FALSE)</f>
        <v>1000000</v>
      </c>
      <c r="O113" s="58">
        <v>88793.679908035367</v>
      </c>
      <c r="P113" s="58">
        <v>2963000</v>
      </c>
      <c r="Q113" s="58">
        <v>2963000</v>
      </c>
      <c r="R113" s="12">
        <v>68255</v>
      </c>
      <c r="S113" s="12" t="s">
        <v>88</v>
      </c>
      <c r="T113" s="12" t="s">
        <v>89</v>
      </c>
      <c r="U113" s="12" t="s">
        <v>10</v>
      </c>
      <c r="V113" s="12">
        <v>4</v>
      </c>
      <c r="W113" s="12">
        <v>0</v>
      </c>
      <c r="X113" s="12">
        <v>0</v>
      </c>
      <c r="Y113" s="59">
        <v>9.9260273972602739</v>
      </c>
      <c r="Z113" s="59">
        <v>44.967123287671235</v>
      </c>
      <c r="AA113" s="12">
        <v>1</v>
      </c>
      <c r="AB113" s="12">
        <v>2</v>
      </c>
      <c r="AC113" s="12">
        <v>1</v>
      </c>
      <c r="AD113" s="12">
        <v>2</v>
      </c>
      <c r="AE113" s="12">
        <v>1</v>
      </c>
      <c r="AF113" s="58" t="s">
        <v>0</v>
      </c>
      <c r="AG113" s="66">
        <f t="shared" si="19"/>
        <v>0.18292178660535693</v>
      </c>
      <c r="AH113" s="67">
        <f t="shared" si="20"/>
        <v>5.6093826666666669</v>
      </c>
      <c r="AI113" s="67">
        <f t="shared" si="21"/>
        <v>1.2465466666666667</v>
      </c>
      <c r="AJ113" s="67">
        <f t="shared" si="22"/>
        <v>2.4043026666666667</v>
      </c>
      <c r="AK113" s="67">
        <f t="shared" si="23"/>
        <v>2.4043026666666667</v>
      </c>
      <c r="AL113" s="67">
        <f t="shared" si="24"/>
        <v>1.9753333333333334</v>
      </c>
      <c r="AM113" s="59">
        <f>VLOOKUP(AG113,'SCORE TALLER'!$AC$2:$AD$10,2,TRUE)*AM$2</f>
        <v>0</v>
      </c>
      <c r="AN113" s="59">
        <f>VLOOKUP(AD113,'SCORE TALLER'!$W$2:$X$10,2,TRUE)*AN$2</f>
        <v>0.32</v>
      </c>
      <c r="AO113" s="59">
        <f>VLOOKUP(AB113,'SCORE TALLER'!$S$2:$T$10,2,FALSE)*AO$2</f>
        <v>0.04</v>
      </c>
      <c r="AP113" s="59">
        <f>VLOOKUP(AH113,'SCORE TALLER'!$AE$2:$AF$10,2,TRUE)*AP$2</f>
        <v>0.08</v>
      </c>
      <c r="AQ113" s="59">
        <f>VLOOKUP(AI113,'SCORE TALLER'!$AG$2:$AH$10,2,TRUE)*AQ$2</f>
        <v>0.32</v>
      </c>
      <c r="AR113" s="59">
        <f>VLOOKUP(AC113,'SCORE TALLER'!$U$2:$V$10,2,FALSE)*AR$2</f>
        <v>0.05</v>
      </c>
      <c r="AS113" s="59">
        <f>VLOOKUP(AE113,'SCORE TALLER'!$Y$2:$Z$10,2,FALSE)*AS$2</f>
        <v>0.03</v>
      </c>
      <c r="AT113" s="59">
        <f>VLOOKUP(Z113,'SCORE TALLER'!$O$2:$P$10,2,TRUE)*AT$2</f>
        <v>0.03</v>
      </c>
      <c r="AU113" s="59">
        <f>VLOOKUP(S113,'SCORE TALLER'!$A$2:$B$10,2,FALSE)*AU$2</f>
        <v>0.25</v>
      </c>
      <c r="AV113" s="59">
        <f>VLOOKUP(AJ113,'SCORE TALLER'!$AI$2:$AJ$10,2,TRUE)*AV$2</f>
        <v>0.15000000000000002</v>
      </c>
      <c r="AW113" s="59">
        <f>VLOOKUP(AK113,'SCORE TALLER'!$AK$2:$AL$10,2,TRUE)*AW$2</f>
        <v>0.15000000000000002</v>
      </c>
      <c r="AX113" s="59">
        <f>VLOOKUP(T113,'SCORE TALLER'!$C$2:$D$10,2,FALSE)*AX$2</f>
        <v>0</v>
      </c>
      <c r="AY113" s="59">
        <f>VLOOKUP(W113,'SCORE TALLER'!$I$2:$J$10,2,TRUE)*AY$2</f>
        <v>0</v>
      </c>
      <c r="AZ113" s="59">
        <f>VLOOKUP(X113,'SCORE TALLER'!$K$2:$L$10,2,TRUE)*AZ$2</f>
        <v>0</v>
      </c>
      <c r="BA113" s="59">
        <f>VLOOKUP(U113,'SCORE TALLER'!$E$2:$F$10,2,FALSE)*BA$2</f>
        <v>0</v>
      </c>
      <c r="BB113" s="59">
        <f>VLOOKUP(Y113,'SCORE TALLER'!$M$2:$N$10,2,TRUE)*BB$2</f>
        <v>0.01</v>
      </c>
      <c r="BC113" s="59">
        <f>VLOOKUP(AA113,'SCORE TALLER'!$Q$2:$R$10,2,FALSE)*BC$2</f>
        <v>0.05</v>
      </c>
      <c r="BD113" s="59">
        <f>VLOOKUP(V113,'SCORE TALLER'!$G$2:$H$10,2,FALSE)*BD$2</f>
        <v>0</v>
      </c>
      <c r="BE113" s="59">
        <f>VLOOKUP(AF113,'SCORE TALLER'!$AA$2:$AB$10,2,FALSE)*BE$2</f>
        <v>0.5</v>
      </c>
      <c r="BF113" s="59">
        <f>VLOOKUP(AL113,'SCORE TALLER'!$AM$2:$AN$10,2,TRUE)*BF$2</f>
        <v>0.30000000000000004</v>
      </c>
      <c r="BG113" s="67">
        <f t="shared" si="25"/>
        <v>2.2800000000000002</v>
      </c>
      <c r="BH113" s="67" t="str">
        <f>VLOOKUP(BG113,'SCORE TALLER'!$AP$2:$AQ$7,2,TRUE)</f>
        <v>3. Medio</v>
      </c>
      <c r="BI113" s="67" t="str">
        <f t="shared" si="26"/>
        <v>LBZ</v>
      </c>
      <c r="BJ113" s="67" t="str">
        <f t="shared" si="31"/>
        <v>A</v>
      </c>
      <c r="BK113" s="67" t="str">
        <f t="shared" si="27"/>
        <v>E</v>
      </c>
      <c r="BL113" s="86">
        <f t="shared" si="28"/>
        <v>3606454</v>
      </c>
      <c r="BM113" s="86">
        <f t="shared" si="29"/>
        <v>2963000</v>
      </c>
    </row>
    <row r="114" spans="1:65" x14ac:dyDescent="0.3">
      <c r="A114" s="57">
        <v>2060440824</v>
      </c>
      <c r="B114" s="12" t="s">
        <v>252</v>
      </c>
      <c r="C114" s="58" t="s">
        <v>105</v>
      </c>
      <c r="D114" s="58" t="s">
        <v>115</v>
      </c>
      <c r="E114" s="58">
        <v>1026210</v>
      </c>
      <c r="F114" s="58">
        <v>3106641</v>
      </c>
      <c r="G114" s="58">
        <f t="shared" si="17"/>
        <v>2430197</v>
      </c>
      <c r="H114" s="58">
        <f t="shared" si="18"/>
        <v>2430197</v>
      </c>
      <c r="I114" s="58">
        <v>3107000</v>
      </c>
      <c r="J114" s="58">
        <v>208385</v>
      </c>
      <c r="K114" s="58">
        <v>0</v>
      </c>
      <c r="L114" s="58">
        <v>0</v>
      </c>
      <c r="M114" s="58">
        <v>676444</v>
      </c>
      <c r="N114" s="58">
        <f>VLOOKUP(AD114,'tabla ingresos'!$A$3:$D$15,4,FALSE)</f>
        <v>1000000</v>
      </c>
      <c r="O114" s="58">
        <v>113186.77974464766</v>
      </c>
      <c r="P114" s="58">
        <v>2885000</v>
      </c>
      <c r="Q114" s="58">
        <v>2885000</v>
      </c>
      <c r="R114" s="12">
        <v>76275</v>
      </c>
      <c r="S114" s="12" t="s">
        <v>88</v>
      </c>
      <c r="T114" s="12" t="s">
        <v>89</v>
      </c>
      <c r="U114" s="12" t="s">
        <v>10</v>
      </c>
      <c r="V114" s="12">
        <v>4</v>
      </c>
      <c r="W114" s="12">
        <v>0</v>
      </c>
      <c r="X114" s="12">
        <v>0</v>
      </c>
      <c r="Y114" s="59">
        <v>2.2246575342465755</v>
      </c>
      <c r="Z114" s="59">
        <v>27.005479452054793</v>
      </c>
      <c r="AA114" s="12">
        <v>1</v>
      </c>
      <c r="AB114" s="12">
        <v>2</v>
      </c>
      <c r="AC114" s="12">
        <v>3</v>
      </c>
      <c r="AD114" s="12">
        <v>2</v>
      </c>
      <c r="AE114" s="12">
        <v>1</v>
      </c>
      <c r="AF114" s="58" t="s">
        <v>0</v>
      </c>
      <c r="AG114" s="66">
        <f t="shared" si="19"/>
        <v>0.21438118649643179</v>
      </c>
      <c r="AH114" s="67">
        <f t="shared" si="20"/>
        <v>3.9944273333333333</v>
      </c>
      <c r="AI114" s="67">
        <f t="shared" si="21"/>
        <v>1.1351026666666666</v>
      </c>
      <c r="AJ114" s="67">
        <f t="shared" si="22"/>
        <v>1.6201313333333334</v>
      </c>
      <c r="AK114" s="67">
        <f t="shared" si="23"/>
        <v>1.6201313333333334</v>
      </c>
      <c r="AL114" s="67">
        <f t="shared" si="24"/>
        <v>1.9233333333333333</v>
      </c>
      <c r="AM114" s="59">
        <f>VLOOKUP(AG114,'SCORE TALLER'!$AC$2:$AD$10,2,TRUE)*AM$2</f>
        <v>0</v>
      </c>
      <c r="AN114" s="59">
        <f>VLOOKUP(AD114,'SCORE TALLER'!$W$2:$X$10,2,TRUE)*AN$2</f>
        <v>0.32</v>
      </c>
      <c r="AO114" s="59">
        <f>VLOOKUP(AB114,'SCORE TALLER'!$S$2:$T$10,2,FALSE)*AO$2</f>
        <v>0.04</v>
      </c>
      <c r="AP114" s="59">
        <f>VLOOKUP(AH114,'SCORE TALLER'!$AE$2:$AF$10,2,TRUE)*AP$2</f>
        <v>0</v>
      </c>
      <c r="AQ114" s="59">
        <f>VLOOKUP(AI114,'SCORE TALLER'!$AG$2:$AH$10,2,TRUE)*AQ$2</f>
        <v>0.32</v>
      </c>
      <c r="AR114" s="59">
        <f>VLOOKUP(AC114,'SCORE TALLER'!$U$2:$V$10,2,FALSE)*AR$2</f>
        <v>0.03</v>
      </c>
      <c r="AS114" s="59">
        <f>VLOOKUP(AE114,'SCORE TALLER'!$Y$2:$Z$10,2,FALSE)*AS$2</f>
        <v>0.03</v>
      </c>
      <c r="AT114" s="59">
        <f>VLOOKUP(Z114,'SCORE TALLER'!$O$2:$P$10,2,TRUE)*AT$2</f>
        <v>0.04</v>
      </c>
      <c r="AU114" s="59">
        <f>VLOOKUP(S114,'SCORE TALLER'!$A$2:$B$10,2,FALSE)*AU$2</f>
        <v>0.25</v>
      </c>
      <c r="AV114" s="59">
        <f>VLOOKUP(AJ114,'SCORE TALLER'!$AI$2:$AJ$10,2,TRUE)*AV$2</f>
        <v>0.2</v>
      </c>
      <c r="AW114" s="59">
        <f>VLOOKUP(AK114,'SCORE TALLER'!$AK$2:$AL$10,2,TRUE)*AW$2</f>
        <v>0.2</v>
      </c>
      <c r="AX114" s="59">
        <f>VLOOKUP(T114,'SCORE TALLER'!$C$2:$D$10,2,FALSE)*AX$2</f>
        <v>0</v>
      </c>
      <c r="AY114" s="59">
        <f>VLOOKUP(W114,'SCORE TALLER'!$I$2:$J$10,2,TRUE)*AY$2</f>
        <v>0</v>
      </c>
      <c r="AZ114" s="59">
        <f>VLOOKUP(X114,'SCORE TALLER'!$K$2:$L$10,2,TRUE)*AZ$2</f>
        <v>0</v>
      </c>
      <c r="BA114" s="59">
        <f>VLOOKUP(U114,'SCORE TALLER'!$E$2:$F$10,2,FALSE)*BA$2</f>
        <v>0</v>
      </c>
      <c r="BB114" s="59">
        <f>VLOOKUP(Y114,'SCORE TALLER'!$M$2:$N$10,2,TRUE)*BB$2</f>
        <v>0.04</v>
      </c>
      <c r="BC114" s="59">
        <f>VLOOKUP(AA114,'SCORE TALLER'!$Q$2:$R$10,2,FALSE)*BC$2</f>
        <v>0.05</v>
      </c>
      <c r="BD114" s="59">
        <f>VLOOKUP(V114,'SCORE TALLER'!$G$2:$H$10,2,FALSE)*BD$2</f>
        <v>0</v>
      </c>
      <c r="BE114" s="59">
        <f>VLOOKUP(AF114,'SCORE TALLER'!$AA$2:$AB$10,2,FALSE)*BE$2</f>
        <v>0.5</v>
      </c>
      <c r="BF114" s="59">
        <f>VLOOKUP(AL114,'SCORE TALLER'!$AM$2:$AN$10,2,TRUE)*BF$2</f>
        <v>0.30000000000000004</v>
      </c>
      <c r="BG114" s="67">
        <f t="shared" si="25"/>
        <v>2.3200000000000003</v>
      </c>
      <c r="BH114" s="67" t="str">
        <f>VLOOKUP(BG114,'SCORE TALLER'!$AP$2:$AQ$7,2,TRUE)</f>
        <v>3. Medio</v>
      </c>
      <c r="BI114" s="67" t="str">
        <f t="shared" si="26"/>
        <v>LBZ</v>
      </c>
      <c r="BJ114" s="67" t="str">
        <f t="shared" si="31"/>
        <v>A</v>
      </c>
      <c r="BK114" s="67" t="str">
        <f t="shared" si="27"/>
        <v>E</v>
      </c>
      <c r="BL114" s="86">
        <f t="shared" si="28"/>
        <v>2430197</v>
      </c>
      <c r="BM114" s="86">
        <f t="shared" si="29"/>
        <v>2885000</v>
      </c>
    </row>
    <row r="115" spans="1:65" x14ac:dyDescent="0.3">
      <c r="A115" s="57">
        <v>2244446226</v>
      </c>
      <c r="B115" s="12" t="s">
        <v>253</v>
      </c>
      <c r="C115" s="58" t="s">
        <v>105</v>
      </c>
      <c r="D115" s="58" t="s">
        <v>115</v>
      </c>
      <c r="E115" s="58">
        <v>369943</v>
      </c>
      <c r="F115" s="58">
        <v>6721672</v>
      </c>
      <c r="G115" s="58">
        <f t="shared" si="17"/>
        <v>4021419</v>
      </c>
      <c r="H115" s="58">
        <f t="shared" si="18"/>
        <v>426419</v>
      </c>
      <c r="I115" s="58">
        <v>6722000</v>
      </c>
      <c r="J115" s="58">
        <v>212762</v>
      </c>
      <c r="K115" s="58">
        <v>0</v>
      </c>
      <c r="L115" s="58">
        <v>3595000</v>
      </c>
      <c r="M115" s="58">
        <v>2700253</v>
      </c>
      <c r="N115" s="58">
        <f>VLOOKUP(AD115,'tabla ingresos'!$A$3:$D$15,4,FALSE)</f>
        <v>1000000</v>
      </c>
      <c r="O115" s="58">
        <v>68201.476601908842</v>
      </c>
      <c r="P115" s="58">
        <v>3066000</v>
      </c>
      <c r="Q115" s="58">
        <v>2856000</v>
      </c>
      <c r="R115" s="12">
        <v>13001</v>
      </c>
      <c r="S115" s="12" t="s">
        <v>87</v>
      </c>
      <c r="T115" s="12" t="s">
        <v>89</v>
      </c>
      <c r="U115" s="12" t="s">
        <v>10</v>
      </c>
      <c r="V115" s="12">
        <v>4</v>
      </c>
      <c r="W115" s="12">
        <v>0</v>
      </c>
      <c r="X115" s="12">
        <v>0</v>
      </c>
      <c r="Y115" s="59">
        <v>4.5013698630136982</v>
      </c>
      <c r="Z115" s="59">
        <v>31.090410958904108</v>
      </c>
      <c r="AA115" s="12">
        <v>2</v>
      </c>
      <c r="AB115" s="12">
        <v>0</v>
      </c>
      <c r="AC115" s="12">
        <v>1</v>
      </c>
      <c r="AD115" s="12">
        <v>2</v>
      </c>
      <c r="AE115" s="12">
        <v>3</v>
      </c>
      <c r="AF115" s="58" t="s">
        <v>22</v>
      </c>
      <c r="AG115" s="66">
        <f t="shared" si="19"/>
        <v>0.18730898440127258</v>
      </c>
      <c r="AH115" s="67">
        <f t="shared" si="20"/>
        <v>6.5251146666666671</v>
      </c>
      <c r="AI115" s="67">
        <f t="shared" si="21"/>
        <v>2.0467973333333331</v>
      </c>
      <c r="AJ115" s="67">
        <f t="shared" si="22"/>
        <v>2.6809460000000001</v>
      </c>
      <c r="AK115" s="67">
        <f t="shared" si="23"/>
        <v>0.28427933333333333</v>
      </c>
      <c r="AL115" s="67">
        <f t="shared" si="24"/>
        <v>1.9039999999999999</v>
      </c>
      <c r="AM115" s="59">
        <f>VLOOKUP(AG115,'SCORE TALLER'!$AC$2:$AD$10,2,TRUE)*AM$2</f>
        <v>0</v>
      </c>
      <c r="AN115" s="59">
        <f>VLOOKUP(AD115,'SCORE TALLER'!$W$2:$X$10,2,TRUE)*AN$2</f>
        <v>0.32</v>
      </c>
      <c r="AO115" s="59">
        <f>VLOOKUP(AB115,'SCORE TALLER'!$S$2:$T$10,2,FALSE)*AO$2</f>
        <v>0.05</v>
      </c>
      <c r="AP115" s="59">
        <f>VLOOKUP(AH115,'SCORE TALLER'!$AE$2:$AF$10,2,TRUE)*AP$2</f>
        <v>0.08</v>
      </c>
      <c r="AQ115" s="59">
        <f>VLOOKUP(AI115,'SCORE TALLER'!$AG$2:$AH$10,2,TRUE)*AQ$2</f>
        <v>0.24</v>
      </c>
      <c r="AR115" s="59">
        <f>VLOOKUP(AC115,'SCORE TALLER'!$U$2:$V$10,2,FALSE)*AR$2</f>
        <v>0.05</v>
      </c>
      <c r="AS115" s="59">
        <f>VLOOKUP(AE115,'SCORE TALLER'!$Y$2:$Z$10,2,FALSE)*AS$2</f>
        <v>0.02</v>
      </c>
      <c r="AT115" s="59">
        <f>VLOOKUP(Z115,'SCORE TALLER'!$O$2:$P$10,2,TRUE)*AT$2</f>
        <v>0.04</v>
      </c>
      <c r="AU115" s="59">
        <f>VLOOKUP(S115,'SCORE TALLER'!$A$2:$B$10,2,FALSE)*AU$2</f>
        <v>0.15000000000000002</v>
      </c>
      <c r="AV115" s="59">
        <f>VLOOKUP(AJ115,'SCORE TALLER'!$AI$2:$AJ$10,2,TRUE)*AV$2</f>
        <v>0.15000000000000002</v>
      </c>
      <c r="AW115" s="59">
        <f>VLOOKUP(AK115,'SCORE TALLER'!$AK$2:$AL$10,2,TRUE)*AW$2</f>
        <v>0.25</v>
      </c>
      <c r="AX115" s="59">
        <f>VLOOKUP(T115,'SCORE TALLER'!$C$2:$D$10,2,FALSE)*AX$2</f>
        <v>0</v>
      </c>
      <c r="AY115" s="59">
        <f>VLOOKUP(W115,'SCORE TALLER'!$I$2:$J$10,2,TRUE)*AY$2</f>
        <v>0</v>
      </c>
      <c r="AZ115" s="59">
        <f>VLOOKUP(X115,'SCORE TALLER'!$K$2:$L$10,2,TRUE)*AZ$2</f>
        <v>0</v>
      </c>
      <c r="BA115" s="59">
        <f>VLOOKUP(U115,'SCORE TALLER'!$E$2:$F$10,2,FALSE)*BA$2</f>
        <v>0</v>
      </c>
      <c r="BB115" s="59">
        <f>VLOOKUP(Y115,'SCORE TALLER'!$M$2:$N$10,2,TRUE)*BB$2</f>
        <v>0.03</v>
      </c>
      <c r="BC115" s="59">
        <f>VLOOKUP(AA115,'SCORE TALLER'!$Q$2:$R$10,2,FALSE)*BC$2</f>
        <v>0</v>
      </c>
      <c r="BD115" s="59">
        <f>VLOOKUP(V115,'SCORE TALLER'!$G$2:$H$10,2,FALSE)*BD$2</f>
        <v>0</v>
      </c>
      <c r="BE115" s="59">
        <f>VLOOKUP(AF115,'SCORE TALLER'!$AA$2:$AB$10,2,FALSE)*BE$2</f>
        <v>0.5</v>
      </c>
      <c r="BF115" s="59">
        <f>VLOOKUP(AL115,'SCORE TALLER'!$AM$2:$AN$10,2,TRUE)*BF$2</f>
        <v>0.30000000000000004</v>
      </c>
      <c r="BG115" s="67">
        <f t="shared" si="25"/>
        <v>2.1800000000000002</v>
      </c>
      <c r="BH115" s="67" t="str">
        <f>VLOOKUP(BG115,'SCORE TALLER'!$AP$2:$AQ$7,2,TRUE)</f>
        <v>3. Medio</v>
      </c>
      <c r="BI115" s="67" t="str">
        <f t="shared" si="26"/>
        <v>LBZ</v>
      </c>
      <c r="BJ115" s="67" t="str">
        <f t="shared" si="31"/>
        <v>A</v>
      </c>
      <c r="BK115" s="67" t="str">
        <f t="shared" si="27"/>
        <v>D</v>
      </c>
      <c r="BL115" s="86">
        <f t="shared" si="28"/>
        <v>426419</v>
      </c>
      <c r="BM115" s="86">
        <f t="shared" si="29"/>
        <v>2856000</v>
      </c>
    </row>
    <row r="116" spans="1:65" x14ac:dyDescent="0.3">
      <c r="A116" s="57">
        <v>2226260080</v>
      </c>
      <c r="B116" s="12" t="s">
        <v>254</v>
      </c>
      <c r="C116" s="58" t="s">
        <v>105</v>
      </c>
      <c r="D116" s="58" t="s">
        <v>115</v>
      </c>
      <c r="E116" s="58"/>
      <c r="F116" s="58">
        <v>3529642</v>
      </c>
      <c r="G116" s="58">
        <f t="shared" si="17"/>
        <v>2476375</v>
      </c>
      <c r="H116" s="58">
        <f t="shared" si="18"/>
        <v>0</v>
      </c>
      <c r="I116" s="58">
        <v>3530000</v>
      </c>
      <c r="J116" s="58">
        <v>186968</v>
      </c>
      <c r="K116" s="58">
        <v>0</v>
      </c>
      <c r="L116" s="58">
        <v>3000000</v>
      </c>
      <c r="M116" s="58">
        <v>1053267</v>
      </c>
      <c r="N116" s="58">
        <f>VLOOKUP(AD116,'tabla ingresos'!$A$3:$D$15,4,FALSE)</f>
        <v>1000000</v>
      </c>
      <c r="O116" s="58">
        <v>110087.3843894216</v>
      </c>
      <c r="P116" s="58">
        <v>2806000</v>
      </c>
      <c r="Q116" s="58">
        <v>2806000</v>
      </c>
      <c r="R116" s="12">
        <v>76616</v>
      </c>
      <c r="S116" s="12" t="s">
        <v>87</v>
      </c>
      <c r="T116" s="12" t="s">
        <v>89</v>
      </c>
      <c r="U116" s="12" t="s">
        <v>10</v>
      </c>
      <c r="V116" s="12">
        <v>4</v>
      </c>
      <c r="W116" s="12">
        <v>0</v>
      </c>
      <c r="X116" s="12">
        <v>4</v>
      </c>
      <c r="Y116" s="59">
        <v>1.3753424657534246</v>
      </c>
      <c r="Z116" s="59">
        <v>29.219178082191782</v>
      </c>
      <c r="AA116" s="12">
        <v>1</v>
      </c>
      <c r="AB116" s="12">
        <v>2</v>
      </c>
      <c r="AC116" s="12">
        <v>2</v>
      </c>
      <c r="AD116" s="12">
        <v>2</v>
      </c>
      <c r="AE116" s="12">
        <v>1</v>
      </c>
      <c r="AF116" s="58" t="s">
        <v>0</v>
      </c>
      <c r="AG116" s="66">
        <f t="shared" si="19"/>
        <v>0.19803692292628108</v>
      </c>
      <c r="AH116" s="67">
        <f t="shared" si="20"/>
        <v>4.223761333333333</v>
      </c>
      <c r="AI116" s="67">
        <f t="shared" si="21"/>
        <v>0.70217799999999997</v>
      </c>
      <c r="AJ116" s="67">
        <f t="shared" si="22"/>
        <v>1.6509166666666666</v>
      </c>
      <c r="AK116" s="67">
        <f t="shared" si="23"/>
        <v>0</v>
      </c>
      <c r="AL116" s="67">
        <f t="shared" si="24"/>
        <v>1.8706666666666667</v>
      </c>
      <c r="AM116" s="59">
        <f>VLOOKUP(AG116,'SCORE TALLER'!$AC$2:$AD$10,2,TRUE)*AM$2</f>
        <v>0</v>
      </c>
      <c r="AN116" s="59">
        <f>VLOOKUP(AD116,'SCORE TALLER'!$W$2:$X$10,2,TRUE)*AN$2</f>
        <v>0.32</v>
      </c>
      <c r="AO116" s="59">
        <f>VLOOKUP(AB116,'SCORE TALLER'!$S$2:$T$10,2,FALSE)*AO$2</f>
        <v>0.04</v>
      </c>
      <c r="AP116" s="59">
        <f>VLOOKUP(AH116,'SCORE TALLER'!$AE$2:$AF$10,2,TRUE)*AP$2</f>
        <v>0</v>
      </c>
      <c r="AQ116" s="59">
        <f>VLOOKUP(AI116,'SCORE TALLER'!$AG$2:$AH$10,2,TRUE)*AQ$2</f>
        <v>0.4</v>
      </c>
      <c r="AR116" s="59">
        <f>VLOOKUP(AC116,'SCORE TALLER'!$U$2:$V$10,2,FALSE)*AR$2</f>
        <v>0.04</v>
      </c>
      <c r="AS116" s="59">
        <f>VLOOKUP(AE116,'SCORE TALLER'!$Y$2:$Z$10,2,FALSE)*AS$2</f>
        <v>0.03</v>
      </c>
      <c r="AT116" s="59">
        <f>VLOOKUP(Z116,'SCORE TALLER'!$O$2:$P$10,2,TRUE)*AT$2</f>
        <v>0.04</v>
      </c>
      <c r="AU116" s="59">
        <f>VLOOKUP(S116,'SCORE TALLER'!$A$2:$B$10,2,FALSE)*AU$2</f>
        <v>0.15000000000000002</v>
      </c>
      <c r="AV116" s="59">
        <f>VLOOKUP(AJ116,'SCORE TALLER'!$AI$2:$AJ$10,2,TRUE)*AV$2</f>
        <v>0.2</v>
      </c>
      <c r="AW116" s="59">
        <f>VLOOKUP(AK116,'SCORE TALLER'!$AK$2:$AL$10,2,TRUE)*AW$2</f>
        <v>0.25</v>
      </c>
      <c r="AX116" s="59">
        <f>VLOOKUP(T116,'SCORE TALLER'!$C$2:$D$10,2,FALSE)*AX$2</f>
        <v>0</v>
      </c>
      <c r="AY116" s="59">
        <f>VLOOKUP(W116,'SCORE TALLER'!$I$2:$J$10,2,TRUE)*AY$2</f>
        <v>0</v>
      </c>
      <c r="AZ116" s="59">
        <f>VLOOKUP(X116,'SCORE TALLER'!$K$2:$L$10,2,TRUE)*AZ$2</f>
        <v>0</v>
      </c>
      <c r="BA116" s="59">
        <f>VLOOKUP(U116,'SCORE TALLER'!$E$2:$F$10,2,FALSE)*BA$2</f>
        <v>0</v>
      </c>
      <c r="BB116" s="59">
        <f>VLOOKUP(Y116,'SCORE TALLER'!$M$2:$N$10,2,TRUE)*BB$2</f>
        <v>0.05</v>
      </c>
      <c r="BC116" s="59">
        <f>VLOOKUP(AA116,'SCORE TALLER'!$Q$2:$R$10,2,FALSE)*BC$2</f>
        <v>0.05</v>
      </c>
      <c r="BD116" s="59">
        <f>VLOOKUP(V116,'SCORE TALLER'!$G$2:$H$10,2,FALSE)*BD$2</f>
        <v>0</v>
      </c>
      <c r="BE116" s="59">
        <f>VLOOKUP(AF116,'SCORE TALLER'!$AA$2:$AB$10,2,FALSE)*BE$2</f>
        <v>0.5</v>
      </c>
      <c r="BF116" s="59">
        <f>VLOOKUP(AL116,'SCORE TALLER'!$AM$2:$AN$10,2,TRUE)*BF$2</f>
        <v>0.30000000000000004</v>
      </c>
      <c r="BG116" s="67">
        <f t="shared" si="25"/>
        <v>2.37</v>
      </c>
      <c r="BH116" s="67" t="str">
        <f>VLOOKUP(BG116,'SCORE TALLER'!$AP$2:$AQ$7,2,TRUE)</f>
        <v>3. Medio</v>
      </c>
      <c r="BI116" s="67" t="str">
        <f t="shared" si="26"/>
        <v>LBZ</v>
      </c>
      <c r="BJ116" s="67" t="str">
        <f t="shared" si="31"/>
        <v>A</v>
      </c>
      <c r="BK116" s="67" t="str">
        <f t="shared" si="27"/>
        <v>E</v>
      </c>
      <c r="BL116" s="86">
        <f t="shared" si="28"/>
        <v>0</v>
      </c>
      <c r="BM116" s="86">
        <f t="shared" si="29"/>
        <v>2806000</v>
      </c>
    </row>
    <row r="117" spans="1:65" x14ac:dyDescent="0.3">
      <c r="A117" s="57">
        <v>4824262</v>
      </c>
      <c r="B117" s="12" t="s">
        <v>255</v>
      </c>
      <c r="C117" s="58" t="s">
        <v>105</v>
      </c>
      <c r="D117" s="58" t="s">
        <v>115</v>
      </c>
      <c r="E117" s="58">
        <v>40333</v>
      </c>
      <c r="F117" s="58">
        <v>6350577</v>
      </c>
      <c r="G117" s="58">
        <f t="shared" si="17"/>
        <v>4145757</v>
      </c>
      <c r="H117" s="58">
        <f t="shared" si="18"/>
        <v>2999757</v>
      </c>
      <c r="I117" s="58">
        <v>6351000</v>
      </c>
      <c r="J117" s="58">
        <v>252163</v>
      </c>
      <c r="K117" s="58">
        <v>0</v>
      </c>
      <c r="L117" s="58">
        <v>1146000</v>
      </c>
      <c r="M117" s="58">
        <v>2204820</v>
      </c>
      <c r="N117" s="58">
        <f>VLOOKUP(AD117,'tabla ingresos'!$A$3:$D$15,4,FALSE)</f>
        <v>1000000</v>
      </c>
      <c r="O117" s="58">
        <v>69574.544842166782</v>
      </c>
      <c r="P117" s="58">
        <v>2781000</v>
      </c>
      <c r="Q117" s="58">
        <v>2781000</v>
      </c>
      <c r="R117" s="12">
        <v>13052</v>
      </c>
      <c r="S117" s="12" t="s">
        <v>87</v>
      </c>
      <c r="T117" s="12" t="s">
        <v>89</v>
      </c>
      <c r="U117" s="12" t="s">
        <v>10</v>
      </c>
      <c r="V117" s="12">
        <v>4</v>
      </c>
      <c r="W117" s="12">
        <v>0</v>
      </c>
      <c r="X117" s="12">
        <v>0</v>
      </c>
      <c r="Y117" s="59">
        <v>5.1561643835616442</v>
      </c>
      <c r="Z117" s="59">
        <v>43.523287671232879</v>
      </c>
      <c r="AA117" s="12">
        <v>1</v>
      </c>
      <c r="AB117" s="12">
        <v>2</v>
      </c>
      <c r="AC117" s="12">
        <v>1</v>
      </c>
      <c r="AD117" s="12">
        <v>2</v>
      </c>
      <c r="AE117" s="12">
        <v>2</v>
      </c>
      <c r="AF117" s="58" t="s">
        <v>0</v>
      </c>
      <c r="AG117" s="66">
        <f t="shared" si="19"/>
        <v>0.21449169656144451</v>
      </c>
      <c r="AH117" s="67">
        <f t="shared" si="20"/>
        <v>6.0877179999999997</v>
      </c>
      <c r="AI117" s="67">
        <f t="shared" si="21"/>
        <v>1.4967686666666666</v>
      </c>
      <c r="AJ117" s="67">
        <f t="shared" si="22"/>
        <v>2.7638379999999998</v>
      </c>
      <c r="AK117" s="67">
        <f t="shared" si="23"/>
        <v>1.999838</v>
      </c>
      <c r="AL117" s="67">
        <f t="shared" si="24"/>
        <v>1.8540000000000001</v>
      </c>
      <c r="AM117" s="59">
        <f>VLOOKUP(AG117,'SCORE TALLER'!$AC$2:$AD$10,2,TRUE)*AM$2</f>
        <v>0</v>
      </c>
      <c r="AN117" s="59">
        <f>VLOOKUP(AD117,'SCORE TALLER'!$W$2:$X$10,2,TRUE)*AN$2</f>
        <v>0.32</v>
      </c>
      <c r="AO117" s="59">
        <f>VLOOKUP(AB117,'SCORE TALLER'!$S$2:$T$10,2,FALSE)*AO$2</f>
        <v>0.04</v>
      </c>
      <c r="AP117" s="59">
        <f>VLOOKUP(AH117,'SCORE TALLER'!$AE$2:$AF$10,2,TRUE)*AP$2</f>
        <v>0.08</v>
      </c>
      <c r="AQ117" s="59">
        <f>VLOOKUP(AI117,'SCORE TALLER'!$AG$2:$AH$10,2,TRUE)*AQ$2</f>
        <v>0.32</v>
      </c>
      <c r="AR117" s="59">
        <f>VLOOKUP(AC117,'SCORE TALLER'!$U$2:$V$10,2,FALSE)*AR$2</f>
        <v>0.05</v>
      </c>
      <c r="AS117" s="59">
        <f>VLOOKUP(AE117,'SCORE TALLER'!$Y$2:$Z$10,2,FALSE)*AS$2</f>
        <v>0.01</v>
      </c>
      <c r="AT117" s="59">
        <f>VLOOKUP(Z117,'SCORE TALLER'!$O$2:$P$10,2,TRUE)*AT$2</f>
        <v>0.03</v>
      </c>
      <c r="AU117" s="59">
        <f>VLOOKUP(S117,'SCORE TALLER'!$A$2:$B$10,2,FALSE)*AU$2</f>
        <v>0.15000000000000002</v>
      </c>
      <c r="AV117" s="59">
        <f>VLOOKUP(AJ117,'SCORE TALLER'!$AI$2:$AJ$10,2,TRUE)*AV$2</f>
        <v>0.15000000000000002</v>
      </c>
      <c r="AW117" s="59">
        <f>VLOOKUP(AK117,'SCORE TALLER'!$AK$2:$AL$10,2,TRUE)*AW$2</f>
        <v>0.2</v>
      </c>
      <c r="AX117" s="59">
        <f>VLOOKUP(T117,'SCORE TALLER'!$C$2:$D$10,2,FALSE)*AX$2</f>
        <v>0</v>
      </c>
      <c r="AY117" s="59">
        <f>VLOOKUP(W117,'SCORE TALLER'!$I$2:$J$10,2,TRUE)*AY$2</f>
        <v>0</v>
      </c>
      <c r="AZ117" s="59">
        <f>VLOOKUP(X117,'SCORE TALLER'!$K$2:$L$10,2,TRUE)*AZ$2</f>
        <v>0</v>
      </c>
      <c r="BA117" s="59">
        <f>VLOOKUP(U117,'SCORE TALLER'!$E$2:$F$10,2,FALSE)*BA$2</f>
        <v>0</v>
      </c>
      <c r="BB117" s="59">
        <f>VLOOKUP(Y117,'SCORE TALLER'!$M$2:$N$10,2,TRUE)*BB$2</f>
        <v>0.03</v>
      </c>
      <c r="BC117" s="59">
        <f>VLOOKUP(AA117,'SCORE TALLER'!$Q$2:$R$10,2,FALSE)*BC$2</f>
        <v>0.05</v>
      </c>
      <c r="BD117" s="59">
        <f>VLOOKUP(V117,'SCORE TALLER'!$G$2:$H$10,2,FALSE)*BD$2</f>
        <v>0</v>
      </c>
      <c r="BE117" s="59">
        <f>VLOOKUP(AF117,'SCORE TALLER'!$AA$2:$AB$10,2,FALSE)*BE$2</f>
        <v>0.5</v>
      </c>
      <c r="BF117" s="59">
        <f>VLOOKUP(AL117,'SCORE TALLER'!$AM$2:$AN$10,2,TRUE)*BF$2</f>
        <v>0.30000000000000004</v>
      </c>
      <c r="BG117" s="67">
        <f t="shared" si="25"/>
        <v>2.23</v>
      </c>
      <c r="BH117" s="67" t="str">
        <f>VLOOKUP(BG117,'SCORE TALLER'!$AP$2:$AQ$7,2,TRUE)</f>
        <v>3. Medio</v>
      </c>
      <c r="BI117" s="67" t="str">
        <f t="shared" si="26"/>
        <v>LBZ</v>
      </c>
      <c r="BJ117" s="67" t="str">
        <f t="shared" si="31"/>
        <v>A</v>
      </c>
      <c r="BK117" s="67" t="str">
        <f t="shared" si="27"/>
        <v>E</v>
      </c>
      <c r="BL117" s="86">
        <f t="shared" si="28"/>
        <v>2999757</v>
      </c>
      <c r="BM117" s="86">
        <f t="shared" si="29"/>
        <v>2781000</v>
      </c>
    </row>
    <row r="118" spans="1:65" x14ac:dyDescent="0.3">
      <c r="A118" s="57">
        <v>2006044008</v>
      </c>
      <c r="B118" s="12" t="s">
        <v>256</v>
      </c>
      <c r="C118" s="58" t="s">
        <v>105</v>
      </c>
      <c r="D118" s="58" t="s">
        <v>114</v>
      </c>
      <c r="E118" s="58"/>
      <c r="F118" s="58">
        <v>4100804</v>
      </c>
      <c r="G118" s="58">
        <f t="shared" si="17"/>
        <v>1851027</v>
      </c>
      <c r="H118" s="58">
        <f t="shared" si="18"/>
        <v>345857</v>
      </c>
      <c r="I118" s="58">
        <v>4101000</v>
      </c>
      <c r="J118" s="58">
        <v>195543</v>
      </c>
      <c r="K118" s="58">
        <v>0</v>
      </c>
      <c r="L118" s="58">
        <v>1505170</v>
      </c>
      <c r="M118" s="58">
        <v>2249777</v>
      </c>
      <c r="N118" s="58">
        <f>VLOOKUP(AD118,'tabla ingresos'!$A$3:$D$15,4,FALSE)</f>
        <v>1000000</v>
      </c>
      <c r="O118" s="58">
        <v>171879.12723095372</v>
      </c>
      <c r="P118" s="58">
        <v>4381000</v>
      </c>
      <c r="Q118" s="58">
        <v>2749000</v>
      </c>
      <c r="R118" s="12">
        <v>76130</v>
      </c>
      <c r="S118" s="12" t="s">
        <v>87</v>
      </c>
      <c r="T118" s="12" t="s">
        <v>89</v>
      </c>
      <c r="U118" s="12" t="s">
        <v>10</v>
      </c>
      <c r="V118" s="12">
        <v>4</v>
      </c>
      <c r="W118" s="12">
        <v>0</v>
      </c>
      <c r="X118" s="12">
        <v>0</v>
      </c>
      <c r="Y118" s="59">
        <v>3.7205479452054795</v>
      </c>
      <c r="Z118" s="59">
        <v>30</v>
      </c>
      <c r="AA118" s="12">
        <v>1</v>
      </c>
      <c r="AB118" s="12">
        <v>0</v>
      </c>
      <c r="AC118" s="12">
        <v>2</v>
      </c>
      <c r="AD118" s="12">
        <v>2</v>
      </c>
      <c r="AE118" s="12">
        <v>3</v>
      </c>
      <c r="AF118" s="58" t="s">
        <v>0</v>
      </c>
      <c r="AG118" s="66">
        <f t="shared" si="19"/>
        <v>0.24494808482063582</v>
      </c>
      <c r="AH118" s="67">
        <f t="shared" si="20"/>
        <v>5.6545360000000002</v>
      </c>
      <c r="AI118" s="67">
        <f t="shared" si="21"/>
        <v>1.4998513333333334</v>
      </c>
      <c r="AJ118" s="67">
        <f t="shared" si="22"/>
        <v>1.2340180000000001</v>
      </c>
      <c r="AK118" s="67">
        <f t="shared" si="23"/>
        <v>0.23057133333333332</v>
      </c>
      <c r="AL118" s="67">
        <f t="shared" si="24"/>
        <v>1.8326666666666667</v>
      </c>
      <c r="AM118" s="59">
        <f>VLOOKUP(AG118,'SCORE TALLER'!$AC$2:$AD$10,2,TRUE)*AM$2</f>
        <v>0</v>
      </c>
      <c r="AN118" s="59">
        <f>VLOOKUP(AD118,'SCORE TALLER'!$W$2:$X$10,2,TRUE)*AN$2</f>
        <v>0.32</v>
      </c>
      <c r="AO118" s="59">
        <f>VLOOKUP(AB118,'SCORE TALLER'!$S$2:$T$10,2,FALSE)*AO$2</f>
        <v>0.05</v>
      </c>
      <c r="AP118" s="59">
        <f>VLOOKUP(AH118,'SCORE TALLER'!$AE$2:$AF$10,2,TRUE)*AP$2</f>
        <v>0.08</v>
      </c>
      <c r="AQ118" s="59">
        <f>VLOOKUP(AI118,'SCORE TALLER'!$AG$2:$AH$10,2,TRUE)*AQ$2</f>
        <v>0.32</v>
      </c>
      <c r="AR118" s="59">
        <f>VLOOKUP(AC118,'SCORE TALLER'!$U$2:$V$10,2,FALSE)*AR$2</f>
        <v>0.04</v>
      </c>
      <c r="AS118" s="59">
        <f>VLOOKUP(AE118,'SCORE TALLER'!$Y$2:$Z$10,2,FALSE)*AS$2</f>
        <v>0.02</v>
      </c>
      <c r="AT118" s="59">
        <f>VLOOKUP(Z118,'SCORE TALLER'!$O$2:$P$10,2,TRUE)*AT$2</f>
        <v>0.04</v>
      </c>
      <c r="AU118" s="59">
        <f>VLOOKUP(S118,'SCORE TALLER'!$A$2:$B$10,2,FALSE)*AU$2</f>
        <v>0.15000000000000002</v>
      </c>
      <c r="AV118" s="59">
        <f>VLOOKUP(AJ118,'SCORE TALLER'!$AI$2:$AJ$10,2,TRUE)*AV$2</f>
        <v>0.2</v>
      </c>
      <c r="AW118" s="59">
        <f>VLOOKUP(AK118,'SCORE TALLER'!$AK$2:$AL$10,2,TRUE)*AW$2</f>
        <v>0.25</v>
      </c>
      <c r="AX118" s="59">
        <f>VLOOKUP(T118,'SCORE TALLER'!$C$2:$D$10,2,FALSE)*AX$2</f>
        <v>0</v>
      </c>
      <c r="AY118" s="59">
        <f>VLOOKUP(W118,'SCORE TALLER'!$I$2:$J$10,2,TRUE)*AY$2</f>
        <v>0</v>
      </c>
      <c r="AZ118" s="59">
        <f>VLOOKUP(X118,'SCORE TALLER'!$K$2:$L$10,2,TRUE)*AZ$2</f>
        <v>0</v>
      </c>
      <c r="BA118" s="59">
        <f>VLOOKUP(U118,'SCORE TALLER'!$E$2:$F$10,2,FALSE)*BA$2</f>
        <v>0</v>
      </c>
      <c r="BB118" s="59">
        <f>VLOOKUP(Y118,'SCORE TALLER'!$M$2:$N$10,2,TRUE)*BB$2</f>
        <v>0.04</v>
      </c>
      <c r="BC118" s="59">
        <f>VLOOKUP(AA118,'SCORE TALLER'!$Q$2:$R$10,2,FALSE)*BC$2</f>
        <v>0.05</v>
      </c>
      <c r="BD118" s="59">
        <f>VLOOKUP(V118,'SCORE TALLER'!$G$2:$H$10,2,FALSE)*BD$2</f>
        <v>0</v>
      </c>
      <c r="BE118" s="59">
        <f>VLOOKUP(AF118,'SCORE TALLER'!$AA$2:$AB$10,2,FALSE)*BE$2</f>
        <v>0.5</v>
      </c>
      <c r="BF118" s="59">
        <f>VLOOKUP(AL118,'SCORE TALLER'!$AM$2:$AN$10,2,TRUE)*BF$2</f>
        <v>0.30000000000000004</v>
      </c>
      <c r="BG118" s="67">
        <f t="shared" si="25"/>
        <v>2.3600000000000003</v>
      </c>
      <c r="BH118" s="67" t="str">
        <f>VLOOKUP(BG118,'SCORE TALLER'!$AP$2:$AQ$7,2,TRUE)</f>
        <v>3. Medio</v>
      </c>
      <c r="BI118" s="67" t="str">
        <f t="shared" si="26"/>
        <v>LBZ</v>
      </c>
      <c r="BJ118" s="67" t="str">
        <f t="shared" si="31"/>
        <v>A</v>
      </c>
      <c r="BK118" s="67" t="str">
        <f t="shared" si="27"/>
        <v>E</v>
      </c>
      <c r="BL118" s="86">
        <f t="shared" si="28"/>
        <v>345857</v>
      </c>
      <c r="BM118" s="86">
        <f t="shared" si="29"/>
        <v>2749000</v>
      </c>
    </row>
    <row r="119" spans="1:65" x14ac:dyDescent="0.3">
      <c r="A119" s="57">
        <v>2224666202</v>
      </c>
      <c r="B119" s="12" t="s">
        <v>257</v>
      </c>
      <c r="C119" s="58" t="s">
        <v>105</v>
      </c>
      <c r="D119" s="58" t="s">
        <v>116</v>
      </c>
      <c r="E119" s="58">
        <v>216056</v>
      </c>
      <c r="F119" s="58">
        <v>17797258</v>
      </c>
      <c r="G119" s="58">
        <f t="shared" si="17"/>
        <v>14354403</v>
      </c>
      <c r="H119" s="58">
        <f t="shared" si="18"/>
        <v>0</v>
      </c>
      <c r="I119" s="58">
        <v>800000</v>
      </c>
      <c r="J119" s="58">
        <v>737347</v>
      </c>
      <c r="K119" s="58">
        <v>0</v>
      </c>
      <c r="L119" s="58">
        <v>28000000</v>
      </c>
      <c r="M119" s="58">
        <v>3442855</v>
      </c>
      <c r="N119" s="58">
        <f>VLOOKUP(AD119,'tabla ingresos'!$A$3:$D$15,4,FALSE)</f>
        <v>2000000</v>
      </c>
      <c r="O119" s="58">
        <v>981591.65836868167</v>
      </c>
      <c r="P119" s="58">
        <v>80004000</v>
      </c>
      <c r="Q119" s="58">
        <v>5374000</v>
      </c>
      <c r="R119" s="12">
        <v>76520</v>
      </c>
      <c r="S119" s="12" t="s">
        <v>86</v>
      </c>
      <c r="T119" s="12" t="s">
        <v>89</v>
      </c>
      <c r="U119" s="12" t="s">
        <v>10</v>
      </c>
      <c r="V119" s="12">
        <v>4</v>
      </c>
      <c r="W119" s="12">
        <v>0</v>
      </c>
      <c r="X119" s="12">
        <v>0</v>
      </c>
      <c r="Y119" s="59">
        <v>3.8383561643835615</v>
      </c>
      <c r="Z119" s="59">
        <v>29.764383561643836</v>
      </c>
      <c r="AA119" s="12">
        <v>2</v>
      </c>
      <c r="AB119" s="12">
        <v>5</v>
      </c>
      <c r="AC119" s="12">
        <v>3</v>
      </c>
      <c r="AD119" s="12">
        <v>3</v>
      </c>
      <c r="AE119" s="12">
        <v>1</v>
      </c>
      <c r="AF119" s="58" t="s">
        <v>1</v>
      </c>
      <c r="AG119" s="66">
        <f t="shared" si="19"/>
        <v>0.57297955278956048</v>
      </c>
      <c r="AH119" s="67">
        <f t="shared" si="20"/>
        <v>32.600419333333335</v>
      </c>
      <c r="AI119" s="67">
        <f t="shared" si="21"/>
        <v>1.2196370000000001</v>
      </c>
      <c r="AJ119" s="67">
        <f t="shared" si="22"/>
        <v>4.7848009999999999</v>
      </c>
      <c r="AK119" s="67">
        <f t="shared" si="23"/>
        <v>0</v>
      </c>
      <c r="AL119" s="67">
        <f t="shared" si="24"/>
        <v>1.7913333333333334</v>
      </c>
      <c r="AM119" s="59">
        <f>VLOOKUP(AG119,'SCORE TALLER'!$AC$2:$AD$10,2,TRUE)*AM$2</f>
        <v>0.08</v>
      </c>
      <c r="AN119" s="59">
        <f>VLOOKUP(AD119,'SCORE TALLER'!$W$2:$X$10,2,TRUE)*AN$2</f>
        <v>0.32</v>
      </c>
      <c r="AO119" s="59">
        <f>VLOOKUP(AB119,'SCORE TALLER'!$S$2:$T$10,2,FALSE)*AO$2</f>
        <v>0.01</v>
      </c>
      <c r="AP119" s="59">
        <f>VLOOKUP(AH119,'SCORE TALLER'!$AE$2:$AF$10,2,TRUE)*AP$2</f>
        <v>0.4</v>
      </c>
      <c r="AQ119" s="59">
        <f>VLOOKUP(AI119,'SCORE TALLER'!$AG$2:$AH$10,2,TRUE)*AQ$2</f>
        <v>0.32</v>
      </c>
      <c r="AR119" s="59">
        <f>VLOOKUP(AC119,'SCORE TALLER'!$U$2:$V$10,2,FALSE)*AR$2</f>
        <v>0.03</v>
      </c>
      <c r="AS119" s="59">
        <f>VLOOKUP(AE119,'SCORE TALLER'!$Y$2:$Z$10,2,FALSE)*AS$2</f>
        <v>0.03</v>
      </c>
      <c r="AT119" s="59">
        <f>VLOOKUP(Z119,'SCORE TALLER'!$O$2:$P$10,2,TRUE)*AT$2</f>
        <v>0.04</v>
      </c>
      <c r="AU119" s="59">
        <f>VLOOKUP(S119,'SCORE TALLER'!$A$2:$B$10,2,FALSE)*AU$2</f>
        <v>0.05</v>
      </c>
      <c r="AV119" s="59">
        <f>VLOOKUP(AJ119,'SCORE TALLER'!$AI$2:$AJ$10,2,TRUE)*AV$2</f>
        <v>0.05</v>
      </c>
      <c r="AW119" s="59">
        <f>VLOOKUP(AK119,'SCORE TALLER'!$AK$2:$AL$10,2,TRUE)*AW$2</f>
        <v>0.25</v>
      </c>
      <c r="AX119" s="59">
        <f>VLOOKUP(T119,'SCORE TALLER'!$C$2:$D$10,2,FALSE)*AX$2</f>
        <v>0</v>
      </c>
      <c r="AY119" s="59">
        <f>VLOOKUP(W119,'SCORE TALLER'!$I$2:$J$10,2,TRUE)*AY$2</f>
        <v>0</v>
      </c>
      <c r="AZ119" s="59">
        <f>VLOOKUP(X119,'SCORE TALLER'!$K$2:$L$10,2,TRUE)*AZ$2</f>
        <v>0</v>
      </c>
      <c r="BA119" s="59">
        <f>VLOOKUP(U119,'SCORE TALLER'!$E$2:$F$10,2,FALSE)*BA$2</f>
        <v>0</v>
      </c>
      <c r="BB119" s="59">
        <f>VLOOKUP(Y119,'SCORE TALLER'!$M$2:$N$10,2,TRUE)*BB$2</f>
        <v>0.04</v>
      </c>
      <c r="BC119" s="59">
        <f>VLOOKUP(AA119,'SCORE TALLER'!$Q$2:$R$10,2,FALSE)*BC$2</f>
        <v>0</v>
      </c>
      <c r="BD119" s="59">
        <f>VLOOKUP(V119,'SCORE TALLER'!$G$2:$H$10,2,FALSE)*BD$2</f>
        <v>0</v>
      </c>
      <c r="BE119" s="59">
        <f>VLOOKUP(AF119,'SCORE TALLER'!$AA$2:$AB$10,2,FALSE)*BE$2</f>
        <v>0.30000000000000004</v>
      </c>
      <c r="BF119" s="59">
        <f>VLOOKUP(AL119,'SCORE TALLER'!$AM$2:$AN$10,2,TRUE)*BF$2</f>
        <v>0.30000000000000004</v>
      </c>
      <c r="BG119" s="67">
        <f t="shared" si="25"/>
        <v>2.2200000000000006</v>
      </c>
      <c r="BH119" s="67" t="str">
        <f>VLOOKUP(BG119,'SCORE TALLER'!$AP$2:$AQ$7,2,TRUE)</f>
        <v>3. Medio</v>
      </c>
      <c r="BI119" s="67" t="str">
        <f t="shared" si="26"/>
        <v>LBZ</v>
      </c>
      <c r="BJ119" s="67" t="str">
        <f t="shared" si="31"/>
        <v>A</v>
      </c>
      <c r="BK119" s="67" t="str">
        <f t="shared" si="27"/>
        <v>C</v>
      </c>
      <c r="BL119" s="86">
        <f t="shared" si="28"/>
        <v>0</v>
      </c>
      <c r="BM119" s="86">
        <f t="shared" si="29"/>
        <v>5374000</v>
      </c>
    </row>
    <row r="120" spans="1:65" x14ac:dyDescent="0.3">
      <c r="A120" s="57">
        <v>2020486448</v>
      </c>
      <c r="B120" s="12" t="s">
        <v>258</v>
      </c>
      <c r="C120" s="58" t="s">
        <v>105</v>
      </c>
      <c r="D120" s="58" t="s">
        <v>115</v>
      </c>
      <c r="E120" s="58">
        <v>108826</v>
      </c>
      <c r="F120" s="58">
        <v>4224113</v>
      </c>
      <c r="G120" s="58">
        <f t="shared" si="17"/>
        <v>3134376</v>
      </c>
      <c r="H120" s="58">
        <f t="shared" si="18"/>
        <v>3134376</v>
      </c>
      <c r="I120" s="58">
        <v>4224000</v>
      </c>
      <c r="J120" s="58">
        <v>148932</v>
      </c>
      <c r="K120" s="58">
        <v>0</v>
      </c>
      <c r="L120" s="58">
        <v>0</v>
      </c>
      <c r="M120" s="58">
        <v>1089737</v>
      </c>
      <c r="N120" s="58">
        <f>VLOOKUP(AD120,'tabla ingresos'!$A$3:$D$15,4,FALSE)</f>
        <v>1000000</v>
      </c>
      <c r="O120" s="58">
        <v>104123.99079455629</v>
      </c>
      <c r="P120" s="58">
        <v>2654000</v>
      </c>
      <c r="Q120" s="58">
        <v>2654000</v>
      </c>
      <c r="R120" s="12">
        <v>5001</v>
      </c>
      <c r="S120" s="12" t="s">
        <v>87</v>
      </c>
      <c r="T120" s="12" t="s">
        <v>89</v>
      </c>
      <c r="U120" s="12" t="s">
        <v>10</v>
      </c>
      <c r="V120" s="12">
        <v>4</v>
      </c>
      <c r="W120" s="12">
        <v>0</v>
      </c>
      <c r="X120" s="12">
        <v>0</v>
      </c>
      <c r="Y120" s="59">
        <v>3.558904109589041</v>
      </c>
      <c r="Z120" s="59">
        <v>23.484931506849314</v>
      </c>
      <c r="AA120" s="12">
        <v>1</v>
      </c>
      <c r="AB120" s="12">
        <v>0</v>
      </c>
      <c r="AC120" s="12">
        <v>2</v>
      </c>
      <c r="AD120" s="12">
        <v>2</v>
      </c>
      <c r="AE120" s="12">
        <v>1</v>
      </c>
      <c r="AF120" s="58" t="s">
        <v>0</v>
      </c>
      <c r="AG120" s="66">
        <f t="shared" si="19"/>
        <v>0.16870399386303753</v>
      </c>
      <c r="AH120" s="67">
        <f t="shared" si="20"/>
        <v>4.5854086666666669</v>
      </c>
      <c r="AI120" s="67">
        <f t="shared" si="21"/>
        <v>0.79904200000000003</v>
      </c>
      <c r="AJ120" s="67">
        <f t="shared" si="22"/>
        <v>2.0895839999999999</v>
      </c>
      <c r="AK120" s="67">
        <f t="shared" si="23"/>
        <v>2.0895839999999999</v>
      </c>
      <c r="AL120" s="67">
        <f t="shared" si="24"/>
        <v>1.7693333333333334</v>
      </c>
      <c r="AM120" s="59">
        <f>VLOOKUP(AG120,'SCORE TALLER'!$AC$2:$AD$10,2,TRUE)*AM$2</f>
        <v>0</v>
      </c>
      <c r="AN120" s="59">
        <f>VLOOKUP(AD120,'SCORE TALLER'!$W$2:$X$10,2,TRUE)*AN$2</f>
        <v>0.32</v>
      </c>
      <c r="AO120" s="59">
        <f>VLOOKUP(AB120,'SCORE TALLER'!$S$2:$T$10,2,FALSE)*AO$2</f>
        <v>0.05</v>
      </c>
      <c r="AP120" s="59">
        <f>VLOOKUP(AH120,'SCORE TALLER'!$AE$2:$AF$10,2,TRUE)*AP$2</f>
        <v>0</v>
      </c>
      <c r="AQ120" s="59">
        <f>VLOOKUP(AI120,'SCORE TALLER'!$AG$2:$AH$10,2,TRUE)*AQ$2</f>
        <v>0.4</v>
      </c>
      <c r="AR120" s="59">
        <f>VLOOKUP(AC120,'SCORE TALLER'!$U$2:$V$10,2,FALSE)*AR$2</f>
        <v>0.04</v>
      </c>
      <c r="AS120" s="59">
        <f>VLOOKUP(AE120,'SCORE TALLER'!$Y$2:$Z$10,2,FALSE)*AS$2</f>
        <v>0.03</v>
      </c>
      <c r="AT120" s="59">
        <f>VLOOKUP(Z120,'SCORE TALLER'!$O$2:$P$10,2,TRUE)*AT$2</f>
        <v>0.05</v>
      </c>
      <c r="AU120" s="59">
        <f>VLOOKUP(S120,'SCORE TALLER'!$A$2:$B$10,2,FALSE)*AU$2</f>
        <v>0.15000000000000002</v>
      </c>
      <c r="AV120" s="59">
        <f>VLOOKUP(AJ120,'SCORE TALLER'!$AI$2:$AJ$10,2,TRUE)*AV$2</f>
        <v>0.15000000000000002</v>
      </c>
      <c r="AW120" s="59">
        <f>VLOOKUP(AK120,'SCORE TALLER'!$AK$2:$AL$10,2,TRUE)*AW$2</f>
        <v>0.15000000000000002</v>
      </c>
      <c r="AX120" s="59">
        <f>VLOOKUP(T120,'SCORE TALLER'!$C$2:$D$10,2,FALSE)*AX$2</f>
        <v>0</v>
      </c>
      <c r="AY120" s="59">
        <f>VLOOKUP(W120,'SCORE TALLER'!$I$2:$J$10,2,TRUE)*AY$2</f>
        <v>0</v>
      </c>
      <c r="AZ120" s="59">
        <f>VLOOKUP(X120,'SCORE TALLER'!$K$2:$L$10,2,TRUE)*AZ$2</f>
        <v>0</v>
      </c>
      <c r="BA120" s="59">
        <f>VLOOKUP(U120,'SCORE TALLER'!$E$2:$F$10,2,FALSE)*BA$2</f>
        <v>0</v>
      </c>
      <c r="BB120" s="59">
        <f>VLOOKUP(Y120,'SCORE TALLER'!$M$2:$N$10,2,TRUE)*BB$2</f>
        <v>0.04</v>
      </c>
      <c r="BC120" s="59">
        <f>VLOOKUP(AA120,'SCORE TALLER'!$Q$2:$R$10,2,FALSE)*BC$2</f>
        <v>0.05</v>
      </c>
      <c r="BD120" s="59">
        <f>VLOOKUP(V120,'SCORE TALLER'!$G$2:$H$10,2,FALSE)*BD$2</f>
        <v>0</v>
      </c>
      <c r="BE120" s="59">
        <f>VLOOKUP(AF120,'SCORE TALLER'!$AA$2:$AB$10,2,FALSE)*BE$2</f>
        <v>0.5</v>
      </c>
      <c r="BF120" s="59">
        <f>VLOOKUP(AL120,'SCORE TALLER'!$AM$2:$AN$10,2,TRUE)*BF$2</f>
        <v>0.30000000000000004</v>
      </c>
      <c r="BG120" s="67">
        <f t="shared" si="25"/>
        <v>2.23</v>
      </c>
      <c r="BH120" s="67" t="str">
        <f>VLOOKUP(BG120,'SCORE TALLER'!$AP$2:$AQ$7,2,TRUE)</f>
        <v>3. Medio</v>
      </c>
      <c r="BI120" s="67" t="str">
        <f t="shared" si="26"/>
        <v>LBZ</v>
      </c>
      <c r="BJ120" s="67" t="str">
        <f t="shared" si="31"/>
        <v>A</v>
      </c>
      <c r="BK120" s="67" t="str">
        <f t="shared" si="27"/>
        <v>E</v>
      </c>
      <c r="BL120" s="86">
        <f t="shared" si="28"/>
        <v>3134376</v>
      </c>
      <c r="BM120" s="86">
        <f t="shared" si="29"/>
        <v>2654000</v>
      </c>
    </row>
    <row r="121" spans="1:65" x14ac:dyDescent="0.3">
      <c r="A121" s="57">
        <v>8666606</v>
      </c>
      <c r="B121" s="12" t="s">
        <v>259</v>
      </c>
      <c r="C121" s="58" t="s">
        <v>105</v>
      </c>
      <c r="D121" s="58" t="s">
        <v>114</v>
      </c>
      <c r="E121" s="58">
        <v>43260</v>
      </c>
      <c r="F121" s="58">
        <v>2318555</v>
      </c>
      <c r="G121" s="58">
        <f t="shared" si="17"/>
        <v>1392884</v>
      </c>
      <c r="H121" s="58">
        <f t="shared" si="18"/>
        <v>1392884</v>
      </c>
      <c r="I121" s="58">
        <v>2319000</v>
      </c>
      <c r="J121" s="58">
        <v>254327</v>
      </c>
      <c r="K121" s="58">
        <v>0</v>
      </c>
      <c r="L121" s="58">
        <v>0</v>
      </c>
      <c r="M121" s="58">
        <v>925671</v>
      </c>
      <c r="N121" s="58">
        <f>VLOOKUP(AD121,'tabla ingresos'!$A$3:$D$15,4,FALSE)</f>
        <v>1000000</v>
      </c>
      <c r="O121" s="58">
        <v>141704.88381590383</v>
      </c>
      <c r="P121" s="58">
        <v>4917000</v>
      </c>
      <c r="Q121" s="58">
        <v>2613000</v>
      </c>
      <c r="R121" s="12">
        <v>5001</v>
      </c>
      <c r="S121" s="12" t="s">
        <v>88</v>
      </c>
      <c r="T121" s="12" t="s">
        <v>89</v>
      </c>
      <c r="U121" s="12" t="s">
        <v>10</v>
      </c>
      <c r="V121" s="12">
        <v>4</v>
      </c>
      <c r="W121" s="12">
        <v>0</v>
      </c>
      <c r="X121" s="12">
        <v>0</v>
      </c>
      <c r="Y121" s="59">
        <v>2.9753424657534246</v>
      </c>
      <c r="Z121" s="59">
        <v>50.553424657534244</v>
      </c>
      <c r="AA121" s="12">
        <v>1</v>
      </c>
      <c r="AB121" s="12">
        <v>0</v>
      </c>
      <c r="AC121" s="12">
        <v>3</v>
      </c>
      <c r="AD121" s="12">
        <v>2</v>
      </c>
      <c r="AE121" s="12">
        <v>1</v>
      </c>
      <c r="AF121" s="58" t="s">
        <v>0</v>
      </c>
      <c r="AG121" s="66">
        <f t="shared" si="19"/>
        <v>0.26402125587726921</v>
      </c>
      <c r="AH121" s="67">
        <f t="shared" si="20"/>
        <v>4.8237033333333335</v>
      </c>
      <c r="AI121" s="67">
        <f t="shared" si="21"/>
        <v>0.64595400000000003</v>
      </c>
      <c r="AJ121" s="67">
        <f t="shared" si="22"/>
        <v>0.92858933333333338</v>
      </c>
      <c r="AK121" s="67">
        <f t="shared" si="23"/>
        <v>0.92858933333333338</v>
      </c>
      <c r="AL121" s="67">
        <f t="shared" si="24"/>
        <v>1.742</v>
      </c>
      <c r="AM121" s="59">
        <f>VLOOKUP(AG121,'SCORE TALLER'!$AC$2:$AD$10,2,TRUE)*AM$2</f>
        <v>0</v>
      </c>
      <c r="AN121" s="59">
        <f>VLOOKUP(AD121,'SCORE TALLER'!$W$2:$X$10,2,TRUE)*AN$2</f>
        <v>0.32</v>
      </c>
      <c r="AO121" s="59">
        <f>VLOOKUP(AB121,'SCORE TALLER'!$S$2:$T$10,2,FALSE)*AO$2</f>
        <v>0.05</v>
      </c>
      <c r="AP121" s="59">
        <f>VLOOKUP(AH121,'SCORE TALLER'!$AE$2:$AF$10,2,TRUE)*AP$2</f>
        <v>0</v>
      </c>
      <c r="AQ121" s="59">
        <f>VLOOKUP(AI121,'SCORE TALLER'!$AG$2:$AH$10,2,TRUE)*AQ$2</f>
        <v>0.4</v>
      </c>
      <c r="AR121" s="59">
        <f>VLOOKUP(AC121,'SCORE TALLER'!$U$2:$V$10,2,FALSE)*AR$2</f>
        <v>0.03</v>
      </c>
      <c r="AS121" s="59">
        <f>VLOOKUP(AE121,'SCORE TALLER'!$Y$2:$Z$10,2,FALSE)*AS$2</f>
        <v>0.03</v>
      </c>
      <c r="AT121" s="59">
        <f>VLOOKUP(Z121,'SCORE TALLER'!$O$2:$P$10,2,TRUE)*AT$2</f>
        <v>0.02</v>
      </c>
      <c r="AU121" s="59">
        <f>VLOOKUP(S121,'SCORE TALLER'!$A$2:$B$10,2,FALSE)*AU$2</f>
        <v>0.25</v>
      </c>
      <c r="AV121" s="59">
        <f>VLOOKUP(AJ121,'SCORE TALLER'!$AI$2:$AJ$10,2,TRUE)*AV$2</f>
        <v>0.25</v>
      </c>
      <c r="AW121" s="59">
        <f>VLOOKUP(AK121,'SCORE TALLER'!$AK$2:$AL$10,2,TRUE)*AW$2</f>
        <v>0.25</v>
      </c>
      <c r="AX121" s="59">
        <f>VLOOKUP(T121,'SCORE TALLER'!$C$2:$D$10,2,FALSE)*AX$2</f>
        <v>0</v>
      </c>
      <c r="AY121" s="59">
        <f>VLOOKUP(W121,'SCORE TALLER'!$I$2:$J$10,2,TRUE)*AY$2</f>
        <v>0</v>
      </c>
      <c r="AZ121" s="59">
        <f>VLOOKUP(X121,'SCORE TALLER'!$K$2:$L$10,2,TRUE)*AZ$2</f>
        <v>0</v>
      </c>
      <c r="BA121" s="59">
        <f>VLOOKUP(U121,'SCORE TALLER'!$E$2:$F$10,2,FALSE)*BA$2</f>
        <v>0</v>
      </c>
      <c r="BB121" s="59">
        <f>VLOOKUP(Y121,'SCORE TALLER'!$M$2:$N$10,2,TRUE)*BB$2</f>
        <v>0.04</v>
      </c>
      <c r="BC121" s="59">
        <f>VLOOKUP(AA121,'SCORE TALLER'!$Q$2:$R$10,2,FALSE)*BC$2</f>
        <v>0.05</v>
      </c>
      <c r="BD121" s="59">
        <f>VLOOKUP(V121,'SCORE TALLER'!$G$2:$H$10,2,FALSE)*BD$2</f>
        <v>0</v>
      </c>
      <c r="BE121" s="59">
        <f>VLOOKUP(AF121,'SCORE TALLER'!$AA$2:$AB$10,2,FALSE)*BE$2</f>
        <v>0.5</v>
      </c>
      <c r="BF121" s="59">
        <f>VLOOKUP(AL121,'SCORE TALLER'!$AM$2:$AN$10,2,TRUE)*BF$2</f>
        <v>0.30000000000000004</v>
      </c>
      <c r="BG121" s="67">
        <f t="shared" si="25"/>
        <v>2.4900000000000002</v>
      </c>
      <c r="BH121" s="67" t="str">
        <f>VLOOKUP(BG121,'SCORE TALLER'!$AP$2:$AQ$7,2,TRUE)</f>
        <v>3. Medio</v>
      </c>
      <c r="BI121" s="67" t="str">
        <f t="shared" si="26"/>
        <v>LBZ</v>
      </c>
      <c r="BJ121" s="67" t="str">
        <f t="shared" si="31"/>
        <v>A</v>
      </c>
      <c r="BK121" s="67" t="str">
        <f t="shared" si="27"/>
        <v>E</v>
      </c>
      <c r="BL121" s="86">
        <f t="shared" si="28"/>
        <v>1392884</v>
      </c>
      <c r="BM121" s="86">
        <f t="shared" si="29"/>
        <v>2613000</v>
      </c>
    </row>
    <row r="122" spans="1:65" x14ac:dyDescent="0.3">
      <c r="A122" s="57">
        <v>40400086</v>
      </c>
      <c r="B122" s="12" t="s">
        <v>260</v>
      </c>
      <c r="C122" s="58" t="s">
        <v>105</v>
      </c>
      <c r="D122" s="58" t="s">
        <v>115</v>
      </c>
      <c r="E122" s="58"/>
      <c r="F122" s="58">
        <v>7226969</v>
      </c>
      <c r="G122" s="58">
        <f t="shared" si="17"/>
        <v>4352452</v>
      </c>
      <c r="H122" s="58">
        <f t="shared" si="18"/>
        <v>1775614</v>
      </c>
      <c r="I122" s="58">
        <v>7227000</v>
      </c>
      <c r="J122" s="58">
        <v>258253</v>
      </c>
      <c r="K122" s="58">
        <v>0</v>
      </c>
      <c r="L122" s="58">
        <v>2576838</v>
      </c>
      <c r="M122" s="58">
        <v>2874517</v>
      </c>
      <c r="N122" s="58">
        <f>VLOOKUP(AD122,'tabla ingresos'!$A$3:$D$15,4,FALSE)</f>
        <v>1000000</v>
      </c>
      <c r="O122" s="58">
        <v>117580.85923560105</v>
      </c>
      <c r="P122" s="58">
        <v>2997000</v>
      </c>
      <c r="Q122" s="58">
        <v>2605000</v>
      </c>
      <c r="R122" s="12">
        <v>76001</v>
      </c>
      <c r="S122" s="12" t="s">
        <v>87</v>
      </c>
      <c r="T122" s="12" t="s">
        <v>89</v>
      </c>
      <c r="U122" s="12" t="s">
        <v>10</v>
      </c>
      <c r="V122" s="12">
        <v>4</v>
      </c>
      <c r="W122" s="12">
        <v>0</v>
      </c>
      <c r="X122" s="12">
        <v>0</v>
      </c>
      <c r="Y122" s="59">
        <v>5.1369863013698627</v>
      </c>
      <c r="Z122" s="59">
        <v>40.128767123287673</v>
      </c>
      <c r="AA122" s="12">
        <v>2</v>
      </c>
      <c r="AB122" s="12">
        <v>0</v>
      </c>
      <c r="AC122" s="12">
        <v>1</v>
      </c>
      <c r="AD122" s="12">
        <v>2</v>
      </c>
      <c r="AE122" s="12">
        <v>1</v>
      </c>
      <c r="AF122" s="58" t="s">
        <v>0</v>
      </c>
      <c r="AG122" s="66">
        <f t="shared" si="19"/>
        <v>0.25055590615706735</v>
      </c>
      <c r="AH122" s="67">
        <f t="shared" si="20"/>
        <v>6.8159793333333329</v>
      </c>
      <c r="AI122" s="67">
        <f t="shared" si="21"/>
        <v>1.9163446666666666</v>
      </c>
      <c r="AJ122" s="67">
        <f t="shared" si="22"/>
        <v>2.9016346666666668</v>
      </c>
      <c r="AK122" s="67">
        <f t="shared" si="23"/>
        <v>1.1837426666666666</v>
      </c>
      <c r="AL122" s="67">
        <f t="shared" si="24"/>
        <v>1.7366666666666666</v>
      </c>
      <c r="AM122" s="59">
        <f>VLOOKUP(AG122,'SCORE TALLER'!$AC$2:$AD$10,2,TRUE)*AM$2</f>
        <v>0</v>
      </c>
      <c r="AN122" s="59">
        <f>VLOOKUP(AD122,'SCORE TALLER'!$W$2:$X$10,2,TRUE)*AN$2</f>
        <v>0.32</v>
      </c>
      <c r="AO122" s="59">
        <f>VLOOKUP(AB122,'SCORE TALLER'!$S$2:$T$10,2,FALSE)*AO$2</f>
        <v>0.05</v>
      </c>
      <c r="AP122" s="59">
        <f>VLOOKUP(AH122,'SCORE TALLER'!$AE$2:$AF$10,2,TRUE)*AP$2</f>
        <v>0.08</v>
      </c>
      <c r="AQ122" s="59">
        <f>VLOOKUP(AI122,'SCORE TALLER'!$AG$2:$AH$10,2,TRUE)*AQ$2</f>
        <v>0.32</v>
      </c>
      <c r="AR122" s="59">
        <f>VLOOKUP(AC122,'SCORE TALLER'!$U$2:$V$10,2,FALSE)*AR$2</f>
        <v>0.05</v>
      </c>
      <c r="AS122" s="59">
        <f>VLOOKUP(AE122,'SCORE TALLER'!$Y$2:$Z$10,2,FALSE)*AS$2</f>
        <v>0.03</v>
      </c>
      <c r="AT122" s="59">
        <f>VLOOKUP(Z122,'SCORE TALLER'!$O$2:$P$10,2,TRUE)*AT$2</f>
        <v>0.03</v>
      </c>
      <c r="AU122" s="59">
        <f>VLOOKUP(S122,'SCORE TALLER'!$A$2:$B$10,2,FALSE)*AU$2</f>
        <v>0.15000000000000002</v>
      </c>
      <c r="AV122" s="59">
        <f>VLOOKUP(AJ122,'SCORE TALLER'!$AI$2:$AJ$10,2,TRUE)*AV$2</f>
        <v>0.15000000000000002</v>
      </c>
      <c r="AW122" s="59">
        <f>VLOOKUP(AK122,'SCORE TALLER'!$AK$2:$AL$10,2,TRUE)*AW$2</f>
        <v>0.2</v>
      </c>
      <c r="AX122" s="59">
        <f>VLOOKUP(T122,'SCORE TALLER'!$C$2:$D$10,2,FALSE)*AX$2</f>
        <v>0</v>
      </c>
      <c r="AY122" s="59">
        <f>VLOOKUP(W122,'SCORE TALLER'!$I$2:$J$10,2,TRUE)*AY$2</f>
        <v>0</v>
      </c>
      <c r="AZ122" s="59">
        <f>VLOOKUP(X122,'SCORE TALLER'!$K$2:$L$10,2,TRUE)*AZ$2</f>
        <v>0</v>
      </c>
      <c r="BA122" s="59">
        <f>VLOOKUP(U122,'SCORE TALLER'!$E$2:$F$10,2,FALSE)*BA$2</f>
        <v>0</v>
      </c>
      <c r="BB122" s="59">
        <f>VLOOKUP(Y122,'SCORE TALLER'!$M$2:$N$10,2,TRUE)*BB$2</f>
        <v>0.03</v>
      </c>
      <c r="BC122" s="59">
        <f>VLOOKUP(AA122,'SCORE TALLER'!$Q$2:$R$10,2,FALSE)*BC$2</f>
        <v>0</v>
      </c>
      <c r="BD122" s="59">
        <f>VLOOKUP(V122,'SCORE TALLER'!$G$2:$H$10,2,FALSE)*BD$2</f>
        <v>0</v>
      </c>
      <c r="BE122" s="59">
        <f>VLOOKUP(AF122,'SCORE TALLER'!$AA$2:$AB$10,2,FALSE)*BE$2</f>
        <v>0.5</v>
      </c>
      <c r="BF122" s="59">
        <f>VLOOKUP(AL122,'SCORE TALLER'!$AM$2:$AN$10,2,TRUE)*BF$2</f>
        <v>0.30000000000000004</v>
      </c>
      <c r="BG122" s="67">
        <f t="shared" si="25"/>
        <v>2.21</v>
      </c>
      <c r="BH122" s="67" t="str">
        <f>VLOOKUP(BG122,'SCORE TALLER'!$AP$2:$AQ$7,2,TRUE)</f>
        <v>3. Medio</v>
      </c>
      <c r="BI122" s="67" t="str">
        <f t="shared" si="26"/>
        <v>LBZ</v>
      </c>
      <c r="BJ122" s="67" t="str">
        <f t="shared" si="31"/>
        <v>A</v>
      </c>
      <c r="BK122" s="67" t="str">
        <f t="shared" si="27"/>
        <v>E</v>
      </c>
      <c r="BL122" s="86">
        <f t="shared" si="28"/>
        <v>1775614</v>
      </c>
      <c r="BM122" s="86">
        <f t="shared" si="29"/>
        <v>2605000</v>
      </c>
    </row>
    <row r="123" spans="1:65" x14ac:dyDescent="0.3">
      <c r="A123" s="57">
        <v>8682424</v>
      </c>
      <c r="B123" s="12" t="s">
        <v>261</v>
      </c>
      <c r="C123" s="58" t="s">
        <v>105</v>
      </c>
      <c r="D123" s="58" t="s">
        <v>114</v>
      </c>
      <c r="E123" s="58"/>
      <c r="F123" s="58">
        <v>6016514</v>
      </c>
      <c r="G123" s="58">
        <f t="shared" si="17"/>
        <v>1875894</v>
      </c>
      <c r="H123" s="58">
        <f t="shared" si="18"/>
        <v>1875894</v>
      </c>
      <c r="I123" s="58">
        <v>6016000</v>
      </c>
      <c r="J123" s="58">
        <v>291056</v>
      </c>
      <c r="K123" s="58">
        <v>0</v>
      </c>
      <c r="L123" s="58">
        <v>0</v>
      </c>
      <c r="M123" s="58">
        <v>4140620</v>
      </c>
      <c r="N123" s="58">
        <f>VLOOKUP(AD123,'tabla ingresos'!$A$3:$D$15,4,FALSE)</f>
        <v>1000000</v>
      </c>
      <c r="O123" s="58">
        <v>57123.741654827754</v>
      </c>
      <c r="P123" s="58">
        <v>2568000</v>
      </c>
      <c r="Q123" s="58">
        <v>2568000</v>
      </c>
      <c r="R123" s="12">
        <v>20001</v>
      </c>
      <c r="S123" s="12" t="s">
        <v>88</v>
      </c>
      <c r="T123" s="12" t="s">
        <v>89</v>
      </c>
      <c r="U123" s="12" t="s">
        <v>10</v>
      </c>
      <c r="V123" s="12">
        <v>4</v>
      </c>
      <c r="W123" s="12">
        <v>0</v>
      </c>
      <c r="X123" s="12">
        <v>0</v>
      </c>
      <c r="Y123" s="59">
        <v>2.4904109589041097</v>
      </c>
      <c r="Z123" s="59">
        <v>42.027397260273972</v>
      </c>
      <c r="AA123" s="12">
        <v>1</v>
      </c>
      <c r="AB123" s="12">
        <v>2</v>
      </c>
      <c r="AC123" s="12">
        <v>2</v>
      </c>
      <c r="AD123" s="12">
        <v>2</v>
      </c>
      <c r="AE123" s="12">
        <v>2</v>
      </c>
      <c r="AF123" s="58" t="s">
        <v>0</v>
      </c>
      <c r="AG123" s="66">
        <f t="shared" si="19"/>
        <v>0.23211982776988516</v>
      </c>
      <c r="AH123" s="67">
        <f t="shared" si="20"/>
        <v>5.7230093333333336</v>
      </c>
      <c r="AI123" s="67">
        <f t="shared" si="21"/>
        <v>2.7604133333333332</v>
      </c>
      <c r="AJ123" s="67">
        <f t="shared" si="22"/>
        <v>1.250596</v>
      </c>
      <c r="AK123" s="67">
        <f t="shared" si="23"/>
        <v>1.250596</v>
      </c>
      <c r="AL123" s="67">
        <f t="shared" si="24"/>
        <v>1.712</v>
      </c>
      <c r="AM123" s="59">
        <f>VLOOKUP(AG123,'SCORE TALLER'!$AC$2:$AD$10,2,TRUE)*AM$2</f>
        <v>0</v>
      </c>
      <c r="AN123" s="59">
        <f>VLOOKUP(AD123,'SCORE TALLER'!$W$2:$X$10,2,TRUE)*AN$2</f>
        <v>0.32</v>
      </c>
      <c r="AO123" s="59">
        <f>VLOOKUP(AB123,'SCORE TALLER'!$S$2:$T$10,2,FALSE)*AO$2</f>
        <v>0.04</v>
      </c>
      <c r="AP123" s="59">
        <f>VLOOKUP(AH123,'SCORE TALLER'!$AE$2:$AF$10,2,TRUE)*AP$2</f>
        <v>0.08</v>
      </c>
      <c r="AQ123" s="59">
        <f>VLOOKUP(AI123,'SCORE TALLER'!$AG$2:$AH$10,2,TRUE)*AQ$2</f>
        <v>0.24</v>
      </c>
      <c r="AR123" s="59">
        <f>VLOOKUP(AC123,'SCORE TALLER'!$U$2:$V$10,2,FALSE)*AR$2</f>
        <v>0.04</v>
      </c>
      <c r="AS123" s="59">
        <f>VLOOKUP(AE123,'SCORE TALLER'!$Y$2:$Z$10,2,FALSE)*AS$2</f>
        <v>0.01</v>
      </c>
      <c r="AT123" s="59">
        <f>VLOOKUP(Z123,'SCORE TALLER'!$O$2:$P$10,2,TRUE)*AT$2</f>
        <v>0.03</v>
      </c>
      <c r="AU123" s="59">
        <f>VLOOKUP(S123,'SCORE TALLER'!$A$2:$B$10,2,FALSE)*AU$2</f>
        <v>0.25</v>
      </c>
      <c r="AV123" s="59">
        <f>VLOOKUP(AJ123,'SCORE TALLER'!$AI$2:$AJ$10,2,TRUE)*AV$2</f>
        <v>0.2</v>
      </c>
      <c r="AW123" s="59">
        <f>VLOOKUP(AK123,'SCORE TALLER'!$AK$2:$AL$10,2,TRUE)*AW$2</f>
        <v>0.2</v>
      </c>
      <c r="AX123" s="59">
        <f>VLOOKUP(T123,'SCORE TALLER'!$C$2:$D$10,2,FALSE)*AX$2</f>
        <v>0</v>
      </c>
      <c r="AY123" s="59">
        <f>VLOOKUP(W123,'SCORE TALLER'!$I$2:$J$10,2,TRUE)*AY$2</f>
        <v>0</v>
      </c>
      <c r="AZ123" s="59">
        <f>VLOOKUP(X123,'SCORE TALLER'!$K$2:$L$10,2,TRUE)*AZ$2</f>
        <v>0</v>
      </c>
      <c r="BA123" s="59">
        <f>VLOOKUP(U123,'SCORE TALLER'!$E$2:$F$10,2,FALSE)*BA$2</f>
        <v>0</v>
      </c>
      <c r="BB123" s="59">
        <f>VLOOKUP(Y123,'SCORE TALLER'!$M$2:$N$10,2,TRUE)*BB$2</f>
        <v>0.04</v>
      </c>
      <c r="BC123" s="59">
        <f>VLOOKUP(AA123,'SCORE TALLER'!$Q$2:$R$10,2,FALSE)*BC$2</f>
        <v>0.05</v>
      </c>
      <c r="BD123" s="59">
        <f>VLOOKUP(V123,'SCORE TALLER'!$G$2:$H$10,2,FALSE)*BD$2</f>
        <v>0</v>
      </c>
      <c r="BE123" s="59">
        <f>VLOOKUP(AF123,'SCORE TALLER'!$AA$2:$AB$10,2,FALSE)*BE$2</f>
        <v>0.5</v>
      </c>
      <c r="BF123" s="59">
        <f>VLOOKUP(AL123,'SCORE TALLER'!$AM$2:$AN$10,2,TRUE)*BF$2</f>
        <v>0.30000000000000004</v>
      </c>
      <c r="BG123" s="67">
        <f t="shared" si="25"/>
        <v>2.2999999999999998</v>
      </c>
      <c r="BH123" s="67" t="str">
        <f>VLOOKUP(BG123,'SCORE TALLER'!$AP$2:$AQ$7,2,TRUE)</f>
        <v>3. Medio</v>
      </c>
      <c r="BI123" s="67" t="str">
        <f t="shared" si="26"/>
        <v>LBZ</v>
      </c>
      <c r="BJ123" s="67" t="str">
        <f t="shared" si="31"/>
        <v>A</v>
      </c>
      <c r="BK123" s="67" t="str">
        <f t="shared" si="27"/>
        <v>E</v>
      </c>
      <c r="BL123" s="86">
        <f t="shared" si="28"/>
        <v>1875894</v>
      </c>
      <c r="BM123" s="86">
        <f t="shared" si="29"/>
        <v>2568000</v>
      </c>
    </row>
    <row r="124" spans="1:65" x14ac:dyDescent="0.3">
      <c r="A124" s="57">
        <v>4428244</v>
      </c>
      <c r="B124" s="12" t="s">
        <v>262</v>
      </c>
      <c r="C124" s="58" t="s">
        <v>105</v>
      </c>
      <c r="D124" s="58" t="s">
        <v>115</v>
      </c>
      <c r="E124" s="58">
        <v>137668</v>
      </c>
      <c r="F124" s="58">
        <v>3962324</v>
      </c>
      <c r="G124" s="58">
        <f t="shared" si="17"/>
        <v>2283495</v>
      </c>
      <c r="H124" s="58">
        <f t="shared" si="18"/>
        <v>0</v>
      </c>
      <c r="I124" s="58">
        <v>3963000</v>
      </c>
      <c r="J124" s="58">
        <v>235169</v>
      </c>
      <c r="K124" s="58">
        <v>0</v>
      </c>
      <c r="L124" s="58">
        <v>2230000</v>
      </c>
      <c r="M124" s="58">
        <v>1678829</v>
      </c>
      <c r="N124" s="58">
        <f>VLOOKUP(AD124,'tabla ingresos'!$A$3:$D$15,4,FALSE)</f>
        <v>2000000</v>
      </c>
      <c r="O124" s="58">
        <v>255499.72610878176</v>
      </c>
      <c r="P124" s="58">
        <v>11486000</v>
      </c>
      <c r="Q124" s="58">
        <v>5122000</v>
      </c>
      <c r="R124" s="12">
        <v>76001</v>
      </c>
      <c r="S124" s="12" t="s">
        <v>87</v>
      </c>
      <c r="T124" s="12" t="s">
        <v>89</v>
      </c>
      <c r="U124" s="12" t="s">
        <v>10</v>
      </c>
      <c r="V124" s="12">
        <v>4</v>
      </c>
      <c r="W124" s="12">
        <v>0</v>
      </c>
      <c r="X124" s="12">
        <v>0</v>
      </c>
      <c r="Y124" s="59">
        <v>2.6849315068493151</v>
      </c>
      <c r="Z124" s="59">
        <v>49.536986301369865</v>
      </c>
      <c r="AA124" s="12">
        <v>1</v>
      </c>
      <c r="AB124" s="12">
        <v>0</v>
      </c>
      <c r="AC124" s="12">
        <v>2</v>
      </c>
      <c r="AD124" s="12">
        <v>3</v>
      </c>
      <c r="AE124" s="12">
        <v>1</v>
      </c>
      <c r="AF124" s="58" t="s">
        <v>0</v>
      </c>
      <c r="AG124" s="66">
        <f t="shared" si="19"/>
        <v>0.1635562420362606</v>
      </c>
      <c r="AH124" s="67">
        <f t="shared" si="20"/>
        <v>5.1494413333333338</v>
      </c>
      <c r="AI124" s="67">
        <f t="shared" si="21"/>
        <v>0.60549900000000001</v>
      </c>
      <c r="AJ124" s="67">
        <f t="shared" si="22"/>
        <v>0.76116499999999998</v>
      </c>
      <c r="AK124" s="67">
        <f t="shared" si="23"/>
        <v>0</v>
      </c>
      <c r="AL124" s="67">
        <f t="shared" si="24"/>
        <v>1.7073333333333334</v>
      </c>
      <c r="AM124" s="59">
        <f>VLOOKUP(AG124,'SCORE TALLER'!$AC$2:$AD$10,2,TRUE)*AM$2</f>
        <v>0</v>
      </c>
      <c r="AN124" s="59">
        <f>VLOOKUP(AD124,'SCORE TALLER'!$W$2:$X$10,2,TRUE)*AN$2</f>
        <v>0.32</v>
      </c>
      <c r="AO124" s="59">
        <f>VLOOKUP(AB124,'SCORE TALLER'!$S$2:$T$10,2,FALSE)*AO$2</f>
        <v>0.05</v>
      </c>
      <c r="AP124" s="59">
        <f>VLOOKUP(AH124,'SCORE TALLER'!$AE$2:$AF$10,2,TRUE)*AP$2</f>
        <v>0.08</v>
      </c>
      <c r="AQ124" s="59">
        <f>VLOOKUP(AI124,'SCORE TALLER'!$AG$2:$AH$10,2,TRUE)*AQ$2</f>
        <v>0.4</v>
      </c>
      <c r="AR124" s="59">
        <f>VLOOKUP(AC124,'SCORE TALLER'!$U$2:$V$10,2,FALSE)*AR$2</f>
        <v>0.04</v>
      </c>
      <c r="AS124" s="59">
        <f>VLOOKUP(AE124,'SCORE TALLER'!$Y$2:$Z$10,2,FALSE)*AS$2</f>
        <v>0.03</v>
      </c>
      <c r="AT124" s="59">
        <f>VLOOKUP(Z124,'SCORE TALLER'!$O$2:$P$10,2,TRUE)*AT$2</f>
        <v>0.02</v>
      </c>
      <c r="AU124" s="59">
        <f>VLOOKUP(S124,'SCORE TALLER'!$A$2:$B$10,2,FALSE)*AU$2</f>
        <v>0.15000000000000002</v>
      </c>
      <c r="AV124" s="59">
        <f>VLOOKUP(AJ124,'SCORE TALLER'!$AI$2:$AJ$10,2,TRUE)*AV$2</f>
        <v>0.25</v>
      </c>
      <c r="AW124" s="59">
        <f>VLOOKUP(AK124,'SCORE TALLER'!$AK$2:$AL$10,2,TRUE)*AW$2</f>
        <v>0.25</v>
      </c>
      <c r="AX124" s="59">
        <f>VLOOKUP(T124,'SCORE TALLER'!$C$2:$D$10,2,FALSE)*AX$2</f>
        <v>0</v>
      </c>
      <c r="AY124" s="59">
        <f>VLOOKUP(W124,'SCORE TALLER'!$I$2:$J$10,2,TRUE)*AY$2</f>
        <v>0</v>
      </c>
      <c r="AZ124" s="59">
        <f>VLOOKUP(X124,'SCORE TALLER'!$K$2:$L$10,2,TRUE)*AZ$2</f>
        <v>0</v>
      </c>
      <c r="BA124" s="59">
        <f>VLOOKUP(U124,'SCORE TALLER'!$E$2:$F$10,2,FALSE)*BA$2</f>
        <v>0</v>
      </c>
      <c r="BB124" s="59">
        <f>VLOOKUP(Y124,'SCORE TALLER'!$M$2:$N$10,2,TRUE)*BB$2</f>
        <v>0.04</v>
      </c>
      <c r="BC124" s="59">
        <f>VLOOKUP(AA124,'SCORE TALLER'!$Q$2:$R$10,2,FALSE)*BC$2</f>
        <v>0.05</v>
      </c>
      <c r="BD124" s="59">
        <f>VLOOKUP(V124,'SCORE TALLER'!$G$2:$H$10,2,FALSE)*BD$2</f>
        <v>0</v>
      </c>
      <c r="BE124" s="59">
        <f>VLOOKUP(AF124,'SCORE TALLER'!$AA$2:$AB$10,2,FALSE)*BE$2</f>
        <v>0.5</v>
      </c>
      <c r="BF124" s="59">
        <f>VLOOKUP(AL124,'SCORE TALLER'!$AM$2:$AN$10,2,TRUE)*BF$2</f>
        <v>0.30000000000000004</v>
      </c>
      <c r="BG124" s="67">
        <f t="shared" si="25"/>
        <v>2.4800000000000004</v>
      </c>
      <c r="BH124" s="67" t="str">
        <f>VLOOKUP(BG124,'SCORE TALLER'!$AP$2:$AQ$7,2,TRUE)</f>
        <v>3. Medio</v>
      </c>
      <c r="BI124" s="67" t="str">
        <f t="shared" si="26"/>
        <v>LBZ</v>
      </c>
      <c r="BJ124" s="67" t="str">
        <f t="shared" si="31"/>
        <v>A</v>
      </c>
      <c r="BK124" s="67" t="str">
        <f t="shared" si="27"/>
        <v>E</v>
      </c>
      <c r="BL124" s="86">
        <f t="shared" si="28"/>
        <v>0</v>
      </c>
      <c r="BM124" s="86">
        <f t="shared" si="29"/>
        <v>5122000</v>
      </c>
    </row>
    <row r="125" spans="1:65" x14ac:dyDescent="0.3">
      <c r="A125" s="57">
        <v>2040282200</v>
      </c>
      <c r="B125" s="12" t="s">
        <v>263</v>
      </c>
      <c r="C125" s="58" t="s">
        <v>105</v>
      </c>
      <c r="D125" s="58" t="s">
        <v>116</v>
      </c>
      <c r="E125" s="58"/>
      <c r="F125" s="58">
        <v>14361575</v>
      </c>
      <c r="G125" s="58">
        <f t="shared" si="17"/>
        <v>10113058</v>
      </c>
      <c r="H125" s="58">
        <f t="shared" si="18"/>
        <v>6913058</v>
      </c>
      <c r="I125" s="58">
        <v>14362000</v>
      </c>
      <c r="J125" s="58">
        <v>470613</v>
      </c>
      <c r="K125" s="58">
        <v>0</v>
      </c>
      <c r="L125" s="58">
        <v>3200000</v>
      </c>
      <c r="M125" s="58">
        <v>4248517</v>
      </c>
      <c r="N125" s="58">
        <f>VLOOKUP(AD125,'tabla ingresos'!$A$3:$D$15,4,FALSE)</f>
        <v>1000000</v>
      </c>
      <c r="O125" s="58">
        <v>56790.074939554223</v>
      </c>
      <c r="P125" s="58">
        <v>2553000</v>
      </c>
      <c r="Q125" s="58">
        <v>2553000</v>
      </c>
      <c r="R125" s="12">
        <v>5376</v>
      </c>
      <c r="S125" s="12" t="s">
        <v>87</v>
      </c>
      <c r="T125" s="12" t="s">
        <v>89</v>
      </c>
      <c r="U125" s="12" t="s">
        <v>10</v>
      </c>
      <c r="V125" s="12">
        <v>4</v>
      </c>
      <c r="W125" s="12">
        <v>0</v>
      </c>
      <c r="X125" s="12">
        <v>0</v>
      </c>
      <c r="Y125" s="59">
        <v>7.5863013698630137</v>
      </c>
      <c r="Z125" s="59">
        <v>29.342465753424658</v>
      </c>
      <c r="AA125" s="12">
        <v>1</v>
      </c>
      <c r="AB125" s="12">
        <v>0</v>
      </c>
      <c r="AC125" s="12">
        <v>3</v>
      </c>
      <c r="AD125" s="12">
        <v>2</v>
      </c>
      <c r="AE125" s="12">
        <v>1</v>
      </c>
      <c r="AF125" s="58" t="s">
        <v>0</v>
      </c>
      <c r="AG125" s="66">
        <f t="shared" si="19"/>
        <v>0.35160204995970279</v>
      </c>
      <c r="AH125" s="67">
        <f t="shared" si="20"/>
        <v>11.276383333333333</v>
      </c>
      <c r="AI125" s="67">
        <f t="shared" si="21"/>
        <v>2.8323446666666667</v>
      </c>
      <c r="AJ125" s="67">
        <f t="shared" si="22"/>
        <v>6.7420386666666667</v>
      </c>
      <c r="AK125" s="67">
        <f t="shared" si="23"/>
        <v>4.608705333333333</v>
      </c>
      <c r="AL125" s="67">
        <f t="shared" si="24"/>
        <v>1.702</v>
      </c>
      <c r="AM125" s="59">
        <f>VLOOKUP(AG125,'SCORE TALLER'!$AC$2:$AD$10,2,TRUE)*AM$2</f>
        <v>0</v>
      </c>
      <c r="AN125" s="59">
        <f>VLOOKUP(AD125,'SCORE TALLER'!$W$2:$X$10,2,TRUE)*AN$2</f>
        <v>0.32</v>
      </c>
      <c r="AO125" s="59">
        <f>VLOOKUP(AB125,'SCORE TALLER'!$S$2:$T$10,2,FALSE)*AO$2</f>
        <v>0.05</v>
      </c>
      <c r="AP125" s="59">
        <f>VLOOKUP(AH125,'SCORE TALLER'!$AE$2:$AF$10,2,TRUE)*AP$2</f>
        <v>0.16</v>
      </c>
      <c r="AQ125" s="59">
        <f>VLOOKUP(AI125,'SCORE TALLER'!$AG$2:$AH$10,2,TRUE)*AQ$2</f>
        <v>0.24</v>
      </c>
      <c r="AR125" s="59">
        <f>VLOOKUP(AC125,'SCORE TALLER'!$U$2:$V$10,2,FALSE)*AR$2</f>
        <v>0.03</v>
      </c>
      <c r="AS125" s="59">
        <f>VLOOKUP(AE125,'SCORE TALLER'!$Y$2:$Z$10,2,FALSE)*AS$2</f>
        <v>0.03</v>
      </c>
      <c r="AT125" s="59">
        <f>VLOOKUP(Z125,'SCORE TALLER'!$O$2:$P$10,2,TRUE)*AT$2</f>
        <v>0.04</v>
      </c>
      <c r="AU125" s="59">
        <f>VLOOKUP(S125,'SCORE TALLER'!$A$2:$B$10,2,FALSE)*AU$2</f>
        <v>0.15000000000000002</v>
      </c>
      <c r="AV125" s="59">
        <f>VLOOKUP(AJ125,'SCORE TALLER'!$AI$2:$AJ$10,2,TRUE)*AV$2</f>
        <v>0</v>
      </c>
      <c r="AW125" s="59">
        <f>VLOOKUP(AK125,'SCORE TALLER'!$AK$2:$AL$10,2,TRUE)*AW$2</f>
        <v>0.05</v>
      </c>
      <c r="AX125" s="59">
        <f>VLOOKUP(T125,'SCORE TALLER'!$C$2:$D$10,2,FALSE)*AX$2</f>
        <v>0</v>
      </c>
      <c r="AY125" s="59">
        <f>VLOOKUP(W125,'SCORE TALLER'!$I$2:$J$10,2,TRUE)*AY$2</f>
        <v>0</v>
      </c>
      <c r="AZ125" s="59">
        <f>VLOOKUP(X125,'SCORE TALLER'!$K$2:$L$10,2,TRUE)*AZ$2</f>
        <v>0</v>
      </c>
      <c r="BA125" s="59">
        <f>VLOOKUP(U125,'SCORE TALLER'!$E$2:$F$10,2,FALSE)*BA$2</f>
        <v>0</v>
      </c>
      <c r="BB125" s="59">
        <f>VLOOKUP(Y125,'SCORE TALLER'!$M$2:$N$10,2,TRUE)*BB$2</f>
        <v>0.02</v>
      </c>
      <c r="BC125" s="59">
        <f>VLOOKUP(AA125,'SCORE TALLER'!$Q$2:$R$10,2,FALSE)*BC$2</f>
        <v>0.05</v>
      </c>
      <c r="BD125" s="59">
        <f>VLOOKUP(V125,'SCORE TALLER'!$G$2:$H$10,2,FALSE)*BD$2</f>
        <v>0</v>
      </c>
      <c r="BE125" s="59">
        <f>VLOOKUP(AF125,'SCORE TALLER'!$AA$2:$AB$10,2,FALSE)*BE$2</f>
        <v>0.5</v>
      </c>
      <c r="BF125" s="59">
        <f>VLOOKUP(AL125,'SCORE TALLER'!$AM$2:$AN$10,2,TRUE)*BF$2</f>
        <v>0.30000000000000004</v>
      </c>
      <c r="BG125" s="67">
        <f t="shared" si="25"/>
        <v>1.9400000000000002</v>
      </c>
      <c r="BH125" s="67" t="str">
        <f>VLOOKUP(BG125,'SCORE TALLER'!$AP$2:$AQ$7,2,TRUE)</f>
        <v>2. Normal</v>
      </c>
      <c r="BI125" s="67" t="str">
        <f t="shared" si="26"/>
        <v>LBZ</v>
      </c>
      <c r="BJ125" s="67" t="str">
        <f t="shared" si="31"/>
        <v>A</v>
      </c>
      <c r="BK125" s="67" t="str">
        <f t="shared" si="27"/>
        <v>E</v>
      </c>
      <c r="BL125" s="86">
        <f t="shared" si="28"/>
        <v>6913058</v>
      </c>
      <c r="BM125" s="86">
        <f t="shared" si="29"/>
        <v>2553000</v>
      </c>
    </row>
    <row r="126" spans="1:65" x14ac:dyDescent="0.3">
      <c r="A126" s="57">
        <v>2048468468</v>
      </c>
      <c r="B126" s="12" t="s">
        <v>264</v>
      </c>
      <c r="C126" s="58" t="s">
        <v>105</v>
      </c>
      <c r="D126" s="58" t="s">
        <v>115</v>
      </c>
      <c r="E126" s="58">
        <v>1811167</v>
      </c>
      <c r="F126" s="58">
        <v>4907643</v>
      </c>
      <c r="G126" s="58">
        <f t="shared" si="17"/>
        <v>3853063</v>
      </c>
      <c r="H126" s="58">
        <f t="shared" si="18"/>
        <v>353063</v>
      </c>
      <c r="I126" s="58">
        <v>4908000</v>
      </c>
      <c r="J126" s="58">
        <v>158134</v>
      </c>
      <c r="K126" s="58">
        <v>0</v>
      </c>
      <c r="L126" s="58">
        <v>3500000</v>
      </c>
      <c r="M126" s="58">
        <v>1054580</v>
      </c>
      <c r="N126" s="58">
        <f>VLOOKUP(AD126,'tabla ingresos'!$A$3:$D$15,4,FALSE)</f>
        <v>1000000</v>
      </c>
      <c r="O126" s="58">
        <v>96944.37876915923</v>
      </c>
      <c r="P126" s="58">
        <v>2471000</v>
      </c>
      <c r="Q126" s="58">
        <v>2471000</v>
      </c>
      <c r="R126" s="12">
        <v>76130</v>
      </c>
      <c r="S126" s="12" t="s">
        <v>87</v>
      </c>
      <c r="T126" s="12" t="s">
        <v>89</v>
      </c>
      <c r="U126" s="12" t="s">
        <v>10</v>
      </c>
      <c r="V126" s="12">
        <v>4</v>
      </c>
      <c r="W126" s="12">
        <v>0</v>
      </c>
      <c r="X126" s="12">
        <v>0</v>
      </c>
      <c r="Y126" s="59">
        <v>3.4328767123287673</v>
      </c>
      <c r="Z126" s="59">
        <v>39.978082191780821</v>
      </c>
      <c r="AA126" s="12">
        <v>1</v>
      </c>
      <c r="AB126" s="12">
        <v>0</v>
      </c>
      <c r="AC126" s="12">
        <v>1</v>
      </c>
      <c r="AD126" s="12">
        <v>2</v>
      </c>
      <c r="AE126" s="12">
        <v>3</v>
      </c>
      <c r="AF126" s="58" t="s">
        <v>0</v>
      </c>
      <c r="AG126" s="66">
        <f t="shared" si="19"/>
        <v>0.17005225251277281</v>
      </c>
      <c r="AH126" s="67">
        <f t="shared" si="20"/>
        <v>4.9190953333333329</v>
      </c>
      <c r="AI126" s="67">
        <f t="shared" si="21"/>
        <v>1.910498</v>
      </c>
      <c r="AJ126" s="67">
        <f t="shared" si="22"/>
        <v>2.5687086666666668</v>
      </c>
      <c r="AK126" s="67">
        <f t="shared" si="23"/>
        <v>0.23537533333333333</v>
      </c>
      <c r="AL126" s="67">
        <f t="shared" si="24"/>
        <v>1.6473333333333333</v>
      </c>
      <c r="AM126" s="59">
        <f>VLOOKUP(AG126,'SCORE TALLER'!$AC$2:$AD$10,2,TRUE)*AM$2</f>
        <v>0</v>
      </c>
      <c r="AN126" s="59">
        <f>VLOOKUP(AD126,'SCORE TALLER'!$W$2:$X$10,2,TRUE)*AN$2</f>
        <v>0.32</v>
      </c>
      <c r="AO126" s="59">
        <f>VLOOKUP(AB126,'SCORE TALLER'!$S$2:$T$10,2,FALSE)*AO$2</f>
        <v>0.05</v>
      </c>
      <c r="AP126" s="59">
        <f>VLOOKUP(AH126,'SCORE TALLER'!$AE$2:$AF$10,2,TRUE)*AP$2</f>
        <v>0</v>
      </c>
      <c r="AQ126" s="59">
        <f>VLOOKUP(AI126,'SCORE TALLER'!$AG$2:$AH$10,2,TRUE)*AQ$2</f>
        <v>0.32</v>
      </c>
      <c r="AR126" s="59">
        <f>VLOOKUP(AC126,'SCORE TALLER'!$U$2:$V$10,2,FALSE)*AR$2</f>
        <v>0.05</v>
      </c>
      <c r="AS126" s="59">
        <f>VLOOKUP(AE126,'SCORE TALLER'!$Y$2:$Z$10,2,FALSE)*AS$2</f>
        <v>0.02</v>
      </c>
      <c r="AT126" s="59">
        <f>VLOOKUP(Z126,'SCORE TALLER'!$O$2:$P$10,2,TRUE)*AT$2</f>
        <v>0.03</v>
      </c>
      <c r="AU126" s="59">
        <f>VLOOKUP(S126,'SCORE TALLER'!$A$2:$B$10,2,FALSE)*AU$2</f>
        <v>0.15000000000000002</v>
      </c>
      <c r="AV126" s="59">
        <f>VLOOKUP(AJ126,'SCORE TALLER'!$AI$2:$AJ$10,2,TRUE)*AV$2</f>
        <v>0.15000000000000002</v>
      </c>
      <c r="AW126" s="59">
        <f>VLOOKUP(AK126,'SCORE TALLER'!$AK$2:$AL$10,2,TRUE)*AW$2</f>
        <v>0.25</v>
      </c>
      <c r="AX126" s="59">
        <f>VLOOKUP(T126,'SCORE TALLER'!$C$2:$D$10,2,FALSE)*AX$2</f>
        <v>0</v>
      </c>
      <c r="AY126" s="59">
        <f>VLOOKUP(W126,'SCORE TALLER'!$I$2:$J$10,2,TRUE)*AY$2</f>
        <v>0</v>
      </c>
      <c r="AZ126" s="59">
        <f>VLOOKUP(X126,'SCORE TALLER'!$K$2:$L$10,2,TRUE)*AZ$2</f>
        <v>0</v>
      </c>
      <c r="BA126" s="59">
        <f>VLOOKUP(U126,'SCORE TALLER'!$E$2:$F$10,2,FALSE)*BA$2</f>
        <v>0</v>
      </c>
      <c r="BB126" s="59">
        <f>VLOOKUP(Y126,'SCORE TALLER'!$M$2:$N$10,2,TRUE)*BB$2</f>
        <v>0.04</v>
      </c>
      <c r="BC126" s="59">
        <f>VLOOKUP(AA126,'SCORE TALLER'!$Q$2:$R$10,2,FALSE)*BC$2</f>
        <v>0.05</v>
      </c>
      <c r="BD126" s="59">
        <f>VLOOKUP(V126,'SCORE TALLER'!$G$2:$H$10,2,FALSE)*BD$2</f>
        <v>0</v>
      </c>
      <c r="BE126" s="59">
        <f>VLOOKUP(AF126,'SCORE TALLER'!$AA$2:$AB$10,2,FALSE)*BE$2</f>
        <v>0.5</v>
      </c>
      <c r="BF126" s="59">
        <f>VLOOKUP(AL126,'SCORE TALLER'!$AM$2:$AN$10,2,TRUE)*BF$2</f>
        <v>0.30000000000000004</v>
      </c>
      <c r="BG126" s="67">
        <f t="shared" si="25"/>
        <v>2.2300000000000004</v>
      </c>
      <c r="BH126" s="67" t="str">
        <f>VLOOKUP(BG126,'SCORE TALLER'!$AP$2:$AQ$7,2,TRUE)</f>
        <v>3. Medio</v>
      </c>
      <c r="BI126" s="67" t="str">
        <f t="shared" si="26"/>
        <v>LBZ</v>
      </c>
      <c r="BJ126" s="67" t="str">
        <f t="shared" ref="BJ126:BJ157" si="32">+U126</f>
        <v>A</v>
      </c>
      <c r="BK126" s="67" t="str">
        <f t="shared" si="27"/>
        <v>E</v>
      </c>
      <c r="BL126" s="86">
        <f t="shared" si="28"/>
        <v>353063</v>
      </c>
      <c r="BM126" s="86">
        <f t="shared" si="29"/>
        <v>2471000</v>
      </c>
    </row>
    <row r="127" spans="1:65" x14ac:dyDescent="0.3">
      <c r="A127" s="57">
        <v>2222222424</v>
      </c>
      <c r="B127" s="12" t="s">
        <v>265</v>
      </c>
      <c r="C127" s="58" t="s">
        <v>105</v>
      </c>
      <c r="D127" s="58" t="s">
        <v>115</v>
      </c>
      <c r="E127" s="58">
        <v>118775</v>
      </c>
      <c r="F127" s="58">
        <v>3878400</v>
      </c>
      <c r="G127" s="58">
        <f t="shared" si="17"/>
        <v>2730771</v>
      </c>
      <c r="H127" s="58">
        <f t="shared" si="18"/>
        <v>1130771</v>
      </c>
      <c r="I127" s="58">
        <v>3878000</v>
      </c>
      <c r="J127" s="58">
        <v>175937</v>
      </c>
      <c r="K127" s="58">
        <v>0</v>
      </c>
      <c r="L127" s="58">
        <v>1600000</v>
      </c>
      <c r="M127" s="58">
        <v>1147629</v>
      </c>
      <c r="N127" s="58">
        <f>VLOOKUP(AD127,'tabla ingresos'!$A$3:$D$15,4,FALSE)</f>
        <v>1000000</v>
      </c>
      <c r="O127" s="58">
        <v>54454.407932639544</v>
      </c>
      <c r="P127" s="58">
        <v>2448000</v>
      </c>
      <c r="Q127" s="58">
        <v>2448000</v>
      </c>
      <c r="R127" s="12">
        <v>76130</v>
      </c>
      <c r="S127" s="12" t="s">
        <v>87</v>
      </c>
      <c r="T127" s="12" t="s">
        <v>89</v>
      </c>
      <c r="U127" s="12" t="s">
        <v>10</v>
      </c>
      <c r="V127" s="12">
        <v>4</v>
      </c>
      <c r="W127" s="12">
        <v>0</v>
      </c>
      <c r="X127" s="12">
        <v>0</v>
      </c>
      <c r="Y127" s="59">
        <v>3.8054794520547945</v>
      </c>
      <c r="Z127" s="59">
        <v>33.145205479452052</v>
      </c>
      <c r="AA127" s="12">
        <v>2</v>
      </c>
      <c r="AB127" s="12">
        <v>0</v>
      </c>
      <c r="AC127" s="12">
        <v>1</v>
      </c>
      <c r="AD127" s="12">
        <v>2</v>
      </c>
      <c r="AE127" s="12">
        <v>1</v>
      </c>
      <c r="AF127" s="58" t="s">
        <v>0</v>
      </c>
      <c r="AG127" s="66">
        <f t="shared" si="19"/>
        <v>0.15359427195509301</v>
      </c>
      <c r="AH127" s="67">
        <f t="shared" si="20"/>
        <v>4.2176</v>
      </c>
      <c r="AI127" s="67">
        <f t="shared" si="21"/>
        <v>0.84426933333333332</v>
      </c>
      <c r="AJ127" s="67">
        <f t="shared" si="22"/>
        <v>1.820514</v>
      </c>
      <c r="AK127" s="67">
        <f t="shared" si="23"/>
        <v>0.75384733333333331</v>
      </c>
      <c r="AL127" s="67">
        <f t="shared" si="24"/>
        <v>1.6319999999999999</v>
      </c>
      <c r="AM127" s="59">
        <f>VLOOKUP(AG127,'SCORE TALLER'!$AC$2:$AD$10,2,TRUE)*AM$2</f>
        <v>0</v>
      </c>
      <c r="AN127" s="59">
        <f>VLOOKUP(AD127,'SCORE TALLER'!$W$2:$X$10,2,TRUE)*AN$2</f>
        <v>0.32</v>
      </c>
      <c r="AO127" s="59">
        <f>VLOOKUP(AB127,'SCORE TALLER'!$S$2:$T$10,2,FALSE)*AO$2</f>
        <v>0.05</v>
      </c>
      <c r="AP127" s="59">
        <f>VLOOKUP(AH127,'SCORE TALLER'!$AE$2:$AF$10,2,TRUE)*AP$2</f>
        <v>0</v>
      </c>
      <c r="AQ127" s="59">
        <f>VLOOKUP(AI127,'SCORE TALLER'!$AG$2:$AH$10,2,TRUE)*AQ$2</f>
        <v>0.4</v>
      </c>
      <c r="AR127" s="59">
        <f>VLOOKUP(AC127,'SCORE TALLER'!$U$2:$V$10,2,FALSE)*AR$2</f>
        <v>0.05</v>
      </c>
      <c r="AS127" s="59">
        <f>VLOOKUP(AE127,'SCORE TALLER'!$Y$2:$Z$10,2,FALSE)*AS$2</f>
        <v>0.03</v>
      </c>
      <c r="AT127" s="59">
        <f>VLOOKUP(Z127,'SCORE TALLER'!$O$2:$P$10,2,TRUE)*AT$2</f>
        <v>0.04</v>
      </c>
      <c r="AU127" s="59">
        <f>VLOOKUP(S127,'SCORE TALLER'!$A$2:$B$10,2,FALSE)*AU$2</f>
        <v>0.15000000000000002</v>
      </c>
      <c r="AV127" s="59">
        <f>VLOOKUP(AJ127,'SCORE TALLER'!$AI$2:$AJ$10,2,TRUE)*AV$2</f>
        <v>0.2</v>
      </c>
      <c r="AW127" s="59">
        <f>VLOOKUP(AK127,'SCORE TALLER'!$AK$2:$AL$10,2,TRUE)*AW$2</f>
        <v>0.25</v>
      </c>
      <c r="AX127" s="59">
        <f>VLOOKUP(T127,'SCORE TALLER'!$C$2:$D$10,2,FALSE)*AX$2</f>
        <v>0</v>
      </c>
      <c r="AY127" s="59">
        <f>VLOOKUP(W127,'SCORE TALLER'!$I$2:$J$10,2,TRUE)*AY$2</f>
        <v>0</v>
      </c>
      <c r="AZ127" s="59">
        <f>VLOOKUP(X127,'SCORE TALLER'!$K$2:$L$10,2,TRUE)*AZ$2</f>
        <v>0</v>
      </c>
      <c r="BA127" s="59">
        <f>VLOOKUP(U127,'SCORE TALLER'!$E$2:$F$10,2,FALSE)*BA$2</f>
        <v>0</v>
      </c>
      <c r="BB127" s="59">
        <f>VLOOKUP(Y127,'SCORE TALLER'!$M$2:$N$10,2,TRUE)*BB$2</f>
        <v>0.04</v>
      </c>
      <c r="BC127" s="59">
        <f>VLOOKUP(AA127,'SCORE TALLER'!$Q$2:$R$10,2,FALSE)*BC$2</f>
        <v>0</v>
      </c>
      <c r="BD127" s="59">
        <f>VLOOKUP(V127,'SCORE TALLER'!$G$2:$H$10,2,FALSE)*BD$2</f>
        <v>0</v>
      </c>
      <c r="BE127" s="59">
        <f>VLOOKUP(AF127,'SCORE TALLER'!$AA$2:$AB$10,2,FALSE)*BE$2</f>
        <v>0.5</v>
      </c>
      <c r="BF127" s="59">
        <f>VLOOKUP(AL127,'SCORE TALLER'!$AM$2:$AN$10,2,TRUE)*BF$2</f>
        <v>0.30000000000000004</v>
      </c>
      <c r="BG127" s="67">
        <f t="shared" si="25"/>
        <v>2.33</v>
      </c>
      <c r="BH127" s="67" t="str">
        <f>VLOOKUP(BG127,'SCORE TALLER'!$AP$2:$AQ$7,2,TRUE)</f>
        <v>3. Medio</v>
      </c>
      <c r="BI127" s="67" t="str">
        <f t="shared" si="26"/>
        <v>LBZ</v>
      </c>
      <c r="BJ127" s="67" t="str">
        <f t="shared" si="32"/>
        <v>A</v>
      </c>
      <c r="BK127" s="67" t="str">
        <f t="shared" si="27"/>
        <v>E</v>
      </c>
      <c r="BL127" s="86">
        <f t="shared" si="28"/>
        <v>1130771</v>
      </c>
      <c r="BM127" s="86">
        <f t="shared" si="29"/>
        <v>2448000</v>
      </c>
    </row>
    <row r="128" spans="1:65" x14ac:dyDescent="0.3">
      <c r="A128" s="57">
        <v>2224644688</v>
      </c>
      <c r="B128" s="12" t="s">
        <v>266</v>
      </c>
      <c r="C128" s="58" t="s">
        <v>105</v>
      </c>
      <c r="D128" s="58" t="s">
        <v>115</v>
      </c>
      <c r="E128" s="58">
        <v>303500</v>
      </c>
      <c r="F128" s="58">
        <v>4000000</v>
      </c>
      <c r="G128" s="58">
        <f t="shared" si="17"/>
        <v>3222690</v>
      </c>
      <c r="H128" s="58">
        <f t="shared" si="18"/>
        <v>1366993</v>
      </c>
      <c r="I128" s="58">
        <v>4000000</v>
      </c>
      <c r="J128" s="58">
        <v>174026</v>
      </c>
      <c r="K128" s="58">
        <v>0</v>
      </c>
      <c r="L128" s="58">
        <v>1855697</v>
      </c>
      <c r="M128" s="58">
        <v>777310</v>
      </c>
      <c r="N128" s="58">
        <f>VLOOKUP(AD128,'tabla ingresos'!$A$3:$D$15,4,FALSE)</f>
        <v>1000000</v>
      </c>
      <c r="O128" s="58">
        <v>96002.79030681208</v>
      </c>
      <c r="P128" s="58">
        <v>2447000</v>
      </c>
      <c r="Q128" s="58">
        <v>2447000</v>
      </c>
      <c r="R128" s="12">
        <v>19001</v>
      </c>
      <c r="S128" s="12" t="s">
        <v>87</v>
      </c>
      <c r="T128" s="12" t="s">
        <v>89</v>
      </c>
      <c r="U128" s="12" t="s">
        <v>10</v>
      </c>
      <c r="V128" s="12">
        <v>4</v>
      </c>
      <c r="W128" s="12">
        <v>0</v>
      </c>
      <c r="X128" s="12">
        <v>0</v>
      </c>
      <c r="Y128" s="59">
        <v>2.4684931506849317</v>
      </c>
      <c r="Z128" s="59">
        <v>34.049315068493151</v>
      </c>
      <c r="AA128" s="12">
        <v>2</v>
      </c>
      <c r="AB128" s="12">
        <v>4</v>
      </c>
      <c r="AC128" s="12">
        <v>2</v>
      </c>
      <c r="AD128" s="12">
        <v>2</v>
      </c>
      <c r="AE128" s="12">
        <v>1</v>
      </c>
      <c r="AF128" s="58" t="s">
        <v>0</v>
      </c>
      <c r="AG128" s="66">
        <f t="shared" si="19"/>
        <v>0.18001919353787474</v>
      </c>
      <c r="AH128" s="67">
        <f t="shared" si="20"/>
        <v>4.298</v>
      </c>
      <c r="AI128" s="67">
        <f t="shared" si="21"/>
        <v>0.72053999999999996</v>
      </c>
      <c r="AJ128" s="67">
        <f t="shared" si="22"/>
        <v>2.14846</v>
      </c>
      <c r="AK128" s="67">
        <f t="shared" si="23"/>
        <v>0.91132866666666668</v>
      </c>
      <c r="AL128" s="67">
        <f t="shared" si="24"/>
        <v>1.6313333333333333</v>
      </c>
      <c r="AM128" s="59">
        <f>VLOOKUP(AG128,'SCORE TALLER'!$AC$2:$AD$10,2,TRUE)*AM$2</f>
        <v>0</v>
      </c>
      <c r="AN128" s="59">
        <f>VLOOKUP(AD128,'SCORE TALLER'!$W$2:$X$10,2,TRUE)*AN$2</f>
        <v>0.32</v>
      </c>
      <c r="AO128" s="59">
        <f>VLOOKUP(AB128,'SCORE TALLER'!$S$2:$T$10,2,FALSE)*AO$2</f>
        <v>0.02</v>
      </c>
      <c r="AP128" s="59">
        <f>VLOOKUP(AH128,'SCORE TALLER'!$AE$2:$AF$10,2,TRUE)*AP$2</f>
        <v>0</v>
      </c>
      <c r="AQ128" s="59">
        <f>VLOOKUP(AI128,'SCORE TALLER'!$AG$2:$AH$10,2,TRUE)*AQ$2</f>
        <v>0.4</v>
      </c>
      <c r="AR128" s="59">
        <f>VLOOKUP(AC128,'SCORE TALLER'!$U$2:$V$10,2,FALSE)*AR$2</f>
        <v>0.04</v>
      </c>
      <c r="AS128" s="59">
        <f>VLOOKUP(AE128,'SCORE TALLER'!$Y$2:$Z$10,2,FALSE)*AS$2</f>
        <v>0.03</v>
      </c>
      <c r="AT128" s="59">
        <f>VLOOKUP(Z128,'SCORE TALLER'!$O$2:$P$10,2,TRUE)*AT$2</f>
        <v>0.04</v>
      </c>
      <c r="AU128" s="59">
        <f>VLOOKUP(S128,'SCORE TALLER'!$A$2:$B$10,2,FALSE)*AU$2</f>
        <v>0.15000000000000002</v>
      </c>
      <c r="AV128" s="59">
        <f>VLOOKUP(AJ128,'SCORE TALLER'!$AI$2:$AJ$10,2,TRUE)*AV$2</f>
        <v>0.15000000000000002</v>
      </c>
      <c r="AW128" s="59">
        <f>VLOOKUP(AK128,'SCORE TALLER'!$AK$2:$AL$10,2,TRUE)*AW$2</f>
        <v>0.25</v>
      </c>
      <c r="AX128" s="59">
        <f>VLOOKUP(T128,'SCORE TALLER'!$C$2:$D$10,2,FALSE)*AX$2</f>
        <v>0</v>
      </c>
      <c r="AY128" s="59">
        <f>VLOOKUP(W128,'SCORE TALLER'!$I$2:$J$10,2,TRUE)*AY$2</f>
        <v>0</v>
      </c>
      <c r="AZ128" s="59">
        <f>VLOOKUP(X128,'SCORE TALLER'!$K$2:$L$10,2,TRUE)*AZ$2</f>
        <v>0</v>
      </c>
      <c r="BA128" s="59">
        <f>VLOOKUP(U128,'SCORE TALLER'!$E$2:$F$10,2,FALSE)*BA$2</f>
        <v>0</v>
      </c>
      <c r="BB128" s="59">
        <f>VLOOKUP(Y128,'SCORE TALLER'!$M$2:$N$10,2,TRUE)*BB$2</f>
        <v>0.04</v>
      </c>
      <c r="BC128" s="59">
        <f>VLOOKUP(AA128,'SCORE TALLER'!$Q$2:$R$10,2,FALSE)*BC$2</f>
        <v>0</v>
      </c>
      <c r="BD128" s="59">
        <f>VLOOKUP(V128,'SCORE TALLER'!$G$2:$H$10,2,FALSE)*BD$2</f>
        <v>0</v>
      </c>
      <c r="BE128" s="59">
        <f>VLOOKUP(AF128,'SCORE TALLER'!$AA$2:$AB$10,2,FALSE)*BE$2</f>
        <v>0.5</v>
      </c>
      <c r="BF128" s="59">
        <f>VLOOKUP(AL128,'SCORE TALLER'!$AM$2:$AN$10,2,TRUE)*BF$2</f>
        <v>0.30000000000000004</v>
      </c>
      <c r="BG128" s="67">
        <f t="shared" si="25"/>
        <v>2.2400000000000002</v>
      </c>
      <c r="BH128" s="67" t="str">
        <f>VLOOKUP(BG128,'SCORE TALLER'!$AP$2:$AQ$7,2,TRUE)</f>
        <v>3. Medio</v>
      </c>
      <c r="BI128" s="67" t="str">
        <f t="shared" si="26"/>
        <v>LBZ</v>
      </c>
      <c r="BJ128" s="67" t="str">
        <f t="shared" si="32"/>
        <v>A</v>
      </c>
      <c r="BK128" s="67" t="str">
        <f t="shared" si="27"/>
        <v>E</v>
      </c>
      <c r="BL128" s="86">
        <f t="shared" si="28"/>
        <v>1366993</v>
      </c>
      <c r="BM128" s="86">
        <f t="shared" si="29"/>
        <v>2447000</v>
      </c>
    </row>
    <row r="129" spans="1:65" x14ac:dyDescent="0.3">
      <c r="A129" s="57">
        <v>2224626604</v>
      </c>
      <c r="B129" s="12" t="s">
        <v>267</v>
      </c>
      <c r="C129" s="58" t="s">
        <v>105</v>
      </c>
      <c r="D129" s="58" t="s">
        <v>115</v>
      </c>
      <c r="E129" s="58">
        <v>65107</v>
      </c>
      <c r="F129" s="58">
        <v>6370041</v>
      </c>
      <c r="G129" s="58">
        <f t="shared" si="17"/>
        <v>3171524</v>
      </c>
      <c r="H129" s="58">
        <f t="shared" si="18"/>
        <v>0</v>
      </c>
      <c r="I129" s="58">
        <v>6370000</v>
      </c>
      <c r="J129" s="58">
        <v>234863</v>
      </c>
      <c r="K129" s="58">
        <v>0</v>
      </c>
      <c r="L129" s="58">
        <v>6889370</v>
      </c>
      <c r="M129" s="58">
        <v>3198517</v>
      </c>
      <c r="N129" s="58">
        <f>VLOOKUP(AD129,'tabla ingresos'!$A$3:$D$15,4,FALSE)</f>
        <v>1000000</v>
      </c>
      <c r="O129" s="58">
        <v>95885.091749018684</v>
      </c>
      <c r="P129" s="58">
        <v>2444000</v>
      </c>
      <c r="Q129" s="58">
        <v>2444000</v>
      </c>
      <c r="R129" s="12">
        <v>76130</v>
      </c>
      <c r="S129" s="12" t="s">
        <v>87</v>
      </c>
      <c r="T129" s="12" t="s">
        <v>89</v>
      </c>
      <c r="U129" s="12" t="s">
        <v>10</v>
      </c>
      <c r="V129" s="12">
        <v>4</v>
      </c>
      <c r="W129" s="12">
        <v>0</v>
      </c>
      <c r="X129" s="12">
        <v>0</v>
      </c>
      <c r="Y129" s="59">
        <v>5.882191780821918</v>
      </c>
      <c r="Z129" s="59">
        <v>34.761643835616439</v>
      </c>
      <c r="AA129" s="12">
        <v>1</v>
      </c>
      <c r="AB129" s="12">
        <v>0</v>
      </c>
      <c r="AC129" s="12">
        <v>1</v>
      </c>
      <c r="AD129" s="12">
        <v>2</v>
      </c>
      <c r="AE129" s="12">
        <v>1</v>
      </c>
      <c r="AF129" s="58" t="s">
        <v>0</v>
      </c>
      <c r="AG129" s="66">
        <f t="shared" si="19"/>
        <v>0.22049872783267913</v>
      </c>
      <c r="AH129" s="67">
        <f t="shared" si="20"/>
        <v>5.876027333333333</v>
      </c>
      <c r="AI129" s="67">
        <f t="shared" si="21"/>
        <v>2.1757493333333335</v>
      </c>
      <c r="AJ129" s="67">
        <f t="shared" si="22"/>
        <v>2.1143493333333332</v>
      </c>
      <c r="AK129" s="67">
        <f t="shared" si="23"/>
        <v>0</v>
      </c>
      <c r="AL129" s="67">
        <f t="shared" si="24"/>
        <v>1.6293333333333333</v>
      </c>
      <c r="AM129" s="59">
        <f>VLOOKUP(AG129,'SCORE TALLER'!$AC$2:$AD$10,2,TRUE)*AM$2</f>
        <v>0</v>
      </c>
      <c r="AN129" s="59">
        <f>VLOOKUP(AD129,'SCORE TALLER'!$W$2:$X$10,2,TRUE)*AN$2</f>
        <v>0.32</v>
      </c>
      <c r="AO129" s="59">
        <f>VLOOKUP(AB129,'SCORE TALLER'!$S$2:$T$10,2,FALSE)*AO$2</f>
        <v>0.05</v>
      </c>
      <c r="AP129" s="59">
        <f>VLOOKUP(AH129,'SCORE TALLER'!$AE$2:$AF$10,2,TRUE)*AP$2</f>
        <v>0.08</v>
      </c>
      <c r="AQ129" s="59">
        <f>VLOOKUP(AI129,'SCORE TALLER'!$AG$2:$AH$10,2,TRUE)*AQ$2</f>
        <v>0.24</v>
      </c>
      <c r="AR129" s="59">
        <f>VLOOKUP(AC129,'SCORE TALLER'!$U$2:$V$10,2,FALSE)*AR$2</f>
        <v>0.05</v>
      </c>
      <c r="AS129" s="59">
        <f>VLOOKUP(AE129,'SCORE TALLER'!$Y$2:$Z$10,2,FALSE)*AS$2</f>
        <v>0.03</v>
      </c>
      <c r="AT129" s="59">
        <f>VLOOKUP(Z129,'SCORE TALLER'!$O$2:$P$10,2,TRUE)*AT$2</f>
        <v>0.04</v>
      </c>
      <c r="AU129" s="59">
        <f>VLOOKUP(S129,'SCORE TALLER'!$A$2:$B$10,2,FALSE)*AU$2</f>
        <v>0.15000000000000002</v>
      </c>
      <c r="AV129" s="59">
        <f>VLOOKUP(AJ129,'SCORE TALLER'!$AI$2:$AJ$10,2,TRUE)*AV$2</f>
        <v>0.15000000000000002</v>
      </c>
      <c r="AW129" s="59">
        <f>VLOOKUP(AK129,'SCORE TALLER'!$AK$2:$AL$10,2,TRUE)*AW$2</f>
        <v>0.25</v>
      </c>
      <c r="AX129" s="59">
        <f>VLOOKUP(T129,'SCORE TALLER'!$C$2:$D$10,2,FALSE)*AX$2</f>
        <v>0</v>
      </c>
      <c r="AY129" s="59">
        <f>VLOOKUP(W129,'SCORE TALLER'!$I$2:$J$10,2,TRUE)*AY$2</f>
        <v>0</v>
      </c>
      <c r="AZ129" s="59">
        <f>VLOOKUP(X129,'SCORE TALLER'!$K$2:$L$10,2,TRUE)*AZ$2</f>
        <v>0</v>
      </c>
      <c r="BA129" s="59">
        <f>VLOOKUP(U129,'SCORE TALLER'!$E$2:$F$10,2,FALSE)*BA$2</f>
        <v>0</v>
      </c>
      <c r="BB129" s="59">
        <f>VLOOKUP(Y129,'SCORE TALLER'!$M$2:$N$10,2,TRUE)*BB$2</f>
        <v>0.03</v>
      </c>
      <c r="BC129" s="59">
        <f>VLOOKUP(AA129,'SCORE TALLER'!$Q$2:$R$10,2,FALSE)*BC$2</f>
        <v>0.05</v>
      </c>
      <c r="BD129" s="59">
        <f>VLOOKUP(V129,'SCORE TALLER'!$G$2:$H$10,2,FALSE)*BD$2</f>
        <v>0</v>
      </c>
      <c r="BE129" s="59">
        <f>VLOOKUP(AF129,'SCORE TALLER'!$AA$2:$AB$10,2,FALSE)*BE$2</f>
        <v>0.5</v>
      </c>
      <c r="BF129" s="59">
        <f>VLOOKUP(AL129,'SCORE TALLER'!$AM$2:$AN$10,2,TRUE)*BF$2</f>
        <v>0.30000000000000004</v>
      </c>
      <c r="BG129" s="67">
        <f t="shared" si="25"/>
        <v>2.2400000000000002</v>
      </c>
      <c r="BH129" s="67" t="str">
        <f>VLOOKUP(BG129,'SCORE TALLER'!$AP$2:$AQ$7,2,TRUE)</f>
        <v>3. Medio</v>
      </c>
      <c r="BI129" s="67" t="str">
        <f t="shared" si="26"/>
        <v>LBZ</v>
      </c>
      <c r="BJ129" s="67" t="str">
        <f t="shared" si="32"/>
        <v>A</v>
      </c>
      <c r="BK129" s="67" t="str">
        <f t="shared" si="27"/>
        <v>E</v>
      </c>
      <c r="BL129" s="86">
        <f t="shared" si="28"/>
        <v>0</v>
      </c>
      <c r="BM129" s="86">
        <f t="shared" si="29"/>
        <v>2444000</v>
      </c>
    </row>
    <row r="130" spans="1:65" x14ac:dyDescent="0.3">
      <c r="A130" s="57">
        <v>62482822</v>
      </c>
      <c r="B130" s="12" t="s">
        <v>268</v>
      </c>
      <c r="C130" s="58" t="s">
        <v>105</v>
      </c>
      <c r="D130" s="58" t="s">
        <v>30</v>
      </c>
      <c r="E130" s="58"/>
      <c r="F130" s="58">
        <v>14425923</v>
      </c>
      <c r="G130" s="58">
        <f t="shared" si="17"/>
        <v>8576430</v>
      </c>
      <c r="H130" s="58">
        <f t="shared" si="18"/>
        <v>0</v>
      </c>
      <c r="I130" s="58">
        <v>14426000</v>
      </c>
      <c r="J130" s="58">
        <v>446994</v>
      </c>
      <c r="K130" s="58">
        <v>0</v>
      </c>
      <c r="L130" s="58">
        <v>9466339</v>
      </c>
      <c r="M130" s="58">
        <v>5849493</v>
      </c>
      <c r="N130" s="58">
        <f>VLOOKUP(AD130,'tabla ingresos'!$A$3:$D$15,4,FALSE)</f>
        <v>2000000</v>
      </c>
      <c r="O130" s="58">
        <v>1041380.5618902136</v>
      </c>
      <c r="P130" s="58">
        <v>44738000</v>
      </c>
      <c r="Q130" s="58">
        <v>4858000</v>
      </c>
      <c r="R130" s="12">
        <v>76001</v>
      </c>
      <c r="S130" s="12" t="s">
        <v>87</v>
      </c>
      <c r="T130" s="12" t="s">
        <v>89</v>
      </c>
      <c r="U130" s="12" t="s">
        <v>10</v>
      </c>
      <c r="V130" s="12">
        <v>4</v>
      </c>
      <c r="W130" s="12">
        <v>0</v>
      </c>
      <c r="X130" s="12">
        <v>0</v>
      </c>
      <c r="Y130" s="59">
        <v>9.956164383561644</v>
      </c>
      <c r="Z130" s="59">
        <v>44.323287671232876</v>
      </c>
      <c r="AA130" s="12">
        <v>2</v>
      </c>
      <c r="AB130" s="12">
        <v>3</v>
      </c>
      <c r="AC130" s="12">
        <v>3</v>
      </c>
      <c r="AD130" s="12">
        <v>3</v>
      </c>
      <c r="AE130" s="12">
        <v>1</v>
      </c>
      <c r="AF130" s="58" t="s">
        <v>22</v>
      </c>
      <c r="AG130" s="66">
        <f t="shared" si="19"/>
        <v>0.49612485396340461</v>
      </c>
      <c r="AH130" s="67">
        <f t="shared" si="20"/>
        <v>19.721307666666668</v>
      </c>
      <c r="AI130" s="67">
        <f t="shared" si="21"/>
        <v>1.9498310000000001</v>
      </c>
      <c r="AJ130" s="67">
        <f t="shared" si="22"/>
        <v>2.8588100000000001</v>
      </c>
      <c r="AK130" s="67">
        <f t="shared" si="23"/>
        <v>0</v>
      </c>
      <c r="AL130" s="67">
        <f t="shared" si="24"/>
        <v>1.6193333333333333</v>
      </c>
      <c r="AM130" s="59">
        <f>VLOOKUP(AG130,'SCORE TALLER'!$AC$2:$AD$10,2,TRUE)*AM$2</f>
        <v>0</v>
      </c>
      <c r="AN130" s="59">
        <f>VLOOKUP(AD130,'SCORE TALLER'!$W$2:$X$10,2,TRUE)*AN$2</f>
        <v>0.32</v>
      </c>
      <c r="AO130" s="59">
        <f>VLOOKUP(AB130,'SCORE TALLER'!$S$2:$T$10,2,FALSE)*AO$2</f>
        <v>0.03</v>
      </c>
      <c r="AP130" s="59">
        <f>VLOOKUP(AH130,'SCORE TALLER'!$AE$2:$AF$10,2,TRUE)*AP$2</f>
        <v>0.24</v>
      </c>
      <c r="AQ130" s="59">
        <f>VLOOKUP(AI130,'SCORE TALLER'!$AG$2:$AH$10,2,TRUE)*AQ$2</f>
        <v>0.32</v>
      </c>
      <c r="AR130" s="59">
        <f>VLOOKUP(AC130,'SCORE TALLER'!$U$2:$V$10,2,FALSE)*AR$2</f>
        <v>0.03</v>
      </c>
      <c r="AS130" s="59">
        <f>VLOOKUP(AE130,'SCORE TALLER'!$Y$2:$Z$10,2,FALSE)*AS$2</f>
        <v>0.03</v>
      </c>
      <c r="AT130" s="59">
        <f>VLOOKUP(Z130,'SCORE TALLER'!$O$2:$P$10,2,TRUE)*AT$2</f>
        <v>0.03</v>
      </c>
      <c r="AU130" s="59">
        <f>VLOOKUP(S130,'SCORE TALLER'!$A$2:$B$10,2,FALSE)*AU$2</f>
        <v>0.15000000000000002</v>
      </c>
      <c r="AV130" s="59">
        <f>VLOOKUP(AJ130,'SCORE TALLER'!$AI$2:$AJ$10,2,TRUE)*AV$2</f>
        <v>0.15000000000000002</v>
      </c>
      <c r="AW130" s="59">
        <f>VLOOKUP(AK130,'SCORE TALLER'!$AK$2:$AL$10,2,TRUE)*AW$2</f>
        <v>0.25</v>
      </c>
      <c r="AX130" s="59">
        <f>VLOOKUP(T130,'SCORE TALLER'!$C$2:$D$10,2,FALSE)*AX$2</f>
        <v>0</v>
      </c>
      <c r="AY130" s="59">
        <f>VLOOKUP(W130,'SCORE TALLER'!$I$2:$J$10,2,TRUE)*AY$2</f>
        <v>0</v>
      </c>
      <c r="AZ130" s="59">
        <f>VLOOKUP(X130,'SCORE TALLER'!$K$2:$L$10,2,TRUE)*AZ$2</f>
        <v>0</v>
      </c>
      <c r="BA130" s="59">
        <f>VLOOKUP(U130,'SCORE TALLER'!$E$2:$F$10,2,FALSE)*BA$2</f>
        <v>0</v>
      </c>
      <c r="BB130" s="59">
        <f>VLOOKUP(Y130,'SCORE TALLER'!$M$2:$N$10,2,TRUE)*BB$2</f>
        <v>0.01</v>
      </c>
      <c r="BC130" s="59">
        <f>VLOOKUP(AA130,'SCORE TALLER'!$Q$2:$R$10,2,FALSE)*BC$2</f>
        <v>0</v>
      </c>
      <c r="BD130" s="59">
        <f>VLOOKUP(V130,'SCORE TALLER'!$G$2:$H$10,2,FALSE)*BD$2</f>
        <v>0</v>
      </c>
      <c r="BE130" s="59">
        <f>VLOOKUP(AF130,'SCORE TALLER'!$AA$2:$AB$10,2,FALSE)*BE$2</f>
        <v>0.5</v>
      </c>
      <c r="BF130" s="59">
        <f>VLOOKUP(AL130,'SCORE TALLER'!$AM$2:$AN$10,2,TRUE)*BF$2</f>
        <v>0.30000000000000004</v>
      </c>
      <c r="BG130" s="67">
        <f t="shared" si="25"/>
        <v>2.3599999999999994</v>
      </c>
      <c r="BH130" s="67" t="str">
        <f>VLOOKUP(BG130,'SCORE TALLER'!$AP$2:$AQ$7,2,TRUE)</f>
        <v>3. Medio</v>
      </c>
      <c r="BI130" s="67" t="str">
        <f t="shared" si="26"/>
        <v>LBZ</v>
      </c>
      <c r="BJ130" s="67" t="str">
        <f t="shared" si="32"/>
        <v>A</v>
      </c>
      <c r="BK130" s="67" t="str">
        <f t="shared" si="27"/>
        <v>D</v>
      </c>
      <c r="BL130" s="86">
        <f t="shared" si="28"/>
        <v>0</v>
      </c>
      <c r="BM130" s="86">
        <f t="shared" si="29"/>
        <v>4858000</v>
      </c>
    </row>
    <row r="131" spans="1:65" x14ac:dyDescent="0.3">
      <c r="A131" s="57">
        <v>2280880</v>
      </c>
      <c r="B131" s="12" t="s">
        <v>269</v>
      </c>
      <c r="C131" s="58" t="s">
        <v>105</v>
      </c>
      <c r="D131" s="58" t="s">
        <v>115</v>
      </c>
      <c r="E131" s="58"/>
      <c r="F131" s="58">
        <v>4358650</v>
      </c>
      <c r="G131" s="58">
        <f t="shared" si="17"/>
        <v>3170530</v>
      </c>
      <c r="H131" s="58">
        <f t="shared" si="18"/>
        <v>3170530</v>
      </c>
      <c r="I131" s="58">
        <v>4359000</v>
      </c>
      <c r="J131" s="58">
        <v>153448</v>
      </c>
      <c r="K131" s="58">
        <v>0</v>
      </c>
      <c r="L131" s="58">
        <v>0</v>
      </c>
      <c r="M131" s="58">
        <v>1188120</v>
      </c>
      <c r="N131" s="58">
        <f>VLOOKUP(AD131,'tabla ingresos'!$A$3:$D$15,4,FALSE)</f>
        <v>1000000</v>
      </c>
      <c r="O131" s="58">
        <v>131155.42623443922</v>
      </c>
      <c r="P131" s="58">
        <v>3343000</v>
      </c>
      <c r="Q131" s="58">
        <v>2417000</v>
      </c>
      <c r="R131" s="12">
        <v>68307</v>
      </c>
      <c r="S131" s="12" t="s">
        <v>88</v>
      </c>
      <c r="T131" s="12" t="s">
        <v>89</v>
      </c>
      <c r="U131" s="12" t="s">
        <v>10</v>
      </c>
      <c r="V131" s="12">
        <v>4</v>
      </c>
      <c r="W131" s="12">
        <v>0</v>
      </c>
      <c r="X131" s="12">
        <v>0</v>
      </c>
      <c r="Y131" s="59">
        <v>3.0684931506849313</v>
      </c>
      <c r="Z131" s="59">
        <v>45.12054794520548</v>
      </c>
      <c r="AA131" s="12">
        <v>1</v>
      </c>
      <c r="AB131" s="12">
        <v>2</v>
      </c>
      <c r="AC131" s="12">
        <v>1</v>
      </c>
      <c r="AD131" s="12">
        <v>2</v>
      </c>
      <c r="AE131" s="12">
        <v>1</v>
      </c>
      <c r="AF131" s="58" t="s">
        <v>0</v>
      </c>
      <c r="AG131" s="66">
        <f t="shared" si="19"/>
        <v>0.18973561748962617</v>
      </c>
      <c r="AH131" s="67">
        <f t="shared" si="20"/>
        <v>5.134433333333333</v>
      </c>
      <c r="AI131" s="67">
        <f t="shared" si="21"/>
        <v>0.79208000000000001</v>
      </c>
      <c r="AJ131" s="67">
        <f t="shared" si="22"/>
        <v>2.1136866666666667</v>
      </c>
      <c r="AK131" s="67">
        <f t="shared" si="23"/>
        <v>2.1136866666666667</v>
      </c>
      <c r="AL131" s="67">
        <f t="shared" si="24"/>
        <v>1.6113333333333333</v>
      </c>
      <c r="AM131" s="59">
        <f>VLOOKUP(AG131,'SCORE TALLER'!$AC$2:$AD$10,2,TRUE)*AM$2</f>
        <v>0</v>
      </c>
      <c r="AN131" s="59">
        <f>VLOOKUP(AD131,'SCORE TALLER'!$W$2:$X$10,2,TRUE)*AN$2</f>
        <v>0.32</v>
      </c>
      <c r="AO131" s="59">
        <f>VLOOKUP(AB131,'SCORE TALLER'!$S$2:$T$10,2,FALSE)*AO$2</f>
        <v>0.04</v>
      </c>
      <c r="AP131" s="59">
        <f>VLOOKUP(AH131,'SCORE TALLER'!$AE$2:$AF$10,2,TRUE)*AP$2</f>
        <v>0.08</v>
      </c>
      <c r="AQ131" s="59">
        <f>VLOOKUP(AI131,'SCORE TALLER'!$AG$2:$AH$10,2,TRUE)*AQ$2</f>
        <v>0.4</v>
      </c>
      <c r="AR131" s="59">
        <f>VLOOKUP(AC131,'SCORE TALLER'!$U$2:$V$10,2,FALSE)*AR$2</f>
        <v>0.05</v>
      </c>
      <c r="AS131" s="59">
        <f>VLOOKUP(AE131,'SCORE TALLER'!$Y$2:$Z$10,2,FALSE)*AS$2</f>
        <v>0.03</v>
      </c>
      <c r="AT131" s="59">
        <f>VLOOKUP(Z131,'SCORE TALLER'!$O$2:$P$10,2,TRUE)*AT$2</f>
        <v>0.02</v>
      </c>
      <c r="AU131" s="59">
        <f>VLOOKUP(S131,'SCORE TALLER'!$A$2:$B$10,2,FALSE)*AU$2</f>
        <v>0.25</v>
      </c>
      <c r="AV131" s="59">
        <f>VLOOKUP(AJ131,'SCORE TALLER'!$AI$2:$AJ$10,2,TRUE)*AV$2</f>
        <v>0.15000000000000002</v>
      </c>
      <c r="AW131" s="59">
        <f>VLOOKUP(AK131,'SCORE TALLER'!$AK$2:$AL$10,2,TRUE)*AW$2</f>
        <v>0.15000000000000002</v>
      </c>
      <c r="AX131" s="59">
        <f>VLOOKUP(T131,'SCORE TALLER'!$C$2:$D$10,2,FALSE)*AX$2</f>
        <v>0</v>
      </c>
      <c r="AY131" s="59">
        <f>VLOOKUP(W131,'SCORE TALLER'!$I$2:$J$10,2,TRUE)*AY$2</f>
        <v>0</v>
      </c>
      <c r="AZ131" s="59">
        <f>VLOOKUP(X131,'SCORE TALLER'!$K$2:$L$10,2,TRUE)*AZ$2</f>
        <v>0</v>
      </c>
      <c r="BA131" s="59">
        <f>VLOOKUP(U131,'SCORE TALLER'!$E$2:$F$10,2,FALSE)*BA$2</f>
        <v>0</v>
      </c>
      <c r="BB131" s="59">
        <f>VLOOKUP(Y131,'SCORE TALLER'!$M$2:$N$10,2,TRUE)*BB$2</f>
        <v>0.04</v>
      </c>
      <c r="BC131" s="59">
        <f>VLOOKUP(AA131,'SCORE TALLER'!$Q$2:$R$10,2,FALSE)*BC$2</f>
        <v>0.05</v>
      </c>
      <c r="BD131" s="59">
        <f>VLOOKUP(V131,'SCORE TALLER'!$G$2:$H$10,2,FALSE)*BD$2</f>
        <v>0</v>
      </c>
      <c r="BE131" s="59">
        <f>VLOOKUP(AF131,'SCORE TALLER'!$AA$2:$AB$10,2,FALSE)*BE$2</f>
        <v>0.5</v>
      </c>
      <c r="BF131" s="59">
        <f>VLOOKUP(AL131,'SCORE TALLER'!$AM$2:$AN$10,2,TRUE)*BF$2</f>
        <v>0.30000000000000004</v>
      </c>
      <c r="BG131" s="67">
        <f t="shared" si="25"/>
        <v>2.38</v>
      </c>
      <c r="BH131" s="67" t="str">
        <f>VLOOKUP(BG131,'SCORE TALLER'!$AP$2:$AQ$7,2,TRUE)</f>
        <v>3. Medio</v>
      </c>
      <c r="BI131" s="67" t="str">
        <f t="shared" si="26"/>
        <v>LBZ</v>
      </c>
      <c r="BJ131" s="67" t="str">
        <f t="shared" si="32"/>
        <v>A</v>
      </c>
      <c r="BK131" s="67" t="str">
        <f t="shared" si="27"/>
        <v>E</v>
      </c>
      <c r="BL131" s="86">
        <f t="shared" si="28"/>
        <v>3170530</v>
      </c>
      <c r="BM131" s="86">
        <f t="shared" si="29"/>
        <v>2417000</v>
      </c>
    </row>
    <row r="132" spans="1:65" x14ac:dyDescent="0.3">
      <c r="A132" s="57">
        <v>82448248</v>
      </c>
      <c r="B132" s="12" t="s">
        <v>270</v>
      </c>
      <c r="C132" s="58" t="s">
        <v>105</v>
      </c>
      <c r="D132" s="58" t="s">
        <v>115</v>
      </c>
      <c r="E132" s="58">
        <v>774834</v>
      </c>
      <c r="F132" s="58">
        <v>4849987</v>
      </c>
      <c r="G132" s="58">
        <f t="shared" si="17"/>
        <v>3842283</v>
      </c>
      <c r="H132" s="58">
        <f t="shared" si="18"/>
        <v>2402283</v>
      </c>
      <c r="I132" s="58">
        <v>4850000</v>
      </c>
      <c r="J132" s="58">
        <v>199098</v>
      </c>
      <c r="K132" s="58">
        <v>0</v>
      </c>
      <c r="L132" s="58">
        <v>1440000</v>
      </c>
      <c r="M132" s="58">
        <v>1007704</v>
      </c>
      <c r="N132" s="58">
        <f>VLOOKUP(AD132,'tabla ingresos'!$A$3:$D$15,4,FALSE)</f>
        <v>1000000</v>
      </c>
      <c r="O132" s="58">
        <v>86665.371388536121</v>
      </c>
      <c r="P132" s="58">
        <v>2209000</v>
      </c>
      <c r="Q132" s="58">
        <v>2209000</v>
      </c>
      <c r="R132" s="12">
        <v>8001</v>
      </c>
      <c r="S132" s="12" t="s">
        <v>87</v>
      </c>
      <c r="T132" s="12" t="s">
        <v>89</v>
      </c>
      <c r="U132" s="12" t="s">
        <v>10</v>
      </c>
      <c r="V132" s="12">
        <v>4</v>
      </c>
      <c r="W132" s="12">
        <v>0</v>
      </c>
      <c r="X132" s="12">
        <v>0</v>
      </c>
      <c r="Y132" s="59">
        <v>3.2630136986301368</v>
      </c>
      <c r="Z132" s="59">
        <v>25.306849315068494</v>
      </c>
      <c r="AA132" s="12">
        <v>1</v>
      </c>
      <c r="AB132" s="12">
        <v>0</v>
      </c>
      <c r="AC132" s="12">
        <v>2</v>
      </c>
      <c r="AD132" s="12">
        <v>2</v>
      </c>
      <c r="AE132" s="12">
        <v>1</v>
      </c>
      <c r="AF132" s="58" t="s">
        <v>0</v>
      </c>
      <c r="AG132" s="66">
        <f t="shared" si="19"/>
        <v>0.19050891425902408</v>
      </c>
      <c r="AH132" s="67">
        <f t="shared" si="20"/>
        <v>4.7059913333333334</v>
      </c>
      <c r="AI132" s="67">
        <f t="shared" si="21"/>
        <v>1.1883586666666666</v>
      </c>
      <c r="AJ132" s="67">
        <f t="shared" si="22"/>
        <v>2.5615220000000001</v>
      </c>
      <c r="AK132" s="67">
        <f t="shared" si="23"/>
        <v>1.6015219999999999</v>
      </c>
      <c r="AL132" s="67">
        <f t="shared" si="24"/>
        <v>1.4726666666666666</v>
      </c>
      <c r="AM132" s="59">
        <f>VLOOKUP(AG132,'SCORE TALLER'!$AC$2:$AD$10,2,TRUE)*AM$2</f>
        <v>0</v>
      </c>
      <c r="AN132" s="59">
        <f>VLOOKUP(AD132,'SCORE TALLER'!$W$2:$X$10,2,TRUE)*AN$2</f>
        <v>0.32</v>
      </c>
      <c r="AO132" s="59">
        <f>VLOOKUP(AB132,'SCORE TALLER'!$S$2:$T$10,2,FALSE)*AO$2</f>
        <v>0.05</v>
      </c>
      <c r="AP132" s="59">
        <f>VLOOKUP(AH132,'SCORE TALLER'!$AE$2:$AF$10,2,TRUE)*AP$2</f>
        <v>0</v>
      </c>
      <c r="AQ132" s="59">
        <f>VLOOKUP(AI132,'SCORE TALLER'!$AG$2:$AH$10,2,TRUE)*AQ$2</f>
        <v>0.32</v>
      </c>
      <c r="AR132" s="59">
        <f>VLOOKUP(AC132,'SCORE TALLER'!$U$2:$V$10,2,FALSE)*AR$2</f>
        <v>0.04</v>
      </c>
      <c r="AS132" s="59">
        <f>VLOOKUP(AE132,'SCORE TALLER'!$Y$2:$Z$10,2,FALSE)*AS$2</f>
        <v>0.03</v>
      </c>
      <c r="AT132" s="59">
        <f>VLOOKUP(Z132,'SCORE TALLER'!$O$2:$P$10,2,TRUE)*AT$2</f>
        <v>0.04</v>
      </c>
      <c r="AU132" s="59">
        <f>VLOOKUP(S132,'SCORE TALLER'!$A$2:$B$10,2,FALSE)*AU$2</f>
        <v>0.15000000000000002</v>
      </c>
      <c r="AV132" s="59">
        <f>VLOOKUP(AJ132,'SCORE TALLER'!$AI$2:$AJ$10,2,TRUE)*AV$2</f>
        <v>0.15000000000000002</v>
      </c>
      <c r="AW132" s="59">
        <f>VLOOKUP(AK132,'SCORE TALLER'!$AK$2:$AL$10,2,TRUE)*AW$2</f>
        <v>0.2</v>
      </c>
      <c r="AX132" s="59">
        <f>VLOOKUP(T132,'SCORE TALLER'!$C$2:$D$10,2,FALSE)*AX$2</f>
        <v>0</v>
      </c>
      <c r="AY132" s="59">
        <f>VLOOKUP(W132,'SCORE TALLER'!$I$2:$J$10,2,TRUE)*AY$2</f>
        <v>0</v>
      </c>
      <c r="AZ132" s="59">
        <f>VLOOKUP(X132,'SCORE TALLER'!$K$2:$L$10,2,TRUE)*AZ$2</f>
        <v>0</v>
      </c>
      <c r="BA132" s="59">
        <f>VLOOKUP(U132,'SCORE TALLER'!$E$2:$F$10,2,FALSE)*BA$2</f>
        <v>0</v>
      </c>
      <c r="BB132" s="59">
        <f>VLOOKUP(Y132,'SCORE TALLER'!$M$2:$N$10,2,TRUE)*BB$2</f>
        <v>0.04</v>
      </c>
      <c r="BC132" s="59">
        <f>VLOOKUP(AA132,'SCORE TALLER'!$Q$2:$R$10,2,FALSE)*BC$2</f>
        <v>0.05</v>
      </c>
      <c r="BD132" s="59">
        <f>VLOOKUP(V132,'SCORE TALLER'!$G$2:$H$10,2,FALSE)*BD$2</f>
        <v>0</v>
      </c>
      <c r="BE132" s="59">
        <f>VLOOKUP(AF132,'SCORE TALLER'!$AA$2:$AB$10,2,FALSE)*BE$2</f>
        <v>0.5</v>
      </c>
      <c r="BF132" s="59">
        <f>VLOOKUP(AL132,'SCORE TALLER'!$AM$2:$AN$10,2,TRUE)*BF$2</f>
        <v>0.2</v>
      </c>
      <c r="BG132" s="67">
        <f t="shared" si="25"/>
        <v>2.0900000000000003</v>
      </c>
      <c r="BH132" s="67" t="str">
        <f>VLOOKUP(BG132,'SCORE TALLER'!$AP$2:$AQ$7,2,TRUE)</f>
        <v>3. Medio</v>
      </c>
      <c r="BI132" s="67" t="str">
        <f t="shared" si="26"/>
        <v>LBZ</v>
      </c>
      <c r="BJ132" s="67" t="str">
        <f t="shared" si="32"/>
        <v>A</v>
      </c>
      <c r="BK132" s="67" t="str">
        <f t="shared" si="27"/>
        <v>E</v>
      </c>
      <c r="BL132" s="86">
        <f t="shared" si="28"/>
        <v>2402283</v>
      </c>
      <c r="BM132" s="86">
        <f t="shared" si="29"/>
        <v>2209000</v>
      </c>
    </row>
    <row r="133" spans="1:65" x14ac:dyDescent="0.3">
      <c r="A133" s="57">
        <v>2224804284</v>
      </c>
      <c r="B133" s="12" t="s">
        <v>271</v>
      </c>
      <c r="C133" s="58" t="s">
        <v>105</v>
      </c>
      <c r="D133" s="58" t="s">
        <v>30</v>
      </c>
      <c r="E133" s="58">
        <v>2465916</v>
      </c>
      <c r="F133" s="58">
        <v>9613956</v>
      </c>
      <c r="G133" s="58">
        <f t="shared" ref="G133:G196" si="33">+IF(F133&gt;M133+100000,F133-M133,0)</f>
        <v>8241692</v>
      </c>
      <c r="H133" s="58">
        <f t="shared" ref="H133:H196" si="34">IF(G133&gt;L133+100000,G133-L133,0)</f>
        <v>4841692</v>
      </c>
      <c r="I133" s="58">
        <v>9614000</v>
      </c>
      <c r="J133" s="58">
        <v>321239</v>
      </c>
      <c r="K133" s="58">
        <v>0</v>
      </c>
      <c r="L133" s="58">
        <v>3400000</v>
      </c>
      <c r="M133" s="58">
        <v>1372264</v>
      </c>
      <c r="N133" s="58">
        <f>VLOOKUP(AD133,'tabla ingresos'!$A$3:$D$15,4,FALSE)</f>
        <v>1000000</v>
      </c>
      <c r="O133" s="58">
        <v>140851.84274079802</v>
      </c>
      <c r="P133" s="58">
        <v>6332000</v>
      </c>
      <c r="Q133" s="58">
        <v>2188000</v>
      </c>
      <c r="R133" s="12">
        <v>76275</v>
      </c>
      <c r="S133" s="12" t="s">
        <v>87</v>
      </c>
      <c r="T133" s="12" t="s">
        <v>89</v>
      </c>
      <c r="U133" s="12" t="s">
        <v>10</v>
      </c>
      <c r="V133" s="12">
        <v>4</v>
      </c>
      <c r="W133" s="12">
        <v>0</v>
      </c>
      <c r="X133" s="12">
        <v>0</v>
      </c>
      <c r="Y133" s="59">
        <v>4.5835616438356164</v>
      </c>
      <c r="Z133" s="59">
        <v>26.284931506849315</v>
      </c>
      <c r="AA133" s="12">
        <v>1</v>
      </c>
      <c r="AB133" s="12">
        <v>0</v>
      </c>
      <c r="AC133" s="12">
        <v>1</v>
      </c>
      <c r="AD133" s="12">
        <v>2</v>
      </c>
      <c r="AE133" s="12">
        <v>1</v>
      </c>
      <c r="AF133" s="58" t="s">
        <v>22</v>
      </c>
      <c r="AG133" s="66">
        <f t="shared" ref="AG133:AG196" si="35">+(O133+J133)/(N133*1.5)</f>
        <v>0.30806056182719865</v>
      </c>
      <c r="AH133" s="67">
        <f t="shared" ref="AH133:AH196" si="36">+(P133+F133)/(N133*1.5)</f>
        <v>10.630637333333333</v>
      </c>
      <c r="AI133" s="67">
        <f t="shared" ref="AI133:AI196" si="37">+(E133+M133)/(N133*1.5)</f>
        <v>2.5587866666666668</v>
      </c>
      <c r="AJ133" s="67">
        <f t="shared" ref="AJ133:AJ196" si="38">+G133/(N133*1.5)</f>
        <v>5.4944613333333336</v>
      </c>
      <c r="AK133" s="67">
        <f t="shared" ref="AK133:AK196" si="39">+H133/(N133*1.5)</f>
        <v>3.2277946666666666</v>
      </c>
      <c r="AL133" s="67">
        <f t="shared" ref="AL133:AL196" si="40">+Q133/(N133*1.5)</f>
        <v>1.4586666666666666</v>
      </c>
      <c r="AM133" s="59">
        <f>VLOOKUP(AG133,'SCORE TALLER'!$AC$2:$AD$10,2,TRUE)*AM$2</f>
        <v>0</v>
      </c>
      <c r="AN133" s="59">
        <f>VLOOKUP(AD133,'SCORE TALLER'!$W$2:$X$10,2,TRUE)*AN$2</f>
        <v>0.32</v>
      </c>
      <c r="AO133" s="59">
        <f>VLOOKUP(AB133,'SCORE TALLER'!$S$2:$T$10,2,FALSE)*AO$2</f>
        <v>0.05</v>
      </c>
      <c r="AP133" s="59">
        <f>VLOOKUP(AH133,'SCORE TALLER'!$AE$2:$AF$10,2,TRUE)*AP$2</f>
        <v>0.16</v>
      </c>
      <c r="AQ133" s="59">
        <f>VLOOKUP(AI133,'SCORE TALLER'!$AG$2:$AH$10,2,TRUE)*AQ$2</f>
        <v>0.24</v>
      </c>
      <c r="AR133" s="59">
        <f>VLOOKUP(AC133,'SCORE TALLER'!$U$2:$V$10,2,FALSE)*AR$2</f>
        <v>0.05</v>
      </c>
      <c r="AS133" s="59">
        <f>VLOOKUP(AE133,'SCORE TALLER'!$Y$2:$Z$10,2,FALSE)*AS$2</f>
        <v>0.03</v>
      </c>
      <c r="AT133" s="59">
        <f>VLOOKUP(Z133,'SCORE TALLER'!$O$2:$P$10,2,TRUE)*AT$2</f>
        <v>0.04</v>
      </c>
      <c r="AU133" s="59">
        <f>VLOOKUP(S133,'SCORE TALLER'!$A$2:$B$10,2,FALSE)*AU$2</f>
        <v>0.15000000000000002</v>
      </c>
      <c r="AV133" s="59">
        <f>VLOOKUP(AJ133,'SCORE TALLER'!$AI$2:$AJ$10,2,TRUE)*AV$2</f>
        <v>0</v>
      </c>
      <c r="AW133" s="59">
        <f>VLOOKUP(AK133,'SCORE TALLER'!$AK$2:$AL$10,2,TRUE)*AW$2</f>
        <v>0.1</v>
      </c>
      <c r="AX133" s="59">
        <f>VLOOKUP(T133,'SCORE TALLER'!$C$2:$D$10,2,FALSE)*AX$2</f>
        <v>0</v>
      </c>
      <c r="AY133" s="59">
        <f>VLOOKUP(W133,'SCORE TALLER'!$I$2:$J$10,2,TRUE)*AY$2</f>
        <v>0</v>
      </c>
      <c r="AZ133" s="59">
        <f>VLOOKUP(X133,'SCORE TALLER'!$K$2:$L$10,2,TRUE)*AZ$2</f>
        <v>0</v>
      </c>
      <c r="BA133" s="59">
        <f>VLOOKUP(U133,'SCORE TALLER'!$E$2:$F$10,2,FALSE)*BA$2</f>
        <v>0</v>
      </c>
      <c r="BB133" s="59">
        <f>VLOOKUP(Y133,'SCORE TALLER'!$M$2:$N$10,2,TRUE)*BB$2</f>
        <v>0.03</v>
      </c>
      <c r="BC133" s="59">
        <f>VLOOKUP(AA133,'SCORE TALLER'!$Q$2:$R$10,2,FALSE)*BC$2</f>
        <v>0.05</v>
      </c>
      <c r="BD133" s="59">
        <f>VLOOKUP(V133,'SCORE TALLER'!$G$2:$H$10,2,FALSE)*BD$2</f>
        <v>0</v>
      </c>
      <c r="BE133" s="59">
        <f>VLOOKUP(AF133,'SCORE TALLER'!$AA$2:$AB$10,2,FALSE)*BE$2</f>
        <v>0.5</v>
      </c>
      <c r="BF133" s="59">
        <f>VLOOKUP(AL133,'SCORE TALLER'!$AM$2:$AN$10,2,TRUE)*BF$2</f>
        <v>0.2</v>
      </c>
      <c r="BG133" s="67">
        <f t="shared" ref="BG133:BG196" si="41">+SUM(AM133:BF133)</f>
        <v>1.9200000000000002</v>
      </c>
      <c r="BH133" s="67" t="str">
        <f>VLOOKUP(BG133,'SCORE TALLER'!$AP$2:$AQ$7,2,TRUE)</f>
        <v>2. Normal</v>
      </c>
      <c r="BI133" s="67" t="str">
        <f t="shared" ref="BI133:BI196" si="42">+T133</f>
        <v>LBZ</v>
      </c>
      <c r="BJ133" s="67" t="str">
        <f t="shared" si="32"/>
        <v>A</v>
      </c>
      <c r="BK133" s="67" t="str">
        <f t="shared" ref="BK133:BK196" si="43">+AF133</f>
        <v>D</v>
      </c>
      <c r="BL133" s="86">
        <f t="shared" ref="BL133:BL196" si="44">+H133</f>
        <v>4841692</v>
      </c>
      <c r="BM133" s="86">
        <f t="shared" ref="BM133:BM196" si="45">+Q133</f>
        <v>2188000</v>
      </c>
    </row>
    <row r="134" spans="1:65" x14ac:dyDescent="0.3">
      <c r="A134" s="57">
        <v>66068808</v>
      </c>
      <c r="B134" s="12" t="s">
        <v>272</v>
      </c>
      <c r="C134" s="58" t="s">
        <v>105</v>
      </c>
      <c r="D134" s="58" t="s">
        <v>115</v>
      </c>
      <c r="E134" s="58"/>
      <c r="F134" s="58">
        <v>10916478</v>
      </c>
      <c r="G134" s="58">
        <f t="shared" si="33"/>
        <v>4265558</v>
      </c>
      <c r="H134" s="58">
        <f t="shared" si="34"/>
        <v>0</v>
      </c>
      <c r="I134" s="58">
        <v>10916000</v>
      </c>
      <c r="J134" s="58">
        <v>296942</v>
      </c>
      <c r="K134" s="58">
        <v>0</v>
      </c>
      <c r="L134" s="58">
        <v>4198196</v>
      </c>
      <c r="M134" s="58">
        <v>6650920</v>
      </c>
      <c r="N134" s="58">
        <f>VLOOKUP(AD134,'tabla ingresos'!$A$3:$D$15,4,FALSE)</f>
        <v>1000000</v>
      </c>
      <c r="O134" s="58">
        <v>48070.251447072733</v>
      </c>
      <c r="P134" s="58">
        <v>2161000</v>
      </c>
      <c r="Q134" s="58">
        <v>2161000</v>
      </c>
      <c r="R134" s="12">
        <v>76130</v>
      </c>
      <c r="S134" s="12" t="s">
        <v>87</v>
      </c>
      <c r="T134" s="12" t="s">
        <v>89</v>
      </c>
      <c r="U134" s="12" t="s">
        <v>10</v>
      </c>
      <c r="V134" s="12">
        <v>4</v>
      </c>
      <c r="W134" s="12">
        <v>0</v>
      </c>
      <c r="X134" s="12">
        <v>0</v>
      </c>
      <c r="Y134" s="59">
        <v>12.416438356164383</v>
      </c>
      <c r="Z134" s="59">
        <v>41.169863013698631</v>
      </c>
      <c r="AA134" s="12">
        <v>2</v>
      </c>
      <c r="AB134" s="12">
        <v>2</v>
      </c>
      <c r="AC134" s="12">
        <v>2</v>
      </c>
      <c r="AD134" s="12">
        <v>2</v>
      </c>
      <c r="AE134" s="12">
        <v>3</v>
      </c>
      <c r="AF134" s="58" t="s">
        <v>0</v>
      </c>
      <c r="AG134" s="66">
        <f t="shared" si="35"/>
        <v>0.23000816763138182</v>
      </c>
      <c r="AH134" s="67">
        <f t="shared" si="36"/>
        <v>8.7183186666666668</v>
      </c>
      <c r="AI134" s="67">
        <f t="shared" si="37"/>
        <v>4.4339466666666665</v>
      </c>
      <c r="AJ134" s="67">
        <f t="shared" si="38"/>
        <v>2.8437053333333333</v>
      </c>
      <c r="AK134" s="67">
        <f t="shared" si="39"/>
        <v>0</v>
      </c>
      <c r="AL134" s="67">
        <f t="shared" si="40"/>
        <v>1.4406666666666668</v>
      </c>
      <c r="AM134" s="59">
        <f>VLOOKUP(AG134,'SCORE TALLER'!$AC$2:$AD$10,2,TRUE)*AM$2</f>
        <v>0</v>
      </c>
      <c r="AN134" s="59">
        <f>VLOOKUP(AD134,'SCORE TALLER'!$W$2:$X$10,2,TRUE)*AN$2</f>
        <v>0.32</v>
      </c>
      <c r="AO134" s="59">
        <f>VLOOKUP(AB134,'SCORE TALLER'!$S$2:$T$10,2,FALSE)*AO$2</f>
        <v>0.04</v>
      </c>
      <c r="AP134" s="59">
        <f>VLOOKUP(AH134,'SCORE TALLER'!$AE$2:$AF$10,2,TRUE)*AP$2</f>
        <v>0.08</v>
      </c>
      <c r="AQ134" s="59">
        <f>VLOOKUP(AI134,'SCORE TALLER'!$AG$2:$AH$10,2,TRUE)*AQ$2</f>
        <v>0.08</v>
      </c>
      <c r="AR134" s="59">
        <f>VLOOKUP(AC134,'SCORE TALLER'!$U$2:$V$10,2,FALSE)*AR$2</f>
        <v>0.04</v>
      </c>
      <c r="AS134" s="59">
        <f>VLOOKUP(AE134,'SCORE TALLER'!$Y$2:$Z$10,2,FALSE)*AS$2</f>
        <v>0.02</v>
      </c>
      <c r="AT134" s="59">
        <f>VLOOKUP(Z134,'SCORE TALLER'!$O$2:$P$10,2,TRUE)*AT$2</f>
        <v>0.03</v>
      </c>
      <c r="AU134" s="59">
        <f>VLOOKUP(S134,'SCORE TALLER'!$A$2:$B$10,2,FALSE)*AU$2</f>
        <v>0.15000000000000002</v>
      </c>
      <c r="AV134" s="59">
        <f>VLOOKUP(AJ134,'SCORE TALLER'!$AI$2:$AJ$10,2,TRUE)*AV$2</f>
        <v>0.15000000000000002</v>
      </c>
      <c r="AW134" s="59">
        <f>VLOOKUP(AK134,'SCORE TALLER'!$AK$2:$AL$10,2,TRUE)*AW$2</f>
        <v>0.25</v>
      </c>
      <c r="AX134" s="59">
        <f>VLOOKUP(T134,'SCORE TALLER'!$C$2:$D$10,2,FALSE)*AX$2</f>
        <v>0</v>
      </c>
      <c r="AY134" s="59">
        <f>VLOOKUP(W134,'SCORE TALLER'!$I$2:$J$10,2,TRUE)*AY$2</f>
        <v>0</v>
      </c>
      <c r="AZ134" s="59">
        <f>VLOOKUP(X134,'SCORE TALLER'!$K$2:$L$10,2,TRUE)*AZ$2</f>
        <v>0</v>
      </c>
      <c r="BA134" s="59">
        <f>VLOOKUP(U134,'SCORE TALLER'!$E$2:$F$10,2,FALSE)*BA$2</f>
        <v>0</v>
      </c>
      <c r="BB134" s="59">
        <f>VLOOKUP(Y134,'SCORE TALLER'!$M$2:$N$10,2,TRUE)*BB$2</f>
        <v>0</v>
      </c>
      <c r="BC134" s="59">
        <f>VLOOKUP(AA134,'SCORE TALLER'!$Q$2:$R$10,2,FALSE)*BC$2</f>
        <v>0</v>
      </c>
      <c r="BD134" s="59">
        <f>VLOOKUP(V134,'SCORE TALLER'!$G$2:$H$10,2,FALSE)*BD$2</f>
        <v>0</v>
      </c>
      <c r="BE134" s="59">
        <f>VLOOKUP(AF134,'SCORE TALLER'!$AA$2:$AB$10,2,FALSE)*BE$2</f>
        <v>0.5</v>
      </c>
      <c r="BF134" s="59">
        <f>VLOOKUP(AL134,'SCORE TALLER'!$AM$2:$AN$10,2,TRUE)*BF$2</f>
        <v>0.2</v>
      </c>
      <c r="BG134" s="67">
        <f t="shared" si="41"/>
        <v>1.86</v>
      </c>
      <c r="BH134" s="67" t="str">
        <f>VLOOKUP(BG134,'SCORE TALLER'!$AP$2:$AQ$7,2,TRUE)</f>
        <v>2. Normal</v>
      </c>
      <c r="BI134" s="67" t="str">
        <f t="shared" si="42"/>
        <v>LBZ</v>
      </c>
      <c r="BJ134" s="67" t="str">
        <f t="shared" si="32"/>
        <v>A</v>
      </c>
      <c r="BK134" s="67" t="str">
        <f t="shared" si="43"/>
        <v>E</v>
      </c>
      <c r="BL134" s="86">
        <f t="shared" si="44"/>
        <v>0</v>
      </c>
      <c r="BM134" s="86">
        <f t="shared" si="45"/>
        <v>2161000</v>
      </c>
    </row>
    <row r="135" spans="1:65" x14ac:dyDescent="0.3">
      <c r="A135" s="57">
        <v>42844820</v>
      </c>
      <c r="B135" s="12" t="s">
        <v>273</v>
      </c>
      <c r="C135" s="58" t="s">
        <v>105</v>
      </c>
      <c r="D135" s="58" t="s">
        <v>115</v>
      </c>
      <c r="E135" s="58">
        <v>1018333</v>
      </c>
      <c r="F135" s="58">
        <v>5892965</v>
      </c>
      <c r="G135" s="58">
        <f t="shared" si="33"/>
        <v>3169345</v>
      </c>
      <c r="H135" s="58">
        <f t="shared" si="34"/>
        <v>3169345</v>
      </c>
      <c r="I135" s="58">
        <v>5893000</v>
      </c>
      <c r="J135" s="58">
        <v>214129</v>
      </c>
      <c r="K135" s="58">
        <v>0</v>
      </c>
      <c r="L135" s="58">
        <v>0</v>
      </c>
      <c r="M135" s="58">
        <v>2723620</v>
      </c>
      <c r="N135" s="58">
        <f>VLOOKUP(AD135,'tabla ingresos'!$A$3:$D$15,4,FALSE)</f>
        <v>1000000</v>
      </c>
      <c r="O135" s="58">
        <v>84782.194463841806</v>
      </c>
      <c r="P135" s="58">
        <v>2161000</v>
      </c>
      <c r="Q135" s="58">
        <v>2161000</v>
      </c>
      <c r="R135" s="12">
        <v>8001</v>
      </c>
      <c r="S135" s="12" t="s">
        <v>88</v>
      </c>
      <c r="T135" s="12" t="s">
        <v>89</v>
      </c>
      <c r="U135" s="12" t="s">
        <v>10</v>
      </c>
      <c r="V135" s="12">
        <v>4</v>
      </c>
      <c r="W135" s="12">
        <v>0</v>
      </c>
      <c r="X135" s="12">
        <v>0</v>
      </c>
      <c r="Y135" s="59">
        <v>4.5287671232876709</v>
      </c>
      <c r="Z135" s="59">
        <v>52.364383561643834</v>
      </c>
      <c r="AA135" s="12">
        <v>2</v>
      </c>
      <c r="AB135" s="12">
        <v>5</v>
      </c>
      <c r="AC135" s="12">
        <v>2</v>
      </c>
      <c r="AD135" s="12">
        <v>2</v>
      </c>
      <c r="AE135" s="12">
        <v>3</v>
      </c>
      <c r="AF135" s="58" t="s">
        <v>0</v>
      </c>
      <c r="AG135" s="66">
        <f t="shared" si="35"/>
        <v>0.19927412964256119</v>
      </c>
      <c r="AH135" s="67">
        <f t="shared" si="36"/>
        <v>5.3693099999999996</v>
      </c>
      <c r="AI135" s="67">
        <f t="shared" si="37"/>
        <v>2.4946353333333335</v>
      </c>
      <c r="AJ135" s="67">
        <f t="shared" si="38"/>
        <v>2.1128966666666669</v>
      </c>
      <c r="AK135" s="67">
        <f t="shared" si="39"/>
        <v>2.1128966666666669</v>
      </c>
      <c r="AL135" s="67">
        <f t="shared" si="40"/>
        <v>1.4406666666666668</v>
      </c>
      <c r="AM135" s="59">
        <f>VLOOKUP(AG135,'SCORE TALLER'!$AC$2:$AD$10,2,TRUE)*AM$2</f>
        <v>0</v>
      </c>
      <c r="AN135" s="59">
        <f>VLOOKUP(AD135,'SCORE TALLER'!$W$2:$X$10,2,TRUE)*AN$2</f>
        <v>0.32</v>
      </c>
      <c r="AO135" s="59">
        <f>VLOOKUP(AB135,'SCORE TALLER'!$S$2:$T$10,2,FALSE)*AO$2</f>
        <v>0.01</v>
      </c>
      <c r="AP135" s="59">
        <f>VLOOKUP(AH135,'SCORE TALLER'!$AE$2:$AF$10,2,TRUE)*AP$2</f>
        <v>0.08</v>
      </c>
      <c r="AQ135" s="59">
        <f>VLOOKUP(AI135,'SCORE TALLER'!$AG$2:$AH$10,2,TRUE)*AQ$2</f>
        <v>0.24</v>
      </c>
      <c r="AR135" s="59">
        <f>VLOOKUP(AC135,'SCORE TALLER'!$U$2:$V$10,2,FALSE)*AR$2</f>
        <v>0.04</v>
      </c>
      <c r="AS135" s="59">
        <f>VLOOKUP(AE135,'SCORE TALLER'!$Y$2:$Z$10,2,FALSE)*AS$2</f>
        <v>0.02</v>
      </c>
      <c r="AT135" s="59">
        <f>VLOOKUP(Z135,'SCORE TALLER'!$O$2:$P$10,2,TRUE)*AT$2</f>
        <v>0.02</v>
      </c>
      <c r="AU135" s="59">
        <f>VLOOKUP(S135,'SCORE TALLER'!$A$2:$B$10,2,FALSE)*AU$2</f>
        <v>0.25</v>
      </c>
      <c r="AV135" s="59">
        <f>VLOOKUP(AJ135,'SCORE TALLER'!$AI$2:$AJ$10,2,TRUE)*AV$2</f>
        <v>0.15000000000000002</v>
      </c>
      <c r="AW135" s="59">
        <f>VLOOKUP(AK135,'SCORE TALLER'!$AK$2:$AL$10,2,TRUE)*AW$2</f>
        <v>0.15000000000000002</v>
      </c>
      <c r="AX135" s="59">
        <f>VLOOKUP(T135,'SCORE TALLER'!$C$2:$D$10,2,FALSE)*AX$2</f>
        <v>0</v>
      </c>
      <c r="AY135" s="59">
        <f>VLOOKUP(W135,'SCORE TALLER'!$I$2:$J$10,2,TRUE)*AY$2</f>
        <v>0</v>
      </c>
      <c r="AZ135" s="59">
        <f>VLOOKUP(X135,'SCORE TALLER'!$K$2:$L$10,2,TRUE)*AZ$2</f>
        <v>0</v>
      </c>
      <c r="BA135" s="59">
        <f>VLOOKUP(U135,'SCORE TALLER'!$E$2:$F$10,2,FALSE)*BA$2</f>
        <v>0</v>
      </c>
      <c r="BB135" s="59">
        <f>VLOOKUP(Y135,'SCORE TALLER'!$M$2:$N$10,2,TRUE)*BB$2</f>
        <v>0.03</v>
      </c>
      <c r="BC135" s="59">
        <f>VLOOKUP(AA135,'SCORE TALLER'!$Q$2:$R$10,2,FALSE)*BC$2</f>
        <v>0</v>
      </c>
      <c r="BD135" s="59">
        <f>VLOOKUP(V135,'SCORE TALLER'!$G$2:$H$10,2,FALSE)*BD$2</f>
        <v>0</v>
      </c>
      <c r="BE135" s="59">
        <f>VLOOKUP(AF135,'SCORE TALLER'!$AA$2:$AB$10,2,FALSE)*BE$2</f>
        <v>0.5</v>
      </c>
      <c r="BF135" s="59">
        <f>VLOOKUP(AL135,'SCORE TALLER'!$AM$2:$AN$10,2,TRUE)*BF$2</f>
        <v>0.2</v>
      </c>
      <c r="BG135" s="67">
        <f t="shared" si="41"/>
        <v>2.0100000000000002</v>
      </c>
      <c r="BH135" s="67" t="str">
        <f>VLOOKUP(BG135,'SCORE TALLER'!$AP$2:$AQ$7,2,TRUE)</f>
        <v>3. Medio</v>
      </c>
      <c r="BI135" s="67" t="str">
        <f t="shared" si="42"/>
        <v>LBZ</v>
      </c>
      <c r="BJ135" s="67" t="str">
        <f t="shared" si="32"/>
        <v>A</v>
      </c>
      <c r="BK135" s="67" t="str">
        <f t="shared" si="43"/>
        <v>E</v>
      </c>
      <c r="BL135" s="86">
        <f t="shared" si="44"/>
        <v>3169345</v>
      </c>
      <c r="BM135" s="86">
        <f t="shared" si="45"/>
        <v>2161000</v>
      </c>
    </row>
    <row r="136" spans="1:65" x14ac:dyDescent="0.3">
      <c r="A136" s="57">
        <v>2240626608</v>
      </c>
      <c r="B136" s="12" t="s">
        <v>274</v>
      </c>
      <c r="C136" s="58" t="s">
        <v>105</v>
      </c>
      <c r="D136" s="58" t="s">
        <v>115</v>
      </c>
      <c r="E136" s="58">
        <v>192057</v>
      </c>
      <c r="F136" s="58">
        <v>4815924</v>
      </c>
      <c r="G136" s="58">
        <f t="shared" si="33"/>
        <v>3413660</v>
      </c>
      <c r="H136" s="58">
        <f t="shared" si="34"/>
        <v>2213660</v>
      </c>
      <c r="I136" s="58">
        <v>4816000</v>
      </c>
      <c r="J136" s="58">
        <v>161398</v>
      </c>
      <c r="K136" s="58">
        <v>0</v>
      </c>
      <c r="L136" s="58">
        <v>1200000</v>
      </c>
      <c r="M136" s="58">
        <v>1402264</v>
      </c>
      <c r="N136" s="58">
        <f>VLOOKUP(AD136,'tabla ingresos'!$A$3:$D$15,4,FALSE)</f>
        <v>1000000</v>
      </c>
      <c r="O136" s="58">
        <v>84742.961611244013</v>
      </c>
      <c r="P136" s="58">
        <v>2160000</v>
      </c>
      <c r="Q136" s="58">
        <v>2160000</v>
      </c>
      <c r="R136" s="12">
        <v>76001</v>
      </c>
      <c r="S136" s="12" t="s">
        <v>87</v>
      </c>
      <c r="T136" s="12" t="s">
        <v>89</v>
      </c>
      <c r="U136" s="12" t="s">
        <v>10</v>
      </c>
      <c r="V136" s="12">
        <v>4</v>
      </c>
      <c r="W136" s="12">
        <v>0</v>
      </c>
      <c r="X136" s="12">
        <v>0</v>
      </c>
      <c r="Y136" s="59">
        <v>4.7178082191780826</v>
      </c>
      <c r="Z136" s="59">
        <v>33.945205479452056</v>
      </c>
      <c r="AA136" s="12">
        <v>2</v>
      </c>
      <c r="AB136" s="12">
        <v>0</v>
      </c>
      <c r="AC136" s="12">
        <v>1</v>
      </c>
      <c r="AD136" s="12">
        <v>2</v>
      </c>
      <c r="AE136" s="12">
        <v>1</v>
      </c>
      <c r="AF136" s="58" t="s">
        <v>0</v>
      </c>
      <c r="AG136" s="66">
        <f t="shared" si="35"/>
        <v>0.16409397440749601</v>
      </c>
      <c r="AH136" s="67">
        <f t="shared" si="36"/>
        <v>4.6506160000000003</v>
      </c>
      <c r="AI136" s="67">
        <f t="shared" si="37"/>
        <v>1.0628806666666666</v>
      </c>
      <c r="AJ136" s="67">
        <f t="shared" si="38"/>
        <v>2.2757733333333334</v>
      </c>
      <c r="AK136" s="67">
        <f t="shared" si="39"/>
        <v>1.4757733333333334</v>
      </c>
      <c r="AL136" s="67">
        <f t="shared" si="40"/>
        <v>1.44</v>
      </c>
      <c r="AM136" s="59">
        <f>VLOOKUP(AG136,'SCORE TALLER'!$AC$2:$AD$10,2,TRUE)*AM$2</f>
        <v>0</v>
      </c>
      <c r="AN136" s="59">
        <f>VLOOKUP(AD136,'SCORE TALLER'!$W$2:$X$10,2,TRUE)*AN$2</f>
        <v>0.32</v>
      </c>
      <c r="AO136" s="59">
        <f>VLOOKUP(AB136,'SCORE TALLER'!$S$2:$T$10,2,FALSE)*AO$2</f>
        <v>0.05</v>
      </c>
      <c r="AP136" s="59">
        <f>VLOOKUP(AH136,'SCORE TALLER'!$AE$2:$AF$10,2,TRUE)*AP$2</f>
        <v>0</v>
      </c>
      <c r="AQ136" s="59">
        <f>VLOOKUP(AI136,'SCORE TALLER'!$AG$2:$AH$10,2,TRUE)*AQ$2</f>
        <v>0.32</v>
      </c>
      <c r="AR136" s="59">
        <f>VLOOKUP(AC136,'SCORE TALLER'!$U$2:$V$10,2,FALSE)*AR$2</f>
        <v>0.05</v>
      </c>
      <c r="AS136" s="59">
        <f>VLOOKUP(AE136,'SCORE TALLER'!$Y$2:$Z$10,2,FALSE)*AS$2</f>
        <v>0.03</v>
      </c>
      <c r="AT136" s="59">
        <f>VLOOKUP(Z136,'SCORE TALLER'!$O$2:$P$10,2,TRUE)*AT$2</f>
        <v>0.04</v>
      </c>
      <c r="AU136" s="59">
        <f>VLOOKUP(S136,'SCORE TALLER'!$A$2:$B$10,2,FALSE)*AU$2</f>
        <v>0.15000000000000002</v>
      </c>
      <c r="AV136" s="59">
        <f>VLOOKUP(AJ136,'SCORE TALLER'!$AI$2:$AJ$10,2,TRUE)*AV$2</f>
        <v>0.15000000000000002</v>
      </c>
      <c r="AW136" s="59">
        <f>VLOOKUP(AK136,'SCORE TALLER'!$AK$2:$AL$10,2,TRUE)*AW$2</f>
        <v>0.2</v>
      </c>
      <c r="AX136" s="59">
        <f>VLOOKUP(T136,'SCORE TALLER'!$C$2:$D$10,2,FALSE)*AX$2</f>
        <v>0</v>
      </c>
      <c r="AY136" s="59">
        <f>VLOOKUP(W136,'SCORE TALLER'!$I$2:$J$10,2,TRUE)*AY$2</f>
        <v>0</v>
      </c>
      <c r="AZ136" s="59">
        <f>VLOOKUP(X136,'SCORE TALLER'!$K$2:$L$10,2,TRUE)*AZ$2</f>
        <v>0</v>
      </c>
      <c r="BA136" s="59">
        <f>VLOOKUP(U136,'SCORE TALLER'!$E$2:$F$10,2,FALSE)*BA$2</f>
        <v>0</v>
      </c>
      <c r="BB136" s="59">
        <f>VLOOKUP(Y136,'SCORE TALLER'!$M$2:$N$10,2,TRUE)*BB$2</f>
        <v>0.03</v>
      </c>
      <c r="BC136" s="59">
        <f>VLOOKUP(AA136,'SCORE TALLER'!$Q$2:$R$10,2,FALSE)*BC$2</f>
        <v>0</v>
      </c>
      <c r="BD136" s="59">
        <f>VLOOKUP(V136,'SCORE TALLER'!$G$2:$H$10,2,FALSE)*BD$2</f>
        <v>0</v>
      </c>
      <c r="BE136" s="59">
        <f>VLOOKUP(AF136,'SCORE TALLER'!$AA$2:$AB$10,2,FALSE)*BE$2</f>
        <v>0.5</v>
      </c>
      <c r="BF136" s="59">
        <f>VLOOKUP(AL136,'SCORE TALLER'!$AM$2:$AN$10,2,TRUE)*BF$2</f>
        <v>0.2</v>
      </c>
      <c r="BG136" s="67">
        <f t="shared" si="41"/>
        <v>2.04</v>
      </c>
      <c r="BH136" s="67" t="str">
        <f>VLOOKUP(BG136,'SCORE TALLER'!$AP$2:$AQ$7,2,TRUE)</f>
        <v>3. Medio</v>
      </c>
      <c r="BI136" s="67" t="str">
        <f t="shared" si="42"/>
        <v>LBZ</v>
      </c>
      <c r="BJ136" s="67" t="str">
        <f t="shared" si="32"/>
        <v>A</v>
      </c>
      <c r="BK136" s="67" t="str">
        <f t="shared" si="43"/>
        <v>E</v>
      </c>
      <c r="BL136" s="86">
        <f t="shared" si="44"/>
        <v>2213660</v>
      </c>
      <c r="BM136" s="86">
        <f t="shared" si="45"/>
        <v>2160000</v>
      </c>
    </row>
    <row r="137" spans="1:65" x14ac:dyDescent="0.3">
      <c r="A137" s="57">
        <v>2226444822</v>
      </c>
      <c r="B137" s="12" t="s">
        <v>275</v>
      </c>
      <c r="C137" s="58" t="s">
        <v>105</v>
      </c>
      <c r="D137" s="58" t="s">
        <v>30</v>
      </c>
      <c r="E137" s="58">
        <v>1436272</v>
      </c>
      <c r="F137" s="58">
        <v>6567991</v>
      </c>
      <c r="G137" s="58">
        <f t="shared" si="33"/>
        <v>5705030</v>
      </c>
      <c r="H137" s="58">
        <f t="shared" si="34"/>
        <v>0</v>
      </c>
      <c r="I137" s="58">
        <v>6568000</v>
      </c>
      <c r="J137" s="58">
        <v>334663</v>
      </c>
      <c r="K137" s="58">
        <v>0</v>
      </c>
      <c r="L137" s="58">
        <v>7000000</v>
      </c>
      <c r="M137" s="58">
        <v>862961</v>
      </c>
      <c r="N137" s="58">
        <f>VLOOKUP(AD137,'tabla ingresos'!$A$3:$D$15,4,FALSE)</f>
        <v>2000000</v>
      </c>
      <c r="O137" s="58">
        <v>169484.13707461979</v>
      </c>
      <c r="P137" s="58">
        <v>4394000</v>
      </c>
      <c r="Q137" s="58">
        <v>4223000</v>
      </c>
      <c r="R137" s="12">
        <v>76130</v>
      </c>
      <c r="S137" s="12" t="s">
        <v>87</v>
      </c>
      <c r="T137" s="12" t="s">
        <v>89</v>
      </c>
      <c r="U137" s="12" t="s">
        <v>10</v>
      </c>
      <c r="V137" s="12">
        <v>4</v>
      </c>
      <c r="W137" s="12">
        <v>0</v>
      </c>
      <c r="X137" s="12">
        <v>0</v>
      </c>
      <c r="Y137" s="59">
        <v>1.3205479452054794</v>
      </c>
      <c r="Z137" s="59">
        <v>26.605479452054794</v>
      </c>
      <c r="AA137" s="12">
        <v>1</v>
      </c>
      <c r="AB137" s="12">
        <v>4</v>
      </c>
      <c r="AC137" s="12">
        <v>2</v>
      </c>
      <c r="AD137" s="12">
        <v>3</v>
      </c>
      <c r="AE137" s="12">
        <v>1</v>
      </c>
      <c r="AF137" s="58" t="s">
        <v>0</v>
      </c>
      <c r="AG137" s="66">
        <f t="shared" si="35"/>
        <v>0.16804904569153992</v>
      </c>
      <c r="AH137" s="67">
        <f t="shared" si="36"/>
        <v>3.6539969999999999</v>
      </c>
      <c r="AI137" s="67">
        <f t="shared" si="37"/>
        <v>0.76641099999999995</v>
      </c>
      <c r="AJ137" s="67">
        <f t="shared" si="38"/>
        <v>1.9016766666666667</v>
      </c>
      <c r="AK137" s="67">
        <f t="shared" si="39"/>
        <v>0</v>
      </c>
      <c r="AL137" s="67">
        <f t="shared" si="40"/>
        <v>1.4076666666666666</v>
      </c>
      <c r="AM137" s="59">
        <f>VLOOKUP(AG137,'SCORE TALLER'!$AC$2:$AD$10,2,TRUE)*AM$2</f>
        <v>0</v>
      </c>
      <c r="AN137" s="59">
        <f>VLOOKUP(AD137,'SCORE TALLER'!$W$2:$X$10,2,TRUE)*AN$2</f>
        <v>0.32</v>
      </c>
      <c r="AO137" s="59">
        <f>VLOOKUP(AB137,'SCORE TALLER'!$S$2:$T$10,2,FALSE)*AO$2</f>
        <v>0.02</v>
      </c>
      <c r="AP137" s="59">
        <f>VLOOKUP(AH137,'SCORE TALLER'!$AE$2:$AF$10,2,TRUE)*AP$2</f>
        <v>0</v>
      </c>
      <c r="AQ137" s="59">
        <f>VLOOKUP(AI137,'SCORE TALLER'!$AG$2:$AH$10,2,TRUE)*AQ$2</f>
        <v>0.4</v>
      </c>
      <c r="AR137" s="59">
        <f>VLOOKUP(AC137,'SCORE TALLER'!$U$2:$V$10,2,FALSE)*AR$2</f>
        <v>0.04</v>
      </c>
      <c r="AS137" s="59">
        <f>VLOOKUP(AE137,'SCORE TALLER'!$Y$2:$Z$10,2,FALSE)*AS$2</f>
        <v>0.03</v>
      </c>
      <c r="AT137" s="59">
        <f>VLOOKUP(Z137,'SCORE TALLER'!$O$2:$P$10,2,TRUE)*AT$2</f>
        <v>0.04</v>
      </c>
      <c r="AU137" s="59">
        <f>VLOOKUP(S137,'SCORE TALLER'!$A$2:$B$10,2,FALSE)*AU$2</f>
        <v>0.15000000000000002</v>
      </c>
      <c r="AV137" s="59">
        <f>VLOOKUP(AJ137,'SCORE TALLER'!$AI$2:$AJ$10,2,TRUE)*AV$2</f>
        <v>0.2</v>
      </c>
      <c r="AW137" s="59">
        <f>VLOOKUP(AK137,'SCORE TALLER'!$AK$2:$AL$10,2,TRUE)*AW$2</f>
        <v>0.25</v>
      </c>
      <c r="AX137" s="59">
        <f>VLOOKUP(T137,'SCORE TALLER'!$C$2:$D$10,2,FALSE)*AX$2</f>
        <v>0</v>
      </c>
      <c r="AY137" s="59">
        <f>VLOOKUP(W137,'SCORE TALLER'!$I$2:$J$10,2,TRUE)*AY$2</f>
        <v>0</v>
      </c>
      <c r="AZ137" s="59">
        <f>VLOOKUP(X137,'SCORE TALLER'!$K$2:$L$10,2,TRUE)*AZ$2</f>
        <v>0</v>
      </c>
      <c r="BA137" s="59">
        <f>VLOOKUP(U137,'SCORE TALLER'!$E$2:$F$10,2,FALSE)*BA$2</f>
        <v>0</v>
      </c>
      <c r="BB137" s="59">
        <f>VLOOKUP(Y137,'SCORE TALLER'!$M$2:$N$10,2,TRUE)*BB$2</f>
        <v>0.05</v>
      </c>
      <c r="BC137" s="59">
        <f>VLOOKUP(AA137,'SCORE TALLER'!$Q$2:$R$10,2,FALSE)*BC$2</f>
        <v>0.05</v>
      </c>
      <c r="BD137" s="59">
        <f>VLOOKUP(V137,'SCORE TALLER'!$G$2:$H$10,2,FALSE)*BD$2</f>
        <v>0</v>
      </c>
      <c r="BE137" s="59">
        <f>VLOOKUP(AF137,'SCORE TALLER'!$AA$2:$AB$10,2,FALSE)*BE$2</f>
        <v>0.5</v>
      </c>
      <c r="BF137" s="59">
        <f>VLOOKUP(AL137,'SCORE TALLER'!$AM$2:$AN$10,2,TRUE)*BF$2</f>
        <v>0.2</v>
      </c>
      <c r="BG137" s="67">
        <f t="shared" si="41"/>
        <v>2.25</v>
      </c>
      <c r="BH137" s="67" t="str">
        <f>VLOOKUP(BG137,'SCORE TALLER'!$AP$2:$AQ$7,2,TRUE)</f>
        <v>3. Medio</v>
      </c>
      <c r="BI137" s="67" t="str">
        <f t="shared" si="42"/>
        <v>LBZ</v>
      </c>
      <c r="BJ137" s="67" t="str">
        <f t="shared" si="32"/>
        <v>A</v>
      </c>
      <c r="BK137" s="67" t="str">
        <f t="shared" si="43"/>
        <v>E</v>
      </c>
      <c r="BL137" s="86">
        <f t="shared" si="44"/>
        <v>0</v>
      </c>
      <c r="BM137" s="86">
        <f t="shared" si="45"/>
        <v>4223000</v>
      </c>
    </row>
    <row r="138" spans="1:65" x14ac:dyDescent="0.3">
      <c r="A138" s="57">
        <v>2202444620</v>
      </c>
      <c r="B138" s="12" t="s">
        <v>276</v>
      </c>
      <c r="C138" s="58" t="s">
        <v>105</v>
      </c>
      <c r="D138" s="58" t="s">
        <v>115</v>
      </c>
      <c r="E138" s="58"/>
      <c r="F138" s="58">
        <v>4624605</v>
      </c>
      <c r="G138" s="58">
        <f t="shared" si="33"/>
        <v>3361902</v>
      </c>
      <c r="H138" s="58">
        <f t="shared" si="34"/>
        <v>3361902</v>
      </c>
      <c r="I138" s="58">
        <v>4625000</v>
      </c>
      <c r="J138" s="58">
        <v>154288</v>
      </c>
      <c r="K138" s="58">
        <v>0</v>
      </c>
      <c r="L138" s="58">
        <v>0</v>
      </c>
      <c r="M138" s="58">
        <v>1262703</v>
      </c>
      <c r="N138" s="58">
        <f>VLOOKUP(AD138,'tabla ingresos'!$A$3:$D$15,4,FALSE)</f>
        <v>1000000</v>
      </c>
      <c r="O138" s="58">
        <v>72933.83137897143</v>
      </c>
      <c r="P138" s="58">
        <v>2945000</v>
      </c>
      <c r="Q138" s="58">
        <v>2094000</v>
      </c>
      <c r="R138" s="12">
        <v>13052</v>
      </c>
      <c r="S138" s="12" t="s">
        <v>88</v>
      </c>
      <c r="T138" s="12" t="s">
        <v>89</v>
      </c>
      <c r="U138" s="12" t="s">
        <v>10</v>
      </c>
      <c r="V138" s="12">
        <v>4</v>
      </c>
      <c r="W138" s="12">
        <v>0</v>
      </c>
      <c r="X138" s="12">
        <v>0</v>
      </c>
      <c r="Y138" s="59">
        <v>5.1972602739726028</v>
      </c>
      <c r="Z138" s="59">
        <v>35.534246575342465</v>
      </c>
      <c r="AA138" s="12">
        <v>1</v>
      </c>
      <c r="AB138" s="12">
        <v>1</v>
      </c>
      <c r="AC138" s="12">
        <v>1</v>
      </c>
      <c r="AD138" s="12">
        <v>2</v>
      </c>
      <c r="AE138" s="12">
        <v>3</v>
      </c>
      <c r="AF138" s="58" t="s">
        <v>0</v>
      </c>
      <c r="AG138" s="66">
        <f t="shared" si="35"/>
        <v>0.15148122091931429</v>
      </c>
      <c r="AH138" s="67">
        <f t="shared" si="36"/>
        <v>5.0464033333333331</v>
      </c>
      <c r="AI138" s="67">
        <f t="shared" si="37"/>
        <v>0.84180200000000005</v>
      </c>
      <c r="AJ138" s="67">
        <f t="shared" si="38"/>
        <v>2.2412679999999998</v>
      </c>
      <c r="AK138" s="67">
        <f t="shared" si="39"/>
        <v>2.2412679999999998</v>
      </c>
      <c r="AL138" s="67">
        <f t="shared" si="40"/>
        <v>1.3959999999999999</v>
      </c>
      <c r="AM138" s="59">
        <f>VLOOKUP(AG138,'SCORE TALLER'!$AC$2:$AD$10,2,TRUE)*AM$2</f>
        <v>0</v>
      </c>
      <c r="AN138" s="59">
        <f>VLOOKUP(AD138,'SCORE TALLER'!$W$2:$X$10,2,TRUE)*AN$2</f>
        <v>0.32</v>
      </c>
      <c r="AO138" s="59">
        <f>VLOOKUP(AB138,'SCORE TALLER'!$S$2:$T$10,2,FALSE)*AO$2</f>
        <v>0.05</v>
      </c>
      <c r="AP138" s="59">
        <f>VLOOKUP(AH138,'SCORE TALLER'!$AE$2:$AF$10,2,TRUE)*AP$2</f>
        <v>0.08</v>
      </c>
      <c r="AQ138" s="59">
        <f>VLOOKUP(AI138,'SCORE TALLER'!$AG$2:$AH$10,2,TRUE)*AQ$2</f>
        <v>0.4</v>
      </c>
      <c r="AR138" s="59">
        <f>VLOOKUP(AC138,'SCORE TALLER'!$U$2:$V$10,2,FALSE)*AR$2</f>
        <v>0.05</v>
      </c>
      <c r="AS138" s="59">
        <f>VLOOKUP(AE138,'SCORE TALLER'!$Y$2:$Z$10,2,FALSE)*AS$2</f>
        <v>0.02</v>
      </c>
      <c r="AT138" s="59">
        <f>VLOOKUP(Z138,'SCORE TALLER'!$O$2:$P$10,2,TRUE)*AT$2</f>
        <v>0.03</v>
      </c>
      <c r="AU138" s="59">
        <f>VLOOKUP(S138,'SCORE TALLER'!$A$2:$B$10,2,FALSE)*AU$2</f>
        <v>0.25</v>
      </c>
      <c r="AV138" s="59">
        <f>VLOOKUP(AJ138,'SCORE TALLER'!$AI$2:$AJ$10,2,TRUE)*AV$2</f>
        <v>0.15000000000000002</v>
      </c>
      <c r="AW138" s="59">
        <f>VLOOKUP(AK138,'SCORE TALLER'!$AK$2:$AL$10,2,TRUE)*AW$2</f>
        <v>0.15000000000000002</v>
      </c>
      <c r="AX138" s="59">
        <f>VLOOKUP(T138,'SCORE TALLER'!$C$2:$D$10,2,FALSE)*AX$2</f>
        <v>0</v>
      </c>
      <c r="AY138" s="59">
        <f>VLOOKUP(W138,'SCORE TALLER'!$I$2:$J$10,2,TRUE)*AY$2</f>
        <v>0</v>
      </c>
      <c r="AZ138" s="59">
        <f>VLOOKUP(X138,'SCORE TALLER'!$K$2:$L$10,2,TRUE)*AZ$2</f>
        <v>0</v>
      </c>
      <c r="BA138" s="59">
        <f>VLOOKUP(U138,'SCORE TALLER'!$E$2:$F$10,2,FALSE)*BA$2</f>
        <v>0</v>
      </c>
      <c r="BB138" s="59">
        <f>VLOOKUP(Y138,'SCORE TALLER'!$M$2:$N$10,2,TRUE)*BB$2</f>
        <v>0.03</v>
      </c>
      <c r="BC138" s="59">
        <f>VLOOKUP(AA138,'SCORE TALLER'!$Q$2:$R$10,2,FALSE)*BC$2</f>
        <v>0.05</v>
      </c>
      <c r="BD138" s="59">
        <f>VLOOKUP(V138,'SCORE TALLER'!$G$2:$H$10,2,FALSE)*BD$2</f>
        <v>0</v>
      </c>
      <c r="BE138" s="59">
        <f>VLOOKUP(AF138,'SCORE TALLER'!$AA$2:$AB$10,2,FALSE)*BE$2</f>
        <v>0.5</v>
      </c>
      <c r="BF138" s="59">
        <f>VLOOKUP(AL138,'SCORE TALLER'!$AM$2:$AN$10,2,TRUE)*BF$2</f>
        <v>0.2</v>
      </c>
      <c r="BG138" s="67">
        <f t="shared" si="41"/>
        <v>2.2800000000000002</v>
      </c>
      <c r="BH138" s="67" t="str">
        <f>VLOOKUP(BG138,'SCORE TALLER'!$AP$2:$AQ$7,2,TRUE)</f>
        <v>3. Medio</v>
      </c>
      <c r="BI138" s="67" t="str">
        <f t="shared" si="42"/>
        <v>LBZ</v>
      </c>
      <c r="BJ138" s="67" t="str">
        <f t="shared" si="32"/>
        <v>A</v>
      </c>
      <c r="BK138" s="67" t="str">
        <f t="shared" si="43"/>
        <v>E</v>
      </c>
      <c r="BL138" s="86">
        <f t="shared" si="44"/>
        <v>3361902</v>
      </c>
      <c r="BM138" s="86">
        <f t="shared" si="45"/>
        <v>2094000</v>
      </c>
    </row>
    <row r="139" spans="1:65" x14ac:dyDescent="0.3">
      <c r="A139" s="57">
        <v>66888422</v>
      </c>
      <c r="B139" s="12" t="s">
        <v>277</v>
      </c>
      <c r="C139" s="58" t="s">
        <v>105</v>
      </c>
      <c r="D139" s="58" t="s">
        <v>114</v>
      </c>
      <c r="E139" s="58"/>
      <c r="F139" s="58">
        <v>2427146</v>
      </c>
      <c r="G139" s="58">
        <f t="shared" si="33"/>
        <v>1121931</v>
      </c>
      <c r="H139" s="58">
        <f t="shared" si="34"/>
        <v>0</v>
      </c>
      <c r="I139" s="58">
        <v>2427000</v>
      </c>
      <c r="J139" s="58">
        <v>171436</v>
      </c>
      <c r="K139" s="58">
        <v>0</v>
      </c>
      <c r="L139" s="58">
        <v>1950000</v>
      </c>
      <c r="M139" s="58">
        <v>1305215</v>
      </c>
      <c r="N139" s="58">
        <f>VLOOKUP(AD139,'tabla ingresos'!$A$3:$D$15,4,FALSE)</f>
        <v>1000000</v>
      </c>
      <c r="O139" s="58">
        <v>166370.72507199986</v>
      </c>
      <c r="P139" s="58">
        <v>5143000</v>
      </c>
      <c r="Q139" s="58">
        <v>2084000</v>
      </c>
      <c r="R139" s="12">
        <v>76130</v>
      </c>
      <c r="S139" s="12" t="s">
        <v>87</v>
      </c>
      <c r="T139" s="12" t="s">
        <v>89</v>
      </c>
      <c r="U139" s="12" t="s">
        <v>10</v>
      </c>
      <c r="V139" s="12">
        <v>4</v>
      </c>
      <c r="W139" s="12">
        <v>0</v>
      </c>
      <c r="X139" s="12">
        <v>0</v>
      </c>
      <c r="Y139" s="59">
        <v>4.3890410958904109</v>
      </c>
      <c r="Z139" s="59">
        <v>47.013698630136986</v>
      </c>
      <c r="AA139" s="12">
        <v>2</v>
      </c>
      <c r="AB139" s="12">
        <v>2</v>
      </c>
      <c r="AC139" s="12">
        <v>2</v>
      </c>
      <c r="AD139" s="12">
        <v>2</v>
      </c>
      <c r="AE139" s="12">
        <v>1</v>
      </c>
      <c r="AF139" s="58" t="s">
        <v>0</v>
      </c>
      <c r="AG139" s="66">
        <f t="shared" si="35"/>
        <v>0.22520448338133323</v>
      </c>
      <c r="AH139" s="67">
        <f t="shared" si="36"/>
        <v>5.0467639999999996</v>
      </c>
      <c r="AI139" s="67">
        <f t="shared" si="37"/>
        <v>0.87014333333333338</v>
      </c>
      <c r="AJ139" s="67">
        <f t="shared" si="38"/>
        <v>0.74795400000000001</v>
      </c>
      <c r="AK139" s="67">
        <f t="shared" si="39"/>
        <v>0</v>
      </c>
      <c r="AL139" s="67">
        <f t="shared" si="40"/>
        <v>1.3893333333333333</v>
      </c>
      <c r="AM139" s="59">
        <f>VLOOKUP(AG139,'SCORE TALLER'!$AC$2:$AD$10,2,TRUE)*AM$2</f>
        <v>0</v>
      </c>
      <c r="AN139" s="59">
        <f>VLOOKUP(AD139,'SCORE TALLER'!$W$2:$X$10,2,TRUE)*AN$2</f>
        <v>0.32</v>
      </c>
      <c r="AO139" s="59">
        <f>VLOOKUP(AB139,'SCORE TALLER'!$S$2:$T$10,2,FALSE)*AO$2</f>
        <v>0.04</v>
      </c>
      <c r="AP139" s="59">
        <f>VLOOKUP(AH139,'SCORE TALLER'!$AE$2:$AF$10,2,TRUE)*AP$2</f>
        <v>0.08</v>
      </c>
      <c r="AQ139" s="59">
        <f>VLOOKUP(AI139,'SCORE TALLER'!$AG$2:$AH$10,2,TRUE)*AQ$2</f>
        <v>0.4</v>
      </c>
      <c r="AR139" s="59">
        <f>VLOOKUP(AC139,'SCORE TALLER'!$U$2:$V$10,2,FALSE)*AR$2</f>
        <v>0.04</v>
      </c>
      <c r="AS139" s="59">
        <f>VLOOKUP(AE139,'SCORE TALLER'!$Y$2:$Z$10,2,FALSE)*AS$2</f>
        <v>0.03</v>
      </c>
      <c r="AT139" s="59">
        <f>VLOOKUP(Z139,'SCORE TALLER'!$O$2:$P$10,2,TRUE)*AT$2</f>
        <v>0.02</v>
      </c>
      <c r="AU139" s="59">
        <f>VLOOKUP(S139,'SCORE TALLER'!$A$2:$B$10,2,FALSE)*AU$2</f>
        <v>0.15000000000000002</v>
      </c>
      <c r="AV139" s="59">
        <f>VLOOKUP(AJ139,'SCORE TALLER'!$AI$2:$AJ$10,2,TRUE)*AV$2</f>
        <v>0.25</v>
      </c>
      <c r="AW139" s="59">
        <f>VLOOKUP(AK139,'SCORE TALLER'!$AK$2:$AL$10,2,TRUE)*AW$2</f>
        <v>0.25</v>
      </c>
      <c r="AX139" s="59">
        <f>VLOOKUP(T139,'SCORE TALLER'!$C$2:$D$10,2,FALSE)*AX$2</f>
        <v>0</v>
      </c>
      <c r="AY139" s="59">
        <f>VLOOKUP(W139,'SCORE TALLER'!$I$2:$J$10,2,TRUE)*AY$2</f>
        <v>0</v>
      </c>
      <c r="AZ139" s="59">
        <f>VLOOKUP(X139,'SCORE TALLER'!$K$2:$L$10,2,TRUE)*AZ$2</f>
        <v>0</v>
      </c>
      <c r="BA139" s="59">
        <f>VLOOKUP(U139,'SCORE TALLER'!$E$2:$F$10,2,FALSE)*BA$2</f>
        <v>0</v>
      </c>
      <c r="BB139" s="59">
        <f>VLOOKUP(Y139,'SCORE TALLER'!$M$2:$N$10,2,TRUE)*BB$2</f>
        <v>0.03</v>
      </c>
      <c r="BC139" s="59">
        <f>VLOOKUP(AA139,'SCORE TALLER'!$Q$2:$R$10,2,FALSE)*BC$2</f>
        <v>0</v>
      </c>
      <c r="BD139" s="59">
        <f>VLOOKUP(V139,'SCORE TALLER'!$G$2:$H$10,2,FALSE)*BD$2</f>
        <v>0</v>
      </c>
      <c r="BE139" s="59">
        <f>VLOOKUP(AF139,'SCORE TALLER'!$AA$2:$AB$10,2,FALSE)*BE$2</f>
        <v>0.5</v>
      </c>
      <c r="BF139" s="59">
        <f>VLOOKUP(AL139,'SCORE TALLER'!$AM$2:$AN$10,2,TRUE)*BF$2</f>
        <v>0.2</v>
      </c>
      <c r="BG139" s="67">
        <f t="shared" si="41"/>
        <v>2.3100000000000005</v>
      </c>
      <c r="BH139" s="67" t="str">
        <f>VLOOKUP(BG139,'SCORE TALLER'!$AP$2:$AQ$7,2,TRUE)</f>
        <v>3. Medio</v>
      </c>
      <c r="BI139" s="67" t="str">
        <f t="shared" si="42"/>
        <v>LBZ</v>
      </c>
      <c r="BJ139" s="67" t="str">
        <f t="shared" si="32"/>
        <v>A</v>
      </c>
      <c r="BK139" s="67" t="str">
        <f t="shared" si="43"/>
        <v>E</v>
      </c>
      <c r="BL139" s="86">
        <f t="shared" si="44"/>
        <v>0</v>
      </c>
      <c r="BM139" s="86">
        <f t="shared" si="45"/>
        <v>2084000</v>
      </c>
    </row>
    <row r="140" spans="1:65" x14ac:dyDescent="0.3">
      <c r="A140" s="57">
        <v>2224800682</v>
      </c>
      <c r="B140" s="12" t="s">
        <v>278</v>
      </c>
      <c r="C140" s="58" t="s">
        <v>105</v>
      </c>
      <c r="D140" s="58" t="s">
        <v>115</v>
      </c>
      <c r="E140" s="58">
        <v>183510</v>
      </c>
      <c r="F140" s="58">
        <v>5477744</v>
      </c>
      <c r="G140" s="58">
        <f t="shared" si="33"/>
        <v>4061256</v>
      </c>
      <c r="H140" s="58">
        <f t="shared" si="34"/>
        <v>2864747</v>
      </c>
      <c r="I140" s="58">
        <v>3592000</v>
      </c>
      <c r="J140" s="58">
        <v>259718</v>
      </c>
      <c r="K140" s="58">
        <v>0</v>
      </c>
      <c r="L140" s="58">
        <v>1196509</v>
      </c>
      <c r="M140" s="58">
        <v>1416488</v>
      </c>
      <c r="N140" s="58">
        <f>VLOOKUP(AD140,'tabla ingresos'!$A$3:$D$15,4,FALSE)</f>
        <v>1000000</v>
      </c>
      <c r="O140" s="58">
        <v>81722.03196121355</v>
      </c>
      <c r="P140" s="58">
        <v>2083000</v>
      </c>
      <c r="Q140" s="58">
        <v>2083000</v>
      </c>
      <c r="R140" s="12">
        <v>76275</v>
      </c>
      <c r="S140" s="12" t="s">
        <v>87</v>
      </c>
      <c r="T140" s="12" t="s">
        <v>89</v>
      </c>
      <c r="U140" s="12" t="s">
        <v>10</v>
      </c>
      <c r="V140" s="12">
        <v>4</v>
      </c>
      <c r="W140" s="12">
        <v>0</v>
      </c>
      <c r="X140" s="12">
        <v>0</v>
      </c>
      <c r="Y140" s="59">
        <v>1.8356164383561644</v>
      </c>
      <c r="Z140" s="59">
        <v>28.391780821917809</v>
      </c>
      <c r="AA140" s="12">
        <v>1</v>
      </c>
      <c r="AB140" s="12">
        <v>2</v>
      </c>
      <c r="AC140" s="12">
        <v>1</v>
      </c>
      <c r="AD140" s="12">
        <v>2</v>
      </c>
      <c r="AE140" s="12">
        <v>3</v>
      </c>
      <c r="AF140" s="58" t="s">
        <v>0</v>
      </c>
      <c r="AG140" s="66">
        <f t="shared" si="35"/>
        <v>0.22762668797414237</v>
      </c>
      <c r="AH140" s="67">
        <f t="shared" si="36"/>
        <v>5.0404960000000001</v>
      </c>
      <c r="AI140" s="67">
        <f t="shared" si="37"/>
        <v>1.0666653333333334</v>
      </c>
      <c r="AJ140" s="67">
        <f t="shared" si="38"/>
        <v>2.7075040000000001</v>
      </c>
      <c r="AK140" s="67">
        <f t="shared" si="39"/>
        <v>1.9098313333333334</v>
      </c>
      <c r="AL140" s="67">
        <f t="shared" si="40"/>
        <v>1.3886666666666667</v>
      </c>
      <c r="AM140" s="59">
        <f>VLOOKUP(AG140,'SCORE TALLER'!$AC$2:$AD$10,2,TRUE)*AM$2</f>
        <v>0</v>
      </c>
      <c r="AN140" s="59">
        <f>VLOOKUP(AD140,'SCORE TALLER'!$W$2:$X$10,2,TRUE)*AN$2</f>
        <v>0.32</v>
      </c>
      <c r="AO140" s="59">
        <f>VLOOKUP(AB140,'SCORE TALLER'!$S$2:$T$10,2,FALSE)*AO$2</f>
        <v>0.04</v>
      </c>
      <c r="AP140" s="59">
        <f>VLOOKUP(AH140,'SCORE TALLER'!$AE$2:$AF$10,2,TRUE)*AP$2</f>
        <v>0.08</v>
      </c>
      <c r="AQ140" s="59">
        <f>VLOOKUP(AI140,'SCORE TALLER'!$AG$2:$AH$10,2,TRUE)*AQ$2</f>
        <v>0.32</v>
      </c>
      <c r="AR140" s="59">
        <f>VLOOKUP(AC140,'SCORE TALLER'!$U$2:$V$10,2,FALSE)*AR$2</f>
        <v>0.05</v>
      </c>
      <c r="AS140" s="59">
        <f>VLOOKUP(AE140,'SCORE TALLER'!$Y$2:$Z$10,2,FALSE)*AS$2</f>
        <v>0.02</v>
      </c>
      <c r="AT140" s="59">
        <f>VLOOKUP(Z140,'SCORE TALLER'!$O$2:$P$10,2,TRUE)*AT$2</f>
        <v>0.04</v>
      </c>
      <c r="AU140" s="59">
        <f>VLOOKUP(S140,'SCORE TALLER'!$A$2:$B$10,2,FALSE)*AU$2</f>
        <v>0.15000000000000002</v>
      </c>
      <c r="AV140" s="59">
        <f>VLOOKUP(AJ140,'SCORE TALLER'!$AI$2:$AJ$10,2,TRUE)*AV$2</f>
        <v>0.15000000000000002</v>
      </c>
      <c r="AW140" s="59">
        <f>VLOOKUP(AK140,'SCORE TALLER'!$AK$2:$AL$10,2,TRUE)*AW$2</f>
        <v>0.2</v>
      </c>
      <c r="AX140" s="59">
        <f>VLOOKUP(T140,'SCORE TALLER'!$C$2:$D$10,2,FALSE)*AX$2</f>
        <v>0</v>
      </c>
      <c r="AY140" s="59">
        <f>VLOOKUP(W140,'SCORE TALLER'!$I$2:$J$10,2,TRUE)*AY$2</f>
        <v>0</v>
      </c>
      <c r="AZ140" s="59">
        <f>VLOOKUP(X140,'SCORE TALLER'!$K$2:$L$10,2,TRUE)*AZ$2</f>
        <v>0</v>
      </c>
      <c r="BA140" s="59">
        <f>VLOOKUP(U140,'SCORE TALLER'!$E$2:$F$10,2,FALSE)*BA$2</f>
        <v>0</v>
      </c>
      <c r="BB140" s="59">
        <f>VLOOKUP(Y140,'SCORE TALLER'!$M$2:$N$10,2,TRUE)*BB$2</f>
        <v>0.05</v>
      </c>
      <c r="BC140" s="59">
        <f>VLOOKUP(AA140,'SCORE TALLER'!$Q$2:$R$10,2,FALSE)*BC$2</f>
        <v>0.05</v>
      </c>
      <c r="BD140" s="59">
        <f>VLOOKUP(V140,'SCORE TALLER'!$G$2:$H$10,2,FALSE)*BD$2</f>
        <v>0</v>
      </c>
      <c r="BE140" s="59">
        <f>VLOOKUP(AF140,'SCORE TALLER'!$AA$2:$AB$10,2,FALSE)*BE$2</f>
        <v>0.5</v>
      </c>
      <c r="BF140" s="59">
        <f>VLOOKUP(AL140,'SCORE TALLER'!$AM$2:$AN$10,2,TRUE)*BF$2</f>
        <v>0.2</v>
      </c>
      <c r="BG140" s="67">
        <f t="shared" si="41"/>
        <v>2.17</v>
      </c>
      <c r="BH140" s="67" t="str">
        <f>VLOOKUP(BG140,'SCORE TALLER'!$AP$2:$AQ$7,2,TRUE)</f>
        <v>3. Medio</v>
      </c>
      <c r="BI140" s="67" t="str">
        <f t="shared" si="42"/>
        <v>LBZ</v>
      </c>
      <c r="BJ140" s="67" t="str">
        <f t="shared" si="32"/>
        <v>A</v>
      </c>
      <c r="BK140" s="67" t="str">
        <f t="shared" si="43"/>
        <v>E</v>
      </c>
      <c r="BL140" s="86">
        <f t="shared" si="44"/>
        <v>2864747</v>
      </c>
      <c r="BM140" s="86">
        <f t="shared" si="45"/>
        <v>2083000</v>
      </c>
    </row>
    <row r="141" spans="1:65" x14ac:dyDescent="0.3">
      <c r="A141" s="57">
        <v>2244224040</v>
      </c>
      <c r="B141" s="12" t="s">
        <v>279</v>
      </c>
      <c r="C141" s="58" t="s">
        <v>105</v>
      </c>
      <c r="D141" s="58" t="s">
        <v>116</v>
      </c>
      <c r="E141" s="58">
        <v>4350856</v>
      </c>
      <c r="F141" s="58">
        <v>13520952</v>
      </c>
      <c r="G141" s="58">
        <f t="shared" si="33"/>
        <v>12349182</v>
      </c>
      <c r="H141" s="58">
        <f t="shared" si="34"/>
        <v>8649182</v>
      </c>
      <c r="I141" s="58">
        <v>13521000</v>
      </c>
      <c r="J141" s="58">
        <v>339157</v>
      </c>
      <c r="K141" s="58">
        <v>0</v>
      </c>
      <c r="L141" s="58">
        <v>3700000</v>
      </c>
      <c r="M141" s="58">
        <v>1171770</v>
      </c>
      <c r="N141" s="58">
        <f>VLOOKUP(AD141,'tabla ingresos'!$A$3:$D$15,4,FALSE)</f>
        <v>1000000</v>
      </c>
      <c r="O141" s="58">
        <v>80466.580678084007</v>
      </c>
      <c r="P141" s="58">
        <v>2051000</v>
      </c>
      <c r="Q141" s="58">
        <v>2051000</v>
      </c>
      <c r="R141" s="12">
        <v>76001</v>
      </c>
      <c r="S141" s="12" t="s">
        <v>87</v>
      </c>
      <c r="T141" s="12" t="s">
        <v>89</v>
      </c>
      <c r="U141" s="12" t="s">
        <v>10</v>
      </c>
      <c r="V141" s="12">
        <v>4</v>
      </c>
      <c r="W141" s="12">
        <v>0</v>
      </c>
      <c r="X141" s="12">
        <v>0</v>
      </c>
      <c r="Y141" s="59">
        <v>3.8465753424657536</v>
      </c>
      <c r="Z141" s="59">
        <v>32.610958904109587</v>
      </c>
      <c r="AA141" s="12">
        <v>2</v>
      </c>
      <c r="AB141" s="12">
        <v>0</v>
      </c>
      <c r="AC141" s="12">
        <v>1</v>
      </c>
      <c r="AD141" s="12">
        <v>2</v>
      </c>
      <c r="AE141" s="12">
        <v>1</v>
      </c>
      <c r="AF141" s="58" t="s">
        <v>0</v>
      </c>
      <c r="AG141" s="66">
        <f t="shared" si="35"/>
        <v>0.27974905378538933</v>
      </c>
      <c r="AH141" s="67">
        <f t="shared" si="36"/>
        <v>10.381301333333333</v>
      </c>
      <c r="AI141" s="67">
        <f t="shared" si="37"/>
        <v>3.6817506666666668</v>
      </c>
      <c r="AJ141" s="67">
        <f t="shared" si="38"/>
        <v>8.2327879999999993</v>
      </c>
      <c r="AK141" s="67">
        <f t="shared" si="39"/>
        <v>5.7661213333333334</v>
      </c>
      <c r="AL141" s="67">
        <f t="shared" si="40"/>
        <v>1.3673333333333333</v>
      </c>
      <c r="AM141" s="59">
        <f>VLOOKUP(AG141,'SCORE TALLER'!$AC$2:$AD$10,2,TRUE)*AM$2</f>
        <v>0</v>
      </c>
      <c r="AN141" s="59">
        <f>VLOOKUP(AD141,'SCORE TALLER'!$W$2:$X$10,2,TRUE)*AN$2</f>
        <v>0.32</v>
      </c>
      <c r="AO141" s="59">
        <f>VLOOKUP(AB141,'SCORE TALLER'!$S$2:$T$10,2,FALSE)*AO$2</f>
        <v>0.05</v>
      </c>
      <c r="AP141" s="59">
        <f>VLOOKUP(AH141,'SCORE TALLER'!$AE$2:$AF$10,2,TRUE)*AP$2</f>
        <v>0.16</v>
      </c>
      <c r="AQ141" s="59">
        <f>VLOOKUP(AI141,'SCORE TALLER'!$AG$2:$AH$10,2,TRUE)*AQ$2</f>
        <v>0.16</v>
      </c>
      <c r="AR141" s="59">
        <f>VLOOKUP(AC141,'SCORE TALLER'!$U$2:$V$10,2,FALSE)*AR$2</f>
        <v>0.05</v>
      </c>
      <c r="AS141" s="59">
        <f>VLOOKUP(AE141,'SCORE TALLER'!$Y$2:$Z$10,2,FALSE)*AS$2</f>
        <v>0.03</v>
      </c>
      <c r="AT141" s="59">
        <f>VLOOKUP(Z141,'SCORE TALLER'!$O$2:$P$10,2,TRUE)*AT$2</f>
        <v>0.04</v>
      </c>
      <c r="AU141" s="59">
        <f>VLOOKUP(S141,'SCORE TALLER'!$A$2:$B$10,2,FALSE)*AU$2</f>
        <v>0.15000000000000002</v>
      </c>
      <c r="AV141" s="59">
        <f>VLOOKUP(AJ141,'SCORE TALLER'!$AI$2:$AJ$10,2,TRUE)*AV$2</f>
        <v>0</v>
      </c>
      <c r="AW141" s="59">
        <f>VLOOKUP(AK141,'SCORE TALLER'!$AK$2:$AL$10,2,TRUE)*AW$2</f>
        <v>0</v>
      </c>
      <c r="AX141" s="59">
        <f>VLOOKUP(T141,'SCORE TALLER'!$C$2:$D$10,2,FALSE)*AX$2</f>
        <v>0</v>
      </c>
      <c r="AY141" s="59">
        <f>VLOOKUP(W141,'SCORE TALLER'!$I$2:$J$10,2,TRUE)*AY$2</f>
        <v>0</v>
      </c>
      <c r="AZ141" s="59">
        <f>VLOOKUP(X141,'SCORE TALLER'!$K$2:$L$10,2,TRUE)*AZ$2</f>
        <v>0</v>
      </c>
      <c r="BA141" s="59">
        <f>VLOOKUP(U141,'SCORE TALLER'!$E$2:$F$10,2,FALSE)*BA$2</f>
        <v>0</v>
      </c>
      <c r="BB141" s="59">
        <f>VLOOKUP(Y141,'SCORE TALLER'!$M$2:$N$10,2,TRUE)*BB$2</f>
        <v>0.04</v>
      </c>
      <c r="BC141" s="59">
        <f>VLOOKUP(AA141,'SCORE TALLER'!$Q$2:$R$10,2,FALSE)*BC$2</f>
        <v>0</v>
      </c>
      <c r="BD141" s="59">
        <f>VLOOKUP(V141,'SCORE TALLER'!$G$2:$H$10,2,FALSE)*BD$2</f>
        <v>0</v>
      </c>
      <c r="BE141" s="59">
        <f>VLOOKUP(AF141,'SCORE TALLER'!$AA$2:$AB$10,2,FALSE)*BE$2</f>
        <v>0.5</v>
      </c>
      <c r="BF141" s="59">
        <f>VLOOKUP(AL141,'SCORE TALLER'!$AM$2:$AN$10,2,TRUE)*BF$2</f>
        <v>0.2</v>
      </c>
      <c r="BG141" s="67">
        <f t="shared" si="41"/>
        <v>1.7000000000000002</v>
      </c>
      <c r="BH141" s="67" t="str">
        <f>VLOOKUP(BG141,'SCORE TALLER'!$AP$2:$AQ$7,2,TRUE)</f>
        <v>2. Normal</v>
      </c>
      <c r="BI141" s="67" t="str">
        <f t="shared" si="42"/>
        <v>LBZ</v>
      </c>
      <c r="BJ141" s="67" t="str">
        <f t="shared" si="32"/>
        <v>A</v>
      </c>
      <c r="BK141" s="67" t="str">
        <f t="shared" si="43"/>
        <v>E</v>
      </c>
      <c r="BL141" s="86">
        <f t="shared" si="44"/>
        <v>8649182</v>
      </c>
      <c r="BM141" s="86">
        <f t="shared" si="45"/>
        <v>2051000</v>
      </c>
    </row>
    <row r="142" spans="1:65" x14ac:dyDescent="0.3">
      <c r="A142" s="57">
        <v>2006044848</v>
      </c>
      <c r="B142" s="12" t="s">
        <v>280</v>
      </c>
      <c r="C142" s="58" t="s">
        <v>105</v>
      </c>
      <c r="D142" s="58" t="s">
        <v>30</v>
      </c>
      <c r="E142" s="58"/>
      <c r="F142" s="58">
        <v>7417125</v>
      </c>
      <c r="G142" s="58">
        <f t="shared" si="33"/>
        <v>5304681</v>
      </c>
      <c r="H142" s="58">
        <f t="shared" si="34"/>
        <v>3004681</v>
      </c>
      <c r="I142" s="58">
        <v>7417000</v>
      </c>
      <c r="J142" s="58">
        <v>197961</v>
      </c>
      <c r="K142" s="58">
        <v>52945</v>
      </c>
      <c r="L142" s="58">
        <v>2300000</v>
      </c>
      <c r="M142" s="58">
        <v>2112444</v>
      </c>
      <c r="N142" s="58">
        <f>VLOOKUP(AD142,'tabla ingresos'!$A$3:$D$15,4,FALSE)</f>
        <v>1000000</v>
      </c>
      <c r="O142" s="58">
        <v>132599.15264969948</v>
      </c>
      <c r="P142" s="58">
        <v>5961000</v>
      </c>
      <c r="Q142" s="58">
        <v>2039000</v>
      </c>
      <c r="R142" s="12">
        <v>68307</v>
      </c>
      <c r="S142" s="12" t="s">
        <v>87</v>
      </c>
      <c r="T142" s="12" t="s">
        <v>89</v>
      </c>
      <c r="U142" s="12" t="s">
        <v>17</v>
      </c>
      <c r="V142" s="12">
        <v>4</v>
      </c>
      <c r="W142" s="12">
        <v>60</v>
      </c>
      <c r="X142" s="12">
        <v>61</v>
      </c>
      <c r="Y142" s="59">
        <v>6.7178082191780826</v>
      </c>
      <c r="Z142" s="59">
        <v>28.235616438356164</v>
      </c>
      <c r="AA142" s="12">
        <v>2</v>
      </c>
      <c r="AB142" s="12">
        <v>2</v>
      </c>
      <c r="AC142" s="12">
        <v>2</v>
      </c>
      <c r="AD142" s="12">
        <v>2</v>
      </c>
      <c r="AE142" s="12">
        <v>3</v>
      </c>
      <c r="AF142" s="58" t="s">
        <v>0</v>
      </c>
      <c r="AG142" s="66">
        <f t="shared" si="35"/>
        <v>0.22037343509979965</v>
      </c>
      <c r="AH142" s="67">
        <f t="shared" si="36"/>
        <v>8.9187499999999993</v>
      </c>
      <c r="AI142" s="67">
        <f t="shared" si="37"/>
        <v>1.408296</v>
      </c>
      <c r="AJ142" s="67">
        <f t="shared" si="38"/>
        <v>3.536454</v>
      </c>
      <c r="AK142" s="67">
        <f t="shared" si="39"/>
        <v>2.0031206666666668</v>
      </c>
      <c r="AL142" s="67">
        <f t="shared" si="40"/>
        <v>1.3593333333333333</v>
      </c>
      <c r="AM142" s="59">
        <f>VLOOKUP(AG142,'SCORE TALLER'!$AC$2:$AD$10,2,TRUE)*AM$2</f>
        <v>0</v>
      </c>
      <c r="AN142" s="59">
        <f>VLOOKUP(AD142,'SCORE TALLER'!$W$2:$X$10,2,TRUE)*AN$2</f>
        <v>0.32</v>
      </c>
      <c r="AO142" s="59">
        <f>VLOOKUP(AB142,'SCORE TALLER'!$S$2:$T$10,2,FALSE)*AO$2</f>
        <v>0.04</v>
      </c>
      <c r="AP142" s="59">
        <f>VLOOKUP(AH142,'SCORE TALLER'!$AE$2:$AF$10,2,TRUE)*AP$2</f>
        <v>0.08</v>
      </c>
      <c r="AQ142" s="59">
        <f>VLOOKUP(AI142,'SCORE TALLER'!$AG$2:$AH$10,2,TRUE)*AQ$2</f>
        <v>0.32</v>
      </c>
      <c r="AR142" s="59">
        <f>VLOOKUP(AC142,'SCORE TALLER'!$U$2:$V$10,2,FALSE)*AR$2</f>
        <v>0.04</v>
      </c>
      <c r="AS142" s="59">
        <f>VLOOKUP(AE142,'SCORE TALLER'!$Y$2:$Z$10,2,FALSE)*AS$2</f>
        <v>0.02</v>
      </c>
      <c r="AT142" s="59">
        <f>VLOOKUP(Z142,'SCORE TALLER'!$O$2:$P$10,2,TRUE)*AT$2</f>
        <v>0.04</v>
      </c>
      <c r="AU142" s="59">
        <f>VLOOKUP(S142,'SCORE TALLER'!$A$2:$B$10,2,FALSE)*AU$2</f>
        <v>0.15000000000000002</v>
      </c>
      <c r="AV142" s="59">
        <f>VLOOKUP(AJ142,'SCORE TALLER'!$AI$2:$AJ$10,2,TRUE)*AV$2</f>
        <v>0.1</v>
      </c>
      <c r="AW142" s="59">
        <f>VLOOKUP(AK142,'SCORE TALLER'!$AK$2:$AL$10,2,TRUE)*AW$2</f>
        <v>0.15000000000000002</v>
      </c>
      <c r="AX142" s="59">
        <f>VLOOKUP(T142,'SCORE TALLER'!$C$2:$D$10,2,FALSE)*AX$2</f>
        <v>0</v>
      </c>
      <c r="AY142" s="59">
        <f>VLOOKUP(W142,'SCORE TALLER'!$I$2:$J$10,2,TRUE)*AY$2</f>
        <v>0.1</v>
      </c>
      <c r="AZ142" s="59">
        <f>VLOOKUP(X142,'SCORE TALLER'!$K$2:$L$10,2,TRUE)*AZ$2</f>
        <v>0.1</v>
      </c>
      <c r="BA142" s="59">
        <f>VLOOKUP(U142,'SCORE TALLER'!$E$2:$F$10,2,FALSE)*BA$2</f>
        <v>0.05</v>
      </c>
      <c r="BB142" s="59">
        <f>VLOOKUP(Y142,'SCORE TALLER'!$M$2:$N$10,2,TRUE)*BB$2</f>
        <v>0.02</v>
      </c>
      <c r="BC142" s="59">
        <f>VLOOKUP(AA142,'SCORE TALLER'!$Q$2:$R$10,2,FALSE)*BC$2</f>
        <v>0</v>
      </c>
      <c r="BD142" s="59">
        <f>VLOOKUP(V142,'SCORE TALLER'!$G$2:$H$10,2,FALSE)*BD$2</f>
        <v>0</v>
      </c>
      <c r="BE142" s="59">
        <f>VLOOKUP(AF142,'SCORE TALLER'!$AA$2:$AB$10,2,FALSE)*BE$2</f>
        <v>0.5</v>
      </c>
      <c r="BF142" s="59">
        <f>VLOOKUP(AL142,'SCORE TALLER'!$AM$2:$AN$10,2,TRUE)*BF$2</f>
        <v>0.2</v>
      </c>
      <c r="BG142" s="67">
        <f t="shared" si="41"/>
        <v>2.2300000000000004</v>
      </c>
      <c r="BH142" s="67" t="str">
        <f>VLOOKUP(BG142,'SCORE TALLER'!$AP$2:$AQ$7,2,TRUE)</f>
        <v>3. Medio</v>
      </c>
      <c r="BI142" s="67" t="str">
        <f t="shared" si="42"/>
        <v>LBZ</v>
      </c>
      <c r="BJ142" s="67" t="str">
        <f t="shared" si="32"/>
        <v>B</v>
      </c>
      <c r="BK142" s="67" t="str">
        <f t="shared" si="43"/>
        <v>E</v>
      </c>
      <c r="BL142" s="86">
        <f t="shared" si="44"/>
        <v>3004681</v>
      </c>
      <c r="BM142" s="86">
        <f t="shared" si="45"/>
        <v>2039000</v>
      </c>
    </row>
    <row r="143" spans="1:65" x14ac:dyDescent="0.3">
      <c r="A143" s="57">
        <v>2222228820</v>
      </c>
      <c r="B143" s="12" t="s">
        <v>281</v>
      </c>
      <c r="C143" s="58" t="s">
        <v>105</v>
      </c>
      <c r="D143" s="58" t="s">
        <v>116</v>
      </c>
      <c r="E143" s="58">
        <v>221</v>
      </c>
      <c r="F143" s="58">
        <v>15842926</v>
      </c>
      <c r="G143" s="58">
        <f t="shared" si="33"/>
        <v>10416253</v>
      </c>
      <c r="H143" s="58">
        <f t="shared" si="34"/>
        <v>5796253</v>
      </c>
      <c r="I143" s="58">
        <v>15843000</v>
      </c>
      <c r="J143" s="58">
        <v>495687</v>
      </c>
      <c r="K143" s="58">
        <v>0</v>
      </c>
      <c r="L143" s="58">
        <v>4620000</v>
      </c>
      <c r="M143" s="58">
        <v>5426673</v>
      </c>
      <c r="N143" s="58">
        <f>VLOOKUP(AD143,'tabla ingresos'!$A$3:$D$15,4,FALSE)</f>
        <v>2000000</v>
      </c>
      <c r="O143" s="58">
        <v>159520.77866264727</v>
      </c>
      <c r="P143" s="58">
        <v>4066000</v>
      </c>
      <c r="Q143" s="58">
        <v>4066000</v>
      </c>
      <c r="R143" s="12">
        <v>19698</v>
      </c>
      <c r="S143" s="12" t="s">
        <v>87</v>
      </c>
      <c r="T143" s="12" t="s">
        <v>89</v>
      </c>
      <c r="U143" s="12" t="s">
        <v>10</v>
      </c>
      <c r="V143" s="12">
        <v>4</v>
      </c>
      <c r="W143" s="12">
        <v>0</v>
      </c>
      <c r="X143" s="12">
        <v>0</v>
      </c>
      <c r="Y143" s="59">
        <v>11.915068493150685</v>
      </c>
      <c r="Z143" s="59">
        <v>35.523287671232879</v>
      </c>
      <c r="AA143" s="12">
        <v>1</v>
      </c>
      <c r="AB143" s="12">
        <v>4</v>
      </c>
      <c r="AC143" s="12">
        <v>2</v>
      </c>
      <c r="AD143" s="12">
        <v>3</v>
      </c>
      <c r="AE143" s="12">
        <v>4</v>
      </c>
      <c r="AF143" s="58" t="s">
        <v>0</v>
      </c>
      <c r="AG143" s="66">
        <f t="shared" si="35"/>
        <v>0.21840259288754907</v>
      </c>
      <c r="AH143" s="67">
        <f t="shared" si="36"/>
        <v>6.6363086666666664</v>
      </c>
      <c r="AI143" s="67">
        <f t="shared" si="37"/>
        <v>1.8089646666666668</v>
      </c>
      <c r="AJ143" s="67">
        <f t="shared" si="38"/>
        <v>3.4720843333333336</v>
      </c>
      <c r="AK143" s="67">
        <f t="shared" si="39"/>
        <v>1.9320843333333333</v>
      </c>
      <c r="AL143" s="67">
        <f t="shared" si="40"/>
        <v>1.3553333333333333</v>
      </c>
      <c r="AM143" s="59">
        <f>VLOOKUP(AG143,'SCORE TALLER'!$AC$2:$AD$10,2,TRUE)*AM$2</f>
        <v>0</v>
      </c>
      <c r="AN143" s="59">
        <f>VLOOKUP(AD143,'SCORE TALLER'!$W$2:$X$10,2,TRUE)*AN$2</f>
        <v>0.32</v>
      </c>
      <c r="AO143" s="59">
        <f>VLOOKUP(AB143,'SCORE TALLER'!$S$2:$T$10,2,FALSE)*AO$2</f>
        <v>0.02</v>
      </c>
      <c r="AP143" s="59">
        <f>VLOOKUP(AH143,'SCORE TALLER'!$AE$2:$AF$10,2,TRUE)*AP$2</f>
        <v>0.08</v>
      </c>
      <c r="AQ143" s="59">
        <f>VLOOKUP(AI143,'SCORE TALLER'!$AG$2:$AH$10,2,TRUE)*AQ$2</f>
        <v>0.32</v>
      </c>
      <c r="AR143" s="59">
        <f>VLOOKUP(AC143,'SCORE TALLER'!$U$2:$V$10,2,FALSE)*AR$2</f>
        <v>0.04</v>
      </c>
      <c r="AS143" s="59">
        <f>VLOOKUP(AE143,'SCORE TALLER'!$Y$2:$Z$10,2,FALSE)*AS$2</f>
        <v>0.05</v>
      </c>
      <c r="AT143" s="59">
        <f>VLOOKUP(Z143,'SCORE TALLER'!$O$2:$P$10,2,TRUE)*AT$2</f>
        <v>0.03</v>
      </c>
      <c r="AU143" s="59">
        <f>VLOOKUP(S143,'SCORE TALLER'!$A$2:$B$10,2,FALSE)*AU$2</f>
        <v>0.15000000000000002</v>
      </c>
      <c r="AV143" s="59">
        <f>VLOOKUP(AJ143,'SCORE TALLER'!$AI$2:$AJ$10,2,TRUE)*AV$2</f>
        <v>0.1</v>
      </c>
      <c r="AW143" s="59">
        <f>VLOOKUP(AK143,'SCORE TALLER'!$AK$2:$AL$10,2,TRUE)*AW$2</f>
        <v>0.2</v>
      </c>
      <c r="AX143" s="59">
        <f>VLOOKUP(T143,'SCORE TALLER'!$C$2:$D$10,2,FALSE)*AX$2</f>
        <v>0</v>
      </c>
      <c r="AY143" s="59">
        <f>VLOOKUP(W143,'SCORE TALLER'!$I$2:$J$10,2,TRUE)*AY$2</f>
        <v>0</v>
      </c>
      <c r="AZ143" s="59">
        <f>VLOOKUP(X143,'SCORE TALLER'!$K$2:$L$10,2,TRUE)*AZ$2</f>
        <v>0</v>
      </c>
      <c r="BA143" s="59">
        <f>VLOOKUP(U143,'SCORE TALLER'!$E$2:$F$10,2,FALSE)*BA$2</f>
        <v>0</v>
      </c>
      <c r="BB143" s="59">
        <f>VLOOKUP(Y143,'SCORE TALLER'!$M$2:$N$10,2,TRUE)*BB$2</f>
        <v>0</v>
      </c>
      <c r="BC143" s="59">
        <f>VLOOKUP(AA143,'SCORE TALLER'!$Q$2:$R$10,2,FALSE)*BC$2</f>
        <v>0.05</v>
      </c>
      <c r="BD143" s="59">
        <f>VLOOKUP(V143,'SCORE TALLER'!$G$2:$H$10,2,FALSE)*BD$2</f>
        <v>0</v>
      </c>
      <c r="BE143" s="59">
        <f>VLOOKUP(AF143,'SCORE TALLER'!$AA$2:$AB$10,2,FALSE)*BE$2</f>
        <v>0.5</v>
      </c>
      <c r="BF143" s="59">
        <f>VLOOKUP(AL143,'SCORE TALLER'!$AM$2:$AN$10,2,TRUE)*BF$2</f>
        <v>0.2</v>
      </c>
      <c r="BG143" s="67">
        <f t="shared" si="41"/>
        <v>2.0600000000000005</v>
      </c>
      <c r="BH143" s="67" t="str">
        <f>VLOOKUP(BG143,'SCORE TALLER'!$AP$2:$AQ$7,2,TRUE)</f>
        <v>3. Medio</v>
      </c>
      <c r="BI143" s="67" t="str">
        <f t="shared" si="42"/>
        <v>LBZ</v>
      </c>
      <c r="BJ143" s="67" t="str">
        <f t="shared" si="32"/>
        <v>A</v>
      </c>
      <c r="BK143" s="67" t="str">
        <f t="shared" si="43"/>
        <v>E</v>
      </c>
      <c r="BL143" s="86">
        <f t="shared" si="44"/>
        <v>5796253</v>
      </c>
      <c r="BM143" s="86">
        <f t="shared" si="45"/>
        <v>4066000</v>
      </c>
    </row>
    <row r="144" spans="1:65" x14ac:dyDescent="0.3">
      <c r="A144" s="57">
        <v>2224628046</v>
      </c>
      <c r="B144" s="12" t="s">
        <v>282</v>
      </c>
      <c r="C144" s="58" t="s">
        <v>105</v>
      </c>
      <c r="D144" s="58" t="s">
        <v>115</v>
      </c>
      <c r="E144" s="58">
        <v>1158443</v>
      </c>
      <c r="F144" s="58">
        <v>4541670</v>
      </c>
      <c r="G144" s="58">
        <f t="shared" si="33"/>
        <v>3889325</v>
      </c>
      <c r="H144" s="58">
        <f t="shared" si="34"/>
        <v>3889325</v>
      </c>
      <c r="I144" s="58">
        <v>4542000</v>
      </c>
      <c r="J144" s="58">
        <v>143758</v>
      </c>
      <c r="K144" s="58">
        <v>0</v>
      </c>
      <c r="L144" s="58">
        <v>0</v>
      </c>
      <c r="M144" s="58">
        <v>652345</v>
      </c>
      <c r="N144" s="58">
        <f>VLOOKUP(AD144,'tabla ingresos'!$A$3:$D$15,4,FALSE)</f>
        <v>1000000</v>
      </c>
      <c r="O144" s="58">
        <v>70975.788778374845</v>
      </c>
      <c r="P144" s="58">
        <v>2023000</v>
      </c>
      <c r="Q144" s="58">
        <v>2023000</v>
      </c>
      <c r="R144" s="12">
        <v>76130</v>
      </c>
      <c r="S144" s="12" t="s">
        <v>88</v>
      </c>
      <c r="T144" s="12" t="s">
        <v>89</v>
      </c>
      <c r="U144" s="12" t="s">
        <v>10</v>
      </c>
      <c r="V144" s="12">
        <v>4</v>
      </c>
      <c r="W144" s="12">
        <v>0</v>
      </c>
      <c r="X144" s="12">
        <v>0</v>
      </c>
      <c r="Y144" s="59">
        <v>2.0931506849315067</v>
      </c>
      <c r="Z144" s="59">
        <v>28.490410958904111</v>
      </c>
      <c r="AA144" s="12">
        <v>2</v>
      </c>
      <c r="AB144" s="12">
        <v>4</v>
      </c>
      <c r="AC144" s="12">
        <v>2</v>
      </c>
      <c r="AD144" s="12">
        <v>2</v>
      </c>
      <c r="AE144" s="12">
        <v>3</v>
      </c>
      <c r="AF144" s="58" t="s">
        <v>0</v>
      </c>
      <c r="AG144" s="66">
        <f t="shared" si="35"/>
        <v>0.14315585918558324</v>
      </c>
      <c r="AH144" s="67">
        <f t="shared" si="36"/>
        <v>4.3764466666666664</v>
      </c>
      <c r="AI144" s="67">
        <f t="shared" si="37"/>
        <v>1.207192</v>
      </c>
      <c r="AJ144" s="67">
        <f t="shared" si="38"/>
        <v>2.5928833333333334</v>
      </c>
      <c r="AK144" s="67">
        <f t="shared" si="39"/>
        <v>2.5928833333333334</v>
      </c>
      <c r="AL144" s="67">
        <f t="shared" si="40"/>
        <v>1.3486666666666667</v>
      </c>
      <c r="AM144" s="59">
        <f>VLOOKUP(AG144,'SCORE TALLER'!$AC$2:$AD$10,2,TRUE)*AM$2</f>
        <v>0</v>
      </c>
      <c r="AN144" s="59">
        <f>VLOOKUP(AD144,'SCORE TALLER'!$W$2:$X$10,2,TRUE)*AN$2</f>
        <v>0.32</v>
      </c>
      <c r="AO144" s="59">
        <f>VLOOKUP(AB144,'SCORE TALLER'!$S$2:$T$10,2,FALSE)*AO$2</f>
        <v>0.02</v>
      </c>
      <c r="AP144" s="59">
        <f>VLOOKUP(AH144,'SCORE TALLER'!$AE$2:$AF$10,2,TRUE)*AP$2</f>
        <v>0</v>
      </c>
      <c r="AQ144" s="59">
        <f>VLOOKUP(AI144,'SCORE TALLER'!$AG$2:$AH$10,2,TRUE)*AQ$2</f>
        <v>0.32</v>
      </c>
      <c r="AR144" s="59">
        <f>VLOOKUP(AC144,'SCORE TALLER'!$U$2:$V$10,2,FALSE)*AR$2</f>
        <v>0.04</v>
      </c>
      <c r="AS144" s="59">
        <f>VLOOKUP(AE144,'SCORE TALLER'!$Y$2:$Z$10,2,FALSE)*AS$2</f>
        <v>0.02</v>
      </c>
      <c r="AT144" s="59">
        <f>VLOOKUP(Z144,'SCORE TALLER'!$O$2:$P$10,2,TRUE)*AT$2</f>
        <v>0.04</v>
      </c>
      <c r="AU144" s="59">
        <f>VLOOKUP(S144,'SCORE TALLER'!$A$2:$B$10,2,FALSE)*AU$2</f>
        <v>0.25</v>
      </c>
      <c r="AV144" s="59">
        <f>VLOOKUP(AJ144,'SCORE TALLER'!$AI$2:$AJ$10,2,TRUE)*AV$2</f>
        <v>0.15000000000000002</v>
      </c>
      <c r="AW144" s="59">
        <f>VLOOKUP(AK144,'SCORE TALLER'!$AK$2:$AL$10,2,TRUE)*AW$2</f>
        <v>0.15000000000000002</v>
      </c>
      <c r="AX144" s="59">
        <f>VLOOKUP(T144,'SCORE TALLER'!$C$2:$D$10,2,FALSE)*AX$2</f>
        <v>0</v>
      </c>
      <c r="AY144" s="59">
        <f>VLOOKUP(W144,'SCORE TALLER'!$I$2:$J$10,2,TRUE)*AY$2</f>
        <v>0</v>
      </c>
      <c r="AZ144" s="59">
        <f>VLOOKUP(X144,'SCORE TALLER'!$K$2:$L$10,2,TRUE)*AZ$2</f>
        <v>0</v>
      </c>
      <c r="BA144" s="59">
        <f>VLOOKUP(U144,'SCORE TALLER'!$E$2:$F$10,2,FALSE)*BA$2</f>
        <v>0</v>
      </c>
      <c r="BB144" s="59">
        <f>VLOOKUP(Y144,'SCORE TALLER'!$M$2:$N$10,2,TRUE)*BB$2</f>
        <v>0.04</v>
      </c>
      <c r="BC144" s="59">
        <f>VLOOKUP(AA144,'SCORE TALLER'!$Q$2:$R$10,2,FALSE)*BC$2</f>
        <v>0</v>
      </c>
      <c r="BD144" s="59">
        <f>VLOOKUP(V144,'SCORE TALLER'!$G$2:$H$10,2,FALSE)*BD$2</f>
        <v>0</v>
      </c>
      <c r="BE144" s="59">
        <f>VLOOKUP(AF144,'SCORE TALLER'!$AA$2:$AB$10,2,FALSE)*BE$2</f>
        <v>0.5</v>
      </c>
      <c r="BF144" s="59">
        <f>VLOOKUP(AL144,'SCORE TALLER'!$AM$2:$AN$10,2,TRUE)*BF$2</f>
        <v>0.2</v>
      </c>
      <c r="BG144" s="67">
        <f t="shared" si="41"/>
        <v>2.0500000000000003</v>
      </c>
      <c r="BH144" s="67" t="str">
        <f>VLOOKUP(BG144,'SCORE TALLER'!$AP$2:$AQ$7,2,TRUE)</f>
        <v>3. Medio</v>
      </c>
      <c r="BI144" s="67" t="str">
        <f t="shared" si="42"/>
        <v>LBZ</v>
      </c>
      <c r="BJ144" s="67" t="str">
        <f t="shared" si="32"/>
        <v>A</v>
      </c>
      <c r="BK144" s="67" t="str">
        <f t="shared" si="43"/>
        <v>E</v>
      </c>
      <c r="BL144" s="86">
        <f t="shared" si="44"/>
        <v>3889325</v>
      </c>
      <c r="BM144" s="86">
        <f t="shared" si="45"/>
        <v>2023000</v>
      </c>
    </row>
    <row r="145" spans="1:65" x14ac:dyDescent="0.3">
      <c r="A145" s="57">
        <v>2066488226</v>
      </c>
      <c r="B145" s="12" t="s">
        <v>283</v>
      </c>
      <c r="C145" s="58" t="s">
        <v>105</v>
      </c>
      <c r="D145" s="58" t="s">
        <v>114</v>
      </c>
      <c r="E145" s="58"/>
      <c r="F145" s="58">
        <v>1476624</v>
      </c>
      <c r="G145" s="58">
        <f t="shared" si="33"/>
        <v>1045138</v>
      </c>
      <c r="H145" s="58">
        <f t="shared" si="34"/>
        <v>1045138</v>
      </c>
      <c r="I145" s="58">
        <v>1477000</v>
      </c>
      <c r="J145" s="58">
        <v>145776</v>
      </c>
      <c r="K145" s="58">
        <v>0</v>
      </c>
      <c r="L145" s="58">
        <v>0</v>
      </c>
      <c r="M145" s="58">
        <v>431486</v>
      </c>
      <c r="N145" s="58">
        <f>VLOOKUP(AD145,'tabla ingresos'!$A$3:$D$15,4,FALSE)</f>
        <v>1000000</v>
      </c>
      <c r="O145" s="58">
        <v>43443.406328613164</v>
      </c>
      <c r="P145" s="58">
        <v>1953000</v>
      </c>
      <c r="Q145" s="58">
        <v>1953000</v>
      </c>
      <c r="R145" s="12">
        <v>5001</v>
      </c>
      <c r="S145" s="12" t="s">
        <v>88</v>
      </c>
      <c r="T145" s="12" t="s">
        <v>89</v>
      </c>
      <c r="U145" s="12" t="s">
        <v>10</v>
      </c>
      <c r="V145" s="12">
        <v>4</v>
      </c>
      <c r="W145" s="12">
        <v>0</v>
      </c>
      <c r="X145" s="12">
        <v>0</v>
      </c>
      <c r="Y145" s="59">
        <v>1.3205479452054794</v>
      </c>
      <c r="Z145" s="59">
        <v>29.150684931506849</v>
      </c>
      <c r="AA145" s="12">
        <v>1</v>
      </c>
      <c r="AB145" s="12">
        <v>3</v>
      </c>
      <c r="AC145" s="12">
        <v>2</v>
      </c>
      <c r="AD145" s="12">
        <v>2</v>
      </c>
      <c r="AE145" s="12">
        <v>3</v>
      </c>
      <c r="AF145" s="58" t="s">
        <v>0</v>
      </c>
      <c r="AG145" s="66">
        <f t="shared" si="35"/>
        <v>0.12614627088574212</v>
      </c>
      <c r="AH145" s="67">
        <f t="shared" si="36"/>
        <v>2.286416</v>
      </c>
      <c r="AI145" s="67">
        <f t="shared" si="37"/>
        <v>0.28765733333333332</v>
      </c>
      <c r="AJ145" s="67">
        <f t="shared" si="38"/>
        <v>0.69675866666666664</v>
      </c>
      <c r="AK145" s="67">
        <f t="shared" si="39"/>
        <v>0.69675866666666664</v>
      </c>
      <c r="AL145" s="67">
        <f t="shared" si="40"/>
        <v>1.302</v>
      </c>
      <c r="AM145" s="59">
        <f>VLOOKUP(AG145,'SCORE TALLER'!$AC$2:$AD$10,2,TRUE)*AM$2</f>
        <v>0</v>
      </c>
      <c r="AN145" s="59">
        <f>VLOOKUP(AD145,'SCORE TALLER'!$W$2:$X$10,2,TRUE)*AN$2</f>
        <v>0.32</v>
      </c>
      <c r="AO145" s="59">
        <f>VLOOKUP(AB145,'SCORE TALLER'!$S$2:$T$10,2,FALSE)*AO$2</f>
        <v>0.03</v>
      </c>
      <c r="AP145" s="59">
        <f>VLOOKUP(AH145,'SCORE TALLER'!$AE$2:$AF$10,2,TRUE)*AP$2</f>
        <v>0</v>
      </c>
      <c r="AQ145" s="59">
        <f>VLOOKUP(AI145,'SCORE TALLER'!$AG$2:$AH$10,2,TRUE)*AQ$2</f>
        <v>0.4</v>
      </c>
      <c r="AR145" s="59">
        <f>VLOOKUP(AC145,'SCORE TALLER'!$U$2:$V$10,2,FALSE)*AR$2</f>
        <v>0.04</v>
      </c>
      <c r="AS145" s="59">
        <f>VLOOKUP(AE145,'SCORE TALLER'!$Y$2:$Z$10,2,FALSE)*AS$2</f>
        <v>0.02</v>
      </c>
      <c r="AT145" s="59">
        <f>VLOOKUP(Z145,'SCORE TALLER'!$O$2:$P$10,2,TRUE)*AT$2</f>
        <v>0.04</v>
      </c>
      <c r="AU145" s="59">
        <f>VLOOKUP(S145,'SCORE TALLER'!$A$2:$B$10,2,FALSE)*AU$2</f>
        <v>0.25</v>
      </c>
      <c r="AV145" s="59">
        <f>VLOOKUP(AJ145,'SCORE TALLER'!$AI$2:$AJ$10,2,TRUE)*AV$2</f>
        <v>0.25</v>
      </c>
      <c r="AW145" s="59">
        <f>VLOOKUP(AK145,'SCORE TALLER'!$AK$2:$AL$10,2,TRUE)*AW$2</f>
        <v>0.25</v>
      </c>
      <c r="AX145" s="59">
        <f>VLOOKUP(T145,'SCORE TALLER'!$C$2:$D$10,2,FALSE)*AX$2</f>
        <v>0</v>
      </c>
      <c r="AY145" s="59">
        <f>VLOOKUP(W145,'SCORE TALLER'!$I$2:$J$10,2,TRUE)*AY$2</f>
        <v>0</v>
      </c>
      <c r="AZ145" s="59">
        <f>VLOOKUP(X145,'SCORE TALLER'!$K$2:$L$10,2,TRUE)*AZ$2</f>
        <v>0</v>
      </c>
      <c r="BA145" s="59">
        <f>VLOOKUP(U145,'SCORE TALLER'!$E$2:$F$10,2,FALSE)*BA$2</f>
        <v>0</v>
      </c>
      <c r="BB145" s="59">
        <f>VLOOKUP(Y145,'SCORE TALLER'!$M$2:$N$10,2,TRUE)*BB$2</f>
        <v>0.05</v>
      </c>
      <c r="BC145" s="59">
        <f>VLOOKUP(AA145,'SCORE TALLER'!$Q$2:$R$10,2,FALSE)*BC$2</f>
        <v>0.05</v>
      </c>
      <c r="BD145" s="59">
        <f>VLOOKUP(V145,'SCORE TALLER'!$G$2:$H$10,2,FALSE)*BD$2</f>
        <v>0</v>
      </c>
      <c r="BE145" s="59">
        <f>VLOOKUP(AF145,'SCORE TALLER'!$AA$2:$AB$10,2,FALSE)*BE$2</f>
        <v>0.5</v>
      </c>
      <c r="BF145" s="59">
        <f>VLOOKUP(AL145,'SCORE TALLER'!$AM$2:$AN$10,2,TRUE)*BF$2</f>
        <v>0.2</v>
      </c>
      <c r="BG145" s="67">
        <f t="shared" si="41"/>
        <v>2.4000000000000004</v>
      </c>
      <c r="BH145" s="67" t="str">
        <f>VLOOKUP(BG145,'SCORE TALLER'!$AP$2:$AQ$7,2,TRUE)</f>
        <v>3. Medio</v>
      </c>
      <c r="BI145" s="67" t="str">
        <f t="shared" si="42"/>
        <v>LBZ</v>
      </c>
      <c r="BJ145" s="67" t="str">
        <f t="shared" si="32"/>
        <v>A</v>
      </c>
      <c r="BK145" s="67" t="str">
        <f t="shared" si="43"/>
        <v>E</v>
      </c>
      <c r="BL145" s="86">
        <f t="shared" si="44"/>
        <v>1045138</v>
      </c>
      <c r="BM145" s="86">
        <f t="shared" si="45"/>
        <v>1953000</v>
      </c>
    </row>
    <row r="146" spans="1:65" x14ac:dyDescent="0.3">
      <c r="A146" s="57">
        <v>2224640224</v>
      </c>
      <c r="B146" s="12" t="s">
        <v>284</v>
      </c>
      <c r="C146" s="58" t="s">
        <v>105</v>
      </c>
      <c r="D146" s="58" t="s">
        <v>114</v>
      </c>
      <c r="E146" s="58">
        <v>148860</v>
      </c>
      <c r="F146" s="58">
        <v>4672154</v>
      </c>
      <c r="G146" s="58">
        <f t="shared" si="33"/>
        <v>1607541</v>
      </c>
      <c r="H146" s="58">
        <f t="shared" si="34"/>
        <v>0</v>
      </c>
      <c r="I146" s="58">
        <v>4672000</v>
      </c>
      <c r="J146" s="58">
        <v>177766</v>
      </c>
      <c r="K146" s="58">
        <v>0</v>
      </c>
      <c r="L146" s="58">
        <v>2760000</v>
      </c>
      <c r="M146" s="58">
        <v>3064613</v>
      </c>
      <c r="N146" s="58">
        <f>VLOOKUP(AD146,'tabla ingresos'!$A$3:$D$15,4,FALSE)</f>
        <v>1000000</v>
      </c>
      <c r="O146" s="58">
        <v>43421.161880928259</v>
      </c>
      <c r="P146" s="58">
        <v>1952000</v>
      </c>
      <c r="Q146" s="58">
        <v>1952000</v>
      </c>
      <c r="R146" s="12">
        <v>76130</v>
      </c>
      <c r="S146" s="12" t="s">
        <v>87</v>
      </c>
      <c r="T146" s="12" t="s">
        <v>89</v>
      </c>
      <c r="U146" s="12" t="s">
        <v>10</v>
      </c>
      <c r="V146" s="12">
        <v>4</v>
      </c>
      <c r="W146" s="12">
        <v>0</v>
      </c>
      <c r="X146" s="12">
        <v>0</v>
      </c>
      <c r="Y146" s="59">
        <v>5.7534246575342465</v>
      </c>
      <c r="Z146" s="59">
        <v>27.649315068493152</v>
      </c>
      <c r="AA146" s="12">
        <v>1</v>
      </c>
      <c r="AB146" s="12">
        <v>0</v>
      </c>
      <c r="AC146" s="12">
        <v>1</v>
      </c>
      <c r="AD146" s="12">
        <v>2</v>
      </c>
      <c r="AE146" s="12">
        <v>1</v>
      </c>
      <c r="AF146" s="58" t="s">
        <v>0</v>
      </c>
      <c r="AG146" s="66">
        <f t="shared" si="35"/>
        <v>0.14745810792061884</v>
      </c>
      <c r="AH146" s="67">
        <f t="shared" si="36"/>
        <v>4.4161026666666663</v>
      </c>
      <c r="AI146" s="67">
        <f t="shared" si="37"/>
        <v>2.1423153333333333</v>
      </c>
      <c r="AJ146" s="67">
        <f t="shared" si="38"/>
        <v>1.0716939999999999</v>
      </c>
      <c r="AK146" s="67">
        <f t="shared" si="39"/>
        <v>0</v>
      </c>
      <c r="AL146" s="67">
        <f t="shared" si="40"/>
        <v>1.3013333333333332</v>
      </c>
      <c r="AM146" s="59">
        <f>VLOOKUP(AG146,'SCORE TALLER'!$AC$2:$AD$10,2,TRUE)*AM$2</f>
        <v>0</v>
      </c>
      <c r="AN146" s="59">
        <f>VLOOKUP(AD146,'SCORE TALLER'!$W$2:$X$10,2,TRUE)*AN$2</f>
        <v>0.32</v>
      </c>
      <c r="AO146" s="59">
        <f>VLOOKUP(AB146,'SCORE TALLER'!$S$2:$T$10,2,FALSE)*AO$2</f>
        <v>0.05</v>
      </c>
      <c r="AP146" s="59">
        <f>VLOOKUP(AH146,'SCORE TALLER'!$AE$2:$AF$10,2,TRUE)*AP$2</f>
        <v>0</v>
      </c>
      <c r="AQ146" s="59">
        <f>VLOOKUP(AI146,'SCORE TALLER'!$AG$2:$AH$10,2,TRUE)*AQ$2</f>
        <v>0.24</v>
      </c>
      <c r="AR146" s="59">
        <f>VLOOKUP(AC146,'SCORE TALLER'!$U$2:$V$10,2,FALSE)*AR$2</f>
        <v>0.05</v>
      </c>
      <c r="AS146" s="59">
        <f>VLOOKUP(AE146,'SCORE TALLER'!$Y$2:$Z$10,2,FALSE)*AS$2</f>
        <v>0.03</v>
      </c>
      <c r="AT146" s="59">
        <f>VLOOKUP(Z146,'SCORE TALLER'!$O$2:$P$10,2,TRUE)*AT$2</f>
        <v>0.04</v>
      </c>
      <c r="AU146" s="59">
        <f>VLOOKUP(S146,'SCORE TALLER'!$A$2:$B$10,2,FALSE)*AU$2</f>
        <v>0.15000000000000002</v>
      </c>
      <c r="AV146" s="59">
        <f>VLOOKUP(AJ146,'SCORE TALLER'!$AI$2:$AJ$10,2,TRUE)*AV$2</f>
        <v>0.2</v>
      </c>
      <c r="AW146" s="59">
        <f>VLOOKUP(AK146,'SCORE TALLER'!$AK$2:$AL$10,2,TRUE)*AW$2</f>
        <v>0.25</v>
      </c>
      <c r="AX146" s="59">
        <f>VLOOKUP(T146,'SCORE TALLER'!$C$2:$D$10,2,FALSE)*AX$2</f>
        <v>0</v>
      </c>
      <c r="AY146" s="59">
        <f>VLOOKUP(W146,'SCORE TALLER'!$I$2:$J$10,2,TRUE)*AY$2</f>
        <v>0</v>
      </c>
      <c r="AZ146" s="59">
        <f>VLOOKUP(X146,'SCORE TALLER'!$K$2:$L$10,2,TRUE)*AZ$2</f>
        <v>0</v>
      </c>
      <c r="BA146" s="59">
        <f>VLOOKUP(U146,'SCORE TALLER'!$E$2:$F$10,2,FALSE)*BA$2</f>
        <v>0</v>
      </c>
      <c r="BB146" s="59">
        <f>VLOOKUP(Y146,'SCORE TALLER'!$M$2:$N$10,2,TRUE)*BB$2</f>
        <v>0.03</v>
      </c>
      <c r="BC146" s="59">
        <f>VLOOKUP(AA146,'SCORE TALLER'!$Q$2:$R$10,2,FALSE)*BC$2</f>
        <v>0.05</v>
      </c>
      <c r="BD146" s="59">
        <f>VLOOKUP(V146,'SCORE TALLER'!$G$2:$H$10,2,FALSE)*BD$2</f>
        <v>0</v>
      </c>
      <c r="BE146" s="59">
        <f>VLOOKUP(AF146,'SCORE TALLER'!$AA$2:$AB$10,2,FALSE)*BE$2</f>
        <v>0.5</v>
      </c>
      <c r="BF146" s="59">
        <f>VLOOKUP(AL146,'SCORE TALLER'!$AM$2:$AN$10,2,TRUE)*BF$2</f>
        <v>0.2</v>
      </c>
      <c r="BG146" s="67">
        <f t="shared" si="41"/>
        <v>2.1100000000000003</v>
      </c>
      <c r="BH146" s="67" t="str">
        <f>VLOOKUP(BG146,'SCORE TALLER'!$AP$2:$AQ$7,2,TRUE)</f>
        <v>3. Medio</v>
      </c>
      <c r="BI146" s="67" t="str">
        <f t="shared" si="42"/>
        <v>LBZ</v>
      </c>
      <c r="BJ146" s="67" t="str">
        <f t="shared" si="32"/>
        <v>A</v>
      </c>
      <c r="BK146" s="67" t="str">
        <f t="shared" si="43"/>
        <v>E</v>
      </c>
      <c r="BL146" s="86">
        <f t="shared" si="44"/>
        <v>0</v>
      </c>
      <c r="BM146" s="86">
        <f t="shared" si="45"/>
        <v>1952000</v>
      </c>
    </row>
    <row r="147" spans="1:65" x14ac:dyDescent="0.3">
      <c r="A147" s="57">
        <v>20446888</v>
      </c>
      <c r="B147" s="12" t="s">
        <v>285</v>
      </c>
      <c r="C147" s="58" t="s">
        <v>105</v>
      </c>
      <c r="D147" s="58" t="s">
        <v>115</v>
      </c>
      <c r="E147" s="58">
        <v>5828</v>
      </c>
      <c r="F147" s="58">
        <v>4784284</v>
      </c>
      <c r="G147" s="58">
        <f t="shared" si="33"/>
        <v>3399328</v>
      </c>
      <c r="H147" s="58">
        <f t="shared" si="34"/>
        <v>819328</v>
      </c>
      <c r="I147" s="58">
        <v>4784000</v>
      </c>
      <c r="J147" s="58">
        <v>182033</v>
      </c>
      <c r="K147" s="58">
        <v>0</v>
      </c>
      <c r="L147" s="58">
        <v>2580000</v>
      </c>
      <c r="M147" s="58">
        <v>1384956</v>
      </c>
      <c r="N147" s="58">
        <f>VLOOKUP(AD147,'tabla ingresos'!$A$3:$D$15,4,FALSE)</f>
        <v>1000000</v>
      </c>
      <c r="O147" s="58">
        <v>75719.405513750433</v>
      </c>
      <c r="P147" s="58">
        <v>1930000</v>
      </c>
      <c r="Q147" s="58">
        <v>1930000</v>
      </c>
      <c r="R147" s="12">
        <v>76130</v>
      </c>
      <c r="S147" s="12" t="s">
        <v>87</v>
      </c>
      <c r="T147" s="12" t="s">
        <v>89</v>
      </c>
      <c r="U147" s="12" t="s">
        <v>10</v>
      </c>
      <c r="V147" s="12">
        <v>4</v>
      </c>
      <c r="W147" s="12">
        <v>0</v>
      </c>
      <c r="X147" s="12">
        <v>0</v>
      </c>
      <c r="Y147" s="59">
        <v>4.7945205479452051</v>
      </c>
      <c r="Z147" s="59">
        <v>38.846575342465755</v>
      </c>
      <c r="AA147" s="12">
        <v>2</v>
      </c>
      <c r="AB147" s="12">
        <v>0</v>
      </c>
      <c r="AC147" s="12">
        <v>1</v>
      </c>
      <c r="AD147" s="12">
        <v>2</v>
      </c>
      <c r="AE147" s="12">
        <v>1</v>
      </c>
      <c r="AF147" s="58" t="s">
        <v>0</v>
      </c>
      <c r="AG147" s="66">
        <f t="shared" si="35"/>
        <v>0.17183493700916697</v>
      </c>
      <c r="AH147" s="67">
        <f t="shared" si="36"/>
        <v>4.4761893333333331</v>
      </c>
      <c r="AI147" s="67">
        <f t="shared" si="37"/>
        <v>0.92718933333333331</v>
      </c>
      <c r="AJ147" s="67">
        <f t="shared" si="38"/>
        <v>2.2662186666666666</v>
      </c>
      <c r="AK147" s="67">
        <f t="shared" si="39"/>
        <v>0.54621866666666663</v>
      </c>
      <c r="AL147" s="67">
        <f t="shared" si="40"/>
        <v>1.2866666666666666</v>
      </c>
      <c r="AM147" s="59">
        <f>VLOOKUP(AG147,'SCORE TALLER'!$AC$2:$AD$10,2,TRUE)*AM$2</f>
        <v>0</v>
      </c>
      <c r="AN147" s="59">
        <f>VLOOKUP(AD147,'SCORE TALLER'!$W$2:$X$10,2,TRUE)*AN$2</f>
        <v>0.32</v>
      </c>
      <c r="AO147" s="59">
        <f>VLOOKUP(AB147,'SCORE TALLER'!$S$2:$T$10,2,FALSE)*AO$2</f>
        <v>0.05</v>
      </c>
      <c r="AP147" s="59">
        <f>VLOOKUP(AH147,'SCORE TALLER'!$AE$2:$AF$10,2,TRUE)*AP$2</f>
        <v>0</v>
      </c>
      <c r="AQ147" s="59">
        <f>VLOOKUP(AI147,'SCORE TALLER'!$AG$2:$AH$10,2,TRUE)*AQ$2</f>
        <v>0.4</v>
      </c>
      <c r="AR147" s="59">
        <f>VLOOKUP(AC147,'SCORE TALLER'!$U$2:$V$10,2,FALSE)*AR$2</f>
        <v>0.05</v>
      </c>
      <c r="AS147" s="59">
        <f>VLOOKUP(AE147,'SCORE TALLER'!$Y$2:$Z$10,2,FALSE)*AS$2</f>
        <v>0.03</v>
      </c>
      <c r="AT147" s="59">
        <f>VLOOKUP(Z147,'SCORE TALLER'!$O$2:$P$10,2,TRUE)*AT$2</f>
        <v>0.03</v>
      </c>
      <c r="AU147" s="59">
        <f>VLOOKUP(S147,'SCORE TALLER'!$A$2:$B$10,2,FALSE)*AU$2</f>
        <v>0.15000000000000002</v>
      </c>
      <c r="AV147" s="59">
        <f>VLOOKUP(AJ147,'SCORE TALLER'!$AI$2:$AJ$10,2,TRUE)*AV$2</f>
        <v>0.15000000000000002</v>
      </c>
      <c r="AW147" s="59">
        <f>VLOOKUP(AK147,'SCORE TALLER'!$AK$2:$AL$10,2,TRUE)*AW$2</f>
        <v>0.25</v>
      </c>
      <c r="AX147" s="59">
        <f>VLOOKUP(T147,'SCORE TALLER'!$C$2:$D$10,2,FALSE)*AX$2</f>
        <v>0</v>
      </c>
      <c r="AY147" s="59">
        <f>VLOOKUP(W147,'SCORE TALLER'!$I$2:$J$10,2,TRUE)*AY$2</f>
        <v>0</v>
      </c>
      <c r="AZ147" s="59">
        <f>VLOOKUP(X147,'SCORE TALLER'!$K$2:$L$10,2,TRUE)*AZ$2</f>
        <v>0</v>
      </c>
      <c r="BA147" s="59">
        <f>VLOOKUP(U147,'SCORE TALLER'!$E$2:$F$10,2,FALSE)*BA$2</f>
        <v>0</v>
      </c>
      <c r="BB147" s="59">
        <f>VLOOKUP(Y147,'SCORE TALLER'!$M$2:$N$10,2,TRUE)*BB$2</f>
        <v>0.03</v>
      </c>
      <c r="BC147" s="59">
        <f>VLOOKUP(AA147,'SCORE TALLER'!$Q$2:$R$10,2,FALSE)*BC$2</f>
        <v>0</v>
      </c>
      <c r="BD147" s="59">
        <f>VLOOKUP(V147,'SCORE TALLER'!$G$2:$H$10,2,FALSE)*BD$2</f>
        <v>0</v>
      </c>
      <c r="BE147" s="59">
        <f>VLOOKUP(AF147,'SCORE TALLER'!$AA$2:$AB$10,2,FALSE)*BE$2</f>
        <v>0.5</v>
      </c>
      <c r="BF147" s="59">
        <f>VLOOKUP(AL147,'SCORE TALLER'!$AM$2:$AN$10,2,TRUE)*BF$2</f>
        <v>0.2</v>
      </c>
      <c r="BG147" s="67">
        <f t="shared" si="41"/>
        <v>2.16</v>
      </c>
      <c r="BH147" s="67" t="str">
        <f>VLOOKUP(BG147,'SCORE TALLER'!$AP$2:$AQ$7,2,TRUE)</f>
        <v>3. Medio</v>
      </c>
      <c r="BI147" s="67" t="str">
        <f t="shared" si="42"/>
        <v>LBZ</v>
      </c>
      <c r="BJ147" s="67" t="str">
        <f t="shared" si="32"/>
        <v>A</v>
      </c>
      <c r="BK147" s="67" t="str">
        <f t="shared" si="43"/>
        <v>E</v>
      </c>
      <c r="BL147" s="86">
        <f t="shared" si="44"/>
        <v>819328</v>
      </c>
      <c r="BM147" s="86">
        <f t="shared" si="45"/>
        <v>1930000</v>
      </c>
    </row>
    <row r="148" spans="1:65" x14ac:dyDescent="0.3">
      <c r="A148" s="57">
        <v>66066020</v>
      </c>
      <c r="B148" s="12" t="s">
        <v>286</v>
      </c>
      <c r="C148" s="58" t="s">
        <v>105</v>
      </c>
      <c r="D148" s="58" t="s">
        <v>115</v>
      </c>
      <c r="E148" s="58"/>
      <c r="F148" s="58">
        <v>3102245</v>
      </c>
      <c r="G148" s="58">
        <f t="shared" si="33"/>
        <v>2723427</v>
      </c>
      <c r="H148" s="58">
        <f t="shared" si="34"/>
        <v>563427</v>
      </c>
      <c r="I148" s="58">
        <v>3102000</v>
      </c>
      <c r="J148" s="58">
        <v>112724</v>
      </c>
      <c r="K148" s="58">
        <v>0</v>
      </c>
      <c r="L148" s="58">
        <v>2160000</v>
      </c>
      <c r="M148" s="58">
        <v>378818</v>
      </c>
      <c r="N148" s="58">
        <f>VLOOKUP(AD148,'tabla ingresos'!$A$3:$D$15,4,FALSE)</f>
        <v>1000000</v>
      </c>
      <c r="O148" s="58">
        <v>146377.77304238488</v>
      </c>
      <c r="P148" s="58">
        <v>3731000</v>
      </c>
      <c r="Q148" s="58">
        <v>1920000</v>
      </c>
      <c r="R148" s="12">
        <v>76130</v>
      </c>
      <c r="S148" s="12" t="s">
        <v>87</v>
      </c>
      <c r="T148" s="12" t="s">
        <v>89</v>
      </c>
      <c r="U148" s="12" t="s">
        <v>10</v>
      </c>
      <c r="V148" s="12">
        <v>4</v>
      </c>
      <c r="W148" s="12">
        <v>0</v>
      </c>
      <c r="X148" s="12">
        <v>0</v>
      </c>
      <c r="Y148" s="59">
        <v>1.1424657534246576</v>
      </c>
      <c r="Z148" s="59">
        <v>43.8</v>
      </c>
      <c r="AA148" s="12">
        <v>2</v>
      </c>
      <c r="AB148" s="12">
        <v>0</v>
      </c>
      <c r="AC148" s="12">
        <v>2</v>
      </c>
      <c r="AD148" s="12">
        <v>2</v>
      </c>
      <c r="AE148" s="12">
        <v>1</v>
      </c>
      <c r="AF148" s="58" t="s">
        <v>0</v>
      </c>
      <c r="AG148" s="66">
        <f t="shared" si="35"/>
        <v>0.17273451536158993</v>
      </c>
      <c r="AH148" s="67">
        <f t="shared" si="36"/>
        <v>4.5554966666666665</v>
      </c>
      <c r="AI148" s="67">
        <f t="shared" si="37"/>
        <v>0.25254533333333334</v>
      </c>
      <c r="AJ148" s="67">
        <f t="shared" si="38"/>
        <v>1.815618</v>
      </c>
      <c r="AK148" s="67">
        <f t="shared" si="39"/>
        <v>0.37561800000000001</v>
      </c>
      <c r="AL148" s="67">
        <f t="shared" si="40"/>
        <v>1.28</v>
      </c>
      <c r="AM148" s="59">
        <f>VLOOKUP(AG148,'SCORE TALLER'!$AC$2:$AD$10,2,TRUE)*AM$2</f>
        <v>0</v>
      </c>
      <c r="AN148" s="59">
        <f>VLOOKUP(AD148,'SCORE TALLER'!$W$2:$X$10,2,TRUE)*AN$2</f>
        <v>0.32</v>
      </c>
      <c r="AO148" s="59">
        <f>VLOOKUP(AB148,'SCORE TALLER'!$S$2:$T$10,2,FALSE)*AO$2</f>
        <v>0.05</v>
      </c>
      <c r="AP148" s="59">
        <f>VLOOKUP(AH148,'SCORE TALLER'!$AE$2:$AF$10,2,TRUE)*AP$2</f>
        <v>0</v>
      </c>
      <c r="AQ148" s="59">
        <f>VLOOKUP(AI148,'SCORE TALLER'!$AG$2:$AH$10,2,TRUE)*AQ$2</f>
        <v>0.4</v>
      </c>
      <c r="AR148" s="59">
        <f>VLOOKUP(AC148,'SCORE TALLER'!$U$2:$V$10,2,FALSE)*AR$2</f>
        <v>0.04</v>
      </c>
      <c r="AS148" s="59">
        <f>VLOOKUP(AE148,'SCORE TALLER'!$Y$2:$Z$10,2,FALSE)*AS$2</f>
        <v>0.03</v>
      </c>
      <c r="AT148" s="59">
        <f>VLOOKUP(Z148,'SCORE TALLER'!$O$2:$P$10,2,TRUE)*AT$2</f>
        <v>0.03</v>
      </c>
      <c r="AU148" s="59">
        <f>VLOOKUP(S148,'SCORE TALLER'!$A$2:$B$10,2,FALSE)*AU$2</f>
        <v>0.15000000000000002</v>
      </c>
      <c r="AV148" s="59">
        <f>VLOOKUP(AJ148,'SCORE TALLER'!$AI$2:$AJ$10,2,TRUE)*AV$2</f>
        <v>0.2</v>
      </c>
      <c r="AW148" s="59">
        <f>VLOOKUP(AK148,'SCORE TALLER'!$AK$2:$AL$10,2,TRUE)*AW$2</f>
        <v>0.25</v>
      </c>
      <c r="AX148" s="59">
        <f>VLOOKUP(T148,'SCORE TALLER'!$C$2:$D$10,2,FALSE)*AX$2</f>
        <v>0</v>
      </c>
      <c r="AY148" s="59">
        <f>VLOOKUP(W148,'SCORE TALLER'!$I$2:$J$10,2,TRUE)*AY$2</f>
        <v>0</v>
      </c>
      <c r="AZ148" s="59">
        <f>VLOOKUP(X148,'SCORE TALLER'!$K$2:$L$10,2,TRUE)*AZ$2</f>
        <v>0</v>
      </c>
      <c r="BA148" s="59">
        <f>VLOOKUP(U148,'SCORE TALLER'!$E$2:$F$10,2,FALSE)*BA$2</f>
        <v>0</v>
      </c>
      <c r="BB148" s="59">
        <f>VLOOKUP(Y148,'SCORE TALLER'!$M$2:$N$10,2,TRUE)*BB$2</f>
        <v>0.05</v>
      </c>
      <c r="BC148" s="59">
        <f>VLOOKUP(AA148,'SCORE TALLER'!$Q$2:$R$10,2,FALSE)*BC$2</f>
        <v>0</v>
      </c>
      <c r="BD148" s="59">
        <f>VLOOKUP(V148,'SCORE TALLER'!$G$2:$H$10,2,FALSE)*BD$2</f>
        <v>0</v>
      </c>
      <c r="BE148" s="59">
        <f>VLOOKUP(AF148,'SCORE TALLER'!$AA$2:$AB$10,2,FALSE)*BE$2</f>
        <v>0.5</v>
      </c>
      <c r="BF148" s="59">
        <f>VLOOKUP(AL148,'SCORE TALLER'!$AM$2:$AN$10,2,TRUE)*BF$2</f>
        <v>0.2</v>
      </c>
      <c r="BG148" s="67">
        <f t="shared" si="41"/>
        <v>2.2200000000000002</v>
      </c>
      <c r="BH148" s="67" t="str">
        <f>VLOOKUP(BG148,'SCORE TALLER'!$AP$2:$AQ$7,2,TRUE)</f>
        <v>3. Medio</v>
      </c>
      <c r="BI148" s="67" t="str">
        <f t="shared" si="42"/>
        <v>LBZ</v>
      </c>
      <c r="BJ148" s="67" t="str">
        <f t="shared" si="32"/>
        <v>A</v>
      </c>
      <c r="BK148" s="67" t="str">
        <f t="shared" si="43"/>
        <v>E</v>
      </c>
      <c r="BL148" s="86">
        <f t="shared" si="44"/>
        <v>563427</v>
      </c>
      <c r="BM148" s="86">
        <f t="shared" si="45"/>
        <v>1920000</v>
      </c>
    </row>
    <row r="149" spans="1:65" x14ac:dyDescent="0.3">
      <c r="A149" s="57">
        <v>2244060040</v>
      </c>
      <c r="B149" s="12" t="s">
        <v>287</v>
      </c>
      <c r="C149" s="58" t="s">
        <v>105</v>
      </c>
      <c r="D149" s="58" t="s">
        <v>30</v>
      </c>
      <c r="E149" s="58">
        <v>904372</v>
      </c>
      <c r="F149" s="58">
        <v>7287400</v>
      </c>
      <c r="G149" s="58">
        <f t="shared" si="33"/>
        <v>6140516</v>
      </c>
      <c r="H149" s="58">
        <f t="shared" si="34"/>
        <v>2941972</v>
      </c>
      <c r="I149" s="58">
        <v>7287000</v>
      </c>
      <c r="J149" s="58">
        <v>224761</v>
      </c>
      <c r="K149" s="58">
        <v>0</v>
      </c>
      <c r="L149" s="58">
        <v>3198544</v>
      </c>
      <c r="M149" s="58">
        <v>1146884</v>
      </c>
      <c r="N149" s="58">
        <f>VLOOKUP(AD149,'tabla ingresos'!$A$3:$D$15,4,FALSE)</f>
        <v>1000000</v>
      </c>
      <c r="O149" s="58">
        <v>74620.885641012079</v>
      </c>
      <c r="P149" s="58">
        <v>1902000</v>
      </c>
      <c r="Q149" s="58">
        <v>1902000</v>
      </c>
      <c r="R149" s="12">
        <v>76001</v>
      </c>
      <c r="S149" s="12" t="s">
        <v>87</v>
      </c>
      <c r="T149" s="12" t="s">
        <v>89</v>
      </c>
      <c r="U149" s="12" t="s">
        <v>10</v>
      </c>
      <c r="V149" s="12">
        <v>4</v>
      </c>
      <c r="W149" s="12">
        <v>0</v>
      </c>
      <c r="X149" s="12">
        <v>0</v>
      </c>
      <c r="Y149" s="59">
        <v>3.8054794520547945</v>
      </c>
      <c r="Z149" s="59">
        <v>27.983561643835618</v>
      </c>
      <c r="AA149" s="12">
        <v>2</v>
      </c>
      <c r="AB149" s="12">
        <v>0</v>
      </c>
      <c r="AC149" s="12">
        <v>1</v>
      </c>
      <c r="AD149" s="12">
        <v>2</v>
      </c>
      <c r="AE149" s="12">
        <v>1</v>
      </c>
      <c r="AF149" s="58" t="s">
        <v>0</v>
      </c>
      <c r="AG149" s="66">
        <f t="shared" si="35"/>
        <v>0.19958792376067475</v>
      </c>
      <c r="AH149" s="67">
        <f t="shared" si="36"/>
        <v>6.126266666666667</v>
      </c>
      <c r="AI149" s="67">
        <f t="shared" si="37"/>
        <v>1.3675040000000001</v>
      </c>
      <c r="AJ149" s="67">
        <f t="shared" si="38"/>
        <v>4.0936773333333329</v>
      </c>
      <c r="AK149" s="67">
        <f t="shared" si="39"/>
        <v>1.9613146666666668</v>
      </c>
      <c r="AL149" s="67">
        <f t="shared" si="40"/>
        <v>1.268</v>
      </c>
      <c r="AM149" s="59">
        <f>VLOOKUP(AG149,'SCORE TALLER'!$AC$2:$AD$10,2,TRUE)*AM$2</f>
        <v>0</v>
      </c>
      <c r="AN149" s="59">
        <f>VLOOKUP(AD149,'SCORE TALLER'!$W$2:$X$10,2,TRUE)*AN$2</f>
        <v>0.32</v>
      </c>
      <c r="AO149" s="59">
        <f>VLOOKUP(AB149,'SCORE TALLER'!$S$2:$T$10,2,FALSE)*AO$2</f>
        <v>0.05</v>
      </c>
      <c r="AP149" s="59">
        <f>VLOOKUP(AH149,'SCORE TALLER'!$AE$2:$AF$10,2,TRUE)*AP$2</f>
        <v>0.08</v>
      </c>
      <c r="AQ149" s="59">
        <f>VLOOKUP(AI149,'SCORE TALLER'!$AG$2:$AH$10,2,TRUE)*AQ$2</f>
        <v>0.32</v>
      </c>
      <c r="AR149" s="59">
        <f>VLOOKUP(AC149,'SCORE TALLER'!$U$2:$V$10,2,FALSE)*AR$2</f>
        <v>0.05</v>
      </c>
      <c r="AS149" s="59">
        <f>VLOOKUP(AE149,'SCORE TALLER'!$Y$2:$Z$10,2,FALSE)*AS$2</f>
        <v>0.03</v>
      </c>
      <c r="AT149" s="59">
        <f>VLOOKUP(Z149,'SCORE TALLER'!$O$2:$P$10,2,TRUE)*AT$2</f>
        <v>0.04</v>
      </c>
      <c r="AU149" s="59">
        <f>VLOOKUP(S149,'SCORE TALLER'!$A$2:$B$10,2,FALSE)*AU$2</f>
        <v>0.15000000000000002</v>
      </c>
      <c r="AV149" s="59">
        <f>VLOOKUP(AJ149,'SCORE TALLER'!$AI$2:$AJ$10,2,TRUE)*AV$2</f>
        <v>0.05</v>
      </c>
      <c r="AW149" s="59">
        <f>VLOOKUP(AK149,'SCORE TALLER'!$AK$2:$AL$10,2,TRUE)*AW$2</f>
        <v>0.2</v>
      </c>
      <c r="AX149" s="59">
        <f>VLOOKUP(T149,'SCORE TALLER'!$C$2:$D$10,2,FALSE)*AX$2</f>
        <v>0</v>
      </c>
      <c r="AY149" s="59">
        <f>VLOOKUP(W149,'SCORE TALLER'!$I$2:$J$10,2,TRUE)*AY$2</f>
        <v>0</v>
      </c>
      <c r="AZ149" s="59">
        <f>VLOOKUP(X149,'SCORE TALLER'!$K$2:$L$10,2,TRUE)*AZ$2</f>
        <v>0</v>
      </c>
      <c r="BA149" s="59">
        <f>VLOOKUP(U149,'SCORE TALLER'!$E$2:$F$10,2,FALSE)*BA$2</f>
        <v>0</v>
      </c>
      <c r="BB149" s="59">
        <f>VLOOKUP(Y149,'SCORE TALLER'!$M$2:$N$10,2,TRUE)*BB$2</f>
        <v>0.04</v>
      </c>
      <c r="BC149" s="59">
        <f>VLOOKUP(AA149,'SCORE TALLER'!$Q$2:$R$10,2,FALSE)*BC$2</f>
        <v>0</v>
      </c>
      <c r="BD149" s="59">
        <f>VLOOKUP(V149,'SCORE TALLER'!$G$2:$H$10,2,FALSE)*BD$2</f>
        <v>0</v>
      </c>
      <c r="BE149" s="59">
        <f>VLOOKUP(AF149,'SCORE TALLER'!$AA$2:$AB$10,2,FALSE)*BE$2</f>
        <v>0.5</v>
      </c>
      <c r="BF149" s="59">
        <f>VLOOKUP(AL149,'SCORE TALLER'!$AM$2:$AN$10,2,TRUE)*BF$2</f>
        <v>0.2</v>
      </c>
      <c r="BG149" s="67">
        <f t="shared" si="41"/>
        <v>2.0300000000000002</v>
      </c>
      <c r="BH149" s="67" t="str">
        <f>VLOOKUP(BG149,'SCORE TALLER'!$AP$2:$AQ$7,2,TRUE)</f>
        <v>3. Medio</v>
      </c>
      <c r="BI149" s="67" t="str">
        <f t="shared" si="42"/>
        <v>LBZ</v>
      </c>
      <c r="BJ149" s="67" t="str">
        <f t="shared" si="32"/>
        <v>A</v>
      </c>
      <c r="BK149" s="67" t="str">
        <f t="shared" si="43"/>
        <v>E</v>
      </c>
      <c r="BL149" s="86">
        <f t="shared" si="44"/>
        <v>2941972</v>
      </c>
      <c r="BM149" s="86">
        <f t="shared" si="45"/>
        <v>1902000</v>
      </c>
    </row>
    <row r="150" spans="1:65" x14ac:dyDescent="0.3">
      <c r="A150" s="57">
        <v>2048422860</v>
      </c>
      <c r="B150" s="12" t="s">
        <v>288</v>
      </c>
      <c r="C150" s="58" t="s">
        <v>105</v>
      </c>
      <c r="D150" s="58" t="s">
        <v>115</v>
      </c>
      <c r="E150" s="58">
        <v>177625</v>
      </c>
      <c r="F150" s="58">
        <v>4360777</v>
      </c>
      <c r="G150" s="58">
        <f t="shared" si="33"/>
        <v>3034786</v>
      </c>
      <c r="H150" s="58">
        <f t="shared" si="34"/>
        <v>634786</v>
      </c>
      <c r="I150" s="58">
        <v>4361000</v>
      </c>
      <c r="J150" s="58">
        <v>130336.00000000001</v>
      </c>
      <c r="K150" s="58">
        <v>0</v>
      </c>
      <c r="L150" s="58">
        <v>2400000</v>
      </c>
      <c r="M150" s="58">
        <v>1325991</v>
      </c>
      <c r="N150" s="58">
        <f>VLOOKUP(AD150,'tabla ingresos'!$A$3:$D$15,4,FALSE)</f>
        <v>1000000</v>
      </c>
      <c r="O150" s="58">
        <v>76395.935285801184</v>
      </c>
      <c r="P150" s="58">
        <v>2007000</v>
      </c>
      <c r="Q150" s="58">
        <v>1869000</v>
      </c>
      <c r="R150" s="12">
        <v>13001</v>
      </c>
      <c r="S150" s="12" t="s">
        <v>87</v>
      </c>
      <c r="T150" s="12" t="s">
        <v>89</v>
      </c>
      <c r="U150" s="12" t="s">
        <v>10</v>
      </c>
      <c r="V150" s="12">
        <v>4</v>
      </c>
      <c r="W150" s="12">
        <v>0</v>
      </c>
      <c r="X150" s="12">
        <v>0</v>
      </c>
      <c r="Y150" s="59">
        <v>4.5013698630136982</v>
      </c>
      <c r="Z150" s="59">
        <v>32.602739726027394</v>
      </c>
      <c r="AA150" s="12">
        <v>1</v>
      </c>
      <c r="AB150" s="12">
        <v>0</v>
      </c>
      <c r="AC150" s="12">
        <v>1</v>
      </c>
      <c r="AD150" s="12">
        <v>2</v>
      </c>
      <c r="AE150" s="12">
        <v>3</v>
      </c>
      <c r="AF150" s="58" t="s">
        <v>0</v>
      </c>
      <c r="AG150" s="66">
        <f t="shared" si="35"/>
        <v>0.13782129019053413</v>
      </c>
      <c r="AH150" s="67">
        <f t="shared" si="36"/>
        <v>4.2451846666666668</v>
      </c>
      <c r="AI150" s="67">
        <f t="shared" si="37"/>
        <v>1.0024106666666666</v>
      </c>
      <c r="AJ150" s="67">
        <f t="shared" si="38"/>
        <v>2.0231906666666668</v>
      </c>
      <c r="AK150" s="67">
        <f t="shared" si="39"/>
        <v>0.42319066666666666</v>
      </c>
      <c r="AL150" s="67">
        <f t="shared" si="40"/>
        <v>1.246</v>
      </c>
      <c r="AM150" s="59">
        <f>VLOOKUP(AG150,'SCORE TALLER'!$AC$2:$AD$10,2,TRUE)*AM$2</f>
        <v>0</v>
      </c>
      <c r="AN150" s="59">
        <f>VLOOKUP(AD150,'SCORE TALLER'!$W$2:$X$10,2,TRUE)*AN$2</f>
        <v>0.32</v>
      </c>
      <c r="AO150" s="59">
        <f>VLOOKUP(AB150,'SCORE TALLER'!$S$2:$T$10,2,FALSE)*AO$2</f>
        <v>0.05</v>
      </c>
      <c r="AP150" s="59">
        <f>VLOOKUP(AH150,'SCORE TALLER'!$AE$2:$AF$10,2,TRUE)*AP$2</f>
        <v>0</v>
      </c>
      <c r="AQ150" s="59">
        <f>VLOOKUP(AI150,'SCORE TALLER'!$AG$2:$AH$10,2,TRUE)*AQ$2</f>
        <v>0.32</v>
      </c>
      <c r="AR150" s="59">
        <f>VLOOKUP(AC150,'SCORE TALLER'!$U$2:$V$10,2,FALSE)*AR$2</f>
        <v>0.05</v>
      </c>
      <c r="AS150" s="59">
        <f>VLOOKUP(AE150,'SCORE TALLER'!$Y$2:$Z$10,2,FALSE)*AS$2</f>
        <v>0.02</v>
      </c>
      <c r="AT150" s="59">
        <f>VLOOKUP(Z150,'SCORE TALLER'!$O$2:$P$10,2,TRUE)*AT$2</f>
        <v>0.04</v>
      </c>
      <c r="AU150" s="59">
        <f>VLOOKUP(S150,'SCORE TALLER'!$A$2:$B$10,2,FALSE)*AU$2</f>
        <v>0.15000000000000002</v>
      </c>
      <c r="AV150" s="59">
        <f>VLOOKUP(AJ150,'SCORE TALLER'!$AI$2:$AJ$10,2,TRUE)*AV$2</f>
        <v>0.15000000000000002</v>
      </c>
      <c r="AW150" s="59">
        <f>VLOOKUP(AK150,'SCORE TALLER'!$AK$2:$AL$10,2,TRUE)*AW$2</f>
        <v>0.25</v>
      </c>
      <c r="AX150" s="59">
        <f>VLOOKUP(T150,'SCORE TALLER'!$C$2:$D$10,2,FALSE)*AX$2</f>
        <v>0</v>
      </c>
      <c r="AY150" s="59">
        <f>VLOOKUP(W150,'SCORE TALLER'!$I$2:$J$10,2,TRUE)*AY$2</f>
        <v>0</v>
      </c>
      <c r="AZ150" s="59">
        <f>VLOOKUP(X150,'SCORE TALLER'!$K$2:$L$10,2,TRUE)*AZ$2</f>
        <v>0</v>
      </c>
      <c r="BA150" s="59">
        <f>VLOOKUP(U150,'SCORE TALLER'!$E$2:$F$10,2,FALSE)*BA$2</f>
        <v>0</v>
      </c>
      <c r="BB150" s="59">
        <f>VLOOKUP(Y150,'SCORE TALLER'!$M$2:$N$10,2,TRUE)*BB$2</f>
        <v>0.03</v>
      </c>
      <c r="BC150" s="59">
        <f>VLOOKUP(AA150,'SCORE TALLER'!$Q$2:$R$10,2,FALSE)*BC$2</f>
        <v>0.05</v>
      </c>
      <c r="BD150" s="59">
        <f>VLOOKUP(V150,'SCORE TALLER'!$G$2:$H$10,2,FALSE)*BD$2</f>
        <v>0</v>
      </c>
      <c r="BE150" s="59">
        <f>VLOOKUP(AF150,'SCORE TALLER'!$AA$2:$AB$10,2,FALSE)*BE$2</f>
        <v>0.5</v>
      </c>
      <c r="BF150" s="59">
        <f>VLOOKUP(AL150,'SCORE TALLER'!$AM$2:$AN$10,2,TRUE)*BF$2</f>
        <v>0.2</v>
      </c>
      <c r="BG150" s="67">
        <f t="shared" si="41"/>
        <v>2.1300000000000003</v>
      </c>
      <c r="BH150" s="67" t="str">
        <f>VLOOKUP(BG150,'SCORE TALLER'!$AP$2:$AQ$7,2,TRUE)</f>
        <v>3. Medio</v>
      </c>
      <c r="BI150" s="67" t="str">
        <f t="shared" si="42"/>
        <v>LBZ</v>
      </c>
      <c r="BJ150" s="67" t="str">
        <f t="shared" si="32"/>
        <v>A</v>
      </c>
      <c r="BK150" s="67" t="str">
        <f t="shared" si="43"/>
        <v>E</v>
      </c>
      <c r="BL150" s="86">
        <f t="shared" si="44"/>
        <v>634786</v>
      </c>
      <c r="BM150" s="86">
        <f t="shared" si="45"/>
        <v>1869000</v>
      </c>
    </row>
    <row r="151" spans="1:65" x14ac:dyDescent="0.3">
      <c r="A151" s="57">
        <v>20448082</v>
      </c>
      <c r="B151" s="12" t="s">
        <v>289</v>
      </c>
      <c r="C151" s="58" t="s">
        <v>105</v>
      </c>
      <c r="D151" s="58" t="s">
        <v>115</v>
      </c>
      <c r="E151" s="58">
        <v>4550</v>
      </c>
      <c r="F151" s="58">
        <v>3556695</v>
      </c>
      <c r="G151" s="58">
        <f t="shared" si="33"/>
        <v>2218282</v>
      </c>
      <c r="H151" s="58">
        <f t="shared" si="34"/>
        <v>0</v>
      </c>
      <c r="I151" s="58">
        <v>3557000</v>
      </c>
      <c r="J151" s="58">
        <v>142213</v>
      </c>
      <c r="K151" s="58">
        <v>0</v>
      </c>
      <c r="L151" s="58">
        <v>2690000</v>
      </c>
      <c r="M151" s="58">
        <v>1338413</v>
      </c>
      <c r="N151" s="58">
        <f>VLOOKUP(AD151,'tabla ingresos'!$A$3:$D$15,4,FALSE)</f>
        <v>1000000</v>
      </c>
      <c r="O151" s="58">
        <v>131617.5414616559</v>
      </c>
      <c r="P151" s="58">
        <v>4504000</v>
      </c>
      <c r="Q151" s="58">
        <v>1850000</v>
      </c>
      <c r="R151" s="12">
        <v>76130</v>
      </c>
      <c r="S151" s="12" t="s">
        <v>87</v>
      </c>
      <c r="T151" s="12" t="s">
        <v>89</v>
      </c>
      <c r="U151" s="12" t="s">
        <v>10</v>
      </c>
      <c r="V151" s="12">
        <v>4</v>
      </c>
      <c r="W151" s="12">
        <v>0</v>
      </c>
      <c r="X151" s="12">
        <v>0</v>
      </c>
      <c r="Y151" s="59">
        <v>4.5013698630136982</v>
      </c>
      <c r="Z151" s="59">
        <v>38.698630136986303</v>
      </c>
      <c r="AA151" s="12">
        <v>2</v>
      </c>
      <c r="AB151" s="12">
        <v>0</v>
      </c>
      <c r="AC151" s="12">
        <v>1</v>
      </c>
      <c r="AD151" s="12">
        <v>2</v>
      </c>
      <c r="AE151" s="12">
        <v>3</v>
      </c>
      <c r="AF151" s="58" t="s">
        <v>22</v>
      </c>
      <c r="AG151" s="66">
        <f t="shared" si="35"/>
        <v>0.18255369430777058</v>
      </c>
      <c r="AH151" s="67">
        <f t="shared" si="36"/>
        <v>5.3737966666666663</v>
      </c>
      <c r="AI151" s="67">
        <f t="shared" si="37"/>
        <v>0.89530866666666664</v>
      </c>
      <c r="AJ151" s="67">
        <f t="shared" si="38"/>
        <v>1.4788546666666667</v>
      </c>
      <c r="AK151" s="67">
        <f t="shared" si="39"/>
        <v>0</v>
      </c>
      <c r="AL151" s="67">
        <f t="shared" si="40"/>
        <v>1.2333333333333334</v>
      </c>
      <c r="AM151" s="59">
        <f>VLOOKUP(AG151,'SCORE TALLER'!$AC$2:$AD$10,2,TRUE)*AM$2</f>
        <v>0</v>
      </c>
      <c r="AN151" s="59">
        <f>VLOOKUP(AD151,'SCORE TALLER'!$W$2:$X$10,2,TRUE)*AN$2</f>
        <v>0.32</v>
      </c>
      <c r="AO151" s="59">
        <f>VLOOKUP(AB151,'SCORE TALLER'!$S$2:$T$10,2,FALSE)*AO$2</f>
        <v>0.05</v>
      </c>
      <c r="AP151" s="59">
        <f>VLOOKUP(AH151,'SCORE TALLER'!$AE$2:$AF$10,2,TRUE)*AP$2</f>
        <v>0.08</v>
      </c>
      <c r="AQ151" s="59">
        <f>VLOOKUP(AI151,'SCORE TALLER'!$AG$2:$AH$10,2,TRUE)*AQ$2</f>
        <v>0.4</v>
      </c>
      <c r="AR151" s="59">
        <f>VLOOKUP(AC151,'SCORE TALLER'!$U$2:$V$10,2,FALSE)*AR$2</f>
        <v>0.05</v>
      </c>
      <c r="AS151" s="59">
        <f>VLOOKUP(AE151,'SCORE TALLER'!$Y$2:$Z$10,2,FALSE)*AS$2</f>
        <v>0.02</v>
      </c>
      <c r="AT151" s="59">
        <f>VLOOKUP(Z151,'SCORE TALLER'!$O$2:$P$10,2,TRUE)*AT$2</f>
        <v>0.03</v>
      </c>
      <c r="AU151" s="59">
        <f>VLOOKUP(S151,'SCORE TALLER'!$A$2:$B$10,2,FALSE)*AU$2</f>
        <v>0.15000000000000002</v>
      </c>
      <c r="AV151" s="59">
        <f>VLOOKUP(AJ151,'SCORE TALLER'!$AI$2:$AJ$10,2,TRUE)*AV$2</f>
        <v>0.2</v>
      </c>
      <c r="AW151" s="59">
        <f>VLOOKUP(AK151,'SCORE TALLER'!$AK$2:$AL$10,2,TRUE)*AW$2</f>
        <v>0.25</v>
      </c>
      <c r="AX151" s="59">
        <f>VLOOKUP(T151,'SCORE TALLER'!$C$2:$D$10,2,FALSE)*AX$2</f>
        <v>0</v>
      </c>
      <c r="AY151" s="59">
        <f>VLOOKUP(W151,'SCORE TALLER'!$I$2:$J$10,2,TRUE)*AY$2</f>
        <v>0</v>
      </c>
      <c r="AZ151" s="59">
        <f>VLOOKUP(X151,'SCORE TALLER'!$K$2:$L$10,2,TRUE)*AZ$2</f>
        <v>0</v>
      </c>
      <c r="BA151" s="59">
        <f>VLOOKUP(U151,'SCORE TALLER'!$E$2:$F$10,2,FALSE)*BA$2</f>
        <v>0</v>
      </c>
      <c r="BB151" s="59">
        <f>VLOOKUP(Y151,'SCORE TALLER'!$M$2:$N$10,2,TRUE)*BB$2</f>
        <v>0.03</v>
      </c>
      <c r="BC151" s="59">
        <f>VLOOKUP(AA151,'SCORE TALLER'!$Q$2:$R$10,2,FALSE)*BC$2</f>
        <v>0</v>
      </c>
      <c r="BD151" s="59">
        <f>VLOOKUP(V151,'SCORE TALLER'!$G$2:$H$10,2,FALSE)*BD$2</f>
        <v>0</v>
      </c>
      <c r="BE151" s="59">
        <f>VLOOKUP(AF151,'SCORE TALLER'!$AA$2:$AB$10,2,FALSE)*BE$2</f>
        <v>0.5</v>
      </c>
      <c r="BF151" s="59">
        <f>VLOOKUP(AL151,'SCORE TALLER'!$AM$2:$AN$10,2,TRUE)*BF$2</f>
        <v>0.2</v>
      </c>
      <c r="BG151" s="67">
        <f t="shared" si="41"/>
        <v>2.2800000000000002</v>
      </c>
      <c r="BH151" s="67" t="str">
        <f>VLOOKUP(BG151,'SCORE TALLER'!$AP$2:$AQ$7,2,TRUE)</f>
        <v>3. Medio</v>
      </c>
      <c r="BI151" s="67" t="str">
        <f t="shared" si="42"/>
        <v>LBZ</v>
      </c>
      <c r="BJ151" s="67" t="str">
        <f t="shared" si="32"/>
        <v>A</v>
      </c>
      <c r="BK151" s="67" t="str">
        <f t="shared" si="43"/>
        <v>D</v>
      </c>
      <c r="BL151" s="86">
        <f t="shared" si="44"/>
        <v>0</v>
      </c>
      <c r="BM151" s="86">
        <f t="shared" si="45"/>
        <v>1850000</v>
      </c>
    </row>
    <row r="152" spans="1:65" x14ac:dyDescent="0.3">
      <c r="A152" s="57">
        <v>2226260424</v>
      </c>
      <c r="B152" s="12" t="s">
        <v>290</v>
      </c>
      <c r="C152" s="58" t="s">
        <v>105</v>
      </c>
      <c r="D152" s="58" t="s">
        <v>114</v>
      </c>
      <c r="E152" s="58">
        <v>526912</v>
      </c>
      <c r="F152" s="58">
        <v>2534101</v>
      </c>
      <c r="G152" s="58">
        <f t="shared" si="33"/>
        <v>1984112</v>
      </c>
      <c r="H152" s="58">
        <f t="shared" si="34"/>
        <v>1984112</v>
      </c>
      <c r="I152" s="58">
        <v>2534000</v>
      </c>
      <c r="J152" s="58">
        <v>273330</v>
      </c>
      <c r="K152" s="58">
        <v>0</v>
      </c>
      <c r="L152" s="58">
        <v>0</v>
      </c>
      <c r="M152" s="58">
        <v>549989</v>
      </c>
      <c r="N152" s="58">
        <f>VLOOKUP(AD152,'tabla ingresos'!$A$3:$D$15,4,FALSE)</f>
        <v>1000000</v>
      </c>
      <c r="O152" s="58">
        <v>72070.750222155199</v>
      </c>
      <c r="P152" s="58">
        <v>1837000</v>
      </c>
      <c r="Q152" s="58">
        <v>1837000</v>
      </c>
      <c r="R152" s="12">
        <v>76834</v>
      </c>
      <c r="S152" s="12" t="s">
        <v>88</v>
      </c>
      <c r="T152" s="12" t="s">
        <v>89</v>
      </c>
      <c r="U152" s="12" t="s">
        <v>10</v>
      </c>
      <c r="V152" s="12">
        <v>4</v>
      </c>
      <c r="W152" s="12">
        <v>0</v>
      </c>
      <c r="X152" s="12">
        <v>0</v>
      </c>
      <c r="Y152" s="59">
        <v>1.7205479452054795</v>
      </c>
      <c r="Z152" s="59">
        <v>28.389041095890413</v>
      </c>
      <c r="AA152" s="12">
        <v>1</v>
      </c>
      <c r="AB152" s="12">
        <v>3</v>
      </c>
      <c r="AC152" s="12">
        <v>3</v>
      </c>
      <c r="AD152" s="12">
        <v>2</v>
      </c>
      <c r="AE152" s="12">
        <v>1</v>
      </c>
      <c r="AF152" s="58" t="s">
        <v>0</v>
      </c>
      <c r="AG152" s="66">
        <f t="shared" si="35"/>
        <v>0.23026716681477014</v>
      </c>
      <c r="AH152" s="67">
        <f t="shared" si="36"/>
        <v>2.9140673333333331</v>
      </c>
      <c r="AI152" s="67">
        <f t="shared" si="37"/>
        <v>0.71793399999999996</v>
      </c>
      <c r="AJ152" s="67">
        <f t="shared" si="38"/>
        <v>1.3227413333333333</v>
      </c>
      <c r="AK152" s="67">
        <f t="shared" si="39"/>
        <v>1.3227413333333333</v>
      </c>
      <c r="AL152" s="67">
        <f t="shared" si="40"/>
        <v>1.2246666666666666</v>
      </c>
      <c r="AM152" s="59">
        <f>VLOOKUP(AG152,'SCORE TALLER'!$AC$2:$AD$10,2,TRUE)*AM$2</f>
        <v>0</v>
      </c>
      <c r="AN152" s="59">
        <f>VLOOKUP(AD152,'SCORE TALLER'!$W$2:$X$10,2,TRUE)*AN$2</f>
        <v>0.32</v>
      </c>
      <c r="AO152" s="59">
        <f>VLOOKUP(AB152,'SCORE TALLER'!$S$2:$T$10,2,FALSE)*AO$2</f>
        <v>0.03</v>
      </c>
      <c r="AP152" s="59">
        <f>VLOOKUP(AH152,'SCORE TALLER'!$AE$2:$AF$10,2,TRUE)*AP$2</f>
        <v>0</v>
      </c>
      <c r="AQ152" s="59">
        <f>VLOOKUP(AI152,'SCORE TALLER'!$AG$2:$AH$10,2,TRUE)*AQ$2</f>
        <v>0.4</v>
      </c>
      <c r="AR152" s="59">
        <f>VLOOKUP(AC152,'SCORE TALLER'!$U$2:$V$10,2,FALSE)*AR$2</f>
        <v>0.03</v>
      </c>
      <c r="AS152" s="59">
        <f>VLOOKUP(AE152,'SCORE TALLER'!$Y$2:$Z$10,2,FALSE)*AS$2</f>
        <v>0.03</v>
      </c>
      <c r="AT152" s="59">
        <f>VLOOKUP(Z152,'SCORE TALLER'!$O$2:$P$10,2,TRUE)*AT$2</f>
        <v>0.04</v>
      </c>
      <c r="AU152" s="59">
        <f>VLOOKUP(S152,'SCORE TALLER'!$A$2:$B$10,2,FALSE)*AU$2</f>
        <v>0.25</v>
      </c>
      <c r="AV152" s="59">
        <f>VLOOKUP(AJ152,'SCORE TALLER'!$AI$2:$AJ$10,2,TRUE)*AV$2</f>
        <v>0.2</v>
      </c>
      <c r="AW152" s="59">
        <f>VLOOKUP(AK152,'SCORE TALLER'!$AK$2:$AL$10,2,TRUE)*AW$2</f>
        <v>0.2</v>
      </c>
      <c r="AX152" s="59">
        <f>VLOOKUP(T152,'SCORE TALLER'!$C$2:$D$10,2,FALSE)*AX$2</f>
        <v>0</v>
      </c>
      <c r="AY152" s="59">
        <f>VLOOKUP(W152,'SCORE TALLER'!$I$2:$J$10,2,TRUE)*AY$2</f>
        <v>0</v>
      </c>
      <c r="AZ152" s="59">
        <f>VLOOKUP(X152,'SCORE TALLER'!$K$2:$L$10,2,TRUE)*AZ$2</f>
        <v>0</v>
      </c>
      <c r="BA152" s="59">
        <f>VLOOKUP(U152,'SCORE TALLER'!$E$2:$F$10,2,FALSE)*BA$2</f>
        <v>0</v>
      </c>
      <c r="BB152" s="59">
        <f>VLOOKUP(Y152,'SCORE TALLER'!$M$2:$N$10,2,TRUE)*BB$2</f>
        <v>0.05</v>
      </c>
      <c r="BC152" s="59">
        <f>VLOOKUP(AA152,'SCORE TALLER'!$Q$2:$R$10,2,FALSE)*BC$2</f>
        <v>0.05</v>
      </c>
      <c r="BD152" s="59">
        <f>VLOOKUP(V152,'SCORE TALLER'!$G$2:$H$10,2,FALSE)*BD$2</f>
        <v>0</v>
      </c>
      <c r="BE152" s="59">
        <f>VLOOKUP(AF152,'SCORE TALLER'!$AA$2:$AB$10,2,FALSE)*BE$2</f>
        <v>0.5</v>
      </c>
      <c r="BF152" s="59">
        <f>VLOOKUP(AL152,'SCORE TALLER'!$AM$2:$AN$10,2,TRUE)*BF$2</f>
        <v>0.2</v>
      </c>
      <c r="BG152" s="67">
        <f t="shared" si="41"/>
        <v>2.3000000000000003</v>
      </c>
      <c r="BH152" s="67" t="str">
        <f>VLOOKUP(BG152,'SCORE TALLER'!$AP$2:$AQ$7,2,TRUE)</f>
        <v>3. Medio</v>
      </c>
      <c r="BI152" s="67" t="str">
        <f t="shared" si="42"/>
        <v>LBZ</v>
      </c>
      <c r="BJ152" s="67" t="str">
        <f t="shared" si="32"/>
        <v>A</v>
      </c>
      <c r="BK152" s="67" t="str">
        <f t="shared" si="43"/>
        <v>E</v>
      </c>
      <c r="BL152" s="86">
        <f t="shared" si="44"/>
        <v>1984112</v>
      </c>
      <c r="BM152" s="86">
        <f t="shared" si="45"/>
        <v>1837000</v>
      </c>
    </row>
    <row r="153" spans="1:65" x14ac:dyDescent="0.3">
      <c r="A153" s="57">
        <v>2000860448</v>
      </c>
      <c r="B153" s="12" t="s">
        <v>291</v>
      </c>
      <c r="C153" s="58" t="s">
        <v>105</v>
      </c>
      <c r="D153" s="58" t="s">
        <v>115</v>
      </c>
      <c r="E153" s="58">
        <v>1083191</v>
      </c>
      <c r="F153" s="58">
        <v>4192650</v>
      </c>
      <c r="G153" s="58">
        <f t="shared" si="33"/>
        <v>3721663</v>
      </c>
      <c r="H153" s="58">
        <f t="shared" si="34"/>
        <v>2221663</v>
      </c>
      <c r="I153" s="58">
        <v>4192000</v>
      </c>
      <c r="J153" s="58">
        <v>218410</v>
      </c>
      <c r="K153" s="58">
        <v>0</v>
      </c>
      <c r="L153" s="58">
        <v>1500000</v>
      </c>
      <c r="M153" s="58">
        <v>470987</v>
      </c>
      <c r="N153" s="58">
        <f>VLOOKUP(AD153,'tabla ingresos'!$A$3:$D$15,4,FALSE)</f>
        <v>1000000</v>
      </c>
      <c r="O153" s="58">
        <v>61637.967190157528</v>
      </c>
      <c r="P153" s="58">
        <v>2496000</v>
      </c>
      <c r="Q153" s="58">
        <v>1772000</v>
      </c>
      <c r="R153" s="12">
        <v>5001</v>
      </c>
      <c r="S153" s="12" t="s">
        <v>87</v>
      </c>
      <c r="T153" s="12" t="s">
        <v>89</v>
      </c>
      <c r="U153" s="12" t="s">
        <v>10</v>
      </c>
      <c r="V153" s="12">
        <v>4</v>
      </c>
      <c r="W153" s="12">
        <v>0</v>
      </c>
      <c r="X153" s="12">
        <v>0</v>
      </c>
      <c r="Y153" s="59">
        <v>1.7232876712328766</v>
      </c>
      <c r="Z153" s="59">
        <v>35.61643835616438</v>
      </c>
      <c r="AA153" s="12">
        <v>1</v>
      </c>
      <c r="AB153" s="12">
        <v>2</v>
      </c>
      <c r="AC153" s="12">
        <v>2</v>
      </c>
      <c r="AD153" s="12">
        <v>2</v>
      </c>
      <c r="AE153" s="12">
        <v>3</v>
      </c>
      <c r="AF153" s="58" t="s">
        <v>0</v>
      </c>
      <c r="AG153" s="66">
        <f t="shared" si="35"/>
        <v>0.18669864479343834</v>
      </c>
      <c r="AH153" s="67">
        <f t="shared" si="36"/>
        <v>4.4591000000000003</v>
      </c>
      <c r="AI153" s="67">
        <f t="shared" si="37"/>
        <v>1.0361186666666666</v>
      </c>
      <c r="AJ153" s="67">
        <f t="shared" si="38"/>
        <v>2.4811086666666666</v>
      </c>
      <c r="AK153" s="67">
        <f t="shared" si="39"/>
        <v>1.4811086666666666</v>
      </c>
      <c r="AL153" s="67">
        <f t="shared" si="40"/>
        <v>1.1813333333333333</v>
      </c>
      <c r="AM153" s="59">
        <f>VLOOKUP(AG153,'SCORE TALLER'!$AC$2:$AD$10,2,TRUE)*AM$2</f>
        <v>0</v>
      </c>
      <c r="AN153" s="59">
        <f>VLOOKUP(AD153,'SCORE TALLER'!$W$2:$X$10,2,TRUE)*AN$2</f>
        <v>0.32</v>
      </c>
      <c r="AO153" s="59">
        <f>VLOOKUP(AB153,'SCORE TALLER'!$S$2:$T$10,2,FALSE)*AO$2</f>
        <v>0.04</v>
      </c>
      <c r="AP153" s="59">
        <f>VLOOKUP(AH153,'SCORE TALLER'!$AE$2:$AF$10,2,TRUE)*AP$2</f>
        <v>0</v>
      </c>
      <c r="AQ153" s="59">
        <f>VLOOKUP(AI153,'SCORE TALLER'!$AG$2:$AH$10,2,TRUE)*AQ$2</f>
        <v>0.32</v>
      </c>
      <c r="AR153" s="59">
        <f>VLOOKUP(AC153,'SCORE TALLER'!$U$2:$V$10,2,FALSE)*AR$2</f>
        <v>0.04</v>
      </c>
      <c r="AS153" s="59">
        <f>VLOOKUP(AE153,'SCORE TALLER'!$Y$2:$Z$10,2,FALSE)*AS$2</f>
        <v>0.02</v>
      </c>
      <c r="AT153" s="59">
        <f>VLOOKUP(Z153,'SCORE TALLER'!$O$2:$P$10,2,TRUE)*AT$2</f>
        <v>0.03</v>
      </c>
      <c r="AU153" s="59">
        <f>VLOOKUP(S153,'SCORE TALLER'!$A$2:$B$10,2,FALSE)*AU$2</f>
        <v>0.15000000000000002</v>
      </c>
      <c r="AV153" s="59">
        <f>VLOOKUP(AJ153,'SCORE TALLER'!$AI$2:$AJ$10,2,TRUE)*AV$2</f>
        <v>0.15000000000000002</v>
      </c>
      <c r="AW153" s="59">
        <f>VLOOKUP(AK153,'SCORE TALLER'!$AK$2:$AL$10,2,TRUE)*AW$2</f>
        <v>0.2</v>
      </c>
      <c r="AX153" s="59">
        <f>VLOOKUP(T153,'SCORE TALLER'!$C$2:$D$10,2,FALSE)*AX$2</f>
        <v>0</v>
      </c>
      <c r="AY153" s="59">
        <f>VLOOKUP(W153,'SCORE TALLER'!$I$2:$J$10,2,TRUE)*AY$2</f>
        <v>0</v>
      </c>
      <c r="AZ153" s="59">
        <f>VLOOKUP(X153,'SCORE TALLER'!$K$2:$L$10,2,TRUE)*AZ$2</f>
        <v>0</v>
      </c>
      <c r="BA153" s="59">
        <f>VLOOKUP(U153,'SCORE TALLER'!$E$2:$F$10,2,FALSE)*BA$2</f>
        <v>0</v>
      </c>
      <c r="BB153" s="59">
        <f>VLOOKUP(Y153,'SCORE TALLER'!$M$2:$N$10,2,TRUE)*BB$2</f>
        <v>0.05</v>
      </c>
      <c r="BC153" s="59">
        <f>VLOOKUP(AA153,'SCORE TALLER'!$Q$2:$R$10,2,FALSE)*BC$2</f>
        <v>0.05</v>
      </c>
      <c r="BD153" s="59">
        <f>VLOOKUP(V153,'SCORE TALLER'!$G$2:$H$10,2,FALSE)*BD$2</f>
        <v>0</v>
      </c>
      <c r="BE153" s="59">
        <f>VLOOKUP(AF153,'SCORE TALLER'!$AA$2:$AB$10,2,FALSE)*BE$2</f>
        <v>0.5</v>
      </c>
      <c r="BF153" s="59">
        <f>VLOOKUP(AL153,'SCORE TALLER'!$AM$2:$AN$10,2,TRUE)*BF$2</f>
        <v>0.2</v>
      </c>
      <c r="BG153" s="67">
        <f t="shared" si="41"/>
        <v>2.0700000000000003</v>
      </c>
      <c r="BH153" s="67" t="str">
        <f>VLOOKUP(BG153,'SCORE TALLER'!$AP$2:$AQ$7,2,TRUE)</f>
        <v>3. Medio</v>
      </c>
      <c r="BI153" s="67" t="str">
        <f t="shared" si="42"/>
        <v>LBZ</v>
      </c>
      <c r="BJ153" s="67" t="str">
        <f t="shared" si="32"/>
        <v>A</v>
      </c>
      <c r="BK153" s="67" t="str">
        <f t="shared" si="43"/>
        <v>E</v>
      </c>
      <c r="BL153" s="86">
        <f t="shared" si="44"/>
        <v>2221663</v>
      </c>
      <c r="BM153" s="86">
        <f t="shared" si="45"/>
        <v>1772000</v>
      </c>
    </row>
    <row r="154" spans="1:65" x14ac:dyDescent="0.3">
      <c r="A154" s="57">
        <v>2244848468</v>
      </c>
      <c r="B154" s="12" t="s">
        <v>292</v>
      </c>
      <c r="C154" s="58" t="s">
        <v>105</v>
      </c>
      <c r="D154" s="58" t="s">
        <v>115</v>
      </c>
      <c r="E154" s="58">
        <v>1089417</v>
      </c>
      <c r="F154" s="58">
        <v>5236769</v>
      </c>
      <c r="G154" s="58">
        <f t="shared" si="33"/>
        <v>2637466</v>
      </c>
      <c r="H154" s="58">
        <f t="shared" si="34"/>
        <v>0</v>
      </c>
      <c r="I154" s="58">
        <v>685000</v>
      </c>
      <c r="J154" s="58">
        <v>197659</v>
      </c>
      <c r="K154" s="58">
        <v>0</v>
      </c>
      <c r="L154" s="58">
        <v>5000000</v>
      </c>
      <c r="M154" s="58">
        <v>2599303</v>
      </c>
      <c r="N154" s="58">
        <f>VLOOKUP(AD154,'tabla ingresos'!$A$3:$D$15,4,FALSE)</f>
        <v>2000000</v>
      </c>
      <c r="O154" s="58">
        <v>287262.94672107801</v>
      </c>
      <c r="P154" s="58">
        <v>7322000</v>
      </c>
      <c r="Q154" s="58">
        <v>3507000</v>
      </c>
      <c r="R154" s="12">
        <v>76130</v>
      </c>
      <c r="S154" s="12" t="s">
        <v>87</v>
      </c>
      <c r="T154" s="12" t="s">
        <v>89</v>
      </c>
      <c r="U154" s="12" t="s">
        <v>10</v>
      </c>
      <c r="V154" s="12">
        <v>4</v>
      </c>
      <c r="W154" s="12">
        <v>0</v>
      </c>
      <c r="X154" s="12">
        <v>0</v>
      </c>
      <c r="Y154" s="59">
        <v>4.5013698630136982</v>
      </c>
      <c r="Z154" s="59">
        <v>30.465753424657535</v>
      </c>
      <c r="AA154" s="12">
        <v>1</v>
      </c>
      <c r="AB154" s="12">
        <v>0</v>
      </c>
      <c r="AC154" s="12">
        <v>1</v>
      </c>
      <c r="AD154" s="12">
        <v>3</v>
      </c>
      <c r="AE154" s="12">
        <v>6</v>
      </c>
      <c r="AF154" s="58" t="s">
        <v>0</v>
      </c>
      <c r="AG154" s="66">
        <f t="shared" si="35"/>
        <v>0.16164064890702601</v>
      </c>
      <c r="AH154" s="67">
        <f t="shared" si="36"/>
        <v>4.1862563333333336</v>
      </c>
      <c r="AI154" s="67">
        <f t="shared" si="37"/>
        <v>1.2295733333333334</v>
      </c>
      <c r="AJ154" s="67">
        <f t="shared" si="38"/>
        <v>0.87915533333333329</v>
      </c>
      <c r="AK154" s="67">
        <f t="shared" si="39"/>
        <v>0</v>
      </c>
      <c r="AL154" s="67">
        <f t="shared" si="40"/>
        <v>1.169</v>
      </c>
      <c r="AM154" s="59">
        <f>VLOOKUP(AG154,'SCORE TALLER'!$AC$2:$AD$10,2,TRUE)*AM$2</f>
        <v>0</v>
      </c>
      <c r="AN154" s="59">
        <f>VLOOKUP(AD154,'SCORE TALLER'!$W$2:$X$10,2,TRUE)*AN$2</f>
        <v>0.32</v>
      </c>
      <c r="AO154" s="59">
        <f>VLOOKUP(AB154,'SCORE TALLER'!$S$2:$T$10,2,FALSE)*AO$2</f>
        <v>0.05</v>
      </c>
      <c r="AP154" s="59">
        <f>VLOOKUP(AH154,'SCORE TALLER'!$AE$2:$AF$10,2,TRUE)*AP$2</f>
        <v>0</v>
      </c>
      <c r="AQ154" s="59">
        <f>VLOOKUP(AI154,'SCORE TALLER'!$AG$2:$AH$10,2,TRUE)*AQ$2</f>
        <v>0.32</v>
      </c>
      <c r="AR154" s="59">
        <f>VLOOKUP(AC154,'SCORE TALLER'!$U$2:$V$10,2,FALSE)*AR$2</f>
        <v>0.05</v>
      </c>
      <c r="AS154" s="59">
        <f>VLOOKUP(AE154,'SCORE TALLER'!$Y$2:$Z$10,2,FALSE)*AS$2</f>
        <v>0</v>
      </c>
      <c r="AT154" s="59">
        <f>VLOOKUP(Z154,'SCORE TALLER'!$O$2:$P$10,2,TRUE)*AT$2</f>
        <v>0.04</v>
      </c>
      <c r="AU154" s="59">
        <f>VLOOKUP(S154,'SCORE TALLER'!$A$2:$B$10,2,FALSE)*AU$2</f>
        <v>0.15000000000000002</v>
      </c>
      <c r="AV154" s="59">
        <f>VLOOKUP(AJ154,'SCORE TALLER'!$AI$2:$AJ$10,2,TRUE)*AV$2</f>
        <v>0.25</v>
      </c>
      <c r="AW154" s="59">
        <f>VLOOKUP(AK154,'SCORE TALLER'!$AK$2:$AL$10,2,TRUE)*AW$2</f>
        <v>0.25</v>
      </c>
      <c r="AX154" s="59">
        <f>VLOOKUP(T154,'SCORE TALLER'!$C$2:$D$10,2,FALSE)*AX$2</f>
        <v>0</v>
      </c>
      <c r="AY154" s="59">
        <f>VLOOKUP(W154,'SCORE TALLER'!$I$2:$J$10,2,TRUE)*AY$2</f>
        <v>0</v>
      </c>
      <c r="AZ154" s="59">
        <f>VLOOKUP(X154,'SCORE TALLER'!$K$2:$L$10,2,TRUE)*AZ$2</f>
        <v>0</v>
      </c>
      <c r="BA154" s="59">
        <f>VLOOKUP(U154,'SCORE TALLER'!$E$2:$F$10,2,FALSE)*BA$2</f>
        <v>0</v>
      </c>
      <c r="BB154" s="59">
        <f>VLOOKUP(Y154,'SCORE TALLER'!$M$2:$N$10,2,TRUE)*BB$2</f>
        <v>0.03</v>
      </c>
      <c r="BC154" s="59">
        <f>VLOOKUP(AA154,'SCORE TALLER'!$Q$2:$R$10,2,FALSE)*BC$2</f>
        <v>0.05</v>
      </c>
      <c r="BD154" s="59">
        <f>VLOOKUP(V154,'SCORE TALLER'!$G$2:$H$10,2,FALSE)*BD$2</f>
        <v>0</v>
      </c>
      <c r="BE154" s="59">
        <f>VLOOKUP(AF154,'SCORE TALLER'!$AA$2:$AB$10,2,FALSE)*BE$2</f>
        <v>0.5</v>
      </c>
      <c r="BF154" s="59">
        <f>VLOOKUP(AL154,'SCORE TALLER'!$AM$2:$AN$10,2,TRUE)*BF$2</f>
        <v>0.2</v>
      </c>
      <c r="BG154" s="67">
        <f t="shared" si="41"/>
        <v>2.2100000000000004</v>
      </c>
      <c r="BH154" s="67" t="str">
        <f>VLOOKUP(BG154,'SCORE TALLER'!$AP$2:$AQ$7,2,TRUE)</f>
        <v>3. Medio</v>
      </c>
      <c r="BI154" s="67" t="str">
        <f t="shared" si="42"/>
        <v>LBZ</v>
      </c>
      <c r="BJ154" s="67" t="str">
        <f t="shared" si="32"/>
        <v>A</v>
      </c>
      <c r="BK154" s="67" t="str">
        <f t="shared" si="43"/>
        <v>E</v>
      </c>
      <c r="BL154" s="86">
        <f t="shared" si="44"/>
        <v>0</v>
      </c>
      <c r="BM154" s="86">
        <f t="shared" si="45"/>
        <v>3507000</v>
      </c>
    </row>
    <row r="155" spans="1:65" x14ac:dyDescent="0.3">
      <c r="A155" s="57">
        <v>22028084</v>
      </c>
      <c r="B155" s="12" t="s">
        <v>293</v>
      </c>
      <c r="C155" s="58" t="s">
        <v>105</v>
      </c>
      <c r="D155" s="58" t="s">
        <v>114</v>
      </c>
      <c r="E155" s="58">
        <v>271633</v>
      </c>
      <c r="F155" s="58">
        <v>1275950</v>
      </c>
      <c r="G155" s="58">
        <f t="shared" si="33"/>
        <v>1166928</v>
      </c>
      <c r="H155" s="58">
        <f t="shared" si="34"/>
        <v>1166928</v>
      </c>
      <c r="I155" s="58">
        <v>1276000</v>
      </c>
      <c r="J155" s="58">
        <v>99310</v>
      </c>
      <c r="K155" s="58">
        <v>0</v>
      </c>
      <c r="L155" s="58">
        <v>0</v>
      </c>
      <c r="M155" s="58">
        <v>109022</v>
      </c>
      <c r="N155" s="58">
        <f>VLOOKUP(AD155,'tabla ingresos'!$A$3:$D$15,4,FALSE)</f>
        <v>2000000</v>
      </c>
      <c r="O155" s="58">
        <v>126665.31982871676</v>
      </c>
      <c r="P155" s="58">
        <v>3481000</v>
      </c>
      <c r="Q155" s="58">
        <v>3481000</v>
      </c>
      <c r="R155" s="12">
        <v>76130</v>
      </c>
      <c r="S155" s="12" t="s">
        <v>88</v>
      </c>
      <c r="T155" s="12" t="s">
        <v>89</v>
      </c>
      <c r="U155" s="12" t="s">
        <v>10</v>
      </c>
      <c r="V155" s="12">
        <v>4</v>
      </c>
      <c r="W155" s="12">
        <v>0</v>
      </c>
      <c r="X155" s="12">
        <v>0</v>
      </c>
      <c r="Y155" s="59">
        <v>0.16986301369863013</v>
      </c>
      <c r="Z155" s="59">
        <v>50.830136986301369</v>
      </c>
      <c r="AA155" s="12">
        <v>1</v>
      </c>
      <c r="AB155" s="12">
        <v>2</v>
      </c>
      <c r="AC155" s="12">
        <v>1</v>
      </c>
      <c r="AD155" s="12">
        <v>3</v>
      </c>
      <c r="AE155" s="12">
        <v>3</v>
      </c>
      <c r="AF155" s="58" t="s">
        <v>0</v>
      </c>
      <c r="AG155" s="66">
        <f t="shared" si="35"/>
        <v>7.5325106609572243E-2</v>
      </c>
      <c r="AH155" s="67">
        <f t="shared" si="36"/>
        <v>1.58565</v>
      </c>
      <c r="AI155" s="67">
        <f t="shared" si="37"/>
        <v>0.126885</v>
      </c>
      <c r="AJ155" s="67">
        <f t="shared" si="38"/>
        <v>0.38897599999999999</v>
      </c>
      <c r="AK155" s="67">
        <f t="shared" si="39"/>
        <v>0.38897599999999999</v>
      </c>
      <c r="AL155" s="67">
        <f t="shared" si="40"/>
        <v>1.1603333333333334</v>
      </c>
      <c r="AM155" s="59">
        <f>VLOOKUP(AG155,'SCORE TALLER'!$AC$2:$AD$10,2,TRUE)*AM$2</f>
        <v>0</v>
      </c>
      <c r="AN155" s="59">
        <f>VLOOKUP(AD155,'SCORE TALLER'!$W$2:$X$10,2,TRUE)*AN$2</f>
        <v>0.32</v>
      </c>
      <c r="AO155" s="59">
        <f>VLOOKUP(AB155,'SCORE TALLER'!$S$2:$T$10,2,FALSE)*AO$2</f>
        <v>0.04</v>
      </c>
      <c r="AP155" s="59">
        <f>VLOOKUP(AH155,'SCORE TALLER'!$AE$2:$AF$10,2,TRUE)*AP$2</f>
        <v>0</v>
      </c>
      <c r="AQ155" s="59">
        <f>VLOOKUP(AI155,'SCORE TALLER'!$AG$2:$AH$10,2,TRUE)*AQ$2</f>
        <v>0.4</v>
      </c>
      <c r="AR155" s="59">
        <f>VLOOKUP(AC155,'SCORE TALLER'!$U$2:$V$10,2,FALSE)*AR$2</f>
        <v>0.05</v>
      </c>
      <c r="AS155" s="59">
        <f>VLOOKUP(AE155,'SCORE TALLER'!$Y$2:$Z$10,2,FALSE)*AS$2</f>
        <v>0.02</v>
      </c>
      <c r="AT155" s="59">
        <f>VLOOKUP(Z155,'SCORE TALLER'!$O$2:$P$10,2,TRUE)*AT$2</f>
        <v>0.02</v>
      </c>
      <c r="AU155" s="59">
        <f>VLOOKUP(S155,'SCORE TALLER'!$A$2:$B$10,2,FALSE)*AU$2</f>
        <v>0.25</v>
      </c>
      <c r="AV155" s="59">
        <f>VLOOKUP(AJ155,'SCORE TALLER'!$AI$2:$AJ$10,2,TRUE)*AV$2</f>
        <v>0.25</v>
      </c>
      <c r="AW155" s="59">
        <f>VLOOKUP(AK155,'SCORE TALLER'!$AK$2:$AL$10,2,TRUE)*AW$2</f>
        <v>0.25</v>
      </c>
      <c r="AX155" s="59">
        <f>VLOOKUP(T155,'SCORE TALLER'!$C$2:$D$10,2,FALSE)*AX$2</f>
        <v>0</v>
      </c>
      <c r="AY155" s="59">
        <f>VLOOKUP(W155,'SCORE TALLER'!$I$2:$J$10,2,TRUE)*AY$2</f>
        <v>0</v>
      </c>
      <c r="AZ155" s="59">
        <f>VLOOKUP(X155,'SCORE TALLER'!$K$2:$L$10,2,TRUE)*AZ$2</f>
        <v>0</v>
      </c>
      <c r="BA155" s="59">
        <f>VLOOKUP(U155,'SCORE TALLER'!$E$2:$F$10,2,FALSE)*BA$2</f>
        <v>0</v>
      </c>
      <c r="BB155" s="59">
        <f>VLOOKUP(Y155,'SCORE TALLER'!$M$2:$N$10,2,TRUE)*BB$2</f>
        <v>0.05</v>
      </c>
      <c r="BC155" s="59">
        <f>VLOOKUP(AA155,'SCORE TALLER'!$Q$2:$R$10,2,FALSE)*BC$2</f>
        <v>0.05</v>
      </c>
      <c r="BD155" s="59">
        <f>VLOOKUP(V155,'SCORE TALLER'!$G$2:$H$10,2,FALSE)*BD$2</f>
        <v>0</v>
      </c>
      <c r="BE155" s="59">
        <f>VLOOKUP(AF155,'SCORE TALLER'!$AA$2:$AB$10,2,FALSE)*BE$2</f>
        <v>0.5</v>
      </c>
      <c r="BF155" s="59">
        <f>VLOOKUP(AL155,'SCORE TALLER'!$AM$2:$AN$10,2,TRUE)*BF$2</f>
        <v>0.2</v>
      </c>
      <c r="BG155" s="67">
        <f t="shared" si="41"/>
        <v>2.4000000000000004</v>
      </c>
      <c r="BH155" s="67" t="str">
        <f>VLOOKUP(BG155,'SCORE TALLER'!$AP$2:$AQ$7,2,TRUE)</f>
        <v>3. Medio</v>
      </c>
      <c r="BI155" s="67" t="str">
        <f t="shared" si="42"/>
        <v>LBZ</v>
      </c>
      <c r="BJ155" s="67" t="str">
        <f t="shared" si="32"/>
        <v>A</v>
      </c>
      <c r="BK155" s="67" t="str">
        <f t="shared" si="43"/>
        <v>E</v>
      </c>
      <c r="BL155" s="86">
        <f t="shared" si="44"/>
        <v>1166928</v>
      </c>
      <c r="BM155" s="86">
        <f t="shared" si="45"/>
        <v>3481000</v>
      </c>
    </row>
    <row r="156" spans="1:65" x14ac:dyDescent="0.3">
      <c r="A156" s="57">
        <v>84462006</v>
      </c>
      <c r="B156" s="12" t="s">
        <v>294</v>
      </c>
      <c r="C156" s="58" t="s">
        <v>105</v>
      </c>
      <c r="D156" s="58" t="s">
        <v>115</v>
      </c>
      <c r="E156" s="58"/>
      <c r="F156" s="58">
        <v>6461985</v>
      </c>
      <c r="G156" s="58">
        <f t="shared" si="33"/>
        <v>4407165</v>
      </c>
      <c r="H156" s="58">
        <f t="shared" si="34"/>
        <v>3207165</v>
      </c>
      <c r="I156" s="58">
        <v>6462000</v>
      </c>
      <c r="J156" s="58">
        <v>241885</v>
      </c>
      <c r="K156" s="58">
        <v>0</v>
      </c>
      <c r="L156" s="58">
        <v>1200000</v>
      </c>
      <c r="M156" s="58">
        <v>2054820</v>
      </c>
      <c r="N156" s="58">
        <f>VLOOKUP(AD156,'tabla ingresos'!$A$3:$D$15,4,FALSE)</f>
        <v>1000000</v>
      </c>
      <c r="O156" s="58">
        <v>43087.495165654735</v>
      </c>
      <c r="P156" s="58">
        <v>1937000</v>
      </c>
      <c r="Q156" s="58">
        <v>1739000</v>
      </c>
      <c r="R156" s="12">
        <v>13838</v>
      </c>
      <c r="S156" s="12" t="s">
        <v>87</v>
      </c>
      <c r="T156" s="12" t="s">
        <v>89</v>
      </c>
      <c r="U156" s="12" t="s">
        <v>10</v>
      </c>
      <c r="V156" s="12">
        <v>4</v>
      </c>
      <c r="W156" s="12">
        <v>0</v>
      </c>
      <c r="X156" s="12">
        <v>0</v>
      </c>
      <c r="Y156" s="59">
        <v>5.484931506849315</v>
      </c>
      <c r="Z156" s="59">
        <v>47.654794520547945</v>
      </c>
      <c r="AA156" s="12">
        <v>1</v>
      </c>
      <c r="AB156" s="12">
        <v>2</v>
      </c>
      <c r="AC156" s="12">
        <v>1</v>
      </c>
      <c r="AD156" s="12">
        <v>2</v>
      </c>
      <c r="AE156" s="12">
        <v>1</v>
      </c>
      <c r="AF156" s="58" t="s">
        <v>0</v>
      </c>
      <c r="AG156" s="66">
        <f t="shared" si="35"/>
        <v>0.18998166344376982</v>
      </c>
      <c r="AH156" s="67">
        <f t="shared" si="36"/>
        <v>5.5993233333333334</v>
      </c>
      <c r="AI156" s="67">
        <f t="shared" si="37"/>
        <v>1.36988</v>
      </c>
      <c r="AJ156" s="67">
        <f t="shared" si="38"/>
        <v>2.93811</v>
      </c>
      <c r="AK156" s="67">
        <f t="shared" si="39"/>
        <v>2.1381100000000002</v>
      </c>
      <c r="AL156" s="67">
        <f t="shared" si="40"/>
        <v>1.1593333333333333</v>
      </c>
      <c r="AM156" s="59">
        <f>VLOOKUP(AG156,'SCORE TALLER'!$AC$2:$AD$10,2,TRUE)*AM$2</f>
        <v>0</v>
      </c>
      <c r="AN156" s="59">
        <f>VLOOKUP(AD156,'SCORE TALLER'!$W$2:$X$10,2,TRUE)*AN$2</f>
        <v>0.32</v>
      </c>
      <c r="AO156" s="59">
        <f>VLOOKUP(AB156,'SCORE TALLER'!$S$2:$T$10,2,FALSE)*AO$2</f>
        <v>0.04</v>
      </c>
      <c r="AP156" s="59">
        <f>VLOOKUP(AH156,'SCORE TALLER'!$AE$2:$AF$10,2,TRUE)*AP$2</f>
        <v>0.08</v>
      </c>
      <c r="AQ156" s="59">
        <f>VLOOKUP(AI156,'SCORE TALLER'!$AG$2:$AH$10,2,TRUE)*AQ$2</f>
        <v>0.32</v>
      </c>
      <c r="AR156" s="59">
        <f>VLOOKUP(AC156,'SCORE TALLER'!$U$2:$V$10,2,FALSE)*AR$2</f>
        <v>0.05</v>
      </c>
      <c r="AS156" s="59">
        <f>VLOOKUP(AE156,'SCORE TALLER'!$Y$2:$Z$10,2,FALSE)*AS$2</f>
        <v>0.03</v>
      </c>
      <c r="AT156" s="59">
        <f>VLOOKUP(Z156,'SCORE TALLER'!$O$2:$P$10,2,TRUE)*AT$2</f>
        <v>0.02</v>
      </c>
      <c r="AU156" s="59">
        <f>VLOOKUP(S156,'SCORE TALLER'!$A$2:$B$10,2,FALSE)*AU$2</f>
        <v>0.15000000000000002</v>
      </c>
      <c r="AV156" s="59">
        <f>VLOOKUP(AJ156,'SCORE TALLER'!$AI$2:$AJ$10,2,TRUE)*AV$2</f>
        <v>0.15000000000000002</v>
      </c>
      <c r="AW156" s="59">
        <f>VLOOKUP(AK156,'SCORE TALLER'!$AK$2:$AL$10,2,TRUE)*AW$2</f>
        <v>0.15000000000000002</v>
      </c>
      <c r="AX156" s="59">
        <f>VLOOKUP(T156,'SCORE TALLER'!$C$2:$D$10,2,FALSE)*AX$2</f>
        <v>0</v>
      </c>
      <c r="AY156" s="59">
        <f>VLOOKUP(W156,'SCORE TALLER'!$I$2:$J$10,2,TRUE)*AY$2</f>
        <v>0</v>
      </c>
      <c r="AZ156" s="59">
        <f>VLOOKUP(X156,'SCORE TALLER'!$K$2:$L$10,2,TRUE)*AZ$2</f>
        <v>0</v>
      </c>
      <c r="BA156" s="59">
        <f>VLOOKUP(U156,'SCORE TALLER'!$E$2:$F$10,2,FALSE)*BA$2</f>
        <v>0</v>
      </c>
      <c r="BB156" s="59">
        <f>VLOOKUP(Y156,'SCORE TALLER'!$M$2:$N$10,2,TRUE)*BB$2</f>
        <v>0.03</v>
      </c>
      <c r="BC156" s="59">
        <f>VLOOKUP(AA156,'SCORE TALLER'!$Q$2:$R$10,2,FALSE)*BC$2</f>
        <v>0.05</v>
      </c>
      <c r="BD156" s="59">
        <f>VLOOKUP(V156,'SCORE TALLER'!$G$2:$H$10,2,FALSE)*BD$2</f>
        <v>0</v>
      </c>
      <c r="BE156" s="59">
        <f>VLOOKUP(AF156,'SCORE TALLER'!$AA$2:$AB$10,2,FALSE)*BE$2</f>
        <v>0.5</v>
      </c>
      <c r="BF156" s="59">
        <f>VLOOKUP(AL156,'SCORE TALLER'!$AM$2:$AN$10,2,TRUE)*BF$2</f>
        <v>0.2</v>
      </c>
      <c r="BG156" s="67">
        <f t="shared" si="41"/>
        <v>2.0900000000000003</v>
      </c>
      <c r="BH156" s="67" t="str">
        <f>VLOOKUP(BG156,'SCORE TALLER'!$AP$2:$AQ$7,2,TRUE)</f>
        <v>3. Medio</v>
      </c>
      <c r="BI156" s="67" t="str">
        <f t="shared" si="42"/>
        <v>LBZ</v>
      </c>
      <c r="BJ156" s="67" t="str">
        <f t="shared" si="32"/>
        <v>A</v>
      </c>
      <c r="BK156" s="67" t="str">
        <f t="shared" si="43"/>
        <v>E</v>
      </c>
      <c r="BL156" s="86">
        <f t="shared" si="44"/>
        <v>3207165</v>
      </c>
      <c r="BM156" s="86">
        <f t="shared" si="45"/>
        <v>1739000</v>
      </c>
    </row>
    <row r="157" spans="1:65" x14ac:dyDescent="0.3">
      <c r="A157" s="57">
        <v>26282228</v>
      </c>
      <c r="B157" s="12" t="s">
        <v>295</v>
      </c>
      <c r="C157" s="58" t="s">
        <v>105</v>
      </c>
      <c r="D157" s="58" t="s">
        <v>30</v>
      </c>
      <c r="E157" s="58">
        <v>1841151</v>
      </c>
      <c r="F157" s="58">
        <v>10452564</v>
      </c>
      <c r="G157" s="58">
        <f t="shared" si="33"/>
        <v>7785251</v>
      </c>
      <c r="H157" s="58">
        <f t="shared" si="34"/>
        <v>3586467</v>
      </c>
      <c r="I157" s="58">
        <v>10453000</v>
      </c>
      <c r="J157" s="58">
        <v>494551</v>
      </c>
      <c r="K157" s="58">
        <v>0</v>
      </c>
      <c r="L157" s="58">
        <v>4198784</v>
      </c>
      <c r="M157" s="58">
        <v>2667313</v>
      </c>
      <c r="N157" s="58">
        <f>VLOOKUP(AD157,'tabla ingresos'!$A$3:$D$15,4,FALSE)</f>
        <v>3000000</v>
      </c>
      <c r="O157" s="58">
        <v>204520.86059232178</v>
      </c>
      <c r="P157" s="58">
        <v>5213000</v>
      </c>
      <c r="Q157" s="58">
        <v>5213000</v>
      </c>
      <c r="R157" s="12">
        <v>76130</v>
      </c>
      <c r="S157" s="12" t="s">
        <v>87</v>
      </c>
      <c r="T157" s="12" t="s">
        <v>89</v>
      </c>
      <c r="U157" s="12" t="s">
        <v>10</v>
      </c>
      <c r="V157" s="12">
        <v>4</v>
      </c>
      <c r="W157" s="12">
        <v>0</v>
      </c>
      <c r="X157" s="12">
        <v>0</v>
      </c>
      <c r="Y157" s="59">
        <v>2.8410958904109589</v>
      </c>
      <c r="Z157" s="59">
        <v>54.520547945205479</v>
      </c>
      <c r="AA157" s="12">
        <v>1</v>
      </c>
      <c r="AB157" s="12">
        <v>0</v>
      </c>
      <c r="AC157" s="12">
        <v>2</v>
      </c>
      <c r="AD157" s="12">
        <v>4</v>
      </c>
      <c r="AE157" s="12">
        <v>2</v>
      </c>
      <c r="AF157" s="58" t="s">
        <v>0</v>
      </c>
      <c r="AG157" s="66">
        <f t="shared" si="35"/>
        <v>0.15534930235384928</v>
      </c>
      <c r="AH157" s="67">
        <f t="shared" si="36"/>
        <v>3.4812364444444444</v>
      </c>
      <c r="AI157" s="67">
        <f t="shared" si="37"/>
        <v>1.0018808888888888</v>
      </c>
      <c r="AJ157" s="67">
        <f t="shared" si="38"/>
        <v>1.7300557777777779</v>
      </c>
      <c r="AK157" s="67">
        <f t="shared" si="39"/>
        <v>0.79699266666666668</v>
      </c>
      <c r="AL157" s="67">
        <f t="shared" si="40"/>
        <v>1.1584444444444444</v>
      </c>
      <c r="AM157" s="59">
        <f>VLOOKUP(AG157,'SCORE TALLER'!$AC$2:$AD$10,2,TRUE)*AM$2</f>
        <v>0</v>
      </c>
      <c r="AN157" s="59">
        <f>VLOOKUP(AD157,'SCORE TALLER'!$W$2:$X$10,2,TRUE)*AN$2</f>
        <v>0.24</v>
      </c>
      <c r="AO157" s="59">
        <f>VLOOKUP(AB157,'SCORE TALLER'!$S$2:$T$10,2,FALSE)*AO$2</f>
        <v>0.05</v>
      </c>
      <c r="AP157" s="59">
        <f>VLOOKUP(AH157,'SCORE TALLER'!$AE$2:$AF$10,2,TRUE)*AP$2</f>
        <v>0</v>
      </c>
      <c r="AQ157" s="59">
        <f>VLOOKUP(AI157,'SCORE TALLER'!$AG$2:$AH$10,2,TRUE)*AQ$2</f>
        <v>0.32</v>
      </c>
      <c r="AR157" s="59">
        <f>VLOOKUP(AC157,'SCORE TALLER'!$U$2:$V$10,2,FALSE)*AR$2</f>
        <v>0.04</v>
      </c>
      <c r="AS157" s="59">
        <f>VLOOKUP(AE157,'SCORE TALLER'!$Y$2:$Z$10,2,FALSE)*AS$2</f>
        <v>0.01</v>
      </c>
      <c r="AT157" s="59">
        <f>VLOOKUP(Z157,'SCORE TALLER'!$O$2:$P$10,2,TRUE)*AT$2</f>
        <v>0.02</v>
      </c>
      <c r="AU157" s="59">
        <f>VLOOKUP(S157,'SCORE TALLER'!$A$2:$B$10,2,FALSE)*AU$2</f>
        <v>0.15000000000000002</v>
      </c>
      <c r="AV157" s="59">
        <f>VLOOKUP(AJ157,'SCORE TALLER'!$AI$2:$AJ$10,2,TRUE)*AV$2</f>
        <v>0.2</v>
      </c>
      <c r="AW157" s="59">
        <f>VLOOKUP(AK157,'SCORE TALLER'!$AK$2:$AL$10,2,TRUE)*AW$2</f>
        <v>0.25</v>
      </c>
      <c r="AX157" s="59">
        <f>VLOOKUP(T157,'SCORE TALLER'!$C$2:$D$10,2,FALSE)*AX$2</f>
        <v>0</v>
      </c>
      <c r="AY157" s="59">
        <f>VLOOKUP(W157,'SCORE TALLER'!$I$2:$J$10,2,TRUE)*AY$2</f>
        <v>0</v>
      </c>
      <c r="AZ157" s="59">
        <f>VLOOKUP(X157,'SCORE TALLER'!$K$2:$L$10,2,TRUE)*AZ$2</f>
        <v>0</v>
      </c>
      <c r="BA157" s="59">
        <f>VLOOKUP(U157,'SCORE TALLER'!$E$2:$F$10,2,FALSE)*BA$2</f>
        <v>0</v>
      </c>
      <c r="BB157" s="59">
        <f>VLOOKUP(Y157,'SCORE TALLER'!$M$2:$N$10,2,TRUE)*BB$2</f>
        <v>0.04</v>
      </c>
      <c r="BC157" s="59">
        <f>VLOOKUP(AA157,'SCORE TALLER'!$Q$2:$R$10,2,FALSE)*BC$2</f>
        <v>0.05</v>
      </c>
      <c r="BD157" s="59">
        <f>VLOOKUP(V157,'SCORE TALLER'!$G$2:$H$10,2,FALSE)*BD$2</f>
        <v>0</v>
      </c>
      <c r="BE157" s="59">
        <f>VLOOKUP(AF157,'SCORE TALLER'!$AA$2:$AB$10,2,FALSE)*BE$2</f>
        <v>0.5</v>
      </c>
      <c r="BF157" s="59">
        <f>VLOOKUP(AL157,'SCORE TALLER'!$AM$2:$AN$10,2,TRUE)*BF$2</f>
        <v>0.2</v>
      </c>
      <c r="BG157" s="67">
        <f t="shared" si="41"/>
        <v>2.0700000000000003</v>
      </c>
      <c r="BH157" s="67" t="str">
        <f>VLOOKUP(BG157,'SCORE TALLER'!$AP$2:$AQ$7,2,TRUE)</f>
        <v>3. Medio</v>
      </c>
      <c r="BI157" s="67" t="str">
        <f t="shared" si="42"/>
        <v>LBZ</v>
      </c>
      <c r="BJ157" s="67" t="str">
        <f t="shared" si="32"/>
        <v>A</v>
      </c>
      <c r="BK157" s="67" t="str">
        <f t="shared" si="43"/>
        <v>E</v>
      </c>
      <c r="BL157" s="86">
        <f t="shared" si="44"/>
        <v>3586467</v>
      </c>
      <c r="BM157" s="86">
        <f t="shared" si="45"/>
        <v>5213000</v>
      </c>
    </row>
    <row r="158" spans="1:65" x14ac:dyDescent="0.3">
      <c r="A158" s="57">
        <v>46466482</v>
      </c>
      <c r="B158" s="12" t="s">
        <v>296</v>
      </c>
      <c r="C158" s="58" t="s">
        <v>105</v>
      </c>
      <c r="D158" s="58" t="s">
        <v>115</v>
      </c>
      <c r="E158" s="58"/>
      <c r="F158" s="58">
        <v>4034727</v>
      </c>
      <c r="G158" s="58">
        <f t="shared" si="33"/>
        <v>2119907</v>
      </c>
      <c r="H158" s="58">
        <f t="shared" si="34"/>
        <v>0</v>
      </c>
      <c r="I158" s="58">
        <v>4035000</v>
      </c>
      <c r="J158" s="58">
        <v>199098</v>
      </c>
      <c r="K158" s="58">
        <v>0</v>
      </c>
      <c r="L158" s="58">
        <v>2618000</v>
      </c>
      <c r="M158" s="58">
        <v>1914820</v>
      </c>
      <c r="N158" s="58">
        <f>VLOOKUP(AD158,'tabla ingresos'!$A$3:$D$15,4,FALSE)</f>
        <v>1000000</v>
      </c>
      <c r="O158" s="58">
        <v>37860.04995970281</v>
      </c>
      <c r="P158" s="58">
        <v>1702000</v>
      </c>
      <c r="Q158" s="58">
        <v>1702000</v>
      </c>
      <c r="R158" s="12">
        <v>15238</v>
      </c>
      <c r="S158" s="12" t="s">
        <v>87</v>
      </c>
      <c r="T158" s="12" t="s">
        <v>89</v>
      </c>
      <c r="U158" s="12" t="s">
        <v>10</v>
      </c>
      <c r="V158" s="12">
        <v>4</v>
      </c>
      <c r="W158" s="12">
        <v>0</v>
      </c>
      <c r="X158" s="12">
        <v>0</v>
      </c>
      <c r="Y158" s="59">
        <v>5.0630136986301366</v>
      </c>
      <c r="Z158" s="59">
        <v>37.846575342465755</v>
      </c>
      <c r="AA158" s="12">
        <v>2</v>
      </c>
      <c r="AB158" s="12">
        <v>2</v>
      </c>
      <c r="AC158" s="12">
        <v>2</v>
      </c>
      <c r="AD158" s="12">
        <v>2</v>
      </c>
      <c r="AE158" s="12">
        <v>1</v>
      </c>
      <c r="AF158" s="58" t="s">
        <v>0</v>
      </c>
      <c r="AG158" s="66">
        <f t="shared" si="35"/>
        <v>0.15797203330646856</v>
      </c>
      <c r="AH158" s="67">
        <f t="shared" si="36"/>
        <v>3.8244846666666668</v>
      </c>
      <c r="AI158" s="67">
        <f t="shared" si="37"/>
        <v>1.2765466666666667</v>
      </c>
      <c r="AJ158" s="67">
        <f t="shared" si="38"/>
        <v>1.4132713333333333</v>
      </c>
      <c r="AK158" s="67">
        <f t="shared" si="39"/>
        <v>0</v>
      </c>
      <c r="AL158" s="67">
        <f t="shared" si="40"/>
        <v>1.1346666666666667</v>
      </c>
      <c r="AM158" s="59">
        <f>VLOOKUP(AG158,'SCORE TALLER'!$AC$2:$AD$10,2,TRUE)*AM$2</f>
        <v>0</v>
      </c>
      <c r="AN158" s="59">
        <f>VLOOKUP(AD158,'SCORE TALLER'!$W$2:$X$10,2,TRUE)*AN$2</f>
        <v>0.32</v>
      </c>
      <c r="AO158" s="59">
        <f>VLOOKUP(AB158,'SCORE TALLER'!$S$2:$T$10,2,FALSE)*AO$2</f>
        <v>0.04</v>
      </c>
      <c r="AP158" s="59">
        <f>VLOOKUP(AH158,'SCORE TALLER'!$AE$2:$AF$10,2,TRUE)*AP$2</f>
        <v>0</v>
      </c>
      <c r="AQ158" s="59">
        <f>VLOOKUP(AI158,'SCORE TALLER'!$AG$2:$AH$10,2,TRUE)*AQ$2</f>
        <v>0.32</v>
      </c>
      <c r="AR158" s="59">
        <f>VLOOKUP(AC158,'SCORE TALLER'!$U$2:$V$10,2,FALSE)*AR$2</f>
        <v>0.04</v>
      </c>
      <c r="AS158" s="59">
        <f>VLOOKUP(AE158,'SCORE TALLER'!$Y$2:$Z$10,2,FALSE)*AS$2</f>
        <v>0.03</v>
      </c>
      <c r="AT158" s="59">
        <f>VLOOKUP(Z158,'SCORE TALLER'!$O$2:$P$10,2,TRUE)*AT$2</f>
        <v>0.03</v>
      </c>
      <c r="AU158" s="59">
        <f>VLOOKUP(S158,'SCORE TALLER'!$A$2:$B$10,2,FALSE)*AU$2</f>
        <v>0.15000000000000002</v>
      </c>
      <c r="AV158" s="59">
        <f>VLOOKUP(AJ158,'SCORE TALLER'!$AI$2:$AJ$10,2,TRUE)*AV$2</f>
        <v>0.2</v>
      </c>
      <c r="AW158" s="59">
        <f>VLOOKUP(AK158,'SCORE TALLER'!$AK$2:$AL$10,2,TRUE)*AW$2</f>
        <v>0.25</v>
      </c>
      <c r="AX158" s="59">
        <f>VLOOKUP(T158,'SCORE TALLER'!$C$2:$D$10,2,FALSE)*AX$2</f>
        <v>0</v>
      </c>
      <c r="AY158" s="59">
        <f>VLOOKUP(W158,'SCORE TALLER'!$I$2:$J$10,2,TRUE)*AY$2</f>
        <v>0</v>
      </c>
      <c r="AZ158" s="59">
        <f>VLOOKUP(X158,'SCORE TALLER'!$K$2:$L$10,2,TRUE)*AZ$2</f>
        <v>0</v>
      </c>
      <c r="BA158" s="59">
        <f>VLOOKUP(U158,'SCORE TALLER'!$E$2:$F$10,2,FALSE)*BA$2</f>
        <v>0</v>
      </c>
      <c r="BB158" s="59">
        <f>VLOOKUP(Y158,'SCORE TALLER'!$M$2:$N$10,2,TRUE)*BB$2</f>
        <v>0.03</v>
      </c>
      <c r="BC158" s="59">
        <f>VLOOKUP(AA158,'SCORE TALLER'!$Q$2:$R$10,2,FALSE)*BC$2</f>
        <v>0</v>
      </c>
      <c r="BD158" s="59">
        <f>VLOOKUP(V158,'SCORE TALLER'!$G$2:$H$10,2,FALSE)*BD$2</f>
        <v>0</v>
      </c>
      <c r="BE158" s="59">
        <f>VLOOKUP(AF158,'SCORE TALLER'!$AA$2:$AB$10,2,FALSE)*BE$2</f>
        <v>0.5</v>
      </c>
      <c r="BF158" s="59">
        <f>VLOOKUP(AL158,'SCORE TALLER'!$AM$2:$AN$10,2,TRUE)*BF$2</f>
        <v>0.2</v>
      </c>
      <c r="BG158" s="67">
        <f t="shared" si="41"/>
        <v>2.1100000000000003</v>
      </c>
      <c r="BH158" s="67" t="str">
        <f>VLOOKUP(BG158,'SCORE TALLER'!$AP$2:$AQ$7,2,TRUE)</f>
        <v>3. Medio</v>
      </c>
      <c r="BI158" s="67" t="str">
        <f t="shared" si="42"/>
        <v>LBZ</v>
      </c>
      <c r="BJ158" s="67" t="str">
        <f t="shared" ref="BJ158:BJ189" si="46">+U158</f>
        <v>A</v>
      </c>
      <c r="BK158" s="67" t="str">
        <f t="shared" si="43"/>
        <v>E</v>
      </c>
      <c r="BL158" s="86">
        <f t="shared" si="44"/>
        <v>0</v>
      </c>
      <c r="BM158" s="86">
        <f t="shared" si="45"/>
        <v>1702000</v>
      </c>
    </row>
    <row r="159" spans="1:65" x14ac:dyDescent="0.3">
      <c r="A159" s="57">
        <v>2228624460</v>
      </c>
      <c r="B159" s="12" t="s">
        <v>297</v>
      </c>
      <c r="C159" s="58" t="s">
        <v>105</v>
      </c>
      <c r="D159" s="58" t="s">
        <v>30</v>
      </c>
      <c r="E159" s="58"/>
      <c r="F159" s="58">
        <v>7580414</v>
      </c>
      <c r="G159" s="58">
        <f t="shared" si="33"/>
        <v>5464594</v>
      </c>
      <c r="H159" s="58">
        <f t="shared" si="34"/>
        <v>4264594</v>
      </c>
      <c r="I159" s="58">
        <v>7580000</v>
      </c>
      <c r="J159" s="58">
        <v>215651</v>
      </c>
      <c r="K159" s="58">
        <v>0</v>
      </c>
      <c r="L159" s="58">
        <v>1200000</v>
      </c>
      <c r="M159" s="58">
        <v>2115820</v>
      </c>
      <c r="N159" s="58">
        <f>VLOOKUP(AD159,'tabla ingresos'!$A$3:$D$15,4,FALSE)</f>
        <v>1000000</v>
      </c>
      <c r="O159" s="58">
        <v>68424.882686581346</v>
      </c>
      <c r="P159" s="58">
        <v>2475000</v>
      </c>
      <c r="Q159" s="58">
        <v>1688000</v>
      </c>
      <c r="R159" s="12">
        <v>13052</v>
      </c>
      <c r="S159" s="12" t="s">
        <v>87</v>
      </c>
      <c r="T159" s="12" t="s">
        <v>89</v>
      </c>
      <c r="U159" s="12" t="s">
        <v>10</v>
      </c>
      <c r="V159" s="12">
        <v>4</v>
      </c>
      <c r="W159" s="12">
        <v>0</v>
      </c>
      <c r="X159" s="12">
        <v>0</v>
      </c>
      <c r="Y159" s="59">
        <v>5.2383561643835614</v>
      </c>
      <c r="Z159" s="59">
        <v>29.339726027397262</v>
      </c>
      <c r="AA159" s="12">
        <v>1</v>
      </c>
      <c r="AB159" s="12">
        <v>2</v>
      </c>
      <c r="AC159" s="12">
        <v>1</v>
      </c>
      <c r="AD159" s="12">
        <v>2</v>
      </c>
      <c r="AE159" s="12">
        <v>2</v>
      </c>
      <c r="AF159" s="58" t="s">
        <v>0</v>
      </c>
      <c r="AG159" s="66">
        <f t="shared" si="35"/>
        <v>0.18938392179105423</v>
      </c>
      <c r="AH159" s="67">
        <f t="shared" si="36"/>
        <v>6.7036093333333335</v>
      </c>
      <c r="AI159" s="67">
        <f t="shared" si="37"/>
        <v>1.4105466666666666</v>
      </c>
      <c r="AJ159" s="67">
        <f t="shared" si="38"/>
        <v>3.6430626666666668</v>
      </c>
      <c r="AK159" s="67">
        <f t="shared" si="39"/>
        <v>2.8430626666666665</v>
      </c>
      <c r="AL159" s="67">
        <f t="shared" si="40"/>
        <v>1.1253333333333333</v>
      </c>
      <c r="AM159" s="59">
        <f>VLOOKUP(AG159,'SCORE TALLER'!$AC$2:$AD$10,2,TRUE)*AM$2</f>
        <v>0</v>
      </c>
      <c r="AN159" s="59">
        <f>VLOOKUP(AD159,'SCORE TALLER'!$W$2:$X$10,2,TRUE)*AN$2</f>
        <v>0.32</v>
      </c>
      <c r="AO159" s="59">
        <f>VLOOKUP(AB159,'SCORE TALLER'!$S$2:$T$10,2,FALSE)*AO$2</f>
        <v>0.04</v>
      </c>
      <c r="AP159" s="59">
        <f>VLOOKUP(AH159,'SCORE TALLER'!$AE$2:$AF$10,2,TRUE)*AP$2</f>
        <v>0.08</v>
      </c>
      <c r="AQ159" s="59">
        <f>VLOOKUP(AI159,'SCORE TALLER'!$AG$2:$AH$10,2,TRUE)*AQ$2</f>
        <v>0.32</v>
      </c>
      <c r="AR159" s="59">
        <f>VLOOKUP(AC159,'SCORE TALLER'!$U$2:$V$10,2,FALSE)*AR$2</f>
        <v>0.05</v>
      </c>
      <c r="AS159" s="59">
        <f>VLOOKUP(AE159,'SCORE TALLER'!$Y$2:$Z$10,2,FALSE)*AS$2</f>
        <v>0.01</v>
      </c>
      <c r="AT159" s="59">
        <f>VLOOKUP(Z159,'SCORE TALLER'!$O$2:$P$10,2,TRUE)*AT$2</f>
        <v>0.04</v>
      </c>
      <c r="AU159" s="59">
        <f>VLOOKUP(S159,'SCORE TALLER'!$A$2:$B$10,2,FALSE)*AU$2</f>
        <v>0.15000000000000002</v>
      </c>
      <c r="AV159" s="59">
        <f>VLOOKUP(AJ159,'SCORE TALLER'!$AI$2:$AJ$10,2,TRUE)*AV$2</f>
        <v>0.1</v>
      </c>
      <c r="AW159" s="59">
        <f>VLOOKUP(AK159,'SCORE TALLER'!$AK$2:$AL$10,2,TRUE)*AW$2</f>
        <v>0.15000000000000002</v>
      </c>
      <c r="AX159" s="59">
        <f>VLOOKUP(T159,'SCORE TALLER'!$C$2:$D$10,2,FALSE)*AX$2</f>
        <v>0</v>
      </c>
      <c r="AY159" s="59">
        <f>VLOOKUP(W159,'SCORE TALLER'!$I$2:$J$10,2,TRUE)*AY$2</f>
        <v>0</v>
      </c>
      <c r="AZ159" s="59">
        <f>VLOOKUP(X159,'SCORE TALLER'!$K$2:$L$10,2,TRUE)*AZ$2</f>
        <v>0</v>
      </c>
      <c r="BA159" s="59">
        <f>VLOOKUP(U159,'SCORE TALLER'!$E$2:$F$10,2,FALSE)*BA$2</f>
        <v>0</v>
      </c>
      <c r="BB159" s="59">
        <f>VLOOKUP(Y159,'SCORE TALLER'!$M$2:$N$10,2,TRUE)*BB$2</f>
        <v>0.03</v>
      </c>
      <c r="BC159" s="59">
        <f>VLOOKUP(AA159,'SCORE TALLER'!$Q$2:$R$10,2,FALSE)*BC$2</f>
        <v>0.05</v>
      </c>
      <c r="BD159" s="59">
        <f>VLOOKUP(V159,'SCORE TALLER'!$G$2:$H$10,2,FALSE)*BD$2</f>
        <v>0</v>
      </c>
      <c r="BE159" s="59">
        <f>VLOOKUP(AF159,'SCORE TALLER'!$AA$2:$AB$10,2,FALSE)*BE$2</f>
        <v>0.5</v>
      </c>
      <c r="BF159" s="59">
        <f>VLOOKUP(AL159,'SCORE TALLER'!$AM$2:$AN$10,2,TRUE)*BF$2</f>
        <v>0.2</v>
      </c>
      <c r="BG159" s="67">
        <f t="shared" si="41"/>
        <v>2.0400000000000005</v>
      </c>
      <c r="BH159" s="67" t="str">
        <f>VLOOKUP(BG159,'SCORE TALLER'!$AP$2:$AQ$7,2,TRUE)</f>
        <v>3. Medio</v>
      </c>
      <c r="BI159" s="67" t="str">
        <f t="shared" si="42"/>
        <v>LBZ</v>
      </c>
      <c r="BJ159" s="67" t="str">
        <f t="shared" si="46"/>
        <v>A</v>
      </c>
      <c r="BK159" s="67" t="str">
        <f t="shared" si="43"/>
        <v>E</v>
      </c>
      <c r="BL159" s="86">
        <f t="shared" si="44"/>
        <v>4264594</v>
      </c>
      <c r="BM159" s="86">
        <f t="shared" si="45"/>
        <v>1688000</v>
      </c>
    </row>
    <row r="160" spans="1:65" x14ac:dyDescent="0.3">
      <c r="A160" s="57">
        <v>2206226040</v>
      </c>
      <c r="B160" s="12" t="s">
        <v>298</v>
      </c>
      <c r="C160" s="58" t="s">
        <v>105</v>
      </c>
      <c r="D160" s="58" t="s">
        <v>115</v>
      </c>
      <c r="E160" s="58">
        <v>602334</v>
      </c>
      <c r="F160" s="58">
        <v>4106967</v>
      </c>
      <c r="G160" s="58">
        <f t="shared" si="33"/>
        <v>3160009</v>
      </c>
      <c r="H160" s="58">
        <f t="shared" si="34"/>
        <v>1606009</v>
      </c>
      <c r="I160" s="58">
        <v>4107000</v>
      </c>
      <c r="J160" s="58">
        <v>236862</v>
      </c>
      <c r="K160" s="58">
        <v>0</v>
      </c>
      <c r="L160" s="58">
        <v>1554000</v>
      </c>
      <c r="M160" s="58">
        <v>946958</v>
      </c>
      <c r="N160" s="58">
        <f>VLOOKUP(AD160,'tabla ingresos'!$A$3:$D$15,4,FALSE)</f>
        <v>1000000</v>
      </c>
      <c r="O160" s="58">
        <v>322445.59515962028</v>
      </c>
      <c r="P160" s="58">
        <v>13699000</v>
      </c>
      <c r="Q160" s="58">
        <v>1660000</v>
      </c>
      <c r="R160" s="12">
        <v>5001</v>
      </c>
      <c r="S160" s="12" t="s">
        <v>87</v>
      </c>
      <c r="T160" s="12" t="s">
        <v>89</v>
      </c>
      <c r="U160" s="12" t="s">
        <v>10</v>
      </c>
      <c r="V160" s="12">
        <v>4</v>
      </c>
      <c r="W160" s="12">
        <v>0</v>
      </c>
      <c r="X160" s="12">
        <v>0</v>
      </c>
      <c r="Y160" s="59">
        <v>3.1479452054794521</v>
      </c>
      <c r="Z160" s="59">
        <v>28.81917808219178</v>
      </c>
      <c r="AA160" s="12">
        <v>2</v>
      </c>
      <c r="AB160" s="12">
        <v>0</v>
      </c>
      <c r="AC160" s="12">
        <v>3</v>
      </c>
      <c r="AD160" s="12">
        <v>2</v>
      </c>
      <c r="AE160" s="12">
        <v>2</v>
      </c>
      <c r="AF160" s="58" t="s">
        <v>0</v>
      </c>
      <c r="AG160" s="66">
        <f t="shared" si="35"/>
        <v>0.3728717301064135</v>
      </c>
      <c r="AH160" s="67">
        <f t="shared" si="36"/>
        <v>11.870644666666667</v>
      </c>
      <c r="AI160" s="67">
        <f t="shared" si="37"/>
        <v>1.0328613333333334</v>
      </c>
      <c r="AJ160" s="67">
        <f t="shared" si="38"/>
        <v>2.1066726666666669</v>
      </c>
      <c r="AK160" s="67">
        <f t="shared" si="39"/>
        <v>1.0706726666666666</v>
      </c>
      <c r="AL160" s="67">
        <f t="shared" si="40"/>
        <v>1.1066666666666667</v>
      </c>
      <c r="AM160" s="59">
        <f>VLOOKUP(AG160,'SCORE TALLER'!$AC$2:$AD$10,2,TRUE)*AM$2</f>
        <v>0</v>
      </c>
      <c r="AN160" s="59">
        <f>VLOOKUP(AD160,'SCORE TALLER'!$W$2:$X$10,2,TRUE)*AN$2</f>
        <v>0.32</v>
      </c>
      <c r="AO160" s="59">
        <f>VLOOKUP(AB160,'SCORE TALLER'!$S$2:$T$10,2,FALSE)*AO$2</f>
        <v>0.05</v>
      </c>
      <c r="AP160" s="59">
        <f>VLOOKUP(AH160,'SCORE TALLER'!$AE$2:$AF$10,2,TRUE)*AP$2</f>
        <v>0.16</v>
      </c>
      <c r="AQ160" s="59">
        <f>VLOOKUP(AI160,'SCORE TALLER'!$AG$2:$AH$10,2,TRUE)*AQ$2</f>
        <v>0.32</v>
      </c>
      <c r="AR160" s="59">
        <f>VLOOKUP(AC160,'SCORE TALLER'!$U$2:$V$10,2,FALSE)*AR$2</f>
        <v>0.03</v>
      </c>
      <c r="AS160" s="59">
        <f>VLOOKUP(AE160,'SCORE TALLER'!$Y$2:$Z$10,2,FALSE)*AS$2</f>
        <v>0.01</v>
      </c>
      <c r="AT160" s="59">
        <f>VLOOKUP(Z160,'SCORE TALLER'!$O$2:$P$10,2,TRUE)*AT$2</f>
        <v>0.04</v>
      </c>
      <c r="AU160" s="59">
        <f>VLOOKUP(S160,'SCORE TALLER'!$A$2:$B$10,2,FALSE)*AU$2</f>
        <v>0.15000000000000002</v>
      </c>
      <c r="AV160" s="59">
        <f>VLOOKUP(AJ160,'SCORE TALLER'!$AI$2:$AJ$10,2,TRUE)*AV$2</f>
        <v>0.15000000000000002</v>
      </c>
      <c r="AW160" s="59">
        <f>VLOOKUP(AK160,'SCORE TALLER'!$AK$2:$AL$10,2,TRUE)*AW$2</f>
        <v>0.2</v>
      </c>
      <c r="AX160" s="59">
        <f>VLOOKUP(T160,'SCORE TALLER'!$C$2:$D$10,2,FALSE)*AX$2</f>
        <v>0</v>
      </c>
      <c r="AY160" s="59">
        <f>VLOOKUP(W160,'SCORE TALLER'!$I$2:$J$10,2,TRUE)*AY$2</f>
        <v>0</v>
      </c>
      <c r="AZ160" s="59">
        <f>VLOOKUP(X160,'SCORE TALLER'!$K$2:$L$10,2,TRUE)*AZ$2</f>
        <v>0</v>
      </c>
      <c r="BA160" s="59">
        <f>VLOOKUP(U160,'SCORE TALLER'!$E$2:$F$10,2,FALSE)*BA$2</f>
        <v>0</v>
      </c>
      <c r="BB160" s="59">
        <f>VLOOKUP(Y160,'SCORE TALLER'!$M$2:$N$10,2,TRUE)*BB$2</f>
        <v>0.04</v>
      </c>
      <c r="BC160" s="59">
        <f>VLOOKUP(AA160,'SCORE TALLER'!$Q$2:$R$10,2,FALSE)*BC$2</f>
        <v>0</v>
      </c>
      <c r="BD160" s="59">
        <f>VLOOKUP(V160,'SCORE TALLER'!$G$2:$H$10,2,FALSE)*BD$2</f>
        <v>0</v>
      </c>
      <c r="BE160" s="59">
        <f>VLOOKUP(AF160,'SCORE TALLER'!$AA$2:$AB$10,2,FALSE)*BE$2</f>
        <v>0.5</v>
      </c>
      <c r="BF160" s="59">
        <f>VLOOKUP(AL160,'SCORE TALLER'!$AM$2:$AN$10,2,TRUE)*BF$2</f>
        <v>0.2</v>
      </c>
      <c r="BG160" s="67">
        <f t="shared" si="41"/>
        <v>2.17</v>
      </c>
      <c r="BH160" s="67" t="str">
        <f>VLOOKUP(BG160,'SCORE TALLER'!$AP$2:$AQ$7,2,TRUE)</f>
        <v>3. Medio</v>
      </c>
      <c r="BI160" s="67" t="str">
        <f t="shared" si="42"/>
        <v>LBZ</v>
      </c>
      <c r="BJ160" s="67" t="str">
        <f t="shared" si="46"/>
        <v>A</v>
      </c>
      <c r="BK160" s="67" t="str">
        <f t="shared" si="43"/>
        <v>E</v>
      </c>
      <c r="BL160" s="86">
        <f t="shared" si="44"/>
        <v>1606009</v>
      </c>
      <c r="BM160" s="86">
        <f t="shared" si="45"/>
        <v>1660000</v>
      </c>
    </row>
    <row r="161" spans="1:65" x14ac:dyDescent="0.3">
      <c r="A161" s="57">
        <v>2224628242</v>
      </c>
      <c r="B161" s="12" t="s">
        <v>299</v>
      </c>
      <c r="C161" s="58" t="s">
        <v>105</v>
      </c>
      <c r="D161" s="58" t="s">
        <v>114</v>
      </c>
      <c r="E161" s="58">
        <v>333363</v>
      </c>
      <c r="F161" s="58">
        <v>1895568</v>
      </c>
      <c r="G161" s="58">
        <f t="shared" si="33"/>
        <v>1358746</v>
      </c>
      <c r="H161" s="58">
        <f t="shared" si="34"/>
        <v>1358746</v>
      </c>
      <c r="I161" s="58">
        <v>1895000</v>
      </c>
      <c r="J161" s="58">
        <v>178479</v>
      </c>
      <c r="K161" s="58">
        <v>0</v>
      </c>
      <c r="L161" s="58">
        <v>0</v>
      </c>
      <c r="M161" s="58">
        <v>536822</v>
      </c>
      <c r="N161" s="58">
        <f>VLOOKUP(AD161,'tabla ingresos'!$A$3:$D$15,4,FALSE)</f>
        <v>1000000</v>
      </c>
      <c r="O161" s="58">
        <v>130734.77107795395</v>
      </c>
      <c r="P161" s="58">
        <v>5296000</v>
      </c>
      <c r="Q161" s="58">
        <v>1633000</v>
      </c>
      <c r="R161" s="12">
        <v>76130</v>
      </c>
      <c r="S161" s="12" t="s">
        <v>88</v>
      </c>
      <c r="T161" s="12" t="s">
        <v>89</v>
      </c>
      <c r="U161" s="12" t="s">
        <v>10</v>
      </c>
      <c r="V161" s="12">
        <v>4</v>
      </c>
      <c r="W161" s="12">
        <v>0</v>
      </c>
      <c r="X161" s="12">
        <v>0</v>
      </c>
      <c r="Y161" s="59">
        <v>1.7616438356164383</v>
      </c>
      <c r="Z161" s="59">
        <v>34</v>
      </c>
      <c r="AA161" s="12">
        <v>2</v>
      </c>
      <c r="AB161" s="12">
        <v>2</v>
      </c>
      <c r="AC161" s="12">
        <v>1</v>
      </c>
      <c r="AD161" s="12">
        <v>2</v>
      </c>
      <c r="AE161" s="12">
        <v>3</v>
      </c>
      <c r="AF161" s="58" t="s">
        <v>0</v>
      </c>
      <c r="AG161" s="66">
        <f t="shared" si="35"/>
        <v>0.20614251405196932</v>
      </c>
      <c r="AH161" s="67">
        <f t="shared" si="36"/>
        <v>4.7943786666666668</v>
      </c>
      <c r="AI161" s="67">
        <f t="shared" si="37"/>
        <v>0.58012333333333332</v>
      </c>
      <c r="AJ161" s="67">
        <f t="shared" si="38"/>
        <v>0.90583066666666667</v>
      </c>
      <c r="AK161" s="67">
        <f t="shared" si="39"/>
        <v>0.90583066666666667</v>
      </c>
      <c r="AL161" s="67">
        <f t="shared" si="40"/>
        <v>1.0886666666666667</v>
      </c>
      <c r="AM161" s="59">
        <f>VLOOKUP(AG161,'SCORE TALLER'!$AC$2:$AD$10,2,TRUE)*AM$2</f>
        <v>0</v>
      </c>
      <c r="AN161" s="59">
        <f>VLOOKUP(AD161,'SCORE TALLER'!$W$2:$X$10,2,TRUE)*AN$2</f>
        <v>0.32</v>
      </c>
      <c r="AO161" s="59">
        <f>VLOOKUP(AB161,'SCORE TALLER'!$S$2:$T$10,2,FALSE)*AO$2</f>
        <v>0.04</v>
      </c>
      <c r="AP161" s="59">
        <f>VLOOKUP(AH161,'SCORE TALLER'!$AE$2:$AF$10,2,TRUE)*AP$2</f>
        <v>0</v>
      </c>
      <c r="AQ161" s="59">
        <f>VLOOKUP(AI161,'SCORE TALLER'!$AG$2:$AH$10,2,TRUE)*AQ$2</f>
        <v>0.4</v>
      </c>
      <c r="AR161" s="59">
        <f>VLOOKUP(AC161,'SCORE TALLER'!$U$2:$V$10,2,FALSE)*AR$2</f>
        <v>0.05</v>
      </c>
      <c r="AS161" s="59">
        <f>VLOOKUP(AE161,'SCORE TALLER'!$Y$2:$Z$10,2,FALSE)*AS$2</f>
        <v>0.02</v>
      </c>
      <c r="AT161" s="59">
        <f>VLOOKUP(Z161,'SCORE TALLER'!$O$2:$P$10,2,TRUE)*AT$2</f>
        <v>0.04</v>
      </c>
      <c r="AU161" s="59">
        <f>VLOOKUP(S161,'SCORE TALLER'!$A$2:$B$10,2,FALSE)*AU$2</f>
        <v>0.25</v>
      </c>
      <c r="AV161" s="59">
        <f>VLOOKUP(AJ161,'SCORE TALLER'!$AI$2:$AJ$10,2,TRUE)*AV$2</f>
        <v>0.25</v>
      </c>
      <c r="AW161" s="59">
        <f>VLOOKUP(AK161,'SCORE TALLER'!$AK$2:$AL$10,2,TRUE)*AW$2</f>
        <v>0.25</v>
      </c>
      <c r="AX161" s="59">
        <f>VLOOKUP(T161,'SCORE TALLER'!$C$2:$D$10,2,FALSE)*AX$2</f>
        <v>0</v>
      </c>
      <c r="AY161" s="59">
        <f>VLOOKUP(W161,'SCORE TALLER'!$I$2:$J$10,2,TRUE)*AY$2</f>
        <v>0</v>
      </c>
      <c r="AZ161" s="59">
        <f>VLOOKUP(X161,'SCORE TALLER'!$K$2:$L$10,2,TRUE)*AZ$2</f>
        <v>0</v>
      </c>
      <c r="BA161" s="59">
        <f>VLOOKUP(U161,'SCORE TALLER'!$E$2:$F$10,2,FALSE)*BA$2</f>
        <v>0</v>
      </c>
      <c r="BB161" s="59">
        <f>VLOOKUP(Y161,'SCORE TALLER'!$M$2:$N$10,2,TRUE)*BB$2</f>
        <v>0.05</v>
      </c>
      <c r="BC161" s="59">
        <f>VLOOKUP(AA161,'SCORE TALLER'!$Q$2:$R$10,2,FALSE)*BC$2</f>
        <v>0</v>
      </c>
      <c r="BD161" s="59">
        <f>VLOOKUP(V161,'SCORE TALLER'!$G$2:$H$10,2,FALSE)*BD$2</f>
        <v>0</v>
      </c>
      <c r="BE161" s="59">
        <f>VLOOKUP(AF161,'SCORE TALLER'!$AA$2:$AB$10,2,FALSE)*BE$2</f>
        <v>0.5</v>
      </c>
      <c r="BF161" s="59">
        <f>VLOOKUP(AL161,'SCORE TALLER'!$AM$2:$AN$10,2,TRUE)*BF$2</f>
        <v>0.2</v>
      </c>
      <c r="BG161" s="67">
        <f t="shared" si="41"/>
        <v>2.37</v>
      </c>
      <c r="BH161" s="67" t="str">
        <f>VLOOKUP(BG161,'SCORE TALLER'!$AP$2:$AQ$7,2,TRUE)</f>
        <v>3. Medio</v>
      </c>
      <c r="BI161" s="67" t="str">
        <f t="shared" si="42"/>
        <v>LBZ</v>
      </c>
      <c r="BJ161" s="67" t="str">
        <f t="shared" si="46"/>
        <v>A</v>
      </c>
      <c r="BK161" s="67" t="str">
        <f t="shared" si="43"/>
        <v>E</v>
      </c>
      <c r="BL161" s="86">
        <f t="shared" si="44"/>
        <v>1358746</v>
      </c>
      <c r="BM161" s="86">
        <f t="shared" si="45"/>
        <v>1633000</v>
      </c>
    </row>
    <row r="162" spans="1:65" x14ac:dyDescent="0.3">
      <c r="A162" s="57">
        <v>66680000</v>
      </c>
      <c r="B162" s="12" t="s">
        <v>300</v>
      </c>
      <c r="C162" s="58" t="s">
        <v>105</v>
      </c>
      <c r="D162" s="58" t="s">
        <v>30</v>
      </c>
      <c r="E162" s="58">
        <v>399177</v>
      </c>
      <c r="F162" s="58">
        <v>7313026</v>
      </c>
      <c r="G162" s="58">
        <f t="shared" si="33"/>
        <v>5019269</v>
      </c>
      <c r="H162" s="58">
        <f t="shared" si="34"/>
        <v>651908</v>
      </c>
      <c r="I162" s="58">
        <v>7313000</v>
      </c>
      <c r="J162" s="58">
        <v>308579</v>
      </c>
      <c r="K162" s="58">
        <v>0</v>
      </c>
      <c r="L162" s="58">
        <v>4367361</v>
      </c>
      <c r="M162" s="58">
        <v>2293757</v>
      </c>
      <c r="N162" s="58">
        <f>VLOOKUP(AD162,'tabla ingresos'!$A$3:$D$15,4,FALSE)</f>
        <v>2000000</v>
      </c>
      <c r="O162" s="58">
        <v>127585.23664803957</v>
      </c>
      <c r="P162" s="58">
        <v>3252000</v>
      </c>
      <c r="Q162" s="58">
        <v>3252000</v>
      </c>
      <c r="R162" s="12">
        <v>11001</v>
      </c>
      <c r="S162" s="12" t="s">
        <v>87</v>
      </c>
      <c r="T162" s="12" t="s">
        <v>89</v>
      </c>
      <c r="U162" s="12" t="s">
        <v>10</v>
      </c>
      <c r="V162" s="12">
        <v>4</v>
      </c>
      <c r="W162" s="12">
        <v>0</v>
      </c>
      <c r="X162" s="12">
        <v>0</v>
      </c>
      <c r="Y162" s="59">
        <v>3.8054794520547945</v>
      </c>
      <c r="Z162" s="59">
        <v>39.109589041095887</v>
      </c>
      <c r="AA162" s="12">
        <v>2</v>
      </c>
      <c r="AB162" s="12">
        <v>2</v>
      </c>
      <c r="AC162" s="12">
        <v>1</v>
      </c>
      <c r="AD162" s="12">
        <v>3</v>
      </c>
      <c r="AE162" s="12">
        <v>1</v>
      </c>
      <c r="AF162" s="58" t="s">
        <v>0</v>
      </c>
      <c r="AG162" s="66">
        <f t="shared" si="35"/>
        <v>0.14538807888267985</v>
      </c>
      <c r="AH162" s="67">
        <f t="shared" si="36"/>
        <v>3.5216753333333335</v>
      </c>
      <c r="AI162" s="67">
        <f t="shared" si="37"/>
        <v>0.89764466666666665</v>
      </c>
      <c r="AJ162" s="67">
        <f t="shared" si="38"/>
        <v>1.6730896666666666</v>
      </c>
      <c r="AK162" s="67">
        <f t="shared" si="39"/>
        <v>0.21730266666666667</v>
      </c>
      <c r="AL162" s="67">
        <f t="shared" si="40"/>
        <v>1.0840000000000001</v>
      </c>
      <c r="AM162" s="59">
        <f>VLOOKUP(AG162,'SCORE TALLER'!$AC$2:$AD$10,2,TRUE)*AM$2</f>
        <v>0</v>
      </c>
      <c r="AN162" s="59">
        <f>VLOOKUP(AD162,'SCORE TALLER'!$W$2:$X$10,2,TRUE)*AN$2</f>
        <v>0.32</v>
      </c>
      <c r="AO162" s="59">
        <f>VLOOKUP(AB162,'SCORE TALLER'!$S$2:$T$10,2,FALSE)*AO$2</f>
        <v>0.04</v>
      </c>
      <c r="AP162" s="59">
        <f>VLOOKUP(AH162,'SCORE TALLER'!$AE$2:$AF$10,2,TRUE)*AP$2</f>
        <v>0</v>
      </c>
      <c r="AQ162" s="59">
        <f>VLOOKUP(AI162,'SCORE TALLER'!$AG$2:$AH$10,2,TRUE)*AQ$2</f>
        <v>0.4</v>
      </c>
      <c r="AR162" s="59">
        <f>VLOOKUP(AC162,'SCORE TALLER'!$U$2:$V$10,2,FALSE)*AR$2</f>
        <v>0.05</v>
      </c>
      <c r="AS162" s="59">
        <f>VLOOKUP(AE162,'SCORE TALLER'!$Y$2:$Z$10,2,FALSE)*AS$2</f>
        <v>0.03</v>
      </c>
      <c r="AT162" s="59">
        <f>VLOOKUP(Z162,'SCORE TALLER'!$O$2:$P$10,2,TRUE)*AT$2</f>
        <v>0.03</v>
      </c>
      <c r="AU162" s="59">
        <f>VLOOKUP(S162,'SCORE TALLER'!$A$2:$B$10,2,FALSE)*AU$2</f>
        <v>0.15000000000000002</v>
      </c>
      <c r="AV162" s="59">
        <f>VLOOKUP(AJ162,'SCORE TALLER'!$AI$2:$AJ$10,2,TRUE)*AV$2</f>
        <v>0.2</v>
      </c>
      <c r="AW162" s="59">
        <f>VLOOKUP(AK162,'SCORE TALLER'!$AK$2:$AL$10,2,TRUE)*AW$2</f>
        <v>0.25</v>
      </c>
      <c r="AX162" s="59">
        <f>VLOOKUP(T162,'SCORE TALLER'!$C$2:$D$10,2,FALSE)*AX$2</f>
        <v>0</v>
      </c>
      <c r="AY162" s="59">
        <f>VLOOKUP(W162,'SCORE TALLER'!$I$2:$J$10,2,TRUE)*AY$2</f>
        <v>0</v>
      </c>
      <c r="AZ162" s="59">
        <f>VLOOKUP(X162,'SCORE TALLER'!$K$2:$L$10,2,TRUE)*AZ$2</f>
        <v>0</v>
      </c>
      <c r="BA162" s="59">
        <f>VLOOKUP(U162,'SCORE TALLER'!$E$2:$F$10,2,FALSE)*BA$2</f>
        <v>0</v>
      </c>
      <c r="BB162" s="59">
        <f>VLOOKUP(Y162,'SCORE TALLER'!$M$2:$N$10,2,TRUE)*BB$2</f>
        <v>0.04</v>
      </c>
      <c r="BC162" s="59">
        <f>VLOOKUP(AA162,'SCORE TALLER'!$Q$2:$R$10,2,FALSE)*BC$2</f>
        <v>0</v>
      </c>
      <c r="BD162" s="59">
        <f>VLOOKUP(V162,'SCORE TALLER'!$G$2:$H$10,2,FALSE)*BD$2</f>
        <v>0</v>
      </c>
      <c r="BE162" s="59">
        <f>VLOOKUP(AF162,'SCORE TALLER'!$AA$2:$AB$10,2,FALSE)*BE$2</f>
        <v>0.5</v>
      </c>
      <c r="BF162" s="59">
        <f>VLOOKUP(AL162,'SCORE TALLER'!$AM$2:$AN$10,2,TRUE)*BF$2</f>
        <v>0.2</v>
      </c>
      <c r="BG162" s="67">
        <f t="shared" si="41"/>
        <v>2.21</v>
      </c>
      <c r="BH162" s="67" t="str">
        <f>VLOOKUP(BG162,'SCORE TALLER'!$AP$2:$AQ$7,2,TRUE)</f>
        <v>3. Medio</v>
      </c>
      <c r="BI162" s="67" t="str">
        <f t="shared" si="42"/>
        <v>LBZ</v>
      </c>
      <c r="BJ162" s="67" t="str">
        <f t="shared" si="46"/>
        <v>A</v>
      </c>
      <c r="BK162" s="67" t="str">
        <f t="shared" si="43"/>
        <v>E</v>
      </c>
      <c r="BL162" s="86">
        <f t="shared" si="44"/>
        <v>651908</v>
      </c>
      <c r="BM162" s="86">
        <f t="shared" si="45"/>
        <v>3252000</v>
      </c>
    </row>
    <row r="163" spans="1:65" x14ac:dyDescent="0.3">
      <c r="A163" s="57">
        <v>2220642080</v>
      </c>
      <c r="B163" s="12" t="s">
        <v>301</v>
      </c>
      <c r="C163" s="58" t="s">
        <v>105</v>
      </c>
      <c r="D163" s="58" t="s">
        <v>115</v>
      </c>
      <c r="E163" s="58">
        <v>691447</v>
      </c>
      <c r="F163" s="58">
        <v>4306528</v>
      </c>
      <c r="G163" s="58">
        <f t="shared" si="33"/>
        <v>3429842</v>
      </c>
      <c r="H163" s="58">
        <f t="shared" si="34"/>
        <v>726927</v>
      </c>
      <c r="I163" s="58">
        <v>4307000</v>
      </c>
      <c r="J163" s="58">
        <v>350199</v>
      </c>
      <c r="K163" s="58">
        <v>0</v>
      </c>
      <c r="L163" s="58">
        <v>2702915</v>
      </c>
      <c r="M163" s="58">
        <v>876686</v>
      </c>
      <c r="N163" s="58">
        <f>VLOOKUP(AD163,'tabla ingresos'!$A$3:$D$15,4,FALSE)</f>
        <v>1000000</v>
      </c>
      <c r="O163" s="58">
        <v>37960.951047470167</v>
      </c>
      <c r="P163" s="58">
        <v>1621000</v>
      </c>
      <c r="Q163" s="58">
        <v>1621000</v>
      </c>
      <c r="R163" s="12">
        <v>8001</v>
      </c>
      <c r="S163" s="12" t="s">
        <v>87</v>
      </c>
      <c r="T163" s="12" t="s">
        <v>89</v>
      </c>
      <c r="U163" s="12" t="s">
        <v>10</v>
      </c>
      <c r="V163" s="12">
        <v>4</v>
      </c>
      <c r="W163" s="12">
        <v>0</v>
      </c>
      <c r="X163" s="12">
        <v>0</v>
      </c>
      <c r="Y163" s="59">
        <v>2.8</v>
      </c>
      <c r="Z163" s="59">
        <v>35.578082191780823</v>
      </c>
      <c r="AA163" s="12">
        <v>1</v>
      </c>
      <c r="AB163" s="12">
        <v>0</v>
      </c>
      <c r="AC163" s="12">
        <v>2</v>
      </c>
      <c r="AD163" s="12">
        <v>2</v>
      </c>
      <c r="AE163" s="12">
        <v>1</v>
      </c>
      <c r="AF163" s="58" t="s">
        <v>0</v>
      </c>
      <c r="AG163" s="66">
        <f t="shared" si="35"/>
        <v>0.25877330069831345</v>
      </c>
      <c r="AH163" s="67">
        <f t="shared" si="36"/>
        <v>3.9516853333333333</v>
      </c>
      <c r="AI163" s="67">
        <f t="shared" si="37"/>
        <v>1.0454220000000001</v>
      </c>
      <c r="AJ163" s="67">
        <f t="shared" si="38"/>
        <v>2.2865613333333332</v>
      </c>
      <c r="AK163" s="67">
        <f t="shared" si="39"/>
        <v>0.48461799999999999</v>
      </c>
      <c r="AL163" s="67">
        <f t="shared" si="40"/>
        <v>1.0806666666666667</v>
      </c>
      <c r="AM163" s="59">
        <f>VLOOKUP(AG163,'SCORE TALLER'!$AC$2:$AD$10,2,TRUE)*AM$2</f>
        <v>0</v>
      </c>
      <c r="AN163" s="59">
        <f>VLOOKUP(AD163,'SCORE TALLER'!$W$2:$X$10,2,TRUE)*AN$2</f>
        <v>0.32</v>
      </c>
      <c r="AO163" s="59">
        <f>VLOOKUP(AB163,'SCORE TALLER'!$S$2:$T$10,2,FALSE)*AO$2</f>
        <v>0.05</v>
      </c>
      <c r="AP163" s="59">
        <f>VLOOKUP(AH163,'SCORE TALLER'!$AE$2:$AF$10,2,TRUE)*AP$2</f>
        <v>0</v>
      </c>
      <c r="AQ163" s="59">
        <f>VLOOKUP(AI163,'SCORE TALLER'!$AG$2:$AH$10,2,TRUE)*AQ$2</f>
        <v>0.32</v>
      </c>
      <c r="AR163" s="59">
        <f>VLOOKUP(AC163,'SCORE TALLER'!$U$2:$V$10,2,FALSE)*AR$2</f>
        <v>0.04</v>
      </c>
      <c r="AS163" s="59">
        <f>VLOOKUP(AE163,'SCORE TALLER'!$Y$2:$Z$10,2,FALSE)*AS$2</f>
        <v>0.03</v>
      </c>
      <c r="AT163" s="59">
        <f>VLOOKUP(Z163,'SCORE TALLER'!$O$2:$P$10,2,TRUE)*AT$2</f>
        <v>0.03</v>
      </c>
      <c r="AU163" s="59">
        <f>VLOOKUP(S163,'SCORE TALLER'!$A$2:$B$10,2,FALSE)*AU$2</f>
        <v>0.15000000000000002</v>
      </c>
      <c r="AV163" s="59">
        <f>VLOOKUP(AJ163,'SCORE TALLER'!$AI$2:$AJ$10,2,TRUE)*AV$2</f>
        <v>0.15000000000000002</v>
      </c>
      <c r="AW163" s="59">
        <f>VLOOKUP(AK163,'SCORE TALLER'!$AK$2:$AL$10,2,TRUE)*AW$2</f>
        <v>0.25</v>
      </c>
      <c r="AX163" s="59">
        <f>VLOOKUP(T163,'SCORE TALLER'!$C$2:$D$10,2,FALSE)*AX$2</f>
        <v>0</v>
      </c>
      <c r="AY163" s="59">
        <f>VLOOKUP(W163,'SCORE TALLER'!$I$2:$J$10,2,TRUE)*AY$2</f>
        <v>0</v>
      </c>
      <c r="AZ163" s="59">
        <f>VLOOKUP(X163,'SCORE TALLER'!$K$2:$L$10,2,TRUE)*AZ$2</f>
        <v>0</v>
      </c>
      <c r="BA163" s="59">
        <f>VLOOKUP(U163,'SCORE TALLER'!$E$2:$F$10,2,FALSE)*BA$2</f>
        <v>0</v>
      </c>
      <c r="BB163" s="59">
        <f>VLOOKUP(Y163,'SCORE TALLER'!$M$2:$N$10,2,TRUE)*BB$2</f>
        <v>0.04</v>
      </c>
      <c r="BC163" s="59">
        <f>VLOOKUP(AA163,'SCORE TALLER'!$Q$2:$R$10,2,FALSE)*BC$2</f>
        <v>0.05</v>
      </c>
      <c r="BD163" s="59">
        <f>VLOOKUP(V163,'SCORE TALLER'!$G$2:$H$10,2,FALSE)*BD$2</f>
        <v>0</v>
      </c>
      <c r="BE163" s="59">
        <f>VLOOKUP(AF163,'SCORE TALLER'!$AA$2:$AB$10,2,FALSE)*BE$2</f>
        <v>0.5</v>
      </c>
      <c r="BF163" s="59">
        <f>VLOOKUP(AL163,'SCORE TALLER'!$AM$2:$AN$10,2,TRUE)*BF$2</f>
        <v>0.2</v>
      </c>
      <c r="BG163" s="67">
        <f t="shared" si="41"/>
        <v>2.1300000000000003</v>
      </c>
      <c r="BH163" s="67" t="str">
        <f>VLOOKUP(BG163,'SCORE TALLER'!$AP$2:$AQ$7,2,TRUE)</f>
        <v>3. Medio</v>
      </c>
      <c r="BI163" s="67" t="str">
        <f t="shared" si="42"/>
        <v>LBZ</v>
      </c>
      <c r="BJ163" s="67" t="str">
        <f t="shared" si="46"/>
        <v>A</v>
      </c>
      <c r="BK163" s="67" t="str">
        <f t="shared" si="43"/>
        <v>E</v>
      </c>
      <c r="BL163" s="86">
        <f t="shared" si="44"/>
        <v>726927</v>
      </c>
      <c r="BM163" s="86">
        <f t="shared" si="45"/>
        <v>1621000</v>
      </c>
    </row>
    <row r="164" spans="1:65" x14ac:dyDescent="0.3">
      <c r="A164" s="57">
        <v>2224620246</v>
      </c>
      <c r="B164" s="12" t="s">
        <v>302</v>
      </c>
      <c r="C164" s="58" t="s">
        <v>105</v>
      </c>
      <c r="D164" s="58" t="s">
        <v>114</v>
      </c>
      <c r="E164" s="58">
        <v>368133</v>
      </c>
      <c r="F164" s="58">
        <v>2100479</v>
      </c>
      <c r="G164" s="58">
        <f t="shared" si="33"/>
        <v>1642659</v>
      </c>
      <c r="H164" s="58">
        <f t="shared" si="34"/>
        <v>1052659</v>
      </c>
      <c r="I164" s="58">
        <v>2100000</v>
      </c>
      <c r="J164" s="58">
        <v>139117</v>
      </c>
      <c r="K164" s="58">
        <v>0</v>
      </c>
      <c r="L164" s="58">
        <v>590000</v>
      </c>
      <c r="M164" s="58">
        <v>457820</v>
      </c>
      <c r="N164" s="58">
        <f>VLOOKUP(AD164,'tabla ingresos'!$A$3:$D$15,4,FALSE)</f>
        <v>1000000</v>
      </c>
      <c r="O164" s="58">
        <v>63243.358387650616</v>
      </c>
      <c r="P164" s="58">
        <v>1612000</v>
      </c>
      <c r="Q164" s="58">
        <v>1612000</v>
      </c>
      <c r="R164" s="12">
        <v>76130</v>
      </c>
      <c r="S164" s="12" t="s">
        <v>87</v>
      </c>
      <c r="T164" s="12" t="s">
        <v>89</v>
      </c>
      <c r="U164" s="12" t="s">
        <v>10</v>
      </c>
      <c r="V164" s="12">
        <v>4</v>
      </c>
      <c r="W164" s="12">
        <v>0</v>
      </c>
      <c r="X164" s="12">
        <v>0</v>
      </c>
      <c r="Y164" s="59">
        <v>1.3972602739726028</v>
      </c>
      <c r="Z164" s="59">
        <v>28.221917808219178</v>
      </c>
      <c r="AA164" s="12">
        <v>1</v>
      </c>
      <c r="AB164" s="12">
        <v>2</v>
      </c>
      <c r="AC164" s="12">
        <v>1</v>
      </c>
      <c r="AD164" s="12">
        <v>2</v>
      </c>
      <c r="AE164" s="12">
        <v>1</v>
      </c>
      <c r="AF164" s="58" t="s">
        <v>0</v>
      </c>
      <c r="AG164" s="66">
        <f t="shared" si="35"/>
        <v>0.13490690559176707</v>
      </c>
      <c r="AH164" s="67">
        <f t="shared" si="36"/>
        <v>2.4749859999999999</v>
      </c>
      <c r="AI164" s="67">
        <f t="shared" si="37"/>
        <v>0.55063533333333337</v>
      </c>
      <c r="AJ164" s="67">
        <f t="shared" si="38"/>
        <v>1.0951059999999999</v>
      </c>
      <c r="AK164" s="67">
        <f t="shared" si="39"/>
        <v>0.70177266666666671</v>
      </c>
      <c r="AL164" s="67">
        <f t="shared" si="40"/>
        <v>1.0746666666666667</v>
      </c>
      <c r="AM164" s="59">
        <f>VLOOKUP(AG164,'SCORE TALLER'!$AC$2:$AD$10,2,TRUE)*AM$2</f>
        <v>0</v>
      </c>
      <c r="AN164" s="59">
        <f>VLOOKUP(AD164,'SCORE TALLER'!$W$2:$X$10,2,TRUE)*AN$2</f>
        <v>0.32</v>
      </c>
      <c r="AO164" s="59">
        <f>VLOOKUP(AB164,'SCORE TALLER'!$S$2:$T$10,2,FALSE)*AO$2</f>
        <v>0.04</v>
      </c>
      <c r="AP164" s="59">
        <f>VLOOKUP(AH164,'SCORE TALLER'!$AE$2:$AF$10,2,TRUE)*AP$2</f>
        <v>0</v>
      </c>
      <c r="AQ164" s="59">
        <f>VLOOKUP(AI164,'SCORE TALLER'!$AG$2:$AH$10,2,TRUE)*AQ$2</f>
        <v>0.4</v>
      </c>
      <c r="AR164" s="59">
        <f>VLOOKUP(AC164,'SCORE TALLER'!$U$2:$V$10,2,FALSE)*AR$2</f>
        <v>0.05</v>
      </c>
      <c r="AS164" s="59">
        <f>VLOOKUP(AE164,'SCORE TALLER'!$Y$2:$Z$10,2,FALSE)*AS$2</f>
        <v>0.03</v>
      </c>
      <c r="AT164" s="59">
        <f>VLOOKUP(Z164,'SCORE TALLER'!$O$2:$P$10,2,TRUE)*AT$2</f>
        <v>0.04</v>
      </c>
      <c r="AU164" s="59">
        <f>VLOOKUP(S164,'SCORE TALLER'!$A$2:$B$10,2,FALSE)*AU$2</f>
        <v>0.15000000000000002</v>
      </c>
      <c r="AV164" s="59">
        <f>VLOOKUP(AJ164,'SCORE TALLER'!$AI$2:$AJ$10,2,TRUE)*AV$2</f>
        <v>0.2</v>
      </c>
      <c r="AW164" s="59">
        <f>VLOOKUP(AK164,'SCORE TALLER'!$AK$2:$AL$10,2,TRUE)*AW$2</f>
        <v>0.25</v>
      </c>
      <c r="AX164" s="59">
        <f>VLOOKUP(T164,'SCORE TALLER'!$C$2:$D$10,2,FALSE)*AX$2</f>
        <v>0</v>
      </c>
      <c r="AY164" s="59">
        <f>VLOOKUP(W164,'SCORE TALLER'!$I$2:$J$10,2,TRUE)*AY$2</f>
        <v>0</v>
      </c>
      <c r="AZ164" s="59">
        <f>VLOOKUP(X164,'SCORE TALLER'!$K$2:$L$10,2,TRUE)*AZ$2</f>
        <v>0</v>
      </c>
      <c r="BA164" s="59">
        <f>VLOOKUP(U164,'SCORE TALLER'!$E$2:$F$10,2,FALSE)*BA$2</f>
        <v>0</v>
      </c>
      <c r="BB164" s="59">
        <f>VLOOKUP(Y164,'SCORE TALLER'!$M$2:$N$10,2,TRUE)*BB$2</f>
        <v>0.05</v>
      </c>
      <c r="BC164" s="59">
        <f>VLOOKUP(AA164,'SCORE TALLER'!$Q$2:$R$10,2,FALSE)*BC$2</f>
        <v>0.05</v>
      </c>
      <c r="BD164" s="59">
        <f>VLOOKUP(V164,'SCORE TALLER'!$G$2:$H$10,2,FALSE)*BD$2</f>
        <v>0</v>
      </c>
      <c r="BE164" s="59">
        <f>VLOOKUP(AF164,'SCORE TALLER'!$AA$2:$AB$10,2,FALSE)*BE$2</f>
        <v>0.5</v>
      </c>
      <c r="BF164" s="59">
        <f>VLOOKUP(AL164,'SCORE TALLER'!$AM$2:$AN$10,2,TRUE)*BF$2</f>
        <v>0.2</v>
      </c>
      <c r="BG164" s="67">
        <f t="shared" si="41"/>
        <v>2.2800000000000002</v>
      </c>
      <c r="BH164" s="67" t="str">
        <f>VLOOKUP(BG164,'SCORE TALLER'!$AP$2:$AQ$7,2,TRUE)</f>
        <v>3. Medio</v>
      </c>
      <c r="BI164" s="67" t="str">
        <f t="shared" si="42"/>
        <v>LBZ</v>
      </c>
      <c r="BJ164" s="67" t="str">
        <f t="shared" si="46"/>
        <v>A</v>
      </c>
      <c r="BK164" s="67" t="str">
        <f t="shared" si="43"/>
        <v>E</v>
      </c>
      <c r="BL164" s="86">
        <f t="shared" si="44"/>
        <v>1052659</v>
      </c>
      <c r="BM164" s="86">
        <f t="shared" si="45"/>
        <v>1612000</v>
      </c>
    </row>
    <row r="165" spans="1:65" x14ac:dyDescent="0.3">
      <c r="A165" s="57">
        <v>26026268</v>
      </c>
      <c r="B165" s="12" t="s">
        <v>303</v>
      </c>
      <c r="C165" s="58" t="s">
        <v>105</v>
      </c>
      <c r="D165" s="58" t="s">
        <v>115</v>
      </c>
      <c r="E165" s="58"/>
      <c r="F165" s="58">
        <v>3785186</v>
      </c>
      <c r="G165" s="58">
        <f t="shared" si="33"/>
        <v>2754044</v>
      </c>
      <c r="H165" s="58">
        <f t="shared" si="34"/>
        <v>2164044</v>
      </c>
      <c r="I165" s="58">
        <v>3785000</v>
      </c>
      <c r="J165" s="58">
        <v>169414</v>
      </c>
      <c r="K165" s="58">
        <v>0</v>
      </c>
      <c r="L165" s="58">
        <v>590000</v>
      </c>
      <c r="M165" s="58">
        <v>1031142</v>
      </c>
      <c r="N165" s="58">
        <f>VLOOKUP(AD165,'tabla ingresos'!$A$3:$D$15,4,FALSE)</f>
        <v>1000000</v>
      </c>
      <c r="O165" s="58">
        <v>35791.316325006956</v>
      </c>
      <c r="P165" s="58">
        <v>1609000</v>
      </c>
      <c r="Q165" s="58">
        <v>1609000</v>
      </c>
      <c r="R165" s="12">
        <v>76130</v>
      </c>
      <c r="S165" s="12" t="s">
        <v>87</v>
      </c>
      <c r="T165" s="12" t="s">
        <v>89</v>
      </c>
      <c r="U165" s="12" t="s">
        <v>10</v>
      </c>
      <c r="V165" s="12">
        <v>4</v>
      </c>
      <c r="W165" s="12">
        <v>0</v>
      </c>
      <c r="X165" s="12">
        <v>0</v>
      </c>
      <c r="Y165" s="59">
        <v>3.3698630136986303</v>
      </c>
      <c r="Z165" s="59">
        <v>41.134246575342466</v>
      </c>
      <c r="AA165" s="12">
        <v>1</v>
      </c>
      <c r="AB165" s="12">
        <v>0</v>
      </c>
      <c r="AC165" s="12">
        <v>1</v>
      </c>
      <c r="AD165" s="12">
        <v>2</v>
      </c>
      <c r="AE165" s="12">
        <v>2</v>
      </c>
      <c r="AF165" s="58" t="s">
        <v>0</v>
      </c>
      <c r="AG165" s="66">
        <f t="shared" si="35"/>
        <v>0.13680354421667129</v>
      </c>
      <c r="AH165" s="67">
        <f t="shared" si="36"/>
        <v>3.5961240000000001</v>
      </c>
      <c r="AI165" s="67">
        <f t="shared" si="37"/>
        <v>0.68742800000000004</v>
      </c>
      <c r="AJ165" s="67">
        <f t="shared" si="38"/>
        <v>1.8360293333333333</v>
      </c>
      <c r="AK165" s="67">
        <f t="shared" si="39"/>
        <v>1.442696</v>
      </c>
      <c r="AL165" s="67">
        <f t="shared" si="40"/>
        <v>1.0726666666666667</v>
      </c>
      <c r="AM165" s="59">
        <f>VLOOKUP(AG165,'SCORE TALLER'!$AC$2:$AD$10,2,TRUE)*AM$2</f>
        <v>0</v>
      </c>
      <c r="AN165" s="59">
        <f>VLOOKUP(AD165,'SCORE TALLER'!$W$2:$X$10,2,TRUE)*AN$2</f>
        <v>0.32</v>
      </c>
      <c r="AO165" s="59">
        <f>VLOOKUP(AB165,'SCORE TALLER'!$S$2:$T$10,2,FALSE)*AO$2</f>
        <v>0.05</v>
      </c>
      <c r="AP165" s="59">
        <f>VLOOKUP(AH165,'SCORE TALLER'!$AE$2:$AF$10,2,TRUE)*AP$2</f>
        <v>0</v>
      </c>
      <c r="AQ165" s="59">
        <f>VLOOKUP(AI165,'SCORE TALLER'!$AG$2:$AH$10,2,TRUE)*AQ$2</f>
        <v>0.4</v>
      </c>
      <c r="AR165" s="59">
        <f>VLOOKUP(AC165,'SCORE TALLER'!$U$2:$V$10,2,FALSE)*AR$2</f>
        <v>0.05</v>
      </c>
      <c r="AS165" s="59">
        <f>VLOOKUP(AE165,'SCORE TALLER'!$Y$2:$Z$10,2,FALSE)*AS$2</f>
        <v>0.01</v>
      </c>
      <c r="AT165" s="59">
        <f>VLOOKUP(Z165,'SCORE TALLER'!$O$2:$P$10,2,TRUE)*AT$2</f>
        <v>0.03</v>
      </c>
      <c r="AU165" s="59">
        <f>VLOOKUP(S165,'SCORE TALLER'!$A$2:$B$10,2,FALSE)*AU$2</f>
        <v>0.15000000000000002</v>
      </c>
      <c r="AV165" s="59">
        <f>VLOOKUP(AJ165,'SCORE TALLER'!$AI$2:$AJ$10,2,TRUE)*AV$2</f>
        <v>0.2</v>
      </c>
      <c r="AW165" s="59">
        <f>VLOOKUP(AK165,'SCORE TALLER'!$AK$2:$AL$10,2,TRUE)*AW$2</f>
        <v>0.2</v>
      </c>
      <c r="AX165" s="59">
        <f>VLOOKUP(T165,'SCORE TALLER'!$C$2:$D$10,2,FALSE)*AX$2</f>
        <v>0</v>
      </c>
      <c r="AY165" s="59">
        <f>VLOOKUP(W165,'SCORE TALLER'!$I$2:$J$10,2,TRUE)*AY$2</f>
        <v>0</v>
      </c>
      <c r="AZ165" s="59">
        <f>VLOOKUP(X165,'SCORE TALLER'!$K$2:$L$10,2,TRUE)*AZ$2</f>
        <v>0</v>
      </c>
      <c r="BA165" s="59">
        <f>VLOOKUP(U165,'SCORE TALLER'!$E$2:$F$10,2,FALSE)*BA$2</f>
        <v>0</v>
      </c>
      <c r="BB165" s="59">
        <f>VLOOKUP(Y165,'SCORE TALLER'!$M$2:$N$10,2,TRUE)*BB$2</f>
        <v>0.04</v>
      </c>
      <c r="BC165" s="59">
        <f>VLOOKUP(AA165,'SCORE TALLER'!$Q$2:$R$10,2,FALSE)*BC$2</f>
        <v>0.05</v>
      </c>
      <c r="BD165" s="59">
        <f>VLOOKUP(V165,'SCORE TALLER'!$G$2:$H$10,2,FALSE)*BD$2</f>
        <v>0</v>
      </c>
      <c r="BE165" s="59">
        <f>VLOOKUP(AF165,'SCORE TALLER'!$AA$2:$AB$10,2,FALSE)*BE$2</f>
        <v>0.5</v>
      </c>
      <c r="BF165" s="59">
        <f>VLOOKUP(AL165,'SCORE TALLER'!$AM$2:$AN$10,2,TRUE)*BF$2</f>
        <v>0.2</v>
      </c>
      <c r="BG165" s="67">
        <f t="shared" si="41"/>
        <v>2.2000000000000002</v>
      </c>
      <c r="BH165" s="67" t="str">
        <f>VLOOKUP(BG165,'SCORE TALLER'!$AP$2:$AQ$7,2,TRUE)</f>
        <v>3. Medio</v>
      </c>
      <c r="BI165" s="67" t="str">
        <f t="shared" si="42"/>
        <v>LBZ</v>
      </c>
      <c r="BJ165" s="67" t="str">
        <f t="shared" si="46"/>
        <v>A</v>
      </c>
      <c r="BK165" s="67" t="str">
        <f t="shared" si="43"/>
        <v>E</v>
      </c>
      <c r="BL165" s="86">
        <f t="shared" si="44"/>
        <v>2164044</v>
      </c>
      <c r="BM165" s="86">
        <f t="shared" si="45"/>
        <v>1609000</v>
      </c>
    </row>
    <row r="166" spans="1:65" x14ac:dyDescent="0.3">
      <c r="A166" s="57">
        <v>2244286802</v>
      </c>
      <c r="B166" s="12" t="s">
        <v>304</v>
      </c>
      <c r="C166" s="58" t="s">
        <v>105</v>
      </c>
      <c r="D166" s="58" t="s">
        <v>115</v>
      </c>
      <c r="E166" s="58">
        <v>100500</v>
      </c>
      <c r="F166" s="58">
        <v>3041926</v>
      </c>
      <c r="G166" s="58">
        <f t="shared" si="33"/>
        <v>2063486</v>
      </c>
      <c r="H166" s="58">
        <f t="shared" si="34"/>
        <v>2063486</v>
      </c>
      <c r="I166" s="58">
        <v>3042000</v>
      </c>
      <c r="J166" s="58">
        <v>253574</v>
      </c>
      <c r="K166" s="58">
        <v>0</v>
      </c>
      <c r="L166" s="58">
        <v>0</v>
      </c>
      <c r="M166" s="58">
        <v>978440</v>
      </c>
      <c r="N166" s="58">
        <f>VLOOKUP(AD166,'tabla ingresos'!$A$3:$D$15,4,FALSE)</f>
        <v>3000000</v>
      </c>
      <c r="O166" s="58">
        <v>104904.81528199677</v>
      </c>
      <c r="P166" s="58">
        <v>4716000</v>
      </c>
      <c r="Q166" s="58">
        <v>4716000</v>
      </c>
      <c r="R166" s="12">
        <v>76001</v>
      </c>
      <c r="S166" s="12" t="s">
        <v>88</v>
      </c>
      <c r="T166" s="12" t="s">
        <v>89</v>
      </c>
      <c r="U166" s="12" t="s">
        <v>10</v>
      </c>
      <c r="V166" s="12">
        <v>4</v>
      </c>
      <c r="W166" s="12">
        <v>0</v>
      </c>
      <c r="X166" s="12">
        <v>0</v>
      </c>
      <c r="Y166" s="59">
        <v>1.010958904109589</v>
      </c>
      <c r="Z166" s="59">
        <v>27.660273972602738</v>
      </c>
      <c r="AA166" s="12">
        <v>2</v>
      </c>
      <c r="AB166" s="12">
        <v>4</v>
      </c>
      <c r="AC166" s="12">
        <v>2</v>
      </c>
      <c r="AD166" s="12">
        <v>4</v>
      </c>
      <c r="AE166" s="12">
        <v>1</v>
      </c>
      <c r="AF166" s="58" t="s">
        <v>0</v>
      </c>
      <c r="AG166" s="66">
        <f t="shared" si="35"/>
        <v>7.9661958951554826E-2</v>
      </c>
      <c r="AH166" s="67">
        <f t="shared" si="36"/>
        <v>1.7239835555555556</v>
      </c>
      <c r="AI166" s="67">
        <f t="shared" si="37"/>
        <v>0.23976444444444445</v>
      </c>
      <c r="AJ166" s="67">
        <f t="shared" si="38"/>
        <v>0.45855244444444443</v>
      </c>
      <c r="AK166" s="67">
        <f t="shared" si="39"/>
        <v>0.45855244444444443</v>
      </c>
      <c r="AL166" s="67">
        <f t="shared" si="40"/>
        <v>1.048</v>
      </c>
      <c r="AM166" s="59">
        <f>VLOOKUP(AG166,'SCORE TALLER'!$AC$2:$AD$10,2,TRUE)*AM$2</f>
        <v>0</v>
      </c>
      <c r="AN166" s="59">
        <f>VLOOKUP(AD166,'SCORE TALLER'!$W$2:$X$10,2,TRUE)*AN$2</f>
        <v>0.24</v>
      </c>
      <c r="AO166" s="59">
        <f>VLOOKUP(AB166,'SCORE TALLER'!$S$2:$T$10,2,FALSE)*AO$2</f>
        <v>0.02</v>
      </c>
      <c r="AP166" s="59">
        <f>VLOOKUP(AH166,'SCORE TALLER'!$AE$2:$AF$10,2,TRUE)*AP$2</f>
        <v>0</v>
      </c>
      <c r="AQ166" s="59">
        <f>VLOOKUP(AI166,'SCORE TALLER'!$AG$2:$AH$10,2,TRUE)*AQ$2</f>
        <v>0.4</v>
      </c>
      <c r="AR166" s="59">
        <f>VLOOKUP(AC166,'SCORE TALLER'!$U$2:$V$10,2,FALSE)*AR$2</f>
        <v>0.04</v>
      </c>
      <c r="AS166" s="59">
        <f>VLOOKUP(AE166,'SCORE TALLER'!$Y$2:$Z$10,2,FALSE)*AS$2</f>
        <v>0.03</v>
      </c>
      <c r="AT166" s="59">
        <f>VLOOKUP(Z166,'SCORE TALLER'!$O$2:$P$10,2,TRUE)*AT$2</f>
        <v>0.04</v>
      </c>
      <c r="AU166" s="59">
        <f>VLOOKUP(S166,'SCORE TALLER'!$A$2:$B$10,2,FALSE)*AU$2</f>
        <v>0.25</v>
      </c>
      <c r="AV166" s="59">
        <f>VLOOKUP(AJ166,'SCORE TALLER'!$AI$2:$AJ$10,2,TRUE)*AV$2</f>
        <v>0.25</v>
      </c>
      <c r="AW166" s="59">
        <f>VLOOKUP(AK166,'SCORE TALLER'!$AK$2:$AL$10,2,TRUE)*AW$2</f>
        <v>0.25</v>
      </c>
      <c r="AX166" s="59">
        <f>VLOOKUP(T166,'SCORE TALLER'!$C$2:$D$10,2,FALSE)*AX$2</f>
        <v>0</v>
      </c>
      <c r="AY166" s="59">
        <f>VLOOKUP(W166,'SCORE TALLER'!$I$2:$J$10,2,TRUE)*AY$2</f>
        <v>0</v>
      </c>
      <c r="AZ166" s="59">
        <f>VLOOKUP(X166,'SCORE TALLER'!$K$2:$L$10,2,TRUE)*AZ$2</f>
        <v>0</v>
      </c>
      <c r="BA166" s="59">
        <f>VLOOKUP(U166,'SCORE TALLER'!$E$2:$F$10,2,FALSE)*BA$2</f>
        <v>0</v>
      </c>
      <c r="BB166" s="59">
        <f>VLOOKUP(Y166,'SCORE TALLER'!$M$2:$N$10,2,TRUE)*BB$2</f>
        <v>0.05</v>
      </c>
      <c r="BC166" s="59">
        <f>VLOOKUP(AA166,'SCORE TALLER'!$Q$2:$R$10,2,FALSE)*BC$2</f>
        <v>0</v>
      </c>
      <c r="BD166" s="59">
        <f>VLOOKUP(V166,'SCORE TALLER'!$G$2:$H$10,2,FALSE)*BD$2</f>
        <v>0</v>
      </c>
      <c r="BE166" s="59">
        <f>VLOOKUP(AF166,'SCORE TALLER'!$AA$2:$AB$10,2,FALSE)*BE$2</f>
        <v>0.5</v>
      </c>
      <c r="BF166" s="59">
        <f>VLOOKUP(AL166,'SCORE TALLER'!$AM$2:$AN$10,2,TRUE)*BF$2</f>
        <v>0.2</v>
      </c>
      <c r="BG166" s="67">
        <f t="shared" si="41"/>
        <v>2.2700000000000005</v>
      </c>
      <c r="BH166" s="67" t="str">
        <f>VLOOKUP(BG166,'SCORE TALLER'!$AP$2:$AQ$7,2,TRUE)</f>
        <v>3. Medio</v>
      </c>
      <c r="BI166" s="67" t="str">
        <f t="shared" si="42"/>
        <v>LBZ</v>
      </c>
      <c r="BJ166" s="67" t="str">
        <f t="shared" si="46"/>
        <v>A</v>
      </c>
      <c r="BK166" s="67" t="str">
        <f t="shared" si="43"/>
        <v>E</v>
      </c>
      <c r="BL166" s="86">
        <f t="shared" si="44"/>
        <v>2063486</v>
      </c>
      <c r="BM166" s="86">
        <f t="shared" si="45"/>
        <v>4716000</v>
      </c>
    </row>
    <row r="167" spans="1:65" x14ac:dyDescent="0.3">
      <c r="A167" s="57">
        <v>2224802088</v>
      </c>
      <c r="B167" s="12" t="s">
        <v>305</v>
      </c>
      <c r="C167" s="58" t="s">
        <v>105</v>
      </c>
      <c r="D167" s="58" t="s">
        <v>114</v>
      </c>
      <c r="E167" s="58">
        <v>55255</v>
      </c>
      <c r="F167" s="58">
        <v>3000000</v>
      </c>
      <c r="G167" s="58">
        <f t="shared" si="33"/>
        <v>1936597</v>
      </c>
      <c r="H167" s="58">
        <f t="shared" si="34"/>
        <v>1936597</v>
      </c>
      <c r="I167" s="58">
        <v>3000000</v>
      </c>
      <c r="J167" s="58">
        <v>130250.00000000001</v>
      </c>
      <c r="K167" s="58">
        <v>0</v>
      </c>
      <c r="L167" s="58">
        <v>0</v>
      </c>
      <c r="M167" s="58">
        <v>1063403</v>
      </c>
      <c r="N167" s="58">
        <f>VLOOKUP(AD167,'tabla ingresos'!$A$3:$D$15,4,FALSE)</f>
        <v>1000000</v>
      </c>
      <c r="O167" s="58">
        <v>57436.896203176497</v>
      </c>
      <c r="P167" s="58">
        <v>1464000</v>
      </c>
      <c r="Q167" s="58">
        <v>1464000</v>
      </c>
      <c r="R167" s="12">
        <v>76130</v>
      </c>
      <c r="S167" s="12" t="s">
        <v>88</v>
      </c>
      <c r="T167" s="12" t="s">
        <v>89</v>
      </c>
      <c r="U167" s="12" t="s">
        <v>10</v>
      </c>
      <c r="V167" s="12">
        <v>4</v>
      </c>
      <c r="W167" s="12">
        <v>0</v>
      </c>
      <c r="X167" s="12">
        <v>0</v>
      </c>
      <c r="Y167" s="59">
        <v>3.5671232876712327</v>
      </c>
      <c r="Z167" s="59">
        <v>27.854794520547944</v>
      </c>
      <c r="AA167" s="12">
        <v>1</v>
      </c>
      <c r="AB167" s="12">
        <v>2</v>
      </c>
      <c r="AC167" s="12">
        <v>2</v>
      </c>
      <c r="AD167" s="12">
        <v>2</v>
      </c>
      <c r="AE167" s="12">
        <v>3</v>
      </c>
      <c r="AF167" s="58" t="s">
        <v>0</v>
      </c>
      <c r="AG167" s="66">
        <f t="shared" si="35"/>
        <v>0.12512459746878435</v>
      </c>
      <c r="AH167" s="67">
        <f t="shared" si="36"/>
        <v>2.976</v>
      </c>
      <c r="AI167" s="67">
        <f t="shared" si="37"/>
        <v>0.74577199999999999</v>
      </c>
      <c r="AJ167" s="67">
        <f t="shared" si="38"/>
        <v>1.2910646666666667</v>
      </c>
      <c r="AK167" s="67">
        <f t="shared" si="39"/>
        <v>1.2910646666666667</v>
      </c>
      <c r="AL167" s="67">
        <f t="shared" si="40"/>
        <v>0.97599999999999998</v>
      </c>
      <c r="AM167" s="59">
        <f>VLOOKUP(AG167,'SCORE TALLER'!$AC$2:$AD$10,2,TRUE)*AM$2</f>
        <v>0</v>
      </c>
      <c r="AN167" s="59">
        <f>VLOOKUP(AD167,'SCORE TALLER'!$W$2:$X$10,2,TRUE)*AN$2</f>
        <v>0.32</v>
      </c>
      <c r="AO167" s="59">
        <f>VLOOKUP(AB167,'SCORE TALLER'!$S$2:$T$10,2,FALSE)*AO$2</f>
        <v>0.04</v>
      </c>
      <c r="AP167" s="59">
        <f>VLOOKUP(AH167,'SCORE TALLER'!$AE$2:$AF$10,2,TRUE)*AP$2</f>
        <v>0</v>
      </c>
      <c r="AQ167" s="59">
        <f>VLOOKUP(AI167,'SCORE TALLER'!$AG$2:$AH$10,2,TRUE)*AQ$2</f>
        <v>0.4</v>
      </c>
      <c r="AR167" s="59">
        <f>VLOOKUP(AC167,'SCORE TALLER'!$U$2:$V$10,2,FALSE)*AR$2</f>
        <v>0.04</v>
      </c>
      <c r="AS167" s="59">
        <f>VLOOKUP(AE167,'SCORE TALLER'!$Y$2:$Z$10,2,FALSE)*AS$2</f>
        <v>0.02</v>
      </c>
      <c r="AT167" s="59">
        <f>VLOOKUP(Z167,'SCORE TALLER'!$O$2:$P$10,2,TRUE)*AT$2</f>
        <v>0.04</v>
      </c>
      <c r="AU167" s="59">
        <f>VLOOKUP(S167,'SCORE TALLER'!$A$2:$B$10,2,FALSE)*AU$2</f>
        <v>0.25</v>
      </c>
      <c r="AV167" s="59">
        <f>VLOOKUP(AJ167,'SCORE TALLER'!$AI$2:$AJ$10,2,TRUE)*AV$2</f>
        <v>0.2</v>
      </c>
      <c r="AW167" s="59">
        <f>VLOOKUP(AK167,'SCORE TALLER'!$AK$2:$AL$10,2,TRUE)*AW$2</f>
        <v>0.2</v>
      </c>
      <c r="AX167" s="59">
        <f>VLOOKUP(T167,'SCORE TALLER'!$C$2:$D$10,2,FALSE)*AX$2</f>
        <v>0</v>
      </c>
      <c r="AY167" s="59">
        <f>VLOOKUP(W167,'SCORE TALLER'!$I$2:$J$10,2,TRUE)*AY$2</f>
        <v>0</v>
      </c>
      <c r="AZ167" s="59">
        <f>VLOOKUP(X167,'SCORE TALLER'!$K$2:$L$10,2,TRUE)*AZ$2</f>
        <v>0</v>
      </c>
      <c r="BA167" s="59">
        <f>VLOOKUP(U167,'SCORE TALLER'!$E$2:$F$10,2,FALSE)*BA$2</f>
        <v>0</v>
      </c>
      <c r="BB167" s="59">
        <f>VLOOKUP(Y167,'SCORE TALLER'!$M$2:$N$10,2,TRUE)*BB$2</f>
        <v>0.04</v>
      </c>
      <c r="BC167" s="59">
        <f>VLOOKUP(AA167,'SCORE TALLER'!$Q$2:$R$10,2,FALSE)*BC$2</f>
        <v>0.05</v>
      </c>
      <c r="BD167" s="59">
        <f>VLOOKUP(V167,'SCORE TALLER'!$G$2:$H$10,2,FALSE)*BD$2</f>
        <v>0</v>
      </c>
      <c r="BE167" s="59">
        <f>VLOOKUP(AF167,'SCORE TALLER'!$AA$2:$AB$10,2,FALSE)*BE$2</f>
        <v>0.5</v>
      </c>
      <c r="BF167" s="59">
        <f>VLOOKUP(AL167,'SCORE TALLER'!$AM$2:$AN$10,2,TRUE)*BF$2</f>
        <v>0.1</v>
      </c>
      <c r="BG167" s="67">
        <f t="shared" si="41"/>
        <v>2.2000000000000002</v>
      </c>
      <c r="BH167" s="67" t="str">
        <f>VLOOKUP(BG167,'SCORE TALLER'!$AP$2:$AQ$7,2,TRUE)</f>
        <v>3. Medio</v>
      </c>
      <c r="BI167" s="67" t="str">
        <f t="shared" si="42"/>
        <v>LBZ</v>
      </c>
      <c r="BJ167" s="67" t="str">
        <f t="shared" si="46"/>
        <v>A</v>
      </c>
      <c r="BK167" s="67" t="str">
        <f t="shared" si="43"/>
        <v>E</v>
      </c>
      <c r="BL167" s="86">
        <f t="shared" si="44"/>
        <v>1936597</v>
      </c>
      <c r="BM167" s="86">
        <f t="shared" si="45"/>
        <v>1464000</v>
      </c>
    </row>
    <row r="168" spans="1:65" x14ac:dyDescent="0.3">
      <c r="A168" s="57">
        <v>26268402</v>
      </c>
      <c r="B168" s="12" t="s">
        <v>306</v>
      </c>
      <c r="C168" s="58" t="s">
        <v>105</v>
      </c>
      <c r="D168" s="58" t="s">
        <v>30</v>
      </c>
      <c r="E168" s="58">
        <v>4524775</v>
      </c>
      <c r="F168" s="58">
        <v>8637309</v>
      </c>
      <c r="G168" s="58">
        <f t="shared" si="33"/>
        <v>5553636</v>
      </c>
      <c r="H168" s="58">
        <f t="shared" si="34"/>
        <v>523636</v>
      </c>
      <c r="I168" s="58">
        <v>8637000</v>
      </c>
      <c r="J168" s="58">
        <v>260005.00000000003</v>
      </c>
      <c r="K168" s="58">
        <v>0</v>
      </c>
      <c r="L168" s="58">
        <v>5030000</v>
      </c>
      <c r="M168" s="58">
        <v>3083673</v>
      </c>
      <c r="N168" s="58">
        <f>VLOOKUP(AD168,'tabla ingresos'!$A$3:$D$15,4,FALSE)</f>
        <v>2000000</v>
      </c>
      <c r="O168" s="58">
        <v>63619.120378819069</v>
      </c>
      <c r="P168" s="58">
        <v>2860000</v>
      </c>
      <c r="Q168" s="58">
        <v>2860000</v>
      </c>
      <c r="R168" s="12">
        <v>76520</v>
      </c>
      <c r="S168" s="12" t="s">
        <v>87</v>
      </c>
      <c r="T168" s="12" t="s">
        <v>89</v>
      </c>
      <c r="U168" s="12" t="s">
        <v>10</v>
      </c>
      <c r="V168" s="12">
        <v>4</v>
      </c>
      <c r="W168" s="12">
        <v>0</v>
      </c>
      <c r="X168" s="12">
        <v>0</v>
      </c>
      <c r="Y168" s="59">
        <v>5.5013698630136982</v>
      </c>
      <c r="Z168" s="59">
        <v>60.005479452054793</v>
      </c>
      <c r="AA168" s="12">
        <v>1</v>
      </c>
      <c r="AB168" s="12">
        <v>2</v>
      </c>
      <c r="AC168" s="12">
        <v>2</v>
      </c>
      <c r="AD168" s="12">
        <v>3</v>
      </c>
      <c r="AE168" s="12">
        <v>1</v>
      </c>
      <c r="AF168" s="58" t="s">
        <v>0</v>
      </c>
      <c r="AG168" s="66">
        <f t="shared" si="35"/>
        <v>0.1078747067929397</v>
      </c>
      <c r="AH168" s="67">
        <f t="shared" si="36"/>
        <v>3.8324363333333333</v>
      </c>
      <c r="AI168" s="67">
        <f t="shared" si="37"/>
        <v>2.5361493333333334</v>
      </c>
      <c r="AJ168" s="67">
        <f t="shared" si="38"/>
        <v>1.8512120000000001</v>
      </c>
      <c r="AK168" s="67">
        <f t="shared" si="39"/>
        <v>0.17454533333333333</v>
      </c>
      <c r="AL168" s="67">
        <f t="shared" si="40"/>
        <v>0.95333333333333337</v>
      </c>
      <c r="AM168" s="59">
        <f>VLOOKUP(AG168,'SCORE TALLER'!$AC$2:$AD$10,2,TRUE)*AM$2</f>
        <v>0</v>
      </c>
      <c r="AN168" s="59">
        <f>VLOOKUP(AD168,'SCORE TALLER'!$W$2:$X$10,2,TRUE)*AN$2</f>
        <v>0.32</v>
      </c>
      <c r="AO168" s="59">
        <f>VLOOKUP(AB168,'SCORE TALLER'!$S$2:$T$10,2,FALSE)*AO$2</f>
        <v>0.04</v>
      </c>
      <c r="AP168" s="59">
        <f>VLOOKUP(AH168,'SCORE TALLER'!$AE$2:$AF$10,2,TRUE)*AP$2</f>
        <v>0</v>
      </c>
      <c r="AQ168" s="59">
        <f>VLOOKUP(AI168,'SCORE TALLER'!$AG$2:$AH$10,2,TRUE)*AQ$2</f>
        <v>0.24</v>
      </c>
      <c r="AR168" s="59">
        <f>VLOOKUP(AC168,'SCORE TALLER'!$U$2:$V$10,2,FALSE)*AR$2</f>
        <v>0.04</v>
      </c>
      <c r="AS168" s="59">
        <f>VLOOKUP(AE168,'SCORE TALLER'!$Y$2:$Z$10,2,FALSE)*AS$2</f>
        <v>0.03</v>
      </c>
      <c r="AT168" s="59">
        <f>VLOOKUP(Z168,'SCORE TALLER'!$O$2:$P$10,2,TRUE)*AT$2</f>
        <v>0.01</v>
      </c>
      <c r="AU168" s="59">
        <f>VLOOKUP(S168,'SCORE TALLER'!$A$2:$B$10,2,FALSE)*AU$2</f>
        <v>0.15000000000000002</v>
      </c>
      <c r="AV168" s="59">
        <f>VLOOKUP(AJ168,'SCORE TALLER'!$AI$2:$AJ$10,2,TRUE)*AV$2</f>
        <v>0.2</v>
      </c>
      <c r="AW168" s="59">
        <f>VLOOKUP(AK168,'SCORE TALLER'!$AK$2:$AL$10,2,TRUE)*AW$2</f>
        <v>0.25</v>
      </c>
      <c r="AX168" s="59">
        <f>VLOOKUP(T168,'SCORE TALLER'!$C$2:$D$10,2,FALSE)*AX$2</f>
        <v>0</v>
      </c>
      <c r="AY168" s="59">
        <f>VLOOKUP(W168,'SCORE TALLER'!$I$2:$J$10,2,TRUE)*AY$2</f>
        <v>0</v>
      </c>
      <c r="AZ168" s="59">
        <f>VLOOKUP(X168,'SCORE TALLER'!$K$2:$L$10,2,TRUE)*AZ$2</f>
        <v>0</v>
      </c>
      <c r="BA168" s="59">
        <f>VLOOKUP(U168,'SCORE TALLER'!$E$2:$F$10,2,FALSE)*BA$2</f>
        <v>0</v>
      </c>
      <c r="BB168" s="59">
        <f>VLOOKUP(Y168,'SCORE TALLER'!$M$2:$N$10,2,TRUE)*BB$2</f>
        <v>0.03</v>
      </c>
      <c r="BC168" s="59">
        <f>VLOOKUP(AA168,'SCORE TALLER'!$Q$2:$R$10,2,FALSE)*BC$2</f>
        <v>0.05</v>
      </c>
      <c r="BD168" s="59">
        <f>VLOOKUP(V168,'SCORE TALLER'!$G$2:$H$10,2,FALSE)*BD$2</f>
        <v>0</v>
      </c>
      <c r="BE168" s="59">
        <f>VLOOKUP(AF168,'SCORE TALLER'!$AA$2:$AB$10,2,FALSE)*BE$2</f>
        <v>0.5</v>
      </c>
      <c r="BF168" s="59">
        <f>VLOOKUP(AL168,'SCORE TALLER'!$AM$2:$AN$10,2,TRUE)*BF$2</f>
        <v>0.1</v>
      </c>
      <c r="BG168" s="67">
        <f t="shared" si="41"/>
        <v>1.9600000000000002</v>
      </c>
      <c r="BH168" s="67" t="str">
        <f>VLOOKUP(BG168,'SCORE TALLER'!$AP$2:$AQ$7,2,TRUE)</f>
        <v>2. Normal</v>
      </c>
      <c r="BI168" s="67" t="str">
        <f t="shared" si="42"/>
        <v>LBZ</v>
      </c>
      <c r="BJ168" s="67" t="str">
        <f t="shared" si="46"/>
        <v>A</v>
      </c>
      <c r="BK168" s="67" t="str">
        <f t="shared" si="43"/>
        <v>E</v>
      </c>
      <c r="BL168" s="86">
        <f t="shared" si="44"/>
        <v>523636</v>
      </c>
      <c r="BM168" s="86">
        <f t="shared" si="45"/>
        <v>2860000</v>
      </c>
    </row>
    <row r="169" spans="1:65" x14ac:dyDescent="0.3">
      <c r="A169" s="57">
        <v>66068224</v>
      </c>
      <c r="B169" s="12" t="s">
        <v>307</v>
      </c>
      <c r="C169" s="58" t="s">
        <v>105</v>
      </c>
      <c r="D169" s="58" t="s">
        <v>115</v>
      </c>
      <c r="E169" s="58">
        <v>18064</v>
      </c>
      <c r="F169" s="58">
        <v>7946959</v>
      </c>
      <c r="G169" s="58">
        <f t="shared" si="33"/>
        <v>4853880</v>
      </c>
      <c r="H169" s="58">
        <f t="shared" si="34"/>
        <v>0</v>
      </c>
      <c r="I169" s="58">
        <v>7947000</v>
      </c>
      <c r="J169" s="58">
        <v>289617</v>
      </c>
      <c r="K169" s="58">
        <v>0</v>
      </c>
      <c r="L169" s="58">
        <v>5420000</v>
      </c>
      <c r="M169" s="58">
        <v>3093079</v>
      </c>
      <c r="N169" s="58">
        <f>VLOOKUP(AD169,'tabla ingresos'!$A$3:$D$15,4,FALSE)</f>
        <v>2000000</v>
      </c>
      <c r="O169" s="58">
        <v>63285.453663545537</v>
      </c>
      <c r="P169" s="58">
        <v>2845000</v>
      </c>
      <c r="Q169" s="58">
        <v>2845000</v>
      </c>
      <c r="R169" s="12">
        <v>76130</v>
      </c>
      <c r="S169" s="12" t="s">
        <v>87</v>
      </c>
      <c r="T169" s="12" t="s">
        <v>89</v>
      </c>
      <c r="U169" s="12" t="s">
        <v>10</v>
      </c>
      <c r="V169" s="12">
        <v>4</v>
      </c>
      <c r="W169" s="12">
        <v>0</v>
      </c>
      <c r="X169" s="12">
        <v>0</v>
      </c>
      <c r="Y169" s="59">
        <v>5.6684931506849319</v>
      </c>
      <c r="Z169" s="59">
        <v>41.495890410958907</v>
      </c>
      <c r="AA169" s="12">
        <v>2</v>
      </c>
      <c r="AB169" s="12">
        <v>2</v>
      </c>
      <c r="AC169" s="12">
        <v>1</v>
      </c>
      <c r="AD169" s="12">
        <v>3</v>
      </c>
      <c r="AE169" s="12">
        <v>6</v>
      </c>
      <c r="AF169" s="58" t="s">
        <v>1</v>
      </c>
      <c r="AG169" s="66">
        <f t="shared" si="35"/>
        <v>0.11763415122118184</v>
      </c>
      <c r="AH169" s="67">
        <f t="shared" si="36"/>
        <v>3.5973196666666665</v>
      </c>
      <c r="AI169" s="67">
        <f t="shared" si="37"/>
        <v>1.0370476666666666</v>
      </c>
      <c r="AJ169" s="67">
        <f t="shared" si="38"/>
        <v>1.6179600000000001</v>
      </c>
      <c r="AK169" s="67">
        <f t="shared" si="39"/>
        <v>0</v>
      </c>
      <c r="AL169" s="67">
        <f t="shared" si="40"/>
        <v>0.94833333333333336</v>
      </c>
      <c r="AM169" s="59">
        <f>VLOOKUP(AG169,'SCORE TALLER'!$AC$2:$AD$10,2,TRUE)*AM$2</f>
        <v>0</v>
      </c>
      <c r="AN169" s="59">
        <f>VLOOKUP(AD169,'SCORE TALLER'!$W$2:$X$10,2,TRUE)*AN$2</f>
        <v>0.32</v>
      </c>
      <c r="AO169" s="59">
        <f>VLOOKUP(AB169,'SCORE TALLER'!$S$2:$T$10,2,FALSE)*AO$2</f>
        <v>0.04</v>
      </c>
      <c r="AP169" s="59">
        <f>VLOOKUP(AH169,'SCORE TALLER'!$AE$2:$AF$10,2,TRUE)*AP$2</f>
        <v>0</v>
      </c>
      <c r="AQ169" s="59">
        <f>VLOOKUP(AI169,'SCORE TALLER'!$AG$2:$AH$10,2,TRUE)*AQ$2</f>
        <v>0.32</v>
      </c>
      <c r="AR169" s="59">
        <f>VLOOKUP(AC169,'SCORE TALLER'!$U$2:$V$10,2,FALSE)*AR$2</f>
        <v>0.05</v>
      </c>
      <c r="AS169" s="59">
        <f>VLOOKUP(AE169,'SCORE TALLER'!$Y$2:$Z$10,2,FALSE)*AS$2</f>
        <v>0</v>
      </c>
      <c r="AT169" s="59">
        <f>VLOOKUP(Z169,'SCORE TALLER'!$O$2:$P$10,2,TRUE)*AT$2</f>
        <v>0.03</v>
      </c>
      <c r="AU169" s="59">
        <f>VLOOKUP(S169,'SCORE TALLER'!$A$2:$B$10,2,FALSE)*AU$2</f>
        <v>0.15000000000000002</v>
      </c>
      <c r="AV169" s="59">
        <f>VLOOKUP(AJ169,'SCORE TALLER'!$AI$2:$AJ$10,2,TRUE)*AV$2</f>
        <v>0.2</v>
      </c>
      <c r="AW169" s="59">
        <f>VLOOKUP(AK169,'SCORE TALLER'!$AK$2:$AL$10,2,TRUE)*AW$2</f>
        <v>0.25</v>
      </c>
      <c r="AX169" s="59">
        <f>VLOOKUP(T169,'SCORE TALLER'!$C$2:$D$10,2,FALSE)*AX$2</f>
        <v>0</v>
      </c>
      <c r="AY169" s="59">
        <f>VLOOKUP(W169,'SCORE TALLER'!$I$2:$J$10,2,TRUE)*AY$2</f>
        <v>0</v>
      </c>
      <c r="AZ169" s="59">
        <f>VLOOKUP(X169,'SCORE TALLER'!$K$2:$L$10,2,TRUE)*AZ$2</f>
        <v>0</v>
      </c>
      <c r="BA169" s="59">
        <f>VLOOKUP(U169,'SCORE TALLER'!$E$2:$F$10,2,FALSE)*BA$2</f>
        <v>0</v>
      </c>
      <c r="BB169" s="59">
        <f>VLOOKUP(Y169,'SCORE TALLER'!$M$2:$N$10,2,TRUE)*BB$2</f>
        <v>0.03</v>
      </c>
      <c r="BC169" s="59">
        <f>VLOOKUP(AA169,'SCORE TALLER'!$Q$2:$R$10,2,FALSE)*BC$2</f>
        <v>0</v>
      </c>
      <c r="BD169" s="59">
        <f>VLOOKUP(V169,'SCORE TALLER'!$G$2:$H$10,2,FALSE)*BD$2</f>
        <v>0</v>
      </c>
      <c r="BE169" s="59">
        <f>VLOOKUP(AF169,'SCORE TALLER'!$AA$2:$AB$10,2,FALSE)*BE$2</f>
        <v>0.30000000000000004</v>
      </c>
      <c r="BF169" s="59">
        <f>VLOOKUP(AL169,'SCORE TALLER'!$AM$2:$AN$10,2,TRUE)*BF$2</f>
        <v>0.1</v>
      </c>
      <c r="BG169" s="67">
        <f t="shared" si="41"/>
        <v>1.7900000000000003</v>
      </c>
      <c r="BH169" s="67" t="str">
        <f>VLOOKUP(BG169,'SCORE TALLER'!$AP$2:$AQ$7,2,TRUE)</f>
        <v>2. Normal</v>
      </c>
      <c r="BI169" s="67" t="str">
        <f t="shared" si="42"/>
        <v>LBZ</v>
      </c>
      <c r="BJ169" s="67" t="str">
        <f t="shared" si="46"/>
        <v>A</v>
      </c>
      <c r="BK169" s="67" t="str">
        <f t="shared" si="43"/>
        <v>C</v>
      </c>
      <c r="BL169" s="86">
        <f t="shared" si="44"/>
        <v>0</v>
      </c>
      <c r="BM169" s="86">
        <f t="shared" si="45"/>
        <v>2845000</v>
      </c>
    </row>
    <row r="170" spans="1:65" x14ac:dyDescent="0.3">
      <c r="A170" s="57">
        <v>2006028480</v>
      </c>
      <c r="B170" s="12" t="s">
        <v>308</v>
      </c>
      <c r="C170" s="58" t="s">
        <v>105</v>
      </c>
      <c r="D170" s="58" t="s">
        <v>115</v>
      </c>
      <c r="E170" s="58">
        <v>753567</v>
      </c>
      <c r="F170" s="58">
        <v>3688000</v>
      </c>
      <c r="G170" s="58">
        <f t="shared" si="33"/>
        <v>3415440</v>
      </c>
      <c r="H170" s="58">
        <f t="shared" si="34"/>
        <v>3415440</v>
      </c>
      <c r="I170" s="58">
        <v>3688000</v>
      </c>
      <c r="J170" s="58">
        <v>160500</v>
      </c>
      <c r="K170" s="58">
        <v>0</v>
      </c>
      <c r="L170" s="58">
        <v>0</v>
      </c>
      <c r="M170" s="58">
        <v>272560</v>
      </c>
      <c r="N170" s="58">
        <f>VLOOKUP(AD170,'tabla ingresos'!$A$3:$D$15,4,FALSE)</f>
        <v>1000000</v>
      </c>
      <c r="O170" s="58">
        <v>49940.313387315029</v>
      </c>
      <c r="P170" s="58">
        <v>1387000</v>
      </c>
      <c r="Q170" s="58">
        <v>1387000</v>
      </c>
      <c r="R170" s="12">
        <v>68307</v>
      </c>
      <c r="S170" s="12" t="s">
        <v>88</v>
      </c>
      <c r="T170" s="12" t="s">
        <v>89</v>
      </c>
      <c r="U170" s="12" t="s">
        <v>10</v>
      </c>
      <c r="V170" s="12">
        <v>4</v>
      </c>
      <c r="W170" s="12">
        <v>0</v>
      </c>
      <c r="X170" s="12">
        <v>0</v>
      </c>
      <c r="Y170" s="59">
        <v>0.84383561643835614</v>
      </c>
      <c r="Z170" s="59">
        <v>32.62191780821918</v>
      </c>
      <c r="AA170" s="12">
        <v>1</v>
      </c>
      <c r="AB170" s="12">
        <v>2</v>
      </c>
      <c r="AC170" s="12">
        <v>3</v>
      </c>
      <c r="AD170" s="12">
        <v>2</v>
      </c>
      <c r="AE170" s="12">
        <v>3</v>
      </c>
      <c r="AF170" s="58" t="s">
        <v>0</v>
      </c>
      <c r="AG170" s="66">
        <f t="shared" si="35"/>
        <v>0.14029354225821</v>
      </c>
      <c r="AH170" s="67">
        <f t="shared" si="36"/>
        <v>3.3833333333333333</v>
      </c>
      <c r="AI170" s="67">
        <f t="shared" si="37"/>
        <v>0.68408466666666667</v>
      </c>
      <c r="AJ170" s="67">
        <f t="shared" si="38"/>
        <v>2.2769599999999999</v>
      </c>
      <c r="AK170" s="67">
        <f t="shared" si="39"/>
        <v>2.2769599999999999</v>
      </c>
      <c r="AL170" s="67">
        <f t="shared" si="40"/>
        <v>0.92466666666666664</v>
      </c>
      <c r="AM170" s="59">
        <f>VLOOKUP(AG170,'SCORE TALLER'!$AC$2:$AD$10,2,TRUE)*AM$2</f>
        <v>0</v>
      </c>
      <c r="AN170" s="59">
        <f>VLOOKUP(AD170,'SCORE TALLER'!$W$2:$X$10,2,TRUE)*AN$2</f>
        <v>0.32</v>
      </c>
      <c r="AO170" s="59">
        <f>VLOOKUP(AB170,'SCORE TALLER'!$S$2:$T$10,2,FALSE)*AO$2</f>
        <v>0.04</v>
      </c>
      <c r="AP170" s="59">
        <f>VLOOKUP(AH170,'SCORE TALLER'!$AE$2:$AF$10,2,TRUE)*AP$2</f>
        <v>0</v>
      </c>
      <c r="AQ170" s="59">
        <f>VLOOKUP(AI170,'SCORE TALLER'!$AG$2:$AH$10,2,TRUE)*AQ$2</f>
        <v>0.4</v>
      </c>
      <c r="AR170" s="59">
        <f>VLOOKUP(AC170,'SCORE TALLER'!$U$2:$V$10,2,FALSE)*AR$2</f>
        <v>0.03</v>
      </c>
      <c r="AS170" s="59">
        <f>VLOOKUP(AE170,'SCORE TALLER'!$Y$2:$Z$10,2,FALSE)*AS$2</f>
        <v>0.02</v>
      </c>
      <c r="AT170" s="59">
        <f>VLOOKUP(Z170,'SCORE TALLER'!$O$2:$P$10,2,TRUE)*AT$2</f>
        <v>0.04</v>
      </c>
      <c r="AU170" s="59">
        <f>VLOOKUP(S170,'SCORE TALLER'!$A$2:$B$10,2,FALSE)*AU$2</f>
        <v>0.25</v>
      </c>
      <c r="AV170" s="59">
        <f>VLOOKUP(AJ170,'SCORE TALLER'!$AI$2:$AJ$10,2,TRUE)*AV$2</f>
        <v>0.15000000000000002</v>
      </c>
      <c r="AW170" s="59">
        <f>VLOOKUP(AK170,'SCORE TALLER'!$AK$2:$AL$10,2,TRUE)*AW$2</f>
        <v>0.15000000000000002</v>
      </c>
      <c r="AX170" s="59">
        <f>VLOOKUP(T170,'SCORE TALLER'!$C$2:$D$10,2,FALSE)*AX$2</f>
        <v>0</v>
      </c>
      <c r="AY170" s="59">
        <f>VLOOKUP(W170,'SCORE TALLER'!$I$2:$J$10,2,TRUE)*AY$2</f>
        <v>0</v>
      </c>
      <c r="AZ170" s="59">
        <f>VLOOKUP(X170,'SCORE TALLER'!$K$2:$L$10,2,TRUE)*AZ$2</f>
        <v>0</v>
      </c>
      <c r="BA170" s="59">
        <f>VLOOKUP(U170,'SCORE TALLER'!$E$2:$F$10,2,FALSE)*BA$2</f>
        <v>0</v>
      </c>
      <c r="BB170" s="59">
        <f>VLOOKUP(Y170,'SCORE TALLER'!$M$2:$N$10,2,TRUE)*BB$2</f>
        <v>0.05</v>
      </c>
      <c r="BC170" s="59">
        <f>VLOOKUP(AA170,'SCORE TALLER'!$Q$2:$R$10,2,FALSE)*BC$2</f>
        <v>0.05</v>
      </c>
      <c r="BD170" s="59">
        <f>VLOOKUP(V170,'SCORE TALLER'!$G$2:$H$10,2,FALSE)*BD$2</f>
        <v>0</v>
      </c>
      <c r="BE170" s="59">
        <f>VLOOKUP(AF170,'SCORE TALLER'!$AA$2:$AB$10,2,FALSE)*BE$2</f>
        <v>0.5</v>
      </c>
      <c r="BF170" s="59">
        <f>VLOOKUP(AL170,'SCORE TALLER'!$AM$2:$AN$10,2,TRUE)*BF$2</f>
        <v>0.1</v>
      </c>
      <c r="BG170" s="67">
        <f t="shared" si="41"/>
        <v>2.1</v>
      </c>
      <c r="BH170" s="67" t="str">
        <f>VLOOKUP(BG170,'SCORE TALLER'!$AP$2:$AQ$7,2,TRUE)</f>
        <v>3. Medio</v>
      </c>
      <c r="BI170" s="67" t="str">
        <f t="shared" si="42"/>
        <v>LBZ</v>
      </c>
      <c r="BJ170" s="67" t="str">
        <f t="shared" si="46"/>
        <v>A</v>
      </c>
      <c r="BK170" s="67" t="str">
        <f t="shared" si="43"/>
        <v>E</v>
      </c>
      <c r="BL170" s="86">
        <f t="shared" si="44"/>
        <v>3415440</v>
      </c>
      <c r="BM170" s="86">
        <f t="shared" si="45"/>
        <v>1387000</v>
      </c>
    </row>
    <row r="171" spans="1:65" x14ac:dyDescent="0.3">
      <c r="A171" s="57">
        <v>2224620622</v>
      </c>
      <c r="B171" s="12" t="s">
        <v>309</v>
      </c>
      <c r="C171" s="58" t="s">
        <v>105</v>
      </c>
      <c r="D171" s="58" t="s">
        <v>30</v>
      </c>
      <c r="E171" s="58">
        <v>541170</v>
      </c>
      <c r="F171" s="58">
        <v>10137606</v>
      </c>
      <c r="G171" s="58">
        <f t="shared" si="33"/>
        <v>6548763</v>
      </c>
      <c r="H171" s="58">
        <f t="shared" si="34"/>
        <v>0</v>
      </c>
      <c r="I171" s="58">
        <v>3174000</v>
      </c>
      <c r="J171" s="58">
        <v>316333</v>
      </c>
      <c r="K171" s="58">
        <v>0</v>
      </c>
      <c r="L171" s="58">
        <v>7606358</v>
      </c>
      <c r="M171" s="58">
        <v>3588843</v>
      </c>
      <c r="N171" s="58">
        <f>VLOOKUP(AD171,'tabla ingresos'!$A$3:$D$15,4,FALSE)</f>
        <v>1000000</v>
      </c>
      <c r="O171" s="58">
        <v>53749.008058983462</v>
      </c>
      <c r="P171" s="58">
        <v>1370000</v>
      </c>
      <c r="Q171" s="58">
        <v>1370000</v>
      </c>
      <c r="R171" s="12">
        <v>76130</v>
      </c>
      <c r="S171" s="12" t="s">
        <v>87</v>
      </c>
      <c r="T171" s="12" t="s">
        <v>89</v>
      </c>
      <c r="U171" s="12" t="s">
        <v>10</v>
      </c>
      <c r="V171" s="12">
        <v>4</v>
      </c>
      <c r="W171" s="12">
        <v>0</v>
      </c>
      <c r="X171" s="12">
        <v>0</v>
      </c>
      <c r="Y171" s="59">
        <v>3.7205479452054795</v>
      </c>
      <c r="Z171" s="59">
        <v>32.747945205479454</v>
      </c>
      <c r="AA171" s="12">
        <v>1</v>
      </c>
      <c r="AB171" s="12">
        <v>2</v>
      </c>
      <c r="AC171" s="12">
        <v>2</v>
      </c>
      <c r="AD171" s="12">
        <v>2</v>
      </c>
      <c r="AE171" s="12">
        <v>3</v>
      </c>
      <c r="AF171" s="58" t="s">
        <v>0</v>
      </c>
      <c r="AG171" s="66">
        <f t="shared" si="35"/>
        <v>0.246721338705989</v>
      </c>
      <c r="AH171" s="67">
        <f t="shared" si="36"/>
        <v>7.6717373333333336</v>
      </c>
      <c r="AI171" s="67">
        <f t="shared" si="37"/>
        <v>2.753342</v>
      </c>
      <c r="AJ171" s="67">
        <f t="shared" si="38"/>
        <v>4.3658419999999998</v>
      </c>
      <c r="AK171" s="67">
        <f t="shared" si="39"/>
        <v>0</v>
      </c>
      <c r="AL171" s="67">
        <f t="shared" si="40"/>
        <v>0.91333333333333333</v>
      </c>
      <c r="AM171" s="59">
        <f>VLOOKUP(AG171,'SCORE TALLER'!$AC$2:$AD$10,2,TRUE)*AM$2</f>
        <v>0</v>
      </c>
      <c r="AN171" s="59">
        <f>VLOOKUP(AD171,'SCORE TALLER'!$W$2:$X$10,2,TRUE)*AN$2</f>
        <v>0.32</v>
      </c>
      <c r="AO171" s="59">
        <f>VLOOKUP(AB171,'SCORE TALLER'!$S$2:$T$10,2,FALSE)*AO$2</f>
        <v>0.04</v>
      </c>
      <c r="AP171" s="59">
        <f>VLOOKUP(AH171,'SCORE TALLER'!$AE$2:$AF$10,2,TRUE)*AP$2</f>
        <v>0.08</v>
      </c>
      <c r="AQ171" s="59">
        <f>VLOOKUP(AI171,'SCORE TALLER'!$AG$2:$AH$10,2,TRUE)*AQ$2</f>
        <v>0.24</v>
      </c>
      <c r="AR171" s="59">
        <f>VLOOKUP(AC171,'SCORE TALLER'!$U$2:$V$10,2,FALSE)*AR$2</f>
        <v>0.04</v>
      </c>
      <c r="AS171" s="59">
        <f>VLOOKUP(AE171,'SCORE TALLER'!$Y$2:$Z$10,2,FALSE)*AS$2</f>
        <v>0.02</v>
      </c>
      <c r="AT171" s="59">
        <f>VLOOKUP(Z171,'SCORE TALLER'!$O$2:$P$10,2,TRUE)*AT$2</f>
        <v>0.04</v>
      </c>
      <c r="AU171" s="59">
        <f>VLOOKUP(S171,'SCORE TALLER'!$A$2:$B$10,2,FALSE)*AU$2</f>
        <v>0.15000000000000002</v>
      </c>
      <c r="AV171" s="59">
        <f>VLOOKUP(AJ171,'SCORE TALLER'!$AI$2:$AJ$10,2,TRUE)*AV$2</f>
        <v>0.05</v>
      </c>
      <c r="AW171" s="59">
        <f>VLOOKUP(AK171,'SCORE TALLER'!$AK$2:$AL$10,2,TRUE)*AW$2</f>
        <v>0.25</v>
      </c>
      <c r="AX171" s="59">
        <f>VLOOKUP(T171,'SCORE TALLER'!$C$2:$D$10,2,FALSE)*AX$2</f>
        <v>0</v>
      </c>
      <c r="AY171" s="59">
        <f>VLOOKUP(W171,'SCORE TALLER'!$I$2:$J$10,2,TRUE)*AY$2</f>
        <v>0</v>
      </c>
      <c r="AZ171" s="59">
        <f>VLOOKUP(X171,'SCORE TALLER'!$K$2:$L$10,2,TRUE)*AZ$2</f>
        <v>0</v>
      </c>
      <c r="BA171" s="59">
        <f>VLOOKUP(U171,'SCORE TALLER'!$E$2:$F$10,2,FALSE)*BA$2</f>
        <v>0</v>
      </c>
      <c r="BB171" s="59">
        <f>VLOOKUP(Y171,'SCORE TALLER'!$M$2:$N$10,2,TRUE)*BB$2</f>
        <v>0.04</v>
      </c>
      <c r="BC171" s="59">
        <f>VLOOKUP(AA171,'SCORE TALLER'!$Q$2:$R$10,2,FALSE)*BC$2</f>
        <v>0.05</v>
      </c>
      <c r="BD171" s="59">
        <f>VLOOKUP(V171,'SCORE TALLER'!$G$2:$H$10,2,FALSE)*BD$2</f>
        <v>0</v>
      </c>
      <c r="BE171" s="59">
        <f>VLOOKUP(AF171,'SCORE TALLER'!$AA$2:$AB$10,2,FALSE)*BE$2</f>
        <v>0.5</v>
      </c>
      <c r="BF171" s="59">
        <f>VLOOKUP(AL171,'SCORE TALLER'!$AM$2:$AN$10,2,TRUE)*BF$2</f>
        <v>0.1</v>
      </c>
      <c r="BG171" s="67">
        <f t="shared" si="41"/>
        <v>1.9200000000000002</v>
      </c>
      <c r="BH171" s="67" t="str">
        <f>VLOOKUP(BG171,'SCORE TALLER'!$AP$2:$AQ$7,2,TRUE)</f>
        <v>2. Normal</v>
      </c>
      <c r="BI171" s="67" t="str">
        <f t="shared" si="42"/>
        <v>LBZ</v>
      </c>
      <c r="BJ171" s="67" t="str">
        <f t="shared" si="46"/>
        <v>A</v>
      </c>
      <c r="BK171" s="67" t="str">
        <f t="shared" si="43"/>
        <v>E</v>
      </c>
      <c r="BL171" s="86">
        <f t="shared" si="44"/>
        <v>0</v>
      </c>
      <c r="BM171" s="86">
        <f t="shared" si="45"/>
        <v>1370000</v>
      </c>
    </row>
    <row r="172" spans="1:65" x14ac:dyDescent="0.3">
      <c r="A172" s="57">
        <v>2066848662</v>
      </c>
      <c r="B172" s="12" t="s">
        <v>310</v>
      </c>
      <c r="C172" s="58" t="s">
        <v>105</v>
      </c>
      <c r="D172" s="58" t="s">
        <v>115</v>
      </c>
      <c r="E172" s="58">
        <v>1128739</v>
      </c>
      <c r="F172" s="58">
        <v>5544883</v>
      </c>
      <c r="G172" s="58">
        <f t="shared" si="33"/>
        <v>4779995</v>
      </c>
      <c r="H172" s="58">
        <f t="shared" si="34"/>
        <v>2879995</v>
      </c>
      <c r="I172" s="58">
        <v>5545000</v>
      </c>
      <c r="J172" s="58">
        <v>172510</v>
      </c>
      <c r="K172" s="58">
        <v>0</v>
      </c>
      <c r="L172" s="58">
        <v>1900000</v>
      </c>
      <c r="M172" s="58">
        <v>764888</v>
      </c>
      <c r="N172" s="58">
        <f>VLOOKUP(AD172,'tabla ingresos'!$A$3:$D$15,4,FALSE)</f>
        <v>1000000</v>
      </c>
      <c r="O172" s="58">
        <v>53121.282417418697</v>
      </c>
      <c r="P172" s="58">
        <v>1354000</v>
      </c>
      <c r="Q172" s="58">
        <v>1354000</v>
      </c>
      <c r="R172" s="12">
        <v>76130</v>
      </c>
      <c r="S172" s="12" t="s">
        <v>87</v>
      </c>
      <c r="T172" s="12" t="s">
        <v>89</v>
      </c>
      <c r="U172" s="12" t="s">
        <v>10</v>
      </c>
      <c r="V172" s="12">
        <v>4</v>
      </c>
      <c r="W172" s="12">
        <v>0</v>
      </c>
      <c r="X172" s="12">
        <v>0</v>
      </c>
      <c r="Y172" s="59">
        <v>2.4328767123287673</v>
      </c>
      <c r="Z172" s="59">
        <v>28.306849315068494</v>
      </c>
      <c r="AA172" s="12">
        <v>2</v>
      </c>
      <c r="AB172" s="12">
        <v>2</v>
      </c>
      <c r="AC172" s="12">
        <v>2</v>
      </c>
      <c r="AD172" s="12">
        <v>2</v>
      </c>
      <c r="AE172" s="12">
        <v>1</v>
      </c>
      <c r="AF172" s="58" t="s">
        <v>0</v>
      </c>
      <c r="AG172" s="66">
        <f t="shared" si="35"/>
        <v>0.15042085494494581</v>
      </c>
      <c r="AH172" s="67">
        <f t="shared" si="36"/>
        <v>4.5992553333333337</v>
      </c>
      <c r="AI172" s="67">
        <f t="shared" si="37"/>
        <v>1.262418</v>
      </c>
      <c r="AJ172" s="67">
        <f t="shared" si="38"/>
        <v>3.1866633333333332</v>
      </c>
      <c r="AK172" s="67">
        <f t="shared" si="39"/>
        <v>1.9199966666666666</v>
      </c>
      <c r="AL172" s="67">
        <f t="shared" si="40"/>
        <v>0.90266666666666662</v>
      </c>
      <c r="AM172" s="59">
        <f>VLOOKUP(AG172,'SCORE TALLER'!$AC$2:$AD$10,2,TRUE)*AM$2</f>
        <v>0</v>
      </c>
      <c r="AN172" s="59">
        <f>VLOOKUP(AD172,'SCORE TALLER'!$W$2:$X$10,2,TRUE)*AN$2</f>
        <v>0.32</v>
      </c>
      <c r="AO172" s="59">
        <f>VLOOKUP(AB172,'SCORE TALLER'!$S$2:$T$10,2,FALSE)*AO$2</f>
        <v>0.04</v>
      </c>
      <c r="AP172" s="59">
        <f>VLOOKUP(AH172,'SCORE TALLER'!$AE$2:$AF$10,2,TRUE)*AP$2</f>
        <v>0</v>
      </c>
      <c r="AQ172" s="59">
        <f>VLOOKUP(AI172,'SCORE TALLER'!$AG$2:$AH$10,2,TRUE)*AQ$2</f>
        <v>0.32</v>
      </c>
      <c r="AR172" s="59">
        <f>VLOOKUP(AC172,'SCORE TALLER'!$U$2:$V$10,2,FALSE)*AR$2</f>
        <v>0.04</v>
      </c>
      <c r="AS172" s="59">
        <f>VLOOKUP(AE172,'SCORE TALLER'!$Y$2:$Z$10,2,FALSE)*AS$2</f>
        <v>0.03</v>
      </c>
      <c r="AT172" s="59">
        <f>VLOOKUP(Z172,'SCORE TALLER'!$O$2:$P$10,2,TRUE)*AT$2</f>
        <v>0.04</v>
      </c>
      <c r="AU172" s="59">
        <f>VLOOKUP(S172,'SCORE TALLER'!$A$2:$B$10,2,FALSE)*AU$2</f>
        <v>0.15000000000000002</v>
      </c>
      <c r="AV172" s="59">
        <f>VLOOKUP(AJ172,'SCORE TALLER'!$AI$2:$AJ$10,2,TRUE)*AV$2</f>
        <v>0.1</v>
      </c>
      <c r="AW172" s="59">
        <f>VLOOKUP(AK172,'SCORE TALLER'!$AK$2:$AL$10,2,TRUE)*AW$2</f>
        <v>0.2</v>
      </c>
      <c r="AX172" s="59">
        <f>VLOOKUP(T172,'SCORE TALLER'!$C$2:$D$10,2,FALSE)*AX$2</f>
        <v>0</v>
      </c>
      <c r="AY172" s="59">
        <f>VLOOKUP(W172,'SCORE TALLER'!$I$2:$J$10,2,TRUE)*AY$2</f>
        <v>0</v>
      </c>
      <c r="AZ172" s="59">
        <f>VLOOKUP(X172,'SCORE TALLER'!$K$2:$L$10,2,TRUE)*AZ$2</f>
        <v>0</v>
      </c>
      <c r="BA172" s="59">
        <f>VLOOKUP(U172,'SCORE TALLER'!$E$2:$F$10,2,FALSE)*BA$2</f>
        <v>0</v>
      </c>
      <c r="BB172" s="59">
        <f>VLOOKUP(Y172,'SCORE TALLER'!$M$2:$N$10,2,TRUE)*BB$2</f>
        <v>0.04</v>
      </c>
      <c r="BC172" s="59">
        <f>VLOOKUP(AA172,'SCORE TALLER'!$Q$2:$R$10,2,FALSE)*BC$2</f>
        <v>0</v>
      </c>
      <c r="BD172" s="59">
        <f>VLOOKUP(V172,'SCORE TALLER'!$G$2:$H$10,2,FALSE)*BD$2</f>
        <v>0</v>
      </c>
      <c r="BE172" s="59">
        <f>VLOOKUP(AF172,'SCORE TALLER'!$AA$2:$AB$10,2,FALSE)*BE$2</f>
        <v>0.5</v>
      </c>
      <c r="BF172" s="59">
        <f>VLOOKUP(AL172,'SCORE TALLER'!$AM$2:$AN$10,2,TRUE)*BF$2</f>
        <v>0.1</v>
      </c>
      <c r="BG172" s="67">
        <f t="shared" si="41"/>
        <v>1.8800000000000001</v>
      </c>
      <c r="BH172" s="67" t="str">
        <f>VLOOKUP(BG172,'SCORE TALLER'!$AP$2:$AQ$7,2,TRUE)</f>
        <v>2. Normal</v>
      </c>
      <c r="BI172" s="67" t="str">
        <f t="shared" si="42"/>
        <v>LBZ</v>
      </c>
      <c r="BJ172" s="67" t="str">
        <f t="shared" si="46"/>
        <v>A</v>
      </c>
      <c r="BK172" s="67" t="str">
        <f t="shared" si="43"/>
        <v>E</v>
      </c>
      <c r="BL172" s="86">
        <f t="shared" si="44"/>
        <v>2879995</v>
      </c>
      <c r="BM172" s="86">
        <f t="shared" si="45"/>
        <v>1354000</v>
      </c>
    </row>
    <row r="173" spans="1:65" x14ac:dyDescent="0.3">
      <c r="A173" s="57">
        <v>2006288024</v>
      </c>
      <c r="B173" s="12" t="s">
        <v>311</v>
      </c>
      <c r="C173" s="58" t="s">
        <v>105</v>
      </c>
      <c r="D173" s="58" t="s">
        <v>114</v>
      </c>
      <c r="E173" s="58">
        <v>370317</v>
      </c>
      <c r="F173" s="58">
        <v>2268389</v>
      </c>
      <c r="G173" s="58">
        <f t="shared" si="33"/>
        <v>1540767</v>
      </c>
      <c r="H173" s="58">
        <f t="shared" si="34"/>
        <v>1540767</v>
      </c>
      <c r="I173" s="58">
        <v>2268000</v>
      </c>
      <c r="J173" s="58">
        <v>134217</v>
      </c>
      <c r="K173" s="58">
        <v>0</v>
      </c>
      <c r="L173" s="58">
        <v>0</v>
      </c>
      <c r="M173" s="58">
        <v>727622</v>
      </c>
      <c r="N173" s="58">
        <f>VLOOKUP(AD173,'tabla ingresos'!$A$3:$D$15,4,FALSE)</f>
        <v>1000000</v>
      </c>
      <c r="O173" s="58">
        <v>52925.118154429707</v>
      </c>
      <c r="P173" s="58">
        <v>1349000</v>
      </c>
      <c r="Q173" s="58">
        <v>1349000</v>
      </c>
      <c r="R173" s="12">
        <v>76130</v>
      </c>
      <c r="S173" s="12" t="s">
        <v>88</v>
      </c>
      <c r="T173" s="12" t="s">
        <v>89</v>
      </c>
      <c r="U173" s="12" t="s">
        <v>10</v>
      </c>
      <c r="V173" s="12">
        <v>4</v>
      </c>
      <c r="W173" s="12">
        <v>0</v>
      </c>
      <c r="X173" s="12">
        <v>0</v>
      </c>
      <c r="Y173" s="59">
        <v>2.3013698630136985</v>
      </c>
      <c r="Z173" s="59">
        <v>24.561643835616437</v>
      </c>
      <c r="AA173" s="12">
        <v>1</v>
      </c>
      <c r="AB173" s="12">
        <v>2</v>
      </c>
      <c r="AC173" s="12">
        <v>4</v>
      </c>
      <c r="AD173" s="12">
        <v>2</v>
      </c>
      <c r="AE173" s="12">
        <v>3</v>
      </c>
      <c r="AF173" s="58" t="s">
        <v>1</v>
      </c>
      <c r="AG173" s="66">
        <f t="shared" si="35"/>
        <v>0.12476141210295315</v>
      </c>
      <c r="AH173" s="67">
        <f t="shared" si="36"/>
        <v>2.4115926666666665</v>
      </c>
      <c r="AI173" s="67">
        <f t="shared" si="37"/>
        <v>0.7319593333333333</v>
      </c>
      <c r="AJ173" s="67">
        <f t="shared" si="38"/>
        <v>1.0271779999999999</v>
      </c>
      <c r="AK173" s="67">
        <f t="shared" si="39"/>
        <v>1.0271779999999999</v>
      </c>
      <c r="AL173" s="67">
        <f t="shared" si="40"/>
        <v>0.89933333333333332</v>
      </c>
      <c r="AM173" s="59">
        <f>VLOOKUP(AG173,'SCORE TALLER'!$AC$2:$AD$10,2,TRUE)*AM$2</f>
        <v>0</v>
      </c>
      <c r="AN173" s="59">
        <f>VLOOKUP(AD173,'SCORE TALLER'!$W$2:$X$10,2,TRUE)*AN$2</f>
        <v>0.32</v>
      </c>
      <c r="AO173" s="59">
        <f>VLOOKUP(AB173,'SCORE TALLER'!$S$2:$T$10,2,FALSE)*AO$2</f>
        <v>0.04</v>
      </c>
      <c r="AP173" s="59">
        <f>VLOOKUP(AH173,'SCORE TALLER'!$AE$2:$AF$10,2,TRUE)*AP$2</f>
        <v>0</v>
      </c>
      <c r="AQ173" s="59">
        <f>VLOOKUP(AI173,'SCORE TALLER'!$AG$2:$AH$10,2,TRUE)*AQ$2</f>
        <v>0.4</v>
      </c>
      <c r="AR173" s="59">
        <f>VLOOKUP(AC173,'SCORE TALLER'!$U$2:$V$10,2,FALSE)*AR$2</f>
        <v>0.02</v>
      </c>
      <c r="AS173" s="59">
        <f>VLOOKUP(AE173,'SCORE TALLER'!$Y$2:$Z$10,2,FALSE)*AS$2</f>
        <v>0.02</v>
      </c>
      <c r="AT173" s="59">
        <f>VLOOKUP(Z173,'SCORE TALLER'!$O$2:$P$10,2,TRUE)*AT$2</f>
        <v>0.05</v>
      </c>
      <c r="AU173" s="59">
        <f>VLOOKUP(S173,'SCORE TALLER'!$A$2:$B$10,2,FALSE)*AU$2</f>
        <v>0.25</v>
      </c>
      <c r="AV173" s="59">
        <f>VLOOKUP(AJ173,'SCORE TALLER'!$AI$2:$AJ$10,2,TRUE)*AV$2</f>
        <v>0.2</v>
      </c>
      <c r="AW173" s="59">
        <f>VLOOKUP(AK173,'SCORE TALLER'!$AK$2:$AL$10,2,TRUE)*AW$2</f>
        <v>0.2</v>
      </c>
      <c r="AX173" s="59">
        <f>VLOOKUP(T173,'SCORE TALLER'!$C$2:$D$10,2,FALSE)*AX$2</f>
        <v>0</v>
      </c>
      <c r="AY173" s="59">
        <f>VLOOKUP(W173,'SCORE TALLER'!$I$2:$J$10,2,TRUE)*AY$2</f>
        <v>0</v>
      </c>
      <c r="AZ173" s="59">
        <f>VLOOKUP(X173,'SCORE TALLER'!$K$2:$L$10,2,TRUE)*AZ$2</f>
        <v>0</v>
      </c>
      <c r="BA173" s="59">
        <f>VLOOKUP(U173,'SCORE TALLER'!$E$2:$F$10,2,FALSE)*BA$2</f>
        <v>0</v>
      </c>
      <c r="BB173" s="59">
        <f>VLOOKUP(Y173,'SCORE TALLER'!$M$2:$N$10,2,TRUE)*BB$2</f>
        <v>0.04</v>
      </c>
      <c r="BC173" s="59">
        <f>VLOOKUP(AA173,'SCORE TALLER'!$Q$2:$R$10,2,FALSE)*BC$2</f>
        <v>0.05</v>
      </c>
      <c r="BD173" s="59">
        <f>VLOOKUP(V173,'SCORE TALLER'!$G$2:$H$10,2,FALSE)*BD$2</f>
        <v>0</v>
      </c>
      <c r="BE173" s="59">
        <f>VLOOKUP(AF173,'SCORE TALLER'!$AA$2:$AB$10,2,FALSE)*BE$2</f>
        <v>0.30000000000000004</v>
      </c>
      <c r="BF173" s="59">
        <f>VLOOKUP(AL173,'SCORE TALLER'!$AM$2:$AN$10,2,TRUE)*BF$2</f>
        <v>0.1</v>
      </c>
      <c r="BG173" s="67">
        <f t="shared" si="41"/>
        <v>1.9900000000000002</v>
      </c>
      <c r="BH173" s="67" t="str">
        <f>VLOOKUP(BG173,'SCORE TALLER'!$AP$2:$AQ$7,2,TRUE)</f>
        <v>2. Normal</v>
      </c>
      <c r="BI173" s="67" t="str">
        <f t="shared" si="42"/>
        <v>LBZ</v>
      </c>
      <c r="BJ173" s="67" t="str">
        <f t="shared" si="46"/>
        <v>A</v>
      </c>
      <c r="BK173" s="67" t="str">
        <f t="shared" si="43"/>
        <v>C</v>
      </c>
      <c r="BL173" s="86">
        <f t="shared" si="44"/>
        <v>1540767</v>
      </c>
      <c r="BM173" s="86">
        <f t="shared" si="45"/>
        <v>1349000</v>
      </c>
    </row>
    <row r="174" spans="1:65" x14ac:dyDescent="0.3">
      <c r="A174" s="57">
        <v>24662648</v>
      </c>
      <c r="B174" s="12" t="s">
        <v>312</v>
      </c>
      <c r="C174" s="58" t="s">
        <v>105</v>
      </c>
      <c r="D174" s="58" t="s">
        <v>114</v>
      </c>
      <c r="E174" s="58"/>
      <c r="F174" s="58">
        <v>2971273</v>
      </c>
      <c r="G174" s="58">
        <f t="shared" si="33"/>
        <v>1978653</v>
      </c>
      <c r="H174" s="58">
        <f t="shared" si="34"/>
        <v>1978653</v>
      </c>
      <c r="I174" s="58">
        <v>2971000</v>
      </c>
      <c r="J174" s="58">
        <v>110130</v>
      </c>
      <c r="K174" s="58">
        <v>0</v>
      </c>
      <c r="L174" s="58">
        <v>0</v>
      </c>
      <c r="M174" s="58">
        <v>992620</v>
      </c>
      <c r="N174" s="58">
        <f>VLOOKUP(AD174,'tabla ingresos'!$A$3:$D$15,4,FALSE)</f>
        <v>1000000</v>
      </c>
      <c r="O174" s="58">
        <v>46843.797921338759</v>
      </c>
      <c r="P174" s="58">
        <v>1301000</v>
      </c>
      <c r="Q174" s="58">
        <v>1301000</v>
      </c>
      <c r="R174" s="12">
        <v>68255</v>
      </c>
      <c r="S174" s="12" t="s">
        <v>88</v>
      </c>
      <c r="T174" s="12" t="s">
        <v>89</v>
      </c>
      <c r="U174" s="12" t="s">
        <v>10</v>
      </c>
      <c r="V174" s="12">
        <v>4</v>
      </c>
      <c r="W174" s="12">
        <v>0</v>
      </c>
      <c r="X174" s="12">
        <v>0</v>
      </c>
      <c r="Y174" s="59">
        <v>2.5342465753424657</v>
      </c>
      <c r="Z174" s="59">
        <v>45.350684931506848</v>
      </c>
      <c r="AA174" s="12">
        <v>1</v>
      </c>
      <c r="AB174" s="12">
        <v>1</v>
      </c>
      <c r="AC174" s="12">
        <v>1</v>
      </c>
      <c r="AD174" s="12">
        <v>2</v>
      </c>
      <c r="AE174" s="12">
        <v>3</v>
      </c>
      <c r="AF174" s="58" t="s">
        <v>0</v>
      </c>
      <c r="AG174" s="66">
        <f t="shared" si="35"/>
        <v>0.10464919861422584</v>
      </c>
      <c r="AH174" s="67">
        <f t="shared" si="36"/>
        <v>2.848182</v>
      </c>
      <c r="AI174" s="67">
        <f t="shared" si="37"/>
        <v>0.66174666666666671</v>
      </c>
      <c r="AJ174" s="67">
        <f t="shared" si="38"/>
        <v>1.319102</v>
      </c>
      <c r="AK174" s="67">
        <f t="shared" si="39"/>
        <v>1.319102</v>
      </c>
      <c r="AL174" s="67">
        <f t="shared" si="40"/>
        <v>0.86733333333333329</v>
      </c>
      <c r="AM174" s="59">
        <f>VLOOKUP(AG174,'SCORE TALLER'!$AC$2:$AD$10,2,TRUE)*AM$2</f>
        <v>0</v>
      </c>
      <c r="AN174" s="59">
        <f>VLOOKUP(AD174,'SCORE TALLER'!$W$2:$X$10,2,TRUE)*AN$2</f>
        <v>0.32</v>
      </c>
      <c r="AO174" s="59">
        <f>VLOOKUP(AB174,'SCORE TALLER'!$S$2:$T$10,2,FALSE)*AO$2</f>
        <v>0.05</v>
      </c>
      <c r="AP174" s="59">
        <f>VLOOKUP(AH174,'SCORE TALLER'!$AE$2:$AF$10,2,TRUE)*AP$2</f>
        <v>0</v>
      </c>
      <c r="AQ174" s="59">
        <f>VLOOKUP(AI174,'SCORE TALLER'!$AG$2:$AH$10,2,TRUE)*AQ$2</f>
        <v>0.4</v>
      </c>
      <c r="AR174" s="59">
        <f>VLOOKUP(AC174,'SCORE TALLER'!$U$2:$V$10,2,FALSE)*AR$2</f>
        <v>0.05</v>
      </c>
      <c r="AS174" s="59">
        <f>VLOOKUP(AE174,'SCORE TALLER'!$Y$2:$Z$10,2,FALSE)*AS$2</f>
        <v>0.02</v>
      </c>
      <c r="AT174" s="59">
        <f>VLOOKUP(Z174,'SCORE TALLER'!$O$2:$P$10,2,TRUE)*AT$2</f>
        <v>0.02</v>
      </c>
      <c r="AU174" s="59">
        <f>VLOOKUP(S174,'SCORE TALLER'!$A$2:$B$10,2,FALSE)*AU$2</f>
        <v>0.25</v>
      </c>
      <c r="AV174" s="59">
        <f>VLOOKUP(AJ174,'SCORE TALLER'!$AI$2:$AJ$10,2,TRUE)*AV$2</f>
        <v>0.2</v>
      </c>
      <c r="AW174" s="59">
        <f>VLOOKUP(AK174,'SCORE TALLER'!$AK$2:$AL$10,2,TRUE)*AW$2</f>
        <v>0.2</v>
      </c>
      <c r="AX174" s="59">
        <f>VLOOKUP(T174,'SCORE TALLER'!$C$2:$D$10,2,FALSE)*AX$2</f>
        <v>0</v>
      </c>
      <c r="AY174" s="59">
        <f>VLOOKUP(W174,'SCORE TALLER'!$I$2:$J$10,2,TRUE)*AY$2</f>
        <v>0</v>
      </c>
      <c r="AZ174" s="59">
        <f>VLOOKUP(X174,'SCORE TALLER'!$K$2:$L$10,2,TRUE)*AZ$2</f>
        <v>0</v>
      </c>
      <c r="BA174" s="59">
        <f>VLOOKUP(U174,'SCORE TALLER'!$E$2:$F$10,2,FALSE)*BA$2</f>
        <v>0</v>
      </c>
      <c r="BB174" s="59">
        <f>VLOOKUP(Y174,'SCORE TALLER'!$M$2:$N$10,2,TRUE)*BB$2</f>
        <v>0.04</v>
      </c>
      <c r="BC174" s="59">
        <f>VLOOKUP(AA174,'SCORE TALLER'!$Q$2:$R$10,2,FALSE)*BC$2</f>
        <v>0.05</v>
      </c>
      <c r="BD174" s="59">
        <f>VLOOKUP(V174,'SCORE TALLER'!$G$2:$H$10,2,FALSE)*BD$2</f>
        <v>0</v>
      </c>
      <c r="BE174" s="59">
        <f>VLOOKUP(AF174,'SCORE TALLER'!$AA$2:$AB$10,2,FALSE)*BE$2</f>
        <v>0.5</v>
      </c>
      <c r="BF174" s="59">
        <f>VLOOKUP(AL174,'SCORE TALLER'!$AM$2:$AN$10,2,TRUE)*BF$2</f>
        <v>0.1</v>
      </c>
      <c r="BG174" s="67">
        <f t="shared" si="41"/>
        <v>2.2000000000000002</v>
      </c>
      <c r="BH174" s="67" t="str">
        <f>VLOOKUP(BG174,'SCORE TALLER'!$AP$2:$AQ$7,2,TRUE)</f>
        <v>3. Medio</v>
      </c>
      <c r="BI174" s="67" t="str">
        <f t="shared" si="42"/>
        <v>LBZ</v>
      </c>
      <c r="BJ174" s="67" t="str">
        <f t="shared" si="46"/>
        <v>A</v>
      </c>
      <c r="BK174" s="67" t="str">
        <f t="shared" si="43"/>
        <v>E</v>
      </c>
      <c r="BL174" s="86">
        <f t="shared" si="44"/>
        <v>1978653</v>
      </c>
      <c r="BM174" s="86">
        <f t="shared" si="45"/>
        <v>1301000</v>
      </c>
    </row>
    <row r="175" spans="1:65" x14ac:dyDescent="0.3">
      <c r="A175" s="57">
        <v>42448062</v>
      </c>
      <c r="B175" s="12" t="s">
        <v>313</v>
      </c>
      <c r="C175" s="58" t="s">
        <v>105</v>
      </c>
      <c r="D175" s="58" t="s">
        <v>30</v>
      </c>
      <c r="E175" s="58">
        <v>1224</v>
      </c>
      <c r="F175" s="58">
        <v>7369041</v>
      </c>
      <c r="G175" s="58">
        <f t="shared" si="33"/>
        <v>5146496</v>
      </c>
      <c r="H175" s="58">
        <f t="shared" si="34"/>
        <v>3296496</v>
      </c>
      <c r="I175" s="58">
        <v>7369000</v>
      </c>
      <c r="J175" s="58">
        <v>193012</v>
      </c>
      <c r="K175" s="58">
        <v>0</v>
      </c>
      <c r="L175" s="58">
        <v>1850000</v>
      </c>
      <c r="M175" s="58">
        <v>2222545</v>
      </c>
      <c r="N175" s="58">
        <f>VLOOKUP(AD175,'tabla ingresos'!$A$3:$D$15,4,FALSE)</f>
        <v>1000000</v>
      </c>
      <c r="O175" s="58">
        <v>28383.915245934662</v>
      </c>
      <c r="P175" s="58">
        <v>1276000</v>
      </c>
      <c r="Q175" s="58">
        <v>1276000</v>
      </c>
      <c r="R175" s="12">
        <v>76001</v>
      </c>
      <c r="S175" s="12" t="s">
        <v>87</v>
      </c>
      <c r="T175" s="12" t="s">
        <v>89</v>
      </c>
      <c r="U175" s="12" t="s">
        <v>10</v>
      </c>
      <c r="V175" s="12">
        <v>4</v>
      </c>
      <c r="W175" s="12">
        <v>0</v>
      </c>
      <c r="X175" s="12">
        <v>0</v>
      </c>
      <c r="Y175" s="59">
        <v>6.9150684931506845</v>
      </c>
      <c r="Z175" s="59">
        <v>42.304109589041097</v>
      </c>
      <c r="AA175" s="12">
        <v>2</v>
      </c>
      <c r="AB175" s="12">
        <v>0</v>
      </c>
      <c r="AC175" s="12">
        <v>2</v>
      </c>
      <c r="AD175" s="12">
        <v>2</v>
      </c>
      <c r="AE175" s="12">
        <v>4</v>
      </c>
      <c r="AF175" s="58" t="s">
        <v>0</v>
      </c>
      <c r="AG175" s="66">
        <f t="shared" si="35"/>
        <v>0.1475972768306231</v>
      </c>
      <c r="AH175" s="67">
        <f t="shared" si="36"/>
        <v>5.7633606666666664</v>
      </c>
      <c r="AI175" s="67">
        <f t="shared" si="37"/>
        <v>1.4825126666666666</v>
      </c>
      <c r="AJ175" s="67">
        <f t="shared" si="38"/>
        <v>3.4309973333333335</v>
      </c>
      <c r="AK175" s="67">
        <f t="shared" si="39"/>
        <v>2.1976640000000001</v>
      </c>
      <c r="AL175" s="67">
        <f t="shared" si="40"/>
        <v>0.85066666666666668</v>
      </c>
      <c r="AM175" s="59">
        <f>VLOOKUP(AG175,'SCORE TALLER'!$AC$2:$AD$10,2,TRUE)*AM$2</f>
        <v>0</v>
      </c>
      <c r="AN175" s="59">
        <f>VLOOKUP(AD175,'SCORE TALLER'!$W$2:$X$10,2,TRUE)*AN$2</f>
        <v>0.32</v>
      </c>
      <c r="AO175" s="59">
        <f>VLOOKUP(AB175,'SCORE TALLER'!$S$2:$T$10,2,FALSE)*AO$2</f>
        <v>0.05</v>
      </c>
      <c r="AP175" s="59">
        <f>VLOOKUP(AH175,'SCORE TALLER'!$AE$2:$AF$10,2,TRUE)*AP$2</f>
        <v>0.08</v>
      </c>
      <c r="AQ175" s="59">
        <f>VLOOKUP(AI175,'SCORE TALLER'!$AG$2:$AH$10,2,TRUE)*AQ$2</f>
        <v>0.32</v>
      </c>
      <c r="AR175" s="59">
        <f>VLOOKUP(AC175,'SCORE TALLER'!$U$2:$V$10,2,FALSE)*AR$2</f>
        <v>0.04</v>
      </c>
      <c r="AS175" s="59">
        <f>VLOOKUP(AE175,'SCORE TALLER'!$Y$2:$Z$10,2,FALSE)*AS$2</f>
        <v>0.05</v>
      </c>
      <c r="AT175" s="59">
        <f>VLOOKUP(Z175,'SCORE TALLER'!$O$2:$P$10,2,TRUE)*AT$2</f>
        <v>0.03</v>
      </c>
      <c r="AU175" s="59">
        <f>VLOOKUP(S175,'SCORE TALLER'!$A$2:$B$10,2,FALSE)*AU$2</f>
        <v>0.15000000000000002</v>
      </c>
      <c r="AV175" s="59">
        <f>VLOOKUP(AJ175,'SCORE TALLER'!$AI$2:$AJ$10,2,TRUE)*AV$2</f>
        <v>0.1</v>
      </c>
      <c r="AW175" s="59">
        <f>VLOOKUP(AK175,'SCORE TALLER'!$AK$2:$AL$10,2,TRUE)*AW$2</f>
        <v>0.15000000000000002</v>
      </c>
      <c r="AX175" s="59">
        <f>VLOOKUP(T175,'SCORE TALLER'!$C$2:$D$10,2,FALSE)*AX$2</f>
        <v>0</v>
      </c>
      <c r="AY175" s="59">
        <f>VLOOKUP(W175,'SCORE TALLER'!$I$2:$J$10,2,TRUE)*AY$2</f>
        <v>0</v>
      </c>
      <c r="AZ175" s="59">
        <f>VLOOKUP(X175,'SCORE TALLER'!$K$2:$L$10,2,TRUE)*AZ$2</f>
        <v>0</v>
      </c>
      <c r="BA175" s="59">
        <f>VLOOKUP(U175,'SCORE TALLER'!$E$2:$F$10,2,FALSE)*BA$2</f>
        <v>0</v>
      </c>
      <c r="BB175" s="59">
        <f>VLOOKUP(Y175,'SCORE TALLER'!$M$2:$N$10,2,TRUE)*BB$2</f>
        <v>0.02</v>
      </c>
      <c r="BC175" s="59">
        <f>VLOOKUP(AA175,'SCORE TALLER'!$Q$2:$R$10,2,FALSE)*BC$2</f>
        <v>0</v>
      </c>
      <c r="BD175" s="59">
        <f>VLOOKUP(V175,'SCORE TALLER'!$G$2:$H$10,2,FALSE)*BD$2</f>
        <v>0</v>
      </c>
      <c r="BE175" s="59">
        <f>VLOOKUP(AF175,'SCORE TALLER'!$AA$2:$AB$10,2,FALSE)*BE$2</f>
        <v>0.5</v>
      </c>
      <c r="BF175" s="59">
        <f>VLOOKUP(AL175,'SCORE TALLER'!$AM$2:$AN$10,2,TRUE)*BF$2</f>
        <v>0.1</v>
      </c>
      <c r="BG175" s="67">
        <f t="shared" si="41"/>
        <v>1.9100000000000001</v>
      </c>
      <c r="BH175" s="67" t="str">
        <f>VLOOKUP(BG175,'SCORE TALLER'!$AP$2:$AQ$7,2,TRUE)</f>
        <v>2. Normal</v>
      </c>
      <c r="BI175" s="67" t="str">
        <f t="shared" si="42"/>
        <v>LBZ</v>
      </c>
      <c r="BJ175" s="67" t="str">
        <f t="shared" si="46"/>
        <v>A</v>
      </c>
      <c r="BK175" s="67" t="str">
        <f t="shared" si="43"/>
        <v>E</v>
      </c>
      <c r="BL175" s="86">
        <f t="shared" si="44"/>
        <v>3296496</v>
      </c>
      <c r="BM175" s="86">
        <f t="shared" si="45"/>
        <v>1276000</v>
      </c>
    </row>
    <row r="176" spans="1:65" x14ac:dyDescent="0.3">
      <c r="A176" s="57">
        <v>2244048066</v>
      </c>
      <c r="B176" s="12" t="s">
        <v>314</v>
      </c>
      <c r="C176" s="58" t="s">
        <v>105</v>
      </c>
      <c r="D176" s="58" t="s">
        <v>30</v>
      </c>
      <c r="E176" s="58">
        <v>1747598</v>
      </c>
      <c r="F176" s="58">
        <v>8385254</v>
      </c>
      <c r="G176" s="58">
        <f t="shared" si="33"/>
        <v>7169923</v>
      </c>
      <c r="H176" s="58">
        <f t="shared" si="34"/>
        <v>5883923</v>
      </c>
      <c r="I176" s="58">
        <v>8385000</v>
      </c>
      <c r="J176" s="58">
        <v>318517</v>
      </c>
      <c r="K176" s="58">
        <v>0</v>
      </c>
      <c r="L176" s="58">
        <v>1286000</v>
      </c>
      <c r="M176" s="58">
        <v>1215331</v>
      </c>
      <c r="N176" s="58">
        <f>VLOOKUP(AD176,'tabla ingresos'!$A$3:$D$15,4,FALSE)</f>
        <v>1000000</v>
      </c>
      <c r="O176" s="58">
        <v>49197.997157638885</v>
      </c>
      <c r="P176" s="58">
        <v>1254000</v>
      </c>
      <c r="Q176" s="58">
        <v>1254000</v>
      </c>
      <c r="R176" s="12">
        <v>76130</v>
      </c>
      <c r="S176" s="12" t="s">
        <v>87</v>
      </c>
      <c r="T176" s="12" t="s">
        <v>89</v>
      </c>
      <c r="U176" s="12" t="s">
        <v>10</v>
      </c>
      <c r="V176" s="12">
        <v>4</v>
      </c>
      <c r="W176" s="12">
        <v>0</v>
      </c>
      <c r="X176" s="12">
        <v>0</v>
      </c>
      <c r="Y176" s="59">
        <v>4.1013698630136988</v>
      </c>
      <c r="Z176" s="59">
        <v>29.36986301369863</v>
      </c>
      <c r="AA176" s="12">
        <v>2</v>
      </c>
      <c r="AB176" s="12">
        <v>0</v>
      </c>
      <c r="AC176" s="12">
        <v>1</v>
      </c>
      <c r="AD176" s="12">
        <v>2</v>
      </c>
      <c r="AE176" s="12">
        <v>3</v>
      </c>
      <c r="AF176" s="58" t="s">
        <v>0</v>
      </c>
      <c r="AG176" s="66">
        <f t="shared" si="35"/>
        <v>0.24514333143842593</v>
      </c>
      <c r="AH176" s="67">
        <f t="shared" si="36"/>
        <v>6.4261693333333332</v>
      </c>
      <c r="AI176" s="67">
        <f t="shared" si="37"/>
        <v>1.9752860000000001</v>
      </c>
      <c r="AJ176" s="67">
        <f t="shared" si="38"/>
        <v>4.7799486666666668</v>
      </c>
      <c r="AK176" s="67">
        <f t="shared" si="39"/>
        <v>3.9226153333333333</v>
      </c>
      <c r="AL176" s="67">
        <f t="shared" si="40"/>
        <v>0.83599999999999997</v>
      </c>
      <c r="AM176" s="59">
        <f>VLOOKUP(AG176,'SCORE TALLER'!$AC$2:$AD$10,2,TRUE)*AM$2</f>
        <v>0</v>
      </c>
      <c r="AN176" s="59">
        <f>VLOOKUP(AD176,'SCORE TALLER'!$W$2:$X$10,2,TRUE)*AN$2</f>
        <v>0.32</v>
      </c>
      <c r="AO176" s="59">
        <f>VLOOKUP(AB176,'SCORE TALLER'!$S$2:$T$10,2,FALSE)*AO$2</f>
        <v>0.05</v>
      </c>
      <c r="AP176" s="59">
        <f>VLOOKUP(AH176,'SCORE TALLER'!$AE$2:$AF$10,2,TRUE)*AP$2</f>
        <v>0.08</v>
      </c>
      <c r="AQ176" s="59">
        <f>VLOOKUP(AI176,'SCORE TALLER'!$AG$2:$AH$10,2,TRUE)*AQ$2</f>
        <v>0.32</v>
      </c>
      <c r="AR176" s="59">
        <f>VLOOKUP(AC176,'SCORE TALLER'!$U$2:$V$10,2,FALSE)*AR$2</f>
        <v>0.05</v>
      </c>
      <c r="AS176" s="59">
        <f>VLOOKUP(AE176,'SCORE TALLER'!$Y$2:$Z$10,2,FALSE)*AS$2</f>
        <v>0.02</v>
      </c>
      <c r="AT176" s="59">
        <f>VLOOKUP(Z176,'SCORE TALLER'!$O$2:$P$10,2,TRUE)*AT$2</f>
        <v>0.04</v>
      </c>
      <c r="AU176" s="59">
        <f>VLOOKUP(S176,'SCORE TALLER'!$A$2:$B$10,2,FALSE)*AU$2</f>
        <v>0.15000000000000002</v>
      </c>
      <c r="AV176" s="59">
        <f>VLOOKUP(AJ176,'SCORE TALLER'!$AI$2:$AJ$10,2,TRUE)*AV$2</f>
        <v>0.05</v>
      </c>
      <c r="AW176" s="59">
        <f>VLOOKUP(AK176,'SCORE TALLER'!$AK$2:$AL$10,2,TRUE)*AW$2</f>
        <v>0.1</v>
      </c>
      <c r="AX176" s="59">
        <f>VLOOKUP(T176,'SCORE TALLER'!$C$2:$D$10,2,FALSE)*AX$2</f>
        <v>0</v>
      </c>
      <c r="AY176" s="59">
        <f>VLOOKUP(W176,'SCORE TALLER'!$I$2:$J$10,2,TRUE)*AY$2</f>
        <v>0</v>
      </c>
      <c r="AZ176" s="59">
        <f>VLOOKUP(X176,'SCORE TALLER'!$K$2:$L$10,2,TRUE)*AZ$2</f>
        <v>0</v>
      </c>
      <c r="BA176" s="59">
        <f>VLOOKUP(U176,'SCORE TALLER'!$E$2:$F$10,2,FALSE)*BA$2</f>
        <v>0</v>
      </c>
      <c r="BB176" s="59">
        <f>VLOOKUP(Y176,'SCORE TALLER'!$M$2:$N$10,2,TRUE)*BB$2</f>
        <v>0.03</v>
      </c>
      <c r="BC176" s="59">
        <f>VLOOKUP(AA176,'SCORE TALLER'!$Q$2:$R$10,2,FALSE)*BC$2</f>
        <v>0</v>
      </c>
      <c r="BD176" s="59">
        <f>VLOOKUP(V176,'SCORE TALLER'!$G$2:$H$10,2,FALSE)*BD$2</f>
        <v>0</v>
      </c>
      <c r="BE176" s="59">
        <f>VLOOKUP(AF176,'SCORE TALLER'!$AA$2:$AB$10,2,FALSE)*BE$2</f>
        <v>0.5</v>
      </c>
      <c r="BF176" s="59">
        <f>VLOOKUP(AL176,'SCORE TALLER'!$AM$2:$AN$10,2,TRUE)*BF$2</f>
        <v>0.1</v>
      </c>
      <c r="BG176" s="67">
        <f t="shared" si="41"/>
        <v>1.8100000000000005</v>
      </c>
      <c r="BH176" s="67" t="str">
        <f>VLOOKUP(BG176,'SCORE TALLER'!$AP$2:$AQ$7,2,TRUE)</f>
        <v>2. Normal</v>
      </c>
      <c r="BI176" s="67" t="str">
        <f t="shared" si="42"/>
        <v>LBZ</v>
      </c>
      <c r="BJ176" s="67" t="str">
        <f t="shared" si="46"/>
        <v>A</v>
      </c>
      <c r="BK176" s="67" t="str">
        <f t="shared" si="43"/>
        <v>E</v>
      </c>
      <c r="BL176" s="86">
        <f t="shared" si="44"/>
        <v>5883923</v>
      </c>
      <c r="BM176" s="86">
        <f t="shared" si="45"/>
        <v>1254000</v>
      </c>
    </row>
    <row r="177" spans="1:65" x14ac:dyDescent="0.3">
      <c r="A177" s="57">
        <v>2244224802</v>
      </c>
      <c r="B177" s="12" t="s">
        <v>315</v>
      </c>
      <c r="C177" s="58" t="s">
        <v>105</v>
      </c>
      <c r="D177" s="58" t="s">
        <v>114</v>
      </c>
      <c r="E177" s="58"/>
      <c r="F177" s="58">
        <v>2329329</v>
      </c>
      <c r="G177" s="58">
        <f t="shared" si="33"/>
        <v>1278348</v>
      </c>
      <c r="H177" s="58">
        <f t="shared" si="34"/>
        <v>478348</v>
      </c>
      <c r="I177" s="58">
        <v>2329000</v>
      </c>
      <c r="J177" s="58">
        <v>114944</v>
      </c>
      <c r="K177" s="58">
        <v>0</v>
      </c>
      <c r="L177" s="58">
        <v>800000</v>
      </c>
      <c r="M177" s="58">
        <v>1050981</v>
      </c>
      <c r="N177" s="58">
        <f>VLOOKUP(AD177,'tabla ingresos'!$A$3:$D$15,4,FALSE)</f>
        <v>1000000</v>
      </c>
      <c r="O177" s="58">
        <v>65788.216963567829</v>
      </c>
      <c r="P177" s="58">
        <v>2219000</v>
      </c>
      <c r="Q177" s="58">
        <v>1252000</v>
      </c>
      <c r="R177" s="12">
        <v>8001</v>
      </c>
      <c r="S177" s="12" t="s">
        <v>87</v>
      </c>
      <c r="T177" s="12" t="s">
        <v>89</v>
      </c>
      <c r="U177" s="12" t="s">
        <v>10</v>
      </c>
      <c r="V177" s="12">
        <v>4</v>
      </c>
      <c r="W177" s="12">
        <v>0</v>
      </c>
      <c r="X177" s="12">
        <v>0</v>
      </c>
      <c r="Y177" s="59">
        <v>3.558904109589041</v>
      </c>
      <c r="Z177" s="59">
        <v>31.616438356164384</v>
      </c>
      <c r="AA177" s="12">
        <v>2</v>
      </c>
      <c r="AB177" s="12">
        <v>2</v>
      </c>
      <c r="AC177" s="12">
        <v>2</v>
      </c>
      <c r="AD177" s="12">
        <v>2</v>
      </c>
      <c r="AE177" s="12">
        <v>3</v>
      </c>
      <c r="AF177" s="58" t="s">
        <v>1</v>
      </c>
      <c r="AG177" s="66">
        <f t="shared" si="35"/>
        <v>0.12048814464237856</v>
      </c>
      <c r="AH177" s="67">
        <f t="shared" si="36"/>
        <v>3.0322193333333334</v>
      </c>
      <c r="AI177" s="67">
        <f t="shared" si="37"/>
        <v>0.700654</v>
      </c>
      <c r="AJ177" s="67">
        <f t="shared" si="38"/>
        <v>0.85223199999999999</v>
      </c>
      <c r="AK177" s="67">
        <f t="shared" si="39"/>
        <v>0.31889866666666666</v>
      </c>
      <c r="AL177" s="67">
        <f t="shared" si="40"/>
        <v>0.83466666666666667</v>
      </c>
      <c r="AM177" s="59">
        <f>VLOOKUP(AG177,'SCORE TALLER'!$AC$2:$AD$10,2,TRUE)*AM$2</f>
        <v>0</v>
      </c>
      <c r="AN177" s="59">
        <f>VLOOKUP(AD177,'SCORE TALLER'!$W$2:$X$10,2,TRUE)*AN$2</f>
        <v>0.32</v>
      </c>
      <c r="AO177" s="59">
        <f>VLOOKUP(AB177,'SCORE TALLER'!$S$2:$T$10,2,FALSE)*AO$2</f>
        <v>0.04</v>
      </c>
      <c r="AP177" s="59">
        <f>VLOOKUP(AH177,'SCORE TALLER'!$AE$2:$AF$10,2,TRUE)*AP$2</f>
        <v>0</v>
      </c>
      <c r="AQ177" s="59">
        <f>VLOOKUP(AI177,'SCORE TALLER'!$AG$2:$AH$10,2,TRUE)*AQ$2</f>
        <v>0.4</v>
      </c>
      <c r="AR177" s="59">
        <f>VLOOKUP(AC177,'SCORE TALLER'!$U$2:$V$10,2,FALSE)*AR$2</f>
        <v>0.04</v>
      </c>
      <c r="AS177" s="59">
        <f>VLOOKUP(AE177,'SCORE TALLER'!$Y$2:$Z$10,2,FALSE)*AS$2</f>
        <v>0.02</v>
      </c>
      <c r="AT177" s="59">
        <f>VLOOKUP(Z177,'SCORE TALLER'!$O$2:$P$10,2,TRUE)*AT$2</f>
        <v>0.04</v>
      </c>
      <c r="AU177" s="59">
        <f>VLOOKUP(S177,'SCORE TALLER'!$A$2:$B$10,2,FALSE)*AU$2</f>
        <v>0.15000000000000002</v>
      </c>
      <c r="AV177" s="59">
        <f>VLOOKUP(AJ177,'SCORE TALLER'!$AI$2:$AJ$10,2,TRUE)*AV$2</f>
        <v>0.25</v>
      </c>
      <c r="AW177" s="59">
        <f>VLOOKUP(AK177,'SCORE TALLER'!$AK$2:$AL$10,2,TRUE)*AW$2</f>
        <v>0.25</v>
      </c>
      <c r="AX177" s="59">
        <f>VLOOKUP(T177,'SCORE TALLER'!$C$2:$D$10,2,FALSE)*AX$2</f>
        <v>0</v>
      </c>
      <c r="AY177" s="59">
        <f>VLOOKUP(W177,'SCORE TALLER'!$I$2:$J$10,2,TRUE)*AY$2</f>
        <v>0</v>
      </c>
      <c r="AZ177" s="59">
        <f>VLOOKUP(X177,'SCORE TALLER'!$K$2:$L$10,2,TRUE)*AZ$2</f>
        <v>0</v>
      </c>
      <c r="BA177" s="59">
        <f>VLOOKUP(U177,'SCORE TALLER'!$E$2:$F$10,2,FALSE)*BA$2</f>
        <v>0</v>
      </c>
      <c r="BB177" s="59">
        <f>VLOOKUP(Y177,'SCORE TALLER'!$M$2:$N$10,2,TRUE)*BB$2</f>
        <v>0.04</v>
      </c>
      <c r="BC177" s="59">
        <f>VLOOKUP(AA177,'SCORE TALLER'!$Q$2:$R$10,2,FALSE)*BC$2</f>
        <v>0</v>
      </c>
      <c r="BD177" s="59">
        <f>VLOOKUP(V177,'SCORE TALLER'!$G$2:$H$10,2,FALSE)*BD$2</f>
        <v>0</v>
      </c>
      <c r="BE177" s="59">
        <f>VLOOKUP(AF177,'SCORE TALLER'!$AA$2:$AB$10,2,FALSE)*BE$2</f>
        <v>0.30000000000000004</v>
      </c>
      <c r="BF177" s="59">
        <f>VLOOKUP(AL177,'SCORE TALLER'!$AM$2:$AN$10,2,TRUE)*BF$2</f>
        <v>0.1</v>
      </c>
      <c r="BG177" s="67">
        <f t="shared" si="41"/>
        <v>1.9500000000000004</v>
      </c>
      <c r="BH177" s="67" t="str">
        <f>VLOOKUP(BG177,'SCORE TALLER'!$AP$2:$AQ$7,2,TRUE)</f>
        <v>2. Normal</v>
      </c>
      <c r="BI177" s="67" t="str">
        <f t="shared" si="42"/>
        <v>LBZ</v>
      </c>
      <c r="BJ177" s="67" t="str">
        <f t="shared" si="46"/>
        <v>A</v>
      </c>
      <c r="BK177" s="67" t="str">
        <f t="shared" si="43"/>
        <v>C</v>
      </c>
      <c r="BL177" s="86">
        <f t="shared" si="44"/>
        <v>478348</v>
      </c>
      <c r="BM177" s="86">
        <f t="shared" si="45"/>
        <v>1252000</v>
      </c>
    </row>
    <row r="178" spans="1:65" x14ac:dyDescent="0.3">
      <c r="A178" s="57">
        <v>2002208862</v>
      </c>
      <c r="B178" s="12" t="s">
        <v>316</v>
      </c>
      <c r="C178" s="58" t="s">
        <v>105</v>
      </c>
      <c r="D178" s="58" t="s">
        <v>30</v>
      </c>
      <c r="E178" s="58">
        <v>932196</v>
      </c>
      <c r="F178" s="58">
        <v>6603691</v>
      </c>
      <c r="G178" s="58">
        <f t="shared" si="33"/>
        <v>5549111</v>
      </c>
      <c r="H178" s="58">
        <f t="shared" si="34"/>
        <v>4096111</v>
      </c>
      <c r="I178" s="58">
        <v>6877000</v>
      </c>
      <c r="J178" s="58">
        <v>242184</v>
      </c>
      <c r="K178" s="58">
        <v>0</v>
      </c>
      <c r="L178" s="58">
        <v>1453000</v>
      </c>
      <c r="M178" s="58">
        <v>1054580</v>
      </c>
      <c r="N178" s="58">
        <f>VLOOKUP(AD178,'tabla ingresos'!$A$3:$D$15,4,FALSE)</f>
        <v>1000000</v>
      </c>
      <c r="O178" s="58">
        <v>27449.648443168786</v>
      </c>
      <c r="P178" s="58">
        <v>1234000</v>
      </c>
      <c r="Q178" s="58">
        <v>1234000</v>
      </c>
      <c r="R178" s="12">
        <v>8001</v>
      </c>
      <c r="S178" s="12" t="s">
        <v>87</v>
      </c>
      <c r="T178" s="12" t="s">
        <v>89</v>
      </c>
      <c r="U178" s="12" t="s">
        <v>10</v>
      </c>
      <c r="V178" s="12">
        <v>4</v>
      </c>
      <c r="W178" s="12">
        <v>0</v>
      </c>
      <c r="X178" s="12">
        <v>0</v>
      </c>
      <c r="Y178" s="59">
        <v>3.43013698630137</v>
      </c>
      <c r="Z178" s="59">
        <v>25.435616438356163</v>
      </c>
      <c r="AA178" s="12">
        <v>1</v>
      </c>
      <c r="AB178" s="12">
        <v>0</v>
      </c>
      <c r="AC178" s="12">
        <v>2</v>
      </c>
      <c r="AD178" s="12">
        <v>2</v>
      </c>
      <c r="AE178" s="12">
        <v>1</v>
      </c>
      <c r="AF178" s="58" t="s">
        <v>0</v>
      </c>
      <c r="AG178" s="66">
        <f t="shared" si="35"/>
        <v>0.17975576562877918</v>
      </c>
      <c r="AH178" s="67">
        <f t="shared" si="36"/>
        <v>5.225127333333333</v>
      </c>
      <c r="AI178" s="67">
        <f t="shared" si="37"/>
        <v>1.3245173333333333</v>
      </c>
      <c r="AJ178" s="67">
        <f t="shared" si="38"/>
        <v>3.6994073333333333</v>
      </c>
      <c r="AK178" s="67">
        <f t="shared" si="39"/>
        <v>2.7307406666666667</v>
      </c>
      <c r="AL178" s="67">
        <f t="shared" si="40"/>
        <v>0.82266666666666666</v>
      </c>
      <c r="AM178" s="59">
        <f>VLOOKUP(AG178,'SCORE TALLER'!$AC$2:$AD$10,2,TRUE)*AM$2</f>
        <v>0</v>
      </c>
      <c r="AN178" s="59">
        <f>VLOOKUP(AD178,'SCORE TALLER'!$W$2:$X$10,2,TRUE)*AN$2</f>
        <v>0.32</v>
      </c>
      <c r="AO178" s="59">
        <f>VLOOKUP(AB178,'SCORE TALLER'!$S$2:$T$10,2,FALSE)*AO$2</f>
        <v>0.05</v>
      </c>
      <c r="AP178" s="59">
        <f>VLOOKUP(AH178,'SCORE TALLER'!$AE$2:$AF$10,2,TRUE)*AP$2</f>
        <v>0.08</v>
      </c>
      <c r="AQ178" s="59">
        <f>VLOOKUP(AI178,'SCORE TALLER'!$AG$2:$AH$10,2,TRUE)*AQ$2</f>
        <v>0.32</v>
      </c>
      <c r="AR178" s="59">
        <f>VLOOKUP(AC178,'SCORE TALLER'!$U$2:$V$10,2,FALSE)*AR$2</f>
        <v>0.04</v>
      </c>
      <c r="AS178" s="59">
        <f>VLOOKUP(AE178,'SCORE TALLER'!$Y$2:$Z$10,2,FALSE)*AS$2</f>
        <v>0.03</v>
      </c>
      <c r="AT178" s="59">
        <f>VLOOKUP(Z178,'SCORE TALLER'!$O$2:$P$10,2,TRUE)*AT$2</f>
        <v>0.04</v>
      </c>
      <c r="AU178" s="59">
        <f>VLOOKUP(S178,'SCORE TALLER'!$A$2:$B$10,2,FALSE)*AU$2</f>
        <v>0.15000000000000002</v>
      </c>
      <c r="AV178" s="59">
        <f>VLOOKUP(AJ178,'SCORE TALLER'!$AI$2:$AJ$10,2,TRUE)*AV$2</f>
        <v>0.1</v>
      </c>
      <c r="AW178" s="59">
        <f>VLOOKUP(AK178,'SCORE TALLER'!$AK$2:$AL$10,2,TRUE)*AW$2</f>
        <v>0.15000000000000002</v>
      </c>
      <c r="AX178" s="59">
        <f>VLOOKUP(T178,'SCORE TALLER'!$C$2:$D$10,2,FALSE)*AX$2</f>
        <v>0</v>
      </c>
      <c r="AY178" s="59">
        <f>VLOOKUP(W178,'SCORE TALLER'!$I$2:$J$10,2,TRUE)*AY$2</f>
        <v>0</v>
      </c>
      <c r="AZ178" s="59">
        <f>VLOOKUP(X178,'SCORE TALLER'!$K$2:$L$10,2,TRUE)*AZ$2</f>
        <v>0</v>
      </c>
      <c r="BA178" s="59">
        <f>VLOOKUP(U178,'SCORE TALLER'!$E$2:$F$10,2,FALSE)*BA$2</f>
        <v>0</v>
      </c>
      <c r="BB178" s="59">
        <f>VLOOKUP(Y178,'SCORE TALLER'!$M$2:$N$10,2,TRUE)*BB$2</f>
        <v>0.04</v>
      </c>
      <c r="BC178" s="59">
        <f>VLOOKUP(AA178,'SCORE TALLER'!$Q$2:$R$10,2,FALSE)*BC$2</f>
        <v>0.05</v>
      </c>
      <c r="BD178" s="59">
        <f>VLOOKUP(V178,'SCORE TALLER'!$G$2:$H$10,2,FALSE)*BD$2</f>
        <v>0</v>
      </c>
      <c r="BE178" s="59">
        <f>VLOOKUP(AF178,'SCORE TALLER'!$AA$2:$AB$10,2,FALSE)*BE$2</f>
        <v>0.5</v>
      </c>
      <c r="BF178" s="59">
        <f>VLOOKUP(AL178,'SCORE TALLER'!$AM$2:$AN$10,2,TRUE)*BF$2</f>
        <v>0.1</v>
      </c>
      <c r="BG178" s="67">
        <f t="shared" si="41"/>
        <v>1.9700000000000004</v>
      </c>
      <c r="BH178" s="67" t="str">
        <f>VLOOKUP(BG178,'SCORE TALLER'!$AP$2:$AQ$7,2,TRUE)</f>
        <v>2. Normal</v>
      </c>
      <c r="BI178" s="67" t="str">
        <f t="shared" si="42"/>
        <v>LBZ</v>
      </c>
      <c r="BJ178" s="67" t="str">
        <f t="shared" si="46"/>
        <v>A</v>
      </c>
      <c r="BK178" s="67" t="str">
        <f t="shared" si="43"/>
        <v>E</v>
      </c>
      <c r="BL178" s="86">
        <f t="shared" si="44"/>
        <v>4096111</v>
      </c>
      <c r="BM178" s="86">
        <f t="shared" si="45"/>
        <v>1234000</v>
      </c>
    </row>
    <row r="179" spans="1:65" x14ac:dyDescent="0.3">
      <c r="A179" s="57">
        <v>4820866</v>
      </c>
      <c r="B179" s="12" t="s">
        <v>317</v>
      </c>
      <c r="C179" s="58" t="s">
        <v>105</v>
      </c>
      <c r="D179" s="58" t="s">
        <v>114</v>
      </c>
      <c r="E179" s="58"/>
      <c r="F179" s="58">
        <v>3771982</v>
      </c>
      <c r="G179" s="58">
        <f t="shared" si="33"/>
        <v>1801162</v>
      </c>
      <c r="H179" s="58">
        <f t="shared" si="34"/>
        <v>1801162</v>
      </c>
      <c r="I179" s="58">
        <v>3772000</v>
      </c>
      <c r="J179" s="58">
        <v>210214</v>
      </c>
      <c r="K179" s="58">
        <v>0</v>
      </c>
      <c r="L179" s="58">
        <v>0</v>
      </c>
      <c r="M179" s="58">
        <v>1970820</v>
      </c>
      <c r="N179" s="58">
        <f>VLOOKUP(AD179,'tabla ingresos'!$A$3:$D$15,4,FALSE)</f>
        <v>2000000</v>
      </c>
      <c r="O179" s="58">
        <v>62751.586919107911</v>
      </c>
      <c r="P179" s="58">
        <v>2821000</v>
      </c>
      <c r="Q179" s="58">
        <v>2304000</v>
      </c>
      <c r="R179" s="12">
        <v>68276</v>
      </c>
      <c r="S179" s="12" t="s">
        <v>88</v>
      </c>
      <c r="T179" s="12" t="s">
        <v>89</v>
      </c>
      <c r="U179" s="12" t="s">
        <v>10</v>
      </c>
      <c r="V179" s="12">
        <v>4</v>
      </c>
      <c r="W179" s="12">
        <v>0</v>
      </c>
      <c r="X179" s="12">
        <v>0</v>
      </c>
      <c r="Y179" s="59">
        <v>5.2383561643835614</v>
      </c>
      <c r="Z179" s="59">
        <v>43.093150684931508</v>
      </c>
      <c r="AA179" s="12">
        <v>1</v>
      </c>
      <c r="AB179" s="12">
        <v>2</v>
      </c>
      <c r="AC179" s="12">
        <v>1</v>
      </c>
      <c r="AD179" s="12">
        <v>3</v>
      </c>
      <c r="AE179" s="12">
        <v>3</v>
      </c>
      <c r="AF179" s="58" t="s">
        <v>0</v>
      </c>
      <c r="AG179" s="66">
        <f t="shared" si="35"/>
        <v>9.0988528973035984E-2</v>
      </c>
      <c r="AH179" s="67">
        <f t="shared" si="36"/>
        <v>2.1976606666666667</v>
      </c>
      <c r="AI179" s="67">
        <f t="shared" si="37"/>
        <v>0.65693999999999997</v>
      </c>
      <c r="AJ179" s="67">
        <f t="shared" si="38"/>
        <v>0.60038733333333338</v>
      </c>
      <c r="AK179" s="67">
        <f t="shared" si="39"/>
        <v>0.60038733333333338</v>
      </c>
      <c r="AL179" s="67">
        <f t="shared" si="40"/>
        <v>0.76800000000000002</v>
      </c>
      <c r="AM179" s="59">
        <f>VLOOKUP(AG179,'SCORE TALLER'!$AC$2:$AD$10,2,TRUE)*AM$2</f>
        <v>0</v>
      </c>
      <c r="AN179" s="59">
        <f>VLOOKUP(AD179,'SCORE TALLER'!$W$2:$X$10,2,TRUE)*AN$2</f>
        <v>0.32</v>
      </c>
      <c r="AO179" s="59">
        <f>VLOOKUP(AB179,'SCORE TALLER'!$S$2:$T$10,2,FALSE)*AO$2</f>
        <v>0.04</v>
      </c>
      <c r="AP179" s="59">
        <f>VLOOKUP(AH179,'SCORE TALLER'!$AE$2:$AF$10,2,TRUE)*AP$2</f>
        <v>0</v>
      </c>
      <c r="AQ179" s="59">
        <f>VLOOKUP(AI179,'SCORE TALLER'!$AG$2:$AH$10,2,TRUE)*AQ$2</f>
        <v>0.4</v>
      </c>
      <c r="AR179" s="59">
        <f>VLOOKUP(AC179,'SCORE TALLER'!$U$2:$V$10,2,FALSE)*AR$2</f>
        <v>0.05</v>
      </c>
      <c r="AS179" s="59">
        <f>VLOOKUP(AE179,'SCORE TALLER'!$Y$2:$Z$10,2,FALSE)*AS$2</f>
        <v>0.02</v>
      </c>
      <c r="AT179" s="59">
        <f>VLOOKUP(Z179,'SCORE TALLER'!$O$2:$P$10,2,TRUE)*AT$2</f>
        <v>0.03</v>
      </c>
      <c r="AU179" s="59">
        <f>VLOOKUP(S179,'SCORE TALLER'!$A$2:$B$10,2,FALSE)*AU$2</f>
        <v>0.25</v>
      </c>
      <c r="AV179" s="59">
        <f>VLOOKUP(AJ179,'SCORE TALLER'!$AI$2:$AJ$10,2,TRUE)*AV$2</f>
        <v>0.25</v>
      </c>
      <c r="AW179" s="59">
        <f>VLOOKUP(AK179,'SCORE TALLER'!$AK$2:$AL$10,2,TRUE)*AW$2</f>
        <v>0.25</v>
      </c>
      <c r="AX179" s="59">
        <f>VLOOKUP(T179,'SCORE TALLER'!$C$2:$D$10,2,FALSE)*AX$2</f>
        <v>0</v>
      </c>
      <c r="AY179" s="59">
        <f>VLOOKUP(W179,'SCORE TALLER'!$I$2:$J$10,2,TRUE)*AY$2</f>
        <v>0</v>
      </c>
      <c r="AZ179" s="59">
        <f>VLOOKUP(X179,'SCORE TALLER'!$K$2:$L$10,2,TRUE)*AZ$2</f>
        <v>0</v>
      </c>
      <c r="BA179" s="59">
        <f>VLOOKUP(U179,'SCORE TALLER'!$E$2:$F$10,2,FALSE)*BA$2</f>
        <v>0</v>
      </c>
      <c r="BB179" s="59">
        <f>VLOOKUP(Y179,'SCORE TALLER'!$M$2:$N$10,2,TRUE)*BB$2</f>
        <v>0.03</v>
      </c>
      <c r="BC179" s="59">
        <f>VLOOKUP(AA179,'SCORE TALLER'!$Q$2:$R$10,2,FALSE)*BC$2</f>
        <v>0.05</v>
      </c>
      <c r="BD179" s="59">
        <f>VLOOKUP(V179,'SCORE TALLER'!$G$2:$H$10,2,FALSE)*BD$2</f>
        <v>0</v>
      </c>
      <c r="BE179" s="59">
        <f>VLOOKUP(AF179,'SCORE TALLER'!$AA$2:$AB$10,2,FALSE)*BE$2</f>
        <v>0.5</v>
      </c>
      <c r="BF179" s="59">
        <f>VLOOKUP(AL179,'SCORE TALLER'!$AM$2:$AN$10,2,TRUE)*BF$2</f>
        <v>0.1</v>
      </c>
      <c r="BG179" s="67">
        <f t="shared" si="41"/>
        <v>2.2900000000000005</v>
      </c>
      <c r="BH179" s="67" t="str">
        <f>VLOOKUP(BG179,'SCORE TALLER'!$AP$2:$AQ$7,2,TRUE)</f>
        <v>3. Medio</v>
      </c>
      <c r="BI179" s="67" t="str">
        <f t="shared" si="42"/>
        <v>LBZ</v>
      </c>
      <c r="BJ179" s="67" t="str">
        <f t="shared" si="46"/>
        <v>A</v>
      </c>
      <c r="BK179" s="67" t="str">
        <f t="shared" si="43"/>
        <v>E</v>
      </c>
      <c r="BL179" s="86">
        <f t="shared" si="44"/>
        <v>1801162</v>
      </c>
      <c r="BM179" s="86">
        <f t="shared" si="45"/>
        <v>2304000</v>
      </c>
    </row>
    <row r="180" spans="1:65" x14ac:dyDescent="0.3">
      <c r="A180" s="57">
        <v>2244068686</v>
      </c>
      <c r="B180" s="12" t="s">
        <v>318</v>
      </c>
      <c r="C180" s="58" t="s">
        <v>105</v>
      </c>
      <c r="D180" s="58" t="s">
        <v>115</v>
      </c>
      <c r="E180" s="58"/>
      <c r="F180" s="58">
        <v>4835704</v>
      </c>
      <c r="G180" s="58">
        <f t="shared" si="33"/>
        <v>3405315</v>
      </c>
      <c r="H180" s="58">
        <f t="shared" si="34"/>
        <v>1384750</v>
      </c>
      <c r="I180" s="58">
        <v>4836000</v>
      </c>
      <c r="J180" s="58">
        <v>151577</v>
      </c>
      <c r="K180" s="58">
        <v>0</v>
      </c>
      <c r="L180" s="58">
        <v>2020565</v>
      </c>
      <c r="M180" s="58">
        <v>1430389</v>
      </c>
      <c r="N180" s="58">
        <f>VLOOKUP(AD180,'tabla ingresos'!$A$3:$D$15,4,FALSE)</f>
        <v>2000000</v>
      </c>
      <c r="O180" s="58">
        <v>65386.671609963589</v>
      </c>
      <c r="P180" s="58">
        <v>2692000</v>
      </c>
      <c r="Q180" s="58">
        <v>2292000</v>
      </c>
      <c r="R180" s="12">
        <v>76001</v>
      </c>
      <c r="S180" s="12" t="s">
        <v>87</v>
      </c>
      <c r="T180" s="12" t="s">
        <v>89</v>
      </c>
      <c r="U180" s="12" t="s">
        <v>10</v>
      </c>
      <c r="V180" s="12">
        <v>4</v>
      </c>
      <c r="W180" s="12">
        <v>0</v>
      </c>
      <c r="X180" s="12">
        <v>0</v>
      </c>
      <c r="Y180" s="59">
        <v>2.2602739726027399</v>
      </c>
      <c r="Z180" s="59">
        <v>28.476712328767125</v>
      </c>
      <c r="AA180" s="12">
        <v>2</v>
      </c>
      <c r="AB180" s="12">
        <v>4</v>
      </c>
      <c r="AC180" s="12">
        <v>2</v>
      </c>
      <c r="AD180" s="12">
        <v>3</v>
      </c>
      <c r="AE180" s="12">
        <v>1</v>
      </c>
      <c r="AF180" s="58" t="s">
        <v>0</v>
      </c>
      <c r="AG180" s="66">
        <f t="shared" si="35"/>
        <v>7.2321223869987863E-2</v>
      </c>
      <c r="AH180" s="67">
        <f t="shared" si="36"/>
        <v>2.5092346666666665</v>
      </c>
      <c r="AI180" s="67">
        <f t="shared" si="37"/>
        <v>0.47679633333333332</v>
      </c>
      <c r="AJ180" s="67">
        <f t="shared" si="38"/>
        <v>1.135105</v>
      </c>
      <c r="AK180" s="67">
        <f t="shared" si="39"/>
        <v>0.46158333333333335</v>
      </c>
      <c r="AL180" s="67">
        <f t="shared" si="40"/>
        <v>0.76400000000000001</v>
      </c>
      <c r="AM180" s="59">
        <f>VLOOKUP(AG180,'SCORE TALLER'!$AC$2:$AD$10,2,TRUE)*AM$2</f>
        <v>0</v>
      </c>
      <c r="AN180" s="59">
        <f>VLOOKUP(AD180,'SCORE TALLER'!$W$2:$X$10,2,TRUE)*AN$2</f>
        <v>0.32</v>
      </c>
      <c r="AO180" s="59">
        <f>VLOOKUP(AB180,'SCORE TALLER'!$S$2:$T$10,2,FALSE)*AO$2</f>
        <v>0.02</v>
      </c>
      <c r="AP180" s="59">
        <f>VLOOKUP(AH180,'SCORE TALLER'!$AE$2:$AF$10,2,TRUE)*AP$2</f>
        <v>0</v>
      </c>
      <c r="AQ180" s="59">
        <f>VLOOKUP(AI180,'SCORE TALLER'!$AG$2:$AH$10,2,TRUE)*AQ$2</f>
        <v>0.4</v>
      </c>
      <c r="AR180" s="59">
        <f>VLOOKUP(AC180,'SCORE TALLER'!$U$2:$V$10,2,FALSE)*AR$2</f>
        <v>0.04</v>
      </c>
      <c r="AS180" s="59">
        <f>VLOOKUP(AE180,'SCORE TALLER'!$Y$2:$Z$10,2,FALSE)*AS$2</f>
        <v>0.03</v>
      </c>
      <c r="AT180" s="59">
        <f>VLOOKUP(Z180,'SCORE TALLER'!$O$2:$P$10,2,TRUE)*AT$2</f>
        <v>0.04</v>
      </c>
      <c r="AU180" s="59">
        <f>VLOOKUP(S180,'SCORE TALLER'!$A$2:$B$10,2,FALSE)*AU$2</f>
        <v>0.15000000000000002</v>
      </c>
      <c r="AV180" s="59">
        <f>VLOOKUP(AJ180,'SCORE TALLER'!$AI$2:$AJ$10,2,TRUE)*AV$2</f>
        <v>0.2</v>
      </c>
      <c r="AW180" s="59">
        <f>VLOOKUP(AK180,'SCORE TALLER'!$AK$2:$AL$10,2,TRUE)*AW$2</f>
        <v>0.25</v>
      </c>
      <c r="AX180" s="59">
        <f>VLOOKUP(T180,'SCORE TALLER'!$C$2:$D$10,2,FALSE)*AX$2</f>
        <v>0</v>
      </c>
      <c r="AY180" s="59">
        <f>VLOOKUP(W180,'SCORE TALLER'!$I$2:$J$10,2,TRUE)*AY$2</f>
        <v>0</v>
      </c>
      <c r="AZ180" s="59">
        <f>VLOOKUP(X180,'SCORE TALLER'!$K$2:$L$10,2,TRUE)*AZ$2</f>
        <v>0</v>
      </c>
      <c r="BA180" s="59">
        <f>VLOOKUP(U180,'SCORE TALLER'!$E$2:$F$10,2,FALSE)*BA$2</f>
        <v>0</v>
      </c>
      <c r="BB180" s="59">
        <f>VLOOKUP(Y180,'SCORE TALLER'!$M$2:$N$10,2,TRUE)*BB$2</f>
        <v>0.04</v>
      </c>
      <c r="BC180" s="59">
        <f>VLOOKUP(AA180,'SCORE TALLER'!$Q$2:$R$10,2,FALSE)*BC$2</f>
        <v>0</v>
      </c>
      <c r="BD180" s="59">
        <f>VLOOKUP(V180,'SCORE TALLER'!$G$2:$H$10,2,FALSE)*BD$2</f>
        <v>0</v>
      </c>
      <c r="BE180" s="59">
        <f>VLOOKUP(AF180,'SCORE TALLER'!$AA$2:$AB$10,2,FALSE)*BE$2</f>
        <v>0.5</v>
      </c>
      <c r="BF180" s="59">
        <f>VLOOKUP(AL180,'SCORE TALLER'!$AM$2:$AN$10,2,TRUE)*BF$2</f>
        <v>0.1</v>
      </c>
      <c r="BG180" s="67">
        <f t="shared" si="41"/>
        <v>2.09</v>
      </c>
      <c r="BH180" s="67" t="str">
        <f>VLOOKUP(BG180,'SCORE TALLER'!$AP$2:$AQ$7,2,TRUE)</f>
        <v>3. Medio</v>
      </c>
      <c r="BI180" s="67" t="str">
        <f t="shared" si="42"/>
        <v>LBZ</v>
      </c>
      <c r="BJ180" s="67" t="str">
        <f t="shared" si="46"/>
        <v>A</v>
      </c>
      <c r="BK180" s="67" t="str">
        <f t="shared" si="43"/>
        <v>E</v>
      </c>
      <c r="BL180" s="86">
        <f t="shared" si="44"/>
        <v>1384750</v>
      </c>
      <c r="BM180" s="86">
        <f t="shared" si="45"/>
        <v>2292000</v>
      </c>
    </row>
    <row r="181" spans="1:65" x14ac:dyDescent="0.3">
      <c r="A181" s="57">
        <v>204484</v>
      </c>
      <c r="B181" s="12" t="s">
        <v>319</v>
      </c>
      <c r="C181" s="58" t="s">
        <v>105</v>
      </c>
      <c r="D181" s="58" t="s">
        <v>115</v>
      </c>
      <c r="E181" s="58"/>
      <c r="F181" s="58">
        <v>6660227</v>
      </c>
      <c r="G181" s="58">
        <f t="shared" si="33"/>
        <v>4624107</v>
      </c>
      <c r="H181" s="58">
        <f t="shared" si="34"/>
        <v>4624107</v>
      </c>
      <c r="I181" s="58">
        <v>6660000</v>
      </c>
      <c r="J181" s="58">
        <v>459723</v>
      </c>
      <c r="K181" s="58">
        <v>0</v>
      </c>
      <c r="L181" s="58">
        <v>0</v>
      </c>
      <c r="M181" s="58">
        <v>2036120</v>
      </c>
      <c r="N181" s="58">
        <f>VLOOKUP(AD181,'tabla ingresos'!$A$3:$D$15,4,FALSE)</f>
        <v>1000000</v>
      </c>
      <c r="O181" s="58">
        <v>93640.740685204713</v>
      </c>
      <c r="P181" s="58">
        <v>2560000</v>
      </c>
      <c r="Q181" s="58">
        <v>1132000</v>
      </c>
      <c r="R181" s="12">
        <v>13052</v>
      </c>
      <c r="S181" s="12" t="s">
        <v>88</v>
      </c>
      <c r="T181" s="12" t="s">
        <v>89</v>
      </c>
      <c r="U181" s="12" t="s">
        <v>10</v>
      </c>
      <c r="V181" s="12">
        <v>4</v>
      </c>
      <c r="W181" s="12">
        <v>0</v>
      </c>
      <c r="X181" s="12">
        <v>0</v>
      </c>
      <c r="Y181" s="59">
        <v>3.8191780821917809</v>
      </c>
      <c r="Z181" s="59">
        <v>42.605479452054794</v>
      </c>
      <c r="AA181" s="12">
        <v>1</v>
      </c>
      <c r="AB181" s="12">
        <v>1</v>
      </c>
      <c r="AC181" s="12">
        <v>1</v>
      </c>
      <c r="AD181" s="12">
        <v>2</v>
      </c>
      <c r="AE181" s="12">
        <v>3</v>
      </c>
      <c r="AF181" s="58" t="s">
        <v>22</v>
      </c>
      <c r="AG181" s="66">
        <f t="shared" si="35"/>
        <v>0.36890916045680316</v>
      </c>
      <c r="AH181" s="67">
        <f t="shared" si="36"/>
        <v>6.1468179999999997</v>
      </c>
      <c r="AI181" s="67">
        <f t="shared" si="37"/>
        <v>1.3574133333333334</v>
      </c>
      <c r="AJ181" s="67">
        <f t="shared" si="38"/>
        <v>3.082738</v>
      </c>
      <c r="AK181" s="67">
        <f t="shared" si="39"/>
        <v>3.082738</v>
      </c>
      <c r="AL181" s="67">
        <f t="shared" si="40"/>
        <v>0.75466666666666671</v>
      </c>
      <c r="AM181" s="59">
        <f>VLOOKUP(AG181,'SCORE TALLER'!$AC$2:$AD$10,2,TRUE)*AM$2</f>
        <v>0</v>
      </c>
      <c r="AN181" s="59">
        <f>VLOOKUP(AD181,'SCORE TALLER'!$W$2:$X$10,2,TRUE)*AN$2</f>
        <v>0.32</v>
      </c>
      <c r="AO181" s="59">
        <f>VLOOKUP(AB181,'SCORE TALLER'!$S$2:$T$10,2,FALSE)*AO$2</f>
        <v>0.05</v>
      </c>
      <c r="AP181" s="59">
        <f>VLOOKUP(AH181,'SCORE TALLER'!$AE$2:$AF$10,2,TRUE)*AP$2</f>
        <v>0.08</v>
      </c>
      <c r="AQ181" s="59">
        <f>VLOOKUP(AI181,'SCORE TALLER'!$AG$2:$AH$10,2,TRUE)*AQ$2</f>
        <v>0.32</v>
      </c>
      <c r="AR181" s="59">
        <f>VLOOKUP(AC181,'SCORE TALLER'!$U$2:$V$10,2,FALSE)*AR$2</f>
        <v>0.05</v>
      </c>
      <c r="AS181" s="59">
        <f>VLOOKUP(AE181,'SCORE TALLER'!$Y$2:$Z$10,2,FALSE)*AS$2</f>
        <v>0.02</v>
      </c>
      <c r="AT181" s="59">
        <f>VLOOKUP(Z181,'SCORE TALLER'!$O$2:$P$10,2,TRUE)*AT$2</f>
        <v>0.03</v>
      </c>
      <c r="AU181" s="59">
        <f>VLOOKUP(S181,'SCORE TALLER'!$A$2:$B$10,2,FALSE)*AU$2</f>
        <v>0.25</v>
      </c>
      <c r="AV181" s="59">
        <f>VLOOKUP(AJ181,'SCORE TALLER'!$AI$2:$AJ$10,2,TRUE)*AV$2</f>
        <v>0.1</v>
      </c>
      <c r="AW181" s="59">
        <f>VLOOKUP(AK181,'SCORE TALLER'!$AK$2:$AL$10,2,TRUE)*AW$2</f>
        <v>0.1</v>
      </c>
      <c r="AX181" s="59">
        <f>VLOOKUP(T181,'SCORE TALLER'!$C$2:$D$10,2,FALSE)*AX$2</f>
        <v>0</v>
      </c>
      <c r="AY181" s="59">
        <f>VLOOKUP(W181,'SCORE TALLER'!$I$2:$J$10,2,TRUE)*AY$2</f>
        <v>0</v>
      </c>
      <c r="AZ181" s="59">
        <f>VLOOKUP(X181,'SCORE TALLER'!$K$2:$L$10,2,TRUE)*AZ$2</f>
        <v>0</v>
      </c>
      <c r="BA181" s="59">
        <f>VLOOKUP(U181,'SCORE TALLER'!$E$2:$F$10,2,FALSE)*BA$2</f>
        <v>0</v>
      </c>
      <c r="BB181" s="59">
        <f>VLOOKUP(Y181,'SCORE TALLER'!$M$2:$N$10,2,TRUE)*BB$2</f>
        <v>0.04</v>
      </c>
      <c r="BC181" s="59">
        <f>VLOOKUP(AA181,'SCORE TALLER'!$Q$2:$R$10,2,FALSE)*BC$2</f>
        <v>0.05</v>
      </c>
      <c r="BD181" s="59">
        <f>VLOOKUP(V181,'SCORE TALLER'!$G$2:$H$10,2,FALSE)*BD$2</f>
        <v>0</v>
      </c>
      <c r="BE181" s="59">
        <f>VLOOKUP(AF181,'SCORE TALLER'!$AA$2:$AB$10,2,FALSE)*BE$2</f>
        <v>0.5</v>
      </c>
      <c r="BF181" s="59">
        <f>VLOOKUP(AL181,'SCORE TALLER'!$AM$2:$AN$10,2,TRUE)*BF$2</f>
        <v>0.1</v>
      </c>
      <c r="BG181" s="67">
        <f t="shared" si="41"/>
        <v>2.0100000000000002</v>
      </c>
      <c r="BH181" s="67" t="str">
        <f>VLOOKUP(BG181,'SCORE TALLER'!$AP$2:$AQ$7,2,TRUE)</f>
        <v>3. Medio</v>
      </c>
      <c r="BI181" s="67" t="str">
        <f t="shared" si="42"/>
        <v>LBZ</v>
      </c>
      <c r="BJ181" s="67" t="str">
        <f t="shared" si="46"/>
        <v>A</v>
      </c>
      <c r="BK181" s="67" t="str">
        <f t="shared" si="43"/>
        <v>D</v>
      </c>
      <c r="BL181" s="86">
        <f t="shared" si="44"/>
        <v>4624107</v>
      </c>
      <c r="BM181" s="86">
        <f t="shared" si="45"/>
        <v>1132000</v>
      </c>
    </row>
    <row r="182" spans="1:65" x14ac:dyDescent="0.3">
      <c r="A182" s="57">
        <v>44868684</v>
      </c>
      <c r="B182" s="12" t="s">
        <v>320</v>
      </c>
      <c r="C182" s="58" t="s">
        <v>105</v>
      </c>
      <c r="D182" s="58" t="s">
        <v>115</v>
      </c>
      <c r="E182" s="58">
        <v>1273908</v>
      </c>
      <c r="F182" s="58">
        <v>5501332</v>
      </c>
      <c r="G182" s="58">
        <f t="shared" si="33"/>
        <v>4448200</v>
      </c>
      <c r="H182" s="58">
        <f t="shared" si="34"/>
        <v>2478200</v>
      </c>
      <c r="I182" s="58">
        <v>1300000</v>
      </c>
      <c r="J182" s="58">
        <v>232309</v>
      </c>
      <c r="K182" s="58">
        <v>0</v>
      </c>
      <c r="L182" s="58">
        <v>1970000</v>
      </c>
      <c r="M182" s="58">
        <v>1053132</v>
      </c>
      <c r="N182" s="58">
        <f>VLOOKUP(AD182,'tabla ingresos'!$A$3:$D$15,4,FALSE)</f>
        <v>1000000</v>
      </c>
      <c r="O182" s="58">
        <v>24691.33693024097</v>
      </c>
      <c r="P182" s="58">
        <v>1110000</v>
      </c>
      <c r="Q182" s="58">
        <v>1110000</v>
      </c>
      <c r="R182" s="12">
        <v>5360</v>
      </c>
      <c r="S182" s="12" t="s">
        <v>87</v>
      </c>
      <c r="T182" s="12" t="s">
        <v>89</v>
      </c>
      <c r="U182" s="12" t="s">
        <v>10</v>
      </c>
      <c r="V182" s="12">
        <v>4</v>
      </c>
      <c r="W182" s="12">
        <v>0</v>
      </c>
      <c r="X182" s="12">
        <v>0</v>
      </c>
      <c r="Y182" s="59">
        <v>3.4712328767123286</v>
      </c>
      <c r="Z182" s="59">
        <v>42.052054794520551</v>
      </c>
      <c r="AA182" s="12">
        <v>2</v>
      </c>
      <c r="AB182" s="12">
        <v>2</v>
      </c>
      <c r="AC182" s="12">
        <v>2</v>
      </c>
      <c r="AD182" s="12">
        <v>2</v>
      </c>
      <c r="AE182" s="12">
        <v>1</v>
      </c>
      <c r="AF182" s="58" t="s">
        <v>0</v>
      </c>
      <c r="AG182" s="66">
        <f t="shared" si="35"/>
        <v>0.17133355795349398</v>
      </c>
      <c r="AH182" s="67">
        <f t="shared" si="36"/>
        <v>4.407554666666667</v>
      </c>
      <c r="AI182" s="67">
        <f t="shared" si="37"/>
        <v>1.5513600000000001</v>
      </c>
      <c r="AJ182" s="67">
        <f t="shared" si="38"/>
        <v>2.9654666666666665</v>
      </c>
      <c r="AK182" s="67">
        <f t="shared" si="39"/>
        <v>1.6521333333333332</v>
      </c>
      <c r="AL182" s="67">
        <f t="shared" si="40"/>
        <v>0.74</v>
      </c>
      <c r="AM182" s="59">
        <f>VLOOKUP(AG182,'SCORE TALLER'!$AC$2:$AD$10,2,TRUE)*AM$2</f>
        <v>0</v>
      </c>
      <c r="AN182" s="59">
        <f>VLOOKUP(AD182,'SCORE TALLER'!$W$2:$X$10,2,TRUE)*AN$2</f>
        <v>0.32</v>
      </c>
      <c r="AO182" s="59">
        <f>VLOOKUP(AB182,'SCORE TALLER'!$S$2:$T$10,2,FALSE)*AO$2</f>
        <v>0.04</v>
      </c>
      <c r="AP182" s="59">
        <f>VLOOKUP(AH182,'SCORE TALLER'!$AE$2:$AF$10,2,TRUE)*AP$2</f>
        <v>0</v>
      </c>
      <c r="AQ182" s="59">
        <f>VLOOKUP(AI182,'SCORE TALLER'!$AG$2:$AH$10,2,TRUE)*AQ$2</f>
        <v>0.32</v>
      </c>
      <c r="AR182" s="59">
        <f>VLOOKUP(AC182,'SCORE TALLER'!$U$2:$V$10,2,FALSE)*AR$2</f>
        <v>0.04</v>
      </c>
      <c r="AS182" s="59">
        <f>VLOOKUP(AE182,'SCORE TALLER'!$Y$2:$Z$10,2,FALSE)*AS$2</f>
        <v>0.03</v>
      </c>
      <c r="AT182" s="59">
        <f>VLOOKUP(Z182,'SCORE TALLER'!$O$2:$P$10,2,TRUE)*AT$2</f>
        <v>0.03</v>
      </c>
      <c r="AU182" s="59">
        <f>VLOOKUP(S182,'SCORE TALLER'!$A$2:$B$10,2,FALSE)*AU$2</f>
        <v>0.15000000000000002</v>
      </c>
      <c r="AV182" s="59">
        <f>VLOOKUP(AJ182,'SCORE TALLER'!$AI$2:$AJ$10,2,TRUE)*AV$2</f>
        <v>0.15000000000000002</v>
      </c>
      <c r="AW182" s="59">
        <f>VLOOKUP(AK182,'SCORE TALLER'!$AK$2:$AL$10,2,TRUE)*AW$2</f>
        <v>0.2</v>
      </c>
      <c r="AX182" s="59">
        <f>VLOOKUP(T182,'SCORE TALLER'!$C$2:$D$10,2,FALSE)*AX$2</f>
        <v>0</v>
      </c>
      <c r="AY182" s="59">
        <f>VLOOKUP(W182,'SCORE TALLER'!$I$2:$J$10,2,TRUE)*AY$2</f>
        <v>0</v>
      </c>
      <c r="AZ182" s="59">
        <f>VLOOKUP(X182,'SCORE TALLER'!$K$2:$L$10,2,TRUE)*AZ$2</f>
        <v>0</v>
      </c>
      <c r="BA182" s="59">
        <f>VLOOKUP(U182,'SCORE TALLER'!$E$2:$F$10,2,FALSE)*BA$2</f>
        <v>0</v>
      </c>
      <c r="BB182" s="59">
        <f>VLOOKUP(Y182,'SCORE TALLER'!$M$2:$N$10,2,TRUE)*BB$2</f>
        <v>0.04</v>
      </c>
      <c r="BC182" s="59">
        <f>VLOOKUP(AA182,'SCORE TALLER'!$Q$2:$R$10,2,FALSE)*BC$2</f>
        <v>0</v>
      </c>
      <c r="BD182" s="59">
        <f>VLOOKUP(V182,'SCORE TALLER'!$G$2:$H$10,2,FALSE)*BD$2</f>
        <v>0</v>
      </c>
      <c r="BE182" s="59">
        <f>VLOOKUP(AF182,'SCORE TALLER'!$AA$2:$AB$10,2,FALSE)*BE$2</f>
        <v>0.5</v>
      </c>
      <c r="BF182" s="59">
        <f>VLOOKUP(AL182,'SCORE TALLER'!$AM$2:$AN$10,2,TRUE)*BF$2</f>
        <v>0.1</v>
      </c>
      <c r="BG182" s="67">
        <f t="shared" si="41"/>
        <v>1.9200000000000002</v>
      </c>
      <c r="BH182" s="67" t="str">
        <f>VLOOKUP(BG182,'SCORE TALLER'!$AP$2:$AQ$7,2,TRUE)</f>
        <v>2. Normal</v>
      </c>
      <c r="BI182" s="67" t="str">
        <f t="shared" si="42"/>
        <v>LBZ</v>
      </c>
      <c r="BJ182" s="67" t="str">
        <f t="shared" si="46"/>
        <v>A</v>
      </c>
      <c r="BK182" s="67" t="str">
        <f t="shared" si="43"/>
        <v>E</v>
      </c>
      <c r="BL182" s="86">
        <f t="shared" si="44"/>
        <v>2478200</v>
      </c>
      <c r="BM182" s="86">
        <f t="shared" si="45"/>
        <v>1110000</v>
      </c>
    </row>
    <row r="183" spans="1:65" x14ac:dyDescent="0.3">
      <c r="A183" s="57">
        <v>2008404806</v>
      </c>
      <c r="B183" s="12" t="s">
        <v>321</v>
      </c>
      <c r="C183" s="58" t="s">
        <v>105</v>
      </c>
      <c r="D183" s="58" t="s">
        <v>30</v>
      </c>
      <c r="E183" s="58">
        <v>681501</v>
      </c>
      <c r="F183" s="58">
        <v>7070966</v>
      </c>
      <c r="G183" s="58">
        <f t="shared" si="33"/>
        <v>5654298</v>
      </c>
      <c r="H183" s="58">
        <f t="shared" si="34"/>
        <v>3776298</v>
      </c>
      <c r="I183" s="58">
        <v>7071000</v>
      </c>
      <c r="J183" s="58">
        <v>195500</v>
      </c>
      <c r="K183" s="58">
        <v>0</v>
      </c>
      <c r="L183" s="58">
        <v>1878000</v>
      </c>
      <c r="M183" s="58">
        <v>1416668</v>
      </c>
      <c r="N183" s="58">
        <f>VLOOKUP(AD183,'tabla ingresos'!$A$3:$D$15,4,FALSE)</f>
        <v>1000000</v>
      </c>
      <c r="O183" s="58">
        <v>45322.186417526296</v>
      </c>
      <c r="P183" s="58">
        <v>1622000</v>
      </c>
      <c r="Q183" s="58">
        <v>1078000</v>
      </c>
      <c r="R183" s="12">
        <v>68255</v>
      </c>
      <c r="S183" s="12" t="s">
        <v>87</v>
      </c>
      <c r="T183" s="12" t="s">
        <v>89</v>
      </c>
      <c r="U183" s="12" t="s">
        <v>10</v>
      </c>
      <c r="V183" s="12">
        <v>4</v>
      </c>
      <c r="W183" s="12">
        <v>0</v>
      </c>
      <c r="X183" s="12">
        <v>0</v>
      </c>
      <c r="Y183" s="59">
        <v>0.69041095890410964</v>
      </c>
      <c r="Z183" s="59">
        <v>33.457534246575342</v>
      </c>
      <c r="AA183" s="12">
        <v>1</v>
      </c>
      <c r="AB183" s="12">
        <v>4</v>
      </c>
      <c r="AC183" s="12">
        <v>2</v>
      </c>
      <c r="AD183" s="12">
        <v>2</v>
      </c>
      <c r="AE183" s="12">
        <v>1</v>
      </c>
      <c r="AF183" s="58" t="s">
        <v>0</v>
      </c>
      <c r="AG183" s="66">
        <f t="shared" si="35"/>
        <v>0.16054812427835086</v>
      </c>
      <c r="AH183" s="67">
        <f t="shared" si="36"/>
        <v>5.7953106666666665</v>
      </c>
      <c r="AI183" s="67">
        <f t="shared" si="37"/>
        <v>1.3987793333333334</v>
      </c>
      <c r="AJ183" s="67">
        <f t="shared" si="38"/>
        <v>3.7695319999999999</v>
      </c>
      <c r="AK183" s="67">
        <f t="shared" si="39"/>
        <v>2.5175320000000001</v>
      </c>
      <c r="AL183" s="67">
        <f t="shared" si="40"/>
        <v>0.71866666666666668</v>
      </c>
      <c r="AM183" s="59">
        <f>VLOOKUP(AG183,'SCORE TALLER'!$AC$2:$AD$10,2,TRUE)*AM$2</f>
        <v>0</v>
      </c>
      <c r="AN183" s="59">
        <f>VLOOKUP(AD183,'SCORE TALLER'!$W$2:$X$10,2,TRUE)*AN$2</f>
        <v>0.32</v>
      </c>
      <c r="AO183" s="59">
        <f>VLOOKUP(AB183,'SCORE TALLER'!$S$2:$T$10,2,FALSE)*AO$2</f>
        <v>0.02</v>
      </c>
      <c r="AP183" s="59">
        <f>VLOOKUP(AH183,'SCORE TALLER'!$AE$2:$AF$10,2,TRUE)*AP$2</f>
        <v>0.08</v>
      </c>
      <c r="AQ183" s="59">
        <f>VLOOKUP(AI183,'SCORE TALLER'!$AG$2:$AH$10,2,TRUE)*AQ$2</f>
        <v>0.32</v>
      </c>
      <c r="AR183" s="59">
        <f>VLOOKUP(AC183,'SCORE TALLER'!$U$2:$V$10,2,FALSE)*AR$2</f>
        <v>0.04</v>
      </c>
      <c r="AS183" s="59">
        <f>VLOOKUP(AE183,'SCORE TALLER'!$Y$2:$Z$10,2,FALSE)*AS$2</f>
        <v>0.03</v>
      </c>
      <c r="AT183" s="59">
        <f>VLOOKUP(Z183,'SCORE TALLER'!$O$2:$P$10,2,TRUE)*AT$2</f>
        <v>0.04</v>
      </c>
      <c r="AU183" s="59">
        <f>VLOOKUP(S183,'SCORE TALLER'!$A$2:$B$10,2,FALSE)*AU$2</f>
        <v>0.15000000000000002</v>
      </c>
      <c r="AV183" s="59">
        <f>VLOOKUP(AJ183,'SCORE TALLER'!$AI$2:$AJ$10,2,TRUE)*AV$2</f>
        <v>0.1</v>
      </c>
      <c r="AW183" s="59">
        <f>VLOOKUP(AK183,'SCORE TALLER'!$AK$2:$AL$10,2,TRUE)*AW$2</f>
        <v>0.15000000000000002</v>
      </c>
      <c r="AX183" s="59">
        <f>VLOOKUP(T183,'SCORE TALLER'!$C$2:$D$10,2,FALSE)*AX$2</f>
        <v>0</v>
      </c>
      <c r="AY183" s="59">
        <f>VLOOKUP(W183,'SCORE TALLER'!$I$2:$J$10,2,TRUE)*AY$2</f>
        <v>0</v>
      </c>
      <c r="AZ183" s="59">
        <f>VLOOKUP(X183,'SCORE TALLER'!$K$2:$L$10,2,TRUE)*AZ$2</f>
        <v>0</v>
      </c>
      <c r="BA183" s="59">
        <f>VLOOKUP(U183,'SCORE TALLER'!$E$2:$F$10,2,FALSE)*BA$2</f>
        <v>0</v>
      </c>
      <c r="BB183" s="59">
        <f>VLOOKUP(Y183,'SCORE TALLER'!$M$2:$N$10,2,TRUE)*BB$2</f>
        <v>0.05</v>
      </c>
      <c r="BC183" s="59">
        <f>VLOOKUP(AA183,'SCORE TALLER'!$Q$2:$R$10,2,FALSE)*BC$2</f>
        <v>0.05</v>
      </c>
      <c r="BD183" s="59">
        <f>VLOOKUP(V183,'SCORE TALLER'!$G$2:$H$10,2,FALSE)*BD$2</f>
        <v>0</v>
      </c>
      <c r="BE183" s="59">
        <f>VLOOKUP(AF183,'SCORE TALLER'!$AA$2:$AB$10,2,FALSE)*BE$2</f>
        <v>0.5</v>
      </c>
      <c r="BF183" s="59">
        <f>VLOOKUP(AL183,'SCORE TALLER'!$AM$2:$AN$10,2,TRUE)*BF$2</f>
        <v>0.1</v>
      </c>
      <c r="BG183" s="67">
        <f t="shared" si="41"/>
        <v>1.9500000000000002</v>
      </c>
      <c r="BH183" s="67" t="str">
        <f>VLOOKUP(BG183,'SCORE TALLER'!$AP$2:$AQ$7,2,TRUE)</f>
        <v>2. Normal</v>
      </c>
      <c r="BI183" s="67" t="str">
        <f t="shared" si="42"/>
        <v>LBZ</v>
      </c>
      <c r="BJ183" s="67" t="str">
        <f t="shared" si="46"/>
        <v>A</v>
      </c>
      <c r="BK183" s="67" t="str">
        <f t="shared" si="43"/>
        <v>E</v>
      </c>
      <c r="BL183" s="86">
        <f t="shared" si="44"/>
        <v>3776298</v>
      </c>
      <c r="BM183" s="86">
        <f t="shared" si="45"/>
        <v>1078000</v>
      </c>
    </row>
    <row r="184" spans="1:65" x14ac:dyDescent="0.3">
      <c r="A184" s="57">
        <v>84660448</v>
      </c>
      <c r="B184" s="12" t="s">
        <v>322</v>
      </c>
      <c r="C184" s="58" t="s">
        <v>105</v>
      </c>
      <c r="D184" s="58" t="s">
        <v>114</v>
      </c>
      <c r="E184" s="58"/>
      <c r="F184" s="58">
        <v>3055767</v>
      </c>
      <c r="G184" s="58">
        <f t="shared" si="33"/>
        <v>1312147</v>
      </c>
      <c r="H184" s="58">
        <f t="shared" si="34"/>
        <v>1312147</v>
      </c>
      <c r="I184" s="58">
        <v>3056000</v>
      </c>
      <c r="J184" s="58">
        <v>106381</v>
      </c>
      <c r="K184" s="58">
        <v>0</v>
      </c>
      <c r="L184" s="58">
        <v>0</v>
      </c>
      <c r="M184" s="58">
        <v>1743620</v>
      </c>
      <c r="N184" s="58">
        <f>VLOOKUP(AD184,'tabla ingresos'!$A$3:$D$15,4,FALSE)</f>
        <v>1000000</v>
      </c>
      <c r="O184" s="58">
        <v>41508.358048470451</v>
      </c>
      <c r="P184" s="58">
        <v>1058000</v>
      </c>
      <c r="Q184" s="58">
        <v>1058000</v>
      </c>
      <c r="R184" s="12">
        <v>13052</v>
      </c>
      <c r="S184" s="12" t="s">
        <v>88</v>
      </c>
      <c r="T184" s="12" t="s">
        <v>89</v>
      </c>
      <c r="U184" s="12" t="s">
        <v>10</v>
      </c>
      <c r="V184" s="12">
        <v>4</v>
      </c>
      <c r="W184" s="12">
        <v>0</v>
      </c>
      <c r="X184" s="12">
        <v>0</v>
      </c>
      <c r="Y184" s="59">
        <v>4.5753424657534243</v>
      </c>
      <c r="Z184" s="59">
        <v>44.575342465753423</v>
      </c>
      <c r="AA184" s="12">
        <v>1</v>
      </c>
      <c r="AB184" s="12">
        <v>2</v>
      </c>
      <c r="AC184" s="12">
        <v>1</v>
      </c>
      <c r="AD184" s="12">
        <v>2</v>
      </c>
      <c r="AE184" s="12">
        <v>3</v>
      </c>
      <c r="AF184" s="58" t="s">
        <v>0</v>
      </c>
      <c r="AG184" s="66">
        <f t="shared" si="35"/>
        <v>9.8592905365646966E-2</v>
      </c>
      <c r="AH184" s="67">
        <f t="shared" si="36"/>
        <v>2.7425113333333333</v>
      </c>
      <c r="AI184" s="67">
        <f t="shared" si="37"/>
        <v>1.1624133333333333</v>
      </c>
      <c r="AJ184" s="67">
        <f t="shared" si="38"/>
        <v>0.87476466666666663</v>
      </c>
      <c r="AK184" s="67">
        <f t="shared" si="39"/>
        <v>0.87476466666666663</v>
      </c>
      <c r="AL184" s="67">
        <f t="shared" si="40"/>
        <v>0.70533333333333337</v>
      </c>
      <c r="AM184" s="59">
        <f>VLOOKUP(AG184,'SCORE TALLER'!$AC$2:$AD$10,2,TRUE)*AM$2</f>
        <v>0</v>
      </c>
      <c r="AN184" s="59">
        <f>VLOOKUP(AD184,'SCORE TALLER'!$W$2:$X$10,2,TRUE)*AN$2</f>
        <v>0.32</v>
      </c>
      <c r="AO184" s="59">
        <f>VLOOKUP(AB184,'SCORE TALLER'!$S$2:$T$10,2,FALSE)*AO$2</f>
        <v>0.04</v>
      </c>
      <c r="AP184" s="59">
        <f>VLOOKUP(AH184,'SCORE TALLER'!$AE$2:$AF$10,2,TRUE)*AP$2</f>
        <v>0</v>
      </c>
      <c r="AQ184" s="59">
        <f>VLOOKUP(AI184,'SCORE TALLER'!$AG$2:$AH$10,2,TRUE)*AQ$2</f>
        <v>0.32</v>
      </c>
      <c r="AR184" s="59">
        <f>VLOOKUP(AC184,'SCORE TALLER'!$U$2:$V$10,2,FALSE)*AR$2</f>
        <v>0.05</v>
      </c>
      <c r="AS184" s="59">
        <f>VLOOKUP(AE184,'SCORE TALLER'!$Y$2:$Z$10,2,FALSE)*AS$2</f>
        <v>0.02</v>
      </c>
      <c r="AT184" s="59">
        <f>VLOOKUP(Z184,'SCORE TALLER'!$O$2:$P$10,2,TRUE)*AT$2</f>
        <v>0.03</v>
      </c>
      <c r="AU184" s="59">
        <f>VLOOKUP(S184,'SCORE TALLER'!$A$2:$B$10,2,FALSE)*AU$2</f>
        <v>0.25</v>
      </c>
      <c r="AV184" s="59">
        <f>VLOOKUP(AJ184,'SCORE TALLER'!$AI$2:$AJ$10,2,TRUE)*AV$2</f>
        <v>0.25</v>
      </c>
      <c r="AW184" s="59">
        <f>VLOOKUP(AK184,'SCORE TALLER'!$AK$2:$AL$10,2,TRUE)*AW$2</f>
        <v>0.25</v>
      </c>
      <c r="AX184" s="59">
        <f>VLOOKUP(T184,'SCORE TALLER'!$C$2:$D$10,2,FALSE)*AX$2</f>
        <v>0</v>
      </c>
      <c r="AY184" s="59">
        <f>VLOOKUP(W184,'SCORE TALLER'!$I$2:$J$10,2,TRUE)*AY$2</f>
        <v>0</v>
      </c>
      <c r="AZ184" s="59">
        <f>VLOOKUP(X184,'SCORE TALLER'!$K$2:$L$10,2,TRUE)*AZ$2</f>
        <v>0</v>
      </c>
      <c r="BA184" s="59">
        <f>VLOOKUP(U184,'SCORE TALLER'!$E$2:$F$10,2,FALSE)*BA$2</f>
        <v>0</v>
      </c>
      <c r="BB184" s="59">
        <f>VLOOKUP(Y184,'SCORE TALLER'!$M$2:$N$10,2,TRUE)*BB$2</f>
        <v>0.03</v>
      </c>
      <c r="BC184" s="59">
        <f>VLOOKUP(AA184,'SCORE TALLER'!$Q$2:$R$10,2,FALSE)*BC$2</f>
        <v>0.05</v>
      </c>
      <c r="BD184" s="59">
        <f>VLOOKUP(V184,'SCORE TALLER'!$G$2:$H$10,2,FALSE)*BD$2</f>
        <v>0</v>
      </c>
      <c r="BE184" s="59">
        <f>VLOOKUP(AF184,'SCORE TALLER'!$AA$2:$AB$10,2,FALSE)*BE$2</f>
        <v>0.5</v>
      </c>
      <c r="BF184" s="59">
        <f>VLOOKUP(AL184,'SCORE TALLER'!$AM$2:$AN$10,2,TRUE)*BF$2</f>
        <v>0.1</v>
      </c>
      <c r="BG184" s="67">
        <f t="shared" si="41"/>
        <v>2.2100000000000004</v>
      </c>
      <c r="BH184" s="67" t="str">
        <f>VLOOKUP(BG184,'SCORE TALLER'!$AP$2:$AQ$7,2,TRUE)</f>
        <v>3. Medio</v>
      </c>
      <c r="BI184" s="67" t="str">
        <f t="shared" si="42"/>
        <v>LBZ</v>
      </c>
      <c r="BJ184" s="67" t="str">
        <f t="shared" si="46"/>
        <v>A</v>
      </c>
      <c r="BK184" s="67" t="str">
        <f t="shared" si="43"/>
        <v>E</v>
      </c>
      <c r="BL184" s="86">
        <f t="shared" si="44"/>
        <v>1312147</v>
      </c>
      <c r="BM184" s="86">
        <f t="shared" si="45"/>
        <v>1058000</v>
      </c>
    </row>
    <row r="185" spans="1:65" x14ac:dyDescent="0.3">
      <c r="A185" s="57">
        <v>66068426</v>
      </c>
      <c r="B185" s="12" t="s">
        <v>323</v>
      </c>
      <c r="C185" s="58" t="s">
        <v>105</v>
      </c>
      <c r="D185" s="58" t="s">
        <v>114</v>
      </c>
      <c r="E185" s="58">
        <v>649</v>
      </c>
      <c r="F185" s="58">
        <v>2803292</v>
      </c>
      <c r="G185" s="58">
        <f t="shared" si="33"/>
        <v>1748712</v>
      </c>
      <c r="H185" s="58">
        <f t="shared" si="34"/>
        <v>1748712</v>
      </c>
      <c r="I185" s="58">
        <v>2803000</v>
      </c>
      <c r="J185" s="58">
        <v>106660</v>
      </c>
      <c r="K185" s="58">
        <v>0</v>
      </c>
      <c r="L185" s="58">
        <v>0</v>
      </c>
      <c r="M185" s="58">
        <v>1054580</v>
      </c>
      <c r="N185" s="58">
        <f>VLOOKUP(AD185,'tabla ingresos'!$A$3:$D$15,4,FALSE)</f>
        <v>1000000</v>
      </c>
      <c r="O185" s="58">
        <v>402777.80301088514</v>
      </c>
      <c r="P185" s="58">
        <v>14897000</v>
      </c>
      <c r="Q185" s="58">
        <v>1011000</v>
      </c>
      <c r="R185" s="12">
        <v>76130</v>
      </c>
      <c r="S185" s="12" t="s">
        <v>88</v>
      </c>
      <c r="T185" s="12" t="s">
        <v>89</v>
      </c>
      <c r="U185" s="12" t="s">
        <v>10</v>
      </c>
      <c r="V185" s="12">
        <v>4</v>
      </c>
      <c r="W185" s="12">
        <v>0</v>
      </c>
      <c r="X185" s="12">
        <v>0</v>
      </c>
      <c r="Y185" s="59">
        <v>3.4328767123287673</v>
      </c>
      <c r="Z185" s="59">
        <v>41.473972602739728</v>
      </c>
      <c r="AA185" s="12">
        <v>2</v>
      </c>
      <c r="AB185" s="12">
        <v>0</v>
      </c>
      <c r="AC185" s="12">
        <v>1</v>
      </c>
      <c r="AD185" s="12">
        <v>2</v>
      </c>
      <c r="AE185" s="12">
        <v>1</v>
      </c>
      <c r="AF185" s="58" t="s">
        <v>22</v>
      </c>
      <c r="AG185" s="66">
        <f t="shared" si="35"/>
        <v>0.33962520200725677</v>
      </c>
      <c r="AH185" s="67">
        <f t="shared" si="36"/>
        <v>11.800194666666666</v>
      </c>
      <c r="AI185" s="67">
        <f t="shared" si="37"/>
        <v>0.70348599999999994</v>
      </c>
      <c r="AJ185" s="67">
        <f t="shared" si="38"/>
        <v>1.165808</v>
      </c>
      <c r="AK185" s="67">
        <f t="shared" si="39"/>
        <v>1.165808</v>
      </c>
      <c r="AL185" s="67">
        <f t="shared" si="40"/>
        <v>0.67400000000000004</v>
      </c>
      <c r="AM185" s="59">
        <f>VLOOKUP(AG185,'SCORE TALLER'!$AC$2:$AD$10,2,TRUE)*AM$2</f>
        <v>0</v>
      </c>
      <c r="AN185" s="59">
        <f>VLOOKUP(AD185,'SCORE TALLER'!$W$2:$X$10,2,TRUE)*AN$2</f>
        <v>0.32</v>
      </c>
      <c r="AO185" s="59">
        <f>VLOOKUP(AB185,'SCORE TALLER'!$S$2:$T$10,2,FALSE)*AO$2</f>
        <v>0.05</v>
      </c>
      <c r="AP185" s="59">
        <f>VLOOKUP(AH185,'SCORE TALLER'!$AE$2:$AF$10,2,TRUE)*AP$2</f>
        <v>0.16</v>
      </c>
      <c r="AQ185" s="59">
        <f>VLOOKUP(AI185,'SCORE TALLER'!$AG$2:$AH$10,2,TRUE)*AQ$2</f>
        <v>0.4</v>
      </c>
      <c r="AR185" s="59">
        <f>VLOOKUP(AC185,'SCORE TALLER'!$U$2:$V$10,2,FALSE)*AR$2</f>
        <v>0.05</v>
      </c>
      <c r="AS185" s="59">
        <f>VLOOKUP(AE185,'SCORE TALLER'!$Y$2:$Z$10,2,FALSE)*AS$2</f>
        <v>0.03</v>
      </c>
      <c r="AT185" s="59">
        <f>VLOOKUP(Z185,'SCORE TALLER'!$O$2:$P$10,2,TRUE)*AT$2</f>
        <v>0.03</v>
      </c>
      <c r="AU185" s="59">
        <f>VLOOKUP(S185,'SCORE TALLER'!$A$2:$B$10,2,FALSE)*AU$2</f>
        <v>0.25</v>
      </c>
      <c r="AV185" s="59">
        <f>VLOOKUP(AJ185,'SCORE TALLER'!$AI$2:$AJ$10,2,TRUE)*AV$2</f>
        <v>0.2</v>
      </c>
      <c r="AW185" s="59">
        <f>VLOOKUP(AK185,'SCORE TALLER'!$AK$2:$AL$10,2,TRUE)*AW$2</f>
        <v>0.2</v>
      </c>
      <c r="AX185" s="59">
        <f>VLOOKUP(T185,'SCORE TALLER'!$C$2:$D$10,2,FALSE)*AX$2</f>
        <v>0</v>
      </c>
      <c r="AY185" s="59">
        <f>VLOOKUP(W185,'SCORE TALLER'!$I$2:$J$10,2,TRUE)*AY$2</f>
        <v>0</v>
      </c>
      <c r="AZ185" s="59">
        <f>VLOOKUP(X185,'SCORE TALLER'!$K$2:$L$10,2,TRUE)*AZ$2</f>
        <v>0</v>
      </c>
      <c r="BA185" s="59">
        <f>VLOOKUP(U185,'SCORE TALLER'!$E$2:$F$10,2,FALSE)*BA$2</f>
        <v>0</v>
      </c>
      <c r="BB185" s="59">
        <f>VLOOKUP(Y185,'SCORE TALLER'!$M$2:$N$10,2,TRUE)*BB$2</f>
        <v>0.04</v>
      </c>
      <c r="BC185" s="59">
        <f>VLOOKUP(AA185,'SCORE TALLER'!$Q$2:$R$10,2,FALSE)*BC$2</f>
        <v>0</v>
      </c>
      <c r="BD185" s="59">
        <f>VLOOKUP(V185,'SCORE TALLER'!$G$2:$H$10,2,FALSE)*BD$2</f>
        <v>0</v>
      </c>
      <c r="BE185" s="59">
        <f>VLOOKUP(AF185,'SCORE TALLER'!$AA$2:$AB$10,2,FALSE)*BE$2</f>
        <v>0.5</v>
      </c>
      <c r="BF185" s="59">
        <f>VLOOKUP(AL185,'SCORE TALLER'!$AM$2:$AN$10,2,TRUE)*BF$2</f>
        <v>0.1</v>
      </c>
      <c r="BG185" s="67">
        <f t="shared" si="41"/>
        <v>2.33</v>
      </c>
      <c r="BH185" s="67" t="str">
        <f>VLOOKUP(BG185,'SCORE TALLER'!$AP$2:$AQ$7,2,TRUE)</f>
        <v>3. Medio</v>
      </c>
      <c r="BI185" s="67" t="str">
        <f t="shared" si="42"/>
        <v>LBZ</v>
      </c>
      <c r="BJ185" s="67" t="str">
        <f t="shared" si="46"/>
        <v>A</v>
      </c>
      <c r="BK185" s="67" t="str">
        <f t="shared" si="43"/>
        <v>D</v>
      </c>
      <c r="BL185" s="86">
        <f t="shared" si="44"/>
        <v>1748712</v>
      </c>
      <c r="BM185" s="86">
        <f t="shared" si="45"/>
        <v>1011000</v>
      </c>
    </row>
    <row r="186" spans="1:65" x14ac:dyDescent="0.3">
      <c r="A186" s="57">
        <v>80808082</v>
      </c>
      <c r="B186" s="12" t="s">
        <v>324</v>
      </c>
      <c r="C186" s="58" t="s">
        <v>105</v>
      </c>
      <c r="D186" s="58" t="s">
        <v>30</v>
      </c>
      <c r="E186" s="58"/>
      <c r="F186" s="58">
        <v>11100862</v>
      </c>
      <c r="G186" s="58">
        <f t="shared" si="33"/>
        <v>8355743</v>
      </c>
      <c r="H186" s="58">
        <f t="shared" si="34"/>
        <v>4055743</v>
      </c>
      <c r="I186" s="58">
        <v>11101000</v>
      </c>
      <c r="J186" s="58">
        <v>242887</v>
      </c>
      <c r="K186" s="58">
        <v>0</v>
      </c>
      <c r="L186" s="58">
        <v>4300000</v>
      </c>
      <c r="M186" s="58">
        <v>2745119</v>
      </c>
      <c r="N186" s="58">
        <f>VLOOKUP(AD186,'tabla ingresos'!$A$3:$D$15,4,FALSE)</f>
        <v>1000000</v>
      </c>
      <c r="O186" s="58">
        <v>22333.425475641379</v>
      </c>
      <c r="P186" s="58">
        <v>1004000</v>
      </c>
      <c r="Q186" s="58">
        <v>1004000</v>
      </c>
      <c r="R186" s="12">
        <v>68615</v>
      </c>
      <c r="S186" s="12" t="s">
        <v>87</v>
      </c>
      <c r="T186" s="12" t="s">
        <v>89</v>
      </c>
      <c r="U186" s="12" t="s">
        <v>10</v>
      </c>
      <c r="V186" s="12">
        <v>4</v>
      </c>
      <c r="W186" s="12">
        <v>0</v>
      </c>
      <c r="X186" s="12">
        <v>0</v>
      </c>
      <c r="Y186" s="59">
        <v>7.7178082191780826</v>
      </c>
      <c r="Z186" s="59">
        <v>48.441095890410956</v>
      </c>
      <c r="AA186" s="12">
        <v>1</v>
      </c>
      <c r="AB186" s="12">
        <v>1</v>
      </c>
      <c r="AC186" s="12">
        <v>1</v>
      </c>
      <c r="AD186" s="12">
        <v>2</v>
      </c>
      <c r="AE186" s="12">
        <v>2</v>
      </c>
      <c r="AF186" s="58" t="s">
        <v>0</v>
      </c>
      <c r="AG186" s="66">
        <f t="shared" si="35"/>
        <v>0.17681361698376091</v>
      </c>
      <c r="AH186" s="67">
        <f t="shared" si="36"/>
        <v>8.0699079999999999</v>
      </c>
      <c r="AI186" s="67">
        <f t="shared" si="37"/>
        <v>1.8300793333333334</v>
      </c>
      <c r="AJ186" s="67">
        <f t="shared" si="38"/>
        <v>5.5704953333333336</v>
      </c>
      <c r="AK186" s="67">
        <f t="shared" si="39"/>
        <v>2.7038286666666669</v>
      </c>
      <c r="AL186" s="67">
        <f t="shared" si="40"/>
        <v>0.66933333333333334</v>
      </c>
      <c r="AM186" s="59">
        <f>VLOOKUP(AG186,'SCORE TALLER'!$AC$2:$AD$10,2,TRUE)*AM$2</f>
        <v>0</v>
      </c>
      <c r="AN186" s="59">
        <f>VLOOKUP(AD186,'SCORE TALLER'!$W$2:$X$10,2,TRUE)*AN$2</f>
        <v>0.32</v>
      </c>
      <c r="AO186" s="59">
        <f>VLOOKUP(AB186,'SCORE TALLER'!$S$2:$T$10,2,FALSE)*AO$2</f>
        <v>0.05</v>
      </c>
      <c r="AP186" s="59">
        <f>VLOOKUP(AH186,'SCORE TALLER'!$AE$2:$AF$10,2,TRUE)*AP$2</f>
        <v>0.08</v>
      </c>
      <c r="AQ186" s="59">
        <f>VLOOKUP(AI186,'SCORE TALLER'!$AG$2:$AH$10,2,TRUE)*AQ$2</f>
        <v>0.32</v>
      </c>
      <c r="AR186" s="59">
        <f>VLOOKUP(AC186,'SCORE TALLER'!$U$2:$V$10,2,FALSE)*AR$2</f>
        <v>0.05</v>
      </c>
      <c r="AS186" s="59">
        <f>VLOOKUP(AE186,'SCORE TALLER'!$Y$2:$Z$10,2,FALSE)*AS$2</f>
        <v>0.01</v>
      </c>
      <c r="AT186" s="59">
        <f>VLOOKUP(Z186,'SCORE TALLER'!$O$2:$P$10,2,TRUE)*AT$2</f>
        <v>0.02</v>
      </c>
      <c r="AU186" s="59">
        <f>VLOOKUP(S186,'SCORE TALLER'!$A$2:$B$10,2,FALSE)*AU$2</f>
        <v>0.15000000000000002</v>
      </c>
      <c r="AV186" s="59">
        <f>VLOOKUP(AJ186,'SCORE TALLER'!$AI$2:$AJ$10,2,TRUE)*AV$2</f>
        <v>0</v>
      </c>
      <c r="AW186" s="59">
        <f>VLOOKUP(AK186,'SCORE TALLER'!$AK$2:$AL$10,2,TRUE)*AW$2</f>
        <v>0.15000000000000002</v>
      </c>
      <c r="AX186" s="59">
        <f>VLOOKUP(T186,'SCORE TALLER'!$C$2:$D$10,2,FALSE)*AX$2</f>
        <v>0</v>
      </c>
      <c r="AY186" s="59">
        <f>VLOOKUP(W186,'SCORE TALLER'!$I$2:$J$10,2,TRUE)*AY$2</f>
        <v>0</v>
      </c>
      <c r="AZ186" s="59">
        <f>VLOOKUP(X186,'SCORE TALLER'!$K$2:$L$10,2,TRUE)*AZ$2</f>
        <v>0</v>
      </c>
      <c r="BA186" s="59">
        <f>VLOOKUP(U186,'SCORE TALLER'!$E$2:$F$10,2,FALSE)*BA$2</f>
        <v>0</v>
      </c>
      <c r="BB186" s="59">
        <f>VLOOKUP(Y186,'SCORE TALLER'!$M$2:$N$10,2,TRUE)*BB$2</f>
        <v>0.02</v>
      </c>
      <c r="BC186" s="59">
        <f>VLOOKUP(AA186,'SCORE TALLER'!$Q$2:$R$10,2,FALSE)*BC$2</f>
        <v>0.05</v>
      </c>
      <c r="BD186" s="59">
        <f>VLOOKUP(V186,'SCORE TALLER'!$G$2:$H$10,2,FALSE)*BD$2</f>
        <v>0</v>
      </c>
      <c r="BE186" s="59">
        <f>VLOOKUP(AF186,'SCORE TALLER'!$AA$2:$AB$10,2,FALSE)*BE$2</f>
        <v>0.5</v>
      </c>
      <c r="BF186" s="59">
        <f>VLOOKUP(AL186,'SCORE TALLER'!$AM$2:$AN$10,2,TRUE)*BF$2</f>
        <v>0.1</v>
      </c>
      <c r="BG186" s="67">
        <f t="shared" si="41"/>
        <v>1.82</v>
      </c>
      <c r="BH186" s="67" t="str">
        <f>VLOOKUP(BG186,'SCORE TALLER'!$AP$2:$AQ$7,2,TRUE)</f>
        <v>2. Normal</v>
      </c>
      <c r="BI186" s="67" t="str">
        <f t="shared" si="42"/>
        <v>LBZ</v>
      </c>
      <c r="BJ186" s="67" t="str">
        <f t="shared" si="46"/>
        <v>A</v>
      </c>
      <c r="BK186" s="67" t="str">
        <f t="shared" si="43"/>
        <v>E</v>
      </c>
      <c r="BL186" s="86">
        <f t="shared" si="44"/>
        <v>4055743</v>
      </c>
      <c r="BM186" s="86">
        <f t="shared" si="45"/>
        <v>1004000</v>
      </c>
    </row>
    <row r="187" spans="1:65" x14ac:dyDescent="0.3">
      <c r="A187" s="57">
        <v>42882640</v>
      </c>
      <c r="B187" s="12" t="s">
        <v>325</v>
      </c>
      <c r="C187" s="58" t="s">
        <v>105</v>
      </c>
      <c r="D187" s="58" t="s">
        <v>30</v>
      </c>
      <c r="E187" s="58">
        <v>1602908</v>
      </c>
      <c r="F187" s="58">
        <v>13803272</v>
      </c>
      <c r="G187" s="58">
        <f t="shared" si="33"/>
        <v>9926325</v>
      </c>
      <c r="H187" s="58">
        <f t="shared" si="34"/>
        <v>4598679</v>
      </c>
      <c r="I187" s="58">
        <v>13803000</v>
      </c>
      <c r="J187" s="58">
        <v>397932</v>
      </c>
      <c r="K187" s="58">
        <v>0</v>
      </c>
      <c r="L187" s="58">
        <v>5327646</v>
      </c>
      <c r="M187" s="58">
        <v>3876947</v>
      </c>
      <c r="N187" s="58">
        <f>VLOOKUP(AD187,'tabla ingresos'!$A$3:$D$15,4,FALSE)</f>
        <v>1000000</v>
      </c>
      <c r="O187" s="58">
        <v>653716.29093510297</v>
      </c>
      <c r="P187" s="58">
        <v>28631000</v>
      </c>
      <c r="Q187" s="58">
        <v>991000</v>
      </c>
      <c r="R187" s="12">
        <v>5266</v>
      </c>
      <c r="S187" s="12" t="s">
        <v>87</v>
      </c>
      <c r="T187" s="12" t="s">
        <v>89</v>
      </c>
      <c r="U187" s="12" t="s">
        <v>10</v>
      </c>
      <c r="V187" s="12">
        <v>4</v>
      </c>
      <c r="W187" s="12">
        <v>0</v>
      </c>
      <c r="X187" s="12">
        <v>0</v>
      </c>
      <c r="Y187" s="59">
        <v>7.6356164383561644</v>
      </c>
      <c r="Z187" s="59">
        <v>52.68767123287671</v>
      </c>
      <c r="AA187" s="12">
        <v>1</v>
      </c>
      <c r="AB187" s="12">
        <v>2</v>
      </c>
      <c r="AC187" s="12">
        <v>3</v>
      </c>
      <c r="AD187" s="12">
        <v>2</v>
      </c>
      <c r="AE187" s="12">
        <v>1</v>
      </c>
      <c r="AF187" s="58" t="s">
        <v>22</v>
      </c>
      <c r="AG187" s="66">
        <f t="shared" si="35"/>
        <v>0.70109886062340188</v>
      </c>
      <c r="AH187" s="67">
        <f t="shared" si="36"/>
        <v>28.289514666666665</v>
      </c>
      <c r="AI187" s="67">
        <f t="shared" si="37"/>
        <v>3.6532366666666665</v>
      </c>
      <c r="AJ187" s="67">
        <f t="shared" si="38"/>
        <v>6.6175499999999996</v>
      </c>
      <c r="AK187" s="67">
        <f t="shared" si="39"/>
        <v>3.0657860000000001</v>
      </c>
      <c r="AL187" s="67">
        <f t="shared" si="40"/>
        <v>0.66066666666666662</v>
      </c>
      <c r="AM187" s="59">
        <f>VLOOKUP(AG187,'SCORE TALLER'!$AC$2:$AD$10,2,TRUE)*AM$2</f>
        <v>0.24</v>
      </c>
      <c r="AN187" s="59">
        <f>VLOOKUP(AD187,'SCORE TALLER'!$W$2:$X$10,2,TRUE)*AN$2</f>
        <v>0.32</v>
      </c>
      <c r="AO187" s="59">
        <f>VLOOKUP(AB187,'SCORE TALLER'!$S$2:$T$10,2,FALSE)*AO$2</f>
        <v>0.04</v>
      </c>
      <c r="AP187" s="59">
        <f>VLOOKUP(AH187,'SCORE TALLER'!$AE$2:$AF$10,2,TRUE)*AP$2</f>
        <v>0.4</v>
      </c>
      <c r="AQ187" s="59">
        <f>VLOOKUP(AI187,'SCORE TALLER'!$AG$2:$AH$10,2,TRUE)*AQ$2</f>
        <v>0.16</v>
      </c>
      <c r="AR187" s="59">
        <f>VLOOKUP(AC187,'SCORE TALLER'!$U$2:$V$10,2,FALSE)*AR$2</f>
        <v>0.03</v>
      </c>
      <c r="AS187" s="59">
        <f>VLOOKUP(AE187,'SCORE TALLER'!$Y$2:$Z$10,2,FALSE)*AS$2</f>
        <v>0.03</v>
      </c>
      <c r="AT187" s="59">
        <f>VLOOKUP(Z187,'SCORE TALLER'!$O$2:$P$10,2,TRUE)*AT$2</f>
        <v>0.02</v>
      </c>
      <c r="AU187" s="59">
        <f>VLOOKUP(S187,'SCORE TALLER'!$A$2:$B$10,2,FALSE)*AU$2</f>
        <v>0.15000000000000002</v>
      </c>
      <c r="AV187" s="59">
        <f>VLOOKUP(AJ187,'SCORE TALLER'!$AI$2:$AJ$10,2,TRUE)*AV$2</f>
        <v>0</v>
      </c>
      <c r="AW187" s="59">
        <f>VLOOKUP(AK187,'SCORE TALLER'!$AK$2:$AL$10,2,TRUE)*AW$2</f>
        <v>0.1</v>
      </c>
      <c r="AX187" s="59">
        <f>VLOOKUP(T187,'SCORE TALLER'!$C$2:$D$10,2,FALSE)*AX$2</f>
        <v>0</v>
      </c>
      <c r="AY187" s="59">
        <f>VLOOKUP(W187,'SCORE TALLER'!$I$2:$J$10,2,TRUE)*AY$2</f>
        <v>0</v>
      </c>
      <c r="AZ187" s="59">
        <f>VLOOKUP(X187,'SCORE TALLER'!$K$2:$L$10,2,TRUE)*AZ$2</f>
        <v>0</v>
      </c>
      <c r="BA187" s="59">
        <f>VLOOKUP(U187,'SCORE TALLER'!$E$2:$F$10,2,FALSE)*BA$2</f>
        <v>0</v>
      </c>
      <c r="BB187" s="59">
        <f>VLOOKUP(Y187,'SCORE TALLER'!$M$2:$N$10,2,TRUE)*BB$2</f>
        <v>0.02</v>
      </c>
      <c r="BC187" s="59">
        <f>VLOOKUP(AA187,'SCORE TALLER'!$Q$2:$R$10,2,FALSE)*BC$2</f>
        <v>0.05</v>
      </c>
      <c r="BD187" s="59">
        <f>VLOOKUP(V187,'SCORE TALLER'!$G$2:$H$10,2,FALSE)*BD$2</f>
        <v>0</v>
      </c>
      <c r="BE187" s="59">
        <f>VLOOKUP(AF187,'SCORE TALLER'!$AA$2:$AB$10,2,FALSE)*BE$2</f>
        <v>0.5</v>
      </c>
      <c r="BF187" s="59">
        <f>VLOOKUP(AL187,'SCORE TALLER'!$AM$2:$AN$10,2,TRUE)*BF$2</f>
        <v>0.1</v>
      </c>
      <c r="BG187" s="67">
        <f t="shared" si="41"/>
        <v>2.1600000000000006</v>
      </c>
      <c r="BH187" s="67" t="str">
        <f>VLOOKUP(BG187,'SCORE TALLER'!$AP$2:$AQ$7,2,TRUE)</f>
        <v>3. Medio</v>
      </c>
      <c r="BI187" s="67" t="str">
        <f t="shared" si="42"/>
        <v>LBZ</v>
      </c>
      <c r="BJ187" s="67" t="str">
        <f t="shared" si="46"/>
        <v>A</v>
      </c>
      <c r="BK187" s="67" t="str">
        <f t="shared" si="43"/>
        <v>D</v>
      </c>
      <c r="BL187" s="86">
        <f t="shared" si="44"/>
        <v>4598679</v>
      </c>
      <c r="BM187" s="86">
        <f t="shared" si="45"/>
        <v>991000</v>
      </c>
    </row>
    <row r="188" spans="1:65" x14ac:dyDescent="0.3">
      <c r="A188" s="57">
        <v>64428848</v>
      </c>
      <c r="B188" s="12" t="s">
        <v>326</v>
      </c>
      <c r="C188" s="58" t="s">
        <v>105</v>
      </c>
      <c r="D188" s="58" t="s">
        <v>30</v>
      </c>
      <c r="E188" s="58"/>
      <c r="F188" s="58">
        <v>11911314</v>
      </c>
      <c r="G188" s="58">
        <f t="shared" si="33"/>
        <v>8541314</v>
      </c>
      <c r="H188" s="58">
        <f t="shared" si="34"/>
        <v>2841314</v>
      </c>
      <c r="I188" s="58">
        <v>11911000</v>
      </c>
      <c r="J188" s="58">
        <v>560886</v>
      </c>
      <c r="K188" s="58">
        <v>0</v>
      </c>
      <c r="L188" s="58">
        <v>5700000</v>
      </c>
      <c r="M188" s="58">
        <v>3370000</v>
      </c>
      <c r="N188" s="58">
        <f>VLOOKUP(AD188,'tabla ingresos'!$A$3:$D$15,4,FALSE)</f>
        <v>4000000</v>
      </c>
      <c r="O188" s="58">
        <v>414262.16953366838</v>
      </c>
      <c r="P188" s="58">
        <v>14451000</v>
      </c>
      <c r="Q188" s="58">
        <v>3963000</v>
      </c>
      <c r="R188" s="12">
        <v>68276</v>
      </c>
      <c r="S188" s="12" t="s">
        <v>87</v>
      </c>
      <c r="T188" s="12" t="s">
        <v>89</v>
      </c>
      <c r="U188" s="12" t="s">
        <v>10</v>
      </c>
      <c r="V188" s="12">
        <v>4</v>
      </c>
      <c r="W188" s="12">
        <v>0</v>
      </c>
      <c r="X188" s="12">
        <v>0</v>
      </c>
      <c r="Y188" s="59">
        <v>14.843835616438357</v>
      </c>
      <c r="Z188" s="59">
        <v>57.035616438356165</v>
      </c>
      <c r="AA188" s="12">
        <v>2</v>
      </c>
      <c r="AB188" s="12">
        <v>2</v>
      </c>
      <c r="AC188" s="12">
        <v>2</v>
      </c>
      <c r="AD188" s="12">
        <v>5</v>
      </c>
      <c r="AE188" s="12">
        <v>3</v>
      </c>
      <c r="AF188" s="58" t="s">
        <v>0</v>
      </c>
      <c r="AG188" s="66">
        <f t="shared" si="35"/>
        <v>0.16252469492227806</v>
      </c>
      <c r="AH188" s="67">
        <f t="shared" si="36"/>
        <v>4.3937189999999999</v>
      </c>
      <c r="AI188" s="67">
        <f t="shared" si="37"/>
        <v>0.56166666666666665</v>
      </c>
      <c r="AJ188" s="67">
        <f t="shared" si="38"/>
        <v>1.4235523333333333</v>
      </c>
      <c r="AK188" s="67">
        <f t="shared" si="39"/>
        <v>0.47355233333333335</v>
      </c>
      <c r="AL188" s="67">
        <f t="shared" si="40"/>
        <v>0.66049999999999998</v>
      </c>
      <c r="AM188" s="59">
        <f>VLOOKUP(AG188,'SCORE TALLER'!$AC$2:$AD$10,2,TRUE)*AM$2</f>
        <v>0</v>
      </c>
      <c r="AN188" s="59">
        <f>VLOOKUP(AD188,'SCORE TALLER'!$W$2:$X$10,2,TRUE)*AN$2</f>
        <v>0.24</v>
      </c>
      <c r="AO188" s="59">
        <f>VLOOKUP(AB188,'SCORE TALLER'!$S$2:$T$10,2,FALSE)*AO$2</f>
        <v>0.04</v>
      </c>
      <c r="AP188" s="59">
        <f>VLOOKUP(AH188,'SCORE TALLER'!$AE$2:$AF$10,2,TRUE)*AP$2</f>
        <v>0</v>
      </c>
      <c r="AQ188" s="59">
        <f>VLOOKUP(AI188,'SCORE TALLER'!$AG$2:$AH$10,2,TRUE)*AQ$2</f>
        <v>0.4</v>
      </c>
      <c r="AR188" s="59">
        <f>VLOOKUP(AC188,'SCORE TALLER'!$U$2:$V$10,2,FALSE)*AR$2</f>
        <v>0.04</v>
      </c>
      <c r="AS188" s="59">
        <f>VLOOKUP(AE188,'SCORE TALLER'!$Y$2:$Z$10,2,FALSE)*AS$2</f>
        <v>0.02</v>
      </c>
      <c r="AT188" s="59">
        <f>VLOOKUP(Z188,'SCORE TALLER'!$O$2:$P$10,2,TRUE)*AT$2</f>
        <v>0.01</v>
      </c>
      <c r="AU188" s="59">
        <f>VLOOKUP(S188,'SCORE TALLER'!$A$2:$B$10,2,FALSE)*AU$2</f>
        <v>0.15000000000000002</v>
      </c>
      <c r="AV188" s="59">
        <f>VLOOKUP(AJ188,'SCORE TALLER'!$AI$2:$AJ$10,2,TRUE)*AV$2</f>
        <v>0.2</v>
      </c>
      <c r="AW188" s="59">
        <f>VLOOKUP(AK188,'SCORE TALLER'!$AK$2:$AL$10,2,TRUE)*AW$2</f>
        <v>0.25</v>
      </c>
      <c r="AX188" s="59">
        <f>VLOOKUP(T188,'SCORE TALLER'!$C$2:$D$10,2,FALSE)*AX$2</f>
        <v>0</v>
      </c>
      <c r="AY188" s="59">
        <f>VLOOKUP(W188,'SCORE TALLER'!$I$2:$J$10,2,TRUE)*AY$2</f>
        <v>0</v>
      </c>
      <c r="AZ188" s="59">
        <f>VLOOKUP(X188,'SCORE TALLER'!$K$2:$L$10,2,TRUE)*AZ$2</f>
        <v>0</v>
      </c>
      <c r="BA188" s="59">
        <f>VLOOKUP(U188,'SCORE TALLER'!$E$2:$F$10,2,FALSE)*BA$2</f>
        <v>0</v>
      </c>
      <c r="BB188" s="59">
        <f>VLOOKUP(Y188,'SCORE TALLER'!$M$2:$N$10,2,TRUE)*BB$2</f>
        <v>0</v>
      </c>
      <c r="BC188" s="59">
        <f>VLOOKUP(AA188,'SCORE TALLER'!$Q$2:$R$10,2,FALSE)*BC$2</f>
        <v>0</v>
      </c>
      <c r="BD188" s="59">
        <f>VLOOKUP(V188,'SCORE TALLER'!$G$2:$H$10,2,FALSE)*BD$2</f>
        <v>0</v>
      </c>
      <c r="BE188" s="59">
        <f>VLOOKUP(AF188,'SCORE TALLER'!$AA$2:$AB$10,2,FALSE)*BE$2</f>
        <v>0.5</v>
      </c>
      <c r="BF188" s="59">
        <f>VLOOKUP(AL188,'SCORE TALLER'!$AM$2:$AN$10,2,TRUE)*BF$2</f>
        <v>0.1</v>
      </c>
      <c r="BG188" s="67">
        <f t="shared" si="41"/>
        <v>1.9500000000000002</v>
      </c>
      <c r="BH188" s="67" t="str">
        <f>VLOOKUP(BG188,'SCORE TALLER'!$AP$2:$AQ$7,2,TRUE)</f>
        <v>2. Normal</v>
      </c>
      <c r="BI188" s="67" t="str">
        <f t="shared" si="42"/>
        <v>LBZ</v>
      </c>
      <c r="BJ188" s="67" t="str">
        <f t="shared" si="46"/>
        <v>A</v>
      </c>
      <c r="BK188" s="67" t="str">
        <f t="shared" si="43"/>
        <v>E</v>
      </c>
      <c r="BL188" s="86">
        <f t="shared" si="44"/>
        <v>2841314</v>
      </c>
      <c r="BM188" s="86">
        <f t="shared" si="45"/>
        <v>3963000</v>
      </c>
    </row>
    <row r="189" spans="1:65" x14ac:dyDescent="0.3">
      <c r="A189" s="57">
        <v>2224626688</v>
      </c>
      <c r="B189" s="12" t="s">
        <v>327</v>
      </c>
      <c r="C189" s="58" t="s">
        <v>105</v>
      </c>
      <c r="D189" s="58" t="s">
        <v>115</v>
      </c>
      <c r="E189" s="58">
        <v>435086</v>
      </c>
      <c r="F189" s="58">
        <v>6866626</v>
      </c>
      <c r="G189" s="58">
        <f t="shared" si="33"/>
        <v>4605822</v>
      </c>
      <c r="H189" s="58">
        <f t="shared" si="34"/>
        <v>2605822</v>
      </c>
      <c r="I189" s="58">
        <v>5380000</v>
      </c>
      <c r="J189" s="58">
        <v>290100</v>
      </c>
      <c r="K189" s="58">
        <v>0</v>
      </c>
      <c r="L189" s="58">
        <v>2000000</v>
      </c>
      <c r="M189" s="58">
        <v>2260804</v>
      </c>
      <c r="N189" s="58">
        <f>VLOOKUP(AD189,'tabla ingresos'!$A$3:$D$15,4,FALSE)</f>
        <v>1000000</v>
      </c>
      <c r="O189" s="58">
        <v>21999.758760367855</v>
      </c>
      <c r="P189" s="58">
        <v>989000</v>
      </c>
      <c r="Q189" s="58">
        <v>989000</v>
      </c>
      <c r="R189" s="12">
        <v>76130</v>
      </c>
      <c r="S189" s="12" t="s">
        <v>87</v>
      </c>
      <c r="T189" s="12" t="s">
        <v>89</v>
      </c>
      <c r="U189" s="12" t="s">
        <v>10</v>
      </c>
      <c r="V189" s="12">
        <v>4</v>
      </c>
      <c r="W189" s="12">
        <v>0</v>
      </c>
      <c r="X189" s="12">
        <v>0</v>
      </c>
      <c r="Y189" s="59">
        <v>3.7205479452054795</v>
      </c>
      <c r="Z189" s="59">
        <v>35.016438356164386</v>
      </c>
      <c r="AA189" s="12">
        <v>2</v>
      </c>
      <c r="AB189" s="12">
        <v>0</v>
      </c>
      <c r="AC189" s="12">
        <v>1</v>
      </c>
      <c r="AD189" s="12">
        <v>2</v>
      </c>
      <c r="AE189" s="12">
        <v>3</v>
      </c>
      <c r="AF189" s="58" t="s">
        <v>0</v>
      </c>
      <c r="AG189" s="66">
        <f t="shared" si="35"/>
        <v>0.20806650584024525</v>
      </c>
      <c r="AH189" s="67">
        <f t="shared" si="36"/>
        <v>5.2370840000000003</v>
      </c>
      <c r="AI189" s="67">
        <f t="shared" si="37"/>
        <v>1.7972600000000001</v>
      </c>
      <c r="AJ189" s="67">
        <f t="shared" si="38"/>
        <v>3.0705480000000001</v>
      </c>
      <c r="AK189" s="67">
        <f t="shared" si="39"/>
        <v>1.7372146666666666</v>
      </c>
      <c r="AL189" s="67">
        <f t="shared" si="40"/>
        <v>0.65933333333333333</v>
      </c>
      <c r="AM189" s="59">
        <f>VLOOKUP(AG189,'SCORE TALLER'!$AC$2:$AD$10,2,TRUE)*AM$2</f>
        <v>0</v>
      </c>
      <c r="AN189" s="59">
        <f>VLOOKUP(AD189,'SCORE TALLER'!$W$2:$X$10,2,TRUE)*AN$2</f>
        <v>0.32</v>
      </c>
      <c r="AO189" s="59">
        <f>VLOOKUP(AB189,'SCORE TALLER'!$S$2:$T$10,2,FALSE)*AO$2</f>
        <v>0.05</v>
      </c>
      <c r="AP189" s="59">
        <f>VLOOKUP(AH189,'SCORE TALLER'!$AE$2:$AF$10,2,TRUE)*AP$2</f>
        <v>0.08</v>
      </c>
      <c r="AQ189" s="59">
        <f>VLOOKUP(AI189,'SCORE TALLER'!$AG$2:$AH$10,2,TRUE)*AQ$2</f>
        <v>0.32</v>
      </c>
      <c r="AR189" s="59">
        <f>VLOOKUP(AC189,'SCORE TALLER'!$U$2:$V$10,2,FALSE)*AR$2</f>
        <v>0.05</v>
      </c>
      <c r="AS189" s="59">
        <f>VLOOKUP(AE189,'SCORE TALLER'!$Y$2:$Z$10,2,FALSE)*AS$2</f>
        <v>0.02</v>
      </c>
      <c r="AT189" s="59">
        <f>VLOOKUP(Z189,'SCORE TALLER'!$O$2:$P$10,2,TRUE)*AT$2</f>
        <v>0.03</v>
      </c>
      <c r="AU189" s="59">
        <f>VLOOKUP(S189,'SCORE TALLER'!$A$2:$B$10,2,FALSE)*AU$2</f>
        <v>0.15000000000000002</v>
      </c>
      <c r="AV189" s="59">
        <f>VLOOKUP(AJ189,'SCORE TALLER'!$AI$2:$AJ$10,2,TRUE)*AV$2</f>
        <v>0.1</v>
      </c>
      <c r="AW189" s="59">
        <f>VLOOKUP(AK189,'SCORE TALLER'!$AK$2:$AL$10,2,TRUE)*AW$2</f>
        <v>0.2</v>
      </c>
      <c r="AX189" s="59">
        <f>VLOOKUP(T189,'SCORE TALLER'!$C$2:$D$10,2,FALSE)*AX$2</f>
        <v>0</v>
      </c>
      <c r="AY189" s="59">
        <f>VLOOKUP(W189,'SCORE TALLER'!$I$2:$J$10,2,TRUE)*AY$2</f>
        <v>0</v>
      </c>
      <c r="AZ189" s="59">
        <f>VLOOKUP(X189,'SCORE TALLER'!$K$2:$L$10,2,TRUE)*AZ$2</f>
        <v>0</v>
      </c>
      <c r="BA189" s="59">
        <f>VLOOKUP(U189,'SCORE TALLER'!$E$2:$F$10,2,FALSE)*BA$2</f>
        <v>0</v>
      </c>
      <c r="BB189" s="59">
        <f>VLOOKUP(Y189,'SCORE TALLER'!$M$2:$N$10,2,TRUE)*BB$2</f>
        <v>0.04</v>
      </c>
      <c r="BC189" s="59">
        <f>VLOOKUP(AA189,'SCORE TALLER'!$Q$2:$R$10,2,FALSE)*BC$2</f>
        <v>0</v>
      </c>
      <c r="BD189" s="59">
        <f>VLOOKUP(V189,'SCORE TALLER'!$G$2:$H$10,2,FALSE)*BD$2</f>
        <v>0</v>
      </c>
      <c r="BE189" s="59">
        <f>VLOOKUP(AF189,'SCORE TALLER'!$AA$2:$AB$10,2,FALSE)*BE$2</f>
        <v>0.5</v>
      </c>
      <c r="BF189" s="59">
        <f>VLOOKUP(AL189,'SCORE TALLER'!$AM$2:$AN$10,2,TRUE)*BF$2</f>
        <v>0.1</v>
      </c>
      <c r="BG189" s="67">
        <f t="shared" si="41"/>
        <v>1.9600000000000002</v>
      </c>
      <c r="BH189" s="67" t="str">
        <f>VLOOKUP(BG189,'SCORE TALLER'!$AP$2:$AQ$7,2,TRUE)</f>
        <v>2. Normal</v>
      </c>
      <c r="BI189" s="67" t="str">
        <f t="shared" si="42"/>
        <v>LBZ</v>
      </c>
      <c r="BJ189" s="67" t="str">
        <f t="shared" si="46"/>
        <v>A</v>
      </c>
      <c r="BK189" s="67" t="str">
        <f t="shared" si="43"/>
        <v>E</v>
      </c>
      <c r="BL189" s="86">
        <f t="shared" si="44"/>
        <v>2605822</v>
      </c>
      <c r="BM189" s="86">
        <f t="shared" si="45"/>
        <v>989000</v>
      </c>
    </row>
    <row r="190" spans="1:65" x14ac:dyDescent="0.3">
      <c r="A190" s="57">
        <v>2004828862</v>
      </c>
      <c r="B190" s="12" t="s">
        <v>328</v>
      </c>
      <c r="C190" s="58" t="s">
        <v>105</v>
      </c>
      <c r="D190" s="58" t="s">
        <v>115</v>
      </c>
      <c r="E190" s="58">
        <v>561000</v>
      </c>
      <c r="F190" s="58">
        <v>2707411</v>
      </c>
      <c r="G190" s="58">
        <f t="shared" si="33"/>
        <v>2407595</v>
      </c>
      <c r="H190" s="58">
        <f t="shared" si="34"/>
        <v>2407595</v>
      </c>
      <c r="I190" s="58">
        <v>2707000</v>
      </c>
      <c r="J190" s="58">
        <v>131789</v>
      </c>
      <c r="K190" s="58">
        <v>0</v>
      </c>
      <c r="L190" s="58">
        <v>0</v>
      </c>
      <c r="M190" s="58">
        <v>299816</v>
      </c>
      <c r="N190" s="58">
        <f>VLOOKUP(AD190,'tabla ingresos'!$A$3:$D$15,4,FALSE)</f>
        <v>1000000</v>
      </c>
      <c r="O190" s="58">
        <v>21933.025417313147</v>
      </c>
      <c r="P190" s="58">
        <v>986000</v>
      </c>
      <c r="Q190" s="58">
        <v>986000</v>
      </c>
      <c r="R190" s="12">
        <v>23001</v>
      </c>
      <c r="S190" s="12" t="s">
        <v>88</v>
      </c>
      <c r="T190" s="12" t="s">
        <v>89</v>
      </c>
      <c r="U190" s="12" t="s">
        <v>10</v>
      </c>
      <c r="V190" s="12">
        <v>4</v>
      </c>
      <c r="W190" s="12">
        <v>0</v>
      </c>
      <c r="X190" s="12">
        <v>0</v>
      </c>
      <c r="Y190" s="59">
        <v>0.90136986301369859</v>
      </c>
      <c r="Z190" s="59">
        <v>30.008219178082193</v>
      </c>
      <c r="AA190" s="12">
        <v>1</v>
      </c>
      <c r="AB190" s="12">
        <v>2</v>
      </c>
      <c r="AC190" s="12">
        <v>1</v>
      </c>
      <c r="AD190" s="12">
        <v>2</v>
      </c>
      <c r="AE190" s="12">
        <v>1</v>
      </c>
      <c r="AF190" s="58" t="s">
        <v>0</v>
      </c>
      <c r="AG190" s="66">
        <f t="shared" si="35"/>
        <v>0.10248135027820877</v>
      </c>
      <c r="AH190" s="67">
        <f t="shared" si="36"/>
        <v>2.4622739999999999</v>
      </c>
      <c r="AI190" s="67">
        <f t="shared" si="37"/>
        <v>0.57387733333333335</v>
      </c>
      <c r="AJ190" s="67">
        <f t="shared" si="38"/>
        <v>1.6050633333333333</v>
      </c>
      <c r="AK190" s="67">
        <f t="shared" si="39"/>
        <v>1.6050633333333333</v>
      </c>
      <c r="AL190" s="67">
        <f t="shared" si="40"/>
        <v>0.65733333333333333</v>
      </c>
      <c r="AM190" s="59">
        <f>VLOOKUP(AG190,'SCORE TALLER'!$AC$2:$AD$10,2,TRUE)*AM$2</f>
        <v>0</v>
      </c>
      <c r="AN190" s="59">
        <f>VLOOKUP(AD190,'SCORE TALLER'!$W$2:$X$10,2,TRUE)*AN$2</f>
        <v>0.32</v>
      </c>
      <c r="AO190" s="59">
        <f>VLOOKUP(AB190,'SCORE TALLER'!$S$2:$T$10,2,FALSE)*AO$2</f>
        <v>0.04</v>
      </c>
      <c r="AP190" s="59">
        <f>VLOOKUP(AH190,'SCORE TALLER'!$AE$2:$AF$10,2,TRUE)*AP$2</f>
        <v>0</v>
      </c>
      <c r="AQ190" s="59">
        <f>VLOOKUP(AI190,'SCORE TALLER'!$AG$2:$AH$10,2,TRUE)*AQ$2</f>
        <v>0.4</v>
      </c>
      <c r="AR190" s="59">
        <f>VLOOKUP(AC190,'SCORE TALLER'!$U$2:$V$10,2,FALSE)*AR$2</f>
        <v>0.05</v>
      </c>
      <c r="AS190" s="59">
        <f>VLOOKUP(AE190,'SCORE TALLER'!$Y$2:$Z$10,2,FALSE)*AS$2</f>
        <v>0.03</v>
      </c>
      <c r="AT190" s="59">
        <f>VLOOKUP(Z190,'SCORE TALLER'!$O$2:$P$10,2,TRUE)*AT$2</f>
        <v>0.04</v>
      </c>
      <c r="AU190" s="59">
        <f>VLOOKUP(S190,'SCORE TALLER'!$A$2:$B$10,2,FALSE)*AU$2</f>
        <v>0.25</v>
      </c>
      <c r="AV190" s="59">
        <f>VLOOKUP(AJ190,'SCORE TALLER'!$AI$2:$AJ$10,2,TRUE)*AV$2</f>
        <v>0.2</v>
      </c>
      <c r="AW190" s="59">
        <f>VLOOKUP(AK190,'SCORE TALLER'!$AK$2:$AL$10,2,TRUE)*AW$2</f>
        <v>0.2</v>
      </c>
      <c r="AX190" s="59">
        <f>VLOOKUP(T190,'SCORE TALLER'!$C$2:$D$10,2,FALSE)*AX$2</f>
        <v>0</v>
      </c>
      <c r="AY190" s="59">
        <f>VLOOKUP(W190,'SCORE TALLER'!$I$2:$J$10,2,TRUE)*AY$2</f>
        <v>0</v>
      </c>
      <c r="AZ190" s="59">
        <f>VLOOKUP(X190,'SCORE TALLER'!$K$2:$L$10,2,TRUE)*AZ$2</f>
        <v>0</v>
      </c>
      <c r="BA190" s="59">
        <f>VLOOKUP(U190,'SCORE TALLER'!$E$2:$F$10,2,FALSE)*BA$2</f>
        <v>0</v>
      </c>
      <c r="BB190" s="59">
        <f>VLOOKUP(Y190,'SCORE TALLER'!$M$2:$N$10,2,TRUE)*BB$2</f>
        <v>0.05</v>
      </c>
      <c r="BC190" s="59">
        <f>VLOOKUP(AA190,'SCORE TALLER'!$Q$2:$R$10,2,FALSE)*BC$2</f>
        <v>0.05</v>
      </c>
      <c r="BD190" s="59">
        <f>VLOOKUP(V190,'SCORE TALLER'!$G$2:$H$10,2,FALSE)*BD$2</f>
        <v>0</v>
      </c>
      <c r="BE190" s="59">
        <f>VLOOKUP(AF190,'SCORE TALLER'!$AA$2:$AB$10,2,FALSE)*BE$2</f>
        <v>0.5</v>
      </c>
      <c r="BF190" s="59">
        <f>VLOOKUP(AL190,'SCORE TALLER'!$AM$2:$AN$10,2,TRUE)*BF$2</f>
        <v>0.1</v>
      </c>
      <c r="BG190" s="67">
        <f t="shared" si="41"/>
        <v>2.23</v>
      </c>
      <c r="BH190" s="67" t="str">
        <f>VLOOKUP(BG190,'SCORE TALLER'!$AP$2:$AQ$7,2,TRUE)</f>
        <v>3. Medio</v>
      </c>
      <c r="BI190" s="67" t="str">
        <f t="shared" si="42"/>
        <v>LBZ</v>
      </c>
      <c r="BJ190" s="67" t="str">
        <f t="shared" ref="BJ190:BJ204" si="47">+U190</f>
        <v>A</v>
      </c>
      <c r="BK190" s="67" t="str">
        <f t="shared" si="43"/>
        <v>E</v>
      </c>
      <c r="BL190" s="86">
        <f t="shared" si="44"/>
        <v>2407595</v>
      </c>
      <c r="BM190" s="86">
        <f t="shared" si="45"/>
        <v>986000</v>
      </c>
    </row>
    <row r="191" spans="1:65" x14ac:dyDescent="0.3">
      <c r="A191" s="57">
        <v>2024280642</v>
      </c>
      <c r="B191" s="12" t="s">
        <v>329</v>
      </c>
      <c r="C191" s="58" t="s">
        <v>105</v>
      </c>
      <c r="D191" s="58" t="s">
        <v>114</v>
      </c>
      <c r="E191" s="58"/>
      <c r="F191" s="58">
        <v>2342184</v>
      </c>
      <c r="G191" s="58">
        <f t="shared" si="33"/>
        <v>1154064</v>
      </c>
      <c r="H191" s="58">
        <f t="shared" si="34"/>
        <v>0</v>
      </c>
      <c r="I191" s="58">
        <v>2342000</v>
      </c>
      <c r="J191" s="58">
        <v>164412</v>
      </c>
      <c r="K191" s="58">
        <v>0</v>
      </c>
      <c r="L191" s="58">
        <v>1500000</v>
      </c>
      <c r="M191" s="58">
        <v>1188120</v>
      </c>
      <c r="N191" s="58">
        <f>VLOOKUP(AD191,'tabla ingresos'!$A$3:$D$15,4,FALSE)</f>
        <v>1000000</v>
      </c>
      <c r="O191" s="58">
        <v>21866.292074258439</v>
      </c>
      <c r="P191" s="58">
        <v>983000</v>
      </c>
      <c r="Q191" s="58">
        <v>983000</v>
      </c>
      <c r="R191" s="12">
        <v>11001</v>
      </c>
      <c r="S191" s="12" t="s">
        <v>87</v>
      </c>
      <c r="T191" s="12" t="s">
        <v>89</v>
      </c>
      <c r="U191" s="12" t="s">
        <v>10</v>
      </c>
      <c r="V191" s="12">
        <v>4</v>
      </c>
      <c r="W191" s="12">
        <v>0</v>
      </c>
      <c r="X191" s="12">
        <v>0</v>
      </c>
      <c r="Y191" s="59">
        <v>3.0684931506849313</v>
      </c>
      <c r="Z191" s="59">
        <v>35.213698630136989</v>
      </c>
      <c r="AA191" s="12">
        <v>1</v>
      </c>
      <c r="AB191" s="12">
        <v>5</v>
      </c>
      <c r="AC191" s="12">
        <v>3</v>
      </c>
      <c r="AD191" s="12">
        <v>2</v>
      </c>
      <c r="AE191" s="12">
        <v>1</v>
      </c>
      <c r="AF191" s="58" t="s">
        <v>0</v>
      </c>
      <c r="AG191" s="66">
        <f t="shared" si="35"/>
        <v>0.12418552804950563</v>
      </c>
      <c r="AH191" s="67">
        <f t="shared" si="36"/>
        <v>2.2167893333333333</v>
      </c>
      <c r="AI191" s="67">
        <f t="shared" si="37"/>
        <v>0.79208000000000001</v>
      </c>
      <c r="AJ191" s="67">
        <f t="shared" si="38"/>
        <v>0.76937599999999995</v>
      </c>
      <c r="AK191" s="67">
        <f t="shared" si="39"/>
        <v>0</v>
      </c>
      <c r="AL191" s="67">
        <f t="shared" si="40"/>
        <v>0.65533333333333332</v>
      </c>
      <c r="AM191" s="59">
        <f>VLOOKUP(AG191,'SCORE TALLER'!$AC$2:$AD$10,2,TRUE)*AM$2</f>
        <v>0</v>
      </c>
      <c r="AN191" s="59">
        <f>VLOOKUP(AD191,'SCORE TALLER'!$W$2:$X$10,2,TRUE)*AN$2</f>
        <v>0.32</v>
      </c>
      <c r="AO191" s="59">
        <f>VLOOKUP(AB191,'SCORE TALLER'!$S$2:$T$10,2,FALSE)*AO$2</f>
        <v>0.01</v>
      </c>
      <c r="AP191" s="59">
        <f>VLOOKUP(AH191,'SCORE TALLER'!$AE$2:$AF$10,2,TRUE)*AP$2</f>
        <v>0</v>
      </c>
      <c r="AQ191" s="59">
        <f>VLOOKUP(AI191,'SCORE TALLER'!$AG$2:$AH$10,2,TRUE)*AQ$2</f>
        <v>0.4</v>
      </c>
      <c r="AR191" s="59">
        <f>VLOOKUP(AC191,'SCORE TALLER'!$U$2:$V$10,2,FALSE)*AR$2</f>
        <v>0.03</v>
      </c>
      <c r="AS191" s="59">
        <f>VLOOKUP(AE191,'SCORE TALLER'!$Y$2:$Z$10,2,FALSE)*AS$2</f>
        <v>0.03</v>
      </c>
      <c r="AT191" s="59">
        <f>VLOOKUP(Z191,'SCORE TALLER'!$O$2:$P$10,2,TRUE)*AT$2</f>
        <v>0.03</v>
      </c>
      <c r="AU191" s="59">
        <f>VLOOKUP(S191,'SCORE TALLER'!$A$2:$B$10,2,FALSE)*AU$2</f>
        <v>0.15000000000000002</v>
      </c>
      <c r="AV191" s="59">
        <f>VLOOKUP(AJ191,'SCORE TALLER'!$AI$2:$AJ$10,2,TRUE)*AV$2</f>
        <v>0.25</v>
      </c>
      <c r="AW191" s="59">
        <f>VLOOKUP(AK191,'SCORE TALLER'!$AK$2:$AL$10,2,TRUE)*AW$2</f>
        <v>0.25</v>
      </c>
      <c r="AX191" s="59">
        <f>VLOOKUP(T191,'SCORE TALLER'!$C$2:$D$10,2,FALSE)*AX$2</f>
        <v>0</v>
      </c>
      <c r="AY191" s="59">
        <f>VLOOKUP(W191,'SCORE TALLER'!$I$2:$J$10,2,TRUE)*AY$2</f>
        <v>0</v>
      </c>
      <c r="AZ191" s="59">
        <f>VLOOKUP(X191,'SCORE TALLER'!$K$2:$L$10,2,TRUE)*AZ$2</f>
        <v>0</v>
      </c>
      <c r="BA191" s="59">
        <f>VLOOKUP(U191,'SCORE TALLER'!$E$2:$F$10,2,FALSE)*BA$2</f>
        <v>0</v>
      </c>
      <c r="BB191" s="59">
        <f>VLOOKUP(Y191,'SCORE TALLER'!$M$2:$N$10,2,TRUE)*BB$2</f>
        <v>0.04</v>
      </c>
      <c r="BC191" s="59">
        <f>VLOOKUP(AA191,'SCORE TALLER'!$Q$2:$R$10,2,FALSE)*BC$2</f>
        <v>0.05</v>
      </c>
      <c r="BD191" s="59">
        <f>VLOOKUP(V191,'SCORE TALLER'!$G$2:$H$10,2,FALSE)*BD$2</f>
        <v>0</v>
      </c>
      <c r="BE191" s="59">
        <f>VLOOKUP(AF191,'SCORE TALLER'!$AA$2:$AB$10,2,FALSE)*BE$2</f>
        <v>0.5</v>
      </c>
      <c r="BF191" s="59">
        <f>VLOOKUP(AL191,'SCORE TALLER'!$AM$2:$AN$10,2,TRUE)*BF$2</f>
        <v>0.1</v>
      </c>
      <c r="BG191" s="67">
        <f t="shared" si="41"/>
        <v>2.1600000000000006</v>
      </c>
      <c r="BH191" s="67" t="str">
        <f>VLOOKUP(BG191,'SCORE TALLER'!$AP$2:$AQ$7,2,TRUE)</f>
        <v>3. Medio</v>
      </c>
      <c r="BI191" s="67" t="str">
        <f t="shared" si="42"/>
        <v>LBZ</v>
      </c>
      <c r="BJ191" s="67" t="str">
        <f t="shared" si="47"/>
        <v>A</v>
      </c>
      <c r="BK191" s="67" t="str">
        <f t="shared" si="43"/>
        <v>E</v>
      </c>
      <c r="BL191" s="86">
        <f t="shared" si="44"/>
        <v>0</v>
      </c>
      <c r="BM191" s="86">
        <f t="shared" si="45"/>
        <v>983000</v>
      </c>
    </row>
    <row r="192" spans="1:65" x14ac:dyDescent="0.3">
      <c r="A192" s="57">
        <v>6202882</v>
      </c>
      <c r="B192" s="12" t="s">
        <v>330</v>
      </c>
      <c r="C192" s="58" t="s">
        <v>105</v>
      </c>
      <c r="D192" s="58" t="s">
        <v>116</v>
      </c>
      <c r="E192" s="58">
        <v>987</v>
      </c>
      <c r="F192" s="58">
        <v>17747345</v>
      </c>
      <c r="G192" s="58">
        <f t="shared" si="33"/>
        <v>11871786</v>
      </c>
      <c r="H192" s="58">
        <f t="shared" si="34"/>
        <v>2017765</v>
      </c>
      <c r="I192" s="58">
        <v>17747000</v>
      </c>
      <c r="J192" s="58">
        <v>512476</v>
      </c>
      <c r="K192" s="58">
        <v>0</v>
      </c>
      <c r="L192" s="58">
        <v>9854021</v>
      </c>
      <c r="M192" s="58">
        <v>5875559</v>
      </c>
      <c r="N192" s="58">
        <f>VLOOKUP(AD192,'tabla ingresos'!$A$3:$D$15,4,FALSE)</f>
        <v>2000000</v>
      </c>
      <c r="O192" s="58">
        <v>86768.7946301622</v>
      </c>
      <c r="P192" s="58">
        <v>2442000</v>
      </c>
      <c r="Q192" s="58">
        <v>1910000</v>
      </c>
      <c r="R192" s="12">
        <v>76520</v>
      </c>
      <c r="S192" s="12" t="s">
        <v>87</v>
      </c>
      <c r="T192" s="12" t="s">
        <v>89</v>
      </c>
      <c r="U192" s="12" t="s">
        <v>10</v>
      </c>
      <c r="V192" s="12">
        <v>4</v>
      </c>
      <c r="W192" s="12">
        <v>0</v>
      </c>
      <c r="X192" s="12">
        <v>0</v>
      </c>
      <c r="Y192" s="59">
        <v>7.2493150684931509</v>
      </c>
      <c r="Z192" s="59">
        <v>50.813698630136983</v>
      </c>
      <c r="AA192" s="12">
        <v>1</v>
      </c>
      <c r="AB192" s="12">
        <v>4</v>
      </c>
      <c r="AC192" s="12">
        <v>2</v>
      </c>
      <c r="AD192" s="12">
        <v>3</v>
      </c>
      <c r="AE192" s="12">
        <v>1</v>
      </c>
      <c r="AF192" s="58" t="s">
        <v>22</v>
      </c>
      <c r="AG192" s="66">
        <f t="shared" si="35"/>
        <v>0.19974826487672073</v>
      </c>
      <c r="AH192" s="67">
        <f t="shared" si="36"/>
        <v>6.7297816666666668</v>
      </c>
      <c r="AI192" s="67">
        <f t="shared" si="37"/>
        <v>1.9588486666666667</v>
      </c>
      <c r="AJ192" s="67">
        <f t="shared" si="38"/>
        <v>3.9572620000000001</v>
      </c>
      <c r="AK192" s="67">
        <f t="shared" si="39"/>
        <v>0.67258833333333334</v>
      </c>
      <c r="AL192" s="67">
        <f t="shared" si="40"/>
        <v>0.63666666666666671</v>
      </c>
      <c r="AM192" s="59">
        <f>VLOOKUP(AG192,'SCORE TALLER'!$AC$2:$AD$10,2,TRUE)*AM$2</f>
        <v>0</v>
      </c>
      <c r="AN192" s="59">
        <f>VLOOKUP(AD192,'SCORE TALLER'!$W$2:$X$10,2,TRUE)*AN$2</f>
        <v>0.32</v>
      </c>
      <c r="AO192" s="59">
        <f>VLOOKUP(AB192,'SCORE TALLER'!$S$2:$T$10,2,FALSE)*AO$2</f>
        <v>0.02</v>
      </c>
      <c r="AP192" s="59">
        <f>VLOOKUP(AH192,'SCORE TALLER'!$AE$2:$AF$10,2,TRUE)*AP$2</f>
        <v>0.08</v>
      </c>
      <c r="AQ192" s="59">
        <f>VLOOKUP(AI192,'SCORE TALLER'!$AG$2:$AH$10,2,TRUE)*AQ$2</f>
        <v>0.32</v>
      </c>
      <c r="AR192" s="59">
        <f>VLOOKUP(AC192,'SCORE TALLER'!$U$2:$V$10,2,FALSE)*AR$2</f>
        <v>0.04</v>
      </c>
      <c r="AS192" s="59">
        <f>VLOOKUP(AE192,'SCORE TALLER'!$Y$2:$Z$10,2,FALSE)*AS$2</f>
        <v>0.03</v>
      </c>
      <c r="AT192" s="59">
        <f>VLOOKUP(Z192,'SCORE TALLER'!$O$2:$P$10,2,TRUE)*AT$2</f>
        <v>0.02</v>
      </c>
      <c r="AU192" s="59">
        <f>VLOOKUP(S192,'SCORE TALLER'!$A$2:$B$10,2,FALSE)*AU$2</f>
        <v>0.15000000000000002</v>
      </c>
      <c r="AV192" s="59">
        <f>VLOOKUP(AJ192,'SCORE TALLER'!$AI$2:$AJ$10,2,TRUE)*AV$2</f>
        <v>0.1</v>
      </c>
      <c r="AW192" s="59">
        <f>VLOOKUP(AK192,'SCORE TALLER'!$AK$2:$AL$10,2,TRUE)*AW$2</f>
        <v>0.25</v>
      </c>
      <c r="AX192" s="59">
        <f>VLOOKUP(T192,'SCORE TALLER'!$C$2:$D$10,2,FALSE)*AX$2</f>
        <v>0</v>
      </c>
      <c r="AY192" s="59">
        <f>VLOOKUP(W192,'SCORE TALLER'!$I$2:$J$10,2,TRUE)*AY$2</f>
        <v>0</v>
      </c>
      <c r="AZ192" s="59">
        <f>VLOOKUP(X192,'SCORE TALLER'!$K$2:$L$10,2,TRUE)*AZ$2</f>
        <v>0</v>
      </c>
      <c r="BA192" s="59">
        <f>VLOOKUP(U192,'SCORE TALLER'!$E$2:$F$10,2,FALSE)*BA$2</f>
        <v>0</v>
      </c>
      <c r="BB192" s="59">
        <f>VLOOKUP(Y192,'SCORE TALLER'!$M$2:$N$10,2,TRUE)*BB$2</f>
        <v>0.02</v>
      </c>
      <c r="BC192" s="59">
        <f>VLOOKUP(AA192,'SCORE TALLER'!$Q$2:$R$10,2,FALSE)*BC$2</f>
        <v>0.05</v>
      </c>
      <c r="BD192" s="59">
        <f>VLOOKUP(V192,'SCORE TALLER'!$G$2:$H$10,2,FALSE)*BD$2</f>
        <v>0</v>
      </c>
      <c r="BE192" s="59">
        <f>VLOOKUP(AF192,'SCORE TALLER'!$AA$2:$AB$10,2,FALSE)*BE$2</f>
        <v>0.5</v>
      </c>
      <c r="BF192" s="59">
        <f>VLOOKUP(AL192,'SCORE TALLER'!$AM$2:$AN$10,2,TRUE)*BF$2</f>
        <v>0.1</v>
      </c>
      <c r="BG192" s="67">
        <f t="shared" si="41"/>
        <v>2</v>
      </c>
      <c r="BH192" s="67" t="str">
        <f>VLOOKUP(BG192,'SCORE TALLER'!$AP$2:$AQ$7,2,TRUE)</f>
        <v>3. Medio</v>
      </c>
      <c r="BI192" s="67" t="str">
        <f t="shared" si="42"/>
        <v>LBZ</v>
      </c>
      <c r="BJ192" s="67" t="str">
        <f t="shared" si="47"/>
        <v>A</v>
      </c>
      <c r="BK192" s="67" t="str">
        <f t="shared" si="43"/>
        <v>D</v>
      </c>
      <c r="BL192" s="86">
        <f t="shared" si="44"/>
        <v>2017765</v>
      </c>
      <c r="BM192" s="86">
        <f t="shared" si="45"/>
        <v>1910000</v>
      </c>
    </row>
    <row r="193" spans="1:65" x14ac:dyDescent="0.3">
      <c r="A193" s="57">
        <v>26888664</v>
      </c>
      <c r="B193" s="12" t="s">
        <v>331</v>
      </c>
      <c r="C193" s="58" t="s">
        <v>105</v>
      </c>
      <c r="D193" s="58" t="s">
        <v>115</v>
      </c>
      <c r="E193" s="58"/>
      <c r="F193" s="58">
        <v>5055598</v>
      </c>
      <c r="G193" s="58">
        <f t="shared" si="33"/>
        <v>3685053</v>
      </c>
      <c r="H193" s="58">
        <f t="shared" si="34"/>
        <v>1293699</v>
      </c>
      <c r="I193" s="58">
        <v>5056000</v>
      </c>
      <c r="J193" s="58">
        <v>166502</v>
      </c>
      <c r="K193" s="58">
        <v>0</v>
      </c>
      <c r="L193" s="58">
        <v>2391354</v>
      </c>
      <c r="M193" s="58">
        <v>1370545</v>
      </c>
      <c r="N193" s="58">
        <f>VLOOKUP(AD193,'tabla ingresos'!$A$3:$D$15,4,FALSE)</f>
        <v>1000000</v>
      </c>
      <c r="O193" s="58">
        <v>21109.980852971781</v>
      </c>
      <c r="P193" s="58">
        <v>949000</v>
      </c>
      <c r="Q193" s="58">
        <v>949000</v>
      </c>
      <c r="R193" s="12">
        <v>76130</v>
      </c>
      <c r="S193" s="12" t="s">
        <v>87</v>
      </c>
      <c r="T193" s="12" t="s">
        <v>89</v>
      </c>
      <c r="U193" s="12" t="s">
        <v>10</v>
      </c>
      <c r="V193" s="12">
        <v>4</v>
      </c>
      <c r="W193" s="12">
        <v>0</v>
      </c>
      <c r="X193" s="12">
        <v>0</v>
      </c>
      <c r="Y193" s="59">
        <v>4.6410958904109592</v>
      </c>
      <c r="Z193" s="59">
        <v>49.136986301369866</v>
      </c>
      <c r="AA193" s="12">
        <v>1</v>
      </c>
      <c r="AB193" s="12">
        <v>0</v>
      </c>
      <c r="AC193" s="12">
        <v>1</v>
      </c>
      <c r="AD193" s="12">
        <v>2</v>
      </c>
      <c r="AE193" s="12">
        <v>1</v>
      </c>
      <c r="AF193" s="58" t="s">
        <v>0</v>
      </c>
      <c r="AG193" s="66">
        <f t="shared" si="35"/>
        <v>0.12507465390198119</v>
      </c>
      <c r="AH193" s="67">
        <f t="shared" si="36"/>
        <v>4.0030653333333337</v>
      </c>
      <c r="AI193" s="67">
        <f t="shared" si="37"/>
        <v>0.91369666666666671</v>
      </c>
      <c r="AJ193" s="67">
        <f t="shared" si="38"/>
        <v>2.4567019999999999</v>
      </c>
      <c r="AK193" s="67">
        <f t="shared" si="39"/>
        <v>0.86246599999999995</v>
      </c>
      <c r="AL193" s="67">
        <f t="shared" si="40"/>
        <v>0.63266666666666671</v>
      </c>
      <c r="AM193" s="59">
        <f>VLOOKUP(AG193,'SCORE TALLER'!$AC$2:$AD$10,2,TRUE)*AM$2</f>
        <v>0</v>
      </c>
      <c r="AN193" s="59">
        <f>VLOOKUP(AD193,'SCORE TALLER'!$W$2:$X$10,2,TRUE)*AN$2</f>
        <v>0.32</v>
      </c>
      <c r="AO193" s="59">
        <f>VLOOKUP(AB193,'SCORE TALLER'!$S$2:$T$10,2,FALSE)*AO$2</f>
        <v>0.05</v>
      </c>
      <c r="AP193" s="59">
        <f>VLOOKUP(AH193,'SCORE TALLER'!$AE$2:$AF$10,2,TRUE)*AP$2</f>
        <v>0</v>
      </c>
      <c r="AQ193" s="59">
        <f>VLOOKUP(AI193,'SCORE TALLER'!$AG$2:$AH$10,2,TRUE)*AQ$2</f>
        <v>0.4</v>
      </c>
      <c r="AR193" s="59">
        <f>VLOOKUP(AC193,'SCORE TALLER'!$U$2:$V$10,2,FALSE)*AR$2</f>
        <v>0.05</v>
      </c>
      <c r="AS193" s="59">
        <f>VLOOKUP(AE193,'SCORE TALLER'!$Y$2:$Z$10,2,FALSE)*AS$2</f>
        <v>0.03</v>
      </c>
      <c r="AT193" s="59">
        <f>VLOOKUP(Z193,'SCORE TALLER'!$O$2:$P$10,2,TRUE)*AT$2</f>
        <v>0.02</v>
      </c>
      <c r="AU193" s="59">
        <f>VLOOKUP(S193,'SCORE TALLER'!$A$2:$B$10,2,FALSE)*AU$2</f>
        <v>0.15000000000000002</v>
      </c>
      <c r="AV193" s="59">
        <f>VLOOKUP(AJ193,'SCORE TALLER'!$AI$2:$AJ$10,2,TRUE)*AV$2</f>
        <v>0.15000000000000002</v>
      </c>
      <c r="AW193" s="59">
        <f>VLOOKUP(AK193,'SCORE TALLER'!$AK$2:$AL$10,2,TRUE)*AW$2</f>
        <v>0.25</v>
      </c>
      <c r="AX193" s="59">
        <f>VLOOKUP(T193,'SCORE TALLER'!$C$2:$D$10,2,FALSE)*AX$2</f>
        <v>0</v>
      </c>
      <c r="AY193" s="59">
        <f>VLOOKUP(W193,'SCORE TALLER'!$I$2:$J$10,2,TRUE)*AY$2</f>
        <v>0</v>
      </c>
      <c r="AZ193" s="59">
        <f>VLOOKUP(X193,'SCORE TALLER'!$K$2:$L$10,2,TRUE)*AZ$2</f>
        <v>0</v>
      </c>
      <c r="BA193" s="59">
        <f>VLOOKUP(U193,'SCORE TALLER'!$E$2:$F$10,2,FALSE)*BA$2</f>
        <v>0</v>
      </c>
      <c r="BB193" s="59">
        <f>VLOOKUP(Y193,'SCORE TALLER'!$M$2:$N$10,2,TRUE)*BB$2</f>
        <v>0.03</v>
      </c>
      <c r="BC193" s="59">
        <f>VLOOKUP(AA193,'SCORE TALLER'!$Q$2:$R$10,2,FALSE)*BC$2</f>
        <v>0.05</v>
      </c>
      <c r="BD193" s="59">
        <f>VLOOKUP(V193,'SCORE TALLER'!$G$2:$H$10,2,FALSE)*BD$2</f>
        <v>0</v>
      </c>
      <c r="BE193" s="59">
        <f>VLOOKUP(AF193,'SCORE TALLER'!$AA$2:$AB$10,2,FALSE)*BE$2</f>
        <v>0.5</v>
      </c>
      <c r="BF193" s="59">
        <f>VLOOKUP(AL193,'SCORE TALLER'!$AM$2:$AN$10,2,TRUE)*BF$2</f>
        <v>0.1</v>
      </c>
      <c r="BG193" s="67">
        <f t="shared" si="41"/>
        <v>2.1</v>
      </c>
      <c r="BH193" s="67" t="str">
        <f>VLOOKUP(BG193,'SCORE TALLER'!$AP$2:$AQ$7,2,TRUE)</f>
        <v>3. Medio</v>
      </c>
      <c r="BI193" s="67" t="str">
        <f t="shared" si="42"/>
        <v>LBZ</v>
      </c>
      <c r="BJ193" s="67" t="str">
        <f t="shared" si="47"/>
        <v>A</v>
      </c>
      <c r="BK193" s="67" t="str">
        <f t="shared" si="43"/>
        <v>E</v>
      </c>
      <c r="BL193" s="86">
        <f t="shared" si="44"/>
        <v>1293699</v>
      </c>
      <c r="BM193" s="86">
        <f t="shared" si="45"/>
        <v>949000</v>
      </c>
    </row>
    <row r="194" spans="1:65" x14ac:dyDescent="0.3">
      <c r="A194" s="57">
        <v>42006484</v>
      </c>
      <c r="B194" s="12" t="s">
        <v>332</v>
      </c>
      <c r="C194" s="58" t="s">
        <v>105</v>
      </c>
      <c r="D194" s="58" t="s">
        <v>114</v>
      </c>
      <c r="E194" s="58">
        <v>856</v>
      </c>
      <c r="F194" s="58">
        <v>4647425</v>
      </c>
      <c r="G194" s="58">
        <f t="shared" si="33"/>
        <v>1068478</v>
      </c>
      <c r="H194" s="58">
        <f t="shared" si="34"/>
        <v>0</v>
      </c>
      <c r="I194" s="58">
        <v>4648000</v>
      </c>
      <c r="J194" s="58">
        <v>177063</v>
      </c>
      <c r="K194" s="58">
        <v>0</v>
      </c>
      <c r="L194" s="58">
        <v>3779989</v>
      </c>
      <c r="M194" s="58">
        <v>3578947</v>
      </c>
      <c r="N194" s="58">
        <f>VLOOKUP(AD194,'tabla ingresos'!$A$3:$D$15,4,FALSE)</f>
        <v>1000000</v>
      </c>
      <c r="O194" s="58">
        <v>36290.388652963287</v>
      </c>
      <c r="P194" s="58">
        <v>925000</v>
      </c>
      <c r="Q194" s="58">
        <v>925000</v>
      </c>
      <c r="R194" s="12">
        <v>63001</v>
      </c>
      <c r="S194" s="12" t="s">
        <v>87</v>
      </c>
      <c r="T194" s="12" t="s">
        <v>89</v>
      </c>
      <c r="U194" s="12" t="s">
        <v>10</v>
      </c>
      <c r="V194" s="12">
        <v>4</v>
      </c>
      <c r="W194" s="12">
        <v>0</v>
      </c>
      <c r="X194" s="12">
        <v>0</v>
      </c>
      <c r="Y194" s="59">
        <v>8.24931506849315</v>
      </c>
      <c r="Z194" s="59">
        <v>56.720547945205482</v>
      </c>
      <c r="AA194" s="12">
        <v>2</v>
      </c>
      <c r="AB194" s="12">
        <v>2</v>
      </c>
      <c r="AC194" s="12">
        <v>2</v>
      </c>
      <c r="AD194" s="12">
        <v>2</v>
      </c>
      <c r="AE194" s="12">
        <v>3</v>
      </c>
      <c r="AF194" s="58" t="s">
        <v>0</v>
      </c>
      <c r="AG194" s="66">
        <f t="shared" si="35"/>
        <v>0.14223559243530884</v>
      </c>
      <c r="AH194" s="67">
        <f t="shared" si="36"/>
        <v>3.71495</v>
      </c>
      <c r="AI194" s="67">
        <f t="shared" si="37"/>
        <v>2.3865353333333332</v>
      </c>
      <c r="AJ194" s="67">
        <f t="shared" si="38"/>
        <v>0.71231866666666666</v>
      </c>
      <c r="AK194" s="67">
        <f t="shared" si="39"/>
        <v>0</v>
      </c>
      <c r="AL194" s="67">
        <f t="shared" si="40"/>
        <v>0.6166666666666667</v>
      </c>
      <c r="AM194" s="59">
        <f>VLOOKUP(AG194,'SCORE TALLER'!$AC$2:$AD$10,2,TRUE)*AM$2</f>
        <v>0</v>
      </c>
      <c r="AN194" s="59">
        <f>VLOOKUP(AD194,'SCORE TALLER'!$W$2:$X$10,2,TRUE)*AN$2</f>
        <v>0.32</v>
      </c>
      <c r="AO194" s="59">
        <f>VLOOKUP(AB194,'SCORE TALLER'!$S$2:$T$10,2,FALSE)*AO$2</f>
        <v>0.04</v>
      </c>
      <c r="AP194" s="59">
        <f>VLOOKUP(AH194,'SCORE TALLER'!$AE$2:$AF$10,2,TRUE)*AP$2</f>
        <v>0</v>
      </c>
      <c r="AQ194" s="59">
        <f>VLOOKUP(AI194,'SCORE TALLER'!$AG$2:$AH$10,2,TRUE)*AQ$2</f>
        <v>0.24</v>
      </c>
      <c r="AR194" s="59">
        <f>VLOOKUP(AC194,'SCORE TALLER'!$U$2:$V$10,2,FALSE)*AR$2</f>
        <v>0.04</v>
      </c>
      <c r="AS194" s="59">
        <f>VLOOKUP(AE194,'SCORE TALLER'!$Y$2:$Z$10,2,FALSE)*AS$2</f>
        <v>0.02</v>
      </c>
      <c r="AT194" s="59">
        <f>VLOOKUP(Z194,'SCORE TALLER'!$O$2:$P$10,2,TRUE)*AT$2</f>
        <v>0.01</v>
      </c>
      <c r="AU194" s="59">
        <f>VLOOKUP(S194,'SCORE TALLER'!$A$2:$B$10,2,FALSE)*AU$2</f>
        <v>0.15000000000000002</v>
      </c>
      <c r="AV194" s="59">
        <f>VLOOKUP(AJ194,'SCORE TALLER'!$AI$2:$AJ$10,2,TRUE)*AV$2</f>
        <v>0.25</v>
      </c>
      <c r="AW194" s="59">
        <f>VLOOKUP(AK194,'SCORE TALLER'!$AK$2:$AL$10,2,TRUE)*AW$2</f>
        <v>0.25</v>
      </c>
      <c r="AX194" s="59">
        <f>VLOOKUP(T194,'SCORE TALLER'!$C$2:$D$10,2,FALSE)*AX$2</f>
        <v>0</v>
      </c>
      <c r="AY194" s="59">
        <f>VLOOKUP(W194,'SCORE TALLER'!$I$2:$J$10,2,TRUE)*AY$2</f>
        <v>0</v>
      </c>
      <c r="AZ194" s="59">
        <f>VLOOKUP(X194,'SCORE TALLER'!$K$2:$L$10,2,TRUE)*AZ$2</f>
        <v>0</v>
      </c>
      <c r="BA194" s="59">
        <f>VLOOKUP(U194,'SCORE TALLER'!$E$2:$F$10,2,FALSE)*BA$2</f>
        <v>0</v>
      </c>
      <c r="BB194" s="59">
        <f>VLOOKUP(Y194,'SCORE TALLER'!$M$2:$N$10,2,TRUE)*BB$2</f>
        <v>0.01</v>
      </c>
      <c r="BC194" s="59">
        <f>VLOOKUP(AA194,'SCORE TALLER'!$Q$2:$R$10,2,FALSE)*BC$2</f>
        <v>0</v>
      </c>
      <c r="BD194" s="59">
        <f>VLOOKUP(V194,'SCORE TALLER'!$G$2:$H$10,2,FALSE)*BD$2</f>
        <v>0</v>
      </c>
      <c r="BE194" s="59">
        <f>VLOOKUP(AF194,'SCORE TALLER'!$AA$2:$AB$10,2,FALSE)*BE$2</f>
        <v>0.5</v>
      </c>
      <c r="BF194" s="59">
        <f>VLOOKUP(AL194,'SCORE TALLER'!$AM$2:$AN$10,2,TRUE)*BF$2</f>
        <v>0.1</v>
      </c>
      <c r="BG194" s="67">
        <f t="shared" si="41"/>
        <v>1.9300000000000002</v>
      </c>
      <c r="BH194" s="67" t="str">
        <f>VLOOKUP(BG194,'SCORE TALLER'!$AP$2:$AQ$7,2,TRUE)</f>
        <v>2. Normal</v>
      </c>
      <c r="BI194" s="67" t="str">
        <f t="shared" si="42"/>
        <v>LBZ</v>
      </c>
      <c r="BJ194" s="67" t="str">
        <f t="shared" si="47"/>
        <v>A</v>
      </c>
      <c r="BK194" s="67" t="str">
        <f t="shared" si="43"/>
        <v>E</v>
      </c>
      <c r="BL194" s="86">
        <f t="shared" si="44"/>
        <v>0</v>
      </c>
      <c r="BM194" s="86">
        <f t="shared" si="45"/>
        <v>925000</v>
      </c>
    </row>
    <row r="195" spans="1:65" x14ac:dyDescent="0.3">
      <c r="A195" s="57">
        <v>2224826482</v>
      </c>
      <c r="B195" s="12" t="s">
        <v>333</v>
      </c>
      <c r="C195" s="58" t="s">
        <v>105</v>
      </c>
      <c r="D195" s="58" t="s">
        <v>115</v>
      </c>
      <c r="E195" s="58">
        <v>210552</v>
      </c>
      <c r="F195" s="58">
        <v>3790245</v>
      </c>
      <c r="G195" s="58">
        <f t="shared" si="33"/>
        <v>2736368</v>
      </c>
      <c r="H195" s="58">
        <f t="shared" si="34"/>
        <v>1948583</v>
      </c>
      <c r="I195" s="58">
        <v>3790000</v>
      </c>
      <c r="J195" s="58">
        <v>190383</v>
      </c>
      <c r="K195" s="58">
        <v>0</v>
      </c>
      <c r="L195" s="58">
        <v>787785</v>
      </c>
      <c r="M195" s="58">
        <v>1053877</v>
      </c>
      <c r="N195" s="58">
        <f>VLOOKUP(AD195,'tabla ingresos'!$A$3:$D$15,4,FALSE)</f>
        <v>1000000</v>
      </c>
      <c r="O195" s="58">
        <v>20264.691840945517</v>
      </c>
      <c r="P195" s="58">
        <v>911000</v>
      </c>
      <c r="Q195" s="58">
        <v>911000</v>
      </c>
      <c r="R195" s="12">
        <v>76001</v>
      </c>
      <c r="S195" s="12" t="s">
        <v>87</v>
      </c>
      <c r="T195" s="12" t="s">
        <v>89</v>
      </c>
      <c r="U195" s="12" t="s">
        <v>10</v>
      </c>
      <c r="V195" s="12">
        <v>4</v>
      </c>
      <c r="W195" s="12">
        <v>0</v>
      </c>
      <c r="X195" s="12">
        <v>0</v>
      </c>
      <c r="Y195" s="59">
        <v>3.4684931506849317</v>
      </c>
      <c r="Z195" s="59">
        <v>35.734246575342468</v>
      </c>
      <c r="AA195" s="12">
        <v>1</v>
      </c>
      <c r="AB195" s="12">
        <v>4</v>
      </c>
      <c r="AC195" s="12">
        <v>2</v>
      </c>
      <c r="AD195" s="12">
        <v>2</v>
      </c>
      <c r="AE195" s="12">
        <v>3</v>
      </c>
      <c r="AF195" s="58" t="s">
        <v>0</v>
      </c>
      <c r="AG195" s="66">
        <f t="shared" si="35"/>
        <v>0.14043179456063035</v>
      </c>
      <c r="AH195" s="67">
        <f t="shared" si="36"/>
        <v>3.1341633333333334</v>
      </c>
      <c r="AI195" s="67">
        <f t="shared" si="37"/>
        <v>0.84295266666666668</v>
      </c>
      <c r="AJ195" s="67">
        <f t="shared" si="38"/>
        <v>1.8242453333333333</v>
      </c>
      <c r="AK195" s="67">
        <f t="shared" si="39"/>
        <v>1.2990553333333332</v>
      </c>
      <c r="AL195" s="67">
        <f t="shared" si="40"/>
        <v>0.60733333333333328</v>
      </c>
      <c r="AM195" s="59">
        <f>VLOOKUP(AG195,'SCORE TALLER'!$AC$2:$AD$10,2,TRUE)*AM$2</f>
        <v>0</v>
      </c>
      <c r="AN195" s="59">
        <f>VLOOKUP(AD195,'SCORE TALLER'!$W$2:$X$10,2,TRUE)*AN$2</f>
        <v>0.32</v>
      </c>
      <c r="AO195" s="59">
        <f>VLOOKUP(AB195,'SCORE TALLER'!$S$2:$T$10,2,FALSE)*AO$2</f>
        <v>0.02</v>
      </c>
      <c r="AP195" s="59">
        <f>VLOOKUP(AH195,'SCORE TALLER'!$AE$2:$AF$10,2,TRUE)*AP$2</f>
        <v>0</v>
      </c>
      <c r="AQ195" s="59">
        <f>VLOOKUP(AI195,'SCORE TALLER'!$AG$2:$AH$10,2,TRUE)*AQ$2</f>
        <v>0.4</v>
      </c>
      <c r="AR195" s="59">
        <f>VLOOKUP(AC195,'SCORE TALLER'!$U$2:$V$10,2,FALSE)*AR$2</f>
        <v>0.04</v>
      </c>
      <c r="AS195" s="59">
        <f>VLOOKUP(AE195,'SCORE TALLER'!$Y$2:$Z$10,2,FALSE)*AS$2</f>
        <v>0.02</v>
      </c>
      <c r="AT195" s="59">
        <f>VLOOKUP(Z195,'SCORE TALLER'!$O$2:$P$10,2,TRUE)*AT$2</f>
        <v>0.03</v>
      </c>
      <c r="AU195" s="59">
        <f>VLOOKUP(S195,'SCORE TALLER'!$A$2:$B$10,2,FALSE)*AU$2</f>
        <v>0.15000000000000002</v>
      </c>
      <c r="AV195" s="59">
        <f>VLOOKUP(AJ195,'SCORE TALLER'!$AI$2:$AJ$10,2,TRUE)*AV$2</f>
        <v>0.2</v>
      </c>
      <c r="AW195" s="59">
        <f>VLOOKUP(AK195,'SCORE TALLER'!$AK$2:$AL$10,2,TRUE)*AW$2</f>
        <v>0.2</v>
      </c>
      <c r="AX195" s="59">
        <f>VLOOKUP(T195,'SCORE TALLER'!$C$2:$D$10,2,FALSE)*AX$2</f>
        <v>0</v>
      </c>
      <c r="AY195" s="59">
        <f>VLOOKUP(W195,'SCORE TALLER'!$I$2:$J$10,2,TRUE)*AY$2</f>
        <v>0</v>
      </c>
      <c r="AZ195" s="59">
        <f>VLOOKUP(X195,'SCORE TALLER'!$K$2:$L$10,2,TRUE)*AZ$2</f>
        <v>0</v>
      </c>
      <c r="BA195" s="59">
        <f>VLOOKUP(U195,'SCORE TALLER'!$E$2:$F$10,2,FALSE)*BA$2</f>
        <v>0</v>
      </c>
      <c r="BB195" s="59">
        <f>VLOOKUP(Y195,'SCORE TALLER'!$M$2:$N$10,2,TRUE)*BB$2</f>
        <v>0.04</v>
      </c>
      <c r="BC195" s="59">
        <f>VLOOKUP(AA195,'SCORE TALLER'!$Q$2:$R$10,2,FALSE)*BC$2</f>
        <v>0.05</v>
      </c>
      <c r="BD195" s="59">
        <f>VLOOKUP(V195,'SCORE TALLER'!$G$2:$H$10,2,FALSE)*BD$2</f>
        <v>0</v>
      </c>
      <c r="BE195" s="59">
        <f>VLOOKUP(AF195,'SCORE TALLER'!$AA$2:$AB$10,2,FALSE)*BE$2</f>
        <v>0.5</v>
      </c>
      <c r="BF195" s="59">
        <f>VLOOKUP(AL195,'SCORE TALLER'!$AM$2:$AN$10,2,TRUE)*BF$2</f>
        <v>0.1</v>
      </c>
      <c r="BG195" s="67">
        <f t="shared" si="41"/>
        <v>2.0700000000000003</v>
      </c>
      <c r="BH195" s="67" t="str">
        <f>VLOOKUP(BG195,'SCORE TALLER'!$AP$2:$AQ$7,2,TRUE)</f>
        <v>3. Medio</v>
      </c>
      <c r="BI195" s="67" t="str">
        <f t="shared" si="42"/>
        <v>LBZ</v>
      </c>
      <c r="BJ195" s="67" t="str">
        <f t="shared" si="47"/>
        <v>A</v>
      </c>
      <c r="BK195" s="67" t="str">
        <f t="shared" si="43"/>
        <v>E</v>
      </c>
      <c r="BL195" s="86">
        <f t="shared" si="44"/>
        <v>1948583</v>
      </c>
      <c r="BM195" s="86">
        <f t="shared" si="45"/>
        <v>911000</v>
      </c>
    </row>
    <row r="196" spans="1:65" x14ac:dyDescent="0.3">
      <c r="A196" s="57">
        <v>6426802</v>
      </c>
      <c r="B196" s="12" t="s">
        <v>334</v>
      </c>
      <c r="C196" s="58" t="s">
        <v>105</v>
      </c>
      <c r="D196" s="58" t="s">
        <v>115</v>
      </c>
      <c r="E196" s="58"/>
      <c r="F196" s="58">
        <v>8250757</v>
      </c>
      <c r="G196" s="58">
        <f t="shared" si="33"/>
        <v>3834706</v>
      </c>
      <c r="H196" s="58">
        <f t="shared" si="34"/>
        <v>734706</v>
      </c>
      <c r="I196" s="58">
        <v>8250000</v>
      </c>
      <c r="J196" s="58">
        <v>312506</v>
      </c>
      <c r="K196" s="58">
        <v>0</v>
      </c>
      <c r="L196" s="58">
        <v>3100000</v>
      </c>
      <c r="M196" s="58">
        <v>4416051</v>
      </c>
      <c r="N196" s="58">
        <f>VLOOKUP(AD196,'tabla ingresos'!$A$3:$D$15,4,FALSE)</f>
        <v>1000000</v>
      </c>
      <c r="O196" s="58">
        <v>35584.197306202921</v>
      </c>
      <c r="P196" s="58">
        <v>907000</v>
      </c>
      <c r="Q196" s="58">
        <v>907000</v>
      </c>
      <c r="R196" s="12">
        <v>76306</v>
      </c>
      <c r="S196" s="12" t="s">
        <v>87</v>
      </c>
      <c r="T196" s="12" t="s">
        <v>89</v>
      </c>
      <c r="U196" s="12" t="s">
        <v>10</v>
      </c>
      <c r="V196" s="12">
        <v>4</v>
      </c>
      <c r="W196" s="12">
        <v>0</v>
      </c>
      <c r="X196" s="12">
        <v>0</v>
      </c>
      <c r="Y196" s="59">
        <v>8.632876712328768</v>
      </c>
      <c r="Z196" s="59">
        <v>54.893150684931506</v>
      </c>
      <c r="AA196" s="12">
        <v>1</v>
      </c>
      <c r="AB196" s="12">
        <v>0</v>
      </c>
      <c r="AC196" s="12">
        <v>2</v>
      </c>
      <c r="AD196" s="12">
        <v>2</v>
      </c>
      <c r="AE196" s="12">
        <v>1</v>
      </c>
      <c r="AF196" s="58" t="s">
        <v>0</v>
      </c>
      <c r="AG196" s="66">
        <f t="shared" si="35"/>
        <v>0.2320601315374686</v>
      </c>
      <c r="AH196" s="67">
        <f t="shared" si="36"/>
        <v>6.1051713333333337</v>
      </c>
      <c r="AI196" s="67">
        <f t="shared" si="37"/>
        <v>2.9440339999999998</v>
      </c>
      <c r="AJ196" s="67">
        <f t="shared" si="38"/>
        <v>2.5564706666666668</v>
      </c>
      <c r="AK196" s="67">
        <f t="shared" si="39"/>
        <v>0.48980400000000002</v>
      </c>
      <c r="AL196" s="67">
        <f t="shared" si="40"/>
        <v>0.60466666666666669</v>
      </c>
      <c r="AM196" s="59">
        <f>VLOOKUP(AG196,'SCORE TALLER'!$AC$2:$AD$10,2,TRUE)*AM$2</f>
        <v>0</v>
      </c>
      <c r="AN196" s="59">
        <f>VLOOKUP(AD196,'SCORE TALLER'!$W$2:$X$10,2,TRUE)*AN$2</f>
        <v>0.32</v>
      </c>
      <c r="AO196" s="59">
        <f>VLOOKUP(AB196,'SCORE TALLER'!$S$2:$T$10,2,FALSE)*AO$2</f>
        <v>0.05</v>
      </c>
      <c r="AP196" s="59">
        <f>VLOOKUP(AH196,'SCORE TALLER'!$AE$2:$AF$10,2,TRUE)*AP$2</f>
        <v>0.08</v>
      </c>
      <c r="AQ196" s="59">
        <f>VLOOKUP(AI196,'SCORE TALLER'!$AG$2:$AH$10,2,TRUE)*AQ$2</f>
        <v>0.24</v>
      </c>
      <c r="AR196" s="59">
        <f>VLOOKUP(AC196,'SCORE TALLER'!$U$2:$V$10,2,FALSE)*AR$2</f>
        <v>0.04</v>
      </c>
      <c r="AS196" s="59">
        <f>VLOOKUP(AE196,'SCORE TALLER'!$Y$2:$Z$10,2,FALSE)*AS$2</f>
        <v>0.03</v>
      </c>
      <c r="AT196" s="59">
        <f>VLOOKUP(Z196,'SCORE TALLER'!$O$2:$P$10,2,TRUE)*AT$2</f>
        <v>0.02</v>
      </c>
      <c r="AU196" s="59">
        <f>VLOOKUP(S196,'SCORE TALLER'!$A$2:$B$10,2,FALSE)*AU$2</f>
        <v>0.15000000000000002</v>
      </c>
      <c r="AV196" s="59">
        <f>VLOOKUP(AJ196,'SCORE TALLER'!$AI$2:$AJ$10,2,TRUE)*AV$2</f>
        <v>0.15000000000000002</v>
      </c>
      <c r="AW196" s="59">
        <f>VLOOKUP(AK196,'SCORE TALLER'!$AK$2:$AL$10,2,TRUE)*AW$2</f>
        <v>0.25</v>
      </c>
      <c r="AX196" s="59">
        <f>VLOOKUP(T196,'SCORE TALLER'!$C$2:$D$10,2,FALSE)*AX$2</f>
        <v>0</v>
      </c>
      <c r="AY196" s="59">
        <f>VLOOKUP(W196,'SCORE TALLER'!$I$2:$J$10,2,TRUE)*AY$2</f>
        <v>0</v>
      </c>
      <c r="AZ196" s="59">
        <f>VLOOKUP(X196,'SCORE TALLER'!$K$2:$L$10,2,TRUE)*AZ$2</f>
        <v>0</v>
      </c>
      <c r="BA196" s="59">
        <f>VLOOKUP(U196,'SCORE TALLER'!$E$2:$F$10,2,FALSE)*BA$2</f>
        <v>0</v>
      </c>
      <c r="BB196" s="59">
        <f>VLOOKUP(Y196,'SCORE TALLER'!$M$2:$N$10,2,TRUE)*BB$2</f>
        <v>0.01</v>
      </c>
      <c r="BC196" s="59">
        <f>VLOOKUP(AA196,'SCORE TALLER'!$Q$2:$R$10,2,FALSE)*BC$2</f>
        <v>0.05</v>
      </c>
      <c r="BD196" s="59">
        <f>VLOOKUP(V196,'SCORE TALLER'!$G$2:$H$10,2,FALSE)*BD$2</f>
        <v>0</v>
      </c>
      <c r="BE196" s="59">
        <f>VLOOKUP(AF196,'SCORE TALLER'!$AA$2:$AB$10,2,FALSE)*BE$2</f>
        <v>0.5</v>
      </c>
      <c r="BF196" s="59">
        <f>VLOOKUP(AL196,'SCORE TALLER'!$AM$2:$AN$10,2,TRUE)*BF$2</f>
        <v>0.1</v>
      </c>
      <c r="BG196" s="67">
        <f t="shared" si="41"/>
        <v>1.9900000000000002</v>
      </c>
      <c r="BH196" s="67" t="str">
        <f>VLOOKUP(BG196,'SCORE TALLER'!$AP$2:$AQ$7,2,TRUE)</f>
        <v>2. Normal</v>
      </c>
      <c r="BI196" s="67" t="str">
        <f t="shared" si="42"/>
        <v>LBZ</v>
      </c>
      <c r="BJ196" s="67" t="str">
        <f t="shared" si="47"/>
        <v>A</v>
      </c>
      <c r="BK196" s="67" t="str">
        <f t="shared" si="43"/>
        <v>E</v>
      </c>
      <c r="BL196" s="86">
        <f t="shared" si="44"/>
        <v>734706</v>
      </c>
      <c r="BM196" s="86">
        <f t="shared" si="45"/>
        <v>907000</v>
      </c>
    </row>
    <row r="197" spans="1:65" x14ac:dyDescent="0.3">
      <c r="A197" s="57">
        <v>2044026642</v>
      </c>
      <c r="B197" s="12" t="s">
        <v>335</v>
      </c>
      <c r="C197" s="58" t="s">
        <v>105</v>
      </c>
      <c r="D197" s="58" t="s">
        <v>115</v>
      </c>
      <c r="E197" s="58"/>
      <c r="F197" s="58">
        <v>5000000</v>
      </c>
      <c r="G197" s="58">
        <f t="shared" ref="G197:G260" si="48">+IF(F197&gt;M197+100000,F197-M197,0)</f>
        <v>3436380</v>
      </c>
      <c r="H197" s="58">
        <f t="shared" ref="H197:H260" si="49">IF(G197&gt;L197+100000,G197-L197,0)</f>
        <v>3436380</v>
      </c>
      <c r="I197" s="58">
        <v>5000000</v>
      </c>
      <c r="J197" s="58">
        <v>160937</v>
      </c>
      <c r="K197" s="58">
        <v>0</v>
      </c>
      <c r="L197" s="58">
        <v>0</v>
      </c>
      <c r="M197" s="58">
        <v>1563620</v>
      </c>
      <c r="N197" s="58">
        <f>VLOOKUP(AD197,'tabla ingresos'!$A$3:$D$15,4,FALSE)</f>
        <v>1000000</v>
      </c>
      <c r="O197" s="58">
        <v>86313.011721146468</v>
      </c>
      <c r="P197" s="58">
        <v>2588000</v>
      </c>
      <c r="Q197" s="58">
        <v>896000</v>
      </c>
      <c r="R197" s="12">
        <v>13052</v>
      </c>
      <c r="S197" s="12" t="s">
        <v>88</v>
      </c>
      <c r="T197" s="12" t="s">
        <v>89</v>
      </c>
      <c r="U197" s="12" t="s">
        <v>10</v>
      </c>
      <c r="V197" s="12">
        <v>4</v>
      </c>
      <c r="W197" s="12">
        <v>0</v>
      </c>
      <c r="X197" s="12">
        <v>0</v>
      </c>
      <c r="Y197" s="59">
        <v>4.065753424657534</v>
      </c>
      <c r="Z197" s="59">
        <v>28.142465753424659</v>
      </c>
      <c r="AA197" s="12">
        <v>2</v>
      </c>
      <c r="AB197" s="12">
        <v>2</v>
      </c>
      <c r="AC197" s="12">
        <v>1</v>
      </c>
      <c r="AD197" s="12">
        <v>2</v>
      </c>
      <c r="AE197" s="12">
        <v>3</v>
      </c>
      <c r="AF197" s="58" t="s">
        <v>1</v>
      </c>
      <c r="AG197" s="66">
        <f t="shared" ref="AG197:AG260" si="50">+(O197+J197)/(N197*1.5)</f>
        <v>0.16483334114743098</v>
      </c>
      <c r="AH197" s="67">
        <f t="shared" ref="AH197:AH260" si="51">+(P197+F197)/(N197*1.5)</f>
        <v>5.0586666666666664</v>
      </c>
      <c r="AI197" s="67">
        <f t="shared" ref="AI197:AI260" si="52">+(E197+M197)/(N197*1.5)</f>
        <v>1.0424133333333334</v>
      </c>
      <c r="AJ197" s="67">
        <f t="shared" ref="AJ197:AJ260" si="53">+G197/(N197*1.5)</f>
        <v>2.2909199999999998</v>
      </c>
      <c r="AK197" s="67">
        <f t="shared" ref="AK197:AK260" si="54">+H197/(N197*1.5)</f>
        <v>2.2909199999999998</v>
      </c>
      <c r="AL197" s="67">
        <f t="shared" ref="AL197:AL260" si="55">+Q197/(N197*1.5)</f>
        <v>0.59733333333333338</v>
      </c>
      <c r="AM197" s="59">
        <f>VLOOKUP(AG197,'SCORE TALLER'!$AC$2:$AD$10,2,TRUE)*AM$2</f>
        <v>0</v>
      </c>
      <c r="AN197" s="59">
        <f>VLOOKUP(AD197,'SCORE TALLER'!$W$2:$X$10,2,TRUE)*AN$2</f>
        <v>0.32</v>
      </c>
      <c r="AO197" s="59">
        <f>VLOOKUP(AB197,'SCORE TALLER'!$S$2:$T$10,2,FALSE)*AO$2</f>
        <v>0.04</v>
      </c>
      <c r="AP197" s="59">
        <f>VLOOKUP(AH197,'SCORE TALLER'!$AE$2:$AF$10,2,TRUE)*AP$2</f>
        <v>0.08</v>
      </c>
      <c r="AQ197" s="59">
        <f>VLOOKUP(AI197,'SCORE TALLER'!$AG$2:$AH$10,2,TRUE)*AQ$2</f>
        <v>0.32</v>
      </c>
      <c r="AR197" s="59">
        <f>VLOOKUP(AC197,'SCORE TALLER'!$U$2:$V$10,2,FALSE)*AR$2</f>
        <v>0.05</v>
      </c>
      <c r="AS197" s="59">
        <f>VLOOKUP(AE197,'SCORE TALLER'!$Y$2:$Z$10,2,FALSE)*AS$2</f>
        <v>0.02</v>
      </c>
      <c r="AT197" s="59">
        <f>VLOOKUP(Z197,'SCORE TALLER'!$O$2:$P$10,2,TRUE)*AT$2</f>
        <v>0.04</v>
      </c>
      <c r="AU197" s="59">
        <f>VLOOKUP(S197,'SCORE TALLER'!$A$2:$B$10,2,FALSE)*AU$2</f>
        <v>0.25</v>
      </c>
      <c r="AV197" s="59">
        <f>VLOOKUP(AJ197,'SCORE TALLER'!$AI$2:$AJ$10,2,TRUE)*AV$2</f>
        <v>0.15000000000000002</v>
      </c>
      <c r="AW197" s="59">
        <f>VLOOKUP(AK197,'SCORE TALLER'!$AK$2:$AL$10,2,TRUE)*AW$2</f>
        <v>0.15000000000000002</v>
      </c>
      <c r="AX197" s="59">
        <f>VLOOKUP(T197,'SCORE TALLER'!$C$2:$D$10,2,FALSE)*AX$2</f>
        <v>0</v>
      </c>
      <c r="AY197" s="59">
        <f>VLOOKUP(W197,'SCORE TALLER'!$I$2:$J$10,2,TRUE)*AY$2</f>
        <v>0</v>
      </c>
      <c r="AZ197" s="59">
        <f>VLOOKUP(X197,'SCORE TALLER'!$K$2:$L$10,2,TRUE)*AZ$2</f>
        <v>0</v>
      </c>
      <c r="BA197" s="59">
        <f>VLOOKUP(U197,'SCORE TALLER'!$E$2:$F$10,2,FALSE)*BA$2</f>
        <v>0</v>
      </c>
      <c r="BB197" s="59">
        <f>VLOOKUP(Y197,'SCORE TALLER'!$M$2:$N$10,2,TRUE)*BB$2</f>
        <v>0.03</v>
      </c>
      <c r="BC197" s="59">
        <f>VLOOKUP(AA197,'SCORE TALLER'!$Q$2:$R$10,2,FALSE)*BC$2</f>
        <v>0</v>
      </c>
      <c r="BD197" s="59">
        <f>VLOOKUP(V197,'SCORE TALLER'!$G$2:$H$10,2,FALSE)*BD$2</f>
        <v>0</v>
      </c>
      <c r="BE197" s="59">
        <f>VLOOKUP(AF197,'SCORE TALLER'!$AA$2:$AB$10,2,FALSE)*BE$2</f>
        <v>0.30000000000000004</v>
      </c>
      <c r="BF197" s="59">
        <f>VLOOKUP(AL197,'SCORE TALLER'!$AM$2:$AN$10,2,TRUE)*BF$2</f>
        <v>0.1</v>
      </c>
      <c r="BG197" s="67">
        <f t="shared" ref="BG197:BG260" si="56">+SUM(AM197:BF197)</f>
        <v>1.85</v>
      </c>
      <c r="BH197" s="67" t="str">
        <f>VLOOKUP(BG197,'SCORE TALLER'!$AP$2:$AQ$7,2,TRUE)</f>
        <v>2. Normal</v>
      </c>
      <c r="BI197" s="67" t="str">
        <f t="shared" ref="BI197:BI205" si="57">+T197</f>
        <v>LBZ</v>
      </c>
      <c r="BJ197" s="67" t="str">
        <f t="shared" si="47"/>
        <v>A</v>
      </c>
      <c r="BK197" s="67" t="str">
        <f t="shared" ref="BK197:BK205" si="58">+AF197</f>
        <v>C</v>
      </c>
      <c r="BL197" s="86">
        <f t="shared" ref="BL197:BL260" si="59">+H197</f>
        <v>3436380</v>
      </c>
      <c r="BM197" s="86">
        <f t="shared" ref="BM197:BM205" si="60">+Q197</f>
        <v>896000</v>
      </c>
    </row>
    <row r="198" spans="1:65" x14ac:dyDescent="0.3">
      <c r="A198" s="57">
        <v>8048264</v>
      </c>
      <c r="B198" s="12" t="s">
        <v>336</v>
      </c>
      <c r="C198" s="58" t="s">
        <v>105</v>
      </c>
      <c r="D198" s="58" t="s">
        <v>115</v>
      </c>
      <c r="E198" s="58"/>
      <c r="F198" s="58">
        <v>3274731</v>
      </c>
      <c r="G198" s="58">
        <f t="shared" si="48"/>
        <v>2028611</v>
      </c>
      <c r="H198" s="58">
        <f t="shared" si="49"/>
        <v>728611</v>
      </c>
      <c r="I198" s="58">
        <v>3275000</v>
      </c>
      <c r="J198" s="58">
        <v>157319</v>
      </c>
      <c r="K198" s="58">
        <v>0</v>
      </c>
      <c r="L198" s="58">
        <v>1300000</v>
      </c>
      <c r="M198" s="58">
        <v>1246120</v>
      </c>
      <c r="N198" s="58">
        <f>VLOOKUP(AD198,'tabla ingresos'!$A$3:$D$15,4,FALSE)</f>
        <v>1000000</v>
      </c>
      <c r="O198" s="58">
        <v>37176.634208376476</v>
      </c>
      <c r="P198" s="58">
        <v>1138000</v>
      </c>
      <c r="Q198" s="58">
        <v>862000</v>
      </c>
      <c r="R198" s="12">
        <v>13052</v>
      </c>
      <c r="S198" s="12" t="s">
        <v>87</v>
      </c>
      <c r="T198" s="12" t="s">
        <v>89</v>
      </c>
      <c r="U198" s="12" t="s">
        <v>10</v>
      </c>
      <c r="V198" s="12">
        <v>4</v>
      </c>
      <c r="W198" s="12">
        <v>0</v>
      </c>
      <c r="X198" s="12">
        <v>0</v>
      </c>
      <c r="Y198" s="59">
        <v>3.3205479452054796</v>
      </c>
      <c r="Z198" s="59">
        <v>38.449315068493149</v>
      </c>
      <c r="AA198" s="12">
        <v>1</v>
      </c>
      <c r="AB198" s="12">
        <v>2</v>
      </c>
      <c r="AC198" s="12">
        <v>1</v>
      </c>
      <c r="AD198" s="12">
        <v>2</v>
      </c>
      <c r="AE198" s="12">
        <v>3</v>
      </c>
      <c r="AF198" s="58" t="s">
        <v>0</v>
      </c>
      <c r="AG198" s="66">
        <f t="shared" si="50"/>
        <v>0.12966375613891765</v>
      </c>
      <c r="AH198" s="67">
        <f t="shared" si="51"/>
        <v>2.9418206666666666</v>
      </c>
      <c r="AI198" s="67">
        <f t="shared" si="52"/>
        <v>0.83074666666666663</v>
      </c>
      <c r="AJ198" s="67">
        <f t="shared" si="53"/>
        <v>1.3524073333333333</v>
      </c>
      <c r="AK198" s="67">
        <f t="shared" si="54"/>
        <v>0.48574066666666665</v>
      </c>
      <c r="AL198" s="67">
        <f t="shared" si="55"/>
        <v>0.57466666666666666</v>
      </c>
      <c r="AM198" s="59">
        <f>VLOOKUP(AG198,'SCORE TALLER'!$AC$2:$AD$10,2,TRUE)*AM$2</f>
        <v>0</v>
      </c>
      <c r="AN198" s="59">
        <f>VLOOKUP(AD198,'SCORE TALLER'!$W$2:$X$10,2,TRUE)*AN$2</f>
        <v>0.32</v>
      </c>
      <c r="AO198" s="59">
        <f>VLOOKUP(AB198,'SCORE TALLER'!$S$2:$T$10,2,FALSE)*AO$2</f>
        <v>0.04</v>
      </c>
      <c r="AP198" s="59">
        <f>VLOOKUP(AH198,'SCORE TALLER'!$AE$2:$AF$10,2,TRUE)*AP$2</f>
        <v>0</v>
      </c>
      <c r="AQ198" s="59">
        <f>VLOOKUP(AI198,'SCORE TALLER'!$AG$2:$AH$10,2,TRUE)*AQ$2</f>
        <v>0.4</v>
      </c>
      <c r="AR198" s="59">
        <f>VLOOKUP(AC198,'SCORE TALLER'!$U$2:$V$10,2,FALSE)*AR$2</f>
        <v>0.05</v>
      </c>
      <c r="AS198" s="59">
        <f>VLOOKUP(AE198,'SCORE TALLER'!$Y$2:$Z$10,2,FALSE)*AS$2</f>
        <v>0.02</v>
      </c>
      <c r="AT198" s="59">
        <f>VLOOKUP(Z198,'SCORE TALLER'!$O$2:$P$10,2,TRUE)*AT$2</f>
        <v>0.03</v>
      </c>
      <c r="AU198" s="59">
        <f>VLOOKUP(S198,'SCORE TALLER'!$A$2:$B$10,2,FALSE)*AU$2</f>
        <v>0.15000000000000002</v>
      </c>
      <c r="AV198" s="59">
        <f>VLOOKUP(AJ198,'SCORE TALLER'!$AI$2:$AJ$10,2,TRUE)*AV$2</f>
        <v>0.2</v>
      </c>
      <c r="AW198" s="59">
        <f>VLOOKUP(AK198,'SCORE TALLER'!$AK$2:$AL$10,2,TRUE)*AW$2</f>
        <v>0.25</v>
      </c>
      <c r="AX198" s="59">
        <f>VLOOKUP(T198,'SCORE TALLER'!$C$2:$D$10,2,FALSE)*AX$2</f>
        <v>0</v>
      </c>
      <c r="AY198" s="59">
        <f>VLOOKUP(W198,'SCORE TALLER'!$I$2:$J$10,2,TRUE)*AY$2</f>
        <v>0</v>
      </c>
      <c r="AZ198" s="59">
        <f>VLOOKUP(X198,'SCORE TALLER'!$K$2:$L$10,2,TRUE)*AZ$2</f>
        <v>0</v>
      </c>
      <c r="BA198" s="59">
        <f>VLOOKUP(U198,'SCORE TALLER'!$E$2:$F$10,2,FALSE)*BA$2</f>
        <v>0</v>
      </c>
      <c r="BB198" s="59">
        <f>VLOOKUP(Y198,'SCORE TALLER'!$M$2:$N$10,2,TRUE)*BB$2</f>
        <v>0.04</v>
      </c>
      <c r="BC198" s="59">
        <f>VLOOKUP(AA198,'SCORE TALLER'!$Q$2:$R$10,2,FALSE)*BC$2</f>
        <v>0.05</v>
      </c>
      <c r="BD198" s="59">
        <f>VLOOKUP(V198,'SCORE TALLER'!$G$2:$H$10,2,FALSE)*BD$2</f>
        <v>0</v>
      </c>
      <c r="BE198" s="59">
        <f>VLOOKUP(AF198,'SCORE TALLER'!$AA$2:$AB$10,2,FALSE)*BE$2</f>
        <v>0.5</v>
      </c>
      <c r="BF198" s="59">
        <f>VLOOKUP(AL198,'SCORE TALLER'!$AM$2:$AN$10,2,TRUE)*BF$2</f>
        <v>0.1</v>
      </c>
      <c r="BG198" s="67">
        <f t="shared" si="56"/>
        <v>2.1500000000000004</v>
      </c>
      <c r="BH198" s="67" t="str">
        <f>VLOOKUP(BG198,'SCORE TALLER'!$AP$2:$AQ$7,2,TRUE)</f>
        <v>3. Medio</v>
      </c>
      <c r="BI198" s="67" t="str">
        <f t="shared" si="57"/>
        <v>LBZ</v>
      </c>
      <c r="BJ198" s="67" t="str">
        <f t="shared" si="47"/>
        <v>A</v>
      </c>
      <c r="BK198" s="67" t="str">
        <f t="shared" si="58"/>
        <v>E</v>
      </c>
      <c r="BL198" s="86">
        <f t="shared" si="59"/>
        <v>728611</v>
      </c>
      <c r="BM198" s="86">
        <f t="shared" si="60"/>
        <v>862000</v>
      </c>
    </row>
    <row r="199" spans="1:65" x14ac:dyDescent="0.3">
      <c r="A199" s="57">
        <v>84462206</v>
      </c>
      <c r="B199" s="12" t="s">
        <v>337</v>
      </c>
      <c r="C199" s="58" t="s">
        <v>105</v>
      </c>
      <c r="D199" s="58" t="s">
        <v>114</v>
      </c>
      <c r="E199" s="58"/>
      <c r="F199" s="58">
        <v>6024560</v>
      </c>
      <c r="G199" s="58">
        <f t="shared" si="48"/>
        <v>1835790</v>
      </c>
      <c r="H199" s="58">
        <f t="shared" si="49"/>
        <v>1835790</v>
      </c>
      <c r="I199" s="58">
        <v>6025000</v>
      </c>
      <c r="J199" s="58">
        <v>173216</v>
      </c>
      <c r="K199" s="58">
        <v>0</v>
      </c>
      <c r="L199" s="58">
        <v>0</v>
      </c>
      <c r="M199" s="58">
        <v>4188770</v>
      </c>
      <c r="N199" s="58">
        <f>VLOOKUP(AD199,'tabla ingresos'!$A$3:$D$15,4,FALSE)</f>
        <v>1000000</v>
      </c>
      <c r="O199" s="58">
        <v>39165.457916028688</v>
      </c>
      <c r="P199" s="58">
        <v>1110000</v>
      </c>
      <c r="Q199" s="58">
        <v>852000</v>
      </c>
      <c r="R199" s="12">
        <v>13838</v>
      </c>
      <c r="S199" s="12" t="s">
        <v>88</v>
      </c>
      <c r="T199" s="12" t="s">
        <v>89</v>
      </c>
      <c r="U199" s="12" t="s">
        <v>10</v>
      </c>
      <c r="V199" s="12">
        <v>4</v>
      </c>
      <c r="W199" s="12">
        <v>0</v>
      </c>
      <c r="X199" s="12">
        <v>0</v>
      </c>
      <c r="Y199" s="59">
        <v>8.4657534246575334</v>
      </c>
      <c r="Z199" s="59">
        <v>46.923287671232877</v>
      </c>
      <c r="AA199" s="12">
        <v>1</v>
      </c>
      <c r="AB199" s="12">
        <v>2</v>
      </c>
      <c r="AC199" s="12">
        <v>1</v>
      </c>
      <c r="AD199" s="12">
        <v>2</v>
      </c>
      <c r="AE199" s="12">
        <v>2</v>
      </c>
      <c r="AF199" s="58" t="s">
        <v>0</v>
      </c>
      <c r="AG199" s="66">
        <f t="shared" si="50"/>
        <v>0.1415876386106858</v>
      </c>
      <c r="AH199" s="67">
        <f t="shared" si="51"/>
        <v>4.7563733333333333</v>
      </c>
      <c r="AI199" s="67">
        <f t="shared" si="52"/>
        <v>2.7925133333333334</v>
      </c>
      <c r="AJ199" s="67">
        <f t="shared" si="53"/>
        <v>1.2238599999999999</v>
      </c>
      <c r="AK199" s="67">
        <f t="shared" si="54"/>
        <v>1.2238599999999999</v>
      </c>
      <c r="AL199" s="67">
        <f t="shared" si="55"/>
        <v>0.56799999999999995</v>
      </c>
      <c r="AM199" s="59">
        <f>VLOOKUP(AG199,'SCORE TALLER'!$AC$2:$AD$10,2,TRUE)*AM$2</f>
        <v>0</v>
      </c>
      <c r="AN199" s="59">
        <f>VLOOKUP(AD199,'SCORE TALLER'!$W$2:$X$10,2,TRUE)*AN$2</f>
        <v>0.32</v>
      </c>
      <c r="AO199" s="59">
        <f>VLOOKUP(AB199,'SCORE TALLER'!$S$2:$T$10,2,FALSE)*AO$2</f>
        <v>0.04</v>
      </c>
      <c r="AP199" s="59">
        <f>VLOOKUP(AH199,'SCORE TALLER'!$AE$2:$AF$10,2,TRUE)*AP$2</f>
        <v>0</v>
      </c>
      <c r="AQ199" s="59">
        <f>VLOOKUP(AI199,'SCORE TALLER'!$AG$2:$AH$10,2,TRUE)*AQ$2</f>
        <v>0.24</v>
      </c>
      <c r="AR199" s="59">
        <f>VLOOKUP(AC199,'SCORE TALLER'!$U$2:$V$10,2,FALSE)*AR$2</f>
        <v>0.05</v>
      </c>
      <c r="AS199" s="59">
        <f>VLOOKUP(AE199,'SCORE TALLER'!$Y$2:$Z$10,2,FALSE)*AS$2</f>
        <v>0.01</v>
      </c>
      <c r="AT199" s="59">
        <f>VLOOKUP(Z199,'SCORE TALLER'!$O$2:$P$10,2,TRUE)*AT$2</f>
        <v>0.02</v>
      </c>
      <c r="AU199" s="59">
        <f>VLOOKUP(S199,'SCORE TALLER'!$A$2:$B$10,2,FALSE)*AU$2</f>
        <v>0.25</v>
      </c>
      <c r="AV199" s="59">
        <f>VLOOKUP(AJ199,'SCORE TALLER'!$AI$2:$AJ$10,2,TRUE)*AV$2</f>
        <v>0.2</v>
      </c>
      <c r="AW199" s="59">
        <f>VLOOKUP(AK199,'SCORE TALLER'!$AK$2:$AL$10,2,TRUE)*AW$2</f>
        <v>0.2</v>
      </c>
      <c r="AX199" s="59">
        <f>VLOOKUP(T199,'SCORE TALLER'!$C$2:$D$10,2,FALSE)*AX$2</f>
        <v>0</v>
      </c>
      <c r="AY199" s="59">
        <f>VLOOKUP(W199,'SCORE TALLER'!$I$2:$J$10,2,TRUE)*AY$2</f>
        <v>0</v>
      </c>
      <c r="AZ199" s="59">
        <f>VLOOKUP(X199,'SCORE TALLER'!$K$2:$L$10,2,TRUE)*AZ$2</f>
        <v>0</v>
      </c>
      <c r="BA199" s="59">
        <f>VLOOKUP(U199,'SCORE TALLER'!$E$2:$F$10,2,FALSE)*BA$2</f>
        <v>0</v>
      </c>
      <c r="BB199" s="59">
        <f>VLOOKUP(Y199,'SCORE TALLER'!$M$2:$N$10,2,TRUE)*BB$2</f>
        <v>0.01</v>
      </c>
      <c r="BC199" s="59">
        <f>VLOOKUP(AA199,'SCORE TALLER'!$Q$2:$R$10,2,FALSE)*BC$2</f>
        <v>0.05</v>
      </c>
      <c r="BD199" s="59">
        <f>VLOOKUP(V199,'SCORE TALLER'!$G$2:$H$10,2,FALSE)*BD$2</f>
        <v>0</v>
      </c>
      <c r="BE199" s="59">
        <f>VLOOKUP(AF199,'SCORE TALLER'!$AA$2:$AB$10,2,FALSE)*BE$2</f>
        <v>0.5</v>
      </c>
      <c r="BF199" s="59">
        <f>VLOOKUP(AL199,'SCORE TALLER'!$AM$2:$AN$10,2,TRUE)*BF$2</f>
        <v>0.1</v>
      </c>
      <c r="BG199" s="67">
        <f t="shared" si="56"/>
        <v>1.9900000000000002</v>
      </c>
      <c r="BH199" s="67" t="str">
        <f>VLOOKUP(BG199,'SCORE TALLER'!$AP$2:$AQ$7,2,TRUE)</f>
        <v>2. Normal</v>
      </c>
      <c r="BI199" s="67" t="str">
        <f t="shared" si="57"/>
        <v>LBZ</v>
      </c>
      <c r="BJ199" s="67" t="str">
        <f t="shared" si="47"/>
        <v>A</v>
      </c>
      <c r="BK199" s="67" t="str">
        <f t="shared" si="58"/>
        <v>E</v>
      </c>
      <c r="BL199" s="86">
        <f t="shared" si="59"/>
        <v>1835790</v>
      </c>
      <c r="BM199" s="86">
        <f t="shared" si="60"/>
        <v>852000</v>
      </c>
    </row>
    <row r="200" spans="1:65" x14ac:dyDescent="0.3">
      <c r="A200" s="57">
        <v>4288406</v>
      </c>
      <c r="B200" s="12" t="s">
        <v>338</v>
      </c>
      <c r="C200" s="58" t="s">
        <v>105</v>
      </c>
      <c r="D200" s="58" t="s">
        <v>115</v>
      </c>
      <c r="E200" s="58">
        <v>21067</v>
      </c>
      <c r="F200" s="58">
        <v>7165424</v>
      </c>
      <c r="G200" s="58">
        <f t="shared" si="48"/>
        <v>2041857</v>
      </c>
      <c r="H200" s="58">
        <f t="shared" si="49"/>
        <v>0</v>
      </c>
      <c r="I200" s="58">
        <v>7165000</v>
      </c>
      <c r="J200" s="58">
        <v>293928</v>
      </c>
      <c r="K200" s="58">
        <v>0</v>
      </c>
      <c r="L200" s="58">
        <v>5022877</v>
      </c>
      <c r="M200" s="58">
        <v>5123567</v>
      </c>
      <c r="N200" s="58">
        <f>VLOOKUP(AD200,'tabla ingresos'!$A$3:$D$15,4,FALSE)</f>
        <v>1000000</v>
      </c>
      <c r="O200" s="58">
        <v>32955.596182150446</v>
      </c>
      <c r="P200" s="58">
        <v>840000</v>
      </c>
      <c r="Q200" s="58">
        <v>840000</v>
      </c>
      <c r="R200" s="12">
        <v>76130</v>
      </c>
      <c r="S200" s="12" t="s">
        <v>87</v>
      </c>
      <c r="T200" s="12" t="s">
        <v>89</v>
      </c>
      <c r="U200" s="12" t="s">
        <v>10</v>
      </c>
      <c r="V200" s="12">
        <v>4</v>
      </c>
      <c r="W200" s="12">
        <v>0</v>
      </c>
      <c r="X200" s="12">
        <v>0</v>
      </c>
      <c r="Y200" s="59">
        <v>9.4657534246575334</v>
      </c>
      <c r="Z200" s="59">
        <v>49.967123287671235</v>
      </c>
      <c r="AA200" s="12">
        <v>1</v>
      </c>
      <c r="AB200" s="12">
        <v>2</v>
      </c>
      <c r="AC200" s="12">
        <v>2</v>
      </c>
      <c r="AD200" s="12">
        <v>2</v>
      </c>
      <c r="AE200" s="12">
        <v>1</v>
      </c>
      <c r="AF200" s="58" t="s">
        <v>0</v>
      </c>
      <c r="AG200" s="66">
        <f t="shared" si="50"/>
        <v>0.21792239745476694</v>
      </c>
      <c r="AH200" s="67">
        <f t="shared" si="51"/>
        <v>5.3369493333333331</v>
      </c>
      <c r="AI200" s="67">
        <f t="shared" si="52"/>
        <v>3.4297559999999998</v>
      </c>
      <c r="AJ200" s="67">
        <f t="shared" si="53"/>
        <v>1.3612379999999999</v>
      </c>
      <c r="AK200" s="67">
        <f t="shared" si="54"/>
        <v>0</v>
      </c>
      <c r="AL200" s="67">
        <f t="shared" si="55"/>
        <v>0.56000000000000005</v>
      </c>
      <c r="AM200" s="59">
        <f>VLOOKUP(AG200,'SCORE TALLER'!$AC$2:$AD$10,2,TRUE)*AM$2</f>
        <v>0</v>
      </c>
      <c r="AN200" s="59">
        <f>VLOOKUP(AD200,'SCORE TALLER'!$W$2:$X$10,2,TRUE)*AN$2</f>
        <v>0.32</v>
      </c>
      <c r="AO200" s="59">
        <f>VLOOKUP(AB200,'SCORE TALLER'!$S$2:$T$10,2,FALSE)*AO$2</f>
        <v>0.04</v>
      </c>
      <c r="AP200" s="59">
        <f>VLOOKUP(AH200,'SCORE TALLER'!$AE$2:$AF$10,2,TRUE)*AP$2</f>
        <v>0.08</v>
      </c>
      <c r="AQ200" s="59">
        <f>VLOOKUP(AI200,'SCORE TALLER'!$AG$2:$AH$10,2,TRUE)*AQ$2</f>
        <v>0.16</v>
      </c>
      <c r="AR200" s="59">
        <f>VLOOKUP(AC200,'SCORE TALLER'!$U$2:$V$10,2,FALSE)*AR$2</f>
        <v>0.04</v>
      </c>
      <c r="AS200" s="59">
        <f>VLOOKUP(AE200,'SCORE TALLER'!$Y$2:$Z$10,2,FALSE)*AS$2</f>
        <v>0.03</v>
      </c>
      <c r="AT200" s="59">
        <f>VLOOKUP(Z200,'SCORE TALLER'!$O$2:$P$10,2,TRUE)*AT$2</f>
        <v>0.02</v>
      </c>
      <c r="AU200" s="59">
        <f>VLOOKUP(S200,'SCORE TALLER'!$A$2:$B$10,2,FALSE)*AU$2</f>
        <v>0.15000000000000002</v>
      </c>
      <c r="AV200" s="59">
        <f>VLOOKUP(AJ200,'SCORE TALLER'!$AI$2:$AJ$10,2,TRUE)*AV$2</f>
        <v>0.2</v>
      </c>
      <c r="AW200" s="59">
        <f>VLOOKUP(AK200,'SCORE TALLER'!$AK$2:$AL$10,2,TRUE)*AW$2</f>
        <v>0.25</v>
      </c>
      <c r="AX200" s="59">
        <f>VLOOKUP(T200,'SCORE TALLER'!$C$2:$D$10,2,FALSE)*AX$2</f>
        <v>0</v>
      </c>
      <c r="AY200" s="59">
        <f>VLOOKUP(W200,'SCORE TALLER'!$I$2:$J$10,2,TRUE)*AY$2</f>
        <v>0</v>
      </c>
      <c r="AZ200" s="59">
        <f>VLOOKUP(X200,'SCORE TALLER'!$K$2:$L$10,2,TRUE)*AZ$2</f>
        <v>0</v>
      </c>
      <c r="BA200" s="59">
        <f>VLOOKUP(U200,'SCORE TALLER'!$E$2:$F$10,2,FALSE)*BA$2</f>
        <v>0</v>
      </c>
      <c r="BB200" s="59">
        <f>VLOOKUP(Y200,'SCORE TALLER'!$M$2:$N$10,2,TRUE)*BB$2</f>
        <v>0.01</v>
      </c>
      <c r="BC200" s="59">
        <f>VLOOKUP(AA200,'SCORE TALLER'!$Q$2:$R$10,2,FALSE)*BC$2</f>
        <v>0.05</v>
      </c>
      <c r="BD200" s="59">
        <f>VLOOKUP(V200,'SCORE TALLER'!$G$2:$H$10,2,FALSE)*BD$2</f>
        <v>0</v>
      </c>
      <c r="BE200" s="59">
        <f>VLOOKUP(AF200,'SCORE TALLER'!$AA$2:$AB$10,2,FALSE)*BE$2</f>
        <v>0.5</v>
      </c>
      <c r="BF200" s="59">
        <f>VLOOKUP(AL200,'SCORE TALLER'!$AM$2:$AN$10,2,TRUE)*BF$2</f>
        <v>0.1</v>
      </c>
      <c r="BG200" s="67">
        <f t="shared" si="56"/>
        <v>1.9500000000000002</v>
      </c>
      <c r="BH200" s="67" t="str">
        <f>VLOOKUP(BG200,'SCORE TALLER'!$AP$2:$AQ$7,2,TRUE)</f>
        <v>2. Normal</v>
      </c>
      <c r="BI200" s="67" t="str">
        <f t="shared" si="57"/>
        <v>LBZ</v>
      </c>
      <c r="BJ200" s="67" t="str">
        <f t="shared" si="47"/>
        <v>A</v>
      </c>
      <c r="BK200" s="67" t="str">
        <f t="shared" si="58"/>
        <v>E</v>
      </c>
      <c r="BL200" s="86">
        <f t="shared" si="59"/>
        <v>0</v>
      </c>
      <c r="BM200" s="86">
        <f t="shared" si="60"/>
        <v>840000</v>
      </c>
    </row>
    <row r="201" spans="1:65" x14ac:dyDescent="0.3">
      <c r="A201" s="57">
        <v>2464448</v>
      </c>
      <c r="B201" s="12" t="s">
        <v>339</v>
      </c>
      <c r="C201" s="58" t="s">
        <v>105</v>
      </c>
      <c r="D201" s="58" t="s">
        <v>114</v>
      </c>
      <c r="E201" s="58"/>
      <c r="F201" s="58">
        <v>2626452</v>
      </c>
      <c r="G201" s="58">
        <f t="shared" si="48"/>
        <v>1735832</v>
      </c>
      <c r="H201" s="58">
        <f t="shared" si="49"/>
        <v>435832</v>
      </c>
      <c r="I201" s="58">
        <v>2626000</v>
      </c>
      <c r="J201" s="58">
        <v>164789</v>
      </c>
      <c r="K201" s="58">
        <v>0</v>
      </c>
      <c r="L201" s="58">
        <v>1300000</v>
      </c>
      <c r="M201" s="58">
        <v>890620</v>
      </c>
      <c r="N201" s="58">
        <f>VLOOKUP(AD201,'tabla ingresos'!$A$3:$D$15,4,FALSE)</f>
        <v>1000000</v>
      </c>
      <c r="O201" s="58">
        <v>30028.998821211775</v>
      </c>
      <c r="P201" s="58">
        <v>834000</v>
      </c>
      <c r="Q201" s="58">
        <v>834000</v>
      </c>
      <c r="R201" s="12">
        <v>68255</v>
      </c>
      <c r="S201" s="12" t="s">
        <v>87</v>
      </c>
      <c r="T201" s="12" t="s">
        <v>89</v>
      </c>
      <c r="U201" s="12" t="s">
        <v>10</v>
      </c>
      <c r="V201" s="12">
        <v>4</v>
      </c>
      <c r="W201" s="12">
        <v>0</v>
      </c>
      <c r="X201" s="12">
        <v>0</v>
      </c>
      <c r="Y201" s="59">
        <v>2.2821917808219179</v>
      </c>
      <c r="Z201" s="59">
        <v>48.279452054794518</v>
      </c>
      <c r="AA201" s="12">
        <v>1</v>
      </c>
      <c r="AB201" s="12">
        <v>2</v>
      </c>
      <c r="AC201" s="12">
        <v>1</v>
      </c>
      <c r="AD201" s="12">
        <v>2</v>
      </c>
      <c r="AE201" s="12">
        <v>2</v>
      </c>
      <c r="AF201" s="58" t="s">
        <v>0</v>
      </c>
      <c r="AG201" s="66">
        <f t="shared" si="50"/>
        <v>0.12987866588080785</v>
      </c>
      <c r="AH201" s="67">
        <f t="shared" si="51"/>
        <v>2.3069679999999999</v>
      </c>
      <c r="AI201" s="67">
        <f t="shared" si="52"/>
        <v>0.59374666666666664</v>
      </c>
      <c r="AJ201" s="67">
        <f t="shared" si="53"/>
        <v>1.1572213333333334</v>
      </c>
      <c r="AK201" s="67">
        <f t="shared" si="54"/>
        <v>0.29055466666666668</v>
      </c>
      <c r="AL201" s="67">
        <f t="shared" si="55"/>
        <v>0.55600000000000005</v>
      </c>
      <c r="AM201" s="59">
        <f>VLOOKUP(AG201,'SCORE TALLER'!$AC$2:$AD$10,2,TRUE)*AM$2</f>
        <v>0</v>
      </c>
      <c r="AN201" s="59">
        <f>VLOOKUP(AD201,'SCORE TALLER'!$W$2:$X$10,2,TRUE)*AN$2</f>
        <v>0.32</v>
      </c>
      <c r="AO201" s="59">
        <f>VLOOKUP(AB201,'SCORE TALLER'!$S$2:$T$10,2,FALSE)*AO$2</f>
        <v>0.04</v>
      </c>
      <c r="AP201" s="59">
        <f>VLOOKUP(AH201,'SCORE TALLER'!$AE$2:$AF$10,2,TRUE)*AP$2</f>
        <v>0</v>
      </c>
      <c r="AQ201" s="59">
        <f>VLOOKUP(AI201,'SCORE TALLER'!$AG$2:$AH$10,2,TRUE)*AQ$2</f>
        <v>0.4</v>
      </c>
      <c r="AR201" s="59">
        <f>VLOOKUP(AC201,'SCORE TALLER'!$U$2:$V$10,2,FALSE)*AR$2</f>
        <v>0.05</v>
      </c>
      <c r="AS201" s="59">
        <f>VLOOKUP(AE201,'SCORE TALLER'!$Y$2:$Z$10,2,FALSE)*AS$2</f>
        <v>0.01</v>
      </c>
      <c r="AT201" s="59">
        <f>VLOOKUP(Z201,'SCORE TALLER'!$O$2:$P$10,2,TRUE)*AT$2</f>
        <v>0.02</v>
      </c>
      <c r="AU201" s="59">
        <f>VLOOKUP(S201,'SCORE TALLER'!$A$2:$B$10,2,FALSE)*AU$2</f>
        <v>0.15000000000000002</v>
      </c>
      <c r="AV201" s="59">
        <f>VLOOKUP(AJ201,'SCORE TALLER'!$AI$2:$AJ$10,2,TRUE)*AV$2</f>
        <v>0.2</v>
      </c>
      <c r="AW201" s="59">
        <f>VLOOKUP(AK201,'SCORE TALLER'!$AK$2:$AL$10,2,TRUE)*AW$2</f>
        <v>0.25</v>
      </c>
      <c r="AX201" s="59">
        <f>VLOOKUP(T201,'SCORE TALLER'!$C$2:$D$10,2,FALSE)*AX$2</f>
        <v>0</v>
      </c>
      <c r="AY201" s="59">
        <f>VLOOKUP(W201,'SCORE TALLER'!$I$2:$J$10,2,TRUE)*AY$2</f>
        <v>0</v>
      </c>
      <c r="AZ201" s="59">
        <f>VLOOKUP(X201,'SCORE TALLER'!$K$2:$L$10,2,TRUE)*AZ$2</f>
        <v>0</v>
      </c>
      <c r="BA201" s="59">
        <f>VLOOKUP(U201,'SCORE TALLER'!$E$2:$F$10,2,FALSE)*BA$2</f>
        <v>0</v>
      </c>
      <c r="BB201" s="59">
        <f>VLOOKUP(Y201,'SCORE TALLER'!$M$2:$N$10,2,TRUE)*BB$2</f>
        <v>0.04</v>
      </c>
      <c r="BC201" s="59">
        <f>VLOOKUP(AA201,'SCORE TALLER'!$Q$2:$R$10,2,FALSE)*BC$2</f>
        <v>0.05</v>
      </c>
      <c r="BD201" s="59">
        <f>VLOOKUP(V201,'SCORE TALLER'!$G$2:$H$10,2,FALSE)*BD$2</f>
        <v>0</v>
      </c>
      <c r="BE201" s="59">
        <f>VLOOKUP(AF201,'SCORE TALLER'!$AA$2:$AB$10,2,FALSE)*BE$2</f>
        <v>0.5</v>
      </c>
      <c r="BF201" s="59">
        <f>VLOOKUP(AL201,'SCORE TALLER'!$AM$2:$AN$10,2,TRUE)*BF$2</f>
        <v>0.1</v>
      </c>
      <c r="BG201" s="67">
        <f t="shared" si="56"/>
        <v>2.1300000000000003</v>
      </c>
      <c r="BH201" s="67" t="str">
        <f>VLOOKUP(BG201,'SCORE TALLER'!$AP$2:$AQ$7,2,TRUE)</f>
        <v>3. Medio</v>
      </c>
      <c r="BI201" s="67" t="str">
        <f t="shared" si="57"/>
        <v>LBZ</v>
      </c>
      <c r="BJ201" s="67" t="str">
        <f t="shared" si="47"/>
        <v>A</v>
      </c>
      <c r="BK201" s="67" t="str">
        <f t="shared" si="58"/>
        <v>E</v>
      </c>
      <c r="BL201" s="86">
        <f t="shared" si="59"/>
        <v>435832</v>
      </c>
      <c r="BM201" s="86">
        <f t="shared" si="60"/>
        <v>834000</v>
      </c>
    </row>
    <row r="202" spans="1:65" x14ac:dyDescent="0.3">
      <c r="A202" s="57">
        <v>2224884422</v>
      </c>
      <c r="B202" s="12" t="s">
        <v>340</v>
      </c>
      <c r="C202" s="58" t="s">
        <v>105</v>
      </c>
      <c r="D202" s="58" t="s">
        <v>114</v>
      </c>
      <c r="E202" s="58">
        <v>117013</v>
      </c>
      <c r="F202" s="58">
        <v>2454750</v>
      </c>
      <c r="G202" s="58">
        <f t="shared" si="48"/>
        <v>1365013</v>
      </c>
      <c r="H202" s="58">
        <f t="shared" si="49"/>
        <v>0</v>
      </c>
      <c r="I202" s="58">
        <v>2455000</v>
      </c>
      <c r="J202" s="58">
        <v>148039</v>
      </c>
      <c r="K202" s="58">
        <v>0</v>
      </c>
      <c r="L202" s="58">
        <v>1695623</v>
      </c>
      <c r="M202" s="58">
        <v>1089737</v>
      </c>
      <c r="N202" s="58">
        <f>VLOOKUP(AD202,'tabla ingresos'!$A$3:$D$15,4,FALSE)</f>
        <v>1000000</v>
      </c>
      <c r="O202" s="58">
        <v>32602.500508770263</v>
      </c>
      <c r="P202" s="58">
        <v>831000</v>
      </c>
      <c r="Q202" s="58">
        <v>831000</v>
      </c>
      <c r="R202" s="12">
        <v>76130</v>
      </c>
      <c r="S202" s="12" t="s">
        <v>87</v>
      </c>
      <c r="T202" s="12" t="s">
        <v>89</v>
      </c>
      <c r="U202" s="12" t="s">
        <v>10</v>
      </c>
      <c r="V202" s="12">
        <v>4</v>
      </c>
      <c r="W202" s="12">
        <v>0</v>
      </c>
      <c r="X202" s="12">
        <v>0</v>
      </c>
      <c r="Y202" s="59">
        <v>3.5616438356164384</v>
      </c>
      <c r="Z202" s="59">
        <v>32.575342465753423</v>
      </c>
      <c r="AA202" s="12">
        <v>1</v>
      </c>
      <c r="AB202" s="12">
        <v>2</v>
      </c>
      <c r="AC202" s="12">
        <v>2</v>
      </c>
      <c r="AD202" s="12">
        <v>2</v>
      </c>
      <c r="AE202" s="12">
        <v>1</v>
      </c>
      <c r="AF202" s="58" t="s">
        <v>1</v>
      </c>
      <c r="AG202" s="66">
        <f t="shared" si="50"/>
        <v>0.12042766700584684</v>
      </c>
      <c r="AH202" s="67">
        <f t="shared" si="51"/>
        <v>2.1905000000000001</v>
      </c>
      <c r="AI202" s="67">
        <f t="shared" si="52"/>
        <v>0.80449999999999999</v>
      </c>
      <c r="AJ202" s="67">
        <f t="shared" si="53"/>
        <v>0.91000866666666669</v>
      </c>
      <c r="AK202" s="67">
        <f t="shared" si="54"/>
        <v>0</v>
      </c>
      <c r="AL202" s="67">
        <f t="shared" si="55"/>
        <v>0.55400000000000005</v>
      </c>
      <c r="AM202" s="59">
        <f>VLOOKUP(AG202,'SCORE TALLER'!$AC$2:$AD$10,2,TRUE)*AM$2</f>
        <v>0</v>
      </c>
      <c r="AN202" s="59">
        <f>VLOOKUP(AD202,'SCORE TALLER'!$W$2:$X$10,2,TRUE)*AN$2</f>
        <v>0.32</v>
      </c>
      <c r="AO202" s="59">
        <f>VLOOKUP(AB202,'SCORE TALLER'!$S$2:$T$10,2,FALSE)*AO$2</f>
        <v>0.04</v>
      </c>
      <c r="AP202" s="59">
        <f>VLOOKUP(AH202,'SCORE TALLER'!$AE$2:$AF$10,2,TRUE)*AP$2</f>
        <v>0</v>
      </c>
      <c r="AQ202" s="59">
        <f>VLOOKUP(AI202,'SCORE TALLER'!$AG$2:$AH$10,2,TRUE)*AQ$2</f>
        <v>0.4</v>
      </c>
      <c r="AR202" s="59">
        <f>VLOOKUP(AC202,'SCORE TALLER'!$U$2:$V$10,2,FALSE)*AR$2</f>
        <v>0.04</v>
      </c>
      <c r="AS202" s="59">
        <f>VLOOKUP(AE202,'SCORE TALLER'!$Y$2:$Z$10,2,FALSE)*AS$2</f>
        <v>0.03</v>
      </c>
      <c r="AT202" s="59">
        <f>VLOOKUP(Z202,'SCORE TALLER'!$O$2:$P$10,2,TRUE)*AT$2</f>
        <v>0.04</v>
      </c>
      <c r="AU202" s="59">
        <f>VLOOKUP(S202,'SCORE TALLER'!$A$2:$B$10,2,FALSE)*AU$2</f>
        <v>0.15000000000000002</v>
      </c>
      <c r="AV202" s="59">
        <f>VLOOKUP(AJ202,'SCORE TALLER'!$AI$2:$AJ$10,2,TRUE)*AV$2</f>
        <v>0.25</v>
      </c>
      <c r="AW202" s="59">
        <f>VLOOKUP(AK202,'SCORE TALLER'!$AK$2:$AL$10,2,TRUE)*AW$2</f>
        <v>0.25</v>
      </c>
      <c r="AX202" s="59">
        <f>VLOOKUP(T202,'SCORE TALLER'!$C$2:$D$10,2,FALSE)*AX$2</f>
        <v>0</v>
      </c>
      <c r="AY202" s="59">
        <f>VLOOKUP(W202,'SCORE TALLER'!$I$2:$J$10,2,TRUE)*AY$2</f>
        <v>0</v>
      </c>
      <c r="AZ202" s="59">
        <f>VLOOKUP(X202,'SCORE TALLER'!$K$2:$L$10,2,TRUE)*AZ$2</f>
        <v>0</v>
      </c>
      <c r="BA202" s="59">
        <f>VLOOKUP(U202,'SCORE TALLER'!$E$2:$F$10,2,FALSE)*BA$2</f>
        <v>0</v>
      </c>
      <c r="BB202" s="59">
        <f>VLOOKUP(Y202,'SCORE TALLER'!$M$2:$N$10,2,TRUE)*BB$2</f>
        <v>0.04</v>
      </c>
      <c r="BC202" s="59">
        <f>VLOOKUP(AA202,'SCORE TALLER'!$Q$2:$R$10,2,FALSE)*BC$2</f>
        <v>0.05</v>
      </c>
      <c r="BD202" s="59">
        <f>VLOOKUP(V202,'SCORE TALLER'!$G$2:$H$10,2,FALSE)*BD$2</f>
        <v>0</v>
      </c>
      <c r="BE202" s="59">
        <f>VLOOKUP(AF202,'SCORE TALLER'!$AA$2:$AB$10,2,FALSE)*BE$2</f>
        <v>0.30000000000000004</v>
      </c>
      <c r="BF202" s="59">
        <f>VLOOKUP(AL202,'SCORE TALLER'!$AM$2:$AN$10,2,TRUE)*BF$2</f>
        <v>0.1</v>
      </c>
      <c r="BG202" s="67">
        <f t="shared" si="56"/>
        <v>2.0100000000000002</v>
      </c>
      <c r="BH202" s="67" t="str">
        <f>VLOOKUP(BG202,'SCORE TALLER'!$AP$2:$AQ$7,2,TRUE)</f>
        <v>3. Medio</v>
      </c>
      <c r="BI202" s="67" t="str">
        <f t="shared" si="57"/>
        <v>LBZ</v>
      </c>
      <c r="BJ202" s="67" t="str">
        <f t="shared" si="47"/>
        <v>A</v>
      </c>
      <c r="BK202" s="67" t="str">
        <f t="shared" si="58"/>
        <v>C</v>
      </c>
      <c r="BL202" s="86">
        <f t="shared" si="59"/>
        <v>0</v>
      </c>
      <c r="BM202" s="86">
        <f t="shared" si="60"/>
        <v>831000</v>
      </c>
    </row>
    <row r="203" spans="1:65" x14ac:dyDescent="0.3">
      <c r="A203" s="57">
        <v>2026684820</v>
      </c>
      <c r="B203" s="12" t="s">
        <v>341</v>
      </c>
      <c r="C203" s="58" t="s">
        <v>105</v>
      </c>
      <c r="D203" s="58" t="s">
        <v>30</v>
      </c>
      <c r="E203" s="58">
        <v>2210456</v>
      </c>
      <c r="F203" s="58">
        <v>11445353</v>
      </c>
      <c r="G203" s="58">
        <f t="shared" si="48"/>
        <v>9547146</v>
      </c>
      <c r="H203" s="58">
        <f t="shared" si="49"/>
        <v>4729146</v>
      </c>
      <c r="I203" s="58">
        <v>11445000</v>
      </c>
      <c r="J203" s="58">
        <v>338410</v>
      </c>
      <c r="K203" s="58">
        <v>0</v>
      </c>
      <c r="L203" s="58">
        <v>4818000</v>
      </c>
      <c r="M203" s="58">
        <v>1898207</v>
      </c>
      <c r="N203" s="58">
        <f>VLOOKUP(AD203,'tabla ingresos'!$A$3:$D$15,4,FALSE)</f>
        <v>1000000</v>
      </c>
      <c r="O203" s="58">
        <v>35231.101632822734</v>
      </c>
      <c r="P203" s="58">
        <v>898000</v>
      </c>
      <c r="Q203" s="58">
        <v>798000</v>
      </c>
      <c r="R203" s="12">
        <v>11001</v>
      </c>
      <c r="S203" s="12" t="s">
        <v>87</v>
      </c>
      <c r="T203" s="12" t="s">
        <v>89</v>
      </c>
      <c r="U203" s="12" t="s">
        <v>10</v>
      </c>
      <c r="V203" s="12">
        <v>4</v>
      </c>
      <c r="W203" s="12">
        <v>0</v>
      </c>
      <c r="X203" s="12">
        <v>0</v>
      </c>
      <c r="Y203" s="59">
        <v>3.0630136986301371</v>
      </c>
      <c r="Z203" s="59">
        <v>26.117808219178084</v>
      </c>
      <c r="AA203" s="12">
        <v>1</v>
      </c>
      <c r="AB203" s="12">
        <v>0</v>
      </c>
      <c r="AC203" s="12">
        <v>1</v>
      </c>
      <c r="AD203" s="12">
        <v>2</v>
      </c>
      <c r="AE203" s="12">
        <v>1</v>
      </c>
      <c r="AF203" s="58" t="s">
        <v>1</v>
      </c>
      <c r="AG203" s="66">
        <f t="shared" si="50"/>
        <v>0.24909406775521514</v>
      </c>
      <c r="AH203" s="67">
        <f t="shared" si="51"/>
        <v>8.2289019999999997</v>
      </c>
      <c r="AI203" s="67">
        <f t="shared" si="52"/>
        <v>2.7391086666666666</v>
      </c>
      <c r="AJ203" s="67">
        <f t="shared" si="53"/>
        <v>6.3647640000000001</v>
      </c>
      <c r="AK203" s="67">
        <f t="shared" si="54"/>
        <v>3.1527639999999999</v>
      </c>
      <c r="AL203" s="67">
        <f t="shared" si="55"/>
        <v>0.53200000000000003</v>
      </c>
      <c r="AM203" s="59">
        <f>VLOOKUP(AG203,'SCORE TALLER'!$AC$2:$AD$10,2,TRUE)*AM$2</f>
        <v>0</v>
      </c>
      <c r="AN203" s="59">
        <f>VLOOKUP(AD203,'SCORE TALLER'!$W$2:$X$10,2,TRUE)*AN$2</f>
        <v>0.32</v>
      </c>
      <c r="AO203" s="59">
        <f>VLOOKUP(AB203,'SCORE TALLER'!$S$2:$T$10,2,FALSE)*AO$2</f>
        <v>0.05</v>
      </c>
      <c r="AP203" s="59">
        <f>VLOOKUP(AH203,'SCORE TALLER'!$AE$2:$AF$10,2,TRUE)*AP$2</f>
        <v>0.08</v>
      </c>
      <c r="AQ203" s="59">
        <f>VLOOKUP(AI203,'SCORE TALLER'!$AG$2:$AH$10,2,TRUE)*AQ$2</f>
        <v>0.24</v>
      </c>
      <c r="AR203" s="59">
        <f>VLOOKUP(AC203,'SCORE TALLER'!$U$2:$V$10,2,FALSE)*AR$2</f>
        <v>0.05</v>
      </c>
      <c r="AS203" s="59">
        <f>VLOOKUP(AE203,'SCORE TALLER'!$Y$2:$Z$10,2,FALSE)*AS$2</f>
        <v>0.03</v>
      </c>
      <c r="AT203" s="59">
        <f>VLOOKUP(Z203,'SCORE TALLER'!$O$2:$P$10,2,TRUE)*AT$2</f>
        <v>0.04</v>
      </c>
      <c r="AU203" s="59">
        <f>VLOOKUP(S203,'SCORE TALLER'!$A$2:$B$10,2,FALSE)*AU$2</f>
        <v>0.15000000000000002</v>
      </c>
      <c r="AV203" s="59">
        <f>VLOOKUP(AJ203,'SCORE TALLER'!$AI$2:$AJ$10,2,TRUE)*AV$2</f>
        <v>0</v>
      </c>
      <c r="AW203" s="59">
        <f>VLOOKUP(AK203,'SCORE TALLER'!$AK$2:$AL$10,2,TRUE)*AW$2</f>
        <v>0.1</v>
      </c>
      <c r="AX203" s="59">
        <f>VLOOKUP(T203,'SCORE TALLER'!$C$2:$D$10,2,FALSE)*AX$2</f>
        <v>0</v>
      </c>
      <c r="AY203" s="59">
        <f>VLOOKUP(W203,'SCORE TALLER'!$I$2:$J$10,2,TRUE)*AY$2</f>
        <v>0</v>
      </c>
      <c r="AZ203" s="59">
        <f>VLOOKUP(X203,'SCORE TALLER'!$K$2:$L$10,2,TRUE)*AZ$2</f>
        <v>0</v>
      </c>
      <c r="BA203" s="59">
        <f>VLOOKUP(U203,'SCORE TALLER'!$E$2:$F$10,2,FALSE)*BA$2</f>
        <v>0</v>
      </c>
      <c r="BB203" s="59">
        <f>VLOOKUP(Y203,'SCORE TALLER'!$M$2:$N$10,2,TRUE)*BB$2</f>
        <v>0.04</v>
      </c>
      <c r="BC203" s="59">
        <f>VLOOKUP(AA203,'SCORE TALLER'!$Q$2:$R$10,2,FALSE)*BC$2</f>
        <v>0.05</v>
      </c>
      <c r="BD203" s="59">
        <f>VLOOKUP(V203,'SCORE TALLER'!$G$2:$H$10,2,FALSE)*BD$2</f>
        <v>0</v>
      </c>
      <c r="BE203" s="59">
        <f>VLOOKUP(AF203,'SCORE TALLER'!$AA$2:$AB$10,2,FALSE)*BE$2</f>
        <v>0.30000000000000004</v>
      </c>
      <c r="BF203" s="59">
        <f>VLOOKUP(AL203,'SCORE TALLER'!$AM$2:$AN$10,2,TRUE)*BF$2</f>
        <v>0.1</v>
      </c>
      <c r="BG203" s="67">
        <f t="shared" si="56"/>
        <v>1.5500000000000003</v>
      </c>
      <c r="BH203" s="67" t="str">
        <f>VLOOKUP(BG203,'SCORE TALLER'!$AP$2:$AQ$7,2,TRUE)</f>
        <v>2. Normal</v>
      </c>
      <c r="BI203" s="67" t="str">
        <f t="shared" si="57"/>
        <v>LBZ</v>
      </c>
      <c r="BJ203" s="67" t="str">
        <f t="shared" si="47"/>
        <v>A</v>
      </c>
      <c r="BK203" s="67" t="str">
        <f t="shared" si="58"/>
        <v>C</v>
      </c>
      <c r="BL203" s="86">
        <f t="shared" si="59"/>
        <v>4729146</v>
      </c>
      <c r="BM203" s="86">
        <f t="shared" si="60"/>
        <v>798000</v>
      </c>
    </row>
    <row r="204" spans="1:65" x14ac:dyDescent="0.3">
      <c r="A204" s="57">
        <v>2082406466</v>
      </c>
      <c r="B204" s="12" t="s">
        <v>342</v>
      </c>
      <c r="C204" s="58" t="s">
        <v>105</v>
      </c>
      <c r="D204" s="58" t="s">
        <v>115</v>
      </c>
      <c r="E204" s="58"/>
      <c r="F204" s="58">
        <v>4059967</v>
      </c>
      <c r="G204" s="58">
        <f t="shared" si="48"/>
        <v>2800372</v>
      </c>
      <c r="H204" s="58">
        <f t="shared" si="49"/>
        <v>580764</v>
      </c>
      <c r="I204" s="58">
        <v>4060000</v>
      </c>
      <c r="J204" s="58">
        <v>255431</v>
      </c>
      <c r="K204" s="58">
        <v>0</v>
      </c>
      <c r="L204" s="58">
        <v>2219608</v>
      </c>
      <c r="M204" s="58">
        <v>1259595</v>
      </c>
      <c r="N204" s="58">
        <f>VLOOKUP(AD204,'tabla ingresos'!$A$3:$D$15,4,FALSE)</f>
        <v>1000000</v>
      </c>
      <c r="O204" s="58">
        <v>81565.100550822346</v>
      </c>
      <c r="P204" s="58">
        <v>2079000</v>
      </c>
      <c r="Q204" s="58">
        <v>771000</v>
      </c>
      <c r="R204" s="12">
        <v>8001</v>
      </c>
      <c r="S204" s="12" t="s">
        <v>87</v>
      </c>
      <c r="T204" s="12" t="s">
        <v>89</v>
      </c>
      <c r="U204" s="12" t="s">
        <v>10</v>
      </c>
      <c r="V204" s="12">
        <v>4</v>
      </c>
      <c r="W204" s="12">
        <v>0</v>
      </c>
      <c r="X204" s="12">
        <v>0</v>
      </c>
      <c r="Y204" s="59">
        <v>4.2575342465753421</v>
      </c>
      <c r="Z204" s="59">
        <v>33.115068493150687</v>
      </c>
      <c r="AA204" s="12">
        <v>2</v>
      </c>
      <c r="AB204" s="12">
        <v>0</v>
      </c>
      <c r="AC204" s="12">
        <v>1</v>
      </c>
      <c r="AD204" s="12">
        <v>2</v>
      </c>
      <c r="AE204" s="12">
        <v>3</v>
      </c>
      <c r="AF204" s="58" t="s">
        <v>22</v>
      </c>
      <c r="AG204" s="66">
        <f t="shared" si="50"/>
        <v>0.22466406703388156</v>
      </c>
      <c r="AH204" s="67">
        <f t="shared" si="51"/>
        <v>4.0926446666666667</v>
      </c>
      <c r="AI204" s="67">
        <f t="shared" si="52"/>
        <v>0.83972999999999998</v>
      </c>
      <c r="AJ204" s="67">
        <f t="shared" si="53"/>
        <v>1.8669146666666667</v>
      </c>
      <c r="AK204" s="67">
        <f t="shared" si="54"/>
        <v>0.38717600000000002</v>
      </c>
      <c r="AL204" s="67">
        <f t="shared" si="55"/>
        <v>0.51400000000000001</v>
      </c>
      <c r="AM204" s="59">
        <f>VLOOKUP(AG204,'SCORE TALLER'!$AC$2:$AD$10,2,TRUE)*AM$2</f>
        <v>0</v>
      </c>
      <c r="AN204" s="59">
        <f>VLOOKUP(AD204,'SCORE TALLER'!$W$2:$X$10,2,TRUE)*AN$2</f>
        <v>0.32</v>
      </c>
      <c r="AO204" s="59">
        <f>VLOOKUP(AB204,'SCORE TALLER'!$S$2:$T$10,2,FALSE)*AO$2</f>
        <v>0.05</v>
      </c>
      <c r="AP204" s="59">
        <f>VLOOKUP(AH204,'SCORE TALLER'!$AE$2:$AF$10,2,TRUE)*AP$2</f>
        <v>0</v>
      </c>
      <c r="AQ204" s="59">
        <f>VLOOKUP(AI204,'SCORE TALLER'!$AG$2:$AH$10,2,TRUE)*AQ$2</f>
        <v>0.4</v>
      </c>
      <c r="AR204" s="59">
        <f>VLOOKUP(AC204,'SCORE TALLER'!$U$2:$V$10,2,FALSE)*AR$2</f>
        <v>0.05</v>
      </c>
      <c r="AS204" s="59">
        <f>VLOOKUP(AE204,'SCORE TALLER'!$Y$2:$Z$10,2,FALSE)*AS$2</f>
        <v>0.02</v>
      </c>
      <c r="AT204" s="59">
        <f>VLOOKUP(Z204,'SCORE TALLER'!$O$2:$P$10,2,TRUE)*AT$2</f>
        <v>0.04</v>
      </c>
      <c r="AU204" s="59">
        <f>VLOOKUP(S204,'SCORE TALLER'!$A$2:$B$10,2,FALSE)*AU$2</f>
        <v>0.15000000000000002</v>
      </c>
      <c r="AV204" s="59">
        <f>VLOOKUP(AJ204,'SCORE TALLER'!$AI$2:$AJ$10,2,TRUE)*AV$2</f>
        <v>0.2</v>
      </c>
      <c r="AW204" s="59">
        <f>VLOOKUP(AK204,'SCORE TALLER'!$AK$2:$AL$10,2,TRUE)*AW$2</f>
        <v>0.25</v>
      </c>
      <c r="AX204" s="59">
        <f>VLOOKUP(T204,'SCORE TALLER'!$C$2:$D$10,2,FALSE)*AX$2</f>
        <v>0</v>
      </c>
      <c r="AY204" s="59">
        <f>VLOOKUP(W204,'SCORE TALLER'!$I$2:$J$10,2,TRUE)*AY$2</f>
        <v>0</v>
      </c>
      <c r="AZ204" s="59">
        <f>VLOOKUP(X204,'SCORE TALLER'!$K$2:$L$10,2,TRUE)*AZ$2</f>
        <v>0</v>
      </c>
      <c r="BA204" s="59">
        <f>VLOOKUP(U204,'SCORE TALLER'!$E$2:$F$10,2,FALSE)*BA$2</f>
        <v>0</v>
      </c>
      <c r="BB204" s="59">
        <f>VLOOKUP(Y204,'SCORE TALLER'!$M$2:$N$10,2,TRUE)*BB$2</f>
        <v>0.03</v>
      </c>
      <c r="BC204" s="59">
        <f>VLOOKUP(AA204,'SCORE TALLER'!$Q$2:$R$10,2,FALSE)*BC$2</f>
        <v>0</v>
      </c>
      <c r="BD204" s="59">
        <f>VLOOKUP(V204,'SCORE TALLER'!$G$2:$H$10,2,FALSE)*BD$2</f>
        <v>0</v>
      </c>
      <c r="BE204" s="59">
        <f>VLOOKUP(AF204,'SCORE TALLER'!$AA$2:$AB$10,2,FALSE)*BE$2</f>
        <v>0.5</v>
      </c>
      <c r="BF204" s="59">
        <f>VLOOKUP(AL204,'SCORE TALLER'!$AM$2:$AN$10,2,TRUE)*BF$2</f>
        <v>0.1</v>
      </c>
      <c r="BG204" s="67">
        <f t="shared" si="56"/>
        <v>2.1100000000000003</v>
      </c>
      <c r="BH204" s="67" t="str">
        <f>VLOOKUP(BG204,'SCORE TALLER'!$AP$2:$AQ$7,2,TRUE)</f>
        <v>3. Medio</v>
      </c>
      <c r="BI204" s="67" t="str">
        <f t="shared" si="57"/>
        <v>LBZ</v>
      </c>
      <c r="BJ204" s="67" t="str">
        <f t="shared" si="47"/>
        <v>A</v>
      </c>
      <c r="BK204" s="67" t="str">
        <f t="shared" si="58"/>
        <v>D</v>
      </c>
      <c r="BL204" s="86">
        <f t="shared" si="59"/>
        <v>580764</v>
      </c>
      <c r="BM204" s="86">
        <f t="shared" si="60"/>
        <v>771000</v>
      </c>
    </row>
    <row r="205" spans="1:65" x14ac:dyDescent="0.3">
      <c r="A205" s="57">
        <v>2224620848</v>
      </c>
      <c r="B205" s="12" t="s">
        <v>343</v>
      </c>
      <c r="C205" s="58" t="s">
        <v>105</v>
      </c>
      <c r="D205" s="58" t="s">
        <v>115</v>
      </c>
      <c r="E205" s="58">
        <v>366408</v>
      </c>
      <c r="F205" s="58">
        <v>2854869</v>
      </c>
      <c r="G205" s="58">
        <f t="shared" si="48"/>
        <v>2040293</v>
      </c>
      <c r="H205" s="58">
        <f t="shared" si="49"/>
        <v>2040293</v>
      </c>
      <c r="I205" s="58">
        <v>2855000</v>
      </c>
      <c r="J205" s="58">
        <v>120454</v>
      </c>
      <c r="K205" s="58">
        <v>0</v>
      </c>
      <c r="L205" s="58">
        <v>0</v>
      </c>
      <c r="M205" s="58">
        <v>814576</v>
      </c>
      <c r="N205" s="58">
        <f>VLOOKUP(AD205,'tabla ingresos'!$A$3:$D$15,4,FALSE)</f>
        <v>1000000</v>
      </c>
      <c r="O205" s="58">
        <v>543730.19419365574</v>
      </c>
      <c r="P205" s="58">
        <v>40639000</v>
      </c>
      <c r="Q205" s="58">
        <v>757000</v>
      </c>
      <c r="R205" s="12">
        <v>76130</v>
      </c>
      <c r="S205" s="12" t="s">
        <v>88</v>
      </c>
      <c r="T205" s="12" t="s">
        <v>89</v>
      </c>
      <c r="U205" s="12" t="s">
        <v>10</v>
      </c>
      <c r="V205" s="12">
        <v>4</v>
      </c>
      <c r="W205" s="12">
        <v>0</v>
      </c>
      <c r="X205" s="12">
        <v>0</v>
      </c>
      <c r="Y205" s="59">
        <v>2.6493150684931508</v>
      </c>
      <c r="Z205" s="59">
        <v>32.747945205479454</v>
      </c>
      <c r="AA205" s="12">
        <v>2</v>
      </c>
      <c r="AB205" s="12">
        <v>2</v>
      </c>
      <c r="AC205" s="12">
        <v>3</v>
      </c>
      <c r="AD205" s="12">
        <v>2</v>
      </c>
      <c r="AE205" s="12">
        <v>1</v>
      </c>
      <c r="AF205" s="58" t="s">
        <v>0</v>
      </c>
      <c r="AG205" s="66">
        <f t="shared" si="50"/>
        <v>0.44278946279577047</v>
      </c>
      <c r="AH205" s="67">
        <f t="shared" si="51"/>
        <v>28.995912666666666</v>
      </c>
      <c r="AI205" s="67">
        <f t="shared" si="52"/>
        <v>0.78732266666666662</v>
      </c>
      <c r="AJ205" s="67">
        <f t="shared" si="53"/>
        <v>1.3601953333333334</v>
      </c>
      <c r="AK205" s="67">
        <f t="shared" si="54"/>
        <v>1.3601953333333334</v>
      </c>
      <c r="AL205" s="67">
        <f t="shared" si="55"/>
        <v>0.50466666666666671</v>
      </c>
      <c r="AM205" s="59">
        <f>VLOOKUP(AG205,'SCORE TALLER'!$AC$2:$AD$10,2,TRUE)*AM$2</f>
        <v>0</v>
      </c>
      <c r="AN205" s="59">
        <f>VLOOKUP(AD205,'SCORE TALLER'!$W$2:$X$10,2,TRUE)*AN$2</f>
        <v>0.32</v>
      </c>
      <c r="AO205" s="59">
        <f>VLOOKUP(AB205,'SCORE TALLER'!$S$2:$T$10,2,FALSE)*AO$2</f>
        <v>0.04</v>
      </c>
      <c r="AP205" s="59">
        <f>VLOOKUP(AH205,'SCORE TALLER'!$AE$2:$AF$10,2,TRUE)*AP$2</f>
        <v>0.4</v>
      </c>
      <c r="AQ205" s="59">
        <f>VLOOKUP(AI205,'SCORE TALLER'!$AG$2:$AH$10,2,TRUE)*AQ$2</f>
        <v>0.4</v>
      </c>
      <c r="AR205" s="59">
        <f>VLOOKUP(AC205,'SCORE TALLER'!$U$2:$V$10,2,FALSE)*AR$2</f>
        <v>0.03</v>
      </c>
      <c r="AS205" s="59">
        <f>VLOOKUP(AE205,'SCORE TALLER'!$Y$2:$Z$10,2,FALSE)*AS$2</f>
        <v>0.03</v>
      </c>
      <c r="AT205" s="59">
        <f>VLOOKUP(Z205,'SCORE TALLER'!$O$2:$P$10,2,TRUE)*AT$2</f>
        <v>0.04</v>
      </c>
      <c r="AU205" s="59">
        <f>VLOOKUP(S205,'SCORE TALLER'!$A$2:$B$10,2,FALSE)*AU$2</f>
        <v>0.25</v>
      </c>
      <c r="AV205" s="59">
        <f>VLOOKUP(AJ205,'SCORE TALLER'!$AI$2:$AJ$10,2,TRUE)*AV$2</f>
        <v>0.2</v>
      </c>
      <c r="AW205" s="59">
        <f>VLOOKUP(AK205,'SCORE TALLER'!$AK$2:$AL$10,2,TRUE)*AW$2</f>
        <v>0.2</v>
      </c>
      <c r="AX205" s="59">
        <f>VLOOKUP(T205,'SCORE TALLER'!$C$2:$D$10,2,FALSE)*AX$2</f>
        <v>0</v>
      </c>
      <c r="AY205" s="59">
        <f>VLOOKUP(W205,'SCORE TALLER'!$I$2:$J$10,2,TRUE)*AY$2</f>
        <v>0</v>
      </c>
      <c r="AZ205" s="59">
        <f>VLOOKUP(X205,'SCORE TALLER'!$K$2:$L$10,2,TRUE)*AZ$2</f>
        <v>0</v>
      </c>
      <c r="BA205" s="59">
        <f>VLOOKUP(U205,'SCORE TALLER'!$E$2:$F$10,2,FALSE)*BA$2</f>
        <v>0</v>
      </c>
      <c r="BB205" s="59">
        <f>VLOOKUP(Y205,'SCORE TALLER'!$M$2:$N$10,2,TRUE)*BB$2</f>
        <v>0.04</v>
      </c>
      <c r="BC205" s="59">
        <f>VLOOKUP(AA205,'SCORE TALLER'!$Q$2:$R$10,2,FALSE)*BC$2</f>
        <v>0</v>
      </c>
      <c r="BD205" s="59">
        <f>VLOOKUP(V205,'SCORE TALLER'!$G$2:$H$10,2,FALSE)*BD$2</f>
        <v>0</v>
      </c>
      <c r="BE205" s="59">
        <f>VLOOKUP(AF205,'SCORE TALLER'!$AA$2:$AB$10,2,FALSE)*BE$2</f>
        <v>0.5</v>
      </c>
      <c r="BF205" s="59">
        <f>VLOOKUP(AL205,'SCORE TALLER'!$AM$2:$AN$10,2,TRUE)*BF$2</f>
        <v>0.1</v>
      </c>
      <c r="BG205" s="67">
        <f t="shared" si="56"/>
        <v>2.5500000000000003</v>
      </c>
      <c r="BH205" s="67" t="str">
        <f>VLOOKUP(BG205,'SCORE TALLER'!$AP$2:$AQ$7,2,TRUE)</f>
        <v>4. Alto</v>
      </c>
      <c r="BI205" s="67" t="str">
        <f t="shared" si="57"/>
        <v>LBZ</v>
      </c>
      <c r="BJ205" s="67" t="s">
        <v>17</v>
      </c>
      <c r="BK205" s="67" t="str">
        <f t="shared" si="58"/>
        <v>E</v>
      </c>
      <c r="BL205" s="86">
        <f t="shared" si="59"/>
        <v>2040293</v>
      </c>
      <c r="BM205" s="86">
        <f t="shared" si="60"/>
        <v>757000</v>
      </c>
    </row>
    <row r="206" spans="1:65" x14ac:dyDescent="0.3">
      <c r="A206" s="57">
        <v>2006846042</v>
      </c>
      <c r="B206" s="12" t="s">
        <v>344</v>
      </c>
      <c r="C206" s="58" t="s">
        <v>105</v>
      </c>
      <c r="D206" s="58" t="s">
        <v>115</v>
      </c>
      <c r="E206" s="58">
        <v>900760</v>
      </c>
      <c r="F206" s="58">
        <v>3291064</v>
      </c>
      <c r="G206" s="58">
        <f t="shared" si="48"/>
        <v>2414944</v>
      </c>
      <c r="H206" s="58">
        <f t="shared" si="49"/>
        <v>2414944</v>
      </c>
      <c r="I206" s="58">
        <v>3291000</v>
      </c>
      <c r="J206" s="58">
        <v>135102</v>
      </c>
      <c r="K206" s="58">
        <v>0</v>
      </c>
      <c r="L206" s="58">
        <v>0</v>
      </c>
      <c r="M206" s="58">
        <v>876120</v>
      </c>
      <c r="N206" s="58">
        <f>VLOOKUP(AD206,'tabla ingresos'!$A$3:$D$15,4,FALSE)</f>
        <v>1000000</v>
      </c>
      <c r="O206" s="58">
        <v>124350.98952877161</v>
      </c>
      <c r="P206" s="58">
        <v>5022000</v>
      </c>
      <c r="Q206" s="58">
        <v>744000</v>
      </c>
      <c r="R206" s="12">
        <v>68276</v>
      </c>
      <c r="S206" s="12" t="s">
        <v>88</v>
      </c>
      <c r="T206" s="12" t="s">
        <v>89</v>
      </c>
      <c r="U206" s="12" t="s">
        <v>10</v>
      </c>
      <c r="V206" s="12">
        <v>4</v>
      </c>
      <c r="W206" s="12">
        <v>0</v>
      </c>
      <c r="X206" s="12">
        <v>0</v>
      </c>
      <c r="Y206" s="59">
        <v>3.3671232876712329</v>
      </c>
      <c r="Z206" s="59">
        <v>24.019178082191782</v>
      </c>
      <c r="AA206" s="12">
        <v>2</v>
      </c>
      <c r="AB206" s="12">
        <v>2</v>
      </c>
      <c r="AC206" s="12">
        <v>1</v>
      </c>
      <c r="AD206" s="12">
        <v>2</v>
      </c>
      <c r="AE206" s="12">
        <v>1</v>
      </c>
      <c r="AF206" s="58" t="s">
        <v>1</v>
      </c>
      <c r="AG206" s="66">
        <f t="shared" si="50"/>
        <v>0.17296865968584774</v>
      </c>
      <c r="AH206" s="67">
        <f t="shared" si="51"/>
        <v>5.5420426666666662</v>
      </c>
      <c r="AI206" s="67">
        <f t="shared" si="52"/>
        <v>1.1845866666666667</v>
      </c>
      <c r="AJ206" s="67">
        <f t="shared" si="53"/>
        <v>1.6099626666666667</v>
      </c>
      <c r="AK206" s="67">
        <f t="shared" si="54"/>
        <v>1.6099626666666667</v>
      </c>
      <c r="AL206" s="67">
        <f t="shared" si="55"/>
        <v>0.496</v>
      </c>
      <c r="AM206" s="59">
        <f>VLOOKUP(AG206,'SCORE TALLER'!$AC$2:$AD$10,2,TRUE)*AM$2</f>
        <v>0</v>
      </c>
      <c r="AN206" s="59">
        <f>VLOOKUP(AD206,'SCORE TALLER'!$W$2:$X$10,2,TRUE)*AN$2</f>
        <v>0.32</v>
      </c>
      <c r="AO206" s="59">
        <f>VLOOKUP(AB206,'SCORE TALLER'!$S$2:$T$10,2,FALSE)*AO$2</f>
        <v>0.04</v>
      </c>
      <c r="AP206" s="59">
        <f>VLOOKUP(AH206,'SCORE TALLER'!$AE$2:$AF$10,2,TRUE)*AP$2</f>
        <v>0.08</v>
      </c>
      <c r="AQ206" s="59">
        <f>VLOOKUP(AI206,'SCORE TALLER'!$AG$2:$AH$10,2,TRUE)*AQ$2</f>
        <v>0.32</v>
      </c>
      <c r="AR206" s="59">
        <f>VLOOKUP(AC206,'SCORE TALLER'!$U$2:$V$10,2,FALSE)*AR$2</f>
        <v>0.05</v>
      </c>
      <c r="AS206" s="59">
        <f>VLOOKUP(AE206,'SCORE TALLER'!$Y$2:$Z$10,2,FALSE)*AS$2</f>
        <v>0.03</v>
      </c>
      <c r="AT206" s="59">
        <f>VLOOKUP(Z206,'SCORE TALLER'!$O$2:$P$10,2,TRUE)*AT$2</f>
        <v>0.05</v>
      </c>
      <c r="AU206" s="59">
        <f>VLOOKUP(S206,'SCORE TALLER'!$A$2:$B$10,2,FALSE)*AU$2</f>
        <v>0.25</v>
      </c>
      <c r="AV206" s="59">
        <f>VLOOKUP(AJ206,'SCORE TALLER'!$AI$2:$AJ$10,2,TRUE)*AV$2</f>
        <v>0.2</v>
      </c>
      <c r="AW206" s="59">
        <f>VLOOKUP(AK206,'SCORE TALLER'!$AK$2:$AL$10,2,TRUE)*AW$2</f>
        <v>0.2</v>
      </c>
      <c r="AX206" s="59">
        <f>VLOOKUP(T206,'SCORE TALLER'!$C$2:$D$10,2,FALSE)*AX$2</f>
        <v>0</v>
      </c>
      <c r="AY206" s="59">
        <f>VLOOKUP(W206,'SCORE TALLER'!$I$2:$J$10,2,TRUE)*AY$2</f>
        <v>0</v>
      </c>
      <c r="AZ206" s="59">
        <f>VLOOKUP(X206,'SCORE TALLER'!$K$2:$L$10,2,TRUE)*AZ$2</f>
        <v>0</v>
      </c>
      <c r="BA206" s="59">
        <f>VLOOKUP(U206,'SCORE TALLER'!$E$2:$F$10,2,FALSE)*BA$2</f>
        <v>0</v>
      </c>
      <c r="BB206" s="59">
        <f>VLOOKUP(Y206,'SCORE TALLER'!$M$2:$N$10,2,TRUE)*BB$2</f>
        <v>0.04</v>
      </c>
      <c r="BC206" s="59">
        <f>VLOOKUP(AA206,'SCORE TALLER'!$Q$2:$R$10,2,FALSE)*BC$2</f>
        <v>0</v>
      </c>
      <c r="BD206" s="59">
        <f>VLOOKUP(V206,'SCORE TALLER'!$G$2:$H$10,2,FALSE)*BD$2</f>
        <v>0</v>
      </c>
      <c r="BE206" s="59">
        <f>VLOOKUP(AF206,'SCORE TALLER'!$AA$2:$AB$10,2,FALSE)*BE$2</f>
        <v>0.30000000000000004</v>
      </c>
      <c r="BF206" s="59">
        <f>VLOOKUP(AL206,'SCORE TALLER'!$AM$2:$AN$10,2,TRUE)*BF$2</f>
        <v>0</v>
      </c>
      <c r="BG206" s="67">
        <f t="shared" si="56"/>
        <v>1.8800000000000001</v>
      </c>
      <c r="BH206" s="67" t="str">
        <f>VLOOKUP(BG206,'SCORE TALLER'!$AP$2:$AQ$7,2,TRUE)</f>
        <v>2. Normal</v>
      </c>
      <c r="BI206" s="67" t="str">
        <f t="shared" ref="BI206:BJ261" si="61">+T206</f>
        <v>LBZ</v>
      </c>
      <c r="BJ206" s="67" t="str">
        <f t="shared" si="61"/>
        <v>A</v>
      </c>
      <c r="BK206" s="67" t="str">
        <f t="shared" ref="BK206:BK261" si="62">+AF206</f>
        <v>C</v>
      </c>
      <c r="BL206" s="86">
        <f t="shared" si="59"/>
        <v>2414944</v>
      </c>
      <c r="BM206" s="86">
        <f t="shared" ref="BM206:BM261" si="63">+Q206</f>
        <v>744000</v>
      </c>
    </row>
    <row r="207" spans="1:65" x14ac:dyDescent="0.3">
      <c r="A207" s="57">
        <v>2224642242</v>
      </c>
      <c r="B207" s="12" t="s">
        <v>345</v>
      </c>
      <c r="C207" s="58" t="s">
        <v>105</v>
      </c>
      <c r="D207" s="58" t="s">
        <v>115</v>
      </c>
      <c r="E207" s="58">
        <v>48808</v>
      </c>
      <c r="F207" s="58">
        <v>7248891</v>
      </c>
      <c r="G207" s="58">
        <f t="shared" si="48"/>
        <v>4227218</v>
      </c>
      <c r="H207" s="58">
        <f t="shared" si="49"/>
        <v>0</v>
      </c>
      <c r="I207" s="58">
        <v>7249000</v>
      </c>
      <c r="J207" s="58">
        <v>270269</v>
      </c>
      <c r="K207" s="58">
        <v>0</v>
      </c>
      <c r="L207" s="58">
        <v>5695808</v>
      </c>
      <c r="M207" s="58">
        <v>3021673</v>
      </c>
      <c r="N207" s="58">
        <f>VLOOKUP(AD207,'tabla ingresos'!$A$3:$D$15,4,FALSE)</f>
        <v>1000000</v>
      </c>
      <c r="O207" s="58">
        <v>92136.502310863158</v>
      </c>
      <c r="P207" s="58">
        <v>4142000</v>
      </c>
      <c r="Q207" s="58">
        <v>719000</v>
      </c>
      <c r="R207" s="12">
        <v>76130</v>
      </c>
      <c r="S207" s="12" t="s">
        <v>87</v>
      </c>
      <c r="T207" s="12" t="s">
        <v>89</v>
      </c>
      <c r="U207" s="12" t="s">
        <v>10</v>
      </c>
      <c r="V207" s="12">
        <v>4</v>
      </c>
      <c r="W207" s="12">
        <v>0</v>
      </c>
      <c r="X207" s="12">
        <v>0</v>
      </c>
      <c r="Y207" s="59">
        <v>5.3835616438356162</v>
      </c>
      <c r="Z207" s="59">
        <v>26.701369863013699</v>
      </c>
      <c r="AA207" s="12">
        <v>1</v>
      </c>
      <c r="AB207" s="12">
        <v>0</v>
      </c>
      <c r="AC207" s="12">
        <v>1</v>
      </c>
      <c r="AD207" s="12">
        <v>2</v>
      </c>
      <c r="AE207" s="12">
        <v>1</v>
      </c>
      <c r="AF207" s="58" t="s">
        <v>1</v>
      </c>
      <c r="AG207" s="66">
        <f t="shared" si="50"/>
        <v>0.24160366820724211</v>
      </c>
      <c r="AH207" s="67">
        <f t="shared" si="51"/>
        <v>7.5939273333333333</v>
      </c>
      <c r="AI207" s="67">
        <f t="shared" si="52"/>
        <v>2.0469873333333335</v>
      </c>
      <c r="AJ207" s="67">
        <f t="shared" si="53"/>
        <v>2.8181453333333333</v>
      </c>
      <c r="AK207" s="67">
        <f t="shared" si="54"/>
        <v>0</v>
      </c>
      <c r="AL207" s="67">
        <f t="shared" si="55"/>
        <v>0.47933333333333333</v>
      </c>
      <c r="AM207" s="59">
        <f>VLOOKUP(AG207,'SCORE TALLER'!$AC$2:$AD$10,2,TRUE)*AM$2</f>
        <v>0</v>
      </c>
      <c r="AN207" s="59">
        <f>VLOOKUP(AD207,'SCORE TALLER'!$W$2:$X$10,2,TRUE)*AN$2</f>
        <v>0.32</v>
      </c>
      <c r="AO207" s="59">
        <f>VLOOKUP(AB207,'SCORE TALLER'!$S$2:$T$10,2,FALSE)*AO$2</f>
        <v>0.05</v>
      </c>
      <c r="AP207" s="59">
        <f>VLOOKUP(AH207,'SCORE TALLER'!$AE$2:$AF$10,2,TRUE)*AP$2</f>
        <v>0.08</v>
      </c>
      <c r="AQ207" s="59">
        <f>VLOOKUP(AI207,'SCORE TALLER'!$AG$2:$AH$10,2,TRUE)*AQ$2</f>
        <v>0.24</v>
      </c>
      <c r="AR207" s="59">
        <f>VLOOKUP(AC207,'SCORE TALLER'!$U$2:$V$10,2,FALSE)*AR$2</f>
        <v>0.05</v>
      </c>
      <c r="AS207" s="59">
        <f>VLOOKUP(AE207,'SCORE TALLER'!$Y$2:$Z$10,2,FALSE)*AS$2</f>
        <v>0.03</v>
      </c>
      <c r="AT207" s="59">
        <f>VLOOKUP(Z207,'SCORE TALLER'!$O$2:$P$10,2,TRUE)*AT$2</f>
        <v>0.04</v>
      </c>
      <c r="AU207" s="59">
        <f>VLOOKUP(S207,'SCORE TALLER'!$A$2:$B$10,2,FALSE)*AU$2</f>
        <v>0.15000000000000002</v>
      </c>
      <c r="AV207" s="59">
        <f>VLOOKUP(AJ207,'SCORE TALLER'!$AI$2:$AJ$10,2,TRUE)*AV$2</f>
        <v>0.15000000000000002</v>
      </c>
      <c r="AW207" s="59">
        <f>VLOOKUP(AK207,'SCORE TALLER'!$AK$2:$AL$10,2,TRUE)*AW$2</f>
        <v>0.25</v>
      </c>
      <c r="AX207" s="59">
        <f>VLOOKUP(T207,'SCORE TALLER'!$C$2:$D$10,2,FALSE)*AX$2</f>
        <v>0</v>
      </c>
      <c r="AY207" s="59">
        <f>VLOOKUP(W207,'SCORE TALLER'!$I$2:$J$10,2,TRUE)*AY$2</f>
        <v>0</v>
      </c>
      <c r="AZ207" s="59">
        <f>VLOOKUP(X207,'SCORE TALLER'!$K$2:$L$10,2,TRUE)*AZ$2</f>
        <v>0</v>
      </c>
      <c r="BA207" s="59">
        <f>VLOOKUP(U207,'SCORE TALLER'!$E$2:$F$10,2,FALSE)*BA$2</f>
        <v>0</v>
      </c>
      <c r="BB207" s="59">
        <f>VLOOKUP(Y207,'SCORE TALLER'!$M$2:$N$10,2,TRUE)*BB$2</f>
        <v>0.03</v>
      </c>
      <c r="BC207" s="59">
        <f>VLOOKUP(AA207,'SCORE TALLER'!$Q$2:$R$10,2,FALSE)*BC$2</f>
        <v>0.05</v>
      </c>
      <c r="BD207" s="59">
        <f>VLOOKUP(V207,'SCORE TALLER'!$G$2:$H$10,2,FALSE)*BD$2</f>
        <v>0</v>
      </c>
      <c r="BE207" s="59">
        <f>VLOOKUP(AF207,'SCORE TALLER'!$AA$2:$AB$10,2,FALSE)*BE$2</f>
        <v>0.30000000000000004</v>
      </c>
      <c r="BF207" s="59">
        <f>VLOOKUP(AL207,'SCORE TALLER'!$AM$2:$AN$10,2,TRUE)*BF$2</f>
        <v>0</v>
      </c>
      <c r="BG207" s="67">
        <f t="shared" si="56"/>
        <v>1.7400000000000002</v>
      </c>
      <c r="BH207" s="67" t="str">
        <f>VLOOKUP(BG207,'SCORE TALLER'!$AP$2:$AQ$7,2,TRUE)</f>
        <v>2. Normal</v>
      </c>
      <c r="BI207" s="67" t="str">
        <f t="shared" si="61"/>
        <v>LBZ</v>
      </c>
      <c r="BJ207" s="67" t="str">
        <f t="shared" si="61"/>
        <v>A</v>
      </c>
      <c r="BK207" s="67" t="str">
        <f t="shared" si="62"/>
        <v>C</v>
      </c>
      <c r="BL207" s="86">
        <f t="shared" si="59"/>
        <v>0</v>
      </c>
      <c r="BM207" s="86">
        <f t="shared" si="63"/>
        <v>719000</v>
      </c>
    </row>
    <row r="208" spans="1:65" x14ac:dyDescent="0.3">
      <c r="A208" s="57">
        <v>2228064668</v>
      </c>
      <c r="B208" s="12" t="s">
        <v>346</v>
      </c>
      <c r="C208" s="58" t="s">
        <v>105</v>
      </c>
      <c r="D208" s="58" t="s">
        <v>115</v>
      </c>
      <c r="E208" s="58"/>
      <c r="F208" s="58">
        <v>3882749</v>
      </c>
      <c r="G208" s="58">
        <f t="shared" si="48"/>
        <v>2134320</v>
      </c>
      <c r="H208" s="58">
        <f t="shared" si="49"/>
        <v>934320</v>
      </c>
      <c r="I208" s="58">
        <v>3883000</v>
      </c>
      <c r="J208" s="58">
        <v>191963</v>
      </c>
      <c r="K208" s="58">
        <v>0</v>
      </c>
      <c r="L208" s="58">
        <v>1200000</v>
      </c>
      <c r="M208" s="58">
        <v>1748429</v>
      </c>
      <c r="N208" s="58">
        <f>VLOOKUP(AD208,'tabla ingresos'!$A$3:$D$15,4,FALSE)</f>
        <v>2000000</v>
      </c>
      <c r="O208" s="58">
        <v>54259.035142754838</v>
      </c>
      <c r="P208" s="58">
        <v>1383000</v>
      </c>
      <c r="Q208" s="58">
        <v>1383000</v>
      </c>
      <c r="R208" s="12">
        <v>68276</v>
      </c>
      <c r="S208" s="12" t="s">
        <v>87</v>
      </c>
      <c r="T208" s="12" t="s">
        <v>89</v>
      </c>
      <c r="U208" s="12" t="s">
        <v>10</v>
      </c>
      <c r="V208" s="12">
        <v>4</v>
      </c>
      <c r="W208" s="12">
        <v>0</v>
      </c>
      <c r="X208" s="12">
        <v>0</v>
      </c>
      <c r="Y208" s="59">
        <v>2.7424657534246575</v>
      </c>
      <c r="Z208" s="59">
        <v>31.145205479452056</v>
      </c>
      <c r="AA208" s="12">
        <v>2</v>
      </c>
      <c r="AB208" s="12">
        <v>5</v>
      </c>
      <c r="AC208" s="12">
        <v>2</v>
      </c>
      <c r="AD208" s="12">
        <v>3</v>
      </c>
      <c r="AE208" s="12">
        <v>1</v>
      </c>
      <c r="AF208" s="58" t="s">
        <v>0</v>
      </c>
      <c r="AG208" s="66">
        <f t="shared" si="50"/>
        <v>8.2074011714251618E-2</v>
      </c>
      <c r="AH208" s="67">
        <f t="shared" si="51"/>
        <v>1.7552496666666666</v>
      </c>
      <c r="AI208" s="67">
        <f t="shared" si="52"/>
        <v>0.58280966666666667</v>
      </c>
      <c r="AJ208" s="67">
        <f t="shared" si="53"/>
        <v>0.71143999999999996</v>
      </c>
      <c r="AK208" s="67">
        <f t="shared" si="54"/>
        <v>0.31143999999999999</v>
      </c>
      <c r="AL208" s="67">
        <f t="shared" si="55"/>
        <v>0.46100000000000002</v>
      </c>
      <c r="AM208" s="59">
        <f>VLOOKUP(AG208,'SCORE TALLER'!$AC$2:$AD$10,2,TRUE)*AM$2</f>
        <v>0</v>
      </c>
      <c r="AN208" s="59">
        <f>VLOOKUP(AD208,'SCORE TALLER'!$W$2:$X$10,2,TRUE)*AN$2</f>
        <v>0.32</v>
      </c>
      <c r="AO208" s="59">
        <f>VLOOKUP(AB208,'SCORE TALLER'!$S$2:$T$10,2,FALSE)*AO$2</f>
        <v>0.01</v>
      </c>
      <c r="AP208" s="59">
        <f>VLOOKUP(AH208,'SCORE TALLER'!$AE$2:$AF$10,2,TRUE)*AP$2</f>
        <v>0</v>
      </c>
      <c r="AQ208" s="59">
        <f>VLOOKUP(AI208,'SCORE TALLER'!$AG$2:$AH$10,2,TRUE)*AQ$2</f>
        <v>0.4</v>
      </c>
      <c r="AR208" s="59">
        <f>VLOOKUP(AC208,'SCORE TALLER'!$U$2:$V$10,2,FALSE)*AR$2</f>
        <v>0.04</v>
      </c>
      <c r="AS208" s="59">
        <f>VLOOKUP(AE208,'SCORE TALLER'!$Y$2:$Z$10,2,FALSE)*AS$2</f>
        <v>0.03</v>
      </c>
      <c r="AT208" s="59">
        <f>VLOOKUP(Z208,'SCORE TALLER'!$O$2:$P$10,2,TRUE)*AT$2</f>
        <v>0.04</v>
      </c>
      <c r="AU208" s="59">
        <f>VLOOKUP(S208,'SCORE TALLER'!$A$2:$B$10,2,FALSE)*AU$2</f>
        <v>0.15000000000000002</v>
      </c>
      <c r="AV208" s="59">
        <f>VLOOKUP(AJ208,'SCORE TALLER'!$AI$2:$AJ$10,2,TRUE)*AV$2</f>
        <v>0.25</v>
      </c>
      <c r="AW208" s="59">
        <f>VLOOKUP(AK208,'SCORE TALLER'!$AK$2:$AL$10,2,TRUE)*AW$2</f>
        <v>0.25</v>
      </c>
      <c r="AX208" s="59">
        <f>VLOOKUP(T208,'SCORE TALLER'!$C$2:$D$10,2,FALSE)*AX$2</f>
        <v>0</v>
      </c>
      <c r="AY208" s="59">
        <f>VLOOKUP(W208,'SCORE TALLER'!$I$2:$J$10,2,TRUE)*AY$2</f>
        <v>0</v>
      </c>
      <c r="AZ208" s="59">
        <f>VLOOKUP(X208,'SCORE TALLER'!$K$2:$L$10,2,TRUE)*AZ$2</f>
        <v>0</v>
      </c>
      <c r="BA208" s="59">
        <f>VLOOKUP(U208,'SCORE TALLER'!$E$2:$F$10,2,FALSE)*BA$2</f>
        <v>0</v>
      </c>
      <c r="BB208" s="59">
        <f>VLOOKUP(Y208,'SCORE TALLER'!$M$2:$N$10,2,TRUE)*BB$2</f>
        <v>0.04</v>
      </c>
      <c r="BC208" s="59">
        <f>VLOOKUP(AA208,'SCORE TALLER'!$Q$2:$R$10,2,FALSE)*BC$2</f>
        <v>0</v>
      </c>
      <c r="BD208" s="59">
        <f>VLOOKUP(V208,'SCORE TALLER'!$G$2:$H$10,2,FALSE)*BD$2</f>
        <v>0</v>
      </c>
      <c r="BE208" s="59">
        <f>VLOOKUP(AF208,'SCORE TALLER'!$AA$2:$AB$10,2,FALSE)*BE$2</f>
        <v>0.5</v>
      </c>
      <c r="BF208" s="59">
        <f>VLOOKUP(AL208,'SCORE TALLER'!$AM$2:$AN$10,2,TRUE)*BF$2</f>
        <v>0</v>
      </c>
      <c r="BG208" s="67">
        <f t="shared" si="56"/>
        <v>2.0300000000000002</v>
      </c>
      <c r="BH208" s="67" t="str">
        <f>VLOOKUP(BG208,'SCORE TALLER'!$AP$2:$AQ$7,2,TRUE)</f>
        <v>3. Medio</v>
      </c>
      <c r="BI208" s="67" t="str">
        <f t="shared" si="61"/>
        <v>LBZ</v>
      </c>
      <c r="BJ208" s="67" t="str">
        <f t="shared" si="61"/>
        <v>A</v>
      </c>
      <c r="BK208" s="67" t="str">
        <f t="shared" si="62"/>
        <v>E</v>
      </c>
      <c r="BL208" s="86">
        <f t="shared" si="59"/>
        <v>934320</v>
      </c>
      <c r="BM208" s="86">
        <f t="shared" si="63"/>
        <v>1383000</v>
      </c>
    </row>
    <row r="209" spans="1:65" x14ac:dyDescent="0.3">
      <c r="A209" s="57">
        <v>2224644048</v>
      </c>
      <c r="B209" s="12" t="s">
        <v>347</v>
      </c>
      <c r="C209" s="58" t="s">
        <v>105</v>
      </c>
      <c r="D209" s="58" t="s">
        <v>115</v>
      </c>
      <c r="E209" s="58">
        <v>276736</v>
      </c>
      <c r="F209" s="58">
        <v>4503369</v>
      </c>
      <c r="G209" s="58">
        <f t="shared" si="48"/>
        <v>3224268</v>
      </c>
      <c r="H209" s="58">
        <f t="shared" si="49"/>
        <v>324268</v>
      </c>
      <c r="I209" s="58">
        <v>4503000</v>
      </c>
      <c r="J209" s="58">
        <v>284088</v>
      </c>
      <c r="K209" s="58">
        <v>0</v>
      </c>
      <c r="L209" s="58">
        <v>2900000</v>
      </c>
      <c r="M209" s="58">
        <v>1279101</v>
      </c>
      <c r="N209" s="58">
        <f>VLOOKUP(AD209,'tabla ingresos'!$A$3:$D$15,4,FALSE)</f>
        <v>1000000</v>
      </c>
      <c r="O209" s="58">
        <v>217432.87126616208</v>
      </c>
      <c r="P209" s="58">
        <v>8232000</v>
      </c>
      <c r="Q209" s="58">
        <v>690000</v>
      </c>
      <c r="R209" s="12">
        <v>76130</v>
      </c>
      <c r="S209" s="12" t="s">
        <v>87</v>
      </c>
      <c r="T209" s="12" t="s">
        <v>89</v>
      </c>
      <c r="U209" s="12" t="s">
        <v>10</v>
      </c>
      <c r="V209" s="12">
        <v>4</v>
      </c>
      <c r="W209" s="12">
        <v>0</v>
      </c>
      <c r="X209" s="12">
        <v>0</v>
      </c>
      <c r="Y209" s="59">
        <v>1.8</v>
      </c>
      <c r="Z209" s="59">
        <v>25.942465753424656</v>
      </c>
      <c r="AA209" s="12">
        <v>1</v>
      </c>
      <c r="AB209" s="12">
        <v>2</v>
      </c>
      <c r="AC209" s="12">
        <v>1</v>
      </c>
      <c r="AD209" s="12">
        <v>2</v>
      </c>
      <c r="AE209" s="12">
        <v>1</v>
      </c>
      <c r="AF209" s="58" t="s">
        <v>0</v>
      </c>
      <c r="AG209" s="66">
        <f t="shared" si="50"/>
        <v>0.33434724751077471</v>
      </c>
      <c r="AH209" s="67">
        <f t="shared" si="51"/>
        <v>8.4902460000000008</v>
      </c>
      <c r="AI209" s="67">
        <f t="shared" si="52"/>
        <v>1.0372246666666667</v>
      </c>
      <c r="AJ209" s="67">
        <f t="shared" si="53"/>
        <v>2.1495120000000001</v>
      </c>
      <c r="AK209" s="67">
        <f t="shared" si="54"/>
        <v>0.21617866666666666</v>
      </c>
      <c r="AL209" s="67">
        <f t="shared" si="55"/>
        <v>0.46</v>
      </c>
      <c r="AM209" s="59">
        <f>VLOOKUP(AG209,'SCORE TALLER'!$AC$2:$AD$10,2,TRUE)*AM$2</f>
        <v>0</v>
      </c>
      <c r="AN209" s="59">
        <f>VLOOKUP(AD209,'SCORE TALLER'!$W$2:$X$10,2,TRUE)*AN$2</f>
        <v>0.32</v>
      </c>
      <c r="AO209" s="59">
        <f>VLOOKUP(AB209,'SCORE TALLER'!$S$2:$T$10,2,FALSE)*AO$2</f>
        <v>0.04</v>
      </c>
      <c r="AP209" s="59">
        <f>VLOOKUP(AH209,'SCORE TALLER'!$AE$2:$AF$10,2,TRUE)*AP$2</f>
        <v>0.08</v>
      </c>
      <c r="AQ209" s="59">
        <f>VLOOKUP(AI209,'SCORE TALLER'!$AG$2:$AH$10,2,TRUE)*AQ$2</f>
        <v>0.32</v>
      </c>
      <c r="AR209" s="59">
        <f>VLOOKUP(AC209,'SCORE TALLER'!$U$2:$V$10,2,FALSE)*AR$2</f>
        <v>0.05</v>
      </c>
      <c r="AS209" s="59">
        <f>VLOOKUP(AE209,'SCORE TALLER'!$Y$2:$Z$10,2,FALSE)*AS$2</f>
        <v>0.03</v>
      </c>
      <c r="AT209" s="59">
        <f>VLOOKUP(Z209,'SCORE TALLER'!$O$2:$P$10,2,TRUE)*AT$2</f>
        <v>0.04</v>
      </c>
      <c r="AU209" s="59">
        <f>VLOOKUP(S209,'SCORE TALLER'!$A$2:$B$10,2,FALSE)*AU$2</f>
        <v>0.15000000000000002</v>
      </c>
      <c r="AV209" s="59">
        <f>VLOOKUP(AJ209,'SCORE TALLER'!$AI$2:$AJ$10,2,TRUE)*AV$2</f>
        <v>0.15000000000000002</v>
      </c>
      <c r="AW209" s="59">
        <f>VLOOKUP(AK209,'SCORE TALLER'!$AK$2:$AL$10,2,TRUE)*AW$2</f>
        <v>0.25</v>
      </c>
      <c r="AX209" s="59">
        <f>VLOOKUP(T209,'SCORE TALLER'!$C$2:$D$10,2,FALSE)*AX$2</f>
        <v>0</v>
      </c>
      <c r="AY209" s="59">
        <f>VLOOKUP(W209,'SCORE TALLER'!$I$2:$J$10,2,TRUE)*AY$2</f>
        <v>0</v>
      </c>
      <c r="AZ209" s="59">
        <f>VLOOKUP(X209,'SCORE TALLER'!$K$2:$L$10,2,TRUE)*AZ$2</f>
        <v>0</v>
      </c>
      <c r="BA209" s="59">
        <f>VLOOKUP(U209,'SCORE TALLER'!$E$2:$F$10,2,FALSE)*BA$2</f>
        <v>0</v>
      </c>
      <c r="BB209" s="59">
        <f>VLOOKUP(Y209,'SCORE TALLER'!$M$2:$N$10,2,TRUE)*BB$2</f>
        <v>0.05</v>
      </c>
      <c r="BC209" s="59">
        <f>VLOOKUP(AA209,'SCORE TALLER'!$Q$2:$R$10,2,FALSE)*BC$2</f>
        <v>0.05</v>
      </c>
      <c r="BD209" s="59">
        <f>VLOOKUP(V209,'SCORE TALLER'!$G$2:$H$10,2,FALSE)*BD$2</f>
        <v>0</v>
      </c>
      <c r="BE209" s="59">
        <f>VLOOKUP(AF209,'SCORE TALLER'!$AA$2:$AB$10,2,FALSE)*BE$2</f>
        <v>0.5</v>
      </c>
      <c r="BF209" s="59">
        <f>VLOOKUP(AL209,'SCORE TALLER'!$AM$2:$AN$10,2,TRUE)*BF$2</f>
        <v>0</v>
      </c>
      <c r="BG209" s="67">
        <f t="shared" si="56"/>
        <v>2.0300000000000002</v>
      </c>
      <c r="BH209" s="67" t="str">
        <f>VLOOKUP(BG209,'SCORE TALLER'!$AP$2:$AQ$7,2,TRUE)</f>
        <v>3. Medio</v>
      </c>
      <c r="BI209" s="67" t="str">
        <f t="shared" si="61"/>
        <v>LBZ</v>
      </c>
      <c r="BJ209" s="67" t="str">
        <f t="shared" si="61"/>
        <v>A</v>
      </c>
      <c r="BK209" s="67" t="str">
        <f t="shared" si="62"/>
        <v>E</v>
      </c>
      <c r="BL209" s="86">
        <f t="shared" si="59"/>
        <v>324268</v>
      </c>
      <c r="BM209" s="86">
        <f t="shared" si="63"/>
        <v>690000</v>
      </c>
    </row>
    <row r="210" spans="1:65" x14ac:dyDescent="0.3">
      <c r="A210" s="57">
        <v>2048402864</v>
      </c>
      <c r="B210" s="12" t="s">
        <v>348</v>
      </c>
      <c r="C210" s="58" t="s">
        <v>105</v>
      </c>
      <c r="D210" s="58" t="s">
        <v>115</v>
      </c>
      <c r="E210" s="58"/>
      <c r="F210" s="58">
        <v>3956319</v>
      </c>
      <c r="G210" s="58">
        <f t="shared" si="48"/>
        <v>2069499</v>
      </c>
      <c r="H210" s="58">
        <f t="shared" si="49"/>
        <v>2069499</v>
      </c>
      <c r="I210" s="58">
        <v>3956000</v>
      </c>
      <c r="J210" s="58">
        <v>143758</v>
      </c>
      <c r="K210" s="58">
        <v>0</v>
      </c>
      <c r="L210" s="58">
        <v>0</v>
      </c>
      <c r="M210" s="58">
        <v>1886820</v>
      </c>
      <c r="N210" s="58">
        <f>VLOOKUP(AD210,'tabla ingresos'!$A$3:$D$15,4,FALSE)</f>
        <v>1000000</v>
      </c>
      <c r="O210" s="58">
        <v>237821.43771516116</v>
      </c>
      <c r="P210" s="58">
        <v>9632000</v>
      </c>
      <c r="Q210" s="58">
        <v>682000</v>
      </c>
      <c r="R210" s="12">
        <v>13052</v>
      </c>
      <c r="S210" s="12" t="s">
        <v>88</v>
      </c>
      <c r="T210" s="12" t="s">
        <v>89</v>
      </c>
      <c r="U210" s="12" t="s">
        <v>10</v>
      </c>
      <c r="V210" s="12">
        <v>4</v>
      </c>
      <c r="W210" s="12">
        <v>0</v>
      </c>
      <c r="X210" s="12">
        <v>0</v>
      </c>
      <c r="Y210" s="59">
        <v>4.9890410958904106</v>
      </c>
      <c r="Z210" s="59">
        <v>35.887671232876713</v>
      </c>
      <c r="AA210" s="12">
        <v>1</v>
      </c>
      <c r="AB210" s="12">
        <v>2</v>
      </c>
      <c r="AC210" s="12">
        <v>1</v>
      </c>
      <c r="AD210" s="12">
        <v>2</v>
      </c>
      <c r="AE210" s="12">
        <v>3</v>
      </c>
      <c r="AF210" s="58" t="s">
        <v>22</v>
      </c>
      <c r="AG210" s="66">
        <f t="shared" si="50"/>
        <v>0.25438629181010741</v>
      </c>
      <c r="AH210" s="67">
        <f t="shared" si="51"/>
        <v>9.0588793333333335</v>
      </c>
      <c r="AI210" s="67">
        <f t="shared" si="52"/>
        <v>1.2578800000000001</v>
      </c>
      <c r="AJ210" s="67">
        <f t="shared" si="53"/>
        <v>1.3796660000000001</v>
      </c>
      <c r="AK210" s="67">
        <f t="shared" si="54"/>
        <v>1.3796660000000001</v>
      </c>
      <c r="AL210" s="67">
        <f t="shared" si="55"/>
        <v>0.45466666666666666</v>
      </c>
      <c r="AM210" s="59">
        <f>VLOOKUP(AG210,'SCORE TALLER'!$AC$2:$AD$10,2,TRUE)*AM$2</f>
        <v>0</v>
      </c>
      <c r="AN210" s="59">
        <f>VLOOKUP(AD210,'SCORE TALLER'!$W$2:$X$10,2,TRUE)*AN$2</f>
        <v>0.32</v>
      </c>
      <c r="AO210" s="59">
        <f>VLOOKUP(AB210,'SCORE TALLER'!$S$2:$T$10,2,FALSE)*AO$2</f>
        <v>0.04</v>
      </c>
      <c r="AP210" s="59">
        <f>VLOOKUP(AH210,'SCORE TALLER'!$AE$2:$AF$10,2,TRUE)*AP$2</f>
        <v>0.08</v>
      </c>
      <c r="AQ210" s="59">
        <f>VLOOKUP(AI210,'SCORE TALLER'!$AG$2:$AH$10,2,TRUE)*AQ$2</f>
        <v>0.32</v>
      </c>
      <c r="AR210" s="59">
        <f>VLOOKUP(AC210,'SCORE TALLER'!$U$2:$V$10,2,FALSE)*AR$2</f>
        <v>0.05</v>
      </c>
      <c r="AS210" s="59">
        <f>VLOOKUP(AE210,'SCORE TALLER'!$Y$2:$Z$10,2,FALSE)*AS$2</f>
        <v>0.02</v>
      </c>
      <c r="AT210" s="59">
        <f>VLOOKUP(Z210,'SCORE TALLER'!$O$2:$P$10,2,TRUE)*AT$2</f>
        <v>0.03</v>
      </c>
      <c r="AU210" s="59">
        <f>VLOOKUP(S210,'SCORE TALLER'!$A$2:$B$10,2,FALSE)*AU$2</f>
        <v>0.25</v>
      </c>
      <c r="AV210" s="59">
        <f>VLOOKUP(AJ210,'SCORE TALLER'!$AI$2:$AJ$10,2,TRUE)*AV$2</f>
        <v>0.2</v>
      </c>
      <c r="AW210" s="59">
        <f>VLOOKUP(AK210,'SCORE TALLER'!$AK$2:$AL$10,2,TRUE)*AW$2</f>
        <v>0.2</v>
      </c>
      <c r="AX210" s="59">
        <f>VLOOKUP(T210,'SCORE TALLER'!$C$2:$D$10,2,FALSE)*AX$2</f>
        <v>0</v>
      </c>
      <c r="AY210" s="59">
        <f>VLOOKUP(W210,'SCORE TALLER'!$I$2:$J$10,2,TRUE)*AY$2</f>
        <v>0</v>
      </c>
      <c r="AZ210" s="59">
        <f>VLOOKUP(X210,'SCORE TALLER'!$K$2:$L$10,2,TRUE)*AZ$2</f>
        <v>0</v>
      </c>
      <c r="BA210" s="59">
        <f>VLOOKUP(U210,'SCORE TALLER'!$E$2:$F$10,2,FALSE)*BA$2</f>
        <v>0</v>
      </c>
      <c r="BB210" s="59">
        <f>VLOOKUP(Y210,'SCORE TALLER'!$M$2:$N$10,2,TRUE)*BB$2</f>
        <v>0.03</v>
      </c>
      <c r="BC210" s="59">
        <f>VLOOKUP(AA210,'SCORE TALLER'!$Q$2:$R$10,2,FALSE)*BC$2</f>
        <v>0.05</v>
      </c>
      <c r="BD210" s="59">
        <f>VLOOKUP(V210,'SCORE TALLER'!$G$2:$H$10,2,FALSE)*BD$2</f>
        <v>0</v>
      </c>
      <c r="BE210" s="59">
        <f>VLOOKUP(AF210,'SCORE TALLER'!$AA$2:$AB$10,2,FALSE)*BE$2</f>
        <v>0.5</v>
      </c>
      <c r="BF210" s="59">
        <f>VLOOKUP(AL210,'SCORE TALLER'!$AM$2:$AN$10,2,TRUE)*BF$2</f>
        <v>0</v>
      </c>
      <c r="BG210" s="67">
        <f t="shared" si="56"/>
        <v>2.09</v>
      </c>
      <c r="BH210" s="67" t="str">
        <f>VLOOKUP(BG210,'SCORE TALLER'!$AP$2:$AQ$7,2,TRUE)</f>
        <v>3. Medio</v>
      </c>
      <c r="BI210" s="67" t="str">
        <f t="shared" si="61"/>
        <v>LBZ</v>
      </c>
      <c r="BJ210" s="67" t="str">
        <f t="shared" si="61"/>
        <v>A</v>
      </c>
      <c r="BK210" s="67" t="str">
        <f t="shared" si="62"/>
        <v>D</v>
      </c>
      <c r="BL210" s="86">
        <f t="shared" si="59"/>
        <v>2069499</v>
      </c>
      <c r="BM210" s="86">
        <f t="shared" si="63"/>
        <v>682000</v>
      </c>
    </row>
    <row r="211" spans="1:65" x14ac:dyDescent="0.3">
      <c r="A211" s="57">
        <v>2220688224</v>
      </c>
      <c r="B211" s="12" t="s">
        <v>349</v>
      </c>
      <c r="C211" s="58" t="s">
        <v>105</v>
      </c>
      <c r="D211" s="58" t="s">
        <v>115</v>
      </c>
      <c r="E211" s="58">
        <v>206334</v>
      </c>
      <c r="F211" s="58">
        <v>4815924</v>
      </c>
      <c r="G211" s="58">
        <f t="shared" si="48"/>
        <v>3294804</v>
      </c>
      <c r="H211" s="58">
        <f t="shared" si="49"/>
        <v>3294804</v>
      </c>
      <c r="I211" s="58">
        <v>4816000</v>
      </c>
      <c r="J211" s="58">
        <v>161398</v>
      </c>
      <c r="K211" s="58">
        <v>0</v>
      </c>
      <c r="L211" s="58">
        <v>0</v>
      </c>
      <c r="M211" s="58">
        <v>1521120</v>
      </c>
      <c r="N211" s="58">
        <f>VLOOKUP(AD211,'tabla ingresos'!$A$3:$D$15,4,FALSE)</f>
        <v>1000000</v>
      </c>
      <c r="O211" s="58">
        <v>24376.057796115558</v>
      </c>
      <c r="P211" s="58">
        <v>677000</v>
      </c>
      <c r="Q211" s="58">
        <v>677000</v>
      </c>
      <c r="R211" s="12">
        <v>68895</v>
      </c>
      <c r="S211" s="12" t="s">
        <v>88</v>
      </c>
      <c r="T211" s="12" t="s">
        <v>89</v>
      </c>
      <c r="U211" s="12" t="s">
        <v>10</v>
      </c>
      <c r="V211" s="12">
        <v>4</v>
      </c>
      <c r="W211" s="12">
        <v>0</v>
      </c>
      <c r="X211" s="12">
        <v>0</v>
      </c>
      <c r="Y211" s="59">
        <v>3.8191780821917809</v>
      </c>
      <c r="Z211" s="59">
        <v>34.668493150684931</v>
      </c>
      <c r="AA211" s="12">
        <v>2</v>
      </c>
      <c r="AB211" s="12">
        <v>2</v>
      </c>
      <c r="AC211" s="12">
        <v>1</v>
      </c>
      <c r="AD211" s="12">
        <v>2</v>
      </c>
      <c r="AE211" s="12">
        <v>3</v>
      </c>
      <c r="AF211" s="58" t="s">
        <v>0</v>
      </c>
      <c r="AG211" s="66">
        <f t="shared" si="50"/>
        <v>0.12384937186407703</v>
      </c>
      <c r="AH211" s="67">
        <f t="shared" si="51"/>
        <v>3.6619493333333333</v>
      </c>
      <c r="AI211" s="67">
        <f t="shared" si="52"/>
        <v>1.1516360000000001</v>
      </c>
      <c r="AJ211" s="67">
        <f t="shared" si="53"/>
        <v>2.196536</v>
      </c>
      <c r="AK211" s="67">
        <f t="shared" si="54"/>
        <v>2.196536</v>
      </c>
      <c r="AL211" s="67">
        <f t="shared" si="55"/>
        <v>0.45133333333333331</v>
      </c>
      <c r="AM211" s="59">
        <f>VLOOKUP(AG211,'SCORE TALLER'!$AC$2:$AD$10,2,TRUE)*AM$2</f>
        <v>0</v>
      </c>
      <c r="AN211" s="59">
        <f>VLOOKUP(AD211,'SCORE TALLER'!$W$2:$X$10,2,TRUE)*AN$2</f>
        <v>0.32</v>
      </c>
      <c r="AO211" s="59">
        <f>VLOOKUP(AB211,'SCORE TALLER'!$S$2:$T$10,2,FALSE)*AO$2</f>
        <v>0.04</v>
      </c>
      <c r="AP211" s="59">
        <f>VLOOKUP(AH211,'SCORE TALLER'!$AE$2:$AF$10,2,TRUE)*AP$2</f>
        <v>0</v>
      </c>
      <c r="AQ211" s="59">
        <f>VLOOKUP(AI211,'SCORE TALLER'!$AG$2:$AH$10,2,TRUE)*AQ$2</f>
        <v>0.32</v>
      </c>
      <c r="AR211" s="59">
        <f>VLOOKUP(AC211,'SCORE TALLER'!$U$2:$V$10,2,FALSE)*AR$2</f>
        <v>0.05</v>
      </c>
      <c r="AS211" s="59">
        <f>VLOOKUP(AE211,'SCORE TALLER'!$Y$2:$Z$10,2,FALSE)*AS$2</f>
        <v>0.02</v>
      </c>
      <c r="AT211" s="59">
        <f>VLOOKUP(Z211,'SCORE TALLER'!$O$2:$P$10,2,TRUE)*AT$2</f>
        <v>0.04</v>
      </c>
      <c r="AU211" s="59">
        <f>VLOOKUP(S211,'SCORE TALLER'!$A$2:$B$10,2,FALSE)*AU$2</f>
        <v>0.25</v>
      </c>
      <c r="AV211" s="59">
        <f>VLOOKUP(AJ211,'SCORE TALLER'!$AI$2:$AJ$10,2,TRUE)*AV$2</f>
        <v>0.15000000000000002</v>
      </c>
      <c r="AW211" s="59">
        <f>VLOOKUP(AK211,'SCORE TALLER'!$AK$2:$AL$10,2,TRUE)*AW$2</f>
        <v>0.15000000000000002</v>
      </c>
      <c r="AX211" s="59">
        <f>VLOOKUP(T211,'SCORE TALLER'!$C$2:$D$10,2,FALSE)*AX$2</f>
        <v>0</v>
      </c>
      <c r="AY211" s="59">
        <f>VLOOKUP(W211,'SCORE TALLER'!$I$2:$J$10,2,TRUE)*AY$2</f>
        <v>0</v>
      </c>
      <c r="AZ211" s="59">
        <f>VLOOKUP(X211,'SCORE TALLER'!$K$2:$L$10,2,TRUE)*AZ$2</f>
        <v>0</v>
      </c>
      <c r="BA211" s="59">
        <f>VLOOKUP(U211,'SCORE TALLER'!$E$2:$F$10,2,FALSE)*BA$2</f>
        <v>0</v>
      </c>
      <c r="BB211" s="59">
        <f>VLOOKUP(Y211,'SCORE TALLER'!$M$2:$N$10,2,TRUE)*BB$2</f>
        <v>0.04</v>
      </c>
      <c r="BC211" s="59">
        <f>VLOOKUP(AA211,'SCORE TALLER'!$Q$2:$R$10,2,FALSE)*BC$2</f>
        <v>0</v>
      </c>
      <c r="BD211" s="59">
        <f>VLOOKUP(V211,'SCORE TALLER'!$G$2:$H$10,2,FALSE)*BD$2</f>
        <v>0</v>
      </c>
      <c r="BE211" s="59">
        <f>VLOOKUP(AF211,'SCORE TALLER'!$AA$2:$AB$10,2,FALSE)*BE$2</f>
        <v>0.5</v>
      </c>
      <c r="BF211" s="59">
        <f>VLOOKUP(AL211,'SCORE TALLER'!$AM$2:$AN$10,2,TRUE)*BF$2</f>
        <v>0</v>
      </c>
      <c r="BG211" s="67">
        <f t="shared" si="56"/>
        <v>1.88</v>
      </c>
      <c r="BH211" s="67" t="str">
        <f>VLOOKUP(BG211,'SCORE TALLER'!$AP$2:$AQ$7,2,TRUE)</f>
        <v>2. Normal</v>
      </c>
      <c r="BI211" s="67" t="str">
        <f t="shared" si="61"/>
        <v>LBZ</v>
      </c>
      <c r="BJ211" s="67" t="str">
        <f t="shared" si="61"/>
        <v>A</v>
      </c>
      <c r="BK211" s="67" t="str">
        <f t="shared" si="62"/>
        <v>E</v>
      </c>
      <c r="BL211" s="86">
        <f t="shared" si="59"/>
        <v>3294804</v>
      </c>
      <c r="BM211" s="86">
        <f t="shared" si="63"/>
        <v>677000</v>
      </c>
    </row>
    <row r="212" spans="1:65" x14ac:dyDescent="0.3">
      <c r="A212" s="57">
        <v>2044028224</v>
      </c>
      <c r="B212" s="12" t="s">
        <v>350</v>
      </c>
      <c r="C212" s="58" t="s">
        <v>105</v>
      </c>
      <c r="D212" s="58" t="s">
        <v>114</v>
      </c>
      <c r="E212" s="58"/>
      <c r="F212" s="58">
        <v>2967755</v>
      </c>
      <c r="G212" s="58">
        <f t="shared" si="48"/>
        <v>1254135</v>
      </c>
      <c r="H212" s="58">
        <f t="shared" si="49"/>
        <v>1254135</v>
      </c>
      <c r="I212" s="58">
        <v>2968000</v>
      </c>
      <c r="J212" s="58">
        <v>197385</v>
      </c>
      <c r="K212" s="58">
        <v>0</v>
      </c>
      <c r="L212" s="58">
        <v>0</v>
      </c>
      <c r="M212" s="58">
        <v>1713620</v>
      </c>
      <c r="N212" s="58">
        <f>VLOOKUP(AD212,'tabla ingresos'!$A$3:$D$15,4,FALSE)</f>
        <v>2000000</v>
      </c>
      <c r="O212" s="58">
        <v>84573.390097996555</v>
      </c>
      <c r="P212" s="58">
        <v>3802000</v>
      </c>
      <c r="Q212" s="58">
        <v>1340000</v>
      </c>
      <c r="R212" s="12">
        <v>13052</v>
      </c>
      <c r="S212" s="12" t="s">
        <v>88</v>
      </c>
      <c r="T212" s="12" t="s">
        <v>89</v>
      </c>
      <c r="U212" s="12" t="s">
        <v>10</v>
      </c>
      <c r="V212" s="12">
        <v>4</v>
      </c>
      <c r="W212" s="12">
        <v>0</v>
      </c>
      <c r="X212" s="12">
        <v>0</v>
      </c>
      <c r="Y212" s="59">
        <v>4.4904109589041097</v>
      </c>
      <c r="Z212" s="59">
        <v>30.978082191780821</v>
      </c>
      <c r="AA212" s="12">
        <v>1</v>
      </c>
      <c r="AB212" s="12">
        <v>4</v>
      </c>
      <c r="AC212" s="12">
        <v>1</v>
      </c>
      <c r="AD212" s="12">
        <v>3</v>
      </c>
      <c r="AE212" s="12">
        <v>3</v>
      </c>
      <c r="AF212" s="58" t="s">
        <v>0</v>
      </c>
      <c r="AG212" s="66">
        <f t="shared" si="50"/>
        <v>9.3986130032665524E-2</v>
      </c>
      <c r="AH212" s="67">
        <f t="shared" si="51"/>
        <v>2.2565849999999998</v>
      </c>
      <c r="AI212" s="67">
        <f t="shared" si="52"/>
        <v>0.57120666666666664</v>
      </c>
      <c r="AJ212" s="67">
        <f t="shared" si="53"/>
        <v>0.418045</v>
      </c>
      <c r="AK212" s="67">
        <f t="shared" si="54"/>
        <v>0.418045</v>
      </c>
      <c r="AL212" s="67">
        <f t="shared" si="55"/>
        <v>0.44666666666666666</v>
      </c>
      <c r="AM212" s="59">
        <f>VLOOKUP(AG212,'SCORE TALLER'!$AC$2:$AD$10,2,TRUE)*AM$2</f>
        <v>0</v>
      </c>
      <c r="AN212" s="59">
        <f>VLOOKUP(AD212,'SCORE TALLER'!$W$2:$X$10,2,TRUE)*AN$2</f>
        <v>0.32</v>
      </c>
      <c r="AO212" s="59">
        <f>VLOOKUP(AB212,'SCORE TALLER'!$S$2:$T$10,2,FALSE)*AO$2</f>
        <v>0.02</v>
      </c>
      <c r="AP212" s="59">
        <f>VLOOKUP(AH212,'SCORE TALLER'!$AE$2:$AF$10,2,TRUE)*AP$2</f>
        <v>0</v>
      </c>
      <c r="AQ212" s="59">
        <f>VLOOKUP(AI212,'SCORE TALLER'!$AG$2:$AH$10,2,TRUE)*AQ$2</f>
        <v>0.4</v>
      </c>
      <c r="AR212" s="59">
        <f>VLOOKUP(AC212,'SCORE TALLER'!$U$2:$V$10,2,FALSE)*AR$2</f>
        <v>0.05</v>
      </c>
      <c r="AS212" s="59">
        <f>VLOOKUP(AE212,'SCORE TALLER'!$Y$2:$Z$10,2,FALSE)*AS$2</f>
        <v>0.02</v>
      </c>
      <c r="AT212" s="59">
        <f>VLOOKUP(Z212,'SCORE TALLER'!$O$2:$P$10,2,TRUE)*AT$2</f>
        <v>0.04</v>
      </c>
      <c r="AU212" s="59">
        <f>VLOOKUP(S212,'SCORE TALLER'!$A$2:$B$10,2,FALSE)*AU$2</f>
        <v>0.25</v>
      </c>
      <c r="AV212" s="59">
        <f>VLOOKUP(AJ212,'SCORE TALLER'!$AI$2:$AJ$10,2,TRUE)*AV$2</f>
        <v>0.25</v>
      </c>
      <c r="AW212" s="59">
        <f>VLOOKUP(AK212,'SCORE TALLER'!$AK$2:$AL$10,2,TRUE)*AW$2</f>
        <v>0.25</v>
      </c>
      <c r="AX212" s="59">
        <f>VLOOKUP(T212,'SCORE TALLER'!$C$2:$D$10,2,FALSE)*AX$2</f>
        <v>0</v>
      </c>
      <c r="AY212" s="59">
        <f>VLOOKUP(W212,'SCORE TALLER'!$I$2:$J$10,2,TRUE)*AY$2</f>
        <v>0</v>
      </c>
      <c r="AZ212" s="59">
        <f>VLOOKUP(X212,'SCORE TALLER'!$K$2:$L$10,2,TRUE)*AZ$2</f>
        <v>0</v>
      </c>
      <c r="BA212" s="59">
        <f>VLOOKUP(U212,'SCORE TALLER'!$E$2:$F$10,2,FALSE)*BA$2</f>
        <v>0</v>
      </c>
      <c r="BB212" s="59">
        <f>VLOOKUP(Y212,'SCORE TALLER'!$M$2:$N$10,2,TRUE)*BB$2</f>
        <v>0.03</v>
      </c>
      <c r="BC212" s="59">
        <f>VLOOKUP(AA212,'SCORE TALLER'!$Q$2:$R$10,2,FALSE)*BC$2</f>
        <v>0.05</v>
      </c>
      <c r="BD212" s="59">
        <f>VLOOKUP(V212,'SCORE TALLER'!$G$2:$H$10,2,FALSE)*BD$2</f>
        <v>0</v>
      </c>
      <c r="BE212" s="59">
        <f>VLOOKUP(AF212,'SCORE TALLER'!$AA$2:$AB$10,2,FALSE)*BE$2</f>
        <v>0.5</v>
      </c>
      <c r="BF212" s="59">
        <f>VLOOKUP(AL212,'SCORE TALLER'!$AM$2:$AN$10,2,TRUE)*BF$2</f>
        <v>0</v>
      </c>
      <c r="BG212" s="67">
        <f t="shared" si="56"/>
        <v>2.1800000000000002</v>
      </c>
      <c r="BH212" s="67" t="str">
        <f>VLOOKUP(BG212,'SCORE TALLER'!$AP$2:$AQ$7,2,TRUE)</f>
        <v>3. Medio</v>
      </c>
      <c r="BI212" s="67" t="str">
        <f t="shared" si="61"/>
        <v>LBZ</v>
      </c>
      <c r="BJ212" s="67" t="str">
        <f t="shared" si="61"/>
        <v>A</v>
      </c>
      <c r="BK212" s="67" t="str">
        <f t="shared" si="62"/>
        <v>E</v>
      </c>
      <c r="BL212" s="86">
        <f t="shared" si="59"/>
        <v>1254135</v>
      </c>
      <c r="BM212" s="86">
        <f t="shared" si="63"/>
        <v>1340000</v>
      </c>
    </row>
    <row r="213" spans="1:65" x14ac:dyDescent="0.3">
      <c r="A213" s="57">
        <v>22048424</v>
      </c>
      <c r="B213" s="12" t="s">
        <v>351</v>
      </c>
      <c r="C213" s="58" t="s">
        <v>105</v>
      </c>
      <c r="D213" s="58" t="s">
        <v>30</v>
      </c>
      <c r="E213" s="58">
        <v>488800</v>
      </c>
      <c r="F213" s="58">
        <v>5643892</v>
      </c>
      <c r="G213" s="58">
        <f t="shared" si="48"/>
        <v>5098782</v>
      </c>
      <c r="H213" s="58">
        <f t="shared" si="49"/>
        <v>0</v>
      </c>
      <c r="I213" s="58">
        <v>5644000</v>
      </c>
      <c r="J213" s="58">
        <v>209764</v>
      </c>
      <c r="K213" s="58">
        <v>0</v>
      </c>
      <c r="L213" s="58">
        <v>5248000</v>
      </c>
      <c r="M213" s="58">
        <v>545110</v>
      </c>
      <c r="N213" s="58">
        <f>VLOOKUP(AD213,'tabla ingresos'!$A$3:$D$15,4,FALSE)</f>
        <v>2000000</v>
      </c>
      <c r="O213" s="58">
        <v>244332.34829886843</v>
      </c>
      <c r="P213" s="58">
        <v>6294000</v>
      </c>
      <c r="Q213" s="58">
        <v>1312000</v>
      </c>
      <c r="R213" s="12">
        <v>11001</v>
      </c>
      <c r="S213" s="12" t="s">
        <v>87</v>
      </c>
      <c r="T213" s="12" t="s">
        <v>89</v>
      </c>
      <c r="U213" s="12" t="s">
        <v>10</v>
      </c>
      <c r="V213" s="12">
        <v>4</v>
      </c>
      <c r="W213" s="12">
        <v>0</v>
      </c>
      <c r="X213" s="12">
        <v>0</v>
      </c>
      <c r="Y213" s="59">
        <v>0.84383561643835614</v>
      </c>
      <c r="Z213" s="59">
        <v>42.364383561643834</v>
      </c>
      <c r="AA213" s="12">
        <v>1</v>
      </c>
      <c r="AB213" s="12">
        <v>2</v>
      </c>
      <c r="AC213" s="12">
        <v>2</v>
      </c>
      <c r="AD213" s="12">
        <v>3</v>
      </c>
      <c r="AE213" s="12">
        <v>3</v>
      </c>
      <c r="AF213" s="58" t="s">
        <v>0</v>
      </c>
      <c r="AG213" s="66">
        <f t="shared" si="50"/>
        <v>0.15136544943295613</v>
      </c>
      <c r="AH213" s="67">
        <f t="shared" si="51"/>
        <v>3.9792973333333332</v>
      </c>
      <c r="AI213" s="67">
        <f t="shared" si="52"/>
        <v>0.34463666666666665</v>
      </c>
      <c r="AJ213" s="67">
        <f t="shared" si="53"/>
        <v>1.699594</v>
      </c>
      <c r="AK213" s="67">
        <f t="shared" si="54"/>
        <v>0</v>
      </c>
      <c r="AL213" s="67">
        <f t="shared" si="55"/>
        <v>0.43733333333333335</v>
      </c>
      <c r="AM213" s="59">
        <f>VLOOKUP(AG213,'SCORE TALLER'!$AC$2:$AD$10,2,TRUE)*AM$2</f>
        <v>0</v>
      </c>
      <c r="AN213" s="59">
        <f>VLOOKUP(AD213,'SCORE TALLER'!$W$2:$X$10,2,TRUE)*AN$2</f>
        <v>0.32</v>
      </c>
      <c r="AO213" s="59">
        <f>VLOOKUP(AB213,'SCORE TALLER'!$S$2:$T$10,2,FALSE)*AO$2</f>
        <v>0.04</v>
      </c>
      <c r="AP213" s="59">
        <f>VLOOKUP(AH213,'SCORE TALLER'!$AE$2:$AF$10,2,TRUE)*AP$2</f>
        <v>0</v>
      </c>
      <c r="AQ213" s="59">
        <f>VLOOKUP(AI213,'SCORE TALLER'!$AG$2:$AH$10,2,TRUE)*AQ$2</f>
        <v>0.4</v>
      </c>
      <c r="AR213" s="59">
        <f>VLOOKUP(AC213,'SCORE TALLER'!$U$2:$V$10,2,FALSE)*AR$2</f>
        <v>0.04</v>
      </c>
      <c r="AS213" s="59">
        <f>VLOOKUP(AE213,'SCORE TALLER'!$Y$2:$Z$10,2,FALSE)*AS$2</f>
        <v>0.02</v>
      </c>
      <c r="AT213" s="59">
        <f>VLOOKUP(Z213,'SCORE TALLER'!$O$2:$P$10,2,TRUE)*AT$2</f>
        <v>0.03</v>
      </c>
      <c r="AU213" s="59">
        <f>VLOOKUP(S213,'SCORE TALLER'!$A$2:$B$10,2,FALSE)*AU$2</f>
        <v>0.15000000000000002</v>
      </c>
      <c r="AV213" s="59">
        <f>VLOOKUP(AJ213,'SCORE TALLER'!$AI$2:$AJ$10,2,TRUE)*AV$2</f>
        <v>0.2</v>
      </c>
      <c r="AW213" s="59">
        <f>VLOOKUP(AK213,'SCORE TALLER'!$AK$2:$AL$10,2,TRUE)*AW$2</f>
        <v>0.25</v>
      </c>
      <c r="AX213" s="59">
        <f>VLOOKUP(T213,'SCORE TALLER'!$C$2:$D$10,2,FALSE)*AX$2</f>
        <v>0</v>
      </c>
      <c r="AY213" s="59">
        <f>VLOOKUP(W213,'SCORE TALLER'!$I$2:$J$10,2,TRUE)*AY$2</f>
        <v>0</v>
      </c>
      <c r="AZ213" s="59">
        <f>VLOOKUP(X213,'SCORE TALLER'!$K$2:$L$10,2,TRUE)*AZ$2</f>
        <v>0</v>
      </c>
      <c r="BA213" s="59">
        <f>VLOOKUP(U213,'SCORE TALLER'!$E$2:$F$10,2,FALSE)*BA$2</f>
        <v>0</v>
      </c>
      <c r="BB213" s="59">
        <f>VLOOKUP(Y213,'SCORE TALLER'!$M$2:$N$10,2,TRUE)*BB$2</f>
        <v>0.05</v>
      </c>
      <c r="BC213" s="59">
        <f>VLOOKUP(AA213,'SCORE TALLER'!$Q$2:$R$10,2,FALSE)*BC$2</f>
        <v>0.05</v>
      </c>
      <c r="BD213" s="59">
        <f>VLOOKUP(V213,'SCORE TALLER'!$G$2:$H$10,2,FALSE)*BD$2</f>
        <v>0</v>
      </c>
      <c r="BE213" s="59">
        <f>VLOOKUP(AF213,'SCORE TALLER'!$AA$2:$AB$10,2,FALSE)*BE$2</f>
        <v>0.5</v>
      </c>
      <c r="BF213" s="59">
        <f>VLOOKUP(AL213,'SCORE TALLER'!$AM$2:$AN$10,2,TRUE)*BF$2</f>
        <v>0</v>
      </c>
      <c r="BG213" s="67">
        <f t="shared" si="56"/>
        <v>2.0499999999999998</v>
      </c>
      <c r="BH213" s="67" t="str">
        <f>VLOOKUP(BG213,'SCORE TALLER'!$AP$2:$AQ$7,2,TRUE)</f>
        <v>3. Medio</v>
      </c>
      <c r="BI213" s="67" t="str">
        <f t="shared" si="61"/>
        <v>LBZ</v>
      </c>
      <c r="BJ213" s="67" t="str">
        <f t="shared" si="61"/>
        <v>A</v>
      </c>
      <c r="BK213" s="67" t="str">
        <f t="shared" si="62"/>
        <v>E</v>
      </c>
      <c r="BL213" s="86">
        <f t="shared" si="59"/>
        <v>0</v>
      </c>
      <c r="BM213" s="86">
        <f t="shared" si="63"/>
        <v>1312000</v>
      </c>
    </row>
    <row r="214" spans="1:65" x14ac:dyDescent="0.3">
      <c r="A214" s="57">
        <v>2228200620</v>
      </c>
      <c r="B214" s="12" t="s">
        <v>352</v>
      </c>
      <c r="C214" s="58" t="s">
        <v>105</v>
      </c>
      <c r="D214" s="58" t="s">
        <v>114</v>
      </c>
      <c r="E214" s="58">
        <v>489500</v>
      </c>
      <c r="F214" s="58">
        <v>2500000</v>
      </c>
      <c r="G214" s="58">
        <f t="shared" si="48"/>
        <v>1871754</v>
      </c>
      <c r="H214" s="58">
        <f t="shared" si="49"/>
        <v>756954</v>
      </c>
      <c r="I214" s="58">
        <v>2569000</v>
      </c>
      <c r="J214" s="58">
        <v>111199</v>
      </c>
      <c r="K214" s="58">
        <v>0</v>
      </c>
      <c r="L214" s="58">
        <v>1114800</v>
      </c>
      <c r="M214" s="58">
        <v>628246</v>
      </c>
      <c r="N214" s="58">
        <f>VLOOKUP(AD214,'tabla ingresos'!$A$3:$D$15,4,FALSE)</f>
        <v>1000000</v>
      </c>
      <c r="O214" s="58">
        <v>21790.74425947374</v>
      </c>
      <c r="P214" s="58">
        <v>765000</v>
      </c>
      <c r="Q214" s="58">
        <v>632000</v>
      </c>
      <c r="R214" s="12">
        <v>76892</v>
      </c>
      <c r="S214" s="12" t="s">
        <v>87</v>
      </c>
      <c r="T214" s="12" t="s">
        <v>89</v>
      </c>
      <c r="U214" s="12" t="s">
        <v>10</v>
      </c>
      <c r="V214" s="12">
        <v>4</v>
      </c>
      <c r="W214" s="12">
        <v>0</v>
      </c>
      <c r="X214" s="12">
        <v>0</v>
      </c>
      <c r="Y214" s="59">
        <v>1.9698630136986301</v>
      </c>
      <c r="Z214" s="59">
        <v>34.542465753424658</v>
      </c>
      <c r="AA214" s="12">
        <v>1</v>
      </c>
      <c r="AB214" s="12">
        <v>2</v>
      </c>
      <c r="AC214" s="12">
        <v>1</v>
      </c>
      <c r="AD214" s="12">
        <v>2</v>
      </c>
      <c r="AE214" s="12">
        <v>3</v>
      </c>
      <c r="AF214" s="58" t="s">
        <v>0</v>
      </c>
      <c r="AG214" s="66">
        <f t="shared" si="50"/>
        <v>8.8659829506315832E-2</v>
      </c>
      <c r="AH214" s="67">
        <f t="shared" si="51"/>
        <v>2.1766666666666667</v>
      </c>
      <c r="AI214" s="67">
        <f t="shared" si="52"/>
        <v>0.74516400000000005</v>
      </c>
      <c r="AJ214" s="67">
        <f t="shared" si="53"/>
        <v>1.2478359999999999</v>
      </c>
      <c r="AK214" s="67">
        <f t="shared" si="54"/>
        <v>0.50463599999999997</v>
      </c>
      <c r="AL214" s="67">
        <f t="shared" si="55"/>
        <v>0.42133333333333334</v>
      </c>
      <c r="AM214" s="59">
        <f>VLOOKUP(AG214,'SCORE TALLER'!$AC$2:$AD$10,2,TRUE)*AM$2</f>
        <v>0</v>
      </c>
      <c r="AN214" s="59">
        <f>VLOOKUP(AD214,'SCORE TALLER'!$W$2:$X$10,2,TRUE)*AN$2</f>
        <v>0.32</v>
      </c>
      <c r="AO214" s="59">
        <f>VLOOKUP(AB214,'SCORE TALLER'!$S$2:$T$10,2,FALSE)*AO$2</f>
        <v>0.04</v>
      </c>
      <c r="AP214" s="59">
        <f>VLOOKUP(AH214,'SCORE TALLER'!$AE$2:$AF$10,2,TRUE)*AP$2</f>
        <v>0</v>
      </c>
      <c r="AQ214" s="59">
        <f>VLOOKUP(AI214,'SCORE TALLER'!$AG$2:$AH$10,2,TRUE)*AQ$2</f>
        <v>0.4</v>
      </c>
      <c r="AR214" s="59">
        <f>VLOOKUP(AC214,'SCORE TALLER'!$U$2:$V$10,2,FALSE)*AR$2</f>
        <v>0.05</v>
      </c>
      <c r="AS214" s="59">
        <f>VLOOKUP(AE214,'SCORE TALLER'!$Y$2:$Z$10,2,FALSE)*AS$2</f>
        <v>0.02</v>
      </c>
      <c r="AT214" s="59">
        <f>VLOOKUP(Z214,'SCORE TALLER'!$O$2:$P$10,2,TRUE)*AT$2</f>
        <v>0.04</v>
      </c>
      <c r="AU214" s="59">
        <f>VLOOKUP(S214,'SCORE TALLER'!$A$2:$B$10,2,FALSE)*AU$2</f>
        <v>0.15000000000000002</v>
      </c>
      <c r="AV214" s="59">
        <f>VLOOKUP(AJ214,'SCORE TALLER'!$AI$2:$AJ$10,2,TRUE)*AV$2</f>
        <v>0.2</v>
      </c>
      <c r="AW214" s="59">
        <f>VLOOKUP(AK214,'SCORE TALLER'!$AK$2:$AL$10,2,TRUE)*AW$2</f>
        <v>0.25</v>
      </c>
      <c r="AX214" s="59">
        <f>VLOOKUP(T214,'SCORE TALLER'!$C$2:$D$10,2,FALSE)*AX$2</f>
        <v>0</v>
      </c>
      <c r="AY214" s="59">
        <f>VLOOKUP(W214,'SCORE TALLER'!$I$2:$J$10,2,TRUE)*AY$2</f>
        <v>0</v>
      </c>
      <c r="AZ214" s="59">
        <f>VLOOKUP(X214,'SCORE TALLER'!$K$2:$L$10,2,TRUE)*AZ$2</f>
        <v>0</v>
      </c>
      <c r="BA214" s="59">
        <f>VLOOKUP(U214,'SCORE TALLER'!$E$2:$F$10,2,FALSE)*BA$2</f>
        <v>0</v>
      </c>
      <c r="BB214" s="59">
        <f>VLOOKUP(Y214,'SCORE TALLER'!$M$2:$N$10,2,TRUE)*BB$2</f>
        <v>0.05</v>
      </c>
      <c r="BC214" s="59">
        <f>VLOOKUP(AA214,'SCORE TALLER'!$Q$2:$R$10,2,FALSE)*BC$2</f>
        <v>0.05</v>
      </c>
      <c r="BD214" s="59">
        <f>VLOOKUP(V214,'SCORE TALLER'!$G$2:$H$10,2,FALSE)*BD$2</f>
        <v>0</v>
      </c>
      <c r="BE214" s="59">
        <f>VLOOKUP(AF214,'SCORE TALLER'!$AA$2:$AB$10,2,FALSE)*BE$2</f>
        <v>0.5</v>
      </c>
      <c r="BF214" s="59">
        <f>VLOOKUP(AL214,'SCORE TALLER'!$AM$2:$AN$10,2,TRUE)*BF$2</f>
        <v>0</v>
      </c>
      <c r="BG214" s="67">
        <f t="shared" si="56"/>
        <v>2.0700000000000003</v>
      </c>
      <c r="BH214" s="67" t="str">
        <f>VLOOKUP(BG214,'SCORE TALLER'!$AP$2:$AQ$7,2,TRUE)</f>
        <v>3. Medio</v>
      </c>
      <c r="BI214" s="67" t="str">
        <f t="shared" si="61"/>
        <v>LBZ</v>
      </c>
      <c r="BJ214" s="67" t="str">
        <f t="shared" si="61"/>
        <v>A</v>
      </c>
      <c r="BK214" s="67" t="str">
        <f t="shared" si="62"/>
        <v>E</v>
      </c>
      <c r="BL214" s="86">
        <f t="shared" si="59"/>
        <v>756954</v>
      </c>
      <c r="BM214" s="86">
        <f t="shared" si="63"/>
        <v>632000</v>
      </c>
    </row>
    <row r="215" spans="1:65" x14ac:dyDescent="0.3">
      <c r="A215" s="57">
        <v>2006464668</v>
      </c>
      <c r="B215" s="12" t="s">
        <v>353</v>
      </c>
      <c r="C215" s="58" t="s">
        <v>105</v>
      </c>
      <c r="D215" s="58" t="s">
        <v>115</v>
      </c>
      <c r="E215" s="58"/>
      <c r="F215" s="58">
        <v>3506397</v>
      </c>
      <c r="G215" s="58">
        <f t="shared" si="48"/>
        <v>2511115</v>
      </c>
      <c r="H215" s="58">
        <f t="shared" si="49"/>
        <v>0</v>
      </c>
      <c r="I215" s="58">
        <v>3506000</v>
      </c>
      <c r="J215" s="58">
        <v>204119</v>
      </c>
      <c r="K215" s="58">
        <v>0</v>
      </c>
      <c r="L215" s="58">
        <v>3000000</v>
      </c>
      <c r="M215" s="58">
        <v>995282</v>
      </c>
      <c r="N215" s="58">
        <f>VLOOKUP(AD215,'tabla ingresos'!$A$3:$D$15,4,FALSE)</f>
        <v>1000000</v>
      </c>
      <c r="O215" s="58">
        <v>24010.505789852468</v>
      </c>
      <c r="P215" s="58">
        <v>612000</v>
      </c>
      <c r="Q215" s="58">
        <v>612000</v>
      </c>
      <c r="R215" s="12">
        <v>76130</v>
      </c>
      <c r="S215" s="12" t="s">
        <v>87</v>
      </c>
      <c r="T215" s="12" t="s">
        <v>89</v>
      </c>
      <c r="U215" s="12" t="s">
        <v>10</v>
      </c>
      <c r="V215" s="12">
        <v>4</v>
      </c>
      <c r="W215" s="12">
        <v>0</v>
      </c>
      <c r="X215" s="12">
        <v>0</v>
      </c>
      <c r="Y215" s="59">
        <v>3.2602739726027399</v>
      </c>
      <c r="Z215" s="59">
        <v>22.857534246575341</v>
      </c>
      <c r="AA215" s="12">
        <v>1</v>
      </c>
      <c r="AB215" s="12">
        <v>0</v>
      </c>
      <c r="AC215" s="12">
        <v>1</v>
      </c>
      <c r="AD215" s="12">
        <v>2</v>
      </c>
      <c r="AE215" s="12">
        <v>1</v>
      </c>
      <c r="AF215" s="58" t="s">
        <v>0</v>
      </c>
      <c r="AG215" s="66">
        <f t="shared" si="50"/>
        <v>0.15208633719323497</v>
      </c>
      <c r="AH215" s="67">
        <f t="shared" si="51"/>
        <v>2.7455980000000002</v>
      </c>
      <c r="AI215" s="67">
        <f t="shared" si="52"/>
        <v>0.6635213333333333</v>
      </c>
      <c r="AJ215" s="67">
        <f t="shared" si="53"/>
        <v>1.6740766666666667</v>
      </c>
      <c r="AK215" s="67">
        <f t="shared" si="54"/>
        <v>0</v>
      </c>
      <c r="AL215" s="67">
        <f t="shared" si="55"/>
        <v>0.40799999999999997</v>
      </c>
      <c r="AM215" s="59">
        <f>VLOOKUP(AG215,'SCORE TALLER'!$AC$2:$AD$10,2,TRUE)*AM$2</f>
        <v>0</v>
      </c>
      <c r="AN215" s="59">
        <f>VLOOKUP(AD215,'SCORE TALLER'!$W$2:$X$10,2,TRUE)*AN$2</f>
        <v>0.32</v>
      </c>
      <c r="AO215" s="59">
        <f>VLOOKUP(AB215,'SCORE TALLER'!$S$2:$T$10,2,FALSE)*AO$2</f>
        <v>0.05</v>
      </c>
      <c r="AP215" s="59">
        <f>VLOOKUP(AH215,'SCORE TALLER'!$AE$2:$AF$10,2,TRUE)*AP$2</f>
        <v>0</v>
      </c>
      <c r="AQ215" s="59">
        <f>VLOOKUP(AI215,'SCORE TALLER'!$AG$2:$AH$10,2,TRUE)*AQ$2</f>
        <v>0.4</v>
      </c>
      <c r="AR215" s="59">
        <f>VLOOKUP(AC215,'SCORE TALLER'!$U$2:$V$10,2,FALSE)*AR$2</f>
        <v>0.05</v>
      </c>
      <c r="AS215" s="59">
        <f>VLOOKUP(AE215,'SCORE TALLER'!$Y$2:$Z$10,2,FALSE)*AS$2</f>
        <v>0.03</v>
      </c>
      <c r="AT215" s="59">
        <f>VLOOKUP(Z215,'SCORE TALLER'!$O$2:$P$10,2,TRUE)*AT$2</f>
        <v>0.05</v>
      </c>
      <c r="AU215" s="59">
        <f>VLOOKUP(S215,'SCORE TALLER'!$A$2:$B$10,2,FALSE)*AU$2</f>
        <v>0.15000000000000002</v>
      </c>
      <c r="AV215" s="59">
        <f>VLOOKUP(AJ215,'SCORE TALLER'!$AI$2:$AJ$10,2,TRUE)*AV$2</f>
        <v>0.2</v>
      </c>
      <c r="AW215" s="59">
        <f>VLOOKUP(AK215,'SCORE TALLER'!$AK$2:$AL$10,2,TRUE)*AW$2</f>
        <v>0.25</v>
      </c>
      <c r="AX215" s="59">
        <f>VLOOKUP(T215,'SCORE TALLER'!$C$2:$D$10,2,FALSE)*AX$2</f>
        <v>0</v>
      </c>
      <c r="AY215" s="59">
        <f>VLOOKUP(W215,'SCORE TALLER'!$I$2:$J$10,2,TRUE)*AY$2</f>
        <v>0</v>
      </c>
      <c r="AZ215" s="59">
        <f>VLOOKUP(X215,'SCORE TALLER'!$K$2:$L$10,2,TRUE)*AZ$2</f>
        <v>0</v>
      </c>
      <c r="BA215" s="59">
        <f>VLOOKUP(U215,'SCORE TALLER'!$E$2:$F$10,2,FALSE)*BA$2</f>
        <v>0</v>
      </c>
      <c r="BB215" s="59">
        <f>VLOOKUP(Y215,'SCORE TALLER'!$M$2:$N$10,2,TRUE)*BB$2</f>
        <v>0.04</v>
      </c>
      <c r="BC215" s="59">
        <f>VLOOKUP(AA215,'SCORE TALLER'!$Q$2:$R$10,2,FALSE)*BC$2</f>
        <v>0.05</v>
      </c>
      <c r="BD215" s="59">
        <f>VLOOKUP(V215,'SCORE TALLER'!$G$2:$H$10,2,FALSE)*BD$2</f>
        <v>0</v>
      </c>
      <c r="BE215" s="59">
        <f>VLOOKUP(AF215,'SCORE TALLER'!$AA$2:$AB$10,2,FALSE)*BE$2</f>
        <v>0.5</v>
      </c>
      <c r="BF215" s="59">
        <f>VLOOKUP(AL215,'SCORE TALLER'!$AM$2:$AN$10,2,TRUE)*BF$2</f>
        <v>0</v>
      </c>
      <c r="BG215" s="67">
        <f t="shared" si="56"/>
        <v>2.0900000000000003</v>
      </c>
      <c r="BH215" s="67" t="str">
        <f>VLOOKUP(BG215,'SCORE TALLER'!$AP$2:$AQ$7,2,TRUE)</f>
        <v>3. Medio</v>
      </c>
      <c r="BI215" s="67" t="str">
        <f t="shared" si="61"/>
        <v>LBZ</v>
      </c>
      <c r="BJ215" s="67" t="str">
        <f t="shared" si="61"/>
        <v>A</v>
      </c>
      <c r="BK215" s="67" t="str">
        <f t="shared" si="62"/>
        <v>E</v>
      </c>
      <c r="BL215" s="86">
        <f t="shared" si="59"/>
        <v>0</v>
      </c>
      <c r="BM215" s="86">
        <f t="shared" si="63"/>
        <v>612000</v>
      </c>
    </row>
    <row r="216" spans="1:65" x14ac:dyDescent="0.3">
      <c r="A216" s="57">
        <v>66880422</v>
      </c>
      <c r="B216" s="12" t="s">
        <v>354</v>
      </c>
      <c r="C216" s="58" t="s">
        <v>105</v>
      </c>
      <c r="D216" s="58" t="s">
        <v>115</v>
      </c>
      <c r="E216" s="58">
        <v>41882</v>
      </c>
      <c r="F216" s="58">
        <v>8486246</v>
      </c>
      <c r="G216" s="58">
        <f t="shared" si="48"/>
        <v>2179981</v>
      </c>
      <c r="H216" s="58">
        <f t="shared" si="49"/>
        <v>0</v>
      </c>
      <c r="I216" s="58">
        <v>8487000</v>
      </c>
      <c r="J216" s="58">
        <v>282477</v>
      </c>
      <c r="K216" s="58">
        <v>0</v>
      </c>
      <c r="L216" s="58">
        <v>2495000</v>
      </c>
      <c r="M216" s="58">
        <v>6306265</v>
      </c>
      <c r="N216" s="58">
        <f>VLOOKUP(AD216,'tabla ingresos'!$A$3:$D$15,4,FALSE)</f>
        <v>1000000</v>
      </c>
      <c r="O216" s="58">
        <v>50218.05132518163</v>
      </c>
      <c r="P216" s="58">
        <v>1280000</v>
      </c>
      <c r="Q216" s="58">
        <v>588000</v>
      </c>
      <c r="R216" s="12">
        <v>76130</v>
      </c>
      <c r="S216" s="12" t="s">
        <v>87</v>
      </c>
      <c r="T216" s="12" t="s">
        <v>89</v>
      </c>
      <c r="U216" s="12" t="s">
        <v>10</v>
      </c>
      <c r="V216" s="12">
        <v>4</v>
      </c>
      <c r="W216" s="12">
        <v>0</v>
      </c>
      <c r="X216" s="12">
        <v>0</v>
      </c>
      <c r="Y216" s="59">
        <v>12.895890410958904</v>
      </c>
      <c r="Z216" s="59">
        <v>44.410958904109592</v>
      </c>
      <c r="AA216" s="12">
        <v>2</v>
      </c>
      <c r="AB216" s="12">
        <v>3</v>
      </c>
      <c r="AC216" s="12">
        <v>1</v>
      </c>
      <c r="AD216" s="12">
        <v>2</v>
      </c>
      <c r="AE216" s="12">
        <v>3</v>
      </c>
      <c r="AF216" s="58" t="s">
        <v>0</v>
      </c>
      <c r="AG216" s="66">
        <f t="shared" si="50"/>
        <v>0.22179670088345441</v>
      </c>
      <c r="AH216" s="67">
        <f t="shared" si="51"/>
        <v>6.5108306666666671</v>
      </c>
      <c r="AI216" s="67">
        <f t="shared" si="52"/>
        <v>4.2320979999999997</v>
      </c>
      <c r="AJ216" s="67">
        <f t="shared" si="53"/>
        <v>1.4533206666666667</v>
      </c>
      <c r="AK216" s="67">
        <f t="shared" si="54"/>
        <v>0</v>
      </c>
      <c r="AL216" s="67">
        <f t="shared" si="55"/>
        <v>0.39200000000000002</v>
      </c>
      <c r="AM216" s="59">
        <f>VLOOKUP(AG216,'SCORE TALLER'!$AC$2:$AD$10,2,TRUE)*AM$2</f>
        <v>0</v>
      </c>
      <c r="AN216" s="59">
        <f>VLOOKUP(AD216,'SCORE TALLER'!$W$2:$X$10,2,TRUE)*AN$2</f>
        <v>0.32</v>
      </c>
      <c r="AO216" s="59">
        <f>VLOOKUP(AB216,'SCORE TALLER'!$S$2:$T$10,2,FALSE)*AO$2</f>
        <v>0.03</v>
      </c>
      <c r="AP216" s="59">
        <f>VLOOKUP(AH216,'SCORE TALLER'!$AE$2:$AF$10,2,TRUE)*AP$2</f>
        <v>0.08</v>
      </c>
      <c r="AQ216" s="59">
        <f>VLOOKUP(AI216,'SCORE TALLER'!$AG$2:$AH$10,2,TRUE)*AQ$2</f>
        <v>0.08</v>
      </c>
      <c r="AR216" s="59">
        <f>VLOOKUP(AC216,'SCORE TALLER'!$U$2:$V$10,2,FALSE)*AR$2</f>
        <v>0.05</v>
      </c>
      <c r="AS216" s="59">
        <f>VLOOKUP(AE216,'SCORE TALLER'!$Y$2:$Z$10,2,FALSE)*AS$2</f>
        <v>0.02</v>
      </c>
      <c r="AT216" s="59">
        <f>VLOOKUP(Z216,'SCORE TALLER'!$O$2:$P$10,2,TRUE)*AT$2</f>
        <v>0.03</v>
      </c>
      <c r="AU216" s="59">
        <f>VLOOKUP(S216,'SCORE TALLER'!$A$2:$B$10,2,FALSE)*AU$2</f>
        <v>0.15000000000000002</v>
      </c>
      <c r="AV216" s="59">
        <f>VLOOKUP(AJ216,'SCORE TALLER'!$AI$2:$AJ$10,2,TRUE)*AV$2</f>
        <v>0.2</v>
      </c>
      <c r="AW216" s="59">
        <f>VLOOKUP(AK216,'SCORE TALLER'!$AK$2:$AL$10,2,TRUE)*AW$2</f>
        <v>0.25</v>
      </c>
      <c r="AX216" s="59">
        <f>VLOOKUP(T216,'SCORE TALLER'!$C$2:$D$10,2,FALSE)*AX$2</f>
        <v>0</v>
      </c>
      <c r="AY216" s="59">
        <f>VLOOKUP(W216,'SCORE TALLER'!$I$2:$J$10,2,TRUE)*AY$2</f>
        <v>0</v>
      </c>
      <c r="AZ216" s="59">
        <f>VLOOKUP(X216,'SCORE TALLER'!$K$2:$L$10,2,TRUE)*AZ$2</f>
        <v>0</v>
      </c>
      <c r="BA216" s="59">
        <f>VLOOKUP(U216,'SCORE TALLER'!$E$2:$F$10,2,FALSE)*BA$2</f>
        <v>0</v>
      </c>
      <c r="BB216" s="59">
        <f>VLOOKUP(Y216,'SCORE TALLER'!$M$2:$N$10,2,TRUE)*BB$2</f>
        <v>0</v>
      </c>
      <c r="BC216" s="59">
        <f>VLOOKUP(AA216,'SCORE TALLER'!$Q$2:$R$10,2,FALSE)*BC$2</f>
        <v>0</v>
      </c>
      <c r="BD216" s="59">
        <f>VLOOKUP(V216,'SCORE TALLER'!$G$2:$H$10,2,FALSE)*BD$2</f>
        <v>0</v>
      </c>
      <c r="BE216" s="59">
        <f>VLOOKUP(AF216,'SCORE TALLER'!$AA$2:$AB$10,2,FALSE)*BE$2</f>
        <v>0.5</v>
      </c>
      <c r="BF216" s="59">
        <f>VLOOKUP(AL216,'SCORE TALLER'!$AM$2:$AN$10,2,TRUE)*BF$2</f>
        <v>0</v>
      </c>
      <c r="BG216" s="67">
        <f t="shared" si="56"/>
        <v>1.7100000000000002</v>
      </c>
      <c r="BH216" s="67" t="str">
        <f>VLOOKUP(BG216,'SCORE TALLER'!$AP$2:$AQ$7,2,TRUE)</f>
        <v>2. Normal</v>
      </c>
      <c r="BI216" s="67" t="str">
        <f t="shared" si="61"/>
        <v>LBZ</v>
      </c>
      <c r="BJ216" s="67" t="str">
        <f t="shared" si="61"/>
        <v>A</v>
      </c>
      <c r="BK216" s="67" t="str">
        <f t="shared" si="62"/>
        <v>E</v>
      </c>
      <c r="BL216" s="86">
        <f t="shared" si="59"/>
        <v>0</v>
      </c>
      <c r="BM216" s="86">
        <f t="shared" si="63"/>
        <v>588000</v>
      </c>
    </row>
    <row r="217" spans="1:65" x14ac:dyDescent="0.3">
      <c r="A217" s="57">
        <v>42042044</v>
      </c>
      <c r="B217" s="12" t="s">
        <v>355</v>
      </c>
      <c r="C217" s="58" t="s">
        <v>105</v>
      </c>
      <c r="D217" s="58" t="s">
        <v>30</v>
      </c>
      <c r="E217" s="58">
        <v>1306950</v>
      </c>
      <c r="F217" s="58">
        <v>7908419</v>
      </c>
      <c r="G217" s="58">
        <f t="shared" si="48"/>
        <v>5705518</v>
      </c>
      <c r="H217" s="58">
        <f t="shared" si="49"/>
        <v>0</v>
      </c>
      <c r="I217" s="58">
        <v>7908000</v>
      </c>
      <c r="J217" s="58">
        <v>189457</v>
      </c>
      <c r="K217" s="58">
        <v>0</v>
      </c>
      <c r="L217" s="58">
        <v>6900000</v>
      </c>
      <c r="M217" s="58">
        <v>2202901</v>
      </c>
      <c r="N217" s="58">
        <f>VLOOKUP(AD217,'tabla ingresos'!$A$3:$D$15,4,FALSE)</f>
        <v>3000000</v>
      </c>
      <c r="O217" s="58">
        <v>39216.961268481828</v>
      </c>
      <c r="P217" s="58">
        <v>1763000</v>
      </c>
      <c r="Q217" s="58">
        <v>1763000</v>
      </c>
      <c r="R217" s="12">
        <v>76001</v>
      </c>
      <c r="S217" s="12" t="s">
        <v>87</v>
      </c>
      <c r="T217" s="12" t="s">
        <v>89</v>
      </c>
      <c r="U217" s="12" t="s">
        <v>10</v>
      </c>
      <c r="V217" s="12">
        <v>4</v>
      </c>
      <c r="W217" s="12">
        <v>0</v>
      </c>
      <c r="X217" s="12">
        <v>0</v>
      </c>
      <c r="Y217" s="59">
        <v>3.6</v>
      </c>
      <c r="Z217" s="59">
        <v>36.791780821917811</v>
      </c>
      <c r="AA217" s="12">
        <v>2</v>
      </c>
      <c r="AB217" s="12">
        <v>5</v>
      </c>
      <c r="AC217" s="12">
        <v>1</v>
      </c>
      <c r="AD217" s="12">
        <v>4</v>
      </c>
      <c r="AE217" s="12">
        <v>1</v>
      </c>
      <c r="AF217" s="58" t="s">
        <v>0</v>
      </c>
      <c r="AG217" s="66">
        <f t="shared" si="50"/>
        <v>5.0816435837440409E-2</v>
      </c>
      <c r="AH217" s="67">
        <f t="shared" si="51"/>
        <v>2.1492042222222221</v>
      </c>
      <c r="AI217" s="67">
        <f t="shared" si="52"/>
        <v>0.77996688888888888</v>
      </c>
      <c r="AJ217" s="67">
        <f t="shared" si="53"/>
        <v>1.267892888888889</v>
      </c>
      <c r="AK217" s="67">
        <f t="shared" si="54"/>
        <v>0</v>
      </c>
      <c r="AL217" s="67">
        <f t="shared" si="55"/>
        <v>0.39177777777777778</v>
      </c>
      <c r="AM217" s="59">
        <f>VLOOKUP(AG217,'SCORE TALLER'!$AC$2:$AD$10,2,TRUE)*AM$2</f>
        <v>0</v>
      </c>
      <c r="AN217" s="59">
        <f>VLOOKUP(AD217,'SCORE TALLER'!$W$2:$X$10,2,TRUE)*AN$2</f>
        <v>0.24</v>
      </c>
      <c r="AO217" s="59">
        <f>VLOOKUP(AB217,'SCORE TALLER'!$S$2:$T$10,2,FALSE)*AO$2</f>
        <v>0.01</v>
      </c>
      <c r="AP217" s="59">
        <f>VLOOKUP(AH217,'SCORE TALLER'!$AE$2:$AF$10,2,TRUE)*AP$2</f>
        <v>0</v>
      </c>
      <c r="AQ217" s="59">
        <f>VLOOKUP(AI217,'SCORE TALLER'!$AG$2:$AH$10,2,TRUE)*AQ$2</f>
        <v>0.4</v>
      </c>
      <c r="AR217" s="59">
        <f>VLOOKUP(AC217,'SCORE TALLER'!$U$2:$V$10,2,FALSE)*AR$2</f>
        <v>0.05</v>
      </c>
      <c r="AS217" s="59">
        <f>VLOOKUP(AE217,'SCORE TALLER'!$Y$2:$Z$10,2,FALSE)*AS$2</f>
        <v>0.03</v>
      </c>
      <c r="AT217" s="59">
        <f>VLOOKUP(Z217,'SCORE TALLER'!$O$2:$P$10,2,TRUE)*AT$2</f>
        <v>0.03</v>
      </c>
      <c r="AU217" s="59">
        <f>VLOOKUP(S217,'SCORE TALLER'!$A$2:$B$10,2,FALSE)*AU$2</f>
        <v>0.15000000000000002</v>
      </c>
      <c r="AV217" s="59">
        <f>VLOOKUP(AJ217,'SCORE TALLER'!$AI$2:$AJ$10,2,TRUE)*AV$2</f>
        <v>0.2</v>
      </c>
      <c r="AW217" s="59">
        <f>VLOOKUP(AK217,'SCORE TALLER'!$AK$2:$AL$10,2,TRUE)*AW$2</f>
        <v>0.25</v>
      </c>
      <c r="AX217" s="59">
        <f>VLOOKUP(T217,'SCORE TALLER'!$C$2:$D$10,2,FALSE)*AX$2</f>
        <v>0</v>
      </c>
      <c r="AY217" s="59">
        <f>VLOOKUP(W217,'SCORE TALLER'!$I$2:$J$10,2,TRUE)*AY$2</f>
        <v>0</v>
      </c>
      <c r="AZ217" s="59">
        <f>VLOOKUP(X217,'SCORE TALLER'!$K$2:$L$10,2,TRUE)*AZ$2</f>
        <v>0</v>
      </c>
      <c r="BA217" s="59">
        <f>VLOOKUP(U217,'SCORE TALLER'!$E$2:$F$10,2,FALSE)*BA$2</f>
        <v>0</v>
      </c>
      <c r="BB217" s="59">
        <f>VLOOKUP(Y217,'SCORE TALLER'!$M$2:$N$10,2,TRUE)*BB$2</f>
        <v>0.04</v>
      </c>
      <c r="BC217" s="59">
        <f>VLOOKUP(AA217,'SCORE TALLER'!$Q$2:$R$10,2,FALSE)*BC$2</f>
        <v>0</v>
      </c>
      <c r="BD217" s="59">
        <f>VLOOKUP(V217,'SCORE TALLER'!$G$2:$H$10,2,FALSE)*BD$2</f>
        <v>0</v>
      </c>
      <c r="BE217" s="59">
        <f>VLOOKUP(AF217,'SCORE TALLER'!$AA$2:$AB$10,2,FALSE)*BE$2</f>
        <v>0.5</v>
      </c>
      <c r="BF217" s="59">
        <f>VLOOKUP(AL217,'SCORE TALLER'!$AM$2:$AN$10,2,TRUE)*BF$2</f>
        <v>0</v>
      </c>
      <c r="BG217" s="67">
        <f t="shared" si="56"/>
        <v>1.9000000000000001</v>
      </c>
      <c r="BH217" s="67" t="str">
        <f>VLOOKUP(BG217,'SCORE TALLER'!$AP$2:$AQ$7,2,TRUE)</f>
        <v>2. Normal</v>
      </c>
      <c r="BI217" s="67" t="str">
        <f t="shared" si="61"/>
        <v>LBZ</v>
      </c>
      <c r="BJ217" s="67" t="str">
        <f t="shared" si="61"/>
        <v>A</v>
      </c>
      <c r="BK217" s="67" t="str">
        <f t="shared" si="62"/>
        <v>E</v>
      </c>
      <c r="BL217" s="86">
        <f t="shared" si="59"/>
        <v>0</v>
      </c>
      <c r="BM217" s="86">
        <f t="shared" si="63"/>
        <v>1763000</v>
      </c>
    </row>
    <row r="218" spans="1:65" x14ac:dyDescent="0.3">
      <c r="A218" s="57">
        <v>2224800400</v>
      </c>
      <c r="B218" s="12" t="s">
        <v>356</v>
      </c>
      <c r="C218" s="58" t="s">
        <v>105</v>
      </c>
      <c r="D218" s="58" t="s">
        <v>30</v>
      </c>
      <c r="E218" s="58">
        <v>49633</v>
      </c>
      <c r="F218" s="58">
        <v>9729560</v>
      </c>
      <c r="G218" s="58">
        <f t="shared" si="48"/>
        <v>6635175</v>
      </c>
      <c r="H218" s="58">
        <f t="shared" si="49"/>
        <v>1941901</v>
      </c>
      <c r="I218" s="58">
        <v>9730000</v>
      </c>
      <c r="J218" s="58">
        <v>274280</v>
      </c>
      <c r="K218" s="58">
        <v>0</v>
      </c>
      <c r="L218" s="58">
        <v>4693274</v>
      </c>
      <c r="M218" s="58">
        <v>3094385</v>
      </c>
      <c r="N218" s="58">
        <f>VLOOKUP(AD218,'tabla ingresos'!$A$3:$D$15,4,FALSE)</f>
        <v>1000000</v>
      </c>
      <c r="O218" s="58">
        <v>20199.362516426627</v>
      </c>
      <c r="P218" s="58">
        <v>561000</v>
      </c>
      <c r="Q218" s="58">
        <v>561000</v>
      </c>
      <c r="R218" s="12">
        <v>76001</v>
      </c>
      <c r="S218" s="12" t="s">
        <v>87</v>
      </c>
      <c r="T218" s="12" t="s">
        <v>89</v>
      </c>
      <c r="U218" s="12" t="s">
        <v>10</v>
      </c>
      <c r="V218" s="12">
        <v>4</v>
      </c>
      <c r="W218" s="12">
        <v>0</v>
      </c>
      <c r="X218" s="12">
        <v>0</v>
      </c>
      <c r="Y218" s="59">
        <v>5.6684931506849319</v>
      </c>
      <c r="Z218" s="59">
        <v>29.378082191780823</v>
      </c>
      <c r="AA218" s="12">
        <v>2</v>
      </c>
      <c r="AB218" s="12">
        <v>0</v>
      </c>
      <c r="AC218" s="12">
        <v>1</v>
      </c>
      <c r="AD218" s="12">
        <v>2</v>
      </c>
      <c r="AE218" s="12">
        <v>1</v>
      </c>
      <c r="AF218" s="58" t="s">
        <v>0</v>
      </c>
      <c r="AG218" s="66">
        <f t="shared" si="50"/>
        <v>0.19631957501095107</v>
      </c>
      <c r="AH218" s="67">
        <f t="shared" si="51"/>
        <v>6.8603733333333334</v>
      </c>
      <c r="AI218" s="67">
        <f t="shared" si="52"/>
        <v>2.096012</v>
      </c>
      <c r="AJ218" s="67">
        <f t="shared" si="53"/>
        <v>4.4234499999999999</v>
      </c>
      <c r="AK218" s="67">
        <f t="shared" si="54"/>
        <v>1.2946006666666667</v>
      </c>
      <c r="AL218" s="67">
        <f t="shared" si="55"/>
        <v>0.374</v>
      </c>
      <c r="AM218" s="59">
        <f>VLOOKUP(AG218,'SCORE TALLER'!$AC$2:$AD$10,2,TRUE)*AM$2</f>
        <v>0</v>
      </c>
      <c r="AN218" s="59">
        <f>VLOOKUP(AD218,'SCORE TALLER'!$W$2:$X$10,2,TRUE)*AN$2</f>
        <v>0.32</v>
      </c>
      <c r="AO218" s="59">
        <f>VLOOKUP(AB218,'SCORE TALLER'!$S$2:$T$10,2,FALSE)*AO$2</f>
        <v>0.05</v>
      </c>
      <c r="AP218" s="59">
        <f>VLOOKUP(AH218,'SCORE TALLER'!$AE$2:$AF$10,2,TRUE)*AP$2</f>
        <v>0.08</v>
      </c>
      <c r="AQ218" s="59">
        <f>VLOOKUP(AI218,'SCORE TALLER'!$AG$2:$AH$10,2,TRUE)*AQ$2</f>
        <v>0.24</v>
      </c>
      <c r="AR218" s="59">
        <f>VLOOKUP(AC218,'SCORE TALLER'!$U$2:$V$10,2,FALSE)*AR$2</f>
        <v>0.05</v>
      </c>
      <c r="AS218" s="59">
        <f>VLOOKUP(AE218,'SCORE TALLER'!$Y$2:$Z$10,2,FALSE)*AS$2</f>
        <v>0.03</v>
      </c>
      <c r="AT218" s="59">
        <f>VLOOKUP(Z218,'SCORE TALLER'!$O$2:$P$10,2,TRUE)*AT$2</f>
        <v>0.04</v>
      </c>
      <c r="AU218" s="59">
        <f>VLOOKUP(S218,'SCORE TALLER'!$A$2:$B$10,2,FALSE)*AU$2</f>
        <v>0.15000000000000002</v>
      </c>
      <c r="AV218" s="59">
        <f>VLOOKUP(AJ218,'SCORE TALLER'!$AI$2:$AJ$10,2,TRUE)*AV$2</f>
        <v>0.05</v>
      </c>
      <c r="AW218" s="59">
        <f>VLOOKUP(AK218,'SCORE TALLER'!$AK$2:$AL$10,2,TRUE)*AW$2</f>
        <v>0.2</v>
      </c>
      <c r="AX218" s="59">
        <f>VLOOKUP(T218,'SCORE TALLER'!$C$2:$D$10,2,FALSE)*AX$2</f>
        <v>0</v>
      </c>
      <c r="AY218" s="59">
        <f>VLOOKUP(W218,'SCORE TALLER'!$I$2:$J$10,2,TRUE)*AY$2</f>
        <v>0</v>
      </c>
      <c r="AZ218" s="59">
        <f>VLOOKUP(X218,'SCORE TALLER'!$K$2:$L$10,2,TRUE)*AZ$2</f>
        <v>0</v>
      </c>
      <c r="BA218" s="59">
        <f>VLOOKUP(U218,'SCORE TALLER'!$E$2:$F$10,2,FALSE)*BA$2</f>
        <v>0</v>
      </c>
      <c r="BB218" s="59">
        <f>VLOOKUP(Y218,'SCORE TALLER'!$M$2:$N$10,2,TRUE)*BB$2</f>
        <v>0.03</v>
      </c>
      <c r="BC218" s="59">
        <f>VLOOKUP(AA218,'SCORE TALLER'!$Q$2:$R$10,2,FALSE)*BC$2</f>
        <v>0</v>
      </c>
      <c r="BD218" s="59">
        <f>VLOOKUP(V218,'SCORE TALLER'!$G$2:$H$10,2,FALSE)*BD$2</f>
        <v>0</v>
      </c>
      <c r="BE218" s="59">
        <f>VLOOKUP(AF218,'SCORE TALLER'!$AA$2:$AB$10,2,FALSE)*BE$2</f>
        <v>0.5</v>
      </c>
      <c r="BF218" s="59">
        <f>VLOOKUP(AL218,'SCORE TALLER'!$AM$2:$AN$10,2,TRUE)*BF$2</f>
        <v>0</v>
      </c>
      <c r="BG218" s="67">
        <f t="shared" si="56"/>
        <v>1.74</v>
      </c>
      <c r="BH218" s="67" t="str">
        <f>VLOOKUP(BG218,'SCORE TALLER'!$AP$2:$AQ$7,2,TRUE)</f>
        <v>2. Normal</v>
      </c>
      <c r="BI218" s="67" t="str">
        <f t="shared" si="61"/>
        <v>LBZ</v>
      </c>
      <c r="BJ218" s="67" t="str">
        <f t="shared" si="61"/>
        <v>A</v>
      </c>
      <c r="BK218" s="67" t="str">
        <f t="shared" si="62"/>
        <v>E</v>
      </c>
      <c r="BL218" s="86">
        <f t="shared" si="59"/>
        <v>1941901</v>
      </c>
      <c r="BM218" s="86">
        <f t="shared" si="63"/>
        <v>561000</v>
      </c>
    </row>
    <row r="219" spans="1:65" x14ac:dyDescent="0.3">
      <c r="A219" s="57">
        <v>8048044</v>
      </c>
      <c r="B219" s="12" t="s">
        <v>357</v>
      </c>
      <c r="C219" s="58" t="s">
        <v>105</v>
      </c>
      <c r="D219" s="58" t="s">
        <v>115</v>
      </c>
      <c r="E219" s="58"/>
      <c r="F219" s="58">
        <v>3400000</v>
      </c>
      <c r="G219" s="58">
        <f t="shared" si="48"/>
        <v>2409380</v>
      </c>
      <c r="H219" s="58">
        <f t="shared" si="49"/>
        <v>2409380</v>
      </c>
      <c r="I219" s="58">
        <v>3400000</v>
      </c>
      <c r="J219" s="58">
        <v>139574</v>
      </c>
      <c r="K219" s="58">
        <v>0</v>
      </c>
      <c r="L219" s="58">
        <v>0</v>
      </c>
      <c r="M219" s="58">
        <v>990620</v>
      </c>
      <c r="N219" s="58">
        <f>VLOOKUP(AD219,'tabla ingresos'!$A$3:$D$15,4,FALSE)</f>
        <v>1000000</v>
      </c>
      <c r="O219" s="58">
        <v>21774.23319177797</v>
      </c>
      <c r="P219" s="58">
        <v>555000</v>
      </c>
      <c r="Q219" s="58">
        <v>555000</v>
      </c>
      <c r="R219" s="12">
        <v>13052</v>
      </c>
      <c r="S219" s="12" t="s">
        <v>88</v>
      </c>
      <c r="T219" s="12" t="s">
        <v>89</v>
      </c>
      <c r="U219" s="12" t="s">
        <v>10</v>
      </c>
      <c r="V219" s="12">
        <v>4</v>
      </c>
      <c r="W219" s="12">
        <v>0</v>
      </c>
      <c r="X219" s="12">
        <v>0</v>
      </c>
      <c r="Y219" s="59">
        <v>2.1972602739726028</v>
      </c>
      <c r="Z219" s="59">
        <v>39.126027397260273</v>
      </c>
      <c r="AA219" s="12">
        <v>1</v>
      </c>
      <c r="AB219" s="12">
        <v>2</v>
      </c>
      <c r="AC219" s="12">
        <v>1</v>
      </c>
      <c r="AD219" s="12">
        <v>2</v>
      </c>
      <c r="AE219" s="12">
        <v>2</v>
      </c>
      <c r="AF219" s="58" t="s">
        <v>22</v>
      </c>
      <c r="AG219" s="66">
        <f t="shared" si="50"/>
        <v>0.10756548879451866</v>
      </c>
      <c r="AH219" s="67">
        <f t="shared" si="51"/>
        <v>2.6366666666666667</v>
      </c>
      <c r="AI219" s="67">
        <f t="shared" si="52"/>
        <v>0.6604133333333333</v>
      </c>
      <c r="AJ219" s="67">
        <f t="shared" si="53"/>
        <v>1.6062533333333333</v>
      </c>
      <c r="AK219" s="67">
        <f t="shared" si="54"/>
        <v>1.6062533333333333</v>
      </c>
      <c r="AL219" s="67">
        <f t="shared" si="55"/>
        <v>0.37</v>
      </c>
      <c r="AM219" s="59">
        <f>VLOOKUP(AG219,'SCORE TALLER'!$AC$2:$AD$10,2,TRUE)*AM$2</f>
        <v>0</v>
      </c>
      <c r="AN219" s="59">
        <f>VLOOKUP(AD219,'SCORE TALLER'!$W$2:$X$10,2,TRUE)*AN$2</f>
        <v>0.32</v>
      </c>
      <c r="AO219" s="59">
        <f>VLOOKUP(AB219,'SCORE TALLER'!$S$2:$T$10,2,FALSE)*AO$2</f>
        <v>0.04</v>
      </c>
      <c r="AP219" s="59">
        <f>VLOOKUP(AH219,'SCORE TALLER'!$AE$2:$AF$10,2,TRUE)*AP$2</f>
        <v>0</v>
      </c>
      <c r="AQ219" s="59">
        <f>VLOOKUP(AI219,'SCORE TALLER'!$AG$2:$AH$10,2,TRUE)*AQ$2</f>
        <v>0.4</v>
      </c>
      <c r="AR219" s="59">
        <f>VLOOKUP(AC219,'SCORE TALLER'!$U$2:$V$10,2,FALSE)*AR$2</f>
        <v>0.05</v>
      </c>
      <c r="AS219" s="59">
        <f>VLOOKUP(AE219,'SCORE TALLER'!$Y$2:$Z$10,2,FALSE)*AS$2</f>
        <v>0.01</v>
      </c>
      <c r="AT219" s="59">
        <f>VLOOKUP(Z219,'SCORE TALLER'!$O$2:$P$10,2,TRUE)*AT$2</f>
        <v>0.03</v>
      </c>
      <c r="AU219" s="59">
        <f>VLOOKUP(S219,'SCORE TALLER'!$A$2:$B$10,2,FALSE)*AU$2</f>
        <v>0.25</v>
      </c>
      <c r="AV219" s="59">
        <f>VLOOKUP(AJ219,'SCORE TALLER'!$AI$2:$AJ$10,2,TRUE)*AV$2</f>
        <v>0.2</v>
      </c>
      <c r="AW219" s="59">
        <f>VLOOKUP(AK219,'SCORE TALLER'!$AK$2:$AL$10,2,TRUE)*AW$2</f>
        <v>0.2</v>
      </c>
      <c r="AX219" s="59">
        <f>VLOOKUP(T219,'SCORE TALLER'!$C$2:$D$10,2,FALSE)*AX$2</f>
        <v>0</v>
      </c>
      <c r="AY219" s="59">
        <f>VLOOKUP(W219,'SCORE TALLER'!$I$2:$J$10,2,TRUE)*AY$2</f>
        <v>0</v>
      </c>
      <c r="AZ219" s="59">
        <f>VLOOKUP(X219,'SCORE TALLER'!$K$2:$L$10,2,TRUE)*AZ$2</f>
        <v>0</v>
      </c>
      <c r="BA219" s="59">
        <f>VLOOKUP(U219,'SCORE TALLER'!$E$2:$F$10,2,FALSE)*BA$2</f>
        <v>0</v>
      </c>
      <c r="BB219" s="59">
        <f>VLOOKUP(Y219,'SCORE TALLER'!$M$2:$N$10,2,TRUE)*BB$2</f>
        <v>0.04</v>
      </c>
      <c r="BC219" s="59">
        <f>VLOOKUP(AA219,'SCORE TALLER'!$Q$2:$R$10,2,FALSE)*BC$2</f>
        <v>0.05</v>
      </c>
      <c r="BD219" s="59">
        <f>VLOOKUP(V219,'SCORE TALLER'!$G$2:$H$10,2,FALSE)*BD$2</f>
        <v>0</v>
      </c>
      <c r="BE219" s="59">
        <f>VLOOKUP(AF219,'SCORE TALLER'!$AA$2:$AB$10,2,FALSE)*BE$2</f>
        <v>0.5</v>
      </c>
      <c r="BF219" s="59">
        <f>VLOOKUP(AL219,'SCORE TALLER'!$AM$2:$AN$10,2,TRUE)*BF$2</f>
        <v>0</v>
      </c>
      <c r="BG219" s="67">
        <f t="shared" si="56"/>
        <v>2.09</v>
      </c>
      <c r="BH219" s="67" t="str">
        <f>VLOOKUP(BG219,'SCORE TALLER'!$AP$2:$AQ$7,2,TRUE)</f>
        <v>3. Medio</v>
      </c>
      <c r="BI219" s="67" t="str">
        <f t="shared" si="61"/>
        <v>LBZ</v>
      </c>
      <c r="BJ219" s="67" t="str">
        <f t="shared" si="61"/>
        <v>A</v>
      </c>
      <c r="BK219" s="67" t="str">
        <f t="shared" si="62"/>
        <v>D</v>
      </c>
      <c r="BL219" s="86">
        <f t="shared" si="59"/>
        <v>2409380</v>
      </c>
      <c r="BM219" s="86">
        <f t="shared" si="63"/>
        <v>555000</v>
      </c>
    </row>
    <row r="220" spans="1:65" x14ac:dyDescent="0.3">
      <c r="A220" s="57">
        <v>42806006</v>
      </c>
      <c r="B220" s="12" t="s">
        <v>358</v>
      </c>
      <c r="C220" s="58" t="s">
        <v>105</v>
      </c>
      <c r="D220" s="58" t="s">
        <v>30</v>
      </c>
      <c r="E220" s="58"/>
      <c r="F220" s="58">
        <v>8922986</v>
      </c>
      <c r="G220" s="58">
        <f t="shared" si="48"/>
        <v>5082096</v>
      </c>
      <c r="H220" s="58">
        <f t="shared" si="49"/>
        <v>2815939</v>
      </c>
      <c r="I220" s="58">
        <v>8923000</v>
      </c>
      <c r="J220" s="58">
        <v>287517</v>
      </c>
      <c r="K220" s="58">
        <v>0</v>
      </c>
      <c r="L220" s="58">
        <v>2266157</v>
      </c>
      <c r="M220" s="58">
        <v>3840890</v>
      </c>
      <c r="N220" s="58">
        <f>VLOOKUP(AD220,'tabla ingresos'!$A$3:$D$15,4,FALSE)</f>
        <v>1000000</v>
      </c>
      <c r="O220" s="58">
        <v>21068.041845017608</v>
      </c>
      <c r="P220" s="58">
        <v>537000</v>
      </c>
      <c r="Q220" s="58">
        <v>537000</v>
      </c>
      <c r="R220" s="12">
        <v>8001</v>
      </c>
      <c r="S220" s="12" t="s">
        <v>87</v>
      </c>
      <c r="T220" s="12" t="s">
        <v>89</v>
      </c>
      <c r="U220" s="12" t="s">
        <v>10</v>
      </c>
      <c r="V220" s="12">
        <v>4</v>
      </c>
      <c r="W220" s="12">
        <v>0</v>
      </c>
      <c r="X220" s="12">
        <v>0</v>
      </c>
      <c r="Y220" s="59">
        <v>9.3424657534246567</v>
      </c>
      <c r="Z220" s="59">
        <v>42.871232876712327</v>
      </c>
      <c r="AA220" s="12">
        <v>2</v>
      </c>
      <c r="AB220" s="12">
        <v>2</v>
      </c>
      <c r="AC220" s="12">
        <v>3</v>
      </c>
      <c r="AD220" s="12">
        <v>2</v>
      </c>
      <c r="AE220" s="12">
        <v>2</v>
      </c>
      <c r="AF220" s="58" t="s">
        <v>0</v>
      </c>
      <c r="AG220" s="66">
        <f t="shared" si="50"/>
        <v>0.20572336123001173</v>
      </c>
      <c r="AH220" s="67">
        <f t="shared" si="51"/>
        <v>6.3066573333333329</v>
      </c>
      <c r="AI220" s="67">
        <f t="shared" si="52"/>
        <v>2.5605933333333333</v>
      </c>
      <c r="AJ220" s="67">
        <f t="shared" si="53"/>
        <v>3.388064</v>
      </c>
      <c r="AK220" s="67">
        <f t="shared" si="54"/>
        <v>1.8772926666666667</v>
      </c>
      <c r="AL220" s="67">
        <f t="shared" si="55"/>
        <v>0.35799999999999998</v>
      </c>
      <c r="AM220" s="59">
        <f>VLOOKUP(AG220,'SCORE TALLER'!$AC$2:$AD$10,2,TRUE)*AM$2</f>
        <v>0</v>
      </c>
      <c r="AN220" s="59">
        <f>VLOOKUP(AD220,'SCORE TALLER'!$W$2:$X$10,2,TRUE)*AN$2</f>
        <v>0.32</v>
      </c>
      <c r="AO220" s="59">
        <f>VLOOKUP(AB220,'SCORE TALLER'!$S$2:$T$10,2,FALSE)*AO$2</f>
        <v>0.04</v>
      </c>
      <c r="AP220" s="59">
        <f>VLOOKUP(AH220,'SCORE TALLER'!$AE$2:$AF$10,2,TRUE)*AP$2</f>
        <v>0.08</v>
      </c>
      <c r="AQ220" s="59">
        <f>VLOOKUP(AI220,'SCORE TALLER'!$AG$2:$AH$10,2,TRUE)*AQ$2</f>
        <v>0.24</v>
      </c>
      <c r="AR220" s="59">
        <f>VLOOKUP(AC220,'SCORE TALLER'!$U$2:$V$10,2,FALSE)*AR$2</f>
        <v>0.03</v>
      </c>
      <c r="AS220" s="59">
        <f>VLOOKUP(AE220,'SCORE TALLER'!$Y$2:$Z$10,2,FALSE)*AS$2</f>
        <v>0.01</v>
      </c>
      <c r="AT220" s="59">
        <f>VLOOKUP(Z220,'SCORE TALLER'!$O$2:$P$10,2,TRUE)*AT$2</f>
        <v>0.03</v>
      </c>
      <c r="AU220" s="59">
        <f>VLOOKUP(S220,'SCORE TALLER'!$A$2:$B$10,2,FALSE)*AU$2</f>
        <v>0.15000000000000002</v>
      </c>
      <c r="AV220" s="59">
        <f>VLOOKUP(AJ220,'SCORE TALLER'!$AI$2:$AJ$10,2,TRUE)*AV$2</f>
        <v>0.1</v>
      </c>
      <c r="AW220" s="59">
        <f>VLOOKUP(AK220,'SCORE TALLER'!$AK$2:$AL$10,2,TRUE)*AW$2</f>
        <v>0.2</v>
      </c>
      <c r="AX220" s="59">
        <f>VLOOKUP(T220,'SCORE TALLER'!$C$2:$D$10,2,FALSE)*AX$2</f>
        <v>0</v>
      </c>
      <c r="AY220" s="59">
        <f>VLOOKUP(W220,'SCORE TALLER'!$I$2:$J$10,2,TRUE)*AY$2</f>
        <v>0</v>
      </c>
      <c r="AZ220" s="59">
        <f>VLOOKUP(X220,'SCORE TALLER'!$K$2:$L$10,2,TRUE)*AZ$2</f>
        <v>0</v>
      </c>
      <c r="BA220" s="59">
        <f>VLOOKUP(U220,'SCORE TALLER'!$E$2:$F$10,2,FALSE)*BA$2</f>
        <v>0</v>
      </c>
      <c r="BB220" s="59">
        <f>VLOOKUP(Y220,'SCORE TALLER'!$M$2:$N$10,2,TRUE)*BB$2</f>
        <v>0.01</v>
      </c>
      <c r="BC220" s="59">
        <f>VLOOKUP(AA220,'SCORE TALLER'!$Q$2:$R$10,2,FALSE)*BC$2</f>
        <v>0</v>
      </c>
      <c r="BD220" s="59">
        <f>VLOOKUP(V220,'SCORE TALLER'!$G$2:$H$10,2,FALSE)*BD$2</f>
        <v>0</v>
      </c>
      <c r="BE220" s="59">
        <f>VLOOKUP(AF220,'SCORE TALLER'!$AA$2:$AB$10,2,FALSE)*BE$2</f>
        <v>0.5</v>
      </c>
      <c r="BF220" s="59">
        <f>VLOOKUP(AL220,'SCORE TALLER'!$AM$2:$AN$10,2,TRUE)*BF$2</f>
        <v>0</v>
      </c>
      <c r="BG220" s="67">
        <f t="shared" si="56"/>
        <v>1.71</v>
      </c>
      <c r="BH220" s="67" t="str">
        <f>VLOOKUP(BG220,'SCORE TALLER'!$AP$2:$AQ$7,2,TRUE)</f>
        <v>2. Normal</v>
      </c>
      <c r="BI220" s="67" t="str">
        <f t="shared" si="61"/>
        <v>LBZ</v>
      </c>
      <c r="BJ220" s="67" t="str">
        <f t="shared" si="61"/>
        <v>A</v>
      </c>
      <c r="BK220" s="67" t="str">
        <f t="shared" si="62"/>
        <v>E</v>
      </c>
      <c r="BL220" s="86">
        <f t="shared" si="59"/>
        <v>2815939</v>
      </c>
      <c r="BM220" s="86">
        <f t="shared" si="63"/>
        <v>537000</v>
      </c>
    </row>
    <row r="221" spans="1:65" x14ac:dyDescent="0.3">
      <c r="A221" s="57">
        <v>44204246</v>
      </c>
      <c r="B221" s="12" t="s">
        <v>359</v>
      </c>
      <c r="C221" s="58" t="s">
        <v>105</v>
      </c>
      <c r="D221" s="58" t="s">
        <v>115</v>
      </c>
      <c r="E221" s="58">
        <v>1366411</v>
      </c>
      <c r="F221" s="58">
        <v>5845572</v>
      </c>
      <c r="G221" s="58">
        <f t="shared" si="48"/>
        <v>4303308</v>
      </c>
      <c r="H221" s="58">
        <f t="shared" si="49"/>
        <v>860234</v>
      </c>
      <c r="I221" s="58">
        <v>5846000</v>
      </c>
      <c r="J221" s="58">
        <v>173216</v>
      </c>
      <c r="K221" s="58">
        <v>0</v>
      </c>
      <c r="L221" s="58">
        <v>3443074</v>
      </c>
      <c r="M221" s="58">
        <v>1542264</v>
      </c>
      <c r="N221" s="58">
        <f>VLOOKUP(AD221,'tabla ingresos'!$A$3:$D$15,4,FALSE)</f>
        <v>1000000</v>
      </c>
      <c r="O221" s="58">
        <v>20740.006108900569</v>
      </c>
      <c r="P221" s="58">
        <v>536000</v>
      </c>
      <c r="Q221" s="58">
        <v>536000</v>
      </c>
      <c r="R221" s="12">
        <v>13001</v>
      </c>
      <c r="S221" s="12" t="s">
        <v>87</v>
      </c>
      <c r="T221" s="12" t="s">
        <v>89</v>
      </c>
      <c r="U221" s="12" t="s">
        <v>10</v>
      </c>
      <c r="V221" s="12">
        <v>4</v>
      </c>
      <c r="W221" s="12">
        <v>0</v>
      </c>
      <c r="X221" s="12">
        <v>0</v>
      </c>
      <c r="Y221" s="59">
        <v>5.2931506849315069</v>
      </c>
      <c r="Z221" s="59">
        <v>42.317808219178083</v>
      </c>
      <c r="AA221" s="12">
        <v>2</v>
      </c>
      <c r="AB221" s="12">
        <v>4</v>
      </c>
      <c r="AC221" s="12">
        <v>2</v>
      </c>
      <c r="AD221" s="12">
        <v>2</v>
      </c>
      <c r="AE221" s="12">
        <v>1</v>
      </c>
      <c r="AF221" s="58" t="s">
        <v>0</v>
      </c>
      <c r="AG221" s="66">
        <f t="shared" si="50"/>
        <v>0.12930400407260037</v>
      </c>
      <c r="AH221" s="67">
        <f t="shared" si="51"/>
        <v>4.2543813333333329</v>
      </c>
      <c r="AI221" s="67">
        <f t="shared" si="52"/>
        <v>1.9391166666666666</v>
      </c>
      <c r="AJ221" s="67">
        <f t="shared" si="53"/>
        <v>2.8688720000000001</v>
      </c>
      <c r="AK221" s="67">
        <f t="shared" si="54"/>
        <v>0.5734893333333333</v>
      </c>
      <c r="AL221" s="67">
        <f t="shared" si="55"/>
        <v>0.35733333333333334</v>
      </c>
      <c r="AM221" s="59">
        <f>VLOOKUP(AG221,'SCORE TALLER'!$AC$2:$AD$10,2,TRUE)*AM$2</f>
        <v>0</v>
      </c>
      <c r="AN221" s="59">
        <f>VLOOKUP(AD221,'SCORE TALLER'!$W$2:$X$10,2,TRUE)*AN$2</f>
        <v>0.32</v>
      </c>
      <c r="AO221" s="59">
        <f>VLOOKUP(AB221,'SCORE TALLER'!$S$2:$T$10,2,FALSE)*AO$2</f>
        <v>0.02</v>
      </c>
      <c r="AP221" s="59">
        <f>VLOOKUP(AH221,'SCORE TALLER'!$AE$2:$AF$10,2,TRUE)*AP$2</f>
        <v>0</v>
      </c>
      <c r="AQ221" s="59">
        <f>VLOOKUP(AI221,'SCORE TALLER'!$AG$2:$AH$10,2,TRUE)*AQ$2</f>
        <v>0.32</v>
      </c>
      <c r="AR221" s="59">
        <f>VLOOKUP(AC221,'SCORE TALLER'!$U$2:$V$10,2,FALSE)*AR$2</f>
        <v>0.04</v>
      </c>
      <c r="AS221" s="59">
        <f>VLOOKUP(AE221,'SCORE TALLER'!$Y$2:$Z$10,2,FALSE)*AS$2</f>
        <v>0.03</v>
      </c>
      <c r="AT221" s="59">
        <f>VLOOKUP(Z221,'SCORE TALLER'!$O$2:$P$10,2,TRUE)*AT$2</f>
        <v>0.03</v>
      </c>
      <c r="AU221" s="59">
        <f>VLOOKUP(S221,'SCORE TALLER'!$A$2:$B$10,2,FALSE)*AU$2</f>
        <v>0.15000000000000002</v>
      </c>
      <c r="AV221" s="59">
        <f>VLOOKUP(AJ221,'SCORE TALLER'!$AI$2:$AJ$10,2,TRUE)*AV$2</f>
        <v>0.15000000000000002</v>
      </c>
      <c r="AW221" s="59">
        <f>VLOOKUP(AK221,'SCORE TALLER'!$AK$2:$AL$10,2,TRUE)*AW$2</f>
        <v>0.25</v>
      </c>
      <c r="AX221" s="59">
        <f>VLOOKUP(T221,'SCORE TALLER'!$C$2:$D$10,2,FALSE)*AX$2</f>
        <v>0</v>
      </c>
      <c r="AY221" s="59">
        <f>VLOOKUP(W221,'SCORE TALLER'!$I$2:$J$10,2,TRUE)*AY$2</f>
        <v>0</v>
      </c>
      <c r="AZ221" s="59">
        <f>VLOOKUP(X221,'SCORE TALLER'!$K$2:$L$10,2,TRUE)*AZ$2</f>
        <v>0</v>
      </c>
      <c r="BA221" s="59">
        <f>VLOOKUP(U221,'SCORE TALLER'!$E$2:$F$10,2,FALSE)*BA$2</f>
        <v>0</v>
      </c>
      <c r="BB221" s="59">
        <f>VLOOKUP(Y221,'SCORE TALLER'!$M$2:$N$10,2,TRUE)*BB$2</f>
        <v>0.03</v>
      </c>
      <c r="BC221" s="59">
        <f>VLOOKUP(AA221,'SCORE TALLER'!$Q$2:$R$10,2,FALSE)*BC$2</f>
        <v>0</v>
      </c>
      <c r="BD221" s="59">
        <f>VLOOKUP(V221,'SCORE TALLER'!$G$2:$H$10,2,FALSE)*BD$2</f>
        <v>0</v>
      </c>
      <c r="BE221" s="59">
        <f>VLOOKUP(AF221,'SCORE TALLER'!$AA$2:$AB$10,2,FALSE)*BE$2</f>
        <v>0.5</v>
      </c>
      <c r="BF221" s="59">
        <f>VLOOKUP(AL221,'SCORE TALLER'!$AM$2:$AN$10,2,TRUE)*BF$2</f>
        <v>0</v>
      </c>
      <c r="BG221" s="67">
        <f t="shared" si="56"/>
        <v>1.84</v>
      </c>
      <c r="BH221" s="67" t="str">
        <f>VLOOKUP(BG221,'SCORE TALLER'!$AP$2:$AQ$7,2,TRUE)</f>
        <v>2. Normal</v>
      </c>
      <c r="BI221" s="67" t="str">
        <f t="shared" si="61"/>
        <v>LBZ</v>
      </c>
      <c r="BJ221" s="67" t="str">
        <f t="shared" si="61"/>
        <v>A</v>
      </c>
      <c r="BK221" s="67" t="str">
        <f t="shared" si="62"/>
        <v>E</v>
      </c>
      <c r="BL221" s="86">
        <f t="shared" si="59"/>
        <v>860234</v>
      </c>
      <c r="BM221" s="86">
        <f t="shared" si="63"/>
        <v>536000</v>
      </c>
    </row>
    <row r="222" spans="1:65" x14ac:dyDescent="0.3">
      <c r="A222" s="57">
        <v>2006448426</v>
      </c>
      <c r="B222" s="12" t="s">
        <v>360</v>
      </c>
      <c r="C222" s="58" t="s">
        <v>105</v>
      </c>
      <c r="D222" s="58" t="s">
        <v>115</v>
      </c>
      <c r="E222" s="58">
        <v>23243</v>
      </c>
      <c r="F222" s="58">
        <v>3792749</v>
      </c>
      <c r="G222" s="58">
        <f t="shared" si="48"/>
        <v>2416629</v>
      </c>
      <c r="H222" s="58">
        <f t="shared" si="49"/>
        <v>1416629</v>
      </c>
      <c r="I222" s="58">
        <v>3793000</v>
      </c>
      <c r="J222" s="58">
        <v>129383</v>
      </c>
      <c r="K222" s="58">
        <v>0</v>
      </c>
      <c r="L222" s="58">
        <v>1000000</v>
      </c>
      <c r="M222" s="58">
        <v>1376120</v>
      </c>
      <c r="N222" s="58">
        <f>VLOOKUP(AD222,'tabla ingresos'!$A$3:$D$15,4,FALSE)</f>
        <v>1000000</v>
      </c>
      <c r="O222" s="58">
        <v>21028.808992419807</v>
      </c>
      <c r="P222" s="58">
        <v>536000</v>
      </c>
      <c r="Q222" s="58">
        <v>536000</v>
      </c>
      <c r="R222" s="12">
        <v>68615</v>
      </c>
      <c r="S222" s="12" t="s">
        <v>87</v>
      </c>
      <c r="T222" s="12" t="s">
        <v>89</v>
      </c>
      <c r="U222" s="12" t="s">
        <v>10</v>
      </c>
      <c r="V222" s="12">
        <v>4</v>
      </c>
      <c r="W222" s="12">
        <v>0</v>
      </c>
      <c r="X222" s="12">
        <v>0</v>
      </c>
      <c r="Y222" s="59">
        <v>3.1972602739726028</v>
      </c>
      <c r="Z222" s="59">
        <v>33.197260273972603</v>
      </c>
      <c r="AA222" s="12">
        <v>2</v>
      </c>
      <c r="AB222" s="12">
        <v>2</v>
      </c>
      <c r="AC222" s="12">
        <v>1</v>
      </c>
      <c r="AD222" s="12">
        <v>2</v>
      </c>
      <c r="AE222" s="12">
        <v>3</v>
      </c>
      <c r="AF222" s="58" t="s">
        <v>0</v>
      </c>
      <c r="AG222" s="66">
        <f t="shared" si="50"/>
        <v>0.10027453932827987</v>
      </c>
      <c r="AH222" s="67">
        <f t="shared" si="51"/>
        <v>2.8858326666666665</v>
      </c>
      <c r="AI222" s="67">
        <f t="shared" si="52"/>
        <v>0.93290866666666672</v>
      </c>
      <c r="AJ222" s="67">
        <f t="shared" si="53"/>
        <v>1.611086</v>
      </c>
      <c r="AK222" s="67">
        <f t="shared" si="54"/>
        <v>0.94441933333333339</v>
      </c>
      <c r="AL222" s="67">
        <f t="shared" si="55"/>
        <v>0.35733333333333334</v>
      </c>
      <c r="AM222" s="59">
        <f>VLOOKUP(AG222,'SCORE TALLER'!$AC$2:$AD$10,2,TRUE)*AM$2</f>
        <v>0</v>
      </c>
      <c r="AN222" s="59">
        <f>VLOOKUP(AD222,'SCORE TALLER'!$W$2:$X$10,2,TRUE)*AN$2</f>
        <v>0.32</v>
      </c>
      <c r="AO222" s="59">
        <f>VLOOKUP(AB222,'SCORE TALLER'!$S$2:$T$10,2,FALSE)*AO$2</f>
        <v>0.04</v>
      </c>
      <c r="AP222" s="59">
        <f>VLOOKUP(AH222,'SCORE TALLER'!$AE$2:$AF$10,2,TRUE)*AP$2</f>
        <v>0</v>
      </c>
      <c r="AQ222" s="59">
        <f>VLOOKUP(AI222,'SCORE TALLER'!$AG$2:$AH$10,2,TRUE)*AQ$2</f>
        <v>0.4</v>
      </c>
      <c r="AR222" s="59">
        <f>VLOOKUP(AC222,'SCORE TALLER'!$U$2:$V$10,2,FALSE)*AR$2</f>
        <v>0.05</v>
      </c>
      <c r="AS222" s="59">
        <f>VLOOKUP(AE222,'SCORE TALLER'!$Y$2:$Z$10,2,FALSE)*AS$2</f>
        <v>0.02</v>
      </c>
      <c r="AT222" s="59">
        <f>VLOOKUP(Z222,'SCORE TALLER'!$O$2:$P$10,2,TRUE)*AT$2</f>
        <v>0.04</v>
      </c>
      <c r="AU222" s="59">
        <f>VLOOKUP(S222,'SCORE TALLER'!$A$2:$B$10,2,FALSE)*AU$2</f>
        <v>0.15000000000000002</v>
      </c>
      <c r="AV222" s="59">
        <f>VLOOKUP(AJ222,'SCORE TALLER'!$AI$2:$AJ$10,2,TRUE)*AV$2</f>
        <v>0.2</v>
      </c>
      <c r="AW222" s="59">
        <f>VLOOKUP(AK222,'SCORE TALLER'!$AK$2:$AL$10,2,TRUE)*AW$2</f>
        <v>0.25</v>
      </c>
      <c r="AX222" s="59">
        <f>VLOOKUP(T222,'SCORE TALLER'!$C$2:$D$10,2,FALSE)*AX$2</f>
        <v>0</v>
      </c>
      <c r="AY222" s="59">
        <f>VLOOKUP(W222,'SCORE TALLER'!$I$2:$J$10,2,TRUE)*AY$2</f>
        <v>0</v>
      </c>
      <c r="AZ222" s="59">
        <f>VLOOKUP(X222,'SCORE TALLER'!$K$2:$L$10,2,TRUE)*AZ$2</f>
        <v>0</v>
      </c>
      <c r="BA222" s="59">
        <f>VLOOKUP(U222,'SCORE TALLER'!$E$2:$F$10,2,FALSE)*BA$2</f>
        <v>0</v>
      </c>
      <c r="BB222" s="59">
        <f>VLOOKUP(Y222,'SCORE TALLER'!$M$2:$N$10,2,TRUE)*BB$2</f>
        <v>0.04</v>
      </c>
      <c r="BC222" s="59">
        <f>VLOOKUP(AA222,'SCORE TALLER'!$Q$2:$R$10,2,FALSE)*BC$2</f>
        <v>0</v>
      </c>
      <c r="BD222" s="59">
        <f>VLOOKUP(V222,'SCORE TALLER'!$G$2:$H$10,2,FALSE)*BD$2</f>
        <v>0</v>
      </c>
      <c r="BE222" s="59">
        <f>VLOOKUP(AF222,'SCORE TALLER'!$AA$2:$AB$10,2,FALSE)*BE$2</f>
        <v>0.5</v>
      </c>
      <c r="BF222" s="59">
        <f>VLOOKUP(AL222,'SCORE TALLER'!$AM$2:$AN$10,2,TRUE)*BF$2</f>
        <v>0</v>
      </c>
      <c r="BG222" s="67">
        <f t="shared" si="56"/>
        <v>2.0099999999999998</v>
      </c>
      <c r="BH222" s="67" t="str">
        <f>VLOOKUP(BG222,'SCORE TALLER'!$AP$2:$AQ$7,2,TRUE)</f>
        <v>3. Medio</v>
      </c>
      <c r="BI222" s="67" t="str">
        <f t="shared" si="61"/>
        <v>LBZ</v>
      </c>
      <c r="BJ222" s="67" t="str">
        <f t="shared" si="61"/>
        <v>A</v>
      </c>
      <c r="BK222" s="67" t="str">
        <f t="shared" si="62"/>
        <v>E</v>
      </c>
      <c r="BL222" s="86">
        <f t="shared" si="59"/>
        <v>1416629</v>
      </c>
      <c r="BM222" s="86">
        <f t="shared" si="63"/>
        <v>536000</v>
      </c>
    </row>
    <row r="223" spans="1:65" x14ac:dyDescent="0.3">
      <c r="A223" s="57">
        <v>20606648</v>
      </c>
      <c r="B223" s="12" t="s">
        <v>361</v>
      </c>
      <c r="C223" s="58" t="s">
        <v>105</v>
      </c>
      <c r="D223" s="58" t="s">
        <v>30</v>
      </c>
      <c r="E223" s="58">
        <v>1174317</v>
      </c>
      <c r="F223" s="58">
        <v>6818690</v>
      </c>
      <c r="G223" s="58">
        <f t="shared" si="48"/>
        <v>5857862</v>
      </c>
      <c r="H223" s="58">
        <f t="shared" si="49"/>
        <v>2737098</v>
      </c>
      <c r="I223" s="58">
        <v>6819000</v>
      </c>
      <c r="J223" s="58">
        <v>188025</v>
      </c>
      <c r="K223" s="58">
        <v>0</v>
      </c>
      <c r="L223" s="58">
        <v>3120764</v>
      </c>
      <c r="M223" s="58">
        <v>960828</v>
      </c>
      <c r="N223" s="58">
        <f>VLOOKUP(AD223,'tabla ingresos'!$A$3:$D$15,4,FALSE)</f>
        <v>1000000</v>
      </c>
      <c r="O223" s="58">
        <v>19191.194690294818</v>
      </c>
      <c r="P223" s="58">
        <v>533000</v>
      </c>
      <c r="Q223" s="58">
        <v>533000</v>
      </c>
      <c r="R223" s="12">
        <v>76275</v>
      </c>
      <c r="S223" s="12" t="s">
        <v>87</v>
      </c>
      <c r="T223" s="12" t="s">
        <v>89</v>
      </c>
      <c r="U223" s="12" t="s">
        <v>10</v>
      </c>
      <c r="V223" s="12">
        <v>4</v>
      </c>
      <c r="W223" s="12">
        <v>0</v>
      </c>
      <c r="X223" s="12">
        <v>0</v>
      </c>
      <c r="Y223" s="59">
        <v>3.0904109589041098</v>
      </c>
      <c r="Z223" s="59">
        <v>46.520547945205479</v>
      </c>
      <c r="AA223" s="12">
        <v>2</v>
      </c>
      <c r="AB223" s="12">
        <v>1</v>
      </c>
      <c r="AC223" s="12">
        <v>2</v>
      </c>
      <c r="AD223" s="12">
        <v>2</v>
      </c>
      <c r="AE223" s="12">
        <v>1</v>
      </c>
      <c r="AF223" s="58" t="s">
        <v>0</v>
      </c>
      <c r="AG223" s="66">
        <f t="shared" si="50"/>
        <v>0.13814412979352989</v>
      </c>
      <c r="AH223" s="67">
        <f t="shared" si="51"/>
        <v>4.9011266666666664</v>
      </c>
      <c r="AI223" s="67">
        <f t="shared" si="52"/>
        <v>1.42343</v>
      </c>
      <c r="AJ223" s="67">
        <f t="shared" si="53"/>
        <v>3.9052413333333331</v>
      </c>
      <c r="AK223" s="67">
        <f t="shared" si="54"/>
        <v>1.824732</v>
      </c>
      <c r="AL223" s="67">
        <f t="shared" si="55"/>
        <v>0.35533333333333333</v>
      </c>
      <c r="AM223" s="59">
        <f>VLOOKUP(AG223,'SCORE TALLER'!$AC$2:$AD$10,2,TRUE)*AM$2</f>
        <v>0</v>
      </c>
      <c r="AN223" s="59">
        <f>VLOOKUP(AD223,'SCORE TALLER'!$W$2:$X$10,2,TRUE)*AN$2</f>
        <v>0.32</v>
      </c>
      <c r="AO223" s="59">
        <f>VLOOKUP(AB223,'SCORE TALLER'!$S$2:$T$10,2,FALSE)*AO$2</f>
        <v>0.05</v>
      </c>
      <c r="AP223" s="59">
        <f>VLOOKUP(AH223,'SCORE TALLER'!$AE$2:$AF$10,2,TRUE)*AP$2</f>
        <v>0</v>
      </c>
      <c r="AQ223" s="59">
        <f>VLOOKUP(AI223,'SCORE TALLER'!$AG$2:$AH$10,2,TRUE)*AQ$2</f>
        <v>0.32</v>
      </c>
      <c r="AR223" s="59">
        <f>VLOOKUP(AC223,'SCORE TALLER'!$U$2:$V$10,2,FALSE)*AR$2</f>
        <v>0.04</v>
      </c>
      <c r="AS223" s="59">
        <f>VLOOKUP(AE223,'SCORE TALLER'!$Y$2:$Z$10,2,FALSE)*AS$2</f>
        <v>0.03</v>
      </c>
      <c r="AT223" s="59">
        <f>VLOOKUP(Z223,'SCORE TALLER'!$O$2:$P$10,2,TRUE)*AT$2</f>
        <v>0.02</v>
      </c>
      <c r="AU223" s="59">
        <f>VLOOKUP(S223,'SCORE TALLER'!$A$2:$B$10,2,FALSE)*AU$2</f>
        <v>0.15000000000000002</v>
      </c>
      <c r="AV223" s="59">
        <f>VLOOKUP(AJ223,'SCORE TALLER'!$AI$2:$AJ$10,2,TRUE)*AV$2</f>
        <v>0.1</v>
      </c>
      <c r="AW223" s="59">
        <f>VLOOKUP(AK223,'SCORE TALLER'!$AK$2:$AL$10,2,TRUE)*AW$2</f>
        <v>0.2</v>
      </c>
      <c r="AX223" s="59">
        <f>VLOOKUP(T223,'SCORE TALLER'!$C$2:$D$10,2,FALSE)*AX$2</f>
        <v>0</v>
      </c>
      <c r="AY223" s="59">
        <f>VLOOKUP(W223,'SCORE TALLER'!$I$2:$J$10,2,TRUE)*AY$2</f>
        <v>0</v>
      </c>
      <c r="AZ223" s="59">
        <f>VLOOKUP(X223,'SCORE TALLER'!$K$2:$L$10,2,TRUE)*AZ$2</f>
        <v>0</v>
      </c>
      <c r="BA223" s="59">
        <f>VLOOKUP(U223,'SCORE TALLER'!$E$2:$F$10,2,FALSE)*BA$2</f>
        <v>0</v>
      </c>
      <c r="BB223" s="59">
        <f>VLOOKUP(Y223,'SCORE TALLER'!$M$2:$N$10,2,TRUE)*BB$2</f>
        <v>0.04</v>
      </c>
      <c r="BC223" s="59">
        <f>VLOOKUP(AA223,'SCORE TALLER'!$Q$2:$R$10,2,FALSE)*BC$2</f>
        <v>0</v>
      </c>
      <c r="BD223" s="59">
        <f>VLOOKUP(V223,'SCORE TALLER'!$G$2:$H$10,2,FALSE)*BD$2</f>
        <v>0</v>
      </c>
      <c r="BE223" s="59">
        <f>VLOOKUP(AF223,'SCORE TALLER'!$AA$2:$AB$10,2,FALSE)*BE$2</f>
        <v>0.5</v>
      </c>
      <c r="BF223" s="59">
        <f>VLOOKUP(AL223,'SCORE TALLER'!$AM$2:$AN$10,2,TRUE)*BF$2</f>
        <v>0</v>
      </c>
      <c r="BG223" s="67">
        <f t="shared" si="56"/>
        <v>1.77</v>
      </c>
      <c r="BH223" s="67" t="str">
        <f>VLOOKUP(BG223,'SCORE TALLER'!$AP$2:$AQ$7,2,TRUE)</f>
        <v>2. Normal</v>
      </c>
      <c r="BI223" s="67" t="str">
        <f t="shared" si="61"/>
        <v>LBZ</v>
      </c>
      <c r="BJ223" s="67" t="str">
        <f t="shared" si="61"/>
        <v>A</v>
      </c>
      <c r="BK223" s="67" t="str">
        <f t="shared" si="62"/>
        <v>E</v>
      </c>
      <c r="BL223" s="86">
        <f t="shared" si="59"/>
        <v>2737098</v>
      </c>
      <c r="BM223" s="86">
        <f t="shared" si="63"/>
        <v>533000</v>
      </c>
    </row>
    <row r="224" spans="1:65" x14ac:dyDescent="0.3">
      <c r="A224" s="57">
        <v>2062846028</v>
      </c>
      <c r="B224" s="12" t="s">
        <v>362</v>
      </c>
      <c r="C224" s="58" t="s">
        <v>105</v>
      </c>
      <c r="D224" s="58" t="s">
        <v>114</v>
      </c>
      <c r="E224" s="58">
        <v>112200</v>
      </c>
      <c r="F224" s="58">
        <v>4156172</v>
      </c>
      <c r="G224" s="58">
        <f t="shared" si="48"/>
        <v>1329937</v>
      </c>
      <c r="H224" s="58">
        <f t="shared" si="49"/>
        <v>0</v>
      </c>
      <c r="I224" s="58">
        <v>4197000</v>
      </c>
      <c r="J224" s="58">
        <v>158134</v>
      </c>
      <c r="K224" s="58">
        <v>0</v>
      </c>
      <c r="L224" s="58">
        <v>3600000</v>
      </c>
      <c r="M224" s="58">
        <v>2826235</v>
      </c>
      <c r="N224" s="58">
        <f>VLOOKUP(AD224,'tabla ingresos'!$A$3:$D$15,4,FALSE)</f>
        <v>1000000</v>
      </c>
      <c r="O224" s="58">
        <v>20008.754824877054</v>
      </c>
      <c r="P224" s="58">
        <v>510000</v>
      </c>
      <c r="Q224" s="58">
        <v>510000</v>
      </c>
      <c r="R224" s="12">
        <v>13001</v>
      </c>
      <c r="S224" s="12" t="s">
        <v>87</v>
      </c>
      <c r="T224" s="12" t="s">
        <v>89</v>
      </c>
      <c r="U224" s="12" t="s">
        <v>10</v>
      </c>
      <c r="V224" s="12">
        <v>4</v>
      </c>
      <c r="W224" s="12">
        <v>0</v>
      </c>
      <c r="X224" s="12">
        <v>0</v>
      </c>
      <c r="Y224" s="59">
        <v>5.1342465753424653</v>
      </c>
      <c r="Z224" s="59">
        <v>29.334246575342465</v>
      </c>
      <c r="AA224" s="12">
        <v>2</v>
      </c>
      <c r="AB224" s="12">
        <v>5</v>
      </c>
      <c r="AC224" s="12">
        <v>1</v>
      </c>
      <c r="AD224" s="12">
        <v>2</v>
      </c>
      <c r="AE224" s="12">
        <v>1</v>
      </c>
      <c r="AF224" s="58" t="s">
        <v>22</v>
      </c>
      <c r="AG224" s="66">
        <f t="shared" si="50"/>
        <v>0.11876183654991804</v>
      </c>
      <c r="AH224" s="67">
        <f t="shared" si="51"/>
        <v>3.1107813333333332</v>
      </c>
      <c r="AI224" s="67">
        <f t="shared" si="52"/>
        <v>1.9589566666666667</v>
      </c>
      <c r="AJ224" s="67">
        <f t="shared" si="53"/>
        <v>0.88662466666666662</v>
      </c>
      <c r="AK224" s="67">
        <f t="shared" si="54"/>
        <v>0</v>
      </c>
      <c r="AL224" s="67">
        <f t="shared" si="55"/>
        <v>0.34</v>
      </c>
      <c r="AM224" s="59">
        <f>VLOOKUP(AG224,'SCORE TALLER'!$AC$2:$AD$10,2,TRUE)*AM$2</f>
        <v>0</v>
      </c>
      <c r="AN224" s="59">
        <f>VLOOKUP(AD224,'SCORE TALLER'!$W$2:$X$10,2,TRUE)*AN$2</f>
        <v>0.32</v>
      </c>
      <c r="AO224" s="59">
        <f>VLOOKUP(AB224,'SCORE TALLER'!$S$2:$T$10,2,FALSE)*AO$2</f>
        <v>0.01</v>
      </c>
      <c r="AP224" s="59">
        <f>VLOOKUP(AH224,'SCORE TALLER'!$AE$2:$AF$10,2,TRUE)*AP$2</f>
        <v>0</v>
      </c>
      <c r="AQ224" s="59">
        <f>VLOOKUP(AI224,'SCORE TALLER'!$AG$2:$AH$10,2,TRUE)*AQ$2</f>
        <v>0.32</v>
      </c>
      <c r="AR224" s="59">
        <f>VLOOKUP(AC224,'SCORE TALLER'!$U$2:$V$10,2,FALSE)*AR$2</f>
        <v>0.05</v>
      </c>
      <c r="AS224" s="59">
        <f>VLOOKUP(AE224,'SCORE TALLER'!$Y$2:$Z$10,2,FALSE)*AS$2</f>
        <v>0.03</v>
      </c>
      <c r="AT224" s="59">
        <f>VLOOKUP(Z224,'SCORE TALLER'!$O$2:$P$10,2,TRUE)*AT$2</f>
        <v>0.04</v>
      </c>
      <c r="AU224" s="59">
        <f>VLOOKUP(S224,'SCORE TALLER'!$A$2:$B$10,2,FALSE)*AU$2</f>
        <v>0.15000000000000002</v>
      </c>
      <c r="AV224" s="59">
        <f>VLOOKUP(AJ224,'SCORE TALLER'!$AI$2:$AJ$10,2,TRUE)*AV$2</f>
        <v>0.25</v>
      </c>
      <c r="AW224" s="59">
        <f>VLOOKUP(AK224,'SCORE TALLER'!$AK$2:$AL$10,2,TRUE)*AW$2</f>
        <v>0.25</v>
      </c>
      <c r="AX224" s="59">
        <f>VLOOKUP(T224,'SCORE TALLER'!$C$2:$D$10,2,FALSE)*AX$2</f>
        <v>0</v>
      </c>
      <c r="AY224" s="59">
        <f>VLOOKUP(W224,'SCORE TALLER'!$I$2:$J$10,2,TRUE)*AY$2</f>
        <v>0</v>
      </c>
      <c r="AZ224" s="59">
        <f>VLOOKUP(X224,'SCORE TALLER'!$K$2:$L$10,2,TRUE)*AZ$2</f>
        <v>0</v>
      </c>
      <c r="BA224" s="59">
        <f>VLOOKUP(U224,'SCORE TALLER'!$E$2:$F$10,2,FALSE)*BA$2</f>
        <v>0</v>
      </c>
      <c r="BB224" s="59">
        <f>VLOOKUP(Y224,'SCORE TALLER'!$M$2:$N$10,2,TRUE)*BB$2</f>
        <v>0.03</v>
      </c>
      <c r="BC224" s="59">
        <f>VLOOKUP(AA224,'SCORE TALLER'!$Q$2:$R$10,2,FALSE)*BC$2</f>
        <v>0</v>
      </c>
      <c r="BD224" s="59">
        <f>VLOOKUP(V224,'SCORE TALLER'!$G$2:$H$10,2,FALSE)*BD$2</f>
        <v>0</v>
      </c>
      <c r="BE224" s="59">
        <f>VLOOKUP(AF224,'SCORE TALLER'!$AA$2:$AB$10,2,FALSE)*BE$2</f>
        <v>0.5</v>
      </c>
      <c r="BF224" s="59">
        <f>VLOOKUP(AL224,'SCORE TALLER'!$AM$2:$AN$10,2,TRUE)*BF$2</f>
        <v>0</v>
      </c>
      <c r="BG224" s="67">
        <f t="shared" si="56"/>
        <v>1.9500000000000002</v>
      </c>
      <c r="BH224" s="67" t="str">
        <f>VLOOKUP(BG224,'SCORE TALLER'!$AP$2:$AQ$7,2,TRUE)</f>
        <v>2. Normal</v>
      </c>
      <c r="BI224" s="67" t="str">
        <f t="shared" si="61"/>
        <v>LBZ</v>
      </c>
      <c r="BJ224" s="67" t="str">
        <f t="shared" si="61"/>
        <v>A</v>
      </c>
      <c r="BK224" s="67" t="str">
        <f t="shared" si="62"/>
        <v>D</v>
      </c>
      <c r="BL224" s="86">
        <f t="shared" si="59"/>
        <v>0</v>
      </c>
      <c r="BM224" s="86">
        <f t="shared" si="63"/>
        <v>510000</v>
      </c>
    </row>
    <row r="225" spans="1:65" x14ac:dyDescent="0.3">
      <c r="A225" s="57">
        <v>2060284286</v>
      </c>
      <c r="B225" s="12" t="s">
        <v>363</v>
      </c>
      <c r="C225" s="58" t="s">
        <v>105</v>
      </c>
      <c r="D225" s="58" t="s">
        <v>115</v>
      </c>
      <c r="E225" s="58">
        <v>899500</v>
      </c>
      <c r="F225" s="58">
        <v>5064466</v>
      </c>
      <c r="G225" s="58">
        <f t="shared" si="48"/>
        <v>4274734</v>
      </c>
      <c r="H225" s="58">
        <f t="shared" si="49"/>
        <v>2362295</v>
      </c>
      <c r="I225" s="58">
        <v>5064000</v>
      </c>
      <c r="J225" s="58">
        <v>168758</v>
      </c>
      <c r="K225" s="58">
        <v>0</v>
      </c>
      <c r="L225" s="58">
        <v>1912439</v>
      </c>
      <c r="M225" s="58">
        <v>789732</v>
      </c>
      <c r="N225" s="58">
        <f>VLOOKUP(AD225,'tabla ingresos'!$A$3:$D$15,4,FALSE)</f>
        <v>1000000</v>
      </c>
      <c r="O225" s="58">
        <v>18002.996895210894</v>
      </c>
      <c r="P225" s="58">
        <v>500000</v>
      </c>
      <c r="Q225" s="58">
        <v>500000</v>
      </c>
      <c r="R225" s="12">
        <v>76130</v>
      </c>
      <c r="S225" s="12" t="s">
        <v>87</v>
      </c>
      <c r="T225" s="12" t="s">
        <v>89</v>
      </c>
      <c r="U225" s="12" t="s">
        <v>10</v>
      </c>
      <c r="V225" s="12">
        <v>4</v>
      </c>
      <c r="W225" s="12">
        <v>0</v>
      </c>
      <c r="X225" s="12">
        <v>0</v>
      </c>
      <c r="Y225" s="59">
        <v>2.5232876712328767</v>
      </c>
      <c r="Z225" s="59">
        <v>35.495890410958907</v>
      </c>
      <c r="AA225" s="12">
        <v>1</v>
      </c>
      <c r="AB225" s="12">
        <v>2</v>
      </c>
      <c r="AC225" s="12">
        <v>2</v>
      </c>
      <c r="AD225" s="12">
        <v>2</v>
      </c>
      <c r="AE225" s="12">
        <v>3</v>
      </c>
      <c r="AF225" s="58" t="s">
        <v>0</v>
      </c>
      <c r="AG225" s="66">
        <f t="shared" si="50"/>
        <v>0.12450733126347394</v>
      </c>
      <c r="AH225" s="67">
        <f t="shared" si="51"/>
        <v>3.7096439999999999</v>
      </c>
      <c r="AI225" s="67">
        <f t="shared" si="52"/>
        <v>1.1261546666666666</v>
      </c>
      <c r="AJ225" s="67">
        <f t="shared" si="53"/>
        <v>2.8498226666666668</v>
      </c>
      <c r="AK225" s="67">
        <f t="shared" si="54"/>
        <v>1.5748633333333333</v>
      </c>
      <c r="AL225" s="67">
        <f t="shared" si="55"/>
        <v>0.33333333333333331</v>
      </c>
      <c r="AM225" s="59">
        <f>VLOOKUP(AG225,'SCORE TALLER'!$AC$2:$AD$10,2,TRUE)*AM$2</f>
        <v>0</v>
      </c>
      <c r="AN225" s="59">
        <f>VLOOKUP(AD225,'SCORE TALLER'!$W$2:$X$10,2,TRUE)*AN$2</f>
        <v>0.32</v>
      </c>
      <c r="AO225" s="59">
        <f>VLOOKUP(AB225,'SCORE TALLER'!$S$2:$T$10,2,FALSE)*AO$2</f>
        <v>0.04</v>
      </c>
      <c r="AP225" s="59">
        <f>VLOOKUP(AH225,'SCORE TALLER'!$AE$2:$AF$10,2,TRUE)*AP$2</f>
        <v>0</v>
      </c>
      <c r="AQ225" s="59">
        <f>VLOOKUP(AI225,'SCORE TALLER'!$AG$2:$AH$10,2,TRUE)*AQ$2</f>
        <v>0.32</v>
      </c>
      <c r="AR225" s="59">
        <f>VLOOKUP(AC225,'SCORE TALLER'!$U$2:$V$10,2,FALSE)*AR$2</f>
        <v>0.04</v>
      </c>
      <c r="AS225" s="59">
        <f>VLOOKUP(AE225,'SCORE TALLER'!$Y$2:$Z$10,2,FALSE)*AS$2</f>
        <v>0.02</v>
      </c>
      <c r="AT225" s="59">
        <f>VLOOKUP(Z225,'SCORE TALLER'!$O$2:$P$10,2,TRUE)*AT$2</f>
        <v>0.03</v>
      </c>
      <c r="AU225" s="59">
        <f>VLOOKUP(S225,'SCORE TALLER'!$A$2:$B$10,2,FALSE)*AU$2</f>
        <v>0.15000000000000002</v>
      </c>
      <c r="AV225" s="59">
        <f>VLOOKUP(AJ225,'SCORE TALLER'!$AI$2:$AJ$10,2,TRUE)*AV$2</f>
        <v>0.15000000000000002</v>
      </c>
      <c r="AW225" s="59">
        <f>VLOOKUP(AK225,'SCORE TALLER'!$AK$2:$AL$10,2,TRUE)*AW$2</f>
        <v>0.2</v>
      </c>
      <c r="AX225" s="59">
        <f>VLOOKUP(T225,'SCORE TALLER'!$C$2:$D$10,2,FALSE)*AX$2</f>
        <v>0</v>
      </c>
      <c r="AY225" s="59">
        <f>VLOOKUP(W225,'SCORE TALLER'!$I$2:$J$10,2,TRUE)*AY$2</f>
        <v>0</v>
      </c>
      <c r="AZ225" s="59">
        <f>VLOOKUP(X225,'SCORE TALLER'!$K$2:$L$10,2,TRUE)*AZ$2</f>
        <v>0</v>
      </c>
      <c r="BA225" s="59">
        <f>VLOOKUP(U225,'SCORE TALLER'!$E$2:$F$10,2,FALSE)*BA$2</f>
        <v>0</v>
      </c>
      <c r="BB225" s="59">
        <f>VLOOKUP(Y225,'SCORE TALLER'!$M$2:$N$10,2,TRUE)*BB$2</f>
        <v>0.04</v>
      </c>
      <c r="BC225" s="59">
        <f>VLOOKUP(AA225,'SCORE TALLER'!$Q$2:$R$10,2,FALSE)*BC$2</f>
        <v>0.05</v>
      </c>
      <c r="BD225" s="59">
        <f>VLOOKUP(V225,'SCORE TALLER'!$G$2:$H$10,2,FALSE)*BD$2</f>
        <v>0</v>
      </c>
      <c r="BE225" s="59">
        <f>VLOOKUP(AF225,'SCORE TALLER'!$AA$2:$AB$10,2,FALSE)*BE$2</f>
        <v>0.5</v>
      </c>
      <c r="BF225" s="59">
        <f>VLOOKUP(AL225,'SCORE TALLER'!$AM$2:$AN$10,2,TRUE)*BF$2</f>
        <v>0</v>
      </c>
      <c r="BG225" s="67">
        <f t="shared" si="56"/>
        <v>1.86</v>
      </c>
      <c r="BH225" s="67" t="str">
        <f>VLOOKUP(BG225,'SCORE TALLER'!$AP$2:$AQ$7,2,TRUE)</f>
        <v>2. Normal</v>
      </c>
      <c r="BI225" s="67" t="str">
        <f t="shared" si="61"/>
        <v>LBZ</v>
      </c>
      <c r="BJ225" s="67" t="str">
        <f t="shared" si="61"/>
        <v>A</v>
      </c>
      <c r="BK225" s="67" t="str">
        <f t="shared" si="62"/>
        <v>E</v>
      </c>
      <c r="BL225" s="86">
        <f t="shared" si="59"/>
        <v>2362295</v>
      </c>
      <c r="BM225" s="86">
        <f t="shared" si="63"/>
        <v>500000</v>
      </c>
    </row>
    <row r="226" spans="1:65" x14ac:dyDescent="0.3">
      <c r="A226" s="57">
        <v>2224884640</v>
      </c>
      <c r="B226" s="12" t="s">
        <v>364</v>
      </c>
      <c r="C226" s="58" t="s">
        <v>105</v>
      </c>
      <c r="D226" s="58" t="s">
        <v>115</v>
      </c>
      <c r="E226" s="58">
        <v>809124</v>
      </c>
      <c r="F226" s="58">
        <v>4571575</v>
      </c>
      <c r="G226" s="58">
        <f t="shared" si="48"/>
        <v>4021586</v>
      </c>
      <c r="H226" s="58">
        <f t="shared" si="49"/>
        <v>2903272</v>
      </c>
      <c r="I226" s="58">
        <v>4572000</v>
      </c>
      <c r="J226" s="58">
        <v>258854</v>
      </c>
      <c r="K226" s="58">
        <v>0</v>
      </c>
      <c r="L226" s="58">
        <v>1118314</v>
      </c>
      <c r="M226" s="58">
        <v>549989</v>
      </c>
      <c r="N226" s="58">
        <f>VLOOKUP(AD226,'tabla ingresos'!$A$3:$D$15,4,FALSE)</f>
        <v>1000000</v>
      </c>
      <c r="O226" s="58">
        <v>11122.223842450885</v>
      </c>
      <c r="P226" s="58">
        <v>500000</v>
      </c>
      <c r="Q226" s="58">
        <v>500000</v>
      </c>
      <c r="R226" s="12">
        <v>76275</v>
      </c>
      <c r="S226" s="12" t="s">
        <v>87</v>
      </c>
      <c r="T226" s="12" t="s">
        <v>89</v>
      </c>
      <c r="U226" s="12" t="s">
        <v>10</v>
      </c>
      <c r="V226" s="12">
        <v>4</v>
      </c>
      <c r="W226" s="12">
        <v>0</v>
      </c>
      <c r="X226" s="12">
        <v>0</v>
      </c>
      <c r="Y226" s="59">
        <v>1.7178082191780821</v>
      </c>
      <c r="Z226" s="59">
        <v>35.654794520547945</v>
      </c>
      <c r="AA226" s="12">
        <v>1</v>
      </c>
      <c r="AB226" s="12">
        <v>2</v>
      </c>
      <c r="AC226" s="12">
        <v>1</v>
      </c>
      <c r="AD226" s="12">
        <v>2</v>
      </c>
      <c r="AE226" s="12">
        <v>3</v>
      </c>
      <c r="AF226" s="58" t="s">
        <v>0</v>
      </c>
      <c r="AG226" s="66">
        <f t="shared" si="50"/>
        <v>0.17998414922830058</v>
      </c>
      <c r="AH226" s="67">
        <f t="shared" si="51"/>
        <v>3.3810500000000001</v>
      </c>
      <c r="AI226" s="67">
        <f t="shared" si="52"/>
        <v>0.90607533333333334</v>
      </c>
      <c r="AJ226" s="67">
        <f t="shared" si="53"/>
        <v>2.6810573333333334</v>
      </c>
      <c r="AK226" s="67">
        <f t="shared" si="54"/>
        <v>1.9355146666666667</v>
      </c>
      <c r="AL226" s="67">
        <f t="shared" si="55"/>
        <v>0.33333333333333331</v>
      </c>
      <c r="AM226" s="59">
        <f>VLOOKUP(AG226,'SCORE TALLER'!$AC$2:$AD$10,2,TRUE)*AM$2</f>
        <v>0</v>
      </c>
      <c r="AN226" s="59">
        <f>VLOOKUP(AD226,'SCORE TALLER'!$W$2:$X$10,2,TRUE)*AN$2</f>
        <v>0.32</v>
      </c>
      <c r="AO226" s="59">
        <f>VLOOKUP(AB226,'SCORE TALLER'!$S$2:$T$10,2,FALSE)*AO$2</f>
        <v>0.04</v>
      </c>
      <c r="AP226" s="59">
        <f>VLOOKUP(AH226,'SCORE TALLER'!$AE$2:$AF$10,2,TRUE)*AP$2</f>
        <v>0</v>
      </c>
      <c r="AQ226" s="59">
        <f>VLOOKUP(AI226,'SCORE TALLER'!$AG$2:$AH$10,2,TRUE)*AQ$2</f>
        <v>0.4</v>
      </c>
      <c r="AR226" s="59">
        <f>VLOOKUP(AC226,'SCORE TALLER'!$U$2:$V$10,2,FALSE)*AR$2</f>
        <v>0.05</v>
      </c>
      <c r="AS226" s="59">
        <f>VLOOKUP(AE226,'SCORE TALLER'!$Y$2:$Z$10,2,FALSE)*AS$2</f>
        <v>0.02</v>
      </c>
      <c r="AT226" s="59">
        <f>VLOOKUP(Z226,'SCORE TALLER'!$O$2:$P$10,2,TRUE)*AT$2</f>
        <v>0.03</v>
      </c>
      <c r="AU226" s="59">
        <f>VLOOKUP(S226,'SCORE TALLER'!$A$2:$B$10,2,FALSE)*AU$2</f>
        <v>0.15000000000000002</v>
      </c>
      <c r="AV226" s="59">
        <f>VLOOKUP(AJ226,'SCORE TALLER'!$AI$2:$AJ$10,2,TRUE)*AV$2</f>
        <v>0.15000000000000002</v>
      </c>
      <c r="AW226" s="59">
        <f>VLOOKUP(AK226,'SCORE TALLER'!$AK$2:$AL$10,2,TRUE)*AW$2</f>
        <v>0.2</v>
      </c>
      <c r="AX226" s="59">
        <f>VLOOKUP(T226,'SCORE TALLER'!$C$2:$D$10,2,FALSE)*AX$2</f>
        <v>0</v>
      </c>
      <c r="AY226" s="59">
        <f>VLOOKUP(W226,'SCORE TALLER'!$I$2:$J$10,2,TRUE)*AY$2</f>
        <v>0</v>
      </c>
      <c r="AZ226" s="59">
        <f>VLOOKUP(X226,'SCORE TALLER'!$K$2:$L$10,2,TRUE)*AZ$2</f>
        <v>0</v>
      </c>
      <c r="BA226" s="59">
        <f>VLOOKUP(U226,'SCORE TALLER'!$E$2:$F$10,2,FALSE)*BA$2</f>
        <v>0</v>
      </c>
      <c r="BB226" s="59">
        <f>VLOOKUP(Y226,'SCORE TALLER'!$M$2:$N$10,2,TRUE)*BB$2</f>
        <v>0.05</v>
      </c>
      <c r="BC226" s="59">
        <f>VLOOKUP(AA226,'SCORE TALLER'!$Q$2:$R$10,2,FALSE)*BC$2</f>
        <v>0.05</v>
      </c>
      <c r="BD226" s="59">
        <f>VLOOKUP(V226,'SCORE TALLER'!$G$2:$H$10,2,FALSE)*BD$2</f>
        <v>0</v>
      </c>
      <c r="BE226" s="59">
        <f>VLOOKUP(AF226,'SCORE TALLER'!$AA$2:$AB$10,2,FALSE)*BE$2</f>
        <v>0.5</v>
      </c>
      <c r="BF226" s="59">
        <f>VLOOKUP(AL226,'SCORE TALLER'!$AM$2:$AN$10,2,TRUE)*BF$2</f>
        <v>0</v>
      </c>
      <c r="BG226" s="67">
        <f t="shared" si="56"/>
        <v>1.9600000000000002</v>
      </c>
      <c r="BH226" s="67" t="str">
        <f>VLOOKUP(BG226,'SCORE TALLER'!$AP$2:$AQ$7,2,TRUE)</f>
        <v>2. Normal</v>
      </c>
      <c r="BI226" s="67" t="str">
        <f t="shared" si="61"/>
        <v>LBZ</v>
      </c>
      <c r="BJ226" s="67" t="str">
        <f t="shared" si="61"/>
        <v>A</v>
      </c>
      <c r="BK226" s="67" t="str">
        <f t="shared" si="62"/>
        <v>E</v>
      </c>
      <c r="BL226" s="86">
        <f t="shared" si="59"/>
        <v>2903272</v>
      </c>
      <c r="BM226" s="86">
        <f t="shared" si="63"/>
        <v>500000</v>
      </c>
    </row>
    <row r="227" spans="1:65" x14ac:dyDescent="0.3">
      <c r="A227" s="57">
        <v>2004022862</v>
      </c>
      <c r="B227" s="12" t="s">
        <v>365</v>
      </c>
      <c r="C227" s="58" t="s">
        <v>105</v>
      </c>
      <c r="D227" s="58" t="s">
        <v>30</v>
      </c>
      <c r="E227" s="58">
        <v>692215</v>
      </c>
      <c r="F227" s="58">
        <v>6738018</v>
      </c>
      <c r="G227" s="58">
        <f t="shared" si="48"/>
        <v>5305754</v>
      </c>
      <c r="H227" s="58">
        <f t="shared" si="49"/>
        <v>4125754</v>
      </c>
      <c r="I227" s="58">
        <v>6738000</v>
      </c>
      <c r="J227" s="58">
        <v>162136</v>
      </c>
      <c r="K227" s="58">
        <v>0</v>
      </c>
      <c r="L227" s="58">
        <v>1180000</v>
      </c>
      <c r="M227" s="58">
        <v>1432264</v>
      </c>
      <c r="N227" s="58">
        <f>VLOOKUP(AD227,'tabla ingresos'!$A$3:$D$15,4,FALSE)</f>
        <v>1000000</v>
      </c>
      <c r="O227" s="58">
        <v>230209.86857463614</v>
      </c>
      <c r="P227" s="58">
        <v>9968000</v>
      </c>
      <c r="Q227" s="58">
        <v>499000</v>
      </c>
      <c r="R227" s="12">
        <v>5059</v>
      </c>
      <c r="S227" s="12" t="s">
        <v>87</v>
      </c>
      <c r="T227" s="12" t="s">
        <v>89</v>
      </c>
      <c r="U227" s="12" t="s">
        <v>10</v>
      </c>
      <c r="V227" s="12">
        <v>4</v>
      </c>
      <c r="W227" s="12">
        <v>0</v>
      </c>
      <c r="X227" s="12">
        <v>0</v>
      </c>
      <c r="Y227" s="59">
        <v>4.8301369863013699</v>
      </c>
      <c r="Z227" s="59">
        <v>30.282191780821918</v>
      </c>
      <c r="AA227" s="12">
        <v>2</v>
      </c>
      <c r="AB227" s="12">
        <v>0</v>
      </c>
      <c r="AC227" s="12">
        <v>1</v>
      </c>
      <c r="AD227" s="12">
        <v>2</v>
      </c>
      <c r="AE227" s="12">
        <v>1</v>
      </c>
      <c r="AF227" s="58" t="s">
        <v>22</v>
      </c>
      <c r="AG227" s="66">
        <f t="shared" si="50"/>
        <v>0.26156391238309079</v>
      </c>
      <c r="AH227" s="67">
        <f t="shared" si="51"/>
        <v>11.137345333333334</v>
      </c>
      <c r="AI227" s="67">
        <f t="shared" si="52"/>
        <v>1.4163193333333333</v>
      </c>
      <c r="AJ227" s="67">
        <f t="shared" si="53"/>
        <v>3.5371693333333334</v>
      </c>
      <c r="AK227" s="67">
        <f t="shared" si="54"/>
        <v>2.7505026666666668</v>
      </c>
      <c r="AL227" s="67">
        <f t="shared" si="55"/>
        <v>0.33266666666666667</v>
      </c>
      <c r="AM227" s="59">
        <f>VLOOKUP(AG227,'SCORE TALLER'!$AC$2:$AD$10,2,TRUE)*AM$2</f>
        <v>0</v>
      </c>
      <c r="AN227" s="59">
        <f>VLOOKUP(AD227,'SCORE TALLER'!$W$2:$X$10,2,TRUE)*AN$2</f>
        <v>0.32</v>
      </c>
      <c r="AO227" s="59">
        <f>VLOOKUP(AB227,'SCORE TALLER'!$S$2:$T$10,2,FALSE)*AO$2</f>
        <v>0.05</v>
      </c>
      <c r="AP227" s="59">
        <f>VLOOKUP(AH227,'SCORE TALLER'!$AE$2:$AF$10,2,TRUE)*AP$2</f>
        <v>0.16</v>
      </c>
      <c r="AQ227" s="59">
        <f>VLOOKUP(AI227,'SCORE TALLER'!$AG$2:$AH$10,2,TRUE)*AQ$2</f>
        <v>0.32</v>
      </c>
      <c r="AR227" s="59">
        <f>VLOOKUP(AC227,'SCORE TALLER'!$U$2:$V$10,2,FALSE)*AR$2</f>
        <v>0.05</v>
      </c>
      <c r="AS227" s="59">
        <f>VLOOKUP(AE227,'SCORE TALLER'!$Y$2:$Z$10,2,FALSE)*AS$2</f>
        <v>0.03</v>
      </c>
      <c r="AT227" s="59">
        <f>VLOOKUP(Z227,'SCORE TALLER'!$O$2:$P$10,2,TRUE)*AT$2</f>
        <v>0.04</v>
      </c>
      <c r="AU227" s="59">
        <f>VLOOKUP(S227,'SCORE TALLER'!$A$2:$B$10,2,FALSE)*AU$2</f>
        <v>0.15000000000000002</v>
      </c>
      <c r="AV227" s="59">
        <f>VLOOKUP(AJ227,'SCORE TALLER'!$AI$2:$AJ$10,2,TRUE)*AV$2</f>
        <v>0.1</v>
      </c>
      <c r="AW227" s="59">
        <f>VLOOKUP(AK227,'SCORE TALLER'!$AK$2:$AL$10,2,TRUE)*AW$2</f>
        <v>0.15000000000000002</v>
      </c>
      <c r="AX227" s="59">
        <f>VLOOKUP(T227,'SCORE TALLER'!$C$2:$D$10,2,FALSE)*AX$2</f>
        <v>0</v>
      </c>
      <c r="AY227" s="59">
        <f>VLOOKUP(W227,'SCORE TALLER'!$I$2:$J$10,2,TRUE)*AY$2</f>
        <v>0</v>
      </c>
      <c r="AZ227" s="59">
        <f>VLOOKUP(X227,'SCORE TALLER'!$K$2:$L$10,2,TRUE)*AZ$2</f>
        <v>0</v>
      </c>
      <c r="BA227" s="59">
        <f>VLOOKUP(U227,'SCORE TALLER'!$E$2:$F$10,2,FALSE)*BA$2</f>
        <v>0</v>
      </c>
      <c r="BB227" s="59">
        <f>VLOOKUP(Y227,'SCORE TALLER'!$M$2:$N$10,2,TRUE)*BB$2</f>
        <v>0.03</v>
      </c>
      <c r="BC227" s="59">
        <f>VLOOKUP(AA227,'SCORE TALLER'!$Q$2:$R$10,2,FALSE)*BC$2</f>
        <v>0</v>
      </c>
      <c r="BD227" s="59">
        <f>VLOOKUP(V227,'SCORE TALLER'!$G$2:$H$10,2,FALSE)*BD$2</f>
        <v>0</v>
      </c>
      <c r="BE227" s="59">
        <f>VLOOKUP(AF227,'SCORE TALLER'!$AA$2:$AB$10,2,FALSE)*BE$2</f>
        <v>0.5</v>
      </c>
      <c r="BF227" s="59">
        <f>VLOOKUP(AL227,'SCORE TALLER'!$AM$2:$AN$10,2,TRUE)*BF$2</f>
        <v>0</v>
      </c>
      <c r="BG227" s="67">
        <f t="shared" si="56"/>
        <v>1.9000000000000001</v>
      </c>
      <c r="BH227" s="67" t="str">
        <f>VLOOKUP(BG227,'SCORE TALLER'!$AP$2:$AQ$7,2,TRUE)</f>
        <v>2. Normal</v>
      </c>
      <c r="BI227" s="67" t="str">
        <f t="shared" si="61"/>
        <v>LBZ</v>
      </c>
      <c r="BJ227" s="67" t="str">
        <f t="shared" si="61"/>
        <v>A</v>
      </c>
      <c r="BK227" s="67" t="str">
        <f t="shared" si="62"/>
        <v>D</v>
      </c>
      <c r="BL227" s="86">
        <f t="shared" si="59"/>
        <v>4125754</v>
      </c>
      <c r="BM227" s="86">
        <f t="shared" si="63"/>
        <v>499000</v>
      </c>
    </row>
    <row r="228" spans="1:65" x14ac:dyDescent="0.3">
      <c r="A228" s="57">
        <v>2202844268</v>
      </c>
      <c r="B228" s="12" t="s">
        <v>366</v>
      </c>
      <c r="C228" s="58" t="s">
        <v>105</v>
      </c>
      <c r="D228" s="58" t="s">
        <v>114</v>
      </c>
      <c r="E228" s="58"/>
      <c r="F228" s="58">
        <v>2285476</v>
      </c>
      <c r="G228" s="58">
        <f t="shared" si="48"/>
        <v>1177856</v>
      </c>
      <c r="H228" s="58">
        <f t="shared" si="49"/>
        <v>1177856</v>
      </c>
      <c r="I228" s="58">
        <v>2285000</v>
      </c>
      <c r="J228" s="58">
        <v>236117</v>
      </c>
      <c r="K228" s="58">
        <v>0</v>
      </c>
      <c r="L228" s="58">
        <v>0</v>
      </c>
      <c r="M228" s="58">
        <v>1107620</v>
      </c>
      <c r="N228" s="58">
        <f>VLOOKUP(AD228,'tabla ingresos'!$A$3:$D$15,4,FALSE)</f>
        <v>1000000</v>
      </c>
      <c r="O228" s="58">
        <v>19577.193446301277</v>
      </c>
      <c r="P228" s="58">
        <v>499000</v>
      </c>
      <c r="Q228" s="58">
        <v>499000</v>
      </c>
      <c r="R228" s="12">
        <v>13838</v>
      </c>
      <c r="S228" s="12" t="s">
        <v>88</v>
      </c>
      <c r="T228" s="12" t="s">
        <v>89</v>
      </c>
      <c r="U228" s="12" t="s">
        <v>10</v>
      </c>
      <c r="V228" s="12">
        <v>4</v>
      </c>
      <c r="W228" s="12">
        <v>0</v>
      </c>
      <c r="X228" s="12">
        <v>0</v>
      </c>
      <c r="Y228" s="59">
        <v>4.065753424657534</v>
      </c>
      <c r="Z228" s="59">
        <v>33.6</v>
      </c>
      <c r="AA228" s="12">
        <v>1</v>
      </c>
      <c r="AB228" s="12">
        <v>2</v>
      </c>
      <c r="AC228" s="12">
        <v>1</v>
      </c>
      <c r="AD228" s="12">
        <v>2</v>
      </c>
      <c r="AE228" s="12">
        <v>3</v>
      </c>
      <c r="AF228" s="58" t="s">
        <v>22</v>
      </c>
      <c r="AG228" s="66">
        <f t="shared" si="50"/>
        <v>0.17046279563086753</v>
      </c>
      <c r="AH228" s="67">
        <f t="shared" si="51"/>
        <v>1.8563173333333334</v>
      </c>
      <c r="AI228" s="67">
        <f t="shared" si="52"/>
        <v>0.73841333333333337</v>
      </c>
      <c r="AJ228" s="67">
        <f t="shared" si="53"/>
        <v>0.78523733333333334</v>
      </c>
      <c r="AK228" s="67">
        <f t="shared" si="54"/>
        <v>0.78523733333333334</v>
      </c>
      <c r="AL228" s="67">
        <f t="shared" si="55"/>
        <v>0.33266666666666667</v>
      </c>
      <c r="AM228" s="59">
        <f>VLOOKUP(AG228,'SCORE TALLER'!$AC$2:$AD$10,2,TRUE)*AM$2</f>
        <v>0</v>
      </c>
      <c r="AN228" s="59">
        <f>VLOOKUP(AD228,'SCORE TALLER'!$W$2:$X$10,2,TRUE)*AN$2</f>
        <v>0.32</v>
      </c>
      <c r="AO228" s="59">
        <f>VLOOKUP(AB228,'SCORE TALLER'!$S$2:$T$10,2,FALSE)*AO$2</f>
        <v>0.04</v>
      </c>
      <c r="AP228" s="59">
        <f>VLOOKUP(AH228,'SCORE TALLER'!$AE$2:$AF$10,2,TRUE)*AP$2</f>
        <v>0</v>
      </c>
      <c r="AQ228" s="59">
        <f>VLOOKUP(AI228,'SCORE TALLER'!$AG$2:$AH$10,2,TRUE)*AQ$2</f>
        <v>0.4</v>
      </c>
      <c r="AR228" s="59">
        <f>VLOOKUP(AC228,'SCORE TALLER'!$U$2:$V$10,2,FALSE)*AR$2</f>
        <v>0.05</v>
      </c>
      <c r="AS228" s="59">
        <f>VLOOKUP(AE228,'SCORE TALLER'!$Y$2:$Z$10,2,FALSE)*AS$2</f>
        <v>0.02</v>
      </c>
      <c r="AT228" s="59">
        <f>VLOOKUP(Z228,'SCORE TALLER'!$O$2:$P$10,2,TRUE)*AT$2</f>
        <v>0.04</v>
      </c>
      <c r="AU228" s="59">
        <f>VLOOKUP(S228,'SCORE TALLER'!$A$2:$B$10,2,FALSE)*AU$2</f>
        <v>0.25</v>
      </c>
      <c r="AV228" s="59">
        <f>VLOOKUP(AJ228,'SCORE TALLER'!$AI$2:$AJ$10,2,TRUE)*AV$2</f>
        <v>0.25</v>
      </c>
      <c r="AW228" s="59">
        <f>VLOOKUP(AK228,'SCORE TALLER'!$AK$2:$AL$10,2,TRUE)*AW$2</f>
        <v>0.25</v>
      </c>
      <c r="AX228" s="59">
        <f>VLOOKUP(T228,'SCORE TALLER'!$C$2:$D$10,2,FALSE)*AX$2</f>
        <v>0</v>
      </c>
      <c r="AY228" s="59">
        <f>VLOOKUP(W228,'SCORE TALLER'!$I$2:$J$10,2,TRUE)*AY$2</f>
        <v>0</v>
      </c>
      <c r="AZ228" s="59">
        <f>VLOOKUP(X228,'SCORE TALLER'!$K$2:$L$10,2,TRUE)*AZ$2</f>
        <v>0</v>
      </c>
      <c r="BA228" s="59">
        <f>VLOOKUP(U228,'SCORE TALLER'!$E$2:$F$10,2,FALSE)*BA$2</f>
        <v>0</v>
      </c>
      <c r="BB228" s="59">
        <f>VLOOKUP(Y228,'SCORE TALLER'!$M$2:$N$10,2,TRUE)*BB$2</f>
        <v>0.03</v>
      </c>
      <c r="BC228" s="59">
        <f>VLOOKUP(AA228,'SCORE TALLER'!$Q$2:$R$10,2,FALSE)*BC$2</f>
        <v>0.05</v>
      </c>
      <c r="BD228" s="59">
        <f>VLOOKUP(V228,'SCORE TALLER'!$G$2:$H$10,2,FALSE)*BD$2</f>
        <v>0</v>
      </c>
      <c r="BE228" s="59">
        <f>VLOOKUP(AF228,'SCORE TALLER'!$AA$2:$AB$10,2,FALSE)*BE$2</f>
        <v>0.5</v>
      </c>
      <c r="BF228" s="59">
        <f>VLOOKUP(AL228,'SCORE TALLER'!$AM$2:$AN$10,2,TRUE)*BF$2</f>
        <v>0</v>
      </c>
      <c r="BG228" s="67">
        <f t="shared" si="56"/>
        <v>2.2000000000000002</v>
      </c>
      <c r="BH228" s="67" t="str">
        <f>VLOOKUP(BG228,'SCORE TALLER'!$AP$2:$AQ$7,2,TRUE)</f>
        <v>3. Medio</v>
      </c>
      <c r="BI228" s="67" t="str">
        <f t="shared" si="61"/>
        <v>LBZ</v>
      </c>
      <c r="BJ228" s="67" t="str">
        <f t="shared" si="61"/>
        <v>A</v>
      </c>
      <c r="BK228" s="67" t="str">
        <f t="shared" si="62"/>
        <v>D</v>
      </c>
      <c r="BL228" s="86">
        <f t="shared" si="59"/>
        <v>1177856</v>
      </c>
      <c r="BM228" s="86">
        <f t="shared" si="63"/>
        <v>499000</v>
      </c>
    </row>
    <row r="229" spans="1:65" x14ac:dyDescent="0.3">
      <c r="A229" s="57">
        <v>84486088</v>
      </c>
      <c r="B229" s="12" t="s">
        <v>367</v>
      </c>
      <c r="C229" s="58" t="s">
        <v>105</v>
      </c>
      <c r="D229" s="58" t="s">
        <v>115</v>
      </c>
      <c r="E229" s="58"/>
      <c r="F229" s="58">
        <v>4555501</v>
      </c>
      <c r="G229" s="58">
        <f t="shared" si="48"/>
        <v>2242732</v>
      </c>
      <c r="H229" s="58">
        <f t="shared" si="49"/>
        <v>692732</v>
      </c>
      <c r="I229" s="58">
        <v>4556000</v>
      </c>
      <c r="J229" s="58">
        <v>289531</v>
      </c>
      <c r="K229" s="58">
        <v>0</v>
      </c>
      <c r="L229" s="58">
        <v>1550000</v>
      </c>
      <c r="M229" s="58">
        <v>2312769</v>
      </c>
      <c r="N229" s="58">
        <f>VLOOKUP(AD229,'tabla ingresos'!$A$3:$D$15,4,FALSE)</f>
        <v>2000000</v>
      </c>
      <c r="O229" s="58">
        <v>138875.7754601893</v>
      </c>
      <c r="P229" s="58">
        <v>5510000</v>
      </c>
      <c r="Q229" s="58">
        <v>960000</v>
      </c>
      <c r="R229" s="12">
        <v>8638</v>
      </c>
      <c r="S229" s="12" t="s">
        <v>87</v>
      </c>
      <c r="T229" s="12" t="s">
        <v>89</v>
      </c>
      <c r="U229" s="12" t="s">
        <v>10</v>
      </c>
      <c r="V229" s="12">
        <v>4</v>
      </c>
      <c r="W229" s="12">
        <v>0</v>
      </c>
      <c r="X229" s="12">
        <v>0</v>
      </c>
      <c r="Y229" s="59">
        <v>6.3835616438356162</v>
      </c>
      <c r="Z229" s="59">
        <v>47.202739726027396</v>
      </c>
      <c r="AA229" s="12">
        <v>1</v>
      </c>
      <c r="AB229" s="12">
        <v>1</v>
      </c>
      <c r="AC229" s="12">
        <v>1</v>
      </c>
      <c r="AD229" s="12">
        <v>3</v>
      </c>
      <c r="AE229" s="12">
        <v>3</v>
      </c>
      <c r="AF229" s="58" t="s">
        <v>22</v>
      </c>
      <c r="AG229" s="66">
        <f t="shared" si="50"/>
        <v>0.14280225848672978</v>
      </c>
      <c r="AH229" s="67">
        <f t="shared" si="51"/>
        <v>3.3551669999999998</v>
      </c>
      <c r="AI229" s="67">
        <f t="shared" si="52"/>
        <v>0.77092300000000002</v>
      </c>
      <c r="AJ229" s="67">
        <f t="shared" si="53"/>
        <v>0.74757733333333332</v>
      </c>
      <c r="AK229" s="67">
        <f t="shared" si="54"/>
        <v>0.23091066666666665</v>
      </c>
      <c r="AL229" s="67">
        <f t="shared" si="55"/>
        <v>0.32</v>
      </c>
      <c r="AM229" s="59">
        <f>VLOOKUP(AG229,'SCORE TALLER'!$AC$2:$AD$10,2,TRUE)*AM$2</f>
        <v>0</v>
      </c>
      <c r="AN229" s="59">
        <f>VLOOKUP(AD229,'SCORE TALLER'!$W$2:$X$10,2,TRUE)*AN$2</f>
        <v>0.32</v>
      </c>
      <c r="AO229" s="59">
        <f>VLOOKUP(AB229,'SCORE TALLER'!$S$2:$T$10,2,FALSE)*AO$2</f>
        <v>0.05</v>
      </c>
      <c r="AP229" s="59">
        <f>VLOOKUP(AH229,'SCORE TALLER'!$AE$2:$AF$10,2,TRUE)*AP$2</f>
        <v>0</v>
      </c>
      <c r="AQ229" s="59">
        <f>VLOOKUP(AI229,'SCORE TALLER'!$AG$2:$AH$10,2,TRUE)*AQ$2</f>
        <v>0.4</v>
      </c>
      <c r="AR229" s="59">
        <f>VLOOKUP(AC229,'SCORE TALLER'!$U$2:$V$10,2,FALSE)*AR$2</f>
        <v>0.05</v>
      </c>
      <c r="AS229" s="59">
        <f>VLOOKUP(AE229,'SCORE TALLER'!$Y$2:$Z$10,2,FALSE)*AS$2</f>
        <v>0.02</v>
      </c>
      <c r="AT229" s="59">
        <f>VLOOKUP(Z229,'SCORE TALLER'!$O$2:$P$10,2,TRUE)*AT$2</f>
        <v>0.02</v>
      </c>
      <c r="AU229" s="59">
        <f>VLOOKUP(S229,'SCORE TALLER'!$A$2:$B$10,2,FALSE)*AU$2</f>
        <v>0.15000000000000002</v>
      </c>
      <c r="AV229" s="59">
        <f>VLOOKUP(AJ229,'SCORE TALLER'!$AI$2:$AJ$10,2,TRUE)*AV$2</f>
        <v>0.25</v>
      </c>
      <c r="AW229" s="59">
        <f>VLOOKUP(AK229,'SCORE TALLER'!$AK$2:$AL$10,2,TRUE)*AW$2</f>
        <v>0.25</v>
      </c>
      <c r="AX229" s="59">
        <f>VLOOKUP(T229,'SCORE TALLER'!$C$2:$D$10,2,FALSE)*AX$2</f>
        <v>0</v>
      </c>
      <c r="AY229" s="59">
        <f>VLOOKUP(W229,'SCORE TALLER'!$I$2:$J$10,2,TRUE)*AY$2</f>
        <v>0</v>
      </c>
      <c r="AZ229" s="59">
        <f>VLOOKUP(X229,'SCORE TALLER'!$K$2:$L$10,2,TRUE)*AZ$2</f>
        <v>0</v>
      </c>
      <c r="BA229" s="59">
        <f>VLOOKUP(U229,'SCORE TALLER'!$E$2:$F$10,2,FALSE)*BA$2</f>
        <v>0</v>
      </c>
      <c r="BB229" s="59">
        <f>VLOOKUP(Y229,'SCORE TALLER'!$M$2:$N$10,2,TRUE)*BB$2</f>
        <v>0.02</v>
      </c>
      <c r="BC229" s="59">
        <f>VLOOKUP(AA229,'SCORE TALLER'!$Q$2:$R$10,2,FALSE)*BC$2</f>
        <v>0.05</v>
      </c>
      <c r="BD229" s="59">
        <f>VLOOKUP(V229,'SCORE TALLER'!$G$2:$H$10,2,FALSE)*BD$2</f>
        <v>0</v>
      </c>
      <c r="BE229" s="59">
        <f>VLOOKUP(AF229,'SCORE TALLER'!$AA$2:$AB$10,2,FALSE)*BE$2</f>
        <v>0.5</v>
      </c>
      <c r="BF229" s="59">
        <f>VLOOKUP(AL229,'SCORE TALLER'!$AM$2:$AN$10,2,TRUE)*BF$2</f>
        <v>0</v>
      </c>
      <c r="BG229" s="67">
        <f t="shared" si="56"/>
        <v>2.08</v>
      </c>
      <c r="BH229" s="67" t="str">
        <f>VLOOKUP(BG229,'SCORE TALLER'!$AP$2:$AQ$7,2,TRUE)</f>
        <v>3. Medio</v>
      </c>
      <c r="BI229" s="67" t="str">
        <f t="shared" si="61"/>
        <v>LBZ</v>
      </c>
      <c r="BJ229" s="67" t="str">
        <f t="shared" si="61"/>
        <v>A</v>
      </c>
      <c r="BK229" s="67" t="str">
        <f t="shared" si="62"/>
        <v>D</v>
      </c>
      <c r="BL229" s="86">
        <f t="shared" si="59"/>
        <v>692732</v>
      </c>
      <c r="BM229" s="86">
        <f t="shared" si="63"/>
        <v>960000</v>
      </c>
    </row>
    <row r="230" spans="1:65" x14ac:dyDescent="0.3">
      <c r="A230" s="57">
        <v>2044026068</v>
      </c>
      <c r="B230" s="12" t="s">
        <v>368</v>
      </c>
      <c r="C230" s="58" t="s">
        <v>105</v>
      </c>
      <c r="D230" s="58" t="s">
        <v>114</v>
      </c>
      <c r="E230" s="58"/>
      <c r="F230" s="58">
        <v>4204787</v>
      </c>
      <c r="G230" s="58">
        <f t="shared" si="48"/>
        <v>1833358</v>
      </c>
      <c r="H230" s="58">
        <f t="shared" si="49"/>
        <v>1833358</v>
      </c>
      <c r="I230" s="58">
        <v>4204000</v>
      </c>
      <c r="J230" s="58">
        <v>219885</v>
      </c>
      <c r="K230" s="58">
        <v>0</v>
      </c>
      <c r="L230" s="58">
        <v>0</v>
      </c>
      <c r="M230" s="58">
        <v>2371429</v>
      </c>
      <c r="N230" s="58">
        <f>VLOOKUP(AD230,'tabla ingresos'!$A$3:$D$15,4,FALSE)</f>
        <v>2000000</v>
      </c>
      <c r="O230" s="58">
        <v>21287.936434450996</v>
      </c>
      <c r="P230" s="58">
        <v>957000</v>
      </c>
      <c r="Q230" s="58">
        <v>956000</v>
      </c>
      <c r="R230" s="12">
        <v>13052</v>
      </c>
      <c r="S230" s="12" t="s">
        <v>88</v>
      </c>
      <c r="T230" s="12" t="s">
        <v>89</v>
      </c>
      <c r="U230" s="12" t="s">
        <v>10</v>
      </c>
      <c r="V230" s="12">
        <v>4</v>
      </c>
      <c r="W230" s="12">
        <v>0</v>
      </c>
      <c r="X230" s="12">
        <v>0</v>
      </c>
      <c r="Y230" s="59">
        <v>4.4082191780821915</v>
      </c>
      <c r="Z230" s="59">
        <v>27.961643835616439</v>
      </c>
      <c r="AA230" s="12">
        <v>1</v>
      </c>
      <c r="AB230" s="12">
        <v>4</v>
      </c>
      <c r="AC230" s="12">
        <v>1</v>
      </c>
      <c r="AD230" s="12">
        <v>3</v>
      </c>
      <c r="AE230" s="12">
        <v>3</v>
      </c>
      <c r="AF230" s="58" t="s">
        <v>0</v>
      </c>
      <c r="AG230" s="66">
        <f t="shared" si="50"/>
        <v>8.039097881148366E-2</v>
      </c>
      <c r="AH230" s="67">
        <f t="shared" si="51"/>
        <v>1.7205956666666666</v>
      </c>
      <c r="AI230" s="67">
        <f t="shared" si="52"/>
        <v>0.79047633333333334</v>
      </c>
      <c r="AJ230" s="67">
        <f t="shared" si="53"/>
        <v>0.61111933333333335</v>
      </c>
      <c r="AK230" s="67">
        <f t="shared" si="54"/>
        <v>0.61111933333333335</v>
      </c>
      <c r="AL230" s="67">
        <f t="shared" si="55"/>
        <v>0.31866666666666665</v>
      </c>
      <c r="AM230" s="59">
        <f>VLOOKUP(AG230,'SCORE TALLER'!$AC$2:$AD$10,2,TRUE)*AM$2</f>
        <v>0</v>
      </c>
      <c r="AN230" s="59">
        <f>VLOOKUP(AD230,'SCORE TALLER'!$W$2:$X$10,2,TRUE)*AN$2</f>
        <v>0.32</v>
      </c>
      <c r="AO230" s="59">
        <f>VLOOKUP(AB230,'SCORE TALLER'!$S$2:$T$10,2,FALSE)*AO$2</f>
        <v>0.02</v>
      </c>
      <c r="AP230" s="59">
        <f>VLOOKUP(AH230,'SCORE TALLER'!$AE$2:$AF$10,2,TRUE)*AP$2</f>
        <v>0</v>
      </c>
      <c r="AQ230" s="59">
        <f>VLOOKUP(AI230,'SCORE TALLER'!$AG$2:$AH$10,2,TRUE)*AQ$2</f>
        <v>0.4</v>
      </c>
      <c r="AR230" s="59">
        <f>VLOOKUP(AC230,'SCORE TALLER'!$U$2:$V$10,2,FALSE)*AR$2</f>
        <v>0.05</v>
      </c>
      <c r="AS230" s="59">
        <f>VLOOKUP(AE230,'SCORE TALLER'!$Y$2:$Z$10,2,FALSE)*AS$2</f>
        <v>0.02</v>
      </c>
      <c r="AT230" s="59">
        <f>VLOOKUP(Z230,'SCORE TALLER'!$O$2:$P$10,2,TRUE)*AT$2</f>
        <v>0.04</v>
      </c>
      <c r="AU230" s="59">
        <f>VLOOKUP(S230,'SCORE TALLER'!$A$2:$B$10,2,FALSE)*AU$2</f>
        <v>0.25</v>
      </c>
      <c r="AV230" s="59">
        <f>VLOOKUP(AJ230,'SCORE TALLER'!$AI$2:$AJ$10,2,TRUE)*AV$2</f>
        <v>0.25</v>
      </c>
      <c r="AW230" s="59">
        <f>VLOOKUP(AK230,'SCORE TALLER'!$AK$2:$AL$10,2,TRUE)*AW$2</f>
        <v>0.25</v>
      </c>
      <c r="AX230" s="59">
        <f>VLOOKUP(T230,'SCORE TALLER'!$C$2:$D$10,2,FALSE)*AX$2</f>
        <v>0</v>
      </c>
      <c r="AY230" s="59">
        <f>VLOOKUP(W230,'SCORE TALLER'!$I$2:$J$10,2,TRUE)*AY$2</f>
        <v>0</v>
      </c>
      <c r="AZ230" s="59">
        <f>VLOOKUP(X230,'SCORE TALLER'!$K$2:$L$10,2,TRUE)*AZ$2</f>
        <v>0</v>
      </c>
      <c r="BA230" s="59">
        <f>VLOOKUP(U230,'SCORE TALLER'!$E$2:$F$10,2,FALSE)*BA$2</f>
        <v>0</v>
      </c>
      <c r="BB230" s="59">
        <f>VLOOKUP(Y230,'SCORE TALLER'!$M$2:$N$10,2,TRUE)*BB$2</f>
        <v>0.03</v>
      </c>
      <c r="BC230" s="59">
        <f>VLOOKUP(AA230,'SCORE TALLER'!$Q$2:$R$10,2,FALSE)*BC$2</f>
        <v>0.05</v>
      </c>
      <c r="BD230" s="59">
        <f>VLOOKUP(V230,'SCORE TALLER'!$G$2:$H$10,2,FALSE)*BD$2</f>
        <v>0</v>
      </c>
      <c r="BE230" s="59">
        <f>VLOOKUP(AF230,'SCORE TALLER'!$AA$2:$AB$10,2,FALSE)*BE$2</f>
        <v>0.5</v>
      </c>
      <c r="BF230" s="59">
        <f>VLOOKUP(AL230,'SCORE TALLER'!$AM$2:$AN$10,2,TRUE)*BF$2</f>
        <v>0</v>
      </c>
      <c r="BG230" s="67">
        <f t="shared" si="56"/>
        <v>2.1800000000000002</v>
      </c>
      <c r="BH230" s="67" t="str">
        <f>VLOOKUP(BG230,'SCORE TALLER'!$AP$2:$AQ$7,2,TRUE)</f>
        <v>3. Medio</v>
      </c>
      <c r="BI230" s="67" t="str">
        <f t="shared" si="61"/>
        <v>LBZ</v>
      </c>
      <c r="BJ230" s="67" t="str">
        <f t="shared" si="61"/>
        <v>A</v>
      </c>
      <c r="BK230" s="67" t="str">
        <f t="shared" si="62"/>
        <v>E</v>
      </c>
      <c r="BL230" s="86">
        <f t="shared" si="59"/>
        <v>1833358</v>
      </c>
      <c r="BM230" s="86">
        <f t="shared" si="63"/>
        <v>956000</v>
      </c>
    </row>
    <row r="231" spans="1:65" x14ac:dyDescent="0.3">
      <c r="A231" s="57">
        <v>20620468</v>
      </c>
      <c r="B231" s="12" t="s">
        <v>369</v>
      </c>
      <c r="C231" s="58" t="s">
        <v>105</v>
      </c>
      <c r="D231" s="58" t="s">
        <v>114</v>
      </c>
      <c r="E231" s="58">
        <v>80875</v>
      </c>
      <c r="F231" s="58">
        <v>3010000</v>
      </c>
      <c r="G231" s="58">
        <f t="shared" si="48"/>
        <v>1873387</v>
      </c>
      <c r="H231" s="58">
        <f t="shared" si="49"/>
        <v>0</v>
      </c>
      <c r="I231" s="58">
        <v>3010000</v>
      </c>
      <c r="J231" s="58">
        <v>148532</v>
      </c>
      <c r="K231" s="58">
        <v>0</v>
      </c>
      <c r="L231" s="58">
        <v>2316437</v>
      </c>
      <c r="M231" s="58">
        <v>1136613</v>
      </c>
      <c r="N231" s="58">
        <f>VLOOKUP(AD231,'tabla ingresos'!$A$3:$D$15,4,FALSE)</f>
        <v>1000000</v>
      </c>
      <c r="O231" s="58">
        <v>17030.835062869512</v>
      </c>
      <c r="P231" s="58">
        <v>473000</v>
      </c>
      <c r="Q231" s="58">
        <v>473000</v>
      </c>
      <c r="R231" s="12">
        <v>76130</v>
      </c>
      <c r="S231" s="12" t="s">
        <v>87</v>
      </c>
      <c r="T231" s="12" t="s">
        <v>89</v>
      </c>
      <c r="U231" s="12" t="s">
        <v>10</v>
      </c>
      <c r="V231" s="12">
        <v>4</v>
      </c>
      <c r="W231" s="12">
        <v>0</v>
      </c>
      <c r="X231" s="12">
        <v>0</v>
      </c>
      <c r="Y231" s="59">
        <v>3.7205479452054795</v>
      </c>
      <c r="Z231" s="59">
        <v>38.356164383561641</v>
      </c>
      <c r="AA231" s="12">
        <v>2</v>
      </c>
      <c r="AB231" s="12">
        <v>0</v>
      </c>
      <c r="AC231" s="12">
        <v>1</v>
      </c>
      <c r="AD231" s="12">
        <v>2</v>
      </c>
      <c r="AE231" s="12">
        <v>1</v>
      </c>
      <c r="AF231" s="58" t="s">
        <v>0</v>
      </c>
      <c r="AG231" s="66">
        <f t="shared" si="50"/>
        <v>0.11037522337524634</v>
      </c>
      <c r="AH231" s="67">
        <f t="shared" si="51"/>
        <v>2.3220000000000001</v>
      </c>
      <c r="AI231" s="67">
        <f t="shared" si="52"/>
        <v>0.81165866666666664</v>
      </c>
      <c r="AJ231" s="67">
        <f t="shared" si="53"/>
        <v>1.2489246666666667</v>
      </c>
      <c r="AK231" s="67">
        <f t="shared" si="54"/>
        <v>0</v>
      </c>
      <c r="AL231" s="67">
        <f t="shared" si="55"/>
        <v>0.31533333333333335</v>
      </c>
      <c r="AM231" s="59">
        <f>VLOOKUP(AG231,'SCORE TALLER'!$AC$2:$AD$10,2,TRUE)*AM$2</f>
        <v>0</v>
      </c>
      <c r="AN231" s="59">
        <f>VLOOKUP(AD231,'SCORE TALLER'!$W$2:$X$10,2,TRUE)*AN$2</f>
        <v>0.32</v>
      </c>
      <c r="AO231" s="59">
        <f>VLOOKUP(AB231,'SCORE TALLER'!$S$2:$T$10,2,FALSE)*AO$2</f>
        <v>0.05</v>
      </c>
      <c r="AP231" s="59">
        <f>VLOOKUP(AH231,'SCORE TALLER'!$AE$2:$AF$10,2,TRUE)*AP$2</f>
        <v>0</v>
      </c>
      <c r="AQ231" s="59">
        <f>VLOOKUP(AI231,'SCORE TALLER'!$AG$2:$AH$10,2,TRUE)*AQ$2</f>
        <v>0.4</v>
      </c>
      <c r="AR231" s="59">
        <f>VLOOKUP(AC231,'SCORE TALLER'!$U$2:$V$10,2,FALSE)*AR$2</f>
        <v>0.05</v>
      </c>
      <c r="AS231" s="59">
        <f>VLOOKUP(AE231,'SCORE TALLER'!$Y$2:$Z$10,2,FALSE)*AS$2</f>
        <v>0.03</v>
      </c>
      <c r="AT231" s="59">
        <f>VLOOKUP(Z231,'SCORE TALLER'!$O$2:$P$10,2,TRUE)*AT$2</f>
        <v>0.03</v>
      </c>
      <c r="AU231" s="59">
        <f>VLOOKUP(S231,'SCORE TALLER'!$A$2:$B$10,2,FALSE)*AU$2</f>
        <v>0.15000000000000002</v>
      </c>
      <c r="AV231" s="59">
        <f>VLOOKUP(AJ231,'SCORE TALLER'!$AI$2:$AJ$10,2,TRUE)*AV$2</f>
        <v>0.2</v>
      </c>
      <c r="AW231" s="59">
        <f>VLOOKUP(AK231,'SCORE TALLER'!$AK$2:$AL$10,2,TRUE)*AW$2</f>
        <v>0.25</v>
      </c>
      <c r="AX231" s="59">
        <f>VLOOKUP(T231,'SCORE TALLER'!$C$2:$D$10,2,FALSE)*AX$2</f>
        <v>0</v>
      </c>
      <c r="AY231" s="59">
        <f>VLOOKUP(W231,'SCORE TALLER'!$I$2:$J$10,2,TRUE)*AY$2</f>
        <v>0</v>
      </c>
      <c r="AZ231" s="59">
        <f>VLOOKUP(X231,'SCORE TALLER'!$K$2:$L$10,2,TRUE)*AZ$2</f>
        <v>0</v>
      </c>
      <c r="BA231" s="59">
        <f>VLOOKUP(U231,'SCORE TALLER'!$E$2:$F$10,2,FALSE)*BA$2</f>
        <v>0</v>
      </c>
      <c r="BB231" s="59">
        <f>VLOOKUP(Y231,'SCORE TALLER'!$M$2:$N$10,2,TRUE)*BB$2</f>
        <v>0.04</v>
      </c>
      <c r="BC231" s="59">
        <f>VLOOKUP(AA231,'SCORE TALLER'!$Q$2:$R$10,2,FALSE)*BC$2</f>
        <v>0</v>
      </c>
      <c r="BD231" s="59">
        <f>VLOOKUP(V231,'SCORE TALLER'!$G$2:$H$10,2,FALSE)*BD$2</f>
        <v>0</v>
      </c>
      <c r="BE231" s="59">
        <f>VLOOKUP(AF231,'SCORE TALLER'!$AA$2:$AB$10,2,FALSE)*BE$2</f>
        <v>0.5</v>
      </c>
      <c r="BF231" s="59">
        <f>VLOOKUP(AL231,'SCORE TALLER'!$AM$2:$AN$10,2,TRUE)*BF$2</f>
        <v>0</v>
      </c>
      <c r="BG231" s="67">
        <f t="shared" si="56"/>
        <v>2.0200000000000005</v>
      </c>
      <c r="BH231" s="67" t="str">
        <f>VLOOKUP(BG231,'SCORE TALLER'!$AP$2:$AQ$7,2,TRUE)</f>
        <v>3. Medio</v>
      </c>
      <c r="BI231" s="67" t="str">
        <f t="shared" si="61"/>
        <v>LBZ</v>
      </c>
      <c r="BJ231" s="67" t="str">
        <f t="shared" si="61"/>
        <v>A</v>
      </c>
      <c r="BK231" s="67" t="str">
        <f t="shared" si="62"/>
        <v>E</v>
      </c>
      <c r="BL231" s="86">
        <f t="shared" si="59"/>
        <v>0</v>
      </c>
      <c r="BM231" s="86">
        <f t="shared" si="63"/>
        <v>473000</v>
      </c>
    </row>
    <row r="232" spans="1:65" x14ac:dyDescent="0.3">
      <c r="A232" s="57">
        <v>2224888480</v>
      </c>
      <c r="B232" s="12" t="s">
        <v>370</v>
      </c>
      <c r="C232" s="58" t="s">
        <v>105</v>
      </c>
      <c r="D232" s="58" t="s">
        <v>115</v>
      </c>
      <c r="E232" s="58"/>
      <c r="F232" s="58">
        <v>3183624</v>
      </c>
      <c r="G232" s="58">
        <f t="shared" si="48"/>
        <v>2175920</v>
      </c>
      <c r="H232" s="58">
        <f t="shared" si="49"/>
        <v>2175920</v>
      </c>
      <c r="I232" s="58">
        <v>3184000</v>
      </c>
      <c r="J232" s="58">
        <v>152996</v>
      </c>
      <c r="K232" s="58">
        <v>0</v>
      </c>
      <c r="L232" s="58">
        <v>0</v>
      </c>
      <c r="M232" s="58">
        <v>1007704</v>
      </c>
      <c r="N232" s="58">
        <f>VLOOKUP(AD232,'tabla ingresos'!$A$3:$D$15,4,FALSE)</f>
        <v>1000000</v>
      </c>
      <c r="O232" s="58">
        <v>17030.835062869512</v>
      </c>
      <c r="P232" s="58">
        <v>473000</v>
      </c>
      <c r="Q232" s="58">
        <v>473000</v>
      </c>
      <c r="R232" s="12">
        <v>76130</v>
      </c>
      <c r="S232" s="12" t="s">
        <v>88</v>
      </c>
      <c r="T232" s="12" t="s">
        <v>89</v>
      </c>
      <c r="U232" s="12" t="s">
        <v>10</v>
      </c>
      <c r="V232" s="12">
        <v>4</v>
      </c>
      <c r="W232" s="12">
        <v>0</v>
      </c>
      <c r="X232" s="12">
        <v>0</v>
      </c>
      <c r="Y232" s="59">
        <v>3.2602739726027399</v>
      </c>
      <c r="Z232" s="59">
        <v>29.172602739726027</v>
      </c>
      <c r="AA232" s="12">
        <v>2</v>
      </c>
      <c r="AB232" s="12">
        <v>0</v>
      </c>
      <c r="AC232" s="12">
        <v>1</v>
      </c>
      <c r="AD232" s="12">
        <v>2</v>
      </c>
      <c r="AE232" s="12">
        <v>1</v>
      </c>
      <c r="AF232" s="58" t="s">
        <v>0</v>
      </c>
      <c r="AG232" s="66">
        <f t="shared" si="50"/>
        <v>0.11335122337524633</v>
      </c>
      <c r="AH232" s="67">
        <f t="shared" si="51"/>
        <v>2.4377493333333335</v>
      </c>
      <c r="AI232" s="67">
        <f t="shared" si="52"/>
        <v>0.67180266666666666</v>
      </c>
      <c r="AJ232" s="67">
        <f t="shared" si="53"/>
        <v>1.4506133333333333</v>
      </c>
      <c r="AK232" s="67">
        <f t="shared" si="54"/>
        <v>1.4506133333333333</v>
      </c>
      <c r="AL232" s="67">
        <f t="shared" si="55"/>
        <v>0.31533333333333335</v>
      </c>
      <c r="AM232" s="59">
        <f>VLOOKUP(AG232,'SCORE TALLER'!$AC$2:$AD$10,2,TRUE)*AM$2</f>
        <v>0</v>
      </c>
      <c r="AN232" s="59">
        <f>VLOOKUP(AD232,'SCORE TALLER'!$W$2:$X$10,2,TRUE)*AN$2</f>
        <v>0.32</v>
      </c>
      <c r="AO232" s="59">
        <f>VLOOKUP(AB232,'SCORE TALLER'!$S$2:$T$10,2,FALSE)*AO$2</f>
        <v>0.05</v>
      </c>
      <c r="AP232" s="59">
        <f>VLOOKUP(AH232,'SCORE TALLER'!$AE$2:$AF$10,2,TRUE)*AP$2</f>
        <v>0</v>
      </c>
      <c r="AQ232" s="59">
        <f>VLOOKUP(AI232,'SCORE TALLER'!$AG$2:$AH$10,2,TRUE)*AQ$2</f>
        <v>0.4</v>
      </c>
      <c r="AR232" s="59">
        <f>VLOOKUP(AC232,'SCORE TALLER'!$U$2:$V$10,2,FALSE)*AR$2</f>
        <v>0.05</v>
      </c>
      <c r="AS232" s="59">
        <f>VLOOKUP(AE232,'SCORE TALLER'!$Y$2:$Z$10,2,FALSE)*AS$2</f>
        <v>0.03</v>
      </c>
      <c r="AT232" s="59">
        <f>VLOOKUP(Z232,'SCORE TALLER'!$O$2:$P$10,2,TRUE)*AT$2</f>
        <v>0.04</v>
      </c>
      <c r="AU232" s="59">
        <f>VLOOKUP(S232,'SCORE TALLER'!$A$2:$B$10,2,FALSE)*AU$2</f>
        <v>0.25</v>
      </c>
      <c r="AV232" s="59">
        <f>VLOOKUP(AJ232,'SCORE TALLER'!$AI$2:$AJ$10,2,TRUE)*AV$2</f>
        <v>0.2</v>
      </c>
      <c r="AW232" s="59">
        <f>VLOOKUP(AK232,'SCORE TALLER'!$AK$2:$AL$10,2,TRUE)*AW$2</f>
        <v>0.2</v>
      </c>
      <c r="AX232" s="59">
        <f>VLOOKUP(T232,'SCORE TALLER'!$C$2:$D$10,2,FALSE)*AX$2</f>
        <v>0</v>
      </c>
      <c r="AY232" s="59">
        <f>VLOOKUP(W232,'SCORE TALLER'!$I$2:$J$10,2,TRUE)*AY$2</f>
        <v>0</v>
      </c>
      <c r="AZ232" s="59">
        <f>VLOOKUP(X232,'SCORE TALLER'!$K$2:$L$10,2,TRUE)*AZ$2</f>
        <v>0</v>
      </c>
      <c r="BA232" s="59">
        <f>VLOOKUP(U232,'SCORE TALLER'!$E$2:$F$10,2,FALSE)*BA$2</f>
        <v>0</v>
      </c>
      <c r="BB232" s="59">
        <f>VLOOKUP(Y232,'SCORE TALLER'!$M$2:$N$10,2,TRUE)*BB$2</f>
        <v>0.04</v>
      </c>
      <c r="BC232" s="59">
        <f>VLOOKUP(AA232,'SCORE TALLER'!$Q$2:$R$10,2,FALSE)*BC$2</f>
        <v>0</v>
      </c>
      <c r="BD232" s="59">
        <f>VLOOKUP(V232,'SCORE TALLER'!$G$2:$H$10,2,FALSE)*BD$2</f>
        <v>0</v>
      </c>
      <c r="BE232" s="59">
        <f>VLOOKUP(AF232,'SCORE TALLER'!$AA$2:$AB$10,2,FALSE)*BE$2</f>
        <v>0.5</v>
      </c>
      <c r="BF232" s="59">
        <f>VLOOKUP(AL232,'SCORE TALLER'!$AM$2:$AN$10,2,TRUE)*BF$2</f>
        <v>0</v>
      </c>
      <c r="BG232" s="67">
        <f t="shared" si="56"/>
        <v>2.08</v>
      </c>
      <c r="BH232" s="67" t="str">
        <f>VLOOKUP(BG232,'SCORE TALLER'!$AP$2:$AQ$7,2,TRUE)</f>
        <v>3. Medio</v>
      </c>
      <c r="BI232" s="67" t="str">
        <f t="shared" si="61"/>
        <v>LBZ</v>
      </c>
      <c r="BJ232" s="67" t="str">
        <f t="shared" si="61"/>
        <v>A</v>
      </c>
      <c r="BK232" s="67" t="str">
        <f t="shared" si="62"/>
        <v>E</v>
      </c>
      <c r="BL232" s="86">
        <f t="shared" si="59"/>
        <v>2175920</v>
      </c>
      <c r="BM232" s="86">
        <f t="shared" si="63"/>
        <v>473000</v>
      </c>
    </row>
    <row r="233" spans="1:65" x14ac:dyDescent="0.3">
      <c r="A233" s="57">
        <v>20626244</v>
      </c>
      <c r="B233" s="12" t="s">
        <v>371</v>
      </c>
      <c r="C233" s="58" t="s">
        <v>105</v>
      </c>
      <c r="D233" s="58" t="s">
        <v>114</v>
      </c>
      <c r="E233" s="58"/>
      <c r="F233" s="58">
        <v>2218704</v>
      </c>
      <c r="G233" s="58">
        <f t="shared" si="48"/>
        <v>1124084</v>
      </c>
      <c r="H233" s="58">
        <f t="shared" si="49"/>
        <v>1124084</v>
      </c>
      <c r="I233" s="58">
        <v>2219000</v>
      </c>
      <c r="J233" s="58">
        <v>113496</v>
      </c>
      <c r="K233" s="58">
        <v>0</v>
      </c>
      <c r="L233" s="58">
        <v>0</v>
      </c>
      <c r="M233" s="58">
        <v>1094620</v>
      </c>
      <c r="N233" s="58">
        <f>VLOOKUP(AD233,'tabla ingresos'!$A$3:$D$15,4,FALSE)</f>
        <v>2000000</v>
      </c>
      <c r="O233" s="58">
        <v>92197.203604825641</v>
      </c>
      <c r="P233" s="58">
        <v>2350000</v>
      </c>
      <c r="Q233" s="58">
        <v>938000</v>
      </c>
      <c r="R233" s="12">
        <v>20060</v>
      </c>
      <c r="S233" s="12" t="s">
        <v>88</v>
      </c>
      <c r="T233" s="12" t="s">
        <v>89</v>
      </c>
      <c r="U233" s="12" t="s">
        <v>10</v>
      </c>
      <c r="V233" s="12">
        <v>4</v>
      </c>
      <c r="W233" s="12">
        <v>0</v>
      </c>
      <c r="X233" s="12">
        <v>0</v>
      </c>
      <c r="Y233" s="59">
        <v>2.7780821917808218</v>
      </c>
      <c r="Z233" s="59">
        <v>48.835616438356162</v>
      </c>
      <c r="AA233" s="12">
        <v>1</v>
      </c>
      <c r="AB233" s="12">
        <v>2</v>
      </c>
      <c r="AC233" s="12">
        <v>1</v>
      </c>
      <c r="AD233" s="12">
        <v>3</v>
      </c>
      <c r="AE233" s="12">
        <v>2</v>
      </c>
      <c r="AF233" s="58" t="s">
        <v>0</v>
      </c>
      <c r="AG233" s="66">
        <f t="shared" si="50"/>
        <v>6.8564401201608546E-2</v>
      </c>
      <c r="AH233" s="67">
        <f t="shared" si="51"/>
        <v>1.5229013333333334</v>
      </c>
      <c r="AI233" s="67">
        <f t="shared" si="52"/>
        <v>0.36487333333333333</v>
      </c>
      <c r="AJ233" s="67">
        <f t="shared" si="53"/>
        <v>0.37469466666666668</v>
      </c>
      <c r="AK233" s="67">
        <f t="shared" si="54"/>
        <v>0.37469466666666668</v>
      </c>
      <c r="AL233" s="67">
        <f t="shared" si="55"/>
        <v>0.31266666666666665</v>
      </c>
      <c r="AM233" s="59">
        <f>VLOOKUP(AG233,'SCORE TALLER'!$AC$2:$AD$10,2,TRUE)*AM$2</f>
        <v>0</v>
      </c>
      <c r="AN233" s="59">
        <f>VLOOKUP(AD233,'SCORE TALLER'!$W$2:$X$10,2,TRUE)*AN$2</f>
        <v>0.32</v>
      </c>
      <c r="AO233" s="59">
        <f>VLOOKUP(AB233,'SCORE TALLER'!$S$2:$T$10,2,FALSE)*AO$2</f>
        <v>0.04</v>
      </c>
      <c r="AP233" s="59">
        <f>VLOOKUP(AH233,'SCORE TALLER'!$AE$2:$AF$10,2,TRUE)*AP$2</f>
        <v>0</v>
      </c>
      <c r="AQ233" s="59">
        <f>VLOOKUP(AI233,'SCORE TALLER'!$AG$2:$AH$10,2,TRUE)*AQ$2</f>
        <v>0.4</v>
      </c>
      <c r="AR233" s="59">
        <f>VLOOKUP(AC233,'SCORE TALLER'!$U$2:$V$10,2,FALSE)*AR$2</f>
        <v>0.05</v>
      </c>
      <c r="AS233" s="59">
        <f>VLOOKUP(AE233,'SCORE TALLER'!$Y$2:$Z$10,2,FALSE)*AS$2</f>
        <v>0.01</v>
      </c>
      <c r="AT233" s="59">
        <f>VLOOKUP(Z233,'SCORE TALLER'!$O$2:$P$10,2,TRUE)*AT$2</f>
        <v>0.02</v>
      </c>
      <c r="AU233" s="59">
        <f>VLOOKUP(S233,'SCORE TALLER'!$A$2:$B$10,2,FALSE)*AU$2</f>
        <v>0.25</v>
      </c>
      <c r="AV233" s="59">
        <f>VLOOKUP(AJ233,'SCORE TALLER'!$AI$2:$AJ$10,2,TRUE)*AV$2</f>
        <v>0.25</v>
      </c>
      <c r="AW233" s="59">
        <f>VLOOKUP(AK233,'SCORE TALLER'!$AK$2:$AL$10,2,TRUE)*AW$2</f>
        <v>0.25</v>
      </c>
      <c r="AX233" s="59">
        <f>VLOOKUP(T233,'SCORE TALLER'!$C$2:$D$10,2,FALSE)*AX$2</f>
        <v>0</v>
      </c>
      <c r="AY233" s="59">
        <f>VLOOKUP(W233,'SCORE TALLER'!$I$2:$J$10,2,TRUE)*AY$2</f>
        <v>0</v>
      </c>
      <c r="AZ233" s="59">
        <f>VLOOKUP(X233,'SCORE TALLER'!$K$2:$L$10,2,TRUE)*AZ$2</f>
        <v>0</v>
      </c>
      <c r="BA233" s="59">
        <f>VLOOKUP(U233,'SCORE TALLER'!$E$2:$F$10,2,FALSE)*BA$2</f>
        <v>0</v>
      </c>
      <c r="BB233" s="59">
        <f>VLOOKUP(Y233,'SCORE TALLER'!$M$2:$N$10,2,TRUE)*BB$2</f>
        <v>0.04</v>
      </c>
      <c r="BC233" s="59">
        <f>VLOOKUP(AA233,'SCORE TALLER'!$Q$2:$R$10,2,FALSE)*BC$2</f>
        <v>0.05</v>
      </c>
      <c r="BD233" s="59">
        <f>VLOOKUP(V233,'SCORE TALLER'!$G$2:$H$10,2,FALSE)*BD$2</f>
        <v>0</v>
      </c>
      <c r="BE233" s="59">
        <f>VLOOKUP(AF233,'SCORE TALLER'!$AA$2:$AB$10,2,FALSE)*BE$2</f>
        <v>0.5</v>
      </c>
      <c r="BF233" s="59">
        <f>VLOOKUP(AL233,'SCORE TALLER'!$AM$2:$AN$10,2,TRUE)*BF$2</f>
        <v>0</v>
      </c>
      <c r="BG233" s="67">
        <f t="shared" si="56"/>
        <v>2.1800000000000002</v>
      </c>
      <c r="BH233" s="67" t="str">
        <f>VLOOKUP(BG233,'SCORE TALLER'!$AP$2:$AQ$7,2,TRUE)</f>
        <v>3. Medio</v>
      </c>
      <c r="BI233" s="67" t="str">
        <f t="shared" si="61"/>
        <v>LBZ</v>
      </c>
      <c r="BJ233" s="67" t="str">
        <f t="shared" si="61"/>
        <v>A</v>
      </c>
      <c r="BK233" s="67" t="str">
        <f t="shared" si="62"/>
        <v>E</v>
      </c>
      <c r="BL233" s="86">
        <f t="shared" si="59"/>
        <v>1124084</v>
      </c>
      <c r="BM233" s="86">
        <f t="shared" si="63"/>
        <v>938000</v>
      </c>
    </row>
    <row r="234" spans="1:65" x14ac:dyDescent="0.3">
      <c r="A234" s="57">
        <v>2224668022</v>
      </c>
      <c r="B234" s="12" t="s">
        <v>372</v>
      </c>
      <c r="C234" s="58" t="s">
        <v>105</v>
      </c>
      <c r="D234" s="58" t="s">
        <v>115</v>
      </c>
      <c r="E234" s="58">
        <v>440312</v>
      </c>
      <c r="F234" s="58">
        <v>8197857</v>
      </c>
      <c r="G234" s="58">
        <f t="shared" si="48"/>
        <v>3990000</v>
      </c>
      <c r="H234" s="58">
        <f t="shared" si="49"/>
        <v>0</v>
      </c>
      <c r="I234" s="58">
        <v>6260000</v>
      </c>
      <c r="J234" s="58">
        <v>502999</v>
      </c>
      <c r="K234" s="58">
        <v>0</v>
      </c>
      <c r="L234" s="58">
        <v>4400000</v>
      </c>
      <c r="M234" s="58">
        <v>4207857</v>
      </c>
      <c r="N234" s="58">
        <f>VLOOKUP(AD234,'tabla ingresos'!$A$3:$D$15,4,FALSE)</f>
        <v>1000000</v>
      </c>
      <c r="O234" s="58">
        <v>17654.783669009168</v>
      </c>
      <c r="P234" s="58">
        <v>450000</v>
      </c>
      <c r="Q234" s="58">
        <v>450000</v>
      </c>
      <c r="R234" s="12">
        <v>76001</v>
      </c>
      <c r="S234" s="12" t="s">
        <v>87</v>
      </c>
      <c r="T234" s="12" t="s">
        <v>89</v>
      </c>
      <c r="U234" s="12" t="s">
        <v>10</v>
      </c>
      <c r="V234" s="12">
        <v>4</v>
      </c>
      <c r="W234" s="12">
        <v>0</v>
      </c>
      <c r="X234" s="12">
        <v>0</v>
      </c>
      <c r="Y234" s="59">
        <v>2.2246575342465755</v>
      </c>
      <c r="Z234" s="59">
        <v>27.452054794520549</v>
      </c>
      <c r="AA234" s="12">
        <v>2</v>
      </c>
      <c r="AB234" s="12">
        <v>2</v>
      </c>
      <c r="AC234" s="12">
        <v>3</v>
      </c>
      <c r="AD234" s="12">
        <v>2</v>
      </c>
      <c r="AE234" s="12">
        <v>5</v>
      </c>
      <c r="AF234" s="58" t="s">
        <v>22</v>
      </c>
      <c r="AG234" s="66">
        <f t="shared" si="50"/>
        <v>0.34710252244600609</v>
      </c>
      <c r="AH234" s="67">
        <f t="shared" si="51"/>
        <v>5.7652380000000001</v>
      </c>
      <c r="AI234" s="67">
        <f t="shared" si="52"/>
        <v>3.0987793333333333</v>
      </c>
      <c r="AJ234" s="67">
        <f t="shared" si="53"/>
        <v>2.66</v>
      </c>
      <c r="AK234" s="67">
        <f t="shared" si="54"/>
        <v>0</v>
      </c>
      <c r="AL234" s="67">
        <f t="shared" si="55"/>
        <v>0.3</v>
      </c>
      <c r="AM234" s="59">
        <f>VLOOKUP(AG234,'SCORE TALLER'!$AC$2:$AD$10,2,TRUE)*AM$2</f>
        <v>0</v>
      </c>
      <c r="AN234" s="59">
        <f>VLOOKUP(AD234,'SCORE TALLER'!$W$2:$X$10,2,TRUE)*AN$2</f>
        <v>0.32</v>
      </c>
      <c r="AO234" s="59">
        <f>VLOOKUP(AB234,'SCORE TALLER'!$S$2:$T$10,2,FALSE)*AO$2</f>
        <v>0.04</v>
      </c>
      <c r="AP234" s="59">
        <f>VLOOKUP(AH234,'SCORE TALLER'!$AE$2:$AF$10,2,TRUE)*AP$2</f>
        <v>0.08</v>
      </c>
      <c r="AQ234" s="59">
        <f>VLOOKUP(AI234,'SCORE TALLER'!$AG$2:$AH$10,2,TRUE)*AQ$2</f>
        <v>0.16</v>
      </c>
      <c r="AR234" s="59">
        <f>VLOOKUP(AC234,'SCORE TALLER'!$U$2:$V$10,2,FALSE)*AR$2</f>
        <v>0.03</v>
      </c>
      <c r="AS234" s="59">
        <f>VLOOKUP(AE234,'SCORE TALLER'!$Y$2:$Z$10,2,FALSE)*AS$2</f>
        <v>0.04</v>
      </c>
      <c r="AT234" s="59">
        <f>VLOOKUP(Z234,'SCORE TALLER'!$O$2:$P$10,2,TRUE)*AT$2</f>
        <v>0.04</v>
      </c>
      <c r="AU234" s="59">
        <f>VLOOKUP(S234,'SCORE TALLER'!$A$2:$B$10,2,FALSE)*AU$2</f>
        <v>0.15000000000000002</v>
      </c>
      <c r="AV234" s="59">
        <f>VLOOKUP(AJ234,'SCORE TALLER'!$AI$2:$AJ$10,2,TRUE)*AV$2</f>
        <v>0.15000000000000002</v>
      </c>
      <c r="AW234" s="59">
        <f>VLOOKUP(AK234,'SCORE TALLER'!$AK$2:$AL$10,2,TRUE)*AW$2</f>
        <v>0.25</v>
      </c>
      <c r="AX234" s="59">
        <f>VLOOKUP(T234,'SCORE TALLER'!$C$2:$D$10,2,FALSE)*AX$2</f>
        <v>0</v>
      </c>
      <c r="AY234" s="59">
        <f>VLOOKUP(W234,'SCORE TALLER'!$I$2:$J$10,2,TRUE)*AY$2</f>
        <v>0</v>
      </c>
      <c r="AZ234" s="59">
        <f>VLOOKUP(X234,'SCORE TALLER'!$K$2:$L$10,2,TRUE)*AZ$2</f>
        <v>0</v>
      </c>
      <c r="BA234" s="59">
        <f>VLOOKUP(U234,'SCORE TALLER'!$E$2:$F$10,2,FALSE)*BA$2</f>
        <v>0</v>
      </c>
      <c r="BB234" s="59">
        <f>VLOOKUP(Y234,'SCORE TALLER'!$M$2:$N$10,2,TRUE)*BB$2</f>
        <v>0.04</v>
      </c>
      <c r="BC234" s="59">
        <f>VLOOKUP(AA234,'SCORE TALLER'!$Q$2:$R$10,2,FALSE)*BC$2</f>
        <v>0</v>
      </c>
      <c r="BD234" s="59">
        <f>VLOOKUP(V234,'SCORE TALLER'!$G$2:$H$10,2,FALSE)*BD$2</f>
        <v>0</v>
      </c>
      <c r="BE234" s="59">
        <f>VLOOKUP(AF234,'SCORE TALLER'!$AA$2:$AB$10,2,FALSE)*BE$2</f>
        <v>0.5</v>
      </c>
      <c r="BF234" s="59">
        <f>VLOOKUP(AL234,'SCORE TALLER'!$AM$2:$AN$10,2,TRUE)*BF$2</f>
        <v>0</v>
      </c>
      <c r="BG234" s="67">
        <f t="shared" si="56"/>
        <v>1.8000000000000003</v>
      </c>
      <c r="BH234" s="67" t="str">
        <f>VLOOKUP(BG234,'SCORE TALLER'!$AP$2:$AQ$7,2,TRUE)</f>
        <v>2. Normal</v>
      </c>
      <c r="BI234" s="67" t="str">
        <f t="shared" si="61"/>
        <v>LBZ</v>
      </c>
      <c r="BJ234" s="67" t="str">
        <f t="shared" si="61"/>
        <v>A</v>
      </c>
      <c r="BK234" s="67" t="str">
        <f t="shared" si="62"/>
        <v>D</v>
      </c>
      <c r="BL234" s="86">
        <f t="shared" si="59"/>
        <v>0</v>
      </c>
      <c r="BM234" s="86">
        <f t="shared" si="63"/>
        <v>450000</v>
      </c>
    </row>
    <row r="235" spans="1:65" x14ac:dyDescent="0.3">
      <c r="A235" s="57">
        <v>2048488824</v>
      </c>
      <c r="B235" s="12" t="s">
        <v>373</v>
      </c>
      <c r="C235" s="58" t="s">
        <v>105</v>
      </c>
      <c r="D235" s="58" t="s">
        <v>114</v>
      </c>
      <c r="E235" s="58">
        <v>274100</v>
      </c>
      <c r="F235" s="58">
        <v>2370000</v>
      </c>
      <c r="G235" s="58">
        <f t="shared" si="48"/>
        <v>1991182</v>
      </c>
      <c r="H235" s="58">
        <f t="shared" si="49"/>
        <v>1991182</v>
      </c>
      <c r="I235" s="58">
        <v>2370000</v>
      </c>
      <c r="J235" s="58">
        <v>113011</v>
      </c>
      <c r="K235" s="58">
        <v>0</v>
      </c>
      <c r="L235" s="58">
        <v>0</v>
      </c>
      <c r="M235" s="58">
        <v>378818</v>
      </c>
      <c r="N235" s="58">
        <f>VLOOKUP(AD235,'tabla ingresos'!$A$3:$D$15,4,FALSE)</f>
        <v>1000000</v>
      </c>
      <c r="O235" s="58">
        <v>90653.739311275494</v>
      </c>
      <c r="P235" s="58">
        <v>3750000</v>
      </c>
      <c r="Q235" s="58">
        <v>426000</v>
      </c>
      <c r="R235" s="12">
        <v>13001</v>
      </c>
      <c r="S235" s="12" t="s">
        <v>88</v>
      </c>
      <c r="T235" s="12" t="s">
        <v>89</v>
      </c>
      <c r="U235" s="12" t="s">
        <v>10</v>
      </c>
      <c r="V235" s="12">
        <v>4</v>
      </c>
      <c r="W235" s="12">
        <v>0</v>
      </c>
      <c r="X235" s="12">
        <v>0</v>
      </c>
      <c r="Y235" s="59">
        <v>1.167123287671233</v>
      </c>
      <c r="Z235" s="59">
        <v>34.536986301369865</v>
      </c>
      <c r="AA235" s="12">
        <v>2</v>
      </c>
      <c r="AB235" s="12">
        <v>3</v>
      </c>
      <c r="AC235" s="12">
        <v>1</v>
      </c>
      <c r="AD235" s="12">
        <v>2</v>
      </c>
      <c r="AE235" s="12">
        <v>1</v>
      </c>
      <c r="AF235" s="58" t="s">
        <v>22</v>
      </c>
      <c r="AG235" s="66">
        <f t="shared" si="50"/>
        <v>0.13577649287418364</v>
      </c>
      <c r="AH235" s="67">
        <f t="shared" si="51"/>
        <v>4.08</v>
      </c>
      <c r="AI235" s="67">
        <f t="shared" si="52"/>
        <v>0.43527866666666665</v>
      </c>
      <c r="AJ235" s="67">
        <f t="shared" si="53"/>
        <v>1.3274546666666667</v>
      </c>
      <c r="AK235" s="67">
        <f t="shared" si="54"/>
        <v>1.3274546666666667</v>
      </c>
      <c r="AL235" s="67">
        <f t="shared" si="55"/>
        <v>0.28399999999999997</v>
      </c>
      <c r="AM235" s="59">
        <f>VLOOKUP(AG235,'SCORE TALLER'!$AC$2:$AD$10,2,TRUE)*AM$2</f>
        <v>0</v>
      </c>
      <c r="AN235" s="59">
        <f>VLOOKUP(AD235,'SCORE TALLER'!$W$2:$X$10,2,TRUE)*AN$2</f>
        <v>0.32</v>
      </c>
      <c r="AO235" s="59">
        <f>VLOOKUP(AB235,'SCORE TALLER'!$S$2:$T$10,2,FALSE)*AO$2</f>
        <v>0.03</v>
      </c>
      <c r="AP235" s="59">
        <f>VLOOKUP(AH235,'SCORE TALLER'!$AE$2:$AF$10,2,TRUE)*AP$2</f>
        <v>0</v>
      </c>
      <c r="AQ235" s="59">
        <f>VLOOKUP(AI235,'SCORE TALLER'!$AG$2:$AH$10,2,TRUE)*AQ$2</f>
        <v>0.4</v>
      </c>
      <c r="AR235" s="59">
        <f>VLOOKUP(AC235,'SCORE TALLER'!$U$2:$V$10,2,FALSE)*AR$2</f>
        <v>0.05</v>
      </c>
      <c r="AS235" s="59">
        <f>VLOOKUP(AE235,'SCORE TALLER'!$Y$2:$Z$10,2,FALSE)*AS$2</f>
        <v>0.03</v>
      </c>
      <c r="AT235" s="59">
        <f>VLOOKUP(Z235,'SCORE TALLER'!$O$2:$P$10,2,TRUE)*AT$2</f>
        <v>0.04</v>
      </c>
      <c r="AU235" s="59">
        <f>VLOOKUP(S235,'SCORE TALLER'!$A$2:$B$10,2,FALSE)*AU$2</f>
        <v>0.25</v>
      </c>
      <c r="AV235" s="59">
        <f>VLOOKUP(AJ235,'SCORE TALLER'!$AI$2:$AJ$10,2,TRUE)*AV$2</f>
        <v>0.2</v>
      </c>
      <c r="AW235" s="59">
        <f>VLOOKUP(AK235,'SCORE TALLER'!$AK$2:$AL$10,2,TRUE)*AW$2</f>
        <v>0.2</v>
      </c>
      <c r="AX235" s="59">
        <f>VLOOKUP(T235,'SCORE TALLER'!$C$2:$D$10,2,FALSE)*AX$2</f>
        <v>0</v>
      </c>
      <c r="AY235" s="59">
        <f>VLOOKUP(W235,'SCORE TALLER'!$I$2:$J$10,2,TRUE)*AY$2</f>
        <v>0</v>
      </c>
      <c r="AZ235" s="59">
        <f>VLOOKUP(X235,'SCORE TALLER'!$K$2:$L$10,2,TRUE)*AZ$2</f>
        <v>0</v>
      </c>
      <c r="BA235" s="59">
        <f>VLOOKUP(U235,'SCORE TALLER'!$E$2:$F$10,2,FALSE)*BA$2</f>
        <v>0</v>
      </c>
      <c r="BB235" s="59">
        <f>VLOOKUP(Y235,'SCORE TALLER'!$M$2:$N$10,2,TRUE)*BB$2</f>
        <v>0.05</v>
      </c>
      <c r="BC235" s="59">
        <f>VLOOKUP(AA235,'SCORE TALLER'!$Q$2:$R$10,2,FALSE)*BC$2</f>
        <v>0</v>
      </c>
      <c r="BD235" s="59">
        <f>VLOOKUP(V235,'SCORE TALLER'!$G$2:$H$10,2,FALSE)*BD$2</f>
        <v>0</v>
      </c>
      <c r="BE235" s="59">
        <f>VLOOKUP(AF235,'SCORE TALLER'!$AA$2:$AB$10,2,FALSE)*BE$2</f>
        <v>0.5</v>
      </c>
      <c r="BF235" s="59">
        <f>VLOOKUP(AL235,'SCORE TALLER'!$AM$2:$AN$10,2,TRUE)*BF$2</f>
        <v>0</v>
      </c>
      <c r="BG235" s="67">
        <f t="shared" si="56"/>
        <v>2.0700000000000003</v>
      </c>
      <c r="BH235" s="67" t="str">
        <f>VLOOKUP(BG235,'SCORE TALLER'!$AP$2:$AQ$7,2,TRUE)</f>
        <v>3. Medio</v>
      </c>
      <c r="BI235" s="67" t="str">
        <f t="shared" si="61"/>
        <v>LBZ</v>
      </c>
      <c r="BJ235" s="67" t="str">
        <f t="shared" si="61"/>
        <v>A</v>
      </c>
      <c r="BK235" s="67" t="str">
        <f t="shared" si="62"/>
        <v>D</v>
      </c>
      <c r="BL235" s="86">
        <f t="shared" si="59"/>
        <v>1991182</v>
      </c>
      <c r="BM235" s="86">
        <f t="shared" si="63"/>
        <v>426000</v>
      </c>
    </row>
    <row r="236" spans="1:65" x14ac:dyDescent="0.3">
      <c r="A236" s="57">
        <v>20042460</v>
      </c>
      <c r="B236" s="12" t="s">
        <v>374</v>
      </c>
      <c r="C236" s="58" t="s">
        <v>105</v>
      </c>
      <c r="D236" s="58" t="s">
        <v>30</v>
      </c>
      <c r="E236" s="58">
        <v>250833</v>
      </c>
      <c r="F236" s="58">
        <v>7255249</v>
      </c>
      <c r="G236" s="58">
        <f t="shared" si="48"/>
        <v>5067629</v>
      </c>
      <c r="H236" s="58">
        <f t="shared" si="49"/>
        <v>5067629</v>
      </c>
      <c r="I236" s="58">
        <v>7255000</v>
      </c>
      <c r="J236" s="58">
        <v>269248</v>
      </c>
      <c r="K236" s="58">
        <v>0</v>
      </c>
      <c r="L236" s="58">
        <v>0</v>
      </c>
      <c r="M236" s="58">
        <v>2187620</v>
      </c>
      <c r="N236" s="58">
        <f>VLOOKUP(AD236,'tabla ingresos'!$A$3:$D$15,4,FALSE)</f>
        <v>2000000</v>
      </c>
      <c r="O236" s="58">
        <v>30353.05276532557</v>
      </c>
      <c r="P236" s="58">
        <v>843000</v>
      </c>
      <c r="Q236" s="58">
        <v>843000</v>
      </c>
      <c r="R236" s="12">
        <v>68307</v>
      </c>
      <c r="S236" s="12" t="s">
        <v>88</v>
      </c>
      <c r="T236" s="12" t="s">
        <v>89</v>
      </c>
      <c r="U236" s="12" t="s">
        <v>10</v>
      </c>
      <c r="V236" s="12">
        <v>4</v>
      </c>
      <c r="W236" s="12">
        <v>0</v>
      </c>
      <c r="X236" s="12">
        <v>0</v>
      </c>
      <c r="Y236" s="59">
        <v>4.7397260273972606</v>
      </c>
      <c r="Z236" s="59">
        <v>42.517808219178079</v>
      </c>
      <c r="AA236" s="12">
        <v>1</v>
      </c>
      <c r="AB236" s="12">
        <v>2</v>
      </c>
      <c r="AC236" s="12">
        <v>2</v>
      </c>
      <c r="AD236" s="12">
        <v>3</v>
      </c>
      <c r="AE236" s="12">
        <v>3</v>
      </c>
      <c r="AF236" s="58" t="s">
        <v>0</v>
      </c>
      <c r="AG236" s="66">
        <f t="shared" si="50"/>
        <v>9.9867017588441867E-2</v>
      </c>
      <c r="AH236" s="67">
        <f t="shared" si="51"/>
        <v>2.6994163333333332</v>
      </c>
      <c r="AI236" s="67">
        <f t="shared" si="52"/>
        <v>0.81281766666666666</v>
      </c>
      <c r="AJ236" s="67">
        <f t="shared" si="53"/>
        <v>1.6892096666666667</v>
      </c>
      <c r="AK236" s="67">
        <f t="shared" si="54"/>
        <v>1.6892096666666667</v>
      </c>
      <c r="AL236" s="67">
        <f t="shared" si="55"/>
        <v>0.28100000000000003</v>
      </c>
      <c r="AM236" s="59">
        <f>VLOOKUP(AG236,'SCORE TALLER'!$AC$2:$AD$10,2,TRUE)*AM$2</f>
        <v>0</v>
      </c>
      <c r="AN236" s="59">
        <f>VLOOKUP(AD236,'SCORE TALLER'!$W$2:$X$10,2,TRUE)*AN$2</f>
        <v>0.32</v>
      </c>
      <c r="AO236" s="59">
        <f>VLOOKUP(AB236,'SCORE TALLER'!$S$2:$T$10,2,FALSE)*AO$2</f>
        <v>0.04</v>
      </c>
      <c r="AP236" s="59">
        <f>VLOOKUP(AH236,'SCORE TALLER'!$AE$2:$AF$10,2,TRUE)*AP$2</f>
        <v>0</v>
      </c>
      <c r="AQ236" s="59">
        <f>VLOOKUP(AI236,'SCORE TALLER'!$AG$2:$AH$10,2,TRUE)*AQ$2</f>
        <v>0.4</v>
      </c>
      <c r="AR236" s="59">
        <f>VLOOKUP(AC236,'SCORE TALLER'!$U$2:$V$10,2,FALSE)*AR$2</f>
        <v>0.04</v>
      </c>
      <c r="AS236" s="59">
        <f>VLOOKUP(AE236,'SCORE TALLER'!$Y$2:$Z$10,2,FALSE)*AS$2</f>
        <v>0.02</v>
      </c>
      <c r="AT236" s="59">
        <f>VLOOKUP(Z236,'SCORE TALLER'!$O$2:$P$10,2,TRUE)*AT$2</f>
        <v>0.03</v>
      </c>
      <c r="AU236" s="59">
        <f>VLOOKUP(S236,'SCORE TALLER'!$A$2:$B$10,2,FALSE)*AU$2</f>
        <v>0.25</v>
      </c>
      <c r="AV236" s="59">
        <f>VLOOKUP(AJ236,'SCORE TALLER'!$AI$2:$AJ$10,2,TRUE)*AV$2</f>
        <v>0.2</v>
      </c>
      <c r="AW236" s="59">
        <f>VLOOKUP(AK236,'SCORE TALLER'!$AK$2:$AL$10,2,TRUE)*AW$2</f>
        <v>0.2</v>
      </c>
      <c r="AX236" s="59">
        <f>VLOOKUP(T236,'SCORE TALLER'!$C$2:$D$10,2,FALSE)*AX$2</f>
        <v>0</v>
      </c>
      <c r="AY236" s="59">
        <f>VLOOKUP(W236,'SCORE TALLER'!$I$2:$J$10,2,TRUE)*AY$2</f>
        <v>0</v>
      </c>
      <c r="AZ236" s="59">
        <f>VLOOKUP(X236,'SCORE TALLER'!$K$2:$L$10,2,TRUE)*AZ$2</f>
        <v>0</v>
      </c>
      <c r="BA236" s="59">
        <f>VLOOKUP(U236,'SCORE TALLER'!$E$2:$F$10,2,FALSE)*BA$2</f>
        <v>0</v>
      </c>
      <c r="BB236" s="59">
        <f>VLOOKUP(Y236,'SCORE TALLER'!$M$2:$N$10,2,TRUE)*BB$2</f>
        <v>0.03</v>
      </c>
      <c r="BC236" s="59">
        <f>VLOOKUP(AA236,'SCORE TALLER'!$Q$2:$R$10,2,FALSE)*BC$2</f>
        <v>0.05</v>
      </c>
      <c r="BD236" s="59">
        <f>VLOOKUP(V236,'SCORE TALLER'!$G$2:$H$10,2,FALSE)*BD$2</f>
        <v>0</v>
      </c>
      <c r="BE236" s="59">
        <f>VLOOKUP(AF236,'SCORE TALLER'!$AA$2:$AB$10,2,FALSE)*BE$2</f>
        <v>0.5</v>
      </c>
      <c r="BF236" s="59">
        <f>VLOOKUP(AL236,'SCORE TALLER'!$AM$2:$AN$10,2,TRUE)*BF$2</f>
        <v>0</v>
      </c>
      <c r="BG236" s="67">
        <f t="shared" si="56"/>
        <v>2.08</v>
      </c>
      <c r="BH236" s="67" t="str">
        <f>VLOOKUP(BG236,'SCORE TALLER'!$AP$2:$AQ$7,2,TRUE)</f>
        <v>3. Medio</v>
      </c>
      <c r="BI236" s="67" t="str">
        <f t="shared" si="61"/>
        <v>LBZ</v>
      </c>
      <c r="BJ236" s="67" t="str">
        <f t="shared" si="61"/>
        <v>A</v>
      </c>
      <c r="BK236" s="67" t="str">
        <f t="shared" si="62"/>
        <v>E</v>
      </c>
      <c r="BL236" s="86">
        <f t="shared" si="59"/>
        <v>5067629</v>
      </c>
      <c r="BM236" s="86">
        <f t="shared" si="63"/>
        <v>843000</v>
      </c>
    </row>
    <row r="237" spans="1:65" x14ac:dyDescent="0.3">
      <c r="A237" s="57">
        <v>62408042</v>
      </c>
      <c r="B237" s="12" t="s">
        <v>375</v>
      </c>
      <c r="C237" s="58" t="s">
        <v>105</v>
      </c>
      <c r="D237" s="58" t="s">
        <v>30</v>
      </c>
      <c r="E237" s="58">
        <v>2464761</v>
      </c>
      <c r="F237" s="58">
        <v>13447619</v>
      </c>
      <c r="G237" s="58">
        <f t="shared" si="48"/>
        <v>6072060</v>
      </c>
      <c r="H237" s="58">
        <f t="shared" si="49"/>
        <v>0</v>
      </c>
      <c r="I237" s="58">
        <v>13448000</v>
      </c>
      <c r="J237" s="58">
        <v>602345</v>
      </c>
      <c r="K237" s="58">
        <v>0</v>
      </c>
      <c r="L237" s="58">
        <v>9082445</v>
      </c>
      <c r="M237" s="58">
        <v>7375559</v>
      </c>
      <c r="N237" s="58">
        <f>VLOOKUP(AD237,'tabla ingresos'!$A$3:$D$15,4,FALSE)</f>
        <v>1000000</v>
      </c>
      <c r="O237" s="58">
        <v>1555800.4376754262</v>
      </c>
      <c r="P237" s="58">
        <v>66958000</v>
      </c>
      <c r="Q237" s="58">
        <v>367000</v>
      </c>
      <c r="R237" s="12">
        <v>11001</v>
      </c>
      <c r="S237" s="12" t="s">
        <v>87</v>
      </c>
      <c r="T237" s="12" t="s">
        <v>89</v>
      </c>
      <c r="U237" s="12" t="s">
        <v>10</v>
      </c>
      <c r="V237" s="12">
        <v>4</v>
      </c>
      <c r="W237" s="12">
        <v>0</v>
      </c>
      <c r="X237" s="12">
        <v>0</v>
      </c>
      <c r="Y237" s="59">
        <v>9.8356164383561637</v>
      </c>
      <c r="Z237" s="59">
        <v>46.013698630136986</v>
      </c>
      <c r="AA237" s="12">
        <v>2</v>
      </c>
      <c r="AB237" s="12">
        <v>4</v>
      </c>
      <c r="AC237" s="12">
        <v>2</v>
      </c>
      <c r="AD237" s="12">
        <v>2</v>
      </c>
      <c r="AE237" s="12">
        <v>4</v>
      </c>
      <c r="AF237" s="58" t="s">
        <v>22</v>
      </c>
      <c r="AG237" s="66">
        <f t="shared" si="50"/>
        <v>1.4387636251169509</v>
      </c>
      <c r="AH237" s="67">
        <f t="shared" si="51"/>
        <v>53.603746000000001</v>
      </c>
      <c r="AI237" s="67">
        <f t="shared" si="52"/>
        <v>6.5602133333333335</v>
      </c>
      <c r="AJ237" s="67">
        <f t="shared" si="53"/>
        <v>4.0480400000000003</v>
      </c>
      <c r="AK237" s="67">
        <f t="shared" si="54"/>
        <v>0</v>
      </c>
      <c r="AL237" s="67">
        <f t="shared" si="55"/>
        <v>0.24466666666666667</v>
      </c>
      <c r="AM237" s="59">
        <f>VLOOKUP(AG237,'SCORE TALLER'!$AC$2:$AD$10,2,TRUE)*AM$2</f>
        <v>0.4</v>
      </c>
      <c r="AN237" s="59">
        <f>VLOOKUP(AD237,'SCORE TALLER'!$W$2:$X$10,2,TRUE)*AN$2</f>
        <v>0.32</v>
      </c>
      <c r="AO237" s="59">
        <f>VLOOKUP(AB237,'SCORE TALLER'!$S$2:$T$10,2,FALSE)*AO$2</f>
        <v>0.02</v>
      </c>
      <c r="AP237" s="59">
        <f>VLOOKUP(AH237,'SCORE TALLER'!$AE$2:$AF$10,2,TRUE)*AP$2</f>
        <v>0.4</v>
      </c>
      <c r="AQ237" s="59">
        <f>VLOOKUP(AI237,'SCORE TALLER'!$AG$2:$AH$10,2,TRUE)*AQ$2</f>
        <v>0</v>
      </c>
      <c r="AR237" s="59">
        <f>VLOOKUP(AC237,'SCORE TALLER'!$U$2:$V$10,2,FALSE)*AR$2</f>
        <v>0.04</v>
      </c>
      <c r="AS237" s="59">
        <f>VLOOKUP(AE237,'SCORE TALLER'!$Y$2:$Z$10,2,FALSE)*AS$2</f>
        <v>0.05</v>
      </c>
      <c r="AT237" s="59">
        <f>VLOOKUP(Z237,'SCORE TALLER'!$O$2:$P$10,2,TRUE)*AT$2</f>
        <v>0.02</v>
      </c>
      <c r="AU237" s="59">
        <f>VLOOKUP(S237,'SCORE TALLER'!$A$2:$B$10,2,FALSE)*AU$2</f>
        <v>0.15000000000000002</v>
      </c>
      <c r="AV237" s="59">
        <f>VLOOKUP(AJ237,'SCORE TALLER'!$AI$2:$AJ$10,2,TRUE)*AV$2</f>
        <v>0.05</v>
      </c>
      <c r="AW237" s="59">
        <f>VLOOKUP(AK237,'SCORE TALLER'!$AK$2:$AL$10,2,TRUE)*AW$2</f>
        <v>0.25</v>
      </c>
      <c r="AX237" s="59">
        <f>VLOOKUP(T237,'SCORE TALLER'!$C$2:$D$10,2,FALSE)*AX$2</f>
        <v>0</v>
      </c>
      <c r="AY237" s="59">
        <f>VLOOKUP(W237,'SCORE TALLER'!$I$2:$J$10,2,TRUE)*AY$2</f>
        <v>0</v>
      </c>
      <c r="AZ237" s="59">
        <f>VLOOKUP(X237,'SCORE TALLER'!$K$2:$L$10,2,TRUE)*AZ$2</f>
        <v>0</v>
      </c>
      <c r="BA237" s="59">
        <f>VLOOKUP(U237,'SCORE TALLER'!$E$2:$F$10,2,FALSE)*BA$2</f>
        <v>0</v>
      </c>
      <c r="BB237" s="59">
        <f>VLOOKUP(Y237,'SCORE TALLER'!$M$2:$N$10,2,TRUE)*BB$2</f>
        <v>0.01</v>
      </c>
      <c r="BC237" s="59">
        <f>VLOOKUP(AA237,'SCORE TALLER'!$Q$2:$R$10,2,FALSE)*BC$2</f>
        <v>0</v>
      </c>
      <c r="BD237" s="59">
        <f>VLOOKUP(V237,'SCORE TALLER'!$G$2:$H$10,2,FALSE)*BD$2</f>
        <v>0</v>
      </c>
      <c r="BE237" s="59">
        <f>VLOOKUP(AF237,'SCORE TALLER'!$AA$2:$AB$10,2,FALSE)*BE$2</f>
        <v>0.5</v>
      </c>
      <c r="BF237" s="59">
        <f>VLOOKUP(AL237,'SCORE TALLER'!$AM$2:$AN$10,2,TRUE)*BF$2</f>
        <v>0</v>
      </c>
      <c r="BG237" s="67">
        <f t="shared" si="56"/>
        <v>2.2100000000000004</v>
      </c>
      <c r="BH237" s="67" t="str">
        <f>VLOOKUP(BG237,'SCORE TALLER'!$AP$2:$AQ$7,2,TRUE)</f>
        <v>3. Medio</v>
      </c>
      <c r="BI237" s="67" t="str">
        <f t="shared" si="61"/>
        <v>LBZ</v>
      </c>
      <c r="BJ237" s="67" t="str">
        <f t="shared" si="61"/>
        <v>A</v>
      </c>
      <c r="BK237" s="67" t="str">
        <f t="shared" si="62"/>
        <v>D</v>
      </c>
      <c r="BL237" s="86">
        <f t="shared" si="59"/>
        <v>0</v>
      </c>
      <c r="BM237" s="86">
        <f t="shared" si="63"/>
        <v>367000</v>
      </c>
    </row>
    <row r="238" spans="1:65" x14ac:dyDescent="0.3">
      <c r="A238" s="57">
        <v>42684886</v>
      </c>
      <c r="B238" s="12" t="s">
        <v>376</v>
      </c>
      <c r="C238" s="58" t="s">
        <v>105</v>
      </c>
      <c r="D238" s="58" t="s">
        <v>115</v>
      </c>
      <c r="E238" s="58">
        <v>318803</v>
      </c>
      <c r="F238" s="58">
        <v>3648883</v>
      </c>
      <c r="G238" s="58">
        <f t="shared" si="48"/>
        <v>2921261</v>
      </c>
      <c r="H238" s="58">
        <f t="shared" si="49"/>
        <v>1610187</v>
      </c>
      <c r="I238" s="58">
        <v>3649000</v>
      </c>
      <c r="J238" s="58">
        <v>118023</v>
      </c>
      <c r="K238" s="58">
        <v>0</v>
      </c>
      <c r="L238" s="58">
        <v>1311074</v>
      </c>
      <c r="M238" s="58">
        <v>727622</v>
      </c>
      <c r="N238" s="58">
        <f>VLOOKUP(AD238,'tabla ingresos'!$A$3:$D$15,4,FALSE)</f>
        <v>1000000</v>
      </c>
      <c r="O238" s="58">
        <v>50296.517030377232</v>
      </c>
      <c r="P238" s="58">
        <v>1282000</v>
      </c>
      <c r="Q238" s="58">
        <v>355000</v>
      </c>
      <c r="R238" s="12">
        <v>8001</v>
      </c>
      <c r="S238" s="12" t="s">
        <v>87</v>
      </c>
      <c r="T238" s="12" t="s">
        <v>89</v>
      </c>
      <c r="U238" s="12" t="s">
        <v>10</v>
      </c>
      <c r="V238" s="12">
        <v>4</v>
      </c>
      <c r="W238" s="12">
        <v>0</v>
      </c>
      <c r="X238" s="12">
        <v>0</v>
      </c>
      <c r="Y238" s="59">
        <v>2.3013698630136985</v>
      </c>
      <c r="Z238" s="59">
        <v>37.747945205479454</v>
      </c>
      <c r="AA238" s="12">
        <v>2</v>
      </c>
      <c r="AB238" s="12">
        <v>0</v>
      </c>
      <c r="AC238" s="12">
        <v>2</v>
      </c>
      <c r="AD238" s="12">
        <v>2</v>
      </c>
      <c r="AE238" s="12">
        <v>1</v>
      </c>
      <c r="AF238" s="58" t="s">
        <v>22</v>
      </c>
      <c r="AG238" s="66">
        <f t="shared" si="50"/>
        <v>0.11221301135358482</v>
      </c>
      <c r="AH238" s="67">
        <f t="shared" si="51"/>
        <v>3.2872553333333334</v>
      </c>
      <c r="AI238" s="67">
        <f t="shared" si="52"/>
        <v>0.69761666666666666</v>
      </c>
      <c r="AJ238" s="67">
        <f t="shared" si="53"/>
        <v>1.9475073333333333</v>
      </c>
      <c r="AK238" s="67">
        <f t="shared" si="54"/>
        <v>1.073458</v>
      </c>
      <c r="AL238" s="67">
        <f t="shared" si="55"/>
        <v>0.23666666666666666</v>
      </c>
      <c r="AM238" s="59">
        <f>VLOOKUP(AG238,'SCORE TALLER'!$AC$2:$AD$10,2,TRUE)*AM$2</f>
        <v>0</v>
      </c>
      <c r="AN238" s="59">
        <f>VLOOKUP(AD238,'SCORE TALLER'!$W$2:$X$10,2,TRUE)*AN$2</f>
        <v>0.32</v>
      </c>
      <c r="AO238" s="59">
        <f>VLOOKUP(AB238,'SCORE TALLER'!$S$2:$T$10,2,FALSE)*AO$2</f>
        <v>0.05</v>
      </c>
      <c r="AP238" s="59">
        <f>VLOOKUP(AH238,'SCORE TALLER'!$AE$2:$AF$10,2,TRUE)*AP$2</f>
        <v>0</v>
      </c>
      <c r="AQ238" s="59">
        <f>VLOOKUP(AI238,'SCORE TALLER'!$AG$2:$AH$10,2,TRUE)*AQ$2</f>
        <v>0.4</v>
      </c>
      <c r="AR238" s="59">
        <f>VLOOKUP(AC238,'SCORE TALLER'!$U$2:$V$10,2,FALSE)*AR$2</f>
        <v>0.04</v>
      </c>
      <c r="AS238" s="59">
        <f>VLOOKUP(AE238,'SCORE TALLER'!$Y$2:$Z$10,2,FALSE)*AS$2</f>
        <v>0.03</v>
      </c>
      <c r="AT238" s="59">
        <f>VLOOKUP(Z238,'SCORE TALLER'!$O$2:$P$10,2,TRUE)*AT$2</f>
        <v>0.03</v>
      </c>
      <c r="AU238" s="59">
        <f>VLOOKUP(S238,'SCORE TALLER'!$A$2:$B$10,2,FALSE)*AU$2</f>
        <v>0.15000000000000002</v>
      </c>
      <c r="AV238" s="59">
        <f>VLOOKUP(AJ238,'SCORE TALLER'!$AI$2:$AJ$10,2,TRUE)*AV$2</f>
        <v>0.2</v>
      </c>
      <c r="AW238" s="59">
        <f>VLOOKUP(AK238,'SCORE TALLER'!$AK$2:$AL$10,2,TRUE)*AW$2</f>
        <v>0.2</v>
      </c>
      <c r="AX238" s="59">
        <f>VLOOKUP(T238,'SCORE TALLER'!$C$2:$D$10,2,FALSE)*AX$2</f>
        <v>0</v>
      </c>
      <c r="AY238" s="59">
        <f>VLOOKUP(W238,'SCORE TALLER'!$I$2:$J$10,2,TRUE)*AY$2</f>
        <v>0</v>
      </c>
      <c r="AZ238" s="59">
        <f>VLOOKUP(X238,'SCORE TALLER'!$K$2:$L$10,2,TRUE)*AZ$2</f>
        <v>0</v>
      </c>
      <c r="BA238" s="59">
        <f>VLOOKUP(U238,'SCORE TALLER'!$E$2:$F$10,2,FALSE)*BA$2</f>
        <v>0</v>
      </c>
      <c r="BB238" s="59">
        <f>VLOOKUP(Y238,'SCORE TALLER'!$M$2:$N$10,2,TRUE)*BB$2</f>
        <v>0.04</v>
      </c>
      <c r="BC238" s="59">
        <f>VLOOKUP(AA238,'SCORE TALLER'!$Q$2:$R$10,2,FALSE)*BC$2</f>
        <v>0</v>
      </c>
      <c r="BD238" s="59">
        <f>VLOOKUP(V238,'SCORE TALLER'!$G$2:$H$10,2,FALSE)*BD$2</f>
        <v>0</v>
      </c>
      <c r="BE238" s="59">
        <f>VLOOKUP(AF238,'SCORE TALLER'!$AA$2:$AB$10,2,FALSE)*BE$2</f>
        <v>0.5</v>
      </c>
      <c r="BF238" s="59">
        <f>VLOOKUP(AL238,'SCORE TALLER'!$AM$2:$AN$10,2,TRUE)*BF$2</f>
        <v>0</v>
      </c>
      <c r="BG238" s="67">
        <f t="shared" si="56"/>
        <v>1.96</v>
      </c>
      <c r="BH238" s="67" t="str">
        <f>VLOOKUP(BG238,'SCORE TALLER'!$AP$2:$AQ$7,2,TRUE)</f>
        <v>2. Normal</v>
      </c>
      <c r="BI238" s="67" t="str">
        <f t="shared" si="61"/>
        <v>LBZ</v>
      </c>
      <c r="BJ238" s="67" t="str">
        <f t="shared" si="61"/>
        <v>A</v>
      </c>
      <c r="BK238" s="67" t="str">
        <f t="shared" si="62"/>
        <v>D</v>
      </c>
      <c r="BL238" s="86">
        <f t="shared" si="59"/>
        <v>1610187</v>
      </c>
      <c r="BM238" s="86">
        <f t="shared" si="63"/>
        <v>355000</v>
      </c>
    </row>
    <row r="239" spans="1:65" x14ac:dyDescent="0.3">
      <c r="A239" s="57">
        <v>2224622666</v>
      </c>
      <c r="B239" s="12" t="s">
        <v>377</v>
      </c>
      <c r="C239" s="58" t="s">
        <v>105</v>
      </c>
      <c r="D239" s="58" t="s">
        <v>115</v>
      </c>
      <c r="E239" s="58">
        <v>29452</v>
      </c>
      <c r="F239" s="58">
        <v>11427715</v>
      </c>
      <c r="G239" s="58">
        <f t="shared" si="48"/>
        <v>4864149</v>
      </c>
      <c r="H239" s="58">
        <f t="shared" si="49"/>
        <v>0</v>
      </c>
      <c r="I239" s="58">
        <v>11428000</v>
      </c>
      <c r="J239" s="58">
        <v>518298</v>
      </c>
      <c r="K239" s="58">
        <v>0</v>
      </c>
      <c r="L239" s="58">
        <v>6100000</v>
      </c>
      <c r="M239" s="58">
        <v>6563566</v>
      </c>
      <c r="N239" s="58">
        <f>VLOOKUP(AD239,'tabla ingresos'!$A$3:$D$15,4,FALSE)</f>
        <v>1000000</v>
      </c>
      <c r="O239" s="58">
        <v>7652.0900036062094</v>
      </c>
      <c r="P239" s="58">
        <v>344000</v>
      </c>
      <c r="Q239" s="58">
        <v>344000</v>
      </c>
      <c r="R239" s="12">
        <v>76130</v>
      </c>
      <c r="S239" s="12" t="s">
        <v>87</v>
      </c>
      <c r="T239" s="12" t="s">
        <v>89</v>
      </c>
      <c r="U239" s="12" t="s">
        <v>10</v>
      </c>
      <c r="V239" s="12">
        <v>4</v>
      </c>
      <c r="W239" s="12">
        <v>0</v>
      </c>
      <c r="X239" s="12">
        <v>0</v>
      </c>
      <c r="Y239" s="59">
        <v>13.616438356164384</v>
      </c>
      <c r="Z239" s="59">
        <v>36.183561643835617</v>
      </c>
      <c r="AA239" s="12">
        <v>1</v>
      </c>
      <c r="AB239" s="12">
        <v>2</v>
      </c>
      <c r="AC239" s="12">
        <v>2</v>
      </c>
      <c r="AD239" s="12">
        <v>2</v>
      </c>
      <c r="AE239" s="12">
        <v>3</v>
      </c>
      <c r="AF239" s="58" t="s">
        <v>0</v>
      </c>
      <c r="AG239" s="66">
        <f t="shared" si="50"/>
        <v>0.35063339333573745</v>
      </c>
      <c r="AH239" s="67">
        <f t="shared" si="51"/>
        <v>7.84781</v>
      </c>
      <c r="AI239" s="67">
        <f t="shared" si="52"/>
        <v>4.3953453333333332</v>
      </c>
      <c r="AJ239" s="67">
        <f t="shared" si="53"/>
        <v>3.242766</v>
      </c>
      <c r="AK239" s="67">
        <f t="shared" si="54"/>
        <v>0</v>
      </c>
      <c r="AL239" s="67">
        <f t="shared" si="55"/>
        <v>0.22933333333333333</v>
      </c>
      <c r="AM239" s="59">
        <f>VLOOKUP(AG239,'SCORE TALLER'!$AC$2:$AD$10,2,TRUE)*AM$2</f>
        <v>0</v>
      </c>
      <c r="AN239" s="59">
        <f>VLOOKUP(AD239,'SCORE TALLER'!$W$2:$X$10,2,TRUE)*AN$2</f>
        <v>0.32</v>
      </c>
      <c r="AO239" s="59">
        <f>VLOOKUP(AB239,'SCORE TALLER'!$S$2:$T$10,2,FALSE)*AO$2</f>
        <v>0.04</v>
      </c>
      <c r="AP239" s="59">
        <f>VLOOKUP(AH239,'SCORE TALLER'!$AE$2:$AF$10,2,TRUE)*AP$2</f>
        <v>0.08</v>
      </c>
      <c r="AQ239" s="59">
        <f>VLOOKUP(AI239,'SCORE TALLER'!$AG$2:$AH$10,2,TRUE)*AQ$2</f>
        <v>0.08</v>
      </c>
      <c r="AR239" s="59">
        <f>VLOOKUP(AC239,'SCORE TALLER'!$U$2:$V$10,2,FALSE)*AR$2</f>
        <v>0.04</v>
      </c>
      <c r="AS239" s="59">
        <f>VLOOKUP(AE239,'SCORE TALLER'!$Y$2:$Z$10,2,FALSE)*AS$2</f>
        <v>0.02</v>
      </c>
      <c r="AT239" s="59">
        <f>VLOOKUP(Z239,'SCORE TALLER'!$O$2:$P$10,2,TRUE)*AT$2</f>
        <v>0.03</v>
      </c>
      <c r="AU239" s="59">
        <f>VLOOKUP(S239,'SCORE TALLER'!$A$2:$B$10,2,FALSE)*AU$2</f>
        <v>0.15000000000000002</v>
      </c>
      <c r="AV239" s="59">
        <f>VLOOKUP(AJ239,'SCORE TALLER'!$AI$2:$AJ$10,2,TRUE)*AV$2</f>
        <v>0.1</v>
      </c>
      <c r="AW239" s="59">
        <f>VLOOKUP(AK239,'SCORE TALLER'!$AK$2:$AL$10,2,TRUE)*AW$2</f>
        <v>0.25</v>
      </c>
      <c r="AX239" s="59">
        <f>VLOOKUP(T239,'SCORE TALLER'!$C$2:$D$10,2,FALSE)*AX$2</f>
        <v>0</v>
      </c>
      <c r="AY239" s="59">
        <f>VLOOKUP(W239,'SCORE TALLER'!$I$2:$J$10,2,TRUE)*AY$2</f>
        <v>0</v>
      </c>
      <c r="AZ239" s="59">
        <f>VLOOKUP(X239,'SCORE TALLER'!$K$2:$L$10,2,TRUE)*AZ$2</f>
        <v>0</v>
      </c>
      <c r="BA239" s="59">
        <f>VLOOKUP(U239,'SCORE TALLER'!$E$2:$F$10,2,FALSE)*BA$2</f>
        <v>0</v>
      </c>
      <c r="BB239" s="59">
        <f>VLOOKUP(Y239,'SCORE TALLER'!$M$2:$N$10,2,TRUE)*BB$2</f>
        <v>0</v>
      </c>
      <c r="BC239" s="59">
        <f>VLOOKUP(AA239,'SCORE TALLER'!$Q$2:$R$10,2,FALSE)*BC$2</f>
        <v>0.05</v>
      </c>
      <c r="BD239" s="59">
        <f>VLOOKUP(V239,'SCORE TALLER'!$G$2:$H$10,2,FALSE)*BD$2</f>
        <v>0</v>
      </c>
      <c r="BE239" s="59">
        <f>VLOOKUP(AF239,'SCORE TALLER'!$AA$2:$AB$10,2,FALSE)*BE$2</f>
        <v>0.5</v>
      </c>
      <c r="BF239" s="59">
        <f>VLOOKUP(AL239,'SCORE TALLER'!$AM$2:$AN$10,2,TRUE)*BF$2</f>
        <v>0</v>
      </c>
      <c r="BG239" s="67">
        <f t="shared" si="56"/>
        <v>1.6600000000000001</v>
      </c>
      <c r="BH239" s="67" t="str">
        <f>VLOOKUP(BG239,'SCORE TALLER'!$AP$2:$AQ$7,2,TRUE)</f>
        <v>2. Normal</v>
      </c>
      <c r="BI239" s="67" t="str">
        <f t="shared" si="61"/>
        <v>LBZ</v>
      </c>
      <c r="BJ239" s="67" t="str">
        <f t="shared" si="61"/>
        <v>A</v>
      </c>
      <c r="BK239" s="67" t="str">
        <f t="shared" si="62"/>
        <v>E</v>
      </c>
      <c r="BL239" s="86">
        <f t="shared" si="59"/>
        <v>0</v>
      </c>
      <c r="BM239" s="86">
        <f t="shared" si="63"/>
        <v>344000</v>
      </c>
    </row>
    <row r="240" spans="1:65" x14ac:dyDescent="0.3">
      <c r="A240" s="57">
        <v>40242840</v>
      </c>
      <c r="B240" s="12" t="s">
        <v>378</v>
      </c>
      <c r="C240" s="58" t="s">
        <v>105</v>
      </c>
      <c r="D240" s="58" t="s">
        <v>116</v>
      </c>
      <c r="E240" s="58">
        <v>5125363</v>
      </c>
      <c r="F240" s="58">
        <v>13540750</v>
      </c>
      <c r="G240" s="58">
        <f t="shared" si="48"/>
        <v>12568203</v>
      </c>
      <c r="H240" s="58">
        <f t="shared" si="49"/>
        <v>7066269</v>
      </c>
      <c r="I240" s="58">
        <v>13541000</v>
      </c>
      <c r="J240" s="58">
        <v>469374</v>
      </c>
      <c r="K240" s="58">
        <v>0</v>
      </c>
      <c r="L240" s="58">
        <v>5501934</v>
      </c>
      <c r="M240" s="58">
        <v>972547</v>
      </c>
      <c r="N240" s="58">
        <f>VLOOKUP(AD240,'tabla ingresos'!$A$3:$D$15,4,FALSE)</f>
        <v>1000000</v>
      </c>
      <c r="O240" s="58">
        <v>12350.055870114677</v>
      </c>
      <c r="P240" s="58">
        <v>343000</v>
      </c>
      <c r="Q240" s="58">
        <v>343000</v>
      </c>
      <c r="R240" s="12">
        <v>47189</v>
      </c>
      <c r="S240" s="12" t="s">
        <v>87</v>
      </c>
      <c r="T240" s="12" t="s">
        <v>89</v>
      </c>
      <c r="U240" s="12" t="s">
        <v>10</v>
      </c>
      <c r="V240" s="12">
        <v>4</v>
      </c>
      <c r="W240" s="12">
        <v>0</v>
      </c>
      <c r="X240" s="12">
        <v>0</v>
      </c>
      <c r="Y240" s="59">
        <v>3.1424657534246574</v>
      </c>
      <c r="Z240" s="59">
        <v>38.799999999999997</v>
      </c>
      <c r="AA240" s="12">
        <v>2</v>
      </c>
      <c r="AB240" s="12">
        <v>0</v>
      </c>
      <c r="AC240" s="12">
        <v>2</v>
      </c>
      <c r="AD240" s="12">
        <v>2</v>
      </c>
      <c r="AE240" s="12">
        <v>1</v>
      </c>
      <c r="AF240" s="58" t="s">
        <v>0</v>
      </c>
      <c r="AG240" s="66">
        <f t="shared" si="50"/>
        <v>0.32114937058007642</v>
      </c>
      <c r="AH240" s="67">
        <f t="shared" si="51"/>
        <v>9.2558333333333334</v>
      </c>
      <c r="AI240" s="67">
        <f t="shared" si="52"/>
        <v>4.0652733333333337</v>
      </c>
      <c r="AJ240" s="67">
        <f t="shared" si="53"/>
        <v>8.3788020000000003</v>
      </c>
      <c r="AK240" s="67">
        <f t="shared" si="54"/>
        <v>4.7108460000000001</v>
      </c>
      <c r="AL240" s="67">
        <f t="shared" si="55"/>
        <v>0.22866666666666666</v>
      </c>
      <c r="AM240" s="59">
        <f>VLOOKUP(AG240,'SCORE TALLER'!$AC$2:$AD$10,2,TRUE)*AM$2</f>
        <v>0</v>
      </c>
      <c r="AN240" s="59">
        <f>VLOOKUP(AD240,'SCORE TALLER'!$W$2:$X$10,2,TRUE)*AN$2</f>
        <v>0.32</v>
      </c>
      <c r="AO240" s="59">
        <f>VLOOKUP(AB240,'SCORE TALLER'!$S$2:$T$10,2,FALSE)*AO$2</f>
        <v>0.05</v>
      </c>
      <c r="AP240" s="59">
        <f>VLOOKUP(AH240,'SCORE TALLER'!$AE$2:$AF$10,2,TRUE)*AP$2</f>
        <v>0.08</v>
      </c>
      <c r="AQ240" s="59">
        <f>VLOOKUP(AI240,'SCORE TALLER'!$AG$2:$AH$10,2,TRUE)*AQ$2</f>
        <v>0.08</v>
      </c>
      <c r="AR240" s="59">
        <f>VLOOKUP(AC240,'SCORE TALLER'!$U$2:$V$10,2,FALSE)*AR$2</f>
        <v>0.04</v>
      </c>
      <c r="AS240" s="59">
        <f>VLOOKUP(AE240,'SCORE TALLER'!$Y$2:$Z$10,2,FALSE)*AS$2</f>
        <v>0.03</v>
      </c>
      <c r="AT240" s="59">
        <f>VLOOKUP(Z240,'SCORE TALLER'!$O$2:$P$10,2,TRUE)*AT$2</f>
        <v>0.03</v>
      </c>
      <c r="AU240" s="59">
        <f>VLOOKUP(S240,'SCORE TALLER'!$A$2:$B$10,2,FALSE)*AU$2</f>
        <v>0.15000000000000002</v>
      </c>
      <c r="AV240" s="59">
        <f>VLOOKUP(AJ240,'SCORE TALLER'!$AI$2:$AJ$10,2,TRUE)*AV$2</f>
        <v>0</v>
      </c>
      <c r="AW240" s="59">
        <f>VLOOKUP(AK240,'SCORE TALLER'!$AK$2:$AL$10,2,TRUE)*AW$2</f>
        <v>0.05</v>
      </c>
      <c r="AX240" s="59">
        <f>VLOOKUP(T240,'SCORE TALLER'!$C$2:$D$10,2,FALSE)*AX$2</f>
        <v>0</v>
      </c>
      <c r="AY240" s="59">
        <f>VLOOKUP(W240,'SCORE TALLER'!$I$2:$J$10,2,TRUE)*AY$2</f>
        <v>0</v>
      </c>
      <c r="AZ240" s="59">
        <f>VLOOKUP(X240,'SCORE TALLER'!$K$2:$L$10,2,TRUE)*AZ$2</f>
        <v>0</v>
      </c>
      <c r="BA240" s="59">
        <f>VLOOKUP(U240,'SCORE TALLER'!$E$2:$F$10,2,FALSE)*BA$2</f>
        <v>0</v>
      </c>
      <c r="BB240" s="59">
        <f>VLOOKUP(Y240,'SCORE TALLER'!$M$2:$N$10,2,TRUE)*BB$2</f>
        <v>0.04</v>
      </c>
      <c r="BC240" s="59">
        <f>VLOOKUP(AA240,'SCORE TALLER'!$Q$2:$R$10,2,FALSE)*BC$2</f>
        <v>0</v>
      </c>
      <c r="BD240" s="59">
        <f>VLOOKUP(V240,'SCORE TALLER'!$G$2:$H$10,2,FALSE)*BD$2</f>
        <v>0</v>
      </c>
      <c r="BE240" s="59">
        <f>VLOOKUP(AF240,'SCORE TALLER'!$AA$2:$AB$10,2,FALSE)*BE$2</f>
        <v>0.5</v>
      </c>
      <c r="BF240" s="59">
        <f>VLOOKUP(AL240,'SCORE TALLER'!$AM$2:$AN$10,2,TRUE)*BF$2</f>
        <v>0</v>
      </c>
      <c r="BG240" s="67">
        <f t="shared" si="56"/>
        <v>1.37</v>
      </c>
      <c r="BH240" s="67" t="str">
        <f>VLOOKUP(BG240,'SCORE TALLER'!$AP$2:$AQ$7,2,TRUE)</f>
        <v>2. Normal</v>
      </c>
      <c r="BI240" s="67" t="str">
        <f t="shared" si="61"/>
        <v>LBZ</v>
      </c>
      <c r="BJ240" s="67" t="str">
        <f t="shared" si="61"/>
        <v>A</v>
      </c>
      <c r="BK240" s="67" t="str">
        <f t="shared" si="62"/>
        <v>E</v>
      </c>
      <c r="BL240" s="86">
        <f t="shared" si="59"/>
        <v>7066269</v>
      </c>
      <c r="BM240" s="86">
        <f t="shared" si="63"/>
        <v>343000</v>
      </c>
    </row>
    <row r="241" spans="1:65" x14ac:dyDescent="0.3">
      <c r="A241" s="57">
        <v>64644868</v>
      </c>
      <c r="B241" s="12" t="s">
        <v>379</v>
      </c>
      <c r="C241" s="58" t="s">
        <v>105</v>
      </c>
      <c r="D241" s="58" t="s">
        <v>115</v>
      </c>
      <c r="E241" s="58">
        <v>828313</v>
      </c>
      <c r="F241" s="58">
        <v>6081770</v>
      </c>
      <c r="G241" s="58">
        <f t="shared" si="48"/>
        <v>3530150</v>
      </c>
      <c r="H241" s="58">
        <f t="shared" si="49"/>
        <v>1697150</v>
      </c>
      <c r="I241" s="58">
        <v>6082000</v>
      </c>
      <c r="J241" s="58">
        <v>384948</v>
      </c>
      <c r="K241" s="58">
        <v>0</v>
      </c>
      <c r="L241" s="58">
        <v>1833000</v>
      </c>
      <c r="M241" s="58">
        <v>2551620</v>
      </c>
      <c r="N241" s="58">
        <f>VLOOKUP(AD241,'tabla ingresos'!$A$3:$D$15,4,FALSE)</f>
        <v>2000000</v>
      </c>
      <c r="O241" s="58">
        <v>25109.025662590815</v>
      </c>
      <c r="P241" s="58">
        <v>640000</v>
      </c>
      <c r="Q241" s="58">
        <v>640000</v>
      </c>
      <c r="R241" s="12">
        <v>68001</v>
      </c>
      <c r="S241" s="12" t="s">
        <v>87</v>
      </c>
      <c r="T241" s="12" t="s">
        <v>89</v>
      </c>
      <c r="U241" s="12" t="s">
        <v>10</v>
      </c>
      <c r="V241" s="12">
        <v>4</v>
      </c>
      <c r="W241" s="12">
        <v>0</v>
      </c>
      <c r="X241" s="12">
        <v>0</v>
      </c>
      <c r="Y241" s="59">
        <v>4.2383561643835614</v>
      </c>
      <c r="Z241" s="59">
        <v>39.591780821917808</v>
      </c>
      <c r="AA241" s="12">
        <v>2</v>
      </c>
      <c r="AB241" s="12">
        <v>3</v>
      </c>
      <c r="AC241" s="12">
        <v>1</v>
      </c>
      <c r="AD241" s="12">
        <v>3</v>
      </c>
      <c r="AE241" s="12">
        <v>3</v>
      </c>
      <c r="AF241" s="58" t="s">
        <v>0</v>
      </c>
      <c r="AG241" s="66">
        <f t="shared" si="50"/>
        <v>0.13668567522086361</v>
      </c>
      <c r="AH241" s="67">
        <f t="shared" si="51"/>
        <v>2.2405900000000001</v>
      </c>
      <c r="AI241" s="67">
        <f t="shared" si="52"/>
        <v>1.1266443333333334</v>
      </c>
      <c r="AJ241" s="67">
        <f t="shared" si="53"/>
        <v>1.1767166666666666</v>
      </c>
      <c r="AK241" s="67">
        <f t="shared" si="54"/>
        <v>0.56571666666666665</v>
      </c>
      <c r="AL241" s="67">
        <f t="shared" si="55"/>
        <v>0.21333333333333335</v>
      </c>
      <c r="AM241" s="59">
        <f>VLOOKUP(AG241,'SCORE TALLER'!$AC$2:$AD$10,2,TRUE)*AM$2</f>
        <v>0</v>
      </c>
      <c r="AN241" s="59">
        <f>VLOOKUP(AD241,'SCORE TALLER'!$W$2:$X$10,2,TRUE)*AN$2</f>
        <v>0.32</v>
      </c>
      <c r="AO241" s="59">
        <f>VLOOKUP(AB241,'SCORE TALLER'!$S$2:$T$10,2,FALSE)*AO$2</f>
        <v>0.03</v>
      </c>
      <c r="AP241" s="59">
        <f>VLOOKUP(AH241,'SCORE TALLER'!$AE$2:$AF$10,2,TRUE)*AP$2</f>
        <v>0</v>
      </c>
      <c r="AQ241" s="59">
        <f>VLOOKUP(AI241,'SCORE TALLER'!$AG$2:$AH$10,2,TRUE)*AQ$2</f>
        <v>0.32</v>
      </c>
      <c r="AR241" s="59">
        <f>VLOOKUP(AC241,'SCORE TALLER'!$U$2:$V$10,2,FALSE)*AR$2</f>
        <v>0.05</v>
      </c>
      <c r="AS241" s="59">
        <f>VLOOKUP(AE241,'SCORE TALLER'!$Y$2:$Z$10,2,FALSE)*AS$2</f>
        <v>0.02</v>
      </c>
      <c r="AT241" s="59">
        <f>VLOOKUP(Z241,'SCORE TALLER'!$O$2:$P$10,2,TRUE)*AT$2</f>
        <v>0.03</v>
      </c>
      <c r="AU241" s="59">
        <f>VLOOKUP(S241,'SCORE TALLER'!$A$2:$B$10,2,FALSE)*AU$2</f>
        <v>0.15000000000000002</v>
      </c>
      <c r="AV241" s="59">
        <f>VLOOKUP(AJ241,'SCORE TALLER'!$AI$2:$AJ$10,2,TRUE)*AV$2</f>
        <v>0.2</v>
      </c>
      <c r="AW241" s="59">
        <f>VLOOKUP(AK241,'SCORE TALLER'!$AK$2:$AL$10,2,TRUE)*AW$2</f>
        <v>0.25</v>
      </c>
      <c r="AX241" s="59">
        <f>VLOOKUP(T241,'SCORE TALLER'!$C$2:$D$10,2,FALSE)*AX$2</f>
        <v>0</v>
      </c>
      <c r="AY241" s="59">
        <f>VLOOKUP(W241,'SCORE TALLER'!$I$2:$J$10,2,TRUE)*AY$2</f>
        <v>0</v>
      </c>
      <c r="AZ241" s="59">
        <f>VLOOKUP(X241,'SCORE TALLER'!$K$2:$L$10,2,TRUE)*AZ$2</f>
        <v>0</v>
      </c>
      <c r="BA241" s="59">
        <f>VLOOKUP(U241,'SCORE TALLER'!$E$2:$F$10,2,FALSE)*BA$2</f>
        <v>0</v>
      </c>
      <c r="BB241" s="59">
        <f>VLOOKUP(Y241,'SCORE TALLER'!$M$2:$N$10,2,TRUE)*BB$2</f>
        <v>0.03</v>
      </c>
      <c r="BC241" s="59">
        <f>VLOOKUP(AA241,'SCORE TALLER'!$Q$2:$R$10,2,FALSE)*BC$2</f>
        <v>0</v>
      </c>
      <c r="BD241" s="59">
        <f>VLOOKUP(V241,'SCORE TALLER'!$G$2:$H$10,2,FALSE)*BD$2</f>
        <v>0</v>
      </c>
      <c r="BE241" s="59">
        <f>VLOOKUP(AF241,'SCORE TALLER'!$AA$2:$AB$10,2,FALSE)*BE$2</f>
        <v>0.5</v>
      </c>
      <c r="BF241" s="59">
        <f>VLOOKUP(AL241,'SCORE TALLER'!$AM$2:$AN$10,2,TRUE)*BF$2</f>
        <v>0</v>
      </c>
      <c r="BG241" s="67">
        <f t="shared" si="56"/>
        <v>1.9000000000000001</v>
      </c>
      <c r="BH241" s="67" t="str">
        <f>VLOOKUP(BG241,'SCORE TALLER'!$AP$2:$AQ$7,2,TRUE)</f>
        <v>2. Normal</v>
      </c>
      <c r="BI241" s="67" t="str">
        <f t="shared" si="61"/>
        <v>LBZ</v>
      </c>
      <c r="BJ241" s="67" t="str">
        <f t="shared" si="61"/>
        <v>A</v>
      </c>
      <c r="BK241" s="67" t="str">
        <f t="shared" si="62"/>
        <v>E</v>
      </c>
      <c r="BL241" s="86">
        <f t="shared" si="59"/>
        <v>1697150</v>
      </c>
      <c r="BM241" s="86">
        <f t="shared" si="63"/>
        <v>640000</v>
      </c>
    </row>
    <row r="242" spans="1:65" x14ac:dyDescent="0.3">
      <c r="A242" s="57">
        <v>2044022862</v>
      </c>
      <c r="B242" s="12" t="s">
        <v>380</v>
      </c>
      <c r="C242" s="58" t="s">
        <v>105</v>
      </c>
      <c r="D242" s="58" t="s">
        <v>29</v>
      </c>
      <c r="E242" s="58"/>
      <c r="F242" s="58">
        <v>5160852</v>
      </c>
      <c r="G242" s="58">
        <f t="shared" si="48"/>
        <v>208603</v>
      </c>
      <c r="H242" s="58">
        <f t="shared" si="49"/>
        <v>0</v>
      </c>
      <c r="I242" s="58">
        <v>3735000</v>
      </c>
      <c r="J242" s="58">
        <v>339030</v>
      </c>
      <c r="K242" s="58">
        <v>0</v>
      </c>
      <c r="L242" s="58">
        <v>1226575</v>
      </c>
      <c r="M242" s="58">
        <v>4952249</v>
      </c>
      <c r="N242" s="58">
        <f>VLOOKUP(AD242,'tabla ingresos'!$A$3:$D$15,4,FALSE)</f>
        <v>2000000</v>
      </c>
      <c r="O242" s="58">
        <v>25030.559957395224</v>
      </c>
      <c r="P242" s="58">
        <v>638000</v>
      </c>
      <c r="Q242" s="58">
        <v>638000</v>
      </c>
      <c r="R242" s="12">
        <v>13052</v>
      </c>
      <c r="S242" s="12" t="s">
        <v>87</v>
      </c>
      <c r="T242" s="12" t="s">
        <v>89</v>
      </c>
      <c r="U242" s="12" t="s">
        <v>10</v>
      </c>
      <c r="V242" s="12">
        <v>4</v>
      </c>
      <c r="W242" s="12">
        <v>0</v>
      </c>
      <c r="X242" s="12">
        <v>0</v>
      </c>
      <c r="Y242" s="59">
        <v>3.1095890410958904</v>
      </c>
      <c r="Z242" s="59">
        <v>33.969863013698628</v>
      </c>
      <c r="AA242" s="12">
        <v>1</v>
      </c>
      <c r="AB242" s="12">
        <v>2</v>
      </c>
      <c r="AC242" s="12">
        <v>1</v>
      </c>
      <c r="AD242" s="12">
        <v>3</v>
      </c>
      <c r="AE242" s="12">
        <v>3</v>
      </c>
      <c r="AF242" s="58" t="s">
        <v>0</v>
      </c>
      <c r="AG242" s="66">
        <f t="shared" si="50"/>
        <v>0.12135351998579842</v>
      </c>
      <c r="AH242" s="67">
        <f t="shared" si="51"/>
        <v>1.9329506666666667</v>
      </c>
      <c r="AI242" s="67">
        <f t="shared" si="52"/>
        <v>1.6507496666666666</v>
      </c>
      <c r="AJ242" s="67">
        <f t="shared" si="53"/>
        <v>6.9534333333333337E-2</v>
      </c>
      <c r="AK242" s="67">
        <f t="shared" si="54"/>
        <v>0</v>
      </c>
      <c r="AL242" s="67">
        <f t="shared" si="55"/>
        <v>0.21266666666666667</v>
      </c>
      <c r="AM242" s="59">
        <f>VLOOKUP(AG242,'SCORE TALLER'!$AC$2:$AD$10,2,TRUE)*AM$2</f>
        <v>0</v>
      </c>
      <c r="AN242" s="59">
        <f>VLOOKUP(AD242,'SCORE TALLER'!$W$2:$X$10,2,TRUE)*AN$2</f>
        <v>0.32</v>
      </c>
      <c r="AO242" s="59">
        <f>VLOOKUP(AB242,'SCORE TALLER'!$S$2:$T$10,2,FALSE)*AO$2</f>
        <v>0.04</v>
      </c>
      <c r="AP242" s="59">
        <f>VLOOKUP(AH242,'SCORE TALLER'!$AE$2:$AF$10,2,TRUE)*AP$2</f>
        <v>0</v>
      </c>
      <c r="AQ242" s="59">
        <f>VLOOKUP(AI242,'SCORE TALLER'!$AG$2:$AH$10,2,TRUE)*AQ$2</f>
        <v>0.32</v>
      </c>
      <c r="AR242" s="59">
        <f>VLOOKUP(AC242,'SCORE TALLER'!$U$2:$V$10,2,FALSE)*AR$2</f>
        <v>0.05</v>
      </c>
      <c r="AS242" s="59">
        <f>VLOOKUP(AE242,'SCORE TALLER'!$Y$2:$Z$10,2,FALSE)*AS$2</f>
        <v>0.02</v>
      </c>
      <c r="AT242" s="59">
        <f>VLOOKUP(Z242,'SCORE TALLER'!$O$2:$P$10,2,TRUE)*AT$2</f>
        <v>0.04</v>
      </c>
      <c r="AU242" s="59">
        <f>VLOOKUP(S242,'SCORE TALLER'!$A$2:$B$10,2,FALSE)*AU$2</f>
        <v>0.15000000000000002</v>
      </c>
      <c r="AV242" s="59">
        <f>VLOOKUP(AJ242,'SCORE TALLER'!$AI$2:$AJ$10,2,TRUE)*AV$2</f>
        <v>0.25</v>
      </c>
      <c r="AW242" s="59">
        <f>VLOOKUP(AK242,'SCORE TALLER'!$AK$2:$AL$10,2,TRUE)*AW$2</f>
        <v>0.25</v>
      </c>
      <c r="AX242" s="59">
        <f>VLOOKUP(T242,'SCORE TALLER'!$C$2:$D$10,2,FALSE)*AX$2</f>
        <v>0</v>
      </c>
      <c r="AY242" s="59">
        <f>VLOOKUP(W242,'SCORE TALLER'!$I$2:$J$10,2,TRUE)*AY$2</f>
        <v>0</v>
      </c>
      <c r="AZ242" s="59">
        <f>VLOOKUP(X242,'SCORE TALLER'!$K$2:$L$10,2,TRUE)*AZ$2</f>
        <v>0</v>
      </c>
      <c r="BA242" s="59">
        <f>VLOOKUP(U242,'SCORE TALLER'!$E$2:$F$10,2,FALSE)*BA$2</f>
        <v>0</v>
      </c>
      <c r="BB242" s="59">
        <f>VLOOKUP(Y242,'SCORE TALLER'!$M$2:$N$10,2,TRUE)*BB$2</f>
        <v>0.04</v>
      </c>
      <c r="BC242" s="59">
        <f>VLOOKUP(AA242,'SCORE TALLER'!$Q$2:$R$10,2,FALSE)*BC$2</f>
        <v>0.05</v>
      </c>
      <c r="BD242" s="59">
        <f>VLOOKUP(V242,'SCORE TALLER'!$G$2:$H$10,2,FALSE)*BD$2</f>
        <v>0</v>
      </c>
      <c r="BE242" s="59">
        <f>VLOOKUP(AF242,'SCORE TALLER'!$AA$2:$AB$10,2,FALSE)*BE$2</f>
        <v>0.5</v>
      </c>
      <c r="BF242" s="59">
        <f>VLOOKUP(AL242,'SCORE TALLER'!$AM$2:$AN$10,2,TRUE)*BF$2</f>
        <v>0</v>
      </c>
      <c r="BG242" s="67">
        <f t="shared" si="56"/>
        <v>2.0300000000000002</v>
      </c>
      <c r="BH242" s="67" t="str">
        <f>VLOOKUP(BG242,'SCORE TALLER'!$AP$2:$AQ$7,2,TRUE)</f>
        <v>3. Medio</v>
      </c>
      <c r="BI242" s="67" t="str">
        <f t="shared" si="61"/>
        <v>LBZ</v>
      </c>
      <c r="BJ242" s="67" t="str">
        <f t="shared" si="61"/>
        <v>A</v>
      </c>
      <c r="BK242" s="67" t="str">
        <f t="shared" si="62"/>
        <v>E</v>
      </c>
      <c r="BL242" s="86">
        <f t="shared" si="59"/>
        <v>0</v>
      </c>
      <c r="BM242" s="86">
        <f t="shared" si="63"/>
        <v>638000</v>
      </c>
    </row>
    <row r="243" spans="1:65" x14ac:dyDescent="0.3">
      <c r="A243" s="57">
        <v>4828846</v>
      </c>
      <c r="B243" s="12" t="s">
        <v>381</v>
      </c>
      <c r="C243" s="58" t="s">
        <v>105</v>
      </c>
      <c r="D243" s="58" t="s">
        <v>115</v>
      </c>
      <c r="E243" s="58"/>
      <c r="F243" s="58">
        <v>5147528</v>
      </c>
      <c r="G243" s="58">
        <f t="shared" si="48"/>
        <v>3153452</v>
      </c>
      <c r="H243" s="58">
        <f t="shared" si="49"/>
        <v>3153452</v>
      </c>
      <c r="I243" s="58">
        <v>5147000</v>
      </c>
      <c r="J243" s="58">
        <v>248637</v>
      </c>
      <c r="K243" s="58">
        <v>0</v>
      </c>
      <c r="L243" s="58">
        <v>0</v>
      </c>
      <c r="M243" s="58">
        <v>1994076</v>
      </c>
      <c r="N243" s="58">
        <f>VLOOKUP(AD243,'tabla ingresos'!$A$3:$D$15,4,FALSE)</f>
        <v>1000000</v>
      </c>
      <c r="O243" s="58">
        <v>19925.496547348146</v>
      </c>
      <c r="P243" s="58">
        <v>659000</v>
      </c>
      <c r="Q243" s="58">
        <v>310000</v>
      </c>
      <c r="R243" s="12">
        <v>13052</v>
      </c>
      <c r="S243" s="12" t="s">
        <v>88</v>
      </c>
      <c r="T243" s="12" t="s">
        <v>89</v>
      </c>
      <c r="U243" s="12" t="s">
        <v>10</v>
      </c>
      <c r="V243" s="12">
        <v>4</v>
      </c>
      <c r="W243" s="12">
        <v>0</v>
      </c>
      <c r="X243" s="12">
        <v>0</v>
      </c>
      <c r="Y243" s="59">
        <v>9.8630136986301367E-2</v>
      </c>
      <c r="Z243" s="59">
        <v>43.095890410958901</v>
      </c>
      <c r="AA243" s="12">
        <v>1</v>
      </c>
      <c r="AB243" s="12">
        <v>2</v>
      </c>
      <c r="AC243" s="12">
        <v>2</v>
      </c>
      <c r="AD243" s="12">
        <v>2</v>
      </c>
      <c r="AE243" s="12">
        <v>1</v>
      </c>
      <c r="AF243" s="58" t="s">
        <v>22</v>
      </c>
      <c r="AG243" s="66">
        <f t="shared" si="50"/>
        <v>0.17904166436489877</v>
      </c>
      <c r="AH243" s="67">
        <f t="shared" si="51"/>
        <v>3.8710186666666666</v>
      </c>
      <c r="AI243" s="67">
        <f t="shared" si="52"/>
        <v>1.3293839999999999</v>
      </c>
      <c r="AJ243" s="67">
        <f t="shared" si="53"/>
        <v>2.1023013333333331</v>
      </c>
      <c r="AK243" s="67">
        <f t="shared" si="54"/>
        <v>2.1023013333333331</v>
      </c>
      <c r="AL243" s="67">
        <f t="shared" si="55"/>
        <v>0.20666666666666667</v>
      </c>
      <c r="AM243" s="59">
        <f>VLOOKUP(AG243,'SCORE TALLER'!$AC$2:$AD$10,2,TRUE)*AM$2</f>
        <v>0</v>
      </c>
      <c r="AN243" s="59">
        <f>VLOOKUP(AD243,'SCORE TALLER'!$W$2:$X$10,2,TRUE)*AN$2</f>
        <v>0.32</v>
      </c>
      <c r="AO243" s="59">
        <f>VLOOKUP(AB243,'SCORE TALLER'!$S$2:$T$10,2,FALSE)*AO$2</f>
        <v>0.04</v>
      </c>
      <c r="AP243" s="59">
        <f>VLOOKUP(AH243,'SCORE TALLER'!$AE$2:$AF$10,2,TRUE)*AP$2</f>
        <v>0</v>
      </c>
      <c r="AQ243" s="59">
        <f>VLOOKUP(AI243,'SCORE TALLER'!$AG$2:$AH$10,2,TRUE)*AQ$2</f>
        <v>0.32</v>
      </c>
      <c r="AR243" s="59">
        <f>VLOOKUP(AC243,'SCORE TALLER'!$U$2:$V$10,2,FALSE)*AR$2</f>
        <v>0.04</v>
      </c>
      <c r="AS243" s="59">
        <f>VLOOKUP(AE243,'SCORE TALLER'!$Y$2:$Z$10,2,FALSE)*AS$2</f>
        <v>0.03</v>
      </c>
      <c r="AT243" s="59">
        <f>VLOOKUP(Z243,'SCORE TALLER'!$O$2:$P$10,2,TRUE)*AT$2</f>
        <v>0.03</v>
      </c>
      <c r="AU243" s="59">
        <f>VLOOKUP(S243,'SCORE TALLER'!$A$2:$B$10,2,FALSE)*AU$2</f>
        <v>0.25</v>
      </c>
      <c r="AV243" s="59">
        <f>VLOOKUP(AJ243,'SCORE TALLER'!$AI$2:$AJ$10,2,TRUE)*AV$2</f>
        <v>0.15000000000000002</v>
      </c>
      <c r="AW243" s="59">
        <f>VLOOKUP(AK243,'SCORE TALLER'!$AK$2:$AL$10,2,TRUE)*AW$2</f>
        <v>0.15000000000000002</v>
      </c>
      <c r="AX243" s="59">
        <f>VLOOKUP(T243,'SCORE TALLER'!$C$2:$D$10,2,FALSE)*AX$2</f>
        <v>0</v>
      </c>
      <c r="AY243" s="59">
        <f>VLOOKUP(W243,'SCORE TALLER'!$I$2:$J$10,2,TRUE)*AY$2</f>
        <v>0</v>
      </c>
      <c r="AZ243" s="59">
        <f>VLOOKUP(X243,'SCORE TALLER'!$K$2:$L$10,2,TRUE)*AZ$2</f>
        <v>0</v>
      </c>
      <c r="BA243" s="59">
        <f>VLOOKUP(U243,'SCORE TALLER'!$E$2:$F$10,2,FALSE)*BA$2</f>
        <v>0</v>
      </c>
      <c r="BB243" s="59">
        <f>VLOOKUP(Y243,'SCORE TALLER'!$M$2:$N$10,2,TRUE)*BB$2</f>
        <v>0.05</v>
      </c>
      <c r="BC243" s="59">
        <f>VLOOKUP(AA243,'SCORE TALLER'!$Q$2:$R$10,2,FALSE)*BC$2</f>
        <v>0.05</v>
      </c>
      <c r="BD243" s="59">
        <f>VLOOKUP(V243,'SCORE TALLER'!$G$2:$H$10,2,FALSE)*BD$2</f>
        <v>0</v>
      </c>
      <c r="BE243" s="59">
        <f>VLOOKUP(AF243,'SCORE TALLER'!$AA$2:$AB$10,2,FALSE)*BE$2</f>
        <v>0.5</v>
      </c>
      <c r="BF243" s="59">
        <f>VLOOKUP(AL243,'SCORE TALLER'!$AM$2:$AN$10,2,TRUE)*BF$2</f>
        <v>0</v>
      </c>
      <c r="BG243" s="67">
        <f t="shared" si="56"/>
        <v>1.9300000000000002</v>
      </c>
      <c r="BH243" s="67" t="str">
        <f>VLOOKUP(BG243,'SCORE TALLER'!$AP$2:$AQ$7,2,TRUE)</f>
        <v>2. Normal</v>
      </c>
      <c r="BI243" s="67" t="str">
        <f t="shared" si="61"/>
        <v>LBZ</v>
      </c>
      <c r="BJ243" s="67" t="str">
        <f t="shared" si="61"/>
        <v>A</v>
      </c>
      <c r="BK243" s="67" t="str">
        <f t="shared" si="62"/>
        <v>D</v>
      </c>
      <c r="BL243" s="86">
        <f t="shared" si="59"/>
        <v>3153452</v>
      </c>
      <c r="BM243" s="86">
        <f t="shared" si="63"/>
        <v>310000</v>
      </c>
    </row>
    <row r="244" spans="1:65" x14ac:dyDescent="0.3">
      <c r="A244" s="57">
        <v>2068846686</v>
      </c>
      <c r="B244" s="12" t="s">
        <v>382</v>
      </c>
      <c r="C244" s="58" t="s">
        <v>105</v>
      </c>
      <c r="D244" s="58" t="s">
        <v>115</v>
      </c>
      <c r="E244" s="58">
        <v>60800</v>
      </c>
      <c r="F244" s="58">
        <v>5441515</v>
      </c>
      <c r="G244" s="58">
        <f t="shared" si="48"/>
        <v>3952036</v>
      </c>
      <c r="H244" s="58">
        <f t="shared" si="49"/>
        <v>1132036</v>
      </c>
      <c r="I244" s="58">
        <v>5442000</v>
      </c>
      <c r="J244" s="58">
        <v>196639</v>
      </c>
      <c r="K244" s="58">
        <v>0</v>
      </c>
      <c r="L244" s="58">
        <v>2820000</v>
      </c>
      <c r="M244" s="58">
        <v>1489479</v>
      </c>
      <c r="N244" s="58">
        <f>VLOOKUP(AD244,'tabla ingresos'!$A$3:$D$15,4,FALSE)</f>
        <v>1000000</v>
      </c>
      <c r="O244" s="58">
        <v>11730.622926741646</v>
      </c>
      <c r="P244" s="58">
        <v>299000</v>
      </c>
      <c r="Q244" s="58">
        <v>299000</v>
      </c>
      <c r="R244" s="12">
        <v>76001</v>
      </c>
      <c r="S244" s="12" t="s">
        <v>87</v>
      </c>
      <c r="T244" s="12" t="s">
        <v>89</v>
      </c>
      <c r="U244" s="12" t="s">
        <v>10</v>
      </c>
      <c r="V244" s="12">
        <v>4</v>
      </c>
      <c r="W244" s="12">
        <v>0</v>
      </c>
      <c r="X244" s="12">
        <v>0</v>
      </c>
      <c r="Y244" s="59">
        <v>5.1671232876712327</v>
      </c>
      <c r="Z244" s="59">
        <v>29.084931506849315</v>
      </c>
      <c r="AA244" s="12">
        <v>2</v>
      </c>
      <c r="AB244" s="12">
        <v>0</v>
      </c>
      <c r="AC244" s="12">
        <v>1</v>
      </c>
      <c r="AD244" s="12">
        <v>2</v>
      </c>
      <c r="AE244" s="12">
        <v>1</v>
      </c>
      <c r="AF244" s="58" t="s">
        <v>0</v>
      </c>
      <c r="AG244" s="66">
        <f t="shared" si="50"/>
        <v>0.13891308195116109</v>
      </c>
      <c r="AH244" s="67">
        <f t="shared" si="51"/>
        <v>3.82701</v>
      </c>
      <c r="AI244" s="67">
        <f t="shared" si="52"/>
        <v>1.0335193333333332</v>
      </c>
      <c r="AJ244" s="67">
        <f t="shared" si="53"/>
        <v>2.6346906666666667</v>
      </c>
      <c r="AK244" s="67">
        <f t="shared" si="54"/>
        <v>0.75469066666666662</v>
      </c>
      <c r="AL244" s="67">
        <f t="shared" si="55"/>
        <v>0.19933333333333333</v>
      </c>
      <c r="AM244" s="59">
        <f>VLOOKUP(AG244,'SCORE TALLER'!$AC$2:$AD$10,2,TRUE)*AM$2</f>
        <v>0</v>
      </c>
      <c r="AN244" s="59">
        <f>VLOOKUP(AD244,'SCORE TALLER'!$W$2:$X$10,2,TRUE)*AN$2</f>
        <v>0.32</v>
      </c>
      <c r="AO244" s="59">
        <f>VLOOKUP(AB244,'SCORE TALLER'!$S$2:$T$10,2,FALSE)*AO$2</f>
        <v>0.05</v>
      </c>
      <c r="AP244" s="59">
        <f>VLOOKUP(AH244,'SCORE TALLER'!$AE$2:$AF$10,2,TRUE)*AP$2</f>
        <v>0</v>
      </c>
      <c r="AQ244" s="59">
        <f>VLOOKUP(AI244,'SCORE TALLER'!$AG$2:$AH$10,2,TRUE)*AQ$2</f>
        <v>0.32</v>
      </c>
      <c r="AR244" s="59">
        <f>VLOOKUP(AC244,'SCORE TALLER'!$U$2:$V$10,2,FALSE)*AR$2</f>
        <v>0.05</v>
      </c>
      <c r="AS244" s="59">
        <f>VLOOKUP(AE244,'SCORE TALLER'!$Y$2:$Z$10,2,FALSE)*AS$2</f>
        <v>0.03</v>
      </c>
      <c r="AT244" s="59">
        <f>VLOOKUP(Z244,'SCORE TALLER'!$O$2:$P$10,2,TRUE)*AT$2</f>
        <v>0.04</v>
      </c>
      <c r="AU244" s="59">
        <f>VLOOKUP(S244,'SCORE TALLER'!$A$2:$B$10,2,FALSE)*AU$2</f>
        <v>0.15000000000000002</v>
      </c>
      <c r="AV244" s="59">
        <f>VLOOKUP(AJ244,'SCORE TALLER'!$AI$2:$AJ$10,2,TRUE)*AV$2</f>
        <v>0.15000000000000002</v>
      </c>
      <c r="AW244" s="59">
        <f>VLOOKUP(AK244,'SCORE TALLER'!$AK$2:$AL$10,2,TRUE)*AW$2</f>
        <v>0.25</v>
      </c>
      <c r="AX244" s="59">
        <f>VLOOKUP(T244,'SCORE TALLER'!$C$2:$D$10,2,FALSE)*AX$2</f>
        <v>0</v>
      </c>
      <c r="AY244" s="59">
        <f>VLOOKUP(W244,'SCORE TALLER'!$I$2:$J$10,2,TRUE)*AY$2</f>
        <v>0</v>
      </c>
      <c r="AZ244" s="59">
        <f>VLOOKUP(X244,'SCORE TALLER'!$K$2:$L$10,2,TRUE)*AZ$2</f>
        <v>0</v>
      </c>
      <c r="BA244" s="59">
        <f>VLOOKUP(U244,'SCORE TALLER'!$E$2:$F$10,2,FALSE)*BA$2</f>
        <v>0</v>
      </c>
      <c r="BB244" s="59">
        <f>VLOOKUP(Y244,'SCORE TALLER'!$M$2:$N$10,2,TRUE)*BB$2</f>
        <v>0.03</v>
      </c>
      <c r="BC244" s="59">
        <f>VLOOKUP(AA244,'SCORE TALLER'!$Q$2:$R$10,2,FALSE)*BC$2</f>
        <v>0</v>
      </c>
      <c r="BD244" s="59">
        <f>VLOOKUP(V244,'SCORE TALLER'!$G$2:$H$10,2,FALSE)*BD$2</f>
        <v>0</v>
      </c>
      <c r="BE244" s="59">
        <f>VLOOKUP(AF244,'SCORE TALLER'!$AA$2:$AB$10,2,FALSE)*BE$2</f>
        <v>0.5</v>
      </c>
      <c r="BF244" s="59">
        <f>VLOOKUP(AL244,'SCORE TALLER'!$AM$2:$AN$10,2,TRUE)*BF$2</f>
        <v>0</v>
      </c>
      <c r="BG244" s="67">
        <f t="shared" si="56"/>
        <v>1.8900000000000001</v>
      </c>
      <c r="BH244" s="67" t="str">
        <f>VLOOKUP(BG244,'SCORE TALLER'!$AP$2:$AQ$7,2,TRUE)</f>
        <v>2. Normal</v>
      </c>
      <c r="BI244" s="67" t="str">
        <f t="shared" si="61"/>
        <v>LBZ</v>
      </c>
      <c r="BJ244" s="67" t="str">
        <f t="shared" si="61"/>
        <v>A</v>
      </c>
      <c r="BK244" s="67" t="str">
        <f t="shared" si="62"/>
        <v>E</v>
      </c>
      <c r="BL244" s="86">
        <f t="shared" si="59"/>
        <v>1132036</v>
      </c>
      <c r="BM244" s="86">
        <f t="shared" si="63"/>
        <v>299000</v>
      </c>
    </row>
    <row r="245" spans="1:65" x14ac:dyDescent="0.3">
      <c r="A245" s="57">
        <v>82066648</v>
      </c>
      <c r="B245" s="12" t="s">
        <v>383</v>
      </c>
      <c r="C245" s="58" t="s">
        <v>105</v>
      </c>
      <c r="D245" s="58" t="s">
        <v>114</v>
      </c>
      <c r="E245" s="58">
        <v>356782</v>
      </c>
      <c r="F245" s="58">
        <v>2676790</v>
      </c>
      <c r="G245" s="58">
        <f t="shared" si="48"/>
        <v>1404120</v>
      </c>
      <c r="H245" s="58">
        <f t="shared" si="49"/>
        <v>151679</v>
      </c>
      <c r="I245" s="58">
        <v>2783000</v>
      </c>
      <c r="J245" s="58">
        <v>142213</v>
      </c>
      <c r="K245" s="58">
        <v>0</v>
      </c>
      <c r="L245" s="58">
        <v>1252441</v>
      </c>
      <c r="M245" s="58">
        <v>1272670</v>
      </c>
      <c r="N245" s="58">
        <f>VLOOKUP(AD245,'tabla ingresos'!$A$3:$D$15,4,FALSE)</f>
        <v>1000000</v>
      </c>
      <c r="O245" s="58">
        <v>11534.458663752655</v>
      </c>
      <c r="P245" s="58">
        <v>294000</v>
      </c>
      <c r="Q245" s="58">
        <v>294000</v>
      </c>
      <c r="R245" s="12">
        <v>8001</v>
      </c>
      <c r="S245" s="12" t="s">
        <v>87</v>
      </c>
      <c r="T245" s="12" t="s">
        <v>89</v>
      </c>
      <c r="U245" s="12" t="s">
        <v>10</v>
      </c>
      <c r="V245" s="12">
        <v>4</v>
      </c>
      <c r="W245" s="12">
        <v>0</v>
      </c>
      <c r="X245" s="12">
        <v>0</v>
      </c>
      <c r="Y245" s="59">
        <v>4.2301369863013702</v>
      </c>
      <c r="Z245" s="59">
        <v>36.832876712328769</v>
      </c>
      <c r="AA245" s="12">
        <v>1</v>
      </c>
      <c r="AB245" s="12">
        <v>0</v>
      </c>
      <c r="AC245" s="12">
        <v>1</v>
      </c>
      <c r="AD245" s="12">
        <v>2</v>
      </c>
      <c r="AE245" s="12">
        <v>3</v>
      </c>
      <c r="AF245" s="58" t="s">
        <v>0</v>
      </c>
      <c r="AG245" s="66">
        <f t="shared" si="50"/>
        <v>0.1024983057758351</v>
      </c>
      <c r="AH245" s="67">
        <f t="shared" si="51"/>
        <v>1.9805266666666668</v>
      </c>
      <c r="AI245" s="67">
        <f t="shared" si="52"/>
        <v>1.0863013333333333</v>
      </c>
      <c r="AJ245" s="67">
        <f t="shared" si="53"/>
        <v>0.93608000000000002</v>
      </c>
      <c r="AK245" s="67">
        <f t="shared" si="54"/>
        <v>0.10111933333333334</v>
      </c>
      <c r="AL245" s="67">
        <f t="shared" si="55"/>
        <v>0.19600000000000001</v>
      </c>
      <c r="AM245" s="59">
        <f>VLOOKUP(AG245,'SCORE TALLER'!$AC$2:$AD$10,2,TRUE)*AM$2</f>
        <v>0</v>
      </c>
      <c r="AN245" s="59">
        <f>VLOOKUP(AD245,'SCORE TALLER'!$W$2:$X$10,2,TRUE)*AN$2</f>
        <v>0.32</v>
      </c>
      <c r="AO245" s="59">
        <f>VLOOKUP(AB245,'SCORE TALLER'!$S$2:$T$10,2,FALSE)*AO$2</f>
        <v>0.05</v>
      </c>
      <c r="AP245" s="59">
        <f>VLOOKUP(AH245,'SCORE TALLER'!$AE$2:$AF$10,2,TRUE)*AP$2</f>
        <v>0</v>
      </c>
      <c r="AQ245" s="59">
        <f>VLOOKUP(AI245,'SCORE TALLER'!$AG$2:$AH$10,2,TRUE)*AQ$2</f>
        <v>0.32</v>
      </c>
      <c r="AR245" s="59">
        <f>VLOOKUP(AC245,'SCORE TALLER'!$U$2:$V$10,2,FALSE)*AR$2</f>
        <v>0.05</v>
      </c>
      <c r="AS245" s="59">
        <f>VLOOKUP(AE245,'SCORE TALLER'!$Y$2:$Z$10,2,FALSE)*AS$2</f>
        <v>0.02</v>
      </c>
      <c r="AT245" s="59">
        <f>VLOOKUP(Z245,'SCORE TALLER'!$O$2:$P$10,2,TRUE)*AT$2</f>
        <v>0.03</v>
      </c>
      <c r="AU245" s="59">
        <f>VLOOKUP(S245,'SCORE TALLER'!$A$2:$B$10,2,FALSE)*AU$2</f>
        <v>0.15000000000000002</v>
      </c>
      <c r="AV245" s="59">
        <f>VLOOKUP(AJ245,'SCORE TALLER'!$AI$2:$AJ$10,2,TRUE)*AV$2</f>
        <v>0.25</v>
      </c>
      <c r="AW245" s="59">
        <f>VLOOKUP(AK245,'SCORE TALLER'!$AK$2:$AL$10,2,TRUE)*AW$2</f>
        <v>0.25</v>
      </c>
      <c r="AX245" s="59">
        <f>VLOOKUP(T245,'SCORE TALLER'!$C$2:$D$10,2,FALSE)*AX$2</f>
        <v>0</v>
      </c>
      <c r="AY245" s="59">
        <f>VLOOKUP(W245,'SCORE TALLER'!$I$2:$J$10,2,TRUE)*AY$2</f>
        <v>0</v>
      </c>
      <c r="AZ245" s="59">
        <f>VLOOKUP(X245,'SCORE TALLER'!$K$2:$L$10,2,TRUE)*AZ$2</f>
        <v>0</v>
      </c>
      <c r="BA245" s="59">
        <f>VLOOKUP(U245,'SCORE TALLER'!$E$2:$F$10,2,FALSE)*BA$2</f>
        <v>0</v>
      </c>
      <c r="BB245" s="59">
        <f>VLOOKUP(Y245,'SCORE TALLER'!$M$2:$N$10,2,TRUE)*BB$2</f>
        <v>0.03</v>
      </c>
      <c r="BC245" s="59">
        <f>VLOOKUP(AA245,'SCORE TALLER'!$Q$2:$R$10,2,FALSE)*BC$2</f>
        <v>0.05</v>
      </c>
      <c r="BD245" s="59">
        <f>VLOOKUP(V245,'SCORE TALLER'!$G$2:$H$10,2,FALSE)*BD$2</f>
        <v>0</v>
      </c>
      <c r="BE245" s="59">
        <f>VLOOKUP(AF245,'SCORE TALLER'!$AA$2:$AB$10,2,FALSE)*BE$2</f>
        <v>0.5</v>
      </c>
      <c r="BF245" s="59">
        <f>VLOOKUP(AL245,'SCORE TALLER'!$AM$2:$AN$10,2,TRUE)*BF$2</f>
        <v>0</v>
      </c>
      <c r="BG245" s="67">
        <f t="shared" si="56"/>
        <v>2.02</v>
      </c>
      <c r="BH245" s="67" t="str">
        <f>VLOOKUP(BG245,'SCORE TALLER'!$AP$2:$AQ$7,2,TRUE)</f>
        <v>3. Medio</v>
      </c>
      <c r="BI245" s="67" t="str">
        <f t="shared" si="61"/>
        <v>LBZ</v>
      </c>
      <c r="BJ245" s="67" t="str">
        <f t="shared" si="61"/>
        <v>A</v>
      </c>
      <c r="BK245" s="67" t="str">
        <f t="shared" si="62"/>
        <v>E</v>
      </c>
      <c r="BL245" s="86">
        <f t="shared" si="59"/>
        <v>151679</v>
      </c>
      <c r="BM245" s="86">
        <f t="shared" si="63"/>
        <v>294000</v>
      </c>
    </row>
    <row r="246" spans="1:65" x14ac:dyDescent="0.3">
      <c r="A246" s="57">
        <v>48604222</v>
      </c>
      <c r="B246" s="12" t="s">
        <v>384</v>
      </c>
      <c r="C246" s="58" t="s">
        <v>105</v>
      </c>
      <c r="D246" s="58" t="s">
        <v>115</v>
      </c>
      <c r="E246" s="58">
        <v>331747</v>
      </c>
      <c r="F246" s="58">
        <v>4246372</v>
      </c>
      <c r="G246" s="58">
        <f t="shared" si="48"/>
        <v>3181521</v>
      </c>
      <c r="H246" s="58">
        <f t="shared" si="49"/>
        <v>1641521</v>
      </c>
      <c r="I246" s="58">
        <v>4246000</v>
      </c>
      <c r="J246" s="58">
        <v>150972</v>
      </c>
      <c r="K246" s="58">
        <v>0</v>
      </c>
      <c r="L246" s="58">
        <v>1540000</v>
      </c>
      <c r="M246" s="58">
        <v>1064851</v>
      </c>
      <c r="N246" s="58">
        <f>VLOOKUP(AD246,'tabla ingresos'!$A$3:$D$15,4,FALSE)</f>
        <v>1000000</v>
      </c>
      <c r="O246" s="58">
        <v>10435.938791014307</v>
      </c>
      <c r="P246" s="58">
        <v>266000</v>
      </c>
      <c r="Q246" s="58">
        <v>266000</v>
      </c>
      <c r="R246" s="12">
        <v>76001</v>
      </c>
      <c r="S246" s="12" t="s">
        <v>87</v>
      </c>
      <c r="T246" s="12" t="s">
        <v>89</v>
      </c>
      <c r="U246" s="12" t="s">
        <v>10</v>
      </c>
      <c r="V246" s="12">
        <v>4</v>
      </c>
      <c r="W246" s="12">
        <v>0</v>
      </c>
      <c r="X246" s="12">
        <v>0</v>
      </c>
      <c r="Y246" s="59">
        <v>3.5205479452054793</v>
      </c>
      <c r="Z246" s="59">
        <v>38.890410958904113</v>
      </c>
      <c r="AA246" s="12">
        <v>2</v>
      </c>
      <c r="AB246" s="12">
        <v>2</v>
      </c>
      <c r="AC246" s="12">
        <v>2</v>
      </c>
      <c r="AD246" s="12">
        <v>2</v>
      </c>
      <c r="AE246" s="12">
        <v>1</v>
      </c>
      <c r="AF246" s="58" t="s">
        <v>0</v>
      </c>
      <c r="AG246" s="66">
        <f t="shared" si="50"/>
        <v>0.10760529252734287</v>
      </c>
      <c r="AH246" s="67">
        <f t="shared" si="51"/>
        <v>3.008248</v>
      </c>
      <c r="AI246" s="67">
        <f t="shared" si="52"/>
        <v>0.9310653333333333</v>
      </c>
      <c r="AJ246" s="67">
        <f t="shared" si="53"/>
        <v>2.1210140000000002</v>
      </c>
      <c r="AK246" s="67">
        <f t="shared" si="54"/>
        <v>1.0943473333333333</v>
      </c>
      <c r="AL246" s="67">
        <f t="shared" si="55"/>
        <v>0.17733333333333334</v>
      </c>
      <c r="AM246" s="59">
        <f>VLOOKUP(AG246,'SCORE TALLER'!$AC$2:$AD$10,2,TRUE)*AM$2</f>
        <v>0</v>
      </c>
      <c r="AN246" s="59">
        <f>VLOOKUP(AD246,'SCORE TALLER'!$W$2:$X$10,2,TRUE)*AN$2</f>
        <v>0.32</v>
      </c>
      <c r="AO246" s="59">
        <f>VLOOKUP(AB246,'SCORE TALLER'!$S$2:$T$10,2,FALSE)*AO$2</f>
        <v>0.04</v>
      </c>
      <c r="AP246" s="59">
        <f>VLOOKUP(AH246,'SCORE TALLER'!$AE$2:$AF$10,2,TRUE)*AP$2</f>
        <v>0</v>
      </c>
      <c r="AQ246" s="59">
        <f>VLOOKUP(AI246,'SCORE TALLER'!$AG$2:$AH$10,2,TRUE)*AQ$2</f>
        <v>0.4</v>
      </c>
      <c r="AR246" s="59">
        <f>VLOOKUP(AC246,'SCORE TALLER'!$U$2:$V$10,2,FALSE)*AR$2</f>
        <v>0.04</v>
      </c>
      <c r="AS246" s="59">
        <f>VLOOKUP(AE246,'SCORE TALLER'!$Y$2:$Z$10,2,FALSE)*AS$2</f>
        <v>0.03</v>
      </c>
      <c r="AT246" s="59">
        <f>VLOOKUP(Z246,'SCORE TALLER'!$O$2:$P$10,2,TRUE)*AT$2</f>
        <v>0.03</v>
      </c>
      <c r="AU246" s="59">
        <f>VLOOKUP(S246,'SCORE TALLER'!$A$2:$B$10,2,FALSE)*AU$2</f>
        <v>0.15000000000000002</v>
      </c>
      <c r="AV246" s="59">
        <f>VLOOKUP(AJ246,'SCORE TALLER'!$AI$2:$AJ$10,2,TRUE)*AV$2</f>
        <v>0.15000000000000002</v>
      </c>
      <c r="AW246" s="59">
        <f>VLOOKUP(AK246,'SCORE TALLER'!$AK$2:$AL$10,2,TRUE)*AW$2</f>
        <v>0.2</v>
      </c>
      <c r="AX246" s="59">
        <f>VLOOKUP(T246,'SCORE TALLER'!$C$2:$D$10,2,FALSE)*AX$2</f>
        <v>0</v>
      </c>
      <c r="AY246" s="59">
        <f>VLOOKUP(W246,'SCORE TALLER'!$I$2:$J$10,2,TRUE)*AY$2</f>
        <v>0</v>
      </c>
      <c r="AZ246" s="59">
        <f>VLOOKUP(X246,'SCORE TALLER'!$K$2:$L$10,2,TRUE)*AZ$2</f>
        <v>0</v>
      </c>
      <c r="BA246" s="59">
        <f>VLOOKUP(U246,'SCORE TALLER'!$E$2:$F$10,2,FALSE)*BA$2</f>
        <v>0</v>
      </c>
      <c r="BB246" s="59">
        <f>VLOOKUP(Y246,'SCORE TALLER'!$M$2:$N$10,2,TRUE)*BB$2</f>
        <v>0.04</v>
      </c>
      <c r="BC246" s="59">
        <f>VLOOKUP(AA246,'SCORE TALLER'!$Q$2:$R$10,2,FALSE)*BC$2</f>
        <v>0</v>
      </c>
      <c r="BD246" s="59">
        <f>VLOOKUP(V246,'SCORE TALLER'!$G$2:$H$10,2,FALSE)*BD$2</f>
        <v>0</v>
      </c>
      <c r="BE246" s="59">
        <f>VLOOKUP(AF246,'SCORE TALLER'!$AA$2:$AB$10,2,FALSE)*BE$2</f>
        <v>0.5</v>
      </c>
      <c r="BF246" s="59">
        <f>VLOOKUP(AL246,'SCORE TALLER'!$AM$2:$AN$10,2,TRUE)*BF$2</f>
        <v>0</v>
      </c>
      <c r="BG246" s="67">
        <f t="shared" si="56"/>
        <v>1.9000000000000001</v>
      </c>
      <c r="BH246" s="67" t="str">
        <f>VLOOKUP(BG246,'SCORE TALLER'!$AP$2:$AQ$7,2,TRUE)</f>
        <v>2. Normal</v>
      </c>
      <c r="BI246" s="67" t="str">
        <f t="shared" si="61"/>
        <v>LBZ</v>
      </c>
      <c r="BJ246" s="67" t="str">
        <f t="shared" si="61"/>
        <v>A</v>
      </c>
      <c r="BK246" s="67" t="str">
        <f t="shared" si="62"/>
        <v>E</v>
      </c>
      <c r="BL246" s="86">
        <f t="shared" si="59"/>
        <v>1641521</v>
      </c>
      <c r="BM246" s="86">
        <f t="shared" si="63"/>
        <v>266000</v>
      </c>
    </row>
    <row r="247" spans="1:65" x14ac:dyDescent="0.3">
      <c r="A247" s="57">
        <v>2082846222</v>
      </c>
      <c r="B247" s="12" t="s">
        <v>385</v>
      </c>
      <c r="C247" s="58" t="s">
        <v>105</v>
      </c>
      <c r="D247" s="58" t="s">
        <v>114</v>
      </c>
      <c r="E247" s="58">
        <v>198213</v>
      </c>
      <c r="F247" s="58">
        <v>1919242</v>
      </c>
      <c r="G247" s="58">
        <f t="shared" si="48"/>
        <v>1461422</v>
      </c>
      <c r="H247" s="58">
        <f t="shared" si="49"/>
        <v>1461422</v>
      </c>
      <c r="I247" s="58">
        <v>1919000</v>
      </c>
      <c r="J247" s="58">
        <v>108758</v>
      </c>
      <c r="K247" s="58">
        <v>0</v>
      </c>
      <c r="L247" s="58">
        <v>0</v>
      </c>
      <c r="M247" s="58">
        <v>457820</v>
      </c>
      <c r="N247" s="58">
        <f>VLOOKUP(AD247,'tabla ingresos'!$A$3:$D$15,4,FALSE)</f>
        <v>1000000</v>
      </c>
      <c r="O247" s="58">
        <v>144965.39034886417</v>
      </c>
      <c r="P247" s="58">
        <v>3695000</v>
      </c>
      <c r="Q247" s="58">
        <v>259000</v>
      </c>
      <c r="R247" s="12">
        <v>76130</v>
      </c>
      <c r="S247" s="12" t="s">
        <v>88</v>
      </c>
      <c r="T247" s="12" t="s">
        <v>89</v>
      </c>
      <c r="U247" s="12" t="s">
        <v>10</v>
      </c>
      <c r="V247" s="12">
        <v>4</v>
      </c>
      <c r="W247" s="12">
        <v>0</v>
      </c>
      <c r="X247" s="12">
        <v>0</v>
      </c>
      <c r="Y247" s="59">
        <v>1.3972602739726028</v>
      </c>
      <c r="Z247" s="59">
        <v>35.983561643835614</v>
      </c>
      <c r="AA247" s="12">
        <v>1</v>
      </c>
      <c r="AB247" s="12">
        <v>2</v>
      </c>
      <c r="AC247" s="12">
        <v>1</v>
      </c>
      <c r="AD247" s="12">
        <v>2</v>
      </c>
      <c r="AE247" s="12">
        <v>1</v>
      </c>
      <c r="AF247" s="58" t="s">
        <v>0</v>
      </c>
      <c r="AG247" s="66">
        <f t="shared" si="50"/>
        <v>0.16914892689924277</v>
      </c>
      <c r="AH247" s="67">
        <f t="shared" si="51"/>
        <v>3.7428279999999998</v>
      </c>
      <c r="AI247" s="67">
        <f t="shared" si="52"/>
        <v>0.43735533333333332</v>
      </c>
      <c r="AJ247" s="67">
        <f t="shared" si="53"/>
        <v>0.97428133333333333</v>
      </c>
      <c r="AK247" s="67">
        <f t="shared" si="54"/>
        <v>0.97428133333333333</v>
      </c>
      <c r="AL247" s="67">
        <f t="shared" si="55"/>
        <v>0.17266666666666666</v>
      </c>
      <c r="AM247" s="59">
        <f>VLOOKUP(AG247,'SCORE TALLER'!$AC$2:$AD$10,2,TRUE)*AM$2</f>
        <v>0</v>
      </c>
      <c r="AN247" s="59">
        <f>VLOOKUP(AD247,'SCORE TALLER'!$W$2:$X$10,2,TRUE)*AN$2</f>
        <v>0.32</v>
      </c>
      <c r="AO247" s="59">
        <f>VLOOKUP(AB247,'SCORE TALLER'!$S$2:$T$10,2,FALSE)*AO$2</f>
        <v>0.04</v>
      </c>
      <c r="AP247" s="59">
        <f>VLOOKUP(AH247,'SCORE TALLER'!$AE$2:$AF$10,2,TRUE)*AP$2</f>
        <v>0</v>
      </c>
      <c r="AQ247" s="59">
        <f>VLOOKUP(AI247,'SCORE TALLER'!$AG$2:$AH$10,2,TRUE)*AQ$2</f>
        <v>0.4</v>
      </c>
      <c r="AR247" s="59">
        <f>VLOOKUP(AC247,'SCORE TALLER'!$U$2:$V$10,2,FALSE)*AR$2</f>
        <v>0.05</v>
      </c>
      <c r="AS247" s="59">
        <f>VLOOKUP(AE247,'SCORE TALLER'!$Y$2:$Z$10,2,FALSE)*AS$2</f>
        <v>0.03</v>
      </c>
      <c r="AT247" s="59">
        <f>VLOOKUP(Z247,'SCORE TALLER'!$O$2:$P$10,2,TRUE)*AT$2</f>
        <v>0.03</v>
      </c>
      <c r="AU247" s="59">
        <f>VLOOKUP(S247,'SCORE TALLER'!$A$2:$B$10,2,FALSE)*AU$2</f>
        <v>0.25</v>
      </c>
      <c r="AV247" s="59">
        <f>VLOOKUP(AJ247,'SCORE TALLER'!$AI$2:$AJ$10,2,TRUE)*AV$2</f>
        <v>0.25</v>
      </c>
      <c r="AW247" s="59">
        <f>VLOOKUP(AK247,'SCORE TALLER'!$AK$2:$AL$10,2,TRUE)*AW$2</f>
        <v>0.25</v>
      </c>
      <c r="AX247" s="59">
        <f>VLOOKUP(T247,'SCORE TALLER'!$C$2:$D$10,2,FALSE)*AX$2</f>
        <v>0</v>
      </c>
      <c r="AY247" s="59">
        <f>VLOOKUP(W247,'SCORE TALLER'!$I$2:$J$10,2,TRUE)*AY$2</f>
        <v>0</v>
      </c>
      <c r="AZ247" s="59">
        <f>VLOOKUP(X247,'SCORE TALLER'!$K$2:$L$10,2,TRUE)*AZ$2</f>
        <v>0</v>
      </c>
      <c r="BA247" s="59">
        <f>VLOOKUP(U247,'SCORE TALLER'!$E$2:$F$10,2,FALSE)*BA$2</f>
        <v>0</v>
      </c>
      <c r="BB247" s="59">
        <f>VLOOKUP(Y247,'SCORE TALLER'!$M$2:$N$10,2,TRUE)*BB$2</f>
        <v>0.05</v>
      </c>
      <c r="BC247" s="59">
        <f>VLOOKUP(AA247,'SCORE TALLER'!$Q$2:$R$10,2,FALSE)*BC$2</f>
        <v>0.05</v>
      </c>
      <c r="BD247" s="59">
        <f>VLOOKUP(V247,'SCORE TALLER'!$G$2:$H$10,2,FALSE)*BD$2</f>
        <v>0</v>
      </c>
      <c r="BE247" s="59">
        <f>VLOOKUP(AF247,'SCORE TALLER'!$AA$2:$AB$10,2,FALSE)*BE$2</f>
        <v>0.5</v>
      </c>
      <c r="BF247" s="59">
        <f>VLOOKUP(AL247,'SCORE TALLER'!$AM$2:$AN$10,2,TRUE)*BF$2</f>
        <v>0</v>
      </c>
      <c r="BG247" s="67">
        <f t="shared" si="56"/>
        <v>2.2200000000000002</v>
      </c>
      <c r="BH247" s="67" t="str">
        <f>VLOOKUP(BG247,'SCORE TALLER'!$AP$2:$AQ$7,2,TRUE)</f>
        <v>3. Medio</v>
      </c>
      <c r="BI247" s="67" t="str">
        <f t="shared" si="61"/>
        <v>LBZ</v>
      </c>
      <c r="BJ247" s="67" t="str">
        <f t="shared" si="61"/>
        <v>A</v>
      </c>
      <c r="BK247" s="67" t="str">
        <f t="shared" si="62"/>
        <v>E</v>
      </c>
      <c r="BL247" s="86">
        <f t="shared" si="59"/>
        <v>1461422</v>
      </c>
      <c r="BM247" s="86">
        <f t="shared" si="63"/>
        <v>259000</v>
      </c>
    </row>
    <row r="248" spans="1:65" x14ac:dyDescent="0.3">
      <c r="A248" s="57">
        <v>2046802048</v>
      </c>
      <c r="B248" s="12" t="s">
        <v>386</v>
      </c>
      <c r="C248" s="58" t="s">
        <v>105</v>
      </c>
      <c r="D248" s="58" t="s">
        <v>114</v>
      </c>
      <c r="E248" s="58">
        <v>16311</v>
      </c>
      <c r="F248" s="58">
        <v>3266600</v>
      </c>
      <c r="G248" s="58">
        <f t="shared" si="48"/>
        <v>1687503</v>
      </c>
      <c r="H248" s="58">
        <f t="shared" si="49"/>
        <v>0</v>
      </c>
      <c r="I248" s="58">
        <v>3267000</v>
      </c>
      <c r="J248" s="58">
        <v>167100</v>
      </c>
      <c r="K248" s="58">
        <v>0</v>
      </c>
      <c r="L248" s="58">
        <v>1700000</v>
      </c>
      <c r="M248" s="58">
        <v>1579097</v>
      </c>
      <c r="N248" s="58">
        <f>VLOOKUP(AD248,'tabla ingresos'!$A$3:$D$15,4,FALSE)</f>
        <v>1000000</v>
      </c>
      <c r="O248" s="58">
        <v>21224.973255408797</v>
      </c>
      <c r="P248" s="58">
        <v>541000</v>
      </c>
      <c r="Q248" s="58">
        <v>252000</v>
      </c>
      <c r="R248" s="12">
        <v>8001</v>
      </c>
      <c r="S248" s="12" t="s">
        <v>87</v>
      </c>
      <c r="T248" s="12" t="s">
        <v>89</v>
      </c>
      <c r="U248" s="12" t="s">
        <v>10</v>
      </c>
      <c r="V248" s="12">
        <v>4</v>
      </c>
      <c r="W248" s="12">
        <v>0</v>
      </c>
      <c r="X248" s="12">
        <v>0</v>
      </c>
      <c r="Y248" s="59">
        <v>5.5013698630136982</v>
      </c>
      <c r="Z248" s="59">
        <v>30.282191780821918</v>
      </c>
      <c r="AA248" s="12">
        <v>1</v>
      </c>
      <c r="AB248" s="12">
        <v>4</v>
      </c>
      <c r="AC248" s="12">
        <v>2</v>
      </c>
      <c r="AD248" s="12">
        <v>2</v>
      </c>
      <c r="AE248" s="12">
        <v>1</v>
      </c>
      <c r="AF248" s="58" t="s">
        <v>0</v>
      </c>
      <c r="AG248" s="66">
        <f t="shared" si="50"/>
        <v>0.12554998217027255</v>
      </c>
      <c r="AH248" s="67">
        <f t="shared" si="51"/>
        <v>2.5384000000000002</v>
      </c>
      <c r="AI248" s="67">
        <f t="shared" si="52"/>
        <v>1.0636053333333333</v>
      </c>
      <c r="AJ248" s="67">
        <f t="shared" si="53"/>
        <v>1.1250020000000001</v>
      </c>
      <c r="AK248" s="67">
        <f t="shared" si="54"/>
        <v>0</v>
      </c>
      <c r="AL248" s="67">
        <f t="shared" si="55"/>
        <v>0.16800000000000001</v>
      </c>
      <c r="AM248" s="59">
        <f>VLOOKUP(AG248,'SCORE TALLER'!$AC$2:$AD$10,2,TRUE)*AM$2</f>
        <v>0</v>
      </c>
      <c r="AN248" s="59">
        <f>VLOOKUP(AD248,'SCORE TALLER'!$W$2:$X$10,2,TRUE)*AN$2</f>
        <v>0.32</v>
      </c>
      <c r="AO248" s="59">
        <f>VLOOKUP(AB248,'SCORE TALLER'!$S$2:$T$10,2,FALSE)*AO$2</f>
        <v>0.02</v>
      </c>
      <c r="AP248" s="59">
        <f>VLOOKUP(AH248,'SCORE TALLER'!$AE$2:$AF$10,2,TRUE)*AP$2</f>
        <v>0</v>
      </c>
      <c r="AQ248" s="59">
        <f>VLOOKUP(AI248,'SCORE TALLER'!$AG$2:$AH$10,2,TRUE)*AQ$2</f>
        <v>0.32</v>
      </c>
      <c r="AR248" s="59">
        <f>VLOOKUP(AC248,'SCORE TALLER'!$U$2:$V$10,2,FALSE)*AR$2</f>
        <v>0.04</v>
      </c>
      <c r="AS248" s="59">
        <f>VLOOKUP(AE248,'SCORE TALLER'!$Y$2:$Z$10,2,FALSE)*AS$2</f>
        <v>0.03</v>
      </c>
      <c r="AT248" s="59">
        <f>VLOOKUP(Z248,'SCORE TALLER'!$O$2:$P$10,2,TRUE)*AT$2</f>
        <v>0.04</v>
      </c>
      <c r="AU248" s="59">
        <f>VLOOKUP(S248,'SCORE TALLER'!$A$2:$B$10,2,FALSE)*AU$2</f>
        <v>0.15000000000000002</v>
      </c>
      <c r="AV248" s="59">
        <f>VLOOKUP(AJ248,'SCORE TALLER'!$AI$2:$AJ$10,2,TRUE)*AV$2</f>
        <v>0.2</v>
      </c>
      <c r="AW248" s="59">
        <f>VLOOKUP(AK248,'SCORE TALLER'!$AK$2:$AL$10,2,TRUE)*AW$2</f>
        <v>0.25</v>
      </c>
      <c r="AX248" s="59">
        <f>VLOOKUP(T248,'SCORE TALLER'!$C$2:$D$10,2,FALSE)*AX$2</f>
        <v>0</v>
      </c>
      <c r="AY248" s="59">
        <f>VLOOKUP(W248,'SCORE TALLER'!$I$2:$J$10,2,TRUE)*AY$2</f>
        <v>0</v>
      </c>
      <c r="AZ248" s="59">
        <f>VLOOKUP(X248,'SCORE TALLER'!$K$2:$L$10,2,TRUE)*AZ$2</f>
        <v>0</v>
      </c>
      <c r="BA248" s="59">
        <f>VLOOKUP(U248,'SCORE TALLER'!$E$2:$F$10,2,FALSE)*BA$2</f>
        <v>0</v>
      </c>
      <c r="BB248" s="59">
        <f>VLOOKUP(Y248,'SCORE TALLER'!$M$2:$N$10,2,TRUE)*BB$2</f>
        <v>0.03</v>
      </c>
      <c r="BC248" s="59">
        <f>VLOOKUP(AA248,'SCORE TALLER'!$Q$2:$R$10,2,FALSE)*BC$2</f>
        <v>0.05</v>
      </c>
      <c r="BD248" s="59">
        <f>VLOOKUP(V248,'SCORE TALLER'!$G$2:$H$10,2,FALSE)*BD$2</f>
        <v>0</v>
      </c>
      <c r="BE248" s="59">
        <f>VLOOKUP(AF248,'SCORE TALLER'!$AA$2:$AB$10,2,FALSE)*BE$2</f>
        <v>0.5</v>
      </c>
      <c r="BF248" s="59">
        <f>VLOOKUP(AL248,'SCORE TALLER'!$AM$2:$AN$10,2,TRUE)*BF$2</f>
        <v>0</v>
      </c>
      <c r="BG248" s="67">
        <f t="shared" si="56"/>
        <v>1.9500000000000002</v>
      </c>
      <c r="BH248" s="67" t="str">
        <f>VLOOKUP(BG248,'SCORE TALLER'!$AP$2:$AQ$7,2,TRUE)</f>
        <v>2. Normal</v>
      </c>
      <c r="BI248" s="67" t="str">
        <f t="shared" si="61"/>
        <v>LBZ</v>
      </c>
      <c r="BJ248" s="67" t="str">
        <f t="shared" si="61"/>
        <v>A</v>
      </c>
      <c r="BK248" s="67" t="str">
        <f t="shared" si="62"/>
        <v>E</v>
      </c>
      <c r="BL248" s="86">
        <f t="shared" si="59"/>
        <v>0</v>
      </c>
      <c r="BM248" s="86">
        <f t="shared" si="63"/>
        <v>252000</v>
      </c>
    </row>
    <row r="249" spans="1:65" x14ac:dyDescent="0.3">
      <c r="A249" s="57">
        <v>2200808200</v>
      </c>
      <c r="B249" s="12" t="s">
        <v>387</v>
      </c>
      <c r="C249" s="58" t="s">
        <v>105</v>
      </c>
      <c r="D249" s="58" t="s">
        <v>114</v>
      </c>
      <c r="E249" s="58"/>
      <c r="F249" s="58">
        <v>2422922</v>
      </c>
      <c r="G249" s="58">
        <f t="shared" si="48"/>
        <v>1634302</v>
      </c>
      <c r="H249" s="58">
        <f t="shared" si="49"/>
        <v>734302</v>
      </c>
      <c r="I249" s="58">
        <v>75000</v>
      </c>
      <c r="J249" s="58">
        <v>175770</v>
      </c>
      <c r="K249" s="58">
        <v>0</v>
      </c>
      <c r="L249" s="58">
        <v>900000</v>
      </c>
      <c r="M249" s="58">
        <v>788620</v>
      </c>
      <c r="N249" s="58">
        <f>VLOOKUP(AD249,'tabla ingresos'!$A$3:$D$15,4,FALSE)</f>
        <v>1000000</v>
      </c>
      <c r="O249" s="58">
        <v>5427.6452351160324</v>
      </c>
      <c r="P249" s="58">
        <v>244000</v>
      </c>
      <c r="Q249" s="58">
        <v>244000</v>
      </c>
      <c r="R249" s="12">
        <v>68615</v>
      </c>
      <c r="S249" s="12" t="s">
        <v>87</v>
      </c>
      <c r="T249" s="12" t="s">
        <v>89</v>
      </c>
      <c r="U249" s="12" t="s">
        <v>10</v>
      </c>
      <c r="V249" s="12">
        <v>4</v>
      </c>
      <c r="W249" s="12">
        <v>0</v>
      </c>
      <c r="X249" s="12">
        <v>0</v>
      </c>
      <c r="Y249" s="59">
        <v>2.0712328767123287</v>
      </c>
      <c r="Z249" s="59">
        <v>22.4</v>
      </c>
      <c r="AA249" s="12">
        <v>1</v>
      </c>
      <c r="AB249" s="12">
        <v>2</v>
      </c>
      <c r="AC249" s="12">
        <v>2</v>
      </c>
      <c r="AD249" s="12">
        <v>2</v>
      </c>
      <c r="AE249" s="12">
        <v>1</v>
      </c>
      <c r="AF249" s="58" t="s">
        <v>0</v>
      </c>
      <c r="AG249" s="66">
        <f t="shared" si="50"/>
        <v>0.12079843015674403</v>
      </c>
      <c r="AH249" s="67">
        <f t="shared" si="51"/>
        <v>1.7779480000000001</v>
      </c>
      <c r="AI249" s="67">
        <f t="shared" si="52"/>
        <v>0.5257466666666667</v>
      </c>
      <c r="AJ249" s="67">
        <f t="shared" si="53"/>
        <v>1.0895346666666668</v>
      </c>
      <c r="AK249" s="67">
        <f t="shared" si="54"/>
        <v>0.48953466666666667</v>
      </c>
      <c r="AL249" s="67">
        <f t="shared" si="55"/>
        <v>0.16266666666666665</v>
      </c>
      <c r="AM249" s="59">
        <f>VLOOKUP(AG249,'SCORE TALLER'!$AC$2:$AD$10,2,TRUE)*AM$2</f>
        <v>0</v>
      </c>
      <c r="AN249" s="59">
        <f>VLOOKUP(AD249,'SCORE TALLER'!$W$2:$X$10,2,TRUE)*AN$2</f>
        <v>0.32</v>
      </c>
      <c r="AO249" s="59">
        <f>VLOOKUP(AB249,'SCORE TALLER'!$S$2:$T$10,2,FALSE)*AO$2</f>
        <v>0.04</v>
      </c>
      <c r="AP249" s="59">
        <f>VLOOKUP(AH249,'SCORE TALLER'!$AE$2:$AF$10,2,TRUE)*AP$2</f>
        <v>0</v>
      </c>
      <c r="AQ249" s="59">
        <f>VLOOKUP(AI249,'SCORE TALLER'!$AG$2:$AH$10,2,TRUE)*AQ$2</f>
        <v>0.4</v>
      </c>
      <c r="AR249" s="59">
        <f>VLOOKUP(AC249,'SCORE TALLER'!$U$2:$V$10,2,FALSE)*AR$2</f>
        <v>0.04</v>
      </c>
      <c r="AS249" s="59">
        <f>VLOOKUP(AE249,'SCORE TALLER'!$Y$2:$Z$10,2,FALSE)*AS$2</f>
        <v>0.03</v>
      </c>
      <c r="AT249" s="59">
        <f>VLOOKUP(Z249,'SCORE TALLER'!$O$2:$P$10,2,TRUE)*AT$2</f>
        <v>0.05</v>
      </c>
      <c r="AU249" s="59">
        <f>VLOOKUP(S249,'SCORE TALLER'!$A$2:$B$10,2,FALSE)*AU$2</f>
        <v>0.15000000000000002</v>
      </c>
      <c r="AV249" s="59">
        <f>VLOOKUP(AJ249,'SCORE TALLER'!$AI$2:$AJ$10,2,TRUE)*AV$2</f>
        <v>0.2</v>
      </c>
      <c r="AW249" s="59">
        <f>VLOOKUP(AK249,'SCORE TALLER'!$AK$2:$AL$10,2,TRUE)*AW$2</f>
        <v>0.25</v>
      </c>
      <c r="AX249" s="59">
        <f>VLOOKUP(T249,'SCORE TALLER'!$C$2:$D$10,2,FALSE)*AX$2</f>
        <v>0</v>
      </c>
      <c r="AY249" s="59">
        <f>VLOOKUP(W249,'SCORE TALLER'!$I$2:$J$10,2,TRUE)*AY$2</f>
        <v>0</v>
      </c>
      <c r="AZ249" s="59">
        <f>VLOOKUP(X249,'SCORE TALLER'!$K$2:$L$10,2,TRUE)*AZ$2</f>
        <v>0</v>
      </c>
      <c r="BA249" s="59">
        <f>VLOOKUP(U249,'SCORE TALLER'!$E$2:$F$10,2,FALSE)*BA$2</f>
        <v>0</v>
      </c>
      <c r="BB249" s="59">
        <f>VLOOKUP(Y249,'SCORE TALLER'!$M$2:$N$10,2,TRUE)*BB$2</f>
        <v>0.04</v>
      </c>
      <c r="BC249" s="59">
        <f>VLOOKUP(AA249,'SCORE TALLER'!$Q$2:$R$10,2,FALSE)*BC$2</f>
        <v>0.05</v>
      </c>
      <c r="BD249" s="59">
        <f>VLOOKUP(V249,'SCORE TALLER'!$G$2:$H$10,2,FALSE)*BD$2</f>
        <v>0</v>
      </c>
      <c r="BE249" s="59">
        <f>VLOOKUP(AF249,'SCORE TALLER'!$AA$2:$AB$10,2,FALSE)*BE$2</f>
        <v>0.5</v>
      </c>
      <c r="BF249" s="59">
        <f>VLOOKUP(AL249,'SCORE TALLER'!$AM$2:$AN$10,2,TRUE)*BF$2</f>
        <v>0</v>
      </c>
      <c r="BG249" s="67">
        <f t="shared" si="56"/>
        <v>2.0700000000000003</v>
      </c>
      <c r="BH249" s="67" t="str">
        <f>VLOOKUP(BG249,'SCORE TALLER'!$AP$2:$AQ$7,2,TRUE)</f>
        <v>3. Medio</v>
      </c>
      <c r="BI249" s="67" t="str">
        <f t="shared" si="61"/>
        <v>LBZ</v>
      </c>
      <c r="BJ249" s="67" t="str">
        <f t="shared" si="61"/>
        <v>A</v>
      </c>
      <c r="BK249" s="67" t="str">
        <f t="shared" si="62"/>
        <v>E</v>
      </c>
      <c r="BL249" s="86">
        <f t="shared" si="59"/>
        <v>734302</v>
      </c>
      <c r="BM249" s="86">
        <f t="shared" si="63"/>
        <v>244000</v>
      </c>
    </row>
    <row r="250" spans="1:65" x14ac:dyDescent="0.3">
      <c r="A250" s="57">
        <v>66060826</v>
      </c>
      <c r="B250" s="12" t="s">
        <v>388</v>
      </c>
      <c r="C250" s="58" t="s">
        <v>105</v>
      </c>
      <c r="D250" s="58" t="s">
        <v>115</v>
      </c>
      <c r="E250" s="58"/>
      <c r="F250" s="58">
        <v>5213263</v>
      </c>
      <c r="G250" s="58">
        <f t="shared" si="48"/>
        <v>2112316</v>
      </c>
      <c r="H250" s="58">
        <f t="shared" si="49"/>
        <v>0</v>
      </c>
      <c r="I250" s="58">
        <v>5213000</v>
      </c>
      <c r="J250" s="58">
        <v>253283</v>
      </c>
      <c r="K250" s="58">
        <v>0</v>
      </c>
      <c r="L250" s="58">
        <v>2379286</v>
      </c>
      <c r="M250" s="58">
        <v>3100947</v>
      </c>
      <c r="N250" s="58">
        <f>VLOOKUP(AD250,'tabla ingresos'!$A$3:$D$15,4,FALSE)</f>
        <v>1000000</v>
      </c>
      <c r="O250" s="58">
        <v>503185.01849285339</v>
      </c>
      <c r="P250" s="58">
        <v>21802000</v>
      </c>
      <c r="Q250" s="58">
        <v>241000</v>
      </c>
      <c r="R250" s="12">
        <v>76130</v>
      </c>
      <c r="S250" s="12" t="s">
        <v>87</v>
      </c>
      <c r="T250" s="12" t="s">
        <v>89</v>
      </c>
      <c r="U250" s="12" t="s">
        <v>10</v>
      </c>
      <c r="V250" s="12">
        <v>4</v>
      </c>
      <c r="W250" s="12">
        <v>0</v>
      </c>
      <c r="X250" s="12">
        <v>0</v>
      </c>
      <c r="Y250" s="59">
        <v>5.7945205479452051</v>
      </c>
      <c r="Z250" s="59">
        <v>40.090410958904108</v>
      </c>
      <c r="AA250" s="12">
        <v>2</v>
      </c>
      <c r="AB250" s="12">
        <v>0</v>
      </c>
      <c r="AC250" s="12">
        <v>1</v>
      </c>
      <c r="AD250" s="12">
        <v>2</v>
      </c>
      <c r="AE250" s="12">
        <v>1</v>
      </c>
      <c r="AF250" s="58" t="s">
        <v>1</v>
      </c>
      <c r="AG250" s="66">
        <f t="shared" si="50"/>
        <v>0.50431201232856893</v>
      </c>
      <c r="AH250" s="67">
        <f t="shared" si="51"/>
        <v>18.010175333333333</v>
      </c>
      <c r="AI250" s="67">
        <f t="shared" si="52"/>
        <v>2.0672980000000001</v>
      </c>
      <c r="AJ250" s="67">
        <f t="shared" si="53"/>
        <v>1.4082106666666667</v>
      </c>
      <c r="AK250" s="67">
        <f t="shared" si="54"/>
        <v>0</v>
      </c>
      <c r="AL250" s="67">
        <f t="shared" si="55"/>
        <v>0.16066666666666668</v>
      </c>
      <c r="AM250" s="59">
        <f>VLOOKUP(AG250,'SCORE TALLER'!$AC$2:$AD$10,2,TRUE)*AM$2</f>
        <v>0.08</v>
      </c>
      <c r="AN250" s="59">
        <f>VLOOKUP(AD250,'SCORE TALLER'!$W$2:$X$10,2,TRUE)*AN$2</f>
        <v>0.32</v>
      </c>
      <c r="AO250" s="59">
        <f>VLOOKUP(AB250,'SCORE TALLER'!$S$2:$T$10,2,FALSE)*AO$2</f>
        <v>0.05</v>
      </c>
      <c r="AP250" s="59">
        <f>VLOOKUP(AH250,'SCORE TALLER'!$AE$2:$AF$10,2,TRUE)*AP$2</f>
        <v>0.24</v>
      </c>
      <c r="AQ250" s="59">
        <f>VLOOKUP(AI250,'SCORE TALLER'!$AG$2:$AH$10,2,TRUE)*AQ$2</f>
        <v>0.24</v>
      </c>
      <c r="AR250" s="59">
        <f>VLOOKUP(AC250,'SCORE TALLER'!$U$2:$V$10,2,FALSE)*AR$2</f>
        <v>0.05</v>
      </c>
      <c r="AS250" s="59">
        <f>VLOOKUP(AE250,'SCORE TALLER'!$Y$2:$Z$10,2,FALSE)*AS$2</f>
        <v>0.03</v>
      </c>
      <c r="AT250" s="59">
        <f>VLOOKUP(Z250,'SCORE TALLER'!$O$2:$P$10,2,TRUE)*AT$2</f>
        <v>0.03</v>
      </c>
      <c r="AU250" s="59">
        <f>VLOOKUP(S250,'SCORE TALLER'!$A$2:$B$10,2,FALSE)*AU$2</f>
        <v>0.15000000000000002</v>
      </c>
      <c r="AV250" s="59">
        <f>VLOOKUP(AJ250,'SCORE TALLER'!$AI$2:$AJ$10,2,TRUE)*AV$2</f>
        <v>0.2</v>
      </c>
      <c r="AW250" s="59">
        <f>VLOOKUP(AK250,'SCORE TALLER'!$AK$2:$AL$10,2,TRUE)*AW$2</f>
        <v>0.25</v>
      </c>
      <c r="AX250" s="59">
        <f>VLOOKUP(T250,'SCORE TALLER'!$C$2:$D$10,2,FALSE)*AX$2</f>
        <v>0</v>
      </c>
      <c r="AY250" s="59">
        <f>VLOOKUP(W250,'SCORE TALLER'!$I$2:$J$10,2,TRUE)*AY$2</f>
        <v>0</v>
      </c>
      <c r="AZ250" s="59">
        <f>VLOOKUP(X250,'SCORE TALLER'!$K$2:$L$10,2,TRUE)*AZ$2</f>
        <v>0</v>
      </c>
      <c r="BA250" s="59">
        <f>VLOOKUP(U250,'SCORE TALLER'!$E$2:$F$10,2,FALSE)*BA$2</f>
        <v>0</v>
      </c>
      <c r="BB250" s="59">
        <f>VLOOKUP(Y250,'SCORE TALLER'!$M$2:$N$10,2,TRUE)*BB$2</f>
        <v>0.03</v>
      </c>
      <c r="BC250" s="59">
        <f>VLOOKUP(AA250,'SCORE TALLER'!$Q$2:$R$10,2,FALSE)*BC$2</f>
        <v>0</v>
      </c>
      <c r="BD250" s="59">
        <f>VLOOKUP(V250,'SCORE TALLER'!$G$2:$H$10,2,FALSE)*BD$2</f>
        <v>0</v>
      </c>
      <c r="BE250" s="59">
        <f>VLOOKUP(AF250,'SCORE TALLER'!$AA$2:$AB$10,2,FALSE)*BE$2</f>
        <v>0.30000000000000004</v>
      </c>
      <c r="BF250" s="59">
        <f>VLOOKUP(AL250,'SCORE TALLER'!$AM$2:$AN$10,2,TRUE)*BF$2</f>
        <v>0</v>
      </c>
      <c r="BG250" s="67">
        <f t="shared" si="56"/>
        <v>1.97</v>
      </c>
      <c r="BH250" s="67" t="str">
        <f>VLOOKUP(BG250,'SCORE TALLER'!$AP$2:$AQ$7,2,TRUE)</f>
        <v>2. Normal</v>
      </c>
      <c r="BI250" s="67" t="str">
        <f t="shared" si="61"/>
        <v>LBZ</v>
      </c>
      <c r="BJ250" s="67" t="str">
        <f t="shared" si="61"/>
        <v>A</v>
      </c>
      <c r="BK250" s="67" t="str">
        <f t="shared" si="62"/>
        <v>C</v>
      </c>
      <c r="BL250" s="86">
        <f t="shared" si="59"/>
        <v>0</v>
      </c>
      <c r="BM250" s="86">
        <f t="shared" si="63"/>
        <v>241000</v>
      </c>
    </row>
    <row r="251" spans="1:65" x14ac:dyDescent="0.3">
      <c r="A251" s="57">
        <v>2044024048</v>
      </c>
      <c r="B251" s="12" t="s">
        <v>389</v>
      </c>
      <c r="C251" s="58" t="s">
        <v>105</v>
      </c>
      <c r="D251" s="58" t="s">
        <v>115</v>
      </c>
      <c r="E251" s="58"/>
      <c r="F251" s="58">
        <v>5038189</v>
      </c>
      <c r="G251" s="58">
        <f t="shared" si="48"/>
        <v>3474569</v>
      </c>
      <c r="H251" s="58">
        <f t="shared" si="49"/>
        <v>3474569</v>
      </c>
      <c r="I251" s="58">
        <v>5038000</v>
      </c>
      <c r="J251" s="58">
        <v>133211</v>
      </c>
      <c r="K251" s="58">
        <v>0</v>
      </c>
      <c r="L251" s="58">
        <v>0</v>
      </c>
      <c r="M251" s="58">
        <v>1563620</v>
      </c>
      <c r="N251" s="58">
        <f>VLOOKUP(AD251,'tabla ingresos'!$A$3:$D$15,4,FALSE)</f>
        <v>2000000</v>
      </c>
      <c r="O251" s="58">
        <v>19870.771334537905</v>
      </c>
      <c r="P251" s="58">
        <v>605000</v>
      </c>
      <c r="Q251" s="58">
        <v>466000</v>
      </c>
      <c r="R251" s="12">
        <v>13052</v>
      </c>
      <c r="S251" s="12" t="s">
        <v>88</v>
      </c>
      <c r="T251" s="12" t="s">
        <v>89</v>
      </c>
      <c r="U251" s="12" t="s">
        <v>10</v>
      </c>
      <c r="V251" s="12">
        <v>4</v>
      </c>
      <c r="W251" s="12">
        <v>0</v>
      </c>
      <c r="X251" s="12">
        <v>0</v>
      </c>
      <c r="Y251" s="59">
        <v>4.065753424657534</v>
      </c>
      <c r="Z251" s="59">
        <v>33.260273972602739</v>
      </c>
      <c r="AA251" s="12">
        <v>2</v>
      </c>
      <c r="AB251" s="12">
        <v>3</v>
      </c>
      <c r="AC251" s="12">
        <v>1</v>
      </c>
      <c r="AD251" s="12">
        <v>3</v>
      </c>
      <c r="AE251" s="12">
        <v>2</v>
      </c>
      <c r="AF251" s="58" t="s">
        <v>0</v>
      </c>
      <c r="AG251" s="66">
        <f t="shared" si="50"/>
        <v>5.1027257111512639E-2</v>
      </c>
      <c r="AH251" s="67">
        <f t="shared" si="51"/>
        <v>1.8810629999999999</v>
      </c>
      <c r="AI251" s="67">
        <f t="shared" si="52"/>
        <v>0.52120666666666671</v>
      </c>
      <c r="AJ251" s="67">
        <f t="shared" si="53"/>
        <v>1.1581896666666667</v>
      </c>
      <c r="AK251" s="67">
        <f t="shared" si="54"/>
        <v>1.1581896666666667</v>
      </c>
      <c r="AL251" s="67">
        <f t="shared" si="55"/>
        <v>0.15533333333333332</v>
      </c>
      <c r="AM251" s="59">
        <f>VLOOKUP(AG251,'SCORE TALLER'!$AC$2:$AD$10,2,TRUE)*AM$2</f>
        <v>0</v>
      </c>
      <c r="AN251" s="59">
        <f>VLOOKUP(AD251,'SCORE TALLER'!$W$2:$X$10,2,TRUE)*AN$2</f>
        <v>0.32</v>
      </c>
      <c r="AO251" s="59">
        <f>VLOOKUP(AB251,'SCORE TALLER'!$S$2:$T$10,2,FALSE)*AO$2</f>
        <v>0.03</v>
      </c>
      <c r="AP251" s="59">
        <f>VLOOKUP(AH251,'SCORE TALLER'!$AE$2:$AF$10,2,TRUE)*AP$2</f>
        <v>0</v>
      </c>
      <c r="AQ251" s="59">
        <f>VLOOKUP(AI251,'SCORE TALLER'!$AG$2:$AH$10,2,TRUE)*AQ$2</f>
        <v>0.4</v>
      </c>
      <c r="AR251" s="59">
        <f>VLOOKUP(AC251,'SCORE TALLER'!$U$2:$V$10,2,FALSE)*AR$2</f>
        <v>0.05</v>
      </c>
      <c r="AS251" s="59">
        <f>VLOOKUP(AE251,'SCORE TALLER'!$Y$2:$Z$10,2,FALSE)*AS$2</f>
        <v>0.01</v>
      </c>
      <c r="AT251" s="59">
        <f>VLOOKUP(Z251,'SCORE TALLER'!$O$2:$P$10,2,TRUE)*AT$2</f>
        <v>0.04</v>
      </c>
      <c r="AU251" s="59">
        <f>VLOOKUP(S251,'SCORE TALLER'!$A$2:$B$10,2,FALSE)*AU$2</f>
        <v>0.25</v>
      </c>
      <c r="AV251" s="59">
        <f>VLOOKUP(AJ251,'SCORE TALLER'!$AI$2:$AJ$10,2,TRUE)*AV$2</f>
        <v>0.2</v>
      </c>
      <c r="AW251" s="59">
        <f>VLOOKUP(AK251,'SCORE TALLER'!$AK$2:$AL$10,2,TRUE)*AW$2</f>
        <v>0.2</v>
      </c>
      <c r="AX251" s="59">
        <f>VLOOKUP(T251,'SCORE TALLER'!$C$2:$D$10,2,FALSE)*AX$2</f>
        <v>0</v>
      </c>
      <c r="AY251" s="59">
        <f>VLOOKUP(W251,'SCORE TALLER'!$I$2:$J$10,2,TRUE)*AY$2</f>
        <v>0</v>
      </c>
      <c r="AZ251" s="59">
        <f>VLOOKUP(X251,'SCORE TALLER'!$K$2:$L$10,2,TRUE)*AZ$2</f>
        <v>0</v>
      </c>
      <c r="BA251" s="59">
        <f>VLOOKUP(U251,'SCORE TALLER'!$E$2:$F$10,2,FALSE)*BA$2</f>
        <v>0</v>
      </c>
      <c r="BB251" s="59">
        <f>VLOOKUP(Y251,'SCORE TALLER'!$M$2:$N$10,2,TRUE)*BB$2</f>
        <v>0.03</v>
      </c>
      <c r="BC251" s="59">
        <f>VLOOKUP(AA251,'SCORE TALLER'!$Q$2:$R$10,2,FALSE)*BC$2</f>
        <v>0</v>
      </c>
      <c r="BD251" s="59">
        <f>VLOOKUP(V251,'SCORE TALLER'!$G$2:$H$10,2,FALSE)*BD$2</f>
        <v>0</v>
      </c>
      <c r="BE251" s="59">
        <f>VLOOKUP(AF251,'SCORE TALLER'!$AA$2:$AB$10,2,FALSE)*BE$2</f>
        <v>0.5</v>
      </c>
      <c r="BF251" s="59">
        <f>VLOOKUP(AL251,'SCORE TALLER'!$AM$2:$AN$10,2,TRUE)*BF$2</f>
        <v>0</v>
      </c>
      <c r="BG251" s="67">
        <f t="shared" si="56"/>
        <v>2.0300000000000002</v>
      </c>
      <c r="BH251" s="67" t="str">
        <f>VLOOKUP(BG251,'SCORE TALLER'!$AP$2:$AQ$7,2,TRUE)</f>
        <v>3. Medio</v>
      </c>
      <c r="BI251" s="67" t="str">
        <f t="shared" si="61"/>
        <v>LBZ</v>
      </c>
      <c r="BJ251" s="67" t="str">
        <f t="shared" si="61"/>
        <v>A</v>
      </c>
      <c r="BK251" s="67" t="str">
        <f t="shared" si="62"/>
        <v>E</v>
      </c>
      <c r="BL251" s="86">
        <f t="shared" si="59"/>
        <v>3474569</v>
      </c>
      <c r="BM251" s="86">
        <f t="shared" si="63"/>
        <v>466000</v>
      </c>
    </row>
    <row r="252" spans="1:65" x14ac:dyDescent="0.3">
      <c r="A252" s="57">
        <v>20462800</v>
      </c>
      <c r="B252" s="12" t="s">
        <v>390</v>
      </c>
      <c r="C252" s="58" t="s">
        <v>105</v>
      </c>
      <c r="D252" s="58" t="s">
        <v>115</v>
      </c>
      <c r="E252" s="58">
        <v>33234</v>
      </c>
      <c r="F252" s="58">
        <v>3250844</v>
      </c>
      <c r="G252" s="58">
        <f t="shared" si="48"/>
        <v>2095454</v>
      </c>
      <c r="H252" s="58">
        <f t="shared" si="49"/>
        <v>0</v>
      </c>
      <c r="I252" s="58">
        <v>3251000</v>
      </c>
      <c r="J252" s="58">
        <v>172712</v>
      </c>
      <c r="K252" s="58">
        <v>0</v>
      </c>
      <c r="L252" s="58">
        <v>3000000</v>
      </c>
      <c r="M252" s="58">
        <v>1155390</v>
      </c>
      <c r="N252" s="58">
        <f>VLOOKUP(AD252,'tabla ingresos'!$A$3:$D$15,4,FALSE)</f>
        <v>1000000</v>
      </c>
      <c r="O252" s="58">
        <v>9062.7889500913716</v>
      </c>
      <c r="P252" s="58">
        <v>231000</v>
      </c>
      <c r="Q252" s="58">
        <v>231000</v>
      </c>
      <c r="R252" s="12">
        <v>76130</v>
      </c>
      <c r="S252" s="12" t="s">
        <v>87</v>
      </c>
      <c r="T252" s="12" t="s">
        <v>89</v>
      </c>
      <c r="U252" s="12" t="s">
        <v>10</v>
      </c>
      <c r="V252" s="12">
        <v>4</v>
      </c>
      <c r="W252" s="12">
        <v>0</v>
      </c>
      <c r="X252" s="12">
        <v>0</v>
      </c>
      <c r="Y252" s="59">
        <v>3.6410958904109587</v>
      </c>
      <c r="Z252" s="59">
        <v>31.942465753424656</v>
      </c>
      <c r="AA252" s="12">
        <v>2</v>
      </c>
      <c r="AB252" s="12">
        <v>0</v>
      </c>
      <c r="AC252" s="12">
        <v>2</v>
      </c>
      <c r="AD252" s="12">
        <v>2</v>
      </c>
      <c r="AE252" s="12">
        <v>1</v>
      </c>
      <c r="AF252" s="58" t="s">
        <v>0</v>
      </c>
      <c r="AG252" s="66">
        <f t="shared" si="50"/>
        <v>0.12118319263339425</v>
      </c>
      <c r="AH252" s="67">
        <f t="shared" si="51"/>
        <v>2.3212293333333331</v>
      </c>
      <c r="AI252" s="67">
        <f t="shared" si="52"/>
        <v>0.79241600000000001</v>
      </c>
      <c r="AJ252" s="67">
        <f t="shared" si="53"/>
        <v>1.3969693333333333</v>
      </c>
      <c r="AK252" s="67">
        <f t="shared" si="54"/>
        <v>0</v>
      </c>
      <c r="AL252" s="67">
        <f t="shared" si="55"/>
        <v>0.154</v>
      </c>
      <c r="AM252" s="59">
        <f>VLOOKUP(AG252,'SCORE TALLER'!$AC$2:$AD$10,2,TRUE)*AM$2</f>
        <v>0</v>
      </c>
      <c r="AN252" s="59">
        <f>VLOOKUP(AD252,'SCORE TALLER'!$W$2:$X$10,2,TRUE)*AN$2</f>
        <v>0.32</v>
      </c>
      <c r="AO252" s="59">
        <f>VLOOKUP(AB252,'SCORE TALLER'!$S$2:$T$10,2,FALSE)*AO$2</f>
        <v>0.05</v>
      </c>
      <c r="AP252" s="59">
        <f>VLOOKUP(AH252,'SCORE TALLER'!$AE$2:$AF$10,2,TRUE)*AP$2</f>
        <v>0</v>
      </c>
      <c r="AQ252" s="59">
        <f>VLOOKUP(AI252,'SCORE TALLER'!$AG$2:$AH$10,2,TRUE)*AQ$2</f>
        <v>0.4</v>
      </c>
      <c r="AR252" s="59">
        <f>VLOOKUP(AC252,'SCORE TALLER'!$U$2:$V$10,2,FALSE)*AR$2</f>
        <v>0.04</v>
      </c>
      <c r="AS252" s="59">
        <f>VLOOKUP(AE252,'SCORE TALLER'!$Y$2:$Z$10,2,FALSE)*AS$2</f>
        <v>0.03</v>
      </c>
      <c r="AT252" s="59">
        <f>VLOOKUP(Z252,'SCORE TALLER'!$O$2:$P$10,2,TRUE)*AT$2</f>
        <v>0.04</v>
      </c>
      <c r="AU252" s="59">
        <f>VLOOKUP(S252,'SCORE TALLER'!$A$2:$B$10,2,FALSE)*AU$2</f>
        <v>0.15000000000000002</v>
      </c>
      <c r="AV252" s="59">
        <f>VLOOKUP(AJ252,'SCORE TALLER'!$AI$2:$AJ$10,2,TRUE)*AV$2</f>
        <v>0.2</v>
      </c>
      <c r="AW252" s="59">
        <f>VLOOKUP(AK252,'SCORE TALLER'!$AK$2:$AL$10,2,TRUE)*AW$2</f>
        <v>0.25</v>
      </c>
      <c r="AX252" s="59">
        <f>VLOOKUP(T252,'SCORE TALLER'!$C$2:$D$10,2,FALSE)*AX$2</f>
        <v>0</v>
      </c>
      <c r="AY252" s="59">
        <f>VLOOKUP(W252,'SCORE TALLER'!$I$2:$J$10,2,TRUE)*AY$2</f>
        <v>0</v>
      </c>
      <c r="AZ252" s="59">
        <f>VLOOKUP(X252,'SCORE TALLER'!$K$2:$L$10,2,TRUE)*AZ$2</f>
        <v>0</v>
      </c>
      <c r="BA252" s="59">
        <f>VLOOKUP(U252,'SCORE TALLER'!$E$2:$F$10,2,FALSE)*BA$2</f>
        <v>0</v>
      </c>
      <c r="BB252" s="59">
        <f>VLOOKUP(Y252,'SCORE TALLER'!$M$2:$N$10,2,TRUE)*BB$2</f>
        <v>0.04</v>
      </c>
      <c r="BC252" s="59">
        <f>VLOOKUP(AA252,'SCORE TALLER'!$Q$2:$R$10,2,FALSE)*BC$2</f>
        <v>0</v>
      </c>
      <c r="BD252" s="59">
        <f>VLOOKUP(V252,'SCORE TALLER'!$G$2:$H$10,2,FALSE)*BD$2</f>
        <v>0</v>
      </c>
      <c r="BE252" s="59">
        <f>VLOOKUP(AF252,'SCORE TALLER'!$AA$2:$AB$10,2,FALSE)*BE$2</f>
        <v>0.5</v>
      </c>
      <c r="BF252" s="59">
        <f>VLOOKUP(AL252,'SCORE TALLER'!$AM$2:$AN$10,2,TRUE)*BF$2</f>
        <v>0</v>
      </c>
      <c r="BG252" s="67">
        <f t="shared" si="56"/>
        <v>2.0200000000000005</v>
      </c>
      <c r="BH252" s="67" t="str">
        <f>VLOOKUP(BG252,'SCORE TALLER'!$AP$2:$AQ$7,2,TRUE)</f>
        <v>3. Medio</v>
      </c>
      <c r="BI252" s="67" t="str">
        <f t="shared" si="61"/>
        <v>LBZ</v>
      </c>
      <c r="BJ252" s="67" t="str">
        <f t="shared" si="61"/>
        <v>A</v>
      </c>
      <c r="BK252" s="67" t="str">
        <f t="shared" si="62"/>
        <v>E</v>
      </c>
      <c r="BL252" s="86">
        <f t="shared" si="59"/>
        <v>0</v>
      </c>
      <c r="BM252" s="86">
        <f t="shared" si="63"/>
        <v>231000</v>
      </c>
    </row>
    <row r="253" spans="1:65" x14ac:dyDescent="0.3">
      <c r="A253" s="57">
        <v>2400620</v>
      </c>
      <c r="B253" s="12" t="s">
        <v>391</v>
      </c>
      <c r="C253" s="58" t="s">
        <v>105</v>
      </c>
      <c r="D253" s="58" t="s">
        <v>115</v>
      </c>
      <c r="E253" s="58">
        <v>162400</v>
      </c>
      <c r="F253" s="58">
        <v>6532610</v>
      </c>
      <c r="G253" s="58">
        <f t="shared" si="48"/>
        <v>4389350</v>
      </c>
      <c r="H253" s="58">
        <f t="shared" si="49"/>
        <v>3189350</v>
      </c>
      <c r="I253" s="58">
        <v>6533000</v>
      </c>
      <c r="J253" s="58">
        <v>173216</v>
      </c>
      <c r="K253" s="58">
        <v>0</v>
      </c>
      <c r="L253" s="58">
        <v>1200000</v>
      </c>
      <c r="M253" s="58">
        <v>2143260</v>
      </c>
      <c r="N253" s="58">
        <f>VLOOKUP(AD253,'tabla ingresos'!$A$3:$D$15,4,FALSE)</f>
        <v>2000000</v>
      </c>
      <c r="O253" s="58">
        <v>19626.84291699966</v>
      </c>
      <c r="P253" s="58">
        <v>544000</v>
      </c>
      <c r="Q253" s="58">
        <v>443000</v>
      </c>
      <c r="R253" s="12">
        <v>13838</v>
      </c>
      <c r="S253" s="12" t="s">
        <v>87</v>
      </c>
      <c r="T253" s="12" t="s">
        <v>89</v>
      </c>
      <c r="U253" s="12" t="s">
        <v>10</v>
      </c>
      <c r="V253" s="12">
        <v>4</v>
      </c>
      <c r="W253" s="12">
        <v>0</v>
      </c>
      <c r="X253" s="12">
        <v>0</v>
      </c>
      <c r="Y253" s="59">
        <v>6.7945205479452051</v>
      </c>
      <c r="Z253" s="59">
        <v>38.539726027397258</v>
      </c>
      <c r="AA253" s="12">
        <v>1</v>
      </c>
      <c r="AB253" s="12">
        <v>3</v>
      </c>
      <c r="AC253" s="12">
        <v>1</v>
      </c>
      <c r="AD253" s="12">
        <v>3</v>
      </c>
      <c r="AE253" s="12">
        <v>3</v>
      </c>
      <c r="AF253" s="58" t="s">
        <v>22</v>
      </c>
      <c r="AG253" s="66">
        <f t="shared" si="50"/>
        <v>6.4280947638999886E-2</v>
      </c>
      <c r="AH253" s="67">
        <f t="shared" si="51"/>
        <v>2.35887</v>
      </c>
      <c r="AI253" s="67">
        <f t="shared" si="52"/>
        <v>0.76855333333333331</v>
      </c>
      <c r="AJ253" s="67">
        <f t="shared" si="53"/>
        <v>1.4631166666666666</v>
      </c>
      <c r="AK253" s="67">
        <f t="shared" si="54"/>
        <v>1.0631166666666667</v>
      </c>
      <c r="AL253" s="67">
        <f t="shared" si="55"/>
        <v>0.14766666666666667</v>
      </c>
      <c r="AM253" s="59">
        <f>VLOOKUP(AG253,'SCORE TALLER'!$AC$2:$AD$10,2,TRUE)*AM$2</f>
        <v>0</v>
      </c>
      <c r="AN253" s="59">
        <f>VLOOKUP(AD253,'SCORE TALLER'!$W$2:$X$10,2,TRUE)*AN$2</f>
        <v>0.32</v>
      </c>
      <c r="AO253" s="59">
        <f>VLOOKUP(AB253,'SCORE TALLER'!$S$2:$T$10,2,FALSE)*AO$2</f>
        <v>0.03</v>
      </c>
      <c r="AP253" s="59">
        <f>VLOOKUP(AH253,'SCORE TALLER'!$AE$2:$AF$10,2,TRUE)*AP$2</f>
        <v>0</v>
      </c>
      <c r="AQ253" s="59">
        <f>VLOOKUP(AI253,'SCORE TALLER'!$AG$2:$AH$10,2,TRUE)*AQ$2</f>
        <v>0.4</v>
      </c>
      <c r="AR253" s="59">
        <f>VLOOKUP(AC253,'SCORE TALLER'!$U$2:$V$10,2,FALSE)*AR$2</f>
        <v>0.05</v>
      </c>
      <c r="AS253" s="59">
        <f>VLOOKUP(AE253,'SCORE TALLER'!$Y$2:$Z$10,2,FALSE)*AS$2</f>
        <v>0.02</v>
      </c>
      <c r="AT253" s="59">
        <f>VLOOKUP(Z253,'SCORE TALLER'!$O$2:$P$10,2,TRUE)*AT$2</f>
        <v>0.03</v>
      </c>
      <c r="AU253" s="59">
        <f>VLOOKUP(S253,'SCORE TALLER'!$A$2:$B$10,2,FALSE)*AU$2</f>
        <v>0.15000000000000002</v>
      </c>
      <c r="AV253" s="59">
        <f>VLOOKUP(AJ253,'SCORE TALLER'!$AI$2:$AJ$10,2,TRUE)*AV$2</f>
        <v>0.2</v>
      </c>
      <c r="AW253" s="59">
        <f>VLOOKUP(AK253,'SCORE TALLER'!$AK$2:$AL$10,2,TRUE)*AW$2</f>
        <v>0.2</v>
      </c>
      <c r="AX253" s="59">
        <f>VLOOKUP(T253,'SCORE TALLER'!$C$2:$D$10,2,FALSE)*AX$2</f>
        <v>0</v>
      </c>
      <c r="AY253" s="59">
        <f>VLOOKUP(W253,'SCORE TALLER'!$I$2:$J$10,2,TRUE)*AY$2</f>
        <v>0</v>
      </c>
      <c r="AZ253" s="59">
        <f>VLOOKUP(X253,'SCORE TALLER'!$K$2:$L$10,2,TRUE)*AZ$2</f>
        <v>0</v>
      </c>
      <c r="BA253" s="59">
        <f>VLOOKUP(U253,'SCORE TALLER'!$E$2:$F$10,2,FALSE)*BA$2</f>
        <v>0</v>
      </c>
      <c r="BB253" s="59">
        <f>VLOOKUP(Y253,'SCORE TALLER'!$M$2:$N$10,2,TRUE)*BB$2</f>
        <v>0.02</v>
      </c>
      <c r="BC253" s="59">
        <f>VLOOKUP(AA253,'SCORE TALLER'!$Q$2:$R$10,2,FALSE)*BC$2</f>
        <v>0.05</v>
      </c>
      <c r="BD253" s="59">
        <f>VLOOKUP(V253,'SCORE TALLER'!$G$2:$H$10,2,FALSE)*BD$2</f>
        <v>0</v>
      </c>
      <c r="BE253" s="59">
        <f>VLOOKUP(AF253,'SCORE TALLER'!$AA$2:$AB$10,2,FALSE)*BE$2</f>
        <v>0.5</v>
      </c>
      <c r="BF253" s="59">
        <f>VLOOKUP(AL253,'SCORE TALLER'!$AM$2:$AN$10,2,TRUE)*BF$2</f>
        <v>0</v>
      </c>
      <c r="BG253" s="67">
        <f t="shared" si="56"/>
        <v>1.97</v>
      </c>
      <c r="BH253" s="67" t="str">
        <f>VLOOKUP(BG253,'SCORE TALLER'!$AP$2:$AQ$7,2,TRUE)</f>
        <v>2. Normal</v>
      </c>
      <c r="BI253" s="67" t="str">
        <f t="shared" si="61"/>
        <v>LBZ</v>
      </c>
      <c r="BJ253" s="67" t="str">
        <f t="shared" si="61"/>
        <v>A</v>
      </c>
      <c r="BK253" s="67" t="str">
        <f t="shared" si="62"/>
        <v>D</v>
      </c>
      <c r="BL253" s="86">
        <f t="shared" si="59"/>
        <v>3189350</v>
      </c>
      <c r="BM253" s="86">
        <f t="shared" si="63"/>
        <v>443000</v>
      </c>
    </row>
    <row r="254" spans="1:65" x14ac:dyDescent="0.3">
      <c r="A254" s="57">
        <v>2008602020</v>
      </c>
      <c r="B254" s="12" t="s">
        <v>392</v>
      </c>
      <c r="C254" s="58" t="s">
        <v>105</v>
      </c>
      <c r="D254" s="58" t="s">
        <v>115</v>
      </c>
      <c r="E254" s="58">
        <v>185533</v>
      </c>
      <c r="F254" s="58">
        <v>5003669</v>
      </c>
      <c r="G254" s="58">
        <f t="shared" si="48"/>
        <v>3486070</v>
      </c>
      <c r="H254" s="58">
        <f t="shared" si="49"/>
        <v>1986070</v>
      </c>
      <c r="I254" s="58">
        <v>5004000</v>
      </c>
      <c r="J254" s="58">
        <v>248873</v>
      </c>
      <c r="K254" s="58">
        <v>0</v>
      </c>
      <c r="L254" s="58">
        <v>1500000</v>
      </c>
      <c r="M254" s="58">
        <v>1517599</v>
      </c>
      <c r="N254" s="58">
        <f>VLOOKUP(AD254,'tabla ingresos'!$A$3:$D$15,4,FALSE)</f>
        <v>2000000</v>
      </c>
      <c r="O254" s="58">
        <v>61824.492441371774</v>
      </c>
      <c r="P254" s="58">
        <v>1759000</v>
      </c>
      <c r="Q254" s="58">
        <v>423000</v>
      </c>
      <c r="R254" s="12">
        <v>68001</v>
      </c>
      <c r="S254" s="12" t="s">
        <v>87</v>
      </c>
      <c r="T254" s="12" t="s">
        <v>89</v>
      </c>
      <c r="U254" s="12" t="s">
        <v>10</v>
      </c>
      <c r="V254" s="12">
        <v>4</v>
      </c>
      <c r="W254" s="12">
        <v>0</v>
      </c>
      <c r="X254" s="12">
        <v>0</v>
      </c>
      <c r="Y254" s="59">
        <v>2.9479452054794519</v>
      </c>
      <c r="Z254" s="59">
        <v>31.421917808219177</v>
      </c>
      <c r="AA254" s="12">
        <v>1</v>
      </c>
      <c r="AB254" s="12">
        <v>4</v>
      </c>
      <c r="AC254" s="12">
        <v>1</v>
      </c>
      <c r="AD254" s="12">
        <v>3</v>
      </c>
      <c r="AE254" s="12">
        <v>1</v>
      </c>
      <c r="AF254" s="58" t="s">
        <v>1</v>
      </c>
      <c r="AG254" s="66">
        <f t="shared" si="50"/>
        <v>0.10356583081379059</v>
      </c>
      <c r="AH254" s="67">
        <f t="shared" si="51"/>
        <v>2.2542230000000001</v>
      </c>
      <c r="AI254" s="67">
        <f t="shared" si="52"/>
        <v>0.5677106666666667</v>
      </c>
      <c r="AJ254" s="67">
        <f t="shared" si="53"/>
        <v>1.1620233333333334</v>
      </c>
      <c r="AK254" s="67">
        <f t="shared" si="54"/>
        <v>0.6620233333333333</v>
      </c>
      <c r="AL254" s="67">
        <f t="shared" si="55"/>
        <v>0.14099999999999999</v>
      </c>
      <c r="AM254" s="59">
        <f>VLOOKUP(AG254,'SCORE TALLER'!$AC$2:$AD$10,2,TRUE)*AM$2</f>
        <v>0</v>
      </c>
      <c r="AN254" s="59">
        <f>VLOOKUP(AD254,'SCORE TALLER'!$W$2:$X$10,2,TRUE)*AN$2</f>
        <v>0.32</v>
      </c>
      <c r="AO254" s="59">
        <f>VLOOKUP(AB254,'SCORE TALLER'!$S$2:$T$10,2,FALSE)*AO$2</f>
        <v>0.02</v>
      </c>
      <c r="AP254" s="59">
        <f>VLOOKUP(AH254,'SCORE TALLER'!$AE$2:$AF$10,2,TRUE)*AP$2</f>
        <v>0</v>
      </c>
      <c r="AQ254" s="59">
        <f>VLOOKUP(AI254,'SCORE TALLER'!$AG$2:$AH$10,2,TRUE)*AQ$2</f>
        <v>0.4</v>
      </c>
      <c r="AR254" s="59">
        <f>VLOOKUP(AC254,'SCORE TALLER'!$U$2:$V$10,2,FALSE)*AR$2</f>
        <v>0.05</v>
      </c>
      <c r="AS254" s="59">
        <f>VLOOKUP(AE254,'SCORE TALLER'!$Y$2:$Z$10,2,FALSE)*AS$2</f>
        <v>0.03</v>
      </c>
      <c r="AT254" s="59">
        <f>VLOOKUP(Z254,'SCORE TALLER'!$O$2:$P$10,2,TRUE)*AT$2</f>
        <v>0.04</v>
      </c>
      <c r="AU254" s="59">
        <f>VLOOKUP(S254,'SCORE TALLER'!$A$2:$B$10,2,FALSE)*AU$2</f>
        <v>0.15000000000000002</v>
      </c>
      <c r="AV254" s="59">
        <f>VLOOKUP(AJ254,'SCORE TALLER'!$AI$2:$AJ$10,2,TRUE)*AV$2</f>
        <v>0.2</v>
      </c>
      <c r="AW254" s="59">
        <f>VLOOKUP(AK254,'SCORE TALLER'!$AK$2:$AL$10,2,TRUE)*AW$2</f>
        <v>0.25</v>
      </c>
      <c r="AX254" s="59">
        <f>VLOOKUP(T254,'SCORE TALLER'!$C$2:$D$10,2,FALSE)*AX$2</f>
        <v>0</v>
      </c>
      <c r="AY254" s="59">
        <f>VLOOKUP(W254,'SCORE TALLER'!$I$2:$J$10,2,TRUE)*AY$2</f>
        <v>0</v>
      </c>
      <c r="AZ254" s="59">
        <f>VLOOKUP(X254,'SCORE TALLER'!$K$2:$L$10,2,TRUE)*AZ$2</f>
        <v>0</v>
      </c>
      <c r="BA254" s="59">
        <f>VLOOKUP(U254,'SCORE TALLER'!$E$2:$F$10,2,FALSE)*BA$2</f>
        <v>0</v>
      </c>
      <c r="BB254" s="59">
        <f>VLOOKUP(Y254,'SCORE TALLER'!$M$2:$N$10,2,TRUE)*BB$2</f>
        <v>0.04</v>
      </c>
      <c r="BC254" s="59">
        <f>VLOOKUP(AA254,'SCORE TALLER'!$Q$2:$R$10,2,FALSE)*BC$2</f>
        <v>0.05</v>
      </c>
      <c r="BD254" s="59">
        <f>VLOOKUP(V254,'SCORE TALLER'!$G$2:$H$10,2,FALSE)*BD$2</f>
        <v>0</v>
      </c>
      <c r="BE254" s="59">
        <f>VLOOKUP(AF254,'SCORE TALLER'!$AA$2:$AB$10,2,FALSE)*BE$2</f>
        <v>0.30000000000000004</v>
      </c>
      <c r="BF254" s="59">
        <f>VLOOKUP(AL254,'SCORE TALLER'!$AM$2:$AN$10,2,TRUE)*BF$2</f>
        <v>0</v>
      </c>
      <c r="BG254" s="67">
        <f t="shared" si="56"/>
        <v>1.8500000000000003</v>
      </c>
      <c r="BH254" s="67" t="str">
        <f>VLOOKUP(BG254,'SCORE TALLER'!$AP$2:$AQ$7,2,TRUE)</f>
        <v>2. Normal</v>
      </c>
      <c r="BI254" s="67" t="str">
        <f t="shared" si="61"/>
        <v>LBZ</v>
      </c>
      <c r="BJ254" s="67" t="str">
        <f t="shared" si="61"/>
        <v>A</v>
      </c>
      <c r="BK254" s="67" t="str">
        <f t="shared" si="62"/>
        <v>C</v>
      </c>
      <c r="BL254" s="86">
        <f t="shared" si="59"/>
        <v>1986070</v>
      </c>
      <c r="BM254" s="86">
        <f t="shared" si="63"/>
        <v>423000</v>
      </c>
    </row>
    <row r="255" spans="1:65" x14ac:dyDescent="0.3">
      <c r="A255" s="57">
        <v>8886406</v>
      </c>
      <c r="B255" s="12" t="s">
        <v>393</v>
      </c>
      <c r="C255" s="58" t="s">
        <v>105</v>
      </c>
      <c r="D255" s="58" t="s">
        <v>114</v>
      </c>
      <c r="E255" s="58"/>
      <c r="F255" s="58">
        <v>8760391</v>
      </c>
      <c r="G255" s="58">
        <f t="shared" si="48"/>
        <v>1643496</v>
      </c>
      <c r="H255" s="58">
        <f t="shared" si="49"/>
        <v>0</v>
      </c>
      <c r="I255" s="58">
        <v>8760000</v>
      </c>
      <c r="J255" s="58">
        <v>287517</v>
      </c>
      <c r="K255" s="58">
        <v>0</v>
      </c>
      <c r="L255" s="58">
        <v>2010054</v>
      </c>
      <c r="M255" s="58">
        <v>7116895</v>
      </c>
      <c r="N255" s="58">
        <f>VLOOKUP(AD255,'tabla ingresos'!$A$3:$D$15,4,FALSE)</f>
        <v>3000000</v>
      </c>
      <c r="O255" s="58">
        <v>24206.670052841459</v>
      </c>
      <c r="P255" s="58">
        <v>617000</v>
      </c>
      <c r="Q255" s="58">
        <v>617000</v>
      </c>
      <c r="R255" s="12">
        <v>13052</v>
      </c>
      <c r="S255" s="12" t="s">
        <v>87</v>
      </c>
      <c r="T255" s="12" t="s">
        <v>89</v>
      </c>
      <c r="U255" s="12" t="s">
        <v>10</v>
      </c>
      <c r="V255" s="12">
        <v>4</v>
      </c>
      <c r="W255" s="12">
        <v>0</v>
      </c>
      <c r="X255" s="12">
        <v>0</v>
      </c>
      <c r="Y255" s="59">
        <v>6.5506849315068489</v>
      </c>
      <c r="Z255" s="59">
        <v>58.753424657534246</v>
      </c>
      <c r="AA255" s="12">
        <v>1</v>
      </c>
      <c r="AB255" s="12">
        <v>3</v>
      </c>
      <c r="AC255" s="12">
        <v>2</v>
      </c>
      <c r="AD255" s="12">
        <v>4</v>
      </c>
      <c r="AE255" s="12">
        <v>2</v>
      </c>
      <c r="AF255" s="58" t="s">
        <v>22</v>
      </c>
      <c r="AG255" s="66">
        <f t="shared" si="50"/>
        <v>6.9271926678409215E-2</v>
      </c>
      <c r="AH255" s="67">
        <f t="shared" si="51"/>
        <v>2.0838646666666665</v>
      </c>
      <c r="AI255" s="67">
        <f t="shared" si="52"/>
        <v>1.5815322222222221</v>
      </c>
      <c r="AJ255" s="67">
        <f t="shared" si="53"/>
        <v>0.36522133333333334</v>
      </c>
      <c r="AK255" s="67">
        <f t="shared" si="54"/>
        <v>0</v>
      </c>
      <c r="AL255" s="67">
        <f t="shared" si="55"/>
        <v>0.1371111111111111</v>
      </c>
      <c r="AM255" s="59">
        <f>VLOOKUP(AG255,'SCORE TALLER'!$AC$2:$AD$10,2,TRUE)*AM$2</f>
        <v>0</v>
      </c>
      <c r="AN255" s="59">
        <f>VLOOKUP(AD255,'SCORE TALLER'!$W$2:$X$10,2,TRUE)*AN$2</f>
        <v>0.24</v>
      </c>
      <c r="AO255" s="59">
        <f>VLOOKUP(AB255,'SCORE TALLER'!$S$2:$T$10,2,FALSE)*AO$2</f>
        <v>0.03</v>
      </c>
      <c r="AP255" s="59">
        <f>VLOOKUP(AH255,'SCORE TALLER'!$AE$2:$AF$10,2,TRUE)*AP$2</f>
        <v>0</v>
      </c>
      <c r="AQ255" s="59">
        <f>VLOOKUP(AI255,'SCORE TALLER'!$AG$2:$AH$10,2,TRUE)*AQ$2</f>
        <v>0.32</v>
      </c>
      <c r="AR255" s="59">
        <f>VLOOKUP(AC255,'SCORE TALLER'!$U$2:$V$10,2,FALSE)*AR$2</f>
        <v>0.04</v>
      </c>
      <c r="AS255" s="59">
        <f>VLOOKUP(AE255,'SCORE TALLER'!$Y$2:$Z$10,2,FALSE)*AS$2</f>
        <v>0.01</v>
      </c>
      <c r="AT255" s="59">
        <f>VLOOKUP(Z255,'SCORE TALLER'!$O$2:$P$10,2,TRUE)*AT$2</f>
        <v>0.01</v>
      </c>
      <c r="AU255" s="59">
        <f>VLOOKUP(S255,'SCORE TALLER'!$A$2:$B$10,2,FALSE)*AU$2</f>
        <v>0.15000000000000002</v>
      </c>
      <c r="AV255" s="59">
        <f>VLOOKUP(AJ255,'SCORE TALLER'!$AI$2:$AJ$10,2,TRUE)*AV$2</f>
        <v>0.25</v>
      </c>
      <c r="AW255" s="59">
        <f>VLOOKUP(AK255,'SCORE TALLER'!$AK$2:$AL$10,2,TRUE)*AW$2</f>
        <v>0.25</v>
      </c>
      <c r="AX255" s="59">
        <f>VLOOKUP(T255,'SCORE TALLER'!$C$2:$D$10,2,FALSE)*AX$2</f>
        <v>0</v>
      </c>
      <c r="AY255" s="59">
        <f>VLOOKUP(W255,'SCORE TALLER'!$I$2:$J$10,2,TRUE)*AY$2</f>
        <v>0</v>
      </c>
      <c r="AZ255" s="59">
        <f>VLOOKUP(X255,'SCORE TALLER'!$K$2:$L$10,2,TRUE)*AZ$2</f>
        <v>0</v>
      </c>
      <c r="BA255" s="59">
        <f>VLOOKUP(U255,'SCORE TALLER'!$E$2:$F$10,2,FALSE)*BA$2</f>
        <v>0</v>
      </c>
      <c r="BB255" s="59">
        <f>VLOOKUP(Y255,'SCORE TALLER'!$M$2:$N$10,2,TRUE)*BB$2</f>
        <v>0.02</v>
      </c>
      <c r="BC255" s="59">
        <f>VLOOKUP(AA255,'SCORE TALLER'!$Q$2:$R$10,2,FALSE)*BC$2</f>
        <v>0.05</v>
      </c>
      <c r="BD255" s="59">
        <f>VLOOKUP(V255,'SCORE TALLER'!$G$2:$H$10,2,FALSE)*BD$2</f>
        <v>0</v>
      </c>
      <c r="BE255" s="59">
        <f>VLOOKUP(AF255,'SCORE TALLER'!$AA$2:$AB$10,2,FALSE)*BE$2</f>
        <v>0.5</v>
      </c>
      <c r="BF255" s="59">
        <f>VLOOKUP(AL255,'SCORE TALLER'!$AM$2:$AN$10,2,TRUE)*BF$2</f>
        <v>0</v>
      </c>
      <c r="BG255" s="67">
        <f t="shared" si="56"/>
        <v>1.8700000000000003</v>
      </c>
      <c r="BH255" s="67" t="str">
        <f>VLOOKUP(BG255,'SCORE TALLER'!$AP$2:$AQ$7,2,TRUE)</f>
        <v>2. Normal</v>
      </c>
      <c r="BI255" s="67" t="str">
        <f t="shared" si="61"/>
        <v>LBZ</v>
      </c>
      <c r="BJ255" s="67" t="str">
        <f t="shared" si="61"/>
        <v>A</v>
      </c>
      <c r="BK255" s="67" t="str">
        <f t="shared" si="62"/>
        <v>D</v>
      </c>
      <c r="BL255" s="86">
        <f t="shared" si="59"/>
        <v>0</v>
      </c>
      <c r="BM255" s="86">
        <f t="shared" si="63"/>
        <v>617000</v>
      </c>
    </row>
    <row r="256" spans="1:65" x14ac:dyDescent="0.3">
      <c r="A256" s="57">
        <v>84462420</v>
      </c>
      <c r="B256" s="12" t="s">
        <v>394</v>
      </c>
      <c r="C256" s="58" t="s">
        <v>105</v>
      </c>
      <c r="D256" s="58" t="s">
        <v>114</v>
      </c>
      <c r="E256" s="58"/>
      <c r="F256" s="58">
        <v>3956319</v>
      </c>
      <c r="G256" s="58">
        <f t="shared" si="48"/>
        <v>1923499</v>
      </c>
      <c r="H256" s="58">
        <f t="shared" si="49"/>
        <v>1923499</v>
      </c>
      <c r="I256" s="58">
        <v>3956000</v>
      </c>
      <c r="J256" s="58">
        <v>143758</v>
      </c>
      <c r="K256" s="58">
        <v>0</v>
      </c>
      <c r="L256" s="58">
        <v>0</v>
      </c>
      <c r="M256" s="58">
        <v>2032820</v>
      </c>
      <c r="N256" s="58">
        <f>VLOOKUP(AD256,'tabla ingresos'!$A$3:$D$15,4,FALSE)</f>
        <v>2000000</v>
      </c>
      <c r="O256" s="58">
        <v>14469.130859223425</v>
      </c>
      <c r="P256" s="58">
        <v>403000</v>
      </c>
      <c r="Q256" s="58">
        <v>400000</v>
      </c>
      <c r="R256" s="12">
        <v>13052</v>
      </c>
      <c r="S256" s="12" t="s">
        <v>88</v>
      </c>
      <c r="T256" s="12" t="s">
        <v>89</v>
      </c>
      <c r="U256" s="12" t="s">
        <v>10</v>
      </c>
      <c r="V256" s="12">
        <v>4</v>
      </c>
      <c r="W256" s="12">
        <v>0</v>
      </c>
      <c r="X256" s="12">
        <v>0</v>
      </c>
      <c r="Y256" s="59">
        <v>5.484931506849315</v>
      </c>
      <c r="Z256" s="59">
        <v>51.665753424657531</v>
      </c>
      <c r="AA256" s="12">
        <v>1</v>
      </c>
      <c r="AB256" s="12">
        <v>1</v>
      </c>
      <c r="AC256" s="12">
        <v>1</v>
      </c>
      <c r="AD256" s="12">
        <v>3</v>
      </c>
      <c r="AE256" s="12">
        <v>2</v>
      </c>
      <c r="AF256" s="58" t="s">
        <v>0</v>
      </c>
      <c r="AG256" s="66">
        <f t="shared" si="50"/>
        <v>5.2742376953074474E-2</v>
      </c>
      <c r="AH256" s="67">
        <f t="shared" si="51"/>
        <v>1.4531063333333334</v>
      </c>
      <c r="AI256" s="67">
        <f t="shared" si="52"/>
        <v>0.67760666666666669</v>
      </c>
      <c r="AJ256" s="67">
        <f t="shared" si="53"/>
        <v>0.64116633333333328</v>
      </c>
      <c r="AK256" s="67">
        <f t="shared" si="54"/>
        <v>0.64116633333333328</v>
      </c>
      <c r="AL256" s="67">
        <f t="shared" si="55"/>
        <v>0.13333333333333333</v>
      </c>
      <c r="AM256" s="59">
        <f>VLOOKUP(AG256,'SCORE TALLER'!$AC$2:$AD$10,2,TRUE)*AM$2</f>
        <v>0</v>
      </c>
      <c r="AN256" s="59">
        <f>VLOOKUP(AD256,'SCORE TALLER'!$W$2:$X$10,2,TRUE)*AN$2</f>
        <v>0.32</v>
      </c>
      <c r="AO256" s="59">
        <f>VLOOKUP(AB256,'SCORE TALLER'!$S$2:$T$10,2,FALSE)*AO$2</f>
        <v>0.05</v>
      </c>
      <c r="AP256" s="59">
        <f>VLOOKUP(AH256,'SCORE TALLER'!$AE$2:$AF$10,2,TRUE)*AP$2</f>
        <v>0</v>
      </c>
      <c r="AQ256" s="59">
        <f>VLOOKUP(AI256,'SCORE TALLER'!$AG$2:$AH$10,2,TRUE)*AQ$2</f>
        <v>0.4</v>
      </c>
      <c r="AR256" s="59">
        <f>VLOOKUP(AC256,'SCORE TALLER'!$U$2:$V$10,2,FALSE)*AR$2</f>
        <v>0.05</v>
      </c>
      <c r="AS256" s="59">
        <f>VLOOKUP(AE256,'SCORE TALLER'!$Y$2:$Z$10,2,FALSE)*AS$2</f>
        <v>0.01</v>
      </c>
      <c r="AT256" s="59">
        <f>VLOOKUP(Z256,'SCORE TALLER'!$O$2:$P$10,2,TRUE)*AT$2</f>
        <v>0.02</v>
      </c>
      <c r="AU256" s="59">
        <f>VLOOKUP(S256,'SCORE TALLER'!$A$2:$B$10,2,FALSE)*AU$2</f>
        <v>0.25</v>
      </c>
      <c r="AV256" s="59">
        <f>VLOOKUP(AJ256,'SCORE TALLER'!$AI$2:$AJ$10,2,TRUE)*AV$2</f>
        <v>0.25</v>
      </c>
      <c r="AW256" s="59">
        <f>VLOOKUP(AK256,'SCORE TALLER'!$AK$2:$AL$10,2,TRUE)*AW$2</f>
        <v>0.25</v>
      </c>
      <c r="AX256" s="59">
        <f>VLOOKUP(T256,'SCORE TALLER'!$C$2:$D$10,2,FALSE)*AX$2</f>
        <v>0</v>
      </c>
      <c r="AY256" s="59">
        <f>VLOOKUP(W256,'SCORE TALLER'!$I$2:$J$10,2,TRUE)*AY$2</f>
        <v>0</v>
      </c>
      <c r="AZ256" s="59">
        <f>VLOOKUP(X256,'SCORE TALLER'!$K$2:$L$10,2,TRUE)*AZ$2</f>
        <v>0</v>
      </c>
      <c r="BA256" s="59">
        <f>VLOOKUP(U256,'SCORE TALLER'!$E$2:$F$10,2,FALSE)*BA$2</f>
        <v>0</v>
      </c>
      <c r="BB256" s="59">
        <f>VLOOKUP(Y256,'SCORE TALLER'!$M$2:$N$10,2,TRUE)*BB$2</f>
        <v>0.03</v>
      </c>
      <c r="BC256" s="59">
        <f>VLOOKUP(AA256,'SCORE TALLER'!$Q$2:$R$10,2,FALSE)*BC$2</f>
        <v>0.05</v>
      </c>
      <c r="BD256" s="59">
        <f>VLOOKUP(V256,'SCORE TALLER'!$G$2:$H$10,2,FALSE)*BD$2</f>
        <v>0</v>
      </c>
      <c r="BE256" s="59">
        <f>VLOOKUP(AF256,'SCORE TALLER'!$AA$2:$AB$10,2,FALSE)*BE$2</f>
        <v>0.5</v>
      </c>
      <c r="BF256" s="59">
        <f>VLOOKUP(AL256,'SCORE TALLER'!$AM$2:$AN$10,2,TRUE)*BF$2</f>
        <v>0</v>
      </c>
      <c r="BG256" s="67">
        <f t="shared" si="56"/>
        <v>2.1800000000000002</v>
      </c>
      <c r="BH256" s="67" t="str">
        <f>VLOOKUP(BG256,'SCORE TALLER'!$AP$2:$AQ$7,2,TRUE)</f>
        <v>3. Medio</v>
      </c>
      <c r="BI256" s="67" t="str">
        <f t="shared" si="61"/>
        <v>LBZ</v>
      </c>
      <c r="BJ256" s="67" t="str">
        <f t="shared" si="61"/>
        <v>A</v>
      </c>
      <c r="BK256" s="67" t="str">
        <f t="shared" si="62"/>
        <v>E</v>
      </c>
      <c r="BL256" s="86">
        <f t="shared" si="59"/>
        <v>1923499</v>
      </c>
      <c r="BM256" s="86">
        <f t="shared" si="63"/>
        <v>400000</v>
      </c>
    </row>
    <row r="257" spans="1:65" x14ac:dyDescent="0.3">
      <c r="A257" s="57">
        <v>84660084</v>
      </c>
      <c r="B257" s="12" t="s">
        <v>395</v>
      </c>
      <c r="C257" s="58" t="s">
        <v>105</v>
      </c>
      <c r="D257" s="58" t="s">
        <v>115</v>
      </c>
      <c r="E257" s="58"/>
      <c r="F257" s="58">
        <v>5881215</v>
      </c>
      <c r="G257" s="58">
        <f t="shared" si="48"/>
        <v>3936955</v>
      </c>
      <c r="H257" s="58">
        <f t="shared" si="49"/>
        <v>3936955</v>
      </c>
      <c r="I257" s="58">
        <v>5881000</v>
      </c>
      <c r="J257" s="58">
        <v>328854</v>
      </c>
      <c r="K257" s="58">
        <v>0</v>
      </c>
      <c r="L257" s="58">
        <v>0</v>
      </c>
      <c r="M257" s="58">
        <v>1944260</v>
      </c>
      <c r="N257" s="58">
        <f>VLOOKUP(AD257,'tabla ingresos'!$A$3:$D$15,4,FALSE)</f>
        <v>2000000</v>
      </c>
      <c r="O257" s="58">
        <v>15693.14103911926</v>
      </c>
      <c r="P257" s="58">
        <v>400000</v>
      </c>
      <c r="Q257" s="58">
        <v>400000</v>
      </c>
      <c r="R257" s="12">
        <v>13052</v>
      </c>
      <c r="S257" s="12" t="s">
        <v>88</v>
      </c>
      <c r="T257" s="12" t="s">
        <v>89</v>
      </c>
      <c r="U257" s="12" t="s">
        <v>10</v>
      </c>
      <c r="V257" s="12">
        <v>4</v>
      </c>
      <c r="W257" s="12">
        <v>0</v>
      </c>
      <c r="X257" s="12">
        <v>0</v>
      </c>
      <c r="Y257" s="59">
        <v>5.9643835616438352</v>
      </c>
      <c r="Z257" s="59">
        <v>44.6</v>
      </c>
      <c r="AA257" s="12">
        <v>1</v>
      </c>
      <c r="AB257" s="12">
        <v>2</v>
      </c>
      <c r="AC257" s="12">
        <v>1</v>
      </c>
      <c r="AD257" s="12">
        <v>3</v>
      </c>
      <c r="AE257" s="12">
        <v>2</v>
      </c>
      <c r="AF257" s="58" t="s">
        <v>22</v>
      </c>
      <c r="AG257" s="66">
        <f t="shared" si="50"/>
        <v>0.11484904701303976</v>
      </c>
      <c r="AH257" s="67">
        <f t="shared" si="51"/>
        <v>2.0937383333333335</v>
      </c>
      <c r="AI257" s="67">
        <f t="shared" si="52"/>
        <v>0.6480866666666667</v>
      </c>
      <c r="AJ257" s="67">
        <f t="shared" si="53"/>
        <v>1.3123183333333333</v>
      </c>
      <c r="AK257" s="67">
        <f t="shared" si="54"/>
        <v>1.3123183333333333</v>
      </c>
      <c r="AL257" s="67">
        <f t="shared" si="55"/>
        <v>0.13333333333333333</v>
      </c>
      <c r="AM257" s="59">
        <f>VLOOKUP(AG257,'SCORE TALLER'!$AC$2:$AD$10,2,TRUE)*AM$2</f>
        <v>0</v>
      </c>
      <c r="AN257" s="59">
        <f>VLOOKUP(AD257,'SCORE TALLER'!$W$2:$X$10,2,TRUE)*AN$2</f>
        <v>0.32</v>
      </c>
      <c r="AO257" s="59">
        <f>VLOOKUP(AB257,'SCORE TALLER'!$S$2:$T$10,2,FALSE)*AO$2</f>
        <v>0.04</v>
      </c>
      <c r="AP257" s="59">
        <f>VLOOKUP(AH257,'SCORE TALLER'!$AE$2:$AF$10,2,TRUE)*AP$2</f>
        <v>0</v>
      </c>
      <c r="AQ257" s="59">
        <f>VLOOKUP(AI257,'SCORE TALLER'!$AG$2:$AH$10,2,TRUE)*AQ$2</f>
        <v>0.4</v>
      </c>
      <c r="AR257" s="59">
        <f>VLOOKUP(AC257,'SCORE TALLER'!$U$2:$V$10,2,FALSE)*AR$2</f>
        <v>0.05</v>
      </c>
      <c r="AS257" s="59">
        <f>VLOOKUP(AE257,'SCORE TALLER'!$Y$2:$Z$10,2,FALSE)*AS$2</f>
        <v>0.01</v>
      </c>
      <c r="AT257" s="59">
        <f>VLOOKUP(Z257,'SCORE TALLER'!$O$2:$P$10,2,TRUE)*AT$2</f>
        <v>0.03</v>
      </c>
      <c r="AU257" s="59">
        <f>VLOOKUP(S257,'SCORE TALLER'!$A$2:$B$10,2,FALSE)*AU$2</f>
        <v>0.25</v>
      </c>
      <c r="AV257" s="59">
        <f>VLOOKUP(AJ257,'SCORE TALLER'!$AI$2:$AJ$10,2,TRUE)*AV$2</f>
        <v>0.2</v>
      </c>
      <c r="AW257" s="59">
        <f>VLOOKUP(AK257,'SCORE TALLER'!$AK$2:$AL$10,2,TRUE)*AW$2</f>
        <v>0.2</v>
      </c>
      <c r="AX257" s="59">
        <f>VLOOKUP(T257,'SCORE TALLER'!$C$2:$D$10,2,FALSE)*AX$2</f>
        <v>0</v>
      </c>
      <c r="AY257" s="59">
        <f>VLOOKUP(W257,'SCORE TALLER'!$I$2:$J$10,2,TRUE)*AY$2</f>
        <v>0</v>
      </c>
      <c r="AZ257" s="59">
        <f>VLOOKUP(X257,'SCORE TALLER'!$K$2:$L$10,2,TRUE)*AZ$2</f>
        <v>0</v>
      </c>
      <c r="BA257" s="59">
        <f>VLOOKUP(U257,'SCORE TALLER'!$E$2:$F$10,2,FALSE)*BA$2</f>
        <v>0</v>
      </c>
      <c r="BB257" s="59">
        <f>VLOOKUP(Y257,'SCORE TALLER'!$M$2:$N$10,2,TRUE)*BB$2</f>
        <v>0.03</v>
      </c>
      <c r="BC257" s="59">
        <f>VLOOKUP(AA257,'SCORE TALLER'!$Q$2:$R$10,2,FALSE)*BC$2</f>
        <v>0.05</v>
      </c>
      <c r="BD257" s="59">
        <f>VLOOKUP(V257,'SCORE TALLER'!$G$2:$H$10,2,FALSE)*BD$2</f>
        <v>0</v>
      </c>
      <c r="BE257" s="59">
        <f>VLOOKUP(AF257,'SCORE TALLER'!$AA$2:$AB$10,2,FALSE)*BE$2</f>
        <v>0.5</v>
      </c>
      <c r="BF257" s="59">
        <f>VLOOKUP(AL257,'SCORE TALLER'!$AM$2:$AN$10,2,TRUE)*BF$2</f>
        <v>0</v>
      </c>
      <c r="BG257" s="67">
        <f t="shared" si="56"/>
        <v>2.08</v>
      </c>
      <c r="BH257" s="67" t="str">
        <f>VLOOKUP(BG257,'SCORE TALLER'!$AP$2:$AQ$7,2,TRUE)</f>
        <v>3. Medio</v>
      </c>
      <c r="BI257" s="67" t="str">
        <f t="shared" si="61"/>
        <v>LBZ</v>
      </c>
      <c r="BJ257" s="67" t="str">
        <f t="shared" si="61"/>
        <v>A</v>
      </c>
      <c r="BK257" s="67" t="str">
        <f t="shared" si="62"/>
        <v>D</v>
      </c>
      <c r="BL257" s="86">
        <f t="shared" si="59"/>
        <v>3936955</v>
      </c>
      <c r="BM257" s="86">
        <f t="shared" si="63"/>
        <v>400000</v>
      </c>
    </row>
    <row r="258" spans="1:65" x14ac:dyDescent="0.3">
      <c r="A258" s="57">
        <v>44200666</v>
      </c>
      <c r="B258" s="12" t="s">
        <v>396</v>
      </c>
      <c r="C258" s="58" t="s">
        <v>105</v>
      </c>
      <c r="D258" s="58" t="s">
        <v>115</v>
      </c>
      <c r="E258" s="58">
        <v>1621636</v>
      </c>
      <c r="F258" s="58">
        <v>4617022</v>
      </c>
      <c r="G258" s="58">
        <f t="shared" si="48"/>
        <v>3988776</v>
      </c>
      <c r="H258" s="58">
        <f t="shared" si="49"/>
        <v>2088776</v>
      </c>
      <c r="I258" s="58">
        <v>4617000</v>
      </c>
      <c r="J258" s="58">
        <v>163757</v>
      </c>
      <c r="K258" s="58">
        <v>0</v>
      </c>
      <c r="L258" s="58">
        <v>1900000</v>
      </c>
      <c r="M258" s="58">
        <v>628246</v>
      </c>
      <c r="N258" s="58">
        <f>VLOOKUP(AD258,'tabla ingresos'!$A$3:$D$15,4,FALSE)</f>
        <v>1000000</v>
      </c>
      <c r="O258" s="58">
        <v>18930.024979851405</v>
      </c>
      <c r="P258" s="58">
        <v>851000</v>
      </c>
      <c r="Q258" s="58">
        <v>196000</v>
      </c>
      <c r="R258" s="12">
        <v>5001</v>
      </c>
      <c r="S258" s="12" t="s">
        <v>87</v>
      </c>
      <c r="T258" s="12" t="s">
        <v>89</v>
      </c>
      <c r="U258" s="12" t="s">
        <v>10</v>
      </c>
      <c r="V258" s="12">
        <v>4</v>
      </c>
      <c r="W258" s="12">
        <v>0</v>
      </c>
      <c r="X258" s="12">
        <v>0</v>
      </c>
      <c r="Y258" s="59">
        <v>1.9726027397260273</v>
      </c>
      <c r="Z258" s="59">
        <v>41.679452054794524</v>
      </c>
      <c r="AA258" s="12">
        <v>2</v>
      </c>
      <c r="AB258" s="12">
        <v>2</v>
      </c>
      <c r="AC258" s="12">
        <v>3</v>
      </c>
      <c r="AD258" s="12">
        <v>2</v>
      </c>
      <c r="AE258" s="12">
        <v>1</v>
      </c>
      <c r="AF258" s="58" t="s">
        <v>22</v>
      </c>
      <c r="AG258" s="66">
        <f t="shared" si="50"/>
        <v>0.12179134998656761</v>
      </c>
      <c r="AH258" s="67">
        <f t="shared" si="51"/>
        <v>3.6453479999999998</v>
      </c>
      <c r="AI258" s="67">
        <f t="shared" si="52"/>
        <v>1.4999213333333334</v>
      </c>
      <c r="AJ258" s="67">
        <f t="shared" si="53"/>
        <v>2.6591840000000002</v>
      </c>
      <c r="AK258" s="67">
        <f t="shared" si="54"/>
        <v>1.3925173333333334</v>
      </c>
      <c r="AL258" s="67">
        <f t="shared" si="55"/>
        <v>0.13066666666666665</v>
      </c>
      <c r="AM258" s="59">
        <f>VLOOKUP(AG258,'SCORE TALLER'!$AC$2:$AD$10,2,TRUE)*AM$2</f>
        <v>0</v>
      </c>
      <c r="AN258" s="59">
        <f>VLOOKUP(AD258,'SCORE TALLER'!$W$2:$X$10,2,TRUE)*AN$2</f>
        <v>0.32</v>
      </c>
      <c r="AO258" s="59">
        <f>VLOOKUP(AB258,'SCORE TALLER'!$S$2:$T$10,2,FALSE)*AO$2</f>
        <v>0.04</v>
      </c>
      <c r="AP258" s="59">
        <f>VLOOKUP(AH258,'SCORE TALLER'!$AE$2:$AF$10,2,TRUE)*AP$2</f>
        <v>0</v>
      </c>
      <c r="AQ258" s="59">
        <f>VLOOKUP(AI258,'SCORE TALLER'!$AG$2:$AH$10,2,TRUE)*AQ$2</f>
        <v>0.32</v>
      </c>
      <c r="AR258" s="59">
        <f>VLOOKUP(AC258,'SCORE TALLER'!$U$2:$V$10,2,FALSE)*AR$2</f>
        <v>0.03</v>
      </c>
      <c r="AS258" s="59">
        <f>VLOOKUP(AE258,'SCORE TALLER'!$Y$2:$Z$10,2,FALSE)*AS$2</f>
        <v>0.03</v>
      </c>
      <c r="AT258" s="59">
        <f>VLOOKUP(Z258,'SCORE TALLER'!$O$2:$P$10,2,TRUE)*AT$2</f>
        <v>0.03</v>
      </c>
      <c r="AU258" s="59">
        <f>VLOOKUP(S258,'SCORE TALLER'!$A$2:$B$10,2,FALSE)*AU$2</f>
        <v>0.15000000000000002</v>
      </c>
      <c r="AV258" s="59">
        <f>VLOOKUP(AJ258,'SCORE TALLER'!$AI$2:$AJ$10,2,TRUE)*AV$2</f>
        <v>0.15000000000000002</v>
      </c>
      <c r="AW258" s="59">
        <f>VLOOKUP(AK258,'SCORE TALLER'!$AK$2:$AL$10,2,TRUE)*AW$2</f>
        <v>0.2</v>
      </c>
      <c r="AX258" s="59">
        <f>VLOOKUP(T258,'SCORE TALLER'!$C$2:$D$10,2,FALSE)*AX$2</f>
        <v>0</v>
      </c>
      <c r="AY258" s="59">
        <f>VLOOKUP(W258,'SCORE TALLER'!$I$2:$J$10,2,TRUE)*AY$2</f>
        <v>0</v>
      </c>
      <c r="AZ258" s="59">
        <f>VLOOKUP(X258,'SCORE TALLER'!$K$2:$L$10,2,TRUE)*AZ$2</f>
        <v>0</v>
      </c>
      <c r="BA258" s="59">
        <f>VLOOKUP(U258,'SCORE TALLER'!$E$2:$F$10,2,FALSE)*BA$2</f>
        <v>0</v>
      </c>
      <c r="BB258" s="59">
        <f>VLOOKUP(Y258,'SCORE TALLER'!$M$2:$N$10,2,TRUE)*BB$2</f>
        <v>0.05</v>
      </c>
      <c r="BC258" s="59">
        <f>VLOOKUP(AA258,'SCORE TALLER'!$Q$2:$R$10,2,FALSE)*BC$2</f>
        <v>0</v>
      </c>
      <c r="BD258" s="59">
        <f>VLOOKUP(V258,'SCORE TALLER'!$G$2:$H$10,2,FALSE)*BD$2</f>
        <v>0</v>
      </c>
      <c r="BE258" s="59">
        <f>VLOOKUP(AF258,'SCORE TALLER'!$AA$2:$AB$10,2,FALSE)*BE$2</f>
        <v>0.5</v>
      </c>
      <c r="BF258" s="59">
        <f>VLOOKUP(AL258,'SCORE TALLER'!$AM$2:$AN$10,2,TRUE)*BF$2</f>
        <v>0</v>
      </c>
      <c r="BG258" s="67">
        <f t="shared" si="56"/>
        <v>1.82</v>
      </c>
      <c r="BH258" s="67" t="str">
        <f>VLOOKUP(BG258,'SCORE TALLER'!$AP$2:$AQ$7,2,TRUE)</f>
        <v>2. Normal</v>
      </c>
      <c r="BI258" s="67" t="str">
        <f t="shared" si="61"/>
        <v>LBZ</v>
      </c>
      <c r="BJ258" s="67" t="str">
        <f t="shared" si="61"/>
        <v>A</v>
      </c>
      <c r="BK258" s="67" t="str">
        <f t="shared" si="62"/>
        <v>D</v>
      </c>
      <c r="BL258" s="86">
        <f t="shared" si="59"/>
        <v>2088776</v>
      </c>
      <c r="BM258" s="86">
        <f t="shared" si="63"/>
        <v>196000</v>
      </c>
    </row>
    <row r="259" spans="1:65" x14ac:dyDescent="0.3">
      <c r="A259" s="57">
        <v>2044020240</v>
      </c>
      <c r="B259" s="12" t="s">
        <v>397</v>
      </c>
      <c r="C259" s="58" t="s">
        <v>105</v>
      </c>
      <c r="D259" s="58" t="s">
        <v>115</v>
      </c>
      <c r="E259" s="58"/>
      <c r="F259" s="58">
        <v>4030354</v>
      </c>
      <c r="G259" s="58">
        <f t="shared" si="48"/>
        <v>2715925</v>
      </c>
      <c r="H259" s="58">
        <f t="shared" si="49"/>
        <v>2715925</v>
      </c>
      <c r="I259" s="58">
        <v>4030000</v>
      </c>
      <c r="J259" s="58">
        <v>268058</v>
      </c>
      <c r="K259" s="58">
        <v>0</v>
      </c>
      <c r="L259" s="58">
        <v>0</v>
      </c>
      <c r="M259" s="58">
        <v>1314429</v>
      </c>
      <c r="N259" s="58">
        <f>VLOOKUP(AD259,'tabla ingresos'!$A$3:$D$15,4,FALSE)</f>
        <v>2000000</v>
      </c>
      <c r="O259" s="58">
        <v>74496.655296736033</v>
      </c>
      <c r="P259" s="58">
        <v>3349000</v>
      </c>
      <c r="Q259" s="58">
        <v>276000</v>
      </c>
      <c r="R259" s="12">
        <v>13052</v>
      </c>
      <c r="S259" s="12" t="s">
        <v>88</v>
      </c>
      <c r="T259" s="12" t="s">
        <v>89</v>
      </c>
      <c r="U259" s="12" t="s">
        <v>10</v>
      </c>
      <c r="V259" s="12">
        <v>4</v>
      </c>
      <c r="W259" s="12">
        <v>0</v>
      </c>
      <c r="X259" s="12">
        <v>0</v>
      </c>
      <c r="Y259" s="59">
        <v>2.1972602739726028</v>
      </c>
      <c r="Z259" s="59">
        <v>30.564383561643837</v>
      </c>
      <c r="AA259" s="12">
        <v>1</v>
      </c>
      <c r="AB259" s="12">
        <v>2</v>
      </c>
      <c r="AC259" s="12">
        <v>1</v>
      </c>
      <c r="AD259" s="12">
        <v>3</v>
      </c>
      <c r="AE259" s="12">
        <v>3</v>
      </c>
      <c r="AF259" s="58" t="s">
        <v>0</v>
      </c>
      <c r="AG259" s="66">
        <f t="shared" si="50"/>
        <v>0.11418488509891202</v>
      </c>
      <c r="AH259" s="67">
        <f t="shared" si="51"/>
        <v>2.4597846666666667</v>
      </c>
      <c r="AI259" s="67">
        <f t="shared" si="52"/>
        <v>0.438143</v>
      </c>
      <c r="AJ259" s="67">
        <f t="shared" si="53"/>
        <v>0.90530833333333338</v>
      </c>
      <c r="AK259" s="67">
        <f t="shared" si="54"/>
        <v>0.90530833333333338</v>
      </c>
      <c r="AL259" s="67">
        <f t="shared" si="55"/>
        <v>9.1999999999999998E-2</v>
      </c>
      <c r="AM259" s="59">
        <f>VLOOKUP(AG259,'SCORE TALLER'!$AC$2:$AD$10,2,TRUE)*AM$2</f>
        <v>0</v>
      </c>
      <c r="AN259" s="59">
        <f>VLOOKUP(AD259,'SCORE TALLER'!$W$2:$X$10,2,TRUE)*AN$2</f>
        <v>0.32</v>
      </c>
      <c r="AO259" s="59">
        <f>VLOOKUP(AB259,'SCORE TALLER'!$S$2:$T$10,2,FALSE)*AO$2</f>
        <v>0.04</v>
      </c>
      <c r="AP259" s="59">
        <f>VLOOKUP(AH259,'SCORE TALLER'!$AE$2:$AF$10,2,TRUE)*AP$2</f>
        <v>0</v>
      </c>
      <c r="AQ259" s="59">
        <f>VLOOKUP(AI259,'SCORE TALLER'!$AG$2:$AH$10,2,TRUE)*AQ$2</f>
        <v>0.4</v>
      </c>
      <c r="AR259" s="59">
        <f>VLOOKUP(AC259,'SCORE TALLER'!$U$2:$V$10,2,FALSE)*AR$2</f>
        <v>0.05</v>
      </c>
      <c r="AS259" s="59">
        <f>VLOOKUP(AE259,'SCORE TALLER'!$Y$2:$Z$10,2,FALSE)*AS$2</f>
        <v>0.02</v>
      </c>
      <c r="AT259" s="59">
        <f>VLOOKUP(Z259,'SCORE TALLER'!$O$2:$P$10,2,TRUE)*AT$2</f>
        <v>0.04</v>
      </c>
      <c r="AU259" s="59">
        <f>VLOOKUP(S259,'SCORE TALLER'!$A$2:$B$10,2,FALSE)*AU$2</f>
        <v>0.25</v>
      </c>
      <c r="AV259" s="59">
        <f>VLOOKUP(AJ259,'SCORE TALLER'!$AI$2:$AJ$10,2,TRUE)*AV$2</f>
        <v>0.25</v>
      </c>
      <c r="AW259" s="59">
        <f>VLOOKUP(AK259,'SCORE TALLER'!$AK$2:$AL$10,2,TRUE)*AW$2</f>
        <v>0.25</v>
      </c>
      <c r="AX259" s="59">
        <f>VLOOKUP(T259,'SCORE TALLER'!$C$2:$D$10,2,FALSE)*AX$2</f>
        <v>0</v>
      </c>
      <c r="AY259" s="59">
        <f>VLOOKUP(W259,'SCORE TALLER'!$I$2:$J$10,2,TRUE)*AY$2</f>
        <v>0</v>
      </c>
      <c r="AZ259" s="59">
        <f>VLOOKUP(X259,'SCORE TALLER'!$K$2:$L$10,2,TRUE)*AZ$2</f>
        <v>0</v>
      </c>
      <c r="BA259" s="59">
        <f>VLOOKUP(U259,'SCORE TALLER'!$E$2:$F$10,2,FALSE)*BA$2</f>
        <v>0</v>
      </c>
      <c r="BB259" s="59">
        <f>VLOOKUP(Y259,'SCORE TALLER'!$M$2:$N$10,2,TRUE)*BB$2</f>
        <v>0.04</v>
      </c>
      <c r="BC259" s="59">
        <f>VLOOKUP(AA259,'SCORE TALLER'!$Q$2:$R$10,2,FALSE)*BC$2</f>
        <v>0.05</v>
      </c>
      <c r="BD259" s="59">
        <f>VLOOKUP(V259,'SCORE TALLER'!$G$2:$H$10,2,FALSE)*BD$2</f>
        <v>0</v>
      </c>
      <c r="BE259" s="59">
        <f>VLOOKUP(AF259,'SCORE TALLER'!$AA$2:$AB$10,2,FALSE)*BE$2</f>
        <v>0.5</v>
      </c>
      <c r="BF259" s="59">
        <f>VLOOKUP(AL259,'SCORE TALLER'!$AM$2:$AN$10,2,TRUE)*BF$2</f>
        <v>0</v>
      </c>
      <c r="BG259" s="67">
        <f t="shared" si="56"/>
        <v>2.21</v>
      </c>
      <c r="BH259" s="67" t="str">
        <f>VLOOKUP(BG259,'SCORE TALLER'!$AP$2:$AQ$7,2,TRUE)</f>
        <v>3. Medio</v>
      </c>
      <c r="BI259" s="67" t="str">
        <f t="shared" si="61"/>
        <v>LBZ</v>
      </c>
      <c r="BJ259" s="67" t="str">
        <f t="shared" si="61"/>
        <v>A</v>
      </c>
      <c r="BK259" s="67" t="str">
        <f t="shared" si="62"/>
        <v>E</v>
      </c>
      <c r="BL259" s="86">
        <f t="shared" si="59"/>
        <v>2715925</v>
      </c>
      <c r="BM259" s="86">
        <f t="shared" si="63"/>
        <v>276000</v>
      </c>
    </row>
    <row r="260" spans="1:65" x14ac:dyDescent="0.3">
      <c r="A260" s="57">
        <v>2244064628</v>
      </c>
      <c r="B260" s="12" t="s">
        <v>398</v>
      </c>
      <c r="C260" s="58" t="s">
        <v>105</v>
      </c>
      <c r="D260" s="58" t="s">
        <v>115</v>
      </c>
      <c r="E260" s="58">
        <v>306267</v>
      </c>
      <c r="F260" s="58">
        <v>5887278</v>
      </c>
      <c r="G260" s="58">
        <f t="shared" si="48"/>
        <v>4079318</v>
      </c>
      <c r="H260" s="58">
        <f t="shared" si="49"/>
        <v>1148232</v>
      </c>
      <c r="I260" s="58">
        <v>5887000</v>
      </c>
      <c r="J260" s="58">
        <v>196722</v>
      </c>
      <c r="K260" s="58">
        <v>0</v>
      </c>
      <c r="L260" s="58">
        <v>2931086</v>
      </c>
      <c r="M260" s="58">
        <v>1807960</v>
      </c>
      <c r="N260" s="58">
        <f>VLOOKUP(AD260,'tabla ingresos'!$A$3:$D$15,4,FALSE)</f>
        <v>3000000</v>
      </c>
      <c r="O260" s="58">
        <v>217624.63335998633</v>
      </c>
      <c r="P260" s="58">
        <v>5547000</v>
      </c>
      <c r="Q260" s="58">
        <v>347000</v>
      </c>
      <c r="R260" s="12">
        <v>76001</v>
      </c>
      <c r="S260" s="12" t="s">
        <v>87</v>
      </c>
      <c r="T260" s="12" t="s">
        <v>89</v>
      </c>
      <c r="U260" s="12" t="s">
        <v>10</v>
      </c>
      <c r="V260" s="12">
        <v>4</v>
      </c>
      <c r="W260" s="12">
        <v>0</v>
      </c>
      <c r="X260" s="12">
        <v>0</v>
      </c>
      <c r="Y260" s="59">
        <v>1.8821917808219177</v>
      </c>
      <c r="Z260" s="59">
        <v>29.035616438356165</v>
      </c>
      <c r="AA260" s="12">
        <v>1</v>
      </c>
      <c r="AB260" s="12">
        <v>4</v>
      </c>
      <c r="AC260" s="12">
        <v>1</v>
      </c>
      <c r="AD260" s="12">
        <v>4</v>
      </c>
      <c r="AE260" s="12">
        <v>3</v>
      </c>
      <c r="AF260" s="58" t="s">
        <v>0</v>
      </c>
      <c r="AG260" s="66">
        <f t="shared" si="50"/>
        <v>9.2077029635552518E-2</v>
      </c>
      <c r="AH260" s="67">
        <f t="shared" si="51"/>
        <v>2.5409506666666668</v>
      </c>
      <c r="AI260" s="67">
        <f t="shared" si="52"/>
        <v>0.4698282222222222</v>
      </c>
      <c r="AJ260" s="67">
        <f t="shared" si="53"/>
        <v>0.90651511111111116</v>
      </c>
      <c r="AK260" s="67">
        <f t="shared" si="54"/>
        <v>0.25516266666666665</v>
      </c>
      <c r="AL260" s="67">
        <f t="shared" si="55"/>
        <v>7.7111111111111116E-2</v>
      </c>
      <c r="AM260" s="59">
        <f>VLOOKUP(AG260,'SCORE TALLER'!$AC$2:$AD$10,2,TRUE)*AM$2</f>
        <v>0</v>
      </c>
      <c r="AN260" s="59">
        <f>VLOOKUP(AD260,'SCORE TALLER'!$W$2:$X$10,2,TRUE)*AN$2</f>
        <v>0.24</v>
      </c>
      <c r="AO260" s="59">
        <f>VLOOKUP(AB260,'SCORE TALLER'!$S$2:$T$10,2,FALSE)*AO$2</f>
        <v>0.02</v>
      </c>
      <c r="AP260" s="59">
        <f>VLOOKUP(AH260,'SCORE TALLER'!$AE$2:$AF$10,2,TRUE)*AP$2</f>
        <v>0</v>
      </c>
      <c r="AQ260" s="59">
        <f>VLOOKUP(AI260,'SCORE TALLER'!$AG$2:$AH$10,2,TRUE)*AQ$2</f>
        <v>0.4</v>
      </c>
      <c r="AR260" s="59">
        <f>VLOOKUP(AC260,'SCORE TALLER'!$U$2:$V$10,2,FALSE)*AR$2</f>
        <v>0.05</v>
      </c>
      <c r="AS260" s="59">
        <f>VLOOKUP(AE260,'SCORE TALLER'!$Y$2:$Z$10,2,FALSE)*AS$2</f>
        <v>0.02</v>
      </c>
      <c r="AT260" s="59">
        <f>VLOOKUP(Z260,'SCORE TALLER'!$O$2:$P$10,2,TRUE)*AT$2</f>
        <v>0.04</v>
      </c>
      <c r="AU260" s="59">
        <f>VLOOKUP(S260,'SCORE TALLER'!$A$2:$B$10,2,FALSE)*AU$2</f>
        <v>0.15000000000000002</v>
      </c>
      <c r="AV260" s="59">
        <f>VLOOKUP(AJ260,'SCORE TALLER'!$AI$2:$AJ$10,2,TRUE)*AV$2</f>
        <v>0.25</v>
      </c>
      <c r="AW260" s="59">
        <f>VLOOKUP(AK260,'SCORE TALLER'!$AK$2:$AL$10,2,TRUE)*AW$2</f>
        <v>0.25</v>
      </c>
      <c r="AX260" s="59">
        <f>VLOOKUP(T260,'SCORE TALLER'!$C$2:$D$10,2,FALSE)*AX$2</f>
        <v>0</v>
      </c>
      <c r="AY260" s="59">
        <f>VLOOKUP(W260,'SCORE TALLER'!$I$2:$J$10,2,TRUE)*AY$2</f>
        <v>0</v>
      </c>
      <c r="AZ260" s="59">
        <f>VLOOKUP(X260,'SCORE TALLER'!$K$2:$L$10,2,TRUE)*AZ$2</f>
        <v>0</v>
      </c>
      <c r="BA260" s="59">
        <f>VLOOKUP(U260,'SCORE TALLER'!$E$2:$F$10,2,FALSE)*BA$2</f>
        <v>0</v>
      </c>
      <c r="BB260" s="59">
        <f>VLOOKUP(Y260,'SCORE TALLER'!$M$2:$N$10,2,TRUE)*BB$2</f>
        <v>0.05</v>
      </c>
      <c r="BC260" s="59">
        <f>VLOOKUP(AA260,'SCORE TALLER'!$Q$2:$R$10,2,FALSE)*BC$2</f>
        <v>0.05</v>
      </c>
      <c r="BD260" s="59">
        <f>VLOOKUP(V260,'SCORE TALLER'!$G$2:$H$10,2,FALSE)*BD$2</f>
        <v>0</v>
      </c>
      <c r="BE260" s="59">
        <f>VLOOKUP(AF260,'SCORE TALLER'!$AA$2:$AB$10,2,FALSE)*BE$2</f>
        <v>0.5</v>
      </c>
      <c r="BF260" s="59">
        <f>VLOOKUP(AL260,'SCORE TALLER'!$AM$2:$AN$10,2,TRUE)*BF$2</f>
        <v>0</v>
      </c>
      <c r="BG260" s="67">
        <f t="shared" si="56"/>
        <v>2.0200000000000005</v>
      </c>
      <c r="BH260" s="67" t="str">
        <f>VLOOKUP(BG260,'SCORE TALLER'!$AP$2:$AQ$7,2,TRUE)</f>
        <v>3. Medio</v>
      </c>
      <c r="BI260" s="67" t="str">
        <f t="shared" si="61"/>
        <v>LBZ</v>
      </c>
      <c r="BJ260" s="67" t="str">
        <f t="shared" si="61"/>
        <v>A</v>
      </c>
      <c r="BK260" s="67" t="str">
        <f t="shared" si="62"/>
        <v>E</v>
      </c>
      <c r="BL260" s="86">
        <f t="shared" si="59"/>
        <v>1148232</v>
      </c>
      <c r="BM260" s="86">
        <f t="shared" si="63"/>
        <v>347000</v>
      </c>
    </row>
    <row r="261" spans="1:65" x14ac:dyDescent="0.3">
      <c r="A261" s="57">
        <v>82408200</v>
      </c>
      <c r="B261" s="12" t="s">
        <v>399</v>
      </c>
      <c r="C261" s="58" t="s">
        <v>105</v>
      </c>
      <c r="D261" s="58" t="s">
        <v>114</v>
      </c>
      <c r="E261" s="58"/>
      <c r="F261" s="58">
        <v>5353574</v>
      </c>
      <c r="G261" s="58">
        <f t="shared" ref="G261:G324" si="64">+IF(F261&gt;M261+100000,F261-M261,0)</f>
        <v>1534154</v>
      </c>
      <c r="H261" s="58">
        <f t="shared" ref="H261:H324" si="65">IF(G261&gt;L261+100000,G261-L261,0)</f>
        <v>0</v>
      </c>
      <c r="I261" s="58">
        <v>5476000</v>
      </c>
      <c r="J261" s="58">
        <v>284426</v>
      </c>
      <c r="K261" s="58">
        <v>0</v>
      </c>
      <c r="L261" s="58">
        <v>4700000</v>
      </c>
      <c r="M261" s="58">
        <v>3819420</v>
      </c>
      <c r="N261" s="58">
        <f>VLOOKUP(AD261,'tabla ingresos'!$A$3:$D$15,4,FALSE)</f>
        <v>1000000</v>
      </c>
      <c r="O261" s="58">
        <v>2469.1336930240968</v>
      </c>
      <c r="P261" s="58">
        <v>111000</v>
      </c>
      <c r="Q261" s="58">
        <v>111000</v>
      </c>
      <c r="R261" s="12">
        <v>13836</v>
      </c>
      <c r="S261" s="12" t="s">
        <v>87</v>
      </c>
      <c r="T261" s="12" t="s">
        <v>89</v>
      </c>
      <c r="U261" s="12" t="s">
        <v>10</v>
      </c>
      <c r="V261" s="12">
        <v>4</v>
      </c>
      <c r="W261" s="12">
        <v>0</v>
      </c>
      <c r="X261" s="12">
        <v>0</v>
      </c>
      <c r="Y261" s="59">
        <v>6.9232876712328766</v>
      </c>
      <c r="Z261" s="59">
        <v>43.989041095890414</v>
      </c>
      <c r="AA261" s="12">
        <v>1</v>
      </c>
      <c r="AB261" s="12">
        <v>1</v>
      </c>
      <c r="AC261" s="12">
        <v>1</v>
      </c>
      <c r="AD261" s="12">
        <v>2</v>
      </c>
      <c r="AE261" s="12">
        <v>4</v>
      </c>
      <c r="AF261" s="58" t="s">
        <v>0</v>
      </c>
      <c r="AG261" s="66">
        <f t="shared" ref="AG261:AG324" si="66">+(O261+J261)/(N261*1.5)</f>
        <v>0.19126342246201608</v>
      </c>
      <c r="AH261" s="67">
        <f t="shared" ref="AH261:AH324" si="67">+(P261+F261)/(N261*1.5)</f>
        <v>3.6430493333333334</v>
      </c>
      <c r="AI261" s="67">
        <f t="shared" ref="AI261:AI324" si="68">+(E261+M261)/(N261*1.5)</f>
        <v>2.5462799999999999</v>
      </c>
      <c r="AJ261" s="67">
        <f t="shared" ref="AJ261:AJ324" si="69">+G261/(N261*1.5)</f>
        <v>1.0227693333333334</v>
      </c>
      <c r="AK261" s="67">
        <f t="shared" ref="AK261:AK324" si="70">+H261/(N261*1.5)</f>
        <v>0</v>
      </c>
      <c r="AL261" s="67">
        <f t="shared" ref="AL261:AL324" si="71">+Q261/(N261*1.5)</f>
        <v>7.3999999999999996E-2</v>
      </c>
      <c r="AM261" s="59">
        <f>VLOOKUP(AG261,'SCORE TALLER'!$AC$2:$AD$10,2,TRUE)*AM$2</f>
        <v>0</v>
      </c>
      <c r="AN261" s="59">
        <f>VLOOKUP(AD261,'SCORE TALLER'!$W$2:$X$10,2,TRUE)*AN$2</f>
        <v>0.32</v>
      </c>
      <c r="AO261" s="59">
        <f>VLOOKUP(AB261,'SCORE TALLER'!$S$2:$T$10,2,FALSE)*AO$2</f>
        <v>0.05</v>
      </c>
      <c r="AP261" s="59">
        <f>VLOOKUP(AH261,'SCORE TALLER'!$AE$2:$AF$10,2,TRUE)*AP$2</f>
        <v>0</v>
      </c>
      <c r="AQ261" s="59">
        <f>VLOOKUP(AI261,'SCORE TALLER'!$AG$2:$AH$10,2,TRUE)*AQ$2</f>
        <v>0.24</v>
      </c>
      <c r="AR261" s="59">
        <f>VLOOKUP(AC261,'SCORE TALLER'!$U$2:$V$10,2,FALSE)*AR$2</f>
        <v>0.05</v>
      </c>
      <c r="AS261" s="59">
        <f>VLOOKUP(AE261,'SCORE TALLER'!$Y$2:$Z$10,2,FALSE)*AS$2</f>
        <v>0.05</v>
      </c>
      <c r="AT261" s="59">
        <f>VLOOKUP(Z261,'SCORE TALLER'!$O$2:$P$10,2,TRUE)*AT$2</f>
        <v>0.03</v>
      </c>
      <c r="AU261" s="59">
        <f>VLOOKUP(S261,'SCORE TALLER'!$A$2:$B$10,2,FALSE)*AU$2</f>
        <v>0.15000000000000002</v>
      </c>
      <c r="AV261" s="59">
        <f>VLOOKUP(AJ261,'SCORE TALLER'!$AI$2:$AJ$10,2,TRUE)*AV$2</f>
        <v>0.2</v>
      </c>
      <c r="AW261" s="59">
        <f>VLOOKUP(AK261,'SCORE TALLER'!$AK$2:$AL$10,2,TRUE)*AW$2</f>
        <v>0.25</v>
      </c>
      <c r="AX261" s="59">
        <f>VLOOKUP(T261,'SCORE TALLER'!$C$2:$D$10,2,FALSE)*AX$2</f>
        <v>0</v>
      </c>
      <c r="AY261" s="59">
        <f>VLOOKUP(W261,'SCORE TALLER'!$I$2:$J$10,2,TRUE)*AY$2</f>
        <v>0</v>
      </c>
      <c r="AZ261" s="59">
        <f>VLOOKUP(X261,'SCORE TALLER'!$K$2:$L$10,2,TRUE)*AZ$2</f>
        <v>0</v>
      </c>
      <c r="BA261" s="59">
        <f>VLOOKUP(U261,'SCORE TALLER'!$E$2:$F$10,2,FALSE)*BA$2</f>
        <v>0</v>
      </c>
      <c r="BB261" s="59">
        <f>VLOOKUP(Y261,'SCORE TALLER'!$M$2:$N$10,2,TRUE)*BB$2</f>
        <v>0.02</v>
      </c>
      <c r="BC261" s="59">
        <f>VLOOKUP(AA261,'SCORE TALLER'!$Q$2:$R$10,2,FALSE)*BC$2</f>
        <v>0.05</v>
      </c>
      <c r="BD261" s="59">
        <f>VLOOKUP(V261,'SCORE TALLER'!$G$2:$H$10,2,FALSE)*BD$2</f>
        <v>0</v>
      </c>
      <c r="BE261" s="59">
        <f>VLOOKUP(AF261,'SCORE TALLER'!$AA$2:$AB$10,2,FALSE)*BE$2</f>
        <v>0.5</v>
      </c>
      <c r="BF261" s="59">
        <f>VLOOKUP(AL261,'SCORE TALLER'!$AM$2:$AN$10,2,TRUE)*BF$2</f>
        <v>0</v>
      </c>
      <c r="BG261" s="67">
        <f t="shared" ref="BG261:BG324" si="72">+SUM(AM261:BF261)</f>
        <v>1.9100000000000001</v>
      </c>
      <c r="BH261" s="67" t="str">
        <f>VLOOKUP(BG261,'SCORE TALLER'!$AP$2:$AQ$7,2,TRUE)</f>
        <v>2. Normal</v>
      </c>
      <c r="BI261" s="67" t="str">
        <f t="shared" si="61"/>
        <v>LBZ</v>
      </c>
      <c r="BJ261" s="67" t="str">
        <f t="shared" si="61"/>
        <v>A</v>
      </c>
      <c r="BK261" s="67" t="str">
        <f t="shared" si="62"/>
        <v>E</v>
      </c>
      <c r="BL261" s="86">
        <f t="shared" ref="BL261:BL324" si="73">+H261</f>
        <v>0</v>
      </c>
      <c r="BM261" s="86">
        <f t="shared" si="63"/>
        <v>111000</v>
      </c>
    </row>
    <row r="262" spans="1:65" x14ac:dyDescent="0.3">
      <c r="A262" s="57">
        <v>2044048062</v>
      </c>
      <c r="B262" s="12" t="s">
        <v>400</v>
      </c>
      <c r="C262" s="58" t="s">
        <v>105</v>
      </c>
      <c r="D262" s="58" t="s">
        <v>115</v>
      </c>
      <c r="E262" s="58"/>
      <c r="F262" s="58">
        <v>3522671</v>
      </c>
      <c r="G262" s="58">
        <f t="shared" si="64"/>
        <v>2394051</v>
      </c>
      <c r="H262" s="58">
        <f t="shared" si="65"/>
        <v>2394051</v>
      </c>
      <c r="I262" s="58">
        <v>3523000</v>
      </c>
      <c r="J262" s="58">
        <v>121093</v>
      </c>
      <c r="K262" s="58">
        <v>0</v>
      </c>
      <c r="L262" s="58">
        <v>0</v>
      </c>
      <c r="M262" s="58">
        <v>1128620</v>
      </c>
      <c r="N262" s="58">
        <f>VLOOKUP(AD262,'tabla ingresos'!$A$3:$D$15,4,FALSE)</f>
        <v>2000000</v>
      </c>
      <c r="O262" s="58">
        <v>12568.112941969501</v>
      </c>
      <c r="P262" s="58">
        <v>565000</v>
      </c>
      <c r="Q262" s="58">
        <v>222000</v>
      </c>
      <c r="R262" s="12">
        <v>13052</v>
      </c>
      <c r="S262" s="12" t="s">
        <v>88</v>
      </c>
      <c r="T262" s="12" t="s">
        <v>89</v>
      </c>
      <c r="U262" s="12" t="s">
        <v>10</v>
      </c>
      <c r="V262" s="12">
        <v>4</v>
      </c>
      <c r="W262" s="12">
        <v>0</v>
      </c>
      <c r="X262" s="12">
        <v>0</v>
      </c>
      <c r="Y262" s="59">
        <v>2.8602739726027395</v>
      </c>
      <c r="Z262" s="59">
        <v>28.194520547945206</v>
      </c>
      <c r="AA262" s="12">
        <v>1</v>
      </c>
      <c r="AB262" s="12">
        <v>2</v>
      </c>
      <c r="AC262" s="12">
        <v>1</v>
      </c>
      <c r="AD262" s="12">
        <v>3</v>
      </c>
      <c r="AE262" s="12">
        <v>3</v>
      </c>
      <c r="AF262" s="58" t="s">
        <v>22</v>
      </c>
      <c r="AG262" s="66">
        <f t="shared" si="66"/>
        <v>4.4553704313989834E-2</v>
      </c>
      <c r="AH262" s="67">
        <f t="shared" si="67"/>
        <v>1.362557</v>
      </c>
      <c r="AI262" s="67">
        <f t="shared" si="68"/>
        <v>0.37620666666666669</v>
      </c>
      <c r="AJ262" s="67">
        <f t="shared" si="69"/>
        <v>0.79801699999999998</v>
      </c>
      <c r="AK262" s="67">
        <f t="shared" si="70"/>
        <v>0.79801699999999998</v>
      </c>
      <c r="AL262" s="67">
        <f t="shared" si="71"/>
        <v>7.3999999999999996E-2</v>
      </c>
      <c r="AM262" s="59">
        <f>VLOOKUP(AG262,'SCORE TALLER'!$AC$2:$AD$10,2,TRUE)*AM$2</f>
        <v>0</v>
      </c>
      <c r="AN262" s="59">
        <f>VLOOKUP(AD262,'SCORE TALLER'!$W$2:$X$10,2,TRUE)*AN$2</f>
        <v>0.32</v>
      </c>
      <c r="AO262" s="59">
        <f>VLOOKUP(AB262,'SCORE TALLER'!$S$2:$T$10,2,FALSE)*AO$2</f>
        <v>0.04</v>
      </c>
      <c r="AP262" s="59">
        <f>VLOOKUP(AH262,'SCORE TALLER'!$AE$2:$AF$10,2,TRUE)*AP$2</f>
        <v>0</v>
      </c>
      <c r="AQ262" s="59">
        <f>VLOOKUP(AI262,'SCORE TALLER'!$AG$2:$AH$10,2,TRUE)*AQ$2</f>
        <v>0.4</v>
      </c>
      <c r="AR262" s="59">
        <f>VLOOKUP(AC262,'SCORE TALLER'!$U$2:$V$10,2,FALSE)*AR$2</f>
        <v>0.05</v>
      </c>
      <c r="AS262" s="59">
        <f>VLOOKUP(AE262,'SCORE TALLER'!$Y$2:$Z$10,2,FALSE)*AS$2</f>
        <v>0.02</v>
      </c>
      <c r="AT262" s="59">
        <f>VLOOKUP(Z262,'SCORE TALLER'!$O$2:$P$10,2,TRUE)*AT$2</f>
        <v>0.04</v>
      </c>
      <c r="AU262" s="59">
        <f>VLOOKUP(S262,'SCORE TALLER'!$A$2:$B$10,2,FALSE)*AU$2</f>
        <v>0.25</v>
      </c>
      <c r="AV262" s="59">
        <f>VLOOKUP(AJ262,'SCORE TALLER'!$AI$2:$AJ$10,2,TRUE)*AV$2</f>
        <v>0.25</v>
      </c>
      <c r="AW262" s="59">
        <f>VLOOKUP(AK262,'SCORE TALLER'!$AK$2:$AL$10,2,TRUE)*AW$2</f>
        <v>0.25</v>
      </c>
      <c r="AX262" s="59">
        <f>VLOOKUP(T262,'SCORE TALLER'!$C$2:$D$10,2,FALSE)*AX$2</f>
        <v>0</v>
      </c>
      <c r="AY262" s="59">
        <f>VLOOKUP(W262,'SCORE TALLER'!$I$2:$J$10,2,TRUE)*AY$2</f>
        <v>0</v>
      </c>
      <c r="AZ262" s="59">
        <f>VLOOKUP(X262,'SCORE TALLER'!$K$2:$L$10,2,TRUE)*AZ$2</f>
        <v>0</v>
      </c>
      <c r="BA262" s="59">
        <f>VLOOKUP(U262,'SCORE TALLER'!$E$2:$F$10,2,FALSE)*BA$2</f>
        <v>0</v>
      </c>
      <c r="BB262" s="59">
        <f>VLOOKUP(Y262,'SCORE TALLER'!$M$2:$N$10,2,TRUE)*BB$2</f>
        <v>0.04</v>
      </c>
      <c r="BC262" s="59">
        <f>VLOOKUP(AA262,'SCORE TALLER'!$Q$2:$R$10,2,FALSE)*BC$2</f>
        <v>0.05</v>
      </c>
      <c r="BD262" s="59">
        <f>VLOOKUP(V262,'SCORE TALLER'!$G$2:$H$10,2,FALSE)*BD$2</f>
        <v>0</v>
      </c>
      <c r="BE262" s="59">
        <f>VLOOKUP(AF262,'SCORE TALLER'!$AA$2:$AB$10,2,FALSE)*BE$2</f>
        <v>0.5</v>
      </c>
      <c r="BF262" s="59">
        <f>VLOOKUP(AL262,'SCORE TALLER'!$AM$2:$AN$10,2,TRUE)*BF$2</f>
        <v>0</v>
      </c>
      <c r="BG262" s="67">
        <f t="shared" si="72"/>
        <v>2.21</v>
      </c>
      <c r="BH262" s="67" t="str">
        <f>VLOOKUP(BG262,'SCORE TALLER'!$AP$2:$AQ$7,2,TRUE)</f>
        <v>3. Medio</v>
      </c>
      <c r="BI262" s="67" t="str">
        <f t="shared" ref="BI262:BJ325" si="74">+T262</f>
        <v>LBZ</v>
      </c>
      <c r="BJ262" s="67" t="str">
        <f t="shared" si="74"/>
        <v>A</v>
      </c>
      <c r="BK262" s="67" t="str">
        <f t="shared" ref="BK262:BK325" si="75">+AF262</f>
        <v>D</v>
      </c>
      <c r="BL262" s="86">
        <f t="shared" si="73"/>
        <v>2394051</v>
      </c>
      <c r="BM262" s="86">
        <f t="shared" ref="BM262:BM325" si="76">+Q262</f>
        <v>222000</v>
      </c>
    </row>
    <row r="263" spans="1:65" x14ac:dyDescent="0.3">
      <c r="A263" s="57">
        <v>44464006</v>
      </c>
      <c r="B263" s="12" t="s">
        <v>401</v>
      </c>
      <c r="C263" s="58" t="s">
        <v>105</v>
      </c>
      <c r="D263" s="58" t="s">
        <v>115</v>
      </c>
      <c r="E263" s="58">
        <v>162400</v>
      </c>
      <c r="F263" s="58">
        <v>5723463</v>
      </c>
      <c r="G263" s="58">
        <f t="shared" si="64"/>
        <v>4321199</v>
      </c>
      <c r="H263" s="58">
        <f t="shared" si="65"/>
        <v>4321199</v>
      </c>
      <c r="I263" s="58">
        <v>5724000</v>
      </c>
      <c r="J263" s="58">
        <v>262346</v>
      </c>
      <c r="K263" s="58">
        <v>0</v>
      </c>
      <c r="L263" s="58">
        <v>0</v>
      </c>
      <c r="M263" s="58">
        <v>1402264</v>
      </c>
      <c r="N263" s="58">
        <f>VLOOKUP(AD263,'tabla ingresos'!$A$3:$D$15,4,FALSE)</f>
        <v>1000000</v>
      </c>
      <c r="O263" s="58">
        <v>49645.224263698023</v>
      </c>
      <c r="P263" s="58">
        <v>1491000</v>
      </c>
      <c r="Q263" s="58">
        <v>109000</v>
      </c>
      <c r="R263" s="12">
        <v>5001</v>
      </c>
      <c r="S263" s="12" t="s">
        <v>88</v>
      </c>
      <c r="T263" s="12" t="s">
        <v>89</v>
      </c>
      <c r="U263" s="12" t="s">
        <v>10</v>
      </c>
      <c r="V263" s="12">
        <v>4</v>
      </c>
      <c r="W263" s="12">
        <v>0</v>
      </c>
      <c r="X263" s="12">
        <v>0</v>
      </c>
      <c r="Y263" s="59">
        <v>4.7178082191780826</v>
      </c>
      <c r="Z263" s="59">
        <v>43.936986301369863</v>
      </c>
      <c r="AA263" s="12">
        <v>2</v>
      </c>
      <c r="AB263" s="12">
        <v>0</v>
      </c>
      <c r="AC263" s="12">
        <v>1</v>
      </c>
      <c r="AD263" s="12">
        <v>2</v>
      </c>
      <c r="AE263" s="12">
        <v>1</v>
      </c>
      <c r="AF263" s="58" t="s">
        <v>0</v>
      </c>
      <c r="AG263" s="66">
        <f t="shared" si="66"/>
        <v>0.20799414950913203</v>
      </c>
      <c r="AH263" s="67">
        <f t="shared" si="67"/>
        <v>4.8096420000000002</v>
      </c>
      <c r="AI263" s="67">
        <f t="shared" si="68"/>
        <v>1.0431093333333334</v>
      </c>
      <c r="AJ263" s="67">
        <f t="shared" si="69"/>
        <v>2.8807993333333335</v>
      </c>
      <c r="AK263" s="67">
        <f t="shared" si="70"/>
        <v>2.8807993333333335</v>
      </c>
      <c r="AL263" s="67">
        <f t="shared" si="71"/>
        <v>7.2666666666666671E-2</v>
      </c>
      <c r="AM263" s="59">
        <f>VLOOKUP(AG263,'SCORE TALLER'!$AC$2:$AD$10,2,TRUE)*AM$2</f>
        <v>0</v>
      </c>
      <c r="AN263" s="59">
        <f>VLOOKUP(AD263,'SCORE TALLER'!$W$2:$X$10,2,TRUE)*AN$2</f>
        <v>0.32</v>
      </c>
      <c r="AO263" s="59">
        <f>VLOOKUP(AB263,'SCORE TALLER'!$S$2:$T$10,2,FALSE)*AO$2</f>
        <v>0.05</v>
      </c>
      <c r="AP263" s="59">
        <f>VLOOKUP(AH263,'SCORE TALLER'!$AE$2:$AF$10,2,TRUE)*AP$2</f>
        <v>0</v>
      </c>
      <c r="AQ263" s="59">
        <f>VLOOKUP(AI263,'SCORE TALLER'!$AG$2:$AH$10,2,TRUE)*AQ$2</f>
        <v>0.32</v>
      </c>
      <c r="AR263" s="59">
        <f>VLOOKUP(AC263,'SCORE TALLER'!$U$2:$V$10,2,FALSE)*AR$2</f>
        <v>0.05</v>
      </c>
      <c r="AS263" s="59">
        <f>VLOOKUP(AE263,'SCORE TALLER'!$Y$2:$Z$10,2,FALSE)*AS$2</f>
        <v>0.03</v>
      </c>
      <c r="AT263" s="59">
        <f>VLOOKUP(Z263,'SCORE TALLER'!$O$2:$P$10,2,TRUE)*AT$2</f>
        <v>0.03</v>
      </c>
      <c r="AU263" s="59">
        <f>VLOOKUP(S263,'SCORE TALLER'!$A$2:$B$10,2,FALSE)*AU$2</f>
        <v>0.25</v>
      </c>
      <c r="AV263" s="59">
        <f>VLOOKUP(AJ263,'SCORE TALLER'!$AI$2:$AJ$10,2,TRUE)*AV$2</f>
        <v>0.15000000000000002</v>
      </c>
      <c r="AW263" s="59">
        <f>VLOOKUP(AK263,'SCORE TALLER'!$AK$2:$AL$10,2,TRUE)*AW$2</f>
        <v>0.15000000000000002</v>
      </c>
      <c r="AX263" s="59">
        <f>VLOOKUP(T263,'SCORE TALLER'!$C$2:$D$10,2,FALSE)*AX$2</f>
        <v>0</v>
      </c>
      <c r="AY263" s="59">
        <f>VLOOKUP(W263,'SCORE TALLER'!$I$2:$J$10,2,TRUE)*AY$2</f>
        <v>0</v>
      </c>
      <c r="AZ263" s="59">
        <f>VLOOKUP(X263,'SCORE TALLER'!$K$2:$L$10,2,TRUE)*AZ$2</f>
        <v>0</v>
      </c>
      <c r="BA263" s="59">
        <f>VLOOKUP(U263,'SCORE TALLER'!$E$2:$F$10,2,FALSE)*BA$2</f>
        <v>0</v>
      </c>
      <c r="BB263" s="59">
        <f>VLOOKUP(Y263,'SCORE TALLER'!$M$2:$N$10,2,TRUE)*BB$2</f>
        <v>0.03</v>
      </c>
      <c r="BC263" s="59">
        <f>VLOOKUP(AA263,'SCORE TALLER'!$Q$2:$R$10,2,FALSE)*BC$2</f>
        <v>0</v>
      </c>
      <c r="BD263" s="59">
        <f>VLOOKUP(V263,'SCORE TALLER'!$G$2:$H$10,2,FALSE)*BD$2</f>
        <v>0</v>
      </c>
      <c r="BE263" s="59">
        <f>VLOOKUP(AF263,'SCORE TALLER'!$AA$2:$AB$10,2,FALSE)*BE$2</f>
        <v>0.5</v>
      </c>
      <c r="BF263" s="59">
        <f>VLOOKUP(AL263,'SCORE TALLER'!$AM$2:$AN$10,2,TRUE)*BF$2</f>
        <v>0</v>
      </c>
      <c r="BG263" s="67">
        <f t="shared" si="72"/>
        <v>1.8800000000000001</v>
      </c>
      <c r="BH263" s="67" t="str">
        <f>VLOOKUP(BG263,'SCORE TALLER'!$AP$2:$AQ$7,2,TRUE)</f>
        <v>2. Normal</v>
      </c>
      <c r="BI263" s="67" t="str">
        <f t="shared" si="74"/>
        <v>LBZ</v>
      </c>
      <c r="BJ263" s="67" t="str">
        <f t="shared" si="74"/>
        <v>A</v>
      </c>
      <c r="BK263" s="67" t="str">
        <f t="shared" si="75"/>
        <v>E</v>
      </c>
      <c r="BL263" s="86">
        <f t="shared" si="73"/>
        <v>4321199</v>
      </c>
      <c r="BM263" s="86">
        <f t="shared" si="76"/>
        <v>109000</v>
      </c>
    </row>
    <row r="264" spans="1:65" x14ac:dyDescent="0.3">
      <c r="A264" s="57">
        <v>2044026288</v>
      </c>
      <c r="B264" s="12" t="s">
        <v>402</v>
      </c>
      <c r="C264" s="58" t="s">
        <v>105</v>
      </c>
      <c r="D264" s="58" t="s">
        <v>29</v>
      </c>
      <c r="E264" s="58"/>
      <c r="F264" s="58">
        <v>2040000</v>
      </c>
      <c r="G264" s="58">
        <f t="shared" si="64"/>
        <v>945380</v>
      </c>
      <c r="H264" s="58">
        <f t="shared" si="65"/>
        <v>945380</v>
      </c>
      <c r="I264" s="58">
        <v>2040000</v>
      </c>
      <c r="J264" s="58">
        <v>100666</v>
      </c>
      <c r="K264" s="58">
        <v>0</v>
      </c>
      <c r="L264" s="58">
        <v>0</v>
      </c>
      <c r="M264" s="58">
        <v>1094620</v>
      </c>
      <c r="N264" s="58">
        <f>VLOOKUP(AD264,'tabla ingresos'!$A$3:$D$15,4,FALSE)</f>
        <v>1000000</v>
      </c>
      <c r="O264" s="58">
        <v>50492.681293366222</v>
      </c>
      <c r="P264" s="58">
        <v>1287000</v>
      </c>
      <c r="Q264" s="58">
        <v>83000</v>
      </c>
      <c r="R264" s="12">
        <v>68276</v>
      </c>
      <c r="S264" s="12" t="s">
        <v>88</v>
      </c>
      <c r="T264" s="12" t="s">
        <v>89</v>
      </c>
      <c r="U264" s="12" t="s">
        <v>10</v>
      </c>
      <c r="V264" s="12">
        <v>4</v>
      </c>
      <c r="W264" s="12">
        <v>0</v>
      </c>
      <c r="X264" s="12">
        <v>0</v>
      </c>
      <c r="Y264" s="59">
        <v>2.7780821917808218</v>
      </c>
      <c r="Z264" s="59">
        <v>28.567123287671233</v>
      </c>
      <c r="AA264" s="12">
        <v>1</v>
      </c>
      <c r="AB264" s="12">
        <v>2</v>
      </c>
      <c r="AC264" s="12">
        <v>1</v>
      </c>
      <c r="AD264" s="12">
        <v>2</v>
      </c>
      <c r="AE264" s="12">
        <v>3</v>
      </c>
      <c r="AF264" s="58" t="s">
        <v>22</v>
      </c>
      <c r="AG264" s="66">
        <f t="shared" si="66"/>
        <v>0.10077245419557748</v>
      </c>
      <c r="AH264" s="67">
        <f t="shared" si="67"/>
        <v>2.218</v>
      </c>
      <c r="AI264" s="67">
        <f t="shared" si="68"/>
        <v>0.72974666666666665</v>
      </c>
      <c r="AJ264" s="67">
        <f t="shared" si="69"/>
        <v>0.63025333333333333</v>
      </c>
      <c r="AK264" s="67">
        <f t="shared" si="70"/>
        <v>0.63025333333333333</v>
      </c>
      <c r="AL264" s="67">
        <f t="shared" si="71"/>
        <v>5.5333333333333332E-2</v>
      </c>
      <c r="AM264" s="59">
        <f>VLOOKUP(AG264,'SCORE TALLER'!$AC$2:$AD$10,2,TRUE)*AM$2</f>
        <v>0</v>
      </c>
      <c r="AN264" s="59">
        <f>VLOOKUP(AD264,'SCORE TALLER'!$W$2:$X$10,2,TRUE)*AN$2</f>
        <v>0.32</v>
      </c>
      <c r="AO264" s="59">
        <f>VLOOKUP(AB264,'SCORE TALLER'!$S$2:$T$10,2,FALSE)*AO$2</f>
        <v>0.04</v>
      </c>
      <c r="AP264" s="59">
        <f>VLOOKUP(AH264,'SCORE TALLER'!$AE$2:$AF$10,2,TRUE)*AP$2</f>
        <v>0</v>
      </c>
      <c r="AQ264" s="59">
        <f>VLOOKUP(AI264,'SCORE TALLER'!$AG$2:$AH$10,2,TRUE)*AQ$2</f>
        <v>0.4</v>
      </c>
      <c r="AR264" s="59">
        <f>VLOOKUP(AC264,'SCORE TALLER'!$U$2:$V$10,2,FALSE)*AR$2</f>
        <v>0.05</v>
      </c>
      <c r="AS264" s="59">
        <f>VLOOKUP(AE264,'SCORE TALLER'!$Y$2:$Z$10,2,FALSE)*AS$2</f>
        <v>0.02</v>
      </c>
      <c r="AT264" s="59">
        <f>VLOOKUP(Z264,'SCORE TALLER'!$O$2:$P$10,2,TRUE)*AT$2</f>
        <v>0.04</v>
      </c>
      <c r="AU264" s="59">
        <f>VLOOKUP(S264,'SCORE TALLER'!$A$2:$B$10,2,FALSE)*AU$2</f>
        <v>0.25</v>
      </c>
      <c r="AV264" s="59">
        <f>VLOOKUP(AJ264,'SCORE TALLER'!$AI$2:$AJ$10,2,TRUE)*AV$2</f>
        <v>0.25</v>
      </c>
      <c r="AW264" s="59">
        <f>VLOOKUP(AK264,'SCORE TALLER'!$AK$2:$AL$10,2,TRUE)*AW$2</f>
        <v>0.25</v>
      </c>
      <c r="AX264" s="59">
        <f>VLOOKUP(T264,'SCORE TALLER'!$C$2:$D$10,2,FALSE)*AX$2</f>
        <v>0</v>
      </c>
      <c r="AY264" s="59">
        <f>VLOOKUP(W264,'SCORE TALLER'!$I$2:$J$10,2,TRUE)*AY$2</f>
        <v>0</v>
      </c>
      <c r="AZ264" s="59">
        <f>VLOOKUP(X264,'SCORE TALLER'!$K$2:$L$10,2,TRUE)*AZ$2</f>
        <v>0</v>
      </c>
      <c r="BA264" s="59">
        <f>VLOOKUP(U264,'SCORE TALLER'!$E$2:$F$10,2,FALSE)*BA$2</f>
        <v>0</v>
      </c>
      <c r="BB264" s="59">
        <f>VLOOKUP(Y264,'SCORE TALLER'!$M$2:$N$10,2,TRUE)*BB$2</f>
        <v>0.04</v>
      </c>
      <c r="BC264" s="59">
        <f>VLOOKUP(AA264,'SCORE TALLER'!$Q$2:$R$10,2,FALSE)*BC$2</f>
        <v>0.05</v>
      </c>
      <c r="BD264" s="59">
        <f>VLOOKUP(V264,'SCORE TALLER'!$G$2:$H$10,2,FALSE)*BD$2</f>
        <v>0</v>
      </c>
      <c r="BE264" s="59">
        <f>VLOOKUP(AF264,'SCORE TALLER'!$AA$2:$AB$10,2,FALSE)*BE$2</f>
        <v>0.5</v>
      </c>
      <c r="BF264" s="59">
        <f>VLOOKUP(AL264,'SCORE TALLER'!$AM$2:$AN$10,2,TRUE)*BF$2</f>
        <v>0</v>
      </c>
      <c r="BG264" s="67">
        <f t="shared" si="72"/>
        <v>2.21</v>
      </c>
      <c r="BH264" s="67" t="str">
        <f>VLOOKUP(BG264,'SCORE TALLER'!$AP$2:$AQ$7,2,TRUE)</f>
        <v>3. Medio</v>
      </c>
      <c r="BI264" s="67" t="str">
        <f t="shared" si="74"/>
        <v>LBZ</v>
      </c>
      <c r="BJ264" s="67" t="str">
        <f t="shared" si="74"/>
        <v>A</v>
      </c>
      <c r="BK264" s="67" t="str">
        <f t="shared" si="75"/>
        <v>D</v>
      </c>
      <c r="BL264" s="86">
        <f t="shared" si="73"/>
        <v>945380</v>
      </c>
      <c r="BM264" s="86">
        <f t="shared" si="76"/>
        <v>83000</v>
      </c>
    </row>
    <row r="265" spans="1:65" x14ac:dyDescent="0.3">
      <c r="A265" s="57">
        <v>2044020808</v>
      </c>
      <c r="B265" s="12" t="s">
        <v>403</v>
      </c>
      <c r="C265" s="58" t="s">
        <v>105</v>
      </c>
      <c r="D265" s="58" t="s">
        <v>115</v>
      </c>
      <c r="E265" s="58"/>
      <c r="F265" s="58">
        <v>4589513</v>
      </c>
      <c r="G265" s="58">
        <f t="shared" si="64"/>
        <v>2132884</v>
      </c>
      <c r="H265" s="58">
        <f t="shared" si="65"/>
        <v>2132884</v>
      </c>
      <c r="I265" s="58">
        <v>4589000</v>
      </c>
      <c r="J265" s="58">
        <v>225980</v>
      </c>
      <c r="K265" s="58">
        <v>0</v>
      </c>
      <c r="L265" s="58">
        <v>0</v>
      </c>
      <c r="M265" s="58">
        <v>2456629</v>
      </c>
      <c r="N265" s="58">
        <f>VLOOKUP(AD265,'tabla ingresos'!$A$3:$D$15,4,FALSE)</f>
        <v>2000000</v>
      </c>
      <c r="O265" s="58">
        <v>3358.9116004201674</v>
      </c>
      <c r="P265" s="58">
        <v>151000</v>
      </c>
      <c r="Q265" s="58">
        <v>14000</v>
      </c>
      <c r="R265" s="12">
        <v>13052</v>
      </c>
      <c r="S265" s="12" t="s">
        <v>88</v>
      </c>
      <c r="T265" s="12" t="s">
        <v>89</v>
      </c>
      <c r="U265" s="12" t="s">
        <v>10</v>
      </c>
      <c r="V265" s="12">
        <v>4</v>
      </c>
      <c r="W265" s="12">
        <v>0</v>
      </c>
      <c r="X265" s="12">
        <v>0</v>
      </c>
      <c r="Y265" s="59">
        <v>5.3232876712328769</v>
      </c>
      <c r="Z265" s="59">
        <v>34.490410958904107</v>
      </c>
      <c r="AA265" s="12">
        <v>1</v>
      </c>
      <c r="AB265" s="12">
        <v>2</v>
      </c>
      <c r="AC265" s="12">
        <v>2</v>
      </c>
      <c r="AD265" s="12">
        <v>3</v>
      </c>
      <c r="AE265" s="12">
        <v>3</v>
      </c>
      <c r="AF265" s="58" t="s">
        <v>0</v>
      </c>
      <c r="AG265" s="66">
        <f t="shared" si="66"/>
        <v>7.6446303866806717E-2</v>
      </c>
      <c r="AH265" s="67">
        <f t="shared" si="67"/>
        <v>1.580171</v>
      </c>
      <c r="AI265" s="67">
        <f t="shared" si="68"/>
        <v>0.81887633333333332</v>
      </c>
      <c r="AJ265" s="67">
        <f t="shared" si="69"/>
        <v>0.71096133333333333</v>
      </c>
      <c r="AK265" s="67">
        <f t="shared" si="70"/>
        <v>0.71096133333333333</v>
      </c>
      <c r="AL265" s="67">
        <f t="shared" si="71"/>
        <v>4.6666666666666671E-3</v>
      </c>
      <c r="AM265" s="59">
        <f>VLOOKUP(AG265,'SCORE TALLER'!$AC$2:$AD$10,2,TRUE)*AM$2</f>
        <v>0</v>
      </c>
      <c r="AN265" s="59">
        <f>VLOOKUP(AD265,'SCORE TALLER'!$W$2:$X$10,2,TRUE)*AN$2</f>
        <v>0.32</v>
      </c>
      <c r="AO265" s="59">
        <f>VLOOKUP(AB265,'SCORE TALLER'!$S$2:$T$10,2,FALSE)*AO$2</f>
        <v>0.04</v>
      </c>
      <c r="AP265" s="59">
        <f>VLOOKUP(AH265,'SCORE TALLER'!$AE$2:$AF$10,2,TRUE)*AP$2</f>
        <v>0</v>
      </c>
      <c r="AQ265" s="59">
        <f>VLOOKUP(AI265,'SCORE TALLER'!$AG$2:$AH$10,2,TRUE)*AQ$2</f>
        <v>0.4</v>
      </c>
      <c r="AR265" s="59">
        <f>VLOOKUP(AC265,'SCORE TALLER'!$U$2:$V$10,2,FALSE)*AR$2</f>
        <v>0.04</v>
      </c>
      <c r="AS265" s="59">
        <f>VLOOKUP(AE265,'SCORE TALLER'!$Y$2:$Z$10,2,FALSE)*AS$2</f>
        <v>0.02</v>
      </c>
      <c r="AT265" s="59">
        <f>VLOOKUP(Z265,'SCORE TALLER'!$O$2:$P$10,2,TRUE)*AT$2</f>
        <v>0.04</v>
      </c>
      <c r="AU265" s="59">
        <f>VLOOKUP(S265,'SCORE TALLER'!$A$2:$B$10,2,FALSE)*AU$2</f>
        <v>0.25</v>
      </c>
      <c r="AV265" s="59">
        <f>VLOOKUP(AJ265,'SCORE TALLER'!$AI$2:$AJ$10,2,TRUE)*AV$2</f>
        <v>0.25</v>
      </c>
      <c r="AW265" s="59">
        <f>VLOOKUP(AK265,'SCORE TALLER'!$AK$2:$AL$10,2,TRUE)*AW$2</f>
        <v>0.25</v>
      </c>
      <c r="AX265" s="59">
        <f>VLOOKUP(T265,'SCORE TALLER'!$C$2:$D$10,2,FALSE)*AX$2</f>
        <v>0</v>
      </c>
      <c r="AY265" s="59">
        <f>VLOOKUP(W265,'SCORE TALLER'!$I$2:$J$10,2,TRUE)*AY$2</f>
        <v>0</v>
      </c>
      <c r="AZ265" s="59">
        <f>VLOOKUP(X265,'SCORE TALLER'!$K$2:$L$10,2,TRUE)*AZ$2</f>
        <v>0</v>
      </c>
      <c r="BA265" s="59">
        <f>VLOOKUP(U265,'SCORE TALLER'!$E$2:$F$10,2,FALSE)*BA$2</f>
        <v>0</v>
      </c>
      <c r="BB265" s="59">
        <f>VLOOKUP(Y265,'SCORE TALLER'!$M$2:$N$10,2,TRUE)*BB$2</f>
        <v>0.03</v>
      </c>
      <c r="BC265" s="59">
        <f>VLOOKUP(AA265,'SCORE TALLER'!$Q$2:$R$10,2,FALSE)*BC$2</f>
        <v>0.05</v>
      </c>
      <c r="BD265" s="59">
        <f>VLOOKUP(V265,'SCORE TALLER'!$G$2:$H$10,2,FALSE)*BD$2</f>
        <v>0</v>
      </c>
      <c r="BE265" s="59">
        <f>VLOOKUP(AF265,'SCORE TALLER'!$AA$2:$AB$10,2,FALSE)*BE$2</f>
        <v>0.5</v>
      </c>
      <c r="BF265" s="59">
        <f>VLOOKUP(AL265,'SCORE TALLER'!$AM$2:$AN$10,2,TRUE)*BF$2</f>
        <v>0</v>
      </c>
      <c r="BG265" s="67">
        <f t="shared" si="72"/>
        <v>2.1900000000000004</v>
      </c>
      <c r="BH265" s="67" t="str">
        <f>VLOOKUP(BG265,'SCORE TALLER'!$AP$2:$AQ$7,2,TRUE)</f>
        <v>3. Medio</v>
      </c>
      <c r="BI265" s="67" t="str">
        <f t="shared" si="74"/>
        <v>LBZ</v>
      </c>
      <c r="BJ265" s="67" t="str">
        <f t="shared" si="74"/>
        <v>A</v>
      </c>
      <c r="BK265" s="67" t="str">
        <f t="shared" si="75"/>
        <v>E</v>
      </c>
      <c r="BL265" s="86">
        <f t="shared" si="73"/>
        <v>2132884</v>
      </c>
      <c r="BM265" s="86">
        <f t="shared" si="76"/>
        <v>14000</v>
      </c>
    </row>
    <row r="266" spans="1:65" x14ac:dyDescent="0.3">
      <c r="A266" s="57">
        <v>20288286</v>
      </c>
      <c r="B266" s="12" t="s">
        <v>404</v>
      </c>
      <c r="C266" s="58" t="s">
        <v>107</v>
      </c>
      <c r="D266" s="58" t="s">
        <v>116</v>
      </c>
      <c r="E266" s="58">
        <v>9008377</v>
      </c>
      <c r="F266" s="58">
        <v>28986061</v>
      </c>
      <c r="G266" s="58">
        <f t="shared" si="64"/>
        <v>21797304</v>
      </c>
      <c r="H266" s="58">
        <f t="shared" si="65"/>
        <v>0</v>
      </c>
      <c r="I266" s="58" t="e">
        <v>#N/A</v>
      </c>
      <c r="J266" s="58">
        <v>898726</v>
      </c>
      <c r="K266" s="58">
        <v>0</v>
      </c>
      <c r="L266" s="58">
        <v>26491423</v>
      </c>
      <c r="M266" s="58">
        <v>7188757</v>
      </c>
      <c r="N266" s="58">
        <f>VLOOKUP(AD266,'tabla ingresos'!$A$3:$D$15,4,FALSE)</f>
        <v>1000000</v>
      </c>
      <c r="O266" s="58">
        <v>0</v>
      </c>
      <c r="P266" s="58">
        <v>0</v>
      </c>
      <c r="Q266" s="58">
        <v>0</v>
      </c>
      <c r="R266" s="12">
        <v>17380</v>
      </c>
      <c r="S266" s="12" t="s">
        <v>87</v>
      </c>
      <c r="T266" s="12" t="s">
        <v>89</v>
      </c>
      <c r="U266" s="12" t="s">
        <v>10</v>
      </c>
      <c r="V266" s="12">
        <v>4</v>
      </c>
      <c r="W266" s="12">
        <v>0</v>
      </c>
      <c r="X266" s="12">
        <v>0</v>
      </c>
      <c r="Y266" s="59">
        <v>9.5835616438356173</v>
      </c>
      <c r="Z266" s="59">
        <v>41.9972602739726</v>
      </c>
      <c r="AA266" s="12">
        <v>1</v>
      </c>
      <c r="AB266" s="12">
        <v>2</v>
      </c>
      <c r="AC266" s="12">
        <v>1</v>
      </c>
      <c r="AD266" s="12">
        <v>2</v>
      </c>
      <c r="AE266" s="12">
        <v>3</v>
      </c>
      <c r="AF266" s="58" t="s">
        <v>91</v>
      </c>
      <c r="AG266" s="66">
        <f t="shared" si="66"/>
        <v>0.59915066666666672</v>
      </c>
      <c r="AH266" s="67">
        <f t="shared" si="67"/>
        <v>19.324040666666665</v>
      </c>
      <c r="AI266" s="67">
        <f t="shared" si="68"/>
        <v>10.798089333333333</v>
      </c>
      <c r="AJ266" s="67">
        <f t="shared" si="69"/>
        <v>14.531535999999999</v>
      </c>
      <c r="AK266" s="67">
        <f t="shared" si="70"/>
        <v>0</v>
      </c>
      <c r="AL266" s="67">
        <f t="shared" si="71"/>
        <v>0</v>
      </c>
      <c r="AM266" s="59">
        <f>VLOOKUP(AG266,'SCORE TALLER'!$AC$2:$AD$10,2,TRUE)*AM$2</f>
        <v>0.08</v>
      </c>
      <c r="AN266" s="59">
        <f>VLOOKUP(AD266,'SCORE TALLER'!$W$2:$X$10,2,TRUE)*AN$2</f>
        <v>0.32</v>
      </c>
      <c r="AO266" s="59">
        <f>VLOOKUP(AB266,'SCORE TALLER'!$S$2:$T$10,2,FALSE)*AO$2</f>
        <v>0.04</v>
      </c>
      <c r="AP266" s="59">
        <f>VLOOKUP(AH266,'SCORE TALLER'!$AE$2:$AF$10,2,TRUE)*AP$2</f>
        <v>0.24</v>
      </c>
      <c r="AQ266" s="59">
        <f>VLOOKUP(AI266,'SCORE TALLER'!$AG$2:$AH$10,2,TRUE)*AQ$2</f>
        <v>0</v>
      </c>
      <c r="AR266" s="59">
        <f>VLOOKUP(AC266,'SCORE TALLER'!$U$2:$V$10,2,FALSE)*AR$2</f>
        <v>0.05</v>
      </c>
      <c r="AS266" s="59">
        <f>VLOOKUP(AE266,'SCORE TALLER'!$Y$2:$Z$10,2,FALSE)*AS$2</f>
        <v>0.02</v>
      </c>
      <c r="AT266" s="59">
        <f>VLOOKUP(Z266,'SCORE TALLER'!$O$2:$P$10,2,TRUE)*AT$2</f>
        <v>0.03</v>
      </c>
      <c r="AU266" s="59">
        <f>VLOOKUP(S266,'SCORE TALLER'!$A$2:$B$10,2,FALSE)*AU$2</f>
        <v>0.15000000000000002</v>
      </c>
      <c r="AV266" s="59">
        <f>VLOOKUP(AJ266,'SCORE TALLER'!$AI$2:$AJ$10,2,TRUE)*AV$2</f>
        <v>0</v>
      </c>
      <c r="AW266" s="59">
        <f>VLOOKUP(AK266,'SCORE TALLER'!$AK$2:$AL$10,2,TRUE)*AW$2</f>
        <v>0.25</v>
      </c>
      <c r="AX266" s="59">
        <f>VLOOKUP(T266,'SCORE TALLER'!$C$2:$D$10,2,FALSE)*AX$2</f>
        <v>0</v>
      </c>
      <c r="AY266" s="59">
        <f>VLOOKUP(W266,'SCORE TALLER'!$I$2:$J$10,2,TRUE)*AY$2</f>
        <v>0</v>
      </c>
      <c r="AZ266" s="59">
        <f>VLOOKUP(X266,'SCORE TALLER'!$K$2:$L$10,2,TRUE)*AZ$2</f>
        <v>0</v>
      </c>
      <c r="BA266" s="59">
        <f>VLOOKUP(U266,'SCORE TALLER'!$E$2:$F$10,2,FALSE)*BA$2</f>
        <v>0</v>
      </c>
      <c r="BB266" s="59">
        <f>VLOOKUP(Y266,'SCORE TALLER'!$M$2:$N$10,2,TRUE)*BB$2</f>
        <v>0.01</v>
      </c>
      <c r="BC266" s="59">
        <f>VLOOKUP(AA266,'SCORE TALLER'!$Q$2:$R$10,2,FALSE)*BC$2</f>
        <v>0.05</v>
      </c>
      <c r="BD266" s="59">
        <f>VLOOKUP(V266,'SCORE TALLER'!$G$2:$H$10,2,FALSE)*BD$2</f>
        <v>0</v>
      </c>
      <c r="BE266" s="59">
        <f>VLOOKUP(AF266,'SCORE TALLER'!$AA$2:$AB$10,2,FALSE)*BE$2</f>
        <v>0.30000000000000004</v>
      </c>
      <c r="BF266" s="59">
        <f>VLOOKUP(AL266,'SCORE TALLER'!$AM$2:$AN$10,2,TRUE)*BF$2</f>
        <v>0</v>
      </c>
      <c r="BG266" s="67">
        <f t="shared" si="72"/>
        <v>1.5400000000000003</v>
      </c>
      <c r="BH266" s="67" t="str">
        <f>VLOOKUP(BG266,'SCORE TALLER'!$AP$2:$AQ$7,2,TRUE)</f>
        <v>2. Normal</v>
      </c>
      <c r="BI266" s="67" t="str">
        <f t="shared" si="74"/>
        <v>LBZ</v>
      </c>
      <c r="BJ266" s="67" t="str">
        <f t="shared" si="74"/>
        <v>A</v>
      </c>
      <c r="BK266" s="67" t="str">
        <f t="shared" si="75"/>
        <v>SIN</v>
      </c>
      <c r="BL266" s="86">
        <f t="shared" si="73"/>
        <v>0</v>
      </c>
      <c r="BM266" s="86">
        <f t="shared" si="76"/>
        <v>0</v>
      </c>
    </row>
    <row r="267" spans="1:65" x14ac:dyDescent="0.3">
      <c r="A267" s="57">
        <v>2240686468</v>
      </c>
      <c r="B267" s="12" t="s">
        <v>405</v>
      </c>
      <c r="C267" s="58" t="s">
        <v>107</v>
      </c>
      <c r="D267" s="58" t="s">
        <v>30</v>
      </c>
      <c r="E267" s="58">
        <v>6657088</v>
      </c>
      <c r="F267" s="58">
        <v>14056288</v>
      </c>
      <c r="G267" s="58">
        <f t="shared" si="64"/>
        <v>8898687</v>
      </c>
      <c r="H267" s="58">
        <f t="shared" si="65"/>
        <v>1019918</v>
      </c>
      <c r="I267" s="58" t="e">
        <v>#N/A</v>
      </c>
      <c r="J267" s="58">
        <v>458502</v>
      </c>
      <c r="K267" s="58">
        <v>0</v>
      </c>
      <c r="L267" s="58">
        <v>7878769</v>
      </c>
      <c r="M267" s="58">
        <v>5157601</v>
      </c>
      <c r="N267" s="58">
        <f>VLOOKUP(AD267,'tabla ingresos'!$A$3:$D$15,4,FALSE)</f>
        <v>1000000</v>
      </c>
      <c r="O267" s="58">
        <v>0</v>
      </c>
      <c r="P267" s="58">
        <v>0</v>
      </c>
      <c r="Q267" s="58">
        <v>0</v>
      </c>
      <c r="R267" s="12">
        <v>76001</v>
      </c>
      <c r="S267" s="12" t="s">
        <v>87</v>
      </c>
      <c r="T267" s="12" t="s">
        <v>89</v>
      </c>
      <c r="U267" s="12" t="s">
        <v>10</v>
      </c>
      <c r="V267" s="12">
        <v>4</v>
      </c>
      <c r="W267" s="12">
        <v>0</v>
      </c>
      <c r="X267" s="12">
        <v>0</v>
      </c>
      <c r="Y267" s="59">
        <v>6.3479452054794523</v>
      </c>
      <c r="Z267" s="59">
        <v>33.745205479452054</v>
      </c>
      <c r="AA267" s="12">
        <v>2</v>
      </c>
      <c r="AB267" s="12">
        <v>0</v>
      </c>
      <c r="AC267" s="12">
        <v>1</v>
      </c>
      <c r="AD267" s="12">
        <v>2</v>
      </c>
      <c r="AE267" s="12">
        <v>1</v>
      </c>
      <c r="AF267" s="58" t="s">
        <v>91</v>
      </c>
      <c r="AG267" s="66">
        <f t="shared" si="66"/>
        <v>0.305668</v>
      </c>
      <c r="AH267" s="67">
        <f t="shared" si="67"/>
        <v>9.3708586666666669</v>
      </c>
      <c r="AI267" s="67">
        <f t="shared" si="68"/>
        <v>7.876459333333333</v>
      </c>
      <c r="AJ267" s="67">
        <f t="shared" si="69"/>
        <v>5.9324579999999996</v>
      </c>
      <c r="AK267" s="67">
        <f t="shared" si="70"/>
        <v>0.67994533333333329</v>
      </c>
      <c r="AL267" s="67">
        <f t="shared" si="71"/>
        <v>0</v>
      </c>
      <c r="AM267" s="59">
        <f>VLOOKUP(AG267,'SCORE TALLER'!$AC$2:$AD$10,2,TRUE)*AM$2</f>
        <v>0</v>
      </c>
      <c r="AN267" s="59">
        <f>VLOOKUP(AD267,'SCORE TALLER'!$W$2:$X$10,2,TRUE)*AN$2</f>
        <v>0.32</v>
      </c>
      <c r="AO267" s="59">
        <f>VLOOKUP(AB267,'SCORE TALLER'!$S$2:$T$10,2,FALSE)*AO$2</f>
        <v>0.05</v>
      </c>
      <c r="AP267" s="59">
        <f>VLOOKUP(AH267,'SCORE TALLER'!$AE$2:$AF$10,2,TRUE)*AP$2</f>
        <v>0.08</v>
      </c>
      <c r="AQ267" s="59">
        <f>VLOOKUP(AI267,'SCORE TALLER'!$AG$2:$AH$10,2,TRUE)*AQ$2</f>
        <v>0</v>
      </c>
      <c r="AR267" s="59">
        <f>VLOOKUP(AC267,'SCORE TALLER'!$U$2:$V$10,2,FALSE)*AR$2</f>
        <v>0.05</v>
      </c>
      <c r="AS267" s="59">
        <f>VLOOKUP(AE267,'SCORE TALLER'!$Y$2:$Z$10,2,FALSE)*AS$2</f>
        <v>0.03</v>
      </c>
      <c r="AT267" s="59">
        <f>VLOOKUP(Z267,'SCORE TALLER'!$O$2:$P$10,2,TRUE)*AT$2</f>
        <v>0.04</v>
      </c>
      <c r="AU267" s="59">
        <f>VLOOKUP(S267,'SCORE TALLER'!$A$2:$B$10,2,FALSE)*AU$2</f>
        <v>0.15000000000000002</v>
      </c>
      <c r="AV267" s="59">
        <f>VLOOKUP(AJ267,'SCORE TALLER'!$AI$2:$AJ$10,2,TRUE)*AV$2</f>
        <v>0</v>
      </c>
      <c r="AW267" s="59">
        <f>VLOOKUP(AK267,'SCORE TALLER'!$AK$2:$AL$10,2,TRUE)*AW$2</f>
        <v>0.25</v>
      </c>
      <c r="AX267" s="59">
        <f>VLOOKUP(T267,'SCORE TALLER'!$C$2:$D$10,2,FALSE)*AX$2</f>
        <v>0</v>
      </c>
      <c r="AY267" s="59">
        <f>VLOOKUP(W267,'SCORE TALLER'!$I$2:$J$10,2,TRUE)*AY$2</f>
        <v>0</v>
      </c>
      <c r="AZ267" s="59">
        <f>VLOOKUP(X267,'SCORE TALLER'!$K$2:$L$10,2,TRUE)*AZ$2</f>
        <v>0</v>
      </c>
      <c r="BA267" s="59">
        <f>VLOOKUP(U267,'SCORE TALLER'!$E$2:$F$10,2,FALSE)*BA$2</f>
        <v>0</v>
      </c>
      <c r="BB267" s="59">
        <f>VLOOKUP(Y267,'SCORE TALLER'!$M$2:$N$10,2,TRUE)*BB$2</f>
        <v>0.02</v>
      </c>
      <c r="BC267" s="59">
        <f>VLOOKUP(AA267,'SCORE TALLER'!$Q$2:$R$10,2,FALSE)*BC$2</f>
        <v>0</v>
      </c>
      <c r="BD267" s="59">
        <f>VLOOKUP(V267,'SCORE TALLER'!$G$2:$H$10,2,FALSE)*BD$2</f>
        <v>0</v>
      </c>
      <c r="BE267" s="59">
        <f>VLOOKUP(AF267,'SCORE TALLER'!$AA$2:$AB$10,2,FALSE)*BE$2</f>
        <v>0.30000000000000004</v>
      </c>
      <c r="BF267" s="59">
        <f>VLOOKUP(AL267,'SCORE TALLER'!$AM$2:$AN$10,2,TRUE)*BF$2</f>
        <v>0</v>
      </c>
      <c r="BG267" s="67">
        <f t="shared" si="72"/>
        <v>1.29</v>
      </c>
      <c r="BH267" s="67" t="str">
        <f>VLOOKUP(BG267,'SCORE TALLER'!$AP$2:$AQ$7,2,TRUE)</f>
        <v>2. Normal</v>
      </c>
      <c r="BI267" s="67" t="str">
        <f t="shared" si="74"/>
        <v>LBZ</v>
      </c>
      <c r="BJ267" s="67" t="str">
        <f t="shared" si="74"/>
        <v>A</v>
      </c>
      <c r="BK267" s="67" t="str">
        <f t="shared" si="75"/>
        <v>SIN</v>
      </c>
      <c r="BL267" s="86">
        <f t="shared" si="73"/>
        <v>1019918</v>
      </c>
      <c r="BM267" s="86">
        <f t="shared" si="76"/>
        <v>0</v>
      </c>
    </row>
    <row r="268" spans="1:65" x14ac:dyDescent="0.3">
      <c r="A268" s="57">
        <v>2224628880</v>
      </c>
      <c r="B268" s="12" t="s">
        <v>406</v>
      </c>
      <c r="C268" s="58" t="s">
        <v>107</v>
      </c>
      <c r="D268" s="58" t="s">
        <v>113</v>
      </c>
      <c r="E268" s="58">
        <v>25670</v>
      </c>
      <c r="F268" s="58">
        <v>3918421</v>
      </c>
      <c r="G268" s="58">
        <f t="shared" si="64"/>
        <v>0</v>
      </c>
      <c r="H268" s="58">
        <f t="shared" si="65"/>
        <v>0</v>
      </c>
      <c r="I268" s="58" t="e">
        <v>#N/A</v>
      </c>
      <c r="J268" s="58">
        <v>242959</v>
      </c>
      <c r="K268" s="58">
        <v>0</v>
      </c>
      <c r="L268" s="58">
        <v>3974930</v>
      </c>
      <c r="M268" s="58">
        <v>11045995</v>
      </c>
      <c r="N268" s="58">
        <f>VLOOKUP(AD268,'tabla ingresos'!$A$3:$D$15,4,FALSE)</f>
        <v>1000000</v>
      </c>
      <c r="O268" s="58">
        <v>0</v>
      </c>
      <c r="P268" s="58">
        <v>0</v>
      </c>
      <c r="Q268" s="58">
        <v>0</v>
      </c>
      <c r="R268" s="12">
        <v>76130</v>
      </c>
      <c r="S268" s="12" t="s">
        <v>87</v>
      </c>
      <c r="T268" s="12" t="s">
        <v>89</v>
      </c>
      <c r="U268" s="12" t="s">
        <v>10</v>
      </c>
      <c r="V268" s="12">
        <v>4</v>
      </c>
      <c r="W268" s="12">
        <v>0</v>
      </c>
      <c r="X268" s="12">
        <v>0</v>
      </c>
      <c r="Y268" s="59">
        <v>5.7150684931506852</v>
      </c>
      <c r="Z268" s="59">
        <v>33.37808219178082</v>
      </c>
      <c r="AA268" s="12">
        <v>1</v>
      </c>
      <c r="AB268" s="12">
        <v>0</v>
      </c>
      <c r="AC268" s="12">
        <v>1</v>
      </c>
      <c r="AD268" s="12">
        <v>2</v>
      </c>
      <c r="AE268" s="12">
        <v>6</v>
      </c>
      <c r="AF268" s="58" t="s">
        <v>91</v>
      </c>
      <c r="AG268" s="66">
        <f t="shared" si="66"/>
        <v>0.16197266666666665</v>
      </c>
      <c r="AH268" s="67">
        <f t="shared" si="67"/>
        <v>2.6122806666666665</v>
      </c>
      <c r="AI268" s="67">
        <f t="shared" si="68"/>
        <v>7.3811099999999996</v>
      </c>
      <c r="AJ268" s="67">
        <f t="shared" si="69"/>
        <v>0</v>
      </c>
      <c r="AK268" s="67">
        <f t="shared" si="70"/>
        <v>0</v>
      </c>
      <c r="AL268" s="67">
        <f t="shared" si="71"/>
        <v>0</v>
      </c>
      <c r="AM268" s="59">
        <f>VLOOKUP(AG268,'SCORE TALLER'!$AC$2:$AD$10,2,TRUE)*AM$2</f>
        <v>0</v>
      </c>
      <c r="AN268" s="59">
        <f>VLOOKUP(AD268,'SCORE TALLER'!$W$2:$X$10,2,TRUE)*AN$2</f>
        <v>0.32</v>
      </c>
      <c r="AO268" s="59">
        <f>VLOOKUP(AB268,'SCORE TALLER'!$S$2:$T$10,2,FALSE)*AO$2</f>
        <v>0.05</v>
      </c>
      <c r="AP268" s="59">
        <f>VLOOKUP(AH268,'SCORE TALLER'!$AE$2:$AF$10,2,TRUE)*AP$2</f>
        <v>0</v>
      </c>
      <c r="AQ268" s="59">
        <f>VLOOKUP(AI268,'SCORE TALLER'!$AG$2:$AH$10,2,TRUE)*AQ$2</f>
        <v>0</v>
      </c>
      <c r="AR268" s="59">
        <f>VLOOKUP(AC268,'SCORE TALLER'!$U$2:$V$10,2,FALSE)*AR$2</f>
        <v>0.05</v>
      </c>
      <c r="AS268" s="59">
        <f>VLOOKUP(AE268,'SCORE TALLER'!$Y$2:$Z$10,2,FALSE)*AS$2</f>
        <v>0</v>
      </c>
      <c r="AT268" s="59">
        <f>VLOOKUP(Z268,'SCORE TALLER'!$O$2:$P$10,2,TRUE)*AT$2</f>
        <v>0.04</v>
      </c>
      <c r="AU268" s="59">
        <f>VLOOKUP(S268,'SCORE TALLER'!$A$2:$B$10,2,FALSE)*AU$2</f>
        <v>0.15000000000000002</v>
      </c>
      <c r="AV268" s="59">
        <f>VLOOKUP(AJ268,'SCORE TALLER'!$AI$2:$AJ$10,2,TRUE)*AV$2</f>
        <v>0.25</v>
      </c>
      <c r="AW268" s="59">
        <f>VLOOKUP(AK268,'SCORE TALLER'!$AK$2:$AL$10,2,TRUE)*AW$2</f>
        <v>0.25</v>
      </c>
      <c r="AX268" s="59">
        <f>VLOOKUP(T268,'SCORE TALLER'!$C$2:$D$10,2,FALSE)*AX$2</f>
        <v>0</v>
      </c>
      <c r="AY268" s="59">
        <f>VLOOKUP(W268,'SCORE TALLER'!$I$2:$J$10,2,TRUE)*AY$2</f>
        <v>0</v>
      </c>
      <c r="AZ268" s="59">
        <f>VLOOKUP(X268,'SCORE TALLER'!$K$2:$L$10,2,TRUE)*AZ$2</f>
        <v>0</v>
      </c>
      <c r="BA268" s="59">
        <f>VLOOKUP(U268,'SCORE TALLER'!$E$2:$F$10,2,FALSE)*BA$2</f>
        <v>0</v>
      </c>
      <c r="BB268" s="59">
        <f>VLOOKUP(Y268,'SCORE TALLER'!$M$2:$N$10,2,TRUE)*BB$2</f>
        <v>0.03</v>
      </c>
      <c r="BC268" s="59">
        <f>VLOOKUP(AA268,'SCORE TALLER'!$Q$2:$R$10,2,FALSE)*BC$2</f>
        <v>0.05</v>
      </c>
      <c r="BD268" s="59">
        <f>VLOOKUP(V268,'SCORE TALLER'!$G$2:$H$10,2,FALSE)*BD$2</f>
        <v>0</v>
      </c>
      <c r="BE268" s="59">
        <f>VLOOKUP(AF268,'SCORE TALLER'!$AA$2:$AB$10,2,FALSE)*BE$2</f>
        <v>0.30000000000000004</v>
      </c>
      <c r="BF268" s="59">
        <f>VLOOKUP(AL268,'SCORE TALLER'!$AM$2:$AN$10,2,TRUE)*BF$2</f>
        <v>0</v>
      </c>
      <c r="BG268" s="67">
        <f t="shared" si="72"/>
        <v>1.49</v>
      </c>
      <c r="BH268" s="67" t="str">
        <f>VLOOKUP(BG268,'SCORE TALLER'!$AP$2:$AQ$7,2,TRUE)</f>
        <v>2. Normal</v>
      </c>
      <c r="BI268" s="67" t="str">
        <f t="shared" si="74"/>
        <v>LBZ</v>
      </c>
      <c r="BJ268" s="67" t="str">
        <f t="shared" si="74"/>
        <v>A</v>
      </c>
      <c r="BK268" s="67" t="str">
        <f t="shared" si="75"/>
        <v>SIN</v>
      </c>
      <c r="BL268" s="86">
        <f t="shared" si="73"/>
        <v>0</v>
      </c>
      <c r="BM268" s="86">
        <f t="shared" si="76"/>
        <v>0</v>
      </c>
    </row>
    <row r="269" spans="1:65" x14ac:dyDescent="0.3">
      <c r="A269" s="57">
        <v>28004440</v>
      </c>
      <c r="B269" s="12" t="s">
        <v>407</v>
      </c>
      <c r="C269" s="58" t="s">
        <v>105</v>
      </c>
      <c r="D269" s="58" t="s">
        <v>116</v>
      </c>
      <c r="E269" s="58">
        <v>8645167</v>
      </c>
      <c r="F269" s="58">
        <v>24742845</v>
      </c>
      <c r="G269" s="58">
        <f t="shared" si="64"/>
        <v>23711703</v>
      </c>
      <c r="H269" s="58">
        <f t="shared" si="65"/>
        <v>5707000</v>
      </c>
      <c r="I269" s="58">
        <v>24743000</v>
      </c>
      <c r="J269" s="58">
        <v>834073</v>
      </c>
      <c r="K269" s="58">
        <v>0</v>
      </c>
      <c r="L269" s="58">
        <v>18004703</v>
      </c>
      <c r="M269" s="58">
        <v>1031142</v>
      </c>
      <c r="N269" s="58">
        <f>VLOOKUP(AD269,'tabla ingresos'!$A$3:$D$15,4,FALSE)</f>
        <v>1000000</v>
      </c>
      <c r="O269" s="58">
        <v>924835.15694747609</v>
      </c>
      <c r="P269" s="58">
        <v>41576000</v>
      </c>
      <c r="Q269" s="58">
        <v>0</v>
      </c>
      <c r="R269" s="12">
        <v>52001</v>
      </c>
      <c r="S269" s="12" t="s">
        <v>87</v>
      </c>
      <c r="T269" s="12" t="s">
        <v>89</v>
      </c>
      <c r="U269" s="12" t="s">
        <v>10</v>
      </c>
      <c r="V269" s="12">
        <v>4</v>
      </c>
      <c r="W269" s="12">
        <v>0</v>
      </c>
      <c r="X269" s="12">
        <v>0</v>
      </c>
      <c r="Y269" s="59">
        <v>3.3698630136986303</v>
      </c>
      <c r="Z269" s="59">
        <v>41.747945205479454</v>
      </c>
      <c r="AA269" s="12">
        <v>2</v>
      </c>
      <c r="AB269" s="12">
        <v>0</v>
      </c>
      <c r="AC269" s="12">
        <v>1</v>
      </c>
      <c r="AD269" s="12">
        <v>2</v>
      </c>
      <c r="AE269" s="12">
        <v>3</v>
      </c>
      <c r="AF269" s="58" t="s">
        <v>10</v>
      </c>
      <c r="AG269" s="66">
        <f t="shared" si="66"/>
        <v>1.172605437964984</v>
      </c>
      <c r="AH269" s="67">
        <f t="shared" si="67"/>
        <v>44.212563333333335</v>
      </c>
      <c r="AI269" s="67">
        <f t="shared" si="68"/>
        <v>6.4508726666666663</v>
      </c>
      <c r="AJ269" s="67">
        <f t="shared" si="69"/>
        <v>15.807802000000001</v>
      </c>
      <c r="AK269" s="67">
        <f t="shared" si="70"/>
        <v>3.8046666666666669</v>
      </c>
      <c r="AL269" s="67">
        <f t="shared" si="71"/>
        <v>0</v>
      </c>
      <c r="AM269" s="59">
        <f>VLOOKUP(AG269,'SCORE TALLER'!$AC$2:$AD$10,2,TRUE)*AM$2</f>
        <v>0.4</v>
      </c>
      <c r="AN269" s="59">
        <f>VLOOKUP(AD269,'SCORE TALLER'!$W$2:$X$10,2,TRUE)*AN$2</f>
        <v>0.32</v>
      </c>
      <c r="AO269" s="59">
        <f>VLOOKUP(AB269,'SCORE TALLER'!$S$2:$T$10,2,FALSE)*AO$2</f>
        <v>0.05</v>
      </c>
      <c r="AP269" s="59">
        <f>VLOOKUP(AH269,'SCORE TALLER'!$AE$2:$AF$10,2,TRUE)*AP$2</f>
        <v>0.4</v>
      </c>
      <c r="AQ269" s="59">
        <f>VLOOKUP(AI269,'SCORE TALLER'!$AG$2:$AH$10,2,TRUE)*AQ$2</f>
        <v>0</v>
      </c>
      <c r="AR269" s="59">
        <f>VLOOKUP(AC269,'SCORE TALLER'!$U$2:$V$10,2,FALSE)*AR$2</f>
        <v>0.05</v>
      </c>
      <c r="AS269" s="59">
        <f>VLOOKUP(AE269,'SCORE TALLER'!$Y$2:$Z$10,2,FALSE)*AS$2</f>
        <v>0.02</v>
      </c>
      <c r="AT269" s="59">
        <f>VLOOKUP(Z269,'SCORE TALLER'!$O$2:$P$10,2,TRUE)*AT$2</f>
        <v>0.03</v>
      </c>
      <c r="AU269" s="59">
        <f>VLOOKUP(S269,'SCORE TALLER'!$A$2:$B$10,2,FALSE)*AU$2</f>
        <v>0.15000000000000002</v>
      </c>
      <c r="AV269" s="59">
        <f>VLOOKUP(AJ269,'SCORE TALLER'!$AI$2:$AJ$10,2,TRUE)*AV$2</f>
        <v>0</v>
      </c>
      <c r="AW269" s="59">
        <f>VLOOKUP(AK269,'SCORE TALLER'!$AK$2:$AL$10,2,TRUE)*AW$2</f>
        <v>0.1</v>
      </c>
      <c r="AX269" s="59">
        <f>VLOOKUP(T269,'SCORE TALLER'!$C$2:$D$10,2,FALSE)*AX$2</f>
        <v>0</v>
      </c>
      <c r="AY269" s="59">
        <f>VLOOKUP(W269,'SCORE TALLER'!$I$2:$J$10,2,TRUE)*AY$2</f>
        <v>0</v>
      </c>
      <c r="AZ269" s="59">
        <f>VLOOKUP(X269,'SCORE TALLER'!$K$2:$L$10,2,TRUE)*AZ$2</f>
        <v>0</v>
      </c>
      <c r="BA269" s="59">
        <f>VLOOKUP(U269,'SCORE TALLER'!$E$2:$F$10,2,FALSE)*BA$2</f>
        <v>0</v>
      </c>
      <c r="BB269" s="59">
        <f>VLOOKUP(Y269,'SCORE TALLER'!$M$2:$N$10,2,TRUE)*BB$2</f>
        <v>0.04</v>
      </c>
      <c r="BC269" s="59">
        <f>VLOOKUP(AA269,'SCORE TALLER'!$Q$2:$R$10,2,FALSE)*BC$2</f>
        <v>0</v>
      </c>
      <c r="BD269" s="59">
        <f>VLOOKUP(V269,'SCORE TALLER'!$G$2:$H$10,2,FALSE)*BD$2</f>
        <v>0</v>
      </c>
      <c r="BE269" s="59">
        <f>VLOOKUP(AF269,'SCORE TALLER'!$AA$2:$AB$10,2,FALSE)*BE$2</f>
        <v>0</v>
      </c>
      <c r="BF269" s="59">
        <f>VLOOKUP(AL269,'SCORE TALLER'!$AM$2:$AN$10,2,TRUE)*BF$2</f>
        <v>0</v>
      </c>
      <c r="BG269" s="67">
        <f t="shared" si="72"/>
        <v>1.56</v>
      </c>
      <c r="BH269" s="67" t="str">
        <f>VLOOKUP(BG269,'SCORE TALLER'!$AP$2:$AQ$7,2,TRUE)</f>
        <v>2. Normal</v>
      </c>
      <c r="BI269" s="67" t="str">
        <f t="shared" si="74"/>
        <v>LBZ</v>
      </c>
      <c r="BJ269" s="67" t="str">
        <f t="shared" si="74"/>
        <v>A</v>
      </c>
      <c r="BK269" s="67" t="str">
        <f t="shared" si="75"/>
        <v>A</v>
      </c>
      <c r="BL269" s="86">
        <f t="shared" si="73"/>
        <v>5707000</v>
      </c>
      <c r="BM269" s="86">
        <f t="shared" si="76"/>
        <v>0</v>
      </c>
    </row>
    <row r="270" spans="1:65" x14ac:dyDescent="0.3">
      <c r="A270" s="57">
        <v>6446426</v>
      </c>
      <c r="B270" s="12" t="s">
        <v>408</v>
      </c>
      <c r="C270" s="58" t="s">
        <v>107</v>
      </c>
      <c r="D270" s="58" t="s">
        <v>30</v>
      </c>
      <c r="E270" s="58">
        <v>3723712</v>
      </c>
      <c r="F270" s="58">
        <v>14177515</v>
      </c>
      <c r="G270" s="58">
        <f t="shared" si="64"/>
        <v>8837993</v>
      </c>
      <c r="H270" s="58">
        <f t="shared" si="65"/>
        <v>4450993</v>
      </c>
      <c r="I270" s="58" t="e">
        <v>#N/A</v>
      </c>
      <c r="J270" s="58">
        <v>497730</v>
      </c>
      <c r="K270" s="58">
        <v>0</v>
      </c>
      <c r="L270" s="58">
        <v>4387000</v>
      </c>
      <c r="M270" s="58">
        <v>5339522</v>
      </c>
      <c r="N270" s="58">
        <f>VLOOKUP(AD270,'tabla ingresos'!$A$3:$D$15,4,FALSE)</f>
        <v>1000000</v>
      </c>
      <c r="O270" s="58">
        <v>0</v>
      </c>
      <c r="P270" s="58">
        <v>0</v>
      </c>
      <c r="Q270" s="58">
        <v>0</v>
      </c>
      <c r="R270" s="12">
        <v>76616</v>
      </c>
      <c r="S270" s="12" t="s">
        <v>87</v>
      </c>
      <c r="T270" s="12" t="s">
        <v>89</v>
      </c>
      <c r="U270" s="12" t="s">
        <v>10</v>
      </c>
      <c r="V270" s="12">
        <v>4</v>
      </c>
      <c r="W270" s="12">
        <v>0</v>
      </c>
      <c r="X270" s="12">
        <v>4</v>
      </c>
      <c r="Y270" s="59">
        <v>1.3753424657534246</v>
      </c>
      <c r="Z270" s="59">
        <v>49.641095890410959</v>
      </c>
      <c r="AA270" s="12">
        <v>1</v>
      </c>
      <c r="AB270" s="12">
        <v>1</v>
      </c>
      <c r="AC270" s="12">
        <v>1</v>
      </c>
      <c r="AD270" s="12">
        <v>2</v>
      </c>
      <c r="AE270" s="12">
        <v>3</v>
      </c>
      <c r="AF270" s="58" t="s">
        <v>91</v>
      </c>
      <c r="AG270" s="66">
        <f t="shared" si="66"/>
        <v>0.33182</v>
      </c>
      <c r="AH270" s="67">
        <f t="shared" si="67"/>
        <v>9.4516766666666658</v>
      </c>
      <c r="AI270" s="67">
        <f t="shared" si="68"/>
        <v>6.0421560000000003</v>
      </c>
      <c r="AJ270" s="67">
        <f t="shared" si="69"/>
        <v>5.891995333333333</v>
      </c>
      <c r="AK270" s="67">
        <f t="shared" si="70"/>
        <v>2.9673286666666665</v>
      </c>
      <c r="AL270" s="67">
        <f t="shared" si="71"/>
        <v>0</v>
      </c>
      <c r="AM270" s="59">
        <f>VLOOKUP(AG270,'SCORE TALLER'!$AC$2:$AD$10,2,TRUE)*AM$2</f>
        <v>0</v>
      </c>
      <c r="AN270" s="59">
        <f>VLOOKUP(AD270,'SCORE TALLER'!$W$2:$X$10,2,TRUE)*AN$2</f>
        <v>0.32</v>
      </c>
      <c r="AO270" s="59">
        <f>VLOOKUP(AB270,'SCORE TALLER'!$S$2:$T$10,2,FALSE)*AO$2</f>
        <v>0.05</v>
      </c>
      <c r="AP270" s="59">
        <f>VLOOKUP(AH270,'SCORE TALLER'!$AE$2:$AF$10,2,TRUE)*AP$2</f>
        <v>0.08</v>
      </c>
      <c r="AQ270" s="59">
        <f>VLOOKUP(AI270,'SCORE TALLER'!$AG$2:$AH$10,2,TRUE)*AQ$2</f>
        <v>0</v>
      </c>
      <c r="AR270" s="59">
        <f>VLOOKUP(AC270,'SCORE TALLER'!$U$2:$V$10,2,FALSE)*AR$2</f>
        <v>0.05</v>
      </c>
      <c r="AS270" s="59">
        <f>VLOOKUP(AE270,'SCORE TALLER'!$Y$2:$Z$10,2,FALSE)*AS$2</f>
        <v>0.02</v>
      </c>
      <c r="AT270" s="59">
        <f>VLOOKUP(Z270,'SCORE TALLER'!$O$2:$P$10,2,TRUE)*AT$2</f>
        <v>0.02</v>
      </c>
      <c r="AU270" s="59">
        <f>VLOOKUP(S270,'SCORE TALLER'!$A$2:$B$10,2,FALSE)*AU$2</f>
        <v>0.15000000000000002</v>
      </c>
      <c r="AV270" s="59">
        <f>VLOOKUP(AJ270,'SCORE TALLER'!$AI$2:$AJ$10,2,TRUE)*AV$2</f>
        <v>0</v>
      </c>
      <c r="AW270" s="59">
        <f>VLOOKUP(AK270,'SCORE TALLER'!$AK$2:$AL$10,2,TRUE)*AW$2</f>
        <v>0.15000000000000002</v>
      </c>
      <c r="AX270" s="59">
        <f>VLOOKUP(T270,'SCORE TALLER'!$C$2:$D$10,2,FALSE)*AX$2</f>
        <v>0</v>
      </c>
      <c r="AY270" s="59">
        <f>VLOOKUP(W270,'SCORE TALLER'!$I$2:$J$10,2,TRUE)*AY$2</f>
        <v>0</v>
      </c>
      <c r="AZ270" s="59">
        <f>VLOOKUP(X270,'SCORE TALLER'!$K$2:$L$10,2,TRUE)*AZ$2</f>
        <v>0</v>
      </c>
      <c r="BA270" s="59">
        <f>VLOOKUP(U270,'SCORE TALLER'!$E$2:$F$10,2,FALSE)*BA$2</f>
        <v>0</v>
      </c>
      <c r="BB270" s="59">
        <f>VLOOKUP(Y270,'SCORE TALLER'!$M$2:$N$10,2,TRUE)*BB$2</f>
        <v>0.05</v>
      </c>
      <c r="BC270" s="59">
        <f>VLOOKUP(AA270,'SCORE TALLER'!$Q$2:$R$10,2,FALSE)*BC$2</f>
        <v>0.05</v>
      </c>
      <c r="BD270" s="59">
        <f>VLOOKUP(V270,'SCORE TALLER'!$G$2:$H$10,2,FALSE)*BD$2</f>
        <v>0</v>
      </c>
      <c r="BE270" s="59">
        <f>VLOOKUP(AF270,'SCORE TALLER'!$AA$2:$AB$10,2,FALSE)*BE$2</f>
        <v>0.30000000000000004</v>
      </c>
      <c r="BF270" s="59">
        <f>VLOOKUP(AL270,'SCORE TALLER'!$AM$2:$AN$10,2,TRUE)*BF$2</f>
        <v>0</v>
      </c>
      <c r="BG270" s="67">
        <f t="shared" si="72"/>
        <v>1.2400000000000002</v>
      </c>
      <c r="BH270" s="67" t="str">
        <f>VLOOKUP(BG270,'SCORE TALLER'!$AP$2:$AQ$7,2,TRUE)</f>
        <v>2. Normal</v>
      </c>
      <c r="BI270" s="67" t="str">
        <f t="shared" si="74"/>
        <v>LBZ</v>
      </c>
      <c r="BJ270" s="67" t="str">
        <f t="shared" si="74"/>
        <v>A</v>
      </c>
      <c r="BK270" s="67" t="str">
        <f t="shared" si="75"/>
        <v>SIN</v>
      </c>
      <c r="BL270" s="86">
        <f t="shared" si="73"/>
        <v>4450993</v>
      </c>
      <c r="BM270" s="86">
        <f t="shared" si="76"/>
        <v>0</v>
      </c>
    </row>
    <row r="271" spans="1:65" x14ac:dyDescent="0.3">
      <c r="A271" s="57">
        <v>82042226</v>
      </c>
      <c r="B271" s="12" t="s">
        <v>409</v>
      </c>
      <c r="C271" s="58" t="s">
        <v>105</v>
      </c>
      <c r="D271" s="58" t="s">
        <v>116</v>
      </c>
      <c r="E271" s="58">
        <v>428488</v>
      </c>
      <c r="F271" s="58">
        <v>32769404</v>
      </c>
      <c r="G271" s="58">
        <f t="shared" si="64"/>
        <v>25459803</v>
      </c>
      <c r="H271" s="58">
        <f t="shared" si="65"/>
        <v>0</v>
      </c>
      <c r="I271" s="58">
        <v>32769000</v>
      </c>
      <c r="J271" s="58">
        <v>955092</v>
      </c>
      <c r="K271" s="58">
        <v>0</v>
      </c>
      <c r="L271" s="58">
        <v>29518713</v>
      </c>
      <c r="M271" s="58">
        <v>7309601</v>
      </c>
      <c r="N271" s="58">
        <f>VLOOKUP(AD271,'tabla ingresos'!$A$3:$D$15,4,FALSE)</f>
        <v>1000000</v>
      </c>
      <c r="O271" s="58">
        <v>106581.09185633078</v>
      </c>
      <c r="P271" s="58">
        <v>3254000</v>
      </c>
      <c r="Q271" s="58">
        <v>0</v>
      </c>
      <c r="R271" s="12">
        <v>15572</v>
      </c>
      <c r="S271" s="12" t="s">
        <v>87</v>
      </c>
      <c r="T271" s="12" t="s">
        <v>89</v>
      </c>
      <c r="U271" s="12" t="s">
        <v>10</v>
      </c>
      <c r="V271" s="12">
        <v>4</v>
      </c>
      <c r="W271" s="12">
        <v>0</v>
      </c>
      <c r="X271" s="12">
        <v>0</v>
      </c>
      <c r="Y271" s="59">
        <v>9.5835616438356173</v>
      </c>
      <c r="Z271" s="59">
        <v>50.753424657534246</v>
      </c>
      <c r="AA271" s="12">
        <v>1</v>
      </c>
      <c r="AB271" s="12">
        <v>2</v>
      </c>
      <c r="AC271" s="12">
        <v>2</v>
      </c>
      <c r="AD271" s="12">
        <v>2</v>
      </c>
      <c r="AE271" s="12">
        <v>3</v>
      </c>
      <c r="AF271" s="58" t="s">
        <v>10</v>
      </c>
      <c r="AG271" s="66">
        <f t="shared" si="66"/>
        <v>0.70778206123755394</v>
      </c>
      <c r="AH271" s="67">
        <f t="shared" si="67"/>
        <v>24.015602666666666</v>
      </c>
      <c r="AI271" s="67">
        <f t="shared" si="68"/>
        <v>5.1587259999999997</v>
      </c>
      <c r="AJ271" s="67">
        <f t="shared" si="69"/>
        <v>16.973202000000001</v>
      </c>
      <c r="AK271" s="67">
        <f t="shared" si="70"/>
        <v>0</v>
      </c>
      <c r="AL271" s="67">
        <f t="shared" si="71"/>
        <v>0</v>
      </c>
      <c r="AM271" s="59">
        <f>VLOOKUP(AG271,'SCORE TALLER'!$AC$2:$AD$10,2,TRUE)*AM$2</f>
        <v>0.24</v>
      </c>
      <c r="AN271" s="59">
        <f>VLOOKUP(AD271,'SCORE TALLER'!$W$2:$X$10,2,TRUE)*AN$2</f>
        <v>0.32</v>
      </c>
      <c r="AO271" s="59">
        <f>VLOOKUP(AB271,'SCORE TALLER'!$S$2:$T$10,2,FALSE)*AO$2</f>
        <v>0.04</v>
      </c>
      <c r="AP271" s="59">
        <f>VLOOKUP(AH271,'SCORE TALLER'!$AE$2:$AF$10,2,TRUE)*AP$2</f>
        <v>0.32</v>
      </c>
      <c r="AQ271" s="59">
        <f>VLOOKUP(AI271,'SCORE TALLER'!$AG$2:$AH$10,2,TRUE)*AQ$2</f>
        <v>0</v>
      </c>
      <c r="AR271" s="59">
        <f>VLOOKUP(AC271,'SCORE TALLER'!$U$2:$V$10,2,FALSE)*AR$2</f>
        <v>0.04</v>
      </c>
      <c r="AS271" s="59">
        <f>VLOOKUP(AE271,'SCORE TALLER'!$Y$2:$Z$10,2,FALSE)*AS$2</f>
        <v>0.02</v>
      </c>
      <c r="AT271" s="59">
        <f>VLOOKUP(Z271,'SCORE TALLER'!$O$2:$P$10,2,TRUE)*AT$2</f>
        <v>0.02</v>
      </c>
      <c r="AU271" s="59">
        <f>VLOOKUP(S271,'SCORE TALLER'!$A$2:$B$10,2,FALSE)*AU$2</f>
        <v>0.15000000000000002</v>
      </c>
      <c r="AV271" s="59">
        <f>VLOOKUP(AJ271,'SCORE TALLER'!$AI$2:$AJ$10,2,TRUE)*AV$2</f>
        <v>0</v>
      </c>
      <c r="AW271" s="59">
        <f>VLOOKUP(AK271,'SCORE TALLER'!$AK$2:$AL$10,2,TRUE)*AW$2</f>
        <v>0.25</v>
      </c>
      <c r="AX271" s="59">
        <f>VLOOKUP(T271,'SCORE TALLER'!$C$2:$D$10,2,FALSE)*AX$2</f>
        <v>0</v>
      </c>
      <c r="AY271" s="59">
        <f>VLOOKUP(W271,'SCORE TALLER'!$I$2:$J$10,2,TRUE)*AY$2</f>
        <v>0</v>
      </c>
      <c r="AZ271" s="59">
        <f>VLOOKUP(X271,'SCORE TALLER'!$K$2:$L$10,2,TRUE)*AZ$2</f>
        <v>0</v>
      </c>
      <c r="BA271" s="59">
        <f>VLOOKUP(U271,'SCORE TALLER'!$E$2:$F$10,2,FALSE)*BA$2</f>
        <v>0</v>
      </c>
      <c r="BB271" s="59">
        <f>VLOOKUP(Y271,'SCORE TALLER'!$M$2:$N$10,2,TRUE)*BB$2</f>
        <v>0.01</v>
      </c>
      <c r="BC271" s="59">
        <f>VLOOKUP(AA271,'SCORE TALLER'!$Q$2:$R$10,2,FALSE)*BC$2</f>
        <v>0.05</v>
      </c>
      <c r="BD271" s="59">
        <f>VLOOKUP(V271,'SCORE TALLER'!$G$2:$H$10,2,FALSE)*BD$2</f>
        <v>0</v>
      </c>
      <c r="BE271" s="59">
        <f>VLOOKUP(AF271,'SCORE TALLER'!$AA$2:$AB$10,2,FALSE)*BE$2</f>
        <v>0</v>
      </c>
      <c r="BF271" s="59">
        <f>VLOOKUP(AL271,'SCORE TALLER'!$AM$2:$AN$10,2,TRUE)*BF$2</f>
        <v>0</v>
      </c>
      <c r="BG271" s="67">
        <f t="shared" si="72"/>
        <v>1.4600000000000004</v>
      </c>
      <c r="BH271" s="67" t="str">
        <f>VLOOKUP(BG271,'SCORE TALLER'!$AP$2:$AQ$7,2,TRUE)</f>
        <v>2. Normal</v>
      </c>
      <c r="BI271" s="67" t="str">
        <f t="shared" si="74"/>
        <v>LBZ</v>
      </c>
      <c r="BJ271" s="67" t="str">
        <f t="shared" si="74"/>
        <v>A</v>
      </c>
      <c r="BK271" s="67" t="str">
        <f t="shared" si="75"/>
        <v>A</v>
      </c>
      <c r="BL271" s="86">
        <f t="shared" si="73"/>
        <v>0</v>
      </c>
      <c r="BM271" s="86">
        <f t="shared" si="76"/>
        <v>0</v>
      </c>
    </row>
    <row r="272" spans="1:65" x14ac:dyDescent="0.3">
      <c r="A272" s="57">
        <v>2224622422</v>
      </c>
      <c r="B272" s="12" t="s">
        <v>410</v>
      </c>
      <c r="C272" s="58" t="s">
        <v>107</v>
      </c>
      <c r="D272" s="58" t="s">
        <v>30</v>
      </c>
      <c r="E272" s="58">
        <v>2004091</v>
      </c>
      <c r="F272" s="58">
        <v>13770413</v>
      </c>
      <c r="G272" s="58">
        <f t="shared" si="64"/>
        <v>8310373</v>
      </c>
      <c r="H272" s="58">
        <f t="shared" si="65"/>
        <v>0</v>
      </c>
      <c r="I272" s="58" t="e">
        <v>#N/A</v>
      </c>
      <c r="J272" s="58">
        <v>395923</v>
      </c>
      <c r="K272" s="58">
        <v>0</v>
      </c>
      <c r="L272" s="58">
        <v>9121309</v>
      </c>
      <c r="M272" s="58">
        <v>5460040</v>
      </c>
      <c r="N272" s="58">
        <f>VLOOKUP(AD272,'tabla ingresos'!$A$3:$D$15,4,FALSE)</f>
        <v>1000000</v>
      </c>
      <c r="O272" s="58">
        <v>0</v>
      </c>
      <c r="P272" s="58">
        <v>0</v>
      </c>
      <c r="Q272" s="58">
        <v>0</v>
      </c>
      <c r="R272" s="12">
        <v>76130</v>
      </c>
      <c r="S272" s="12" t="s">
        <v>87</v>
      </c>
      <c r="T272" s="12" t="s">
        <v>89</v>
      </c>
      <c r="U272" s="12" t="s">
        <v>10</v>
      </c>
      <c r="V272" s="12">
        <v>4</v>
      </c>
      <c r="W272" s="12">
        <v>0</v>
      </c>
      <c r="X272" s="12">
        <v>0</v>
      </c>
      <c r="Y272" s="59">
        <v>1.6301369863013699</v>
      </c>
      <c r="Z272" s="59">
        <v>36.37808219178082</v>
      </c>
      <c r="AA272" s="12">
        <v>2</v>
      </c>
      <c r="AB272" s="12">
        <v>2</v>
      </c>
      <c r="AC272" s="12">
        <v>1</v>
      </c>
      <c r="AD272" s="12">
        <v>2</v>
      </c>
      <c r="AE272" s="12">
        <v>2</v>
      </c>
      <c r="AF272" s="58" t="s">
        <v>91</v>
      </c>
      <c r="AG272" s="66">
        <f t="shared" si="66"/>
        <v>0.26394866666666666</v>
      </c>
      <c r="AH272" s="67">
        <f t="shared" si="67"/>
        <v>9.1802753333333325</v>
      </c>
      <c r="AI272" s="67">
        <f t="shared" si="68"/>
        <v>4.9760873333333331</v>
      </c>
      <c r="AJ272" s="67">
        <f t="shared" si="69"/>
        <v>5.5402486666666668</v>
      </c>
      <c r="AK272" s="67">
        <f t="shared" si="70"/>
        <v>0</v>
      </c>
      <c r="AL272" s="67">
        <f t="shared" si="71"/>
        <v>0</v>
      </c>
      <c r="AM272" s="59">
        <f>VLOOKUP(AG272,'SCORE TALLER'!$AC$2:$AD$10,2,TRUE)*AM$2</f>
        <v>0</v>
      </c>
      <c r="AN272" s="59">
        <f>VLOOKUP(AD272,'SCORE TALLER'!$W$2:$X$10,2,TRUE)*AN$2</f>
        <v>0.32</v>
      </c>
      <c r="AO272" s="59">
        <f>VLOOKUP(AB272,'SCORE TALLER'!$S$2:$T$10,2,FALSE)*AO$2</f>
        <v>0.04</v>
      </c>
      <c r="AP272" s="59">
        <f>VLOOKUP(AH272,'SCORE TALLER'!$AE$2:$AF$10,2,TRUE)*AP$2</f>
        <v>0.08</v>
      </c>
      <c r="AQ272" s="59">
        <f>VLOOKUP(AI272,'SCORE TALLER'!$AG$2:$AH$10,2,TRUE)*AQ$2</f>
        <v>0.08</v>
      </c>
      <c r="AR272" s="59">
        <f>VLOOKUP(AC272,'SCORE TALLER'!$U$2:$V$10,2,FALSE)*AR$2</f>
        <v>0.05</v>
      </c>
      <c r="AS272" s="59">
        <f>VLOOKUP(AE272,'SCORE TALLER'!$Y$2:$Z$10,2,FALSE)*AS$2</f>
        <v>0.01</v>
      </c>
      <c r="AT272" s="59">
        <f>VLOOKUP(Z272,'SCORE TALLER'!$O$2:$P$10,2,TRUE)*AT$2</f>
        <v>0.03</v>
      </c>
      <c r="AU272" s="59">
        <f>VLOOKUP(S272,'SCORE TALLER'!$A$2:$B$10,2,FALSE)*AU$2</f>
        <v>0.15000000000000002</v>
      </c>
      <c r="AV272" s="59">
        <f>VLOOKUP(AJ272,'SCORE TALLER'!$AI$2:$AJ$10,2,TRUE)*AV$2</f>
        <v>0</v>
      </c>
      <c r="AW272" s="59">
        <f>VLOOKUP(AK272,'SCORE TALLER'!$AK$2:$AL$10,2,TRUE)*AW$2</f>
        <v>0.25</v>
      </c>
      <c r="AX272" s="59">
        <f>VLOOKUP(T272,'SCORE TALLER'!$C$2:$D$10,2,FALSE)*AX$2</f>
        <v>0</v>
      </c>
      <c r="AY272" s="59">
        <f>VLOOKUP(W272,'SCORE TALLER'!$I$2:$J$10,2,TRUE)*AY$2</f>
        <v>0</v>
      </c>
      <c r="AZ272" s="59">
        <f>VLOOKUP(X272,'SCORE TALLER'!$K$2:$L$10,2,TRUE)*AZ$2</f>
        <v>0</v>
      </c>
      <c r="BA272" s="59">
        <f>VLOOKUP(U272,'SCORE TALLER'!$E$2:$F$10,2,FALSE)*BA$2</f>
        <v>0</v>
      </c>
      <c r="BB272" s="59">
        <f>VLOOKUP(Y272,'SCORE TALLER'!$M$2:$N$10,2,TRUE)*BB$2</f>
        <v>0.05</v>
      </c>
      <c r="BC272" s="59">
        <f>VLOOKUP(AA272,'SCORE TALLER'!$Q$2:$R$10,2,FALSE)*BC$2</f>
        <v>0</v>
      </c>
      <c r="BD272" s="59">
        <f>VLOOKUP(V272,'SCORE TALLER'!$G$2:$H$10,2,FALSE)*BD$2</f>
        <v>0</v>
      </c>
      <c r="BE272" s="59">
        <f>VLOOKUP(AF272,'SCORE TALLER'!$AA$2:$AB$10,2,FALSE)*BE$2</f>
        <v>0.30000000000000004</v>
      </c>
      <c r="BF272" s="59">
        <f>VLOOKUP(AL272,'SCORE TALLER'!$AM$2:$AN$10,2,TRUE)*BF$2</f>
        <v>0</v>
      </c>
      <c r="BG272" s="67">
        <f t="shared" si="72"/>
        <v>1.3600000000000003</v>
      </c>
      <c r="BH272" s="67" t="str">
        <f>VLOOKUP(BG272,'SCORE TALLER'!$AP$2:$AQ$7,2,TRUE)</f>
        <v>2. Normal</v>
      </c>
      <c r="BI272" s="67" t="str">
        <f t="shared" si="74"/>
        <v>LBZ</v>
      </c>
      <c r="BJ272" s="67" t="str">
        <f t="shared" si="74"/>
        <v>A</v>
      </c>
      <c r="BK272" s="67" t="str">
        <f t="shared" si="75"/>
        <v>SIN</v>
      </c>
      <c r="BL272" s="86">
        <f t="shared" si="73"/>
        <v>0</v>
      </c>
      <c r="BM272" s="86">
        <f t="shared" si="76"/>
        <v>0</v>
      </c>
    </row>
    <row r="273" spans="1:65" x14ac:dyDescent="0.3">
      <c r="A273" s="57">
        <v>4628026</v>
      </c>
      <c r="B273" s="12" t="s">
        <v>411</v>
      </c>
      <c r="C273" s="58" t="s">
        <v>105</v>
      </c>
      <c r="D273" s="58" t="s">
        <v>30</v>
      </c>
      <c r="E273" s="58">
        <v>6013653</v>
      </c>
      <c r="F273" s="58">
        <v>9480001</v>
      </c>
      <c r="G273" s="58">
        <f t="shared" si="64"/>
        <v>8085045</v>
      </c>
      <c r="H273" s="58">
        <f t="shared" si="65"/>
        <v>5085045</v>
      </c>
      <c r="I273" s="58">
        <v>9480000</v>
      </c>
      <c r="J273" s="58">
        <v>515304</v>
      </c>
      <c r="K273" s="58">
        <v>0</v>
      </c>
      <c r="L273" s="58">
        <v>3000000</v>
      </c>
      <c r="M273" s="58">
        <v>1394956</v>
      </c>
      <c r="N273" s="58">
        <f>VLOOKUP(AD273,'tabla ingresos'!$A$3:$D$15,4,FALSE)</f>
        <v>1000000</v>
      </c>
      <c r="O273" s="58">
        <v>282848.52232519694</v>
      </c>
      <c r="P273" s="58">
        <v>27887000</v>
      </c>
      <c r="Q273" s="58">
        <v>0</v>
      </c>
      <c r="R273" s="12">
        <v>76001</v>
      </c>
      <c r="S273" s="12" t="s">
        <v>87</v>
      </c>
      <c r="T273" s="12" t="s">
        <v>89</v>
      </c>
      <c r="U273" s="12" t="s">
        <v>10</v>
      </c>
      <c r="V273" s="12">
        <v>4</v>
      </c>
      <c r="W273" s="12">
        <v>0</v>
      </c>
      <c r="X273" s="12">
        <v>0</v>
      </c>
      <c r="Y273" s="59">
        <v>4.8301369863013699</v>
      </c>
      <c r="Z273" s="59">
        <v>43.035616438356165</v>
      </c>
      <c r="AA273" s="12">
        <v>1</v>
      </c>
      <c r="AB273" s="12">
        <v>0</v>
      </c>
      <c r="AC273" s="12">
        <v>1</v>
      </c>
      <c r="AD273" s="12">
        <v>2</v>
      </c>
      <c r="AE273" s="12">
        <v>1</v>
      </c>
      <c r="AF273" s="58" t="s">
        <v>10</v>
      </c>
      <c r="AG273" s="66">
        <f t="shared" si="66"/>
        <v>0.53210168155013138</v>
      </c>
      <c r="AH273" s="67">
        <f t="shared" si="67"/>
        <v>24.911334</v>
      </c>
      <c r="AI273" s="67">
        <f t="shared" si="68"/>
        <v>4.9390726666666662</v>
      </c>
      <c r="AJ273" s="67">
        <f t="shared" si="69"/>
        <v>5.3900300000000003</v>
      </c>
      <c r="AK273" s="67">
        <f t="shared" si="70"/>
        <v>3.3900299999999999</v>
      </c>
      <c r="AL273" s="67">
        <f t="shared" si="71"/>
        <v>0</v>
      </c>
      <c r="AM273" s="59">
        <f>VLOOKUP(AG273,'SCORE TALLER'!$AC$2:$AD$10,2,TRUE)*AM$2</f>
        <v>0.08</v>
      </c>
      <c r="AN273" s="59">
        <f>VLOOKUP(AD273,'SCORE TALLER'!$W$2:$X$10,2,TRUE)*AN$2</f>
        <v>0.32</v>
      </c>
      <c r="AO273" s="59">
        <f>VLOOKUP(AB273,'SCORE TALLER'!$S$2:$T$10,2,FALSE)*AO$2</f>
        <v>0.05</v>
      </c>
      <c r="AP273" s="59">
        <f>VLOOKUP(AH273,'SCORE TALLER'!$AE$2:$AF$10,2,TRUE)*AP$2</f>
        <v>0.32</v>
      </c>
      <c r="AQ273" s="59">
        <f>VLOOKUP(AI273,'SCORE TALLER'!$AG$2:$AH$10,2,TRUE)*AQ$2</f>
        <v>0.08</v>
      </c>
      <c r="AR273" s="59">
        <f>VLOOKUP(AC273,'SCORE TALLER'!$U$2:$V$10,2,FALSE)*AR$2</f>
        <v>0.05</v>
      </c>
      <c r="AS273" s="59">
        <f>VLOOKUP(AE273,'SCORE TALLER'!$Y$2:$Z$10,2,FALSE)*AS$2</f>
        <v>0.03</v>
      </c>
      <c r="AT273" s="59">
        <f>VLOOKUP(Z273,'SCORE TALLER'!$O$2:$P$10,2,TRUE)*AT$2</f>
        <v>0.03</v>
      </c>
      <c r="AU273" s="59">
        <f>VLOOKUP(S273,'SCORE TALLER'!$A$2:$B$10,2,FALSE)*AU$2</f>
        <v>0.15000000000000002</v>
      </c>
      <c r="AV273" s="59">
        <f>VLOOKUP(AJ273,'SCORE TALLER'!$AI$2:$AJ$10,2,TRUE)*AV$2</f>
        <v>0</v>
      </c>
      <c r="AW273" s="59">
        <f>VLOOKUP(AK273,'SCORE TALLER'!$AK$2:$AL$10,2,TRUE)*AW$2</f>
        <v>0.1</v>
      </c>
      <c r="AX273" s="59">
        <f>VLOOKUP(T273,'SCORE TALLER'!$C$2:$D$10,2,FALSE)*AX$2</f>
        <v>0</v>
      </c>
      <c r="AY273" s="59">
        <f>VLOOKUP(W273,'SCORE TALLER'!$I$2:$J$10,2,TRUE)*AY$2</f>
        <v>0</v>
      </c>
      <c r="AZ273" s="59">
        <f>VLOOKUP(X273,'SCORE TALLER'!$K$2:$L$10,2,TRUE)*AZ$2</f>
        <v>0</v>
      </c>
      <c r="BA273" s="59">
        <f>VLOOKUP(U273,'SCORE TALLER'!$E$2:$F$10,2,FALSE)*BA$2</f>
        <v>0</v>
      </c>
      <c r="BB273" s="59">
        <f>VLOOKUP(Y273,'SCORE TALLER'!$M$2:$N$10,2,TRUE)*BB$2</f>
        <v>0.03</v>
      </c>
      <c r="BC273" s="59">
        <f>VLOOKUP(AA273,'SCORE TALLER'!$Q$2:$R$10,2,FALSE)*BC$2</f>
        <v>0.05</v>
      </c>
      <c r="BD273" s="59">
        <f>VLOOKUP(V273,'SCORE TALLER'!$G$2:$H$10,2,FALSE)*BD$2</f>
        <v>0</v>
      </c>
      <c r="BE273" s="59">
        <f>VLOOKUP(AF273,'SCORE TALLER'!$AA$2:$AB$10,2,FALSE)*BE$2</f>
        <v>0</v>
      </c>
      <c r="BF273" s="59">
        <f>VLOOKUP(AL273,'SCORE TALLER'!$AM$2:$AN$10,2,TRUE)*BF$2</f>
        <v>0</v>
      </c>
      <c r="BG273" s="67">
        <f t="shared" si="72"/>
        <v>1.2900000000000003</v>
      </c>
      <c r="BH273" s="67" t="str">
        <f>VLOOKUP(BG273,'SCORE TALLER'!$AP$2:$AQ$7,2,TRUE)</f>
        <v>2. Normal</v>
      </c>
      <c r="BI273" s="67" t="str">
        <f t="shared" si="74"/>
        <v>LBZ</v>
      </c>
      <c r="BJ273" s="67" t="str">
        <f t="shared" si="74"/>
        <v>A</v>
      </c>
      <c r="BK273" s="67" t="str">
        <f t="shared" si="75"/>
        <v>A</v>
      </c>
      <c r="BL273" s="86">
        <f t="shared" si="73"/>
        <v>5085045</v>
      </c>
      <c r="BM273" s="86">
        <f t="shared" si="76"/>
        <v>0</v>
      </c>
    </row>
    <row r="274" spans="1:65" x14ac:dyDescent="0.3">
      <c r="A274" s="57">
        <v>6406482</v>
      </c>
      <c r="B274" s="12" t="s">
        <v>412</v>
      </c>
      <c r="C274" s="58" t="s">
        <v>107</v>
      </c>
      <c r="D274" s="58" t="s">
        <v>115</v>
      </c>
      <c r="E274" s="58"/>
      <c r="F274" s="58">
        <v>9645285</v>
      </c>
      <c r="G274" s="58">
        <f t="shared" si="64"/>
        <v>2485915</v>
      </c>
      <c r="H274" s="58">
        <f t="shared" si="65"/>
        <v>0</v>
      </c>
      <c r="I274" s="58" t="e">
        <v>#N/A</v>
      </c>
      <c r="J274" s="58">
        <v>302846</v>
      </c>
      <c r="K274" s="58">
        <v>0</v>
      </c>
      <c r="L274" s="58">
        <v>2549336</v>
      </c>
      <c r="M274" s="58">
        <v>7159370</v>
      </c>
      <c r="N274" s="58">
        <f>VLOOKUP(AD274,'tabla ingresos'!$A$3:$D$15,4,FALSE)</f>
        <v>1000000</v>
      </c>
      <c r="O274" s="58">
        <v>0</v>
      </c>
      <c r="P274" s="58">
        <v>0</v>
      </c>
      <c r="Q274" s="58">
        <v>0</v>
      </c>
      <c r="R274" s="12">
        <v>76520</v>
      </c>
      <c r="S274" s="12" t="s">
        <v>87</v>
      </c>
      <c r="T274" s="12" t="s">
        <v>89</v>
      </c>
      <c r="U274" s="12" t="s">
        <v>10</v>
      </c>
      <c r="V274" s="12">
        <v>4</v>
      </c>
      <c r="W274" s="12">
        <v>0</v>
      </c>
      <c r="X274" s="12">
        <v>0</v>
      </c>
      <c r="Y274" s="59">
        <v>21.895890410958906</v>
      </c>
      <c r="Z274" s="59">
        <v>41.939726027397263</v>
      </c>
      <c r="AA274" s="12">
        <v>1</v>
      </c>
      <c r="AB274" s="12">
        <v>2</v>
      </c>
      <c r="AC274" s="12">
        <v>2</v>
      </c>
      <c r="AD274" s="12">
        <v>2</v>
      </c>
      <c r="AE274" s="12">
        <v>4</v>
      </c>
      <c r="AF274" s="58" t="s">
        <v>91</v>
      </c>
      <c r="AG274" s="66">
        <f t="shared" si="66"/>
        <v>0.20189733333333335</v>
      </c>
      <c r="AH274" s="67">
        <f t="shared" si="67"/>
        <v>6.4301899999999996</v>
      </c>
      <c r="AI274" s="67">
        <f t="shared" si="68"/>
        <v>4.7729133333333333</v>
      </c>
      <c r="AJ274" s="67">
        <f t="shared" si="69"/>
        <v>1.6572766666666667</v>
      </c>
      <c r="AK274" s="67">
        <f t="shared" si="70"/>
        <v>0</v>
      </c>
      <c r="AL274" s="67">
        <f t="shared" si="71"/>
        <v>0</v>
      </c>
      <c r="AM274" s="59">
        <f>VLOOKUP(AG274,'SCORE TALLER'!$AC$2:$AD$10,2,TRUE)*AM$2</f>
        <v>0</v>
      </c>
      <c r="AN274" s="59">
        <f>VLOOKUP(AD274,'SCORE TALLER'!$W$2:$X$10,2,TRUE)*AN$2</f>
        <v>0.32</v>
      </c>
      <c r="AO274" s="59">
        <f>VLOOKUP(AB274,'SCORE TALLER'!$S$2:$T$10,2,FALSE)*AO$2</f>
        <v>0.04</v>
      </c>
      <c r="AP274" s="59">
        <f>VLOOKUP(AH274,'SCORE TALLER'!$AE$2:$AF$10,2,TRUE)*AP$2</f>
        <v>0.08</v>
      </c>
      <c r="AQ274" s="59">
        <f>VLOOKUP(AI274,'SCORE TALLER'!$AG$2:$AH$10,2,TRUE)*AQ$2</f>
        <v>0.08</v>
      </c>
      <c r="AR274" s="59">
        <f>VLOOKUP(AC274,'SCORE TALLER'!$U$2:$V$10,2,FALSE)*AR$2</f>
        <v>0.04</v>
      </c>
      <c r="AS274" s="59">
        <f>VLOOKUP(AE274,'SCORE TALLER'!$Y$2:$Z$10,2,FALSE)*AS$2</f>
        <v>0.05</v>
      </c>
      <c r="AT274" s="59">
        <f>VLOOKUP(Z274,'SCORE TALLER'!$O$2:$P$10,2,TRUE)*AT$2</f>
        <v>0.03</v>
      </c>
      <c r="AU274" s="59">
        <f>VLOOKUP(S274,'SCORE TALLER'!$A$2:$B$10,2,FALSE)*AU$2</f>
        <v>0.15000000000000002</v>
      </c>
      <c r="AV274" s="59">
        <f>VLOOKUP(AJ274,'SCORE TALLER'!$AI$2:$AJ$10,2,TRUE)*AV$2</f>
        <v>0.2</v>
      </c>
      <c r="AW274" s="59">
        <f>VLOOKUP(AK274,'SCORE TALLER'!$AK$2:$AL$10,2,TRUE)*AW$2</f>
        <v>0.25</v>
      </c>
      <c r="AX274" s="59">
        <f>VLOOKUP(T274,'SCORE TALLER'!$C$2:$D$10,2,FALSE)*AX$2</f>
        <v>0</v>
      </c>
      <c r="AY274" s="59">
        <f>VLOOKUP(W274,'SCORE TALLER'!$I$2:$J$10,2,TRUE)*AY$2</f>
        <v>0</v>
      </c>
      <c r="AZ274" s="59">
        <f>VLOOKUP(X274,'SCORE TALLER'!$K$2:$L$10,2,TRUE)*AZ$2</f>
        <v>0</v>
      </c>
      <c r="BA274" s="59">
        <f>VLOOKUP(U274,'SCORE TALLER'!$E$2:$F$10,2,FALSE)*BA$2</f>
        <v>0</v>
      </c>
      <c r="BB274" s="59">
        <f>VLOOKUP(Y274,'SCORE TALLER'!$M$2:$N$10,2,TRUE)*BB$2</f>
        <v>0</v>
      </c>
      <c r="BC274" s="59">
        <f>VLOOKUP(AA274,'SCORE TALLER'!$Q$2:$R$10,2,FALSE)*BC$2</f>
        <v>0.05</v>
      </c>
      <c r="BD274" s="59">
        <f>VLOOKUP(V274,'SCORE TALLER'!$G$2:$H$10,2,FALSE)*BD$2</f>
        <v>0</v>
      </c>
      <c r="BE274" s="59">
        <f>VLOOKUP(AF274,'SCORE TALLER'!$AA$2:$AB$10,2,FALSE)*BE$2</f>
        <v>0.30000000000000004</v>
      </c>
      <c r="BF274" s="59">
        <f>VLOOKUP(AL274,'SCORE TALLER'!$AM$2:$AN$10,2,TRUE)*BF$2</f>
        <v>0</v>
      </c>
      <c r="BG274" s="67">
        <f t="shared" si="72"/>
        <v>1.5900000000000003</v>
      </c>
      <c r="BH274" s="67" t="str">
        <f>VLOOKUP(BG274,'SCORE TALLER'!$AP$2:$AQ$7,2,TRUE)</f>
        <v>2. Normal</v>
      </c>
      <c r="BI274" s="67" t="str">
        <f t="shared" si="74"/>
        <v>LBZ</v>
      </c>
      <c r="BJ274" s="67" t="str">
        <f t="shared" si="74"/>
        <v>A</v>
      </c>
      <c r="BK274" s="67" t="str">
        <f t="shared" si="75"/>
        <v>SIN</v>
      </c>
      <c r="BL274" s="86">
        <f t="shared" si="73"/>
        <v>0</v>
      </c>
      <c r="BM274" s="86">
        <f t="shared" si="76"/>
        <v>0</v>
      </c>
    </row>
    <row r="275" spans="1:65" x14ac:dyDescent="0.3">
      <c r="A275" s="57">
        <v>4044204</v>
      </c>
      <c r="B275" s="12" t="s">
        <v>413</v>
      </c>
      <c r="C275" s="58" t="s">
        <v>107</v>
      </c>
      <c r="D275" s="58" t="s">
        <v>30</v>
      </c>
      <c r="E275" s="58"/>
      <c r="F275" s="58">
        <v>13432810</v>
      </c>
      <c r="G275" s="58">
        <f t="shared" si="64"/>
        <v>6296922</v>
      </c>
      <c r="H275" s="58">
        <f t="shared" si="65"/>
        <v>1107838</v>
      </c>
      <c r="I275" s="58" t="e">
        <v>#N/A</v>
      </c>
      <c r="J275" s="58">
        <v>449180</v>
      </c>
      <c r="K275" s="58">
        <v>0</v>
      </c>
      <c r="L275" s="58">
        <v>5189084</v>
      </c>
      <c r="M275" s="58">
        <v>7135888</v>
      </c>
      <c r="N275" s="58">
        <f>VLOOKUP(AD275,'tabla ingresos'!$A$3:$D$15,4,FALSE)</f>
        <v>1000000</v>
      </c>
      <c r="O275" s="58">
        <v>0</v>
      </c>
      <c r="P275" s="58">
        <v>0</v>
      </c>
      <c r="Q275" s="58">
        <v>0</v>
      </c>
      <c r="R275" s="12">
        <v>76130</v>
      </c>
      <c r="S275" s="12" t="s">
        <v>87</v>
      </c>
      <c r="T275" s="12" t="s">
        <v>89</v>
      </c>
      <c r="U275" s="12" t="s">
        <v>10</v>
      </c>
      <c r="V275" s="12">
        <v>4</v>
      </c>
      <c r="W275" s="12">
        <v>0</v>
      </c>
      <c r="X275" s="12">
        <v>0</v>
      </c>
      <c r="Y275" s="59">
        <v>12.693150684931506</v>
      </c>
      <c r="Z275" s="59">
        <v>40.671232876712331</v>
      </c>
      <c r="AA275" s="12">
        <v>1</v>
      </c>
      <c r="AB275" s="12">
        <v>1</v>
      </c>
      <c r="AC275" s="12">
        <v>2</v>
      </c>
      <c r="AD275" s="12">
        <v>2</v>
      </c>
      <c r="AE275" s="12">
        <v>4</v>
      </c>
      <c r="AF275" s="58" t="s">
        <v>91</v>
      </c>
      <c r="AG275" s="66">
        <f t="shared" si="66"/>
        <v>0.29945333333333335</v>
      </c>
      <c r="AH275" s="67">
        <f t="shared" si="67"/>
        <v>8.9552066666666672</v>
      </c>
      <c r="AI275" s="67">
        <f t="shared" si="68"/>
        <v>4.757258666666667</v>
      </c>
      <c r="AJ275" s="67">
        <f t="shared" si="69"/>
        <v>4.1979480000000002</v>
      </c>
      <c r="AK275" s="67">
        <f t="shared" si="70"/>
        <v>0.7385586666666667</v>
      </c>
      <c r="AL275" s="67">
        <f t="shared" si="71"/>
        <v>0</v>
      </c>
      <c r="AM275" s="59">
        <f>VLOOKUP(AG275,'SCORE TALLER'!$AC$2:$AD$10,2,TRUE)*AM$2</f>
        <v>0</v>
      </c>
      <c r="AN275" s="59">
        <f>VLOOKUP(AD275,'SCORE TALLER'!$W$2:$X$10,2,TRUE)*AN$2</f>
        <v>0.32</v>
      </c>
      <c r="AO275" s="59">
        <f>VLOOKUP(AB275,'SCORE TALLER'!$S$2:$T$10,2,FALSE)*AO$2</f>
        <v>0.05</v>
      </c>
      <c r="AP275" s="59">
        <f>VLOOKUP(AH275,'SCORE TALLER'!$AE$2:$AF$10,2,TRUE)*AP$2</f>
        <v>0.08</v>
      </c>
      <c r="AQ275" s="59">
        <f>VLOOKUP(AI275,'SCORE TALLER'!$AG$2:$AH$10,2,TRUE)*AQ$2</f>
        <v>0.08</v>
      </c>
      <c r="AR275" s="59">
        <f>VLOOKUP(AC275,'SCORE TALLER'!$U$2:$V$10,2,FALSE)*AR$2</f>
        <v>0.04</v>
      </c>
      <c r="AS275" s="59">
        <f>VLOOKUP(AE275,'SCORE TALLER'!$Y$2:$Z$10,2,FALSE)*AS$2</f>
        <v>0.05</v>
      </c>
      <c r="AT275" s="59">
        <f>VLOOKUP(Z275,'SCORE TALLER'!$O$2:$P$10,2,TRUE)*AT$2</f>
        <v>0.03</v>
      </c>
      <c r="AU275" s="59">
        <f>VLOOKUP(S275,'SCORE TALLER'!$A$2:$B$10,2,FALSE)*AU$2</f>
        <v>0.15000000000000002</v>
      </c>
      <c r="AV275" s="59">
        <f>VLOOKUP(AJ275,'SCORE TALLER'!$AI$2:$AJ$10,2,TRUE)*AV$2</f>
        <v>0.05</v>
      </c>
      <c r="AW275" s="59">
        <f>VLOOKUP(AK275,'SCORE TALLER'!$AK$2:$AL$10,2,TRUE)*AW$2</f>
        <v>0.25</v>
      </c>
      <c r="AX275" s="59">
        <f>VLOOKUP(T275,'SCORE TALLER'!$C$2:$D$10,2,FALSE)*AX$2</f>
        <v>0</v>
      </c>
      <c r="AY275" s="59">
        <f>VLOOKUP(W275,'SCORE TALLER'!$I$2:$J$10,2,TRUE)*AY$2</f>
        <v>0</v>
      </c>
      <c r="AZ275" s="59">
        <f>VLOOKUP(X275,'SCORE TALLER'!$K$2:$L$10,2,TRUE)*AZ$2</f>
        <v>0</v>
      </c>
      <c r="BA275" s="59">
        <f>VLOOKUP(U275,'SCORE TALLER'!$E$2:$F$10,2,FALSE)*BA$2</f>
        <v>0</v>
      </c>
      <c r="BB275" s="59">
        <f>VLOOKUP(Y275,'SCORE TALLER'!$M$2:$N$10,2,TRUE)*BB$2</f>
        <v>0</v>
      </c>
      <c r="BC275" s="59">
        <f>VLOOKUP(AA275,'SCORE TALLER'!$Q$2:$R$10,2,FALSE)*BC$2</f>
        <v>0.05</v>
      </c>
      <c r="BD275" s="59">
        <f>VLOOKUP(V275,'SCORE TALLER'!$G$2:$H$10,2,FALSE)*BD$2</f>
        <v>0</v>
      </c>
      <c r="BE275" s="59">
        <f>VLOOKUP(AF275,'SCORE TALLER'!$AA$2:$AB$10,2,FALSE)*BE$2</f>
        <v>0.30000000000000004</v>
      </c>
      <c r="BF275" s="59">
        <f>VLOOKUP(AL275,'SCORE TALLER'!$AM$2:$AN$10,2,TRUE)*BF$2</f>
        <v>0</v>
      </c>
      <c r="BG275" s="67">
        <f t="shared" si="72"/>
        <v>1.4500000000000002</v>
      </c>
      <c r="BH275" s="67" t="str">
        <f>VLOOKUP(BG275,'SCORE TALLER'!$AP$2:$AQ$7,2,TRUE)</f>
        <v>2. Normal</v>
      </c>
      <c r="BI275" s="67" t="str">
        <f t="shared" si="74"/>
        <v>LBZ</v>
      </c>
      <c r="BJ275" s="67" t="str">
        <f t="shared" si="74"/>
        <v>A</v>
      </c>
      <c r="BK275" s="67" t="str">
        <f t="shared" si="75"/>
        <v>SIN</v>
      </c>
      <c r="BL275" s="86">
        <f t="shared" si="73"/>
        <v>1107838</v>
      </c>
      <c r="BM275" s="86">
        <f t="shared" si="76"/>
        <v>0</v>
      </c>
    </row>
    <row r="276" spans="1:65" x14ac:dyDescent="0.3">
      <c r="A276" s="57">
        <v>4480240</v>
      </c>
      <c r="B276" s="12" t="s">
        <v>414</v>
      </c>
      <c r="C276" s="58" t="s">
        <v>105</v>
      </c>
      <c r="D276" s="58" t="s">
        <v>116</v>
      </c>
      <c r="E276" s="58"/>
      <c r="F276" s="58">
        <v>26500082</v>
      </c>
      <c r="G276" s="58">
        <f t="shared" si="64"/>
        <v>19504591</v>
      </c>
      <c r="H276" s="58">
        <f t="shared" si="65"/>
        <v>0</v>
      </c>
      <c r="I276" s="58">
        <v>26500000</v>
      </c>
      <c r="J276" s="58">
        <v>544558</v>
      </c>
      <c r="K276" s="58">
        <v>0</v>
      </c>
      <c r="L276" s="58">
        <v>20000000</v>
      </c>
      <c r="M276" s="58">
        <v>6995491</v>
      </c>
      <c r="N276" s="58">
        <f>VLOOKUP(AD276,'tabla ingresos'!$A$3:$D$15,4,FALSE)</f>
        <v>1000000</v>
      </c>
      <c r="O276" s="58">
        <v>117698.55779339446</v>
      </c>
      <c r="P276" s="58">
        <v>3000000</v>
      </c>
      <c r="Q276" s="58">
        <v>0</v>
      </c>
      <c r="R276" s="12">
        <v>76130</v>
      </c>
      <c r="S276" s="12" t="s">
        <v>85</v>
      </c>
      <c r="T276" s="12" t="s">
        <v>89</v>
      </c>
      <c r="U276" s="12" t="s">
        <v>10</v>
      </c>
      <c r="V276" s="12">
        <v>4</v>
      </c>
      <c r="W276" s="12">
        <v>0</v>
      </c>
      <c r="X276" s="12">
        <v>0</v>
      </c>
      <c r="Y276" s="59">
        <v>10.252054794520548</v>
      </c>
      <c r="Z276" s="59">
        <v>40.994520547945207</v>
      </c>
      <c r="AA276" s="12">
        <v>1</v>
      </c>
      <c r="AB276" s="12">
        <v>2</v>
      </c>
      <c r="AC276" s="12">
        <v>2</v>
      </c>
      <c r="AD276" s="12">
        <v>2</v>
      </c>
      <c r="AE276" s="12">
        <v>1</v>
      </c>
      <c r="AF276" s="58" t="s">
        <v>10</v>
      </c>
      <c r="AG276" s="66">
        <f t="shared" si="66"/>
        <v>0.44150437186226293</v>
      </c>
      <c r="AH276" s="67">
        <f t="shared" si="67"/>
        <v>19.666721333333335</v>
      </c>
      <c r="AI276" s="67">
        <f t="shared" si="68"/>
        <v>4.6636606666666669</v>
      </c>
      <c r="AJ276" s="67">
        <f t="shared" si="69"/>
        <v>13.003060666666666</v>
      </c>
      <c r="AK276" s="67">
        <f t="shared" si="70"/>
        <v>0</v>
      </c>
      <c r="AL276" s="67">
        <f t="shared" si="71"/>
        <v>0</v>
      </c>
      <c r="AM276" s="59">
        <f>VLOOKUP(AG276,'SCORE TALLER'!$AC$2:$AD$10,2,TRUE)*AM$2</f>
        <v>0</v>
      </c>
      <c r="AN276" s="59">
        <f>VLOOKUP(AD276,'SCORE TALLER'!$W$2:$X$10,2,TRUE)*AN$2</f>
        <v>0.32</v>
      </c>
      <c r="AO276" s="59">
        <f>VLOOKUP(AB276,'SCORE TALLER'!$S$2:$T$10,2,FALSE)*AO$2</f>
        <v>0.04</v>
      </c>
      <c r="AP276" s="59">
        <f>VLOOKUP(AH276,'SCORE TALLER'!$AE$2:$AF$10,2,TRUE)*AP$2</f>
        <v>0.24</v>
      </c>
      <c r="AQ276" s="59">
        <f>VLOOKUP(AI276,'SCORE TALLER'!$AG$2:$AH$10,2,TRUE)*AQ$2</f>
        <v>0.08</v>
      </c>
      <c r="AR276" s="59">
        <f>VLOOKUP(AC276,'SCORE TALLER'!$U$2:$V$10,2,FALSE)*AR$2</f>
        <v>0.04</v>
      </c>
      <c r="AS276" s="59">
        <f>VLOOKUP(AE276,'SCORE TALLER'!$Y$2:$Z$10,2,FALSE)*AS$2</f>
        <v>0.03</v>
      </c>
      <c r="AT276" s="59">
        <f>VLOOKUP(Z276,'SCORE TALLER'!$O$2:$P$10,2,TRUE)*AT$2</f>
        <v>0.03</v>
      </c>
      <c r="AU276" s="59">
        <f>VLOOKUP(S276,'SCORE TALLER'!$A$2:$B$10,2,FALSE)*AU$2</f>
        <v>0</v>
      </c>
      <c r="AV276" s="59">
        <f>VLOOKUP(AJ276,'SCORE TALLER'!$AI$2:$AJ$10,2,TRUE)*AV$2</f>
        <v>0</v>
      </c>
      <c r="AW276" s="59">
        <f>VLOOKUP(AK276,'SCORE TALLER'!$AK$2:$AL$10,2,TRUE)*AW$2</f>
        <v>0.25</v>
      </c>
      <c r="AX276" s="59">
        <f>VLOOKUP(T276,'SCORE TALLER'!$C$2:$D$10,2,FALSE)*AX$2</f>
        <v>0</v>
      </c>
      <c r="AY276" s="59">
        <f>VLOOKUP(W276,'SCORE TALLER'!$I$2:$J$10,2,TRUE)*AY$2</f>
        <v>0</v>
      </c>
      <c r="AZ276" s="59">
        <f>VLOOKUP(X276,'SCORE TALLER'!$K$2:$L$10,2,TRUE)*AZ$2</f>
        <v>0</v>
      </c>
      <c r="BA276" s="59">
        <f>VLOOKUP(U276,'SCORE TALLER'!$E$2:$F$10,2,FALSE)*BA$2</f>
        <v>0</v>
      </c>
      <c r="BB276" s="59">
        <f>VLOOKUP(Y276,'SCORE TALLER'!$M$2:$N$10,2,TRUE)*BB$2</f>
        <v>0</v>
      </c>
      <c r="BC276" s="59">
        <f>VLOOKUP(AA276,'SCORE TALLER'!$Q$2:$R$10,2,FALSE)*BC$2</f>
        <v>0.05</v>
      </c>
      <c r="BD276" s="59">
        <f>VLOOKUP(V276,'SCORE TALLER'!$G$2:$H$10,2,FALSE)*BD$2</f>
        <v>0</v>
      </c>
      <c r="BE276" s="59">
        <f>VLOOKUP(AF276,'SCORE TALLER'!$AA$2:$AB$10,2,FALSE)*BE$2</f>
        <v>0</v>
      </c>
      <c r="BF276" s="59">
        <f>VLOOKUP(AL276,'SCORE TALLER'!$AM$2:$AN$10,2,TRUE)*BF$2</f>
        <v>0</v>
      </c>
      <c r="BG276" s="67">
        <f t="shared" si="72"/>
        <v>1.08</v>
      </c>
      <c r="BH276" s="67" t="str">
        <f>VLOOKUP(BG276,'SCORE TALLER'!$AP$2:$AQ$7,2,TRUE)</f>
        <v>2. Normal</v>
      </c>
      <c r="BI276" s="67" t="str">
        <f t="shared" si="74"/>
        <v>LBZ</v>
      </c>
      <c r="BJ276" s="67" t="str">
        <f t="shared" si="74"/>
        <v>A</v>
      </c>
      <c r="BK276" s="67" t="str">
        <f t="shared" si="75"/>
        <v>A</v>
      </c>
      <c r="BL276" s="86">
        <f t="shared" si="73"/>
        <v>0</v>
      </c>
      <c r="BM276" s="86">
        <f t="shared" si="76"/>
        <v>0</v>
      </c>
    </row>
    <row r="277" spans="1:65" x14ac:dyDescent="0.3">
      <c r="A277" s="57">
        <v>20440646</v>
      </c>
      <c r="B277" s="12" t="s">
        <v>415</v>
      </c>
      <c r="C277" s="58" t="s">
        <v>107</v>
      </c>
      <c r="D277" s="58" t="s">
        <v>30</v>
      </c>
      <c r="E277" s="58">
        <v>1096854</v>
      </c>
      <c r="F277" s="58">
        <v>11326167</v>
      </c>
      <c r="G277" s="58">
        <f t="shared" si="64"/>
        <v>5468571</v>
      </c>
      <c r="H277" s="58">
        <f t="shared" si="65"/>
        <v>518571</v>
      </c>
      <c r="I277" s="58" t="e">
        <v>#N/A</v>
      </c>
      <c r="J277" s="58">
        <v>504170</v>
      </c>
      <c r="K277" s="58">
        <v>0</v>
      </c>
      <c r="L277" s="58">
        <v>4950000</v>
      </c>
      <c r="M277" s="58">
        <v>5857596</v>
      </c>
      <c r="N277" s="58">
        <f>VLOOKUP(AD277,'tabla ingresos'!$A$3:$D$15,4,FALSE)</f>
        <v>1000000</v>
      </c>
      <c r="O277" s="58">
        <v>0</v>
      </c>
      <c r="P277" s="58">
        <v>0</v>
      </c>
      <c r="Q277" s="58">
        <v>0</v>
      </c>
      <c r="R277" s="12">
        <v>76130</v>
      </c>
      <c r="S277" s="12" t="s">
        <v>87</v>
      </c>
      <c r="T277" s="12" t="s">
        <v>89</v>
      </c>
      <c r="U277" s="12" t="s">
        <v>10</v>
      </c>
      <c r="V277" s="12">
        <v>4</v>
      </c>
      <c r="W277" s="12">
        <v>0</v>
      </c>
      <c r="X277" s="12">
        <v>0</v>
      </c>
      <c r="Y277" s="59">
        <v>4.7972602739726025</v>
      </c>
      <c r="Z277" s="59">
        <v>33.753424657534246</v>
      </c>
      <c r="AA277" s="12">
        <v>2</v>
      </c>
      <c r="AB277" s="12">
        <v>0</v>
      </c>
      <c r="AC277" s="12">
        <v>1</v>
      </c>
      <c r="AD277" s="12">
        <v>2</v>
      </c>
      <c r="AE277" s="12">
        <v>1</v>
      </c>
      <c r="AF277" s="58" t="s">
        <v>91</v>
      </c>
      <c r="AG277" s="66">
        <f t="shared" si="66"/>
        <v>0.33611333333333332</v>
      </c>
      <c r="AH277" s="67">
        <f t="shared" si="67"/>
        <v>7.5507780000000002</v>
      </c>
      <c r="AI277" s="67">
        <f t="shared" si="68"/>
        <v>4.6363000000000003</v>
      </c>
      <c r="AJ277" s="67">
        <f t="shared" si="69"/>
        <v>3.6457139999999999</v>
      </c>
      <c r="AK277" s="67">
        <f t="shared" si="70"/>
        <v>0.34571400000000002</v>
      </c>
      <c r="AL277" s="67">
        <f t="shared" si="71"/>
        <v>0</v>
      </c>
      <c r="AM277" s="59">
        <f>VLOOKUP(AG277,'SCORE TALLER'!$AC$2:$AD$10,2,TRUE)*AM$2</f>
        <v>0</v>
      </c>
      <c r="AN277" s="59">
        <f>VLOOKUP(AD277,'SCORE TALLER'!$W$2:$X$10,2,TRUE)*AN$2</f>
        <v>0.32</v>
      </c>
      <c r="AO277" s="59">
        <f>VLOOKUP(AB277,'SCORE TALLER'!$S$2:$T$10,2,FALSE)*AO$2</f>
        <v>0.05</v>
      </c>
      <c r="AP277" s="59">
        <f>VLOOKUP(AH277,'SCORE TALLER'!$AE$2:$AF$10,2,TRUE)*AP$2</f>
        <v>0.08</v>
      </c>
      <c r="AQ277" s="59">
        <f>VLOOKUP(AI277,'SCORE TALLER'!$AG$2:$AH$10,2,TRUE)*AQ$2</f>
        <v>0.08</v>
      </c>
      <c r="AR277" s="59">
        <f>VLOOKUP(AC277,'SCORE TALLER'!$U$2:$V$10,2,FALSE)*AR$2</f>
        <v>0.05</v>
      </c>
      <c r="AS277" s="59">
        <f>VLOOKUP(AE277,'SCORE TALLER'!$Y$2:$Z$10,2,FALSE)*AS$2</f>
        <v>0.03</v>
      </c>
      <c r="AT277" s="59">
        <f>VLOOKUP(Z277,'SCORE TALLER'!$O$2:$P$10,2,TRUE)*AT$2</f>
        <v>0.04</v>
      </c>
      <c r="AU277" s="59">
        <f>VLOOKUP(S277,'SCORE TALLER'!$A$2:$B$10,2,FALSE)*AU$2</f>
        <v>0.15000000000000002</v>
      </c>
      <c r="AV277" s="59">
        <f>VLOOKUP(AJ277,'SCORE TALLER'!$AI$2:$AJ$10,2,TRUE)*AV$2</f>
        <v>0.1</v>
      </c>
      <c r="AW277" s="59">
        <f>VLOOKUP(AK277,'SCORE TALLER'!$AK$2:$AL$10,2,TRUE)*AW$2</f>
        <v>0.25</v>
      </c>
      <c r="AX277" s="59">
        <f>VLOOKUP(T277,'SCORE TALLER'!$C$2:$D$10,2,FALSE)*AX$2</f>
        <v>0</v>
      </c>
      <c r="AY277" s="59">
        <f>VLOOKUP(W277,'SCORE TALLER'!$I$2:$J$10,2,TRUE)*AY$2</f>
        <v>0</v>
      </c>
      <c r="AZ277" s="59">
        <f>VLOOKUP(X277,'SCORE TALLER'!$K$2:$L$10,2,TRUE)*AZ$2</f>
        <v>0</v>
      </c>
      <c r="BA277" s="59">
        <f>VLOOKUP(U277,'SCORE TALLER'!$E$2:$F$10,2,FALSE)*BA$2</f>
        <v>0</v>
      </c>
      <c r="BB277" s="59">
        <f>VLOOKUP(Y277,'SCORE TALLER'!$M$2:$N$10,2,TRUE)*BB$2</f>
        <v>0.03</v>
      </c>
      <c r="BC277" s="59">
        <f>VLOOKUP(AA277,'SCORE TALLER'!$Q$2:$R$10,2,FALSE)*BC$2</f>
        <v>0</v>
      </c>
      <c r="BD277" s="59">
        <f>VLOOKUP(V277,'SCORE TALLER'!$G$2:$H$10,2,FALSE)*BD$2</f>
        <v>0</v>
      </c>
      <c r="BE277" s="59">
        <f>VLOOKUP(AF277,'SCORE TALLER'!$AA$2:$AB$10,2,FALSE)*BE$2</f>
        <v>0.30000000000000004</v>
      </c>
      <c r="BF277" s="59">
        <f>VLOOKUP(AL277,'SCORE TALLER'!$AM$2:$AN$10,2,TRUE)*BF$2</f>
        <v>0</v>
      </c>
      <c r="BG277" s="67">
        <f t="shared" si="72"/>
        <v>1.4800000000000002</v>
      </c>
      <c r="BH277" s="67" t="str">
        <f>VLOOKUP(BG277,'SCORE TALLER'!$AP$2:$AQ$7,2,TRUE)</f>
        <v>2. Normal</v>
      </c>
      <c r="BI277" s="67" t="str">
        <f t="shared" si="74"/>
        <v>LBZ</v>
      </c>
      <c r="BJ277" s="67" t="str">
        <f t="shared" si="74"/>
        <v>A</v>
      </c>
      <c r="BK277" s="67" t="str">
        <f t="shared" si="75"/>
        <v>SIN</v>
      </c>
      <c r="BL277" s="86">
        <f t="shared" si="73"/>
        <v>518571</v>
      </c>
      <c r="BM277" s="86">
        <f t="shared" si="76"/>
        <v>0</v>
      </c>
    </row>
    <row r="278" spans="1:65" x14ac:dyDescent="0.3">
      <c r="A278" s="57">
        <v>4426624</v>
      </c>
      <c r="B278" s="12" t="s">
        <v>416</v>
      </c>
      <c r="C278" s="58" t="s">
        <v>105</v>
      </c>
      <c r="D278" s="58" t="s">
        <v>115</v>
      </c>
      <c r="E278" s="58">
        <v>1233655</v>
      </c>
      <c r="F278" s="58">
        <v>9585373</v>
      </c>
      <c r="G278" s="58">
        <f t="shared" si="64"/>
        <v>4020236</v>
      </c>
      <c r="H278" s="58">
        <f t="shared" si="65"/>
        <v>4020236</v>
      </c>
      <c r="I278" s="58">
        <v>9585000</v>
      </c>
      <c r="J278" s="58">
        <v>293267</v>
      </c>
      <c r="K278" s="58">
        <v>0</v>
      </c>
      <c r="L278" s="58">
        <v>0</v>
      </c>
      <c r="M278" s="58">
        <v>5565137</v>
      </c>
      <c r="N278" s="58">
        <f>VLOOKUP(AD278,'tabla ingresos'!$A$3:$D$15,4,FALSE)</f>
        <v>1000000</v>
      </c>
      <c r="O278" s="58">
        <v>436144.77385540912</v>
      </c>
      <c r="P278" s="58">
        <v>43001000</v>
      </c>
      <c r="Q278" s="58">
        <v>0</v>
      </c>
      <c r="R278" s="12">
        <v>76130</v>
      </c>
      <c r="S278" s="12" t="s">
        <v>88</v>
      </c>
      <c r="T278" s="12" t="s">
        <v>89</v>
      </c>
      <c r="U278" s="12" t="s">
        <v>10</v>
      </c>
      <c r="V278" s="12">
        <v>4</v>
      </c>
      <c r="W278" s="12">
        <v>0</v>
      </c>
      <c r="X278" s="12">
        <v>0</v>
      </c>
      <c r="Y278" s="59">
        <v>7.3863013698630136</v>
      </c>
      <c r="Z278" s="59">
        <v>47.104109589041094</v>
      </c>
      <c r="AA278" s="12">
        <v>1</v>
      </c>
      <c r="AB278" s="12">
        <v>0</v>
      </c>
      <c r="AC278" s="12">
        <v>1</v>
      </c>
      <c r="AD278" s="12">
        <v>2</v>
      </c>
      <c r="AE278" s="12">
        <v>2</v>
      </c>
      <c r="AF278" s="58" t="s">
        <v>10</v>
      </c>
      <c r="AG278" s="66">
        <f t="shared" si="66"/>
        <v>0.4862745159036061</v>
      </c>
      <c r="AH278" s="67">
        <f t="shared" si="67"/>
        <v>35.057581999999996</v>
      </c>
      <c r="AI278" s="67">
        <f t="shared" si="68"/>
        <v>4.5325280000000001</v>
      </c>
      <c r="AJ278" s="67">
        <f t="shared" si="69"/>
        <v>2.6801573333333333</v>
      </c>
      <c r="AK278" s="67">
        <f t="shared" si="70"/>
        <v>2.6801573333333333</v>
      </c>
      <c r="AL278" s="67">
        <f t="shared" si="71"/>
        <v>0</v>
      </c>
      <c r="AM278" s="59">
        <f>VLOOKUP(AG278,'SCORE TALLER'!$AC$2:$AD$10,2,TRUE)*AM$2</f>
        <v>0</v>
      </c>
      <c r="AN278" s="59">
        <f>VLOOKUP(AD278,'SCORE TALLER'!$W$2:$X$10,2,TRUE)*AN$2</f>
        <v>0.32</v>
      </c>
      <c r="AO278" s="59">
        <f>VLOOKUP(AB278,'SCORE TALLER'!$S$2:$T$10,2,FALSE)*AO$2</f>
        <v>0.05</v>
      </c>
      <c r="AP278" s="59">
        <f>VLOOKUP(AH278,'SCORE TALLER'!$AE$2:$AF$10,2,TRUE)*AP$2</f>
        <v>0.4</v>
      </c>
      <c r="AQ278" s="59">
        <f>VLOOKUP(AI278,'SCORE TALLER'!$AG$2:$AH$10,2,TRUE)*AQ$2</f>
        <v>0.08</v>
      </c>
      <c r="AR278" s="59">
        <f>VLOOKUP(AC278,'SCORE TALLER'!$U$2:$V$10,2,FALSE)*AR$2</f>
        <v>0.05</v>
      </c>
      <c r="AS278" s="59">
        <f>VLOOKUP(AE278,'SCORE TALLER'!$Y$2:$Z$10,2,FALSE)*AS$2</f>
        <v>0.01</v>
      </c>
      <c r="AT278" s="59">
        <f>VLOOKUP(Z278,'SCORE TALLER'!$O$2:$P$10,2,TRUE)*AT$2</f>
        <v>0.02</v>
      </c>
      <c r="AU278" s="59">
        <f>VLOOKUP(S278,'SCORE TALLER'!$A$2:$B$10,2,FALSE)*AU$2</f>
        <v>0.25</v>
      </c>
      <c r="AV278" s="59">
        <f>VLOOKUP(AJ278,'SCORE TALLER'!$AI$2:$AJ$10,2,TRUE)*AV$2</f>
        <v>0.15000000000000002</v>
      </c>
      <c r="AW278" s="59">
        <f>VLOOKUP(AK278,'SCORE TALLER'!$AK$2:$AL$10,2,TRUE)*AW$2</f>
        <v>0.15000000000000002</v>
      </c>
      <c r="AX278" s="59">
        <f>VLOOKUP(T278,'SCORE TALLER'!$C$2:$D$10,2,FALSE)*AX$2</f>
        <v>0</v>
      </c>
      <c r="AY278" s="59">
        <f>VLOOKUP(W278,'SCORE TALLER'!$I$2:$J$10,2,TRUE)*AY$2</f>
        <v>0</v>
      </c>
      <c r="AZ278" s="59">
        <f>VLOOKUP(X278,'SCORE TALLER'!$K$2:$L$10,2,TRUE)*AZ$2</f>
        <v>0</v>
      </c>
      <c r="BA278" s="59">
        <f>VLOOKUP(U278,'SCORE TALLER'!$E$2:$F$10,2,FALSE)*BA$2</f>
        <v>0</v>
      </c>
      <c r="BB278" s="59">
        <f>VLOOKUP(Y278,'SCORE TALLER'!$M$2:$N$10,2,TRUE)*BB$2</f>
        <v>0.02</v>
      </c>
      <c r="BC278" s="59">
        <f>VLOOKUP(AA278,'SCORE TALLER'!$Q$2:$R$10,2,FALSE)*BC$2</f>
        <v>0.05</v>
      </c>
      <c r="BD278" s="59">
        <f>VLOOKUP(V278,'SCORE TALLER'!$G$2:$H$10,2,FALSE)*BD$2</f>
        <v>0</v>
      </c>
      <c r="BE278" s="59">
        <f>VLOOKUP(AF278,'SCORE TALLER'!$AA$2:$AB$10,2,FALSE)*BE$2</f>
        <v>0</v>
      </c>
      <c r="BF278" s="59">
        <f>VLOOKUP(AL278,'SCORE TALLER'!$AM$2:$AN$10,2,TRUE)*BF$2</f>
        <v>0</v>
      </c>
      <c r="BG278" s="67">
        <f t="shared" si="72"/>
        <v>1.55</v>
      </c>
      <c r="BH278" s="67" t="str">
        <f>VLOOKUP(BG278,'SCORE TALLER'!$AP$2:$AQ$7,2,TRUE)</f>
        <v>2. Normal</v>
      </c>
      <c r="BI278" s="67" t="str">
        <f t="shared" si="74"/>
        <v>LBZ</v>
      </c>
      <c r="BJ278" s="67" t="str">
        <f t="shared" si="74"/>
        <v>A</v>
      </c>
      <c r="BK278" s="67" t="str">
        <f t="shared" si="75"/>
        <v>A</v>
      </c>
      <c r="BL278" s="86">
        <f t="shared" si="73"/>
        <v>4020236</v>
      </c>
      <c r="BM278" s="86">
        <f t="shared" si="76"/>
        <v>0</v>
      </c>
    </row>
    <row r="279" spans="1:65" x14ac:dyDescent="0.3">
      <c r="A279" s="57">
        <v>2000240680</v>
      </c>
      <c r="B279" s="12" t="s">
        <v>417</v>
      </c>
      <c r="C279" s="58" t="s">
        <v>107</v>
      </c>
      <c r="D279" s="58" t="s">
        <v>116</v>
      </c>
      <c r="E279" s="58">
        <v>5595714</v>
      </c>
      <c r="F279" s="58">
        <v>11767844</v>
      </c>
      <c r="G279" s="58">
        <f t="shared" si="64"/>
        <v>10716160</v>
      </c>
      <c r="H279" s="58">
        <f t="shared" si="65"/>
        <v>5116160</v>
      </c>
      <c r="I279" s="58" t="e">
        <v>#N/A</v>
      </c>
      <c r="J279" s="58">
        <v>283271</v>
      </c>
      <c r="K279" s="58">
        <v>0</v>
      </c>
      <c r="L279" s="58">
        <v>5600000</v>
      </c>
      <c r="M279" s="58">
        <v>1051684</v>
      </c>
      <c r="N279" s="58">
        <f>VLOOKUP(AD279,'tabla ingresos'!$A$3:$D$15,4,FALSE)</f>
        <v>1000000</v>
      </c>
      <c r="O279" s="58">
        <v>0</v>
      </c>
      <c r="P279" s="58">
        <v>0</v>
      </c>
      <c r="Q279" s="58">
        <v>0</v>
      </c>
      <c r="R279" s="12">
        <v>11001</v>
      </c>
      <c r="S279" s="12" t="s">
        <v>87</v>
      </c>
      <c r="T279" s="12" t="s">
        <v>89</v>
      </c>
      <c r="U279" s="12" t="s">
        <v>10</v>
      </c>
      <c r="V279" s="12">
        <v>4</v>
      </c>
      <c r="W279" s="12">
        <v>0</v>
      </c>
      <c r="X279" s="12">
        <v>0</v>
      </c>
      <c r="Y279" s="59">
        <v>3.5123287671232877</v>
      </c>
      <c r="Z279" s="59">
        <v>34.821917808219176</v>
      </c>
      <c r="AA279" s="12">
        <v>2</v>
      </c>
      <c r="AB279" s="12">
        <v>0</v>
      </c>
      <c r="AC279" s="12">
        <v>1</v>
      </c>
      <c r="AD279" s="12">
        <v>2</v>
      </c>
      <c r="AE279" s="12">
        <v>2</v>
      </c>
      <c r="AF279" s="58" t="s">
        <v>91</v>
      </c>
      <c r="AG279" s="66">
        <f t="shared" si="66"/>
        <v>0.18884733333333334</v>
      </c>
      <c r="AH279" s="67">
        <f t="shared" si="67"/>
        <v>7.8452293333333332</v>
      </c>
      <c r="AI279" s="67">
        <f t="shared" si="68"/>
        <v>4.4315986666666669</v>
      </c>
      <c r="AJ279" s="67">
        <f t="shared" si="69"/>
        <v>7.1441066666666666</v>
      </c>
      <c r="AK279" s="67">
        <f t="shared" si="70"/>
        <v>3.4107733333333332</v>
      </c>
      <c r="AL279" s="67">
        <f t="shared" si="71"/>
        <v>0</v>
      </c>
      <c r="AM279" s="59">
        <f>VLOOKUP(AG279,'SCORE TALLER'!$AC$2:$AD$10,2,TRUE)*AM$2</f>
        <v>0</v>
      </c>
      <c r="AN279" s="59">
        <f>VLOOKUP(AD279,'SCORE TALLER'!$W$2:$X$10,2,TRUE)*AN$2</f>
        <v>0.32</v>
      </c>
      <c r="AO279" s="59">
        <f>VLOOKUP(AB279,'SCORE TALLER'!$S$2:$T$10,2,FALSE)*AO$2</f>
        <v>0.05</v>
      </c>
      <c r="AP279" s="59">
        <f>VLOOKUP(AH279,'SCORE TALLER'!$AE$2:$AF$10,2,TRUE)*AP$2</f>
        <v>0.08</v>
      </c>
      <c r="AQ279" s="59">
        <f>VLOOKUP(AI279,'SCORE TALLER'!$AG$2:$AH$10,2,TRUE)*AQ$2</f>
        <v>0.08</v>
      </c>
      <c r="AR279" s="59">
        <f>VLOOKUP(AC279,'SCORE TALLER'!$U$2:$V$10,2,FALSE)*AR$2</f>
        <v>0.05</v>
      </c>
      <c r="AS279" s="59">
        <f>VLOOKUP(AE279,'SCORE TALLER'!$Y$2:$Z$10,2,FALSE)*AS$2</f>
        <v>0.01</v>
      </c>
      <c r="AT279" s="59">
        <f>VLOOKUP(Z279,'SCORE TALLER'!$O$2:$P$10,2,TRUE)*AT$2</f>
        <v>0.04</v>
      </c>
      <c r="AU279" s="59">
        <f>VLOOKUP(S279,'SCORE TALLER'!$A$2:$B$10,2,FALSE)*AU$2</f>
        <v>0.15000000000000002</v>
      </c>
      <c r="AV279" s="59">
        <f>VLOOKUP(AJ279,'SCORE TALLER'!$AI$2:$AJ$10,2,TRUE)*AV$2</f>
        <v>0</v>
      </c>
      <c r="AW279" s="59">
        <f>VLOOKUP(AK279,'SCORE TALLER'!$AK$2:$AL$10,2,TRUE)*AW$2</f>
        <v>0.1</v>
      </c>
      <c r="AX279" s="59">
        <f>VLOOKUP(T279,'SCORE TALLER'!$C$2:$D$10,2,FALSE)*AX$2</f>
        <v>0</v>
      </c>
      <c r="AY279" s="59">
        <f>VLOOKUP(W279,'SCORE TALLER'!$I$2:$J$10,2,TRUE)*AY$2</f>
        <v>0</v>
      </c>
      <c r="AZ279" s="59">
        <f>VLOOKUP(X279,'SCORE TALLER'!$K$2:$L$10,2,TRUE)*AZ$2</f>
        <v>0</v>
      </c>
      <c r="BA279" s="59">
        <f>VLOOKUP(U279,'SCORE TALLER'!$E$2:$F$10,2,FALSE)*BA$2</f>
        <v>0</v>
      </c>
      <c r="BB279" s="59">
        <f>VLOOKUP(Y279,'SCORE TALLER'!$M$2:$N$10,2,TRUE)*BB$2</f>
        <v>0.04</v>
      </c>
      <c r="BC279" s="59">
        <f>VLOOKUP(AA279,'SCORE TALLER'!$Q$2:$R$10,2,FALSE)*BC$2</f>
        <v>0</v>
      </c>
      <c r="BD279" s="59">
        <f>VLOOKUP(V279,'SCORE TALLER'!$G$2:$H$10,2,FALSE)*BD$2</f>
        <v>0</v>
      </c>
      <c r="BE279" s="59">
        <f>VLOOKUP(AF279,'SCORE TALLER'!$AA$2:$AB$10,2,FALSE)*BE$2</f>
        <v>0.30000000000000004</v>
      </c>
      <c r="BF279" s="59">
        <f>VLOOKUP(AL279,'SCORE TALLER'!$AM$2:$AN$10,2,TRUE)*BF$2</f>
        <v>0</v>
      </c>
      <c r="BG279" s="67">
        <f t="shared" si="72"/>
        <v>1.2200000000000002</v>
      </c>
      <c r="BH279" s="67" t="str">
        <f>VLOOKUP(BG279,'SCORE TALLER'!$AP$2:$AQ$7,2,TRUE)</f>
        <v>2. Normal</v>
      </c>
      <c r="BI279" s="67" t="str">
        <f t="shared" si="74"/>
        <v>LBZ</v>
      </c>
      <c r="BJ279" s="67" t="str">
        <f t="shared" si="74"/>
        <v>A</v>
      </c>
      <c r="BK279" s="67" t="str">
        <f t="shared" si="75"/>
        <v>SIN</v>
      </c>
      <c r="BL279" s="86">
        <f t="shared" si="73"/>
        <v>5116160</v>
      </c>
      <c r="BM279" s="86">
        <f t="shared" si="76"/>
        <v>0</v>
      </c>
    </row>
    <row r="280" spans="1:65" x14ac:dyDescent="0.3">
      <c r="A280" s="57">
        <v>84208602</v>
      </c>
      <c r="B280" s="12" t="s">
        <v>418</v>
      </c>
      <c r="C280" s="58" t="s">
        <v>107</v>
      </c>
      <c r="D280" s="58" t="s">
        <v>30</v>
      </c>
      <c r="E280" s="58"/>
      <c r="F280" s="58">
        <v>14631069</v>
      </c>
      <c r="G280" s="58">
        <f t="shared" si="64"/>
        <v>8104249</v>
      </c>
      <c r="H280" s="58">
        <f t="shared" si="65"/>
        <v>3275585</v>
      </c>
      <c r="I280" s="58" t="e">
        <v>#N/A</v>
      </c>
      <c r="J280" s="58">
        <v>420668</v>
      </c>
      <c r="K280" s="58">
        <v>0</v>
      </c>
      <c r="L280" s="58">
        <v>4828664</v>
      </c>
      <c r="M280" s="58">
        <v>6526820</v>
      </c>
      <c r="N280" s="58">
        <f>VLOOKUP(AD280,'tabla ingresos'!$A$3:$D$15,4,FALSE)</f>
        <v>1000000</v>
      </c>
      <c r="O280" s="58">
        <v>0</v>
      </c>
      <c r="P280" s="58">
        <v>0</v>
      </c>
      <c r="Q280" s="58">
        <v>0</v>
      </c>
      <c r="R280" s="12">
        <v>13001</v>
      </c>
      <c r="S280" s="12" t="s">
        <v>87</v>
      </c>
      <c r="T280" s="12" t="s">
        <v>89</v>
      </c>
      <c r="U280" s="12" t="s">
        <v>10</v>
      </c>
      <c r="V280" s="12">
        <v>4</v>
      </c>
      <c r="W280" s="12">
        <v>0</v>
      </c>
      <c r="X280" s="12">
        <v>0</v>
      </c>
      <c r="Y280" s="59">
        <v>5.6301369863013697</v>
      </c>
      <c r="Z280" s="59">
        <v>37.728767123287675</v>
      </c>
      <c r="AA280" s="12">
        <v>1</v>
      </c>
      <c r="AB280" s="12">
        <v>3</v>
      </c>
      <c r="AC280" s="12">
        <v>2</v>
      </c>
      <c r="AD280" s="12">
        <v>2</v>
      </c>
      <c r="AE280" s="12">
        <v>3</v>
      </c>
      <c r="AF280" s="58" t="s">
        <v>91</v>
      </c>
      <c r="AG280" s="66">
        <f t="shared" si="66"/>
        <v>0.28044533333333332</v>
      </c>
      <c r="AH280" s="67">
        <f t="shared" si="67"/>
        <v>9.7540460000000007</v>
      </c>
      <c r="AI280" s="67">
        <f t="shared" si="68"/>
        <v>4.3512133333333329</v>
      </c>
      <c r="AJ280" s="67">
        <f t="shared" si="69"/>
        <v>5.4028326666666668</v>
      </c>
      <c r="AK280" s="67">
        <f t="shared" si="70"/>
        <v>2.1837233333333335</v>
      </c>
      <c r="AL280" s="67">
        <f t="shared" si="71"/>
        <v>0</v>
      </c>
      <c r="AM280" s="59">
        <f>VLOOKUP(AG280,'SCORE TALLER'!$AC$2:$AD$10,2,TRUE)*AM$2</f>
        <v>0</v>
      </c>
      <c r="AN280" s="59">
        <f>VLOOKUP(AD280,'SCORE TALLER'!$W$2:$X$10,2,TRUE)*AN$2</f>
        <v>0.32</v>
      </c>
      <c r="AO280" s="59">
        <f>VLOOKUP(AB280,'SCORE TALLER'!$S$2:$T$10,2,FALSE)*AO$2</f>
        <v>0.03</v>
      </c>
      <c r="AP280" s="59">
        <f>VLOOKUP(AH280,'SCORE TALLER'!$AE$2:$AF$10,2,TRUE)*AP$2</f>
        <v>0.08</v>
      </c>
      <c r="AQ280" s="59">
        <f>VLOOKUP(AI280,'SCORE TALLER'!$AG$2:$AH$10,2,TRUE)*AQ$2</f>
        <v>0.08</v>
      </c>
      <c r="AR280" s="59">
        <f>VLOOKUP(AC280,'SCORE TALLER'!$U$2:$V$10,2,FALSE)*AR$2</f>
        <v>0.04</v>
      </c>
      <c r="AS280" s="59">
        <f>VLOOKUP(AE280,'SCORE TALLER'!$Y$2:$Z$10,2,FALSE)*AS$2</f>
        <v>0.02</v>
      </c>
      <c r="AT280" s="59">
        <f>VLOOKUP(Z280,'SCORE TALLER'!$O$2:$P$10,2,TRUE)*AT$2</f>
        <v>0.03</v>
      </c>
      <c r="AU280" s="59">
        <f>VLOOKUP(S280,'SCORE TALLER'!$A$2:$B$10,2,FALSE)*AU$2</f>
        <v>0.15000000000000002</v>
      </c>
      <c r="AV280" s="59">
        <f>VLOOKUP(AJ280,'SCORE TALLER'!$AI$2:$AJ$10,2,TRUE)*AV$2</f>
        <v>0</v>
      </c>
      <c r="AW280" s="59">
        <f>VLOOKUP(AK280,'SCORE TALLER'!$AK$2:$AL$10,2,TRUE)*AW$2</f>
        <v>0.15000000000000002</v>
      </c>
      <c r="AX280" s="59">
        <f>VLOOKUP(T280,'SCORE TALLER'!$C$2:$D$10,2,FALSE)*AX$2</f>
        <v>0</v>
      </c>
      <c r="AY280" s="59">
        <f>VLOOKUP(W280,'SCORE TALLER'!$I$2:$J$10,2,TRUE)*AY$2</f>
        <v>0</v>
      </c>
      <c r="AZ280" s="59">
        <f>VLOOKUP(X280,'SCORE TALLER'!$K$2:$L$10,2,TRUE)*AZ$2</f>
        <v>0</v>
      </c>
      <c r="BA280" s="59">
        <f>VLOOKUP(U280,'SCORE TALLER'!$E$2:$F$10,2,FALSE)*BA$2</f>
        <v>0</v>
      </c>
      <c r="BB280" s="59">
        <f>VLOOKUP(Y280,'SCORE TALLER'!$M$2:$N$10,2,TRUE)*BB$2</f>
        <v>0.03</v>
      </c>
      <c r="BC280" s="59">
        <f>VLOOKUP(AA280,'SCORE TALLER'!$Q$2:$R$10,2,FALSE)*BC$2</f>
        <v>0.05</v>
      </c>
      <c r="BD280" s="59">
        <f>VLOOKUP(V280,'SCORE TALLER'!$G$2:$H$10,2,FALSE)*BD$2</f>
        <v>0</v>
      </c>
      <c r="BE280" s="59">
        <f>VLOOKUP(AF280,'SCORE TALLER'!$AA$2:$AB$10,2,FALSE)*BE$2</f>
        <v>0.30000000000000004</v>
      </c>
      <c r="BF280" s="59">
        <f>VLOOKUP(AL280,'SCORE TALLER'!$AM$2:$AN$10,2,TRUE)*BF$2</f>
        <v>0</v>
      </c>
      <c r="BG280" s="67">
        <f t="shared" si="72"/>
        <v>1.2800000000000002</v>
      </c>
      <c r="BH280" s="67" t="str">
        <f>VLOOKUP(BG280,'SCORE TALLER'!$AP$2:$AQ$7,2,TRUE)</f>
        <v>2. Normal</v>
      </c>
      <c r="BI280" s="67" t="str">
        <f t="shared" si="74"/>
        <v>LBZ</v>
      </c>
      <c r="BJ280" s="67" t="str">
        <f t="shared" si="74"/>
        <v>A</v>
      </c>
      <c r="BK280" s="67" t="str">
        <f t="shared" si="75"/>
        <v>SIN</v>
      </c>
      <c r="BL280" s="86">
        <f t="shared" si="73"/>
        <v>3275585</v>
      </c>
      <c r="BM280" s="86">
        <f t="shared" si="76"/>
        <v>0</v>
      </c>
    </row>
    <row r="281" spans="1:65" x14ac:dyDescent="0.3">
      <c r="A281" s="57">
        <v>4206040</v>
      </c>
      <c r="B281" s="12" t="s">
        <v>419</v>
      </c>
      <c r="C281" s="58" t="s">
        <v>107</v>
      </c>
      <c r="D281" s="58" t="s">
        <v>116</v>
      </c>
      <c r="E281" s="58">
        <v>1986068</v>
      </c>
      <c r="F281" s="58">
        <v>18381855</v>
      </c>
      <c r="G281" s="58">
        <f t="shared" si="64"/>
        <v>13887338</v>
      </c>
      <c r="H281" s="58">
        <f t="shared" si="65"/>
        <v>1798686</v>
      </c>
      <c r="I281" s="58" t="e">
        <v>#N/A</v>
      </c>
      <c r="J281" s="58">
        <v>531666</v>
      </c>
      <c r="K281" s="58">
        <v>0</v>
      </c>
      <c r="L281" s="58">
        <v>12088652</v>
      </c>
      <c r="M281" s="58">
        <v>4494517</v>
      </c>
      <c r="N281" s="58">
        <f>VLOOKUP(AD281,'tabla ingresos'!$A$3:$D$15,4,FALSE)</f>
        <v>1000000</v>
      </c>
      <c r="O281" s="58">
        <v>0</v>
      </c>
      <c r="P281" s="58">
        <v>0</v>
      </c>
      <c r="Q281" s="58">
        <v>0</v>
      </c>
      <c r="R281" s="12">
        <v>76130</v>
      </c>
      <c r="S281" s="12" t="s">
        <v>87</v>
      </c>
      <c r="T281" s="12" t="s">
        <v>89</v>
      </c>
      <c r="U281" s="12" t="s">
        <v>10</v>
      </c>
      <c r="V281" s="12">
        <v>4</v>
      </c>
      <c r="W281" s="12">
        <v>0</v>
      </c>
      <c r="X281" s="12">
        <v>0</v>
      </c>
      <c r="Y281" s="59">
        <v>7.7972602739726025</v>
      </c>
      <c r="Z281" s="59">
        <v>50.084931506849315</v>
      </c>
      <c r="AA281" s="12">
        <v>1</v>
      </c>
      <c r="AB281" s="12">
        <v>2</v>
      </c>
      <c r="AC281" s="12">
        <v>1</v>
      </c>
      <c r="AD281" s="12">
        <v>2</v>
      </c>
      <c r="AE281" s="12">
        <v>3</v>
      </c>
      <c r="AF281" s="58" t="s">
        <v>91</v>
      </c>
      <c r="AG281" s="66">
        <f t="shared" si="66"/>
        <v>0.35444399999999998</v>
      </c>
      <c r="AH281" s="67">
        <f t="shared" si="67"/>
        <v>12.254569999999999</v>
      </c>
      <c r="AI281" s="67">
        <f t="shared" si="68"/>
        <v>4.3203899999999997</v>
      </c>
      <c r="AJ281" s="67">
        <f t="shared" si="69"/>
        <v>9.2582253333333338</v>
      </c>
      <c r="AK281" s="67">
        <f t="shared" si="70"/>
        <v>1.1991240000000001</v>
      </c>
      <c r="AL281" s="67">
        <f t="shared" si="71"/>
        <v>0</v>
      </c>
      <c r="AM281" s="59">
        <f>VLOOKUP(AG281,'SCORE TALLER'!$AC$2:$AD$10,2,TRUE)*AM$2</f>
        <v>0</v>
      </c>
      <c r="AN281" s="59">
        <f>VLOOKUP(AD281,'SCORE TALLER'!$W$2:$X$10,2,TRUE)*AN$2</f>
        <v>0.32</v>
      </c>
      <c r="AO281" s="59">
        <f>VLOOKUP(AB281,'SCORE TALLER'!$S$2:$T$10,2,FALSE)*AO$2</f>
        <v>0.04</v>
      </c>
      <c r="AP281" s="59">
        <f>VLOOKUP(AH281,'SCORE TALLER'!$AE$2:$AF$10,2,TRUE)*AP$2</f>
        <v>0.16</v>
      </c>
      <c r="AQ281" s="59">
        <f>VLOOKUP(AI281,'SCORE TALLER'!$AG$2:$AH$10,2,TRUE)*AQ$2</f>
        <v>0.08</v>
      </c>
      <c r="AR281" s="59">
        <f>VLOOKUP(AC281,'SCORE TALLER'!$U$2:$V$10,2,FALSE)*AR$2</f>
        <v>0.05</v>
      </c>
      <c r="AS281" s="59">
        <f>VLOOKUP(AE281,'SCORE TALLER'!$Y$2:$Z$10,2,FALSE)*AS$2</f>
        <v>0.02</v>
      </c>
      <c r="AT281" s="59">
        <f>VLOOKUP(Z281,'SCORE TALLER'!$O$2:$P$10,2,TRUE)*AT$2</f>
        <v>0.02</v>
      </c>
      <c r="AU281" s="59">
        <f>VLOOKUP(S281,'SCORE TALLER'!$A$2:$B$10,2,FALSE)*AU$2</f>
        <v>0.15000000000000002</v>
      </c>
      <c r="AV281" s="59">
        <f>VLOOKUP(AJ281,'SCORE TALLER'!$AI$2:$AJ$10,2,TRUE)*AV$2</f>
        <v>0</v>
      </c>
      <c r="AW281" s="59">
        <f>VLOOKUP(AK281,'SCORE TALLER'!$AK$2:$AL$10,2,TRUE)*AW$2</f>
        <v>0.2</v>
      </c>
      <c r="AX281" s="59">
        <f>VLOOKUP(T281,'SCORE TALLER'!$C$2:$D$10,2,FALSE)*AX$2</f>
        <v>0</v>
      </c>
      <c r="AY281" s="59">
        <f>VLOOKUP(W281,'SCORE TALLER'!$I$2:$J$10,2,TRUE)*AY$2</f>
        <v>0</v>
      </c>
      <c r="AZ281" s="59">
        <f>VLOOKUP(X281,'SCORE TALLER'!$K$2:$L$10,2,TRUE)*AZ$2</f>
        <v>0</v>
      </c>
      <c r="BA281" s="59">
        <f>VLOOKUP(U281,'SCORE TALLER'!$E$2:$F$10,2,FALSE)*BA$2</f>
        <v>0</v>
      </c>
      <c r="BB281" s="59">
        <f>VLOOKUP(Y281,'SCORE TALLER'!$M$2:$N$10,2,TRUE)*BB$2</f>
        <v>0.02</v>
      </c>
      <c r="BC281" s="59">
        <f>VLOOKUP(AA281,'SCORE TALLER'!$Q$2:$R$10,2,FALSE)*BC$2</f>
        <v>0.05</v>
      </c>
      <c r="BD281" s="59">
        <f>VLOOKUP(V281,'SCORE TALLER'!$G$2:$H$10,2,FALSE)*BD$2</f>
        <v>0</v>
      </c>
      <c r="BE281" s="59">
        <f>VLOOKUP(AF281,'SCORE TALLER'!$AA$2:$AB$10,2,FALSE)*BE$2</f>
        <v>0.30000000000000004</v>
      </c>
      <c r="BF281" s="59">
        <f>VLOOKUP(AL281,'SCORE TALLER'!$AM$2:$AN$10,2,TRUE)*BF$2</f>
        <v>0</v>
      </c>
      <c r="BG281" s="67">
        <f t="shared" si="72"/>
        <v>1.4100000000000001</v>
      </c>
      <c r="BH281" s="67" t="str">
        <f>VLOOKUP(BG281,'SCORE TALLER'!$AP$2:$AQ$7,2,TRUE)</f>
        <v>2. Normal</v>
      </c>
      <c r="BI281" s="67" t="str">
        <f t="shared" si="74"/>
        <v>LBZ</v>
      </c>
      <c r="BJ281" s="67" t="str">
        <f t="shared" si="74"/>
        <v>A</v>
      </c>
      <c r="BK281" s="67" t="str">
        <f t="shared" si="75"/>
        <v>SIN</v>
      </c>
      <c r="BL281" s="86">
        <f t="shared" si="73"/>
        <v>1798686</v>
      </c>
      <c r="BM281" s="86">
        <f t="shared" si="76"/>
        <v>0</v>
      </c>
    </row>
    <row r="282" spans="1:65" x14ac:dyDescent="0.3">
      <c r="A282" s="57">
        <v>82684408</v>
      </c>
      <c r="B282" s="12" t="s">
        <v>420</v>
      </c>
      <c r="C282" s="58" t="s">
        <v>105</v>
      </c>
      <c r="D282" s="58" t="s">
        <v>115</v>
      </c>
      <c r="E282" s="58">
        <v>150035</v>
      </c>
      <c r="F282" s="58">
        <v>8860911</v>
      </c>
      <c r="G282" s="58">
        <f t="shared" si="64"/>
        <v>2586930</v>
      </c>
      <c r="H282" s="58">
        <f t="shared" si="65"/>
        <v>1170118</v>
      </c>
      <c r="I282" s="58">
        <v>8861000</v>
      </c>
      <c r="J282" s="58">
        <v>315658</v>
      </c>
      <c r="K282" s="58">
        <v>0</v>
      </c>
      <c r="L282" s="58">
        <v>1416812</v>
      </c>
      <c r="M282" s="58">
        <v>6273981</v>
      </c>
      <c r="N282" s="58">
        <f>VLOOKUP(AD282,'tabla ingresos'!$A$3:$D$15,4,FALSE)</f>
        <v>1000000</v>
      </c>
      <c r="O282" s="58">
        <v>657071.8137079177</v>
      </c>
      <c r="P282" s="58">
        <v>19240000</v>
      </c>
      <c r="Q282" s="58">
        <v>0</v>
      </c>
      <c r="R282" s="12">
        <v>5001</v>
      </c>
      <c r="S282" s="12" t="s">
        <v>87</v>
      </c>
      <c r="T282" s="12" t="s">
        <v>89</v>
      </c>
      <c r="U282" s="12" t="s">
        <v>10</v>
      </c>
      <c r="V282" s="12">
        <v>4</v>
      </c>
      <c r="W282" s="12">
        <v>0</v>
      </c>
      <c r="X282" s="12">
        <v>0</v>
      </c>
      <c r="Y282" s="59">
        <v>9.2520547945205482</v>
      </c>
      <c r="Z282" s="59">
        <v>55.68767123287671</v>
      </c>
      <c r="AA282" s="12">
        <v>1</v>
      </c>
      <c r="AB282" s="12">
        <v>3</v>
      </c>
      <c r="AC282" s="12">
        <v>3</v>
      </c>
      <c r="AD282" s="12">
        <v>2</v>
      </c>
      <c r="AE282" s="12">
        <v>1</v>
      </c>
      <c r="AF282" s="58" t="s">
        <v>10</v>
      </c>
      <c r="AG282" s="66">
        <f t="shared" si="66"/>
        <v>0.64848654247194515</v>
      </c>
      <c r="AH282" s="67">
        <f t="shared" si="67"/>
        <v>18.733940666666665</v>
      </c>
      <c r="AI282" s="67">
        <f t="shared" si="68"/>
        <v>4.282677333333333</v>
      </c>
      <c r="AJ282" s="67">
        <f t="shared" si="69"/>
        <v>1.72462</v>
      </c>
      <c r="AK282" s="67">
        <f t="shared" si="70"/>
        <v>0.7800786666666667</v>
      </c>
      <c r="AL282" s="67">
        <f t="shared" si="71"/>
        <v>0</v>
      </c>
      <c r="AM282" s="59">
        <f>VLOOKUP(AG282,'SCORE TALLER'!$AC$2:$AD$10,2,TRUE)*AM$2</f>
        <v>0.16</v>
      </c>
      <c r="AN282" s="59">
        <f>VLOOKUP(AD282,'SCORE TALLER'!$W$2:$X$10,2,TRUE)*AN$2</f>
        <v>0.32</v>
      </c>
      <c r="AO282" s="59">
        <f>VLOOKUP(AB282,'SCORE TALLER'!$S$2:$T$10,2,FALSE)*AO$2</f>
        <v>0.03</v>
      </c>
      <c r="AP282" s="59">
        <f>VLOOKUP(AH282,'SCORE TALLER'!$AE$2:$AF$10,2,TRUE)*AP$2</f>
        <v>0.24</v>
      </c>
      <c r="AQ282" s="59">
        <f>VLOOKUP(AI282,'SCORE TALLER'!$AG$2:$AH$10,2,TRUE)*AQ$2</f>
        <v>0.08</v>
      </c>
      <c r="AR282" s="59">
        <f>VLOOKUP(AC282,'SCORE TALLER'!$U$2:$V$10,2,FALSE)*AR$2</f>
        <v>0.03</v>
      </c>
      <c r="AS282" s="59">
        <f>VLOOKUP(AE282,'SCORE TALLER'!$Y$2:$Z$10,2,FALSE)*AS$2</f>
        <v>0.03</v>
      </c>
      <c r="AT282" s="59">
        <f>VLOOKUP(Z282,'SCORE TALLER'!$O$2:$P$10,2,TRUE)*AT$2</f>
        <v>0.01</v>
      </c>
      <c r="AU282" s="59">
        <f>VLOOKUP(S282,'SCORE TALLER'!$A$2:$B$10,2,FALSE)*AU$2</f>
        <v>0.15000000000000002</v>
      </c>
      <c r="AV282" s="59">
        <f>VLOOKUP(AJ282,'SCORE TALLER'!$AI$2:$AJ$10,2,TRUE)*AV$2</f>
        <v>0.2</v>
      </c>
      <c r="AW282" s="59">
        <f>VLOOKUP(AK282,'SCORE TALLER'!$AK$2:$AL$10,2,TRUE)*AW$2</f>
        <v>0.25</v>
      </c>
      <c r="AX282" s="59">
        <f>VLOOKUP(T282,'SCORE TALLER'!$C$2:$D$10,2,FALSE)*AX$2</f>
        <v>0</v>
      </c>
      <c r="AY282" s="59">
        <f>VLOOKUP(W282,'SCORE TALLER'!$I$2:$J$10,2,TRUE)*AY$2</f>
        <v>0</v>
      </c>
      <c r="AZ282" s="59">
        <f>VLOOKUP(X282,'SCORE TALLER'!$K$2:$L$10,2,TRUE)*AZ$2</f>
        <v>0</v>
      </c>
      <c r="BA282" s="59">
        <f>VLOOKUP(U282,'SCORE TALLER'!$E$2:$F$10,2,FALSE)*BA$2</f>
        <v>0</v>
      </c>
      <c r="BB282" s="59">
        <f>VLOOKUP(Y282,'SCORE TALLER'!$M$2:$N$10,2,TRUE)*BB$2</f>
        <v>0.01</v>
      </c>
      <c r="BC282" s="59">
        <f>VLOOKUP(AA282,'SCORE TALLER'!$Q$2:$R$10,2,FALSE)*BC$2</f>
        <v>0.05</v>
      </c>
      <c r="BD282" s="59">
        <f>VLOOKUP(V282,'SCORE TALLER'!$G$2:$H$10,2,FALSE)*BD$2</f>
        <v>0</v>
      </c>
      <c r="BE282" s="59">
        <f>VLOOKUP(AF282,'SCORE TALLER'!$AA$2:$AB$10,2,FALSE)*BE$2</f>
        <v>0</v>
      </c>
      <c r="BF282" s="59">
        <f>VLOOKUP(AL282,'SCORE TALLER'!$AM$2:$AN$10,2,TRUE)*BF$2</f>
        <v>0</v>
      </c>
      <c r="BG282" s="67">
        <f t="shared" si="72"/>
        <v>1.56</v>
      </c>
      <c r="BH282" s="67" t="str">
        <f>VLOOKUP(BG282,'SCORE TALLER'!$AP$2:$AQ$7,2,TRUE)</f>
        <v>2. Normal</v>
      </c>
      <c r="BI282" s="67" t="str">
        <f t="shared" si="74"/>
        <v>LBZ</v>
      </c>
      <c r="BJ282" s="67" t="str">
        <f t="shared" si="74"/>
        <v>A</v>
      </c>
      <c r="BK282" s="67" t="str">
        <f t="shared" si="75"/>
        <v>A</v>
      </c>
      <c r="BL282" s="86">
        <f t="shared" si="73"/>
        <v>1170118</v>
      </c>
      <c r="BM282" s="86">
        <f t="shared" si="76"/>
        <v>0</v>
      </c>
    </row>
    <row r="283" spans="1:65" x14ac:dyDescent="0.3">
      <c r="A283" s="57">
        <v>2224466226</v>
      </c>
      <c r="B283" s="12" t="s">
        <v>421</v>
      </c>
      <c r="C283" s="58" t="s">
        <v>107</v>
      </c>
      <c r="D283" s="58" t="s">
        <v>30</v>
      </c>
      <c r="E283" s="58">
        <v>5403226</v>
      </c>
      <c r="F283" s="58">
        <v>7855320</v>
      </c>
      <c r="G283" s="58">
        <f t="shared" si="64"/>
        <v>6836600</v>
      </c>
      <c r="H283" s="58">
        <f t="shared" si="65"/>
        <v>4932225</v>
      </c>
      <c r="I283" s="58" t="e">
        <v>#N/A</v>
      </c>
      <c r="J283" s="58">
        <v>236681</v>
      </c>
      <c r="K283" s="58">
        <v>0</v>
      </c>
      <c r="L283" s="58">
        <v>1904375</v>
      </c>
      <c r="M283" s="58">
        <v>1018720</v>
      </c>
      <c r="N283" s="58">
        <f>VLOOKUP(AD283,'tabla ingresos'!$A$3:$D$15,4,FALSE)</f>
        <v>1000000</v>
      </c>
      <c r="O283" s="58">
        <v>0</v>
      </c>
      <c r="P283" s="58">
        <v>0</v>
      </c>
      <c r="Q283" s="58">
        <v>0</v>
      </c>
      <c r="R283" s="12">
        <v>76113</v>
      </c>
      <c r="S283" s="12" t="s">
        <v>87</v>
      </c>
      <c r="T283" s="12" t="s">
        <v>89</v>
      </c>
      <c r="U283" s="12" t="s">
        <v>10</v>
      </c>
      <c r="V283" s="12">
        <v>4</v>
      </c>
      <c r="W283" s="12">
        <v>0</v>
      </c>
      <c r="X283" s="12">
        <v>0</v>
      </c>
      <c r="Y283" s="59">
        <v>3.3589041095890413</v>
      </c>
      <c r="Z283" s="59">
        <v>29.232876712328768</v>
      </c>
      <c r="AA283" s="12">
        <v>1</v>
      </c>
      <c r="AB283" s="12">
        <v>2</v>
      </c>
      <c r="AC283" s="12">
        <v>2</v>
      </c>
      <c r="AD283" s="12">
        <v>2</v>
      </c>
      <c r="AE283" s="12">
        <v>1</v>
      </c>
      <c r="AF283" s="58" t="s">
        <v>91</v>
      </c>
      <c r="AG283" s="66">
        <f t="shared" si="66"/>
        <v>0.15778733333333333</v>
      </c>
      <c r="AH283" s="67">
        <f t="shared" si="67"/>
        <v>5.2368800000000002</v>
      </c>
      <c r="AI283" s="67">
        <f t="shared" si="68"/>
        <v>4.2812973333333337</v>
      </c>
      <c r="AJ283" s="67">
        <f t="shared" si="69"/>
        <v>4.5577333333333332</v>
      </c>
      <c r="AK283" s="67">
        <f t="shared" si="70"/>
        <v>3.2881499999999999</v>
      </c>
      <c r="AL283" s="67">
        <f t="shared" si="71"/>
        <v>0</v>
      </c>
      <c r="AM283" s="59">
        <f>VLOOKUP(AG283,'SCORE TALLER'!$AC$2:$AD$10,2,TRUE)*AM$2</f>
        <v>0</v>
      </c>
      <c r="AN283" s="59">
        <f>VLOOKUP(AD283,'SCORE TALLER'!$W$2:$X$10,2,TRUE)*AN$2</f>
        <v>0.32</v>
      </c>
      <c r="AO283" s="59">
        <f>VLOOKUP(AB283,'SCORE TALLER'!$S$2:$T$10,2,FALSE)*AO$2</f>
        <v>0.04</v>
      </c>
      <c r="AP283" s="59">
        <f>VLOOKUP(AH283,'SCORE TALLER'!$AE$2:$AF$10,2,TRUE)*AP$2</f>
        <v>0.08</v>
      </c>
      <c r="AQ283" s="59">
        <f>VLOOKUP(AI283,'SCORE TALLER'!$AG$2:$AH$10,2,TRUE)*AQ$2</f>
        <v>0.08</v>
      </c>
      <c r="AR283" s="59">
        <f>VLOOKUP(AC283,'SCORE TALLER'!$U$2:$V$10,2,FALSE)*AR$2</f>
        <v>0.04</v>
      </c>
      <c r="AS283" s="59">
        <f>VLOOKUP(AE283,'SCORE TALLER'!$Y$2:$Z$10,2,FALSE)*AS$2</f>
        <v>0.03</v>
      </c>
      <c r="AT283" s="59">
        <f>VLOOKUP(Z283,'SCORE TALLER'!$O$2:$P$10,2,TRUE)*AT$2</f>
        <v>0.04</v>
      </c>
      <c r="AU283" s="59">
        <f>VLOOKUP(S283,'SCORE TALLER'!$A$2:$B$10,2,FALSE)*AU$2</f>
        <v>0.15000000000000002</v>
      </c>
      <c r="AV283" s="59">
        <f>VLOOKUP(AJ283,'SCORE TALLER'!$AI$2:$AJ$10,2,TRUE)*AV$2</f>
        <v>0.05</v>
      </c>
      <c r="AW283" s="59">
        <f>VLOOKUP(AK283,'SCORE TALLER'!$AK$2:$AL$10,2,TRUE)*AW$2</f>
        <v>0.1</v>
      </c>
      <c r="AX283" s="59">
        <f>VLOOKUP(T283,'SCORE TALLER'!$C$2:$D$10,2,FALSE)*AX$2</f>
        <v>0</v>
      </c>
      <c r="AY283" s="59">
        <f>VLOOKUP(W283,'SCORE TALLER'!$I$2:$J$10,2,TRUE)*AY$2</f>
        <v>0</v>
      </c>
      <c r="AZ283" s="59">
        <f>VLOOKUP(X283,'SCORE TALLER'!$K$2:$L$10,2,TRUE)*AZ$2</f>
        <v>0</v>
      </c>
      <c r="BA283" s="59">
        <f>VLOOKUP(U283,'SCORE TALLER'!$E$2:$F$10,2,FALSE)*BA$2</f>
        <v>0</v>
      </c>
      <c r="BB283" s="59">
        <f>VLOOKUP(Y283,'SCORE TALLER'!$M$2:$N$10,2,TRUE)*BB$2</f>
        <v>0.04</v>
      </c>
      <c r="BC283" s="59">
        <f>VLOOKUP(AA283,'SCORE TALLER'!$Q$2:$R$10,2,FALSE)*BC$2</f>
        <v>0.05</v>
      </c>
      <c r="BD283" s="59">
        <f>VLOOKUP(V283,'SCORE TALLER'!$G$2:$H$10,2,FALSE)*BD$2</f>
        <v>0</v>
      </c>
      <c r="BE283" s="59">
        <f>VLOOKUP(AF283,'SCORE TALLER'!$AA$2:$AB$10,2,FALSE)*BE$2</f>
        <v>0.30000000000000004</v>
      </c>
      <c r="BF283" s="59">
        <f>VLOOKUP(AL283,'SCORE TALLER'!$AM$2:$AN$10,2,TRUE)*BF$2</f>
        <v>0</v>
      </c>
      <c r="BG283" s="67">
        <f t="shared" si="72"/>
        <v>1.3200000000000003</v>
      </c>
      <c r="BH283" s="67" t="str">
        <f>VLOOKUP(BG283,'SCORE TALLER'!$AP$2:$AQ$7,2,TRUE)</f>
        <v>2. Normal</v>
      </c>
      <c r="BI283" s="67" t="str">
        <f t="shared" si="74"/>
        <v>LBZ</v>
      </c>
      <c r="BJ283" s="67" t="str">
        <f t="shared" si="74"/>
        <v>A</v>
      </c>
      <c r="BK283" s="67" t="str">
        <f t="shared" si="75"/>
        <v>SIN</v>
      </c>
      <c r="BL283" s="86">
        <f t="shared" si="73"/>
        <v>4932225</v>
      </c>
      <c r="BM283" s="86">
        <f t="shared" si="76"/>
        <v>0</v>
      </c>
    </row>
    <row r="284" spans="1:65" x14ac:dyDescent="0.3">
      <c r="A284" s="57">
        <v>4468204</v>
      </c>
      <c r="B284" s="12" t="s">
        <v>422</v>
      </c>
      <c r="C284" s="58" t="s">
        <v>107</v>
      </c>
      <c r="D284" s="58" t="s">
        <v>115</v>
      </c>
      <c r="E284" s="58"/>
      <c r="F284" s="58">
        <v>16602077</v>
      </c>
      <c r="G284" s="58">
        <f t="shared" si="64"/>
        <v>4006236</v>
      </c>
      <c r="H284" s="58">
        <f t="shared" si="65"/>
        <v>0</v>
      </c>
      <c r="I284" s="58" t="e">
        <v>#N/A</v>
      </c>
      <c r="J284" s="58">
        <v>718600</v>
      </c>
      <c r="K284" s="58">
        <v>0</v>
      </c>
      <c r="L284" s="58">
        <v>11933598</v>
      </c>
      <c r="M284" s="58">
        <v>12595841</v>
      </c>
      <c r="N284" s="58">
        <f>VLOOKUP(AD284,'tabla ingresos'!$A$3:$D$15,4,FALSE)</f>
        <v>2000000</v>
      </c>
      <c r="O284" s="58">
        <v>0</v>
      </c>
      <c r="P284" s="58">
        <v>0</v>
      </c>
      <c r="Q284" s="58">
        <v>0</v>
      </c>
      <c r="R284" s="12">
        <v>76130</v>
      </c>
      <c r="S284" s="12" t="s">
        <v>87</v>
      </c>
      <c r="T284" s="12" t="s">
        <v>89</v>
      </c>
      <c r="U284" s="12" t="s">
        <v>10</v>
      </c>
      <c r="V284" s="12">
        <v>4</v>
      </c>
      <c r="W284" s="12">
        <v>0</v>
      </c>
      <c r="X284" s="12">
        <v>0</v>
      </c>
      <c r="Y284" s="59">
        <v>2.7643835616438355</v>
      </c>
      <c r="Z284" s="59">
        <v>43.641095890410959</v>
      </c>
      <c r="AA284" s="12">
        <v>1</v>
      </c>
      <c r="AB284" s="12">
        <v>2</v>
      </c>
      <c r="AC284" s="12">
        <v>3</v>
      </c>
      <c r="AD284" s="12">
        <v>3</v>
      </c>
      <c r="AE284" s="12">
        <v>1</v>
      </c>
      <c r="AF284" s="58" t="s">
        <v>91</v>
      </c>
      <c r="AG284" s="66">
        <f t="shared" si="66"/>
        <v>0.23953333333333332</v>
      </c>
      <c r="AH284" s="67">
        <f t="shared" si="67"/>
        <v>5.5340256666666665</v>
      </c>
      <c r="AI284" s="67">
        <f t="shared" si="68"/>
        <v>4.1986136666666667</v>
      </c>
      <c r="AJ284" s="67">
        <f t="shared" si="69"/>
        <v>1.335412</v>
      </c>
      <c r="AK284" s="67">
        <f t="shared" si="70"/>
        <v>0</v>
      </c>
      <c r="AL284" s="67">
        <f t="shared" si="71"/>
        <v>0</v>
      </c>
      <c r="AM284" s="59">
        <f>VLOOKUP(AG284,'SCORE TALLER'!$AC$2:$AD$10,2,TRUE)*AM$2</f>
        <v>0</v>
      </c>
      <c r="AN284" s="59">
        <f>VLOOKUP(AD284,'SCORE TALLER'!$W$2:$X$10,2,TRUE)*AN$2</f>
        <v>0.32</v>
      </c>
      <c r="AO284" s="59">
        <f>VLOOKUP(AB284,'SCORE TALLER'!$S$2:$T$10,2,FALSE)*AO$2</f>
        <v>0.04</v>
      </c>
      <c r="AP284" s="59">
        <f>VLOOKUP(AH284,'SCORE TALLER'!$AE$2:$AF$10,2,TRUE)*AP$2</f>
        <v>0.08</v>
      </c>
      <c r="AQ284" s="59">
        <f>VLOOKUP(AI284,'SCORE TALLER'!$AG$2:$AH$10,2,TRUE)*AQ$2</f>
        <v>0.08</v>
      </c>
      <c r="AR284" s="59">
        <f>VLOOKUP(AC284,'SCORE TALLER'!$U$2:$V$10,2,FALSE)*AR$2</f>
        <v>0.03</v>
      </c>
      <c r="AS284" s="59">
        <f>VLOOKUP(AE284,'SCORE TALLER'!$Y$2:$Z$10,2,FALSE)*AS$2</f>
        <v>0.03</v>
      </c>
      <c r="AT284" s="59">
        <f>VLOOKUP(Z284,'SCORE TALLER'!$O$2:$P$10,2,TRUE)*AT$2</f>
        <v>0.03</v>
      </c>
      <c r="AU284" s="59">
        <f>VLOOKUP(S284,'SCORE TALLER'!$A$2:$B$10,2,FALSE)*AU$2</f>
        <v>0.15000000000000002</v>
      </c>
      <c r="AV284" s="59">
        <f>VLOOKUP(AJ284,'SCORE TALLER'!$AI$2:$AJ$10,2,TRUE)*AV$2</f>
        <v>0.2</v>
      </c>
      <c r="AW284" s="59">
        <f>VLOOKUP(AK284,'SCORE TALLER'!$AK$2:$AL$10,2,TRUE)*AW$2</f>
        <v>0.25</v>
      </c>
      <c r="AX284" s="59">
        <f>VLOOKUP(T284,'SCORE TALLER'!$C$2:$D$10,2,FALSE)*AX$2</f>
        <v>0</v>
      </c>
      <c r="AY284" s="59">
        <f>VLOOKUP(W284,'SCORE TALLER'!$I$2:$J$10,2,TRUE)*AY$2</f>
        <v>0</v>
      </c>
      <c r="AZ284" s="59">
        <f>VLOOKUP(X284,'SCORE TALLER'!$K$2:$L$10,2,TRUE)*AZ$2</f>
        <v>0</v>
      </c>
      <c r="BA284" s="59">
        <f>VLOOKUP(U284,'SCORE TALLER'!$E$2:$F$10,2,FALSE)*BA$2</f>
        <v>0</v>
      </c>
      <c r="BB284" s="59">
        <f>VLOOKUP(Y284,'SCORE TALLER'!$M$2:$N$10,2,TRUE)*BB$2</f>
        <v>0.04</v>
      </c>
      <c r="BC284" s="59">
        <f>VLOOKUP(AA284,'SCORE TALLER'!$Q$2:$R$10,2,FALSE)*BC$2</f>
        <v>0.05</v>
      </c>
      <c r="BD284" s="59">
        <f>VLOOKUP(V284,'SCORE TALLER'!$G$2:$H$10,2,FALSE)*BD$2</f>
        <v>0</v>
      </c>
      <c r="BE284" s="59">
        <f>VLOOKUP(AF284,'SCORE TALLER'!$AA$2:$AB$10,2,FALSE)*BE$2</f>
        <v>0.30000000000000004</v>
      </c>
      <c r="BF284" s="59">
        <f>VLOOKUP(AL284,'SCORE TALLER'!$AM$2:$AN$10,2,TRUE)*BF$2</f>
        <v>0</v>
      </c>
      <c r="BG284" s="67">
        <f t="shared" si="72"/>
        <v>1.6000000000000003</v>
      </c>
      <c r="BH284" s="67" t="str">
        <f>VLOOKUP(BG284,'SCORE TALLER'!$AP$2:$AQ$7,2,TRUE)</f>
        <v>2. Normal</v>
      </c>
      <c r="BI284" s="67" t="str">
        <f t="shared" si="74"/>
        <v>LBZ</v>
      </c>
      <c r="BJ284" s="67" t="str">
        <f t="shared" si="74"/>
        <v>A</v>
      </c>
      <c r="BK284" s="67" t="str">
        <f t="shared" si="75"/>
        <v>SIN</v>
      </c>
      <c r="BL284" s="86">
        <f t="shared" si="73"/>
        <v>0</v>
      </c>
      <c r="BM284" s="86">
        <f t="shared" si="76"/>
        <v>0</v>
      </c>
    </row>
    <row r="285" spans="1:65" x14ac:dyDescent="0.3">
      <c r="A285" s="57">
        <v>2224626482</v>
      </c>
      <c r="B285" s="12" t="s">
        <v>423</v>
      </c>
      <c r="C285" s="58" t="s">
        <v>107</v>
      </c>
      <c r="D285" s="58" t="s">
        <v>113</v>
      </c>
      <c r="E285" s="58">
        <v>206916</v>
      </c>
      <c r="F285" s="58">
        <v>5877208</v>
      </c>
      <c r="G285" s="58">
        <f t="shared" si="64"/>
        <v>0</v>
      </c>
      <c r="H285" s="58">
        <f t="shared" si="65"/>
        <v>0</v>
      </c>
      <c r="I285" s="58" t="e">
        <v>#N/A</v>
      </c>
      <c r="J285" s="58">
        <v>253815</v>
      </c>
      <c r="K285" s="58">
        <v>0</v>
      </c>
      <c r="L285" s="58">
        <v>2448862</v>
      </c>
      <c r="M285" s="58">
        <v>6081314</v>
      </c>
      <c r="N285" s="58">
        <f>VLOOKUP(AD285,'tabla ingresos'!$A$3:$D$15,4,FALSE)</f>
        <v>1000000</v>
      </c>
      <c r="O285" s="58">
        <v>0</v>
      </c>
      <c r="P285" s="58">
        <v>0</v>
      </c>
      <c r="Q285" s="58">
        <v>0</v>
      </c>
      <c r="R285" s="12">
        <v>76130</v>
      </c>
      <c r="S285" s="12" t="s">
        <v>87</v>
      </c>
      <c r="T285" s="12" t="s">
        <v>89</v>
      </c>
      <c r="U285" s="12" t="s">
        <v>10</v>
      </c>
      <c r="V285" s="12">
        <v>4</v>
      </c>
      <c r="W285" s="12">
        <v>0</v>
      </c>
      <c r="X285" s="12">
        <v>0</v>
      </c>
      <c r="Y285" s="59">
        <v>5.3835616438356162</v>
      </c>
      <c r="Z285" s="59">
        <v>35.06849315068493</v>
      </c>
      <c r="AA285" s="12">
        <v>2</v>
      </c>
      <c r="AB285" s="12">
        <v>0</v>
      </c>
      <c r="AC285" s="12">
        <v>1</v>
      </c>
      <c r="AD285" s="12">
        <v>2</v>
      </c>
      <c r="AE285" s="12">
        <v>1</v>
      </c>
      <c r="AF285" s="58" t="s">
        <v>91</v>
      </c>
      <c r="AG285" s="66">
        <f t="shared" si="66"/>
        <v>0.16921</v>
      </c>
      <c r="AH285" s="67">
        <f t="shared" si="67"/>
        <v>3.9181386666666667</v>
      </c>
      <c r="AI285" s="67">
        <f t="shared" si="68"/>
        <v>4.1921533333333336</v>
      </c>
      <c r="AJ285" s="67">
        <f t="shared" si="69"/>
        <v>0</v>
      </c>
      <c r="AK285" s="67">
        <f t="shared" si="70"/>
        <v>0</v>
      </c>
      <c r="AL285" s="67">
        <f t="shared" si="71"/>
        <v>0</v>
      </c>
      <c r="AM285" s="59">
        <f>VLOOKUP(AG285,'SCORE TALLER'!$AC$2:$AD$10,2,TRUE)*AM$2</f>
        <v>0</v>
      </c>
      <c r="AN285" s="59">
        <f>VLOOKUP(AD285,'SCORE TALLER'!$W$2:$X$10,2,TRUE)*AN$2</f>
        <v>0.32</v>
      </c>
      <c r="AO285" s="59">
        <f>VLOOKUP(AB285,'SCORE TALLER'!$S$2:$T$10,2,FALSE)*AO$2</f>
        <v>0.05</v>
      </c>
      <c r="AP285" s="59">
        <f>VLOOKUP(AH285,'SCORE TALLER'!$AE$2:$AF$10,2,TRUE)*AP$2</f>
        <v>0</v>
      </c>
      <c r="AQ285" s="59">
        <f>VLOOKUP(AI285,'SCORE TALLER'!$AG$2:$AH$10,2,TRUE)*AQ$2</f>
        <v>0.08</v>
      </c>
      <c r="AR285" s="59">
        <f>VLOOKUP(AC285,'SCORE TALLER'!$U$2:$V$10,2,FALSE)*AR$2</f>
        <v>0.05</v>
      </c>
      <c r="AS285" s="59">
        <f>VLOOKUP(AE285,'SCORE TALLER'!$Y$2:$Z$10,2,FALSE)*AS$2</f>
        <v>0.03</v>
      </c>
      <c r="AT285" s="59">
        <f>VLOOKUP(Z285,'SCORE TALLER'!$O$2:$P$10,2,TRUE)*AT$2</f>
        <v>0.03</v>
      </c>
      <c r="AU285" s="59">
        <f>VLOOKUP(S285,'SCORE TALLER'!$A$2:$B$10,2,FALSE)*AU$2</f>
        <v>0.15000000000000002</v>
      </c>
      <c r="AV285" s="59">
        <f>VLOOKUP(AJ285,'SCORE TALLER'!$AI$2:$AJ$10,2,TRUE)*AV$2</f>
        <v>0.25</v>
      </c>
      <c r="AW285" s="59">
        <f>VLOOKUP(AK285,'SCORE TALLER'!$AK$2:$AL$10,2,TRUE)*AW$2</f>
        <v>0.25</v>
      </c>
      <c r="AX285" s="59">
        <f>VLOOKUP(T285,'SCORE TALLER'!$C$2:$D$10,2,FALSE)*AX$2</f>
        <v>0</v>
      </c>
      <c r="AY285" s="59">
        <f>VLOOKUP(W285,'SCORE TALLER'!$I$2:$J$10,2,TRUE)*AY$2</f>
        <v>0</v>
      </c>
      <c r="AZ285" s="59">
        <f>VLOOKUP(X285,'SCORE TALLER'!$K$2:$L$10,2,TRUE)*AZ$2</f>
        <v>0</v>
      </c>
      <c r="BA285" s="59">
        <f>VLOOKUP(U285,'SCORE TALLER'!$E$2:$F$10,2,FALSE)*BA$2</f>
        <v>0</v>
      </c>
      <c r="BB285" s="59">
        <f>VLOOKUP(Y285,'SCORE TALLER'!$M$2:$N$10,2,TRUE)*BB$2</f>
        <v>0.03</v>
      </c>
      <c r="BC285" s="59">
        <f>VLOOKUP(AA285,'SCORE TALLER'!$Q$2:$R$10,2,FALSE)*BC$2</f>
        <v>0</v>
      </c>
      <c r="BD285" s="59">
        <f>VLOOKUP(V285,'SCORE TALLER'!$G$2:$H$10,2,FALSE)*BD$2</f>
        <v>0</v>
      </c>
      <c r="BE285" s="59">
        <f>VLOOKUP(AF285,'SCORE TALLER'!$AA$2:$AB$10,2,FALSE)*BE$2</f>
        <v>0.30000000000000004</v>
      </c>
      <c r="BF285" s="59">
        <f>VLOOKUP(AL285,'SCORE TALLER'!$AM$2:$AN$10,2,TRUE)*BF$2</f>
        <v>0</v>
      </c>
      <c r="BG285" s="67">
        <f t="shared" si="72"/>
        <v>1.54</v>
      </c>
      <c r="BH285" s="67" t="str">
        <f>VLOOKUP(BG285,'SCORE TALLER'!$AP$2:$AQ$7,2,TRUE)</f>
        <v>2. Normal</v>
      </c>
      <c r="BI285" s="67" t="str">
        <f t="shared" si="74"/>
        <v>LBZ</v>
      </c>
      <c r="BJ285" s="67" t="str">
        <f t="shared" si="74"/>
        <v>A</v>
      </c>
      <c r="BK285" s="67" t="str">
        <f t="shared" si="75"/>
        <v>SIN</v>
      </c>
      <c r="BL285" s="86">
        <f t="shared" si="73"/>
        <v>0</v>
      </c>
      <c r="BM285" s="86">
        <f t="shared" si="76"/>
        <v>0</v>
      </c>
    </row>
    <row r="286" spans="1:65" x14ac:dyDescent="0.3">
      <c r="A286" s="57">
        <v>6246668</v>
      </c>
      <c r="B286" s="12" t="s">
        <v>424</v>
      </c>
      <c r="C286" s="58" t="s">
        <v>105</v>
      </c>
      <c r="D286" s="58" t="s">
        <v>114</v>
      </c>
      <c r="E286" s="58">
        <v>33184.5</v>
      </c>
      <c r="F286" s="58">
        <v>7457271</v>
      </c>
      <c r="G286" s="58">
        <f t="shared" si="64"/>
        <v>1217266</v>
      </c>
      <c r="H286" s="58">
        <f t="shared" si="65"/>
        <v>0</v>
      </c>
      <c r="I286" s="58">
        <v>7457000</v>
      </c>
      <c r="J286" s="58">
        <v>236468</v>
      </c>
      <c r="K286" s="58">
        <v>0</v>
      </c>
      <c r="L286" s="58">
        <v>3479815</v>
      </c>
      <c r="M286" s="58">
        <v>6240005</v>
      </c>
      <c r="N286" s="58">
        <f>VLOOKUP(AD286,'tabla ingresos'!$A$3:$D$15,4,FALSE)</f>
        <v>1000000</v>
      </c>
      <c r="O286" s="58">
        <v>85906.796682164102</v>
      </c>
      <c r="P286" s="58">
        <v>2459000</v>
      </c>
      <c r="Q286" s="58">
        <v>0</v>
      </c>
      <c r="R286" s="12">
        <v>76001</v>
      </c>
      <c r="S286" s="12" t="s">
        <v>87</v>
      </c>
      <c r="T286" s="12" t="s">
        <v>89</v>
      </c>
      <c r="U286" s="12" t="s">
        <v>10</v>
      </c>
      <c r="V286" s="12">
        <v>4</v>
      </c>
      <c r="W286" s="12">
        <v>0</v>
      </c>
      <c r="X286" s="12">
        <v>0</v>
      </c>
      <c r="Y286" s="59">
        <v>12.665753424657535</v>
      </c>
      <c r="Z286" s="59">
        <v>59.747945205479454</v>
      </c>
      <c r="AA286" s="12">
        <v>1</v>
      </c>
      <c r="AB286" s="12">
        <v>2</v>
      </c>
      <c r="AC286" s="12">
        <v>1</v>
      </c>
      <c r="AD286" s="12">
        <v>2</v>
      </c>
      <c r="AE286" s="12">
        <v>1</v>
      </c>
      <c r="AF286" s="58" t="s">
        <v>10</v>
      </c>
      <c r="AG286" s="66">
        <f t="shared" si="66"/>
        <v>0.21491653112144271</v>
      </c>
      <c r="AH286" s="67">
        <f t="shared" si="67"/>
        <v>6.6108473333333331</v>
      </c>
      <c r="AI286" s="67">
        <f t="shared" si="68"/>
        <v>4.1821263333333336</v>
      </c>
      <c r="AJ286" s="67">
        <f t="shared" si="69"/>
        <v>0.81151066666666671</v>
      </c>
      <c r="AK286" s="67">
        <f t="shared" si="70"/>
        <v>0</v>
      </c>
      <c r="AL286" s="67">
        <f t="shared" si="71"/>
        <v>0</v>
      </c>
      <c r="AM286" s="59">
        <f>VLOOKUP(AG286,'SCORE TALLER'!$AC$2:$AD$10,2,TRUE)*AM$2</f>
        <v>0</v>
      </c>
      <c r="AN286" s="59">
        <f>VLOOKUP(AD286,'SCORE TALLER'!$W$2:$X$10,2,TRUE)*AN$2</f>
        <v>0.32</v>
      </c>
      <c r="AO286" s="59">
        <f>VLOOKUP(AB286,'SCORE TALLER'!$S$2:$T$10,2,FALSE)*AO$2</f>
        <v>0.04</v>
      </c>
      <c r="AP286" s="59">
        <f>VLOOKUP(AH286,'SCORE TALLER'!$AE$2:$AF$10,2,TRUE)*AP$2</f>
        <v>0.08</v>
      </c>
      <c r="AQ286" s="59">
        <f>VLOOKUP(AI286,'SCORE TALLER'!$AG$2:$AH$10,2,TRUE)*AQ$2</f>
        <v>0.08</v>
      </c>
      <c r="AR286" s="59">
        <f>VLOOKUP(AC286,'SCORE TALLER'!$U$2:$V$10,2,FALSE)*AR$2</f>
        <v>0.05</v>
      </c>
      <c r="AS286" s="59">
        <f>VLOOKUP(AE286,'SCORE TALLER'!$Y$2:$Z$10,2,FALSE)*AS$2</f>
        <v>0.03</v>
      </c>
      <c r="AT286" s="59">
        <f>VLOOKUP(Z286,'SCORE TALLER'!$O$2:$P$10,2,TRUE)*AT$2</f>
        <v>0.01</v>
      </c>
      <c r="AU286" s="59">
        <f>VLOOKUP(S286,'SCORE TALLER'!$A$2:$B$10,2,FALSE)*AU$2</f>
        <v>0.15000000000000002</v>
      </c>
      <c r="AV286" s="59">
        <f>VLOOKUP(AJ286,'SCORE TALLER'!$AI$2:$AJ$10,2,TRUE)*AV$2</f>
        <v>0.25</v>
      </c>
      <c r="AW286" s="59">
        <f>VLOOKUP(AK286,'SCORE TALLER'!$AK$2:$AL$10,2,TRUE)*AW$2</f>
        <v>0.25</v>
      </c>
      <c r="AX286" s="59">
        <f>VLOOKUP(T286,'SCORE TALLER'!$C$2:$D$10,2,FALSE)*AX$2</f>
        <v>0</v>
      </c>
      <c r="AY286" s="59">
        <f>VLOOKUP(W286,'SCORE TALLER'!$I$2:$J$10,2,TRUE)*AY$2</f>
        <v>0</v>
      </c>
      <c r="AZ286" s="59">
        <f>VLOOKUP(X286,'SCORE TALLER'!$K$2:$L$10,2,TRUE)*AZ$2</f>
        <v>0</v>
      </c>
      <c r="BA286" s="59">
        <f>VLOOKUP(U286,'SCORE TALLER'!$E$2:$F$10,2,FALSE)*BA$2</f>
        <v>0</v>
      </c>
      <c r="BB286" s="59">
        <f>VLOOKUP(Y286,'SCORE TALLER'!$M$2:$N$10,2,TRUE)*BB$2</f>
        <v>0</v>
      </c>
      <c r="BC286" s="59">
        <f>VLOOKUP(AA286,'SCORE TALLER'!$Q$2:$R$10,2,FALSE)*BC$2</f>
        <v>0.05</v>
      </c>
      <c r="BD286" s="59">
        <f>VLOOKUP(V286,'SCORE TALLER'!$G$2:$H$10,2,FALSE)*BD$2</f>
        <v>0</v>
      </c>
      <c r="BE286" s="59">
        <f>VLOOKUP(AF286,'SCORE TALLER'!$AA$2:$AB$10,2,FALSE)*BE$2</f>
        <v>0</v>
      </c>
      <c r="BF286" s="59">
        <f>VLOOKUP(AL286,'SCORE TALLER'!$AM$2:$AN$10,2,TRUE)*BF$2</f>
        <v>0</v>
      </c>
      <c r="BG286" s="67">
        <f t="shared" si="72"/>
        <v>1.3100000000000003</v>
      </c>
      <c r="BH286" s="67" t="str">
        <f>VLOOKUP(BG286,'SCORE TALLER'!$AP$2:$AQ$7,2,TRUE)</f>
        <v>2. Normal</v>
      </c>
      <c r="BI286" s="67" t="str">
        <f t="shared" si="74"/>
        <v>LBZ</v>
      </c>
      <c r="BJ286" s="67" t="str">
        <f t="shared" si="74"/>
        <v>A</v>
      </c>
      <c r="BK286" s="67" t="str">
        <f t="shared" si="75"/>
        <v>A</v>
      </c>
      <c r="BL286" s="86">
        <f t="shared" si="73"/>
        <v>0</v>
      </c>
      <c r="BM286" s="86">
        <f t="shared" si="76"/>
        <v>0</v>
      </c>
    </row>
    <row r="287" spans="1:65" x14ac:dyDescent="0.3">
      <c r="A287" s="57">
        <v>20460004</v>
      </c>
      <c r="B287" s="12" t="s">
        <v>425</v>
      </c>
      <c r="C287" s="58" t="s">
        <v>107</v>
      </c>
      <c r="D287" s="58" t="s">
        <v>115</v>
      </c>
      <c r="E287" s="58"/>
      <c r="F287" s="58">
        <v>8452637</v>
      </c>
      <c r="G287" s="58">
        <f t="shared" si="64"/>
        <v>2197757</v>
      </c>
      <c r="H287" s="58">
        <f t="shared" si="65"/>
        <v>2197757</v>
      </c>
      <c r="I287" s="58" t="e">
        <v>#N/A</v>
      </c>
      <c r="J287" s="58">
        <v>214086</v>
      </c>
      <c r="K287" s="58">
        <v>0</v>
      </c>
      <c r="L287" s="58">
        <v>0</v>
      </c>
      <c r="M287" s="58">
        <v>6254880</v>
      </c>
      <c r="N287" s="58">
        <f>VLOOKUP(AD287,'tabla ingresos'!$A$3:$D$15,4,FALSE)</f>
        <v>1000000</v>
      </c>
      <c r="O287" s="58">
        <v>0</v>
      </c>
      <c r="P287" s="58">
        <v>0</v>
      </c>
      <c r="Q287" s="58">
        <v>0</v>
      </c>
      <c r="R287" s="12">
        <v>76130</v>
      </c>
      <c r="S287" s="12" t="s">
        <v>88</v>
      </c>
      <c r="T287" s="12" t="s">
        <v>89</v>
      </c>
      <c r="U287" s="12" t="s">
        <v>10</v>
      </c>
      <c r="V287" s="12">
        <v>4</v>
      </c>
      <c r="W287" s="12">
        <v>0</v>
      </c>
      <c r="X287" s="12">
        <v>0</v>
      </c>
      <c r="Y287" s="59">
        <v>12.131506849315068</v>
      </c>
      <c r="Z287" s="59">
        <v>53.413698630136984</v>
      </c>
      <c r="AA287" s="12">
        <v>2</v>
      </c>
      <c r="AB287" s="12">
        <v>2</v>
      </c>
      <c r="AC287" s="12">
        <v>1</v>
      </c>
      <c r="AD287" s="12">
        <v>2</v>
      </c>
      <c r="AE287" s="12">
        <v>1</v>
      </c>
      <c r="AF287" s="58" t="s">
        <v>91</v>
      </c>
      <c r="AG287" s="66">
        <f t="shared" si="66"/>
        <v>0.14272399999999999</v>
      </c>
      <c r="AH287" s="67">
        <f t="shared" si="67"/>
        <v>5.6350913333333335</v>
      </c>
      <c r="AI287" s="67">
        <f t="shared" si="68"/>
        <v>4.1699200000000003</v>
      </c>
      <c r="AJ287" s="67">
        <f t="shared" si="69"/>
        <v>1.4651713333333334</v>
      </c>
      <c r="AK287" s="67">
        <f t="shared" si="70"/>
        <v>1.4651713333333334</v>
      </c>
      <c r="AL287" s="67">
        <f t="shared" si="71"/>
        <v>0</v>
      </c>
      <c r="AM287" s="59">
        <f>VLOOKUP(AG287,'SCORE TALLER'!$AC$2:$AD$10,2,TRUE)*AM$2</f>
        <v>0</v>
      </c>
      <c r="AN287" s="59">
        <f>VLOOKUP(AD287,'SCORE TALLER'!$W$2:$X$10,2,TRUE)*AN$2</f>
        <v>0.32</v>
      </c>
      <c r="AO287" s="59">
        <f>VLOOKUP(AB287,'SCORE TALLER'!$S$2:$T$10,2,FALSE)*AO$2</f>
        <v>0.04</v>
      </c>
      <c r="AP287" s="59">
        <f>VLOOKUP(AH287,'SCORE TALLER'!$AE$2:$AF$10,2,TRUE)*AP$2</f>
        <v>0.08</v>
      </c>
      <c r="AQ287" s="59">
        <f>VLOOKUP(AI287,'SCORE TALLER'!$AG$2:$AH$10,2,TRUE)*AQ$2</f>
        <v>0.08</v>
      </c>
      <c r="AR287" s="59">
        <f>VLOOKUP(AC287,'SCORE TALLER'!$U$2:$V$10,2,FALSE)*AR$2</f>
        <v>0.05</v>
      </c>
      <c r="AS287" s="59">
        <f>VLOOKUP(AE287,'SCORE TALLER'!$Y$2:$Z$10,2,FALSE)*AS$2</f>
        <v>0.03</v>
      </c>
      <c r="AT287" s="59">
        <f>VLOOKUP(Z287,'SCORE TALLER'!$O$2:$P$10,2,TRUE)*AT$2</f>
        <v>0.02</v>
      </c>
      <c r="AU287" s="59">
        <f>VLOOKUP(S287,'SCORE TALLER'!$A$2:$B$10,2,FALSE)*AU$2</f>
        <v>0.25</v>
      </c>
      <c r="AV287" s="59">
        <f>VLOOKUP(AJ287,'SCORE TALLER'!$AI$2:$AJ$10,2,TRUE)*AV$2</f>
        <v>0.2</v>
      </c>
      <c r="AW287" s="59">
        <f>VLOOKUP(AK287,'SCORE TALLER'!$AK$2:$AL$10,2,TRUE)*AW$2</f>
        <v>0.2</v>
      </c>
      <c r="AX287" s="59">
        <f>VLOOKUP(T287,'SCORE TALLER'!$C$2:$D$10,2,FALSE)*AX$2</f>
        <v>0</v>
      </c>
      <c r="AY287" s="59">
        <f>VLOOKUP(W287,'SCORE TALLER'!$I$2:$J$10,2,TRUE)*AY$2</f>
        <v>0</v>
      </c>
      <c r="AZ287" s="59">
        <f>VLOOKUP(X287,'SCORE TALLER'!$K$2:$L$10,2,TRUE)*AZ$2</f>
        <v>0</v>
      </c>
      <c r="BA287" s="59">
        <f>VLOOKUP(U287,'SCORE TALLER'!$E$2:$F$10,2,FALSE)*BA$2</f>
        <v>0</v>
      </c>
      <c r="BB287" s="59">
        <f>VLOOKUP(Y287,'SCORE TALLER'!$M$2:$N$10,2,TRUE)*BB$2</f>
        <v>0</v>
      </c>
      <c r="BC287" s="59">
        <f>VLOOKUP(AA287,'SCORE TALLER'!$Q$2:$R$10,2,FALSE)*BC$2</f>
        <v>0</v>
      </c>
      <c r="BD287" s="59">
        <f>VLOOKUP(V287,'SCORE TALLER'!$G$2:$H$10,2,FALSE)*BD$2</f>
        <v>0</v>
      </c>
      <c r="BE287" s="59">
        <f>VLOOKUP(AF287,'SCORE TALLER'!$AA$2:$AB$10,2,FALSE)*BE$2</f>
        <v>0.30000000000000004</v>
      </c>
      <c r="BF287" s="59">
        <f>VLOOKUP(AL287,'SCORE TALLER'!$AM$2:$AN$10,2,TRUE)*BF$2</f>
        <v>0</v>
      </c>
      <c r="BG287" s="67">
        <f t="shared" si="72"/>
        <v>1.57</v>
      </c>
      <c r="BH287" s="67" t="str">
        <f>VLOOKUP(BG287,'SCORE TALLER'!$AP$2:$AQ$7,2,TRUE)</f>
        <v>2. Normal</v>
      </c>
      <c r="BI287" s="67" t="str">
        <f t="shared" si="74"/>
        <v>LBZ</v>
      </c>
      <c r="BJ287" s="67" t="str">
        <f t="shared" si="74"/>
        <v>A</v>
      </c>
      <c r="BK287" s="67" t="str">
        <f t="shared" si="75"/>
        <v>SIN</v>
      </c>
      <c r="BL287" s="86">
        <f t="shared" si="73"/>
        <v>2197757</v>
      </c>
      <c r="BM287" s="86">
        <f t="shared" si="76"/>
        <v>0</v>
      </c>
    </row>
    <row r="288" spans="1:65" x14ac:dyDescent="0.3">
      <c r="A288" s="57">
        <v>26824608</v>
      </c>
      <c r="B288" s="12" t="s">
        <v>426</v>
      </c>
      <c r="C288" s="58" t="s">
        <v>105</v>
      </c>
      <c r="D288" s="58" t="s">
        <v>115</v>
      </c>
      <c r="E288" s="58">
        <v>462718</v>
      </c>
      <c r="F288" s="58">
        <v>10327814</v>
      </c>
      <c r="G288" s="58">
        <f t="shared" si="64"/>
        <v>4543057</v>
      </c>
      <c r="H288" s="58">
        <f t="shared" si="65"/>
        <v>1561433</v>
      </c>
      <c r="I288" s="58">
        <v>10328000</v>
      </c>
      <c r="J288" s="58">
        <v>296942</v>
      </c>
      <c r="K288" s="58">
        <v>0</v>
      </c>
      <c r="L288" s="58">
        <v>2981624</v>
      </c>
      <c r="M288" s="58">
        <v>5784757</v>
      </c>
      <c r="N288" s="58">
        <f>VLOOKUP(AD288,'tabla ingresos'!$A$3:$D$15,4,FALSE)</f>
        <v>1000000</v>
      </c>
      <c r="O288" s="58">
        <v>125545.12831295408</v>
      </c>
      <c r="P288" s="58">
        <v>3200000</v>
      </c>
      <c r="Q288" s="58">
        <v>0</v>
      </c>
      <c r="R288" s="12">
        <v>76001</v>
      </c>
      <c r="S288" s="12" t="s">
        <v>87</v>
      </c>
      <c r="T288" s="12" t="s">
        <v>89</v>
      </c>
      <c r="U288" s="12" t="s">
        <v>10</v>
      </c>
      <c r="V288" s="12">
        <v>4</v>
      </c>
      <c r="W288" s="12">
        <v>0</v>
      </c>
      <c r="X288" s="12">
        <v>0</v>
      </c>
      <c r="Y288" s="59">
        <v>7.3369863013698629</v>
      </c>
      <c r="Z288" s="59">
        <v>56.369863013698627</v>
      </c>
      <c r="AA288" s="12">
        <v>1</v>
      </c>
      <c r="AB288" s="12">
        <v>4</v>
      </c>
      <c r="AC288" s="12">
        <v>3</v>
      </c>
      <c r="AD288" s="12">
        <v>2</v>
      </c>
      <c r="AE288" s="12">
        <v>2</v>
      </c>
      <c r="AF288" s="58" t="s">
        <v>10</v>
      </c>
      <c r="AG288" s="66">
        <f t="shared" si="66"/>
        <v>0.28165808554196942</v>
      </c>
      <c r="AH288" s="67">
        <f t="shared" si="67"/>
        <v>9.0185426666666668</v>
      </c>
      <c r="AI288" s="67">
        <f t="shared" si="68"/>
        <v>4.1649833333333337</v>
      </c>
      <c r="AJ288" s="67">
        <f t="shared" si="69"/>
        <v>3.0287046666666666</v>
      </c>
      <c r="AK288" s="67">
        <f t="shared" si="70"/>
        <v>1.0409553333333332</v>
      </c>
      <c r="AL288" s="67">
        <f t="shared" si="71"/>
        <v>0</v>
      </c>
      <c r="AM288" s="59">
        <f>VLOOKUP(AG288,'SCORE TALLER'!$AC$2:$AD$10,2,TRUE)*AM$2</f>
        <v>0</v>
      </c>
      <c r="AN288" s="59">
        <f>VLOOKUP(AD288,'SCORE TALLER'!$W$2:$X$10,2,TRUE)*AN$2</f>
        <v>0.32</v>
      </c>
      <c r="AO288" s="59">
        <f>VLOOKUP(AB288,'SCORE TALLER'!$S$2:$T$10,2,FALSE)*AO$2</f>
        <v>0.02</v>
      </c>
      <c r="AP288" s="59">
        <f>VLOOKUP(AH288,'SCORE TALLER'!$AE$2:$AF$10,2,TRUE)*AP$2</f>
        <v>0.08</v>
      </c>
      <c r="AQ288" s="59">
        <f>VLOOKUP(AI288,'SCORE TALLER'!$AG$2:$AH$10,2,TRUE)*AQ$2</f>
        <v>0.08</v>
      </c>
      <c r="AR288" s="59">
        <f>VLOOKUP(AC288,'SCORE TALLER'!$U$2:$V$10,2,FALSE)*AR$2</f>
        <v>0.03</v>
      </c>
      <c r="AS288" s="59">
        <f>VLOOKUP(AE288,'SCORE TALLER'!$Y$2:$Z$10,2,FALSE)*AS$2</f>
        <v>0.01</v>
      </c>
      <c r="AT288" s="59">
        <f>VLOOKUP(Z288,'SCORE TALLER'!$O$2:$P$10,2,TRUE)*AT$2</f>
        <v>0.01</v>
      </c>
      <c r="AU288" s="59">
        <f>VLOOKUP(S288,'SCORE TALLER'!$A$2:$B$10,2,FALSE)*AU$2</f>
        <v>0.15000000000000002</v>
      </c>
      <c r="AV288" s="59">
        <f>VLOOKUP(AJ288,'SCORE TALLER'!$AI$2:$AJ$10,2,TRUE)*AV$2</f>
        <v>0.1</v>
      </c>
      <c r="AW288" s="59">
        <f>VLOOKUP(AK288,'SCORE TALLER'!$AK$2:$AL$10,2,TRUE)*AW$2</f>
        <v>0.2</v>
      </c>
      <c r="AX288" s="59">
        <f>VLOOKUP(T288,'SCORE TALLER'!$C$2:$D$10,2,FALSE)*AX$2</f>
        <v>0</v>
      </c>
      <c r="AY288" s="59">
        <f>VLOOKUP(W288,'SCORE TALLER'!$I$2:$J$10,2,TRUE)*AY$2</f>
        <v>0</v>
      </c>
      <c r="AZ288" s="59">
        <f>VLOOKUP(X288,'SCORE TALLER'!$K$2:$L$10,2,TRUE)*AZ$2</f>
        <v>0</v>
      </c>
      <c r="BA288" s="59">
        <f>VLOOKUP(U288,'SCORE TALLER'!$E$2:$F$10,2,FALSE)*BA$2</f>
        <v>0</v>
      </c>
      <c r="BB288" s="59">
        <f>VLOOKUP(Y288,'SCORE TALLER'!$M$2:$N$10,2,TRUE)*BB$2</f>
        <v>0.02</v>
      </c>
      <c r="BC288" s="59">
        <f>VLOOKUP(AA288,'SCORE TALLER'!$Q$2:$R$10,2,FALSE)*BC$2</f>
        <v>0.05</v>
      </c>
      <c r="BD288" s="59">
        <f>VLOOKUP(V288,'SCORE TALLER'!$G$2:$H$10,2,FALSE)*BD$2</f>
        <v>0</v>
      </c>
      <c r="BE288" s="59">
        <f>VLOOKUP(AF288,'SCORE TALLER'!$AA$2:$AB$10,2,FALSE)*BE$2</f>
        <v>0</v>
      </c>
      <c r="BF288" s="59">
        <f>VLOOKUP(AL288,'SCORE TALLER'!$AM$2:$AN$10,2,TRUE)*BF$2</f>
        <v>0</v>
      </c>
      <c r="BG288" s="67">
        <f t="shared" si="72"/>
        <v>1.07</v>
      </c>
      <c r="BH288" s="67" t="str">
        <f>VLOOKUP(BG288,'SCORE TALLER'!$AP$2:$AQ$7,2,TRUE)</f>
        <v>2. Normal</v>
      </c>
      <c r="BI288" s="67" t="str">
        <f t="shared" si="74"/>
        <v>LBZ</v>
      </c>
      <c r="BJ288" s="67" t="str">
        <f t="shared" si="74"/>
        <v>A</v>
      </c>
      <c r="BK288" s="67" t="str">
        <f t="shared" si="75"/>
        <v>A</v>
      </c>
      <c r="BL288" s="86">
        <f t="shared" si="73"/>
        <v>1561433</v>
      </c>
      <c r="BM288" s="86">
        <f t="shared" si="76"/>
        <v>0</v>
      </c>
    </row>
    <row r="289" spans="1:65" x14ac:dyDescent="0.3">
      <c r="A289" s="57">
        <v>2224644004</v>
      </c>
      <c r="B289" s="12" t="s">
        <v>427</v>
      </c>
      <c r="C289" s="58" t="s">
        <v>107</v>
      </c>
      <c r="D289" s="58" t="s">
        <v>30</v>
      </c>
      <c r="E289" s="58">
        <v>3022879</v>
      </c>
      <c r="F289" s="58">
        <v>10000000</v>
      </c>
      <c r="G289" s="58">
        <f t="shared" si="64"/>
        <v>6793488</v>
      </c>
      <c r="H289" s="58">
        <f t="shared" si="65"/>
        <v>4003488</v>
      </c>
      <c r="I289" s="58" t="e">
        <v>#N/A</v>
      </c>
      <c r="J289" s="58">
        <v>338703</v>
      </c>
      <c r="K289" s="58">
        <v>0</v>
      </c>
      <c r="L289" s="58">
        <v>2790000</v>
      </c>
      <c r="M289" s="58">
        <v>3206512</v>
      </c>
      <c r="N289" s="58">
        <f>VLOOKUP(AD289,'tabla ingresos'!$A$3:$D$15,4,FALSE)</f>
        <v>1000000</v>
      </c>
      <c r="O289" s="58">
        <v>0</v>
      </c>
      <c r="P289" s="58">
        <v>0</v>
      </c>
      <c r="Q289" s="58">
        <v>0</v>
      </c>
      <c r="R289" s="12">
        <v>76130</v>
      </c>
      <c r="S289" s="12" t="s">
        <v>87</v>
      </c>
      <c r="T289" s="12" t="s">
        <v>89</v>
      </c>
      <c r="U289" s="12" t="s">
        <v>10</v>
      </c>
      <c r="V289" s="12">
        <v>4</v>
      </c>
      <c r="W289" s="12">
        <v>0</v>
      </c>
      <c r="X289" s="12">
        <v>0</v>
      </c>
      <c r="Y289" s="59">
        <v>6.0520547945205481</v>
      </c>
      <c r="Z289" s="59">
        <v>25.969863013698632</v>
      </c>
      <c r="AA289" s="12">
        <v>1</v>
      </c>
      <c r="AB289" s="12">
        <v>0</v>
      </c>
      <c r="AC289" s="12">
        <v>1</v>
      </c>
      <c r="AD289" s="12">
        <v>2</v>
      </c>
      <c r="AE289" s="12">
        <v>1</v>
      </c>
      <c r="AF289" s="58" t="s">
        <v>91</v>
      </c>
      <c r="AG289" s="66">
        <f t="shared" si="66"/>
        <v>0.225802</v>
      </c>
      <c r="AH289" s="67">
        <f t="shared" si="67"/>
        <v>6.666666666666667</v>
      </c>
      <c r="AI289" s="67">
        <f t="shared" si="68"/>
        <v>4.1529273333333334</v>
      </c>
      <c r="AJ289" s="67">
        <f t="shared" si="69"/>
        <v>4.5289919999999997</v>
      </c>
      <c r="AK289" s="67">
        <f t="shared" si="70"/>
        <v>2.6689919999999998</v>
      </c>
      <c r="AL289" s="67">
        <f t="shared" si="71"/>
        <v>0</v>
      </c>
      <c r="AM289" s="59">
        <f>VLOOKUP(AG289,'SCORE TALLER'!$AC$2:$AD$10,2,TRUE)*AM$2</f>
        <v>0</v>
      </c>
      <c r="AN289" s="59">
        <f>VLOOKUP(AD289,'SCORE TALLER'!$W$2:$X$10,2,TRUE)*AN$2</f>
        <v>0.32</v>
      </c>
      <c r="AO289" s="59">
        <f>VLOOKUP(AB289,'SCORE TALLER'!$S$2:$T$10,2,FALSE)*AO$2</f>
        <v>0.05</v>
      </c>
      <c r="AP289" s="59">
        <f>VLOOKUP(AH289,'SCORE TALLER'!$AE$2:$AF$10,2,TRUE)*AP$2</f>
        <v>0.08</v>
      </c>
      <c r="AQ289" s="59">
        <f>VLOOKUP(AI289,'SCORE TALLER'!$AG$2:$AH$10,2,TRUE)*AQ$2</f>
        <v>0.08</v>
      </c>
      <c r="AR289" s="59">
        <f>VLOOKUP(AC289,'SCORE TALLER'!$U$2:$V$10,2,FALSE)*AR$2</f>
        <v>0.05</v>
      </c>
      <c r="AS289" s="59">
        <f>VLOOKUP(AE289,'SCORE TALLER'!$Y$2:$Z$10,2,FALSE)*AS$2</f>
        <v>0.03</v>
      </c>
      <c r="AT289" s="59">
        <f>VLOOKUP(Z289,'SCORE TALLER'!$O$2:$P$10,2,TRUE)*AT$2</f>
        <v>0.04</v>
      </c>
      <c r="AU289" s="59">
        <f>VLOOKUP(S289,'SCORE TALLER'!$A$2:$B$10,2,FALSE)*AU$2</f>
        <v>0.15000000000000002</v>
      </c>
      <c r="AV289" s="59">
        <f>VLOOKUP(AJ289,'SCORE TALLER'!$AI$2:$AJ$10,2,TRUE)*AV$2</f>
        <v>0.05</v>
      </c>
      <c r="AW289" s="59">
        <f>VLOOKUP(AK289,'SCORE TALLER'!$AK$2:$AL$10,2,TRUE)*AW$2</f>
        <v>0.15000000000000002</v>
      </c>
      <c r="AX289" s="59">
        <f>VLOOKUP(T289,'SCORE TALLER'!$C$2:$D$10,2,FALSE)*AX$2</f>
        <v>0</v>
      </c>
      <c r="AY289" s="59">
        <f>VLOOKUP(W289,'SCORE TALLER'!$I$2:$J$10,2,TRUE)*AY$2</f>
        <v>0</v>
      </c>
      <c r="AZ289" s="59">
        <f>VLOOKUP(X289,'SCORE TALLER'!$K$2:$L$10,2,TRUE)*AZ$2</f>
        <v>0</v>
      </c>
      <c r="BA289" s="59">
        <f>VLOOKUP(U289,'SCORE TALLER'!$E$2:$F$10,2,FALSE)*BA$2</f>
        <v>0</v>
      </c>
      <c r="BB289" s="59">
        <f>VLOOKUP(Y289,'SCORE TALLER'!$M$2:$N$10,2,TRUE)*BB$2</f>
        <v>0.02</v>
      </c>
      <c r="BC289" s="59">
        <f>VLOOKUP(AA289,'SCORE TALLER'!$Q$2:$R$10,2,FALSE)*BC$2</f>
        <v>0.05</v>
      </c>
      <c r="BD289" s="59">
        <f>VLOOKUP(V289,'SCORE TALLER'!$G$2:$H$10,2,FALSE)*BD$2</f>
        <v>0</v>
      </c>
      <c r="BE289" s="59">
        <f>VLOOKUP(AF289,'SCORE TALLER'!$AA$2:$AB$10,2,FALSE)*BE$2</f>
        <v>0.30000000000000004</v>
      </c>
      <c r="BF289" s="59">
        <f>VLOOKUP(AL289,'SCORE TALLER'!$AM$2:$AN$10,2,TRUE)*BF$2</f>
        <v>0</v>
      </c>
      <c r="BG289" s="67">
        <f t="shared" si="72"/>
        <v>1.3700000000000003</v>
      </c>
      <c r="BH289" s="67" t="str">
        <f>VLOOKUP(BG289,'SCORE TALLER'!$AP$2:$AQ$7,2,TRUE)</f>
        <v>2. Normal</v>
      </c>
      <c r="BI289" s="67" t="str">
        <f t="shared" si="74"/>
        <v>LBZ</v>
      </c>
      <c r="BJ289" s="67" t="str">
        <f t="shared" si="74"/>
        <v>A</v>
      </c>
      <c r="BK289" s="67" t="str">
        <f t="shared" si="75"/>
        <v>SIN</v>
      </c>
      <c r="BL289" s="86">
        <f t="shared" si="73"/>
        <v>4003488</v>
      </c>
      <c r="BM289" s="86">
        <f t="shared" si="76"/>
        <v>0</v>
      </c>
    </row>
    <row r="290" spans="1:65" x14ac:dyDescent="0.3">
      <c r="A290" s="57">
        <v>4468840</v>
      </c>
      <c r="B290" s="12" t="s">
        <v>428</v>
      </c>
      <c r="C290" s="58" t="s">
        <v>105</v>
      </c>
      <c r="D290" s="58" t="s">
        <v>114</v>
      </c>
      <c r="E290" s="58"/>
      <c r="F290" s="58">
        <v>7244173</v>
      </c>
      <c r="G290" s="58">
        <f t="shared" si="64"/>
        <v>1067243</v>
      </c>
      <c r="H290" s="58">
        <f t="shared" si="65"/>
        <v>0</v>
      </c>
      <c r="I290" s="58">
        <v>4407000</v>
      </c>
      <c r="J290" s="58">
        <v>380474</v>
      </c>
      <c r="K290" s="58">
        <v>0</v>
      </c>
      <c r="L290" s="58">
        <v>2700000</v>
      </c>
      <c r="M290" s="58">
        <v>6176930</v>
      </c>
      <c r="N290" s="58">
        <f>VLOOKUP(AD290,'tabla ingresos'!$A$3:$D$15,4,FALSE)</f>
        <v>1000000</v>
      </c>
      <c r="O290" s="58">
        <v>86194.577157362524</v>
      </c>
      <c r="P290" s="58">
        <v>2197000</v>
      </c>
      <c r="Q290" s="58">
        <v>0</v>
      </c>
      <c r="R290" s="12">
        <v>76130</v>
      </c>
      <c r="S290" s="12" t="s">
        <v>87</v>
      </c>
      <c r="T290" s="12" t="s">
        <v>89</v>
      </c>
      <c r="U290" s="12" t="s">
        <v>10</v>
      </c>
      <c r="V290" s="12">
        <v>4</v>
      </c>
      <c r="W290" s="12">
        <v>0</v>
      </c>
      <c r="X290" s="12">
        <v>0</v>
      </c>
      <c r="Y290" s="59">
        <v>4.5534246575342463</v>
      </c>
      <c r="Z290" s="59">
        <v>42.646575342465752</v>
      </c>
      <c r="AA290" s="12">
        <v>1</v>
      </c>
      <c r="AB290" s="12">
        <v>0</v>
      </c>
      <c r="AC290" s="12">
        <v>1</v>
      </c>
      <c r="AD290" s="12">
        <v>2</v>
      </c>
      <c r="AE290" s="12">
        <v>1</v>
      </c>
      <c r="AF290" s="58" t="s">
        <v>10</v>
      </c>
      <c r="AG290" s="66">
        <f t="shared" si="66"/>
        <v>0.31111238477157505</v>
      </c>
      <c r="AH290" s="67">
        <f t="shared" si="67"/>
        <v>6.2941153333333331</v>
      </c>
      <c r="AI290" s="67">
        <f t="shared" si="68"/>
        <v>4.1179533333333334</v>
      </c>
      <c r="AJ290" s="67">
        <f t="shared" si="69"/>
        <v>0.71149533333333337</v>
      </c>
      <c r="AK290" s="67">
        <f t="shared" si="70"/>
        <v>0</v>
      </c>
      <c r="AL290" s="67">
        <f t="shared" si="71"/>
        <v>0</v>
      </c>
      <c r="AM290" s="59">
        <f>VLOOKUP(AG290,'SCORE TALLER'!$AC$2:$AD$10,2,TRUE)*AM$2</f>
        <v>0</v>
      </c>
      <c r="AN290" s="59">
        <f>VLOOKUP(AD290,'SCORE TALLER'!$W$2:$X$10,2,TRUE)*AN$2</f>
        <v>0.32</v>
      </c>
      <c r="AO290" s="59">
        <f>VLOOKUP(AB290,'SCORE TALLER'!$S$2:$T$10,2,FALSE)*AO$2</f>
        <v>0.05</v>
      </c>
      <c r="AP290" s="59">
        <f>VLOOKUP(AH290,'SCORE TALLER'!$AE$2:$AF$10,2,TRUE)*AP$2</f>
        <v>0.08</v>
      </c>
      <c r="AQ290" s="59">
        <f>VLOOKUP(AI290,'SCORE TALLER'!$AG$2:$AH$10,2,TRUE)*AQ$2</f>
        <v>0.08</v>
      </c>
      <c r="AR290" s="59">
        <f>VLOOKUP(AC290,'SCORE TALLER'!$U$2:$V$10,2,FALSE)*AR$2</f>
        <v>0.05</v>
      </c>
      <c r="AS290" s="59">
        <f>VLOOKUP(AE290,'SCORE TALLER'!$Y$2:$Z$10,2,FALSE)*AS$2</f>
        <v>0.03</v>
      </c>
      <c r="AT290" s="59">
        <f>VLOOKUP(Z290,'SCORE TALLER'!$O$2:$P$10,2,TRUE)*AT$2</f>
        <v>0.03</v>
      </c>
      <c r="AU290" s="59">
        <f>VLOOKUP(S290,'SCORE TALLER'!$A$2:$B$10,2,FALSE)*AU$2</f>
        <v>0.15000000000000002</v>
      </c>
      <c r="AV290" s="59">
        <f>VLOOKUP(AJ290,'SCORE TALLER'!$AI$2:$AJ$10,2,TRUE)*AV$2</f>
        <v>0.25</v>
      </c>
      <c r="AW290" s="59">
        <f>VLOOKUP(AK290,'SCORE TALLER'!$AK$2:$AL$10,2,TRUE)*AW$2</f>
        <v>0.25</v>
      </c>
      <c r="AX290" s="59">
        <f>VLOOKUP(T290,'SCORE TALLER'!$C$2:$D$10,2,FALSE)*AX$2</f>
        <v>0</v>
      </c>
      <c r="AY290" s="59">
        <f>VLOOKUP(W290,'SCORE TALLER'!$I$2:$J$10,2,TRUE)*AY$2</f>
        <v>0</v>
      </c>
      <c r="AZ290" s="59">
        <f>VLOOKUP(X290,'SCORE TALLER'!$K$2:$L$10,2,TRUE)*AZ$2</f>
        <v>0</v>
      </c>
      <c r="BA290" s="59">
        <f>VLOOKUP(U290,'SCORE TALLER'!$E$2:$F$10,2,FALSE)*BA$2</f>
        <v>0</v>
      </c>
      <c r="BB290" s="59">
        <f>VLOOKUP(Y290,'SCORE TALLER'!$M$2:$N$10,2,TRUE)*BB$2</f>
        <v>0.03</v>
      </c>
      <c r="BC290" s="59">
        <f>VLOOKUP(AA290,'SCORE TALLER'!$Q$2:$R$10,2,FALSE)*BC$2</f>
        <v>0.05</v>
      </c>
      <c r="BD290" s="59">
        <f>VLOOKUP(V290,'SCORE TALLER'!$G$2:$H$10,2,FALSE)*BD$2</f>
        <v>0</v>
      </c>
      <c r="BE290" s="59">
        <f>VLOOKUP(AF290,'SCORE TALLER'!$AA$2:$AB$10,2,FALSE)*BE$2</f>
        <v>0</v>
      </c>
      <c r="BF290" s="59">
        <f>VLOOKUP(AL290,'SCORE TALLER'!$AM$2:$AN$10,2,TRUE)*BF$2</f>
        <v>0</v>
      </c>
      <c r="BG290" s="67">
        <f t="shared" si="72"/>
        <v>1.37</v>
      </c>
      <c r="BH290" s="67" t="str">
        <f>VLOOKUP(BG290,'SCORE TALLER'!$AP$2:$AQ$7,2,TRUE)</f>
        <v>2. Normal</v>
      </c>
      <c r="BI290" s="67" t="str">
        <f t="shared" si="74"/>
        <v>LBZ</v>
      </c>
      <c r="BJ290" s="67" t="str">
        <f t="shared" si="74"/>
        <v>A</v>
      </c>
      <c r="BK290" s="67" t="str">
        <f t="shared" si="75"/>
        <v>A</v>
      </c>
      <c r="BL290" s="86">
        <f t="shared" si="73"/>
        <v>0</v>
      </c>
      <c r="BM290" s="86">
        <f t="shared" si="76"/>
        <v>0</v>
      </c>
    </row>
    <row r="291" spans="1:65" x14ac:dyDescent="0.3">
      <c r="A291" s="57">
        <v>26468088</v>
      </c>
      <c r="B291" s="12" t="s">
        <v>429</v>
      </c>
      <c r="C291" s="58" t="s">
        <v>107</v>
      </c>
      <c r="D291" s="58" t="s">
        <v>30</v>
      </c>
      <c r="E291" s="58"/>
      <c r="F291" s="58">
        <v>15894003</v>
      </c>
      <c r="G291" s="58">
        <f t="shared" si="64"/>
        <v>9735600</v>
      </c>
      <c r="H291" s="58">
        <f t="shared" si="65"/>
        <v>535600</v>
      </c>
      <c r="I291" s="58" t="e">
        <v>#N/A</v>
      </c>
      <c r="J291" s="58">
        <v>507842</v>
      </c>
      <c r="K291" s="58">
        <v>0</v>
      </c>
      <c r="L291" s="58">
        <v>9200000</v>
      </c>
      <c r="M291" s="58">
        <v>6158403</v>
      </c>
      <c r="N291" s="58">
        <f>VLOOKUP(AD291,'tabla ingresos'!$A$3:$D$15,4,FALSE)</f>
        <v>1000000</v>
      </c>
      <c r="O291" s="58">
        <v>0</v>
      </c>
      <c r="P291" s="58">
        <v>0</v>
      </c>
      <c r="Q291" s="58">
        <v>0</v>
      </c>
      <c r="R291" s="12">
        <v>76130</v>
      </c>
      <c r="S291" s="12" t="s">
        <v>87</v>
      </c>
      <c r="T291" s="12" t="s">
        <v>89</v>
      </c>
      <c r="U291" s="12" t="s">
        <v>10</v>
      </c>
      <c r="V291" s="12">
        <v>4</v>
      </c>
      <c r="W291" s="12">
        <v>0</v>
      </c>
      <c r="X291" s="12">
        <v>0</v>
      </c>
      <c r="Y291" s="59">
        <v>8.2986301369863007</v>
      </c>
      <c r="Z291" s="59">
        <v>58.673972602739724</v>
      </c>
      <c r="AA291" s="12">
        <v>1</v>
      </c>
      <c r="AB291" s="12">
        <v>1</v>
      </c>
      <c r="AC291" s="12">
        <v>2</v>
      </c>
      <c r="AD291" s="12">
        <v>2</v>
      </c>
      <c r="AE291" s="12">
        <v>2</v>
      </c>
      <c r="AF291" s="58" t="s">
        <v>91</v>
      </c>
      <c r="AG291" s="66">
        <f t="shared" si="66"/>
        <v>0.33856133333333333</v>
      </c>
      <c r="AH291" s="67">
        <f t="shared" si="67"/>
        <v>10.596002</v>
      </c>
      <c r="AI291" s="67">
        <f t="shared" si="68"/>
        <v>4.1056020000000002</v>
      </c>
      <c r="AJ291" s="67">
        <f t="shared" si="69"/>
        <v>6.4904000000000002</v>
      </c>
      <c r="AK291" s="67">
        <f t="shared" si="70"/>
        <v>0.35706666666666664</v>
      </c>
      <c r="AL291" s="67">
        <f t="shared" si="71"/>
        <v>0</v>
      </c>
      <c r="AM291" s="59">
        <f>VLOOKUP(AG291,'SCORE TALLER'!$AC$2:$AD$10,2,TRUE)*AM$2</f>
        <v>0</v>
      </c>
      <c r="AN291" s="59">
        <f>VLOOKUP(AD291,'SCORE TALLER'!$W$2:$X$10,2,TRUE)*AN$2</f>
        <v>0.32</v>
      </c>
      <c r="AO291" s="59">
        <f>VLOOKUP(AB291,'SCORE TALLER'!$S$2:$T$10,2,FALSE)*AO$2</f>
        <v>0.05</v>
      </c>
      <c r="AP291" s="59">
        <f>VLOOKUP(AH291,'SCORE TALLER'!$AE$2:$AF$10,2,TRUE)*AP$2</f>
        <v>0.16</v>
      </c>
      <c r="AQ291" s="59">
        <f>VLOOKUP(AI291,'SCORE TALLER'!$AG$2:$AH$10,2,TRUE)*AQ$2</f>
        <v>0.08</v>
      </c>
      <c r="AR291" s="59">
        <f>VLOOKUP(AC291,'SCORE TALLER'!$U$2:$V$10,2,FALSE)*AR$2</f>
        <v>0.04</v>
      </c>
      <c r="AS291" s="59">
        <f>VLOOKUP(AE291,'SCORE TALLER'!$Y$2:$Z$10,2,FALSE)*AS$2</f>
        <v>0.01</v>
      </c>
      <c r="AT291" s="59">
        <f>VLOOKUP(Z291,'SCORE TALLER'!$O$2:$P$10,2,TRUE)*AT$2</f>
        <v>0.01</v>
      </c>
      <c r="AU291" s="59">
        <f>VLOOKUP(S291,'SCORE TALLER'!$A$2:$B$10,2,FALSE)*AU$2</f>
        <v>0.15000000000000002</v>
      </c>
      <c r="AV291" s="59">
        <f>VLOOKUP(AJ291,'SCORE TALLER'!$AI$2:$AJ$10,2,TRUE)*AV$2</f>
        <v>0</v>
      </c>
      <c r="AW291" s="59">
        <f>VLOOKUP(AK291,'SCORE TALLER'!$AK$2:$AL$10,2,TRUE)*AW$2</f>
        <v>0.25</v>
      </c>
      <c r="AX291" s="59">
        <f>VLOOKUP(T291,'SCORE TALLER'!$C$2:$D$10,2,FALSE)*AX$2</f>
        <v>0</v>
      </c>
      <c r="AY291" s="59">
        <f>VLOOKUP(W291,'SCORE TALLER'!$I$2:$J$10,2,TRUE)*AY$2</f>
        <v>0</v>
      </c>
      <c r="AZ291" s="59">
        <f>VLOOKUP(X291,'SCORE TALLER'!$K$2:$L$10,2,TRUE)*AZ$2</f>
        <v>0</v>
      </c>
      <c r="BA291" s="59">
        <f>VLOOKUP(U291,'SCORE TALLER'!$E$2:$F$10,2,FALSE)*BA$2</f>
        <v>0</v>
      </c>
      <c r="BB291" s="59">
        <f>VLOOKUP(Y291,'SCORE TALLER'!$M$2:$N$10,2,TRUE)*BB$2</f>
        <v>0.01</v>
      </c>
      <c r="BC291" s="59">
        <f>VLOOKUP(AA291,'SCORE TALLER'!$Q$2:$R$10,2,FALSE)*BC$2</f>
        <v>0.05</v>
      </c>
      <c r="BD291" s="59">
        <f>VLOOKUP(V291,'SCORE TALLER'!$G$2:$H$10,2,FALSE)*BD$2</f>
        <v>0</v>
      </c>
      <c r="BE291" s="59">
        <f>VLOOKUP(AF291,'SCORE TALLER'!$AA$2:$AB$10,2,FALSE)*BE$2</f>
        <v>0.30000000000000004</v>
      </c>
      <c r="BF291" s="59">
        <f>VLOOKUP(AL291,'SCORE TALLER'!$AM$2:$AN$10,2,TRUE)*BF$2</f>
        <v>0</v>
      </c>
      <c r="BG291" s="67">
        <f t="shared" si="72"/>
        <v>1.4300000000000002</v>
      </c>
      <c r="BH291" s="67" t="str">
        <f>VLOOKUP(BG291,'SCORE TALLER'!$AP$2:$AQ$7,2,TRUE)</f>
        <v>2. Normal</v>
      </c>
      <c r="BI291" s="67" t="str">
        <f t="shared" si="74"/>
        <v>LBZ</v>
      </c>
      <c r="BJ291" s="67" t="str">
        <f t="shared" si="74"/>
        <v>A</v>
      </c>
      <c r="BK291" s="67" t="str">
        <f t="shared" si="75"/>
        <v>SIN</v>
      </c>
      <c r="BL291" s="86">
        <f t="shared" si="73"/>
        <v>535600</v>
      </c>
      <c r="BM291" s="86">
        <f t="shared" si="76"/>
        <v>0</v>
      </c>
    </row>
    <row r="292" spans="1:65" x14ac:dyDescent="0.3">
      <c r="A292" s="57">
        <v>2224624880</v>
      </c>
      <c r="B292" s="12" t="s">
        <v>430</v>
      </c>
      <c r="C292" s="58" t="s">
        <v>107</v>
      </c>
      <c r="D292" s="58" t="s">
        <v>116</v>
      </c>
      <c r="E292" s="58">
        <v>2218072</v>
      </c>
      <c r="F292" s="58">
        <v>16415299</v>
      </c>
      <c r="G292" s="58">
        <f t="shared" si="64"/>
        <v>12570782</v>
      </c>
      <c r="H292" s="58">
        <f t="shared" si="65"/>
        <v>6706912</v>
      </c>
      <c r="I292" s="58" t="e">
        <v>#N/A</v>
      </c>
      <c r="J292" s="58">
        <v>543171</v>
      </c>
      <c r="K292" s="58">
        <v>0</v>
      </c>
      <c r="L292" s="58">
        <v>5863870</v>
      </c>
      <c r="M292" s="58">
        <v>3844517</v>
      </c>
      <c r="N292" s="58">
        <f>VLOOKUP(AD292,'tabla ingresos'!$A$3:$D$15,4,FALSE)</f>
        <v>1000000</v>
      </c>
      <c r="O292" s="58">
        <v>0</v>
      </c>
      <c r="P292" s="58">
        <v>0</v>
      </c>
      <c r="Q292" s="58">
        <v>0</v>
      </c>
      <c r="R292" s="12">
        <v>76130</v>
      </c>
      <c r="S292" s="12" t="s">
        <v>87</v>
      </c>
      <c r="T292" s="12" t="s">
        <v>89</v>
      </c>
      <c r="U292" s="12" t="s">
        <v>10</v>
      </c>
      <c r="V292" s="12">
        <v>4</v>
      </c>
      <c r="W292" s="12">
        <v>0</v>
      </c>
      <c r="X292" s="12">
        <v>0</v>
      </c>
      <c r="Y292" s="59">
        <v>7.1698630136986301</v>
      </c>
      <c r="Z292" s="59">
        <v>35.641095890410959</v>
      </c>
      <c r="AA292" s="12">
        <v>1</v>
      </c>
      <c r="AB292" s="12">
        <v>2</v>
      </c>
      <c r="AC292" s="12">
        <v>2</v>
      </c>
      <c r="AD292" s="12">
        <v>2</v>
      </c>
      <c r="AE292" s="12">
        <v>3</v>
      </c>
      <c r="AF292" s="58" t="s">
        <v>91</v>
      </c>
      <c r="AG292" s="66">
        <f t="shared" si="66"/>
        <v>0.36211399999999999</v>
      </c>
      <c r="AH292" s="67">
        <f t="shared" si="67"/>
        <v>10.943532666666666</v>
      </c>
      <c r="AI292" s="67">
        <f t="shared" si="68"/>
        <v>4.0417259999999997</v>
      </c>
      <c r="AJ292" s="67">
        <f t="shared" si="69"/>
        <v>8.3805213333333342</v>
      </c>
      <c r="AK292" s="67">
        <f t="shared" si="70"/>
        <v>4.471274666666667</v>
      </c>
      <c r="AL292" s="67">
        <f t="shared" si="71"/>
        <v>0</v>
      </c>
      <c r="AM292" s="59">
        <f>VLOOKUP(AG292,'SCORE TALLER'!$AC$2:$AD$10,2,TRUE)*AM$2</f>
        <v>0</v>
      </c>
      <c r="AN292" s="59">
        <f>VLOOKUP(AD292,'SCORE TALLER'!$W$2:$X$10,2,TRUE)*AN$2</f>
        <v>0.32</v>
      </c>
      <c r="AO292" s="59">
        <f>VLOOKUP(AB292,'SCORE TALLER'!$S$2:$T$10,2,FALSE)*AO$2</f>
        <v>0.04</v>
      </c>
      <c r="AP292" s="59">
        <f>VLOOKUP(AH292,'SCORE TALLER'!$AE$2:$AF$10,2,TRUE)*AP$2</f>
        <v>0.16</v>
      </c>
      <c r="AQ292" s="59">
        <f>VLOOKUP(AI292,'SCORE TALLER'!$AG$2:$AH$10,2,TRUE)*AQ$2</f>
        <v>0.08</v>
      </c>
      <c r="AR292" s="59">
        <f>VLOOKUP(AC292,'SCORE TALLER'!$U$2:$V$10,2,FALSE)*AR$2</f>
        <v>0.04</v>
      </c>
      <c r="AS292" s="59">
        <f>VLOOKUP(AE292,'SCORE TALLER'!$Y$2:$Z$10,2,FALSE)*AS$2</f>
        <v>0.02</v>
      </c>
      <c r="AT292" s="59">
        <f>VLOOKUP(Z292,'SCORE TALLER'!$O$2:$P$10,2,TRUE)*AT$2</f>
        <v>0.03</v>
      </c>
      <c r="AU292" s="59">
        <f>VLOOKUP(S292,'SCORE TALLER'!$A$2:$B$10,2,FALSE)*AU$2</f>
        <v>0.15000000000000002</v>
      </c>
      <c r="AV292" s="59">
        <f>VLOOKUP(AJ292,'SCORE TALLER'!$AI$2:$AJ$10,2,TRUE)*AV$2</f>
        <v>0</v>
      </c>
      <c r="AW292" s="59">
        <f>VLOOKUP(AK292,'SCORE TALLER'!$AK$2:$AL$10,2,TRUE)*AW$2</f>
        <v>0.05</v>
      </c>
      <c r="AX292" s="59">
        <f>VLOOKUP(T292,'SCORE TALLER'!$C$2:$D$10,2,FALSE)*AX$2</f>
        <v>0</v>
      </c>
      <c r="AY292" s="59">
        <f>VLOOKUP(W292,'SCORE TALLER'!$I$2:$J$10,2,TRUE)*AY$2</f>
        <v>0</v>
      </c>
      <c r="AZ292" s="59">
        <f>VLOOKUP(X292,'SCORE TALLER'!$K$2:$L$10,2,TRUE)*AZ$2</f>
        <v>0</v>
      </c>
      <c r="BA292" s="59">
        <f>VLOOKUP(U292,'SCORE TALLER'!$E$2:$F$10,2,FALSE)*BA$2</f>
        <v>0</v>
      </c>
      <c r="BB292" s="59">
        <f>VLOOKUP(Y292,'SCORE TALLER'!$M$2:$N$10,2,TRUE)*BB$2</f>
        <v>0.02</v>
      </c>
      <c r="BC292" s="59">
        <f>VLOOKUP(AA292,'SCORE TALLER'!$Q$2:$R$10,2,FALSE)*BC$2</f>
        <v>0.05</v>
      </c>
      <c r="BD292" s="59">
        <f>VLOOKUP(V292,'SCORE TALLER'!$G$2:$H$10,2,FALSE)*BD$2</f>
        <v>0</v>
      </c>
      <c r="BE292" s="59">
        <f>VLOOKUP(AF292,'SCORE TALLER'!$AA$2:$AB$10,2,FALSE)*BE$2</f>
        <v>0.30000000000000004</v>
      </c>
      <c r="BF292" s="59">
        <f>VLOOKUP(AL292,'SCORE TALLER'!$AM$2:$AN$10,2,TRUE)*BF$2</f>
        <v>0</v>
      </c>
      <c r="BG292" s="67">
        <f t="shared" si="72"/>
        <v>1.2600000000000002</v>
      </c>
      <c r="BH292" s="67" t="str">
        <f>VLOOKUP(BG292,'SCORE TALLER'!$AP$2:$AQ$7,2,TRUE)</f>
        <v>2. Normal</v>
      </c>
      <c r="BI292" s="67" t="str">
        <f t="shared" si="74"/>
        <v>LBZ</v>
      </c>
      <c r="BJ292" s="67" t="str">
        <f t="shared" si="74"/>
        <v>A</v>
      </c>
      <c r="BK292" s="67" t="str">
        <f t="shared" si="75"/>
        <v>SIN</v>
      </c>
      <c r="BL292" s="86">
        <f t="shared" si="73"/>
        <v>6706912</v>
      </c>
      <c r="BM292" s="86">
        <f t="shared" si="76"/>
        <v>0</v>
      </c>
    </row>
    <row r="293" spans="1:65" x14ac:dyDescent="0.3">
      <c r="A293" s="57">
        <v>4280206</v>
      </c>
      <c r="B293" s="12" t="s">
        <v>431</v>
      </c>
      <c r="C293" s="58" t="s">
        <v>105</v>
      </c>
      <c r="D293" s="58" t="s">
        <v>30</v>
      </c>
      <c r="E293" s="58">
        <v>2524834</v>
      </c>
      <c r="F293" s="58">
        <v>11655188</v>
      </c>
      <c r="G293" s="58">
        <f t="shared" si="64"/>
        <v>8119679</v>
      </c>
      <c r="H293" s="58">
        <f t="shared" si="65"/>
        <v>7019679</v>
      </c>
      <c r="I293" s="58">
        <v>11655000</v>
      </c>
      <c r="J293" s="58">
        <v>365939</v>
      </c>
      <c r="K293" s="58">
        <v>0</v>
      </c>
      <c r="L293" s="58">
        <v>1100000</v>
      </c>
      <c r="M293" s="58">
        <v>3535509</v>
      </c>
      <c r="N293" s="58">
        <f>VLOOKUP(AD293,'tabla ingresos'!$A$3:$D$15,4,FALSE)</f>
        <v>1000000</v>
      </c>
      <c r="O293" s="58">
        <v>74542.419935816477</v>
      </c>
      <c r="P293" s="58">
        <v>1900000</v>
      </c>
      <c r="Q293" s="58">
        <v>0</v>
      </c>
      <c r="R293" s="12">
        <v>76130</v>
      </c>
      <c r="S293" s="12" t="s">
        <v>87</v>
      </c>
      <c r="T293" s="12" t="s">
        <v>89</v>
      </c>
      <c r="U293" s="12" t="s">
        <v>10</v>
      </c>
      <c r="V293" s="12">
        <v>4</v>
      </c>
      <c r="W293" s="12">
        <v>0</v>
      </c>
      <c r="X293" s="12">
        <v>0</v>
      </c>
      <c r="Y293" s="59">
        <v>6.1698630136986301</v>
      </c>
      <c r="Z293" s="59">
        <v>53.509589041095893</v>
      </c>
      <c r="AA293" s="12">
        <v>1</v>
      </c>
      <c r="AB293" s="12">
        <v>2</v>
      </c>
      <c r="AC293" s="12">
        <v>2</v>
      </c>
      <c r="AD293" s="12">
        <v>2</v>
      </c>
      <c r="AE293" s="12">
        <v>3</v>
      </c>
      <c r="AF293" s="58" t="s">
        <v>10</v>
      </c>
      <c r="AG293" s="66">
        <f t="shared" si="66"/>
        <v>0.293654279957211</v>
      </c>
      <c r="AH293" s="67">
        <f t="shared" si="67"/>
        <v>9.0367920000000002</v>
      </c>
      <c r="AI293" s="67">
        <f t="shared" si="68"/>
        <v>4.0402286666666667</v>
      </c>
      <c r="AJ293" s="67">
        <f t="shared" si="69"/>
        <v>5.4131193333333334</v>
      </c>
      <c r="AK293" s="67">
        <f t="shared" si="70"/>
        <v>4.679786</v>
      </c>
      <c r="AL293" s="67">
        <f t="shared" si="71"/>
        <v>0</v>
      </c>
      <c r="AM293" s="59">
        <f>VLOOKUP(AG293,'SCORE TALLER'!$AC$2:$AD$10,2,TRUE)*AM$2</f>
        <v>0</v>
      </c>
      <c r="AN293" s="59">
        <f>VLOOKUP(AD293,'SCORE TALLER'!$W$2:$X$10,2,TRUE)*AN$2</f>
        <v>0.32</v>
      </c>
      <c r="AO293" s="59">
        <f>VLOOKUP(AB293,'SCORE TALLER'!$S$2:$T$10,2,FALSE)*AO$2</f>
        <v>0.04</v>
      </c>
      <c r="AP293" s="59">
        <f>VLOOKUP(AH293,'SCORE TALLER'!$AE$2:$AF$10,2,TRUE)*AP$2</f>
        <v>0.08</v>
      </c>
      <c r="AQ293" s="59">
        <f>VLOOKUP(AI293,'SCORE TALLER'!$AG$2:$AH$10,2,TRUE)*AQ$2</f>
        <v>0.08</v>
      </c>
      <c r="AR293" s="59">
        <f>VLOOKUP(AC293,'SCORE TALLER'!$U$2:$V$10,2,FALSE)*AR$2</f>
        <v>0.04</v>
      </c>
      <c r="AS293" s="59">
        <f>VLOOKUP(AE293,'SCORE TALLER'!$Y$2:$Z$10,2,FALSE)*AS$2</f>
        <v>0.02</v>
      </c>
      <c r="AT293" s="59">
        <f>VLOOKUP(Z293,'SCORE TALLER'!$O$2:$P$10,2,TRUE)*AT$2</f>
        <v>0.02</v>
      </c>
      <c r="AU293" s="59">
        <f>VLOOKUP(S293,'SCORE TALLER'!$A$2:$B$10,2,FALSE)*AU$2</f>
        <v>0.15000000000000002</v>
      </c>
      <c r="AV293" s="59">
        <f>VLOOKUP(AJ293,'SCORE TALLER'!$AI$2:$AJ$10,2,TRUE)*AV$2</f>
        <v>0</v>
      </c>
      <c r="AW293" s="59">
        <f>VLOOKUP(AK293,'SCORE TALLER'!$AK$2:$AL$10,2,TRUE)*AW$2</f>
        <v>0.05</v>
      </c>
      <c r="AX293" s="59">
        <f>VLOOKUP(T293,'SCORE TALLER'!$C$2:$D$10,2,FALSE)*AX$2</f>
        <v>0</v>
      </c>
      <c r="AY293" s="59">
        <f>VLOOKUP(W293,'SCORE TALLER'!$I$2:$J$10,2,TRUE)*AY$2</f>
        <v>0</v>
      </c>
      <c r="AZ293" s="59">
        <f>VLOOKUP(X293,'SCORE TALLER'!$K$2:$L$10,2,TRUE)*AZ$2</f>
        <v>0</v>
      </c>
      <c r="BA293" s="59">
        <f>VLOOKUP(U293,'SCORE TALLER'!$E$2:$F$10,2,FALSE)*BA$2</f>
        <v>0</v>
      </c>
      <c r="BB293" s="59">
        <f>VLOOKUP(Y293,'SCORE TALLER'!$M$2:$N$10,2,TRUE)*BB$2</f>
        <v>0.02</v>
      </c>
      <c r="BC293" s="59">
        <f>VLOOKUP(AA293,'SCORE TALLER'!$Q$2:$R$10,2,FALSE)*BC$2</f>
        <v>0.05</v>
      </c>
      <c r="BD293" s="59">
        <f>VLOOKUP(V293,'SCORE TALLER'!$G$2:$H$10,2,FALSE)*BD$2</f>
        <v>0</v>
      </c>
      <c r="BE293" s="59">
        <f>VLOOKUP(AF293,'SCORE TALLER'!$AA$2:$AB$10,2,FALSE)*BE$2</f>
        <v>0</v>
      </c>
      <c r="BF293" s="59">
        <f>VLOOKUP(AL293,'SCORE TALLER'!$AM$2:$AN$10,2,TRUE)*BF$2</f>
        <v>0</v>
      </c>
      <c r="BG293" s="67">
        <f t="shared" si="72"/>
        <v>0.87000000000000022</v>
      </c>
      <c r="BH293" s="67" t="str">
        <f>VLOOKUP(BG293,'SCORE TALLER'!$AP$2:$AQ$7,2,TRUE)</f>
        <v>1. Bajo</v>
      </c>
      <c r="BI293" s="67" t="str">
        <f t="shared" si="74"/>
        <v>LBZ</v>
      </c>
      <c r="BJ293" s="67" t="str">
        <f t="shared" si="74"/>
        <v>A</v>
      </c>
      <c r="BK293" s="67" t="str">
        <f t="shared" si="75"/>
        <v>A</v>
      </c>
      <c r="BL293" s="86">
        <f t="shared" si="73"/>
        <v>7019679</v>
      </c>
      <c r="BM293" s="86">
        <f t="shared" si="76"/>
        <v>0</v>
      </c>
    </row>
    <row r="294" spans="1:65" x14ac:dyDescent="0.3">
      <c r="A294" s="57">
        <v>26480824</v>
      </c>
      <c r="B294" s="12" t="s">
        <v>432</v>
      </c>
      <c r="C294" s="58" t="s">
        <v>107</v>
      </c>
      <c r="D294" s="58" t="s">
        <v>30</v>
      </c>
      <c r="E294" s="58">
        <v>30775</v>
      </c>
      <c r="F294" s="58">
        <v>12162105</v>
      </c>
      <c r="G294" s="58">
        <f t="shared" si="64"/>
        <v>6132596</v>
      </c>
      <c r="H294" s="58">
        <f t="shared" si="65"/>
        <v>4595596</v>
      </c>
      <c r="I294" s="58" t="e">
        <v>#N/A</v>
      </c>
      <c r="J294" s="58">
        <v>398052</v>
      </c>
      <c r="K294" s="58">
        <v>0</v>
      </c>
      <c r="L294" s="58">
        <v>1537000</v>
      </c>
      <c r="M294" s="58">
        <v>6029509</v>
      </c>
      <c r="N294" s="58">
        <f>VLOOKUP(AD294,'tabla ingresos'!$A$3:$D$15,4,FALSE)</f>
        <v>1000000</v>
      </c>
      <c r="O294" s="58">
        <v>0</v>
      </c>
      <c r="P294" s="58">
        <v>0</v>
      </c>
      <c r="Q294" s="58">
        <v>0</v>
      </c>
      <c r="R294" s="12">
        <v>76001</v>
      </c>
      <c r="S294" s="12" t="s">
        <v>87</v>
      </c>
      <c r="T294" s="12" t="s">
        <v>89</v>
      </c>
      <c r="U294" s="12" t="s">
        <v>10</v>
      </c>
      <c r="V294" s="12">
        <v>4</v>
      </c>
      <c r="W294" s="12">
        <v>0</v>
      </c>
      <c r="X294" s="12">
        <v>0</v>
      </c>
      <c r="Y294" s="59">
        <v>14.241095890410959</v>
      </c>
      <c r="Z294" s="59">
        <v>43.186301369863017</v>
      </c>
      <c r="AA294" s="12">
        <v>2</v>
      </c>
      <c r="AB294" s="12">
        <v>2</v>
      </c>
      <c r="AC294" s="12">
        <v>3</v>
      </c>
      <c r="AD294" s="12">
        <v>2</v>
      </c>
      <c r="AE294" s="12">
        <v>4</v>
      </c>
      <c r="AF294" s="58" t="s">
        <v>91</v>
      </c>
      <c r="AG294" s="66">
        <f t="shared" si="66"/>
        <v>0.26536799999999999</v>
      </c>
      <c r="AH294" s="67">
        <f t="shared" si="67"/>
        <v>8.1080699999999997</v>
      </c>
      <c r="AI294" s="67">
        <f t="shared" si="68"/>
        <v>4.0401893333333332</v>
      </c>
      <c r="AJ294" s="67">
        <f t="shared" si="69"/>
        <v>4.088397333333333</v>
      </c>
      <c r="AK294" s="67">
        <f t="shared" si="70"/>
        <v>3.0637306666666668</v>
      </c>
      <c r="AL294" s="67">
        <f t="shared" si="71"/>
        <v>0</v>
      </c>
      <c r="AM294" s="59">
        <f>VLOOKUP(AG294,'SCORE TALLER'!$AC$2:$AD$10,2,TRUE)*AM$2</f>
        <v>0</v>
      </c>
      <c r="AN294" s="59">
        <f>VLOOKUP(AD294,'SCORE TALLER'!$W$2:$X$10,2,TRUE)*AN$2</f>
        <v>0.32</v>
      </c>
      <c r="AO294" s="59">
        <f>VLOOKUP(AB294,'SCORE TALLER'!$S$2:$T$10,2,FALSE)*AO$2</f>
        <v>0.04</v>
      </c>
      <c r="AP294" s="59">
        <f>VLOOKUP(AH294,'SCORE TALLER'!$AE$2:$AF$10,2,TRUE)*AP$2</f>
        <v>0.08</v>
      </c>
      <c r="AQ294" s="59">
        <f>VLOOKUP(AI294,'SCORE TALLER'!$AG$2:$AH$10,2,TRUE)*AQ$2</f>
        <v>0.08</v>
      </c>
      <c r="AR294" s="59">
        <f>VLOOKUP(AC294,'SCORE TALLER'!$U$2:$V$10,2,FALSE)*AR$2</f>
        <v>0.03</v>
      </c>
      <c r="AS294" s="59">
        <f>VLOOKUP(AE294,'SCORE TALLER'!$Y$2:$Z$10,2,FALSE)*AS$2</f>
        <v>0.05</v>
      </c>
      <c r="AT294" s="59">
        <f>VLOOKUP(Z294,'SCORE TALLER'!$O$2:$P$10,2,TRUE)*AT$2</f>
        <v>0.03</v>
      </c>
      <c r="AU294" s="59">
        <f>VLOOKUP(S294,'SCORE TALLER'!$A$2:$B$10,2,FALSE)*AU$2</f>
        <v>0.15000000000000002</v>
      </c>
      <c r="AV294" s="59">
        <f>VLOOKUP(AJ294,'SCORE TALLER'!$AI$2:$AJ$10,2,TRUE)*AV$2</f>
        <v>0.05</v>
      </c>
      <c r="AW294" s="59">
        <f>VLOOKUP(AK294,'SCORE TALLER'!$AK$2:$AL$10,2,TRUE)*AW$2</f>
        <v>0.1</v>
      </c>
      <c r="AX294" s="59">
        <f>VLOOKUP(T294,'SCORE TALLER'!$C$2:$D$10,2,FALSE)*AX$2</f>
        <v>0</v>
      </c>
      <c r="AY294" s="59">
        <f>VLOOKUP(W294,'SCORE TALLER'!$I$2:$J$10,2,TRUE)*AY$2</f>
        <v>0</v>
      </c>
      <c r="AZ294" s="59">
        <f>VLOOKUP(X294,'SCORE TALLER'!$K$2:$L$10,2,TRUE)*AZ$2</f>
        <v>0</v>
      </c>
      <c r="BA294" s="59">
        <f>VLOOKUP(U294,'SCORE TALLER'!$E$2:$F$10,2,FALSE)*BA$2</f>
        <v>0</v>
      </c>
      <c r="BB294" s="59">
        <f>VLOOKUP(Y294,'SCORE TALLER'!$M$2:$N$10,2,TRUE)*BB$2</f>
        <v>0</v>
      </c>
      <c r="BC294" s="59">
        <f>VLOOKUP(AA294,'SCORE TALLER'!$Q$2:$R$10,2,FALSE)*BC$2</f>
        <v>0</v>
      </c>
      <c r="BD294" s="59">
        <f>VLOOKUP(V294,'SCORE TALLER'!$G$2:$H$10,2,FALSE)*BD$2</f>
        <v>0</v>
      </c>
      <c r="BE294" s="59">
        <f>VLOOKUP(AF294,'SCORE TALLER'!$AA$2:$AB$10,2,FALSE)*BE$2</f>
        <v>0.30000000000000004</v>
      </c>
      <c r="BF294" s="59">
        <f>VLOOKUP(AL294,'SCORE TALLER'!$AM$2:$AN$10,2,TRUE)*BF$2</f>
        <v>0</v>
      </c>
      <c r="BG294" s="67">
        <f t="shared" si="72"/>
        <v>1.2300000000000002</v>
      </c>
      <c r="BH294" s="67" t="str">
        <f>VLOOKUP(BG294,'SCORE TALLER'!$AP$2:$AQ$7,2,TRUE)</f>
        <v>2. Normal</v>
      </c>
      <c r="BI294" s="67" t="str">
        <f t="shared" si="74"/>
        <v>LBZ</v>
      </c>
      <c r="BJ294" s="67" t="str">
        <f t="shared" si="74"/>
        <v>A</v>
      </c>
      <c r="BK294" s="67" t="str">
        <f t="shared" si="75"/>
        <v>SIN</v>
      </c>
      <c r="BL294" s="86">
        <f t="shared" si="73"/>
        <v>4595596</v>
      </c>
      <c r="BM294" s="86">
        <f t="shared" si="76"/>
        <v>0</v>
      </c>
    </row>
    <row r="295" spans="1:65" x14ac:dyDescent="0.3">
      <c r="A295" s="57">
        <v>2224624060</v>
      </c>
      <c r="B295" s="12" t="s">
        <v>433</v>
      </c>
      <c r="C295" s="58" t="s">
        <v>107</v>
      </c>
      <c r="D295" s="58" t="s">
        <v>116</v>
      </c>
      <c r="E295" s="58">
        <v>1121100</v>
      </c>
      <c r="F295" s="58">
        <v>15115976</v>
      </c>
      <c r="G295" s="58">
        <f t="shared" si="64"/>
        <v>10177793</v>
      </c>
      <c r="H295" s="58">
        <f t="shared" si="65"/>
        <v>0</v>
      </c>
      <c r="I295" s="58" t="e">
        <v>#N/A</v>
      </c>
      <c r="J295" s="58">
        <v>395923</v>
      </c>
      <c r="K295" s="58">
        <v>0</v>
      </c>
      <c r="L295" s="58">
        <v>10500000</v>
      </c>
      <c r="M295" s="58">
        <v>4938183</v>
      </c>
      <c r="N295" s="58">
        <f>VLOOKUP(AD295,'tabla ingresos'!$A$3:$D$15,4,FALSE)</f>
        <v>1000000</v>
      </c>
      <c r="O295" s="58">
        <v>0</v>
      </c>
      <c r="P295" s="58">
        <v>0</v>
      </c>
      <c r="Q295" s="58">
        <v>0</v>
      </c>
      <c r="R295" s="12">
        <v>76130</v>
      </c>
      <c r="S295" s="12" t="s">
        <v>87</v>
      </c>
      <c r="T295" s="12" t="s">
        <v>89</v>
      </c>
      <c r="U295" s="12" t="s">
        <v>10</v>
      </c>
      <c r="V295" s="12">
        <v>4</v>
      </c>
      <c r="W295" s="12">
        <v>0</v>
      </c>
      <c r="X295" s="12">
        <v>0</v>
      </c>
      <c r="Y295" s="59">
        <v>8.6712328767123292</v>
      </c>
      <c r="Z295" s="59">
        <v>30.260273972602739</v>
      </c>
      <c r="AA295" s="12">
        <v>2</v>
      </c>
      <c r="AB295" s="12">
        <v>3</v>
      </c>
      <c r="AC295" s="12">
        <v>1</v>
      </c>
      <c r="AD295" s="12">
        <v>2</v>
      </c>
      <c r="AE295" s="12">
        <v>1</v>
      </c>
      <c r="AF295" s="58" t="s">
        <v>91</v>
      </c>
      <c r="AG295" s="66">
        <f t="shared" si="66"/>
        <v>0.26394866666666666</v>
      </c>
      <c r="AH295" s="67">
        <f t="shared" si="67"/>
        <v>10.077317333333333</v>
      </c>
      <c r="AI295" s="67">
        <f t="shared" si="68"/>
        <v>4.0395219999999998</v>
      </c>
      <c r="AJ295" s="67">
        <f t="shared" si="69"/>
        <v>6.7851953333333332</v>
      </c>
      <c r="AK295" s="67">
        <f t="shared" si="70"/>
        <v>0</v>
      </c>
      <c r="AL295" s="67">
        <f t="shared" si="71"/>
        <v>0</v>
      </c>
      <c r="AM295" s="59">
        <f>VLOOKUP(AG295,'SCORE TALLER'!$AC$2:$AD$10,2,TRUE)*AM$2</f>
        <v>0</v>
      </c>
      <c r="AN295" s="59">
        <f>VLOOKUP(AD295,'SCORE TALLER'!$W$2:$X$10,2,TRUE)*AN$2</f>
        <v>0.32</v>
      </c>
      <c r="AO295" s="59">
        <f>VLOOKUP(AB295,'SCORE TALLER'!$S$2:$T$10,2,FALSE)*AO$2</f>
        <v>0.03</v>
      </c>
      <c r="AP295" s="59">
        <f>VLOOKUP(AH295,'SCORE TALLER'!$AE$2:$AF$10,2,TRUE)*AP$2</f>
        <v>0.16</v>
      </c>
      <c r="AQ295" s="59">
        <f>VLOOKUP(AI295,'SCORE TALLER'!$AG$2:$AH$10,2,TRUE)*AQ$2</f>
        <v>0.08</v>
      </c>
      <c r="AR295" s="59">
        <f>VLOOKUP(AC295,'SCORE TALLER'!$U$2:$V$10,2,FALSE)*AR$2</f>
        <v>0.05</v>
      </c>
      <c r="AS295" s="59">
        <f>VLOOKUP(AE295,'SCORE TALLER'!$Y$2:$Z$10,2,FALSE)*AS$2</f>
        <v>0.03</v>
      </c>
      <c r="AT295" s="59">
        <f>VLOOKUP(Z295,'SCORE TALLER'!$O$2:$P$10,2,TRUE)*AT$2</f>
        <v>0.04</v>
      </c>
      <c r="AU295" s="59">
        <f>VLOOKUP(S295,'SCORE TALLER'!$A$2:$B$10,2,FALSE)*AU$2</f>
        <v>0.15000000000000002</v>
      </c>
      <c r="AV295" s="59">
        <f>VLOOKUP(AJ295,'SCORE TALLER'!$AI$2:$AJ$10,2,TRUE)*AV$2</f>
        <v>0</v>
      </c>
      <c r="AW295" s="59">
        <f>VLOOKUP(AK295,'SCORE TALLER'!$AK$2:$AL$10,2,TRUE)*AW$2</f>
        <v>0.25</v>
      </c>
      <c r="AX295" s="59">
        <f>VLOOKUP(T295,'SCORE TALLER'!$C$2:$D$10,2,FALSE)*AX$2</f>
        <v>0</v>
      </c>
      <c r="AY295" s="59">
        <f>VLOOKUP(W295,'SCORE TALLER'!$I$2:$J$10,2,TRUE)*AY$2</f>
        <v>0</v>
      </c>
      <c r="AZ295" s="59">
        <f>VLOOKUP(X295,'SCORE TALLER'!$K$2:$L$10,2,TRUE)*AZ$2</f>
        <v>0</v>
      </c>
      <c r="BA295" s="59">
        <f>VLOOKUP(U295,'SCORE TALLER'!$E$2:$F$10,2,FALSE)*BA$2</f>
        <v>0</v>
      </c>
      <c r="BB295" s="59">
        <f>VLOOKUP(Y295,'SCORE TALLER'!$M$2:$N$10,2,TRUE)*BB$2</f>
        <v>0.01</v>
      </c>
      <c r="BC295" s="59">
        <f>VLOOKUP(AA295,'SCORE TALLER'!$Q$2:$R$10,2,FALSE)*BC$2</f>
        <v>0</v>
      </c>
      <c r="BD295" s="59">
        <f>VLOOKUP(V295,'SCORE TALLER'!$G$2:$H$10,2,FALSE)*BD$2</f>
        <v>0</v>
      </c>
      <c r="BE295" s="59">
        <f>VLOOKUP(AF295,'SCORE TALLER'!$AA$2:$AB$10,2,FALSE)*BE$2</f>
        <v>0.30000000000000004</v>
      </c>
      <c r="BF295" s="59">
        <f>VLOOKUP(AL295,'SCORE TALLER'!$AM$2:$AN$10,2,TRUE)*BF$2</f>
        <v>0</v>
      </c>
      <c r="BG295" s="67">
        <f t="shared" si="72"/>
        <v>1.4200000000000002</v>
      </c>
      <c r="BH295" s="67" t="str">
        <f>VLOOKUP(BG295,'SCORE TALLER'!$AP$2:$AQ$7,2,TRUE)</f>
        <v>2. Normal</v>
      </c>
      <c r="BI295" s="67" t="str">
        <f t="shared" si="74"/>
        <v>LBZ</v>
      </c>
      <c r="BJ295" s="67" t="str">
        <f t="shared" si="74"/>
        <v>A</v>
      </c>
      <c r="BK295" s="67" t="str">
        <f t="shared" si="75"/>
        <v>SIN</v>
      </c>
      <c r="BL295" s="86">
        <f t="shared" si="73"/>
        <v>0</v>
      </c>
      <c r="BM295" s="86">
        <f t="shared" si="76"/>
        <v>0</v>
      </c>
    </row>
    <row r="296" spans="1:65" x14ac:dyDescent="0.3">
      <c r="A296" s="57">
        <v>2040608086</v>
      </c>
      <c r="B296" s="12" t="s">
        <v>434</v>
      </c>
      <c r="C296" s="58" t="s">
        <v>107</v>
      </c>
      <c r="D296" s="58" t="s">
        <v>115</v>
      </c>
      <c r="E296" s="58">
        <v>1919231</v>
      </c>
      <c r="F296" s="58">
        <v>7764381</v>
      </c>
      <c r="G296" s="58">
        <f t="shared" si="64"/>
        <v>3639302</v>
      </c>
      <c r="H296" s="58">
        <f t="shared" si="65"/>
        <v>0</v>
      </c>
      <c r="I296" s="58" t="e">
        <v>#N/A</v>
      </c>
      <c r="J296" s="58">
        <v>237554</v>
      </c>
      <c r="K296" s="58">
        <v>0</v>
      </c>
      <c r="L296" s="58">
        <v>4779685</v>
      </c>
      <c r="M296" s="58">
        <v>4125079</v>
      </c>
      <c r="N296" s="58">
        <f>VLOOKUP(AD296,'tabla ingresos'!$A$3:$D$15,4,FALSE)</f>
        <v>1000000</v>
      </c>
      <c r="O296" s="58">
        <v>0</v>
      </c>
      <c r="P296" s="58">
        <v>0</v>
      </c>
      <c r="Q296" s="58">
        <v>0</v>
      </c>
      <c r="R296" s="12">
        <v>76001</v>
      </c>
      <c r="S296" s="12" t="s">
        <v>87</v>
      </c>
      <c r="T296" s="12" t="s">
        <v>89</v>
      </c>
      <c r="U296" s="12" t="s">
        <v>10</v>
      </c>
      <c r="V296" s="12">
        <v>4</v>
      </c>
      <c r="W296" s="12">
        <v>0</v>
      </c>
      <c r="X296" s="12">
        <v>0</v>
      </c>
      <c r="Y296" s="59">
        <v>7.1698630136986301</v>
      </c>
      <c r="Z296" s="59">
        <v>38.216438356164382</v>
      </c>
      <c r="AA296" s="12">
        <v>1</v>
      </c>
      <c r="AB296" s="12">
        <v>0</v>
      </c>
      <c r="AC296" s="12">
        <v>1</v>
      </c>
      <c r="AD296" s="12">
        <v>2</v>
      </c>
      <c r="AE296" s="12">
        <v>1</v>
      </c>
      <c r="AF296" s="58" t="s">
        <v>91</v>
      </c>
      <c r="AG296" s="66">
        <f t="shared" si="66"/>
        <v>0.15836933333333333</v>
      </c>
      <c r="AH296" s="67">
        <f t="shared" si="67"/>
        <v>5.1762540000000001</v>
      </c>
      <c r="AI296" s="67">
        <f t="shared" si="68"/>
        <v>4.0295399999999999</v>
      </c>
      <c r="AJ296" s="67">
        <f t="shared" si="69"/>
        <v>2.4262013333333332</v>
      </c>
      <c r="AK296" s="67">
        <f t="shared" si="70"/>
        <v>0</v>
      </c>
      <c r="AL296" s="67">
        <f t="shared" si="71"/>
        <v>0</v>
      </c>
      <c r="AM296" s="59">
        <f>VLOOKUP(AG296,'SCORE TALLER'!$AC$2:$AD$10,2,TRUE)*AM$2</f>
        <v>0</v>
      </c>
      <c r="AN296" s="59">
        <f>VLOOKUP(AD296,'SCORE TALLER'!$W$2:$X$10,2,TRUE)*AN$2</f>
        <v>0.32</v>
      </c>
      <c r="AO296" s="59">
        <f>VLOOKUP(AB296,'SCORE TALLER'!$S$2:$T$10,2,FALSE)*AO$2</f>
        <v>0.05</v>
      </c>
      <c r="AP296" s="59">
        <f>VLOOKUP(AH296,'SCORE TALLER'!$AE$2:$AF$10,2,TRUE)*AP$2</f>
        <v>0.08</v>
      </c>
      <c r="AQ296" s="59">
        <f>VLOOKUP(AI296,'SCORE TALLER'!$AG$2:$AH$10,2,TRUE)*AQ$2</f>
        <v>0.08</v>
      </c>
      <c r="AR296" s="59">
        <f>VLOOKUP(AC296,'SCORE TALLER'!$U$2:$V$10,2,FALSE)*AR$2</f>
        <v>0.05</v>
      </c>
      <c r="AS296" s="59">
        <f>VLOOKUP(AE296,'SCORE TALLER'!$Y$2:$Z$10,2,FALSE)*AS$2</f>
        <v>0.03</v>
      </c>
      <c r="AT296" s="59">
        <f>VLOOKUP(Z296,'SCORE TALLER'!$O$2:$P$10,2,TRUE)*AT$2</f>
        <v>0.03</v>
      </c>
      <c r="AU296" s="59">
        <f>VLOOKUP(S296,'SCORE TALLER'!$A$2:$B$10,2,FALSE)*AU$2</f>
        <v>0.15000000000000002</v>
      </c>
      <c r="AV296" s="59">
        <f>VLOOKUP(AJ296,'SCORE TALLER'!$AI$2:$AJ$10,2,TRUE)*AV$2</f>
        <v>0.15000000000000002</v>
      </c>
      <c r="AW296" s="59">
        <f>VLOOKUP(AK296,'SCORE TALLER'!$AK$2:$AL$10,2,TRUE)*AW$2</f>
        <v>0.25</v>
      </c>
      <c r="AX296" s="59">
        <f>VLOOKUP(T296,'SCORE TALLER'!$C$2:$D$10,2,FALSE)*AX$2</f>
        <v>0</v>
      </c>
      <c r="AY296" s="59">
        <f>VLOOKUP(W296,'SCORE TALLER'!$I$2:$J$10,2,TRUE)*AY$2</f>
        <v>0</v>
      </c>
      <c r="AZ296" s="59">
        <f>VLOOKUP(X296,'SCORE TALLER'!$K$2:$L$10,2,TRUE)*AZ$2</f>
        <v>0</v>
      </c>
      <c r="BA296" s="59">
        <f>VLOOKUP(U296,'SCORE TALLER'!$E$2:$F$10,2,FALSE)*BA$2</f>
        <v>0</v>
      </c>
      <c r="BB296" s="59">
        <f>VLOOKUP(Y296,'SCORE TALLER'!$M$2:$N$10,2,TRUE)*BB$2</f>
        <v>0.02</v>
      </c>
      <c r="BC296" s="59">
        <f>VLOOKUP(AA296,'SCORE TALLER'!$Q$2:$R$10,2,FALSE)*BC$2</f>
        <v>0.05</v>
      </c>
      <c r="BD296" s="59">
        <f>VLOOKUP(V296,'SCORE TALLER'!$G$2:$H$10,2,FALSE)*BD$2</f>
        <v>0</v>
      </c>
      <c r="BE296" s="59">
        <f>VLOOKUP(AF296,'SCORE TALLER'!$AA$2:$AB$10,2,FALSE)*BE$2</f>
        <v>0.30000000000000004</v>
      </c>
      <c r="BF296" s="59">
        <f>VLOOKUP(AL296,'SCORE TALLER'!$AM$2:$AN$10,2,TRUE)*BF$2</f>
        <v>0</v>
      </c>
      <c r="BG296" s="67">
        <f t="shared" si="72"/>
        <v>1.5600000000000003</v>
      </c>
      <c r="BH296" s="67" t="str">
        <f>VLOOKUP(BG296,'SCORE TALLER'!$AP$2:$AQ$7,2,TRUE)</f>
        <v>2. Normal</v>
      </c>
      <c r="BI296" s="67" t="str">
        <f t="shared" si="74"/>
        <v>LBZ</v>
      </c>
      <c r="BJ296" s="67" t="str">
        <f t="shared" si="74"/>
        <v>A</v>
      </c>
      <c r="BK296" s="67" t="str">
        <f t="shared" si="75"/>
        <v>SIN</v>
      </c>
      <c r="BL296" s="86">
        <f t="shared" si="73"/>
        <v>0</v>
      </c>
      <c r="BM296" s="86">
        <f t="shared" si="76"/>
        <v>0</v>
      </c>
    </row>
    <row r="297" spans="1:65" x14ac:dyDescent="0.3">
      <c r="A297" s="57">
        <v>22648620</v>
      </c>
      <c r="B297" s="12" t="s">
        <v>435</v>
      </c>
      <c r="C297" s="58" t="s">
        <v>107</v>
      </c>
      <c r="D297" s="58" t="s">
        <v>30</v>
      </c>
      <c r="E297" s="58">
        <v>897600</v>
      </c>
      <c r="F297" s="58">
        <v>12976923</v>
      </c>
      <c r="G297" s="58">
        <f t="shared" si="64"/>
        <v>7964931</v>
      </c>
      <c r="H297" s="58">
        <f t="shared" si="65"/>
        <v>7084931</v>
      </c>
      <c r="I297" s="58" t="e">
        <v>#N/A</v>
      </c>
      <c r="J297" s="58">
        <v>361695</v>
      </c>
      <c r="K297" s="58">
        <v>0</v>
      </c>
      <c r="L297" s="58">
        <v>880000</v>
      </c>
      <c r="M297" s="58">
        <v>5011992</v>
      </c>
      <c r="N297" s="58">
        <f>VLOOKUP(AD297,'tabla ingresos'!$A$3:$D$15,4,FALSE)</f>
        <v>1000000</v>
      </c>
      <c r="O297" s="58">
        <v>0</v>
      </c>
      <c r="P297" s="58">
        <v>0</v>
      </c>
      <c r="Q297" s="58">
        <v>0</v>
      </c>
      <c r="R297" s="12">
        <v>20001</v>
      </c>
      <c r="S297" s="12" t="s">
        <v>87</v>
      </c>
      <c r="T297" s="12" t="s">
        <v>89</v>
      </c>
      <c r="U297" s="12" t="s">
        <v>10</v>
      </c>
      <c r="V297" s="12">
        <v>4</v>
      </c>
      <c r="W297" s="12">
        <v>0</v>
      </c>
      <c r="X297" s="12">
        <v>0</v>
      </c>
      <c r="Y297" s="59">
        <v>11.967123287671233</v>
      </c>
      <c r="Z297" s="59">
        <v>45.331506849315069</v>
      </c>
      <c r="AA297" s="12">
        <v>1</v>
      </c>
      <c r="AB297" s="12">
        <v>2</v>
      </c>
      <c r="AC297" s="12">
        <v>4</v>
      </c>
      <c r="AD297" s="12">
        <v>2</v>
      </c>
      <c r="AE297" s="12">
        <v>2</v>
      </c>
      <c r="AF297" s="58" t="s">
        <v>91</v>
      </c>
      <c r="AG297" s="66">
        <f t="shared" si="66"/>
        <v>0.24113000000000001</v>
      </c>
      <c r="AH297" s="67">
        <f t="shared" si="67"/>
        <v>8.6512820000000001</v>
      </c>
      <c r="AI297" s="67">
        <f t="shared" si="68"/>
        <v>3.9397280000000001</v>
      </c>
      <c r="AJ297" s="67">
        <f t="shared" si="69"/>
        <v>5.3099540000000003</v>
      </c>
      <c r="AK297" s="67">
        <f t="shared" si="70"/>
        <v>4.7232873333333334</v>
      </c>
      <c r="AL297" s="67">
        <f t="shared" si="71"/>
        <v>0</v>
      </c>
      <c r="AM297" s="59">
        <f>VLOOKUP(AG297,'SCORE TALLER'!$AC$2:$AD$10,2,TRUE)*AM$2</f>
        <v>0</v>
      </c>
      <c r="AN297" s="59">
        <f>VLOOKUP(AD297,'SCORE TALLER'!$W$2:$X$10,2,TRUE)*AN$2</f>
        <v>0.32</v>
      </c>
      <c r="AO297" s="59">
        <f>VLOOKUP(AB297,'SCORE TALLER'!$S$2:$T$10,2,FALSE)*AO$2</f>
        <v>0.04</v>
      </c>
      <c r="AP297" s="59">
        <f>VLOOKUP(AH297,'SCORE TALLER'!$AE$2:$AF$10,2,TRUE)*AP$2</f>
        <v>0.08</v>
      </c>
      <c r="AQ297" s="59">
        <f>VLOOKUP(AI297,'SCORE TALLER'!$AG$2:$AH$10,2,TRUE)*AQ$2</f>
        <v>0.16</v>
      </c>
      <c r="AR297" s="59">
        <f>VLOOKUP(AC297,'SCORE TALLER'!$U$2:$V$10,2,FALSE)*AR$2</f>
        <v>0.02</v>
      </c>
      <c r="AS297" s="59">
        <f>VLOOKUP(AE297,'SCORE TALLER'!$Y$2:$Z$10,2,FALSE)*AS$2</f>
        <v>0.01</v>
      </c>
      <c r="AT297" s="59">
        <f>VLOOKUP(Z297,'SCORE TALLER'!$O$2:$P$10,2,TRUE)*AT$2</f>
        <v>0.02</v>
      </c>
      <c r="AU297" s="59">
        <f>VLOOKUP(S297,'SCORE TALLER'!$A$2:$B$10,2,FALSE)*AU$2</f>
        <v>0.15000000000000002</v>
      </c>
      <c r="AV297" s="59">
        <f>VLOOKUP(AJ297,'SCORE TALLER'!$AI$2:$AJ$10,2,TRUE)*AV$2</f>
        <v>0</v>
      </c>
      <c r="AW297" s="59">
        <f>VLOOKUP(AK297,'SCORE TALLER'!$AK$2:$AL$10,2,TRUE)*AW$2</f>
        <v>0.05</v>
      </c>
      <c r="AX297" s="59">
        <f>VLOOKUP(T297,'SCORE TALLER'!$C$2:$D$10,2,FALSE)*AX$2</f>
        <v>0</v>
      </c>
      <c r="AY297" s="59">
        <f>VLOOKUP(W297,'SCORE TALLER'!$I$2:$J$10,2,TRUE)*AY$2</f>
        <v>0</v>
      </c>
      <c r="AZ297" s="59">
        <f>VLOOKUP(X297,'SCORE TALLER'!$K$2:$L$10,2,TRUE)*AZ$2</f>
        <v>0</v>
      </c>
      <c r="BA297" s="59">
        <f>VLOOKUP(U297,'SCORE TALLER'!$E$2:$F$10,2,FALSE)*BA$2</f>
        <v>0</v>
      </c>
      <c r="BB297" s="59">
        <f>VLOOKUP(Y297,'SCORE TALLER'!$M$2:$N$10,2,TRUE)*BB$2</f>
        <v>0</v>
      </c>
      <c r="BC297" s="59">
        <f>VLOOKUP(AA297,'SCORE TALLER'!$Q$2:$R$10,2,FALSE)*BC$2</f>
        <v>0.05</v>
      </c>
      <c r="BD297" s="59">
        <f>VLOOKUP(V297,'SCORE TALLER'!$G$2:$H$10,2,FALSE)*BD$2</f>
        <v>0</v>
      </c>
      <c r="BE297" s="59">
        <f>VLOOKUP(AF297,'SCORE TALLER'!$AA$2:$AB$10,2,FALSE)*BE$2</f>
        <v>0.30000000000000004</v>
      </c>
      <c r="BF297" s="59">
        <f>VLOOKUP(AL297,'SCORE TALLER'!$AM$2:$AN$10,2,TRUE)*BF$2</f>
        <v>0</v>
      </c>
      <c r="BG297" s="67">
        <f t="shared" si="72"/>
        <v>1.2000000000000002</v>
      </c>
      <c r="BH297" s="67" t="str">
        <f>VLOOKUP(BG297,'SCORE TALLER'!$AP$2:$AQ$7,2,TRUE)</f>
        <v>2. Normal</v>
      </c>
      <c r="BI297" s="67" t="str">
        <f t="shared" si="74"/>
        <v>LBZ</v>
      </c>
      <c r="BJ297" s="67" t="str">
        <f t="shared" si="74"/>
        <v>A</v>
      </c>
      <c r="BK297" s="67" t="str">
        <f t="shared" si="75"/>
        <v>SIN</v>
      </c>
      <c r="BL297" s="86">
        <f t="shared" si="73"/>
        <v>7084931</v>
      </c>
      <c r="BM297" s="86">
        <f t="shared" si="76"/>
        <v>0</v>
      </c>
    </row>
    <row r="298" spans="1:65" x14ac:dyDescent="0.3">
      <c r="A298" s="57">
        <v>4042648</v>
      </c>
      <c r="B298" s="12" t="s">
        <v>436</v>
      </c>
      <c r="C298" s="58" t="s">
        <v>105</v>
      </c>
      <c r="D298" s="58" t="s">
        <v>114</v>
      </c>
      <c r="E298" s="58">
        <v>15233</v>
      </c>
      <c r="F298" s="58">
        <v>6987230</v>
      </c>
      <c r="G298" s="58">
        <f t="shared" si="64"/>
        <v>1186617</v>
      </c>
      <c r="H298" s="58">
        <f t="shared" si="65"/>
        <v>0</v>
      </c>
      <c r="I298" s="58">
        <v>6987000</v>
      </c>
      <c r="J298" s="58">
        <v>210334</v>
      </c>
      <c r="K298" s="58">
        <v>0</v>
      </c>
      <c r="L298" s="58">
        <v>3641000</v>
      </c>
      <c r="M298" s="58">
        <v>5800613</v>
      </c>
      <c r="N298" s="58">
        <f>VLOOKUP(AD298,'tabla ingresos'!$A$3:$D$15,4,FALSE)</f>
        <v>1000000</v>
      </c>
      <c r="O298" s="58">
        <v>66866.80974081473</v>
      </c>
      <c r="P298" s="58">
        <v>3006000</v>
      </c>
      <c r="Q298" s="58">
        <v>0</v>
      </c>
      <c r="R298" s="12">
        <v>76130</v>
      </c>
      <c r="S298" s="12" t="s">
        <v>87</v>
      </c>
      <c r="T298" s="12" t="s">
        <v>89</v>
      </c>
      <c r="U298" s="12" t="s">
        <v>10</v>
      </c>
      <c r="V298" s="12">
        <v>4</v>
      </c>
      <c r="W298" s="12">
        <v>0</v>
      </c>
      <c r="X298" s="12">
        <v>0</v>
      </c>
      <c r="Y298" s="59">
        <v>10.252054794520548</v>
      </c>
      <c r="Z298" s="59">
        <v>38.186301369863017</v>
      </c>
      <c r="AA298" s="12">
        <v>1</v>
      </c>
      <c r="AB298" s="12">
        <v>2</v>
      </c>
      <c r="AC298" s="12">
        <v>2</v>
      </c>
      <c r="AD298" s="12">
        <v>2</v>
      </c>
      <c r="AE298" s="12">
        <v>1</v>
      </c>
      <c r="AF298" s="58" t="s">
        <v>10</v>
      </c>
      <c r="AG298" s="66">
        <f t="shared" si="66"/>
        <v>0.18480053982720981</v>
      </c>
      <c r="AH298" s="67">
        <f t="shared" si="67"/>
        <v>6.6621533333333334</v>
      </c>
      <c r="AI298" s="67">
        <f t="shared" si="68"/>
        <v>3.8772306666666667</v>
      </c>
      <c r="AJ298" s="67">
        <f t="shared" si="69"/>
        <v>0.79107799999999995</v>
      </c>
      <c r="AK298" s="67">
        <f t="shared" si="70"/>
        <v>0</v>
      </c>
      <c r="AL298" s="67">
        <f t="shared" si="71"/>
        <v>0</v>
      </c>
      <c r="AM298" s="59">
        <f>VLOOKUP(AG298,'SCORE TALLER'!$AC$2:$AD$10,2,TRUE)*AM$2</f>
        <v>0</v>
      </c>
      <c r="AN298" s="59">
        <f>VLOOKUP(AD298,'SCORE TALLER'!$W$2:$X$10,2,TRUE)*AN$2</f>
        <v>0.32</v>
      </c>
      <c r="AO298" s="59">
        <f>VLOOKUP(AB298,'SCORE TALLER'!$S$2:$T$10,2,FALSE)*AO$2</f>
        <v>0.04</v>
      </c>
      <c r="AP298" s="59">
        <f>VLOOKUP(AH298,'SCORE TALLER'!$AE$2:$AF$10,2,TRUE)*AP$2</f>
        <v>0.08</v>
      </c>
      <c r="AQ298" s="59">
        <f>VLOOKUP(AI298,'SCORE TALLER'!$AG$2:$AH$10,2,TRUE)*AQ$2</f>
        <v>0.16</v>
      </c>
      <c r="AR298" s="59">
        <f>VLOOKUP(AC298,'SCORE TALLER'!$U$2:$V$10,2,FALSE)*AR$2</f>
        <v>0.04</v>
      </c>
      <c r="AS298" s="59">
        <f>VLOOKUP(AE298,'SCORE TALLER'!$Y$2:$Z$10,2,FALSE)*AS$2</f>
        <v>0.03</v>
      </c>
      <c r="AT298" s="59">
        <f>VLOOKUP(Z298,'SCORE TALLER'!$O$2:$P$10,2,TRUE)*AT$2</f>
        <v>0.03</v>
      </c>
      <c r="AU298" s="59">
        <f>VLOOKUP(S298,'SCORE TALLER'!$A$2:$B$10,2,FALSE)*AU$2</f>
        <v>0.15000000000000002</v>
      </c>
      <c r="AV298" s="59">
        <f>VLOOKUP(AJ298,'SCORE TALLER'!$AI$2:$AJ$10,2,TRUE)*AV$2</f>
        <v>0.25</v>
      </c>
      <c r="AW298" s="59">
        <f>VLOOKUP(AK298,'SCORE TALLER'!$AK$2:$AL$10,2,TRUE)*AW$2</f>
        <v>0.25</v>
      </c>
      <c r="AX298" s="59">
        <f>VLOOKUP(T298,'SCORE TALLER'!$C$2:$D$10,2,FALSE)*AX$2</f>
        <v>0</v>
      </c>
      <c r="AY298" s="59">
        <f>VLOOKUP(W298,'SCORE TALLER'!$I$2:$J$10,2,TRUE)*AY$2</f>
        <v>0</v>
      </c>
      <c r="AZ298" s="59">
        <f>VLOOKUP(X298,'SCORE TALLER'!$K$2:$L$10,2,TRUE)*AZ$2</f>
        <v>0</v>
      </c>
      <c r="BA298" s="59">
        <f>VLOOKUP(U298,'SCORE TALLER'!$E$2:$F$10,2,FALSE)*BA$2</f>
        <v>0</v>
      </c>
      <c r="BB298" s="59">
        <f>VLOOKUP(Y298,'SCORE TALLER'!$M$2:$N$10,2,TRUE)*BB$2</f>
        <v>0</v>
      </c>
      <c r="BC298" s="59">
        <f>VLOOKUP(AA298,'SCORE TALLER'!$Q$2:$R$10,2,FALSE)*BC$2</f>
        <v>0.05</v>
      </c>
      <c r="BD298" s="59">
        <f>VLOOKUP(V298,'SCORE TALLER'!$G$2:$H$10,2,FALSE)*BD$2</f>
        <v>0</v>
      </c>
      <c r="BE298" s="59">
        <f>VLOOKUP(AF298,'SCORE TALLER'!$AA$2:$AB$10,2,FALSE)*BE$2</f>
        <v>0</v>
      </c>
      <c r="BF298" s="59">
        <f>VLOOKUP(AL298,'SCORE TALLER'!$AM$2:$AN$10,2,TRUE)*BF$2</f>
        <v>0</v>
      </c>
      <c r="BG298" s="67">
        <f t="shared" si="72"/>
        <v>1.4000000000000001</v>
      </c>
      <c r="BH298" s="67" t="str">
        <f>VLOOKUP(BG298,'SCORE TALLER'!$AP$2:$AQ$7,2,TRUE)</f>
        <v>2. Normal</v>
      </c>
      <c r="BI298" s="67" t="str">
        <f t="shared" si="74"/>
        <v>LBZ</v>
      </c>
      <c r="BJ298" s="67" t="str">
        <f t="shared" si="74"/>
        <v>A</v>
      </c>
      <c r="BK298" s="67" t="str">
        <f t="shared" si="75"/>
        <v>A</v>
      </c>
      <c r="BL298" s="86">
        <f t="shared" si="73"/>
        <v>0</v>
      </c>
      <c r="BM298" s="86">
        <f t="shared" si="76"/>
        <v>0</v>
      </c>
    </row>
    <row r="299" spans="1:65" x14ac:dyDescent="0.3">
      <c r="A299" s="57">
        <v>26802668</v>
      </c>
      <c r="B299" s="12" t="s">
        <v>437</v>
      </c>
      <c r="C299" s="58" t="s">
        <v>105</v>
      </c>
      <c r="D299" s="58" t="s">
        <v>115</v>
      </c>
      <c r="E299" s="58">
        <v>129380</v>
      </c>
      <c r="F299" s="58">
        <v>9764902</v>
      </c>
      <c r="G299" s="58">
        <f t="shared" si="64"/>
        <v>4094145</v>
      </c>
      <c r="H299" s="58">
        <f t="shared" si="65"/>
        <v>505319</v>
      </c>
      <c r="I299" s="58">
        <v>9765000</v>
      </c>
      <c r="J299" s="58">
        <v>371177</v>
      </c>
      <c r="K299" s="58">
        <v>0</v>
      </c>
      <c r="L299" s="58">
        <v>3588826</v>
      </c>
      <c r="M299" s="58">
        <v>5670757</v>
      </c>
      <c r="N299" s="58">
        <f>VLOOKUP(AD299,'tabla ingresos'!$A$3:$D$15,4,FALSE)</f>
        <v>1000000</v>
      </c>
      <c r="O299" s="58">
        <v>971063.416400327</v>
      </c>
      <c r="P299" s="58">
        <v>62568000</v>
      </c>
      <c r="Q299" s="58">
        <v>0</v>
      </c>
      <c r="R299" s="12">
        <v>76001</v>
      </c>
      <c r="S299" s="12" t="s">
        <v>87</v>
      </c>
      <c r="T299" s="12" t="s">
        <v>89</v>
      </c>
      <c r="U299" s="12" t="s">
        <v>10</v>
      </c>
      <c r="V299" s="12">
        <v>4</v>
      </c>
      <c r="W299" s="12">
        <v>0</v>
      </c>
      <c r="X299" s="12">
        <v>0</v>
      </c>
      <c r="Y299" s="59">
        <v>7.3863013698630136</v>
      </c>
      <c r="Z299" s="59">
        <v>50.5013698630137</v>
      </c>
      <c r="AA299" s="12">
        <v>1</v>
      </c>
      <c r="AB299" s="12">
        <v>0</v>
      </c>
      <c r="AC299" s="12">
        <v>2</v>
      </c>
      <c r="AD299" s="12">
        <v>2</v>
      </c>
      <c r="AE299" s="12">
        <v>4</v>
      </c>
      <c r="AF299" s="58" t="s">
        <v>10</v>
      </c>
      <c r="AG299" s="66">
        <f t="shared" si="66"/>
        <v>0.89482694426688458</v>
      </c>
      <c r="AH299" s="67">
        <f t="shared" si="67"/>
        <v>48.22193466666667</v>
      </c>
      <c r="AI299" s="67">
        <f t="shared" si="68"/>
        <v>3.8667579999999999</v>
      </c>
      <c r="AJ299" s="67">
        <f t="shared" si="69"/>
        <v>2.7294299999999998</v>
      </c>
      <c r="AK299" s="67">
        <f t="shared" si="70"/>
        <v>0.33687933333333331</v>
      </c>
      <c r="AL299" s="67">
        <f t="shared" si="71"/>
        <v>0</v>
      </c>
      <c r="AM299" s="59">
        <f>VLOOKUP(AG299,'SCORE TALLER'!$AC$2:$AD$10,2,TRUE)*AM$2</f>
        <v>0.32</v>
      </c>
      <c r="AN299" s="59">
        <f>VLOOKUP(AD299,'SCORE TALLER'!$W$2:$X$10,2,TRUE)*AN$2</f>
        <v>0.32</v>
      </c>
      <c r="AO299" s="59">
        <f>VLOOKUP(AB299,'SCORE TALLER'!$S$2:$T$10,2,FALSE)*AO$2</f>
        <v>0.05</v>
      </c>
      <c r="AP299" s="59">
        <f>VLOOKUP(AH299,'SCORE TALLER'!$AE$2:$AF$10,2,TRUE)*AP$2</f>
        <v>0.4</v>
      </c>
      <c r="AQ299" s="59">
        <f>VLOOKUP(AI299,'SCORE TALLER'!$AG$2:$AH$10,2,TRUE)*AQ$2</f>
        <v>0.16</v>
      </c>
      <c r="AR299" s="59">
        <f>VLOOKUP(AC299,'SCORE TALLER'!$U$2:$V$10,2,FALSE)*AR$2</f>
        <v>0.04</v>
      </c>
      <c r="AS299" s="59">
        <f>VLOOKUP(AE299,'SCORE TALLER'!$Y$2:$Z$10,2,FALSE)*AS$2</f>
        <v>0.05</v>
      </c>
      <c r="AT299" s="59">
        <f>VLOOKUP(Z299,'SCORE TALLER'!$O$2:$P$10,2,TRUE)*AT$2</f>
        <v>0.02</v>
      </c>
      <c r="AU299" s="59">
        <f>VLOOKUP(S299,'SCORE TALLER'!$A$2:$B$10,2,FALSE)*AU$2</f>
        <v>0.15000000000000002</v>
      </c>
      <c r="AV299" s="59">
        <f>VLOOKUP(AJ299,'SCORE TALLER'!$AI$2:$AJ$10,2,TRUE)*AV$2</f>
        <v>0.15000000000000002</v>
      </c>
      <c r="AW299" s="59">
        <f>VLOOKUP(AK299,'SCORE TALLER'!$AK$2:$AL$10,2,TRUE)*AW$2</f>
        <v>0.25</v>
      </c>
      <c r="AX299" s="59">
        <f>VLOOKUP(T299,'SCORE TALLER'!$C$2:$D$10,2,FALSE)*AX$2</f>
        <v>0</v>
      </c>
      <c r="AY299" s="59">
        <f>VLOOKUP(W299,'SCORE TALLER'!$I$2:$J$10,2,TRUE)*AY$2</f>
        <v>0</v>
      </c>
      <c r="AZ299" s="59">
        <f>VLOOKUP(X299,'SCORE TALLER'!$K$2:$L$10,2,TRUE)*AZ$2</f>
        <v>0</v>
      </c>
      <c r="BA299" s="59">
        <f>VLOOKUP(U299,'SCORE TALLER'!$E$2:$F$10,2,FALSE)*BA$2</f>
        <v>0</v>
      </c>
      <c r="BB299" s="59">
        <f>VLOOKUP(Y299,'SCORE TALLER'!$M$2:$N$10,2,TRUE)*BB$2</f>
        <v>0.02</v>
      </c>
      <c r="BC299" s="59">
        <f>VLOOKUP(AA299,'SCORE TALLER'!$Q$2:$R$10,2,FALSE)*BC$2</f>
        <v>0.05</v>
      </c>
      <c r="BD299" s="59">
        <f>VLOOKUP(V299,'SCORE TALLER'!$G$2:$H$10,2,FALSE)*BD$2</f>
        <v>0</v>
      </c>
      <c r="BE299" s="59">
        <f>VLOOKUP(AF299,'SCORE TALLER'!$AA$2:$AB$10,2,FALSE)*BE$2</f>
        <v>0</v>
      </c>
      <c r="BF299" s="59">
        <f>VLOOKUP(AL299,'SCORE TALLER'!$AM$2:$AN$10,2,TRUE)*BF$2</f>
        <v>0</v>
      </c>
      <c r="BG299" s="67">
        <f t="shared" si="72"/>
        <v>1.9800000000000002</v>
      </c>
      <c r="BH299" s="67" t="str">
        <f>VLOOKUP(BG299,'SCORE TALLER'!$AP$2:$AQ$7,2,TRUE)</f>
        <v>2. Normal</v>
      </c>
      <c r="BI299" s="67" t="str">
        <f t="shared" si="74"/>
        <v>LBZ</v>
      </c>
      <c r="BJ299" s="67" t="str">
        <f t="shared" si="74"/>
        <v>A</v>
      </c>
      <c r="BK299" s="67" t="str">
        <f t="shared" si="75"/>
        <v>A</v>
      </c>
      <c r="BL299" s="86">
        <f t="shared" si="73"/>
        <v>505319</v>
      </c>
      <c r="BM299" s="86">
        <f t="shared" si="76"/>
        <v>0</v>
      </c>
    </row>
    <row r="300" spans="1:65" x14ac:dyDescent="0.3">
      <c r="A300" s="57">
        <v>2020842480</v>
      </c>
      <c r="B300" s="12" t="s">
        <v>438</v>
      </c>
      <c r="C300" s="58" t="s">
        <v>105</v>
      </c>
      <c r="D300" s="58" t="s">
        <v>115</v>
      </c>
      <c r="E300" s="58">
        <v>2606667</v>
      </c>
      <c r="F300" s="58">
        <v>7138393</v>
      </c>
      <c r="G300" s="58">
        <f t="shared" si="64"/>
        <v>4110852</v>
      </c>
      <c r="H300" s="58">
        <f t="shared" si="65"/>
        <v>0</v>
      </c>
      <c r="I300" s="58">
        <v>7138000</v>
      </c>
      <c r="J300" s="58">
        <v>230013</v>
      </c>
      <c r="K300" s="58">
        <v>0</v>
      </c>
      <c r="L300" s="58">
        <v>5850000</v>
      </c>
      <c r="M300" s="58">
        <v>3027541</v>
      </c>
      <c r="N300" s="58">
        <f>VLOOKUP(AD300,'tabla ingresos'!$A$3:$D$15,4,FALSE)</f>
        <v>1000000</v>
      </c>
      <c r="O300" s="58">
        <v>12946.84135727339</v>
      </c>
      <c r="P300" s="58">
        <v>330000</v>
      </c>
      <c r="Q300" s="58">
        <v>0</v>
      </c>
      <c r="R300" s="12">
        <v>11001</v>
      </c>
      <c r="S300" s="12" t="s">
        <v>87</v>
      </c>
      <c r="T300" s="12" t="s">
        <v>89</v>
      </c>
      <c r="U300" s="12" t="s">
        <v>10</v>
      </c>
      <c r="V300" s="12">
        <v>4</v>
      </c>
      <c r="W300" s="12">
        <v>0</v>
      </c>
      <c r="X300" s="12">
        <v>0</v>
      </c>
      <c r="Y300" s="59">
        <v>5.9671232876712326</v>
      </c>
      <c r="Z300" s="59">
        <v>34.082191780821915</v>
      </c>
      <c r="AA300" s="12">
        <v>2</v>
      </c>
      <c r="AB300" s="12">
        <v>0</v>
      </c>
      <c r="AC300" s="12">
        <v>1</v>
      </c>
      <c r="AD300" s="12">
        <v>2</v>
      </c>
      <c r="AE300" s="12">
        <v>1</v>
      </c>
      <c r="AF300" s="58" t="s">
        <v>10</v>
      </c>
      <c r="AG300" s="66">
        <f t="shared" si="66"/>
        <v>0.16197322757151561</v>
      </c>
      <c r="AH300" s="67">
        <f t="shared" si="67"/>
        <v>4.9789286666666666</v>
      </c>
      <c r="AI300" s="67">
        <f t="shared" si="68"/>
        <v>3.7561386666666667</v>
      </c>
      <c r="AJ300" s="67">
        <f t="shared" si="69"/>
        <v>2.7405680000000001</v>
      </c>
      <c r="AK300" s="67">
        <f t="shared" si="70"/>
        <v>0</v>
      </c>
      <c r="AL300" s="67">
        <f t="shared" si="71"/>
        <v>0</v>
      </c>
      <c r="AM300" s="59">
        <f>VLOOKUP(AG300,'SCORE TALLER'!$AC$2:$AD$10,2,TRUE)*AM$2</f>
        <v>0</v>
      </c>
      <c r="AN300" s="59">
        <f>VLOOKUP(AD300,'SCORE TALLER'!$W$2:$X$10,2,TRUE)*AN$2</f>
        <v>0.32</v>
      </c>
      <c r="AO300" s="59">
        <f>VLOOKUP(AB300,'SCORE TALLER'!$S$2:$T$10,2,FALSE)*AO$2</f>
        <v>0.05</v>
      </c>
      <c r="AP300" s="59">
        <f>VLOOKUP(AH300,'SCORE TALLER'!$AE$2:$AF$10,2,TRUE)*AP$2</f>
        <v>0</v>
      </c>
      <c r="AQ300" s="59">
        <f>VLOOKUP(AI300,'SCORE TALLER'!$AG$2:$AH$10,2,TRUE)*AQ$2</f>
        <v>0.16</v>
      </c>
      <c r="AR300" s="59">
        <f>VLOOKUP(AC300,'SCORE TALLER'!$U$2:$V$10,2,FALSE)*AR$2</f>
        <v>0.05</v>
      </c>
      <c r="AS300" s="59">
        <f>VLOOKUP(AE300,'SCORE TALLER'!$Y$2:$Z$10,2,FALSE)*AS$2</f>
        <v>0.03</v>
      </c>
      <c r="AT300" s="59">
        <f>VLOOKUP(Z300,'SCORE TALLER'!$O$2:$P$10,2,TRUE)*AT$2</f>
        <v>0.04</v>
      </c>
      <c r="AU300" s="59">
        <f>VLOOKUP(S300,'SCORE TALLER'!$A$2:$B$10,2,FALSE)*AU$2</f>
        <v>0.15000000000000002</v>
      </c>
      <c r="AV300" s="59">
        <f>VLOOKUP(AJ300,'SCORE TALLER'!$AI$2:$AJ$10,2,TRUE)*AV$2</f>
        <v>0.15000000000000002</v>
      </c>
      <c r="AW300" s="59">
        <f>VLOOKUP(AK300,'SCORE TALLER'!$AK$2:$AL$10,2,TRUE)*AW$2</f>
        <v>0.25</v>
      </c>
      <c r="AX300" s="59">
        <f>VLOOKUP(T300,'SCORE TALLER'!$C$2:$D$10,2,FALSE)*AX$2</f>
        <v>0</v>
      </c>
      <c r="AY300" s="59">
        <f>VLOOKUP(W300,'SCORE TALLER'!$I$2:$J$10,2,TRUE)*AY$2</f>
        <v>0</v>
      </c>
      <c r="AZ300" s="59">
        <f>VLOOKUP(X300,'SCORE TALLER'!$K$2:$L$10,2,TRUE)*AZ$2</f>
        <v>0</v>
      </c>
      <c r="BA300" s="59">
        <f>VLOOKUP(U300,'SCORE TALLER'!$E$2:$F$10,2,FALSE)*BA$2</f>
        <v>0</v>
      </c>
      <c r="BB300" s="59">
        <f>VLOOKUP(Y300,'SCORE TALLER'!$M$2:$N$10,2,TRUE)*BB$2</f>
        <v>0.03</v>
      </c>
      <c r="BC300" s="59">
        <f>VLOOKUP(AA300,'SCORE TALLER'!$Q$2:$R$10,2,FALSE)*BC$2</f>
        <v>0</v>
      </c>
      <c r="BD300" s="59">
        <f>VLOOKUP(V300,'SCORE TALLER'!$G$2:$H$10,2,FALSE)*BD$2</f>
        <v>0</v>
      </c>
      <c r="BE300" s="59">
        <f>VLOOKUP(AF300,'SCORE TALLER'!$AA$2:$AB$10,2,FALSE)*BE$2</f>
        <v>0</v>
      </c>
      <c r="BF300" s="59">
        <f>VLOOKUP(AL300,'SCORE TALLER'!$AM$2:$AN$10,2,TRUE)*BF$2</f>
        <v>0</v>
      </c>
      <c r="BG300" s="67">
        <f t="shared" si="72"/>
        <v>1.2300000000000002</v>
      </c>
      <c r="BH300" s="67" t="str">
        <f>VLOOKUP(BG300,'SCORE TALLER'!$AP$2:$AQ$7,2,TRUE)</f>
        <v>2. Normal</v>
      </c>
      <c r="BI300" s="67" t="str">
        <f t="shared" si="74"/>
        <v>LBZ</v>
      </c>
      <c r="BJ300" s="67" t="str">
        <f t="shared" si="74"/>
        <v>A</v>
      </c>
      <c r="BK300" s="67" t="str">
        <f t="shared" si="75"/>
        <v>A</v>
      </c>
      <c r="BL300" s="86">
        <f t="shared" si="73"/>
        <v>0</v>
      </c>
      <c r="BM300" s="86">
        <f t="shared" si="76"/>
        <v>0</v>
      </c>
    </row>
    <row r="301" spans="1:65" x14ac:dyDescent="0.3">
      <c r="A301" s="57">
        <v>26842660</v>
      </c>
      <c r="B301" s="12" t="s">
        <v>439</v>
      </c>
      <c r="C301" s="58" t="s">
        <v>105</v>
      </c>
      <c r="D301" s="58" t="s">
        <v>115</v>
      </c>
      <c r="E301" s="58"/>
      <c r="F301" s="58">
        <v>7635242</v>
      </c>
      <c r="G301" s="58">
        <f t="shared" si="64"/>
        <v>2038725</v>
      </c>
      <c r="H301" s="58">
        <f t="shared" si="65"/>
        <v>0</v>
      </c>
      <c r="I301" s="58">
        <v>7636000</v>
      </c>
      <c r="J301" s="58">
        <v>279874</v>
      </c>
      <c r="K301" s="58">
        <v>0</v>
      </c>
      <c r="L301" s="58">
        <v>4560000</v>
      </c>
      <c r="M301" s="58">
        <v>5596517</v>
      </c>
      <c r="N301" s="58">
        <f>VLOOKUP(AD301,'tabla ingresos'!$A$3:$D$15,4,FALSE)</f>
        <v>1000000</v>
      </c>
      <c r="O301" s="58">
        <v>154263.57641454233</v>
      </c>
      <c r="P301" s="58">
        <v>3932000</v>
      </c>
      <c r="Q301" s="58">
        <v>0</v>
      </c>
      <c r="R301" s="12">
        <v>76001</v>
      </c>
      <c r="S301" s="12" t="s">
        <v>87</v>
      </c>
      <c r="T301" s="12" t="s">
        <v>89</v>
      </c>
      <c r="U301" s="12" t="s">
        <v>10</v>
      </c>
      <c r="V301" s="12">
        <v>4</v>
      </c>
      <c r="W301" s="12">
        <v>0</v>
      </c>
      <c r="X301" s="12">
        <v>0</v>
      </c>
      <c r="Y301" s="59">
        <v>10.002739726027396</v>
      </c>
      <c r="Z301" s="59">
        <v>54.369863013698627</v>
      </c>
      <c r="AA301" s="12">
        <v>1</v>
      </c>
      <c r="AB301" s="12">
        <v>2</v>
      </c>
      <c r="AC301" s="12">
        <v>3</v>
      </c>
      <c r="AD301" s="12">
        <v>2</v>
      </c>
      <c r="AE301" s="12">
        <v>2</v>
      </c>
      <c r="AF301" s="58" t="s">
        <v>10</v>
      </c>
      <c r="AG301" s="66">
        <f t="shared" si="66"/>
        <v>0.28942505094302823</v>
      </c>
      <c r="AH301" s="67">
        <f t="shared" si="67"/>
        <v>7.7114946666666668</v>
      </c>
      <c r="AI301" s="67">
        <f t="shared" si="68"/>
        <v>3.7310113333333335</v>
      </c>
      <c r="AJ301" s="67">
        <f t="shared" si="69"/>
        <v>1.3591500000000001</v>
      </c>
      <c r="AK301" s="67">
        <f t="shared" si="70"/>
        <v>0</v>
      </c>
      <c r="AL301" s="67">
        <f t="shared" si="71"/>
        <v>0</v>
      </c>
      <c r="AM301" s="59">
        <f>VLOOKUP(AG301,'SCORE TALLER'!$AC$2:$AD$10,2,TRUE)*AM$2</f>
        <v>0</v>
      </c>
      <c r="AN301" s="59">
        <f>VLOOKUP(AD301,'SCORE TALLER'!$W$2:$X$10,2,TRUE)*AN$2</f>
        <v>0.32</v>
      </c>
      <c r="AO301" s="59">
        <f>VLOOKUP(AB301,'SCORE TALLER'!$S$2:$T$10,2,FALSE)*AO$2</f>
        <v>0.04</v>
      </c>
      <c r="AP301" s="59">
        <f>VLOOKUP(AH301,'SCORE TALLER'!$AE$2:$AF$10,2,TRUE)*AP$2</f>
        <v>0.08</v>
      </c>
      <c r="AQ301" s="59">
        <f>VLOOKUP(AI301,'SCORE TALLER'!$AG$2:$AH$10,2,TRUE)*AQ$2</f>
        <v>0.16</v>
      </c>
      <c r="AR301" s="59">
        <f>VLOOKUP(AC301,'SCORE TALLER'!$U$2:$V$10,2,FALSE)*AR$2</f>
        <v>0.03</v>
      </c>
      <c r="AS301" s="59">
        <f>VLOOKUP(AE301,'SCORE TALLER'!$Y$2:$Z$10,2,FALSE)*AS$2</f>
        <v>0.01</v>
      </c>
      <c r="AT301" s="59">
        <f>VLOOKUP(Z301,'SCORE TALLER'!$O$2:$P$10,2,TRUE)*AT$2</f>
        <v>0.02</v>
      </c>
      <c r="AU301" s="59">
        <f>VLOOKUP(S301,'SCORE TALLER'!$A$2:$B$10,2,FALSE)*AU$2</f>
        <v>0.15000000000000002</v>
      </c>
      <c r="AV301" s="59">
        <f>VLOOKUP(AJ301,'SCORE TALLER'!$AI$2:$AJ$10,2,TRUE)*AV$2</f>
        <v>0.2</v>
      </c>
      <c r="AW301" s="59">
        <f>VLOOKUP(AK301,'SCORE TALLER'!$AK$2:$AL$10,2,TRUE)*AW$2</f>
        <v>0.25</v>
      </c>
      <c r="AX301" s="59">
        <f>VLOOKUP(T301,'SCORE TALLER'!$C$2:$D$10,2,FALSE)*AX$2</f>
        <v>0</v>
      </c>
      <c r="AY301" s="59">
        <f>VLOOKUP(W301,'SCORE TALLER'!$I$2:$J$10,2,TRUE)*AY$2</f>
        <v>0</v>
      </c>
      <c r="AZ301" s="59">
        <f>VLOOKUP(X301,'SCORE TALLER'!$K$2:$L$10,2,TRUE)*AZ$2</f>
        <v>0</v>
      </c>
      <c r="BA301" s="59">
        <f>VLOOKUP(U301,'SCORE TALLER'!$E$2:$F$10,2,FALSE)*BA$2</f>
        <v>0</v>
      </c>
      <c r="BB301" s="59">
        <f>VLOOKUP(Y301,'SCORE TALLER'!$M$2:$N$10,2,TRUE)*BB$2</f>
        <v>0</v>
      </c>
      <c r="BC301" s="59">
        <f>VLOOKUP(AA301,'SCORE TALLER'!$Q$2:$R$10,2,FALSE)*BC$2</f>
        <v>0.05</v>
      </c>
      <c r="BD301" s="59">
        <f>VLOOKUP(V301,'SCORE TALLER'!$G$2:$H$10,2,FALSE)*BD$2</f>
        <v>0</v>
      </c>
      <c r="BE301" s="59">
        <f>VLOOKUP(AF301,'SCORE TALLER'!$AA$2:$AB$10,2,FALSE)*BE$2</f>
        <v>0</v>
      </c>
      <c r="BF301" s="59">
        <f>VLOOKUP(AL301,'SCORE TALLER'!$AM$2:$AN$10,2,TRUE)*BF$2</f>
        <v>0</v>
      </c>
      <c r="BG301" s="67">
        <f t="shared" si="72"/>
        <v>1.31</v>
      </c>
      <c r="BH301" s="67" t="str">
        <f>VLOOKUP(BG301,'SCORE TALLER'!$AP$2:$AQ$7,2,TRUE)</f>
        <v>2. Normal</v>
      </c>
      <c r="BI301" s="67" t="str">
        <f t="shared" si="74"/>
        <v>LBZ</v>
      </c>
      <c r="BJ301" s="67" t="str">
        <f t="shared" si="74"/>
        <v>A</v>
      </c>
      <c r="BK301" s="67" t="str">
        <f t="shared" si="75"/>
        <v>A</v>
      </c>
      <c r="BL301" s="86">
        <f t="shared" si="73"/>
        <v>0</v>
      </c>
      <c r="BM301" s="86">
        <f t="shared" si="76"/>
        <v>0</v>
      </c>
    </row>
    <row r="302" spans="1:65" x14ac:dyDescent="0.3">
      <c r="A302" s="57">
        <v>6642828</v>
      </c>
      <c r="B302" s="12" t="s">
        <v>440</v>
      </c>
      <c r="C302" s="58" t="s">
        <v>107</v>
      </c>
      <c r="D302" s="58" t="s">
        <v>115</v>
      </c>
      <c r="E302" s="58"/>
      <c r="F302" s="58">
        <v>7914039</v>
      </c>
      <c r="G302" s="58">
        <f t="shared" si="64"/>
        <v>2383479</v>
      </c>
      <c r="H302" s="58">
        <f t="shared" si="65"/>
        <v>0</v>
      </c>
      <c r="I302" s="58" t="e">
        <v>#N/A</v>
      </c>
      <c r="J302" s="58">
        <v>197961</v>
      </c>
      <c r="K302" s="58">
        <v>0</v>
      </c>
      <c r="L302" s="58">
        <v>2750067</v>
      </c>
      <c r="M302" s="58">
        <v>5530560</v>
      </c>
      <c r="N302" s="58">
        <f>VLOOKUP(AD302,'tabla ingresos'!$A$3:$D$15,4,FALSE)</f>
        <v>1000000</v>
      </c>
      <c r="O302" s="58">
        <v>0</v>
      </c>
      <c r="P302" s="58">
        <v>0</v>
      </c>
      <c r="Q302" s="58">
        <v>0</v>
      </c>
      <c r="R302" s="12">
        <v>76606</v>
      </c>
      <c r="S302" s="12" t="s">
        <v>87</v>
      </c>
      <c r="T302" s="12" t="s">
        <v>89</v>
      </c>
      <c r="U302" s="12" t="s">
        <v>10</v>
      </c>
      <c r="V302" s="12">
        <v>4</v>
      </c>
      <c r="W302" s="12">
        <v>0</v>
      </c>
      <c r="X302" s="12">
        <v>0</v>
      </c>
      <c r="Y302" s="59">
        <v>12.665753424657535</v>
      </c>
      <c r="Z302" s="59">
        <v>52.852054794520548</v>
      </c>
      <c r="AA302" s="12">
        <v>1</v>
      </c>
      <c r="AB302" s="12">
        <v>1</v>
      </c>
      <c r="AC302" s="12">
        <v>2</v>
      </c>
      <c r="AD302" s="12">
        <v>2</v>
      </c>
      <c r="AE302" s="12">
        <v>3</v>
      </c>
      <c r="AF302" s="58" t="s">
        <v>91</v>
      </c>
      <c r="AG302" s="66">
        <f t="shared" si="66"/>
        <v>0.13197400000000001</v>
      </c>
      <c r="AH302" s="67">
        <f t="shared" si="67"/>
        <v>5.2760259999999999</v>
      </c>
      <c r="AI302" s="67">
        <f t="shared" si="68"/>
        <v>3.6870400000000001</v>
      </c>
      <c r="AJ302" s="67">
        <f t="shared" si="69"/>
        <v>1.588986</v>
      </c>
      <c r="AK302" s="67">
        <f t="shared" si="70"/>
        <v>0</v>
      </c>
      <c r="AL302" s="67">
        <f t="shared" si="71"/>
        <v>0</v>
      </c>
      <c r="AM302" s="59">
        <f>VLOOKUP(AG302,'SCORE TALLER'!$AC$2:$AD$10,2,TRUE)*AM$2</f>
        <v>0</v>
      </c>
      <c r="AN302" s="59">
        <f>VLOOKUP(AD302,'SCORE TALLER'!$W$2:$X$10,2,TRUE)*AN$2</f>
        <v>0.32</v>
      </c>
      <c r="AO302" s="59">
        <f>VLOOKUP(AB302,'SCORE TALLER'!$S$2:$T$10,2,FALSE)*AO$2</f>
        <v>0.05</v>
      </c>
      <c r="AP302" s="59">
        <f>VLOOKUP(AH302,'SCORE TALLER'!$AE$2:$AF$10,2,TRUE)*AP$2</f>
        <v>0.08</v>
      </c>
      <c r="AQ302" s="59">
        <f>VLOOKUP(AI302,'SCORE TALLER'!$AG$2:$AH$10,2,TRUE)*AQ$2</f>
        <v>0.16</v>
      </c>
      <c r="AR302" s="59">
        <f>VLOOKUP(AC302,'SCORE TALLER'!$U$2:$V$10,2,FALSE)*AR$2</f>
        <v>0.04</v>
      </c>
      <c r="AS302" s="59">
        <f>VLOOKUP(AE302,'SCORE TALLER'!$Y$2:$Z$10,2,FALSE)*AS$2</f>
        <v>0.02</v>
      </c>
      <c r="AT302" s="59">
        <f>VLOOKUP(Z302,'SCORE TALLER'!$O$2:$P$10,2,TRUE)*AT$2</f>
        <v>0.02</v>
      </c>
      <c r="AU302" s="59">
        <f>VLOOKUP(S302,'SCORE TALLER'!$A$2:$B$10,2,FALSE)*AU$2</f>
        <v>0.15000000000000002</v>
      </c>
      <c r="AV302" s="59">
        <f>VLOOKUP(AJ302,'SCORE TALLER'!$AI$2:$AJ$10,2,TRUE)*AV$2</f>
        <v>0.2</v>
      </c>
      <c r="AW302" s="59">
        <f>VLOOKUP(AK302,'SCORE TALLER'!$AK$2:$AL$10,2,TRUE)*AW$2</f>
        <v>0.25</v>
      </c>
      <c r="AX302" s="59">
        <f>VLOOKUP(T302,'SCORE TALLER'!$C$2:$D$10,2,FALSE)*AX$2</f>
        <v>0</v>
      </c>
      <c r="AY302" s="59">
        <f>VLOOKUP(W302,'SCORE TALLER'!$I$2:$J$10,2,TRUE)*AY$2</f>
        <v>0</v>
      </c>
      <c r="AZ302" s="59">
        <f>VLOOKUP(X302,'SCORE TALLER'!$K$2:$L$10,2,TRUE)*AZ$2</f>
        <v>0</v>
      </c>
      <c r="BA302" s="59">
        <f>VLOOKUP(U302,'SCORE TALLER'!$E$2:$F$10,2,FALSE)*BA$2</f>
        <v>0</v>
      </c>
      <c r="BB302" s="59">
        <f>VLOOKUP(Y302,'SCORE TALLER'!$M$2:$N$10,2,TRUE)*BB$2</f>
        <v>0</v>
      </c>
      <c r="BC302" s="59">
        <f>VLOOKUP(AA302,'SCORE TALLER'!$Q$2:$R$10,2,FALSE)*BC$2</f>
        <v>0.05</v>
      </c>
      <c r="BD302" s="59">
        <f>VLOOKUP(V302,'SCORE TALLER'!$G$2:$H$10,2,FALSE)*BD$2</f>
        <v>0</v>
      </c>
      <c r="BE302" s="59">
        <f>VLOOKUP(AF302,'SCORE TALLER'!$AA$2:$AB$10,2,FALSE)*BE$2</f>
        <v>0.30000000000000004</v>
      </c>
      <c r="BF302" s="59">
        <f>VLOOKUP(AL302,'SCORE TALLER'!$AM$2:$AN$10,2,TRUE)*BF$2</f>
        <v>0</v>
      </c>
      <c r="BG302" s="67">
        <f t="shared" si="72"/>
        <v>1.6400000000000001</v>
      </c>
      <c r="BH302" s="67" t="str">
        <f>VLOOKUP(BG302,'SCORE TALLER'!$AP$2:$AQ$7,2,TRUE)</f>
        <v>2. Normal</v>
      </c>
      <c r="BI302" s="67" t="str">
        <f t="shared" si="74"/>
        <v>LBZ</v>
      </c>
      <c r="BJ302" s="67" t="str">
        <f t="shared" si="74"/>
        <v>A</v>
      </c>
      <c r="BK302" s="67" t="str">
        <f t="shared" si="75"/>
        <v>SIN</v>
      </c>
      <c r="BL302" s="86">
        <f t="shared" si="73"/>
        <v>0</v>
      </c>
      <c r="BM302" s="86">
        <f t="shared" si="76"/>
        <v>0</v>
      </c>
    </row>
    <row r="303" spans="1:65" x14ac:dyDescent="0.3">
      <c r="A303" s="57">
        <v>66066202</v>
      </c>
      <c r="B303" s="12" t="s">
        <v>441</v>
      </c>
      <c r="C303" s="58" t="s">
        <v>107</v>
      </c>
      <c r="D303" s="58" t="s">
        <v>30</v>
      </c>
      <c r="E303" s="58">
        <v>56760</v>
      </c>
      <c r="F303" s="58">
        <v>13719973</v>
      </c>
      <c r="G303" s="58">
        <f t="shared" si="64"/>
        <v>8279159</v>
      </c>
      <c r="H303" s="58">
        <f t="shared" si="65"/>
        <v>3354626</v>
      </c>
      <c r="I303" s="58" t="e">
        <v>#N/A</v>
      </c>
      <c r="J303" s="58">
        <v>335040</v>
      </c>
      <c r="K303" s="58">
        <v>0</v>
      </c>
      <c r="L303" s="58">
        <v>4924533</v>
      </c>
      <c r="M303" s="58">
        <v>5440814</v>
      </c>
      <c r="N303" s="58">
        <f>VLOOKUP(AD303,'tabla ingresos'!$A$3:$D$15,4,FALSE)</f>
        <v>1000000</v>
      </c>
      <c r="O303" s="58">
        <v>0</v>
      </c>
      <c r="P303" s="58">
        <v>0</v>
      </c>
      <c r="Q303" s="58">
        <v>0</v>
      </c>
      <c r="R303" s="12">
        <v>76130</v>
      </c>
      <c r="S303" s="12" t="s">
        <v>87</v>
      </c>
      <c r="T303" s="12" t="s">
        <v>89</v>
      </c>
      <c r="U303" s="12" t="s">
        <v>10</v>
      </c>
      <c r="V303" s="12">
        <v>4</v>
      </c>
      <c r="W303" s="12">
        <v>0</v>
      </c>
      <c r="X303" s="12">
        <v>0</v>
      </c>
      <c r="Y303" s="59">
        <v>12.213698630136987</v>
      </c>
      <c r="Z303" s="59">
        <v>43.301369863013697</v>
      </c>
      <c r="AA303" s="12">
        <v>2</v>
      </c>
      <c r="AB303" s="12">
        <v>4</v>
      </c>
      <c r="AC303" s="12">
        <v>2</v>
      </c>
      <c r="AD303" s="12">
        <v>2</v>
      </c>
      <c r="AE303" s="12">
        <v>2</v>
      </c>
      <c r="AF303" s="58" t="s">
        <v>91</v>
      </c>
      <c r="AG303" s="66">
        <f t="shared" si="66"/>
        <v>0.22336</v>
      </c>
      <c r="AH303" s="67">
        <f t="shared" si="67"/>
        <v>9.1466486666666675</v>
      </c>
      <c r="AI303" s="67">
        <f t="shared" si="68"/>
        <v>3.6650493333333332</v>
      </c>
      <c r="AJ303" s="67">
        <f t="shared" si="69"/>
        <v>5.5194393333333336</v>
      </c>
      <c r="AK303" s="67">
        <f t="shared" si="70"/>
        <v>2.2364173333333333</v>
      </c>
      <c r="AL303" s="67">
        <f t="shared" si="71"/>
        <v>0</v>
      </c>
      <c r="AM303" s="59">
        <f>VLOOKUP(AG303,'SCORE TALLER'!$AC$2:$AD$10,2,TRUE)*AM$2</f>
        <v>0</v>
      </c>
      <c r="AN303" s="59">
        <f>VLOOKUP(AD303,'SCORE TALLER'!$W$2:$X$10,2,TRUE)*AN$2</f>
        <v>0.32</v>
      </c>
      <c r="AO303" s="59">
        <f>VLOOKUP(AB303,'SCORE TALLER'!$S$2:$T$10,2,FALSE)*AO$2</f>
        <v>0.02</v>
      </c>
      <c r="AP303" s="59">
        <f>VLOOKUP(AH303,'SCORE TALLER'!$AE$2:$AF$10,2,TRUE)*AP$2</f>
        <v>0.08</v>
      </c>
      <c r="AQ303" s="59">
        <f>VLOOKUP(AI303,'SCORE TALLER'!$AG$2:$AH$10,2,TRUE)*AQ$2</f>
        <v>0.16</v>
      </c>
      <c r="AR303" s="59">
        <f>VLOOKUP(AC303,'SCORE TALLER'!$U$2:$V$10,2,FALSE)*AR$2</f>
        <v>0.04</v>
      </c>
      <c r="AS303" s="59">
        <f>VLOOKUP(AE303,'SCORE TALLER'!$Y$2:$Z$10,2,FALSE)*AS$2</f>
        <v>0.01</v>
      </c>
      <c r="AT303" s="59">
        <f>VLOOKUP(Z303,'SCORE TALLER'!$O$2:$P$10,2,TRUE)*AT$2</f>
        <v>0.03</v>
      </c>
      <c r="AU303" s="59">
        <f>VLOOKUP(S303,'SCORE TALLER'!$A$2:$B$10,2,FALSE)*AU$2</f>
        <v>0.15000000000000002</v>
      </c>
      <c r="AV303" s="59">
        <f>VLOOKUP(AJ303,'SCORE TALLER'!$AI$2:$AJ$10,2,TRUE)*AV$2</f>
        <v>0</v>
      </c>
      <c r="AW303" s="59">
        <f>VLOOKUP(AK303,'SCORE TALLER'!$AK$2:$AL$10,2,TRUE)*AW$2</f>
        <v>0.15000000000000002</v>
      </c>
      <c r="AX303" s="59">
        <f>VLOOKUP(T303,'SCORE TALLER'!$C$2:$D$10,2,FALSE)*AX$2</f>
        <v>0</v>
      </c>
      <c r="AY303" s="59">
        <f>VLOOKUP(W303,'SCORE TALLER'!$I$2:$J$10,2,TRUE)*AY$2</f>
        <v>0</v>
      </c>
      <c r="AZ303" s="59">
        <f>VLOOKUP(X303,'SCORE TALLER'!$K$2:$L$10,2,TRUE)*AZ$2</f>
        <v>0</v>
      </c>
      <c r="BA303" s="59">
        <f>VLOOKUP(U303,'SCORE TALLER'!$E$2:$F$10,2,FALSE)*BA$2</f>
        <v>0</v>
      </c>
      <c r="BB303" s="59">
        <f>VLOOKUP(Y303,'SCORE TALLER'!$M$2:$N$10,2,TRUE)*BB$2</f>
        <v>0</v>
      </c>
      <c r="BC303" s="59">
        <f>VLOOKUP(AA303,'SCORE TALLER'!$Q$2:$R$10,2,FALSE)*BC$2</f>
        <v>0</v>
      </c>
      <c r="BD303" s="59">
        <f>VLOOKUP(V303,'SCORE TALLER'!$G$2:$H$10,2,FALSE)*BD$2</f>
        <v>0</v>
      </c>
      <c r="BE303" s="59">
        <f>VLOOKUP(AF303,'SCORE TALLER'!$AA$2:$AB$10,2,FALSE)*BE$2</f>
        <v>0.30000000000000004</v>
      </c>
      <c r="BF303" s="59">
        <f>VLOOKUP(AL303,'SCORE TALLER'!$AM$2:$AN$10,2,TRUE)*BF$2</f>
        <v>0</v>
      </c>
      <c r="BG303" s="67">
        <f t="shared" si="72"/>
        <v>1.2600000000000002</v>
      </c>
      <c r="BH303" s="67" t="str">
        <f>VLOOKUP(BG303,'SCORE TALLER'!$AP$2:$AQ$7,2,TRUE)</f>
        <v>2. Normal</v>
      </c>
      <c r="BI303" s="67" t="str">
        <f t="shared" si="74"/>
        <v>LBZ</v>
      </c>
      <c r="BJ303" s="67" t="str">
        <f t="shared" si="74"/>
        <v>A</v>
      </c>
      <c r="BK303" s="67" t="str">
        <f t="shared" si="75"/>
        <v>SIN</v>
      </c>
      <c r="BL303" s="86">
        <f t="shared" si="73"/>
        <v>3354626</v>
      </c>
      <c r="BM303" s="86">
        <f t="shared" si="76"/>
        <v>0</v>
      </c>
    </row>
    <row r="304" spans="1:65" x14ac:dyDescent="0.3">
      <c r="A304" s="57">
        <v>80864886</v>
      </c>
      <c r="B304" s="12" t="s">
        <v>442</v>
      </c>
      <c r="C304" s="58" t="s">
        <v>105</v>
      </c>
      <c r="D304" s="58" t="s">
        <v>30</v>
      </c>
      <c r="E304" s="58"/>
      <c r="F304" s="58">
        <v>14297858</v>
      </c>
      <c r="G304" s="58">
        <f t="shared" si="64"/>
        <v>8847113</v>
      </c>
      <c r="H304" s="58">
        <f t="shared" si="65"/>
        <v>0</v>
      </c>
      <c r="I304" s="58">
        <v>2725000</v>
      </c>
      <c r="J304" s="58">
        <v>350183</v>
      </c>
      <c r="K304" s="58">
        <v>0</v>
      </c>
      <c r="L304" s="58">
        <v>10474000</v>
      </c>
      <c r="M304" s="58">
        <v>5450745</v>
      </c>
      <c r="N304" s="58">
        <f>VLOOKUP(AD304,'tabla ingresos'!$A$3:$D$15,4,FALSE)</f>
        <v>1000000</v>
      </c>
      <c r="O304" s="58">
        <v>955932.89481096878</v>
      </c>
      <c r="P304" s="58">
        <v>42974000</v>
      </c>
      <c r="Q304" s="58">
        <v>0</v>
      </c>
      <c r="R304" s="12">
        <v>5001</v>
      </c>
      <c r="S304" s="12" t="s">
        <v>87</v>
      </c>
      <c r="T304" s="12" t="s">
        <v>89</v>
      </c>
      <c r="U304" s="12" t="s">
        <v>10</v>
      </c>
      <c r="V304" s="12">
        <v>4</v>
      </c>
      <c r="W304" s="12">
        <v>0</v>
      </c>
      <c r="X304" s="12">
        <v>0</v>
      </c>
      <c r="Y304" s="59">
        <v>9.5835616438356173</v>
      </c>
      <c r="Z304" s="59">
        <v>47.035616438356165</v>
      </c>
      <c r="AA304" s="12">
        <v>1</v>
      </c>
      <c r="AB304" s="12">
        <v>2</v>
      </c>
      <c r="AC304" s="12">
        <v>1</v>
      </c>
      <c r="AD304" s="12">
        <v>2</v>
      </c>
      <c r="AE304" s="12">
        <v>1</v>
      </c>
      <c r="AF304" s="58" t="s">
        <v>10</v>
      </c>
      <c r="AG304" s="66">
        <f t="shared" si="66"/>
        <v>0.87074392987397919</v>
      </c>
      <c r="AH304" s="67">
        <f t="shared" si="67"/>
        <v>38.181238666666665</v>
      </c>
      <c r="AI304" s="67">
        <f t="shared" si="68"/>
        <v>3.6338300000000001</v>
      </c>
      <c r="AJ304" s="67">
        <f t="shared" si="69"/>
        <v>5.8980753333333329</v>
      </c>
      <c r="AK304" s="67">
        <f t="shared" si="70"/>
        <v>0</v>
      </c>
      <c r="AL304" s="67">
        <f t="shared" si="71"/>
        <v>0</v>
      </c>
      <c r="AM304" s="59">
        <f>VLOOKUP(AG304,'SCORE TALLER'!$AC$2:$AD$10,2,TRUE)*AM$2</f>
        <v>0.32</v>
      </c>
      <c r="AN304" s="59">
        <f>VLOOKUP(AD304,'SCORE TALLER'!$W$2:$X$10,2,TRUE)*AN$2</f>
        <v>0.32</v>
      </c>
      <c r="AO304" s="59">
        <f>VLOOKUP(AB304,'SCORE TALLER'!$S$2:$T$10,2,FALSE)*AO$2</f>
        <v>0.04</v>
      </c>
      <c r="AP304" s="59">
        <f>VLOOKUP(AH304,'SCORE TALLER'!$AE$2:$AF$10,2,TRUE)*AP$2</f>
        <v>0.4</v>
      </c>
      <c r="AQ304" s="59">
        <f>VLOOKUP(AI304,'SCORE TALLER'!$AG$2:$AH$10,2,TRUE)*AQ$2</f>
        <v>0.16</v>
      </c>
      <c r="AR304" s="59">
        <f>VLOOKUP(AC304,'SCORE TALLER'!$U$2:$V$10,2,FALSE)*AR$2</f>
        <v>0.05</v>
      </c>
      <c r="AS304" s="59">
        <f>VLOOKUP(AE304,'SCORE TALLER'!$Y$2:$Z$10,2,FALSE)*AS$2</f>
        <v>0.03</v>
      </c>
      <c r="AT304" s="59">
        <f>VLOOKUP(Z304,'SCORE TALLER'!$O$2:$P$10,2,TRUE)*AT$2</f>
        <v>0.02</v>
      </c>
      <c r="AU304" s="59">
        <f>VLOOKUP(S304,'SCORE TALLER'!$A$2:$B$10,2,FALSE)*AU$2</f>
        <v>0.15000000000000002</v>
      </c>
      <c r="AV304" s="59">
        <f>VLOOKUP(AJ304,'SCORE TALLER'!$AI$2:$AJ$10,2,TRUE)*AV$2</f>
        <v>0</v>
      </c>
      <c r="AW304" s="59">
        <f>VLOOKUP(AK304,'SCORE TALLER'!$AK$2:$AL$10,2,TRUE)*AW$2</f>
        <v>0.25</v>
      </c>
      <c r="AX304" s="59">
        <f>VLOOKUP(T304,'SCORE TALLER'!$C$2:$D$10,2,FALSE)*AX$2</f>
        <v>0</v>
      </c>
      <c r="AY304" s="59">
        <f>VLOOKUP(W304,'SCORE TALLER'!$I$2:$J$10,2,TRUE)*AY$2</f>
        <v>0</v>
      </c>
      <c r="AZ304" s="59">
        <f>VLOOKUP(X304,'SCORE TALLER'!$K$2:$L$10,2,TRUE)*AZ$2</f>
        <v>0</v>
      </c>
      <c r="BA304" s="59">
        <f>VLOOKUP(U304,'SCORE TALLER'!$E$2:$F$10,2,FALSE)*BA$2</f>
        <v>0</v>
      </c>
      <c r="BB304" s="59">
        <f>VLOOKUP(Y304,'SCORE TALLER'!$M$2:$N$10,2,TRUE)*BB$2</f>
        <v>0.01</v>
      </c>
      <c r="BC304" s="59">
        <f>VLOOKUP(AA304,'SCORE TALLER'!$Q$2:$R$10,2,FALSE)*BC$2</f>
        <v>0.05</v>
      </c>
      <c r="BD304" s="59">
        <f>VLOOKUP(V304,'SCORE TALLER'!$G$2:$H$10,2,FALSE)*BD$2</f>
        <v>0</v>
      </c>
      <c r="BE304" s="59">
        <f>VLOOKUP(AF304,'SCORE TALLER'!$AA$2:$AB$10,2,FALSE)*BE$2</f>
        <v>0</v>
      </c>
      <c r="BF304" s="59">
        <f>VLOOKUP(AL304,'SCORE TALLER'!$AM$2:$AN$10,2,TRUE)*BF$2</f>
        <v>0</v>
      </c>
      <c r="BG304" s="67">
        <f t="shared" si="72"/>
        <v>1.8000000000000003</v>
      </c>
      <c r="BH304" s="67" t="str">
        <f>VLOOKUP(BG304,'SCORE TALLER'!$AP$2:$AQ$7,2,TRUE)</f>
        <v>2. Normal</v>
      </c>
      <c r="BI304" s="67" t="str">
        <f t="shared" si="74"/>
        <v>LBZ</v>
      </c>
      <c r="BJ304" s="67" t="str">
        <f t="shared" si="74"/>
        <v>A</v>
      </c>
      <c r="BK304" s="67" t="str">
        <f t="shared" si="75"/>
        <v>A</v>
      </c>
      <c r="BL304" s="86">
        <f t="shared" si="73"/>
        <v>0</v>
      </c>
      <c r="BM304" s="86">
        <f t="shared" si="76"/>
        <v>0</v>
      </c>
    </row>
    <row r="305" spans="1:65" x14ac:dyDescent="0.3">
      <c r="A305" s="57">
        <v>66228008</v>
      </c>
      <c r="B305" s="12" t="s">
        <v>443</v>
      </c>
      <c r="C305" s="58" t="s">
        <v>105</v>
      </c>
      <c r="D305" s="58" t="s">
        <v>115</v>
      </c>
      <c r="E305" s="58">
        <v>561000</v>
      </c>
      <c r="F305" s="58">
        <v>8258819</v>
      </c>
      <c r="G305" s="58">
        <f t="shared" si="64"/>
        <v>3392049</v>
      </c>
      <c r="H305" s="58">
        <f t="shared" si="65"/>
        <v>3392049</v>
      </c>
      <c r="I305" s="58">
        <v>8259000</v>
      </c>
      <c r="J305" s="58">
        <v>287517</v>
      </c>
      <c r="K305" s="58">
        <v>0</v>
      </c>
      <c r="L305" s="58">
        <v>0</v>
      </c>
      <c r="M305" s="58">
        <v>4866770</v>
      </c>
      <c r="N305" s="58">
        <f>VLOOKUP(AD305,'tabla ingresos'!$A$3:$D$15,4,FALSE)</f>
        <v>1000000</v>
      </c>
      <c r="O305" s="58">
        <v>651423.80568180978</v>
      </c>
      <c r="P305" s="58">
        <v>32932000</v>
      </c>
      <c r="Q305" s="58">
        <v>0</v>
      </c>
      <c r="R305" s="12">
        <v>8758</v>
      </c>
      <c r="S305" s="12" t="s">
        <v>88</v>
      </c>
      <c r="T305" s="12" t="s">
        <v>89</v>
      </c>
      <c r="U305" s="12" t="s">
        <v>10</v>
      </c>
      <c r="V305" s="12">
        <v>4</v>
      </c>
      <c r="W305" s="12">
        <v>0</v>
      </c>
      <c r="X305" s="12">
        <v>0</v>
      </c>
      <c r="Y305" s="59">
        <v>8.6767123287671239</v>
      </c>
      <c r="Z305" s="59">
        <v>37.528767123287672</v>
      </c>
      <c r="AA305" s="12">
        <v>2</v>
      </c>
      <c r="AB305" s="12">
        <v>0</v>
      </c>
      <c r="AC305" s="12">
        <v>2</v>
      </c>
      <c r="AD305" s="12">
        <v>2</v>
      </c>
      <c r="AE305" s="12">
        <v>2</v>
      </c>
      <c r="AF305" s="58" t="s">
        <v>10</v>
      </c>
      <c r="AG305" s="66">
        <f t="shared" si="66"/>
        <v>0.62596053712120647</v>
      </c>
      <c r="AH305" s="67">
        <f t="shared" si="67"/>
        <v>27.460546000000001</v>
      </c>
      <c r="AI305" s="67">
        <f t="shared" si="68"/>
        <v>3.6185133333333335</v>
      </c>
      <c r="AJ305" s="67">
        <f t="shared" si="69"/>
        <v>2.2613660000000002</v>
      </c>
      <c r="AK305" s="67">
        <f t="shared" si="70"/>
        <v>2.2613660000000002</v>
      </c>
      <c r="AL305" s="67">
        <f t="shared" si="71"/>
        <v>0</v>
      </c>
      <c r="AM305" s="59">
        <f>VLOOKUP(AG305,'SCORE TALLER'!$AC$2:$AD$10,2,TRUE)*AM$2</f>
        <v>0.16</v>
      </c>
      <c r="AN305" s="59">
        <f>VLOOKUP(AD305,'SCORE TALLER'!$W$2:$X$10,2,TRUE)*AN$2</f>
        <v>0.32</v>
      </c>
      <c r="AO305" s="59">
        <f>VLOOKUP(AB305,'SCORE TALLER'!$S$2:$T$10,2,FALSE)*AO$2</f>
        <v>0.05</v>
      </c>
      <c r="AP305" s="59">
        <f>VLOOKUP(AH305,'SCORE TALLER'!$AE$2:$AF$10,2,TRUE)*AP$2</f>
        <v>0.4</v>
      </c>
      <c r="AQ305" s="59">
        <f>VLOOKUP(AI305,'SCORE TALLER'!$AG$2:$AH$10,2,TRUE)*AQ$2</f>
        <v>0.16</v>
      </c>
      <c r="AR305" s="59">
        <f>VLOOKUP(AC305,'SCORE TALLER'!$U$2:$V$10,2,FALSE)*AR$2</f>
        <v>0.04</v>
      </c>
      <c r="AS305" s="59">
        <f>VLOOKUP(AE305,'SCORE TALLER'!$Y$2:$Z$10,2,FALSE)*AS$2</f>
        <v>0.01</v>
      </c>
      <c r="AT305" s="59">
        <f>VLOOKUP(Z305,'SCORE TALLER'!$O$2:$P$10,2,TRUE)*AT$2</f>
        <v>0.03</v>
      </c>
      <c r="AU305" s="59">
        <f>VLOOKUP(S305,'SCORE TALLER'!$A$2:$B$10,2,FALSE)*AU$2</f>
        <v>0.25</v>
      </c>
      <c r="AV305" s="59">
        <f>VLOOKUP(AJ305,'SCORE TALLER'!$AI$2:$AJ$10,2,TRUE)*AV$2</f>
        <v>0.15000000000000002</v>
      </c>
      <c r="AW305" s="59">
        <f>VLOOKUP(AK305,'SCORE TALLER'!$AK$2:$AL$10,2,TRUE)*AW$2</f>
        <v>0.15000000000000002</v>
      </c>
      <c r="AX305" s="59">
        <f>VLOOKUP(T305,'SCORE TALLER'!$C$2:$D$10,2,FALSE)*AX$2</f>
        <v>0</v>
      </c>
      <c r="AY305" s="59">
        <f>VLOOKUP(W305,'SCORE TALLER'!$I$2:$J$10,2,TRUE)*AY$2</f>
        <v>0</v>
      </c>
      <c r="AZ305" s="59">
        <f>VLOOKUP(X305,'SCORE TALLER'!$K$2:$L$10,2,TRUE)*AZ$2</f>
        <v>0</v>
      </c>
      <c r="BA305" s="59">
        <f>VLOOKUP(U305,'SCORE TALLER'!$E$2:$F$10,2,FALSE)*BA$2</f>
        <v>0</v>
      </c>
      <c r="BB305" s="59">
        <f>VLOOKUP(Y305,'SCORE TALLER'!$M$2:$N$10,2,TRUE)*BB$2</f>
        <v>0.01</v>
      </c>
      <c r="BC305" s="59">
        <f>VLOOKUP(AA305,'SCORE TALLER'!$Q$2:$R$10,2,FALSE)*BC$2</f>
        <v>0</v>
      </c>
      <c r="BD305" s="59">
        <f>VLOOKUP(V305,'SCORE TALLER'!$G$2:$H$10,2,FALSE)*BD$2</f>
        <v>0</v>
      </c>
      <c r="BE305" s="59">
        <f>VLOOKUP(AF305,'SCORE TALLER'!$AA$2:$AB$10,2,FALSE)*BE$2</f>
        <v>0</v>
      </c>
      <c r="BF305" s="59">
        <f>VLOOKUP(AL305,'SCORE TALLER'!$AM$2:$AN$10,2,TRUE)*BF$2</f>
        <v>0</v>
      </c>
      <c r="BG305" s="67">
        <f t="shared" si="72"/>
        <v>1.7300000000000002</v>
      </c>
      <c r="BH305" s="67" t="str">
        <f>VLOOKUP(BG305,'SCORE TALLER'!$AP$2:$AQ$7,2,TRUE)</f>
        <v>2. Normal</v>
      </c>
      <c r="BI305" s="67" t="str">
        <f t="shared" si="74"/>
        <v>LBZ</v>
      </c>
      <c r="BJ305" s="67" t="str">
        <f t="shared" si="74"/>
        <v>A</v>
      </c>
      <c r="BK305" s="67" t="str">
        <f t="shared" si="75"/>
        <v>A</v>
      </c>
      <c r="BL305" s="86">
        <f t="shared" si="73"/>
        <v>3392049</v>
      </c>
      <c r="BM305" s="86">
        <f t="shared" si="76"/>
        <v>0</v>
      </c>
    </row>
    <row r="306" spans="1:65" x14ac:dyDescent="0.3">
      <c r="A306" s="57">
        <v>82264604</v>
      </c>
      <c r="B306" s="12" t="s">
        <v>444</v>
      </c>
      <c r="C306" s="58" t="s">
        <v>107</v>
      </c>
      <c r="D306" s="58" t="s">
        <v>115</v>
      </c>
      <c r="E306" s="58">
        <v>1835013</v>
      </c>
      <c r="F306" s="58">
        <v>6330109</v>
      </c>
      <c r="G306" s="58">
        <f t="shared" si="64"/>
        <v>2770436</v>
      </c>
      <c r="H306" s="58">
        <f t="shared" si="65"/>
        <v>0</v>
      </c>
      <c r="I306" s="58" t="e">
        <v>#N/A</v>
      </c>
      <c r="J306" s="58">
        <v>230013</v>
      </c>
      <c r="K306" s="58">
        <v>0</v>
      </c>
      <c r="L306" s="58">
        <v>4660000</v>
      </c>
      <c r="M306" s="58">
        <v>3559673</v>
      </c>
      <c r="N306" s="58">
        <f>VLOOKUP(AD306,'tabla ingresos'!$A$3:$D$15,4,FALSE)</f>
        <v>1000000</v>
      </c>
      <c r="O306" s="58">
        <v>0</v>
      </c>
      <c r="P306" s="58">
        <v>0</v>
      </c>
      <c r="Q306" s="58">
        <v>0</v>
      </c>
      <c r="R306" s="12">
        <v>8001</v>
      </c>
      <c r="S306" s="12" t="s">
        <v>87</v>
      </c>
      <c r="T306" s="12" t="s">
        <v>89</v>
      </c>
      <c r="U306" s="12" t="s">
        <v>10</v>
      </c>
      <c r="V306" s="12">
        <v>4</v>
      </c>
      <c r="W306" s="12">
        <v>0</v>
      </c>
      <c r="X306" s="12">
        <v>0</v>
      </c>
      <c r="Y306" s="59">
        <v>6.0794520547945208</v>
      </c>
      <c r="Z306" s="59">
        <v>52.780821917808218</v>
      </c>
      <c r="AA306" s="12">
        <v>1</v>
      </c>
      <c r="AB306" s="12">
        <v>0</v>
      </c>
      <c r="AC306" s="12">
        <v>1</v>
      </c>
      <c r="AD306" s="12">
        <v>2</v>
      </c>
      <c r="AE306" s="12">
        <v>1</v>
      </c>
      <c r="AF306" s="58" t="s">
        <v>91</v>
      </c>
      <c r="AG306" s="66">
        <f t="shared" si="66"/>
        <v>0.15334200000000001</v>
      </c>
      <c r="AH306" s="67">
        <f t="shared" si="67"/>
        <v>4.2200726666666668</v>
      </c>
      <c r="AI306" s="67">
        <f t="shared" si="68"/>
        <v>3.5964573333333334</v>
      </c>
      <c r="AJ306" s="67">
        <f t="shared" si="69"/>
        <v>1.8469573333333333</v>
      </c>
      <c r="AK306" s="67">
        <f t="shared" si="70"/>
        <v>0</v>
      </c>
      <c r="AL306" s="67">
        <f t="shared" si="71"/>
        <v>0</v>
      </c>
      <c r="AM306" s="59">
        <f>VLOOKUP(AG306,'SCORE TALLER'!$AC$2:$AD$10,2,TRUE)*AM$2</f>
        <v>0</v>
      </c>
      <c r="AN306" s="59">
        <f>VLOOKUP(AD306,'SCORE TALLER'!$W$2:$X$10,2,TRUE)*AN$2</f>
        <v>0.32</v>
      </c>
      <c r="AO306" s="59">
        <f>VLOOKUP(AB306,'SCORE TALLER'!$S$2:$T$10,2,FALSE)*AO$2</f>
        <v>0.05</v>
      </c>
      <c r="AP306" s="59">
        <f>VLOOKUP(AH306,'SCORE TALLER'!$AE$2:$AF$10,2,TRUE)*AP$2</f>
        <v>0</v>
      </c>
      <c r="AQ306" s="59">
        <f>VLOOKUP(AI306,'SCORE TALLER'!$AG$2:$AH$10,2,TRUE)*AQ$2</f>
        <v>0.16</v>
      </c>
      <c r="AR306" s="59">
        <f>VLOOKUP(AC306,'SCORE TALLER'!$U$2:$V$10,2,FALSE)*AR$2</f>
        <v>0.05</v>
      </c>
      <c r="AS306" s="59">
        <f>VLOOKUP(AE306,'SCORE TALLER'!$Y$2:$Z$10,2,FALSE)*AS$2</f>
        <v>0.03</v>
      </c>
      <c r="AT306" s="59">
        <f>VLOOKUP(Z306,'SCORE TALLER'!$O$2:$P$10,2,TRUE)*AT$2</f>
        <v>0.02</v>
      </c>
      <c r="AU306" s="59">
        <f>VLOOKUP(S306,'SCORE TALLER'!$A$2:$B$10,2,FALSE)*AU$2</f>
        <v>0.15000000000000002</v>
      </c>
      <c r="AV306" s="59">
        <f>VLOOKUP(AJ306,'SCORE TALLER'!$AI$2:$AJ$10,2,TRUE)*AV$2</f>
        <v>0.2</v>
      </c>
      <c r="AW306" s="59">
        <f>VLOOKUP(AK306,'SCORE TALLER'!$AK$2:$AL$10,2,TRUE)*AW$2</f>
        <v>0.25</v>
      </c>
      <c r="AX306" s="59">
        <f>VLOOKUP(T306,'SCORE TALLER'!$C$2:$D$10,2,FALSE)*AX$2</f>
        <v>0</v>
      </c>
      <c r="AY306" s="59">
        <f>VLOOKUP(W306,'SCORE TALLER'!$I$2:$J$10,2,TRUE)*AY$2</f>
        <v>0</v>
      </c>
      <c r="AZ306" s="59">
        <f>VLOOKUP(X306,'SCORE TALLER'!$K$2:$L$10,2,TRUE)*AZ$2</f>
        <v>0</v>
      </c>
      <c r="BA306" s="59">
        <f>VLOOKUP(U306,'SCORE TALLER'!$E$2:$F$10,2,FALSE)*BA$2</f>
        <v>0</v>
      </c>
      <c r="BB306" s="59">
        <f>VLOOKUP(Y306,'SCORE TALLER'!$M$2:$N$10,2,TRUE)*BB$2</f>
        <v>0.02</v>
      </c>
      <c r="BC306" s="59">
        <f>VLOOKUP(AA306,'SCORE TALLER'!$Q$2:$R$10,2,FALSE)*BC$2</f>
        <v>0.05</v>
      </c>
      <c r="BD306" s="59">
        <f>VLOOKUP(V306,'SCORE TALLER'!$G$2:$H$10,2,FALSE)*BD$2</f>
        <v>0</v>
      </c>
      <c r="BE306" s="59">
        <f>VLOOKUP(AF306,'SCORE TALLER'!$AA$2:$AB$10,2,FALSE)*BE$2</f>
        <v>0.30000000000000004</v>
      </c>
      <c r="BF306" s="59">
        <f>VLOOKUP(AL306,'SCORE TALLER'!$AM$2:$AN$10,2,TRUE)*BF$2</f>
        <v>0</v>
      </c>
      <c r="BG306" s="67">
        <f t="shared" si="72"/>
        <v>1.6000000000000003</v>
      </c>
      <c r="BH306" s="67" t="str">
        <f>VLOOKUP(BG306,'SCORE TALLER'!$AP$2:$AQ$7,2,TRUE)</f>
        <v>2. Normal</v>
      </c>
      <c r="BI306" s="67" t="str">
        <f t="shared" si="74"/>
        <v>LBZ</v>
      </c>
      <c r="BJ306" s="67" t="str">
        <f t="shared" si="74"/>
        <v>A</v>
      </c>
      <c r="BK306" s="67" t="str">
        <f t="shared" si="75"/>
        <v>SIN</v>
      </c>
      <c r="BL306" s="86">
        <f t="shared" si="73"/>
        <v>0</v>
      </c>
      <c r="BM306" s="86">
        <f t="shared" si="76"/>
        <v>0</v>
      </c>
    </row>
    <row r="307" spans="1:65" x14ac:dyDescent="0.3">
      <c r="A307" s="57">
        <v>80884448</v>
      </c>
      <c r="B307" s="12" t="s">
        <v>445</v>
      </c>
      <c r="C307" s="58" t="s">
        <v>105</v>
      </c>
      <c r="D307" s="58" t="s">
        <v>115</v>
      </c>
      <c r="E307" s="58">
        <v>303999</v>
      </c>
      <c r="F307" s="58">
        <v>9065140</v>
      </c>
      <c r="G307" s="58">
        <f t="shared" si="64"/>
        <v>4010755</v>
      </c>
      <c r="H307" s="58">
        <f t="shared" si="65"/>
        <v>0</v>
      </c>
      <c r="I307" s="58">
        <v>9065000</v>
      </c>
      <c r="J307" s="58">
        <v>327372</v>
      </c>
      <c r="K307" s="58">
        <v>0</v>
      </c>
      <c r="L307" s="58">
        <v>7711343</v>
      </c>
      <c r="M307" s="58">
        <v>5054385</v>
      </c>
      <c r="N307" s="58">
        <f>VLOOKUP(AD307,'tabla ingresos'!$A$3:$D$15,4,FALSE)</f>
        <v>1000000</v>
      </c>
      <c r="O307" s="58">
        <v>26246.778387926963</v>
      </c>
      <c r="P307" s="58">
        <v>669000</v>
      </c>
      <c r="Q307" s="58">
        <v>0</v>
      </c>
      <c r="R307" s="12">
        <v>11001</v>
      </c>
      <c r="S307" s="12" t="s">
        <v>87</v>
      </c>
      <c r="T307" s="12" t="s">
        <v>89</v>
      </c>
      <c r="U307" s="12" t="s">
        <v>10</v>
      </c>
      <c r="V307" s="12">
        <v>4</v>
      </c>
      <c r="W307" s="12">
        <v>0</v>
      </c>
      <c r="X307" s="12">
        <v>0</v>
      </c>
      <c r="Y307" s="59">
        <v>9.8356164383561637</v>
      </c>
      <c r="Z307" s="59">
        <v>36.263013698630139</v>
      </c>
      <c r="AA307" s="12">
        <v>1</v>
      </c>
      <c r="AB307" s="12">
        <v>2</v>
      </c>
      <c r="AC307" s="12">
        <v>2</v>
      </c>
      <c r="AD307" s="12">
        <v>2</v>
      </c>
      <c r="AE307" s="12">
        <v>1</v>
      </c>
      <c r="AF307" s="58" t="s">
        <v>10</v>
      </c>
      <c r="AG307" s="66">
        <f t="shared" si="66"/>
        <v>0.23574585225861799</v>
      </c>
      <c r="AH307" s="67">
        <f t="shared" si="67"/>
        <v>6.4894266666666667</v>
      </c>
      <c r="AI307" s="67">
        <f t="shared" si="68"/>
        <v>3.5722559999999999</v>
      </c>
      <c r="AJ307" s="67">
        <f t="shared" si="69"/>
        <v>2.6738366666666669</v>
      </c>
      <c r="AK307" s="67">
        <f t="shared" si="70"/>
        <v>0</v>
      </c>
      <c r="AL307" s="67">
        <f t="shared" si="71"/>
        <v>0</v>
      </c>
      <c r="AM307" s="59">
        <f>VLOOKUP(AG307,'SCORE TALLER'!$AC$2:$AD$10,2,TRUE)*AM$2</f>
        <v>0</v>
      </c>
      <c r="AN307" s="59">
        <f>VLOOKUP(AD307,'SCORE TALLER'!$W$2:$X$10,2,TRUE)*AN$2</f>
        <v>0.32</v>
      </c>
      <c r="AO307" s="59">
        <f>VLOOKUP(AB307,'SCORE TALLER'!$S$2:$T$10,2,FALSE)*AO$2</f>
        <v>0.04</v>
      </c>
      <c r="AP307" s="59">
        <f>VLOOKUP(AH307,'SCORE TALLER'!$AE$2:$AF$10,2,TRUE)*AP$2</f>
        <v>0.08</v>
      </c>
      <c r="AQ307" s="59">
        <f>VLOOKUP(AI307,'SCORE TALLER'!$AG$2:$AH$10,2,TRUE)*AQ$2</f>
        <v>0.16</v>
      </c>
      <c r="AR307" s="59">
        <f>VLOOKUP(AC307,'SCORE TALLER'!$U$2:$V$10,2,FALSE)*AR$2</f>
        <v>0.04</v>
      </c>
      <c r="AS307" s="59">
        <f>VLOOKUP(AE307,'SCORE TALLER'!$Y$2:$Z$10,2,FALSE)*AS$2</f>
        <v>0.03</v>
      </c>
      <c r="AT307" s="59">
        <f>VLOOKUP(Z307,'SCORE TALLER'!$O$2:$P$10,2,TRUE)*AT$2</f>
        <v>0.03</v>
      </c>
      <c r="AU307" s="59">
        <f>VLOOKUP(S307,'SCORE TALLER'!$A$2:$B$10,2,FALSE)*AU$2</f>
        <v>0.15000000000000002</v>
      </c>
      <c r="AV307" s="59">
        <f>VLOOKUP(AJ307,'SCORE TALLER'!$AI$2:$AJ$10,2,TRUE)*AV$2</f>
        <v>0.15000000000000002</v>
      </c>
      <c r="AW307" s="59">
        <f>VLOOKUP(AK307,'SCORE TALLER'!$AK$2:$AL$10,2,TRUE)*AW$2</f>
        <v>0.25</v>
      </c>
      <c r="AX307" s="59">
        <f>VLOOKUP(T307,'SCORE TALLER'!$C$2:$D$10,2,FALSE)*AX$2</f>
        <v>0</v>
      </c>
      <c r="AY307" s="59">
        <f>VLOOKUP(W307,'SCORE TALLER'!$I$2:$J$10,2,TRUE)*AY$2</f>
        <v>0</v>
      </c>
      <c r="AZ307" s="59">
        <f>VLOOKUP(X307,'SCORE TALLER'!$K$2:$L$10,2,TRUE)*AZ$2</f>
        <v>0</v>
      </c>
      <c r="BA307" s="59">
        <f>VLOOKUP(U307,'SCORE TALLER'!$E$2:$F$10,2,FALSE)*BA$2</f>
        <v>0</v>
      </c>
      <c r="BB307" s="59">
        <f>VLOOKUP(Y307,'SCORE TALLER'!$M$2:$N$10,2,TRUE)*BB$2</f>
        <v>0.01</v>
      </c>
      <c r="BC307" s="59">
        <f>VLOOKUP(AA307,'SCORE TALLER'!$Q$2:$R$10,2,FALSE)*BC$2</f>
        <v>0.05</v>
      </c>
      <c r="BD307" s="59">
        <f>VLOOKUP(V307,'SCORE TALLER'!$G$2:$H$10,2,FALSE)*BD$2</f>
        <v>0</v>
      </c>
      <c r="BE307" s="59">
        <f>VLOOKUP(AF307,'SCORE TALLER'!$AA$2:$AB$10,2,FALSE)*BE$2</f>
        <v>0</v>
      </c>
      <c r="BF307" s="59">
        <f>VLOOKUP(AL307,'SCORE TALLER'!$AM$2:$AN$10,2,TRUE)*BF$2</f>
        <v>0</v>
      </c>
      <c r="BG307" s="67">
        <f t="shared" si="72"/>
        <v>1.31</v>
      </c>
      <c r="BH307" s="67" t="str">
        <f>VLOOKUP(BG307,'SCORE TALLER'!$AP$2:$AQ$7,2,TRUE)</f>
        <v>2. Normal</v>
      </c>
      <c r="BI307" s="67" t="str">
        <f t="shared" si="74"/>
        <v>LBZ</v>
      </c>
      <c r="BJ307" s="67" t="str">
        <f t="shared" si="74"/>
        <v>A</v>
      </c>
      <c r="BK307" s="67" t="str">
        <f t="shared" si="75"/>
        <v>A</v>
      </c>
      <c r="BL307" s="86">
        <f t="shared" si="73"/>
        <v>0</v>
      </c>
      <c r="BM307" s="86">
        <f t="shared" si="76"/>
        <v>0</v>
      </c>
    </row>
    <row r="308" spans="1:65" x14ac:dyDescent="0.3">
      <c r="A308" s="57">
        <v>24662028</v>
      </c>
      <c r="B308" s="12" t="s">
        <v>446</v>
      </c>
      <c r="C308" s="58" t="s">
        <v>107</v>
      </c>
      <c r="D308" s="58" t="s">
        <v>30</v>
      </c>
      <c r="E308" s="58"/>
      <c r="F308" s="58">
        <v>15329616</v>
      </c>
      <c r="G308" s="58">
        <f t="shared" si="64"/>
        <v>9975513</v>
      </c>
      <c r="H308" s="58">
        <f t="shared" si="65"/>
        <v>5605513</v>
      </c>
      <c r="I308" s="58" t="e">
        <v>#N/A</v>
      </c>
      <c r="J308" s="58">
        <v>444362</v>
      </c>
      <c r="K308" s="58">
        <v>0</v>
      </c>
      <c r="L308" s="58">
        <v>4370000</v>
      </c>
      <c r="M308" s="58">
        <v>5354103</v>
      </c>
      <c r="N308" s="58">
        <f>VLOOKUP(AD308,'tabla ingresos'!$A$3:$D$15,4,FALSE)</f>
        <v>1000000</v>
      </c>
      <c r="O308" s="58">
        <v>0</v>
      </c>
      <c r="P308" s="58">
        <v>0</v>
      </c>
      <c r="Q308" s="58">
        <v>0</v>
      </c>
      <c r="R308" s="12">
        <v>76306</v>
      </c>
      <c r="S308" s="12" t="s">
        <v>87</v>
      </c>
      <c r="T308" s="12" t="s">
        <v>89</v>
      </c>
      <c r="U308" s="12" t="s">
        <v>10</v>
      </c>
      <c r="V308" s="12">
        <v>4</v>
      </c>
      <c r="W308" s="12">
        <v>0</v>
      </c>
      <c r="X308" s="12">
        <v>0</v>
      </c>
      <c r="Y308" s="59">
        <v>9.2520547945205482</v>
      </c>
      <c r="Z308" s="59">
        <v>39.649315068493152</v>
      </c>
      <c r="AA308" s="12">
        <v>1</v>
      </c>
      <c r="AB308" s="12">
        <v>2</v>
      </c>
      <c r="AC308" s="12">
        <v>2</v>
      </c>
      <c r="AD308" s="12">
        <v>2</v>
      </c>
      <c r="AE308" s="12">
        <v>6</v>
      </c>
      <c r="AF308" s="58" t="s">
        <v>91</v>
      </c>
      <c r="AG308" s="66">
        <f t="shared" si="66"/>
        <v>0.29624133333333336</v>
      </c>
      <c r="AH308" s="67">
        <f t="shared" si="67"/>
        <v>10.219744</v>
      </c>
      <c r="AI308" s="67">
        <f t="shared" si="68"/>
        <v>3.5694020000000002</v>
      </c>
      <c r="AJ308" s="67">
        <f t="shared" si="69"/>
        <v>6.6503420000000002</v>
      </c>
      <c r="AK308" s="67">
        <f t="shared" si="70"/>
        <v>3.7370086666666666</v>
      </c>
      <c r="AL308" s="67">
        <f t="shared" si="71"/>
        <v>0</v>
      </c>
      <c r="AM308" s="59">
        <f>VLOOKUP(AG308,'SCORE TALLER'!$AC$2:$AD$10,2,TRUE)*AM$2</f>
        <v>0</v>
      </c>
      <c r="AN308" s="59">
        <f>VLOOKUP(AD308,'SCORE TALLER'!$W$2:$X$10,2,TRUE)*AN$2</f>
        <v>0.32</v>
      </c>
      <c r="AO308" s="59">
        <f>VLOOKUP(AB308,'SCORE TALLER'!$S$2:$T$10,2,FALSE)*AO$2</f>
        <v>0.04</v>
      </c>
      <c r="AP308" s="59">
        <f>VLOOKUP(AH308,'SCORE TALLER'!$AE$2:$AF$10,2,TRUE)*AP$2</f>
        <v>0.16</v>
      </c>
      <c r="AQ308" s="59">
        <f>VLOOKUP(AI308,'SCORE TALLER'!$AG$2:$AH$10,2,TRUE)*AQ$2</f>
        <v>0.16</v>
      </c>
      <c r="AR308" s="59">
        <f>VLOOKUP(AC308,'SCORE TALLER'!$U$2:$V$10,2,FALSE)*AR$2</f>
        <v>0.04</v>
      </c>
      <c r="AS308" s="59">
        <f>VLOOKUP(AE308,'SCORE TALLER'!$Y$2:$Z$10,2,FALSE)*AS$2</f>
        <v>0</v>
      </c>
      <c r="AT308" s="59">
        <f>VLOOKUP(Z308,'SCORE TALLER'!$O$2:$P$10,2,TRUE)*AT$2</f>
        <v>0.03</v>
      </c>
      <c r="AU308" s="59">
        <f>VLOOKUP(S308,'SCORE TALLER'!$A$2:$B$10,2,FALSE)*AU$2</f>
        <v>0.15000000000000002</v>
      </c>
      <c r="AV308" s="59">
        <f>VLOOKUP(AJ308,'SCORE TALLER'!$AI$2:$AJ$10,2,TRUE)*AV$2</f>
        <v>0</v>
      </c>
      <c r="AW308" s="59">
        <f>VLOOKUP(AK308,'SCORE TALLER'!$AK$2:$AL$10,2,TRUE)*AW$2</f>
        <v>0.1</v>
      </c>
      <c r="AX308" s="59">
        <f>VLOOKUP(T308,'SCORE TALLER'!$C$2:$D$10,2,FALSE)*AX$2</f>
        <v>0</v>
      </c>
      <c r="AY308" s="59">
        <f>VLOOKUP(W308,'SCORE TALLER'!$I$2:$J$10,2,TRUE)*AY$2</f>
        <v>0</v>
      </c>
      <c r="AZ308" s="59">
        <f>VLOOKUP(X308,'SCORE TALLER'!$K$2:$L$10,2,TRUE)*AZ$2</f>
        <v>0</v>
      </c>
      <c r="BA308" s="59">
        <f>VLOOKUP(U308,'SCORE TALLER'!$E$2:$F$10,2,FALSE)*BA$2</f>
        <v>0</v>
      </c>
      <c r="BB308" s="59">
        <f>VLOOKUP(Y308,'SCORE TALLER'!$M$2:$N$10,2,TRUE)*BB$2</f>
        <v>0.01</v>
      </c>
      <c r="BC308" s="59">
        <f>VLOOKUP(AA308,'SCORE TALLER'!$Q$2:$R$10,2,FALSE)*BC$2</f>
        <v>0.05</v>
      </c>
      <c r="BD308" s="59">
        <f>VLOOKUP(V308,'SCORE TALLER'!$G$2:$H$10,2,FALSE)*BD$2</f>
        <v>0</v>
      </c>
      <c r="BE308" s="59">
        <f>VLOOKUP(AF308,'SCORE TALLER'!$AA$2:$AB$10,2,FALSE)*BE$2</f>
        <v>0.30000000000000004</v>
      </c>
      <c r="BF308" s="59">
        <f>VLOOKUP(AL308,'SCORE TALLER'!$AM$2:$AN$10,2,TRUE)*BF$2</f>
        <v>0</v>
      </c>
      <c r="BG308" s="67">
        <f t="shared" si="72"/>
        <v>1.3600000000000003</v>
      </c>
      <c r="BH308" s="67" t="str">
        <f>VLOOKUP(BG308,'SCORE TALLER'!$AP$2:$AQ$7,2,TRUE)</f>
        <v>2. Normal</v>
      </c>
      <c r="BI308" s="67" t="str">
        <f t="shared" si="74"/>
        <v>LBZ</v>
      </c>
      <c r="BJ308" s="67" t="str">
        <f t="shared" si="74"/>
        <v>A</v>
      </c>
      <c r="BK308" s="67" t="str">
        <f t="shared" si="75"/>
        <v>SIN</v>
      </c>
      <c r="BL308" s="86">
        <f t="shared" si="73"/>
        <v>5605513</v>
      </c>
      <c r="BM308" s="86">
        <f t="shared" si="76"/>
        <v>0</v>
      </c>
    </row>
    <row r="309" spans="1:65" x14ac:dyDescent="0.3">
      <c r="A309" s="57">
        <v>2224628600</v>
      </c>
      <c r="B309" s="12" t="s">
        <v>447</v>
      </c>
      <c r="C309" s="58" t="s">
        <v>105</v>
      </c>
      <c r="D309" s="58" t="s">
        <v>115</v>
      </c>
      <c r="E309" s="58">
        <v>231258</v>
      </c>
      <c r="F309" s="58">
        <v>9209288</v>
      </c>
      <c r="G309" s="58">
        <f t="shared" si="64"/>
        <v>4146639</v>
      </c>
      <c r="H309" s="58">
        <f t="shared" si="65"/>
        <v>0</v>
      </c>
      <c r="I309" s="58">
        <v>9209000</v>
      </c>
      <c r="J309" s="58">
        <v>366392</v>
      </c>
      <c r="K309" s="58">
        <v>0</v>
      </c>
      <c r="L309" s="58">
        <v>5435000</v>
      </c>
      <c r="M309" s="58">
        <v>5062649</v>
      </c>
      <c r="N309" s="58">
        <f>VLOOKUP(AD309,'tabla ingresos'!$A$3:$D$15,4,FALSE)</f>
        <v>1000000</v>
      </c>
      <c r="O309" s="58">
        <v>559142.92186045472</v>
      </c>
      <c r="P309" s="58">
        <v>22461000</v>
      </c>
      <c r="Q309" s="58">
        <v>0</v>
      </c>
      <c r="R309" s="12">
        <v>76130</v>
      </c>
      <c r="S309" s="12" t="s">
        <v>87</v>
      </c>
      <c r="T309" s="12" t="s">
        <v>89</v>
      </c>
      <c r="U309" s="12" t="s">
        <v>10</v>
      </c>
      <c r="V309" s="12">
        <v>4</v>
      </c>
      <c r="W309" s="12">
        <v>0</v>
      </c>
      <c r="X309" s="12">
        <v>0</v>
      </c>
      <c r="Y309" s="59">
        <v>4.6410958904109592</v>
      </c>
      <c r="Z309" s="59">
        <v>28.736986301369864</v>
      </c>
      <c r="AA309" s="12">
        <v>2</v>
      </c>
      <c r="AB309" s="12">
        <v>0</v>
      </c>
      <c r="AC309" s="12">
        <v>2</v>
      </c>
      <c r="AD309" s="12">
        <v>2</v>
      </c>
      <c r="AE309" s="12">
        <v>1</v>
      </c>
      <c r="AF309" s="58" t="s">
        <v>10</v>
      </c>
      <c r="AG309" s="66">
        <f t="shared" si="66"/>
        <v>0.61702328124030315</v>
      </c>
      <c r="AH309" s="67">
        <f t="shared" si="67"/>
        <v>21.113525333333332</v>
      </c>
      <c r="AI309" s="67">
        <f t="shared" si="68"/>
        <v>3.5292713333333334</v>
      </c>
      <c r="AJ309" s="67">
        <f t="shared" si="69"/>
        <v>2.7644259999999998</v>
      </c>
      <c r="AK309" s="67">
        <f t="shared" si="70"/>
        <v>0</v>
      </c>
      <c r="AL309" s="67">
        <f t="shared" si="71"/>
        <v>0</v>
      </c>
      <c r="AM309" s="59">
        <f>VLOOKUP(AG309,'SCORE TALLER'!$AC$2:$AD$10,2,TRUE)*AM$2</f>
        <v>0.16</v>
      </c>
      <c r="AN309" s="59">
        <f>VLOOKUP(AD309,'SCORE TALLER'!$W$2:$X$10,2,TRUE)*AN$2</f>
        <v>0.32</v>
      </c>
      <c r="AO309" s="59">
        <f>VLOOKUP(AB309,'SCORE TALLER'!$S$2:$T$10,2,FALSE)*AO$2</f>
        <v>0.05</v>
      </c>
      <c r="AP309" s="59">
        <f>VLOOKUP(AH309,'SCORE TALLER'!$AE$2:$AF$10,2,TRUE)*AP$2</f>
        <v>0.32</v>
      </c>
      <c r="AQ309" s="59">
        <f>VLOOKUP(AI309,'SCORE TALLER'!$AG$2:$AH$10,2,TRUE)*AQ$2</f>
        <v>0.16</v>
      </c>
      <c r="AR309" s="59">
        <f>VLOOKUP(AC309,'SCORE TALLER'!$U$2:$V$10,2,FALSE)*AR$2</f>
        <v>0.04</v>
      </c>
      <c r="AS309" s="59">
        <f>VLOOKUP(AE309,'SCORE TALLER'!$Y$2:$Z$10,2,FALSE)*AS$2</f>
        <v>0.03</v>
      </c>
      <c r="AT309" s="59">
        <f>VLOOKUP(Z309,'SCORE TALLER'!$O$2:$P$10,2,TRUE)*AT$2</f>
        <v>0.04</v>
      </c>
      <c r="AU309" s="59">
        <f>VLOOKUP(S309,'SCORE TALLER'!$A$2:$B$10,2,FALSE)*AU$2</f>
        <v>0.15000000000000002</v>
      </c>
      <c r="AV309" s="59">
        <f>VLOOKUP(AJ309,'SCORE TALLER'!$AI$2:$AJ$10,2,TRUE)*AV$2</f>
        <v>0.15000000000000002</v>
      </c>
      <c r="AW309" s="59">
        <f>VLOOKUP(AK309,'SCORE TALLER'!$AK$2:$AL$10,2,TRUE)*AW$2</f>
        <v>0.25</v>
      </c>
      <c r="AX309" s="59">
        <f>VLOOKUP(T309,'SCORE TALLER'!$C$2:$D$10,2,FALSE)*AX$2</f>
        <v>0</v>
      </c>
      <c r="AY309" s="59">
        <f>VLOOKUP(W309,'SCORE TALLER'!$I$2:$J$10,2,TRUE)*AY$2</f>
        <v>0</v>
      </c>
      <c r="AZ309" s="59">
        <f>VLOOKUP(X309,'SCORE TALLER'!$K$2:$L$10,2,TRUE)*AZ$2</f>
        <v>0</v>
      </c>
      <c r="BA309" s="59">
        <f>VLOOKUP(U309,'SCORE TALLER'!$E$2:$F$10,2,FALSE)*BA$2</f>
        <v>0</v>
      </c>
      <c r="BB309" s="59">
        <f>VLOOKUP(Y309,'SCORE TALLER'!$M$2:$N$10,2,TRUE)*BB$2</f>
        <v>0.03</v>
      </c>
      <c r="BC309" s="59">
        <f>VLOOKUP(AA309,'SCORE TALLER'!$Q$2:$R$10,2,FALSE)*BC$2</f>
        <v>0</v>
      </c>
      <c r="BD309" s="59">
        <f>VLOOKUP(V309,'SCORE TALLER'!$G$2:$H$10,2,FALSE)*BD$2</f>
        <v>0</v>
      </c>
      <c r="BE309" s="59">
        <f>VLOOKUP(AF309,'SCORE TALLER'!$AA$2:$AB$10,2,FALSE)*BE$2</f>
        <v>0</v>
      </c>
      <c r="BF309" s="59">
        <f>VLOOKUP(AL309,'SCORE TALLER'!$AM$2:$AN$10,2,TRUE)*BF$2</f>
        <v>0</v>
      </c>
      <c r="BG309" s="67">
        <f t="shared" si="72"/>
        <v>1.7</v>
      </c>
      <c r="BH309" s="67" t="str">
        <f>VLOOKUP(BG309,'SCORE TALLER'!$AP$2:$AQ$7,2,TRUE)</f>
        <v>2. Normal</v>
      </c>
      <c r="BI309" s="67" t="str">
        <f t="shared" si="74"/>
        <v>LBZ</v>
      </c>
      <c r="BJ309" s="67" t="str">
        <f t="shared" si="74"/>
        <v>A</v>
      </c>
      <c r="BK309" s="67" t="str">
        <f t="shared" si="75"/>
        <v>A</v>
      </c>
      <c r="BL309" s="86">
        <f t="shared" si="73"/>
        <v>0</v>
      </c>
      <c r="BM309" s="86">
        <f t="shared" si="76"/>
        <v>0</v>
      </c>
    </row>
    <row r="310" spans="1:65" x14ac:dyDescent="0.3">
      <c r="A310" s="57">
        <v>2224620462</v>
      </c>
      <c r="B310" s="12" t="s">
        <v>448</v>
      </c>
      <c r="C310" s="58" t="s">
        <v>107</v>
      </c>
      <c r="D310" s="58" t="s">
        <v>115</v>
      </c>
      <c r="E310" s="58">
        <v>303308</v>
      </c>
      <c r="F310" s="58">
        <v>7488678</v>
      </c>
      <c r="G310" s="58">
        <f t="shared" si="64"/>
        <v>2499691</v>
      </c>
      <c r="H310" s="58">
        <f t="shared" si="65"/>
        <v>0</v>
      </c>
      <c r="I310" s="58" t="e">
        <v>#N/A</v>
      </c>
      <c r="J310" s="58">
        <v>404782</v>
      </c>
      <c r="K310" s="58">
        <v>0</v>
      </c>
      <c r="L310" s="58">
        <v>5980000</v>
      </c>
      <c r="M310" s="58">
        <v>4988987</v>
      </c>
      <c r="N310" s="58">
        <f>VLOOKUP(AD310,'tabla ingresos'!$A$3:$D$15,4,FALSE)</f>
        <v>1000000</v>
      </c>
      <c r="O310" s="58">
        <v>0</v>
      </c>
      <c r="P310" s="58">
        <v>0</v>
      </c>
      <c r="Q310" s="58">
        <v>0</v>
      </c>
      <c r="R310" s="12">
        <v>76130</v>
      </c>
      <c r="S310" s="12" t="s">
        <v>87</v>
      </c>
      <c r="T310" s="12" t="s">
        <v>89</v>
      </c>
      <c r="U310" s="12" t="s">
        <v>10</v>
      </c>
      <c r="V310" s="12">
        <v>4</v>
      </c>
      <c r="W310" s="12">
        <v>0</v>
      </c>
      <c r="X310" s="12">
        <v>0</v>
      </c>
      <c r="Y310" s="59">
        <v>4.3479452054794523</v>
      </c>
      <c r="Z310" s="59">
        <v>34.830136986301369</v>
      </c>
      <c r="AA310" s="12">
        <v>2</v>
      </c>
      <c r="AB310" s="12">
        <v>0</v>
      </c>
      <c r="AC310" s="12">
        <v>1</v>
      </c>
      <c r="AD310" s="12">
        <v>2</v>
      </c>
      <c r="AE310" s="12">
        <v>1</v>
      </c>
      <c r="AF310" s="58" t="s">
        <v>91</v>
      </c>
      <c r="AG310" s="66">
        <f t="shared" si="66"/>
        <v>0.26985466666666669</v>
      </c>
      <c r="AH310" s="67">
        <f t="shared" si="67"/>
        <v>4.9924520000000001</v>
      </c>
      <c r="AI310" s="67">
        <f t="shared" si="68"/>
        <v>3.5281966666666666</v>
      </c>
      <c r="AJ310" s="67">
        <f t="shared" si="69"/>
        <v>1.6664606666666666</v>
      </c>
      <c r="AK310" s="67">
        <f t="shared" si="70"/>
        <v>0</v>
      </c>
      <c r="AL310" s="67">
        <f t="shared" si="71"/>
        <v>0</v>
      </c>
      <c r="AM310" s="59">
        <f>VLOOKUP(AG310,'SCORE TALLER'!$AC$2:$AD$10,2,TRUE)*AM$2</f>
        <v>0</v>
      </c>
      <c r="AN310" s="59">
        <f>VLOOKUP(AD310,'SCORE TALLER'!$W$2:$X$10,2,TRUE)*AN$2</f>
        <v>0.32</v>
      </c>
      <c r="AO310" s="59">
        <f>VLOOKUP(AB310,'SCORE TALLER'!$S$2:$T$10,2,FALSE)*AO$2</f>
        <v>0.05</v>
      </c>
      <c r="AP310" s="59">
        <f>VLOOKUP(AH310,'SCORE TALLER'!$AE$2:$AF$10,2,TRUE)*AP$2</f>
        <v>0</v>
      </c>
      <c r="AQ310" s="59">
        <f>VLOOKUP(AI310,'SCORE TALLER'!$AG$2:$AH$10,2,TRUE)*AQ$2</f>
        <v>0.16</v>
      </c>
      <c r="AR310" s="59">
        <f>VLOOKUP(AC310,'SCORE TALLER'!$U$2:$V$10,2,FALSE)*AR$2</f>
        <v>0.05</v>
      </c>
      <c r="AS310" s="59">
        <f>VLOOKUP(AE310,'SCORE TALLER'!$Y$2:$Z$10,2,FALSE)*AS$2</f>
        <v>0.03</v>
      </c>
      <c r="AT310" s="59">
        <f>VLOOKUP(Z310,'SCORE TALLER'!$O$2:$P$10,2,TRUE)*AT$2</f>
        <v>0.04</v>
      </c>
      <c r="AU310" s="59">
        <f>VLOOKUP(S310,'SCORE TALLER'!$A$2:$B$10,2,FALSE)*AU$2</f>
        <v>0.15000000000000002</v>
      </c>
      <c r="AV310" s="59">
        <f>VLOOKUP(AJ310,'SCORE TALLER'!$AI$2:$AJ$10,2,TRUE)*AV$2</f>
        <v>0.2</v>
      </c>
      <c r="AW310" s="59">
        <f>VLOOKUP(AK310,'SCORE TALLER'!$AK$2:$AL$10,2,TRUE)*AW$2</f>
        <v>0.25</v>
      </c>
      <c r="AX310" s="59">
        <f>VLOOKUP(T310,'SCORE TALLER'!$C$2:$D$10,2,FALSE)*AX$2</f>
        <v>0</v>
      </c>
      <c r="AY310" s="59">
        <f>VLOOKUP(W310,'SCORE TALLER'!$I$2:$J$10,2,TRUE)*AY$2</f>
        <v>0</v>
      </c>
      <c r="AZ310" s="59">
        <f>VLOOKUP(X310,'SCORE TALLER'!$K$2:$L$10,2,TRUE)*AZ$2</f>
        <v>0</v>
      </c>
      <c r="BA310" s="59">
        <f>VLOOKUP(U310,'SCORE TALLER'!$E$2:$F$10,2,FALSE)*BA$2</f>
        <v>0</v>
      </c>
      <c r="BB310" s="59">
        <f>VLOOKUP(Y310,'SCORE TALLER'!$M$2:$N$10,2,TRUE)*BB$2</f>
        <v>0.03</v>
      </c>
      <c r="BC310" s="59">
        <f>VLOOKUP(AA310,'SCORE TALLER'!$Q$2:$R$10,2,FALSE)*BC$2</f>
        <v>0</v>
      </c>
      <c r="BD310" s="59">
        <f>VLOOKUP(V310,'SCORE TALLER'!$G$2:$H$10,2,FALSE)*BD$2</f>
        <v>0</v>
      </c>
      <c r="BE310" s="59">
        <f>VLOOKUP(AF310,'SCORE TALLER'!$AA$2:$AB$10,2,FALSE)*BE$2</f>
        <v>0.30000000000000004</v>
      </c>
      <c r="BF310" s="59">
        <f>VLOOKUP(AL310,'SCORE TALLER'!$AM$2:$AN$10,2,TRUE)*BF$2</f>
        <v>0</v>
      </c>
      <c r="BG310" s="67">
        <f t="shared" si="72"/>
        <v>1.5800000000000003</v>
      </c>
      <c r="BH310" s="67" t="str">
        <f>VLOOKUP(BG310,'SCORE TALLER'!$AP$2:$AQ$7,2,TRUE)</f>
        <v>2. Normal</v>
      </c>
      <c r="BI310" s="67" t="str">
        <f t="shared" si="74"/>
        <v>LBZ</v>
      </c>
      <c r="BJ310" s="67" t="str">
        <f t="shared" si="74"/>
        <v>A</v>
      </c>
      <c r="BK310" s="67" t="str">
        <f t="shared" si="75"/>
        <v>SIN</v>
      </c>
      <c r="BL310" s="86">
        <f t="shared" si="73"/>
        <v>0</v>
      </c>
      <c r="BM310" s="86">
        <f t="shared" si="76"/>
        <v>0</v>
      </c>
    </row>
    <row r="311" spans="1:65" x14ac:dyDescent="0.3">
      <c r="A311" s="57">
        <v>66068446</v>
      </c>
      <c r="B311" s="12" t="s">
        <v>449</v>
      </c>
      <c r="C311" s="58" t="s">
        <v>107</v>
      </c>
      <c r="D311" s="58" t="s">
        <v>115</v>
      </c>
      <c r="E311" s="58">
        <v>64609</v>
      </c>
      <c r="F311" s="58">
        <v>8056498</v>
      </c>
      <c r="G311" s="58">
        <f t="shared" si="64"/>
        <v>2858435</v>
      </c>
      <c r="H311" s="58">
        <f t="shared" si="65"/>
        <v>0</v>
      </c>
      <c r="I311" s="58" t="e">
        <v>#N/A</v>
      </c>
      <c r="J311" s="58">
        <v>276993</v>
      </c>
      <c r="K311" s="58">
        <v>0</v>
      </c>
      <c r="L311" s="58">
        <v>3637736</v>
      </c>
      <c r="M311" s="58">
        <v>5198063</v>
      </c>
      <c r="N311" s="58">
        <f>VLOOKUP(AD311,'tabla ingresos'!$A$3:$D$15,4,FALSE)</f>
        <v>1000000</v>
      </c>
      <c r="O311" s="58">
        <v>0</v>
      </c>
      <c r="P311" s="58">
        <v>0</v>
      </c>
      <c r="Q311" s="58">
        <v>0</v>
      </c>
      <c r="R311" s="12">
        <v>76130</v>
      </c>
      <c r="S311" s="12" t="s">
        <v>87</v>
      </c>
      <c r="T311" s="12" t="s">
        <v>89</v>
      </c>
      <c r="U311" s="12" t="s">
        <v>10</v>
      </c>
      <c r="V311" s="12">
        <v>4</v>
      </c>
      <c r="W311" s="12">
        <v>0</v>
      </c>
      <c r="X311" s="12">
        <v>0</v>
      </c>
      <c r="Y311" s="59">
        <v>15.112328767123287</v>
      </c>
      <c r="Z311" s="59">
        <v>41.890410958904113</v>
      </c>
      <c r="AA311" s="12">
        <v>2</v>
      </c>
      <c r="AB311" s="12">
        <v>1</v>
      </c>
      <c r="AC311" s="12">
        <v>2</v>
      </c>
      <c r="AD311" s="12">
        <v>2</v>
      </c>
      <c r="AE311" s="12">
        <v>3</v>
      </c>
      <c r="AF311" s="58" t="s">
        <v>91</v>
      </c>
      <c r="AG311" s="66">
        <f t="shared" si="66"/>
        <v>0.18466199999999999</v>
      </c>
      <c r="AH311" s="67">
        <f t="shared" si="67"/>
        <v>5.3709986666666669</v>
      </c>
      <c r="AI311" s="67">
        <f t="shared" si="68"/>
        <v>3.508448</v>
      </c>
      <c r="AJ311" s="67">
        <f t="shared" si="69"/>
        <v>1.9056233333333332</v>
      </c>
      <c r="AK311" s="67">
        <f t="shared" si="70"/>
        <v>0</v>
      </c>
      <c r="AL311" s="67">
        <f t="shared" si="71"/>
        <v>0</v>
      </c>
      <c r="AM311" s="59">
        <f>VLOOKUP(AG311,'SCORE TALLER'!$AC$2:$AD$10,2,TRUE)*AM$2</f>
        <v>0</v>
      </c>
      <c r="AN311" s="59">
        <f>VLOOKUP(AD311,'SCORE TALLER'!$W$2:$X$10,2,TRUE)*AN$2</f>
        <v>0.32</v>
      </c>
      <c r="AO311" s="59">
        <f>VLOOKUP(AB311,'SCORE TALLER'!$S$2:$T$10,2,FALSE)*AO$2</f>
        <v>0.05</v>
      </c>
      <c r="AP311" s="59">
        <f>VLOOKUP(AH311,'SCORE TALLER'!$AE$2:$AF$10,2,TRUE)*AP$2</f>
        <v>0.08</v>
      </c>
      <c r="AQ311" s="59">
        <f>VLOOKUP(AI311,'SCORE TALLER'!$AG$2:$AH$10,2,TRUE)*AQ$2</f>
        <v>0.16</v>
      </c>
      <c r="AR311" s="59">
        <f>VLOOKUP(AC311,'SCORE TALLER'!$U$2:$V$10,2,FALSE)*AR$2</f>
        <v>0.04</v>
      </c>
      <c r="AS311" s="59">
        <f>VLOOKUP(AE311,'SCORE TALLER'!$Y$2:$Z$10,2,FALSE)*AS$2</f>
        <v>0.02</v>
      </c>
      <c r="AT311" s="59">
        <f>VLOOKUP(Z311,'SCORE TALLER'!$O$2:$P$10,2,TRUE)*AT$2</f>
        <v>0.03</v>
      </c>
      <c r="AU311" s="59">
        <f>VLOOKUP(S311,'SCORE TALLER'!$A$2:$B$10,2,FALSE)*AU$2</f>
        <v>0.15000000000000002</v>
      </c>
      <c r="AV311" s="59">
        <f>VLOOKUP(AJ311,'SCORE TALLER'!$AI$2:$AJ$10,2,TRUE)*AV$2</f>
        <v>0.2</v>
      </c>
      <c r="AW311" s="59">
        <f>VLOOKUP(AK311,'SCORE TALLER'!$AK$2:$AL$10,2,TRUE)*AW$2</f>
        <v>0.25</v>
      </c>
      <c r="AX311" s="59">
        <f>VLOOKUP(T311,'SCORE TALLER'!$C$2:$D$10,2,FALSE)*AX$2</f>
        <v>0</v>
      </c>
      <c r="AY311" s="59">
        <f>VLOOKUP(W311,'SCORE TALLER'!$I$2:$J$10,2,TRUE)*AY$2</f>
        <v>0</v>
      </c>
      <c r="AZ311" s="59">
        <f>VLOOKUP(X311,'SCORE TALLER'!$K$2:$L$10,2,TRUE)*AZ$2</f>
        <v>0</v>
      </c>
      <c r="BA311" s="59">
        <f>VLOOKUP(U311,'SCORE TALLER'!$E$2:$F$10,2,FALSE)*BA$2</f>
        <v>0</v>
      </c>
      <c r="BB311" s="59">
        <f>VLOOKUP(Y311,'SCORE TALLER'!$M$2:$N$10,2,TRUE)*BB$2</f>
        <v>0</v>
      </c>
      <c r="BC311" s="59">
        <f>VLOOKUP(AA311,'SCORE TALLER'!$Q$2:$R$10,2,FALSE)*BC$2</f>
        <v>0</v>
      </c>
      <c r="BD311" s="59">
        <f>VLOOKUP(V311,'SCORE TALLER'!$G$2:$H$10,2,FALSE)*BD$2</f>
        <v>0</v>
      </c>
      <c r="BE311" s="59">
        <f>VLOOKUP(AF311,'SCORE TALLER'!$AA$2:$AB$10,2,FALSE)*BE$2</f>
        <v>0.30000000000000004</v>
      </c>
      <c r="BF311" s="59">
        <f>VLOOKUP(AL311,'SCORE TALLER'!$AM$2:$AN$10,2,TRUE)*BF$2</f>
        <v>0</v>
      </c>
      <c r="BG311" s="67">
        <f t="shared" si="72"/>
        <v>1.6</v>
      </c>
      <c r="BH311" s="67" t="str">
        <f>VLOOKUP(BG311,'SCORE TALLER'!$AP$2:$AQ$7,2,TRUE)</f>
        <v>2. Normal</v>
      </c>
      <c r="BI311" s="67" t="str">
        <f t="shared" si="74"/>
        <v>LBZ</v>
      </c>
      <c r="BJ311" s="67" t="str">
        <f t="shared" si="74"/>
        <v>A</v>
      </c>
      <c r="BK311" s="67" t="str">
        <f t="shared" si="75"/>
        <v>SIN</v>
      </c>
      <c r="BL311" s="86">
        <f t="shared" si="73"/>
        <v>0</v>
      </c>
      <c r="BM311" s="86">
        <f t="shared" si="76"/>
        <v>0</v>
      </c>
    </row>
    <row r="312" spans="1:65" x14ac:dyDescent="0.3">
      <c r="A312" s="57">
        <v>42260846</v>
      </c>
      <c r="B312" s="12" t="s">
        <v>450</v>
      </c>
      <c r="C312" s="58" t="s">
        <v>105</v>
      </c>
      <c r="D312" s="58" t="s">
        <v>115</v>
      </c>
      <c r="E312" s="58">
        <v>784105</v>
      </c>
      <c r="F312" s="58">
        <v>9035250</v>
      </c>
      <c r="G312" s="58">
        <f t="shared" si="64"/>
        <v>4564493</v>
      </c>
      <c r="H312" s="58">
        <f t="shared" si="65"/>
        <v>0</v>
      </c>
      <c r="I312" s="58">
        <v>9035000</v>
      </c>
      <c r="J312" s="58">
        <v>462193</v>
      </c>
      <c r="K312" s="58">
        <v>0</v>
      </c>
      <c r="L312" s="58">
        <v>4963077</v>
      </c>
      <c r="M312" s="58">
        <v>4470757</v>
      </c>
      <c r="N312" s="58">
        <f>VLOOKUP(AD312,'tabla ingresos'!$A$3:$D$15,4,FALSE)</f>
        <v>1000000</v>
      </c>
      <c r="O312" s="58">
        <v>271169.95069473423</v>
      </c>
      <c r="P312" s="58">
        <v>7376000</v>
      </c>
      <c r="Q312" s="58">
        <v>0</v>
      </c>
      <c r="R312" s="12">
        <v>66001</v>
      </c>
      <c r="S312" s="12" t="s">
        <v>87</v>
      </c>
      <c r="T312" s="12" t="s">
        <v>89</v>
      </c>
      <c r="U312" s="12" t="s">
        <v>10</v>
      </c>
      <c r="V312" s="12">
        <v>4</v>
      </c>
      <c r="W312" s="12">
        <v>0</v>
      </c>
      <c r="X312" s="12">
        <v>0</v>
      </c>
      <c r="Y312" s="59">
        <v>5.4684931506849317</v>
      </c>
      <c r="Z312" s="59">
        <v>37.063013698630137</v>
      </c>
      <c r="AA312" s="12">
        <v>2</v>
      </c>
      <c r="AB312" s="12">
        <v>0</v>
      </c>
      <c r="AC312" s="12">
        <v>2</v>
      </c>
      <c r="AD312" s="12">
        <v>2</v>
      </c>
      <c r="AE312" s="12">
        <v>1</v>
      </c>
      <c r="AF312" s="58" t="s">
        <v>10</v>
      </c>
      <c r="AG312" s="66">
        <f t="shared" si="66"/>
        <v>0.48890863379648947</v>
      </c>
      <c r="AH312" s="67">
        <f t="shared" si="67"/>
        <v>10.940833333333334</v>
      </c>
      <c r="AI312" s="67">
        <f t="shared" si="68"/>
        <v>3.5032413333333334</v>
      </c>
      <c r="AJ312" s="67">
        <f t="shared" si="69"/>
        <v>3.0429953333333333</v>
      </c>
      <c r="AK312" s="67">
        <f t="shared" si="70"/>
        <v>0</v>
      </c>
      <c r="AL312" s="67">
        <f t="shared" si="71"/>
        <v>0</v>
      </c>
      <c r="AM312" s="59">
        <f>VLOOKUP(AG312,'SCORE TALLER'!$AC$2:$AD$10,2,TRUE)*AM$2</f>
        <v>0</v>
      </c>
      <c r="AN312" s="59">
        <f>VLOOKUP(AD312,'SCORE TALLER'!$W$2:$X$10,2,TRUE)*AN$2</f>
        <v>0.32</v>
      </c>
      <c r="AO312" s="59">
        <f>VLOOKUP(AB312,'SCORE TALLER'!$S$2:$T$10,2,FALSE)*AO$2</f>
        <v>0.05</v>
      </c>
      <c r="AP312" s="59">
        <f>VLOOKUP(AH312,'SCORE TALLER'!$AE$2:$AF$10,2,TRUE)*AP$2</f>
        <v>0.16</v>
      </c>
      <c r="AQ312" s="59">
        <f>VLOOKUP(AI312,'SCORE TALLER'!$AG$2:$AH$10,2,TRUE)*AQ$2</f>
        <v>0.16</v>
      </c>
      <c r="AR312" s="59">
        <f>VLOOKUP(AC312,'SCORE TALLER'!$U$2:$V$10,2,FALSE)*AR$2</f>
        <v>0.04</v>
      </c>
      <c r="AS312" s="59">
        <f>VLOOKUP(AE312,'SCORE TALLER'!$Y$2:$Z$10,2,FALSE)*AS$2</f>
        <v>0.03</v>
      </c>
      <c r="AT312" s="59">
        <f>VLOOKUP(Z312,'SCORE TALLER'!$O$2:$P$10,2,TRUE)*AT$2</f>
        <v>0.03</v>
      </c>
      <c r="AU312" s="59">
        <f>VLOOKUP(S312,'SCORE TALLER'!$A$2:$B$10,2,FALSE)*AU$2</f>
        <v>0.15000000000000002</v>
      </c>
      <c r="AV312" s="59">
        <f>VLOOKUP(AJ312,'SCORE TALLER'!$AI$2:$AJ$10,2,TRUE)*AV$2</f>
        <v>0.1</v>
      </c>
      <c r="AW312" s="59">
        <f>VLOOKUP(AK312,'SCORE TALLER'!$AK$2:$AL$10,2,TRUE)*AW$2</f>
        <v>0.25</v>
      </c>
      <c r="AX312" s="59">
        <f>VLOOKUP(T312,'SCORE TALLER'!$C$2:$D$10,2,FALSE)*AX$2</f>
        <v>0</v>
      </c>
      <c r="AY312" s="59">
        <f>VLOOKUP(W312,'SCORE TALLER'!$I$2:$J$10,2,TRUE)*AY$2</f>
        <v>0</v>
      </c>
      <c r="AZ312" s="59">
        <f>VLOOKUP(X312,'SCORE TALLER'!$K$2:$L$10,2,TRUE)*AZ$2</f>
        <v>0</v>
      </c>
      <c r="BA312" s="59">
        <f>VLOOKUP(U312,'SCORE TALLER'!$E$2:$F$10,2,FALSE)*BA$2</f>
        <v>0</v>
      </c>
      <c r="BB312" s="59">
        <f>VLOOKUP(Y312,'SCORE TALLER'!$M$2:$N$10,2,TRUE)*BB$2</f>
        <v>0.03</v>
      </c>
      <c r="BC312" s="59">
        <f>VLOOKUP(AA312,'SCORE TALLER'!$Q$2:$R$10,2,FALSE)*BC$2</f>
        <v>0</v>
      </c>
      <c r="BD312" s="59">
        <f>VLOOKUP(V312,'SCORE TALLER'!$G$2:$H$10,2,FALSE)*BD$2</f>
        <v>0</v>
      </c>
      <c r="BE312" s="59">
        <f>VLOOKUP(AF312,'SCORE TALLER'!$AA$2:$AB$10,2,FALSE)*BE$2</f>
        <v>0</v>
      </c>
      <c r="BF312" s="59">
        <f>VLOOKUP(AL312,'SCORE TALLER'!$AM$2:$AN$10,2,TRUE)*BF$2</f>
        <v>0</v>
      </c>
      <c r="BG312" s="67">
        <f t="shared" si="72"/>
        <v>1.3200000000000003</v>
      </c>
      <c r="BH312" s="67" t="str">
        <f>VLOOKUP(BG312,'SCORE TALLER'!$AP$2:$AQ$7,2,TRUE)</f>
        <v>2. Normal</v>
      </c>
      <c r="BI312" s="67" t="str">
        <f t="shared" si="74"/>
        <v>LBZ</v>
      </c>
      <c r="BJ312" s="67" t="str">
        <f t="shared" si="74"/>
        <v>A</v>
      </c>
      <c r="BK312" s="67" t="str">
        <f t="shared" si="75"/>
        <v>A</v>
      </c>
      <c r="BL312" s="86">
        <f t="shared" si="73"/>
        <v>0</v>
      </c>
      <c r="BM312" s="86">
        <f t="shared" si="76"/>
        <v>0</v>
      </c>
    </row>
    <row r="313" spans="1:65" x14ac:dyDescent="0.3">
      <c r="A313" s="57">
        <v>4208862</v>
      </c>
      <c r="B313" s="12" t="s">
        <v>451</v>
      </c>
      <c r="C313" s="58" t="s">
        <v>107</v>
      </c>
      <c r="D313" s="58" t="s">
        <v>115</v>
      </c>
      <c r="E313" s="58"/>
      <c r="F313" s="58">
        <v>9447485</v>
      </c>
      <c r="G313" s="58">
        <f t="shared" si="64"/>
        <v>4268670</v>
      </c>
      <c r="H313" s="58">
        <f t="shared" si="65"/>
        <v>2068670</v>
      </c>
      <c r="I313" s="58" t="e">
        <v>#N/A</v>
      </c>
      <c r="J313" s="58">
        <v>247452</v>
      </c>
      <c r="K313" s="58">
        <v>0</v>
      </c>
      <c r="L313" s="58">
        <v>2200000</v>
      </c>
      <c r="M313" s="58">
        <v>5178815</v>
      </c>
      <c r="N313" s="58">
        <f>VLOOKUP(AD313,'tabla ingresos'!$A$3:$D$15,4,FALSE)</f>
        <v>1000000</v>
      </c>
      <c r="O313" s="58">
        <v>0</v>
      </c>
      <c r="P313" s="58">
        <v>0</v>
      </c>
      <c r="Q313" s="58">
        <v>0</v>
      </c>
      <c r="R313" s="12">
        <v>76130</v>
      </c>
      <c r="S313" s="12" t="s">
        <v>87</v>
      </c>
      <c r="T313" s="12" t="s">
        <v>89</v>
      </c>
      <c r="U313" s="12" t="s">
        <v>10</v>
      </c>
      <c r="V313" s="12">
        <v>4</v>
      </c>
      <c r="W313" s="12">
        <v>0</v>
      </c>
      <c r="X313" s="12">
        <v>0</v>
      </c>
      <c r="Y313" s="59">
        <v>9.0465753424657542</v>
      </c>
      <c r="Z313" s="59">
        <v>46.605479452054794</v>
      </c>
      <c r="AA313" s="12">
        <v>1</v>
      </c>
      <c r="AB313" s="12">
        <v>2</v>
      </c>
      <c r="AC313" s="12">
        <v>1</v>
      </c>
      <c r="AD313" s="12">
        <v>2</v>
      </c>
      <c r="AE313" s="12">
        <v>4</v>
      </c>
      <c r="AF313" s="58" t="s">
        <v>91</v>
      </c>
      <c r="AG313" s="66">
        <f t="shared" si="66"/>
        <v>0.164968</v>
      </c>
      <c r="AH313" s="67">
        <f t="shared" si="67"/>
        <v>6.2983233333333333</v>
      </c>
      <c r="AI313" s="67">
        <f t="shared" si="68"/>
        <v>3.4525433333333333</v>
      </c>
      <c r="AJ313" s="67">
        <f t="shared" si="69"/>
        <v>2.84578</v>
      </c>
      <c r="AK313" s="67">
        <f t="shared" si="70"/>
        <v>1.3791133333333334</v>
      </c>
      <c r="AL313" s="67">
        <f t="shared" si="71"/>
        <v>0</v>
      </c>
      <c r="AM313" s="59">
        <f>VLOOKUP(AG313,'SCORE TALLER'!$AC$2:$AD$10,2,TRUE)*AM$2</f>
        <v>0</v>
      </c>
      <c r="AN313" s="59">
        <f>VLOOKUP(AD313,'SCORE TALLER'!$W$2:$X$10,2,TRUE)*AN$2</f>
        <v>0.32</v>
      </c>
      <c r="AO313" s="59">
        <f>VLOOKUP(AB313,'SCORE TALLER'!$S$2:$T$10,2,FALSE)*AO$2</f>
        <v>0.04</v>
      </c>
      <c r="AP313" s="59">
        <f>VLOOKUP(AH313,'SCORE TALLER'!$AE$2:$AF$10,2,TRUE)*AP$2</f>
        <v>0.08</v>
      </c>
      <c r="AQ313" s="59">
        <f>VLOOKUP(AI313,'SCORE TALLER'!$AG$2:$AH$10,2,TRUE)*AQ$2</f>
        <v>0.16</v>
      </c>
      <c r="AR313" s="59">
        <f>VLOOKUP(AC313,'SCORE TALLER'!$U$2:$V$10,2,FALSE)*AR$2</f>
        <v>0.05</v>
      </c>
      <c r="AS313" s="59">
        <f>VLOOKUP(AE313,'SCORE TALLER'!$Y$2:$Z$10,2,FALSE)*AS$2</f>
        <v>0.05</v>
      </c>
      <c r="AT313" s="59">
        <f>VLOOKUP(Z313,'SCORE TALLER'!$O$2:$P$10,2,TRUE)*AT$2</f>
        <v>0.02</v>
      </c>
      <c r="AU313" s="59">
        <f>VLOOKUP(S313,'SCORE TALLER'!$A$2:$B$10,2,FALSE)*AU$2</f>
        <v>0.15000000000000002</v>
      </c>
      <c r="AV313" s="59">
        <f>VLOOKUP(AJ313,'SCORE TALLER'!$AI$2:$AJ$10,2,TRUE)*AV$2</f>
        <v>0.15000000000000002</v>
      </c>
      <c r="AW313" s="59">
        <f>VLOOKUP(AK313,'SCORE TALLER'!$AK$2:$AL$10,2,TRUE)*AW$2</f>
        <v>0.2</v>
      </c>
      <c r="AX313" s="59">
        <f>VLOOKUP(T313,'SCORE TALLER'!$C$2:$D$10,2,FALSE)*AX$2</f>
        <v>0</v>
      </c>
      <c r="AY313" s="59">
        <f>VLOOKUP(W313,'SCORE TALLER'!$I$2:$J$10,2,TRUE)*AY$2</f>
        <v>0</v>
      </c>
      <c r="AZ313" s="59">
        <f>VLOOKUP(X313,'SCORE TALLER'!$K$2:$L$10,2,TRUE)*AZ$2</f>
        <v>0</v>
      </c>
      <c r="BA313" s="59">
        <f>VLOOKUP(U313,'SCORE TALLER'!$E$2:$F$10,2,FALSE)*BA$2</f>
        <v>0</v>
      </c>
      <c r="BB313" s="59">
        <f>VLOOKUP(Y313,'SCORE TALLER'!$M$2:$N$10,2,TRUE)*BB$2</f>
        <v>0.01</v>
      </c>
      <c r="BC313" s="59">
        <f>VLOOKUP(AA313,'SCORE TALLER'!$Q$2:$R$10,2,FALSE)*BC$2</f>
        <v>0.05</v>
      </c>
      <c r="BD313" s="59">
        <f>VLOOKUP(V313,'SCORE TALLER'!$G$2:$H$10,2,FALSE)*BD$2</f>
        <v>0</v>
      </c>
      <c r="BE313" s="59">
        <f>VLOOKUP(AF313,'SCORE TALLER'!$AA$2:$AB$10,2,FALSE)*BE$2</f>
        <v>0.30000000000000004</v>
      </c>
      <c r="BF313" s="59">
        <f>VLOOKUP(AL313,'SCORE TALLER'!$AM$2:$AN$10,2,TRUE)*BF$2</f>
        <v>0</v>
      </c>
      <c r="BG313" s="67">
        <f t="shared" si="72"/>
        <v>1.58</v>
      </c>
      <c r="BH313" s="67" t="str">
        <f>VLOOKUP(BG313,'SCORE TALLER'!$AP$2:$AQ$7,2,TRUE)</f>
        <v>2. Normal</v>
      </c>
      <c r="BI313" s="67" t="str">
        <f t="shared" si="74"/>
        <v>LBZ</v>
      </c>
      <c r="BJ313" s="67" t="str">
        <f t="shared" si="74"/>
        <v>A</v>
      </c>
      <c r="BK313" s="67" t="str">
        <f t="shared" si="75"/>
        <v>SIN</v>
      </c>
      <c r="BL313" s="86">
        <f t="shared" si="73"/>
        <v>2068670</v>
      </c>
      <c r="BM313" s="86">
        <f t="shared" si="76"/>
        <v>0</v>
      </c>
    </row>
    <row r="314" spans="1:65" x14ac:dyDescent="0.3">
      <c r="A314" s="57">
        <v>80286828</v>
      </c>
      <c r="B314" s="12" t="s">
        <v>452</v>
      </c>
      <c r="C314" s="58" t="s">
        <v>105</v>
      </c>
      <c r="D314" s="58" t="s">
        <v>30</v>
      </c>
      <c r="E314" s="58">
        <v>202146</v>
      </c>
      <c r="F314" s="58">
        <v>10337174</v>
      </c>
      <c r="G314" s="58">
        <f t="shared" si="64"/>
        <v>5387533</v>
      </c>
      <c r="H314" s="58">
        <f t="shared" si="65"/>
        <v>0</v>
      </c>
      <c r="I314" s="58">
        <v>10338000</v>
      </c>
      <c r="J314" s="58">
        <v>346144</v>
      </c>
      <c r="K314" s="58">
        <v>0</v>
      </c>
      <c r="L314" s="58">
        <v>7380000</v>
      </c>
      <c r="M314" s="58">
        <v>4949641</v>
      </c>
      <c r="N314" s="58">
        <f>VLOOKUP(AD314,'tabla ingresos'!$A$3:$D$15,4,FALSE)</f>
        <v>1000000</v>
      </c>
      <c r="O314" s="58">
        <v>40952.028187904165</v>
      </c>
      <c r="P314" s="58">
        <v>1841000</v>
      </c>
      <c r="Q314" s="58">
        <v>0</v>
      </c>
      <c r="R314" s="12">
        <v>11001</v>
      </c>
      <c r="S314" s="12" t="s">
        <v>87</v>
      </c>
      <c r="T314" s="12" t="s">
        <v>89</v>
      </c>
      <c r="U314" s="12" t="s">
        <v>10</v>
      </c>
      <c r="V314" s="12">
        <v>4</v>
      </c>
      <c r="W314" s="12">
        <v>0</v>
      </c>
      <c r="X314" s="12">
        <v>0</v>
      </c>
      <c r="Y314" s="59">
        <v>8.0849315068493155</v>
      </c>
      <c r="Z314" s="59">
        <v>36.180821917808217</v>
      </c>
      <c r="AA314" s="12">
        <v>1</v>
      </c>
      <c r="AB314" s="12">
        <v>2</v>
      </c>
      <c r="AC314" s="12">
        <v>1</v>
      </c>
      <c r="AD314" s="12">
        <v>2</v>
      </c>
      <c r="AE314" s="12">
        <v>1</v>
      </c>
      <c r="AF314" s="58" t="s">
        <v>10</v>
      </c>
      <c r="AG314" s="66">
        <f t="shared" si="66"/>
        <v>0.25806401879193608</v>
      </c>
      <c r="AH314" s="67">
        <f t="shared" si="67"/>
        <v>8.1187826666666663</v>
      </c>
      <c r="AI314" s="67">
        <f t="shared" si="68"/>
        <v>3.4345246666666664</v>
      </c>
      <c r="AJ314" s="67">
        <f t="shared" si="69"/>
        <v>3.5916886666666668</v>
      </c>
      <c r="AK314" s="67">
        <f t="shared" si="70"/>
        <v>0</v>
      </c>
      <c r="AL314" s="67">
        <f t="shared" si="71"/>
        <v>0</v>
      </c>
      <c r="AM314" s="59">
        <f>VLOOKUP(AG314,'SCORE TALLER'!$AC$2:$AD$10,2,TRUE)*AM$2</f>
        <v>0</v>
      </c>
      <c r="AN314" s="59">
        <f>VLOOKUP(AD314,'SCORE TALLER'!$W$2:$X$10,2,TRUE)*AN$2</f>
        <v>0.32</v>
      </c>
      <c r="AO314" s="59">
        <f>VLOOKUP(AB314,'SCORE TALLER'!$S$2:$T$10,2,FALSE)*AO$2</f>
        <v>0.04</v>
      </c>
      <c r="AP314" s="59">
        <f>VLOOKUP(AH314,'SCORE TALLER'!$AE$2:$AF$10,2,TRUE)*AP$2</f>
        <v>0.08</v>
      </c>
      <c r="AQ314" s="59">
        <f>VLOOKUP(AI314,'SCORE TALLER'!$AG$2:$AH$10,2,TRUE)*AQ$2</f>
        <v>0.16</v>
      </c>
      <c r="AR314" s="59">
        <f>VLOOKUP(AC314,'SCORE TALLER'!$U$2:$V$10,2,FALSE)*AR$2</f>
        <v>0.05</v>
      </c>
      <c r="AS314" s="59">
        <f>VLOOKUP(AE314,'SCORE TALLER'!$Y$2:$Z$10,2,FALSE)*AS$2</f>
        <v>0.03</v>
      </c>
      <c r="AT314" s="59">
        <f>VLOOKUP(Z314,'SCORE TALLER'!$O$2:$P$10,2,TRUE)*AT$2</f>
        <v>0.03</v>
      </c>
      <c r="AU314" s="59">
        <f>VLOOKUP(S314,'SCORE TALLER'!$A$2:$B$10,2,FALSE)*AU$2</f>
        <v>0.15000000000000002</v>
      </c>
      <c r="AV314" s="59">
        <f>VLOOKUP(AJ314,'SCORE TALLER'!$AI$2:$AJ$10,2,TRUE)*AV$2</f>
        <v>0.1</v>
      </c>
      <c r="AW314" s="59">
        <f>VLOOKUP(AK314,'SCORE TALLER'!$AK$2:$AL$10,2,TRUE)*AW$2</f>
        <v>0.25</v>
      </c>
      <c r="AX314" s="59">
        <f>VLOOKUP(T314,'SCORE TALLER'!$C$2:$D$10,2,FALSE)*AX$2</f>
        <v>0</v>
      </c>
      <c r="AY314" s="59">
        <f>VLOOKUP(W314,'SCORE TALLER'!$I$2:$J$10,2,TRUE)*AY$2</f>
        <v>0</v>
      </c>
      <c r="AZ314" s="59">
        <f>VLOOKUP(X314,'SCORE TALLER'!$K$2:$L$10,2,TRUE)*AZ$2</f>
        <v>0</v>
      </c>
      <c r="BA314" s="59">
        <f>VLOOKUP(U314,'SCORE TALLER'!$E$2:$F$10,2,FALSE)*BA$2</f>
        <v>0</v>
      </c>
      <c r="BB314" s="59">
        <f>VLOOKUP(Y314,'SCORE TALLER'!$M$2:$N$10,2,TRUE)*BB$2</f>
        <v>0.01</v>
      </c>
      <c r="BC314" s="59">
        <f>VLOOKUP(AA314,'SCORE TALLER'!$Q$2:$R$10,2,FALSE)*BC$2</f>
        <v>0.05</v>
      </c>
      <c r="BD314" s="59">
        <f>VLOOKUP(V314,'SCORE TALLER'!$G$2:$H$10,2,FALSE)*BD$2</f>
        <v>0</v>
      </c>
      <c r="BE314" s="59">
        <f>VLOOKUP(AF314,'SCORE TALLER'!$AA$2:$AB$10,2,FALSE)*BE$2</f>
        <v>0</v>
      </c>
      <c r="BF314" s="59">
        <f>VLOOKUP(AL314,'SCORE TALLER'!$AM$2:$AN$10,2,TRUE)*BF$2</f>
        <v>0</v>
      </c>
      <c r="BG314" s="67">
        <f t="shared" si="72"/>
        <v>1.27</v>
      </c>
      <c r="BH314" s="67" t="str">
        <f>VLOOKUP(BG314,'SCORE TALLER'!$AP$2:$AQ$7,2,TRUE)</f>
        <v>2. Normal</v>
      </c>
      <c r="BI314" s="67" t="str">
        <f t="shared" si="74"/>
        <v>LBZ</v>
      </c>
      <c r="BJ314" s="67" t="str">
        <f t="shared" si="74"/>
        <v>A</v>
      </c>
      <c r="BK314" s="67" t="str">
        <f t="shared" si="75"/>
        <v>A</v>
      </c>
      <c r="BL314" s="86">
        <f t="shared" si="73"/>
        <v>0</v>
      </c>
      <c r="BM314" s="86">
        <f t="shared" si="76"/>
        <v>0</v>
      </c>
    </row>
    <row r="315" spans="1:65" x14ac:dyDescent="0.3">
      <c r="A315" s="57">
        <v>66860606</v>
      </c>
      <c r="B315" s="12" t="s">
        <v>453</v>
      </c>
      <c r="C315" s="58" t="s">
        <v>105</v>
      </c>
      <c r="D315" s="58" t="s">
        <v>115</v>
      </c>
      <c r="E315" s="58">
        <v>243179</v>
      </c>
      <c r="F315" s="58">
        <v>8795696</v>
      </c>
      <c r="G315" s="58">
        <f t="shared" si="64"/>
        <v>3922617</v>
      </c>
      <c r="H315" s="58">
        <f t="shared" si="65"/>
        <v>174425</v>
      </c>
      <c r="I315" s="58">
        <v>8796000</v>
      </c>
      <c r="J315" s="58">
        <v>264773</v>
      </c>
      <c r="K315" s="58">
        <v>0</v>
      </c>
      <c r="L315" s="58">
        <v>3748192</v>
      </c>
      <c r="M315" s="58">
        <v>4873079</v>
      </c>
      <c r="N315" s="58">
        <f>VLOOKUP(AD315,'tabla ingresos'!$A$3:$D$15,4,FALSE)</f>
        <v>1000000</v>
      </c>
      <c r="O315" s="58">
        <v>11730.622926741646</v>
      </c>
      <c r="P315" s="58">
        <v>299000</v>
      </c>
      <c r="Q315" s="58">
        <v>0</v>
      </c>
      <c r="R315" s="12">
        <v>76130</v>
      </c>
      <c r="S315" s="12" t="s">
        <v>87</v>
      </c>
      <c r="T315" s="12" t="s">
        <v>89</v>
      </c>
      <c r="U315" s="12" t="s">
        <v>10</v>
      </c>
      <c r="V315" s="12">
        <v>4</v>
      </c>
      <c r="W315" s="12">
        <v>0</v>
      </c>
      <c r="X315" s="12">
        <v>0</v>
      </c>
      <c r="Y315" s="59">
        <v>9.0849315068493155</v>
      </c>
      <c r="Z315" s="59">
        <v>51.30684931506849</v>
      </c>
      <c r="AA315" s="12">
        <v>2</v>
      </c>
      <c r="AB315" s="12">
        <v>2</v>
      </c>
      <c r="AC315" s="12">
        <v>1</v>
      </c>
      <c r="AD315" s="12">
        <v>2</v>
      </c>
      <c r="AE315" s="12">
        <v>3</v>
      </c>
      <c r="AF315" s="58" t="s">
        <v>10</v>
      </c>
      <c r="AG315" s="66">
        <f t="shared" si="66"/>
        <v>0.18433574861782778</v>
      </c>
      <c r="AH315" s="67">
        <f t="shared" si="67"/>
        <v>6.0631306666666669</v>
      </c>
      <c r="AI315" s="67">
        <f t="shared" si="68"/>
        <v>3.4108386666666668</v>
      </c>
      <c r="AJ315" s="67">
        <f t="shared" si="69"/>
        <v>2.615078</v>
      </c>
      <c r="AK315" s="67">
        <f t="shared" si="70"/>
        <v>0.11628333333333334</v>
      </c>
      <c r="AL315" s="67">
        <f t="shared" si="71"/>
        <v>0</v>
      </c>
      <c r="AM315" s="59">
        <f>VLOOKUP(AG315,'SCORE TALLER'!$AC$2:$AD$10,2,TRUE)*AM$2</f>
        <v>0</v>
      </c>
      <c r="AN315" s="59">
        <f>VLOOKUP(AD315,'SCORE TALLER'!$W$2:$X$10,2,TRUE)*AN$2</f>
        <v>0.32</v>
      </c>
      <c r="AO315" s="59">
        <f>VLOOKUP(AB315,'SCORE TALLER'!$S$2:$T$10,2,FALSE)*AO$2</f>
        <v>0.04</v>
      </c>
      <c r="AP315" s="59">
        <f>VLOOKUP(AH315,'SCORE TALLER'!$AE$2:$AF$10,2,TRUE)*AP$2</f>
        <v>0.08</v>
      </c>
      <c r="AQ315" s="59">
        <f>VLOOKUP(AI315,'SCORE TALLER'!$AG$2:$AH$10,2,TRUE)*AQ$2</f>
        <v>0.16</v>
      </c>
      <c r="AR315" s="59">
        <f>VLOOKUP(AC315,'SCORE TALLER'!$U$2:$V$10,2,FALSE)*AR$2</f>
        <v>0.05</v>
      </c>
      <c r="AS315" s="59">
        <f>VLOOKUP(AE315,'SCORE TALLER'!$Y$2:$Z$10,2,FALSE)*AS$2</f>
        <v>0.02</v>
      </c>
      <c r="AT315" s="59">
        <f>VLOOKUP(Z315,'SCORE TALLER'!$O$2:$P$10,2,TRUE)*AT$2</f>
        <v>0.02</v>
      </c>
      <c r="AU315" s="59">
        <f>VLOOKUP(S315,'SCORE TALLER'!$A$2:$B$10,2,FALSE)*AU$2</f>
        <v>0.15000000000000002</v>
      </c>
      <c r="AV315" s="59">
        <f>VLOOKUP(AJ315,'SCORE TALLER'!$AI$2:$AJ$10,2,TRUE)*AV$2</f>
        <v>0.15000000000000002</v>
      </c>
      <c r="AW315" s="59">
        <f>VLOOKUP(AK315,'SCORE TALLER'!$AK$2:$AL$10,2,TRUE)*AW$2</f>
        <v>0.25</v>
      </c>
      <c r="AX315" s="59">
        <f>VLOOKUP(T315,'SCORE TALLER'!$C$2:$D$10,2,FALSE)*AX$2</f>
        <v>0</v>
      </c>
      <c r="AY315" s="59">
        <f>VLOOKUP(W315,'SCORE TALLER'!$I$2:$J$10,2,TRUE)*AY$2</f>
        <v>0</v>
      </c>
      <c r="AZ315" s="59">
        <f>VLOOKUP(X315,'SCORE TALLER'!$K$2:$L$10,2,TRUE)*AZ$2</f>
        <v>0</v>
      </c>
      <c r="BA315" s="59">
        <f>VLOOKUP(U315,'SCORE TALLER'!$E$2:$F$10,2,FALSE)*BA$2</f>
        <v>0</v>
      </c>
      <c r="BB315" s="59">
        <f>VLOOKUP(Y315,'SCORE TALLER'!$M$2:$N$10,2,TRUE)*BB$2</f>
        <v>0.01</v>
      </c>
      <c r="BC315" s="59">
        <f>VLOOKUP(AA315,'SCORE TALLER'!$Q$2:$R$10,2,FALSE)*BC$2</f>
        <v>0</v>
      </c>
      <c r="BD315" s="59">
        <f>VLOOKUP(V315,'SCORE TALLER'!$G$2:$H$10,2,FALSE)*BD$2</f>
        <v>0</v>
      </c>
      <c r="BE315" s="59">
        <f>VLOOKUP(AF315,'SCORE TALLER'!$AA$2:$AB$10,2,FALSE)*BE$2</f>
        <v>0</v>
      </c>
      <c r="BF315" s="59">
        <f>VLOOKUP(AL315,'SCORE TALLER'!$AM$2:$AN$10,2,TRUE)*BF$2</f>
        <v>0</v>
      </c>
      <c r="BG315" s="67">
        <f t="shared" si="72"/>
        <v>1.2500000000000002</v>
      </c>
      <c r="BH315" s="67" t="str">
        <f>VLOOKUP(BG315,'SCORE TALLER'!$AP$2:$AQ$7,2,TRUE)</f>
        <v>2. Normal</v>
      </c>
      <c r="BI315" s="67" t="str">
        <f t="shared" si="74"/>
        <v>LBZ</v>
      </c>
      <c r="BJ315" s="67" t="str">
        <f t="shared" si="74"/>
        <v>A</v>
      </c>
      <c r="BK315" s="67" t="str">
        <f t="shared" si="75"/>
        <v>A</v>
      </c>
      <c r="BL315" s="86">
        <f t="shared" si="73"/>
        <v>174425</v>
      </c>
      <c r="BM315" s="86">
        <f t="shared" si="76"/>
        <v>0</v>
      </c>
    </row>
    <row r="316" spans="1:65" x14ac:dyDescent="0.3">
      <c r="A316" s="57">
        <v>20284666</v>
      </c>
      <c r="B316" s="12" t="s">
        <v>454</v>
      </c>
      <c r="C316" s="58" t="s">
        <v>105</v>
      </c>
      <c r="D316" s="58" t="s">
        <v>30</v>
      </c>
      <c r="E316" s="58">
        <v>1483017</v>
      </c>
      <c r="F316" s="58">
        <v>11045498</v>
      </c>
      <c r="G316" s="58">
        <f t="shared" si="64"/>
        <v>7478551</v>
      </c>
      <c r="H316" s="58">
        <f t="shared" si="65"/>
        <v>1949551</v>
      </c>
      <c r="I316" s="58">
        <v>11045000</v>
      </c>
      <c r="J316" s="58">
        <v>317887</v>
      </c>
      <c r="K316" s="58">
        <v>0</v>
      </c>
      <c r="L316" s="58">
        <v>5529000</v>
      </c>
      <c r="M316" s="58">
        <v>3566947</v>
      </c>
      <c r="N316" s="58">
        <f>VLOOKUP(AD316,'tabla ingresos'!$A$3:$D$15,4,FALSE)</f>
        <v>1000000</v>
      </c>
      <c r="O316" s="58">
        <v>2224.4447684901775</v>
      </c>
      <c r="P316" s="58">
        <v>100000</v>
      </c>
      <c r="Q316" s="58">
        <v>0</v>
      </c>
      <c r="R316" s="12">
        <v>17380</v>
      </c>
      <c r="S316" s="12" t="s">
        <v>87</v>
      </c>
      <c r="T316" s="12" t="s">
        <v>89</v>
      </c>
      <c r="U316" s="12" t="s">
        <v>10</v>
      </c>
      <c r="V316" s="12">
        <v>4</v>
      </c>
      <c r="W316" s="12">
        <v>0</v>
      </c>
      <c r="X316" s="12">
        <v>0</v>
      </c>
      <c r="Y316" s="59">
        <v>6.3369863013698629</v>
      </c>
      <c r="Z316" s="59">
        <v>44.298630136986304</v>
      </c>
      <c r="AA316" s="12">
        <v>1</v>
      </c>
      <c r="AB316" s="12">
        <v>0</v>
      </c>
      <c r="AC316" s="12">
        <v>2</v>
      </c>
      <c r="AD316" s="12">
        <v>2</v>
      </c>
      <c r="AE316" s="12">
        <v>1</v>
      </c>
      <c r="AF316" s="58" t="s">
        <v>10</v>
      </c>
      <c r="AG316" s="66">
        <f t="shared" si="66"/>
        <v>0.21340762984566011</v>
      </c>
      <c r="AH316" s="67">
        <f t="shared" si="67"/>
        <v>7.4303319999999999</v>
      </c>
      <c r="AI316" s="67">
        <f t="shared" si="68"/>
        <v>3.3666426666666665</v>
      </c>
      <c r="AJ316" s="67">
        <f t="shared" si="69"/>
        <v>4.9857006666666663</v>
      </c>
      <c r="AK316" s="67">
        <f t="shared" si="70"/>
        <v>1.2997006666666666</v>
      </c>
      <c r="AL316" s="67">
        <f t="shared" si="71"/>
        <v>0</v>
      </c>
      <c r="AM316" s="59">
        <f>VLOOKUP(AG316,'SCORE TALLER'!$AC$2:$AD$10,2,TRUE)*AM$2</f>
        <v>0</v>
      </c>
      <c r="AN316" s="59">
        <f>VLOOKUP(AD316,'SCORE TALLER'!$W$2:$X$10,2,TRUE)*AN$2</f>
        <v>0.32</v>
      </c>
      <c r="AO316" s="59">
        <f>VLOOKUP(AB316,'SCORE TALLER'!$S$2:$T$10,2,FALSE)*AO$2</f>
        <v>0.05</v>
      </c>
      <c r="AP316" s="59">
        <f>VLOOKUP(AH316,'SCORE TALLER'!$AE$2:$AF$10,2,TRUE)*AP$2</f>
        <v>0.08</v>
      </c>
      <c r="AQ316" s="59">
        <f>VLOOKUP(AI316,'SCORE TALLER'!$AG$2:$AH$10,2,TRUE)*AQ$2</f>
        <v>0.16</v>
      </c>
      <c r="AR316" s="59">
        <f>VLOOKUP(AC316,'SCORE TALLER'!$U$2:$V$10,2,FALSE)*AR$2</f>
        <v>0.04</v>
      </c>
      <c r="AS316" s="59">
        <f>VLOOKUP(AE316,'SCORE TALLER'!$Y$2:$Z$10,2,FALSE)*AS$2</f>
        <v>0.03</v>
      </c>
      <c r="AT316" s="59">
        <f>VLOOKUP(Z316,'SCORE TALLER'!$O$2:$P$10,2,TRUE)*AT$2</f>
        <v>0.03</v>
      </c>
      <c r="AU316" s="59">
        <f>VLOOKUP(S316,'SCORE TALLER'!$A$2:$B$10,2,FALSE)*AU$2</f>
        <v>0.15000000000000002</v>
      </c>
      <c r="AV316" s="59">
        <f>VLOOKUP(AJ316,'SCORE TALLER'!$AI$2:$AJ$10,2,TRUE)*AV$2</f>
        <v>0.05</v>
      </c>
      <c r="AW316" s="59">
        <f>VLOOKUP(AK316,'SCORE TALLER'!$AK$2:$AL$10,2,TRUE)*AW$2</f>
        <v>0.2</v>
      </c>
      <c r="AX316" s="59">
        <f>VLOOKUP(T316,'SCORE TALLER'!$C$2:$D$10,2,FALSE)*AX$2</f>
        <v>0</v>
      </c>
      <c r="AY316" s="59">
        <f>VLOOKUP(W316,'SCORE TALLER'!$I$2:$J$10,2,TRUE)*AY$2</f>
        <v>0</v>
      </c>
      <c r="AZ316" s="59">
        <f>VLOOKUP(X316,'SCORE TALLER'!$K$2:$L$10,2,TRUE)*AZ$2</f>
        <v>0</v>
      </c>
      <c r="BA316" s="59">
        <f>VLOOKUP(U316,'SCORE TALLER'!$E$2:$F$10,2,FALSE)*BA$2</f>
        <v>0</v>
      </c>
      <c r="BB316" s="59">
        <f>VLOOKUP(Y316,'SCORE TALLER'!$M$2:$N$10,2,TRUE)*BB$2</f>
        <v>0.02</v>
      </c>
      <c r="BC316" s="59">
        <f>VLOOKUP(AA316,'SCORE TALLER'!$Q$2:$R$10,2,FALSE)*BC$2</f>
        <v>0.05</v>
      </c>
      <c r="BD316" s="59">
        <f>VLOOKUP(V316,'SCORE TALLER'!$G$2:$H$10,2,FALSE)*BD$2</f>
        <v>0</v>
      </c>
      <c r="BE316" s="59">
        <f>VLOOKUP(AF316,'SCORE TALLER'!$AA$2:$AB$10,2,FALSE)*BE$2</f>
        <v>0</v>
      </c>
      <c r="BF316" s="59">
        <f>VLOOKUP(AL316,'SCORE TALLER'!$AM$2:$AN$10,2,TRUE)*BF$2</f>
        <v>0</v>
      </c>
      <c r="BG316" s="67">
        <f t="shared" si="72"/>
        <v>1.1800000000000002</v>
      </c>
      <c r="BH316" s="67" t="str">
        <f>VLOOKUP(BG316,'SCORE TALLER'!$AP$2:$AQ$7,2,TRUE)</f>
        <v>2. Normal</v>
      </c>
      <c r="BI316" s="67" t="str">
        <f t="shared" si="74"/>
        <v>LBZ</v>
      </c>
      <c r="BJ316" s="67" t="str">
        <f t="shared" si="74"/>
        <v>A</v>
      </c>
      <c r="BK316" s="67" t="str">
        <f t="shared" si="75"/>
        <v>A</v>
      </c>
      <c r="BL316" s="86">
        <f t="shared" si="73"/>
        <v>1949551</v>
      </c>
      <c r="BM316" s="86">
        <f t="shared" si="76"/>
        <v>0</v>
      </c>
    </row>
    <row r="317" spans="1:65" x14ac:dyDescent="0.3">
      <c r="A317" s="57">
        <v>2042426408</v>
      </c>
      <c r="B317" s="12" t="s">
        <v>455</v>
      </c>
      <c r="C317" s="58" t="s">
        <v>105</v>
      </c>
      <c r="D317" s="58" t="s">
        <v>30</v>
      </c>
      <c r="E317" s="58">
        <v>1797006</v>
      </c>
      <c r="F317" s="58">
        <v>8400000</v>
      </c>
      <c r="G317" s="58">
        <f t="shared" si="64"/>
        <v>5338921</v>
      </c>
      <c r="H317" s="58">
        <f t="shared" si="65"/>
        <v>938921</v>
      </c>
      <c r="I317" s="58">
        <v>8400000</v>
      </c>
      <c r="J317" s="58">
        <v>298647</v>
      </c>
      <c r="K317" s="58">
        <v>0</v>
      </c>
      <c r="L317" s="58">
        <v>4400000</v>
      </c>
      <c r="M317" s="58">
        <v>3061079</v>
      </c>
      <c r="N317" s="58">
        <f>VLOOKUP(AD317,'tabla ingresos'!$A$3:$D$15,4,FALSE)</f>
        <v>1000000</v>
      </c>
      <c r="O317" s="58">
        <v>299761.75269892247</v>
      </c>
      <c r="P317" s="58">
        <v>9468000</v>
      </c>
      <c r="Q317" s="58">
        <v>0</v>
      </c>
      <c r="R317" s="12">
        <v>8758</v>
      </c>
      <c r="S317" s="12" t="s">
        <v>87</v>
      </c>
      <c r="T317" s="12" t="s">
        <v>89</v>
      </c>
      <c r="U317" s="12" t="s">
        <v>10</v>
      </c>
      <c r="V317" s="12">
        <v>4</v>
      </c>
      <c r="W317" s="12">
        <v>0</v>
      </c>
      <c r="X317" s="12">
        <v>0</v>
      </c>
      <c r="Y317" s="59">
        <v>6.0520547945205481</v>
      </c>
      <c r="Z317" s="59">
        <v>33.701369863013696</v>
      </c>
      <c r="AA317" s="12">
        <v>2</v>
      </c>
      <c r="AB317" s="12">
        <v>2</v>
      </c>
      <c r="AC317" s="12">
        <v>2</v>
      </c>
      <c r="AD317" s="12">
        <v>2</v>
      </c>
      <c r="AE317" s="12">
        <v>1</v>
      </c>
      <c r="AF317" s="58" t="s">
        <v>10</v>
      </c>
      <c r="AG317" s="66">
        <f t="shared" si="66"/>
        <v>0.39893916846594835</v>
      </c>
      <c r="AH317" s="67">
        <f t="shared" si="67"/>
        <v>11.912000000000001</v>
      </c>
      <c r="AI317" s="67">
        <f t="shared" si="68"/>
        <v>3.2387233333333332</v>
      </c>
      <c r="AJ317" s="67">
        <f t="shared" si="69"/>
        <v>3.5592806666666665</v>
      </c>
      <c r="AK317" s="67">
        <f t="shared" si="70"/>
        <v>0.6259473333333333</v>
      </c>
      <c r="AL317" s="67">
        <f t="shared" si="71"/>
        <v>0</v>
      </c>
      <c r="AM317" s="59">
        <f>VLOOKUP(AG317,'SCORE TALLER'!$AC$2:$AD$10,2,TRUE)*AM$2</f>
        <v>0</v>
      </c>
      <c r="AN317" s="59">
        <f>VLOOKUP(AD317,'SCORE TALLER'!$W$2:$X$10,2,TRUE)*AN$2</f>
        <v>0.32</v>
      </c>
      <c r="AO317" s="59">
        <f>VLOOKUP(AB317,'SCORE TALLER'!$S$2:$T$10,2,FALSE)*AO$2</f>
        <v>0.04</v>
      </c>
      <c r="AP317" s="59">
        <f>VLOOKUP(AH317,'SCORE TALLER'!$AE$2:$AF$10,2,TRUE)*AP$2</f>
        <v>0.16</v>
      </c>
      <c r="AQ317" s="59">
        <f>VLOOKUP(AI317,'SCORE TALLER'!$AG$2:$AH$10,2,TRUE)*AQ$2</f>
        <v>0.16</v>
      </c>
      <c r="AR317" s="59">
        <f>VLOOKUP(AC317,'SCORE TALLER'!$U$2:$V$10,2,FALSE)*AR$2</f>
        <v>0.04</v>
      </c>
      <c r="AS317" s="59">
        <f>VLOOKUP(AE317,'SCORE TALLER'!$Y$2:$Z$10,2,FALSE)*AS$2</f>
        <v>0.03</v>
      </c>
      <c r="AT317" s="59">
        <f>VLOOKUP(Z317,'SCORE TALLER'!$O$2:$P$10,2,TRUE)*AT$2</f>
        <v>0.04</v>
      </c>
      <c r="AU317" s="59">
        <f>VLOOKUP(S317,'SCORE TALLER'!$A$2:$B$10,2,FALSE)*AU$2</f>
        <v>0.15000000000000002</v>
      </c>
      <c r="AV317" s="59">
        <f>VLOOKUP(AJ317,'SCORE TALLER'!$AI$2:$AJ$10,2,TRUE)*AV$2</f>
        <v>0.1</v>
      </c>
      <c r="AW317" s="59">
        <f>VLOOKUP(AK317,'SCORE TALLER'!$AK$2:$AL$10,2,TRUE)*AW$2</f>
        <v>0.25</v>
      </c>
      <c r="AX317" s="59">
        <f>VLOOKUP(T317,'SCORE TALLER'!$C$2:$D$10,2,FALSE)*AX$2</f>
        <v>0</v>
      </c>
      <c r="AY317" s="59">
        <f>VLOOKUP(W317,'SCORE TALLER'!$I$2:$J$10,2,TRUE)*AY$2</f>
        <v>0</v>
      </c>
      <c r="AZ317" s="59">
        <f>VLOOKUP(X317,'SCORE TALLER'!$K$2:$L$10,2,TRUE)*AZ$2</f>
        <v>0</v>
      </c>
      <c r="BA317" s="59">
        <f>VLOOKUP(U317,'SCORE TALLER'!$E$2:$F$10,2,FALSE)*BA$2</f>
        <v>0</v>
      </c>
      <c r="BB317" s="59">
        <f>VLOOKUP(Y317,'SCORE TALLER'!$M$2:$N$10,2,TRUE)*BB$2</f>
        <v>0.02</v>
      </c>
      <c r="BC317" s="59">
        <f>VLOOKUP(AA317,'SCORE TALLER'!$Q$2:$R$10,2,FALSE)*BC$2</f>
        <v>0</v>
      </c>
      <c r="BD317" s="59">
        <f>VLOOKUP(V317,'SCORE TALLER'!$G$2:$H$10,2,FALSE)*BD$2</f>
        <v>0</v>
      </c>
      <c r="BE317" s="59">
        <f>VLOOKUP(AF317,'SCORE TALLER'!$AA$2:$AB$10,2,FALSE)*BE$2</f>
        <v>0</v>
      </c>
      <c r="BF317" s="59">
        <f>VLOOKUP(AL317,'SCORE TALLER'!$AM$2:$AN$10,2,TRUE)*BF$2</f>
        <v>0</v>
      </c>
      <c r="BG317" s="67">
        <f t="shared" si="72"/>
        <v>1.3100000000000003</v>
      </c>
      <c r="BH317" s="67" t="str">
        <f>VLOOKUP(BG317,'SCORE TALLER'!$AP$2:$AQ$7,2,TRUE)</f>
        <v>2. Normal</v>
      </c>
      <c r="BI317" s="67" t="str">
        <f t="shared" si="74"/>
        <v>LBZ</v>
      </c>
      <c r="BJ317" s="67" t="str">
        <f t="shared" si="74"/>
        <v>A</v>
      </c>
      <c r="BK317" s="67" t="str">
        <f t="shared" si="75"/>
        <v>A</v>
      </c>
      <c r="BL317" s="86">
        <f t="shared" si="73"/>
        <v>938921</v>
      </c>
      <c r="BM317" s="86">
        <f t="shared" si="76"/>
        <v>0</v>
      </c>
    </row>
    <row r="318" spans="1:65" x14ac:dyDescent="0.3">
      <c r="A318" s="57">
        <v>8048228</v>
      </c>
      <c r="B318" s="12" t="s">
        <v>456</v>
      </c>
      <c r="C318" s="58" t="s">
        <v>105</v>
      </c>
      <c r="D318" s="58" t="s">
        <v>115</v>
      </c>
      <c r="E318" s="58"/>
      <c r="F318" s="58">
        <v>8007052</v>
      </c>
      <c r="G318" s="58">
        <f t="shared" si="64"/>
        <v>3165383</v>
      </c>
      <c r="H318" s="58">
        <f t="shared" si="65"/>
        <v>1965383</v>
      </c>
      <c r="I318" s="58">
        <v>8007000</v>
      </c>
      <c r="J318" s="58">
        <v>398900</v>
      </c>
      <c r="K318" s="58">
        <v>0</v>
      </c>
      <c r="L318" s="58">
        <v>1200000</v>
      </c>
      <c r="M318" s="58">
        <v>4841669</v>
      </c>
      <c r="N318" s="58">
        <f>VLOOKUP(AD318,'tabla ingresos'!$A$3:$D$15,4,FALSE)</f>
        <v>1000000</v>
      </c>
      <c r="O318" s="58">
        <v>192169.78354986644</v>
      </c>
      <c r="P318" s="58">
        <v>8639000</v>
      </c>
      <c r="Q318" s="58">
        <v>0</v>
      </c>
      <c r="R318" s="12">
        <v>13052</v>
      </c>
      <c r="S318" s="12" t="s">
        <v>87</v>
      </c>
      <c r="T318" s="12" t="s">
        <v>89</v>
      </c>
      <c r="U318" s="12" t="s">
        <v>10</v>
      </c>
      <c r="V318" s="12">
        <v>4</v>
      </c>
      <c r="W318" s="12">
        <v>0</v>
      </c>
      <c r="X318" s="12">
        <v>0</v>
      </c>
      <c r="Y318" s="59">
        <v>3.1013698630136988</v>
      </c>
      <c r="Z318" s="59">
        <v>38.364383561643834</v>
      </c>
      <c r="AA318" s="12">
        <v>1</v>
      </c>
      <c r="AB318" s="12">
        <v>3</v>
      </c>
      <c r="AC318" s="12">
        <v>1</v>
      </c>
      <c r="AD318" s="12">
        <v>2</v>
      </c>
      <c r="AE318" s="12">
        <v>3</v>
      </c>
      <c r="AF318" s="58" t="s">
        <v>10</v>
      </c>
      <c r="AG318" s="66">
        <f t="shared" si="66"/>
        <v>0.39404652236657761</v>
      </c>
      <c r="AH318" s="67">
        <f t="shared" si="67"/>
        <v>11.097367999999999</v>
      </c>
      <c r="AI318" s="67">
        <f t="shared" si="68"/>
        <v>3.2277793333333333</v>
      </c>
      <c r="AJ318" s="67">
        <f t="shared" si="69"/>
        <v>2.1102553333333334</v>
      </c>
      <c r="AK318" s="67">
        <f t="shared" si="70"/>
        <v>1.3102553333333333</v>
      </c>
      <c r="AL318" s="67">
        <f t="shared" si="71"/>
        <v>0</v>
      </c>
      <c r="AM318" s="59">
        <f>VLOOKUP(AG318,'SCORE TALLER'!$AC$2:$AD$10,2,TRUE)*AM$2</f>
        <v>0</v>
      </c>
      <c r="AN318" s="59">
        <f>VLOOKUP(AD318,'SCORE TALLER'!$W$2:$X$10,2,TRUE)*AN$2</f>
        <v>0.32</v>
      </c>
      <c r="AO318" s="59">
        <f>VLOOKUP(AB318,'SCORE TALLER'!$S$2:$T$10,2,FALSE)*AO$2</f>
        <v>0.03</v>
      </c>
      <c r="AP318" s="59">
        <f>VLOOKUP(AH318,'SCORE TALLER'!$AE$2:$AF$10,2,TRUE)*AP$2</f>
        <v>0.16</v>
      </c>
      <c r="AQ318" s="59">
        <f>VLOOKUP(AI318,'SCORE TALLER'!$AG$2:$AH$10,2,TRUE)*AQ$2</f>
        <v>0.16</v>
      </c>
      <c r="AR318" s="59">
        <f>VLOOKUP(AC318,'SCORE TALLER'!$U$2:$V$10,2,FALSE)*AR$2</f>
        <v>0.05</v>
      </c>
      <c r="AS318" s="59">
        <f>VLOOKUP(AE318,'SCORE TALLER'!$Y$2:$Z$10,2,FALSE)*AS$2</f>
        <v>0.02</v>
      </c>
      <c r="AT318" s="59">
        <f>VLOOKUP(Z318,'SCORE TALLER'!$O$2:$P$10,2,TRUE)*AT$2</f>
        <v>0.03</v>
      </c>
      <c r="AU318" s="59">
        <f>VLOOKUP(S318,'SCORE TALLER'!$A$2:$B$10,2,FALSE)*AU$2</f>
        <v>0.15000000000000002</v>
      </c>
      <c r="AV318" s="59">
        <f>VLOOKUP(AJ318,'SCORE TALLER'!$AI$2:$AJ$10,2,TRUE)*AV$2</f>
        <v>0.15000000000000002</v>
      </c>
      <c r="AW318" s="59">
        <f>VLOOKUP(AK318,'SCORE TALLER'!$AK$2:$AL$10,2,TRUE)*AW$2</f>
        <v>0.2</v>
      </c>
      <c r="AX318" s="59">
        <f>VLOOKUP(T318,'SCORE TALLER'!$C$2:$D$10,2,FALSE)*AX$2</f>
        <v>0</v>
      </c>
      <c r="AY318" s="59">
        <f>VLOOKUP(W318,'SCORE TALLER'!$I$2:$J$10,2,TRUE)*AY$2</f>
        <v>0</v>
      </c>
      <c r="AZ318" s="59">
        <f>VLOOKUP(X318,'SCORE TALLER'!$K$2:$L$10,2,TRUE)*AZ$2</f>
        <v>0</v>
      </c>
      <c r="BA318" s="59">
        <f>VLOOKUP(U318,'SCORE TALLER'!$E$2:$F$10,2,FALSE)*BA$2</f>
        <v>0</v>
      </c>
      <c r="BB318" s="59">
        <f>VLOOKUP(Y318,'SCORE TALLER'!$M$2:$N$10,2,TRUE)*BB$2</f>
        <v>0.04</v>
      </c>
      <c r="BC318" s="59">
        <f>VLOOKUP(AA318,'SCORE TALLER'!$Q$2:$R$10,2,FALSE)*BC$2</f>
        <v>0.05</v>
      </c>
      <c r="BD318" s="59">
        <f>VLOOKUP(V318,'SCORE TALLER'!$G$2:$H$10,2,FALSE)*BD$2</f>
        <v>0</v>
      </c>
      <c r="BE318" s="59">
        <f>VLOOKUP(AF318,'SCORE TALLER'!$AA$2:$AB$10,2,FALSE)*BE$2</f>
        <v>0</v>
      </c>
      <c r="BF318" s="59">
        <f>VLOOKUP(AL318,'SCORE TALLER'!$AM$2:$AN$10,2,TRUE)*BF$2</f>
        <v>0</v>
      </c>
      <c r="BG318" s="67">
        <f t="shared" si="72"/>
        <v>1.3600000000000003</v>
      </c>
      <c r="BH318" s="67" t="str">
        <f>VLOOKUP(BG318,'SCORE TALLER'!$AP$2:$AQ$7,2,TRUE)</f>
        <v>2. Normal</v>
      </c>
      <c r="BI318" s="67" t="str">
        <f t="shared" si="74"/>
        <v>LBZ</v>
      </c>
      <c r="BJ318" s="67" t="str">
        <f t="shared" si="74"/>
        <v>A</v>
      </c>
      <c r="BK318" s="67" t="str">
        <f t="shared" si="75"/>
        <v>A</v>
      </c>
      <c r="BL318" s="86">
        <f t="shared" si="73"/>
        <v>1965383</v>
      </c>
      <c r="BM318" s="86">
        <f t="shared" si="76"/>
        <v>0</v>
      </c>
    </row>
    <row r="319" spans="1:65" x14ac:dyDescent="0.3">
      <c r="A319" s="57">
        <v>4468648</v>
      </c>
      <c r="B319" s="12" t="s">
        <v>457</v>
      </c>
      <c r="C319" s="58" t="s">
        <v>105</v>
      </c>
      <c r="D319" s="58" t="s">
        <v>30</v>
      </c>
      <c r="E319" s="58">
        <v>2193449</v>
      </c>
      <c r="F319" s="58">
        <v>11740311</v>
      </c>
      <c r="G319" s="58">
        <f t="shared" si="64"/>
        <v>9110472</v>
      </c>
      <c r="H319" s="58">
        <f t="shared" si="65"/>
        <v>1110472</v>
      </c>
      <c r="I319" s="58">
        <v>11740000</v>
      </c>
      <c r="J319" s="58">
        <v>296942</v>
      </c>
      <c r="K319" s="58">
        <v>0</v>
      </c>
      <c r="L319" s="58">
        <v>8000000</v>
      </c>
      <c r="M319" s="58">
        <v>2629839</v>
      </c>
      <c r="N319" s="58">
        <f>VLOOKUP(AD319,'tabla ingresos'!$A$3:$D$15,4,FALSE)</f>
        <v>1000000</v>
      </c>
      <c r="O319" s="58">
        <v>437230.29884100612</v>
      </c>
      <c r="P319" s="58">
        <v>19519000</v>
      </c>
      <c r="Q319" s="58">
        <v>0</v>
      </c>
      <c r="R319" s="12">
        <v>76130</v>
      </c>
      <c r="S319" s="12" t="s">
        <v>87</v>
      </c>
      <c r="T319" s="12" t="s">
        <v>89</v>
      </c>
      <c r="U319" s="12" t="s">
        <v>10</v>
      </c>
      <c r="V319" s="12">
        <v>4</v>
      </c>
      <c r="W319" s="12">
        <v>0</v>
      </c>
      <c r="X319" s="12">
        <v>0</v>
      </c>
      <c r="Y319" s="59">
        <v>4.4712328767123291</v>
      </c>
      <c r="Z319" s="59">
        <v>44.139726027397259</v>
      </c>
      <c r="AA319" s="12">
        <v>1</v>
      </c>
      <c r="AB319" s="12">
        <v>0</v>
      </c>
      <c r="AC319" s="12">
        <v>1</v>
      </c>
      <c r="AD319" s="12">
        <v>2</v>
      </c>
      <c r="AE319" s="12">
        <v>3</v>
      </c>
      <c r="AF319" s="58" t="s">
        <v>10</v>
      </c>
      <c r="AG319" s="66">
        <f t="shared" si="66"/>
        <v>0.4894481992273374</v>
      </c>
      <c r="AH319" s="67">
        <f t="shared" si="67"/>
        <v>20.839540666666668</v>
      </c>
      <c r="AI319" s="67">
        <f t="shared" si="68"/>
        <v>3.2155253333333333</v>
      </c>
      <c r="AJ319" s="67">
        <f t="shared" si="69"/>
        <v>6.0736480000000004</v>
      </c>
      <c r="AK319" s="67">
        <f t="shared" si="70"/>
        <v>0.74031466666666668</v>
      </c>
      <c r="AL319" s="67">
        <f t="shared" si="71"/>
        <v>0</v>
      </c>
      <c r="AM319" s="59">
        <f>VLOOKUP(AG319,'SCORE TALLER'!$AC$2:$AD$10,2,TRUE)*AM$2</f>
        <v>0</v>
      </c>
      <c r="AN319" s="59">
        <f>VLOOKUP(AD319,'SCORE TALLER'!$W$2:$X$10,2,TRUE)*AN$2</f>
        <v>0.32</v>
      </c>
      <c r="AO319" s="59">
        <f>VLOOKUP(AB319,'SCORE TALLER'!$S$2:$T$10,2,FALSE)*AO$2</f>
        <v>0.05</v>
      </c>
      <c r="AP319" s="59">
        <f>VLOOKUP(AH319,'SCORE TALLER'!$AE$2:$AF$10,2,TRUE)*AP$2</f>
        <v>0.32</v>
      </c>
      <c r="AQ319" s="59">
        <f>VLOOKUP(AI319,'SCORE TALLER'!$AG$2:$AH$10,2,TRUE)*AQ$2</f>
        <v>0.16</v>
      </c>
      <c r="AR319" s="59">
        <f>VLOOKUP(AC319,'SCORE TALLER'!$U$2:$V$10,2,FALSE)*AR$2</f>
        <v>0.05</v>
      </c>
      <c r="AS319" s="59">
        <f>VLOOKUP(AE319,'SCORE TALLER'!$Y$2:$Z$10,2,FALSE)*AS$2</f>
        <v>0.02</v>
      </c>
      <c r="AT319" s="59">
        <f>VLOOKUP(Z319,'SCORE TALLER'!$O$2:$P$10,2,TRUE)*AT$2</f>
        <v>0.03</v>
      </c>
      <c r="AU319" s="59">
        <f>VLOOKUP(S319,'SCORE TALLER'!$A$2:$B$10,2,FALSE)*AU$2</f>
        <v>0.15000000000000002</v>
      </c>
      <c r="AV319" s="59">
        <f>VLOOKUP(AJ319,'SCORE TALLER'!$AI$2:$AJ$10,2,TRUE)*AV$2</f>
        <v>0</v>
      </c>
      <c r="AW319" s="59">
        <f>VLOOKUP(AK319,'SCORE TALLER'!$AK$2:$AL$10,2,TRUE)*AW$2</f>
        <v>0.25</v>
      </c>
      <c r="AX319" s="59">
        <f>VLOOKUP(T319,'SCORE TALLER'!$C$2:$D$10,2,FALSE)*AX$2</f>
        <v>0</v>
      </c>
      <c r="AY319" s="59">
        <f>VLOOKUP(W319,'SCORE TALLER'!$I$2:$J$10,2,TRUE)*AY$2</f>
        <v>0</v>
      </c>
      <c r="AZ319" s="59">
        <f>VLOOKUP(X319,'SCORE TALLER'!$K$2:$L$10,2,TRUE)*AZ$2</f>
        <v>0</v>
      </c>
      <c r="BA319" s="59">
        <f>VLOOKUP(U319,'SCORE TALLER'!$E$2:$F$10,2,FALSE)*BA$2</f>
        <v>0</v>
      </c>
      <c r="BB319" s="59">
        <f>VLOOKUP(Y319,'SCORE TALLER'!$M$2:$N$10,2,TRUE)*BB$2</f>
        <v>0.03</v>
      </c>
      <c r="BC319" s="59">
        <f>VLOOKUP(AA319,'SCORE TALLER'!$Q$2:$R$10,2,FALSE)*BC$2</f>
        <v>0.05</v>
      </c>
      <c r="BD319" s="59">
        <f>VLOOKUP(V319,'SCORE TALLER'!$G$2:$H$10,2,FALSE)*BD$2</f>
        <v>0</v>
      </c>
      <c r="BE319" s="59">
        <f>VLOOKUP(AF319,'SCORE TALLER'!$AA$2:$AB$10,2,FALSE)*BE$2</f>
        <v>0</v>
      </c>
      <c r="BF319" s="59">
        <f>VLOOKUP(AL319,'SCORE TALLER'!$AM$2:$AN$10,2,TRUE)*BF$2</f>
        <v>0</v>
      </c>
      <c r="BG319" s="67">
        <f t="shared" si="72"/>
        <v>1.4300000000000002</v>
      </c>
      <c r="BH319" s="67" t="str">
        <f>VLOOKUP(BG319,'SCORE TALLER'!$AP$2:$AQ$7,2,TRUE)</f>
        <v>2. Normal</v>
      </c>
      <c r="BI319" s="67" t="str">
        <f t="shared" si="74"/>
        <v>LBZ</v>
      </c>
      <c r="BJ319" s="67" t="str">
        <f t="shared" si="74"/>
        <v>A</v>
      </c>
      <c r="BK319" s="67" t="str">
        <f t="shared" si="75"/>
        <v>A</v>
      </c>
      <c r="BL319" s="86">
        <f t="shared" si="73"/>
        <v>1110472</v>
      </c>
      <c r="BM319" s="86">
        <f t="shared" si="76"/>
        <v>0</v>
      </c>
    </row>
    <row r="320" spans="1:65" x14ac:dyDescent="0.3">
      <c r="A320" s="57">
        <v>20448446</v>
      </c>
      <c r="B320" s="12" t="s">
        <v>458</v>
      </c>
      <c r="C320" s="58" t="s">
        <v>107</v>
      </c>
      <c r="D320" s="58" t="s">
        <v>116</v>
      </c>
      <c r="E320" s="58">
        <v>477823</v>
      </c>
      <c r="F320" s="58">
        <v>19291033</v>
      </c>
      <c r="G320" s="58">
        <f t="shared" si="64"/>
        <v>10246868</v>
      </c>
      <c r="H320" s="58">
        <f t="shared" si="65"/>
        <v>8896868</v>
      </c>
      <c r="I320" s="58" t="e">
        <v>#N/A</v>
      </c>
      <c r="J320" s="58">
        <v>853308</v>
      </c>
      <c r="K320" s="58">
        <v>0</v>
      </c>
      <c r="L320" s="58">
        <v>1350000</v>
      </c>
      <c r="M320" s="58">
        <v>9044165</v>
      </c>
      <c r="N320" s="58">
        <f>VLOOKUP(AD320,'tabla ingresos'!$A$3:$D$15,4,FALSE)</f>
        <v>2000000</v>
      </c>
      <c r="O320" s="58">
        <v>0</v>
      </c>
      <c r="P320" s="58">
        <v>0</v>
      </c>
      <c r="Q320" s="58">
        <v>0</v>
      </c>
      <c r="R320" s="12">
        <v>76130</v>
      </c>
      <c r="S320" s="12" t="s">
        <v>87</v>
      </c>
      <c r="T320" s="12" t="s">
        <v>89</v>
      </c>
      <c r="U320" s="12" t="s">
        <v>10</v>
      </c>
      <c r="V320" s="12">
        <v>4</v>
      </c>
      <c r="W320" s="12">
        <v>0</v>
      </c>
      <c r="X320" s="12">
        <v>0</v>
      </c>
      <c r="Y320" s="59">
        <v>20.61917808219178</v>
      </c>
      <c r="Z320" s="59">
        <v>38.112328767123287</v>
      </c>
      <c r="AA320" s="12">
        <v>2</v>
      </c>
      <c r="AB320" s="12">
        <v>2</v>
      </c>
      <c r="AC320" s="12">
        <v>3</v>
      </c>
      <c r="AD320" s="12">
        <v>3</v>
      </c>
      <c r="AE320" s="12">
        <v>1</v>
      </c>
      <c r="AF320" s="58" t="s">
        <v>91</v>
      </c>
      <c r="AG320" s="66">
        <f t="shared" si="66"/>
        <v>0.28443600000000002</v>
      </c>
      <c r="AH320" s="67">
        <f t="shared" si="67"/>
        <v>6.4303443333333332</v>
      </c>
      <c r="AI320" s="67">
        <f t="shared" si="68"/>
        <v>3.1739959999999998</v>
      </c>
      <c r="AJ320" s="67">
        <f t="shared" si="69"/>
        <v>3.4156226666666667</v>
      </c>
      <c r="AK320" s="67">
        <f t="shared" si="70"/>
        <v>2.9656226666666665</v>
      </c>
      <c r="AL320" s="67">
        <f t="shared" si="71"/>
        <v>0</v>
      </c>
      <c r="AM320" s="59">
        <f>VLOOKUP(AG320,'SCORE TALLER'!$AC$2:$AD$10,2,TRUE)*AM$2</f>
        <v>0</v>
      </c>
      <c r="AN320" s="59">
        <f>VLOOKUP(AD320,'SCORE TALLER'!$W$2:$X$10,2,TRUE)*AN$2</f>
        <v>0.32</v>
      </c>
      <c r="AO320" s="59">
        <f>VLOOKUP(AB320,'SCORE TALLER'!$S$2:$T$10,2,FALSE)*AO$2</f>
        <v>0.04</v>
      </c>
      <c r="AP320" s="59">
        <f>VLOOKUP(AH320,'SCORE TALLER'!$AE$2:$AF$10,2,TRUE)*AP$2</f>
        <v>0.08</v>
      </c>
      <c r="AQ320" s="59">
        <f>VLOOKUP(AI320,'SCORE TALLER'!$AG$2:$AH$10,2,TRUE)*AQ$2</f>
        <v>0.16</v>
      </c>
      <c r="AR320" s="59">
        <f>VLOOKUP(AC320,'SCORE TALLER'!$U$2:$V$10,2,FALSE)*AR$2</f>
        <v>0.03</v>
      </c>
      <c r="AS320" s="59">
        <f>VLOOKUP(AE320,'SCORE TALLER'!$Y$2:$Z$10,2,FALSE)*AS$2</f>
        <v>0.03</v>
      </c>
      <c r="AT320" s="59">
        <f>VLOOKUP(Z320,'SCORE TALLER'!$O$2:$P$10,2,TRUE)*AT$2</f>
        <v>0.03</v>
      </c>
      <c r="AU320" s="59">
        <f>VLOOKUP(S320,'SCORE TALLER'!$A$2:$B$10,2,FALSE)*AU$2</f>
        <v>0.15000000000000002</v>
      </c>
      <c r="AV320" s="59">
        <f>VLOOKUP(AJ320,'SCORE TALLER'!$AI$2:$AJ$10,2,TRUE)*AV$2</f>
        <v>0.1</v>
      </c>
      <c r="AW320" s="59">
        <f>VLOOKUP(AK320,'SCORE TALLER'!$AK$2:$AL$10,2,TRUE)*AW$2</f>
        <v>0.15000000000000002</v>
      </c>
      <c r="AX320" s="59">
        <f>VLOOKUP(T320,'SCORE TALLER'!$C$2:$D$10,2,FALSE)*AX$2</f>
        <v>0</v>
      </c>
      <c r="AY320" s="59">
        <f>VLOOKUP(W320,'SCORE TALLER'!$I$2:$J$10,2,TRUE)*AY$2</f>
        <v>0</v>
      </c>
      <c r="AZ320" s="59">
        <f>VLOOKUP(X320,'SCORE TALLER'!$K$2:$L$10,2,TRUE)*AZ$2</f>
        <v>0</v>
      </c>
      <c r="BA320" s="59">
        <f>VLOOKUP(U320,'SCORE TALLER'!$E$2:$F$10,2,FALSE)*BA$2</f>
        <v>0</v>
      </c>
      <c r="BB320" s="59">
        <f>VLOOKUP(Y320,'SCORE TALLER'!$M$2:$N$10,2,TRUE)*BB$2</f>
        <v>0</v>
      </c>
      <c r="BC320" s="59">
        <f>VLOOKUP(AA320,'SCORE TALLER'!$Q$2:$R$10,2,FALSE)*BC$2</f>
        <v>0</v>
      </c>
      <c r="BD320" s="59">
        <f>VLOOKUP(V320,'SCORE TALLER'!$G$2:$H$10,2,FALSE)*BD$2</f>
        <v>0</v>
      </c>
      <c r="BE320" s="59">
        <f>VLOOKUP(AF320,'SCORE TALLER'!$AA$2:$AB$10,2,FALSE)*BE$2</f>
        <v>0.30000000000000004</v>
      </c>
      <c r="BF320" s="59">
        <f>VLOOKUP(AL320,'SCORE TALLER'!$AM$2:$AN$10,2,TRUE)*BF$2</f>
        <v>0</v>
      </c>
      <c r="BG320" s="67">
        <f t="shared" si="72"/>
        <v>1.3900000000000001</v>
      </c>
      <c r="BH320" s="67" t="str">
        <f>VLOOKUP(BG320,'SCORE TALLER'!$AP$2:$AQ$7,2,TRUE)</f>
        <v>2. Normal</v>
      </c>
      <c r="BI320" s="67" t="str">
        <f t="shared" si="74"/>
        <v>LBZ</v>
      </c>
      <c r="BJ320" s="67" t="str">
        <f t="shared" si="74"/>
        <v>A</v>
      </c>
      <c r="BK320" s="67" t="str">
        <f t="shared" si="75"/>
        <v>SIN</v>
      </c>
      <c r="BL320" s="86">
        <f t="shared" si="73"/>
        <v>8896868</v>
      </c>
      <c r="BM320" s="86">
        <f t="shared" si="76"/>
        <v>0</v>
      </c>
    </row>
    <row r="321" spans="1:65" x14ac:dyDescent="0.3">
      <c r="A321" s="57">
        <v>42020488</v>
      </c>
      <c r="B321" s="12" t="s">
        <v>459</v>
      </c>
      <c r="C321" s="58" t="s">
        <v>107</v>
      </c>
      <c r="D321" s="58" t="s">
        <v>115</v>
      </c>
      <c r="E321" s="58">
        <v>717455</v>
      </c>
      <c r="F321" s="58">
        <v>6098456</v>
      </c>
      <c r="G321" s="58">
        <f t="shared" si="64"/>
        <v>2066071</v>
      </c>
      <c r="H321" s="58">
        <f t="shared" si="65"/>
        <v>1066071</v>
      </c>
      <c r="I321" s="58" t="e">
        <v>#N/A</v>
      </c>
      <c r="J321" s="58">
        <v>238025</v>
      </c>
      <c r="K321" s="58">
        <v>0</v>
      </c>
      <c r="L321" s="58">
        <v>1000000</v>
      </c>
      <c r="M321" s="58">
        <v>4032385</v>
      </c>
      <c r="N321" s="58">
        <f>VLOOKUP(AD321,'tabla ingresos'!$A$3:$D$15,4,FALSE)</f>
        <v>1000000</v>
      </c>
      <c r="O321" s="58">
        <v>0</v>
      </c>
      <c r="P321" s="58">
        <v>0</v>
      </c>
      <c r="Q321" s="58">
        <v>0</v>
      </c>
      <c r="R321" s="12">
        <v>76001</v>
      </c>
      <c r="S321" s="12" t="s">
        <v>87</v>
      </c>
      <c r="T321" s="12" t="s">
        <v>89</v>
      </c>
      <c r="U321" s="12" t="s">
        <v>10</v>
      </c>
      <c r="V321" s="12">
        <v>4</v>
      </c>
      <c r="W321" s="12">
        <v>0</v>
      </c>
      <c r="X321" s="12">
        <v>0</v>
      </c>
      <c r="Y321" s="59">
        <v>10.084931506849315</v>
      </c>
      <c r="Z321" s="59">
        <v>57.676712328767124</v>
      </c>
      <c r="AA321" s="12">
        <v>2</v>
      </c>
      <c r="AB321" s="12">
        <v>2</v>
      </c>
      <c r="AC321" s="12">
        <v>2</v>
      </c>
      <c r="AD321" s="12">
        <v>2</v>
      </c>
      <c r="AE321" s="12">
        <v>2</v>
      </c>
      <c r="AF321" s="58" t="s">
        <v>91</v>
      </c>
      <c r="AG321" s="66">
        <f t="shared" si="66"/>
        <v>0.15868333333333334</v>
      </c>
      <c r="AH321" s="67">
        <f t="shared" si="67"/>
        <v>4.0656373333333331</v>
      </c>
      <c r="AI321" s="67">
        <f t="shared" si="68"/>
        <v>3.16656</v>
      </c>
      <c r="AJ321" s="67">
        <f t="shared" si="69"/>
        <v>1.3773806666666666</v>
      </c>
      <c r="AK321" s="67">
        <f t="shared" si="70"/>
        <v>0.71071399999999996</v>
      </c>
      <c r="AL321" s="67">
        <f t="shared" si="71"/>
        <v>0</v>
      </c>
      <c r="AM321" s="59">
        <f>VLOOKUP(AG321,'SCORE TALLER'!$AC$2:$AD$10,2,TRUE)*AM$2</f>
        <v>0</v>
      </c>
      <c r="AN321" s="59">
        <f>VLOOKUP(AD321,'SCORE TALLER'!$W$2:$X$10,2,TRUE)*AN$2</f>
        <v>0.32</v>
      </c>
      <c r="AO321" s="59">
        <f>VLOOKUP(AB321,'SCORE TALLER'!$S$2:$T$10,2,FALSE)*AO$2</f>
        <v>0.04</v>
      </c>
      <c r="AP321" s="59">
        <f>VLOOKUP(AH321,'SCORE TALLER'!$AE$2:$AF$10,2,TRUE)*AP$2</f>
        <v>0</v>
      </c>
      <c r="AQ321" s="59">
        <f>VLOOKUP(AI321,'SCORE TALLER'!$AG$2:$AH$10,2,TRUE)*AQ$2</f>
        <v>0.16</v>
      </c>
      <c r="AR321" s="59">
        <f>VLOOKUP(AC321,'SCORE TALLER'!$U$2:$V$10,2,FALSE)*AR$2</f>
        <v>0.04</v>
      </c>
      <c r="AS321" s="59">
        <f>VLOOKUP(AE321,'SCORE TALLER'!$Y$2:$Z$10,2,FALSE)*AS$2</f>
        <v>0.01</v>
      </c>
      <c r="AT321" s="59">
        <f>VLOOKUP(Z321,'SCORE TALLER'!$O$2:$P$10,2,TRUE)*AT$2</f>
        <v>0.01</v>
      </c>
      <c r="AU321" s="59">
        <f>VLOOKUP(S321,'SCORE TALLER'!$A$2:$B$10,2,FALSE)*AU$2</f>
        <v>0.15000000000000002</v>
      </c>
      <c r="AV321" s="59">
        <f>VLOOKUP(AJ321,'SCORE TALLER'!$AI$2:$AJ$10,2,TRUE)*AV$2</f>
        <v>0.2</v>
      </c>
      <c r="AW321" s="59">
        <f>VLOOKUP(AK321,'SCORE TALLER'!$AK$2:$AL$10,2,TRUE)*AW$2</f>
        <v>0.25</v>
      </c>
      <c r="AX321" s="59">
        <f>VLOOKUP(T321,'SCORE TALLER'!$C$2:$D$10,2,FALSE)*AX$2</f>
        <v>0</v>
      </c>
      <c r="AY321" s="59">
        <f>VLOOKUP(W321,'SCORE TALLER'!$I$2:$J$10,2,TRUE)*AY$2</f>
        <v>0</v>
      </c>
      <c r="AZ321" s="59">
        <f>VLOOKUP(X321,'SCORE TALLER'!$K$2:$L$10,2,TRUE)*AZ$2</f>
        <v>0</v>
      </c>
      <c r="BA321" s="59">
        <f>VLOOKUP(U321,'SCORE TALLER'!$E$2:$F$10,2,FALSE)*BA$2</f>
        <v>0</v>
      </c>
      <c r="BB321" s="59">
        <f>VLOOKUP(Y321,'SCORE TALLER'!$M$2:$N$10,2,TRUE)*BB$2</f>
        <v>0</v>
      </c>
      <c r="BC321" s="59">
        <f>VLOOKUP(AA321,'SCORE TALLER'!$Q$2:$R$10,2,FALSE)*BC$2</f>
        <v>0</v>
      </c>
      <c r="BD321" s="59">
        <f>VLOOKUP(V321,'SCORE TALLER'!$G$2:$H$10,2,FALSE)*BD$2</f>
        <v>0</v>
      </c>
      <c r="BE321" s="59">
        <f>VLOOKUP(AF321,'SCORE TALLER'!$AA$2:$AB$10,2,FALSE)*BE$2</f>
        <v>0.30000000000000004</v>
      </c>
      <c r="BF321" s="59">
        <f>VLOOKUP(AL321,'SCORE TALLER'!$AM$2:$AN$10,2,TRUE)*BF$2</f>
        <v>0</v>
      </c>
      <c r="BG321" s="67">
        <f t="shared" si="72"/>
        <v>1.4800000000000002</v>
      </c>
      <c r="BH321" s="67" t="str">
        <f>VLOOKUP(BG321,'SCORE TALLER'!$AP$2:$AQ$7,2,TRUE)</f>
        <v>2. Normal</v>
      </c>
      <c r="BI321" s="67" t="str">
        <f t="shared" si="74"/>
        <v>LBZ</v>
      </c>
      <c r="BJ321" s="67" t="str">
        <f t="shared" si="74"/>
        <v>A</v>
      </c>
      <c r="BK321" s="67" t="str">
        <f t="shared" si="75"/>
        <v>SIN</v>
      </c>
      <c r="BL321" s="86">
        <f t="shared" si="73"/>
        <v>1066071</v>
      </c>
      <c r="BM321" s="86">
        <f t="shared" si="76"/>
        <v>0</v>
      </c>
    </row>
    <row r="322" spans="1:65" x14ac:dyDescent="0.3">
      <c r="A322" s="57">
        <v>2064240680</v>
      </c>
      <c r="B322" s="12" t="s">
        <v>460</v>
      </c>
      <c r="C322" s="58" t="s">
        <v>105</v>
      </c>
      <c r="D322" s="58" t="s">
        <v>116</v>
      </c>
      <c r="E322" s="58">
        <v>3711318</v>
      </c>
      <c r="F322" s="58">
        <v>13846841</v>
      </c>
      <c r="G322" s="58">
        <f t="shared" si="64"/>
        <v>12839840</v>
      </c>
      <c r="H322" s="58">
        <f t="shared" si="65"/>
        <v>9658343</v>
      </c>
      <c r="I322" s="58">
        <v>13847000</v>
      </c>
      <c r="J322" s="58">
        <v>386440</v>
      </c>
      <c r="K322" s="58">
        <v>0</v>
      </c>
      <c r="L322" s="58">
        <v>3181497</v>
      </c>
      <c r="M322" s="58">
        <v>1007001</v>
      </c>
      <c r="N322" s="58">
        <f>VLOOKUP(AD322,'tabla ingresos'!$A$3:$D$15,4,FALSE)</f>
        <v>1000000</v>
      </c>
      <c r="O322" s="58">
        <v>34524.910286062375</v>
      </c>
      <c r="P322" s="58">
        <v>880000</v>
      </c>
      <c r="Q322" s="58">
        <v>0</v>
      </c>
      <c r="R322" s="12">
        <v>23417</v>
      </c>
      <c r="S322" s="12" t="s">
        <v>87</v>
      </c>
      <c r="T322" s="12" t="s">
        <v>89</v>
      </c>
      <c r="U322" s="12" t="s">
        <v>10</v>
      </c>
      <c r="V322" s="12">
        <v>4</v>
      </c>
      <c r="W322" s="12">
        <v>0</v>
      </c>
      <c r="X322" s="12">
        <v>0</v>
      </c>
      <c r="Y322" s="59">
        <v>3.3013698630136985</v>
      </c>
      <c r="Z322" s="59">
        <v>32.578082191780823</v>
      </c>
      <c r="AA322" s="12">
        <v>2</v>
      </c>
      <c r="AB322" s="12">
        <v>4</v>
      </c>
      <c r="AC322" s="12">
        <v>2</v>
      </c>
      <c r="AD322" s="12">
        <v>2</v>
      </c>
      <c r="AE322" s="12">
        <v>1</v>
      </c>
      <c r="AF322" s="58" t="s">
        <v>10</v>
      </c>
      <c r="AG322" s="66">
        <f t="shared" si="66"/>
        <v>0.28064327352404161</v>
      </c>
      <c r="AH322" s="67">
        <f t="shared" si="67"/>
        <v>9.8178940000000008</v>
      </c>
      <c r="AI322" s="67">
        <f t="shared" si="68"/>
        <v>3.145546</v>
      </c>
      <c r="AJ322" s="67">
        <f t="shared" si="69"/>
        <v>8.5598933333333331</v>
      </c>
      <c r="AK322" s="67">
        <f t="shared" si="70"/>
        <v>6.438895333333333</v>
      </c>
      <c r="AL322" s="67">
        <f t="shared" si="71"/>
        <v>0</v>
      </c>
      <c r="AM322" s="59">
        <f>VLOOKUP(AG322,'SCORE TALLER'!$AC$2:$AD$10,2,TRUE)*AM$2</f>
        <v>0</v>
      </c>
      <c r="AN322" s="59">
        <f>VLOOKUP(AD322,'SCORE TALLER'!$W$2:$X$10,2,TRUE)*AN$2</f>
        <v>0.32</v>
      </c>
      <c r="AO322" s="59">
        <f>VLOOKUP(AB322,'SCORE TALLER'!$S$2:$T$10,2,FALSE)*AO$2</f>
        <v>0.02</v>
      </c>
      <c r="AP322" s="59">
        <f>VLOOKUP(AH322,'SCORE TALLER'!$AE$2:$AF$10,2,TRUE)*AP$2</f>
        <v>0.08</v>
      </c>
      <c r="AQ322" s="59">
        <f>VLOOKUP(AI322,'SCORE TALLER'!$AG$2:$AH$10,2,TRUE)*AQ$2</f>
        <v>0.16</v>
      </c>
      <c r="AR322" s="59">
        <f>VLOOKUP(AC322,'SCORE TALLER'!$U$2:$V$10,2,FALSE)*AR$2</f>
        <v>0.04</v>
      </c>
      <c r="AS322" s="59">
        <f>VLOOKUP(AE322,'SCORE TALLER'!$Y$2:$Z$10,2,FALSE)*AS$2</f>
        <v>0.03</v>
      </c>
      <c r="AT322" s="59">
        <f>VLOOKUP(Z322,'SCORE TALLER'!$O$2:$P$10,2,TRUE)*AT$2</f>
        <v>0.04</v>
      </c>
      <c r="AU322" s="59">
        <f>VLOOKUP(S322,'SCORE TALLER'!$A$2:$B$10,2,FALSE)*AU$2</f>
        <v>0.15000000000000002</v>
      </c>
      <c r="AV322" s="59">
        <f>VLOOKUP(AJ322,'SCORE TALLER'!$AI$2:$AJ$10,2,TRUE)*AV$2</f>
        <v>0</v>
      </c>
      <c r="AW322" s="59">
        <f>VLOOKUP(AK322,'SCORE TALLER'!$AK$2:$AL$10,2,TRUE)*AW$2</f>
        <v>0</v>
      </c>
      <c r="AX322" s="59">
        <f>VLOOKUP(T322,'SCORE TALLER'!$C$2:$D$10,2,FALSE)*AX$2</f>
        <v>0</v>
      </c>
      <c r="AY322" s="59">
        <f>VLOOKUP(W322,'SCORE TALLER'!$I$2:$J$10,2,TRUE)*AY$2</f>
        <v>0</v>
      </c>
      <c r="AZ322" s="59">
        <f>VLOOKUP(X322,'SCORE TALLER'!$K$2:$L$10,2,TRUE)*AZ$2</f>
        <v>0</v>
      </c>
      <c r="BA322" s="59">
        <f>VLOOKUP(U322,'SCORE TALLER'!$E$2:$F$10,2,FALSE)*BA$2</f>
        <v>0</v>
      </c>
      <c r="BB322" s="59">
        <f>VLOOKUP(Y322,'SCORE TALLER'!$M$2:$N$10,2,TRUE)*BB$2</f>
        <v>0.04</v>
      </c>
      <c r="BC322" s="59">
        <f>VLOOKUP(AA322,'SCORE TALLER'!$Q$2:$R$10,2,FALSE)*BC$2</f>
        <v>0</v>
      </c>
      <c r="BD322" s="59">
        <f>VLOOKUP(V322,'SCORE TALLER'!$G$2:$H$10,2,FALSE)*BD$2</f>
        <v>0</v>
      </c>
      <c r="BE322" s="59">
        <f>VLOOKUP(AF322,'SCORE TALLER'!$AA$2:$AB$10,2,FALSE)*BE$2</f>
        <v>0</v>
      </c>
      <c r="BF322" s="59">
        <f>VLOOKUP(AL322,'SCORE TALLER'!$AM$2:$AN$10,2,TRUE)*BF$2</f>
        <v>0</v>
      </c>
      <c r="BG322" s="67">
        <f t="shared" si="72"/>
        <v>0.88000000000000023</v>
      </c>
      <c r="BH322" s="67" t="str">
        <f>VLOOKUP(BG322,'SCORE TALLER'!$AP$2:$AQ$7,2,TRUE)</f>
        <v>1. Bajo</v>
      </c>
      <c r="BI322" s="67" t="str">
        <f t="shared" si="74"/>
        <v>LBZ</v>
      </c>
      <c r="BJ322" s="67" t="str">
        <f t="shared" si="74"/>
        <v>A</v>
      </c>
      <c r="BK322" s="67" t="str">
        <f t="shared" si="75"/>
        <v>A</v>
      </c>
      <c r="BL322" s="86">
        <f t="shared" si="73"/>
        <v>9658343</v>
      </c>
      <c r="BM322" s="86">
        <f t="shared" si="76"/>
        <v>0</v>
      </c>
    </row>
    <row r="323" spans="1:65" x14ac:dyDescent="0.3">
      <c r="A323" s="57">
        <v>20448624</v>
      </c>
      <c r="B323" s="12" t="s">
        <v>461</v>
      </c>
      <c r="C323" s="58" t="s">
        <v>107</v>
      </c>
      <c r="D323" s="58" t="s">
        <v>30</v>
      </c>
      <c r="E323" s="58">
        <v>492801</v>
      </c>
      <c r="F323" s="58">
        <v>12150010</v>
      </c>
      <c r="G323" s="58">
        <f t="shared" si="64"/>
        <v>7945115</v>
      </c>
      <c r="H323" s="58">
        <f t="shared" si="65"/>
        <v>1265115</v>
      </c>
      <c r="I323" s="58" t="e">
        <v>#N/A</v>
      </c>
      <c r="J323" s="58">
        <v>297726</v>
      </c>
      <c r="K323" s="58">
        <v>0</v>
      </c>
      <c r="L323" s="58">
        <v>6680000</v>
      </c>
      <c r="M323" s="58">
        <v>4204895</v>
      </c>
      <c r="N323" s="58">
        <f>VLOOKUP(AD323,'tabla ingresos'!$A$3:$D$15,4,FALSE)</f>
        <v>1000000</v>
      </c>
      <c r="O323" s="58">
        <v>0</v>
      </c>
      <c r="P323" s="58">
        <v>0</v>
      </c>
      <c r="Q323" s="58">
        <v>0</v>
      </c>
      <c r="R323" s="12">
        <v>76130</v>
      </c>
      <c r="S323" s="12" t="s">
        <v>87</v>
      </c>
      <c r="T323" s="12" t="s">
        <v>89</v>
      </c>
      <c r="U323" s="12" t="s">
        <v>10</v>
      </c>
      <c r="V323" s="12">
        <v>4</v>
      </c>
      <c r="W323" s="12">
        <v>0</v>
      </c>
      <c r="X323" s="12">
        <v>0</v>
      </c>
      <c r="Y323" s="59">
        <v>0.59726027397260273</v>
      </c>
      <c r="Z323" s="59">
        <v>38.950684931506849</v>
      </c>
      <c r="AA323" s="12">
        <v>2</v>
      </c>
      <c r="AB323" s="12">
        <v>2</v>
      </c>
      <c r="AC323" s="12">
        <v>1</v>
      </c>
      <c r="AD323" s="12">
        <v>2</v>
      </c>
      <c r="AE323" s="12">
        <v>3</v>
      </c>
      <c r="AF323" s="58" t="s">
        <v>91</v>
      </c>
      <c r="AG323" s="66">
        <f t="shared" si="66"/>
        <v>0.19848399999999999</v>
      </c>
      <c r="AH323" s="67">
        <f t="shared" si="67"/>
        <v>8.1000066666666672</v>
      </c>
      <c r="AI323" s="67">
        <f t="shared" si="68"/>
        <v>3.1317973333333335</v>
      </c>
      <c r="AJ323" s="67">
        <f t="shared" si="69"/>
        <v>5.2967433333333336</v>
      </c>
      <c r="AK323" s="67">
        <f t="shared" si="70"/>
        <v>0.84340999999999999</v>
      </c>
      <c r="AL323" s="67">
        <f t="shared" si="71"/>
        <v>0</v>
      </c>
      <c r="AM323" s="59">
        <f>VLOOKUP(AG323,'SCORE TALLER'!$AC$2:$AD$10,2,TRUE)*AM$2</f>
        <v>0</v>
      </c>
      <c r="AN323" s="59">
        <f>VLOOKUP(AD323,'SCORE TALLER'!$W$2:$X$10,2,TRUE)*AN$2</f>
        <v>0.32</v>
      </c>
      <c r="AO323" s="59">
        <f>VLOOKUP(AB323,'SCORE TALLER'!$S$2:$T$10,2,FALSE)*AO$2</f>
        <v>0.04</v>
      </c>
      <c r="AP323" s="59">
        <f>VLOOKUP(AH323,'SCORE TALLER'!$AE$2:$AF$10,2,TRUE)*AP$2</f>
        <v>0.08</v>
      </c>
      <c r="AQ323" s="59">
        <f>VLOOKUP(AI323,'SCORE TALLER'!$AG$2:$AH$10,2,TRUE)*AQ$2</f>
        <v>0.16</v>
      </c>
      <c r="AR323" s="59">
        <f>VLOOKUP(AC323,'SCORE TALLER'!$U$2:$V$10,2,FALSE)*AR$2</f>
        <v>0.05</v>
      </c>
      <c r="AS323" s="59">
        <f>VLOOKUP(AE323,'SCORE TALLER'!$Y$2:$Z$10,2,FALSE)*AS$2</f>
        <v>0.02</v>
      </c>
      <c r="AT323" s="59">
        <f>VLOOKUP(Z323,'SCORE TALLER'!$O$2:$P$10,2,TRUE)*AT$2</f>
        <v>0.03</v>
      </c>
      <c r="AU323" s="59">
        <f>VLOOKUP(S323,'SCORE TALLER'!$A$2:$B$10,2,FALSE)*AU$2</f>
        <v>0.15000000000000002</v>
      </c>
      <c r="AV323" s="59">
        <f>VLOOKUP(AJ323,'SCORE TALLER'!$AI$2:$AJ$10,2,TRUE)*AV$2</f>
        <v>0</v>
      </c>
      <c r="AW323" s="59">
        <f>VLOOKUP(AK323,'SCORE TALLER'!$AK$2:$AL$10,2,TRUE)*AW$2</f>
        <v>0.25</v>
      </c>
      <c r="AX323" s="59">
        <f>VLOOKUP(T323,'SCORE TALLER'!$C$2:$D$10,2,FALSE)*AX$2</f>
        <v>0</v>
      </c>
      <c r="AY323" s="59">
        <f>VLOOKUP(W323,'SCORE TALLER'!$I$2:$J$10,2,TRUE)*AY$2</f>
        <v>0</v>
      </c>
      <c r="AZ323" s="59">
        <f>VLOOKUP(X323,'SCORE TALLER'!$K$2:$L$10,2,TRUE)*AZ$2</f>
        <v>0</v>
      </c>
      <c r="BA323" s="59">
        <f>VLOOKUP(U323,'SCORE TALLER'!$E$2:$F$10,2,FALSE)*BA$2</f>
        <v>0</v>
      </c>
      <c r="BB323" s="59">
        <f>VLOOKUP(Y323,'SCORE TALLER'!$M$2:$N$10,2,TRUE)*BB$2</f>
        <v>0.05</v>
      </c>
      <c r="BC323" s="59">
        <f>VLOOKUP(AA323,'SCORE TALLER'!$Q$2:$R$10,2,FALSE)*BC$2</f>
        <v>0</v>
      </c>
      <c r="BD323" s="59">
        <f>VLOOKUP(V323,'SCORE TALLER'!$G$2:$H$10,2,FALSE)*BD$2</f>
        <v>0</v>
      </c>
      <c r="BE323" s="59">
        <f>VLOOKUP(AF323,'SCORE TALLER'!$AA$2:$AB$10,2,FALSE)*BE$2</f>
        <v>0.30000000000000004</v>
      </c>
      <c r="BF323" s="59">
        <f>VLOOKUP(AL323,'SCORE TALLER'!$AM$2:$AN$10,2,TRUE)*BF$2</f>
        <v>0</v>
      </c>
      <c r="BG323" s="67">
        <f t="shared" si="72"/>
        <v>1.4500000000000002</v>
      </c>
      <c r="BH323" s="67" t="str">
        <f>VLOOKUP(BG323,'SCORE TALLER'!$AP$2:$AQ$7,2,TRUE)</f>
        <v>2. Normal</v>
      </c>
      <c r="BI323" s="67" t="str">
        <f t="shared" si="74"/>
        <v>LBZ</v>
      </c>
      <c r="BJ323" s="67" t="str">
        <f t="shared" si="74"/>
        <v>A</v>
      </c>
      <c r="BK323" s="67" t="str">
        <f t="shared" si="75"/>
        <v>SIN</v>
      </c>
      <c r="BL323" s="86">
        <f t="shared" si="73"/>
        <v>1265115</v>
      </c>
      <c r="BM323" s="86">
        <f t="shared" si="76"/>
        <v>0</v>
      </c>
    </row>
    <row r="324" spans="1:65" x14ac:dyDescent="0.3">
      <c r="A324" s="57">
        <v>2008846002</v>
      </c>
      <c r="B324" s="12" t="s">
        <v>462</v>
      </c>
      <c r="C324" s="58" t="s">
        <v>107</v>
      </c>
      <c r="D324" s="58" t="s">
        <v>114</v>
      </c>
      <c r="E324" s="58">
        <v>1122000</v>
      </c>
      <c r="F324" s="58">
        <v>4909695</v>
      </c>
      <c r="G324" s="58">
        <f t="shared" si="64"/>
        <v>1444815</v>
      </c>
      <c r="H324" s="58">
        <f t="shared" si="65"/>
        <v>0</v>
      </c>
      <c r="I324" s="58" t="e">
        <v>#N/A</v>
      </c>
      <c r="J324" s="58">
        <v>452368</v>
      </c>
      <c r="K324" s="58">
        <v>0</v>
      </c>
      <c r="L324" s="58">
        <v>2600000</v>
      </c>
      <c r="M324" s="58">
        <v>3464880</v>
      </c>
      <c r="N324" s="58">
        <f>VLOOKUP(AD324,'tabla ingresos'!$A$3:$D$15,4,FALSE)</f>
        <v>1000000</v>
      </c>
      <c r="O324" s="58">
        <v>0</v>
      </c>
      <c r="P324" s="58">
        <v>0</v>
      </c>
      <c r="Q324" s="58">
        <v>0</v>
      </c>
      <c r="R324" s="12">
        <v>68001</v>
      </c>
      <c r="S324" s="12" t="s">
        <v>87</v>
      </c>
      <c r="T324" s="12" t="s">
        <v>89</v>
      </c>
      <c r="U324" s="12" t="s">
        <v>10</v>
      </c>
      <c r="V324" s="12">
        <v>4</v>
      </c>
      <c r="W324" s="12">
        <v>0</v>
      </c>
      <c r="X324" s="12">
        <v>0</v>
      </c>
      <c r="Y324" s="59">
        <v>2.2821917808219179</v>
      </c>
      <c r="Z324" s="59">
        <v>28.682191780821917</v>
      </c>
      <c r="AA324" s="12">
        <v>1</v>
      </c>
      <c r="AB324" s="12">
        <v>2</v>
      </c>
      <c r="AC324" s="12">
        <v>2</v>
      </c>
      <c r="AD324" s="12">
        <v>2</v>
      </c>
      <c r="AE324" s="12">
        <v>1</v>
      </c>
      <c r="AF324" s="58" t="s">
        <v>91</v>
      </c>
      <c r="AG324" s="66">
        <f t="shared" si="66"/>
        <v>0.30157866666666666</v>
      </c>
      <c r="AH324" s="67">
        <f t="shared" si="67"/>
        <v>3.2731300000000001</v>
      </c>
      <c r="AI324" s="67">
        <f t="shared" si="68"/>
        <v>3.0579200000000002</v>
      </c>
      <c r="AJ324" s="67">
        <f t="shared" si="69"/>
        <v>0.96321000000000001</v>
      </c>
      <c r="AK324" s="67">
        <f t="shared" si="70"/>
        <v>0</v>
      </c>
      <c r="AL324" s="67">
        <f t="shared" si="71"/>
        <v>0</v>
      </c>
      <c r="AM324" s="59">
        <f>VLOOKUP(AG324,'SCORE TALLER'!$AC$2:$AD$10,2,TRUE)*AM$2</f>
        <v>0</v>
      </c>
      <c r="AN324" s="59">
        <f>VLOOKUP(AD324,'SCORE TALLER'!$W$2:$X$10,2,TRUE)*AN$2</f>
        <v>0.32</v>
      </c>
      <c r="AO324" s="59">
        <f>VLOOKUP(AB324,'SCORE TALLER'!$S$2:$T$10,2,FALSE)*AO$2</f>
        <v>0.04</v>
      </c>
      <c r="AP324" s="59">
        <f>VLOOKUP(AH324,'SCORE TALLER'!$AE$2:$AF$10,2,TRUE)*AP$2</f>
        <v>0</v>
      </c>
      <c r="AQ324" s="59">
        <f>VLOOKUP(AI324,'SCORE TALLER'!$AG$2:$AH$10,2,TRUE)*AQ$2</f>
        <v>0.16</v>
      </c>
      <c r="AR324" s="59">
        <f>VLOOKUP(AC324,'SCORE TALLER'!$U$2:$V$10,2,FALSE)*AR$2</f>
        <v>0.04</v>
      </c>
      <c r="AS324" s="59">
        <f>VLOOKUP(AE324,'SCORE TALLER'!$Y$2:$Z$10,2,FALSE)*AS$2</f>
        <v>0.03</v>
      </c>
      <c r="AT324" s="59">
        <f>VLOOKUP(Z324,'SCORE TALLER'!$O$2:$P$10,2,TRUE)*AT$2</f>
        <v>0.04</v>
      </c>
      <c r="AU324" s="59">
        <f>VLOOKUP(S324,'SCORE TALLER'!$A$2:$B$10,2,FALSE)*AU$2</f>
        <v>0.15000000000000002</v>
      </c>
      <c r="AV324" s="59">
        <f>VLOOKUP(AJ324,'SCORE TALLER'!$AI$2:$AJ$10,2,TRUE)*AV$2</f>
        <v>0.25</v>
      </c>
      <c r="AW324" s="59">
        <f>VLOOKUP(AK324,'SCORE TALLER'!$AK$2:$AL$10,2,TRUE)*AW$2</f>
        <v>0.25</v>
      </c>
      <c r="AX324" s="59">
        <f>VLOOKUP(T324,'SCORE TALLER'!$C$2:$D$10,2,FALSE)*AX$2</f>
        <v>0</v>
      </c>
      <c r="AY324" s="59">
        <f>VLOOKUP(W324,'SCORE TALLER'!$I$2:$J$10,2,TRUE)*AY$2</f>
        <v>0</v>
      </c>
      <c r="AZ324" s="59">
        <f>VLOOKUP(X324,'SCORE TALLER'!$K$2:$L$10,2,TRUE)*AZ$2</f>
        <v>0</v>
      </c>
      <c r="BA324" s="59">
        <f>VLOOKUP(U324,'SCORE TALLER'!$E$2:$F$10,2,FALSE)*BA$2</f>
        <v>0</v>
      </c>
      <c r="BB324" s="59">
        <f>VLOOKUP(Y324,'SCORE TALLER'!$M$2:$N$10,2,TRUE)*BB$2</f>
        <v>0.04</v>
      </c>
      <c r="BC324" s="59">
        <f>VLOOKUP(AA324,'SCORE TALLER'!$Q$2:$R$10,2,FALSE)*BC$2</f>
        <v>0.05</v>
      </c>
      <c r="BD324" s="59">
        <f>VLOOKUP(V324,'SCORE TALLER'!$G$2:$H$10,2,FALSE)*BD$2</f>
        <v>0</v>
      </c>
      <c r="BE324" s="59">
        <f>VLOOKUP(AF324,'SCORE TALLER'!$AA$2:$AB$10,2,FALSE)*BE$2</f>
        <v>0.30000000000000004</v>
      </c>
      <c r="BF324" s="59">
        <f>VLOOKUP(AL324,'SCORE TALLER'!$AM$2:$AN$10,2,TRUE)*BF$2</f>
        <v>0</v>
      </c>
      <c r="BG324" s="67">
        <f t="shared" si="72"/>
        <v>1.6700000000000004</v>
      </c>
      <c r="BH324" s="67" t="str">
        <f>VLOOKUP(BG324,'SCORE TALLER'!$AP$2:$AQ$7,2,TRUE)</f>
        <v>2. Normal</v>
      </c>
      <c r="BI324" s="67" t="str">
        <f t="shared" si="74"/>
        <v>LBZ</v>
      </c>
      <c r="BJ324" s="67" t="str">
        <f t="shared" si="74"/>
        <v>A</v>
      </c>
      <c r="BK324" s="67" t="str">
        <f t="shared" si="75"/>
        <v>SIN</v>
      </c>
      <c r="BL324" s="86">
        <f t="shared" si="73"/>
        <v>0</v>
      </c>
      <c r="BM324" s="86">
        <f t="shared" si="76"/>
        <v>0</v>
      </c>
    </row>
    <row r="325" spans="1:65" x14ac:dyDescent="0.3">
      <c r="A325" s="57">
        <v>4208260</v>
      </c>
      <c r="B325" s="12" t="s">
        <v>463</v>
      </c>
      <c r="C325" s="58" t="s">
        <v>107</v>
      </c>
      <c r="D325" s="58" t="s">
        <v>30</v>
      </c>
      <c r="E325" s="58"/>
      <c r="F325" s="58">
        <v>9897495</v>
      </c>
      <c r="G325" s="58">
        <f t="shared" ref="G325:G388" si="77">+IF(F325&gt;M325+100000,F325-M325,0)</f>
        <v>5318978</v>
      </c>
      <c r="H325" s="58">
        <f t="shared" ref="H325:H388" si="78">IF(G325&gt;L325+100000,G325-L325,0)</f>
        <v>0</v>
      </c>
      <c r="I325" s="58" t="e">
        <v>#N/A</v>
      </c>
      <c r="J325" s="58">
        <v>284569</v>
      </c>
      <c r="K325" s="58">
        <v>0</v>
      </c>
      <c r="L325" s="58">
        <v>7000000</v>
      </c>
      <c r="M325" s="58">
        <v>4578517</v>
      </c>
      <c r="N325" s="58">
        <f>VLOOKUP(AD325,'tabla ingresos'!$A$3:$D$15,4,FALSE)</f>
        <v>1000000</v>
      </c>
      <c r="O325" s="58">
        <v>0</v>
      </c>
      <c r="P325" s="58">
        <v>0</v>
      </c>
      <c r="Q325" s="58">
        <v>0</v>
      </c>
      <c r="R325" s="12">
        <v>76130</v>
      </c>
      <c r="S325" s="12" t="s">
        <v>87</v>
      </c>
      <c r="T325" s="12" t="s">
        <v>89</v>
      </c>
      <c r="U325" s="12" t="s">
        <v>10</v>
      </c>
      <c r="V325" s="12">
        <v>4</v>
      </c>
      <c r="W325" s="12">
        <v>0</v>
      </c>
      <c r="X325" s="12">
        <v>0</v>
      </c>
      <c r="Y325" s="59">
        <v>9.7561643835616429</v>
      </c>
      <c r="Z325" s="59">
        <v>47.635616438356166</v>
      </c>
      <c r="AA325" s="12">
        <v>1</v>
      </c>
      <c r="AB325" s="12">
        <v>2</v>
      </c>
      <c r="AC325" s="12">
        <v>1</v>
      </c>
      <c r="AD325" s="12">
        <v>2</v>
      </c>
      <c r="AE325" s="12">
        <v>3</v>
      </c>
      <c r="AF325" s="58" t="s">
        <v>91</v>
      </c>
      <c r="AG325" s="66">
        <f t="shared" ref="AG325:AG388" si="79">+(O325+J325)/(N325*1.5)</f>
        <v>0.18971266666666667</v>
      </c>
      <c r="AH325" s="67">
        <f t="shared" ref="AH325:AH388" si="80">+(P325+F325)/(N325*1.5)</f>
        <v>6.5983299999999998</v>
      </c>
      <c r="AI325" s="67">
        <f t="shared" ref="AI325:AI388" si="81">+(E325+M325)/(N325*1.5)</f>
        <v>3.0523446666666665</v>
      </c>
      <c r="AJ325" s="67">
        <f t="shared" ref="AJ325:AJ388" si="82">+G325/(N325*1.5)</f>
        <v>3.5459853333333333</v>
      </c>
      <c r="AK325" s="67">
        <f t="shared" ref="AK325:AK388" si="83">+H325/(N325*1.5)</f>
        <v>0</v>
      </c>
      <c r="AL325" s="67">
        <f t="shared" ref="AL325:AL388" si="84">+Q325/(N325*1.5)</f>
        <v>0</v>
      </c>
      <c r="AM325" s="59">
        <f>VLOOKUP(AG325,'SCORE TALLER'!$AC$2:$AD$10,2,TRUE)*AM$2</f>
        <v>0</v>
      </c>
      <c r="AN325" s="59">
        <f>VLOOKUP(AD325,'SCORE TALLER'!$W$2:$X$10,2,TRUE)*AN$2</f>
        <v>0.32</v>
      </c>
      <c r="AO325" s="59">
        <f>VLOOKUP(AB325,'SCORE TALLER'!$S$2:$T$10,2,FALSE)*AO$2</f>
        <v>0.04</v>
      </c>
      <c r="AP325" s="59">
        <f>VLOOKUP(AH325,'SCORE TALLER'!$AE$2:$AF$10,2,TRUE)*AP$2</f>
        <v>0.08</v>
      </c>
      <c r="AQ325" s="59">
        <f>VLOOKUP(AI325,'SCORE TALLER'!$AG$2:$AH$10,2,TRUE)*AQ$2</f>
        <v>0.16</v>
      </c>
      <c r="AR325" s="59">
        <f>VLOOKUP(AC325,'SCORE TALLER'!$U$2:$V$10,2,FALSE)*AR$2</f>
        <v>0.05</v>
      </c>
      <c r="AS325" s="59">
        <f>VLOOKUP(AE325,'SCORE TALLER'!$Y$2:$Z$10,2,FALSE)*AS$2</f>
        <v>0.02</v>
      </c>
      <c r="AT325" s="59">
        <f>VLOOKUP(Z325,'SCORE TALLER'!$O$2:$P$10,2,TRUE)*AT$2</f>
        <v>0.02</v>
      </c>
      <c r="AU325" s="59">
        <f>VLOOKUP(S325,'SCORE TALLER'!$A$2:$B$10,2,FALSE)*AU$2</f>
        <v>0.15000000000000002</v>
      </c>
      <c r="AV325" s="59">
        <f>VLOOKUP(AJ325,'SCORE TALLER'!$AI$2:$AJ$10,2,TRUE)*AV$2</f>
        <v>0.1</v>
      </c>
      <c r="AW325" s="59">
        <f>VLOOKUP(AK325,'SCORE TALLER'!$AK$2:$AL$10,2,TRUE)*AW$2</f>
        <v>0.25</v>
      </c>
      <c r="AX325" s="59">
        <f>VLOOKUP(T325,'SCORE TALLER'!$C$2:$D$10,2,FALSE)*AX$2</f>
        <v>0</v>
      </c>
      <c r="AY325" s="59">
        <f>VLOOKUP(W325,'SCORE TALLER'!$I$2:$J$10,2,TRUE)*AY$2</f>
        <v>0</v>
      </c>
      <c r="AZ325" s="59">
        <f>VLOOKUP(X325,'SCORE TALLER'!$K$2:$L$10,2,TRUE)*AZ$2</f>
        <v>0</v>
      </c>
      <c r="BA325" s="59">
        <f>VLOOKUP(U325,'SCORE TALLER'!$E$2:$F$10,2,FALSE)*BA$2</f>
        <v>0</v>
      </c>
      <c r="BB325" s="59">
        <f>VLOOKUP(Y325,'SCORE TALLER'!$M$2:$N$10,2,TRUE)*BB$2</f>
        <v>0.01</v>
      </c>
      <c r="BC325" s="59">
        <f>VLOOKUP(AA325,'SCORE TALLER'!$Q$2:$R$10,2,FALSE)*BC$2</f>
        <v>0.05</v>
      </c>
      <c r="BD325" s="59">
        <f>VLOOKUP(V325,'SCORE TALLER'!$G$2:$H$10,2,FALSE)*BD$2</f>
        <v>0</v>
      </c>
      <c r="BE325" s="59">
        <f>VLOOKUP(AF325,'SCORE TALLER'!$AA$2:$AB$10,2,FALSE)*BE$2</f>
        <v>0.30000000000000004</v>
      </c>
      <c r="BF325" s="59">
        <f>VLOOKUP(AL325,'SCORE TALLER'!$AM$2:$AN$10,2,TRUE)*BF$2</f>
        <v>0</v>
      </c>
      <c r="BG325" s="67">
        <f t="shared" ref="BG325:BG388" si="85">+SUM(AM325:BF325)</f>
        <v>1.55</v>
      </c>
      <c r="BH325" s="67" t="str">
        <f>VLOOKUP(BG325,'SCORE TALLER'!$AP$2:$AQ$7,2,TRUE)</f>
        <v>2. Normal</v>
      </c>
      <c r="BI325" s="67" t="str">
        <f t="shared" si="74"/>
        <v>LBZ</v>
      </c>
      <c r="BJ325" s="67" t="str">
        <f t="shared" si="74"/>
        <v>A</v>
      </c>
      <c r="BK325" s="67" t="str">
        <f t="shared" si="75"/>
        <v>SIN</v>
      </c>
      <c r="BL325" s="86">
        <f t="shared" ref="BL325:BL388" si="86">+H325</f>
        <v>0</v>
      </c>
      <c r="BM325" s="86">
        <f t="shared" si="76"/>
        <v>0</v>
      </c>
    </row>
    <row r="326" spans="1:65" x14ac:dyDescent="0.3">
      <c r="A326" s="57">
        <v>66888644</v>
      </c>
      <c r="B326" s="12" t="s">
        <v>464</v>
      </c>
      <c r="C326" s="58" t="s">
        <v>107</v>
      </c>
      <c r="D326" s="58" t="s">
        <v>115</v>
      </c>
      <c r="E326" s="58">
        <v>298225</v>
      </c>
      <c r="F326" s="58">
        <v>6650994</v>
      </c>
      <c r="G326" s="58">
        <f t="shared" si="77"/>
        <v>2378047</v>
      </c>
      <c r="H326" s="58">
        <f t="shared" si="78"/>
        <v>0</v>
      </c>
      <c r="I326" s="58" t="e">
        <v>#N/A</v>
      </c>
      <c r="J326" s="58">
        <v>172504</v>
      </c>
      <c r="K326" s="58">
        <v>0</v>
      </c>
      <c r="L326" s="58">
        <v>3050485</v>
      </c>
      <c r="M326" s="58">
        <v>4272947</v>
      </c>
      <c r="N326" s="58">
        <f>VLOOKUP(AD326,'tabla ingresos'!$A$3:$D$15,4,FALSE)</f>
        <v>1000000</v>
      </c>
      <c r="O326" s="58">
        <v>0</v>
      </c>
      <c r="P326" s="58">
        <v>0</v>
      </c>
      <c r="Q326" s="58">
        <v>0</v>
      </c>
      <c r="R326" s="12">
        <v>76130</v>
      </c>
      <c r="S326" s="12" t="s">
        <v>87</v>
      </c>
      <c r="T326" s="12" t="s">
        <v>89</v>
      </c>
      <c r="U326" s="12" t="s">
        <v>10</v>
      </c>
      <c r="V326" s="12">
        <v>4</v>
      </c>
      <c r="W326" s="12">
        <v>0</v>
      </c>
      <c r="X326" s="12">
        <v>0</v>
      </c>
      <c r="Y326" s="59">
        <v>7.882191780821918</v>
      </c>
      <c r="Z326" s="59">
        <v>53.4</v>
      </c>
      <c r="AA326" s="12">
        <v>1</v>
      </c>
      <c r="AB326" s="12">
        <v>0</v>
      </c>
      <c r="AC326" s="12">
        <v>1</v>
      </c>
      <c r="AD326" s="12">
        <v>2</v>
      </c>
      <c r="AE326" s="12">
        <v>1</v>
      </c>
      <c r="AF326" s="58" t="s">
        <v>91</v>
      </c>
      <c r="AG326" s="66">
        <f t="shared" si="79"/>
        <v>0.11500266666666667</v>
      </c>
      <c r="AH326" s="67">
        <f t="shared" si="80"/>
        <v>4.4339959999999996</v>
      </c>
      <c r="AI326" s="67">
        <f t="shared" si="81"/>
        <v>3.0474480000000002</v>
      </c>
      <c r="AJ326" s="67">
        <f t="shared" si="82"/>
        <v>1.5853646666666668</v>
      </c>
      <c r="AK326" s="67">
        <f t="shared" si="83"/>
        <v>0</v>
      </c>
      <c r="AL326" s="67">
        <f t="shared" si="84"/>
        <v>0</v>
      </c>
      <c r="AM326" s="59">
        <f>VLOOKUP(AG326,'SCORE TALLER'!$AC$2:$AD$10,2,TRUE)*AM$2</f>
        <v>0</v>
      </c>
      <c r="AN326" s="59">
        <f>VLOOKUP(AD326,'SCORE TALLER'!$W$2:$X$10,2,TRUE)*AN$2</f>
        <v>0.32</v>
      </c>
      <c r="AO326" s="59">
        <f>VLOOKUP(AB326,'SCORE TALLER'!$S$2:$T$10,2,FALSE)*AO$2</f>
        <v>0.05</v>
      </c>
      <c r="AP326" s="59">
        <f>VLOOKUP(AH326,'SCORE TALLER'!$AE$2:$AF$10,2,TRUE)*AP$2</f>
        <v>0</v>
      </c>
      <c r="AQ326" s="59">
        <f>VLOOKUP(AI326,'SCORE TALLER'!$AG$2:$AH$10,2,TRUE)*AQ$2</f>
        <v>0.16</v>
      </c>
      <c r="AR326" s="59">
        <f>VLOOKUP(AC326,'SCORE TALLER'!$U$2:$V$10,2,FALSE)*AR$2</f>
        <v>0.05</v>
      </c>
      <c r="AS326" s="59">
        <f>VLOOKUP(AE326,'SCORE TALLER'!$Y$2:$Z$10,2,FALSE)*AS$2</f>
        <v>0.03</v>
      </c>
      <c r="AT326" s="59">
        <f>VLOOKUP(Z326,'SCORE TALLER'!$O$2:$P$10,2,TRUE)*AT$2</f>
        <v>0.02</v>
      </c>
      <c r="AU326" s="59">
        <f>VLOOKUP(S326,'SCORE TALLER'!$A$2:$B$10,2,FALSE)*AU$2</f>
        <v>0.15000000000000002</v>
      </c>
      <c r="AV326" s="59">
        <f>VLOOKUP(AJ326,'SCORE TALLER'!$AI$2:$AJ$10,2,TRUE)*AV$2</f>
        <v>0.2</v>
      </c>
      <c r="AW326" s="59">
        <f>VLOOKUP(AK326,'SCORE TALLER'!$AK$2:$AL$10,2,TRUE)*AW$2</f>
        <v>0.25</v>
      </c>
      <c r="AX326" s="59">
        <f>VLOOKUP(T326,'SCORE TALLER'!$C$2:$D$10,2,FALSE)*AX$2</f>
        <v>0</v>
      </c>
      <c r="AY326" s="59">
        <f>VLOOKUP(W326,'SCORE TALLER'!$I$2:$J$10,2,TRUE)*AY$2</f>
        <v>0</v>
      </c>
      <c r="AZ326" s="59">
        <f>VLOOKUP(X326,'SCORE TALLER'!$K$2:$L$10,2,TRUE)*AZ$2</f>
        <v>0</v>
      </c>
      <c r="BA326" s="59">
        <f>VLOOKUP(U326,'SCORE TALLER'!$E$2:$F$10,2,FALSE)*BA$2</f>
        <v>0</v>
      </c>
      <c r="BB326" s="59">
        <f>VLOOKUP(Y326,'SCORE TALLER'!$M$2:$N$10,2,TRUE)*BB$2</f>
        <v>0.02</v>
      </c>
      <c r="BC326" s="59">
        <f>VLOOKUP(AA326,'SCORE TALLER'!$Q$2:$R$10,2,FALSE)*BC$2</f>
        <v>0.05</v>
      </c>
      <c r="BD326" s="59">
        <f>VLOOKUP(V326,'SCORE TALLER'!$G$2:$H$10,2,FALSE)*BD$2</f>
        <v>0</v>
      </c>
      <c r="BE326" s="59">
        <f>VLOOKUP(AF326,'SCORE TALLER'!$AA$2:$AB$10,2,FALSE)*BE$2</f>
        <v>0.30000000000000004</v>
      </c>
      <c r="BF326" s="59">
        <f>VLOOKUP(AL326,'SCORE TALLER'!$AM$2:$AN$10,2,TRUE)*BF$2</f>
        <v>0</v>
      </c>
      <c r="BG326" s="67">
        <f t="shared" si="85"/>
        <v>1.6000000000000003</v>
      </c>
      <c r="BH326" s="67" t="str">
        <f>VLOOKUP(BG326,'SCORE TALLER'!$AP$2:$AQ$7,2,TRUE)</f>
        <v>2. Normal</v>
      </c>
      <c r="BI326" s="67" t="str">
        <f t="shared" ref="BI326:BJ389" si="87">+T326</f>
        <v>LBZ</v>
      </c>
      <c r="BJ326" s="67" t="str">
        <f t="shared" si="87"/>
        <v>A</v>
      </c>
      <c r="BK326" s="67" t="str">
        <f t="shared" ref="BK326:BK389" si="88">+AF326</f>
        <v>SIN</v>
      </c>
      <c r="BL326" s="86">
        <f t="shared" si="86"/>
        <v>0</v>
      </c>
      <c r="BM326" s="86">
        <f t="shared" ref="BM326:BM389" si="89">+Q326</f>
        <v>0</v>
      </c>
    </row>
    <row r="327" spans="1:65" x14ac:dyDescent="0.3">
      <c r="A327" s="57">
        <v>2244840040</v>
      </c>
      <c r="B327" s="12" t="s">
        <v>465</v>
      </c>
      <c r="C327" s="58" t="s">
        <v>107</v>
      </c>
      <c r="D327" s="58" t="s">
        <v>115</v>
      </c>
      <c r="E327" s="58">
        <v>901517</v>
      </c>
      <c r="F327" s="58">
        <v>5951914</v>
      </c>
      <c r="G327" s="58">
        <f t="shared" si="77"/>
        <v>2316373</v>
      </c>
      <c r="H327" s="58">
        <f t="shared" si="78"/>
        <v>0</v>
      </c>
      <c r="I327" s="58" t="e">
        <v>#N/A</v>
      </c>
      <c r="J327" s="58">
        <v>155895</v>
      </c>
      <c r="K327" s="58">
        <v>0</v>
      </c>
      <c r="L327" s="58">
        <v>2600000</v>
      </c>
      <c r="M327" s="58">
        <v>3635541</v>
      </c>
      <c r="N327" s="58">
        <f>VLOOKUP(AD327,'tabla ingresos'!$A$3:$D$15,4,FALSE)</f>
        <v>1000000</v>
      </c>
      <c r="O327" s="58">
        <v>0</v>
      </c>
      <c r="P327" s="58">
        <v>0</v>
      </c>
      <c r="Q327" s="58">
        <v>0</v>
      </c>
      <c r="R327" s="12">
        <v>76001</v>
      </c>
      <c r="S327" s="12" t="s">
        <v>87</v>
      </c>
      <c r="T327" s="12" t="s">
        <v>89</v>
      </c>
      <c r="U327" s="12" t="s">
        <v>10</v>
      </c>
      <c r="V327" s="12">
        <v>4</v>
      </c>
      <c r="W327" s="12">
        <v>0</v>
      </c>
      <c r="X327" s="12">
        <v>0</v>
      </c>
      <c r="Y327" s="59">
        <v>6.6328767123287671</v>
      </c>
      <c r="Z327" s="59">
        <v>30.306849315068494</v>
      </c>
      <c r="AA327" s="12">
        <v>2</v>
      </c>
      <c r="AB327" s="12">
        <v>2</v>
      </c>
      <c r="AC327" s="12">
        <v>1</v>
      </c>
      <c r="AD327" s="12">
        <v>2</v>
      </c>
      <c r="AE327" s="12">
        <v>1</v>
      </c>
      <c r="AF327" s="58" t="s">
        <v>91</v>
      </c>
      <c r="AG327" s="66">
        <f t="shared" si="79"/>
        <v>0.10392999999999999</v>
      </c>
      <c r="AH327" s="67">
        <f t="shared" si="80"/>
        <v>3.9679426666666666</v>
      </c>
      <c r="AI327" s="67">
        <f t="shared" si="81"/>
        <v>3.0247053333333334</v>
      </c>
      <c r="AJ327" s="67">
        <f t="shared" si="82"/>
        <v>1.5442486666666666</v>
      </c>
      <c r="AK327" s="67">
        <f t="shared" si="83"/>
        <v>0</v>
      </c>
      <c r="AL327" s="67">
        <f t="shared" si="84"/>
        <v>0</v>
      </c>
      <c r="AM327" s="59">
        <f>VLOOKUP(AG327,'SCORE TALLER'!$AC$2:$AD$10,2,TRUE)*AM$2</f>
        <v>0</v>
      </c>
      <c r="AN327" s="59">
        <f>VLOOKUP(AD327,'SCORE TALLER'!$W$2:$X$10,2,TRUE)*AN$2</f>
        <v>0.32</v>
      </c>
      <c r="AO327" s="59">
        <f>VLOOKUP(AB327,'SCORE TALLER'!$S$2:$T$10,2,FALSE)*AO$2</f>
        <v>0.04</v>
      </c>
      <c r="AP327" s="59">
        <f>VLOOKUP(AH327,'SCORE TALLER'!$AE$2:$AF$10,2,TRUE)*AP$2</f>
        <v>0</v>
      </c>
      <c r="AQ327" s="59">
        <f>VLOOKUP(AI327,'SCORE TALLER'!$AG$2:$AH$10,2,TRUE)*AQ$2</f>
        <v>0.16</v>
      </c>
      <c r="AR327" s="59">
        <f>VLOOKUP(AC327,'SCORE TALLER'!$U$2:$V$10,2,FALSE)*AR$2</f>
        <v>0.05</v>
      </c>
      <c r="AS327" s="59">
        <f>VLOOKUP(AE327,'SCORE TALLER'!$Y$2:$Z$10,2,FALSE)*AS$2</f>
        <v>0.03</v>
      </c>
      <c r="AT327" s="59">
        <f>VLOOKUP(Z327,'SCORE TALLER'!$O$2:$P$10,2,TRUE)*AT$2</f>
        <v>0.04</v>
      </c>
      <c r="AU327" s="59">
        <f>VLOOKUP(S327,'SCORE TALLER'!$A$2:$B$10,2,FALSE)*AU$2</f>
        <v>0.15000000000000002</v>
      </c>
      <c r="AV327" s="59">
        <f>VLOOKUP(AJ327,'SCORE TALLER'!$AI$2:$AJ$10,2,TRUE)*AV$2</f>
        <v>0.2</v>
      </c>
      <c r="AW327" s="59">
        <f>VLOOKUP(AK327,'SCORE TALLER'!$AK$2:$AL$10,2,TRUE)*AW$2</f>
        <v>0.25</v>
      </c>
      <c r="AX327" s="59">
        <f>VLOOKUP(T327,'SCORE TALLER'!$C$2:$D$10,2,FALSE)*AX$2</f>
        <v>0</v>
      </c>
      <c r="AY327" s="59">
        <f>VLOOKUP(W327,'SCORE TALLER'!$I$2:$J$10,2,TRUE)*AY$2</f>
        <v>0</v>
      </c>
      <c r="AZ327" s="59">
        <f>VLOOKUP(X327,'SCORE TALLER'!$K$2:$L$10,2,TRUE)*AZ$2</f>
        <v>0</v>
      </c>
      <c r="BA327" s="59">
        <f>VLOOKUP(U327,'SCORE TALLER'!$E$2:$F$10,2,FALSE)*BA$2</f>
        <v>0</v>
      </c>
      <c r="BB327" s="59">
        <f>VLOOKUP(Y327,'SCORE TALLER'!$M$2:$N$10,2,TRUE)*BB$2</f>
        <v>0.02</v>
      </c>
      <c r="BC327" s="59">
        <f>VLOOKUP(AA327,'SCORE TALLER'!$Q$2:$R$10,2,FALSE)*BC$2</f>
        <v>0</v>
      </c>
      <c r="BD327" s="59">
        <f>VLOOKUP(V327,'SCORE TALLER'!$G$2:$H$10,2,FALSE)*BD$2</f>
        <v>0</v>
      </c>
      <c r="BE327" s="59">
        <f>VLOOKUP(AF327,'SCORE TALLER'!$AA$2:$AB$10,2,FALSE)*BE$2</f>
        <v>0.30000000000000004</v>
      </c>
      <c r="BF327" s="59">
        <f>VLOOKUP(AL327,'SCORE TALLER'!$AM$2:$AN$10,2,TRUE)*BF$2</f>
        <v>0</v>
      </c>
      <c r="BG327" s="67">
        <f t="shared" si="85"/>
        <v>1.5600000000000003</v>
      </c>
      <c r="BH327" s="67" t="str">
        <f>VLOOKUP(BG327,'SCORE TALLER'!$AP$2:$AQ$7,2,TRUE)</f>
        <v>2. Normal</v>
      </c>
      <c r="BI327" s="67" t="str">
        <f t="shared" si="87"/>
        <v>LBZ</v>
      </c>
      <c r="BJ327" s="67" t="str">
        <f t="shared" si="87"/>
        <v>A</v>
      </c>
      <c r="BK327" s="67" t="str">
        <f t="shared" si="88"/>
        <v>SIN</v>
      </c>
      <c r="BL327" s="86">
        <f t="shared" si="86"/>
        <v>0</v>
      </c>
      <c r="BM327" s="86">
        <f t="shared" si="89"/>
        <v>0</v>
      </c>
    </row>
    <row r="328" spans="1:65" x14ac:dyDescent="0.3">
      <c r="A328" s="57">
        <v>2084426004</v>
      </c>
      <c r="B328" s="12" t="s">
        <v>466</v>
      </c>
      <c r="C328" s="58" t="s">
        <v>105</v>
      </c>
      <c r="D328" s="58" t="s">
        <v>30</v>
      </c>
      <c r="E328" s="58">
        <v>794803</v>
      </c>
      <c r="F328" s="58">
        <v>12886556</v>
      </c>
      <c r="G328" s="58">
        <f t="shared" si="77"/>
        <v>9165759</v>
      </c>
      <c r="H328" s="58">
        <f t="shared" si="78"/>
        <v>1265759</v>
      </c>
      <c r="I328" s="58">
        <v>12887000</v>
      </c>
      <c r="J328" s="58">
        <v>416146</v>
      </c>
      <c r="K328" s="58">
        <v>0</v>
      </c>
      <c r="L328" s="58">
        <v>7900000</v>
      </c>
      <c r="M328" s="58">
        <v>3720797</v>
      </c>
      <c r="N328" s="58">
        <f>VLOOKUP(AD328,'tabla ingresos'!$A$3:$D$15,4,FALSE)</f>
        <v>1000000</v>
      </c>
      <c r="O328" s="58">
        <v>176130.68951410116</v>
      </c>
      <c r="P328" s="58">
        <v>4631000</v>
      </c>
      <c r="Q328" s="58">
        <v>0</v>
      </c>
      <c r="R328" s="12">
        <v>17380</v>
      </c>
      <c r="S328" s="12" t="s">
        <v>87</v>
      </c>
      <c r="T328" s="12" t="s">
        <v>89</v>
      </c>
      <c r="U328" s="12" t="s">
        <v>10</v>
      </c>
      <c r="V328" s="12">
        <v>4</v>
      </c>
      <c r="W328" s="12">
        <v>0</v>
      </c>
      <c r="X328" s="12">
        <v>0</v>
      </c>
      <c r="Y328" s="59">
        <v>6.6712328767123283</v>
      </c>
      <c r="Z328" s="59">
        <v>28.515068493150686</v>
      </c>
      <c r="AA328" s="12">
        <v>1</v>
      </c>
      <c r="AB328" s="12">
        <v>2</v>
      </c>
      <c r="AC328" s="12">
        <v>1</v>
      </c>
      <c r="AD328" s="12">
        <v>2</v>
      </c>
      <c r="AE328" s="12">
        <v>1</v>
      </c>
      <c r="AF328" s="58" t="s">
        <v>10</v>
      </c>
      <c r="AG328" s="66">
        <f t="shared" si="79"/>
        <v>0.39485112634273412</v>
      </c>
      <c r="AH328" s="67">
        <f t="shared" si="80"/>
        <v>11.678370666666666</v>
      </c>
      <c r="AI328" s="67">
        <f t="shared" si="81"/>
        <v>3.0104000000000002</v>
      </c>
      <c r="AJ328" s="67">
        <f t="shared" si="82"/>
        <v>6.110506</v>
      </c>
      <c r="AK328" s="67">
        <f t="shared" si="83"/>
        <v>0.84383933333333339</v>
      </c>
      <c r="AL328" s="67">
        <f t="shared" si="84"/>
        <v>0</v>
      </c>
      <c r="AM328" s="59">
        <f>VLOOKUP(AG328,'SCORE TALLER'!$AC$2:$AD$10,2,TRUE)*AM$2</f>
        <v>0</v>
      </c>
      <c r="AN328" s="59">
        <f>VLOOKUP(AD328,'SCORE TALLER'!$W$2:$X$10,2,TRUE)*AN$2</f>
        <v>0.32</v>
      </c>
      <c r="AO328" s="59">
        <f>VLOOKUP(AB328,'SCORE TALLER'!$S$2:$T$10,2,FALSE)*AO$2</f>
        <v>0.04</v>
      </c>
      <c r="AP328" s="59">
        <f>VLOOKUP(AH328,'SCORE TALLER'!$AE$2:$AF$10,2,TRUE)*AP$2</f>
        <v>0.16</v>
      </c>
      <c r="AQ328" s="59">
        <f>VLOOKUP(AI328,'SCORE TALLER'!$AG$2:$AH$10,2,TRUE)*AQ$2</f>
        <v>0.16</v>
      </c>
      <c r="AR328" s="59">
        <f>VLOOKUP(AC328,'SCORE TALLER'!$U$2:$V$10,2,FALSE)*AR$2</f>
        <v>0.05</v>
      </c>
      <c r="AS328" s="59">
        <f>VLOOKUP(AE328,'SCORE TALLER'!$Y$2:$Z$10,2,FALSE)*AS$2</f>
        <v>0.03</v>
      </c>
      <c r="AT328" s="59">
        <f>VLOOKUP(Z328,'SCORE TALLER'!$O$2:$P$10,2,TRUE)*AT$2</f>
        <v>0.04</v>
      </c>
      <c r="AU328" s="59">
        <f>VLOOKUP(S328,'SCORE TALLER'!$A$2:$B$10,2,FALSE)*AU$2</f>
        <v>0.15000000000000002</v>
      </c>
      <c r="AV328" s="59">
        <f>VLOOKUP(AJ328,'SCORE TALLER'!$AI$2:$AJ$10,2,TRUE)*AV$2</f>
        <v>0</v>
      </c>
      <c r="AW328" s="59">
        <f>VLOOKUP(AK328,'SCORE TALLER'!$AK$2:$AL$10,2,TRUE)*AW$2</f>
        <v>0.25</v>
      </c>
      <c r="AX328" s="59">
        <f>VLOOKUP(T328,'SCORE TALLER'!$C$2:$D$10,2,FALSE)*AX$2</f>
        <v>0</v>
      </c>
      <c r="AY328" s="59">
        <f>VLOOKUP(W328,'SCORE TALLER'!$I$2:$J$10,2,TRUE)*AY$2</f>
        <v>0</v>
      </c>
      <c r="AZ328" s="59">
        <f>VLOOKUP(X328,'SCORE TALLER'!$K$2:$L$10,2,TRUE)*AZ$2</f>
        <v>0</v>
      </c>
      <c r="BA328" s="59">
        <f>VLOOKUP(U328,'SCORE TALLER'!$E$2:$F$10,2,FALSE)*BA$2</f>
        <v>0</v>
      </c>
      <c r="BB328" s="59">
        <f>VLOOKUP(Y328,'SCORE TALLER'!$M$2:$N$10,2,TRUE)*BB$2</f>
        <v>0.02</v>
      </c>
      <c r="BC328" s="59">
        <f>VLOOKUP(AA328,'SCORE TALLER'!$Q$2:$R$10,2,FALSE)*BC$2</f>
        <v>0.05</v>
      </c>
      <c r="BD328" s="59">
        <f>VLOOKUP(V328,'SCORE TALLER'!$G$2:$H$10,2,FALSE)*BD$2</f>
        <v>0</v>
      </c>
      <c r="BE328" s="59">
        <f>VLOOKUP(AF328,'SCORE TALLER'!$AA$2:$AB$10,2,FALSE)*BE$2</f>
        <v>0</v>
      </c>
      <c r="BF328" s="59">
        <f>VLOOKUP(AL328,'SCORE TALLER'!$AM$2:$AN$10,2,TRUE)*BF$2</f>
        <v>0</v>
      </c>
      <c r="BG328" s="67">
        <f t="shared" si="85"/>
        <v>1.2700000000000002</v>
      </c>
      <c r="BH328" s="67" t="str">
        <f>VLOOKUP(BG328,'SCORE TALLER'!$AP$2:$AQ$7,2,TRUE)</f>
        <v>2. Normal</v>
      </c>
      <c r="BI328" s="67" t="str">
        <f t="shared" si="87"/>
        <v>LBZ</v>
      </c>
      <c r="BJ328" s="67" t="str">
        <f t="shared" si="87"/>
        <v>A</v>
      </c>
      <c r="BK328" s="67" t="str">
        <f t="shared" si="88"/>
        <v>A</v>
      </c>
      <c r="BL328" s="86">
        <f t="shared" si="86"/>
        <v>1265759</v>
      </c>
      <c r="BM328" s="86">
        <f t="shared" si="89"/>
        <v>0</v>
      </c>
    </row>
    <row r="329" spans="1:65" x14ac:dyDescent="0.3">
      <c r="A329" s="57">
        <v>48680848</v>
      </c>
      <c r="B329" s="12" t="s">
        <v>467</v>
      </c>
      <c r="C329" s="58" t="s">
        <v>105</v>
      </c>
      <c r="D329" s="58" t="s">
        <v>30</v>
      </c>
      <c r="E329" s="58">
        <v>1107997</v>
      </c>
      <c r="F329" s="58">
        <v>12000000</v>
      </c>
      <c r="G329" s="58">
        <f t="shared" si="77"/>
        <v>8607203</v>
      </c>
      <c r="H329" s="58">
        <f t="shared" si="78"/>
        <v>1255708</v>
      </c>
      <c r="I329" s="58">
        <v>12000000</v>
      </c>
      <c r="J329" s="58">
        <v>286166</v>
      </c>
      <c r="K329" s="58">
        <v>0</v>
      </c>
      <c r="L329" s="58">
        <v>7351495</v>
      </c>
      <c r="M329" s="58">
        <v>3392797</v>
      </c>
      <c r="N329" s="58">
        <f>VLOOKUP(AD329,'tabla ingresos'!$A$3:$D$15,4,FALSE)</f>
        <v>1000000</v>
      </c>
      <c r="O329" s="58">
        <v>268550.28404340072</v>
      </c>
      <c r="P329" s="58">
        <v>11742000</v>
      </c>
      <c r="Q329" s="58">
        <v>0</v>
      </c>
      <c r="R329" s="12">
        <v>19130</v>
      </c>
      <c r="S329" s="12" t="s">
        <v>87</v>
      </c>
      <c r="T329" s="12" t="s">
        <v>89</v>
      </c>
      <c r="U329" s="12" t="s">
        <v>10</v>
      </c>
      <c r="V329" s="12">
        <v>4</v>
      </c>
      <c r="W329" s="12">
        <v>0</v>
      </c>
      <c r="X329" s="12">
        <v>0</v>
      </c>
      <c r="Y329" s="59">
        <v>7.5863013698630137</v>
      </c>
      <c r="Z329" s="59">
        <v>55.553424657534244</v>
      </c>
      <c r="AA329" s="12">
        <v>2</v>
      </c>
      <c r="AB329" s="12">
        <v>0</v>
      </c>
      <c r="AC329" s="12">
        <v>1</v>
      </c>
      <c r="AD329" s="12">
        <v>2</v>
      </c>
      <c r="AE329" s="12">
        <v>2</v>
      </c>
      <c r="AF329" s="58" t="s">
        <v>10</v>
      </c>
      <c r="AG329" s="66">
        <f t="shared" si="79"/>
        <v>0.36981085602893388</v>
      </c>
      <c r="AH329" s="67">
        <f t="shared" si="80"/>
        <v>15.827999999999999</v>
      </c>
      <c r="AI329" s="67">
        <f t="shared" si="81"/>
        <v>3.0005293333333332</v>
      </c>
      <c r="AJ329" s="67">
        <f t="shared" si="82"/>
        <v>5.7381353333333331</v>
      </c>
      <c r="AK329" s="67">
        <f t="shared" si="83"/>
        <v>0.8371386666666667</v>
      </c>
      <c r="AL329" s="67">
        <f t="shared" si="84"/>
        <v>0</v>
      </c>
      <c r="AM329" s="59">
        <f>VLOOKUP(AG329,'SCORE TALLER'!$AC$2:$AD$10,2,TRUE)*AM$2</f>
        <v>0</v>
      </c>
      <c r="AN329" s="59">
        <f>VLOOKUP(AD329,'SCORE TALLER'!$W$2:$X$10,2,TRUE)*AN$2</f>
        <v>0.32</v>
      </c>
      <c r="AO329" s="59">
        <f>VLOOKUP(AB329,'SCORE TALLER'!$S$2:$T$10,2,FALSE)*AO$2</f>
        <v>0.05</v>
      </c>
      <c r="AP329" s="59">
        <f>VLOOKUP(AH329,'SCORE TALLER'!$AE$2:$AF$10,2,TRUE)*AP$2</f>
        <v>0.24</v>
      </c>
      <c r="AQ329" s="59">
        <f>VLOOKUP(AI329,'SCORE TALLER'!$AG$2:$AH$10,2,TRUE)*AQ$2</f>
        <v>0.16</v>
      </c>
      <c r="AR329" s="59">
        <f>VLOOKUP(AC329,'SCORE TALLER'!$U$2:$V$10,2,FALSE)*AR$2</f>
        <v>0.05</v>
      </c>
      <c r="AS329" s="59">
        <f>VLOOKUP(AE329,'SCORE TALLER'!$Y$2:$Z$10,2,FALSE)*AS$2</f>
        <v>0.01</v>
      </c>
      <c r="AT329" s="59">
        <f>VLOOKUP(Z329,'SCORE TALLER'!$O$2:$P$10,2,TRUE)*AT$2</f>
        <v>0.01</v>
      </c>
      <c r="AU329" s="59">
        <f>VLOOKUP(S329,'SCORE TALLER'!$A$2:$B$10,2,FALSE)*AU$2</f>
        <v>0.15000000000000002</v>
      </c>
      <c r="AV329" s="59">
        <f>VLOOKUP(AJ329,'SCORE TALLER'!$AI$2:$AJ$10,2,TRUE)*AV$2</f>
        <v>0</v>
      </c>
      <c r="AW329" s="59">
        <f>VLOOKUP(AK329,'SCORE TALLER'!$AK$2:$AL$10,2,TRUE)*AW$2</f>
        <v>0.25</v>
      </c>
      <c r="AX329" s="59">
        <f>VLOOKUP(T329,'SCORE TALLER'!$C$2:$D$10,2,FALSE)*AX$2</f>
        <v>0</v>
      </c>
      <c r="AY329" s="59">
        <f>VLOOKUP(W329,'SCORE TALLER'!$I$2:$J$10,2,TRUE)*AY$2</f>
        <v>0</v>
      </c>
      <c r="AZ329" s="59">
        <f>VLOOKUP(X329,'SCORE TALLER'!$K$2:$L$10,2,TRUE)*AZ$2</f>
        <v>0</v>
      </c>
      <c r="BA329" s="59">
        <f>VLOOKUP(U329,'SCORE TALLER'!$E$2:$F$10,2,FALSE)*BA$2</f>
        <v>0</v>
      </c>
      <c r="BB329" s="59">
        <f>VLOOKUP(Y329,'SCORE TALLER'!$M$2:$N$10,2,TRUE)*BB$2</f>
        <v>0.02</v>
      </c>
      <c r="BC329" s="59">
        <f>VLOOKUP(AA329,'SCORE TALLER'!$Q$2:$R$10,2,FALSE)*BC$2</f>
        <v>0</v>
      </c>
      <c r="BD329" s="59">
        <f>VLOOKUP(V329,'SCORE TALLER'!$G$2:$H$10,2,FALSE)*BD$2</f>
        <v>0</v>
      </c>
      <c r="BE329" s="59">
        <f>VLOOKUP(AF329,'SCORE TALLER'!$AA$2:$AB$10,2,FALSE)*BE$2</f>
        <v>0</v>
      </c>
      <c r="BF329" s="59">
        <f>VLOOKUP(AL329,'SCORE TALLER'!$AM$2:$AN$10,2,TRUE)*BF$2</f>
        <v>0</v>
      </c>
      <c r="BG329" s="67">
        <f t="shared" si="85"/>
        <v>1.2600000000000002</v>
      </c>
      <c r="BH329" s="67" t="str">
        <f>VLOOKUP(BG329,'SCORE TALLER'!$AP$2:$AQ$7,2,TRUE)</f>
        <v>2. Normal</v>
      </c>
      <c r="BI329" s="67" t="str">
        <f t="shared" si="87"/>
        <v>LBZ</v>
      </c>
      <c r="BJ329" s="67" t="str">
        <f t="shared" si="87"/>
        <v>A</v>
      </c>
      <c r="BK329" s="67" t="str">
        <f t="shared" si="88"/>
        <v>A</v>
      </c>
      <c r="BL329" s="86">
        <f t="shared" si="86"/>
        <v>1255708</v>
      </c>
      <c r="BM329" s="86">
        <f t="shared" si="89"/>
        <v>0</v>
      </c>
    </row>
    <row r="330" spans="1:65" x14ac:dyDescent="0.3">
      <c r="A330" s="57">
        <v>4262668</v>
      </c>
      <c r="B330" s="12" t="s">
        <v>468</v>
      </c>
      <c r="C330" s="58" t="s">
        <v>107</v>
      </c>
      <c r="D330" s="58" t="s">
        <v>30</v>
      </c>
      <c r="E330" s="58">
        <v>908117</v>
      </c>
      <c r="F330" s="58">
        <v>8977117</v>
      </c>
      <c r="G330" s="58">
        <f t="shared" si="77"/>
        <v>5466732</v>
      </c>
      <c r="H330" s="58">
        <f t="shared" si="78"/>
        <v>706732</v>
      </c>
      <c r="I330" s="58" t="e">
        <v>#N/A</v>
      </c>
      <c r="J330" s="58">
        <v>266011</v>
      </c>
      <c r="K330" s="58">
        <v>0</v>
      </c>
      <c r="L330" s="58">
        <v>4760000</v>
      </c>
      <c r="M330" s="58">
        <v>3510385</v>
      </c>
      <c r="N330" s="58">
        <f>VLOOKUP(AD330,'tabla ingresos'!$A$3:$D$15,4,FALSE)</f>
        <v>1000000</v>
      </c>
      <c r="O330" s="58">
        <v>0</v>
      </c>
      <c r="P330" s="58">
        <v>0</v>
      </c>
      <c r="Q330" s="58">
        <v>0</v>
      </c>
      <c r="R330" s="12">
        <v>76001</v>
      </c>
      <c r="S330" s="12" t="s">
        <v>87</v>
      </c>
      <c r="T330" s="12" t="s">
        <v>89</v>
      </c>
      <c r="U330" s="12" t="s">
        <v>10</v>
      </c>
      <c r="V330" s="12">
        <v>4</v>
      </c>
      <c r="W330" s="12">
        <v>0</v>
      </c>
      <c r="X330" s="12">
        <v>0</v>
      </c>
      <c r="Y330" s="59">
        <v>6</v>
      </c>
      <c r="Z330" s="59">
        <v>40.736986301369861</v>
      </c>
      <c r="AA330" s="12">
        <v>1</v>
      </c>
      <c r="AB330" s="12">
        <v>0</v>
      </c>
      <c r="AC330" s="12">
        <v>1</v>
      </c>
      <c r="AD330" s="12">
        <v>2</v>
      </c>
      <c r="AE330" s="12">
        <v>1</v>
      </c>
      <c r="AF330" s="58" t="s">
        <v>91</v>
      </c>
      <c r="AG330" s="66">
        <f t="shared" si="79"/>
        <v>0.17734066666666667</v>
      </c>
      <c r="AH330" s="67">
        <f t="shared" si="80"/>
        <v>5.9847446666666668</v>
      </c>
      <c r="AI330" s="67">
        <f t="shared" si="81"/>
        <v>2.945668</v>
      </c>
      <c r="AJ330" s="67">
        <f t="shared" si="82"/>
        <v>3.6444879999999999</v>
      </c>
      <c r="AK330" s="67">
        <f t="shared" si="83"/>
        <v>0.47115466666666667</v>
      </c>
      <c r="AL330" s="67">
        <f t="shared" si="84"/>
        <v>0</v>
      </c>
      <c r="AM330" s="59">
        <f>VLOOKUP(AG330,'SCORE TALLER'!$AC$2:$AD$10,2,TRUE)*AM$2</f>
        <v>0</v>
      </c>
      <c r="AN330" s="59">
        <f>VLOOKUP(AD330,'SCORE TALLER'!$W$2:$X$10,2,TRUE)*AN$2</f>
        <v>0.32</v>
      </c>
      <c r="AO330" s="59">
        <f>VLOOKUP(AB330,'SCORE TALLER'!$S$2:$T$10,2,FALSE)*AO$2</f>
        <v>0.05</v>
      </c>
      <c r="AP330" s="59">
        <f>VLOOKUP(AH330,'SCORE TALLER'!$AE$2:$AF$10,2,TRUE)*AP$2</f>
        <v>0.08</v>
      </c>
      <c r="AQ330" s="59">
        <f>VLOOKUP(AI330,'SCORE TALLER'!$AG$2:$AH$10,2,TRUE)*AQ$2</f>
        <v>0.24</v>
      </c>
      <c r="AR330" s="59">
        <f>VLOOKUP(AC330,'SCORE TALLER'!$U$2:$V$10,2,FALSE)*AR$2</f>
        <v>0.05</v>
      </c>
      <c r="AS330" s="59">
        <f>VLOOKUP(AE330,'SCORE TALLER'!$Y$2:$Z$10,2,FALSE)*AS$2</f>
        <v>0.03</v>
      </c>
      <c r="AT330" s="59">
        <f>VLOOKUP(Z330,'SCORE TALLER'!$O$2:$P$10,2,TRUE)*AT$2</f>
        <v>0.03</v>
      </c>
      <c r="AU330" s="59">
        <f>VLOOKUP(S330,'SCORE TALLER'!$A$2:$B$10,2,FALSE)*AU$2</f>
        <v>0.15000000000000002</v>
      </c>
      <c r="AV330" s="59">
        <f>VLOOKUP(AJ330,'SCORE TALLER'!$AI$2:$AJ$10,2,TRUE)*AV$2</f>
        <v>0.1</v>
      </c>
      <c r="AW330" s="59">
        <f>VLOOKUP(AK330,'SCORE TALLER'!$AK$2:$AL$10,2,TRUE)*AW$2</f>
        <v>0.25</v>
      </c>
      <c r="AX330" s="59">
        <f>VLOOKUP(T330,'SCORE TALLER'!$C$2:$D$10,2,FALSE)*AX$2</f>
        <v>0</v>
      </c>
      <c r="AY330" s="59">
        <f>VLOOKUP(W330,'SCORE TALLER'!$I$2:$J$10,2,TRUE)*AY$2</f>
        <v>0</v>
      </c>
      <c r="AZ330" s="59">
        <f>VLOOKUP(X330,'SCORE TALLER'!$K$2:$L$10,2,TRUE)*AZ$2</f>
        <v>0</v>
      </c>
      <c r="BA330" s="59">
        <f>VLOOKUP(U330,'SCORE TALLER'!$E$2:$F$10,2,FALSE)*BA$2</f>
        <v>0</v>
      </c>
      <c r="BB330" s="59">
        <f>VLOOKUP(Y330,'SCORE TALLER'!$M$2:$N$10,2,TRUE)*BB$2</f>
        <v>0.02</v>
      </c>
      <c r="BC330" s="59">
        <f>VLOOKUP(AA330,'SCORE TALLER'!$Q$2:$R$10,2,FALSE)*BC$2</f>
        <v>0.05</v>
      </c>
      <c r="BD330" s="59">
        <f>VLOOKUP(V330,'SCORE TALLER'!$G$2:$H$10,2,FALSE)*BD$2</f>
        <v>0</v>
      </c>
      <c r="BE330" s="59">
        <f>VLOOKUP(AF330,'SCORE TALLER'!$AA$2:$AB$10,2,FALSE)*BE$2</f>
        <v>0.30000000000000004</v>
      </c>
      <c r="BF330" s="59">
        <f>VLOOKUP(AL330,'SCORE TALLER'!$AM$2:$AN$10,2,TRUE)*BF$2</f>
        <v>0</v>
      </c>
      <c r="BG330" s="67">
        <f t="shared" si="85"/>
        <v>1.6700000000000002</v>
      </c>
      <c r="BH330" s="67" t="str">
        <f>VLOOKUP(BG330,'SCORE TALLER'!$AP$2:$AQ$7,2,TRUE)</f>
        <v>2. Normal</v>
      </c>
      <c r="BI330" s="67" t="str">
        <f t="shared" si="87"/>
        <v>LBZ</v>
      </c>
      <c r="BJ330" s="67" t="str">
        <f t="shared" si="87"/>
        <v>A</v>
      </c>
      <c r="BK330" s="67" t="str">
        <f t="shared" si="88"/>
        <v>SIN</v>
      </c>
      <c r="BL330" s="86">
        <f t="shared" si="86"/>
        <v>706732</v>
      </c>
      <c r="BM330" s="86">
        <f t="shared" si="89"/>
        <v>0</v>
      </c>
    </row>
    <row r="331" spans="1:65" x14ac:dyDescent="0.3">
      <c r="A331" s="57">
        <v>44206484</v>
      </c>
      <c r="B331" s="12" t="s">
        <v>469</v>
      </c>
      <c r="C331" s="58" t="s">
        <v>105</v>
      </c>
      <c r="D331" s="58" t="s">
        <v>30</v>
      </c>
      <c r="E331" s="58">
        <v>485659</v>
      </c>
      <c r="F331" s="58">
        <v>12393704</v>
      </c>
      <c r="G331" s="58">
        <f t="shared" si="77"/>
        <v>8471187</v>
      </c>
      <c r="H331" s="58">
        <f t="shared" si="78"/>
        <v>3476936</v>
      </c>
      <c r="I331" s="58">
        <v>12393000</v>
      </c>
      <c r="J331" s="58">
        <v>387680</v>
      </c>
      <c r="K331" s="58">
        <v>0</v>
      </c>
      <c r="L331" s="58">
        <v>4994251</v>
      </c>
      <c r="M331" s="58">
        <v>3922517</v>
      </c>
      <c r="N331" s="58">
        <f>VLOOKUP(AD331,'tabla ingresos'!$A$3:$D$15,4,FALSE)</f>
        <v>1000000</v>
      </c>
      <c r="O331" s="58">
        <v>3581.3560772691853</v>
      </c>
      <c r="P331" s="58">
        <v>161000</v>
      </c>
      <c r="Q331" s="58">
        <v>0</v>
      </c>
      <c r="R331" s="12">
        <v>5088</v>
      </c>
      <c r="S331" s="12" t="s">
        <v>87</v>
      </c>
      <c r="T331" s="12" t="s">
        <v>89</v>
      </c>
      <c r="U331" s="12" t="s">
        <v>10</v>
      </c>
      <c r="V331" s="12">
        <v>4</v>
      </c>
      <c r="W331" s="12">
        <v>0</v>
      </c>
      <c r="X331" s="12">
        <v>0</v>
      </c>
      <c r="Y331" s="59">
        <v>7.6356164383561644</v>
      </c>
      <c r="Z331" s="59">
        <v>41.4</v>
      </c>
      <c r="AA331" s="12">
        <v>1</v>
      </c>
      <c r="AB331" s="12">
        <v>2</v>
      </c>
      <c r="AC331" s="12">
        <v>2</v>
      </c>
      <c r="AD331" s="12">
        <v>2</v>
      </c>
      <c r="AE331" s="12">
        <v>1</v>
      </c>
      <c r="AF331" s="58" t="s">
        <v>10</v>
      </c>
      <c r="AG331" s="66">
        <f t="shared" si="79"/>
        <v>0.26084090405151278</v>
      </c>
      <c r="AH331" s="67">
        <f t="shared" si="80"/>
        <v>8.3698026666666667</v>
      </c>
      <c r="AI331" s="67">
        <f t="shared" si="81"/>
        <v>2.9387840000000001</v>
      </c>
      <c r="AJ331" s="67">
        <f t="shared" si="82"/>
        <v>5.6474580000000003</v>
      </c>
      <c r="AK331" s="67">
        <f t="shared" si="83"/>
        <v>2.3179573333333332</v>
      </c>
      <c r="AL331" s="67">
        <f t="shared" si="84"/>
        <v>0</v>
      </c>
      <c r="AM331" s="59">
        <f>VLOOKUP(AG331,'SCORE TALLER'!$AC$2:$AD$10,2,TRUE)*AM$2</f>
        <v>0</v>
      </c>
      <c r="AN331" s="59">
        <f>VLOOKUP(AD331,'SCORE TALLER'!$W$2:$X$10,2,TRUE)*AN$2</f>
        <v>0.32</v>
      </c>
      <c r="AO331" s="59">
        <f>VLOOKUP(AB331,'SCORE TALLER'!$S$2:$T$10,2,FALSE)*AO$2</f>
        <v>0.04</v>
      </c>
      <c r="AP331" s="59">
        <f>VLOOKUP(AH331,'SCORE TALLER'!$AE$2:$AF$10,2,TRUE)*AP$2</f>
        <v>0.08</v>
      </c>
      <c r="AQ331" s="59">
        <f>VLOOKUP(AI331,'SCORE TALLER'!$AG$2:$AH$10,2,TRUE)*AQ$2</f>
        <v>0.24</v>
      </c>
      <c r="AR331" s="59">
        <f>VLOOKUP(AC331,'SCORE TALLER'!$U$2:$V$10,2,FALSE)*AR$2</f>
        <v>0.04</v>
      </c>
      <c r="AS331" s="59">
        <f>VLOOKUP(AE331,'SCORE TALLER'!$Y$2:$Z$10,2,FALSE)*AS$2</f>
        <v>0.03</v>
      </c>
      <c r="AT331" s="59">
        <f>VLOOKUP(Z331,'SCORE TALLER'!$O$2:$P$10,2,TRUE)*AT$2</f>
        <v>0.03</v>
      </c>
      <c r="AU331" s="59">
        <f>VLOOKUP(S331,'SCORE TALLER'!$A$2:$B$10,2,FALSE)*AU$2</f>
        <v>0.15000000000000002</v>
      </c>
      <c r="AV331" s="59">
        <f>VLOOKUP(AJ331,'SCORE TALLER'!$AI$2:$AJ$10,2,TRUE)*AV$2</f>
        <v>0</v>
      </c>
      <c r="AW331" s="59">
        <f>VLOOKUP(AK331,'SCORE TALLER'!$AK$2:$AL$10,2,TRUE)*AW$2</f>
        <v>0.15000000000000002</v>
      </c>
      <c r="AX331" s="59">
        <f>VLOOKUP(T331,'SCORE TALLER'!$C$2:$D$10,2,FALSE)*AX$2</f>
        <v>0</v>
      </c>
      <c r="AY331" s="59">
        <f>VLOOKUP(W331,'SCORE TALLER'!$I$2:$J$10,2,TRUE)*AY$2</f>
        <v>0</v>
      </c>
      <c r="AZ331" s="59">
        <f>VLOOKUP(X331,'SCORE TALLER'!$K$2:$L$10,2,TRUE)*AZ$2</f>
        <v>0</v>
      </c>
      <c r="BA331" s="59">
        <f>VLOOKUP(U331,'SCORE TALLER'!$E$2:$F$10,2,FALSE)*BA$2</f>
        <v>0</v>
      </c>
      <c r="BB331" s="59">
        <f>VLOOKUP(Y331,'SCORE TALLER'!$M$2:$N$10,2,TRUE)*BB$2</f>
        <v>0.02</v>
      </c>
      <c r="BC331" s="59">
        <f>VLOOKUP(AA331,'SCORE TALLER'!$Q$2:$R$10,2,FALSE)*BC$2</f>
        <v>0.05</v>
      </c>
      <c r="BD331" s="59">
        <f>VLOOKUP(V331,'SCORE TALLER'!$G$2:$H$10,2,FALSE)*BD$2</f>
        <v>0</v>
      </c>
      <c r="BE331" s="59">
        <f>VLOOKUP(AF331,'SCORE TALLER'!$AA$2:$AB$10,2,FALSE)*BE$2</f>
        <v>0</v>
      </c>
      <c r="BF331" s="59">
        <f>VLOOKUP(AL331,'SCORE TALLER'!$AM$2:$AN$10,2,TRUE)*BF$2</f>
        <v>0</v>
      </c>
      <c r="BG331" s="67">
        <f t="shared" si="85"/>
        <v>1.1500000000000001</v>
      </c>
      <c r="BH331" s="67" t="str">
        <f>VLOOKUP(BG331,'SCORE TALLER'!$AP$2:$AQ$7,2,TRUE)</f>
        <v>2. Normal</v>
      </c>
      <c r="BI331" s="67" t="str">
        <f t="shared" si="87"/>
        <v>LBZ</v>
      </c>
      <c r="BJ331" s="67" t="str">
        <f t="shared" si="87"/>
        <v>A</v>
      </c>
      <c r="BK331" s="67" t="str">
        <f t="shared" si="88"/>
        <v>A</v>
      </c>
      <c r="BL331" s="86">
        <f t="shared" si="86"/>
        <v>3476936</v>
      </c>
      <c r="BM331" s="86">
        <f t="shared" si="89"/>
        <v>0</v>
      </c>
    </row>
    <row r="332" spans="1:65" x14ac:dyDescent="0.3">
      <c r="A332" s="57">
        <v>26806260</v>
      </c>
      <c r="B332" s="12" t="s">
        <v>470</v>
      </c>
      <c r="C332" s="58" t="s">
        <v>107</v>
      </c>
      <c r="D332" s="58" t="s">
        <v>30</v>
      </c>
      <c r="E332" s="58">
        <v>1285115</v>
      </c>
      <c r="F332" s="58">
        <v>8346992</v>
      </c>
      <c r="G332" s="58">
        <f t="shared" si="77"/>
        <v>5330475</v>
      </c>
      <c r="H332" s="58">
        <f t="shared" si="78"/>
        <v>1435588</v>
      </c>
      <c r="I332" s="58" t="e">
        <v>#N/A</v>
      </c>
      <c r="J332" s="58">
        <v>240523</v>
      </c>
      <c r="K332" s="58">
        <v>0</v>
      </c>
      <c r="L332" s="58">
        <v>3894887</v>
      </c>
      <c r="M332" s="58">
        <v>3016517</v>
      </c>
      <c r="N332" s="58">
        <f>VLOOKUP(AD332,'tabla ingresos'!$A$3:$D$15,4,FALSE)</f>
        <v>1000000</v>
      </c>
      <c r="O332" s="58">
        <v>0</v>
      </c>
      <c r="P332" s="58">
        <v>0</v>
      </c>
      <c r="Q332" s="58">
        <v>0</v>
      </c>
      <c r="R332" s="12">
        <v>76275</v>
      </c>
      <c r="S332" s="12" t="s">
        <v>87</v>
      </c>
      <c r="T332" s="12" t="s">
        <v>89</v>
      </c>
      <c r="U332" s="12" t="s">
        <v>10</v>
      </c>
      <c r="V332" s="12">
        <v>4</v>
      </c>
      <c r="W332" s="12">
        <v>0</v>
      </c>
      <c r="X332" s="12">
        <v>0</v>
      </c>
      <c r="Y332" s="59">
        <v>5.2493150684931509</v>
      </c>
      <c r="Z332" s="59">
        <v>39.090410958904108</v>
      </c>
      <c r="AA332" s="12">
        <v>1</v>
      </c>
      <c r="AB332" s="12">
        <v>0</v>
      </c>
      <c r="AC332" s="12">
        <v>1</v>
      </c>
      <c r="AD332" s="12">
        <v>2</v>
      </c>
      <c r="AE332" s="12">
        <v>1</v>
      </c>
      <c r="AF332" s="58" t="s">
        <v>91</v>
      </c>
      <c r="AG332" s="66">
        <f t="shared" si="79"/>
        <v>0.16034866666666667</v>
      </c>
      <c r="AH332" s="67">
        <f t="shared" si="80"/>
        <v>5.5646613333333335</v>
      </c>
      <c r="AI332" s="67">
        <f t="shared" si="81"/>
        <v>2.8677546666666665</v>
      </c>
      <c r="AJ332" s="67">
        <f t="shared" si="82"/>
        <v>3.5536500000000002</v>
      </c>
      <c r="AK332" s="67">
        <f t="shared" si="83"/>
        <v>0.95705866666666661</v>
      </c>
      <c r="AL332" s="67">
        <f t="shared" si="84"/>
        <v>0</v>
      </c>
      <c r="AM332" s="59">
        <f>VLOOKUP(AG332,'SCORE TALLER'!$AC$2:$AD$10,2,TRUE)*AM$2</f>
        <v>0</v>
      </c>
      <c r="AN332" s="59">
        <f>VLOOKUP(AD332,'SCORE TALLER'!$W$2:$X$10,2,TRUE)*AN$2</f>
        <v>0.32</v>
      </c>
      <c r="AO332" s="59">
        <f>VLOOKUP(AB332,'SCORE TALLER'!$S$2:$T$10,2,FALSE)*AO$2</f>
        <v>0.05</v>
      </c>
      <c r="AP332" s="59">
        <f>VLOOKUP(AH332,'SCORE TALLER'!$AE$2:$AF$10,2,TRUE)*AP$2</f>
        <v>0.08</v>
      </c>
      <c r="AQ332" s="59">
        <f>VLOOKUP(AI332,'SCORE TALLER'!$AG$2:$AH$10,2,TRUE)*AQ$2</f>
        <v>0.24</v>
      </c>
      <c r="AR332" s="59">
        <f>VLOOKUP(AC332,'SCORE TALLER'!$U$2:$V$10,2,FALSE)*AR$2</f>
        <v>0.05</v>
      </c>
      <c r="AS332" s="59">
        <f>VLOOKUP(AE332,'SCORE TALLER'!$Y$2:$Z$10,2,FALSE)*AS$2</f>
        <v>0.03</v>
      </c>
      <c r="AT332" s="59">
        <f>VLOOKUP(Z332,'SCORE TALLER'!$O$2:$P$10,2,TRUE)*AT$2</f>
        <v>0.03</v>
      </c>
      <c r="AU332" s="59">
        <f>VLOOKUP(S332,'SCORE TALLER'!$A$2:$B$10,2,FALSE)*AU$2</f>
        <v>0.15000000000000002</v>
      </c>
      <c r="AV332" s="59">
        <f>VLOOKUP(AJ332,'SCORE TALLER'!$AI$2:$AJ$10,2,TRUE)*AV$2</f>
        <v>0.1</v>
      </c>
      <c r="AW332" s="59">
        <f>VLOOKUP(AK332,'SCORE TALLER'!$AK$2:$AL$10,2,TRUE)*AW$2</f>
        <v>0.25</v>
      </c>
      <c r="AX332" s="59">
        <f>VLOOKUP(T332,'SCORE TALLER'!$C$2:$D$10,2,FALSE)*AX$2</f>
        <v>0</v>
      </c>
      <c r="AY332" s="59">
        <f>VLOOKUP(W332,'SCORE TALLER'!$I$2:$J$10,2,TRUE)*AY$2</f>
        <v>0</v>
      </c>
      <c r="AZ332" s="59">
        <f>VLOOKUP(X332,'SCORE TALLER'!$K$2:$L$10,2,TRUE)*AZ$2</f>
        <v>0</v>
      </c>
      <c r="BA332" s="59">
        <f>VLOOKUP(U332,'SCORE TALLER'!$E$2:$F$10,2,FALSE)*BA$2</f>
        <v>0</v>
      </c>
      <c r="BB332" s="59">
        <f>VLOOKUP(Y332,'SCORE TALLER'!$M$2:$N$10,2,TRUE)*BB$2</f>
        <v>0.03</v>
      </c>
      <c r="BC332" s="59">
        <f>VLOOKUP(AA332,'SCORE TALLER'!$Q$2:$R$10,2,FALSE)*BC$2</f>
        <v>0.05</v>
      </c>
      <c r="BD332" s="59">
        <f>VLOOKUP(V332,'SCORE TALLER'!$G$2:$H$10,2,FALSE)*BD$2</f>
        <v>0</v>
      </c>
      <c r="BE332" s="59">
        <f>VLOOKUP(AF332,'SCORE TALLER'!$AA$2:$AB$10,2,FALSE)*BE$2</f>
        <v>0.30000000000000004</v>
      </c>
      <c r="BF332" s="59">
        <f>VLOOKUP(AL332,'SCORE TALLER'!$AM$2:$AN$10,2,TRUE)*BF$2</f>
        <v>0</v>
      </c>
      <c r="BG332" s="67">
        <f t="shared" si="85"/>
        <v>1.6800000000000002</v>
      </c>
      <c r="BH332" s="67" t="str">
        <f>VLOOKUP(BG332,'SCORE TALLER'!$AP$2:$AQ$7,2,TRUE)</f>
        <v>2. Normal</v>
      </c>
      <c r="BI332" s="67" t="str">
        <f t="shared" si="87"/>
        <v>LBZ</v>
      </c>
      <c r="BJ332" s="67" t="str">
        <f t="shared" si="87"/>
        <v>A</v>
      </c>
      <c r="BK332" s="67" t="str">
        <f t="shared" si="88"/>
        <v>SIN</v>
      </c>
      <c r="BL332" s="86">
        <f t="shared" si="86"/>
        <v>1435588</v>
      </c>
      <c r="BM332" s="86">
        <f t="shared" si="89"/>
        <v>0</v>
      </c>
    </row>
    <row r="333" spans="1:65" x14ac:dyDescent="0.3">
      <c r="A333" s="57">
        <v>66864206</v>
      </c>
      <c r="B333" s="12" t="s">
        <v>471</v>
      </c>
      <c r="C333" s="58" t="s">
        <v>105</v>
      </c>
      <c r="D333" s="58" t="s">
        <v>115</v>
      </c>
      <c r="E333" s="58">
        <v>124089</v>
      </c>
      <c r="F333" s="58">
        <v>6246408</v>
      </c>
      <c r="G333" s="58">
        <f t="shared" si="77"/>
        <v>2090305</v>
      </c>
      <c r="H333" s="58">
        <f t="shared" si="78"/>
        <v>0</v>
      </c>
      <c r="I333" s="58">
        <v>6246000</v>
      </c>
      <c r="J333" s="58">
        <v>185094</v>
      </c>
      <c r="K333" s="58">
        <v>0</v>
      </c>
      <c r="L333" s="58">
        <v>3208730</v>
      </c>
      <c r="M333" s="58">
        <v>4156103</v>
      </c>
      <c r="N333" s="58">
        <f>VLOOKUP(AD333,'tabla ingresos'!$A$3:$D$15,4,FALSE)</f>
        <v>1000000</v>
      </c>
      <c r="O333" s="58">
        <v>88074.228720039289</v>
      </c>
      <c r="P333" s="58">
        <v>3618000</v>
      </c>
      <c r="Q333" s="58">
        <v>0</v>
      </c>
      <c r="R333" s="12">
        <v>76130</v>
      </c>
      <c r="S333" s="12" t="s">
        <v>87</v>
      </c>
      <c r="T333" s="12" t="s">
        <v>89</v>
      </c>
      <c r="U333" s="12" t="s">
        <v>10</v>
      </c>
      <c r="V333" s="12">
        <v>4</v>
      </c>
      <c r="W333" s="12">
        <v>0</v>
      </c>
      <c r="X333" s="12">
        <v>0</v>
      </c>
      <c r="Y333" s="59">
        <v>10.378082191780821</v>
      </c>
      <c r="Z333" s="59">
        <v>50.819178082191783</v>
      </c>
      <c r="AA333" s="12">
        <v>2</v>
      </c>
      <c r="AB333" s="12">
        <v>2</v>
      </c>
      <c r="AC333" s="12">
        <v>1</v>
      </c>
      <c r="AD333" s="12">
        <v>2</v>
      </c>
      <c r="AE333" s="12">
        <v>3</v>
      </c>
      <c r="AF333" s="58" t="s">
        <v>10</v>
      </c>
      <c r="AG333" s="66">
        <f t="shared" si="79"/>
        <v>0.18211215248002621</v>
      </c>
      <c r="AH333" s="67">
        <f t="shared" si="80"/>
        <v>6.5762720000000003</v>
      </c>
      <c r="AI333" s="67">
        <f t="shared" si="81"/>
        <v>2.8534613333333332</v>
      </c>
      <c r="AJ333" s="67">
        <f t="shared" si="82"/>
        <v>1.3935366666666666</v>
      </c>
      <c r="AK333" s="67">
        <f t="shared" si="83"/>
        <v>0</v>
      </c>
      <c r="AL333" s="67">
        <f t="shared" si="84"/>
        <v>0</v>
      </c>
      <c r="AM333" s="59">
        <f>VLOOKUP(AG333,'SCORE TALLER'!$AC$2:$AD$10,2,TRUE)*AM$2</f>
        <v>0</v>
      </c>
      <c r="AN333" s="59">
        <f>VLOOKUP(AD333,'SCORE TALLER'!$W$2:$X$10,2,TRUE)*AN$2</f>
        <v>0.32</v>
      </c>
      <c r="AO333" s="59">
        <f>VLOOKUP(AB333,'SCORE TALLER'!$S$2:$T$10,2,FALSE)*AO$2</f>
        <v>0.04</v>
      </c>
      <c r="AP333" s="59">
        <f>VLOOKUP(AH333,'SCORE TALLER'!$AE$2:$AF$10,2,TRUE)*AP$2</f>
        <v>0.08</v>
      </c>
      <c r="AQ333" s="59">
        <f>VLOOKUP(AI333,'SCORE TALLER'!$AG$2:$AH$10,2,TRUE)*AQ$2</f>
        <v>0.24</v>
      </c>
      <c r="AR333" s="59">
        <f>VLOOKUP(AC333,'SCORE TALLER'!$U$2:$V$10,2,FALSE)*AR$2</f>
        <v>0.05</v>
      </c>
      <c r="AS333" s="59">
        <f>VLOOKUP(AE333,'SCORE TALLER'!$Y$2:$Z$10,2,FALSE)*AS$2</f>
        <v>0.02</v>
      </c>
      <c r="AT333" s="59">
        <f>VLOOKUP(Z333,'SCORE TALLER'!$O$2:$P$10,2,TRUE)*AT$2</f>
        <v>0.02</v>
      </c>
      <c r="AU333" s="59">
        <f>VLOOKUP(S333,'SCORE TALLER'!$A$2:$B$10,2,FALSE)*AU$2</f>
        <v>0.15000000000000002</v>
      </c>
      <c r="AV333" s="59">
        <f>VLOOKUP(AJ333,'SCORE TALLER'!$AI$2:$AJ$10,2,TRUE)*AV$2</f>
        <v>0.2</v>
      </c>
      <c r="AW333" s="59">
        <f>VLOOKUP(AK333,'SCORE TALLER'!$AK$2:$AL$10,2,TRUE)*AW$2</f>
        <v>0.25</v>
      </c>
      <c r="AX333" s="59">
        <f>VLOOKUP(T333,'SCORE TALLER'!$C$2:$D$10,2,FALSE)*AX$2</f>
        <v>0</v>
      </c>
      <c r="AY333" s="59">
        <f>VLOOKUP(W333,'SCORE TALLER'!$I$2:$J$10,2,TRUE)*AY$2</f>
        <v>0</v>
      </c>
      <c r="AZ333" s="59">
        <f>VLOOKUP(X333,'SCORE TALLER'!$K$2:$L$10,2,TRUE)*AZ$2</f>
        <v>0</v>
      </c>
      <c r="BA333" s="59">
        <f>VLOOKUP(U333,'SCORE TALLER'!$E$2:$F$10,2,FALSE)*BA$2</f>
        <v>0</v>
      </c>
      <c r="BB333" s="59">
        <f>VLOOKUP(Y333,'SCORE TALLER'!$M$2:$N$10,2,TRUE)*BB$2</f>
        <v>0</v>
      </c>
      <c r="BC333" s="59">
        <f>VLOOKUP(AA333,'SCORE TALLER'!$Q$2:$R$10,2,FALSE)*BC$2</f>
        <v>0</v>
      </c>
      <c r="BD333" s="59">
        <f>VLOOKUP(V333,'SCORE TALLER'!$G$2:$H$10,2,FALSE)*BD$2</f>
        <v>0</v>
      </c>
      <c r="BE333" s="59">
        <f>VLOOKUP(AF333,'SCORE TALLER'!$AA$2:$AB$10,2,FALSE)*BE$2</f>
        <v>0</v>
      </c>
      <c r="BF333" s="59">
        <f>VLOOKUP(AL333,'SCORE TALLER'!$AM$2:$AN$10,2,TRUE)*BF$2</f>
        <v>0</v>
      </c>
      <c r="BG333" s="67">
        <f t="shared" si="85"/>
        <v>1.37</v>
      </c>
      <c r="BH333" s="67" t="str">
        <f>VLOOKUP(BG333,'SCORE TALLER'!$AP$2:$AQ$7,2,TRUE)</f>
        <v>2. Normal</v>
      </c>
      <c r="BI333" s="67" t="str">
        <f t="shared" si="87"/>
        <v>LBZ</v>
      </c>
      <c r="BJ333" s="67" t="str">
        <f t="shared" si="87"/>
        <v>A</v>
      </c>
      <c r="BK333" s="67" t="str">
        <f t="shared" si="88"/>
        <v>A</v>
      </c>
      <c r="BL333" s="86">
        <f t="shared" si="86"/>
        <v>0</v>
      </c>
      <c r="BM333" s="86">
        <f t="shared" si="89"/>
        <v>0</v>
      </c>
    </row>
    <row r="334" spans="1:65" x14ac:dyDescent="0.3">
      <c r="A334" s="57">
        <v>26688662</v>
      </c>
      <c r="B334" s="12" t="s">
        <v>472</v>
      </c>
      <c r="C334" s="58" t="s">
        <v>105</v>
      </c>
      <c r="D334" s="58" t="s">
        <v>30</v>
      </c>
      <c r="E334" s="58">
        <v>691773</v>
      </c>
      <c r="F334" s="58">
        <v>13433648</v>
      </c>
      <c r="G334" s="58">
        <f t="shared" si="77"/>
        <v>5581075</v>
      </c>
      <c r="H334" s="58">
        <f t="shared" si="78"/>
        <v>0</v>
      </c>
      <c r="I334" s="58">
        <v>13434000</v>
      </c>
      <c r="J334" s="58">
        <v>418383</v>
      </c>
      <c r="K334" s="58">
        <v>0</v>
      </c>
      <c r="L334" s="58">
        <v>13300000</v>
      </c>
      <c r="M334" s="58">
        <v>7852573</v>
      </c>
      <c r="N334" s="58">
        <f>VLOOKUP(AD334,'tabla ingresos'!$A$3:$D$15,4,FALSE)</f>
        <v>2000000</v>
      </c>
      <c r="O334" s="58">
        <v>108792.70025369427</v>
      </c>
      <c r="P334" s="58">
        <v>2773000</v>
      </c>
      <c r="Q334" s="58">
        <v>0</v>
      </c>
      <c r="R334" s="12">
        <v>76001</v>
      </c>
      <c r="S334" s="12" t="s">
        <v>87</v>
      </c>
      <c r="T334" s="12" t="s">
        <v>89</v>
      </c>
      <c r="U334" s="12" t="s">
        <v>10</v>
      </c>
      <c r="V334" s="12">
        <v>4</v>
      </c>
      <c r="W334" s="12">
        <v>0</v>
      </c>
      <c r="X334" s="12">
        <v>0</v>
      </c>
      <c r="Y334" s="59">
        <v>10.665753424657535</v>
      </c>
      <c r="Z334" s="59">
        <v>64.835616438356169</v>
      </c>
      <c r="AA334" s="12">
        <v>1</v>
      </c>
      <c r="AB334" s="12">
        <v>1</v>
      </c>
      <c r="AC334" s="12">
        <v>3</v>
      </c>
      <c r="AD334" s="12">
        <v>3</v>
      </c>
      <c r="AE334" s="12">
        <v>1</v>
      </c>
      <c r="AF334" s="58" t="s">
        <v>10</v>
      </c>
      <c r="AG334" s="66">
        <f t="shared" si="79"/>
        <v>0.17572523341789811</v>
      </c>
      <c r="AH334" s="67">
        <f t="shared" si="80"/>
        <v>5.4022160000000001</v>
      </c>
      <c r="AI334" s="67">
        <f t="shared" si="81"/>
        <v>2.8481153333333333</v>
      </c>
      <c r="AJ334" s="67">
        <f t="shared" si="82"/>
        <v>1.8603583333333333</v>
      </c>
      <c r="AK334" s="67">
        <f t="shared" si="83"/>
        <v>0</v>
      </c>
      <c r="AL334" s="67">
        <f t="shared" si="84"/>
        <v>0</v>
      </c>
      <c r="AM334" s="59">
        <f>VLOOKUP(AG334,'SCORE TALLER'!$AC$2:$AD$10,2,TRUE)*AM$2</f>
        <v>0</v>
      </c>
      <c r="AN334" s="59">
        <f>VLOOKUP(AD334,'SCORE TALLER'!$W$2:$X$10,2,TRUE)*AN$2</f>
        <v>0.32</v>
      </c>
      <c r="AO334" s="59">
        <f>VLOOKUP(AB334,'SCORE TALLER'!$S$2:$T$10,2,FALSE)*AO$2</f>
        <v>0.05</v>
      </c>
      <c r="AP334" s="59">
        <f>VLOOKUP(AH334,'SCORE TALLER'!$AE$2:$AF$10,2,TRUE)*AP$2</f>
        <v>0.08</v>
      </c>
      <c r="AQ334" s="59">
        <f>VLOOKUP(AI334,'SCORE TALLER'!$AG$2:$AH$10,2,TRUE)*AQ$2</f>
        <v>0.24</v>
      </c>
      <c r="AR334" s="59">
        <f>VLOOKUP(AC334,'SCORE TALLER'!$U$2:$V$10,2,FALSE)*AR$2</f>
        <v>0.03</v>
      </c>
      <c r="AS334" s="59">
        <f>VLOOKUP(AE334,'SCORE TALLER'!$Y$2:$Z$10,2,FALSE)*AS$2</f>
        <v>0.03</v>
      </c>
      <c r="AT334" s="59">
        <f>VLOOKUP(Z334,'SCORE TALLER'!$O$2:$P$10,2,TRUE)*AT$2</f>
        <v>0.01</v>
      </c>
      <c r="AU334" s="59">
        <f>VLOOKUP(S334,'SCORE TALLER'!$A$2:$B$10,2,FALSE)*AU$2</f>
        <v>0.15000000000000002</v>
      </c>
      <c r="AV334" s="59">
        <f>VLOOKUP(AJ334,'SCORE TALLER'!$AI$2:$AJ$10,2,TRUE)*AV$2</f>
        <v>0.2</v>
      </c>
      <c r="AW334" s="59">
        <f>VLOOKUP(AK334,'SCORE TALLER'!$AK$2:$AL$10,2,TRUE)*AW$2</f>
        <v>0.25</v>
      </c>
      <c r="AX334" s="59">
        <f>VLOOKUP(T334,'SCORE TALLER'!$C$2:$D$10,2,FALSE)*AX$2</f>
        <v>0</v>
      </c>
      <c r="AY334" s="59">
        <f>VLOOKUP(W334,'SCORE TALLER'!$I$2:$J$10,2,TRUE)*AY$2</f>
        <v>0</v>
      </c>
      <c r="AZ334" s="59">
        <f>VLOOKUP(X334,'SCORE TALLER'!$K$2:$L$10,2,TRUE)*AZ$2</f>
        <v>0</v>
      </c>
      <c r="BA334" s="59">
        <f>VLOOKUP(U334,'SCORE TALLER'!$E$2:$F$10,2,FALSE)*BA$2</f>
        <v>0</v>
      </c>
      <c r="BB334" s="59">
        <f>VLOOKUP(Y334,'SCORE TALLER'!$M$2:$N$10,2,TRUE)*BB$2</f>
        <v>0</v>
      </c>
      <c r="BC334" s="59">
        <f>VLOOKUP(AA334,'SCORE TALLER'!$Q$2:$R$10,2,FALSE)*BC$2</f>
        <v>0.05</v>
      </c>
      <c r="BD334" s="59">
        <f>VLOOKUP(V334,'SCORE TALLER'!$G$2:$H$10,2,FALSE)*BD$2</f>
        <v>0</v>
      </c>
      <c r="BE334" s="59">
        <f>VLOOKUP(AF334,'SCORE TALLER'!$AA$2:$AB$10,2,FALSE)*BE$2</f>
        <v>0</v>
      </c>
      <c r="BF334" s="59">
        <f>VLOOKUP(AL334,'SCORE TALLER'!$AM$2:$AN$10,2,TRUE)*BF$2</f>
        <v>0</v>
      </c>
      <c r="BG334" s="67">
        <f t="shared" si="85"/>
        <v>1.4100000000000001</v>
      </c>
      <c r="BH334" s="67" t="str">
        <f>VLOOKUP(BG334,'SCORE TALLER'!$AP$2:$AQ$7,2,TRUE)</f>
        <v>2. Normal</v>
      </c>
      <c r="BI334" s="67" t="str">
        <f t="shared" si="87"/>
        <v>LBZ</v>
      </c>
      <c r="BJ334" s="67" t="str">
        <f t="shared" si="87"/>
        <v>A</v>
      </c>
      <c r="BK334" s="67" t="str">
        <f t="shared" si="88"/>
        <v>A</v>
      </c>
      <c r="BL334" s="86">
        <f t="shared" si="86"/>
        <v>0</v>
      </c>
      <c r="BM334" s="86">
        <f t="shared" si="89"/>
        <v>0</v>
      </c>
    </row>
    <row r="335" spans="1:65" x14ac:dyDescent="0.3">
      <c r="A335" s="57">
        <v>26804624</v>
      </c>
      <c r="B335" s="12" t="s">
        <v>473</v>
      </c>
      <c r="C335" s="58" t="s">
        <v>105</v>
      </c>
      <c r="D335" s="58" t="s">
        <v>115</v>
      </c>
      <c r="E335" s="58">
        <v>3459</v>
      </c>
      <c r="F335" s="58">
        <v>7447624</v>
      </c>
      <c r="G335" s="58">
        <f t="shared" si="77"/>
        <v>3180115</v>
      </c>
      <c r="H335" s="58">
        <f t="shared" si="78"/>
        <v>0</v>
      </c>
      <c r="I335" s="58">
        <v>7448000</v>
      </c>
      <c r="J335" s="58">
        <v>314150</v>
      </c>
      <c r="K335" s="58">
        <v>0</v>
      </c>
      <c r="L335" s="58">
        <v>5695275.0999999996</v>
      </c>
      <c r="M335" s="58">
        <v>4267509</v>
      </c>
      <c r="N335" s="58">
        <f>VLOOKUP(AD335,'tabla ingresos'!$A$3:$D$15,4,FALSE)</f>
        <v>1000000</v>
      </c>
      <c r="O335" s="58">
        <v>10867.500169590088</v>
      </c>
      <c r="P335" s="58">
        <v>277000</v>
      </c>
      <c r="Q335" s="58">
        <v>0</v>
      </c>
      <c r="R335" s="12">
        <v>76130</v>
      </c>
      <c r="S335" s="12" t="s">
        <v>87</v>
      </c>
      <c r="T335" s="12" t="s">
        <v>89</v>
      </c>
      <c r="U335" s="12" t="s">
        <v>10</v>
      </c>
      <c r="V335" s="12">
        <v>4</v>
      </c>
      <c r="W335" s="12">
        <v>0</v>
      </c>
      <c r="X335" s="12">
        <v>0</v>
      </c>
      <c r="Y335" s="59">
        <v>7.9150684931506845</v>
      </c>
      <c r="Z335" s="59">
        <v>41.293150684931504</v>
      </c>
      <c r="AA335" s="12">
        <v>1</v>
      </c>
      <c r="AB335" s="12">
        <v>2</v>
      </c>
      <c r="AC335" s="12">
        <v>2</v>
      </c>
      <c r="AD335" s="12">
        <v>2</v>
      </c>
      <c r="AE335" s="12">
        <v>4</v>
      </c>
      <c r="AF335" s="58" t="s">
        <v>10</v>
      </c>
      <c r="AG335" s="66">
        <f t="shared" si="79"/>
        <v>0.21667833344639342</v>
      </c>
      <c r="AH335" s="67">
        <f t="shared" si="80"/>
        <v>5.1497493333333333</v>
      </c>
      <c r="AI335" s="67">
        <f t="shared" si="81"/>
        <v>2.8473120000000001</v>
      </c>
      <c r="AJ335" s="67">
        <f t="shared" si="82"/>
        <v>2.1200766666666668</v>
      </c>
      <c r="AK335" s="67">
        <f t="shared" si="83"/>
        <v>0</v>
      </c>
      <c r="AL335" s="67">
        <f t="shared" si="84"/>
        <v>0</v>
      </c>
      <c r="AM335" s="59">
        <f>VLOOKUP(AG335,'SCORE TALLER'!$AC$2:$AD$10,2,TRUE)*AM$2</f>
        <v>0</v>
      </c>
      <c r="AN335" s="59">
        <f>VLOOKUP(AD335,'SCORE TALLER'!$W$2:$X$10,2,TRUE)*AN$2</f>
        <v>0.32</v>
      </c>
      <c r="AO335" s="59">
        <f>VLOOKUP(AB335,'SCORE TALLER'!$S$2:$T$10,2,FALSE)*AO$2</f>
        <v>0.04</v>
      </c>
      <c r="AP335" s="59">
        <f>VLOOKUP(AH335,'SCORE TALLER'!$AE$2:$AF$10,2,TRUE)*AP$2</f>
        <v>0.08</v>
      </c>
      <c r="AQ335" s="59">
        <f>VLOOKUP(AI335,'SCORE TALLER'!$AG$2:$AH$10,2,TRUE)*AQ$2</f>
        <v>0.24</v>
      </c>
      <c r="AR335" s="59">
        <f>VLOOKUP(AC335,'SCORE TALLER'!$U$2:$V$10,2,FALSE)*AR$2</f>
        <v>0.04</v>
      </c>
      <c r="AS335" s="59">
        <f>VLOOKUP(AE335,'SCORE TALLER'!$Y$2:$Z$10,2,FALSE)*AS$2</f>
        <v>0.05</v>
      </c>
      <c r="AT335" s="59">
        <f>VLOOKUP(Z335,'SCORE TALLER'!$O$2:$P$10,2,TRUE)*AT$2</f>
        <v>0.03</v>
      </c>
      <c r="AU335" s="59">
        <f>VLOOKUP(S335,'SCORE TALLER'!$A$2:$B$10,2,FALSE)*AU$2</f>
        <v>0.15000000000000002</v>
      </c>
      <c r="AV335" s="59">
        <f>VLOOKUP(AJ335,'SCORE TALLER'!$AI$2:$AJ$10,2,TRUE)*AV$2</f>
        <v>0.15000000000000002</v>
      </c>
      <c r="AW335" s="59">
        <f>VLOOKUP(AK335,'SCORE TALLER'!$AK$2:$AL$10,2,TRUE)*AW$2</f>
        <v>0.25</v>
      </c>
      <c r="AX335" s="59">
        <f>VLOOKUP(T335,'SCORE TALLER'!$C$2:$D$10,2,FALSE)*AX$2</f>
        <v>0</v>
      </c>
      <c r="AY335" s="59">
        <f>VLOOKUP(W335,'SCORE TALLER'!$I$2:$J$10,2,TRUE)*AY$2</f>
        <v>0</v>
      </c>
      <c r="AZ335" s="59">
        <f>VLOOKUP(X335,'SCORE TALLER'!$K$2:$L$10,2,TRUE)*AZ$2</f>
        <v>0</v>
      </c>
      <c r="BA335" s="59">
        <f>VLOOKUP(U335,'SCORE TALLER'!$E$2:$F$10,2,FALSE)*BA$2</f>
        <v>0</v>
      </c>
      <c r="BB335" s="59">
        <f>VLOOKUP(Y335,'SCORE TALLER'!$M$2:$N$10,2,TRUE)*BB$2</f>
        <v>0.02</v>
      </c>
      <c r="BC335" s="59">
        <f>VLOOKUP(AA335,'SCORE TALLER'!$Q$2:$R$10,2,FALSE)*BC$2</f>
        <v>0.05</v>
      </c>
      <c r="BD335" s="59">
        <f>VLOOKUP(V335,'SCORE TALLER'!$G$2:$H$10,2,FALSE)*BD$2</f>
        <v>0</v>
      </c>
      <c r="BE335" s="59">
        <f>VLOOKUP(AF335,'SCORE TALLER'!$AA$2:$AB$10,2,FALSE)*BE$2</f>
        <v>0</v>
      </c>
      <c r="BF335" s="59">
        <f>VLOOKUP(AL335,'SCORE TALLER'!$AM$2:$AN$10,2,TRUE)*BF$2</f>
        <v>0</v>
      </c>
      <c r="BG335" s="67">
        <f t="shared" si="85"/>
        <v>1.4200000000000002</v>
      </c>
      <c r="BH335" s="67" t="str">
        <f>VLOOKUP(BG335,'SCORE TALLER'!$AP$2:$AQ$7,2,TRUE)</f>
        <v>2. Normal</v>
      </c>
      <c r="BI335" s="67" t="str">
        <f t="shared" si="87"/>
        <v>LBZ</v>
      </c>
      <c r="BJ335" s="67" t="str">
        <f t="shared" si="87"/>
        <v>A</v>
      </c>
      <c r="BK335" s="67" t="str">
        <f t="shared" si="88"/>
        <v>A</v>
      </c>
      <c r="BL335" s="86">
        <f t="shared" si="86"/>
        <v>0</v>
      </c>
      <c r="BM335" s="86">
        <f t="shared" si="89"/>
        <v>0</v>
      </c>
    </row>
    <row r="336" spans="1:65" x14ac:dyDescent="0.3">
      <c r="A336" s="57">
        <v>2224622882</v>
      </c>
      <c r="B336" s="12" t="s">
        <v>474</v>
      </c>
      <c r="C336" s="58" t="s">
        <v>105</v>
      </c>
      <c r="D336" s="58" t="s">
        <v>30</v>
      </c>
      <c r="E336" s="58">
        <v>697</v>
      </c>
      <c r="F336" s="58">
        <v>11599881</v>
      </c>
      <c r="G336" s="58">
        <f t="shared" si="77"/>
        <v>7331364</v>
      </c>
      <c r="H336" s="58">
        <f t="shared" si="78"/>
        <v>1931364</v>
      </c>
      <c r="I336" s="58">
        <v>11600000</v>
      </c>
      <c r="J336" s="58">
        <v>373772</v>
      </c>
      <c r="K336" s="58">
        <v>0</v>
      </c>
      <c r="L336" s="58">
        <v>5400000</v>
      </c>
      <c r="M336" s="58">
        <v>4268517</v>
      </c>
      <c r="N336" s="58">
        <f>VLOOKUP(AD336,'tabla ingresos'!$A$3:$D$15,4,FALSE)</f>
        <v>1000000</v>
      </c>
      <c r="O336" s="58">
        <v>78426.472342998502</v>
      </c>
      <c r="P336" s="58">
        <v>1999000</v>
      </c>
      <c r="Q336" s="58">
        <v>0</v>
      </c>
      <c r="R336" s="12">
        <v>76130</v>
      </c>
      <c r="S336" s="12" t="s">
        <v>87</v>
      </c>
      <c r="T336" s="12" t="s">
        <v>89</v>
      </c>
      <c r="U336" s="12" t="s">
        <v>10</v>
      </c>
      <c r="V336" s="12">
        <v>4</v>
      </c>
      <c r="W336" s="12">
        <v>0</v>
      </c>
      <c r="X336" s="12">
        <v>0</v>
      </c>
      <c r="Y336" s="59">
        <v>7.6684931506849319</v>
      </c>
      <c r="Z336" s="59">
        <v>31.709589041095889</v>
      </c>
      <c r="AA336" s="12">
        <v>2</v>
      </c>
      <c r="AB336" s="12">
        <v>0</v>
      </c>
      <c r="AC336" s="12">
        <v>2</v>
      </c>
      <c r="AD336" s="12">
        <v>2</v>
      </c>
      <c r="AE336" s="12">
        <v>1</v>
      </c>
      <c r="AF336" s="58" t="s">
        <v>10</v>
      </c>
      <c r="AG336" s="66">
        <f t="shared" si="79"/>
        <v>0.30146564822866567</v>
      </c>
      <c r="AH336" s="67">
        <f t="shared" si="80"/>
        <v>9.065920666666667</v>
      </c>
      <c r="AI336" s="67">
        <f t="shared" si="81"/>
        <v>2.8461426666666667</v>
      </c>
      <c r="AJ336" s="67">
        <f t="shared" si="82"/>
        <v>4.8875760000000001</v>
      </c>
      <c r="AK336" s="67">
        <f t="shared" si="83"/>
        <v>1.2875760000000001</v>
      </c>
      <c r="AL336" s="67">
        <f t="shared" si="84"/>
        <v>0</v>
      </c>
      <c r="AM336" s="59">
        <f>VLOOKUP(AG336,'SCORE TALLER'!$AC$2:$AD$10,2,TRUE)*AM$2</f>
        <v>0</v>
      </c>
      <c r="AN336" s="59">
        <f>VLOOKUP(AD336,'SCORE TALLER'!$W$2:$X$10,2,TRUE)*AN$2</f>
        <v>0.32</v>
      </c>
      <c r="AO336" s="59">
        <f>VLOOKUP(AB336,'SCORE TALLER'!$S$2:$T$10,2,FALSE)*AO$2</f>
        <v>0.05</v>
      </c>
      <c r="AP336" s="59">
        <f>VLOOKUP(AH336,'SCORE TALLER'!$AE$2:$AF$10,2,TRUE)*AP$2</f>
        <v>0.08</v>
      </c>
      <c r="AQ336" s="59">
        <f>VLOOKUP(AI336,'SCORE TALLER'!$AG$2:$AH$10,2,TRUE)*AQ$2</f>
        <v>0.24</v>
      </c>
      <c r="AR336" s="59">
        <f>VLOOKUP(AC336,'SCORE TALLER'!$U$2:$V$10,2,FALSE)*AR$2</f>
        <v>0.04</v>
      </c>
      <c r="AS336" s="59">
        <f>VLOOKUP(AE336,'SCORE TALLER'!$Y$2:$Z$10,2,FALSE)*AS$2</f>
        <v>0.03</v>
      </c>
      <c r="AT336" s="59">
        <f>VLOOKUP(Z336,'SCORE TALLER'!$O$2:$P$10,2,TRUE)*AT$2</f>
        <v>0.04</v>
      </c>
      <c r="AU336" s="59">
        <f>VLOOKUP(S336,'SCORE TALLER'!$A$2:$B$10,2,FALSE)*AU$2</f>
        <v>0.15000000000000002</v>
      </c>
      <c r="AV336" s="59">
        <f>VLOOKUP(AJ336,'SCORE TALLER'!$AI$2:$AJ$10,2,TRUE)*AV$2</f>
        <v>0.05</v>
      </c>
      <c r="AW336" s="59">
        <f>VLOOKUP(AK336,'SCORE TALLER'!$AK$2:$AL$10,2,TRUE)*AW$2</f>
        <v>0.2</v>
      </c>
      <c r="AX336" s="59">
        <f>VLOOKUP(T336,'SCORE TALLER'!$C$2:$D$10,2,FALSE)*AX$2</f>
        <v>0</v>
      </c>
      <c r="AY336" s="59">
        <f>VLOOKUP(W336,'SCORE TALLER'!$I$2:$J$10,2,TRUE)*AY$2</f>
        <v>0</v>
      </c>
      <c r="AZ336" s="59">
        <f>VLOOKUP(X336,'SCORE TALLER'!$K$2:$L$10,2,TRUE)*AZ$2</f>
        <v>0</v>
      </c>
      <c r="BA336" s="59">
        <f>VLOOKUP(U336,'SCORE TALLER'!$E$2:$F$10,2,FALSE)*BA$2</f>
        <v>0</v>
      </c>
      <c r="BB336" s="59">
        <f>VLOOKUP(Y336,'SCORE TALLER'!$M$2:$N$10,2,TRUE)*BB$2</f>
        <v>0.02</v>
      </c>
      <c r="BC336" s="59">
        <f>VLOOKUP(AA336,'SCORE TALLER'!$Q$2:$R$10,2,FALSE)*BC$2</f>
        <v>0</v>
      </c>
      <c r="BD336" s="59">
        <f>VLOOKUP(V336,'SCORE TALLER'!$G$2:$H$10,2,FALSE)*BD$2</f>
        <v>0</v>
      </c>
      <c r="BE336" s="59">
        <f>VLOOKUP(AF336,'SCORE TALLER'!$AA$2:$AB$10,2,FALSE)*BE$2</f>
        <v>0</v>
      </c>
      <c r="BF336" s="59">
        <f>VLOOKUP(AL336,'SCORE TALLER'!$AM$2:$AN$10,2,TRUE)*BF$2</f>
        <v>0</v>
      </c>
      <c r="BG336" s="67">
        <f t="shared" si="85"/>
        <v>1.22</v>
      </c>
      <c r="BH336" s="67" t="str">
        <f>VLOOKUP(BG336,'SCORE TALLER'!$AP$2:$AQ$7,2,TRUE)</f>
        <v>2. Normal</v>
      </c>
      <c r="BI336" s="67" t="str">
        <f t="shared" si="87"/>
        <v>LBZ</v>
      </c>
      <c r="BJ336" s="67" t="str">
        <f t="shared" si="87"/>
        <v>A</v>
      </c>
      <c r="BK336" s="67" t="str">
        <f t="shared" si="88"/>
        <v>A</v>
      </c>
      <c r="BL336" s="86">
        <f t="shared" si="86"/>
        <v>1931364</v>
      </c>
      <c r="BM336" s="86">
        <f t="shared" si="89"/>
        <v>0</v>
      </c>
    </row>
    <row r="337" spans="1:65" x14ac:dyDescent="0.3">
      <c r="A337" s="57">
        <v>2244264066</v>
      </c>
      <c r="B337" s="12" t="s">
        <v>475</v>
      </c>
      <c r="C337" s="58" t="s">
        <v>105</v>
      </c>
      <c r="D337" s="58" t="s">
        <v>30</v>
      </c>
      <c r="E337" s="58"/>
      <c r="F337" s="58">
        <v>10623616</v>
      </c>
      <c r="G337" s="58">
        <f t="shared" si="77"/>
        <v>6361999</v>
      </c>
      <c r="H337" s="58">
        <f t="shared" si="78"/>
        <v>5129999</v>
      </c>
      <c r="I337" s="58">
        <v>9218000</v>
      </c>
      <c r="J337" s="58">
        <v>352166</v>
      </c>
      <c r="K337" s="58">
        <v>0</v>
      </c>
      <c r="L337" s="58">
        <v>1232000</v>
      </c>
      <c r="M337" s="58">
        <v>4261617</v>
      </c>
      <c r="N337" s="58">
        <f>VLOOKUP(AD337,'tabla ingresos'!$A$3:$D$15,4,FALSE)</f>
        <v>1000000</v>
      </c>
      <c r="O337" s="58">
        <v>41076.796669894669</v>
      </c>
      <c r="P337" s="58">
        <v>1047000</v>
      </c>
      <c r="Q337" s="58">
        <v>0</v>
      </c>
      <c r="R337" s="12">
        <v>76130</v>
      </c>
      <c r="S337" s="12" t="s">
        <v>87</v>
      </c>
      <c r="T337" s="12" t="s">
        <v>89</v>
      </c>
      <c r="U337" s="12" t="s">
        <v>10</v>
      </c>
      <c r="V337" s="12">
        <v>4</v>
      </c>
      <c r="W337" s="12">
        <v>0</v>
      </c>
      <c r="X337" s="12">
        <v>0</v>
      </c>
      <c r="Y337" s="59">
        <v>4.1452054794520548</v>
      </c>
      <c r="Z337" s="59">
        <v>30.065753424657533</v>
      </c>
      <c r="AA337" s="12">
        <v>2</v>
      </c>
      <c r="AB337" s="12">
        <v>0</v>
      </c>
      <c r="AC337" s="12">
        <v>1</v>
      </c>
      <c r="AD337" s="12">
        <v>2</v>
      </c>
      <c r="AE337" s="12">
        <v>1</v>
      </c>
      <c r="AF337" s="58" t="s">
        <v>10</v>
      </c>
      <c r="AG337" s="66">
        <f t="shared" si="79"/>
        <v>0.26216186444659645</v>
      </c>
      <c r="AH337" s="67">
        <f t="shared" si="80"/>
        <v>7.7804106666666666</v>
      </c>
      <c r="AI337" s="67">
        <f t="shared" si="81"/>
        <v>2.841078</v>
      </c>
      <c r="AJ337" s="67">
        <f t="shared" si="82"/>
        <v>4.2413326666666666</v>
      </c>
      <c r="AK337" s="67">
        <f t="shared" si="83"/>
        <v>3.4199993333333332</v>
      </c>
      <c r="AL337" s="67">
        <f t="shared" si="84"/>
        <v>0</v>
      </c>
      <c r="AM337" s="59">
        <f>VLOOKUP(AG337,'SCORE TALLER'!$AC$2:$AD$10,2,TRUE)*AM$2</f>
        <v>0</v>
      </c>
      <c r="AN337" s="59">
        <f>VLOOKUP(AD337,'SCORE TALLER'!$W$2:$X$10,2,TRUE)*AN$2</f>
        <v>0.32</v>
      </c>
      <c r="AO337" s="59">
        <f>VLOOKUP(AB337,'SCORE TALLER'!$S$2:$T$10,2,FALSE)*AO$2</f>
        <v>0.05</v>
      </c>
      <c r="AP337" s="59">
        <f>VLOOKUP(AH337,'SCORE TALLER'!$AE$2:$AF$10,2,TRUE)*AP$2</f>
        <v>0.08</v>
      </c>
      <c r="AQ337" s="59">
        <f>VLOOKUP(AI337,'SCORE TALLER'!$AG$2:$AH$10,2,TRUE)*AQ$2</f>
        <v>0.24</v>
      </c>
      <c r="AR337" s="59">
        <f>VLOOKUP(AC337,'SCORE TALLER'!$U$2:$V$10,2,FALSE)*AR$2</f>
        <v>0.05</v>
      </c>
      <c r="AS337" s="59">
        <f>VLOOKUP(AE337,'SCORE TALLER'!$Y$2:$Z$10,2,FALSE)*AS$2</f>
        <v>0.03</v>
      </c>
      <c r="AT337" s="59">
        <f>VLOOKUP(Z337,'SCORE TALLER'!$O$2:$P$10,2,TRUE)*AT$2</f>
        <v>0.04</v>
      </c>
      <c r="AU337" s="59">
        <f>VLOOKUP(S337,'SCORE TALLER'!$A$2:$B$10,2,FALSE)*AU$2</f>
        <v>0.15000000000000002</v>
      </c>
      <c r="AV337" s="59">
        <f>VLOOKUP(AJ337,'SCORE TALLER'!$AI$2:$AJ$10,2,TRUE)*AV$2</f>
        <v>0.05</v>
      </c>
      <c r="AW337" s="59">
        <f>VLOOKUP(AK337,'SCORE TALLER'!$AK$2:$AL$10,2,TRUE)*AW$2</f>
        <v>0.1</v>
      </c>
      <c r="AX337" s="59">
        <f>VLOOKUP(T337,'SCORE TALLER'!$C$2:$D$10,2,FALSE)*AX$2</f>
        <v>0</v>
      </c>
      <c r="AY337" s="59">
        <f>VLOOKUP(W337,'SCORE TALLER'!$I$2:$J$10,2,TRUE)*AY$2</f>
        <v>0</v>
      </c>
      <c r="AZ337" s="59">
        <f>VLOOKUP(X337,'SCORE TALLER'!$K$2:$L$10,2,TRUE)*AZ$2</f>
        <v>0</v>
      </c>
      <c r="BA337" s="59">
        <f>VLOOKUP(U337,'SCORE TALLER'!$E$2:$F$10,2,FALSE)*BA$2</f>
        <v>0</v>
      </c>
      <c r="BB337" s="59">
        <f>VLOOKUP(Y337,'SCORE TALLER'!$M$2:$N$10,2,TRUE)*BB$2</f>
        <v>0.03</v>
      </c>
      <c r="BC337" s="59">
        <f>VLOOKUP(AA337,'SCORE TALLER'!$Q$2:$R$10,2,FALSE)*BC$2</f>
        <v>0</v>
      </c>
      <c r="BD337" s="59">
        <f>VLOOKUP(V337,'SCORE TALLER'!$G$2:$H$10,2,FALSE)*BD$2</f>
        <v>0</v>
      </c>
      <c r="BE337" s="59">
        <f>VLOOKUP(AF337,'SCORE TALLER'!$AA$2:$AB$10,2,FALSE)*BE$2</f>
        <v>0</v>
      </c>
      <c r="BF337" s="59">
        <f>VLOOKUP(AL337,'SCORE TALLER'!$AM$2:$AN$10,2,TRUE)*BF$2</f>
        <v>0</v>
      </c>
      <c r="BG337" s="67">
        <f t="shared" si="85"/>
        <v>1.1400000000000001</v>
      </c>
      <c r="BH337" s="67" t="str">
        <f>VLOOKUP(BG337,'SCORE TALLER'!$AP$2:$AQ$7,2,TRUE)</f>
        <v>2. Normal</v>
      </c>
      <c r="BI337" s="67" t="str">
        <f t="shared" si="87"/>
        <v>LBZ</v>
      </c>
      <c r="BJ337" s="67" t="str">
        <f t="shared" si="87"/>
        <v>A</v>
      </c>
      <c r="BK337" s="67" t="str">
        <f t="shared" si="88"/>
        <v>A</v>
      </c>
      <c r="BL337" s="86">
        <f t="shared" si="86"/>
        <v>5129999</v>
      </c>
      <c r="BM337" s="86">
        <f t="shared" si="89"/>
        <v>0</v>
      </c>
    </row>
    <row r="338" spans="1:65" x14ac:dyDescent="0.3">
      <c r="A338" s="57">
        <v>84660248</v>
      </c>
      <c r="B338" s="12" t="s">
        <v>476</v>
      </c>
      <c r="C338" s="58" t="s">
        <v>107</v>
      </c>
      <c r="D338" s="58" t="s">
        <v>115</v>
      </c>
      <c r="E338" s="58"/>
      <c r="F338" s="58">
        <v>10900006</v>
      </c>
      <c r="G338" s="58">
        <f t="shared" si="77"/>
        <v>2412327</v>
      </c>
      <c r="H338" s="58">
        <f t="shared" si="78"/>
        <v>251409</v>
      </c>
      <c r="I338" s="58" t="e">
        <v>#N/A</v>
      </c>
      <c r="J338" s="58">
        <v>345020</v>
      </c>
      <c r="K338" s="58">
        <v>0</v>
      </c>
      <c r="L338" s="58">
        <v>2160918</v>
      </c>
      <c r="M338" s="58">
        <v>8487679</v>
      </c>
      <c r="N338" s="58">
        <f>VLOOKUP(AD338,'tabla ingresos'!$A$3:$D$15,4,FALSE)</f>
        <v>2000000</v>
      </c>
      <c r="O338" s="58">
        <v>0</v>
      </c>
      <c r="P338" s="58">
        <v>0</v>
      </c>
      <c r="Q338" s="58">
        <v>0</v>
      </c>
      <c r="R338" s="12">
        <v>13052</v>
      </c>
      <c r="S338" s="12" t="s">
        <v>87</v>
      </c>
      <c r="T338" s="12" t="s">
        <v>89</v>
      </c>
      <c r="U338" s="12" t="s">
        <v>10</v>
      </c>
      <c r="V338" s="12">
        <v>4</v>
      </c>
      <c r="W338" s="12">
        <v>0</v>
      </c>
      <c r="X338" s="12">
        <v>0</v>
      </c>
      <c r="Y338" s="59">
        <v>6.1315068493150688</v>
      </c>
      <c r="Z338" s="59">
        <v>48.093150684931508</v>
      </c>
      <c r="AA338" s="12">
        <v>1</v>
      </c>
      <c r="AB338" s="12">
        <v>2</v>
      </c>
      <c r="AC338" s="12">
        <v>1</v>
      </c>
      <c r="AD338" s="12">
        <v>3</v>
      </c>
      <c r="AE338" s="12">
        <v>3</v>
      </c>
      <c r="AF338" s="58" t="s">
        <v>91</v>
      </c>
      <c r="AG338" s="66">
        <f t="shared" si="79"/>
        <v>0.11500666666666666</v>
      </c>
      <c r="AH338" s="67">
        <f t="shared" si="80"/>
        <v>3.6333353333333331</v>
      </c>
      <c r="AI338" s="67">
        <f t="shared" si="81"/>
        <v>2.8292263333333332</v>
      </c>
      <c r="AJ338" s="67">
        <f t="shared" si="82"/>
        <v>0.80410899999999996</v>
      </c>
      <c r="AK338" s="67">
        <f t="shared" si="83"/>
        <v>8.3803000000000002E-2</v>
      </c>
      <c r="AL338" s="67">
        <f t="shared" si="84"/>
        <v>0</v>
      </c>
      <c r="AM338" s="59">
        <f>VLOOKUP(AG338,'SCORE TALLER'!$AC$2:$AD$10,2,TRUE)*AM$2</f>
        <v>0</v>
      </c>
      <c r="AN338" s="59">
        <f>VLOOKUP(AD338,'SCORE TALLER'!$W$2:$X$10,2,TRUE)*AN$2</f>
        <v>0.32</v>
      </c>
      <c r="AO338" s="59">
        <f>VLOOKUP(AB338,'SCORE TALLER'!$S$2:$T$10,2,FALSE)*AO$2</f>
        <v>0.04</v>
      </c>
      <c r="AP338" s="59">
        <f>VLOOKUP(AH338,'SCORE TALLER'!$AE$2:$AF$10,2,TRUE)*AP$2</f>
        <v>0</v>
      </c>
      <c r="AQ338" s="59">
        <f>VLOOKUP(AI338,'SCORE TALLER'!$AG$2:$AH$10,2,TRUE)*AQ$2</f>
        <v>0.24</v>
      </c>
      <c r="AR338" s="59">
        <f>VLOOKUP(AC338,'SCORE TALLER'!$U$2:$V$10,2,FALSE)*AR$2</f>
        <v>0.05</v>
      </c>
      <c r="AS338" s="59">
        <f>VLOOKUP(AE338,'SCORE TALLER'!$Y$2:$Z$10,2,FALSE)*AS$2</f>
        <v>0.02</v>
      </c>
      <c r="AT338" s="59">
        <f>VLOOKUP(Z338,'SCORE TALLER'!$O$2:$P$10,2,TRUE)*AT$2</f>
        <v>0.02</v>
      </c>
      <c r="AU338" s="59">
        <f>VLOOKUP(S338,'SCORE TALLER'!$A$2:$B$10,2,FALSE)*AU$2</f>
        <v>0.15000000000000002</v>
      </c>
      <c r="AV338" s="59">
        <f>VLOOKUP(AJ338,'SCORE TALLER'!$AI$2:$AJ$10,2,TRUE)*AV$2</f>
        <v>0.25</v>
      </c>
      <c r="AW338" s="59">
        <f>VLOOKUP(AK338,'SCORE TALLER'!$AK$2:$AL$10,2,TRUE)*AW$2</f>
        <v>0.25</v>
      </c>
      <c r="AX338" s="59">
        <f>VLOOKUP(T338,'SCORE TALLER'!$C$2:$D$10,2,FALSE)*AX$2</f>
        <v>0</v>
      </c>
      <c r="AY338" s="59">
        <f>VLOOKUP(W338,'SCORE TALLER'!$I$2:$J$10,2,TRUE)*AY$2</f>
        <v>0</v>
      </c>
      <c r="AZ338" s="59">
        <f>VLOOKUP(X338,'SCORE TALLER'!$K$2:$L$10,2,TRUE)*AZ$2</f>
        <v>0</v>
      </c>
      <c r="BA338" s="59">
        <f>VLOOKUP(U338,'SCORE TALLER'!$E$2:$F$10,2,FALSE)*BA$2</f>
        <v>0</v>
      </c>
      <c r="BB338" s="59">
        <f>VLOOKUP(Y338,'SCORE TALLER'!$M$2:$N$10,2,TRUE)*BB$2</f>
        <v>0.02</v>
      </c>
      <c r="BC338" s="59">
        <f>VLOOKUP(AA338,'SCORE TALLER'!$Q$2:$R$10,2,FALSE)*BC$2</f>
        <v>0.05</v>
      </c>
      <c r="BD338" s="59">
        <f>VLOOKUP(V338,'SCORE TALLER'!$G$2:$H$10,2,FALSE)*BD$2</f>
        <v>0</v>
      </c>
      <c r="BE338" s="59">
        <f>VLOOKUP(AF338,'SCORE TALLER'!$AA$2:$AB$10,2,FALSE)*BE$2</f>
        <v>0.30000000000000004</v>
      </c>
      <c r="BF338" s="59">
        <f>VLOOKUP(AL338,'SCORE TALLER'!$AM$2:$AN$10,2,TRUE)*BF$2</f>
        <v>0</v>
      </c>
      <c r="BG338" s="67">
        <f t="shared" si="85"/>
        <v>1.7100000000000002</v>
      </c>
      <c r="BH338" s="67" t="str">
        <f>VLOOKUP(BG338,'SCORE TALLER'!$AP$2:$AQ$7,2,TRUE)</f>
        <v>2. Normal</v>
      </c>
      <c r="BI338" s="67" t="str">
        <f t="shared" si="87"/>
        <v>LBZ</v>
      </c>
      <c r="BJ338" s="67" t="str">
        <f t="shared" si="87"/>
        <v>A</v>
      </c>
      <c r="BK338" s="67" t="str">
        <f t="shared" si="88"/>
        <v>SIN</v>
      </c>
      <c r="BL338" s="86">
        <f t="shared" si="86"/>
        <v>251409</v>
      </c>
      <c r="BM338" s="86">
        <f t="shared" si="89"/>
        <v>0</v>
      </c>
    </row>
    <row r="339" spans="1:65" x14ac:dyDescent="0.3">
      <c r="A339" s="57">
        <v>28448022</v>
      </c>
      <c r="B339" s="12" t="s">
        <v>477</v>
      </c>
      <c r="C339" s="58" t="s">
        <v>107</v>
      </c>
      <c r="D339" s="58" t="s">
        <v>114</v>
      </c>
      <c r="E339" s="58"/>
      <c r="F339" s="58">
        <v>5529299</v>
      </c>
      <c r="G339" s="58">
        <f t="shared" si="77"/>
        <v>1295779</v>
      </c>
      <c r="H339" s="58">
        <f t="shared" si="78"/>
        <v>1295779</v>
      </c>
      <c r="I339" s="58" t="e">
        <v>#N/A</v>
      </c>
      <c r="J339" s="58">
        <v>148471</v>
      </c>
      <c r="K339" s="58">
        <v>0</v>
      </c>
      <c r="L339" s="58">
        <v>0</v>
      </c>
      <c r="M339" s="58">
        <v>4233520</v>
      </c>
      <c r="N339" s="58">
        <f>VLOOKUP(AD339,'tabla ingresos'!$A$3:$D$15,4,FALSE)</f>
        <v>1000000</v>
      </c>
      <c r="O339" s="58">
        <v>0</v>
      </c>
      <c r="P339" s="58">
        <v>0</v>
      </c>
      <c r="Q339" s="58">
        <v>0</v>
      </c>
      <c r="R339" s="12">
        <v>68615</v>
      </c>
      <c r="S339" s="12" t="s">
        <v>88</v>
      </c>
      <c r="T339" s="12" t="s">
        <v>89</v>
      </c>
      <c r="U339" s="12" t="s">
        <v>10</v>
      </c>
      <c r="V339" s="12">
        <v>4</v>
      </c>
      <c r="W339" s="12">
        <v>0</v>
      </c>
      <c r="X339" s="12">
        <v>0</v>
      </c>
      <c r="Y339" s="59">
        <v>10.301369863013699</v>
      </c>
      <c r="Z339" s="59">
        <v>43.553424657534244</v>
      </c>
      <c r="AA339" s="12">
        <v>2</v>
      </c>
      <c r="AB339" s="12">
        <v>3</v>
      </c>
      <c r="AC339" s="12">
        <v>1</v>
      </c>
      <c r="AD339" s="12">
        <v>2</v>
      </c>
      <c r="AE339" s="12">
        <v>3</v>
      </c>
      <c r="AF339" s="58" t="s">
        <v>91</v>
      </c>
      <c r="AG339" s="66">
        <f t="shared" si="79"/>
        <v>9.8980666666666661E-2</v>
      </c>
      <c r="AH339" s="67">
        <f t="shared" si="80"/>
        <v>3.6861993333333332</v>
      </c>
      <c r="AI339" s="67">
        <f t="shared" si="81"/>
        <v>2.8223466666666668</v>
      </c>
      <c r="AJ339" s="67">
        <f t="shared" si="82"/>
        <v>0.86385266666666671</v>
      </c>
      <c r="AK339" s="67">
        <f t="shared" si="83"/>
        <v>0.86385266666666671</v>
      </c>
      <c r="AL339" s="67">
        <f t="shared" si="84"/>
        <v>0</v>
      </c>
      <c r="AM339" s="59">
        <f>VLOOKUP(AG339,'SCORE TALLER'!$AC$2:$AD$10,2,TRUE)*AM$2</f>
        <v>0</v>
      </c>
      <c r="AN339" s="59">
        <f>VLOOKUP(AD339,'SCORE TALLER'!$W$2:$X$10,2,TRUE)*AN$2</f>
        <v>0.32</v>
      </c>
      <c r="AO339" s="59">
        <f>VLOOKUP(AB339,'SCORE TALLER'!$S$2:$T$10,2,FALSE)*AO$2</f>
        <v>0.03</v>
      </c>
      <c r="AP339" s="59">
        <f>VLOOKUP(AH339,'SCORE TALLER'!$AE$2:$AF$10,2,TRUE)*AP$2</f>
        <v>0</v>
      </c>
      <c r="AQ339" s="59">
        <f>VLOOKUP(AI339,'SCORE TALLER'!$AG$2:$AH$10,2,TRUE)*AQ$2</f>
        <v>0.24</v>
      </c>
      <c r="AR339" s="59">
        <f>VLOOKUP(AC339,'SCORE TALLER'!$U$2:$V$10,2,FALSE)*AR$2</f>
        <v>0.05</v>
      </c>
      <c r="AS339" s="59">
        <f>VLOOKUP(AE339,'SCORE TALLER'!$Y$2:$Z$10,2,FALSE)*AS$2</f>
        <v>0.02</v>
      </c>
      <c r="AT339" s="59">
        <f>VLOOKUP(Z339,'SCORE TALLER'!$O$2:$P$10,2,TRUE)*AT$2</f>
        <v>0.03</v>
      </c>
      <c r="AU339" s="59">
        <f>VLOOKUP(S339,'SCORE TALLER'!$A$2:$B$10,2,FALSE)*AU$2</f>
        <v>0.25</v>
      </c>
      <c r="AV339" s="59">
        <f>VLOOKUP(AJ339,'SCORE TALLER'!$AI$2:$AJ$10,2,TRUE)*AV$2</f>
        <v>0.25</v>
      </c>
      <c r="AW339" s="59">
        <f>VLOOKUP(AK339,'SCORE TALLER'!$AK$2:$AL$10,2,TRUE)*AW$2</f>
        <v>0.25</v>
      </c>
      <c r="AX339" s="59">
        <f>VLOOKUP(T339,'SCORE TALLER'!$C$2:$D$10,2,FALSE)*AX$2</f>
        <v>0</v>
      </c>
      <c r="AY339" s="59">
        <f>VLOOKUP(W339,'SCORE TALLER'!$I$2:$J$10,2,TRUE)*AY$2</f>
        <v>0</v>
      </c>
      <c r="AZ339" s="59">
        <f>VLOOKUP(X339,'SCORE TALLER'!$K$2:$L$10,2,TRUE)*AZ$2</f>
        <v>0</v>
      </c>
      <c r="BA339" s="59">
        <f>VLOOKUP(U339,'SCORE TALLER'!$E$2:$F$10,2,FALSE)*BA$2</f>
        <v>0</v>
      </c>
      <c r="BB339" s="59">
        <f>VLOOKUP(Y339,'SCORE TALLER'!$M$2:$N$10,2,TRUE)*BB$2</f>
        <v>0</v>
      </c>
      <c r="BC339" s="59">
        <f>VLOOKUP(AA339,'SCORE TALLER'!$Q$2:$R$10,2,FALSE)*BC$2</f>
        <v>0</v>
      </c>
      <c r="BD339" s="59">
        <f>VLOOKUP(V339,'SCORE TALLER'!$G$2:$H$10,2,FALSE)*BD$2</f>
        <v>0</v>
      </c>
      <c r="BE339" s="59">
        <f>VLOOKUP(AF339,'SCORE TALLER'!$AA$2:$AB$10,2,FALSE)*BE$2</f>
        <v>0.30000000000000004</v>
      </c>
      <c r="BF339" s="59">
        <f>VLOOKUP(AL339,'SCORE TALLER'!$AM$2:$AN$10,2,TRUE)*BF$2</f>
        <v>0</v>
      </c>
      <c r="BG339" s="67">
        <f t="shared" si="85"/>
        <v>1.74</v>
      </c>
      <c r="BH339" s="67" t="str">
        <f>VLOOKUP(BG339,'SCORE TALLER'!$AP$2:$AQ$7,2,TRUE)</f>
        <v>2. Normal</v>
      </c>
      <c r="BI339" s="67" t="str">
        <f t="shared" si="87"/>
        <v>LBZ</v>
      </c>
      <c r="BJ339" s="67" t="str">
        <f t="shared" si="87"/>
        <v>A</v>
      </c>
      <c r="BK339" s="67" t="str">
        <f t="shared" si="88"/>
        <v>SIN</v>
      </c>
      <c r="BL339" s="86">
        <f t="shared" si="86"/>
        <v>1295779</v>
      </c>
      <c r="BM339" s="86">
        <f t="shared" si="89"/>
        <v>0</v>
      </c>
    </row>
    <row r="340" spans="1:65" x14ac:dyDescent="0.3">
      <c r="A340" s="57">
        <v>2224626822</v>
      </c>
      <c r="B340" s="12" t="s">
        <v>478</v>
      </c>
      <c r="C340" s="58" t="s">
        <v>105</v>
      </c>
      <c r="D340" s="58" t="s">
        <v>30</v>
      </c>
      <c r="E340" s="58">
        <v>120758</v>
      </c>
      <c r="F340" s="58">
        <v>10470262</v>
      </c>
      <c r="G340" s="58">
        <f t="shared" si="77"/>
        <v>6389739</v>
      </c>
      <c r="H340" s="58">
        <f t="shared" si="78"/>
        <v>1148313</v>
      </c>
      <c r="I340" s="58">
        <v>4075000</v>
      </c>
      <c r="J340" s="58">
        <v>385938</v>
      </c>
      <c r="K340" s="58">
        <v>0</v>
      </c>
      <c r="L340" s="58">
        <v>5241426</v>
      </c>
      <c r="M340" s="58">
        <v>4080523</v>
      </c>
      <c r="N340" s="58">
        <f>VLOOKUP(AD340,'tabla ingresos'!$A$3:$D$15,4,FALSE)</f>
        <v>1000000</v>
      </c>
      <c r="O340" s="58">
        <v>196524.40618639471</v>
      </c>
      <c r="P340" s="58">
        <v>7247000</v>
      </c>
      <c r="Q340" s="58">
        <v>0</v>
      </c>
      <c r="R340" s="12">
        <v>76130</v>
      </c>
      <c r="S340" s="12" t="s">
        <v>87</v>
      </c>
      <c r="T340" s="12" t="s">
        <v>89</v>
      </c>
      <c r="U340" s="12" t="s">
        <v>10</v>
      </c>
      <c r="V340" s="12">
        <v>4</v>
      </c>
      <c r="W340" s="12">
        <v>0</v>
      </c>
      <c r="X340" s="12">
        <v>0</v>
      </c>
      <c r="Y340" s="59">
        <v>3.7671232876712328</v>
      </c>
      <c r="Z340" s="59">
        <v>29.241095890410961</v>
      </c>
      <c r="AA340" s="12">
        <v>2</v>
      </c>
      <c r="AB340" s="12">
        <v>0</v>
      </c>
      <c r="AC340" s="12">
        <v>1</v>
      </c>
      <c r="AD340" s="12">
        <v>2</v>
      </c>
      <c r="AE340" s="12">
        <v>1</v>
      </c>
      <c r="AF340" s="58" t="s">
        <v>10</v>
      </c>
      <c r="AG340" s="66">
        <f t="shared" si="79"/>
        <v>0.38830827079092983</v>
      </c>
      <c r="AH340" s="67">
        <f t="shared" si="80"/>
        <v>11.811508</v>
      </c>
      <c r="AI340" s="67">
        <f t="shared" si="81"/>
        <v>2.8008540000000002</v>
      </c>
      <c r="AJ340" s="67">
        <f t="shared" si="82"/>
        <v>4.2598260000000003</v>
      </c>
      <c r="AK340" s="67">
        <f t="shared" si="83"/>
        <v>0.76554199999999994</v>
      </c>
      <c r="AL340" s="67">
        <f t="shared" si="84"/>
        <v>0</v>
      </c>
      <c r="AM340" s="59">
        <f>VLOOKUP(AG340,'SCORE TALLER'!$AC$2:$AD$10,2,TRUE)*AM$2</f>
        <v>0</v>
      </c>
      <c r="AN340" s="59">
        <f>VLOOKUP(AD340,'SCORE TALLER'!$W$2:$X$10,2,TRUE)*AN$2</f>
        <v>0.32</v>
      </c>
      <c r="AO340" s="59">
        <f>VLOOKUP(AB340,'SCORE TALLER'!$S$2:$T$10,2,FALSE)*AO$2</f>
        <v>0.05</v>
      </c>
      <c r="AP340" s="59">
        <f>VLOOKUP(AH340,'SCORE TALLER'!$AE$2:$AF$10,2,TRUE)*AP$2</f>
        <v>0.16</v>
      </c>
      <c r="AQ340" s="59">
        <f>VLOOKUP(AI340,'SCORE TALLER'!$AG$2:$AH$10,2,TRUE)*AQ$2</f>
        <v>0.24</v>
      </c>
      <c r="AR340" s="59">
        <f>VLOOKUP(AC340,'SCORE TALLER'!$U$2:$V$10,2,FALSE)*AR$2</f>
        <v>0.05</v>
      </c>
      <c r="AS340" s="59">
        <f>VLOOKUP(AE340,'SCORE TALLER'!$Y$2:$Z$10,2,FALSE)*AS$2</f>
        <v>0.03</v>
      </c>
      <c r="AT340" s="59">
        <f>VLOOKUP(Z340,'SCORE TALLER'!$O$2:$P$10,2,TRUE)*AT$2</f>
        <v>0.04</v>
      </c>
      <c r="AU340" s="59">
        <f>VLOOKUP(S340,'SCORE TALLER'!$A$2:$B$10,2,FALSE)*AU$2</f>
        <v>0.15000000000000002</v>
      </c>
      <c r="AV340" s="59">
        <f>VLOOKUP(AJ340,'SCORE TALLER'!$AI$2:$AJ$10,2,TRUE)*AV$2</f>
        <v>0.05</v>
      </c>
      <c r="AW340" s="59">
        <f>VLOOKUP(AK340,'SCORE TALLER'!$AK$2:$AL$10,2,TRUE)*AW$2</f>
        <v>0.25</v>
      </c>
      <c r="AX340" s="59">
        <f>VLOOKUP(T340,'SCORE TALLER'!$C$2:$D$10,2,FALSE)*AX$2</f>
        <v>0</v>
      </c>
      <c r="AY340" s="59">
        <f>VLOOKUP(W340,'SCORE TALLER'!$I$2:$J$10,2,TRUE)*AY$2</f>
        <v>0</v>
      </c>
      <c r="AZ340" s="59">
        <f>VLOOKUP(X340,'SCORE TALLER'!$K$2:$L$10,2,TRUE)*AZ$2</f>
        <v>0</v>
      </c>
      <c r="BA340" s="59">
        <f>VLOOKUP(U340,'SCORE TALLER'!$E$2:$F$10,2,FALSE)*BA$2</f>
        <v>0</v>
      </c>
      <c r="BB340" s="59">
        <f>VLOOKUP(Y340,'SCORE TALLER'!$M$2:$N$10,2,TRUE)*BB$2</f>
        <v>0.04</v>
      </c>
      <c r="BC340" s="59">
        <f>VLOOKUP(AA340,'SCORE TALLER'!$Q$2:$R$10,2,FALSE)*BC$2</f>
        <v>0</v>
      </c>
      <c r="BD340" s="59">
        <f>VLOOKUP(V340,'SCORE TALLER'!$G$2:$H$10,2,FALSE)*BD$2</f>
        <v>0</v>
      </c>
      <c r="BE340" s="59">
        <f>VLOOKUP(AF340,'SCORE TALLER'!$AA$2:$AB$10,2,FALSE)*BE$2</f>
        <v>0</v>
      </c>
      <c r="BF340" s="59">
        <f>VLOOKUP(AL340,'SCORE TALLER'!$AM$2:$AN$10,2,TRUE)*BF$2</f>
        <v>0</v>
      </c>
      <c r="BG340" s="67">
        <f t="shared" si="85"/>
        <v>1.3800000000000001</v>
      </c>
      <c r="BH340" s="67" t="str">
        <f>VLOOKUP(BG340,'SCORE TALLER'!$AP$2:$AQ$7,2,TRUE)</f>
        <v>2. Normal</v>
      </c>
      <c r="BI340" s="67" t="str">
        <f t="shared" si="87"/>
        <v>LBZ</v>
      </c>
      <c r="BJ340" s="67" t="str">
        <f t="shared" si="87"/>
        <v>A</v>
      </c>
      <c r="BK340" s="67" t="str">
        <f t="shared" si="88"/>
        <v>A</v>
      </c>
      <c r="BL340" s="86">
        <f t="shared" si="86"/>
        <v>1148313</v>
      </c>
      <c r="BM340" s="86">
        <f t="shared" si="89"/>
        <v>0</v>
      </c>
    </row>
    <row r="341" spans="1:65" x14ac:dyDescent="0.3">
      <c r="A341" s="57">
        <v>2224640442</v>
      </c>
      <c r="B341" s="12" t="s">
        <v>479</v>
      </c>
      <c r="C341" s="58" t="s">
        <v>105</v>
      </c>
      <c r="D341" s="58" t="s">
        <v>115</v>
      </c>
      <c r="E341" s="58"/>
      <c r="F341" s="58">
        <v>6996078</v>
      </c>
      <c r="G341" s="58">
        <f t="shared" si="77"/>
        <v>2841539</v>
      </c>
      <c r="H341" s="58">
        <f t="shared" si="78"/>
        <v>2841539</v>
      </c>
      <c r="I341" s="58">
        <v>315000</v>
      </c>
      <c r="J341" s="58">
        <v>221224</v>
      </c>
      <c r="K341" s="58">
        <v>0</v>
      </c>
      <c r="L341" s="58">
        <v>0</v>
      </c>
      <c r="M341" s="58">
        <v>4154539</v>
      </c>
      <c r="N341" s="58">
        <f>VLOOKUP(AD341,'tabla ingresos'!$A$3:$D$15,4,FALSE)</f>
        <v>1000000</v>
      </c>
      <c r="O341" s="58">
        <v>182118.90175897902</v>
      </c>
      <c r="P341" s="58">
        <v>4642000</v>
      </c>
      <c r="Q341" s="58">
        <v>0</v>
      </c>
      <c r="R341" s="12">
        <v>76130</v>
      </c>
      <c r="S341" s="12" t="s">
        <v>88</v>
      </c>
      <c r="T341" s="12" t="s">
        <v>89</v>
      </c>
      <c r="U341" s="12" t="s">
        <v>10</v>
      </c>
      <c r="V341" s="12">
        <v>4</v>
      </c>
      <c r="W341" s="12">
        <v>0</v>
      </c>
      <c r="X341" s="12">
        <v>0</v>
      </c>
      <c r="Y341" s="59">
        <v>8.632876712328768</v>
      </c>
      <c r="Z341" s="59">
        <v>27.534246575342465</v>
      </c>
      <c r="AA341" s="12">
        <v>2</v>
      </c>
      <c r="AB341" s="12">
        <v>4</v>
      </c>
      <c r="AC341" s="12">
        <v>2</v>
      </c>
      <c r="AD341" s="12">
        <v>2</v>
      </c>
      <c r="AE341" s="12">
        <v>1</v>
      </c>
      <c r="AF341" s="58" t="s">
        <v>10</v>
      </c>
      <c r="AG341" s="66">
        <f t="shared" si="79"/>
        <v>0.26889526783931933</v>
      </c>
      <c r="AH341" s="67">
        <f t="shared" si="80"/>
        <v>7.7587186666666668</v>
      </c>
      <c r="AI341" s="67">
        <f t="shared" si="81"/>
        <v>2.7696926666666668</v>
      </c>
      <c r="AJ341" s="67">
        <f t="shared" si="82"/>
        <v>1.8943593333333333</v>
      </c>
      <c r="AK341" s="67">
        <f t="shared" si="83"/>
        <v>1.8943593333333333</v>
      </c>
      <c r="AL341" s="67">
        <f t="shared" si="84"/>
        <v>0</v>
      </c>
      <c r="AM341" s="59">
        <f>VLOOKUP(AG341,'SCORE TALLER'!$AC$2:$AD$10,2,TRUE)*AM$2</f>
        <v>0</v>
      </c>
      <c r="AN341" s="59">
        <f>VLOOKUP(AD341,'SCORE TALLER'!$W$2:$X$10,2,TRUE)*AN$2</f>
        <v>0.32</v>
      </c>
      <c r="AO341" s="59">
        <f>VLOOKUP(AB341,'SCORE TALLER'!$S$2:$T$10,2,FALSE)*AO$2</f>
        <v>0.02</v>
      </c>
      <c r="AP341" s="59">
        <f>VLOOKUP(AH341,'SCORE TALLER'!$AE$2:$AF$10,2,TRUE)*AP$2</f>
        <v>0.08</v>
      </c>
      <c r="AQ341" s="59">
        <f>VLOOKUP(AI341,'SCORE TALLER'!$AG$2:$AH$10,2,TRUE)*AQ$2</f>
        <v>0.24</v>
      </c>
      <c r="AR341" s="59">
        <f>VLOOKUP(AC341,'SCORE TALLER'!$U$2:$V$10,2,FALSE)*AR$2</f>
        <v>0.04</v>
      </c>
      <c r="AS341" s="59">
        <f>VLOOKUP(AE341,'SCORE TALLER'!$Y$2:$Z$10,2,FALSE)*AS$2</f>
        <v>0.03</v>
      </c>
      <c r="AT341" s="59">
        <f>VLOOKUP(Z341,'SCORE TALLER'!$O$2:$P$10,2,TRUE)*AT$2</f>
        <v>0.04</v>
      </c>
      <c r="AU341" s="59">
        <f>VLOOKUP(S341,'SCORE TALLER'!$A$2:$B$10,2,FALSE)*AU$2</f>
        <v>0.25</v>
      </c>
      <c r="AV341" s="59">
        <f>VLOOKUP(AJ341,'SCORE TALLER'!$AI$2:$AJ$10,2,TRUE)*AV$2</f>
        <v>0.2</v>
      </c>
      <c r="AW341" s="59">
        <f>VLOOKUP(AK341,'SCORE TALLER'!$AK$2:$AL$10,2,TRUE)*AW$2</f>
        <v>0.2</v>
      </c>
      <c r="AX341" s="59">
        <f>VLOOKUP(T341,'SCORE TALLER'!$C$2:$D$10,2,FALSE)*AX$2</f>
        <v>0</v>
      </c>
      <c r="AY341" s="59">
        <f>VLOOKUP(W341,'SCORE TALLER'!$I$2:$J$10,2,TRUE)*AY$2</f>
        <v>0</v>
      </c>
      <c r="AZ341" s="59">
        <f>VLOOKUP(X341,'SCORE TALLER'!$K$2:$L$10,2,TRUE)*AZ$2</f>
        <v>0</v>
      </c>
      <c r="BA341" s="59">
        <f>VLOOKUP(U341,'SCORE TALLER'!$E$2:$F$10,2,FALSE)*BA$2</f>
        <v>0</v>
      </c>
      <c r="BB341" s="59">
        <f>VLOOKUP(Y341,'SCORE TALLER'!$M$2:$N$10,2,TRUE)*BB$2</f>
        <v>0.01</v>
      </c>
      <c r="BC341" s="59">
        <f>VLOOKUP(AA341,'SCORE TALLER'!$Q$2:$R$10,2,FALSE)*BC$2</f>
        <v>0</v>
      </c>
      <c r="BD341" s="59">
        <f>VLOOKUP(V341,'SCORE TALLER'!$G$2:$H$10,2,FALSE)*BD$2</f>
        <v>0</v>
      </c>
      <c r="BE341" s="59">
        <f>VLOOKUP(AF341,'SCORE TALLER'!$AA$2:$AB$10,2,FALSE)*BE$2</f>
        <v>0</v>
      </c>
      <c r="BF341" s="59">
        <f>VLOOKUP(AL341,'SCORE TALLER'!$AM$2:$AN$10,2,TRUE)*BF$2</f>
        <v>0</v>
      </c>
      <c r="BG341" s="67">
        <f t="shared" si="85"/>
        <v>1.43</v>
      </c>
      <c r="BH341" s="67" t="str">
        <f>VLOOKUP(BG341,'SCORE TALLER'!$AP$2:$AQ$7,2,TRUE)</f>
        <v>2. Normal</v>
      </c>
      <c r="BI341" s="67" t="str">
        <f t="shared" si="87"/>
        <v>LBZ</v>
      </c>
      <c r="BJ341" s="67" t="str">
        <f t="shared" si="87"/>
        <v>A</v>
      </c>
      <c r="BK341" s="67" t="str">
        <f t="shared" si="88"/>
        <v>A</v>
      </c>
      <c r="BL341" s="86">
        <f t="shared" si="86"/>
        <v>2841539</v>
      </c>
      <c r="BM341" s="86">
        <f t="shared" si="89"/>
        <v>0</v>
      </c>
    </row>
    <row r="342" spans="1:65" x14ac:dyDescent="0.3">
      <c r="A342" s="57">
        <v>20084844</v>
      </c>
      <c r="B342" s="12" t="s">
        <v>480</v>
      </c>
      <c r="C342" s="58" t="s">
        <v>105</v>
      </c>
      <c r="D342" s="58" t="s">
        <v>114</v>
      </c>
      <c r="E342" s="58">
        <v>85853</v>
      </c>
      <c r="F342" s="58">
        <v>5587087</v>
      </c>
      <c r="G342" s="58">
        <f t="shared" si="77"/>
        <v>1519414</v>
      </c>
      <c r="H342" s="58">
        <f t="shared" si="78"/>
        <v>1519414</v>
      </c>
      <c r="I342" s="58">
        <v>5587000</v>
      </c>
      <c r="J342" s="58">
        <v>186886</v>
      </c>
      <c r="K342" s="58">
        <v>0</v>
      </c>
      <c r="L342" s="58">
        <v>0</v>
      </c>
      <c r="M342" s="58">
        <v>4067673</v>
      </c>
      <c r="N342" s="58">
        <f>VLOOKUP(AD342,'tabla ingresos'!$A$3:$D$15,4,FALSE)</f>
        <v>1000000</v>
      </c>
      <c r="O342" s="58">
        <v>128879.92078376692</v>
      </c>
      <c r="P342" s="58">
        <v>3285000</v>
      </c>
      <c r="Q342" s="58">
        <v>0</v>
      </c>
      <c r="R342" s="12">
        <v>76001</v>
      </c>
      <c r="S342" s="12" t="s">
        <v>88</v>
      </c>
      <c r="T342" s="12" t="s">
        <v>89</v>
      </c>
      <c r="U342" s="12" t="s">
        <v>10</v>
      </c>
      <c r="V342" s="12">
        <v>4</v>
      </c>
      <c r="W342" s="12">
        <v>0</v>
      </c>
      <c r="X342" s="12">
        <v>0</v>
      </c>
      <c r="Y342" s="59">
        <v>8.3835616438356162</v>
      </c>
      <c r="Z342" s="59">
        <v>36.638356164383559</v>
      </c>
      <c r="AA342" s="12">
        <v>2</v>
      </c>
      <c r="AB342" s="12">
        <v>2</v>
      </c>
      <c r="AC342" s="12">
        <v>3</v>
      </c>
      <c r="AD342" s="12">
        <v>2</v>
      </c>
      <c r="AE342" s="12">
        <v>3</v>
      </c>
      <c r="AF342" s="58" t="s">
        <v>10</v>
      </c>
      <c r="AG342" s="66">
        <f t="shared" si="79"/>
        <v>0.2105106138558446</v>
      </c>
      <c r="AH342" s="67">
        <f t="shared" si="80"/>
        <v>5.9147246666666664</v>
      </c>
      <c r="AI342" s="67">
        <f t="shared" si="81"/>
        <v>2.7690173333333332</v>
      </c>
      <c r="AJ342" s="67">
        <f t="shared" si="82"/>
        <v>1.0129426666666668</v>
      </c>
      <c r="AK342" s="67">
        <f t="shared" si="83"/>
        <v>1.0129426666666668</v>
      </c>
      <c r="AL342" s="67">
        <f t="shared" si="84"/>
        <v>0</v>
      </c>
      <c r="AM342" s="59">
        <f>VLOOKUP(AG342,'SCORE TALLER'!$AC$2:$AD$10,2,TRUE)*AM$2</f>
        <v>0</v>
      </c>
      <c r="AN342" s="59">
        <f>VLOOKUP(AD342,'SCORE TALLER'!$W$2:$X$10,2,TRUE)*AN$2</f>
        <v>0.32</v>
      </c>
      <c r="AO342" s="59">
        <f>VLOOKUP(AB342,'SCORE TALLER'!$S$2:$T$10,2,FALSE)*AO$2</f>
        <v>0.04</v>
      </c>
      <c r="AP342" s="59">
        <f>VLOOKUP(AH342,'SCORE TALLER'!$AE$2:$AF$10,2,TRUE)*AP$2</f>
        <v>0.08</v>
      </c>
      <c r="AQ342" s="59">
        <f>VLOOKUP(AI342,'SCORE TALLER'!$AG$2:$AH$10,2,TRUE)*AQ$2</f>
        <v>0.24</v>
      </c>
      <c r="AR342" s="59">
        <f>VLOOKUP(AC342,'SCORE TALLER'!$U$2:$V$10,2,FALSE)*AR$2</f>
        <v>0.03</v>
      </c>
      <c r="AS342" s="59">
        <f>VLOOKUP(AE342,'SCORE TALLER'!$Y$2:$Z$10,2,FALSE)*AS$2</f>
        <v>0.02</v>
      </c>
      <c r="AT342" s="59">
        <f>VLOOKUP(Z342,'SCORE TALLER'!$O$2:$P$10,2,TRUE)*AT$2</f>
        <v>0.03</v>
      </c>
      <c r="AU342" s="59">
        <f>VLOOKUP(S342,'SCORE TALLER'!$A$2:$B$10,2,FALSE)*AU$2</f>
        <v>0.25</v>
      </c>
      <c r="AV342" s="59">
        <f>VLOOKUP(AJ342,'SCORE TALLER'!$AI$2:$AJ$10,2,TRUE)*AV$2</f>
        <v>0.2</v>
      </c>
      <c r="AW342" s="59">
        <f>VLOOKUP(AK342,'SCORE TALLER'!$AK$2:$AL$10,2,TRUE)*AW$2</f>
        <v>0.2</v>
      </c>
      <c r="AX342" s="59">
        <f>VLOOKUP(T342,'SCORE TALLER'!$C$2:$D$10,2,FALSE)*AX$2</f>
        <v>0</v>
      </c>
      <c r="AY342" s="59">
        <f>VLOOKUP(W342,'SCORE TALLER'!$I$2:$J$10,2,TRUE)*AY$2</f>
        <v>0</v>
      </c>
      <c r="AZ342" s="59">
        <f>VLOOKUP(X342,'SCORE TALLER'!$K$2:$L$10,2,TRUE)*AZ$2</f>
        <v>0</v>
      </c>
      <c r="BA342" s="59">
        <f>VLOOKUP(U342,'SCORE TALLER'!$E$2:$F$10,2,FALSE)*BA$2</f>
        <v>0</v>
      </c>
      <c r="BB342" s="59">
        <f>VLOOKUP(Y342,'SCORE TALLER'!$M$2:$N$10,2,TRUE)*BB$2</f>
        <v>0.01</v>
      </c>
      <c r="BC342" s="59">
        <f>VLOOKUP(AA342,'SCORE TALLER'!$Q$2:$R$10,2,FALSE)*BC$2</f>
        <v>0</v>
      </c>
      <c r="BD342" s="59">
        <f>VLOOKUP(V342,'SCORE TALLER'!$G$2:$H$10,2,FALSE)*BD$2</f>
        <v>0</v>
      </c>
      <c r="BE342" s="59">
        <f>VLOOKUP(AF342,'SCORE TALLER'!$AA$2:$AB$10,2,FALSE)*BE$2</f>
        <v>0</v>
      </c>
      <c r="BF342" s="59">
        <f>VLOOKUP(AL342,'SCORE TALLER'!$AM$2:$AN$10,2,TRUE)*BF$2</f>
        <v>0</v>
      </c>
      <c r="BG342" s="67">
        <f t="shared" si="85"/>
        <v>1.42</v>
      </c>
      <c r="BH342" s="67" t="str">
        <f>VLOOKUP(BG342,'SCORE TALLER'!$AP$2:$AQ$7,2,TRUE)</f>
        <v>2. Normal</v>
      </c>
      <c r="BI342" s="67" t="str">
        <f t="shared" si="87"/>
        <v>LBZ</v>
      </c>
      <c r="BJ342" s="67" t="str">
        <f t="shared" si="87"/>
        <v>A</v>
      </c>
      <c r="BK342" s="67" t="str">
        <f t="shared" si="88"/>
        <v>A</v>
      </c>
      <c r="BL342" s="86">
        <f t="shared" si="86"/>
        <v>1519414</v>
      </c>
      <c r="BM342" s="86">
        <f t="shared" si="89"/>
        <v>0</v>
      </c>
    </row>
    <row r="343" spans="1:65" x14ac:dyDescent="0.3">
      <c r="A343" s="57">
        <v>2224880240</v>
      </c>
      <c r="B343" s="12" t="s">
        <v>481</v>
      </c>
      <c r="C343" s="58" t="s">
        <v>107</v>
      </c>
      <c r="D343" s="58" t="s">
        <v>115</v>
      </c>
      <c r="E343" s="58">
        <v>1112097</v>
      </c>
      <c r="F343" s="58">
        <v>5719207</v>
      </c>
      <c r="G343" s="58">
        <f t="shared" si="77"/>
        <v>2722690</v>
      </c>
      <c r="H343" s="58">
        <f t="shared" si="78"/>
        <v>0</v>
      </c>
      <c r="I343" s="58" t="e">
        <v>#N/A</v>
      </c>
      <c r="J343" s="58">
        <v>335147</v>
      </c>
      <c r="K343" s="58">
        <v>0</v>
      </c>
      <c r="L343" s="58">
        <v>4376367</v>
      </c>
      <c r="M343" s="58">
        <v>2996517</v>
      </c>
      <c r="N343" s="58">
        <f>VLOOKUP(AD343,'tabla ingresos'!$A$3:$D$15,4,FALSE)</f>
        <v>1000000</v>
      </c>
      <c r="O343" s="58">
        <v>0</v>
      </c>
      <c r="P343" s="58">
        <v>0</v>
      </c>
      <c r="Q343" s="58">
        <v>0</v>
      </c>
      <c r="R343" s="12">
        <v>76130</v>
      </c>
      <c r="S343" s="12" t="s">
        <v>87</v>
      </c>
      <c r="T343" s="12" t="s">
        <v>89</v>
      </c>
      <c r="U343" s="12" t="s">
        <v>10</v>
      </c>
      <c r="V343" s="12">
        <v>4</v>
      </c>
      <c r="W343" s="12">
        <v>0</v>
      </c>
      <c r="X343" s="12">
        <v>0</v>
      </c>
      <c r="Y343" s="59">
        <v>5.1671232876712327</v>
      </c>
      <c r="Z343" s="59">
        <v>35.731506849315068</v>
      </c>
      <c r="AA343" s="12">
        <v>2</v>
      </c>
      <c r="AB343" s="12">
        <v>0</v>
      </c>
      <c r="AC343" s="12">
        <v>1</v>
      </c>
      <c r="AD343" s="12">
        <v>2</v>
      </c>
      <c r="AE343" s="12">
        <v>1</v>
      </c>
      <c r="AF343" s="58" t="s">
        <v>91</v>
      </c>
      <c r="AG343" s="66">
        <f t="shared" si="79"/>
        <v>0.22343133333333334</v>
      </c>
      <c r="AH343" s="67">
        <f t="shared" si="80"/>
        <v>3.8128046666666666</v>
      </c>
      <c r="AI343" s="67">
        <f t="shared" si="81"/>
        <v>2.7390759999999998</v>
      </c>
      <c r="AJ343" s="67">
        <f t="shared" si="82"/>
        <v>1.8151266666666668</v>
      </c>
      <c r="AK343" s="67">
        <f t="shared" si="83"/>
        <v>0</v>
      </c>
      <c r="AL343" s="67">
        <f t="shared" si="84"/>
        <v>0</v>
      </c>
      <c r="AM343" s="59">
        <f>VLOOKUP(AG343,'SCORE TALLER'!$AC$2:$AD$10,2,TRUE)*AM$2</f>
        <v>0</v>
      </c>
      <c r="AN343" s="59">
        <f>VLOOKUP(AD343,'SCORE TALLER'!$W$2:$X$10,2,TRUE)*AN$2</f>
        <v>0.32</v>
      </c>
      <c r="AO343" s="59">
        <f>VLOOKUP(AB343,'SCORE TALLER'!$S$2:$T$10,2,FALSE)*AO$2</f>
        <v>0.05</v>
      </c>
      <c r="AP343" s="59">
        <f>VLOOKUP(AH343,'SCORE TALLER'!$AE$2:$AF$10,2,TRUE)*AP$2</f>
        <v>0</v>
      </c>
      <c r="AQ343" s="59">
        <f>VLOOKUP(AI343,'SCORE TALLER'!$AG$2:$AH$10,2,TRUE)*AQ$2</f>
        <v>0.24</v>
      </c>
      <c r="AR343" s="59">
        <f>VLOOKUP(AC343,'SCORE TALLER'!$U$2:$V$10,2,FALSE)*AR$2</f>
        <v>0.05</v>
      </c>
      <c r="AS343" s="59">
        <f>VLOOKUP(AE343,'SCORE TALLER'!$Y$2:$Z$10,2,FALSE)*AS$2</f>
        <v>0.03</v>
      </c>
      <c r="AT343" s="59">
        <f>VLOOKUP(Z343,'SCORE TALLER'!$O$2:$P$10,2,TRUE)*AT$2</f>
        <v>0.03</v>
      </c>
      <c r="AU343" s="59">
        <f>VLOOKUP(S343,'SCORE TALLER'!$A$2:$B$10,2,FALSE)*AU$2</f>
        <v>0.15000000000000002</v>
      </c>
      <c r="AV343" s="59">
        <f>VLOOKUP(AJ343,'SCORE TALLER'!$AI$2:$AJ$10,2,TRUE)*AV$2</f>
        <v>0.2</v>
      </c>
      <c r="AW343" s="59">
        <f>VLOOKUP(AK343,'SCORE TALLER'!$AK$2:$AL$10,2,TRUE)*AW$2</f>
        <v>0.25</v>
      </c>
      <c r="AX343" s="59">
        <f>VLOOKUP(T343,'SCORE TALLER'!$C$2:$D$10,2,FALSE)*AX$2</f>
        <v>0</v>
      </c>
      <c r="AY343" s="59">
        <f>VLOOKUP(W343,'SCORE TALLER'!$I$2:$J$10,2,TRUE)*AY$2</f>
        <v>0</v>
      </c>
      <c r="AZ343" s="59">
        <f>VLOOKUP(X343,'SCORE TALLER'!$K$2:$L$10,2,TRUE)*AZ$2</f>
        <v>0</v>
      </c>
      <c r="BA343" s="59">
        <f>VLOOKUP(U343,'SCORE TALLER'!$E$2:$F$10,2,FALSE)*BA$2</f>
        <v>0</v>
      </c>
      <c r="BB343" s="59">
        <f>VLOOKUP(Y343,'SCORE TALLER'!$M$2:$N$10,2,TRUE)*BB$2</f>
        <v>0.03</v>
      </c>
      <c r="BC343" s="59">
        <f>VLOOKUP(AA343,'SCORE TALLER'!$Q$2:$R$10,2,FALSE)*BC$2</f>
        <v>0</v>
      </c>
      <c r="BD343" s="59">
        <f>VLOOKUP(V343,'SCORE TALLER'!$G$2:$H$10,2,FALSE)*BD$2</f>
        <v>0</v>
      </c>
      <c r="BE343" s="59">
        <f>VLOOKUP(AF343,'SCORE TALLER'!$AA$2:$AB$10,2,FALSE)*BE$2</f>
        <v>0.30000000000000004</v>
      </c>
      <c r="BF343" s="59">
        <f>VLOOKUP(AL343,'SCORE TALLER'!$AM$2:$AN$10,2,TRUE)*BF$2</f>
        <v>0</v>
      </c>
      <c r="BG343" s="67">
        <f t="shared" si="85"/>
        <v>1.6500000000000001</v>
      </c>
      <c r="BH343" s="67" t="str">
        <f>VLOOKUP(BG343,'SCORE TALLER'!$AP$2:$AQ$7,2,TRUE)</f>
        <v>2. Normal</v>
      </c>
      <c r="BI343" s="67" t="str">
        <f t="shared" si="87"/>
        <v>LBZ</v>
      </c>
      <c r="BJ343" s="67" t="str">
        <f t="shared" si="87"/>
        <v>A</v>
      </c>
      <c r="BK343" s="67" t="str">
        <f t="shared" si="88"/>
        <v>SIN</v>
      </c>
      <c r="BL343" s="86">
        <f t="shared" si="86"/>
        <v>0</v>
      </c>
      <c r="BM343" s="86">
        <f t="shared" si="89"/>
        <v>0</v>
      </c>
    </row>
    <row r="344" spans="1:65" x14ac:dyDescent="0.3">
      <c r="A344" s="57">
        <v>2224828088</v>
      </c>
      <c r="B344" s="12" t="s">
        <v>482</v>
      </c>
      <c r="C344" s="58" t="s">
        <v>105</v>
      </c>
      <c r="D344" s="58" t="s">
        <v>30</v>
      </c>
      <c r="E344" s="58">
        <v>1301001</v>
      </c>
      <c r="F344" s="58">
        <v>11882610</v>
      </c>
      <c r="G344" s="58">
        <f t="shared" si="77"/>
        <v>9121531</v>
      </c>
      <c r="H344" s="58">
        <f t="shared" si="78"/>
        <v>3121531</v>
      </c>
      <c r="I344" s="58">
        <v>11883000</v>
      </c>
      <c r="J344" s="58">
        <v>285390</v>
      </c>
      <c r="K344" s="58">
        <v>0</v>
      </c>
      <c r="L344" s="58">
        <v>6000000</v>
      </c>
      <c r="M344" s="58">
        <v>2761079</v>
      </c>
      <c r="N344" s="58">
        <f>VLOOKUP(AD344,'tabla ingresos'!$A$3:$D$15,4,FALSE)</f>
        <v>1000000</v>
      </c>
      <c r="O344" s="58">
        <v>103214.23725794422</v>
      </c>
      <c r="P344" s="58">
        <v>4640000</v>
      </c>
      <c r="Q344" s="58">
        <v>0</v>
      </c>
      <c r="R344" s="12">
        <v>76130</v>
      </c>
      <c r="S344" s="12" t="s">
        <v>87</v>
      </c>
      <c r="T344" s="12" t="s">
        <v>89</v>
      </c>
      <c r="U344" s="12" t="s">
        <v>10</v>
      </c>
      <c r="V344" s="12">
        <v>4</v>
      </c>
      <c r="W344" s="12">
        <v>0</v>
      </c>
      <c r="X344" s="12">
        <v>0</v>
      </c>
      <c r="Y344" s="59">
        <v>4.7534246575342465</v>
      </c>
      <c r="Z344" s="59">
        <v>29.252054794520546</v>
      </c>
      <c r="AA344" s="12">
        <v>1</v>
      </c>
      <c r="AB344" s="12">
        <v>0</v>
      </c>
      <c r="AC344" s="12">
        <v>1</v>
      </c>
      <c r="AD344" s="12">
        <v>2</v>
      </c>
      <c r="AE344" s="12">
        <v>1</v>
      </c>
      <c r="AF344" s="58" t="s">
        <v>10</v>
      </c>
      <c r="AG344" s="66">
        <f t="shared" si="79"/>
        <v>0.25906949150529612</v>
      </c>
      <c r="AH344" s="67">
        <f t="shared" si="80"/>
        <v>11.015073333333333</v>
      </c>
      <c r="AI344" s="67">
        <f t="shared" si="81"/>
        <v>2.7080533333333334</v>
      </c>
      <c r="AJ344" s="67">
        <f t="shared" si="82"/>
        <v>6.0810206666666664</v>
      </c>
      <c r="AK344" s="67">
        <f t="shared" si="83"/>
        <v>2.0810206666666669</v>
      </c>
      <c r="AL344" s="67">
        <f t="shared" si="84"/>
        <v>0</v>
      </c>
      <c r="AM344" s="59">
        <f>VLOOKUP(AG344,'SCORE TALLER'!$AC$2:$AD$10,2,TRUE)*AM$2</f>
        <v>0</v>
      </c>
      <c r="AN344" s="59">
        <f>VLOOKUP(AD344,'SCORE TALLER'!$W$2:$X$10,2,TRUE)*AN$2</f>
        <v>0.32</v>
      </c>
      <c r="AO344" s="59">
        <f>VLOOKUP(AB344,'SCORE TALLER'!$S$2:$T$10,2,FALSE)*AO$2</f>
        <v>0.05</v>
      </c>
      <c r="AP344" s="59">
        <f>VLOOKUP(AH344,'SCORE TALLER'!$AE$2:$AF$10,2,TRUE)*AP$2</f>
        <v>0.16</v>
      </c>
      <c r="AQ344" s="59">
        <f>VLOOKUP(AI344,'SCORE TALLER'!$AG$2:$AH$10,2,TRUE)*AQ$2</f>
        <v>0.24</v>
      </c>
      <c r="AR344" s="59">
        <f>VLOOKUP(AC344,'SCORE TALLER'!$U$2:$V$10,2,FALSE)*AR$2</f>
        <v>0.05</v>
      </c>
      <c r="AS344" s="59">
        <f>VLOOKUP(AE344,'SCORE TALLER'!$Y$2:$Z$10,2,FALSE)*AS$2</f>
        <v>0.03</v>
      </c>
      <c r="AT344" s="59">
        <f>VLOOKUP(Z344,'SCORE TALLER'!$O$2:$P$10,2,TRUE)*AT$2</f>
        <v>0.04</v>
      </c>
      <c r="AU344" s="59">
        <f>VLOOKUP(S344,'SCORE TALLER'!$A$2:$B$10,2,FALSE)*AU$2</f>
        <v>0.15000000000000002</v>
      </c>
      <c r="AV344" s="59">
        <f>VLOOKUP(AJ344,'SCORE TALLER'!$AI$2:$AJ$10,2,TRUE)*AV$2</f>
        <v>0</v>
      </c>
      <c r="AW344" s="59">
        <f>VLOOKUP(AK344,'SCORE TALLER'!$AK$2:$AL$10,2,TRUE)*AW$2</f>
        <v>0.15000000000000002</v>
      </c>
      <c r="AX344" s="59">
        <f>VLOOKUP(T344,'SCORE TALLER'!$C$2:$D$10,2,FALSE)*AX$2</f>
        <v>0</v>
      </c>
      <c r="AY344" s="59">
        <f>VLOOKUP(W344,'SCORE TALLER'!$I$2:$J$10,2,TRUE)*AY$2</f>
        <v>0</v>
      </c>
      <c r="AZ344" s="59">
        <f>VLOOKUP(X344,'SCORE TALLER'!$K$2:$L$10,2,TRUE)*AZ$2</f>
        <v>0</v>
      </c>
      <c r="BA344" s="59">
        <f>VLOOKUP(U344,'SCORE TALLER'!$E$2:$F$10,2,FALSE)*BA$2</f>
        <v>0</v>
      </c>
      <c r="BB344" s="59">
        <f>VLOOKUP(Y344,'SCORE TALLER'!$M$2:$N$10,2,TRUE)*BB$2</f>
        <v>0.03</v>
      </c>
      <c r="BC344" s="59">
        <f>VLOOKUP(AA344,'SCORE TALLER'!$Q$2:$R$10,2,FALSE)*BC$2</f>
        <v>0.05</v>
      </c>
      <c r="BD344" s="59">
        <f>VLOOKUP(V344,'SCORE TALLER'!$G$2:$H$10,2,FALSE)*BD$2</f>
        <v>0</v>
      </c>
      <c r="BE344" s="59">
        <f>VLOOKUP(AF344,'SCORE TALLER'!$AA$2:$AB$10,2,FALSE)*BE$2</f>
        <v>0</v>
      </c>
      <c r="BF344" s="59">
        <f>VLOOKUP(AL344,'SCORE TALLER'!$AM$2:$AN$10,2,TRUE)*BF$2</f>
        <v>0</v>
      </c>
      <c r="BG344" s="67">
        <f t="shared" si="85"/>
        <v>1.27</v>
      </c>
      <c r="BH344" s="67" t="str">
        <f>VLOOKUP(BG344,'SCORE TALLER'!$AP$2:$AQ$7,2,TRUE)</f>
        <v>2. Normal</v>
      </c>
      <c r="BI344" s="67" t="str">
        <f t="shared" si="87"/>
        <v>LBZ</v>
      </c>
      <c r="BJ344" s="67" t="str">
        <f t="shared" si="87"/>
        <v>A</v>
      </c>
      <c r="BK344" s="67" t="str">
        <f t="shared" si="88"/>
        <v>A</v>
      </c>
      <c r="BL344" s="86">
        <f t="shared" si="86"/>
        <v>3121531</v>
      </c>
      <c r="BM344" s="86">
        <f t="shared" si="89"/>
        <v>0</v>
      </c>
    </row>
    <row r="345" spans="1:65" x14ac:dyDescent="0.3">
      <c r="A345" s="57">
        <v>42080626</v>
      </c>
      <c r="B345" s="12" t="s">
        <v>483</v>
      </c>
      <c r="C345" s="58" t="s">
        <v>105</v>
      </c>
      <c r="D345" s="58" t="s">
        <v>116</v>
      </c>
      <c r="E345" s="58">
        <v>13560635</v>
      </c>
      <c r="F345" s="58">
        <v>35795072</v>
      </c>
      <c r="G345" s="58">
        <f t="shared" si="77"/>
        <v>33318559</v>
      </c>
      <c r="H345" s="58">
        <f t="shared" si="78"/>
        <v>27318559</v>
      </c>
      <c r="I345" s="58">
        <v>35795000</v>
      </c>
      <c r="J345" s="58">
        <v>897887</v>
      </c>
      <c r="K345" s="58">
        <v>0</v>
      </c>
      <c r="L345" s="58">
        <v>6000000</v>
      </c>
      <c r="M345" s="58">
        <v>2476513</v>
      </c>
      <c r="N345" s="58">
        <f>VLOOKUP(AD345,'tabla ingresos'!$A$3:$D$15,4,FALSE)</f>
        <v>4000000</v>
      </c>
      <c r="O345" s="58">
        <v>174433.01564443813</v>
      </c>
      <c r="P345" s="58">
        <v>16240000</v>
      </c>
      <c r="Q345" s="58">
        <v>0</v>
      </c>
      <c r="R345" s="12">
        <v>76001</v>
      </c>
      <c r="S345" s="12" t="s">
        <v>87</v>
      </c>
      <c r="T345" s="12" t="s">
        <v>89</v>
      </c>
      <c r="U345" s="12" t="s">
        <v>10</v>
      </c>
      <c r="V345" s="12">
        <v>4</v>
      </c>
      <c r="W345" s="12">
        <v>0</v>
      </c>
      <c r="X345" s="12">
        <v>0</v>
      </c>
      <c r="Y345" s="59">
        <v>2.7205479452054795</v>
      </c>
      <c r="Z345" s="59">
        <v>53.254794520547946</v>
      </c>
      <c r="AA345" s="12">
        <v>2</v>
      </c>
      <c r="AB345" s="12">
        <v>4</v>
      </c>
      <c r="AC345" s="12">
        <v>3</v>
      </c>
      <c r="AD345" s="12">
        <v>5</v>
      </c>
      <c r="AE345" s="12">
        <v>3</v>
      </c>
      <c r="AF345" s="58" t="s">
        <v>10</v>
      </c>
      <c r="AG345" s="66">
        <f t="shared" si="79"/>
        <v>0.17872000260740634</v>
      </c>
      <c r="AH345" s="67">
        <f t="shared" si="80"/>
        <v>8.6725119999999993</v>
      </c>
      <c r="AI345" s="67">
        <f t="shared" si="81"/>
        <v>2.6728580000000002</v>
      </c>
      <c r="AJ345" s="67">
        <f t="shared" si="82"/>
        <v>5.5530931666666667</v>
      </c>
      <c r="AK345" s="67">
        <f t="shared" si="83"/>
        <v>4.5530931666666667</v>
      </c>
      <c r="AL345" s="67">
        <f t="shared" si="84"/>
        <v>0</v>
      </c>
      <c r="AM345" s="59">
        <f>VLOOKUP(AG345,'SCORE TALLER'!$AC$2:$AD$10,2,TRUE)*AM$2</f>
        <v>0</v>
      </c>
      <c r="AN345" s="59">
        <f>VLOOKUP(AD345,'SCORE TALLER'!$W$2:$X$10,2,TRUE)*AN$2</f>
        <v>0.24</v>
      </c>
      <c r="AO345" s="59">
        <f>VLOOKUP(AB345,'SCORE TALLER'!$S$2:$T$10,2,FALSE)*AO$2</f>
        <v>0.02</v>
      </c>
      <c r="AP345" s="59">
        <f>VLOOKUP(AH345,'SCORE TALLER'!$AE$2:$AF$10,2,TRUE)*AP$2</f>
        <v>0.08</v>
      </c>
      <c r="AQ345" s="59">
        <f>VLOOKUP(AI345,'SCORE TALLER'!$AG$2:$AH$10,2,TRUE)*AQ$2</f>
        <v>0.24</v>
      </c>
      <c r="AR345" s="59">
        <f>VLOOKUP(AC345,'SCORE TALLER'!$U$2:$V$10,2,FALSE)*AR$2</f>
        <v>0.03</v>
      </c>
      <c r="AS345" s="59">
        <f>VLOOKUP(AE345,'SCORE TALLER'!$Y$2:$Z$10,2,FALSE)*AS$2</f>
        <v>0.02</v>
      </c>
      <c r="AT345" s="59">
        <f>VLOOKUP(Z345,'SCORE TALLER'!$O$2:$P$10,2,TRUE)*AT$2</f>
        <v>0.02</v>
      </c>
      <c r="AU345" s="59">
        <f>VLOOKUP(S345,'SCORE TALLER'!$A$2:$B$10,2,FALSE)*AU$2</f>
        <v>0.15000000000000002</v>
      </c>
      <c r="AV345" s="59">
        <f>VLOOKUP(AJ345,'SCORE TALLER'!$AI$2:$AJ$10,2,TRUE)*AV$2</f>
        <v>0</v>
      </c>
      <c r="AW345" s="59">
        <f>VLOOKUP(AK345,'SCORE TALLER'!$AK$2:$AL$10,2,TRUE)*AW$2</f>
        <v>0.05</v>
      </c>
      <c r="AX345" s="59">
        <f>VLOOKUP(T345,'SCORE TALLER'!$C$2:$D$10,2,FALSE)*AX$2</f>
        <v>0</v>
      </c>
      <c r="AY345" s="59">
        <f>VLOOKUP(W345,'SCORE TALLER'!$I$2:$J$10,2,TRUE)*AY$2</f>
        <v>0</v>
      </c>
      <c r="AZ345" s="59">
        <f>VLOOKUP(X345,'SCORE TALLER'!$K$2:$L$10,2,TRUE)*AZ$2</f>
        <v>0</v>
      </c>
      <c r="BA345" s="59">
        <f>VLOOKUP(U345,'SCORE TALLER'!$E$2:$F$10,2,FALSE)*BA$2</f>
        <v>0</v>
      </c>
      <c r="BB345" s="59">
        <f>VLOOKUP(Y345,'SCORE TALLER'!$M$2:$N$10,2,TRUE)*BB$2</f>
        <v>0.04</v>
      </c>
      <c r="BC345" s="59">
        <f>VLOOKUP(AA345,'SCORE TALLER'!$Q$2:$R$10,2,FALSE)*BC$2</f>
        <v>0</v>
      </c>
      <c r="BD345" s="59">
        <f>VLOOKUP(V345,'SCORE TALLER'!$G$2:$H$10,2,FALSE)*BD$2</f>
        <v>0</v>
      </c>
      <c r="BE345" s="59">
        <f>VLOOKUP(AF345,'SCORE TALLER'!$AA$2:$AB$10,2,FALSE)*BE$2</f>
        <v>0</v>
      </c>
      <c r="BF345" s="59">
        <f>VLOOKUP(AL345,'SCORE TALLER'!$AM$2:$AN$10,2,TRUE)*BF$2</f>
        <v>0</v>
      </c>
      <c r="BG345" s="67">
        <f t="shared" si="85"/>
        <v>0.89000000000000024</v>
      </c>
      <c r="BH345" s="67" t="str">
        <f>VLOOKUP(BG345,'SCORE TALLER'!$AP$2:$AQ$7,2,TRUE)</f>
        <v>1. Bajo</v>
      </c>
      <c r="BI345" s="67" t="str">
        <f t="shared" si="87"/>
        <v>LBZ</v>
      </c>
      <c r="BJ345" s="67" t="str">
        <f t="shared" si="87"/>
        <v>A</v>
      </c>
      <c r="BK345" s="67" t="str">
        <f t="shared" si="88"/>
        <v>A</v>
      </c>
      <c r="BL345" s="86">
        <f t="shared" si="86"/>
        <v>27318559</v>
      </c>
      <c r="BM345" s="86">
        <f t="shared" si="89"/>
        <v>0</v>
      </c>
    </row>
    <row r="346" spans="1:65" x14ac:dyDescent="0.3">
      <c r="A346" s="57">
        <v>66804088</v>
      </c>
      <c r="B346" s="12" t="s">
        <v>484</v>
      </c>
      <c r="C346" s="58" t="s">
        <v>107</v>
      </c>
      <c r="D346" s="58" t="s">
        <v>30</v>
      </c>
      <c r="E346" s="58">
        <v>845882</v>
      </c>
      <c r="F346" s="58">
        <v>11493054</v>
      </c>
      <c r="G346" s="58">
        <f t="shared" si="77"/>
        <v>8336537</v>
      </c>
      <c r="H346" s="58">
        <f t="shared" si="78"/>
        <v>0</v>
      </c>
      <c r="I346" s="58" t="e">
        <v>#N/A</v>
      </c>
      <c r="J346" s="58">
        <v>296942</v>
      </c>
      <c r="K346" s="58">
        <v>0</v>
      </c>
      <c r="L346" s="58">
        <v>8270000</v>
      </c>
      <c r="M346" s="58">
        <v>3156517</v>
      </c>
      <c r="N346" s="58">
        <f>VLOOKUP(AD346,'tabla ingresos'!$A$3:$D$15,4,FALSE)</f>
        <v>1000000</v>
      </c>
      <c r="O346" s="58">
        <v>0</v>
      </c>
      <c r="P346" s="58">
        <v>0</v>
      </c>
      <c r="Q346" s="58">
        <v>0</v>
      </c>
      <c r="R346" s="12">
        <v>76364</v>
      </c>
      <c r="S346" s="12" t="s">
        <v>87</v>
      </c>
      <c r="T346" s="12" t="s">
        <v>89</v>
      </c>
      <c r="U346" s="12" t="s">
        <v>10</v>
      </c>
      <c r="V346" s="12">
        <v>4</v>
      </c>
      <c r="W346" s="12">
        <v>0</v>
      </c>
      <c r="X346" s="12">
        <v>0</v>
      </c>
      <c r="Y346" s="59">
        <v>5.8328767123287673</v>
      </c>
      <c r="Z346" s="59">
        <v>55.906849315068492</v>
      </c>
      <c r="AA346" s="12">
        <v>2</v>
      </c>
      <c r="AB346" s="12">
        <v>2</v>
      </c>
      <c r="AC346" s="12">
        <v>3</v>
      </c>
      <c r="AD346" s="12">
        <v>2</v>
      </c>
      <c r="AE346" s="12">
        <v>4</v>
      </c>
      <c r="AF346" s="58" t="s">
        <v>91</v>
      </c>
      <c r="AG346" s="66">
        <f t="shared" si="79"/>
        <v>0.19796133333333332</v>
      </c>
      <c r="AH346" s="67">
        <f t="shared" si="80"/>
        <v>7.6620359999999996</v>
      </c>
      <c r="AI346" s="67">
        <f t="shared" si="81"/>
        <v>2.668266</v>
      </c>
      <c r="AJ346" s="67">
        <f t="shared" si="82"/>
        <v>5.5576913333333335</v>
      </c>
      <c r="AK346" s="67">
        <f t="shared" si="83"/>
        <v>0</v>
      </c>
      <c r="AL346" s="67">
        <f t="shared" si="84"/>
        <v>0</v>
      </c>
      <c r="AM346" s="59">
        <f>VLOOKUP(AG346,'SCORE TALLER'!$AC$2:$AD$10,2,TRUE)*AM$2</f>
        <v>0</v>
      </c>
      <c r="AN346" s="59">
        <f>VLOOKUP(AD346,'SCORE TALLER'!$W$2:$X$10,2,TRUE)*AN$2</f>
        <v>0.32</v>
      </c>
      <c r="AO346" s="59">
        <f>VLOOKUP(AB346,'SCORE TALLER'!$S$2:$T$10,2,FALSE)*AO$2</f>
        <v>0.04</v>
      </c>
      <c r="AP346" s="59">
        <f>VLOOKUP(AH346,'SCORE TALLER'!$AE$2:$AF$10,2,TRUE)*AP$2</f>
        <v>0.08</v>
      </c>
      <c r="AQ346" s="59">
        <f>VLOOKUP(AI346,'SCORE TALLER'!$AG$2:$AH$10,2,TRUE)*AQ$2</f>
        <v>0.24</v>
      </c>
      <c r="AR346" s="59">
        <f>VLOOKUP(AC346,'SCORE TALLER'!$U$2:$V$10,2,FALSE)*AR$2</f>
        <v>0.03</v>
      </c>
      <c r="AS346" s="59">
        <f>VLOOKUP(AE346,'SCORE TALLER'!$Y$2:$Z$10,2,FALSE)*AS$2</f>
        <v>0.05</v>
      </c>
      <c r="AT346" s="59">
        <f>VLOOKUP(Z346,'SCORE TALLER'!$O$2:$P$10,2,TRUE)*AT$2</f>
        <v>0.01</v>
      </c>
      <c r="AU346" s="59">
        <f>VLOOKUP(S346,'SCORE TALLER'!$A$2:$B$10,2,FALSE)*AU$2</f>
        <v>0.15000000000000002</v>
      </c>
      <c r="AV346" s="59">
        <f>VLOOKUP(AJ346,'SCORE TALLER'!$AI$2:$AJ$10,2,TRUE)*AV$2</f>
        <v>0</v>
      </c>
      <c r="AW346" s="59">
        <f>VLOOKUP(AK346,'SCORE TALLER'!$AK$2:$AL$10,2,TRUE)*AW$2</f>
        <v>0.25</v>
      </c>
      <c r="AX346" s="59">
        <f>VLOOKUP(T346,'SCORE TALLER'!$C$2:$D$10,2,FALSE)*AX$2</f>
        <v>0</v>
      </c>
      <c r="AY346" s="59">
        <f>VLOOKUP(W346,'SCORE TALLER'!$I$2:$J$10,2,TRUE)*AY$2</f>
        <v>0</v>
      </c>
      <c r="AZ346" s="59">
        <f>VLOOKUP(X346,'SCORE TALLER'!$K$2:$L$10,2,TRUE)*AZ$2</f>
        <v>0</v>
      </c>
      <c r="BA346" s="59">
        <f>VLOOKUP(U346,'SCORE TALLER'!$E$2:$F$10,2,FALSE)*BA$2</f>
        <v>0</v>
      </c>
      <c r="BB346" s="59">
        <f>VLOOKUP(Y346,'SCORE TALLER'!$M$2:$N$10,2,TRUE)*BB$2</f>
        <v>0.03</v>
      </c>
      <c r="BC346" s="59">
        <f>VLOOKUP(AA346,'SCORE TALLER'!$Q$2:$R$10,2,FALSE)*BC$2</f>
        <v>0</v>
      </c>
      <c r="BD346" s="59">
        <f>VLOOKUP(V346,'SCORE TALLER'!$G$2:$H$10,2,FALSE)*BD$2</f>
        <v>0</v>
      </c>
      <c r="BE346" s="59">
        <f>VLOOKUP(AF346,'SCORE TALLER'!$AA$2:$AB$10,2,FALSE)*BE$2</f>
        <v>0.30000000000000004</v>
      </c>
      <c r="BF346" s="59">
        <f>VLOOKUP(AL346,'SCORE TALLER'!$AM$2:$AN$10,2,TRUE)*BF$2</f>
        <v>0</v>
      </c>
      <c r="BG346" s="67">
        <f t="shared" si="85"/>
        <v>1.5</v>
      </c>
      <c r="BH346" s="67" t="str">
        <f>VLOOKUP(BG346,'SCORE TALLER'!$AP$2:$AQ$7,2,TRUE)</f>
        <v>2. Normal</v>
      </c>
      <c r="BI346" s="67" t="str">
        <f t="shared" si="87"/>
        <v>LBZ</v>
      </c>
      <c r="BJ346" s="67" t="str">
        <f t="shared" si="87"/>
        <v>A</v>
      </c>
      <c r="BK346" s="67" t="str">
        <f t="shared" si="88"/>
        <v>SIN</v>
      </c>
      <c r="BL346" s="86">
        <f t="shared" si="86"/>
        <v>0</v>
      </c>
      <c r="BM346" s="86">
        <f t="shared" si="89"/>
        <v>0</v>
      </c>
    </row>
    <row r="347" spans="1:65" x14ac:dyDescent="0.3">
      <c r="A347" s="57">
        <v>2088202666</v>
      </c>
      <c r="B347" s="12" t="s">
        <v>485</v>
      </c>
      <c r="C347" s="58" t="s">
        <v>107</v>
      </c>
      <c r="D347" s="58" t="s">
        <v>30</v>
      </c>
      <c r="E347" s="58">
        <v>2568267</v>
      </c>
      <c r="F347" s="58">
        <v>8606517</v>
      </c>
      <c r="G347" s="58">
        <f t="shared" si="77"/>
        <v>7194253</v>
      </c>
      <c r="H347" s="58">
        <f t="shared" si="78"/>
        <v>2341673</v>
      </c>
      <c r="I347" s="58" t="e">
        <v>#N/A</v>
      </c>
      <c r="J347" s="58">
        <v>215283</v>
      </c>
      <c r="K347" s="58">
        <v>0</v>
      </c>
      <c r="L347" s="58">
        <v>4852580</v>
      </c>
      <c r="M347" s="58">
        <v>1412264</v>
      </c>
      <c r="N347" s="58">
        <f>VLOOKUP(AD347,'tabla ingresos'!$A$3:$D$15,4,FALSE)</f>
        <v>1000000</v>
      </c>
      <c r="O347" s="58">
        <v>0</v>
      </c>
      <c r="P347" s="58">
        <v>0</v>
      </c>
      <c r="Q347" s="58">
        <v>0</v>
      </c>
      <c r="R347" s="12">
        <v>52480</v>
      </c>
      <c r="S347" s="12" t="s">
        <v>87</v>
      </c>
      <c r="T347" s="12" t="s">
        <v>89</v>
      </c>
      <c r="U347" s="12" t="s">
        <v>10</v>
      </c>
      <c r="V347" s="12">
        <v>4</v>
      </c>
      <c r="W347" s="12">
        <v>0</v>
      </c>
      <c r="X347" s="12">
        <v>0</v>
      </c>
      <c r="Y347" s="59">
        <v>4.7534246575342465</v>
      </c>
      <c r="Z347" s="59">
        <v>27.539726027397261</v>
      </c>
      <c r="AA347" s="12">
        <v>2</v>
      </c>
      <c r="AB347" s="12">
        <v>0</v>
      </c>
      <c r="AC347" s="12">
        <v>1</v>
      </c>
      <c r="AD347" s="12">
        <v>2</v>
      </c>
      <c r="AE347" s="12">
        <v>1</v>
      </c>
      <c r="AF347" s="58" t="s">
        <v>91</v>
      </c>
      <c r="AG347" s="66">
        <f t="shared" si="79"/>
        <v>0.14352200000000001</v>
      </c>
      <c r="AH347" s="67">
        <f t="shared" si="80"/>
        <v>5.7376779999999998</v>
      </c>
      <c r="AI347" s="67">
        <f t="shared" si="81"/>
        <v>2.6536873333333335</v>
      </c>
      <c r="AJ347" s="67">
        <f t="shared" si="82"/>
        <v>4.7961686666666665</v>
      </c>
      <c r="AK347" s="67">
        <f t="shared" si="83"/>
        <v>1.5611153333333334</v>
      </c>
      <c r="AL347" s="67">
        <f t="shared" si="84"/>
        <v>0</v>
      </c>
      <c r="AM347" s="59">
        <f>VLOOKUP(AG347,'SCORE TALLER'!$AC$2:$AD$10,2,TRUE)*AM$2</f>
        <v>0</v>
      </c>
      <c r="AN347" s="59">
        <f>VLOOKUP(AD347,'SCORE TALLER'!$W$2:$X$10,2,TRUE)*AN$2</f>
        <v>0.32</v>
      </c>
      <c r="AO347" s="59">
        <f>VLOOKUP(AB347,'SCORE TALLER'!$S$2:$T$10,2,FALSE)*AO$2</f>
        <v>0.05</v>
      </c>
      <c r="AP347" s="59">
        <f>VLOOKUP(AH347,'SCORE TALLER'!$AE$2:$AF$10,2,TRUE)*AP$2</f>
        <v>0.08</v>
      </c>
      <c r="AQ347" s="59">
        <f>VLOOKUP(AI347,'SCORE TALLER'!$AG$2:$AH$10,2,TRUE)*AQ$2</f>
        <v>0.24</v>
      </c>
      <c r="AR347" s="59">
        <f>VLOOKUP(AC347,'SCORE TALLER'!$U$2:$V$10,2,FALSE)*AR$2</f>
        <v>0.05</v>
      </c>
      <c r="AS347" s="59">
        <f>VLOOKUP(AE347,'SCORE TALLER'!$Y$2:$Z$10,2,FALSE)*AS$2</f>
        <v>0.03</v>
      </c>
      <c r="AT347" s="59">
        <f>VLOOKUP(Z347,'SCORE TALLER'!$O$2:$P$10,2,TRUE)*AT$2</f>
        <v>0.04</v>
      </c>
      <c r="AU347" s="59">
        <f>VLOOKUP(S347,'SCORE TALLER'!$A$2:$B$10,2,FALSE)*AU$2</f>
        <v>0.15000000000000002</v>
      </c>
      <c r="AV347" s="59">
        <f>VLOOKUP(AJ347,'SCORE TALLER'!$AI$2:$AJ$10,2,TRUE)*AV$2</f>
        <v>0.05</v>
      </c>
      <c r="AW347" s="59">
        <f>VLOOKUP(AK347,'SCORE TALLER'!$AK$2:$AL$10,2,TRUE)*AW$2</f>
        <v>0.2</v>
      </c>
      <c r="AX347" s="59">
        <f>VLOOKUP(T347,'SCORE TALLER'!$C$2:$D$10,2,FALSE)*AX$2</f>
        <v>0</v>
      </c>
      <c r="AY347" s="59">
        <f>VLOOKUP(W347,'SCORE TALLER'!$I$2:$J$10,2,TRUE)*AY$2</f>
        <v>0</v>
      </c>
      <c r="AZ347" s="59">
        <f>VLOOKUP(X347,'SCORE TALLER'!$K$2:$L$10,2,TRUE)*AZ$2</f>
        <v>0</v>
      </c>
      <c r="BA347" s="59">
        <f>VLOOKUP(U347,'SCORE TALLER'!$E$2:$F$10,2,FALSE)*BA$2</f>
        <v>0</v>
      </c>
      <c r="BB347" s="59">
        <f>VLOOKUP(Y347,'SCORE TALLER'!$M$2:$N$10,2,TRUE)*BB$2</f>
        <v>0.03</v>
      </c>
      <c r="BC347" s="59">
        <f>VLOOKUP(AA347,'SCORE TALLER'!$Q$2:$R$10,2,FALSE)*BC$2</f>
        <v>0</v>
      </c>
      <c r="BD347" s="59">
        <f>VLOOKUP(V347,'SCORE TALLER'!$G$2:$H$10,2,FALSE)*BD$2</f>
        <v>0</v>
      </c>
      <c r="BE347" s="59">
        <f>VLOOKUP(AF347,'SCORE TALLER'!$AA$2:$AB$10,2,FALSE)*BE$2</f>
        <v>0.30000000000000004</v>
      </c>
      <c r="BF347" s="59">
        <f>VLOOKUP(AL347,'SCORE TALLER'!$AM$2:$AN$10,2,TRUE)*BF$2</f>
        <v>0</v>
      </c>
      <c r="BG347" s="67">
        <f t="shared" si="85"/>
        <v>1.54</v>
      </c>
      <c r="BH347" s="67" t="str">
        <f>VLOOKUP(BG347,'SCORE TALLER'!$AP$2:$AQ$7,2,TRUE)</f>
        <v>2. Normal</v>
      </c>
      <c r="BI347" s="67" t="str">
        <f t="shared" si="87"/>
        <v>LBZ</v>
      </c>
      <c r="BJ347" s="67" t="str">
        <f t="shared" si="87"/>
        <v>A</v>
      </c>
      <c r="BK347" s="67" t="str">
        <f t="shared" si="88"/>
        <v>SIN</v>
      </c>
      <c r="BL347" s="86">
        <f t="shared" si="86"/>
        <v>2341673</v>
      </c>
      <c r="BM347" s="86">
        <f t="shared" si="89"/>
        <v>0</v>
      </c>
    </row>
    <row r="348" spans="1:65" x14ac:dyDescent="0.3">
      <c r="A348" s="57">
        <v>2202606442</v>
      </c>
      <c r="B348" s="12" t="s">
        <v>486</v>
      </c>
      <c r="C348" s="58" t="s">
        <v>107</v>
      </c>
      <c r="D348" s="58" t="s">
        <v>115</v>
      </c>
      <c r="E348" s="58">
        <v>2194112</v>
      </c>
      <c r="F348" s="58">
        <v>5057003</v>
      </c>
      <c r="G348" s="58">
        <f t="shared" si="77"/>
        <v>3340883</v>
      </c>
      <c r="H348" s="58">
        <f t="shared" si="78"/>
        <v>990883</v>
      </c>
      <c r="I348" s="58" t="e">
        <v>#N/A</v>
      </c>
      <c r="J348" s="58">
        <v>172510</v>
      </c>
      <c r="K348" s="58">
        <v>0</v>
      </c>
      <c r="L348" s="58">
        <v>2350000</v>
      </c>
      <c r="M348" s="58">
        <v>1716120</v>
      </c>
      <c r="N348" s="58">
        <f>VLOOKUP(AD348,'tabla ingresos'!$A$3:$D$15,4,FALSE)</f>
        <v>1000000</v>
      </c>
      <c r="O348" s="58">
        <v>0</v>
      </c>
      <c r="P348" s="58">
        <v>0</v>
      </c>
      <c r="Q348" s="58">
        <v>0</v>
      </c>
      <c r="R348" s="12">
        <v>68255</v>
      </c>
      <c r="S348" s="12" t="s">
        <v>87</v>
      </c>
      <c r="T348" s="12" t="s">
        <v>89</v>
      </c>
      <c r="U348" s="12" t="s">
        <v>10</v>
      </c>
      <c r="V348" s="12">
        <v>4</v>
      </c>
      <c r="W348" s="12">
        <v>0</v>
      </c>
      <c r="X348" s="12">
        <v>0</v>
      </c>
      <c r="Y348" s="59">
        <v>3.0684931506849313</v>
      </c>
      <c r="Z348" s="59">
        <v>24.353424657534248</v>
      </c>
      <c r="AA348" s="12">
        <v>1</v>
      </c>
      <c r="AB348" s="12">
        <v>2</v>
      </c>
      <c r="AC348" s="12">
        <v>1</v>
      </c>
      <c r="AD348" s="12">
        <v>2</v>
      </c>
      <c r="AE348" s="12">
        <v>1</v>
      </c>
      <c r="AF348" s="58" t="s">
        <v>91</v>
      </c>
      <c r="AG348" s="66">
        <f t="shared" si="79"/>
        <v>0.11500666666666666</v>
      </c>
      <c r="AH348" s="67">
        <f t="shared" si="80"/>
        <v>3.3713353333333331</v>
      </c>
      <c r="AI348" s="67">
        <f t="shared" si="81"/>
        <v>2.6068213333333334</v>
      </c>
      <c r="AJ348" s="67">
        <f t="shared" si="82"/>
        <v>2.2272553333333334</v>
      </c>
      <c r="AK348" s="67">
        <f t="shared" si="83"/>
        <v>0.66058866666666671</v>
      </c>
      <c r="AL348" s="67">
        <f t="shared" si="84"/>
        <v>0</v>
      </c>
      <c r="AM348" s="59">
        <f>VLOOKUP(AG348,'SCORE TALLER'!$AC$2:$AD$10,2,TRUE)*AM$2</f>
        <v>0</v>
      </c>
      <c r="AN348" s="59">
        <f>VLOOKUP(AD348,'SCORE TALLER'!$W$2:$X$10,2,TRUE)*AN$2</f>
        <v>0.32</v>
      </c>
      <c r="AO348" s="59">
        <f>VLOOKUP(AB348,'SCORE TALLER'!$S$2:$T$10,2,FALSE)*AO$2</f>
        <v>0.04</v>
      </c>
      <c r="AP348" s="59">
        <f>VLOOKUP(AH348,'SCORE TALLER'!$AE$2:$AF$10,2,TRUE)*AP$2</f>
        <v>0</v>
      </c>
      <c r="AQ348" s="59">
        <f>VLOOKUP(AI348,'SCORE TALLER'!$AG$2:$AH$10,2,TRUE)*AQ$2</f>
        <v>0.24</v>
      </c>
      <c r="AR348" s="59">
        <f>VLOOKUP(AC348,'SCORE TALLER'!$U$2:$V$10,2,FALSE)*AR$2</f>
        <v>0.05</v>
      </c>
      <c r="AS348" s="59">
        <f>VLOOKUP(AE348,'SCORE TALLER'!$Y$2:$Z$10,2,FALSE)*AS$2</f>
        <v>0.03</v>
      </c>
      <c r="AT348" s="59">
        <f>VLOOKUP(Z348,'SCORE TALLER'!$O$2:$P$10,2,TRUE)*AT$2</f>
        <v>0.05</v>
      </c>
      <c r="AU348" s="59">
        <f>VLOOKUP(S348,'SCORE TALLER'!$A$2:$B$10,2,FALSE)*AU$2</f>
        <v>0.15000000000000002</v>
      </c>
      <c r="AV348" s="59">
        <f>VLOOKUP(AJ348,'SCORE TALLER'!$AI$2:$AJ$10,2,TRUE)*AV$2</f>
        <v>0.15000000000000002</v>
      </c>
      <c r="AW348" s="59">
        <f>VLOOKUP(AK348,'SCORE TALLER'!$AK$2:$AL$10,2,TRUE)*AW$2</f>
        <v>0.25</v>
      </c>
      <c r="AX348" s="59">
        <f>VLOOKUP(T348,'SCORE TALLER'!$C$2:$D$10,2,FALSE)*AX$2</f>
        <v>0</v>
      </c>
      <c r="AY348" s="59">
        <f>VLOOKUP(W348,'SCORE TALLER'!$I$2:$J$10,2,TRUE)*AY$2</f>
        <v>0</v>
      </c>
      <c r="AZ348" s="59">
        <f>VLOOKUP(X348,'SCORE TALLER'!$K$2:$L$10,2,TRUE)*AZ$2</f>
        <v>0</v>
      </c>
      <c r="BA348" s="59">
        <f>VLOOKUP(U348,'SCORE TALLER'!$E$2:$F$10,2,FALSE)*BA$2</f>
        <v>0</v>
      </c>
      <c r="BB348" s="59">
        <f>VLOOKUP(Y348,'SCORE TALLER'!$M$2:$N$10,2,TRUE)*BB$2</f>
        <v>0.04</v>
      </c>
      <c r="BC348" s="59">
        <f>VLOOKUP(AA348,'SCORE TALLER'!$Q$2:$R$10,2,FALSE)*BC$2</f>
        <v>0.05</v>
      </c>
      <c r="BD348" s="59">
        <f>VLOOKUP(V348,'SCORE TALLER'!$G$2:$H$10,2,FALSE)*BD$2</f>
        <v>0</v>
      </c>
      <c r="BE348" s="59">
        <f>VLOOKUP(AF348,'SCORE TALLER'!$AA$2:$AB$10,2,FALSE)*BE$2</f>
        <v>0.30000000000000004</v>
      </c>
      <c r="BF348" s="59">
        <f>VLOOKUP(AL348,'SCORE TALLER'!$AM$2:$AN$10,2,TRUE)*BF$2</f>
        <v>0</v>
      </c>
      <c r="BG348" s="67">
        <f t="shared" si="85"/>
        <v>1.6700000000000004</v>
      </c>
      <c r="BH348" s="67" t="str">
        <f>VLOOKUP(BG348,'SCORE TALLER'!$AP$2:$AQ$7,2,TRUE)</f>
        <v>2. Normal</v>
      </c>
      <c r="BI348" s="67" t="str">
        <f t="shared" si="87"/>
        <v>LBZ</v>
      </c>
      <c r="BJ348" s="67" t="str">
        <f t="shared" si="87"/>
        <v>A</v>
      </c>
      <c r="BK348" s="67" t="str">
        <f t="shared" si="88"/>
        <v>SIN</v>
      </c>
      <c r="BL348" s="86">
        <f t="shared" si="86"/>
        <v>990883</v>
      </c>
      <c r="BM348" s="86">
        <f t="shared" si="89"/>
        <v>0</v>
      </c>
    </row>
    <row r="349" spans="1:65" x14ac:dyDescent="0.3">
      <c r="A349" s="57">
        <v>4246824</v>
      </c>
      <c r="B349" s="12" t="s">
        <v>487</v>
      </c>
      <c r="C349" s="58" t="s">
        <v>107</v>
      </c>
      <c r="D349" s="58" t="s">
        <v>115</v>
      </c>
      <c r="E349" s="58">
        <v>2329887</v>
      </c>
      <c r="F349" s="58">
        <v>9332298</v>
      </c>
      <c r="G349" s="58">
        <f t="shared" si="77"/>
        <v>3854664</v>
      </c>
      <c r="H349" s="58">
        <f t="shared" si="78"/>
        <v>0</v>
      </c>
      <c r="I349" s="58" t="e">
        <v>#N/A</v>
      </c>
      <c r="J349" s="58">
        <v>247452</v>
      </c>
      <c r="K349" s="58">
        <v>0</v>
      </c>
      <c r="L349" s="58">
        <v>4000000</v>
      </c>
      <c r="M349" s="58">
        <v>5477634</v>
      </c>
      <c r="N349" s="58">
        <f>VLOOKUP(AD349,'tabla ingresos'!$A$3:$D$15,4,FALSE)</f>
        <v>2000000</v>
      </c>
      <c r="O349" s="58">
        <v>0</v>
      </c>
      <c r="P349" s="58">
        <v>0</v>
      </c>
      <c r="Q349" s="58">
        <v>0</v>
      </c>
      <c r="R349" s="12">
        <v>13001</v>
      </c>
      <c r="S349" s="12" t="s">
        <v>87</v>
      </c>
      <c r="T349" s="12" t="s">
        <v>89</v>
      </c>
      <c r="U349" s="12" t="s">
        <v>10</v>
      </c>
      <c r="V349" s="12">
        <v>4</v>
      </c>
      <c r="W349" s="12">
        <v>0</v>
      </c>
      <c r="X349" s="12">
        <v>0</v>
      </c>
      <c r="Y349" s="59">
        <v>12.301369863013699</v>
      </c>
      <c r="Z349" s="59">
        <v>49.397260273972606</v>
      </c>
      <c r="AA349" s="12">
        <v>1</v>
      </c>
      <c r="AB349" s="12">
        <v>2</v>
      </c>
      <c r="AC349" s="12">
        <v>2</v>
      </c>
      <c r="AD349" s="12">
        <v>3</v>
      </c>
      <c r="AE349" s="12">
        <v>2</v>
      </c>
      <c r="AF349" s="58" t="s">
        <v>91</v>
      </c>
      <c r="AG349" s="66">
        <f t="shared" si="79"/>
        <v>8.2484000000000002E-2</v>
      </c>
      <c r="AH349" s="67">
        <f t="shared" si="80"/>
        <v>3.1107659999999999</v>
      </c>
      <c r="AI349" s="67">
        <f t="shared" si="81"/>
        <v>2.6025070000000001</v>
      </c>
      <c r="AJ349" s="67">
        <f t="shared" si="82"/>
        <v>1.284888</v>
      </c>
      <c r="AK349" s="67">
        <f t="shared" si="83"/>
        <v>0</v>
      </c>
      <c r="AL349" s="67">
        <f t="shared" si="84"/>
        <v>0</v>
      </c>
      <c r="AM349" s="59">
        <f>VLOOKUP(AG349,'SCORE TALLER'!$AC$2:$AD$10,2,TRUE)*AM$2</f>
        <v>0</v>
      </c>
      <c r="AN349" s="59">
        <f>VLOOKUP(AD349,'SCORE TALLER'!$W$2:$X$10,2,TRUE)*AN$2</f>
        <v>0.32</v>
      </c>
      <c r="AO349" s="59">
        <f>VLOOKUP(AB349,'SCORE TALLER'!$S$2:$T$10,2,FALSE)*AO$2</f>
        <v>0.04</v>
      </c>
      <c r="AP349" s="59">
        <f>VLOOKUP(AH349,'SCORE TALLER'!$AE$2:$AF$10,2,TRUE)*AP$2</f>
        <v>0</v>
      </c>
      <c r="AQ349" s="59">
        <f>VLOOKUP(AI349,'SCORE TALLER'!$AG$2:$AH$10,2,TRUE)*AQ$2</f>
        <v>0.24</v>
      </c>
      <c r="AR349" s="59">
        <f>VLOOKUP(AC349,'SCORE TALLER'!$U$2:$V$10,2,FALSE)*AR$2</f>
        <v>0.04</v>
      </c>
      <c r="AS349" s="59">
        <f>VLOOKUP(AE349,'SCORE TALLER'!$Y$2:$Z$10,2,FALSE)*AS$2</f>
        <v>0.01</v>
      </c>
      <c r="AT349" s="59">
        <f>VLOOKUP(Z349,'SCORE TALLER'!$O$2:$P$10,2,TRUE)*AT$2</f>
        <v>0.02</v>
      </c>
      <c r="AU349" s="59">
        <f>VLOOKUP(S349,'SCORE TALLER'!$A$2:$B$10,2,FALSE)*AU$2</f>
        <v>0.15000000000000002</v>
      </c>
      <c r="AV349" s="59">
        <f>VLOOKUP(AJ349,'SCORE TALLER'!$AI$2:$AJ$10,2,TRUE)*AV$2</f>
        <v>0.2</v>
      </c>
      <c r="AW349" s="59">
        <f>VLOOKUP(AK349,'SCORE TALLER'!$AK$2:$AL$10,2,TRUE)*AW$2</f>
        <v>0.25</v>
      </c>
      <c r="AX349" s="59">
        <f>VLOOKUP(T349,'SCORE TALLER'!$C$2:$D$10,2,FALSE)*AX$2</f>
        <v>0</v>
      </c>
      <c r="AY349" s="59">
        <f>VLOOKUP(W349,'SCORE TALLER'!$I$2:$J$10,2,TRUE)*AY$2</f>
        <v>0</v>
      </c>
      <c r="AZ349" s="59">
        <f>VLOOKUP(X349,'SCORE TALLER'!$K$2:$L$10,2,TRUE)*AZ$2</f>
        <v>0</v>
      </c>
      <c r="BA349" s="59">
        <f>VLOOKUP(U349,'SCORE TALLER'!$E$2:$F$10,2,FALSE)*BA$2</f>
        <v>0</v>
      </c>
      <c r="BB349" s="59">
        <f>VLOOKUP(Y349,'SCORE TALLER'!$M$2:$N$10,2,TRUE)*BB$2</f>
        <v>0</v>
      </c>
      <c r="BC349" s="59">
        <f>VLOOKUP(AA349,'SCORE TALLER'!$Q$2:$R$10,2,FALSE)*BC$2</f>
        <v>0.05</v>
      </c>
      <c r="BD349" s="59">
        <f>VLOOKUP(V349,'SCORE TALLER'!$G$2:$H$10,2,FALSE)*BD$2</f>
        <v>0</v>
      </c>
      <c r="BE349" s="59">
        <f>VLOOKUP(AF349,'SCORE TALLER'!$AA$2:$AB$10,2,FALSE)*BE$2</f>
        <v>0.30000000000000004</v>
      </c>
      <c r="BF349" s="59">
        <f>VLOOKUP(AL349,'SCORE TALLER'!$AM$2:$AN$10,2,TRUE)*BF$2</f>
        <v>0</v>
      </c>
      <c r="BG349" s="67">
        <f t="shared" si="85"/>
        <v>1.62</v>
      </c>
      <c r="BH349" s="67" t="str">
        <f>VLOOKUP(BG349,'SCORE TALLER'!$AP$2:$AQ$7,2,TRUE)</f>
        <v>2. Normal</v>
      </c>
      <c r="BI349" s="67" t="str">
        <f t="shared" si="87"/>
        <v>LBZ</v>
      </c>
      <c r="BJ349" s="67" t="str">
        <f t="shared" si="87"/>
        <v>A</v>
      </c>
      <c r="BK349" s="67" t="str">
        <f t="shared" si="88"/>
        <v>SIN</v>
      </c>
      <c r="BL349" s="86">
        <f t="shared" si="86"/>
        <v>0</v>
      </c>
      <c r="BM349" s="86">
        <f t="shared" si="89"/>
        <v>0</v>
      </c>
    </row>
    <row r="350" spans="1:65" x14ac:dyDescent="0.3">
      <c r="A350" s="57">
        <v>2640860</v>
      </c>
      <c r="B350" s="12" t="s">
        <v>488</v>
      </c>
      <c r="C350" s="58" t="s">
        <v>105</v>
      </c>
      <c r="D350" s="58" t="s">
        <v>114</v>
      </c>
      <c r="E350" s="58"/>
      <c r="F350" s="58">
        <v>5365707</v>
      </c>
      <c r="G350" s="58">
        <f t="shared" si="77"/>
        <v>1487937</v>
      </c>
      <c r="H350" s="58">
        <f t="shared" si="78"/>
        <v>0</v>
      </c>
      <c r="I350" s="58">
        <v>5366000</v>
      </c>
      <c r="J350" s="58">
        <v>216150</v>
      </c>
      <c r="K350" s="58">
        <v>0</v>
      </c>
      <c r="L350" s="58">
        <v>2000000</v>
      </c>
      <c r="M350" s="58">
        <v>3877770</v>
      </c>
      <c r="N350" s="58">
        <f>VLOOKUP(AD350,'tabla ingresos'!$A$3:$D$15,4,FALSE)</f>
        <v>1000000</v>
      </c>
      <c r="O350" s="58">
        <v>266521.68406862882</v>
      </c>
      <c r="P350" s="58">
        <v>10186000</v>
      </c>
      <c r="Q350" s="58">
        <v>0</v>
      </c>
      <c r="R350" s="12">
        <v>68001</v>
      </c>
      <c r="S350" s="12" t="s">
        <v>87</v>
      </c>
      <c r="T350" s="12" t="s">
        <v>89</v>
      </c>
      <c r="U350" s="12" t="s">
        <v>10</v>
      </c>
      <c r="V350" s="12">
        <v>4</v>
      </c>
      <c r="W350" s="12">
        <v>0</v>
      </c>
      <c r="X350" s="12">
        <v>0</v>
      </c>
      <c r="Y350" s="59">
        <v>8.1726027397260275</v>
      </c>
      <c r="Z350" s="59">
        <v>36.504109589041093</v>
      </c>
      <c r="AA350" s="12">
        <v>1</v>
      </c>
      <c r="AB350" s="12">
        <v>5</v>
      </c>
      <c r="AC350" s="12">
        <v>2</v>
      </c>
      <c r="AD350" s="12">
        <v>2</v>
      </c>
      <c r="AE350" s="12">
        <v>3</v>
      </c>
      <c r="AF350" s="58" t="s">
        <v>10</v>
      </c>
      <c r="AG350" s="66">
        <f t="shared" si="79"/>
        <v>0.32178112271241921</v>
      </c>
      <c r="AH350" s="67">
        <f t="shared" si="80"/>
        <v>10.367804666666666</v>
      </c>
      <c r="AI350" s="67">
        <f t="shared" si="81"/>
        <v>2.5851799999999998</v>
      </c>
      <c r="AJ350" s="67">
        <f t="shared" si="82"/>
        <v>0.99195800000000001</v>
      </c>
      <c r="AK350" s="67">
        <f t="shared" si="83"/>
        <v>0</v>
      </c>
      <c r="AL350" s="67">
        <f t="shared" si="84"/>
        <v>0</v>
      </c>
      <c r="AM350" s="59">
        <f>VLOOKUP(AG350,'SCORE TALLER'!$AC$2:$AD$10,2,TRUE)*AM$2</f>
        <v>0</v>
      </c>
      <c r="AN350" s="59">
        <f>VLOOKUP(AD350,'SCORE TALLER'!$W$2:$X$10,2,TRUE)*AN$2</f>
        <v>0.32</v>
      </c>
      <c r="AO350" s="59">
        <f>VLOOKUP(AB350,'SCORE TALLER'!$S$2:$T$10,2,FALSE)*AO$2</f>
        <v>0.01</v>
      </c>
      <c r="AP350" s="59">
        <f>VLOOKUP(AH350,'SCORE TALLER'!$AE$2:$AF$10,2,TRUE)*AP$2</f>
        <v>0.16</v>
      </c>
      <c r="AQ350" s="59">
        <f>VLOOKUP(AI350,'SCORE TALLER'!$AG$2:$AH$10,2,TRUE)*AQ$2</f>
        <v>0.24</v>
      </c>
      <c r="AR350" s="59">
        <f>VLOOKUP(AC350,'SCORE TALLER'!$U$2:$V$10,2,FALSE)*AR$2</f>
        <v>0.04</v>
      </c>
      <c r="AS350" s="59">
        <f>VLOOKUP(AE350,'SCORE TALLER'!$Y$2:$Z$10,2,FALSE)*AS$2</f>
        <v>0.02</v>
      </c>
      <c r="AT350" s="59">
        <f>VLOOKUP(Z350,'SCORE TALLER'!$O$2:$P$10,2,TRUE)*AT$2</f>
        <v>0.03</v>
      </c>
      <c r="AU350" s="59">
        <f>VLOOKUP(S350,'SCORE TALLER'!$A$2:$B$10,2,FALSE)*AU$2</f>
        <v>0.15000000000000002</v>
      </c>
      <c r="AV350" s="59">
        <f>VLOOKUP(AJ350,'SCORE TALLER'!$AI$2:$AJ$10,2,TRUE)*AV$2</f>
        <v>0.25</v>
      </c>
      <c r="AW350" s="59">
        <f>VLOOKUP(AK350,'SCORE TALLER'!$AK$2:$AL$10,2,TRUE)*AW$2</f>
        <v>0.25</v>
      </c>
      <c r="AX350" s="59">
        <f>VLOOKUP(T350,'SCORE TALLER'!$C$2:$D$10,2,FALSE)*AX$2</f>
        <v>0</v>
      </c>
      <c r="AY350" s="59">
        <f>VLOOKUP(W350,'SCORE TALLER'!$I$2:$J$10,2,TRUE)*AY$2</f>
        <v>0</v>
      </c>
      <c r="AZ350" s="59">
        <f>VLOOKUP(X350,'SCORE TALLER'!$K$2:$L$10,2,TRUE)*AZ$2</f>
        <v>0</v>
      </c>
      <c r="BA350" s="59">
        <f>VLOOKUP(U350,'SCORE TALLER'!$E$2:$F$10,2,FALSE)*BA$2</f>
        <v>0</v>
      </c>
      <c r="BB350" s="59">
        <f>VLOOKUP(Y350,'SCORE TALLER'!$M$2:$N$10,2,TRUE)*BB$2</f>
        <v>0.01</v>
      </c>
      <c r="BC350" s="59">
        <f>VLOOKUP(AA350,'SCORE TALLER'!$Q$2:$R$10,2,FALSE)*BC$2</f>
        <v>0.05</v>
      </c>
      <c r="BD350" s="59">
        <f>VLOOKUP(V350,'SCORE TALLER'!$G$2:$H$10,2,FALSE)*BD$2</f>
        <v>0</v>
      </c>
      <c r="BE350" s="59">
        <f>VLOOKUP(AF350,'SCORE TALLER'!$AA$2:$AB$10,2,FALSE)*BE$2</f>
        <v>0</v>
      </c>
      <c r="BF350" s="59">
        <f>VLOOKUP(AL350,'SCORE TALLER'!$AM$2:$AN$10,2,TRUE)*BF$2</f>
        <v>0</v>
      </c>
      <c r="BG350" s="67">
        <f t="shared" si="85"/>
        <v>1.5300000000000002</v>
      </c>
      <c r="BH350" s="67" t="str">
        <f>VLOOKUP(BG350,'SCORE TALLER'!$AP$2:$AQ$7,2,TRUE)</f>
        <v>2. Normal</v>
      </c>
      <c r="BI350" s="67" t="str">
        <f t="shared" si="87"/>
        <v>LBZ</v>
      </c>
      <c r="BJ350" s="67" t="str">
        <f t="shared" si="87"/>
        <v>A</v>
      </c>
      <c r="BK350" s="67" t="str">
        <f t="shared" si="88"/>
        <v>A</v>
      </c>
      <c r="BL350" s="86">
        <f t="shared" si="86"/>
        <v>0</v>
      </c>
      <c r="BM350" s="86">
        <f t="shared" si="89"/>
        <v>0</v>
      </c>
    </row>
    <row r="351" spans="1:65" x14ac:dyDescent="0.3">
      <c r="A351" s="57">
        <v>2262206848</v>
      </c>
      <c r="B351" s="12" t="s">
        <v>489</v>
      </c>
      <c r="C351" s="58" t="s">
        <v>105</v>
      </c>
      <c r="D351" s="58" t="s">
        <v>116</v>
      </c>
      <c r="E351" s="58">
        <v>733662</v>
      </c>
      <c r="F351" s="58">
        <v>34048052</v>
      </c>
      <c r="G351" s="58">
        <f t="shared" si="77"/>
        <v>30911932</v>
      </c>
      <c r="H351" s="58">
        <f t="shared" si="78"/>
        <v>375932</v>
      </c>
      <c r="I351" s="58">
        <v>150000</v>
      </c>
      <c r="J351" s="58">
        <v>795554</v>
      </c>
      <c r="K351" s="58">
        <v>0</v>
      </c>
      <c r="L351" s="58">
        <v>30536000</v>
      </c>
      <c r="M351" s="58">
        <v>3136120</v>
      </c>
      <c r="N351" s="58">
        <f>VLOOKUP(AD351,'tabla ingresos'!$A$3:$D$15,4,FALSE)</f>
        <v>1000000</v>
      </c>
      <c r="O351" s="58">
        <v>47069.251301252152</v>
      </c>
      <c r="P351" s="58">
        <v>2116000</v>
      </c>
      <c r="Q351" s="58">
        <v>0</v>
      </c>
      <c r="R351" s="12">
        <v>5088</v>
      </c>
      <c r="S351" s="12" t="s">
        <v>86</v>
      </c>
      <c r="T351" s="12" t="s">
        <v>89</v>
      </c>
      <c r="U351" s="12" t="s">
        <v>10</v>
      </c>
      <c r="V351" s="12">
        <v>4</v>
      </c>
      <c r="W351" s="12">
        <v>0</v>
      </c>
      <c r="X351" s="12">
        <v>0</v>
      </c>
      <c r="Y351" s="59">
        <v>3.6575342465753424</v>
      </c>
      <c r="Z351" s="59">
        <v>29.61917808219178</v>
      </c>
      <c r="AA351" s="12">
        <v>1</v>
      </c>
      <c r="AB351" s="12">
        <v>3</v>
      </c>
      <c r="AC351" s="12">
        <v>3</v>
      </c>
      <c r="AD351" s="12">
        <v>2</v>
      </c>
      <c r="AE351" s="12">
        <v>1</v>
      </c>
      <c r="AF351" s="58" t="s">
        <v>10</v>
      </c>
      <c r="AG351" s="66">
        <f t="shared" si="79"/>
        <v>0.56174883420083477</v>
      </c>
      <c r="AH351" s="67">
        <f t="shared" si="80"/>
        <v>24.109368</v>
      </c>
      <c r="AI351" s="67">
        <f t="shared" si="81"/>
        <v>2.5798546666666669</v>
      </c>
      <c r="AJ351" s="67">
        <f t="shared" si="82"/>
        <v>20.607954666666668</v>
      </c>
      <c r="AK351" s="67">
        <f t="shared" si="83"/>
        <v>0.25062133333333331</v>
      </c>
      <c r="AL351" s="67">
        <f t="shared" si="84"/>
        <v>0</v>
      </c>
      <c r="AM351" s="59">
        <f>VLOOKUP(AG351,'SCORE TALLER'!$AC$2:$AD$10,2,TRUE)*AM$2</f>
        <v>0.08</v>
      </c>
      <c r="AN351" s="59">
        <f>VLOOKUP(AD351,'SCORE TALLER'!$W$2:$X$10,2,TRUE)*AN$2</f>
        <v>0.32</v>
      </c>
      <c r="AO351" s="59">
        <f>VLOOKUP(AB351,'SCORE TALLER'!$S$2:$T$10,2,FALSE)*AO$2</f>
        <v>0.03</v>
      </c>
      <c r="AP351" s="59">
        <f>VLOOKUP(AH351,'SCORE TALLER'!$AE$2:$AF$10,2,TRUE)*AP$2</f>
        <v>0.32</v>
      </c>
      <c r="AQ351" s="59">
        <f>VLOOKUP(AI351,'SCORE TALLER'!$AG$2:$AH$10,2,TRUE)*AQ$2</f>
        <v>0.24</v>
      </c>
      <c r="AR351" s="59">
        <f>VLOOKUP(AC351,'SCORE TALLER'!$U$2:$V$10,2,FALSE)*AR$2</f>
        <v>0.03</v>
      </c>
      <c r="AS351" s="59">
        <f>VLOOKUP(AE351,'SCORE TALLER'!$Y$2:$Z$10,2,FALSE)*AS$2</f>
        <v>0.03</v>
      </c>
      <c r="AT351" s="59">
        <f>VLOOKUP(Z351,'SCORE TALLER'!$O$2:$P$10,2,TRUE)*AT$2</f>
        <v>0.04</v>
      </c>
      <c r="AU351" s="59">
        <f>VLOOKUP(S351,'SCORE TALLER'!$A$2:$B$10,2,FALSE)*AU$2</f>
        <v>0.05</v>
      </c>
      <c r="AV351" s="59">
        <f>VLOOKUP(AJ351,'SCORE TALLER'!$AI$2:$AJ$10,2,TRUE)*AV$2</f>
        <v>0</v>
      </c>
      <c r="AW351" s="59">
        <f>VLOOKUP(AK351,'SCORE TALLER'!$AK$2:$AL$10,2,TRUE)*AW$2</f>
        <v>0.25</v>
      </c>
      <c r="AX351" s="59">
        <f>VLOOKUP(T351,'SCORE TALLER'!$C$2:$D$10,2,FALSE)*AX$2</f>
        <v>0</v>
      </c>
      <c r="AY351" s="59">
        <f>VLOOKUP(W351,'SCORE TALLER'!$I$2:$J$10,2,TRUE)*AY$2</f>
        <v>0</v>
      </c>
      <c r="AZ351" s="59">
        <f>VLOOKUP(X351,'SCORE TALLER'!$K$2:$L$10,2,TRUE)*AZ$2</f>
        <v>0</v>
      </c>
      <c r="BA351" s="59">
        <f>VLOOKUP(U351,'SCORE TALLER'!$E$2:$F$10,2,FALSE)*BA$2</f>
        <v>0</v>
      </c>
      <c r="BB351" s="59">
        <f>VLOOKUP(Y351,'SCORE TALLER'!$M$2:$N$10,2,TRUE)*BB$2</f>
        <v>0.04</v>
      </c>
      <c r="BC351" s="59">
        <f>VLOOKUP(AA351,'SCORE TALLER'!$Q$2:$R$10,2,FALSE)*BC$2</f>
        <v>0.05</v>
      </c>
      <c r="BD351" s="59">
        <f>VLOOKUP(V351,'SCORE TALLER'!$G$2:$H$10,2,FALSE)*BD$2</f>
        <v>0</v>
      </c>
      <c r="BE351" s="59">
        <f>VLOOKUP(AF351,'SCORE TALLER'!$AA$2:$AB$10,2,FALSE)*BE$2</f>
        <v>0</v>
      </c>
      <c r="BF351" s="59">
        <f>VLOOKUP(AL351,'SCORE TALLER'!$AM$2:$AN$10,2,TRUE)*BF$2</f>
        <v>0</v>
      </c>
      <c r="BG351" s="67">
        <f t="shared" si="85"/>
        <v>1.4800000000000002</v>
      </c>
      <c r="BH351" s="67" t="str">
        <f>VLOOKUP(BG351,'SCORE TALLER'!$AP$2:$AQ$7,2,TRUE)</f>
        <v>2. Normal</v>
      </c>
      <c r="BI351" s="67" t="str">
        <f t="shared" si="87"/>
        <v>LBZ</v>
      </c>
      <c r="BJ351" s="67" t="str">
        <f t="shared" si="87"/>
        <v>A</v>
      </c>
      <c r="BK351" s="67" t="str">
        <f t="shared" si="88"/>
        <v>A</v>
      </c>
      <c r="BL351" s="86">
        <f t="shared" si="86"/>
        <v>375932</v>
      </c>
      <c r="BM351" s="86">
        <f t="shared" si="89"/>
        <v>0</v>
      </c>
    </row>
    <row r="352" spans="1:65" x14ac:dyDescent="0.3">
      <c r="A352" s="57">
        <v>2084620424</v>
      </c>
      <c r="B352" s="12" t="s">
        <v>490</v>
      </c>
      <c r="C352" s="58" t="s">
        <v>105</v>
      </c>
      <c r="D352" s="58" t="s">
        <v>30</v>
      </c>
      <c r="E352" s="58">
        <v>3066173</v>
      </c>
      <c r="F352" s="58">
        <v>9699527</v>
      </c>
      <c r="G352" s="58">
        <f t="shared" si="77"/>
        <v>8934645</v>
      </c>
      <c r="H352" s="58">
        <f t="shared" si="78"/>
        <v>5899081</v>
      </c>
      <c r="I352" s="58">
        <v>9699000</v>
      </c>
      <c r="J352" s="58">
        <v>378618</v>
      </c>
      <c r="K352" s="58">
        <v>0</v>
      </c>
      <c r="L352" s="58">
        <v>3035564</v>
      </c>
      <c r="M352" s="58">
        <v>764882</v>
      </c>
      <c r="N352" s="58">
        <f>VLOOKUP(AD352,'tabla ingresos'!$A$3:$D$15,4,FALSE)</f>
        <v>1000000</v>
      </c>
      <c r="O352" s="58">
        <v>0</v>
      </c>
      <c r="P352" s="58">
        <v>0</v>
      </c>
      <c r="Q352" s="58">
        <v>0</v>
      </c>
      <c r="R352" s="12">
        <v>25286</v>
      </c>
      <c r="S352" s="12" t="s">
        <v>87</v>
      </c>
      <c r="T352" s="12" t="s">
        <v>89</v>
      </c>
      <c r="U352" s="12" t="s">
        <v>10</v>
      </c>
      <c r="V352" s="12">
        <v>4</v>
      </c>
      <c r="W352" s="12">
        <v>0</v>
      </c>
      <c r="X352" s="12">
        <v>0</v>
      </c>
      <c r="Y352" s="59">
        <v>2.4356164383561643</v>
      </c>
      <c r="Z352" s="59">
        <v>29.920547945205481</v>
      </c>
      <c r="AA352" s="12">
        <v>2</v>
      </c>
      <c r="AB352" s="12">
        <v>4</v>
      </c>
      <c r="AC352" s="12">
        <v>3</v>
      </c>
      <c r="AD352" s="12">
        <v>2</v>
      </c>
      <c r="AE352" s="12">
        <v>1</v>
      </c>
      <c r="AF352" s="58" t="s">
        <v>91</v>
      </c>
      <c r="AG352" s="66">
        <f t="shared" si="79"/>
        <v>0.25241200000000003</v>
      </c>
      <c r="AH352" s="67">
        <f t="shared" si="80"/>
        <v>6.4663513333333329</v>
      </c>
      <c r="AI352" s="67">
        <f t="shared" si="81"/>
        <v>2.5540366666666667</v>
      </c>
      <c r="AJ352" s="67">
        <f t="shared" si="82"/>
        <v>5.9564300000000001</v>
      </c>
      <c r="AK352" s="67">
        <f t="shared" si="83"/>
        <v>3.9327206666666665</v>
      </c>
      <c r="AL352" s="67">
        <f t="shared" si="84"/>
        <v>0</v>
      </c>
      <c r="AM352" s="59">
        <f>VLOOKUP(AG352,'SCORE TALLER'!$AC$2:$AD$10,2,TRUE)*AM$2</f>
        <v>0</v>
      </c>
      <c r="AN352" s="59">
        <f>VLOOKUP(AD352,'SCORE TALLER'!$W$2:$X$10,2,TRUE)*AN$2</f>
        <v>0.32</v>
      </c>
      <c r="AO352" s="59">
        <f>VLOOKUP(AB352,'SCORE TALLER'!$S$2:$T$10,2,FALSE)*AO$2</f>
        <v>0.02</v>
      </c>
      <c r="AP352" s="59">
        <f>VLOOKUP(AH352,'SCORE TALLER'!$AE$2:$AF$10,2,TRUE)*AP$2</f>
        <v>0.08</v>
      </c>
      <c r="AQ352" s="59">
        <f>VLOOKUP(AI352,'SCORE TALLER'!$AG$2:$AH$10,2,TRUE)*AQ$2</f>
        <v>0.24</v>
      </c>
      <c r="AR352" s="59">
        <f>VLOOKUP(AC352,'SCORE TALLER'!$U$2:$V$10,2,FALSE)*AR$2</f>
        <v>0.03</v>
      </c>
      <c r="AS352" s="59">
        <f>VLOOKUP(AE352,'SCORE TALLER'!$Y$2:$Z$10,2,FALSE)*AS$2</f>
        <v>0.03</v>
      </c>
      <c r="AT352" s="59">
        <f>VLOOKUP(Z352,'SCORE TALLER'!$O$2:$P$10,2,TRUE)*AT$2</f>
        <v>0.04</v>
      </c>
      <c r="AU352" s="59">
        <f>VLOOKUP(S352,'SCORE TALLER'!$A$2:$B$10,2,FALSE)*AU$2</f>
        <v>0.15000000000000002</v>
      </c>
      <c r="AV352" s="59">
        <f>VLOOKUP(AJ352,'SCORE TALLER'!$AI$2:$AJ$10,2,TRUE)*AV$2</f>
        <v>0</v>
      </c>
      <c r="AW352" s="59">
        <f>VLOOKUP(AK352,'SCORE TALLER'!$AK$2:$AL$10,2,TRUE)*AW$2</f>
        <v>0.1</v>
      </c>
      <c r="AX352" s="59">
        <f>VLOOKUP(T352,'SCORE TALLER'!$C$2:$D$10,2,FALSE)*AX$2</f>
        <v>0</v>
      </c>
      <c r="AY352" s="59">
        <f>VLOOKUP(W352,'SCORE TALLER'!$I$2:$J$10,2,TRUE)*AY$2</f>
        <v>0</v>
      </c>
      <c r="AZ352" s="59">
        <f>VLOOKUP(X352,'SCORE TALLER'!$K$2:$L$10,2,TRUE)*AZ$2</f>
        <v>0</v>
      </c>
      <c r="BA352" s="59">
        <f>VLOOKUP(U352,'SCORE TALLER'!$E$2:$F$10,2,FALSE)*BA$2</f>
        <v>0</v>
      </c>
      <c r="BB352" s="59">
        <f>VLOOKUP(Y352,'SCORE TALLER'!$M$2:$N$10,2,TRUE)*BB$2</f>
        <v>0.04</v>
      </c>
      <c r="BC352" s="59">
        <f>VLOOKUP(AA352,'SCORE TALLER'!$Q$2:$R$10,2,FALSE)*BC$2</f>
        <v>0</v>
      </c>
      <c r="BD352" s="59">
        <f>VLOOKUP(V352,'SCORE TALLER'!$G$2:$H$10,2,FALSE)*BD$2</f>
        <v>0</v>
      </c>
      <c r="BE352" s="59">
        <f>VLOOKUP(AF352,'SCORE TALLER'!$AA$2:$AB$10,2,FALSE)*BE$2</f>
        <v>0.30000000000000004</v>
      </c>
      <c r="BF352" s="59">
        <f>VLOOKUP(AL352,'SCORE TALLER'!$AM$2:$AN$10,2,TRUE)*BF$2</f>
        <v>0</v>
      </c>
      <c r="BG352" s="67">
        <f t="shared" si="85"/>
        <v>1.3500000000000003</v>
      </c>
      <c r="BH352" s="67" t="str">
        <f>VLOOKUP(BG352,'SCORE TALLER'!$AP$2:$AQ$7,2,TRUE)</f>
        <v>2. Normal</v>
      </c>
      <c r="BI352" s="67" t="str">
        <f t="shared" si="87"/>
        <v>LBZ</v>
      </c>
      <c r="BJ352" s="67" t="str">
        <f t="shared" si="87"/>
        <v>A</v>
      </c>
      <c r="BK352" s="67" t="str">
        <f t="shared" si="88"/>
        <v>SIN</v>
      </c>
      <c r="BL352" s="86">
        <f t="shared" si="86"/>
        <v>5899081</v>
      </c>
      <c r="BM352" s="86">
        <f t="shared" si="89"/>
        <v>0</v>
      </c>
    </row>
    <row r="353" spans="1:65" x14ac:dyDescent="0.3">
      <c r="A353" s="57">
        <v>66006204</v>
      </c>
      <c r="B353" s="12" t="s">
        <v>491</v>
      </c>
      <c r="C353" s="58" t="s">
        <v>107</v>
      </c>
      <c r="D353" s="58" t="s">
        <v>30</v>
      </c>
      <c r="E353" s="58"/>
      <c r="F353" s="58">
        <v>11058523</v>
      </c>
      <c r="G353" s="58">
        <f t="shared" si="77"/>
        <v>7231315</v>
      </c>
      <c r="H353" s="58">
        <f t="shared" si="78"/>
        <v>3819315</v>
      </c>
      <c r="I353" s="58" t="e">
        <v>#N/A</v>
      </c>
      <c r="J353" s="58">
        <v>252197.00000000003</v>
      </c>
      <c r="K353" s="58">
        <v>0</v>
      </c>
      <c r="L353" s="58">
        <v>3412000</v>
      </c>
      <c r="M353" s="58">
        <v>3827208</v>
      </c>
      <c r="N353" s="58">
        <f>VLOOKUP(AD353,'tabla ingresos'!$A$3:$D$15,4,FALSE)</f>
        <v>1000000</v>
      </c>
      <c r="O353" s="58">
        <v>0</v>
      </c>
      <c r="P353" s="58">
        <v>0</v>
      </c>
      <c r="Q353" s="58">
        <v>0</v>
      </c>
      <c r="R353" s="12">
        <v>76001</v>
      </c>
      <c r="S353" s="12" t="s">
        <v>87</v>
      </c>
      <c r="T353" s="12" t="s">
        <v>89</v>
      </c>
      <c r="U353" s="12" t="s">
        <v>10</v>
      </c>
      <c r="V353" s="12">
        <v>4</v>
      </c>
      <c r="W353" s="12">
        <v>0</v>
      </c>
      <c r="X353" s="12">
        <v>0</v>
      </c>
      <c r="Y353" s="59">
        <v>9.0849315068493155</v>
      </c>
      <c r="Z353" s="59">
        <v>44.816438356164383</v>
      </c>
      <c r="AA353" s="12">
        <v>2</v>
      </c>
      <c r="AB353" s="12">
        <v>0</v>
      </c>
      <c r="AC353" s="12">
        <v>2</v>
      </c>
      <c r="AD353" s="12">
        <v>2</v>
      </c>
      <c r="AE353" s="12">
        <v>3</v>
      </c>
      <c r="AF353" s="58" t="s">
        <v>91</v>
      </c>
      <c r="AG353" s="66">
        <f t="shared" si="79"/>
        <v>0.16813133333333335</v>
      </c>
      <c r="AH353" s="67">
        <f t="shared" si="80"/>
        <v>7.3723486666666664</v>
      </c>
      <c r="AI353" s="67">
        <f t="shared" si="81"/>
        <v>2.551472</v>
      </c>
      <c r="AJ353" s="67">
        <f t="shared" si="82"/>
        <v>4.8208766666666669</v>
      </c>
      <c r="AK353" s="67">
        <f t="shared" si="83"/>
        <v>2.5462099999999999</v>
      </c>
      <c r="AL353" s="67">
        <f t="shared" si="84"/>
        <v>0</v>
      </c>
      <c r="AM353" s="59">
        <f>VLOOKUP(AG353,'SCORE TALLER'!$AC$2:$AD$10,2,TRUE)*AM$2</f>
        <v>0</v>
      </c>
      <c r="AN353" s="59">
        <f>VLOOKUP(AD353,'SCORE TALLER'!$W$2:$X$10,2,TRUE)*AN$2</f>
        <v>0.32</v>
      </c>
      <c r="AO353" s="59">
        <f>VLOOKUP(AB353,'SCORE TALLER'!$S$2:$T$10,2,FALSE)*AO$2</f>
        <v>0.05</v>
      </c>
      <c r="AP353" s="59">
        <f>VLOOKUP(AH353,'SCORE TALLER'!$AE$2:$AF$10,2,TRUE)*AP$2</f>
        <v>0.08</v>
      </c>
      <c r="AQ353" s="59">
        <f>VLOOKUP(AI353,'SCORE TALLER'!$AG$2:$AH$10,2,TRUE)*AQ$2</f>
        <v>0.24</v>
      </c>
      <c r="AR353" s="59">
        <f>VLOOKUP(AC353,'SCORE TALLER'!$U$2:$V$10,2,FALSE)*AR$2</f>
        <v>0.04</v>
      </c>
      <c r="AS353" s="59">
        <f>VLOOKUP(AE353,'SCORE TALLER'!$Y$2:$Z$10,2,FALSE)*AS$2</f>
        <v>0.02</v>
      </c>
      <c r="AT353" s="59">
        <f>VLOOKUP(Z353,'SCORE TALLER'!$O$2:$P$10,2,TRUE)*AT$2</f>
        <v>0.03</v>
      </c>
      <c r="AU353" s="59">
        <f>VLOOKUP(S353,'SCORE TALLER'!$A$2:$B$10,2,FALSE)*AU$2</f>
        <v>0.15000000000000002</v>
      </c>
      <c r="AV353" s="59">
        <f>VLOOKUP(AJ353,'SCORE TALLER'!$AI$2:$AJ$10,2,TRUE)*AV$2</f>
        <v>0.05</v>
      </c>
      <c r="AW353" s="59">
        <f>VLOOKUP(AK353,'SCORE TALLER'!$AK$2:$AL$10,2,TRUE)*AW$2</f>
        <v>0.15000000000000002</v>
      </c>
      <c r="AX353" s="59">
        <f>VLOOKUP(T353,'SCORE TALLER'!$C$2:$D$10,2,FALSE)*AX$2</f>
        <v>0</v>
      </c>
      <c r="AY353" s="59">
        <f>VLOOKUP(W353,'SCORE TALLER'!$I$2:$J$10,2,TRUE)*AY$2</f>
        <v>0</v>
      </c>
      <c r="AZ353" s="59">
        <f>VLOOKUP(X353,'SCORE TALLER'!$K$2:$L$10,2,TRUE)*AZ$2</f>
        <v>0</v>
      </c>
      <c r="BA353" s="59">
        <f>VLOOKUP(U353,'SCORE TALLER'!$E$2:$F$10,2,FALSE)*BA$2</f>
        <v>0</v>
      </c>
      <c r="BB353" s="59">
        <f>VLOOKUP(Y353,'SCORE TALLER'!$M$2:$N$10,2,TRUE)*BB$2</f>
        <v>0.01</v>
      </c>
      <c r="BC353" s="59">
        <f>VLOOKUP(AA353,'SCORE TALLER'!$Q$2:$R$10,2,FALSE)*BC$2</f>
        <v>0</v>
      </c>
      <c r="BD353" s="59">
        <f>VLOOKUP(V353,'SCORE TALLER'!$G$2:$H$10,2,FALSE)*BD$2</f>
        <v>0</v>
      </c>
      <c r="BE353" s="59">
        <f>VLOOKUP(AF353,'SCORE TALLER'!$AA$2:$AB$10,2,FALSE)*BE$2</f>
        <v>0.30000000000000004</v>
      </c>
      <c r="BF353" s="59">
        <f>VLOOKUP(AL353,'SCORE TALLER'!$AM$2:$AN$10,2,TRUE)*BF$2</f>
        <v>0</v>
      </c>
      <c r="BG353" s="67">
        <f t="shared" si="85"/>
        <v>1.4400000000000002</v>
      </c>
      <c r="BH353" s="67" t="str">
        <f>VLOOKUP(BG353,'SCORE TALLER'!$AP$2:$AQ$7,2,TRUE)</f>
        <v>2. Normal</v>
      </c>
      <c r="BI353" s="67" t="str">
        <f t="shared" si="87"/>
        <v>LBZ</v>
      </c>
      <c r="BJ353" s="67" t="str">
        <f t="shared" si="87"/>
        <v>A</v>
      </c>
      <c r="BK353" s="67" t="str">
        <f t="shared" si="88"/>
        <v>SIN</v>
      </c>
      <c r="BL353" s="86">
        <f t="shared" si="86"/>
        <v>3819315</v>
      </c>
      <c r="BM353" s="86">
        <f t="shared" si="89"/>
        <v>0</v>
      </c>
    </row>
    <row r="354" spans="1:65" x14ac:dyDescent="0.3">
      <c r="A354" s="57">
        <v>2224622424</v>
      </c>
      <c r="B354" s="12" t="s">
        <v>492</v>
      </c>
      <c r="C354" s="58" t="s">
        <v>105</v>
      </c>
      <c r="D354" s="58" t="s">
        <v>115</v>
      </c>
      <c r="E354" s="58">
        <v>105732</v>
      </c>
      <c r="F354" s="58">
        <v>7762322</v>
      </c>
      <c r="G354" s="58">
        <f t="shared" si="77"/>
        <v>4069937</v>
      </c>
      <c r="H354" s="58">
        <f t="shared" si="78"/>
        <v>0</v>
      </c>
      <c r="I354" s="58">
        <v>7762000</v>
      </c>
      <c r="J354" s="58">
        <v>230013</v>
      </c>
      <c r="K354" s="58">
        <v>0</v>
      </c>
      <c r="L354" s="58">
        <v>4432313</v>
      </c>
      <c r="M354" s="58">
        <v>3692385</v>
      </c>
      <c r="N354" s="58">
        <f>VLOOKUP(AD354,'tabla ingresos'!$A$3:$D$15,4,FALSE)</f>
        <v>1000000</v>
      </c>
      <c r="O354" s="58">
        <v>278712.6222079405</v>
      </c>
      <c r="P354" s="58">
        <v>12082000</v>
      </c>
      <c r="Q354" s="58">
        <v>0</v>
      </c>
      <c r="R354" s="12">
        <v>76130</v>
      </c>
      <c r="S354" s="12" t="s">
        <v>87</v>
      </c>
      <c r="T354" s="12" t="s">
        <v>89</v>
      </c>
      <c r="U354" s="12" t="s">
        <v>10</v>
      </c>
      <c r="V354" s="12">
        <v>4</v>
      </c>
      <c r="W354" s="12">
        <v>0</v>
      </c>
      <c r="X354" s="12">
        <v>0</v>
      </c>
      <c r="Y354" s="59">
        <v>6.6328767123287671</v>
      </c>
      <c r="Z354" s="59">
        <v>31.336986301369862</v>
      </c>
      <c r="AA354" s="12">
        <v>1</v>
      </c>
      <c r="AB354" s="12">
        <v>0</v>
      </c>
      <c r="AC354" s="12">
        <v>1</v>
      </c>
      <c r="AD354" s="12">
        <v>2</v>
      </c>
      <c r="AE354" s="12">
        <v>1</v>
      </c>
      <c r="AF354" s="58" t="s">
        <v>17</v>
      </c>
      <c r="AG354" s="66">
        <f t="shared" si="79"/>
        <v>0.33915041480529368</v>
      </c>
      <c r="AH354" s="67">
        <f t="shared" si="80"/>
        <v>13.229547999999999</v>
      </c>
      <c r="AI354" s="67">
        <f t="shared" si="81"/>
        <v>2.5320779999999998</v>
      </c>
      <c r="AJ354" s="67">
        <f t="shared" si="82"/>
        <v>2.7132913333333333</v>
      </c>
      <c r="AK354" s="67">
        <f t="shared" si="83"/>
        <v>0</v>
      </c>
      <c r="AL354" s="67">
        <f t="shared" si="84"/>
        <v>0</v>
      </c>
      <c r="AM354" s="59">
        <f>VLOOKUP(AG354,'SCORE TALLER'!$AC$2:$AD$10,2,TRUE)*AM$2</f>
        <v>0</v>
      </c>
      <c r="AN354" s="59">
        <f>VLOOKUP(AD354,'SCORE TALLER'!$W$2:$X$10,2,TRUE)*AN$2</f>
        <v>0.32</v>
      </c>
      <c r="AO354" s="59">
        <f>VLOOKUP(AB354,'SCORE TALLER'!$S$2:$T$10,2,FALSE)*AO$2</f>
        <v>0.05</v>
      </c>
      <c r="AP354" s="59">
        <f>VLOOKUP(AH354,'SCORE TALLER'!$AE$2:$AF$10,2,TRUE)*AP$2</f>
        <v>0.16</v>
      </c>
      <c r="AQ354" s="59">
        <f>VLOOKUP(AI354,'SCORE TALLER'!$AG$2:$AH$10,2,TRUE)*AQ$2</f>
        <v>0.24</v>
      </c>
      <c r="AR354" s="59">
        <f>VLOOKUP(AC354,'SCORE TALLER'!$U$2:$V$10,2,FALSE)*AR$2</f>
        <v>0.05</v>
      </c>
      <c r="AS354" s="59">
        <f>VLOOKUP(AE354,'SCORE TALLER'!$Y$2:$Z$10,2,FALSE)*AS$2</f>
        <v>0.03</v>
      </c>
      <c r="AT354" s="59">
        <f>VLOOKUP(Z354,'SCORE TALLER'!$O$2:$P$10,2,TRUE)*AT$2</f>
        <v>0.04</v>
      </c>
      <c r="AU354" s="59">
        <f>VLOOKUP(S354,'SCORE TALLER'!$A$2:$B$10,2,FALSE)*AU$2</f>
        <v>0.15000000000000002</v>
      </c>
      <c r="AV354" s="59">
        <f>VLOOKUP(AJ354,'SCORE TALLER'!$AI$2:$AJ$10,2,TRUE)*AV$2</f>
        <v>0.15000000000000002</v>
      </c>
      <c r="AW354" s="59">
        <f>VLOOKUP(AK354,'SCORE TALLER'!$AK$2:$AL$10,2,TRUE)*AW$2</f>
        <v>0.25</v>
      </c>
      <c r="AX354" s="59">
        <f>VLOOKUP(T354,'SCORE TALLER'!$C$2:$D$10,2,FALSE)*AX$2</f>
        <v>0</v>
      </c>
      <c r="AY354" s="59">
        <f>VLOOKUP(W354,'SCORE TALLER'!$I$2:$J$10,2,TRUE)*AY$2</f>
        <v>0</v>
      </c>
      <c r="AZ354" s="59">
        <f>VLOOKUP(X354,'SCORE TALLER'!$K$2:$L$10,2,TRUE)*AZ$2</f>
        <v>0</v>
      </c>
      <c r="BA354" s="59">
        <f>VLOOKUP(U354,'SCORE TALLER'!$E$2:$F$10,2,FALSE)*BA$2</f>
        <v>0</v>
      </c>
      <c r="BB354" s="59">
        <f>VLOOKUP(Y354,'SCORE TALLER'!$M$2:$N$10,2,TRUE)*BB$2</f>
        <v>0.02</v>
      </c>
      <c r="BC354" s="59">
        <f>VLOOKUP(AA354,'SCORE TALLER'!$Q$2:$R$10,2,FALSE)*BC$2</f>
        <v>0.05</v>
      </c>
      <c r="BD354" s="59">
        <f>VLOOKUP(V354,'SCORE TALLER'!$G$2:$H$10,2,FALSE)*BD$2</f>
        <v>0</v>
      </c>
      <c r="BE354" s="59">
        <f>VLOOKUP(AF354,'SCORE TALLER'!$AA$2:$AB$10,2,FALSE)*BE$2</f>
        <v>0.1</v>
      </c>
      <c r="BF354" s="59">
        <f>VLOOKUP(AL354,'SCORE TALLER'!$AM$2:$AN$10,2,TRUE)*BF$2</f>
        <v>0</v>
      </c>
      <c r="BG354" s="67">
        <f t="shared" si="85"/>
        <v>1.61</v>
      </c>
      <c r="BH354" s="67" t="str">
        <f>VLOOKUP(BG354,'SCORE TALLER'!$AP$2:$AQ$7,2,TRUE)</f>
        <v>2. Normal</v>
      </c>
      <c r="BI354" s="67" t="str">
        <f t="shared" si="87"/>
        <v>LBZ</v>
      </c>
      <c r="BJ354" s="67" t="str">
        <f t="shared" si="87"/>
        <v>A</v>
      </c>
      <c r="BK354" s="67" t="str">
        <f t="shared" si="88"/>
        <v>B</v>
      </c>
      <c r="BL354" s="86">
        <f t="shared" si="86"/>
        <v>0</v>
      </c>
      <c r="BM354" s="86">
        <f t="shared" si="89"/>
        <v>0</v>
      </c>
    </row>
    <row r="355" spans="1:65" x14ac:dyDescent="0.3">
      <c r="A355" s="57">
        <v>66248244</v>
      </c>
      <c r="B355" s="12" t="s">
        <v>493</v>
      </c>
      <c r="C355" s="58" t="s">
        <v>105</v>
      </c>
      <c r="D355" s="58" t="s">
        <v>115</v>
      </c>
      <c r="E355" s="58">
        <v>92248</v>
      </c>
      <c r="F355" s="58">
        <v>7962970</v>
      </c>
      <c r="G355" s="58">
        <f t="shared" si="77"/>
        <v>4273891</v>
      </c>
      <c r="H355" s="58">
        <f t="shared" si="78"/>
        <v>0</v>
      </c>
      <c r="I355" s="58">
        <v>7963000</v>
      </c>
      <c r="J355" s="58">
        <v>247308</v>
      </c>
      <c r="K355" s="58">
        <v>0</v>
      </c>
      <c r="L355" s="58">
        <v>5422874</v>
      </c>
      <c r="M355" s="58">
        <v>3689079</v>
      </c>
      <c r="N355" s="58">
        <f>VLOOKUP(AD355,'tabla ingresos'!$A$3:$D$15,4,FALSE)</f>
        <v>1000000</v>
      </c>
      <c r="O355" s="58">
        <v>59202.374570077409</v>
      </c>
      <c r="P355" s="58">
        <v>1509000</v>
      </c>
      <c r="Q355" s="58">
        <v>0</v>
      </c>
      <c r="R355" s="12">
        <v>11001</v>
      </c>
      <c r="S355" s="12" t="s">
        <v>87</v>
      </c>
      <c r="T355" s="12" t="s">
        <v>89</v>
      </c>
      <c r="U355" s="12" t="s">
        <v>10</v>
      </c>
      <c r="V355" s="12">
        <v>4</v>
      </c>
      <c r="W355" s="12">
        <v>0</v>
      </c>
      <c r="X355" s="12">
        <v>0</v>
      </c>
      <c r="Y355" s="59">
        <v>6.7534246575342465</v>
      </c>
      <c r="Z355" s="59">
        <v>37.5013698630137</v>
      </c>
      <c r="AA355" s="12">
        <v>2</v>
      </c>
      <c r="AB355" s="12">
        <v>2</v>
      </c>
      <c r="AC355" s="12">
        <v>2</v>
      </c>
      <c r="AD355" s="12">
        <v>2</v>
      </c>
      <c r="AE355" s="12">
        <v>1</v>
      </c>
      <c r="AF355" s="58" t="s">
        <v>10</v>
      </c>
      <c r="AG355" s="66">
        <f t="shared" si="79"/>
        <v>0.20434024971338494</v>
      </c>
      <c r="AH355" s="67">
        <f t="shared" si="80"/>
        <v>6.3146466666666665</v>
      </c>
      <c r="AI355" s="67">
        <f t="shared" si="81"/>
        <v>2.5208846666666669</v>
      </c>
      <c r="AJ355" s="67">
        <f t="shared" si="82"/>
        <v>2.8492606666666669</v>
      </c>
      <c r="AK355" s="67">
        <f t="shared" si="83"/>
        <v>0</v>
      </c>
      <c r="AL355" s="67">
        <f t="shared" si="84"/>
        <v>0</v>
      </c>
      <c r="AM355" s="59">
        <f>VLOOKUP(AG355,'SCORE TALLER'!$AC$2:$AD$10,2,TRUE)*AM$2</f>
        <v>0</v>
      </c>
      <c r="AN355" s="59">
        <f>VLOOKUP(AD355,'SCORE TALLER'!$W$2:$X$10,2,TRUE)*AN$2</f>
        <v>0.32</v>
      </c>
      <c r="AO355" s="59">
        <f>VLOOKUP(AB355,'SCORE TALLER'!$S$2:$T$10,2,FALSE)*AO$2</f>
        <v>0.04</v>
      </c>
      <c r="AP355" s="59">
        <f>VLOOKUP(AH355,'SCORE TALLER'!$AE$2:$AF$10,2,TRUE)*AP$2</f>
        <v>0.08</v>
      </c>
      <c r="AQ355" s="59">
        <f>VLOOKUP(AI355,'SCORE TALLER'!$AG$2:$AH$10,2,TRUE)*AQ$2</f>
        <v>0.24</v>
      </c>
      <c r="AR355" s="59">
        <f>VLOOKUP(AC355,'SCORE TALLER'!$U$2:$V$10,2,FALSE)*AR$2</f>
        <v>0.04</v>
      </c>
      <c r="AS355" s="59">
        <f>VLOOKUP(AE355,'SCORE TALLER'!$Y$2:$Z$10,2,FALSE)*AS$2</f>
        <v>0.03</v>
      </c>
      <c r="AT355" s="59">
        <f>VLOOKUP(Z355,'SCORE TALLER'!$O$2:$P$10,2,TRUE)*AT$2</f>
        <v>0.03</v>
      </c>
      <c r="AU355" s="59">
        <f>VLOOKUP(S355,'SCORE TALLER'!$A$2:$B$10,2,FALSE)*AU$2</f>
        <v>0.15000000000000002</v>
      </c>
      <c r="AV355" s="59">
        <f>VLOOKUP(AJ355,'SCORE TALLER'!$AI$2:$AJ$10,2,TRUE)*AV$2</f>
        <v>0.15000000000000002</v>
      </c>
      <c r="AW355" s="59">
        <f>VLOOKUP(AK355,'SCORE TALLER'!$AK$2:$AL$10,2,TRUE)*AW$2</f>
        <v>0.25</v>
      </c>
      <c r="AX355" s="59">
        <f>VLOOKUP(T355,'SCORE TALLER'!$C$2:$D$10,2,FALSE)*AX$2</f>
        <v>0</v>
      </c>
      <c r="AY355" s="59">
        <f>VLOOKUP(W355,'SCORE TALLER'!$I$2:$J$10,2,TRUE)*AY$2</f>
        <v>0</v>
      </c>
      <c r="AZ355" s="59">
        <f>VLOOKUP(X355,'SCORE TALLER'!$K$2:$L$10,2,TRUE)*AZ$2</f>
        <v>0</v>
      </c>
      <c r="BA355" s="59">
        <f>VLOOKUP(U355,'SCORE TALLER'!$E$2:$F$10,2,FALSE)*BA$2</f>
        <v>0</v>
      </c>
      <c r="BB355" s="59">
        <f>VLOOKUP(Y355,'SCORE TALLER'!$M$2:$N$10,2,TRUE)*BB$2</f>
        <v>0.02</v>
      </c>
      <c r="BC355" s="59">
        <f>VLOOKUP(AA355,'SCORE TALLER'!$Q$2:$R$10,2,FALSE)*BC$2</f>
        <v>0</v>
      </c>
      <c r="BD355" s="59">
        <f>VLOOKUP(V355,'SCORE TALLER'!$G$2:$H$10,2,FALSE)*BD$2</f>
        <v>0</v>
      </c>
      <c r="BE355" s="59">
        <f>VLOOKUP(AF355,'SCORE TALLER'!$AA$2:$AB$10,2,FALSE)*BE$2</f>
        <v>0</v>
      </c>
      <c r="BF355" s="59">
        <f>VLOOKUP(AL355,'SCORE TALLER'!$AM$2:$AN$10,2,TRUE)*BF$2</f>
        <v>0</v>
      </c>
      <c r="BG355" s="67">
        <f t="shared" si="85"/>
        <v>1.35</v>
      </c>
      <c r="BH355" s="67" t="str">
        <f>VLOOKUP(BG355,'SCORE TALLER'!$AP$2:$AQ$7,2,TRUE)</f>
        <v>2. Normal</v>
      </c>
      <c r="BI355" s="67" t="str">
        <f t="shared" si="87"/>
        <v>LBZ</v>
      </c>
      <c r="BJ355" s="67" t="str">
        <f t="shared" si="87"/>
        <v>A</v>
      </c>
      <c r="BK355" s="67" t="str">
        <f t="shared" si="88"/>
        <v>A</v>
      </c>
      <c r="BL355" s="86">
        <f t="shared" si="86"/>
        <v>0</v>
      </c>
      <c r="BM355" s="86">
        <f t="shared" si="89"/>
        <v>0</v>
      </c>
    </row>
    <row r="356" spans="1:65" x14ac:dyDescent="0.3">
      <c r="A356" s="57">
        <v>22628600</v>
      </c>
      <c r="B356" s="12" t="s">
        <v>494</v>
      </c>
      <c r="C356" s="58" t="s">
        <v>107</v>
      </c>
      <c r="D356" s="58" t="s">
        <v>115</v>
      </c>
      <c r="E356" s="58">
        <v>399100</v>
      </c>
      <c r="F356" s="58">
        <v>6783646</v>
      </c>
      <c r="G356" s="58">
        <f t="shared" si="77"/>
        <v>3410392</v>
      </c>
      <c r="H356" s="58">
        <f t="shared" si="78"/>
        <v>1593587</v>
      </c>
      <c r="I356" s="58" t="e">
        <v>#N/A</v>
      </c>
      <c r="J356" s="58">
        <v>197961</v>
      </c>
      <c r="K356" s="58">
        <v>0</v>
      </c>
      <c r="L356" s="58">
        <v>1816805</v>
      </c>
      <c r="M356" s="58">
        <v>3373254</v>
      </c>
      <c r="N356" s="58">
        <f>VLOOKUP(AD356,'tabla ingresos'!$A$3:$D$15,4,FALSE)</f>
        <v>1000000</v>
      </c>
      <c r="O356" s="58">
        <v>0</v>
      </c>
      <c r="P356" s="58">
        <v>0</v>
      </c>
      <c r="Q356" s="58">
        <v>0</v>
      </c>
      <c r="R356" s="12">
        <v>68895</v>
      </c>
      <c r="S356" s="12" t="s">
        <v>87</v>
      </c>
      <c r="T356" s="12" t="s">
        <v>89</v>
      </c>
      <c r="U356" s="12" t="s">
        <v>10</v>
      </c>
      <c r="V356" s="12">
        <v>4</v>
      </c>
      <c r="W356" s="12">
        <v>0</v>
      </c>
      <c r="X356" s="12">
        <v>0</v>
      </c>
      <c r="Y356" s="59">
        <v>14.96986301369863</v>
      </c>
      <c r="Z356" s="59">
        <v>60.684931506849317</v>
      </c>
      <c r="AA356" s="12">
        <v>1</v>
      </c>
      <c r="AB356" s="12">
        <v>1</v>
      </c>
      <c r="AC356" s="12">
        <v>2</v>
      </c>
      <c r="AD356" s="12">
        <v>2</v>
      </c>
      <c r="AE356" s="12">
        <v>2</v>
      </c>
      <c r="AF356" s="58" t="s">
        <v>91</v>
      </c>
      <c r="AG356" s="66">
        <f t="shared" si="79"/>
        <v>0.13197400000000001</v>
      </c>
      <c r="AH356" s="67">
        <f t="shared" si="80"/>
        <v>4.5224306666666667</v>
      </c>
      <c r="AI356" s="67">
        <f t="shared" si="81"/>
        <v>2.5149026666666665</v>
      </c>
      <c r="AJ356" s="67">
        <f t="shared" si="82"/>
        <v>2.2735946666666669</v>
      </c>
      <c r="AK356" s="67">
        <f t="shared" si="83"/>
        <v>1.0623913333333332</v>
      </c>
      <c r="AL356" s="67">
        <f t="shared" si="84"/>
        <v>0</v>
      </c>
      <c r="AM356" s="59">
        <f>VLOOKUP(AG356,'SCORE TALLER'!$AC$2:$AD$10,2,TRUE)*AM$2</f>
        <v>0</v>
      </c>
      <c r="AN356" s="59">
        <f>VLOOKUP(AD356,'SCORE TALLER'!$W$2:$X$10,2,TRUE)*AN$2</f>
        <v>0.32</v>
      </c>
      <c r="AO356" s="59">
        <f>VLOOKUP(AB356,'SCORE TALLER'!$S$2:$T$10,2,FALSE)*AO$2</f>
        <v>0.05</v>
      </c>
      <c r="AP356" s="59">
        <f>VLOOKUP(AH356,'SCORE TALLER'!$AE$2:$AF$10,2,TRUE)*AP$2</f>
        <v>0</v>
      </c>
      <c r="AQ356" s="59">
        <f>VLOOKUP(AI356,'SCORE TALLER'!$AG$2:$AH$10,2,TRUE)*AQ$2</f>
        <v>0.24</v>
      </c>
      <c r="AR356" s="59">
        <f>VLOOKUP(AC356,'SCORE TALLER'!$U$2:$V$10,2,FALSE)*AR$2</f>
        <v>0.04</v>
      </c>
      <c r="AS356" s="59">
        <f>VLOOKUP(AE356,'SCORE TALLER'!$Y$2:$Z$10,2,FALSE)*AS$2</f>
        <v>0.01</v>
      </c>
      <c r="AT356" s="59">
        <f>VLOOKUP(Z356,'SCORE TALLER'!$O$2:$P$10,2,TRUE)*AT$2</f>
        <v>0.01</v>
      </c>
      <c r="AU356" s="59">
        <f>VLOOKUP(S356,'SCORE TALLER'!$A$2:$B$10,2,FALSE)*AU$2</f>
        <v>0.15000000000000002</v>
      </c>
      <c r="AV356" s="59">
        <f>VLOOKUP(AJ356,'SCORE TALLER'!$AI$2:$AJ$10,2,TRUE)*AV$2</f>
        <v>0.15000000000000002</v>
      </c>
      <c r="AW356" s="59">
        <f>VLOOKUP(AK356,'SCORE TALLER'!$AK$2:$AL$10,2,TRUE)*AW$2</f>
        <v>0.2</v>
      </c>
      <c r="AX356" s="59">
        <f>VLOOKUP(T356,'SCORE TALLER'!$C$2:$D$10,2,FALSE)*AX$2</f>
        <v>0</v>
      </c>
      <c r="AY356" s="59">
        <f>VLOOKUP(W356,'SCORE TALLER'!$I$2:$J$10,2,TRUE)*AY$2</f>
        <v>0</v>
      </c>
      <c r="AZ356" s="59">
        <f>VLOOKUP(X356,'SCORE TALLER'!$K$2:$L$10,2,TRUE)*AZ$2</f>
        <v>0</v>
      </c>
      <c r="BA356" s="59">
        <f>VLOOKUP(U356,'SCORE TALLER'!$E$2:$F$10,2,FALSE)*BA$2</f>
        <v>0</v>
      </c>
      <c r="BB356" s="59">
        <f>VLOOKUP(Y356,'SCORE TALLER'!$M$2:$N$10,2,TRUE)*BB$2</f>
        <v>0</v>
      </c>
      <c r="BC356" s="59">
        <f>VLOOKUP(AA356,'SCORE TALLER'!$Q$2:$R$10,2,FALSE)*BC$2</f>
        <v>0.05</v>
      </c>
      <c r="BD356" s="59">
        <f>VLOOKUP(V356,'SCORE TALLER'!$G$2:$H$10,2,FALSE)*BD$2</f>
        <v>0</v>
      </c>
      <c r="BE356" s="59">
        <f>VLOOKUP(AF356,'SCORE TALLER'!$AA$2:$AB$10,2,FALSE)*BE$2</f>
        <v>0.30000000000000004</v>
      </c>
      <c r="BF356" s="59">
        <f>VLOOKUP(AL356,'SCORE TALLER'!$AM$2:$AN$10,2,TRUE)*BF$2</f>
        <v>0</v>
      </c>
      <c r="BG356" s="67">
        <f t="shared" si="85"/>
        <v>1.5200000000000002</v>
      </c>
      <c r="BH356" s="67" t="str">
        <f>VLOOKUP(BG356,'SCORE TALLER'!$AP$2:$AQ$7,2,TRUE)</f>
        <v>2. Normal</v>
      </c>
      <c r="BI356" s="67" t="str">
        <f t="shared" si="87"/>
        <v>LBZ</v>
      </c>
      <c r="BJ356" s="67" t="str">
        <f t="shared" si="87"/>
        <v>A</v>
      </c>
      <c r="BK356" s="67" t="str">
        <f t="shared" si="88"/>
        <v>SIN</v>
      </c>
      <c r="BL356" s="86">
        <f t="shared" si="86"/>
        <v>1593587</v>
      </c>
      <c r="BM356" s="86">
        <f t="shared" si="89"/>
        <v>0</v>
      </c>
    </row>
    <row r="357" spans="1:65" x14ac:dyDescent="0.3">
      <c r="A357" s="57">
        <v>2202444000</v>
      </c>
      <c r="B357" s="12" t="s">
        <v>495</v>
      </c>
      <c r="C357" s="58" t="s">
        <v>105</v>
      </c>
      <c r="D357" s="58" t="s">
        <v>115</v>
      </c>
      <c r="E357" s="58"/>
      <c r="F357" s="58">
        <v>6540002</v>
      </c>
      <c r="G357" s="58">
        <f t="shared" si="77"/>
        <v>2767742</v>
      </c>
      <c r="H357" s="58">
        <f t="shared" si="78"/>
        <v>0</v>
      </c>
      <c r="I357" s="58">
        <v>6540000</v>
      </c>
      <c r="J357" s="58">
        <v>207012</v>
      </c>
      <c r="K357" s="58">
        <v>0</v>
      </c>
      <c r="L357" s="58">
        <v>2800000</v>
      </c>
      <c r="M357" s="58">
        <v>3772260</v>
      </c>
      <c r="N357" s="58">
        <f>VLOOKUP(AD357,'tabla ingresos'!$A$3:$D$15,4,FALSE)</f>
        <v>1000000</v>
      </c>
      <c r="O357" s="58">
        <v>230511.99903327765</v>
      </c>
      <c r="P357" s="58">
        <v>9977000</v>
      </c>
      <c r="Q357" s="58">
        <v>0</v>
      </c>
      <c r="R357" s="12">
        <v>13052</v>
      </c>
      <c r="S357" s="12" t="s">
        <v>87</v>
      </c>
      <c r="T357" s="12" t="s">
        <v>89</v>
      </c>
      <c r="U357" s="12" t="s">
        <v>10</v>
      </c>
      <c r="V357" s="12">
        <v>4</v>
      </c>
      <c r="W357" s="12">
        <v>0</v>
      </c>
      <c r="X357" s="12">
        <v>0</v>
      </c>
      <c r="Y357" s="59">
        <v>6.8794520547945206</v>
      </c>
      <c r="Z357" s="59">
        <v>34.802739726027397</v>
      </c>
      <c r="AA357" s="12">
        <v>1</v>
      </c>
      <c r="AB357" s="12">
        <v>2</v>
      </c>
      <c r="AC357" s="12">
        <v>1</v>
      </c>
      <c r="AD357" s="12">
        <v>2</v>
      </c>
      <c r="AE357" s="12">
        <v>3</v>
      </c>
      <c r="AF357" s="58" t="s">
        <v>10</v>
      </c>
      <c r="AG357" s="66">
        <f t="shared" si="79"/>
        <v>0.29168266602218507</v>
      </c>
      <c r="AH357" s="67">
        <f t="shared" si="80"/>
        <v>11.011334666666666</v>
      </c>
      <c r="AI357" s="67">
        <f t="shared" si="81"/>
        <v>2.51484</v>
      </c>
      <c r="AJ357" s="67">
        <f t="shared" si="82"/>
        <v>1.8451613333333334</v>
      </c>
      <c r="AK357" s="67">
        <f t="shared" si="83"/>
        <v>0</v>
      </c>
      <c r="AL357" s="67">
        <f t="shared" si="84"/>
        <v>0</v>
      </c>
      <c r="AM357" s="59">
        <f>VLOOKUP(AG357,'SCORE TALLER'!$AC$2:$AD$10,2,TRUE)*AM$2</f>
        <v>0</v>
      </c>
      <c r="AN357" s="59">
        <f>VLOOKUP(AD357,'SCORE TALLER'!$W$2:$X$10,2,TRUE)*AN$2</f>
        <v>0.32</v>
      </c>
      <c r="AO357" s="59">
        <f>VLOOKUP(AB357,'SCORE TALLER'!$S$2:$T$10,2,FALSE)*AO$2</f>
        <v>0.04</v>
      </c>
      <c r="AP357" s="59">
        <f>VLOOKUP(AH357,'SCORE TALLER'!$AE$2:$AF$10,2,TRUE)*AP$2</f>
        <v>0.16</v>
      </c>
      <c r="AQ357" s="59">
        <f>VLOOKUP(AI357,'SCORE TALLER'!$AG$2:$AH$10,2,TRUE)*AQ$2</f>
        <v>0.24</v>
      </c>
      <c r="AR357" s="59">
        <f>VLOOKUP(AC357,'SCORE TALLER'!$U$2:$V$10,2,FALSE)*AR$2</f>
        <v>0.05</v>
      </c>
      <c r="AS357" s="59">
        <f>VLOOKUP(AE357,'SCORE TALLER'!$Y$2:$Z$10,2,FALSE)*AS$2</f>
        <v>0.02</v>
      </c>
      <c r="AT357" s="59">
        <f>VLOOKUP(Z357,'SCORE TALLER'!$O$2:$P$10,2,TRUE)*AT$2</f>
        <v>0.04</v>
      </c>
      <c r="AU357" s="59">
        <f>VLOOKUP(S357,'SCORE TALLER'!$A$2:$B$10,2,FALSE)*AU$2</f>
        <v>0.15000000000000002</v>
      </c>
      <c r="AV357" s="59">
        <f>VLOOKUP(AJ357,'SCORE TALLER'!$AI$2:$AJ$10,2,TRUE)*AV$2</f>
        <v>0.2</v>
      </c>
      <c r="AW357" s="59">
        <f>VLOOKUP(AK357,'SCORE TALLER'!$AK$2:$AL$10,2,TRUE)*AW$2</f>
        <v>0.25</v>
      </c>
      <c r="AX357" s="59">
        <f>VLOOKUP(T357,'SCORE TALLER'!$C$2:$D$10,2,FALSE)*AX$2</f>
        <v>0</v>
      </c>
      <c r="AY357" s="59">
        <f>VLOOKUP(W357,'SCORE TALLER'!$I$2:$J$10,2,TRUE)*AY$2</f>
        <v>0</v>
      </c>
      <c r="AZ357" s="59">
        <f>VLOOKUP(X357,'SCORE TALLER'!$K$2:$L$10,2,TRUE)*AZ$2</f>
        <v>0</v>
      </c>
      <c r="BA357" s="59">
        <f>VLOOKUP(U357,'SCORE TALLER'!$E$2:$F$10,2,FALSE)*BA$2</f>
        <v>0</v>
      </c>
      <c r="BB357" s="59">
        <f>VLOOKUP(Y357,'SCORE TALLER'!$M$2:$N$10,2,TRUE)*BB$2</f>
        <v>0.02</v>
      </c>
      <c r="BC357" s="59">
        <f>VLOOKUP(AA357,'SCORE TALLER'!$Q$2:$R$10,2,FALSE)*BC$2</f>
        <v>0.05</v>
      </c>
      <c r="BD357" s="59">
        <f>VLOOKUP(V357,'SCORE TALLER'!$G$2:$H$10,2,FALSE)*BD$2</f>
        <v>0</v>
      </c>
      <c r="BE357" s="59">
        <f>VLOOKUP(AF357,'SCORE TALLER'!$AA$2:$AB$10,2,FALSE)*BE$2</f>
        <v>0</v>
      </c>
      <c r="BF357" s="59">
        <f>VLOOKUP(AL357,'SCORE TALLER'!$AM$2:$AN$10,2,TRUE)*BF$2</f>
        <v>0</v>
      </c>
      <c r="BG357" s="67">
        <f t="shared" si="85"/>
        <v>1.54</v>
      </c>
      <c r="BH357" s="67" t="str">
        <f>VLOOKUP(BG357,'SCORE TALLER'!$AP$2:$AQ$7,2,TRUE)</f>
        <v>2. Normal</v>
      </c>
      <c r="BI357" s="67" t="str">
        <f t="shared" si="87"/>
        <v>LBZ</v>
      </c>
      <c r="BJ357" s="67" t="str">
        <f t="shared" si="87"/>
        <v>A</v>
      </c>
      <c r="BK357" s="67" t="str">
        <f t="shared" si="88"/>
        <v>A</v>
      </c>
      <c r="BL357" s="86">
        <f t="shared" si="86"/>
        <v>0</v>
      </c>
      <c r="BM357" s="86">
        <f t="shared" si="89"/>
        <v>0</v>
      </c>
    </row>
    <row r="358" spans="1:65" x14ac:dyDescent="0.3">
      <c r="A358" s="57">
        <v>66822024</v>
      </c>
      <c r="B358" s="12" t="s">
        <v>496</v>
      </c>
      <c r="C358" s="58" t="s">
        <v>105</v>
      </c>
      <c r="D358" s="58" t="s">
        <v>115</v>
      </c>
      <c r="E358" s="58">
        <v>105731</v>
      </c>
      <c r="F358" s="58">
        <v>6188776</v>
      </c>
      <c r="G358" s="58">
        <f t="shared" si="77"/>
        <v>2525829</v>
      </c>
      <c r="H358" s="58">
        <f t="shared" si="78"/>
        <v>0</v>
      </c>
      <c r="I358" s="58">
        <v>6189000</v>
      </c>
      <c r="J358" s="58">
        <v>181796</v>
      </c>
      <c r="K358" s="58">
        <v>0</v>
      </c>
      <c r="L358" s="58">
        <v>4636227</v>
      </c>
      <c r="M358" s="58">
        <v>3662947</v>
      </c>
      <c r="N358" s="58">
        <f>VLOOKUP(AD358,'tabla ingresos'!$A$3:$D$15,4,FALSE)</f>
        <v>1000000</v>
      </c>
      <c r="O358" s="58">
        <v>66585.260782990226</v>
      </c>
      <c r="P358" s="58">
        <v>2306000</v>
      </c>
      <c r="Q358" s="58">
        <v>0</v>
      </c>
      <c r="R358" s="12">
        <v>76130</v>
      </c>
      <c r="S358" s="12" t="s">
        <v>87</v>
      </c>
      <c r="T358" s="12" t="s">
        <v>89</v>
      </c>
      <c r="U358" s="12" t="s">
        <v>10</v>
      </c>
      <c r="V358" s="12">
        <v>4</v>
      </c>
      <c r="W358" s="12">
        <v>0</v>
      </c>
      <c r="X358" s="12">
        <v>0</v>
      </c>
      <c r="Y358" s="59">
        <v>6.8301369863013699</v>
      </c>
      <c r="Z358" s="59">
        <v>52.136986301369866</v>
      </c>
      <c r="AA358" s="12">
        <v>2</v>
      </c>
      <c r="AB358" s="12">
        <v>1</v>
      </c>
      <c r="AC358" s="12">
        <v>2</v>
      </c>
      <c r="AD358" s="12">
        <v>2</v>
      </c>
      <c r="AE358" s="12">
        <v>1</v>
      </c>
      <c r="AF358" s="58" t="s">
        <v>10</v>
      </c>
      <c r="AG358" s="66">
        <f t="shared" si="79"/>
        <v>0.16558750718866014</v>
      </c>
      <c r="AH358" s="67">
        <f t="shared" si="80"/>
        <v>5.6631840000000002</v>
      </c>
      <c r="AI358" s="67">
        <f t="shared" si="81"/>
        <v>2.5124520000000001</v>
      </c>
      <c r="AJ358" s="67">
        <f t="shared" si="82"/>
        <v>1.683886</v>
      </c>
      <c r="AK358" s="67">
        <f t="shared" si="83"/>
        <v>0</v>
      </c>
      <c r="AL358" s="67">
        <f t="shared" si="84"/>
        <v>0</v>
      </c>
      <c r="AM358" s="59">
        <f>VLOOKUP(AG358,'SCORE TALLER'!$AC$2:$AD$10,2,TRUE)*AM$2</f>
        <v>0</v>
      </c>
      <c r="AN358" s="59">
        <f>VLOOKUP(AD358,'SCORE TALLER'!$W$2:$X$10,2,TRUE)*AN$2</f>
        <v>0.32</v>
      </c>
      <c r="AO358" s="59">
        <f>VLOOKUP(AB358,'SCORE TALLER'!$S$2:$T$10,2,FALSE)*AO$2</f>
        <v>0.05</v>
      </c>
      <c r="AP358" s="59">
        <f>VLOOKUP(AH358,'SCORE TALLER'!$AE$2:$AF$10,2,TRUE)*AP$2</f>
        <v>0.08</v>
      </c>
      <c r="AQ358" s="59">
        <f>VLOOKUP(AI358,'SCORE TALLER'!$AG$2:$AH$10,2,TRUE)*AQ$2</f>
        <v>0.24</v>
      </c>
      <c r="AR358" s="59">
        <f>VLOOKUP(AC358,'SCORE TALLER'!$U$2:$V$10,2,FALSE)*AR$2</f>
        <v>0.04</v>
      </c>
      <c r="AS358" s="59">
        <f>VLOOKUP(AE358,'SCORE TALLER'!$Y$2:$Z$10,2,FALSE)*AS$2</f>
        <v>0.03</v>
      </c>
      <c r="AT358" s="59">
        <f>VLOOKUP(Z358,'SCORE TALLER'!$O$2:$P$10,2,TRUE)*AT$2</f>
        <v>0.02</v>
      </c>
      <c r="AU358" s="59">
        <f>VLOOKUP(S358,'SCORE TALLER'!$A$2:$B$10,2,FALSE)*AU$2</f>
        <v>0.15000000000000002</v>
      </c>
      <c r="AV358" s="59">
        <f>VLOOKUP(AJ358,'SCORE TALLER'!$AI$2:$AJ$10,2,TRUE)*AV$2</f>
        <v>0.2</v>
      </c>
      <c r="AW358" s="59">
        <f>VLOOKUP(AK358,'SCORE TALLER'!$AK$2:$AL$10,2,TRUE)*AW$2</f>
        <v>0.25</v>
      </c>
      <c r="AX358" s="59">
        <f>VLOOKUP(T358,'SCORE TALLER'!$C$2:$D$10,2,FALSE)*AX$2</f>
        <v>0</v>
      </c>
      <c r="AY358" s="59">
        <f>VLOOKUP(W358,'SCORE TALLER'!$I$2:$J$10,2,TRUE)*AY$2</f>
        <v>0</v>
      </c>
      <c r="AZ358" s="59">
        <f>VLOOKUP(X358,'SCORE TALLER'!$K$2:$L$10,2,TRUE)*AZ$2</f>
        <v>0</v>
      </c>
      <c r="BA358" s="59">
        <f>VLOOKUP(U358,'SCORE TALLER'!$E$2:$F$10,2,FALSE)*BA$2</f>
        <v>0</v>
      </c>
      <c r="BB358" s="59">
        <f>VLOOKUP(Y358,'SCORE TALLER'!$M$2:$N$10,2,TRUE)*BB$2</f>
        <v>0.02</v>
      </c>
      <c r="BC358" s="59">
        <f>VLOOKUP(AA358,'SCORE TALLER'!$Q$2:$R$10,2,FALSE)*BC$2</f>
        <v>0</v>
      </c>
      <c r="BD358" s="59">
        <f>VLOOKUP(V358,'SCORE TALLER'!$G$2:$H$10,2,FALSE)*BD$2</f>
        <v>0</v>
      </c>
      <c r="BE358" s="59">
        <f>VLOOKUP(AF358,'SCORE TALLER'!$AA$2:$AB$10,2,FALSE)*BE$2</f>
        <v>0</v>
      </c>
      <c r="BF358" s="59">
        <f>VLOOKUP(AL358,'SCORE TALLER'!$AM$2:$AN$10,2,TRUE)*BF$2</f>
        <v>0</v>
      </c>
      <c r="BG358" s="67">
        <f t="shared" si="85"/>
        <v>1.4000000000000001</v>
      </c>
      <c r="BH358" s="67" t="str">
        <f>VLOOKUP(BG358,'SCORE TALLER'!$AP$2:$AQ$7,2,TRUE)</f>
        <v>2. Normal</v>
      </c>
      <c r="BI358" s="67" t="str">
        <f t="shared" si="87"/>
        <v>LBZ</v>
      </c>
      <c r="BJ358" s="67" t="str">
        <f t="shared" si="87"/>
        <v>A</v>
      </c>
      <c r="BK358" s="67" t="str">
        <f t="shared" si="88"/>
        <v>A</v>
      </c>
      <c r="BL358" s="86">
        <f t="shared" si="86"/>
        <v>0</v>
      </c>
      <c r="BM358" s="86">
        <f t="shared" si="89"/>
        <v>0</v>
      </c>
    </row>
    <row r="359" spans="1:65" x14ac:dyDescent="0.3">
      <c r="A359" s="57">
        <v>26248688</v>
      </c>
      <c r="B359" s="12" t="s">
        <v>497</v>
      </c>
      <c r="C359" s="58" t="s">
        <v>105</v>
      </c>
      <c r="D359" s="58" t="s">
        <v>29</v>
      </c>
      <c r="E359" s="58"/>
      <c r="F359" s="58">
        <v>4697545</v>
      </c>
      <c r="G359" s="58">
        <f t="shared" si="77"/>
        <v>940775</v>
      </c>
      <c r="H359" s="58">
        <f t="shared" si="78"/>
        <v>940775</v>
      </c>
      <c r="I359" s="58">
        <v>4698000</v>
      </c>
      <c r="J359" s="58">
        <v>201262</v>
      </c>
      <c r="K359" s="58">
        <v>0</v>
      </c>
      <c r="L359" s="58">
        <v>0</v>
      </c>
      <c r="M359" s="58">
        <v>3756770</v>
      </c>
      <c r="N359" s="58">
        <f>VLOOKUP(AD359,'tabla ingresos'!$A$3:$D$15,4,FALSE)</f>
        <v>1000000</v>
      </c>
      <c r="O359" s="58">
        <v>3803.8005541182033</v>
      </c>
      <c r="P359" s="58">
        <v>171000</v>
      </c>
      <c r="Q359" s="58">
        <v>0</v>
      </c>
      <c r="R359" s="12">
        <v>13001</v>
      </c>
      <c r="S359" s="12" t="s">
        <v>88</v>
      </c>
      <c r="T359" s="12" t="s">
        <v>89</v>
      </c>
      <c r="U359" s="12" t="s">
        <v>10</v>
      </c>
      <c r="V359" s="12">
        <v>4</v>
      </c>
      <c r="W359" s="12">
        <v>0</v>
      </c>
      <c r="X359" s="12">
        <v>0</v>
      </c>
      <c r="Y359" s="59">
        <v>8.5917808219178085</v>
      </c>
      <c r="Z359" s="59">
        <v>43.846575342465755</v>
      </c>
      <c r="AA359" s="12">
        <v>1</v>
      </c>
      <c r="AB359" s="12">
        <v>2</v>
      </c>
      <c r="AC359" s="12">
        <v>3</v>
      </c>
      <c r="AD359" s="12">
        <v>2</v>
      </c>
      <c r="AE359" s="12">
        <v>2</v>
      </c>
      <c r="AF359" s="58" t="s">
        <v>10</v>
      </c>
      <c r="AG359" s="66">
        <f t="shared" si="79"/>
        <v>0.13671053370274547</v>
      </c>
      <c r="AH359" s="67">
        <f t="shared" si="80"/>
        <v>3.2456966666666665</v>
      </c>
      <c r="AI359" s="67">
        <f t="shared" si="81"/>
        <v>2.5045133333333331</v>
      </c>
      <c r="AJ359" s="67">
        <f t="shared" si="82"/>
        <v>0.62718333333333331</v>
      </c>
      <c r="AK359" s="67">
        <f t="shared" si="83"/>
        <v>0.62718333333333331</v>
      </c>
      <c r="AL359" s="67">
        <f t="shared" si="84"/>
        <v>0</v>
      </c>
      <c r="AM359" s="59">
        <f>VLOOKUP(AG359,'SCORE TALLER'!$AC$2:$AD$10,2,TRUE)*AM$2</f>
        <v>0</v>
      </c>
      <c r="AN359" s="59">
        <f>VLOOKUP(AD359,'SCORE TALLER'!$W$2:$X$10,2,TRUE)*AN$2</f>
        <v>0.32</v>
      </c>
      <c r="AO359" s="59">
        <f>VLOOKUP(AB359,'SCORE TALLER'!$S$2:$T$10,2,FALSE)*AO$2</f>
        <v>0.04</v>
      </c>
      <c r="AP359" s="59">
        <f>VLOOKUP(AH359,'SCORE TALLER'!$AE$2:$AF$10,2,TRUE)*AP$2</f>
        <v>0</v>
      </c>
      <c r="AQ359" s="59">
        <f>VLOOKUP(AI359,'SCORE TALLER'!$AG$2:$AH$10,2,TRUE)*AQ$2</f>
        <v>0.24</v>
      </c>
      <c r="AR359" s="59">
        <f>VLOOKUP(AC359,'SCORE TALLER'!$U$2:$V$10,2,FALSE)*AR$2</f>
        <v>0.03</v>
      </c>
      <c r="AS359" s="59">
        <f>VLOOKUP(AE359,'SCORE TALLER'!$Y$2:$Z$10,2,FALSE)*AS$2</f>
        <v>0.01</v>
      </c>
      <c r="AT359" s="59">
        <f>VLOOKUP(Z359,'SCORE TALLER'!$O$2:$P$10,2,TRUE)*AT$2</f>
        <v>0.03</v>
      </c>
      <c r="AU359" s="59">
        <f>VLOOKUP(S359,'SCORE TALLER'!$A$2:$B$10,2,FALSE)*AU$2</f>
        <v>0.25</v>
      </c>
      <c r="AV359" s="59">
        <f>VLOOKUP(AJ359,'SCORE TALLER'!$AI$2:$AJ$10,2,TRUE)*AV$2</f>
        <v>0.25</v>
      </c>
      <c r="AW359" s="59">
        <f>VLOOKUP(AK359,'SCORE TALLER'!$AK$2:$AL$10,2,TRUE)*AW$2</f>
        <v>0.25</v>
      </c>
      <c r="AX359" s="59">
        <f>VLOOKUP(T359,'SCORE TALLER'!$C$2:$D$10,2,FALSE)*AX$2</f>
        <v>0</v>
      </c>
      <c r="AY359" s="59">
        <f>VLOOKUP(W359,'SCORE TALLER'!$I$2:$J$10,2,TRUE)*AY$2</f>
        <v>0</v>
      </c>
      <c r="AZ359" s="59">
        <f>VLOOKUP(X359,'SCORE TALLER'!$K$2:$L$10,2,TRUE)*AZ$2</f>
        <v>0</v>
      </c>
      <c r="BA359" s="59">
        <f>VLOOKUP(U359,'SCORE TALLER'!$E$2:$F$10,2,FALSE)*BA$2</f>
        <v>0</v>
      </c>
      <c r="BB359" s="59">
        <f>VLOOKUP(Y359,'SCORE TALLER'!$M$2:$N$10,2,TRUE)*BB$2</f>
        <v>0.01</v>
      </c>
      <c r="BC359" s="59">
        <f>VLOOKUP(AA359,'SCORE TALLER'!$Q$2:$R$10,2,FALSE)*BC$2</f>
        <v>0.05</v>
      </c>
      <c r="BD359" s="59">
        <f>VLOOKUP(V359,'SCORE TALLER'!$G$2:$H$10,2,FALSE)*BD$2</f>
        <v>0</v>
      </c>
      <c r="BE359" s="59">
        <f>VLOOKUP(AF359,'SCORE TALLER'!$AA$2:$AB$10,2,FALSE)*BE$2</f>
        <v>0</v>
      </c>
      <c r="BF359" s="59">
        <f>VLOOKUP(AL359,'SCORE TALLER'!$AM$2:$AN$10,2,TRUE)*BF$2</f>
        <v>0</v>
      </c>
      <c r="BG359" s="67">
        <f t="shared" si="85"/>
        <v>1.48</v>
      </c>
      <c r="BH359" s="67" t="str">
        <f>VLOOKUP(BG359,'SCORE TALLER'!$AP$2:$AQ$7,2,TRUE)</f>
        <v>2. Normal</v>
      </c>
      <c r="BI359" s="67" t="str">
        <f t="shared" si="87"/>
        <v>LBZ</v>
      </c>
      <c r="BJ359" s="67" t="str">
        <f t="shared" si="87"/>
        <v>A</v>
      </c>
      <c r="BK359" s="67" t="str">
        <f t="shared" si="88"/>
        <v>A</v>
      </c>
      <c r="BL359" s="86">
        <f t="shared" si="86"/>
        <v>940775</v>
      </c>
      <c r="BM359" s="86">
        <f t="shared" si="89"/>
        <v>0</v>
      </c>
    </row>
    <row r="360" spans="1:65" x14ac:dyDescent="0.3">
      <c r="A360" s="57">
        <v>2042064824</v>
      </c>
      <c r="B360" s="12" t="s">
        <v>498</v>
      </c>
      <c r="C360" s="58" t="s">
        <v>107</v>
      </c>
      <c r="D360" s="58" t="s">
        <v>30</v>
      </c>
      <c r="E360" s="58">
        <v>3151732</v>
      </c>
      <c r="F360" s="58">
        <v>9306755</v>
      </c>
      <c r="G360" s="58">
        <f t="shared" si="77"/>
        <v>8717265</v>
      </c>
      <c r="H360" s="58">
        <f t="shared" si="78"/>
        <v>7717265</v>
      </c>
      <c r="I360" s="58" t="e">
        <v>#N/A</v>
      </c>
      <c r="J360" s="58">
        <v>274821</v>
      </c>
      <c r="K360" s="58">
        <v>0</v>
      </c>
      <c r="L360" s="58">
        <v>1000000</v>
      </c>
      <c r="M360" s="58">
        <v>589490</v>
      </c>
      <c r="N360" s="58">
        <f>VLOOKUP(AD360,'tabla ingresos'!$A$3:$D$15,4,FALSE)</f>
        <v>1000000</v>
      </c>
      <c r="O360" s="58">
        <v>0</v>
      </c>
      <c r="P360" s="58">
        <v>0</v>
      </c>
      <c r="Q360" s="58">
        <v>0</v>
      </c>
      <c r="R360" s="12">
        <v>5615</v>
      </c>
      <c r="S360" s="12" t="s">
        <v>87</v>
      </c>
      <c r="T360" s="12" t="s">
        <v>89</v>
      </c>
      <c r="U360" s="12" t="s">
        <v>10</v>
      </c>
      <c r="V360" s="12">
        <v>4</v>
      </c>
      <c r="W360" s="12">
        <v>0</v>
      </c>
      <c r="X360" s="12">
        <v>0</v>
      </c>
      <c r="Y360" s="59">
        <v>1.8438356164383563</v>
      </c>
      <c r="Z360" s="59">
        <v>27.364383561643837</v>
      </c>
      <c r="AA360" s="12">
        <v>1</v>
      </c>
      <c r="AB360" s="12">
        <v>2</v>
      </c>
      <c r="AC360" s="12">
        <v>2</v>
      </c>
      <c r="AD360" s="12">
        <v>2</v>
      </c>
      <c r="AE360" s="12">
        <v>3</v>
      </c>
      <c r="AF360" s="58" t="s">
        <v>91</v>
      </c>
      <c r="AG360" s="66">
        <f t="shared" si="79"/>
        <v>0.18321399999999999</v>
      </c>
      <c r="AH360" s="67">
        <f t="shared" si="80"/>
        <v>6.2045033333333333</v>
      </c>
      <c r="AI360" s="67">
        <f t="shared" si="81"/>
        <v>2.494148</v>
      </c>
      <c r="AJ360" s="67">
        <f t="shared" si="82"/>
        <v>5.8115100000000002</v>
      </c>
      <c r="AK360" s="67">
        <f t="shared" si="83"/>
        <v>5.1448433333333332</v>
      </c>
      <c r="AL360" s="67">
        <f t="shared" si="84"/>
        <v>0</v>
      </c>
      <c r="AM360" s="59">
        <f>VLOOKUP(AG360,'SCORE TALLER'!$AC$2:$AD$10,2,TRUE)*AM$2</f>
        <v>0</v>
      </c>
      <c r="AN360" s="59">
        <f>VLOOKUP(AD360,'SCORE TALLER'!$W$2:$X$10,2,TRUE)*AN$2</f>
        <v>0.32</v>
      </c>
      <c r="AO360" s="59">
        <f>VLOOKUP(AB360,'SCORE TALLER'!$S$2:$T$10,2,FALSE)*AO$2</f>
        <v>0.04</v>
      </c>
      <c r="AP360" s="59">
        <f>VLOOKUP(AH360,'SCORE TALLER'!$AE$2:$AF$10,2,TRUE)*AP$2</f>
        <v>0.08</v>
      </c>
      <c r="AQ360" s="59">
        <f>VLOOKUP(AI360,'SCORE TALLER'!$AG$2:$AH$10,2,TRUE)*AQ$2</f>
        <v>0.24</v>
      </c>
      <c r="AR360" s="59">
        <f>VLOOKUP(AC360,'SCORE TALLER'!$U$2:$V$10,2,FALSE)*AR$2</f>
        <v>0.04</v>
      </c>
      <c r="AS360" s="59">
        <f>VLOOKUP(AE360,'SCORE TALLER'!$Y$2:$Z$10,2,FALSE)*AS$2</f>
        <v>0.02</v>
      </c>
      <c r="AT360" s="59">
        <f>VLOOKUP(Z360,'SCORE TALLER'!$O$2:$P$10,2,TRUE)*AT$2</f>
        <v>0.04</v>
      </c>
      <c r="AU360" s="59">
        <f>VLOOKUP(S360,'SCORE TALLER'!$A$2:$B$10,2,FALSE)*AU$2</f>
        <v>0.15000000000000002</v>
      </c>
      <c r="AV360" s="59">
        <f>VLOOKUP(AJ360,'SCORE TALLER'!$AI$2:$AJ$10,2,TRUE)*AV$2</f>
        <v>0</v>
      </c>
      <c r="AW360" s="59">
        <f>VLOOKUP(AK360,'SCORE TALLER'!$AK$2:$AL$10,2,TRUE)*AW$2</f>
        <v>0</v>
      </c>
      <c r="AX360" s="59">
        <f>VLOOKUP(T360,'SCORE TALLER'!$C$2:$D$10,2,FALSE)*AX$2</f>
        <v>0</v>
      </c>
      <c r="AY360" s="59">
        <f>VLOOKUP(W360,'SCORE TALLER'!$I$2:$J$10,2,TRUE)*AY$2</f>
        <v>0</v>
      </c>
      <c r="AZ360" s="59">
        <f>VLOOKUP(X360,'SCORE TALLER'!$K$2:$L$10,2,TRUE)*AZ$2</f>
        <v>0</v>
      </c>
      <c r="BA360" s="59">
        <f>VLOOKUP(U360,'SCORE TALLER'!$E$2:$F$10,2,FALSE)*BA$2</f>
        <v>0</v>
      </c>
      <c r="BB360" s="59">
        <f>VLOOKUP(Y360,'SCORE TALLER'!$M$2:$N$10,2,TRUE)*BB$2</f>
        <v>0.05</v>
      </c>
      <c r="BC360" s="59">
        <f>VLOOKUP(AA360,'SCORE TALLER'!$Q$2:$R$10,2,FALSE)*BC$2</f>
        <v>0.05</v>
      </c>
      <c r="BD360" s="59">
        <f>VLOOKUP(V360,'SCORE TALLER'!$G$2:$H$10,2,FALSE)*BD$2</f>
        <v>0</v>
      </c>
      <c r="BE360" s="59">
        <f>VLOOKUP(AF360,'SCORE TALLER'!$AA$2:$AB$10,2,FALSE)*BE$2</f>
        <v>0.30000000000000004</v>
      </c>
      <c r="BF360" s="59">
        <f>VLOOKUP(AL360,'SCORE TALLER'!$AM$2:$AN$10,2,TRUE)*BF$2</f>
        <v>0</v>
      </c>
      <c r="BG360" s="67">
        <f t="shared" si="85"/>
        <v>1.33</v>
      </c>
      <c r="BH360" s="67" t="str">
        <f>VLOOKUP(BG360,'SCORE TALLER'!$AP$2:$AQ$7,2,TRUE)</f>
        <v>2. Normal</v>
      </c>
      <c r="BI360" s="67" t="str">
        <f t="shared" si="87"/>
        <v>LBZ</v>
      </c>
      <c r="BJ360" s="67" t="str">
        <f t="shared" si="87"/>
        <v>A</v>
      </c>
      <c r="BK360" s="67" t="str">
        <f t="shared" si="88"/>
        <v>SIN</v>
      </c>
      <c r="BL360" s="86">
        <f t="shared" si="86"/>
        <v>7717265</v>
      </c>
      <c r="BM360" s="86">
        <f t="shared" si="89"/>
        <v>0</v>
      </c>
    </row>
    <row r="361" spans="1:65" x14ac:dyDescent="0.3">
      <c r="A361" s="57">
        <v>2224628882</v>
      </c>
      <c r="B361" s="12" t="s">
        <v>499</v>
      </c>
      <c r="C361" s="58" t="s">
        <v>105</v>
      </c>
      <c r="D361" s="58" t="s">
        <v>115</v>
      </c>
      <c r="E361" s="58">
        <v>754400</v>
      </c>
      <c r="F361" s="58">
        <v>6999224</v>
      </c>
      <c r="G361" s="58">
        <f t="shared" si="77"/>
        <v>4029683</v>
      </c>
      <c r="H361" s="58">
        <f t="shared" si="78"/>
        <v>0</v>
      </c>
      <c r="I361" s="58">
        <v>6999000</v>
      </c>
      <c r="J361" s="58">
        <v>185589</v>
      </c>
      <c r="K361" s="58">
        <v>0</v>
      </c>
      <c r="L361" s="58">
        <v>6200000</v>
      </c>
      <c r="M361" s="58">
        <v>2969541</v>
      </c>
      <c r="N361" s="58">
        <f>VLOOKUP(AD361,'tabla ingresos'!$A$3:$D$15,4,FALSE)</f>
        <v>1000000</v>
      </c>
      <c r="O361" s="58">
        <v>13496.101293642563</v>
      </c>
      <c r="P361" s="58">
        <v>344000</v>
      </c>
      <c r="Q361" s="58">
        <v>0</v>
      </c>
      <c r="R361" s="12">
        <v>76130</v>
      </c>
      <c r="S361" s="12" t="s">
        <v>87</v>
      </c>
      <c r="T361" s="12" t="s">
        <v>89</v>
      </c>
      <c r="U361" s="12" t="s">
        <v>10</v>
      </c>
      <c r="V361" s="12">
        <v>4</v>
      </c>
      <c r="W361" s="12">
        <v>0</v>
      </c>
      <c r="X361" s="12">
        <v>0</v>
      </c>
      <c r="Y361" s="59">
        <v>5.2493150684931509</v>
      </c>
      <c r="Z361" s="59">
        <v>33.37808219178082</v>
      </c>
      <c r="AA361" s="12">
        <v>1</v>
      </c>
      <c r="AB361" s="12">
        <v>2</v>
      </c>
      <c r="AC361" s="12">
        <v>1</v>
      </c>
      <c r="AD361" s="12">
        <v>2</v>
      </c>
      <c r="AE361" s="12">
        <v>1</v>
      </c>
      <c r="AF361" s="58" t="s">
        <v>10</v>
      </c>
      <c r="AG361" s="66">
        <f t="shared" si="79"/>
        <v>0.13272340086242837</v>
      </c>
      <c r="AH361" s="67">
        <f t="shared" si="80"/>
        <v>4.8954826666666671</v>
      </c>
      <c r="AI361" s="67">
        <f t="shared" si="81"/>
        <v>2.4826273333333333</v>
      </c>
      <c r="AJ361" s="67">
        <f t="shared" si="82"/>
        <v>2.6864553333333334</v>
      </c>
      <c r="AK361" s="67">
        <f t="shared" si="83"/>
        <v>0</v>
      </c>
      <c r="AL361" s="67">
        <f t="shared" si="84"/>
        <v>0</v>
      </c>
      <c r="AM361" s="59">
        <f>VLOOKUP(AG361,'SCORE TALLER'!$AC$2:$AD$10,2,TRUE)*AM$2</f>
        <v>0</v>
      </c>
      <c r="AN361" s="59">
        <f>VLOOKUP(AD361,'SCORE TALLER'!$W$2:$X$10,2,TRUE)*AN$2</f>
        <v>0.32</v>
      </c>
      <c r="AO361" s="59">
        <f>VLOOKUP(AB361,'SCORE TALLER'!$S$2:$T$10,2,FALSE)*AO$2</f>
        <v>0.04</v>
      </c>
      <c r="AP361" s="59">
        <f>VLOOKUP(AH361,'SCORE TALLER'!$AE$2:$AF$10,2,TRUE)*AP$2</f>
        <v>0</v>
      </c>
      <c r="AQ361" s="59">
        <f>VLOOKUP(AI361,'SCORE TALLER'!$AG$2:$AH$10,2,TRUE)*AQ$2</f>
        <v>0.24</v>
      </c>
      <c r="AR361" s="59">
        <f>VLOOKUP(AC361,'SCORE TALLER'!$U$2:$V$10,2,FALSE)*AR$2</f>
        <v>0.05</v>
      </c>
      <c r="AS361" s="59">
        <f>VLOOKUP(AE361,'SCORE TALLER'!$Y$2:$Z$10,2,FALSE)*AS$2</f>
        <v>0.03</v>
      </c>
      <c r="AT361" s="59">
        <f>VLOOKUP(Z361,'SCORE TALLER'!$O$2:$P$10,2,TRUE)*AT$2</f>
        <v>0.04</v>
      </c>
      <c r="AU361" s="59">
        <f>VLOOKUP(S361,'SCORE TALLER'!$A$2:$B$10,2,FALSE)*AU$2</f>
        <v>0.15000000000000002</v>
      </c>
      <c r="AV361" s="59">
        <f>VLOOKUP(AJ361,'SCORE TALLER'!$AI$2:$AJ$10,2,TRUE)*AV$2</f>
        <v>0.15000000000000002</v>
      </c>
      <c r="AW361" s="59">
        <f>VLOOKUP(AK361,'SCORE TALLER'!$AK$2:$AL$10,2,TRUE)*AW$2</f>
        <v>0.25</v>
      </c>
      <c r="AX361" s="59">
        <f>VLOOKUP(T361,'SCORE TALLER'!$C$2:$D$10,2,FALSE)*AX$2</f>
        <v>0</v>
      </c>
      <c r="AY361" s="59">
        <f>VLOOKUP(W361,'SCORE TALLER'!$I$2:$J$10,2,TRUE)*AY$2</f>
        <v>0</v>
      </c>
      <c r="AZ361" s="59">
        <f>VLOOKUP(X361,'SCORE TALLER'!$K$2:$L$10,2,TRUE)*AZ$2</f>
        <v>0</v>
      </c>
      <c r="BA361" s="59">
        <f>VLOOKUP(U361,'SCORE TALLER'!$E$2:$F$10,2,FALSE)*BA$2</f>
        <v>0</v>
      </c>
      <c r="BB361" s="59">
        <f>VLOOKUP(Y361,'SCORE TALLER'!$M$2:$N$10,2,TRUE)*BB$2</f>
        <v>0.03</v>
      </c>
      <c r="BC361" s="59">
        <f>VLOOKUP(AA361,'SCORE TALLER'!$Q$2:$R$10,2,FALSE)*BC$2</f>
        <v>0.05</v>
      </c>
      <c r="BD361" s="59">
        <f>VLOOKUP(V361,'SCORE TALLER'!$G$2:$H$10,2,FALSE)*BD$2</f>
        <v>0</v>
      </c>
      <c r="BE361" s="59">
        <f>VLOOKUP(AF361,'SCORE TALLER'!$AA$2:$AB$10,2,FALSE)*BE$2</f>
        <v>0</v>
      </c>
      <c r="BF361" s="59">
        <f>VLOOKUP(AL361,'SCORE TALLER'!$AM$2:$AN$10,2,TRUE)*BF$2</f>
        <v>0</v>
      </c>
      <c r="BG361" s="67">
        <f t="shared" si="85"/>
        <v>1.35</v>
      </c>
      <c r="BH361" s="67" t="str">
        <f>VLOOKUP(BG361,'SCORE TALLER'!$AP$2:$AQ$7,2,TRUE)</f>
        <v>2. Normal</v>
      </c>
      <c r="BI361" s="67" t="str">
        <f t="shared" si="87"/>
        <v>LBZ</v>
      </c>
      <c r="BJ361" s="67" t="str">
        <f t="shared" si="87"/>
        <v>A</v>
      </c>
      <c r="BK361" s="67" t="str">
        <f t="shared" si="88"/>
        <v>A</v>
      </c>
      <c r="BL361" s="86">
        <f t="shared" si="86"/>
        <v>0</v>
      </c>
      <c r="BM361" s="86">
        <f t="shared" si="89"/>
        <v>0</v>
      </c>
    </row>
    <row r="362" spans="1:65" x14ac:dyDescent="0.3">
      <c r="A362" s="57">
        <v>2082648868</v>
      </c>
      <c r="B362" s="12" t="s">
        <v>500</v>
      </c>
      <c r="C362" s="58" t="s">
        <v>105</v>
      </c>
      <c r="D362" s="58" t="s">
        <v>30</v>
      </c>
      <c r="E362" s="58">
        <v>906783</v>
      </c>
      <c r="F362" s="58">
        <v>9729560</v>
      </c>
      <c r="G362" s="58">
        <f t="shared" si="77"/>
        <v>6915043</v>
      </c>
      <c r="H362" s="58">
        <f t="shared" si="78"/>
        <v>1900376</v>
      </c>
      <c r="I362" s="58">
        <v>9730000</v>
      </c>
      <c r="J362" s="58">
        <v>274280</v>
      </c>
      <c r="K362" s="58">
        <v>0</v>
      </c>
      <c r="L362" s="58">
        <v>5014667</v>
      </c>
      <c r="M362" s="58">
        <v>2814517</v>
      </c>
      <c r="N362" s="58">
        <f>VLOOKUP(AD362,'tabla ingresos'!$A$3:$D$15,4,FALSE)</f>
        <v>1000000</v>
      </c>
      <c r="O362" s="58">
        <v>201502.77256542075</v>
      </c>
      <c r="P362" s="58">
        <v>6911000</v>
      </c>
      <c r="Q362" s="58">
        <v>0</v>
      </c>
      <c r="R362" s="12">
        <v>11001</v>
      </c>
      <c r="S362" s="12" t="s">
        <v>87</v>
      </c>
      <c r="T362" s="12" t="s">
        <v>89</v>
      </c>
      <c r="U362" s="12" t="s">
        <v>10</v>
      </c>
      <c r="V362" s="12">
        <v>4</v>
      </c>
      <c r="W362" s="12">
        <v>0</v>
      </c>
      <c r="X362" s="12">
        <v>0</v>
      </c>
      <c r="Y362" s="59">
        <v>4.8739726027397259</v>
      </c>
      <c r="Z362" s="59">
        <v>33.391780821917806</v>
      </c>
      <c r="AA362" s="12">
        <v>2</v>
      </c>
      <c r="AB362" s="12">
        <v>0</v>
      </c>
      <c r="AC362" s="12">
        <v>1</v>
      </c>
      <c r="AD362" s="12">
        <v>2</v>
      </c>
      <c r="AE362" s="12">
        <v>1</v>
      </c>
      <c r="AF362" s="58" t="s">
        <v>10</v>
      </c>
      <c r="AG362" s="66">
        <f t="shared" si="79"/>
        <v>0.31718851504361384</v>
      </c>
      <c r="AH362" s="67">
        <f t="shared" si="80"/>
        <v>11.093706666666666</v>
      </c>
      <c r="AI362" s="67">
        <f t="shared" si="81"/>
        <v>2.4808666666666666</v>
      </c>
      <c r="AJ362" s="67">
        <f t="shared" si="82"/>
        <v>4.6100286666666666</v>
      </c>
      <c r="AK362" s="67">
        <f t="shared" si="83"/>
        <v>1.2669173333333332</v>
      </c>
      <c r="AL362" s="67">
        <f t="shared" si="84"/>
        <v>0</v>
      </c>
      <c r="AM362" s="59">
        <f>VLOOKUP(AG362,'SCORE TALLER'!$AC$2:$AD$10,2,TRUE)*AM$2</f>
        <v>0</v>
      </c>
      <c r="AN362" s="59">
        <f>VLOOKUP(AD362,'SCORE TALLER'!$W$2:$X$10,2,TRUE)*AN$2</f>
        <v>0.32</v>
      </c>
      <c r="AO362" s="59">
        <f>VLOOKUP(AB362,'SCORE TALLER'!$S$2:$T$10,2,FALSE)*AO$2</f>
        <v>0.05</v>
      </c>
      <c r="AP362" s="59">
        <f>VLOOKUP(AH362,'SCORE TALLER'!$AE$2:$AF$10,2,TRUE)*AP$2</f>
        <v>0.16</v>
      </c>
      <c r="AQ362" s="59">
        <f>VLOOKUP(AI362,'SCORE TALLER'!$AG$2:$AH$10,2,TRUE)*AQ$2</f>
        <v>0.24</v>
      </c>
      <c r="AR362" s="59">
        <f>VLOOKUP(AC362,'SCORE TALLER'!$U$2:$V$10,2,FALSE)*AR$2</f>
        <v>0.05</v>
      </c>
      <c r="AS362" s="59">
        <f>VLOOKUP(AE362,'SCORE TALLER'!$Y$2:$Z$10,2,FALSE)*AS$2</f>
        <v>0.03</v>
      </c>
      <c r="AT362" s="59">
        <f>VLOOKUP(Z362,'SCORE TALLER'!$O$2:$P$10,2,TRUE)*AT$2</f>
        <v>0.04</v>
      </c>
      <c r="AU362" s="59">
        <f>VLOOKUP(S362,'SCORE TALLER'!$A$2:$B$10,2,FALSE)*AU$2</f>
        <v>0.15000000000000002</v>
      </c>
      <c r="AV362" s="59">
        <f>VLOOKUP(AJ362,'SCORE TALLER'!$AI$2:$AJ$10,2,TRUE)*AV$2</f>
        <v>0.05</v>
      </c>
      <c r="AW362" s="59">
        <f>VLOOKUP(AK362,'SCORE TALLER'!$AK$2:$AL$10,2,TRUE)*AW$2</f>
        <v>0.2</v>
      </c>
      <c r="AX362" s="59">
        <f>VLOOKUP(T362,'SCORE TALLER'!$C$2:$D$10,2,FALSE)*AX$2</f>
        <v>0</v>
      </c>
      <c r="AY362" s="59">
        <f>VLOOKUP(W362,'SCORE TALLER'!$I$2:$J$10,2,TRUE)*AY$2</f>
        <v>0</v>
      </c>
      <c r="AZ362" s="59">
        <f>VLOOKUP(X362,'SCORE TALLER'!$K$2:$L$10,2,TRUE)*AZ$2</f>
        <v>0</v>
      </c>
      <c r="BA362" s="59">
        <f>VLOOKUP(U362,'SCORE TALLER'!$E$2:$F$10,2,FALSE)*BA$2</f>
        <v>0</v>
      </c>
      <c r="BB362" s="59">
        <f>VLOOKUP(Y362,'SCORE TALLER'!$M$2:$N$10,2,TRUE)*BB$2</f>
        <v>0.03</v>
      </c>
      <c r="BC362" s="59">
        <f>VLOOKUP(AA362,'SCORE TALLER'!$Q$2:$R$10,2,FALSE)*BC$2</f>
        <v>0</v>
      </c>
      <c r="BD362" s="59">
        <f>VLOOKUP(V362,'SCORE TALLER'!$G$2:$H$10,2,FALSE)*BD$2</f>
        <v>0</v>
      </c>
      <c r="BE362" s="59">
        <f>VLOOKUP(AF362,'SCORE TALLER'!$AA$2:$AB$10,2,FALSE)*BE$2</f>
        <v>0</v>
      </c>
      <c r="BF362" s="59">
        <f>VLOOKUP(AL362,'SCORE TALLER'!$AM$2:$AN$10,2,TRUE)*BF$2</f>
        <v>0</v>
      </c>
      <c r="BG362" s="67">
        <f t="shared" si="85"/>
        <v>1.32</v>
      </c>
      <c r="BH362" s="67" t="str">
        <f>VLOOKUP(BG362,'SCORE TALLER'!$AP$2:$AQ$7,2,TRUE)</f>
        <v>2. Normal</v>
      </c>
      <c r="BI362" s="67" t="str">
        <f t="shared" si="87"/>
        <v>LBZ</v>
      </c>
      <c r="BJ362" s="67" t="str">
        <f t="shared" si="87"/>
        <v>A</v>
      </c>
      <c r="BK362" s="67" t="str">
        <f t="shared" si="88"/>
        <v>A</v>
      </c>
      <c r="BL362" s="86">
        <f t="shared" si="86"/>
        <v>1900376</v>
      </c>
      <c r="BM362" s="86">
        <f t="shared" si="89"/>
        <v>0</v>
      </c>
    </row>
    <row r="363" spans="1:65" x14ac:dyDescent="0.3">
      <c r="A363" s="57">
        <v>66846826</v>
      </c>
      <c r="B363" s="12" t="s">
        <v>501</v>
      </c>
      <c r="C363" s="58" t="s">
        <v>105</v>
      </c>
      <c r="D363" s="58" t="s">
        <v>115</v>
      </c>
      <c r="E363" s="58"/>
      <c r="F363" s="58">
        <v>8247467</v>
      </c>
      <c r="G363" s="58">
        <f t="shared" si="77"/>
        <v>4529082</v>
      </c>
      <c r="H363" s="58">
        <f t="shared" si="78"/>
        <v>0</v>
      </c>
      <c r="I363" s="58">
        <v>8247000</v>
      </c>
      <c r="J363" s="58">
        <v>244389</v>
      </c>
      <c r="K363" s="58">
        <v>0</v>
      </c>
      <c r="L363" s="58">
        <v>6150286</v>
      </c>
      <c r="M363" s="58">
        <v>3718385</v>
      </c>
      <c r="N363" s="58">
        <f>VLOOKUP(AD363,'tabla ingresos'!$A$3:$D$15,4,FALSE)</f>
        <v>1000000</v>
      </c>
      <c r="O363" s="58">
        <v>27462.996818458705</v>
      </c>
      <c r="P363" s="58">
        <v>700000</v>
      </c>
      <c r="Q363" s="58">
        <v>0</v>
      </c>
      <c r="R363" s="12">
        <v>76001</v>
      </c>
      <c r="S363" s="12" t="s">
        <v>87</v>
      </c>
      <c r="T363" s="12" t="s">
        <v>89</v>
      </c>
      <c r="U363" s="12" t="s">
        <v>10</v>
      </c>
      <c r="V363" s="12">
        <v>4</v>
      </c>
      <c r="W363" s="12">
        <v>0</v>
      </c>
      <c r="X363" s="12">
        <v>0</v>
      </c>
      <c r="Y363" s="59">
        <v>8.5835616438356173</v>
      </c>
      <c r="Z363" s="59">
        <v>49.731506849315068</v>
      </c>
      <c r="AA363" s="12">
        <v>2</v>
      </c>
      <c r="AB363" s="12">
        <v>3</v>
      </c>
      <c r="AC363" s="12">
        <v>3</v>
      </c>
      <c r="AD363" s="12">
        <v>2</v>
      </c>
      <c r="AE363" s="12">
        <v>1</v>
      </c>
      <c r="AF363" s="58" t="s">
        <v>10</v>
      </c>
      <c r="AG363" s="66">
        <f t="shared" si="79"/>
        <v>0.18123466454563913</v>
      </c>
      <c r="AH363" s="67">
        <f t="shared" si="80"/>
        <v>5.9649780000000003</v>
      </c>
      <c r="AI363" s="67">
        <f t="shared" si="81"/>
        <v>2.4789233333333334</v>
      </c>
      <c r="AJ363" s="67">
        <f t="shared" si="82"/>
        <v>3.0193880000000002</v>
      </c>
      <c r="AK363" s="67">
        <f t="shared" si="83"/>
        <v>0</v>
      </c>
      <c r="AL363" s="67">
        <f t="shared" si="84"/>
        <v>0</v>
      </c>
      <c r="AM363" s="59">
        <f>VLOOKUP(AG363,'SCORE TALLER'!$AC$2:$AD$10,2,TRUE)*AM$2</f>
        <v>0</v>
      </c>
      <c r="AN363" s="59">
        <f>VLOOKUP(AD363,'SCORE TALLER'!$W$2:$X$10,2,TRUE)*AN$2</f>
        <v>0.32</v>
      </c>
      <c r="AO363" s="59">
        <f>VLOOKUP(AB363,'SCORE TALLER'!$S$2:$T$10,2,FALSE)*AO$2</f>
        <v>0.03</v>
      </c>
      <c r="AP363" s="59">
        <f>VLOOKUP(AH363,'SCORE TALLER'!$AE$2:$AF$10,2,TRUE)*AP$2</f>
        <v>0.08</v>
      </c>
      <c r="AQ363" s="59">
        <f>VLOOKUP(AI363,'SCORE TALLER'!$AG$2:$AH$10,2,TRUE)*AQ$2</f>
        <v>0.24</v>
      </c>
      <c r="AR363" s="59">
        <f>VLOOKUP(AC363,'SCORE TALLER'!$U$2:$V$10,2,FALSE)*AR$2</f>
        <v>0.03</v>
      </c>
      <c r="AS363" s="59">
        <f>VLOOKUP(AE363,'SCORE TALLER'!$Y$2:$Z$10,2,FALSE)*AS$2</f>
        <v>0.03</v>
      </c>
      <c r="AT363" s="59">
        <f>VLOOKUP(Z363,'SCORE TALLER'!$O$2:$P$10,2,TRUE)*AT$2</f>
        <v>0.02</v>
      </c>
      <c r="AU363" s="59">
        <f>VLOOKUP(S363,'SCORE TALLER'!$A$2:$B$10,2,FALSE)*AU$2</f>
        <v>0.15000000000000002</v>
      </c>
      <c r="AV363" s="59">
        <f>VLOOKUP(AJ363,'SCORE TALLER'!$AI$2:$AJ$10,2,TRUE)*AV$2</f>
        <v>0.1</v>
      </c>
      <c r="AW363" s="59">
        <f>VLOOKUP(AK363,'SCORE TALLER'!$AK$2:$AL$10,2,TRUE)*AW$2</f>
        <v>0.25</v>
      </c>
      <c r="AX363" s="59">
        <f>VLOOKUP(T363,'SCORE TALLER'!$C$2:$D$10,2,FALSE)*AX$2</f>
        <v>0</v>
      </c>
      <c r="AY363" s="59">
        <f>VLOOKUP(W363,'SCORE TALLER'!$I$2:$J$10,2,TRUE)*AY$2</f>
        <v>0</v>
      </c>
      <c r="AZ363" s="59">
        <f>VLOOKUP(X363,'SCORE TALLER'!$K$2:$L$10,2,TRUE)*AZ$2</f>
        <v>0</v>
      </c>
      <c r="BA363" s="59">
        <f>VLOOKUP(U363,'SCORE TALLER'!$E$2:$F$10,2,FALSE)*BA$2</f>
        <v>0</v>
      </c>
      <c r="BB363" s="59">
        <f>VLOOKUP(Y363,'SCORE TALLER'!$M$2:$N$10,2,TRUE)*BB$2</f>
        <v>0.01</v>
      </c>
      <c r="BC363" s="59">
        <f>VLOOKUP(AA363,'SCORE TALLER'!$Q$2:$R$10,2,FALSE)*BC$2</f>
        <v>0</v>
      </c>
      <c r="BD363" s="59">
        <f>VLOOKUP(V363,'SCORE TALLER'!$G$2:$H$10,2,FALSE)*BD$2</f>
        <v>0</v>
      </c>
      <c r="BE363" s="59">
        <f>VLOOKUP(AF363,'SCORE TALLER'!$AA$2:$AB$10,2,FALSE)*BE$2</f>
        <v>0</v>
      </c>
      <c r="BF363" s="59">
        <f>VLOOKUP(AL363,'SCORE TALLER'!$AM$2:$AN$10,2,TRUE)*BF$2</f>
        <v>0</v>
      </c>
      <c r="BG363" s="67">
        <f t="shared" si="85"/>
        <v>1.26</v>
      </c>
      <c r="BH363" s="67" t="str">
        <f>VLOOKUP(BG363,'SCORE TALLER'!$AP$2:$AQ$7,2,TRUE)</f>
        <v>2. Normal</v>
      </c>
      <c r="BI363" s="67" t="str">
        <f t="shared" si="87"/>
        <v>LBZ</v>
      </c>
      <c r="BJ363" s="67" t="str">
        <f t="shared" si="87"/>
        <v>A</v>
      </c>
      <c r="BK363" s="67" t="str">
        <f t="shared" si="88"/>
        <v>A</v>
      </c>
      <c r="BL363" s="86">
        <f t="shared" si="86"/>
        <v>0</v>
      </c>
      <c r="BM363" s="86">
        <f t="shared" si="89"/>
        <v>0</v>
      </c>
    </row>
    <row r="364" spans="1:65" x14ac:dyDescent="0.3">
      <c r="A364" s="57">
        <v>2240684848</v>
      </c>
      <c r="B364" s="12" t="s">
        <v>502</v>
      </c>
      <c r="C364" s="58" t="s">
        <v>107</v>
      </c>
      <c r="D364" s="58" t="s">
        <v>115</v>
      </c>
      <c r="E364" s="58">
        <v>632190</v>
      </c>
      <c r="F364" s="58">
        <v>5354820</v>
      </c>
      <c r="G364" s="58">
        <f t="shared" si="77"/>
        <v>2270435</v>
      </c>
      <c r="H364" s="58">
        <f t="shared" si="78"/>
        <v>0</v>
      </c>
      <c r="I364" s="58" t="e">
        <v>#N/A</v>
      </c>
      <c r="J364" s="58">
        <v>296077</v>
      </c>
      <c r="K364" s="58">
        <v>0</v>
      </c>
      <c r="L364" s="58">
        <v>4778000</v>
      </c>
      <c r="M364" s="58">
        <v>3084385</v>
      </c>
      <c r="N364" s="58">
        <f>VLOOKUP(AD364,'tabla ingresos'!$A$3:$D$15,4,FALSE)</f>
        <v>1000000</v>
      </c>
      <c r="O364" s="58">
        <v>0</v>
      </c>
      <c r="P364" s="58">
        <v>0</v>
      </c>
      <c r="Q364" s="58">
        <v>0</v>
      </c>
      <c r="R364" s="12">
        <v>76130</v>
      </c>
      <c r="S364" s="12" t="s">
        <v>87</v>
      </c>
      <c r="T364" s="12" t="s">
        <v>89</v>
      </c>
      <c r="U364" s="12" t="s">
        <v>10</v>
      </c>
      <c r="V364" s="12">
        <v>4</v>
      </c>
      <c r="W364" s="12">
        <v>0</v>
      </c>
      <c r="X364" s="12">
        <v>0</v>
      </c>
      <c r="Y364" s="59">
        <v>5.6328767123287671</v>
      </c>
      <c r="Z364" s="59">
        <v>34.197260273972603</v>
      </c>
      <c r="AA364" s="12">
        <v>2</v>
      </c>
      <c r="AB364" s="12">
        <v>0</v>
      </c>
      <c r="AC364" s="12">
        <v>1</v>
      </c>
      <c r="AD364" s="12">
        <v>2</v>
      </c>
      <c r="AE364" s="12">
        <v>1</v>
      </c>
      <c r="AF364" s="58" t="s">
        <v>91</v>
      </c>
      <c r="AG364" s="66">
        <f t="shared" si="79"/>
        <v>0.19738466666666668</v>
      </c>
      <c r="AH364" s="67">
        <f t="shared" si="80"/>
        <v>3.5698799999999999</v>
      </c>
      <c r="AI364" s="67">
        <f t="shared" si="81"/>
        <v>2.4777166666666668</v>
      </c>
      <c r="AJ364" s="67">
        <f t="shared" si="82"/>
        <v>1.5136233333333333</v>
      </c>
      <c r="AK364" s="67">
        <f t="shared" si="83"/>
        <v>0</v>
      </c>
      <c r="AL364" s="67">
        <f t="shared" si="84"/>
        <v>0</v>
      </c>
      <c r="AM364" s="59">
        <f>VLOOKUP(AG364,'SCORE TALLER'!$AC$2:$AD$10,2,TRUE)*AM$2</f>
        <v>0</v>
      </c>
      <c r="AN364" s="59">
        <f>VLOOKUP(AD364,'SCORE TALLER'!$W$2:$X$10,2,TRUE)*AN$2</f>
        <v>0.32</v>
      </c>
      <c r="AO364" s="59">
        <f>VLOOKUP(AB364,'SCORE TALLER'!$S$2:$T$10,2,FALSE)*AO$2</f>
        <v>0.05</v>
      </c>
      <c r="AP364" s="59">
        <f>VLOOKUP(AH364,'SCORE TALLER'!$AE$2:$AF$10,2,TRUE)*AP$2</f>
        <v>0</v>
      </c>
      <c r="AQ364" s="59">
        <f>VLOOKUP(AI364,'SCORE TALLER'!$AG$2:$AH$10,2,TRUE)*AQ$2</f>
        <v>0.24</v>
      </c>
      <c r="AR364" s="59">
        <f>VLOOKUP(AC364,'SCORE TALLER'!$U$2:$V$10,2,FALSE)*AR$2</f>
        <v>0.05</v>
      </c>
      <c r="AS364" s="59">
        <f>VLOOKUP(AE364,'SCORE TALLER'!$Y$2:$Z$10,2,FALSE)*AS$2</f>
        <v>0.03</v>
      </c>
      <c r="AT364" s="59">
        <f>VLOOKUP(Z364,'SCORE TALLER'!$O$2:$P$10,2,TRUE)*AT$2</f>
        <v>0.04</v>
      </c>
      <c r="AU364" s="59">
        <f>VLOOKUP(S364,'SCORE TALLER'!$A$2:$B$10,2,FALSE)*AU$2</f>
        <v>0.15000000000000002</v>
      </c>
      <c r="AV364" s="59">
        <f>VLOOKUP(AJ364,'SCORE TALLER'!$AI$2:$AJ$10,2,TRUE)*AV$2</f>
        <v>0.2</v>
      </c>
      <c r="AW364" s="59">
        <f>VLOOKUP(AK364,'SCORE TALLER'!$AK$2:$AL$10,2,TRUE)*AW$2</f>
        <v>0.25</v>
      </c>
      <c r="AX364" s="59">
        <f>VLOOKUP(T364,'SCORE TALLER'!$C$2:$D$10,2,FALSE)*AX$2</f>
        <v>0</v>
      </c>
      <c r="AY364" s="59">
        <f>VLOOKUP(W364,'SCORE TALLER'!$I$2:$J$10,2,TRUE)*AY$2</f>
        <v>0</v>
      </c>
      <c r="AZ364" s="59">
        <f>VLOOKUP(X364,'SCORE TALLER'!$K$2:$L$10,2,TRUE)*AZ$2</f>
        <v>0</v>
      </c>
      <c r="BA364" s="59">
        <f>VLOOKUP(U364,'SCORE TALLER'!$E$2:$F$10,2,FALSE)*BA$2</f>
        <v>0</v>
      </c>
      <c r="BB364" s="59">
        <f>VLOOKUP(Y364,'SCORE TALLER'!$M$2:$N$10,2,TRUE)*BB$2</f>
        <v>0.03</v>
      </c>
      <c r="BC364" s="59">
        <f>VLOOKUP(AA364,'SCORE TALLER'!$Q$2:$R$10,2,FALSE)*BC$2</f>
        <v>0</v>
      </c>
      <c r="BD364" s="59">
        <f>VLOOKUP(V364,'SCORE TALLER'!$G$2:$H$10,2,FALSE)*BD$2</f>
        <v>0</v>
      </c>
      <c r="BE364" s="59">
        <f>VLOOKUP(AF364,'SCORE TALLER'!$AA$2:$AB$10,2,FALSE)*BE$2</f>
        <v>0.30000000000000004</v>
      </c>
      <c r="BF364" s="59">
        <f>VLOOKUP(AL364,'SCORE TALLER'!$AM$2:$AN$10,2,TRUE)*BF$2</f>
        <v>0</v>
      </c>
      <c r="BG364" s="67">
        <f t="shared" si="85"/>
        <v>1.6600000000000001</v>
      </c>
      <c r="BH364" s="67" t="str">
        <f>VLOOKUP(BG364,'SCORE TALLER'!$AP$2:$AQ$7,2,TRUE)</f>
        <v>2. Normal</v>
      </c>
      <c r="BI364" s="67" t="str">
        <f t="shared" si="87"/>
        <v>LBZ</v>
      </c>
      <c r="BJ364" s="67" t="str">
        <f t="shared" si="87"/>
        <v>A</v>
      </c>
      <c r="BK364" s="67" t="str">
        <f t="shared" si="88"/>
        <v>SIN</v>
      </c>
      <c r="BL364" s="86">
        <f t="shared" si="86"/>
        <v>0</v>
      </c>
      <c r="BM364" s="86">
        <f t="shared" si="89"/>
        <v>0</v>
      </c>
    </row>
    <row r="365" spans="1:65" x14ac:dyDescent="0.3">
      <c r="A365" s="57">
        <v>2068826066</v>
      </c>
      <c r="B365" s="12" t="s">
        <v>503</v>
      </c>
      <c r="C365" s="58" t="s">
        <v>105</v>
      </c>
      <c r="D365" s="58" t="s">
        <v>30</v>
      </c>
      <c r="E365" s="58"/>
      <c r="F365" s="58">
        <v>13473335</v>
      </c>
      <c r="G365" s="58">
        <f t="shared" si="77"/>
        <v>9762515</v>
      </c>
      <c r="H365" s="58">
        <f t="shared" si="78"/>
        <v>3578094</v>
      </c>
      <c r="I365" s="58">
        <v>13473000</v>
      </c>
      <c r="J365" s="58">
        <v>359785</v>
      </c>
      <c r="K365" s="58">
        <v>0</v>
      </c>
      <c r="L365" s="58">
        <v>6184421</v>
      </c>
      <c r="M365" s="58">
        <v>3710820</v>
      </c>
      <c r="N365" s="58">
        <f>VLOOKUP(AD365,'tabla ingresos'!$A$3:$D$15,4,FALSE)</f>
        <v>1000000</v>
      </c>
      <c r="O365" s="58">
        <v>107151.50449817184</v>
      </c>
      <c r="P365" s="58">
        <v>4817000</v>
      </c>
      <c r="Q365" s="58">
        <v>0</v>
      </c>
      <c r="R365" s="12">
        <v>13052</v>
      </c>
      <c r="S365" s="12" t="s">
        <v>87</v>
      </c>
      <c r="T365" s="12" t="s">
        <v>89</v>
      </c>
      <c r="U365" s="12" t="s">
        <v>10</v>
      </c>
      <c r="V365" s="12">
        <v>4</v>
      </c>
      <c r="W365" s="12">
        <v>0</v>
      </c>
      <c r="X365" s="12">
        <v>0</v>
      </c>
      <c r="Y365" s="59">
        <v>5.0630136986301366</v>
      </c>
      <c r="Z365" s="59">
        <v>33.010958904109586</v>
      </c>
      <c r="AA365" s="12">
        <v>1</v>
      </c>
      <c r="AB365" s="12">
        <v>3</v>
      </c>
      <c r="AC365" s="12">
        <v>1</v>
      </c>
      <c r="AD365" s="12">
        <v>2</v>
      </c>
      <c r="AE365" s="12">
        <v>3</v>
      </c>
      <c r="AF365" s="58" t="s">
        <v>10</v>
      </c>
      <c r="AG365" s="66">
        <f t="shared" si="79"/>
        <v>0.31129100299878121</v>
      </c>
      <c r="AH365" s="67">
        <f t="shared" si="80"/>
        <v>12.193556666666666</v>
      </c>
      <c r="AI365" s="67">
        <f t="shared" si="81"/>
        <v>2.4738799999999999</v>
      </c>
      <c r="AJ365" s="67">
        <f t="shared" si="82"/>
        <v>6.5083433333333334</v>
      </c>
      <c r="AK365" s="67">
        <f t="shared" si="83"/>
        <v>2.3853960000000001</v>
      </c>
      <c r="AL365" s="67">
        <f t="shared" si="84"/>
        <v>0</v>
      </c>
      <c r="AM365" s="59">
        <f>VLOOKUP(AG365,'SCORE TALLER'!$AC$2:$AD$10,2,TRUE)*AM$2</f>
        <v>0</v>
      </c>
      <c r="AN365" s="59">
        <f>VLOOKUP(AD365,'SCORE TALLER'!$W$2:$X$10,2,TRUE)*AN$2</f>
        <v>0.32</v>
      </c>
      <c r="AO365" s="59">
        <f>VLOOKUP(AB365,'SCORE TALLER'!$S$2:$T$10,2,FALSE)*AO$2</f>
        <v>0.03</v>
      </c>
      <c r="AP365" s="59">
        <f>VLOOKUP(AH365,'SCORE TALLER'!$AE$2:$AF$10,2,TRUE)*AP$2</f>
        <v>0.16</v>
      </c>
      <c r="AQ365" s="59">
        <f>VLOOKUP(AI365,'SCORE TALLER'!$AG$2:$AH$10,2,TRUE)*AQ$2</f>
        <v>0.24</v>
      </c>
      <c r="AR365" s="59">
        <f>VLOOKUP(AC365,'SCORE TALLER'!$U$2:$V$10,2,FALSE)*AR$2</f>
        <v>0.05</v>
      </c>
      <c r="AS365" s="59">
        <f>VLOOKUP(AE365,'SCORE TALLER'!$Y$2:$Z$10,2,FALSE)*AS$2</f>
        <v>0.02</v>
      </c>
      <c r="AT365" s="59">
        <f>VLOOKUP(Z365,'SCORE TALLER'!$O$2:$P$10,2,TRUE)*AT$2</f>
        <v>0.04</v>
      </c>
      <c r="AU365" s="59">
        <f>VLOOKUP(S365,'SCORE TALLER'!$A$2:$B$10,2,FALSE)*AU$2</f>
        <v>0.15000000000000002</v>
      </c>
      <c r="AV365" s="59">
        <f>VLOOKUP(AJ365,'SCORE TALLER'!$AI$2:$AJ$10,2,TRUE)*AV$2</f>
        <v>0</v>
      </c>
      <c r="AW365" s="59">
        <f>VLOOKUP(AK365,'SCORE TALLER'!$AK$2:$AL$10,2,TRUE)*AW$2</f>
        <v>0.15000000000000002</v>
      </c>
      <c r="AX365" s="59">
        <f>VLOOKUP(T365,'SCORE TALLER'!$C$2:$D$10,2,FALSE)*AX$2</f>
        <v>0</v>
      </c>
      <c r="AY365" s="59">
        <f>VLOOKUP(W365,'SCORE TALLER'!$I$2:$J$10,2,TRUE)*AY$2</f>
        <v>0</v>
      </c>
      <c r="AZ365" s="59">
        <f>VLOOKUP(X365,'SCORE TALLER'!$K$2:$L$10,2,TRUE)*AZ$2</f>
        <v>0</v>
      </c>
      <c r="BA365" s="59">
        <f>VLOOKUP(U365,'SCORE TALLER'!$E$2:$F$10,2,FALSE)*BA$2</f>
        <v>0</v>
      </c>
      <c r="BB365" s="59">
        <f>VLOOKUP(Y365,'SCORE TALLER'!$M$2:$N$10,2,TRUE)*BB$2</f>
        <v>0.03</v>
      </c>
      <c r="BC365" s="59">
        <f>VLOOKUP(AA365,'SCORE TALLER'!$Q$2:$R$10,2,FALSE)*BC$2</f>
        <v>0.05</v>
      </c>
      <c r="BD365" s="59">
        <f>VLOOKUP(V365,'SCORE TALLER'!$G$2:$H$10,2,FALSE)*BD$2</f>
        <v>0</v>
      </c>
      <c r="BE365" s="59">
        <f>VLOOKUP(AF365,'SCORE TALLER'!$AA$2:$AB$10,2,FALSE)*BE$2</f>
        <v>0</v>
      </c>
      <c r="BF365" s="59">
        <f>VLOOKUP(AL365,'SCORE TALLER'!$AM$2:$AN$10,2,TRUE)*BF$2</f>
        <v>0</v>
      </c>
      <c r="BG365" s="67">
        <f t="shared" si="85"/>
        <v>1.2400000000000002</v>
      </c>
      <c r="BH365" s="67" t="str">
        <f>VLOOKUP(BG365,'SCORE TALLER'!$AP$2:$AQ$7,2,TRUE)</f>
        <v>2. Normal</v>
      </c>
      <c r="BI365" s="67" t="str">
        <f t="shared" si="87"/>
        <v>LBZ</v>
      </c>
      <c r="BJ365" s="67" t="str">
        <f t="shared" si="87"/>
        <v>A</v>
      </c>
      <c r="BK365" s="67" t="str">
        <f t="shared" si="88"/>
        <v>A</v>
      </c>
      <c r="BL365" s="86">
        <f t="shared" si="86"/>
        <v>3578094</v>
      </c>
      <c r="BM365" s="86">
        <f t="shared" si="89"/>
        <v>0</v>
      </c>
    </row>
    <row r="366" spans="1:65" x14ac:dyDescent="0.3">
      <c r="A366" s="57">
        <v>2224628464</v>
      </c>
      <c r="B366" s="12" t="s">
        <v>504</v>
      </c>
      <c r="C366" s="58" t="s">
        <v>105</v>
      </c>
      <c r="D366" s="58" t="s">
        <v>115</v>
      </c>
      <c r="E366" s="58">
        <v>1159434</v>
      </c>
      <c r="F366" s="58">
        <v>7309167</v>
      </c>
      <c r="G366" s="58">
        <f t="shared" si="77"/>
        <v>4765144</v>
      </c>
      <c r="H366" s="58">
        <f t="shared" si="78"/>
        <v>4765144</v>
      </c>
      <c r="I366" s="58">
        <v>7309000</v>
      </c>
      <c r="J366" s="58">
        <v>199753</v>
      </c>
      <c r="K366" s="58">
        <v>0</v>
      </c>
      <c r="L366" s="58">
        <v>0</v>
      </c>
      <c r="M366" s="58">
        <v>2544023</v>
      </c>
      <c r="N366" s="58">
        <f>VLOOKUP(AD366,'tabla ingresos'!$A$3:$D$15,4,FALSE)</f>
        <v>1000000</v>
      </c>
      <c r="O366" s="58">
        <v>192280.21058180873</v>
      </c>
      <c r="P366" s="58">
        <v>4901000</v>
      </c>
      <c r="Q366" s="58">
        <v>0</v>
      </c>
      <c r="R366" s="12">
        <v>76130</v>
      </c>
      <c r="S366" s="12" t="s">
        <v>88</v>
      </c>
      <c r="T366" s="12" t="s">
        <v>89</v>
      </c>
      <c r="U366" s="12" t="s">
        <v>10</v>
      </c>
      <c r="V366" s="12">
        <v>4</v>
      </c>
      <c r="W366" s="12">
        <v>0</v>
      </c>
      <c r="X366" s="12">
        <v>0</v>
      </c>
      <c r="Y366" s="59">
        <v>4.2575342465753421</v>
      </c>
      <c r="Z366" s="59">
        <v>29.13150684931507</v>
      </c>
      <c r="AA366" s="12">
        <v>1</v>
      </c>
      <c r="AB366" s="12">
        <v>2</v>
      </c>
      <c r="AC366" s="12">
        <v>2</v>
      </c>
      <c r="AD366" s="12">
        <v>2</v>
      </c>
      <c r="AE366" s="12">
        <v>3</v>
      </c>
      <c r="AF366" s="58" t="s">
        <v>10</v>
      </c>
      <c r="AG366" s="66">
        <f t="shared" si="79"/>
        <v>0.26135547372120582</v>
      </c>
      <c r="AH366" s="67">
        <f t="shared" si="80"/>
        <v>8.1401113333333335</v>
      </c>
      <c r="AI366" s="67">
        <f t="shared" si="81"/>
        <v>2.4689713333333332</v>
      </c>
      <c r="AJ366" s="67">
        <f t="shared" si="82"/>
        <v>3.1767626666666668</v>
      </c>
      <c r="AK366" s="67">
        <f t="shared" si="83"/>
        <v>3.1767626666666668</v>
      </c>
      <c r="AL366" s="67">
        <f t="shared" si="84"/>
        <v>0</v>
      </c>
      <c r="AM366" s="59">
        <f>VLOOKUP(AG366,'SCORE TALLER'!$AC$2:$AD$10,2,TRUE)*AM$2</f>
        <v>0</v>
      </c>
      <c r="AN366" s="59">
        <f>VLOOKUP(AD366,'SCORE TALLER'!$W$2:$X$10,2,TRUE)*AN$2</f>
        <v>0.32</v>
      </c>
      <c r="AO366" s="59">
        <f>VLOOKUP(AB366,'SCORE TALLER'!$S$2:$T$10,2,FALSE)*AO$2</f>
        <v>0.04</v>
      </c>
      <c r="AP366" s="59">
        <f>VLOOKUP(AH366,'SCORE TALLER'!$AE$2:$AF$10,2,TRUE)*AP$2</f>
        <v>0.08</v>
      </c>
      <c r="AQ366" s="59">
        <f>VLOOKUP(AI366,'SCORE TALLER'!$AG$2:$AH$10,2,TRUE)*AQ$2</f>
        <v>0.24</v>
      </c>
      <c r="AR366" s="59">
        <f>VLOOKUP(AC366,'SCORE TALLER'!$U$2:$V$10,2,FALSE)*AR$2</f>
        <v>0.04</v>
      </c>
      <c r="AS366" s="59">
        <f>VLOOKUP(AE366,'SCORE TALLER'!$Y$2:$Z$10,2,FALSE)*AS$2</f>
        <v>0.02</v>
      </c>
      <c r="AT366" s="59">
        <f>VLOOKUP(Z366,'SCORE TALLER'!$O$2:$P$10,2,TRUE)*AT$2</f>
        <v>0.04</v>
      </c>
      <c r="AU366" s="59">
        <f>VLOOKUP(S366,'SCORE TALLER'!$A$2:$B$10,2,FALSE)*AU$2</f>
        <v>0.25</v>
      </c>
      <c r="AV366" s="59">
        <f>VLOOKUP(AJ366,'SCORE TALLER'!$AI$2:$AJ$10,2,TRUE)*AV$2</f>
        <v>0.1</v>
      </c>
      <c r="AW366" s="59">
        <f>VLOOKUP(AK366,'SCORE TALLER'!$AK$2:$AL$10,2,TRUE)*AW$2</f>
        <v>0.1</v>
      </c>
      <c r="AX366" s="59">
        <f>VLOOKUP(T366,'SCORE TALLER'!$C$2:$D$10,2,FALSE)*AX$2</f>
        <v>0</v>
      </c>
      <c r="AY366" s="59">
        <f>VLOOKUP(W366,'SCORE TALLER'!$I$2:$J$10,2,TRUE)*AY$2</f>
        <v>0</v>
      </c>
      <c r="AZ366" s="59">
        <f>VLOOKUP(X366,'SCORE TALLER'!$K$2:$L$10,2,TRUE)*AZ$2</f>
        <v>0</v>
      </c>
      <c r="BA366" s="59">
        <f>VLOOKUP(U366,'SCORE TALLER'!$E$2:$F$10,2,FALSE)*BA$2</f>
        <v>0</v>
      </c>
      <c r="BB366" s="59">
        <f>VLOOKUP(Y366,'SCORE TALLER'!$M$2:$N$10,2,TRUE)*BB$2</f>
        <v>0.03</v>
      </c>
      <c r="BC366" s="59">
        <f>VLOOKUP(AA366,'SCORE TALLER'!$Q$2:$R$10,2,FALSE)*BC$2</f>
        <v>0.05</v>
      </c>
      <c r="BD366" s="59">
        <f>VLOOKUP(V366,'SCORE TALLER'!$G$2:$H$10,2,FALSE)*BD$2</f>
        <v>0</v>
      </c>
      <c r="BE366" s="59">
        <f>VLOOKUP(AF366,'SCORE TALLER'!$AA$2:$AB$10,2,FALSE)*BE$2</f>
        <v>0</v>
      </c>
      <c r="BF366" s="59">
        <f>VLOOKUP(AL366,'SCORE TALLER'!$AM$2:$AN$10,2,TRUE)*BF$2</f>
        <v>0</v>
      </c>
      <c r="BG366" s="67">
        <f t="shared" si="85"/>
        <v>1.3100000000000003</v>
      </c>
      <c r="BH366" s="67" t="str">
        <f>VLOOKUP(BG366,'SCORE TALLER'!$AP$2:$AQ$7,2,TRUE)</f>
        <v>2. Normal</v>
      </c>
      <c r="BI366" s="67" t="str">
        <f t="shared" si="87"/>
        <v>LBZ</v>
      </c>
      <c r="BJ366" s="67" t="str">
        <f t="shared" si="87"/>
        <v>A</v>
      </c>
      <c r="BK366" s="67" t="str">
        <f t="shared" si="88"/>
        <v>A</v>
      </c>
      <c r="BL366" s="86">
        <f t="shared" si="86"/>
        <v>4765144</v>
      </c>
      <c r="BM366" s="86">
        <f t="shared" si="89"/>
        <v>0</v>
      </c>
    </row>
    <row r="367" spans="1:65" x14ac:dyDescent="0.3">
      <c r="A367" s="57">
        <v>86444880</v>
      </c>
      <c r="B367" s="12" t="s">
        <v>505</v>
      </c>
      <c r="C367" s="58" t="s">
        <v>107</v>
      </c>
      <c r="D367" s="58" t="s">
        <v>30</v>
      </c>
      <c r="E367" s="58">
        <v>92700</v>
      </c>
      <c r="F367" s="58">
        <v>14978125</v>
      </c>
      <c r="G367" s="58">
        <f t="shared" si="77"/>
        <v>7674566</v>
      </c>
      <c r="H367" s="58">
        <f t="shared" si="78"/>
        <v>333566</v>
      </c>
      <c r="I367" s="58" t="e">
        <v>#N/A</v>
      </c>
      <c r="J367" s="58">
        <v>457186</v>
      </c>
      <c r="K367" s="58">
        <v>0</v>
      </c>
      <c r="L367" s="58">
        <v>7341000</v>
      </c>
      <c r="M367" s="58">
        <v>7303559</v>
      </c>
      <c r="N367" s="58">
        <f>VLOOKUP(AD367,'tabla ingresos'!$A$3:$D$15,4,FALSE)</f>
        <v>2000000</v>
      </c>
      <c r="O367" s="58">
        <v>0</v>
      </c>
      <c r="P367" s="58">
        <v>0</v>
      </c>
      <c r="Q367" s="58">
        <v>0</v>
      </c>
      <c r="R367" s="12">
        <v>76001</v>
      </c>
      <c r="S367" s="12" t="s">
        <v>87</v>
      </c>
      <c r="T367" s="12" t="s">
        <v>89</v>
      </c>
      <c r="U367" s="12" t="s">
        <v>10</v>
      </c>
      <c r="V367" s="12">
        <v>4</v>
      </c>
      <c r="W367" s="12">
        <v>0</v>
      </c>
      <c r="X367" s="12">
        <v>0</v>
      </c>
      <c r="Y367" s="59">
        <v>9.75068493150685</v>
      </c>
      <c r="Z367" s="59">
        <v>44.56712328767123</v>
      </c>
      <c r="AA367" s="12">
        <v>1</v>
      </c>
      <c r="AB367" s="12">
        <v>2</v>
      </c>
      <c r="AC367" s="12">
        <v>3</v>
      </c>
      <c r="AD367" s="12">
        <v>3</v>
      </c>
      <c r="AE367" s="12">
        <v>1</v>
      </c>
      <c r="AF367" s="58" t="s">
        <v>91</v>
      </c>
      <c r="AG367" s="66">
        <f t="shared" si="79"/>
        <v>0.15239533333333333</v>
      </c>
      <c r="AH367" s="67">
        <f t="shared" si="80"/>
        <v>4.9927083333333337</v>
      </c>
      <c r="AI367" s="67">
        <f t="shared" si="81"/>
        <v>2.4654196666666666</v>
      </c>
      <c r="AJ367" s="67">
        <f t="shared" si="82"/>
        <v>2.5581886666666667</v>
      </c>
      <c r="AK367" s="67">
        <f t="shared" si="83"/>
        <v>0.11118866666666667</v>
      </c>
      <c r="AL367" s="67">
        <f t="shared" si="84"/>
        <v>0</v>
      </c>
      <c r="AM367" s="59">
        <f>VLOOKUP(AG367,'SCORE TALLER'!$AC$2:$AD$10,2,TRUE)*AM$2</f>
        <v>0</v>
      </c>
      <c r="AN367" s="59">
        <f>VLOOKUP(AD367,'SCORE TALLER'!$W$2:$X$10,2,TRUE)*AN$2</f>
        <v>0.32</v>
      </c>
      <c r="AO367" s="59">
        <f>VLOOKUP(AB367,'SCORE TALLER'!$S$2:$T$10,2,FALSE)*AO$2</f>
        <v>0.04</v>
      </c>
      <c r="AP367" s="59">
        <f>VLOOKUP(AH367,'SCORE TALLER'!$AE$2:$AF$10,2,TRUE)*AP$2</f>
        <v>0</v>
      </c>
      <c r="AQ367" s="59">
        <f>VLOOKUP(AI367,'SCORE TALLER'!$AG$2:$AH$10,2,TRUE)*AQ$2</f>
        <v>0.24</v>
      </c>
      <c r="AR367" s="59">
        <f>VLOOKUP(AC367,'SCORE TALLER'!$U$2:$V$10,2,FALSE)*AR$2</f>
        <v>0.03</v>
      </c>
      <c r="AS367" s="59">
        <f>VLOOKUP(AE367,'SCORE TALLER'!$Y$2:$Z$10,2,FALSE)*AS$2</f>
        <v>0.03</v>
      </c>
      <c r="AT367" s="59">
        <f>VLOOKUP(Z367,'SCORE TALLER'!$O$2:$P$10,2,TRUE)*AT$2</f>
        <v>0.03</v>
      </c>
      <c r="AU367" s="59">
        <f>VLOOKUP(S367,'SCORE TALLER'!$A$2:$B$10,2,FALSE)*AU$2</f>
        <v>0.15000000000000002</v>
      </c>
      <c r="AV367" s="59">
        <f>VLOOKUP(AJ367,'SCORE TALLER'!$AI$2:$AJ$10,2,TRUE)*AV$2</f>
        <v>0.15000000000000002</v>
      </c>
      <c r="AW367" s="59">
        <f>VLOOKUP(AK367,'SCORE TALLER'!$AK$2:$AL$10,2,TRUE)*AW$2</f>
        <v>0.25</v>
      </c>
      <c r="AX367" s="59">
        <f>VLOOKUP(T367,'SCORE TALLER'!$C$2:$D$10,2,FALSE)*AX$2</f>
        <v>0</v>
      </c>
      <c r="AY367" s="59">
        <f>VLOOKUP(W367,'SCORE TALLER'!$I$2:$J$10,2,TRUE)*AY$2</f>
        <v>0</v>
      </c>
      <c r="AZ367" s="59">
        <f>VLOOKUP(X367,'SCORE TALLER'!$K$2:$L$10,2,TRUE)*AZ$2</f>
        <v>0</v>
      </c>
      <c r="BA367" s="59">
        <f>VLOOKUP(U367,'SCORE TALLER'!$E$2:$F$10,2,FALSE)*BA$2</f>
        <v>0</v>
      </c>
      <c r="BB367" s="59">
        <f>VLOOKUP(Y367,'SCORE TALLER'!$M$2:$N$10,2,TRUE)*BB$2</f>
        <v>0.01</v>
      </c>
      <c r="BC367" s="59">
        <f>VLOOKUP(AA367,'SCORE TALLER'!$Q$2:$R$10,2,FALSE)*BC$2</f>
        <v>0.05</v>
      </c>
      <c r="BD367" s="59">
        <f>VLOOKUP(V367,'SCORE TALLER'!$G$2:$H$10,2,FALSE)*BD$2</f>
        <v>0</v>
      </c>
      <c r="BE367" s="59">
        <f>VLOOKUP(AF367,'SCORE TALLER'!$AA$2:$AB$10,2,FALSE)*BE$2</f>
        <v>0.30000000000000004</v>
      </c>
      <c r="BF367" s="59">
        <f>VLOOKUP(AL367,'SCORE TALLER'!$AM$2:$AN$10,2,TRUE)*BF$2</f>
        <v>0</v>
      </c>
      <c r="BG367" s="67">
        <f t="shared" si="85"/>
        <v>1.6000000000000003</v>
      </c>
      <c r="BH367" s="67" t="str">
        <f>VLOOKUP(BG367,'SCORE TALLER'!$AP$2:$AQ$7,2,TRUE)</f>
        <v>2. Normal</v>
      </c>
      <c r="BI367" s="67" t="str">
        <f t="shared" si="87"/>
        <v>LBZ</v>
      </c>
      <c r="BJ367" s="67" t="str">
        <f t="shared" si="87"/>
        <v>A</v>
      </c>
      <c r="BK367" s="67" t="str">
        <f t="shared" si="88"/>
        <v>SIN</v>
      </c>
      <c r="BL367" s="86">
        <f t="shared" si="86"/>
        <v>333566</v>
      </c>
      <c r="BM367" s="86">
        <f t="shared" si="89"/>
        <v>0</v>
      </c>
    </row>
    <row r="368" spans="1:65" x14ac:dyDescent="0.3">
      <c r="A368" s="57">
        <v>4042244</v>
      </c>
      <c r="B368" s="12" t="s">
        <v>506</v>
      </c>
      <c r="C368" s="58" t="s">
        <v>107</v>
      </c>
      <c r="D368" s="58" t="s">
        <v>115</v>
      </c>
      <c r="E368" s="58"/>
      <c r="F368" s="58">
        <v>7556712</v>
      </c>
      <c r="G368" s="58">
        <f t="shared" si="77"/>
        <v>3862195</v>
      </c>
      <c r="H368" s="58">
        <f t="shared" si="78"/>
        <v>1662195</v>
      </c>
      <c r="I368" s="58" t="e">
        <v>#N/A</v>
      </c>
      <c r="J368" s="58">
        <v>202910</v>
      </c>
      <c r="K368" s="58">
        <v>0</v>
      </c>
      <c r="L368" s="58">
        <v>2200000</v>
      </c>
      <c r="M368" s="58">
        <v>3694517</v>
      </c>
      <c r="N368" s="58">
        <f>VLOOKUP(AD368,'tabla ingresos'!$A$3:$D$15,4,FALSE)</f>
        <v>1000000</v>
      </c>
      <c r="O368" s="58">
        <v>0</v>
      </c>
      <c r="P368" s="58">
        <v>0</v>
      </c>
      <c r="Q368" s="58">
        <v>0</v>
      </c>
      <c r="R368" s="12">
        <v>76130</v>
      </c>
      <c r="S368" s="12" t="s">
        <v>87</v>
      </c>
      <c r="T368" s="12" t="s">
        <v>89</v>
      </c>
      <c r="U368" s="12" t="s">
        <v>10</v>
      </c>
      <c r="V368" s="12">
        <v>4</v>
      </c>
      <c r="W368" s="12">
        <v>0</v>
      </c>
      <c r="X368" s="12">
        <v>0</v>
      </c>
      <c r="Y368" s="59">
        <v>6.5863013698630137</v>
      </c>
      <c r="Z368" s="59">
        <v>38.328767123287669</v>
      </c>
      <c r="AA368" s="12">
        <v>1</v>
      </c>
      <c r="AB368" s="12">
        <v>2</v>
      </c>
      <c r="AC368" s="12">
        <v>2</v>
      </c>
      <c r="AD368" s="12">
        <v>2</v>
      </c>
      <c r="AE368" s="12">
        <v>1</v>
      </c>
      <c r="AF368" s="58" t="s">
        <v>91</v>
      </c>
      <c r="AG368" s="66">
        <f t="shared" si="79"/>
        <v>0.13527333333333333</v>
      </c>
      <c r="AH368" s="67">
        <f t="shared" si="80"/>
        <v>5.0378080000000001</v>
      </c>
      <c r="AI368" s="67">
        <f t="shared" si="81"/>
        <v>2.4630113333333332</v>
      </c>
      <c r="AJ368" s="67">
        <f t="shared" si="82"/>
        <v>2.5747966666666668</v>
      </c>
      <c r="AK368" s="67">
        <f t="shared" si="83"/>
        <v>1.1081300000000001</v>
      </c>
      <c r="AL368" s="67">
        <f t="shared" si="84"/>
        <v>0</v>
      </c>
      <c r="AM368" s="59">
        <f>VLOOKUP(AG368,'SCORE TALLER'!$AC$2:$AD$10,2,TRUE)*AM$2</f>
        <v>0</v>
      </c>
      <c r="AN368" s="59">
        <f>VLOOKUP(AD368,'SCORE TALLER'!$W$2:$X$10,2,TRUE)*AN$2</f>
        <v>0.32</v>
      </c>
      <c r="AO368" s="59">
        <f>VLOOKUP(AB368,'SCORE TALLER'!$S$2:$T$10,2,FALSE)*AO$2</f>
        <v>0.04</v>
      </c>
      <c r="AP368" s="59">
        <f>VLOOKUP(AH368,'SCORE TALLER'!$AE$2:$AF$10,2,TRUE)*AP$2</f>
        <v>0.08</v>
      </c>
      <c r="AQ368" s="59">
        <f>VLOOKUP(AI368,'SCORE TALLER'!$AG$2:$AH$10,2,TRUE)*AQ$2</f>
        <v>0.24</v>
      </c>
      <c r="AR368" s="59">
        <f>VLOOKUP(AC368,'SCORE TALLER'!$U$2:$V$10,2,FALSE)*AR$2</f>
        <v>0.04</v>
      </c>
      <c r="AS368" s="59">
        <f>VLOOKUP(AE368,'SCORE TALLER'!$Y$2:$Z$10,2,FALSE)*AS$2</f>
        <v>0.03</v>
      </c>
      <c r="AT368" s="59">
        <f>VLOOKUP(Z368,'SCORE TALLER'!$O$2:$P$10,2,TRUE)*AT$2</f>
        <v>0.03</v>
      </c>
      <c r="AU368" s="59">
        <f>VLOOKUP(S368,'SCORE TALLER'!$A$2:$B$10,2,FALSE)*AU$2</f>
        <v>0.15000000000000002</v>
      </c>
      <c r="AV368" s="59">
        <f>VLOOKUP(AJ368,'SCORE TALLER'!$AI$2:$AJ$10,2,TRUE)*AV$2</f>
        <v>0.15000000000000002</v>
      </c>
      <c r="AW368" s="59">
        <f>VLOOKUP(AK368,'SCORE TALLER'!$AK$2:$AL$10,2,TRUE)*AW$2</f>
        <v>0.2</v>
      </c>
      <c r="AX368" s="59">
        <f>VLOOKUP(T368,'SCORE TALLER'!$C$2:$D$10,2,FALSE)*AX$2</f>
        <v>0</v>
      </c>
      <c r="AY368" s="59">
        <f>VLOOKUP(W368,'SCORE TALLER'!$I$2:$J$10,2,TRUE)*AY$2</f>
        <v>0</v>
      </c>
      <c r="AZ368" s="59">
        <f>VLOOKUP(X368,'SCORE TALLER'!$K$2:$L$10,2,TRUE)*AZ$2</f>
        <v>0</v>
      </c>
      <c r="BA368" s="59">
        <f>VLOOKUP(U368,'SCORE TALLER'!$E$2:$F$10,2,FALSE)*BA$2</f>
        <v>0</v>
      </c>
      <c r="BB368" s="59">
        <f>VLOOKUP(Y368,'SCORE TALLER'!$M$2:$N$10,2,TRUE)*BB$2</f>
        <v>0.02</v>
      </c>
      <c r="BC368" s="59">
        <f>VLOOKUP(AA368,'SCORE TALLER'!$Q$2:$R$10,2,FALSE)*BC$2</f>
        <v>0.05</v>
      </c>
      <c r="BD368" s="59">
        <f>VLOOKUP(V368,'SCORE TALLER'!$G$2:$H$10,2,FALSE)*BD$2</f>
        <v>0</v>
      </c>
      <c r="BE368" s="59">
        <f>VLOOKUP(AF368,'SCORE TALLER'!$AA$2:$AB$10,2,FALSE)*BE$2</f>
        <v>0.30000000000000004</v>
      </c>
      <c r="BF368" s="59">
        <f>VLOOKUP(AL368,'SCORE TALLER'!$AM$2:$AN$10,2,TRUE)*BF$2</f>
        <v>0</v>
      </c>
      <c r="BG368" s="67">
        <f t="shared" si="85"/>
        <v>1.6500000000000001</v>
      </c>
      <c r="BH368" s="67" t="str">
        <f>VLOOKUP(BG368,'SCORE TALLER'!$AP$2:$AQ$7,2,TRUE)</f>
        <v>2. Normal</v>
      </c>
      <c r="BI368" s="67" t="str">
        <f t="shared" si="87"/>
        <v>LBZ</v>
      </c>
      <c r="BJ368" s="67" t="str">
        <f t="shared" si="87"/>
        <v>A</v>
      </c>
      <c r="BK368" s="67" t="str">
        <f t="shared" si="88"/>
        <v>SIN</v>
      </c>
      <c r="BL368" s="86">
        <f t="shared" si="86"/>
        <v>1662195</v>
      </c>
      <c r="BM368" s="86">
        <f t="shared" si="89"/>
        <v>0</v>
      </c>
    </row>
    <row r="369" spans="1:65" x14ac:dyDescent="0.3">
      <c r="A369" s="57">
        <v>46640808</v>
      </c>
      <c r="B369" s="12" t="s">
        <v>507</v>
      </c>
      <c r="C369" s="58" t="s">
        <v>105</v>
      </c>
      <c r="D369" s="58" t="s">
        <v>115</v>
      </c>
      <c r="E369" s="58">
        <v>2943083</v>
      </c>
      <c r="F369" s="58">
        <v>4955291</v>
      </c>
      <c r="G369" s="58">
        <f t="shared" si="77"/>
        <v>4215247</v>
      </c>
      <c r="H369" s="58">
        <f t="shared" si="78"/>
        <v>765494</v>
      </c>
      <c r="I369" s="58">
        <v>4955000</v>
      </c>
      <c r="J369" s="58">
        <v>172510</v>
      </c>
      <c r="K369" s="58">
        <v>0</v>
      </c>
      <c r="L369" s="58">
        <v>3449753</v>
      </c>
      <c r="M369" s="58">
        <v>740044</v>
      </c>
      <c r="N369" s="58">
        <f>VLOOKUP(AD369,'tabla ingresos'!$A$3:$D$15,4,FALSE)</f>
        <v>1000000</v>
      </c>
      <c r="O369" s="58">
        <v>787733.32338971226</v>
      </c>
      <c r="P369" s="58">
        <v>30786000</v>
      </c>
      <c r="Q369" s="58">
        <v>0</v>
      </c>
      <c r="R369" s="12">
        <v>47001</v>
      </c>
      <c r="S369" s="12" t="s">
        <v>87</v>
      </c>
      <c r="T369" s="12" t="s">
        <v>89</v>
      </c>
      <c r="U369" s="12" t="s">
        <v>10</v>
      </c>
      <c r="V369" s="12">
        <v>4</v>
      </c>
      <c r="W369" s="12">
        <v>0</v>
      </c>
      <c r="X369" s="12">
        <v>0</v>
      </c>
      <c r="Y369" s="59">
        <v>2.3506849315068492</v>
      </c>
      <c r="Z369" s="59">
        <v>46.12054794520548</v>
      </c>
      <c r="AA369" s="12">
        <v>2</v>
      </c>
      <c r="AB369" s="12">
        <v>2</v>
      </c>
      <c r="AC369" s="12">
        <v>3</v>
      </c>
      <c r="AD369" s="12">
        <v>2</v>
      </c>
      <c r="AE369" s="12">
        <v>1</v>
      </c>
      <c r="AF369" s="58" t="s">
        <v>10</v>
      </c>
      <c r="AG369" s="66">
        <f t="shared" si="79"/>
        <v>0.64016221559314146</v>
      </c>
      <c r="AH369" s="67">
        <f t="shared" si="80"/>
        <v>23.827527333333332</v>
      </c>
      <c r="AI369" s="67">
        <f t="shared" si="81"/>
        <v>2.4554179999999999</v>
      </c>
      <c r="AJ369" s="67">
        <f t="shared" si="82"/>
        <v>2.8101646666666666</v>
      </c>
      <c r="AK369" s="67">
        <f t="shared" si="83"/>
        <v>0.5103293333333333</v>
      </c>
      <c r="AL369" s="67">
        <f t="shared" si="84"/>
        <v>0</v>
      </c>
      <c r="AM369" s="59">
        <f>VLOOKUP(AG369,'SCORE TALLER'!$AC$2:$AD$10,2,TRUE)*AM$2</f>
        <v>0.16</v>
      </c>
      <c r="AN369" s="59">
        <f>VLOOKUP(AD369,'SCORE TALLER'!$W$2:$X$10,2,TRUE)*AN$2</f>
        <v>0.32</v>
      </c>
      <c r="AO369" s="59">
        <f>VLOOKUP(AB369,'SCORE TALLER'!$S$2:$T$10,2,FALSE)*AO$2</f>
        <v>0.04</v>
      </c>
      <c r="AP369" s="59">
        <f>VLOOKUP(AH369,'SCORE TALLER'!$AE$2:$AF$10,2,TRUE)*AP$2</f>
        <v>0.32</v>
      </c>
      <c r="AQ369" s="59">
        <f>VLOOKUP(AI369,'SCORE TALLER'!$AG$2:$AH$10,2,TRUE)*AQ$2</f>
        <v>0.24</v>
      </c>
      <c r="AR369" s="59">
        <f>VLOOKUP(AC369,'SCORE TALLER'!$U$2:$V$10,2,FALSE)*AR$2</f>
        <v>0.03</v>
      </c>
      <c r="AS369" s="59">
        <f>VLOOKUP(AE369,'SCORE TALLER'!$Y$2:$Z$10,2,FALSE)*AS$2</f>
        <v>0.03</v>
      </c>
      <c r="AT369" s="59">
        <f>VLOOKUP(Z369,'SCORE TALLER'!$O$2:$P$10,2,TRUE)*AT$2</f>
        <v>0.02</v>
      </c>
      <c r="AU369" s="59">
        <f>VLOOKUP(S369,'SCORE TALLER'!$A$2:$B$10,2,FALSE)*AU$2</f>
        <v>0.15000000000000002</v>
      </c>
      <c r="AV369" s="59">
        <f>VLOOKUP(AJ369,'SCORE TALLER'!$AI$2:$AJ$10,2,TRUE)*AV$2</f>
        <v>0.15000000000000002</v>
      </c>
      <c r="AW369" s="59">
        <f>VLOOKUP(AK369,'SCORE TALLER'!$AK$2:$AL$10,2,TRUE)*AW$2</f>
        <v>0.25</v>
      </c>
      <c r="AX369" s="59">
        <f>VLOOKUP(T369,'SCORE TALLER'!$C$2:$D$10,2,FALSE)*AX$2</f>
        <v>0</v>
      </c>
      <c r="AY369" s="59">
        <f>VLOOKUP(W369,'SCORE TALLER'!$I$2:$J$10,2,TRUE)*AY$2</f>
        <v>0</v>
      </c>
      <c r="AZ369" s="59">
        <f>VLOOKUP(X369,'SCORE TALLER'!$K$2:$L$10,2,TRUE)*AZ$2</f>
        <v>0</v>
      </c>
      <c r="BA369" s="59">
        <f>VLOOKUP(U369,'SCORE TALLER'!$E$2:$F$10,2,FALSE)*BA$2</f>
        <v>0</v>
      </c>
      <c r="BB369" s="59">
        <f>VLOOKUP(Y369,'SCORE TALLER'!$M$2:$N$10,2,TRUE)*BB$2</f>
        <v>0.04</v>
      </c>
      <c r="BC369" s="59">
        <f>VLOOKUP(AA369,'SCORE TALLER'!$Q$2:$R$10,2,FALSE)*BC$2</f>
        <v>0</v>
      </c>
      <c r="BD369" s="59">
        <f>VLOOKUP(V369,'SCORE TALLER'!$G$2:$H$10,2,FALSE)*BD$2</f>
        <v>0</v>
      </c>
      <c r="BE369" s="59">
        <f>VLOOKUP(AF369,'SCORE TALLER'!$AA$2:$AB$10,2,FALSE)*BE$2</f>
        <v>0</v>
      </c>
      <c r="BF369" s="59">
        <f>VLOOKUP(AL369,'SCORE TALLER'!$AM$2:$AN$10,2,TRUE)*BF$2</f>
        <v>0</v>
      </c>
      <c r="BG369" s="67">
        <f t="shared" si="85"/>
        <v>1.75</v>
      </c>
      <c r="BH369" s="67" t="str">
        <f>VLOOKUP(BG369,'SCORE TALLER'!$AP$2:$AQ$7,2,TRUE)</f>
        <v>2. Normal</v>
      </c>
      <c r="BI369" s="67" t="str">
        <f t="shared" si="87"/>
        <v>LBZ</v>
      </c>
      <c r="BJ369" s="67" t="str">
        <f t="shared" si="87"/>
        <v>A</v>
      </c>
      <c r="BK369" s="67" t="str">
        <f t="shared" si="88"/>
        <v>A</v>
      </c>
      <c r="BL369" s="86">
        <f t="shared" si="86"/>
        <v>765494</v>
      </c>
      <c r="BM369" s="86">
        <f t="shared" si="89"/>
        <v>0</v>
      </c>
    </row>
    <row r="370" spans="1:65" x14ac:dyDescent="0.3">
      <c r="A370" s="57">
        <v>2224620822</v>
      </c>
      <c r="B370" s="12" t="s">
        <v>508</v>
      </c>
      <c r="C370" s="58" t="s">
        <v>105</v>
      </c>
      <c r="D370" s="58" t="s">
        <v>115</v>
      </c>
      <c r="E370" s="58">
        <v>136863</v>
      </c>
      <c r="F370" s="58">
        <v>5671665</v>
      </c>
      <c r="G370" s="58">
        <f t="shared" si="77"/>
        <v>2133614</v>
      </c>
      <c r="H370" s="58">
        <f t="shared" si="78"/>
        <v>0</v>
      </c>
      <c r="I370" s="58">
        <v>5671000</v>
      </c>
      <c r="J370" s="58">
        <v>227260</v>
      </c>
      <c r="K370" s="58">
        <v>0</v>
      </c>
      <c r="L370" s="58">
        <v>2370000</v>
      </c>
      <c r="M370" s="58">
        <v>3538051</v>
      </c>
      <c r="N370" s="58">
        <f>VLOOKUP(AD370,'tabla ingresos'!$A$3:$D$15,4,FALSE)</f>
        <v>1000000</v>
      </c>
      <c r="O370" s="58">
        <v>256295.02315184139</v>
      </c>
      <c r="P370" s="58">
        <v>25269000</v>
      </c>
      <c r="Q370" s="58">
        <v>0</v>
      </c>
      <c r="R370" s="12">
        <v>76130</v>
      </c>
      <c r="S370" s="12" t="s">
        <v>87</v>
      </c>
      <c r="T370" s="12" t="s">
        <v>89</v>
      </c>
      <c r="U370" s="12" t="s">
        <v>10</v>
      </c>
      <c r="V370" s="12">
        <v>4</v>
      </c>
      <c r="W370" s="12">
        <v>0</v>
      </c>
      <c r="X370" s="12">
        <v>0</v>
      </c>
      <c r="Y370" s="59">
        <v>7.6684931506849319</v>
      </c>
      <c r="Z370" s="59">
        <v>32.706849315068496</v>
      </c>
      <c r="AA370" s="12">
        <v>2</v>
      </c>
      <c r="AB370" s="12">
        <v>3</v>
      </c>
      <c r="AC370" s="12">
        <v>1</v>
      </c>
      <c r="AD370" s="12">
        <v>2</v>
      </c>
      <c r="AE370" s="12">
        <v>1</v>
      </c>
      <c r="AF370" s="58" t="s">
        <v>10</v>
      </c>
      <c r="AG370" s="66">
        <f t="shared" si="79"/>
        <v>0.3223700154345609</v>
      </c>
      <c r="AH370" s="67">
        <f t="shared" si="80"/>
        <v>20.627109999999998</v>
      </c>
      <c r="AI370" s="67">
        <f t="shared" si="81"/>
        <v>2.4499426666666668</v>
      </c>
      <c r="AJ370" s="67">
        <f t="shared" si="82"/>
        <v>1.4224093333333334</v>
      </c>
      <c r="AK370" s="67">
        <f t="shared" si="83"/>
        <v>0</v>
      </c>
      <c r="AL370" s="67">
        <f t="shared" si="84"/>
        <v>0</v>
      </c>
      <c r="AM370" s="59">
        <f>VLOOKUP(AG370,'SCORE TALLER'!$AC$2:$AD$10,2,TRUE)*AM$2</f>
        <v>0</v>
      </c>
      <c r="AN370" s="59">
        <f>VLOOKUP(AD370,'SCORE TALLER'!$W$2:$X$10,2,TRUE)*AN$2</f>
        <v>0.32</v>
      </c>
      <c r="AO370" s="59">
        <f>VLOOKUP(AB370,'SCORE TALLER'!$S$2:$T$10,2,FALSE)*AO$2</f>
        <v>0.03</v>
      </c>
      <c r="AP370" s="59">
        <f>VLOOKUP(AH370,'SCORE TALLER'!$AE$2:$AF$10,2,TRUE)*AP$2</f>
        <v>0.32</v>
      </c>
      <c r="AQ370" s="59">
        <f>VLOOKUP(AI370,'SCORE TALLER'!$AG$2:$AH$10,2,TRUE)*AQ$2</f>
        <v>0.24</v>
      </c>
      <c r="AR370" s="59">
        <f>VLOOKUP(AC370,'SCORE TALLER'!$U$2:$V$10,2,FALSE)*AR$2</f>
        <v>0.05</v>
      </c>
      <c r="AS370" s="59">
        <f>VLOOKUP(AE370,'SCORE TALLER'!$Y$2:$Z$10,2,FALSE)*AS$2</f>
        <v>0.03</v>
      </c>
      <c r="AT370" s="59">
        <f>VLOOKUP(Z370,'SCORE TALLER'!$O$2:$P$10,2,TRUE)*AT$2</f>
        <v>0.04</v>
      </c>
      <c r="AU370" s="59">
        <f>VLOOKUP(S370,'SCORE TALLER'!$A$2:$B$10,2,FALSE)*AU$2</f>
        <v>0.15000000000000002</v>
      </c>
      <c r="AV370" s="59">
        <f>VLOOKUP(AJ370,'SCORE TALLER'!$AI$2:$AJ$10,2,TRUE)*AV$2</f>
        <v>0.2</v>
      </c>
      <c r="AW370" s="59">
        <f>VLOOKUP(AK370,'SCORE TALLER'!$AK$2:$AL$10,2,TRUE)*AW$2</f>
        <v>0.25</v>
      </c>
      <c r="AX370" s="59">
        <f>VLOOKUP(T370,'SCORE TALLER'!$C$2:$D$10,2,FALSE)*AX$2</f>
        <v>0</v>
      </c>
      <c r="AY370" s="59">
        <f>VLOOKUP(W370,'SCORE TALLER'!$I$2:$J$10,2,TRUE)*AY$2</f>
        <v>0</v>
      </c>
      <c r="AZ370" s="59">
        <f>VLOOKUP(X370,'SCORE TALLER'!$K$2:$L$10,2,TRUE)*AZ$2</f>
        <v>0</v>
      </c>
      <c r="BA370" s="59">
        <f>VLOOKUP(U370,'SCORE TALLER'!$E$2:$F$10,2,FALSE)*BA$2</f>
        <v>0</v>
      </c>
      <c r="BB370" s="59">
        <f>VLOOKUP(Y370,'SCORE TALLER'!$M$2:$N$10,2,TRUE)*BB$2</f>
        <v>0.02</v>
      </c>
      <c r="BC370" s="59">
        <f>VLOOKUP(AA370,'SCORE TALLER'!$Q$2:$R$10,2,FALSE)*BC$2</f>
        <v>0</v>
      </c>
      <c r="BD370" s="59">
        <f>VLOOKUP(V370,'SCORE TALLER'!$G$2:$H$10,2,FALSE)*BD$2</f>
        <v>0</v>
      </c>
      <c r="BE370" s="59">
        <f>VLOOKUP(AF370,'SCORE TALLER'!$AA$2:$AB$10,2,FALSE)*BE$2</f>
        <v>0</v>
      </c>
      <c r="BF370" s="59">
        <f>VLOOKUP(AL370,'SCORE TALLER'!$AM$2:$AN$10,2,TRUE)*BF$2</f>
        <v>0</v>
      </c>
      <c r="BG370" s="67">
        <f t="shared" si="85"/>
        <v>1.6500000000000001</v>
      </c>
      <c r="BH370" s="67" t="str">
        <f>VLOOKUP(BG370,'SCORE TALLER'!$AP$2:$AQ$7,2,TRUE)</f>
        <v>2. Normal</v>
      </c>
      <c r="BI370" s="67" t="str">
        <f t="shared" si="87"/>
        <v>LBZ</v>
      </c>
      <c r="BJ370" s="67" t="str">
        <f t="shared" si="87"/>
        <v>A</v>
      </c>
      <c r="BK370" s="67" t="str">
        <f t="shared" si="88"/>
        <v>A</v>
      </c>
      <c r="BL370" s="86">
        <f t="shared" si="86"/>
        <v>0</v>
      </c>
      <c r="BM370" s="86">
        <f t="shared" si="89"/>
        <v>0</v>
      </c>
    </row>
    <row r="371" spans="1:65" x14ac:dyDescent="0.3">
      <c r="A371" s="57">
        <v>26804064</v>
      </c>
      <c r="B371" s="12" t="s">
        <v>509</v>
      </c>
      <c r="C371" s="58" t="s">
        <v>105</v>
      </c>
      <c r="D371" s="58" t="s">
        <v>30</v>
      </c>
      <c r="E371" s="58"/>
      <c r="F371" s="58">
        <v>9399808</v>
      </c>
      <c r="G371" s="58">
        <f t="shared" si="77"/>
        <v>5729573</v>
      </c>
      <c r="H371" s="58">
        <f t="shared" si="78"/>
        <v>4629573</v>
      </c>
      <c r="I371" s="58">
        <v>9400000</v>
      </c>
      <c r="J371" s="58">
        <v>252401</v>
      </c>
      <c r="K371" s="58">
        <v>0</v>
      </c>
      <c r="L371" s="58">
        <v>1100000</v>
      </c>
      <c r="M371" s="58">
        <v>3670235</v>
      </c>
      <c r="N371" s="58">
        <f>VLOOKUP(AD371,'tabla ingresos'!$A$3:$D$15,4,FALSE)</f>
        <v>1000000</v>
      </c>
      <c r="O371" s="58">
        <v>133956.06395847851</v>
      </c>
      <c r="P371" s="58">
        <v>6022000</v>
      </c>
      <c r="Q371" s="58">
        <v>0</v>
      </c>
      <c r="R371" s="12">
        <v>76130</v>
      </c>
      <c r="S371" s="12" t="s">
        <v>87</v>
      </c>
      <c r="T371" s="12" t="s">
        <v>89</v>
      </c>
      <c r="U371" s="12" t="s">
        <v>10</v>
      </c>
      <c r="V371" s="12">
        <v>4</v>
      </c>
      <c r="W371" s="12">
        <v>0</v>
      </c>
      <c r="X371" s="12">
        <v>0</v>
      </c>
      <c r="Y371" s="59">
        <v>6.8849315068493153</v>
      </c>
      <c r="Z371" s="59">
        <v>60.282191780821918</v>
      </c>
      <c r="AA371" s="12">
        <v>1</v>
      </c>
      <c r="AB371" s="12">
        <v>0</v>
      </c>
      <c r="AC371" s="12">
        <v>1</v>
      </c>
      <c r="AD371" s="12">
        <v>2</v>
      </c>
      <c r="AE371" s="12">
        <v>3</v>
      </c>
      <c r="AF371" s="58" t="s">
        <v>10</v>
      </c>
      <c r="AG371" s="66">
        <f t="shared" si="79"/>
        <v>0.25757137597231899</v>
      </c>
      <c r="AH371" s="67">
        <f t="shared" si="80"/>
        <v>10.281205333333334</v>
      </c>
      <c r="AI371" s="67">
        <f t="shared" si="81"/>
        <v>2.4468233333333331</v>
      </c>
      <c r="AJ371" s="67">
        <f t="shared" si="82"/>
        <v>3.8197153333333334</v>
      </c>
      <c r="AK371" s="67">
        <f t="shared" si="83"/>
        <v>3.086382</v>
      </c>
      <c r="AL371" s="67">
        <f t="shared" si="84"/>
        <v>0</v>
      </c>
      <c r="AM371" s="59">
        <f>VLOOKUP(AG371,'SCORE TALLER'!$AC$2:$AD$10,2,TRUE)*AM$2</f>
        <v>0</v>
      </c>
      <c r="AN371" s="59">
        <f>VLOOKUP(AD371,'SCORE TALLER'!$W$2:$X$10,2,TRUE)*AN$2</f>
        <v>0.32</v>
      </c>
      <c r="AO371" s="59">
        <f>VLOOKUP(AB371,'SCORE TALLER'!$S$2:$T$10,2,FALSE)*AO$2</f>
        <v>0.05</v>
      </c>
      <c r="AP371" s="59">
        <f>VLOOKUP(AH371,'SCORE TALLER'!$AE$2:$AF$10,2,TRUE)*AP$2</f>
        <v>0.16</v>
      </c>
      <c r="AQ371" s="59">
        <f>VLOOKUP(AI371,'SCORE TALLER'!$AG$2:$AH$10,2,TRUE)*AQ$2</f>
        <v>0.24</v>
      </c>
      <c r="AR371" s="59">
        <f>VLOOKUP(AC371,'SCORE TALLER'!$U$2:$V$10,2,FALSE)*AR$2</f>
        <v>0.05</v>
      </c>
      <c r="AS371" s="59">
        <f>VLOOKUP(AE371,'SCORE TALLER'!$Y$2:$Z$10,2,FALSE)*AS$2</f>
        <v>0.02</v>
      </c>
      <c r="AT371" s="59">
        <f>VLOOKUP(Z371,'SCORE TALLER'!$O$2:$P$10,2,TRUE)*AT$2</f>
        <v>0.01</v>
      </c>
      <c r="AU371" s="59">
        <f>VLOOKUP(S371,'SCORE TALLER'!$A$2:$B$10,2,FALSE)*AU$2</f>
        <v>0.15000000000000002</v>
      </c>
      <c r="AV371" s="59">
        <f>VLOOKUP(AJ371,'SCORE TALLER'!$AI$2:$AJ$10,2,TRUE)*AV$2</f>
        <v>0.1</v>
      </c>
      <c r="AW371" s="59">
        <f>VLOOKUP(AK371,'SCORE TALLER'!$AK$2:$AL$10,2,TRUE)*AW$2</f>
        <v>0.1</v>
      </c>
      <c r="AX371" s="59">
        <f>VLOOKUP(T371,'SCORE TALLER'!$C$2:$D$10,2,FALSE)*AX$2</f>
        <v>0</v>
      </c>
      <c r="AY371" s="59">
        <f>VLOOKUP(W371,'SCORE TALLER'!$I$2:$J$10,2,TRUE)*AY$2</f>
        <v>0</v>
      </c>
      <c r="AZ371" s="59">
        <f>VLOOKUP(X371,'SCORE TALLER'!$K$2:$L$10,2,TRUE)*AZ$2</f>
        <v>0</v>
      </c>
      <c r="BA371" s="59">
        <f>VLOOKUP(U371,'SCORE TALLER'!$E$2:$F$10,2,FALSE)*BA$2</f>
        <v>0</v>
      </c>
      <c r="BB371" s="59">
        <f>VLOOKUP(Y371,'SCORE TALLER'!$M$2:$N$10,2,TRUE)*BB$2</f>
        <v>0.02</v>
      </c>
      <c r="BC371" s="59">
        <f>VLOOKUP(AA371,'SCORE TALLER'!$Q$2:$R$10,2,FALSE)*BC$2</f>
        <v>0.05</v>
      </c>
      <c r="BD371" s="59">
        <f>VLOOKUP(V371,'SCORE TALLER'!$G$2:$H$10,2,FALSE)*BD$2</f>
        <v>0</v>
      </c>
      <c r="BE371" s="59">
        <f>VLOOKUP(AF371,'SCORE TALLER'!$AA$2:$AB$10,2,FALSE)*BE$2</f>
        <v>0</v>
      </c>
      <c r="BF371" s="59">
        <f>VLOOKUP(AL371,'SCORE TALLER'!$AM$2:$AN$10,2,TRUE)*BF$2</f>
        <v>0</v>
      </c>
      <c r="BG371" s="67">
        <f t="shared" si="85"/>
        <v>1.2700000000000002</v>
      </c>
      <c r="BH371" s="67" t="str">
        <f>VLOOKUP(BG371,'SCORE TALLER'!$AP$2:$AQ$7,2,TRUE)</f>
        <v>2. Normal</v>
      </c>
      <c r="BI371" s="67" t="str">
        <f t="shared" si="87"/>
        <v>LBZ</v>
      </c>
      <c r="BJ371" s="67" t="str">
        <f t="shared" si="87"/>
        <v>A</v>
      </c>
      <c r="BK371" s="67" t="str">
        <f t="shared" si="88"/>
        <v>A</v>
      </c>
      <c r="BL371" s="86">
        <f t="shared" si="86"/>
        <v>4629573</v>
      </c>
      <c r="BM371" s="86">
        <f t="shared" si="89"/>
        <v>0</v>
      </c>
    </row>
    <row r="372" spans="1:65" x14ac:dyDescent="0.3">
      <c r="A372" s="57">
        <v>2208080040</v>
      </c>
      <c r="B372" s="12" t="s">
        <v>510</v>
      </c>
      <c r="C372" s="58" t="s">
        <v>105</v>
      </c>
      <c r="D372" s="58" t="s">
        <v>116</v>
      </c>
      <c r="E372" s="58">
        <v>2652314</v>
      </c>
      <c r="F372" s="58">
        <v>16225198</v>
      </c>
      <c r="G372" s="58">
        <f t="shared" si="77"/>
        <v>11539098</v>
      </c>
      <c r="H372" s="58">
        <f t="shared" si="78"/>
        <v>3039098</v>
      </c>
      <c r="I372" s="58">
        <v>16225000</v>
      </c>
      <c r="J372" s="58">
        <v>716973</v>
      </c>
      <c r="K372" s="58">
        <v>0</v>
      </c>
      <c r="L372" s="58">
        <v>8500000</v>
      </c>
      <c r="M372" s="58">
        <v>4686100</v>
      </c>
      <c r="N372" s="58">
        <f>VLOOKUP(AD372,'tabla ingresos'!$A$3:$D$15,4,FALSE)</f>
        <v>2000000</v>
      </c>
      <c r="O372" s="58">
        <v>34681.841696453557</v>
      </c>
      <c r="P372" s="58">
        <v>884000</v>
      </c>
      <c r="Q372" s="58">
        <v>0</v>
      </c>
      <c r="R372" s="12">
        <v>76001</v>
      </c>
      <c r="S372" s="12" t="s">
        <v>87</v>
      </c>
      <c r="T372" s="12" t="s">
        <v>89</v>
      </c>
      <c r="U372" s="12" t="s">
        <v>10</v>
      </c>
      <c r="V372" s="12">
        <v>4</v>
      </c>
      <c r="W372" s="12">
        <v>0</v>
      </c>
      <c r="X372" s="12">
        <v>0</v>
      </c>
      <c r="Y372" s="59">
        <v>5.5534246575342463</v>
      </c>
      <c r="Z372" s="59">
        <v>27.926027397260274</v>
      </c>
      <c r="AA372" s="12">
        <v>1</v>
      </c>
      <c r="AB372" s="12">
        <v>0</v>
      </c>
      <c r="AC372" s="12">
        <v>1</v>
      </c>
      <c r="AD372" s="12">
        <v>3</v>
      </c>
      <c r="AE372" s="12">
        <v>1</v>
      </c>
      <c r="AF372" s="58" t="s">
        <v>10</v>
      </c>
      <c r="AG372" s="66">
        <f t="shared" si="79"/>
        <v>0.25055161389881786</v>
      </c>
      <c r="AH372" s="67">
        <f t="shared" si="80"/>
        <v>5.7030659999999997</v>
      </c>
      <c r="AI372" s="67">
        <f t="shared" si="81"/>
        <v>2.4461379999999999</v>
      </c>
      <c r="AJ372" s="67">
        <f t="shared" si="82"/>
        <v>3.8463660000000002</v>
      </c>
      <c r="AK372" s="67">
        <f t="shared" si="83"/>
        <v>1.0130326666666667</v>
      </c>
      <c r="AL372" s="67">
        <f t="shared" si="84"/>
        <v>0</v>
      </c>
      <c r="AM372" s="59">
        <f>VLOOKUP(AG372,'SCORE TALLER'!$AC$2:$AD$10,2,TRUE)*AM$2</f>
        <v>0</v>
      </c>
      <c r="AN372" s="59">
        <f>VLOOKUP(AD372,'SCORE TALLER'!$W$2:$X$10,2,TRUE)*AN$2</f>
        <v>0.32</v>
      </c>
      <c r="AO372" s="59">
        <f>VLOOKUP(AB372,'SCORE TALLER'!$S$2:$T$10,2,FALSE)*AO$2</f>
        <v>0.05</v>
      </c>
      <c r="AP372" s="59">
        <f>VLOOKUP(AH372,'SCORE TALLER'!$AE$2:$AF$10,2,TRUE)*AP$2</f>
        <v>0.08</v>
      </c>
      <c r="AQ372" s="59">
        <f>VLOOKUP(AI372,'SCORE TALLER'!$AG$2:$AH$10,2,TRUE)*AQ$2</f>
        <v>0.24</v>
      </c>
      <c r="AR372" s="59">
        <f>VLOOKUP(AC372,'SCORE TALLER'!$U$2:$V$10,2,FALSE)*AR$2</f>
        <v>0.05</v>
      </c>
      <c r="AS372" s="59">
        <f>VLOOKUP(AE372,'SCORE TALLER'!$Y$2:$Z$10,2,FALSE)*AS$2</f>
        <v>0.03</v>
      </c>
      <c r="AT372" s="59">
        <f>VLOOKUP(Z372,'SCORE TALLER'!$O$2:$P$10,2,TRUE)*AT$2</f>
        <v>0.04</v>
      </c>
      <c r="AU372" s="59">
        <f>VLOOKUP(S372,'SCORE TALLER'!$A$2:$B$10,2,FALSE)*AU$2</f>
        <v>0.15000000000000002</v>
      </c>
      <c r="AV372" s="59">
        <f>VLOOKUP(AJ372,'SCORE TALLER'!$AI$2:$AJ$10,2,TRUE)*AV$2</f>
        <v>0.1</v>
      </c>
      <c r="AW372" s="59">
        <f>VLOOKUP(AK372,'SCORE TALLER'!$AK$2:$AL$10,2,TRUE)*AW$2</f>
        <v>0.2</v>
      </c>
      <c r="AX372" s="59">
        <f>VLOOKUP(T372,'SCORE TALLER'!$C$2:$D$10,2,FALSE)*AX$2</f>
        <v>0</v>
      </c>
      <c r="AY372" s="59">
        <f>VLOOKUP(W372,'SCORE TALLER'!$I$2:$J$10,2,TRUE)*AY$2</f>
        <v>0</v>
      </c>
      <c r="AZ372" s="59">
        <f>VLOOKUP(X372,'SCORE TALLER'!$K$2:$L$10,2,TRUE)*AZ$2</f>
        <v>0</v>
      </c>
      <c r="BA372" s="59">
        <f>VLOOKUP(U372,'SCORE TALLER'!$E$2:$F$10,2,FALSE)*BA$2</f>
        <v>0</v>
      </c>
      <c r="BB372" s="59">
        <f>VLOOKUP(Y372,'SCORE TALLER'!$M$2:$N$10,2,TRUE)*BB$2</f>
        <v>0.03</v>
      </c>
      <c r="BC372" s="59">
        <f>VLOOKUP(AA372,'SCORE TALLER'!$Q$2:$R$10,2,FALSE)*BC$2</f>
        <v>0.05</v>
      </c>
      <c r="BD372" s="59">
        <f>VLOOKUP(V372,'SCORE TALLER'!$G$2:$H$10,2,FALSE)*BD$2</f>
        <v>0</v>
      </c>
      <c r="BE372" s="59">
        <f>VLOOKUP(AF372,'SCORE TALLER'!$AA$2:$AB$10,2,FALSE)*BE$2</f>
        <v>0</v>
      </c>
      <c r="BF372" s="59">
        <f>VLOOKUP(AL372,'SCORE TALLER'!$AM$2:$AN$10,2,TRUE)*BF$2</f>
        <v>0</v>
      </c>
      <c r="BG372" s="67">
        <f t="shared" si="85"/>
        <v>1.34</v>
      </c>
      <c r="BH372" s="67" t="str">
        <f>VLOOKUP(BG372,'SCORE TALLER'!$AP$2:$AQ$7,2,TRUE)</f>
        <v>2. Normal</v>
      </c>
      <c r="BI372" s="67" t="str">
        <f t="shared" si="87"/>
        <v>LBZ</v>
      </c>
      <c r="BJ372" s="67" t="str">
        <f t="shared" si="87"/>
        <v>A</v>
      </c>
      <c r="BK372" s="67" t="str">
        <f t="shared" si="88"/>
        <v>A</v>
      </c>
      <c r="BL372" s="86">
        <f t="shared" si="86"/>
        <v>3039098</v>
      </c>
      <c r="BM372" s="86">
        <f t="shared" si="89"/>
        <v>0</v>
      </c>
    </row>
    <row r="373" spans="1:65" x14ac:dyDescent="0.3">
      <c r="A373" s="57">
        <v>2008228828</v>
      </c>
      <c r="B373" s="12" t="s">
        <v>511</v>
      </c>
      <c r="C373" s="58" t="s">
        <v>107</v>
      </c>
      <c r="D373" s="58" t="s">
        <v>30</v>
      </c>
      <c r="E373" s="58">
        <v>637333</v>
      </c>
      <c r="F373" s="58">
        <v>9068131</v>
      </c>
      <c r="G373" s="58">
        <f t="shared" si="77"/>
        <v>6056458</v>
      </c>
      <c r="H373" s="58">
        <f t="shared" si="78"/>
        <v>1006458</v>
      </c>
      <c r="I373" s="58" t="e">
        <v>#N/A</v>
      </c>
      <c r="J373" s="58">
        <v>335341</v>
      </c>
      <c r="K373" s="58">
        <v>0</v>
      </c>
      <c r="L373" s="58">
        <v>5050000</v>
      </c>
      <c r="M373" s="58">
        <v>3011673</v>
      </c>
      <c r="N373" s="58">
        <f>VLOOKUP(AD373,'tabla ingresos'!$A$3:$D$15,4,FALSE)</f>
        <v>1000000</v>
      </c>
      <c r="O373" s="58">
        <v>0</v>
      </c>
      <c r="P373" s="58">
        <v>0</v>
      </c>
      <c r="Q373" s="58">
        <v>0</v>
      </c>
      <c r="R373" s="12">
        <v>8001</v>
      </c>
      <c r="S373" s="12" t="s">
        <v>87</v>
      </c>
      <c r="T373" s="12" t="s">
        <v>89</v>
      </c>
      <c r="U373" s="12" t="s">
        <v>10</v>
      </c>
      <c r="V373" s="12">
        <v>4</v>
      </c>
      <c r="W373" s="12">
        <v>0</v>
      </c>
      <c r="X373" s="12">
        <v>0</v>
      </c>
      <c r="Y373" s="59">
        <v>5.3342465753424655</v>
      </c>
      <c r="Z373" s="59">
        <v>33.93150684931507</v>
      </c>
      <c r="AA373" s="12">
        <v>1</v>
      </c>
      <c r="AB373" s="12">
        <v>4</v>
      </c>
      <c r="AC373" s="12">
        <v>2</v>
      </c>
      <c r="AD373" s="12">
        <v>2</v>
      </c>
      <c r="AE373" s="12">
        <v>2</v>
      </c>
      <c r="AF373" s="58" t="s">
        <v>91</v>
      </c>
      <c r="AG373" s="66">
        <f t="shared" si="79"/>
        <v>0.22356066666666666</v>
      </c>
      <c r="AH373" s="67">
        <f t="shared" si="80"/>
        <v>6.0454206666666668</v>
      </c>
      <c r="AI373" s="67">
        <f t="shared" si="81"/>
        <v>2.4326706666666666</v>
      </c>
      <c r="AJ373" s="67">
        <f t="shared" si="82"/>
        <v>4.037638666666667</v>
      </c>
      <c r="AK373" s="67">
        <f t="shared" si="83"/>
        <v>0.67097200000000001</v>
      </c>
      <c r="AL373" s="67">
        <f t="shared" si="84"/>
        <v>0</v>
      </c>
      <c r="AM373" s="59">
        <f>VLOOKUP(AG373,'SCORE TALLER'!$AC$2:$AD$10,2,TRUE)*AM$2</f>
        <v>0</v>
      </c>
      <c r="AN373" s="59">
        <f>VLOOKUP(AD373,'SCORE TALLER'!$W$2:$X$10,2,TRUE)*AN$2</f>
        <v>0.32</v>
      </c>
      <c r="AO373" s="59">
        <f>VLOOKUP(AB373,'SCORE TALLER'!$S$2:$T$10,2,FALSE)*AO$2</f>
        <v>0.02</v>
      </c>
      <c r="AP373" s="59">
        <f>VLOOKUP(AH373,'SCORE TALLER'!$AE$2:$AF$10,2,TRUE)*AP$2</f>
        <v>0.08</v>
      </c>
      <c r="AQ373" s="59">
        <f>VLOOKUP(AI373,'SCORE TALLER'!$AG$2:$AH$10,2,TRUE)*AQ$2</f>
        <v>0.24</v>
      </c>
      <c r="AR373" s="59">
        <f>VLOOKUP(AC373,'SCORE TALLER'!$U$2:$V$10,2,FALSE)*AR$2</f>
        <v>0.04</v>
      </c>
      <c r="AS373" s="59">
        <f>VLOOKUP(AE373,'SCORE TALLER'!$Y$2:$Z$10,2,FALSE)*AS$2</f>
        <v>0.01</v>
      </c>
      <c r="AT373" s="59">
        <f>VLOOKUP(Z373,'SCORE TALLER'!$O$2:$P$10,2,TRUE)*AT$2</f>
        <v>0.04</v>
      </c>
      <c r="AU373" s="59">
        <f>VLOOKUP(S373,'SCORE TALLER'!$A$2:$B$10,2,FALSE)*AU$2</f>
        <v>0.15000000000000002</v>
      </c>
      <c r="AV373" s="59">
        <f>VLOOKUP(AJ373,'SCORE TALLER'!$AI$2:$AJ$10,2,TRUE)*AV$2</f>
        <v>0.05</v>
      </c>
      <c r="AW373" s="59">
        <f>VLOOKUP(AK373,'SCORE TALLER'!$AK$2:$AL$10,2,TRUE)*AW$2</f>
        <v>0.25</v>
      </c>
      <c r="AX373" s="59">
        <f>VLOOKUP(T373,'SCORE TALLER'!$C$2:$D$10,2,FALSE)*AX$2</f>
        <v>0</v>
      </c>
      <c r="AY373" s="59">
        <f>VLOOKUP(W373,'SCORE TALLER'!$I$2:$J$10,2,TRUE)*AY$2</f>
        <v>0</v>
      </c>
      <c r="AZ373" s="59">
        <f>VLOOKUP(X373,'SCORE TALLER'!$K$2:$L$10,2,TRUE)*AZ$2</f>
        <v>0</v>
      </c>
      <c r="BA373" s="59">
        <f>VLOOKUP(U373,'SCORE TALLER'!$E$2:$F$10,2,FALSE)*BA$2</f>
        <v>0</v>
      </c>
      <c r="BB373" s="59">
        <f>VLOOKUP(Y373,'SCORE TALLER'!$M$2:$N$10,2,TRUE)*BB$2</f>
        <v>0.03</v>
      </c>
      <c r="BC373" s="59">
        <f>VLOOKUP(AA373,'SCORE TALLER'!$Q$2:$R$10,2,FALSE)*BC$2</f>
        <v>0.05</v>
      </c>
      <c r="BD373" s="59">
        <f>VLOOKUP(V373,'SCORE TALLER'!$G$2:$H$10,2,FALSE)*BD$2</f>
        <v>0</v>
      </c>
      <c r="BE373" s="59">
        <f>VLOOKUP(AF373,'SCORE TALLER'!$AA$2:$AB$10,2,FALSE)*BE$2</f>
        <v>0.30000000000000004</v>
      </c>
      <c r="BF373" s="59">
        <f>VLOOKUP(AL373,'SCORE TALLER'!$AM$2:$AN$10,2,TRUE)*BF$2</f>
        <v>0</v>
      </c>
      <c r="BG373" s="67">
        <f t="shared" si="85"/>
        <v>1.5800000000000003</v>
      </c>
      <c r="BH373" s="67" t="str">
        <f>VLOOKUP(BG373,'SCORE TALLER'!$AP$2:$AQ$7,2,TRUE)</f>
        <v>2. Normal</v>
      </c>
      <c r="BI373" s="67" t="str">
        <f t="shared" si="87"/>
        <v>LBZ</v>
      </c>
      <c r="BJ373" s="67" t="str">
        <f t="shared" si="87"/>
        <v>A</v>
      </c>
      <c r="BK373" s="67" t="str">
        <f t="shared" si="88"/>
        <v>SIN</v>
      </c>
      <c r="BL373" s="86">
        <f t="shared" si="86"/>
        <v>1006458</v>
      </c>
      <c r="BM373" s="86">
        <f t="shared" si="89"/>
        <v>0</v>
      </c>
    </row>
    <row r="374" spans="1:65" x14ac:dyDescent="0.3">
      <c r="A374" s="57">
        <v>2080202642</v>
      </c>
      <c r="B374" s="12" t="s">
        <v>512</v>
      </c>
      <c r="C374" s="58" t="s">
        <v>107</v>
      </c>
      <c r="D374" s="58" t="s">
        <v>115</v>
      </c>
      <c r="E374" s="58">
        <v>2683671</v>
      </c>
      <c r="F374" s="58">
        <v>4852155</v>
      </c>
      <c r="G374" s="58">
        <f t="shared" si="77"/>
        <v>3891327</v>
      </c>
      <c r="H374" s="58">
        <f t="shared" si="78"/>
        <v>791327</v>
      </c>
      <c r="I374" s="58" t="e">
        <v>#N/A</v>
      </c>
      <c r="J374" s="58">
        <v>172510</v>
      </c>
      <c r="K374" s="58">
        <v>0</v>
      </c>
      <c r="L374" s="58">
        <v>3100000</v>
      </c>
      <c r="M374" s="58">
        <v>960828</v>
      </c>
      <c r="N374" s="58">
        <f>VLOOKUP(AD374,'tabla ingresos'!$A$3:$D$15,4,FALSE)</f>
        <v>1000000</v>
      </c>
      <c r="O374" s="58">
        <v>0</v>
      </c>
      <c r="P374" s="58">
        <v>0</v>
      </c>
      <c r="Q374" s="58">
        <v>0</v>
      </c>
      <c r="R374" s="12">
        <v>11001</v>
      </c>
      <c r="S374" s="12" t="s">
        <v>87</v>
      </c>
      <c r="T374" s="12" t="s">
        <v>89</v>
      </c>
      <c r="U374" s="12" t="s">
        <v>10</v>
      </c>
      <c r="V374" s="12">
        <v>4</v>
      </c>
      <c r="W374" s="12">
        <v>0</v>
      </c>
      <c r="X374" s="12">
        <v>0</v>
      </c>
      <c r="Y374" s="59">
        <v>3.0986301369863014</v>
      </c>
      <c r="Z374" s="59">
        <v>33.939726027397263</v>
      </c>
      <c r="AA374" s="12">
        <v>2</v>
      </c>
      <c r="AB374" s="12">
        <v>0</v>
      </c>
      <c r="AC374" s="12">
        <v>2</v>
      </c>
      <c r="AD374" s="12">
        <v>2</v>
      </c>
      <c r="AE374" s="12">
        <v>1</v>
      </c>
      <c r="AF374" s="58" t="s">
        <v>91</v>
      </c>
      <c r="AG374" s="66">
        <f t="shared" si="79"/>
        <v>0.11500666666666666</v>
      </c>
      <c r="AH374" s="67">
        <f t="shared" si="80"/>
        <v>3.2347700000000001</v>
      </c>
      <c r="AI374" s="67">
        <f t="shared" si="81"/>
        <v>2.4296660000000001</v>
      </c>
      <c r="AJ374" s="67">
        <f t="shared" si="82"/>
        <v>2.5942180000000001</v>
      </c>
      <c r="AK374" s="67">
        <f t="shared" si="83"/>
        <v>0.52755133333333337</v>
      </c>
      <c r="AL374" s="67">
        <f t="shared" si="84"/>
        <v>0</v>
      </c>
      <c r="AM374" s="59">
        <f>VLOOKUP(AG374,'SCORE TALLER'!$AC$2:$AD$10,2,TRUE)*AM$2</f>
        <v>0</v>
      </c>
      <c r="AN374" s="59">
        <f>VLOOKUP(AD374,'SCORE TALLER'!$W$2:$X$10,2,TRUE)*AN$2</f>
        <v>0.32</v>
      </c>
      <c r="AO374" s="59">
        <f>VLOOKUP(AB374,'SCORE TALLER'!$S$2:$T$10,2,FALSE)*AO$2</f>
        <v>0.05</v>
      </c>
      <c r="AP374" s="59">
        <f>VLOOKUP(AH374,'SCORE TALLER'!$AE$2:$AF$10,2,TRUE)*AP$2</f>
        <v>0</v>
      </c>
      <c r="AQ374" s="59">
        <f>VLOOKUP(AI374,'SCORE TALLER'!$AG$2:$AH$10,2,TRUE)*AQ$2</f>
        <v>0.24</v>
      </c>
      <c r="AR374" s="59">
        <f>VLOOKUP(AC374,'SCORE TALLER'!$U$2:$V$10,2,FALSE)*AR$2</f>
        <v>0.04</v>
      </c>
      <c r="AS374" s="59">
        <f>VLOOKUP(AE374,'SCORE TALLER'!$Y$2:$Z$10,2,FALSE)*AS$2</f>
        <v>0.03</v>
      </c>
      <c r="AT374" s="59">
        <f>VLOOKUP(Z374,'SCORE TALLER'!$O$2:$P$10,2,TRUE)*AT$2</f>
        <v>0.04</v>
      </c>
      <c r="AU374" s="59">
        <f>VLOOKUP(S374,'SCORE TALLER'!$A$2:$B$10,2,FALSE)*AU$2</f>
        <v>0.15000000000000002</v>
      </c>
      <c r="AV374" s="59">
        <f>VLOOKUP(AJ374,'SCORE TALLER'!$AI$2:$AJ$10,2,TRUE)*AV$2</f>
        <v>0.15000000000000002</v>
      </c>
      <c r="AW374" s="59">
        <f>VLOOKUP(AK374,'SCORE TALLER'!$AK$2:$AL$10,2,TRUE)*AW$2</f>
        <v>0.25</v>
      </c>
      <c r="AX374" s="59">
        <f>VLOOKUP(T374,'SCORE TALLER'!$C$2:$D$10,2,FALSE)*AX$2</f>
        <v>0</v>
      </c>
      <c r="AY374" s="59">
        <f>VLOOKUP(W374,'SCORE TALLER'!$I$2:$J$10,2,TRUE)*AY$2</f>
        <v>0</v>
      </c>
      <c r="AZ374" s="59">
        <f>VLOOKUP(X374,'SCORE TALLER'!$K$2:$L$10,2,TRUE)*AZ$2</f>
        <v>0</v>
      </c>
      <c r="BA374" s="59">
        <f>VLOOKUP(U374,'SCORE TALLER'!$E$2:$F$10,2,FALSE)*BA$2</f>
        <v>0</v>
      </c>
      <c r="BB374" s="59">
        <f>VLOOKUP(Y374,'SCORE TALLER'!$M$2:$N$10,2,TRUE)*BB$2</f>
        <v>0.04</v>
      </c>
      <c r="BC374" s="59">
        <f>VLOOKUP(AA374,'SCORE TALLER'!$Q$2:$R$10,2,FALSE)*BC$2</f>
        <v>0</v>
      </c>
      <c r="BD374" s="59">
        <f>VLOOKUP(V374,'SCORE TALLER'!$G$2:$H$10,2,FALSE)*BD$2</f>
        <v>0</v>
      </c>
      <c r="BE374" s="59">
        <f>VLOOKUP(AF374,'SCORE TALLER'!$AA$2:$AB$10,2,FALSE)*BE$2</f>
        <v>0.30000000000000004</v>
      </c>
      <c r="BF374" s="59">
        <f>VLOOKUP(AL374,'SCORE TALLER'!$AM$2:$AN$10,2,TRUE)*BF$2</f>
        <v>0</v>
      </c>
      <c r="BG374" s="67">
        <f t="shared" si="85"/>
        <v>1.61</v>
      </c>
      <c r="BH374" s="67" t="str">
        <f>VLOOKUP(BG374,'SCORE TALLER'!$AP$2:$AQ$7,2,TRUE)</f>
        <v>2. Normal</v>
      </c>
      <c r="BI374" s="67" t="str">
        <f t="shared" si="87"/>
        <v>LBZ</v>
      </c>
      <c r="BJ374" s="67" t="str">
        <f t="shared" si="87"/>
        <v>A</v>
      </c>
      <c r="BK374" s="67" t="str">
        <f t="shared" si="88"/>
        <v>SIN</v>
      </c>
      <c r="BL374" s="86">
        <f t="shared" si="86"/>
        <v>791327</v>
      </c>
      <c r="BM374" s="86">
        <f t="shared" si="89"/>
        <v>0</v>
      </c>
    </row>
    <row r="375" spans="1:65" x14ac:dyDescent="0.3">
      <c r="A375" s="57">
        <v>28462864</v>
      </c>
      <c r="B375" s="12" t="s">
        <v>513</v>
      </c>
      <c r="C375" s="58" t="s">
        <v>107</v>
      </c>
      <c r="D375" s="58" t="s">
        <v>30</v>
      </c>
      <c r="E375" s="58"/>
      <c r="F375" s="58">
        <v>9651600</v>
      </c>
      <c r="G375" s="58">
        <f t="shared" si="77"/>
        <v>6012110</v>
      </c>
      <c r="H375" s="58">
        <f t="shared" si="78"/>
        <v>2522110</v>
      </c>
      <c r="I375" s="58" t="e">
        <v>#N/A</v>
      </c>
      <c r="J375" s="58">
        <v>225292</v>
      </c>
      <c r="K375" s="58">
        <v>0</v>
      </c>
      <c r="L375" s="58">
        <v>3490000</v>
      </c>
      <c r="M375" s="58">
        <v>3639490</v>
      </c>
      <c r="N375" s="58">
        <f>VLOOKUP(AD375,'tabla ingresos'!$A$3:$D$15,4,FALSE)</f>
        <v>1000000</v>
      </c>
      <c r="O375" s="58">
        <v>0</v>
      </c>
      <c r="P375" s="58">
        <v>0</v>
      </c>
      <c r="Q375" s="58">
        <v>0</v>
      </c>
      <c r="R375" s="12">
        <v>68615</v>
      </c>
      <c r="S375" s="12" t="s">
        <v>87</v>
      </c>
      <c r="T375" s="12" t="s">
        <v>89</v>
      </c>
      <c r="U375" s="12" t="s">
        <v>10</v>
      </c>
      <c r="V375" s="12">
        <v>4</v>
      </c>
      <c r="W375" s="12">
        <v>0</v>
      </c>
      <c r="X375" s="12">
        <v>0</v>
      </c>
      <c r="Y375" s="59">
        <v>9.3424657534246567</v>
      </c>
      <c r="Z375" s="59">
        <v>40.106849315068494</v>
      </c>
      <c r="AA375" s="12">
        <v>2</v>
      </c>
      <c r="AB375" s="12">
        <v>2</v>
      </c>
      <c r="AC375" s="12">
        <v>1</v>
      </c>
      <c r="AD375" s="12">
        <v>2</v>
      </c>
      <c r="AE375" s="12">
        <v>3</v>
      </c>
      <c r="AF375" s="58" t="s">
        <v>91</v>
      </c>
      <c r="AG375" s="66">
        <f t="shared" si="79"/>
        <v>0.15019466666666667</v>
      </c>
      <c r="AH375" s="67">
        <f t="shared" si="80"/>
        <v>6.4344000000000001</v>
      </c>
      <c r="AI375" s="67">
        <f t="shared" si="81"/>
        <v>2.4263266666666667</v>
      </c>
      <c r="AJ375" s="67">
        <f t="shared" si="82"/>
        <v>4.0080733333333329</v>
      </c>
      <c r="AK375" s="67">
        <f t="shared" si="83"/>
        <v>1.6814066666666667</v>
      </c>
      <c r="AL375" s="67">
        <f t="shared" si="84"/>
        <v>0</v>
      </c>
      <c r="AM375" s="59">
        <f>VLOOKUP(AG375,'SCORE TALLER'!$AC$2:$AD$10,2,TRUE)*AM$2</f>
        <v>0</v>
      </c>
      <c r="AN375" s="59">
        <f>VLOOKUP(AD375,'SCORE TALLER'!$W$2:$X$10,2,TRUE)*AN$2</f>
        <v>0.32</v>
      </c>
      <c r="AO375" s="59">
        <f>VLOOKUP(AB375,'SCORE TALLER'!$S$2:$T$10,2,FALSE)*AO$2</f>
        <v>0.04</v>
      </c>
      <c r="AP375" s="59">
        <f>VLOOKUP(AH375,'SCORE TALLER'!$AE$2:$AF$10,2,TRUE)*AP$2</f>
        <v>0.08</v>
      </c>
      <c r="AQ375" s="59">
        <f>VLOOKUP(AI375,'SCORE TALLER'!$AG$2:$AH$10,2,TRUE)*AQ$2</f>
        <v>0.24</v>
      </c>
      <c r="AR375" s="59">
        <f>VLOOKUP(AC375,'SCORE TALLER'!$U$2:$V$10,2,FALSE)*AR$2</f>
        <v>0.05</v>
      </c>
      <c r="AS375" s="59">
        <f>VLOOKUP(AE375,'SCORE TALLER'!$Y$2:$Z$10,2,FALSE)*AS$2</f>
        <v>0.02</v>
      </c>
      <c r="AT375" s="59">
        <f>VLOOKUP(Z375,'SCORE TALLER'!$O$2:$P$10,2,TRUE)*AT$2</f>
        <v>0.03</v>
      </c>
      <c r="AU375" s="59">
        <f>VLOOKUP(S375,'SCORE TALLER'!$A$2:$B$10,2,FALSE)*AU$2</f>
        <v>0.15000000000000002</v>
      </c>
      <c r="AV375" s="59">
        <f>VLOOKUP(AJ375,'SCORE TALLER'!$AI$2:$AJ$10,2,TRUE)*AV$2</f>
        <v>0.05</v>
      </c>
      <c r="AW375" s="59">
        <f>VLOOKUP(AK375,'SCORE TALLER'!$AK$2:$AL$10,2,TRUE)*AW$2</f>
        <v>0.2</v>
      </c>
      <c r="AX375" s="59">
        <f>VLOOKUP(T375,'SCORE TALLER'!$C$2:$D$10,2,FALSE)*AX$2</f>
        <v>0</v>
      </c>
      <c r="AY375" s="59">
        <f>VLOOKUP(W375,'SCORE TALLER'!$I$2:$J$10,2,TRUE)*AY$2</f>
        <v>0</v>
      </c>
      <c r="AZ375" s="59">
        <f>VLOOKUP(X375,'SCORE TALLER'!$K$2:$L$10,2,TRUE)*AZ$2</f>
        <v>0</v>
      </c>
      <c r="BA375" s="59">
        <f>VLOOKUP(U375,'SCORE TALLER'!$E$2:$F$10,2,FALSE)*BA$2</f>
        <v>0</v>
      </c>
      <c r="BB375" s="59">
        <f>VLOOKUP(Y375,'SCORE TALLER'!$M$2:$N$10,2,TRUE)*BB$2</f>
        <v>0.01</v>
      </c>
      <c r="BC375" s="59">
        <f>VLOOKUP(AA375,'SCORE TALLER'!$Q$2:$R$10,2,FALSE)*BC$2</f>
        <v>0</v>
      </c>
      <c r="BD375" s="59">
        <f>VLOOKUP(V375,'SCORE TALLER'!$G$2:$H$10,2,FALSE)*BD$2</f>
        <v>0</v>
      </c>
      <c r="BE375" s="59">
        <f>VLOOKUP(AF375,'SCORE TALLER'!$AA$2:$AB$10,2,FALSE)*BE$2</f>
        <v>0.30000000000000004</v>
      </c>
      <c r="BF375" s="59">
        <f>VLOOKUP(AL375,'SCORE TALLER'!$AM$2:$AN$10,2,TRUE)*BF$2</f>
        <v>0</v>
      </c>
      <c r="BG375" s="67">
        <f t="shared" si="85"/>
        <v>1.4900000000000002</v>
      </c>
      <c r="BH375" s="67" t="str">
        <f>VLOOKUP(BG375,'SCORE TALLER'!$AP$2:$AQ$7,2,TRUE)</f>
        <v>2. Normal</v>
      </c>
      <c r="BI375" s="67" t="str">
        <f t="shared" si="87"/>
        <v>LBZ</v>
      </c>
      <c r="BJ375" s="67" t="str">
        <f t="shared" si="87"/>
        <v>A</v>
      </c>
      <c r="BK375" s="67" t="str">
        <f t="shared" si="88"/>
        <v>SIN</v>
      </c>
      <c r="BL375" s="86">
        <f t="shared" si="86"/>
        <v>2522110</v>
      </c>
      <c r="BM375" s="86">
        <f t="shared" si="89"/>
        <v>0</v>
      </c>
    </row>
    <row r="376" spans="1:65" x14ac:dyDescent="0.3">
      <c r="A376" s="57">
        <v>60846662</v>
      </c>
      <c r="B376" s="12" t="s">
        <v>514</v>
      </c>
      <c r="C376" s="58" t="s">
        <v>105</v>
      </c>
      <c r="D376" s="58" t="s">
        <v>115</v>
      </c>
      <c r="E376" s="58">
        <v>1434411</v>
      </c>
      <c r="F376" s="58">
        <v>5730735</v>
      </c>
      <c r="G376" s="58">
        <f t="shared" si="77"/>
        <v>3526612</v>
      </c>
      <c r="H376" s="58">
        <f t="shared" si="78"/>
        <v>0</v>
      </c>
      <c r="I376" s="58">
        <v>5731000</v>
      </c>
      <c r="J376" s="58">
        <v>172510</v>
      </c>
      <c r="K376" s="58">
        <v>0</v>
      </c>
      <c r="L376" s="58">
        <v>6000000</v>
      </c>
      <c r="M376" s="58">
        <v>2204123</v>
      </c>
      <c r="N376" s="58">
        <f>VLOOKUP(AD376,'tabla ingresos'!$A$3:$D$15,4,FALSE)</f>
        <v>1000000</v>
      </c>
      <c r="O376" s="58">
        <v>265426.60977935634</v>
      </c>
      <c r="P376" s="58">
        <v>7309000</v>
      </c>
      <c r="Q376" s="58">
        <v>0</v>
      </c>
      <c r="R376" s="12">
        <v>52001</v>
      </c>
      <c r="S376" s="12" t="s">
        <v>87</v>
      </c>
      <c r="T376" s="12" t="s">
        <v>89</v>
      </c>
      <c r="U376" s="12" t="s">
        <v>10</v>
      </c>
      <c r="V376" s="12">
        <v>4</v>
      </c>
      <c r="W376" s="12">
        <v>0</v>
      </c>
      <c r="X376" s="12">
        <v>0</v>
      </c>
      <c r="Y376" s="59">
        <v>6.7534246575342465</v>
      </c>
      <c r="Z376" s="59">
        <v>45.298630136986304</v>
      </c>
      <c r="AA376" s="12">
        <v>2</v>
      </c>
      <c r="AB376" s="12">
        <v>0</v>
      </c>
      <c r="AC376" s="12">
        <v>1</v>
      </c>
      <c r="AD376" s="12">
        <v>2</v>
      </c>
      <c r="AE376" s="12">
        <v>1</v>
      </c>
      <c r="AF376" s="58" t="s">
        <v>10</v>
      </c>
      <c r="AG376" s="66">
        <f t="shared" si="79"/>
        <v>0.29195773985290424</v>
      </c>
      <c r="AH376" s="67">
        <f t="shared" si="80"/>
        <v>8.6931566666666669</v>
      </c>
      <c r="AI376" s="67">
        <f t="shared" si="81"/>
        <v>2.4256893333333331</v>
      </c>
      <c r="AJ376" s="67">
        <f t="shared" si="82"/>
        <v>2.3510746666666669</v>
      </c>
      <c r="AK376" s="67">
        <f t="shared" si="83"/>
        <v>0</v>
      </c>
      <c r="AL376" s="67">
        <f t="shared" si="84"/>
        <v>0</v>
      </c>
      <c r="AM376" s="59">
        <f>VLOOKUP(AG376,'SCORE TALLER'!$AC$2:$AD$10,2,TRUE)*AM$2</f>
        <v>0</v>
      </c>
      <c r="AN376" s="59">
        <f>VLOOKUP(AD376,'SCORE TALLER'!$W$2:$X$10,2,TRUE)*AN$2</f>
        <v>0.32</v>
      </c>
      <c r="AO376" s="59">
        <f>VLOOKUP(AB376,'SCORE TALLER'!$S$2:$T$10,2,FALSE)*AO$2</f>
        <v>0.05</v>
      </c>
      <c r="AP376" s="59">
        <f>VLOOKUP(AH376,'SCORE TALLER'!$AE$2:$AF$10,2,TRUE)*AP$2</f>
        <v>0.08</v>
      </c>
      <c r="AQ376" s="59">
        <f>VLOOKUP(AI376,'SCORE TALLER'!$AG$2:$AH$10,2,TRUE)*AQ$2</f>
        <v>0.24</v>
      </c>
      <c r="AR376" s="59">
        <f>VLOOKUP(AC376,'SCORE TALLER'!$U$2:$V$10,2,FALSE)*AR$2</f>
        <v>0.05</v>
      </c>
      <c r="AS376" s="59">
        <f>VLOOKUP(AE376,'SCORE TALLER'!$Y$2:$Z$10,2,FALSE)*AS$2</f>
        <v>0.03</v>
      </c>
      <c r="AT376" s="59">
        <f>VLOOKUP(Z376,'SCORE TALLER'!$O$2:$P$10,2,TRUE)*AT$2</f>
        <v>0.02</v>
      </c>
      <c r="AU376" s="59">
        <f>VLOOKUP(S376,'SCORE TALLER'!$A$2:$B$10,2,FALSE)*AU$2</f>
        <v>0.15000000000000002</v>
      </c>
      <c r="AV376" s="59">
        <f>VLOOKUP(AJ376,'SCORE TALLER'!$AI$2:$AJ$10,2,TRUE)*AV$2</f>
        <v>0.15000000000000002</v>
      </c>
      <c r="AW376" s="59">
        <f>VLOOKUP(AK376,'SCORE TALLER'!$AK$2:$AL$10,2,TRUE)*AW$2</f>
        <v>0.25</v>
      </c>
      <c r="AX376" s="59">
        <f>VLOOKUP(T376,'SCORE TALLER'!$C$2:$D$10,2,FALSE)*AX$2</f>
        <v>0</v>
      </c>
      <c r="AY376" s="59">
        <f>VLOOKUP(W376,'SCORE TALLER'!$I$2:$J$10,2,TRUE)*AY$2</f>
        <v>0</v>
      </c>
      <c r="AZ376" s="59">
        <f>VLOOKUP(X376,'SCORE TALLER'!$K$2:$L$10,2,TRUE)*AZ$2</f>
        <v>0</v>
      </c>
      <c r="BA376" s="59">
        <f>VLOOKUP(U376,'SCORE TALLER'!$E$2:$F$10,2,FALSE)*BA$2</f>
        <v>0</v>
      </c>
      <c r="BB376" s="59">
        <f>VLOOKUP(Y376,'SCORE TALLER'!$M$2:$N$10,2,TRUE)*BB$2</f>
        <v>0.02</v>
      </c>
      <c r="BC376" s="59">
        <f>VLOOKUP(AA376,'SCORE TALLER'!$Q$2:$R$10,2,FALSE)*BC$2</f>
        <v>0</v>
      </c>
      <c r="BD376" s="59">
        <f>VLOOKUP(V376,'SCORE TALLER'!$G$2:$H$10,2,FALSE)*BD$2</f>
        <v>0</v>
      </c>
      <c r="BE376" s="59">
        <f>VLOOKUP(AF376,'SCORE TALLER'!$AA$2:$AB$10,2,FALSE)*BE$2</f>
        <v>0</v>
      </c>
      <c r="BF376" s="59">
        <f>VLOOKUP(AL376,'SCORE TALLER'!$AM$2:$AN$10,2,TRUE)*BF$2</f>
        <v>0</v>
      </c>
      <c r="BG376" s="67">
        <f t="shared" si="85"/>
        <v>1.36</v>
      </c>
      <c r="BH376" s="67" t="str">
        <f>VLOOKUP(BG376,'SCORE TALLER'!$AP$2:$AQ$7,2,TRUE)</f>
        <v>2. Normal</v>
      </c>
      <c r="BI376" s="67" t="str">
        <f t="shared" si="87"/>
        <v>LBZ</v>
      </c>
      <c r="BJ376" s="67" t="str">
        <f t="shared" si="87"/>
        <v>A</v>
      </c>
      <c r="BK376" s="67" t="str">
        <f t="shared" si="88"/>
        <v>A</v>
      </c>
      <c r="BL376" s="86">
        <f t="shared" si="86"/>
        <v>0</v>
      </c>
      <c r="BM376" s="86">
        <f t="shared" si="89"/>
        <v>0</v>
      </c>
    </row>
    <row r="377" spans="1:65" x14ac:dyDescent="0.3">
      <c r="A377" s="57">
        <v>4244806</v>
      </c>
      <c r="B377" s="12" t="s">
        <v>515</v>
      </c>
      <c r="C377" s="58" t="s">
        <v>105</v>
      </c>
      <c r="D377" s="58" t="s">
        <v>30</v>
      </c>
      <c r="E377" s="58">
        <v>60795</v>
      </c>
      <c r="F377" s="58">
        <v>10116781</v>
      </c>
      <c r="G377" s="58">
        <f t="shared" si="77"/>
        <v>6540264</v>
      </c>
      <c r="H377" s="58">
        <f t="shared" si="78"/>
        <v>2855531</v>
      </c>
      <c r="I377" s="58">
        <v>10117000</v>
      </c>
      <c r="J377" s="58">
        <v>283080</v>
      </c>
      <c r="K377" s="58">
        <v>0</v>
      </c>
      <c r="L377" s="58">
        <v>3684733</v>
      </c>
      <c r="M377" s="58">
        <v>3576517</v>
      </c>
      <c r="N377" s="58">
        <f>VLOOKUP(AD377,'tabla ingresos'!$A$3:$D$15,4,FALSE)</f>
        <v>1000000</v>
      </c>
      <c r="O377" s="58">
        <v>38918.98977701577</v>
      </c>
      <c r="P377" s="58">
        <v>992000</v>
      </c>
      <c r="Q377" s="58">
        <v>0</v>
      </c>
      <c r="R377" s="12">
        <v>11001</v>
      </c>
      <c r="S377" s="12" t="s">
        <v>87</v>
      </c>
      <c r="T377" s="12" t="s">
        <v>89</v>
      </c>
      <c r="U377" s="12" t="s">
        <v>10</v>
      </c>
      <c r="V377" s="12">
        <v>4</v>
      </c>
      <c r="W377" s="12">
        <v>0</v>
      </c>
      <c r="X377" s="12">
        <v>0</v>
      </c>
      <c r="Y377" s="59">
        <v>6.1698630136986301</v>
      </c>
      <c r="Z377" s="59">
        <v>41.906849315068492</v>
      </c>
      <c r="AA377" s="12">
        <v>1</v>
      </c>
      <c r="AB377" s="12">
        <v>0</v>
      </c>
      <c r="AC377" s="12">
        <v>3</v>
      </c>
      <c r="AD377" s="12">
        <v>2</v>
      </c>
      <c r="AE377" s="12">
        <v>1</v>
      </c>
      <c r="AF377" s="58" t="s">
        <v>10</v>
      </c>
      <c r="AG377" s="66">
        <f t="shared" si="79"/>
        <v>0.21466599318467716</v>
      </c>
      <c r="AH377" s="67">
        <f t="shared" si="80"/>
        <v>7.4058539999999997</v>
      </c>
      <c r="AI377" s="67">
        <f t="shared" si="81"/>
        <v>2.4248746666666667</v>
      </c>
      <c r="AJ377" s="67">
        <f t="shared" si="82"/>
        <v>4.3601760000000001</v>
      </c>
      <c r="AK377" s="67">
        <f t="shared" si="83"/>
        <v>1.9036873333333333</v>
      </c>
      <c r="AL377" s="67">
        <f t="shared" si="84"/>
        <v>0</v>
      </c>
      <c r="AM377" s="59">
        <f>VLOOKUP(AG377,'SCORE TALLER'!$AC$2:$AD$10,2,TRUE)*AM$2</f>
        <v>0</v>
      </c>
      <c r="AN377" s="59">
        <f>VLOOKUP(AD377,'SCORE TALLER'!$W$2:$X$10,2,TRUE)*AN$2</f>
        <v>0.32</v>
      </c>
      <c r="AO377" s="59">
        <f>VLOOKUP(AB377,'SCORE TALLER'!$S$2:$T$10,2,FALSE)*AO$2</f>
        <v>0.05</v>
      </c>
      <c r="AP377" s="59">
        <f>VLOOKUP(AH377,'SCORE TALLER'!$AE$2:$AF$10,2,TRUE)*AP$2</f>
        <v>0.08</v>
      </c>
      <c r="AQ377" s="59">
        <f>VLOOKUP(AI377,'SCORE TALLER'!$AG$2:$AH$10,2,TRUE)*AQ$2</f>
        <v>0.24</v>
      </c>
      <c r="AR377" s="59">
        <f>VLOOKUP(AC377,'SCORE TALLER'!$U$2:$V$10,2,FALSE)*AR$2</f>
        <v>0.03</v>
      </c>
      <c r="AS377" s="59">
        <f>VLOOKUP(AE377,'SCORE TALLER'!$Y$2:$Z$10,2,FALSE)*AS$2</f>
        <v>0.03</v>
      </c>
      <c r="AT377" s="59">
        <f>VLOOKUP(Z377,'SCORE TALLER'!$O$2:$P$10,2,TRUE)*AT$2</f>
        <v>0.03</v>
      </c>
      <c r="AU377" s="59">
        <f>VLOOKUP(S377,'SCORE TALLER'!$A$2:$B$10,2,FALSE)*AU$2</f>
        <v>0.15000000000000002</v>
      </c>
      <c r="AV377" s="59">
        <f>VLOOKUP(AJ377,'SCORE TALLER'!$AI$2:$AJ$10,2,TRUE)*AV$2</f>
        <v>0.05</v>
      </c>
      <c r="AW377" s="59">
        <f>VLOOKUP(AK377,'SCORE TALLER'!$AK$2:$AL$10,2,TRUE)*AW$2</f>
        <v>0.2</v>
      </c>
      <c r="AX377" s="59">
        <f>VLOOKUP(T377,'SCORE TALLER'!$C$2:$D$10,2,FALSE)*AX$2</f>
        <v>0</v>
      </c>
      <c r="AY377" s="59">
        <f>VLOOKUP(W377,'SCORE TALLER'!$I$2:$J$10,2,TRUE)*AY$2</f>
        <v>0</v>
      </c>
      <c r="AZ377" s="59">
        <f>VLOOKUP(X377,'SCORE TALLER'!$K$2:$L$10,2,TRUE)*AZ$2</f>
        <v>0</v>
      </c>
      <c r="BA377" s="59">
        <f>VLOOKUP(U377,'SCORE TALLER'!$E$2:$F$10,2,FALSE)*BA$2</f>
        <v>0</v>
      </c>
      <c r="BB377" s="59">
        <f>VLOOKUP(Y377,'SCORE TALLER'!$M$2:$N$10,2,TRUE)*BB$2</f>
        <v>0.02</v>
      </c>
      <c r="BC377" s="59">
        <f>VLOOKUP(AA377,'SCORE TALLER'!$Q$2:$R$10,2,FALSE)*BC$2</f>
        <v>0.05</v>
      </c>
      <c r="BD377" s="59">
        <f>VLOOKUP(V377,'SCORE TALLER'!$G$2:$H$10,2,FALSE)*BD$2</f>
        <v>0</v>
      </c>
      <c r="BE377" s="59">
        <f>VLOOKUP(AF377,'SCORE TALLER'!$AA$2:$AB$10,2,FALSE)*BE$2</f>
        <v>0</v>
      </c>
      <c r="BF377" s="59">
        <f>VLOOKUP(AL377,'SCORE TALLER'!$AM$2:$AN$10,2,TRUE)*BF$2</f>
        <v>0</v>
      </c>
      <c r="BG377" s="67">
        <f t="shared" si="85"/>
        <v>1.2500000000000002</v>
      </c>
      <c r="BH377" s="67" t="str">
        <f>VLOOKUP(BG377,'SCORE TALLER'!$AP$2:$AQ$7,2,TRUE)</f>
        <v>2. Normal</v>
      </c>
      <c r="BI377" s="67" t="str">
        <f t="shared" si="87"/>
        <v>LBZ</v>
      </c>
      <c r="BJ377" s="67" t="str">
        <f t="shared" si="87"/>
        <v>A</v>
      </c>
      <c r="BK377" s="67" t="str">
        <f t="shared" si="88"/>
        <v>A</v>
      </c>
      <c r="BL377" s="86">
        <f t="shared" si="86"/>
        <v>2855531</v>
      </c>
      <c r="BM377" s="86">
        <f t="shared" si="89"/>
        <v>0</v>
      </c>
    </row>
    <row r="378" spans="1:65" x14ac:dyDescent="0.3">
      <c r="A378" s="57">
        <v>44684480</v>
      </c>
      <c r="B378" s="12" t="s">
        <v>516</v>
      </c>
      <c r="C378" s="58" t="s">
        <v>105</v>
      </c>
      <c r="D378" s="58" t="s">
        <v>115</v>
      </c>
      <c r="E378" s="58">
        <v>261466</v>
      </c>
      <c r="F378" s="58">
        <v>8175004</v>
      </c>
      <c r="G378" s="58">
        <f t="shared" si="77"/>
        <v>4802885</v>
      </c>
      <c r="H378" s="58">
        <f t="shared" si="78"/>
        <v>0</v>
      </c>
      <c r="I378" s="58">
        <v>8175000</v>
      </c>
      <c r="J378" s="58">
        <v>258765</v>
      </c>
      <c r="K378" s="58">
        <v>0</v>
      </c>
      <c r="L378" s="58">
        <v>6000000</v>
      </c>
      <c r="M378" s="58">
        <v>3372119</v>
      </c>
      <c r="N378" s="58">
        <f>VLOOKUP(AD378,'tabla ingresos'!$A$3:$D$15,4,FALSE)</f>
        <v>1000000</v>
      </c>
      <c r="O378" s="58">
        <v>76072.501187130605</v>
      </c>
      <c r="P378" s="58">
        <v>1939000</v>
      </c>
      <c r="Q378" s="58">
        <v>0</v>
      </c>
      <c r="R378" s="12">
        <v>5001</v>
      </c>
      <c r="S378" s="12" t="s">
        <v>87</v>
      </c>
      <c r="T378" s="12" t="s">
        <v>89</v>
      </c>
      <c r="U378" s="12" t="s">
        <v>10</v>
      </c>
      <c r="V378" s="12">
        <v>4</v>
      </c>
      <c r="W378" s="12">
        <v>0</v>
      </c>
      <c r="X378" s="12">
        <v>0</v>
      </c>
      <c r="Y378" s="59">
        <v>6.3369863013698629</v>
      </c>
      <c r="Z378" s="59">
        <v>48.841095890410962</v>
      </c>
      <c r="AA378" s="12">
        <v>2</v>
      </c>
      <c r="AB378" s="12">
        <v>0</v>
      </c>
      <c r="AC378" s="12">
        <v>1</v>
      </c>
      <c r="AD378" s="12">
        <v>2</v>
      </c>
      <c r="AE378" s="12">
        <v>1</v>
      </c>
      <c r="AF378" s="58" t="s">
        <v>10</v>
      </c>
      <c r="AG378" s="66">
        <f t="shared" si="79"/>
        <v>0.22322500079142038</v>
      </c>
      <c r="AH378" s="67">
        <f t="shared" si="80"/>
        <v>6.7426693333333336</v>
      </c>
      <c r="AI378" s="67">
        <f t="shared" si="81"/>
        <v>2.42239</v>
      </c>
      <c r="AJ378" s="67">
        <f t="shared" si="82"/>
        <v>3.2019233333333332</v>
      </c>
      <c r="AK378" s="67">
        <f t="shared" si="83"/>
        <v>0</v>
      </c>
      <c r="AL378" s="67">
        <f t="shared" si="84"/>
        <v>0</v>
      </c>
      <c r="AM378" s="59">
        <f>VLOOKUP(AG378,'SCORE TALLER'!$AC$2:$AD$10,2,TRUE)*AM$2</f>
        <v>0</v>
      </c>
      <c r="AN378" s="59">
        <f>VLOOKUP(AD378,'SCORE TALLER'!$W$2:$X$10,2,TRUE)*AN$2</f>
        <v>0.32</v>
      </c>
      <c r="AO378" s="59">
        <f>VLOOKUP(AB378,'SCORE TALLER'!$S$2:$T$10,2,FALSE)*AO$2</f>
        <v>0.05</v>
      </c>
      <c r="AP378" s="59">
        <f>VLOOKUP(AH378,'SCORE TALLER'!$AE$2:$AF$10,2,TRUE)*AP$2</f>
        <v>0.08</v>
      </c>
      <c r="AQ378" s="59">
        <f>VLOOKUP(AI378,'SCORE TALLER'!$AG$2:$AH$10,2,TRUE)*AQ$2</f>
        <v>0.24</v>
      </c>
      <c r="AR378" s="59">
        <f>VLOOKUP(AC378,'SCORE TALLER'!$U$2:$V$10,2,FALSE)*AR$2</f>
        <v>0.05</v>
      </c>
      <c r="AS378" s="59">
        <f>VLOOKUP(AE378,'SCORE TALLER'!$Y$2:$Z$10,2,FALSE)*AS$2</f>
        <v>0.03</v>
      </c>
      <c r="AT378" s="59">
        <f>VLOOKUP(Z378,'SCORE TALLER'!$O$2:$P$10,2,TRUE)*AT$2</f>
        <v>0.02</v>
      </c>
      <c r="AU378" s="59">
        <f>VLOOKUP(S378,'SCORE TALLER'!$A$2:$B$10,2,FALSE)*AU$2</f>
        <v>0.15000000000000002</v>
      </c>
      <c r="AV378" s="59">
        <f>VLOOKUP(AJ378,'SCORE TALLER'!$AI$2:$AJ$10,2,TRUE)*AV$2</f>
        <v>0.1</v>
      </c>
      <c r="AW378" s="59">
        <f>VLOOKUP(AK378,'SCORE TALLER'!$AK$2:$AL$10,2,TRUE)*AW$2</f>
        <v>0.25</v>
      </c>
      <c r="AX378" s="59">
        <f>VLOOKUP(T378,'SCORE TALLER'!$C$2:$D$10,2,FALSE)*AX$2</f>
        <v>0</v>
      </c>
      <c r="AY378" s="59">
        <f>VLOOKUP(W378,'SCORE TALLER'!$I$2:$J$10,2,TRUE)*AY$2</f>
        <v>0</v>
      </c>
      <c r="AZ378" s="59">
        <f>VLOOKUP(X378,'SCORE TALLER'!$K$2:$L$10,2,TRUE)*AZ$2</f>
        <v>0</v>
      </c>
      <c r="BA378" s="59">
        <f>VLOOKUP(U378,'SCORE TALLER'!$E$2:$F$10,2,FALSE)*BA$2</f>
        <v>0</v>
      </c>
      <c r="BB378" s="59">
        <f>VLOOKUP(Y378,'SCORE TALLER'!$M$2:$N$10,2,TRUE)*BB$2</f>
        <v>0.02</v>
      </c>
      <c r="BC378" s="59">
        <f>VLOOKUP(AA378,'SCORE TALLER'!$Q$2:$R$10,2,FALSE)*BC$2</f>
        <v>0</v>
      </c>
      <c r="BD378" s="59">
        <f>VLOOKUP(V378,'SCORE TALLER'!$G$2:$H$10,2,FALSE)*BD$2</f>
        <v>0</v>
      </c>
      <c r="BE378" s="59">
        <f>VLOOKUP(AF378,'SCORE TALLER'!$AA$2:$AB$10,2,FALSE)*BE$2</f>
        <v>0</v>
      </c>
      <c r="BF378" s="59">
        <f>VLOOKUP(AL378,'SCORE TALLER'!$AM$2:$AN$10,2,TRUE)*BF$2</f>
        <v>0</v>
      </c>
      <c r="BG378" s="67">
        <f t="shared" si="85"/>
        <v>1.31</v>
      </c>
      <c r="BH378" s="67" t="str">
        <f>VLOOKUP(BG378,'SCORE TALLER'!$AP$2:$AQ$7,2,TRUE)</f>
        <v>2. Normal</v>
      </c>
      <c r="BI378" s="67" t="str">
        <f t="shared" si="87"/>
        <v>LBZ</v>
      </c>
      <c r="BJ378" s="67" t="str">
        <f t="shared" si="87"/>
        <v>A</v>
      </c>
      <c r="BK378" s="67" t="str">
        <f t="shared" si="88"/>
        <v>A</v>
      </c>
      <c r="BL378" s="86">
        <f t="shared" si="86"/>
        <v>0</v>
      </c>
      <c r="BM378" s="86">
        <f t="shared" si="89"/>
        <v>0</v>
      </c>
    </row>
    <row r="379" spans="1:65" x14ac:dyDescent="0.3">
      <c r="A379" s="57">
        <v>66020260</v>
      </c>
      <c r="B379" s="12" t="s">
        <v>517</v>
      </c>
      <c r="C379" s="58" t="s">
        <v>105</v>
      </c>
      <c r="D379" s="58" t="s">
        <v>115</v>
      </c>
      <c r="E379" s="58">
        <v>35607</v>
      </c>
      <c r="F379" s="58">
        <v>7520805</v>
      </c>
      <c r="G379" s="58">
        <f t="shared" si="77"/>
        <v>3964288</v>
      </c>
      <c r="H379" s="58">
        <f t="shared" si="78"/>
        <v>872985</v>
      </c>
      <c r="I379" s="58">
        <v>7521000</v>
      </c>
      <c r="J379" s="58">
        <v>379944</v>
      </c>
      <c r="K379" s="58">
        <v>0</v>
      </c>
      <c r="L379" s="58">
        <v>3091303</v>
      </c>
      <c r="M379" s="58">
        <v>3556517</v>
      </c>
      <c r="N379" s="58">
        <f>VLOOKUP(AD379,'tabla ingresos'!$A$3:$D$15,4,FALSE)</f>
        <v>1000000</v>
      </c>
      <c r="O379" s="58">
        <v>379645.04943056841</v>
      </c>
      <c r="P379" s="58">
        <v>14633000</v>
      </c>
      <c r="Q379" s="58">
        <v>0</v>
      </c>
      <c r="R379" s="12">
        <v>76001</v>
      </c>
      <c r="S379" s="12" t="s">
        <v>87</v>
      </c>
      <c r="T379" s="12" t="s">
        <v>89</v>
      </c>
      <c r="U379" s="12" t="s">
        <v>10</v>
      </c>
      <c r="V379" s="12">
        <v>4</v>
      </c>
      <c r="W379" s="12">
        <v>0</v>
      </c>
      <c r="X379" s="12">
        <v>0</v>
      </c>
      <c r="Y379" s="59">
        <v>7.5561643835616437</v>
      </c>
      <c r="Z379" s="59">
        <v>48.150684931506852</v>
      </c>
      <c r="AA379" s="12">
        <v>2</v>
      </c>
      <c r="AB379" s="12">
        <v>2</v>
      </c>
      <c r="AC379" s="12">
        <v>2</v>
      </c>
      <c r="AD379" s="12">
        <v>2</v>
      </c>
      <c r="AE379" s="12">
        <v>1</v>
      </c>
      <c r="AF379" s="58" t="s">
        <v>10</v>
      </c>
      <c r="AG379" s="66">
        <f t="shared" si="79"/>
        <v>0.50639269962037903</v>
      </c>
      <c r="AH379" s="67">
        <f t="shared" si="80"/>
        <v>14.769203333333333</v>
      </c>
      <c r="AI379" s="67">
        <f t="shared" si="81"/>
        <v>2.3947493333333334</v>
      </c>
      <c r="AJ379" s="67">
        <f t="shared" si="82"/>
        <v>2.6428586666666667</v>
      </c>
      <c r="AK379" s="67">
        <f t="shared" si="83"/>
        <v>0.58199000000000001</v>
      </c>
      <c r="AL379" s="67">
        <f t="shared" si="84"/>
        <v>0</v>
      </c>
      <c r="AM379" s="59">
        <f>VLOOKUP(AG379,'SCORE TALLER'!$AC$2:$AD$10,2,TRUE)*AM$2</f>
        <v>0.08</v>
      </c>
      <c r="AN379" s="59">
        <f>VLOOKUP(AD379,'SCORE TALLER'!$W$2:$X$10,2,TRUE)*AN$2</f>
        <v>0.32</v>
      </c>
      <c r="AO379" s="59">
        <f>VLOOKUP(AB379,'SCORE TALLER'!$S$2:$T$10,2,FALSE)*AO$2</f>
        <v>0.04</v>
      </c>
      <c r="AP379" s="59">
        <f>VLOOKUP(AH379,'SCORE TALLER'!$AE$2:$AF$10,2,TRUE)*AP$2</f>
        <v>0.16</v>
      </c>
      <c r="AQ379" s="59">
        <f>VLOOKUP(AI379,'SCORE TALLER'!$AG$2:$AH$10,2,TRUE)*AQ$2</f>
        <v>0.24</v>
      </c>
      <c r="AR379" s="59">
        <f>VLOOKUP(AC379,'SCORE TALLER'!$U$2:$V$10,2,FALSE)*AR$2</f>
        <v>0.04</v>
      </c>
      <c r="AS379" s="59">
        <f>VLOOKUP(AE379,'SCORE TALLER'!$Y$2:$Z$10,2,FALSE)*AS$2</f>
        <v>0.03</v>
      </c>
      <c r="AT379" s="59">
        <f>VLOOKUP(Z379,'SCORE TALLER'!$O$2:$P$10,2,TRUE)*AT$2</f>
        <v>0.02</v>
      </c>
      <c r="AU379" s="59">
        <f>VLOOKUP(S379,'SCORE TALLER'!$A$2:$B$10,2,FALSE)*AU$2</f>
        <v>0.15000000000000002</v>
      </c>
      <c r="AV379" s="59">
        <f>VLOOKUP(AJ379,'SCORE TALLER'!$AI$2:$AJ$10,2,TRUE)*AV$2</f>
        <v>0.15000000000000002</v>
      </c>
      <c r="AW379" s="59">
        <f>VLOOKUP(AK379,'SCORE TALLER'!$AK$2:$AL$10,2,TRUE)*AW$2</f>
        <v>0.25</v>
      </c>
      <c r="AX379" s="59">
        <f>VLOOKUP(T379,'SCORE TALLER'!$C$2:$D$10,2,FALSE)*AX$2</f>
        <v>0</v>
      </c>
      <c r="AY379" s="59">
        <f>VLOOKUP(W379,'SCORE TALLER'!$I$2:$J$10,2,TRUE)*AY$2</f>
        <v>0</v>
      </c>
      <c r="AZ379" s="59">
        <f>VLOOKUP(X379,'SCORE TALLER'!$K$2:$L$10,2,TRUE)*AZ$2</f>
        <v>0</v>
      </c>
      <c r="BA379" s="59">
        <f>VLOOKUP(U379,'SCORE TALLER'!$E$2:$F$10,2,FALSE)*BA$2</f>
        <v>0</v>
      </c>
      <c r="BB379" s="59">
        <f>VLOOKUP(Y379,'SCORE TALLER'!$M$2:$N$10,2,TRUE)*BB$2</f>
        <v>0.02</v>
      </c>
      <c r="BC379" s="59">
        <f>VLOOKUP(AA379,'SCORE TALLER'!$Q$2:$R$10,2,FALSE)*BC$2</f>
        <v>0</v>
      </c>
      <c r="BD379" s="59">
        <f>VLOOKUP(V379,'SCORE TALLER'!$G$2:$H$10,2,FALSE)*BD$2</f>
        <v>0</v>
      </c>
      <c r="BE379" s="59">
        <f>VLOOKUP(AF379,'SCORE TALLER'!$AA$2:$AB$10,2,FALSE)*BE$2</f>
        <v>0</v>
      </c>
      <c r="BF379" s="59">
        <f>VLOOKUP(AL379,'SCORE TALLER'!$AM$2:$AN$10,2,TRUE)*BF$2</f>
        <v>0</v>
      </c>
      <c r="BG379" s="67">
        <f t="shared" si="85"/>
        <v>1.5</v>
      </c>
      <c r="BH379" s="67" t="str">
        <f>VLOOKUP(BG379,'SCORE TALLER'!$AP$2:$AQ$7,2,TRUE)</f>
        <v>2. Normal</v>
      </c>
      <c r="BI379" s="67" t="str">
        <f t="shared" si="87"/>
        <v>LBZ</v>
      </c>
      <c r="BJ379" s="67" t="str">
        <f t="shared" si="87"/>
        <v>A</v>
      </c>
      <c r="BK379" s="67" t="str">
        <f t="shared" si="88"/>
        <v>A</v>
      </c>
      <c r="BL379" s="86">
        <f t="shared" si="86"/>
        <v>872985</v>
      </c>
      <c r="BM379" s="86">
        <f t="shared" si="89"/>
        <v>0</v>
      </c>
    </row>
    <row r="380" spans="1:65" x14ac:dyDescent="0.3">
      <c r="A380" s="57">
        <v>48822208</v>
      </c>
      <c r="B380" s="12" t="s">
        <v>518</v>
      </c>
      <c r="C380" s="58" t="s">
        <v>105</v>
      </c>
      <c r="D380" s="58" t="s">
        <v>115</v>
      </c>
      <c r="E380" s="58">
        <v>224400</v>
      </c>
      <c r="F380" s="58">
        <v>5703563</v>
      </c>
      <c r="G380" s="58">
        <f t="shared" si="77"/>
        <v>2353745</v>
      </c>
      <c r="H380" s="58">
        <f t="shared" si="78"/>
        <v>2353745</v>
      </c>
      <c r="I380" s="58">
        <v>5704000</v>
      </c>
      <c r="J380" s="58">
        <v>231188</v>
      </c>
      <c r="K380" s="58">
        <v>0</v>
      </c>
      <c r="L380" s="58">
        <v>0</v>
      </c>
      <c r="M380" s="58">
        <v>3349818</v>
      </c>
      <c r="N380" s="58">
        <f>VLOOKUP(AD380,'tabla ingresos'!$A$3:$D$15,4,FALSE)</f>
        <v>1000000</v>
      </c>
      <c r="O380" s="58">
        <v>1913727.6221121117</v>
      </c>
      <c r="P380" s="58">
        <v>138839000</v>
      </c>
      <c r="Q380" s="58">
        <v>0</v>
      </c>
      <c r="R380" s="12">
        <v>68255</v>
      </c>
      <c r="S380" s="12" t="s">
        <v>88</v>
      </c>
      <c r="T380" s="12" t="s">
        <v>89</v>
      </c>
      <c r="U380" s="12" t="s">
        <v>10</v>
      </c>
      <c r="V380" s="12">
        <v>4</v>
      </c>
      <c r="W380" s="12">
        <v>0</v>
      </c>
      <c r="X380" s="12">
        <v>0</v>
      </c>
      <c r="Y380" s="59">
        <v>11.093150684931507</v>
      </c>
      <c r="Z380" s="59">
        <v>43.095890410958901</v>
      </c>
      <c r="AA380" s="12">
        <v>2</v>
      </c>
      <c r="AB380" s="12">
        <v>2</v>
      </c>
      <c r="AC380" s="12">
        <v>2</v>
      </c>
      <c r="AD380" s="12">
        <v>2</v>
      </c>
      <c r="AE380" s="12">
        <v>3</v>
      </c>
      <c r="AF380" s="58" t="s">
        <v>10</v>
      </c>
      <c r="AG380" s="66">
        <f t="shared" si="79"/>
        <v>1.429943748074741</v>
      </c>
      <c r="AH380" s="67">
        <f t="shared" si="80"/>
        <v>96.361708666666672</v>
      </c>
      <c r="AI380" s="67">
        <f t="shared" si="81"/>
        <v>2.3828119999999999</v>
      </c>
      <c r="AJ380" s="67">
        <f t="shared" si="82"/>
        <v>1.5691633333333332</v>
      </c>
      <c r="AK380" s="67">
        <f t="shared" si="83"/>
        <v>1.5691633333333332</v>
      </c>
      <c r="AL380" s="67">
        <f t="shared" si="84"/>
        <v>0</v>
      </c>
      <c r="AM380" s="59">
        <f>VLOOKUP(AG380,'SCORE TALLER'!$AC$2:$AD$10,2,TRUE)*AM$2</f>
        <v>0.4</v>
      </c>
      <c r="AN380" s="59">
        <f>VLOOKUP(AD380,'SCORE TALLER'!$W$2:$X$10,2,TRUE)*AN$2</f>
        <v>0.32</v>
      </c>
      <c r="AO380" s="59">
        <f>VLOOKUP(AB380,'SCORE TALLER'!$S$2:$T$10,2,FALSE)*AO$2</f>
        <v>0.04</v>
      </c>
      <c r="AP380" s="59">
        <f>VLOOKUP(AH380,'SCORE TALLER'!$AE$2:$AF$10,2,TRUE)*AP$2</f>
        <v>0.4</v>
      </c>
      <c r="AQ380" s="59">
        <f>VLOOKUP(AI380,'SCORE TALLER'!$AG$2:$AH$10,2,TRUE)*AQ$2</f>
        <v>0.24</v>
      </c>
      <c r="AR380" s="59">
        <f>VLOOKUP(AC380,'SCORE TALLER'!$U$2:$V$10,2,FALSE)*AR$2</f>
        <v>0.04</v>
      </c>
      <c r="AS380" s="59">
        <f>VLOOKUP(AE380,'SCORE TALLER'!$Y$2:$Z$10,2,FALSE)*AS$2</f>
        <v>0.02</v>
      </c>
      <c r="AT380" s="59">
        <f>VLOOKUP(Z380,'SCORE TALLER'!$O$2:$P$10,2,TRUE)*AT$2</f>
        <v>0.03</v>
      </c>
      <c r="AU380" s="59">
        <f>VLOOKUP(S380,'SCORE TALLER'!$A$2:$B$10,2,FALSE)*AU$2</f>
        <v>0.25</v>
      </c>
      <c r="AV380" s="59">
        <f>VLOOKUP(AJ380,'SCORE TALLER'!$AI$2:$AJ$10,2,TRUE)*AV$2</f>
        <v>0.2</v>
      </c>
      <c r="AW380" s="59">
        <f>VLOOKUP(AK380,'SCORE TALLER'!$AK$2:$AL$10,2,TRUE)*AW$2</f>
        <v>0.2</v>
      </c>
      <c r="AX380" s="59">
        <f>VLOOKUP(T380,'SCORE TALLER'!$C$2:$D$10,2,FALSE)*AX$2</f>
        <v>0</v>
      </c>
      <c r="AY380" s="59">
        <f>VLOOKUP(W380,'SCORE TALLER'!$I$2:$J$10,2,TRUE)*AY$2</f>
        <v>0</v>
      </c>
      <c r="AZ380" s="59">
        <f>VLOOKUP(X380,'SCORE TALLER'!$K$2:$L$10,2,TRUE)*AZ$2</f>
        <v>0</v>
      </c>
      <c r="BA380" s="59">
        <f>VLOOKUP(U380,'SCORE TALLER'!$E$2:$F$10,2,FALSE)*BA$2</f>
        <v>0</v>
      </c>
      <c r="BB380" s="59">
        <f>VLOOKUP(Y380,'SCORE TALLER'!$M$2:$N$10,2,TRUE)*BB$2</f>
        <v>0</v>
      </c>
      <c r="BC380" s="59">
        <f>VLOOKUP(AA380,'SCORE TALLER'!$Q$2:$R$10,2,FALSE)*BC$2</f>
        <v>0</v>
      </c>
      <c r="BD380" s="59">
        <f>VLOOKUP(V380,'SCORE TALLER'!$G$2:$H$10,2,FALSE)*BD$2</f>
        <v>0</v>
      </c>
      <c r="BE380" s="59">
        <f>VLOOKUP(AF380,'SCORE TALLER'!$AA$2:$AB$10,2,FALSE)*BE$2</f>
        <v>0</v>
      </c>
      <c r="BF380" s="59">
        <f>VLOOKUP(AL380,'SCORE TALLER'!$AM$2:$AN$10,2,TRUE)*BF$2</f>
        <v>0</v>
      </c>
      <c r="BG380" s="67">
        <f t="shared" si="85"/>
        <v>2.14</v>
      </c>
      <c r="BH380" s="67" t="str">
        <f>VLOOKUP(BG380,'SCORE TALLER'!$AP$2:$AQ$7,2,TRUE)</f>
        <v>3. Medio</v>
      </c>
      <c r="BI380" s="67" t="str">
        <f t="shared" si="87"/>
        <v>LBZ</v>
      </c>
      <c r="BJ380" s="67" t="str">
        <f t="shared" si="87"/>
        <v>A</v>
      </c>
      <c r="BK380" s="67" t="str">
        <f t="shared" si="88"/>
        <v>A</v>
      </c>
      <c r="BL380" s="86">
        <f t="shared" si="86"/>
        <v>2353745</v>
      </c>
      <c r="BM380" s="86">
        <f t="shared" si="89"/>
        <v>0</v>
      </c>
    </row>
    <row r="381" spans="1:65" x14ac:dyDescent="0.3">
      <c r="A381" s="57">
        <v>84462446</v>
      </c>
      <c r="B381" s="12" t="s">
        <v>519</v>
      </c>
      <c r="C381" s="58" t="s">
        <v>107</v>
      </c>
      <c r="D381" s="58" t="s">
        <v>114</v>
      </c>
      <c r="E381" s="58"/>
      <c r="F381" s="58">
        <v>5346720</v>
      </c>
      <c r="G381" s="58">
        <f t="shared" si="77"/>
        <v>1774460</v>
      </c>
      <c r="H381" s="58">
        <f t="shared" si="78"/>
        <v>1274460</v>
      </c>
      <c r="I381" s="58" t="e">
        <v>#N/A</v>
      </c>
      <c r="J381" s="58">
        <v>301065</v>
      </c>
      <c r="K381" s="58">
        <v>0</v>
      </c>
      <c r="L381" s="58">
        <v>500000</v>
      </c>
      <c r="M381" s="58">
        <v>3572260</v>
      </c>
      <c r="N381" s="58">
        <f>VLOOKUP(AD381,'tabla ingresos'!$A$3:$D$15,4,FALSE)</f>
        <v>1000000</v>
      </c>
      <c r="O381" s="58">
        <v>0</v>
      </c>
      <c r="P381" s="58">
        <v>0</v>
      </c>
      <c r="Q381" s="58">
        <v>0</v>
      </c>
      <c r="R381" s="12">
        <v>13838</v>
      </c>
      <c r="S381" s="12" t="s">
        <v>87</v>
      </c>
      <c r="T381" s="12" t="s">
        <v>89</v>
      </c>
      <c r="U381" s="12" t="s">
        <v>10</v>
      </c>
      <c r="V381" s="12">
        <v>4</v>
      </c>
      <c r="W381" s="12">
        <v>0</v>
      </c>
      <c r="X381" s="12">
        <v>0</v>
      </c>
      <c r="Y381" s="59">
        <v>6.5506849315068489</v>
      </c>
      <c r="Z381" s="59">
        <v>53.679452054794524</v>
      </c>
      <c r="AA381" s="12">
        <v>1</v>
      </c>
      <c r="AB381" s="12">
        <v>2</v>
      </c>
      <c r="AC381" s="12">
        <v>1</v>
      </c>
      <c r="AD381" s="12">
        <v>2</v>
      </c>
      <c r="AE381" s="12">
        <v>3</v>
      </c>
      <c r="AF381" s="58" t="s">
        <v>91</v>
      </c>
      <c r="AG381" s="66">
        <f t="shared" si="79"/>
        <v>0.20071</v>
      </c>
      <c r="AH381" s="67">
        <f t="shared" si="80"/>
        <v>3.5644800000000001</v>
      </c>
      <c r="AI381" s="67">
        <f t="shared" si="81"/>
        <v>2.3815066666666667</v>
      </c>
      <c r="AJ381" s="67">
        <f t="shared" si="82"/>
        <v>1.1829733333333334</v>
      </c>
      <c r="AK381" s="67">
        <f t="shared" si="83"/>
        <v>0.84963999999999995</v>
      </c>
      <c r="AL381" s="67">
        <f t="shared" si="84"/>
        <v>0</v>
      </c>
      <c r="AM381" s="59">
        <f>VLOOKUP(AG381,'SCORE TALLER'!$AC$2:$AD$10,2,TRUE)*AM$2</f>
        <v>0</v>
      </c>
      <c r="AN381" s="59">
        <f>VLOOKUP(AD381,'SCORE TALLER'!$W$2:$X$10,2,TRUE)*AN$2</f>
        <v>0.32</v>
      </c>
      <c r="AO381" s="59">
        <f>VLOOKUP(AB381,'SCORE TALLER'!$S$2:$T$10,2,FALSE)*AO$2</f>
        <v>0.04</v>
      </c>
      <c r="AP381" s="59">
        <f>VLOOKUP(AH381,'SCORE TALLER'!$AE$2:$AF$10,2,TRUE)*AP$2</f>
        <v>0</v>
      </c>
      <c r="AQ381" s="59">
        <f>VLOOKUP(AI381,'SCORE TALLER'!$AG$2:$AH$10,2,TRUE)*AQ$2</f>
        <v>0.24</v>
      </c>
      <c r="AR381" s="59">
        <f>VLOOKUP(AC381,'SCORE TALLER'!$U$2:$V$10,2,FALSE)*AR$2</f>
        <v>0.05</v>
      </c>
      <c r="AS381" s="59">
        <f>VLOOKUP(AE381,'SCORE TALLER'!$Y$2:$Z$10,2,FALSE)*AS$2</f>
        <v>0.02</v>
      </c>
      <c r="AT381" s="59">
        <f>VLOOKUP(Z381,'SCORE TALLER'!$O$2:$P$10,2,TRUE)*AT$2</f>
        <v>0.02</v>
      </c>
      <c r="AU381" s="59">
        <f>VLOOKUP(S381,'SCORE TALLER'!$A$2:$B$10,2,FALSE)*AU$2</f>
        <v>0.15000000000000002</v>
      </c>
      <c r="AV381" s="59">
        <f>VLOOKUP(AJ381,'SCORE TALLER'!$AI$2:$AJ$10,2,TRUE)*AV$2</f>
        <v>0.2</v>
      </c>
      <c r="AW381" s="59">
        <f>VLOOKUP(AK381,'SCORE TALLER'!$AK$2:$AL$10,2,TRUE)*AW$2</f>
        <v>0.25</v>
      </c>
      <c r="AX381" s="59">
        <f>VLOOKUP(T381,'SCORE TALLER'!$C$2:$D$10,2,FALSE)*AX$2</f>
        <v>0</v>
      </c>
      <c r="AY381" s="59">
        <f>VLOOKUP(W381,'SCORE TALLER'!$I$2:$J$10,2,TRUE)*AY$2</f>
        <v>0</v>
      </c>
      <c r="AZ381" s="59">
        <f>VLOOKUP(X381,'SCORE TALLER'!$K$2:$L$10,2,TRUE)*AZ$2</f>
        <v>0</v>
      </c>
      <c r="BA381" s="59">
        <f>VLOOKUP(U381,'SCORE TALLER'!$E$2:$F$10,2,FALSE)*BA$2</f>
        <v>0</v>
      </c>
      <c r="BB381" s="59">
        <f>VLOOKUP(Y381,'SCORE TALLER'!$M$2:$N$10,2,TRUE)*BB$2</f>
        <v>0.02</v>
      </c>
      <c r="BC381" s="59">
        <f>VLOOKUP(AA381,'SCORE TALLER'!$Q$2:$R$10,2,FALSE)*BC$2</f>
        <v>0.05</v>
      </c>
      <c r="BD381" s="59">
        <f>VLOOKUP(V381,'SCORE TALLER'!$G$2:$H$10,2,FALSE)*BD$2</f>
        <v>0</v>
      </c>
      <c r="BE381" s="59">
        <f>VLOOKUP(AF381,'SCORE TALLER'!$AA$2:$AB$10,2,FALSE)*BE$2</f>
        <v>0.30000000000000004</v>
      </c>
      <c r="BF381" s="59">
        <f>VLOOKUP(AL381,'SCORE TALLER'!$AM$2:$AN$10,2,TRUE)*BF$2</f>
        <v>0</v>
      </c>
      <c r="BG381" s="67">
        <f t="shared" si="85"/>
        <v>1.6600000000000001</v>
      </c>
      <c r="BH381" s="67" t="str">
        <f>VLOOKUP(BG381,'SCORE TALLER'!$AP$2:$AQ$7,2,TRUE)</f>
        <v>2. Normal</v>
      </c>
      <c r="BI381" s="67" t="str">
        <f t="shared" si="87"/>
        <v>LBZ</v>
      </c>
      <c r="BJ381" s="67" t="str">
        <f t="shared" si="87"/>
        <v>A</v>
      </c>
      <c r="BK381" s="67" t="str">
        <f t="shared" si="88"/>
        <v>SIN</v>
      </c>
      <c r="BL381" s="86">
        <f t="shared" si="86"/>
        <v>1274460</v>
      </c>
      <c r="BM381" s="86">
        <f t="shared" si="89"/>
        <v>0</v>
      </c>
    </row>
    <row r="382" spans="1:65" x14ac:dyDescent="0.3">
      <c r="A382" s="57">
        <v>66880020</v>
      </c>
      <c r="B382" s="12" t="s">
        <v>520</v>
      </c>
      <c r="C382" s="58" t="s">
        <v>105</v>
      </c>
      <c r="D382" s="58" t="s">
        <v>115</v>
      </c>
      <c r="E382" s="58">
        <v>446488</v>
      </c>
      <c r="F382" s="58">
        <v>6583498</v>
      </c>
      <c r="G382" s="58">
        <f t="shared" si="77"/>
        <v>3476981</v>
      </c>
      <c r="H382" s="58">
        <f t="shared" si="78"/>
        <v>982640</v>
      </c>
      <c r="I382" s="58">
        <v>6583000</v>
      </c>
      <c r="J382" s="58">
        <v>197522</v>
      </c>
      <c r="K382" s="58">
        <v>0</v>
      </c>
      <c r="L382" s="58">
        <v>2494341</v>
      </c>
      <c r="M382" s="58">
        <v>3106517</v>
      </c>
      <c r="N382" s="58">
        <f>VLOOKUP(AD382,'tabla ingresos'!$A$3:$D$15,4,FALSE)</f>
        <v>1000000</v>
      </c>
      <c r="O382" s="58">
        <v>589009.70582587575</v>
      </c>
      <c r="P382" s="58">
        <v>50101000</v>
      </c>
      <c r="Q382" s="58">
        <v>0</v>
      </c>
      <c r="R382" s="12">
        <v>76130</v>
      </c>
      <c r="S382" s="12" t="s">
        <v>87</v>
      </c>
      <c r="T382" s="12" t="s">
        <v>89</v>
      </c>
      <c r="U382" s="12" t="s">
        <v>10</v>
      </c>
      <c r="V382" s="12">
        <v>4</v>
      </c>
      <c r="W382" s="12">
        <v>0</v>
      </c>
      <c r="X382" s="12">
        <v>0</v>
      </c>
      <c r="Y382" s="59">
        <v>5.6356164383561644</v>
      </c>
      <c r="Z382" s="59">
        <v>45.487671232876714</v>
      </c>
      <c r="AA382" s="12">
        <v>1</v>
      </c>
      <c r="AB382" s="12">
        <v>0</v>
      </c>
      <c r="AC382" s="12">
        <v>1</v>
      </c>
      <c r="AD382" s="12">
        <v>2</v>
      </c>
      <c r="AE382" s="12">
        <v>1</v>
      </c>
      <c r="AF382" s="58" t="s">
        <v>10</v>
      </c>
      <c r="AG382" s="66">
        <f t="shared" si="79"/>
        <v>0.52435447055058382</v>
      </c>
      <c r="AH382" s="67">
        <f t="shared" si="80"/>
        <v>37.789665333333332</v>
      </c>
      <c r="AI382" s="67">
        <f t="shared" si="81"/>
        <v>2.3686699999999998</v>
      </c>
      <c r="AJ382" s="67">
        <f t="shared" si="82"/>
        <v>2.3179873333333334</v>
      </c>
      <c r="AK382" s="67">
        <f t="shared" si="83"/>
        <v>0.65509333333333331</v>
      </c>
      <c r="AL382" s="67">
        <f t="shared" si="84"/>
        <v>0</v>
      </c>
      <c r="AM382" s="59">
        <f>VLOOKUP(AG382,'SCORE TALLER'!$AC$2:$AD$10,2,TRUE)*AM$2</f>
        <v>0.08</v>
      </c>
      <c r="AN382" s="59">
        <f>VLOOKUP(AD382,'SCORE TALLER'!$W$2:$X$10,2,TRUE)*AN$2</f>
        <v>0.32</v>
      </c>
      <c r="AO382" s="59">
        <f>VLOOKUP(AB382,'SCORE TALLER'!$S$2:$T$10,2,FALSE)*AO$2</f>
        <v>0.05</v>
      </c>
      <c r="AP382" s="59">
        <f>VLOOKUP(AH382,'SCORE TALLER'!$AE$2:$AF$10,2,TRUE)*AP$2</f>
        <v>0.4</v>
      </c>
      <c r="AQ382" s="59">
        <f>VLOOKUP(AI382,'SCORE TALLER'!$AG$2:$AH$10,2,TRUE)*AQ$2</f>
        <v>0.24</v>
      </c>
      <c r="AR382" s="59">
        <f>VLOOKUP(AC382,'SCORE TALLER'!$U$2:$V$10,2,FALSE)*AR$2</f>
        <v>0.05</v>
      </c>
      <c r="AS382" s="59">
        <f>VLOOKUP(AE382,'SCORE TALLER'!$Y$2:$Z$10,2,FALSE)*AS$2</f>
        <v>0.03</v>
      </c>
      <c r="AT382" s="59">
        <f>VLOOKUP(Z382,'SCORE TALLER'!$O$2:$P$10,2,TRUE)*AT$2</f>
        <v>0.02</v>
      </c>
      <c r="AU382" s="59">
        <f>VLOOKUP(S382,'SCORE TALLER'!$A$2:$B$10,2,FALSE)*AU$2</f>
        <v>0.15000000000000002</v>
      </c>
      <c r="AV382" s="59">
        <f>VLOOKUP(AJ382,'SCORE TALLER'!$AI$2:$AJ$10,2,TRUE)*AV$2</f>
        <v>0.15000000000000002</v>
      </c>
      <c r="AW382" s="59">
        <f>VLOOKUP(AK382,'SCORE TALLER'!$AK$2:$AL$10,2,TRUE)*AW$2</f>
        <v>0.25</v>
      </c>
      <c r="AX382" s="59">
        <f>VLOOKUP(T382,'SCORE TALLER'!$C$2:$D$10,2,FALSE)*AX$2</f>
        <v>0</v>
      </c>
      <c r="AY382" s="59">
        <f>VLOOKUP(W382,'SCORE TALLER'!$I$2:$J$10,2,TRUE)*AY$2</f>
        <v>0</v>
      </c>
      <c r="AZ382" s="59">
        <f>VLOOKUP(X382,'SCORE TALLER'!$K$2:$L$10,2,TRUE)*AZ$2</f>
        <v>0</v>
      </c>
      <c r="BA382" s="59">
        <f>VLOOKUP(U382,'SCORE TALLER'!$E$2:$F$10,2,FALSE)*BA$2</f>
        <v>0</v>
      </c>
      <c r="BB382" s="59">
        <f>VLOOKUP(Y382,'SCORE TALLER'!$M$2:$N$10,2,TRUE)*BB$2</f>
        <v>0.03</v>
      </c>
      <c r="BC382" s="59">
        <f>VLOOKUP(AA382,'SCORE TALLER'!$Q$2:$R$10,2,FALSE)*BC$2</f>
        <v>0.05</v>
      </c>
      <c r="BD382" s="59">
        <f>VLOOKUP(V382,'SCORE TALLER'!$G$2:$H$10,2,FALSE)*BD$2</f>
        <v>0</v>
      </c>
      <c r="BE382" s="59">
        <f>VLOOKUP(AF382,'SCORE TALLER'!$AA$2:$AB$10,2,FALSE)*BE$2</f>
        <v>0</v>
      </c>
      <c r="BF382" s="59">
        <f>VLOOKUP(AL382,'SCORE TALLER'!$AM$2:$AN$10,2,TRUE)*BF$2</f>
        <v>0</v>
      </c>
      <c r="BG382" s="67">
        <f t="shared" si="85"/>
        <v>1.8200000000000003</v>
      </c>
      <c r="BH382" s="67" t="str">
        <f>VLOOKUP(BG382,'SCORE TALLER'!$AP$2:$AQ$7,2,TRUE)</f>
        <v>2. Normal</v>
      </c>
      <c r="BI382" s="67" t="str">
        <f t="shared" si="87"/>
        <v>LBZ</v>
      </c>
      <c r="BJ382" s="67" t="str">
        <f t="shared" si="87"/>
        <v>A</v>
      </c>
      <c r="BK382" s="67" t="str">
        <f t="shared" si="88"/>
        <v>A</v>
      </c>
      <c r="BL382" s="86">
        <f t="shared" si="86"/>
        <v>982640</v>
      </c>
      <c r="BM382" s="86">
        <f t="shared" si="89"/>
        <v>0</v>
      </c>
    </row>
    <row r="383" spans="1:65" x14ac:dyDescent="0.3">
      <c r="A383" s="57">
        <v>82202680</v>
      </c>
      <c r="B383" s="12" t="s">
        <v>521</v>
      </c>
      <c r="C383" s="58" t="s">
        <v>105</v>
      </c>
      <c r="D383" s="58" t="s">
        <v>115</v>
      </c>
      <c r="E383" s="58">
        <v>531066</v>
      </c>
      <c r="F383" s="58">
        <v>8715711</v>
      </c>
      <c r="G383" s="58">
        <f t="shared" si="77"/>
        <v>2146326</v>
      </c>
      <c r="H383" s="58">
        <f t="shared" si="78"/>
        <v>2146326</v>
      </c>
      <c r="I383" s="58">
        <v>8716000</v>
      </c>
      <c r="J383" s="58">
        <v>349875</v>
      </c>
      <c r="K383" s="58">
        <v>0</v>
      </c>
      <c r="L383" s="58">
        <v>0</v>
      </c>
      <c r="M383" s="58">
        <v>6569385</v>
      </c>
      <c r="N383" s="58">
        <f>VLOOKUP(AD383,'tabla ingresos'!$A$3:$D$15,4,FALSE)</f>
        <v>2000000</v>
      </c>
      <c r="O383" s="58">
        <v>346034.628186332</v>
      </c>
      <c r="P383" s="58">
        <v>15556000</v>
      </c>
      <c r="Q383" s="58">
        <v>0</v>
      </c>
      <c r="R383" s="12">
        <v>8001</v>
      </c>
      <c r="S383" s="12" t="s">
        <v>88</v>
      </c>
      <c r="T383" s="12" t="s">
        <v>89</v>
      </c>
      <c r="U383" s="12" t="s">
        <v>10</v>
      </c>
      <c r="V383" s="12">
        <v>4</v>
      </c>
      <c r="W383" s="12">
        <v>0</v>
      </c>
      <c r="X383" s="12">
        <v>0</v>
      </c>
      <c r="Y383" s="59">
        <v>14.175342465753424</v>
      </c>
      <c r="Z383" s="59">
        <v>37.56986301369863</v>
      </c>
      <c r="AA383" s="12">
        <v>1</v>
      </c>
      <c r="AB383" s="12">
        <v>4</v>
      </c>
      <c r="AC383" s="12">
        <v>2</v>
      </c>
      <c r="AD383" s="12">
        <v>3</v>
      </c>
      <c r="AE383" s="12">
        <v>3</v>
      </c>
      <c r="AF383" s="58" t="s">
        <v>10</v>
      </c>
      <c r="AG383" s="66">
        <f t="shared" si="79"/>
        <v>0.2319698760621107</v>
      </c>
      <c r="AH383" s="67">
        <f t="shared" si="80"/>
        <v>8.0905703333333339</v>
      </c>
      <c r="AI383" s="67">
        <f t="shared" si="81"/>
        <v>2.3668170000000002</v>
      </c>
      <c r="AJ383" s="67">
        <f t="shared" si="82"/>
        <v>0.71544200000000002</v>
      </c>
      <c r="AK383" s="67">
        <f t="shared" si="83"/>
        <v>0.71544200000000002</v>
      </c>
      <c r="AL383" s="67">
        <f t="shared" si="84"/>
        <v>0</v>
      </c>
      <c r="AM383" s="59">
        <f>VLOOKUP(AG383,'SCORE TALLER'!$AC$2:$AD$10,2,TRUE)*AM$2</f>
        <v>0</v>
      </c>
      <c r="AN383" s="59">
        <f>VLOOKUP(AD383,'SCORE TALLER'!$W$2:$X$10,2,TRUE)*AN$2</f>
        <v>0.32</v>
      </c>
      <c r="AO383" s="59">
        <f>VLOOKUP(AB383,'SCORE TALLER'!$S$2:$T$10,2,FALSE)*AO$2</f>
        <v>0.02</v>
      </c>
      <c r="AP383" s="59">
        <f>VLOOKUP(AH383,'SCORE TALLER'!$AE$2:$AF$10,2,TRUE)*AP$2</f>
        <v>0.08</v>
      </c>
      <c r="AQ383" s="59">
        <f>VLOOKUP(AI383,'SCORE TALLER'!$AG$2:$AH$10,2,TRUE)*AQ$2</f>
        <v>0.24</v>
      </c>
      <c r="AR383" s="59">
        <f>VLOOKUP(AC383,'SCORE TALLER'!$U$2:$V$10,2,FALSE)*AR$2</f>
        <v>0.04</v>
      </c>
      <c r="AS383" s="59">
        <f>VLOOKUP(AE383,'SCORE TALLER'!$Y$2:$Z$10,2,FALSE)*AS$2</f>
        <v>0.02</v>
      </c>
      <c r="AT383" s="59">
        <f>VLOOKUP(Z383,'SCORE TALLER'!$O$2:$P$10,2,TRUE)*AT$2</f>
        <v>0.03</v>
      </c>
      <c r="AU383" s="59">
        <f>VLOOKUP(S383,'SCORE TALLER'!$A$2:$B$10,2,FALSE)*AU$2</f>
        <v>0.25</v>
      </c>
      <c r="AV383" s="59">
        <f>VLOOKUP(AJ383,'SCORE TALLER'!$AI$2:$AJ$10,2,TRUE)*AV$2</f>
        <v>0.25</v>
      </c>
      <c r="AW383" s="59">
        <f>VLOOKUP(AK383,'SCORE TALLER'!$AK$2:$AL$10,2,TRUE)*AW$2</f>
        <v>0.25</v>
      </c>
      <c r="AX383" s="59">
        <f>VLOOKUP(T383,'SCORE TALLER'!$C$2:$D$10,2,FALSE)*AX$2</f>
        <v>0</v>
      </c>
      <c r="AY383" s="59">
        <f>VLOOKUP(W383,'SCORE TALLER'!$I$2:$J$10,2,TRUE)*AY$2</f>
        <v>0</v>
      </c>
      <c r="AZ383" s="59">
        <f>VLOOKUP(X383,'SCORE TALLER'!$K$2:$L$10,2,TRUE)*AZ$2</f>
        <v>0</v>
      </c>
      <c r="BA383" s="59">
        <f>VLOOKUP(U383,'SCORE TALLER'!$E$2:$F$10,2,FALSE)*BA$2</f>
        <v>0</v>
      </c>
      <c r="BB383" s="59">
        <f>VLOOKUP(Y383,'SCORE TALLER'!$M$2:$N$10,2,TRUE)*BB$2</f>
        <v>0</v>
      </c>
      <c r="BC383" s="59">
        <f>VLOOKUP(AA383,'SCORE TALLER'!$Q$2:$R$10,2,FALSE)*BC$2</f>
        <v>0.05</v>
      </c>
      <c r="BD383" s="59">
        <f>VLOOKUP(V383,'SCORE TALLER'!$G$2:$H$10,2,FALSE)*BD$2</f>
        <v>0</v>
      </c>
      <c r="BE383" s="59">
        <f>VLOOKUP(AF383,'SCORE TALLER'!$AA$2:$AB$10,2,FALSE)*BE$2</f>
        <v>0</v>
      </c>
      <c r="BF383" s="59">
        <f>VLOOKUP(AL383,'SCORE TALLER'!$AM$2:$AN$10,2,TRUE)*BF$2</f>
        <v>0</v>
      </c>
      <c r="BG383" s="67">
        <f t="shared" si="85"/>
        <v>1.55</v>
      </c>
      <c r="BH383" s="67" t="str">
        <f>VLOOKUP(BG383,'SCORE TALLER'!$AP$2:$AQ$7,2,TRUE)</f>
        <v>2. Normal</v>
      </c>
      <c r="BI383" s="67" t="str">
        <f t="shared" si="87"/>
        <v>LBZ</v>
      </c>
      <c r="BJ383" s="67" t="str">
        <f t="shared" si="87"/>
        <v>A</v>
      </c>
      <c r="BK383" s="67" t="str">
        <f t="shared" si="88"/>
        <v>A</v>
      </c>
      <c r="BL383" s="86">
        <f t="shared" si="86"/>
        <v>2146326</v>
      </c>
      <c r="BM383" s="86">
        <f t="shared" si="89"/>
        <v>0</v>
      </c>
    </row>
    <row r="384" spans="1:65" x14ac:dyDescent="0.3">
      <c r="A384" s="57">
        <v>2224624026</v>
      </c>
      <c r="B384" s="12" t="s">
        <v>522</v>
      </c>
      <c r="C384" s="58" t="s">
        <v>107</v>
      </c>
      <c r="D384" s="58" t="s">
        <v>114</v>
      </c>
      <c r="E384" s="58"/>
      <c r="F384" s="58">
        <v>5277718</v>
      </c>
      <c r="G384" s="58">
        <f t="shared" si="77"/>
        <v>1741201</v>
      </c>
      <c r="H384" s="58">
        <f t="shared" si="78"/>
        <v>0</v>
      </c>
      <c r="I384" s="58" t="e">
        <v>#N/A</v>
      </c>
      <c r="J384" s="58">
        <v>191774</v>
      </c>
      <c r="K384" s="58">
        <v>0</v>
      </c>
      <c r="L384" s="58">
        <v>2800000</v>
      </c>
      <c r="M384" s="58">
        <v>3536517</v>
      </c>
      <c r="N384" s="58">
        <f>VLOOKUP(AD384,'tabla ingresos'!$A$3:$D$15,4,FALSE)</f>
        <v>1000000</v>
      </c>
      <c r="O384" s="58">
        <v>0</v>
      </c>
      <c r="P384" s="58">
        <v>0</v>
      </c>
      <c r="Q384" s="58">
        <v>0</v>
      </c>
      <c r="R384" s="12">
        <v>76130</v>
      </c>
      <c r="S384" s="12" t="s">
        <v>87</v>
      </c>
      <c r="T384" s="12" t="s">
        <v>89</v>
      </c>
      <c r="U384" s="12" t="s">
        <v>10</v>
      </c>
      <c r="V384" s="12">
        <v>4</v>
      </c>
      <c r="W384" s="12">
        <v>0</v>
      </c>
      <c r="X384" s="12">
        <v>0</v>
      </c>
      <c r="Y384" s="59">
        <v>6</v>
      </c>
      <c r="Z384" s="59">
        <v>30.556164383561644</v>
      </c>
      <c r="AA384" s="12">
        <v>1</v>
      </c>
      <c r="AB384" s="12">
        <v>0</v>
      </c>
      <c r="AC384" s="12">
        <v>1</v>
      </c>
      <c r="AD384" s="12">
        <v>2</v>
      </c>
      <c r="AE384" s="12">
        <v>1</v>
      </c>
      <c r="AF384" s="58" t="s">
        <v>91</v>
      </c>
      <c r="AG384" s="66">
        <f t="shared" si="79"/>
        <v>0.12784933333333334</v>
      </c>
      <c r="AH384" s="67">
        <f t="shared" si="80"/>
        <v>3.5184786666666668</v>
      </c>
      <c r="AI384" s="67">
        <f t="shared" si="81"/>
        <v>2.3576779999999999</v>
      </c>
      <c r="AJ384" s="67">
        <f t="shared" si="82"/>
        <v>1.1608006666666666</v>
      </c>
      <c r="AK384" s="67">
        <f t="shared" si="83"/>
        <v>0</v>
      </c>
      <c r="AL384" s="67">
        <f t="shared" si="84"/>
        <v>0</v>
      </c>
      <c r="AM384" s="59">
        <f>VLOOKUP(AG384,'SCORE TALLER'!$AC$2:$AD$10,2,TRUE)*AM$2</f>
        <v>0</v>
      </c>
      <c r="AN384" s="59">
        <f>VLOOKUP(AD384,'SCORE TALLER'!$W$2:$X$10,2,TRUE)*AN$2</f>
        <v>0.32</v>
      </c>
      <c r="AO384" s="59">
        <f>VLOOKUP(AB384,'SCORE TALLER'!$S$2:$T$10,2,FALSE)*AO$2</f>
        <v>0.05</v>
      </c>
      <c r="AP384" s="59">
        <f>VLOOKUP(AH384,'SCORE TALLER'!$AE$2:$AF$10,2,TRUE)*AP$2</f>
        <v>0</v>
      </c>
      <c r="AQ384" s="59">
        <f>VLOOKUP(AI384,'SCORE TALLER'!$AG$2:$AH$10,2,TRUE)*AQ$2</f>
        <v>0.24</v>
      </c>
      <c r="AR384" s="59">
        <f>VLOOKUP(AC384,'SCORE TALLER'!$U$2:$V$10,2,FALSE)*AR$2</f>
        <v>0.05</v>
      </c>
      <c r="AS384" s="59">
        <f>VLOOKUP(AE384,'SCORE TALLER'!$Y$2:$Z$10,2,FALSE)*AS$2</f>
        <v>0.03</v>
      </c>
      <c r="AT384" s="59">
        <f>VLOOKUP(Z384,'SCORE TALLER'!$O$2:$P$10,2,TRUE)*AT$2</f>
        <v>0.04</v>
      </c>
      <c r="AU384" s="59">
        <f>VLOOKUP(S384,'SCORE TALLER'!$A$2:$B$10,2,FALSE)*AU$2</f>
        <v>0.15000000000000002</v>
      </c>
      <c r="AV384" s="59">
        <f>VLOOKUP(AJ384,'SCORE TALLER'!$AI$2:$AJ$10,2,TRUE)*AV$2</f>
        <v>0.2</v>
      </c>
      <c r="AW384" s="59">
        <f>VLOOKUP(AK384,'SCORE TALLER'!$AK$2:$AL$10,2,TRUE)*AW$2</f>
        <v>0.25</v>
      </c>
      <c r="AX384" s="59">
        <f>VLOOKUP(T384,'SCORE TALLER'!$C$2:$D$10,2,FALSE)*AX$2</f>
        <v>0</v>
      </c>
      <c r="AY384" s="59">
        <f>VLOOKUP(W384,'SCORE TALLER'!$I$2:$J$10,2,TRUE)*AY$2</f>
        <v>0</v>
      </c>
      <c r="AZ384" s="59">
        <f>VLOOKUP(X384,'SCORE TALLER'!$K$2:$L$10,2,TRUE)*AZ$2</f>
        <v>0</v>
      </c>
      <c r="BA384" s="59">
        <f>VLOOKUP(U384,'SCORE TALLER'!$E$2:$F$10,2,FALSE)*BA$2</f>
        <v>0</v>
      </c>
      <c r="BB384" s="59">
        <f>VLOOKUP(Y384,'SCORE TALLER'!$M$2:$N$10,2,TRUE)*BB$2</f>
        <v>0.02</v>
      </c>
      <c r="BC384" s="59">
        <f>VLOOKUP(AA384,'SCORE TALLER'!$Q$2:$R$10,2,FALSE)*BC$2</f>
        <v>0.05</v>
      </c>
      <c r="BD384" s="59">
        <f>VLOOKUP(V384,'SCORE TALLER'!$G$2:$H$10,2,FALSE)*BD$2</f>
        <v>0</v>
      </c>
      <c r="BE384" s="59">
        <f>VLOOKUP(AF384,'SCORE TALLER'!$AA$2:$AB$10,2,FALSE)*BE$2</f>
        <v>0.30000000000000004</v>
      </c>
      <c r="BF384" s="59">
        <f>VLOOKUP(AL384,'SCORE TALLER'!$AM$2:$AN$10,2,TRUE)*BF$2</f>
        <v>0</v>
      </c>
      <c r="BG384" s="67">
        <f t="shared" si="85"/>
        <v>1.7000000000000002</v>
      </c>
      <c r="BH384" s="67" t="str">
        <f>VLOOKUP(BG384,'SCORE TALLER'!$AP$2:$AQ$7,2,TRUE)</f>
        <v>2. Normal</v>
      </c>
      <c r="BI384" s="67" t="str">
        <f t="shared" si="87"/>
        <v>LBZ</v>
      </c>
      <c r="BJ384" s="67" t="str">
        <f t="shared" si="87"/>
        <v>A</v>
      </c>
      <c r="BK384" s="67" t="str">
        <f t="shared" si="88"/>
        <v>SIN</v>
      </c>
      <c r="BL384" s="86">
        <f t="shared" si="86"/>
        <v>0</v>
      </c>
      <c r="BM384" s="86">
        <f t="shared" si="89"/>
        <v>0</v>
      </c>
    </row>
    <row r="385" spans="1:65" x14ac:dyDescent="0.3">
      <c r="A385" s="57">
        <v>64466628</v>
      </c>
      <c r="B385" s="12" t="s">
        <v>523</v>
      </c>
      <c r="C385" s="58" t="s">
        <v>105</v>
      </c>
      <c r="D385" s="58" t="s">
        <v>115</v>
      </c>
      <c r="E385" s="58">
        <v>198433</v>
      </c>
      <c r="F385" s="58">
        <v>7516091</v>
      </c>
      <c r="G385" s="58">
        <f t="shared" si="77"/>
        <v>4214571</v>
      </c>
      <c r="H385" s="58">
        <f t="shared" si="78"/>
        <v>1534571</v>
      </c>
      <c r="I385" s="58">
        <v>7516000</v>
      </c>
      <c r="J385" s="58">
        <v>248712</v>
      </c>
      <c r="K385" s="58">
        <v>0</v>
      </c>
      <c r="L385" s="58">
        <v>2680000</v>
      </c>
      <c r="M385" s="58">
        <v>3301520</v>
      </c>
      <c r="N385" s="58">
        <f>VLOOKUP(AD385,'tabla ingresos'!$A$3:$D$15,4,FALSE)</f>
        <v>1000000</v>
      </c>
      <c r="O385" s="58">
        <v>125970.30723959874</v>
      </c>
      <c r="P385" s="58">
        <v>5663000</v>
      </c>
      <c r="Q385" s="58">
        <v>0</v>
      </c>
      <c r="R385" s="12">
        <v>68895</v>
      </c>
      <c r="S385" s="12" t="s">
        <v>87</v>
      </c>
      <c r="T385" s="12" t="s">
        <v>89</v>
      </c>
      <c r="U385" s="12" t="s">
        <v>10</v>
      </c>
      <c r="V385" s="12">
        <v>4</v>
      </c>
      <c r="W385" s="12">
        <v>0</v>
      </c>
      <c r="X385" s="12">
        <v>0</v>
      </c>
      <c r="Y385" s="59">
        <v>9.9671232876712335</v>
      </c>
      <c r="Z385" s="59">
        <v>52.81095890410959</v>
      </c>
      <c r="AA385" s="12">
        <v>2</v>
      </c>
      <c r="AB385" s="12">
        <v>1</v>
      </c>
      <c r="AC385" s="12">
        <v>1</v>
      </c>
      <c r="AD385" s="12">
        <v>2</v>
      </c>
      <c r="AE385" s="12">
        <v>2</v>
      </c>
      <c r="AF385" s="58" t="s">
        <v>10</v>
      </c>
      <c r="AG385" s="66">
        <f t="shared" si="79"/>
        <v>0.24978820482639913</v>
      </c>
      <c r="AH385" s="67">
        <f t="shared" si="80"/>
        <v>8.7860606666666659</v>
      </c>
      <c r="AI385" s="67">
        <f t="shared" si="81"/>
        <v>2.3333020000000002</v>
      </c>
      <c r="AJ385" s="67">
        <f t="shared" si="82"/>
        <v>2.809714</v>
      </c>
      <c r="AK385" s="67">
        <f t="shared" si="83"/>
        <v>1.0230473333333334</v>
      </c>
      <c r="AL385" s="67">
        <f t="shared" si="84"/>
        <v>0</v>
      </c>
      <c r="AM385" s="59">
        <f>VLOOKUP(AG385,'SCORE TALLER'!$AC$2:$AD$10,2,TRUE)*AM$2</f>
        <v>0</v>
      </c>
      <c r="AN385" s="59">
        <f>VLOOKUP(AD385,'SCORE TALLER'!$W$2:$X$10,2,TRUE)*AN$2</f>
        <v>0.32</v>
      </c>
      <c r="AO385" s="59">
        <f>VLOOKUP(AB385,'SCORE TALLER'!$S$2:$T$10,2,FALSE)*AO$2</f>
        <v>0.05</v>
      </c>
      <c r="AP385" s="59">
        <f>VLOOKUP(AH385,'SCORE TALLER'!$AE$2:$AF$10,2,TRUE)*AP$2</f>
        <v>0.08</v>
      </c>
      <c r="AQ385" s="59">
        <f>VLOOKUP(AI385,'SCORE TALLER'!$AG$2:$AH$10,2,TRUE)*AQ$2</f>
        <v>0.24</v>
      </c>
      <c r="AR385" s="59">
        <f>VLOOKUP(AC385,'SCORE TALLER'!$U$2:$V$10,2,FALSE)*AR$2</f>
        <v>0.05</v>
      </c>
      <c r="AS385" s="59">
        <f>VLOOKUP(AE385,'SCORE TALLER'!$Y$2:$Z$10,2,FALSE)*AS$2</f>
        <v>0.01</v>
      </c>
      <c r="AT385" s="59">
        <f>VLOOKUP(Z385,'SCORE TALLER'!$O$2:$P$10,2,TRUE)*AT$2</f>
        <v>0.02</v>
      </c>
      <c r="AU385" s="59">
        <f>VLOOKUP(S385,'SCORE TALLER'!$A$2:$B$10,2,FALSE)*AU$2</f>
        <v>0.15000000000000002</v>
      </c>
      <c r="AV385" s="59">
        <f>VLOOKUP(AJ385,'SCORE TALLER'!$AI$2:$AJ$10,2,TRUE)*AV$2</f>
        <v>0.15000000000000002</v>
      </c>
      <c r="AW385" s="59">
        <f>VLOOKUP(AK385,'SCORE TALLER'!$AK$2:$AL$10,2,TRUE)*AW$2</f>
        <v>0.2</v>
      </c>
      <c r="AX385" s="59">
        <f>VLOOKUP(T385,'SCORE TALLER'!$C$2:$D$10,2,FALSE)*AX$2</f>
        <v>0</v>
      </c>
      <c r="AY385" s="59">
        <f>VLOOKUP(W385,'SCORE TALLER'!$I$2:$J$10,2,TRUE)*AY$2</f>
        <v>0</v>
      </c>
      <c r="AZ385" s="59">
        <f>VLOOKUP(X385,'SCORE TALLER'!$K$2:$L$10,2,TRUE)*AZ$2</f>
        <v>0</v>
      </c>
      <c r="BA385" s="59">
        <f>VLOOKUP(U385,'SCORE TALLER'!$E$2:$F$10,2,FALSE)*BA$2</f>
        <v>0</v>
      </c>
      <c r="BB385" s="59">
        <f>VLOOKUP(Y385,'SCORE TALLER'!$M$2:$N$10,2,TRUE)*BB$2</f>
        <v>0.01</v>
      </c>
      <c r="BC385" s="59">
        <f>VLOOKUP(AA385,'SCORE TALLER'!$Q$2:$R$10,2,FALSE)*BC$2</f>
        <v>0</v>
      </c>
      <c r="BD385" s="59">
        <f>VLOOKUP(V385,'SCORE TALLER'!$G$2:$H$10,2,FALSE)*BD$2</f>
        <v>0</v>
      </c>
      <c r="BE385" s="59">
        <f>VLOOKUP(AF385,'SCORE TALLER'!$AA$2:$AB$10,2,FALSE)*BE$2</f>
        <v>0</v>
      </c>
      <c r="BF385" s="59">
        <f>VLOOKUP(AL385,'SCORE TALLER'!$AM$2:$AN$10,2,TRUE)*BF$2</f>
        <v>0</v>
      </c>
      <c r="BG385" s="67">
        <f t="shared" si="85"/>
        <v>1.28</v>
      </c>
      <c r="BH385" s="67" t="str">
        <f>VLOOKUP(BG385,'SCORE TALLER'!$AP$2:$AQ$7,2,TRUE)</f>
        <v>2. Normal</v>
      </c>
      <c r="BI385" s="67" t="str">
        <f t="shared" si="87"/>
        <v>LBZ</v>
      </c>
      <c r="BJ385" s="67" t="str">
        <f t="shared" si="87"/>
        <v>A</v>
      </c>
      <c r="BK385" s="67" t="str">
        <f t="shared" si="88"/>
        <v>A</v>
      </c>
      <c r="BL385" s="86">
        <f t="shared" si="86"/>
        <v>1534571</v>
      </c>
      <c r="BM385" s="86">
        <f t="shared" si="89"/>
        <v>0</v>
      </c>
    </row>
    <row r="386" spans="1:65" x14ac:dyDescent="0.3">
      <c r="A386" s="57">
        <v>2480888</v>
      </c>
      <c r="B386" s="12" t="s">
        <v>524</v>
      </c>
      <c r="C386" s="58" t="s">
        <v>107</v>
      </c>
      <c r="D386" s="58" t="s">
        <v>115</v>
      </c>
      <c r="E386" s="58"/>
      <c r="F386" s="58">
        <v>7177379</v>
      </c>
      <c r="G386" s="58">
        <f t="shared" si="77"/>
        <v>3682750</v>
      </c>
      <c r="H386" s="58">
        <f t="shared" si="78"/>
        <v>3682750</v>
      </c>
      <c r="I386" s="58" t="e">
        <v>#N/A</v>
      </c>
      <c r="J386" s="58">
        <v>242198</v>
      </c>
      <c r="K386" s="58">
        <v>0</v>
      </c>
      <c r="L386" s="58">
        <v>0</v>
      </c>
      <c r="M386" s="58">
        <v>3494629</v>
      </c>
      <c r="N386" s="58">
        <f>VLOOKUP(AD386,'tabla ingresos'!$A$3:$D$15,4,FALSE)</f>
        <v>1000000</v>
      </c>
      <c r="O386" s="58">
        <v>0</v>
      </c>
      <c r="P386" s="58">
        <v>0</v>
      </c>
      <c r="Q386" s="58">
        <v>0</v>
      </c>
      <c r="R386" s="12">
        <v>68255</v>
      </c>
      <c r="S386" s="12" t="s">
        <v>88</v>
      </c>
      <c r="T386" s="12" t="s">
        <v>89</v>
      </c>
      <c r="U386" s="12" t="s">
        <v>10</v>
      </c>
      <c r="V386" s="12">
        <v>4</v>
      </c>
      <c r="W386" s="12">
        <v>0</v>
      </c>
      <c r="X386" s="12">
        <v>0</v>
      </c>
      <c r="Y386" s="59">
        <v>5.5753424657534243</v>
      </c>
      <c r="Z386" s="59">
        <v>48.279452054794518</v>
      </c>
      <c r="AA386" s="12">
        <v>1</v>
      </c>
      <c r="AB386" s="12">
        <v>2</v>
      </c>
      <c r="AC386" s="12">
        <v>2</v>
      </c>
      <c r="AD386" s="12">
        <v>2</v>
      </c>
      <c r="AE386" s="12">
        <v>4</v>
      </c>
      <c r="AF386" s="58" t="s">
        <v>91</v>
      </c>
      <c r="AG386" s="66">
        <f t="shared" si="79"/>
        <v>0.16146533333333332</v>
      </c>
      <c r="AH386" s="67">
        <f t="shared" si="80"/>
        <v>4.7849193333333337</v>
      </c>
      <c r="AI386" s="67">
        <f t="shared" si="81"/>
        <v>2.3297526666666668</v>
      </c>
      <c r="AJ386" s="67">
        <f t="shared" si="82"/>
        <v>2.4551666666666665</v>
      </c>
      <c r="AK386" s="67">
        <f t="shared" si="83"/>
        <v>2.4551666666666665</v>
      </c>
      <c r="AL386" s="67">
        <f t="shared" si="84"/>
        <v>0</v>
      </c>
      <c r="AM386" s="59">
        <f>VLOOKUP(AG386,'SCORE TALLER'!$AC$2:$AD$10,2,TRUE)*AM$2</f>
        <v>0</v>
      </c>
      <c r="AN386" s="59">
        <f>VLOOKUP(AD386,'SCORE TALLER'!$W$2:$X$10,2,TRUE)*AN$2</f>
        <v>0.32</v>
      </c>
      <c r="AO386" s="59">
        <f>VLOOKUP(AB386,'SCORE TALLER'!$S$2:$T$10,2,FALSE)*AO$2</f>
        <v>0.04</v>
      </c>
      <c r="AP386" s="59">
        <f>VLOOKUP(AH386,'SCORE TALLER'!$AE$2:$AF$10,2,TRUE)*AP$2</f>
        <v>0</v>
      </c>
      <c r="AQ386" s="59">
        <f>VLOOKUP(AI386,'SCORE TALLER'!$AG$2:$AH$10,2,TRUE)*AQ$2</f>
        <v>0.24</v>
      </c>
      <c r="AR386" s="59">
        <f>VLOOKUP(AC386,'SCORE TALLER'!$U$2:$V$10,2,FALSE)*AR$2</f>
        <v>0.04</v>
      </c>
      <c r="AS386" s="59">
        <f>VLOOKUP(AE386,'SCORE TALLER'!$Y$2:$Z$10,2,FALSE)*AS$2</f>
        <v>0.05</v>
      </c>
      <c r="AT386" s="59">
        <f>VLOOKUP(Z386,'SCORE TALLER'!$O$2:$P$10,2,TRUE)*AT$2</f>
        <v>0.02</v>
      </c>
      <c r="AU386" s="59">
        <f>VLOOKUP(S386,'SCORE TALLER'!$A$2:$B$10,2,FALSE)*AU$2</f>
        <v>0.25</v>
      </c>
      <c r="AV386" s="59">
        <f>VLOOKUP(AJ386,'SCORE TALLER'!$AI$2:$AJ$10,2,TRUE)*AV$2</f>
        <v>0.15000000000000002</v>
      </c>
      <c r="AW386" s="59">
        <f>VLOOKUP(AK386,'SCORE TALLER'!$AK$2:$AL$10,2,TRUE)*AW$2</f>
        <v>0.15000000000000002</v>
      </c>
      <c r="AX386" s="59">
        <f>VLOOKUP(T386,'SCORE TALLER'!$C$2:$D$10,2,FALSE)*AX$2</f>
        <v>0</v>
      </c>
      <c r="AY386" s="59">
        <f>VLOOKUP(W386,'SCORE TALLER'!$I$2:$J$10,2,TRUE)*AY$2</f>
        <v>0</v>
      </c>
      <c r="AZ386" s="59">
        <f>VLOOKUP(X386,'SCORE TALLER'!$K$2:$L$10,2,TRUE)*AZ$2</f>
        <v>0</v>
      </c>
      <c r="BA386" s="59">
        <f>VLOOKUP(U386,'SCORE TALLER'!$E$2:$F$10,2,FALSE)*BA$2</f>
        <v>0</v>
      </c>
      <c r="BB386" s="59">
        <f>VLOOKUP(Y386,'SCORE TALLER'!$M$2:$N$10,2,TRUE)*BB$2</f>
        <v>0.03</v>
      </c>
      <c r="BC386" s="59">
        <f>VLOOKUP(AA386,'SCORE TALLER'!$Q$2:$R$10,2,FALSE)*BC$2</f>
        <v>0.05</v>
      </c>
      <c r="BD386" s="59">
        <f>VLOOKUP(V386,'SCORE TALLER'!$G$2:$H$10,2,FALSE)*BD$2</f>
        <v>0</v>
      </c>
      <c r="BE386" s="59">
        <f>VLOOKUP(AF386,'SCORE TALLER'!$AA$2:$AB$10,2,FALSE)*BE$2</f>
        <v>0.30000000000000004</v>
      </c>
      <c r="BF386" s="59">
        <f>VLOOKUP(AL386,'SCORE TALLER'!$AM$2:$AN$10,2,TRUE)*BF$2</f>
        <v>0</v>
      </c>
      <c r="BG386" s="67">
        <f t="shared" si="85"/>
        <v>1.6400000000000003</v>
      </c>
      <c r="BH386" s="67" t="str">
        <f>VLOOKUP(BG386,'SCORE TALLER'!$AP$2:$AQ$7,2,TRUE)</f>
        <v>2. Normal</v>
      </c>
      <c r="BI386" s="67" t="str">
        <f t="shared" si="87"/>
        <v>LBZ</v>
      </c>
      <c r="BJ386" s="67" t="str">
        <f t="shared" si="87"/>
        <v>A</v>
      </c>
      <c r="BK386" s="67" t="str">
        <f t="shared" si="88"/>
        <v>SIN</v>
      </c>
      <c r="BL386" s="86">
        <f t="shared" si="86"/>
        <v>3682750</v>
      </c>
      <c r="BM386" s="86">
        <f t="shared" si="89"/>
        <v>0</v>
      </c>
    </row>
    <row r="387" spans="1:65" x14ac:dyDescent="0.3">
      <c r="A387" s="57">
        <v>2068422886</v>
      </c>
      <c r="B387" s="12" t="s">
        <v>525</v>
      </c>
      <c r="C387" s="58" t="s">
        <v>107</v>
      </c>
      <c r="D387" s="58" t="s">
        <v>30</v>
      </c>
      <c r="E387" s="58">
        <v>303500</v>
      </c>
      <c r="F387" s="58">
        <v>11423276</v>
      </c>
      <c r="G387" s="58">
        <f t="shared" si="77"/>
        <v>8237156</v>
      </c>
      <c r="H387" s="58">
        <f t="shared" si="78"/>
        <v>4737156</v>
      </c>
      <c r="I387" s="58" t="e">
        <v>#N/A</v>
      </c>
      <c r="J387" s="58">
        <v>273660</v>
      </c>
      <c r="K387" s="58">
        <v>0</v>
      </c>
      <c r="L387" s="58">
        <v>3500000</v>
      </c>
      <c r="M387" s="58">
        <v>3186120</v>
      </c>
      <c r="N387" s="58">
        <f>VLOOKUP(AD387,'tabla ingresos'!$A$3:$D$15,4,FALSE)</f>
        <v>1000000</v>
      </c>
      <c r="O387" s="58">
        <v>0</v>
      </c>
      <c r="P387" s="58">
        <v>0</v>
      </c>
      <c r="Q387" s="58">
        <v>0</v>
      </c>
      <c r="R387" s="12">
        <v>68418</v>
      </c>
      <c r="S387" s="12" t="s">
        <v>87</v>
      </c>
      <c r="T387" s="12" t="s">
        <v>89</v>
      </c>
      <c r="U387" s="12" t="s">
        <v>10</v>
      </c>
      <c r="V387" s="12">
        <v>4</v>
      </c>
      <c r="W387" s="12">
        <v>0</v>
      </c>
      <c r="X387" s="12">
        <v>0</v>
      </c>
      <c r="Y387" s="59">
        <v>3.7780821917808218</v>
      </c>
      <c r="Z387" s="59">
        <v>29.523287671232875</v>
      </c>
      <c r="AA387" s="12">
        <v>2</v>
      </c>
      <c r="AB387" s="12">
        <v>4</v>
      </c>
      <c r="AC387" s="12">
        <v>2</v>
      </c>
      <c r="AD387" s="12">
        <v>2</v>
      </c>
      <c r="AE387" s="12">
        <v>1</v>
      </c>
      <c r="AF387" s="58" t="s">
        <v>91</v>
      </c>
      <c r="AG387" s="66">
        <f t="shared" si="79"/>
        <v>0.18243999999999999</v>
      </c>
      <c r="AH387" s="67">
        <f t="shared" si="80"/>
        <v>7.615517333333333</v>
      </c>
      <c r="AI387" s="67">
        <f t="shared" si="81"/>
        <v>2.3264133333333334</v>
      </c>
      <c r="AJ387" s="67">
        <f t="shared" si="82"/>
        <v>5.4914373333333337</v>
      </c>
      <c r="AK387" s="67">
        <f t="shared" si="83"/>
        <v>3.1581039999999998</v>
      </c>
      <c r="AL387" s="67">
        <f t="shared" si="84"/>
        <v>0</v>
      </c>
      <c r="AM387" s="59">
        <f>VLOOKUP(AG387,'SCORE TALLER'!$AC$2:$AD$10,2,TRUE)*AM$2</f>
        <v>0</v>
      </c>
      <c r="AN387" s="59">
        <f>VLOOKUP(AD387,'SCORE TALLER'!$W$2:$X$10,2,TRUE)*AN$2</f>
        <v>0.32</v>
      </c>
      <c r="AO387" s="59">
        <f>VLOOKUP(AB387,'SCORE TALLER'!$S$2:$T$10,2,FALSE)*AO$2</f>
        <v>0.02</v>
      </c>
      <c r="AP387" s="59">
        <f>VLOOKUP(AH387,'SCORE TALLER'!$AE$2:$AF$10,2,TRUE)*AP$2</f>
        <v>0.08</v>
      </c>
      <c r="AQ387" s="59">
        <f>VLOOKUP(AI387,'SCORE TALLER'!$AG$2:$AH$10,2,TRUE)*AQ$2</f>
        <v>0.24</v>
      </c>
      <c r="AR387" s="59">
        <f>VLOOKUP(AC387,'SCORE TALLER'!$U$2:$V$10,2,FALSE)*AR$2</f>
        <v>0.04</v>
      </c>
      <c r="AS387" s="59">
        <f>VLOOKUP(AE387,'SCORE TALLER'!$Y$2:$Z$10,2,FALSE)*AS$2</f>
        <v>0.03</v>
      </c>
      <c r="AT387" s="59">
        <f>VLOOKUP(Z387,'SCORE TALLER'!$O$2:$P$10,2,TRUE)*AT$2</f>
        <v>0.04</v>
      </c>
      <c r="AU387" s="59">
        <f>VLOOKUP(S387,'SCORE TALLER'!$A$2:$B$10,2,FALSE)*AU$2</f>
        <v>0.15000000000000002</v>
      </c>
      <c r="AV387" s="59">
        <f>VLOOKUP(AJ387,'SCORE TALLER'!$AI$2:$AJ$10,2,TRUE)*AV$2</f>
        <v>0</v>
      </c>
      <c r="AW387" s="59">
        <f>VLOOKUP(AK387,'SCORE TALLER'!$AK$2:$AL$10,2,TRUE)*AW$2</f>
        <v>0.1</v>
      </c>
      <c r="AX387" s="59">
        <f>VLOOKUP(T387,'SCORE TALLER'!$C$2:$D$10,2,FALSE)*AX$2</f>
        <v>0</v>
      </c>
      <c r="AY387" s="59">
        <f>VLOOKUP(W387,'SCORE TALLER'!$I$2:$J$10,2,TRUE)*AY$2</f>
        <v>0</v>
      </c>
      <c r="AZ387" s="59">
        <f>VLOOKUP(X387,'SCORE TALLER'!$K$2:$L$10,2,TRUE)*AZ$2</f>
        <v>0</v>
      </c>
      <c r="BA387" s="59">
        <f>VLOOKUP(U387,'SCORE TALLER'!$E$2:$F$10,2,FALSE)*BA$2</f>
        <v>0</v>
      </c>
      <c r="BB387" s="59">
        <f>VLOOKUP(Y387,'SCORE TALLER'!$M$2:$N$10,2,TRUE)*BB$2</f>
        <v>0.04</v>
      </c>
      <c r="BC387" s="59">
        <f>VLOOKUP(AA387,'SCORE TALLER'!$Q$2:$R$10,2,FALSE)*BC$2</f>
        <v>0</v>
      </c>
      <c r="BD387" s="59">
        <f>VLOOKUP(V387,'SCORE TALLER'!$G$2:$H$10,2,FALSE)*BD$2</f>
        <v>0</v>
      </c>
      <c r="BE387" s="59">
        <f>VLOOKUP(AF387,'SCORE TALLER'!$AA$2:$AB$10,2,FALSE)*BE$2</f>
        <v>0.30000000000000004</v>
      </c>
      <c r="BF387" s="59">
        <f>VLOOKUP(AL387,'SCORE TALLER'!$AM$2:$AN$10,2,TRUE)*BF$2</f>
        <v>0</v>
      </c>
      <c r="BG387" s="67">
        <f t="shared" si="85"/>
        <v>1.3600000000000003</v>
      </c>
      <c r="BH387" s="67" t="str">
        <f>VLOOKUP(BG387,'SCORE TALLER'!$AP$2:$AQ$7,2,TRUE)</f>
        <v>2. Normal</v>
      </c>
      <c r="BI387" s="67" t="str">
        <f t="shared" si="87"/>
        <v>LBZ</v>
      </c>
      <c r="BJ387" s="67" t="str">
        <f t="shared" si="87"/>
        <v>A</v>
      </c>
      <c r="BK387" s="67" t="str">
        <f t="shared" si="88"/>
        <v>SIN</v>
      </c>
      <c r="BL387" s="86">
        <f t="shared" si="86"/>
        <v>4737156</v>
      </c>
      <c r="BM387" s="86">
        <f t="shared" si="89"/>
        <v>0</v>
      </c>
    </row>
    <row r="388" spans="1:65" x14ac:dyDescent="0.3">
      <c r="A388" s="57">
        <v>208008</v>
      </c>
      <c r="B388" s="12" t="s">
        <v>526</v>
      </c>
      <c r="C388" s="58" t="s">
        <v>105</v>
      </c>
      <c r="D388" s="58" t="s">
        <v>115</v>
      </c>
      <c r="E388" s="58">
        <v>40599</v>
      </c>
      <c r="F388" s="58">
        <v>7008685</v>
      </c>
      <c r="G388" s="58">
        <f t="shared" si="77"/>
        <v>3566425</v>
      </c>
      <c r="H388" s="58">
        <f t="shared" si="78"/>
        <v>3566425</v>
      </c>
      <c r="I388" s="58">
        <v>7009000</v>
      </c>
      <c r="J388" s="58">
        <v>190715</v>
      </c>
      <c r="K388" s="58">
        <v>0</v>
      </c>
      <c r="L388" s="58">
        <v>0</v>
      </c>
      <c r="M388" s="58">
        <v>3442260</v>
      </c>
      <c r="N388" s="58">
        <f>VLOOKUP(AD388,'tabla ingresos'!$A$3:$D$15,4,FALSE)</f>
        <v>1000000</v>
      </c>
      <c r="O388" s="58">
        <v>19655.659151496875</v>
      </c>
      <c r="P388" s="58">
        <v>501000</v>
      </c>
      <c r="Q388" s="58">
        <v>0</v>
      </c>
      <c r="R388" s="12">
        <v>13052</v>
      </c>
      <c r="S388" s="12" t="s">
        <v>88</v>
      </c>
      <c r="T388" s="12" t="s">
        <v>89</v>
      </c>
      <c r="U388" s="12" t="s">
        <v>10</v>
      </c>
      <c r="V388" s="12">
        <v>4</v>
      </c>
      <c r="W388" s="12">
        <v>0</v>
      </c>
      <c r="X388" s="12">
        <v>0</v>
      </c>
      <c r="Y388" s="59">
        <v>6.7178082191780826</v>
      </c>
      <c r="Z388" s="59">
        <v>38.887671232876713</v>
      </c>
      <c r="AA388" s="12">
        <v>1</v>
      </c>
      <c r="AB388" s="12">
        <v>2</v>
      </c>
      <c r="AC388" s="12">
        <v>1</v>
      </c>
      <c r="AD388" s="12">
        <v>2</v>
      </c>
      <c r="AE388" s="12">
        <v>3</v>
      </c>
      <c r="AF388" s="58" t="s">
        <v>10</v>
      </c>
      <c r="AG388" s="66">
        <f t="shared" si="79"/>
        <v>0.14024710610099791</v>
      </c>
      <c r="AH388" s="67">
        <f t="shared" si="80"/>
        <v>5.0064566666666668</v>
      </c>
      <c r="AI388" s="67">
        <f t="shared" si="81"/>
        <v>2.3219059999999998</v>
      </c>
      <c r="AJ388" s="67">
        <f t="shared" si="82"/>
        <v>2.3776166666666665</v>
      </c>
      <c r="AK388" s="67">
        <f t="shared" si="83"/>
        <v>2.3776166666666665</v>
      </c>
      <c r="AL388" s="67">
        <f t="shared" si="84"/>
        <v>0</v>
      </c>
      <c r="AM388" s="59">
        <f>VLOOKUP(AG388,'SCORE TALLER'!$AC$2:$AD$10,2,TRUE)*AM$2</f>
        <v>0</v>
      </c>
      <c r="AN388" s="59">
        <f>VLOOKUP(AD388,'SCORE TALLER'!$W$2:$X$10,2,TRUE)*AN$2</f>
        <v>0.32</v>
      </c>
      <c r="AO388" s="59">
        <f>VLOOKUP(AB388,'SCORE TALLER'!$S$2:$T$10,2,FALSE)*AO$2</f>
        <v>0.04</v>
      </c>
      <c r="AP388" s="59">
        <f>VLOOKUP(AH388,'SCORE TALLER'!$AE$2:$AF$10,2,TRUE)*AP$2</f>
        <v>0.08</v>
      </c>
      <c r="AQ388" s="59">
        <f>VLOOKUP(AI388,'SCORE TALLER'!$AG$2:$AH$10,2,TRUE)*AQ$2</f>
        <v>0.24</v>
      </c>
      <c r="AR388" s="59">
        <f>VLOOKUP(AC388,'SCORE TALLER'!$U$2:$V$10,2,FALSE)*AR$2</f>
        <v>0.05</v>
      </c>
      <c r="AS388" s="59">
        <f>VLOOKUP(AE388,'SCORE TALLER'!$Y$2:$Z$10,2,FALSE)*AS$2</f>
        <v>0.02</v>
      </c>
      <c r="AT388" s="59">
        <f>VLOOKUP(Z388,'SCORE TALLER'!$O$2:$P$10,2,TRUE)*AT$2</f>
        <v>0.03</v>
      </c>
      <c r="AU388" s="59">
        <f>VLOOKUP(S388,'SCORE TALLER'!$A$2:$B$10,2,FALSE)*AU$2</f>
        <v>0.25</v>
      </c>
      <c r="AV388" s="59">
        <f>VLOOKUP(AJ388,'SCORE TALLER'!$AI$2:$AJ$10,2,TRUE)*AV$2</f>
        <v>0.15000000000000002</v>
      </c>
      <c r="AW388" s="59">
        <f>VLOOKUP(AK388,'SCORE TALLER'!$AK$2:$AL$10,2,TRUE)*AW$2</f>
        <v>0.15000000000000002</v>
      </c>
      <c r="AX388" s="59">
        <f>VLOOKUP(T388,'SCORE TALLER'!$C$2:$D$10,2,FALSE)*AX$2</f>
        <v>0</v>
      </c>
      <c r="AY388" s="59">
        <f>VLOOKUP(W388,'SCORE TALLER'!$I$2:$J$10,2,TRUE)*AY$2</f>
        <v>0</v>
      </c>
      <c r="AZ388" s="59">
        <f>VLOOKUP(X388,'SCORE TALLER'!$K$2:$L$10,2,TRUE)*AZ$2</f>
        <v>0</v>
      </c>
      <c r="BA388" s="59">
        <f>VLOOKUP(U388,'SCORE TALLER'!$E$2:$F$10,2,FALSE)*BA$2</f>
        <v>0</v>
      </c>
      <c r="BB388" s="59">
        <f>VLOOKUP(Y388,'SCORE TALLER'!$M$2:$N$10,2,TRUE)*BB$2</f>
        <v>0.02</v>
      </c>
      <c r="BC388" s="59">
        <f>VLOOKUP(AA388,'SCORE TALLER'!$Q$2:$R$10,2,FALSE)*BC$2</f>
        <v>0.05</v>
      </c>
      <c r="BD388" s="59">
        <f>VLOOKUP(V388,'SCORE TALLER'!$G$2:$H$10,2,FALSE)*BD$2</f>
        <v>0</v>
      </c>
      <c r="BE388" s="59">
        <f>VLOOKUP(AF388,'SCORE TALLER'!$AA$2:$AB$10,2,FALSE)*BE$2</f>
        <v>0</v>
      </c>
      <c r="BF388" s="59">
        <f>VLOOKUP(AL388,'SCORE TALLER'!$AM$2:$AN$10,2,TRUE)*BF$2</f>
        <v>0</v>
      </c>
      <c r="BG388" s="67">
        <f t="shared" si="85"/>
        <v>1.4000000000000001</v>
      </c>
      <c r="BH388" s="67" t="str">
        <f>VLOOKUP(BG388,'SCORE TALLER'!$AP$2:$AQ$7,2,TRUE)</f>
        <v>2. Normal</v>
      </c>
      <c r="BI388" s="67" t="str">
        <f t="shared" si="87"/>
        <v>LBZ</v>
      </c>
      <c r="BJ388" s="67" t="str">
        <f t="shared" si="87"/>
        <v>A</v>
      </c>
      <c r="BK388" s="67" t="str">
        <f t="shared" si="88"/>
        <v>A</v>
      </c>
      <c r="BL388" s="86">
        <f t="shared" si="86"/>
        <v>3566425</v>
      </c>
      <c r="BM388" s="86">
        <f t="shared" si="89"/>
        <v>0</v>
      </c>
    </row>
    <row r="389" spans="1:65" x14ac:dyDescent="0.3">
      <c r="A389" s="57">
        <v>44428208</v>
      </c>
      <c r="B389" s="12" t="s">
        <v>527</v>
      </c>
      <c r="C389" s="58" t="s">
        <v>105</v>
      </c>
      <c r="D389" s="58" t="s">
        <v>115</v>
      </c>
      <c r="E389" s="58">
        <v>477976</v>
      </c>
      <c r="F389" s="58">
        <v>5887278</v>
      </c>
      <c r="G389" s="58">
        <f t="shared" ref="G389:G452" si="90">+IF(F389&gt;M389+100000,F389-M389,0)</f>
        <v>2886199</v>
      </c>
      <c r="H389" s="58">
        <f t="shared" ref="H389:H452" si="91">IF(G389&gt;L389+100000,G389-L389,0)</f>
        <v>1686199</v>
      </c>
      <c r="I389" s="58">
        <v>5887000</v>
      </c>
      <c r="J389" s="58">
        <v>196722</v>
      </c>
      <c r="K389" s="58">
        <v>0</v>
      </c>
      <c r="L389" s="58">
        <v>1200000</v>
      </c>
      <c r="M389" s="58">
        <v>3001079</v>
      </c>
      <c r="N389" s="58">
        <f>VLOOKUP(AD389,'tabla ingresos'!$A$3:$D$15,4,FALSE)</f>
        <v>1000000</v>
      </c>
      <c r="O389" s="58">
        <v>437592.66018978221</v>
      </c>
      <c r="P389" s="58">
        <v>17765000</v>
      </c>
      <c r="Q389" s="58">
        <v>0</v>
      </c>
      <c r="R389" s="12">
        <v>19001</v>
      </c>
      <c r="S389" s="12" t="s">
        <v>87</v>
      </c>
      <c r="T389" s="12" t="s">
        <v>89</v>
      </c>
      <c r="U389" s="12" t="s">
        <v>10</v>
      </c>
      <c r="V389" s="12">
        <v>4</v>
      </c>
      <c r="W389" s="12">
        <v>0</v>
      </c>
      <c r="X389" s="12">
        <v>0</v>
      </c>
      <c r="Y389" s="59">
        <v>5.7534246575342465</v>
      </c>
      <c r="Z389" s="59">
        <v>39.43287671232877</v>
      </c>
      <c r="AA389" s="12">
        <v>2</v>
      </c>
      <c r="AB389" s="12">
        <v>0</v>
      </c>
      <c r="AC389" s="12">
        <v>1</v>
      </c>
      <c r="AD389" s="12">
        <v>2</v>
      </c>
      <c r="AE389" s="12">
        <v>1</v>
      </c>
      <c r="AF389" s="58" t="s">
        <v>10</v>
      </c>
      <c r="AG389" s="66">
        <f t="shared" ref="AG389:AG452" si="92">+(O389+J389)/(N389*1.5)</f>
        <v>0.42287644012652154</v>
      </c>
      <c r="AH389" s="67">
        <f t="shared" ref="AH389:AH452" si="93">+(P389+F389)/(N389*1.5)</f>
        <v>15.768185333333333</v>
      </c>
      <c r="AI389" s="67">
        <f t="shared" ref="AI389:AI452" si="94">+(E389+M389)/(N389*1.5)</f>
        <v>2.3193700000000002</v>
      </c>
      <c r="AJ389" s="67">
        <f t="shared" ref="AJ389:AJ452" si="95">+G389/(N389*1.5)</f>
        <v>1.9241326666666667</v>
      </c>
      <c r="AK389" s="67">
        <f t="shared" ref="AK389:AK452" si="96">+H389/(N389*1.5)</f>
        <v>1.1241326666666667</v>
      </c>
      <c r="AL389" s="67">
        <f t="shared" ref="AL389:AL452" si="97">+Q389/(N389*1.5)</f>
        <v>0</v>
      </c>
      <c r="AM389" s="59">
        <f>VLOOKUP(AG389,'SCORE TALLER'!$AC$2:$AD$10,2,TRUE)*AM$2</f>
        <v>0</v>
      </c>
      <c r="AN389" s="59">
        <f>VLOOKUP(AD389,'SCORE TALLER'!$W$2:$X$10,2,TRUE)*AN$2</f>
        <v>0.32</v>
      </c>
      <c r="AO389" s="59">
        <f>VLOOKUP(AB389,'SCORE TALLER'!$S$2:$T$10,2,FALSE)*AO$2</f>
        <v>0.05</v>
      </c>
      <c r="AP389" s="59">
        <f>VLOOKUP(AH389,'SCORE TALLER'!$AE$2:$AF$10,2,TRUE)*AP$2</f>
        <v>0.24</v>
      </c>
      <c r="AQ389" s="59">
        <f>VLOOKUP(AI389,'SCORE TALLER'!$AG$2:$AH$10,2,TRUE)*AQ$2</f>
        <v>0.24</v>
      </c>
      <c r="AR389" s="59">
        <f>VLOOKUP(AC389,'SCORE TALLER'!$U$2:$V$10,2,FALSE)*AR$2</f>
        <v>0.05</v>
      </c>
      <c r="AS389" s="59">
        <f>VLOOKUP(AE389,'SCORE TALLER'!$Y$2:$Z$10,2,FALSE)*AS$2</f>
        <v>0.03</v>
      </c>
      <c r="AT389" s="59">
        <f>VLOOKUP(Z389,'SCORE TALLER'!$O$2:$P$10,2,TRUE)*AT$2</f>
        <v>0.03</v>
      </c>
      <c r="AU389" s="59">
        <f>VLOOKUP(S389,'SCORE TALLER'!$A$2:$B$10,2,FALSE)*AU$2</f>
        <v>0.15000000000000002</v>
      </c>
      <c r="AV389" s="59">
        <f>VLOOKUP(AJ389,'SCORE TALLER'!$AI$2:$AJ$10,2,TRUE)*AV$2</f>
        <v>0.2</v>
      </c>
      <c r="AW389" s="59">
        <f>VLOOKUP(AK389,'SCORE TALLER'!$AK$2:$AL$10,2,TRUE)*AW$2</f>
        <v>0.2</v>
      </c>
      <c r="AX389" s="59">
        <f>VLOOKUP(T389,'SCORE TALLER'!$C$2:$D$10,2,FALSE)*AX$2</f>
        <v>0</v>
      </c>
      <c r="AY389" s="59">
        <f>VLOOKUP(W389,'SCORE TALLER'!$I$2:$J$10,2,TRUE)*AY$2</f>
        <v>0</v>
      </c>
      <c r="AZ389" s="59">
        <f>VLOOKUP(X389,'SCORE TALLER'!$K$2:$L$10,2,TRUE)*AZ$2</f>
        <v>0</v>
      </c>
      <c r="BA389" s="59">
        <f>VLOOKUP(U389,'SCORE TALLER'!$E$2:$F$10,2,FALSE)*BA$2</f>
        <v>0</v>
      </c>
      <c r="BB389" s="59">
        <f>VLOOKUP(Y389,'SCORE TALLER'!$M$2:$N$10,2,TRUE)*BB$2</f>
        <v>0.03</v>
      </c>
      <c r="BC389" s="59">
        <f>VLOOKUP(AA389,'SCORE TALLER'!$Q$2:$R$10,2,FALSE)*BC$2</f>
        <v>0</v>
      </c>
      <c r="BD389" s="59">
        <f>VLOOKUP(V389,'SCORE TALLER'!$G$2:$H$10,2,FALSE)*BD$2</f>
        <v>0</v>
      </c>
      <c r="BE389" s="59">
        <f>VLOOKUP(AF389,'SCORE TALLER'!$AA$2:$AB$10,2,FALSE)*BE$2</f>
        <v>0</v>
      </c>
      <c r="BF389" s="59">
        <f>VLOOKUP(AL389,'SCORE TALLER'!$AM$2:$AN$10,2,TRUE)*BF$2</f>
        <v>0</v>
      </c>
      <c r="BG389" s="67">
        <f t="shared" ref="BG389:BG452" si="98">+SUM(AM389:BF389)</f>
        <v>1.54</v>
      </c>
      <c r="BH389" s="67" t="str">
        <f>VLOOKUP(BG389,'SCORE TALLER'!$AP$2:$AQ$7,2,TRUE)</f>
        <v>2. Normal</v>
      </c>
      <c r="BI389" s="67" t="str">
        <f t="shared" si="87"/>
        <v>LBZ</v>
      </c>
      <c r="BJ389" s="67" t="str">
        <f t="shared" si="87"/>
        <v>A</v>
      </c>
      <c r="BK389" s="67" t="str">
        <f t="shared" si="88"/>
        <v>A</v>
      </c>
      <c r="BL389" s="86">
        <f t="shared" ref="BL389:BL452" si="99">+H389</f>
        <v>1686199</v>
      </c>
      <c r="BM389" s="86">
        <f t="shared" si="89"/>
        <v>0</v>
      </c>
    </row>
    <row r="390" spans="1:65" x14ac:dyDescent="0.3">
      <c r="A390" s="57">
        <v>44204008</v>
      </c>
      <c r="B390" s="12" t="s">
        <v>528</v>
      </c>
      <c r="C390" s="58" t="s">
        <v>105</v>
      </c>
      <c r="D390" s="58" t="s">
        <v>114</v>
      </c>
      <c r="E390" s="58">
        <v>467161</v>
      </c>
      <c r="F390" s="58">
        <v>4698714</v>
      </c>
      <c r="G390" s="58">
        <f t="shared" si="90"/>
        <v>1687041</v>
      </c>
      <c r="H390" s="58">
        <f t="shared" si="91"/>
        <v>1687041</v>
      </c>
      <c r="I390" s="58">
        <v>4699000</v>
      </c>
      <c r="J390" s="58">
        <v>143758</v>
      </c>
      <c r="K390" s="58">
        <v>0</v>
      </c>
      <c r="L390" s="58">
        <v>0</v>
      </c>
      <c r="M390" s="58">
        <v>3011673</v>
      </c>
      <c r="N390" s="58">
        <f>VLOOKUP(AD390,'tabla ingresos'!$A$3:$D$15,4,FALSE)</f>
        <v>1000000</v>
      </c>
      <c r="O390" s="58">
        <v>952521.64223802253</v>
      </c>
      <c r="P390" s="58">
        <v>54760000</v>
      </c>
      <c r="Q390" s="58">
        <v>0</v>
      </c>
      <c r="R390" s="12">
        <v>8758</v>
      </c>
      <c r="S390" s="12" t="s">
        <v>88</v>
      </c>
      <c r="T390" s="12" t="s">
        <v>89</v>
      </c>
      <c r="U390" s="12" t="s">
        <v>10</v>
      </c>
      <c r="V390" s="12">
        <v>4</v>
      </c>
      <c r="W390" s="12">
        <v>0</v>
      </c>
      <c r="X390" s="12">
        <v>0</v>
      </c>
      <c r="Y390" s="59">
        <v>5.3342465753424655</v>
      </c>
      <c r="Z390" s="59">
        <v>42.31232876712329</v>
      </c>
      <c r="AA390" s="12">
        <v>2</v>
      </c>
      <c r="AB390" s="12">
        <v>4</v>
      </c>
      <c r="AC390" s="12">
        <v>2</v>
      </c>
      <c r="AD390" s="12">
        <v>2</v>
      </c>
      <c r="AE390" s="12">
        <v>1</v>
      </c>
      <c r="AF390" s="58" t="s">
        <v>10</v>
      </c>
      <c r="AG390" s="66">
        <f t="shared" si="92"/>
        <v>0.73085309482534833</v>
      </c>
      <c r="AH390" s="67">
        <f t="shared" si="93"/>
        <v>39.639142666666665</v>
      </c>
      <c r="AI390" s="67">
        <f t="shared" si="94"/>
        <v>2.3192226666666667</v>
      </c>
      <c r="AJ390" s="67">
        <f t="shared" si="95"/>
        <v>1.1246940000000001</v>
      </c>
      <c r="AK390" s="67">
        <f t="shared" si="96"/>
        <v>1.1246940000000001</v>
      </c>
      <c r="AL390" s="67">
        <f t="shared" si="97"/>
        <v>0</v>
      </c>
      <c r="AM390" s="59">
        <f>VLOOKUP(AG390,'SCORE TALLER'!$AC$2:$AD$10,2,TRUE)*AM$2</f>
        <v>0.24</v>
      </c>
      <c r="AN390" s="59">
        <f>VLOOKUP(AD390,'SCORE TALLER'!$W$2:$X$10,2,TRUE)*AN$2</f>
        <v>0.32</v>
      </c>
      <c r="AO390" s="59">
        <f>VLOOKUP(AB390,'SCORE TALLER'!$S$2:$T$10,2,FALSE)*AO$2</f>
        <v>0.02</v>
      </c>
      <c r="AP390" s="59">
        <f>VLOOKUP(AH390,'SCORE TALLER'!$AE$2:$AF$10,2,TRUE)*AP$2</f>
        <v>0.4</v>
      </c>
      <c r="AQ390" s="59">
        <f>VLOOKUP(AI390,'SCORE TALLER'!$AG$2:$AH$10,2,TRUE)*AQ$2</f>
        <v>0.24</v>
      </c>
      <c r="AR390" s="59">
        <f>VLOOKUP(AC390,'SCORE TALLER'!$U$2:$V$10,2,FALSE)*AR$2</f>
        <v>0.04</v>
      </c>
      <c r="AS390" s="59">
        <f>VLOOKUP(AE390,'SCORE TALLER'!$Y$2:$Z$10,2,FALSE)*AS$2</f>
        <v>0.03</v>
      </c>
      <c r="AT390" s="59">
        <f>VLOOKUP(Z390,'SCORE TALLER'!$O$2:$P$10,2,TRUE)*AT$2</f>
        <v>0.03</v>
      </c>
      <c r="AU390" s="59">
        <f>VLOOKUP(S390,'SCORE TALLER'!$A$2:$B$10,2,FALSE)*AU$2</f>
        <v>0.25</v>
      </c>
      <c r="AV390" s="59">
        <f>VLOOKUP(AJ390,'SCORE TALLER'!$AI$2:$AJ$10,2,TRUE)*AV$2</f>
        <v>0.2</v>
      </c>
      <c r="AW390" s="59">
        <f>VLOOKUP(AK390,'SCORE TALLER'!$AK$2:$AL$10,2,TRUE)*AW$2</f>
        <v>0.2</v>
      </c>
      <c r="AX390" s="59">
        <f>VLOOKUP(T390,'SCORE TALLER'!$C$2:$D$10,2,FALSE)*AX$2</f>
        <v>0</v>
      </c>
      <c r="AY390" s="59">
        <f>VLOOKUP(W390,'SCORE TALLER'!$I$2:$J$10,2,TRUE)*AY$2</f>
        <v>0</v>
      </c>
      <c r="AZ390" s="59">
        <f>VLOOKUP(X390,'SCORE TALLER'!$K$2:$L$10,2,TRUE)*AZ$2</f>
        <v>0</v>
      </c>
      <c r="BA390" s="59">
        <f>VLOOKUP(U390,'SCORE TALLER'!$E$2:$F$10,2,FALSE)*BA$2</f>
        <v>0</v>
      </c>
      <c r="BB390" s="59">
        <f>VLOOKUP(Y390,'SCORE TALLER'!$M$2:$N$10,2,TRUE)*BB$2</f>
        <v>0.03</v>
      </c>
      <c r="BC390" s="59">
        <f>VLOOKUP(AA390,'SCORE TALLER'!$Q$2:$R$10,2,FALSE)*BC$2</f>
        <v>0</v>
      </c>
      <c r="BD390" s="59">
        <f>VLOOKUP(V390,'SCORE TALLER'!$G$2:$H$10,2,FALSE)*BD$2</f>
        <v>0</v>
      </c>
      <c r="BE390" s="59">
        <f>VLOOKUP(AF390,'SCORE TALLER'!$AA$2:$AB$10,2,FALSE)*BE$2</f>
        <v>0</v>
      </c>
      <c r="BF390" s="59">
        <f>VLOOKUP(AL390,'SCORE TALLER'!$AM$2:$AN$10,2,TRUE)*BF$2</f>
        <v>0</v>
      </c>
      <c r="BG390" s="67">
        <f t="shared" si="98"/>
        <v>2</v>
      </c>
      <c r="BH390" s="67" t="str">
        <f>VLOOKUP(BG390,'SCORE TALLER'!$AP$2:$AQ$7,2,TRUE)</f>
        <v>3. Medio</v>
      </c>
      <c r="BI390" s="67" t="str">
        <f t="shared" ref="BI390:BJ453" si="100">+T390</f>
        <v>LBZ</v>
      </c>
      <c r="BJ390" s="67" t="str">
        <f t="shared" si="100"/>
        <v>A</v>
      </c>
      <c r="BK390" s="67" t="str">
        <f t="shared" ref="BK390:BK453" si="101">+AF390</f>
        <v>A</v>
      </c>
      <c r="BL390" s="86">
        <f t="shared" si="99"/>
        <v>1687041</v>
      </c>
      <c r="BM390" s="86">
        <f t="shared" ref="BM390:BM453" si="102">+Q390</f>
        <v>0</v>
      </c>
    </row>
    <row r="391" spans="1:65" x14ac:dyDescent="0.3">
      <c r="A391" s="57">
        <v>44426222</v>
      </c>
      <c r="B391" s="12" t="s">
        <v>529</v>
      </c>
      <c r="C391" s="58" t="s">
        <v>105</v>
      </c>
      <c r="D391" s="58" t="s">
        <v>30</v>
      </c>
      <c r="E391" s="58">
        <v>2291890</v>
      </c>
      <c r="F391" s="58">
        <v>7282266</v>
      </c>
      <c r="G391" s="58">
        <f t="shared" si="90"/>
        <v>6110496</v>
      </c>
      <c r="H391" s="58">
        <f t="shared" si="91"/>
        <v>3449133</v>
      </c>
      <c r="I391" s="58">
        <v>7282000</v>
      </c>
      <c r="J391" s="58">
        <v>271955</v>
      </c>
      <c r="K391" s="58">
        <v>0</v>
      </c>
      <c r="L391" s="58">
        <v>2661363</v>
      </c>
      <c r="M391" s="58">
        <v>1171770</v>
      </c>
      <c r="N391" s="58">
        <f>VLOOKUP(AD391,'tabla ingresos'!$A$3:$D$15,4,FALSE)</f>
        <v>1000000</v>
      </c>
      <c r="O391" s="58">
        <v>190251.81489374675</v>
      </c>
      <c r="P391" s="58">
        <v>5169000</v>
      </c>
      <c r="Q391" s="58">
        <v>0</v>
      </c>
      <c r="R391" s="12">
        <v>19001</v>
      </c>
      <c r="S391" s="12" t="s">
        <v>87</v>
      </c>
      <c r="T391" s="12" t="s">
        <v>89</v>
      </c>
      <c r="U391" s="12" t="s">
        <v>10</v>
      </c>
      <c r="V391" s="12">
        <v>4</v>
      </c>
      <c r="W391" s="12">
        <v>0</v>
      </c>
      <c r="X391" s="12">
        <v>0</v>
      </c>
      <c r="Y391" s="59">
        <v>3.8383561643835615</v>
      </c>
      <c r="Z391" s="59">
        <v>40.07123287671233</v>
      </c>
      <c r="AA391" s="12">
        <v>2</v>
      </c>
      <c r="AB391" s="12">
        <v>2</v>
      </c>
      <c r="AC391" s="12">
        <v>2</v>
      </c>
      <c r="AD391" s="12">
        <v>2</v>
      </c>
      <c r="AE391" s="12">
        <v>1</v>
      </c>
      <c r="AF391" s="58" t="s">
        <v>10</v>
      </c>
      <c r="AG391" s="66">
        <f t="shared" si="92"/>
        <v>0.30813787659583114</v>
      </c>
      <c r="AH391" s="67">
        <f t="shared" si="93"/>
        <v>8.3008439999999997</v>
      </c>
      <c r="AI391" s="67">
        <f t="shared" si="94"/>
        <v>2.3091066666666666</v>
      </c>
      <c r="AJ391" s="67">
        <f t="shared" si="95"/>
        <v>4.073664</v>
      </c>
      <c r="AK391" s="67">
        <f t="shared" si="96"/>
        <v>2.2994219999999999</v>
      </c>
      <c r="AL391" s="67">
        <f t="shared" si="97"/>
        <v>0</v>
      </c>
      <c r="AM391" s="59">
        <f>VLOOKUP(AG391,'SCORE TALLER'!$AC$2:$AD$10,2,TRUE)*AM$2</f>
        <v>0</v>
      </c>
      <c r="AN391" s="59">
        <f>VLOOKUP(AD391,'SCORE TALLER'!$W$2:$X$10,2,TRUE)*AN$2</f>
        <v>0.32</v>
      </c>
      <c r="AO391" s="59">
        <f>VLOOKUP(AB391,'SCORE TALLER'!$S$2:$T$10,2,FALSE)*AO$2</f>
        <v>0.04</v>
      </c>
      <c r="AP391" s="59">
        <f>VLOOKUP(AH391,'SCORE TALLER'!$AE$2:$AF$10,2,TRUE)*AP$2</f>
        <v>0.08</v>
      </c>
      <c r="AQ391" s="59">
        <f>VLOOKUP(AI391,'SCORE TALLER'!$AG$2:$AH$10,2,TRUE)*AQ$2</f>
        <v>0.24</v>
      </c>
      <c r="AR391" s="59">
        <f>VLOOKUP(AC391,'SCORE TALLER'!$U$2:$V$10,2,FALSE)*AR$2</f>
        <v>0.04</v>
      </c>
      <c r="AS391" s="59">
        <f>VLOOKUP(AE391,'SCORE TALLER'!$Y$2:$Z$10,2,FALSE)*AS$2</f>
        <v>0.03</v>
      </c>
      <c r="AT391" s="59">
        <f>VLOOKUP(Z391,'SCORE TALLER'!$O$2:$P$10,2,TRUE)*AT$2</f>
        <v>0.03</v>
      </c>
      <c r="AU391" s="59">
        <f>VLOOKUP(S391,'SCORE TALLER'!$A$2:$B$10,2,FALSE)*AU$2</f>
        <v>0.15000000000000002</v>
      </c>
      <c r="AV391" s="59">
        <f>VLOOKUP(AJ391,'SCORE TALLER'!$AI$2:$AJ$10,2,TRUE)*AV$2</f>
        <v>0.05</v>
      </c>
      <c r="AW391" s="59">
        <f>VLOOKUP(AK391,'SCORE TALLER'!$AK$2:$AL$10,2,TRUE)*AW$2</f>
        <v>0.15000000000000002</v>
      </c>
      <c r="AX391" s="59">
        <f>VLOOKUP(T391,'SCORE TALLER'!$C$2:$D$10,2,FALSE)*AX$2</f>
        <v>0</v>
      </c>
      <c r="AY391" s="59">
        <f>VLOOKUP(W391,'SCORE TALLER'!$I$2:$J$10,2,TRUE)*AY$2</f>
        <v>0</v>
      </c>
      <c r="AZ391" s="59">
        <f>VLOOKUP(X391,'SCORE TALLER'!$K$2:$L$10,2,TRUE)*AZ$2</f>
        <v>0</v>
      </c>
      <c r="BA391" s="59">
        <f>VLOOKUP(U391,'SCORE TALLER'!$E$2:$F$10,2,FALSE)*BA$2</f>
        <v>0</v>
      </c>
      <c r="BB391" s="59">
        <f>VLOOKUP(Y391,'SCORE TALLER'!$M$2:$N$10,2,TRUE)*BB$2</f>
        <v>0.04</v>
      </c>
      <c r="BC391" s="59">
        <f>VLOOKUP(AA391,'SCORE TALLER'!$Q$2:$R$10,2,FALSE)*BC$2</f>
        <v>0</v>
      </c>
      <c r="BD391" s="59">
        <f>VLOOKUP(V391,'SCORE TALLER'!$G$2:$H$10,2,FALSE)*BD$2</f>
        <v>0</v>
      </c>
      <c r="BE391" s="59">
        <f>VLOOKUP(AF391,'SCORE TALLER'!$AA$2:$AB$10,2,FALSE)*BE$2</f>
        <v>0</v>
      </c>
      <c r="BF391" s="59">
        <f>VLOOKUP(AL391,'SCORE TALLER'!$AM$2:$AN$10,2,TRUE)*BF$2</f>
        <v>0</v>
      </c>
      <c r="BG391" s="67">
        <f t="shared" si="98"/>
        <v>1.1700000000000002</v>
      </c>
      <c r="BH391" s="67" t="str">
        <f>VLOOKUP(BG391,'SCORE TALLER'!$AP$2:$AQ$7,2,TRUE)</f>
        <v>2. Normal</v>
      </c>
      <c r="BI391" s="67" t="str">
        <f t="shared" si="100"/>
        <v>LBZ</v>
      </c>
      <c r="BJ391" s="67" t="str">
        <f t="shared" si="100"/>
        <v>A</v>
      </c>
      <c r="BK391" s="67" t="str">
        <f t="shared" si="101"/>
        <v>A</v>
      </c>
      <c r="BL391" s="86">
        <f t="shared" si="99"/>
        <v>3449133</v>
      </c>
      <c r="BM391" s="86">
        <f t="shared" si="102"/>
        <v>0</v>
      </c>
    </row>
    <row r="392" spans="1:65" x14ac:dyDescent="0.3">
      <c r="A392" s="57">
        <v>20228044</v>
      </c>
      <c r="B392" s="12" t="s">
        <v>530</v>
      </c>
      <c r="C392" s="58" t="s">
        <v>105</v>
      </c>
      <c r="D392" s="58" t="s">
        <v>115</v>
      </c>
      <c r="E392" s="58">
        <v>1024475</v>
      </c>
      <c r="F392" s="58">
        <v>6735991</v>
      </c>
      <c r="G392" s="58">
        <f t="shared" si="90"/>
        <v>4375938</v>
      </c>
      <c r="H392" s="58">
        <f t="shared" si="91"/>
        <v>656832</v>
      </c>
      <c r="I392" s="58">
        <v>6736000</v>
      </c>
      <c r="J392" s="58">
        <v>214622</v>
      </c>
      <c r="K392" s="58">
        <v>0</v>
      </c>
      <c r="L392" s="58">
        <v>3719106</v>
      </c>
      <c r="M392" s="58">
        <v>2360053</v>
      </c>
      <c r="N392" s="58">
        <f>VLOOKUP(AD392,'tabla ingresos'!$A$3:$D$15,4,FALSE)</f>
        <v>1000000</v>
      </c>
      <c r="O392" s="58">
        <v>41233.728080285859</v>
      </c>
      <c r="P392" s="58">
        <v>1051000</v>
      </c>
      <c r="Q392" s="58">
        <v>0</v>
      </c>
      <c r="R392" s="12">
        <v>76109</v>
      </c>
      <c r="S392" s="12" t="s">
        <v>87</v>
      </c>
      <c r="T392" s="12" t="s">
        <v>89</v>
      </c>
      <c r="U392" s="12" t="s">
        <v>10</v>
      </c>
      <c r="V392" s="12">
        <v>4</v>
      </c>
      <c r="W392" s="12">
        <v>0</v>
      </c>
      <c r="X392" s="12">
        <v>0</v>
      </c>
      <c r="Y392" s="59">
        <v>2.032876712328767</v>
      </c>
      <c r="Z392" s="59">
        <v>43.69041095890411</v>
      </c>
      <c r="AA392" s="12">
        <v>2</v>
      </c>
      <c r="AB392" s="12">
        <v>2</v>
      </c>
      <c r="AC392" s="12">
        <v>1</v>
      </c>
      <c r="AD392" s="12">
        <v>2</v>
      </c>
      <c r="AE392" s="12">
        <v>1</v>
      </c>
      <c r="AF392" s="58" t="s">
        <v>10</v>
      </c>
      <c r="AG392" s="66">
        <f t="shared" si="92"/>
        <v>0.17057048538685723</v>
      </c>
      <c r="AH392" s="67">
        <f t="shared" si="93"/>
        <v>5.1913273333333336</v>
      </c>
      <c r="AI392" s="67">
        <f t="shared" si="94"/>
        <v>2.2563520000000001</v>
      </c>
      <c r="AJ392" s="67">
        <f t="shared" si="95"/>
        <v>2.9172920000000002</v>
      </c>
      <c r="AK392" s="67">
        <f t="shared" si="96"/>
        <v>0.437888</v>
      </c>
      <c r="AL392" s="67">
        <f t="shared" si="97"/>
        <v>0</v>
      </c>
      <c r="AM392" s="59">
        <f>VLOOKUP(AG392,'SCORE TALLER'!$AC$2:$AD$10,2,TRUE)*AM$2</f>
        <v>0</v>
      </c>
      <c r="AN392" s="59">
        <f>VLOOKUP(AD392,'SCORE TALLER'!$W$2:$X$10,2,TRUE)*AN$2</f>
        <v>0.32</v>
      </c>
      <c r="AO392" s="59">
        <f>VLOOKUP(AB392,'SCORE TALLER'!$S$2:$T$10,2,FALSE)*AO$2</f>
        <v>0.04</v>
      </c>
      <c r="AP392" s="59">
        <f>VLOOKUP(AH392,'SCORE TALLER'!$AE$2:$AF$10,2,TRUE)*AP$2</f>
        <v>0.08</v>
      </c>
      <c r="AQ392" s="59">
        <f>VLOOKUP(AI392,'SCORE TALLER'!$AG$2:$AH$10,2,TRUE)*AQ$2</f>
        <v>0.24</v>
      </c>
      <c r="AR392" s="59">
        <f>VLOOKUP(AC392,'SCORE TALLER'!$U$2:$V$10,2,FALSE)*AR$2</f>
        <v>0.05</v>
      </c>
      <c r="AS392" s="59">
        <f>VLOOKUP(AE392,'SCORE TALLER'!$Y$2:$Z$10,2,FALSE)*AS$2</f>
        <v>0.03</v>
      </c>
      <c r="AT392" s="59">
        <f>VLOOKUP(Z392,'SCORE TALLER'!$O$2:$P$10,2,TRUE)*AT$2</f>
        <v>0.03</v>
      </c>
      <c r="AU392" s="59">
        <f>VLOOKUP(S392,'SCORE TALLER'!$A$2:$B$10,2,FALSE)*AU$2</f>
        <v>0.15000000000000002</v>
      </c>
      <c r="AV392" s="59">
        <f>VLOOKUP(AJ392,'SCORE TALLER'!$AI$2:$AJ$10,2,TRUE)*AV$2</f>
        <v>0.15000000000000002</v>
      </c>
      <c r="AW392" s="59">
        <f>VLOOKUP(AK392,'SCORE TALLER'!$AK$2:$AL$10,2,TRUE)*AW$2</f>
        <v>0.25</v>
      </c>
      <c r="AX392" s="59">
        <f>VLOOKUP(T392,'SCORE TALLER'!$C$2:$D$10,2,FALSE)*AX$2</f>
        <v>0</v>
      </c>
      <c r="AY392" s="59">
        <f>VLOOKUP(W392,'SCORE TALLER'!$I$2:$J$10,2,TRUE)*AY$2</f>
        <v>0</v>
      </c>
      <c r="AZ392" s="59">
        <f>VLOOKUP(X392,'SCORE TALLER'!$K$2:$L$10,2,TRUE)*AZ$2</f>
        <v>0</v>
      </c>
      <c r="BA392" s="59">
        <f>VLOOKUP(U392,'SCORE TALLER'!$E$2:$F$10,2,FALSE)*BA$2</f>
        <v>0</v>
      </c>
      <c r="BB392" s="59">
        <f>VLOOKUP(Y392,'SCORE TALLER'!$M$2:$N$10,2,TRUE)*BB$2</f>
        <v>0.04</v>
      </c>
      <c r="BC392" s="59">
        <f>VLOOKUP(AA392,'SCORE TALLER'!$Q$2:$R$10,2,FALSE)*BC$2</f>
        <v>0</v>
      </c>
      <c r="BD392" s="59">
        <f>VLOOKUP(V392,'SCORE TALLER'!$G$2:$H$10,2,FALSE)*BD$2</f>
        <v>0</v>
      </c>
      <c r="BE392" s="59">
        <f>VLOOKUP(AF392,'SCORE TALLER'!$AA$2:$AB$10,2,FALSE)*BE$2</f>
        <v>0</v>
      </c>
      <c r="BF392" s="59">
        <f>VLOOKUP(AL392,'SCORE TALLER'!$AM$2:$AN$10,2,TRUE)*BF$2</f>
        <v>0</v>
      </c>
      <c r="BG392" s="67">
        <f t="shared" si="98"/>
        <v>1.3800000000000001</v>
      </c>
      <c r="BH392" s="67" t="str">
        <f>VLOOKUP(BG392,'SCORE TALLER'!$AP$2:$AQ$7,2,TRUE)</f>
        <v>2. Normal</v>
      </c>
      <c r="BI392" s="67" t="str">
        <f t="shared" si="100"/>
        <v>LBZ</v>
      </c>
      <c r="BJ392" s="67" t="str">
        <f t="shared" si="100"/>
        <v>A</v>
      </c>
      <c r="BK392" s="67" t="str">
        <f t="shared" si="101"/>
        <v>A</v>
      </c>
      <c r="BL392" s="86">
        <f t="shared" si="99"/>
        <v>656832</v>
      </c>
      <c r="BM392" s="86">
        <f t="shared" si="102"/>
        <v>0</v>
      </c>
    </row>
    <row r="393" spans="1:65" x14ac:dyDescent="0.3">
      <c r="A393" s="57">
        <v>2224622846</v>
      </c>
      <c r="B393" s="12" t="s">
        <v>531</v>
      </c>
      <c r="C393" s="58" t="s">
        <v>105</v>
      </c>
      <c r="D393" s="58" t="s">
        <v>115</v>
      </c>
      <c r="E393" s="58">
        <v>810137</v>
      </c>
      <c r="F393" s="58">
        <v>5768591</v>
      </c>
      <c r="G393" s="58">
        <f t="shared" si="90"/>
        <v>3196264</v>
      </c>
      <c r="H393" s="58">
        <f t="shared" si="91"/>
        <v>2396264</v>
      </c>
      <c r="I393" s="58">
        <v>3761000</v>
      </c>
      <c r="J393" s="58">
        <v>281327</v>
      </c>
      <c r="K393" s="58">
        <v>0</v>
      </c>
      <c r="L393" s="58">
        <v>800000</v>
      </c>
      <c r="M393" s="58">
        <v>2572327</v>
      </c>
      <c r="N393" s="58">
        <f>VLOOKUP(AD393,'tabla ingresos'!$A$3:$D$15,4,FALSE)</f>
        <v>1000000</v>
      </c>
      <c r="O393" s="58">
        <v>482645.01149834722</v>
      </c>
      <c r="P393" s="58">
        <v>36162000</v>
      </c>
      <c r="Q393" s="58">
        <v>0</v>
      </c>
      <c r="R393" s="12">
        <v>76130</v>
      </c>
      <c r="S393" s="12" t="s">
        <v>87</v>
      </c>
      <c r="T393" s="12" t="s">
        <v>89</v>
      </c>
      <c r="U393" s="12" t="s">
        <v>10</v>
      </c>
      <c r="V393" s="12">
        <v>4</v>
      </c>
      <c r="W393" s="12">
        <v>0</v>
      </c>
      <c r="X393" s="12">
        <v>0</v>
      </c>
      <c r="Y393" s="59">
        <v>4.2301369863013702</v>
      </c>
      <c r="Z393" s="59">
        <v>31.657534246575342</v>
      </c>
      <c r="AA393" s="12">
        <v>2</v>
      </c>
      <c r="AB393" s="12">
        <v>2</v>
      </c>
      <c r="AC393" s="12">
        <v>2</v>
      </c>
      <c r="AD393" s="12">
        <v>2</v>
      </c>
      <c r="AE393" s="12">
        <v>1</v>
      </c>
      <c r="AF393" s="58" t="s">
        <v>10</v>
      </c>
      <c r="AG393" s="66">
        <f t="shared" si="92"/>
        <v>0.50931467433223143</v>
      </c>
      <c r="AH393" s="67">
        <f t="shared" si="93"/>
        <v>27.953727333333333</v>
      </c>
      <c r="AI393" s="67">
        <f t="shared" si="94"/>
        <v>2.2549760000000001</v>
      </c>
      <c r="AJ393" s="67">
        <f t="shared" si="95"/>
        <v>2.1308426666666667</v>
      </c>
      <c r="AK393" s="67">
        <f t="shared" si="96"/>
        <v>1.5975093333333332</v>
      </c>
      <c r="AL393" s="67">
        <f t="shared" si="97"/>
        <v>0</v>
      </c>
      <c r="AM393" s="59">
        <f>VLOOKUP(AG393,'SCORE TALLER'!$AC$2:$AD$10,2,TRUE)*AM$2</f>
        <v>0.08</v>
      </c>
      <c r="AN393" s="59">
        <f>VLOOKUP(AD393,'SCORE TALLER'!$W$2:$X$10,2,TRUE)*AN$2</f>
        <v>0.32</v>
      </c>
      <c r="AO393" s="59">
        <f>VLOOKUP(AB393,'SCORE TALLER'!$S$2:$T$10,2,FALSE)*AO$2</f>
        <v>0.04</v>
      </c>
      <c r="AP393" s="59">
        <f>VLOOKUP(AH393,'SCORE TALLER'!$AE$2:$AF$10,2,TRUE)*AP$2</f>
        <v>0.4</v>
      </c>
      <c r="AQ393" s="59">
        <f>VLOOKUP(AI393,'SCORE TALLER'!$AG$2:$AH$10,2,TRUE)*AQ$2</f>
        <v>0.24</v>
      </c>
      <c r="AR393" s="59">
        <f>VLOOKUP(AC393,'SCORE TALLER'!$U$2:$V$10,2,FALSE)*AR$2</f>
        <v>0.04</v>
      </c>
      <c r="AS393" s="59">
        <f>VLOOKUP(AE393,'SCORE TALLER'!$Y$2:$Z$10,2,FALSE)*AS$2</f>
        <v>0.03</v>
      </c>
      <c r="AT393" s="59">
        <f>VLOOKUP(Z393,'SCORE TALLER'!$O$2:$P$10,2,TRUE)*AT$2</f>
        <v>0.04</v>
      </c>
      <c r="AU393" s="59">
        <f>VLOOKUP(S393,'SCORE TALLER'!$A$2:$B$10,2,FALSE)*AU$2</f>
        <v>0.15000000000000002</v>
      </c>
      <c r="AV393" s="59">
        <f>VLOOKUP(AJ393,'SCORE TALLER'!$AI$2:$AJ$10,2,TRUE)*AV$2</f>
        <v>0.15000000000000002</v>
      </c>
      <c r="AW393" s="59">
        <f>VLOOKUP(AK393,'SCORE TALLER'!$AK$2:$AL$10,2,TRUE)*AW$2</f>
        <v>0.2</v>
      </c>
      <c r="AX393" s="59">
        <f>VLOOKUP(T393,'SCORE TALLER'!$C$2:$D$10,2,FALSE)*AX$2</f>
        <v>0</v>
      </c>
      <c r="AY393" s="59">
        <f>VLOOKUP(W393,'SCORE TALLER'!$I$2:$J$10,2,TRUE)*AY$2</f>
        <v>0</v>
      </c>
      <c r="AZ393" s="59">
        <f>VLOOKUP(X393,'SCORE TALLER'!$K$2:$L$10,2,TRUE)*AZ$2</f>
        <v>0</v>
      </c>
      <c r="BA393" s="59">
        <f>VLOOKUP(U393,'SCORE TALLER'!$E$2:$F$10,2,FALSE)*BA$2</f>
        <v>0</v>
      </c>
      <c r="BB393" s="59">
        <f>VLOOKUP(Y393,'SCORE TALLER'!$M$2:$N$10,2,TRUE)*BB$2</f>
        <v>0.03</v>
      </c>
      <c r="BC393" s="59">
        <f>VLOOKUP(AA393,'SCORE TALLER'!$Q$2:$R$10,2,FALSE)*BC$2</f>
        <v>0</v>
      </c>
      <c r="BD393" s="59">
        <f>VLOOKUP(V393,'SCORE TALLER'!$G$2:$H$10,2,FALSE)*BD$2</f>
        <v>0</v>
      </c>
      <c r="BE393" s="59">
        <f>VLOOKUP(AF393,'SCORE TALLER'!$AA$2:$AB$10,2,FALSE)*BE$2</f>
        <v>0</v>
      </c>
      <c r="BF393" s="59">
        <f>VLOOKUP(AL393,'SCORE TALLER'!$AM$2:$AN$10,2,TRUE)*BF$2</f>
        <v>0</v>
      </c>
      <c r="BG393" s="67">
        <f t="shared" si="98"/>
        <v>1.7200000000000002</v>
      </c>
      <c r="BH393" s="67" t="str">
        <f>VLOOKUP(BG393,'SCORE TALLER'!$AP$2:$AQ$7,2,TRUE)</f>
        <v>2. Normal</v>
      </c>
      <c r="BI393" s="67" t="str">
        <f t="shared" si="100"/>
        <v>LBZ</v>
      </c>
      <c r="BJ393" s="67" t="str">
        <f t="shared" si="100"/>
        <v>A</v>
      </c>
      <c r="BK393" s="67" t="str">
        <f t="shared" si="101"/>
        <v>A</v>
      </c>
      <c r="BL393" s="86">
        <f t="shared" si="99"/>
        <v>2396264</v>
      </c>
      <c r="BM393" s="86">
        <f t="shared" si="102"/>
        <v>0</v>
      </c>
    </row>
    <row r="394" spans="1:65" x14ac:dyDescent="0.3">
      <c r="A394" s="57">
        <v>48606082</v>
      </c>
      <c r="B394" s="12" t="s">
        <v>532</v>
      </c>
      <c r="C394" s="58" t="s">
        <v>107</v>
      </c>
      <c r="D394" s="58" t="s">
        <v>30</v>
      </c>
      <c r="E394" s="58">
        <v>2204098</v>
      </c>
      <c r="F394" s="58">
        <v>9834503</v>
      </c>
      <c r="G394" s="58">
        <f t="shared" si="90"/>
        <v>8666985</v>
      </c>
      <c r="H394" s="58">
        <f t="shared" si="91"/>
        <v>4698203</v>
      </c>
      <c r="I394" s="58" t="e">
        <v>#N/A</v>
      </c>
      <c r="J394" s="58">
        <v>260805</v>
      </c>
      <c r="K394" s="58">
        <v>0</v>
      </c>
      <c r="L394" s="58">
        <v>3968782</v>
      </c>
      <c r="M394" s="58">
        <v>1167518</v>
      </c>
      <c r="N394" s="58">
        <f>VLOOKUP(AD394,'tabla ingresos'!$A$3:$D$15,4,FALSE)</f>
        <v>1000000</v>
      </c>
      <c r="O394" s="58">
        <v>0</v>
      </c>
      <c r="P394" s="58">
        <v>0</v>
      </c>
      <c r="Q394" s="58">
        <v>0</v>
      </c>
      <c r="R394" s="12">
        <v>76001</v>
      </c>
      <c r="S394" s="12" t="s">
        <v>87</v>
      </c>
      <c r="T394" s="12" t="s">
        <v>89</v>
      </c>
      <c r="U394" s="12" t="s">
        <v>10</v>
      </c>
      <c r="V394" s="12">
        <v>4</v>
      </c>
      <c r="W394" s="12">
        <v>0</v>
      </c>
      <c r="X394" s="12">
        <v>0</v>
      </c>
      <c r="Y394" s="59">
        <v>3.967123287671233</v>
      </c>
      <c r="Z394" s="59">
        <v>41.791780821917811</v>
      </c>
      <c r="AA394" s="12">
        <v>2</v>
      </c>
      <c r="AB394" s="12">
        <v>0</v>
      </c>
      <c r="AC394" s="12">
        <v>1</v>
      </c>
      <c r="AD394" s="12">
        <v>2</v>
      </c>
      <c r="AE394" s="12">
        <v>3</v>
      </c>
      <c r="AF394" s="58" t="s">
        <v>91</v>
      </c>
      <c r="AG394" s="66">
        <f t="shared" si="92"/>
        <v>0.17387</v>
      </c>
      <c r="AH394" s="67">
        <f t="shared" si="93"/>
        <v>6.5563353333333332</v>
      </c>
      <c r="AI394" s="67">
        <f t="shared" si="94"/>
        <v>2.247744</v>
      </c>
      <c r="AJ394" s="67">
        <f t="shared" si="95"/>
        <v>5.77799</v>
      </c>
      <c r="AK394" s="67">
        <f t="shared" si="96"/>
        <v>3.1321353333333333</v>
      </c>
      <c r="AL394" s="67">
        <f t="shared" si="97"/>
        <v>0</v>
      </c>
      <c r="AM394" s="59">
        <f>VLOOKUP(AG394,'SCORE TALLER'!$AC$2:$AD$10,2,TRUE)*AM$2</f>
        <v>0</v>
      </c>
      <c r="AN394" s="59">
        <f>VLOOKUP(AD394,'SCORE TALLER'!$W$2:$X$10,2,TRUE)*AN$2</f>
        <v>0.32</v>
      </c>
      <c r="AO394" s="59">
        <f>VLOOKUP(AB394,'SCORE TALLER'!$S$2:$T$10,2,FALSE)*AO$2</f>
        <v>0.05</v>
      </c>
      <c r="AP394" s="59">
        <f>VLOOKUP(AH394,'SCORE TALLER'!$AE$2:$AF$10,2,TRUE)*AP$2</f>
        <v>0.08</v>
      </c>
      <c r="AQ394" s="59">
        <f>VLOOKUP(AI394,'SCORE TALLER'!$AG$2:$AH$10,2,TRUE)*AQ$2</f>
        <v>0.24</v>
      </c>
      <c r="AR394" s="59">
        <f>VLOOKUP(AC394,'SCORE TALLER'!$U$2:$V$10,2,FALSE)*AR$2</f>
        <v>0.05</v>
      </c>
      <c r="AS394" s="59">
        <f>VLOOKUP(AE394,'SCORE TALLER'!$Y$2:$Z$10,2,FALSE)*AS$2</f>
        <v>0.02</v>
      </c>
      <c r="AT394" s="59">
        <f>VLOOKUP(Z394,'SCORE TALLER'!$O$2:$P$10,2,TRUE)*AT$2</f>
        <v>0.03</v>
      </c>
      <c r="AU394" s="59">
        <f>VLOOKUP(S394,'SCORE TALLER'!$A$2:$B$10,2,FALSE)*AU$2</f>
        <v>0.15000000000000002</v>
      </c>
      <c r="AV394" s="59">
        <f>VLOOKUP(AJ394,'SCORE TALLER'!$AI$2:$AJ$10,2,TRUE)*AV$2</f>
        <v>0</v>
      </c>
      <c r="AW394" s="59">
        <f>VLOOKUP(AK394,'SCORE TALLER'!$AK$2:$AL$10,2,TRUE)*AW$2</f>
        <v>0.1</v>
      </c>
      <c r="AX394" s="59">
        <f>VLOOKUP(T394,'SCORE TALLER'!$C$2:$D$10,2,FALSE)*AX$2</f>
        <v>0</v>
      </c>
      <c r="AY394" s="59">
        <f>VLOOKUP(W394,'SCORE TALLER'!$I$2:$J$10,2,TRUE)*AY$2</f>
        <v>0</v>
      </c>
      <c r="AZ394" s="59">
        <f>VLOOKUP(X394,'SCORE TALLER'!$K$2:$L$10,2,TRUE)*AZ$2</f>
        <v>0</v>
      </c>
      <c r="BA394" s="59">
        <f>VLOOKUP(U394,'SCORE TALLER'!$E$2:$F$10,2,FALSE)*BA$2</f>
        <v>0</v>
      </c>
      <c r="BB394" s="59">
        <f>VLOOKUP(Y394,'SCORE TALLER'!$M$2:$N$10,2,TRUE)*BB$2</f>
        <v>0.04</v>
      </c>
      <c r="BC394" s="59">
        <f>VLOOKUP(AA394,'SCORE TALLER'!$Q$2:$R$10,2,FALSE)*BC$2</f>
        <v>0</v>
      </c>
      <c r="BD394" s="59">
        <f>VLOOKUP(V394,'SCORE TALLER'!$G$2:$H$10,2,FALSE)*BD$2</f>
        <v>0</v>
      </c>
      <c r="BE394" s="59">
        <f>VLOOKUP(AF394,'SCORE TALLER'!$AA$2:$AB$10,2,FALSE)*BE$2</f>
        <v>0.30000000000000004</v>
      </c>
      <c r="BF394" s="59">
        <f>VLOOKUP(AL394,'SCORE TALLER'!$AM$2:$AN$10,2,TRUE)*BF$2</f>
        <v>0</v>
      </c>
      <c r="BG394" s="67">
        <f t="shared" si="98"/>
        <v>1.3800000000000001</v>
      </c>
      <c r="BH394" s="67" t="str">
        <f>VLOOKUP(BG394,'SCORE TALLER'!$AP$2:$AQ$7,2,TRUE)</f>
        <v>2. Normal</v>
      </c>
      <c r="BI394" s="67" t="str">
        <f t="shared" si="100"/>
        <v>LBZ</v>
      </c>
      <c r="BJ394" s="67" t="str">
        <f t="shared" si="100"/>
        <v>A</v>
      </c>
      <c r="BK394" s="67" t="str">
        <f t="shared" si="101"/>
        <v>SIN</v>
      </c>
      <c r="BL394" s="86">
        <f t="shared" si="99"/>
        <v>4698203</v>
      </c>
      <c r="BM394" s="86">
        <f t="shared" si="102"/>
        <v>0</v>
      </c>
    </row>
    <row r="395" spans="1:65" x14ac:dyDescent="0.3">
      <c r="A395" s="57">
        <v>82424024</v>
      </c>
      <c r="B395" s="12" t="s">
        <v>533</v>
      </c>
      <c r="C395" s="58" t="s">
        <v>107</v>
      </c>
      <c r="D395" s="58" t="s">
        <v>114</v>
      </c>
      <c r="E395" s="58"/>
      <c r="F395" s="58">
        <v>4565390</v>
      </c>
      <c r="G395" s="58">
        <f t="shared" si="90"/>
        <v>1196311</v>
      </c>
      <c r="H395" s="58">
        <f t="shared" si="91"/>
        <v>0</v>
      </c>
      <c r="I395" s="58" t="e">
        <v>#N/A</v>
      </c>
      <c r="J395" s="58">
        <v>252428</v>
      </c>
      <c r="K395" s="58">
        <v>0</v>
      </c>
      <c r="L395" s="58">
        <v>4210000</v>
      </c>
      <c r="M395" s="58">
        <v>3369079</v>
      </c>
      <c r="N395" s="58">
        <f>VLOOKUP(AD395,'tabla ingresos'!$A$3:$D$15,4,FALSE)</f>
        <v>1000000</v>
      </c>
      <c r="O395" s="58">
        <v>0</v>
      </c>
      <c r="P395" s="58">
        <v>0</v>
      </c>
      <c r="Q395" s="58">
        <v>0</v>
      </c>
      <c r="R395" s="12">
        <v>5001</v>
      </c>
      <c r="S395" s="12" t="s">
        <v>87</v>
      </c>
      <c r="T395" s="12" t="s">
        <v>89</v>
      </c>
      <c r="U395" s="12" t="s">
        <v>10</v>
      </c>
      <c r="V395" s="12">
        <v>4</v>
      </c>
      <c r="W395" s="12">
        <v>0</v>
      </c>
      <c r="X395" s="12">
        <v>0</v>
      </c>
      <c r="Y395" s="59">
        <v>6.2520547945205482</v>
      </c>
      <c r="Z395" s="59">
        <v>40.958904109589042</v>
      </c>
      <c r="AA395" s="12">
        <v>1</v>
      </c>
      <c r="AB395" s="12">
        <v>0</v>
      </c>
      <c r="AC395" s="12">
        <v>1</v>
      </c>
      <c r="AD395" s="12">
        <v>2</v>
      </c>
      <c r="AE395" s="12">
        <v>1</v>
      </c>
      <c r="AF395" s="58" t="s">
        <v>91</v>
      </c>
      <c r="AG395" s="66">
        <f t="shared" si="92"/>
        <v>0.16828533333333334</v>
      </c>
      <c r="AH395" s="67">
        <f t="shared" si="93"/>
        <v>3.0435933333333334</v>
      </c>
      <c r="AI395" s="67">
        <f t="shared" si="94"/>
        <v>2.2460526666666665</v>
      </c>
      <c r="AJ395" s="67">
        <f t="shared" si="95"/>
        <v>0.79754066666666668</v>
      </c>
      <c r="AK395" s="67">
        <f t="shared" si="96"/>
        <v>0</v>
      </c>
      <c r="AL395" s="67">
        <f t="shared" si="97"/>
        <v>0</v>
      </c>
      <c r="AM395" s="59">
        <f>VLOOKUP(AG395,'SCORE TALLER'!$AC$2:$AD$10,2,TRUE)*AM$2</f>
        <v>0</v>
      </c>
      <c r="AN395" s="59">
        <f>VLOOKUP(AD395,'SCORE TALLER'!$W$2:$X$10,2,TRUE)*AN$2</f>
        <v>0.32</v>
      </c>
      <c r="AO395" s="59">
        <f>VLOOKUP(AB395,'SCORE TALLER'!$S$2:$T$10,2,FALSE)*AO$2</f>
        <v>0.05</v>
      </c>
      <c r="AP395" s="59">
        <f>VLOOKUP(AH395,'SCORE TALLER'!$AE$2:$AF$10,2,TRUE)*AP$2</f>
        <v>0</v>
      </c>
      <c r="AQ395" s="59">
        <f>VLOOKUP(AI395,'SCORE TALLER'!$AG$2:$AH$10,2,TRUE)*AQ$2</f>
        <v>0.24</v>
      </c>
      <c r="AR395" s="59">
        <f>VLOOKUP(AC395,'SCORE TALLER'!$U$2:$V$10,2,FALSE)*AR$2</f>
        <v>0.05</v>
      </c>
      <c r="AS395" s="59">
        <f>VLOOKUP(AE395,'SCORE TALLER'!$Y$2:$Z$10,2,FALSE)*AS$2</f>
        <v>0.03</v>
      </c>
      <c r="AT395" s="59">
        <f>VLOOKUP(Z395,'SCORE TALLER'!$O$2:$P$10,2,TRUE)*AT$2</f>
        <v>0.03</v>
      </c>
      <c r="AU395" s="59">
        <f>VLOOKUP(S395,'SCORE TALLER'!$A$2:$B$10,2,FALSE)*AU$2</f>
        <v>0.15000000000000002</v>
      </c>
      <c r="AV395" s="59">
        <f>VLOOKUP(AJ395,'SCORE TALLER'!$AI$2:$AJ$10,2,TRUE)*AV$2</f>
        <v>0.25</v>
      </c>
      <c r="AW395" s="59">
        <f>VLOOKUP(AK395,'SCORE TALLER'!$AK$2:$AL$10,2,TRUE)*AW$2</f>
        <v>0.25</v>
      </c>
      <c r="AX395" s="59">
        <f>VLOOKUP(T395,'SCORE TALLER'!$C$2:$D$10,2,FALSE)*AX$2</f>
        <v>0</v>
      </c>
      <c r="AY395" s="59">
        <f>VLOOKUP(W395,'SCORE TALLER'!$I$2:$J$10,2,TRUE)*AY$2</f>
        <v>0</v>
      </c>
      <c r="AZ395" s="59">
        <f>VLOOKUP(X395,'SCORE TALLER'!$K$2:$L$10,2,TRUE)*AZ$2</f>
        <v>0</v>
      </c>
      <c r="BA395" s="59">
        <f>VLOOKUP(U395,'SCORE TALLER'!$E$2:$F$10,2,FALSE)*BA$2</f>
        <v>0</v>
      </c>
      <c r="BB395" s="59">
        <f>VLOOKUP(Y395,'SCORE TALLER'!$M$2:$N$10,2,TRUE)*BB$2</f>
        <v>0.02</v>
      </c>
      <c r="BC395" s="59">
        <f>VLOOKUP(AA395,'SCORE TALLER'!$Q$2:$R$10,2,FALSE)*BC$2</f>
        <v>0.05</v>
      </c>
      <c r="BD395" s="59">
        <f>VLOOKUP(V395,'SCORE TALLER'!$G$2:$H$10,2,FALSE)*BD$2</f>
        <v>0</v>
      </c>
      <c r="BE395" s="59">
        <f>VLOOKUP(AF395,'SCORE TALLER'!$AA$2:$AB$10,2,FALSE)*BE$2</f>
        <v>0.30000000000000004</v>
      </c>
      <c r="BF395" s="59">
        <f>VLOOKUP(AL395,'SCORE TALLER'!$AM$2:$AN$10,2,TRUE)*BF$2</f>
        <v>0</v>
      </c>
      <c r="BG395" s="67">
        <f t="shared" si="98"/>
        <v>1.7400000000000002</v>
      </c>
      <c r="BH395" s="67" t="str">
        <f>VLOOKUP(BG395,'SCORE TALLER'!$AP$2:$AQ$7,2,TRUE)</f>
        <v>2. Normal</v>
      </c>
      <c r="BI395" s="67" t="str">
        <f t="shared" si="100"/>
        <v>LBZ</v>
      </c>
      <c r="BJ395" s="67" t="str">
        <f t="shared" si="100"/>
        <v>A</v>
      </c>
      <c r="BK395" s="67" t="str">
        <f t="shared" si="101"/>
        <v>SIN</v>
      </c>
      <c r="BL395" s="86">
        <f t="shared" si="99"/>
        <v>0</v>
      </c>
      <c r="BM395" s="86">
        <f t="shared" si="102"/>
        <v>0</v>
      </c>
    </row>
    <row r="396" spans="1:65" x14ac:dyDescent="0.3">
      <c r="A396" s="57">
        <v>2224880608</v>
      </c>
      <c r="B396" s="12" t="s">
        <v>534</v>
      </c>
      <c r="C396" s="58" t="s">
        <v>105</v>
      </c>
      <c r="D396" s="58" t="s">
        <v>114</v>
      </c>
      <c r="E396" s="58">
        <v>721501</v>
      </c>
      <c r="F396" s="58">
        <v>4488484</v>
      </c>
      <c r="G396" s="58">
        <f t="shared" si="90"/>
        <v>1842205</v>
      </c>
      <c r="H396" s="58">
        <f t="shared" si="91"/>
        <v>0</v>
      </c>
      <c r="I396" s="58">
        <v>4488000</v>
      </c>
      <c r="J396" s="58">
        <v>123726</v>
      </c>
      <c r="K396" s="58">
        <v>0</v>
      </c>
      <c r="L396" s="58">
        <v>4516118</v>
      </c>
      <c r="M396" s="58">
        <v>2646279</v>
      </c>
      <c r="N396" s="58">
        <f>VLOOKUP(AD396,'tabla ingresos'!$A$3:$D$15,4,FALSE)</f>
        <v>1000000</v>
      </c>
      <c r="O396" s="58">
        <v>224446.47714065891</v>
      </c>
      <c r="P396" s="58">
        <v>10090000</v>
      </c>
      <c r="Q396" s="58">
        <v>0</v>
      </c>
      <c r="R396" s="12">
        <v>76130</v>
      </c>
      <c r="S396" s="12" t="s">
        <v>87</v>
      </c>
      <c r="T396" s="12" t="s">
        <v>89</v>
      </c>
      <c r="U396" s="12" t="s">
        <v>10</v>
      </c>
      <c r="V396" s="12">
        <v>4</v>
      </c>
      <c r="W396" s="12">
        <v>0</v>
      </c>
      <c r="X396" s="12">
        <v>0</v>
      </c>
      <c r="Y396" s="59">
        <v>4.5616438356164384</v>
      </c>
      <c r="Z396" s="59">
        <v>28.723287671232878</v>
      </c>
      <c r="AA396" s="12">
        <v>1</v>
      </c>
      <c r="AB396" s="12">
        <v>0</v>
      </c>
      <c r="AC396" s="12">
        <v>1</v>
      </c>
      <c r="AD396" s="12">
        <v>2</v>
      </c>
      <c r="AE396" s="12">
        <v>1</v>
      </c>
      <c r="AF396" s="58" t="s">
        <v>10</v>
      </c>
      <c r="AG396" s="66">
        <f t="shared" si="92"/>
        <v>0.23211498476043926</v>
      </c>
      <c r="AH396" s="67">
        <f t="shared" si="93"/>
        <v>9.718989333333333</v>
      </c>
      <c r="AI396" s="67">
        <f t="shared" si="94"/>
        <v>2.2451866666666667</v>
      </c>
      <c r="AJ396" s="67">
        <f t="shared" si="95"/>
        <v>1.2281366666666667</v>
      </c>
      <c r="AK396" s="67">
        <f t="shared" si="96"/>
        <v>0</v>
      </c>
      <c r="AL396" s="67">
        <f t="shared" si="97"/>
        <v>0</v>
      </c>
      <c r="AM396" s="59">
        <f>VLOOKUP(AG396,'SCORE TALLER'!$AC$2:$AD$10,2,TRUE)*AM$2</f>
        <v>0</v>
      </c>
      <c r="AN396" s="59">
        <f>VLOOKUP(AD396,'SCORE TALLER'!$W$2:$X$10,2,TRUE)*AN$2</f>
        <v>0.32</v>
      </c>
      <c r="AO396" s="59">
        <f>VLOOKUP(AB396,'SCORE TALLER'!$S$2:$T$10,2,FALSE)*AO$2</f>
        <v>0.05</v>
      </c>
      <c r="AP396" s="59">
        <f>VLOOKUP(AH396,'SCORE TALLER'!$AE$2:$AF$10,2,TRUE)*AP$2</f>
        <v>0.08</v>
      </c>
      <c r="AQ396" s="59">
        <f>VLOOKUP(AI396,'SCORE TALLER'!$AG$2:$AH$10,2,TRUE)*AQ$2</f>
        <v>0.24</v>
      </c>
      <c r="AR396" s="59">
        <f>VLOOKUP(AC396,'SCORE TALLER'!$U$2:$V$10,2,FALSE)*AR$2</f>
        <v>0.05</v>
      </c>
      <c r="AS396" s="59">
        <f>VLOOKUP(AE396,'SCORE TALLER'!$Y$2:$Z$10,2,FALSE)*AS$2</f>
        <v>0.03</v>
      </c>
      <c r="AT396" s="59">
        <f>VLOOKUP(Z396,'SCORE TALLER'!$O$2:$P$10,2,TRUE)*AT$2</f>
        <v>0.04</v>
      </c>
      <c r="AU396" s="59">
        <f>VLOOKUP(S396,'SCORE TALLER'!$A$2:$B$10,2,FALSE)*AU$2</f>
        <v>0.15000000000000002</v>
      </c>
      <c r="AV396" s="59">
        <f>VLOOKUP(AJ396,'SCORE TALLER'!$AI$2:$AJ$10,2,TRUE)*AV$2</f>
        <v>0.2</v>
      </c>
      <c r="AW396" s="59">
        <f>VLOOKUP(AK396,'SCORE TALLER'!$AK$2:$AL$10,2,TRUE)*AW$2</f>
        <v>0.25</v>
      </c>
      <c r="AX396" s="59">
        <f>VLOOKUP(T396,'SCORE TALLER'!$C$2:$D$10,2,FALSE)*AX$2</f>
        <v>0</v>
      </c>
      <c r="AY396" s="59">
        <f>VLOOKUP(W396,'SCORE TALLER'!$I$2:$J$10,2,TRUE)*AY$2</f>
        <v>0</v>
      </c>
      <c r="AZ396" s="59">
        <f>VLOOKUP(X396,'SCORE TALLER'!$K$2:$L$10,2,TRUE)*AZ$2</f>
        <v>0</v>
      </c>
      <c r="BA396" s="59">
        <f>VLOOKUP(U396,'SCORE TALLER'!$E$2:$F$10,2,FALSE)*BA$2</f>
        <v>0</v>
      </c>
      <c r="BB396" s="59">
        <f>VLOOKUP(Y396,'SCORE TALLER'!$M$2:$N$10,2,TRUE)*BB$2</f>
        <v>0.03</v>
      </c>
      <c r="BC396" s="59">
        <f>VLOOKUP(AA396,'SCORE TALLER'!$Q$2:$R$10,2,FALSE)*BC$2</f>
        <v>0.05</v>
      </c>
      <c r="BD396" s="59">
        <f>VLOOKUP(V396,'SCORE TALLER'!$G$2:$H$10,2,FALSE)*BD$2</f>
        <v>0</v>
      </c>
      <c r="BE396" s="59">
        <f>VLOOKUP(AF396,'SCORE TALLER'!$AA$2:$AB$10,2,FALSE)*BE$2</f>
        <v>0</v>
      </c>
      <c r="BF396" s="59">
        <f>VLOOKUP(AL396,'SCORE TALLER'!$AM$2:$AN$10,2,TRUE)*BF$2</f>
        <v>0</v>
      </c>
      <c r="BG396" s="67">
        <f t="shared" si="98"/>
        <v>1.4900000000000002</v>
      </c>
      <c r="BH396" s="67" t="str">
        <f>VLOOKUP(BG396,'SCORE TALLER'!$AP$2:$AQ$7,2,TRUE)</f>
        <v>2. Normal</v>
      </c>
      <c r="BI396" s="67" t="str">
        <f t="shared" si="100"/>
        <v>LBZ</v>
      </c>
      <c r="BJ396" s="67" t="str">
        <f t="shared" si="100"/>
        <v>A</v>
      </c>
      <c r="BK396" s="67" t="str">
        <f t="shared" si="101"/>
        <v>A</v>
      </c>
      <c r="BL396" s="86">
        <f t="shared" si="99"/>
        <v>0</v>
      </c>
      <c r="BM396" s="86">
        <f t="shared" si="102"/>
        <v>0</v>
      </c>
    </row>
    <row r="397" spans="1:65" x14ac:dyDescent="0.3">
      <c r="A397" s="57">
        <v>44202268</v>
      </c>
      <c r="B397" s="12" t="s">
        <v>535</v>
      </c>
      <c r="C397" s="58" t="s">
        <v>105</v>
      </c>
      <c r="D397" s="58" t="s">
        <v>115</v>
      </c>
      <c r="E397" s="58">
        <v>492614</v>
      </c>
      <c r="F397" s="58">
        <v>5707068</v>
      </c>
      <c r="G397" s="58">
        <f t="shared" si="90"/>
        <v>2832551</v>
      </c>
      <c r="H397" s="58">
        <f t="shared" si="91"/>
        <v>0</v>
      </c>
      <c r="I397" s="58">
        <v>5707000</v>
      </c>
      <c r="J397" s="58">
        <v>215510</v>
      </c>
      <c r="K397" s="58">
        <v>0</v>
      </c>
      <c r="L397" s="58">
        <v>3252962</v>
      </c>
      <c r="M397" s="58">
        <v>2874517</v>
      </c>
      <c r="N397" s="58">
        <f>VLOOKUP(AD397,'tabla ingresos'!$A$3:$D$15,4,FALSE)</f>
        <v>1000000</v>
      </c>
      <c r="O397" s="58">
        <v>95004.734184953602</v>
      </c>
      <c r="P397" s="58">
        <v>3954000</v>
      </c>
      <c r="Q397" s="58">
        <v>0</v>
      </c>
      <c r="R397" s="12">
        <v>13001</v>
      </c>
      <c r="S397" s="12" t="s">
        <v>87</v>
      </c>
      <c r="T397" s="12" t="s">
        <v>89</v>
      </c>
      <c r="U397" s="12" t="s">
        <v>10</v>
      </c>
      <c r="V397" s="12">
        <v>4</v>
      </c>
      <c r="W397" s="12">
        <v>0</v>
      </c>
      <c r="X397" s="12">
        <v>0</v>
      </c>
      <c r="Y397" s="59">
        <v>5.1342465753424653</v>
      </c>
      <c r="Z397" s="59">
        <v>24.6</v>
      </c>
      <c r="AA397" s="12">
        <v>2</v>
      </c>
      <c r="AB397" s="12">
        <v>2</v>
      </c>
      <c r="AC397" s="12">
        <v>1</v>
      </c>
      <c r="AD397" s="12">
        <v>2</v>
      </c>
      <c r="AE397" s="12">
        <v>1</v>
      </c>
      <c r="AF397" s="58" t="s">
        <v>10</v>
      </c>
      <c r="AG397" s="66">
        <f t="shared" si="92"/>
        <v>0.20700982278996907</v>
      </c>
      <c r="AH397" s="67">
        <f t="shared" si="93"/>
        <v>6.4407120000000004</v>
      </c>
      <c r="AI397" s="67">
        <f t="shared" si="94"/>
        <v>2.2447539999999999</v>
      </c>
      <c r="AJ397" s="67">
        <f t="shared" si="95"/>
        <v>1.8883673333333333</v>
      </c>
      <c r="AK397" s="67">
        <f t="shared" si="96"/>
        <v>0</v>
      </c>
      <c r="AL397" s="67">
        <f t="shared" si="97"/>
        <v>0</v>
      </c>
      <c r="AM397" s="59">
        <f>VLOOKUP(AG397,'SCORE TALLER'!$AC$2:$AD$10,2,TRUE)*AM$2</f>
        <v>0</v>
      </c>
      <c r="AN397" s="59">
        <f>VLOOKUP(AD397,'SCORE TALLER'!$W$2:$X$10,2,TRUE)*AN$2</f>
        <v>0.32</v>
      </c>
      <c r="AO397" s="59">
        <f>VLOOKUP(AB397,'SCORE TALLER'!$S$2:$T$10,2,FALSE)*AO$2</f>
        <v>0.04</v>
      </c>
      <c r="AP397" s="59">
        <f>VLOOKUP(AH397,'SCORE TALLER'!$AE$2:$AF$10,2,TRUE)*AP$2</f>
        <v>0.08</v>
      </c>
      <c r="AQ397" s="59">
        <f>VLOOKUP(AI397,'SCORE TALLER'!$AG$2:$AH$10,2,TRUE)*AQ$2</f>
        <v>0.24</v>
      </c>
      <c r="AR397" s="59">
        <f>VLOOKUP(AC397,'SCORE TALLER'!$U$2:$V$10,2,FALSE)*AR$2</f>
        <v>0.05</v>
      </c>
      <c r="AS397" s="59">
        <f>VLOOKUP(AE397,'SCORE TALLER'!$Y$2:$Z$10,2,FALSE)*AS$2</f>
        <v>0.03</v>
      </c>
      <c r="AT397" s="59">
        <f>VLOOKUP(Z397,'SCORE TALLER'!$O$2:$P$10,2,TRUE)*AT$2</f>
        <v>0.05</v>
      </c>
      <c r="AU397" s="59">
        <f>VLOOKUP(S397,'SCORE TALLER'!$A$2:$B$10,2,FALSE)*AU$2</f>
        <v>0.15000000000000002</v>
      </c>
      <c r="AV397" s="59">
        <f>VLOOKUP(AJ397,'SCORE TALLER'!$AI$2:$AJ$10,2,TRUE)*AV$2</f>
        <v>0.2</v>
      </c>
      <c r="AW397" s="59">
        <f>VLOOKUP(AK397,'SCORE TALLER'!$AK$2:$AL$10,2,TRUE)*AW$2</f>
        <v>0.25</v>
      </c>
      <c r="AX397" s="59">
        <f>VLOOKUP(T397,'SCORE TALLER'!$C$2:$D$10,2,FALSE)*AX$2</f>
        <v>0</v>
      </c>
      <c r="AY397" s="59">
        <f>VLOOKUP(W397,'SCORE TALLER'!$I$2:$J$10,2,TRUE)*AY$2</f>
        <v>0</v>
      </c>
      <c r="AZ397" s="59">
        <f>VLOOKUP(X397,'SCORE TALLER'!$K$2:$L$10,2,TRUE)*AZ$2</f>
        <v>0</v>
      </c>
      <c r="BA397" s="59">
        <f>VLOOKUP(U397,'SCORE TALLER'!$E$2:$F$10,2,FALSE)*BA$2</f>
        <v>0</v>
      </c>
      <c r="BB397" s="59">
        <f>VLOOKUP(Y397,'SCORE TALLER'!$M$2:$N$10,2,TRUE)*BB$2</f>
        <v>0.03</v>
      </c>
      <c r="BC397" s="59">
        <f>VLOOKUP(AA397,'SCORE TALLER'!$Q$2:$R$10,2,FALSE)*BC$2</f>
        <v>0</v>
      </c>
      <c r="BD397" s="59">
        <f>VLOOKUP(V397,'SCORE TALLER'!$G$2:$H$10,2,FALSE)*BD$2</f>
        <v>0</v>
      </c>
      <c r="BE397" s="59">
        <f>VLOOKUP(AF397,'SCORE TALLER'!$AA$2:$AB$10,2,FALSE)*BE$2</f>
        <v>0</v>
      </c>
      <c r="BF397" s="59">
        <f>VLOOKUP(AL397,'SCORE TALLER'!$AM$2:$AN$10,2,TRUE)*BF$2</f>
        <v>0</v>
      </c>
      <c r="BG397" s="67">
        <f t="shared" si="98"/>
        <v>1.4400000000000002</v>
      </c>
      <c r="BH397" s="67" t="str">
        <f>VLOOKUP(BG397,'SCORE TALLER'!$AP$2:$AQ$7,2,TRUE)</f>
        <v>2. Normal</v>
      </c>
      <c r="BI397" s="67" t="str">
        <f t="shared" si="100"/>
        <v>LBZ</v>
      </c>
      <c r="BJ397" s="67" t="str">
        <f t="shared" si="100"/>
        <v>A</v>
      </c>
      <c r="BK397" s="67" t="str">
        <f t="shared" si="101"/>
        <v>A</v>
      </c>
      <c r="BL397" s="86">
        <f t="shared" si="99"/>
        <v>0</v>
      </c>
      <c r="BM397" s="86">
        <f t="shared" si="102"/>
        <v>0</v>
      </c>
    </row>
    <row r="398" spans="1:65" x14ac:dyDescent="0.3">
      <c r="A398" s="57">
        <v>2004802040</v>
      </c>
      <c r="B398" s="12" t="s">
        <v>536</v>
      </c>
      <c r="C398" s="58" t="s">
        <v>105</v>
      </c>
      <c r="D398" s="58" t="s">
        <v>115</v>
      </c>
      <c r="E398" s="58">
        <v>269105</v>
      </c>
      <c r="F398" s="58">
        <v>7279623</v>
      </c>
      <c r="G398" s="58">
        <f t="shared" si="90"/>
        <v>4183106</v>
      </c>
      <c r="H398" s="58">
        <f t="shared" si="91"/>
        <v>0</v>
      </c>
      <c r="I398" s="58">
        <v>7280000</v>
      </c>
      <c r="J398" s="58">
        <v>264515</v>
      </c>
      <c r="K398" s="58">
        <v>0</v>
      </c>
      <c r="L398" s="58">
        <v>4710418</v>
      </c>
      <c r="M398" s="58">
        <v>3096517</v>
      </c>
      <c r="N398" s="58">
        <f>VLOOKUP(AD398,'tabla ingresos'!$A$3:$D$15,4,FALSE)</f>
        <v>1000000</v>
      </c>
      <c r="O398" s="58">
        <v>141719.85353772633</v>
      </c>
      <c r="P398" s="58">
        <v>6161000</v>
      </c>
      <c r="Q398" s="58">
        <v>0</v>
      </c>
      <c r="R398" s="12">
        <v>5059</v>
      </c>
      <c r="S398" s="12" t="s">
        <v>87</v>
      </c>
      <c r="T398" s="12" t="s">
        <v>89</v>
      </c>
      <c r="U398" s="12" t="s">
        <v>10</v>
      </c>
      <c r="V398" s="12">
        <v>4</v>
      </c>
      <c r="W398" s="12">
        <v>0</v>
      </c>
      <c r="X398" s="12">
        <v>0</v>
      </c>
      <c r="Y398" s="59">
        <v>5.5835616438356164</v>
      </c>
      <c r="Z398" s="59">
        <v>34.175342465753424</v>
      </c>
      <c r="AA398" s="12">
        <v>2</v>
      </c>
      <c r="AB398" s="12">
        <v>0</v>
      </c>
      <c r="AC398" s="12">
        <v>1</v>
      </c>
      <c r="AD398" s="12">
        <v>2</v>
      </c>
      <c r="AE398" s="12">
        <v>1</v>
      </c>
      <c r="AF398" s="58" t="s">
        <v>10</v>
      </c>
      <c r="AG398" s="66">
        <f t="shared" si="92"/>
        <v>0.27082323569181754</v>
      </c>
      <c r="AH398" s="67">
        <f t="shared" si="93"/>
        <v>8.9604153333333336</v>
      </c>
      <c r="AI398" s="67">
        <f t="shared" si="94"/>
        <v>2.2437480000000001</v>
      </c>
      <c r="AJ398" s="67">
        <f t="shared" si="95"/>
        <v>2.7887373333333332</v>
      </c>
      <c r="AK398" s="67">
        <f t="shared" si="96"/>
        <v>0</v>
      </c>
      <c r="AL398" s="67">
        <f t="shared" si="97"/>
        <v>0</v>
      </c>
      <c r="AM398" s="59">
        <f>VLOOKUP(AG398,'SCORE TALLER'!$AC$2:$AD$10,2,TRUE)*AM$2</f>
        <v>0</v>
      </c>
      <c r="AN398" s="59">
        <f>VLOOKUP(AD398,'SCORE TALLER'!$W$2:$X$10,2,TRUE)*AN$2</f>
        <v>0.32</v>
      </c>
      <c r="AO398" s="59">
        <f>VLOOKUP(AB398,'SCORE TALLER'!$S$2:$T$10,2,FALSE)*AO$2</f>
        <v>0.05</v>
      </c>
      <c r="AP398" s="59">
        <f>VLOOKUP(AH398,'SCORE TALLER'!$AE$2:$AF$10,2,TRUE)*AP$2</f>
        <v>0.08</v>
      </c>
      <c r="AQ398" s="59">
        <f>VLOOKUP(AI398,'SCORE TALLER'!$AG$2:$AH$10,2,TRUE)*AQ$2</f>
        <v>0.24</v>
      </c>
      <c r="AR398" s="59">
        <f>VLOOKUP(AC398,'SCORE TALLER'!$U$2:$V$10,2,FALSE)*AR$2</f>
        <v>0.05</v>
      </c>
      <c r="AS398" s="59">
        <f>VLOOKUP(AE398,'SCORE TALLER'!$Y$2:$Z$10,2,FALSE)*AS$2</f>
        <v>0.03</v>
      </c>
      <c r="AT398" s="59">
        <f>VLOOKUP(Z398,'SCORE TALLER'!$O$2:$P$10,2,TRUE)*AT$2</f>
        <v>0.04</v>
      </c>
      <c r="AU398" s="59">
        <f>VLOOKUP(S398,'SCORE TALLER'!$A$2:$B$10,2,FALSE)*AU$2</f>
        <v>0.15000000000000002</v>
      </c>
      <c r="AV398" s="59">
        <f>VLOOKUP(AJ398,'SCORE TALLER'!$AI$2:$AJ$10,2,TRUE)*AV$2</f>
        <v>0.15000000000000002</v>
      </c>
      <c r="AW398" s="59">
        <f>VLOOKUP(AK398,'SCORE TALLER'!$AK$2:$AL$10,2,TRUE)*AW$2</f>
        <v>0.25</v>
      </c>
      <c r="AX398" s="59">
        <f>VLOOKUP(T398,'SCORE TALLER'!$C$2:$D$10,2,FALSE)*AX$2</f>
        <v>0</v>
      </c>
      <c r="AY398" s="59">
        <f>VLOOKUP(W398,'SCORE TALLER'!$I$2:$J$10,2,TRUE)*AY$2</f>
        <v>0</v>
      </c>
      <c r="AZ398" s="59">
        <f>VLOOKUP(X398,'SCORE TALLER'!$K$2:$L$10,2,TRUE)*AZ$2</f>
        <v>0</v>
      </c>
      <c r="BA398" s="59">
        <f>VLOOKUP(U398,'SCORE TALLER'!$E$2:$F$10,2,FALSE)*BA$2</f>
        <v>0</v>
      </c>
      <c r="BB398" s="59">
        <f>VLOOKUP(Y398,'SCORE TALLER'!$M$2:$N$10,2,TRUE)*BB$2</f>
        <v>0.03</v>
      </c>
      <c r="BC398" s="59">
        <f>VLOOKUP(AA398,'SCORE TALLER'!$Q$2:$R$10,2,FALSE)*BC$2</f>
        <v>0</v>
      </c>
      <c r="BD398" s="59">
        <f>VLOOKUP(V398,'SCORE TALLER'!$G$2:$H$10,2,FALSE)*BD$2</f>
        <v>0</v>
      </c>
      <c r="BE398" s="59">
        <f>VLOOKUP(AF398,'SCORE TALLER'!$AA$2:$AB$10,2,FALSE)*BE$2</f>
        <v>0</v>
      </c>
      <c r="BF398" s="59">
        <f>VLOOKUP(AL398,'SCORE TALLER'!$AM$2:$AN$10,2,TRUE)*BF$2</f>
        <v>0</v>
      </c>
      <c r="BG398" s="67">
        <f t="shared" si="98"/>
        <v>1.3900000000000001</v>
      </c>
      <c r="BH398" s="67" t="str">
        <f>VLOOKUP(BG398,'SCORE TALLER'!$AP$2:$AQ$7,2,TRUE)</f>
        <v>2. Normal</v>
      </c>
      <c r="BI398" s="67" t="str">
        <f t="shared" si="100"/>
        <v>LBZ</v>
      </c>
      <c r="BJ398" s="67" t="str">
        <f t="shared" si="100"/>
        <v>A</v>
      </c>
      <c r="BK398" s="67" t="str">
        <f t="shared" si="101"/>
        <v>A</v>
      </c>
      <c r="BL398" s="86">
        <f t="shared" si="99"/>
        <v>0</v>
      </c>
      <c r="BM398" s="86">
        <f t="shared" si="102"/>
        <v>0</v>
      </c>
    </row>
    <row r="399" spans="1:65" x14ac:dyDescent="0.3">
      <c r="A399" s="57">
        <v>2240606620</v>
      </c>
      <c r="B399" s="12" t="s">
        <v>537</v>
      </c>
      <c r="C399" s="58" t="s">
        <v>107</v>
      </c>
      <c r="D399" s="58" t="s">
        <v>115</v>
      </c>
      <c r="E399" s="58">
        <v>203805</v>
      </c>
      <c r="F399" s="58">
        <v>6994562</v>
      </c>
      <c r="G399" s="58">
        <f t="shared" si="90"/>
        <v>3841483</v>
      </c>
      <c r="H399" s="58">
        <f t="shared" si="91"/>
        <v>0</v>
      </c>
      <c r="I399" s="58" t="e">
        <v>#N/A</v>
      </c>
      <c r="J399" s="58">
        <v>187816</v>
      </c>
      <c r="K399" s="58">
        <v>0</v>
      </c>
      <c r="L399" s="58">
        <v>5795065</v>
      </c>
      <c r="M399" s="58">
        <v>3153079</v>
      </c>
      <c r="N399" s="58">
        <f>VLOOKUP(AD399,'tabla ingresos'!$A$3:$D$15,4,FALSE)</f>
        <v>1000000</v>
      </c>
      <c r="O399" s="58">
        <v>0</v>
      </c>
      <c r="P399" s="58">
        <v>0</v>
      </c>
      <c r="Q399" s="58">
        <v>0</v>
      </c>
      <c r="R399" s="12">
        <v>76130</v>
      </c>
      <c r="S399" s="12" t="s">
        <v>87</v>
      </c>
      <c r="T399" s="12" t="s">
        <v>89</v>
      </c>
      <c r="U399" s="12" t="s">
        <v>10</v>
      </c>
      <c r="V399" s="12">
        <v>4</v>
      </c>
      <c r="W399" s="12">
        <v>0</v>
      </c>
      <c r="X399" s="12">
        <v>0</v>
      </c>
      <c r="Y399" s="59">
        <v>5.9095890410958907</v>
      </c>
      <c r="Z399" s="59">
        <v>36.021917808219179</v>
      </c>
      <c r="AA399" s="12">
        <v>2</v>
      </c>
      <c r="AB399" s="12">
        <v>0</v>
      </c>
      <c r="AC399" s="12">
        <v>1</v>
      </c>
      <c r="AD399" s="12">
        <v>2</v>
      </c>
      <c r="AE399" s="12">
        <v>1</v>
      </c>
      <c r="AF399" s="58" t="s">
        <v>91</v>
      </c>
      <c r="AG399" s="66">
        <f t="shared" si="92"/>
        <v>0.12521066666666666</v>
      </c>
      <c r="AH399" s="67">
        <f t="shared" si="93"/>
        <v>4.6630413333333331</v>
      </c>
      <c r="AI399" s="67">
        <f t="shared" si="94"/>
        <v>2.2379226666666665</v>
      </c>
      <c r="AJ399" s="67">
        <f t="shared" si="95"/>
        <v>2.5609886666666668</v>
      </c>
      <c r="AK399" s="67">
        <f t="shared" si="96"/>
        <v>0</v>
      </c>
      <c r="AL399" s="67">
        <f t="shared" si="97"/>
        <v>0</v>
      </c>
      <c r="AM399" s="59">
        <f>VLOOKUP(AG399,'SCORE TALLER'!$AC$2:$AD$10,2,TRUE)*AM$2</f>
        <v>0</v>
      </c>
      <c r="AN399" s="59">
        <f>VLOOKUP(AD399,'SCORE TALLER'!$W$2:$X$10,2,TRUE)*AN$2</f>
        <v>0.32</v>
      </c>
      <c r="AO399" s="59">
        <f>VLOOKUP(AB399,'SCORE TALLER'!$S$2:$T$10,2,FALSE)*AO$2</f>
        <v>0.05</v>
      </c>
      <c r="AP399" s="59">
        <f>VLOOKUP(AH399,'SCORE TALLER'!$AE$2:$AF$10,2,TRUE)*AP$2</f>
        <v>0</v>
      </c>
      <c r="AQ399" s="59">
        <f>VLOOKUP(AI399,'SCORE TALLER'!$AG$2:$AH$10,2,TRUE)*AQ$2</f>
        <v>0.24</v>
      </c>
      <c r="AR399" s="59">
        <f>VLOOKUP(AC399,'SCORE TALLER'!$U$2:$V$10,2,FALSE)*AR$2</f>
        <v>0.05</v>
      </c>
      <c r="AS399" s="59">
        <f>VLOOKUP(AE399,'SCORE TALLER'!$Y$2:$Z$10,2,FALSE)*AS$2</f>
        <v>0.03</v>
      </c>
      <c r="AT399" s="59">
        <f>VLOOKUP(Z399,'SCORE TALLER'!$O$2:$P$10,2,TRUE)*AT$2</f>
        <v>0.03</v>
      </c>
      <c r="AU399" s="59">
        <f>VLOOKUP(S399,'SCORE TALLER'!$A$2:$B$10,2,FALSE)*AU$2</f>
        <v>0.15000000000000002</v>
      </c>
      <c r="AV399" s="59">
        <f>VLOOKUP(AJ399,'SCORE TALLER'!$AI$2:$AJ$10,2,TRUE)*AV$2</f>
        <v>0.15000000000000002</v>
      </c>
      <c r="AW399" s="59">
        <f>VLOOKUP(AK399,'SCORE TALLER'!$AK$2:$AL$10,2,TRUE)*AW$2</f>
        <v>0.25</v>
      </c>
      <c r="AX399" s="59">
        <f>VLOOKUP(T399,'SCORE TALLER'!$C$2:$D$10,2,FALSE)*AX$2</f>
        <v>0</v>
      </c>
      <c r="AY399" s="59">
        <f>VLOOKUP(W399,'SCORE TALLER'!$I$2:$J$10,2,TRUE)*AY$2</f>
        <v>0</v>
      </c>
      <c r="AZ399" s="59">
        <f>VLOOKUP(X399,'SCORE TALLER'!$K$2:$L$10,2,TRUE)*AZ$2</f>
        <v>0</v>
      </c>
      <c r="BA399" s="59">
        <f>VLOOKUP(U399,'SCORE TALLER'!$E$2:$F$10,2,FALSE)*BA$2</f>
        <v>0</v>
      </c>
      <c r="BB399" s="59">
        <f>VLOOKUP(Y399,'SCORE TALLER'!$M$2:$N$10,2,TRUE)*BB$2</f>
        <v>0.03</v>
      </c>
      <c r="BC399" s="59">
        <f>VLOOKUP(AA399,'SCORE TALLER'!$Q$2:$R$10,2,FALSE)*BC$2</f>
        <v>0</v>
      </c>
      <c r="BD399" s="59">
        <f>VLOOKUP(V399,'SCORE TALLER'!$G$2:$H$10,2,FALSE)*BD$2</f>
        <v>0</v>
      </c>
      <c r="BE399" s="59">
        <f>VLOOKUP(AF399,'SCORE TALLER'!$AA$2:$AB$10,2,FALSE)*BE$2</f>
        <v>0.30000000000000004</v>
      </c>
      <c r="BF399" s="59">
        <f>VLOOKUP(AL399,'SCORE TALLER'!$AM$2:$AN$10,2,TRUE)*BF$2</f>
        <v>0</v>
      </c>
      <c r="BG399" s="67">
        <f t="shared" si="98"/>
        <v>1.6</v>
      </c>
      <c r="BH399" s="67" t="str">
        <f>VLOOKUP(BG399,'SCORE TALLER'!$AP$2:$AQ$7,2,TRUE)</f>
        <v>2. Normal</v>
      </c>
      <c r="BI399" s="67" t="str">
        <f t="shared" si="100"/>
        <v>LBZ</v>
      </c>
      <c r="BJ399" s="67" t="str">
        <f t="shared" si="100"/>
        <v>A</v>
      </c>
      <c r="BK399" s="67" t="str">
        <f t="shared" si="101"/>
        <v>SIN</v>
      </c>
      <c r="BL399" s="86">
        <f t="shared" si="99"/>
        <v>0</v>
      </c>
      <c r="BM399" s="86">
        <f t="shared" si="102"/>
        <v>0</v>
      </c>
    </row>
    <row r="400" spans="1:65" x14ac:dyDescent="0.3">
      <c r="A400" s="57">
        <v>4206644</v>
      </c>
      <c r="B400" s="12" t="s">
        <v>538</v>
      </c>
      <c r="C400" s="58" t="s">
        <v>105</v>
      </c>
      <c r="D400" s="58" t="s">
        <v>114</v>
      </c>
      <c r="E400" s="58">
        <v>322667</v>
      </c>
      <c r="F400" s="58">
        <v>4291578</v>
      </c>
      <c r="G400" s="58">
        <f t="shared" si="90"/>
        <v>1265061</v>
      </c>
      <c r="H400" s="58">
        <f t="shared" si="91"/>
        <v>0</v>
      </c>
      <c r="I400" s="58">
        <v>4292000</v>
      </c>
      <c r="J400" s="58">
        <v>225538</v>
      </c>
      <c r="K400" s="58">
        <v>0</v>
      </c>
      <c r="L400" s="58">
        <v>2000000</v>
      </c>
      <c r="M400" s="58">
        <v>3026517</v>
      </c>
      <c r="N400" s="58">
        <f>VLOOKUP(AD400,'tabla ingresos'!$A$3:$D$15,4,FALSE)</f>
        <v>1000000</v>
      </c>
      <c r="O400" s="58">
        <v>16371.913496087704</v>
      </c>
      <c r="P400" s="58">
        <v>736000</v>
      </c>
      <c r="Q400" s="58">
        <v>0</v>
      </c>
      <c r="R400" s="12">
        <v>76001</v>
      </c>
      <c r="S400" s="12" t="s">
        <v>87</v>
      </c>
      <c r="T400" s="12" t="s">
        <v>89</v>
      </c>
      <c r="U400" s="12" t="s">
        <v>10</v>
      </c>
      <c r="V400" s="12">
        <v>4</v>
      </c>
      <c r="W400" s="12">
        <v>0</v>
      </c>
      <c r="X400" s="12">
        <v>0</v>
      </c>
      <c r="Y400" s="59">
        <v>5.3041095890410963</v>
      </c>
      <c r="Z400" s="59">
        <v>49.580821917808223</v>
      </c>
      <c r="AA400" s="12">
        <v>1</v>
      </c>
      <c r="AB400" s="12">
        <v>1</v>
      </c>
      <c r="AC400" s="12">
        <v>1</v>
      </c>
      <c r="AD400" s="12">
        <v>2</v>
      </c>
      <c r="AE400" s="12">
        <v>3</v>
      </c>
      <c r="AF400" s="58" t="s">
        <v>10</v>
      </c>
      <c r="AG400" s="66">
        <f t="shared" si="92"/>
        <v>0.16127327566405847</v>
      </c>
      <c r="AH400" s="67">
        <f t="shared" si="93"/>
        <v>3.3517186666666667</v>
      </c>
      <c r="AI400" s="67">
        <f t="shared" si="94"/>
        <v>2.2327893333333333</v>
      </c>
      <c r="AJ400" s="67">
        <f t="shared" si="95"/>
        <v>0.84337399999999996</v>
      </c>
      <c r="AK400" s="67">
        <f t="shared" si="96"/>
        <v>0</v>
      </c>
      <c r="AL400" s="67">
        <f t="shared" si="97"/>
        <v>0</v>
      </c>
      <c r="AM400" s="59">
        <f>VLOOKUP(AG400,'SCORE TALLER'!$AC$2:$AD$10,2,TRUE)*AM$2</f>
        <v>0</v>
      </c>
      <c r="AN400" s="59">
        <f>VLOOKUP(AD400,'SCORE TALLER'!$W$2:$X$10,2,TRUE)*AN$2</f>
        <v>0.32</v>
      </c>
      <c r="AO400" s="59">
        <f>VLOOKUP(AB400,'SCORE TALLER'!$S$2:$T$10,2,FALSE)*AO$2</f>
        <v>0.05</v>
      </c>
      <c r="AP400" s="59">
        <f>VLOOKUP(AH400,'SCORE TALLER'!$AE$2:$AF$10,2,TRUE)*AP$2</f>
        <v>0</v>
      </c>
      <c r="AQ400" s="59">
        <f>VLOOKUP(AI400,'SCORE TALLER'!$AG$2:$AH$10,2,TRUE)*AQ$2</f>
        <v>0.24</v>
      </c>
      <c r="AR400" s="59">
        <f>VLOOKUP(AC400,'SCORE TALLER'!$U$2:$V$10,2,FALSE)*AR$2</f>
        <v>0.05</v>
      </c>
      <c r="AS400" s="59">
        <f>VLOOKUP(AE400,'SCORE TALLER'!$Y$2:$Z$10,2,FALSE)*AS$2</f>
        <v>0.02</v>
      </c>
      <c r="AT400" s="59">
        <f>VLOOKUP(Z400,'SCORE TALLER'!$O$2:$P$10,2,TRUE)*AT$2</f>
        <v>0.02</v>
      </c>
      <c r="AU400" s="59">
        <f>VLOOKUP(S400,'SCORE TALLER'!$A$2:$B$10,2,FALSE)*AU$2</f>
        <v>0.15000000000000002</v>
      </c>
      <c r="AV400" s="59">
        <f>VLOOKUP(AJ400,'SCORE TALLER'!$AI$2:$AJ$10,2,TRUE)*AV$2</f>
        <v>0.25</v>
      </c>
      <c r="AW400" s="59">
        <f>VLOOKUP(AK400,'SCORE TALLER'!$AK$2:$AL$10,2,TRUE)*AW$2</f>
        <v>0.25</v>
      </c>
      <c r="AX400" s="59">
        <f>VLOOKUP(T400,'SCORE TALLER'!$C$2:$D$10,2,FALSE)*AX$2</f>
        <v>0</v>
      </c>
      <c r="AY400" s="59">
        <f>VLOOKUP(W400,'SCORE TALLER'!$I$2:$J$10,2,TRUE)*AY$2</f>
        <v>0</v>
      </c>
      <c r="AZ400" s="59">
        <f>VLOOKUP(X400,'SCORE TALLER'!$K$2:$L$10,2,TRUE)*AZ$2</f>
        <v>0</v>
      </c>
      <c r="BA400" s="59">
        <f>VLOOKUP(U400,'SCORE TALLER'!$E$2:$F$10,2,FALSE)*BA$2</f>
        <v>0</v>
      </c>
      <c r="BB400" s="59">
        <f>VLOOKUP(Y400,'SCORE TALLER'!$M$2:$N$10,2,TRUE)*BB$2</f>
        <v>0.03</v>
      </c>
      <c r="BC400" s="59">
        <f>VLOOKUP(AA400,'SCORE TALLER'!$Q$2:$R$10,2,FALSE)*BC$2</f>
        <v>0.05</v>
      </c>
      <c r="BD400" s="59">
        <f>VLOOKUP(V400,'SCORE TALLER'!$G$2:$H$10,2,FALSE)*BD$2</f>
        <v>0</v>
      </c>
      <c r="BE400" s="59">
        <f>VLOOKUP(AF400,'SCORE TALLER'!$AA$2:$AB$10,2,FALSE)*BE$2</f>
        <v>0</v>
      </c>
      <c r="BF400" s="59">
        <f>VLOOKUP(AL400,'SCORE TALLER'!$AM$2:$AN$10,2,TRUE)*BF$2</f>
        <v>0</v>
      </c>
      <c r="BG400" s="67">
        <f t="shared" si="98"/>
        <v>1.4300000000000002</v>
      </c>
      <c r="BH400" s="67" t="str">
        <f>VLOOKUP(BG400,'SCORE TALLER'!$AP$2:$AQ$7,2,TRUE)</f>
        <v>2. Normal</v>
      </c>
      <c r="BI400" s="67" t="str">
        <f t="shared" si="100"/>
        <v>LBZ</v>
      </c>
      <c r="BJ400" s="67" t="str">
        <f t="shared" si="100"/>
        <v>A</v>
      </c>
      <c r="BK400" s="67" t="str">
        <f t="shared" si="101"/>
        <v>A</v>
      </c>
      <c r="BL400" s="86">
        <f t="shared" si="99"/>
        <v>0</v>
      </c>
      <c r="BM400" s="86">
        <f t="shared" si="102"/>
        <v>0</v>
      </c>
    </row>
    <row r="401" spans="1:65" x14ac:dyDescent="0.3">
      <c r="A401" s="57">
        <v>2224880804</v>
      </c>
      <c r="B401" s="12" t="s">
        <v>539</v>
      </c>
      <c r="C401" s="58" t="s">
        <v>107</v>
      </c>
      <c r="D401" s="58" t="s">
        <v>30</v>
      </c>
      <c r="E401" s="58">
        <v>2208225</v>
      </c>
      <c r="F401" s="58">
        <v>10362379</v>
      </c>
      <c r="G401" s="58">
        <f t="shared" si="90"/>
        <v>9226469</v>
      </c>
      <c r="H401" s="58">
        <f t="shared" si="91"/>
        <v>5363222</v>
      </c>
      <c r="I401" s="58" t="e">
        <v>#N/A</v>
      </c>
      <c r="J401" s="58">
        <v>291010</v>
      </c>
      <c r="K401" s="58">
        <v>0</v>
      </c>
      <c r="L401" s="58">
        <v>3863247</v>
      </c>
      <c r="M401" s="58">
        <v>1135910</v>
      </c>
      <c r="N401" s="58">
        <f>VLOOKUP(AD401,'tabla ingresos'!$A$3:$D$15,4,FALSE)</f>
        <v>1000000</v>
      </c>
      <c r="O401" s="58">
        <v>0</v>
      </c>
      <c r="P401" s="58">
        <v>0</v>
      </c>
      <c r="Q401" s="58">
        <v>0</v>
      </c>
      <c r="R401" s="12">
        <v>76001</v>
      </c>
      <c r="S401" s="12" t="s">
        <v>87</v>
      </c>
      <c r="T401" s="12" t="s">
        <v>89</v>
      </c>
      <c r="U401" s="12" t="s">
        <v>10</v>
      </c>
      <c r="V401" s="12">
        <v>4</v>
      </c>
      <c r="W401" s="12">
        <v>0</v>
      </c>
      <c r="X401" s="12">
        <v>0</v>
      </c>
      <c r="Y401" s="59">
        <v>3.7671232876712328</v>
      </c>
      <c r="Z401" s="59">
        <v>28.556164383561644</v>
      </c>
      <c r="AA401" s="12">
        <v>2</v>
      </c>
      <c r="AB401" s="12">
        <v>0</v>
      </c>
      <c r="AC401" s="12">
        <v>1</v>
      </c>
      <c r="AD401" s="12">
        <v>2</v>
      </c>
      <c r="AE401" s="12">
        <v>3</v>
      </c>
      <c r="AF401" s="58" t="s">
        <v>91</v>
      </c>
      <c r="AG401" s="66">
        <f t="shared" si="92"/>
        <v>0.19400666666666666</v>
      </c>
      <c r="AH401" s="67">
        <f t="shared" si="93"/>
        <v>6.9082526666666668</v>
      </c>
      <c r="AI401" s="67">
        <f t="shared" si="94"/>
        <v>2.2294233333333335</v>
      </c>
      <c r="AJ401" s="67">
        <f t="shared" si="95"/>
        <v>6.1509793333333329</v>
      </c>
      <c r="AK401" s="67">
        <f t="shared" si="96"/>
        <v>3.5754813333333333</v>
      </c>
      <c r="AL401" s="67">
        <f t="shared" si="97"/>
        <v>0</v>
      </c>
      <c r="AM401" s="59">
        <f>VLOOKUP(AG401,'SCORE TALLER'!$AC$2:$AD$10,2,TRUE)*AM$2</f>
        <v>0</v>
      </c>
      <c r="AN401" s="59">
        <f>VLOOKUP(AD401,'SCORE TALLER'!$W$2:$X$10,2,TRUE)*AN$2</f>
        <v>0.32</v>
      </c>
      <c r="AO401" s="59">
        <f>VLOOKUP(AB401,'SCORE TALLER'!$S$2:$T$10,2,FALSE)*AO$2</f>
        <v>0.05</v>
      </c>
      <c r="AP401" s="59">
        <f>VLOOKUP(AH401,'SCORE TALLER'!$AE$2:$AF$10,2,TRUE)*AP$2</f>
        <v>0.08</v>
      </c>
      <c r="AQ401" s="59">
        <f>VLOOKUP(AI401,'SCORE TALLER'!$AG$2:$AH$10,2,TRUE)*AQ$2</f>
        <v>0.24</v>
      </c>
      <c r="AR401" s="59">
        <f>VLOOKUP(AC401,'SCORE TALLER'!$U$2:$V$10,2,FALSE)*AR$2</f>
        <v>0.05</v>
      </c>
      <c r="AS401" s="59">
        <f>VLOOKUP(AE401,'SCORE TALLER'!$Y$2:$Z$10,2,FALSE)*AS$2</f>
        <v>0.02</v>
      </c>
      <c r="AT401" s="59">
        <f>VLOOKUP(Z401,'SCORE TALLER'!$O$2:$P$10,2,TRUE)*AT$2</f>
        <v>0.04</v>
      </c>
      <c r="AU401" s="59">
        <f>VLOOKUP(S401,'SCORE TALLER'!$A$2:$B$10,2,FALSE)*AU$2</f>
        <v>0.15000000000000002</v>
      </c>
      <c r="AV401" s="59">
        <f>VLOOKUP(AJ401,'SCORE TALLER'!$AI$2:$AJ$10,2,TRUE)*AV$2</f>
        <v>0</v>
      </c>
      <c r="AW401" s="59">
        <f>VLOOKUP(AK401,'SCORE TALLER'!$AK$2:$AL$10,2,TRUE)*AW$2</f>
        <v>0.1</v>
      </c>
      <c r="AX401" s="59">
        <f>VLOOKUP(T401,'SCORE TALLER'!$C$2:$D$10,2,FALSE)*AX$2</f>
        <v>0</v>
      </c>
      <c r="AY401" s="59">
        <f>VLOOKUP(W401,'SCORE TALLER'!$I$2:$J$10,2,TRUE)*AY$2</f>
        <v>0</v>
      </c>
      <c r="AZ401" s="59">
        <f>VLOOKUP(X401,'SCORE TALLER'!$K$2:$L$10,2,TRUE)*AZ$2</f>
        <v>0</v>
      </c>
      <c r="BA401" s="59">
        <f>VLOOKUP(U401,'SCORE TALLER'!$E$2:$F$10,2,FALSE)*BA$2</f>
        <v>0</v>
      </c>
      <c r="BB401" s="59">
        <f>VLOOKUP(Y401,'SCORE TALLER'!$M$2:$N$10,2,TRUE)*BB$2</f>
        <v>0.04</v>
      </c>
      <c r="BC401" s="59">
        <f>VLOOKUP(AA401,'SCORE TALLER'!$Q$2:$R$10,2,FALSE)*BC$2</f>
        <v>0</v>
      </c>
      <c r="BD401" s="59">
        <f>VLOOKUP(V401,'SCORE TALLER'!$G$2:$H$10,2,FALSE)*BD$2</f>
        <v>0</v>
      </c>
      <c r="BE401" s="59">
        <f>VLOOKUP(AF401,'SCORE TALLER'!$AA$2:$AB$10,2,FALSE)*BE$2</f>
        <v>0.30000000000000004</v>
      </c>
      <c r="BF401" s="59">
        <f>VLOOKUP(AL401,'SCORE TALLER'!$AM$2:$AN$10,2,TRUE)*BF$2</f>
        <v>0</v>
      </c>
      <c r="BG401" s="67">
        <f t="shared" si="98"/>
        <v>1.3900000000000001</v>
      </c>
      <c r="BH401" s="67" t="str">
        <f>VLOOKUP(BG401,'SCORE TALLER'!$AP$2:$AQ$7,2,TRUE)</f>
        <v>2. Normal</v>
      </c>
      <c r="BI401" s="67" t="str">
        <f t="shared" si="100"/>
        <v>LBZ</v>
      </c>
      <c r="BJ401" s="67" t="str">
        <f t="shared" si="100"/>
        <v>A</v>
      </c>
      <c r="BK401" s="67" t="str">
        <f t="shared" si="101"/>
        <v>SIN</v>
      </c>
      <c r="BL401" s="86">
        <f t="shared" si="99"/>
        <v>5363222</v>
      </c>
      <c r="BM401" s="86">
        <f t="shared" si="102"/>
        <v>0</v>
      </c>
    </row>
    <row r="402" spans="1:65" x14ac:dyDescent="0.3">
      <c r="A402" s="57">
        <v>2224626686</v>
      </c>
      <c r="B402" s="12" t="s">
        <v>540</v>
      </c>
      <c r="C402" s="58" t="s">
        <v>105</v>
      </c>
      <c r="D402" s="58" t="s">
        <v>115</v>
      </c>
      <c r="E402" s="58">
        <v>255400</v>
      </c>
      <c r="F402" s="58">
        <v>5432677</v>
      </c>
      <c r="G402" s="58">
        <f t="shared" si="90"/>
        <v>2354626</v>
      </c>
      <c r="H402" s="58">
        <f t="shared" si="91"/>
        <v>354626</v>
      </c>
      <c r="I402" s="58">
        <v>5433000</v>
      </c>
      <c r="J402" s="58">
        <v>277996</v>
      </c>
      <c r="K402" s="58">
        <v>0</v>
      </c>
      <c r="L402" s="58">
        <v>2000000</v>
      </c>
      <c r="M402" s="58">
        <v>3078051</v>
      </c>
      <c r="N402" s="58">
        <f>VLOOKUP(AD402,'tabla ingresos'!$A$3:$D$15,4,FALSE)</f>
        <v>1000000</v>
      </c>
      <c r="O402" s="58">
        <v>47864.08016931374</v>
      </c>
      <c r="P402" s="58">
        <v>1220000</v>
      </c>
      <c r="Q402" s="58">
        <v>0</v>
      </c>
      <c r="R402" s="12">
        <v>76130</v>
      </c>
      <c r="S402" s="12" t="s">
        <v>87</v>
      </c>
      <c r="T402" s="12" t="s">
        <v>89</v>
      </c>
      <c r="U402" s="12" t="s">
        <v>10</v>
      </c>
      <c r="V402" s="12">
        <v>4</v>
      </c>
      <c r="W402" s="12">
        <v>0</v>
      </c>
      <c r="X402" s="12">
        <v>0</v>
      </c>
      <c r="Y402" s="59">
        <v>5.7150684931506852</v>
      </c>
      <c r="Z402" s="59">
        <v>29.660273972602738</v>
      </c>
      <c r="AA402" s="12">
        <v>2</v>
      </c>
      <c r="AB402" s="12">
        <v>2</v>
      </c>
      <c r="AC402" s="12">
        <v>2</v>
      </c>
      <c r="AD402" s="12">
        <v>2</v>
      </c>
      <c r="AE402" s="12">
        <v>3</v>
      </c>
      <c r="AF402" s="58" t="s">
        <v>10</v>
      </c>
      <c r="AG402" s="66">
        <f t="shared" si="92"/>
        <v>0.21724005344620917</v>
      </c>
      <c r="AH402" s="67">
        <f t="shared" si="93"/>
        <v>4.4351180000000001</v>
      </c>
      <c r="AI402" s="67">
        <f t="shared" si="94"/>
        <v>2.2223006666666665</v>
      </c>
      <c r="AJ402" s="67">
        <f t="shared" si="95"/>
        <v>1.5697506666666667</v>
      </c>
      <c r="AK402" s="67">
        <f t="shared" si="96"/>
        <v>0.23641733333333334</v>
      </c>
      <c r="AL402" s="67">
        <f t="shared" si="97"/>
        <v>0</v>
      </c>
      <c r="AM402" s="59">
        <f>VLOOKUP(AG402,'SCORE TALLER'!$AC$2:$AD$10,2,TRUE)*AM$2</f>
        <v>0</v>
      </c>
      <c r="AN402" s="59">
        <f>VLOOKUP(AD402,'SCORE TALLER'!$W$2:$X$10,2,TRUE)*AN$2</f>
        <v>0.32</v>
      </c>
      <c r="AO402" s="59">
        <f>VLOOKUP(AB402,'SCORE TALLER'!$S$2:$T$10,2,FALSE)*AO$2</f>
        <v>0.04</v>
      </c>
      <c r="AP402" s="59">
        <f>VLOOKUP(AH402,'SCORE TALLER'!$AE$2:$AF$10,2,TRUE)*AP$2</f>
        <v>0</v>
      </c>
      <c r="AQ402" s="59">
        <f>VLOOKUP(AI402,'SCORE TALLER'!$AG$2:$AH$10,2,TRUE)*AQ$2</f>
        <v>0.24</v>
      </c>
      <c r="AR402" s="59">
        <f>VLOOKUP(AC402,'SCORE TALLER'!$U$2:$V$10,2,FALSE)*AR$2</f>
        <v>0.04</v>
      </c>
      <c r="AS402" s="59">
        <f>VLOOKUP(AE402,'SCORE TALLER'!$Y$2:$Z$10,2,FALSE)*AS$2</f>
        <v>0.02</v>
      </c>
      <c r="AT402" s="59">
        <f>VLOOKUP(Z402,'SCORE TALLER'!$O$2:$P$10,2,TRUE)*AT$2</f>
        <v>0.04</v>
      </c>
      <c r="AU402" s="59">
        <f>VLOOKUP(S402,'SCORE TALLER'!$A$2:$B$10,2,FALSE)*AU$2</f>
        <v>0.15000000000000002</v>
      </c>
      <c r="AV402" s="59">
        <f>VLOOKUP(AJ402,'SCORE TALLER'!$AI$2:$AJ$10,2,TRUE)*AV$2</f>
        <v>0.2</v>
      </c>
      <c r="AW402" s="59">
        <f>VLOOKUP(AK402,'SCORE TALLER'!$AK$2:$AL$10,2,TRUE)*AW$2</f>
        <v>0.25</v>
      </c>
      <c r="AX402" s="59">
        <f>VLOOKUP(T402,'SCORE TALLER'!$C$2:$D$10,2,FALSE)*AX$2</f>
        <v>0</v>
      </c>
      <c r="AY402" s="59">
        <f>VLOOKUP(W402,'SCORE TALLER'!$I$2:$J$10,2,TRUE)*AY$2</f>
        <v>0</v>
      </c>
      <c r="AZ402" s="59">
        <f>VLOOKUP(X402,'SCORE TALLER'!$K$2:$L$10,2,TRUE)*AZ$2</f>
        <v>0</v>
      </c>
      <c r="BA402" s="59">
        <f>VLOOKUP(U402,'SCORE TALLER'!$E$2:$F$10,2,FALSE)*BA$2</f>
        <v>0</v>
      </c>
      <c r="BB402" s="59">
        <f>VLOOKUP(Y402,'SCORE TALLER'!$M$2:$N$10,2,TRUE)*BB$2</f>
        <v>0.03</v>
      </c>
      <c r="BC402" s="59">
        <f>VLOOKUP(AA402,'SCORE TALLER'!$Q$2:$R$10,2,FALSE)*BC$2</f>
        <v>0</v>
      </c>
      <c r="BD402" s="59">
        <f>VLOOKUP(V402,'SCORE TALLER'!$G$2:$H$10,2,FALSE)*BD$2</f>
        <v>0</v>
      </c>
      <c r="BE402" s="59">
        <f>VLOOKUP(AF402,'SCORE TALLER'!$AA$2:$AB$10,2,FALSE)*BE$2</f>
        <v>0</v>
      </c>
      <c r="BF402" s="59">
        <f>VLOOKUP(AL402,'SCORE TALLER'!$AM$2:$AN$10,2,TRUE)*BF$2</f>
        <v>0</v>
      </c>
      <c r="BG402" s="67">
        <f t="shared" si="98"/>
        <v>1.33</v>
      </c>
      <c r="BH402" s="67" t="str">
        <f>VLOOKUP(BG402,'SCORE TALLER'!$AP$2:$AQ$7,2,TRUE)</f>
        <v>2. Normal</v>
      </c>
      <c r="BI402" s="67" t="str">
        <f t="shared" si="100"/>
        <v>LBZ</v>
      </c>
      <c r="BJ402" s="67" t="str">
        <f t="shared" si="100"/>
        <v>A</v>
      </c>
      <c r="BK402" s="67" t="str">
        <f t="shared" si="101"/>
        <v>A</v>
      </c>
      <c r="BL402" s="86">
        <f t="shared" si="99"/>
        <v>354626</v>
      </c>
      <c r="BM402" s="86">
        <f t="shared" si="102"/>
        <v>0</v>
      </c>
    </row>
    <row r="403" spans="1:65" x14ac:dyDescent="0.3">
      <c r="A403" s="57">
        <v>2224620248</v>
      </c>
      <c r="B403" s="12" t="s">
        <v>541</v>
      </c>
      <c r="C403" s="58" t="s">
        <v>105</v>
      </c>
      <c r="D403" s="58" t="s">
        <v>30</v>
      </c>
      <c r="E403" s="58">
        <v>193548</v>
      </c>
      <c r="F403" s="58">
        <v>8118543</v>
      </c>
      <c r="G403" s="58">
        <f t="shared" si="90"/>
        <v>5049464</v>
      </c>
      <c r="H403" s="58">
        <f t="shared" si="91"/>
        <v>1790728</v>
      </c>
      <c r="I403" s="58">
        <v>8119000</v>
      </c>
      <c r="J403" s="58">
        <v>244389</v>
      </c>
      <c r="K403" s="58">
        <v>0</v>
      </c>
      <c r="L403" s="58">
        <v>3258736</v>
      </c>
      <c r="M403" s="58">
        <v>3069079</v>
      </c>
      <c r="N403" s="58">
        <f>VLOOKUP(AD403,'tabla ingresos'!$A$3:$D$15,4,FALSE)</f>
        <v>1000000</v>
      </c>
      <c r="O403" s="58">
        <v>184036.82437075701</v>
      </c>
      <c r="P403" s="58">
        <v>5715000</v>
      </c>
      <c r="Q403" s="58">
        <v>0</v>
      </c>
      <c r="R403" s="12">
        <v>76130</v>
      </c>
      <c r="S403" s="12" t="s">
        <v>87</v>
      </c>
      <c r="T403" s="12" t="s">
        <v>89</v>
      </c>
      <c r="U403" s="12" t="s">
        <v>10</v>
      </c>
      <c r="V403" s="12">
        <v>4</v>
      </c>
      <c r="W403" s="12">
        <v>0</v>
      </c>
      <c r="X403" s="12">
        <v>0</v>
      </c>
      <c r="Y403" s="59">
        <v>5.6684931506849319</v>
      </c>
      <c r="Z403" s="59">
        <v>32.630136986301373</v>
      </c>
      <c r="AA403" s="12">
        <v>2</v>
      </c>
      <c r="AB403" s="12">
        <v>0</v>
      </c>
      <c r="AC403" s="12">
        <v>1</v>
      </c>
      <c r="AD403" s="12">
        <v>2</v>
      </c>
      <c r="AE403" s="12">
        <v>1</v>
      </c>
      <c r="AF403" s="58" t="s">
        <v>10</v>
      </c>
      <c r="AG403" s="66">
        <f t="shared" si="92"/>
        <v>0.28561721624717135</v>
      </c>
      <c r="AH403" s="67">
        <f t="shared" si="93"/>
        <v>9.2223620000000004</v>
      </c>
      <c r="AI403" s="67">
        <f t="shared" si="94"/>
        <v>2.1750846666666668</v>
      </c>
      <c r="AJ403" s="67">
        <f t="shared" si="95"/>
        <v>3.3663093333333332</v>
      </c>
      <c r="AK403" s="67">
        <f t="shared" si="96"/>
        <v>1.1938186666666666</v>
      </c>
      <c r="AL403" s="67">
        <f t="shared" si="97"/>
        <v>0</v>
      </c>
      <c r="AM403" s="59">
        <f>VLOOKUP(AG403,'SCORE TALLER'!$AC$2:$AD$10,2,TRUE)*AM$2</f>
        <v>0</v>
      </c>
      <c r="AN403" s="59">
        <f>VLOOKUP(AD403,'SCORE TALLER'!$W$2:$X$10,2,TRUE)*AN$2</f>
        <v>0.32</v>
      </c>
      <c r="AO403" s="59">
        <f>VLOOKUP(AB403,'SCORE TALLER'!$S$2:$T$10,2,FALSE)*AO$2</f>
        <v>0.05</v>
      </c>
      <c r="AP403" s="59">
        <f>VLOOKUP(AH403,'SCORE TALLER'!$AE$2:$AF$10,2,TRUE)*AP$2</f>
        <v>0.08</v>
      </c>
      <c r="AQ403" s="59">
        <f>VLOOKUP(AI403,'SCORE TALLER'!$AG$2:$AH$10,2,TRUE)*AQ$2</f>
        <v>0.24</v>
      </c>
      <c r="AR403" s="59">
        <f>VLOOKUP(AC403,'SCORE TALLER'!$U$2:$V$10,2,FALSE)*AR$2</f>
        <v>0.05</v>
      </c>
      <c r="AS403" s="59">
        <f>VLOOKUP(AE403,'SCORE TALLER'!$Y$2:$Z$10,2,FALSE)*AS$2</f>
        <v>0.03</v>
      </c>
      <c r="AT403" s="59">
        <f>VLOOKUP(Z403,'SCORE TALLER'!$O$2:$P$10,2,TRUE)*AT$2</f>
        <v>0.04</v>
      </c>
      <c r="AU403" s="59">
        <f>VLOOKUP(S403,'SCORE TALLER'!$A$2:$B$10,2,FALSE)*AU$2</f>
        <v>0.15000000000000002</v>
      </c>
      <c r="AV403" s="59">
        <f>VLOOKUP(AJ403,'SCORE TALLER'!$AI$2:$AJ$10,2,TRUE)*AV$2</f>
        <v>0.1</v>
      </c>
      <c r="AW403" s="59">
        <f>VLOOKUP(AK403,'SCORE TALLER'!$AK$2:$AL$10,2,TRUE)*AW$2</f>
        <v>0.2</v>
      </c>
      <c r="AX403" s="59">
        <f>VLOOKUP(T403,'SCORE TALLER'!$C$2:$D$10,2,FALSE)*AX$2</f>
        <v>0</v>
      </c>
      <c r="AY403" s="59">
        <f>VLOOKUP(W403,'SCORE TALLER'!$I$2:$J$10,2,TRUE)*AY$2</f>
        <v>0</v>
      </c>
      <c r="AZ403" s="59">
        <f>VLOOKUP(X403,'SCORE TALLER'!$K$2:$L$10,2,TRUE)*AZ$2</f>
        <v>0</v>
      </c>
      <c r="BA403" s="59">
        <f>VLOOKUP(U403,'SCORE TALLER'!$E$2:$F$10,2,FALSE)*BA$2</f>
        <v>0</v>
      </c>
      <c r="BB403" s="59">
        <f>VLOOKUP(Y403,'SCORE TALLER'!$M$2:$N$10,2,TRUE)*BB$2</f>
        <v>0.03</v>
      </c>
      <c r="BC403" s="59">
        <f>VLOOKUP(AA403,'SCORE TALLER'!$Q$2:$R$10,2,FALSE)*BC$2</f>
        <v>0</v>
      </c>
      <c r="BD403" s="59">
        <f>VLOOKUP(V403,'SCORE TALLER'!$G$2:$H$10,2,FALSE)*BD$2</f>
        <v>0</v>
      </c>
      <c r="BE403" s="59">
        <f>VLOOKUP(AF403,'SCORE TALLER'!$AA$2:$AB$10,2,FALSE)*BE$2</f>
        <v>0</v>
      </c>
      <c r="BF403" s="59">
        <f>VLOOKUP(AL403,'SCORE TALLER'!$AM$2:$AN$10,2,TRUE)*BF$2</f>
        <v>0</v>
      </c>
      <c r="BG403" s="67">
        <f t="shared" si="98"/>
        <v>1.29</v>
      </c>
      <c r="BH403" s="67" t="str">
        <f>VLOOKUP(BG403,'SCORE TALLER'!$AP$2:$AQ$7,2,TRUE)</f>
        <v>2. Normal</v>
      </c>
      <c r="BI403" s="67" t="str">
        <f t="shared" si="100"/>
        <v>LBZ</v>
      </c>
      <c r="BJ403" s="67" t="str">
        <f t="shared" si="100"/>
        <v>A</v>
      </c>
      <c r="BK403" s="67" t="str">
        <f t="shared" si="101"/>
        <v>A</v>
      </c>
      <c r="BL403" s="86">
        <f t="shared" si="99"/>
        <v>1790728</v>
      </c>
      <c r="BM403" s="86">
        <f t="shared" si="102"/>
        <v>0</v>
      </c>
    </row>
    <row r="404" spans="1:65" x14ac:dyDescent="0.3">
      <c r="A404" s="57">
        <v>2006440202</v>
      </c>
      <c r="B404" s="12" t="s">
        <v>542</v>
      </c>
      <c r="C404" s="58" t="s">
        <v>105</v>
      </c>
      <c r="D404" s="58" t="s">
        <v>115</v>
      </c>
      <c r="E404" s="58">
        <v>234217</v>
      </c>
      <c r="F404" s="58">
        <v>6885214</v>
      </c>
      <c r="G404" s="58">
        <f t="shared" si="90"/>
        <v>3858394</v>
      </c>
      <c r="H404" s="58">
        <f t="shared" si="91"/>
        <v>0</v>
      </c>
      <c r="I404" s="58">
        <v>6885000</v>
      </c>
      <c r="J404" s="58">
        <v>197961</v>
      </c>
      <c r="K404" s="58">
        <v>0</v>
      </c>
      <c r="L404" s="58">
        <v>6000000</v>
      </c>
      <c r="M404" s="58">
        <v>3026820</v>
      </c>
      <c r="N404" s="58">
        <f>VLOOKUP(AD404,'tabla ingresos'!$A$3:$D$15,4,FALSE)</f>
        <v>1000000</v>
      </c>
      <c r="O404" s="58">
        <v>602488.33112493297</v>
      </c>
      <c r="P404" s="58">
        <v>24641000</v>
      </c>
      <c r="Q404" s="58">
        <v>0</v>
      </c>
      <c r="R404" s="12">
        <v>68307</v>
      </c>
      <c r="S404" s="12" t="s">
        <v>87</v>
      </c>
      <c r="T404" s="12" t="s">
        <v>89</v>
      </c>
      <c r="U404" s="12" t="s">
        <v>10</v>
      </c>
      <c r="V404" s="12">
        <v>4</v>
      </c>
      <c r="W404" s="12">
        <v>0</v>
      </c>
      <c r="X404" s="12">
        <v>0</v>
      </c>
      <c r="Y404" s="59">
        <v>5.6301369863013697</v>
      </c>
      <c r="Z404" s="59">
        <v>35.180821917808217</v>
      </c>
      <c r="AA404" s="12">
        <v>1</v>
      </c>
      <c r="AB404" s="12">
        <v>2</v>
      </c>
      <c r="AC404" s="12">
        <v>2</v>
      </c>
      <c r="AD404" s="12">
        <v>2</v>
      </c>
      <c r="AE404" s="12">
        <v>1</v>
      </c>
      <c r="AF404" s="58" t="s">
        <v>10</v>
      </c>
      <c r="AG404" s="66">
        <f t="shared" si="92"/>
        <v>0.53363288741662196</v>
      </c>
      <c r="AH404" s="67">
        <f t="shared" si="93"/>
        <v>21.017475999999998</v>
      </c>
      <c r="AI404" s="67">
        <f t="shared" si="94"/>
        <v>2.1740246666666665</v>
      </c>
      <c r="AJ404" s="67">
        <f t="shared" si="95"/>
        <v>2.5722626666666666</v>
      </c>
      <c r="AK404" s="67">
        <f t="shared" si="96"/>
        <v>0</v>
      </c>
      <c r="AL404" s="67">
        <f t="shared" si="97"/>
        <v>0</v>
      </c>
      <c r="AM404" s="59">
        <f>VLOOKUP(AG404,'SCORE TALLER'!$AC$2:$AD$10,2,TRUE)*AM$2</f>
        <v>0.08</v>
      </c>
      <c r="AN404" s="59">
        <f>VLOOKUP(AD404,'SCORE TALLER'!$W$2:$X$10,2,TRUE)*AN$2</f>
        <v>0.32</v>
      </c>
      <c r="AO404" s="59">
        <f>VLOOKUP(AB404,'SCORE TALLER'!$S$2:$T$10,2,FALSE)*AO$2</f>
        <v>0.04</v>
      </c>
      <c r="AP404" s="59">
        <f>VLOOKUP(AH404,'SCORE TALLER'!$AE$2:$AF$10,2,TRUE)*AP$2</f>
        <v>0.32</v>
      </c>
      <c r="AQ404" s="59">
        <f>VLOOKUP(AI404,'SCORE TALLER'!$AG$2:$AH$10,2,TRUE)*AQ$2</f>
        <v>0.24</v>
      </c>
      <c r="AR404" s="59">
        <f>VLOOKUP(AC404,'SCORE TALLER'!$U$2:$V$10,2,FALSE)*AR$2</f>
        <v>0.04</v>
      </c>
      <c r="AS404" s="59">
        <f>VLOOKUP(AE404,'SCORE TALLER'!$Y$2:$Z$10,2,FALSE)*AS$2</f>
        <v>0.03</v>
      </c>
      <c r="AT404" s="59">
        <f>VLOOKUP(Z404,'SCORE TALLER'!$O$2:$P$10,2,TRUE)*AT$2</f>
        <v>0.03</v>
      </c>
      <c r="AU404" s="59">
        <f>VLOOKUP(S404,'SCORE TALLER'!$A$2:$B$10,2,FALSE)*AU$2</f>
        <v>0.15000000000000002</v>
      </c>
      <c r="AV404" s="59">
        <f>VLOOKUP(AJ404,'SCORE TALLER'!$AI$2:$AJ$10,2,TRUE)*AV$2</f>
        <v>0.15000000000000002</v>
      </c>
      <c r="AW404" s="59">
        <f>VLOOKUP(AK404,'SCORE TALLER'!$AK$2:$AL$10,2,TRUE)*AW$2</f>
        <v>0.25</v>
      </c>
      <c r="AX404" s="59">
        <f>VLOOKUP(T404,'SCORE TALLER'!$C$2:$D$10,2,FALSE)*AX$2</f>
        <v>0</v>
      </c>
      <c r="AY404" s="59">
        <f>VLOOKUP(W404,'SCORE TALLER'!$I$2:$J$10,2,TRUE)*AY$2</f>
        <v>0</v>
      </c>
      <c r="AZ404" s="59">
        <f>VLOOKUP(X404,'SCORE TALLER'!$K$2:$L$10,2,TRUE)*AZ$2</f>
        <v>0</v>
      </c>
      <c r="BA404" s="59">
        <f>VLOOKUP(U404,'SCORE TALLER'!$E$2:$F$10,2,FALSE)*BA$2</f>
        <v>0</v>
      </c>
      <c r="BB404" s="59">
        <f>VLOOKUP(Y404,'SCORE TALLER'!$M$2:$N$10,2,TRUE)*BB$2</f>
        <v>0.03</v>
      </c>
      <c r="BC404" s="59">
        <f>VLOOKUP(AA404,'SCORE TALLER'!$Q$2:$R$10,2,FALSE)*BC$2</f>
        <v>0.05</v>
      </c>
      <c r="BD404" s="59">
        <f>VLOOKUP(V404,'SCORE TALLER'!$G$2:$H$10,2,FALSE)*BD$2</f>
        <v>0</v>
      </c>
      <c r="BE404" s="59">
        <f>VLOOKUP(AF404,'SCORE TALLER'!$AA$2:$AB$10,2,FALSE)*BE$2</f>
        <v>0</v>
      </c>
      <c r="BF404" s="59">
        <f>VLOOKUP(AL404,'SCORE TALLER'!$AM$2:$AN$10,2,TRUE)*BF$2</f>
        <v>0</v>
      </c>
      <c r="BG404" s="67">
        <f t="shared" si="98"/>
        <v>1.73</v>
      </c>
      <c r="BH404" s="67" t="str">
        <f>VLOOKUP(BG404,'SCORE TALLER'!$AP$2:$AQ$7,2,TRUE)</f>
        <v>2. Normal</v>
      </c>
      <c r="BI404" s="67" t="str">
        <f t="shared" si="100"/>
        <v>LBZ</v>
      </c>
      <c r="BJ404" s="67" t="str">
        <f t="shared" si="100"/>
        <v>A</v>
      </c>
      <c r="BK404" s="67" t="str">
        <f t="shared" si="101"/>
        <v>A</v>
      </c>
      <c r="BL404" s="86">
        <f t="shared" si="99"/>
        <v>0</v>
      </c>
      <c r="BM404" s="86">
        <f t="shared" si="102"/>
        <v>0</v>
      </c>
    </row>
    <row r="405" spans="1:65" x14ac:dyDescent="0.3">
      <c r="A405" s="57">
        <v>22480846</v>
      </c>
      <c r="B405" s="12" t="s">
        <v>543</v>
      </c>
      <c r="C405" s="58" t="s">
        <v>107</v>
      </c>
      <c r="D405" s="58" t="s">
        <v>115</v>
      </c>
      <c r="E405" s="58">
        <v>149493</v>
      </c>
      <c r="F405" s="58">
        <v>5880280</v>
      </c>
      <c r="G405" s="58">
        <f t="shared" si="90"/>
        <v>2780739</v>
      </c>
      <c r="H405" s="58">
        <f t="shared" si="91"/>
        <v>0</v>
      </c>
      <c r="I405" s="58" t="e">
        <v>#N/A</v>
      </c>
      <c r="J405" s="58">
        <v>288041</v>
      </c>
      <c r="K405" s="58">
        <v>0</v>
      </c>
      <c r="L405" s="58">
        <v>2800000</v>
      </c>
      <c r="M405" s="58">
        <v>3099541</v>
      </c>
      <c r="N405" s="58">
        <f>VLOOKUP(AD405,'tabla ingresos'!$A$3:$D$15,4,FALSE)</f>
        <v>1000000</v>
      </c>
      <c r="O405" s="58">
        <v>0</v>
      </c>
      <c r="P405" s="58">
        <v>0</v>
      </c>
      <c r="Q405" s="58">
        <v>0</v>
      </c>
      <c r="R405" s="12">
        <v>11001</v>
      </c>
      <c r="S405" s="12" t="s">
        <v>87</v>
      </c>
      <c r="T405" s="12" t="s">
        <v>89</v>
      </c>
      <c r="U405" s="12" t="s">
        <v>10</v>
      </c>
      <c r="V405" s="12">
        <v>4</v>
      </c>
      <c r="W405" s="12">
        <v>0</v>
      </c>
      <c r="X405" s="12">
        <v>0</v>
      </c>
      <c r="Y405" s="59">
        <v>5.7945205479452051</v>
      </c>
      <c r="Z405" s="59">
        <v>47.69315068493151</v>
      </c>
      <c r="AA405" s="12">
        <v>2</v>
      </c>
      <c r="AB405" s="12">
        <v>0</v>
      </c>
      <c r="AC405" s="12">
        <v>1</v>
      </c>
      <c r="AD405" s="12">
        <v>2</v>
      </c>
      <c r="AE405" s="12">
        <v>1</v>
      </c>
      <c r="AF405" s="58" t="s">
        <v>91</v>
      </c>
      <c r="AG405" s="66">
        <f t="shared" si="92"/>
        <v>0.19202733333333333</v>
      </c>
      <c r="AH405" s="67">
        <f t="shared" si="93"/>
        <v>3.9201866666666665</v>
      </c>
      <c r="AI405" s="67">
        <f t="shared" si="94"/>
        <v>2.1660226666666667</v>
      </c>
      <c r="AJ405" s="67">
        <f t="shared" si="95"/>
        <v>1.853826</v>
      </c>
      <c r="AK405" s="67">
        <f t="shared" si="96"/>
        <v>0</v>
      </c>
      <c r="AL405" s="67">
        <f t="shared" si="97"/>
        <v>0</v>
      </c>
      <c r="AM405" s="59">
        <f>VLOOKUP(AG405,'SCORE TALLER'!$AC$2:$AD$10,2,TRUE)*AM$2</f>
        <v>0</v>
      </c>
      <c r="AN405" s="59">
        <f>VLOOKUP(AD405,'SCORE TALLER'!$W$2:$X$10,2,TRUE)*AN$2</f>
        <v>0.32</v>
      </c>
      <c r="AO405" s="59">
        <f>VLOOKUP(AB405,'SCORE TALLER'!$S$2:$T$10,2,FALSE)*AO$2</f>
        <v>0.05</v>
      </c>
      <c r="AP405" s="59">
        <f>VLOOKUP(AH405,'SCORE TALLER'!$AE$2:$AF$10,2,TRUE)*AP$2</f>
        <v>0</v>
      </c>
      <c r="AQ405" s="59">
        <f>VLOOKUP(AI405,'SCORE TALLER'!$AG$2:$AH$10,2,TRUE)*AQ$2</f>
        <v>0.24</v>
      </c>
      <c r="AR405" s="59">
        <f>VLOOKUP(AC405,'SCORE TALLER'!$U$2:$V$10,2,FALSE)*AR$2</f>
        <v>0.05</v>
      </c>
      <c r="AS405" s="59">
        <f>VLOOKUP(AE405,'SCORE TALLER'!$Y$2:$Z$10,2,FALSE)*AS$2</f>
        <v>0.03</v>
      </c>
      <c r="AT405" s="59">
        <f>VLOOKUP(Z405,'SCORE TALLER'!$O$2:$P$10,2,TRUE)*AT$2</f>
        <v>0.02</v>
      </c>
      <c r="AU405" s="59">
        <f>VLOOKUP(S405,'SCORE TALLER'!$A$2:$B$10,2,FALSE)*AU$2</f>
        <v>0.15000000000000002</v>
      </c>
      <c r="AV405" s="59">
        <f>VLOOKUP(AJ405,'SCORE TALLER'!$AI$2:$AJ$10,2,TRUE)*AV$2</f>
        <v>0.2</v>
      </c>
      <c r="AW405" s="59">
        <f>VLOOKUP(AK405,'SCORE TALLER'!$AK$2:$AL$10,2,TRUE)*AW$2</f>
        <v>0.25</v>
      </c>
      <c r="AX405" s="59">
        <f>VLOOKUP(T405,'SCORE TALLER'!$C$2:$D$10,2,FALSE)*AX$2</f>
        <v>0</v>
      </c>
      <c r="AY405" s="59">
        <f>VLOOKUP(W405,'SCORE TALLER'!$I$2:$J$10,2,TRUE)*AY$2</f>
        <v>0</v>
      </c>
      <c r="AZ405" s="59">
        <f>VLOOKUP(X405,'SCORE TALLER'!$K$2:$L$10,2,TRUE)*AZ$2</f>
        <v>0</v>
      </c>
      <c r="BA405" s="59">
        <f>VLOOKUP(U405,'SCORE TALLER'!$E$2:$F$10,2,FALSE)*BA$2</f>
        <v>0</v>
      </c>
      <c r="BB405" s="59">
        <f>VLOOKUP(Y405,'SCORE TALLER'!$M$2:$N$10,2,TRUE)*BB$2</f>
        <v>0.03</v>
      </c>
      <c r="BC405" s="59">
        <f>VLOOKUP(AA405,'SCORE TALLER'!$Q$2:$R$10,2,FALSE)*BC$2</f>
        <v>0</v>
      </c>
      <c r="BD405" s="59">
        <f>VLOOKUP(V405,'SCORE TALLER'!$G$2:$H$10,2,FALSE)*BD$2</f>
        <v>0</v>
      </c>
      <c r="BE405" s="59">
        <f>VLOOKUP(AF405,'SCORE TALLER'!$AA$2:$AB$10,2,FALSE)*BE$2</f>
        <v>0.30000000000000004</v>
      </c>
      <c r="BF405" s="59">
        <f>VLOOKUP(AL405,'SCORE TALLER'!$AM$2:$AN$10,2,TRUE)*BF$2</f>
        <v>0</v>
      </c>
      <c r="BG405" s="67">
        <f t="shared" si="98"/>
        <v>1.6400000000000001</v>
      </c>
      <c r="BH405" s="67" t="str">
        <f>VLOOKUP(BG405,'SCORE TALLER'!$AP$2:$AQ$7,2,TRUE)</f>
        <v>2. Normal</v>
      </c>
      <c r="BI405" s="67" t="str">
        <f t="shared" si="100"/>
        <v>LBZ</v>
      </c>
      <c r="BJ405" s="67" t="str">
        <f t="shared" si="100"/>
        <v>A</v>
      </c>
      <c r="BK405" s="67" t="str">
        <f t="shared" si="101"/>
        <v>SIN</v>
      </c>
      <c r="BL405" s="86">
        <f t="shared" si="99"/>
        <v>0</v>
      </c>
      <c r="BM405" s="86">
        <f t="shared" si="102"/>
        <v>0</v>
      </c>
    </row>
    <row r="406" spans="1:65" x14ac:dyDescent="0.3">
      <c r="A406" s="57">
        <v>44204260</v>
      </c>
      <c r="B406" s="12" t="s">
        <v>544</v>
      </c>
      <c r="C406" s="58" t="s">
        <v>107</v>
      </c>
      <c r="D406" s="58" t="s">
        <v>115</v>
      </c>
      <c r="E406" s="58">
        <v>249030</v>
      </c>
      <c r="F406" s="58">
        <v>7509043</v>
      </c>
      <c r="G406" s="58">
        <f t="shared" si="90"/>
        <v>4529402</v>
      </c>
      <c r="H406" s="58">
        <f t="shared" si="91"/>
        <v>1513317</v>
      </c>
      <c r="I406" s="58" t="e">
        <v>#N/A</v>
      </c>
      <c r="J406" s="58">
        <v>209924</v>
      </c>
      <c r="K406" s="58">
        <v>0</v>
      </c>
      <c r="L406" s="58">
        <v>3016085</v>
      </c>
      <c r="M406" s="58">
        <v>2979641</v>
      </c>
      <c r="N406" s="58">
        <f>VLOOKUP(AD406,'tabla ingresos'!$A$3:$D$15,4,FALSE)</f>
        <v>1000000</v>
      </c>
      <c r="O406" s="58">
        <v>0</v>
      </c>
      <c r="P406" s="58">
        <v>0</v>
      </c>
      <c r="Q406" s="58">
        <v>0</v>
      </c>
      <c r="R406" s="12">
        <v>5088</v>
      </c>
      <c r="S406" s="12" t="s">
        <v>87</v>
      </c>
      <c r="T406" s="12" t="s">
        <v>89</v>
      </c>
      <c r="U406" s="12" t="s">
        <v>10</v>
      </c>
      <c r="V406" s="12">
        <v>4</v>
      </c>
      <c r="W406" s="12">
        <v>0</v>
      </c>
      <c r="X406" s="12">
        <v>0</v>
      </c>
      <c r="Y406" s="59">
        <v>5.3013698630136989</v>
      </c>
      <c r="Z406" s="59">
        <v>41.69315068493151</v>
      </c>
      <c r="AA406" s="12">
        <v>2</v>
      </c>
      <c r="AB406" s="12">
        <v>0</v>
      </c>
      <c r="AC406" s="12">
        <v>1</v>
      </c>
      <c r="AD406" s="12">
        <v>2</v>
      </c>
      <c r="AE406" s="12">
        <v>1</v>
      </c>
      <c r="AF406" s="58" t="s">
        <v>91</v>
      </c>
      <c r="AG406" s="66">
        <f t="shared" si="92"/>
        <v>0.13994933333333334</v>
      </c>
      <c r="AH406" s="67">
        <f t="shared" si="93"/>
        <v>5.0060286666666665</v>
      </c>
      <c r="AI406" s="67">
        <f t="shared" si="94"/>
        <v>2.1524473333333334</v>
      </c>
      <c r="AJ406" s="67">
        <f t="shared" si="95"/>
        <v>3.0196013333333331</v>
      </c>
      <c r="AK406" s="67">
        <f t="shared" si="96"/>
        <v>1.0088779999999999</v>
      </c>
      <c r="AL406" s="67">
        <f t="shared" si="97"/>
        <v>0</v>
      </c>
      <c r="AM406" s="59">
        <f>VLOOKUP(AG406,'SCORE TALLER'!$AC$2:$AD$10,2,TRUE)*AM$2</f>
        <v>0</v>
      </c>
      <c r="AN406" s="59">
        <f>VLOOKUP(AD406,'SCORE TALLER'!$W$2:$X$10,2,TRUE)*AN$2</f>
        <v>0.32</v>
      </c>
      <c r="AO406" s="59">
        <f>VLOOKUP(AB406,'SCORE TALLER'!$S$2:$T$10,2,FALSE)*AO$2</f>
        <v>0.05</v>
      </c>
      <c r="AP406" s="59">
        <f>VLOOKUP(AH406,'SCORE TALLER'!$AE$2:$AF$10,2,TRUE)*AP$2</f>
        <v>0.08</v>
      </c>
      <c r="AQ406" s="59">
        <f>VLOOKUP(AI406,'SCORE TALLER'!$AG$2:$AH$10,2,TRUE)*AQ$2</f>
        <v>0.24</v>
      </c>
      <c r="AR406" s="59">
        <f>VLOOKUP(AC406,'SCORE TALLER'!$U$2:$V$10,2,FALSE)*AR$2</f>
        <v>0.05</v>
      </c>
      <c r="AS406" s="59">
        <f>VLOOKUP(AE406,'SCORE TALLER'!$Y$2:$Z$10,2,FALSE)*AS$2</f>
        <v>0.03</v>
      </c>
      <c r="AT406" s="59">
        <f>VLOOKUP(Z406,'SCORE TALLER'!$O$2:$P$10,2,TRUE)*AT$2</f>
        <v>0.03</v>
      </c>
      <c r="AU406" s="59">
        <f>VLOOKUP(S406,'SCORE TALLER'!$A$2:$B$10,2,FALSE)*AU$2</f>
        <v>0.15000000000000002</v>
      </c>
      <c r="AV406" s="59">
        <f>VLOOKUP(AJ406,'SCORE TALLER'!$AI$2:$AJ$10,2,TRUE)*AV$2</f>
        <v>0.1</v>
      </c>
      <c r="AW406" s="59">
        <f>VLOOKUP(AK406,'SCORE TALLER'!$AK$2:$AL$10,2,TRUE)*AW$2</f>
        <v>0.2</v>
      </c>
      <c r="AX406" s="59">
        <f>VLOOKUP(T406,'SCORE TALLER'!$C$2:$D$10,2,FALSE)*AX$2</f>
        <v>0</v>
      </c>
      <c r="AY406" s="59">
        <f>VLOOKUP(W406,'SCORE TALLER'!$I$2:$J$10,2,TRUE)*AY$2</f>
        <v>0</v>
      </c>
      <c r="AZ406" s="59">
        <f>VLOOKUP(X406,'SCORE TALLER'!$K$2:$L$10,2,TRUE)*AZ$2</f>
        <v>0</v>
      </c>
      <c r="BA406" s="59">
        <f>VLOOKUP(U406,'SCORE TALLER'!$E$2:$F$10,2,FALSE)*BA$2</f>
        <v>0</v>
      </c>
      <c r="BB406" s="59">
        <f>VLOOKUP(Y406,'SCORE TALLER'!$M$2:$N$10,2,TRUE)*BB$2</f>
        <v>0.03</v>
      </c>
      <c r="BC406" s="59">
        <f>VLOOKUP(AA406,'SCORE TALLER'!$Q$2:$R$10,2,FALSE)*BC$2</f>
        <v>0</v>
      </c>
      <c r="BD406" s="59">
        <f>VLOOKUP(V406,'SCORE TALLER'!$G$2:$H$10,2,FALSE)*BD$2</f>
        <v>0</v>
      </c>
      <c r="BE406" s="59">
        <f>VLOOKUP(AF406,'SCORE TALLER'!$AA$2:$AB$10,2,FALSE)*BE$2</f>
        <v>0.30000000000000004</v>
      </c>
      <c r="BF406" s="59">
        <f>VLOOKUP(AL406,'SCORE TALLER'!$AM$2:$AN$10,2,TRUE)*BF$2</f>
        <v>0</v>
      </c>
      <c r="BG406" s="67">
        <f t="shared" si="98"/>
        <v>1.58</v>
      </c>
      <c r="BH406" s="67" t="str">
        <f>VLOOKUP(BG406,'SCORE TALLER'!$AP$2:$AQ$7,2,TRUE)</f>
        <v>2. Normal</v>
      </c>
      <c r="BI406" s="67" t="str">
        <f t="shared" si="100"/>
        <v>LBZ</v>
      </c>
      <c r="BJ406" s="67" t="str">
        <f t="shared" si="100"/>
        <v>A</v>
      </c>
      <c r="BK406" s="67" t="str">
        <f t="shared" si="101"/>
        <v>SIN</v>
      </c>
      <c r="BL406" s="86">
        <f t="shared" si="99"/>
        <v>1513317</v>
      </c>
      <c r="BM406" s="86">
        <f t="shared" si="102"/>
        <v>0</v>
      </c>
    </row>
    <row r="407" spans="1:65" x14ac:dyDescent="0.3">
      <c r="A407" s="57">
        <v>28262880</v>
      </c>
      <c r="B407" s="12" t="s">
        <v>545</v>
      </c>
      <c r="C407" s="58" t="s">
        <v>105</v>
      </c>
      <c r="D407" s="58" t="s">
        <v>115</v>
      </c>
      <c r="E407" s="58"/>
      <c r="F407" s="58">
        <v>6324710</v>
      </c>
      <c r="G407" s="58">
        <f t="shared" si="90"/>
        <v>3103190</v>
      </c>
      <c r="H407" s="58">
        <f t="shared" si="91"/>
        <v>3103190</v>
      </c>
      <c r="I407" s="58">
        <v>6325000</v>
      </c>
      <c r="J407" s="58">
        <v>277146</v>
      </c>
      <c r="K407" s="58">
        <v>0</v>
      </c>
      <c r="L407" s="58">
        <v>0</v>
      </c>
      <c r="M407" s="58">
        <v>3221520</v>
      </c>
      <c r="N407" s="58">
        <f>VLOOKUP(AD407,'tabla ingresos'!$A$3:$D$15,4,FALSE)</f>
        <v>1000000</v>
      </c>
      <c r="O407" s="58">
        <v>137639.66241392409</v>
      </c>
      <c r="P407" s="58">
        <v>3782000</v>
      </c>
      <c r="Q407" s="58">
        <v>0</v>
      </c>
      <c r="R407" s="12">
        <v>68307</v>
      </c>
      <c r="S407" s="12" t="s">
        <v>88</v>
      </c>
      <c r="T407" s="12" t="s">
        <v>89</v>
      </c>
      <c r="U407" s="12" t="s">
        <v>10</v>
      </c>
      <c r="V407" s="12">
        <v>4</v>
      </c>
      <c r="W407" s="12">
        <v>0</v>
      </c>
      <c r="X407" s="12">
        <v>0</v>
      </c>
      <c r="Y407" s="59">
        <v>10.797260273972602</v>
      </c>
      <c r="Z407" s="59">
        <v>41.336986301369862</v>
      </c>
      <c r="AA407" s="12">
        <v>2</v>
      </c>
      <c r="AB407" s="12">
        <v>2</v>
      </c>
      <c r="AC407" s="12">
        <v>3</v>
      </c>
      <c r="AD407" s="12">
        <v>2</v>
      </c>
      <c r="AE407" s="12">
        <v>1</v>
      </c>
      <c r="AF407" s="58" t="s">
        <v>10</v>
      </c>
      <c r="AG407" s="66">
        <f t="shared" si="92"/>
        <v>0.2765237749426161</v>
      </c>
      <c r="AH407" s="67">
        <f t="shared" si="93"/>
        <v>6.7378066666666667</v>
      </c>
      <c r="AI407" s="67">
        <f t="shared" si="94"/>
        <v>2.1476799999999998</v>
      </c>
      <c r="AJ407" s="67">
        <f t="shared" si="95"/>
        <v>2.0687933333333333</v>
      </c>
      <c r="AK407" s="67">
        <f t="shared" si="96"/>
        <v>2.0687933333333333</v>
      </c>
      <c r="AL407" s="67">
        <f t="shared" si="97"/>
        <v>0</v>
      </c>
      <c r="AM407" s="59">
        <f>VLOOKUP(AG407,'SCORE TALLER'!$AC$2:$AD$10,2,TRUE)*AM$2</f>
        <v>0</v>
      </c>
      <c r="AN407" s="59">
        <f>VLOOKUP(AD407,'SCORE TALLER'!$W$2:$X$10,2,TRUE)*AN$2</f>
        <v>0.32</v>
      </c>
      <c r="AO407" s="59">
        <f>VLOOKUP(AB407,'SCORE TALLER'!$S$2:$T$10,2,FALSE)*AO$2</f>
        <v>0.04</v>
      </c>
      <c r="AP407" s="59">
        <f>VLOOKUP(AH407,'SCORE TALLER'!$AE$2:$AF$10,2,TRUE)*AP$2</f>
        <v>0.08</v>
      </c>
      <c r="AQ407" s="59">
        <f>VLOOKUP(AI407,'SCORE TALLER'!$AG$2:$AH$10,2,TRUE)*AQ$2</f>
        <v>0.24</v>
      </c>
      <c r="AR407" s="59">
        <f>VLOOKUP(AC407,'SCORE TALLER'!$U$2:$V$10,2,FALSE)*AR$2</f>
        <v>0.03</v>
      </c>
      <c r="AS407" s="59">
        <f>VLOOKUP(AE407,'SCORE TALLER'!$Y$2:$Z$10,2,FALSE)*AS$2</f>
        <v>0.03</v>
      </c>
      <c r="AT407" s="59">
        <f>VLOOKUP(Z407,'SCORE TALLER'!$O$2:$P$10,2,TRUE)*AT$2</f>
        <v>0.03</v>
      </c>
      <c r="AU407" s="59">
        <f>VLOOKUP(S407,'SCORE TALLER'!$A$2:$B$10,2,FALSE)*AU$2</f>
        <v>0.25</v>
      </c>
      <c r="AV407" s="59">
        <f>VLOOKUP(AJ407,'SCORE TALLER'!$AI$2:$AJ$10,2,TRUE)*AV$2</f>
        <v>0.15000000000000002</v>
      </c>
      <c r="AW407" s="59">
        <f>VLOOKUP(AK407,'SCORE TALLER'!$AK$2:$AL$10,2,TRUE)*AW$2</f>
        <v>0.15000000000000002</v>
      </c>
      <c r="AX407" s="59">
        <f>VLOOKUP(T407,'SCORE TALLER'!$C$2:$D$10,2,FALSE)*AX$2</f>
        <v>0</v>
      </c>
      <c r="AY407" s="59">
        <f>VLOOKUP(W407,'SCORE TALLER'!$I$2:$J$10,2,TRUE)*AY$2</f>
        <v>0</v>
      </c>
      <c r="AZ407" s="59">
        <f>VLOOKUP(X407,'SCORE TALLER'!$K$2:$L$10,2,TRUE)*AZ$2</f>
        <v>0</v>
      </c>
      <c r="BA407" s="59">
        <f>VLOOKUP(U407,'SCORE TALLER'!$E$2:$F$10,2,FALSE)*BA$2</f>
        <v>0</v>
      </c>
      <c r="BB407" s="59">
        <f>VLOOKUP(Y407,'SCORE TALLER'!$M$2:$N$10,2,TRUE)*BB$2</f>
        <v>0</v>
      </c>
      <c r="BC407" s="59">
        <f>VLOOKUP(AA407,'SCORE TALLER'!$Q$2:$R$10,2,FALSE)*BC$2</f>
        <v>0</v>
      </c>
      <c r="BD407" s="59">
        <f>VLOOKUP(V407,'SCORE TALLER'!$G$2:$H$10,2,FALSE)*BD$2</f>
        <v>0</v>
      </c>
      <c r="BE407" s="59">
        <f>VLOOKUP(AF407,'SCORE TALLER'!$AA$2:$AB$10,2,FALSE)*BE$2</f>
        <v>0</v>
      </c>
      <c r="BF407" s="59">
        <f>VLOOKUP(AL407,'SCORE TALLER'!$AM$2:$AN$10,2,TRUE)*BF$2</f>
        <v>0</v>
      </c>
      <c r="BG407" s="67">
        <f t="shared" si="98"/>
        <v>1.3199999999999998</v>
      </c>
      <c r="BH407" s="67" t="str">
        <f>VLOOKUP(BG407,'SCORE TALLER'!$AP$2:$AQ$7,2,TRUE)</f>
        <v>2. Normal</v>
      </c>
      <c r="BI407" s="67" t="str">
        <f t="shared" si="100"/>
        <v>LBZ</v>
      </c>
      <c r="BJ407" s="67" t="str">
        <f t="shared" si="100"/>
        <v>A</v>
      </c>
      <c r="BK407" s="67" t="str">
        <f t="shared" si="101"/>
        <v>A</v>
      </c>
      <c r="BL407" s="86">
        <f t="shared" si="99"/>
        <v>3103190</v>
      </c>
      <c r="BM407" s="86">
        <f t="shared" si="102"/>
        <v>0</v>
      </c>
    </row>
    <row r="408" spans="1:65" x14ac:dyDescent="0.3">
      <c r="A408" s="57">
        <v>2224628800</v>
      </c>
      <c r="B408" s="12" t="s">
        <v>546</v>
      </c>
      <c r="C408" s="58" t="s">
        <v>107</v>
      </c>
      <c r="D408" s="58" t="s">
        <v>115</v>
      </c>
      <c r="E408" s="58">
        <v>128068</v>
      </c>
      <c r="F408" s="58">
        <v>6445355</v>
      </c>
      <c r="G408" s="58">
        <f t="shared" si="90"/>
        <v>3367304</v>
      </c>
      <c r="H408" s="58">
        <f t="shared" si="91"/>
        <v>0</v>
      </c>
      <c r="I408" s="58" t="e">
        <v>#N/A</v>
      </c>
      <c r="J408" s="58">
        <v>282139</v>
      </c>
      <c r="K408" s="58">
        <v>0</v>
      </c>
      <c r="L408" s="58">
        <v>4000000</v>
      </c>
      <c r="M408" s="58">
        <v>3078051</v>
      </c>
      <c r="N408" s="58">
        <f>VLOOKUP(AD408,'tabla ingresos'!$A$3:$D$15,4,FALSE)</f>
        <v>1000000</v>
      </c>
      <c r="O408" s="58">
        <v>0</v>
      </c>
      <c r="P408" s="58">
        <v>0</v>
      </c>
      <c r="Q408" s="58">
        <v>0</v>
      </c>
      <c r="R408" s="12">
        <v>76130</v>
      </c>
      <c r="S408" s="12" t="s">
        <v>87</v>
      </c>
      <c r="T408" s="12" t="s">
        <v>89</v>
      </c>
      <c r="U408" s="12" t="s">
        <v>10</v>
      </c>
      <c r="V408" s="12">
        <v>4</v>
      </c>
      <c r="W408" s="12">
        <v>0</v>
      </c>
      <c r="X408" s="12">
        <v>0</v>
      </c>
      <c r="Y408" s="59">
        <v>5.7150684931506852</v>
      </c>
      <c r="Z408" s="59">
        <v>28.931506849315067</v>
      </c>
      <c r="AA408" s="12">
        <v>1</v>
      </c>
      <c r="AB408" s="12">
        <v>3</v>
      </c>
      <c r="AC408" s="12">
        <v>2</v>
      </c>
      <c r="AD408" s="12">
        <v>2</v>
      </c>
      <c r="AE408" s="12">
        <v>1</v>
      </c>
      <c r="AF408" s="58" t="s">
        <v>91</v>
      </c>
      <c r="AG408" s="66">
        <f t="shared" si="92"/>
        <v>0.18809266666666666</v>
      </c>
      <c r="AH408" s="67">
        <f t="shared" si="93"/>
        <v>4.2969033333333337</v>
      </c>
      <c r="AI408" s="67">
        <f t="shared" si="94"/>
        <v>2.1374126666666666</v>
      </c>
      <c r="AJ408" s="67">
        <f t="shared" si="95"/>
        <v>2.2448693333333334</v>
      </c>
      <c r="AK408" s="67">
        <f t="shared" si="96"/>
        <v>0</v>
      </c>
      <c r="AL408" s="67">
        <f t="shared" si="97"/>
        <v>0</v>
      </c>
      <c r="AM408" s="59">
        <f>VLOOKUP(AG408,'SCORE TALLER'!$AC$2:$AD$10,2,TRUE)*AM$2</f>
        <v>0</v>
      </c>
      <c r="AN408" s="59">
        <f>VLOOKUP(AD408,'SCORE TALLER'!$W$2:$X$10,2,TRUE)*AN$2</f>
        <v>0.32</v>
      </c>
      <c r="AO408" s="59">
        <f>VLOOKUP(AB408,'SCORE TALLER'!$S$2:$T$10,2,FALSE)*AO$2</f>
        <v>0.03</v>
      </c>
      <c r="AP408" s="59">
        <f>VLOOKUP(AH408,'SCORE TALLER'!$AE$2:$AF$10,2,TRUE)*AP$2</f>
        <v>0</v>
      </c>
      <c r="AQ408" s="59">
        <f>VLOOKUP(AI408,'SCORE TALLER'!$AG$2:$AH$10,2,TRUE)*AQ$2</f>
        <v>0.24</v>
      </c>
      <c r="AR408" s="59">
        <f>VLOOKUP(AC408,'SCORE TALLER'!$U$2:$V$10,2,FALSE)*AR$2</f>
        <v>0.04</v>
      </c>
      <c r="AS408" s="59">
        <f>VLOOKUP(AE408,'SCORE TALLER'!$Y$2:$Z$10,2,FALSE)*AS$2</f>
        <v>0.03</v>
      </c>
      <c r="AT408" s="59">
        <f>VLOOKUP(Z408,'SCORE TALLER'!$O$2:$P$10,2,TRUE)*AT$2</f>
        <v>0.04</v>
      </c>
      <c r="AU408" s="59">
        <f>VLOOKUP(S408,'SCORE TALLER'!$A$2:$B$10,2,FALSE)*AU$2</f>
        <v>0.15000000000000002</v>
      </c>
      <c r="AV408" s="59">
        <f>VLOOKUP(AJ408,'SCORE TALLER'!$AI$2:$AJ$10,2,TRUE)*AV$2</f>
        <v>0.15000000000000002</v>
      </c>
      <c r="AW408" s="59">
        <f>VLOOKUP(AK408,'SCORE TALLER'!$AK$2:$AL$10,2,TRUE)*AW$2</f>
        <v>0.25</v>
      </c>
      <c r="AX408" s="59">
        <f>VLOOKUP(T408,'SCORE TALLER'!$C$2:$D$10,2,FALSE)*AX$2</f>
        <v>0</v>
      </c>
      <c r="AY408" s="59">
        <f>VLOOKUP(W408,'SCORE TALLER'!$I$2:$J$10,2,TRUE)*AY$2</f>
        <v>0</v>
      </c>
      <c r="AZ408" s="59">
        <f>VLOOKUP(X408,'SCORE TALLER'!$K$2:$L$10,2,TRUE)*AZ$2</f>
        <v>0</v>
      </c>
      <c r="BA408" s="59">
        <f>VLOOKUP(U408,'SCORE TALLER'!$E$2:$F$10,2,FALSE)*BA$2</f>
        <v>0</v>
      </c>
      <c r="BB408" s="59">
        <f>VLOOKUP(Y408,'SCORE TALLER'!$M$2:$N$10,2,TRUE)*BB$2</f>
        <v>0.03</v>
      </c>
      <c r="BC408" s="59">
        <f>VLOOKUP(AA408,'SCORE TALLER'!$Q$2:$R$10,2,FALSE)*BC$2</f>
        <v>0.05</v>
      </c>
      <c r="BD408" s="59">
        <f>VLOOKUP(V408,'SCORE TALLER'!$G$2:$H$10,2,FALSE)*BD$2</f>
        <v>0</v>
      </c>
      <c r="BE408" s="59">
        <f>VLOOKUP(AF408,'SCORE TALLER'!$AA$2:$AB$10,2,FALSE)*BE$2</f>
        <v>0.30000000000000004</v>
      </c>
      <c r="BF408" s="59">
        <f>VLOOKUP(AL408,'SCORE TALLER'!$AM$2:$AN$10,2,TRUE)*BF$2</f>
        <v>0</v>
      </c>
      <c r="BG408" s="67">
        <f t="shared" si="98"/>
        <v>1.6300000000000001</v>
      </c>
      <c r="BH408" s="67" t="str">
        <f>VLOOKUP(BG408,'SCORE TALLER'!$AP$2:$AQ$7,2,TRUE)</f>
        <v>2. Normal</v>
      </c>
      <c r="BI408" s="67" t="str">
        <f t="shared" si="100"/>
        <v>LBZ</v>
      </c>
      <c r="BJ408" s="67" t="str">
        <f t="shared" si="100"/>
        <v>A</v>
      </c>
      <c r="BK408" s="67" t="str">
        <f t="shared" si="101"/>
        <v>SIN</v>
      </c>
      <c r="BL408" s="86">
        <f t="shared" si="99"/>
        <v>0</v>
      </c>
      <c r="BM408" s="86">
        <f t="shared" si="102"/>
        <v>0</v>
      </c>
    </row>
    <row r="409" spans="1:65" x14ac:dyDescent="0.3">
      <c r="A409" s="57">
        <v>2224624048</v>
      </c>
      <c r="B409" s="12" t="s">
        <v>547</v>
      </c>
      <c r="C409" s="58" t="s">
        <v>105</v>
      </c>
      <c r="D409" s="58" t="s">
        <v>115</v>
      </c>
      <c r="E409" s="58">
        <v>68222</v>
      </c>
      <c r="F409" s="58">
        <v>5194028</v>
      </c>
      <c r="G409" s="58">
        <f t="shared" si="90"/>
        <v>2075793</v>
      </c>
      <c r="H409" s="58">
        <f t="shared" si="91"/>
        <v>0</v>
      </c>
      <c r="I409" s="58">
        <v>5363000</v>
      </c>
      <c r="J409" s="58">
        <v>418398</v>
      </c>
      <c r="K409" s="58">
        <v>0</v>
      </c>
      <c r="L409" s="58">
        <v>4797188</v>
      </c>
      <c r="M409" s="58">
        <v>3118235</v>
      </c>
      <c r="N409" s="58">
        <f>VLOOKUP(AD409,'tabla ingresos'!$A$3:$D$15,4,FALSE)</f>
        <v>1000000</v>
      </c>
      <c r="O409" s="58">
        <v>265449.48067670222</v>
      </c>
      <c r="P409" s="58">
        <v>6766000</v>
      </c>
      <c r="Q409" s="58">
        <v>0</v>
      </c>
      <c r="R409" s="12">
        <v>76130</v>
      </c>
      <c r="S409" s="12" t="s">
        <v>87</v>
      </c>
      <c r="T409" s="12" t="s">
        <v>89</v>
      </c>
      <c r="U409" s="12" t="s">
        <v>10</v>
      </c>
      <c r="V409" s="12">
        <v>4</v>
      </c>
      <c r="W409" s="12">
        <v>0</v>
      </c>
      <c r="X409" s="12">
        <v>0</v>
      </c>
      <c r="Y409" s="59">
        <v>5.882191780821918</v>
      </c>
      <c r="Z409" s="59">
        <v>30.882191780821916</v>
      </c>
      <c r="AA409" s="12">
        <v>2</v>
      </c>
      <c r="AB409" s="12">
        <v>4</v>
      </c>
      <c r="AC409" s="12">
        <v>2</v>
      </c>
      <c r="AD409" s="12">
        <v>2</v>
      </c>
      <c r="AE409" s="12">
        <v>1</v>
      </c>
      <c r="AF409" s="58" t="s">
        <v>10</v>
      </c>
      <c r="AG409" s="66">
        <f t="shared" si="92"/>
        <v>0.45589832045113482</v>
      </c>
      <c r="AH409" s="67">
        <f t="shared" si="93"/>
        <v>7.9733520000000002</v>
      </c>
      <c r="AI409" s="67">
        <f t="shared" si="94"/>
        <v>2.1243046666666667</v>
      </c>
      <c r="AJ409" s="67">
        <f t="shared" si="95"/>
        <v>1.3838619999999999</v>
      </c>
      <c r="AK409" s="67">
        <f t="shared" si="96"/>
        <v>0</v>
      </c>
      <c r="AL409" s="67">
        <f t="shared" si="97"/>
        <v>0</v>
      </c>
      <c r="AM409" s="59">
        <f>VLOOKUP(AG409,'SCORE TALLER'!$AC$2:$AD$10,2,TRUE)*AM$2</f>
        <v>0</v>
      </c>
      <c r="AN409" s="59">
        <f>VLOOKUP(AD409,'SCORE TALLER'!$W$2:$X$10,2,TRUE)*AN$2</f>
        <v>0.32</v>
      </c>
      <c r="AO409" s="59">
        <f>VLOOKUP(AB409,'SCORE TALLER'!$S$2:$T$10,2,FALSE)*AO$2</f>
        <v>0.02</v>
      </c>
      <c r="AP409" s="59">
        <f>VLOOKUP(AH409,'SCORE TALLER'!$AE$2:$AF$10,2,TRUE)*AP$2</f>
        <v>0.08</v>
      </c>
      <c r="AQ409" s="59">
        <f>VLOOKUP(AI409,'SCORE TALLER'!$AG$2:$AH$10,2,TRUE)*AQ$2</f>
        <v>0.24</v>
      </c>
      <c r="AR409" s="59">
        <f>VLOOKUP(AC409,'SCORE TALLER'!$U$2:$V$10,2,FALSE)*AR$2</f>
        <v>0.04</v>
      </c>
      <c r="AS409" s="59">
        <f>VLOOKUP(AE409,'SCORE TALLER'!$Y$2:$Z$10,2,FALSE)*AS$2</f>
        <v>0.03</v>
      </c>
      <c r="AT409" s="59">
        <f>VLOOKUP(Z409,'SCORE TALLER'!$O$2:$P$10,2,TRUE)*AT$2</f>
        <v>0.04</v>
      </c>
      <c r="AU409" s="59">
        <f>VLOOKUP(S409,'SCORE TALLER'!$A$2:$B$10,2,FALSE)*AU$2</f>
        <v>0.15000000000000002</v>
      </c>
      <c r="AV409" s="59">
        <f>VLOOKUP(AJ409,'SCORE TALLER'!$AI$2:$AJ$10,2,TRUE)*AV$2</f>
        <v>0.2</v>
      </c>
      <c r="AW409" s="59">
        <f>VLOOKUP(AK409,'SCORE TALLER'!$AK$2:$AL$10,2,TRUE)*AW$2</f>
        <v>0.25</v>
      </c>
      <c r="AX409" s="59">
        <f>VLOOKUP(T409,'SCORE TALLER'!$C$2:$D$10,2,FALSE)*AX$2</f>
        <v>0</v>
      </c>
      <c r="AY409" s="59">
        <f>VLOOKUP(W409,'SCORE TALLER'!$I$2:$J$10,2,TRUE)*AY$2</f>
        <v>0</v>
      </c>
      <c r="AZ409" s="59">
        <f>VLOOKUP(X409,'SCORE TALLER'!$K$2:$L$10,2,TRUE)*AZ$2</f>
        <v>0</v>
      </c>
      <c r="BA409" s="59">
        <f>VLOOKUP(U409,'SCORE TALLER'!$E$2:$F$10,2,FALSE)*BA$2</f>
        <v>0</v>
      </c>
      <c r="BB409" s="59">
        <f>VLOOKUP(Y409,'SCORE TALLER'!$M$2:$N$10,2,TRUE)*BB$2</f>
        <v>0.03</v>
      </c>
      <c r="BC409" s="59">
        <f>VLOOKUP(AA409,'SCORE TALLER'!$Q$2:$R$10,2,FALSE)*BC$2</f>
        <v>0</v>
      </c>
      <c r="BD409" s="59">
        <f>VLOOKUP(V409,'SCORE TALLER'!$G$2:$H$10,2,FALSE)*BD$2</f>
        <v>0</v>
      </c>
      <c r="BE409" s="59">
        <f>VLOOKUP(AF409,'SCORE TALLER'!$AA$2:$AB$10,2,FALSE)*BE$2</f>
        <v>0</v>
      </c>
      <c r="BF409" s="59">
        <f>VLOOKUP(AL409,'SCORE TALLER'!$AM$2:$AN$10,2,TRUE)*BF$2</f>
        <v>0</v>
      </c>
      <c r="BG409" s="67">
        <f t="shared" si="98"/>
        <v>1.4000000000000001</v>
      </c>
      <c r="BH409" s="67" t="str">
        <f>VLOOKUP(BG409,'SCORE TALLER'!$AP$2:$AQ$7,2,TRUE)</f>
        <v>2. Normal</v>
      </c>
      <c r="BI409" s="67" t="str">
        <f t="shared" si="100"/>
        <v>LBZ</v>
      </c>
      <c r="BJ409" s="67" t="str">
        <f t="shared" si="100"/>
        <v>A</v>
      </c>
      <c r="BK409" s="67" t="str">
        <f t="shared" si="101"/>
        <v>A</v>
      </c>
      <c r="BL409" s="86">
        <f t="shared" si="99"/>
        <v>0</v>
      </c>
      <c r="BM409" s="86">
        <f t="shared" si="102"/>
        <v>0</v>
      </c>
    </row>
    <row r="410" spans="1:65" x14ac:dyDescent="0.3">
      <c r="A410" s="57">
        <v>2224626026</v>
      </c>
      <c r="B410" s="12" t="s">
        <v>548</v>
      </c>
      <c r="C410" s="58" t="s">
        <v>107</v>
      </c>
      <c r="D410" s="58" t="s">
        <v>115</v>
      </c>
      <c r="E410" s="58">
        <v>145012</v>
      </c>
      <c r="F410" s="58">
        <v>5450001</v>
      </c>
      <c r="G410" s="58">
        <f t="shared" si="90"/>
        <v>2419054</v>
      </c>
      <c r="H410" s="58">
        <f t="shared" si="91"/>
        <v>679078</v>
      </c>
      <c r="I410" s="58" t="e">
        <v>#N/A</v>
      </c>
      <c r="J410" s="58">
        <v>172510</v>
      </c>
      <c r="K410" s="58">
        <v>0</v>
      </c>
      <c r="L410" s="58">
        <v>1739976</v>
      </c>
      <c r="M410" s="58">
        <v>3030947</v>
      </c>
      <c r="N410" s="58">
        <f>VLOOKUP(AD410,'tabla ingresos'!$A$3:$D$15,4,FALSE)</f>
        <v>1000000</v>
      </c>
      <c r="O410" s="58">
        <v>0</v>
      </c>
      <c r="P410" s="58">
        <v>0</v>
      </c>
      <c r="Q410" s="58">
        <v>0</v>
      </c>
      <c r="R410" s="12">
        <v>76130</v>
      </c>
      <c r="S410" s="12" t="s">
        <v>87</v>
      </c>
      <c r="T410" s="12" t="s">
        <v>89</v>
      </c>
      <c r="U410" s="12" t="s">
        <v>10</v>
      </c>
      <c r="V410" s="12">
        <v>4</v>
      </c>
      <c r="W410" s="12">
        <v>0</v>
      </c>
      <c r="X410" s="12">
        <v>0</v>
      </c>
      <c r="Y410" s="59">
        <v>5.5013698630136982</v>
      </c>
      <c r="Z410" s="59">
        <v>30.153424657534245</v>
      </c>
      <c r="AA410" s="12">
        <v>1</v>
      </c>
      <c r="AB410" s="12">
        <v>0</v>
      </c>
      <c r="AC410" s="12">
        <v>1</v>
      </c>
      <c r="AD410" s="12">
        <v>2</v>
      </c>
      <c r="AE410" s="12">
        <v>1</v>
      </c>
      <c r="AF410" s="58" t="s">
        <v>91</v>
      </c>
      <c r="AG410" s="66">
        <f t="shared" si="92"/>
        <v>0.11500666666666666</v>
      </c>
      <c r="AH410" s="67">
        <f t="shared" si="93"/>
        <v>3.6333340000000001</v>
      </c>
      <c r="AI410" s="67">
        <f t="shared" si="94"/>
        <v>2.1173060000000001</v>
      </c>
      <c r="AJ410" s="67">
        <f t="shared" si="95"/>
        <v>1.6127026666666666</v>
      </c>
      <c r="AK410" s="67">
        <f t="shared" si="96"/>
        <v>0.45271866666666666</v>
      </c>
      <c r="AL410" s="67">
        <f t="shared" si="97"/>
        <v>0</v>
      </c>
      <c r="AM410" s="59">
        <f>VLOOKUP(AG410,'SCORE TALLER'!$AC$2:$AD$10,2,TRUE)*AM$2</f>
        <v>0</v>
      </c>
      <c r="AN410" s="59">
        <f>VLOOKUP(AD410,'SCORE TALLER'!$W$2:$X$10,2,TRUE)*AN$2</f>
        <v>0.32</v>
      </c>
      <c r="AO410" s="59">
        <f>VLOOKUP(AB410,'SCORE TALLER'!$S$2:$T$10,2,FALSE)*AO$2</f>
        <v>0.05</v>
      </c>
      <c r="AP410" s="59">
        <f>VLOOKUP(AH410,'SCORE TALLER'!$AE$2:$AF$10,2,TRUE)*AP$2</f>
        <v>0</v>
      </c>
      <c r="AQ410" s="59">
        <f>VLOOKUP(AI410,'SCORE TALLER'!$AG$2:$AH$10,2,TRUE)*AQ$2</f>
        <v>0.24</v>
      </c>
      <c r="AR410" s="59">
        <f>VLOOKUP(AC410,'SCORE TALLER'!$U$2:$V$10,2,FALSE)*AR$2</f>
        <v>0.05</v>
      </c>
      <c r="AS410" s="59">
        <f>VLOOKUP(AE410,'SCORE TALLER'!$Y$2:$Z$10,2,FALSE)*AS$2</f>
        <v>0.03</v>
      </c>
      <c r="AT410" s="59">
        <f>VLOOKUP(Z410,'SCORE TALLER'!$O$2:$P$10,2,TRUE)*AT$2</f>
        <v>0.04</v>
      </c>
      <c r="AU410" s="59">
        <f>VLOOKUP(S410,'SCORE TALLER'!$A$2:$B$10,2,FALSE)*AU$2</f>
        <v>0.15000000000000002</v>
      </c>
      <c r="AV410" s="59">
        <f>VLOOKUP(AJ410,'SCORE TALLER'!$AI$2:$AJ$10,2,TRUE)*AV$2</f>
        <v>0.2</v>
      </c>
      <c r="AW410" s="59">
        <f>VLOOKUP(AK410,'SCORE TALLER'!$AK$2:$AL$10,2,TRUE)*AW$2</f>
        <v>0.25</v>
      </c>
      <c r="AX410" s="59">
        <f>VLOOKUP(T410,'SCORE TALLER'!$C$2:$D$10,2,FALSE)*AX$2</f>
        <v>0</v>
      </c>
      <c r="AY410" s="59">
        <f>VLOOKUP(W410,'SCORE TALLER'!$I$2:$J$10,2,TRUE)*AY$2</f>
        <v>0</v>
      </c>
      <c r="AZ410" s="59">
        <f>VLOOKUP(X410,'SCORE TALLER'!$K$2:$L$10,2,TRUE)*AZ$2</f>
        <v>0</v>
      </c>
      <c r="BA410" s="59">
        <f>VLOOKUP(U410,'SCORE TALLER'!$E$2:$F$10,2,FALSE)*BA$2</f>
        <v>0</v>
      </c>
      <c r="BB410" s="59">
        <f>VLOOKUP(Y410,'SCORE TALLER'!$M$2:$N$10,2,TRUE)*BB$2</f>
        <v>0.03</v>
      </c>
      <c r="BC410" s="59">
        <f>VLOOKUP(AA410,'SCORE TALLER'!$Q$2:$R$10,2,FALSE)*BC$2</f>
        <v>0.05</v>
      </c>
      <c r="BD410" s="59">
        <f>VLOOKUP(V410,'SCORE TALLER'!$G$2:$H$10,2,FALSE)*BD$2</f>
        <v>0</v>
      </c>
      <c r="BE410" s="59">
        <f>VLOOKUP(AF410,'SCORE TALLER'!$AA$2:$AB$10,2,FALSE)*BE$2</f>
        <v>0.30000000000000004</v>
      </c>
      <c r="BF410" s="59">
        <f>VLOOKUP(AL410,'SCORE TALLER'!$AM$2:$AN$10,2,TRUE)*BF$2</f>
        <v>0</v>
      </c>
      <c r="BG410" s="67">
        <f t="shared" si="98"/>
        <v>1.7100000000000002</v>
      </c>
      <c r="BH410" s="67" t="str">
        <f>VLOOKUP(BG410,'SCORE TALLER'!$AP$2:$AQ$7,2,TRUE)</f>
        <v>2. Normal</v>
      </c>
      <c r="BI410" s="67" t="str">
        <f t="shared" si="100"/>
        <v>LBZ</v>
      </c>
      <c r="BJ410" s="67" t="str">
        <f t="shared" si="100"/>
        <v>A</v>
      </c>
      <c r="BK410" s="67" t="str">
        <f t="shared" si="101"/>
        <v>SIN</v>
      </c>
      <c r="BL410" s="86">
        <f t="shared" si="99"/>
        <v>679078</v>
      </c>
      <c r="BM410" s="86">
        <f t="shared" si="102"/>
        <v>0</v>
      </c>
    </row>
    <row r="411" spans="1:65" x14ac:dyDescent="0.3">
      <c r="A411" s="57">
        <v>2064648628</v>
      </c>
      <c r="B411" s="12" t="s">
        <v>549</v>
      </c>
      <c r="C411" s="58" t="s">
        <v>107</v>
      </c>
      <c r="D411" s="58" t="s">
        <v>114</v>
      </c>
      <c r="E411" s="58">
        <v>62352</v>
      </c>
      <c r="F411" s="58">
        <v>4215935</v>
      </c>
      <c r="G411" s="58">
        <f t="shared" si="90"/>
        <v>1102988</v>
      </c>
      <c r="H411" s="58">
        <f t="shared" si="91"/>
        <v>0</v>
      </c>
      <c r="I411" s="58" t="e">
        <v>#N/A</v>
      </c>
      <c r="J411" s="58">
        <v>223986</v>
      </c>
      <c r="K411" s="58">
        <v>0</v>
      </c>
      <c r="L411" s="58">
        <v>3281934</v>
      </c>
      <c r="M411" s="58">
        <v>3112947</v>
      </c>
      <c r="N411" s="58">
        <f>VLOOKUP(AD411,'tabla ingresos'!$A$3:$D$15,4,FALSE)</f>
        <v>1000000</v>
      </c>
      <c r="O411" s="58">
        <v>0</v>
      </c>
      <c r="P411" s="58">
        <v>0</v>
      </c>
      <c r="Q411" s="58">
        <v>0</v>
      </c>
      <c r="R411" s="12">
        <v>17380</v>
      </c>
      <c r="S411" s="12" t="s">
        <v>87</v>
      </c>
      <c r="T411" s="12" t="s">
        <v>89</v>
      </c>
      <c r="U411" s="12" t="s">
        <v>10</v>
      </c>
      <c r="V411" s="12">
        <v>4</v>
      </c>
      <c r="W411" s="12">
        <v>0</v>
      </c>
      <c r="X411" s="12">
        <v>0</v>
      </c>
      <c r="Y411" s="59">
        <v>5.7150684931506852</v>
      </c>
      <c r="Z411" s="59">
        <v>35.958904109589042</v>
      </c>
      <c r="AA411" s="12">
        <v>1</v>
      </c>
      <c r="AB411" s="12">
        <v>0</v>
      </c>
      <c r="AC411" s="12">
        <v>2</v>
      </c>
      <c r="AD411" s="12">
        <v>2</v>
      </c>
      <c r="AE411" s="12">
        <v>1</v>
      </c>
      <c r="AF411" s="58" t="s">
        <v>91</v>
      </c>
      <c r="AG411" s="66">
        <f t="shared" si="92"/>
        <v>0.14932400000000001</v>
      </c>
      <c r="AH411" s="67">
        <f t="shared" si="93"/>
        <v>2.8106233333333335</v>
      </c>
      <c r="AI411" s="67">
        <f t="shared" si="94"/>
        <v>2.1168659999999999</v>
      </c>
      <c r="AJ411" s="67">
        <f t="shared" si="95"/>
        <v>0.73532533333333339</v>
      </c>
      <c r="AK411" s="67">
        <f t="shared" si="96"/>
        <v>0</v>
      </c>
      <c r="AL411" s="67">
        <f t="shared" si="97"/>
        <v>0</v>
      </c>
      <c r="AM411" s="59">
        <f>VLOOKUP(AG411,'SCORE TALLER'!$AC$2:$AD$10,2,TRUE)*AM$2</f>
        <v>0</v>
      </c>
      <c r="AN411" s="59">
        <f>VLOOKUP(AD411,'SCORE TALLER'!$W$2:$X$10,2,TRUE)*AN$2</f>
        <v>0.32</v>
      </c>
      <c r="AO411" s="59">
        <f>VLOOKUP(AB411,'SCORE TALLER'!$S$2:$T$10,2,FALSE)*AO$2</f>
        <v>0.05</v>
      </c>
      <c r="AP411" s="59">
        <f>VLOOKUP(AH411,'SCORE TALLER'!$AE$2:$AF$10,2,TRUE)*AP$2</f>
        <v>0</v>
      </c>
      <c r="AQ411" s="59">
        <f>VLOOKUP(AI411,'SCORE TALLER'!$AG$2:$AH$10,2,TRUE)*AQ$2</f>
        <v>0.24</v>
      </c>
      <c r="AR411" s="59">
        <f>VLOOKUP(AC411,'SCORE TALLER'!$U$2:$V$10,2,FALSE)*AR$2</f>
        <v>0.04</v>
      </c>
      <c r="AS411" s="59">
        <f>VLOOKUP(AE411,'SCORE TALLER'!$Y$2:$Z$10,2,FALSE)*AS$2</f>
        <v>0.03</v>
      </c>
      <c r="AT411" s="59">
        <f>VLOOKUP(Z411,'SCORE TALLER'!$O$2:$P$10,2,TRUE)*AT$2</f>
        <v>0.03</v>
      </c>
      <c r="AU411" s="59">
        <f>VLOOKUP(S411,'SCORE TALLER'!$A$2:$B$10,2,FALSE)*AU$2</f>
        <v>0.15000000000000002</v>
      </c>
      <c r="AV411" s="59">
        <f>VLOOKUP(AJ411,'SCORE TALLER'!$AI$2:$AJ$10,2,TRUE)*AV$2</f>
        <v>0.25</v>
      </c>
      <c r="AW411" s="59">
        <f>VLOOKUP(AK411,'SCORE TALLER'!$AK$2:$AL$10,2,TRUE)*AW$2</f>
        <v>0.25</v>
      </c>
      <c r="AX411" s="59">
        <f>VLOOKUP(T411,'SCORE TALLER'!$C$2:$D$10,2,FALSE)*AX$2</f>
        <v>0</v>
      </c>
      <c r="AY411" s="59">
        <f>VLOOKUP(W411,'SCORE TALLER'!$I$2:$J$10,2,TRUE)*AY$2</f>
        <v>0</v>
      </c>
      <c r="AZ411" s="59">
        <f>VLOOKUP(X411,'SCORE TALLER'!$K$2:$L$10,2,TRUE)*AZ$2</f>
        <v>0</v>
      </c>
      <c r="BA411" s="59">
        <f>VLOOKUP(U411,'SCORE TALLER'!$E$2:$F$10,2,FALSE)*BA$2</f>
        <v>0</v>
      </c>
      <c r="BB411" s="59">
        <f>VLOOKUP(Y411,'SCORE TALLER'!$M$2:$N$10,2,TRUE)*BB$2</f>
        <v>0.03</v>
      </c>
      <c r="BC411" s="59">
        <f>VLOOKUP(AA411,'SCORE TALLER'!$Q$2:$R$10,2,FALSE)*BC$2</f>
        <v>0.05</v>
      </c>
      <c r="BD411" s="59">
        <f>VLOOKUP(V411,'SCORE TALLER'!$G$2:$H$10,2,FALSE)*BD$2</f>
        <v>0</v>
      </c>
      <c r="BE411" s="59">
        <f>VLOOKUP(AF411,'SCORE TALLER'!$AA$2:$AB$10,2,FALSE)*BE$2</f>
        <v>0.30000000000000004</v>
      </c>
      <c r="BF411" s="59">
        <f>VLOOKUP(AL411,'SCORE TALLER'!$AM$2:$AN$10,2,TRUE)*BF$2</f>
        <v>0</v>
      </c>
      <c r="BG411" s="67">
        <f t="shared" si="98"/>
        <v>1.7400000000000002</v>
      </c>
      <c r="BH411" s="67" t="str">
        <f>VLOOKUP(BG411,'SCORE TALLER'!$AP$2:$AQ$7,2,TRUE)</f>
        <v>2. Normal</v>
      </c>
      <c r="BI411" s="67" t="str">
        <f t="shared" si="100"/>
        <v>LBZ</v>
      </c>
      <c r="BJ411" s="67" t="str">
        <f t="shared" si="100"/>
        <v>A</v>
      </c>
      <c r="BK411" s="67" t="str">
        <f t="shared" si="101"/>
        <v>SIN</v>
      </c>
      <c r="BL411" s="86">
        <f t="shared" si="99"/>
        <v>0</v>
      </c>
      <c r="BM411" s="86">
        <f t="shared" si="102"/>
        <v>0</v>
      </c>
    </row>
    <row r="412" spans="1:65" x14ac:dyDescent="0.3">
      <c r="A412" s="57">
        <v>2068044644</v>
      </c>
      <c r="B412" s="12" t="s">
        <v>550</v>
      </c>
      <c r="C412" s="58" t="s">
        <v>105</v>
      </c>
      <c r="D412" s="58" t="s">
        <v>115</v>
      </c>
      <c r="E412" s="58">
        <v>2863500</v>
      </c>
      <c r="F412" s="58">
        <v>4845987</v>
      </c>
      <c r="G412" s="58">
        <f t="shared" si="90"/>
        <v>4546171</v>
      </c>
      <c r="H412" s="58">
        <f t="shared" si="91"/>
        <v>3048316</v>
      </c>
      <c r="I412" s="58">
        <v>4846000</v>
      </c>
      <c r="J412" s="58">
        <v>224013</v>
      </c>
      <c r="K412" s="58">
        <v>0</v>
      </c>
      <c r="L412" s="58">
        <v>1497855</v>
      </c>
      <c r="M412" s="58">
        <v>299816</v>
      </c>
      <c r="N412" s="58">
        <f>VLOOKUP(AD412,'tabla ingresos'!$A$3:$D$15,4,FALSE)</f>
        <v>1000000</v>
      </c>
      <c r="O412" s="58">
        <v>267117.08891384647</v>
      </c>
      <c r="P412" s="58">
        <v>11075000</v>
      </c>
      <c r="Q412" s="58">
        <v>0</v>
      </c>
      <c r="R412" s="12">
        <v>23001</v>
      </c>
      <c r="S412" s="12" t="s">
        <v>87</v>
      </c>
      <c r="T412" s="12" t="s">
        <v>89</v>
      </c>
      <c r="U412" s="12" t="s">
        <v>10</v>
      </c>
      <c r="V412" s="12">
        <v>4</v>
      </c>
      <c r="W412" s="12">
        <v>0</v>
      </c>
      <c r="X412" s="12">
        <v>0</v>
      </c>
      <c r="Y412" s="59">
        <v>0.90136986301369859</v>
      </c>
      <c r="Z412" s="59">
        <v>27.101369863013698</v>
      </c>
      <c r="AA412" s="12">
        <v>1</v>
      </c>
      <c r="AB412" s="12">
        <v>2</v>
      </c>
      <c r="AC412" s="12">
        <v>1</v>
      </c>
      <c r="AD412" s="12">
        <v>2</v>
      </c>
      <c r="AE412" s="12">
        <v>1</v>
      </c>
      <c r="AF412" s="58" t="s">
        <v>10</v>
      </c>
      <c r="AG412" s="66">
        <f t="shared" si="92"/>
        <v>0.32742005927589762</v>
      </c>
      <c r="AH412" s="67">
        <f t="shared" si="93"/>
        <v>10.613991333333333</v>
      </c>
      <c r="AI412" s="67">
        <f t="shared" si="94"/>
        <v>2.1088773333333335</v>
      </c>
      <c r="AJ412" s="67">
        <f t="shared" si="95"/>
        <v>3.0307806666666668</v>
      </c>
      <c r="AK412" s="67">
        <f t="shared" si="96"/>
        <v>2.0322106666666668</v>
      </c>
      <c r="AL412" s="67">
        <f t="shared" si="97"/>
        <v>0</v>
      </c>
      <c r="AM412" s="59">
        <f>VLOOKUP(AG412,'SCORE TALLER'!$AC$2:$AD$10,2,TRUE)*AM$2</f>
        <v>0</v>
      </c>
      <c r="AN412" s="59">
        <f>VLOOKUP(AD412,'SCORE TALLER'!$W$2:$X$10,2,TRUE)*AN$2</f>
        <v>0.32</v>
      </c>
      <c r="AO412" s="59">
        <f>VLOOKUP(AB412,'SCORE TALLER'!$S$2:$T$10,2,FALSE)*AO$2</f>
        <v>0.04</v>
      </c>
      <c r="AP412" s="59">
        <f>VLOOKUP(AH412,'SCORE TALLER'!$AE$2:$AF$10,2,TRUE)*AP$2</f>
        <v>0.16</v>
      </c>
      <c r="AQ412" s="59">
        <f>VLOOKUP(AI412,'SCORE TALLER'!$AG$2:$AH$10,2,TRUE)*AQ$2</f>
        <v>0.24</v>
      </c>
      <c r="AR412" s="59">
        <f>VLOOKUP(AC412,'SCORE TALLER'!$U$2:$V$10,2,FALSE)*AR$2</f>
        <v>0.05</v>
      </c>
      <c r="AS412" s="59">
        <f>VLOOKUP(AE412,'SCORE TALLER'!$Y$2:$Z$10,2,FALSE)*AS$2</f>
        <v>0.03</v>
      </c>
      <c r="AT412" s="59">
        <f>VLOOKUP(Z412,'SCORE TALLER'!$O$2:$P$10,2,TRUE)*AT$2</f>
        <v>0.04</v>
      </c>
      <c r="AU412" s="59">
        <f>VLOOKUP(S412,'SCORE TALLER'!$A$2:$B$10,2,FALSE)*AU$2</f>
        <v>0.15000000000000002</v>
      </c>
      <c r="AV412" s="59">
        <f>VLOOKUP(AJ412,'SCORE TALLER'!$AI$2:$AJ$10,2,TRUE)*AV$2</f>
        <v>0.1</v>
      </c>
      <c r="AW412" s="59">
        <f>VLOOKUP(AK412,'SCORE TALLER'!$AK$2:$AL$10,2,TRUE)*AW$2</f>
        <v>0.15000000000000002</v>
      </c>
      <c r="AX412" s="59">
        <f>VLOOKUP(T412,'SCORE TALLER'!$C$2:$D$10,2,FALSE)*AX$2</f>
        <v>0</v>
      </c>
      <c r="AY412" s="59">
        <f>VLOOKUP(W412,'SCORE TALLER'!$I$2:$J$10,2,TRUE)*AY$2</f>
        <v>0</v>
      </c>
      <c r="AZ412" s="59">
        <f>VLOOKUP(X412,'SCORE TALLER'!$K$2:$L$10,2,TRUE)*AZ$2</f>
        <v>0</v>
      </c>
      <c r="BA412" s="59">
        <f>VLOOKUP(U412,'SCORE TALLER'!$E$2:$F$10,2,FALSE)*BA$2</f>
        <v>0</v>
      </c>
      <c r="BB412" s="59">
        <f>VLOOKUP(Y412,'SCORE TALLER'!$M$2:$N$10,2,TRUE)*BB$2</f>
        <v>0.05</v>
      </c>
      <c r="BC412" s="59">
        <f>VLOOKUP(AA412,'SCORE TALLER'!$Q$2:$R$10,2,FALSE)*BC$2</f>
        <v>0.05</v>
      </c>
      <c r="BD412" s="59">
        <f>VLOOKUP(V412,'SCORE TALLER'!$G$2:$H$10,2,FALSE)*BD$2</f>
        <v>0</v>
      </c>
      <c r="BE412" s="59">
        <f>VLOOKUP(AF412,'SCORE TALLER'!$AA$2:$AB$10,2,FALSE)*BE$2</f>
        <v>0</v>
      </c>
      <c r="BF412" s="59">
        <f>VLOOKUP(AL412,'SCORE TALLER'!$AM$2:$AN$10,2,TRUE)*BF$2</f>
        <v>0</v>
      </c>
      <c r="BG412" s="67">
        <f t="shared" si="98"/>
        <v>1.3800000000000003</v>
      </c>
      <c r="BH412" s="67" t="str">
        <f>VLOOKUP(BG412,'SCORE TALLER'!$AP$2:$AQ$7,2,TRUE)</f>
        <v>2. Normal</v>
      </c>
      <c r="BI412" s="67" t="str">
        <f t="shared" si="100"/>
        <v>LBZ</v>
      </c>
      <c r="BJ412" s="67" t="str">
        <f t="shared" si="100"/>
        <v>A</v>
      </c>
      <c r="BK412" s="67" t="str">
        <f t="shared" si="101"/>
        <v>A</v>
      </c>
      <c r="BL412" s="86">
        <f t="shared" si="99"/>
        <v>3048316</v>
      </c>
      <c r="BM412" s="86">
        <f t="shared" si="102"/>
        <v>0</v>
      </c>
    </row>
    <row r="413" spans="1:65" x14ac:dyDescent="0.3">
      <c r="A413" s="57">
        <v>2240660628</v>
      </c>
      <c r="B413" s="12" t="s">
        <v>551</v>
      </c>
      <c r="C413" s="58" t="s">
        <v>107</v>
      </c>
      <c r="D413" s="58" t="s">
        <v>114</v>
      </c>
      <c r="E413" s="58"/>
      <c r="F413" s="58">
        <v>4698714</v>
      </c>
      <c r="G413" s="58">
        <f t="shared" si="90"/>
        <v>1544197</v>
      </c>
      <c r="H413" s="58">
        <f t="shared" si="91"/>
        <v>1544197</v>
      </c>
      <c r="I413" s="58" t="e">
        <v>#N/A</v>
      </c>
      <c r="J413" s="58">
        <v>143758</v>
      </c>
      <c r="K413" s="58">
        <v>0</v>
      </c>
      <c r="L413" s="58">
        <v>0</v>
      </c>
      <c r="M413" s="58">
        <v>3154517</v>
      </c>
      <c r="N413" s="58">
        <f>VLOOKUP(AD413,'tabla ingresos'!$A$3:$D$15,4,FALSE)</f>
        <v>1000000</v>
      </c>
      <c r="O413" s="58">
        <v>0</v>
      </c>
      <c r="P413" s="58">
        <v>0</v>
      </c>
      <c r="Q413" s="58">
        <v>0</v>
      </c>
      <c r="R413" s="12">
        <v>76001</v>
      </c>
      <c r="S413" s="12" t="s">
        <v>88</v>
      </c>
      <c r="T413" s="12" t="s">
        <v>89</v>
      </c>
      <c r="U413" s="12" t="s">
        <v>10</v>
      </c>
      <c r="V413" s="12">
        <v>4</v>
      </c>
      <c r="W413" s="12">
        <v>0</v>
      </c>
      <c r="X413" s="12">
        <v>0</v>
      </c>
      <c r="Y413" s="59">
        <v>6.3369863013698629</v>
      </c>
      <c r="Z413" s="59">
        <v>35.060273972602737</v>
      </c>
      <c r="AA413" s="12">
        <v>2</v>
      </c>
      <c r="AB413" s="12">
        <v>2</v>
      </c>
      <c r="AC413" s="12">
        <v>2</v>
      </c>
      <c r="AD413" s="12">
        <v>2</v>
      </c>
      <c r="AE413" s="12">
        <v>1</v>
      </c>
      <c r="AF413" s="58" t="s">
        <v>91</v>
      </c>
      <c r="AG413" s="66">
        <f t="shared" si="92"/>
        <v>9.5838666666666669E-2</v>
      </c>
      <c r="AH413" s="67">
        <f t="shared" si="93"/>
        <v>3.132476</v>
      </c>
      <c r="AI413" s="67">
        <f t="shared" si="94"/>
        <v>2.1030113333333333</v>
      </c>
      <c r="AJ413" s="67">
        <f t="shared" si="95"/>
        <v>1.0294646666666667</v>
      </c>
      <c r="AK413" s="67">
        <f t="shared" si="96"/>
        <v>1.0294646666666667</v>
      </c>
      <c r="AL413" s="67">
        <f t="shared" si="97"/>
        <v>0</v>
      </c>
      <c r="AM413" s="59">
        <f>VLOOKUP(AG413,'SCORE TALLER'!$AC$2:$AD$10,2,TRUE)*AM$2</f>
        <v>0</v>
      </c>
      <c r="AN413" s="59">
        <f>VLOOKUP(AD413,'SCORE TALLER'!$W$2:$X$10,2,TRUE)*AN$2</f>
        <v>0.32</v>
      </c>
      <c r="AO413" s="59">
        <f>VLOOKUP(AB413,'SCORE TALLER'!$S$2:$T$10,2,FALSE)*AO$2</f>
        <v>0.04</v>
      </c>
      <c r="AP413" s="59">
        <f>VLOOKUP(AH413,'SCORE TALLER'!$AE$2:$AF$10,2,TRUE)*AP$2</f>
        <v>0</v>
      </c>
      <c r="AQ413" s="59">
        <f>VLOOKUP(AI413,'SCORE TALLER'!$AG$2:$AH$10,2,TRUE)*AQ$2</f>
        <v>0.24</v>
      </c>
      <c r="AR413" s="59">
        <f>VLOOKUP(AC413,'SCORE TALLER'!$U$2:$V$10,2,FALSE)*AR$2</f>
        <v>0.04</v>
      </c>
      <c r="AS413" s="59">
        <f>VLOOKUP(AE413,'SCORE TALLER'!$Y$2:$Z$10,2,FALSE)*AS$2</f>
        <v>0.03</v>
      </c>
      <c r="AT413" s="59">
        <f>VLOOKUP(Z413,'SCORE TALLER'!$O$2:$P$10,2,TRUE)*AT$2</f>
        <v>0.03</v>
      </c>
      <c r="AU413" s="59">
        <f>VLOOKUP(S413,'SCORE TALLER'!$A$2:$B$10,2,FALSE)*AU$2</f>
        <v>0.25</v>
      </c>
      <c r="AV413" s="59">
        <f>VLOOKUP(AJ413,'SCORE TALLER'!$AI$2:$AJ$10,2,TRUE)*AV$2</f>
        <v>0.2</v>
      </c>
      <c r="AW413" s="59">
        <f>VLOOKUP(AK413,'SCORE TALLER'!$AK$2:$AL$10,2,TRUE)*AW$2</f>
        <v>0.2</v>
      </c>
      <c r="AX413" s="59">
        <f>VLOOKUP(T413,'SCORE TALLER'!$C$2:$D$10,2,FALSE)*AX$2</f>
        <v>0</v>
      </c>
      <c r="AY413" s="59">
        <f>VLOOKUP(W413,'SCORE TALLER'!$I$2:$J$10,2,TRUE)*AY$2</f>
        <v>0</v>
      </c>
      <c r="AZ413" s="59">
        <f>VLOOKUP(X413,'SCORE TALLER'!$K$2:$L$10,2,TRUE)*AZ$2</f>
        <v>0</v>
      </c>
      <c r="BA413" s="59">
        <f>VLOOKUP(U413,'SCORE TALLER'!$E$2:$F$10,2,FALSE)*BA$2</f>
        <v>0</v>
      </c>
      <c r="BB413" s="59">
        <f>VLOOKUP(Y413,'SCORE TALLER'!$M$2:$N$10,2,TRUE)*BB$2</f>
        <v>0.02</v>
      </c>
      <c r="BC413" s="59">
        <f>VLOOKUP(AA413,'SCORE TALLER'!$Q$2:$R$10,2,FALSE)*BC$2</f>
        <v>0</v>
      </c>
      <c r="BD413" s="59">
        <f>VLOOKUP(V413,'SCORE TALLER'!$G$2:$H$10,2,FALSE)*BD$2</f>
        <v>0</v>
      </c>
      <c r="BE413" s="59">
        <f>VLOOKUP(AF413,'SCORE TALLER'!$AA$2:$AB$10,2,FALSE)*BE$2</f>
        <v>0.30000000000000004</v>
      </c>
      <c r="BF413" s="59">
        <f>VLOOKUP(AL413,'SCORE TALLER'!$AM$2:$AN$10,2,TRUE)*BF$2</f>
        <v>0</v>
      </c>
      <c r="BG413" s="67">
        <f t="shared" si="98"/>
        <v>1.6700000000000002</v>
      </c>
      <c r="BH413" s="67" t="str">
        <f>VLOOKUP(BG413,'SCORE TALLER'!$AP$2:$AQ$7,2,TRUE)</f>
        <v>2. Normal</v>
      </c>
      <c r="BI413" s="67" t="str">
        <f t="shared" si="100"/>
        <v>LBZ</v>
      </c>
      <c r="BJ413" s="67" t="str">
        <f t="shared" si="100"/>
        <v>A</v>
      </c>
      <c r="BK413" s="67" t="str">
        <f t="shared" si="101"/>
        <v>SIN</v>
      </c>
      <c r="BL413" s="86">
        <f t="shared" si="99"/>
        <v>1544197</v>
      </c>
      <c r="BM413" s="86">
        <f t="shared" si="102"/>
        <v>0</v>
      </c>
    </row>
    <row r="414" spans="1:65" x14ac:dyDescent="0.3">
      <c r="A414" s="57">
        <v>2044024426</v>
      </c>
      <c r="B414" s="12" t="s">
        <v>552</v>
      </c>
      <c r="C414" s="58" t="s">
        <v>107</v>
      </c>
      <c r="D414" s="58" t="s">
        <v>115</v>
      </c>
      <c r="E414" s="58"/>
      <c r="F414" s="58">
        <v>6916595</v>
      </c>
      <c r="G414" s="58">
        <f t="shared" si="90"/>
        <v>3789775</v>
      </c>
      <c r="H414" s="58">
        <f t="shared" si="91"/>
        <v>1089775</v>
      </c>
      <c r="I414" s="58" t="e">
        <v>#N/A</v>
      </c>
      <c r="J414" s="58">
        <v>193958</v>
      </c>
      <c r="K414" s="58">
        <v>0</v>
      </c>
      <c r="L414" s="58">
        <v>2700000</v>
      </c>
      <c r="M414" s="58">
        <v>3126820</v>
      </c>
      <c r="N414" s="58">
        <f>VLOOKUP(AD414,'tabla ingresos'!$A$3:$D$15,4,FALSE)</f>
        <v>1000000</v>
      </c>
      <c r="O414" s="58">
        <v>0</v>
      </c>
      <c r="P414" s="58">
        <v>0</v>
      </c>
      <c r="Q414" s="58">
        <v>0</v>
      </c>
      <c r="R414" s="12">
        <v>13052</v>
      </c>
      <c r="S414" s="12" t="s">
        <v>87</v>
      </c>
      <c r="T414" s="12" t="s">
        <v>89</v>
      </c>
      <c r="U414" s="12" t="s">
        <v>10</v>
      </c>
      <c r="V414" s="12">
        <v>4</v>
      </c>
      <c r="W414" s="12">
        <v>0</v>
      </c>
      <c r="X414" s="12">
        <v>0</v>
      </c>
      <c r="Y414" s="59">
        <v>5.7945205479452051</v>
      </c>
      <c r="Z414" s="59">
        <v>29.802739726027397</v>
      </c>
      <c r="AA414" s="12">
        <v>1</v>
      </c>
      <c r="AB414" s="12">
        <v>2</v>
      </c>
      <c r="AC414" s="12">
        <v>2</v>
      </c>
      <c r="AD414" s="12">
        <v>2</v>
      </c>
      <c r="AE414" s="12">
        <v>3</v>
      </c>
      <c r="AF414" s="58" t="s">
        <v>91</v>
      </c>
      <c r="AG414" s="66">
        <f t="shared" si="92"/>
        <v>0.12930533333333333</v>
      </c>
      <c r="AH414" s="67">
        <f t="shared" si="93"/>
        <v>4.6110633333333331</v>
      </c>
      <c r="AI414" s="67">
        <f t="shared" si="94"/>
        <v>2.0845466666666668</v>
      </c>
      <c r="AJ414" s="67">
        <f t="shared" si="95"/>
        <v>2.5265166666666667</v>
      </c>
      <c r="AK414" s="67">
        <f t="shared" si="96"/>
        <v>0.7265166666666667</v>
      </c>
      <c r="AL414" s="67">
        <f t="shared" si="97"/>
        <v>0</v>
      </c>
      <c r="AM414" s="59">
        <f>VLOOKUP(AG414,'SCORE TALLER'!$AC$2:$AD$10,2,TRUE)*AM$2</f>
        <v>0</v>
      </c>
      <c r="AN414" s="59">
        <f>VLOOKUP(AD414,'SCORE TALLER'!$W$2:$X$10,2,TRUE)*AN$2</f>
        <v>0.32</v>
      </c>
      <c r="AO414" s="59">
        <f>VLOOKUP(AB414,'SCORE TALLER'!$S$2:$T$10,2,FALSE)*AO$2</f>
        <v>0.04</v>
      </c>
      <c r="AP414" s="59">
        <f>VLOOKUP(AH414,'SCORE TALLER'!$AE$2:$AF$10,2,TRUE)*AP$2</f>
        <v>0</v>
      </c>
      <c r="AQ414" s="59">
        <f>VLOOKUP(AI414,'SCORE TALLER'!$AG$2:$AH$10,2,TRUE)*AQ$2</f>
        <v>0.24</v>
      </c>
      <c r="AR414" s="59">
        <f>VLOOKUP(AC414,'SCORE TALLER'!$U$2:$V$10,2,FALSE)*AR$2</f>
        <v>0.04</v>
      </c>
      <c r="AS414" s="59">
        <f>VLOOKUP(AE414,'SCORE TALLER'!$Y$2:$Z$10,2,FALSE)*AS$2</f>
        <v>0.02</v>
      </c>
      <c r="AT414" s="59">
        <f>VLOOKUP(Z414,'SCORE TALLER'!$O$2:$P$10,2,TRUE)*AT$2</f>
        <v>0.04</v>
      </c>
      <c r="AU414" s="59">
        <f>VLOOKUP(S414,'SCORE TALLER'!$A$2:$B$10,2,FALSE)*AU$2</f>
        <v>0.15000000000000002</v>
      </c>
      <c r="AV414" s="59">
        <f>VLOOKUP(AJ414,'SCORE TALLER'!$AI$2:$AJ$10,2,TRUE)*AV$2</f>
        <v>0.15000000000000002</v>
      </c>
      <c r="AW414" s="59">
        <f>VLOOKUP(AK414,'SCORE TALLER'!$AK$2:$AL$10,2,TRUE)*AW$2</f>
        <v>0.25</v>
      </c>
      <c r="AX414" s="59">
        <f>VLOOKUP(T414,'SCORE TALLER'!$C$2:$D$10,2,FALSE)*AX$2</f>
        <v>0</v>
      </c>
      <c r="AY414" s="59">
        <f>VLOOKUP(W414,'SCORE TALLER'!$I$2:$J$10,2,TRUE)*AY$2</f>
        <v>0</v>
      </c>
      <c r="AZ414" s="59">
        <f>VLOOKUP(X414,'SCORE TALLER'!$K$2:$L$10,2,TRUE)*AZ$2</f>
        <v>0</v>
      </c>
      <c r="BA414" s="59">
        <f>VLOOKUP(U414,'SCORE TALLER'!$E$2:$F$10,2,FALSE)*BA$2</f>
        <v>0</v>
      </c>
      <c r="BB414" s="59">
        <f>VLOOKUP(Y414,'SCORE TALLER'!$M$2:$N$10,2,TRUE)*BB$2</f>
        <v>0.03</v>
      </c>
      <c r="BC414" s="59">
        <f>VLOOKUP(AA414,'SCORE TALLER'!$Q$2:$R$10,2,FALSE)*BC$2</f>
        <v>0.05</v>
      </c>
      <c r="BD414" s="59">
        <f>VLOOKUP(V414,'SCORE TALLER'!$G$2:$H$10,2,FALSE)*BD$2</f>
        <v>0</v>
      </c>
      <c r="BE414" s="59">
        <f>VLOOKUP(AF414,'SCORE TALLER'!$AA$2:$AB$10,2,FALSE)*BE$2</f>
        <v>0.30000000000000004</v>
      </c>
      <c r="BF414" s="59">
        <f>VLOOKUP(AL414,'SCORE TALLER'!$AM$2:$AN$10,2,TRUE)*BF$2</f>
        <v>0</v>
      </c>
      <c r="BG414" s="67">
        <f t="shared" si="98"/>
        <v>1.6300000000000001</v>
      </c>
      <c r="BH414" s="67" t="str">
        <f>VLOOKUP(BG414,'SCORE TALLER'!$AP$2:$AQ$7,2,TRUE)</f>
        <v>2. Normal</v>
      </c>
      <c r="BI414" s="67" t="str">
        <f t="shared" si="100"/>
        <v>LBZ</v>
      </c>
      <c r="BJ414" s="67" t="str">
        <f t="shared" si="100"/>
        <v>A</v>
      </c>
      <c r="BK414" s="67" t="str">
        <f t="shared" si="101"/>
        <v>SIN</v>
      </c>
      <c r="BL414" s="86">
        <f t="shared" si="99"/>
        <v>1089775</v>
      </c>
      <c r="BM414" s="86">
        <f t="shared" si="102"/>
        <v>0</v>
      </c>
    </row>
    <row r="415" spans="1:65" x14ac:dyDescent="0.3">
      <c r="A415" s="57">
        <v>2008406264</v>
      </c>
      <c r="B415" s="12" t="s">
        <v>553</v>
      </c>
      <c r="C415" s="58" t="s">
        <v>107</v>
      </c>
      <c r="D415" s="58" t="s">
        <v>114</v>
      </c>
      <c r="E415" s="58">
        <v>171067</v>
      </c>
      <c r="F415" s="58">
        <v>4043468</v>
      </c>
      <c r="G415" s="58">
        <f t="shared" si="90"/>
        <v>1089300</v>
      </c>
      <c r="H415" s="58">
        <f t="shared" si="91"/>
        <v>1089300</v>
      </c>
      <c r="I415" s="58" t="e">
        <v>#N/A</v>
      </c>
      <c r="J415" s="58">
        <v>143758</v>
      </c>
      <c r="K415" s="58">
        <v>0</v>
      </c>
      <c r="L415" s="58">
        <v>0</v>
      </c>
      <c r="M415" s="58">
        <v>2954168</v>
      </c>
      <c r="N415" s="58">
        <f>VLOOKUP(AD415,'tabla ingresos'!$A$3:$D$15,4,FALSE)</f>
        <v>1000000</v>
      </c>
      <c r="O415" s="58">
        <v>0</v>
      </c>
      <c r="P415" s="58">
        <v>0</v>
      </c>
      <c r="Q415" s="58">
        <v>0</v>
      </c>
      <c r="R415" s="12">
        <v>68001</v>
      </c>
      <c r="S415" s="12" t="s">
        <v>88</v>
      </c>
      <c r="T415" s="12" t="s">
        <v>89</v>
      </c>
      <c r="U415" s="12" t="s">
        <v>10</v>
      </c>
      <c r="V415" s="12">
        <v>4</v>
      </c>
      <c r="W415" s="12">
        <v>0</v>
      </c>
      <c r="X415" s="12">
        <v>0</v>
      </c>
      <c r="Y415" s="59">
        <v>0.67123287671232879</v>
      </c>
      <c r="Z415" s="59">
        <v>24.2</v>
      </c>
      <c r="AA415" s="12">
        <v>1</v>
      </c>
      <c r="AB415" s="12">
        <v>2</v>
      </c>
      <c r="AC415" s="12">
        <v>3</v>
      </c>
      <c r="AD415" s="12">
        <v>2</v>
      </c>
      <c r="AE415" s="12">
        <v>1</v>
      </c>
      <c r="AF415" s="58" t="s">
        <v>91</v>
      </c>
      <c r="AG415" s="66">
        <f t="shared" si="92"/>
        <v>9.5838666666666669E-2</v>
      </c>
      <c r="AH415" s="67">
        <f t="shared" si="93"/>
        <v>2.6956453333333332</v>
      </c>
      <c r="AI415" s="67">
        <f t="shared" si="94"/>
        <v>2.0834899999999998</v>
      </c>
      <c r="AJ415" s="67">
        <f t="shared" si="95"/>
        <v>0.72619999999999996</v>
      </c>
      <c r="AK415" s="67">
        <f t="shared" si="96"/>
        <v>0.72619999999999996</v>
      </c>
      <c r="AL415" s="67">
        <f t="shared" si="97"/>
        <v>0</v>
      </c>
      <c r="AM415" s="59">
        <f>VLOOKUP(AG415,'SCORE TALLER'!$AC$2:$AD$10,2,TRUE)*AM$2</f>
        <v>0</v>
      </c>
      <c r="AN415" s="59">
        <f>VLOOKUP(AD415,'SCORE TALLER'!$W$2:$X$10,2,TRUE)*AN$2</f>
        <v>0.32</v>
      </c>
      <c r="AO415" s="59">
        <f>VLOOKUP(AB415,'SCORE TALLER'!$S$2:$T$10,2,FALSE)*AO$2</f>
        <v>0.04</v>
      </c>
      <c r="AP415" s="59">
        <f>VLOOKUP(AH415,'SCORE TALLER'!$AE$2:$AF$10,2,TRUE)*AP$2</f>
        <v>0</v>
      </c>
      <c r="AQ415" s="59">
        <f>VLOOKUP(AI415,'SCORE TALLER'!$AG$2:$AH$10,2,TRUE)*AQ$2</f>
        <v>0.24</v>
      </c>
      <c r="AR415" s="59">
        <f>VLOOKUP(AC415,'SCORE TALLER'!$U$2:$V$10,2,FALSE)*AR$2</f>
        <v>0.03</v>
      </c>
      <c r="AS415" s="59">
        <f>VLOOKUP(AE415,'SCORE TALLER'!$Y$2:$Z$10,2,FALSE)*AS$2</f>
        <v>0.03</v>
      </c>
      <c r="AT415" s="59">
        <f>VLOOKUP(Z415,'SCORE TALLER'!$O$2:$P$10,2,TRUE)*AT$2</f>
        <v>0.05</v>
      </c>
      <c r="AU415" s="59">
        <f>VLOOKUP(S415,'SCORE TALLER'!$A$2:$B$10,2,FALSE)*AU$2</f>
        <v>0.25</v>
      </c>
      <c r="AV415" s="59">
        <f>VLOOKUP(AJ415,'SCORE TALLER'!$AI$2:$AJ$10,2,TRUE)*AV$2</f>
        <v>0.25</v>
      </c>
      <c r="AW415" s="59">
        <f>VLOOKUP(AK415,'SCORE TALLER'!$AK$2:$AL$10,2,TRUE)*AW$2</f>
        <v>0.25</v>
      </c>
      <c r="AX415" s="59">
        <f>VLOOKUP(T415,'SCORE TALLER'!$C$2:$D$10,2,FALSE)*AX$2</f>
        <v>0</v>
      </c>
      <c r="AY415" s="59">
        <f>VLOOKUP(W415,'SCORE TALLER'!$I$2:$J$10,2,TRUE)*AY$2</f>
        <v>0</v>
      </c>
      <c r="AZ415" s="59">
        <f>VLOOKUP(X415,'SCORE TALLER'!$K$2:$L$10,2,TRUE)*AZ$2</f>
        <v>0</v>
      </c>
      <c r="BA415" s="59">
        <f>VLOOKUP(U415,'SCORE TALLER'!$E$2:$F$10,2,FALSE)*BA$2</f>
        <v>0</v>
      </c>
      <c r="BB415" s="59">
        <f>VLOOKUP(Y415,'SCORE TALLER'!$M$2:$N$10,2,TRUE)*BB$2</f>
        <v>0.05</v>
      </c>
      <c r="BC415" s="59">
        <f>VLOOKUP(AA415,'SCORE TALLER'!$Q$2:$R$10,2,FALSE)*BC$2</f>
        <v>0.05</v>
      </c>
      <c r="BD415" s="59">
        <f>VLOOKUP(V415,'SCORE TALLER'!$G$2:$H$10,2,FALSE)*BD$2</f>
        <v>0</v>
      </c>
      <c r="BE415" s="59">
        <f>VLOOKUP(AF415,'SCORE TALLER'!$AA$2:$AB$10,2,FALSE)*BE$2</f>
        <v>0.30000000000000004</v>
      </c>
      <c r="BF415" s="59">
        <f>VLOOKUP(AL415,'SCORE TALLER'!$AM$2:$AN$10,2,TRUE)*BF$2</f>
        <v>0</v>
      </c>
      <c r="BG415" s="67">
        <f t="shared" si="98"/>
        <v>1.86</v>
      </c>
      <c r="BH415" s="67" t="str">
        <f>VLOOKUP(BG415,'SCORE TALLER'!$AP$2:$AQ$7,2,TRUE)</f>
        <v>2. Normal</v>
      </c>
      <c r="BI415" s="67" t="str">
        <f t="shared" si="100"/>
        <v>LBZ</v>
      </c>
      <c r="BJ415" s="67" t="str">
        <f t="shared" si="100"/>
        <v>A</v>
      </c>
      <c r="BK415" s="67" t="str">
        <f t="shared" si="101"/>
        <v>SIN</v>
      </c>
      <c r="BL415" s="86">
        <f t="shared" si="99"/>
        <v>1089300</v>
      </c>
      <c r="BM415" s="86">
        <f t="shared" si="102"/>
        <v>0</v>
      </c>
    </row>
    <row r="416" spans="1:65" x14ac:dyDescent="0.3">
      <c r="A416" s="57">
        <v>2224880868</v>
      </c>
      <c r="B416" s="12" t="s">
        <v>554</v>
      </c>
      <c r="C416" s="58" t="s">
        <v>107</v>
      </c>
      <c r="D416" s="58" t="s">
        <v>115</v>
      </c>
      <c r="E416" s="58">
        <v>86157</v>
      </c>
      <c r="F416" s="58">
        <v>6272018</v>
      </c>
      <c r="G416" s="58">
        <f t="shared" si="90"/>
        <v>3233783</v>
      </c>
      <c r="H416" s="58">
        <f t="shared" si="91"/>
        <v>0</v>
      </c>
      <c r="I416" s="58" t="e">
        <v>#N/A</v>
      </c>
      <c r="J416" s="58">
        <v>165940</v>
      </c>
      <c r="K416" s="58">
        <v>0</v>
      </c>
      <c r="L416" s="58">
        <v>4871632</v>
      </c>
      <c r="M416" s="58">
        <v>3038235</v>
      </c>
      <c r="N416" s="58">
        <f>VLOOKUP(AD416,'tabla ingresos'!$A$3:$D$15,4,FALSE)</f>
        <v>1000000</v>
      </c>
      <c r="O416" s="58">
        <v>0</v>
      </c>
      <c r="P416" s="58">
        <v>0</v>
      </c>
      <c r="Q416" s="58">
        <v>0</v>
      </c>
      <c r="R416" s="12">
        <v>76130</v>
      </c>
      <c r="S416" s="12" t="s">
        <v>87</v>
      </c>
      <c r="T416" s="12" t="s">
        <v>89</v>
      </c>
      <c r="U416" s="12" t="s">
        <v>10</v>
      </c>
      <c r="V416" s="12">
        <v>4</v>
      </c>
      <c r="W416" s="12">
        <v>0</v>
      </c>
      <c r="X416" s="12">
        <v>0</v>
      </c>
      <c r="Y416" s="59">
        <v>5.5534246575342463</v>
      </c>
      <c r="Z416" s="59">
        <v>28.567123287671233</v>
      </c>
      <c r="AA416" s="12">
        <v>2</v>
      </c>
      <c r="AB416" s="12">
        <v>0</v>
      </c>
      <c r="AC416" s="12">
        <v>1</v>
      </c>
      <c r="AD416" s="12">
        <v>2</v>
      </c>
      <c r="AE416" s="12">
        <v>1</v>
      </c>
      <c r="AF416" s="58" t="s">
        <v>91</v>
      </c>
      <c r="AG416" s="66">
        <f t="shared" si="92"/>
        <v>0.11062666666666666</v>
      </c>
      <c r="AH416" s="67">
        <f t="shared" si="93"/>
        <v>4.1813453333333337</v>
      </c>
      <c r="AI416" s="67">
        <f t="shared" si="94"/>
        <v>2.0829279999999999</v>
      </c>
      <c r="AJ416" s="67">
        <f t="shared" si="95"/>
        <v>2.1558553333333332</v>
      </c>
      <c r="AK416" s="67">
        <f t="shared" si="96"/>
        <v>0</v>
      </c>
      <c r="AL416" s="67">
        <f t="shared" si="97"/>
        <v>0</v>
      </c>
      <c r="AM416" s="59">
        <f>VLOOKUP(AG416,'SCORE TALLER'!$AC$2:$AD$10,2,TRUE)*AM$2</f>
        <v>0</v>
      </c>
      <c r="AN416" s="59">
        <f>VLOOKUP(AD416,'SCORE TALLER'!$W$2:$X$10,2,TRUE)*AN$2</f>
        <v>0.32</v>
      </c>
      <c r="AO416" s="59">
        <f>VLOOKUP(AB416,'SCORE TALLER'!$S$2:$T$10,2,FALSE)*AO$2</f>
        <v>0.05</v>
      </c>
      <c r="AP416" s="59">
        <f>VLOOKUP(AH416,'SCORE TALLER'!$AE$2:$AF$10,2,TRUE)*AP$2</f>
        <v>0</v>
      </c>
      <c r="AQ416" s="59">
        <f>VLOOKUP(AI416,'SCORE TALLER'!$AG$2:$AH$10,2,TRUE)*AQ$2</f>
        <v>0.24</v>
      </c>
      <c r="AR416" s="59">
        <f>VLOOKUP(AC416,'SCORE TALLER'!$U$2:$V$10,2,FALSE)*AR$2</f>
        <v>0.05</v>
      </c>
      <c r="AS416" s="59">
        <f>VLOOKUP(AE416,'SCORE TALLER'!$Y$2:$Z$10,2,FALSE)*AS$2</f>
        <v>0.03</v>
      </c>
      <c r="AT416" s="59">
        <f>VLOOKUP(Z416,'SCORE TALLER'!$O$2:$P$10,2,TRUE)*AT$2</f>
        <v>0.04</v>
      </c>
      <c r="AU416" s="59">
        <f>VLOOKUP(S416,'SCORE TALLER'!$A$2:$B$10,2,FALSE)*AU$2</f>
        <v>0.15000000000000002</v>
      </c>
      <c r="AV416" s="59">
        <f>VLOOKUP(AJ416,'SCORE TALLER'!$AI$2:$AJ$10,2,TRUE)*AV$2</f>
        <v>0.15000000000000002</v>
      </c>
      <c r="AW416" s="59">
        <f>VLOOKUP(AK416,'SCORE TALLER'!$AK$2:$AL$10,2,TRUE)*AW$2</f>
        <v>0.25</v>
      </c>
      <c r="AX416" s="59">
        <f>VLOOKUP(T416,'SCORE TALLER'!$C$2:$D$10,2,FALSE)*AX$2</f>
        <v>0</v>
      </c>
      <c r="AY416" s="59">
        <f>VLOOKUP(W416,'SCORE TALLER'!$I$2:$J$10,2,TRUE)*AY$2</f>
        <v>0</v>
      </c>
      <c r="AZ416" s="59">
        <f>VLOOKUP(X416,'SCORE TALLER'!$K$2:$L$10,2,TRUE)*AZ$2</f>
        <v>0</v>
      </c>
      <c r="BA416" s="59">
        <f>VLOOKUP(U416,'SCORE TALLER'!$E$2:$F$10,2,FALSE)*BA$2</f>
        <v>0</v>
      </c>
      <c r="BB416" s="59">
        <f>VLOOKUP(Y416,'SCORE TALLER'!$M$2:$N$10,2,TRUE)*BB$2</f>
        <v>0.03</v>
      </c>
      <c r="BC416" s="59">
        <f>VLOOKUP(AA416,'SCORE TALLER'!$Q$2:$R$10,2,FALSE)*BC$2</f>
        <v>0</v>
      </c>
      <c r="BD416" s="59">
        <f>VLOOKUP(V416,'SCORE TALLER'!$G$2:$H$10,2,FALSE)*BD$2</f>
        <v>0</v>
      </c>
      <c r="BE416" s="59">
        <f>VLOOKUP(AF416,'SCORE TALLER'!$AA$2:$AB$10,2,FALSE)*BE$2</f>
        <v>0.30000000000000004</v>
      </c>
      <c r="BF416" s="59">
        <f>VLOOKUP(AL416,'SCORE TALLER'!$AM$2:$AN$10,2,TRUE)*BF$2</f>
        <v>0</v>
      </c>
      <c r="BG416" s="67">
        <f t="shared" si="98"/>
        <v>1.6100000000000003</v>
      </c>
      <c r="BH416" s="67" t="str">
        <f>VLOOKUP(BG416,'SCORE TALLER'!$AP$2:$AQ$7,2,TRUE)</f>
        <v>2. Normal</v>
      </c>
      <c r="BI416" s="67" t="str">
        <f t="shared" si="100"/>
        <v>LBZ</v>
      </c>
      <c r="BJ416" s="67" t="str">
        <f t="shared" si="100"/>
        <v>A</v>
      </c>
      <c r="BK416" s="67" t="str">
        <f t="shared" si="101"/>
        <v>SIN</v>
      </c>
      <c r="BL416" s="86">
        <f t="shared" si="99"/>
        <v>0</v>
      </c>
      <c r="BM416" s="86">
        <f t="shared" si="102"/>
        <v>0</v>
      </c>
    </row>
    <row r="417" spans="1:65" x14ac:dyDescent="0.3">
      <c r="A417" s="57">
        <v>2008400688</v>
      </c>
      <c r="B417" s="12" t="s">
        <v>555</v>
      </c>
      <c r="C417" s="58" t="s">
        <v>105</v>
      </c>
      <c r="D417" s="58" t="s">
        <v>30</v>
      </c>
      <c r="E417" s="58">
        <v>2114652</v>
      </c>
      <c r="F417" s="58">
        <v>8883341</v>
      </c>
      <c r="G417" s="58">
        <f t="shared" si="90"/>
        <v>7875637</v>
      </c>
      <c r="H417" s="58">
        <f t="shared" si="91"/>
        <v>5755289</v>
      </c>
      <c r="I417" s="58">
        <v>8883000</v>
      </c>
      <c r="J417" s="58">
        <v>242659</v>
      </c>
      <c r="K417" s="58">
        <v>0</v>
      </c>
      <c r="L417" s="58">
        <v>2120348</v>
      </c>
      <c r="M417" s="58">
        <v>1007704</v>
      </c>
      <c r="N417" s="58">
        <f>VLOOKUP(AD417,'tabla ingresos'!$A$3:$D$15,4,FALSE)</f>
        <v>1000000</v>
      </c>
      <c r="O417" s="58">
        <v>10054.4903535756</v>
      </c>
      <c r="P417" s="58">
        <v>452000</v>
      </c>
      <c r="Q417" s="58">
        <v>0</v>
      </c>
      <c r="R417" s="12">
        <v>25572</v>
      </c>
      <c r="S417" s="12" t="s">
        <v>87</v>
      </c>
      <c r="T417" s="12" t="s">
        <v>89</v>
      </c>
      <c r="U417" s="12" t="s">
        <v>10</v>
      </c>
      <c r="V417" s="12">
        <v>4</v>
      </c>
      <c r="W417" s="12">
        <v>0</v>
      </c>
      <c r="X417" s="12">
        <v>0</v>
      </c>
      <c r="Y417" s="59">
        <v>3.2630136986301368</v>
      </c>
      <c r="Z417" s="59">
        <v>23.372602739726027</v>
      </c>
      <c r="AA417" s="12">
        <v>1</v>
      </c>
      <c r="AB417" s="12">
        <v>0</v>
      </c>
      <c r="AC417" s="12">
        <v>2</v>
      </c>
      <c r="AD417" s="12">
        <v>2</v>
      </c>
      <c r="AE417" s="12">
        <v>1</v>
      </c>
      <c r="AF417" s="58" t="s">
        <v>10</v>
      </c>
      <c r="AG417" s="66">
        <f t="shared" si="92"/>
        <v>0.16847566023571706</v>
      </c>
      <c r="AH417" s="67">
        <f t="shared" si="93"/>
        <v>6.2235606666666667</v>
      </c>
      <c r="AI417" s="67">
        <f t="shared" si="94"/>
        <v>2.0815706666666665</v>
      </c>
      <c r="AJ417" s="67">
        <f t="shared" si="95"/>
        <v>5.2504246666666665</v>
      </c>
      <c r="AK417" s="67">
        <f t="shared" si="96"/>
        <v>3.8368593333333334</v>
      </c>
      <c r="AL417" s="67">
        <f t="shared" si="97"/>
        <v>0</v>
      </c>
      <c r="AM417" s="59">
        <f>VLOOKUP(AG417,'SCORE TALLER'!$AC$2:$AD$10,2,TRUE)*AM$2</f>
        <v>0</v>
      </c>
      <c r="AN417" s="59">
        <f>VLOOKUP(AD417,'SCORE TALLER'!$W$2:$X$10,2,TRUE)*AN$2</f>
        <v>0.32</v>
      </c>
      <c r="AO417" s="59">
        <f>VLOOKUP(AB417,'SCORE TALLER'!$S$2:$T$10,2,FALSE)*AO$2</f>
        <v>0.05</v>
      </c>
      <c r="AP417" s="59">
        <f>VLOOKUP(AH417,'SCORE TALLER'!$AE$2:$AF$10,2,TRUE)*AP$2</f>
        <v>0.08</v>
      </c>
      <c r="AQ417" s="59">
        <f>VLOOKUP(AI417,'SCORE TALLER'!$AG$2:$AH$10,2,TRUE)*AQ$2</f>
        <v>0.24</v>
      </c>
      <c r="AR417" s="59">
        <f>VLOOKUP(AC417,'SCORE TALLER'!$U$2:$V$10,2,FALSE)*AR$2</f>
        <v>0.04</v>
      </c>
      <c r="AS417" s="59">
        <f>VLOOKUP(AE417,'SCORE TALLER'!$Y$2:$Z$10,2,FALSE)*AS$2</f>
        <v>0.03</v>
      </c>
      <c r="AT417" s="59">
        <f>VLOOKUP(Z417,'SCORE TALLER'!$O$2:$P$10,2,TRUE)*AT$2</f>
        <v>0.05</v>
      </c>
      <c r="AU417" s="59">
        <f>VLOOKUP(S417,'SCORE TALLER'!$A$2:$B$10,2,FALSE)*AU$2</f>
        <v>0.15000000000000002</v>
      </c>
      <c r="AV417" s="59">
        <f>VLOOKUP(AJ417,'SCORE TALLER'!$AI$2:$AJ$10,2,TRUE)*AV$2</f>
        <v>0</v>
      </c>
      <c r="AW417" s="59">
        <f>VLOOKUP(AK417,'SCORE TALLER'!$AK$2:$AL$10,2,TRUE)*AW$2</f>
        <v>0.1</v>
      </c>
      <c r="AX417" s="59">
        <f>VLOOKUP(T417,'SCORE TALLER'!$C$2:$D$10,2,FALSE)*AX$2</f>
        <v>0</v>
      </c>
      <c r="AY417" s="59">
        <f>VLOOKUP(W417,'SCORE TALLER'!$I$2:$J$10,2,TRUE)*AY$2</f>
        <v>0</v>
      </c>
      <c r="AZ417" s="59">
        <f>VLOOKUP(X417,'SCORE TALLER'!$K$2:$L$10,2,TRUE)*AZ$2</f>
        <v>0</v>
      </c>
      <c r="BA417" s="59">
        <f>VLOOKUP(U417,'SCORE TALLER'!$E$2:$F$10,2,FALSE)*BA$2</f>
        <v>0</v>
      </c>
      <c r="BB417" s="59">
        <f>VLOOKUP(Y417,'SCORE TALLER'!$M$2:$N$10,2,TRUE)*BB$2</f>
        <v>0.04</v>
      </c>
      <c r="BC417" s="59">
        <f>VLOOKUP(AA417,'SCORE TALLER'!$Q$2:$R$10,2,FALSE)*BC$2</f>
        <v>0.05</v>
      </c>
      <c r="BD417" s="59">
        <f>VLOOKUP(V417,'SCORE TALLER'!$G$2:$H$10,2,FALSE)*BD$2</f>
        <v>0</v>
      </c>
      <c r="BE417" s="59">
        <f>VLOOKUP(AF417,'SCORE TALLER'!$AA$2:$AB$10,2,FALSE)*BE$2</f>
        <v>0</v>
      </c>
      <c r="BF417" s="59">
        <f>VLOOKUP(AL417,'SCORE TALLER'!$AM$2:$AN$10,2,TRUE)*BF$2</f>
        <v>0</v>
      </c>
      <c r="BG417" s="67">
        <f t="shared" si="98"/>
        <v>1.1500000000000001</v>
      </c>
      <c r="BH417" s="67" t="str">
        <f>VLOOKUP(BG417,'SCORE TALLER'!$AP$2:$AQ$7,2,TRUE)</f>
        <v>2. Normal</v>
      </c>
      <c r="BI417" s="67" t="str">
        <f t="shared" si="100"/>
        <v>LBZ</v>
      </c>
      <c r="BJ417" s="67" t="str">
        <f t="shared" si="100"/>
        <v>A</v>
      </c>
      <c r="BK417" s="67" t="str">
        <f t="shared" si="101"/>
        <v>A</v>
      </c>
      <c r="BL417" s="86">
        <f t="shared" si="99"/>
        <v>5755289</v>
      </c>
      <c r="BM417" s="86">
        <f t="shared" si="102"/>
        <v>0</v>
      </c>
    </row>
    <row r="418" spans="1:65" x14ac:dyDescent="0.3">
      <c r="A418" s="57">
        <v>42282604</v>
      </c>
      <c r="B418" s="12" t="s">
        <v>556</v>
      </c>
      <c r="C418" s="58" t="s">
        <v>105</v>
      </c>
      <c r="D418" s="58" t="s">
        <v>115</v>
      </c>
      <c r="E418" s="58">
        <v>993806</v>
      </c>
      <c r="F418" s="58">
        <v>6201873</v>
      </c>
      <c r="G418" s="58">
        <f t="shared" si="90"/>
        <v>4076917</v>
      </c>
      <c r="H418" s="58">
        <f t="shared" si="91"/>
        <v>576917</v>
      </c>
      <c r="I418" s="58">
        <v>116000</v>
      </c>
      <c r="J418" s="58">
        <v>138423</v>
      </c>
      <c r="K418" s="58">
        <v>0</v>
      </c>
      <c r="L418" s="58">
        <v>3500000</v>
      </c>
      <c r="M418" s="58">
        <v>2124956</v>
      </c>
      <c r="N418" s="58">
        <f>VLOOKUP(AD418,'tabla ingresos'!$A$3:$D$15,4,FALSE)</f>
        <v>1000000</v>
      </c>
      <c r="O418" s="58">
        <v>61595.578578543093</v>
      </c>
      <c r="P418" s="58">
        <v>1570000</v>
      </c>
      <c r="Q418" s="58">
        <v>0</v>
      </c>
      <c r="R418" s="12">
        <v>76001</v>
      </c>
      <c r="S418" s="12" t="s">
        <v>87</v>
      </c>
      <c r="T418" s="12" t="s">
        <v>89</v>
      </c>
      <c r="U418" s="12" t="s">
        <v>10</v>
      </c>
      <c r="V418" s="12">
        <v>4</v>
      </c>
      <c r="W418" s="12">
        <v>0</v>
      </c>
      <c r="X418" s="12">
        <v>0</v>
      </c>
      <c r="Y418" s="59">
        <v>7.882191780821918</v>
      </c>
      <c r="Z418" s="59">
        <v>55.523287671232879</v>
      </c>
      <c r="AA418" s="12">
        <v>2</v>
      </c>
      <c r="AB418" s="12">
        <v>1</v>
      </c>
      <c r="AC418" s="12">
        <v>3</v>
      </c>
      <c r="AD418" s="12">
        <v>2</v>
      </c>
      <c r="AE418" s="12">
        <v>2</v>
      </c>
      <c r="AF418" s="58" t="s">
        <v>10</v>
      </c>
      <c r="AG418" s="66">
        <f t="shared" si="92"/>
        <v>0.13334571905236206</v>
      </c>
      <c r="AH418" s="67">
        <f t="shared" si="93"/>
        <v>5.1812486666666668</v>
      </c>
      <c r="AI418" s="67">
        <f t="shared" si="94"/>
        <v>2.0791746666666668</v>
      </c>
      <c r="AJ418" s="67">
        <f t="shared" si="95"/>
        <v>2.7179446666666665</v>
      </c>
      <c r="AK418" s="67">
        <f t="shared" si="96"/>
        <v>0.38461133333333336</v>
      </c>
      <c r="AL418" s="67">
        <f t="shared" si="97"/>
        <v>0</v>
      </c>
      <c r="AM418" s="59">
        <f>VLOOKUP(AG418,'SCORE TALLER'!$AC$2:$AD$10,2,TRUE)*AM$2</f>
        <v>0</v>
      </c>
      <c r="AN418" s="59">
        <f>VLOOKUP(AD418,'SCORE TALLER'!$W$2:$X$10,2,TRUE)*AN$2</f>
        <v>0.32</v>
      </c>
      <c r="AO418" s="59">
        <f>VLOOKUP(AB418,'SCORE TALLER'!$S$2:$T$10,2,FALSE)*AO$2</f>
        <v>0.05</v>
      </c>
      <c r="AP418" s="59">
        <f>VLOOKUP(AH418,'SCORE TALLER'!$AE$2:$AF$10,2,TRUE)*AP$2</f>
        <v>0.08</v>
      </c>
      <c r="AQ418" s="59">
        <f>VLOOKUP(AI418,'SCORE TALLER'!$AG$2:$AH$10,2,TRUE)*AQ$2</f>
        <v>0.24</v>
      </c>
      <c r="AR418" s="59">
        <f>VLOOKUP(AC418,'SCORE TALLER'!$U$2:$V$10,2,FALSE)*AR$2</f>
        <v>0.03</v>
      </c>
      <c r="AS418" s="59">
        <f>VLOOKUP(AE418,'SCORE TALLER'!$Y$2:$Z$10,2,FALSE)*AS$2</f>
        <v>0.01</v>
      </c>
      <c r="AT418" s="59">
        <f>VLOOKUP(Z418,'SCORE TALLER'!$O$2:$P$10,2,TRUE)*AT$2</f>
        <v>0.01</v>
      </c>
      <c r="AU418" s="59">
        <f>VLOOKUP(S418,'SCORE TALLER'!$A$2:$B$10,2,FALSE)*AU$2</f>
        <v>0.15000000000000002</v>
      </c>
      <c r="AV418" s="59">
        <f>VLOOKUP(AJ418,'SCORE TALLER'!$AI$2:$AJ$10,2,TRUE)*AV$2</f>
        <v>0.15000000000000002</v>
      </c>
      <c r="AW418" s="59">
        <f>VLOOKUP(AK418,'SCORE TALLER'!$AK$2:$AL$10,2,TRUE)*AW$2</f>
        <v>0.25</v>
      </c>
      <c r="AX418" s="59">
        <f>VLOOKUP(T418,'SCORE TALLER'!$C$2:$D$10,2,FALSE)*AX$2</f>
        <v>0</v>
      </c>
      <c r="AY418" s="59">
        <f>VLOOKUP(W418,'SCORE TALLER'!$I$2:$J$10,2,TRUE)*AY$2</f>
        <v>0</v>
      </c>
      <c r="AZ418" s="59">
        <f>VLOOKUP(X418,'SCORE TALLER'!$K$2:$L$10,2,TRUE)*AZ$2</f>
        <v>0</v>
      </c>
      <c r="BA418" s="59">
        <f>VLOOKUP(U418,'SCORE TALLER'!$E$2:$F$10,2,FALSE)*BA$2</f>
        <v>0</v>
      </c>
      <c r="BB418" s="59">
        <f>VLOOKUP(Y418,'SCORE TALLER'!$M$2:$N$10,2,TRUE)*BB$2</f>
        <v>0.02</v>
      </c>
      <c r="BC418" s="59">
        <f>VLOOKUP(AA418,'SCORE TALLER'!$Q$2:$R$10,2,FALSE)*BC$2</f>
        <v>0</v>
      </c>
      <c r="BD418" s="59">
        <f>VLOOKUP(V418,'SCORE TALLER'!$G$2:$H$10,2,FALSE)*BD$2</f>
        <v>0</v>
      </c>
      <c r="BE418" s="59">
        <f>VLOOKUP(AF418,'SCORE TALLER'!$AA$2:$AB$10,2,FALSE)*BE$2</f>
        <v>0</v>
      </c>
      <c r="BF418" s="59">
        <f>VLOOKUP(AL418,'SCORE TALLER'!$AM$2:$AN$10,2,TRUE)*BF$2</f>
        <v>0</v>
      </c>
      <c r="BG418" s="67">
        <f t="shared" si="98"/>
        <v>1.31</v>
      </c>
      <c r="BH418" s="67" t="str">
        <f>VLOOKUP(BG418,'SCORE TALLER'!$AP$2:$AQ$7,2,TRUE)</f>
        <v>2. Normal</v>
      </c>
      <c r="BI418" s="67" t="str">
        <f t="shared" si="100"/>
        <v>LBZ</v>
      </c>
      <c r="BJ418" s="67" t="str">
        <f t="shared" si="100"/>
        <v>A</v>
      </c>
      <c r="BK418" s="67" t="str">
        <f t="shared" si="101"/>
        <v>A</v>
      </c>
      <c r="BL418" s="86">
        <f t="shared" si="99"/>
        <v>576917</v>
      </c>
      <c r="BM418" s="86">
        <f t="shared" si="102"/>
        <v>0</v>
      </c>
    </row>
    <row r="419" spans="1:65" x14ac:dyDescent="0.3">
      <c r="A419" s="57">
        <v>2002464664</v>
      </c>
      <c r="B419" s="12" t="s">
        <v>557</v>
      </c>
      <c r="C419" s="58" t="s">
        <v>105</v>
      </c>
      <c r="D419" s="58" t="s">
        <v>115</v>
      </c>
      <c r="E419" s="58">
        <v>319296</v>
      </c>
      <c r="F419" s="58">
        <v>7762322</v>
      </c>
      <c r="G419" s="58">
        <f t="shared" si="90"/>
        <v>4974139</v>
      </c>
      <c r="H419" s="58">
        <f t="shared" si="91"/>
        <v>0</v>
      </c>
      <c r="I419" s="58">
        <v>7762000</v>
      </c>
      <c r="J419" s="58">
        <v>230013</v>
      </c>
      <c r="K419" s="58">
        <v>0</v>
      </c>
      <c r="L419" s="58">
        <v>5329652</v>
      </c>
      <c r="M419" s="58">
        <v>2788183</v>
      </c>
      <c r="N419" s="58">
        <f>VLOOKUP(AD419,'tabla ingresos'!$A$3:$D$15,4,FALSE)</f>
        <v>1000000</v>
      </c>
      <c r="O419" s="58">
        <v>48609.504368671907</v>
      </c>
      <c r="P419" s="58">
        <v>1239000</v>
      </c>
      <c r="Q419" s="58">
        <v>0</v>
      </c>
      <c r="R419" s="12">
        <v>11001</v>
      </c>
      <c r="S419" s="12" t="s">
        <v>87</v>
      </c>
      <c r="T419" s="12" t="s">
        <v>89</v>
      </c>
      <c r="U419" s="12" t="s">
        <v>10</v>
      </c>
      <c r="V419" s="12">
        <v>4</v>
      </c>
      <c r="W419" s="12">
        <v>0</v>
      </c>
      <c r="X419" s="12">
        <v>0</v>
      </c>
      <c r="Y419" s="59">
        <v>4.8739726027397259</v>
      </c>
      <c r="Z419" s="59">
        <v>37.901369863013699</v>
      </c>
      <c r="AA419" s="12">
        <v>2</v>
      </c>
      <c r="AB419" s="12">
        <v>0</v>
      </c>
      <c r="AC419" s="12">
        <v>1</v>
      </c>
      <c r="AD419" s="12">
        <v>2</v>
      </c>
      <c r="AE419" s="12">
        <v>1</v>
      </c>
      <c r="AF419" s="58" t="s">
        <v>10</v>
      </c>
      <c r="AG419" s="66">
        <f t="shared" si="92"/>
        <v>0.18574833624578127</v>
      </c>
      <c r="AH419" s="67">
        <f t="shared" si="93"/>
        <v>6.0008813333333331</v>
      </c>
      <c r="AI419" s="67">
        <f t="shared" si="94"/>
        <v>2.0716526666666666</v>
      </c>
      <c r="AJ419" s="67">
        <f t="shared" si="95"/>
        <v>3.3160926666666666</v>
      </c>
      <c r="AK419" s="67">
        <f t="shared" si="96"/>
        <v>0</v>
      </c>
      <c r="AL419" s="67">
        <f t="shared" si="97"/>
        <v>0</v>
      </c>
      <c r="AM419" s="59">
        <f>VLOOKUP(AG419,'SCORE TALLER'!$AC$2:$AD$10,2,TRUE)*AM$2</f>
        <v>0</v>
      </c>
      <c r="AN419" s="59">
        <f>VLOOKUP(AD419,'SCORE TALLER'!$W$2:$X$10,2,TRUE)*AN$2</f>
        <v>0.32</v>
      </c>
      <c r="AO419" s="59">
        <f>VLOOKUP(AB419,'SCORE TALLER'!$S$2:$T$10,2,FALSE)*AO$2</f>
        <v>0.05</v>
      </c>
      <c r="AP419" s="59">
        <f>VLOOKUP(AH419,'SCORE TALLER'!$AE$2:$AF$10,2,TRUE)*AP$2</f>
        <v>0.08</v>
      </c>
      <c r="AQ419" s="59">
        <f>VLOOKUP(AI419,'SCORE TALLER'!$AG$2:$AH$10,2,TRUE)*AQ$2</f>
        <v>0.24</v>
      </c>
      <c r="AR419" s="59">
        <f>VLOOKUP(AC419,'SCORE TALLER'!$U$2:$V$10,2,FALSE)*AR$2</f>
        <v>0.05</v>
      </c>
      <c r="AS419" s="59">
        <f>VLOOKUP(AE419,'SCORE TALLER'!$Y$2:$Z$10,2,FALSE)*AS$2</f>
        <v>0.03</v>
      </c>
      <c r="AT419" s="59">
        <f>VLOOKUP(Z419,'SCORE TALLER'!$O$2:$P$10,2,TRUE)*AT$2</f>
        <v>0.03</v>
      </c>
      <c r="AU419" s="59">
        <f>VLOOKUP(S419,'SCORE TALLER'!$A$2:$B$10,2,FALSE)*AU$2</f>
        <v>0.15000000000000002</v>
      </c>
      <c r="AV419" s="59">
        <f>VLOOKUP(AJ419,'SCORE TALLER'!$AI$2:$AJ$10,2,TRUE)*AV$2</f>
        <v>0.1</v>
      </c>
      <c r="AW419" s="59">
        <f>VLOOKUP(AK419,'SCORE TALLER'!$AK$2:$AL$10,2,TRUE)*AW$2</f>
        <v>0.25</v>
      </c>
      <c r="AX419" s="59">
        <f>VLOOKUP(T419,'SCORE TALLER'!$C$2:$D$10,2,FALSE)*AX$2</f>
        <v>0</v>
      </c>
      <c r="AY419" s="59">
        <f>VLOOKUP(W419,'SCORE TALLER'!$I$2:$J$10,2,TRUE)*AY$2</f>
        <v>0</v>
      </c>
      <c r="AZ419" s="59">
        <f>VLOOKUP(X419,'SCORE TALLER'!$K$2:$L$10,2,TRUE)*AZ$2</f>
        <v>0</v>
      </c>
      <c r="BA419" s="59">
        <f>VLOOKUP(U419,'SCORE TALLER'!$E$2:$F$10,2,FALSE)*BA$2</f>
        <v>0</v>
      </c>
      <c r="BB419" s="59">
        <f>VLOOKUP(Y419,'SCORE TALLER'!$M$2:$N$10,2,TRUE)*BB$2</f>
        <v>0.03</v>
      </c>
      <c r="BC419" s="59">
        <f>VLOOKUP(AA419,'SCORE TALLER'!$Q$2:$R$10,2,FALSE)*BC$2</f>
        <v>0</v>
      </c>
      <c r="BD419" s="59">
        <f>VLOOKUP(V419,'SCORE TALLER'!$G$2:$H$10,2,FALSE)*BD$2</f>
        <v>0</v>
      </c>
      <c r="BE419" s="59">
        <f>VLOOKUP(AF419,'SCORE TALLER'!$AA$2:$AB$10,2,FALSE)*BE$2</f>
        <v>0</v>
      </c>
      <c r="BF419" s="59">
        <f>VLOOKUP(AL419,'SCORE TALLER'!$AM$2:$AN$10,2,TRUE)*BF$2</f>
        <v>0</v>
      </c>
      <c r="BG419" s="67">
        <f t="shared" si="98"/>
        <v>1.33</v>
      </c>
      <c r="BH419" s="67" t="str">
        <f>VLOOKUP(BG419,'SCORE TALLER'!$AP$2:$AQ$7,2,TRUE)</f>
        <v>2. Normal</v>
      </c>
      <c r="BI419" s="67" t="str">
        <f t="shared" si="100"/>
        <v>LBZ</v>
      </c>
      <c r="BJ419" s="67" t="str">
        <f t="shared" si="100"/>
        <v>A</v>
      </c>
      <c r="BK419" s="67" t="str">
        <f t="shared" si="101"/>
        <v>A</v>
      </c>
      <c r="BL419" s="86">
        <f t="shared" si="99"/>
        <v>0</v>
      </c>
      <c r="BM419" s="86">
        <f t="shared" si="102"/>
        <v>0</v>
      </c>
    </row>
    <row r="420" spans="1:65" x14ac:dyDescent="0.3">
      <c r="A420" s="57">
        <v>2224622844</v>
      </c>
      <c r="B420" s="12" t="s">
        <v>558</v>
      </c>
      <c r="C420" s="58" t="s">
        <v>107</v>
      </c>
      <c r="D420" s="58" t="s">
        <v>30</v>
      </c>
      <c r="E420" s="58">
        <v>94079</v>
      </c>
      <c r="F420" s="58">
        <v>9732298</v>
      </c>
      <c r="G420" s="58">
        <f t="shared" si="90"/>
        <v>6725913</v>
      </c>
      <c r="H420" s="58">
        <f t="shared" si="91"/>
        <v>2392782</v>
      </c>
      <c r="I420" s="58" t="e">
        <v>#N/A</v>
      </c>
      <c r="J420" s="58">
        <v>330843</v>
      </c>
      <c r="K420" s="58">
        <v>0</v>
      </c>
      <c r="L420" s="58">
        <v>4333131</v>
      </c>
      <c r="M420" s="58">
        <v>3006385</v>
      </c>
      <c r="N420" s="58">
        <f>VLOOKUP(AD420,'tabla ingresos'!$A$3:$D$15,4,FALSE)</f>
        <v>1000000</v>
      </c>
      <c r="O420" s="58">
        <v>0</v>
      </c>
      <c r="P420" s="58">
        <v>0</v>
      </c>
      <c r="Q420" s="58">
        <v>0</v>
      </c>
      <c r="R420" s="12">
        <v>76130</v>
      </c>
      <c r="S420" s="12" t="s">
        <v>87</v>
      </c>
      <c r="T420" s="12" t="s">
        <v>89</v>
      </c>
      <c r="U420" s="12" t="s">
        <v>10</v>
      </c>
      <c r="V420" s="12">
        <v>4</v>
      </c>
      <c r="W420" s="12">
        <v>0</v>
      </c>
      <c r="X420" s="12">
        <v>0</v>
      </c>
      <c r="Y420" s="59">
        <v>5.1671232876712327</v>
      </c>
      <c r="Z420" s="59">
        <v>31.542465753424658</v>
      </c>
      <c r="AA420" s="12">
        <v>2</v>
      </c>
      <c r="AB420" s="12">
        <v>0</v>
      </c>
      <c r="AC420" s="12">
        <v>1</v>
      </c>
      <c r="AD420" s="12">
        <v>2</v>
      </c>
      <c r="AE420" s="12">
        <v>1</v>
      </c>
      <c r="AF420" s="58" t="s">
        <v>91</v>
      </c>
      <c r="AG420" s="66">
        <f t="shared" si="92"/>
        <v>0.22056200000000001</v>
      </c>
      <c r="AH420" s="67">
        <f t="shared" si="93"/>
        <v>6.4881986666666664</v>
      </c>
      <c r="AI420" s="67">
        <f t="shared" si="94"/>
        <v>2.0669759999999999</v>
      </c>
      <c r="AJ420" s="67">
        <f t="shared" si="95"/>
        <v>4.4839419999999999</v>
      </c>
      <c r="AK420" s="67">
        <f t="shared" si="96"/>
        <v>1.5951880000000001</v>
      </c>
      <c r="AL420" s="67">
        <f t="shared" si="97"/>
        <v>0</v>
      </c>
      <c r="AM420" s="59">
        <f>VLOOKUP(AG420,'SCORE TALLER'!$AC$2:$AD$10,2,TRUE)*AM$2</f>
        <v>0</v>
      </c>
      <c r="AN420" s="59">
        <f>VLOOKUP(AD420,'SCORE TALLER'!$W$2:$X$10,2,TRUE)*AN$2</f>
        <v>0.32</v>
      </c>
      <c r="AO420" s="59">
        <f>VLOOKUP(AB420,'SCORE TALLER'!$S$2:$T$10,2,FALSE)*AO$2</f>
        <v>0.05</v>
      </c>
      <c r="AP420" s="59">
        <f>VLOOKUP(AH420,'SCORE TALLER'!$AE$2:$AF$10,2,TRUE)*AP$2</f>
        <v>0.08</v>
      </c>
      <c r="AQ420" s="59">
        <f>VLOOKUP(AI420,'SCORE TALLER'!$AG$2:$AH$10,2,TRUE)*AQ$2</f>
        <v>0.24</v>
      </c>
      <c r="AR420" s="59">
        <f>VLOOKUP(AC420,'SCORE TALLER'!$U$2:$V$10,2,FALSE)*AR$2</f>
        <v>0.05</v>
      </c>
      <c r="AS420" s="59">
        <f>VLOOKUP(AE420,'SCORE TALLER'!$Y$2:$Z$10,2,FALSE)*AS$2</f>
        <v>0.03</v>
      </c>
      <c r="AT420" s="59">
        <f>VLOOKUP(Z420,'SCORE TALLER'!$O$2:$P$10,2,TRUE)*AT$2</f>
        <v>0.04</v>
      </c>
      <c r="AU420" s="59">
        <f>VLOOKUP(S420,'SCORE TALLER'!$A$2:$B$10,2,FALSE)*AU$2</f>
        <v>0.15000000000000002</v>
      </c>
      <c r="AV420" s="59">
        <f>VLOOKUP(AJ420,'SCORE TALLER'!$AI$2:$AJ$10,2,TRUE)*AV$2</f>
        <v>0.05</v>
      </c>
      <c r="AW420" s="59">
        <f>VLOOKUP(AK420,'SCORE TALLER'!$AK$2:$AL$10,2,TRUE)*AW$2</f>
        <v>0.2</v>
      </c>
      <c r="AX420" s="59">
        <f>VLOOKUP(T420,'SCORE TALLER'!$C$2:$D$10,2,FALSE)*AX$2</f>
        <v>0</v>
      </c>
      <c r="AY420" s="59">
        <f>VLOOKUP(W420,'SCORE TALLER'!$I$2:$J$10,2,TRUE)*AY$2</f>
        <v>0</v>
      </c>
      <c r="AZ420" s="59">
        <f>VLOOKUP(X420,'SCORE TALLER'!$K$2:$L$10,2,TRUE)*AZ$2</f>
        <v>0</v>
      </c>
      <c r="BA420" s="59">
        <f>VLOOKUP(U420,'SCORE TALLER'!$E$2:$F$10,2,FALSE)*BA$2</f>
        <v>0</v>
      </c>
      <c r="BB420" s="59">
        <f>VLOOKUP(Y420,'SCORE TALLER'!$M$2:$N$10,2,TRUE)*BB$2</f>
        <v>0.03</v>
      </c>
      <c r="BC420" s="59">
        <f>VLOOKUP(AA420,'SCORE TALLER'!$Q$2:$R$10,2,FALSE)*BC$2</f>
        <v>0</v>
      </c>
      <c r="BD420" s="59">
        <f>VLOOKUP(V420,'SCORE TALLER'!$G$2:$H$10,2,FALSE)*BD$2</f>
        <v>0</v>
      </c>
      <c r="BE420" s="59">
        <f>VLOOKUP(AF420,'SCORE TALLER'!$AA$2:$AB$10,2,FALSE)*BE$2</f>
        <v>0.30000000000000004</v>
      </c>
      <c r="BF420" s="59">
        <f>VLOOKUP(AL420,'SCORE TALLER'!$AM$2:$AN$10,2,TRUE)*BF$2</f>
        <v>0</v>
      </c>
      <c r="BG420" s="67">
        <f t="shared" si="98"/>
        <v>1.54</v>
      </c>
      <c r="BH420" s="67" t="str">
        <f>VLOOKUP(BG420,'SCORE TALLER'!$AP$2:$AQ$7,2,TRUE)</f>
        <v>2. Normal</v>
      </c>
      <c r="BI420" s="67" t="str">
        <f t="shared" si="100"/>
        <v>LBZ</v>
      </c>
      <c r="BJ420" s="67" t="str">
        <f t="shared" si="100"/>
        <v>A</v>
      </c>
      <c r="BK420" s="67" t="str">
        <f t="shared" si="101"/>
        <v>SIN</v>
      </c>
      <c r="BL420" s="86">
        <f t="shared" si="99"/>
        <v>2392782</v>
      </c>
      <c r="BM420" s="86">
        <f t="shared" si="102"/>
        <v>0</v>
      </c>
    </row>
    <row r="421" spans="1:65" x14ac:dyDescent="0.3">
      <c r="A421" s="57">
        <v>2224626024</v>
      </c>
      <c r="B421" s="12" t="s">
        <v>559</v>
      </c>
      <c r="C421" s="58" t="s">
        <v>105</v>
      </c>
      <c r="D421" s="58" t="s">
        <v>115</v>
      </c>
      <c r="E421" s="58">
        <v>157487</v>
      </c>
      <c r="F421" s="58">
        <v>5263423</v>
      </c>
      <c r="G421" s="58">
        <f t="shared" si="90"/>
        <v>2323782</v>
      </c>
      <c r="H421" s="58">
        <f t="shared" si="91"/>
        <v>0</v>
      </c>
      <c r="I421" s="58">
        <v>5263000</v>
      </c>
      <c r="J421" s="58">
        <v>213293</v>
      </c>
      <c r="K421" s="58">
        <v>0</v>
      </c>
      <c r="L421" s="58">
        <v>2581989</v>
      </c>
      <c r="M421" s="58">
        <v>2939641</v>
      </c>
      <c r="N421" s="58">
        <f>VLOOKUP(AD421,'tabla ingresos'!$A$3:$D$15,4,FALSE)</f>
        <v>1000000</v>
      </c>
      <c r="O421" s="58">
        <v>263773.03930103261</v>
      </c>
      <c r="P421" s="58">
        <v>10080000</v>
      </c>
      <c r="Q421" s="58">
        <v>0</v>
      </c>
      <c r="R421" s="12">
        <v>76130</v>
      </c>
      <c r="S421" s="12" t="s">
        <v>87</v>
      </c>
      <c r="T421" s="12" t="s">
        <v>89</v>
      </c>
      <c r="U421" s="12" t="s">
        <v>10</v>
      </c>
      <c r="V421" s="12">
        <v>4</v>
      </c>
      <c r="W421" s="12">
        <v>0</v>
      </c>
      <c r="X421" s="12">
        <v>0</v>
      </c>
      <c r="Y421" s="59">
        <v>5.1369863013698627</v>
      </c>
      <c r="Z421" s="59">
        <v>34.172602739726024</v>
      </c>
      <c r="AA421" s="12">
        <v>1</v>
      </c>
      <c r="AB421" s="12">
        <v>0</v>
      </c>
      <c r="AC421" s="12">
        <v>1</v>
      </c>
      <c r="AD421" s="12">
        <v>2</v>
      </c>
      <c r="AE421" s="12">
        <v>1</v>
      </c>
      <c r="AF421" s="58" t="s">
        <v>10</v>
      </c>
      <c r="AG421" s="66">
        <f t="shared" si="92"/>
        <v>0.31804402620068839</v>
      </c>
      <c r="AH421" s="67">
        <f t="shared" si="93"/>
        <v>10.228948666666666</v>
      </c>
      <c r="AI421" s="67">
        <f t="shared" si="94"/>
        <v>2.0647519999999999</v>
      </c>
      <c r="AJ421" s="67">
        <f t="shared" si="95"/>
        <v>1.549188</v>
      </c>
      <c r="AK421" s="67">
        <f t="shared" si="96"/>
        <v>0</v>
      </c>
      <c r="AL421" s="67">
        <f t="shared" si="97"/>
        <v>0</v>
      </c>
      <c r="AM421" s="59">
        <f>VLOOKUP(AG421,'SCORE TALLER'!$AC$2:$AD$10,2,TRUE)*AM$2</f>
        <v>0</v>
      </c>
      <c r="AN421" s="59">
        <f>VLOOKUP(AD421,'SCORE TALLER'!$W$2:$X$10,2,TRUE)*AN$2</f>
        <v>0.32</v>
      </c>
      <c r="AO421" s="59">
        <f>VLOOKUP(AB421,'SCORE TALLER'!$S$2:$T$10,2,FALSE)*AO$2</f>
        <v>0.05</v>
      </c>
      <c r="AP421" s="59">
        <f>VLOOKUP(AH421,'SCORE TALLER'!$AE$2:$AF$10,2,TRUE)*AP$2</f>
        <v>0.16</v>
      </c>
      <c r="AQ421" s="59">
        <f>VLOOKUP(AI421,'SCORE TALLER'!$AG$2:$AH$10,2,TRUE)*AQ$2</f>
        <v>0.24</v>
      </c>
      <c r="AR421" s="59">
        <f>VLOOKUP(AC421,'SCORE TALLER'!$U$2:$V$10,2,FALSE)*AR$2</f>
        <v>0.05</v>
      </c>
      <c r="AS421" s="59">
        <f>VLOOKUP(AE421,'SCORE TALLER'!$Y$2:$Z$10,2,FALSE)*AS$2</f>
        <v>0.03</v>
      </c>
      <c r="AT421" s="59">
        <f>VLOOKUP(Z421,'SCORE TALLER'!$O$2:$P$10,2,TRUE)*AT$2</f>
        <v>0.04</v>
      </c>
      <c r="AU421" s="59">
        <f>VLOOKUP(S421,'SCORE TALLER'!$A$2:$B$10,2,FALSE)*AU$2</f>
        <v>0.15000000000000002</v>
      </c>
      <c r="AV421" s="59">
        <f>VLOOKUP(AJ421,'SCORE TALLER'!$AI$2:$AJ$10,2,TRUE)*AV$2</f>
        <v>0.2</v>
      </c>
      <c r="AW421" s="59">
        <f>VLOOKUP(AK421,'SCORE TALLER'!$AK$2:$AL$10,2,TRUE)*AW$2</f>
        <v>0.25</v>
      </c>
      <c r="AX421" s="59">
        <f>VLOOKUP(T421,'SCORE TALLER'!$C$2:$D$10,2,FALSE)*AX$2</f>
        <v>0</v>
      </c>
      <c r="AY421" s="59">
        <f>VLOOKUP(W421,'SCORE TALLER'!$I$2:$J$10,2,TRUE)*AY$2</f>
        <v>0</v>
      </c>
      <c r="AZ421" s="59">
        <f>VLOOKUP(X421,'SCORE TALLER'!$K$2:$L$10,2,TRUE)*AZ$2</f>
        <v>0</v>
      </c>
      <c r="BA421" s="59">
        <f>VLOOKUP(U421,'SCORE TALLER'!$E$2:$F$10,2,FALSE)*BA$2</f>
        <v>0</v>
      </c>
      <c r="BB421" s="59">
        <f>VLOOKUP(Y421,'SCORE TALLER'!$M$2:$N$10,2,TRUE)*BB$2</f>
        <v>0.03</v>
      </c>
      <c r="BC421" s="59">
        <f>VLOOKUP(AA421,'SCORE TALLER'!$Q$2:$R$10,2,FALSE)*BC$2</f>
        <v>0.05</v>
      </c>
      <c r="BD421" s="59">
        <f>VLOOKUP(V421,'SCORE TALLER'!$G$2:$H$10,2,FALSE)*BD$2</f>
        <v>0</v>
      </c>
      <c r="BE421" s="59">
        <f>VLOOKUP(AF421,'SCORE TALLER'!$AA$2:$AB$10,2,FALSE)*BE$2</f>
        <v>0</v>
      </c>
      <c r="BF421" s="59">
        <f>VLOOKUP(AL421,'SCORE TALLER'!$AM$2:$AN$10,2,TRUE)*BF$2</f>
        <v>0</v>
      </c>
      <c r="BG421" s="67">
        <f t="shared" si="98"/>
        <v>1.57</v>
      </c>
      <c r="BH421" s="67" t="str">
        <f>VLOOKUP(BG421,'SCORE TALLER'!$AP$2:$AQ$7,2,TRUE)</f>
        <v>2. Normal</v>
      </c>
      <c r="BI421" s="67" t="str">
        <f t="shared" si="100"/>
        <v>LBZ</v>
      </c>
      <c r="BJ421" s="67" t="str">
        <f t="shared" si="100"/>
        <v>A</v>
      </c>
      <c r="BK421" s="67" t="str">
        <f t="shared" si="101"/>
        <v>A</v>
      </c>
      <c r="BL421" s="86">
        <f t="shared" si="99"/>
        <v>0</v>
      </c>
      <c r="BM421" s="86">
        <f t="shared" si="102"/>
        <v>0</v>
      </c>
    </row>
    <row r="422" spans="1:65" x14ac:dyDescent="0.3">
      <c r="A422" s="57">
        <v>2224824240</v>
      </c>
      <c r="B422" s="12" t="s">
        <v>560</v>
      </c>
      <c r="C422" s="58" t="s">
        <v>107</v>
      </c>
      <c r="D422" s="58" t="s">
        <v>115</v>
      </c>
      <c r="E422" s="58"/>
      <c r="F422" s="58">
        <v>5441003</v>
      </c>
      <c r="G422" s="58">
        <f t="shared" si="90"/>
        <v>2346618</v>
      </c>
      <c r="H422" s="58">
        <f t="shared" si="91"/>
        <v>0</v>
      </c>
      <c r="I422" s="58" t="e">
        <v>#N/A</v>
      </c>
      <c r="J422" s="58">
        <v>185609</v>
      </c>
      <c r="K422" s="58">
        <v>0</v>
      </c>
      <c r="L422" s="58">
        <v>3499602</v>
      </c>
      <c r="M422" s="58">
        <v>3094385</v>
      </c>
      <c r="N422" s="58">
        <f>VLOOKUP(AD422,'tabla ingresos'!$A$3:$D$15,4,FALSE)</f>
        <v>1000000</v>
      </c>
      <c r="O422" s="58">
        <v>0</v>
      </c>
      <c r="P422" s="58">
        <v>0</v>
      </c>
      <c r="Q422" s="58">
        <v>0</v>
      </c>
      <c r="R422" s="12">
        <v>76275</v>
      </c>
      <c r="S422" s="12" t="s">
        <v>87</v>
      </c>
      <c r="T422" s="12" t="s">
        <v>89</v>
      </c>
      <c r="U422" s="12" t="s">
        <v>10</v>
      </c>
      <c r="V422" s="12">
        <v>4</v>
      </c>
      <c r="W422" s="12">
        <v>0</v>
      </c>
      <c r="X422" s="12">
        <v>0</v>
      </c>
      <c r="Y422" s="59">
        <v>5.6684931506849319</v>
      </c>
      <c r="Z422" s="59">
        <v>31.210958904109589</v>
      </c>
      <c r="AA422" s="12">
        <v>1</v>
      </c>
      <c r="AB422" s="12">
        <v>2</v>
      </c>
      <c r="AC422" s="12">
        <v>1</v>
      </c>
      <c r="AD422" s="12">
        <v>2</v>
      </c>
      <c r="AE422" s="12">
        <v>3</v>
      </c>
      <c r="AF422" s="58" t="s">
        <v>91</v>
      </c>
      <c r="AG422" s="66">
        <f t="shared" si="92"/>
        <v>0.12373933333333334</v>
      </c>
      <c r="AH422" s="67">
        <f t="shared" si="93"/>
        <v>3.6273353333333334</v>
      </c>
      <c r="AI422" s="67">
        <f t="shared" si="94"/>
        <v>2.0629233333333334</v>
      </c>
      <c r="AJ422" s="67">
        <f t="shared" si="95"/>
        <v>1.5644119999999999</v>
      </c>
      <c r="AK422" s="67">
        <f t="shared" si="96"/>
        <v>0</v>
      </c>
      <c r="AL422" s="67">
        <f t="shared" si="97"/>
        <v>0</v>
      </c>
      <c r="AM422" s="59">
        <f>VLOOKUP(AG422,'SCORE TALLER'!$AC$2:$AD$10,2,TRUE)*AM$2</f>
        <v>0</v>
      </c>
      <c r="AN422" s="59">
        <f>VLOOKUP(AD422,'SCORE TALLER'!$W$2:$X$10,2,TRUE)*AN$2</f>
        <v>0.32</v>
      </c>
      <c r="AO422" s="59">
        <f>VLOOKUP(AB422,'SCORE TALLER'!$S$2:$T$10,2,FALSE)*AO$2</f>
        <v>0.04</v>
      </c>
      <c r="AP422" s="59">
        <f>VLOOKUP(AH422,'SCORE TALLER'!$AE$2:$AF$10,2,TRUE)*AP$2</f>
        <v>0</v>
      </c>
      <c r="AQ422" s="59">
        <f>VLOOKUP(AI422,'SCORE TALLER'!$AG$2:$AH$10,2,TRUE)*AQ$2</f>
        <v>0.24</v>
      </c>
      <c r="AR422" s="59">
        <f>VLOOKUP(AC422,'SCORE TALLER'!$U$2:$V$10,2,FALSE)*AR$2</f>
        <v>0.05</v>
      </c>
      <c r="AS422" s="59">
        <f>VLOOKUP(AE422,'SCORE TALLER'!$Y$2:$Z$10,2,FALSE)*AS$2</f>
        <v>0.02</v>
      </c>
      <c r="AT422" s="59">
        <f>VLOOKUP(Z422,'SCORE TALLER'!$O$2:$P$10,2,TRUE)*AT$2</f>
        <v>0.04</v>
      </c>
      <c r="AU422" s="59">
        <f>VLOOKUP(S422,'SCORE TALLER'!$A$2:$B$10,2,FALSE)*AU$2</f>
        <v>0.15000000000000002</v>
      </c>
      <c r="AV422" s="59">
        <f>VLOOKUP(AJ422,'SCORE TALLER'!$AI$2:$AJ$10,2,TRUE)*AV$2</f>
        <v>0.2</v>
      </c>
      <c r="AW422" s="59">
        <f>VLOOKUP(AK422,'SCORE TALLER'!$AK$2:$AL$10,2,TRUE)*AW$2</f>
        <v>0.25</v>
      </c>
      <c r="AX422" s="59">
        <f>VLOOKUP(T422,'SCORE TALLER'!$C$2:$D$10,2,FALSE)*AX$2</f>
        <v>0</v>
      </c>
      <c r="AY422" s="59">
        <f>VLOOKUP(W422,'SCORE TALLER'!$I$2:$J$10,2,TRUE)*AY$2</f>
        <v>0</v>
      </c>
      <c r="AZ422" s="59">
        <f>VLOOKUP(X422,'SCORE TALLER'!$K$2:$L$10,2,TRUE)*AZ$2</f>
        <v>0</v>
      </c>
      <c r="BA422" s="59">
        <f>VLOOKUP(U422,'SCORE TALLER'!$E$2:$F$10,2,FALSE)*BA$2</f>
        <v>0</v>
      </c>
      <c r="BB422" s="59">
        <f>VLOOKUP(Y422,'SCORE TALLER'!$M$2:$N$10,2,TRUE)*BB$2</f>
        <v>0.03</v>
      </c>
      <c r="BC422" s="59">
        <f>VLOOKUP(AA422,'SCORE TALLER'!$Q$2:$R$10,2,FALSE)*BC$2</f>
        <v>0.05</v>
      </c>
      <c r="BD422" s="59">
        <f>VLOOKUP(V422,'SCORE TALLER'!$G$2:$H$10,2,FALSE)*BD$2</f>
        <v>0</v>
      </c>
      <c r="BE422" s="59">
        <f>VLOOKUP(AF422,'SCORE TALLER'!$AA$2:$AB$10,2,FALSE)*BE$2</f>
        <v>0.30000000000000004</v>
      </c>
      <c r="BF422" s="59">
        <f>VLOOKUP(AL422,'SCORE TALLER'!$AM$2:$AN$10,2,TRUE)*BF$2</f>
        <v>0</v>
      </c>
      <c r="BG422" s="67">
        <f t="shared" si="98"/>
        <v>1.6900000000000002</v>
      </c>
      <c r="BH422" s="67" t="str">
        <f>VLOOKUP(BG422,'SCORE TALLER'!$AP$2:$AQ$7,2,TRUE)</f>
        <v>2. Normal</v>
      </c>
      <c r="BI422" s="67" t="str">
        <f t="shared" si="100"/>
        <v>LBZ</v>
      </c>
      <c r="BJ422" s="67" t="str">
        <f t="shared" si="100"/>
        <v>A</v>
      </c>
      <c r="BK422" s="67" t="str">
        <f t="shared" si="101"/>
        <v>SIN</v>
      </c>
      <c r="BL422" s="86">
        <f t="shared" si="99"/>
        <v>0</v>
      </c>
      <c r="BM422" s="86">
        <f t="shared" si="102"/>
        <v>0</v>
      </c>
    </row>
    <row r="423" spans="1:65" x14ac:dyDescent="0.3">
      <c r="A423" s="57">
        <v>4042600</v>
      </c>
      <c r="B423" s="12" t="s">
        <v>561</v>
      </c>
      <c r="C423" s="58" t="s">
        <v>107</v>
      </c>
      <c r="D423" s="58" t="s">
        <v>115</v>
      </c>
      <c r="E423" s="58"/>
      <c r="F423" s="58">
        <v>5496316</v>
      </c>
      <c r="G423" s="58">
        <f t="shared" si="90"/>
        <v>2410643</v>
      </c>
      <c r="H423" s="58">
        <f t="shared" si="91"/>
        <v>0</v>
      </c>
      <c r="I423" s="58" t="e">
        <v>#N/A</v>
      </c>
      <c r="J423" s="58">
        <v>221710</v>
      </c>
      <c r="K423" s="58">
        <v>0</v>
      </c>
      <c r="L423" s="58">
        <v>5725604</v>
      </c>
      <c r="M423" s="58">
        <v>3085673</v>
      </c>
      <c r="N423" s="58">
        <f>VLOOKUP(AD423,'tabla ingresos'!$A$3:$D$15,4,FALSE)</f>
        <v>1000000</v>
      </c>
      <c r="O423" s="58">
        <v>0</v>
      </c>
      <c r="P423" s="58">
        <v>0</v>
      </c>
      <c r="Q423" s="58">
        <v>0</v>
      </c>
      <c r="R423" s="12">
        <v>76130</v>
      </c>
      <c r="S423" s="12" t="s">
        <v>87</v>
      </c>
      <c r="T423" s="12" t="s">
        <v>89</v>
      </c>
      <c r="U423" s="12" t="s">
        <v>10</v>
      </c>
      <c r="V423" s="12">
        <v>4</v>
      </c>
      <c r="W423" s="12">
        <v>0</v>
      </c>
      <c r="X423" s="12">
        <v>0</v>
      </c>
      <c r="Y423" s="59">
        <v>5.6356164383561644</v>
      </c>
      <c r="Z423" s="59">
        <v>38.049315068493151</v>
      </c>
      <c r="AA423" s="12">
        <v>1</v>
      </c>
      <c r="AB423" s="12">
        <v>2</v>
      </c>
      <c r="AC423" s="12">
        <v>2</v>
      </c>
      <c r="AD423" s="12">
        <v>2</v>
      </c>
      <c r="AE423" s="12">
        <v>3</v>
      </c>
      <c r="AF423" s="58" t="s">
        <v>91</v>
      </c>
      <c r="AG423" s="66">
        <f t="shared" si="92"/>
        <v>0.14780666666666667</v>
      </c>
      <c r="AH423" s="67">
        <f t="shared" si="93"/>
        <v>3.6642106666666665</v>
      </c>
      <c r="AI423" s="67">
        <f t="shared" si="94"/>
        <v>2.0571153333333334</v>
      </c>
      <c r="AJ423" s="67">
        <f t="shared" si="95"/>
        <v>1.6070953333333333</v>
      </c>
      <c r="AK423" s="67">
        <f t="shared" si="96"/>
        <v>0</v>
      </c>
      <c r="AL423" s="67">
        <f t="shared" si="97"/>
        <v>0</v>
      </c>
      <c r="AM423" s="59">
        <f>VLOOKUP(AG423,'SCORE TALLER'!$AC$2:$AD$10,2,TRUE)*AM$2</f>
        <v>0</v>
      </c>
      <c r="AN423" s="59">
        <f>VLOOKUP(AD423,'SCORE TALLER'!$W$2:$X$10,2,TRUE)*AN$2</f>
        <v>0.32</v>
      </c>
      <c r="AO423" s="59">
        <f>VLOOKUP(AB423,'SCORE TALLER'!$S$2:$T$10,2,FALSE)*AO$2</f>
        <v>0.04</v>
      </c>
      <c r="AP423" s="59">
        <f>VLOOKUP(AH423,'SCORE TALLER'!$AE$2:$AF$10,2,TRUE)*AP$2</f>
        <v>0</v>
      </c>
      <c r="AQ423" s="59">
        <f>VLOOKUP(AI423,'SCORE TALLER'!$AG$2:$AH$10,2,TRUE)*AQ$2</f>
        <v>0.24</v>
      </c>
      <c r="AR423" s="59">
        <f>VLOOKUP(AC423,'SCORE TALLER'!$U$2:$V$10,2,FALSE)*AR$2</f>
        <v>0.04</v>
      </c>
      <c r="AS423" s="59">
        <f>VLOOKUP(AE423,'SCORE TALLER'!$Y$2:$Z$10,2,FALSE)*AS$2</f>
        <v>0.02</v>
      </c>
      <c r="AT423" s="59">
        <f>VLOOKUP(Z423,'SCORE TALLER'!$O$2:$P$10,2,TRUE)*AT$2</f>
        <v>0.03</v>
      </c>
      <c r="AU423" s="59">
        <f>VLOOKUP(S423,'SCORE TALLER'!$A$2:$B$10,2,FALSE)*AU$2</f>
        <v>0.15000000000000002</v>
      </c>
      <c r="AV423" s="59">
        <f>VLOOKUP(AJ423,'SCORE TALLER'!$AI$2:$AJ$10,2,TRUE)*AV$2</f>
        <v>0.2</v>
      </c>
      <c r="AW423" s="59">
        <f>VLOOKUP(AK423,'SCORE TALLER'!$AK$2:$AL$10,2,TRUE)*AW$2</f>
        <v>0.25</v>
      </c>
      <c r="AX423" s="59">
        <f>VLOOKUP(T423,'SCORE TALLER'!$C$2:$D$10,2,FALSE)*AX$2</f>
        <v>0</v>
      </c>
      <c r="AY423" s="59">
        <f>VLOOKUP(W423,'SCORE TALLER'!$I$2:$J$10,2,TRUE)*AY$2</f>
        <v>0</v>
      </c>
      <c r="AZ423" s="59">
        <f>VLOOKUP(X423,'SCORE TALLER'!$K$2:$L$10,2,TRUE)*AZ$2</f>
        <v>0</v>
      </c>
      <c r="BA423" s="59">
        <f>VLOOKUP(U423,'SCORE TALLER'!$E$2:$F$10,2,FALSE)*BA$2</f>
        <v>0</v>
      </c>
      <c r="BB423" s="59">
        <f>VLOOKUP(Y423,'SCORE TALLER'!$M$2:$N$10,2,TRUE)*BB$2</f>
        <v>0.03</v>
      </c>
      <c r="BC423" s="59">
        <f>VLOOKUP(AA423,'SCORE TALLER'!$Q$2:$R$10,2,FALSE)*BC$2</f>
        <v>0.05</v>
      </c>
      <c r="BD423" s="59">
        <f>VLOOKUP(V423,'SCORE TALLER'!$G$2:$H$10,2,FALSE)*BD$2</f>
        <v>0</v>
      </c>
      <c r="BE423" s="59">
        <f>VLOOKUP(AF423,'SCORE TALLER'!$AA$2:$AB$10,2,FALSE)*BE$2</f>
        <v>0.30000000000000004</v>
      </c>
      <c r="BF423" s="59">
        <f>VLOOKUP(AL423,'SCORE TALLER'!$AM$2:$AN$10,2,TRUE)*BF$2</f>
        <v>0</v>
      </c>
      <c r="BG423" s="67">
        <f t="shared" si="98"/>
        <v>1.6700000000000002</v>
      </c>
      <c r="BH423" s="67" t="str">
        <f>VLOOKUP(BG423,'SCORE TALLER'!$AP$2:$AQ$7,2,TRUE)</f>
        <v>2. Normal</v>
      </c>
      <c r="BI423" s="67" t="str">
        <f t="shared" si="100"/>
        <v>LBZ</v>
      </c>
      <c r="BJ423" s="67" t="str">
        <f t="shared" si="100"/>
        <v>A</v>
      </c>
      <c r="BK423" s="67" t="str">
        <f t="shared" si="101"/>
        <v>SIN</v>
      </c>
      <c r="BL423" s="86">
        <f t="shared" si="99"/>
        <v>0</v>
      </c>
      <c r="BM423" s="86">
        <f t="shared" si="102"/>
        <v>0</v>
      </c>
    </row>
    <row r="424" spans="1:65" x14ac:dyDescent="0.3">
      <c r="A424" s="57">
        <v>24664260</v>
      </c>
      <c r="B424" s="12" t="s">
        <v>562</v>
      </c>
      <c r="C424" s="58" t="s">
        <v>105</v>
      </c>
      <c r="D424" s="58" t="s">
        <v>116</v>
      </c>
      <c r="E424" s="58"/>
      <c r="F424" s="58">
        <v>16430108</v>
      </c>
      <c r="G424" s="58">
        <f t="shared" si="90"/>
        <v>13357418</v>
      </c>
      <c r="H424" s="58">
        <f t="shared" si="91"/>
        <v>11548615</v>
      </c>
      <c r="I424" s="58">
        <v>16430000</v>
      </c>
      <c r="J424" s="58">
        <v>288290</v>
      </c>
      <c r="K424" s="58">
        <v>0</v>
      </c>
      <c r="L424" s="58">
        <v>1808803</v>
      </c>
      <c r="M424" s="58">
        <v>3072690</v>
      </c>
      <c r="N424" s="58">
        <f>VLOOKUP(AD424,'tabla ingresos'!$A$3:$D$15,4,FALSE)</f>
        <v>1000000</v>
      </c>
      <c r="O424" s="58">
        <v>113742.93438394245</v>
      </c>
      <c r="P424" s="58">
        <v>3159000</v>
      </c>
      <c r="Q424" s="58">
        <v>0</v>
      </c>
      <c r="R424" s="12">
        <v>68255</v>
      </c>
      <c r="S424" s="12" t="s">
        <v>87</v>
      </c>
      <c r="T424" s="12" t="s">
        <v>89</v>
      </c>
      <c r="U424" s="12" t="s">
        <v>10</v>
      </c>
      <c r="V424" s="12">
        <v>4</v>
      </c>
      <c r="W424" s="12">
        <v>0</v>
      </c>
      <c r="X424" s="12">
        <v>0</v>
      </c>
      <c r="Y424" s="59">
        <v>9.0054794520547947</v>
      </c>
      <c r="Z424" s="59">
        <v>42.131506849315066</v>
      </c>
      <c r="AA424" s="12">
        <v>1</v>
      </c>
      <c r="AB424" s="12">
        <v>2</v>
      </c>
      <c r="AC424" s="12">
        <v>1</v>
      </c>
      <c r="AD424" s="12">
        <v>2</v>
      </c>
      <c r="AE424" s="12">
        <v>2</v>
      </c>
      <c r="AF424" s="58" t="s">
        <v>10</v>
      </c>
      <c r="AG424" s="66">
        <f t="shared" si="92"/>
        <v>0.26802195625596165</v>
      </c>
      <c r="AH424" s="67">
        <f t="shared" si="93"/>
        <v>13.059405333333334</v>
      </c>
      <c r="AI424" s="67">
        <f t="shared" si="94"/>
        <v>2.0484599999999999</v>
      </c>
      <c r="AJ424" s="67">
        <f t="shared" si="95"/>
        <v>8.9049453333333339</v>
      </c>
      <c r="AK424" s="67">
        <f t="shared" si="96"/>
        <v>7.6990766666666666</v>
      </c>
      <c r="AL424" s="67">
        <f t="shared" si="97"/>
        <v>0</v>
      </c>
      <c r="AM424" s="59">
        <f>VLOOKUP(AG424,'SCORE TALLER'!$AC$2:$AD$10,2,TRUE)*AM$2</f>
        <v>0</v>
      </c>
      <c r="AN424" s="59">
        <f>VLOOKUP(AD424,'SCORE TALLER'!$W$2:$X$10,2,TRUE)*AN$2</f>
        <v>0.32</v>
      </c>
      <c r="AO424" s="59">
        <f>VLOOKUP(AB424,'SCORE TALLER'!$S$2:$T$10,2,FALSE)*AO$2</f>
        <v>0.04</v>
      </c>
      <c r="AP424" s="59">
        <f>VLOOKUP(AH424,'SCORE TALLER'!$AE$2:$AF$10,2,TRUE)*AP$2</f>
        <v>0.16</v>
      </c>
      <c r="AQ424" s="59">
        <f>VLOOKUP(AI424,'SCORE TALLER'!$AG$2:$AH$10,2,TRUE)*AQ$2</f>
        <v>0.24</v>
      </c>
      <c r="AR424" s="59">
        <f>VLOOKUP(AC424,'SCORE TALLER'!$U$2:$V$10,2,FALSE)*AR$2</f>
        <v>0.05</v>
      </c>
      <c r="AS424" s="59">
        <f>VLOOKUP(AE424,'SCORE TALLER'!$Y$2:$Z$10,2,FALSE)*AS$2</f>
        <v>0.01</v>
      </c>
      <c r="AT424" s="59">
        <f>VLOOKUP(Z424,'SCORE TALLER'!$O$2:$P$10,2,TRUE)*AT$2</f>
        <v>0.03</v>
      </c>
      <c r="AU424" s="59">
        <f>VLOOKUP(S424,'SCORE TALLER'!$A$2:$B$10,2,FALSE)*AU$2</f>
        <v>0.15000000000000002</v>
      </c>
      <c r="AV424" s="59">
        <f>VLOOKUP(AJ424,'SCORE TALLER'!$AI$2:$AJ$10,2,TRUE)*AV$2</f>
        <v>0</v>
      </c>
      <c r="AW424" s="59">
        <f>VLOOKUP(AK424,'SCORE TALLER'!$AK$2:$AL$10,2,TRUE)*AW$2</f>
        <v>0</v>
      </c>
      <c r="AX424" s="59">
        <f>VLOOKUP(T424,'SCORE TALLER'!$C$2:$D$10,2,FALSE)*AX$2</f>
        <v>0</v>
      </c>
      <c r="AY424" s="59">
        <f>VLOOKUP(W424,'SCORE TALLER'!$I$2:$J$10,2,TRUE)*AY$2</f>
        <v>0</v>
      </c>
      <c r="AZ424" s="59">
        <f>VLOOKUP(X424,'SCORE TALLER'!$K$2:$L$10,2,TRUE)*AZ$2</f>
        <v>0</v>
      </c>
      <c r="BA424" s="59">
        <f>VLOOKUP(U424,'SCORE TALLER'!$E$2:$F$10,2,FALSE)*BA$2</f>
        <v>0</v>
      </c>
      <c r="BB424" s="59">
        <f>VLOOKUP(Y424,'SCORE TALLER'!$M$2:$N$10,2,TRUE)*BB$2</f>
        <v>0.01</v>
      </c>
      <c r="BC424" s="59">
        <f>VLOOKUP(AA424,'SCORE TALLER'!$Q$2:$R$10,2,FALSE)*BC$2</f>
        <v>0.05</v>
      </c>
      <c r="BD424" s="59">
        <f>VLOOKUP(V424,'SCORE TALLER'!$G$2:$H$10,2,FALSE)*BD$2</f>
        <v>0</v>
      </c>
      <c r="BE424" s="59">
        <f>VLOOKUP(AF424,'SCORE TALLER'!$AA$2:$AB$10,2,FALSE)*BE$2</f>
        <v>0</v>
      </c>
      <c r="BF424" s="59">
        <f>VLOOKUP(AL424,'SCORE TALLER'!$AM$2:$AN$10,2,TRUE)*BF$2</f>
        <v>0</v>
      </c>
      <c r="BG424" s="67">
        <f t="shared" si="98"/>
        <v>1.06</v>
      </c>
      <c r="BH424" s="67" t="str">
        <f>VLOOKUP(BG424,'SCORE TALLER'!$AP$2:$AQ$7,2,TRUE)</f>
        <v>2. Normal</v>
      </c>
      <c r="BI424" s="67" t="str">
        <f t="shared" si="100"/>
        <v>LBZ</v>
      </c>
      <c r="BJ424" s="67" t="str">
        <f t="shared" si="100"/>
        <v>A</v>
      </c>
      <c r="BK424" s="67" t="str">
        <f t="shared" si="101"/>
        <v>A</v>
      </c>
      <c r="BL424" s="86">
        <f t="shared" si="99"/>
        <v>11548615</v>
      </c>
      <c r="BM424" s="86">
        <f t="shared" si="102"/>
        <v>0</v>
      </c>
    </row>
    <row r="425" spans="1:65" x14ac:dyDescent="0.3">
      <c r="A425" s="57">
        <v>2244066648</v>
      </c>
      <c r="B425" s="12" t="s">
        <v>563</v>
      </c>
      <c r="C425" s="58" t="s">
        <v>107</v>
      </c>
      <c r="D425" s="58" t="s">
        <v>114</v>
      </c>
      <c r="E425" s="58"/>
      <c r="F425" s="58">
        <v>4431077</v>
      </c>
      <c r="G425" s="58">
        <f t="shared" si="90"/>
        <v>1366692</v>
      </c>
      <c r="H425" s="58">
        <f t="shared" si="91"/>
        <v>0</v>
      </c>
      <c r="I425" s="58" t="e">
        <v>#N/A</v>
      </c>
      <c r="J425" s="58">
        <v>161009</v>
      </c>
      <c r="K425" s="58">
        <v>0</v>
      </c>
      <c r="L425" s="58">
        <v>4090000</v>
      </c>
      <c r="M425" s="58">
        <v>3064385</v>
      </c>
      <c r="N425" s="58">
        <f>VLOOKUP(AD425,'tabla ingresos'!$A$3:$D$15,4,FALSE)</f>
        <v>1000000</v>
      </c>
      <c r="O425" s="58">
        <v>0</v>
      </c>
      <c r="P425" s="58">
        <v>0</v>
      </c>
      <c r="Q425" s="58">
        <v>0</v>
      </c>
      <c r="R425" s="12">
        <v>76130</v>
      </c>
      <c r="S425" s="12" t="s">
        <v>87</v>
      </c>
      <c r="T425" s="12" t="s">
        <v>89</v>
      </c>
      <c r="U425" s="12" t="s">
        <v>10</v>
      </c>
      <c r="V425" s="12">
        <v>4</v>
      </c>
      <c r="W425" s="12">
        <v>0</v>
      </c>
      <c r="X425" s="12">
        <v>0</v>
      </c>
      <c r="Y425" s="59">
        <v>5.5534246575342463</v>
      </c>
      <c r="Z425" s="59">
        <v>27.490410958904111</v>
      </c>
      <c r="AA425" s="12">
        <v>1</v>
      </c>
      <c r="AB425" s="12">
        <v>0</v>
      </c>
      <c r="AC425" s="12">
        <v>1</v>
      </c>
      <c r="AD425" s="12">
        <v>2</v>
      </c>
      <c r="AE425" s="12">
        <v>1</v>
      </c>
      <c r="AF425" s="58" t="s">
        <v>91</v>
      </c>
      <c r="AG425" s="66">
        <f t="shared" si="92"/>
        <v>0.10733933333333333</v>
      </c>
      <c r="AH425" s="67">
        <f t="shared" si="93"/>
        <v>2.9540513333333331</v>
      </c>
      <c r="AI425" s="67">
        <f t="shared" si="94"/>
        <v>2.0429233333333334</v>
      </c>
      <c r="AJ425" s="67">
        <f t="shared" si="95"/>
        <v>0.91112800000000005</v>
      </c>
      <c r="AK425" s="67">
        <f t="shared" si="96"/>
        <v>0</v>
      </c>
      <c r="AL425" s="67">
        <f t="shared" si="97"/>
        <v>0</v>
      </c>
      <c r="AM425" s="59">
        <f>VLOOKUP(AG425,'SCORE TALLER'!$AC$2:$AD$10,2,TRUE)*AM$2</f>
        <v>0</v>
      </c>
      <c r="AN425" s="59">
        <f>VLOOKUP(AD425,'SCORE TALLER'!$W$2:$X$10,2,TRUE)*AN$2</f>
        <v>0.32</v>
      </c>
      <c r="AO425" s="59">
        <f>VLOOKUP(AB425,'SCORE TALLER'!$S$2:$T$10,2,FALSE)*AO$2</f>
        <v>0.05</v>
      </c>
      <c r="AP425" s="59">
        <f>VLOOKUP(AH425,'SCORE TALLER'!$AE$2:$AF$10,2,TRUE)*AP$2</f>
        <v>0</v>
      </c>
      <c r="AQ425" s="59">
        <f>VLOOKUP(AI425,'SCORE TALLER'!$AG$2:$AH$10,2,TRUE)*AQ$2</f>
        <v>0.24</v>
      </c>
      <c r="AR425" s="59">
        <f>VLOOKUP(AC425,'SCORE TALLER'!$U$2:$V$10,2,FALSE)*AR$2</f>
        <v>0.05</v>
      </c>
      <c r="AS425" s="59">
        <f>VLOOKUP(AE425,'SCORE TALLER'!$Y$2:$Z$10,2,FALSE)*AS$2</f>
        <v>0.03</v>
      </c>
      <c r="AT425" s="59">
        <f>VLOOKUP(Z425,'SCORE TALLER'!$O$2:$P$10,2,TRUE)*AT$2</f>
        <v>0.04</v>
      </c>
      <c r="AU425" s="59">
        <f>VLOOKUP(S425,'SCORE TALLER'!$A$2:$B$10,2,FALSE)*AU$2</f>
        <v>0.15000000000000002</v>
      </c>
      <c r="AV425" s="59">
        <f>VLOOKUP(AJ425,'SCORE TALLER'!$AI$2:$AJ$10,2,TRUE)*AV$2</f>
        <v>0.25</v>
      </c>
      <c r="AW425" s="59">
        <f>VLOOKUP(AK425,'SCORE TALLER'!$AK$2:$AL$10,2,TRUE)*AW$2</f>
        <v>0.25</v>
      </c>
      <c r="AX425" s="59">
        <f>VLOOKUP(T425,'SCORE TALLER'!$C$2:$D$10,2,FALSE)*AX$2</f>
        <v>0</v>
      </c>
      <c r="AY425" s="59">
        <f>VLOOKUP(W425,'SCORE TALLER'!$I$2:$J$10,2,TRUE)*AY$2</f>
        <v>0</v>
      </c>
      <c r="AZ425" s="59">
        <f>VLOOKUP(X425,'SCORE TALLER'!$K$2:$L$10,2,TRUE)*AZ$2</f>
        <v>0</v>
      </c>
      <c r="BA425" s="59">
        <f>VLOOKUP(U425,'SCORE TALLER'!$E$2:$F$10,2,FALSE)*BA$2</f>
        <v>0</v>
      </c>
      <c r="BB425" s="59">
        <f>VLOOKUP(Y425,'SCORE TALLER'!$M$2:$N$10,2,TRUE)*BB$2</f>
        <v>0.03</v>
      </c>
      <c r="BC425" s="59">
        <f>VLOOKUP(AA425,'SCORE TALLER'!$Q$2:$R$10,2,FALSE)*BC$2</f>
        <v>0.05</v>
      </c>
      <c r="BD425" s="59">
        <f>VLOOKUP(V425,'SCORE TALLER'!$G$2:$H$10,2,FALSE)*BD$2</f>
        <v>0</v>
      </c>
      <c r="BE425" s="59">
        <f>VLOOKUP(AF425,'SCORE TALLER'!$AA$2:$AB$10,2,FALSE)*BE$2</f>
        <v>0.30000000000000004</v>
      </c>
      <c r="BF425" s="59">
        <f>VLOOKUP(AL425,'SCORE TALLER'!$AM$2:$AN$10,2,TRUE)*BF$2</f>
        <v>0</v>
      </c>
      <c r="BG425" s="67">
        <f t="shared" si="98"/>
        <v>1.7600000000000002</v>
      </c>
      <c r="BH425" s="67" t="str">
        <f>VLOOKUP(BG425,'SCORE TALLER'!$AP$2:$AQ$7,2,TRUE)</f>
        <v>2. Normal</v>
      </c>
      <c r="BI425" s="67" t="str">
        <f t="shared" si="100"/>
        <v>LBZ</v>
      </c>
      <c r="BJ425" s="67" t="str">
        <f t="shared" si="100"/>
        <v>A</v>
      </c>
      <c r="BK425" s="67" t="str">
        <f t="shared" si="101"/>
        <v>SIN</v>
      </c>
      <c r="BL425" s="86">
        <f t="shared" si="99"/>
        <v>0</v>
      </c>
      <c r="BM425" s="86">
        <f t="shared" si="102"/>
        <v>0</v>
      </c>
    </row>
    <row r="426" spans="1:65" x14ac:dyDescent="0.3">
      <c r="A426" s="57">
        <v>2008202228</v>
      </c>
      <c r="B426" s="12" t="s">
        <v>564</v>
      </c>
      <c r="C426" s="58" t="s">
        <v>105</v>
      </c>
      <c r="D426" s="58" t="s">
        <v>115</v>
      </c>
      <c r="E426" s="58">
        <v>2173399</v>
      </c>
      <c r="F426" s="58">
        <v>5629028</v>
      </c>
      <c r="G426" s="58">
        <f t="shared" si="90"/>
        <v>4739920</v>
      </c>
      <c r="H426" s="58">
        <f t="shared" si="91"/>
        <v>2066336</v>
      </c>
      <c r="I426" s="58">
        <v>5629000</v>
      </c>
      <c r="J426" s="58">
        <v>191618</v>
      </c>
      <c r="K426" s="58">
        <v>0</v>
      </c>
      <c r="L426" s="58">
        <v>2673584</v>
      </c>
      <c r="M426" s="58">
        <v>889108</v>
      </c>
      <c r="N426" s="58">
        <f>VLOOKUP(AD426,'tabla ingresos'!$A$3:$D$15,4,FALSE)</f>
        <v>1000000</v>
      </c>
      <c r="O426" s="58">
        <v>6517.6231716762204</v>
      </c>
      <c r="P426" s="58">
        <v>293000</v>
      </c>
      <c r="Q426" s="58">
        <v>0</v>
      </c>
      <c r="R426" s="12">
        <v>5088</v>
      </c>
      <c r="S426" s="12" t="s">
        <v>87</v>
      </c>
      <c r="T426" s="12" t="s">
        <v>89</v>
      </c>
      <c r="U426" s="12" t="s">
        <v>10</v>
      </c>
      <c r="V426" s="12">
        <v>4</v>
      </c>
      <c r="W426" s="12">
        <v>0</v>
      </c>
      <c r="X426" s="12">
        <v>0</v>
      </c>
      <c r="Y426" s="59">
        <v>2.8410958904109589</v>
      </c>
      <c r="Z426" s="59">
        <v>30.591780821917808</v>
      </c>
      <c r="AA426" s="12">
        <v>2</v>
      </c>
      <c r="AB426" s="12">
        <v>0</v>
      </c>
      <c r="AC426" s="12">
        <v>3</v>
      </c>
      <c r="AD426" s="12">
        <v>2</v>
      </c>
      <c r="AE426" s="12">
        <v>1</v>
      </c>
      <c r="AF426" s="58" t="s">
        <v>10</v>
      </c>
      <c r="AG426" s="66">
        <f t="shared" si="92"/>
        <v>0.13209041544778413</v>
      </c>
      <c r="AH426" s="67">
        <f t="shared" si="93"/>
        <v>3.9480186666666666</v>
      </c>
      <c r="AI426" s="67">
        <f t="shared" si="94"/>
        <v>2.0416713333333334</v>
      </c>
      <c r="AJ426" s="67">
        <f t="shared" si="95"/>
        <v>3.1599466666666665</v>
      </c>
      <c r="AK426" s="67">
        <f t="shared" si="96"/>
        <v>1.3775573333333333</v>
      </c>
      <c r="AL426" s="67">
        <f t="shared" si="97"/>
        <v>0</v>
      </c>
      <c r="AM426" s="59">
        <f>VLOOKUP(AG426,'SCORE TALLER'!$AC$2:$AD$10,2,TRUE)*AM$2</f>
        <v>0</v>
      </c>
      <c r="AN426" s="59">
        <f>VLOOKUP(AD426,'SCORE TALLER'!$W$2:$X$10,2,TRUE)*AN$2</f>
        <v>0.32</v>
      </c>
      <c r="AO426" s="59">
        <f>VLOOKUP(AB426,'SCORE TALLER'!$S$2:$T$10,2,FALSE)*AO$2</f>
        <v>0.05</v>
      </c>
      <c r="AP426" s="59">
        <f>VLOOKUP(AH426,'SCORE TALLER'!$AE$2:$AF$10,2,TRUE)*AP$2</f>
        <v>0</v>
      </c>
      <c r="AQ426" s="59">
        <f>VLOOKUP(AI426,'SCORE TALLER'!$AG$2:$AH$10,2,TRUE)*AQ$2</f>
        <v>0.24</v>
      </c>
      <c r="AR426" s="59">
        <f>VLOOKUP(AC426,'SCORE TALLER'!$U$2:$V$10,2,FALSE)*AR$2</f>
        <v>0.03</v>
      </c>
      <c r="AS426" s="59">
        <f>VLOOKUP(AE426,'SCORE TALLER'!$Y$2:$Z$10,2,FALSE)*AS$2</f>
        <v>0.03</v>
      </c>
      <c r="AT426" s="59">
        <f>VLOOKUP(Z426,'SCORE TALLER'!$O$2:$P$10,2,TRUE)*AT$2</f>
        <v>0.04</v>
      </c>
      <c r="AU426" s="59">
        <f>VLOOKUP(S426,'SCORE TALLER'!$A$2:$B$10,2,FALSE)*AU$2</f>
        <v>0.15000000000000002</v>
      </c>
      <c r="AV426" s="59">
        <f>VLOOKUP(AJ426,'SCORE TALLER'!$AI$2:$AJ$10,2,TRUE)*AV$2</f>
        <v>0.1</v>
      </c>
      <c r="AW426" s="59">
        <f>VLOOKUP(AK426,'SCORE TALLER'!$AK$2:$AL$10,2,TRUE)*AW$2</f>
        <v>0.2</v>
      </c>
      <c r="AX426" s="59">
        <f>VLOOKUP(T426,'SCORE TALLER'!$C$2:$D$10,2,FALSE)*AX$2</f>
        <v>0</v>
      </c>
      <c r="AY426" s="59">
        <f>VLOOKUP(W426,'SCORE TALLER'!$I$2:$J$10,2,TRUE)*AY$2</f>
        <v>0</v>
      </c>
      <c r="AZ426" s="59">
        <f>VLOOKUP(X426,'SCORE TALLER'!$K$2:$L$10,2,TRUE)*AZ$2</f>
        <v>0</v>
      </c>
      <c r="BA426" s="59">
        <f>VLOOKUP(U426,'SCORE TALLER'!$E$2:$F$10,2,FALSE)*BA$2</f>
        <v>0</v>
      </c>
      <c r="BB426" s="59">
        <f>VLOOKUP(Y426,'SCORE TALLER'!$M$2:$N$10,2,TRUE)*BB$2</f>
        <v>0.04</v>
      </c>
      <c r="BC426" s="59">
        <f>VLOOKUP(AA426,'SCORE TALLER'!$Q$2:$R$10,2,FALSE)*BC$2</f>
        <v>0</v>
      </c>
      <c r="BD426" s="59">
        <f>VLOOKUP(V426,'SCORE TALLER'!$G$2:$H$10,2,FALSE)*BD$2</f>
        <v>0</v>
      </c>
      <c r="BE426" s="59">
        <f>VLOOKUP(AF426,'SCORE TALLER'!$AA$2:$AB$10,2,FALSE)*BE$2</f>
        <v>0</v>
      </c>
      <c r="BF426" s="59">
        <f>VLOOKUP(AL426,'SCORE TALLER'!$AM$2:$AN$10,2,TRUE)*BF$2</f>
        <v>0</v>
      </c>
      <c r="BG426" s="67">
        <f t="shared" si="98"/>
        <v>1.2000000000000002</v>
      </c>
      <c r="BH426" s="67" t="str">
        <f>VLOOKUP(BG426,'SCORE TALLER'!$AP$2:$AQ$7,2,TRUE)</f>
        <v>2. Normal</v>
      </c>
      <c r="BI426" s="67" t="str">
        <f t="shared" si="100"/>
        <v>LBZ</v>
      </c>
      <c r="BJ426" s="67" t="str">
        <f t="shared" si="100"/>
        <v>A</v>
      </c>
      <c r="BK426" s="67" t="str">
        <f t="shared" si="101"/>
        <v>A</v>
      </c>
      <c r="BL426" s="86">
        <f t="shared" si="99"/>
        <v>2066336</v>
      </c>
      <c r="BM426" s="86">
        <f t="shared" si="102"/>
        <v>0</v>
      </c>
    </row>
    <row r="427" spans="1:65" x14ac:dyDescent="0.3">
      <c r="A427" s="57">
        <v>66880444</v>
      </c>
      <c r="B427" s="12" t="s">
        <v>565</v>
      </c>
      <c r="C427" s="58" t="s">
        <v>107</v>
      </c>
      <c r="D427" s="58" t="s">
        <v>115</v>
      </c>
      <c r="E427" s="58">
        <v>3432</v>
      </c>
      <c r="F427" s="58">
        <v>6630000</v>
      </c>
      <c r="G427" s="58">
        <f t="shared" si="90"/>
        <v>3579053</v>
      </c>
      <c r="H427" s="58">
        <f t="shared" si="91"/>
        <v>0</v>
      </c>
      <c r="I427" s="58" t="e">
        <v>#N/A</v>
      </c>
      <c r="J427" s="58">
        <v>164060</v>
      </c>
      <c r="K427" s="58">
        <v>0</v>
      </c>
      <c r="L427" s="58">
        <v>3670000</v>
      </c>
      <c r="M427" s="58">
        <v>3050947</v>
      </c>
      <c r="N427" s="58">
        <f>VLOOKUP(AD427,'tabla ingresos'!$A$3:$D$15,4,FALSE)</f>
        <v>1000000</v>
      </c>
      <c r="O427" s="58">
        <v>0</v>
      </c>
      <c r="P427" s="58">
        <v>0</v>
      </c>
      <c r="Q427" s="58">
        <v>0</v>
      </c>
      <c r="R427" s="12">
        <v>76130</v>
      </c>
      <c r="S427" s="12" t="s">
        <v>87</v>
      </c>
      <c r="T427" s="12" t="s">
        <v>89</v>
      </c>
      <c r="U427" s="12" t="s">
        <v>10</v>
      </c>
      <c r="V427" s="12">
        <v>4</v>
      </c>
      <c r="W427" s="12">
        <v>0</v>
      </c>
      <c r="X427" s="12">
        <v>0</v>
      </c>
      <c r="Y427" s="59">
        <v>5.5835616438356164</v>
      </c>
      <c r="Z427" s="59">
        <v>45.361643835616441</v>
      </c>
      <c r="AA427" s="12">
        <v>2</v>
      </c>
      <c r="AB427" s="12">
        <v>0</v>
      </c>
      <c r="AC427" s="12">
        <v>1</v>
      </c>
      <c r="AD427" s="12">
        <v>2</v>
      </c>
      <c r="AE427" s="12">
        <v>1</v>
      </c>
      <c r="AF427" s="58" t="s">
        <v>91</v>
      </c>
      <c r="AG427" s="66">
        <f t="shared" si="92"/>
        <v>0.10937333333333334</v>
      </c>
      <c r="AH427" s="67">
        <f t="shared" si="93"/>
        <v>4.42</v>
      </c>
      <c r="AI427" s="67">
        <f t="shared" si="94"/>
        <v>2.0362526666666665</v>
      </c>
      <c r="AJ427" s="67">
        <f t="shared" si="95"/>
        <v>2.3860353333333335</v>
      </c>
      <c r="AK427" s="67">
        <f t="shared" si="96"/>
        <v>0</v>
      </c>
      <c r="AL427" s="67">
        <f t="shared" si="97"/>
        <v>0</v>
      </c>
      <c r="AM427" s="59">
        <f>VLOOKUP(AG427,'SCORE TALLER'!$AC$2:$AD$10,2,TRUE)*AM$2</f>
        <v>0</v>
      </c>
      <c r="AN427" s="59">
        <f>VLOOKUP(AD427,'SCORE TALLER'!$W$2:$X$10,2,TRUE)*AN$2</f>
        <v>0.32</v>
      </c>
      <c r="AO427" s="59">
        <f>VLOOKUP(AB427,'SCORE TALLER'!$S$2:$T$10,2,FALSE)*AO$2</f>
        <v>0.05</v>
      </c>
      <c r="AP427" s="59">
        <f>VLOOKUP(AH427,'SCORE TALLER'!$AE$2:$AF$10,2,TRUE)*AP$2</f>
        <v>0</v>
      </c>
      <c r="AQ427" s="59">
        <f>VLOOKUP(AI427,'SCORE TALLER'!$AG$2:$AH$10,2,TRUE)*AQ$2</f>
        <v>0.24</v>
      </c>
      <c r="AR427" s="59">
        <f>VLOOKUP(AC427,'SCORE TALLER'!$U$2:$V$10,2,FALSE)*AR$2</f>
        <v>0.05</v>
      </c>
      <c r="AS427" s="59">
        <f>VLOOKUP(AE427,'SCORE TALLER'!$Y$2:$Z$10,2,FALSE)*AS$2</f>
        <v>0.03</v>
      </c>
      <c r="AT427" s="59">
        <f>VLOOKUP(Z427,'SCORE TALLER'!$O$2:$P$10,2,TRUE)*AT$2</f>
        <v>0.02</v>
      </c>
      <c r="AU427" s="59">
        <f>VLOOKUP(S427,'SCORE TALLER'!$A$2:$B$10,2,FALSE)*AU$2</f>
        <v>0.15000000000000002</v>
      </c>
      <c r="AV427" s="59">
        <f>VLOOKUP(AJ427,'SCORE TALLER'!$AI$2:$AJ$10,2,TRUE)*AV$2</f>
        <v>0.15000000000000002</v>
      </c>
      <c r="AW427" s="59">
        <f>VLOOKUP(AK427,'SCORE TALLER'!$AK$2:$AL$10,2,TRUE)*AW$2</f>
        <v>0.25</v>
      </c>
      <c r="AX427" s="59">
        <f>VLOOKUP(T427,'SCORE TALLER'!$C$2:$D$10,2,FALSE)*AX$2</f>
        <v>0</v>
      </c>
      <c r="AY427" s="59">
        <f>VLOOKUP(W427,'SCORE TALLER'!$I$2:$J$10,2,TRUE)*AY$2</f>
        <v>0</v>
      </c>
      <c r="AZ427" s="59">
        <f>VLOOKUP(X427,'SCORE TALLER'!$K$2:$L$10,2,TRUE)*AZ$2</f>
        <v>0</v>
      </c>
      <c r="BA427" s="59">
        <f>VLOOKUP(U427,'SCORE TALLER'!$E$2:$F$10,2,FALSE)*BA$2</f>
        <v>0</v>
      </c>
      <c r="BB427" s="59">
        <f>VLOOKUP(Y427,'SCORE TALLER'!$M$2:$N$10,2,TRUE)*BB$2</f>
        <v>0.03</v>
      </c>
      <c r="BC427" s="59">
        <f>VLOOKUP(AA427,'SCORE TALLER'!$Q$2:$R$10,2,FALSE)*BC$2</f>
        <v>0</v>
      </c>
      <c r="BD427" s="59">
        <f>VLOOKUP(V427,'SCORE TALLER'!$G$2:$H$10,2,FALSE)*BD$2</f>
        <v>0</v>
      </c>
      <c r="BE427" s="59">
        <f>VLOOKUP(AF427,'SCORE TALLER'!$AA$2:$AB$10,2,FALSE)*BE$2</f>
        <v>0.30000000000000004</v>
      </c>
      <c r="BF427" s="59">
        <f>VLOOKUP(AL427,'SCORE TALLER'!$AM$2:$AN$10,2,TRUE)*BF$2</f>
        <v>0</v>
      </c>
      <c r="BG427" s="67">
        <f t="shared" si="98"/>
        <v>1.5900000000000003</v>
      </c>
      <c r="BH427" s="67" t="str">
        <f>VLOOKUP(BG427,'SCORE TALLER'!$AP$2:$AQ$7,2,TRUE)</f>
        <v>2. Normal</v>
      </c>
      <c r="BI427" s="67" t="str">
        <f t="shared" si="100"/>
        <v>LBZ</v>
      </c>
      <c r="BJ427" s="67" t="str">
        <f t="shared" si="100"/>
        <v>A</v>
      </c>
      <c r="BK427" s="67" t="str">
        <f t="shared" si="101"/>
        <v>SIN</v>
      </c>
      <c r="BL427" s="86">
        <f t="shared" si="99"/>
        <v>0</v>
      </c>
      <c r="BM427" s="86">
        <f t="shared" si="102"/>
        <v>0</v>
      </c>
    </row>
    <row r="428" spans="1:65" x14ac:dyDescent="0.3">
      <c r="A428" s="57">
        <v>24284840</v>
      </c>
      <c r="B428" s="12" t="s">
        <v>566</v>
      </c>
      <c r="C428" s="58" t="s">
        <v>105</v>
      </c>
      <c r="D428" s="58" t="s">
        <v>115</v>
      </c>
      <c r="E428" s="58">
        <v>1112158</v>
      </c>
      <c r="F428" s="58">
        <v>4559798</v>
      </c>
      <c r="G428" s="58">
        <f t="shared" si="90"/>
        <v>2621913</v>
      </c>
      <c r="H428" s="58">
        <f t="shared" si="91"/>
        <v>0</v>
      </c>
      <c r="I428" s="58">
        <v>4560000</v>
      </c>
      <c r="J428" s="58">
        <v>177766</v>
      </c>
      <c r="K428" s="58">
        <v>0</v>
      </c>
      <c r="L428" s="58">
        <v>3032051</v>
      </c>
      <c r="M428" s="58">
        <v>1937885</v>
      </c>
      <c r="N428" s="58">
        <f>VLOOKUP(AD428,'tabla ingresos'!$A$3:$D$15,4,FALSE)</f>
        <v>1000000</v>
      </c>
      <c r="O428" s="58">
        <v>529072.14328736637</v>
      </c>
      <c r="P428" s="58">
        <v>22144000</v>
      </c>
      <c r="Q428" s="58">
        <v>0</v>
      </c>
      <c r="R428" s="12">
        <v>17380</v>
      </c>
      <c r="S428" s="12" t="s">
        <v>87</v>
      </c>
      <c r="T428" s="12" t="s">
        <v>89</v>
      </c>
      <c r="U428" s="12" t="s">
        <v>10</v>
      </c>
      <c r="V428" s="12">
        <v>4</v>
      </c>
      <c r="W428" s="12">
        <v>0</v>
      </c>
      <c r="X428" s="12">
        <v>0</v>
      </c>
      <c r="Y428" s="59">
        <v>3.2630136986301368</v>
      </c>
      <c r="Z428" s="59">
        <v>39.490410958904107</v>
      </c>
      <c r="AA428" s="12">
        <v>1</v>
      </c>
      <c r="AB428" s="12">
        <v>0</v>
      </c>
      <c r="AC428" s="12">
        <v>1</v>
      </c>
      <c r="AD428" s="12">
        <v>2</v>
      </c>
      <c r="AE428" s="12">
        <v>1</v>
      </c>
      <c r="AF428" s="58" t="s">
        <v>10</v>
      </c>
      <c r="AG428" s="66">
        <f t="shared" si="92"/>
        <v>0.47122542885824426</v>
      </c>
      <c r="AH428" s="67">
        <f t="shared" si="93"/>
        <v>17.802531999999999</v>
      </c>
      <c r="AI428" s="67">
        <f t="shared" si="94"/>
        <v>2.0333619999999999</v>
      </c>
      <c r="AJ428" s="67">
        <f t="shared" si="95"/>
        <v>1.7479420000000001</v>
      </c>
      <c r="AK428" s="67">
        <f t="shared" si="96"/>
        <v>0</v>
      </c>
      <c r="AL428" s="67">
        <f t="shared" si="97"/>
        <v>0</v>
      </c>
      <c r="AM428" s="59">
        <f>VLOOKUP(AG428,'SCORE TALLER'!$AC$2:$AD$10,2,TRUE)*AM$2</f>
        <v>0</v>
      </c>
      <c r="AN428" s="59">
        <f>VLOOKUP(AD428,'SCORE TALLER'!$W$2:$X$10,2,TRUE)*AN$2</f>
        <v>0.32</v>
      </c>
      <c r="AO428" s="59">
        <f>VLOOKUP(AB428,'SCORE TALLER'!$S$2:$T$10,2,FALSE)*AO$2</f>
        <v>0.05</v>
      </c>
      <c r="AP428" s="59">
        <f>VLOOKUP(AH428,'SCORE TALLER'!$AE$2:$AF$10,2,TRUE)*AP$2</f>
        <v>0.24</v>
      </c>
      <c r="AQ428" s="59">
        <f>VLOOKUP(AI428,'SCORE TALLER'!$AG$2:$AH$10,2,TRUE)*AQ$2</f>
        <v>0.24</v>
      </c>
      <c r="AR428" s="59">
        <f>VLOOKUP(AC428,'SCORE TALLER'!$U$2:$V$10,2,FALSE)*AR$2</f>
        <v>0.05</v>
      </c>
      <c r="AS428" s="59">
        <f>VLOOKUP(AE428,'SCORE TALLER'!$Y$2:$Z$10,2,FALSE)*AS$2</f>
        <v>0.03</v>
      </c>
      <c r="AT428" s="59">
        <f>VLOOKUP(Z428,'SCORE TALLER'!$O$2:$P$10,2,TRUE)*AT$2</f>
        <v>0.03</v>
      </c>
      <c r="AU428" s="59">
        <f>VLOOKUP(S428,'SCORE TALLER'!$A$2:$B$10,2,FALSE)*AU$2</f>
        <v>0.15000000000000002</v>
      </c>
      <c r="AV428" s="59">
        <f>VLOOKUP(AJ428,'SCORE TALLER'!$AI$2:$AJ$10,2,TRUE)*AV$2</f>
        <v>0.2</v>
      </c>
      <c r="AW428" s="59">
        <f>VLOOKUP(AK428,'SCORE TALLER'!$AK$2:$AL$10,2,TRUE)*AW$2</f>
        <v>0.25</v>
      </c>
      <c r="AX428" s="59">
        <f>VLOOKUP(T428,'SCORE TALLER'!$C$2:$D$10,2,FALSE)*AX$2</f>
        <v>0</v>
      </c>
      <c r="AY428" s="59">
        <f>VLOOKUP(W428,'SCORE TALLER'!$I$2:$J$10,2,TRUE)*AY$2</f>
        <v>0</v>
      </c>
      <c r="AZ428" s="59">
        <f>VLOOKUP(X428,'SCORE TALLER'!$K$2:$L$10,2,TRUE)*AZ$2</f>
        <v>0</v>
      </c>
      <c r="BA428" s="59">
        <f>VLOOKUP(U428,'SCORE TALLER'!$E$2:$F$10,2,FALSE)*BA$2</f>
        <v>0</v>
      </c>
      <c r="BB428" s="59">
        <f>VLOOKUP(Y428,'SCORE TALLER'!$M$2:$N$10,2,TRUE)*BB$2</f>
        <v>0.04</v>
      </c>
      <c r="BC428" s="59">
        <f>VLOOKUP(AA428,'SCORE TALLER'!$Q$2:$R$10,2,FALSE)*BC$2</f>
        <v>0.05</v>
      </c>
      <c r="BD428" s="59">
        <f>VLOOKUP(V428,'SCORE TALLER'!$G$2:$H$10,2,FALSE)*BD$2</f>
        <v>0</v>
      </c>
      <c r="BE428" s="59">
        <f>VLOOKUP(AF428,'SCORE TALLER'!$AA$2:$AB$10,2,FALSE)*BE$2</f>
        <v>0</v>
      </c>
      <c r="BF428" s="59">
        <f>VLOOKUP(AL428,'SCORE TALLER'!$AM$2:$AN$10,2,TRUE)*BF$2</f>
        <v>0</v>
      </c>
      <c r="BG428" s="67">
        <f t="shared" si="98"/>
        <v>1.6500000000000001</v>
      </c>
      <c r="BH428" s="67" t="str">
        <f>VLOOKUP(BG428,'SCORE TALLER'!$AP$2:$AQ$7,2,TRUE)</f>
        <v>2. Normal</v>
      </c>
      <c r="BI428" s="67" t="str">
        <f t="shared" si="100"/>
        <v>LBZ</v>
      </c>
      <c r="BJ428" s="67" t="str">
        <f t="shared" si="100"/>
        <v>A</v>
      </c>
      <c r="BK428" s="67" t="str">
        <f t="shared" si="101"/>
        <v>A</v>
      </c>
      <c r="BL428" s="86">
        <f t="shared" si="99"/>
        <v>0</v>
      </c>
      <c r="BM428" s="86">
        <f t="shared" si="102"/>
        <v>0</v>
      </c>
    </row>
    <row r="429" spans="1:65" x14ac:dyDescent="0.3">
      <c r="A429" s="57">
        <v>2200802066</v>
      </c>
      <c r="B429" s="12" t="s">
        <v>567</v>
      </c>
      <c r="C429" s="58" t="s">
        <v>107</v>
      </c>
      <c r="D429" s="58" t="s">
        <v>115</v>
      </c>
      <c r="E429" s="58">
        <v>918400</v>
      </c>
      <c r="F429" s="58">
        <v>4215506</v>
      </c>
      <c r="G429" s="58">
        <f t="shared" si="90"/>
        <v>2088686</v>
      </c>
      <c r="H429" s="58">
        <f t="shared" si="91"/>
        <v>138686</v>
      </c>
      <c r="I429" s="58" t="e">
        <v>#N/A</v>
      </c>
      <c r="J429" s="58">
        <v>327168</v>
      </c>
      <c r="K429" s="58">
        <v>0</v>
      </c>
      <c r="L429" s="58">
        <v>1950000</v>
      </c>
      <c r="M429" s="58">
        <v>2126820</v>
      </c>
      <c r="N429" s="58">
        <f>VLOOKUP(AD429,'tabla ingresos'!$A$3:$D$15,4,FALSE)</f>
        <v>1000000</v>
      </c>
      <c r="O429" s="58">
        <v>0</v>
      </c>
      <c r="P429" s="58">
        <v>0</v>
      </c>
      <c r="Q429" s="58">
        <v>0</v>
      </c>
      <c r="R429" s="12">
        <v>68001</v>
      </c>
      <c r="S429" s="12" t="s">
        <v>87</v>
      </c>
      <c r="T429" s="12" t="s">
        <v>89</v>
      </c>
      <c r="U429" s="12" t="s">
        <v>10</v>
      </c>
      <c r="V429" s="12">
        <v>4</v>
      </c>
      <c r="W429" s="12">
        <v>0</v>
      </c>
      <c r="X429" s="12">
        <v>0</v>
      </c>
      <c r="Y429" s="59">
        <v>5.7589041095890412</v>
      </c>
      <c r="Z429" s="59">
        <v>32.553424657534244</v>
      </c>
      <c r="AA429" s="12">
        <v>1</v>
      </c>
      <c r="AB429" s="12">
        <v>2</v>
      </c>
      <c r="AC429" s="12">
        <v>1</v>
      </c>
      <c r="AD429" s="12">
        <v>2</v>
      </c>
      <c r="AE429" s="12">
        <v>3</v>
      </c>
      <c r="AF429" s="58" t="s">
        <v>91</v>
      </c>
      <c r="AG429" s="66">
        <f t="shared" si="92"/>
        <v>0.218112</v>
      </c>
      <c r="AH429" s="67">
        <f t="shared" si="93"/>
        <v>2.8103373333333335</v>
      </c>
      <c r="AI429" s="67">
        <f t="shared" si="94"/>
        <v>2.0301466666666665</v>
      </c>
      <c r="AJ429" s="67">
        <f t="shared" si="95"/>
        <v>1.3924573333333334</v>
      </c>
      <c r="AK429" s="67">
        <f t="shared" si="96"/>
        <v>9.2457333333333336E-2</v>
      </c>
      <c r="AL429" s="67">
        <f t="shared" si="97"/>
        <v>0</v>
      </c>
      <c r="AM429" s="59">
        <f>VLOOKUP(AG429,'SCORE TALLER'!$AC$2:$AD$10,2,TRUE)*AM$2</f>
        <v>0</v>
      </c>
      <c r="AN429" s="59">
        <f>VLOOKUP(AD429,'SCORE TALLER'!$W$2:$X$10,2,TRUE)*AN$2</f>
        <v>0.32</v>
      </c>
      <c r="AO429" s="59">
        <f>VLOOKUP(AB429,'SCORE TALLER'!$S$2:$T$10,2,FALSE)*AO$2</f>
        <v>0.04</v>
      </c>
      <c r="AP429" s="59">
        <f>VLOOKUP(AH429,'SCORE TALLER'!$AE$2:$AF$10,2,TRUE)*AP$2</f>
        <v>0</v>
      </c>
      <c r="AQ429" s="59">
        <f>VLOOKUP(AI429,'SCORE TALLER'!$AG$2:$AH$10,2,TRUE)*AQ$2</f>
        <v>0.24</v>
      </c>
      <c r="AR429" s="59">
        <f>VLOOKUP(AC429,'SCORE TALLER'!$U$2:$V$10,2,FALSE)*AR$2</f>
        <v>0.05</v>
      </c>
      <c r="AS429" s="59">
        <f>VLOOKUP(AE429,'SCORE TALLER'!$Y$2:$Z$10,2,FALSE)*AS$2</f>
        <v>0.02</v>
      </c>
      <c r="AT429" s="59">
        <f>VLOOKUP(Z429,'SCORE TALLER'!$O$2:$P$10,2,TRUE)*AT$2</f>
        <v>0.04</v>
      </c>
      <c r="AU429" s="59">
        <f>VLOOKUP(S429,'SCORE TALLER'!$A$2:$B$10,2,FALSE)*AU$2</f>
        <v>0.15000000000000002</v>
      </c>
      <c r="AV429" s="59">
        <f>VLOOKUP(AJ429,'SCORE TALLER'!$AI$2:$AJ$10,2,TRUE)*AV$2</f>
        <v>0.2</v>
      </c>
      <c r="AW429" s="59">
        <f>VLOOKUP(AK429,'SCORE TALLER'!$AK$2:$AL$10,2,TRUE)*AW$2</f>
        <v>0.25</v>
      </c>
      <c r="AX429" s="59">
        <f>VLOOKUP(T429,'SCORE TALLER'!$C$2:$D$10,2,FALSE)*AX$2</f>
        <v>0</v>
      </c>
      <c r="AY429" s="59">
        <f>VLOOKUP(W429,'SCORE TALLER'!$I$2:$J$10,2,TRUE)*AY$2</f>
        <v>0</v>
      </c>
      <c r="AZ429" s="59">
        <f>VLOOKUP(X429,'SCORE TALLER'!$K$2:$L$10,2,TRUE)*AZ$2</f>
        <v>0</v>
      </c>
      <c r="BA429" s="59">
        <f>VLOOKUP(U429,'SCORE TALLER'!$E$2:$F$10,2,FALSE)*BA$2</f>
        <v>0</v>
      </c>
      <c r="BB429" s="59">
        <f>VLOOKUP(Y429,'SCORE TALLER'!$M$2:$N$10,2,TRUE)*BB$2</f>
        <v>0.03</v>
      </c>
      <c r="BC429" s="59">
        <f>VLOOKUP(AA429,'SCORE TALLER'!$Q$2:$R$10,2,FALSE)*BC$2</f>
        <v>0.05</v>
      </c>
      <c r="BD429" s="59">
        <f>VLOOKUP(V429,'SCORE TALLER'!$G$2:$H$10,2,FALSE)*BD$2</f>
        <v>0</v>
      </c>
      <c r="BE429" s="59">
        <f>VLOOKUP(AF429,'SCORE TALLER'!$AA$2:$AB$10,2,FALSE)*BE$2</f>
        <v>0.30000000000000004</v>
      </c>
      <c r="BF429" s="59">
        <f>VLOOKUP(AL429,'SCORE TALLER'!$AM$2:$AN$10,2,TRUE)*BF$2</f>
        <v>0</v>
      </c>
      <c r="BG429" s="67">
        <f t="shared" si="98"/>
        <v>1.6900000000000002</v>
      </c>
      <c r="BH429" s="67" t="str">
        <f>VLOOKUP(BG429,'SCORE TALLER'!$AP$2:$AQ$7,2,TRUE)</f>
        <v>2. Normal</v>
      </c>
      <c r="BI429" s="67" t="str">
        <f t="shared" si="100"/>
        <v>LBZ</v>
      </c>
      <c r="BJ429" s="67" t="str">
        <f t="shared" si="100"/>
        <v>A</v>
      </c>
      <c r="BK429" s="67" t="str">
        <f t="shared" si="101"/>
        <v>SIN</v>
      </c>
      <c r="BL429" s="86">
        <f t="shared" si="99"/>
        <v>138686</v>
      </c>
      <c r="BM429" s="86">
        <f t="shared" si="102"/>
        <v>0</v>
      </c>
    </row>
    <row r="430" spans="1:65" x14ac:dyDescent="0.3">
      <c r="A430" s="57">
        <v>2262062428</v>
      </c>
      <c r="B430" s="12" t="s">
        <v>568</v>
      </c>
      <c r="C430" s="58" t="s">
        <v>107</v>
      </c>
      <c r="D430" s="58" t="s">
        <v>115</v>
      </c>
      <c r="E430" s="58"/>
      <c r="F430" s="58">
        <v>5256234</v>
      </c>
      <c r="G430" s="58">
        <f t="shared" si="90"/>
        <v>2213155</v>
      </c>
      <c r="H430" s="58">
        <f t="shared" si="91"/>
        <v>2213155</v>
      </c>
      <c r="I430" s="58" t="e">
        <v>#N/A</v>
      </c>
      <c r="J430" s="58">
        <v>172510</v>
      </c>
      <c r="K430" s="58">
        <v>0</v>
      </c>
      <c r="L430" s="58">
        <v>0</v>
      </c>
      <c r="M430" s="58">
        <v>3043079</v>
      </c>
      <c r="N430" s="58">
        <f>VLOOKUP(AD430,'tabla ingresos'!$A$3:$D$15,4,FALSE)</f>
        <v>1000000</v>
      </c>
      <c r="O430" s="58">
        <v>0</v>
      </c>
      <c r="P430" s="58">
        <v>0</v>
      </c>
      <c r="Q430" s="58">
        <v>0</v>
      </c>
      <c r="R430" s="12">
        <v>76130</v>
      </c>
      <c r="S430" s="12" t="s">
        <v>88</v>
      </c>
      <c r="T430" s="12" t="s">
        <v>89</v>
      </c>
      <c r="U430" s="12" t="s">
        <v>10</v>
      </c>
      <c r="V430" s="12">
        <v>4</v>
      </c>
      <c r="W430" s="12">
        <v>0</v>
      </c>
      <c r="X430" s="12">
        <v>0</v>
      </c>
      <c r="Y430" s="59">
        <v>5.4657534246575343</v>
      </c>
      <c r="Z430" s="59">
        <v>28.575342465753426</v>
      </c>
      <c r="AA430" s="12">
        <v>2</v>
      </c>
      <c r="AB430" s="12">
        <v>3</v>
      </c>
      <c r="AC430" s="12">
        <v>1</v>
      </c>
      <c r="AD430" s="12">
        <v>2</v>
      </c>
      <c r="AE430" s="12">
        <v>2</v>
      </c>
      <c r="AF430" s="58" t="s">
        <v>91</v>
      </c>
      <c r="AG430" s="66">
        <f t="shared" si="92"/>
        <v>0.11500666666666666</v>
      </c>
      <c r="AH430" s="67">
        <f t="shared" si="93"/>
        <v>3.504156</v>
      </c>
      <c r="AI430" s="67">
        <f t="shared" si="94"/>
        <v>2.0287193333333335</v>
      </c>
      <c r="AJ430" s="67">
        <f t="shared" si="95"/>
        <v>1.4754366666666667</v>
      </c>
      <c r="AK430" s="67">
        <f t="shared" si="96"/>
        <v>1.4754366666666667</v>
      </c>
      <c r="AL430" s="67">
        <f t="shared" si="97"/>
        <v>0</v>
      </c>
      <c r="AM430" s="59">
        <f>VLOOKUP(AG430,'SCORE TALLER'!$AC$2:$AD$10,2,TRUE)*AM$2</f>
        <v>0</v>
      </c>
      <c r="AN430" s="59">
        <f>VLOOKUP(AD430,'SCORE TALLER'!$W$2:$X$10,2,TRUE)*AN$2</f>
        <v>0.32</v>
      </c>
      <c r="AO430" s="59">
        <f>VLOOKUP(AB430,'SCORE TALLER'!$S$2:$T$10,2,FALSE)*AO$2</f>
        <v>0.03</v>
      </c>
      <c r="AP430" s="59">
        <f>VLOOKUP(AH430,'SCORE TALLER'!$AE$2:$AF$10,2,TRUE)*AP$2</f>
        <v>0</v>
      </c>
      <c r="AQ430" s="59">
        <f>VLOOKUP(AI430,'SCORE TALLER'!$AG$2:$AH$10,2,TRUE)*AQ$2</f>
        <v>0.24</v>
      </c>
      <c r="AR430" s="59">
        <f>VLOOKUP(AC430,'SCORE TALLER'!$U$2:$V$10,2,FALSE)*AR$2</f>
        <v>0.05</v>
      </c>
      <c r="AS430" s="59">
        <f>VLOOKUP(AE430,'SCORE TALLER'!$Y$2:$Z$10,2,FALSE)*AS$2</f>
        <v>0.01</v>
      </c>
      <c r="AT430" s="59">
        <f>VLOOKUP(Z430,'SCORE TALLER'!$O$2:$P$10,2,TRUE)*AT$2</f>
        <v>0.04</v>
      </c>
      <c r="AU430" s="59">
        <f>VLOOKUP(S430,'SCORE TALLER'!$A$2:$B$10,2,FALSE)*AU$2</f>
        <v>0.25</v>
      </c>
      <c r="AV430" s="59">
        <f>VLOOKUP(AJ430,'SCORE TALLER'!$AI$2:$AJ$10,2,TRUE)*AV$2</f>
        <v>0.2</v>
      </c>
      <c r="AW430" s="59">
        <f>VLOOKUP(AK430,'SCORE TALLER'!$AK$2:$AL$10,2,TRUE)*AW$2</f>
        <v>0.2</v>
      </c>
      <c r="AX430" s="59">
        <f>VLOOKUP(T430,'SCORE TALLER'!$C$2:$D$10,2,FALSE)*AX$2</f>
        <v>0</v>
      </c>
      <c r="AY430" s="59">
        <f>VLOOKUP(W430,'SCORE TALLER'!$I$2:$J$10,2,TRUE)*AY$2</f>
        <v>0</v>
      </c>
      <c r="AZ430" s="59">
        <f>VLOOKUP(X430,'SCORE TALLER'!$K$2:$L$10,2,TRUE)*AZ$2</f>
        <v>0</v>
      </c>
      <c r="BA430" s="59">
        <f>VLOOKUP(U430,'SCORE TALLER'!$E$2:$F$10,2,FALSE)*BA$2</f>
        <v>0</v>
      </c>
      <c r="BB430" s="59">
        <f>VLOOKUP(Y430,'SCORE TALLER'!$M$2:$N$10,2,TRUE)*BB$2</f>
        <v>0.03</v>
      </c>
      <c r="BC430" s="59">
        <f>VLOOKUP(AA430,'SCORE TALLER'!$Q$2:$R$10,2,FALSE)*BC$2</f>
        <v>0</v>
      </c>
      <c r="BD430" s="59">
        <f>VLOOKUP(V430,'SCORE TALLER'!$G$2:$H$10,2,FALSE)*BD$2</f>
        <v>0</v>
      </c>
      <c r="BE430" s="59">
        <f>VLOOKUP(AF430,'SCORE TALLER'!$AA$2:$AB$10,2,FALSE)*BE$2</f>
        <v>0.30000000000000004</v>
      </c>
      <c r="BF430" s="59">
        <f>VLOOKUP(AL430,'SCORE TALLER'!$AM$2:$AN$10,2,TRUE)*BF$2</f>
        <v>0</v>
      </c>
      <c r="BG430" s="67">
        <f t="shared" si="98"/>
        <v>1.6700000000000002</v>
      </c>
      <c r="BH430" s="67" t="str">
        <f>VLOOKUP(BG430,'SCORE TALLER'!$AP$2:$AQ$7,2,TRUE)</f>
        <v>2. Normal</v>
      </c>
      <c r="BI430" s="67" t="str">
        <f t="shared" si="100"/>
        <v>LBZ</v>
      </c>
      <c r="BJ430" s="67" t="str">
        <f t="shared" si="100"/>
        <v>A</v>
      </c>
      <c r="BK430" s="67" t="str">
        <f t="shared" si="101"/>
        <v>SIN</v>
      </c>
      <c r="BL430" s="86">
        <f t="shared" si="99"/>
        <v>2213155</v>
      </c>
      <c r="BM430" s="86">
        <f t="shared" si="102"/>
        <v>0</v>
      </c>
    </row>
    <row r="431" spans="1:65" x14ac:dyDescent="0.3">
      <c r="A431" s="57">
        <v>2208042086</v>
      </c>
      <c r="B431" s="12" t="s">
        <v>569</v>
      </c>
      <c r="C431" s="58" t="s">
        <v>107</v>
      </c>
      <c r="D431" s="58" t="s">
        <v>115</v>
      </c>
      <c r="E431" s="58"/>
      <c r="F431" s="58">
        <v>6498145</v>
      </c>
      <c r="G431" s="58">
        <f t="shared" si="90"/>
        <v>3457198</v>
      </c>
      <c r="H431" s="58">
        <f t="shared" si="91"/>
        <v>0</v>
      </c>
      <c r="I431" s="58" t="e">
        <v>#N/A</v>
      </c>
      <c r="J431" s="58">
        <v>241514</v>
      </c>
      <c r="K431" s="58">
        <v>0</v>
      </c>
      <c r="L431" s="58">
        <v>4780000</v>
      </c>
      <c r="M431" s="58">
        <v>3040947</v>
      </c>
      <c r="N431" s="58">
        <f>VLOOKUP(AD431,'tabla ingresos'!$A$3:$D$15,4,FALSE)</f>
        <v>1000000</v>
      </c>
      <c r="O431" s="58">
        <v>0</v>
      </c>
      <c r="P431" s="58">
        <v>0</v>
      </c>
      <c r="Q431" s="58">
        <v>0</v>
      </c>
      <c r="R431" s="12">
        <v>76130</v>
      </c>
      <c r="S431" s="12" t="s">
        <v>87</v>
      </c>
      <c r="T431" s="12" t="s">
        <v>89</v>
      </c>
      <c r="U431" s="12" t="s">
        <v>10</v>
      </c>
      <c r="V431" s="12">
        <v>4</v>
      </c>
      <c r="W431" s="12">
        <v>0</v>
      </c>
      <c r="X431" s="12">
        <v>0</v>
      </c>
      <c r="Y431" s="59">
        <v>5.5534246575342463</v>
      </c>
      <c r="Z431" s="59">
        <v>34.816438356164383</v>
      </c>
      <c r="AA431" s="12">
        <v>2</v>
      </c>
      <c r="AB431" s="12">
        <v>0</v>
      </c>
      <c r="AC431" s="12">
        <v>1</v>
      </c>
      <c r="AD431" s="12">
        <v>2</v>
      </c>
      <c r="AE431" s="12">
        <v>2</v>
      </c>
      <c r="AF431" s="58" t="s">
        <v>91</v>
      </c>
      <c r="AG431" s="66">
        <f t="shared" si="92"/>
        <v>0.16100933333333334</v>
      </c>
      <c r="AH431" s="67">
        <f t="shared" si="93"/>
        <v>4.3320966666666667</v>
      </c>
      <c r="AI431" s="67">
        <f t="shared" si="94"/>
        <v>2.027298</v>
      </c>
      <c r="AJ431" s="67">
        <f t="shared" si="95"/>
        <v>2.3047986666666667</v>
      </c>
      <c r="AK431" s="67">
        <f t="shared" si="96"/>
        <v>0</v>
      </c>
      <c r="AL431" s="67">
        <f t="shared" si="97"/>
        <v>0</v>
      </c>
      <c r="AM431" s="59">
        <f>VLOOKUP(AG431,'SCORE TALLER'!$AC$2:$AD$10,2,TRUE)*AM$2</f>
        <v>0</v>
      </c>
      <c r="AN431" s="59">
        <f>VLOOKUP(AD431,'SCORE TALLER'!$W$2:$X$10,2,TRUE)*AN$2</f>
        <v>0.32</v>
      </c>
      <c r="AO431" s="59">
        <f>VLOOKUP(AB431,'SCORE TALLER'!$S$2:$T$10,2,FALSE)*AO$2</f>
        <v>0.05</v>
      </c>
      <c r="AP431" s="59">
        <f>VLOOKUP(AH431,'SCORE TALLER'!$AE$2:$AF$10,2,TRUE)*AP$2</f>
        <v>0</v>
      </c>
      <c r="AQ431" s="59">
        <f>VLOOKUP(AI431,'SCORE TALLER'!$AG$2:$AH$10,2,TRUE)*AQ$2</f>
        <v>0.24</v>
      </c>
      <c r="AR431" s="59">
        <f>VLOOKUP(AC431,'SCORE TALLER'!$U$2:$V$10,2,FALSE)*AR$2</f>
        <v>0.05</v>
      </c>
      <c r="AS431" s="59">
        <f>VLOOKUP(AE431,'SCORE TALLER'!$Y$2:$Z$10,2,FALSE)*AS$2</f>
        <v>0.01</v>
      </c>
      <c r="AT431" s="59">
        <f>VLOOKUP(Z431,'SCORE TALLER'!$O$2:$P$10,2,TRUE)*AT$2</f>
        <v>0.04</v>
      </c>
      <c r="AU431" s="59">
        <f>VLOOKUP(S431,'SCORE TALLER'!$A$2:$B$10,2,FALSE)*AU$2</f>
        <v>0.15000000000000002</v>
      </c>
      <c r="AV431" s="59">
        <f>VLOOKUP(AJ431,'SCORE TALLER'!$AI$2:$AJ$10,2,TRUE)*AV$2</f>
        <v>0.15000000000000002</v>
      </c>
      <c r="AW431" s="59">
        <f>VLOOKUP(AK431,'SCORE TALLER'!$AK$2:$AL$10,2,TRUE)*AW$2</f>
        <v>0.25</v>
      </c>
      <c r="AX431" s="59">
        <f>VLOOKUP(T431,'SCORE TALLER'!$C$2:$D$10,2,FALSE)*AX$2</f>
        <v>0</v>
      </c>
      <c r="AY431" s="59">
        <f>VLOOKUP(W431,'SCORE TALLER'!$I$2:$J$10,2,TRUE)*AY$2</f>
        <v>0</v>
      </c>
      <c r="AZ431" s="59">
        <f>VLOOKUP(X431,'SCORE TALLER'!$K$2:$L$10,2,TRUE)*AZ$2</f>
        <v>0</v>
      </c>
      <c r="BA431" s="59">
        <f>VLOOKUP(U431,'SCORE TALLER'!$E$2:$F$10,2,FALSE)*BA$2</f>
        <v>0</v>
      </c>
      <c r="BB431" s="59">
        <f>VLOOKUP(Y431,'SCORE TALLER'!$M$2:$N$10,2,TRUE)*BB$2</f>
        <v>0.03</v>
      </c>
      <c r="BC431" s="59">
        <f>VLOOKUP(AA431,'SCORE TALLER'!$Q$2:$R$10,2,FALSE)*BC$2</f>
        <v>0</v>
      </c>
      <c r="BD431" s="59">
        <f>VLOOKUP(V431,'SCORE TALLER'!$G$2:$H$10,2,FALSE)*BD$2</f>
        <v>0</v>
      </c>
      <c r="BE431" s="59">
        <f>VLOOKUP(AF431,'SCORE TALLER'!$AA$2:$AB$10,2,FALSE)*BE$2</f>
        <v>0.30000000000000004</v>
      </c>
      <c r="BF431" s="59">
        <f>VLOOKUP(AL431,'SCORE TALLER'!$AM$2:$AN$10,2,TRUE)*BF$2</f>
        <v>0</v>
      </c>
      <c r="BG431" s="67">
        <f t="shared" si="98"/>
        <v>1.5900000000000003</v>
      </c>
      <c r="BH431" s="67" t="str">
        <f>VLOOKUP(BG431,'SCORE TALLER'!$AP$2:$AQ$7,2,TRUE)</f>
        <v>2. Normal</v>
      </c>
      <c r="BI431" s="67" t="str">
        <f t="shared" si="100"/>
        <v>LBZ</v>
      </c>
      <c r="BJ431" s="67" t="str">
        <f t="shared" si="100"/>
        <v>A</v>
      </c>
      <c r="BK431" s="67" t="str">
        <f t="shared" si="101"/>
        <v>SIN</v>
      </c>
      <c r="BL431" s="86">
        <f t="shared" si="99"/>
        <v>0</v>
      </c>
      <c r="BM431" s="86">
        <f t="shared" si="102"/>
        <v>0</v>
      </c>
    </row>
    <row r="432" spans="1:65" x14ac:dyDescent="0.3">
      <c r="A432" s="57">
        <v>2224886024</v>
      </c>
      <c r="B432" s="12" t="s">
        <v>570</v>
      </c>
      <c r="C432" s="58" t="s">
        <v>107</v>
      </c>
      <c r="D432" s="58" t="s">
        <v>115</v>
      </c>
      <c r="E432" s="58">
        <v>391</v>
      </c>
      <c r="F432" s="58">
        <v>7648868</v>
      </c>
      <c r="G432" s="58">
        <f t="shared" si="90"/>
        <v>4610817</v>
      </c>
      <c r="H432" s="58">
        <f t="shared" si="91"/>
        <v>4610817</v>
      </c>
      <c r="I432" s="58" t="e">
        <v>#N/A</v>
      </c>
      <c r="J432" s="58">
        <v>197961</v>
      </c>
      <c r="K432" s="58">
        <v>0</v>
      </c>
      <c r="L432" s="58">
        <v>0</v>
      </c>
      <c r="M432" s="58">
        <v>3038051</v>
      </c>
      <c r="N432" s="58">
        <f>VLOOKUP(AD432,'tabla ingresos'!$A$3:$D$15,4,FALSE)</f>
        <v>1000000</v>
      </c>
      <c r="O432" s="58">
        <v>0</v>
      </c>
      <c r="P432" s="58">
        <v>0</v>
      </c>
      <c r="Q432" s="58">
        <v>0</v>
      </c>
      <c r="R432" s="12">
        <v>76130</v>
      </c>
      <c r="S432" s="12" t="s">
        <v>88</v>
      </c>
      <c r="T432" s="12" t="s">
        <v>89</v>
      </c>
      <c r="U432" s="12" t="s">
        <v>10</v>
      </c>
      <c r="V432" s="12">
        <v>4</v>
      </c>
      <c r="W432" s="12">
        <v>0</v>
      </c>
      <c r="X432" s="12">
        <v>0</v>
      </c>
      <c r="Y432" s="59">
        <v>5.5534246575342463</v>
      </c>
      <c r="Z432" s="59">
        <v>30.161643835616438</v>
      </c>
      <c r="AA432" s="12">
        <v>1</v>
      </c>
      <c r="AB432" s="12">
        <v>0</v>
      </c>
      <c r="AC432" s="12">
        <v>1</v>
      </c>
      <c r="AD432" s="12">
        <v>2</v>
      </c>
      <c r="AE432" s="12">
        <v>1</v>
      </c>
      <c r="AF432" s="58" t="s">
        <v>91</v>
      </c>
      <c r="AG432" s="66">
        <f t="shared" si="92"/>
        <v>0.13197400000000001</v>
      </c>
      <c r="AH432" s="67">
        <f t="shared" si="93"/>
        <v>5.0992453333333332</v>
      </c>
      <c r="AI432" s="67">
        <f t="shared" si="94"/>
        <v>2.0256280000000002</v>
      </c>
      <c r="AJ432" s="67">
        <f t="shared" si="95"/>
        <v>3.0738780000000001</v>
      </c>
      <c r="AK432" s="67">
        <f t="shared" si="96"/>
        <v>3.0738780000000001</v>
      </c>
      <c r="AL432" s="67">
        <f t="shared" si="97"/>
        <v>0</v>
      </c>
      <c r="AM432" s="59">
        <f>VLOOKUP(AG432,'SCORE TALLER'!$AC$2:$AD$10,2,TRUE)*AM$2</f>
        <v>0</v>
      </c>
      <c r="AN432" s="59">
        <f>VLOOKUP(AD432,'SCORE TALLER'!$W$2:$X$10,2,TRUE)*AN$2</f>
        <v>0.32</v>
      </c>
      <c r="AO432" s="59">
        <f>VLOOKUP(AB432,'SCORE TALLER'!$S$2:$T$10,2,FALSE)*AO$2</f>
        <v>0.05</v>
      </c>
      <c r="AP432" s="59">
        <f>VLOOKUP(AH432,'SCORE TALLER'!$AE$2:$AF$10,2,TRUE)*AP$2</f>
        <v>0.08</v>
      </c>
      <c r="AQ432" s="59">
        <f>VLOOKUP(AI432,'SCORE TALLER'!$AG$2:$AH$10,2,TRUE)*AQ$2</f>
        <v>0.24</v>
      </c>
      <c r="AR432" s="59">
        <f>VLOOKUP(AC432,'SCORE TALLER'!$U$2:$V$10,2,FALSE)*AR$2</f>
        <v>0.05</v>
      </c>
      <c r="AS432" s="59">
        <f>VLOOKUP(AE432,'SCORE TALLER'!$Y$2:$Z$10,2,FALSE)*AS$2</f>
        <v>0.03</v>
      </c>
      <c r="AT432" s="59">
        <f>VLOOKUP(Z432,'SCORE TALLER'!$O$2:$P$10,2,TRUE)*AT$2</f>
        <v>0.04</v>
      </c>
      <c r="AU432" s="59">
        <f>VLOOKUP(S432,'SCORE TALLER'!$A$2:$B$10,2,FALSE)*AU$2</f>
        <v>0.25</v>
      </c>
      <c r="AV432" s="59">
        <f>VLOOKUP(AJ432,'SCORE TALLER'!$AI$2:$AJ$10,2,TRUE)*AV$2</f>
        <v>0.1</v>
      </c>
      <c r="AW432" s="59">
        <f>VLOOKUP(AK432,'SCORE TALLER'!$AK$2:$AL$10,2,TRUE)*AW$2</f>
        <v>0.1</v>
      </c>
      <c r="AX432" s="59">
        <f>VLOOKUP(T432,'SCORE TALLER'!$C$2:$D$10,2,FALSE)*AX$2</f>
        <v>0</v>
      </c>
      <c r="AY432" s="59">
        <f>VLOOKUP(W432,'SCORE TALLER'!$I$2:$J$10,2,TRUE)*AY$2</f>
        <v>0</v>
      </c>
      <c r="AZ432" s="59">
        <f>VLOOKUP(X432,'SCORE TALLER'!$K$2:$L$10,2,TRUE)*AZ$2</f>
        <v>0</v>
      </c>
      <c r="BA432" s="59">
        <f>VLOOKUP(U432,'SCORE TALLER'!$E$2:$F$10,2,FALSE)*BA$2</f>
        <v>0</v>
      </c>
      <c r="BB432" s="59">
        <f>VLOOKUP(Y432,'SCORE TALLER'!$M$2:$N$10,2,TRUE)*BB$2</f>
        <v>0.03</v>
      </c>
      <c r="BC432" s="59">
        <f>VLOOKUP(AA432,'SCORE TALLER'!$Q$2:$R$10,2,FALSE)*BC$2</f>
        <v>0.05</v>
      </c>
      <c r="BD432" s="59">
        <f>VLOOKUP(V432,'SCORE TALLER'!$G$2:$H$10,2,FALSE)*BD$2</f>
        <v>0</v>
      </c>
      <c r="BE432" s="59">
        <f>VLOOKUP(AF432,'SCORE TALLER'!$AA$2:$AB$10,2,FALSE)*BE$2</f>
        <v>0.30000000000000004</v>
      </c>
      <c r="BF432" s="59">
        <f>VLOOKUP(AL432,'SCORE TALLER'!$AM$2:$AN$10,2,TRUE)*BF$2</f>
        <v>0</v>
      </c>
      <c r="BG432" s="67">
        <f t="shared" si="98"/>
        <v>1.6400000000000003</v>
      </c>
      <c r="BH432" s="67" t="str">
        <f>VLOOKUP(BG432,'SCORE TALLER'!$AP$2:$AQ$7,2,TRUE)</f>
        <v>2. Normal</v>
      </c>
      <c r="BI432" s="67" t="str">
        <f t="shared" si="100"/>
        <v>LBZ</v>
      </c>
      <c r="BJ432" s="67" t="str">
        <f t="shared" si="100"/>
        <v>A</v>
      </c>
      <c r="BK432" s="67" t="str">
        <f t="shared" si="101"/>
        <v>SIN</v>
      </c>
      <c r="BL432" s="86">
        <f t="shared" si="99"/>
        <v>4610817</v>
      </c>
      <c r="BM432" s="86">
        <f t="shared" si="102"/>
        <v>0</v>
      </c>
    </row>
    <row r="433" spans="1:65" x14ac:dyDescent="0.3">
      <c r="A433" s="57">
        <v>20606808</v>
      </c>
      <c r="B433" s="12" t="s">
        <v>571</v>
      </c>
      <c r="C433" s="58" t="s">
        <v>105</v>
      </c>
      <c r="D433" s="58" t="s">
        <v>114</v>
      </c>
      <c r="E433" s="58">
        <v>86163</v>
      </c>
      <c r="F433" s="58">
        <v>4297763</v>
      </c>
      <c r="G433" s="58">
        <f t="shared" si="90"/>
        <v>1376046</v>
      </c>
      <c r="H433" s="58">
        <f t="shared" si="91"/>
        <v>0</v>
      </c>
      <c r="I433" s="58">
        <v>4298000</v>
      </c>
      <c r="J433" s="58">
        <v>143758</v>
      </c>
      <c r="K433" s="58">
        <v>0</v>
      </c>
      <c r="L433" s="58">
        <v>2420000</v>
      </c>
      <c r="M433" s="58">
        <v>2921717</v>
      </c>
      <c r="N433" s="58">
        <f>VLOOKUP(AD433,'tabla ingresos'!$A$3:$D$15,4,FALSE)</f>
        <v>1000000</v>
      </c>
      <c r="O433" s="58">
        <v>142319.97628800155</v>
      </c>
      <c r="P433" s="58">
        <v>6398000</v>
      </c>
      <c r="Q433" s="58">
        <v>0</v>
      </c>
      <c r="R433" s="12">
        <v>76130</v>
      </c>
      <c r="S433" s="12" t="s">
        <v>87</v>
      </c>
      <c r="T433" s="12" t="s">
        <v>89</v>
      </c>
      <c r="U433" s="12" t="s">
        <v>10</v>
      </c>
      <c r="V433" s="12">
        <v>4</v>
      </c>
      <c r="W433" s="12">
        <v>0</v>
      </c>
      <c r="X433" s="12">
        <v>0</v>
      </c>
      <c r="Y433" s="59">
        <v>5.1671232876712327</v>
      </c>
      <c r="Z433" s="59">
        <v>41.065753424657537</v>
      </c>
      <c r="AA433" s="12">
        <v>2</v>
      </c>
      <c r="AB433" s="12">
        <v>2</v>
      </c>
      <c r="AC433" s="12">
        <v>2</v>
      </c>
      <c r="AD433" s="12">
        <v>2</v>
      </c>
      <c r="AE433" s="12">
        <v>2</v>
      </c>
      <c r="AF433" s="58" t="s">
        <v>10</v>
      </c>
      <c r="AG433" s="66">
        <f t="shared" si="92"/>
        <v>0.19071865085866768</v>
      </c>
      <c r="AH433" s="67">
        <f t="shared" si="93"/>
        <v>7.1305086666666666</v>
      </c>
      <c r="AI433" s="67">
        <f t="shared" si="94"/>
        <v>2.0052533333333336</v>
      </c>
      <c r="AJ433" s="67">
        <f t="shared" si="95"/>
        <v>0.91736399999999996</v>
      </c>
      <c r="AK433" s="67">
        <f t="shared" si="96"/>
        <v>0</v>
      </c>
      <c r="AL433" s="67">
        <f t="shared" si="97"/>
        <v>0</v>
      </c>
      <c r="AM433" s="59">
        <f>VLOOKUP(AG433,'SCORE TALLER'!$AC$2:$AD$10,2,TRUE)*AM$2</f>
        <v>0</v>
      </c>
      <c r="AN433" s="59">
        <f>VLOOKUP(AD433,'SCORE TALLER'!$W$2:$X$10,2,TRUE)*AN$2</f>
        <v>0.32</v>
      </c>
      <c r="AO433" s="59">
        <f>VLOOKUP(AB433,'SCORE TALLER'!$S$2:$T$10,2,FALSE)*AO$2</f>
        <v>0.04</v>
      </c>
      <c r="AP433" s="59">
        <f>VLOOKUP(AH433,'SCORE TALLER'!$AE$2:$AF$10,2,TRUE)*AP$2</f>
        <v>0.08</v>
      </c>
      <c r="AQ433" s="59">
        <f>VLOOKUP(AI433,'SCORE TALLER'!$AG$2:$AH$10,2,TRUE)*AQ$2</f>
        <v>0.24</v>
      </c>
      <c r="AR433" s="59">
        <f>VLOOKUP(AC433,'SCORE TALLER'!$U$2:$V$10,2,FALSE)*AR$2</f>
        <v>0.04</v>
      </c>
      <c r="AS433" s="59">
        <f>VLOOKUP(AE433,'SCORE TALLER'!$Y$2:$Z$10,2,FALSE)*AS$2</f>
        <v>0.01</v>
      </c>
      <c r="AT433" s="59">
        <f>VLOOKUP(Z433,'SCORE TALLER'!$O$2:$P$10,2,TRUE)*AT$2</f>
        <v>0.03</v>
      </c>
      <c r="AU433" s="59">
        <f>VLOOKUP(S433,'SCORE TALLER'!$A$2:$B$10,2,FALSE)*AU$2</f>
        <v>0.15000000000000002</v>
      </c>
      <c r="AV433" s="59">
        <f>VLOOKUP(AJ433,'SCORE TALLER'!$AI$2:$AJ$10,2,TRUE)*AV$2</f>
        <v>0.25</v>
      </c>
      <c r="AW433" s="59">
        <f>VLOOKUP(AK433,'SCORE TALLER'!$AK$2:$AL$10,2,TRUE)*AW$2</f>
        <v>0.25</v>
      </c>
      <c r="AX433" s="59">
        <f>VLOOKUP(T433,'SCORE TALLER'!$C$2:$D$10,2,FALSE)*AX$2</f>
        <v>0</v>
      </c>
      <c r="AY433" s="59">
        <f>VLOOKUP(W433,'SCORE TALLER'!$I$2:$J$10,2,TRUE)*AY$2</f>
        <v>0</v>
      </c>
      <c r="AZ433" s="59">
        <f>VLOOKUP(X433,'SCORE TALLER'!$K$2:$L$10,2,TRUE)*AZ$2</f>
        <v>0</v>
      </c>
      <c r="BA433" s="59">
        <f>VLOOKUP(U433,'SCORE TALLER'!$E$2:$F$10,2,FALSE)*BA$2</f>
        <v>0</v>
      </c>
      <c r="BB433" s="59">
        <f>VLOOKUP(Y433,'SCORE TALLER'!$M$2:$N$10,2,TRUE)*BB$2</f>
        <v>0.03</v>
      </c>
      <c r="BC433" s="59">
        <f>VLOOKUP(AA433,'SCORE TALLER'!$Q$2:$R$10,2,FALSE)*BC$2</f>
        <v>0</v>
      </c>
      <c r="BD433" s="59">
        <f>VLOOKUP(V433,'SCORE TALLER'!$G$2:$H$10,2,FALSE)*BD$2</f>
        <v>0</v>
      </c>
      <c r="BE433" s="59">
        <f>VLOOKUP(AF433,'SCORE TALLER'!$AA$2:$AB$10,2,FALSE)*BE$2</f>
        <v>0</v>
      </c>
      <c r="BF433" s="59">
        <f>VLOOKUP(AL433,'SCORE TALLER'!$AM$2:$AN$10,2,TRUE)*BF$2</f>
        <v>0</v>
      </c>
      <c r="BG433" s="67">
        <f t="shared" si="98"/>
        <v>1.4400000000000002</v>
      </c>
      <c r="BH433" s="67" t="str">
        <f>VLOOKUP(BG433,'SCORE TALLER'!$AP$2:$AQ$7,2,TRUE)</f>
        <v>2. Normal</v>
      </c>
      <c r="BI433" s="67" t="str">
        <f t="shared" si="100"/>
        <v>LBZ</v>
      </c>
      <c r="BJ433" s="67" t="str">
        <f t="shared" si="100"/>
        <v>A</v>
      </c>
      <c r="BK433" s="67" t="str">
        <f t="shared" si="101"/>
        <v>A</v>
      </c>
      <c r="BL433" s="86">
        <f t="shared" si="99"/>
        <v>0</v>
      </c>
      <c r="BM433" s="86">
        <f t="shared" si="102"/>
        <v>0</v>
      </c>
    </row>
    <row r="434" spans="1:65" x14ac:dyDescent="0.3">
      <c r="A434" s="57">
        <v>2064880808</v>
      </c>
      <c r="B434" s="12" t="s">
        <v>572</v>
      </c>
      <c r="C434" s="58" t="s">
        <v>105</v>
      </c>
      <c r="D434" s="58" t="s">
        <v>30</v>
      </c>
      <c r="E434" s="58">
        <v>673200</v>
      </c>
      <c r="F434" s="58">
        <v>10259185</v>
      </c>
      <c r="G434" s="58">
        <f t="shared" si="90"/>
        <v>7924925</v>
      </c>
      <c r="H434" s="58">
        <f t="shared" si="91"/>
        <v>2961968</v>
      </c>
      <c r="I434" s="58">
        <v>10259000</v>
      </c>
      <c r="J434" s="58">
        <v>324134</v>
      </c>
      <c r="K434" s="58">
        <v>0</v>
      </c>
      <c r="L434" s="58">
        <v>4962957</v>
      </c>
      <c r="M434" s="58">
        <v>2334260</v>
      </c>
      <c r="N434" s="58">
        <f>VLOOKUP(AD434,'tabla ingresos'!$A$3:$D$15,4,FALSE)</f>
        <v>1000000</v>
      </c>
      <c r="O434" s="58">
        <v>240017.59052009013</v>
      </c>
      <c r="P434" s="58">
        <v>10790000</v>
      </c>
      <c r="Q434" s="58">
        <v>0</v>
      </c>
      <c r="R434" s="12">
        <v>20001</v>
      </c>
      <c r="S434" s="12" t="s">
        <v>87</v>
      </c>
      <c r="T434" s="12" t="s">
        <v>89</v>
      </c>
      <c r="U434" s="12" t="s">
        <v>10</v>
      </c>
      <c r="V434" s="12">
        <v>4</v>
      </c>
      <c r="W434" s="12">
        <v>0</v>
      </c>
      <c r="X434" s="12">
        <v>0</v>
      </c>
      <c r="Y434" s="59">
        <v>6.2136986301369861</v>
      </c>
      <c r="Z434" s="59">
        <v>34.769863013698632</v>
      </c>
      <c r="AA434" s="12">
        <v>1</v>
      </c>
      <c r="AB434" s="12">
        <v>2</v>
      </c>
      <c r="AC434" s="12">
        <v>2</v>
      </c>
      <c r="AD434" s="12">
        <v>2</v>
      </c>
      <c r="AE434" s="12">
        <v>1</v>
      </c>
      <c r="AF434" s="58" t="s">
        <v>10</v>
      </c>
      <c r="AG434" s="66">
        <f t="shared" si="92"/>
        <v>0.3761010603467268</v>
      </c>
      <c r="AH434" s="67">
        <f t="shared" si="93"/>
        <v>14.03279</v>
      </c>
      <c r="AI434" s="67">
        <f t="shared" si="94"/>
        <v>2.0049733333333335</v>
      </c>
      <c r="AJ434" s="67">
        <f t="shared" si="95"/>
        <v>5.2832833333333333</v>
      </c>
      <c r="AK434" s="67">
        <f t="shared" si="96"/>
        <v>1.9746453333333334</v>
      </c>
      <c r="AL434" s="67">
        <f t="shared" si="97"/>
        <v>0</v>
      </c>
      <c r="AM434" s="59">
        <f>VLOOKUP(AG434,'SCORE TALLER'!$AC$2:$AD$10,2,TRUE)*AM$2</f>
        <v>0</v>
      </c>
      <c r="AN434" s="59">
        <f>VLOOKUP(AD434,'SCORE TALLER'!$W$2:$X$10,2,TRUE)*AN$2</f>
        <v>0.32</v>
      </c>
      <c r="AO434" s="59">
        <f>VLOOKUP(AB434,'SCORE TALLER'!$S$2:$T$10,2,FALSE)*AO$2</f>
        <v>0.04</v>
      </c>
      <c r="AP434" s="59">
        <f>VLOOKUP(AH434,'SCORE TALLER'!$AE$2:$AF$10,2,TRUE)*AP$2</f>
        <v>0.16</v>
      </c>
      <c r="AQ434" s="59">
        <f>VLOOKUP(AI434,'SCORE TALLER'!$AG$2:$AH$10,2,TRUE)*AQ$2</f>
        <v>0.24</v>
      </c>
      <c r="AR434" s="59">
        <f>VLOOKUP(AC434,'SCORE TALLER'!$U$2:$V$10,2,FALSE)*AR$2</f>
        <v>0.04</v>
      </c>
      <c r="AS434" s="59">
        <f>VLOOKUP(AE434,'SCORE TALLER'!$Y$2:$Z$10,2,FALSE)*AS$2</f>
        <v>0.03</v>
      </c>
      <c r="AT434" s="59">
        <f>VLOOKUP(Z434,'SCORE TALLER'!$O$2:$P$10,2,TRUE)*AT$2</f>
        <v>0.04</v>
      </c>
      <c r="AU434" s="59">
        <f>VLOOKUP(S434,'SCORE TALLER'!$A$2:$B$10,2,FALSE)*AU$2</f>
        <v>0.15000000000000002</v>
      </c>
      <c r="AV434" s="59">
        <f>VLOOKUP(AJ434,'SCORE TALLER'!$AI$2:$AJ$10,2,TRUE)*AV$2</f>
        <v>0</v>
      </c>
      <c r="AW434" s="59">
        <f>VLOOKUP(AK434,'SCORE TALLER'!$AK$2:$AL$10,2,TRUE)*AW$2</f>
        <v>0.2</v>
      </c>
      <c r="AX434" s="59">
        <f>VLOOKUP(T434,'SCORE TALLER'!$C$2:$D$10,2,FALSE)*AX$2</f>
        <v>0</v>
      </c>
      <c r="AY434" s="59">
        <f>VLOOKUP(W434,'SCORE TALLER'!$I$2:$J$10,2,TRUE)*AY$2</f>
        <v>0</v>
      </c>
      <c r="AZ434" s="59">
        <f>VLOOKUP(X434,'SCORE TALLER'!$K$2:$L$10,2,TRUE)*AZ$2</f>
        <v>0</v>
      </c>
      <c r="BA434" s="59">
        <f>VLOOKUP(U434,'SCORE TALLER'!$E$2:$F$10,2,FALSE)*BA$2</f>
        <v>0</v>
      </c>
      <c r="BB434" s="59">
        <f>VLOOKUP(Y434,'SCORE TALLER'!$M$2:$N$10,2,TRUE)*BB$2</f>
        <v>0.02</v>
      </c>
      <c r="BC434" s="59">
        <f>VLOOKUP(AA434,'SCORE TALLER'!$Q$2:$R$10,2,FALSE)*BC$2</f>
        <v>0.05</v>
      </c>
      <c r="BD434" s="59">
        <f>VLOOKUP(V434,'SCORE TALLER'!$G$2:$H$10,2,FALSE)*BD$2</f>
        <v>0</v>
      </c>
      <c r="BE434" s="59">
        <f>VLOOKUP(AF434,'SCORE TALLER'!$AA$2:$AB$10,2,FALSE)*BE$2</f>
        <v>0</v>
      </c>
      <c r="BF434" s="59">
        <f>VLOOKUP(AL434,'SCORE TALLER'!$AM$2:$AN$10,2,TRUE)*BF$2</f>
        <v>0</v>
      </c>
      <c r="BG434" s="67">
        <f t="shared" si="98"/>
        <v>1.29</v>
      </c>
      <c r="BH434" s="67" t="str">
        <f>VLOOKUP(BG434,'SCORE TALLER'!$AP$2:$AQ$7,2,TRUE)</f>
        <v>2. Normal</v>
      </c>
      <c r="BI434" s="67" t="str">
        <f t="shared" si="100"/>
        <v>LBZ</v>
      </c>
      <c r="BJ434" s="67" t="str">
        <f t="shared" si="100"/>
        <v>A</v>
      </c>
      <c r="BK434" s="67" t="str">
        <f t="shared" si="101"/>
        <v>A</v>
      </c>
      <c r="BL434" s="86">
        <f t="shared" si="99"/>
        <v>2961968</v>
      </c>
      <c r="BM434" s="86">
        <f t="shared" si="102"/>
        <v>0</v>
      </c>
    </row>
    <row r="435" spans="1:65" x14ac:dyDescent="0.3">
      <c r="A435" s="57">
        <v>88602648</v>
      </c>
      <c r="B435" s="12" t="s">
        <v>573</v>
      </c>
      <c r="C435" s="58" t="s">
        <v>105</v>
      </c>
      <c r="D435" s="58" t="s">
        <v>30</v>
      </c>
      <c r="E435" s="58"/>
      <c r="F435" s="58">
        <v>9479663</v>
      </c>
      <c r="G435" s="58">
        <f t="shared" si="90"/>
        <v>6482843</v>
      </c>
      <c r="H435" s="58">
        <f t="shared" si="91"/>
        <v>0</v>
      </c>
      <c r="I435" s="58">
        <v>9480000</v>
      </c>
      <c r="J435" s="58">
        <v>303032</v>
      </c>
      <c r="K435" s="58">
        <v>0</v>
      </c>
      <c r="L435" s="58">
        <v>7763860</v>
      </c>
      <c r="M435" s="58">
        <v>2996820</v>
      </c>
      <c r="N435" s="58">
        <f>VLOOKUP(AD435,'tabla ingresos'!$A$3:$D$15,4,FALSE)</f>
        <v>1000000</v>
      </c>
      <c r="O435" s="58">
        <v>232193.47928561669</v>
      </c>
      <c r="P435" s="58">
        <v>5957000</v>
      </c>
      <c r="Q435" s="58">
        <v>0</v>
      </c>
      <c r="R435" s="12">
        <v>13838</v>
      </c>
      <c r="S435" s="12" t="s">
        <v>87</v>
      </c>
      <c r="T435" s="12" t="s">
        <v>89</v>
      </c>
      <c r="U435" s="12" t="s">
        <v>10</v>
      </c>
      <c r="V435" s="12">
        <v>4</v>
      </c>
      <c r="W435" s="12">
        <v>0</v>
      </c>
      <c r="X435" s="12">
        <v>0</v>
      </c>
      <c r="Y435" s="59">
        <v>5.838356164383562</v>
      </c>
      <c r="Z435" s="59">
        <v>55.756164383561647</v>
      </c>
      <c r="AA435" s="12">
        <v>1</v>
      </c>
      <c r="AB435" s="12">
        <v>2</v>
      </c>
      <c r="AC435" s="12">
        <v>2</v>
      </c>
      <c r="AD435" s="12">
        <v>2</v>
      </c>
      <c r="AE435" s="12">
        <v>3</v>
      </c>
      <c r="AF435" s="58" t="s">
        <v>10</v>
      </c>
      <c r="AG435" s="66">
        <f t="shared" si="92"/>
        <v>0.35681698619041113</v>
      </c>
      <c r="AH435" s="67">
        <f t="shared" si="93"/>
        <v>10.291108666666666</v>
      </c>
      <c r="AI435" s="67">
        <f t="shared" si="94"/>
        <v>1.9978800000000001</v>
      </c>
      <c r="AJ435" s="67">
        <f t="shared" si="95"/>
        <v>4.321895333333333</v>
      </c>
      <c r="AK435" s="67">
        <f t="shared" si="96"/>
        <v>0</v>
      </c>
      <c r="AL435" s="67">
        <f t="shared" si="97"/>
        <v>0</v>
      </c>
      <c r="AM435" s="59">
        <f>VLOOKUP(AG435,'SCORE TALLER'!$AC$2:$AD$10,2,TRUE)*AM$2</f>
        <v>0</v>
      </c>
      <c r="AN435" s="59">
        <f>VLOOKUP(AD435,'SCORE TALLER'!$W$2:$X$10,2,TRUE)*AN$2</f>
        <v>0.32</v>
      </c>
      <c r="AO435" s="59">
        <f>VLOOKUP(AB435,'SCORE TALLER'!$S$2:$T$10,2,FALSE)*AO$2</f>
        <v>0.04</v>
      </c>
      <c r="AP435" s="59">
        <f>VLOOKUP(AH435,'SCORE TALLER'!$AE$2:$AF$10,2,TRUE)*AP$2</f>
        <v>0.16</v>
      </c>
      <c r="AQ435" s="59">
        <f>VLOOKUP(AI435,'SCORE TALLER'!$AG$2:$AH$10,2,TRUE)*AQ$2</f>
        <v>0.32</v>
      </c>
      <c r="AR435" s="59">
        <f>VLOOKUP(AC435,'SCORE TALLER'!$U$2:$V$10,2,FALSE)*AR$2</f>
        <v>0.04</v>
      </c>
      <c r="AS435" s="59">
        <f>VLOOKUP(AE435,'SCORE TALLER'!$Y$2:$Z$10,2,FALSE)*AS$2</f>
        <v>0.02</v>
      </c>
      <c r="AT435" s="59">
        <f>VLOOKUP(Z435,'SCORE TALLER'!$O$2:$P$10,2,TRUE)*AT$2</f>
        <v>0.01</v>
      </c>
      <c r="AU435" s="59">
        <f>VLOOKUP(S435,'SCORE TALLER'!$A$2:$B$10,2,FALSE)*AU$2</f>
        <v>0.15000000000000002</v>
      </c>
      <c r="AV435" s="59">
        <f>VLOOKUP(AJ435,'SCORE TALLER'!$AI$2:$AJ$10,2,TRUE)*AV$2</f>
        <v>0.05</v>
      </c>
      <c r="AW435" s="59">
        <f>VLOOKUP(AK435,'SCORE TALLER'!$AK$2:$AL$10,2,TRUE)*AW$2</f>
        <v>0.25</v>
      </c>
      <c r="AX435" s="59">
        <f>VLOOKUP(T435,'SCORE TALLER'!$C$2:$D$10,2,FALSE)*AX$2</f>
        <v>0</v>
      </c>
      <c r="AY435" s="59">
        <f>VLOOKUP(W435,'SCORE TALLER'!$I$2:$J$10,2,TRUE)*AY$2</f>
        <v>0</v>
      </c>
      <c r="AZ435" s="59">
        <f>VLOOKUP(X435,'SCORE TALLER'!$K$2:$L$10,2,TRUE)*AZ$2</f>
        <v>0</v>
      </c>
      <c r="BA435" s="59">
        <f>VLOOKUP(U435,'SCORE TALLER'!$E$2:$F$10,2,FALSE)*BA$2</f>
        <v>0</v>
      </c>
      <c r="BB435" s="59">
        <f>VLOOKUP(Y435,'SCORE TALLER'!$M$2:$N$10,2,TRUE)*BB$2</f>
        <v>0.03</v>
      </c>
      <c r="BC435" s="59">
        <f>VLOOKUP(AA435,'SCORE TALLER'!$Q$2:$R$10,2,FALSE)*BC$2</f>
        <v>0.05</v>
      </c>
      <c r="BD435" s="59">
        <f>VLOOKUP(V435,'SCORE TALLER'!$G$2:$H$10,2,FALSE)*BD$2</f>
        <v>0</v>
      </c>
      <c r="BE435" s="59">
        <f>VLOOKUP(AF435,'SCORE TALLER'!$AA$2:$AB$10,2,FALSE)*BE$2</f>
        <v>0</v>
      </c>
      <c r="BF435" s="59">
        <f>VLOOKUP(AL435,'SCORE TALLER'!$AM$2:$AN$10,2,TRUE)*BF$2</f>
        <v>0</v>
      </c>
      <c r="BG435" s="67">
        <f t="shared" si="98"/>
        <v>1.4400000000000002</v>
      </c>
      <c r="BH435" s="67" t="str">
        <f>VLOOKUP(BG435,'SCORE TALLER'!$AP$2:$AQ$7,2,TRUE)</f>
        <v>2. Normal</v>
      </c>
      <c r="BI435" s="67" t="str">
        <f t="shared" si="100"/>
        <v>LBZ</v>
      </c>
      <c r="BJ435" s="67" t="str">
        <f t="shared" si="100"/>
        <v>A</v>
      </c>
      <c r="BK435" s="67" t="str">
        <f t="shared" si="101"/>
        <v>A</v>
      </c>
      <c r="BL435" s="86">
        <f t="shared" si="99"/>
        <v>0</v>
      </c>
      <c r="BM435" s="86">
        <f t="shared" si="102"/>
        <v>0</v>
      </c>
    </row>
    <row r="436" spans="1:65" x14ac:dyDescent="0.3">
      <c r="A436" s="57">
        <v>2048482208</v>
      </c>
      <c r="B436" s="12" t="s">
        <v>574</v>
      </c>
      <c r="C436" s="58" t="s">
        <v>105</v>
      </c>
      <c r="D436" s="58" t="s">
        <v>30</v>
      </c>
      <c r="E436" s="58">
        <v>106366</v>
      </c>
      <c r="F436" s="58">
        <v>8278328</v>
      </c>
      <c r="G436" s="58">
        <f t="shared" si="90"/>
        <v>5388655</v>
      </c>
      <c r="H436" s="58">
        <f t="shared" si="91"/>
        <v>900257</v>
      </c>
      <c r="I436" s="58">
        <v>8327000</v>
      </c>
      <c r="J436" s="58">
        <v>225181</v>
      </c>
      <c r="K436" s="58">
        <v>0</v>
      </c>
      <c r="L436" s="58">
        <v>4488398</v>
      </c>
      <c r="M436" s="58">
        <v>2889673</v>
      </c>
      <c r="N436" s="58">
        <f>VLOOKUP(AD436,'tabla ingresos'!$A$3:$D$15,4,FALSE)</f>
        <v>1000000</v>
      </c>
      <c r="O436" s="58">
        <v>78990.033729086193</v>
      </c>
      <c r="P436" s="58">
        <v>3551000</v>
      </c>
      <c r="Q436" s="58">
        <v>0</v>
      </c>
      <c r="R436" s="12">
        <v>13001</v>
      </c>
      <c r="S436" s="12" t="s">
        <v>87</v>
      </c>
      <c r="T436" s="12" t="s">
        <v>89</v>
      </c>
      <c r="U436" s="12" t="s">
        <v>10</v>
      </c>
      <c r="V436" s="12">
        <v>4</v>
      </c>
      <c r="W436" s="12">
        <v>0</v>
      </c>
      <c r="X436" s="12">
        <v>0</v>
      </c>
      <c r="Y436" s="59">
        <v>5.2931506849315069</v>
      </c>
      <c r="Z436" s="59">
        <v>27.589041095890412</v>
      </c>
      <c r="AA436" s="12">
        <v>2</v>
      </c>
      <c r="AB436" s="12">
        <v>2</v>
      </c>
      <c r="AC436" s="12">
        <v>2</v>
      </c>
      <c r="AD436" s="12">
        <v>2</v>
      </c>
      <c r="AE436" s="12">
        <v>1</v>
      </c>
      <c r="AF436" s="58" t="s">
        <v>10</v>
      </c>
      <c r="AG436" s="66">
        <f t="shared" si="92"/>
        <v>0.2027806891527241</v>
      </c>
      <c r="AH436" s="67">
        <f t="shared" si="93"/>
        <v>7.8862186666666663</v>
      </c>
      <c r="AI436" s="67">
        <f t="shared" si="94"/>
        <v>1.9973593333333333</v>
      </c>
      <c r="AJ436" s="67">
        <f t="shared" si="95"/>
        <v>3.5924366666666665</v>
      </c>
      <c r="AK436" s="67">
        <f t="shared" si="96"/>
        <v>0.60017133333333328</v>
      </c>
      <c r="AL436" s="67">
        <f t="shared" si="97"/>
        <v>0</v>
      </c>
      <c r="AM436" s="59">
        <f>VLOOKUP(AG436,'SCORE TALLER'!$AC$2:$AD$10,2,TRUE)*AM$2</f>
        <v>0</v>
      </c>
      <c r="AN436" s="59">
        <f>VLOOKUP(AD436,'SCORE TALLER'!$W$2:$X$10,2,TRUE)*AN$2</f>
        <v>0.32</v>
      </c>
      <c r="AO436" s="59">
        <f>VLOOKUP(AB436,'SCORE TALLER'!$S$2:$T$10,2,FALSE)*AO$2</f>
        <v>0.04</v>
      </c>
      <c r="AP436" s="59">
        <f>VLOOKUP(AH436,'SCORE TALLER'!$AE$2:$AF$10,2,TRUE)*AP$2</f>
        <v>0.08</v>
      </c>
      <c r="AQ436" s="59">
        <f>VLOOKUP(AI436,'SCORE TALLER'!$AG$2:$AH$10,2,TRUE)*AQ$2</f>
        <v>0.32</v>
      </c>
      <c r="AR436" s="59">
        <f>VLOOKUP(AC436,'SCORE TALLER'!$U$2:$V$10,2,FALSE)*AR$2</f>
        <v>0.04</v>
      </c>
      <c r="AS436" s="59">
        <f>VLOOKUP(AE436,'SCORE TALLER'!$Y$2:$Z$10,2,FALSE)*AS$2</f>
        <v>0.03</v>
      </c>
      <c r="AT436" s="59">
        <f>VLOOKUP(Z436,'SCORE TALLER'!$O$2:$P$10,2,TRUE)*AT$2</f>
        <v>0.04</v>
      </c>
      <c r="AU436" s="59">
        <f>VLOOKUP(S436,'SCORE TALLER'!$A$2:$B$10,2,FALSE)*AU$2</f>
        <v>0.15000000000000002</v>
      </c>
      <c r="AV436" s="59">
        <f>VLOOKUP(AJ436,'SCORE TALLER'!$AI$2:$AJ$10,2,TRUE)*AV$2</f>
        <v>0.1</v>
      </c>
      <c r="AW436" s="59">
        <f>VLOOKUP(AK436,'SCORE TALLER'!$AK$2:$AL$10,2,TRUE)*AW$2</f>
        <v>0.25</v>
      </c>
      <c r="AX436" s="59">
        <f>VLOOKUP(T436,'SCORE TALLER'!$C$2:$D$10,2,FALSE)*AX$2</f>
        <v>0</v>
      </c>
      <c r="AY436" s="59">
        <f>VLOOKUP(W436,'SCORE TALLER'!$I$2:$J$10,2,TRUE)*AY$2</f>
        <v>0</v>
      </c>
      <c r="AZ436" s="59">
        <f>VLOOKUP(X436,'SCORE TALLER'!$K$2:$L$10,2,TRUE)*AZ$2</f>
        <v>0</v>
      </c>
      <c r="BA436" s="59">
        <f>VLOOKUP(U436,'SCORE TALLER'!$E$2:$F$10,2,FALSE)*BA$2</f>
        <v>0</v>
      </c>
      <c r="BB436" s="59">
        <f>VLOOKUP(Y436,'SCORE TALLER'!$M$2:$N$10,2,TRUE)*BB$2</f>
        <v>0.03</v>
      </c>
      <c r="BC436" s="59">
        <f>VLOOKUP(AA436,'SCORE TALLER'!$Q$2:$R$10,2,FALSE)*BC$2</f>
        <v>0</v>
      </c>
      <c r="BD436" s="59">
        <f>VLOOKUP(V436,'SCORE TALLER'!$G$2:$H$10,2,FALSE)*BD$2</f>
        <v>0</v>
      </c>
      <c r="BE436" s="59">
        <f>VLOOKUP(AF436,'SCORE TALLER'!$AA$2:$AB$10,2,FALSE)*BE$2</f>
        <v>0</v>
      </c>
      <c r="BF436" s="59">
        <f>VLOOKUP(AL436,'SCORE TALLER'!$AM$2:$AN$10,2,TRUE)*BF$2</f>
        <v>0</v>
      </c>
      <c r="BG436" s="67">
        <f t="shared" si="98"/>
        <v>1.4000000000000001</v>
      </c>
      <c r="BH436" s="67" t="str">
        <f>VLOOKUP(BG436,'SCORE TALLER'!$AP$2:$AQ$7,2,TRUE)</f>
        <v>2. Normal</v>
      </c>
      <c r="BI436" s="67" t="str">
        <f t="shared" si="100"/>
        <v>LBZ</v>
      </c>
      <c r="BJ436" s="67" t="str">
        <f t="shared" si="100"/>
        <v>A</v>
      </c>
      <c r="BK436" s="67" t="str">
        <f t="shared" si="101"/>
        <v>A</v>
      </c>
      <c r="BL436" s="86">
        <f t="shared" si="99"/>
        <v>900257</v>
      </c>
      <c r="BM436" s="86">
        <f t="shared" si="102"/>
        <v>0</v>
      </c>
    </row>
    <row r="437" spans="1:65" x14ac:dyDescent="0.3">
      <c r="A437" s="57">
        <v>44264086</v>
      </c>
      <c r="B437" s="12" t="s">
        <v>575</v>
      </c>
      <c r="C437" s="58" t="s">
        <v>107</v>
      </c>
      <c r="D437" s="58" t="s">
        <v>116</v>
      </c>
      <c r="E437" s="58">
        <v>878530</v>
      </c>
      <c r="F437" s="58">
        <v>17468904</v>
      </c>
      <c r="G437" s="58">
        <f t="shared" si="90"/>
        <v>12362914</v>
      </c>
      <c r="H437" s="58">
        <f t="shared" si="91"/>
        <v>0</v>
      </c>
      <c r="I437" s="58" t="e">
        <v>#N/A</v>
      </c>
      <c r="J437" s="58">
        <v>444227</v>
      </c>
      <c r="K437" s="58">
        <v>0</v>
      </c>
      <c r="L437" s="58">
        <v>18000000</v>
      </c>
      <c r="M437" s="58">
        <v>5105990</v>
      </c>
      <c r="N437" s="58">
        <f>VLOOKUP(AD437,'tabla ingresos'!$A$3:$D$15,4,FALSE)</f>
        <v>2000000</v>
      </c>
      <c r="O437" s="58">
        <v>0</v>
      </c>
      <c r="P437" s="58">
        <v>0</v>
      </c>
      <c r="Q437" s="58">
        <v>0</v>
      </c>
      <c r="R437" s="12">
        <v>5088</v>
      </c>
      <c r="S437" s="12" t="s">
        <v>86</v>
      </c>
      <c r="T437" s="12" t="s">
        <v>89</v>
      </c>
      <c r="U437" s="12" t="s">
        <v>10</v>
      </c>
      <c r="V437" s="12">
        <v>4</v>
      </c>
      <c r="W437" s="12">
        <v>0</v>
      </c>
      <c r="X437" s="12">
        <v>0</v>
      </c>
      <c r="Y437" s="59">
        <v>6.6328767123287671</v>
      </c>
      <c r="Z437" s="59">
        <v>39.673972602739724</v>
      </c>
      <c r="AA437" s="12">
        <v>2</v>
      </c>
      <c r="AB437" s="12">
        <v>0</v>
      </c>
      <c r="AC437" s="12">
        <v>2</v>
      </c>
      <c r="AD437" s="12">
        <v>3</v>
      </c>
      <c r="AE437" s="12">
        <v>1</v>
      </c>
      <c r="AF437" s="58" t="s">
        <v>91</v>
      </c>
      <c r="AG437" s="66">
        <f t="shared" si="92"/>
        <v>0.14807566666666666</v>
      </c>
      <c r="AH437" s="67">
        <f t="shared" si="93"/>
        <v>5.8229680000000004</v>
      </c>
      <c r="AI437" s="67">
        <f t="shared" si="94"/>
        <v>1.9948399999999999</v>
      </c>
      <c r="AJ437" s="67">
        <f t="shared" si="95"/>
        <v>4.1209713333333333</v>
      </c>
      <c r="AK437" s="67">
        <f t="shared" si="96"/>
        <v>0</v>
      </c>
      <c r="AL437" s="67">
        <f t="shared" si="97"/>
        <v>0</v>
      </c>
      <c r="AM437" s="59">
        <f>VLOOKUP(AG437,'SCORE TALLER'!$AC$2:$AD$10,2,TRUE)*AM$2</f>
        <v>0</v>
      </c>
      <c r="AN437" s="59">
        <f>VLOOKUP(AD437,'SCORE TALLER'!$W$2:$X$10,2,TRUE)*AN$2</f>
        <v>0.32</v>
      </c>
      <c r="AO437" s="59">
        <f>VLOOKUP(AB437,'SCORE TALLER'!$S$2:$T$10,2,FALSE)*AO$2</f>
        <v>0.05</v>
      </c>
      <c r="AP437" s="59">
        <f>VLOOKUP(AH437,'SCORE TALLER'!$AE$2:$AF$10,2,TRUE)*AP$2</f>
        <v>0.08</v>
      </c>
      <c r="AQ437" s="59">
        <f>VLOOKUP(AI437,'SCORE TALLER'!$AG$2:$AH$10,2,TRUE)*AQ$2</f>
        <v>0.32</v>
      </c>
      <c r="AR437" s="59">
        <f>VLOOKUP(AC437,'SCORE TALLER'!$U$2:$V$10,2,FALSE)*AR$2</f>
        <v>0.04</v>
      </c>
      <c r="AS437" s="59">
        <f>VLOOKUP(AE437,'SCORE TALLER'!$Y$2:$Z$10,2,FALSE)*AS$2</f>
        <v>0.03</v>
      </c>
      <c r="AT437" s="59">
        <f>VLOOKUP(Z437,'SCORE TALLER'!$O$2:$P$10,2,TRUE)*AT$2</f>
        <v>0.03</v>
      </c>
      <c r="AU437" s="59">
        <f>VLOOKUP(S437,'SCORE TALLER'!$A$2:$B$10,2,FALSE)*AU$2</f>
        <v>0.05</v>
      </c>
      <c r="AV437" s="59">
        <f>VLOOKUP(AJ437,'SCORE TALLER'!$AI$2:$AJ$10,2,TRUE)*AV$2</f>
        <v>0.05</v>
      </c>
      <c r="AW437" s="59">
        <f>VLOOKUP(AK437,'SCORE TALLER'!$AK$2:$AL$10,2,TRUE)*AW$2</f>
        <v>0.25</v>
      </c>
      <c r="AX437" s="59">
        <f>VLOOKUP(T437,'SCORE TALLER'!$C$2:$D$10,2,FALSE)*AX$2</f>
        <v>0</v>
      </c>
      <c r="AY437" s="59">
        <f>VLOOKUP(W437,'SCORE TALLER'!$I$2:$J$10,2,TRUE)*AY$2</f>
        <v>0</v>
      </c>
      <c r="AZ437" s="59">
        <f>VLOOKUP(X437,'SCORE TALLER'!$K$2:$L$10,2,TRUE)*AZ$2</f>
        <v>0</v>
      </c>
      <c r="BA437" s="59">
        <f>VLOOKUP(U437,'SCORE TALLER'!$E$2:$F$10,2,FALSE)*BA$2</f>
        <v>0</v>
      </c>
      <c r="BB437" s="59">
        <f>VLOOKUP(Y437,'SCORE TALLER'!$M$2:$N$10,2,TRUE)*BB$2</f>
        <v>0.02</v>
      </c>
      <c r="BC437" s="59">
        <f>VLOOKUP(AA437,'SCORE TALLER'!$Q$2:$R$10,2,FALSE)*BC$2</f>
        <v>0</v>
      </c>
      <c r="BD437" s="59">
        <f>VLOOKUP(V437,'SCORE TALLER'!$G$2:$H$10,2,FALSE)*BD$2</f>
        <v>0</v>
      </c>
      <c r="BE437" s="59">
        <f>VLOOKUP(AF437,'SCORE TALLER'!$AA$2:$AB$10,2,FALSE)*BE$2</f>
        <v>0.30000000000000004</v>
      </c>
      <c r="BF437" s="59">
        <f>VLOOKUP(AL437,'SCORE TALLER'!$AM$2:$AN$10,2,TRUE)*BF$2</f>
        <v>0</v>
      </c>
      <c r="BG437" s="67">
        <f t="shared" si="98"/>
        <v>1.5400000000000003</v>
      </c>
      <c r="BH437" s="67" t="str">
        <f>VLOOKUP(BG437,'SCORE TALLER'!$AP$2:$AQ$7,2,TRUE)</f>
        <v>2. Normal</v>
      </c>
      <c r="BI437" s="67" t="str">
        <f t="shared" si="100"/>
        <v>LBZ</v>
      </c>
      <c r="BJ437" s="67" t="str">
        <f t="shared" si="100"/>
        <v>A</v>
      </c>
      <c r="BK437" s="67" t="str">
        <f t="shared" si="101"/>
        <v>SIN</v>
      </c>
      <c r="BL437" s="86">
        <f t="shared" si="99"/>
        <v>0</v>
      </c>
      <c r="BM437" s="86">
        <f t="shared" si="102"/>
        <v>0</v>
      </c>
    </row>
    <row r="438" spans="1:65" x14ac:dyDescent="0.3">
      <c r="A438" s="57">
        <v>20828824</v>
      </c>
      <c r="B438" s="12" t="s">
        <v>576</v>
      </c>
      <c r="C438" s="58" t="s">
        <v>105</v>
      </c>
      <c r="D438" s="58" t="s">
        <v>30</v>
      </c>
      <c r="E438" s="58">
        <v>252364</v>
      </c>
      <c r="F438" s="58">
        <v>10000000</v>
      </c>
      <c r="G438" s="58">
        <f t="shared" si="90"/>
        <v>7267736</v>
      </c>
      <c r="H438" s="58">
        <f t="shared" si="91"/>
        <v>1092356</v>
      </c>
      <c r="I438" s="58">
        <v>10000000</v>
      </c>
      <c r="J438" s="58">
        <v>247452</v>
      </c>
      <c r="K438" s="58">
        <v>0</v>
      </c>
      <c r="L438" s="58">
        <v>6175380</v>
      </c>
      <c r="M438" s="58">
        <v>2732264</v>
      </c>
      <c r="N438" s="58">
        <f>VLOOKUP(AD438,'tabla ingresos'!$A$3:$D$15,4,FALSE)</f>
        <v>1000000</v>
      </c>
      <c r="O438" s="58">
        <v>230453.7761594663</v>
      </c>
      <c r="P438" s="58">
        <v>5874000</v>
      </c>
      <c r="Q438" s="58">
        <v>0</v>
      </c>
      <c r="R438" s="12">
        <v>76001</v>
      </c>
      <c r="S438" s="12" t="s">
        <v>87</v>
      </c>
      <c r="T438" s="12" t="s">
        <v>89</v>
      </c>
      <c r="U438" s="12" t="s">
        <v>10</v>
      </c>
      <c r="V438" s="12">
        <v>4</v>
      </c>
      <c r="W438" s="12">
        <v>0</v>
      </c>
      <c r="X438" s="12">
        <v>0</v>
      </c>
      <c r="Y438" s="59">
        <v>10.268493150684931</v>
      </c>
      <c r="Z438" s="59">
        <v>47.756164383561647</v>
      </c>
      <c r="AA438" s="12">
        <v>2</v>
      </c>
      <c r="AB438" s="12">
        <v>2</v>
      </c>
      <c r="AC438" s="12">
        <v>2</v>
      </c>
      <c r="AD438" s="12">
        <v>2</v>
      </c>
      <c r="AE438" s="12">
        <v>4</v>
      </c>
      <c r="AF438" s="58" t="s">
        <v>10</v>
      </c>
      <c r="AG438" s="66">
        <f t="shared" si="92"/>
        <v>0.31860385077297754</v>
      </c>
      <c r="AH438" s="67">
        <f t="shared" si="93"/>
        <v>10.582666666666666</v>
      </c>
      <c r="AI438" s="67">
        <f t="shared" si="94"/>
        <v>1.989752</v>
      </c>
      <c r="AJ438" s="67">
        <f t="shared" si="95"/>
        <v>4.8451573333333338</v>
      </c>
      <c r="AK438" s="67">
        <f t="shared" si="96"/>
        <v>0.72823733333333329</v>
      </c>
      <c r="AL438" s="67">
        <f t="shared" si="97"/>
        <v>0</v>
      </c>
      <c r="AM438" s="59">
        <f>VLOOKUP(AG438,'SCORE TALLER'!$AC$2:$AD$10,2,TRUE)*AM$2</f>
        <v>0</v>
      </c>
      <c r="AN438" s="59">
        <f>VLOOKUP(AD438,'SCORE TALLER'!$W$2:$X$10,2,TRUE)*AN$2</f>
        <v>0.32</v>
      </c>
      <c r="AO438" s="59">
        <f>VLOOKUP(AB438,'SCORE TALLER'!$S$2:$T$10,2,FALSE)*AO$2</f>
        <v>0.04</v>
      </c>
      <c r="AP438" s="59">
        <f>VLOOKUP(AH438,'SCORE TALLER'!$AE$2:$AF$10,2,TRUE)*AP$2</f>
        <v>0.16</v>
      </c>
      <c r="AQ438" s="59">
        <f>VLOOKUP(AI438,'SCORE TALLER'!$AG$2:$AH$10,2,TRUE)*AQ$2</f>
        <v>0.32</v>
      </c>
      <c r="AR438" s="59">
        <f>VLOOKUP(AC438,'SCORE TALLER'!$U$2:$V$10,2,FALSE)*AR$2</f>
        <v>0.04</v>
      </c>
      <c r="AS438" s="59">
        <f>VLOOKUP(AE438,'SCORE TALLER'!$Y$2:$Z$10,2,FALSE)*AS$2</f>
        <v>0.05</v>
      </c>
      <c r="AT438" s="59">
        <f>VLOOKUP(Z438,'SCORE TALLER'!$O$2:$P$10,2,TRUE)*AT$2</f>
        <v>0.02</v>
      </c>
      <c r="AU438" s="59">
        <f>VLOOKUP(S438,'SCORE TALLER'!$A$2:$B$10,2,FALSE)*AU$2</f>
        <v>0.15000000000000002</v>
      </c>
      <c r="AV438" s="59">
        <f>VLOOKUP(AJ438,'SCORE TALLER'!$AI$2:$AJ$10,2,TRUE)*AV$2</f>
        <v>0.05</v>
      </c>
      <c r="AW438" s="59">
        <f>VLOOKUP(AK438,'SCORE TALLER'!$AK$2:$AL$10,2,TRUE)*AW$2</f>
        <v>0.25</v>
      </c>
      <c r="AX438" s="59">
        <f>VLOOKUP(T438,'SCORE TALLER'!$C$2:$D$10,2,FALSE)*AX$2</f>
        <v>0</v>
      </c>
      <c r="AY438" s="59">
        <f>VLOOKUP(W438,'SCORE TALLER'!$I$2:$J$10,2,TRUE)*AY$2</f>
        <v>0</v>
      </c>
      <c r="AZ438" s="59">
        <f>VLOOKUP(X438,'SCORE TALLER'!$K$2:$L$10,2,TRUE)*AZ$2</f>
        <v>0</v>
      </c>
      <c r="BA438" s="59">
        <f>VLOOKUP(U438,'SCORE TALLER'!$E$2:$F$10,2,FALSE)*BA$2</f>
        <v>0</v>
      </c>
      <c r="BB438" s="59">
        <f>VLOOKUP(Y438,'SCORE TALLER'!$M$2:$N$10,2,TRUE)*BB$2</f>
        <v>0</v>
      </c>
      <c r="BC438" s="59">
        <f>VLOOKUP(AA438,'SCORE TALLER'!$Q$2:$R$10,2,FALSE)*BC$2</f>
        <v>0</v>
      </c>
      <c r="BD438" s="59">
        <f>VLOOKUP(V438,'SCORE TALLER'!$G$2:$H$10,2,FALSE)*BD$2</f>
        <v>0</v>
      </c>
      <c r="BE438" s="59">
        <f>VLOOKUP(AF438,'SCORE TALLER'!$AA$2:$AB$10,2,FALSE)*BE$2</f>
        <v>0</v>
      </c>
      <c r="BF438" s="59">
        <f>VLOOKUP(AL438,'SCORE TALLER'!$AM$2:$AN$10,2,TRUE)*BF$2</f>
        <v>0</v>
      </c>
      <c r="BG438" s="67">
        <f t="shared" si="98"/>
        <v>1.4000000000000001</v>
      </c>
      <c r="BH438" s="67" t="str">
        <f>VLOOKUP(BG438,'SCORE TALLER'!$AP$2:$AQ$7,2,TRUE)</f>
        <v>2. Normal</v>
      </c>
      <c r="BI438" s="67" t="str">
        <f t="shared" si="100"/>
        <v>LBZ</v>
      </c>
      <c r="BJ438" s="67" t="str">
        <f t="shared" si="100"/>
        <v>A</v>
      </c>
      <c r="BK438" s="67" t="str">
        <f t="shared" si="101"/>
        <v>A</v>
      </c>
      <c r="BL438" s="86">
        <f t="shared" si="99"/>
        <v>1092356</v>
      </c>
      <c r="BM438" s="86">
        <f t="shared" si="102"/>
        <v>0</v>
      </c>
    </row>
    <row r="439" spans="1:65" x14ac:dyDescent="0.3">
      <c r="A439" s="57">
        <v>44604406</v>
      </c>
      <c r="B439" s="12" t="s">
        <v>577</v>
      </c>
      <c r="C439" s="58" t="s">
        <v>105</v>
      </c>
      <c r="D439" s="58" t="s">
        <v>30</v>
      </c>
      <c r="E439" s="58">
        <v>1870216</v>
      </c>
      <c r="F439" s="58">
        <v>9418047</v>
      </c>
      <c r="G439" s="58">
        <f t="shared" si="90"/>
        <v>8317294</v>
      </c>
      <c r="H439" s="58">
        <f t="shared" si="91"/>
        <v>5977088</v>
      </c>
      <c r="I439" s="58">
        <v>3521000</v>
      </c>
      <c r="J439" s="58">
        <v>387024</v>
      </c>
      <c r="K439" s="58">
        <v>0</v>
      </c>
      <c r="L439" s="58">
        <v>2340206</v>
      </c>
      <c r="M439" s="58">
        <v>1100753</v>
      </c>
      <c r="N439" s="58">
        <f>VLOOKUP(AD439,'tabla ingresos'!$A$3:$D$15,4,FALSE)</f>
        <v>1000000</v>
      </c>
      <c r="O439" s="58">
        <v>49249.207174372525</v>
      </c>
      <c r="P439" s="58">
        <v>2214000</v>
      </c>
      <c r="Q439" s="58">
        <v>0</v>
      </c>
      <c r="R439" s="12">
        <v>5001</v>
      </c>
      <c r="S439" s="12" t="s">
        <v>87</v>
      </c>
      <c r="T439" s="12" t="s">
        <v>89</v>
      </c>
      <c r="U439" s="12" t="s">
        <v>10</v>
      </c>
      <c r="V439" s="12">
        <v>4</v>
      </c>
      <c r="W439" s="12">
        <v>0</v>
      </c>
      <c r="X439" s="12">
        <v>0</v>
      </c>
      <c r="Y439" s="59">
        <v>3.6410958904109587</v>
      </c>
      <c r="Z439" s="59">
        <v>47.065753424657537</v>
      </c>
      <c r="AA439" s="12">
        <v>2</v>
      </c>
      <c r="AB439" s="12">
        <v>2</v>
      </c>
      <c r="AC439" s="12">
        <v>1</v>
      </c>
      <c r="AD439" s="12">
        <v>2</v>
      </c>
      <c r="AE439" s="12">
        <v>2</v>
      </c>
      <c r="AF439" s="58" t="s">
        <v>10</v>
      </c>
      <c r="AG439" s="66">
        <f t="shared" si="92"/>
        <v>0.29084880478291503</v>
      </c>
      <c r="AH439" s="67">
        <f t="shared" si="93"/>
        <v>7.7546980000000003</v>
      </c>
      <c r="AI439" s="67">
        <f t="shared" si="94"/>
        <v>1.9806459999999999</v>
      </c>
      <c r="AJ439" s="67">
        <f t="shared" si="95"/>
        <v>5.5448626666666669</v>
      </c>
      <c r="AK439" s="67">
        <f t="shared" si="96"/>
        <v>3.9847253333333335</v>
      </c>
      <c r="AL439" s="67">
        <f t="shared" si="97"/>
        <v>0</v>
      </c>
      <c r="AM439" s="59">
        <f>VLOOKUP(AG439,'SCORE TALLER'!$AC$2:$AD$10,2,TRUE)*AM$2</f>
        <v>0</v>
      </c>
      <c r="AN439" s="59">
        <f>VLOOKUP(AD439,'SCORE TALLER'!$W$2:$X$10,2,TRUE)*AN$2</f>
        <v>0.32</v>
      </c>
      <c r="AO439" s="59">
        <f>VLOOKUP(AB439,'SCORE TALLER'!$S$2:$T$10,2,FALSE)*AO$2</f>
        <v>0.04</v>
      </c>
      <c r="AP439" s="59">
        <f>VLOOKUP(AH439,'SCORE TALLER'!$AE$2:$AF$10,2,TRUE)*AP$2</f>
        <v>0.08</v>
      </c>
      <c r="AQ439" s="59">
        <f>VLOOKUP(AI439,'SCORE TALLER'!$AG$2:$AH$10,2,TRUE)*AQ$2</f>
        <v>0.32</v>
      </c>
      <c r="AR439" s="59">
        <f>VLOOKUP(AC439,'SCORE TALLER'!$U$2:$V$10,2,FALSE)*AR$2</f>
        <v>0.05</v>
      </c>
      <c r="AS439" s="59">
        <f>VLOOKUP(AE439,'SCORE TALLER'!$Y$2:$Z$10,2,FALSE)*AS$2</f>
        <v>0.01</v>
      </c>
      <c r="AT439" s="59">
        <f>VLOOKUP(Z439,'SCORE TALLER'!$O$2:$P$10,2,TRUE)*AT$2</f>
        <v>0.02</v>
      </c>
      <c r="AU439" s="59">
        <f>VLOOKUP(S439,'SCORE TALLER'!$A$2:$B$10,2,FALSE)*AU$2</f>
        <v>0.15000000000000002</v>
      </c>
      <c r="AV439" s="59">
        <f>VLOOKUP(AJ439,'SCORE TALLER'!$AI$2:$AJ$10,2,TRUE)*AV$2</f>
        <v>0</v>
      </c>
      <c r="AW439" s="59">
        <f>VLOOKUP(AK439,'SCORE TALLER'!$AK$2:$AL$10,2,TRUE)*AW$2</f>
        <v>0.1</v>
      </c>
      <c r="AX439" s="59">
        <f>VLOOKUP(T439,'SCORE TALLER'!$C$2:$D$10,2,FALSE)*AX$2</f>
        <v>0</v>
      </c>
      <c r="AY439" s="59">
        <f>VLOOKUP(W439,'SCORE TALLER'!$I$2:$J$10,2,TRUE)*AY$2</f>
        <v>0</v>
      </c>
      <c r="AZ439" s="59">
        <f>VLOOKUP(X439,'SCORE TALLER'!$K$2:$L$10,2,TRUE)*AZ$2</f>
        <v>0</v>
      </c>
      <c r="BA439" s="59">
        <f>VLOOKUP(U439,'SCORE TALLER'!$E$2:$F$10,2,FALSE)*BA$2</f>
        <v>0</v>
      </c>
      <c r="BB439" s="59">
        <f>VLOOKUP(Y439,'SCORE TALLER'!$M$2:$N$10,2,TRUE)*BB$2</f>
        <v>0.04</v>
      </c>
      <c r="BC439" s="59">
        <f>VLOOKUP(AA439,'SCORE TALLER'!$Q$2:$R$10,2,FALSE)*BC$2</f>
        <v>0</v>
      </c>
      <c r="BD439" s="59">
        <f>VLOOKUP(V439,'SCORE TALLER'!$G$2:$H$10,2,FALSE)*BD$2</f>
        <v>0</v>
      </c>
      <c r="BE439" s="59">
        <f>VLOOKUP(AF439,'SCORE TALLER'!$AA$2:$AB$10,2,FALSE)*BE$2</f>
        <v>0</v>
      </c>
      <c r="BF439" s="59">
        <f>VLOOKUP(AL439,'SCORE TALLER'!$AM$2:$AN$10,2,TRUE)*BF$2</f>
        <v>0</v>
      </c>
      <c r="BG439" s="67">
        <f t="shared" si="98"/>
        <v>1.1300000000000001</v>
      </c>
      <c r="BH439" s="67" t="str">
        <f>VLOOKUP(BG439,'SCORE TALLER'!$AP$2:$AQ$7,2,TRUE)</f>
        <v>2. Normal</v>
      </c>
      <c r="BI439" s="67" t="str">
        <f t="shared" si="100"/>
        <v>LBZ</v>
      </c>
      <c r="BJ439" s="67" t="str">
        <f t="shared" si="100"/>
        <v>A</v>
      </c>
      <c r="BK439" s="67" t="str">
        <f t="shared" si="101"/>
        <v>A</v>
      </c>
      <c r="BL439" s="86">
        <f t="shared" si="99"/>
        <v>5977088</v>
      </c>
      <c r="BM439" s="86">
        <f t="shared" si="102"/>
        <v>0</v>
      </c>
    </row>
    <row r="440" spans="1:65" x14ac:dyDescent="0.3">
      <c r="A440" s="57">
        <v>6222444</v>
      </c>
      <c r="B440" s="12" t="s">
        <v>578</v>
      </c>
      <c r="C440" s="58" t="s">
        <v>105</v>
      </c>
      <c r="D440" s="58" t="s">
        <v>115</v>
      </c>
      <c r="E440" s="58"/>
      <c r="F440" s="58">
        <v>10250000</v>
      </c>
      <c r="G440" s="58">
        <f t="shared" si="90"/>
        <v>4318921</v>
      </c>
      <c r="H440" s="58">
        <f t="shared" si="91"/>
        <v>4318921</v>
      </c>
      <c r="I440" s="58">
        <v>10250000</v>
      </c>
      <c r="J440" s="58">
        <v>200786</v>
      </c>
      <c r="K440" s="58">
        <v>0</v>
      </c>
      <c r="L440" s="58">
        <v>0</v>
      </c>
      <c r="M440" s="58">
        <v>5931079</v>
      </c>
      <c r="N440" s="58">
        <f>VLOOKUP(AD440,'tabla ingresos'!$A$3:$D$15,4,FALSE)</f>
        <v>2000000</v>
      </c>
      <c r="O440" s="58">
        <v>38448.195545842187</v>
      </c>
      <c r="P440" s="58">
        <v>980000</v>
      </c>
      <c r="Q440" s="58">
        <v>0</v>
      </c>
      <c r="R440" s="12">
        <v>76130</v>
      </c>
      <c r="S440" s="12" t="s">
        <v>88</v>
      </c>
      <c r="T440" s="12" t="s">
        <v>89</v>
      </c>
      <c r="U440" s="12" t="s">
        <v>10</v>
      </c>
      <c r="V440" s="12">
        <v>4</v>
      </c>
      <c r="W440" s="12">
        <v>0</v>
      </c>
      <c r="X440" s="12">
        <v>0</v>
      </c>
      <c r="Y440" s="59">
        <v>9.9671232876712335</v>
      </c>
      <c r="Z440" s="59">
        <v>40.178082191780824</v>
      </c>
      <c r="AA440" s="12">
        <v>1</v>
      </c>
      <c r="AB440" s="12">
        <v>2</v>
      </c>
      <c r="AC440" s="12">
        <v>2</v>
      </c>
      <c r="AD440" s="12">
        <v>3</v>
      </c>
      <c r="AE440" s="12">
        <v>5</v>
      </c>
      <c r="AF440" s="58" t="s">
        <v>10</v>
      </c>
      <c r="AG440" s="66">
        <f t="shared" si="92"/>
        <v>7.9744731848614053E-2</v>
      </c>
      <c r="AH440" s="67">
        <f t="shared" si="93"/>
        <v>3.7433333333333332</v>
      </c>
      <c r="AI440" s="67">
        <f t="shared" si="94"/>
        <v>1.9770263333333333</v>
      </c>
      <c r="AJ440" s="67">
        <f t="shared" si="95"/>
        <v>1.4396403333333334</v>
      </c>
      <c r="AK440" s="67">
        <f t="shared" si="96"/>
        <v>1.4396403333333334</v>
      </c>
      <c r="AL440" s="67">
        <f t="shared" si="97"/>
        <v>0</v>
      </c>
      <c r="AM440" s="59">
        <f>VLOOKUP(AG440,'SCORE TALLER'!$AC$2:$AD$10,2,TRUE)*AM$2</f>
        <v>0</v>
      </c>
      <c r="AN440" s="59">
        <f>VLOOKUP(AD440,'SCORE TALLER'!$W$2:$X$10,2,TRUE)*AN$2</f>
        <v>0.32</v>
      </c>
      <c r="AO440" s="59">
        <f>VLOOKUP(AB440,'SCORE TALLER'!$S$2:$T$10,2,FALSE)*AO$2</f>
        <v>0.04</v>
      </c>
      <c r="AP440" s="59">
        <f>VLOOKUP(AH440,'SCORE TALLER'!$AE$2:$AF$10,2,TRUE)*AP$2</f>
        <v>0</v>
      </c>
      <c r="AQ440" s="59">
        <f>VLOOKUP(AI440,'SCORE TALLER'!$AG$2:$AH$10,2,TRUE)*AQ$2</f>
        <v>0.32</v>
      </c>
      <c r="AR440" s="59">
        <f>VLOOKUP(AC440,'SCORE TALLER'!$U$2:$V$10,2,FALSE)*AR$2</f>
        <v>0.04</v>
      </c>
      <c r="AS440" s="59">
        <f>VLOOKUP(AE440,'SCORE TALLER'!$Y$2:$Z$10,2,FALSE)*AS$2</f>
        <v>0.04</v>
      </c>
      <c r="AT440" s="59">
        <f>VLOOKUP(Z440,'SCORE TALLER'!$O$2:$P$10,2,TRUE)*AT$2</f>
        <v>0.03</v>
      </c>
      <c r="AU440" s="59">
        <f>VLOOKUP(S440,'SCORE TALLER'!$A$2:$B$10,2,FALSE)*AU$2</f>
        <v>0.25</v>
      </c>
      <c r="AV440" s="59">
        <f>VLOOKUP(AJ440,'SCORE TALLER'!$AI$2:$AJ$10,2,TRUE)*AV$2</f>
        <v>0.2</v>
      </c>
      <c r="AW440" s="59">
        <f>VLOOKUP(AK440,'SCORE TALLER'!$AK$2:$AL$10,2,TRUE)*AW$2</f>
        <v>0.2</v>
      </c>
      <c r="AX440" s="59">
        <f>VLOOKUP(T440,'SCORE TALLER'!$C$2:$D$10,2,FALSE)*AX$2</f>
        <v>0</v>
      </c>
      <c r="AY440" s="59">
        <f>VLOOKUP(W440,'SCORE TALLER'!$I$2:$J$10,2,TRUE)*AY$2</f>
        <v>0</v>
      </c>
      <c r="AZ440" s="59">
        <f>VLOOKUP(X440,'SCORE TALLER'!$K$2:$L$10,2,TRUE)*AZ$2</f>
        <v>0</v>
      </c>
      <c r="BA440" s="59">
        <f>VLOOKUP(U440,'SCORE TALLER'!$E$2:$F$10,2,FALSE)*BA$2</f>
        <v>0</v>
      </c>
      <c r="BB440" s="59">
        <f>VLOOKUP(Y440,'SCORE TALLER'!$M$2:$N$10,2,TRUE)*BB$2</f>
        <v>0.01</v>
      </c>
      <c r="BC440" s="59">
        <f>VLOOKUP(AA440,'SCORE TALLER'!$Q$2:$R$10,2,FALSE)*BC$2</f>
        <v>0.05</v>
      </c>
      <c r="BD440" s="59">
        <f>VLOOKUP(V440,'SCORE TALLER'!$G$2:$H$10,2,FALSE)*BD$2</f>
        <v>0</v>
      </c>
      <c r="BE440" s="59">
        <f>VLOOKUP(AF440,'SCORE TALLER'!$AA$2:$AB$10,2,FALSE)*BE$2</f>
        <v>0</v>
      </c>
      <c r="BF440" s="59">
        <f>VLOOKUP(AL440,'SCORE TALLER'!$AM$2:$AN$10,2,TRUE)*BF$2</f>
        <v>0</v>
      </c>
      <c r="BG440" s="67">
        <f t="shared" si="98"/>
        <v>1.5</v>
      </c>
      <c r="BH440" s="67" t="str">
        <f>VLOOKUP(BG440,'SCORE TALLER'!$AP$2:$AQ$7,2,TRUE)</f>
        <v>2. Normal</v>
      </c>
      <c r="BI440" s="67" t="str">
        <f t="shared" si="100"/>
        <v>LBZ</v>
      </c>
      <c r="BJ440" s="67" t="str">
        <f t="shared" si="100"/>
        <v>A</v>
      </c>
      <c r="BK440" s="67" t="str">
        <f t="shared" si="101"/>
        <v>A</v>
      </c>
      <c r="BL440" s="86">
        <f t="shared" si="99"/>
        <v>4318921</v>
      </c>
      <c r="BM440" s="86">
        <f t="shared" si="102"/>
        <v>0</v>
      </c>
    </row>
    <row r="441" spans="1:65" x14ac:dyDescent="0.3">
      <c r="A441" s="57">
        <v>80084022</v>
      </c>
      <c r="B441" s="12" t="s">
        <v>579</v>
      </c>
      <c r="C441" s="58" t="s">
        <v>105</v>
      </c>
      <c r="D441" s="58" t="s">
        <v>115</v>
      </c>
      <c r="E441" s="58">
        <v>2531</v>
      </c>
      <c r="F441" s="58">
        <v>6820113</v>
      </c>
      <c r="G441" s="58">
        <f t="shared" si="90"/>
        <v>3862604</v>
      </c>
      <c r="H441" s="58">
        <f t="shared" si="91"/>
        <v>0</v>
      </c>
      <c r="I441" s="58">
        <v>256000</v>
      </c>
      <c r="J441" s="58">
        <v>151709</v>
      </c>
      <c r="K441" s="58">
        <v>0</v>
      </c>
      <c r="L441" s="58">
        <v>5170000</v>
      </c>
      <c r="M441" s="58">
        <v>2957509</v>
      </c>
      <c r="N441" s="58">
        <f>VLOOKUP(AD441,'tabla ingresos'!$A$3:$D$15,4,FALSE)</f>
        <v>1000000</v>
      </c>
      <c r="O441" s="58">
        <v>362468.4491818971</v>
      </c>
      <c r="P441" s="58">
        <v>35737000</v>
      </c>
      <c r="Q441" s="58">
        <v>0</v>
      </c>
      <c r="R441" s="12">
        <v>76130</v>
      </c>
      <c r="S441" s="12" t="s">
        <v>87</v>
      </c>
      <c r="T441" s="12" t="s">
        <v>89</v>
      </c>
      <c r="U441" s="12" t="s">
        <v>10</v>
      </c>
      <c r="V441" s="12">
        <v>4</v>
      </c>
      <c r="W441" s="12">
        <v>0</v>
      </c>
      <c r="X441" s="12">
        <v>0</v>
      </c>
      <c r="Y441" s="59">
        <v>5.3041095890410963</v>
      </c>
      <c r="Z441" s="59">
        <v>42.701369863013696</v>
      </c>
      <c r="AA441" s="12">
        <v>1</v>
      </c>
      <c r="AB441" s="12">
        <v>2</v>
      </c>
      <c r="AC441" s="12">
        <v>2</v>
      </c>
      <c r="AD441" s="12">
        <v>2</v>
      </c>
      <c r="AE441" s="12">
        <v>3</v>
      </c>
      <c r="AF441" s="58" t="s">
        <v>10</v>
      </c>
      <c r="AG441" s="66">
        <f t="shared" si="92"/>
        <v>0.34278496612126474</v>
      </c>
      <c r="AH441" s="67">
        <f t="shared" si="93"/>
        <v>28.371408666666667</v>
      </c>
      <c r="AI441" s="67">
        <f t="shared" si="94"/>
        <v>1.97336</v>
      </c>
      <c r="AJ441" s="67">
        <f t="shared" si="95"/>
        <v>2.5750693333333334</v>
      </c>
      <c r="AK441" s="67">
        <f t="shared" si="96"/>
        <v>0</v>
      </c>
      <c r="AL441" s="67">
        <f t="shared" si="97"/>
        <v>0</v>
      </c>
      <c r="AM441" s="59">
        <f>VLOOKUP(AG441,'SCORE TALLER'!$AC$2:$AD$10,2,TRUE)*AM$2</f>
        <v>0</v>
      </c>
      <c r="AN441" s="59">
        <f>VLOOKUP(AD441,'SCORE TALLER'!$W$2:$X$10,2,TRUE)*AN$2</f>
        <v>0.32</v>
      </c>
      <c r="AO441" s="59">
        <f>VLOOKUP(AB441,'SCORE TALLER'!$S$2:$T$10,2,FALSE)*AO$2</f>
        <v>0.04</v>
      </c>
      <c r="AP441" s="59">
        <f>VLOOKUP(AH441,'SCORE TALLER'!$AE$2:$AF$10,2,TRUE)*AP$2</f>
        <v>0.4</v>
      </c>
      <c r="AQ441" s="59">
        <f>VLOOKUP(AI441,'SCORE TALLER'!$AG$2:$AH$10,2,TRUE)*AQ$2</f>
        <v>0.32</v>
      </c>
      <c r="AR441" s="59">
        <f>VLOOKUP(AC441,'SCORE TALLER'!$U$2:$V$10,2,FALSE)*AR$2</f>
        <v>0.04</v>
      </c>
      <c r="AS441" s="59">
        <f>VLOOKUP(AE441,'SCORE TALLER'!$Y$2:$Z$10,2,FALSE)*AS$2</f>
        <v>0.02</v>
      </c>
      <c r="AT441" s="59">
        <f>VLOOKUP(Z441,'SCORE TALLER'!$O$2:$P$10,2,TRUE)*AT$2</f>
        <v>0.03</v>
      </c>
      <c r="AU441" s="59">
        <f>VLOOKUP(S441,'SCORE TALLER'!$A$2:$B$10,2,FALSE)*AU$2</f>
        <v>0.15000000000000002</v>
      </c>
      <c r="AV441" s="59">
        <f>VLOOKUP(AJ441,'SCORE TALLER'!$AI$2:$AJ$10,2,TRUE)*AV$2</f>
        <v>0.15000000000000002</v>
      </c>
      <c r="AW441" s="59">
        <f>VLOOKUP(AK441,'SCORE TALLER'!$AK$2:$AL$10,2,TRUE)*AW$2</f>
        <v>0.25</v>
      </c>
      <c r="AX441" s="59">
        <f>VLOOKUP(T441,'SCORE TALLER'!$C$2:$D$10,2,FALSE)*AX$2</f>
        <v>0</v>
      </c>
      <c r="AY441" s="59">
        <f>VLOOKUP(W441,'SCORE TALLER'!$I$2:$J$10,2,TRUE)*AY$2</f>
        <v>0</v>
      </c>
      <c r="AZ441" s="59">
        <f>VLOOKUP(X441,'SCORE TALLER'!$K$2:$L$10,2,TRUE)*AZ$2</f>
        <v>0</v>
      </c>
      <c r="BA441" s="59">
        <f>VLOOKUP(U441,'SCORE TALLER'!$E$2:$F$10,2,FALSE)*BA$2</f>
        <v>0</v>
      </c>
      <c r="BB441" s="59">
        <f>VLOOKUP(Y441,'SCORE TALLER'!$M$2:$N$10,2,TRUE)*BB$2</f>
        <v>0.03</v>
      </c>
      <c r="BC441" s="59">
        <f>VLOOKUP(AA441,'SCORE TALLER'!$Q$2:$R$10,2,FALSE)*BC$2</f>
        <v>0.05</v>
      </c>
      <c r="BD441" s="59">
        <f>VLOOKUP(V441,'SCORE TALLER'!$G$2:$H$10,2,FALSE)*BD$2</f>
        <v>0</v>
      </c>
      <c r="BE441" s="59">
        <f>VLOOKUP(AF441,'SCORE TALLER'!$AA$2:$AB$10,2,FALSE)*BE$2</f>
        <v>0</v>
      </c>
      <c r="BF441" s="59">
        <f>VLOOKUP(AL441,'SCORE TALLER'!$AM$2:$AN$10,2,TRUE)*BF$2</f>
        <v>0</v>
      </c>
      <c r="BG441" s="67">
        <f t="shared" si="98"/>
        <v>1.8000000000000003</v>
      </c>
      <c r="BH441" s="67" t="str">
        <f>VLOOKUP(BG441,'SCORE TALLER'!$AP$2:$AQ$7,2,TRUE)</f>
        <v>2. Normal</v>
      </c>
      <c r="BI441" s="67" t="str">
        <f t="shared" si="100"/>
        <v>LBZ</v>
      </c>
      <c r="BJ441" s="67" t="str">
        <f t="shared" si="100"/>
        <v>A</v>
      </c>
      <c r="BK441" s="67" t="str">
        <f t="shared" si="101"/>
        <v>A</v>
      </c>
      <c r="BL441" s="86">
        <f t="shared" si="99"/>
        <v>0</v>
      </c>
      <c r="BM441" s="86">
        <f t="shared" si="102"/>
        <v>0</v>
      </c>
    </row>
    <row r="442" spans="1:65" x14ac:dyDescent="0.3">
      <c r="A442" s="57">
        <v>2028044020</v>
      </c>
      <c r="B442" s="12" t="s">
        <v>580</v>
      </c>
      <c r="C442" s="58" t="s">
        <v>107</v>
      </c>
      <c r="D442" s="58" t="s">
        <v>115</v>
      </c>
      <c r="E442" s="58">
        <v>1629817</v>
      </c>
      <c r="F442" s="58">
        <v>4771143</v>
      </c>
      <c r="G442" s="58">
        <f t="shared" si="90"/>
        <v>3443143</v>
      </c>
      <c r="H442" s="58">
        <f t="shared" si="91"/>
        <v>0</v>
      </c>
      <c r="I442" s="58" t="e">
        <v>#N/A</v>
      </c>
      <c r="J442" s="58">
        <v>195487</v>
      </c>
      <c r="K442" s="58">
        <v>0</v>
      </c>
      <c r="L442" s="58">
        <v>3444158</v>
      </c>
      <c r="M442" s="58">
        <v>1328000</v>
      </c>
      <c r="N442" s="58">
        <f>VLOOKUP(AD442,'tabla ingresos'!$A$3:$D$15,4,FALSE)</f>
        <v>1000000</v>
      </c>
      <c r="O442" s="58">
        <v>0</v>
      </c>
      <c r="P442" s="58">
        <v>0</v>
      </c>
      <c r="Q442" s="58">
        <v>0</v>
      </c>
      <c r="R442" s="12">
        <v>76130</v>
      </c>
      <c r="S442" s="12" t="s">
        <v>87</v>
      </c>
      <c r="T442" s="12" t="s">
        <v>89</v>
      </c>
      <c r="U442" s="12" t="s">
        <v>10</v>
      </c>
      <c r="V442" s="12">
        <v>4</v>
      </c>
      <c r="W442" s="12">
        <v>0</v>
      </c>
      <c r="X442" s="12">
        <v>0</v>
      </c>
      <c r="Y442" s="59">
        <v>4.4301369863013695</v>
      </c>
      <c r="Z442" s="59">
        <v>35.263013698630139</v>
      </c>
      <c r="AA442" s="12">
        <v>1</v>
      </c>
      <c r="AB442" s="12">
        <v>0</v>
      </c>
      <c r="AC442" s="12">
        <v>1</v>
      </c>
      <c r="AD442" s="12">
        <v>2</v>
      </c>
      <c r="AE442" s="12">
        <v>3</v>
      </c>
      <c r="AF442" s="58" t="s">
        <v>91</v>
      </c>
      <c r="AG442" s="66">
        <f t="shared" si="92"/>
        <v>0.13032466666666667</v>
      </c>
      <c r="AH442" s="67">
        <f t="shared" si="93"/>
        <v>3.1807620000000001</v>
      </c>
      <c r="AI442" s="67">
        <f t="shared" si="94"/>
        <v>1.971878</v>
      </c>
      <c r="AJ442" s="67">
        <f t="shared" si="95"/>
        <v>2.2954286666666666</v>
      </c>
      <c r="AK442" s="67">
        <f t="shared" si="96"/>
        <v>0</v>
      </c>
      <c r="AL442" s="67">
        <f t="shared" si="97"/>
        <v>0</v>
      </c>
      <c r="AM442" s="59">
        <f>VLOOKUP(AG442,'SCORE TALLER'!$AC$2:$AD$10,2,TRUE)*AM$2</f>
        <v>0</v>
      </c>
      <c r="AN442" s="59">
        <f>VLOOKUP(AD442,'SCORE TALLER'!$W$2:$X$10,2,TRUE)*AN$2</f>
        <v>0.32</v>
      </c>
      <c r="AO442" s="59">
        <f>VLOOKUP(AB442,'SCORE TALLER'!$S$2:$T$10,2,FALSE)*AO$2</f>
        <v>0.05</v>
      </c>
      <c r="AP442" s="59">
        <f>VLOOKUP(AH442,'SCORE TALLER'!$AE$2:$AF$10,2,TRUE)*AP$2</f>
        <v>0</v>
      </c>
      <c r="AQ442" s="59">
        <f>VLOOKUP(AI442,'SCORE TALLER'!$AG$2:$AH$10,2,TRUE)*AQ$2</f>
        <v>0.32</v>
      </c>
      <c r="AR442" s="59">
        <f>VLOOKUP(AC442,'SCORE TALLER'!$U$2:$V$10,2,FALSE)*AR$2</f>
        <v>0.05</v>
      </c>
      <c r="AS442" s="59">
        <f>VLOOKUP(AE442,'SCORE TALLER'!$Y$2:$Z$10,2,FALSE)*AS$2</f>
        <v>0.02</v>
      </c>
      <c r="AT442" s="59">
        <f>VLOOKUP(Z442,'SCORE TALLER'!$O$2:$P$10,2,TRUE)*AT$2</f>
        <v>0.03</v>
      </c>
      <c r="AU442" s="59">
        <f>VLOOKUP(S442,'SCORE TALLER'!$A$2:$B$10,2,FALSE)*AU$2</f>
        <v>0.15000000000000002</v>
      </c>
      <c r="AV442" s="59">
        <f>VLOOKUP(AJ442,'SCORE TALLER'!$AI$2:$AJ$10,2,TRUE)*AV$2</f>
        <v>0.15000000000000002</v>
      </c>
      <c r="AW442" s="59">
        <f>VLOOKUP(AK442,'SCORE TALLER'!$AK$2:$AL$10,2,TRUE)*AW$2</f>
        <v>0.25</v>
      </c>
      <c r="AX442" s="59">
        <f>VLOOKUP(T442,'SCORE TALLER'!$C$2:$D$10,2,FALSE)*AX$2</f>
        <v>0</v>
      </c>
      <c r="AY442" s="59">
        <f>VLOOKUP(W442,'SCORE TALLER'!$I$2:$J$10,2,TRUE)*AY$2</f>
        <v>0</v>
      </c>
      <c r="AZ442" s="59">
        <f>VLOOKUP(X442,'SCORE TALLER'!$K$2:$L$10,2,TRUE)*AZ$2</f>
        <v>0</v>
      </c>
      <c r="BA442" s="59">
        <f>VLOOKUP(U442,'SCORE TALLER'!$E$2:$F$10,2,FALSE)*BA$2</f>
        <v>0</v>
      </c>
      <c r="BB442" s="59">
        <f>VLOOKUP(Y442,'SCORE TALLER'!$M$2:$N$10,2,TRUE)*BB$2</f>
        <v>0.03</v>
      </c>
      <c r="BC442" s="59">
        <f>VLOOKUP(AA442,'SCORE TALLER'!$Q$2:$R$10,2,FALSE)*BC$2</f>
        <v>0.05</v>
      </c>
      <c r="BD442" s="59">
        <f>VLOOKUP(V442,'SCORE TALLER'!$G$2:$H$10,2,FALSE)*BD$2</f>
        <v>0</v>
      </c>
      <c r="BE442" s="59">
        <f>VLOOKUP(AF442,'SCORE TALLER'!$AA$2:$AB$10,2,FALSE)*BE$2</f>
        <v>0.30000000000000004</v>
      </c>
      <c r="BF442" s="59">
        <f>VLOOKUP(AL442,'SCORE TALLER'!$AM$2:$AN$10,2,TRUE)*BF$2</f>
        <v>0</v>
      </c>
      <c r="BG442" s="67">
        <f t="shared" si="98"/>
        <v>1.7200000000000002</v>
      </c>
      <c r="BH442" s="67" t="str">
        <f>VLOOKUP(BG442,'SCORE TALLER'!$AP$2:$AQ$7,2,TRUE)</f>
        <v>2. Normal</v>
      </c>
      <c r="BI442" s="67" t="str">
        <f t="shared" si="100"/>
        <v>LBZ</v>
      </c>
      <c r="BJ442" s="67" t="str">
        <f t="shared" si="100"/>
        <v>A</v>
      </c>
      <c r="BK442" s="67" t="str">
        <f t="shared" si="101"/>
        <v>SIN</v>
      </c>
      <c r="BL442" s="86">
        <f t="shared" si="99"/>
        <v>0</v>
      </c>
      <c r="BM442" s="86">
        <f t="shared" si="102"/>
        <v>0</v>
      </c>
    </row>
    <row r="443" spans="1:65" x14ac:dyDescent="0.3">
      <c r="A443" s="57">
        <v>2224624446</v>
      </c>
      <c r="B443" s="12" t="s">
        <v>581</v>
      </c>
      <c r="C443" s="58" t="s">
        <v>107</v>
      </c>
      <c r="D443" s="58" t="s">
        <v>115</v>
      </c>
      <c r="E443" s="58"/>
      <c r="F443" s="58">
        <v>6365296</v>
      </c>
      <c r="G443" s="58">
        <f t="shared" si="90"/>
        <v>3422911</v>
      </c>
      <c r="H443" s="58">
        <f t="shared" si="91"/>
        <v>722911</v>
      </c>
      <c r="I443" s="58" t="e">
        <v>#N/A</v>
      </c>
      <c r="J443" s="58">
        <v>234901</v>
      </c>
      <c r="K443" s="58">
        <v>0</v>
      </c>
      <c r="L443" s="58">
        <v>2700000</v>
      </c>
      <c r="M443" s="58">
        <v>2942385</v>
      </c>
      <c r="N443" s="58">
        <f>VLOOKUP(AD443,'tabla ingresos'!$A$3:$D$15,4,FALSE)</f>
        <v>1000000</v>
      </c>
      <c r="O443" s="58">
        <v>0</v>
      </c>
      <c r="P443" s="58">
        <v>0</v>
      </c>
      <c r="Q443" s="58">
        <v>0</v>
      </c>
      <c r="R443" s="12">
        <v>76130</v>
      </c>
      <c r="S443" s="12" t="s">
        <v>87</v>
      </c>
      <c r="T443" s="12" t="s">
        <v>89</v>
      </c>
      <c r="U443" s="12" t="s">
        <v>10</v>
      </c>
      <c r="V443" s="12">
        <v>4</v>
      </c>
      <c r="W443" s="12">
        <v>0</v>
      </c>
      <c r="X443" s="12">
        <v>0</v>
      </c>
      <c r="Y443" s="59">
        <v>5.5013698630136982</v>
      </c>
      <c r="Z443" s="59">
        <v>30.476712328767125</v>
      </c>
      <c r="AA443" s="12">
        <v>1</v>
      </c>
      <c r="AB443" s="12">
        <v>2</v>
      </c>
      <c r="AC443" s="12">
        <v>1</v>
      </c>
      <c r="AD443" s="12">
        <v>2</v>
      </c>
      <c r="AE443" s="12">
        <v>3</v>
      </c>
      <c r="AF443" s="58" t="s">
        <v>91</v>
      </c>
      <c r="AG443" s="66">
        <f t="shared" si="92"/>
        <v>0.15660066666666667</v>
      </c>
      <c r="AH443" s="67">
        <f t="shared" si="93"/>
        <v>4.2435306666666666</v>
      </c>
      <c r="AI443" s="67">
        <f t="shared" si="94"/>
        <v>1.9615899999999999</v>
      </c>
      <c r="AJ443" s="67">
        <f t="shared" si="95"/>
        <v>2.2819406666666668</v>
      </c>
      <c r="AK443" s="67">
        <f t="shared" si="96"/>
        <v>0.48194066666666668</v>
      </c>
      <c r="AL443" s="67">
        <f t="shared" si="97"/>
        <v>0</v>
      </c>
      <c r="AM443" s="59">
        <f>VLOOKUP(AG443,'SCORE TALLER'!$AC$2:$AD$10,2,TRUE)*AM$2</f>
        <v>0</v>
      </c>
      <c r="AN443" s="59">
        <f>VLOOKUP(AD443,'SCORE TALLER'!$W$2:$X$10,2,TRUE)*AN$2</f>
        <v>0.32</v>
      </c>
      <c r="AO443" s="59">
        <f>VLOOKUP(AB443,'SCORE TALLER'!$S$2:$T$10,2,FALSE)*AO$2</f>
        <v>0.04</v>
      </c>
      <c r="AP443" s="59">
        <f>VLOOKUP(AH443,'SCORE TALLER'!$AE$2:$AF$10,2,TRUE)*AP$2</f>
        <v>0</v>
      </c>
      <c r="AQ443" s="59">
        <f>VLOOKUP(AI443,'SCORE TALLER'!$AG$2:$AH$10,2,TRUE)*AQ$2</f>
        <v>0.32</v>
      </c>
      <c r="AR443" s="59">
        <f>VLOOKUP(AC443,'SCORE TALLER'!$U$2:$V$10,2,FALSE)*AR$2</f>
        <v>0.05</v>
      </c>
      <c r="AS443" s="59">
        <f>VLOOKUP(AE443,'SCORE TALLER'!$Y$2:$Z$10,2,FALSE)*AS$2</f>
        <v>0.02</v>
      </c>
      <c r="AT443" s="59">
        <f>VLOOKUP(Z443,'SCORE TALLER'!$O$2:$P$10,2,TRUE)*AT$2</f>
        <v>0.04</v>
      </c>
      <c r="AU443" s="59">
        <f>VLOOKUP(S443,'SCORE TALLER'!$A$2:$B$10,2,FALSE)*AU$2</f>
        <v>0.15000000000000002</v>
      </c>
      <c r="AV443" s="59">
        <f>VLOOKUP(AJ443,'SCORE TALLER'!$AI$2:$AJ$10,2,TRUE)*AV$2</f>
        <v>0.15000000000000002</v>
      </c>
      <c r="AW443" s="59">
        <f>VLOOKUP(AK443,'SCORE TALLER'!$AK$2:$AL$10,2,TRUE)*AW$2</f>
        <v>0.25</v>
      </c>
      <c r="AX443" s="59">
        <f>VLOOKUP(T443,'SCORE TALLER'!$C$2:$D$10,2,FALSE)*AX$2</f>
        <v>0</v>
      </c>
      <c r="AY443" s="59">
        <f>VLOOKUP(W443,'SCORE TALLER'!$I$2:$J$10,2,TRUE)*AY$2</f>
        <v>0</v>
      </c>
      <c r="AZ443" s="59">
        <f>VLOOKUP(X443,'SCORE TALLER'!$K$2:$L$10,2,TRUE)*AZ$2</f>
        <v>0</v>
      </c>
      <c r="BA443" s="59">
        <f>VLOOKUP(U443,'SCORE TALLER'!$E$2:$F$10,2,FALSE)*BA$2</f>
        <v>0</v>
      </c>
      <c r="BB443" s="59">
        <f>VLOOKUP(Y443,'SCORE TALLER'!$M$2:$N$10,2,TRUE)*BB$2</f>
        <v>0.03</v>
      </c>
      <c r="BC443" s="59">
        <f>VLOOKUP(AA443,'SCORE TALLER'!$Q$2:$R$10,2,FALSE)*BC$2</f>
        <v>0.05</v>
      </c>
      <c r="BD443" s="59">
        <f>VLOOKUP(V443,'SCORE TALLER'!$G$2:$H$10,2,FALSE)*BD$2</f>
        <v>0</v>
      </c>
      <c r="BE443" s="59">
        <f>VLOOKUP(AF443,'SCORE TALLER'!$AA$2:$AB$10,2,FALSE)*BE$2</f>
        <v>0.30000000000000004</v>
      </c>
      <c r="BF443" s="59">
        <f>VLOOKUP(AL443,'SCORE TALLER'!$AM$2:$AN$10,2,TRUE)*BF$2</f>
        <v>0</v>
      </c>
      <c r="BG443" s="67">
        <f t="shared" si="98"/>
        <v>1.7200000000000002</v>
      </c>
      <c r="BH443" s="67" t="str">
        <f>VLOOKUP(BG443,'SCORE TALLER'!$AP$2:$AQ$7,2,TRUE)</f>
        <v>2. Normal</v>
      </c>
      <c r="BI443" s="67" t="str">
        <f t="shared" si="100"/>
        <v>LBZ</v>
      </c>
      <c r="BJ443" s="67" t="str">
        <f t="shared" si="100"/>
        <v>A</v>
      </c>
      <c r="BK443" s="67" t="str">
        <f t="shared" si="101"/>
        <v>SIN</v>
      </c>
      <c r="BL443" s="86">
        <f t="shared" si="99"/>
        <v>722911</v>
      </c>
      <c r="BM443" s="86">
        <f t="shared" si="102"/>
        <v>0</v>
      </c>
    </row>
    <row r="444" spans="1:65" x14ac:dyDescent="0.3">
      <c r="A444" s="57">
        <v>2226268828</v>
      </c>
      <c r="B444" s="12" t="s">
        <v>582</v>
      </c>
      <c r="C444" s="58" t="s">
        <v>105</v>
      </c>
      <c r="D444" s="58" t="s">
        <v>115</v>
      </c>
      <c r="E444" s="58">
        <v>2014199</v>
      </c>
      <c r="F444" s="58">
        <v>5264031</v>
      </c>
      <c r="G444" s="58">
        <f t="shared" si="90"/>
        <v>4338360</v>
      </c>
      <c r="H444" s="58">
        <f t="shared" si="91"/>
        <v>878360</v>
      </c>
      <c r="I444" s="58">
        <v>5264000</v>
      </c>
      <c r="J444" s="58">
        <v>312012</v>
      </c>
      <c r="K444" s="58">
        <v>0</v>
      </c>
      <c r="L444" s="58">
        <v>3460000</v>
      </c>
      <c r="M444" s="58">
        <v>925671</v>
      </c>
      <c r="N444" s="58">
        <f>VLOOKUP(AD444,'tabla ingresos'!$A$3:$D$15,4,FALSE)</f>
        <v>1000000</v>
      </c>
      <c r="O444" s="58">
        <v>35113.403075029339</v>
      </c>
      <c r="P444" s="58">
        <v>895000</v>
      </c>
      <c r="Q444" s="58">
        <v>0</v>
      </c>
      <c r="R444" s="12">
        <v>76890</v>
      </c>
      <c r="S444" s="12" t="s">
        <v>87</v>
      </c>
      <c r="T444" s="12" t="s">
        <v>89</v>
      </c>
      <c r="U444" s="12" t="s">
        <v>10</v>
      </c>
      <c r="V444" s="12">
        <v>4</v>
      </c>
      <c r="W444" s="12">
        <v>0</v>
      </c>
      <c r="X444" s="12">
        <v>0</v>
      </c>
      <c r="Y444" s="59">
        <v>2.9753424657534246</v>
      </c>
      <c r="Z444" s="59">
        <v>31.123287671232877</v>
      </c>
      <c r="AA444" s="12">
        <v>1</v>
      </c>
      <c r="AB444" s="12">
        <v>2</v>
      </c>
      <c r="AC444" s="12">
        <v>2</v>
      </c>
      <c r="AD444" s="12">
        <v>2</v>
      </c>
      <c r="AE444" s="12">
        <v>1</v>
      </c>
      <c r="AF444" s="58" t="s">
        <v>10</v>
      </c>
      <c r="AG444" s="66">
        <f t="shared" si="92"/>
        <v>0.23141693538335287</v>
      </c>
      <c r="AH444" s="67">
        <f t="shared" si="93"/>
        <v>4.1060206666666668</v>
      </c>
      <c r="AI444" s="67">
        <f t="shared" si="94"/>
        <v>1.9599133333333334</v>
      </c>
      <c r="AJ444" s="67">
        <f t="shared" si="95"/>
        <v>2.8922400000000001</v>
      </c>
      <c r="AK444" s="67">
        <f t="shared" si="96"/>
        <v>0.58557333333333328</v>
      </c>
      <c r="AL444" s="67">
        <f t="shared" si="97"/>
        <v>0</v>
      </c>
      <c r="AM444" s="59">
        <f>VLOOKUP(AG444,'SCORE TALLER'!$AC$2:$AD$10,2,TRUE)*AM$2</f>
        <v>0</v>
      </c>
      <c r="AN444" s="59">
        <f>VLOOKUP(AD444,'SCORE TALLER'!$W$2:$X$10,2,TRUE)*AN$2</f>
        <v>0.32</v>
      </c>
      <c r="AO444" s="59">
        <f>VLOOKUP(AB444,'SCORE TALLER'!$S$2:$T$10,2,FALSE)*AO$2</f>
        <v>0.04</v>
      </c>
      <c r="AP444" s="59">
        <f>VLOOKUP(AH444,'SCORE TALLER'!$AE$2:$AF$10,2,TRUE)*AP$2</f>
        <v>0</v>
      </c>
      <c r="AQ444" s="59">
        <f>VLOOKUP(AI444,'SCORE TALLER'!$AG$2:$AH$10,2,TRUE)*AQ$2</f>
        <v>0.32</v>
      </c>
      <c r="AR444" s="59">
        <f>VLOOKUP(AC444,'SCORE TALLER'!$U$2:$V$10,2,FALSE)*AR$2</f>
        <v>0.04</v>
      </c>
      <c r="AS444" s="59">
        <f>VLOOKUP(AE444,'SCORE TALLER'!$Y$2:$Z$10,2,FALSE)*AS$2</f>
        <v>0.03</v>
      </c>
      <c r="AT444" s="59">
        <f>VLOOKUP(Z444,'SCORE TALLER'!$O$2:$P$10,2,TRUE)*AT$2</f>
        <v>0.04</v>
      </c>
      <c r="AU444" s="59">
        <f>VLOOKUP(S444,'SCORE TALLER'!$A$2:$B$10,2,FALSE)*AU$2</f>
        <v>0.15000000000000002</v>
      </c>
      <c r="AV444" s="59">
        <f>VLOOKUP(AJ444,'SCORE TALLER'!$AI$2:$AJ$10,2,TRUE)*AV$2</f>
        <v>0.15000000000000002</v>
      </c>
      <c r="AW444" s="59">
        <f>VLOOKUP(AK444,'SCORE TALLER'!$AK$2:$AL$10,2,TRUE)*AW$2</f>
        <v>0.25</v>
      </c>
      <c r="AX444" s="59">
        <f>VLOOKUP(T444,'SCORE TALLER'!$C$2:$D$10,2,FALSE)*AX$2</f>
        <v>0</v>
      </c>
      <c r="AY444" s="59">
        <f>VLOOKUP(W444,'SCORE TALLER'!$I$2:$J$10,2,TRUE)*AY$2</f>
        <v>0</v>
      </c>
      <c r="AZ444" s="59">
        <f>VLOOKUP(X444,'SCORE TALLER'!$K$2:$L$10,2,TRUE)*AZ$2</f>
        <v>0</v>
      </c>
      <c r="BA444" s="59">
        <f>VLOOKUP(U444,'SCORE TALLER'!$E$2:$F$10,2,FALSE)*BA$2</f>
        <v>0</v>
      </c>
      <c r="BB444" s="59">
        <f>VLOOKUP(Y444,'SCORE TALLER'!$M$2:$N$10,2,TRUE)*BB$2</f>
        <v>0.04</v>
      </c>
      <c r="BC444" s="59">
        <f>VLOOKUP(AA444,'SCORE TALLER'!$Q$2:$R$10,2,FALSE)*BC$2</f>
        <v>0.05</v>
      </c>
      <c r="BD444" s="59">
        <f>VLOOKUP(V444,'SCORE TALLER'!$G$2:$H$10,2,FALSE)*BD$2</f>
        <v>0</v>
      </c>
      <c r="BE444" s="59">
        <f>VLOOKUP(AF444,'SCORE TALLER'!$AA$2:$AB$10,2,FALSE)*BE$2</f>
        <v>0</v>
      </c>
      <c r="BF444" s="59">
        <f>VLOOKUP(AL444,'SCORE TALLER'!$AM$2:$AN$10,2,TRUE)*BF$2</f>
        <v>0</v>
      </c>
      <c r="BG444" s="67">
        <f t="shared" si="98"/>
        <v>1.4300000000000002</v>
      </c>
      <c r="BH444" s="67" t="str">
        <f>VLOOKUP(BG444,'SCORE TALLER'!$AP$2:$AQ$7,2,TRUE)</f>
        <v>2. Normal</v>
      </c>
      <c r="BI444" s="67" t="str">
        <f t="shared" si="100"/>
        <v>LBZ</v>
      </c>
      <c r="BJ444" s="67" t="str">
        <f t="shared" si="100"/>
        <v>A</v>
      </c>
      <c r="BK444" s="67" t="str">
        <f t="shared" si="101"/>
        <v>A</v>
      </c>
      <c r="BL444" s="86">
        <f t="shared" si="99"/>
        <v>878360</v>
      </c>
      <c r="BM444" s="86">
        <f t="shared" si="102"/>
        <v>0</v>
      </c>
    </row>
    <row r="445" spans="1:65" x14ac:dyDescent="0.3">
      <c r="A445" s="57">
        <v>84660680</v>
      </c>
      <c r="B445" s="12" t="s">
        <v>583</v>
      </c>
      <c r="C445" s="58" t="s">
        <v>107</v>
      </c>
      <c r="D445" s="58" t="s">
        <v>115</v>
      </c>
      <c r="E445" s="58"/>
      <c r="F445" s="58">
        <v>5781171</v>
      </c>
      <c r="G445" s="58">
        <f t="shared" si="90"/>
        <v>2842001</v>
      </c>
      <c r="H445" s="58">
        <f t="shared" si="91"/>
        <v>2842001</v>
      </c>
      <c r="I445" s="58" t="e">
        <v>#N/A</v>
      </c>
      <c r="J445" s="58">
        <v>201262</v>
      </c>
      <c r="K445" s="58">
        <v>0</v>
      </c>
      <c r="L445" s="58">
        <v>0</v>
      </c>
      <c r="M445" s="58">
        <v>2939170</v>
      </c>
      <c r="N445" s="58">
        <f>VLOOKUP(AD445,'tabla ingresos'!$A$3:$D$15,4,FALSE)</f>
        <v>1000000</v>
      </c>
      <c r="O445" s="58">
        <v>0</v>
      </c>
      <c r="P445" s="58">
        <v>0</v>
      </c>
      <c r="Q445" s="58">
        <v>0</v>
      </c>
      <c r="R445" s="12">
        <v>68276</v>
      </c>
      <c r="S445" s="12" t="s">
        <v>88</v>
      </c>
      <c r="T445" s="12" t="s">
        <v>89</v>
      </c>
      <c r="U445" s="12" t="s">
        <v>10</v>
      </c>
      <c r="V445" s="12">
        <v>4</v>
      </c>
      <c r="W445" s="12">
        <v>0</v>
      </c>
      <c r="X445" s="12">
        <v>0</v>
      </c>
      <c r="Y445" s="59">
        <v>8.3424657534246567</v>
      </c>
      <c r="Z445" s="59">
        <v>49.747945205479454</v>
      </c>
      <c r="AA445" s="12">
        <v>1</v>
      </c>
      <c r="AB445" s="12">
        <v>1</v>
      </c>
      <c r="AC445" s="12">
        <v>1</v>
      </c>
      <c r="AD445" s="12">
        <v>2</v>
      </c>
      <c r="AE445" s="12">
        <v>2</v>
      </c>
      <c r="AF445" s="58" t="s">
        <v>91</v>
      </c>
      <c r="AG445" s="66">
        <f t="shared" si="92"/>
        <v>0.13417466666666666</v>
      </c>
      <c r="AH445" s="67">
        <f t="shared" si="93"/>
        <v>3.854114</v>
      </c>
      <c r="AI445" s="67">
        <f t="shared" si="94"/>
        <v>1.9594466666666666</v>
      </c>
      <c r="AJ445" s="67">
        <f t="shared" si="95"/>
        <v>1.8946673333333333</v>
      </c>
      <c r="AK445" s="67">
        <f t="shared" si="96"/>
        <v>1.8946673333333333</v>
      </c>
      <c r="AL445" s="67">
        <f t="shared" si="97"/>
        <v>0</v>
      </c>
      <c r="AM445" s="59">
        <f>VLOOKUP(AG445,'SCORE TALLER'!$AC$2:$AD$10,2,TRUE)*AM$2</f>
        <v>0</v>
      </c>
      <c r="AN445" s="59">
        <f>VLOOKUP(AD445,'SCORE TALLER'!$W$2:$X$10,2,TRUE)*AN$2</f>
        <v>0.32</v>
      </c>
      <c r="AO445" s="59">
        <f>VLOOKUP(AB445,'SCORE TALLER'!$S$2:$T$10,2,FALSE)*AO$2</f>
        <v>0.05</v>
      </c>
      <c r="AP445" s="59">
        <f>VLOOKUP(AH445,'SCORE TALLER'!$AE$2:$AF$10,2,TRUE)*AP$2</f>
        <v>0</v>
      </c>
      <c r="AQ445" s="59">
        <f>VLOOKUP(AI445,'SCORE TALLER'!$AG$2:$AH$10,2,TRUE)*AQ$2</f>
        <v>0.32</v>
      </c>
      <c r="AR445" s="59">
        <f>VLOOKUP(AC445,'SCORE TALLER'!$U$2:$V$10,2,FALSE)*AR$2</f>
        <v>0.05</v>
      </c>
      <c r="AS445" s="59">
        <f>VLOOKUP(AE445,'SCORE TALLER'!$Y$2:$Z$10,2,FALSE)*AS$2</f>
        <v>0.01</v>
      </c>
      <c r="AT445" s="59">
        <f>VLOOKUP(Z445,'SCORE TALLER'!$O$2:$P$10,2,TRUE)*AT$2</f>
        <v>0.02</v>
      </c>
      <c r="AU445" s="59">
        <f>VLOOKUP(S445,'SCORE TALLER'!$A$2:$B$10,2,FALSE)*AU$2</f>
        <v>0.25</v>
      </c>
      <c r="AV445" s="59">
        <f>VLOOKUP(AJ445,'SCORE TALLER'!$AI$2:$AJ$10,2,TRUE)*AV$2</f>
        <v>0.2</v>
      </c>
      <c r="AW445" s="59">
        <f>VLOOKUP(AK445,'SCORE TALLER'!$AK$2:$AL$10,2,TRUE)*AW$2</f>
        <v>0.2</v>
      </c>
      <c r="AX445" s="59">
        <f>VLOOKUP(T445,'SCORE TALLER'!$C$2:$D$10,2,FALSE)*AX$2</f>
        <v>0</v>
      </c>
      <c r="AY445" s="59">
        <f>VLOOKUP(W445,'SCORE TALLER'!$I$2:$J$10,2,TRUE)*AY$2</f>
        <v>0</v>
      </c>
      <c r="AZ445" s="59">
        <f>VLOOKUP(X445,'SCORE TALLER'!$K$2:$L$10,2,TRUE)*AZ$2</f>
        <v>0</v>
      </c>
      <c r="BA445" s="59">
        <f>VLOOKUP(U445,'SCORE TALLER'!$E$2:$F$10,2,FALSE)*BA$2</f>
        <v>0</v>
      </c>
      <c r="BB445" s="59">
        <f>VLOOKUP(Y445,'SCORE TALLER'!$M$2:$N$10,2,TRUE)*BB$2</f>
        <v>0.01</v>
      </c>
      <c r="BC445" s="59">
        <f>VLOOKUP(AA445,'SCORE TALLER'!$Q$2:$R$10,2,FALSE)*BC$2</f>
        <v>0.05</v>
      </c>
      <c r="BD445" s="59">
        <f>VLOOKUP(V445,'SCORE TALLER'!$G$2:$H$10,2,FALSE)*BD$2</f>
        <v>0</v>
      </c>
      <c r="BE445" s="59">
        <f>VLOOKUP(AF445,'SCORE TALLER'!$AA$2:$AB$10,2,FALSE)*BE$2</f>
        <v>0.30000000000000004</v>
      </c>
      <c r="BF445" s="59">
        <f>VLOOKUP(AL445,'SCORE TALLER'!$AM$2:$AN$10,2,TRUE)*BF$2</f>
        <v>0</v>
      </c>
      <c r="BG445" s="67">
        <f t="shared" si="98"/>
        <v>1.78</v>
      </c>
      <c r="BH445" s="67" t="str">
        <f>VLOOKUP(BG445,'SCORE TALLER'!$AP$2:$AQ$7,2,TRUE)</f>
        <v>2. Normal</v>
      </c>
      <c r="BI445" s="67" t="str">
        <f t="shared" si="100"/>
        <v>LBZ</v>
      </c>
      <c r="BJ445" s="67" t="str">
        <f t="shared" si="100"/>
        <v>A</v>
      </c>
      <c r="BK445" s="67" t="str">
        <f t="shared" si="101"/>
        <v>SIN</v>
      </c>
      <c r="BL445" s="86">
        <f t="shared" si="99"/>
        <v>2842001</v>
      </c>
      <c r="BM445" s="86">
        <f t="shared" si="102"/>
        <v>0</v>
      </c>
    </row>
    <row r="446" spans="1:65" x14ac:dyDescent="0.3">
      <c r="A446" s="57">
        <v>84660022</v>
      </c>
      <c r="B446" s="12" t="s">
        <v>584</v>
      </c>
      <c r="C446" s="58" t="s">
        <v>105</v>
      </c>
      <c r="D446" s="58" t="s">
        <v>114</v>
      </c>
      <c r="E446" s="58"/>
      <c r="F446" s="58">
        <v>4348194</v>
      </c>
      <c r="G446" s="58">
        <f t="shared" si="90"/>
        <v>1421374</v>
      </c>
      <c r="H446" s="58">
        <f t="shared" si="91"/>
        <v>1421374</v>
      </c>
      <c r="I446" s="58">
        <v>4348000</v>
      </c>
      <c r="J446" s="58">
        <v>231386</v>
      </c>
      <c r="K446" s="58">
        <v>0</v>
      </c>
      <c r="L446" s="58">
        <v>0</v>
      </c>
      <c r="M446" s="58">
        <v>2926820</v>
      </c>
      <c r="N446" s="58">
        <f>VLOOKUP(AD446,'tabla ingresos'!$A$3:$D$15,4,FALSE)</f>
        <v>1000000</v>
      </c>
      <c r="O446" s="58">
        <v>36614.360889348318</v>
      </c>
      <c r="P446" s="58">
        <v>1646000</v>
      </c>
      <c r="Q446" s="58">
        <v>0</v>
      </c>
      <c r="R446" s="12">
        <v>13052</v>
      </c>
      <c r="S446" s="12" t="s">
        <v>88</v>
      </c>
      <c r="T446" s="12" t="s">
        <v>89</v>
      </c>
      <c r="U446" s="12" t="s">
        <v>10</v>
      </c>
      <c r="V446" s="12">
        <v>4</v>
      </c>
      <c r="W446" s="12">
        <v>0</v>
      </c>
      <c r="X446" s="12">
        <v>0</v>
      </c>
      <c r="Y446" s="59">
        <v>5.484931506849315</v>
      </c>
      <c r="Z446" s="59">
        <v>44.723287671232875</v>
      </c>
      <c r="AA446" s="12">
        <v>1</v>
      </c>
      <c r="AB446" s="12">
        <v>2</v>
      </c>
      <c r="AC446" s="12">
        <v>1</v>
      </c>
      <c r="AD446" s="12">
        <v>2</v>
      </c>
      <c r="AE446" s="12">
        <v>2</v>
      </c>
      <c r="AF446" s="58" t="s">
        <v>17</v>
      </c>
      <c r="AG446" s="66">
        <f t="shared" si="92"/>
        <v>0.17866690725956555</v>
      </c>
      <c r="AH446" s="67">
        <f t="shared" si="93"/>
        <v>3.9961293333333332</v>
      </c>
      <c r="AI446" s="67">
        <f t="shared" si="94"/>
        <v>1.9512133333333332</v>
      </c>
      <c r="AJ446" s="67">
        <f t="shared" si="95"/>
        <v>0.94758266666666668</v>
      </c>
      <c r="AK446" s="67">
        <f t="shared" si="96"/>
        <v>0.94758266666666668</v>
      </c>
      <c r="AL446" s="67">
        <f t="shared" si="97"/>
        <v>0</v>
      </c>
      <c r="AM446" s="59">
        <f>VLOOKUP(AG446,'SCORE TALLER'!$AC$2:$AD$10,2,TRUE)*AM$2</f>
        <v>0</v>
      </c>
      <c r="AN446" s="59">
        <f>VLOOKUP(AD446,'SCORE TALLER'!$W$2:$X$10,2,TRUE)*AN$2</f>
        <v>0.32</v>
      </c>
      <c r="AO446" s="59">
        <f>VLOOKUP(AB446,'SCORE TALLER'!$S$2:$T$10,2,FALSE)*AO$2</f>
        <v>0.04</v>
      </c>
      <c r="AP446" s="59">
        <f>VLOOKUP(AH446,'SCORE TALLER'!$AE$2:$AF$10,2,TRUE)*AP$2</f>
        <v>0</v>
      </c>
      <c r="AQ446" s="59">
        <f>VLOOKUP(AI446,'SCORE TALLER'!$AG$2:$AH$10,2,TRUE)*AQ$2</f>
        <v>0.32</v>
      </c>
      <c r="AR446" s="59">
        <f>VLOOKUP(AC446,'SCORE TALLER'!$U$2:$V$10,2,FALSE)*AR$2</f>
        <v>0.05</v>
      </c>
      <c r="AS446" s="59">
        <f>VLOOKUP(AE446,'SCORE TALLER'!$Y$2:$Z$10,2,FALSE)*AS$2</f>
        <v>0.01</v>
      </c>
      <c r="AT446" s="59">
        <f>VLOOKUP(Z446,'SCORE TALLER'!$O$2:$P$10,2,TRUE)*AT$2</f>
        <v>0.03</v>
      </c>
      <c r="AU446" s="59">
        <f>VLOOKUP(S446,'SCORE TALLER'!$A$2:$B$10,2,FALSE)*AU$2</f>
        <v>0.25</v>
      </c>
      <c r="AV446" s="59">
        <f>VLOOKUP(AJ446,'SCORE TALLER'!$AI$2:$AJ$10,2,TRUE)*AV$2</f>
        <v>0.25</v>
      </c>
      <c r="AW446" s="59">
        <f>VLOOKUP(AK446,'SCORE TALLER'!$AK$2:$AL$10,2,TRUE)*AW$2</f>
        <v>0.25</v>
      </c>
      <c r="AX446" s="59">
        <f>VLOOKUP(T446,'SCORE TALLER'!$C$2:$D$10,2,FALSE)*AX$2</f>
        <v>0</v>
      </c>
      <c r="AY446" s="59">
        <f>VLOOKUP(W446,'SCORE TALLER'!$I$2:$J$10,2,TRUE)*AY$2</f>
        <v>0</v>
      </c>
      <c r="AZ446" s="59">
        <f>VLOOKUP(X446,'SCORE TALLER'!$K$2:$L$10,2,TRUE)*AZ$2</f>
        <v>0</v>
      </c>
      <c r="BA446" s="59">
        <f>VLOOKUP(U446,'SCORE TALLER'!$E$2:$F$10,2,FALSE)*BA$2</f>
        <v>0</v>
      </c>
      <c r="BB446" s="59">
        <f>VLOOKUP(Y446,'SCORE TALLER'!$M$2:$N$10,2,TRUE)*BB$2</f>
        <v>0.03</v>
      </c>
      <c r="BC446" s="59">
        <f>VLOOKUP(AA446,'SCORE TALLER'!$Q$2:$R$10,2,FALSE)*BC$2</f>
        <v>0.05</v>
      </c>
      <c r="BD446" s="59">
        <f>VLOOKUP(V446,'SCORE TALLER'!$G$2:$H$10,2,FALSE)*BD$2</f>
        <v>0</v>
      </c>
      <c r="BE446" s="59">
        <f>VLOOKUP(AF446,'SCORE TALLER'!$AA$2:$AB$10,2,FALSE)*BE$2</f>
        <v>0.1</v>
      </c>
      <c r="BF446" s="59">
        <f>VLOOKUP(AL446,'SCORE TALLER'!$AM$2:$AN$10,2,TRUE)*BF$2</f>
        <v>0</v>
      </c>
      <c r="BG446" s="67">
        <f t="shared" si="98"/>
        <v>1.7000000000000002</v>
      </c>
      <c r="BH446" s="67" t="str">
        <f>VLOOKUP(BG446,'SCORE TALLER'!$AP$2:$AQ$7,2,TRUE)</f>
        <v>2. Normal</v>
      </c>
      <c r="BI446" s="67" t="str">
        <f t="shared" si="100"/>
        <v>LBZ</v>
      </c>
      <c r="BJ446" s="67" t="str">
        <f t="shared" si="100"/>
        <v>A</v>
      </c>
      <c r="BK446" s="67" t="str">
        <f t="shared" si="101"/>
        <v>B</v>
      </c>
      <c r="BL446" s="86">
        <f t="shared" si="99"/>
        <v>1421374</v>
      </c>
      <c r="BM446" s="86">
        <f t="shared" si="102"/>
        <v>0</v>
      </c>
    </row>
    <row r="447" spans="1:65" x14ac:dyDescent="0.3">
      <c r="A447" s="57">
        <v>84462004</v>
      </c>
      <c r="B447" s="12" t="s">
        <v>585</v>
      </c>
      <c r="C447" s="58" t="s">
        <v>107</v>
      </c>
      <c r="D447" s="58" t="s">
        <v>115</v>
      </c>
      <c r="E447" s="58"/>
      <c r="F447" s="58">
        <v>7277656</v>
      </c>
      <c r="G447" s="58">
        <f t="shared" si="90"/>
        <v>4358486</v>
      </c>
      <c r="H447" s="58">
        <f t="shared" si="91"/>
        <v>3158486</v>
      </c>
      <c r="I447" s="58" t="e">
        <v>#N/A</v>
      </c>
      <c r="J447" s="58">
        <v>197961</v>
      </c>
      <c r="K447" s="58">
        <v>0</v>
      </c>
      <c r="L447" s="58">
        <v>1200000</v>
      </c>
      <c r="M447" s="58">
        <v>2919170</v>
      </c>
      <c r="N447" s="58">
        <f>VLOOKUP(AD447,'tabla ingresos'!$A$3:$D$15,4,FALSE)</f>
        <v>1000000</v>
      </c>
      <c r="O447" s="58">
        <v>0</v>
      </c>
      <c r="P447" s="58">
        <v>0</v>
      </c>
      <c r="Q447" s="58">
        <v>0</v>
      </c>
      <c r="R447" s="12">
        <v>13838</v>
      </c>
      <c r="S447" s="12" t="s">
        <v>87</v>
      </c>
      <c r="T447" s="12" t="s">
        <v>89</v>
      </c>
      <c r="U447" s="12" t="s">
        <v>10</v>
      </c>
      <c r="V447" s="12">
        <v>4</v>
      </c>
      <c r="W447" s="12">
        <v>0</v>
      </c>
      <c r="X447" s="12">
        <v>0</v>
      </c>
      <c r="Y447" s="59">
        <v>8.3424657534246567</v>
      </c>
      <c r="Z447" s="59">
        <v>39.898630136986299</v>
      </c>
      <c r="AA447" s="12">
        <v>1</v>
      </c>
      <c r="AB447" s="12">
        <v>2</v>
      </c>
      <c r="AC447" s="12">
        <v>1</v>
      </c>
      <c r="AD447" s="12">
        <v>2</v>
      </c>
      <c r="AE447" s="12">
        <v>3</v>
      </c>
      <c r="AF447" s="58" t="s">
        <v>91</v>
      </c>
      <c r="AG447" s="66">
        <f t="shared" si="92"/>
        <v>0.13197400000000001</v>
      </c>
      <c r="AH447" s="67">
        <f t="shared" si="93"/>
        <v>4.8517706666666669</v>
      </c>
      <c r="AI447" s="67">
        <f t="shared" si="94"/>
        <v>1.9461133333333334</v>
      </c>
      <c r="AJ447" s="67">
        <f t="shared" si="95"/>
        <v>2.9056573333333335</v>
      </c>
      <c r="AK447" s="67">
        <f t="shared" si="96"/>
        <v>2.1056573333333333</v>
      </c>
      <c r="AL447" s="67">
        <f t="shared" si="97"/>
        <v>0</v>
      </c>
      <c r="AM447" s="59">
        <f>VLOOKUP(AG447,'SCORE TALLER'!$AC$2:$AD$10,2,TRUE)*AM$2</f>
        <v>0</v>
      </c>
      <c r="AN447" s="59">
        <f>VLOOKUP(AD447,'SCORE TALLER'!$W$2:$X$10,2,TRUE)*AN$2</f>
        <v>0.32</v>
      </c>
      <c r="AO447" s="59">
        <f>VLOOKUP(AB447,'SCORE TALLER'!$S$2:$T$10,2,FALSE)*AO$2</f>
        <v>0.04</v>
      </c>
      <c r="AP447" s="59">
        <f>VLOOKUP(AH447,'SCORE TALLER'!$AE$2:$AF$10,2,TRUE)*AP$2</f>
        <v>0</v>
      </c>
      <c r="AQ447" s="59">
        <f>VLOOKUP(AI447,'SCORE TALLER'!$AG$2:$AH$10,2,TRUE)*AQ$2</f>
        <v>0.32</v>
      </c>
      <c r="AR447" s="59">
        <f>VLOOKUP(AC447,'SCORE TALLER'!$U$2:$V$10,2,FALSE)*AR$2</f>
        <v>0.05</v>
      </c>
      <c r="AS447" s="59">
        <f>VLOOKUP(AE447,'SCORE TALLER'!$Y$2:$Z$10,2,FALSE)*AS$2</f>
        <v>0.02</v>
      </c>
      <c r="AT447" s="59">
        <f>VLOOKUP(Z447,'SCORE TALLER'!$O$2:$P$10,2,TRUE)*AT$2</f>
        <v>0.03</v>
      </c>
      <c r="AU447" s="59">
        <f>VLOOKUP(S447,'SCORE TALLER'!$A$2:$B$10,2,FALSE)*AU$2</f>
        <v>0.15000000000000002</v>
      </c>
      <c r="AV447" s="59">
        <f>VLOOKUP(AJ447,'SCORE TALLER'!$AI$2:$AJ$10,2,TRUE)*AV$2</f>
        <v>0.15000000000000002</v>
      </c>
      <c r="AW447" s="59">
        <f>VLOOKUP(AK447,'SCORE TALLER'!$AK$2:$AL$10,2,TRUE)*AW$2</f>
        <v>0.15000000000000002</v>
      </c>
      <c r="AX447" s="59">
        <f>VLOOKUP(T447,'SCORE TALLER'!$C$2:$D$10,2,FALSE)*AX$2</f>
        <v>0</v>
      </c>
      <c r="AY447" s="59">
        <f>VLOOKUP(W447,'SCORE TALLER'!$I$2:$J$10,2,TRUE)*AY$2</f>
        <v>0</v>
      </c>
      <c r="AZ447" s="59">
        <f>VLOOKUP(X447,'SCORE TALLER'!$K$2:$L$10,2,TRUE)*AZ$2</f>
        <v>0</v>
      </c>
      <c r="BA447" s="59">
        <f>VLOOKUP(U447,'SCORE TALLER'!$E$2:$F$10,2,FALSE)*BA$2</f>
        <v>0</v>
      </c>
      <c r="BB447" s="59">
        <f>VLOOKUP(Y447,'SCORE TALLER'!$M$2:$N$10,2,TRUE)*BB$2</f>
        <v>0.01</v>
      </c>
      <c r="BC447" s="59">
        <f>VLOOKUP(AA447,'SCORE TALLER'!$Q$2:$R$10,2,FALSE)*BC$2</f>
        <v>0.05</v>
      </c>
      <c r="BD447" s="59">
        <f>VLOOKUP(V447,'SCORE TALLER'!$G$2:$H$10,2,FALSE)*BD$2</f>
        <v>0</v>
      </c>
      <c r="BE447" s="59">
        <f>VLOOKUP(AF447,'SCORE TALLER'!$AA$2:$AB$10,2,FALSE)*BE$2</f>
        <v>0.30000000000000004</v>
      </c>
      <c r="BF447" s="59">
        <f>VLOOKUP(AL447,'SCORE TALLER'!$AM$2:$AN$10,2,TRUE)*BF$2</f>
        <v>0</v>
      </c>
      <c r="BG447" s="67">
        <f t="shared" si="98"/>
        <v>1.59</v>
      </c>
      <c r="BH447" s="67" t="str">
        <f>VLOOKUP(BG447,'SCORE TALLER'!$AP$2:$AQ$7,2,TRUE)</f>
        <v>2. Normal</v>
      </c>
      <c r="BI447" s="67" t="str">
        <f t="shared" si="100"/>
        <v>LBZ</v>
      </c>
      <c r="BJ447" s="67" t="str">
        <f t="shared" si="100"/>
        <v>A</v>
      </c>
      <c r="BK447" s="67" t="str">
        <f t="shared" si="101"/>
        <v>SIN</v>
      </c>
      <c r="BL447" s="86">
        <f t="shared" si="99"/>
        <v>3158486</v>
      </c>
      <c r="BM447" s="86">
        <f t="shared" si="102"/>
        <v>0</v>
      </c>
    </row>
    <row r="448" spans="1:65" x14ac:dyDescent="0.3">
      <c r="A448" s="57">
        <v>84462002</v>
      </c>
      <c r="B448" s="12" t="s">
        <v>586</v>
      </c>
      <c r="C448" s="58" t="s">
        <v>107</v>
      </c>
      <c r="D448" s="58" t="s">
        <v>115</v>
      </c>
      <c r="E448" s="58"/>
      <c r="F448" s="58">
        <v>7140987</v>
      </c>
      <c r="G448" s="58">
        <f t="shared" si="90"/>
        <v>4221817</v>
      </c>
      <c r="H448" s="58">
        <f t="shared" si="91"/>
        <v>3021817</v>
      </c>
      <c r="I448" s="58" t="e">
        <v>#N/A</v>
      </c>
      <c r="J448" s="58">
        <v>168406</v>
      </c>
      <c r="K448" s="58">
        <v>0</v>
      </c>
      <c r="L448" s="58">
        <v>1200000</v>
      </c>
      <c r="M448" s="58">
        <v>2919170</v>
      </c>
      <c r="N448" s="58">
        <f>VLOOKUP(AD448,'tabla ingresos'!$A$3:$D$15,4,FALSE)</f>
        <v>1000000</v>
      </c>
      <c r="O448" s="58">
        <v>0</v>
      </c>
      <c r="P448" s="58">
        <v>0</v>
      </c>
      <c r="Q448" s="58">
        <v>0</v>
      </c>
      <c r="R448" s="12">
        <v>13052</v>
      </c>
      <c r="S448" s="12" t="s">
        <v>87</v>
      </c>
      <c r="T448" s="12" t="s">
        <v>89</v>
      </c>
      <c r="U448" s="12" t="s">
        <v>10</v>
      </c>
      <c r="V448" s="12">
        <v>4</v>
      </c>
      <c r="W448" s="12">
        <v>0</v>
      </c>
      <c r="X448" s="12">
        <v>0</v>
      </c>
      <c r="Y448" s="59">
        <v>8.3424657534246567</v>
      </c>
      <c r="Z448" s="59">
        <v>41.484931506849314</v>
      </c>
      <c r="AA448" s="12">
        <v>1</v>
      </c>
      <c r="AB448" s="12">
        <v>1</v>
      </c>
      <c r="AC448" s="12">
        <v>1</v>
      </c>
      <c r="AD448" s="12">
        <v>2</v>
      </c>
      <c r="AE448" s="12">
        <v>3</v>
      </c>
      <c r="AF448" s="58" t="s">
        <v>91</v>
      </c>
      <c r="AG448" s="66">
        <f t="shared" si="92"/>
        <v>0.11227066666666667</v>
      </c>
      <c r="AH448" s="67">
        <f t="shared" si="93"/>
        <v>4.7606580000000003</v>
      </c>
      <c r="AI448" s="67">
        <f t="shared" si="94"/>
        <v>1.9461133333333334</v>
      </c>
      <c r="AJ448" s="67">
        <f t="shared" si="95"/>
        <v>2.8145446666666665</v>
      </c>
      <c r="AK448" s="67">
        <f t="shared" si="96"/>
        <v>2.0145446666666667</v>
      </c>
      <c r="AL448" s="67">
        <f t="shared" si="97"/>
        <v>0</v>
      </c>
      <c r="AM448" s="59">
        <f>VLOOKUP(AG448,'SCORE TALLER'!$AC$2:$AD$10,2,TRUE)*AM$2</f>
        <v>0</v>
      </c>
      <c r="AN448" s="59">
        <f>VLOOKUP(AD448,'SCORE TALLER'!$W$2:$X$10,2,TRUE)*AN$2</f>
        <v>0.32</v>
      </c>
      <c r="AO448" s="59">
        <f>VLOOKUP(AB448,'SCORE TALLER'!$S$2:$T$10,2,FALSE)*AO$2</f>
        <v>0.05</v>
      </c>
      <c r="AP448" s="59">
        <f>VLOOKUP(AH448,'SCORE TALLER'!$AE$2:$AF$10,2,TRUE)*AP$2</f>
        <v>0</v>
      </c>
      <c r="AQ448" s="59">
        <f>VLOOKUP(AI448,'SCORE TALLER'!$AG$2:$AH$10,2,TRUE)*AQ$2</f>
        <v>0.32</v>
      </c>
      <c r="AR448" s="59">
        <f>VLOOKUP(AC448,'SCORE TALLER'!$U$2:$V$10,2,FALSE)*AR$2</f>
        <v>0.05</v>
      </c>
      <c r="AS448" s="59">
        <f>VLOOKUP(AE448,'SCORE TALLER'!$Y$2:$Z$10,2,FALSE)*AS$2</f>
        <v>0.02</v>
      </c>
      <c r="AT448" s="59">
        <f>VLOOKUP(Z448,'SCORE TALLER'!$O$2:$P$10,2,TRUE)*AT$2</f>
        <v>0.03</v>
      </c>
      <c r="AU448" s="59">
        <f>VLOOKUP(S448,'SCORE TALLER'!$A$2:$B$10,2,FALSE)*AU$2</f>
        <v>0.15000000000000002</v>
      </c>
      <c r="AV448" s="59">
        <f>VLOOKUP(AJ448,'SCORE TALLER'!$AI$2:$AJ$10,2,TRUE)*AV$2</f>
        <v>0.15000000000000002</v>
      </c>
      <c r="AW448" s="59">
        <f>VLOOKUP(AK448,'SCORE TALLER'!$AK$2:$AL$10,2,TRUE)*AW$2</f>
        <v>0.15000000000000002</v>
      </c>
      <c r="AX448" s="59">
        <f>VLOOKUP(T448,'SCORE TALLER'!$C$2:$D$10,2,FALSE)*AX$2</f>
        <v>0</v>
      </c>
      <c r="AY448" s="59">
        <f>VLOOKUP(W448,'SCORE TALLER'!$I$2:$J$10,2,TRUE)*AY$2</f>
        <v>0</v>
      </c>
      <c r="AZ448" s="59">
        <f>VLOOKUP(X448,'SCORE TALLER'!$K$2:$L$10,2,TRUE)*AZ$2</f>
        <v>0</v>
      </c>
      <c r="BA448" s="59">
        <f>VLOOKUP(U448,'SCORE TALLER'!$E$2:$F$10,2,FALSE)*BA$2</f>
        <v>0</v>
      </c>
      <c r="BB448" s="59">
        <f>VLOOKUP(Y448,'SCORE TALLER'!$M$2:$N$10,2,TRUE)*BB$2</f>
        <v>0.01</v>
      </c>
      <c r="BC448" s="59">
        <f>VLOOKUP(AA448,'SCORE TALLER'!$Q$2:$R$10,2,FALSE)*BC$2</f>
        <v>0.05</v>
      </c>
      <c r="BD448" s="59">
        <f>VLOOKUP(V448,'SCORE TALLER'!$G$2:$H$10,2,FALSE)*BD$2</f>
        <v>0</v>
      </c>
      <c r="BE448" s="59">
        <f>VLOOKUP(AF448,'SCORE TALLER'!$AA$2:$AB$10,2,FALSE)*BE$2</f>
        <v>0.30000000000000004</v>
      </c>
      <c r="BF448" s="59">
        <f>VLOOKUP(AL448,'SCORE TALLER'!$AM$2:$AN$10,2,TRUE)*BF$2</f>
        <v>0</v>
      </c>
      <c r="BG448" s="67">
        <f t="shared" si="98"/>
        <v>1.6000000000000003</v>
      </c>
      <c r="BH448" s="67" t="str">
        <f>VLOOKUP(BG448,'SCORE TALLER'!$AP$2:$AQ$7,2,TRUE)</f>
        <v>2. Normal</v>
      </c>
      <c r="BI448" s="67" t="str">
        <f t="shared" si="100"/>
        <v>LBZ</v>
      </c>
      <c r="BJ448" s="67" t="str">
        <f t="shared" si="100"/>
        <v>A</v>
      </c>
      <c r="BK448" s="67" t="str">
        <f t="shared" si="101"/>
        <v>SIN</v>
      </c>
      <c r="BL448" s="86">
        <f t="shared" si="99"/>
        <v>3021817</v>
      </c>
      <c r="BM448" s="86">
        <f t="shared" si="102"/>
        <v>0</v>
      </c>
    </row>
    <row r="449" spans="1:65" x14ac:dyDescent="0.3">
      <c r="A449" s="57">
        <v>4480040</v>
      </c>
      <c r="B449" s="12" t="s">
        <v>587</v>
      </c>
      <c r="C449" s="58" t="s">
        <v>107</v>
      </c>
      <c r="D449" s="58" t="s">
        <v>114</v>
      </c>
      <c r="E449" s="58">
        <v>139933</v>
      </c>
      <c r="F449" s="58">
        <v>4622729</v>
      </c>
      <c r="G449" s="58">
        <f t="shared" si="90"/>
        <v>1845088</v>
      </c>
      <c r="H449" s="58">
        <f t="shared" si="91"/>
        <v>0</v>
      </c>
      <c r="I449" s="58" t="e">
        <v>#N/A</v>
      </c>
      <c r="J449" s="58">
        <v>220430</v>
      </c>
      <c r="K449" s="58">
        <v>0</v>
      </c>
      <c r="L449" s="58">
        <v>4218252</v>
      </c>
      <c r="M449" s="58">
        <v>2777641</v>
      </c>
      <c r="N449" s="58">
        <f>VLOOKUP(AD449,'tabla ingresos'!$A$3:$D$15,4,FALSE)</f>
        <v>1000000</v>
      </c>
      <c r="O449" s="58">
        <v>0</v>
      </c>
      <c r="P449" s="58">
        <v>0</v>
      </c>
      <c r="Q449" s="58">
        <v>0</v>
      </c>
      <c r="R449" s="12">
        <v>76130</v>
      </c>
      <c r="S449" s="12" t="s">
        <v>87</v>
      </c>
      <c r="T449" s="12" t="s">
        <v>89</v>
      </c>
      <c r="U449" s="12" t="s">
        <v>10</v>
      </c>
      <c r="V449" s="12">
        <v>4</v>
      </c>
      <c r="W449" s="12">
        <v>0</v>
      </c>
      <c r="X449" s="12">
        <v>0</v>
      </c>
      <c r="Y449" s="59">
        <v>4.904109589041096</v>
      </c>
      <c r="Z449" s="59">
        <v>41.246575342465754</v>
      </c>
      <c r="AA449" s="12">
        <v>1</v>
      </c>
      <c r="AB449" s="12">
        <v>0</v>
      </c>
      <c r="AC449" s="12">
        <v>1</v>
      </c>
      <c r="AD449" s="12">
        <v>2</v>
      </c>
      <c r="AE449" s="12">
        <v>1</v>
      </c>
      <c r="AF449" s="58" t="s">
        <v>91</v>
      </c>
      <c r="AG449" s="66">
        <f t="shared" si="92"/>
        <v>0.14695333333333332</v>
      </c>
      <c r="AH449" s="67">
        <f t="shared" si="93"/>
        <v>3.0818193333333332</v>
      </c>
      <c r="AI449" s="67">
        <f t="shared" si="94"/>
        <v>1.9450493333333334</v>
      </c>
      <c r="AJ449" s="67">
        <f t="shared" si="95"/>
        <v>1.2300586666666666</v>
      </c>
      <c r="AK449" s="67">
        <f t="shared" si="96"/>
        <v>0</v>
      </c>
      <c r="AL449" s="67">
        <f t="shared" si="97"/>
        <v>0</v>
      </c>
      <c r="AM449" s="59">
        <f>VLOOKUP(AG449,'SCORE TALLER'!$AC$2:$AD$10,2,TRUE)*AM$2</f>
        <v>0</v>
      </c>
      <c r="AN449" s="59">
        <f>VLOOKUP(AD449,'SCORE TALLER'!$W$2:$X$10,2,TRUE)*AN$2</f>
        <v>0.32</v>
      </c>
      <c r="AO449" s="59">
        <f>VLOOKUP(AB449,'SCORE TALLER'!$S$2:$T$10,2,FALSE)*AO$2</f>
        <v>0.05</v>
      </c>
      <c r="AP449" s="59">
        <f>VLOOKUP(AH449,'SCORE TALLER'!$AE$2:$AF$10,2,TRUE)*AP$2</f>
        <v>0</v>
      </c>
      <c r="AQ449" s="59">
        <f>VLOOKUP(AI449,'SCORE TALLER'!$AG$2:$AH$10,2,TRUE)*AQ$2</f>
        <v>0.32</v>
      </c>
      <c r="AR449" s="59">
        <f>VLOOKUP(AC449,'SCORE TALLER'!$U$2:$V$10,2,FALSE)*AR$2</f>
        <v>0.05</v>
      </c>
      <c r="AS449" s="59">
        <f>VLOOKUP(AE449,'SCORE TALLER'!$Y$2:$Z$10,2,FALSE)*AS$2</f>
        <v>0.03</v>
      </c>
      <c r="AT449" s="59">
        <f>VLOOKUP(Z449,'SCORE TALLER'!$O$2:$P$10,2,TRUE)*AT$2</f>
        <v>0.03</v>
      </c>
      <c r="AU449" s="59">
        <f>VLOOKUP(S449,'SCORE TALLER'!$A$2:$B$10,2,FALSE)*AU$2</f>
        <v>0.15000000000000002</v>
      </c>
      <c r="AV449" s="59">
        <f>VLOOKUP(AJ449,'SCORE TALLER'!$AI$2:$AJ$10,2,TRUE)*AV$2</f>
        <v>0.2</v>
      </c>
      <c r="AW449" s="59">
        <f>VLOOKUP(AK449,'SCORE TALLER'!$AK$2:$AL$10,2,TRUE)*AW$2</f>
        <v>0.25</v>
      </c>
      <c r="AX449" s="59">
        <f>VLOOKUP(T449,'SCORE TALLER'!$C$2:$D$10,2,FALSE)*AX$2</f>
        <v>0</v>
      </c>
      <c r="AY449" s="59">
        <f>VLOOKUP(W449,'SCORE TALLER'!$I$2:$J$10,2,TRUE)*AY$2</f>
        <v>0</v>
      </c>
      <c r="AZ449" s="59">
        <f>VLOOKUP(X449,'SCORE TALLER'!$K$2:$L$10,2,TRUE)*AZ$2</f>
        <v>0</v>
      </c>
      <c r="BA449" s="59">
        <f>VLOOKUP(U449,'SCORE TALLER'!$E$2:$F$10,2,FALSE)*BA$2</f>
        <v>0</v>
      </c>
      <c r="BB449" s="59">
        <f>VLOOKUP(Y449,'SCORE TALLER'!$M$2:$N$10,2,TRUE)*BB$2</f>
        <v>0.03</v>
      </c>
      <c r="BC449" s="59">
        <f>VLOOKUP(AA449,'SCORE TALLER'!$Q$2:$R$10,2,FALSE)*BC$2</f>
        <v>0.05</v>
      </c>
      <c r="BD449" s="59">
        <f>VLOOKUP(V449,'SCORE TALLER'!$G$2:$H$10,2,FALSE)*BD$2</f>
        <v>0</v>
      </c>
      <c r="BE449" s="59">
        <f>VLOOKUP(AF449,'SCORE TALLER'!$AA$2:$AB$10,2,FALSE)*BE$2</f>
        <v>0.30000000000000004</v>
      </c>
      <c r="BF449" s="59">
        <f>VLOOKUP(AL449,'SCORE TALLER'!$AM$2:$AN$10,2,TRUE)*BF$2</f>
        <v>0</v>
      </c>
      <c r="BG449" s="67">
        <f t="shared" si="98"/>
        <v>1.7800000000000002</v>
      </c>
      <c r="BH449" s="67" t="str">
        <f>VLOOKUP(BG449,'SCORE TALLER'!$AP$2:$AQ$7,2,TRUE)</f>
        <v>2. Normal</v>
      </c>
      <c r="BI449" s="67" t="str">
        <f t="shared" si="100"/>
        <v>LBZ</v>
      </c>
      <c r="BJ449" s="67" t="str">
        <f t="shared" si="100"/>
        <v>A</v>
      </c>
      <c r="BK449" s="67" t="str">
        <f t="shared" si="101"/>
        <v>SIN</v>
      </c>
      <c r="BL449" s="86">
        <f t="shared" si="99"/>
        <v>0</v>
      </c>
      <c r="BM449" s="86">
        <f t="shared" si="102"/>
        <v>0</v>
      </c>
    </row>
    <row r="450" spans="1:65" x14ac:dyDescent="0.3">
      <c r="A450" s="57">
        <v>2244266268</v>
      </c>
      <c r="B450" s="12" t="s">
        <v>588</v>
      </c>
      <c r="C450" s="58" t="s">
        <v>105</v>
      </c>
      <c r="D450" s="58" t="s">
        <v>30</v>
      </c>
      <c r="E450" s="58">
        <v>3669167</v>
      </c>
      <c r="F450" s="58">
        <v>7583190</v>
      </c>
      <c r="G450" s="58">
        <f t="shared" si="90"/>
        <v>5450603</v>
      </c>
      <c r="H450" s="58">
        <f t="shared" si="91"/>
        <v>3522136</v>
      </c>
      <c r="I450" s="58">
        <v>7583000</v>
      </c>
      <c r="J450" s="58">
        <v>343107</v>
      </c>
      <c r="K450" s="58">
        <v>0</v>
      </c>
      <c r="L450" s="58">
        <v>1928467</v>
      </c>
      <c r="M450" s="58">
        <v>2132587</v>
      </c>
      <c r="N450" s="58">
        <f>VLOOKUP(AD450,'tabla ingresos'!$A$3:$D$15,4,FALSE)</f>
        <v>2000000</v>
      </c>
      <c r="O450" s="58">
        <v>461310.08786132897</v>
      </c>
      <c r="P450" s="58">
        <v>19724000</v>
      </c>
      <c r="Q450" s="58">
        <v>0</v>
      </c>
      <c r="R450" s="12">
        <v>76001</v>
      </c>
      <c r="S450" s="12" t="s">
        <v>87</v>
      </c>
      <c r="T450" s="12" t="s">
        <v>89</v>
      </c>
      <c r="U450" s="12" t="s">
        <v>10</v>
      </c>
      <c r="V450" s="12">
        <v>4</v>
      </c>
      <c r="W450" s="12">
        <v>0</v>
      </c>
      <c r="X450" s="12">
        <v>0</v>
      </c>
      <c r="Y450" s="59">
        <v>3.4876712328767123</v>
      </c>
      <c r="Z450" s="59">
        <v>29.934246575342467</v>
      </c>
      <c r="AA450" s="12">
        <v>2</v>
      </c>
      <c r="AB450" s="12">
        <v>0</v>
      </c>
      <c r="AC450" s="12">
        <v>1</v>
      </c>
      <c r="AD450" s="12">
        <v>3</v>
      </c>
      <c r="AE450" s="12">
        <v>3</v>
      </c>
      <c r="AF450" s="58" t="s">
        <v>10</v>
      </c>
      <c r="AG450" s="66">
        <f t="shared" si="92"/>
        <v>0.26813902928710964</v>
      </c>
      <c r="AH450" s="67">
        <f t="shared" si="93"/>
        <v>9.1023966666666674</v>
      </c>
      <c r="AI450" s="67">
        <f t="shared" si="94"/>
        <v>1.933918</v>
      </c>
      <c r="AJ450" s="67">
        <f t="shared" si="95"/>
        <v>1.8168676666666668</v>
      </c>
      <c r="AK450" s="67">
        <f t="shared" si="96"/>
        <v>1.1740453333333334</v>
      </c>
      <c r="AL450" s="67">
        <f t="shared" si="97"/>
        <v>0</v>
      </c>
      <c r="AM450" s="59">
        <f>VLOOKUP(AG450,'SCORE TALLER'!$AC$2:$AD$10,2,TRUE)*AM$2</f>
        <v>0</v>
      </c>
      <c r="AN450" s="59">
        <f>VLOOKUP(AD450,'SCORE TALLER'!$W$2:$X$10,2,TRUE)*AN$2</f>
        <v>0.32</v>
      </c>
      <c r="AO450" s="59">
        <f>VLOOKUP(AB450,'SCORE TALLER'!$S$2:$T$10,2,FALSE)*AO$2</f>
        <v>0.05</v>
      </c>
      <c r="AP450" s="59">
        <f>VLOOKUP(AH450,'SCORE TALLER'!$AE$2:$AF$10,2,TRUE)*AP$2</f>
        <v>0.08</v>
      </c>
      <c r="AQ450" s="59">
        <f>VLOOKUP(AI450,'SCORE TALLER'!$AG$2:$AH$10,2,TRUE)*AQ$2</f>
        <v>0.32</v>
      </c>
      <c r="AR450" s="59">
        <f>VLOOKUP(AC450,'SCORE TALLER'!$U$2:$V$10,2,FALSE)*AR$2</f>
        <v>0.05</v>
      </c>
      <c r="AS450" s="59">
        <f>VLOOKUP(AE450,'SCORE TALLER'!$Y$2:$Z$10,2,FALSE)*AS$2</f>
        <v>0.02</v>
      </c>
      <c r="AT450" s="59">
        <f>VLOOKUP(Z450,'SCORE TALLER'!$O$2:$P$10,2,TRUE)*AT$2</f>
        <v>0.04</v>
      </c>
      <c r="AU450" s="59">
        <f>VLOOKUP(S450,'SCORE TALLER'!$A$2:$B$10,2,FALSE)*AU$2</f>
        <v>0.15000000000000002</v>
      </c>
      <c r="AV450" s="59">
        <f>VLOOKUP(AJ450,'SCORE TALLER'!$AI$2:$AJ$10,2,TRUE)*AV$2</f>
        <v>0.2</v>
      </c>
      <c r="AW450" s="59">
        <f>VLOOKUP(AK450,'SCORE TALLER'!$AK$2:$AL$10,2,TRUE)*AW$2</f>
        <v>0.2</v>
      </c>
      <c r="AX450" s="59">
        <f>VLOOKUP(T450,'SCORE TALLER'!$C$2:$D$10,2,FALSE)*AX$2</f>
        <v>0</v>
      </c>
      <c r="AY450" s="59">
        <f>VLOOKUP(W450,'SCORE TALLER'!$I$2:$J$10,2,TRUE)*AY$2</f>
        <v>0</v>
      </c>
      <c r="AZ450" s="59">
        <f>VLOOKUP(X450,'SCORE TALLER'!$K$2:$L$10,2,TRUE)*AZ$2</f>
        <v>0</v>
      </c>
      <c r="BA450" s="59">
        <f>VLOOKUP(U450,'SCORE TALLER'!$E$2:$F$10,2,FALSE)*BA$2</f>
        <v>0</v>
      </c>
      <c r="BB450" s="59">
        <f>VLOOKUP(Y450,'SCORE TALLER'!$M$2:$N$10,2,TRUE)*BB$2</f>
        <v>0.04</v>
      </c>
      <c r="BC450" s="59">
        <f>VLOOKUP(AA450,'SCORE TALLER'!$Q$2:$R$10,2,FALSE)*BC$2</f>
        <v>0</v>
      </c>
      <c r="BD450" s="59">
        <f>VLOOKUP(V450,'SCORE TALLER'!$G$2:$H$10,2,FALSE)*BD$2</f>
        <v>0</v>
      </c>
      <c r="BE450" s="59">
        <f>VLOOKUP(AF450,'SCORE TALLER'!$AA$2:$AB$10,2,FALSE)*BE$2</f>
        <v>0</v>
      </c>
      <c r="BF450" s="59">
        <f>VLOOKUP(AL450,'SCORE TALLER'!$AM$2:$AN$10,2,TRUE)*BF$2</f>
        <v>0</v>
      </c>
      <c r="BG450" s="67">
        <f t="shared" si="98"/>
        <v>1.4700000000000002</v>
      </c>
      <c r="BH450" s="67" t="str">
        <f>VLOOKUP(BG450,'SCORE TALLER'!$AP$2:$AQ$7,2,TRUE)</f>
        <v>2. Normal</v>
      </c>
      <c r="BI450" s="67" t="str">
        <f t="shared" si="100"/>
        <v>LBZ</v>
      </c>
      <c r="BJ450" s="67" t="str">
        <f t="shared" si="100"/>
        <v>A</v>
      </c>
      <c r="BK450" s="67" t="str">
        <f t="shared" si="101"/>
        <v>A</v>
      </c>
      <c r="BL450" s="86">
        <f t="shared" si="99"/>
        <v>3522136</v>
      </c>
      <c r="BM450" s="86">
        <f t="shared" si="102"/>
        <v>0</v>
      </c>
    </row>
    <row r="451" spans="1:65" x14ac:dyDescent="0.3">
      <c r="A451" s="57">
        <v>2224620640</v>
      </c>
      <c r="B451" s="12" t="s">
        <v>589</v>
      </c>
      <c r="C451" s="58" t="s">
        <v>107</v>
      </c>
      <c r="D451" s="58" t="s">
        <v>29</v>
      </c>
      <c r="E451" s="58">
        <v>1045770</v>
      </c>
      <c r="F451" s="58">
        <v>2676790</v>
      </c>
      <c r="G451" s="58">
        <f t="shared" si="90"/>
        <v>827797</v>
      </c>
      <c r="H451" s="58">
        <f t="shared" si="91"/>
        <v>827797</v>
      </c>
      <c r="I451" s="58" t="e">
        <v>#N/A</v>
      </c>
      <c r="J451" s="58">
        <v>142213</v>
      </c>
      <c r="K451" s="58">
        <v>0</v>
      </c>
      <c r="L451" s="58">
        <v>0</v>
      </c>
      <c r="M451" s="58">
        <v>1848993</v>
      </c>
      <c r="N451" s="58">
        <f>VLOOKUP(AD451,'tabla ingresos'!$A$3:$D$15,4,FALSE)</f>
        <v>1000000</v>
      </c>
      <c r="O451" s="58">
        <v>0</v>
      </c>
      <c r="P451" s="58">
        <v>0</v>
      </c>
      <c r="Q451" s="58">
        <v>0</v>
      </c>
      <c r="R451" s="12">
        <v>76130</v>
      </c>
      <c r="S451" s="12" t="s">
        <v>88</v>
      </c>
      <c r="T451" s="12" t="s">
        <v>89</v>
      </c>
      <c r="U451" s="12" t="s">
        <v>10</v>
      </c>
      <c r="V451" s="12">
        <v>4</v>
      </c>
      <c r="W451" s="12">
        <v>0</v>
      </c>
      <c r="X451" s="12">
        <v>0</v>
      </c>
      <c r="Y451" s="59">
        <v>1.8356164383561644</v>
      </c>
      <c r="Z451" s="59">
        <v>28.564383561643837</v>
      </c>
      <c r="AA451" s="12">
        <v>2</v>
      </c>
      <c r="AB451" s="12">
        <v>2</v>
      </c>
      <c r="AC451" s="12">
        <v>1</v>
      </c>
      <c r="AD451" s="12">
        <v>2</v>
      </c>
      <c r="AE451" s="12">
        <v>1</v>
      </c>
      <c r="AF451" s="58" t="s">
        <v>91</v>
      </c>
      <c r="AG451" s="66">
        <f t="shared" si="92"/>
        <v>9.4808666666666666E-2</v>
      </c>
      <c r="AH451" s="67">
        <f t="shared" si="93"/>
        <v>1.7845266666666666</v>
      </c>
      <c r="AI451" s="67">
        <f t="shared" si="94"/>
        <v>1.9298420000000001</v>
      </c>
      <c r="AJ451" s="67">
        <f t="shared" si="95"/>
        <v>0.55186466666666667</v>
      </c>
      <c r="AK451" s="67">
        <f t="shared" si="96"/>
        <v>0.55186466666666667</v>
      </c>
      <c r="AL451" s="67">
        <f t="shared" si="97"/>
        <v>0</v>
      </c>
      <c r="AM451" s="59">
        <f>VLOOKUP(AG451,'SCORE TALLER'!$AC$2:$AD$10,2,TRUE)*AM$2</f>
        <v>0</v>
      </c>
      <c r="AN451" s="59">
        <f>VLOOKUP(AD451,'SCORE TALLER'!$W$2:$X$10,2,TRUE)*AN$2</f>
        <v>0.32</v>
      </c>
      <c r="AO451" s="59">
        <f>VLOOKUP(AB451,'SCORE TALLER'!$S$2:$T$10,2,FALSE)*AO$2</f>
        <v>0.04</v>
      </c>
      <c r="AP451" s="59">
        <f>VLOOKUP(AH451,'SCORE TALLER'!$AE$2:$AF$10,2,TRUE)*AP$2</f>
        <v>0</v>
      </c>
      <c r="AQ451" s="59">
        <f>VLOOKUP(AI451,'SCORE TALLER'!$AG$2:$AH$10,2,TRUE)*AQ$2</f>
        <v>0.32</v>
      </c>
      <c r="AR451" s="59">
        <f>VLOOKUP(AC451,'SCORE TALLER'!$U$2:$V$10,2,FALSE)*AR$2</f>
        <v>0.05</v>
      </c>
      <c r="AS451" s="59">
        <f>VLOOKUP(AE451,'SCORE TALLER'!$Y$2:$Z$10,2,FALSE)*AS$2</f>
        <v>0.03</v>
      </c>
      <c r="AT451" s="59">
        <f>VLOOKUP(Z451,'SCORE TALLER'!$O$2:$P$10,2,TRUE)*AT$2</f>
        <v>0.04</v>
      </c>
      <c r="AU451" s="59">
        <f>VLOOKUP(S451,'SCORE TALLER'!$A$2:$B$10,2,FALSE)*AU$2</f>
        <v>0.25</v>
      </c>
      <c r="AV451" s="59">
        <f>VLOOKUP(AJ451,'SCORE TALLER'!$AI$2:$AJ$10,2,TRUE)*AV$2</f>
        <v>0.25</v>
      </c>
      <c r="AW451" s="59">
        <f>VLOOKUP(AK451,'SCORE TALLER'!$AK$2:$AL$10,2,TRUE)*AW$2</f>
        <v>0.25</v>
      </c>
      <c r="AX451" s="59">
        <f>VLOOKUP(T451,'SCORE TALLER'!$C$2:$D$10,2,FALSE)*AX$2</f>
        <v>0</v>
      </c>
      <c r="AY451" s="59">
        <f>VLOOKUP(W451,'SCORE TALLER'!$I$2:$J$10,2,TRUE)*AY$2</f>
        <v>0</v>
      </c>
      <c r="AZ451" s="59">
        <f>VLOOKUP(X451,'SCORE TALLER'!$K$2:$L$10,2,TRUE)*AZ$2</f>
        <v>0</v>
      </c>
      <c r="BA451" s="59">
        <f>VLOOKUP(U451,'SCORE TALLER'!$E$2:$F$10,2,FALSE)*BA$2</f>
        <v>0</v>
      </c>
      <c r="BB451" s="59">
        <f>VLOOKUP(Y451,'SCORE TALLER'!$M$2:$N$10,2,TRUE)*BB$2</f>
        <v>0.05</v>
      </c>
      <c r="BC451" s="59">
        <f>VLOOKUP(AA451,'SCORE TALLER'!$Q$2:$R$10,2,FALSE)*BC$2</f>
        <v>0</v>
      </c>
      <c r="BD451" s="59">
        <f>VLOOKUP(V451,'SCORE TALLER'!$G$2:$H$10,2,FALSE)*BD$2</f>
        <v>0</v>
      </c>
      <c r="BE451" s="59">
        <f>VLOOKUP(AF451,'SCORE TALLER'!$AA$2:$AB$10,2,FALSE)*BE$2</f>
        <v>0.30000000000000004</v>
      </c>
      <c r="BF451" s="59">
        <f>VLOOKUP(AL451,'SCORE TALLER'!$AM$2:$AN$10,2,TRUE)*BF$2</f>
        <v>0</v>
      </c>
      <c r="BG451" s="67">
        <f t="shared" si="98"/>
        <v>1.9000000000000001</v>
      </c>
      <c r="BH451" s="67" t="str">
        <f>VLOOKUP(BG451,'SCORE TALLER'!$AP$2:$AQ$7,2,TRUE)</f>
        <v>2. Normal</v>
      </c>
      <c r="BI451" s="67" t="str">
        <f t="shared" si="100"/>
        <v>LBZ</v>
      </c>
      <c r="BJ451" s="67" t="str">
        <f t="shared" si="100"/>
        <v>A</v>
      </c>
      <c r="BK451" s="67" t="str">
        <f t="shared" si="101"/>
        <v>SIN</v>
      </c>
      <c r="BL451" s="86">
        <f t="shared" si="99"/>
        <v>827797</v>
      </c>
      <c r="BM451" s="86">
        <f t="shared" si="102"/>
        <v>0</v>
      </c>
    </row>
    <row r="452" spans="1:65" x14ac:dyDescent="0.3">
      <c r="A452" s="57">
        <v>2206888428</v>
      </c>
      <c r="B452" s="12" t="s">
        <v>590</v>
      </c>
      <c r="C452" s="58" t="s">
        <v>105</v>
      </c>
      <c r="D452" s="58" t="s">
        <v>30</v>
      </c>
      <c r="E452" s="58">
        <v>3526831</v>
      </c>
      <c r="F452" s="58">
        <v>11188468</v>
      </c>
      <c r="G452" s="58">
        <f t="shared" si="90"/>
        <v>8938691</v>
      </c>
      <c r="H452" s="58">
        <f t="shared" si="91"/>
        <v>3198809</v>
      </c>
      <c r="I452" s="58">
        <v>11702000</v>
      </c>
      <c r="J452" s="58">
        <v>321687</v>
      </c>
      <c r="K452" s="58">
        <v>0</v>
      </c>
      <c r="L452" s="58">
        <v>5739882</v>
      </c>
      <c r="M452" s="58">
        <v>2249777</v>
      </c>
      <c r="N452" s="58">
        <f>VLOOKUP(AD452,'tabla ingresos'!$A$3:$D$15,4,FALSE)</f>
        <v>2000000</v>
      </c>
      <c r="O452" s="58">
        <v>60549.386598302626</v>
      </c>
      <c r="P452" s="58">
        <v>2722000</v>
      </c>
      <c r="Q452" s="58">
        <v>0</v>
      </c>
      <c r="R452" s="12">
        <v>11001</v>
      </c>
      <c r="S452" s="12" t="s">
        <v>87</v>
      </c>
      <c r="T452" s="12" t="s">
        <v>89</v>
      </c>
      <c r="U452" s="12" t="s">
        <v>10</v>
      </c>
      <c r="V452" s="12">
        <v>4</v>
      </c>
      <c r="W452" s="12">
        <v>0</v>
      </c>
      <c r="X452" s="12">
        <v>0</v>
      </c>
      <c r="Y452" s="59">
        <v>3.6849315068493151</v>
      </c>
      <c r="Z452" s="59">
        <v>28.350684931506848</v>
      </c>
      <c r="AA452" s="12">
        <v>1</v>
      </c>
      <c r="AB452" s="12">
        <v>5</v>
      </c>
      <c r="AC452" s="12">
        <v>2</v>
      </c>
      <c r="AD452" s="12">
        <v>3</v>
      </c>
      <c r="AE452" s="12">
        <v>1</v>
      </c>
      <c r="AF452" s="58" t="s">
        <v>10</v>
      </c>
      <c r="AG452" s="66">
        <f t="shared" si="92"/>
        <v>0.12741212886610087</v>
      </c>
      <c r="AH452" s="67">
        <f t="shared" si="93"/>
        <v>4.6368226666666663</v>
      </c>
      <c r="AI452" s="67">
        <f t="shared" si="94"/>
        <v>1.9255359999999999</v>
      </c>
      <c r="AJ452" s="67">
        <f t="shared" si="95"/>
        <v>2.9795636666666665</v>
      </c>
      <c r="AK452" s="67">
        <f t="shared" si="96"/>
        <v>1.0662696666666667</v>
      </c>
      <c r="AL452" s="67">
        <f t="shared" si="97"/>
        <v>0</v>
      </c>
      <c r="AM452" s="59">
        <f>VLOOKUP(AG452,'SCORE TALLER'!$AC$2:$AD$10,2,TRUE)*AM$2</f>
        <v>0</v>
      </c>
      <c r="AN452" s="59">
        <f>VLOOKUP(AD452,'SCORE TALLER'!$W$2:$X$10,2,TRUE)*AN$2</f>
        <v>0.32</v>
      </c>
      <c r="AO452" s="59">
        <f>VLOOKUP(AB452,'SCORE TALLER'!$S$2:$T$10,2,FALSE)*AO$2</f>
        <v>0.01</v>
      </c>
      <c r="AP452" s="59">
        <f>VLOOKUP(AH452,'SCORE TALLER'!$AE$2:$AF$10,2,TRUE)*AP$2</f>
        <v>0</v>
      </c>
      <c r="AQ452" s="59">
        <f>VLOOKUP(AI452,'SCORE TALLER'!$AG$2:$AH$10,2,TRUE)*AQ$2</f>
        <v>0.32</v>
      </c>
      <c r="AR452" s="59">
        <f>VLOOKUP(AC452,'SCORE TALLER'!$U$2:$V$10,2,FALSE)*AR$2</f>
        <v>0.04</v>
      </c>
      <c r="AS452" s="59">
        <f>VLOOKUP(AE452,'SCORE TALLER'!$Y$2:$Z$10,2,FALSE)*AS$2</f>
        <v>0.03</v>
      </c>
      <c r="AT452" s="59">
        <f>VLOOKUP(Z452,'SCORE TALLER'!$O$2:$P$10,2,TRUE)*AT$2</f>
        <v>0.04</v>
      </c>
      <c r="AU452" s="59">
        <f>VLOOKUP(S452,'SCORE TALLER'!$A$2:$B$10,2,FALSE)*AU$2</f>
        <v>0.15000000000000002</v>
      </c>
      <c r="AV452" s="59">
        <f>VLOOKUP(AJ452,'SCORE TALLER'!$AI$2:$AJ$10,2,TRUE)*AV$2</f>
        <v>0.15000000000000002</v>
      </c>
      <c r="AW452" s="59">
        <f>VLOOKUP(AK452,'SCORE TALLER'!$AK$2:$AL$10,2,TRUE)*AW$2</f>
        <v>0.2</v>
      </c>
      <c r="AX452" s="59">
        <f>VLOOKUP(T452,'SCORE TALLER'!$C$2:$D$10,2,FALSE)*AX$2</f>
        <v>0</v>
      </c>
      <c r="AY452" s="59">
        <f>VLOOKUP(W452,'SCORE TALLER'!$I$2:$J$10,2,TRUE)*AY$2</f>
        <v>0</v>
      </c>
      <c r="AZ452" s="59">
        <f>VLOOKUP(X452,'SCORE TALLER'!$K$2:$L$10,2,TRUE)*AZ$2</f>
        <v>0</v>
      </c>
      <c r="BA452" s="59">
        <f>VLOOKUP(U452,'SCORE TALLER'!$E$2:$F$10,2,FALSE)*BA$2</f>
        <v>0</v>
      </c>
      <c r="BB452" s="59">
        <f>VLOOKUP(Y452,'SCORE TALLER'!$M$2:$N$10,2,TRUE)*BB$2</f>
        <v>0.04</v>
      </c>
      <c r="BC452" s="59">
        <f>VLOOKUP(AA452,'SCORE TALLER'!$Q$2:$R$10,2,FALSE)*BC$2</f>
        <v>0.05</v>
      </c>
      <c r="BD452" s="59">
        <f>VLOOKUP(V452,'SCORE TALLER'!$G$2:$H$10,2,FALSE)*BD$2</f>
        <v>0</v>
      </c>
      <c r="BE452" s="59">
        <f>VLOOKUP(AF452,'SCORE TALLER'!$AA$2:$AB$10,2,FALSE)*BE$2</f>
        <v>0</v>
      </c>
      <c r="BF452" s="59">
        <f>VLOOKUP(AL452,'SCORE TALLER'!$AM$2:$AN$10,2,TRUE)*BF$2</f>
        <v>0</v>
      </c>
      <c r="BG452" s="67">
        <f t="shared" si="98"/>
        <v>1.35</v>
      </c>
      <c r="BH452" s="67" t="str">
        <f>VLOOKUP(BG452,'SCORE TALLER'!$AP$2:$AQ$7,2,TRUE)</f>
        <v>2. Normal</v>
      </c>
      <c r="BI452" s="67" t="str">
        <f t="shared" si="100"/>
        <v>LBZ</v>
      </c>
      <c r="BJ452" s="67" t="str">
        <f t="shared" si="100"/>
        <v>A</v>
      </c>
      <c r="BK452" s="67" t="str">
        <f t="shared" si="101"/>
        <v>A</v>
      </c>
      <c r="BL452" s="86">
        <f t="shared" si="99"/>
        <v>3198809</v>
      </c>
      <c r="BM452" s="86">
        <f t="shared" si="102"/>
        <v>0</v>
      </c>
    </row>
    <row r="453" spans="1:65" x14ac:dyDescent="0.3">
      <c r="A453" s="57">
        <v>66002442</v>
      </c>
      <c r="B453" s="12" t="s">
        <v>591</v>
      </c>
      <c r="C453" s="58" t="s">
        <v>107</v>
      </c>
      <c r="D453" s="58" t="s">
        <v>30</v>
      </c>
      <c r="E453" s="58">
        <v>1745132</v>
      </c>
      <c r="F453" s="58">
        <v>6264565</v>
      </c>
      <c r="G453" s="58">
        <f t="shared" ref="G453:G516" si="103">+IF(F453&gt;M453+100000,F453-M453,0)</f>
        <v>5127952</v>
      </c>
      <c r="H453" s="58">
        <f t="shared" ref="H453:H516" si="104">IF(G453&gt;L453+100000,G453-L453,0)</f>
        <v>4627952</v>
      </c>
      <c r="I453" s="58" t="e">
        <v>#N/A</v>
      </c>
      <c r="J453" s="58">
        <v>297433</v>
      </c>
      <c r="K453" s="58">
        <v>0</v>
      </c>
      <c r="L453" s="58">
        <v>500000</v>
      </c>
      <c r="M453" s="58">
        <v>1136613</v>
      </c>
      <c r="N453" s="58">
        <f>VLOOKUP(AD453,'tabla ingresos'!$A$3:$D$15,4,FALSE)</f>
        <v>1000000</v>
      </c>
      <c r="O453" s="58">
        <v>0</v>
      </c>
      <c r="P453" s="58">
        <v>0</v>
      </c>
      <c r="Q453" s="58">
        <v>0</v>
      </c>
      <c r="R453" s="12">
        <v>76520</v>
      </c>
      <c r="S453" s="12" t="s">
        <v>87</v>
      </c>
      <c r="T453" s="12" t="s">
        <v>89</v>
      </c>
      <c r="U453" s="12" t="s">
        <v>10</v>
      </c>
      <c r="V453" s="12">
        <v>4</v>
      </c>
      <c r="W453" s="12">
        <v>0</v>
      </c>
      <c r="X453" s="12">
        <v>0</v>
      </c>
      <c r="Y453" s="59">
        <v>3.8054794520547945</v>
      </c>
      <c r="Z453" s="59">
        <v>47.747945205479454</v>
      </c>
      <c r="AA453" s="12">
        <v>2</v>
      </c>
      <c r="AB453" s="12">
        <v>2</v>
      </c>
      <c r="AC453" s="12">
        <v>2</v>
      </c>
      <c r="AD453" s="12">
        <v>2</v>
      </c>
      <c r="AE453" s="12">
        <v>1</v>
      </c>
      <c r="AF453" s="58" t="s">
        <v>91</v>
      </c>
      <c r="AG453" s="66">
        <f t="shared" ref="AG453:AG516" si="105">+(O453+J453)/(N453*1.5)</f>
        <v>0.19828866666666667</v>
      </c>
      <c r="AH453" s="67">
        <f t="shared" ref="AH453:AH516" si="106">+(P453+F453)/(N453*1.5)</f>
        <v>4.1763766666666671</v>
      </c>
      <c r="AI453" s="67">
        <f t="shared" ref="AI453:AI516" si="107">+(E453+M453)/(N453*1.5)</f>
        <v>1.9211633333333333</v>
      </c>
      <c r="AJ453" s="67">
        <f t="shared" ref="AJ453:AJ516" si="108">+G453/(N453*1.5)</f>
        <v>3.4186346666666667</v>
      </c>
      <c r="AK453" s="67">
        <f t="shared" ref="AK453:AK516" si="109">+H453/(N453*1.5)</f>
        <v>3.0853013333333332</v>
      </c>
      <c r="AL453" s="67">
        <f t="shared" ref="AL453:AL516" si="110">+Q453/(N453*1.5)</f>
        <v>0</v>
      </c>
      <c r="AM453" s="59">
        <f>VLOOKUP(AG453,'SCORE TALLER'!$AC$2:$AD$10,2,TRUE)*AM$2</f>
        <v>0</v>
      </c>
      <c r="AN453" s="59">
        <f>VLOOKUP(AD453,'SCORE TALLER'!$W$2:$X$10,2,TRUE)*AN$2</f>
        <v>0.32</v>
      </c>
      <c r="AO453" s="59">
        <f>VLOOKUP(AB453,'SCORE TALLER'!$S$2:$T$10,2,FALSE)*AO$2</f>
        <v>0.04</v>
      </c>
      <c r="AP453" s="59">
        <f>VLOOKUP(AH453,'SCORE TALLER'!$AE$2:$AF$10,2,TRUE)*AP$2</f>
        <v>0</v>
      </c>
      <c r="AQ453" s="59">
        <f>VLOOKUP(AI453,'SCORE TALLER'!$AG$2:$AH$10,2,TRUE)*AQ$2</f>
        <v>0.32</v>
      </c>
      <c r="AR453" s="59">
        <f>VLOOKUP(AC453,'SCORE TALLER'!$U$2:$V$10,2,FALSE)*AR$2</f>
        <v>0.04</v>
      </c>
      <c r="AS453" s="59">
        <f>VLOOKUP(AE453,'SCORE TALLER'!$Y$2:$Z$10,2,FALSE)*AS$2</f>
        <v>0.03</v>
      </c>
      <c r="AT453" s="59">
        <f>VLOOKUP(Z453,'SCORE TALLER'!$O$2:$P$10,2,TRUE)*AT$2</f>
        <v>0.02</v>
      </c>
      <c r="AU453" s="59">
        <f>VLOOKUP(S453,'SCORE TALLER'!$A$2:$B$10,2,FALSE)*AU$2</f>
        <v>0.15000000000000002</v>
      </c>
      <c r="AV453" s="59">
        <f>VLOOKUP(AJ453,'SCORE TALLER'!$AI$2:$AJ$10,2,TRUE)*AV$2</f>
        <v>0.1</v>
      </c>
      <c r="AW453" s="59">
        <f>VLOOKUP(AK453,'SCORE TALLER'!$AK$2:$AL$10,2,TRUE)*AW$2</f>
        <v>0.1</v>
      </c>
      <c r="AX453" s="59">
        <f>VLOOKUP(T453,'SCORE TALLER'!$C$2:$D$10,2,FALSE)*AX$2</f>
        <v>0</v>
      </c>
      <c r="AY453" s="59">
        <f>VLOOKUP(W453,'SCORE TALLER'!$I$2:$J$10,2,TRUE)*AY$2</f>
        <v>0</v>
      </c>
      <c r="AZ453" s="59">
        <f>VLOOKUP(X453,'SCORE TALLER'!$K$2:$L$10,2,TRUE)*AZ$2</f>
        <v>0</v>
      </c>
      <c r="BA453" s="59">
        <f>VLOOKUP(U453,'SCORE TALLER'!$E$2:$F$10,2,FALSE)*BA$2</f>
        <v>0</v>
      </c>
      <c r="BB453" s="59">
        <f>VLOOKUP(Y453,'SCORE TALLER'!$M$2:$N$10,2,TRUE)*BB$2</f>
        <v>0.04</v>
      </c>
      <c r="BC453" s="59">
        <f>VLOOKUP(AA453,'SCORE TALLER'!$Q$2:$R$10,2,FALSE)*BC$2</f>
        <v>0</v>
      </c>
      <c r="BD453" s="59">
        <f>VLOOKUP(V453,'SCORE TALLER'!$G$2:$H$10,2,FALSE)*BD$2</f>
        <v>0</v>
      </c>
      <c r="BE453" s="59">
        <f>VLOOKUP(AF453,'SCORE TALLER'!$AA$2:$AB$10,2,FALSE)*BE$2</f>
        <v>0.30000000000000004</v>
      </c>
      <c r="BF453" s="59">
        <f>VLOOKUP(AL453,'SCORE TALLER'!$AM$2:$AN$10,2,TRUE)*BF$2</f>
        <v>0</v>
      </c>
      <c r="BG453" s="67">
        <f t="shared" ref="BG453:BG516" si="111">+SUM(AM453:BF453)</f>
        <v>1.4600000000000002</v>
      </c>
      <c r="BH453" s="67" t="str">
        <f>VLOOKUP(BG453,'SCORE TALLER'!$AP$2:$AQ$7,2,TRUE)</f>
        <v>2. Normal</v>
      </c>
      <c r="BI453" s="67" t="str">
        <f t="shared" si="100"/>
        <v>LBZ</v>
      </c>
      <c r="BJ453" s="67" t="str">
        <f t="shared" si="100"/>
        <v>A</v>
      </c>
      <c r="BK453" s="67" t="str">
        <f t="shared" si="101"/>
        <v>SIN</v>
      </c>
      <c r="BL453" s="86">
        <f t="shared" ref="BL453:BL516" si="112">+H453</f>
        <v>4627952</v>
      </c>
      <c r="BM453" s="86">
        <f t="shared" si="102"/>
        <v>0</v>
      </c>
    </row>
    <row r="454" spans="1:65" x14ac:dyDescent="0.3">
      <c r="A454" s="57">
        <v>28262646</v>
      </c>
      <c r="B454" s="12" t="s">
        <v>592</v>
      </c>
      <c r="C454" s="58" t="s">
        <v>107</v>
      </c>
      <c r="D454" s="58" t="s">
        <v>115</v>
      </c>
      <c r="E454" s="58"/>
      <c r="F454" s="58">
        <v>6065190</v>
      </c>
      <c r="G454" s="58">
        <f t="shared" si="103"/>
        <v>3193220</v>
      </c>
      <c r="H454" s="58">
        <f t="shared" si="104"/>
        <v>0</v>
      </c>
      <c r="I454" s="58" t="e">
        <v>#N/A</v>
      </c>
      <c r="J454" s="58">
        <v>215638</v>
      </c>
      <c r="K454" s="58">
        <v>0</v>
      </c>
      <c r="L454" s="58">
        <v>4617644</v>
      </c>
      <c r="M454" s="58">
        <v>2871970</v>
      </c>
      <c r="N454" s="58">
        <f>VLOOKUP(AD454,'tabla ingresos'!$A$3:$D$15,4,FALSE)</f>
        <v>1000000</v>
      </c>
      <c r="O454" s="58">
        <v>0</v>
      </c>
      <c r="P454" s="58">
        <v>0</v>
      </c>
      <c r="Q454" s="58">
        <v>0</v>
      </c>
      <c r="R454" s="12">
        <v>68895</v>
      </c>
      <c r="S454" s="12" t="s">
        <v>87</v>
      </c>
      <c r="T454" s="12" t="s">
        <v>89</v>
      </c>
      <c r="U454" s="12" t="s">
        <v>10</v>
      </c>
      <c r="V454" s="12">
        <v>4</v>
      </c>
      <c r="W454" s="12">
        <v>0</v>
      </c>
      <c r="X454" s="12">
        <v>0</v>
      </c>
      <c r="Y454" s="59">
        <v>8.213698630136987</v>
      </c>
      <c r="Z454" s="59">
        <v>43.134246575342466</v>
      </c>
      <c r="AA454" s="12">
        <v>2</v>
      </c>
      <c r="AB454" s="12">
        <v>2</v>
      </c>
      <c r="AC454" s="12">
        <v>1</v>
      </c>
      <c r="AD454" s="12">
        <v>2</v>
      </c>
      <c r="AE454" s="12">
        <v>1</v>
      </c>
      <c r="AF454" s="58" t="s">
        <v>91</v>
      </c>
      <c r="AG454" s="66">
        <f t="shared" si="105"/>
        <v>0.14375866666666667</v>
      </c>
      <c r="AH454" s="67">
        <f t="shared" si="106"/>
        <v>4.0434599999999996</v>
      </c>
      <c r="AI454" s="67">
        <f t="shared" si="107"/>
        <v>1.9146466666666666</v>
      </c>
      <c r="AJ454" s="67">
        <f t="shared" si="108"/>
        <v>2.1288133333333334</v>
      </c>
      <c r="AK454" s="67">
        <f t="shared" si="109"/>
        <v>0</v>
      </c>
      <c r="AL454" s="67">
        <f t="shared" si="110"/>
        <v>0</v>
      </c>
      <c r="AM454" s="59">
        <f>VLOOKUP(AG454,'SCORE TALLER'!$AC$2:$AD$10,2,TRUE)*AM$2</f>
        <v>0</v>
      </c>
      <c r="AN454" s="59">
        <f>VLOOKUP(AD454,'SCORE TALLER'!$W$2:$X$10,2,TRUE)*AN$2</f>
        <v>0.32</v>
      </c>
      <c r="AO454" s="59">
        <f>VLOOKUP(AB454,'SCORE TALLER'!$S$2:$T$10,2,FALSE)*AO$2</f>
        <v>0.04</v>
      </c>
      <c r="AP454" s="59">
        <f>VLOOKUP(AH454,'SCORE TALLER'!$AE$2:$AF$10,2,TRUE)*AP$2</f>
        <v>0</v>
      </c>
      <c r="AQ454" s="59">
        <f>VLOOKUP(AI454,'SCORE TALLER'!$AG$2:$AH$10,2,TRUE)*AQ$2</f>
        <v>0.32</v>
      </c>
      <c r="AR454" s="59">
        <f>VLOOKUP(AC454,'SCORE TALLER'!$U$2:$V$10,2,FALSE)*AR$2</f>
        <v>0.05</v>
      </c>
      <c r="AS454" s="59">
        <f>VLOOKUP(AE454,'SCORE TALLER'!$Y$2:$Z$10,2,FALSE)*AS$2</f>
        <v>0.03</v>
      </c>
      <c r="AT454" s="59">
        <f>VLOOKUP(Z454,'SCORE TALLER'!$O$2:$P$10,2,TRUE)*AT$2</f>
        <v>0.03</v>
      </c>
      <c r="AU454" s="59">
        <f>VLOOKUP(S454,'SCORE TALLER'!$A$2:$B$10,2,FALSE)*AU$2</f>
        <v>0.15000000000000002</v>
      </c>
      <c r="AV454" s="59">
        <f>VLOOKUP(AJ454,'SCORE TALLER'!$AI$2:$AJ$10,2,TRUE)*AV$2</f>
        <v>0.15000000000000002</v>
      </c>
      <c r="AW454" s="59">
        <f>VLOOKUP(AK454,'SCORE TALLER'!$AK$2:$AL$10,2,TRUE)*AW$2</f>
        <v>0.25</v>
      </c>
      <c r="AX454" s="59">
        <f>VLOOKUP(T454,'SCORE TALLER'!$C$2:$D$10,2,FALSE)*AX$2</f>
        <v>0</v>
      </c>
      <c r="AY454" s="59">
        <f>VLOOKUP(W454,'SCORE TALLER'!$I$2:$J$10,2,TRUE)*AY$2</f>
        <v>0</v>
      </c>
      <c r="AZ454" s="59">
        <f>VLOOKUP(X454,'SCORE TALLER'!$K$2:$L$10,2,TRUE)*AZ$2</f>
        <v>0</v>
      </c>
      <c r="BA454" s="59">
        <f>VLOOKUP(U454,'SCORE TALLER'!$E$2:$F$10,2,FALSE)*BA$2</f>
        <v>0</v>
      </c>
      <c r="BB454" s="59">
        <f>VLOOKUP(Y454,'SCORE TALLER'!$M$2:$N$10,2,TRUE)*BB$2</f>
        <v>0.01</v>
      </c>
      <c r="BC454" s="59">
        <f>VLOOKUP(AA454,'SCORE TALLER'!$Q$2:$R$10,2,FALSE)*BC$2</f>
        <v>0</v>
      </c>
      <c r="BD454" s="59">
        <f>VLOOKUP(V454,'SCORE TALLER'!$G$2:$H$10,2,FALSE)*BD$2</f>
        <v>0</v>
      </c>
      <c r="BE454" s="59">
        <f>VLOOKUP(AF454,'SCORE TALLER'!$AA$2:$AB$10,2,FALSE)*BE$2</f>
        <v>0.30000000000000004</v>
      </c>
      <c r="BF454" s="59">
        <f>VLOOKUP(AL454,'SCORE TALLER'!$AM$2:$AN$10,2,TRUE)*BF$2</f>
        <v>0</v>
      </c>
      <c r="BG454" s="67">
        <f t="shared" si="111"/>
        <v>1.6500000000000001</v>
      </c>
      <c r="BH454" s="67" t="str">
        <f>VLOOKUP(BG454,'SCORE TALLER'!$AP$2:$AQ$7,2,TRUE)</f>
        <v>2. Normal</v>
      </c>
      <c r="BI454" s="67" t="str">
        <f t="shared" ref="BI454:BJ517" si="113">+T454</f>
        <v>LBZ</v>
      </c>
      <c r="BJ454" s="67" t="str">
        <f t="shared" si="113"/>
        <v>A</v>
      </c>
      <c r="BK454" s="67" t="str">
        <f t="shared" ref="BK454:BK517" si="114">+AF454</f>
        <v>SIN</v>
      </c>
      <c r="BL454" s="86">
        <f t="shared" si="112"/>
        <v>0</v>
      </c>
      <c r="BM454" s="86">
        <f t="shared" ref="BM454:BM517" si="115">+Q454</f>
        <v>0</v>
      </c>
    </row>
    <row r="455" spans="1:65" x14ac:dyDescent="0.3">
      <c r="A455" s="57">
        <v>64602682</v>
      </c>
      <c r="B455" s="12" t="s">
        <v>593</v>
      </c>
      <c r="C455" s="58" t="s">
        <v>105</v>
      </c>
      <c r="D455" s="58" t="s">
        <v>30</v>
      </c>
      <c r="E455" s="58">
        <v>2870000</v>
      </c>
      <c r="F455" s="58">
        <v>26823242</v>
      </c>
      <c r="G455" s="58">
        <f t="shared" si="103"/>
        <v>9590837</v>
      </c>
      <c r="H455" s="58">
        <f t="shared" si="104"/>
        <v>0</v>
      </c>
      <c r="I455" s="58">
        <v>26824000</v>
      </c>
      <c r="J455" s="58">
        <v>899728</v>
      </c>
      <c r="K455" s="58">
        <v>0</v>
      </c>
      <c r="L455" s="58">
        <v>17000000</v>
      </c>
      <c r="M455" s="58">
        <v>17232405</v>
      </c>
      <c r="N455" s="58">
        <f>VLOOKUP(AD455,'tabla ingresos'!$A$3:$D$15,4,FALSE)</f>
        <v>7000000</v>
      </c>
      <c r="O455" s="58">
        <v>492177.88252028287</v>
      </c>
      <c r="P455" s="58">
        <v>20852000</v>
      </c>
      <c r="Q455" s="58">
        <v>0</v>
      </c>
      <c r="R455" s="12">
        <v>68001</v>
      </c>
      <c r="S455" s="12" t="s">
        <v>87</v>
      </c>
      <c r="T455" s="12" t="s">
        <v>89</v>
      </c>
      <c r="U455" s="12" t="s">
        <v>10</v>
      </c>
      <c r="V455" s="12">
        <v>4</v>
      </c>
      <c r="W455" s="12">
        <v>0</v>
      </c>
      <c r="X455" s="12">
        <v>0</v>
      </c>
      <c r="Y455" s="59">
        <v>8.0465753424657542</v>
      </c>
      <c r="Z455" s="59">
        <v>47.454794520547942</v>
      </c>
      <c r="AA455" s="12">
        <v>2</v>
      </c>
      <c r="AB455" s="12">
        <v>5</v>
      </c>
      <c r="AC455" s="12">
        <v>3</v>
      </c>
      <c r="AD455" s="12">
        <v>7</v>
      </c>
      <c r="AE455" s="12">
        <v>2</v>
      </c>
      <c r="AF455" s="58" t="s">
        <v>10</v>
      </c>
      <c r="AG455" s="66">
        <f t="shared" si="105"/>
        <v>0.1325624650019317</v>
      </c>
      <c r="AH455" s="67">
        <f t="shared" si="106"/>
        <v>4.5404992380952383</v>
      </c>
      <c r="AI455" s="67">
        <f t="shared" si="107"/>
        <v>1.914514761904762</v>
      </c>
      <c r="AJ455" s="67">
        <f t="shared" si="108"/>
        <v>0.91341304761904762</v>
      </c>
      <c r="AK455" s="67">
        <f t="shared" si="109"/>
        <v>0</v>
      </c>
      <c r="AL455" s="67">
        <f t="shared" si="110"/>
        <v>0</v>
      </c>
      <c r="AM455" s="59">
        <f>VLOOKUP(AG455,'SCORE TALLER'!$AC$2:$AD$10,2,TRUE)*AM$2</f>
        <v>0</v>
      </c>
      <c r="AN455" s="59">
        <f>VLOOKUP(AD455,'SCORE TALLER'!$W$2:$X$10,2,TRUE)*AN$2</f>
        <v>0.16</v>
      </c>
      <c r="AO455" s="59">
        <f>VLOOKUP(AB455,'SCORE TALLER'!$S$2:$T$10,2,FALSE)*AO$2</f>
        <v>0.01</v>
      </c>
      <c r="AP455" s="59">
        <f>VLOOKUP(AH455,'SCORE TALLER'!$AE$2:$AF$10,2,TRUE)*AP$2</f>
        <v>0</v>
      </c>
      <c r="AQ455" s="59">
        <f>VLOOKUP(AI455,'SCORE TALLER'!$AG$2:$AH$10,2,TRUE)*AQ$2</f>
        <v>0.32</v>
      </c>
      <c r="AR455" s="59">
        <f>VLOOKUP(AC455,'SCORE TALLER'!$U$2:$V$10,2,FALSE)*AR$2</f>
        <v>0.03</v>
      </c>
      <c r="AS455" s="59">
        <f>VLOOKUP(AE455,'SCORE TALLER'!$Y$2:$Z$10,2,FALSE)*AS$2</f>
        <v>0.01</v>
      </c>
      <c r="AT455" s="59">
        <f>VLOOKUP(Z455,'SCORE TALLER'!$O$2:$P$10,2,TRUE)*AT$2</f>
        <v>0.02</v>
      </c>
      <c r="AU455" s="59">
        <f>VLOOKUP(S455,'SCORE TALLER'!$A$2:$B$10,2,FALSE)*AU$2</f>
        <v>0.15000000000000002</v>
      </c>
      <c r="AV455" s="59">
        <f>VLOOKUP(AJ455,'SCORE TALLER'!$AI$2:$AJ$10,2,TRUE)*AV$2</f>
        <v>0.25</v>
      </c>
      <c r="AW455" s="59">
        <f>VLOOKUP(AK455,'SCORE TALLER'!$AK$2:$AL$10,2,TRUE)*AW$2</f>
        <v>0.25</v>
      </c>
      <c r="AX455" s="59">
        <f>VLOOKUP(T455,'SCORE TALLER'!$C$2:$D$10,2,FALSE)*AX$2</f>
        <v>0</v>
      </c>
      <c r="AY455" s="59">
        <f>VLOOKUP(W455,'SCORE TALLER'!$I$2:$J$10,2,TRUE)*AY$2</f>
        <v>0</v>
      </c>
      <c r="AZ455" s="59">
        <f>VLOOKUP(X455,'SCORE TALLER'!$K$2:$L$10,2,TRUE)*AZ$2</f>
        <v>0</v>
      </c>
      <c r="BA455" s="59">
        <f>VLOOKUP(U455,'SCORE TALLER'!$E$2:$F$10,2,FALSE)*BA$2</f>
        <v>0</v>
      </c>
      <c r="BB455" s="59">
        <f>VLOOKUP(Y455,'SCORE TALLER'!$M$2:$N$10,2,TRUE)*BB$2</f>
        <v>0.01</v>
      </c>
      <c r="BC455" s="59">
        <f>VLOOKUP(AA455,'SCORE TALLER'!$Q$2:$R$10,2,FALSE)*BC$2</f>
        <v>0</v>
      </c>
      <c r="BD455" s="59">
        <f>VLOOKUP(V455,'SCORE TALLER'!$G$2:$H$10,2,FALSE)*BD$2</f>
        <v>0</v>
      </c>
      <c r="BE455" s="59">
        <f>VLOOKUP(AF455,'SCORE TALLER'!$AA$2:$AB$10,2,FALSE)*BE$2</f>
        <v>0</v>
      </c>
      <c r="BF455" s="59">
        <f>VLOOKUP(AL455,'SCORE TALLER'!$AM$2:$AN$10,2,TRUE)*BF$2</f>
        <v>0</v>
      </c>
      <c r="BG455" s="67">
        <f t="shared" si="111"/>
        <v>1.2100000000000002</v>
      </c>
      <c r="BH455" s="67" t="str">
        <f>VLOOKUP(BG455,'SCORE TALLER'!$AP$2:$AQ$7,2,TRUE)</f>
        <v>2. Normal</v>
      </c>
      <c r="BI455" s="67" t="str">
        <f t="shared" si="113"/>
        <v>LBZ</v>
      </c>
      <c r="BJ455" s="67" t="str">
        <f t="shared" si="113"/>
        <v>A</v>
      </c>
      <c r="BK455" s="67" t="str">
        <f t="shared" si="114"/>
        <v>A</v>
      </c>
      <c r="BL455" s="86">
        <f t="shared" si="112"/>
        <v>0</v>
      </c>
      <c r="BM455" s="86">
        <f t="shared" si="115"/>
        <v>0</v>
      </c>
    </row>
    <row r="456" spans="1:65" x14ac:dyDescent="0.3">
      <c r="A456" s="57">
        <v>2040606260</v>
      </c>
      <c r="B456" s="12" t="s">
        <v>594</v>
      </c>
      <c r="C456" s="58" t="s">
        <v>107</v>
      </c>
      <c r="D456" s="58" t="s">
        <v>30</v>
      </c>
      <c r="E456" s="58">
        <v>2068134</v>
      </c>
      <c r="F456" s="58">
        <v>8762792</v>
      </c>
      <c r="G456" s="58">
        <f t="shared" si="103"/>
        <v>7960638</v>
      </c>
      <c r="H456" s="58">
        <f t="shared" si="104"/>
        <v>5688096</v>
      </c>
      <c r="I456" s="58" t="e">
        <v>#N/A</v>
      </c>
      <c r="J456" s="58">
        <v>226002</v>
      </c>
      <c r="K456" s="58">
        <v>0</v>
      </c>
      <c r="L456" s="58">
        <v>2272542</v>
      </c>
      <c r="M456" s="58">
        <v>802154</v>
      </c>
      <c r="N456" s="58">
        <f>VLOOKUP(AD456,'tabla ingresos'!$A$3:$D$15,4,FALSE)</f>
        <v>1000000</v>
      </c>
      <c r="O456" s="58">
        <v>0</v>
      </c>
      <c r="P456" s="58">
        <v>0</v>
      </c>
      <c r="Q456" s="58">
        <v>0</v>
      </c>
      <c r="R456" s="12">
        <v>11001</v>
      </c>
      <c r="S456" s="12" t="s">
        <v>87</v>
      </c>
      <c r="T456" s="12" t="s">
        <v>89</v>
      </c>
      <c r="U456" s="12" t="s">
        <v>10</v>
      </c>
      <c r="V456" s="12">
        <v>4</v>
      </c>
      <c r="W456" s="12">
        <v>0</v>
      </c>
      <c r="X456" s="12">
        <v>0</v>
      </c>
      <c r="Y456" s="59">
        <v>2.5671232876712327</v>
      </c>
      <c r="Z456" s="59">
        <v>30.421917808219177</v>
      </c>
      <c r="AA456" s="12">
        <v>2</v>
      </c>
      <c r="AB456" s="12">
        <v>2</v>
      </c>
      <c r="AC456" s="12">
        <v>2</v>
      </c>
      <c r="AD456" s="12">
        <v>2</v>
      </c>
      <c r="AE456" s="12">
        <v>3</v>
      </c>
      <c r="AF456" s="58" t="s">
        <v>91</v>
      </c>
      <c r="AG456" s="66">
        <f t="shared" si="105"/>
        <v>0.150668</v>
      </c>
      <c r="AH456" s="67">
        <f t="shared" si="106"/>
        <v>5.8418613333333331</v>
      </c>
      <c r="AI456" s="67">
        <f t="shared" si="107"/>
        <v>1.9135253333333333</v>
      </c>
      <c r="AJ456" s="67">
        <f t="shared" si="108"/>
        <v>5.3070919999999999</v>
      </c>
      <c r="AK456" s="67">
        <f t="shared" si="109"/>
        <v>3.7920639999999999</v>
      </c>
      <c r="AL456" s="67">
        <f t="shared" si="110"/>
        <v>0</v>
      </c>
      <c r="AM456" s="59">
        <f>VLOOKUP(AG456,'SCORE TALLER'!$AC$2:$AD$10,2,TRUE)*AM$2</f>
        <v>0</v>
      </c>
      <c r="AN456" s="59">
        <f>VLOOKUP(AD456,'SCORE TALLER'!$W$2:$X$10,2,TRUE)*AN$2</f>
        <v>0.32</v>
      </c>
      <c r="AO456" s="59">
        <f>VLOOKUP(AB456,'SCORE TALLER'!$S$2:$T$10,2,FALSE)*AO$2</f>
        <v>0.04</v>
      </c>
      <c r="AP456" s="59">
        <f>VLOOKUP(AH456,'SCORE TALLER'!$AE$2:$AF$10,2,TRUE)*AP$2</f>
        <v>0.08</v>
      </c>
      <c r="AQ456" s="59">
        <f>VLOOKUP(AI456,'SCORE TALLER'!$AG$2:$AH$10,2,TRUE)*AQ$2</f>
        <v>0.32</v>
      </c>
      <c r="AR456" s="59">
        <f>VLOOKUP(AC456,'SCORE TALLER'!$U$2:$V$10,2,FALSE)*AR$2</f>
        <v>0.04</v>
      </c>
      <c r="AS456" s="59">
        <f>VLOOKUP(AE456,'SCORE TALLER'!$Y$2:$Z$10,2,FALSE)*AS$2</f>
        <v>0.02</v>
      </c>
      <c r="AT456" s="59">
        <f>VLOOKUP(Z456,'SCORE TALLER'!$O$2:$P$10,2,TRUE)*AT$2</f>
        <v>0.04</v>
      </c>
      <c r="AU456" s="59">
        <f>VLOOKUP(S456,'SCORE TALLER'!$A$2:$B$10,2,FALSE)*AU$2</f>
        <v>0.15000000000000002</v>
      </c>
      <c r="AV456" s="59">
        <f>VLOOKUP(AJ456,'SCORE TALLER'!$AI$2:$AJ$10,2,TRUE)*AV$2</f>
        <v>0</v>
      </c>
      <c r="AW456" s="59">
        <f>VLOOKUP(AK456,'SCORE TALLER'!$AK$2:$AL$10,2,TRUE)*AW$2</f>
        <v>0.1</v>
      </c>
      <c r="AX456" s="59">
        <f>VLOOKUP(T456,'SCORE TALLER'!$C$2:$D$10,2,FALSE)*AX$2</f>
        <v>0</v>
      </c>
      <c r="AY456" s="59">
        <f>VLOOKUP(W456,'SCORE TALLER'!$I$2:$J$10,2,TRUE)*AY$2</f>
        <v>0</v>
      </c>
      <c r="AZ456" s="59">
        <f>VLOOKUP(X456,'SCORE TALLER'!$K$2:$L$10,2,TRUE)*AZ$2</f>
        <v>0</v>
      </c>
      <c r="BA456" s="59">
        <f>VLOOKUP(U456,'SCORE TALLER'!$E$2:$F$10,2,FALSE)*BA$2</f>
        <v>0</v>
      </c>
      <c r="BB456" s="59">
        <f>VLOOKUP(Y456,'SCORE TALLER'!$M$2:$N$10,2,TRUE)*BB$2</f>
        <v>0.04</v>
      </c>
      <c r="BC456" s="59">
        <f>VLOOKUP(AA456,'SCORE TALLER'!$Q$2:$R$10,2,FALSE)*BC$2</f>
        <v>0</v>
      </c>
      <c r="BD456" s="59">
        <f>VLOOKUP(V456,'SCORE TALLER'!$G$2:$H$10,2,FALSE)*BD$2</f>
        <v>0</v>
      </c>
      <c r="BE456" s="59">
        <f>VLOOKUP(AF456,'SCORE TALLER'!$AA$2:$AB$10,2,FALSE)*BE$2</f>
        <v>0.30000000000000004</v>
      </c>
      <c r="BF456" s="59">
        <f>VLOOKUP(AL456,'SCORE TALLER'!$AM$2:$AN$10,2,TRUE)*BF$2</f>
        <v>0</v>
      </c>
      <c r="BG456" s="67">
        <f t="shared" si="111"/>
        <v>1.4500000000000004</v>
      </c>
      <c r="BH456" s="67" t="str">
        <f>VLOOKUP(BG456,'SCORE TALLER'!$AP$2:$AQ$7,2,TRUE)</f>
        <v>2. Normal</v>
      </c>
      <c r="BI456" s="67" t="str">
        <f t="shared" si="113"/>
        <v>LBZ</v>
      </c>
      <c r="BJ456" s="67" t="str">
        <f t="shared" si="113"/>
        <v>A</v>
      </c>
      <c r="BK456" s="67" t="str">
        <f t="shared" si="114"/>
        <v>SIN</v>
      </c>
      <c r="BL456" s="86">
        <f t="shared" si="112"/>
        <v>5688096</v>
      </c>
      <c r="BM456" s="86">
        <f t="shared" si="115"/>
        <v>0</v>
      </c>
    </row>
    <row r="457" spans="1:65" x14ac:dyDescent="0.3">
      <c r="A457" s="57">
        <v>84462644</v>
      </c>
      <c r="B457" s="12" t="s">
        <v>595</v>
      </c>
      <c r="C457" s="58" t="s">
        <v>107</v>
      </c>
      <c r="D457" s="58" t="s">
        <v>30</v>
      </c>
      <c r="E457" s="58"/>
      <c r="F457" s="58">
        <v>8850910</v>
      </c>
      <c r="G457" s="58">
        <f t="shared" si="103"/>
        <v>5985491</v>
      </c>
      <c r="H457" s="58">
        <f t="shared" si="104"/>
        <v>2585491</v>
      </c>
      <c r="I457" s="58" t="e">
        <v>#N/A</v>
      </c>
      <c r="J457" s="58">
        <v>423727</v>
      </c>
      <c r="K457" s="58">
        <v>0</v>
      </c>
      <c r="L457" s="58">
        <v>3400000</v>
      </c>
      <c r="M457" s="58">
        <v>2865419</v>
      </c>
      <c r="N457" s="58">
        <f>VLOOKUP(AD457,'tabla ingresos'!$A$3:$D$15,4,FALSE)</f>
        <v>1000000</v>
      </c>
      <c r="O457" s="58">
        <v>0</v>
      </c>
      <c r="P457" s="58">
        <v>0</v>
      </c>
      <c r="Q457" s="58">
        <v>0</v>
      </c>
      <c r="R457" s="12">
        <v>13838</v>
      </c>
      <c r="S457" s="12" t="s">
        <v>87</v>
      </c>
      <c r="T457" s="12" t="s">
        <v>89</v>
      </c>
      <c r="U457" s="12" t="s">
        <v>10</v>
      </c>
      <c r="V457" s="12">
        <v>4</v>
      </c>
      <c r="W457" s="12">
        <v>0</v>
      </c>
      <c r="X457" s="12">
        <v>0</v>
      </c>
      <c r="Y457" s="59">
        <v>7.7178082191780826</v>
      </c>
      <c r="Z457" s="59">
        <v>43.819178082191783</v>
      </c>
      <c r="AA457" s="12">
        <v>1</v>
      </c>
      <c r="AB457" s="12">
        <v>2</v>
      </c>
      <c r="AC457" s="12">
        <v>1</v>
      </c>
      <c r="AD457" s="12">
        <v>2</v>
      </c>
      <c r="AE457" s="12">
        <v>2</v>
      </c>
      <c r="AF457" s="58" t="s">
        <v>91</v>
      </c>
      <c r="AG457" s="66">
        <f t="shared" si="105"/>
        <v>0.28248466666666666</v>
      </c>
      <c r="AH457" s="67">
        <f t="shared" si="106"/>
        <v>5.9006066666666666</v>
      </c>
      <c r="AI457" s="67">
        <f t="shared" si="107"/>
        <v>1.9102793333333334</v>
      </c>
      <c r="AJ457" s="67">
        <f t="shared" si="108"/>
        <v>3.9903273333333331</v>
      </c>
      <c r="AK457" s="67">
        <f t="shared" si="109"/>
        <v>1.7236606666666667</v>
      </c>
      <c r="AL457" s="67">
        <f t="shared" si="110"/>
        <v>0</v>
      </c>
      <c r="AM457" s="59">
        <f>VLOOKUP(AG457,'SCORE TALLER'!$AC$2:$AD$10,2,TRUE)*AM$2</f>
        <v>0</v>
      </c>
      <c r="AN457" s="59">
        <f>VLOOKUP(AD457,'SCORE TALLER'!$W$2:$X$10,2,TRUE)*AN$2</f>
        <v>0.32</v>
      </c>
      <c r="AO457" s="59">
        <f>VLOOKUP(AB457,'SCORE TALLER'!$S$2:$T$10,2,FALSE)*AO$2</f>
        <v>0.04</v>
      </c>
      <c r="AP457" s="59">
        <f>VLOOKUP(AH457,'SCORE TALLER'!$AE$2:$AF$10,2,TRUE)*AP$2</f>
        <v>0.08</v>
      </c>
      <c r="AQ457" s="59">
        <f>VLOOKUP(AI457,'SCORE TALLER'!$AG$2:$AH$10,2,TRUE)*AQ$2</f>
        <v>0.32</v>
      </c>
      <c r="AR457" s="59">
        <f>VLOOKUP(AC457,'SCORE TALLER'!$U$2:$V$10,2,FALSE)*AR$2</f>
        <v>0.05</v>
      </c>
      <c r="AS457" s="59">
        <f>VLOOKUP(AE457,'SCORE TALLER'!$Y$2:$Z$10,2,FALSE)*AS$2</f>
        <v>0.01</v>
      </c>
      <c r="AT457" s="59">
        <f>VLOOKUP(Z457,'SCORE TALLER'!$O$2:$P$10,2,TRUE)*AT$2</f>
        <v>0.03</v>
      </c>
      <c r="AU457" s="59">
        <f>VLOOKUP(S457,'SCORE TALLER'!$A$2:$B$10,2,FALSE)*AU$2</f>
        <v>0.15000000000000002</v>
      </c>
      <c r="AV457" s="59">
        <f>VLOOKUP(AJ457,'SCORE TALLER'!$AI$2:$AJ$10,2,TRUE)*AV$2</f>
        <v>0.1</v>
      </c>
      <c r="AW457" s="59">
        <f>VLOOKUP(AK457,'SCORE TALLER'!$AK$2:$AL$10,2,TRUE)*AW$2</f>
        <v>0.2</v>
      </c>
      <c r="AX457" s="59">
        <f>VLOOKUP(T457,'SCORE TALLER'!$C$2:$D$10,2,FALSE)*AX$2</f>
        <v>0</v>
      </c>
      <c r="AY457" s="59">
        <f>VLOOKUP(W457,'SCORE TALLER'!$I$2:$J$10,2,TRUE)*AY$2</f>
        <v>0</v>
      </c>
      <c r="AZ457" s="59">
        <f>VLOOKUP(X457,'SCORE TALLER'!$K$2:$L$10,2,TRUE)*AZ$2</f>
        <v>0</v>
      </c>
      <c r="BA457" s="59">
        <f>VLOOKUP(U457,'SCORE TALLER'!$E$2:$F$10,2,FALSE)*BA$2</f>
        <v>0</v>
      </c>
      <c r="BB457" s="59">
        <f>VLOOKUP(Y457,'SCORE TALLER'!$M$2:$N$10,2,TRUE)*BB$2</f>
        <v>0.02</v>
      </c>
      <c r="BC457" s="59">
        <f>VLOOKUP(AA457,'SCORE TALLER'!$Q$2:$R$10,2,FALSE)*BC$2</f>
        <v>0.05</v>
      </c>
      <c r="BD457" s="59">
        <f>VLOOKUP(V457,'SCORE TALLER'!$G$2:$H$10,2,FALSE)*BD$2</f>
        <v>0</v>
      </c>
      <c r="BE457" s="59">
        <f>VLOOKUP(AF457,'SCORE TALLER'!$AA$2:$AB$10,2,FALSE)*BE$2</f>
        <v>0.30000000000000004</v>
      </c>
      <c r="BF457" s="59">
        <f>VLOOKUP(AL457,'SCORE TALLER'!$AM$2:$AN$10,2,TRUE)*BF$2</f>
        <v>0</v>
      </c>
      <c r="BG457" s="67">
        <f t="shared" si="111"/>
        <v>1.6700000000000002</v>
      </c>
      <c r="BH457" s="67" t="str">
        <f>VLOOKUP(BG457,'SCORE TALLER'!$AP$2:$AQ$7,2,TRUE)</f>
        <v>2. Normal</v>
      </c>
      <c r="BI457" s="67" t="str">
        <f t="shared" si="113"/>
        <v>LBZ</v>
      </c>
      <c r="BJ457" s="67" t="str">
        <f t="shared" si="113"/>
        <v>A</v>
      </c>
      <c r="BK457" s="67" t="str">
        <f t="shared" si="114"/>
        <v>SIN</v>
      </c>
      <c r="BL457" s="86">
        <f t="shared" si="112"/>
        <v>2585491</v>
      </c>
      <c r="BM457" s="86">
        <f t="shared" si="115"/>
        <v>0</v>
      </c>
    </row>
    <row r="458" spans="1:65" x14ac:dyDescent="0.3">
      <c r="A458" s="57">
        <v>66068824</v>
      </c>
      <c r="B458" s="12" t="s">
        <v>596</v>
      </c>
      <c r="C458" s="58" t="s">
        <v>107</v>
      </c>
      <c r="D458" s="58" t="s">
        <v>114</v>
      </c>
      <c r="E458" s="58">
        <v>1000</v>
      </c>
      <c r="F458" s="58">
        <v>4070181</v>
      </c>
      <c r="G458" s="58">
        <f t="shared" si="103"/>
        <v>1221893</v>
      </c>
      <c r="H458" s="58">
        <f t="shared" si="104"/>
        <v>0</v>
      </c>
      <c r="I458" s="58" t="e">
        <v>#N/A</v>
      </c>
      <c r="J458" s="58">
        <v>118777</v>
      </c>
      <c r="K458" s="58">
        <v>0</v>
      </c>
      <c r="L458" s="58">
        <v>2234000</v>
      </c>
      <c r="M458" s="58">
        <v>2848288</v>
      </c>
      <c r="N458" s="58">
        <f>VLOOKUP(AD458,'tabla ingresos'!$A$3:$D$15,4,FALSE)</f>
        <v>1000000</v>
      </c>
      <c r="O458" s="58">
        <v>0</v>
      </c>
      <c r="P458" s="58">
        <v>0</v>
      </c>
      <c r="Q458" s="58">
        <v>0</v>
      </c>
      <c r="R458" s="12">
        <v>76130</v>
      </c>
      <c r="S458" s="12" t="s">
        <v>87</v>
      </c>
      <c r="T458" s="12" t="s">
        <v>89</v>
      </c>
      <c r="U458" s="12" t="s">
        <v>10</v>
      </c>
      <c r="V458" s="12">
        <v>4</v>
      </c>
      <c r="W458" s="12">
        <v>0</v>
      </c>
      <c r="X458" s="12">
        <v>0</v>
      </c>
      <c r="Y458" s="59">
        <v>5.1369863013698627</v>
      </c>
      <c r="Z458" s="59">
        <v>43.101369863013701</v>
      </c>
      <c r="AA458" s="12">
        <v>2</v>
      </c>
      <c r="AB458" s="12">
        <v>0</v>
      </c>
      <c r="AC458" s="12">
        <v>1</v>
      </c>
      <c r="AD458" s="12">
        <v>2</v>
      </c>
      <c r="AE458" s="12">
        <v>1</v>
      </c>
      <c r="AF458" s="58" t="s">
        <v>91</v>
      </c>
      <c r="AG458" s="66">
        <f t="shared" si="105"/>
        <v>7.9184666666666667E-2</v>
      </c>
      <c r="AH458" s="67">
        <f t="shared" si="106"/>
        <v>2.713454</v>
      </c>
      <c r="AI458" s="67">
        <f t="shared" si="107"/>
        <v>1.8995253333333333</v>
      </c>
      <c r="AJ458" s="67">
        <f t="shared" si="108"/>
        <v>0.81459533333333334</v>
      </c>
      <c r="AK458" s="67">
        <f t="shared" si="109"/>
        <v>0</v>
      </c>
      <c r="AL458" s="67">
        <f t="shared" si="110"/>
        <v>0</v>
      </c>
      <c r="AM458" s="59">
        <f>VLOOKUP(AG458,'SCORE TALLER'!$AC$2:$AD$10,2,TRUE)*AM$2</f>
        <v>0</v>
      </c>
      <c r="AN458" s="59">
        <f>VLOOKUP(AD458,'SCORE TALLER'!$W$2:$X$10,2,TRUE)*AN$2</f>
        <v>0.32</v>
      </c>
      <c r="AO458" s="59">
        <f>VLOOKUP(AB458,'SCORE TALLER'!$S$2:$T$10,2,FALSE)*AO$2</f>
        <v>0.05</v>
      </c>
      <c r="AP458" s="59">
        <f>VLOOKUP(AH458,'SCORE TALLER'!$AE$2:$AF$10,2,TRUE)*AP$2</f>
        <v>0</v>
      </c>
      <c r="AQ458" s="59">
        <f>VLOOKUP(AI458,'SCORE TALLER'!$AG$2:$AH$10,2,TRUE)*AQ$2</f>
        <v>0.32</v>
      </c>
      <c r="AR458" s="59">
        <f>VLOOKUP(AC458,'SCORE TALLER'!$U$2:$V$10,2,FALSE)*AR$2</f>
        <v>0.05</v>
      </c>
      <c r="AS458" s="59">
        <f>VLOOKUP(AE458,'SCORE TALLER'!$Y$2:$Z$10,2,FALSE)*AS$2</f>
        <v>0.03</v>
      </c>
      <c r="AT458" s="59">
        <f>VLOOKUP(Z458,'SCORE TALLER'!$O$2:$P$10,2,TRUE)*AT$2</f>
        <v>0.03</v>
      </c>
      <c r="AU458" s="59">
        <f>VLOOKUP(S458,'SCORE TALLER'!$A$2:$B$10,2,FALSE)*AU$2</f>
        <v>0.15000000000000002</v>
      </c>
      <c r="AV458" s="59">
        <f>VLOOKUP(AJ458,'SCORE TALLER'!$AI$2:$AJ$10,2,TRUE)*AV$2</f>
        <v>0.25</v>
      </c>
      <c r="AW458" s="59">
        <f>VLOOKUP(AK458,'SCORE TALLER'!$AK$2:$AL$10,2,TRUE)*AW$2</f>
        <v>0.25</v>
      </c>
      <c r="AX458" s="59">
        <f>VLOOKUP(T458,'SCORE TALLER'!$C$2:$D$10,2,FALSE)*AX$2</f>
        <v>0</v>
      </c>
      <c r="AY458" s="59">
        <f>VLOOKUP(W458,'SCORE TALLER'!$I$2:$J$10,2,TRUE)*AY$2</f>
        <v>0</v>
      </c>
      <c r="AZ458" s="59">
        <f>VLOOKUP(X458,'SCORE TALLER'!$K$2:$L$10,2,TRUE)*AZ$2</f>
        <v>0</v>
      </c>
      <c r="BA458" s="59">
        <f>VLOOKUP(U458,'SCORE TALLER'!$E$2:$F$10,2,FALSE)*BA$2</f>
        <v>0</v>
      </c>
      <c r="BB458" s="59">
        <f>VLOOKUP(Y458,'SCORE TALLER'!$M$2:$N$10,2,TRUE)*BB$2</f>
        <v>0.03</v>
      </c>
      <c r="BC458" s="59">
        <f>VLOOKUP(AA458,'SCORE TALLER'!$Q$2:$R$10,2,FALSE)*BC$2</f>
        <v>0</v>
      </c>
      <c r="BD458" s="59">
        <f>VLOOKUP(V458,'SCORE TALLER'!$G$2:$H$10,2,FALSE)*BD$2</f>
        <v>0</v>
      </c>
      <c r="BE458" s="59">
        <f>VLOOKUP(AF458,'SCORE TALLER'!$AA$2:$AB$10,2,FALSE)*BE$2</f>
        <v>0.30000000000000004</v>
      </c>
      <c r="BF458" s="59">
        <f>VLOOKUP(AL458,'SCORE TALLER'!$AM$2:$AN$10,2,TRUE)*BF$2</f>
        <v>0</v>
      </c>
      <c r="BG458" s="67">
        <f t="shared" si="111"/>
        <v>1.7800000000000002</v>
      </c>
      <c r="BH458" s="67" t="str">
        <f>VLOOKUP(BG458,'SCORE TALLER'!$AP$2:$AQ$7,2,TRUE)</f>
        <v>2. Normal</v>
      </c>
      <c r="BI458" s="67" t="str">
        <f t="shared" si="113"/>
        <v>LBZ</v>
      </c>
      <c r="BJ458" s="67" t="str">
        <f t="shared" si="113"/>
        <v>A</v>
      </c>
      <c r="BK458" s="67" t="str">
        <f t="shared" si="114"/>
        <v>SIN</v>
      </c>
      <c r="BL458" s="86">
        <f t="shared" si="112"/>
        <v>0</v>
      </c>
      <c r="BM458" s="86">
        <f t="shared" si="115"/>
        <v>0</v>
      </c>
    </row>
    <row r="459" spans="1:65" x14ac:dyDescent="0.3">
      <c r="A459" s="57">
        <v>60664488</v>
      </c>
      <c r="B459" s="12" t="s">
        <v>597</v>
      </c>
      <c r="C459" s="58" t="s">
        <v>107</v>
      </c>
      <c r="D459" s="58" t="s">
        <v>115</v>
      </c>
      <c r="E459" s="58">
        <v>105707</v>
      </c>
      <c r="F459" s="58">
        <v>5057003</v>
      </c>
      <c r="G459" s="58">
        <f t="shared" si="103"/>
        <v>2320768</v>
      </c>
      <c r="H459" s="58">
        <f t="shared" si="104"/>
        <v>0</v>
      </c>
      <c r="I459" s="58" t="e">
        <v>#N/A</v>
      </c>
      <c r="J459" s="58">
        <v>172510</v>
      </c>
      <c r="K459" s="58">
        <v>0</v>
      </c>
      <c r="L459" s="58">
        <v>5000000</v>
      </c>
      <c r="M459" s="58">
        <v>2736235</v>
      </c>
      <c r="N459" s="58">
        <f>VLOOKUP(AD459,'tabla ingresos'!$A$3:$D$15,4,FALSE)</f>
        <v>1000000</v>
      </c>
      <c r="O459" s="58">
        <v>0</v>
      </c>
      <c r="P459" s="58">
        <v>0</v>
      </c>
      <c r="Q459" s="58">
        <v>0</v>
      </c>
      <c r="R459" s="12">
        <v>76130</v>
      </c>
      <c r="S459" s="12" t="s">
        <v>87</v>
      </c>
      <c r="T459" s="12" t="s">
        <v>89</v>
      </c>
      <c r="U459" s="12" t="s">
        <v>10</v>
      </c>
      <c r="V459" s="12">
        <v>4</v>
      </c>
      <c r="W459" s="12">
        <v>0</v>
      </c>
      <c r="X459" s="12">
        <v>0</v>
      </c>
      <c r="Y459" s="59">
        <v>4.7534246575342465</v>
      </c>
      <c r="Z459" s="59">
        <v>58.221917808219175</v>
      </c>
      <c r="AA459" s="12">
        <v>2</v>
      </c>
      <c r="AB459" s="12">
        <v>2</v>
      </c>
      <c r="AC459" s="12">
        <v>2</v>
      </c>
      <c r="AD459" s="12">
        <v>2</v>
      </c>
      <c r="AE459" s="12">
        <v>1</v>
      </c>
      <c r="AF459" s="58" t="s">
        <v>91</v>
      </c>
      <c r="AG459" s="66">
        <f t="shared" si="105"/>
        <v>0.11500666666666666</v>
      </c>
      <c r="AH459" s="67">
        <f t="shared" si="106"/>
        <v>3.3713353333333331</v>
      </c>
      <c r="AI459" s="67">
        <f t="shared" si="107"/>
        <v>1.894628</v>
      </c>
      <c r="AJ459" s="67">
        <f t="shared" si="108"/>
        <v>1.5471786666666667</v>
      </c>
      <c r="AK459" s="67">
        <f t="shared" si="109"/>
        <v>0</v>
      </c>
      <c r="AL459" s="67">
        <f t="shared" si="110"/>
        <v>0</v>
      </c>
      <c r="AM459" s="59">
        <f>VLOOKUP(AG459,'SCORE TALLER'!$AC$2:$AD$10,2,TRUE)*AM$2</f>
        <v>0</v>
      </c>
      <c r="AN459" s="59">
        <f>VLOOKUP(AD459,'SCORE TALLER'!$W$2:$X$10,2,TRUE)*AN$2</f>
        <v>0.32</v>
      </c>
      <c r="AO459" s="59">
        <f>VLOOKUP(AB459,'SCORE TALLER'!$S$2:$T$10,2,FALSE)*AO$2</f>
        <v>0.04</v>
      </c>
      <c r="AP459" s="59">
        <f>VLOOKUP(AH459,'SCORE TALLER'!$AE$2:$AF$10,2,TRUE)*AP$2</f>
        <v>0</v>
      </c>
      <c r="AQ459" s="59">
        <f>VLOOKUP(AI459,'SCORE TALLER'!$AG$2:$AH$10,2,TRUE)*AQ$2</f>
        <v>0.32</v>
      </c>
      <c r="AR459" s="59">
        <f>VLOOKUP(AC459,'SCORE TALLER'!$U$2:$V$10,2,FALSE)*AR$2</f>
        <v>0.04</v>
      </c>
      <c r="AS459" s="59">
        <f>VLOOKUP(AE459,'SCORE TALLER'!$Y$2:$Z$10,2,FALSE)*AS$2</f>
        <v>0.03</v>
      </c>
      <c r="AT459" s="59">
        <f>VLOOKUP(Z459,'SCORE TALLER'!$O$2:$P$10,2,TRUE)*AT$2</f>
        <v>0.01</v>
      </c>
      <c r="AU459" s="59">
        <f>VLOOKUP(S459,'SCORE TALLER'!$A$2:$B$10,2,FALSE)*AU$2</f>
        <v>0.15000000000000002</v>
      </c>
      <c r="AV459" s="59">
        <f>VLOOKUP(AJ459,'SCORE TALLER'!$AI$2:$AJ$10,2,TRUE)*AV$2</f>
        <v>0.2</v>
      </c>
      <c r="AW459" s="59">
        <f>VLOOKUP(AK459,'SCORE TALLER'!$AK$2:$AL$10,2,TRUE)*AW$2</f>
        <v>0.25</v>
      </c>
      <c r="AX459" s="59">
        <f>VLOOKUP(T459,'SCORE TALLER'!$C$2:$D$10,2,FALSE)*AX$2</f>
        <v>0</v>
      </c>
      <c r="AY459" s="59">
        <f>VLOOKUP(W459,'SCORE TALLER'!$I$2:$J$10,2,TRUE)*AY$2</f>
        <v>0</v>
      </c>
      <c r="AZ459" s="59">
        <f>VLOOKUP(X459,'SCORE TALLER'!$K$2:$L$10,2,TRUE)*AZ$2</f>
        <v>0</v>
      </c>
      <c r="BA459" s="59">
        <f>VLOOKUP(U459,'SCORE TALLER'!$E$2:$F$10,2,FALSE)*BA$2</f>
        <v>0</v>
      </c>
      <c r="BB459" s="59">
        <f>VLOOKUP(Y459,'SCORE TALLER'!$M$2:$N$10,2,TRUE)*BB$2</f>
        <v>0.03</v>
      </c>
      <c r="BC459" s="59">
        <f>VLOOKUP(AA459,'SCORE TALLER'!$Q$2:$R$10,2,FALSE)*BC$2</f>
        <v>0</v>
      </c>
      <c r="BD459" s="59">
        <f>VLOOKUP(V459,'SCORE TALLER'!$G$2:$H$10,2,FALSE)*BD$2</f>
        <v>0</v>
      </c>
      <c r="BE459" s="59">
        <f>VLOOKUP(AF459,'SCORE TALLER'!$AA$2:$AB$10,2,FALSE)*BE$2</f>
        <v>0.30000000000000004</v>
      </c>
      <c r="BF459" s="59">
        <f>VLOOKUP(AL459,'SCORE TALLER'!$AM$2:$AN$10,2,TRUE)*BF$2</f>
        <v>0</v>
      </c>
      <c r="BG459" s="67">
        <f t="shared" si="111"/>
        <v>1.6900000000000002</v>
      </c>
      <c r="BH459" s="67" t="str">
        <f>VLOOKUP(BG459,'SCORE TALLER'!$AP$2:$AQ$7,2,TRUE)</f>
        <v>2. Normal</v>
      </c>
      <c r="BI459" s="67" t="str">
        <f t="shared" si="113"/>
        <v>LBZ</v>
      </c>
      <c r="BJ459" s="67" t="str">
        <f t="shared" si="113"/>
        <v>A</v>
      </c>
      <c r="BK459" s="67" t="str">
        <f t="shared" si="114"/>
        <v>SIN</v>
      </c>
      <c r="BL459" s="86">
        <f t="shared" si="112"/>
        <v>0</v>
      </c>
      <c r="BM459" s="86">
        <f t="shared" si="115"/>
        <v>0</v>
      </c>
    </row>
    <row r="460" spans="1:65" x14ac:dyDescent="0.3">
      <c r="A460" s="57">
        <v>2008406224</v>
      </c>
      <c r="B460" s="12" t="s">
        <v>598</v>
      </c>
      <c r="C460" s="58" t="s">
        <v>105</v>
      </c>
      <c r="D460" s="58" t="s">
        <v>114</v>
      </c>
      <c r="E460" s="58"/>
      <c r="F460" s="58">
        <v>3965419</v>
      </c>
      <c r="G460" s="58">
        <f t="shared" si="103"/>
        <v>1123679</v>
      </c>
      <c r="H460" s="58">
        <f t="shared" si="104"/>
        <v>0</v>
      </c>
      <c r="I460" s="58">
        <v>3796000</v>
      </c>
      <c r="J460" s="58">
        <v>352152</v>
      </c>
      <c r="K460" s="58">
        <v>0</v>
      </c>
      <c r="L460" s="58">
        <v>4000000</v>
      </c>
      <c r="M460" s="58">
        <v>2841740</v>
      </c>
      <c r="N460" s="58">
        <f>VLOOKUP(AD460,'tabla ingresos'!$A$3:$D$15,4,FALSE)</f>
        <v>1000000</v>
      </c>
      <c r="O460" s="58">
        <v>171258.1019105851</v>
      </c>
      <c r="P460" s="58">
        <v>5866000</v>
      </c>
      <c r="Q460" s="58">
        <v>0</v>
      </c>
      <c r="R460" s="12">
        <v>68255</v>
      </c>
      <c r="S460" s="12" t="s">
        <v>87</v>
      </c>
      <c r="T460" s="12" t="s">
        <v>89</v>
      </c>
      <c r="U460" s="12" t="s">
        <v>10</v>
      </c>
      <c r="V460" s="12">
        <v>4</v>
      </c>
      <c r="W460" s="12">
        <v>0</v>
      </c>
      <c r="X460" s="12">
        <v>0</v>
      </c>
      <c r="Y460" s="59">
        <v>3.0684931506849313</v>
      </c>
      <c r="Z460" s="59">
        <v>24.213698630136985</v>
      </c>
      <c r="AA460" s="12">
        <v>1</v>
      </c>
      <c r="AB460" s="12">
        <v>2</v>
      </c>
      <c r="AC460" s="12">
        <v>1</v>
      </c>
      <c r="AD460" s="12">
        <v>2</v>
      </c>
      <c r="AE460" s="12">
        <v>1</v>
      </c>
      <c r="AF460" s="58" t="s">
        <v>10</v>
      </c>
      <c r="AG460" s="66">
        <f t="shared" si="105"/>
        <v>0.34894006794039006</v>
      </c>
      <c r="AH460" s="67">
        <f t="shared" si="106"/>
        <v>6.5542793333333336</v>
      </c>
      <c r="AI460" s="67">
        <f t="shared" si="107"/>
        <v>1.8944933333333334</v>
      </c>
      <c r="AJ460" s="67">
        <f t="shared" si="108"/>
        <v>0.74911933333333336</v>
      </c>
      <c r="AK460" s="67">
        <f t="shared" si="109"/>
        <v>0</v>
      </c>
      <c r="AL460" s="67">
        <f t="shared" si="110"/>
        <v>0</v>
      </c>
      <c r="AM460" s="59">
        <f>VLOOKUP(AG460,'SCORE TALLER'!$AC$2:$AD$10,2,TRUE)*AM$2</f>
        <v>0</v>
      </c>
      <c r="AN460" s="59">
        <f>VLOOKUP(AD460,'SCORE TALLER'!$W$2:$X$10,2,TRUE)*AN$2</f>
        <v>0.32</v>
      </c>
      <c r="AO460" s="59">
        <f>VLOOKUP(AB460,'SCORE TALLER'!$S$2:$T$10,2,FALSE)*AO$2</f>
        <v>0.04</v>
      </c>
      <c r="AP460" s="59">
        <f>VLOOKUP(AH460,'SCORE TALLER'!$AE$2:$AF$10,2,TRUE)*AP$2</f>
        <v>0.08</v>
      </c>
      <c r="AQ460" s="59">
        <f>VLOOKUP(AI460,'SCORE TALLER'!$AG$2:$AH$10,2,TRUE)*AQ$2</f>
        <v>0.32</v>
      </c>
      <c r="AR460" s="59">
        <f>VLOOKUP(AC460,'SCORE TALLER'!$U$2:$V$10,2,FALSE)*AR$2</f>
        <v>0.05</v>
      </c>
      <c r="AS460" s="59">
        <f>VLOOKUP(AE460,'SCORE TALLER'!$Y$2:$Z$10,2,FALSE)*AS$2</f>
        <v>0.03</v>
      </c>
      <c r="AT460" s="59">
        <f>VLOOKUP(Z460,'SCORE TALLER'!$O$2:$P$10,2,TRUE)*AT$2</f>
        <v>0.05</v>
      </c>
      <c r="AU460" s="59">
        <f>VLOOKUP(S460,'SCORE TALLER'!$A$2:$B$10,2,FALSE)*AU$2</f>
        <v>0.15000000000000002</v>
      </c>
      <c r="AV460" s="59">
        <f>VLOOKUP(AJ460,'SCORE TALLER'!$AI$2:$AJ$10,2,TRUE)*AV$2</f>
        <v>0.25</v>
      </c>
      <c r="AW460" s="59">
        <f>VLOOKUP(AK460,'SCORE TALLER'!$AK$2:$AL$10,2,TRUE)*AW$2</f>
        <v>0.25</v>
      </c>
      <c r="AX460" s="59">
        <f>VLOOKUP(T460,'SCORE TALLER'!$C$2:$D$10,2,FALSE)*AX$2</f>
        <v>0</v>
      </c>
      <c r="AY460" s="59">
        <f>VLOOKUP(W460,'SCORE TALLER'!$I$2:$J$10,2,TRUE)*AY$2</f>
        <v>0</v>
      </c>
      <c r="AZ460" s="59">
        <f>VLOOKUP(X460,'SCORE TALLER'!$K$2:$L$10,2,TRUE)*AZ$2</f>
        <v>0</v>
      </c>
      <c r="BA460" s="59">
        <f>VLOOKUP(U460,'SCORE TALLER'!$E$2:$F$10,2,FALSE)*BA$2</f>
        <v>0</v>
      </c>
      <c r="BB460" s="59">
        <f>VLOOKUP(Y460,'SCORE TALLER'!$M$2:$N$10,2,TRUE)*BB$2</f>
        <v>0.04</v>
      </c>
      <c r="BC460" s="59">
        <f>VLOOKUP(AA460,'SCORE TALLER'!$Q$2:$R$10,2,FALSE)*BC$2</f>
        <v>0.05</v>
      </c>
      <c r="BD460" s="59">
        <f>VLOOKUP(V460,'SCORE TALLER'!$G$2:$H$10,2,FALSE)*BD$2</f>
        <v>0</v>
      </c>
      <c r="BE460" s="59">
        <f>VLOOKUP(AF460,'SCORE TALLER'!$AA$2:$AB$10,2,FALSE)*BE$2</f>
        <v>0</v>
      </c>
      <c r="BF460" s="59">
        <f>VLOOKUP(AL460,'SCORE TALLER'!$AM$2:$AN$10,2,TRUE)*BF$2</f>
        <v>0</v>
      </c>
      <c r="BG460" s="67">
        <f t="shared" si="111"/>
        <v>1.6300000000000001</v>
      </c>
      <c r="BH460" s="67" t="str">
        <f>VLOOKUP(BG460,'SCORE TALLER'!$AP$2:$AQ$7,2,TRUE)</f>
        <v>2. Normal</v>
      </c>
      <c r="BI460" s="67" t="str">
        <f t="shared" si="113"/>
        <v>LBZ</v>
      </c>
      <c r="BJ460" s="67" t="str">
        <f t="shared" si="113"/>
        <v>A</v>
      </c>
      <c r="BK460" s="67" t="str">
        <f t="shared" si="114"/>
        <v>A</v>
      </c>
      <c r="BL460" s="86">
        <f t="shared" si="112"/>
        <v>0</v>
      </c>
      <c r="BM460" s="86">
        <f t="shared" si="115"/>
        <v>0</v>
      </c>
    </row>
    <row r="461" spans="1:65" x14ac:dyDescent="0.3">
      <c r="A461" s="57">
        <v>2224628082</v>
      </c>
      <c r="B461" s="12" t="s">
        <v>599</v>
      </c>
      <c r="C461" s="58" t="s">
        <v>105</v>
      </c>
      <c r="D461" s="58" t="s">
        <v>115</v>
      </c>
      <c r="E461" s="58">
        <v>37704</v>
      </c>
      <c r="F461" s="58">
        <v>7230032</v>
      </c>
      <c r="G461" s="58">
        <f t="shared" si="103"/>
        <v>4428953</v>
      </c>
      <c r="H461" s="58">
        <f t="shared" si="104"/>
        <v>2068953</v>
      </c>
      <c r="I461" s="58">
        <v>7229000</v>
      </c>
      <c r="J461" s="58">
        <v>385939</v>
      </c>
      <c r="K461" s="58">
        <v>0</v>
      </c>
      <c r="L461" s="58">
        <v>2360000</v>
      </c>
      <c r="M461" s="58">
        <v>2801079</v>
      </c>
      <c r="N461" s="58">
        <f>VLOOKUP(AD461,'tabla ingresos'!$A$3:$D$15,4,FALSE)</f>
        <v>1000000</v>
      </c>
      <c r="O461" s="58">
        <v>372204.9144698442</v>
      </c>
      <c r="P461" s="58">
        <v>36261000</v>
      </c>
      <c r="Q461" s="58">
        <v>0</v>
      </c>
      <c r="R461" s="12">
        <v>76130</v>
      </c>
      <c r="S461" s="12" t="s">
        <v>87</v>
      </c>
      <c r="T461" s="12" t="s">
        <v>89</v>
      </c>
      <c r="U461" s="12" t="s">
        <v>10</v>
      </c>
      <c r="V461" s="12">
        <v>4</v>
      </c>
      <c r="W461" s="12">
        <v>0</v>
      </c>
      <c r="X461" s="12">
        <v>0</v>
      </c>
      <c r="Y461" s="59">
        <v>4.904109589041096</v>
      </c>
      <c r="Z461" s="59">
        <v>33.468493150684928</v>
      </c>
      <c r="AA461" s="12">
        <v>1</v>
      </c>
      <c r="AB461" s="12">
        <v>0</v>
      </c>
      <c r="AC461" s="12">
        <v>1</v>
      </c>
      <c r="AD461" s="12">
        <v>2</v>
      </c>
      <c r="AE461" s="12">
        <v>1</v>
      </c>
      <c r="AF461" s="58" t="s">
        <v>10</v>
      </c>
      <c r="AG461" s="66">
        <f t="shared" si="105"/>
        <v>0.50542927631322943</v>
      </c>
      <c r="AH461" s="67">
        <f t="shared" si="106"/>
        <v>28.994021333333333</v>
      </c>
      <c r="AI461" s="67">
        <f t="shared" si="107"/>
        <v>1.892522</v>
      </c>
      <c r="AJ461" s="67">
        <f t="shared" si="108"/>
        <v>2.9526353333333333</v>
      </c>
      <c r="AK461" s="67">
        <f t="shared" si="109"/>
        <v>1.379302</v>
      </c>
      <c r="AL461" s="67">
        <f t="shared" si="110"/>
        <v>0</v>
      </c>
      <c r="AM461" s="59">
        <f>VLOOKUP(AG461,'SCORE TALLER'!$AC$2:$AD$10,2,TRUE)*AM$2</f>
        <v>0.08</v>
      </c>
      <c r="AN461" s="59">
        <f>VLOOKUP(AD461,'SCORE TALLER'!$W$2:$X$10,2,TRUE)*AN$2</f>
        <v>0.32</v>
      </c>
      <c r="AO461" s="59">
        <f>VLOOKUP(AB461,'SCORE TALLER'!$S$2:$T$10,2,FALSE)*AO$2</f>
        <v>0.05</v>
      </c>
      <c r="AP461" s="59">
        <f>VLOOKUP(AH461,'SCORE TALLER'!$AE$2:$AF$10,2,TRUE)*AP$2</f>
        <v>0.4</v>
      </c>
      <c r="AQ461" s="59">
        <f>VLOOKUP(AI461,'SCORE TALLER'!$AG$2:$AH$10,2,TRUE)*AQ$2</f>
        <v>0.32</v>
      </c>
      <c r="AR461" s="59">
        <f>VLOOKUP(AC461,'SCORE TALLER'!$U$2:$V$10,2,FALSE)*AR$2</f>
        <v>0.05</v>
      </c>
      <c r="AS461" s="59">
        <f>VLOOKUP(AE461,'SCORE TALLER'!$Y$2:$Z$10,2,FALSE)*AS$2</f>
        <v>0.03</v>
      </c>
      <c r="AT461" s="59">
        <f>VLOOKUP(Z461,'SCORE TALLER'!$O$2:$P$10,2,TRUE)*AT$2</f>
        <v>0.04</v>
      </c>
      <c r="AU461" s="59">
        <f>VLOOKUP(S461,'SCORE TALLER'!$A$2:$B$10,2,FALSE)*AU$2</f>
        <v>0.15000000000000002</v>
      </c>
      <c r="AV461" s="59">
        <f>VLOOKUP(AJ461,'SCORE TALLER'!$AI$2:$AJ$10,2,TRUE)*AV$2</f>
        <v>0.15000000000000002</v>
      </c>
      <c r="AW461" s="59">
        <f>VLOOKUP(AK461,'SCORE TALLER'!$AK$2:$AL$10,2,TRUE)*AW$2</f>
        <v>0.2</v>
      </c>
      <c r="AX461" s="59">
        <f>VLOOKUP(T461,'SCORE TALLER'!$C$2:$D$10,2,FALSE)*AX$2</f>
        <v>0</v>
      </c>
      <c r="AY461" s="59">
        <f>VLOOKUP(W461,'SCORE TALLER'!$I$2:$J$10,2,TRUE)*AY$2</f>
        <v>0</v>
      </c>
      <c r="AZ461" s="59">
        <f>VLOOKUP(X461,'SCORE TALLER'!$K$2:$L$10,2,TRUE)*AZ$2</f>
        <v>0</v>
      </c>
      <c r="BA461" s="59">
        <f>VLOOKUP(U461,'SCORE TALLER'!$E$2:$F$10,2,FALSE)*BA$2</f>
        <v>0</v>
      </c>
      <c r="BB461" s="59">
        <f>VLOOKUP(Y461,'SCORE TALLER'!$M$2:$N$10,2,TRUE)*BB$2</f>
        <v>0.03</v>
      </c>
      <c r="BC461" s="59">
        <f>VLOOKUP(AA461,'SCORE TALLER'!$Q$2:$R$10,2,FALSE)*BC$2</f>
        <v>0.05</v>
      </c>
      <c r="BD461" s="59">
        <f>VLOOKUP(V461,'SCORE TALLER'!$G$2:$H$10,2,FALSE)*BD$2</f>
        <v>0</v>
      </c>
      <c r="BE461" s="59">
        <f>VLOOKUP(AF461,'SCORE TALLER'!$AA$2:$AB$10,2,FALSE)*BE$2</f>
        <v>0</v>
      </c>
      <c r="BF461" s="59">
        <f>VLOOKUP(AL461,'SCORE TALLER'!$AM$2:$AN$10,2,TRUE)*BF$2</f>
        <v>0</v>
      </c>
      <c r="BG461" s="67">
        <f t="shared" si="111"/>
        <v>1.8700000000000003</v>
      </c>
      <c r="BH461" s="67" t="str">
        <f>VLOOKUP(BG461,'SCORE TALLER'!$AP$2:$AQ$7,2,TRUE)</f>
        <v>2. Normal</v>
      </c>
      <c r="BI461" s="67" t="str">
        <f t="shared" si="113"/>
        <v>LBZ</v>
      </c>
      <c r="BJ461" s="67" t="str">
        <f t="shared" si="113"/>
        <v>A</v>
      </c>
      <c r="BK461" s="67" t="str">
        <f t="shared" si="114"/>
        <v>A</v>
      </c>
      <c r="BL461" s="86">
        <f t="shared" si="112"/>
        <v>2068953</v>
      </c>
      <c r="BM461" s="86">
        <f t="shared" si="115"/>
        <v>0</v>
      </c>
    </row>
    <row r="462" spans="1:65" x14ac:dyDescent="0.3">
      <c r="A462" s="57">
        <v>28446484</v>
      </c>
      <c r="B462" s="12" t="s">
        <v>600</v>
      </c>
      <c r="C462" s="58" t="s">
        <v>105</v>
      </c>
      <c r="D462" s="58" t="s">
        <v>115</v>
      </c>
      <c r="E462" s="58"/>
      <c r="F462" s="58">
        <v>5848400</v>
      </c>
      <c r="G462" s="58">
        <f t="shared" si="103"/>
        <v>3034243</v>
      </c>
      <c r="H462" s="58">
        <f t="shared" si="104"/>
        <v>3034243</v>
      </c>
      <c r="I462" s="58">
        <v>5848000</v>
      </c>
      <c r="J462" s="58">
        <v>159273</v>
      </c>
      <c r="K462" s="58">
        <v>0</v>
      </c>
      <c r="L462" s="58">
        <v>0</v>
      </c>
      <c r="M462" s="58">
        <v>2814157</v>
      </c>
      <c r="N462" s="58">
        <f>VLOOKUP(AD462,'tabla ingresos'!$A$3:$D$15,4,FALSE)</f>
        <v>1000000</v>
      </c>
      <c r="O462" s="58">
        <v>307346.95282500901</v>
      </c>
      <c r="P462" s="58">
        <v>13341000</v>
      </c>
      <c r="Q462" s="58">
        <v>0</v>
      </c>
      <c r="R462" s="12">
        <v>68255</v>
      </c>
      <c r="S462" s="12" t="s">
        <v>88</v>
      </c>
      <c r="T462" s="12" t="s">
        <v>89</v>
      </c>
      <c r="U462" s="12" t="s">
        <v>10</v>
      </c>
      <c r="V462" s="12">
        <v>4</v>
      </c>
      <c r="W462" s="12">
        <v>0</v>
      </c>
      <c r="X462" s="12">
        <v>0</v>
      </c>
      <c r="Y462" s="59">
        <v>12.761643835616438</v>
      </c>
      <c r="Z462" s="59">
        <v>52.084931506849315</v>
      </c>
      <c r="AA462" s="12">
        <v>2</v>
      </c>
      <c r="AB462" s="12">
        <v>2</v>
      </c>
      <c r="AC462" s="12">
        <v>1</v>
      </c>
      <c r="AD462" s="12">
        <v>2</v>
      </c>
      <c r="AE462" s="12">
        <v>1</v>
      </c>
      <c r="AF462" s="58" t="s">
        <v>10</v>
      </c>
      <c r="AG462" s="66">
        <f t="shared" si="105"/>
        <v>0.31107996855000603</v>
      </c>
      <c r="AH462" s="67">
        <f t="shared" si="106"/>
        <v>12.792933333333334</v>
      </c>
      <c r="AI462" s="67">
        <f t="shared" si="107"/>
        <v>1.8761046666666668</v>
      </c>
      <c r="AJ462" s="67">
        <f t="shared" si="108"/>
        <v>2.0228286666666668</v>
      </c>
      <c r="AK462" s="67">
        <f t="shared" si="109"/>
        <v>2.0228286666666668</v>
      </c>
      <c r="AL462" s="67">
        <f t="shared" si="110"/>
        <v>0</v>
      </c>
      <c r="AM462" s="59">
        <f>VLOOKUP(AG462,'SCORE TALLER'!$AC$2:$AD$10,2,TRUE)*AM$2</f>
        <v>0</v>
      </c>
      <c r="AN462" s="59">
        <f>VLOOKUP(AD462,'SCORE TALLER'!$W$2:$X$10,2,TRUE)*AN$2</f>
        <v>0.32</v>
      </c>
      <c r="AO462" s="59">
        <f>VLOOKUP(AB462,'SCORE TALLER'!$S$2:$T$10,2,FALSE)*AO$2</f>
        <v>0.04</v>
      </c>
      <c r="AP462" s="59">
        <f>VLOOKUP(AH462,'SCORE TALLER'!$AE$2:$AF$10,2,TRUE)*AP$2</f>
        <v>0.16</v>
      </c>
      <c r="AQ462" s="59">
        <f>VLOOKUP(AI462,'SCORE TALLER'!$AG$2:$AH$10,2,TRUE)*AQ$2</f>
        <v>0.32</v>
      </c>
      <c r="AR462" s="59">
        <f>VLOOKUP(AC462,'SCORE TALLER'!$U$2:$V$10,2,FALSE)*AR$2</f>
        <v>0.05</v>
      </c>
      <c r="AS462" s="59">
        <f>VLOOKUP(AE462,'SCORE TALLER'!$Y$2:$Z$10,2,FALSE)*AS$2</f>
        <v>0.03</v>
      </c>
      <c r="AT462" s="59">
        <f>VLOOKUP(Z462,'SCORE TALLER'!$O$2:$P$10,2,TRUE)*AT$2</f>
        <v>0.02</v>
      </c>
      <c r="AU462" s="59">
        <f>VLOOKUP(S462,'SCORE TALLER'!$A$2:$B$10,2,FALSE)*AU$2</f>
        <v>0.25</v>
      </c>
      <c r="AV462" s="59">
        <f>VLOOKUP(AJ462,'SCORE TALLER'!$AI$2:$AJ$10,2,TRUE)*AV$2</f>
        <v>0.15000000000000002</v>
      </c>
      <c r="AW462" s="59">
        <f>VLOOKUP(AK462,'SCORE TALLER'!$AK$2:$AL$10,2,TRUE)*AW$2</f>
        <v>0.15000000000000002</v>
      </c>
      <c r="AX462" s="59">
        <f>VLOOKUP(T462,'SCORE TALLER'!$C$2:$D$10,2,FALSE)*AX$2</f>
        <v>0</v>
      </c>
      <c r="AY462" s="59">
        <f>VLOOKUP(W462,'SCORE TALLER'!$I$2:$J$10,2,TRUE)*AY$2</f>
        <v>0</v>
      </c>
      <c r="AZ462" s="59">
        <f>VLOOKUP(X462,'SCORE TALLER'!$K$2:$L$10,2,TRUE)*AZ$2</f>
        <v>0</v>
      </c>
      <c r="BA462" s="59">
        <f>VLOOKUP(U462,'SCORE TALLER'!$E$2:$F$10,2,FALSE)*BA$2</f>
        <v>0</v>
      </c>
      <c r="BB462" s="59">
        <f>VLOOKUP(Y462,'SCORE TALLER'!$M$2:$N$10,2,TRUE)*BB$2</f>
        <v>0</v>
      </c>
      <c r="BC462" s="59">
        <f>VLOOKUP(AA462,'SCORE TALLER'!$Q$2:$R$10,2,FALSE)*BC$2</f>
        <v>0</v>
      </c>
      <c r="BD462" s="59">
        <f>VLOOKUP(V462,'SCORE TALLER'!$G$2:$H$10,2,FALSE)*BD$2</f>
        <v>0</v>
      </c>
      <c r="BE462" s="59">
        <f>VLOOKUP(AF462,'SCORE TALLER'!$AA$2:$AB$10,2,FALSE)*BE$2</f>
        <v>0</v>
      </c>
      <c r="BF462" s="59">
        <f>VLOOKUP(AL462,'SCORE TALLER'!$AM$2:$AN$10,2,TRUE)*BF$2</f>
        <v>0</v>
      </c>
      <c r="BG462" s="67">
        <f t="shared" si="111"/>
        <v>1.4900000000000002</v>
      </c>
      <c r="BH462" s="67" t="str">
        <f>VLOOKUP(BG462,'SCORE TALLER'!$AP$2:$AQ$7,2,TRUE)</f>
        <v>2. Normal</v>
      </c>
      <c r="BI462" s="67" t="str">
        <f t="shared" si="113"/>
        <v>LBZ</v>
      </c>
      <c r="BJ462" s="67" t="str">
        <f t="shared" si="113"/>
        <v>A</v>
      </c>
      <c r="BK462" s="67" t="str">
        <f t="shared" si="114"/>
        <v>A</v>
      </c>
      <c r="BL462" s="86">
        <f t="shared" si="112"/>
        <v>3034243</v>
      </c>
      <c r="BM462" s="86">
        <f t="shared" si="115"/>
        <v>0</v>
      </c>
    </row>
    <row r="463" spans="1:65" x14ac:dyDescent="0.3">
      <c r="A463" s="57">
        <v>24688026</v>
      </c>
      <c r="B463" s="12" t="s">
        <v>601</v>
      </c>
      <c r="C463" s="58" t="s">
        <v>107</v>
      </c>
      <c r="D463" s="58" t="s">
        <v>114</v>
      </c>
      <c r="E463" s="58"/>
      <c r="F463" s="58">
        <v>3799421</v>
      </c>
      <c r="G463" s="58">
        <f t="shared" si="103"/>
        <v>1008342</v>
      </c>
      <c r="H463" s="58">
        <f t="shared" si="104"/>
        <v>0</v>
      </c>
      <c r="I463" s="58" t="e">
        <v>#N/A</v>
      </c>
      <c r="J463" s="58">
        <v>206249</v>
      </c>
      <c r="K463" s="58">
        <v>0</v>
      </c>
      <c r="L463" s="58">
        <v>2159067</v>
      </c>
      <c r="M463" s="58">
        <v>2791079</v>
      </c>
      <c r="N463" s="58">
        <f>VLOOKUP(AD463,'tabla ingresos'!$A$3:$D$15,4,FALSE)</f>
        <v>1000000</v>
      </c>
      <c r="O463" s="58">
        <v>0</v>
      </c>
      <c r="P463" s="58">
        <v>0</v>
      </c>
      <c r="Q463" s="58">
        <v>0</v>
      </c>
      <c r="R463" s="12">
        <v>76130</v>
      </c>
      <c r="S463" s="12" t="s">
        <v>87</v>
      </c>
      <c r="T463" s="12" t="s">
        <v>89</v>
      </c>
      <c r="U463" s="12" t="s">
        <v>10</v>
      </c>
      <c r="V463" s="12">
        <v>4</v>
      </c>
      <c r="W463" s="12">
        <v>0</v>
      </c>
      <c r="X463" s="12">
        <v>0</v>
      </c>
      <c r="Y463" s="59">
        <v>4.8739726027397259</v>
      </c>
      <c r="Z463" s="59">
        <v>51.142465753424659</v>
      </c>
      <c r="AA463" s="12">
        <v>2</v>
      </c>
      <c r="AB463" s="12">
        <v>0</v>
      </c>
      <c r="AC463" s="12">
        <v>1</v>
      </c>
      <c r="AD463" s="12">
        <v>2</v>
      </c>
      <c r="AE463" s="12">
        <v>1</v>
      </c>
      <c r="AF463" s="58" t="s">
        <v>91</v>
      </c>
      <c r="AG463" s="66">
        <f t="shared" si="105"/>
        <v>0.13749933333333333</v>
      </c>
      <c r="AH463" s="67">
        <f t="shared" si="106"/>
        <v>2.5329473333333334</v>
      </c>
      <c r="AI463" s="67">
        <f t="shared" si="107"/>
        <v>1.8607193333333334</v>
      </c>
      <c r="AJ463" s="67">
        <f t="shared" si="108"/>
        <v>0.67222800000000005</v>
      </c>
      <c r="AK463" s="67">
        <f t="shared" si="109"/>
        <v>0</v>
      </c>
      <c r="AL463" s="67">
        <f t="shared" si="110"/>
        <v>0</v>
      </c>
      <c r="AM463" s="59">
        <f>VLOOKUP(AG463,'SCORE TALLER'!$AC$2:$AD$10,2,TRUE)*AM$2</f>
        <v>0</v>
      </c>
      <c r="AN463" s="59">
        <f>VLOOKUP(AD463,'SCORE TALLER'!$W$2:$X$10,2,TRUE)*AN$2</f>
        <v>0.32</v>
      </c>
      <c r="AO463" s="59">
        <f>VLOOKUP(AB463,'SCORE TALLER'!$S$2:$T$10,2,FALSE)*AO$2</f>
        <v>0.05</v>
      </c>
      <c r="AP463" s="59">
        <f>VLOOKUP(AH463,'SCORE TALLER'!$AE$2:$AF$10,2,TRUE)*AP$2</f>
        <v>0</v>
      </c>
      <c r="AQ463" s="59">
        <f>VLOOKUP(AI463,'SCORE TALLER'!$AG$2:$AH$10,2,TRUE)*AQ$2</f>
        <v>0.32</v>
      </c>
      <c r="AR463" s="59">
        <f>VLOOKUP(AC463,'SCORE TALLER'!$U$2:$V$10,2,FALSE)*AR$2</f>
        <v>0.05</v>
      </c>
      <c r="AS463" s="59">
        <f>VLOOKUP(AE463,'SCORE TALLER'!$Y$2:$Z$10,2,FALSE)*AS$2</f>
        <v>0.03</v>
      </c>
      <c r="AT463" s="59">
        <f>VLOOKUP(Z463,'SCORE TALLER'!$O$2:$P$10,2,TRUE)*AT$2</f>
        <v>0.02</v>
      </c>
      <c r="AU463" s="59">
        <f>VLOOKUP(S463,'SCORE TALLER'!$A$2:$B$10,2,FALSE)*AU$2</f>
        <v>0.15000000000000002</v>
      </c>
      <c r="AV463" s="59">
        <f>VLOOKUP(AJ463,'SCORE TALLER'!$AI$2:$AJ$10,2,TRUE)*AV$2</f>
        <v>0.25</v>
      </c>
      <c r="AW463" s="59">
        <f>VLOOKUP(AK463,'SCORE TALLER'!$AK$2:$AL$10,2,TRUE)*AW$2</f>
        <v>0.25</v>
      </c>
      <c r="AX463" s="59">
        <f>VLOOKUP(T463,'SCORE TALLER'!$C$2:$D$10,2,FALSE)*AX$2</f>
        <v>0</v>
      </c>
      <c r="AY463" s="59">
        <f>VLOOKUP(W463,'SCORE TALLER'!$I$2:$J$10,2,TRUE)*AY$2</f>
        <v>0</v>
      </c>
      <c r="AZ463" s="59">
        <f>VLOOKUP(X463,'SCORE TALLER'!$K$2:$L$10,2,TRUE)*AZ$2</f>
        <v>0</v>
      </c>
      <c r="BA463" s="59">
        <f>VLOOKUP(U463,'SCORE TALLER'!$E$2:$F$10,2,FALSE)*BA$2</f>
        <v>0</v>
      </c>
      <c r="BB463" s="59">
        <f>VLOOKUP(Y463,'SCORE TALLER'!$M$2:$N$10,2,TRUE)*BB$2</f>
        <v>0.03</v>
      </c>
      <c r="BC463" s="59">
        <f>VLOOKUP(AA463,'SCORE TALLER'!$Q$2:$R$10,2,FALSE)*BC$2</f>
        <v>0</v>
      </c>
      <c r="BD463" s="59">
        <f>VLOOKUP(V463,'SCORE TALLER'!$G$2:$H$10,2,FALSE)*BD$2</f>
        <v>0</v>
      </c>
      <c r="BE463" s="59">
        <f>VLOOKUP(AF463,'SCORE TALLER'!$AA$2:$AB$10,2,FALSE)*BE$2</f>
        <v>0.30000000000000004</v>
      </c>
      <c r="BF463" s="59">
        <f>VLOOKUP(AL463,'SCORE TALLER'!$AM$2:$AN$10,2,TRUE)*BF$2</f>
        <v>0</v>
      </c>
      <c r="BG463" s="67">
        <f t="shared" si="111"/>
        <v>1.77</v>
      </c>
      <c r="BH463" s="67" t="str">
        <f>VLOOKUP(BG463,'SCORE TALLER'!$AP$2:$AQ$7,2,TRUE)</f>
        <v>2. Normal</v>
      </c>
      <c r="BI463" s="67" t="str">
        <f t="shared" si="113"/>
        <v>LBZ</v>
      </c>
      <c r="BJ463" s="67" t="str">
        <f t="shared" si="113"/>
        <v>A</v>
      </c>
      <c r="BK463" s="67" t="str">
        <f t="shared" si="114"/>
        <v>SIN</v>
      </c>
      <c r="BL463" s="86">
        <f t="shared" si="112"/>
        <v>0</v>
      </c>
      <c r="BM463" s="86">
        <f t="shared" si="115"/>
        <v>0</v>
      </c>
    </row>
    <row r="464" spans="1:65" x14ac:dyDescent="0.3">
      <c r="A464" s="57">
        <v>4604220</v>
      </c>
      <c r="B464" s="12" t="s">
        <v>602</v>
      </c>
      <c r="C464" s="58" t="s">
        <v>105</v>
      </c>
      <c r="D464" s="58" t="s">
        <v>115</v>
      </c>
      <c r="E464" s="58">
        <v>3464942</v>
      </c>
      <c r="F464" s="58">
        <v>6532161</v>
      </c>
      <c r="G464" s="58">
        <f t="shared" si="103"/>
        <v>4419987</v>
      </c>
      <c r="H464" s="58">
        <f t="shared" si="104"/>
        <v>919987</v>
      </c>
      <c r="I464" s="58">
        <v>337000</v>
      </c>
      <c r="J464" s="58">
        <v>296945</v>
      </c>
      <c r="K464" s="58">
        <v>0</v>
      </c>
      <c r="L464" s="58">
        <v>3500000</v>
      </c>
      <c r="M464" s="58">
        <v>2112174</v>
      </c>
      <c r="N464" s="58">
        <f>VLOOKUP(AD464,'tabla ingresos'!$A$3:$D$15,4,FALSE)</f>
        <v>2000000</v>
      </c>
      <c r="O464" s="58">
        <v>88038.521229459031</v>
      </c>
      <c r="P464" s="58">
        <v>2244000</v>
      </c>
      <c r="Q464" s="58">
        <v>0</v>
      </c>
      <c r="R464" s="12">
        <v>76130</v>
      </c>
      <c r="S464" s="12" t="s">
        <v>87</v>
      </c>
      <c r="T464" s="12" t="s">
        <v>89</v>
      </c>
      <c r="U464" s="12" t="s">
        <v>10</v>
      </c>
      <c r="V464" s="12">
        <v>4</v>
      </c>
      <c r="W464" s="12">
        <v>0</v>
      </c>
      <c r="X464" s="12">
        <v>0</v>
      </c>
      <c r="Y464" s="59">
        <v>3.6410958904109587</v>
      </c>
      <c r="Z464" s="59">
        <v>44.761643835616439</v>
      </c>
      <c r="AA464" s="12">
        <v>1</v>
      </c>
      <c r="AB464" s="12">
        <v>4</v>
      </c>
      <c r="AC464" s="12">
        <v>2</v>
      </c>
      <c r="AD464" s="12">
        <v>3</v>
      </c>
      <c r="AE464" s="12">
        <v>3</v>
      </c>
      <c r="AF464" s="58" t="s">
        <v>10</v>
      </c>
      <c r="AG464" s="66">
        <f t="shared" si="105"/>
        <v>0.12832784040981968</v>
      </c>
      <c r="AH464" s="67">
        <f t="shared" si="106"/>
        <v>2.9253870000000002</v>
      </c>
      <c r="AI464" s="67">
        <f t="shared" si="107"/>
        <v>1.8590386666666667</v>
      </c>
      <c r="AJ464" s="67">
        <f t="shared" si="108"/>
        <v>1.4733290000000001</v>
      </c>
      <c r="AK464" s="67">
        <f t="shared" si="109"/>
        <v>0.30666233333333331</v>
      </c>
      <c r="AL464" s="67">
        <f t="shared" si="110"/>
        <v>0</v>
      </c>
      <c r="AM464" s="59">
        <f>VLOOKUP(AG464,'SCORE TALLER'!$AC$2:$AD$10,2,TRUE)*AM$2</f>
        <v>0</v>
      </c>
      <c r="AN464" s="59">
        <f>VLOOKUP(AD464,'SCORE TALLER'!$W$2:$X$10,2,TRUE)*AN$2</f>
        <v>0.32</v>
      </c>
      <c r="AO464" s="59">
        <f>VLOOKUP(AB464,'SCORE TALLER'!$S$2:$T$10,2,FALSE)*AO$2</f>
        <v>0.02</v>
      </c>
      <c r="AP464" s="59">
        <f>VLOOKUP(AH464,'SCORE TALLER'!$AE$2:$AF$10,2,TRUE)*AP$2</f>
        <v>0</v>
      </c>
      <c r="AQ464" s="59">
        <f>VLOOKUP(AI464,'SCORE TALLER'!$AG$2:$AH$10,2,TRUE)*AQ$2</f>
        <v>0.32</v>
      </c>
      <c r="AR464" s="59">
        <f>VLOOKUP(AC464,'SCORE TALLER'!$U$2:$V$10,2,FALSE)*AR$2</f>
        <v>0.04</v>
      </c>
      <c r="AS464" s="59">
        <f>VLOOKUP(AE464,'SCORE TALLER'!$Y$2:$Z$10,2,FALSE)*AS$2</f>
        <v>0.02</v>
      </c>
      <c r="AT464" s="59">
        <f>VLOOKUP(Z464,'SCORE TALLER'!$O$2:$P$10,2,TRUE)*AT$2</f>
        <v>0.03</v>
      </c>
      <c r="AU464" s="59">
        <f>VLOOKUP(S464,'SCORE TALLER'!$A$2:$B$10,2,FALSE)*AU$2</f>
        <v>0.15000000000000002</v>
      </c>
      <c r="AV464" s="59">
        <f>VLOOKUP(AJ464,'SCORE TALLER'!$AI$2:$AJ$10,2,TRUE)*AV$2</f>
        <v>0.2</v>
      </c>
      <c r="AW464" s="59">
        <f>VLOOKUP(AK464,'SCORE TALLER'!$AK$2:$AL$10,2,TRUE)*AW$2</f>
        <v>0.25</v>
      </c>
      <c r="AX464" s="59">
        <f>VLOOKUP(T464,'SCORE TALLER'!$C$2:$D$10,2,FALSE)*AX$2</f>
        <v>0</v>
      </c>
      <c r="AY464" s="59">
        <f>VLOOKUP(W464,'SCORE TALLER'!$I$2:$J$10,2,TRUE)*AY$2</f>
        <v>0</v>
      </c>
      <c r="AZ464" s="59">
        <f>VLOOKUP(X464,'SCORE TALLER'!$K$2:$L$10,2,TRUE)*AZ$2</f>
        <v>0</v>
      </c>
      <c r="BA464" s="59">
        <f>VLOOKUP(U464,'SCORE TALLER'!$E$2:$F$10,2,FALSE)*BA$2</f>
        <v>0</v>
      </c>
      <c r="BB464" s="59">
        <f>VLOOKUP(Y464,'SCORE TALLER'!$M$2:$N$10,2,TRUE)*BB$2</f>
        <v>0.04</v>
      </c>
      <c r="BC464" s="59">
        <f>VLOOKUP(AA464,'SCORE TALLER'!$Q$2:$R$10,2,FALSE)*BC$2</f>
        <v>0.05</v>
      </c>
      <c r="BD464" s="59">
        <f>VLOOKUP(V464,'SCORE TALLER'!$G$2:$H$10,2,FALSE)*BD$2</f>
        <v>0</v>
      </c>
      <c r="BE464" s="59">
        <f>VLOOKUP(AF464,'SCORE TALLER'!$AA$2:$AB$10,2,FALSE)*BE$2</f>
        <v>0</v>
      </c>
      <c r="BF464" s="59">
        <f>VLOOKUP(AL464,'SCORE TALLER'!$AM$2:$AN$10,2,TRUE)*BF$2</f>
        <v>0</v>
      </c>
      <c r="BG464" s="67">
        <f t="shared" si="111"/>
        <v>1.4400000000000002</v>
      </c>
      <c r="BH464" s="67" t="str">
        <f>VLOOKUP(BG464,'SCORE TALLER'!$AP$2:$AQ$7,2,TRUE)</f>
        <v>2. Normal</v>
      </c>
      <c r="BI464" s="67" t="str">
        <f t="shared" si="113"/>
        <v>LBZ</v>
      </c>
      <c r="BJ464" s="67" t="str">
        <f t="shared" si="113"/>
        <v>A</v>
      </c>
      <c r="BK464" s="67" t="str">
        <f t="shared" si="114"/>
        <v>A</v>
      </c>
      <c r="BL464" s="86">
        <f t="shared" si="112"/>
        <v>919987</v>
      </c>
      <c r="BM464" s="86">
        <f t="shared" si="115"/>
        <v>0</v>
      </c>
    </row>
    <row r="465" spans="1:65" x14ac:dyDescent="0.3">
      <c r="A465" s="57">
        <v>2202620068</v>
      </c>
      <c r="B465" s="12" t="s">
        <v>603</v>
      </c>
      <c r="C465" s="58" t="s">
        <v>107</v>
      </c>
      <c r="D465" s="58" t="s">
        <v>30</v>
      </c>
      <c r="E465" s="58"/>
      <c r="F465" s="58">
        <v>8923475</v>
      </c>
      <c r="G465" s="58">
        <f t="shared" si="103"/>
        <v>6137355</v>
      </c>
      <c r="H465" s="58">
        <f t="shared" si="104"/>
        <v>1737355</v>
      </c>
      <c r="I465" s="58" t="e">
        <v>#N/A</v>
      </c>
      <c r="J465" s="58">
        <v>236217</v>
      </c>
      <c r="K465" s="58">
        <v>0</v>
      </c>
      <c r="L465" s="58">
        <v>4400000</v>
      </c>
      <c r="M465" s="58">
        <v>2786120</v>
      </c>
      <c r="N465" s="58">
        <f>VLOOKUP(AD465,'tabla ingresos'!$A$3:$D$15,4,FALSE)</f>
        <v>1000000</v>
      </c>
      <c r="O465" s="58">
        <v>0</v>
      </c>
      <c r="P465" s="58">
        <v>0</v>
      </c>
      <c r="Q465" s="58">
        <v>0</v>
      </c>
      <c r="R465" s="12">
        <v>68255</v>
      </c>
      <c r="S465" s="12" t="s">
        <v>87</v>
      </c>
      <c r="T465" s="12" t="s">
        <v>89</v>
      </c>
      <c r="U465" s="12" t="s">
        <v>10</v>
      </c>
      <c r="V465" s="12">
        <v>4</v>
      </c>
      <c r="W465" s="12">
        <v>0</v>
      </c>
      <c r="X465" s="12">
        <v>0</v>
      </c>
      <c r="Y465" s="59">
        <v>3.6575342465753424</v>
      </c>
      <c r="Z465" s="59">
        <v>25.186301369863013</v>
      </c>
      <c r="AA465" s="12">
        <v>1</v>
      </c>
      <c r="AB465" s="12">
        <v>2</v>
      </c>
      <c r="AC465" s="12">
        <v>1</v>
      </c>
      <c r="AD465" s="12">
        <v>2</v>
      </c>
      <c r="AE465" s="12">
        <v>3</v>
      </c>
      <c r="AF465" s="58" t="s">
        <v>91</v>
      </c>
      <c r="AG465" s="66">
        <f t="shared" si="105"/>
        <v>0.15747800000000001</v>
      </c>
      <c r="AH465" s="67">
        <f t="shared" si="106"/>
        <v>5.9489833333333335</v>
      </c>
      <c r="AI465" s="67">
        <f t="shared" si="107"/>
        <v>1.8574133333333334</v>
      </c>
      <c r="AJ465" s="67">
        <f t="shared" si="108"/>
        <v>4.0915699999999999</v>
      </c>
      <c r="AK465" s="67">
        <f t="shared" si="109"/>
        <v>1.1582366666666666</v>
      </c>
      <c r="AL465" s="67">
        <f t="shared" si="110"/>
        <v>0</v>
      </c>
      <c r="AM465" s="59">
        <f>VLOOKUP(AG465,'SCORE TALLER'!$AC$2:$AD$10,2,TRUE)*AM$2</f>
        <v>0</v>
      </c>
      <c r="AN465" s="59">
        <f>VLOOKUP(AD465,'SCORE TALLER'!$W$2:$X$10,2,TRUE)*AN$2</f>
        <v>0.32</v>
      </c>
      <c r="AO465" s="59">
        <f>VLOOKUP(AB465,'SCORE TALLER'!$S$2:$T$10,2,FALSE)*AO$2</f>
        <v>0.04</v>
      </c>
      <c r="AP465" s="59">
        <f>VLOOKUP(AH465,'SCORE TALLER'!$AE$2:$AF$10,2,TRUE)*AP$2</f>
        <v>0.08</v>
      </c>
      <c r="AQ465" s="59">
        <f>VLOOKUP(AI465,'SCORE TALLER'!$AG$2:$AH$10,2,TRUE)*AQ$2</f>
        <v>0.32</v>
      </c>
      <c r="AR465" s="59">
        <f>VLOOKUP(AC465,'SCORE TALLER'!$U$2:$V$10,2,FALSE)*AR$2</f>
        <v>0.05</v>
      </c>
      <c r="AS465" s="59">
        <f>VLOOKUP(AE465,'SCORE TALLER'!$Y$2:$Z$10,2,FALSE)*AS$2</f>
        <v>0.02</v>
      </c>
      <c r="AT465" s="59">
        <f>VLOOKUP(Z465,'SCORE TALLER'!$O$2:$P$10,2,TRUE)*AT$2</f>
        <v>0.04</v>
      </c>
      <c r="AU465" s="59">
        <f>VLOOKUP(S465,'SCORE TALLER'!$A$2:$B$10,2,FALSE)*AU$2</f>
        <v>0.15000000000000002</v>
      </c>
      <c r="AV465" s="59">
        <f>VLOOKUP(AJ465,'SCORE TALLER'!$AI$2:$AJ$10,2,TRUE)*AV$2</f>
        <v>0.05</v>
      </c>
      <c r="AW465" s="59">
        <f>VLOOKUP(AK465,'SCORE TALLER'!$AK$2:$AL$10,2,TRUE)*AW$2</f>
        <v>0.2</v>
      </c>
      <c r="AX465" s="59">
        <f>VLOOKUP(T465,'SCORE TALLER'!$C$2:$D$10,2,FALSE)*AX$2</f>
        <v>0</v>
      </c>
      <c r="AY465" s="59">
        <f>VLOOKUP(W465,'SCORE TALLER'!$I$2:$J$10,2,TRUE)*AY$2</f>
        <v>0</v>
      </c>
      <c r="AZ465" s="59">
        <f>VLOOKUP(X465,'SCORE TALLER'!$K$2:$L$10,2,TRUE)*AZ$2</f>
        <v>0</v>
      </c>
      <c r="BA465" s="59">
        <f>VLOOKUP(U465,'SCORE TALLER'!$E$2:$F$10,2,FALSE)*BA$2</f>
        <v>0</v>
      </c>
      <c r="BB465" s="59">
        <f>VLOOKUP(Y465,'SCORE TALLER'!$M$2:$N$10,2,TRUE)*BB$2</f>
        <v>0.04</v>
      </c>
      <c r="BC465" s="59">
        <f>VLOOKUP(AA465,'SCORE TALLER'!$Q$2:$R$10,2,FALSE)*BC$2</f>
        <v>0.05</v>
      </c>
      <c r="BD465" s="59">
        <f>VLOOKUP(V465,'SCORE TALLER'!$G$2:$H$10,2,FALSE)*BD$2</f>
        <v>0</v>
      </c>
      <c r="BE465" s="59">
        <f>VLOOKUP(AF465,'SCORE TALLER'!$AA$2:$AB$10,2,FALSE)*BE$2</f>
        <v>0.30000000000000004</v>
      </c>
      <c r="BF465" s="59">
        <f>VLOOKUP(AL465,'SCORE TALLER'!$AM$2:$AN$10,2,TRUE)*BF$2</f>
        <v>0</v>
      </c>
      <c r="BG465" s="67">
        <f t="shared" si="111"/>
        <v>1.6600000000000001</v>
      </c>
      <c r="BH465" s="67" t="str">
        <f>VLOOKUP(BG465,'SCORE TALLER'!$AP$2:$AQ$7,2,TRUE)</f>
        <v>2. Normal</v>
      </c>
      <c r="BI465" s="67" t="str">
        <f t="shared" si="113"/>
        <v>LBZ</v>
      </c>
      <c r="BJ465" s="67" t="str">
        <f t="shared" si="113"/>
        <v>A</v>
      </c>
      <c r="BK465" s="67" t="str">
        <f t="shared" si="114"/>
        <v>SIN</v>
      </c>
      <c r="BL465" s="86">
        <f t="shared" si="112"/>
        <v>1737355</v>
      </c>
      <c r="BM465" s="86">
        <f t="shared" si="115"/>
        <v>0</v>
      </c>
    </row>
    <row r="466" spans="1:65" x14ac:dyDescent="0.3">
      <c r="A466" s="57">
        <v>28266846</v>
      </c>
      <c r="B466" s="12" t="s">
        <v>604</v>
      </c>
      <c r="C466" s="58" t="s">
        <v>105</v>
      </c>
      <c r="D466" s="58" t="s">
        <v>115</v>
      </c>
      <c r="E466" s="58"/>
      <c r="F466" s="58">
        <v>4808479</v>
      </c>
      <c r="G466" s="58">
        <f t="shared" si="103"/>
        <v>2025489</v>
      </c>
      <c r="H466" s="58">
        <f t="shared" si="104"/>
        <v>2025489</v>
      </c>
      <c r="I466" s="58">
        <v>51000</v>
      </c>
      <c r="J466" s="58">
        <v>210122</v>
      </c>
      <c r="K466" s="58">
        <v>0</v>
      </c>
      <c r="L466" s="58">
        <v>0</v>
      </c>
      <c r="M466" s="58">
        <v>2782990</v>
      </c>
      <c r="N466" s="58">
        <f>VLOOKUP(AD466,'tabla ingresos'!$A$3:$D$15,4,FALSE)</f>
        <v>1000000</v>
      </c>
      <c r="O466" s="58">
        <v>101390.19254778228</v>
      </c>
      <c r="P466" s="58">
        <v>4558000</v>
      </c>
      <c r="Q466" s="58">
        <v>0</v>
      </c>
      <c r="R466" s="12">
        <v>68307</v>
      </c>
      <c r="S466" s="12" t="s">
        <v>88</v>
      </c>
      <c r="T466" s="12" t="s">
        <v>89</v>
      </c>
      <c r="U466" s="12" t="s">
        <v>10</v>
      </c>
      <c r="V466" s="12">
        <v>4</v>
      </c>
      <c r="W466" s="12">
        <v>0</v>
      </c>
      <c r="X466" s="12">
        <v>0</v>
      </c>
      <c r="Y466" s="59">
        <v>9.8410958904109584</v>
      </c>
      <c r="Z466" s="59">
        <v>47.561643835616437</v>
      </c>
      <c r="AA466" s="12">
        <v>2</v>
      </c>
      <c r="AB466" s="12">
        <v>2</v>
      </c>
      <c r="AC466" s="12">
        <v>3</v>
      </c>
      <c r="AD466" s="12">
        <v>2</v>
      </c>
      <c r="AE466" s="12">
        <v>2</v>
      </c>
      <c r="AF466" s="58" t="s">
        <v>10</v>
      </c>
      <c r="AG466" s="66">
        <f t="shared" si="105"/>
        <v>0.20767479503185485</v>
      </c>
      <c r="AH466" s="67">
        <f t="shared" si="106"/>
        <v>6.2443193333333333</v>
      </c>
      <c r="AI466" s="67">
        <f t="shared" si="107"/>
        <v>1.8553266666666666</v>
      </c>
      <c r="AJ466" s="67">
        <f t="shared" si="108"/>
        <v>1.3503259999999999</v>
      </c>
      <c r="AK466" s="67">
        <f t="shared" si="109"/>
        <v>1.3503259999999999</v>
      </c>
      <c r="AL466" s="67">
        <f t="shared" si="110"/>
        <v>0</v>
      </c>
      <c r="AM466" s="59">
        <f>VLOOKUP(AG466,'SCORE TALLER'!$AC$2:$AD$10,2,TRUE)*AM$2</f>
        <v>0</v>
      </c>
      <c r="AN466" s="59">
        <f>VLOOKUP(AD466,'SCORE TALLER'!$W$2:$X$10,2,TRUE)*AN$2</f>
        <v>0.32</v>
      </c>
      <c r="AO466" s="59">
        <f>VLOOKUP(AB466,'SCORE TALLER'!$S$2:$T$10,2,FALSE)*AO$2</f>
        <v>0.04</v>
      </c>
      <c r="AP466" s="59">
        <f>VLOOKUP(AH466,'SCORE TALLER'!$AE$2:$AF$10,2,TRUE)*AP$2</f>
        <v>0.08</v>
      </c>
      <c r="AQ466" s="59">
        <f>VLOOKUP(AI466,'SCORE TALLER'!$AG$2:$AH$10,2,TRUE)*AQ$2</f>
        <v>0.32</v>
      </c>
      <c r="AR466" s="59">
        <f>VLOOKUP(AC466,'SCORE TALLER'!$U$2:$V$10,2,FALSE)*AR$2</f>
        <v>0.03</v>
      </c>
      <c r="AS466" s="59">
        <f>VLOOKUP(AE466,'SCORE TALLER'!$Y$2:$Z$10,2,FALSE)*AS$2</f>
        <v>0.01</v>
      </c>
      <c r="AT466" s="59">
        <f>VLOOKUP(Z466,'SCORE TALLER'!$O$2:$P$10,2,TRUE)*AT$2</f>
        <v>0.02</v>
      </c>
      <c r="AU466" s="59">
        <f>VLOOKUP(S466,'SCORE TALLER'!$A$2:$B$10,2,FALSE)*AU$2</f>
        <v>0.25</v>
      </c>
      <c r="AV466" s="59">
        <f>VLOOKUP(AJ466,'SCORE TALLER'!$AI$2:$AJ$10,2,TRUE)*AV$2</f>
        <v>0.2</v>
      </c>
      <c r="AW466" s="59">
        <f>VLOOKUP(AK466,'SCORE TALLER'!$AK$2:$AL$10,2,TRUE)*AW$2</f>
        <v>0.2</v>
      </c>
      <c r="AX466" s="59">
        <f>VLOOKUP(T466,'SCORE TALLER'!$C$2:$D$10,2,FALSE)*AX$2</f>
        <v>0</v>
      </c>
      <c r="AY466" s="59">
        <f>VLOOKUP(W466,'SCORE TALLER'!$I$2:$J$10,2,TRUE)*AY$2</f>
        <v>0</v>
      </c>
      <c r="AZ466" s="59">
        <f>VLOOKUP(X466,'SCORE TALLER'!$K$2:$L$10,2,TRUE)*AZ$2</f>
        <v>0</v>
      </c>
      <c r="BA466" s="59">
        <f>VLOOKUP(U466,'SCORE TALLER'!$E$2:$F$10,2,FALSE)*BA$2</f>
        <v>0</v>
      </c>
      <c r="BB466" s="59">
        <f>VLOOKUP(Y466,'SCORE TALLER'!$M$2:$N$10,2,TRUE)*BB$2</f>
        <v>0.01</v>
      </c>
      <c r="BC466" s="59">
        <f>VLOOKUP(AA466,'SCORE TALLER'!$Q$2:$R$10,2,FALSE)*BC$2</f>
        <v>0</v>
      </c>
      <c r="BD466" s="59">
        <f>VLOOKUP(V466,'SCORE TALLER'!$G$2:$H$10,2,FALSE)*BD$2</f>
        <v>0</v>
      </c>
      <c r="BE466" s="59">
        <f>VLOOKUP(AF466,'SCORE TALLER'!$AA$2:$AB$10,2,FALSE)*BE$2</f>
        <v>0</v>
      </c>
      <c r="BF466" s="59">
        <f>VLOOKUP(AL466,'SCORE TALLER'!$AM$2:$AN$10,2,TRUE)*BF$2</f>
        <v>0</v>
      </c>
      <c r="BG466" s="67">
        <f t="shared" si="111"/>
        <v>1.48</v>
      </c>
      <c r="BH466" s="67" t="str">
        <f>VLOOKUP(BG466,'SCORE TALLER'!$AP$2:$AQ$7,2,TRUE)</f>
        <v>2. Normal</v>
      </c>
      <c r="BI466" s="67" t="str">
        <f t="shared" si="113"/>
        <v>LBZ</v>
      </c>
      <c r="BJ466" s="67" t="str">
        <f t="shared" si="113"/>
        <v>A</v>
      </c>
      <c r="BK466" s="67" t="str">
        <f t="shared" si="114"/>
        <v>A</v>
      </c>
      <c r="BL466" s="86">
        <f t="shared" si="112"/>
        <v>2025489</v>
      </c>
      <c r="BM466" s="86">
        <f t="shared" si="115"/>
        <v>0</v>
      </c>
    </row>
    <row r="467" spans="1:65" x14ac:dyDescent="0.3">
      <c r="A467" s="57">
        <v>20462682</v>
      </c>
      <c r="B467" s="12" t="s">
        <v>605</v>
      </c>
      <c r="C467" s="58" t="s">
        <v>107</v>
      </c>
      <c r="D467" s="58" t="s">
        <v>115</v>
      </c>
      <c r="E467" s="58">
        <v>4455</v>
      </c>
      <c r="F467" s="58">
        <v>5280538</v>
      </c>
      <c r="G467" s="58">
        <f t="shared" si="103"/>
        <v>2504619</v>
      </c>
      <c r="H467" s="58">
        <f t="shared" si="104"/>
        <v>0</v>
      </c>
      <c r="I467" s="58" t="e">
        <v>#N/A</v>
      </c>
      <c r="J467" s="58">
        <v>148471</v>
      </c>
      <c r="K467" s="58">
        <v>0</v>
      </c>
      <c r="L467" s="58">
        <v>3149000</v>
      </c>
      <c r="M467" s="58">
        <v>2775919</v>
      </c>
      <c r="N467" s="58">
        <f>VLOOKUP(AD467,'tabla ingresos'!$A$3:$D$15,4,FALSE)</f>
        <v>1000000</v>
      </c>
      <c r="O467" s="58">
        <v>0</v>
      </c>
      <c r="P467" s="58">
        <v>0</v>
      </c>
      <c r="Q467" s="58">
        <v>0</v>
      </c>
      <c r="R467" s="12">
        <v>76130</v>
      </c>
      <c r="S467" s="12" t="s">
        <v>87</v>
      </c>
      <c r="T467" s="12" t="s">
        <v>89</v>
      </c>
      <c r="U467" s="12" t="s">
        <v>10</v>
      </c>
      <c r="V467" s="12">
        <v>4</v>
      </c>
      <c r="W467" s="12">
        <v>0</v>
      </c>
      <c r="X467" s="12">
        <v>0</v>
      </c>
      <c r="Y467" s="59">
        <v>5.6684931506849319</v>
      </c>
      <c r="Z467" s="59">
        <v>37.339726027397262</v>
      </c>
      <c r="AA467" s="12">
        <v>2</v>
      </c>
      <c r="AB467" s="12">
        <v>0</v>
      </c>
      <c r="AC467" s="12">
        <v>1</v>
      </c>
      <c r="AD467" s="12">
        <v>2</v>
      </c>
      <c r="AE467" s="12">
        <v>1</v>
      </c>
      <c r="AF467" s="58" t="s">
        <v>91</v>
      </c>
      <c r="AG467" s="66">
        <f t="shared" si="105"/>
        <v>9.8980666666666661E-2</v>
      </c>
      <c r="AH467" s="67">
        <f t="shared" si="106"/>
        <v>3.5203586666666666</v>
      </c>
      <c r="AI467" s="67">
        <f t="shared" si="107"/>
        <v>1.8535826666666666</v>
      </c>
      <c r="AJ467" s="67">
        <f t="shared" si="108"/>
        <v>1.669746</v>
      </c>
      <c r="AK467" s="67">
        <f t="shared" si="109"/>
        <v>0</v>
      </c>
      <c r="AL467" s="67">
        <f t="shared" si="110"/>
        <v>0</v>
      </c>
      <c r="AM467" s="59">
        <f>VLOOKUP(AG467,'SCORE TALLER'!$AC$2:$AD$10,2,TRUE)*AM$2</f>
        <v>0</v>
      </c>
      <c r="AN467" s="59">
        <f>VLOOKUP(AD467,'SCORE TALLER'!$W$2:$X$10,2,TRUE)*AN$2</f>
        <v>0.32</v>
      </c>
      <c r="AO467" s="59">
        <f>VLOOKUP(AB467,'SCORE TALLER'!$S$2:$T$10,2,FALSE)*AO$2</f>
        <v>0.05</v>
      </c>
      <c r="AP467" s="59">
        <f>VLOOKUP(AH467,'SCORE TALLER'!$AE$2:$AF$10,2,TRUE)*AP$2</f>
        <v>0</v>
      </c>
      <c r="AQ467" s="59">
        <f>VLOOKUP(AI467,'SCORE TALLER'!$AG$2:$AH$10,2,TRUE)*AQ$2</f>
        <v>0.32</v>
      </c>
      <c r="AR467" s="59">
        <f>VLOOKUP(AC467,'SCORE TALLER'!$U$2:$V$10,2,FALSE)*AR$2</f>
        <v>0.05</v>
      </c>
      <c r="AS467" s="59">
        <f>VLOOKUP(AE467,'SCORE TALLER'!$Y$2:$Z$10,2,FALSE)*AS$2</f>
        <v>0.03</v>
      </c>
      <c r="AT467" s="59">
        <f>VLOOKUP(Z467,'SCORE TALLER'!$O$2:$P$10,2,TRUE)*AT$2</f>
        <v>0.03</v>
      </c>
      <c r="AU467" s="59">
        <f>VLOOKUP(S467,'SCORE TALLER'!$A$2:$B$10,2,FALSE)*AU$2</f>
        <v>0.15000000000000002</v>
      </c>
      <c r="AV467" s="59">
        <f>VLOOKUP(AJ467,'SCORE TALLER'!$AI$2:$AJ$10,2,TRUE)*AV$2</f>
        <v>0.2</v>
      </c>
      <c r="AW467" s="59">
        <f>VLOOKUP(AK467,'SCORE TALLER'!$AK$2:$AL$10,2,TRUE)*AW$2</f>
        <v>0.25</v>
      </c>
      <c r="AX467" s="59">
        <f>VLOOKUP(T467,'SCORE TALLER'!$C$2:$D$10,2,FALSE)*AX$2</f>
        <v>0</v>
      </c>
      <c r="AY467" s="59">
        <f>VLOOKUP(W467,'SCORE TALLER'!$I$2:$J$10,2,TRUE)*AY$2</f>
        <v>0</v>
      </c>
      <c r="AZ467" s="59">
        <f>VLOOKUP(X467,'SCORE TALLER'!$K$2:$L$10,2,TRUE)*AZ$2</f>
        <v>0</v>
      </c>
      <c r="BA467" s="59">
        <f>VLOOKUP(U467,'SCORE TALLER'!$E$2:$F$10,2,FALSE)*BA$2</f>
        <v>0</v>
      </c>
      <c r="BB467" s="59">
        <f>VLOOKUP(Y467,'SCORE TALLER'!$M$2:$N$10,2,TRUE)*BB$2</f>
        <v>0.03</v>
      </c>
      <c r="BC467" s="59">
        <f>VLOOKUP(AA467,'SCORE TALLER'!$Q$2:$R$10,2,FALSE)*BC$2</f>
        <v>0</v>
      </c>
      <c r="BD467" s="59">
        <f>VLOOKUP(V467,'SCORE TALLER'!$G$2:$H$10,2,FALSE)*BD$2</f>
        <v>0</v>
      </c>
      <c r="BE467" s="59">
        <f>VLOOKUP(AF467,'SCORE TALLER'!$AA$2:$AB$10,2,FALSE)*BE$2</f>
        <v>0.30000000000000004</v>
      </c>
      <c r="BF467" s="59">
        <f>VLOOKUP(AL467,'SCORE TALLER'!$AM$2:$AN$10,2,TRUE)*BF$2</f>
        <v>0</v>
      </c>
      <c r="BG467" s="67">
        <f t="shared" si="111"/>
        <v>1.7300000000000002</v>
      </c>
      <c r="BH467" s="67" t="str">
        <f>VLOOKUP(BG467,'SCORE TALLER'!$AP$2:$AQ$7,2,TRUE)</f>
        <v>2. Normal</v>
      </c>
      <c r="BI467" s="67" t="str">
        <f t="shared" si="113"/>
        <v>LBZ</v>
      </c>
      <c r="BJ467" s="67" t="str">
        <f t="shared" si="113"/>
        <v>A</v>
      </c>
      <c r="BK467" s="67" t="str">
        <f t="shared" si="114"/>
        <v>SIN</v>
      </c>
      <c r="BL467" s="86">
        <f t="shared" si="112"/>
        <v>0</v>
      </c>
      <c r="BM467" s="86">
        <f t="shared" si="115"/>
        <v>0</v>
      </c>
    </row>
    <row r="468" spans="1:65" x14ac:dyDescent="0.3">
      <c r="A468" s="57">
        <v>2060064286</v>
      </c>
      <c r="B468" s="12" t="s">
        <v>606</v>
      </c>
      <c r="C468" s="58" t="s">
        <v>107</v>
      </c>
      <c r="D468" s="58" t="s">
        <v>30</v>
      </c>
      <c r="E468" s="58"/>
      <c r="F468" s="58">
        <v>8306819</v>
      </c>
      <c r="G468" s="58">
        <f t="shared" si="103"/>
        <v>5532302</v>
      </c>
      <c r="H468" s="58">
        <f t="shared" si="104"/>
        <v>1057253</v>
      </c>
      <c r="I468" s="58" t="e">
        <v>#N/A</v>
      </c>
      <c r="J468" s="58">
        <v>287106</v>
      </c>
      <c r="K468" s="58">
        <v>0</v>
      </c>
      <c r="L468" s="58">
        <v>4475049</v>
      </c>
      <c r="M468" s="58">
        <v>2774517</v>
      </c>
      <c r="N468" s="58">
        <f>VLOOKUP(AD468,'tabla ingresos'!$A$3:$D$15,4,FALSE)</f>
        <v>1000000</v>
      </c>
      <c r="O468" s="58">
        <v>0</v>
      </c>
      <c r="P468" s="58">
        <v>0</v>
      </c>
      <c r="Q468" s="58">
        <v>0</v>
      </c>
      <c r="R468" s="12">
        <v>19455</v>
      </c>
      <c r="S468" s="12" t="s">
        <v>87</v>
      </c>
      <c r="T468" s="12" t="s">
        <v>89</v>
      </c>
      <c r="U468" s="12" t="s">
        <v>10</v>
      </c>
      <c r="V468" s="12">
        <v>4</v>
      </c>
      <c r="W468" s="12">
        <v>0</v>
      </c>
      <c r="X468" s="12">
        <v>0</v>
      </c>
      <c r="Y468" s="59">
        <v>4.7150684931506852</v>
      </c>
      <c r="Z468" s="59">
        <v>33.07123287671233</v>
      </c>
      <c r="AA468" s="12">
        <v>1</v>
      </c>
      <c r="AB468" s="12">
        <v>0</v>
      </c>
      <c r="AC468" s="12">
        <v>1</v>
      </c>
      <c r="AD468" s="12">
        <v>2</v>
      </c>
      <c r="AE468" s="12">
        <v>1</v>
      </c>
      <c r="AF468" s="58" t="s">
        <v>91</v>
      </c>
      <c r="AG468" s="66">
        <f t="shared" si="105"/>
        <v>0.19140399999999999</v>
      </c>
      <c r="AH468" s="67">
        <f t="shared" si="106"/>
        <v>5.5378793333333336</v>
      </c>
      <c r="AI468" s="67">
        <f t="shared" si="107"/>
        <v>1.8496779999999999</v>
      </c>
      <c r="AJ468" s="67">
        <f t="shared" si="108"/>
        <v>3.6882013333333332</v>
      </c>
      <c r="AK468" s="67">
        <f t="shared" si="109"/>
        <v>0.70483533333333337</v>
      </c>
      <c r="AL468" s="67">
        <f t="shared" si="110"/>
        <v>0</v>
      </c>
      <c r="AM468" s="59">
        <f>VLOOKUP(AG468,'SCORE TALLER'!$AC$2:$AD$10,2,TRUE)*AM$2</f>
        <v>0</v>
      </c>
      <c r="AN468" s="59">
        <f>VLOOKUP(AD468,'SCORE TALLER'!$W$2:$X$10,2,TRUE)*AN$2</f>
        <v>0.32</v>
      </c>
      <c r="AO468" s="59">
        <f>VLOOKUP(AB468,'SCORE TALLER'!$S$2:$T$10,2,FALSE)*AO$2</f>
        <v>0.05</v>
      </c>
      <c r="AP468" s="59">
        <f>VLOOKUP(AH468,'SCORE TALLER'!$AE$2:$AF$10,2,TRUE)*AP$2</f>
        <v>0.08</v>
      </c>
      <c r="AQ468" s="59">
        <f>VLOOKUP(AI468,'SCORE TALLER'!$AG$2:$AH$10,2,TRUE)*AQ$2</f>
        <v>0.32</v>
      </c>
      <c r="AR468" s="59">
        <f>VLOOKUP(AC468,'SCORE TALLER'!$U$2:$V$10,2,FALSE)*AR$2</f>
        <v>0.05</v>
      </c>
      <c r="AS468" s="59">
        <f>VLOOKUP(AE468,'SCORE TALLER'!$Y$2:$Z$10,2,FALSE)*AS$2</f>
        <v>0.03</v>
      </c>
      <c r="AT468" s="59">
        <f>VLOOKUP(Z468,'SCORE TALLER'!$O$2:$P$10,2,TRUE)*AT$2</f>
        <v>0.04</v>
      </c>
      <c r="AU468" s="59">
        <f>VLOOKUP(S468,'SCORE TALLER'!$A$2:$B$10,2,FALSE)*AU$2</f>
        <v>0.15000000000000002</v>
      </c>
      <c r="AV468" s="59">
        <f>VLOOKUP(AJ468,'SCORE TALLER'!$AI$2:$AJ$10,2,TRUE)*AV$2</f>
        <v>0.1</v>
      </c>
      <c r="AW468" s="59">
        <f>VLOOKUP(AK468,'SCORE TALLER'!$AK$2:$AL$10,2,TRUE)*AW$2</f>
        <v>0.25</v>
      </c>
      <c r="AX468" s="59">
        <f>VLOOKUP(T468,'SCORE TALLER'!$C$2:$D$10,2,FALSE)*AX$2</f>
        <v>0</v>
      </c>
      <c r="AY468" s="59">
        <f>VLOOKUP(W468,'SCORE TALLER'!$I$2:$J$10,2,TRUE)*AY$2</f>
        <v>0</v>
      </c>
      <c r="AZ468" s="59">
        <f>VLOOKUP(X468,'SCORE TALLER'!$K$2:$L$10,2,TRUE)*AZ$2</f>
        <v>0</v>
      </c>
      <c r="BA468" s="59">
        <f>VLOOKUP(U468,'SCORE TALLER'!$E$2:$F$10,2,FALSE)*BA$2</f>
        <v>0</v>
      </c>
      <c r="BB468" s="59">
        <f>VLOOKUP(Y468,'SCORE TALLER'!$M$2:$N$10,2,TRUE)*BB$2</f>
        <v>0.03</v>
      </c>
      <c r="BC468" s="59">
        <f>VLOOKUP(AA468,'SCORE TALLER'!$Q$2:$R$10,2,FALSE)*BC$2</f>
        <v>0.05</v>
      </c>
      <c r="BD468" s="59">
        <f>VLOOKUP(V468,'SCORE TALLER'!$G$2:$H$10,2,FALSE)*BD$2</f>
        <v>0</v>
      </c>
      <c r="BE468" s="59">
        <f>VLOOKUP(AF468,'SCORE TALLER'!$AA$2:$AB$10,2,FALSE)*BE$2</f>
        <v>0.30000000000000004</v>
      </c>
      <c r="BF468" s="59">
        <f>VLOOKUP(AL468,'SCORE TALLER'!$AM$2:$AN$10,2,TRUE)*BF$2</f>
        <v>0</v>
      </c>
      <c r="BG468" s="67">
        <f t="shared" si="111"/>
        <v>1.7700000000000002</v>
      </c>
      <c r="BH468" s="67" t="str">
        <f>VLOOKUP(BG468,'SCORE TALLER'!$AP$2:$AQ$7,2,TRUE)</f>
        <v>2. Normal</v>
      </c>
      <c r="BI468" s="67" t="str">
        <f t="shared" si="113"/>
        <v>LBZ</v>
      </c>
      <c r="BJ468" s="67" t="str">
        <f t="shared" si="113"/>
        <v>A</v>
      </c>
      <c r="BK468" s="67" t="str">
        <f t="shared" si="114"/>
        <v>SIN</v>
      </c>
      <c r="BL468" s="86">
        <f t="shared" si="112"/>
        <v>1057253</v>
      </c>
      <c r="BM468" s="86">
        <f t="shared" si="115"/>
        <v>0</v>
      </c>
    </row>
    <row r="469" spans="1:65" x14ac:dyDescent="0.3">
      <c r="A469" s="57">
        <v>2224624860</v>
      </c>
      <c r="B469" s="12" t="s">
        <v>607</v>
      </c>
      <c r="C469" s="58" t="s">
        <v>107</v>
      </c>
      <c r="D469" s="58" t="s">
        <v>29</v>
      </c>
      <c r="E469" s="58"/>
      <c r="F469" s="58">
        <v>3687481</v>
      </c>
      <c r="G469" s="58">
        <f t="shared" si="103"/>
        <v>926402</v>
      </c>
      <c r="H469" s="58">
        <f t="shared" si="104"/>
        <v>0</v>
      </c>
      <c r="I469" s="58" t="e">
        <v>#N/A</v>
      </c>
      <c r="J469" s="58">
        <v>143758</v>
      </c>
      <c r="K469" s="58">
        <v>0</v>
      </c>
      <c r="L469" s="58">
        <v>2500000</v>
      </c>
      <c r="M469" s="58">
        <v>2761079</v>
      </c>
      <c r="N469" s="58">
        <f>VLOOKUP(AD469,'tabla ingresos'!$A$3:$D$15,4,FALSE)</f>
        <v>1000000</v>
      </c>
      <c r="O469" s="58">
        <v>0</v>
      </c>
      <c r="P469" s="58">
        <v>0</v>
      </c>
      <c r="Q469" s="58">
        <v>0</v>
      </c>
      <c r="R469" s="12">
        <v>76130</v>
      </c>
      <c r="S469" s="12" t="s">
        <v>87</v>
      </c>
      <c r="T469" s="12" t="s">
        <v>89</v>
      </c>
      <c r="U469" s="12" t="s">
        <v>10</v>
      </c>
      <c r="V469" s="12">
        <v>4</v>
      </c>
      <c r="W469" s="12">
        <v>0</v>
      </c>
      <c r="X469" s="12">
        <v>0</v>
      </c>
      <c r="Y469" s="59">
        <v>4.7534246575342465</v>
      </c>
      <c r="Z469" s="59">
        <v>34.934246575342463</v>
      </c>
      <c r="AA469" s="12">
        <v>1</v>
      </c>
      <c r="AB469" s="12">
        <v>0</v>
      </c>
      <c r="AC469" s="12">
        <v>1</v>
      </c>
      <c r="AD469" s="12">
        <v>2</v>
      </c>
      <c r="AE469" s="12">
        <v>1</v>
      </c>
      <c r="AF469" s="58" t="s">
        <v>91</v>
      </c>
      <c r="AG469" s="66">
        <f t="shared" si="105"/>
        <v>9.5838666666666669E-2</v>
      </c>
      <c r="AH469" s="67">
        <f t="shared" si="106"/>
        <v>2.4583206666666668</v>
      </c>
      <c r="AI469" s="67">
        <f t="shared" si="107"/>
        <v>1.8407193333333334</v>
      </c>
      <c r="AJ469" s="67">
        <f t="shared" si="108"/>
        <v>0.61760133333333334</v>
      </c>
      <c r="AK469" s="67">
        <f t="shared" si="109"/>
        <v>0</v>
      </c>
      <c r="AL469" s="67">
        <f t="shared" si="110"/>
        <v>0</v>
      </c>
      <c r="AM469" s="59">
        <f>VLOOKUP(AG469,'SCORE TALLER'!$AC$2:$AD$10,2,TRUE)*AM$2</f>
        <v>0</v>
      </c>
      <c r="AN469" s="59">
        <f>VLOOKUP(AD469,'SCORE TALLER'!$W$2:$X$10,2,TRUE)*AN$2</f>
        <v>0.32</v>
      </c>
      <c r="AO469" s="59">
        <f>VLOOKUP(AB469,'SCORE TALLER'!$S$2:$T$10,2,FALSE)*AO$2</f>
        <v>0.05</v>
      </c>
      <c r="AP469" s="59">
        <f>VLOOKUP(AH469,'SCORE TALLER'!$AE$2:$AF$10,2,TRUE)*AP$2</f>
        <v>0</v>
      </c>
      <c r="AQ469" s="59">
        <f>VLOOKUP(AI469,'SCORE TALLER'!$AG$2:$AH$10,2,TRUE)*AQ$2</f>
        <v>0.32</v>
      </c>
      <c r="AR469" s="59">
        <f>VLOOKUP(AC469,'SCORE TALLER'!$U$2:$V$10,2,FALSE)*AR$2</f>
        <v>0.05</v>
      </c>
      <c r="AS469" s="59">
        <f>VLOOKUP(AE469,'SCORE TALLER'!$Y$2:$Z$10,2,FALSE)*AS$2</f>
        <v>0.03</v>
      </c>
      <c r="AT469" s="59">
        <f>VLOOKUP(Z469,'SCORE TALLER'!$O$2:$P$10,2,TRUE)*AT$2</f>
        <v>0.04</v>
      </c>
      <c r="AU469" s="59">
        <f>VLOOKUP(S469,'SCORE TALLER'!$A$2:$B$10,2,FALSE)*AU$2</f>
        <v>0.15000000000000002</v>
      </c>
      <c r="AV469" s="59">
        <f>VLOOKUP(AJ469,'SCORE TALLER'!$AI$2:$AJ$10,2,TRUE)*AV$2</f>
        <v>0.25</v>
      </c>
      <c r="AW469" s="59">
        <f>VLOOKUP(AK469,'SCORE TALLER'!$AK$2:$AL$10,2,TRUE)*AW$2</f>
        <v>0.25</v>
      </c>
      <c r="AX469" s="59">
        <f>VLOOKUP(T469,'SCORE TALLER'!$C$2:$D$10,2,FALSE)*AX$2</f>
        <v>0</v>
      </c>
      <c r="AY469" s="59">
        <f>VLOOKUP(W469,'SCORE TALLER'!$I$2:$J$10,2,TRUE)*AY$2</f>
        <v>0</v>
      </c>
      <c r="AZ469" s="59">
        <f>VLOOKUP(X469,'SCORE TALLER'!$K$2:$L$10,2,TRUE)*AZ$2</f>
        <v>0</v>
      </c>
      <c r="BA469" s="59">
        <f>VLOOKUP(U469,'SCORE TALLER'!$E$2:$F$10,2,FALSE)*BA$2</f>
        <v>0</v>
      </c>
      <c r="BB469" s="59">
        <f>VLOOKUP(Y469,'SCORE TALLER'!$M$2:$N$10,2,TRUE)*BB$2</f>
        <v>0.03</v>
      </c>
      <c r="BC469" s="59">
        <f>VLOOKUP(AA469,'SCORE TALLER'!$Q$2:$R$10,2,FALSE)*BC$2</f>
        <v>0.05</v>
      </c>
      <c r="BD469" s="59">
        <f>VLOOKUP(V469,'SCORE TALLER'!$G$2:$H$10,2,FALSE)*BD$2</f>
        <v>0</v>
      </c>
      <c r="BE469" s="59">
        <f>VLOOKUP(AF469,'SCORE TALLER'!$AA$2:$AB$10,2,FALSE)*BE$2</f>
        <v>0.30000000000000004</v>
      </c>
      <c r="BF469" s="59">
        <f>VLOOKUP(AL469,'SCORE TALLER'!$AM$2:$AN$10,2,TRUE)*BF$2</f>
        <v>0</v>
      </c>
      <c r="BG469" s="67">
        <f t="shared" si="111"/>
        <v>1.84</v>
      </c>
      <c r="BH469" s="67" t="str">
        <f>VLOOKUP(BG469,'SCORE TALLER'!$AP$2:$AQ$7,2,TRUE)</f>
        <v>2. Normal</v>
      </c>
      <c r="BI469" s="67" t="str">
        <f t="shared" si="113"/>
        <v>LBZ</v>
      </c>
      <c r="BJ469" s="67" t="str">
        <f t="shared" si="113"/>
        <v>A</v>
      </c>
      <c r="BK469" s="67" t="str">
        <f t="shared" si="114"/>
        <v>SIN</v>
      </c>
      <c r="BL469" s="86">
        <f t="shared" si="112"/>
        <v>0</v>
      </c>
      <c r="BM469" s="86">
        <f t="shared" si="115"/>
        <v>0</v>
      </c>
    </row>
    <row r="470" spans="1:65" x14ac:dyDescent="0.3">
      <c r="A470" s="57">
        <v>6244084</v>
      </c>
      <c r="B470" s="12" t="s">
        <v>608</v>
      </c>
      <c r="C470" s="58" t="s">
        <v>107</v>
      </c>
      <c r="D470" s="58" t="s">
        <v>30</v>
      </c>
      <c r="E470" s="58"/>
      <c r="F470" s="58">
        <v>8956577</v>
      </c>
      <c r="G470" s="58">
        <f t="shared" si="103"/>
        <v>6201896</v>
      </c>
      <c r="H470" s="58">
        <f t="shared" si="104"/>
        <v>5201896</v>
      </c>
      <c r="I470" s="58" t="e">
        <v>#N/A</v>
      </c>
      <c r="J470" s="58">
        <v>364350</v>
      </c>
      <c r="K470" s="58">
        <v>0</v>
      </c>
      <c r="L470" s="58">
        <v>1000000</v>
      </c>
      <c r="M470" s="58">
        <v>2754681</v>
      </c>
      <c r="N470" s="58">
        <f>VLOOKUP(AD470,'tabla ingresos'!$A$3:$D$15,4,FALSE)</f>
        <v>1000000</v>
      </c>
      <c r="O470" s="58">
        <v>0</v>
      </c>
      <c r="P470" s="58">
        <v>0</v>
      </c>
      <c r="Q470" s="58">
        <v>0</v>
      </c>
      <c r="R470" s="12">
        <v>13052</v>
      </c>
      <c r="S470" s="12" t="s">
        <v>87</v>
      </c>
      <c r="T470" s="12" t="s">
        <v>89</v>
      </c>
      <c r="U470" s="12" t="s">
        <v>10</v>
      </c>
      <c r="V470" s="12">
        <v>4</v>
      </c>
      <c r="W470" s="12">
        <v>0</v>
      </c>
      <c r="X470" s="12">
        <v>0</v>
      </c>
      <c r="Y470" s="59">
        <v>6.5095890410958903</v>
      </c>
      <c r="Z470" s="59">
        <v>55.142465753424659</v>
      </c>
      <c r="AA470" s="12">
        <v>1</v>
      </c>
      <c r="AB470" s="12">
        <v>2</v>
      </c>
      <c r="AC470" s="12">
        <v>2</v>
      </c>
      <c r="AD470" s="12">
        <v>2</v>
      </c>
      <c r="AE470" s="12">
        <v>4</v>
      </c>
      <c r="AF470" s="58" t="s">
        <v>91</v>
      </c>
      <c r="AG470" s="66">
        <f t="shared" si="105"/>
        <v>0.2429</v>
      </c>
      <c r="AH470" s="67">
        <f t="shared" si="106"/>
        <v>5.9710513333333335</v>
      </c>
      <c r="AI470" s="67">
        <f t="shared" si="107"/>
        <v>1.836454</v>
      </c>
      <c r="AJ470" s="67">
        <f t="shared" si="108"/>
        <v>4.1345973333333337</v>
      </c>
      <c r="AK470" s="67">
        <f t="shared" si="109"/>
        <v>3.4679306666666667</v>
      </c>
      <c r="AL470" s="67">
        <f t="shared" si="110"/>
        <v>0</v>
      </c>
      <c r="AM470" s="59">
        <f>VLOOKUP(AG470,'SCORE TALLER'!$AC$2:$AD$10,2,TRUE)*AM$2</f>
        <v>0</v>
      </c>
      <c r="AN470" s="59">
        <f>VLOOKUP(AD470,'SCORE TALLER'!$W$2:$X$10,2,TRUE)*AN$2</f>
        <v>0.32</v>
      </c>
      <c r="AO470" s="59">
        <f>VLOOKUP(AB470,'SCORE TALLER'!$S$2:$T$10,2,FALSE)*AO$2</f>
        <v>0.04</v>
      </c>
      <c r="AP470" s="59">
        <f>VLOOKUP(AH470,'SCORE TALLER'!$AE$2:$AF$10,2,TRUE)*AP$2</f>
        <v>0.08</v>
      </c>
      <c r="AQ470" s="59">
        <f>VLOOKUP(AI470,'SCORE TALLER'!$AG$2:$AH$10,2,TRUE)*AQ$2</f>
        <v>0.32</v>
      </c>
      <c r="AR470" s="59">
        <f>VLOOKUP(AC470,'SCORE TALLER'!$U$2:$V$10,2,FALSE)*AR$2</f>
        <v>0.04</v>
      </c>
      <c r="AS470" s="59">
        <f>VLOOKUP(AE470,'SCORE TALLER'!$Y$2:$Z$10,2,FALSE)*AS$2</f>
        <v>0.05</v>
      </c>
      <c r="AT470" s="59">
        <f>VLOOKUP(Z470,'SCORE TALLER'!$O$2:$P$10,2,TRUE)*AT$2</f>
        <v>0.01</v>
      </c>
      <c r="AU470" s="59">
        <f>VLOOKUP(S470,'SCORE TALLER'!$A$2:$B$10,2,FALSE)*AU$2</f>
        <v>0.15000000000000002</v>
      </c>
      <c r="AV470" s="59">
        <f>VLOOKUP(AJ470,'SCORE TALLER'!$AI$2:$AJ$10,2,TRUE)*AV$2</f>
        <v>0.05</v>
      </c>
      <c r="AW470" s="59">
        <f>VLOOKUP(AK470,'SCORE TALLER'!$AK$2:$AL$10,2,TRUE)*AW$2</f>
        <v>0.1</v>
      </c>
      <c r="AX470" s="59">
        <f>VLOOKUP(T470,'SCORE TALLER'!$C$2:$D$10,2,FALSE)*AX$2</f>
        <v>0</v>
      </c>
      <c r="AY470" s="59">
        <f>VLOOKUP(W470,'SCORE TALLER'!$I$2:$J$10,2,TRUE)*AY$2</f>
        <v>0</v>
      </c>
      <c r="AZ470" s="59">
        <f>VLOOKUP(X470,'SCORE TALLER'!$K$2:$L$10,2,TRUE)*AZ$2</f>
        <v>0</v>
      </c>
      <c r="BA470" s="59">
        <f>VLOOKUP(U470,'SCORE TALLER'!$E$2:$F$10,2,FALSE)*BA$2</f>
        <v>0</v>
      </c>
      <c r="BB470" s="59">
        <f>VLOOKUP(Y470,'SCORE TALLER'!$M$2:$N$10,2,TRUE)*BB$2</f>
        <v>0.02</v>
      </c>
      <c r="BC470" s="59">
        <f>VLOOKUP(AA470,'SCORE TALLER'!$Q$2:$R$10,2,FALSE)*BC$2</f>
        <v>0.05</v>
      </c>
      <c r="BD470" s="59">
        <f>VLOOKUP(V470,'SCORE TALLER'!$G$2:$H$10,2,FALSE)*BD$2</f>
        <v>0</v>
      </c>
      <c r="BE470" s="59">
        <f>VLOOKUP(AF470,'SCORE TALLER'!$AA$2:$AB$10,2,FALSE)*BE$2</f>
        <v>0.30000000000000004</v>
      </c>
      <c r="BF470" s="59">
        <f>VLOOKUP(AL470,'SCORE TALLER'!$AM$2:$AN$10,2,TRUE)*BF$2</f>
        <v>0</v>
      </c>
      <c r="BG470" s="67">
        <f t="shared" si="111"/>
        <v>1.5300000000000005</v>
      </c>
      <c r="BH470" s="67" t="str">
        <f>VLOOKUP(BG470,'SCORE TALLER'!$AP$2:$AQ$7,2,TRUE)</f>
        <v>2. Normal</v>
      </c>
      <c r="BI470" s="67" t="str">
        <f t="shared" si="113"/>
        <v>LBZ</v>
      </c>
      <c r="BJ470" s="67" t="str">
        <f t="shared" si="113"/>
        <v>A</v>
      </c>
      <c r="BK470" s="67" t="str">
        <f t="shared" si="114"/>
        <v>SIN</v>
      </c>
      <c r="BL470" s="86">
        <f t="shared" si="112"/>
        <v>5201896</v>
      </c>
      <c r="BM470" s="86">
        <f t="shared" si="115"/>
        <v>0</v>
      </c>
    </row>
    <row r="471" spans="1:65" x14ac:dyDescent="0.3">
      <c r="A471" s="57">
        <v>2062048268</v>
      </c>
      <c r="B471" s="12" t="s">
        <v>609</v>
      </c>
      <c r="C471" s="58" t="s">
        <v>105</v>
      </c>
      <c r="D471" s="58" t="s">
        <v>114</v>
      </c>
      <c r="E471" s="58">
        <v>402000</v>
      </c>
      <c r="F471" s="58">
        <v>4092392</v>
      </c>
      <c r="G471" s="58">
        <f t="shared" si="103"/>
        <v>1739821</v>
      </c>
      <c r="H471" s="58">
        <f t="shared" si="104"/>
        <v>1739821</v>
      </c>
      <c r="I471" s="58">
        <v>4092000</v>
      </c>
      <c r="J471" s="58">
        <v>420306</v>
      </c>
      <c r="K471" s="58">
        <v>0</v>
      </c>
      <c r="L471" s="58">
        <v>0</v>
      </c>
      <c r="M471" s="58">
        <v>2352571</v>
      </c>
      <c r="N471" s="58">
        <f>VLOOKUP(AD471,'tabla ingresos'!$A$3:$D$15,4,FALSE)</f>
        <v>1000000</v>
      </c>
      <c r="O471" s="58">
        <v>840505.85683580174</v>
      </c>
      <c r="P471" s="58">
        <v>36269000</v>
      </c>
      <c r="Q471" s="58">
        <v>0</v>
      </c>
      <c r="R471" s="12">
        <v>8758</v>
      </c>
      <c r="S471" s="12" t="s">
        <v>88</v>
      </c>
      <c r="T471" s="12" t="s">
        <v>89</v>
      </c>
      <c r="U471" s="12" t="s">
        <v>10</v>
      </c>
      <c r="V471" s="12">
        <v>4</v>
      </c>
      <c r="W471" s="12">
        <v>0</v>
      </c>
      <c r="X471" s="12">
        <v>0</v>
      </c>
      <c r="Y471" s="59">
        <v>8.5095890410958912</v>
      </c>
      <c r="Z471" s="59">
        <v>35.613698630136987</v>
      </c>
      <c r="AA471" s="12">
        <v>2</v>
      </c>
      <c r="AB471" s="12">
        <v>4</v>
      </c>
      <c r="AC471" s="12">
        <v>2</v>
      </c>
      <c r="AD471" s="12">
        <v>2</v>
      </c>
      <c r="AE471" s="12">
        <v>2</v>
      </c>
      <c r="AF471" s="58" t="s">
        <v>10</v>
      </c>
      <c r="AG471" s="66">
        <f t="shared" si="105"/>
        <v>0.84054123789053437</v>
      </c>
      <c r="AH471" s="67">
        <f t="shared" si="106"/>
        <v>26.907594666666668</v>
      </c>
      <c r="AI471" s="67">
        <f t="shared" si="107"/>
        <v>1.8363806666666667</v>
      </c>
      <c r="AJ471" s="67">
        <f t="shared" si="108"/>
        <v>1.1598806666666666</v>
      </c>
      <c r="AK471" s="67">
        <f t="shared" si="109"/>
        <v>1.1598806666666666</v>
      </c>
      <c r="AL471" s="67">
        <f t="shared" si="110"/>
        <v>0</v>
      </c>
      <c r="AM471" s="59">
        <f>VLOOKUP(AG471,'SCORE TALLER'!$AC$2:$AD$10,2,TRUE)*AM$2</f>
        <v>0.32</v>
      </c>
      <c r="AN471" s="59">
        <f>VLOOKUP(AD471,'SCORE TALLER'!$W$2:$X$10,2,TRUE)*AN$2</f>
        <v>0.32</v>
      </c>
      <c r="AO471" s="59">
        <f>VLOOKUP(AB471,'SCORE TALLER'!$S$2:$T$10,2,FALSE)*AO$2</f>
        <v>0.02</v>
      </c>
      <c r="AP471" s="59">
        <f>VLOOKUP(AH471,'SCORE TALLER'!$AE$2:$AF$10,2,TRUE)*AP$2</f>
        <v>0.4</v>
      </c>
      <c r="AQ471" s="59">
        <f>VLOOKUP(AI471,'SCORE TALLER'!$AG$2:$AH$10,2,TRUE)*AQ$2</f>
        <v>0.32</v>
      </c>
      <c r="AR471" s="59">
        <f>VLOOKUP(AC471,'SCORE TALLER'!$U$2:$V$10,2,FALSE)*AR$2</f>
        <v>0.04</v>
      </c>
      <c r="AS471" s="59">
        <f>VLOOKUP(AE471,'SCORE TALLER'!$Y$2:$Z$10,2,FALSE)*AS$2</f>
        <v>0.01</v>
      </c>
      <c r="AT471" s="59">
        <f>VLOOKUP(Z471,'SCORE TALLER'!$O$2:$P$10,2,TRUE)*AT$2</f>
        <v>0.03</v>
      </c>
      <c r="AU471" s="59">
        <f>VLOOKUP(S471,'SCORE TALLER'!$A$2:$B$10,2,FALSE)*AU$2</f>
        <v>0.25</v>
      </c>
      <c r="AV471" s="59">
        <f>VLOOKUP(AJ471,'SCORE TALLER'!$AI$2:$AJ$10,2,TRUE)*AV$2</f>
        <v>0.2</v>
      </c>
      <c r="AW471" s="59">
        <f>VLOOKUP(AK471,'SCORE TALLER'!$AK$2:$AL$10,2,TRUE)*AW$2</f>
        <v>0.2</v>
      </c>
      <c r="AX471" s="59">
        <f>VLOOKUP(T471,'SCORE TALLER'!$C$2:$D$10,2,FALSE)*AX$2</f>
        <v>0</v>
      </c>
      <c r="AY471" s="59">
        <f>VLOOKUP(W471,'SCORE TALLER'!$I$2:$J$10,2,TRUE)*AY$2</f>
        <v>0</v>
      </c>
      <c r="AZ471" s="59">
        <f>VLOOKUP(X471,'SCORE TALLER'!$K$2:$L$10,2,TRUE)*AZ$2</f>
        <v>0</v>
      </c>
      <c r="BA471" s="59">
        <f>VLOOKUP(U471,'SCORE TALLER'!$E$2:$F$10,2,FALSE)*BA$2</f>
        <v>0</v>
      </c>
      <c r="BB471" s="59">
        <f>VLOOKUP(Y471,'SCORE TALLER'!$M$2:$N$10,2,TRUE)*BB$2</f>
        <v>0.01</v>
      </c>
      <c r="BC471" s="59">
        <f>VLOOKUP(AA471,'SCORE TALLER'!$Q$2:$R$10,2,FALSE)*BC$2</f>
        <v>0</v>
      </c>
      <c r="BD471" s="59">
        <f>VLOOKUP(V471,'SCORE TALLER'!$G$2:$H$10,2,FALSE)*BD$2</f>
        <v>0</v>
      </c>
      <c r="BE471" s="59">
        <f>VLOOKUP(AF471,'SCORE TALLER'!$AA$2:$AB$10,2,FALSE)*BE$2</f>
        <v>0</v>
      </c>
      <c r="BF471" s="59">
        <f>VLOOKUP(AL471,'SCORE TALLER'!$AM$2:$AN$10,2,TRUE)*BF$2</f>
        <v>0</v>
      </c>
      <c r="BG471" s="67">
        <f t="shared" si="111"/>
        <v>2.12</v>
      </c>
      <c r="BH471" s="67" t="str">
        <f>VLOOKUP(BG471,'SCORE TALLER'!$AP$2:$AQ$7,2,TRUE)</f>
        <v>3. Medio</v>
      </c>
      <c r="BI471" s="67" t="str">
        <f t="shared" si="113"/>
        <v>LBZ</v>
      </c>
      <c r="BJ471" s="67" t="str">
        <f t="shared" si="113"/>
        <v>A</v>
      </c>
      <c r="BK471" s="67" t="str">
        <f t="shared" si="114"/>
        <v>A</v>
      </c>
      <c r="BL471" s="86">
        <f t="shared" si="112"/>
        <v>1739821</v>
      </c>
      <c r="BM471" s="86">
        <f t="shared" si="115"/>
        <v>0</v>
      </c>
    </row>
    <row r="472" spans="1:65" x14ac:dyDescent="0.3">
      <c r="A472" s="57">
        <v>66886082</v>
      </c>
      <c r="B472" s="12" t="s">
        <v>610</v>
      </c>
      <c r="C472" s="58" t="s">
        <v>105</v>
      </c>
      <c r="D472" s="58" t="s">
        <v>114</v>
      </c>
      <c r="E472" s="58"/>
      <c r="F472" s="58">
        <v>4041240</v>
      </c>
      <c r="G472" s="58">
        <f t="shared" si="103"/>
        <v>1300161</v>
      </c>
      <c r="H472" s="58">
        <f t="shared" si="104"/>
        <v>1300161</v>
      </c>
      <c r="I472" s="58">
        <v>4041000</v>
      </c>
      <c r="J472" s="58">
        <v>178891</v>
      </c>
      <c r="K472" s="58">
        <v>0</v>
      </c>
      <c r="L472" s="58">
        <v>0</v>
      </c>
      <c r="M472" s="58">
        <v>2741079</v>
      </c>
      <c r="N472" s="58">
        <f>VLOOKUP(AD472,'tabla ingresos'!$A$3:$D$15,4,FALSE)</f>
        <v>1000000</v>
      </c>
      <c r="O472" s="58">
        <v>425565.97338260169</v>
      </c>
      <c r="P472" s="58">
        <v>41958000</v>
      </c>
      <c r="Q472" s="58">
        <v>0</v>
      </c>
      <c r="R472" s="12">
        <v>76130</v>
      </c>
      <c r="S472" s="12" t="s">
        <v>88</v>
      </c>
      <c r="T472" s="12" t="s">
        <v>89</v>
      </c>
      <c r="U472" s="12" t="s">
        <v>10</v>
      </c>
      <c r="V472" s="12">
        <v>4</v>
      </c>
      <c r="W472" s="12">
        <v>0</v>
      </c>
      <c r="X472" s="12">
        <v>0</v>
      </c>
      <c r="Y472" s="59">
        <v>4.6684931506849319</v>
      </c>
      <c r="Z472" s="59">
        <v>49.758904109589039</v>
      </c>
      <c r="AA472" s="12">
        <v>2</v>
      </c>
      <c r="AB472" s="12">
        <v>2</v>
      </c>
      <c r="AC472" s="12">
        <v>1</v>
      </c>
      <c r="AD472" s="12">
        <v>2</v>
      </c>
      <c r="AE472" s="12">
        <v>1</v>
      </c>
      <c r="AF472" s="58" t="s">
        <v>10</v>
      </c>
      <c r="AG472" s="66">
        <f t="shared" si="105"/>
        <v>0.40297131558840116</v>
      </c>
      <c r="AH472" s="67">
        <f t="shared" si="106"/>
        <v>30.666160000000001</v>
      </c>
      <c r="AI472" s="67">
        <f t="shared" si="107"/>
        <v>1.827386</v>
      </c>
      <c r="AJ472" s="67">
        <f t="shared" si="108"/>
        <v>0.86677400000000004</v>
      </c>
      <c r="AK472" s="67">
        <f t="shared" si="109"/>
        <v>0.86677400000000004</v>
      </c>
      <c r="AL472" s="67">
        <f t="shared" si="110"/>
        <v>0</v>
      </c>
      <c r="AM472" s="59">
        <f>VLOOKUP(AG472,'SCORE TALLER'!$AC$2:$AD$10,2,TRUE)*AM$2</f>
        <v>0</v>
      </c>
      <c r="AN472" s="59">
        <f>VLOOKUP(AD472,'SCORE TALLER'!$W$2:$X$10,2,TRUE)*AN$2</f>
        <v>0.32</v>
      </c>
      <c r="AO472" s="59">
        <f>VLOOKUP(AB472,'SCORE TALLER'!$S$2:$T$10,2,FALSE)*AO$2</f>
        <v>0.04</v>
      </c>
      <c r="AP472" s="59">
        <f>VLOOKUP(AH472,'SCORE TALLER'!$AE$2:$AF$10,2,TRUE)*AP$2</f>
        <v>0.4</v>
      </c>
      <c r="AQ472" s="59">
        <f>VLOOKUP(AI472,'SCORE TALLER'!$AG$2:$AH$10,2,TRUE)*AQ$2</f>
        <v>0.32</v>
      </c>
      <c r="AR472" s="59">
        <f>VLOOKUP(AC472,'SCORE TALLER'!$U$2:$V$10,2,FALSE)*AR$2</f>
        <v>0.05</v>
      </c>
      <c r="AS472" s="59">
        <f>VLOOKUP(AE472,'SCORE TALLER'!$Y$2:$Z$10,2,FALSE)*AS$2</f>
        <v>0.03</v>
      </c>
      <c r="AT472" s="59">
        <f>VLOOKUP(Z472,'SCORE TALLER'!$O$2:$P$10,2,TRUE)*AT$2</f>
        <v>0.02</v>
      </c>
      <c r="AU472" s="59">
        <f>VLOOKUP(S472,'SCORE TALLER'!$A$2:$B$10,2,FALSE)*AU$2</f>
        <v>0.25</v>
      </c>
      <c r="AV472" s="59">
        <f>VLOOKUP(AJ472,'SCORE TALLER'!$AI$2:$AJ$10,2,TRUE)*AV$2</f>
        <v>0.25</v>
      </c>
      <c r="AW472" s="59">
        <f>VLOOKUP(AK472,'SCORE TALLER'!$AK$2:$AL$10,2,TRUE)*AW$2</f>
        <v>0.25</v>
      </c>
      <c r="AX472" s="59">
        <f>VLOOKUP(T472,'SCORE TALLER'!$C$2:$D$10,2,FALSE)*AX$2</f>
        <v>0</v>
      </c>
      <c r="AY472" s="59">
        <f>VLOOKUP(W472,'SCORE TALLER'!$I$2:$J$10,2,TRUE)*AY$2</f>
        <v>0</v>
      </c>
      <c r="AZ472" s="59">
        <f>VLOOKUP(X472,'SCORE TALLER'!$K$2:$L$10,2,TRUE)*AZ$2</f>
        <v>0</v>
      </c>
      <c r="BA472" s="59">
        <f>VLOOKUP(U472,'SCORE TALLER'!$E$2:$F$10,2,FALSE)*BA$2</f>
        <v>0</v>
      </c>
      <c r="BB472" s="59">
        <f>VLOOKUP(Y472,'SCORE TALLER'!$M$2:$N$10,2,TRUE)*BB$2</f>
        <v>0.03</v>
      </c>
      <c r="BC472" s="59">
        <f>VLOOKUP(AA472,'SCORE TALLER'!$Q$2:$R$10,2,FALSE)*BC$2</f>
        <v>0</v>
      </c>
      <c r="BD472" s="59">
        <f>VLOOKUP(V472,'SCORE TALLER'!$G$2:$H$10,2,FALSE)*BD$2</f>
        <v>0</v>
      </c>
      <c r="BE472" s="59">
        <f>VLOOKUP(AF472,'SCORE TALLER'!$AA$2:$AB$10,2,FALSE)*BE$2</f>
        <v>0</v>
      </c>
      <c r="BF472" s="59">
        <f>VLOOKUP(AL472,'SCORE TALLER'!$AM$2:$AN$10,2,TRUE)*BF$2</f>
        <v>0</v>
      </c>
      <c r="BG472" s="67">
        <f t="shared" si="111"/>
        <v>1.9600000000000002</v>
      </c>
      <c r="BH472" s="67" t="str">
        <f>VLOOKUP(BG472,'SCORE TALLER'!$AP$2:$AQ$7,2,TRUE)</f>
        <v>2. Normal</v>
      </c>
      <c r="BI472" s="67" t="str">
        <f t="shared" si="113"/>
        <v>LBZ</v>
      </c>
      <c r="BJ472" s="67" t="str">
        <f t="shared" si="113"/>
        <v>A</v>
      </c>
      <c r="BK472" s="67" t="str">
        <f t="shared" si="114"/>
        <v>A</v>
      </c>
      <c r="BL472" s="86">
        <f t="shared" si="112"/>
        <v>1300161</v>
      </c>
      <c r="BM472" s="86">
        <f t="shared" si="115"/>
        <v>0</v>
      </c>
    </row>
    <row r="473" spans="1:65" x14ac:dyDescent="0.3">
      <c r="A473" s="57">
        <v>2046228086</v>
      </c>
      <c r="B473" s="12" t="s">
        <v>611</v>
      </c>
      <c r="C473" s="58" t="s">
        <v>107</v>
      </c>
      <c r="D473" s="58" t="s">
        <v>115</v>
      </c>
      <c r="E473" s="58"/>
      <c r="F473" s="58">
        <v>6257434</v>
      </c>
      <c r="G473" s="58">
        <f t="shared" si="103"/>
        <v>3519023</v>
      </c>
      <c r="H473" s="58">
        <f t="shared" si="104"/>
        <v>815302</v>
      </c>
      <c r="I473" s="58" t="e">
        <v>#N/A</v>
      </c>
      <c r="J473" s="58">
        <v>225988</v>
      </c>
      <c r="K473" s="58">
        <v>0</v>
      </c>
      <c r="L473" s="58">
        <v>2703721</v>
      </c>
      <c r="M473" s="58">
        <v>2738411</v>
      </c>
      <c r="N473" s="58">
        <f>VLOOKUP(AD473,'tabla ingresos'!$A$3:$D$15,4,FALSE)</f>
        <v>1000000</v>
      </c>
      <c r="O473" s="58">
        <v>0</v>
      </c>
      <c r="P473" s="58">
        <v>0</v>
      </c>
      <c r="Q473" s="58">
        <v>0</v>
      </c>
      <c r="R473" s="12">
        <v>11001</v>
      </c>
      <c r="S473" s="12" t="s">
        <v>87</v>
      </c>
      <c r="T473" s="12" t="s">
        <v>89</v>
      </c>
      <c r="U473" s="12" t="s">
        <v>10</v>
      </c>
      <c r="V473" s="12">
        <v>4</v>
      </c>
      <c r="W473" s="12">
        <v>0</v>
      </c>
      <c r="X473" s="12">
        <v>0</v>
      </c>
      <c r="Y473" s="59">
        <v>4.8739726027397259</v>
      </c>
      <c r="Z473" s="59">
        <v>35.410958904109592</v>
      </c>
      <c r="AA473" s="12">
        <v>2</v>
      </c>
      <c r="AB473" s="12">
        <v>0</v>
      </c>
      <c r="AC473" s="12">
        <v>1</v>
      </c>
      <c r="AD473" s="12">
        <v>2</v>
      </c>
      <c r="AE473" s="12">
        <v>1</v>
      </c>
      <c r="AF473" s="58" t="s">
        <v>91</v>
      </c>
      <c r="AG473" s="66">
        <f t="shared" si="105"/>
        <v>0.15065866666666666</v>
      </c>
      <c r="AH473" s="67">
        <f t="shared" si="106"/>
        <v>4.1716226666666669</v>
      </c>
      <c r="AI473" s="67">
        <f t="shared" si="107"/>
        <v>1.8256073333333334</v>
      </c>
      <c r="AJ473" s="67">
        <f t="shared" si="108"/>
        <v>2.3460153333333333</v>
      </c>
      <c r="AK473" s="67">
        <f t="shared" si="109"/>
        <v>0.54353466666666672</v>
      </c>
      <c r="AL473" s="67">
        <f t="shared" si="110"/>
        <v>0</v>
      </c>
      <c r="AM473" s="59">
        <f>VLOOKUP(AG473,'SCORE TALLER'!$AC$2:$AD$10,2,TRUE)*AM$2</f>
        <v>0</v>
      </c>
      <c r="AN473" s="59">
        <f>VLOOKUP(AD473,'SCORE TALLER'!$W$2:$X$10,2,TRUE)*AN$2</f>
        <v>0.32</v>
      </c>
      <c r="AO473" s="59">
        <f>VLOOKUP(AB473,'SCORE TALLER'!$S$2:$T$10,2,FALSE)*AO$2</f>
        <v>0.05</v>
      </c>
      <c r="AP473" s="59">
        <f>VLOOKUP(AH473,'SCORE TALLER'!$AE$2:$AF$10,2,TRUE)*AP$2</f>
        <v>0</v>
      </c>
      <c r="AQ473" s="59">
        <f>VLOOKUP(AI473,'SCORE TALLER'!$AG$2:$AH$10,2,TRUE)*AQ$2</f>
        <v>0.32</v>
      </c>
      <c r="AR473" s="59">
        <f>VLOOKUP(AC473,'SCORE TALLER'!$U$2:$V$10,2,FALSE)*AR$2</f>
        <v>0.05</v>
      </c>
      <c r="AS473" s="59">
        <f>VLOOKUP(AE473,'SCORE TALLER'!$Y$2:$Z$10,2,FALSE)*AS$2</f>
        <v>0.03</v>
      </c>
      <c r="AT473" s="59">
        <f>VLOOKUP(Z473,'SCORE TALLER'!$O$2:$P$10,2,TRUE)*AT$2</f>
        <v>0.03</v>
      </c>
      <c r="AU473" s="59">
        <f>VLOOKUP(S473,'SCORE TALLER'!$A$2:$B$10,2,FALSE)*AU$2</f>
        <v>0.15000000000000002</v>
      </c>
      <c r="AV473" s="59">
        <f>VLOOKUP(AJ473,'SCORE TALLER'!$AI$2:$AJ$10,2,TRUE)*AV$2</f>
        <v>0.15000000000000002</v>
      </c>
      <c r="AW473" s="59">
        <f>VLOOKUP(AK473,'SCORE TALLER'!$AK$2:$AL$10,2,TRUE)*AW$2</f>
        <v>0.25</v>
      </c>
      <c r="AX473" s="59">
        <f>VLOOKUP(T473,'SCORE TALLER'!$C$2:$D$10,2,FALSE)*AX$2</f>
        <v>0</v>
      </c>
      <c r="AY473" s="59">
        <f>VLOOKUP(W473,'SCORE TALLER'!$I$2:$J$10,2,TRUE)*AY$2</f>
        <v>0</v>
      </c>
      <c r="AZ473" s="59">
        <f>VLOOKUP(X473,'SCORE TALLER'!$K$2:$L$10,2,TRUE)*AZ$2</f>
        <v>0</v>
      </c>
      <c r="BA473" s="59">
        <f>VLOOKUP(U473,'SCORE TALLER'!$E$2:$F$10,2,FALSE)*BA$2</f>
        <v>0</v>
      </c>
      <c r="BB473" s="59">
        <f>VLOOKUP(Y473,'SCORE TALLER'!$M$2:$N$10,2,TRUE)*BB$2</f>
        <v>0.03</v>
      </c>
      <c r="BC473" s="59">
        <f>VLOOKUP(AA473,'SCORE TALLER'!$Q$2:$R$10,2,FALSE)*BC$2</f>
        <v>0</v>
      </c>
      <c r="BD473" s="59">
        <f>VLOOKUP(V473,'SCORE TALLER'!$G$2:$H$10,2,FALSE)*BD$2</f>
        <v>0</v>
      </c>
      <c r="BE473" s="59">
        <f>VLOOKUP(AF473,'SCORE TALLER'!$AA$2:$AB$10,2,FALSE)*BE$2</f>
        <v>0.30000000000000004</v>
      </c>
      <c r="BF473" s="59">
        <f>VLOOKUP(AL473,'SCORE TALLER'!$AM$2:$AN$10,2,TRUE)*BF$2</f>
        <v>0</v>
      </c>
      <c r="BG473" s="67">
        <f t="shared" si="111"/>
        <v>1.6800000000000002</v>
      </c>
      <c r="BH473" s="67" t="str">
        <f>VLOOKUP(BG473,'SCORE TALLER'!$AP$2:$AQ$7,2,TRUE)</f>
        <v>2. Normal</v>
      </c>
      <c r="BI473" s="67" t="str">
        <f t="shared" si="113"/>
        <v>LBZ</v>
      </c>
      <c r="BJ473" s="67" t="str">
        <f t="shared" si="113"/>
        <v>A</v>
      </c>
      <c r="BK473" s="67" t="str">
        <f t="shared" si="114"/>
        <v>SIN</v>
      </c>
      <c r="BL473" s="86">
        <f t="shared" si="112"/>
        <v>815302</v>
      </c>
      <c r="BM473" s="86">
        <f t="shared" si="115"/>
        <v>0</v>
      </c>
    </row>
    <row r="474" spans="1:65" x14ac:dyDescent="0.3">
      <c r="A474" s="57">
        <v>82266844</v>
      </c>
      <c r="B474" s="12" t="s">
        <v>612</v>
      </c>
      <c r="C474" s="58" t="s">
        <v>105</v>
      </c>
      <c r="D474" s="58" t="s">
        <v>115</v>
      </c>
      <c r="E474" s="58"/>
      <c r="F474" s="58">
        <v>5904168</v>
      </c>
      <c r="G474" s="58">
        <f t="shared" si="103"/>
        <v>3172548</v>
      </c>
      <c r="H474" s="58">
        <f t="shared" si="104"/>
        <v>1931741</v>
      </c>
      <c r="I474" s="58">
        <v>5904000</v>
      </c>
      <c r="J474" s="58">
        <v>186886</v>
      </c>
      <c r="K474" s="58">
        <v>0</v>
      </c>
      <c r="L474" s="58">
        <v>1240807</v>
      </c>
      <c r="M474" s="58">
        <v>2731620</v>
      </c>
      <c r="N474" s="58">
        <f>VLOOKUP(AD474,'tabla ingresos'!$A$3:$D$15,4,FALSE)</f>
        <v>1000000</v>
      </c>
      <c r="O474" s="58">
        <v>147994.94933531736</v>
      </c>
      <c r="P474" s="58">
        <v>4938000</v>
      </c>
      <c r="Q474" s="58">
        <v>0</v>
      </c>
      <c r="R474" s="12">
        <v>8001</v>
      </c>
      <c r="S474" s="12" t="s">
        <v>87</v>
      </c>
      <c r="T474" s="12" t="s">
        <v>89</v>
      </c>
      <c r="U474" s="12" t="s">
        <v>10</v>
      </c>
      <c r="V474" s="12">
        <v>4</v>
      </c>
      <c r="W474" s="12">
        <v>0</v>
      </c>
      <c r="X474" s="12">
        <v>0</v>
      </c>
      <c r="Y474" s="59">
        <v>4.6575342465753424</v>
      </c>
      <c r="Z474" s="59">
        <v>53.9972602739726</v>
      </c>
      <c r="AA474" s="12">
        <v>1</v>
      </c>
      <c r="AB474" s="12">
        <v>2</v>
      </c>
      <c r="AC474" s="12">
        <v>2</v>
      </c>
      <c r="AD474" s="12">
        <v>2</v>
      </c>
      <c r="AE474" s="12">
        <v>1</v>
      </c>
      <c r="AF474" s="58" t="s">
        <v>10</v>
      </c>
      <c r="AG474" s="66">
        <f t="shared" si="105"/>
        <v>0.2232539662235449</v>
      </c>
      <c r="AH474" s="67">
        <f t="shared" si="106"/>
        <v>7.2281120000000003</v>
      </c>
      <c r="AI474" s="67">
        <f t="shared" si="107"/>
        <v>1.82108</v>
      </c>
      <c r="AJ474" s="67">
        <f t="shared" si="108"/>
        <v>2.1150319999999998</v>
      </c>
      <c r="AK474" s="67">
        <f t="shared" si="109"/>
        <v>1.2878273333333334</v>
      </c>
      <c r="AL474" s="67">
        <f t="shared" si="110"/>
        <v>0</v>
      </c>
      <c r="AM474" s="59">
        <f>VLOOKUP(AG474,'SCORE TALLER'!$AC$2:$AD$10,2,TRUE)*AM$2</f>
        <v>0</v>
      </c>
      <c r="AN474" s="59">
        <f>VLOOKUP(AD474,'SCORE TALLER'!$W$2:$X$10,2,TRUE)*AN$2</f>
        <v>0.32</v>
      </c>
      <c r="AO474" s="59">
        <f>VLOOKUP(AB474,'SCORE TALLER'!$S$2:$T$10,2,FALSE)*AO$2</f>
        <v>0.04</v>
      </c>
      <c r="AP474" s="59">
        <f>VLOOKUP(AH474,'SCORE TALLER'!$AE$2:$AF$10,2,TRUE)*AP$2</f>
        <v>0.08</v>
      </c>
      <c r="AQ474" s="59">
        <f>VLOOKUP(AI474,'SCORE TALLER'!$AG$2:$AH$10,2,TRUE)*AQ$2</f>
        <v>0.32</v>
      </c>
      <c r="AR474" s="59">
        <f>VLOOKUP(AC474,'SCORE TALLER'!$U$2:$V$10,2,FALSE)*AR$2</f>
        <v>0.04</v>
      </c>
      <c r="AS474" s="59">
        <f>VLOOKUP(AE474,'SCORE TALLER'!$Y$2:$Z$10,2,FALSE)*AS$2</f>
        <v>0.03</v>
      </c>
      <c r="AT474" s="59">
        <f>VLOOKUP(Z474,'SCORE TALLER'!$O$2:$P$10,2,TRUE)*AT$2</f>
        <v>0.02</v>
      </c>
      <c r="AU474" s="59">
        <f>VLOOKUP(S474,'SCORE TALLER'!$A$2:$B$10,2,FALSE)*AU$2</f>
        <v>0.15000000000000002</v>
      </c>
      <c r="AV474" s="59">
        <f>VLOOKUP(AJ474,'SCORE TALLER'!$AI$2:$AJ$10,2,TRUE)*AV$2</f>
        <v>0.15000000000000002</v>
      </c>
      <c r="AW474" s="59">
        <f>VLOOKUP(AK474,'SCORE TALLER'!$AK$2:$AL$10,2,TRUE)*AW$2</f>
        <v>0.2</v>
      </c>
      <c r="AX474" s="59">
        <f>VLOOKUP(T474,'SCORE TALLER'!$C$2:$D$10,2,FALSE)*AX$2</f>
        <v>0</v>
      </c>
      <c r="AY474" s="59">
        <f>VLOOKUP(W474,'SCORE TALLER'!$I$2:$J$10,2,TRUE)*AY$2</f>
        <v>0</v>
      </c>
      <c r="AZ474" s="59">
        <f>VLOOKUP(X474,'SCORE TALLER'!$K$2:$L$10,2,TRUE)*AZ$2</f>
        <v>0</v>
      </c>
      <c r="BA474" s="59">
        <f>VLOOKUP(U474,'SCORE TALLER'!$E$2:$F$10,2,FALSE)*BA$2</f>
        <v>0</v>
      </c>
      <c r="BB474" s="59">
        <f>VLOOKUP(Y474,'SCORE TALLER'!$M$2:$N$10,2,TRUE)*BB$2</f>
        <v>0.03</v>
      </c>
      <c r="BC474" s="59">
        <f>VLOOKUP(AA474,'SCORE TALLER'!$Q$2:$R$10,2,FALSE)*BC$2</f>
        <v>0.05</v>
      </c>
      <c r="BD474" s="59">
        <f>VLOOKUP(V474,'SCORE TALLER'!$G$2:$H$10,2,FALSE)*BD$2</f>
        <v>0</v>
      </c>
      <c r="BE474" s="59">
        <f>VLOOKUP(AF474,'SCORE TALLER'!$AA$2:$AB$10,2,FALSE)*BE$2</f>
        <v>0</v>
      </c>
      <c r="BF474" s="59">
        <f>VLOOKUP(AL474,'SCORE TALLER'!$AM$2:$AN$10,2,TRUE)*BF$2</f>
        <v>0</v>
      </c>
      <c r="BG474" s="67">
        <f t="shared" si="111"/>
        <v>1.43</v>
      </c>
      <c r="BH474" s="67" t="str">
        <f>VLOOKUP(BG474,'SCORE TALLER'!$AP$2:$AQ$7,2,TRUE)</f>
        <v>2. Normal</v>
      </c>
      <c r="BI474" s="67" t="str">
        <f t="shared" si="113"/>
        <v>LBZ</v>
      </c>
      <c r="BJ474" s="67" t="str">
        <f t="shared" si="113"/>
        <v>A</v>
      </c>
      <c r="BK474" s="67" t="str">
        <f t="shared" si="114"/>
        <v>A</v>
      </c>
      <c r="BL474" s="86">
        <f t="shared" si="112"/>
        <v>1931741</v>
      </c>
      <c r="BM474" s="86">
        <f t="shared" si="115"/>
        <v>0</v>
      </c>
    </row>
    <row r="475" spans="1:65" x14ac:dyDescent="0.3">
      <c r="A475" s="57">
        <v>2224662624</v>
      </c>
      <c r="B475" s="12" t="s">
        <v>613</v>
      </c>
      <c r="C475" s="58" t="s">
        <v>105</v>
      </c>
      <c r="D475" s="58" t="s">
        <v>115</v>
      </c>
      <c r="E475" s="58">
        <v>6302</v>
      </c>
      <c r="F475" s="58">
        <v>7491584</v>
      </c>
      <c r="G475" s="58">
        <f t="shared" si="103"/>
        <v>4798245</v>
      </c>
      <c r="H475" s="58">
        <f t="shared" si="104"/>
        <v>0</v>
      </c>
      <c r="I475" s="58">
        <v>7492000</v>
      </c>
      <c r="J475" s="58">
        <v>272218</v>
      </c>
      <c r="K475" s="58">
        <v>0</v>
      </c>
      <c r="L475" s="58">
        <v>5330311</v>
      </c>
      <c r="M475" s="58">
        <v>2693339</v>
      </c>
      <c r="N475" s="58">
        <f>VLOOKUP(AD475,'tabla ingresos'!$A$3:$D$15,4,FALSE)</f>
        <v>1000000</v>
      </c>
      <c r="O475" s="58">
        <v>11769.855779339447</v>
      </c>
      <c r="P475" s="58">
        <v>300000</v>
      </c>
      <c r="Q475" s="58">
        <v>0</v>
      </c>
      <c r="R475" s="12">
        <v>76834</v>
      </c>
      <c r="S475" s="12" t="s">
        <v>87</v>
      </c>
      <c r="T475" s="12" t="s">
        <v>89</v>
      </c>
      <c r="U475" s="12" t="s">
        <v>10</v>
      </c>
      <c r="V475" s="12">
        <v>4</v>
      </c>
      <c r="W475" s="12">
        <v>0</v>
      </c>
      <c r="X475" s="12">
        <v>0</v>
      </c>
      <c r="Y475" s="59">
        <v>4.5835616438356164</v>
      </c>
      <c r="Z475" s="59">
        <v>30.794520547945204</v>
      </c>
      <c r="AA475" s="12">
        <v>1</v>
      </c>
      <c r="AB475" s="12">
        <v>0</v>
      </c>
      <c r="AC475" s="12">
        <v>1</v>
      </c>
      <c r="AD475" s="12">
        <v>2</v>
      </c>
      <c r="AE475" s="12">
        <v>1</v>
      </c>
      <c r="AF475" s="58" t="s">
        <v>10</v>
      </c>
      <c r="AG475" s="66">
        <f t="shared" si="105"/>
        <v>0.18932523718622629</v>
      </c>
      <c r="AH475" s="67">
        <f t="shared" si="106"/>
        <v>5.1943893333333335</v>
      </c>
      <c r="AI475" s="67">
        <f t="shared" si="107"/>
        <v>1.7997606666666666</v>
      </c>
      <c r="AJ475" s="67">
        <f t="shared" si="108"/>
        <v>3.1988300000000001</v>
      </c>
      <c r="AK475" s="67">
        <f t="shared" si="109"/>
        <v>0</v>
      </c>
      <c r="AL475" s="67">
        <f t="shared" si="110"/>
        <v>0</v>
      </c>
      <c r="AM475" s="59">
        <f>VLOOKUP(AG475,'SCORE TALLER'!$AC$2:$AD$10,2,TRUE)*AM$2</f>
        <v>0</v>
      </c>
      <c r="AN475" s="59">
        <f>VLOOKUP(AD475,'SCORE TALLER'!$W$2:$X$10,2,TRUE)*AN$2</f>
        <v>0.32</v>
      </c>
      <c r="AO475" s="59">
        <f>VLOOKUP(AB475,'SCORE TALLER'!$S$2:$T$10,2,FALSE)*AO$2</f>
        <v>0.05</v>
      </c>
      <c r="AP475" s="59">
        <f>VLOOKUP(AH475,'SCORE TALLER'!$AE$2:$AF$10,2,TRUE)*AP$2</f>
        <v>0.08</v>
      </c>
      <c r="AQ475" s="59">
        <f>VLOOKUP(AI475,'SCORE TALLER'!$AG$2:$AH$10,2,TRUE)*AQ$2</f>
        <v>0.32</v>
      </c>
      <c r="AR475" s="59">
        <f>VLOOKUP(AC475,'SCORE TALLER'!$U$2:$V$10,2,FALSE)*AR$2</f>
        <v>0.05</v>
      </c>
      <c r="AS475" s="59">
        <f>VLOOKUP(AE475,'SCORE TALLER'!$Y$2:$Z$10,2,FALSE)*AS$2</f>
        <v>0.03</v>
      </c>
      <c r="AT475" s="59">
        <f>VLOOKUP(Z475,'SCORE TALLER'!$O$2:$P$10,2,TRUE)*AT$2</f>
        <v>0.04</v>
      </c>
      <c r="AU475" s="59">
        <f>VLOOKUP(S475,'SCORE TALLER'!$A$2:$B$10,2,FALSE)*AU$2</f>
        <v>0.15000000000000002</v>
      </c>
      <c r="AV475" s="59">
        <f>VLOOKUP(AJ475,'SCORE TALLER'!$AI$2:$AJ$10,2,TRUE)*AV$2</f>
        <v>0.1</v>
      </c>
      <c r="AW475" s="59">
        <f>VLOOKUP(AK475,'SCORE TALLER'!$AK$2:$AL$10,2,TRUE)*AW$2</f>
        <v>0.25</v>
      </c>
      <c r="AX475" s="59">
        <f>VLOOKUP(T475,'SCORE TALLER'!$C$2:$D$10,2,FALSE)*AX$2</f>
        <v>0</v>
      </c>
      <c r="AY475" s="59">
        <f>VLOOKUP(W475,'SCORE TALLER'!$I$2:$J$10,2,TRUE)*AY$2</f>
        <v>0</v>
      </c>
      <c r="AZ475" s="59">
        <f>VLOOKUP(X475,'SCORE TALLER'!$K$2:$L$10,2,TRUE)*AZ$2</f>
        <v>0</v>
      </c>
      <c r="BA475" s="59">
        <f>VLOOKUP(U475,'SCORE TALLER'!$E$2:$F$10,2,FALSE)*BA$2</f>
        <v>0</v>
      </c>
      <c r="BB475" s="59">
        <f>VLOOKUP(Y475,'SCORE TALLER'!$M$2:$N$10,2,TRUE)*BB$2</f>
        <v>0.03</v>
      </c>
      <c r="BC475" s="59">
        <f>VLOOKUP(AA475,'SCORE TALLER'!$Q$2:$R$10,2,FALSE)*BC$2</f>
        <v>0.05</v>
      </c>
      <c r="BD475" s="59">
        <f>VLOOKUP(V475,'SCORE TALLER'!$G$2:$H$10,2,FALSE)*BD$2</f>
        <v>0</v>
      </c>
      <c r="BE475" s="59">
        <f>VLOOKUP(AF475,'SCORE TALLER'!$AA$2:$AB$10,2,FALSE)*BE$2</f>
        <v>0</v>
      </c>
      <c r="BF475" s="59">
        <f>VLOOKUP(AL475,'SCORE TALLER'!$AM$2:$AN$10,2,TRUE)*BF$2</f>
        <v>0</v>
      </c>
      <c r="BG475" s="67">
        <f t="shared" si="111"/>
        <v>1.4700000000000002</v>
      </c>
      <c r="BH475" s="67" t="str">
        <f>VLOOKUP(BG475,'SCORE TALLER'!$AP$2:$AQ$7,2,TRUE)</f>
        <v>2. Normal</v>
      </c>
      <c r="BI475" s="67" t="str">
        <f t="shared" si="113"/>
        <v>LBZ</v>
      </c>
      <c r="BJ475" s="67" t="str">
        <f t="shared" si="113"/>
        <v>A</v>
      </c>
      <c r="BK475" s="67" t="str">
        <f t="shared" si="114"/>
        <v>A</v>
      </c>
      <c r="BL475" s="86">
        <f t="shared" si="112"/>
        <v>0</v>
      </c>
      <c r="BM475" s="86">
        <f t="shared" si="115"/>
        <v>0</v>
      </c>
    </row>
    <row r="476" spans="1:65" x14ac:dyDescent="0.3">
      <c r="A476" s="57">
        <v>4820048</v>
      </c>
      <c r="B476" s="12" t="s">
        <v>614</v>
      </c>
      <c r="C476" s="58" t="s">
        <v>105</v>
      </c>
      <c r="D476" s="58" t="s">
        <v>115</v>
      </c>
      <c r="E476" s="58">
        <v>157000</v>
      </c>
      <c r="F476" s="58">
        <v>7042498</v>
      </c>
      <c r="G476" s="58">
        <f t="shared" si="103"/>
        <v>4521678</v>
      </c>
      <c r="H476" s="58">
        <f t="shared" si="104"/>
        <v>3521678</v>
      </c>
      <c r="I476" s="58">
        <v>7042000</v>
      </c>
      <c r="J476" s="58">
        <v>188478</v>
      </c>
      <c r="K476" s="58">
        <v>0</v>
      </c>
      <c r="L476" s="58">
        <v>1000000</v>
      </c>
      <c r="M476" s="58">
        <v>2520820</v>
      </c>
      <c r="N476" s="58">
        <f>VLOOKUP(AD476,'tabla ingresos'!$A$3:$D$15,4,FALSE)</f>
        <v>1000000</v>
      </c>
      <c r="O476" s="58">
        <v>76209.477768473473</v>
      </c>
      <c r="P476" s="58">
        <v>3426000</v>
      </c>
      <c r="Q476" s="58">
        <v>0</v>
      </c>
      <c r="R476" s="12">
        <v>13052</v>
      </c>
      <c r="S476" s="12" t="s">
        <v>87</v>
      </c>
      <c r="T476" s="12" t="s">
        <v>89</v>
      </c>
      <c r="U476" s="12" t="s">
        <v>10</v>
      </c>
      <c r="V476" s="12">
        <v>4</v>
      </c>
      <c r="W476" s="12">
        <v>0</v>
      </c>
      <c r="X476" s="12">
        <v>0</v>
      </c>
      <c r="Y476" s="59">
        <v>5.7150684931506852</v>
      </c>
      <c r="Z476" s="59">
        <v>40.857534246575341</v>
      </c>
      <c r="AA476" s="12">
        <v>1</v>
      </c>
      <c r="AB476" s="12">
        <v>2</v>
      </c>
      <c r="AC476" s="12">
        <v>1</v>
      </c>
      <c r="AD476" s="12">
        <v>2</v>
      </c>
      <c r="AE476" s="12">
        <v>3</v>
      </c>
      <c r="AF476" s="58" t="s">
        <v>10</v>
      </c>
      <c r="AG476" s="66">
        <f t="shared" si="105"/>
        <v>0.17645831851231564</v>
      </c>
      <c r="AH476" s="67">
        <f t="shared" si="106"/>
        <v>6.9789986666666666</v>
      </c>
      <c r="AI476" s="67">
        <f t="shared" si="107"/>
        <v>1.7852133333333333</v>
      </c>
      <c r="AJ476" s="67">
        <f t="shared" si="108"/>
        <v>3.0144519999999999</v>
      </c>
      <c r="AK476" s="67">
        <f t="shared" si="109"/>
        <v>2.3477853333333334</v>
      </c>
      <c r="AL476" s="67">
        <f t="shared" si="110"/>
        <v>0</v>
      </c>
      <c r="AM476" s="59">
        <f>VLOOKUP(AG476,'SCORE TALLER'!$AC$2:$AD$10,2,TRUE)*AM$2</f>
        <v>0</v>
      </c>
      <c r="AN476" s="59">
        <f>VLOOKUP(AD476,'SCORE TALLER'!$W$2:$X$10,2,TRUE)*AN$2</f>
        <v>0.32</v>
      </c>
      <c r="AO476" s="59">
        <f>VLOOKUP(AB476,'SCORE TALLER'!$S$2:$T$10,2,FALSE)*AO$2</f>
        <v>0.04</v>
      </c>
      <c r="AP476" s="59">
        <f>VLOOKUP(AH476,'SCORE TALLER'!$AE$2:$AF$10,2,TRUE)*AP$2</f>
        <v>0.08</v>
      </c>
      <c r="AQ476" s="59">
        <f>VLOOKUP(AI476,'SCORE TALLER'!$AG$2:$AH$10,2,TRUE)*AQ$2</f>
        <v>0.32</v>
      </c>
      <c r="AR476" s="59">
        <f>VLOOKUP(AC476,'SCORE TALLER'!$U$2:$V$10,2,FALSE)*AR$2</f>
        <v>0.05</v>
      </c>
      <c r="AS476" s="59">
        <f>VLOOKUP(AE476,'SCORE TALLER'!$Y$2:$Z$10,2,FALSE)*AS$2</f>
        <v>0.02</v>
      </c>
      <c r="AT476" s="59">
        <f>VLOOKUP(Z476,'SCORE TALLER'!$O$2:$P$10,2,TRUE)*AT$2</f>
        <v>0.03</v>
      </c>
      <c r="AU476" s="59">
        <f>VLOOKUP(S476,'SCORE TALLER'!$A$2:$B$10,2,FALSE)*AU$2</f>
        <v>0.15000000000000002</v>
      </c>
      <c r="AV476" s="59">
        <f>VLOOKUP(AJ476,'SCORE TALLER'!$AI$2:$AJ$10,2,TRUE)*AV$2</f>
        <v>0.1</v>
      </c>
      <c r="AW476" s="59">
        <f>VLOOKUP(AK476,'SCORE TALLER'!$AK$2:$AL$10,2,TRUE)*AW$2</f>
        <v>0.15000000000000002</v>
      </c>
      <c r="AX476" s="59">
        <f>VLOOKUP(T476,'SCORE TALLER'!$C$2:$D$10,2,FALSE)*AX$2</f>
        <v>0</v>
      </c>
      <c r="AY476" s="59">
        <f>VLOOKUP(W476,'SCORE TALLER'!$I$2:$J$10,2,TRUE)*AY$2</f>
        <v>0</v>
      </c>
      <c r="AZ476" s="59">
        <f>VLOOKUP(X476,'SCORE TALLER'!$K$2:$L$10,2,TRUE)*AZ$2</f>
        <v>0</v>
      </c>
      <c r="BA476" s="59">
        <f>VLOOKUP(U476,'SCORE TALLER'!$E$2:$F$10,2,FALSE)*BA$2</f>
        <v>0</v>
      </c>
      <c r="BB476" s="59">
        <f>VLOOKUP(Y476,'SCORE TALLER'!$M$2:$N$10,2,TRUE)*BB$2</f>
        <v>0.03</v>
      </c>
      <c r="BC476" s="59">
        <f>VLOOKUP(AA476,'SCORE TALLER'!$Q$2:$R$10,2,FALSE)*BC$2</f>
        <v>0.05</v>
      </c>
      <c r="BD476" s="59">
        <f>VLOOKUP(V476,'SCORE TALLER'!$G$2:$H$10,2,FALSE)*BD$2</f>
        <v>0</v>
      </c>
      <c r="BE476" s="59">
        <f>VLOOKUP(AF476,'SCORE TALLER'!$AA$2:$AB$10,2,FALSE)*BE$2</f>
        <v>0</v>
      </c>
      <c r="BF476" s="59">
        <f>VLOOKUP(AL476,'SCORE TALLER'!$AM$2:$AN$10,2,TRUE)*BF$2</f>
        <v>0</v>
      </c>
      <c r="BG476" s="67">
        <f t="shared" si="111"/>
        <v>1.3400000000000003</v>
      </c>
      <c r="BH476" s="67" t="str">
        <f>VLOOKUP(BG476,'SCORE TALLER'!$AP$2:$AQ$7,2,TRUE)</f>
        <v>2. Normal</v>
      </c>
      <c r="BI476" s="67" t="str">
        <f t="shared" si="113"/>
        <v>LBZ</v>
      </c>
      <c r="BJ476" s="67" t="str">
        <f t="shared" si="113"/>
        <v>A</v>
      </c>
      <c r="BK476" s="67" t="str">
        <f t="shared" si="114"/>
        <v>A</v>
      </c>
      <c r="BL476" s="86">
        <f t="shared" si="112"/>
        <v>3521678</v>
      </c>
      <c r="BM476" s="86">
        <f t="shared" si="115"/>
        <v>0</v>
      </c>
    </row>
    <row r="477" spans="1:65" x14ac:dyDescent="0.3">
      <c r="A477" s="57">
        <v>8042602</v>
      </c>
      <c r="B477" s="12" t="s">
        <v>615</v>
      </c>
      <c r="C477" s="58" t="s">
        <v>105</v>
      </c>
      <c r="D477" s="58" t="s">
        <v>115</v>
      </c>
      <c r="E477" s="58"/>
      <c r="F477" s="58">
        <v>5538835</v>
      </c>
      <c r="G477" s="58">
        <f t="shared" si="103"/>
        <v>2862015</v>
      </c>
      <c r="H477" s="58">
        <f t="shared" si="104"/>
        <v>1822015</v>
      </c>
      <c r="I477" s="58">
        <v>5539000</v>
      </c>
      <c r="J477" s="58">
        <v>201262</v>
      </c>
      <c r="K477" s="58">
        <v>0</v>
      </c>
      <c r="L477" s="58">
        <v>1040000</v>
      </c>
      <c r="M477" s="58">
        <v>2676820</v>
      </c>
      <c r="N477" s="58">
        <f>VLOOKUP(AD477,'tabla ingresos'!$A$3:$D$15,4,FALSE)</f>
        <v>1000000</v>
      </c>
      <c r="O477" s="58">
        <v>29777.735121728794</v>
      </c>
      <c r="P477" s="58">
        <v>759000</v>
      </c>
      <c r="Q477" s="58">
        <v>0</v>
      </c>
      <c r="R477" s="12">
        <v>13052</v>
      </c>
      <c r="S477" s="12" t="s">
        <v>87</v>
      </c>
      <c r="T477" s="12" t="s">
        <v>89</v>
      </c>
      <c r="U477" s="12" t="s">
        <v>10</v>
      </c>
      <c r="V477" s="12">
        <v>4</v>
      </c>
      <c r="W477" s="12">
        <v>0</v>
      </c>
      <c r="X477" s="12">
        <v>0</v>
      </c>
      <c r="Y477" s="59">
        <v>5.0273972602739727</v>
      </c>
      <c r="Z477" s="59">
        <v>53.873972602739727</v>
      </c>
      <c r="AA477" s="12">
        <v>1</v>
      </c>
      <c r="AB477" s="12">
        <v>0</v>
      </c>
      <c r="AC477" s="12">
        <v>1</v>
      </c>
      <c r="AD477" s="12">
        <v>2</v>
      </c>
      <c r="AE477" s="12">
        <v>3</v>
      </c>
      <c r="AF477" s="58" t="s">
        <v>10</v>
      </c>
      <c r="AG477" s="66">
        <f t="shared" si="105"/>
        <v>0.15402649008115252</v>
      </c>
      <c r="AH477" s="67">
        <f t="shared" si="106"/>
        <v>4.1985566666666667</v>
      </c>
      <c r="AI477" s="67">
        <f t="shared" si="107"/>
        <v>1.7845466666666667</v>
      </c>
      <c r="AJ477" s="67">
        <f t="shared" si="108"/>
        <v>1.90801</v>
      </c>
      <c r="AK477" s="67">
        <f t="shared" si="109"/>
        <v>1.2146766666666666</v>
      </c>
      <c r="AL477" s="67">
        <f t="shared" si="110"/>
        <v>0</v>
      </c>
      <c r="AM477" s="59">
        <f>VLOOKUP(AG477,'SCORE TALLER'!$AC$2:$AD$10,2,TRUE)*AM$2</f>
        <v>0</v>
      </c>
      <c r="AN477" s="59">
        <f>VLOOKUP(AD477,'SCORE TALLER'!$W$2:$X$10,2,TRUE)*AN$2</f>
        <v>0.32</v>
      </c>
      <c r="AO477" s="59">
        <f>VLOOKUP(AB477,'SCORE TALLER'!$S$2:$T$10,2,FALSE)*AO$2</f>
        <v>0.05</v>
      </c>
      <c r="AP477" s="59">
        <f>VLOOKUP(AH477,'SCORE TALLER'!$AE$2:$AF$10,2,TRUE)*AP$2</f>
        <v>0</v>
      </c>
      <c r="AQ477" s="59">
        <f>VLOOKUP(AI477,'SCORE TALLER'!$AG$2:$AH$10,2,TRUE)*AQ$2</f>
        <v>0.32</v>
      </c>
      <c r="AR477" s="59">
        <f>VLOOKUP(AC477,'SCORE TALLER'!$U$2:$V$10,2,FALSE)*AR$2</f>
        <v>0.05</v>
      </c>
      <c r="AS477" s="59">
        <f>VLOOKUP(AE477,'SCORE TALLER'!$Y$2:$Z$10,2,FALSE)*AS$2</f>
        <v>0.02</v>
      </c>
      <c r="AT477" s="59">
        <f>VLOOKUP(Z477,'SCORE TALLER'!$O$2:$P$10,2,TRUE)*AT$2</f>
        <v>0.02</v>
      </c>
      <c r="AU477" s="59">
        <f>VLOOKUP(S477,'SCORE TALLER'!$A$2:$B$10,2,FALSE)*AU$2</f>
        <v>0.15000000000000002</v>
      </c>
      <c r="AV477" s="59">
        <f>VLOOKUP(AJ477,'SCORE TALLER'!$AI$2:$AJ$10,2,TRUE)*AV$2</f>
        <v>0.2</v>
      </c>
      <c r="AW477" s="59">
        <f>VLOOKUP(AK477,'SCORE TALLER'!$AK$2:$AL$10,2,TRUE)*AW$2</f>
        <v>0.2</v>
      </c>
      <c r="AX477" s="59">
        <f>VLOOKUP(T477,'SCORE TALLER'!$C$2:$D$10,2,FALSE)*AX$2</f>
        <v>0</v>
      </c>
      <c r="AY477" s="59">
        <f>VLOOKUP(W477,'SCORE TALLER'!$I$2:$J$10,2,TRUE)*AY$2</f>
        <v>0</v>
      </c>
      <c r="AZ477" s="59">
        <f>VLOOKUP(X477,'SCORE TALLER'!$K$2:$L$10,2,TRUE)*AZ$2</f>
        <v>0</v>
      </c>
      <c r="BA477" s="59">
        <f>VLOOKUP(U477,'SCORE TALLER'!$E$2:$F$10,2,FALSE)*BA$2</f>
        <v>0</v>
      </c>
      <c r="BB477" s="59">
        <f>VLOOKUP(Y477,'SCORE TALLER'!$M$2:$N$10,2,TRUE)*BB$2</f>
        <v>0.03</v>
      </c>
      <c r="BC477" s="59">
        <f>VLOOKUP(AA477,'SCORE TALLER'!$Q$2:$R$10,2,FALSE)*BC$2</f>
        <v>0.05</v>
      </c>
      <c r="BD477" s="59">
        <f>VLOOKUP(V477,'SCORE TALLER'!$G$2:$H$10,2,FALSE)*BD$2</f>
        <v>0</v>
      </c>
      <c r="BE477" s="59">
        <f>VLOOKUP(AF477,'SCORE TALLER'!$AA$2:$AB$10,2,FALSE)*BE$2</f>
        <v>0</v>
      </c>
      <c r="BF477" s="59">
        <f>VLOOKUP(AL477,'SCORE TALLER'!$AM$2:$AN$10,2,TRUE)*BF$2</f>
        <v>0</v>
      </c>
      <c r="BG477" s="67">
        <f t="shared" si="111"/>
        <v>1.4100000000000001</v>
      </c>
      <c r="BH477" s="67" t="str">
        <f>VLOOKUP(BG477,'SCORE TALLER'!$AP$2:$AQ$7,2,TRUE)</f>
        <v>2. Normal</v>
      </c>
      <c r="BI477" s="67" t="str">
        <f t="shared" si="113"/>
        <v>LBZ</v>
      </c>
      <c r="BJ477" s="67" t="str">
        <f t="shared" si="113"/>
        <v>A</v>
      </c>
      <c r="BK477" s="67" t="str">
        <f t="shared" si="114"/>
        <v>A</v>
      </c>
      <c r="BL477" s="86">
        <f t="shared" si="112"/>
        <v>1822015</v>
      </c>
      <c r="BM477" s="86">
        <f t="shared" si="115"/>
        <v>0</v>
      </c>
    </row>
    <row r="478" spans="1:65" x14ac:dyDescent="0.3">
      <c r="A478" s="57">
        <v>4828848</v>
      </c>
      <c r="B478" s="12" t="s">
        <v>616</v>
      </c>
      <c r="C478" s="58" t="s">
        <v>107</v>
      </c>
      <c r="D478" s="58" t="s">
        <v>115</v>
      </c>
      <c r="E478" s="58"/>
      <c r="F478" s="58">
        <v>6194359</v>
      </c>
      <c r="G478" s="58">
        <f t="shared" si="103"/>
        <v>3517539</v>
      </c>
      <c r="H478" s="58">
        <f t="shared" si="104"/>
        <v>1117539</v>
      </c>
      <c r="I478" s="58" t="e">
        <v>#N/A</v>
      </c>
      <c r="J478" s="58">
        <v>161981</v>
      </c>
      <c r="K478" s="58">
        <v>0</v>
      </c>
      <c r="L478" s="58">
        <v>2400000</v>
      </c>
      <c r="M478" s="58">
        <v>2676820</v>
      </c>
      <c r="N478" s="58">
        <f>VLOOKUP(AD478,'tabla ingresos'!$A$3:$D$15,4,FALSE)</f>
        <v>1000000</v>
      </c>
      <c r="O478" s="58">
        <v>0</v>
      </c>
      <c r="P478" s="58">
        <v>0</v>
      </c>
      <c r="Q478" s="58">
        <v>0</v>
      </c>
      <c r="R478" s="12">
        <v>13052</v>
      </c>
      <c r="S478" s="12" t="s">
        <v>87</v>
      </c>
      <c r="T478" s="12" t="s">
        <v>89</v>
      </c>
      <c r="U478" s="12" t="s">
        <v>10</v>
      </c>
      <c r="V478" s="12">
        <v>4</v>
      </c>
      <c r="W478" s="12">
        <v>0</v>
      </c>
      <c r="X478" s="12">
        <v>0</v>
      </c>
      <c r="Y478" s="59">
        <v>5.0273972602739727</v>
      </c>
      <c r="Z478" s="59">
        <v>42.331506849315069</v>
      </c>
      <c r="AA478" s="12">
        <v>1</v>
      </c>
      <c r="AB478" s="12">
        <v>2</v>
      </c>
      <c r="AC478" s="12">
        <v>2</v>
      </c>
      <c r="AD478" s="12">
        <v>2</v>
      </c>
      <c r="AE478" s="12">
        <v>4</v>
      </c>
      <c r="AF478" s="58" t="s">
        <v>91</v>
      </c>
      <c r="AG478" s="66">
        <f t="shared" si="105"/>
        <v>0.10798733333333334</v>
      </c>
      <c r="AH478" s="67">
        <f t="shared" si="106"/>
        <v>4.1295726666666663</v>
      </c>
      <c r="AI478" s="67">
        <f t="shared" si="107"/>
        <v>1.7845466666666667</v>
      </c>
      <c r="AJ478" s="67">
        <f t="shared" si="108"/>
        <v>2.3450259999999998</v>
      </c>
      <c r="AK478" s="67">
        <f t="shared" si="109"/>
        <v>0.74502599999999997</v>
      </c>
      <c r="AL478" s="67">
        <f t="shared" si="110"/>
        <v>0</v>
      </c>
      <c r="AM478" s="59">
        <f>VLOOKUP(AG478,'SCORE TALLER'!$AC$2:$AD$10,2,TRUE)*AM$2</f>
        <v>0</v>
      </c>
      <c r="AN478" s="59">
        <f>VLOOKUP(AD478,'SCORE TALLER'!$W$2:$X$10,2,TRUE)*AN$2</f>
        <v>0.32</v>
      </c>
      <c r="AO478" s="59">
        <f>VLOOKUP(AB478,'SCORE TALLER'!$S$2:$T$10,2,FALSE)*AO$2</f>
        <v>0.04</v>
      </c>
      <c r="AP478" s="59">
        <f>VLOOKUP(AH478,'SCORE TALLER'!$AE$2:$AF$10,2,TRUE)*AP$2</f>
        <v>0</v>
      </c>
      <c r="AQ478" s="59">
        <f>VLOOKUP(AI478,'SCORE TALLER'!$AG$2:$AH$10,2,TRUE)*AQ$2</f>
        <v>0.32</v>
      </c>
      <c r="AR478" s="59">
        <f>VLOOKUP(AC478,'SCORE TALLER'!$U$2:$V$10,2,FALSE)*AR$2</f>
        <v>0.04</v>
      </c>
      <c r="AS478" s="59">
        <f>VLOOKUP(AE478,'SCORE TALLER'!$Y$2:$Z$10,2,FALSE)*AS$2</f>
        <v>0.05</v>
      </c>
      <c r="AT478" s="59">
        <f>VLOOKUP(Z478,'SCORE TALLER'!$O$2:$P$10,2,TRUE)*AT$2</f>
        <v>0.03</v>
      </c>
      <c r="AU478" s="59">
        <f>VLOOKUP(S478,'SCORE TALLER'!$A$2:$B$10,2,FALSE)*AU$2</f>
        <v>0.15000000000000002</v>
      </c>
      <c r="AV478" s="59">
        <f>VLOOKUP(AJ478,'SCORE TALLER'!$AI$2:$AJ$10,2,TRUE)*AV$2</f>
        <v>0.15000000000000002</v>
      </c>
      <c r="AW478" s="59">
        <f>VLOOKUP(AK478,'SCORE TALLER'!$AK$2:$AL$10,2,TRUE)*AW$2</f>
        <v>0.25</v>
      </c>
      <c r="AX478" s="59">
        <f>VLOOKUP(T478,'SCORE TALLER'!$C$2:$D$10,2,FALSE)*AX$2</f>
        <v>0</v>
      </c>
      <c r="AY478" s="59">
        <f>VLOOKUP(W478,'SCORE TALLER'!$I$2:$J$10,2,TRUE)*AY$2</f>
        <v>0</v>
      </c>
      <c r="AZ478" s="59">
        <f>VLOOKUP(X478,'SCORE TALLER'!$K$2:$L$10,2,TRUE)*AZ$2</f>
        <v>0</v>
      </c>
      <c r="BA478" s="59">
        <f>VLOOKUP(U478,'SCORE TALLER'!$E$2:$F$10,2,FALSE)*BA$2</f>
        <v>0</v>
      </c>
      <c r="BB478" s="59">
        <f>VLOOKUP(Y478,'SCORE TALLER'!$M$2:$N$10,2,TRUE)*BB$2</f>
        <v>0.03</v>
      </c>
      <c r="BC478" s="59">
        <f>VLOOKUP(AA478,'SCORE TALLER'!$Q$2:$R$10,2,FALSE)*BC$2</f>
        <v>0.05</v>
      </c>
      <c r="BD478" s="59">
        <f>VLOOKUP(V478,'SCORE TALLER'!$G$2:$H$10,2,FALSE)*BD$2</f>
        <v>0</v>
      </c>
      <c r="BE478" s="59">
        <f>VLOOKUP(AF478,'SCORE TALLER'!$AA$2:$AB$10,2,FALSE)*BE$2</f>
        <v>0.30000000000000004</v>
      </c>
      <c r="BF478" s="59">
        <f>VLOOKUP(AL478,'SCORE TALLER'!$AM$2:$AN$10,2,TRUE)*BF$2</f>
        <v>0</v>
      </c>
      <c r="BG478" s="67">
        <f t="shared" si="111"/>
        <v>1.7300000000000002</v>
      </c>
      <c r="BH478" s="67" t="str">
        <f>VLOOKUP(BG478,'SCORE TALLER'!$AP$2:$AQ$7,2,TRUE)</f>
        <v>2. Normal</v>
      </c>
      <c r="BI478" s="67" t="str">
        <f t="shared" si="113"/>
        <v>LBZ</v>
      </c>
      <c r="BJ478" s="67" t="str">
        <f t="shared" si="113"/>
        <v>A</v>
      </c>
      <c r="BK478" s="67" t="str">
        <f t="shared" si="114"/>
        <v>SIN</v>
      </c>
      <c r="BL478" s="86">
        <f t="shared" si="112"/>
        <v>1117539</v>
      </c>
      <c r="BM478" s="86">
        <f t="shared" si="115"/>
        <v>0</v>
      </c>
    </row>
    <row r="479" spans="1:65" x14ac:dyDescent="0.3">
      <c r="A479" s="57">
        <v>2224628480</v>
      </c>
      <c r="B479" s="12" t="s">
        <v>617</v>
      </c>
      <c r="C479" s="58" t="s">
        <v>105</v>
      </c>
      <c r="D479" s="58" t="s">
        <v>115</v>
      </c>
      <c r="E479" s="58">
        <v>14853</v>
      </c>
      <c r="F479" s="58">
        <v>7624285</v>
      </c>
      <c r="G479" s="58">
        <f t="shared" si="103"/>
        <v>4963430</v>
      </c>
      <c r="H479" s="58">
        <f t="shared" si="104"/>
        <v>0</v>
      </c>
      <c r="I479" s="58">
        <v>5127000</v>
      </c>
      <c r="J479" s="58">
        <v>289244</v>
      </c>
      <c r="K479" s="58">
        <v>499705</v>
      </c>
      <c r="L479" s="58">
        <v>4959267</v>
      </c>
      <c r="M479" s="58">
        <v>2660855</v>
      </c>
      <c r="N479" s="58">
        <f>VLOOKUP(AD479,'tabla ingresos'!$A$3:$D$15,4,FALSE)</f>
        <v>1000000</v>
      </c>
      <c r="O479" s="58">
        <v>12986.074209871187</v>
      </c>
      <c r="P479" s="58">
        <v>331000</v>
      </c>
      <c r="Q479" s="58">
        <v>0</v>
      </c>
      <c r="R479" s="12">
        <v>76130</v>
      </c>
      <c r="S479" s="12" t="s">
        <v>87</v>
      </c>
      <c r="T479" s="12" t="s">
        <v>89</v>
      </c>
      <c r="U479" s="12" t="s">
        <v>22</v>
      </c>
      <c r="V479" s="12">
        <v>2</v>
      </c>
      <c r="W479" s="12">
        <v>0</v>
      </c>
      <c r="X479" s="12">
        <v>0</v>
      </c>
      <c r="Y479" s="59">
        <v>4.5013698630136982</v>
      </c>
      <c r="Z479" s="59">
        <v>33.232876712328768</v>
      </c>
      <c r="AA479" s="12">
        <v>1</v>
      </c>
      <c r="AB479" s="12">
        <v>0</v>
      </c>
      <c r="AC479" s="12">
        <v>1</v>
      </c>
      <c r="AD479" s="12">
        <v>2</v>
      </c>
      <c r="AE479" s="12">
        <v>5</v>
      </c>
      <c r="AF479" s="58" t="s">
        <v>10</v>
      </c>
      <c r="AG479" s="66">
        <f t="shared" si="105"/>
        <v>0.20148671613991412</v>
      </c>
      <c r="AH479" s="67">
        <f t="shared" si="106"/>
        <v>5.3035233333333336</v>
      </c>
      <c r="AI479" s="67">
        <f t="shared" si="107"/>
        <v>1.7838053333333332</v>
      </c>
      <c r="AJ479" s="67">
        <f t="shared" si="108"/>
        <v>3.3089533333333332</v>
      </c>
      <c r="AK479" s="67">
        <f t="shared" si="109"/>
        <v>0</v>
      </c>
      <c r="AL479" s="67">
        <f t="shared" si="110"/>
        <v>0</v>
      </c>
      <c r="AM479" s="59">
        <f>VLOOKUP(AG479,'SCORE TALLER'!$AC$2:$AD$10,2,TRUE)*AM$2</f>
        <v>0</v>
      </c>
      <c r="AN479" s="59">
        <f>VLOOKUP(AD479,'SCORE TALLER'!$W$2:$X$10,2,TRUE)*AN$2</f>
        <v>0.32</v>
      </c>
      <c r="AO479" s="59">
        <f>VLOOKUP(AB479,'SCORE TALLER'!$S$2:$T$10,2,FALSE)*AO$2</f>
        <v>0.05</v>
      </c>
      <c r="AP479" s="59">
        <f>VLOOKUP(AH479,'SCORE TALLER'!$AE$2:$AF$10,2,TRUE)*AP$2</f>
        <v>0.08</v>
      </c>
      <c r="AQ479" s="59">
        <f>VLOOKUP(AI479,'SCORE TALLER'!$AG$2:$AH$10,2,TRUE)*AQ$2</f>
        <v>0.32</v>
      </c>
      <c r="AR479" s="59">
        <f>VLOOKUP(AC479,'SCORE TALLER'!$U$2:$V$10,2,FALSE)*AR$2</f>
        <v>0.05</v>
      </c>
      <c r="AS479" s="59">
        <f>VLOOKUP(AE479,'SCORE TALLER'!$Y$2:$Z$10,2,FALSE)*AS$2</f>
        <v>0.04</v>
      </c>
      <c r="AT479" s="59">
        <f>VLOOKUP(Z479,'SCORE TALLER'!$O$2:$P$10,2,TRUE)*AT$2</f>
        <v>0.04</v>
      </c>
      <c r="AU479" s="59">
        <f>VLOOKUP(S479,'SCORE TALLER'!$A$2:$B$10,2,FALSE)*AU$2</f>
        <v>0.15000000000000002</v>
      </c>
      <c r="AV479" s="59">
        <f>VLOOKUP(AJ479,'SCORE TALLER'!$AI$2:$AJ$10,2,TRUE)*AV$2</f>
        <v>0.1</v>
      </c>
      <c r="AW479" s="59">
        <f>VLOOKUP(AK479,'SCORE TALLER'!$AK$2:$AL$10,2,TRUE)*AW$2</f>
        <v>0.25</v>
      </c>
      <c r="AX479" s="59">
        <f>VLOOKUP(T479,'SCORE TALLER'!$C$2:$D$10,2,FALSE)*AX$2</f>
        <v>0</v>
      </c>
      <c r="AY479" s="59">
        <f>VLOOKUP(W479,'SCORE TALLER'!$I$2:$J$10,2,TRUE)*AY$2</f>
        <v>0</v>
      </c>
      <c r="AZ479" s="59">
        <f>VLOOKUP(X479,'SCORE TALLER'!$K$2:$L$10,2,TRUE)*AZ$2</f>
        <v>0</v>
      </c>
      <c r="BA479" s="59">
        <f>VLOOKUP(U479,'SCORE TALLER'!$E$2:$F$10,2,FALSE)*BA$2</f>
        <v>0.25</v>
      </c>
      <c r="BB479" s="59">
        <f>VLOOKUP(Y479,'SCORE TALLER'!$M$2:$N$10,2,TRUE)*BB$2</f>
        <v>0.03</v>
      </c>
      <c r="BC479" s="59">
        <f>VLOOKUP(AA479,'SCORE TALLER'!$Q$2:$R$10,2,FALSE)*BC$2</f>
        <v>0.05</v>
      </c>
      <c r="BD479" s="59">
        <f>VLOOKUP(V479,'SCORE TALLER'!$G$2:$H$10,2,FALSE)*BD$2</f>
        <v>0.35000000000000003</v>
      </c>
      <c r="BE479" s="59">
        <f>VLOOKUP(AF479,'SCORE TALLER'!$AA$2:$AB$10,2,FALSE)*BE$2</f>
        <v>0</v>
      </c>
      <c r="BF479" s="59">
        <f>VLOOKUP(AL479,'SCORE TALLER'!$AM$2:$AN$10,2,TRUE)*BF$2</f>
        <v>0</v>
      </c>
      <c r="BG479" s="67">
        <f t="shared" si="111"/>
        <v>2.0800000000000005</v>
      </c>
      <c r="BH479" s="67" t="str">
        <f>VLOOKUP(BG479,'SCORE TALLER'!$AP$2:$AQ$7,2,TRUE)</f>
        <v>3. Medio</v>
      </c>
      <c r="BI479" s="67" t="str">
        <f t="shared" si="113"/>
        <v>LBZ</v>
      </c>
      <c r="BJ479" s="67" t="str">
        <f t="shared" si="113"/>
        <v>D</v>
      </c>
      <c r="BK479" s="67" t="str">
        <f t="shared" si="114"/>
        <v>A</v>
      </c>
      <c r="BL479" s="86">
        <f t="shared" si="112"/>
        <v>0</v>
      </c>
      <c r="BM479" s="86">
        <f t="shared" si="115"/>
        <v>0</v>
      </c>
    </row>
    <row r="480" spans="1:65" x14ac:dyDescent="0.3">
      <c r="A480" s="57">
        <v>20620002</v>
      </c>
      <c r="B480" s="12" t="s">
        <v>618</v>
      </c>
      <c r="C480" s="58" t="s">
        <v>105</v>
      </c>
      <c r="D480" s="58" t="s">
        <v>115</v>
      </c>
      <c r="E480" s="58">
        <v>1707936</v>
      </c>
      <c r="F480" s="58">
        <v>5890477</v>
      </c>
      <c r="G480" s="58">
        <f t="shared" si="103"/>
        <v>4929649</v>
      </c>
      <c r="H480" s="58">
        <f t="shared" si="104"/>
        <v>4929649</v>
      </c>
      <c r="I480" s="58">
        <v>5891000</v>
      </c>
      <c r="J480" s="58">
        <v>366014</v>
      </c>
      <c r="K480" s="58">
        <v>0</v>
      </c>
      <c r="L480" s="58">
        <v>0</v>
      </c>
      <c r="M480" s="58">
        <v>960828</v>
      </c>
      <c r="N480" s="58">
        <f>VLOOKUP(AD480,'tabla ingresos'!$A$3:$D$15,4,FALSE)</f>
        <v>1000000</v>
      </c>
      <c r="O480" s="58">
        <v>747896.25463033328</v>
      </c>
      <c r="P480" s="58">
        <v>59835000</v>
      </c>
      <c r="Q480" s="58">
        <v>0</v>
      </c>
      <c r="R480" s="12">
        <v>76130</v>
      </c>
      <c r="S480" s="12" t="s">
        <v>88</v>
      </c>
      <c r="T480" s="12" t="s">
        <v>89</v>
      </c>
      <c r="U480" s="12" t="s">
        <v>10</v>
      </c>
      <c r="V480" s="12">
        <v>4</v>
      </c>
      <c r="W480" s="12">
        <v>0</v>
      </c>
      <c r="X480" s="12">
        <v>0</v>
      </c>
      <c r="Y480" s="59">
        <v>3.0904109589041098</v>
      </c>
      <c r="Z480" s="59">
        <v>36.101369863013701</v>
      </c>
      <c r="AA480" s="12">
        <v>2</v>
      </c>
      <c r="AB480" s="12">
        <v>0</v>
      </c>
      <c r="AC480" s="12">
        <v>2</v>
      </c>
      <c r="AD480" s="12">
        <v>2</v>
      </c>
      <c r="AE480" s="12">
        <v>1</v>
      </c>
      <c r="AF480" s="58" t="s">
        <v>10</v>
      </c>
      <c r="AG480" s="66">
        <f t="shared" si="105"/>
        <v>0.74260683642022218</v>
      </c>
      <c r="AH480" s="67">
        <f t="shared" si="106"/>
        <v>43.81698466666667</v>
      </c>
      <c r="AI480" s="67">
        <f t="shared" si="107"/>
        <v>1.7791760000000001</v>
      </c>
      <c r="AJ480" s="67">
        <f t="shared" si="108"/>
        <v>3.2864326666666668</v>
      </c>
      <c r="AK480" s="67">
        <f t="shared" si="109"/>
        <v>3.2864326666666668</v>
      </c>
      <c r="AL480" s="67">
        <f t="shared" si="110"/>
        <v>0</v>
      </c>
      <c r="AM480" s="59">
        <f>VLOOKUP(AG480,'SCORE TALLER'!$AC$2:$AD$10,2,TRUE)*AM$2</f>
        <v>0.24</v>
      </c>
      <c r="AN480" s="59">
        <f>VLOOKUP(AD480,'SCORE TALLER'!$W$2:$X$10,2,TRUE)*AN$2</f>
        <v>0.32</v>
      </c>
      <c r="AO480" s="59">
        <f>VLOOKUP(AB480,'SCORE TALLER'!$S$2:$T$10,2,FALSE)*AO$2</f>
        <v>0.05</v>
      </c>
      <c r="AP480" s="59">
        <f>VLOOKUP(AH480,'SCORE TALLER'!$AE$2:$AF$10,2,TRUE)*AP$2</f>
        <v>0.4</v>
      </c>
      <c r="AQ480" s="59">
        <f>VLOOKUP(AI480,'SCORE TALLER'!$AG$2:$AH$10,2,TRUE)*AQ$2</f>
        <v>0.32</v>
      </c>
      <c r="AR480" s="59">
        <f>VLOOKUP(AC480,'SCORE TALLER'!$U$2:$V$10,2,FALSE)*AR$2</f>
        <v>0.04</v>
      </c>
      <c r="AS480" s="59">
        <f>VLOOKUP(AE480,'SCORE TALLER'!$Y$2:$Z$10,2,FALSE)*AS$2</f>
        <v>0.03</v>
      </c>
      <c r="AT480" s="59">
        <f>VLOOKUP(Z480,'SCORE TALLER'!$O$2:$P$10,2,TRUE)*AT$2</f>
        <v>0.03</v>
      </c>
      <c r="AU480" s="59">
        <f>VLOOKUP(S480,'SCORE TALLER'!$A$2:$B$10,2,FALSE)*AU$2</f>
        <v>0.25</v>
      </c>
      <c r="AV480" s="59">
        <f>VLOOKUP(AJ480,'SCORE TALLER'!$AI$2:$AJ$10,2,TRUE)*AV$2</f>
        <v>0.1</v>
      </c>
      <c r="AW480" s="59">
        <f>VLOOKUP(AK480,'SCORE TALLER'!$AK$2:$AL$10,2,TRUE)*AW$2</f>
        <v>0.1</v>
      </c>
      <c r="AX480" s="59">
        <f>VLOOKUP(T480,'SCORE TALLER'!$C$2:$D$10,2,FALSE)*AX$2</f>
        <v>0</v>
      </c>
      <c r="AY480" s="59">
        <f>VLOOKUP(W480,'SCORE TALLER'!$I$2:$J$10,2,TRUE)*AY$2</f>
        <v>0</v>
      </c>
      <c r="AZ480" s="59">
        <f>VLOOKUP(X480,'SCORE TALLER'!$K$2:$L$10,2,TRUE)*AZ$2</f>
        <v>0</v>
      </c>
      <c r="BA480" s="59">
        <f>VLOOKUP(U480,'SCORE TALLER'!$E$2:$F$10,2,FALSE)*BA$2</f>
        <v>0</v>
      </c>
      <c r="BB480" s="59">
        <f>VLOOKUP(Y480,'SCORE TALLER'!$M$2:$N$10,2,TRUE)*BB$2</f>
        <v>0.04</v>
      </c>
      <c r="BC480" s="59">
        <f>VLOOKUP(AA480,'SCORE TALLER'!$Q$2:$R$10,2,FALSE)*BC$2</f>
        <v>0</v>
      </c>
      <c r="BD480" s="59">
        <f>VLOOKUP(V480,'SCORE TALLER'!$G$2:$H$10,2,FALSE)*BD$2</f>
        <v>0</v>
      </c>
      <c r="BE480" s="59">
        <f>VLOOKUP(AF480,'SCORE TALLER'!$AA$2:$AB$10,2,FALSE)*BE$2</f>
        <v>0</v>
      </c>
      <c r="BF480" s="59">
        <f>VLOOKUP(AL480,'SCORE TALLER'!$AM$2:$AN$10,2,TRUE)*BF$2</f>
        <v>0</v>
      </c>
      <c r="BG480" s="67">
        <f t="shared" si="111"/>
        <v>1.9200000000000006</v>
      </c>
      <c r="BH480" s="67" t="str">
        <f>VLOOKUP(BG480,'SCORE TALLER'!$AP$2:$AQ$7,2,TRUE)</f>
        <v>2. Normal</v>
      </c>
      <c r="BI480" s="67" t="str">
        <f t="shared" si="113"/>
        <v>LBZ</v>
      </c>
      <c r="BJ480" s="67" t="str">
        <f t="shared" si="113"/>
        <v>A</v>
      </c>
      <c r="BK480" s="67" t="str">
        <f t="shared" si="114"/>
        <v>A</v>
      </c>
      <c r="BL480" s="86">
        <f t="shared" si="112"/>
        <v>4929649</v>
      </c>
      <c r="BM480" s="86">
        <f t="shared" si="115"/>
        <v>0</v>
      </c>
    </row>
    <row r="481" spans="1:65" x14ac:dyDescent="0.3">
      <c r="A481" s="57">
        <v>20448400</v>
      </c>
      <c r="B481" s="12" t="s">
        <v>619</v>
      </c>
      <c r="C481" s="58" t="s">
        <v>107</v>
      </c>
      <c r="D481" s="58" t="s">
        <v>114</v>
      </c>
      <c r="E481" s="58">
        <v>1150.8399999999999</v>
      </c>
      <c r="F481" s="58">
        <v>3775118</v>
      </c>
      <c r="G481" s="58">
        <f t="shared" si="103"/>
        <v>1113181</v>
      </c>
      <c r="H481" s="58">
        <f t="shared" si="104"/>
        <v>0</v>
      </c>
      <c r="I481" s="58" t="e">
        <v>#N/A</v>
      </c>
      <c r="J481" s="58">
        <v>123452</v>
      </c>
      <c r="K481" s="58">
        <v>0</v>
      </c>
      <c r="L481" s="58">
        <v>2370279</v>
      </c>
      <c r="M481" s="58">
        <v>2661937</v>
      </c>
      <c r="N481" s="58">
        <f>VLOOKUP(AD481,'tabla ingresos'!$A$3:$D$15,4,FALSE)</f>
        <v>1000000</v>
      </c>
      <c r="O481" s="58">
        <v>0</v>
      </c>
      <c r="P481" s="58">
        <v>0</v>
      </c>
      <c r="Q481" s="58">
        <v>0</v>
      </c>
      <c r="R481" s="12">
        <v>76130</v>
      </c>
      <c r="S481" s="12" t="s">
        <v>87</v>
      </c>
      <c r="T481" s="12" t="s">
        <v>89</v>
      </c>
      <c r="U481" s="12" t="s">
        <v>10</v>
      </c>
      <c r="V481" s="12">
        <v>4</v>
      </c>
      <c r="W481" s="12">
        <v>0</v>
      </c>
      <c r="X481" s="12">
        <v>0</v>
      </c>
      <c r="Y481" s="59">
        <v>4.9589041095890414</v>
      </c>
      <c r="Z481" s="59">
        <v>39.147945205479452</v>
      </c>
      <c r="AA481" s="12">
        <v>2</v>
      </c>
      <c r="AB481" s="12">
        <v>0</v>
      </c>
      <c r="AC481" s="12">
        <v>2</v>
      </c>
      <c r="AD481" s="12">
        <v>2</v>
      </c>
      <c r="AE481" s="12">
        <v>1</v>
      </c>
      <c r="AF481" s="58" t="s">
        <v>91</v>
      </c>
      <c r="AG481" s="66">
        <f t="shared" si="105"/>
        <v>8.2301333333333337E-2</v>
      </c>
      <c r="AH481" s="67">
        <f t="shared" si="106"/>
        <v>2.5167453333333332</v>
      </c>
      <c r="AI481" s="67">
        <f t="shared" si="107"/>
        <v>1.7753918933333332</v>
      </c>
      <c r="AJ481" s="67">
        <f t="shared" si="108"/>
        <v>0.74212066666666665</v>
      </c>
      <c r="AK481" s="67">
        <f t="shared" si="109"/>
        <v>0</v>
      </c>
      <c r="AL481" s="67">
        <f t="shared" si="110"/>
        <v>0</v>
      </c>
      <c r="AM481" s="59">
        <f>VLOOKUP(AG481,'SCORE TALLER'!$AC$2:$AD$10,2,TRUE)*AM$2</f>
        <v>0</v>
      </c>
      <c r="AN481" s="59">
        <f>VLOOKUP(AD481,'SCORE TALLER'!$W$2:$X$10,2,TRUE)*AN$2</f>
        <v>0.32</v>
      </c>
      <c r="AO481" s="59">
        <f>VLOOKUP(AB481,'SCORE TALLER'!$S$2:$T$10,2,FALSE)*AO$2</f>
        <v>0.05</v>
      </c>
      <c r="AP481" s="59">
        <f>VLOOKUP(AH481,'SCORE TALLER'!$AE$2:$AF$10,2,TRUE)*AP$2</f>
        <v>0</v>
      </c>
      <c r="AQ481" s="59">
        <f>VLOOKUP(AI481,'SCORE TALLER'!$AG$2:$AH$10,2,TRUE)*AQ$2</f>
        <v>0.32</v>
      </c>
      <c r="AR481" s="59">
        <f>VLOOKUP(AC481,'SCORE TALLER'!$U$2:$V$10,2,FALSE)*AR$2</f>
        <v>0.04</v>
      </c>
      <c r="AS481" s="59">
        <f>VLOOKUP(AE481,'SCORE TALLER'!$Y$2:$Z$10,2,FALSE)*AS$2</f>
        <v>0.03</v>
      </c>
      <c r="AT481" s="59">
        <f>VLOOKUP(Z481,'SCORE TALLER'!$O$2:$P$10,2,TRUE)*AT$2</f>
        <v>0.03</v>
      </c>
      <c r="AU481" s="59">
        <f>VLOOKUP(S481,'SCORE TALLER'!$A$2:$B$10,2,FALSE)*AU$2</f>
        <v>0.15000000000000002</v>
      </c>
      <c r="AV481" s="59">
        <f>VLOOKUP(AJ481,'SCORE TALLER'!$AI$2:$AJ$10,2,TRUE)*AV$2</f>
        <v>0.25</v>
      </c>
      <c r="AW481" s="59">
        <f>VLOOKUP(AK481,'SCORE TALLER'!$AK$2:$AL$10,2,TRUE)*AW$2</f>
        <v>0.25</v>
      </c>
      <c r="AX481" s="59">
        <f>VLOOKUP(T481,'SCORE TALLER'!$C$2:$D$10,2,FALSE)*AX$2</f>
        <v>0</v>
      </c>
      <c r="AY481" s="59">
        <f>VLOOKUP(W481,'SCORE TALLER'!$I$2:$J$10,2,TRUE)*AY$2</f>
        <v>0</v>
      </c>
      <c r="AZ481" s="59">
        <f>VLOOKUP(X481,'SCORE TALLER'!$K$2:$L$10,2,TRUE)*AZ$2</f>
        <v>0</v>
      </c>
      <c r="BA481" s="59">
        <f>VLOOKUP(U481,'SCORE TALLER'!$E$2:$F$10,2,FALSE)*BA$2</f>
        <v>0</v>
      </c>
      <c r="BB481" s="59">
        <f>VLOOKUP(Y481,'SCORE TALLER'!$M$2:$N$10,2,TRUE)*BB$2</f>
        <v>0.03</v>
      </c>
      <c r="BC481" s="59">
        <f>VLOOKUP(AA481,'SCORE TALLER'!$Q$2:$R$10,2,FALSE)*BC$2</f>
        <v>0</v>
      </c>
      <c r="BD481" s="59">
        <f>VLOOKUP(V481,'SCORE TALLER'!$G$2:$H$10,2,FALSE)*BD$2</f>
        <v>0</v>
      </c>
      <c r="BE481" s="59">
        <f>VLOOKUP(AF481,'SCORE TALLER'!$AA$2:$AB$10,2,FALSE)*BE$2</f>
        <v>0.30000000000000004</v>
      </c>
      <c r="BF481" s="59">
        <f>VLOOKUP(AL481,'SCORE TALLER'!$AM$2:$AN$10,2,TRUE)*BF$2</f>
        <v>0</v>
      </c>
      <c r="BG481" s="67">
        <f t="shared" si="111"/>
        <v>1.77</v>
      </c>
      <c r="BH481" s="67" t="str">
        <f>VLOOKUP(BG481,'SCORE TALLER'!$AP$2:$AQ$7,2,TRUE)</f>
        <v>2. Normal</v>
      </c>
      <c r="BI481" s="67" t="str">
        <f t="shared" si="113"/>
        <v>LBZ</v>
      </c>
      <c r="BJ481" s="67" t="str">
        <f t="shared" si="113"/>
        <v>A</v>
      </c>
      <c r="BK481" s="67" t="str">
        <f t="shared" si="114"/>
        <v>SIN</v>
      </c>
      <c r="BL481" s="86">
        <f t="shared" si="112"/>
        <v>0</v>
      </c>
      <c r="BM481" s="86">
        <f t="shared" si="115"/>
        <v>0</v>
      </c>
    </row>
    <row r="482" spans="1:65" x14ac:dyDescent="0.3">
      <c r="A482" s="57">
        <v>4460446</v>
      </c>
      <c r="B482" s="12" t="s">
        <v>620</v>
      </c>
      <c r="C482" s="58" t="s">
        <v>105</v>
      </c>
      <c r="D482" s="58" t="s">
        <v>30</v>
      </c>
      <c r="E482" s="58">
        <v>15417</v>
      </c>
      <c r="F482" s="58">
        <v>13281990</v>
      </c>
      <c r="G482" s="58">
        <f t="shared" si="103"/>
        <v>5417501</v>
      </c>
      <c r="H482" s="58">
        <f t="shared" si="104"/>
        <v>5417501</v>
      </c>
      <c r="I482" s="58">
        <v>13282000</v>
      </c>
      <c r="J482" s="58">
        <v>245929</v>
      </c>
      <c r="K482" s="58">
        <v>0</v>
      </c>
      <c r="L482" s="58">
        <v>0</v>
      </c>
      <c r="M482" s="58">
        <v>7864489</v>
      </c>
      <c r="N482" s="58">
        <f>VLOOKUP(AD482,'tabla ingresos'!$A$3:$D$15,4,FALSE)</f>
        <v>3000000</v>
      </c>
      <c r="O482" s="58">
        <v>322062.48697532504</v>
      </c>
      <c r="P482" s="58">
        <v>8209000</v>
      </c>
      <c r="Q482" s="58">
        <v>0</v>
      </c>
      <c r="R482" s="12">
        <v>76130</v>
      </c>
      <c r="S482" s="12" t="s">
        <v>88</v>
      </c>
      <c r="T482" s="12" t="s">
        <v>89</v>
      </c>
      <c r="U482" s="12" t="s">
        <v>10</v>
      </c>
      <c r="V482" s="12">
        <v>4</v>
      </c>
      <c r="W482" s="12">
        <v>0</v>
      </c>
      <c r="X482" s="12">
        <v>0</v>
      </c>
      <c r="Y482" s="59">
        <v>10.334246575342465</v>
      </c>
      <c r="Z482" s="59">
        <v>41.816438356164383</v>
      </c>
      <c r="AA482" s="12">
        <v>1</v>
      </c>
      <c r="AB482" s="12">
        <v>5</v>
      </c>
      <c r="AC482" s="12">
        <v>2</v>
      </c>
      <c r="AD482" s="12">
        <v>4</v>
      </c>
      <c r="AE482" s="12">
        <v>2</v>
      </c>
      <c r="AF482" s="58" t="s">
        <v>10</v>
      </c>
      <c r="AG482" s="66">
        <f t="shared" si="105"/>
        <v>0.12622033043896111</v>
      </c>
      <c r="AH482" s="67">
        <f t="shared" si="106"/>
        <v>4.7757755555555557</v>
      </c>
      <c r="AI482" s="67">
        <f t="shared" si="107"/>
        <v>1.7510902222222222</v>
      </c>
      <c r="AJ482" s="67">
        <f t="shared" si="108"/>
        <v>1.2038891111111112</v>
      </c>
      <c r="AK482" s="67">
        <f t="shared" si="109"/>
        <v>1.2038891111111112</v>
      </c>
      <c r="AL482" s="67">
        <f t="shared" si="110"/>
        <v>0</v>
      </c>
      <c r="AM482" s="59">
        <f>VLOOKUP(AG482,'SCORE TALLER'!$AC$2:$AD$10,2,TRUE)*AM$2</f>
        <v>0</v>
      </c>
      <c r="AN482" s="59">
        <f>VLOOKUP(AD482,'SCORE TALLER'!$W$2:$X$10,2,TRUE)*AN$2</f>
        <v>0.24</v>
      </c>
      <c r="AO482" s="59">
        <f>VLOOKUP(AB482,'SCORE TALLER'!$S$2:$T$10,2,FALSE)*AO$2</f>
        <v>0.01</v>
      </c>
      <c r="AP482" s="59">
        <f>VLOOKUP(AH482,'SCORE TALLER'!$AE$2:$AF$10,2,TRUE)*AP$2</f>
        <v>0</v>
      </c>
      <c r="AQ482" s="59">
        <f>VLOOKUP(AI482,'SCORE TALLER'!$AG$2:$AH$10,2,TRUE)*AQ$2</f>
        <v>0.32</v>
      </c>
      <c r="AR482" s="59">
        <f>VLOOKUP(AC482,'SCORE TALLER'!$U$2:$V$10,2,FALSE)*AR$2</f>
        <v>0.04</v>
      </c>
      <c r="AS482" s="59">
        <f>VLOOKUP(AE482,'SCORE TALLER'!$Y$2:$Z$10,2,FALSE)*AS$2</f>
        <v>0.01</v>
      </c>
      <c r="AT482" s="59">
        <f>VLOOKUP(Z482,'SCORE TALLER'!$O$2:$P$10,2,TRUE)*AT$2</f>
        <v>0.03</v>
      </c>
      <c r="AU482" s="59">
        <f>VLOOKUP(S482,'SCORE TALLER'!$A$2:$B$10,2,FALSE)*AU$2</f>
        <v>0.25</v>
      </c>
      <c r="AV482" s="59">
        <f>VLOOKUP(AJ482,'SCORE TALLER'!$AI$2:$AJ$10,2,TRUE)*AV$2</f>
        <v>0.2</v>
      </c>
      <c r="AW482" s="59">
        <f>VLOOKUP(AK482,'SCORE TALLER'!$AK$2:$AL$10,2,TRUE)*AW$2</f>
        <v>0.2</v>
      </c>
      <c r="AX482" s="59">
        <f>VLOOKUP(T482,'SCORE TALLER'!$C$2:$D$10,2,FALSE)*AX$2</f>
        <v>0</v>
      </c>
      <c r="AY482" s="59">
        <f>VLOOKUP(W482,'SCORE TALLER'!$I$2:$J$10,2,TRUE)*AY$2</f>
        <v>0</v>
      </c>
      <c r="AZ482" s="59">
        <f>VLOOKUP(X482,'SCORE TALLER'!$K$2:$L$10,2,TRUE)*AZ$2</f>
        <v>0</v>
      </c>
      <c r="BA482" s="59">
        <f>VLOOKUP(U482,'SCORE TALLER'!$E$2:$F$10,2,FALSE)*BA$2</f>
        <v>0</v>
      </c>
      <c r="BB482" s="59">
        <f>VLOOKUP(Y482,'SCORE TALLER'!$M$2:$N$10,2,TRUE)*BB$2</f>
        <v>0</v>
      </c>
      <c r="BC482" s="59">
        <f>VLOOKUP(AA482,'SCORE TALLER'!$Q$2:$R$10,2,FALSE)*BC$2</f>
        <v>0.05</v>
      </c>
      <c r="BD482" s="59">
        <f>VLOOKUP(V482,'SCORE TALLER'!$G$2:$H$10,2,FALSE)*BD$2</f>
        <v>0</v>
      </c>
      <c r="BE482" s="59">
        <f>VLOOKUP(AF482,'SCORE TALLER'!$AA$2:$AB$10,2,FALSE)*BE$2</f>
        <v>0</v>
      </c>
      <c r="BF482" s="59">
        <f>VLOOKUP(AL482,'SCORE TALLER'!$AM$2:$AN$10,2,TRUE)*BF$2</f>
        <v>0</v>
      </c>
      <c r="BG482" s="67">
        <f t="shared" si="111"/>
        <v>1.35</v>
      </c>
      <c r="BH482" s="67" t="str">
        <f>VLOOKUP(BG482,'SCORE TALLER'!$AP$2:$AQ$7,2,TRUE)</f>
        <v>2. Normal</v>
      </c>
      <c r="BI482" s="67" t="str">
        <f t="shared" si="113"/>
        <v>LBZ</v>
      </c>
      <c r="BJ482" s="67" t="str">
        <f t="shared" si="113"/>
        <v>A</v>
      </c>
      <c r="BK482" s="67" t="str">
        <f t="shared" si="114"/>
        <v>A</v>
      </c>
      <c r="BL482" s="86">
        <f t="shared" si="112"/>
        <v>5417501</v>
      </c>
      <c r="BM482" s="86">
        <f t="shared" si="115"/>
        <v>0</v>
      </c>
    </row>
    <row r="483" spans="1:65" x14ac:dyDescent="0.3">
      <c r="A483" s="57">
        <v>84402662</v>
      </c>
      <c r="B483" s="12" t="s">
        <v>621</v>
      </c>
      <c r="C483" s="58" t="s">
        <v>105</v>
      </c>
      <c r="D483" s="58" t="s">
        <v>115</v>
      </c>
      <c r="E483" s="58"/>
      <c r="F483" s="58">
        <v>4802451</v>
      </c>
      <c r="G483" s="58">
        <f t="shared" si="103"/>
        <v>2180831</v>
      </c>
      <c r="H483" s="58">
        <f t="shared" si="104"/>
        <v>2180831</v>
      </c>
      <c r="I483" s="58">
        <v>4802000</v>
      </c>
      <c r="J483" s="58">
        <v>136098</v>
      </c>
      <c r="K483" s="58">
        <v>0</v>
      </c>
      <c r="L483" s="58">
        <v>0</v>
      </c>
      <c r="M483" s="58">
        <v>2621620</v>
      </c>
      <c r="N483" s="58">
        <f>VLOOKUP(AD483,'tabla ingresos'!$A$3:$D$15,4,FALSE)</f>
        <v>1000000</v>
      </c>
      <c r="O483" s="58">
        <v>9987.7570105208961</v>
      </c>
      <c r="P483" s="58">
        <v>449000</v>
      </c>
      <c r="Q483" s="58">
        <v>0</v>
      </c>
      <c r="R483" s="12">
        <v>68307</v>
      </c>
      <c r="S483" s="12" t="s">
        <v>88</v>
      </c>
      <c r="T483" s="12" t="s">
        <v>89</v>
      </c>
      <c r="U483" s="12" t="s">
        <v>10</v>
      </c>
      <c r="V483" s="12">
        <v>4</v>
      </c>
      <c r="W483" s="12">
        <v>0</v>
      </c>
      <c r="X483" s="12">
        <v>0</v>
      </c>
      <c r="Y483" s="59">
        <v>7.2986301369863016</v>
      </c>
      <c r="Z483" s="59">
        <v>50.731506849315068</v>
      </c>
      <c r="AA483" s="12">
        <v>1</v>
      </c>
      <c r="AB483" s="12">
        <v>2</v>
      </c>
      <c r="AC483" s="12">
        <v>1</v>
      </c>
      <c r="AD483" s="12">
        <v>2</v>
      </c>
      <c r="AE483" s="12">
        <v>3</v>
      </c>
      <c r="AF483" s="58" t="s">
        <v>10</v>
      </c>
      <c r="AG483" s="66">
        <f t="shared" si="105"/>
        <v>9.73905046736806E-2</v>
      </c>
      <c r="AH483" s="67">
        <f t="shared" si="106"/>
        <v>3.5009673333333335</v>
      </c>
      <c r="AI483" s="67">
        <f t="shared" si="107"/>
        <v>1.7477466666666666</v>
      </c>
      <c r="AJ483" s="67">
        <f t="shared" si="108"/>
        <v>1.4538873333333333</v>
      </c>
      <c r="AK483" s="67">
        <f t="shared" si="109"/>
        <v>1.4538873333333333</v>
      </c>
      <c r="AL483" s="67">
        <f t="shared" si="110"/>
        <v>0</v>
      </c>
      <c r="AM483" s="59">
        <f>VLOOKUP(AG483,'SCORE TALLER'!$AC$2:$AD$10,2,TRUE)*AM$2</f>
        <v>0</v>
      </c>
      <c r="AN483" s="59">
        <f>VLOOKUP(AD483,'SCORE TALLER'!$W$2:$X$10,2,TRUE)*AN$2</f>
        <v>0.32</v>
      </c>
      <c r="AO483" s="59">
        <f>VLOOKUP(AB483,'SCORE TALLER'!$S$2:$T$10,2,FALSE)*AO$2</f>
        <v>0.04</v>
      </c>
      <c r="AP483" s="59">
        <f>VLOOKUP(AH483,'SCORE TALLER'!$AE$2:$AF$10,2,TRUE)*AP$2</f>
        <v>0</v>
      </c>
      <c r="AQ483" s="59">
        <f>VLOOKUP(AI483,'SCORE TALLER'!$AG$2:$AH$10,2,TRUE)*AQ$2</f>
        <v>0.32</v>
      </c>
      <c r="AR483" s="59">
        <f>VLOOKUP(AC483,'SCORE TALLER'!$U$2:$V$10,2,FALSE)*AR$2</f>
        <v>0.05</v>
      </c>
      <c r="AS483" s="59">
        <f>VLOOKUP(AE483,'SCORE TALLER'!$Y$2:$Z$10,2,FALSE)*AS$2</f>
        <v>0.02</v>
      </c>
      <c r="AT483" s="59">
        <f>VLOOKUP(Z483,'SCORE TALLER'!$O$2:$P$10,2,TRUE)*AT$2</f>
        <v>0.02</v>
      </c>
      <c r="AU483" s="59">
        <f>VLOOKUP(S483,'SCORE TALLER'!$A$2:$B$10,2,FALSE)*AU$2</f>
        <v>0.25</v>
      </c>
      <c r="AV483" s="59">
        <f>VLOOKUP(AJ483,'SCORE TALLER'!$AI$2:$AJ$10,2,TRUE)*AV$2</f>
        <v>0.2</v>
      </c>
      <c r="AW483" s="59">
        <f>VLOOKUP(AK483,'SCORE TALLER'!$AK$2:$AL$10,2,TRUE)*AW$2</f>
        <v>0.2</v>
      </c>
      <c r="AX483" s="59">
        <f>VLOOKUP(T483,'SCORE TALLER'!$C$2:$D$10,2,FALSE)*AX$2</f>
        <v>0</v>
      </c>
      <c r="AY483" s="59">
        <f>VLOOKUP(W483,'SCORE TALLER'!$I$2:$J$10,2,TRUE)*AY$2</f>
        <v>0</v>
      </c>
      <c r="AZ483" s="59">
        <f>VLOOKUP(X483,'SCORE TALLER'!$K$2:$L$10,2,TRUE)*AZ$2</f>
        <v>0</v>
      </c>
      <c r="BA483" s="59">
        <f>VLOOKUP(U483,'SCORE TALLER'!$E$2:$F$10,2,FALSE)*BA$2</f>
        <v>0</v>
      </c>
      <c r="BB483" s="59">
        <f>VLOOKUP(Y483,'SCORE TALLER'!$M$2:$N$10,2,TRUE)*BB$2</f>
        <v>0.02</v>
      </c>
      <c r="BC483" s="59">
        <f>VLOOKUP(AA483,'SCORE TALLER'!$Q$2:$R$10,2,FALSE)*BC$2</f>
        <v>0.05</v>
      </c>
      <c r="BD483" s="59">
        <f>VLOOKUP(V483,'SCORE TALLER'!$G$2:$H$10,2,FALSE)*BD$2</f>
        <v>0</v>
      </c>
      <c r="BE483" s="59">
        <f>VLOOKUP(AF483,'SCORE TALLER'!$AA$2:$AB$10,2,FALSE)*BE$2</f>
        <v>0</v>
      </c>
      <c r="BF483" s="59">
        <f>VLOOKUP(AL483,'SCORE TALLER'!$AM$2:$AN$10,2,TRUE)*BF$2</f>
        <v>0</v>
      </c>
      <c r="BG483" s="67">
        <f t="shared" si="111"/>
        <v>1.49</v>
      </c>
      <c r="BH483" s="67" t="str">
        <f>VLOOKUP(BG483,'SCORE TALLER'!$AP$2:$AQ$7,2,TRUE)</f>
        <v>2. Normal</v>
      </c>
      <c r="BI483" s="67" t="str">
        <f t="shared" si="113"/>
        <v>LBZ</v>
      </c>
      <c r="BJ483" s="67" t="str">
        <f t="shared" si="113"/>
        <v>A</v>
      </c>
      <c r="BK483" s="67" t="str">
        <f t="shared" si="114"/>
        <v>A</v>
      </c>
      <c r="BL483" s="86">
        <f t="shared" si="112"/>
        <v>2180831</v>
      </c>
      <c r="BM483" s="86">
        <f t="shared" si="115"/>
        <v>0</v>
      </c>
    </row>
    <row r="484" spans="1:65" x14ac:dyDescent="0.3">
      <c r="A484" s="57">
        <v>2224884040</v>
      </c>
      <c r="B484" s="12" t="s">
        <v>622</v>
      </c>
      <c r="C484" s="58" t="s">
        <v>107</v>
      </c>
      <c r="D484" s="58" t="s">
        <v>30</v>
      </c>
      <c r="E484" s="58">
        <v>632612</v>
      </c>
      <c r="F484" s="58">
        <v>7461765</v>
      </c>
      <c r="G484" s="58">
        <f t="shared" si="103"/>
        <v>5473192</v>
      </c>
      <c r="H484" s="58">
        <f t="shared" si="104"/>
        <v>1287144</v>
      </c>
      <c r="I484" s="58" t="e">
        <v>#N/A</v>
      </c>
      <c r="J484" s="58">
        <v>316340</v>
      </c>
      <c r="K484" s="58">
        <v>0</v>
      </c>
      <c r="L484" s="58">
        <v>4186048</v>
      </c>
      <c r="M484" s="58">
        <v>1988573</v>
      </c>
      <c r="N484" s="58">
        <f>VLOOKUP(AD484,'tabla ingresos'!$A$3:$D$15,4,FALSE)</f>
        <v>1000000</v>
      </c>
      <c r="O484" s="58">
        <v>0</v>
      </c>
      <c r="P484" s="58">
        <v>0</v>
      </c>
      <c r="Q484" s="58">
        <v>0</v>
      </c>
      <c r="R484" s="12">
        <v>76130</v>
      </c>
      <c r="S484" s="12" t="s">
        <v>87</v>
      </c>
      <c r="T484" s="12" t="s">
        <v>89</v>
      </c>
      <c r="U484" s="12" t="s">
        <v>10</v>
      </c>
      <c r="V484" s="12">
        <v>4</v>
      </c>
      <c r="W484" s="12">
        <v>0</v>
      </c>
      <c r="X484" s="12">
        <v>0</v>
      </c>
      <c r="Y484" s="59">
        <v>2.3013698630136985</v>
      </c>
      <c r="Z484" s="59">
        <v>31.405479452054795</v>
      </c>
      <c r="AA484" s="12">
        <v>2</v>
      </c>
      <c r="AB484" s="12">
        <v>0</v>
      </c>
      <c r="AC484" s="12">
        <v>3</v>
      </c>
      <c r="AD484" s="12">
        <v>2</v>
      </c>
      <c r="AE484" s="12">
        <v>1</v>
      </c>
      <c r="AF484" s="58" t="s">
        <v>91</v>
      </c>
      <c r="AG484" s="66">
        <f t="shared" si="105"/>
        <v>0.21089333333333332</v>
      </c>
      <c r="AH484" s="67">
        <f t="shared" si="106"/>
        <v>4.9745100000000004</v>
      </c>
      <c r="AI484" s="67">
        <f t="shared" si="107"/>
        <v>1.7474566666666667</v>
      </c>
      <c r="AJ484" s="67">
        <f t="shared" si="108"/>
        <v>3.6487946666666669</v>
      </c>
      <c r="AK484" s="67">
        <f t="shared" si="109"/>
        <v>0.85809599999999997</v>
      </c>
      <c r="AL484" s="67">
        <f t="shared" si="110"/>
        <v>0</v>
      </c>
      <c r="AM484" s="59">
        <f>VLOOKUP(AG484,'SCORE TALLER'!$AC$2:$AD$10,2,TRUE)*AM$2</f>
        <v>0</v>
      </c>
      <c r="AN484" s="59">
        <f>VLOOKUP(AD484,'SCORE TALLER'!$W$2:$X$10,2,TRUE)*AN$2</f>
        <v>0.32</v>
      </c>
      <c r="AO484" s="59">
        <f>VLOOKUP(AB484,'SCORE TALLER'!$S$2:$T$10,2,FALSE)*AO$2</f>
        <v>0.05</v>
      </c>
      <c r="AP484" s="59">
        <f>VLOOKUP(AH484,'SCORE TALLER'!$AE$2:$AF$10,2,TRUE)*AP$2</f>
        <v>0</v>
      </c>
      <c r="AQ484" s="59">
        <f>VLOOKUP(AI484,'SCORE TALLER'!$AG$2:$AH$10,2,TRUE)*AQ$2</f>
        <v>0.32</v>
      </c>
      <c r="AR484" s="59">
        <f>VLOOKUP(AC484,'SCORE TALLER'!$U$2:$V$10,2,FALSE)*AR$2</f>
        <v>0.03</v>
      </c>
      <c r="AS484" s="59">
        <f>VLOOKUP(AE484,'SCORE TALLER'!$Y$2:$Z$10,2,FALSE)*AS$2</f>
        <v>0.03</v>
      </c>
      <c r="AT484" s="59">
        <f>VLOOKUP(Z484,'SCORE TALLER'!$O$2:$P$10,2,TRUE)*AT$2</f>
        <v>0.04</v>
      </c>
      <c r="AU484" s="59">
        <f>VLOOKUP(S484,'SCORE TALLER'!$A$2:$B$10,2,FALSE)*AU$2</f>
        <v>0.15000000000000002</v>
      </c>
      <c r="AV484" s="59">
        <f>VLOOKUP(AJ484,'SCORE TALLER'!$AI$2:$AJ$10,2,TRUE)*AV$2</f>
        <v>0.1</v>
      </c>
      <c r="AW484" s="59">
        <f>VLOOKUP(AK484,'SCORE TALLER'!$AK$2:$AL$10,2,TRUE)*AW$2</f>
        <v>0.25</v>
      </c>
      <c r="AX484" s="59">
        <f>VLOOKUP(T484,'SCORE TALLER'!$C$2:$D$10,2,FALSE)*AX$2</f>
        <v>0</v>
      </c>
      <c r="AY484" s="59">
        <f>VLOOKUP(W484,'SCORE TALLER'!$I$2:$J$10,2,TRUE)*AY$2</f>
        <v>0</v>
      </c>
      <c r="AZ484" s="59">
        <f>VLOOKUP(X484,'SCORE TALLER'!$K$2:$L$10,2,TRUE)*AZ$2</f>
        <v>0</v>
      </c>
      <c r="BA484" s="59">
        <f>VLOOKUP(U484,'SCORE TALLER'!$E$2:$F$10,2,FALSE)*BA$2</f>
        <v>0</v>
      </c>
      <c r="BB484" s="59">
        <f>VLOOKUP(Y484,'SCORE TALLER'!$M$2:$N$10,2,TRUE)*BB$2</f>
        <v>0.04</v>
      </c>
      <c r="BC484" s="59">
        <f>VLOOKUP(AA484,'SCORE TALLER'!$Q$2:$R$10,2,FALSE)*BC$2</f>
        <v>0</v>
      </c>
      <c r="BD484" s="59">
        <f>VLOOKUP(V484,'SCORE TALLER'!$G$2:$H$10,2,FALSE)*BD$2</f>
        <v>0</v>
      </c>
      <c r="BE484" s="59">
        <f>VLOOKUP(AF484,'SCORE TALLER'!$AA$2:$AB$10,2,FALSE)*BE$2</f>
        <v>0.30000000000000004</v>
      </c>
      <c r="BF484" s="59">
        <f>VLOOKUP(AL484,'SCORE TALLER'!$AM$2:$AN$10,2,TRUE)*BF$2</f>
        <v>0</v>
      </c>
      <c r="BG484" s="67">
        <f t="shared" si="111"/>
        <v>1.6300000000000001</v>
      </c>
      <c r="BH484" s="67" t="str">
        <f>VLOOKUP(BG484,'SCORE TALLER'!$AP$2:$AQ$7,2,TRUE)</f>
        <v>2. Normal</v>
      </c>
      <c r="BI484" s="67" t="str">
        <f t="shared" si="113"/>
        <v>LBZ</v>
      </c>
      <c r="BJ484" s="67" t="str">
        <f t="shared" si="113"/>
        <v>A</v>
      </c>
      <c r="BK484" s="67" t="str">
        <f t="shared" si="114"/>
        <v>SIN</v>
      </c>
      <c r="BL484" s="86">
        <f t="shared" si="112"/>
        <v>1287144</v>
      </c>
      <c r="BM484" s="86">
        <f t="shared" si="115"/>
        <v>0</v>
      </c>
    </row>
    <row r="485" spans="1:65" x14ac:dyDescent="0.3">
      <c r="A485" s="57">
        <v>2008408462</v>
      </c>
      <c r="B485" s="12" t="s">
        <v>623</v>
      </c>
      <c r="C485" s="58" t="s">
        <v>107</v>
      </c>
      <c r="D485" s="58" t="s">
        <v>114</v>
      </c>
      <c r="E485" s="58">
        <v>770000</v>
      </c>
      <c r="F485" s="58">
        <v>3649115</v>
      </c>
      <c r="G485" s="58">
        <f t="shared" si="103"/>
        <v>1808495</v>
      </c>
      <c r="H485" s="58">
        <f t="shared" si="104"/>
        <v>408495</v>
      </c>
      <c r="I485" s="58" t="e">
        <v>#N/A</v>
      </c>
      <c r="J485" s="58">
        <v>271404</v>
      </c>
      <c r="K485" s="58">
        <v>0</v>
      </c>
      <c r="L485" s="58">
        <v>1400000</v>
      </c>
      <c r="M485" s="58">
        <v>1840620</v>
      </c>
      <c r="N485" s="58">
        <f>VLOOKUP(AD485,'tabla ingresos'!$A$3:$D$15,4,FALSE)</f>
        <v>1000000</v>
      </c>
      <c r="O485" s="58">
        <v>0</v>
      </c>
      <c r="P485" s="58">
        <v>0</v>
      </c>
      <c r="Q485" s="58">
        <v>0</v>
      </c>
      <c r="R485" s="12">
        <v>68276</v>
      </c>
      <c r="S485" s="12" t="s">
        <v>87</v>
      </c>
      <c r="T485" s="12" t="s">
        <v>89</v>
      </c>
      <c r="U485" s="12" t="s">
        <v>10</v>
      </c>
      <c r="V485" s="12">
        <v>4</v>
      </c>
      <c r="W485" s="12">
        <v>0</v>
      </c>
      <c r="X485" s="12">
        <v>0</v>
      </c>
      <c r="Y485" s="59">
        <v>2.5342465753424657</v>
      </c>
      <c r="Z485" s="59">
        <v>32.638356164383559</v>
      </c>
      <c r="AA485" s="12">
        <v>1</v>
      </c>
      <c r="AB485" s="12">
        <v>2</v>
      </c>
      <c r="AC485" s="12">
        <v>2</v>
      </c>
      <c r="AD485" s="12">
        <v>2</v>
      </c>
      <c r="AE485" s="12">
        <v>3</v>
      </c>
      <c r="AF485" s="58" t="s">
        <v>91</v>
      </c>
      <c r="AG485" s="66">
        <f t="shared" si="105"/>
        <v>0.18093600000000001</v>
      </c>
      <c r="AH485" s="67">
        <f t="shared" si="106"/>
        <v>2.4327433333333333</v>
      </c>
      <c r="AI485" s="67">
        <f t="shared" si="107"/>
        <v>1.7404133333333334</v>
      </c>
      <c r="AJ485" s="67">
        <f t="shared" si="108"/>
        <v>1.2056633333333333</v>
      </c>
      <c r="AK485" s="67">
        <f t="shared" si="109"/>
        <v>0.27233000000000002</v>
      </c>
      <c r="AL485" s="67">
        <f t="shared" si="110"/>
        <v>0</v>
      </c>
      <c r="AM485" s="59">
        <f>VLOOKUP(AG485,'SCORE TALLER'!$AC$2:$AD$10,2,TRUE)*AM$2</f>
        <v>0</v>
      </c>
      <c r="AN485" s="59">
        <f>VLOOKUP(AD485,'SCORE TALLER'!$W$2:$X$10,2,TRUE)*AN$2</f>
        <v>0.32</v>
      </c>
      <c r="AO485" s="59">
        <f>VLOOKUP(AB485,'SCORE TALLER'!$S$2:$T$10,2,FALSE)*AO$2</f>
        <v>0.04</v>
      </c>
      <c r="AP485" s="59">
        <f>VLOOKUP(AH485,'SCORE TALLER'!$AE$2:$AF$10,2,TRUE)*AP$2</f>
        <v>0</v>
      </c>
      <c r="AQ485" s="59">
        <f>VLOOKUP(AI485,'SCORE TALLER'!$AG$2:$AH$10,2,TRUE)*AQ$2</f>
        <v>0.32</v>
      </c>
      <c r="AR485" s="59">
        <f>VLOOKUP(AC485,'SCORE TALLER'!$U$2:$V$10,2,FALSE)*AR$2</f>
        <v>0.04</v>
      </c>
      <c r="AS485" s="59">
        <f>VLOOKUP(AE485,'SCORE TALLER'!$Y$2:$Z$10,2,FALSE)*AS$2</f>
        <v>0.02</v>
      </c>
      <c r="AT485" s="59">
        <f>VLOOKUP(Z485,'SCORE TALLER'!$O$2:$P$10,2,TRUE)*AT$2</f>
        <v>0.04</v>
      </c>
      <c r="AU485" s="59">
        <f>VLOOKUP(S485,'SCORE TALLER'!$A$2:$B$10,2,FALSE)*AU$2</f>
        <v>0.15000000000000002</v>
      </c>
      <c r="AV485" s="59">
        <f>VLOOKUP(AJ485,'SCORE TALLER'!$AI$2:$AJ$10,2,TRUE)*AV$2</f>
        <v>0.2</v>
      </c>
      <c r="AW485" s="59">
        <f>VLOOKUP(AK485,'SCORE TALLER'!$AK$2:$AL$10,2,TRUE)*AW$2</f>
        <v>0.25</v>
      </c>
      <c r="AX485" s="59">
        <f>VLOOKUP(T485,'SCORE TALLER'!$C$2:$D$10,2,FALSE)*AX$2</f>
        <v>0</v>
      </c>
      <c r="AY485" s="59">
        <f>VLOOKUP(W485,'SCORE TALLER'!$I$2:$J$10,2,TRUE)*AY$2</f>
        <v>0</v>
      </c>
      <c r="AZ485" s="59">
        <f>VLOOKUP(X485,'SCORE TALLER'!$K$2:$L$10,2,TRUE)*AZ$2</f>
        <v>0</v>
      </c>
      <c r="BA485" s="59">
        <f>VLOOKUP(U485,'SCORE TALLER'!$E$2:$F$10,2,FALSE)*BA$2</f>
        <v>0</v>
      </c>
      <c r="BB485" s="59">
        <f>VLOOKUP(Y485,'SCORE TALLER'!$M$2:$N$10,2,TRUE)*BB$2</f>
        <v>0.04</v>
      </c>
      <c r="BC485" s="59">
        <f>VLOOKUP(AA485,'SCORE TALLER'!$Q$2:$R$10,2,FALSE)*BC$2</f>
        <v>0.05</v>
      </c>
      <c r="BD485" s="59">
        <f>VLOOKUP(V485,'SCORE TALLER'!$G$2:$H$10,2,FALSE)*BD$2</f>
        <v>0</v>
      </c>
      <c r="BE485" s="59">
        <f>VLOOKUP(AF485,'SCORE TALLER'!$AA$2:$AB$10,2,FALSE)*BE$2</f>
        <v>0.30000000000000004</v>
      </c>
      <c r="BF485" s="59">
        <f>VLOOKUP(AL485,'SCORE TALLER'!$AM$2:$AN$10,2,TRUE)*BF$2</f>
        <v>0</v>
      </c>
      <c r="BG485" s="67">
        <f t="shared" si="111"/>
        <v>1.7700000000000002</v>
      </c>
      <c r="BH485" s="67" t="str">
        <f>VLOOKUP(BG485,'SCORE TALLER'!$AP$2:$AQ$7,2,TRUE)</f>
        <v>2. Normal</v>
      </c>
      <c r="BI485" s="67" t="str">
        <f t="shared" si="113"/>
        <v>LBZ</v>
      </c>
      <c r="BJ485" s="67" t="str">
        <f t="shared" si="113"/>
        <v>A</v>
      </c>
      <c r="BK485" s="67" t="str">
        <f t="shared" si="114"/>
        <v>SIN</v>
      </c>
      <c r="BL485" s="86">
        <f t="shared" si="112"/>
        <v>408495</v>
      </c>
      <c r="BM485" s="86">
        <f t="shared" si="115"/>
        <v>0</v>
      </c>
    </row>
    <row r="486" spans="1:65" x14ac:dyDescent="0.3">
      <c r="A486" s="57">
        <v>2046688422</v>
      </c>
      <c r="B486" s="12" t="s">
        <v>624</v>
      </c>
      <c r="C486" s="58" t="s">
        <v>105</v>
      </c>
      <c r="D486" s="58" t="s">
        <v>115</v>
      </c>
      <c r="E486" s="58">
        <v>1367785</v>
      </c>
      <c r="F486" s="58">
        <v>5485539</v>
      </c>
      <c r="G486" s="58">
        <f t="shared" si="103"/>
        <v>4246720</v>
      </c>
      <c r="H486" s="58">
        <f t="shared" si="104"/>
        <v>3246720</v>
      </c>
      <c r="I486" s="58">
        <v>5486000</v>
      </c>
      <c r="J486" s="58">
        <v>186285</v>
      </c>
      <c r="K486" s="58">
        <v>0</v>
      </c>
      <c r="L486" s="58">
        <v>1000000</v>
      </c>
      <c r="M486" s="58">
        <v>1238819</v>
      </c>
      <c r="N486" s="58">
        <f>VLOOKUP(AD486,'tabla ingresos'!$A$3:$D$15,4,FALSE)</f>
        <v>1000000</v>
      </c>
      <c r="O486" s="58">
        <v>69245.984835113733</v>
      </c>
      <c r="P486" s="58">
        <v>1765000</v>
      </c>
      <c r="Q486" s="58">
        <v>0</v>
      </c>
      <c r="R486" s="12">
        <v>8001</v>
      </c>
      <c r="S486" s="12" t="s">
        <v>87</v>
      </c>
      <c r="T486" s="12" t="s">
        <v>89</v>
      </c>
      <c r="U486" s="12" t="s">
        <v>10</v>
      </c>
      <c r="V486" s="12">
        <v>4</v>
      </c>
      <c r="W486" s="12">
        <v>0</v>
      </c>
      <c r="X486" s="12">
        <v>0</v>
      </c>
      <c r="Y486" s="59">
        <v>4.1452054794520548</v>
      </c>
      <c r="Z486" s="59">
        <v>33.534246575342465</v>
      </c>
      <c r="AA486" s="12">
        <v>2</v>
      </c>
      <c r="AB486" s="12">
        <v>2</v>
      </c>
      <c r="AC486" s="12">
        <v>2</v>
      </c>
      <c r="AD486" s="12">
        <v>2</v>
      </c>
      <c r="AE486" s="12">
        <v>3</v>
      </c>
      <c r="AF486" s="58" t="s">
        <v>10</v>
      </c>
      <c r="AG486" s="66">
        <f t="shared" si="105"/>
        <v>0.17035398989007583</v>
      </c>
      <c r="AH486" s="67">
        <f t="shared" si="106"/>
        <v>4.8336926666666669</v>
      </c>
      <c r="AI486" s="67">
        <f t="shared" si="107"/>
        <v>1.7377359999999999</v>
      </c>
      <c r="AJ486" s="67">
        <f t="shared" si="108"/>
        <v>2.8311466666666667</v>
      </c>
      <c r="AK486" s="67">
        <f t="shared" si="109"/>
        <v>2.1644800000000002</v>
      </c>
      <c r="AL486" s="67">
        <f t="shared" si="110"/>
        <v>0</v>
      </c>
      <c r="AM486" s="59">
        <f>VLOOKUP(AG486,'SCORE TALLER'!$AC$2:$AD$10,2,TRUE)*AM$2</f>
        <v>0</v>
      </c>
      <c r="AN486" s="59">
        <f>VLOOKUP(AD486,'SCORE TALLER'!$W$2:$X$10,2,TRUE)*AN$2</f>
        <v>0.32</v>
      </c>
      <c r="AO486" s="59">
        <f>VLOOKUP(AB486,'SCORE TALLER'!$S$2:$T$10,2,FALSE)*AO$2</f>
        <v>0.04</v>
      </c>
      <c r="AP486" s="59">
        <f>VLOOKUP(AH486,'SCORE TALLER'!$AE$2:$AF$10,2,TRUE)*AP$2</f>
        <v>0</v>
      </c>
      <c r="AQ486" s="59">
        <f>VLOOKUP(AI486,'SCORE TALLER'!$AG$2:$AH$10,2,TRUE)*AQ$2</f>
        <v>0.32</v>
      </c>
      <c r="AR486" s="59">
        <f>VLOOKUP(AC486,'SCORE TALLER'!$U$2:$V$10,2,FALSE)*AR$2</f>
        <v>0.04</v>
      </c>
      <c r="AS486" s="59">
        <f>VLOOKUP(AE486,'SCORE TALLER'!$Y$2:$Z$10,2,FALSE)*AS$2</f>
        <v>0.02</v>
      </c>
      <c r="AT486" s="59">
        <f>VLOOKUP(Z486,'SCORE TALLER'!$O$2:$P$10,2,TRUE)*AT$2</f>
        <v>0.04</v>
      </c>
      <c r="AU486" s="59">
        <f>VLOOKUP(S486,'SCORE TALLER'!$A$2:$B$10,2,FALSE)*AU$2</f>
        <v>0.15000000000000002</v>
      </c>
      <c r="AV486" s="59">
        <f>VLOOKUP(AJ486,'SCORE TALLER'!$AI$2:$AJ$10,2,TRUE)*AV$2</f>
        <v>0.15000000000000002</v>
      </c>
      <c r="AW486" s="59">
        <f>VLOOKUP(AK486,'SCORE TALLER'!$AK$2:$AL$10,2,TRUE)*AW$2</f>
        <v>0.15000000000000002</v>
      </c>
      <c r="AX486" s="59">
        <f>VLOOKUP(T486,'SCORE TALLER'!$C$2:$D$10,2,FALSE)*AX$2</f>
        <v>0</v>
      </c>
      <c r="AY486" s="59">
        <f>VLOOKUP(W486,'SCORE TALLER'!$I$2:$J$10,2,TRUE)*AY$2</f>
        <v>0</v>
      </c>
      <c r="AZ486" s="59">
        <f>VLOOKUP(X486,'SCORE TALLER'!$K$2:$L$10,2,TRUE)*AZ$2</f>
        <v>0</v>
      </c>
      <c r="BA486" s="59">
        <f>VLOOKUP(U486,'SCORE TALLER'!$E$2:$F$10,2,FALSE)*BA$2</f>
        <v>0</v>
      </c>
      <c r="BB486" s="59">
        <f>VLOOKUP(Y486,'SCORE TALLER'!$M$2:$N$10,2,TRUE)*BB$2</f>
        <v>0.03</v>
      </c>
      <c r="BC486" s="59">
        <f>VLOOKUP(AA486,'SCORE TALLER'!$Q$2:$R$10,2,FALSE)*BC$2</f>
        <v>0</v>
      </c>
      <c r="BD486" s="59">
        <f>VLOOKUP(V486,'SCORE TALLER'!$G$2:$H$10,2,FALSE)*BD$2</f>
        <v>0</v>
      </c>
      <c r="BE486" s="59">
        <f>VLOOKUP(AF486,'SCORE TALLER'!$AA$2:$AB$10,2,FALSE)*BE$2</f>
        <v>0</v>
      </c>
      <c r="BF486" s="59">
        <f>VLOOKUP(AL486,'SCORE TALLER'!$AM$2:$AN$10,2,TRUE)*BF$2</f>
        <v>0</v>
      </c>
      <c r="BG486" s="67">
        <f t="shared" si="111"/>
        <v>1.26</v>
      </c>
      <c r="BH486" s="67" t="str">
        <f>VLOOKUP(BG486,'SCORE TALLER'!$AP$2:$AQ$7,2,TRUE)</f>
        <v>2. Normal</v>
      </c>
      <c r="BI486" s="67" t="str">
        <f t="shared" si="113"/>
        <v>LBZ</v>
      </c>
      <c r="BJ486" s="67" t="str">
        <f t="shared" si="113"/>
        <v>A</v>
      </c>
      <c r="BK486" s="67" t="str">
        <f t="shared" si="114"/>
        <v>A</v>
      </c>
      <c r="BL486" s="86">
        <f t="shared" si="112"/>
        <v>3246720</v>
      </c>
      <c r="BM486" s="86">
        <f t="shared" si="115"/>
        <v>0</v>
      </c>
    </row>
    <row r="487" spans="1:65" x14ac:dyDescent="0.3">
      <c r="A487" s="57">
        <v>2480864</v>
      </c>
      <c r="B487" s="12" t="s">
        <v>625</v>
      </c>
      <c r="C487" s="58" t="s">
        <v>107</v>
      </c>
      <c r="D487" s="58" t="s">
        <v>115</v>
      </c>
      <c r="E487" s="58">
        <v>714333</v>
      </c>
      <c r="F487" s="58">
        <v>3962672</v>
      </c>
      <c r="G487" s="58">
        <f t="shared" si="103"/>
        <v>2075852</v>
      </c>
      <c r="H487" s="58">
        <f t="shared" si="104"/>
        <v>2075852</v>
      </c>
      <c r="I487" s="58" t="e">
        <v>#N/A</v>
      </c>
      <c r="J487" s="58">
        <v>195543</v>
      </c>
      <c r="K487" s="58">
        <v>0</v>
      </c>
      <c r="L487" s="58">
        <v>0</v>
      </c>
      <c r="M487" s="58">
        <v>1886820</v>
      </c>
      <c r="N487" s="58">
        <f>VLOOKUP(AD487,'tabla ingresos'!$A$3:$D$15,4,FALSE)</f>
        <v>1000000</v>
      </c>
      <c r="O487" s="58">
        <v>0</v>
      </c>
      <c r="P487" s="58">
        <v>0</v>
      </c>
      <c r="Q487" s="58">
        <v>0</v>
      </c>
      <c r="R487" s="12">
        <v>68276</v>
      </c>
      <c r="S487" s="12" t="s">
        <v>88</v>
      </c>
      <c r="T487" s="12" t="s">
        <v>89</v>
      </c>
      <c r="U487" s="12" t="s">
        <v>10</v>
      </c>
      <c r="V487" s="12">
        <v>4</v>
      </c>
      <c r="W487" s="12">
        <v>0</v>
      </c>
      <c r="X487" s="12">
        <v>0</v>
      </c>
      <c r="Y487" s="59">
        <v>4.9890410958904106</v>
      </c>
      <c r="Z487" s="59">
        <v>48.37808219178082</v>
      </c>
      <c r="AA487" s="12">
        <v>1</v>
      </c>
      <c r="AB487" s="12">
        <v>2</v>
      </c>
      <c r="AC487" s="12">
        <v>2</v>
      </c>
      <c r="AD487" s="12">
        <v>2</v>
      </c>
      <c r="AE487" s="12">
        <v>3</v>
      </c>
      <c r="AF487" s="58" t="s">
        <v>91</v>
      </c>
      <c r="AG487" s="66">
        <f t="shared" si="105"/>
        <v>0.13036200000000001</v>
      </c>
      <c r="AH487" s="67">
        <f t="shared" si="106"/>
        <v>2.6417813333333333</v>
      </c>
      <c r="AI487" s="67">
        <f t="shared" si="107"/>
        <v>1.734102</v>
      </c>
      <c r="AJ487" s="67">
        <f t="shared" si="108"/>
        <v>1.3839013333333334</v>
      </c>
      <c r="AK487" s="67">
        <f t="shared" si="109"/>
        <v>1.3839013333333334</v>
      </c>
      <c r="AL487" s="67">
        <f t="shared" si="110"/>
        <v>0</v>
      </c>
      <c r="AM487" s="59">
        <f>VLOOKUP(AG487,'SCORE TALLER'!$AC$2:$AD$10,2,TRUE)*AM$2</f>
        <v>0</v>
      </c>
      <c r="AN487" s="59">
        <f>VLOOKUP(AD487,'SCORE TALLER'!$W$2:$X$10,2,TRUE)*AN$2</f>
        <v>0.32</v>
      </c>
      <c r="AO487" s="59">
        <f>VLOOKUP(AB487,'SCORE TALLER'!$S$2:$T$10,2,FALSE)*AO$2</f>
        <v>0.04</v>
      </c>
      <c r="AP487" s="59">
        <f>VLOOKUP(AH487,'SCORE TALLER'!$AE$2:$AF$10,2,TRUE)*AP$2</f>
        <v>0</v>
      </c>
      <c r="AQ487" s="59">
        <f>VLOOKUP(AI487,'SCORE TALLER'!$AG$2:$AH$10,2,TRUE)*AQ$2</f>
        <v>0.32</v>
      </c>
      <c r="AR487" s="59">
        <f>VLOOKUP(AC487,'SCORE TALLER'!$U$2:$V$10,2,FALSE)*AR$2</f>
        <v>0.04</v>
      </c>
      <c r="AS487" s="59">
        <f>VLOOKUP(AE487,'SCORE TALLER'!$Y$2:$Z$10,2,FALSE)*AS$2</f>
        <v>0.02</v>
      </c>
      <c r="AT487" s="59">
        <f>VLOOKUP(Z487,'SCORE TALLER'!$O$2:$P$10,2,TRUE)*AT$2</f>
        <v>0.02</v>
      </c>
      <c r="AU487" s="59">
        <f>VLOOKUP(S487,'SCORE TALLER'!$A$2:$B$10,2,FALSE)*AU$2</f>
        <v>0.25</v>
      </c>
      <c r="AV487" s="59">
        <f>VLOOKUP(AJ487,'SCORE TALLER'!$AI$2:$AJ$10,2,TRUE)*AV$2</f>
        <v>0.2</v>
      </c>
      <c r="AW487" s="59">
        <f>VLOOKUP(AK487,'SCORE TALLER'!$AK$2:$AL$10,2,TRUE)*AW$2</f>
        <v>0.2</v>
      </c>
      <c r="AX487" s="59">
        <f>VLOOKUP(T487,'SCORE TALLER'!$C$2:$D$10,2,FALSE)*AX$2</f>
        <v>0</v>
      </c>
      <c r="AY487" s="59">
        <f>VLOOKUP(W487,'SCORE TALLER'!$I$2:$J$10,2,TRUE)*AY$2</f>
        <v>0</v>
      </c>
      <c r="AZ487" s="59">
        <f>VLOOKUP(X487,'SCORE TALLER'!$K$2:$L$10,2,TRUE)*AZ$2</f>
        <v>0</v>
      </c>
      <c r="BA487" s="59">
        <f>VLOOKUP(U487,'SCORE TALLER'!$E$2:$F$10,2,FALSE)*BA$2</f>
        <v>0</v>
      </c>
      <c r="BB487" s="59">
        <f>VLOOKUP(Y487,'SCORE TALLER'!$M$2:$N$10,2,TRUE)*BB$2</f>
        <v>0.03</v>
      </c>
      <c r="BC487" s="59">
        <f>VLOOKUP(AA487,'SCORE TALLER'!$Q$2:$R$10,2,FALSE)*BC$2</f>
        <v>0.05</v>
      </c>
      <c r="BD487" s="59">
        <f>VLOOKUP(V487,'SCORE TALLER'!$G$2:$H$10,2,FALSE)*BD$2</f>
        <v>0</v>
      </c>
      <c r="BE487" s="59">
        <f>VLOOKUP(AF487,'SCORE TALLER'!$AA$2:$AB$10,2,FALSE)*BE$2</f>
        <v>0.30000000000000004</v>
      </c>
      <c r="BF487" s="59">
        <f>VLOOKUP(AL487,'SCORE TALLER'!$AM$2:$AN$10,2,TRUE)*BF$2</f>
        <v>0</v>
      </c>
      <c r="BG487" s="67">
        <f t="shared" si="111"/>
        <v>1.79</v>
      </c>
      <c r="BH487" s="67" t="str">
        <f>VLOOKUP(BG487,'SCORE TALLER'!$AP$2:$AQ$7,2,TRUE)</f>
        <v>2. Normal</v>
      </c>
      <c r="BI487" s="67" t="str">
        <f t="shared" si="113"/>
        <v>LBZ</v>
      </c>
      <c r="BJ487" s="67" t="str">
        <f t="shared" si="113"/>
        <v>A</v>
      </c>
      <c r="BK487" s="67" t="str">
        <f t="shared" si="114"/>
        <v>SIN</v>
      </c>
      <c r="BL487" s="86">
        <f t="shared" si="112"/>
        <v>2075852</v>
      </c>
      <c r="BM487" s="86">
        <f t="shared" si="115"/>
        <v>0</v>
      </c>
    </row>
    <row r="488" spans="1:65" x14ac:dyDescent="0.3">
      <c r="A488" s="57">
        <v>2004824460</v>
      </c>
      <c r="B488" s="12" t="s">
        <v>626</v>
      </c>
      <c r="C488" s="58" t="s">
        <v>105</v>
      </c>
      <c r="D488" s="58" t="s">
        <v>115</v>
      </c>
      <c r="E488" s="58">
        <v>1910939</v>
      </c>
      <c r="F488" s="58">
        <v>4763378</v>
      </c>
      <c r="G488" s="58">
        <f t="shared" si="103"/>
        <v>4097866</v>
      </c>
      <c r="H488" s="58">
        <f t="shared" si="104"/>
        <v>3092864</v>
      </c>
      <c r="I488" s="58">
        <v>4763000</v>
      </c>
      <c r="J488" s="58">
        <v>195543</v>
      </c>
      <c r="K488" s="58">
        <v>0</v>
      </c>
      <c r="L488" s="58">
        <v>1005002</v>
      </c>
      <c r="M488" s="58">
        <v>665512</v>
      </c>
      <c r="N488" s="58">
        <f>VLOOKUP(AD488,'tabla ingresos'!$A$3:$D$15,4,FALSE)</f>
        <v>1000000</v>
      </c>
      <c r="O488" s="58">
        <v>48374.107253085123</v>
      </c>
      <c r="P488" s="58">
        <v>1233000</v>
      </c>
      <c r="Q488" s="58">
        <v>0</v>
      </c>
      <c r="R488" s="12">
        <v>23686</v>
      </c>
      <c r="S488" s="12" t="s">
        <v>87</v>
      </c>
      <c r="T488" s="12" t="s">
        <v>89</v>
      </c>
      <c r="U488" s="12" t="s">
        <v>10</v>
      </c>
      <c r="V488" s="12">
        <v>4</v>
      </c>
      <c r="W488" s="12">
        <v>0</v>
      </c>
      <c r="X488" s="12">
        <v>0</v>
      </c>
      <c r="Y488" s="59">
        <v>2.1013698630136988</v>
      </c>
      <c r="Z488" s="59">
        <v>30.079452054794519</v>
      </c>
      <c r="AA488" s="12">
        <v>2</v>
      </c>
      <c r="AB488" s="12">
        <v>4</v>
      </c>
      <c r="AC488" s="12">
        <v>2</v>
      </c>
      <c r="AD488" s="12">
        <v>2</v>
      </c>
      <c r="AE488" s="12">
        <v>1</v>
      </c>
      <c r="AF488" s="58" t="s">
        <v>17</v>
      </c>
      <c r="AG488" s="66">
        <f t="shared" si="105"/>
        <v>0.16261140483539008</v>
      </c>
      <c r="AH488" s="67">
        <f t="shared" si="106"/>
        <v>3.9975853333333333</v>
      </c>
      <c r="AI488" s="67">
        <f t="shared" si="107"/>
        <v>1.7176340000000001</v>
      </c>
      <c r="AJ488" s="67">
        <f t="shared" si="108"/>
        <v>2.7319106666666668</v>
      </c>
      <c r="AK488" s="67">
        <f t="shared" si="109"/>
        <v>2.0619093333333334</v>
      </c>
      <c r="AL488" s="67">
        <f t="shared" si="110"/>
        <v>0</v>
      </c>
      <c r="AM488" s="59">
        <f>VLOOKUP(AG488,'SCORE TALLER'!$AC$2:$AD$10,2,TRUE)*AM$2</f>
        <v>0</v>
      </c>
      <c r="AN488" s="59">
        <f>VLOOKUP(AD488,'SCORE TALLER'!$W$2:$X$10,2,TRUE)*AN$2</f>
        <v>0.32</v>
      </c>
      <c r="AO488" s="59">
        <f>VLOOKUP(AB488,'SCORE TALLER'!$S$2:$T$10,2,FALSE)*AO$2</f>
        <v>0.02</v>
      </c>
      <c r="AP488" s="59">
        <f>VLOOKUP(AH488,'SCORE TALLER'!$AE$2:$AF$10,2,TRUE)*AP$2</f>
        <v>0</v>
      </c>
      <c r="AQ488" s="59">
        <f>VLOOKUP(AI488,'SCORE TALLER'!$AG$2:$AH$10,2,TRUE)*AQ$2</f>
        <v>0.32</v>
      </c>
      <c r="AR488" s="59">
        <f>VLOOKUP(AC488,'SCORE TALLER'!$U$2:$V$10,2,FALSE)*AR$2</f>
        <v>0.04</v>
      </c>
      <c r="AS488" s="59">
        <f>VLOOKUP(AE488,'SCORE TALLER'!$Y$2:$Z$10,2,FALSE)*AS$2</f>
        <v>0.03</v>
      </c>
      <c r="AT488" s="59">
        <f>VLOOKUP(Z488,'SCORE TALLER'!$O$2:$P$10,2,TRUE)*AT$2</f>
        <v>0.04</v>
      </c>
      <c r="AU488" s="59">
        <f>VLOOKUP(S488,'SCORE TALLER'!$A$2:$B$10,2,FALSE)*AU$2</f>
        <v>0.15000000000000002</v>
      </c>
      <c r="AV488" s="59">
        <f>VLOOKUP(AJ488,'SCORE TALLER'!$AI$2:$AJ$10,2,TRUE)*AV$2</f>
        <v>0.15000000000000002</v>
      </c>
      <c r="AW488" s="59">
        <f>VLOOKUP(AK488,'SCORE TALLER'!$AK$2:$AL$10,2,TRUE)*AW$2</f>
        <v>0.15000000000000002</v>
      </c>
      <c r="AX488" s="59">
        <f>VLOOKUP(T488,'SCORE TALLER'!$C$2:$D$10,2,FALSE)*AX$2</f>
        <v>0</v>
      </c>
      <c r="AY488" s="59">
        <f>VLOOKUP(W488,'SCORE TALLER'!$I$2:$J$10,2,TRUE)*AY$2</f>
        <v>0</v>
      </c>
      <c r="AZ488" s="59">
        <f>VLOOKUP(X488,'SCORE TALLER'!$K$2:$L$10,2,TRUE)*AZ$2</f>
        <v>0</v>
      </c>
      <c r="BA488" s="59">
        <f>VLOOKUP(U488,'SCORE TALLER'!$E$2:$F$10,2,FALSE)*BA$2</f>
        <v>0</v>
      </c>
      <c r="BB488" s="59">
        <f>VLOOKUP(Y488,'SCORE TALLER'!$M$2:$N$10,2,TRUE)*BB$2</f>
        <v>0.04</v>
      </c>
      <c r="BC488" s="59">
        <f>VLOOKUP(AA488,'SCORE TALLER'!$Q$2:$R$10,2,FALSE)*BC$2</f>
        <v>0</v>
      </c>
      <c r="BD488" s="59">
        <f>VLOOKUP(V488,'SCORE TALLER'!$G$2:$H$10,2,FALSE)*BD$2</f>
        <v>0</v>
      </c>
      <c r="BE488" s="59">
        <f>VLOOKUP(AF488,'SCORE TALLER'!$AA$2:$AB$10,2,FALSE)*BE$2</f>
        <v>0.1</v>
      </c>
      <c r="BF488" s="59">
        <f>VLOOKUP(AL488,'SCORE TALLER'!$AM$2:$AN$10,2,TRUE)*BF$2</f>
        <v>0</v>
      </c>
      <c r="BG488" s="67">
        <f t="shared" si="111"/>
        <v>1.3600000000000003</v>
      </c>
      <c r="BH488" s="67" t="str">
        <f>VLOOKUP(BG488,'SCORE TALLER'!$AP$2:$AQ$7,2,TRUE)</f>
        <v>2. Normal</v>
      </c>
      <c r="BI488" s="67" t="str">
        <f t="shared" si="113"/>
        <v>LBZ</v>
      </c>
      <c r="BJ488" s="67" t="str">
        <f t="shared" si="113"/>
        <v>A</v>
      </c>
      <c r="BK488" s="67" t="str">
        <f t="shared" si="114"/>
        <v>B</v>
      </c>
      <c r="BL488" s="86">
        <f t="shared" si="112"/>
        <v>3092864</v>
      </c>
      <c r="BM488" s="86">
        <f t="shared" si="115"/>
        <v>0</v>
      </c>
    </row>
    <row r="489" spans="1:65" x14ac:dyDescent="0.3">
      <c r="A489" s="57">
        <v>2048400240</v>
      </c>
      <c r="B489" s="12" t="s">
        <v>627</v>
      </c>
      <c r="C489" s="58" t="s">
        <v>107</v>
      </c>
      <c r="D489" s="58" t="s">
        <v>115</v>
      </c>
      <c r="E489" s="58">
        <v>48622</v>
      </c>
      <c r="F489" s="58">
        <v>7491888</v>
      </c>
      <c r="G489" s="58">
        <f t="shared" si="103"/>
        <v>4964497</v>
      </c>
      <c r="H489" s="58">
        <f t="shared" si="104"/>
        <v>1625687</v>
      </c>
      <c r="I489" s="58" t="e">
        <v>#N/A</v>
      </c>
      <c r="J489" s="58">
        <v>269284</v>
      </c>
      <c r="K489" s="58">
        <v>0</v>
      </c>
      <c r="L489" s="58">
        <v>3338810</v>
      </c>
      <c r="M489" s="58">
        <v>2527391</v>
      </c>
      <c r="N489" s="58">
        <f>VLOOKUP(AD489,'tabla ingresos'!$A$3:$D$15,4,FALSE)</f>
        <v>1000000</v>
      </c>
      <c r="O489" s="58">
        <v>0</v>
      </c>
      <c r="P489" s="58">
        <v>0</v>
      </c>
      <c r="Q489" s="58">
        <v>0</v>
      </c>
      <c r="R489" s="12">
        <v>13001</v>
      </c>
      <c r="S489" s="12" t="s">
        <v>87</v>
      </c>
      <c r="T489" s="12" t="s">
        <v>89</v>
      </c>
      <c r="U489" s="12" t="s">
        <v>10</v>
      </c>
      <c r="V489" s="12">
        <v>4</v>
      </c>
      <c r="W489" s="12">
        <v>0</v>
      </c>
      <c r="X489" s="12">
        <v>0</v>
      </c>
      <c r="Y489" s="59">
        <v>5.1342465753424653</v>
      </c>
      <c r="Z489" s="59">
        <v>32.816438356164383</v>
      </c>
      <c r="AA489" s="12">
        <v>2</v>
      </c>
      <c r="AB489" s="12">
        <v>4</v>
      </c>
      <c r="AC489" s="12">
        <v>2</v>
      </c>
      <c r="AD489" s="12">
        <v>2</v>
      </c>
      <c r="AE489" s="12">
        <v>3</v>
      </c>
      <c r="AF489" s="58" t="s">
        <v>91</v>
      </c>
      <c r="AG489" s="66">
        <f t="shared" si="105"/>
        <v>0.17952266666666666</v>
      </c>
      <c r="AH489" s="67">
        <f t="shared" si="106"/>
        <v>4.9945919999999999</v>
      </c>
      <c r="AI489" s="67">
        <f t="shared" si="107"/>
        <v>1.7173419999999999</v>
      </c>
      <c r="AJ489" s="67">
        <f t="shared" si="108"/>
        <v>3.3096646666666665</v>
      </c>
      <c r="AK489" s="67">
        <f t="shared" si="109"/>
        <v>1.0837913333333333</v>
      </c>
      <c r="AL489" s="67">
        <f t="shared" si="110"/>
        <v>0</v>
      </c>
      <c r="AM489" s="59">
        <f>VLOOKUP(AG489,'SCORE TALLER'!$AC$2:$AD$10,2,TRUE)*AM$2</f>
        <v>0</v>
      </c>
      <c r="AN489" s="59">
        <f>VLOOKUP(AD489,'SCORE TALLER'!$W$2:$X$10,2,TRUE)*AN$2</f>
        <v>0.32</v>
      </c>
      <c r="AO489" s="59">
        <f>VLOOKUP(AB489,'SCORE TALLER'!$S$2:$T$10,2,FALSE)*AO$2</f>
        <v>0.02</v>
      </c>
      <c r="AP489" s="59">
        <f>VLOOKUP(AH489,'SCORE TALLER'!$AE$2:$AF$10,2,TRUE)*AP$2</f>
        <v>0</v>
      </c>
      <c r="AQ489" s="59">
        <f>VLOOKUP(AI489,'SCORE TALLER'!$AG$2:$AH$10,2,TRUE)*AQ$2</f>
        <v>0.32</v>
      </c>
      <c r="AR489" s="59">
        <f>VLOOKUP(AC489,'SCORE TALLER'!$U$2:$V$10,2,FALSE)*AR$2</f>
        <v>0.04</v>
      </c>
      <c r="AS489" s="59">
        <f>VLOOKUP(AE489,'SCORE TALLER'!$Y$2:$Z$10,2,FALSE)*AS$2</f>
        <v>0.02</v>
      </c>
      <c r="AT489" s="59">
        <f>VLOOKUP(Z489,'SCORE TALLER'!$O$2:$P$10,2,TRUE)*AT$2</f>
        <v>0.04</v>
      </c>
      <c r="AU489" s="59">
        <f>VLOOKUP(S489,'SCORE TALLER'!$A$2:$B$10,2,FALSE)*AU$2</f>
        <v>0.15000000000000002</v>
      </c>
      <c r="AV489" s="59">
        <f>VLOOKUP(AJ489,'SCORE TALLER'!$AI$2:$AJ$10,2,TRUE)*AV$2</f>
        <v>0.1</v>
      </c>
      <c r="AW489" s="59">
        <f>VLOOKUP(AK489,'SCORE TALLER'!$AK$2:$AL$10,2,TRUE)*AW$2</f>
        <v>0.2</v>
      </c>
      <c r="AX489" s="59">
        <f>VLOOKUP(T489,'SCORE TALLER'!$C$2:$D$10,2,FALSE)*AX$2</f>
        <v>0</v>
      </c>
      <c r="AY489" s="59">
        <f>VLOOKUP(W489,'SCORE TALLER'!$I$2:$J$10,2,TRUE)*AY$2</f>
        <v>0</v>
      </c>
      <c r="AZ489" s="59">
        <f>VLOOKUP(X489,'SCORE TALLER'!$K$2:$L$10,2,TRUE)*AZ$2</f>
        <v>0</v>
      </c>
      <c r="BA489" s="59">
        <f>VLOOKUP(U489,'SCORE TALLER'!$E$2:$F$10,2,FALSE)*BA$2</f>
        <v>0</v>
      </c>
      <c r="BB489" s="59">
        <f>VLOOKUP(Y489,'SCORE TALLER'!$M$2:$N$10,2,TRUE)*BB$2</f>
        <v>0.03</v>
      </c>
      <c r="BC489" s="59">
        <f>VLOOKUP(AA489,'SCORE TALLER'!$Q$2:$R$10,2,FALSE)*BC$2</f>
        <v>0</v>
      </c>
      <c r="BD489" s="59">
        <f>VLOOKUP(V489,'SCORE TALLER'!$G$2:$H$10,2,FALSE)*BD$2</f>
        <v>0</v>
      </c>
      <c r="BE489" s="59">
        <f>VLOOKUP(AF489,'SCORE TALLER'!$AA$2:$AB$10,2,FALSE)*BE$2</f>
        <v>0.30000000000000004</v>
      </c>
      <c r="BF489" s="59">
        <f>VLOOKUP(AL489,'SCORE TALLER'!$AM$2:$AN$10,2,TRUE)*BF$2</f>
        <v>0</v>
      </c>
      <c r="BG489" s="67">
        <f t="shared" si="111"/>
        <v>1.5400000000000003</v>
      </c>
      <c r="BH489" s="67" t="str">
        <f>VLOOKUP(BG489,'SCORE TALLER'!$AP$2:$AQ$7,2,TRUE)</f>
        <v>2. Normal</v>
      </c>
      <c r="BI489" s="67" t="str">
        <f t="shared" si="113"/>
        <v>LBZ</v>
      </c>
      <c r="BJ489" s="67" t="str">
        <f t="shared" si="113"/>
        <v>A</v>
      </c>
      <c r="BK489" s="67" t="str">
        <f t="shared" si="114"/>
        <v>SIN</v>
      </c>
      <c r="BL489" s="86">
        <f t="shared" si="112"/>
        <v>1625687</v>
      </c>
      <c r="BM489" s="86">
        <f t="shared" si="115"/>
        <v>0</v>
      </c>
    </row>
    <row r="490" spans="1:65" x14ac:dyDescent="0.3">
      <c r="A490" s="57">
        <v>2220666862</v>
      </c>
      <c r="B490" s="12" t="s">
        <v>628</v>
      </c>
      <c r="C490" s="58" t="s">
        <v>105</v>
      </c>
      <c r="D490" s="58" t="s">
        <v>30</v>
      </c>
      <c r="E490" s="58">
        <v>2794078</v>
      </c>
      <c r="F490" s="58">
        <v>12024774</v>
      </c>
      <c r="G490" s="58">
        <f t="shared" si="103"/>
        <v>9681245</v>
      </c>
      <c r="H490" s="58">
        <f t="shared" si="104"/>
        <v>5363416</v>
      </c>
      <c r="I490" s="58">
        <v>12025000</v>
      </c>
      <c r="J490" s="58">
        <v>418754</v>
      </c>
      <c r="K490" s="58">
        <v>0</v>
      </c>
      <c r="L490" s="58">
        <v>4317829</v>
      </c>
      <c r="M490" s="58">
        <v>2343529</v>
      </c>
      <c r="N490" s="58">
        <f>VLOOKUP(AD490,'tabla ingresos'!$A$3:$D$15,4,FALSE)</f>
        <v>2000000</v>
      </c>
      <c r="O490" s="58">
        <v>625305.49180158193</v>
      </c>
      <c r="P490" s="58">
        <v>61651000</v>
      </c>
      <c r="Q490" s="58">
        <v>0</v>
      </c>
      <c r="R490" s="12">
        <v>76130</v>
      </c>
      <c r="S490" s="12" t="s">
        <v>87</v>
      </c>
      <c r="T490" s="12" t="s">
        <v>89</v>
      </c>
      <c r="U490" s="12" t="s">
        <v>10</v>
      </c>
      <c r="V490" s="12">
        <v>4</v>
      </c>
      <c r="W490" s="12">
        <v>0</v>
      </c>
      <c r="X490" s="12">
        <v>0</v>
      </c>
      <c r="Y490" s="59">
        <v>3.8465753424657536</v>
      </c>
      <c r="Z490" s="59">
        <v>25.989041095890411</v>
      </c>
      <c r="AA490" s="12">
        <v>2</v>
      </c>
      <c r="AB490" s="12">
        <v>0</v>
      </c>
      <c r="AC490" s="12">
        <v>1</v>
      </c>
      <c r="AD490" s="12">
        <v>3</v>
      </c>
      <c r="AE490" s="12">
        <v>1</v>
      </c>
      <c r="AF490" s="58" t="s">
        <v>10</v>
      </c>
      <c r="AG490" s="66">
        <f t="shared" si="105"/>
        <v>0.34801983060052732</v>
      </c>
      <c r="AH490" s="67">
        <f t="shared" si="106"/>
        <v>24.558591333333332</v>
      </c>
      <c r="AI490" s="67">
        <f t="shared" si="107"/>
        <v>1.7125356666666667</v>
      </c>
      <c r="AJ490" s="67">
        <f t="shared" si="108"/>
        <v>3.2270816666666668</v>
      </c>
      <c r="AK490" s="67">
        <f t="shared" si="109"/>
        <v>1.7878053333333332</v>
      </c>
      <c r="AL490" s="67">
        <f t="shared" si="110"/>
        <v>0</v>
      </c>
      <c r="AM490" s="59">
        <f>VLOOKUP(AG490,'SCORE TALLER'!$AC$2:$AD$10,2,TRUE)*AM$2</f>
        <v>0</v>
      </c>
      <c r="AN490" s="59">
        <f>VLOOKUP(AD490,'SCORE TALLER'!$W$2:$X$10,2,TRUE)*AN$2</f>
        <v>0.32</v>
      </c>
      <c r="AO490" s="59">
        <f>VLOOKUP(AB490,'SCORE TALLER'!$S$2:$T$10,2,FALSE)*AO$2</f>
        <v>0.05</v>
      </c>
      <c r="AP490" s="59">
        <f>VLOOKUP(AH490,'SCORE TALLER'!$AE$2:$AF$10,2,TRUE)*AP$2</f>
        <v>0.32</v>
      </c>
      <c r="AQ490" s="59">
        <f>VLOOKUP(AI490,'SCORE TALLER'!$AG$2:$AH$10,2,TRUE)*AQ$2</f>
        <v>0.32</v>
      </c>
      <c r="AR490" s="59">
        <f>VLOOKUP(AC490,'SCORE TALLER'!$U$2:$V$10,2,FALSE)*AR$2</f>
        <v>0.05</v>
      </c>
      <c r="AS490" s="59">
        <f>VLOOKUP(AE490,'SCORE TALLER'!$Y$2:$Z$10,2,FALSE)*AS$2</f>
        <v>0.03</v>
      </c>
      <c r="AT490" s="59">
        <f>VLOOKUP(Z490,'SCORE TALLER'!$O$2:$P$10,2,TRUE)*AT$2</f>
        <v>0.04</v>
      </c>
      <c r="AU490" s="59">
        <f>VLOOKUP(S490,'SCORE TALLER'!$A$2:$B$10,2,FALSE)*AU$2</f>
        <v>0.15000000000000002</v>
      </c>
      <c r="AV490" s="59">
        <f>VLOOKUP(AJ490,'SCORE TALLER'!$AI$2:$AJ$10,2,TRUE)*AV$2</f>
        <v>0.1</v>
      </c>
      <c r="AW490" s="59">
        <f>VLOOKUP(AK490,'SCORE TALLER'!$AK$2:$AL$10,2,TRUE)*AW$2</f>
        <v>0.2</v>
      </c>
      <c r="AX490" s="59">
        <f>VLOOKUP(T490,'SCORE TALLER'!$C$2:$D$10,2,FALSE)*AX$2</f>
        <v>0</v>
      </c>
      <c r="AY490" s="59">
        <f>VLOOKUP(W490,'SCORE TALLER'!$I$2:$J$10,2,TRUE)*AY$2</f>
        <v>0</v>
      </c>
      <c r="AZ490" s="59">
        <f>VLOOKUP(X490,'SCORE TALLER'!$K$2:$L$10,2,TRUE)*AZ$2</f>
        <v>0</v>
      </c>
      <c r="BA490" s="59">
        <f>VLOOKUP(U490,'SCORE TALLER'!$E$2:$F$10,2,FALSE)*BA$2</f>
        <v>0</v>
      </c>
      <c r="BB490" s="59">
        <f>VLOOKUP(Y490,'SCORE TALLER'!$M$2:$N$10,2,TRUE)*BB$2</f>
        <v>0.04</v>
      </c>
      <c r="BC490" s="59">
        <f>VLOOKUP(AA490,'SCORE TALLER'!$Q$2:$R$10,2,FALSE)*BC$2</f>
        <v>0</v>
      </c>
      <c r="BD490" s="59">
        <f>VLOOKUP(V490,'SCORE TALLER'!$G$2:$H$10,2,FALSE)*BD$2</f>
        <v>0</v>
      </c>
      <c r="BE490" s="59">
        <f>VLOOKUP(AF490,'SCORE TALLER'!$AA$2:$AB$10,2,FALSE)*BE$2</f>
        <v>0</v>
      </c>
      <c r="BF490" s="59">
        <f>VLOOKUP(AL490,'SCORE TALLER'!$AM$2:$AN$10,2,TRUE)*BF$2</f>
        <v>0</v>
      </c>
      <c r="BG490" s="67">
        <f t="shared" si="111"/>
        <v>1.6200000000000003</v>
      </c>
      <c r="BH490" s="67" t="str">
        <f>VLOOKUP(BG490,'SCORE TALLER'!$AP$2:$AQ$7,2,TRUE)</f>
        <v>2. Normal</v>
      </c>
      <c r="BI490" s="67" t="str">
        <f t="shared" si="113"/>
        <v>LBZ</v>
      </c>
      <c r="BJ490" s="67" t="str">
        <f t="shared" si="113"/>
        <v>A</v>
      </c>
      <c r="BK490" s="67" t="str">
        <f t="shared" si="114"/>
        <v>A</v>
      </c>
      <c r="BL490" s="86">
        <f t="shared" si="112"/>
        <v>5363416</v>
      </c>
      <c r="BM490" s="86">
        <f t="shared" si="115"/>
        <v>0</v>
      </c>
    </row>
    <row r="491" spans="1:65" x14ac:dyDescent="0.3">
      <c r="A491" s="57">
        <v>2006000642</v>
      </c>
      <c r="B491" s="12" t="s">
        <v>629</v>
      </c>
      <c r="C491" s="58" t="s">
        <v>107</v>
      </c>
      <c r="D491" s="58" t="s">
        <v>114</v>
      </c>
      <c r="E491" s="58">
        <v>85000</v>
      </c>
      <c r="F491" s="58">
        <v>4304662</v>
      </c>
      <c r="G491" s="58">
        <f t="shared" si="103"/>
        <v>1832402</v>
      </c>
      <c r="H491" s="58">
        <f t="shared" si="104"/>
        <v>0</v>
      </c>
      <c r="I491" s="58" t="e">
        <v>#N/A</v>
      </c>
      <c r="J491" s="58">
        <v>159990</v>
      </c>
      <c r="K491" s="58">
        <v>0</v>
      </c>
      <c r="L491" s="58">
        <v>2000000</v>
      </c>
      <c r="M491" s="58">
        <v>2472260</v>
      </c>
      <c r="N491" s="58">
        <f>VLOOKUP(AD491,'tabla ingresos'!$A$3:$D$15,4,FALSE)</f>
        <v>1000000</v>
      </c>
      <c r="O491" s="58">
        <v>0</v>
      </c>
      <c r="P491" s="58">
        <v>0</v>
      </c>
      <c r="Q491" s="58">
        <v>0</v>
      </c>
      <c r="R491" s="12">
        <v>68307</v>
      </c>
      <c r="S491" s="12" t="s">
        <v>87</v>
      </c>
      <c r="T491" s="12" t="s">
        <v>89</v>
      </c>
      <c r="U491" s="12" t="s">
        <v>10</v>
      </c>
      <c r="V491" s="12">
        <v>4</v>
      </c>
      <c r="W491" s="12">
        <v>0</v>
      </c>
      <c r="X491" s="12">
        <v>0</v>
      </c>
      <c r="Y491" s="59">
        <v>6.7178082191780826</v>
      </c>
      <c r="Z491" s="59">
        <v>34.819178082191783</v>
      </c>
      <c r="AA491" s="12">
        <v>2</v>
      </c>
      <c r="AB491" s="12">
        <v>2</v>
      </c>
      <c r="AC491" s="12">
        <v>1</v>
      </c>
      <c r="AD491" s="12">
        <v>2</v>
      </c>
      <c r="AE491" s="12">
        <v>3</v>
      </c>
      <c r="AF491" s="58" t="s">
        <v>91</v>
      </c>
      <c r="AG491" s="66">
        <f t="shared" si="105"/>
        <v>0.10666</v>
      </c>
      <c r="AH491" s="67">
        <f t="shared" si="106"/>
        <v>2.8697746666666668</v>
      </c>
      <c r="AI491" s="67">
        <f t="shared" si="107"/>
        <v>1.7048399999999999</v>
      </c>
      <c r="AJ491" s="67">
        <f t="shared" si="108"/>
        <v>1.2216013333333333</v>
      </c>
      <c r="AK491" s="67">
        <f t="shared" si="109"/>
        <v>0</v>
      </c>
      <c r="AL491" s="67">
        <f t="shared" si="110"/>
        <v>0</v>
      </c>
      <c r="AM491" s="59">
        <f>VLOOKUP(AG491,'SCORE TALLER'!$AC$2:$AD$10,2,TRUE)*AM$2</f>
        <v>0</v>
      </c>
      <c r="AN491" s="59">
        <f>VLOOKUP(AD491,'SCORE TALLER'!$W$2:$X$10,2,TRUE)*AN$2</f>
        <v>0.32</v>
      </c>
      <c r="AO491" s="59">
        <f>VLOOKUP(AB491,'SCORE TALLER'!$S$2:$T$10,2,FALSE)*AO$2</f>
        <v>0.04</v>
      </c>
      <c r="AP491" s="59">
        <f>VLOOKUP(AH491,'SCORE TALLER'!$AE$2:$AF$10,2,TRUE)*AP$2</f>
        <v>0</v>
      </c>
      <c r="AQ491" s="59">
        <f>VLOOKUP(AI491,'SCORE TALLER'!$AG$2:$AH$10,2,TRUE)*AQ$2</f>
        <v>0.32</v>
      </c>
      <c r="AR491" s="59">
        <f>VLOOKUP(AC491,'SCORE TALLER'!$U$2:$V$10,2,FALSE)*AR$2</f>
        <v>0.05</v>
      </c>
      <c r="AS491" s="59">
        <f>VLOOKUP(AE491,'SCORE TALLER'!$Y$2:$Z$10,2,FALSE)*AS$2</f>
        <v>0.02</v>
      </c>
      <c r="AT491" s="59">
        <f>VLOOKUP(Z491,'SCORE TALLER'!$O$2:$P$10,2,TRUE)*AT$2</f>
        <v>0.04</v>
      </c>
      <c r="AU491" s="59">
        <f>VLOOKUP(S491,'SCORE TALLER'!$A$2:$B$10,2,FALSE)*AU$2</f>
        <v>0.15000000000000002</v>
      </c>
      <c r="AV491" s="59">
        <f>VLOOKUP(AJ491,'SCORE TALLER'!$AI$2:$AJ$10,2,TRUE)*AV$2</f>
        <v>0.2</v>
      </c>
      <c r="AW491" s="59">
        <f>VLOOKUP(AK491,'SCORE TALLER'!$AK$2:$AL$10,2,TRUE)*AW$2</f>
        <v>0.25</v>
      </c>
      <c r="AX491" s="59">
        <f>VLOOKUP(T491,'SCORE TALLER'!$C$2:$D$10,2,FALSE)*AX$2</f>
        <v>0</v>
      </c>
      <c r="AY491" s="59">
        <f>VLOOKUP(W491,'SCORE TALLER'!$I$2:$J$10,2,TRUE)*AY$2</f>
        <v>0</v>
      </c>
      <c r="AZ491" s="59">
        <f>VLOOKUP(X491,'SCORE TALLER'!$K$2:$L$10,2,TRUE)*AZ$2</f>
        <v>0</v>
      </c>
      <c r="BA491" s="59">
        <f>VLOOKUP(U491,'SCORE TALLER'!$E$2:$F$10,2,FALSE)*BA$2</f>
        <v>0</v>
      </c>
      <c r="BB491" s="59">
        <f>VLOOKUP(Y491,'SCORE TALLER'!$M$2:$N$10,2,TRUE)*BB$2</f>
        <v>0.02</v>
      </c>
      <c r="BC491" s="59">
        <f>VLOOKUP(AA491,'SCORE TALLER'!$Q$2:$R$10,2,FALSE)*BC$2</f>
        <v>0</v>
      </c>
      <c r="BD491" s="59">
        <f>VLOOKUP(V491,'SCORE TALLER'!$G$2:$H$10,2,FALSE)*BD$2</f>
        <v>0</v>
      </c>
      <c r="BE491" s="59">
        <f>VLOOKUP(AF491,'SCORE TALLER'!$AA$2:$AB$10,2,FALSE)*BE$2</f>
        <v>0.30000000000000004</v>
      </c>
      <c r="BF491" s="59">
        <f>VLOOKUP(AL491,'SCORE TALLER'!$AM$2:$AN$10,2,TRUE)*BF$2</f>
        <v>0</v>
      </c>
      <c r="BG491" s="67">
        <f t="shared" si="111"/>
        <v>1.7100000000000002</v>
      </c>
      <c r="BH491" s="67" t="str">
        <f>VLOOKUP(BG491,'SCORE TALLER'!$AP$2:$AQ$7,2,TRUE)</f>
        <v>2. Normal</v>
      </c>
      <c r="BI491" s="67" t="str">
        <f t="shared" si="113"/>
        <v>LBZ</v>
      </c>
      <c r="BJ491" s="67" t="str">
        <f t="shared" si="113"/>
        <v>A</v>
      </c>
      <c r="BK491" s="67" t="str">
        <f t="shared" si="114"/>
        <v>SIN</v>
      </c>
      <c r="BL491" s="86">
        <f t="shared" si="112"/>
        <v>0</v>
      </c>
      <c r="BM491" s="86">
        <f t="shared" si="115"/>
        <v>0</v>
      </c>
    </row>
    <row r="492" spans="1:65" x14ac:dyDescent="0.3">
      <c r="A492" s="57">
        <v>2248062082</v>
      </c>
      <c r="B492" s="12" t="s">
        <v>630</v>
      </c>
      <c r="C492" s="58" t="s">
        <v>107</v>
      </c>
      <c r="D492" s="58" t="s">
        <v>30</v>
      </c>
      <c r="E492" s="58">
        <v>1535450</v>
      </c>
      <c r="F492" s="58">
        <v>6644298</v>
      </c>
      <c r="G492" s="58">
        <f t="shared" si="103"/>
        <v>5636594</v>
      </c>
      <c r="H492" s="58">
        <f t="shared" si="104"/>
        <v>4076594</v>
      </c>
      <c r="I492" s="58" t="e">
        <v>#N/A</v>
      </c>
      <c r="J492" s="58">
        <v>326437</v>
      </c>
      <c r="K492" s="58">
        <v>0</v>
      </c>
      <c r="L492" s="58">
        <v>1560000</v>
      </c>
      <c r="M492" s="58">
        <v>1007704</v>
      </c>
      <c r="N492" s="58">
        <f>VLOOKUP(AD492,'tabla ingresos'!$A$3:$D$15,4,FALSE)</f>
        <v>1000000</v>
      </c>
      <c r="O492" s="58">
        <v>0</v>
      </c>
      <c r="P492" s="58">
        <v>0</v>
      </c>
      <c r="Q492" s="58">
        <v>0</v>
      </c>
      <c r="R492" s="12">
        <v>76130</v>
      </c>
      <c r="S492" s="12" t="s">
        <v>87</v>
      </c>
      <c r="T492" s="12" t="s">
        <v>89</v>
      </c>
      <c r="U492" s="12" t="s">
        <v>10</v>
      </c>
      <c r="V492" s="12">
        <v>4</v>
      </c>
      <c r="W492" s="12">
        <v>0</v>
      </c>
      <c r="X492" s="12">
        <v>0</v>
      </c>
      <c r="Y492" s="59">
        <v>3.2602739726027399</v>
      </c>
      <c r="Z492" s="59">
        <v>29.709589041095889</v>
      </c>
      <c r="AA492" s="12">
        <v>1</v>
      </c>
      <c r="AB492" s="12">
        <v>0</v>
      </c>
      <c r="AC492" s="12">
        <v>1</v>
      </c>
      <c r="AD492" s="12">
        <v>2</v>
      </c>
      <c r="AE492" s="12">
        <v>3</v>
      </c>
      <c r="AF492" s="58" t="s">
        <v>91</v>
      </c>
      <c r="AG492" s="66">
        <f t="shared" si="105"/>
        <v>0.21762466666666666</v>
      </c>
      <c r="AH492" s="67">
        <f t="shared" si="106"/>
        <v>4.429532</v>
      </c>
      <c r="AI492" s="67">
        <f t="shared" si="107"/>
        <v>1.6954359999999999</v>
      </c>
      <c r="AJ492" s="67">
        <f t="shared" si="108"/>
        <v>3.7577293333333333</v>
      </c>
      <c r="AK492" s="67">
        <f t="shared" si="109"/>
        <v>2.7177293333333332</v>
      </c>
      <c r="AL492" s="67">
        <f t="shared" si="110"/>
        <v>0</v>
      </c>
      <c r="AM492" s="59">
        <f>VLOOKUP(AG492,'SCORE TALLER'!$AC$2:$AD$10,2,TRUE)*AM$2</f>
        <v>0</v>
      </c>
      <c r="AN492" s="59">
        <f>VLOOKUP(AD492,'SCORE TALLER'!$W$2:$X$10,2,TRUE)*AN$2</f>
        <v>0.32</v>
      </c>
      <c r="AO492" s="59">
        <f>VLOOKUP(AB492,'SCORE TALLER'!$S$2:$T$10,2,FALSE)*AO$2</f>
        <v>0.05</v>
      </c>
      <c r="AP492" s="59">
        <f>VLOOKUP(AH492,'SCORE TALLER'!$AE$2:$AF$10,2,TRUE)*AP$2</f>
        <v>0</v>
      </c>
      <c r="AQ492" s="59">
        <f>VLOOKUP(AI492,'SCORE TALLER'!$AG$2:$AH$10,2,TRUE)*AQ$2</f>
        <v>0.32</v>
      </c>
      <c r="AR492" s="59">
        <f>VLOOKUP(AC492,'SCORE TALLER'!$U$2:$V$10,2,FALSE)*AR$2</f>
        <v>0.05</v>
      </c>
      <c r="AS492" s="59">
        <f>VLOOKUP(AE492,'SCORE TALLER'!$Y$2:$Z$10,2,FALSE)*AS$2</f>
        <v>0.02</v>
      </c>
      <c r="AT492" s="59">
        <f>VLOOKUP(Z492,'SCORE TALLER'!$O$2:$P$10,2,TRUE)*AT$2</f>
        <v>0.04</v>
      </c>
      <c r="AU492" s="59">
        <f>VLOOKUP(S492,'SCORE TALLER'!$A$2:$B$10,2,FALSE)*AU$2</f>
        <v>0.15000000000000002</v>
      </c>
      <c r="AV492" s="59">
        <f>VLOOKUP(AJ492,'SCORE TALLER'!$AI$2:$AJ$10,2,TRUE)*AV$2</f>
        <v>0.1</v>
      </c>
      <c r="AW492" s="59">
        <f>VLOOKUP(AK492,'SCORE TALLER'!$AK$2:$AL$10,2,TRUE)*AW$2</f>
        <v>0.15000000000000002</v>
      </c>
      <c r="AX492" s="59">
        <f>VLOOKUP(T492,'SCORE TALLER'!$C$2:$D$10,2,FALSE)*AX$2</f>
        <v>0</v>
      </c>
      <c r="AY492" s="59">
        <f>VLOOKUP(W492,'SCORE TALLER'!$I$2:$J$10,2,TRUE)*AY$2</f>
        <v>0</v>
      </c>
      <c r="AZ492" s="59">
        <f>VLOOKUP(X492,'SCORE TALLER'!$K$2:$L$10,2,TRUE)*AZ$2</f>
        <v>0</v>
      </c>
      <c r="BA492" s="59">
        <f>VLOOKUP(U492,'SCORE TALLER'!$E$2:$F$10,2,FALSE)*BA$2</f>
        <v>0</v>
      </c>
      <c r="BB492" s="59">
        <f>VLOOKUP(Y492,'SCORE TALLER'!$M$2:$N$10,2,TRUE)*BB$2</f>
        <v>0.04</v>
      </c>
      <c r="BC492" s="59">
        <f>VLOOKUP(AA492,'SCORE TALLER'!$Q$2:$R$10,2,FALSE)*BC$2</f>
        <v>0.05</v>
      </c>
      <c r="BD492" s="59">
        <f>VLOOKUP(V492,'SCORE TALLER'!$G$2:$H$10,2,FALSE)*BD$2</f>
        <v>0</v>
      </c>
      <c r="BE492" s="59">
        <f>VLOOKUP(AF492,'SCORE TALLER'!$AA$2:$AB$10,2,FALSE)*BE$2</f>
        <v>0.30000000000000004</v>
      </c>
      <c r="BF492" s="59">
        <f>VLOOKUP(AL492,'SCORE TALLER'!$AM$2:$AN$10,2,TRUE)*BF$2</f>
        <v>0</v>
      </c>
      <c r="BG492" s="67">
        <f t="shared" si="111"/>
        <v>1.5900000000000003</v>
      </c>
      <c r="BH492" s="67" t="str">
        <f>VLOOKUP(BG492,'SCORE TALLER'!$AP$2:$AQ$7,2,TRUE)</f>
        <v>2. Normal</v>
      </c>
      <c r="BI492" s="67" t="str">
        <f t="shared" si="113"/>
        <v>LBZ</v>
      </c>
      <c r="BJ492" s="67" t="str">
        <f t="shared" si="113"/>
        <v>A</v>
      </c>
      <c r="BK492" s="67" t="str">
        <f t="shared" si="114"/>
        <v>SIN</v>
      </c>
      <c r="BL492" s="86">
        <f t="shared" si="112"/>
        <v>4076594</v>
      </c>
      <c r="BM492" s="86">
        <f t="shared" si="115"/>
        <v>0</v>
      </c>
    </row>
    <row r="493" spans="1:65" x14ac:dyDescent="0.3">
      <c r="A493" s="57">
        <v>2082248006</v>
      </c>
      <c r="B493" s="12" t="s">
        <v>631</v>
      </c>
      <c r="C493" s="58" t="s">
        <v>105</v>
      </c>
      <c r="D493" s="58" t="s">
        <v>114</v>
      </c>
      <c r="E493" s="58"/>
      <c r="F493" s="58">
        <v>3728009</v>
      </c>
      <c r="G493" s="58">
        <f t="shared" si="103"/>
        <v>1194389</v>
      </c>
      <c r="H493" s="58">
        <f t="shared" si="104"/>
        <v>0</v>
      </c>
      <c r="I493" s="58">
        <v>3728000</v>
      </c>
      <c r="J493" s="58">
        <v>177766</v>
      </c>
      <c r="K493" s="58">
        <v>0</v>
      </c>
      <c r="L493" s="58">
        <v>1500000</v>
      </c>
      <c r="M493" s="58">
        <v>2533620</v>
      </c>
      <c r="N493" s="58">
        <f>VLOOKUP(AD493,'tabla ingresos'!$A$3:$D$15,4,FALSE)</f>
        <v>1000000</v>
      </c>
      <c r="O493" s="58">
        <v>54572.897963537231</v>
      </c>
      <c r="P493" s="58">
        <v>1391000</v>
      </c>
      <c r="Q493" s="58">
        <v>0</v>
      </c>
      <c r="R493" s="12">
        <v>47058</v>
      </c>
      <c r="S493" s="12" t="s">
        <v>87</v>
      </c>
      <c r="T493" s="12" t="s">
        <v>89</v>
      </c>
      <c r="U493" s="12" t="s">
        <v>10</v>
      </c>
      <c r="V493" s="12">
        <v>4</v>
      </c>
      <c r="W493" s="12">
        <v>0</v>
      </c>
      <c r="X493" s="12">
        <v>0</v>
      </c>
      <c r="Y493" s="59">
        <v>4.4904109589041097</v>
      </c>
      <c r="Z493" s="59">
        <v>29.843835616438355</v>
      </c>
      <c r="AA493" s="12">
        <v>1</v>
      </c>
      <c r="AB493" s="12">
        <v>3</v>
      </c>
      <c r="AC493" s="12">
        <v>2</v>
      </c>
      <c r="AD493" s="12">
        <v>2</v>
      </c>
      <c r="AE493" s="12">
        <v>2</v>
      </c>
      <c r="AF493" s="58" t="s">
        <v>10</v>
      </c>
      <c r="AG493" s="66">
        <f t="shared" si="105"/>
        <v>0.15489259864235816</v>
      </c>
      <c r="AH493" s="67">
        <f t="shared" si="106"/>
        <v>3.4126726666666665</v>
      </c>
      <c r="AI493" s="67">
        <f t="shared" si="107"/>
        <v>1.6890799999999999</v>
      </c>
      <c r="AJ493" s="67">
        <f t="shared" si="108"/>
        <v>0.79625933333333332</v>
      </c>
      <c r="AK493" s="67">
        <f t="shared" si="109"/>
        <v>0</v>
      </c>
      <c r="AL493" s="67">
        <f t="shared" si="110"/>
        <v>0</v>
      </c>
      <c r="AM493" s="59">
        <f>VLOOKUP(AG493,'SCORE TALLER'!$AC$2:$AD$10,2,TRUE)*AM$2</f>
        <v>0</v>
      </c>
      <c r="AN493" s="59">
        <f>VLOOKUP(AD493,'SCORE TALLER'!$W$2:$X$10,2,TRUE)*AN$2</f>
        <v>0.32</v>
      </c>
      <c r="AO493" s="59">
        <f>VLOOKUP(AB493,'SCORE TALLER'!$S$2:$T$10,2,FALSE)*AO$2</f>
        <v>0.03</v>
      </c>
      <c r="AP493" s="59">
        <f>VLOOKUP(AH493,'SCORE TALLER'!$AE$2:$AF$10,2,TRUE)*AP$2</f>
        <v>0</v>
      </c>
      <c r="AQ493" s="59">
        <f>VLOOKUP(AI493,'SCORE TALLER'!$AG$2:$AH$10,2,TRUE)*AQ$2</f>
        <v>0.32</v>
      </c>
      <c r="AR493" s="59">
        <f>VLOOKUP(AC493,'SCORE TALLER'!$U$2:$V$10,2,FALSE)*AR$2</f>
        <v>0.04</v>
      </c>
      <c r="AS493" s="59">
        <f>VLOOKUP(AE493,'SCORE TALLER'!$Y$2:$Z$10,2,FALSE)*AS$2</f>
        <v>0.01</v>
      </c>
      <c r="AT493" s="59">
        <f>VLOOKUP(Z493,'SCORE TALLER'!$O$2:$P$10,2,TRUE)*AT$2</f>
        <v>0.04</v>
      </c>
      <c r="AU493" s="59">
        <f>VLOOKUP(S493,'SCORE TALLER'!$A$2:$B$10,2,FALSE)*AU$2</f>
        <v>0.15000000000000002</v>
      </c>
      <c r="AV493" s="59">
        <f>VLOOKUP(AJ493,'SCORE TALLER'!$AI$2:$AJ$10,2,TRUE)*AV$2</f>
        <v>0.25</v>
      </c>
      <c r="AW493" s="59">
        <f>VLOOKUP(AK493,'SCORE TALLER'!$AK$2:$AL$10,2,TRUE)*AW$2</f>
        <v>0.25</v>
      </c>
      <c r="AX493" s="59">
        <f>VLOOKUP(T493,'SCORE TALLER'!$C$2:$D$10,2,FALSE)*AX$2</f>
        <v>0</v>
      </c>
      <c r="AY493" s="59">
        <f>VLOOKUP(W493,'SCORE TALLER'!$I$2:$J$10,2,TRUE)*AY$2</f>
        <v>0</v>
      </c>
      <c r="AZ493" s="59">
        <f>VLOOKUP(X493,'SCORE TALLER'!$K$2:$L$10,2,TRUE)*AZ$2</f>
        <v>0</v>
      </c>
      <c r="BA493" s="59">
        <f>VLOOKUP(U493,'SCORE TALLER'!$E$2:$F$10,2,FALSE)*BA$2</f>
        <v>0</v>
      </c>
      <c r="BB493" s="59">
        <f>VLOOKUP(Y493,'SCORE TALLER'!$M$2:$N$10,2,TRUE)*BB$2</f>
        <v>0.03</v>
      </c>
      <c r="BC493" s="59">
        <f>VLOOKUP(AA493,'SCORE TALLER'!$Q$2:$R$10,2,FALSE)*BC$2</f>
        <v>0.05</v>
      </c>
      <c r="BD493" s="59">
        <f>VLOOKUP(V493,'SCORE TALLER'!$G$2:$H$10,2,FALSE)*BD$2</f>
        <v>0</v>
      </c>
      <c r="BE493" s="59">
        <f>VLOOKUP(AF493,'SCORE TALLER'!$AA$2:$AB$10,2,FALSE)*BE$2</f>
        <v>0</v>
      </c>
      <c r="BF493" s="59">
        <f>VLOOKUP(AL493,'SCORE TALLER'!$AM$2:$AN$10,2,TRUE)*BF$2</f>
        <v>0</v>
      </c>
      <c r="BG493" s="67">
        <f t="shared" si="111"/>
        <v>1.4900000000000002</v>
      </c>
      <c r="BH493" s="67" t="str">
        <f>VLOOKUP(BG493,'SCORE TALLER'!$AP$2:$AQ$7,2,TRUE)</f>
        <v>2. Normal</v>
      </c>
      <c r="BI493" s="67" t="str">
        <f t="shared" si="113"/>
        <v>LBZ</v>
      </c>
      <c r="BJ493" s="67" t="str">
        <f t="shared" si="113"/>
        <v>A</v>
      </c>
      <c r="BK493" s="67" t="str">
        <f t="shared" si="114"/>
        <v>A</v>
      </c>
      <c r="BL493" s="86">
        <f t="shared" si="112"/>
        <v>0</v>
      </c>
      <c r="BM493" s="86">
        <f t="shared" si="115"/>
        <v>0</v>
      </c>
    </row>
    <row r="494" spans="1:65" x14ac:dyDescent="0.3">
      <c r="A494" s="57">
        <v>2202884806</v>
      </c>
      <c r="B494" s="12" t="s">
        <v>632</v>
      </c>
      <c r="C494" s="58" t="s">
        <v>105</v>
      </c>
      <c r="D494" s="58" t="s">
        <v>115</v>
      </c>
      <c r="E494" s="58">
        <v>731683</v>
      </c>
      <c r="F494" s="58">
        <v>5000000</v>
      </c>
      <c r="G494" s="58">
        <f t="shared" si="103"/>
        <v>3209880</v>
      </c>
      <c r="H494" s="58">
        <f t="shared" si="104"/>
        <v>309880</v>
      </c>
      <c r="I494" s="58">
        <v>5000000</v>
      </c>
      <c r="J494" s="58">
        <v>177766</v>
      </c>
      <c r="K494" s="58">
        <v>0</v>
      </c>
      <c r="L494" s="58">
        <v>2900000</v>
      </c>
      <c r="M494" s="58">
        <v>1790120</v>
      </c>
      <c r="N494" s="58">
        <f>VLOOKUP(AD494,'tabla ingresos'!$A$3:$D$15,4,FALSE)</f>
        <v>1000000</v>
      </c>
      <c r="O494" s="58">
        <v>73740.344075449379</v>
      </c>
      <c r="P494" s="58">
        <v>3315000</v>
      </c>
      <c r="Q494" s="58">
        <v>0</v>
      </c>
      <c r="R494" s="12">
        <v>68001</v>
      </c>
      <c r="S494" s="12" t="s">
        <v>87</v>
      </c>
      <c r="T494" s="12" t="s">
        <v>89</v>
      </c>
      <c r="U494" s="12" t="s">
        <v>10</v>
      </c>
      <c r="V494" s="12">
        <v>4</v>
      </c>
      <c r="W494" s="12">
        <v>0</v>
      </c>
      <c r="X494" s="12">
        <v>0</v>
      </c>
      <c r="Y494" s="59">
        <v>2.989041095890411</v>
      </c>
      <c r="Z494" s="59">
        <v>27.649315068493152</v>
      </c>
      <c r="AA494" s="12">
        <v>1</v>
      </c>
      <c r="AB494" s="12">
        <v>2</v>
      </c>
      <c r="AC494" s="12">
        <v>2</v>
      </c>
      <c r="AD494" s="12">
        <v>2</v>
      </c>
      <c r="AE494" s="12">
        <v>3</v>
      </c>
      <c r="AF494" s="58" t="s">
        <v>10</v>
      </c>
      <c r="AG494" s="66">
        <f t="shared" si="105"/>
        <v>0.16767089605029958</v>
      </c>
      <c r="AH494" s="67">
        <f t="shared" si="106"/>
        <v>5.543333333333333</v>
      </c>
      <c r="AI494" s="67">
        <f t="shared" si="107"/>
        <v>1.6812020000000001</v>
      </c>
      <c r="AJ494" s="67">
        <f t="shared" si="108"/>
        <v>2.13992</v>
      </c>
      <c r="AK494" s="67">
        <f t="shared" si="109"/>
        <v>0.20658666666666667</v>
      </c>
      <c r="AL494" s="67">
        <f t="shared" si="110"/>
        <v>0</v>
      </c>
      <c r="AM494" s="59">
        <f>VLOOKUP(AG494,'SCORE TALLER'!$AC$2:$AD$10,2,TRUE)*AM$2</f>
        <v>0</v>
      </c>
      <c r="AN494" s="59">
        <f>VLOOKUP(AD494,'SCORE TALLER'!$W$2:$X$10,2,TRUE)*AN$2</f>
        <v>0.32</v>
      </c>
      <c r="AO494" s="59">
        <f>VLOOKUP(AB494,'SCORE TALLER'!$S$2:$T$10,2,FALSE)*AO$2</f>
        <v>0.04</v>
      </c>
      <c r="AP494" s="59">
        <f>VLOOKUP(AH494,'SCORE TALLER'!$AE$2:$AF$10,2,TRUE)*AP$2</f>
        <v>0.08</v>
      </c>
      <c r="AQ494" s="59">
        <f>VLOOKUP(AI494,'SCORE TALLER'!$AG$2:$AH$10,2,TRUE)*AQ$2</f>
        <v>0.32</v>
      </c>
      <c r="AR494" s="59">
        <f>VLOOKUP(AC494,'SCORE TALLER'!$U$2:$V$10,2,FALSE)*AR$2</f>
        <v>0.04</v>
      </c>
      <c r="AS494" s="59">
        <f>VLOOKUP(AE494,'SCORE TALLER'!$Y$2:$Z$10,2,FALSE)*AS$2</f>
        <v>0.02</v>
      </c>
      <c r="AT494" s="59">
        <f>VLOOKUP(Z494,'SCORE TALLER'!$O$2:$P$10,2,TRUE)*AT$2</f>
        <v>0.04</v>
      </c>
      <c r="AU494" s="59">
        <f>VLOOKUP(S494,'SCORE TALLER'!$A$2:$B$10,2,FALSE)*AU$2</f>
        <v>0.15000000000000002</v>
      </c>
      <c r="AV494" s="59">
        <f>VLOOKUP(AJ494,'SCORE TALLER'!$AI$2:$AJ$10,2,TRUE)*AV$2</f>
        <v>0.15000000000000002</v>
      </c>
      <c r="AW494" s="59">
        <f>VLOOKUP(AK494,'SCORE TALLER'!$AK$2:$AL$10,2,TRUE)*AW$2</f>
        <v>0.25</v>
      </c>
      <c r="AX494" s="59">
        <f>VLOOKUP(T494,'SCORE TALLER'!$C$2:$D$10,2,FALSE)*AX$2</f>
        <v>0</v>
      </c>
      <c r="AY494" s="59">
        <f>VLOOKUP(W494,'SCORE TALLER'!$I$2:$J$10,2,TRUE)*AY$2</f>
        <v>0</v>
      </c>
      <c r="AZ494" s="59">
        <f>VLOOKUP(X494,'SCORE TALLER'!$K$2:$L$10,2,TRUE)*AZ$2</f>
        <v>0</v>
      </c>
      <c r="BA494" s="59">
        <f>VLOOKUP(U494,'SCORE TALLER'!$E$2:$F$10,2,FALSE)*BA$2</f>
        <v>0</v>
      </c>
      <c r="BB494" s="59">
        <f>VLOOKUP(Y494,'SCORE TALLER'!$M$2:$N$10,2,TRUE)*BB$2</f>
        <v>0.04</v>
      </c>
      <c r="BC494" s="59">
        <f>VLOOKUP(AA494,'SCORE TALLER'!$Q$2:$R$10,2,FALSE)*BC$2</f>
        <v>0.05</v>
      </c>
      <c r="BD494" s="59">
        <f>VLOOKUP(V494,'SCORE TALLER'!$G$2:$H$10,2,FALSE)*BD$2</f>
        <v>0</v>
      </c>
      <c r="BE494" s="59">
        <f>VLOOKUP(AF494,'SCORE TALLER'!$AA$2:$AB$10,2,FALSE)*BE$2</f>
        <v>0</v>
      </c>
      <c r="BF494" s="59">
        <f>VLOOKUP(AL494,'SCORE TALLER'!$AM$2:$AN$10,2,TRUE)*BF$2</f>
        <v>0</v>
      </c>
      <c r="BG494" s="67">
        <f t="shared" si="111"/>
        <v>1.5000000000000002</v>
      </c>
      <c r="BH494" s="67" t="str">
        <f>VLOOKUP(BG494,'SCORE TALLER'!$AP$2:$AQ$7,2,TRUE)</f>
        <v>2. Normal</v>
      </c>
      <c r="BI494" s="67" t="str">
        <f t="shared" si="113"/>
        <v>LBZ</v>
      </c>
      <c r="BJ494" s="67" t="str">
        <f t="shared" si="113"/>
        <v>A</v>
      </c>
      <c r="BK494" s="67" t="str">
        <f t="shared" si="114"/>
        <v>A</v>
      </c>
      <c r="BL494" s="86">
        <f t="shared" si="112"/>
        <v>309880</v>
      </c>
      <c r="BM494" s="86">
        <f t="shared" si="115"/>
        <v>0</v>
      </c>
    </row>
    <row r="495" spans="1:65" x14ac:dyDescent="0.3">
      <c r="A495" s="57">
        <v>48822286</v>
      </c>
      <c r="B495" s="12" t="s">
        <v>633</v>
      </c>
      <c r="C495" s="58" t="s">
        <v>107</v>
      </c>
      <c r="D495" s="58" t="s">
        <v>115</v>
      </c>
      <c r="E495" s="58">
        <v>332583</v>
      </c>
      <c r="F495" s="58">
        <v>5043403</v>
      </c>
      <c r="G495" s="58">
        <f t="shared" si="103"/>
        <v>2861783</v>
      </c>
      <c r="H495" s="58">
        <f t="shared" si="104"/>
        <v>1361783</v>
      </c>
      <c r="I495" s="58" t="e">
        <v>#N/A</v>
      </c>
      <c r="J495" s="58">
        <v>248873</v>
      </c>
      <c r="K495" s="58">
        <v>0</v>
      </c>
      <c r="L495" s="58">
        <v>1500000</v>
      </c>
      <c r="M495" s="58">
        <v>2181620</v>
      </c>
      <c r="N495" s="58">
        <f>VLOOKUP(AD495,'tabla ingresos'!$A$3:$D$15,4,FALSE)</f>
        <v>1000000</v>
      </c>
      <c r="O495" s="58">
        <v>0</v>
      </c>
      <c r="P495" s="58">
        <v>0</v>
      </c>
      <c r="Q495" s="58">
        <v>0</v>
      </c>
      <c r="R495" s="12">
        <v>68001</v>
      </c>
      <c r="S495" s="12" t="s">
        <v>87</v>
      </c>
      <c r="T495" s="12" t="s">
        <v>89</v>
      </c>
      <c r="U495" s="12" t="s">
        <v>10</v>
      </c>
      <c r="V495" s="12">
        <v>4</v>
      </c>
      <c r="W495" s="12">
        <v>0</v>
      </c>
      <c r="X495" s="12">
        <v>0</v>
      </c>
      <c r="Y495" s="59">
        <v>4.2383561643835614</v>
      </c>
      <c r="Z495" s="59">
        <v>43.753424657534246</v>
      </c>
      <c r="AA495" s="12">
        <v>2</v>
      </c>
      <c r="AB495" s="12">
        <v>1</v>
      </c>
      <c r="AC495" s="12">
        <v>2</v>
      </c>
      <c r="AD495" s="12">
        <v>2</v>
      </c>
      <c r="AE495" s="12">
        <v>2</v>
      </c>
      <c r="AF495" s="58" t="s">
        <v>91</v>
      </c>
      <c r="AG495" s="66">
        <f t="shared" si="105"/>
        <v>0.16591533333333333</v>
      </c>
      <c r="AH495" s="67">
        <f t="shared" si="106"/>
        <v>3.3622686666666666</v>
      </c>
      <c r="AI495" s="67">
        <f t="shared" si="107"/>
        <v>1.6761353333333333</v>
      </c>
      <c r="AJ495" s="67">
        <f t="shared" si="108"/>
        <v>1.9078553333333332</v>
      </c>
      <c r="AK495" s="67">
        <f t="shared" si="109"/>
        <v>0.90785533333333335</v>
      </c>
      <c r="AL495" s="67">
        <f t="shared" si="110"/>
        <v>0</v>
      </c>
      <c r="AM495" s="59">
        <f>VLOOKUP(AG495,'SCORE TALLER'!$AC$2:$AD$10,2,TRUE)*AM$2</f>
        <v>0</v>
      </c>
      <c r="AN495" s="59">
        <f>VLOOKUP(AD495,'SCORE TALLER'!$W$2:$X$10,2,TRUE)*AN$2</f>
        <v>0.32</v>
      </c>
      <c r="AO495" s="59">
        <f>VLOOKUP(AB495,'SCORE TALLER'!$S$2:$T$10,2,FALSE)*AO$2</f>
        <v>0.05</v>
      </c>
      <c r="AP495" s="59">
        <f>VLOOKUP(AH495,'SCORE TALLER'!$AE$2:$AF$10,2,TRUE)*AP$2</f>
        <v>0</v>
      </c>
      <c r="AQ495" s="59">
        <f>VLOOKUP(AI495,'SCORE TALLER'!$AG$2:$AH$10,2,TRUE)*AQ$2</f>
        <v>0.32</v>
      </c>
      <c r="AR495" s="59">
        <f>VLOOKUP(AC495,'SCORE TALLER'!$U$2:$V$10,2,FALSE)*AR$2</f>
        <v>0.04</v>
      </c>
      <c r="AS495" s="59">
        <f>VLOOKUP(AE495,'SCORE TALLER'!$Y$2:$Z$10,2,FALSE)*AS$2</f>
        <v>0.01</v>
      </c>
      <c r="AT495" s="59">
        <f>VLOOKUP(Z495,'SCORE TALLER'!$O$2:$P$10,2,TRUE)*AT$2</f>
        <v>0.03</v>
      </c>
      <c r="AU495" s="59">
        <f>VLOOKUP(S495,'SCORE TALLER'!$A$2:$B$10,2,FALSE)*AU$2</f>
        <v>0.15000000000000002</v>
      </c>
      <c r="AV495" s="59">
        <f>VLOOKUP(AJ495,'SCORE TALLER'!$AI$2:$AJ$10,2,TRUE)*AV$2</f>
        <v>0.2</v>
      </c>
      <c r="AW495" s="59">
        <f>VLOOKUP(AK495,'SCORE TALLER'!$AK$2:$AL$10,2,TRUE)*AW$2</f>
        <v>0.25</v>
      </c>
      <c r="AX495" s="59">
        <f>VLOOKUP(T495,'SCORE TALLER'!$C$2:$D$10,2,FALSE)*AX$2</f>
        <v>0</v>
      </c>
      <c r="AY495" s="59">
        <f>VLOOKUP(W495,'SCORE TALLER'!$I$2:$J$10,2,TRUE)*AY$2</f>
        <v>0</v>
      </c>
      <c r="AZ495" s="59">
        <f>VLOOKUP(X495,'SCORE TALLER'!$K$2:$L$10,2,TRUE)*AZ$2</f>
        <v>0</v>
      </c>
      <c r="BA495" s="59">
        <f>VLOOKUP(U495,'SCORE TALLER'!$E$2:$F$10,2,FALSE)*BA$2</f>
        <v>0</v>
      </c>
      <c r="BB495" s="59">
        <f>VLOOKUP(Y495,'SCORE TALLER'!$M$2:$N$10,2,TRUE)*BB$2</f>
        <v>0.03</v>
      </c>
      <c r="BC495" s="59">
        <f>VLOOKUP(AA495,'SCORE TALLER'!$Q$2:$R$10,2,FALSE)*BC$2</f>
        <v>0</v>
      </c>
      <c r="BD495" s="59">
        <f>VLOOKUP(V495,'SCORE TALLER'!$G$2:$H$10,2,FALSE)*BD$2</f>
        <v>0</v>
      </c>
      <c r="BE495" s="59">
        <f>VLOOKUP(AF495,'SCORE TALLER'!$AA$2:$AB$10,2,FALSE)*BE$2</f>
        <v>0.30000000000000004</v>
      </c>
      <c r="BF495" s="59">
        <f>VLOOKUP(AL495,'SCORE TALLER'!$AM$2:$AN$10,2,TRUE)*BF$2</f>
        <v>0</v>
      </c>
      <c r="BG495" s="67">
        <f t="shared" si="111"/>
        <v>1.7000000000000002</v>
      </c>
      <c r="BH495" s="67" t="str">
        <f>VLOOKUP(BG495,'SCORE TALLER'!$AP$2:$AQ$7,2,TRUE)</f>
        <v>2. Normal</v>
      </c>
      <c r="BI495" s="67" t="str">
        <f t="shared" si="113"/>
        <v>LBZ</v>
      </c>
      <c r="BJ495" s="67" t="str">
        <f t="shared" si="113"/>
        <v>A</v>
      </c>
      <c r="BK495" s="67" t="str">
        <f t="shared" si="114"/>
        <v>SIN</v>
      </c>
      <c r="BL495" s="86">
        <f t="shared" si="112"/>
        <v>1361783</v>
      </c>
      <c r="BM495" s="86">
        <f t="shared" si="115"/>
        <v>0</v>
      </c>
    </row>
    <row r="496" spans="1:65" x14ac:dyDescent="0.3">
      <c r="A496" s="57">
        <v>46626680</v>
      </c>
      <c r="B496" s="12" t="s">
        <v>634</v>
      </c>
      <c r="C496" s="58" t="s">
        <v>107</v>
      </c>
      <c r="D496" s="58" t="s">
        <v>30</v>
      </c>
      <c r="E496" s="58">
        <v>1192816</v>
      </c>
      <c r="F496" s="58">
        <v>6626666</v>
      </c>
      <c r="G496" s="58">
        <f t="shared" si="103"/>
        <v>5308914</v>
      </c>
      <c r="H496" s="58">
        <f t="shared" si="104"/>
        <v>2482055</v>
      </c>
      <c r="I496" s="58" t="e">
        <v>#N/A</v>
      </c>
      <c r="J496" s="58">
        <v>187796</v>
      </c>
      <c r="K496" s="58">
        <v>0</v>
      </c>
      <c r="L496" s="58">
        <v>2826859</v>
      </c>
      <c r="M496" s="58">
        <v>1317752</v>
      </c>
      <c r="N496" s="58">
        <f>VLOOKUP(AD496,'tabla ingresos'!$A$3:$D$15,4,FALSE)</f>
        <v>1000000</v>
      </c>
      <c r="O496" s="58">
        <v>0</v>
      </c>
      <c r="P496" s="58">
        <v>0</v>
      </c>
      <c r="Q496" s="58">
        <v>0</v>
      </c>
      <c r="R496" s="12">
        <v>11001</v>
      </c>
      <c r="S496" s="12" t="s">
        <v>87</v>
      </c>
      <c r="T496" s="12" t="s">
        <v>89</v>
      </c>
      <c r="U496" s="12" t="s">
        <v>10</v>
      </c>
      <c r="V496" s="12">
        <v>4</v>
      </c>
      <c r="W496" s="12">
        <v>30</v>
      </c>
      <c r="X496" s="12">
        <v>61</v>
      </c>
      <c r="Y496" s="59">
        <v>4.5835616438356164</v>
      </c>
      <c r="Z496" s="59">
        <v>49.531506849315072</v>
      </c>
      <c r="AA496" s="12">
        <v>2</v>
      </c>
      <c r="AB496" s="12">
        <v>0</v>
      </c>
      <c r="AC496" s="12">
        <v>1</v>
      </c>
      <c r="AD496" s="12">
        <v>2</v>
      </c>
      <c r="AE496" s="12">
        <v>1</v>
      </c>
      <c r="AF496" s="58" t="s">
        <v>91</v>
      </c>
      <c r="AG496" s="66">
        <f t="shared" si="105"/>
        <v>0.12519733333333333</v>
      </c>
      <c r="AH496" s="67">
        <f t="shared" si="106"/>
        <v>4.4177773333333334</v>
      </c>
      <c r="AI496" s="67">
        <f t="shared" si="107"/>
        <v>1.6737120000000001</v>
      </c>
      <c r="AJ496" s="67">
        <f t="shared" si="108"/>
        <v>3.5392760000000001</v>
      </c>
      <c r="AK496" s="67">
        <f t="shared" si="109"/>
        <v>1.6547033333333334</v>
      </c>
      <c r="AL496" s="67">
        <f t="shared" si="110"/>
        <v>0</v>
      </c>
      <c r="AM496" s="59">
        <f>VLOOKUP(AG496,'SCORE TALLER'!$AC$2:$AD$10,2,TRUE)*AM$2</f>
        <v>0</v>
      </c>
      <c r="AN496" s="59">
        <f>VLOOKUP(AD496,'SCORE TALLER'!$W$2:$X$10,2,TRUE)*AN$2</f>
        <v>0.32</v>
      </c>
      <c r="AO496" s="59">
        <f>VLOOKUP(AB496,'SCORE TALLER'!$S$2:$T$10,2,FALSE)*AO$2</f>
        <v>0.05</v>
      </c>
      <c r="AP496" s="59">
        <f>VLOOKUP(AH496,'SCORE TALLER'!$AE$2:$AF$10,2,TRUE)*AP$2</f>
        <v>0</v>
      </c>
      <c r="AQ496" s="59">
        <f>VLOOKUP(AI496,'SCORE TALLER'!$AG$2:$AH$10,2,TRUE)*AQ$2</f>
        <v>0.32</v>
      </c>
      <c r="AR496" s="59">
        <f>VLOOKUP(AC496,'SCORE TALLER'!$U$2:$V$10,2,FALSE)*AR$2</f>
        <v>0.05</v>
      </c>
      <c r="AS496" s="59">
        <f>VLOOKUP(AE496,'SCORE TALLER'!$Y$2:$Z$10,2,FALSE)*AS$2</f>
        <v>0.03</v>
      </c>
      <c r="AT496" s="59">
        <f>VLOOKUP(Z496,'SCORE TALLER'!$O$2:$P$10,2,TRUE)*AT$2</f>
        <v>0.02</v>
      </c>
      <c r="AU496" s="59">
        <f>VLOOKUP(S496,'SCORE TALLER'!$A$2:$B$10,2,FALSE)*AU$2</f>
        <v>0.15000000000000002</v>
      </c>
      <c r="AV496" s="59">
        <f>VLOOKUP(AJ496,'SCORE TALLER'!$AI$2:$AJ$10,2,TRUE)*AV$2</f>
        <v>0.1</v>
      </c>
      <c r="AW496" s="59">
        <f>VLOOKUP(AK496,'SCORE TALLER'!$AK$2:$AL$10,2,TRUE)*AW$2</f>
        <v>0.2</v>
      </c>
      <c r="AX496" s="59">
        <f>VLOOKUP(T496,'SCORE TALLER'!$C$2:$D$10,2,FALSE)*AX$2</f>
        <v>0</v>
      </c>
      <c r="AY496" s="59">
        <f>VLOOKUP(W496,'SCORE TALLER'!$I$2:$J$10,2,TRUE)*AY$2</f>
        <v>0.05</v>
      </c>
      <c r="AZ496" s="59">
        <f>VLOOKUP(X496,'SCORE TALLER'!$K$2:$L$10,2,TRUE)*AZ$2</f>
        <v>0.1</v>
      </c>
      <c r="BA496" s="59">
        <f>VLOOKUP(U496,'SCORE TALLER'!$E$2:$F$10,2,FALSE)*BA$2</f>
        <v>0</v>
      </c>
      <c r="BB496" s="59">
        <f>VLOOKUP(Y496,'SCORE TALLER'!$M$2:$N$10,2,TRUE)*BB$2</f>
        <v>0.03</v>
      </c>
      <c r="BC496" s="59">
        <f>VLOOKUP(AA496,'SCORE TALLER'!$Q$2:$R$10,2,FALSE)*BC$2</f>
        <v>0</v>
      </c>
      <c r="BD496" s="59">
        <f>VLOOKUP(V496,'SCORE TALLER'!$G$2:$H$10,2,FALSE)*BD$2</f>
        <v>0</v>
      </c>
      <c r="BE496" s="59">
        <f>VLOOKUP(AF496,'SCORE TALLER'!$AA$2:$AB$10,2,FALSE)*BE$2</f>
        <v>0.30000000000000004</v>
      </c>
      <c r="BF496" s="59">
        <f>VLOOKUP(AL496,'SCORE TALLER'!$AM$2:$AN$10,2,TRUE)*BF$2</f>
        <v>0</v>
      </c>
      <c r="BG496" s="67">
        <f t="shared" si="111"/>
        <v>1.7200000000000002</v>
      </c>
      <c r="BH496" s="67" t="str">
        <f>VLOOKUP(BG496,'SCORE TALLER'!$AP$2:$AQ$7,2,TRUE)</f>
        <v>2. Normal</v>
      </c>
      <c r="BI496" s="67" t="str">
        <f t="shared" si="113"/>
        <v>LBZ</v>
      </c>
      <c r="BJ496" s="67" t="str">
        <f t="shared" si="113"/>
        <v>A</v>
      </c>
      <c r="BK496" s="67" t="str">
        <f t="shared" si="114"/>
        <v>SIN</v>
      </c>
      <c r="BL496" s="86">
        <f t="shared" si="112"/>
        <v>2482055</v>
      </c>
      <c r="BM496" s="86">
        <f t="shared" si="115"/>
        <v>0</v>
      </c>
    </row>
    <row r="497" spans="1:65" x14ac:dyDescent="0.3">
      <c r="A497" s="57">
        <v>2244088822</v>
      </c>
      <c r="B497" s="12" t="s">
        <v>635</v>
      </c>
      <c r="C497" s="58" t="s">
        <v>105</v>
      </c>
      <c r="D497" s="58" t="s">
        <v>115</v>
      </c>
      <c r="E497" s="58">
        <v>3481995</v>
      </c>
      <c r="F497" s="58">
        <v>6434143</v>
      </c>
      <c r="G497" s="58">
        <f t="shared" si="103"/>
        <v>4907358</v>
      </c>
      <c r="H497" s="58">
        <f t="shared" si="104"/>
        <v>1907358</v>
      </c>
      <c r="I497" s="58">
        <v>1000000</v>
      </c>
      <c r="J497" s="58">
        <v>297978</v>
      </c>
      <c r="K497" s="58">
        <v>0</v>
      </c>
      <c r="L497" s="58">
        <v>3000000</v>
      </c>
      <c r="M497" s="58">
        <v>1526785</v>
      </c>
      <c r="N497" s="58">
        <f>VLOOKUP(AD497,'tabla ingresos'!$A$3:$D$15,4,FALSE)</f>
        <v>2000000</v>
      </c>
      <c r="O497" s="58">
        <v>267438.64993060031</v>
      </c>
      <c r="P497" s="58">
        <v>8586000</v>
      </c>
      <c r="Q497" s="58">
        <v>0</v>
      </c>
      <c r="R497" s="12">
        <v>76001</v>
      </c>
      <c r="S497" s="12" t="s">
        <v>87</v>
      </c>
      <c r="T497" s="12" t="s">
        <v>89</v>
      </c>
      <c r="U497" s="12" t="s">
        <v>10</v>
      </c>
      <c r="V497" s="12">
        <v>4</v>
      </c>
      <c r="W497" s="12">
        <v>0</v>
      </c>
      <c r="X497" s="12">
        <v>0</v>
      </c>
      <c r="Y497" s="59">
        <v>2.5232876712328767</v>
      </c>
      <c r="Z497" s="59">
        <v>25.597260273972601</v>
      </c>
      <c r="AA497" s="12">
        <v>1</v>
      </c>
      <c r="AB497" s="12">
        <v>0</v>
      </c>
      <c r="AC497" s="12">
        <v>2</v>
      </c>
      <c r="AD497" s="12">
        <v>3</v>
      </c>
      <c r="AE497" s="12">
        <v>1</v>
      </c>
      <c r="AF497" s="58" t="s">
        <v>10</v>
      </c>
      <c r="AG497" s="66">
        <f t="shared" si="105"/>
        <v>0.18847221664353345</v>
      </c>
      <c r="AH497" s="67">
        <f t="shared" si="106"/>
        <v>5.006714333333333</v>
      </c>
      <c r="AI497" s="67">
        <f t="shared" si="107"/>
        <v>1.6695933333333333</v>
      </c>
      <c r="AJ497" s="67">
        <f t="shared" si="108"/>
        <v>1.635786</v>
      </c>
      <c r="AK497" s="67">
        <f t="shared" si="109"/>
        <v>0.63578599999999996</v>
      </c>
      <c r="AL497" s="67">
        <f t="shared" si="110"/>
        <v>0</v>
      </c>
      <c r="AM497" s="59">
        <f>VLOOKUP(AG497,'SCORE TALLER'!$AC$2:$AD$10,2,TRUE)*AM$2</f>
        <v>0</v>
      </c>
      <c r="AN497" s="59">
        <f>VLOOKUP(AD497,'SCORE TALLER'!$W$2:$X$10,2,TRUE)*AN$2</f>
        <v>0.32</v>
      </c>
      <c r="AO497" s="59">
        <f>VLOOKUP(AB497,'SCORE TALLER'!$S$2:$T$10,2,FALSE)*AO$2</f>
        <v>0.05</v>
      </c>
      <c r="AP497" s="59">
        <f>VLOOKUP(AH497,'SCORE TALLER'!$AE$2:$AF$10,2,TRUE)*AP$2</f>
        <v>0.08</v>
      </c>
      <c r="AQ497" s="59">
        <f>VLOOKUP(AI497,'SCORE TALLER'!$AG$2:$AH$10,2,TRUE)*AQ$2</f>
        <v>0.32</v>
      </c>
      <c r="AR497" s="59">
        <f>VLOOKUP(AC497,'SCORE TALLER'!$U$2:$V$10,2,FALSE)*AR$2</f>
        <v>0.04</v>
      </c>
      <c r="AS497" s="59">
        <f>VLOOKUP(AE497,'SCORE TALLER'!$Y$2:$Z$10,2,FALSE)*AS$2</f>
        <v>0.03</v>
      </c>
      <c r="AT497" s="59">
        <f>VLOOKUP(Z497,'SCORE TALLER'!$O$2:$P$10,2,TRUE)*AT$2</f>
        <v>0.04</v>
      </c>
      <c r="AU497" s="59">
        <f>VLOOKUP(S497,'SCORE TALLER'!$A$2:$B$10,2,FALSE)*AU$2</f>
        <v>0.15000000000000002</v>
      </c>
      <c r="AV497" s="59">
        <f>VLOOKUP(AJ497,'SCORE TALLER'!$AI$2:$AJ$10,2,TRUE)*AV$2</f>
        <v>0.2</v>
      </c>
      <c r="AW497" s="59">
        <f>VLOOKUP(AK497,'SCORE TALLER'!$AK$2:$AL$10,2,TRUE)*AW$2</f>
        <v>0.25</v>
      </c>
      <c r="AX497" s="59">
        <f>VLOOKUP(T497,'SCORE TALLER'!$C$2:$D$10,2,FALSE)*AX$2</f>
        <v>0</v>
      </c>
      <c r="AY497" s="59">
        <f>VLOOKUP(W497,'SCORE TALLER'!$I$2:$J$10,2,TRUE)*AY$2</f>
        <v>0</v>
      </c>
      <c r="AZ497" s="59">
        <f>VLOOKUP(X497,'SCORE TALLER'!$K$2:$L$10,2,TRUE)*AZ$2</f>
        <v>0</v>
      </c>
      <c r="BA497" s="59">
        <f>VLOOKUP(U497,'SCORE TALLER'!$E$2:$F$10,2,FALSE)*BA$2</f>
        <v>0</v>
      </c>
      <c r="BB497" s="59">
        <f>VLOOKUP(Y497,'SCORE TALLER'!$M$2:$N$10,2,TRUE)*BB$2</f>
        <v>0.04</v>
      </c>
      <c r="BC497" s="59">
        <f>VLOOKUP(AA497,'SCORE TALLER'!$Q$2:$R$10,2,FALSE)*BC$2</f>
        <v>0.05</v>
      </c>
      <c r="BD497" s="59">
        <f>VLOOKUP(V497,'SCORE TALLER'!$G$2:$H$10,2,FALSE)*BD$2</f>
        <v>0</v>
      </c>
      <c r="BE497" s="59">
        <f>VLOOKUP(AF497,'SCORE TALLER'!$AA$2:$AB$10,2,FALSE)*BE$2</f>
        <v>0</v>
      </c>
      <c r="BF497" s="59">
        <f>VLOOKUP(AL497,'SCORE TALLER'!$AM$2:$AN$10,2,TRUE)*BF$2</f>
        <v>0</v>
      </c>
      <c r="BG497" s="67">
        <f t="shared" si="111"/>
        <v>1.5700000000000003</v>
      </c>
      <c r="BH497" s="67" t="str">
        <f>VLOOKUP(BG497,'SCORE TALLER'!$AP$2:$AQ$7,2,TRUE)</f>
        <v>2. Normal</v>
      </c>
      <c r="BI497" s="67" t="str">
        <f t="shared" si="113"/>
        <v>LBZ</v>
      </c>
      <c r="BJ497" s="67" t="str">
        <f t="shared" si="113"/>
        <v>A</v>
      </c>
      <c r="BK497" s="67" t="str">
        <f t="shared" si="114"/>
        <v>A</v>
      </c>
      <c r="BL497" s="86">
        <f t="shared" si="112"/>
        <v>1907358</v>
      </c>
      <c r="BM497" s="86">
        <f t="shared" si="115"/>
        <v>0</v>
      </c>
    </row>
    <row r="498" spans="1:65" x14ac:dyDescent="0.3">
      <c r="A498" s="57">
        <v>2048222224</v>
      </c>
      <c r="B498" s="12" t="s">
        <v>636</v>
      </c>
      <c r="C498" s="58" t="s">
        <v>107</v>
      </c>
      <c r="D498" s="58" t="s">
        <v>115</v>
      </c>
      <c r="E498" s="58"/>
      <c r="F498" s="58">
        <v>5415117</v>
      </c>
      <c r="G498" s="58">
        <f t="shared" si="103"/>
        <v>2933497</v>
      </c>
      <c r="H498" s="58">
        <f t="shared" si="104"/>
        <v>1473497</v>
      </c>
      <c r="I498" s="58" t="e">
        <v>#N/A</v>
      </c>
      <c r="J498" s="58">
        <v>201262</v>
      </c>
      <c r="K498" s="58">
        <v>0</v>
      </c>
      <c r="L498" s="58">
        <v>1460000</v>
      </c>
      <c r="M498" s="58">
        <v>2481620</v>
      </c>
      <c r="N498" s="58">
        <f>VLOOKUP(AD498,'tabla ingresos'!$A$3:$D$15,4,FALSE)</f>
        <v>1000000</v>
      </c>
      <c r="O498" s="58">
        <v>0</v>
      </c>
      <c r="P498" s="58">
        <v>0</v>
      </c>
      <c r="Q498" s="58">
        <v>0</v>
      </c>
      <c r="R498" s="12">
        <v>13052</v>
      </c>
      <c r="S498" s="12" t="s">
        <v>87</v>
      </c>
      <c r="T498" s="12" t="s">
        <v>89</v>
      </c>
      <c r="U498" s="12" t="s">
        <v>10</v>
      </c>
      <c r="V498" s="12">
        <v>4</v>
      </c>
      <c r="W498" s="12">
        <v>0</v>
      </c>
      <c r="X498" s="12">
        <v>0</v>
      </c>
      <c r="Y498" s="59">
        <v>4.7397260273972606</v>
      </c>
      <c r="Z498" s="59">
        <v>31.402739726027399</v>
      </c>
      <c r="AA498" s="12">
        <v>1</v>
      </c>
      <c r="AB498" s="12">
        <v>1</v>
      </c>
      <c r="AC498" s="12">
        <v>1</v>
      </c>
      <c r="AD498" s="12">
        <v>2</v>
      </c>
      <c r="AE498" s="12">
        <v>3</v>
      </c>
      <c r="AF498" s="58" t="s">
        <v>91</v>
      </c>
      <c r="AG498" s="66">
        <f t="shared" si="105"/>
        <v>0.13417466666666666</v>
      </c>
      <c r="AH498" s="67">
        <f t="shared" si="106"/>
        <v>3.6100780000000001</v>
      </c>
      <c r="AI498" s="67">
        <f t="shared" si="107"/>
        <v>1.6544133333333333</v>
      </c>
      <c r="AJ498" s="67">
        <f t="shared" si="108"/>
        <v>1.9556646666666666</v>
      </c>
      <c r="AK498" s="67">
        <f t="shared" si="109"/>
        <v>0.98233133333333333</v>
      </c>
      <c r="AL498" s="67">
        <f t="shared" si="110"/>
        <v>0</v>
      </c>
      <c r="AM498" s="59">
        <f>VLOOKUP(AG498,'SCORE TALLER'!$AC$2:$AD$10,2,TRUE)*AM$2</f>
        <v>0</v>
      </c>
      <c r="AN498" s="59">
        <f>VLOOKUP(AD498,'SCORE TALLER'!$W$2:$X$10,2,TRUE)*AN$2</f>
        <v>0.32</v>
      </c>
      <c r="AO498" s="59">
        <f>VLOOKUP(AB498,'SCORE TALLER'!$S$2:$T$10,2,FALSE)*AO$2</f>
        <v>0.05</v>
      </c>
      <c r="AP498" s="59">
        <f>VLOOKUP(AH498,'SCORE TALLER'!$AE$2:$AF$10,2,TRUE)*AP$2</f>
        <v>0</v>
      </c>
      <c r="AQ498" s="59">
        <f>VLOOKUP(AI498,'SCORE TALLER'!$AG$2:$AH$10,2,TRUE)*AQ$2</f>
        <v>0.32</v>
      </c>
      <c r="AR498" s="59">
        <f>VLOOKUP(AC498,'SCORE TALLER'!$U$2:$V$10,2,FALSE)*AR$2</f>
        <v>0.05</v>
      </c>
      <c r="AS498" s="59">
        <f>VLOOKUP(AE498,'SCORE TALLER'!$Y$2:$Z$10,2,FALSE)*AS$2</f>
        <v>0.02</v>
      </c>
      <c r="AT498" s="59">
        <f>VLOOKUP(Z498,'SCORE TALLER'!$O$2:$P$10,2,TRUE)*AT$2</f>
        <v>0.04</v>
      </c>
      <c r="AU498" s="59">
        <f>VLOOKUP(S498,'SCORE TALLER'!$A$2:$B$10,2,FALSE)*AU$2</f>
        <v>0.15000000000000002</v>
      </c>
      <c r="AV498" s="59">
        <f>VLOOKUP(AJ498,'SCORE TALLER'!$AI$2:$AJ$10,2,TRUE)*AV$2</f>
        <v>0.2</v>
      </c>
      <c r="AW498" s="59">
        <f>VLOOKUP(AK498,'SCORE TALLER'!$AK$2:$AL$10,2,TRUE)*AW$2</f>
        <v>0.25</v>
      </c>
      <c r="AX498" s="59">
        <f>VLOOKUP(T498,'SCORE TALLER'!$C$2:$D$10,2,FALSE)*AX$2</f>
        <v>0</v>
      </c>
      <c r="AY498" s="59">
        <f>VLOOKUP(W498,'SCORE TALLER'!$I$2:$J$10,2,TRUE)*AY$2</f>
        <v>0</v>
      </c>
      <c r="AZ498" s="59">
        <f>VLOOKUP(X498,'SCORE TALLER'!$K$2:$L$10,2,TRUE)*AZ$2</f>
        <v>0</v>
      </c>
      <c r="BA498" s="59">
        <f>VLOOKUP(U498,'SCORE TALLER'!$E$2:$F$10,2,FALSE)*BA$2</f>
        <v>0</v>
      </c>
      <c r="BB498" s="59">
        <f>VLOOKUP(Y498,'SCORE TALLER'!$M$2:$N$10,2,TRUE)*BB$2</f>
        <v>0.03</v>
      </c>
      <c r="BC498" s="59">
        <f>VLOOKUP(AA498,'SCORE TALLER'!$Q$2:$R$10,2,FALSE)*BC$2</f>
        <v>0.05</v>
      </c>
      <c r="BD498" s="59">
        <f>VLOOKUP(V498,'SCORE TALLER'!$G$2:$H$10,2,FALSE)*BD$2</f>
        <v>0</v>
      </c>
      <c r="BE498" s="59">
        <f>VLOOKUP(AF498,'SCORE TALLER'!$AA$2:$AB$10,2,FALSE)*BE$2</f>
        <v>0.30000000000000004</v>
      </c>
      <c r="BF498" s="59">
        <f>VLOOKUP(AL498,'SCORE TALLER'!$AM$2:$AN$10,2,TRUE)*BF$2</f>
        <v>0</v>
      </c>
      <c r="BG498" s="67">
        <f t="shared" si="111"/>
        <v>1.7800000000000002</v>
      </c>
      <c r="BH498" s="67" t="str">
        <f>VLOOKUP(BG498,'SCORE TALLER'!$AP$2:$AQ$7,2,TRUE)</f>
        <v>2. Normal</v>
      </c>
      <c r="BI498" s="67" t="str">
        <f t="shared" si="113"/>
        <v>LBZ</v>
      </c>
      <c r="BJ498" s="67" t="str">
        <f t="shared" si="113"/>
        <v>A</v>
      </c>
      <c r="BK498" s="67" t="str">
        <f t="shared" si="114"/>
        <v>SIN</v>
      </c>
      <c r="BL498" s="86">
        <f t="shared" si="112"/>
        <v>1473497</v>
      </c>
      <c r="BM498" s="86">
        <f t="shared" si="115"/>
        <v>0</v>
      </c>
    </row>
    <row r="499" spans="1:65" x14ac:dyDescent="0.3">
      <c r="A499" s="57">
        <v>2046880860</v>
      </c>
      <c r="B499" s="12" t="s">
        <v>637</v>
      </c>
      <c r="C499" s="58" t="s">
        <v>107</v>
      </c>
      <c r="D499" s="58" t="s">
        <v>115</v>
      </c>
      <c r="E499" s="58">
        <v>1537335</v>
      </c>
      <c r="F499" s="58">
        <v>5221334</v>
      </c>
      <c r="G499" s="58">
        <f t="shared" si="103"/>
        <v>4283944</v>
      </c>
      <c r="H499" s="58">
        <f t="shared" si="104"/>
        <v>1583944</v>
      </c>
      <c r="I499" s="58" t="e">
        <v>#N/A</v>
      </c>
      <c r="J499" s="58">
        <v>223550</v>
      </c>
      <c r="K499" s="58">
        <v>0</v>
      </c>
      <c r="L499" s="58">
        <v>2700000</v>
      </c>
      <c r="M499" s="58">
        <v>937390</v>
      </c>
      <c r="N499" s="58">
        <f>VLOOKUP(AD499,'tabla ingresos'!$A$3:$D$15,4,FALSE)</f>
        <v>1000000</v>
      </c>
      <c r="O499" s="58">
        <v>0</v>
      </c>
      <c r="P499" s="58">
        <v>0</v>
      </c>
      <c r="Q499" s="58">
        <v>0</v>
      </c>
      <c r="R499" s="12">
        <v>5001</v>
      </c>
      <c r="S499" s="12" t="s">
        <v>87</v>
      </c>
      <c r="T499" s="12" t="s">
        <v>89</v>
      </c>
      <c r="U499" s="12" t="s">
        <v>10</v>
      </c>
      <c r="V499" s="12">
        <v>4</v>
      </c>
      <c r="W499" s="12">
        <v>0</v>
      </c>
      <c r="X499" s="12">
        <v>0</v>
      </c>
      <c r="Y499" s="59">
        <v>3.010958904109589</v>
      </c>
      <c r="Z499" s="59">
        <v>26.419178082191781</v>
      </c>
      <c r="AA499" s="12">
        <v>2</v>
      </c>
      <c r="AB499" s="12">
        <v>0</v>
      </c>
      <c r="AC499" s="12">
        <v>1</v>
      </c>
      <c r="AD499" s="12">
        <v>2</v>
      </c>
      <c r="AE499" s="12">
        <v>1</v>
      </c>
      <c r="AF499" s="58" t="s">
        <v>91</v>
      </c>
      <c r="AG499" s="66">
        <f t="shared" si="105"/>
        <v>0.14903333333333332</v>
      </c>
      <c r="AH499" s="67">
        <f t="shared" si="106"/>
        <v>3.4808893333333333</v>
      </c>
      <c r="AI499" s="67">
        <f t="shared" si="107"/>
        <v>1.6498166666666667</v>
      </c>
      <c r="AJ499" s="67">
        <f t="shared" si="108"/>
        <v>2.8559626666666666</v>
      </c>
      <c r="AK499" s="67">
        <f t="shared" si="109"/>
        <v>1.0559626666666666</v>
      </c>
      <c r="AL499" s="67">
        <f t="shared" si="110"/>
        <v>0</v>
      </c>
      <c r="AM499" s="59">
        <f>VLOOKUP(AG499,'SCORE TALLER'!$AC$2:$AD$10,2,TRUE)*AM$2</f>
        <v>0</v>
      </c>
      <c r="AN499" s="59">
        <f>VLOOKUP(AD499,'SCORE TALLER'!$W$2:$X$10,2,TRUE)*AN$2</f>
        <v>0.32</v>
      </c>
      <c r="AO499" s="59">
        <f>VLOOKUP(AB499,'SCORE TALLER'!$S$2:$T$10,2,FALSE)*AO$2</f>
        <v>0.05</v>
      </c>
      <c r="AP499" s="59">
        <f>VLOOKUP(AH499,'SCORE TALLER'!$AE$2:$AF$10,2,TRUE)*AP$2</f>
        <v>0</v>
      </c>
      <c r="AQ499" s="59">
        <f>VLOOKUP(AI499,'SCORE TALLER'!$AG$2:$AH$10,2,TRUE)*AQ$2</f>
        <v>0.32</v>
      </c>
      <c r="AR499" s="59">
        <f>VLOOKUP(AC499,'SCORE TALLER'!$U$2:$V$10,2,FALSE)*AR$2</f>
        <v>0.05</v>
      </c>
      <c r="AS499" s="59">
        <f>VLOOKUP(AE499,'SCORE TALLER'!$Y$2:$Z$10,2,FALSE)*AS$2</f>
        <v>0.03</v>
      </c>
      <c r="AT499" s="59">
        <f>VLOOKUP(Z499,'SCORE TALLER'!$O$2:$P$10,2,TRUE)*AT$2</f>
        <v>0.04</v>
      </c>
      <c r="AU499" s="59">
        <f>VLOOKUP(S499,'SCORE TALLER'!$A$2:$B$10,2,FALSE)*AU$2</f>
        <v>0.15000000000000002</v>
      </c>
      <c r="AV499" s="59">
        <f>VLOOKUP(AJ499,'SCORE TALLER'!$AI$2:$AJ$10,2,TRUE)*AV$2</f>
        <v>0.15000000000000002</v>
      </c>
      <c r="AW499" s="59">
        <f>VLOOKUP(AK499,'SCORE TALLER'!$AK$2:$AL$10,2,TRUE)*AW$2</f>
        <v>0.2</v>
      </c>
      <c r="AX499" s="59">
        <f>VLOOKUP(T499,'SCORE TALLER'!$C$2:$D$10,2,FALSE)*AX$2</f>
        <v>0</v>
      </c>
      <c r="AY499" s="59">
        <f>VLOOKUP(W499,'SCORE TALLER'!$I$2:$J$10,2,TRUE)*AY$2</f>
        <v>0</v>
      </c>
      <c r="AZ499" s="59">
        <f>VLOOKUP(X499,'SCORE TALLER'!$K$2:$L$10,2,TRUE)*AZ$2</f>
        <v>0</v>
      </c>
      <c r="BA499" s="59">
        <f>VLOOKUP(U499,'SCORE TALLER'!$E$2:$F$10,2,FALSE)*BA$2</f>
        <v>0</v>
      </c>
      <c r="BB499" s="59">
        <f>VLOOKUP(Y499,'SCORE TALLER'!$M$2:$N$10,2,TRUE)*BB$2</f>
        <v>0.04</v>
      </c>
      <c r="BC499" s="59">
        <f>VLOOKUP(AA499,'SCORE TALLER'!$Q$2:$R$10,2,FALSE)*BC$2</f>
        <v>0</v>
      </c>
      <c r="BD499" s="59">
        <f>VLOOKUP(V499,'SCORE TALLER'!$G$2:$H$10,2,FALSE)*BD$2</f>
        <v>0</v>
      </c>
      <c r="BE499" s="59">
        <f>VLOOKUP(AF499,'SCORE TALLER'!$AA$2:$AB$10,2,FALSE)*BE$2</f>
        <v>0.30000000000000004</v>
      </c>
      <c r="BF499" s="59">
        <f>VLOOKUP(AL499,'SCORE TALLER'!$AM$2:$AN$10,2,TRUE)*BF$2</f>
        <v>0</v>
      </c>
      <c r="BG499" s="67">
        <f t="shared" si="111"/>
        <v>1.6500000000000001</v>
      </c>
      <c r="BH499" s="67" t="str">
        <f>VLOOKUP(BG499,'SCORE TALLER'!$AP$2:$AQ$7,2,TRUE)</f>
        <v>2. Normal</v>
      </c>
      <c r="BI499" s="67" t="str">
        <f t="shared" si="113"/>
        <v>LBZ</v>
      </c>
      <c r="BJ499" s="67" t="str">
        <f t="shared" si="113"/>
        <v>A</v>
      </c>
      <c r="BK499" s="67" t="str">
        <f t="shared" si="114"/>
        <v>SIN</v>
      </c>
      <c r="BL499" s="86">
        <f t="shared" si="112"/>
        <v>1583944</v>
      </c>
      <c r="BM499" s="86">
        <f t="shared" si="115"/>
        <v>0</v>
      </c>
    </row>
    <row r="500" spans="1:65" x14ac:dyDescent="0.3">
      <c r="A500" s="57">
        <v>2002244460</v>
      </c>
      <c r="B500" s="12" t="s">
        <v>638</v>
      </c>
      <c r="C500" s="58" t="s">
        <v>105</v>
      </c>
      <c r="D500" s="58" t="s">
        <v>115</v>
      </c>
      <c r="E500" s="58"/>
      <c r="F500" s="58">
        <v>4833351</v>
      </c>
      <c r="G500" s="58">
        <f t="shared" si="103"/>
        <v>2379091</v>
      </c>
      <c r="H500" s="58">
        <f t="shared" si="104"/>
        <v>0</v>
      </c>
      <c r="I500" s="58">
        <v>4833000</v>
      </c>
      <c r="J500" s="58">
        <v>141047</v>
      </c>
      <c r="K500" s="58">
        <v>0</v>
      </c>
      <c r="L500" s="58">
        <v>3700000</v>
      </c>
      <c r="M500" s="58">
        <v>2454260</v>
      </c>
      <c r="N500" s="58">
        <f>VLOOKUP(AD500,'tabla ingresos'!$A$3:$D$15,4,FALSE)</f>
        <v>1000000</v>
      </c>
      <c r="O500" s="58">
        <v>73163.795383677803</v>
      </c>
      <c r="P500" s="58">
        <v>2672000</v>
      </c>
      <c r="Q500" s="58">
        <v>0</v>
      </c>
      <c r="R500" s="12">
        <v>68001</v>
      </c>
      <c r="S500" s="12" t="s">
        <v>87</v>
      </c>
      <c r="T500" s="12" t="s">
        <v>89</v>
      </c>
      <c r="U500" s="12" t="s">
        <v>10</v>
      </c>
      <c r="V500" s="12">
        <v>4</v>
      </c>
      <c r="W500" s="12">
        <v>0</v>
      </c>
      <c r="X500" s="12">
        <v>0</v>
      </c>
      <c r="Y500" s="59">
        <v>6.5095890410958903</v>
      </c>
      <c r="Z500" s="59">
        <v>28.758904109589039</v>
      </c>
      <c r="AA500" s="12">
        <v>1</v>
      </c>
      <c r="AB500" s="12">
        <v>1</v>
      </c>
      <c r="AC500" s="12">
        <v>1</v>
      </c>
      <c r="AD500" s="12">
        <v>2</v>
      </c>
      <c r="AE500" s="12">
        <v>3</v>
      </c>
      <c r="AF500" s="58" t="s">
        <v>10</v>
      </c>
      <c r="AG500" s="66">
        <f t="shared" si="105"/>
        <v>0.14280719692245189</v>
      </c>
      <c r="AH500" s="67">
        <f t="shared" si="106"/>
        <v>5.0035673333333337</v>
      </c>
      <c r="AI500" s="67">
        <f t="shared" si="107"/>
        <v>1.6361733333333333</v>
      </c>
      <c r="AJ500" s="67">
        <f t="shared" si="108"/>
        <v>1.5860606666666666</v>
      </c>
      <c r="AK500" s="67">
        <f t="shared" si="109"/>
        <v>0</v>
      </c>
      <c r="AL500" s="67">
        <f t="shared" si="110"/>
        <v>0</v>
      </c>
      <c r="AM500" s="59">
        <f>VLOOKUP(AG500,'SCORE TALLER'!$AC$2:$AD$10,2,TRUE)*AM$2</f>
        <v>0</v>
      </c>
      <c r="AN500" s="59">
        <f>VLOOKUP(AD500,'SCORE TALLER'!$W$2:$X$10,2,TRUE)*AN$2</f>
        <v>0.32</v>
      </c>
      <c r="AO500" s="59">
        <f>VLOOKUP(AB500,'SCORE TALLER'!$S$2:$T$10,2,FALSE)*AO$2</f>
        <v>0.05</v>
      </c>
      <c r="AP500" s="59">
        <f>VLOOKUP(AH500,'SCORE TALLER'!$AE$2:$AF$10,2,TRUE)*AP$2</f>
        <v>0.08</v>
      </c>
      <c r="AQ500" s="59">
        <f>VLOOKUP(AI500,'SCORE TALLER'!$AG$2:$AH$10,2,TRUE)*AQ$2</f>
        <v>0.32</v>
      </c>
      <c r="AR500" s="59">
        <f>VLOOKUP(AC500,'SCORE TALLER'!$U$2:$V$10,2,FALSE)*AR$2</f>
        <v>0.05</v>
      </c>
      <c r="AS500" s="59">
        <f>VLOOKUP(AE500,'SCORE TALLER'!$Y$2:$Z$10,2,FALSE)*AS$2</f>
        <v>0.02</v>
      </c>
      <c r="AT500" s="59">
        <f>VLOOKUP(Z500,'SCORE TALLER'!$O$2:$P$10,2,TRUE)*AT$2</f>
        <v>0.04</v>
      </c>
      <c r="AU500" s="59">
        <f>VLOOKUP(S500,'SCORE TALLER'!$A$2:$B$10,2,FALSE)*AU$2</f>
        <v>0.15000000000000002</v>
      </c>
      <c r="AV500" s="59">
        <f>VLOOKUP(AJ500,'SCORE TALLER'!$AI$2:$AJ$10,2,TRUE)*AV$2</f>
        <v>0.2</v>
      </c>
      <c r="AW500" s="59">
        <f>VLOOKUP(AK500,'SCORE TALLER'!$AK$2:$AL$10,2,TRUE)*AW$2</f>
        <v>0.25</v>
      </c>
      <c r="AX500" s="59">
        <f>VLOOKUP(T500,'SCORE TALLER'!$C$2:$D$10,2,FALSE)*AX$2</f>
        <v>0</v>
      </c>
      <c r="AY500" s="59">
        <f>VLOOKUP(W500,'SCORE TALLER'!$I$2:$J$10,2,TRUE)*AY$2</f>
        <v>0</v>
      </c>
      <c r="AZ500" s="59">
        <f>VLOOKUP(X500,'SCORE TALLER'!$K$2:$L$10,2,TRUE)*AZ$2</f>
        <v>0</v>
      </c>
      <c r="BA500" s="59">
        <f>VLOOKUP(U500,'SCORE TALLER'!$E$2:$F$10,2,FALSE)*BA$2</f>
        <v>0</v>
      </c>
      <c r="BB500" s="59">
        <f>VLOOKUP(Y500,'SCORE TALLER'!$M$2:$N$10,2,TRUE)*BB$2</f>
        <v>0.02</v>
      </c>
      <c r="BC500" s="59">
        <f>VLOOKUP(AA500,'SCORE TALLER'!$Q$2:$R$10,2,FALSE)*BC$2</f>
        <v>0.05</v>
      </c>
      <c r="BD500" s="59">
        <f>VLOOKUP(V500,'SCORE TALLER'!$G$2:$H$10,2,FALSE)*BD$2</f>
        <v>0</v>
      </c>
      <c r="BE500" s="59">
        <f>VLOOKUP(AF500,'SCORE TALLER'!$AA$2:$AB$10,2,FALSE)*BE$2</f>
        <v>0</v>
      </c>
      <c r="BF500" s="59">
        <f>VLOOKUP(AL500,'SCORE TALLER'!$AM$2:$AN$10,2,TRUE)*BF$2</f>
        <v>0</v>
      </c>
      <c r="BG500" s="67">
        <f t="shared" si="111"/>
        <v>1.5500000000000003</v>
      </c>
      <c r="BH500" s="67" t="str">
        <f>VLOOKUP(BG500,'SCORE TALLER'!$AP$2:$AQ$7,2,TRUE)</f>
        <v>2. Normal</v>
      </c>
      <c r="BI500" s="67" t="str">
        <f t="shared" si="113"/>
        <v>LBZ</v>
      </c>
      <c r="BJ500" s="67" t="str">
        <f t="shared" si="113"/>
        <v>A</v>
      </c>
      <c r="BK500" s="67" t="str">
        <f t="shared" si="114"/>
        <v>A</v>
      </c>
      <c r="BL500" s="86">
        <f t="shared" si="112"/>
        <v>0</v>
      </c>
      <c r="BM500" s="86">
        <f t="shared" si="115"/>
        <v>0</v>
      </c>
    </row>
    <row r="501" spans="1:65" x14ac:dyDescent="0.3">
      <c r="A501" s="57">
        <v>2026028046</v>
      </c>
      <c r="B501" s="12" t="s">
        <v>639</v>
      </c>
      <c r="C501" s="58" t="s">
        <v>107</v>
      </c>
      <c r="D501" s="58" t="s">
        <v>115</v>
      </c>
      <c r="E501" s="58">
        <v>435717</v>
      </c>
      <c r="F501" s="58">
        <v>4162710</v>
      </c>
      <c r="G501" s="58">
        <f t="shared" si="103"/>
        <v>2153890</v>
      </c>
      <c r="H501" s="58">
        <f t="shared" si="104"/>
        <v>782397</v>
      </c>
      <c r="I501" s="58" t="e">
        <v>#N/A</v>
      </c>
      <c r="J501" s="58">
        <v>166072</v>
      </c>
      <c r="K501" s="58">
        <v>0</v>
      </c>
      <c r="L501" s="58">
        <v>1371493</v>
      </c>
      <c r="M501" s="58">
        <v>2008820</v>
      </c>
      <c r="N501" s="58">
        <f>VLOOKUP(AD501,'tabla ingresos'!$A$3:$D$15,4,FALSE)</f>
        <v>1000000</v>
      </c>
      <c r="O501" s="58">
        <v>0</v>
      </c>
      <c r="P501" s="58">
        <v>0</v>
      </c>
      <c r="Q501" s="58">
        <v>0</v>
      </c>
      <c r="R501" s="12">
        <v>68307</v>
      </c>
      <c r="S501" s="12" t="s">
        <v>87</v>
      </c>
      <c r="T501" s="12" t="s">
        <v>89</v>
      </c>
      <c r="U501" s="12" t="s">
        <v>10</v>
      </c>
      <c r="V501" s="12">
        <v>4</v>
      </c>
      <c r="W501" s="12">
        <v>0</v>
      </c>
      <c r="X501" s="12">
        <v>0</v>
      </c>
      <c r="Y501" s="59">
        <v>5.5753424657534243</v>
      </c>
      <c r="Z501" s="59">
        <v>33.252054794520546</v>
      </c>
      <c r="AA501" s="12">
        <v>1</v>
      </c>
      <c r="AB501" s="12">
        <v>2</v>
      </c>
      <c r="AC501" s="12">
        <v>3</v>
      </c>
      <c r="AD501" s="12">
        <v>2</v>
      </c>
      <c r="AE501" s="12">
        <v>3</v>
      </c>
      <c r="AF501" s="58" t="s">
        <v>91</v>
      </c>
      <c r="AG501" s="66">
        <f t="shared" si="105"/>
        <v>0.11071466666666667</v>
      </c>
      <c r="AH501" s="67">
        <f t="shared" si="106"/>
        <v>2.7751399999999999</v>
      </c>
      <c r="AI501" s="67">
        <f t="shared" si="107"/>
        <v>1.6296913333333334</v>
      </c>
      <c r="AJ501" s="67">
        <f t="shared" si="108"/>
        <v>1.4359266666666666</v>
      </c>
      <c r="AK501" s="67">
        <f t="shared" si="109"/>
        <v>0.52159800000000001</v>
      </c>
      <c r="AL501" s="67">
        <f t="shared" si="110"/>
        <v>0</v>
      </c>
      <c r="AM501" s="59">
        <f>VLOOKUP(AG501,'SCORE TALLER'!$AC$2:$AD$10,2,TRUE)*AM$2</f>
        <v>0</v>
      </c>
      <c r="AN501" s="59">
        <f>VLOOKUP(AD501,'SCORE TALLER'!$W$2:$X$10,2,TRUE)*AN$2</f>
        <v>0.32</v>
      </c>
      <c r="AO501" s="59">
        <f>VLOOKUP(AB501,'SCORE TALLER'!$S$2:$T$10,2,FALSE)*AO$2</f>
        <v>0.04</v>
      </c>
      <c r="AP501" s="59">
        <f>VLOOKUP(AH501,'SCORE TALLER'!$AE$2:$AF$10,2,TRUE)*AP$2</f>
        <v>0</v>
      </c>
      <c r="AQ501" s="59">
        <f>VLOOKUP(AI501,'SCORE TALLER'!$AG$2:$AH$10,2,TRUE)*AQ$2</f>
        <v>0.32</v>
      </c>
      <c r="AR501" s="59">
        <f>VLOOKUP(AC501,'SCORE TALLER'!$U$2:$V$10,2,FALSE)*AR$2</f>
        <v>0.03</v>
      </c>
      <c r="AS501" s="59">
        <f>VLOOKUP(AE501,'SCORE TALLER'!$Y$2:$Z$10,2,FALSE)*AS$2</f>
        <v>0.02</v>
      </c>
      <c r="AT501" s="59">
        <f>VLOOKUP(Z501,'SCORE TALLER'!$O$2:$P$10,2,TRUE)*AT$2</f>
        <v>0.04</v>
      </c>
      <c r="AU501" s="59">
        <f>VLOOKUP(S501,'SCORE TALLER'!$A$2:$B$10,2,FALSE)*AU$2</f>
        <v>0.15000000000000002</v>
      </c>
      <c r="AV501" s="59">
        <f>VLOOKUP(AJ501,'SCORE TALLER'!$AI$2:$AJ$10,2,TRUE)*AV$2</f>
        <v>0.2</v>
      </c>
      <c r="AW501" s="59">
        <f>VLOOKUP(AK501,'SCORE TALLER'!$AK$2:$AL$10,2,TRUE)*AW$2</f>
        <v>0.25</v>
      </c>
      <c r="AX501" s="59">
        <f>VLOOKUP(T501,'SCORE TALLER'!$C$2:$D$10,2,FALSE)*AX$2</f>
        <v>0</v>
      </c>
      <c r="AY501" s="59">
        <f>VLOOKUP(W501,'SCORE TALLER'!$I$2:$J$10,2,TRUE)*AY$2</f>
        <v>0</v>
      </c>
      <c r="AZ501" s="59">
        <f>VLOOKUP(X501,'SCORE TALLER'!$K$2:$L$10,2,TRUE)*AZ$2</f>
        <v>0</v>
      </c>
      <c r="BA501" s="59">
        <f>VLOOKUP(U501,'SCORE TALLER'!$E$2:$F$10,2,FALSE)*BA$2</f>
        <v>0</v>
      </c>
      <c r="BB501" s="59">
        <f>VLOOKUP(Y501,'SCORE TALLER'!$M$2:$N$10,2,TRUE)*BB$2</f>
        <v>0.03</v>
      </c>
      <c r="BC501" s="59">
        <f>VLOOKUP(AA501,'SCORE TALLER'!$Q$2:$R$10,2,FALSE)*BC$2</f>
        <v>0.05</v>
      </c>
      <c r="BD501" s="59">
        <f>VLOOKUP(V501,'SCORE TALLER'!$G$2:$H$10,2,FALSE)*BD$2</f>
        <v>0</v>
      </c>
      <c r="BE501" s="59">
        <f>VLOOKUP(AF501,'SCORE TALLER'!$AA$2:$AB$10,2,FALSE)*BE$2</f>
        <v>0.30000000000000004</v>
      </c>
      <c r="BF501" s="59">
        <f>VLOOKUP(AL501,'SCORE TALLER'!$AM$2:$AN$10,2,TRUE)*BF$2</f>
        <v>0</v>
      </c>
      <c r="BG501" s="67">
        <f t="shared" si="111"/>
        <v>1.7500000000000002</v>
      </c>
      <c r="BH501" s="67" t="str">
        <f>VLOOKUP(BG501,'SCORE TALLER'!$AP$2:$AQ$7,2,TRUE)</f>
        <v>2. Normal</v>
      </c>
      <c r="BI501" s="67" t="str">
        <f t="shared" si="113"/>
        <v>LBZ</v>
      </c>
      <c r="BJ501" s="67" t="str">
        <f t="shared" si="113"/>
        <v>A</v>
      </c>
      <c r="BK501" s="67" t="str">
        <f t="shared" si="114"/>
        <v>SIN</v>
      </c>
      <c r="BL501" s="86">
        <f t="shared" si="112"/>
        <v>782397</v>
      </c>
      <c r="BM501" s="86">
        <f t="shared" si="115"/>
        <v>0</v>
      </c>
    </row>
    <row r="502" spans="1:65" x14ac:dyDescent="0.3">
      <c r="A502" s="57">
        <v>2240660688</v>
      </c>
      <c r="B502" s="12" t="s">
        <v>640</v>
      </c>
      <c r="C502" s="58" t="s">
        <v>107</v>
      </c>
      <c r="D502" s="58" t="s">
        <v>30</v>
      </c>
      <c r="E502" s="58"/>
      <c r="F502" s="58">
        <v>12437427</v>
      </c>
      <c r="G502" s="58">
        <f t="shared" si="103"/>
        <v>9997585</v>
      </c>
      <c r="H502" s="58">
        <f t="shared" si="104"/>
        <v>6881460</v>
      </c>
      <c r="I502" s="58" t="e">
        <v>#N/A</v>
      </c>
      <c r="J502" s="58">
        <v>358099</v>
      </c>
      <c r="K502" s="58">
        <v>0</v>
      </c>
      <c r="L502" s="58">
        <v>3116125</v>
      </c>
      <c r="M502" s="58">
        <v>2439842</v>
      </c>
      <c r="N502" s="58">
        <f>VLOOKUP(AD502,'tabla ingresos'!$A$3:$D$15,4,FALSE)</f>
        <v>1000000</v>
      </c>
      <c r="O502" s="58">
        <v>0</v>
      </c>
      <c r="P502" s="58">
        <v>0</v>
      </c>
      <c r="Q502" s="58">
        <v>0</v>
      </c>
      <c r="R502" s="12">
        <v>76001</v>
      </c>
      <c r="S502" s="12" t="s">
        <v>87</v>
      </c>
      <c r="T502" s="12" t="s">
        <v>89</v>
      </c>
      <c r="U502" s="12" t="s">
        <v>10</v>
      </c>
      <c r="V502" s="12">
        <v>4</v>
      </c>
      <c r="W502" s="12">
        <v>0</v>
      </c>
      <c r="X502" s="12">
        <v>0</v>
      </c>
      <c r="Y502" s="59">
        <v>9.169863013698631</v>
      </c>
      <c r="Z502" s="59">
        <v>35.093150684931508</v>
      </c>
      <c r="AA502" s="12">
        <v>2</v>
      </c>
      <c r="AB502" s="12">
        <v>0</v>
      </c>
      <c r="AC502" s="12">
        <v>3</v>
      </c>
      <c r="AD502" s="12">
        <v>2</v>
      </c>
      <c r="AE502" s="12">
        <v>1</v>
      </c>
      <c r="AF502" s="58" t="s">
        <v>91</v>
      </c>
      <c r="AG502" s="66">
        <f t="shared" si="105"/>
        <v>0.23873266666666668</v>
      </c>
      <c r="AH502" s="67">
        <f t="shared" si="106"/>
        <v>8.2916179999999997</v>
      </c>
      <c r="AI502" s="67">
        <f t="shared" si="107"/>
        <v>1.6265613333333333</v>
      </c>
      <c r="AJ502" s="67">
        <f t="shared" si="108"/>
        <v>6.6650566666666666</v>
      </c>
      <c r="AK502" s="67">
        <f t="shared" si="109"/>
        <v>4.5876400000000004</v>
      </c>
      <c r="AL502" s="67">
        <f t="shared" si="110"/>
        <v>0</v>
      </c>
      <c r="AM502" s="59">
        <f>VLOOKUP(AG502,'SCORE TALLER'!$AC$2:$AD$10,2,TRUE)*AM$2</f>
        <v>0</v>
      </c>
      <c r="AN502" s="59">
        <f>VLOOKUP(AD502,'SCORE TALLER'!$W$2:$X$10,2,TRUE)*AN$2</f>
        <v>0.32</v>
      </c>
      <c r="AO502" s="59">
        <f>VLOOKUP(AB502,'SCORE TALLER'!$S$2:$T$10,2,FALSE)*AO$2</f>
        <v>0.05</v>
      </c>
      <c r="AP502" s="59">
        <f>VLOOKUP(AH502,'SCORE TALLER'!$AE$2:$AF$10,2,TRUE)*AP$2</f>
        <v>0.08</v>
      </c>
      <c r="AQ502" s="59">
        <f>VLOOKUP(AI502,'SCORE TALLER'!$AG$2:$AH$10,2,TRUE)*AQ$2</f>
        <v>0.32</v>
      </c>
      <c r="AR502" s="59">
        <f>VLOOKUP(AC502,'SCORE TALLER'!$U$2:$V$10,2,FALSE)*AR$2</f>
        <v>0.03</v>
      </c>
      <c r="AS502" s="59">
        <f>VLOOKUP(AE502,'SCORE TALLER'!$Y$2:$Z$10,2,FALSE)*AS$2</f>
        <v>0.03</v>
      </c>
      <c r="AT502" s="59">
        <f>VLOOKUP(Z502,'SCORE TALLER'!$O$2:$P$10,2,TRUE)*AT$2</f>
        <v>0.03</v>
      </c>
      <c r="AU502" s="59">
        <f>VLOOKUP(S502,'SCORE TALLER'!$A$2:$B$10,2,FALSE)*AU$2</f>
        <v>0.15000000000000002</v>
      </c>
      <c r="AV502" s="59">
        <f>VLOOKUP(AJ502,'SCORE TALLER'!$AI$2:$AJ$10,2,TRUE)*AV$2</f>
        <v>0</v>
      </c>
      <c r="AW502" s="59">
        <f>VLOOKUP(AK502,'SCORE TALLER'!$AK$2:$AL$10,2,TRUE)*AW$2</f>
        <v>0.05</v>
      </c>
      <c r="AX502" s="59">
        <f>VLOOKUP(T502,'SCORE TALLER'!$C$2:$D$10,2,FALSE)*AX$2</f>
        <v>0</v>
      </c>
      <c r="AY502" s="59">
        <f>VLOOKUP(W502,'SCORE TALLER'!$I$2:$J$10,2,TRUE)*AY$2</f>
        <v>0</v>
      </c>
      <c r="AZ502" s="59">
        <f>VLOOKUP(X502,'SCORE TALLER'!$K$2:$L$10,2,TRUE)*AZ$2</f>
        <v>0</v>
      </c>
      <c r="BA502" s="59">
        <f>VLOOKUP(U502,'SCORE TALLER'!$E$2:$F$10,2,FALSE)*BA$2</f>
        <v>0</v>
      </c>
      <c r="BB502" s="59">
        <f>VLOOKUP(Y502,'SCORE TALLER'!$M$2:$N$10,2,TRUE)*BB$2</f>
        <v>0.01</v>
      </c>
      <c r="BC502" s="59">
        <f>VLOOKUP(AA502,'SCORE TALLER'!$Q$2:$R$10,2,FALSE)*BC$2</f>
        <v>0</v>
      </c>
      <c r="BD502" s="59">
        <f>VLOOKUP(V502,'SCORE TALLER'!$G$2:$H$10,2,FALSE)*BD$2</f>
        <v>0</v>
      </c>
      <c r="BE502" s="59">
        <f>VLOOKUP(AF502,'SCORE TALLER'!$AA$2:$AB$10,2,FALSE)*BE$2</f>
        <v>0.30000000000000004</v>
      </c>
      <c r="BF502" s="59">
        <f>VLOOKUP(AL502,'SCORE TALLER'!$AM$2:$AN$10,2,TRUE)*BF$2</f>
        <v>0</v>
      </c>
      <c r="BG502" s="67">
        <f t="shared" si="111"/>
        <v>1.3700000000000003</v>
      </c>
      <c r="BH502" s="67" t="str">
        <f>VLOOKUP(BG502,'SCORE TALLER'!$AP$2:$AQ$7,2,TRUE)</f>
        <v>2. Normal</v>
      </c>
      <c r="BI502" s="67" t="str">
        <f t="shared" si="113"/>
        <v>LBZ</v>
      </c>
      <c r="BJ502" s="67" t="str">
        <f t="shared" si="113"/>
        <v>A</v>
      </c>
      <c r="BK502" s="67" t="str">
        <f t="shared" si="114"/>
        <v>SIN</v>
      </c>
      <c r="BL502" s="86">
        <f t="shared" si="112"/>
        <v>6881460</v>
      </c>
      <c r="BM502" s="86">
        <f t="shared" si="115"/>
        <v>0</v>
      </c>
    </row>
    <row r="503" spans="1:65" x14ac:dyDescent="0.3">
      <c r="A503" s="57">
        <v>24680002</v>
      </c>
      <c r="B503" s="12" t="s">
        <v>641</v>
      </c>
      <c r="C503" s="58" t="s">
        <v>105</v>
      </c>
      <c r="D503" s="58" t="s">
        <v>114</v>
      </c>
      <c r="E503" s="58">
        <v>3443</v>
      </c>
      <c r="F503" s="58">
        <v>4380198</v>
      </c>
      <c r="G503" s="58">
        <f t="shared" si="103"/>
        <v>1944078</v>
      </c>
      <c r="H503" s="58">
        <f t="shared" si="104"/>
        <v>1944078</v>
      </c>
      <c r="I503" s="58">
        <v>4380000</v>
      </c>
      <c r="J503" s="58">
        <v>143758</v>
      </c>
      <c r="K503" s="58">
        <v>0</v>
      </c>
      <c r="L503" s="58">
        <v>0</v>
      </c>
      <c r="M503" s="58">
        <v>2436120</v>
      </c>
      <c r="N503" s="58">
        <f>VLOOKUP(AD503,'tabla ingresos'!$A$3:$D$15,4,FALSE)</f>
        <v>1000000</v>
      </c>
      <c r="O503" s="58">
        <v>142552.87204989724</v>
      </c>
      <c r="P503" s="58">
        <v>5547000</v>
      </c>
      <c r="Q503" s="58">
        <v>0</v>
      </c>
      <c r="R503" s="12">
        <v>68418</v>
      </c>
      <c r="S503" s="12" t="s">
        <v>88</v>
      </c>
      <c r="T503" s="12" t="s">
        <v>89</v>
      </c>
      <c r="U503" s="12" t="s">
        <v>10</v>
      </c>
      <c r="V503" s="12">
        <v>4</v>
      </c>
      <c r="W503" s="12">
        <v>0</v>
      </c>
      <c r="X503" s="12">
        <v>0</v>
      </c>
      <c r="Y503" s="59">
        <v>3.0684931506849313</v>
      </c>
      <c r="Z503" s="59">
        <v>43.753424657534246</v>
      </c>
      <c r="AA503" s="12">
        <v>1</v>
      </c>
      <c r="AB503" s="12">
        <v>1</v>
      </c>
      <c r="AC503" s="12">
        <v>1</v>
      </c>
      <c r="AD503" s="12">
        <v>2</v>
      </c>
      <c r="AE503" s="12">
        <v>3</v>
      </c>
      <c r="AF503" s="58" t="s">
        <v>10</v>
      </c>
      <c r="AG503" s="66">
        <f t="shared" si="105"/>
        <v>0.19087391469993148</v>
      </c>
      <c r="AH503" s="67">
        <f t="shared" si="106"/>
        <v>6.6181320000000001</v>
      </c>
      <c r="AI503" s="67">
        <f t="shared" si="107"/>
        <v>1.6263753333333333</v>
      </c>
      <c r="AJ503" s="67">
        <f t="shared" si="108"/>
        <v>1.296052</v>
      </c>
      <c r="AK503" s="67">
        <f t="shared" si="109"/>
        <v>1.296052</v>
      </c>
      <c r="AL503" s="67">
        <f t="shared" si="110"/>
        <v>0</v>
      </c>
      <c r="AM503" s="59">
        <f>VLOOKUP(AG503,'SCORE TALLER'!$AC$2:$AD$10,2,TRUE)*AM$2</f>
        <v>0</v>
      </c>
      <c r="AN503" s="59">
        <f>VLOOKUP(AD503,'SCORE TALLER'!$W$2:$X$10,2,TRUE)*AN$2</f>
        <v>0.32</v>
      </c>
      <c r="AO503" s="59">
        <f>VLOOKUP(AB503,'SCORE TALLER'!$S$2:$T$10,2,FALSE)*AO$2</f>
        <v>0.05</v>
      </c>
      <c r="AP503" s="59">
        <f>VLOOKUP(AH503,'SCORE TALLER'!$AE$2:$AF$10,2,TRUE)*AP$2</f>
        <v>0.08</v>
      </c>
      <c r="AQ503" s="59">
        <f>VLOOKUP(AI503,'SCORE TALLER'!$AG$2:$AH$10,2,TRUE)*AQ$2</f>
        <v>0.32</v>
      </c>
      <c r="AR503" s="59">
        <f>VLOOKUP(AC503,'SCORE TALLER'!$U$2:$V$10,2,FALSE)*AR$2</f>
        <v>0.05</v>
      </c>
      <c r="AS503" s="59">
        <f>VLOOKUP(AE503,'SCORE TALLER'!$Y$2:$Z$10,2,FALSE)*AS$2</f>
        <v>0.02</v>
      </c>
      <c r="AT503" s="59">
        <f>VLOOKUP(Z503,'SCORE TALLER'!$O$2:$P$10,2,TRUE)*AT$2</f>
        <v>0.03</v>
      </c>
      <c r="AU503" s="59">
        <f>VLOOKUP(S503,'SCORE TALLER'!$A$2:$B$10,2,FALSE)*AU$2</f>
        <v>0.25</v>
      </c>
      <c r="AV503" s="59">
        <f>VLOOKUP(AJ503,'SCORE TALLER'!$AI$2:$AJ$10,2,TRUE)*AV$2</f>
        <v>0.2</v>
      </c>
      <c r="AW503" s="59">
        <f>VLOOKUP(AK503,'SCORE TALLER'!$AK$2:$AL$10,2,TRUE)*AW$2</f>
        <v>0.2</v>
      </c>
      <c r="AX503" s="59">
        <f>VLOOKUP(T503,'SCORE TALLER'!$C$2:$D$10,2,FALSE)*AX$2</f>
        <v>0</v>
      </c>
      <c r="AY503" s="59">
        <f>VLOOKUP(W503,'SCORE TALLER'!$I$2:$J$10,2,TRUE)*AY$2</f>
        <v>0</v>
      </c>
      <c r="AZ503" s="59">
        <f>VLOOKUP(X503,'SCORE TALLER'!$K$2:$L$10,2,TRUE)*AZ$2</f>
        <v>0</v>
      </c>
      <c r="BA503" s="59">
        <f>VLOOKUP(U503,'SCORE TALLER'!$E$2:$F$10,2,FALSE)*BA$2</f>
        <v>0</v>
      </c>
      <c r="BB503" s="59">
        <f>VLOOKUP(Y503,'SCORE TALLER'!$M$2:$N$10,2,TRUE)*BB$2</f>
        <v>0.04</v>
      </c>
      <c r="BC503" s="59">
        <f>VLOOKUP(AA503,'SCORE TALLER'!$Q$2:$R$10,2,FALSE)*BC$2</f>
        <v>0.05</v>
      </c>
      <c r="BD503" s="59">
        <f>VLOOKUP(V503,'SCORE TALLER'!$G$2:$H$10,2,FALSE)*BD$2</f>
        <v>0</v>
      </c>
      <c r="BE503" s="59">
        <f>VLOOKUP(AF503,'SCORE TALLER'!$AA$2:$AB$10,2,FALSE)*BE$2</f>
        <v>0</v>
      </c>
      <c r="BF503" s="59">
        <f>VLOOKUP(AL503,'SCORE TALLER'!$AM$2:$AN$10,2,TRUE)*BF$2</f>
        <v>0</v>
      </c>
      <c r="BG503" s="67">
        <f t="shared" si="111"/>
        <v>1.61</v>
      </c>
      <c r="BH503" s="67" t="str">
        <f>VLOOKUP(BG503,'SCORE TALLER'!$AP$2:$AQ$7,2,TRUE)</f>
        <v>2. Normal</v>
      </c>
      <c r="BI503" s="67" t="str">
        <f t="shared" si="113"/>
        <v>LBZ</v>
      </c>
      <c r="BJ503" s="67" t="str">
        <f t="shared" si="113"/>
        <v>A</v>
      </c>
      <c r="BK503" s="67" t="str">
        <f t="shared" si="114"/>
        <v>A</v>
      </c>
      <c r="BL503" s="86">
        <f t="shared" si="112"/>
        <v>1944078</v>
      </c>
      <c r="BM503" s="86">
        <f t="shared" si="115"/>
        <v>0</v>
      </c>
    </row>
    <row r="504" spans="1:65" x14ac:dyDescent="0.3">
      <c r="A504" s="57">
        <v>2044026242</v>
      </c>
      <c r="B504" s="12" t="s">
        <v>642</v>
      </c>
      <c r="C504" s="58" t="s">
        <v>105</v>
      </c>
      <c r="D504" s="58" t="s">
        <v>29</v>
      </c>
      <c r="E504" s="58">
        <v>1377667</v>
      </c>
      <c r="F504" s="58">
        <v>4097771</v>
      </c>
      <c r="G504" s="58">
        <f t="shared" si="103"/>
        <v>602222</v>
      </c>
      <c r="H504" s="58">
        <f t="shared" si="104"/>
        <v>602222</v>
      </c>
      <c r="I504" s="58">
        <v>4098000</v>
      </c>
      <c r="J504" s="58">
        <v>195131</v>
      </c>
      <c r="K504" s="58">
        <v>0</v>
      </c>
      <c r="L504" s="58">
        <v>0</v>
      </c>
      <c r="M504" s="58">
        <v>3495549</v>
      </c>
      <c r="N504" s="58">
        <f>VLOOKUP(AD504,'tabla ingresos'!$A$3:$D$15,4,FALSE)</f>
        <v>2000000</v>
      </c>
      <c r="O504" s="58">
        <v>645.0889828621514</v>
      </c>
      <c r="P504" s="58">
        <v>29000</v>
      </c>
      <c r="Q504" s="58">
        <v>0</v>
      </c>
      <c r="R504" s="12">
        <v>13052</v>
      </c>
      <c r="S504" s="12" t="s">
        <v>88</v>
      </c>
      <c r="T504" s="12" t="s">
        <v>89</v>
      </c>
      <c r="U504" s="12" t="s">
        <v>10</v>
      </c>
      <c r="V504" s="12">
        <v>4</v>
      </c>
      <c r="W504" s="12">
        <v>0</v>
      </c>
      <c r="X504" s="12">
        <v>0</v>
      </c>
      <c r="Y504" s="59">
        <v>3.7424657534246575</v>
      </c>
      <c r="Z504" s="59">
        <v>28.339726027397262</v>
      </c>
      <c r="AA504" s="12">
        <v>1</v>
      </c>
      <c r="AB504" s="12">
        <v>5</v>
      </c>
      <c r="AC504" s="12">
        <v>1</v>
      </c>
      <c r="AD504" s="12">
        <v>3</v>
      </c>
      <c r="AE504" s="12">
        <v>1</v>
      </c>
      <c r="AF504" s="58" t="s">
        <v>10</v>
      </c>
      <c r="AG504" s="66">
        <f t="shared" si="105"/>
        <v>6.5258696327620713E-2</v>
      </c>
      <c r="AH504" s="67">
        <f t="shared" si="106"/>
        <v>1.3755903333333332</v>
      </c>
      <c r="AI504" s="67">
        <f t="shared" si="107"/>
        <v>1.6244053333333333</v>
      </c>
      <c r="AJ504" s="67">
        <f t="shared" si="108"/>
        <v>0.20074066666666668</v>
      </c>
      <c r="AK504" s="67">
        <f t="shared" si="109"/>
        <v>0.20074066666666668</v>
      </c>
      <c r="AL504" s="67">
        <f t="shared" si="110"/>
        <v>0</v>
      </c>
      <c r="AM504" s="59">
        <f>VLOOKUP(AG504,'SCORE TALLER'!$AC$2:$AD$10,2,TRUE)*AM$2</f>
        <v>0</v>
      </c>
      <c r="AN504" s="59">
        <f>VLOOKUP(AD504,'SCORE TALLER'!$W$2:$X$10,2,TRUE)*AN$2</f>
        <v>0.32</v>
      </c>
      <c r="AO504" s="59">
        <f>VLOOKUP(AB504,'SCORE TALLER'!$S$2:$T$10,2,FALSE)*AO$2</f>
        <v>0.01</v>
      </c>
      <c r="AP504" s="59">
        <f>VLOOKUP(AH504,'SCORE TALLER'!$AE$2:$AF$10,2,TRUE)*AP$2</f>
        <v>0</v>
      </c>
      <c r="AQ504" s="59">
        <f>VLOOKUP(AI504,'SCORE TALLER'!$AG$2:$AH$10,2,TRUE)*AQ$2</f>
        <v>0.32</v>
      </c>
      <c r="AR504" s="59">
        <f>VLOOKUP(AC504,'SCORE TALLER'!$U$2:$V$10,2,FALSE)*AR$2</f>
        <v>0.05</v>
      </c>
      <c r="AS504" s="59">
        <f>VLOOKUP(AE504,'SCORE TALLER'!$Y$2:$Z$10,2,FALSE)*AS$2</f>
        <v>0.03</v>
      </c>
      <c r="AT504" s="59">
        <f>VLOOKUP(Z504,'SCORE TALLER'!$O$2:$P$10,2,TRUE)*AT$2</f>
        <v>0.04</v>
      </c>
      <c r="AU504" s="59">
        <f>VLOOKUP(S504,'SCORE TALLER'!$A$2:$B$10,2,FALSE)*AU$2</f>
        <v>0.25</v>
      </c>
      <c r="AV504" s="59">
        <f>VLOOKUP(AJ504,'SCORE TALLER'!$AI$2:$AJ$10,2,TRUE)*AV$2</f>
        <v>0.25</v>
      </c>
      <c r="AW504" s="59">
        <f>VLOOKUP(AK504,'SCORE TALLER'!$AK$2:$AL$10,2,TRUE)*AW$2</f>
        <v>0.25</v>
      </c>
      <c r="AX504" s="59">
        <f>VLOOKUP(T504,'SCORE TALLER'!$C$2:$D$10,2,FALSE)*AX$2</f>
        <v>0</v>
      </c>
      <c r="AY504" s="59">
        <f>VLOOKUP(W504,'SCORE TALLER'!$I$2:$J$10,2,TRUE)*AY$2</f>
        <v>0</v>
      </c>
      <c r="AZ504" s="59">
        <f>VLOOKUP(X504,'SCORE TALLER'!$K$2:$L$10,2,TRUE)*AZ$2</f>
        <v>0</v>
      </c>
      <c r="BA504" s="59">
        <f>VLOOKUP(U504,'SCORE TALLER'!$E$2:$F$10,2,FALSE)*BA$2</f>
        <v>0</v>
      </c>
      <c r="BB504" s="59">
        <f>VLOOKUP(Y504,'SCORE TALLER'!$M$2:$N$10,2,TRUE)*BB$2</f>
        <v>0.04</v>
      </c>
      <c r="BC504" s="59">
        <f>VLOOKUP(AA504,'SCORE TALLER'!$Q$2:$R$10,2,FALSE)*BC$2</f>
        <v>0.05</v>
      </c>
      <c r="BD504" s="59">
        <f>VLOOKUP(V504,'SCORE TALLER'!$G$2:$H$10,2,FALSE)*BD$2</f>
        <v>0</v>
      </c>
      <c r="BE504" s="59">
        <f>VLOOKUP(AF504,'SCORE TALLER'!$AA$2:$AB$10,2,FALSE)*BE$2</f>
        <v>0</v>
      </c>
      <c r="BF504" s="59">
        <f>VLOOKUP(AL504,'SCORE TALLER'!$AM$2:$AN$10,2,TRUE)*BF$2</f>
        <v>0</v>
      </c>
      <c r="BG504" s="67">
        <f t="shared" si="111"/>
        <v>1.61</v>
      </c>
      <c r="BH504" s="67" t="str">
        <f>VLOOKUP(BG504,'SCORE TALLER'!$AP$2:$AQ$7,2,TRUE)</f>
        <v>2. Normal</v>
      </c>
      <c r="BI504" s="67" t="str">
        <f t="shared" si="113"/>
        <v>LBZ</v>
      </c>
      <c r="BJ504" s="67" t="str">
        <f t="shared" si="113"/>
        <v>A</v>
      </c>
      <c r="BK504" s="67" t="str">
        <f t="shared" si="114"/>
        <v>A</v>
      </c>
      <c r="BL504" s="86">
        <f t="shared" si="112"/>
        <v>602222</v>
      </c>
      <c r="BM504" s="86">
        <f t="shared" si="115"/>
        <v>0</v>
      </c>
    </row>
    <row r="505" spans="1:65" x14ac:dyDescent="0.3">
      <c r="A505" s="57">
        <v>2648404</v>
      </c>
      <c r="B505" s="12" t="s">
        <v>643</v>
      </c>
      <c r="C505" s="58" t="s">
        <v>107</v>
      </c>
      <c r="D505" s="58" t="s">
        <v>30</v>
      </c>
      <c r="E505" s="58"/>
      <c r="F505" s="58">
        <v>9000000</v>
      </c>
      <c r="G505" s="58">
        <f t="shared" si="103"/>
        <v>6566510</v>
      </c>
      <c r="H505" s="58">
        <f t="shared" si="104"/>
        <v>500510</v>
      </c>
      <c r="I505" s="58" t="e">
        <v>#N/A</v>
      </c>
      <c r="J505" s="58">
        <v>210993</v>
      </c>
      <c r="K505" s="58">
        <v>0</v>
      </c>
      <c r="L505" s="58">
        <v>6066000</v>
      </c>
      <c r="M505" s="58">
        <v>2433490</v>
      </c>
      <c r="N505" s="58">
        <f>VLOOKUP(AD505,'tabla ingresos'!$A$3:$D$15,4,FALSE)</f>
        <v>1000000</v>
      </c>
      <c r="O505" s="58">
        <v>0</v>
      </c>
      <c r="P505" s="58">
        <v>0</v>
      </c>
      <c r="Q505" s="58">
        <v>0</v>
      </c>
      <c r="R505" s="12">
        <v>68255</v>
      </c>
      <c r="S505" s="12" t="s">
        <v>87</v>
      </c>
      <c r="T505" s="12" t="s">
        <v>89</v>
      </c>
      <c r="U505" s="12" t="s">
        <v>10</v>
      </c>
      <c r="V505" s="12">
        <v>4</v>
      </c>
      <c r="W505" s="12">
        <v>0</v>
      </c>
      <c r="X505" s="12">
        <v>0</v>
      </c>
      <c r="Y505" s="59">
        <v>9.882191780821918</v>
      </c>
      <c r="Z505" s="59">
        <v>36.772602739726025</v>
      </c>
      <c r="AA505" s="12">
        <v>1</v>
      </c>
      <c r="AB505" s="12">
        <v>2</v>
      </c>
      <c r="AC505" s="12">
        <v>1</v>
      </c>
      <c r="AD505" s="12">
        <v>2</v>
      </c>
      <c r="AE505" s="12">
        <v>3</v>
      </c>
      <c r="AF505" s="58" t="s">
        <v>91</v>
      </c>
      <c r="AG505" s="66">
        <f t="shared" si="105"/>
        <v>0.14066200000000001</v>
      </c>
      <c r="AH505" s="67">
        <f t="shared" si="106"/>
        <v>6</v>
      </c>
      <c r="AI505" s="67">
        <f t="shared" si="107"/>
        <v>1.6223266666666667</v>
      </c>
      <c r="AJ505" s="67">
        <f t="shared" si="108"/>
        <v>4.3776733333333331</v>
      </c>
      <c r="AK505" s="67">
        <f t="shared" si="109"/>
        <v>0.33367333333333332</v>
      </c>
      <c r="AL505" s="67">
        <f t="shared" si="110"/>
        <v>0</v>
      </c>
      <c r="AM505" s="59">
        <f>VLOOKUP(AG505,'SCORE TALLER'!$AC$2:$AD$10,2,TRUE)*AM$2</f>
        <v>0</v>
      </c>
      <c r="AN505" s="59">
        <f>VLOOKUP(AD505,'SCORE TALLER'!$W$2:$X$10,2,TRUE)*AN$2</f>
        <v>0.32</v>
      </c>
      <c r="AO505" s="59">
        <f>VLOOKUP(AB505,'SCORE TALLER'!$S$2:$T$10,2,FALSE)*AO$2</f>
        <v>0.04</v>
      </c>
      <c r="AP505" s="59">
        <f>VLOOKUP(AH505,'SCORE TALLER'!$AE$2:$AF$10,2,TRUE)*AP$2</f>
        <v>0.08</v>
      </c>
      <c r="AQ505" s="59">
        <f>VLOOKUP(AI505,'SCORE TALLER'!$AG$2:$AH$10,2,TRUE)*AQ$2</f>
        <v>0.32</v>
      </c>
      <c r="AR505" s="59">
        <f>VLOOKUP(AC505,'SCORE TALLER'!$U$2:$V$10,2,FALSE)*AR$2</f>
        <v>0.05</v>
      </c>
      <c r="AS505" s="59">
        <f>VLOOKUP(AE505,'SCORE TALLER'!$Y$2:$Z$10,2,FALSE)*AS$2</f>
        <v>0.02</v>
      </c>
      <c r="AT505" s="59">
        <f>VLOOKUP(Z505,'SCORE TALLER'!$O$2:$P$10,2,TRUE)*AT$2</f>
        <v>0.03</v>
      </c>
      <c r="AU505" s="59">
        <f>VLOOKUP(S505,'SCORE TALLER'!$A$2:$B$10,2,FALSE)*AU$2</f>
        <v>0.15000000000000002</v>
      </c>
      <c r="AV505" s="59">
        <f>VLOOKUP(AJ505,'SCORE TALLER'!$AI$2:$AJ$10,2,TRUE)*AV$2</f>
        <v>0.05</v>
      </c>
      <c r="AW505" s="59">
        <f>VLOOKUP(AK505,'SCORE TALLER'!$AK$2:$AL$10,2,TRUE)*AW$2</f>
        <v>0.25</v>
      </c>
      <c r="AX505" s="59">
        <f>VLOOKUP(T505,'SCORE TALLER'!$C$2:$D$10,2,FALSE)*AX$2</f>
        <v>0</v>
      </c>
      <c r="AY505" s="59">
        <f>VLOOKUP(W505,'SCORE TALLER'!$I$2:$J$10,2,TRUE)*AY$2</f>
        <v>0</v>
      </c>
      <c r="AZ505" s="59">
        <f>VLOOKUP(X505,'SCORE TALLER'!$K$2:$L$10,2,TRUE)*AZ$2</f>
        <v>0</v>
      </c>
      <c r="BA505" s="59">
        <f>VLOOKUP(U505,'SCORE TALLER'!$E$2:$F$10,2,FALSE)*BA$2</f>
        <v>0</v>
      </c>
      <c r="BB505" s="59">
        <f>VLOOKUP(Y505,'SCORE TALLER'!$M$2:$N$10,2,TRUE)*BB$2</f>
        <v>0.01</v>
      </c>
      <c r="BC505" s="59">
        <f>VLOOKUP(AA505,'SCORE TALLER'!$Q$2:$R$10,2,FALSE)*BC$2</f>
        <v>0.05</v>
      </c>
      <c r="BD505" s="59">
        <f>VLOOKUP(V505,'SCORE TALLER'!$G$2:$H$10,2,FALSE)*BD$2</f>
        <v>0</v>
      </c>
      <c r="BE505" s="59">
        <f>VLOOKUP(AF505,'SCORE TALLER'!$AA$2:$AB$10,2,FALSE)*BE$2</f>
        <v>0.30000000000000004</v>
      </c>
      <c r="BF505" s="59">
        <f>VLOOKUP(AL505,'SCORE TALLER'!$AM$2:$AN$10,2,TRUE)*BF$2</f>
        <v>0</v>
      </c>
      <c r="BG505" s="67">
        <f t="shared" si="111"/>
        <v>1.6700000000000004</v>
      </c>
      <c r="BH505" s="67" t="str">
        <f>VLOOKUP(BG505,'SCORE TALLER'!$AP$2:$AQ$7,2,TRUE)</f>
        <v>2. Normal</v>
      </c>
      <c r="BI505" s="67" t="str">
        <f t="shared" si="113"/>
        <v>LBZ</v>
      </c>
      <c r="BJ505" s="67" t="str">
        <f t="shared" si="113"/>
        <v>A</v>
      </c>
      <c r="BK505" s="67" t="str">
        <f t="shared" si="114"/>
        <v>SIN</v>
      </c>
      <c r="BL505" s="86">
        <f t="shared" si="112"/>
        <v>500510</v>
      </c>
      <c r="BM505" s="86">
        <f t="shared" si="115"/>
        <v>0</v>
      </c>
    </row>
    <row r="506" spans="1:65" x14ac:dyDescent="0.3">
      <c r="A506" s="57">
        <v>2006244600</v>
      </c>
      <c r="B506" s="12" t="s">
        <v>644</v>
      </c>
      <c r="C506" s="58" t="s">
        <v>105</v>
      </c>
      <c r="D506" s="58" t="s">
        <v>115</v>
      </c>
      <c r="E506" s="58">
        <v>523338</v>
      </c>
      <c r="F506" s="58">
        <v>5714502</v>
      </c>
      <c r="G506" s="58">
        <f t="shared" si="103"/>
        <v>3819682</v>
      </c>
      <c r="H506" s="58">
        <f t="shared" si="104"/>
        <v>2819682</v>
      </c>
      <c r="I506" s="58">
        <v>5715000</v>
      </c>
      <c r="J506" s="58">
        <v>203169</v>
      </c>
      <c r="K506" s="58">
        <v>0</v>
      </c>
      <c r="L506" s="58">
        <v>1000000</v>
      </c>
      <c r="M506" s="58">
        <v>1894820</v>
      </c>
      <c r="N506" s="58">
        <f>VLOOKUP(AD506,'tabla ingresos'!$A$3:$D$15,4,FALSE)</f>
        <v>1000000</v>
      </c>
      <c r="O506" s="58">
        <v>120032.17145027264</v>
      </c>
      <c r="P506" s="58">
        <v>5254000</v>
      </c>
      <c r="Q506" s="58">
        <v>0</v>
      </c>
      <c r="R506" s="12">
        <v>68547</v>
      </c>
      <c r="S506" s="12" t="s">
        <v>87</v>
      </c>
      <c r="T506" s="12" t="s">
        <v>89</v>
      </c>
      <c r="U506" s="12" t="s">
        <v>10</v>
      </c>
      <c r="V506" s="12">
        <v>4</v>
      </c>
      <c r="W506" s="12">
        <v>0</v>
      </c>
      <c r="X506" s="12">
        <v>0</v>
      </c>
      <c r="Y506" s="59">
        <v>5.8794520547945206</v>
      </c>
      <c r="Z506" s="59">
        <v>26.336986301369862</v>
      </c>
      <c r="AA506" s="12">
        <v>1</v>
      </c>
      <c r="AB506" s="12">
        <v>4</v>
      </c>
      <c r="AC506" s="12">
        <v>2</v>
      </c>
      <c r="AD506" s="12">
        <v>2</v>
      </c>
      <c r="AE506" s="12">
        <v>1</v>
      </c>
      <c r="AF506" s="58" t="s">
        <v>10</v>
      </c>
      <c r="AG506" s="66">
        <f t="shared" si="105"/>
        <v>0.21546744763351511</v>
      </c>
      <c r="AH506" s="67">
        <f t="shared" si="106"/>
        <v>7.3123346666666666</v>
      </c>
      <c r="AI506" s="67">
        <f t="shared" si="107"/>
        <v>1.6121053333333333</v>
      </c>
      <c r="AJ506" s="67">
        <f t="shared" si="108"/>
        <v>2.5464546666666665</v>
      </c>
      <c r="AK506" s="67">
        <f t="shared" si="109"/>
        <v>1.879788</v>
      </c>
      <c r="AL506" s="67">
        <f t="shared" si="110"/>
        <v>0</v>
      </c>
      <c r="AM506" s="59">
        <f>VLOOKUP(AG506,'SCORE TALLER'!$AC$2:$AD$10,2,TRUE)*AM$2</f>
        <v>0</v>
      </c>
      <c r="AN506" s="59">
        <f>VLOOKUP(AD506,'SCORE TALLER'!$W$2:$X$10,2,TRUE)*AN$2</f>
        <v>0.32</v>
      </c>
      <c r="AO506" s="59">
        <f>VLOOKUP(AB506,'SCORE TALLER'!$S$2:$T$10,2,FALSE)*AO$2</f>
        <v>0.02</v>
      </c>
      <c r="AP506" s="59">
        <f>VLOOKUP(AH506,'SCORE TALLER'!$AE$2:$AF$10,2,TRUE)*AP$2</f>
        <v>0.08</v>
      </c>
      <c r="AQ506" s="59">
        <f>VLOOKUP(AI506,'SCORE TALLER'!$AG$2:$AH$10,2,TRUE)*AQ$2</f>
        <v>0.32</v>
      </c>
      <c r="AR506" s="59">
        <f>VLOOKUP(AC506,'SCORE TALLER'!$U$2:$V$10,2,FALSE)*AR$2</f>
        <v>0.04</v>
      </c>
      <c r="AS506" s="59">
        <f>VLOOKUP(AE506,'SCORE TALLER'!$Y$2:$Z$10,2,FALSE)*AS$2</f>
        <v>0.03</v>
      </c>
      <c r="AT506" s="59">
        <f>VLOOKUP(Z506,'SCORE TALLER'!$O$2:$P$10,2,TRUE)*AT$2</f>
        <v>0.04</v>
      </c>
      <c r="AU506" s="59">
        <f>VLOOKUP(S506,'SCORE TALLER'!$A$2:$B$10,2,FALSE)*AU$2</f>
        <v>0.15000000000000002</v>
      </c>
      <c r="AV506" s="59">
        <f>VLOOKUP(AJ506,'SCORE TALLER'!$AI$2:$AJ$10,2,TRUE)*AV$2</f>
        <v>0.15000000000000002</v>
      </c>
      <c r="AW506" s="59">
        <f>VLOOKUP(AK506,'SCORE TALLER'!$AK$2:$AL$10,2,TRUE)*AW$2</f>
        <v>0.2</v>
      </c>
      <c r="AX506" s="59">
        <f>VLOOKUP(T506,'SCORE TALLER'!$C$2:$D$10,2,FALSE)*AX$2</f>
        <v>0</v>
      </c>
      <c r="AY506" s="59">
        <f>VLOOKUP(W506,'SCORE TALLER'!$I$2:$J$10,2,TRUE)*AY$2</f>
        <v>0</v>
      </c>
      <c r="AZ506" s="59">
        <f>VLOOKUP(X506,'SCORE TALLER'!$K$2:$L$10,2,TRUE)*AZ$2</f>
        <v>0</v>
      </c>
      <c r="BA506" s="59">
        <f>VLOOKUP(U506,'SCORE TALLER'!$E$2:$F$10,2,FALSE)*BA$2</f>
        <v>0</v>
      </c>
      <c r="BB506" s="59">
        <f>VLOOKUP(Y506,'SCORE TALLER'!$M$2:$N$10,2,TRUE)*BB$2</f>
        <v>0.03</v>
      </c>
      <c r="BC506" s="59">
        <f>VLOOKUP(AA506,'SCORE TALLER'!$Q$2:$R$10,2,FALSE)*BC$2</f>
        <v>0.05</v>
      </c>
      <c r="BD506" s="59">
        <f>VLOOKUP(V506,'SCORE TALLER'!$G$2:$H$10,2,FALSE)*BD$2</f>
        <v>0</v>
      </c>
      <c r="BE506" s="59">
        <f>VLOOKUP(AF506,'SCORE TALLER'!$AA$2:$AB$10,2,FALSE)*BE$2</f>
        <v>0</v>
      </c>
      <c r="BF506" s="59">
        <f>VLOOKUP(AL506,'SCORE TALLER'!$AM$2:$AN$10,2,TRUE)*BF$2</f>
        <v>0</v>
      </c>
      <c r="BG506" s="67">
        <f t="shared" si="111"/>
        <v>1.43</v>
      </c>
      <c r="BH506" s="67" t="str">
        <f>VLOOKUP(BG506,'SCORE TALLER'!$AP$2:$AQ$7,2,TRUE)</f>
        <v>2. Normal</v>
      </c>
      <c r="BI506" s="67" t="str">
        <f t="shared" si="113"/>
        <v>LBZ</v>
      </c>
      <c r="BJ506" s="67" t="str">
        <f t="shared" si="113"/>
        <v>A</v>
      </c>
      <c r="BK506" s="67" t="str">
        <f t="shared" si="114"/>
        <v>A</v>
      </c>
      <c r="BL506" s="86">
        <f t="shared" si="112"/>
        <v>2819682</v>
      </c>
      <c r="BM506" s="86">
        <f t="shared" si="115"/>
        <v>0</v>
      </c>
    </row>
    <row r="507" spans="1:65" x14ac:dyDescent="0.3">
      <c r="A507" s="57">
        <v>2200888080</v>
      </c>
      <c r="B507" s="12" t="s">
        <v>645</v>
      </c>
      <c r="C507" s="58" t="s">
        <v>105</v>
      </c>
      <c r="D507" s="58" t="s">
        <v>114</v>
      </c>
      <c r="E507" s="58">
        <v>175734</v>
      </c>
      <c r="F507" s="58">
        <v>3475103</v>
      </c>
      <c r="G507" s="58">
        <f t="shared" si="103"/>
        <v>1238983</v>
      </c>
      <c r="H507" s="58">
        <f t="shared" si="104"/>
        <v>0</v>
      </c>
      <c r="I507" s="58">
        <v>3475000</v>
      </c>
      <c r="J507" s="58">
        <v>177766</v>
      </c>
      <c r="K507" s="58">
        <v>0</v>
      </c>
      <c r="L507" s="58">
        <v>1760195</v>
      </c>
      <c r="M507" s="58">
        <v>2236120</v>
      </c>
      <c r="N507" s="58">
        <f>VLOOKUP(AD507,'tabla ingresos'!$A$3:$D$15,4,FALSE)</f>
        <v>1000000</v>
      </c>
      <c r="O507" s="58">
        <v>473432.2771745068</v>
      </c>
      <c r="P507" s="58">
        <v>17877000</v>
      </c>
      <c r="Q507" s="58">
        <v>0</v>
      </c>
      <c r="R507" s="12">
        <v>68001</v>
      </c>
      <c r="S507" s="12" t="s">
        <v>87</v>
      </c>
      <c r="T507" s="12" t="s">
        <v>89</v>
      </c>
      <c r="U507" s="12" t="s">
        <v>10</v>
      </c>
      <c r="V507" s="12">
        <v>4</v>
      </c>
      <c r="W507" s="12">
        <v>0</v>
      </c>
      <c r="X507" s="12">
        <v>0</v>
      </c>
      <c r="Y507" s="59">
        <v>3.3205479452054796</v>
      </c>
      <c r="Z507" s="59">
        <v>35.734246575342468</v>
      </c>
      <c r="AA507" s="12">
        <v>1</v>
      </c>
      <c r="AB507" s="12">
        <v>3</v>
      </c>
      <c r="AC507" s="12">
        <v>1</v>
      </c>
      <c r="AD507" s="12">
        <v>2</v>
      </c>
      <c r="AE507" s="12">
        <v>3</v>
      </c>
      <c r="AF507" s="58" t="s">
        <v>10</v>
      </c>
      <c r="AG507" s="66">
        <f t="shared" si="105"/>
        <v>0.43413218478300453</v>
      </c>
      <c r="AH507" s="67">
        <f t="shared" si="106"/>
        <v>14.234735333333333</v>
      </c>
      <c r="AI507" s="67">
        <f t="shared" si="107"/>
        <v>1.6079026666666667</v>
      </c>
      <c r="AJ507" s="67">
        <f t="shared" si="108"/>
        <v>0.8259886666666667</v>
      </c>
      <c r="AK507" s="67">
        <f t="shared" si="109"/>
        <v>0</v>
      </c>
      <c r="AL507" s="67">
        <f t="shared" si="110"/>
        <v>0</v>
      </c>
      <c r="AM507" s="59">
        <f>VLOOKUP(AG507,'SCORE TALLER'!$AC$2:$AD$10,2,TRUE)*AM$2</f>
        <v>0</v>
      </c>
      <c r="AN507" s="59">
        <f>VLOOKUP(AD507,'SCORE TALLER'!$W$2:$X$10,2,TRUE)*AN$2</f>
        <v>0.32</v>
      </c>
      <c r="AO507" s="59">
        <f>VLOOKUP(AB507,'SCORE TALLER'!$S$2:$T$10,2,FALSE)*AO$2</f>
        <v>0.03</v>
      </c>
      <c r="AP507" s="59">
        <f>VLOOKUP(AH507,'SCORE TALLER'!$AE$2:$AF$10,2,TRUE)*AP$2</f>
        <v>0.16</v>
      </c>
      <c r="AQ507" s="59">
        <f>VLOOKUP(AI507,'SCORE TALLER'!$AG$2:$AH$10,2,TRUE)*AQ$2</f>
        <v>0.32</v>
      </c>
      <c r="AR507" s="59">
        <f>VLOOKUP(AC507,'SCORE TALLER'!$U$2:$V$10,2,FALSE)*AR$2</f>
        <v>0.05</v>
      </c>
      <c r="AS507" s="59">
        <f>VLOOKUP(AE507,'SCORE TALLER'!$Y$2:$Z$10,2,FALSE)*AS$2</f>
        <v>0.02</v>
      </c>
      <c r="AT507" s="59">
        <f>VLOOKUP(Z507,'SCORE TALLER'!$O$2:$P$10,2,TRUE)*AT$2</f>
        <v>0.03</v>
      </c>
      <c r="AU507" s="59">
        <f>VLOOKUP(S507,'SCORE TALLER'!$A$2:$B$10,2,FALSE)*AU$2</f>
        <v>0.15000000000000002</v>
      </c>
      <c r="AV507" s="59">
        <f>VLOOKUP(AJ507,'SCORE TALLER'!$AI$2:$AJ$10,2,TRUE)*AV$2</f>
        <v>0.25</v>
      </c>
      <c r="AW507" s="59">
        <f>VLOOKUP(AK507,'SCORE TALLER'!$AK$2:$AL$10,2,TRUE)*AW$2</f>
        <v>0.25</v>
      </c>
      <c r="AX507" s="59">
        <f>VLOOKUP(T507,'SCORE TALLER'!$C$2:$D$10,2,FALSE)*AX$2</f>
        <v>0</v>
      </c>
      <c r="AY507" s="59">
        <f>VLOOKUP(W507,'SCORE TALLER'!$I$2:$J$10,2,TRUE)*AY$2</f>
        <v>0</v>
      </c>
      <c r="AZ507" s="59">
        <f>VLOOKUP(X507,'SCORE TALLER'!$K$2:$L$10,2,TRUE)*AZ$2</f>
        <v>0</v>
      </c>
      <c r="BA507" s="59">
        <f>VLOOKUP(U507,'SCORE TALLER'!$E$2:$F$10,2,FALSE)*BA$2</f>
        <v>0</v>
      </c>
      <c r="BB507" s="59">
        <f>VLOOKUP(Y507,'SCORE TALLER'!$M$2:$N$10,2,TRUE)*BB$2</f>
        <v>0.04</v>
      </c>
      <c r="BC507" s="59">
        <f>VLOOKUP(AA507,'SCORE TALLER'!$Q$2:$R$10,2,FALSE)*BC$2</f>
        <v>0.05</v>
      </c>
      <c r="BD507" s="59">
        <f>VLOOKUP(V507,'SCORE TALLER'!$G$2:$H$10,2,FALSE)*BD$2</f>
        <v>0</v>
      </c>
      <c r="BE507" s="59">
        <f>VLOOKUP(AF507,'SCORE TALLER'!$AA$2:$AB$10,2,FALSE)*BE$2</f>
        <v>0</v>
      </c>
      <c r="BF507" s="59">
        <f>VLOOKUP(AL507,'SCORE TALLER'!$AM$2:$AN$10,2,TRUE)*BF$2</f>
        <v>0</v>
      </c>
      <c r="BG507" s="67">
        <f t="shared" si="111"/>
        <v>1.6700000000000002</v>
      </c>
      <c r="BH507" s="67" t="str">
        <f>VLOOKUP(BG507,'SCORE TALLER'!$AP$2:$AQ$7,2,TRUE)</f>
        <v>2. Normal</v>
      </c>
      <c r="BI507" s="67" t="str">
        <f t="shared" si="113"/>
        <v>LBZ</v>
      </c>
      <c r="BJ507" s="67" t="str">
        <f t="shared" si="113"/>
        <v>A</v>
      </c>
      <c r="BK507" s="67" t="str">
        <f t="shared" si="114"/>
        <v>A</v>
      </c>
      <c r="BL507" s="86">
        <f t="shared" si="112"/>
        <v>0</v>
      </c>
      <c r="BM507" s="86">
        <f t="shared" si="115"/>
        <v>0</v>
      </c>
    </row>
    <row r="508" spans="1:65" x14ac:dyDescent="0.3">
      <c r="A508" s="57">
        <v>20808482</v>
      </c>
      <c r="B508" s="12" t="s">
        <v>646</v>
      </c>
      <c r="C508" s="58" t="s">
        <v>105</v>
      </c>
      <c r="D508" s="58" t="s">
        <v>115</v>
      </c>
      <c r="E508" s="58"/>
      <c r="F508" s="58">
        <v>8731717</v>
      </c>
      <c r="G508" s="58">
        <f t="shared" si="103"/>
        <v>3948403</v>
      </c>
      <c r="H508" s="58">
        <f t="shared" si="104"/>
        <v>756664</v>
      </c>
      <c r="I508" s="58">
        <v>8732000</v>
      </c>
      <c r="J508" s="58">
        <v>247452</v>
      </c>
      <c r="K508" s="58">
        <v>0</v>
      </c>
      <c r="L508" s="58">
        <v>3191739</v>
      </c>
      <c r="M508" s="58">
        <v>4783314</v>
      </c>
      <c r="N508" s="58">
        <f>VLOOKUP(AD508,'tabla ingresos'!$A$3:$D$15,4,FALSE)</f>
        <v>2000000</v>
      </c>
      <c r="O508" s="58">
        <v>433962.8157179199</v>
      </c>
      <c r="P508" s="58">
        <v>14201000</v>
      </c>
      <c r="Q508" s="58">
        <v>0</v>
      </c>
      <c r="R508" s="12">
        <v>20060</v>
      </c>
      <c r="S508" s="12" t="s">
        <v>87</v>
      </c>
      <c r="T508" s="12" t="s">
        <v>89</v>
      </c>
      <c r="U508" s="12" t="s">
        <v>10</v>
      </c>
      <c r="V508" s="12">
        <v>4</v>
      </c>
      <c r="W508" s="12">
        <v>0</v>
      </c>
      <c r="X508" s="12">
        <v>0</v>
      </c>
      <c r="Y508" s="59">
        <v>13.049315068493151</v>
      </c>
      <c r="Z508" s="59">
        <v>41.030136986301372</v>
      </c>
      <c r="AA508" s="12">
        <v>1</v>
      </c>
      <c r="AB508" s="12">
        <v>2</v>
      </c>
      <c r="AC508" s="12">
        <v>1</v>
      </c>
      <c r="AD508" s="12">
        <v>3</v>
      </c>
      <c r="AE508" s="12">
        <v>2</v>
      </c>
      <c r="AF508" s="58" t="s">
        <v>17</v>
      </c>
      <c r="AG508" s="66">
        <f t="shared" si="105"/>
        <v>0.22713827190597333</v>
      </c>
      <c r="AH508" s="67">
        <f t="shared" si="106"/>
        <v>7.6442389999999998</v>
      </c>
      <c r="AI508" s="67">
        <f t="shared" si="107"/>
        <v>1.594438</v>
      </c>
      <c r="AJ508" s="67">
        <f t="shared" si="108"/>
        <v>1.3161343333333333</v>
      </c>
      <c r="AK508" s="67">
        <f t="shared" si="109"/>
        <v>0.25222133333333335</v>
      </c>
      <c r="AL508" s="67">
        <f t="shared" si="110"/>
        <v>0</v>
      </c>
      <c r="AM508" s="59">
        <f>VLOOKUP(AG508,'SCORE TALLER'!$AC$2:$AD$10,2,TRUE)*AM$2</f>
        <v>0</v>
      </c>
      <c r="AN508" s="59">
        <f>VLOOKUP(AD508,'SCORE TALLER'!$W$2:$X$10,2,TRUE)*AN$2</f>
        <v>0.32</v>
      </c>
      <c r="AO508" s="59">
        <f>VLOOKUP(AB508,'SCORE TALLER'!$S$2:$T$10,2,FALSE)*AO$2</f>
        <v>0.04</v>
      </c>
      <c r="AP508" s="59">
        <f>VLOOKUP(AH508,'SCORE TALLER'!$AE$2:$AF$10,2,TRUE)*AP$2</f>
        <v>0.08</v>
      </c>
      <c r="AQ508" s="59">
        <f>VLOOKUP(AI508,'SCORE TALLER'!$AG$2:$AH$10,2,TRUE)*AQ$2</f>
        <v>0.32</v>
      </c>
      <c r="AR508" s="59">
        <f>VLOOKUP(AC508,'SCORE TALLER'!$U$2:$V$10,2,FALSE)*AR$2</f>
        <v>0.05</v>
      </c>
      <c r="AS508" s="59">
        <f>VLOOKUP(AE508,'SCORE TALLER'!$Y$2:$Z$10,2,FALSE)*AS$2</f>
        <v>0.01</v>
      </c>
      <c r="AT508" s="59">
        <f>VLOOKUP(Z508,'SCORE TALLER'!$O$2:$P$10,2,TRUE)*AT$2</f>
        <v>0.03</v>
      </c>
      <c r="AU508" s="59">
        <f>VLOOKUP(S508,'SCORE TALLER'!$A$2:$B$10,2,FALSE)*AU$2</f>
        <v>0.15000000000000002</v>
      </c>
      <c r="AV508" s="59">
        <f>VLOOKUP(AJ508,'SCORE TALLER'!$AI$2:$AJ$10,2,TRUE)*AV$2</f>
        <v>0.2</v>
      </c>
      <c r="AW508" s="59">
        <f>VLOOKUP(AK508,'SCORE TALLER'!$AK$2:$AL$10,2,TRUE)*AW$2</f>
        <v>0.25</v>
      </c>
      <c r="AX508" s="59">
        <f>VLOOKUP(T508,'SCORE TALLER'!$C$2:$D$10,2,FALSE)*AX$2</f>
        <v>0</v>
      </c>
      <c r="AY508" s="59">
        <f>VLOOKUP(W508,'SCORE TALLER'!$I$2:$J$10,2,TRUE)*AY$2</f>
        <v>0</v>
      </c>
      <c r="AZ508" s="59">
        <f>VLOOKUP(X508,'SCORE TALLER'!$K$2:$L$10,2,TRUE)*AZ$2</f>
        <v>0</v>
      </c>
      <c r="BA508" s="59">
        <f>VLOOKUP(U508,'SCORE TALLER'!$E$2:$F$10,2,FALSE)*BA$2</f>
        <v>0</v>
      </c>
      <c r="BB508" s="59">
        <f>VLOOKUP(Y508,'SCORE TALLER'!$M$2:$N$10,2,TRUE)*BB$2</f>
        <v>0</v>
      </c>
      <c r="BC508" s="59">
        <f>VLOOKUP(AA508,'SCORE TALLER'!$Q$2:$R$10,2,FALSE)*BC$2</f>
        <v>0.05</v>
      </c>
      <c r="BD508" s="59">
        <f>VLOOKUP(V508,'SCORE TALLER'!$G$2:$H$10,2,FALSE)*BD$2</f>
        <v>0</v>
      </c>
      <c r="BE508" s="59">
        <f>VLOOKUP(AF508,'SCORE TALLER'!$AA$2:$AB$10,2,FALSE)*BE$2</f>
        <v>0.1</v>
      </c>
      <c r="BF508" s="59">
        <f>VLOOKUP(AL508,'SCORE TALLER'!$AM$2:$AN$10,2,TRUE)*BF$2</f>
        <v>0</v>
      </c>
      <c r="BG508" s="67">
        <f t="shared" si="111"/>
        <v>1.6</v>
      </c>
      <c r="BH508" s="67" t="str">
        <f>VLOOKUP(BG508,'SCORE TALLER'!$AP$2:$AQ$7,2,TRUE)</f>
        <v>2. Normal</v>
      </c>
      <c r="BI508" s="67" t="str">
        <f t="shared" si="113"/>
        <v>LBZ</v>
      </c>
      <c r="BJ508" s="67" t="str">
        <f t="shared" si="113"/>
        <v>A</v>
      </c>
      <c r="BK508" s="67" t="str">
        <f t="shared" si="114"/>
        <v>B</v>
      </c>
      <c r="BL508" s="86">
        <f t="shared" si="112"/>
        <v>756664</v>
      </c>
      <c r="BM508" s="86">
        <f t="shared" si="115"/>
        <v>0</v>
      </c>
    </row>
    <row r="509" spans="1:65" x14ac:dyDescent="0.3">
      <c r="A509" s="57">
        <v>80200424</v>
      </c>
      <c r="B509" s="12" t="s">
        <v>647</v>
      </c>
      <c r="C509" s="58" t="s">
        <v>105</v>
      </c>
      <c r="D509" s="58" t="s">
        <v>29</v>
      </c>
      <c r="E509" s="58"/>
      <c r="F509" s="58">
        <v>3306380</v>
      </c>
      <c r="G509" s="58">
        <f t="shared" si="103"/>
        <v>916410</v>
      </c>
      <c r="H509" s="58">
        <f t="shared" si="104"/>
        <v>0</v>
      </c>
      <c r="I509" s="58">
        <v>3306000</v>
      </c>
      <c r="J509" s="58">
        <v>231244</v>
      </c>
      <c r="K509" s="58">
        <v>0</v>
      </c>
      <c r="L509" s="58">
        <v>1300000</v>
      </c>
      <c r="M509" s="58">
        <v>2389970</v>
      </c>
      <c r="N509" s="58">
        <f>VLOOKUP(AD509,'tabla ingresos'!$A$3:$D$15,4,FALSE)</f>
        <v>1000000</v>
      </c>
      <c r="O509" s="58">
        <v>288713.01710589055</v>
      </c>
      <c r="P509" s="58">
        <v>23664000</v>
      </c>
      <c r="Q509" s="58">
        <v>0</v>
      </c>
      <c r="R509" s="12">
        <v>25754</v>
      </c>
      <c r="S509" s="12" t="s">
        <v>87</v>
      </c>
      <c r="T509" s="12" t="s">
        <v>89</v>
      </c>
      <c r="U509" s="12" t="s">
        <v>10</v>
      </c>
      <c r="V509" s="12">
        <v>4</v>
      </c>
      <c r="W509" s="12">
        <v>0</v>
      </c>
      <c r="X509" s="12">
        <v>0</v>
      </c>
      <c r="Y509" s="59">
        <v>8.5917808219178085</v>
      </c>
      <c r="Z509" s="59">
        <v>40.841095890410962</v>
      </c>
      <c r="AA509" s="12">
        <v>1</v>
      </c>
      <c r="AB509" s="12">
        <v>2</v>
      </c>
      <c r="AC509" s="12">
        <v>2</v>
      </c>
      <c r="AD509" s="12">
        <v>2</v>
      </c>
      <c r="AE509" s="12">
        <v>3</v>
      </c>
      <c r="AF509" s="58" t="s">
        <v>10</v>
      </c>
      <c r="AG509" s="66">
        <f t="shared" si="105"/>
        <v>0.34663801140392703</v>
      </c>
      <c r="AH509" s="67">
        <f t="shared" si="106"/>
        <v>17.980253333333334</v>
      </c>
      <c r="AI509" s="67">
        <f t="shared" si="107"/>
        <v>1.5933133333333334</v>
      </c>
      <c r="AJ509" s="67">
        <f t="shared" si="108"/>
        <v>0.61094000000000004</v>
      </c>
      <c r="AK509" s="67">
        <f t="shared" si="109"/>
        <v>0</v>
      </c>
      <c r="AL509" s="67">
        <f t="shared" si="110"/>
        <v>0</v>
      </c>
      <c r="AM509" s="59">
        <f>VLOOKUP(AG509,'SCORE TALLER'!$AC$2:$AD$10,2,TRUE)*AM$2</f>
        <v>0</v>
      </c>
      <c r="AN509" s="59">
        <f>VLOOKUP(AD509,'SCORE TALLER'!$W$2:$X$10,2,TRUE)*AN$2</f>
        <v>0.32</v>
      </c>
      <c r="AO509" s="59">
        <f>VLOOKUP(AB509,'SCORE TALLER'!$S$2:$T$10,2,FALSE)*AO$2</f>
        <v>0.04</v>
      </c>
      <c r="AP509" s="59">
        <f>VLOOKUP(AH509,'SCORE TALLER'!$AE$2:$AF$10,2,TRUE)*AP$2</f>
        <v>0.24</v>
      </c>
      <c r="AQ509" s="59">
        <f>VLOOKUP(AI509,'SCORE TALLER'!$AG$2:$AH$10,2,TRUE)*AQ$2</f>
        <v>0.32</v>
      </c>
      <c r="AR509" s="59">
        <f>VLOOKUP(AC509,'SCORE TALLER'!$U$2:$V$10,2,FALSE)*AR$2</f>
        <v>0.04</v>
      </c>
      <c r="AS509" s="59">
        <f>VLOOKUP(AE509,'SCORE TALLER'!$Y$2:$Z$10,2,FALSE)*AS$2</f>
        <v>0.02</v>
      </c>
      <c r="AT509" s="59">
        <f>VLOOKUP(Z509,'SCORE TALLER'!$O$2:$P$10,2,TRUE)*AT$2</f>
        <v>0.03</v>
      </c>
      <c r="AU509" s="59">
        <f>VLOOKUP(S509,'SCORE TALLER'!$A$2:$B$10,2,FALSE)*AU$2</f>
        <v>0.15000000000000002</v>
      </c>
      <c r="AV509" s="59">
        <f>VLOOKUP(AJ509,'SCORE TALLER'!$AI$2:$AJ$10,2,TRUE)*AV$2</f>
        <v>0.25</v>
      </c>
      <c r="AW509" s="59">
        <f>VLOOKUP(AK509,'SCORE TALLER'!$AK$2:$AL$10,2,TRUE)*AW$2</f>
        <v>0.25</v>
      </c>
      <c r="AX509" s="59">
        <f>VLOOKUP(T509,'SCORE TALLER'!$C$2:$D$10,2,FALSE)*AX$2</f>
        <v>0</v>
      </c>
      <c r="AY509" s="59">
        <f>VLOOKUP(W509,'SCORE TALLER'!$I$2:$J$10,2,TRUE)*AY$2</f>
        <v>0</v>
      </c>
      <c r="AZ509" s="59">
        <f>VLOOKUP(X509,'SCORE TALLER'!$K$2:$L$10,2,TRUE)*AZ$2</f>
        <v>0</v>
      </c>
      <c r="BA509" s="59">
        <f>VLOOKUP(U509,'SCORE TALLER'!$E$2:$F$10,2,FALSE)*BA$2</f>
        <v>0</v>
      </c>
      <c r="BB509" s="59">
        <f>VLOOKUP(Y509,'SCORE TALLER'!$M$2:$N$10,2,TRUE)*BB$2</f>
        <v>0.01</v>
      </c>
      <c r="BC509" s="59">
        <f>VLOOKUP(AA509,'SCORE TALLER'!$Q$2:$R$10,2,FALSE)*BC$2</f>
        <v>0.05</v>
      </c>
      <c r="BD509" s="59">
        <f>VLOOKUP(V509,'SCORE TALLER'!$G$2:$H$10,2,FALSE)*BD$2</f>
        <v>0</v>
      </c>
      <c r="BE509" s="59">
        <f>VLOOKUP(AF509,'SCORE TALLER'!$AA$2:$AB$10,2,FALSE)*BE$2</f>
        <v>0</v>
      </c>
      <c r="BF509" s="59">
        <f>VLOOKUP(AL509,'SCORE TALLER'!$AM$2:$AN$10,2,TRUE)*BF$2</f>
        <v>0</v>
      </c>
      <c r="BG509" s="67">
        <f t="shared" si="111"/>
        <v>1.7200000000000002</v>
      </c>
      <c r="BH509" s="67" t="str">
        <f>VLOOKUP(BG509,'SCORE TALLER'!$AP$2:$AQ$7,2,TRUE)</f>
        <v>2. Normal</v>
      </c>
      <c r="BI509" s="67" t="str">
        <f t="shared" si="113"/>
        <v>LBZ</v>
      </c>
      <c r="BJ509" s="67" t="str">
        <f t="shared" si="113"/>
        <v>A</v>
      </c>
      <c r="BK509" s="67" t="str">
        <f t="shared" si="114"/>
        <v>A</v>
      </c>
      <c r="BL509" s="86">
        <f t="shared" si="112"/>
        <v>0</v>
      </c>
      <c r="BM509" s="86">
        <f t="shared" si="115"/>
        <v>0</v>
      </c>
    </row>
    <row r="510" spans="1:65" x14ac:dyDescent="0.3">
      <c r="A510" s="57">
        <v>84486080</v>
      </c>
      <c r="B510" s="12" t="s">
        <v>648</v>
      </c>
      <c r="C510" s="58" t="s">
        <v>105</v>
      </c>
      <c r="D510" s="58" t="s">
        <v>30</v>
      </c>
      <c r="E510" s="58"/>
      <c r="F510" s="58">
        <v>7648868</v>
      </c>
      <c r="G510" s="58">
        <f t="shared" si="103"/>
        <v>5267449</v>
      </c>
      <c r="H510" s="58">
        <f t="shared" si="104"/>
        <v>3867449</v>
      </c>
      <c r="I510" s="58">
        <v>7649000</v>
      </c>
      <c r="J510" s="58">
        <v>197961</v>
      </c>
      <c r="K510" s="58">
        <v>0</v>
      </c>
      <c r="L510" s="58">
        <v>1400000</v>
      </c>
      <c r="M510" s="58">
        <v>2381419</v>
      </c>
      <c r="N510" s="58">
        <f>VLOOKUP(AD510,'tabla ingresos'!$A$3:$D$15,4,FALSE)</f>
        <v>1000000</v>
      </c>
      <c r="O510" s="58">
        <v>5761.3119503895596</v>
      </c>
      <c r="P510" s="58">
        <v>259000</v>
      </c>
      <c r="Q510" s="58">
        <v>0</v>
      </c>
      <c r="R510" s="12">
        <v>13052</v>
      </c>
      <c r="S510" s="12" t="s">
        <v>87</v>
      </c>
      <c r="T510" s="12" t="s">
        <v>89</v>
      </c>
      <c r="U510" s="12" t="s">
        <v>10</v>
      </c>
      <c r="V510" s="12">
        <v>4</v>
      </c>
      <c r="W510" s="12">
        <v>0</v>
      </c>
      <c r="X510" s="12">
        <v>0</v>
      </c>
      <c r="Y510" s="59">
        <v>7.4246575342465757</v>
      </c>
      <c r="Z510" s="59">
        <v>41.923287671232877</v>
      </c>
      <c r="AA510" s="12">
        <v>1</v>
      </c>
      <c r="AB510" s="12">
        <v>1</v>
      </c>
      <c r="AC510" s="12">
        <v>1</v>
      </c>
      <c r="AD510" s="12">
        <v>2</v>
      </c>
      <c r="AE510" s="12">
        <v>3</v>
      </c>
      <c r="AF510" s="58" t="s">
        <v>10</v>
      </c>
      <c r="AG510" s="66">
        <f t="shared" si="105"/>
        <v>0.13581487463359304</v>
      </c>
      <c r="AH510" s="67">
        <f t="shared" si="106"/>
        <v>5.2719120000000004</v>
      </c>
      <c r="AI510" s="67">
        <f t="shared" si="107"/>
        <v>1.5876126666666666</v>
      </c>
      <c r="AJ510" s="67">
        <f t="shared" si="108"/>
        <v>3.5116326666666668</v>
      </c>
      <c r="AK510" s="67">
        <f t="shared" si="109"/>
        <v>2.5782993333333333</v>
      </c>
      <c r="AL510" s="67">
        <f t="shared" si="110"/>
        <v>0</v>
      </c>
      <c r="AM510" s="59">
        <f>VLOOKUP(AG510,'SCORE TALLER'!$AC$2:$AD$10,2,TRUE)*AM$2</f>
        <v>0</v>
      </c>
      <c r="AN510" s="59">
        <f>VLOOKUP(AD510,'SCORE TALLER'!$W$2:$X$10,2,TRUE)*AN$2</f>
        <v>0.32</v>
      </c>
      <c r="AO510" s="59">
        <f>VLOOKUP(AB510,'SCORE TALLER'!$S$2:$T$10,2,FALSE)*AO$2</f>
        <v>0.05</v>
      </c>
      <c r="AP510" s="59">
        <f>VLOOKUP(AH510,'SCORE TALLER'!$AE$2:$AF$10,2,TRUE)*AP$2</f>
        <v>0.08</v>
      </c>
      <c r="AQ510" s="59">
        <f>VLOOKUP(AI510,'SCORE TALLER'!$AG$2:$AH$10,2,TRUE)*AQ$2</f>
        <v>0.32</v>
      </c>
      <c r="AR510" s="59">
        <f>VLOOKUP(AC510,'SCORE TALLER'!$U$2:$V$10,2,FALSE)*AR$2</f>
        <v>0.05</v>
      </c>
      <c r="AS510" s="59">
        <f>VLOOKUP(AE510,'SCORE TALLER'!$Y$2:$Z$10,2,FALSE)*AS$2</f>
        <v>0.02</v>
      </c>
      <c r="AT510" s="59">
        <f>VLOOKUP(Z510,'SCORE TALLER'!$O$2:$P$10,2,TRUE)*AT$2</f>
        <v>0.03</v>
      </c>
      <c r="AU510" s="59">
        <f>VLOOKUP(S510,'SCORE TALLER'!$A$2:$B$10,2,FALSE)*AU$2</f>
        <v>0.15000000000000002</v>
      </c>
      <c r="AV510" s="59">
        <f>VLOOKUP(AJ510,'SCORE TALLER'!$AI$2:$AJ$10,2,TRUE)*AV$2</f>
        <v>0.1</v>
      </c>
      <c r="AW510" s="59">
        <f>VLOOKUP(AK510,'SCORE TALLER'!$AK$2:$AL$10,2,TRUE)*AW$2</f>
        <v>0.15000000000000002</v>
      </c>
      <c r="AX510" s="59">
        <f>VLOOKUP(T510,'SCORE TALLER'!$C$2:$D$10,2,FALSE)*AX$2</f>
        <v>0</v>
      </c>
      <c r="AY510" s="59">
        <f>VLOOKUP(W510,'SCORE TALLER'!$I$2:$J$10,2,TRUE)*AY$2</f>
        <v>0</v>
      </c>
      <c r="AZ510" s="59">
        <f>VLOOKUP(X510,'SCORE TALLER'!$K$2:$L$10,2,TRUE)*AZ$2</f>
        <v>0</v>
      </c>
      <c r="BA510" s="59">
        <f>VLOOKUP(U510,'SCORE TALLER'!$E$2:$F$10,2,FALSE)*BA$2</f>
        <v>0</v>
      </c>
      <c r="BB510" s="59">
        <f>VLOOKUP(Y510,'SCORE TALLER'!$M$2:$N$10,2,TRUE)*BB$2</f>
        <v>0.02</v>
      </c>
      <c r="BC510" s="59">
        <f>VLOOKUP(AA510,'SCORE TALLER'!$Q$2:$R$10,2,FALSE)*BC$2</f>
        <v>0.05</v>
      </c>
      <c r="BD510" s="59">
        <f>VLOOKUP(V510,'SCORE TALLER'!$G$2:$H$10,2,FALSE)*BD$2</f>
        <v>0</v>
      </c>
      <c r="BE510" s="59">
        <f>VLOOKUP(AF510,'SCORE TALLER'!$AA$2:$AB$10,2,FALSE)*BE$2</f>
        <v>0</v>
      </c>
      <c r="BF510" s="59">
        <f>VLOOKUP(AL510,'SCORE TALLER'!$AM$2:$AN$10,2,TRUE)*BF$2</f>
        <v>0</v>
      </c>
      <c r="BG510" s="67">
        <f t="shared" si="111"/>
        <v>1.34</v>
      </c>
      <c r="BH510" s="67" t="str">
        <f>VLOOKUP(BG510,'SCORE TALLER'!$AP$2:$AQ$7,2,TRUE)</f>
        <v>2. Normal</v>
      </c>
      <c r="BI510" s="67" t="str">
        <f t="shared" si="113"/>
        <v>LBZ</v>
      </c>
      <c r="BJ510" s="67" t="str">
        <f t="shared" si="113"/>
        <v>A</v>
      </c>
      <c r="BK510" s="67" t="str">
        <f t="shared" si="114"/>
        <v>A</v>
      </c>
      <c r="BL510" s="86">
        <f t="shared" si="112"/>
        <v>3867449</v>
      </c>
      <c r="BM510" s="86">
        <f t="shared" si="115"/>
        <v>0</v>
      </c>
    </row>
    <row r="511" spans="1:65" x14ac:dyDescent="0.3">
      <c r="A511" s="57">
        <v>84462642</v>
      </c>
      <c r="B511" s="12" t="s">
        <v>649</v>
      </c>
      <c r="C511" s="58" t="s">
        <v>105</v>
      </c>
      <c r="D511" s="58" t="s">
        <v>114</v>
      </c>
      <c r="E511" s="58"/>
      <c r="F511" s="58">
        <v>4100804</v>
      </c>
      <c r="G511" s="58">
        <f t="shared" si="103"/>
        <v>1735984</v>
      </c>
      <c r="H511" s="58">
        <f t="shared" si="104"/>
        <v>0</v>
      </c>
      <c r="I511" s="58">
        <v>4101000</v>
      </c>
      <c r="J511" s="58">
        <v>195543</v>
      </c>
      <c r="K511" s="58">
        <v>0</v>
      </c>
      <c r="L511" s="58">
        <v>2622648</v>
      </c>
      <c r="M511" s="58">
        <v>2364820</v>
      </c>
      <c r="N511" s="58">
        <f>VLOOKUP(AD511,'tabla ingresos'!$A$3:$D$15,4,FALSE)</f>
        <v>1000000</v>
      </c>
      <c r="O511" s="58">
        <v>579616.15086507727</v>
      </c>
      <c r="P511" s="58">
        <v>23806000</v>
      </c>
      <c r="Q511" s="58">
        <v>0</v>
      </c>
      <c r="R511" s="12">
        <v>13838</v>
      </c>
      <c r="S511" s="12" t="s">
        <v>87</v>
      </c>
      <c r="T511" s="12" t="s">
        <v>89</v>
      </c>
      <c r="U511" s="12" t="s">
        <v>10</v>
      </c>
      <c r="V511" s="12">
        <v>4</v>
      </c>
      <c r="W511" s="12">
        <v>0</v>
      </c>
      <c r="X511" s="12">
        <v>0</v>
      </c>
      <c r="Y511" s="59">
        <v>5.7945205479452051</v>
      </c>
      <c r="Z511" s="59">
        <v>49.027397260273972</v>
      </c>
      <c r="AA511" s="12">
        <v>1</v>
      </c>
      <c r="AB511" s="12">
        <v>2</v>
      </c>
      <c r="AC511" s="12">
        <v>1</v>
      </c>
      <c r="AD511" s="12">
        <v>2</v>
      </c>
      <c r="AE511" s="12">
        <v>2</v>
      </c>
      <c r="AF511" s="58" t="s">
        <v>10</v>
      </c>
      <c r="AG511" s="66">
        <f t="shared" si="105"/>
        <v>0.51677276724338483</v>
      </c>
      <c r="AH511" s="67">
        <f t="shared" si="106"/>
        <v>18.604536</v>
      </c>
      <c r="AI511" s="67">
        <f t="shared" si="107"/>
        <v>1.5765466666666668</v>
      </c>
      <c r="AJ511" s="67">
        <f t="shared" si="108"/>
        <v>1.1573226666666667</v>
      </c>
      <c r="AK511" s="67">
        <f t="shared" si="109"/>
        <v>0</v>
      </c>
      <c r="AL511" s="67">
        <f t="shared" si="110"/>
        <v>0</v>
      </c>
      <c r="AM511" s="59">
        <f>VLOOKUP(AG511,'SCORE TALLER'!$AC$2:$AD$10,2,TRUE)*AM$2</f>
        <v>0.08</v>
      </c>
      <c r="AN511" s="59">
        <f>VLOOKUP(AD511,'SCORE TALLER'!$W$2:$X$10,2,TRUE)*AN$2</f>
        <v>0.32</v>
      </c>
      <c r="AO511" s="59">
        <f>VLOOKUP(AB511,'SCORE TALLER'!$S$2:$T$10,2,FALSE)*AO$2</f>
        <v>0.04</v>
      </c>
      <c r="AP511" s="59">
        <f>VLOOKUP(AH511,'SCORE TALLER'!$AE$2:$AF$10,2,TRUE)*AP$2</f>
        <v>0.24</v>
      </c>
      <c r="AQ511" s="59">
        <f>VLOOKUP(AI511,'SCORE TALLER'!$AG$2:$AH$10,2,TRUE)*AQ$2</f>
        <v>0.32</v>
      </c>
      <c r="AR511" s="59">
        <f>VLOOKUP(AC511,'SCORE TALLER'!$U$2:$V$10,2,FALSE)*AR$2</f>
        <v>0.05</v>
      </c>
      <c r="AS511" s="59">
        <f>VLOOKUP(AE511,'SCORE TALLER'!$Y$2:$Z$10,2,FALSE)*AS$2</f>
        <v>0.01</v>
      </c>
      <c r="AT511" s="59">
        <f>VLOOKUP(Z511,'SCORE TALLER'!$O$2:$P$10,2,TRUE)*AT$2</f>
        <v>0.02</v>
      </c>
      <c r="AU511" s="59">
        <f>VLOOKUP(S511,'SCORE TALLER'!$A$2:$B$10,2,FALSE)*AU$2</f>
        <v>0.15000000000000002</v>
      </c>
      <c r="AV511" s="59">
        <f>VLOOKUP(AJ511,'SCORE TALLER'!$AI$2:$AJ$10,2,TRUE)*AV$2</f>
        <v>0.2</v>
      </c>
      <c r="AW511" s="59">
        <f>VLOOKUP(AK511,'SCORE TALLER'!$AK$2:$AL$10,2,TRUE)*AW$2</f>
        <v>0.25</v>
      </c>
      <c r="AX511" s="59">
        <f>VLOOKUP(T511,'SCORE TALLER'!$C$2:$D$10,2,FALSE)*AX$2</f>
        <v>0</v>
      </c>
      <c r="AY511" s="59">
        <f>VLOOKUP(W511,'SCORE TALLER'!$I$2:$J$10,2,TRUE)*AY$2</f>
        <v>0</v>
      </c>
      <c r="AZ511" s="59">
        <f>VLOOKUP(X511,'SCORE TALLER'!$K$2:$L$10,2,TRUE)*AZ$2</f>
        <v>0</v>
      </c>
      <c r="BA511" s="59">
        <f>VLOOKUP(U511,'SCORE TALLER'!$E$2:$F$10,2,FALSE)*BA$2</f>
        <v>0</v>
      </c>
      <c r="BB511" s="59">
        <f>VLOOKUP(Y511,'SCORE TALLER'!$M$2:$N$10,2,TRUE)*BB$2</f>
        <v>0.03</v>
      </c>
      <c r="BC511" s="59">
        <f>VLOOKUP(AA511,'SCORE TALLER'!$Q$2:$R$10,2,FALSE)*BC$2</f>
        <v>0.05</v>
      </c>
      <c r="BD511" s="59">
        <f>VLOOKUP(V511,'SCORE TALLER'!$G$2:$H$10,2,FALSE)*BD$2</f>
        <v>0</v>
      </c>
      <c r="BE511" s="59">
        <f>VLOOKUP(AF511,'SCORE TALLER'!$AA$2:$AB$10,2,FALSE)*BE$2</f>
        <v>0</v>
      </c>
      <c r="BF511" s="59">
        <f>VLOOKUP(AL511,'SCORE TALLER'!$AM$2:$AN$10,2,TRUE)*BF$2</f>
        <v>0</v>
      </c>
      <c r="BG511" s="67">
        <f t="shared" si="111"/>
        <v>1.76</v>
      </c>
      <c r="BH511" s="67" t="str">
        <f>VLOOKUP(BG511,'SCORE TALLER'!$AP$2:$AQ$7,2,TRUE)</f>
        <v>2. Normal</v>
      </c>
      <c r="BI511" s="67" t="str">
        <f t="shared" si="113"/>
        <v>LBZ</v>
      </c>
      <c r="BJ511" s="67" t="str">
        <f t="shared" si="113"/>
        <v>A</v>
      </c>
      <c r="BK511" s="67" t="str">
        <f t="shared" si="114"/>
        <v>A</v>
      </c>
      <c r="BL511" s="86">
        <f t="shared" si="112"/>
        <v>0</v>
      </c>
      <c r="BM511" s="86">
        <f t="shared" si="115"/>
        <v>0</v>
      </c>
    </row>
    <row r="512" spans="1:65" x14ac:dyDescent="0.3">
      <c r="A512" s="57">
        <v>2628824</v>
      </c>
      <c r="B512" s="12" t="s">
        <v>650</v>
      </c>
      <c r="C512" s="58" t="s">
        <v>105</v>
      </c>
      <c r="D512" s="58" t="s">
        <v>114</v>
      </c>
      <c r="E512" s="58"/>
      <c r="F512" s="58">
        <v>3956319</v>
      </c>
      <c r="G512" s="58">
        <f t="shared" si="103"/>
        <v>1593059</v>
      </c>
      <c r="H512" s="58">
        <f t="shared" si="104"/>
        <v>1593059</v>
      </c>
      <c r="I512" s="58">
        <v>3956000</v>
      </c>
      <c r="J512" s="58">
        <v>143758</v>
      </c>
      <c r="K512" s="58">
        <v>0</v>
      </c>
      <c r="L512" s="58">
        <v>0</v>
      </c>
      <c r="M512" s="58">
        <v>2363260</v>
      </c>
      <c r="N512" s="58">
        <f>VLOOKUP(AD512,'tabla ingresos'!$A$3:$D$15,4,FALSE)</f>
        <v>1000000</v>
      </c>
      <c r="O512" s="58">
        <v>466527.11644918023</v>
      </c>
      <c r="P512" s="58">
        <v>19915000</v>
      </c>
      <c r="Q512" s="58">
        <v>0</v>
      </c>
      <c r="R512" s="12">
        <v>68615</v>
      </c>
      <c r="S512" s="12" t="s">
        <v>88</v>
      </c>
      <c r="T512" s="12" t="s">
        <v>89</v>
      </c>
      <c r="U512" s="12" t="s">
        <v>10</v>
      </c>
      <c r="V512" s="12">
        <v>4</v>
      </c>
      <c r="W512" s="12">
        <v>0</v>
      </c>
      <c r="X512" s="12">
        <v>0</v>
      </c>
      <c r="Y512" s="59">
        <v>6.2136986301369861</v>
      </c>
      <c r="Z512" s="59">
        <v>38.852054794520548</v>
      </c>
      <c r="AA512" s="12">
        <v>1</v>
      </c>
      <c r="AB512" s="12">
        <v>1</v>
      </c>
      <c r="AC512" s="12">
        <v>1</v>
      </c>
      <c r="AD512" s="12">
        <v>2</v>
      </c>
      <c r="AE512" s="12">
        <v>3</v>
      </c>
      <c r="AF512" s="58" t="s">
        <v>10</v>
      </c>
      <c r="AG512" s="66">
        <f t="shared" si="105"/>
        <v>0.40685674429945351</v>
      </c>
      <c r="AH512" s="67">
        <f t="shared" si="106"/>
        <v>15.914212666666666</v>
      </c>
      <c r="AI512" s="67">
        <f t="shared" si="107"/>
        <v>1.5755066666666666</v>
      </c>
      <c r="AJ512" s="67">
        <f t="shared" si="108"/>
        <v>1.0620393333333333</v>
      </c>
      <c r="AK512" s="67">
        <f t="shared" si="109"/>
        <v>1.0620393333333333</v>
      </c>
      <c r="AL512" s="67">
        <f t="shared" si="110"/>
        <v>0</v>
      </c>
      <c r="AM512" s="59">
        <f>VLOOKUP(AG512,'SCORE TALLER'!$AC$2:$AD$10,2,TRUE)*AM$2</f>
        <v>0</v>
      </c>
      <c r="AN512" s="59">
        <f>VLOOKUP(AD512,'SCORE TALLER'!$W$2:$X$10,2,TRUE)*AN$2</f>
        <v>0.32</v>
      </c>
      <c r="AO512" s="59">
        <f>VLOOKUP(AB512,'SCORE TALLER'!$S$2:$T$10,2,FALSE)*AO$2</f>
        <v>0.05</v>
      </c>
      <c r="AP512" s="59">
        <f>VLOOKUP(AH512,'SCORE TALLER'!$AE$2:$AF$10,2,TRUE)*AP$2</f>
        <v>0.24</v>
      </c>
      <c r="AQ512" s="59">
        <f>VLOOKUP(AI512,'SCORE TALLER'!$AG$2:$AH$10,2,TRUE)*AQ$2</f>
        <v>0.32</v>
      </c>
      <c r="AR512" s="59">
        <f>VLOOKUP(AC512,'SCORE TALLER'!$U$2:$V$10,2,FALSE)*AR$2</f>
        <v>0.05</v>
      </c>
      <c r="AS512" s="59">
        <f>VLOOKUP(AE512,'SCORE TALLER'!$Y$2:$Z$10,2,FALSE)*AS$2</f>
        <v>0.02</v>
      </c>
      <c r="AT512" s="59">
        <f>VLOOKUP(Z512,'SCORE TALLER'!$O$2:$P$10,2,TRUE)*AT$2</f>
        <v>0.03</v>
      </c>
      <c r="AU512" s="59">
        <f>VLOOKUP(S512,'SCORE TALLER'!$A$2:$B$10,2,FALSE)*AU$2</f>
        <v>0.25</v>
      </c>
      <c r="AV512" s="59">
        <f>VLOOKUP(AJ512,'SCORE TALLER'!$AI$2:$AJ$10,2,TRUE)*AV$2</f>
        <v>0.2</v>
      </c>
      <c r="AW512" s="59">
        <f>VLOOKUP(AK512,'SCORE TALLER'!$AK$2:$AL$10,2,TRUE)*AW$2</f>
        <v>0.2</v>
      </c>
      <c r="AX512" s="59">
        <f>VLOOKUP(T512,'SCORE TALLER'!$C$2:$D$10,2,FALSE)*AX$2</f>
        <v>0</v>
      </c>
      <c r="AY512" s="59">
        <f>VLOOKUP(W512,'SCORE TALLER'!$I$2:$J$10,2,TRUE)*AY$2</f>
        <v>0</v>
      </c>
      <c r="AZ512" s="59">
        <f>VLOOKUP(X512,'SCORE TALLER'!$K$2:$L$10,2,TRUE)*AZ$2</f>
        <v>0</v>
      </c>
      <c r="BA512" s="59">
        <f>VLOOKUP(U512,'SCORE TALLER'!$E$2:$F$10,2,FALSE)*BA$2</f>
        <v>0</v>
      </c>
      <c r="BB512" s="59">
        <f>VLOOKUP(Y512,'SCORE TALLER'!$M$2:$N$10,2,TRUE)*BB$2</f>
        <v>0.02</v>
      </c>
      <c r="BC512" s="59">
        <f>VLOOKUP(AA512,'SCORE TALLER'!$Q$2:$R$10,2,FALSE)*BC$2</f>
        <v>0.05</v>
      </c>
      <c r="BD512" s="59">
        <f>VLOOKUP(V512,'SCORE TALLER'!$G$2:$H$10,2,FALSE)*BD$2</f>
        <v>0</v>
      </c>
      <c r="BE512" s="59">
        <f>VLOOKUP(AF512,'SCORE TALLER'!$AA$2:$AB$10,2,FALSE)*BE$2</f>
        <v>0</v>
      </c>
      <c r="BF512" s="59">
        <f>VLOOKUP(AL512,'SCORE TALLER'!$AM$2:$AN$10,2,TRUE)*BF$2</f>
        <v>0</v>
      </c>
      <c r="BG512" s="67">
        <f t="shared" si="111"/>
        <v>1.75</v>
      </c>
      <c r="BH512" s="67" t="str">
        <f>VLOOKUP(BG512,'SCORE TALLER'!$AP$2:$AQ$7,2,TRUE)</f>
        <v>2. Normal</v>
      </c>
      <c r="BI512" s="67" t="str">
        <f t="shared" si="113"/>
        <v>LBZ</v>
      </c>
      <c r="BJ512" s="67" t="str">
        <f t="shared" si="113"/>
        <v>A</v>
      </c>
      <c r="BK512" s="67" t="str">
        <f t="shared" si="114"/>
        <v>A</v>
      </c>
      <c r="BL512" s="86">
        <f t="shared" si="112"/>
        <v>1593059</v>
      </c>
      <c r="BM512" s="86">
        <f t="shared" si="115"/>
        <v>0</v>
      </c>
    </row>
    <row r="513" spans="1:65" x14ac:dyDescent="0.3">
      <c r="A513" s="57">
        <v>48682224</v>
      </c>
      <c r="B513" s="12" t="s">
        <v>651</v>
      </c>
      <c r="C513" s="58" t="s">
        <v>107</v>
      </c>
      <c r="D513" s="58" t="s">
        <v>115</v>
      </c>
      <c r="E513" s="58">
        <v>336600</v>
      </c>
      <c r="F513" s="58">
        <v>5000000</v>
      </c>
      <c r="G513" s="58">
        <f t="shared" si="103"/>
        <v>2980705</v>
      </c>
      <c r="H513" s="58">
        <f t="shared" si="104"/>
        <v>0</v>
      </c>
      <c r="I513" s="58" t="e">
        <v>#N/A</v>
      </c>
      <c r="J513" s="58">
        <v>288366</v>
      </c>
      <c r="K513" s="58">
        <v>0</v>
      </c>
      <c r="L513" s="58">
        <v>3300000</v>
      </c>
      <c r="M513" s="58">
        <v>2019295</v>
      </c>
      <c r="N513" s="58">
        <f>VLOOKUP(AD513,'tabla ingresos'!$A$3:$D$15,4,FALSE)</f>
        <v>1000000</v>
      </c>
      <c r="O513" s="58">
        <v>0</v>
      </c>
      <c r="P513" s="58">
        <v>0</v>
      </c>
      <c r="Q513" s="58">
        <v>0</v>
      </c>
      <c r="R513" s="12">
        <v>76001</v>
      </c>
      <c r="S513" s="12" t="s">
        <v>87</v>
      </c>
      <c r="T513" s="12" t="s">
        <v>89</v>
      </c>
      <c r="U513" s="12" t="s">
        <v>10</v>
      </c>
      <c r="V513" s="12">
        <v>4</v>
      </c>
      <c r="W513" s="12">
        <v>0</v>
      </c>
      <c r="X513" s="12">
        <v>0</v>
      </c>
      <c r="Y513" s="59">
        <v>0.90136986301369859</v>
      </c>
      <c r="Z513" s="59">
        <v>37.638356164383559</v>
      </c>
      <c r="AA513" s="12">
        <v>2</v>
      </c>
      <c r="AB513" s="12">
        <v>2</v>
      </c>
      <c r="AC513" s="12">
        <v>1</v>
      </c>
      <c r="AD513" s="12">
        <v>2</v>
      </c>
      <c r="AE513" s="12">
        <v>1</v>
      </c>
      <c r="AF513" s="58" t="s">
        <v>91</v>
      </c>
      <c r="AG513" s="66">
        <f t="shared" si="105"/>
        <v>0.192244</v>
      </c>
      <c r="AH513" s="67">
        <f t="shared" si="106"/>
        <v>3.3333333333333335</v>
      </c>
      <c r="AI513" s="67">
        <f t="shared" si="107"/>
        <v>1.5705966666666666</v>
      </c>
      <c r="AJ513" s="67">
        <f t="shared" si="108"/>
        <v>1.9871366666666668</v>
      </c>
      <c r="AK513" s="67">
        <f t="shared" si="109"/>
        <v>0</v>
      </c>
      <c r="AL513" s="67">
        <f t="shared" si="110"/>
        <v>0</v>
      </c>
      <c r="AM513" s="59">
        <f>VLOOKUP(AG513,'SCORE TALLER'!$AC$2:$AD$10,2,TRUE)*AM$2</f>
        <v>0</v>
      </c>
      <c r="AN513" s="59">
        <f>VLOOKUP(AD513,'SCORE TALLER'!$W$2:$X$10,2,TRUE)*AN$2</f>
        <v>0.32</v>
      </c>
      <c r="AO513" s="59">
        <f>VLOOKUP(AB513,'SCORE TALLER'!$S$2:$T$10,2,FALSE)*AO$2</f>
        <v>0.04</v>
      </c>
      <c r="AP513" s="59">
        <f>VLOOKUP(AH513,'SCORE TALLER'!$AE$2:$AF$10,2,TRUE)*AP$2</f>
        <v>0</v>
      </c>
      <c r="AQ513" s="59">
        <f>VLOOKUP(AI513,'SCORE TALLER'!$AG$2:$AH$10,2,TRUE)*AQ$2</f>
        <v>0.32</v>
      </c>
      <c r="AR513" s="59">
        <f>VLOOKUP(AC513,'SCORE TALLER'!$U$2:$V$10,2,FALSE)*AR$2</f>
        <v>0.05</v>
      </c>
      <c r="AS513" s="59">
        <f>VLOOKUP(AE513,'SCORE TALLER'!$Y$2:$Z$10,2,FALSE)*AS$2</f>
        <v>0.03</v>
      </c>
      <c r="AT513" s="59">
        <f>VLOOKUP(Z513,'SCORE TALLER'!$O$2:$P$10,2,TRUE)*AT$2</f>
        <v>0.03</v>
      </c>
      <c r="AU513" s="59">
        <f>VLOOKUP(S513,'SCORE TALLER'!$A$2:$B$10,2,FALSE)*AU$2</f>
        <v>0.15000000000000002</v>
      </c>
      <c r="AV513" s="59">
        <f>VLOOKUP(AJ513,'SCORE TALLER'!$AI$2:$AJ$10,2,TRUE)*AV$2</f>
        <v>0.2</v>
      </c>
      <c r="AW513" s="59">
        <f>VLOOKUP(AK513,'SCORE TALLER'!$AK$2:$AL$10,2,TRUE)*AW$2</f>
        <v>0.25</v>
      </c>
      <c r="AX513" s="59">
        <f>VLOOKUP(T513,'SCORE TALLER'!$C$2:$D$10,2,FALSE)*AX$2</f>
        <v>0</v>
      </c>
      <c r="AY513" s="59">
        <f>VLOOKUP(W513,'SCORE TALLER'!$I$2:$J$10,2,TRUE)*AY$2</f>
        <v>0</v>
      </c>
      <c r="AZ513" s="59">
        <f>VLOOKUP(X513,'SCORE TALLER'!$K$2:$L$10,2,TRUE)*AZ$2</f>
        <v>0</v>
      </c>
      <c r="BA513" s="59">
        <f>VLOOKUP(U513,'SCORE TALLER'!$E$2:$F$10,2,FALSE)*BA$2</f>
        <v>0</v>
      </c>
      <c r="BB513" s="59">
        <f>VLOOKUP(Y513,'SCORE TALLER'!$M$2:$N$10,2,TRUE)*BB$2</f>
        <v>0.05</v>
      </c>
      <c r="BC513" s="59">
        <f>VLOOKUP(AA513,'SCORE TALLER'!$Q$2:$R$10,2,FALSE)*BC$2</f>
        <v>0</v>
      </c>
      <c r="BD513" s="59">
        <f>VLOOKUP(V513,'SCORE TALLER'!$G$2:$H$10,2,FALSE)*BD$2</f>
        <v>0</v>
      </c>
      <c r="BE513" s="59">
        <f>VLOOKUP(AF513,'SCORE TALLER'!$AA$2:$AB$10,2,FALSE)*BE$2</f>
        <v>0.30000000000000004</v>
      </c>
      <c r="BF513" s="59">
        <f>VLOOKUP(AL513,'SCORE TALLER'!$AM$2:$AN$10,2,TRUE)*BF$2</f>
        <v>0</v>
      </c>
      <c r="BG513" s="67">
        <f t="shared" si="111"/>
        <v>1.7400000000000002</v>
      </c>
      <c r="BH513" s="67" t="str">
        <f>VLOOKUP(BG513,'SCORE TALLER'!$AP$2:$AQ$7,2,TRUE)</f>
        <v>2. Normal</v>
      </c>
      <c r="BI513" s="67" t="str">
        <f t="shared" si="113"/>
        <v>LBZ</v>
      </c>
      <c r="BJ513" s="67" t="str">
        <f t="shared" si="113"/>
        <v>A</v>
      </c>
      <c r="BK513" s="67" t="str">
        <f t="shared" si="114"/>
        <v>SIN</v>
      </c>
      <c r="BL513" s="86">
        <f t="shared" si="112"/>
        <v>0</v>
      </c>
      <c r="BM513" s="86">
        <f t="shared" si="115"/>
        <v>0</v>
      </c>
    </row>
    <row r="514" spans="1:65" x14ac:dyDescent="0.3">
      <c r="A514" s="57">
        <v>20448440</v>
      </c>
      <c r="B514" s="12" t="s">
        <v>652</v>
      </c>
      <c r="C514" s="58" t="s">
        <v>107</v>
      </c>
      <c r="D514" s="58" t="s">
        <v>115</v>
      </c>
      <c r="E514" s="58">
        <v>1573200</v>
      </c>
      <c r="F514" s="58">
        <v>3397123</v>
      </c>
      <c r="G514" s="58">
        <f t="shared" si="103"/>
        <v>2619813</v>
      </c>
      <c r="H514" s="58">
        <f t="shared" si="104"/>
        <v>119813</v>
      </c>
      <c r="I514" s="58" t="e">
        <v>#N/A</v>
      </c>
      <c r="J514" s="58">
        <v>166072</v>
      </c>
      <c r="K514" s="58">
        <v>0</v>
      </c>
      <c r="L514" s="58">
        <v>2500000</v>
      </c>
      <c r="M514" s="58">
        <v>777310</v>
      </c>
      <c r="N514" s="58">
        <f>VLOOKUP(AD514,'tabla ingresos'!$A$3:$D$15,4,FALSE)</f>
        <v>1000000</v>
      </c>
      <c r="O514" s="58">
        <v>0</v>
      </c>
      <c r="P514" s="58">
        <v>0</v>
      </c>
      <c r="Q514" s="58">
        <v>0</v>
      </c>
      <c r="R514" s="12">
        <v>76130</v>
      </c>
      <c r="S514" s="12" t="s">
        <v>87</v>
      </c>
      <c r="T514" s="12" t="s">
        <v>89</v>
      </c>
      <c r="U514" s="12" t="s">
        <v>10</v>
      </c>
      <c r="V514" s="12">
        <v>4</v>
      </c>
      <c r="W514" s="12">
        <v>0</v>
      </c>
      <c r="X514" s="12">
        <v>0</v>
      </c>
      <c r="Y514" s="59">
        <v>2.4575342465753423</v>
      </c>
      <c r="Z514" s="59">
        <v>29.898630136986302</v>
      </c>
      <c r="AA514" s="12">
        <v>2</v>
      </c>
      <c r="AB514" s="12">
        <v>0</v>
      </c>
      <c r="AC514" s="12">
        <v>2</v>
      </c>
      <c r="AD514" s="12">
        <v>2</v>
      </c>
      <c r="AE514" s="12">
        <v>1</v>
      </c>
      <c r="AF514" s="58" t="s">
        <v>91</v>
      </c>
      <c r="AG514" s="66">
        <f t="shared" si="105"/>
        <v>0.11071466666666667</v>
      </c>
      <c r="AH514" s="67">
        <f t="shared" si="106"/>
        <v>2.2647486666666667</v>
      </c>
      <c r="AI514" s="67">
        <f t="shared" si="107"/>
        <v>1.5670066666666667</v>
      </c>
      <c r="AJ514" s="67">
        <f t="shared" si="108"/>
        <v>1.746542</v>
      </c>
      <c r="AK514" s="67">
        <f t="shared" si="109"/>
        <v>7.987533333333334E-2</v>
      </c>
      <c r="AL514" s="67">
        <f t="shared" si="110"/>
        <v>0</v>
      </c>
      <c r="AM514" s="59">
        <f>VLOOKUP(AG514,'SCORE TALLER'!$AC$2:$AD$10,2,TRUE)*AM$2</f>
        <v>0</v>
      </c>
      <c r="AN514" s="59">
        <f>VLOOKUP(AD514,'SCORE TALLER'!$W$2:$X$10,2,TRUE)*AN$2</f>
        <v>0.32</v>
      </c>
      <c r="AO514" s="59">
        <f>VLOOKUP(AB514,'SCORE TALLER'!$S$2:$T$10,2,FALSE)*AO$2</f>
        <v>0.05</v>
      </c>
      <c r="AP514" s="59">
        <f>VLOOKUP(AH514,'SCORE TALLER'!$AE$2:$AF$10,2,TRUE)*AP$2</f>
        <v>0</v>
      </c>
      <c r="AQ514" s="59">
        <f>VLOOKUP(AI514,'SCORE TALLER'!$AG$2:$AH$10,2,TRUE)*AQ$2</f>
        <v>0.32</v>
      </c>
      <c r="AR514" s="59">
        <f>VLOOKUP(AC514,'SCORE TALLER'!$U$2:$V$10,2,FALSE)*AR$2</f>
        <v>0.04</v>
      </c>
      <c r="AS514" s="59">
        <f>VLOOKUP(AE514,'SCORE TALLER'!$Y$2:$Z$10,2,FALSE)*AS$2</f>
        <v>0.03</v>
      </c>
      <c r="AT514" s="59">
        <f>VLOOKUP(Z514,'SCORE TALLER'!$O$2:$P$10,2,TRUE)*AT$2</f>
        <v>0.04</v>
      </c>
      <c r="AU514" s="59">
        <f>VLOOKUP(S514,'SCORE TALLER'!$A$2:$B$10,2,FALSE)*AU$2</f>
        <v>0.15000000000000002</v>
      </c>
      <c r="AV514" s="59">
        <f>VLOOKUP(AJ514,'SCORE TALLER'!$AI$2:$AJ$10,2,TRUE)*AV$2</f>
        <v>0.2</v>
      </c>
      <c r="AW514" s="59">
        <f>VLOOKUP(AK514,'SCORE TALLER'!$AK$2:$AL$10,2,TRUE)*AW$2</f>
        <v>0.25</v>
      </c>
      <c r="AX514" s="59">
        <f>VLOOKUP(T514,'SCORE TALLER'!$C$2:$D$10,2,FALSE)*AX$2</f>
        <v>0</v>
      </c>
      <c r="AY514" s="59">
        <f>VLOOKUP(W514,'SCORE TALLER'!$I$2:$J$10,2,TRUE)*AY$2</f>
        <v>0</v>
      </c>
      <c r="AZ514" s="59">
        <f>VLOOKUP(X514,'SCORE TALLER'!$K$2:$L$10,2,TRUE)*AZ$2</f>
        <v>0</v>
      </c>
      <c r="BA514" s="59">
        <f>VLOOKUP(U514,'SCORE TALLER'!$E$2:$F$10,2,FALSE)*BA$2</f>
        <v>0</v>
      </c>
      <c r="BB514" s="59">
        <f>VLOOKUP(Y514,'SCORE TALLER'!$M$2:$N$10,2,TRUE)*BB$2</f>
        <v>0.04</v>
      </c>
      <c r="BC514" s="59">
        <f>VLOOKUP(AA514,'SCORE TALLER'!$Q$2:$R$10,2,FALSE)*BC$2</f>
        <v>0</v>
      </c>
      <c r="BD514" s="59">
        <f>VLOOKUP(V514,'SCORE TALLER'!$G$2:$H$10,2,FALSE)*BD$2</f>
        <v>0</v>
      </c>
      <c r="BE514" s="59">
        <f>VLOOKUP(AF514,'SCORE TALLER'!$AA$2:$AB$10,2,FALSE)*BE$2</f>
        <v>0.30000000000000004</v>
      </c>
      <c r="BF514" s="59">
        <f>VLOOKUP(AL514,'SCORE TALLER'!$AM$2:$AN$10,2,TRUE)*BF$2</f>
        <v>0</v>
      </c>
      <c r="BG514" s="67">
        <f t="shared" si="111"/>
        <v>1.7400000000000002</v>
      </c>
      <c r="BH514" s="67" t="str">
        <f>VLOOKUP(BG514,'SCORE TALLER'!$AP$2:$AQ$7,2,TRUE)</f>
        <v>2. Normal</v>
      </c>
      <c r="BI514" s="67" t="str">
        <f t="shared" si="113"/>
        <v>LBZ</v>
      </c>
      <c r="BJ514" s="67" t="str">
        <f t="shared" si="113"/>
        <v>A</v>
      </c>
      <c r="BK514" s="67" t="str">
        <f t="shared" si="114"/>
        <v>SIN</v>
      </c>
      <c r="BL514" s="86">
        <f t="shared" si="112"/>
        <v>119813</v>
      </c>
      <c r="BM514" s="86">
        <f t="shared" si="115"/>
        <v>0</v>
      </c>
    </row>
    <row r="515" spans="1:65" x14ac:dyDescent="0.3">
      <c r="A515" s="57">
        <v>60426046</v>
      </c>
      <c r="B515" s="12" t="s">
        <v>653</v>
      </c>
      <c r="C515" s="58" t="s">
        <v>107</v>
      </c>
      <c r="D515" s="58" t="s">
        <v>30</v>
      </c>
      <c r="E515" s="58">
        <v>1271492</v>
      </c>
      <c r="F515" s="58">
        <v>7788979</v>
      </c>
      <c r="G515" s="58">
        <f t="shared" si="103"/>
        <v>6722680</v>
      </c>
      <c r="H515" s="58">
        <f t="shared" si="104"/>
        <v>4782396</v>
      </c>
      <c r="I515" s="58" t="e">
        <v>#N/A</v>
      </c>
      <c r="J515" s="58">
        <v>216777</v>
      </c>
      <c r="K515" s="58">
        <v>0</v>
      </c>
      <c r="L515" s="58">
        <v>1940284</v>
      </c>
      <c r="M515" s="58">
        <v>1066299</v>
      </c>
      <c r="N515" s="58">
        <f>VLOOKUP(AD515,'tabla ingresos'!$A$3:$D$15,4,FALSE)</f>
        <v>1000000</v>
      </c>
      <c r="O515" s="58">
        <v>0</v>
      </c>
      <c r="P515" s="58">
        <v>0</v>
      </c>
      <c r="Q515" s="58">
        <v>0</v>
      </c>
      <c r="R515" s="12">
        <v>11001</v>
      </c>
      <c r="S515" s="12" t="s">
        <v>87</v>
      </c>
      <c r="T515" s="12" t="s">
        <v>89</v>
      </c>
      <c r="U515" s="12" t="s">
        <v>10</v>
      </c>
      <c r="V515" s="12">
        <v>4</v>
      </c>
      <c r="W515" s="12">
        <v>0</v>
      </c>
      <c r="X515" s="12">
        <v>0</v>
      </c>
      <c r="Y515" s="59">
        <v>3.4684931506849317</v>
      </c>
      <c r="Z515" s="59">
        <v>54.268493150684932</v>
      </c>
      <c r="AA515" s="12">
        <v>2</v>
      </c>
      <c r="AB515" s="12">
        <v>2</v>
      </c>
      <c r="AC515" s="12">
        <v>1</v>
      </c>
      <c r="AD515" s="12">
        <v>2</v>
      </c>
      <c r="AE515" s="12">
        <v>1</v>
      </c>
      <c r="AF515" s="58" t="s">
        <v>91</v>
      </c>
      <c r="AG515" s="66">
        <f t="shared" si="105"/>
        <v>0.14451800000000001</v>
      </c>
      <c r="AH515" s="67">
        <f t="shared" si="106"/>
        <v>5.1926526666666666</v>
      </c>
      <c r="AI515" s="67">
        <f t="shared" si="107"/>
        <v>1.5585273333333334</v>
      </c>
      <c r="AJ515" s="67">
        <f t="shared" si="108"/>
        <v>4.4817866666666664</v>
      </c>
      <c r="AK515" s="67">
        <f t="shared" si="109"/>
        <v>3.1882640000000002</v>
      </c>
      <c r="AL515" s="67">
        <f t="shared" si="110"/>
        <v>0</v>
      </c>
      <c r="AM515" s="59">
        <f>VLOOKUP(AG515,'SCORE TALLER'!$AC$2:$AD$10,2,TRUE)*AM$2</f>
        <v>0</v>
      </c>
      <c r="AN515" s="59">
        <f>VLOOKUP(AD515,'SCORE TALLER'!$W$2:$X$10,2,TRUE)*AN$2</f>
        <v>0.32</v>
      </c>
      <c r="AO515" s="59">
        <f>VLOOKUP(AB515,'SCORE TALLER'!$S$2:$T$10,2,FALSE)*AO$2</f>
        <v>0.04</v>
      </c>
      <c r="AP515" s="59">
        <f>VLOOKUP(AH515,'SCORE TALLER'!$AE$2:$AF$10,2,TRUE)*AP$2</f>
        <v>0.08</v>
      </c>
      <c r="AQ515" s="59">
        <f>VLOOKUP(AI515,'SCORE TALLER'!$AG$2:$AH$10,2,TRUE)*AQ$2</f>
        <v>0.32</v>
      </c>
      <c r="AR515" s="59">
        <f>VLOOKUP(AC515,'SCORE TALLER'!$U$2:$V$10,2,FALSE)*AR$2</f>
        <v>0.05</v>
      </c>
      <c r="AS515" s="59">
        <f>VLOOKUP(AE515,'SCORE TALLER'!$Y$2:$Z$10,2,FALSE)*AS$2</f>
        <v>0.03</v>
      </c>
      <c r="AT515" s="59">
        <f>VLOOKUP(Z515,'SCORE TALLER'!$O$2:$P$10,2,TRUE)*AT$2</f>
        <v>0.02</v>
      </c>
      <c r="AU515" s="59">
        <f>VLOOKUP(S515,'SCORE TALLER'!$A$2:$B$10,2,FALSE)*AU$2</f>
        <v>0.15000000000000002</v>
      </c>
      <c r="AV515" s="59">
        <f>VLOOKUP(AJ515,'SCORE TALLER'!$AI$2:$AJ$10,2,TRUE)*AV$2</f>
        <v>0.05</v>
      </c>
      <c r="AW515" s="59">
        <f>VLOOKUP(AK515,'SCORE TALLER'!$AK$2:$AL$10,2,TRUE)*AW$2</f>
        <v>0.1</v>
      </c>
      <c r="AX515" s="59">
        <f>VLOOKUP(T515,'SCORE TALLER'!$C$2:$D$10,2,FALSE)*AX$2</f>
        <v>0</v>
      </c>
      <c r="AY515" s="59">
        <f>VLOOKUP(W515,'SCORE TALLER'!$I$2:$J$10,2,TRUE)*AY$2</f>
        <v>0</v>
      </c>
      <c r="AZ515" s="59">
        <f>VLOOKUP(X515,'SCORE TALLER'!$K$2:$L$10,2,TRUE)*AZ$2</f>
        <v>0</v>
      </c>
      <c r="BA515" s="59">
        <f>VLOOKUP(U515,'SCORE TALLER'!$E$2:$F$10,2,FALSE)*BA$2</f>
        <v>0</v>
      </c>
      <c r="BB515" s="59">
        <f>VLOOKUP(Y515,'SCORE TALLER'!$M$2:$N$10,2,TRUE)*BB$2</f>
        <v>0.04</v>
      </c>
      <c r="BC515" s="59">
        <f>VLOOKUP(AA515,'SCORE TALLER'!$Q$2:$R$10,2,FALSE)*BC$2</f>
        <v>0</v>
      </c>
      <c r="BD515" s="59">
        <f>VLOOKUP(V515,'SCORE TALLER'!$G$2:$H$10,2,FALSE)*BD$2</f>
        <v>0</v>
      </c>
      <c r="BE515" s="59">
        <f>VLOOKUP(AF515,'SCORE TALLER'!$AA$2:$AB$10,2,FALSE)*BE$2</f>
        <v>0.30000000000000004</v>
      </c>
      <c r="BF515" s="59">
        <f>VLOOKUP(AL515,'SCORE TALLER'!$AM$2:$AN$10,2,TRUE)*BF$2</f>
        <v>0</v>
      </c>
      <c r="BG515" s="67">
        <f t="shared" si="111"/>
        <v>1.5000000000000004</v>
      </c>
      <c r="BH515" s="67" t="str">
        <f>VLOOKUP(BG515,'SCORE TALLER'!$AP$2:$AQ$7,2,TRUE)</f>
        <v>2. Normal</v>
      </c>
      <c r="BI515" s="67" t="str">
        <f t="shared" si="113"/>
        <v>LBZ</v>
      </c>
      <c r="BJ515" s="67" t="str">
        <f t="shared" si="113"/>
        <v>A</v>
      </c>
      <c r="BK515" s="67" t="str">
        <f t="shared" si="114"/>
        <v>SIN</v>
      </c>
      <c r="BL515" s="86">
        <f t="shared" si="112"/>
        <v>4782396</v>
      </c>
      <c r="BM515" s="86">
        <f t="shared" si="115"/>
        <v>0</v>
      </c>
    </row>
    <row r="516" spans="1:65" x14ac:dyDescent="0.3">
      <c r="A516" s="57">
        <v>84462680</v>
      </c>
      <c r="B516" s="12" t="s">
        <v>654</v>
      </c>
      <c r="C516" s="58" t="s">
        <v>107</v>
      </c>
      <c r="D516" s="58" t="s">
        <v>114</v>
      </c>
      <c r="E516" s="58"/>
      <c r="F516" s="58">
        <v>3956319</v>
      </c>
      <c r="G516" s="58">
        <f t="shared" si="103"/>
        <v>1622059</v>
      </c>
      <c r="H516" s="58">
        <f t="shared" si="104"/>
        <v>1622059</v>
      </c>
      <c r="I516" s="58" t="e">
        <v>#N/A</v>
      </c>
      <c r="J516" s="58">
        <v>143758</v>
      </c>
      <c r="K516" s="58">
        <v>0</v>
      </c>
      <c r="L516" s="58">
        <v>0</v>
      </c>
      <c r="M516" s="58">
        <v>2334260</v>
      </c>
      <c r="N516" s="58">
        <f>VLOOKUP(AD516,'tabla ingresos'!$A$3:$D$15,4,FALSE)</f>
        <v>1000000</v>
      </c>
      <c r="O516" s="58">
        <v>0</v>
      </c>
      <c r="P516" s="58">
        <v>0</v>
      </c>
      <c r="Q516" s="58">
        <v>0</v>
      </c>
      <c r="R516" s="12">
        <v>13838</v>
      </c>
      <c r="S516" s="12" t="s">
        <v>88</v>
      </c>
      <c r="T516" s="12" t="s">
        <v>89</v>
      </c>
      <c r="U516" s="12" t="s">
        <v>10</v>
      </c>
      <c r="V516" s="12">
        <v>4</v>
      </c>
      <c r="W516" s="12">
        <v>0</v>
      </c>
      <c r="X516" s="12">
        <v>0</v>
      </c>
      <c r="Y516" s="59">
        <v>6.2136986301369861</v>
      </c>
      <c r="Z516" s="59">
        <v>50.843835616438355</v>
      </c>
      <c r="AA516" s="12">
        <v>1</v>
      </c>
      <c r="AB516" s="12">
        <v>2</v>
      </c>
      <c r="AC516" s="12">
        <v>1</v>
      </c>
      <c r="AD516" s="12">
        <v>2</v>
      </c>
      <c r="AE516" s="12">
        <v>3</v>
      </c>
      <c r="AF516" s="58" t="s">
        <v>91</v>
      </c>
      <c r="AG516" s="66">
        <f t="shared" si="105"/>
        <v>9.5838666666666669E-2</v>
      </c>
      <c r="AH516" s="67">
        <f t="shared" si="106"/>
        <v>2.6375459999999999</v>
      </c>
      <c r="AI516" s="67">
        <f t="shared" si="107"/>
        <v>1.5561733333333334</v>
      </c>
      <c r="AJ516" s="67">
        <f t="shared" si="108"/>
        <v>1.0813726666666668</v>
      </c>
      <c r="AK516" s="67">
        <f t="shared" si="109"/>
        <v>1.0813726666666668</v>
      </c>
      <c r="AL516" s="67">
        <f t="shared" si="110"/>
        <v>0</v>
      </c>
      <c r="AM516" s="59">
        <f>VLOOKUP(AG516,'SCORE TALLER'!$AC$2:$AD$10,2,TRUE)*AM$2</f>
        <v>0</v>
      </c>
      <c r="AN516" s="59">
        <f>VLOOKUP(AD516,'SCORE TALLER'!$W$2:$X$10,2,TRUE)*AN$2</f>
        <v>0.32</v>
      </c>
      <c r="AO516" s="59">
        <f>VLOOKUP(AB516,'SCORE TALLER'!$S$2:$T$10,2,FALSE)*AO$2</f>
        <v>0.04</v>
      </c>
      <c r="AP516" s="59">
        <f>VLOOKUP(AH516,'SCORE TALLER'!$AE$2:$AF$10,2,TRUE)*AP$2</f>
        <v>0</v>
      </c>
      <c r="AQ516" s="59">
        <f>VLOOKUP(AI516,'SCORE TALLER'!$AG$2:$AH$10,2,TRUE)*AQ$2</f>
        <v>0.32</v>
      </c>
      <c r="AR516" s="59">
        <f>VLOOKUP(AC516,'SCORE TALLER'!$U$2:$V$10,2,FALSE)*AR$2</f>
        <v>0.05</v>
      </c>
      <c r="AS516" s="59">
        <f>VLOOKUP(AE516,'SCORE TALLER'!$Y$2:$Z$10,2,FALSE)*AS$2</f>
        <v>0.02</v>
      </c>
      <c r="AT516" s="59">
        <f>VLOOKUP(Z516,'SCORE TALLER'!$O$2:$P$10,2,TRUE)*AT$2</f>
        <v>0.02</v>
      </c>
      <c r="AU516" s="59">
        <f>VLOOKUP(S516,'SCORE TALLER'!$A$2:$B$10,2,FALSE)*AU$2</f>
        <v>0.25</v>
      </c>
      <c r="AV516" s="59">
        <f>VLOOKUP(AJ516,'SCORE TALLER'!$AI$2:$AJ$10,2,TRUE)*AV$2</f>
        <v>0.2</v>
      </c>
      <c r="AW516" s="59">
        <f>VLOOKUP(AK516,'SCORE TALLER'!$AK$2:$AL$10,2,TRUE)*AW$2</f>
        <v>0.2</v>
      </c>
      <c r="AX516" s="59">
        <f>VLOOKUP(T516,'SCORE TALLER'!$C$2:$D$10,2,FALSE)*AX$2</f>
        <v>0</v>
      </c>
      <c r="AY516" s="59">
        <f>VLOOKUP(W516,'SCORE TALLER'!$I$2:$J$10,2,TRUE)*AY$2</f>
        <v>0</v>
      </c>
      <c r="AZ516" s="59">
        <f>VLOOKUP(X516,'SCORE TALLER'!$K$2:$L$10,2,TRUE)*AZ$2</f>
        <v>0</v>
      </c>
      <c r="BA516" s="59">
        <f>VLOOKUP(U516,'SCORE TALLER'!$E$2:$F$10,2,FALSE)*BA$2</f>
        <v>0</v>
      </c>
      <c r="BB516" s="59">
        <f>VLOOKUP(Y516,'SCORE TALLER'!$M$2:$N$10,2,TRUE)*BB$2</f>
        <v>0.02</v>
      </c>
      <c r="BC516" s="59">
        <f>VLOOKUP(AA516,'SCORE TALLER'!$Q$2:$R$10,2,FALSE)*BC$2</f>
        <v>0.05</v>
      </c>
      <c r="BD516" s="59">
        <f>VLOOKUP(V516,'SCORE TALLER'!$G$2:$H$10,2,FALSE)*BD$2</f>
        <v>0</v>
      </c>
      <c r="BE516" s="59">
        <f>VLOOKUP(AF516,'SCORE TALLER'!$AA$2:$AB$10,2,FALSE)*BE$2</f>
        <v>0.30000000000000004</v>
      </c>
      <c r="BF516" s="59">
        <f>VLOOKUP(AL516,'SCORE TALLER'!$AM$2:$AN$10,2,TRUE)*BF$2</f>
        <v>0</v>
      </c>
      <c r="BG516" s="67">
        <f t="shared" si="111"/>
        <v>1.79</v>
      </c>
      <c r="BH516" s="67" t="str">
        <f>VLOOKUP(BG516,'SCORE TALLER'!$AP$2:$AQ$7,2,TRUE)</f>
        <v>2. Normal</v>
      </c>
      <c r="BI516" s="67" t="str">
        <f t="shared" si="113"/>
        <v>LBZ</v>
      </c>
      <c r="BJ516" s="67" t="str">
        <f t="shared" si="113"/>
        <v>A</v>
      </c>
      <c r="BK516" s="67" t="str">
        <f t="shared" si="114"/>
        <v>SIN</v>
      </c>
      <c r="BL516" s="86">
        <f t="shared" si="112"/>
        <v>1622059</v>
      </c>
      <c r="BM516" s="86">
        <f t="shared" si="115"/>
        <v>0</v>
      </c>
    </row>
    <row r="517" spans="1:65" x14ac:dyDescent="0.3">
      <c r="A517" s="57">
        <v>2044020028</v>
      </c>
      <c r="B517" s="12" t="s">
        <v>655</v>
      </c>
      <c r="C517" s="58" t="s">
        <v>107</v>
      </c>
      <c r="D517" s="58" t="s">
        <v>114</v>
      </c>
      <c r="E517" s="58"/>
      <c r="F517" s="58">
        <v>3560676</v>
      </c>
      <c r="G517" s="58">
        <f t="shared" ref="G517:G580" si="116">+IF(F517&gt;M517+100000,F517-M517,0)</f>
        <v>1250416</v>
      </c>
      <c r="H517" s="58">
        <f t="shared" ref="H517:H580" si="117">IF(G517&gt;L517+100000,G517-L517,0)</f>
        <v>1250416</v>
      </c>
      <c r="I517" s="58" t="e">
        <v>#N/A</v>
      </c>
      <c r="J517" s="58">
        <v>129383</v>
      </c>
      <c r="K517" s="58">
        <v>0</v>
      </c>
      <c r="L517" s="58">
        <v>0</v>
      </c>
      <c r="M517" s="58">
        <v>2310260</v>
      </c>
      <c r="N517" s="58">
        <f>VLOOKUP(AD517,'tabla ingresos'!$A$3:$D$15,4,FALSE)</f>
        <v>1000000</v>
      </c>
      <c r="O517" s="58">
        <v>0</v>
      </c>
      <c r="P517" s="58">
        <v>0</v>
      </c>
      <c r="Q517" s="58">
        <v>0</v>
      </c>
      <c r="R517" s="12">
        <v>13052</v>
      </c>
      <c r="S517" s="12" t="s">
        <v>88</v>
      </c>
      <c r="T517" s="12" t="s">
        <v>89</v>
      </c>
      <c r="U517" s="12" t="s">
        <v>10</v>
      </c>
      <c r="V517" s="12">
        <v>4</v>
      </c>
      <c r="W517" s="12">
        <v>0</v>
      </c>
      <c r="X517" s="12">
        <v>0</v>
      </c>
      <c r="Y517" s="59">
        <v>6.1315068493150688</v>
      </c>
      <c r="Z517" s="59">
        <v>34.668493150684931</v>
      </c>
      <c r="AA517" s="12">
        <v>1</v>
      </c>
      <c r="AB517" s="12">
        <v>3</v>
      </c>
      <c r="AC517" s="12">
        <v>2</v>
      </c>
      <c r="AD517" s="12">
        <v>2</v>
      </c>
      <c r="AE517" s="12">
        <v>3</v>
      </c>
      <c r="AF517" s="58" t="s">
        <v>91</v>
      </c>
      <c r="AG517" s="66">
        <f t="shared" ref="AG517:AG580" si="118">+(O517+J517)/(N517*1.5)</f>
        <v>8.6255333333333337E-2</v>
      </c>
      <c r="AH517" s="67">
        <f t="shared" ref="AH517:AH580" si="119">+(P517+F517)/(N517*1.5)</f>
        <v>2.3737840000000001</v>
      </c>
      <c r="AI517" s="67">
        <f t="shared" ref="AI517:AI580" si="120">+(E517+M517)/(N517*1.5)</f>
        <v>1.5401733333333334</v>
      </c>
      <c r="AJ517" s="67">
        <f t="shared" ref="AJ517:AJ580" si="121">+G517/(N517*1.5)</f>
        <v>0.83361066666666672</v>
      </c>
      <c r="AK517" s="67">
        <f t="shared" ref="AK517:AK580" si="122">+H517/(N517*1.5)</f>
        <v>0.83361066666666672</v>
      </c>
      <c r="AL517" s="67">
        <f t="shared" ref="AL517:AL580" si="123">+Q517/(N517*1.5)</f>
        <v>0</v>
      </c>
      <c r="AM517" s="59">
        <f>VLOOKUP(AG517,'SCORE TALLER'!$AC$2:$AD$10,2,TRUE)*AM$2</f>
        <v>0</v>
      </c>
      <c r="AN517" s="59">
        <f>VLOOKUP(AD517,'SCORE TALLER'!$W$2:$X$10,2,TRUE)*AN$2</f>
        <v>0.32</v>
      </c>
      <c r="AO517" s="59">
        <f>VLOOKUP(AB517,'SCORE TALLER'!$S$2:$T$10,2,FALSE)*AO$2</f>
        <v>0.03</v>
      </c>
      <c r="AP517" s="59">
        <f>VLOOKUP(AH517,'SCORE TALLER'!$AE$2:$AF$10,2,TRUE)*AP$2</f>
        <v>0</v>
      </c>
      <c r="AQ517" s="59">
        <f>VLOOKUP(AI517,'SCORE TALLER'!$AG$2:$AH$10,2,TRUE)*AQ$2</f>
        <v>0.32</v>
      </c>
      <c r="AR517" s="59">
        <f>VLOOKUP(AC517,'SCORE TALLER'!$U$2:$V$10,2,FALSE)*AR$2</f>
        <v>0.04</v>
      </c>
      <c r="AS517" s="59">
        <f>VLOOKUP(AE517,'SCORE TALLER'!$Y$2:$Z$10,2,FALSE)*AS$2</f>
        <v>0.02</v>
      </c>
      <c r="AT517" s="59">
        <f>VLOOKUP(Z517,'SCORE TALLER'!$O$2:$P$10,2,TRUE)*AT$2</f>
        <v>0.04</v>
      </c>
      <c r="AU517" s="59">
        <f>VLOOKUP(S517,'SCORE TALLER'!$A$2:$B$10,2,FALSE)*AU$2</f>
        <v>0.25</v>
      </c>
      <c r="AV517" s="59">
        <f>VLOOKUP(AJ517,'SCORE TALLER'!$AI$2:$AJ$10,2,TRUE)*AV$2</f>
        <v>0.25</v>
      </c>
      <c r="AW517" s="59">
        <f>VLOOKUP(AK517,'SCORE TALLER'!$AK$2:$AL$10,2,TRUE)*AW$2</f>
        <v>0.25</v>
      </c>
      <c r="AX517" s="59">
        <f>VLOOKUP(T517,'SCORE TALLER'!$C$2:$D$10,2,FALSE)*AX$2</f>
        <v>0</v>
      </c>
      <c r="AY517" s="59">
        <f>VLOOKUP(W517,'SCORE TALLER'!$I$2:$J$10,2,TRUE)*AY$2</f>
        <v>0</v>
      </c>
      <c r="AZ517" s="59">
        <f>VLOOKUP(X517,'SCORE TALLER'!$K$2:$L$10,2,TRUE)*AZ$2</f>
        <v>0</v>
      </c>
      <c r="BA517" s="59">
        <f>VLOOKUP(U517,'SCORE TALLER'!$E$2:$F$10,2,FALSE)*BA$2</f>
        <v>0</v>
      </c>
      <c r="BB517" s="59">
        <f>VLOOKUP(Y517,'SCORE TALLER'!$M$2:$N$10,2,TRUE)*BB$2</f>
        <v>0.02</v>
      </c>
      <c r="BC517" s="59">
        <f>VLOOKUP(AA517,'SCORE TALLER'!$Q$2:$R$10,2,FALSE)*BC$2</f>
        <v>0.05</v>
      </c>
      <c r="BD517" s="59">
        <f>VLOOKUP(V517,'SCORE TALLER'!$G$2:$H$10,2,FALSE)*BD$2</f>
        <v>0</v>
      </c>
      <c r="BE517" s="59">
        <f>VLOOKUP(AF517,'SCORE TALLER'!$AA$2:$AB$10,2,FALSE)*BE$2</f>
        <v>0.30000000000000004</v>
      </c>
      <c r="BF517" s="59">
        <f>VLOOKUP(AL517,'SCORE TALLER'!$AM$2:$AN$10,2,TRUE)*BF$2</f>
        <v>0</v>
      </c>
      <c r="BG517" s="67">
        <f t="shared" ref="BG517:BG580" si="124">+SUM(AM517:BF517)</f>
        <v>1.8900000000000001</v>
      </c>
      <c r="BH517" s="67" t="str">
        <f>VLOOKUP(BG517,'SCORE TALLER'!$AP$2:$AQ$7,2,TRUE)</f>
        <v>2. Normal</v>
      </c>
      <c r="BI517" s="67" t="str">
        <f t="shared" si="113"/>
        <v>LBZ</v>
      </c>
      <c r="BJ517" s="67" t="str">
        <f t="shared" si="113"/>
        <v>A</v>
      </c>
      <c r="BK517" s="67" t="str">
        <f t="shared" si="114"/>
        <v>SIN</v>
      </c>
      <c r="BL517" s="86">
        <f t="shared" ref="BL517:BL580" si="125">+H517</f>
        <v>1250416</v>
      </c>
      <c r="BM517" s="86">
        <f t="shared" si="115"/>
        <v>0</v>
      </c>
    </row>
    <row r="518" spans="1:65" x14ac:dyDescent="0.3">
      <c r="A518" s="57">
        <v>48666462</v>
      </c>
      <c r="B518" s="12" t="s">
        <v>656</v>
      </c>
      <c r="C518" s="58" t="s">
        <v>107</v>
      </c>
      <c r="D518" s="58" t="s">
        <v>30</v>
      </c>
      <c r="E518" s="58">
        <v>1523193</v>
      </c>
      <c r="F518" s="58">
        <v>9815150</v>
      </c>
      <c r="G518" s="58">
        <f t="shared" si="116"/>
        <v>6732405</v>
      </c>
      <c r="H518" s="58">
        <f t="shared" si="117"/>
        <v>2670608</v>
      </c>
      <c r="I518" s="58" t="e">
        <v>#N/A</v>
      </c>
      <c r="J518" s="58">
        <v>234850</v>
      </c>
      <c r="K518" s="58">
        <v>0</v>
      </c>
      <c r="L518" s="58">
        <v>4061797</v>
      </c>
      <c r="M518" s="58">
        <v>3082745</v>
      </c>
      <c r="N518" s="58">
        <f>VLOOKUP(AD518,'tabla ingresos'!$A$3:$D$15,4,FALSE)</f>
        <v>2000000</v>
      </c>
      <c r="O518" s="58">
        <v>0</v>
      </c>
      <c r="P518" s="58">
        <v>0</v>
      </c>
      <c r="Q518" s="58">
        <v>0</v>
      </c>
      <c r="R518" s="12">
        <v>76306</v>
      </c>
      <c r="S518" s="12" t="s">
        <v>87</v>
      </c>
      <c r="T518" s="12" t="s">
        <v>89</v>
      </c>
      <c r="U518" s="12" t="s">
        <v>10</v>
      </c>
      <c r="V518" s="12">
        <v>4</v>
      </c>
      <c r="W518" s="12">
        <v>0</v>
      </c>
      <c r="X518" s="12">
        <v>0</v>
      </c>
      <c r="Y518" s="59">
        <v>5.2493150684931509</v>
      </c>
      <c r="Z518" s="59">
        <v>41.010958904109586</v>
      </c>
      <c r="AA518" s="12">
        <v>2</v>
      </c>
      <c r="AB518" s="12">
        <v>5</v>
      </c>
      <c r="AC518" s="12">
        <v>2</v>
      </c>
      <c r="AD518" s="12">
        <v>3</v>
      </c>
      <c r="AE518" s="12">
        <v>1</v>
      </c>
      <c r="AF518" s="58" t="s">
        <v>91</v>
      </c>
      <c r="AG518" s="66">
        <f t="shared" si="118"/>
        <v>7.828333333333333E-2</v>
      </c>
      <c r="AH518" s="67">
        <f t="shared" si="119"/>
        <v>3.2717166666666668</v>
      </c>
      <c r="AI518" s="67">
        <f t="shared" si="120"/>
        <v>1.5353126666666668</v>
      </c>
      <c r="AJ518" s="67">
        <f t="shared" si="121"/>
        <v>2.244135</v>
      </c>
      <c r="AK518" s="67">
        <f t="shared" si="122"/>
        <v>0.8902026666666667</v>
      </c>
      <c r="AL518" s="67">
        <f t="shared" si="123"/>
        <v>0</v>
      </c>
      <c r="AM518" s="59">
        <f>VLOOKUP(AG518,'SCORE TALLER'!$AC$2:$AD$10,2,TRUE)*AM$2</f>
        <v>0</v>
      </c>
      <c r="AN518" s="59">
        <f>VLOOKUP(AD518,'SCORE TALLER'!$W$2:$X$10,2,TRUE)*AN$2</f>
        <v>0.32</v>
      </c>
      <c r="AO518" s="59">
        <f>VLOOKUP(AB518,'SCORE TALLER'!$S$2:$T$10,2,FALSE)*AO$2</f>
        <v>0.01</v>
      </c>
      <c r="AP518" s="59">
        <f>VLOOKUP(AH518,'SCORE TALLER'!$AE$2:$AF$10,2,TRUE)*AP$2</f>
        <v>0</v>
      </c>
      <c r="AQ518" s="59">
        <f>VLOOKUP(AI518,'SCORE TALLER'!$AG$2:$AH$10,2,TRUE)*AQ$2</f>
        <v>0.32</v>
      </c>
      <c r="AR518" s="59">
        <f>VLOOKUP(AC518,'SCORE TALLER'!$U$2:$V$10,2,FALSE)*AR$2</f>
        <v>0.04</v>
      </c>
      <c r="AS518" s="59">
        <f>VLOOKUP(AE518,'SCORE TALLER'!$Y$2:$Z$10,2,FALSE)*AS$2</f>
        <v>0.03</v>
      </c>
      <c r="AT518" s="59">
        <f>VLOOKUP(Z518,'SCORE TALLER'!$O$2:$P$10,2,TRUE)*AT$2</f>
        <v>0.03</v>
      </c>
      <c r="AU518" s="59">
        <f>VLOOKUP(S518,'SCORE TALLER'!$A$2:$B$10,2,FALSE)*AU$2</f>
        <v>0.15000000000000002</v>
      </c>
      <c r="AV518" s="59">
        <f>VLOOKUP(AJ518,'SCORE TALLER'!$AI$2:$AJ$10,2,TRUE)*AV$2</f>
        <v>0.15000000000000002</v>
      </c>
      <c r="AW518" s="59">
        <f>VLOOKUP(AK518,'SCORE TALLER'!$AK$2:$AL$10,2,TRUE)*AW$2</f>
        <v>0.25</v>
      </c>
      <c r="AX518" s="59">
        <f>VLOOKUP(T518,'SCORE TALLER'!$C$2:$D$10,2,FALSE)*AX$2</f>
        <v>0</v>
      </c>
      <c r="AY518" s="59">
        <f>VLOOKUP(W518,'SCORE TALLER'!$I$2:$J$10,2,TRUE)*AY$2</f>
        <v>0</v>
      </c>
      <c r="AZ518" s="59">
        <f>VLOOKUP(X518,'SCORE TALLER'!$K$2:$L$10,2,TRUE)*AZ$2</f>
        <v>0</v>
      </c>
      <c r="BA518" s="59">
        <f>VLOOKUP(U518,'SCORE TALLER'!$E$2:$F$10,2,FALSE)*BA$2</f>
        <v>0</v>
      </c>
      <c r="BB518" s="59">
        <f>VLOOKUP(Y518,'SCORE TALLER'!$M$2:$N$10,2,TRUE)*BB$2</f>
        <v>0.03</v>
      </c>
      <c r="BC518" s="59">
        <f>VLOOKUP(AA518,'SCORE TALLER'!$Q$2:$R$10,2,FALSE)*BC$2</f>
        <v>0</v>
      </c>
      <c r="BD518" s="59">
        <f>VLOOKUP(V518,'SCORE TALLER'!$G$2:$H$10,2,FALSE)*BD$2</f>
        <v>0</v>
      </c>
      <c r="BE518" s="59">
        <f>VLOOKUP(AF518,'SCORE TALLER'!$AA$2:$AB$10,2,FALSE)*BE$2</f>
        <v>0.30000000000000004</v>
      </c>
      <c r="BF518" s="59">
        <f>VLOOKUP(AL518,'SCORE TALLER'!$AM$2:$AN$10,2,TRUE)*BF$2</f>
        <v>0</v>
      </c>
      <c r="BG518" s="67">
        <f t="shared" si="124"/>
        <v>1.6300000000000003</v>
      </c>
      <c r="BH518" s="67" t="str">
        <f>VLOOKUP(BG518,'SCORE TALLER'!$AP$2:$AQ$7,2,TRUE)</f>
        <v>2. Normal</v>
      </c>
      <c r="BI518" s="67" t="str">
        <f t="shared" ref="BI518:BJ581" si="126">+T518</f>
        <v>LBZ</v>
      </c>
      <c r="BJ518" s="67" t="str">
        <f t="shared" si="126"/>
        <v>A</v>
      </c>
      <c r="BK518" s="67" t="str">
        <f t="shared" ref="BK518:BK581" si="127">+AF518</f>
        <v>SIN</v>
      </c>
      <c r="BL518" s="86">
        <f t="shared" si="125"/>
        <v>2670608</v>
      </c>
      <c r="BM518" s="86">
        <f t="shared" ref="BM518:BM581" si="128">+Q518</f>
        <v>0</v>
      </c>
    </row>
    <row r="519" spans="1:65" x14ac:dyDescent="0.3">
      <c r="A519" s="57">
        <v>8800608</v>
      </c>
      <c r="B519" s="12" t="s">
        <v>657</v>
      </c>
      <c r="C519" s="58" t="s">
        <v>107</v>
      </c>
      <c r="D519" s="58" t="s">
        <v>115</v>
      </c>
      <c r="E519" s="58">
        <v>83200</v>
      </c>
      <c r="F519" s="58">
        <v>4788128</v>
      </c>
      <c r="G519" s="58">
        <f t="shared" si="116"/>
        <v>2572008</v>
      </c>
      <c r="H519" s="58">
        <f t="shared" si="117"/>
        <v>2572008</v>
      </c>
      <c r="I519" s="58" t="e">
        <v>#N/A</v>
      </c>
      <c r="J519" s="58">
        <v>244933</v>
      </c>
      <c r="K519" s="58">
        <v>0</v>
      </c>
      <c r="L519" s="58">
        <v>0</v>
      </c>
      <c r="M519" s="58">
        <v>2216120</v>
      </c>
      <c r="N519" s="58">
        <f>VLOOKUP(AD519,'tabla ingresos'!$A$3:$D$15,4,FALSE)</f>
        <v>1000000</v>
      </c>
      <c r="O519" s="58">
        <v>0</v>
      </c>
      <c r="P519" s="58">
        <v>0</v>
      </c>
      <c r="Q519" s="58">
        <v>0</v>
      </c>
      <c r="R519" s="12">
        <v>8001</v>
      </c>
      <c r="S519" s="12" t="s">
        <v>88</v>
      </c>
      <c r="T519" s="12" t="s">
        <v>89</v>
      </c>
      <c r="U519" s="12" t="s">
        <v>10</v>
      </c>
      <c r="V519" s="12">
        <v>4</v>
      </c>
      <c r="W519" s="12">
        <v>0</v>
      </c>
      <c r="X519" s="12">
        <v>0</v>
      </c>
      <c r="Y519" s="59">
        <v>3.1972602739726028</v>
      </c>
      <c r="Z519" s="59">
        <v>40.93150684931507</v>
      </c>
      <c r="AA519" s="12">
        <v>1</v>
      </c>
      <c r="AB519" s="12">
        <v>2</v>
      </c>
      <c r="AC519" s="12">
        <v>1</v>
      </c>
      <c r="AD519" s="12">
        <v>2</v>
      </c>
      <c r="AE519" s="12">
        <v>3</v>
      </c>
      <c r="AF519" s="58" t="s">
        <v>91</v>
      </c>
      <c r="AG519" s="66">
        <f t="shared" si="118"/>
        <v>0.16328866666666667</v>
      </c>
      <c r="AH519" s="67">
        <f t="shared" si="119"/>
        <v>3.1920853333333334</v>
      </c>
      <c r="AI519" s="67">
        <f t="shared" si="120"/>
        <v>1.53288</v>
      </c>
      <c r="AJ519" s="67">
        <f t="shared" si="121"/>
        <v>1.714672</v>
      </c>
      <c r="AK519" s="67">
        <f t="shared" si="122"/>
        <v>1.714672</v>
      </c>
      <c r="AL519" s="67">
        <f t="shared" si="123"/>
        <v>0</v>
      </c>
      <c r="AM519" s="59">
        <f>VLOOKUP(AG519,'SCORE TALLER'!$AC$2:$AD$10,2,TRUE)*AM$2</f>
        <v>0</v>
      </c>
      <c r="AN519" s="59">
        <f>VLOOKUP(AD519,'SCORE TALLER'!$W$2:$X$10,2,TRUE)*AN$2</f>
        <v>0.32</v>
      </c>
      <c r="AO519" s="59">
        <f>VLOOKUP(AB519,'SCORE TALLER'!$S$2:$T$10,2,FALSE)*AO$2</f>
        <v>0.04</v>
      </c>
      <c r="AP519" s="59">
        <f>VLOOKUP(AH519,'SCORE TALLER'!$AE$2:$AF$10,2,TRUE)*AP$2</f>
        <v>0</v>
      </c>
      <c r="AQ519" s="59">
        <f>VLOOKUP(AI519,'SCORE TALLER'!$AG$2:$AH$10,2,TRUE)*AQ$2</f>
        <v>0.32</v>
      </c>
      <c r="AR519" s="59">
        <f>VLOOKUP(AC519,'SCORE TALLER'!$U$2:$V$10,2,FALSE)*AR$2</f>
        <v>0.05</v>
      </c>
      <c r="AS519" s="59">
        <f>VLOOKUP(AE519,'SCORE TALLER'!$Y$2:$Z$10,2,FALSE)*AS$2</f>
        <v>0.02</v>
      </c>
      <c r="AT519" s="59">
        <f>VLOOKUP(Z519,'SCORE TALLER'!$O$2:$P$10,2,TRUE)*AT$2</f>
        <v>0.03</v>
      </c>
      <c r="AU519" s="59">
        <f>VLOOKUP(S519,'SCORE TALLER'!$A$2:$B$10,2,FALSE)*AU$2</f>
        <v>0.25</v>
      </c>
      <c r="AV519" s="59">
        <f>VLOOKUP(AJ519,'SCORE TALLER'!$AI$2:$AJ$10,2,TRUE)*AV$2</f>
        <v>0.2</v>
      </c>
      <c r="AW519" s="59">
        <f>VLOOKUP(AK519,'SCORE TALLER'!$AK$2:$AL$10,2,TRUE)*AW$2</f>
        <v>0.2</v>
      </c>
      <c r="AX519" s="59">
        <f>VLOOKUP(T519,'SCORE TALLER'!$C$2:$D$10,2,FALSE)*AX$2</f>
        <v>0</v>
      </c>
      <c r="AY519" s="59">
        <f>VLOOKUP(W519,'SCORE TALLER'!$I$2:$J$10,2,TRUE)*AY$2</f>
        <v>0</v>
      </c>
      <c r="AZ519" s="59">
        <f>VLOOKUP(X519,'SCORE TALLER'!$K$2:$L$10,2,TRUE)*AZ$2</f>
        <v>0</v>
      </c>
      <c r="BA519" s="59">
        <f>VLOOKUP(U519,'SCORE TALLER'!$E$2:$F$10,2,FALSE)*BA$2</f>
        <v>0</v>
      </c>
      <c r="BB519" s="59">
        <f>VLOOKUP(Y519,'SCORE TALLER'!$M$2:$N$10,2,TRUE)*BB$2</f>
        <v>0.04</v>
      </c>
      <c r="BC519" s="59">
        <f>VLOOKUP(AA519,'SCORE TALLER'!$Q$2:$R$10,2,FALSE)*BC$2</f>
        <v>0.05</v>
      </c>
      <c r="BD519" s="59">
        <f>VLOOKUP(V519,'SCORE TALLER'!$G$2:$H$10,2,FALSE)*BD$2</f>
        <v>0</v>
      </c>
      <c r="BE519" s="59">
        <f>VLOOKUP(AF519,'SCORE TALLER'!$AA$2:$AB$10,2,FALSE)*BE$2</f>
        <v>0.30000000000000004</v>
      </c>
      <c r="BF519" s="59">
        <f>VLOOKUP(AL519,'SCORE TALLER'!$AM$2:$AN$10,2,TRUE)*BF$2</f>
        <v>0</v>
      </c>
      <c r="BG519" s="67">
        <f t="shared" si="124"/>
        <v>1.82</v>
      </c>
      <c r="BH519" s="67" t="str">
        <f>VLOOKUP(BG519,'SCORE TALLER'!$AP$2:$AQ$7,2,TRUE)</f>
        <v>2. Normal</v>
      </c>
      <c r="BI519" s="67" t="str">
        <f t="shared" si="126"/>
        <v>LBZ</v>
      </c>
      <c r="BJ519" s="67" t="str">
        <f t="shared" si="126"/>
        <v>A</v>
      </c>
      <c r="BK519" s="67" t="str">
        <f t="shared" si="127"/>
        <v>SIN</v>
      </c>
      <c r="BL519" s="86">
        <f t="shared" si="125"/>
        <v>2572008</v>
      </c>
      <c r="BM519" s="86">
        <f t="shared" si="128"/>
        <v>0</v>
      </c>
    </row>
    <row r="520" spans="1:65" x14ac:dyDescent="0.3">
      <c r="A520" s="57">
        <v>2026246640</v>
      </c>
      <c r="B520" s="12" t="s">
        <v>658</v>
      </c>
      <c r="C520" s="58" t="s">
        <v>107</v>
      </c>
      <c r="D520" s="58" t="s">
        <v>115</v>
      </c>
      <c r="E520" s="58">
        <v>1634200</v>
      </c>
      <c r="F520" s="58">
        <v>6101370</v>
      </c>
      <c r="G520" s="58">
        <f t="shared" si="116"/>
        <v>3138291</v>
      </c>
      <c r="H520" s="58">
        <f t="shared" si="117"/>
        <v>3138291</v>
      </c>
      <c r="I520" s="58" t="e">
        <v>#N/A</v>
      </c>
      <c r="J520" s="58">
        <v>212572</v>
      </c>
      <c r="K520" s="58">
        <v>0</v>
      </c>
      <c r="L520" s="58">
        <v>0</v>
      </c>
      <c r="M520" s="58">
        <v>2963079</v>
      </c>
      <c r="N520" s="58">
        <f>VLOOKUP(AD520,'tabla ingresos'!$A$3:$D$15,4,FALSE)</f>
        <v>2000000</v>
      </c>
      <c r="O520" s="58">
        <v>0</v>
      </c>
      <c r="P520" s="58">
        <v>0</v>
      </c>
      <c r="Q520" s="58">
        <v>0</v>
      </c>
      <c r="R520" s="12">
        <v>76001</v>
      </c>
      <c r="S520" s="12" t="s">
        <v>88</v>
      </c>
      <c r="T520" s="12" t="s">
        <v>89</v>
      </c>
      <c r="U520" s="12" t="s">
        <v>10</v>
      </c>
      <c r="V520" s="12">
        <v>4</v>
      </c>
      <c r="W520" s="12">
        <v>0</v>
      </c>
      <c r="X520" s="12">
        <v>0</v>
      </c>
      <c r="Y520" s="59">
        <v>5.1342465753424653</v>
      </c>
      <c r="Z520" s="59">
        <v>33.57260273972603</v>
      </c>
      <c r="AA520" s="12">
        <v>2</v>
      </c>
      <c r="AB520" s="12">
        <v>4</v>
      </c>
      <c r="AC520" s="12">
        <v>2</v>
      </c>
      <c r="AD520" s="12">
        <v>3</v>
      </c>
      <c r="AE520" s="12">
        <v>3</v>
      </c>
      <c r="AF520" s="58" t="s">
        <v>91</v>
      </c>
      <c r="AG520" s="66">
        <f t="shared" si="118"/>
        <v>7.0857333333333328E-2</v>
      </c>
      <c r="AH520" s="67">
        <f t="shared" si="119"/>
        <v>2.0337900000000002</v>
      </c>
      <c r="AI520" s="67">
        <f t="shared" si="120"/>
        <v>1.5324263333333332</v>
      </c>
      <c r="AJ520" s="67">
        <f t="shared" si="121"/>
        <v>1.0460970000000001</v>
      </c>
      <c r="AK520" s="67">
        <f t="shared" si="122"/>
        <v>1.0460970000000001</v>
      </c>
      <c r="AL520" s="67">
        <f t="shared" si="123"/>
        <v>0</v>
      </c>
      <c r="AM520" s="59">
        <f>VLOOKUP(AG520,'SCORE TALLER'!$AC$2:$AD$10,2,TRUE)*AM$2</f>
        <v>0</v>
      </c>
      <c r="AN520" s="59">
        <f>VLOOKUP(AD520,'SCORE TALLER'!$W$2:$X$10,2,TRUE)*AN$2</f>
        <v>0.32</v>
      </c>
      <c r="AO520" s="59">
        <f>VLOOKUP(AB520,'SCORE TALLER'!$S$2:$T$10,2,FALSE)*AO$2</f>
        <v>0.02</v>
      </c>
      <c r="AP520" s="59">
        <f>VLOOKUP(AH520,'SCORE TALLER'!$AE$2:$AF$10,2,TRUE)*AP$2</f>
        <v>0</v>
      </c>
      <c r="AQ520" s="59">
        <f>VLOOKUP(AI520,'SCORE TALLER'!$AG$2:$AH$10,2,TRUE)*AQ$2</f>
        <v>0.32</v>
      </c>
      <c r="AR520" s="59">
        <f>VLOOKUP(AC520,'SCORE TALLER'!$U$2:$V$10,2,FALSE)*AR$2</f>
        <v>0.04</v>
      </c>
      <c r="AS520" s="59">
        <f>VLOOKUP(AE520,'SCORE TALLER'!$Y$2:$Z$10,2,FALSE)*AS$2</f>
        <v>0.02</v>
      </c>
      <c r="AT520" s="59">
        <f>VLOOKUP(Z520,'SCORE TALLER'!$O$2:$P$10,2,TRUE)*AT$2</f>
        <v>0.04</v>
      </c>
      <c r="AU520" s="59">
        <f>VLOOKUP(S520,'SCORE TALLER'!$A$2:$B$10,2,FALSE)*AU$2</f>
        <v>0.25</v>
      </c>
      <c r="AV520" s="59">
        <f>VLOOKUP(AJ520,'SCORE TALLER'!$AI$2:$AJ$10,2,TRUE)*AV$2</f>
        <v>0.2</v>
      </c>
      <c r="AW520" s="59">
        <f>VLOOKUP(AK520,'SCORE TALLER'!$AK$2:$AL$10,2,TRUE)*AW$2</f>
        <v>0.2</v>
      </c>
      <c r="AX520" s="59">
        <f>VLOOKUP(T520,'SCORE TALLER'!$C$2:$D$10,2,FALSE)*AX$2</f>
        <v>0</v>
      </c>
      <c r="AY520" s="59">
        <f>VLOOKUP(W520,'SCORE TALLER'!$I$2:$J$10,2,TRUE)*AY$2</f>
        <v>0</v>
      </c>
      <c r="AZ520" s="59">
        <f>VLOOKUP(X520,'SCORE TALLER'!$K$2:$L$10,2,TRUE)*AZ$2</f>
        <v>0</v>
      </c>
      <c r="BA520" s="59">
        <f>VLOOKUP(U520,'SCORE TALLER'!$E$2:$F$10,2,FALSE)*BA$2</f>
        <v>0</v>
      </c>
      <c r="BB520" s="59">
        <f>VLOOKUP(Y520,'SCORE TALLER'!$M$2:$N$10,2,TRUE)*BB$2</f>
        <v>0.03</v>
      </c>
      <c r="BC520" s="59">
        <f>VLOOKUP(AA520,'SCORE TALLER'!$Q$2:$R$10,2,FALSE)*BC$2</f>
        <v>0</v>
      </c>
      <c r="BD520" s="59">
        <f>VLOOKUP(V520,'SCORE TALLER'!$G$2:$H$10,2,FALSE)*BD$2</f>
        <v>0</v>
      </c>
      <c r="BE520" s="59">
        <f>VLOOKUP(AF520,'SCORE TALLER'!$AA$2:$AB$10,2,FALSE)*BE$2</f>
        <v>0.30000000000000004</v>
      </c>
      <c r="BF520" s="59">
        <f>VLOOKUP(AL520,'SCORE TALLER'!$AM$2:$AN$10,2,TRUE)*BF$2</f>
        <v>0</v>
      </c>
      <c r="BG520" s="67">
        <f t="shared" si="124"/>
        <v>1.7400000000000002</v>
      </c>
      <c r="BH520" s="67" t="str">
        <f>VLOOKUP(BG520,'SCORE TALLER'!$AP$2:$AQ$7,2,TRUE)</f>
        <v>2. Normal</v>
      </c>
      <c r="BI520" s="67" t="str">
        <f t="shared" si="126"/>
        <v>LBZ</v>
      </c>
      <c r="BJ520" s="67" t="str">
        <f t="shared" si="126"/>
        <v>A</v>
      </c>
      <c r="BK520" s="67" t="str">
        <f t="shared" si="127"/>
        <v>SIN</v>
      </c>
      <c r="BL520" s="86">
        <f t="shared" si="125"/>
        <v>3138291</v>
      </c>
      <c r="BM520" s="86">
        <f t="shared" si="128"/>
        <v>0</v>
      </c>
    </row>
    <row r="521" spans="1:65" x14ac:dyDescent="0.3">
      <c r="A521" s="57">
        <v>842288</v>
      </c>
      <c r="B521" s="12" t="s">
        <v>659</v>
      </c>
      <c r="C521" s="58" t="s">
        <v>105</v>
      </c>
      <c r="D521" s="58" t="s">
        <v>116</v>
      </c>
      <c r="E521" s="58">
        <v>8408834</v>
      </c>
      <c r="F521" s="58">
        <v>66021825</v>
      </c>
      <c r="G521" s="58">
        <f t="shared" si="116"/>
        <v>62998732</v>
      </c>
      <c r="H521" s="58">
        <f t="shared" si="117"/>
        <v>52998732</v>
      </c>
      <c r="I521" s="58">
        <v>66022000</v>
      </c>
      <c r="J521" s="58">
        <v>1114816</v>
      </c>
      <c r="K521" s="58">
        <v>0</v>
      </c>
      <c r="L521" s="58">
        <v>10000000</v>
      </c>
      <c r="M521" s="58">
        <v>3023093</v>
      </c>
      <c r="N521" s="58">
        <f>VLOOKUP(AD521,'tabla ingresos'!$A$3:$D$15,4,FALSE)</f>
        <v>5000000</v>
      </c>
      <c r="O521" s="58">
        <v>7709086.7452647267</v>
      </c>
      <c r="P521" s="58">
        <v>693828000</v>
      </c>
      <c r="Q521" s="58">
        <v>0</v>
      </c>
      <c r="R521" s="12">
        <v>76001</v>
      </c>
      <c r="S521" s="12" t="s">
        <v>87</v>
      </c>
      <c r="T521" s="12" t="s">
        <v>89</v>
      </c>
      <c r="U521" s="12" t="s">
        <v>10</v>
      </c>
      <c r="V521" s="12">
        <v>4</v>
      </c>
      <c r="W521" s="12">
        <v>0</v>
      </c>
      <c r="X521" s="12">
        <v>0</v>
      </c>
      <c r="Y521" s="59">
        <v>3.2630136986301368</v>
      </c>
      <c r="Z521" s="59">
        <v>48.449315068493149</v>
      </c>
      <c r="AA521" s="12">
        <v>1</v>
      </c>
      <c r="AB521" s="12">
        <v>0</v>
      </c>
      <c r="AC521" s="12">
        <v>4</v>
      </c>
      <c r="AD521" s="65">
        <v>6</v>
      </c>
      <c r="AE521" s="12">
        <v>1</v>
      </c>
      <c r="AF521" s="58" t="s">
        <v>10</v>
      </c>
      <c r="AG521" s="66">
        <f t="shared" si="118"/>
        <v>1.176520366035297</v>
      </c>
      <c r="AH521" s="67">
        <f t="shared" si="119"/>
        <v>101.31331</v>
      </c>
      <c r="AI521" s="67">
        <f t="shared" si="120"/>
        <v>1.5242569333333333</v>
      </c>
      <c r="AJ521" s="67">
        <f t="shared" si="121"/>
        <v>8.3998309333333339</v>
      </c>
      <c r="AK521" s="67">
        <f t="shared" si="122"/>
        <v>7.0664975999999999</v>
      </c>
      <c r="AL521" s="67">
        <f t="shared" si="123"/>
        <v>0</v>
      </c>
      <c r="AM521" s="59">
        <f>VLOOKUP(AG521,'SCORE TALLER'!$AC$2:$AD$10,2,TRUE)*AM$2</f>
        <v>0.4</v>
      </c>
      <c r="AN521" s="59">
        <f>VLOOKUP(AD521,'SCORE TALLER'!$W$2:$X$10,2,TRUE)*AN$2</f>
        <v>0.16</v>
      </c>
      <c r="AO521" s="59">
        <f>VLOOKUP(AB521,'SCORE TALLER'!$S$2:$T$10,2,FALSE)*AO$2</f>
        <v>0.05</v>
      </c>
      <c r="AP521" s="59">
        <f>VLOOKUP(AH521,'SCORE TALLER'!$AE$2:$AF$10,2,TRUE)*AP$2</f>
        <v>0.4</v>
      </c>
      <c r="AQ521" s="59">
        <f>VLOOKUP(AI521,'SCORE TALLER'!$AG$2:$AH$10,2,TRUE)*AQ$2</f>
        <v>0.32</v>
      </c>
      <c r="AR521" s="59">
        <f>VLOOKUP(AC521,'SCORE TALLER'!$U$2:$V$10,2,FALSE)*AR$2</f>
        <v>0.02</v>
      </c>
      <c r="AS521" s="59">
        <f>VLOOKUP(AE521,'SCORE TALLER'!$Y$2:$Z$10,2,FALSE)*AS$2</f>
        <v>0.03</v>
      </c>
      <c r="AT521" s="59">
        <f>VLOOKUP(Z521,'SCORE TALLER'!$O$2:$P$10,2,TRUE)*AT$2</f>
        <v>0.02</v>
      </c>
      <c r="AU521" s="59">
        <f>VLOOKUP(S521,'SCORE TALLER'!$A$2:$B$10,2,FALSE)*AU$2</f>
        <v>0.15000000000000002</v>
      </c>
      <c r="AV521" s="59">
        <f>VLOOKUP(AJ521,'SCORE TALLER'!$AI$2:$AJ$10,2,TRUE)*AV$2</f>
        <v>0</v>
      </c>
      <c r="AW521" s="59">
        <f>VLOOKUP(AK521,'SCORE TALLER'!$AK$2:$AL$10,2,TRUE)*AW$2</f>
        <v>0</v>
      </c>
      <c r="AX521" s="59">
        <f>VLOOKUP(T521,'SCORE TALLER'!$C$2:$D$10,2,FALSE)*AX$2</f>
        <v>0</v>
      </c>
      <c r="AY521" s="59">
        <f>VLOOKUP(W521,'SCORE TALLER'!$I$2:$J$10,2,TRUE)*AY$2</f>
        <v>0</v>
      </c>
      <c r="AZ521" s="59">
        <f>VLOOKUP(X521,'SCORE TALLER'!$K$2:$L$10,2,TRUE)*AZ$2</f>
        <v>0</v>
      </c>
      <c r="BA521" s="59">
        <f>VLOOKUP(U521,'SCORE TALLER'!$E$2:$F$10,2,FALSE)*BA$2</f>
        <v>0</v>
      </c>
      <c r="BB521" s="59">
        <f>VLOOKUP(Y521,'SCORE TALLER'!$M$2:$N$10,2,TRUE)*BB$2</f>
        <v>0.04</v>
      </c>
      <c r="BC521" s="59">
        <f>VLOOKUP(AA521,'SCORE TALLER'!$Q$2:$R$10,2,FALSE)*BC$2</f>
        <v>0.05</v>
      </c>
      <c r="BD521" s="59">
        <f>VLOOKUP(V521,'SCORE TALLER'!$G$2:$H$10,2,FALSE)*BD$2</f>
        <v>0</v>
      </c>
      <c r="BE521" s="59">
        <f>VLOOKUP(AF521,'SCORE TALLER'!$AA$2:$AB$10,2,FALSE)*BE$2</f>
        <v>0</v>
      </c>
      <c r="BF521" s="59">
        <f>VLOOKUP(AL521,'SCORE TALLER'!$AM$2:$AN$10,2,TRUE)*BF$2</f>
        <v>0</v>
      </c>
      <c r="BG521" s="67">
        <f t="shared" si="124"/>
        <v>1.6400000000000003</v>
      </c>
      <c r="BH521" s="67" t="str">
        <f>VLOOKUP(BG521,'SCORE TALLER'!$AP$2:$AQ$7,2,TRUE)</f>
        <v>2. Normal</v>
      </c>
      <c r="BI521" s="67" t="str">
        <f t="shared" si="126"/>
        <v>LBZ</v>
      </c>
      <c r="BJ521" s="67" t="str">
        <f t="shared" si="126"/>
        <v>A</v>
      </c>
      <c r="BK521" s="67" t="str">
        <f t="shared" si="127"/>
        <v>A</v>
      </c>
      <c r="BL521" s="86">
        <f t="shared" si="125"/>
        <v>52998732</v>
      </c>
      <c r="BM521" s="86">
        <f t="shared" si="128"/>
        <v>0</v>
      </c>
    </row>
    <row r="522" spans="1:65" x14ac:dyDescent="0.3">
      <c r="A522" s="57">
        <v>2008680662</v>
      </c>
      <c r="B522" s="12" t="s">
        <v>660</v>
      </c>
      <c r="C522" s="58" t="s">
        <v>107</v>
      </c>
      <c r="D522" s="58" t="s">
        <v>115</v>
      </c>
      <c r="E522" s="58">
        <v>6400</v>
      </c>
      <c r="F522" s="58">
        <v>6420067</v>
      </c>
      <c r="G522" s="58">
        <f t="shared" si="116"/>
        <v>4143247</v>
      </c>
      <c r="H522" s="58">
        <f t="shared" si="117"/>
        <v>3203332</v>
      </c>
      <c r="I522" s="58" t="e">
        <v>#N/A</v>
      </c>
      <c r="J522" s="58">
        <v>180640</v>
      </c>
      <c r="K522" s="58">
        <v>0</v>
      </c>
      <c r="L522" s="58">
        <v>939915</v>
      </c>
      <c r="M522" s="58">
        <v>2276820</v>
      </c>
      <c r="N522" s="58">
        <f>VLOOKUP(AD522,'tabla ingresos'!$A$3:$D$15,4,FALSE)</f>
        <v>1000000</v>
      </c>
      <c r="O522" s="58">
        <v>0</v>
      </c>
      <c r="P522" s="58">
        <v>0</v>
      </c>
      <c r="Q522" s="58">
        <v>0</v>
      </c>
      <c r="R522" s="12">
        <v>68307</v>
      </c>
      <c r="S522" s="12" t="s">
        <v>87</v>
      </c>
      <c r="T522" s="12" t="s">
        <v>89</v>
      </c>
      <c r="U522" s="12" t="s">
        <v>10</v>
      </c>
      <c r="V522" s="12">
        <v>4</v>
      </c>
      <c r="W522" s="12">
        <v>0</v>
      </c>
      <c r="X522" s="12">
        <v>0</v>
      </c>
      <c r="Y522" s="59">
        <v>5.1561643835616442</v>
      </c>
      <c r="Z522" s="59">
        <v>31.923287671232877</v>
      </c>
      <c r="AA522" s="12">
        <v>2</v>
      </c>
      <c r="AB522" s="12">
        <v>0</v>
      </c>
      <c r="AC522" s="12">
        <v>2</v>
      </c>
      <c r="AD522" s="12">
        <v>2</v>
      </c>
      <c r="AE522" s="12">
        <v>1</v>
      </c>
      <c r="AF522" s="58" t="s">
        <v>91</v>
      </c>
      <c r="AG522" s="66">
        <f t="shared" si="118"/>
        <v>0.12042666666666667</v>
      </c>
      <c r="AH522" s="67">
        <f t="shared" si="119"/>
        <v>4.2800446666666669</v>
      </c>
      <c r="AI522" s="67">
        <f t="shared" si="120"/>
        <v>1.5221466666666668</v>
      </c>
      <c r="AJ522" s="67">
        <f t="shared" si="121"/>
        <v>2.7621646666666666</v>
      </c>
      <c r="AK522" s="67">
        <f t="shared" si="122"/>
        <v>2.1355546666666667</v>
      </c>
      <c r="AL522" s="67">
        <f t="shared" si="123"/>
        <v>0</v>
      </c>
      <c r="AM522" s="59">
        <f>VLOOKUP(AG522,'SCORE TALLER'!$AC$2:$AD$10,2,TRUE)*AM$2</f>
        <v>0</v>
      </c>
      <c r="AN522" s="59">
        <f>VLOOKUP(AD522,'SCORE TALLER'!$W$2:$X$10,2,TRUE)*AN$2</f>
        <v>0.32</v>
      </c>
      <c r="AO522" s="59">
        <f>VLOOKUP(AB522,'SCORE TALLER'!$S$2:$T$10,2,FALSE)*AO$2</f>
        <v>0.05</v>
      </c>
      <c r="AP522" s="59">
        <f>VLOOKUP(AH522,'SCORE TALLER'!$AE$2:$AF$10,2,TRUE)*AP$2</f>
        <v>0</v>
      </c>
      <c r="AQ522" s="59">
        <f>VLOOKUP(AI522,'SCORE TALLER'!$AG$2:$AH$10,2,TRUE)*AQ$2</f>
        <v>0.32</v>
      </c>
      <c r="AR522" s="59">
        <f>VLOOKUP(AC522,'SCORE TALLER'!$U$2:$V$10,2,FALSE)*AR$2</f>
        <v>0.04</v>
      </c>
      <c r="AS522" s="59">
        <f>VLOOKUP(AE522,'SCORE TALLER'!$Y$2:$Z$10,2,FALSE)*AS$2</f>
        <v>0.03</v>
      </c>
      <c r="AT522" s="59">
        <f>VLOOKUP(Z522,'SCORE TALLER'!$O$2:$P$10,2,TRUE)*AT$2</f>
        <v>0.04</v>
      </c>
      <c r="AU522" s="59">
        <f>VLOOKUP(S522,'SCORE TALLER'!$A$2:$B$10,2,FALSE)*AU$2</f>
        <v>0.15000000000000002</v>
      </c>
      <c r="AV522" s="59">
        <f>VLOOKUP(AJ522,'SCORE TALLER'!$AI$2:$AJ$10,2,TRUE)*AV$2</f>
        <v>0.15000000000000002</v>
      </c>
      <c r="AW522" s="59">
        <f>VLOOKUP(AK522,'SCORE TALLER'!$AK$2:$AL$10,2,TRUE)*AW$2</f>
        <v>0.15000000000000002</v>
      </c>
      <c r="AX522" s="59">
        <f>VLOOKUP(T522,'SCORE TALLER'!$C$2:$D$10,2,FALSE)*AX$2</f>
        <v>0</v>
      </c>
      <c r="AY522" s="59">
        <f>VLOOKUP(W522,'SCORE TALLER'!$I$2:$J$10,2,TRUE)*AY$2</f>
        <v>0</v>
      </c>
      <c r="AZ522" s="59">
        <f>VLOOKUP(X522,'SCORE TALLER'!$K$2:$L$10,2,TRUE)*AZ$2</f>
        <v>0</v>
      </c>
      <c r="BA522" s="59">
        <f>VLOOKUP(U522,'SCORE TALLER'!$E$2:$F$10,2,FALSE)*BA$2</f>
        <v>0</v>
      </c>
      <c r="BB522" s="59">
        <f>VLOOKUP(Y522,'SCORE TALLER'!$M$2:$N$10,2,TRUE)*BB$2</f>
        <v>0.03</v>
      </c>
      <c r="BC522" s="59">
        <f>VLOOKUP(AA522,'SCORE TALLER'!$Q$2:$R$10,2,FALSE)*BC$2</f>
        <v>0</v>
      </c>
      <c r="BD522" s="59">
        <f>VLOOKUP(V522,'SCORE TALLER'!$G$2:$H$10,2,FALSE)*BD$2</f>
        <v>0</v>
      </c>
      <c r="BE522" s="59">
        <f>VLOOKUP(AF522,'SCORE TALLER'!$AA$2:$AB$10,2,FALSE)*BE$2</f>
        <v>0.30000000000000004</v>
      </c>
      <c r="BF522" s="59">
        <f>VLOOKUP(AL522,'SCORE TALLER'!$AM$2:$AN$10,2,TRUE)*BF$2</f>
        <v>0</v>
      </c>
      <c r="BG522" s="67">
        <f t="shared" si="124"/>
        <v>1.58</v>
      </c>
      <c r="BH522" s="67" t="str">
        <f>VLOOKUP(BG522,'SCORE TALLER'!$AP$2:$AQ$7,2,TRUE)</f>
        <v>2. Normal</v>
      </c>
      <c r="BI522" s="67" t="str">
        <f t="shared" si="126"/>
        <v>LBZ</v>
      </c>
      <c r="BJ522" s="67" t="str">
        <f t="shared" si="126"/>
        <v>A</v>
      </c>
      <c r="BK522" s="67" t="str">
        <f t="shared" si="127"/>
        <v>SIN</v>
      </c>
      <c r="BL522" s="86">
        <f t="shared" si="125"/>
        <v>3203332</v>
      </c>
      <c r="BM522" s="86">
        <f t="shared" si="128"/>
        <v>0</v>
      </c>
    </row>
    <row r="523" spans="1:65" x14ac:dyDescent="0.3">
      <c r="A523" s="57">
        <v>2068888248</v>
      </c>
      <c r="B523" s="12" t="s">
        <v>661</v>
      </c>
      <c r="C523" s="58" t="s">
        <v>105</v>
      </c>
      <c r="D523" s="58" t="s">
        <v>115</v>
      </c>
      <c r="E523" s="58">
        <v>23720</v>
      </c>
      <c r="F523" s="58">
        <v>4892234</v>
      </c>
      <c r="G523" s="58">
        <f t="shared" si="116"/>
        <v>2633970</v>
      </c>
      <c r="H523" s="58">
        <f t="shared" si="117"/>
        <v>0</v>
      </c>
      <c r="I523" s="58">
        <v>4892000</v>
      </c>
      <c r="J523" s="58">
        <v>177766</v>
      </c>
      <c r="K523" s="58">
        <v>0</v>
      </c>
      <c r="L523" s="58">
        <v>2800000</v>
      </c>
      <c r="M523" s="58">
        <v>2258264</v>
      </c>
      <c r="N523" s="58">
        <f>VLOOKUP(AD523,'tabla ingresos'!$A$3:$D$15,4,FALSE)</f>
        <v>1000000</v>
      </c>
      <c r="O523" s="58">
        <v>49354.928568030075</v>
      </c>
      <c r="P523" s="58">
        <v>1258000</v>
      </c>
      <c r="Q523" s="58">
        <v>0</v>
      </c>
      <c r="R523" s="12">
        <v>76130</v>
      </c>
      <c r="S523" s="12" t="s">
        <v>87</v>
      </c>
      <c r="T523" s="12" t="s">
        <v>89</v>
      </c>
      <c r="U523" s="12" t="s">
        <v>10</v>
      </c>
      <c r="V523" s="12">
        <v>4</v>
      </c>
      <c r="W523" s="12">
        <v>0</v>
      </c>
      <c r="X523" s="12">
        <v>0</v>
      </c>
      <c r="Y523" s="59">
        <v>6.9150684931506845</v>
      </c>
      <c r="Z523" s="59">
        <v>34.446575342465756</v>
      </c>
      <c r="AA523" s="12">
        <v>2</v>
      </c>
      <c r="AB523" s="12">
        <v>2</v>
      </c>
      <c r="AC523" s="12">
        <v>1</v>
      </c>
      <c r="AD523" s="12">
        <v>2</v>
      </c>
      <c r="AE523" s="12">
        <v>4</v>
      </c>
      <c r="AF523" s="58" t="s">
        <v>10</v>
      </c>
      <c r="AG523" s="66">
        <f t="shared" si="118"/>
        <v>0.15141395237868671</v>
      </c>
      <c r="AH523" s="67">
        <f t="shared" si="119"/>
        <v>4.1001560000000001</v>
      </c>
      <c r="AI523" s="67">
        <f t="shared" si="120"/>
        <v>1.5213226666666666</v>
      </c>
      <c r="AJ523" s="67">
        <f t="shared" si="121"/>
        <v>1.7559800000000001</v>
      </c>
      <c r="AK523" s="67">
        <f t="shared" si="122"/>
        <v>0</v>
      </c>
      <c r="AL523" s="67">
        <f t="shared" si="123"/>
        <v>0</v>
      </c>
      <c r="AM523" s="59">
        <f>VLOOKUP(AG523,'SCORE TALLER'!$AC$2:$AD$10,2,TRUE)*AM$2</f>
        <v>0</v>
      </c>
      <c r="AN523" s="59">
        <f>VLOOKUP(AD523,'SCORE TALLER'!$W$2:$X$10,2,TRUE)*AN$2</f>
        <v>0.32</v>
      </c>
      <c r="AO523" s="59">
        <f>VLOOKUP(AB523,'SCORE TALLER'!$S$2:$T$10,2,FALSE)*AO$2</f>
        <v>0.04</v>
      </c>
      <c r="AP523" s="59">
        <f>VLOOKUP(AH523,'SCORE TALLER'!$AE$2:$AF$10,2,TRUE)*AP$2</f>
        <v>0</v>
      </c>
      <c r="AQ523" s="59">
        <f>VLOOKUP(AI523,'SCORE TALLER'!$AG$2:$AH$10,2,TRUE)*AQ$2</f>
        <v>0.32</v>
      </c>
      <c r="AR523" s="59">
        <f>VLOOKUP(AC523,'SCORE TALLER'!$U$2:$V$10,2,FALSE)*AR$2</f>
        <v>0.05</v>
      </c>
      <c r="AS523" s="59">
        <f>VLOOKUP(AE523,'SCORE TALLER'!$Y$2:$Z$10,2,FALSE)*AS$2</f>
        <v>0.05</v>
      </c>
      <c r="AT523" s="59">
        <f>VLOOKUP(Z523,'SCORE TALLER'!$O$2:$P$10,2,TRUE)*AT$2</f>
        <v>0.04</v>
      </c>
      <c r="AU523" s="59">
        <f>VLOOKUP(S523,'SCORE TALLER'!$A$2:$B$10,2,FALSE)*AU$2</f>
        <v>0.15000000000000002</v>
      </c>
      <c r="AV523" s="59">
        <f>VLOOKUP(AJ523,'SCORE TALLER'!$AI$2:$AJ$10,2,TRUE)*AV$2</f>
        <v>0.2</v>
      </c>
      <c r="AW523" s="59">
        <f>VLOOKUP(AK523,'SCORE TALLER'!$AK$2:$AL$10,2,TRUE)*AW$2</f>
        <v>0.25</v>
      </c>
      <c r="AX523" s="59">
        <f>VLOOKUP(T523,'SCORE TALLER'!$C$2:$D$10,2,FALSE)*AX$2</f>
        <v>0</v>
      </c>
      <c r="AY523" s="59">
        <f>VLOOKUP(W523,'SCORE TALLER'!$I$2:$J$10,2,TRUE)*AY$2</f>
        <v>0</v>
      </c>
      <c r="AZ523" s="59">
        <f>VLOOKUP(X523,'SCORE TALLER'!$K$2:$L$10,2,TRUE)*AZ$2</f>
        <v>0</v>
      </c>
      <c r="BA523" s="59">
        <f>VLOOKUP(U523,'SCORE TALLER'!$E$2:$F$10,2,FALSE)*BA$2</f>
        <v>0</v>
      </c>
      <c r="BB523" s="59">
        <f>VLOOKUP(Y523,'SCORE TALLER'!$M$2:$N$10,2,TRUE)*BB$2</f>
        <v>0.02</v>
      </c>
      <c r="BC523" s="59">
        <f>VLOOKUP(AA523,'SCORE TALLER'!$Q$2:$R$10,2,FALSE)*BC$2</f>
        <v>0</v>
      </c>
      <c r="BD523" s="59">
        <f>VLOOKUP(V523,'SCORE TALLER'!$G$2:$H$10,2,FALSE)*BD$2</f>
        <v>0</v>
      </c>
      <c r="BE523" s="59">
        <f>VLOOKUP(AF523,'SCORE TALLER'!$AA$2:$AB$10,2,FALSE)*BE$2</f>
        <v>0</v>
      </c>
      <c r="BF523" s="59">
        <f>VLOOKUP(AL523,'SCORE TALLER'!$AM$2:$AN$10,2,TRUE)*BF$2</f>
        <v>0</v>
      </c>
      <c r="BG523" s="67">
        <f t="shared" si="124"/>
        <v>1.4400000000000002</v>
      </c>
      <c r="BH523" s="67" t="str">
        <f>VLOOKUP(BG523,'SCORE TALLER'!$AP$2:$AQ$7,2,TRUE)</f>
        <v>2. Normal</v>
      </c>
      <c r="BI523" s="67" t="str">
        <f t="shared" si="126"/>
        <v>LBZ</v>
      </c>
      <c r="BJ523" s="67" t="str">
        <f t="shared" si="126"/>
        <v>A</v>
      </c>
      <c r="BK523" s="67" t="str">
        <f t="shared" si="127"/>
        <v>A</v>
      </c>
      <c r="BL523" s="86">
        <f t="shared" si="125"/>
        <v>0</v>
      </c>
      <c r="BM523" s="86">
        <f t="shared" si="128"/>
        <v>0</v>
      </c>
    </row>
    <row r="524" spans="1:65" x14ac:dyDescent="0.3">
      <c r="A524" s="57">
        <v>4824422</v>
      </c>
      <c r="B524" s="12" t="s">
        <v>662</v>
      </c>
      <c r="C524" s="58" t="s">
        <v>107</v>
      </c>
      <c r="D524" s="58" t="s">
        <v>114</v>
      </c>
      <c r="E524" s="58"/>
      <c r="F524" s="58">
        <v>3933371</v>
      </c>
      <c r="G524" s="58">
        <f t="shared" si="116"/>
        <v>1659111</v>
      </c>
      <c r="H524" s="58">
        <f t="shared" si="117"/>
        <v>0</v>
      </c>
      <c r="I524" s="58" t="e">
        <v>#N/A</v>
      </c>
      <c r="J524" s="58">
        <v>298933</v>
      </c>
      <c r="K524" s="58">
        <v>0</v>
      </c>
      <c r="L524" s="58">
        <v>1600000</v>
      </c>
      <c r="M524" s="58">
        <v>2274260</v>
      </c>
      <c r="N524" s="58">
        <f>VLOOKUP(AD524,'tabla ingresos'!$A$3:$D$15,4,FALSE)</f>
        <v>1000000</v>
      </c>
      <c r="O524" s="58">
        <v>0</v>
      </c>
      <c r="P524" s="58">
        <v>0</v>
      </c>
      <c r="Q524" s="58">
        <v>0</v>
      </c>
      <c r="R524" s="12">
        <v>13052</v>
      </c>
      <c r="S524" s="12" t="s">
        <v>87</v>
      </c>
      <c r="T524" s="12" t="s">
        <v>89</v>
      </c>
      <c r="U524" s="12" t="s">
        <v>10</v>
      </c>
      <c r="V524" s="12">
        <v>4</v>
      </c>
      <c r="W524" s="12">
        <v>0</v>
      </c>
      <c r="X524" s="12">
        <v>0</v>
      </c>
      <c r="Y524" s="59">
        <v>6.0465753424657533</v>
      </c>
      <c r="Z524" s="59">
        <v>45.186301369863017</v>
      </c>
      <c r="AA524" s="12">
        <v>1</v>
      </c>
      <c r="AB524" s="12">
        <v>1</v>
      </c>
      <c r="AC524" s="12">
        <v>1</v>
      </c>
      <c r="AD524" s="12">
        <v>2</v>
      </c>
      <c r="AE524" s="12">
        <v>3</v>
      </c>
      <c r="AF524" s="58" t="s">
        <v>91</v>
      </c>
      <c r="AG524" s="66">
        <f t="shared" si="118"/>
        <v>0.19928866666666667</v>
      </c>
      <c r="AH524" s="67">
        <f t="shared" si="119"/>
        <v>2.6222473333333332</v>
      </c>
      <c r="AI524" s="67">
        <f t="shared" si="120"/>
        <v>1.5161733333333334</v>
      </c>
      <c r="AJ524" s="67">
        <f t="shared" si="121"/>
        <v>1.106074</v>
      </c>
      <c r="AK524" s="67">
        <f t="shared" si="122"/>
        <v>0</v>
      </c>
      <c r="AL524" s="67">
        <f t="shared" si="123"/>
        <v>0</v>
      </c>
      <c r="AM524" s="59">
        <f>VLOOKUP(AG524,'SCORE TALLER'!$AC$2:$AD$10,2,TRUE)*AM$2</f>
        <v>0</v>
      </c>
      <c r="AN524" s="59">
        <f>VLOOKUP(AD524,'SCORE TALLER'!$W$2:$X$10,2,TRUE)*AN$2</f>
        <v>0.32</v>
      </c>
      <c r="AO524" s="59">
        <f>VLOOKUP(AB524,'SCORE TALLER'!$S$2:$T$10,2,FALSE)*AO$2</f>
        <v>0.05</v>
      </c>
      <c r="AP524" s="59">
        <f>VLOOKUP(AH524,'SCORE TALLER'!$AE$2:$AF$10,2,TRUE)*AP$2</f>
        <v>0</v>
      </c>
      <c r="AQ524" s="59">
        <f>VLOOKUP(AI524,'SCORE TALLER'!$AG$2:$AH$10,2,TRUE)*AQ$2</f>
        <v>0.32</v>
      </c>
      <c r="AR524" s="59">
        <f>VLOOKUP(AC524,'SCORE TALLER'!$U$2:$V$10,2,FALSE)*AR$2</f>
        <v>0.05</v>
      </c>
      <c r="AS524" s="59">
        <f>VLOOKUP(AE524,'SCORE TALLER'!$Y$2:$Z$10,2,FALSE)*AS$2</f>
        <v>0.02</v>
      </c>
      <c r="AT524" s="59">
        <f>VLOOKUP(Z524,'SCORE TALLER'!$O$2:$P$10,2,TRUE)*AT$2</f>
        <v>0.02</v>
      </c>
      <c r="AU524" s="59">
        <f>VLOOKUP(S524,'SCORE TALLER'!$A$2:$B$10,2,FALSE)*AU$2</f>
        <v>0.15000000000000002</v>
      </c>
      <c r="AV524" s="59">
        <f>VLOOKUP(AJ524,'SCORE TALLER'!$AI$2:$AJ$10,2,TRUE)*AV$2</f>
        <v>0.2</v>
      </c>
      <c r="AW524" s="59">
        <f>VLOOKUP(AK524,'SCORE TALLER'!$AK$2:$AL$10,2,TRUE)*AW$2</f>
        <v>0.25</v>
      </c>
      <c r="AX524" s="59">
        <f>VLOOKUP(T524,'SCORE TALLER'!$C$2:$D$10,2,FALSE)*AX$2</f>
        <v>0</v>
      </c>
      <c r="AY524" s="59">
        <f>VLOOKUP(W524,'SCORE TALLER'!$I$2:$J$10,2,TRUE)*AY$2</f>
        <v>0</v>
      </c>
      <c r="AZ524" s="59">
        <f>VLOOKUP(X524,'SCORE TALLER'!$K$2:$L$10,2,TRUE)*AZ$2</f>
        <v>0</v>
      </c>
      <c r="BA524" s="59">
        <f>VLOOKUP(U524,'SCORE TALLER'!$E$2:$F$10,2,FALSE)*BA$2</f>
        <v>0</v>
      </c>
      <c r="BB524" s="59">
        <f>VLOOKUP(Y524,'SCORE TALLER'!$M$2:$N$10,2,TRUE)*BB$2</f>
        <v>0.02</v>
      </c>
      <c r="BC524" s="59">
        <f>VLOOKUP(AA524,'SCORE TALLER'!$Q$2:$R$10,2,FALSE)*BC$2</f>
        <v>0.05</v>
      </c>
      <c r="BD524" s="59">
        <f>VLOOKUP(V524,'SCORE TALLER'!$G$2:$H$10,2,FALSE)*BD$2</f>
        <v>0</v>
      </c>
      <c r="BE524" s="59">
        <f>VLOOKUP(AF524,'SCORE TALLER'!$AA$2:$AB$10,2,FALSE)*BE$2</f>
        <v>0.30000000000000004</v>
      </c>
      <c r="BF524" s="59">
        <f>VLOOKUP(AL524,'SCORE TALLER'!$AM$2:$AN$10,2,TRUE)*BF$2</f>
        <v>0</v>
      </c>
      <c r="BG524" s="67">
        <f t="shared" si="124"/>
        <v>1.7500000000000002</v>
      </c>
      <c r="BH524" s="67" t="str">
        <f>VLOOKUP(BG524,'SCORE TALLER'!$AP$2:$AQ$7,2,TRUE)</f>
        <v>2. Normal</v>
      </c>
      <c r="BI524" s="67" t="str">
        <f t="shared" si="126"/>
        <v>LBZ</v>
      </c>
      <c r="BJ524" s="67" t="str">
        <f t="shared" si="126"/>
        <v>A</v>
      </c>
      <c r="BK524" s="67" t="str">
        <f t="shared" si="127"/>
        <v>SIN</v>
      </c>
      <c r="BL524" s="86">
        <f t="shared" si="125"/>
        <v>0</v>
      </c>
      <c r="BM524" s="86">
        <f t="shared" si="128"/>
        <v>0</v>
      </c>
    </row>
    <row r="525" spans="1:65" x14ac:dyDescent="0.3">
      <c r="A525" s="57">
        <v>2008404680</v>
      </c>
      <c r="B525" s="12" t="s">
        <v>663</v>
      </c>
      <c r="C525" s="58" t="s">
        <v>107</v>
      </c>
      <c r="D525" s="58" t="s">
        <v>30</v>
      </c>
      <c r="E525" s="58">
        <v>207670</v>
      </c>
      <c r="F525" s="58">
        <v>8322113</v>
      </c>
      <c r="G525" s="58">
        <f t="shared" si="116"/>
        <v>6261853</v>
      </c>
      <c r="H525" s="58">
        <f t="shared" si="117"/>
        <v>4261853</v>
      </c>
      <c r="I525" s="58" t="e">
        <v>#N/A</v>
      </c>
      <c r="J525" s="58">
        <v>251052</v>
      </c>
      <c r="K525" s="58">
        <v>0</v>
      </c>
      <c r="L525" s="58">
        <v>2000000</v>
      </c>
      <c r="M525" s="58">
        <v>2060260</v>
      </c>
      <c r="N525" s="58">
        <f>VLOOKUP(AD525,'tabla ingresos'!$A$3:$D$15,4,FALSE)</f>
        <v>1000000</v>
      </c>
      <c r="O525" s="58">
        <v>0</v>
      </c>
      <c r="P525" s="58">
        <v>0</v>
      </c>
      <c r="Q525" s="58">
        <v>0</v>
      </c>
      <c r="R525" s="12">
        <v>68255</v>
      </c>
      <c r="S525" s="12" t="s">
        <v>87</v>
      </c>
      <c r="T525" s="12" t="s">
        <v>89</v>
      </c>
      <c r="U525" s="12" t="s">
        <v>10</v>
      </c>
      <c r="V525" s="12">
        <v>4</v>
      </c>
      <c r="W525" s="12">
        <v>0</v>
      </c>
      <c r="X525" s="12">
        <v>0</v>
      </c>
      <c r="Y525" s="59">
        <v>6.2986301369863016</v>
      </c>
      <c r="Z525" s="59">
        <v>35.890410958904113</v>
      </c>
      <c r="AA525" s="12">
        <v>2</v>
      </c>
      <c r="AB525" s="12">
        <v>2</v>
      </c>
      <c r="AC525" s="12">
        <v>2</v>
      </c>
      <c r="AD525" s="12">
        <v>2</v>
      </c>
      <c r="AE525" s="12">
        <v>4</v>
      </c>
      <c r="AF525" s="58" t="s">
        <v>91</v>
      </c>
      <c r="AG525" s="66">
        <f t="shared" si="118"/>
        <v>0.16736799999999999</v>
      </c>
      <c r="AH525" s="67">
        <f t="shared" si="119"/>
        <v>5.5480753333333332</v>
      </c>
      <c r="AI525" s="67">
        <f t="shared" si="120"/>
        <v>1.5119533333333333</v>
      </c>
      <c r="AJ525" s="67">
        <f t="shared" si="121"/>
        <v>4.1745686666666666</v>
      </c>
      <c r="AK525" s="67">
        <f t="shared" si="122"/>
        <v>2.8412353333333331</v>
      </c>
      <c r="AL525" s="67">
        <f t="shared" si="123"/>
        <v>0</v>
      </c>
      <c r="AM525" s="59">
        <f>VLOOKUP(AG525,'SCORE TALLER'!$AC$2:$AD$10,2,TRUE)*AM$2</f>
        <v>0</v>
      </c>
      <c r="AN525" s="59">
        <f>VLOOKUP(AD525,'SCORE TALLER'!$W$2:$X$10,2,TRUE)*AN$2</f>
        <v>0.32</v>
      </c>
      <c r="AO525" s="59">
        <f>VLOOKUP(AB525,'SCORE TALLER'!$S$2:$T$10,2,FALSE)*AO$2</f>
        <v>0.04</v>
      </c>
      <c r="AP525" s="59">
        <f>VLOOKUP(AH525,'SCORE TALLER'!$AE$2:$AF$10,2,TRUE)*AP$2</f>
        <v>0.08</v>
      </c>
      <c r="AQ525" s="59">
        <f>VLOOKUP(AI525,'SCORE TALLER'!$AG$2:$AH$10,2,TRUE)*AQ$2</f>
        <v>0.32</v>
      </c>
      <c r="AR525" s="59">
        <f>VLOOKUP(AC525,'SCORE TALLER'!$U$2:$V$10,2,FALSE)*AR$2</f>
        <v>0.04</v>
      </c>
      <c r="AS525" s="59">
        <f>VLOOKUP(AE525,'SCORE TALLER'!$Y$2:$Z$10,2,FALSE)*AS$2</f>
        <v>0.05</v>
      </c>
      <c r="AT525" s="59">
        <f>VLOOKUP(Z525,'SCORE TALLER'!$O$2:$P$10,2,TRUE)*AT$2</f>
        <v>0.03</v>
      </c>
      <c r="AU525" s="59">
        <f>VLOOKUP(S525,'SCORE TALLER'!$A$2:$B$10,2,FALSE)*AU$2</f>
        <v>0.15000000000000002</v>
      </c>
      <c r="AV525" s="59">
        <f>VLOOKUP(AJ525,'SCORE TALLER'!$AI$2:$AJ$10,2,TRUE)*AV$2</f>
        <v>0.05</v>
      </c>
      <c r="AW525" s="59">
        <f>VLOOKUP(AK525,'SCORE TALLER'!$AK$2:$AL$10,2,TRUE)*AW$2</f>
        <v>0.15000000000000002</v>
      </c>
      <c r="AX525" s="59">
        <f>VLOOKUP(T525,'SCORE TALLER'!$C$2:$D$10,2,FALSE)*AX$2</f>
        <v>0</v>
      </c>
      <c r="AY525" s="59">
        <f>VLOOKUP(W525,'SCORE TALLER'!$I$2:$J$10,2,TRUE)*AY$2</f>
        <v>0</v>
      </c>
      <c r="AZ525" s="59">
        <f>VLOOKUP(X525,'SCORE TALLER'!$K$2:$L$10,2,TRUE)*AZ$2</f>
        <v>0</v>
      </c>
      <c r="BA525" s="59">
        <f>VLOOKUP(U525,'SCORE TALLER'!$E$2:$F$10,2,FALSE)*BA$2</f>
        <v>0</v>
      </c>
      <c r="BB525" s="59">
        <f>VLOOKUP(Y525,'SCORE TALLER'!$M$2:$N$10,2,TRUE)*BB$2</f>
        <v>0.02</v>
      </c>
      <c r="BC525" s="59">
        <f>VLOOKUP(AA525,'SCORE TALLER'!$Q$2:$R$10,2,FALSE)*BC$2</f>
        <v>0</v>
      </c>
      <c r="BD525" s="59">
        <f>VLOOKUP(V525,'SCORE TALLER'!$G$2:$H$10,2,FALSE)*BD$2</f>
        <v>0</v>
      </c>
      <c r="BE525" s="59">
        <f>VLOOKUP(AF525,'SCORE TALLER'!$AA$2:$AB$10,2,FALSE)*BE$2</f>
        <v>0.30000000000000004</v>
      </c>
      <c r="BF525" s="59">
        <f>VLOOKUP(AL525,'SCORE TALLER'!$AM$2:$AN$10,2,TRUE)*BF$2</f>
        <v>0</v>
      </c>
      <c r="BG525" s="67">
        <f t="shared" si="124"/>
        <v>1.5500000000000005</v>
      </c>
      <c r="BH525" s="67" t="str">
        <f>VLOOKUP(BG525,'SCORE TALLER'!$AP$2:$AQ$7,2,TRUE)</f>
        <v>2. Normal</v>
      </c>
      <c r="BI525" s="67" t="str">
        <f t="shared" si="126"/>
        <v>LBZ</v>
      </c>
      <c r="BJ525" s="67" t="str">
        <f t="shared" si="126"/>
        <v>A</v>
      </c>
      <c r="BK525" s="67" t="str">
        <f t="shared" si="127"/>
        <v>SIN</v>
      </c>
      <c r="BL525" s="86">
        <f t="shared" si="125"/>
        <v>4261853</v>
      </c>
      <c r="BM525" s="86">
        <f t="shared" si="128"/>
        <v>0</v>
      </c>
    </row>
    <row r="526" spans="1:65" x14ac:dyDescent="0.3">
      <c r="A526" s="57">
        <v>6420824</v>
      </c>
      <c r="B526" s="12" t="s">
        <v>664</v>
      </c>
      <c r="C526" s="58" t="s">
        <v>105</v>
      </c>
      <c r="D526" s="58" t="s">
        <v>30</v>
      </c>
      <c r="E526" s="58">
        <v>125865</v>
      </c>
      <c r="F526" s="58">
        <v>13597043</v>
      </c>
      <c r="G526" s="58">
        <f t="shared" si="116"/>
        <v>9220526</v>
      </c>
      <c r="H526" s="58">
        <f t="shared" si="117"/>
        <v>4520771</v>
      </c>
      <c r="I526" s="58">
        <v>13597000</v>
      </c>
      <c r="J526" s="58">
        <v>328456</v>
      </c>
      <c r="K526" s="58">
        <v>0</v>
      </c>
      <c r="L526" s="58">
        <v>4699755</v>
      </c>
      <c r="M526" s="58">
        <v>4376517</v>
      </c>
      <c r="N526" s="58">
        <f>VLOOKUP(AD526,'tabla ingresos'!$A$3:$D$15,4,FALSE)</f>
        <v>2000000</v>
      </c>
      <c r="O526" s="58">
        <v>104280.92220494748</v>
      </c>
      <c r="P526" s="58">
        <v>2658000</v>
      </c>
      <c r="Q526" s="58">
        <v>0</v>
      </c>
      <c r="R526" s="12">
        <v>19001</v>
      </c>
      <c r="S526" s="12" t="s">
        <v>87</v>
      </c>
      <c r="T526" s="12" t="s">
        <v>89</v>
      </c>
      <c r="U526" s="12" t="s">
        <v>10</v>
      </c>
      <c r="V526" s="12">
        <v>4</v>
      </c>
      <c r="W526" s="12">
        <v>0</v>
      </c>
      <c r="X526" s="12">
        <v>0</v>
      </c>
      <c r="Y526" s="59">
        <v>7.5863013698630137</v>
      </c>
      <c r="Z526" s="59">
        <v>48.216438356164382</v>
      </c>
      <c r="AA526" s="12">
        <v>1</v>
      </c>
      <c r="AB526" s="12">
        <v>0</v>
      </c>
      <c r="AC526" s="12">
        <v>1</v>
      </c>
      <c r="AD526" s="12">
        <v>3</v>
      </c>
      <c r="AE526" s="12">
        <v>1</v>
      </c>
      <c r="AF526" s="58" t="s">
        <v>10</v>
      </c>
      <c r="AG526" s="66">
        <f t="shared" si="118"/>
        <v>0.14424564073498247</v>
      </c>
      <c r="AH526" s="67">
        <f t="shared" si="119"/>
        <v>5.4183476666666666</v>
      </c>
      <c r="AI526" s="67">
        <f t="shared" si="120"/>
        <v>1.500794</v>
      </c>
      <c r="AJ526" s="67">
        <f t="shared" si="121"/>
        <v>3.0735086666666667</v>
      </c>
      <c r="AK526" s="67">
        <f t="shared" si="122"/>
        <v>1.5069236666666668</v>
      </c>
      <c r="AL526" s="67">
        <f t="shared" si="123"/>
        <v>0</v>
      </c>
      <c r="AM526" s="59">
        <f>VLOOKUP(AG526,'SCORE TALLER'!$AC$2:$AD$10,2,TRUE)*AM$2</f>
        <v>0</v>
      </c>
      <c r="AN526" s="59">
        <f>VLOOKUP(AD526,'SCORE TALLER'!$W$2:$X$10,2,TRUE)*AN$2</f>
        <v>0.32</v>
      </c>
      <c r="AO526" s="59">
        <f>VLOOKUP(AB526,'SCORE TALLER'!$S$2:$T$10,2,FALSE)*AO$2</f>
        <v>0.05</v>
      </c>
      <c r="AP526" s="59">
        <f>VLOOKUP(AH526,'SCORE TALLER'!$AE$2:$AF$10,2,TRUE)*AP$2</f>
        <v>0.08</v>
      </c>
      <c r="AQ526" s="59">
        <f>VLOOKUP(AI526,'SCORE TALLER'!$AG$2:$AH$10,2,TRUE)*AQ$2</f>
        <v>0.32</v>
      </c>
      <c r="AR526" s="59">
        <f>VLOOKUP(AC526,'SCORE TALLER'!$U$2:$V$10,2,FALSE)*AR$2</f>
        <v>0.05</v>
      </c>
      <c r="AS526" s="59">
        <f>VLOOKUP(AE526,'SCORE TALLER'!$Y$2:$Z$10,2,FALSE)*AS$2</f>
        <v>0.03</v>
      </c>
      <c r="AT526" s="59">
        <f>VLOOKUP(Z526,'SCORE TALLER'!$O$2:$P$10,2,TRUE)*AT$2</f>
        <v>0.02</v>
      </c>
      <c r="AU526" s="59">
        <f>VLOOKUP(S526,'SCORE TALLER'!$A$2:$B$10,2,FALSE)*AU$2</f>
        <v>0.15000000000000002</v>
      </c>
      <c r="AV526" s="59">
        <f>VLOOKUP(AJ526,'SCORE TALLER'!$AI$2:$AJ$10,2,TRUE)*AV$2</f>
        <v>0.1</v>
      </c>
      <c r="AW526" s="59">
        <f>VLOOKUP(AK526,'SCORE TALLER'!$AK$2:$AL$10,2,TRUE)*AW$2</f>
        <v>0.2</v>
      </c>
      <c r="AX526" s="59">
        <f>VLOOKUP(T526,'SCORE TALLER'!$C$2:$D$10,2,FALSE)*AX$2</f>
        <v>0</v>
      </c>
      <c r="AY526" s="59">
        <f>VLOOKUP(W526,'SCORE TALLER'!$I$2:$J$10,2,TRUE)*AY$2</f>
        <v>0</v>
      </c>
      <c r="AZ526" s="59">
        <f>VLOOKUP(X526,'SCORE TALLER'!$K$2:$L$10,2,TRUE)*AZ$2</f>
        <v>0</v>
      </c>
      <c r="BA526" s="59">
        <f>VLOOKUP(U526,'SCORE TALLER'!$E$2:$F$10,2,FALSE)*BA$2</f>
        <v>0</v>
      </c>
      <c r="BB526" s="59">
        <f>VLOOKUP(Y526,'SCORE TALLER'!$M$2:$N$10,2,TRUE)*BB$2</f>
        <v>0.02</v>
      </c>
      <c r="BC526" s="59">
        <f>VLOOKUP(AA526,'SCORE TALLER'!$Q$2:$R$10,2,FALSE)*BC$2</f>
        <v>0.05</v>
      </c>
      <c r="BD526" s="59">
        <f>VLOOKUP(V526,'SCORE TALLER'!$G$2:$H$10,2,FALSE)*BD$2</f>
        <v>0</v>
      </c>
      <c r="BE526" s="59">
        <f>VLOOKUP(AF526,'SCORE TALLER'!$AA$2:$AB$10,2,FALSE)*BE$2</f>
        <v>0</v>
      </c>
      <c r="BF526" s="59">
        <f>VLOOKUP(AL526,'SCORE TALLER'!$AM$2:$AN$10,2,TRUE)*BF$2</f>
        <v>0</v>
      </c>
      <c r="BG526" s="67">
        <f t="shared" si="124"/>
        <v>1.3900000000000001</v>
      </c>
      <c r="BH526" s="67" t="str">
        <f>VLOOKUP(BG526,'SCORE TALLER'!$AP$2:$AQ$7,2,TRUE)</f>
        <v>2. Normal</v>
      </c>
      <c r="BI526" s="67" t="str">
        <f t="shared" si="126"/>
        <v>LBZ</v>
      </c>
      <c r="BJ526" s="67" t="str">
        <f t="shared" si="126"/>
        <v>A</v>
      </c>
      <c r="BK526" s="67" t="str">
        <f t="shared" si="127"/>
        <v>A</v>
      </c>
      <c r="BL526" s="86">
        <f t="shared" si="125"/>
        <v>4520771</v>
      </c>
      <c r="BM526" s="86">
        <f t="shared" si="128"/>
        <v>0</v>
      </c>
    </row>
    <row r="527" spans="1:65" x14ac:dyDescent="0.3">
      <c r="A527" s="57">
        <v>2282426</v>
      </c>
      <c r="B527" s="12" t="s">
        <v>665</v>
      </c>
      <c r="C527" s="58" t="s">
        <v>107</v>
      </c>
      <c r="D527" s="58" t="s">
        <v>115</v>
      </c>
      <c r="E527" s="58">
        <v>209001</v>
      </c>
      <c r="F527" s="58">
        <v>6226957</v>
      </c>
      <c r="G527" s="58">
        <f t="shared" si="116"/>
        <v>4186337</v>
      </c>
      <c r="H527" s="58">
        <f t="shared" si="117"/>
        <v>4186337</v>
      </c>
      <c r="I527" s="58" t="e">
        <v>#N/A</v>
      </c>
      <c r="J527" s="58">
        <v>186886</v>
      </c>
      <c r="K527" s="58">
        <v>0</v>
      </c>
      <c r="L527" s="58">
        <v>0</v>
      </c>
      <c r="M527" s="58">
        <v>2040620</v>
      </c>
      <c r="N527" s="58">
        <f>VLOOKUP(AD527,'tabla ingresos'!$A$3:$D$15,4,FALSE)</f>
        <v>1000000</v>
      </c>
      <c r="O527" s="58">
        <v>0</v>
      </c>
      <c r="P527" s="58">
        <v>0</v>
      </c>
      <c r="Q527" s="58">
        <v>0</v>
      </c>
      <c r="R527" s="12">
        <v>68307</v>
      </c>
      <c r="S527" s="12" t="s">
        <v>88</v>
      </c>
      <c r="T527" s="12" t="s">
        <v>89</v>
      </c>
      <c r="U527" s="12" t="s">
        <v>10</v>
      </c>
      <c r="V527" s="12">
        <v>4</v>
      </c>
      <c r="W527" s="12">
        <v>0</v>
      </c>
      <c r="X527" s="12">
        <v>0</v>
      </c>
      <c r="Y527" s="59">
        <v>2.7424657534246575</v>
      </c>
      <c r="Z527" s="59">
        <v>41.564383561643837</v>
      </c>
      <c r="AA527" s="12">
        <v>1</v>
      </c>
      <c r="AB527" s="12">
        <v>1</v>
      </c>
      <c r="AC527" s="12">
        <v>1</v>
      </c>
      <c r="AD527" s="12">
        <v>2</v>
      </c>
      <c r="AE527" s="12">
        <v>3</v>
      </c>
      <c r="AF527" s="58" t="s">
        <v>91</v>
      </c>
      <c r="AG527" s="66">
        <f t="shared" si="118"/>
        <v>0.12459066666666667</v>
      </c>
      <c r="AH527" s="67">
        <f t="shared" si="119"/>
        <v>4.1513046666666664</v>
      </c>
      <c r="AI527" s="67">
        <f t="shared" si="120"/>
        <v>1.4997473333333333</v>
      </c>
      <c r="AJ527" s="67">
        <f t="shared" si="121"/>
        <v>2.7908913333333332</v>
      </c>
      <c r="AK527" s="67">
        <f t="shared" si="122"/>
        <v>2.7908913333333332</v>
      </c>
      <c r="AL527" s="67">
        <f t="shared" si="123"/>
        <v>0</v>
      </c>
      <c r="AM527" s="59">
        <f>VLOOKUP(AG527,'SCORE TALLER'!$AC$2:$AD$10,2,TRUE)*AM$2</f>
        <v>0</v>
      </c>
      <c r="AN527" s="59">
        <f>VLOOKUP(AD527,'SCORE TALLER'!$W$2:$X$10,2,TRUE)*AN$2</f>
        <v>0.32</v>
      </c>
      <c r="AO527" s="59">
        <f>VLOOKUP(AB527,'SCORE TALLER'!$S$2:$T$10,2,FALSE)*AO$2</f>
        <v>0.05</v>
      </c>
      <c r="AP527" s="59">
        <f>VLOOKUP(AH527,'SCORE TALLER'!$AE$2:$AF$10,2,TRUE)*AP$2</f>
        <v>0</v>
      </c>
      <c r="AQ527" s="59">
        <f>VLOOKUP(AI527,'SCORE TALLER'!$AG$2:$AH$10,2,TRUE)*AQ$2</f>
        <v>0.32</v>
      </c>
      <c r="AR527" s="59">
        <f>VLOOKUP(AC527,'SCORE TALLER'!$U$2:$V$10,2,FALSE)*AR$2</f>
        <v>0.05</v>
      </c>
      <c r="AS527" s="59">
        <f>VLOOKUP(AE527,'SCORE TALLER'!$Y$2:$Z$10,2,FALSE)*AS$2</f>
        <v>0.02</v>
      </c>
      <c r="AT527" s="59">
        <f>VLOOKUP(Z527,'SCORE TALLER'!$O$2:$P$10,2,TRUE)*AT$2</f>
        <v>0.03</v>
      </c>
      <c r="AU527" s="59">
        <f>VLOOKUP(S527,'SCORE TALLER'!$A$2:$B$10,2,FALSE)*AU$2</f>
        <v>0.25</v>
      </c>
      <c r="AV527" s="59">
        <f>VLOOKUP(AJ527,'SCORE TALLER'!$AI$2:$AJ$10,2,TRUE)*AV$2</f>
        <v>0.15000000000000002</v>
      </c>
      <c r="AW527" s="59">
        <f>VLOOKUP(AK527,'SCORE TALLER'!$AK$2:$AL$10,2,TRUE)*AW$2</f>
        <v>0.15000000000000002</v>
      </c>
      <c r="AX527" s="59">
        <f>VLOOKUP(T527,'SCORE TALLER'!$C$2:$D$10,2,FALSE)*AX$2</f>
        <v>0</v>
      </c>
      <c r="AY527" s="59">
        <f>VLOOKUP(W527,'SCORE TALLER'!$I$2:$J$10,2,TRUE)*AY$2</f>
        <v>0</v>
      </c>
      <c r="AZ527" s="59">
        <f>VLOOKUP(X527,'SCORE TALLER'!$K$2:$L$10,2,TRUE)*AZ$2</f>
        <v>0</v>
      </c>
      <c r="BA527" s="59">
        <f>VLOOKUP(U527,'SCORE TALLER'!$E$2:$F$10,2,FALSE)*BA$2</f>
        <v>0</v>
      </c>
      <c r="BB527" s="59">
        <f>VLOOKUP(Y527,'SCORE TALLER'!$M$2:$N$10,2,TRUE)*BB$2</f>
        <v>0.04</v>
      </c>
      <c r="BC527" s="59">
        <f>VLOOKUP(AA527,'SCORE TALLER'!$Q$2:$R$10,2,FALSE)*BC$2</f>
        <v>0.05</v>
      </c>
      <c r="BD527" s="59">
        <f>VLOOKUP(V527,'SCORE TALLER'!$G$2:$H$10,2,FALSE)*BD$2</f>
        <v>0</v>
      </c>
      <c r="BE527" s="59">
        <f>VLOOKUP(AF527,'SCORE TALLER'!$AA$2:$AB$10,2,FALSE)*BE$2</f>
        <v>0.30000000000000004</v>
      </c>
      <c r="BF527" s="59">
        <f>VLOOKUP(AL527,'SCORE TALLER'!$AM$2:$AN$10,2,TRUE)*BF$2</f>
        <v>0</v>
      </c>
      <c r="BG527" s="67">
        <f t="shared" si="124"/>
        <v>1.73</v>
      </c>
      <c r="BH527" s="67" t="str">
        <f>VLOOKUP(BG527,'SCORE TALLER'!$AP$2:$AQ$7,2,TRUE)</f>
        <v>2. Normal</v>
      </c>
      <c r="BI527" s="67" t="str">
        <f t="shared" si="126"/>
        <v>LBZ</v>
      </c>
      <c r="BJ527" s="67" t="str">
        <f t="shared" si="126"/>
        <v>A</v>
      </c>
      <c r="BK527" s="67" t="str">
        <f t="shared" si="127"/>
        <v>SIN</v>
      </c>
      <c r="BL527" s="86">
        <f t="shared" si="125"/>
        <v>4186337</v>
      </c>
      <c r="BM527" s="86">
        <f t="shared" si="128"/>
        <v>0</v>
      </c>
    </row>
    <row r="528" spans="1:65" x14ac:dyDescent="0.3">
      <c r="A528" s="57">
        <v>2202648022</v>
      </c>
      <c r="B528" s="12" t="s">
        <v>666</v>
      </c>
      <c r="C528" s="58" t="s">
        <v>107</v>
      </c>
      <c r="D528" s="58" t="s">
        <v>30</v>
      </c>
      <c r="E528" s="58"/>
      <c r="F528" s="58">
        <v>7445396</v>
      </c>
      <c r="G528" s="58">
        <f t="shared" si="116"/>
        <v>5201136</v>
      </c>
      <c r="H528" s="58">
        <f t="shared" si="117"/>
        <v>5201136</v>
      </c>
      <c r="I528" s="58" t="e">
        <v>#N/A</v>
      </c>
      <c r="J528" s="58">
        <v>211314</v>
      </c>
      <c r="K528" s="58">
        <v>0</v>
      </c>
      <c r="L528" s="58">
        <v>0</v>
      </c>
      <c r="M528" s="58">
        <v>2244260</v>
      </c>
      <c r="N528" s="58">
        <f>VLOOKUP(AD528,'tabla ingresos'!$A$3:$D$15,4,FALSE)</f>
        <v>1000000</v>
      </c>
      <c r="O528" s="58">
        <v>0</v>
      </c>
      <c r="P528" s="58">
        <v>0</v>
      </c>
      <c r="Q528" s="58">
        <v>0</v>
      </c>
      <c r="R528" s="12">
        <v>68895</v>
      </c>
      <c r="S528" s="12" t="s">
        <v>88</v>
      </c>
      <c r="T528" s="12" t="s">
        <v>89</v>
      </c>
      <c r="U528" s="12" t="s">
        <v>10</v>
      </c>
      <c r="V528" s="12">
        <v>4</v>
      </c>
      <c r="W528" s="12">
        <v>0</v>
      </c>
      <c r="X528" s="12">
        <v>0</v>
      </c>
      <c r="Y528" s="59">
        <v>5.9643835616438352</v>
      </c>
      <c r="Z528" s="59">
        <v>36.783561643835618</v>
      </c>
      <c r="AA528" s="12">
        <v>1</v>
      </c>
      <c r="AB528" s="12">
        <v>2</v>
      </c>
      <c r="AC528" s="12">
        <v>2</v>
      </c>
      <c r="AD528" s="12">
        <v>2</v>
      </c>
      <c r="AE528" s="12">
        <v>2</v>
      </c>
      <c r="AF528" s="58" t="s">
        <v>91</v>
      </c>
      <c r="AG528" s="66">
        <f t="shared" si="118"/>
        <v>0.140876</v>
      </c>
      <c r="AH528" s="67">
        <f t="shared" si="119"/>
        <v>4.9635973333333334</v>
      </c>
      <c r="AI528" s="67">
        <f t="shared" si="120"/>
        <v>1.4961733333333334</v>
      </c>
      <c r="AJ528" s="67">
        <f t="shared" si="121"/>
        <v>3.4674239999999998</v>
      </c>
      <c r="AK528" s="67">
        <f t="shared" si="122"/>
        <v>3.4674239999999998</v>
      </c>
      <c r="AL528" s="67">
        <f t="shared" si="123"/>
        <v>0</v>
      </c>
      <c r="AM528" s="59">
        <f>VLOOKUP(AG528,'SCORE TALLER'!$AC$2:$AD$10,2,TRUE)*AM$2</f>
        <v>0</v>
      </c>
      <c r="AN528" s="59">
        <f>VLOOKUP(AD528,'SCORE TALLER'!$W$2:$X$10,2,TRUE)*AN$2</f>
        <v>0.32</v>
      </c>
      <c r="AO528" s="59">
        <f>VLOOKUP(AB528,'SCORE TALLER'!$S$2:$T$10,2,FALSE)*AO$2</f>
        <v>0.04</v>
      </c>
      <c r="AP528" s="59">
        <f>VLOOKUP(AH528,'SCORE TALLER'!$AE$2:$AF$10,2,TRUE)*AP$2</f>
        <v>0</v>
      </c>
      <c r="AQ528" s="59">
        <f>VLOOKUP(AI528,'SCORE TALLER'!$AG$2:$AH$10,2,TRUE)*AQ$2</f>
        <v>0.32</v>
      </c>
      <c r="AR528" s="59">
        <f>VLOOKUP(AC528,'SCORE TALLER'!$U$2:$V$10,2,FALSE)*AR$2</f>
        <v>0.04</v>
      </c>
      <c r="AS528" s="59">
        <f>VLOOKUP(AE528,'SCORE TALLER'!$Y$2:$Z$10,2,FALSE)*AS$2</f>
        <v>0.01</v>
      </c>
      <c r="AT528" s="59">
        <f>VLOOKUP(Z528,'SCORE TALLER'!$O$2:$P$10,2,TRUE)*AT$2</f>
        <v>0.03</v>
      </c>
      <c r="AU528" s="59">
        <f>VLOOKUP(S528,'SCORE TALLER'!$A$2:$B$10,2,FALSE)*AU$2</f>
        <v>0.25</v>
      </c>
      <c r="AV528" s="59">
        <f>VLOOKUP(AJ528,'SCORE TALLER'!$AI$2:$AJ$10,2,TRUE)*AV$2</f>
        <v>0.1</v>
      </c>
      <c r="AW528" s="59">
        <f>VLOOKUP(AK528,'SCORE TALLER'!$AK$2:$AL$10,2,TRUE)*AW$2</f>
        <v>0.1</v>
      </c>
      <c r="AX528" s="59">
        <f>VLOOKUP(T528,'SCORE TALLER'!$C$2:$D$10,2,FALSE)*AX$2</f>
        <v>0</v>
      </c>
      <c r="AY528" s="59">
        <f>VLOOKUP(W528,'SCORE TALLER'!$I$2:$J$10,2,TRUE)*AY$2</f>
        <v>0</v>
      </c>
      <c r="AZ528" s="59">
        <f>VLOOKUP(X528,'SCORE TALLER'!$K$2:$L$10,2,TRUE)*AZ$2</f>
        <v>0</v>
      </c>
      <c r="BA528" s="59">
        <f>VLOOKUP(U528,'SCORE TALLER'!$E$2:$F$10,2,FALSE)*BA$2</f>
        <v>0</v>
      </c>
      <c r="BB528" s="59">
        <f>VLOOKUP(Y528,'SCORE TALLER'!$M$2:$N$10,2,TRUE)*BB$2</f>
        <v>0.03</v>
      </c>
      <c r="BC528" s="59">
        <f>VLOOKUP(AA528,'SCORE TALLER'!$Q$2:$R$10,2,FALSE)*BC$2</f>
        <v>0.05</v>
      </c>
      <c r="BD528" s="59">
        <f>VLOOKUP(V528,'SCORE TALLER'!$G$2:$H$10,2,FALSE)*BD$2</f>
        <v>0</v>
      </c>
      <c r="BE528" s="59">
        <f>VLOOKUP(AF528,'SCORE TALLER'!$AA$2:$AB$10,2,FALSE)*BE$2</f>
        <v>0.30000000000000004</v>
      </c>
      <c r="BF528" s="59">
        <f>VLOOKUP(AL528,'SCORE TALLER'!$AM$2:$AN$10,2,TRUE)*BF$2</f>
        <v>0</v>
      </c>
      <c r="BG528" s="67">
        <f t="shared" si="124"/>
        <v>1.5900000000000003</v>
      </c>
      <c r="BH528" s="67" t="str">
        <f>VLOOKUP(BG528,'SCORE TALLER'!$AP$2:$AQ$7,2,TRUE)</f>
        <v>2. Normal</v>
      </c>
      <c r="BI528" s="67" t="str">
        <f t="shared" si="126"/>
        <v>LBZ</v>
      </c>
      <c r="BJ528" s="67" t="str">
        <f t="shared" si="126"/>
        <v>A</v>
      </c>
      <c r="BK528" s="67" t="str">
        <f t="shared" si="127"/>
        <v>SIN</v>
      </c>
      <c r="BL528" s="86">
        <f t="shared" si="125"/>
        <v>5201136</v>
      </c>
      <c r="BM528" s="86">
        <f t="shared" si="128"/>
        <v>0</v>
      </c>
    </row>
    <row r="529" spans="1:65" x14ac:dyDescent="0.3">
      <c r="A529" s="57">
        <v>2008826428</v>
      </c>
      <c r="B529" s="12" t="s">
        <v>667</v>
      </c>
      <c r="C529" s="58" t="s">
        <v>105</v>
      </c>
      <c r="D529" s="58" t="s">
        <v>115</v>
      </c>
      <c r="E529" s="58">
        <v>627000</v>
      </c>
      <c r="F529" s="58">
        <v>5459269</v>
      </c>
      <c r="G529" s="58">
        <f t="shared" si="116"/>
        <v>3858649</v>
      </c>
      <c r="H529" s="58">
        <f t="shared" si="117"/>
        <v>2158649</v>
      </c>
      <c r="I529" s="58">
        <v>5459000</v>
      </c>
      <c r="J529" s="58">
        <v>341377</v>
      </c>
      <c r="K529" s="58">
        <v>0</v>
      </c>
      <c r="L529" s="58">
        <v>1700000</v>
      </c>
      <c r="M529" s="58">
        <v>1600620</v>
      </c>
      <c r="N529" s="58">
        <f>VLOOKUP(AD529,'tabla ingresos'!$A$3:$D$15,4,FALSE)</f>
        <v>1000000</v>
      </c>
      <c r="O529" s="58">
        <v>106855.97355989952</v>
      </c>
      <c r="P529" s="58">
        <v>4040000</v>
      </c>
      <c r="Q529" s="58">
        <v>0</v>
      </c>
      <c r="R529" s="12">
        <v>68001</v>
      </c>
      <c r="S529" s="12" t="s">
        <v>87</v>
      </c>
      <c r="T529" s="12" t="s">
        <v>89</v>
      </c>
      <c r="U529" s="12" t="s">
        <v>10</v>
      </c>
      <c r="V529" s="12">
        <v>4</v>
      </c>
      <c r="W529" s="12">
        <v>0</v>
      </c>
      <c r="X529" s="12">
        <v>0</v>
      </c>
      <c r="Y529" s="59">
        <v>2.6575342465753424</v>
      </c>
      <c r="Z529" s="59">
        <v>29.304109589041097</v>
      </c>
      <c r="AA529" s="12">
        <v>2</v>
      </c>
      <c r="AB529" s="12">
        <v>4</v>
      </c>
      <c r="AC529" s="12">
        <v>3</v>
      </c>
      <c r="AD529" s="12">
        <v>2</v>
      </c>
      <c r="AE529" s="12">
        <v>1</v>
      </c>
      <c r="AF529" s="58" t="s">
        <v>10</v>
      </c>
      <c r="AG529" s="66">
        <f t="shared" si="118"/>
        <v>0.29882198237326635</v>
      </c>
      <c r="AH529" s="67">
        <f t="shared" si="119"/>
        <v>6.332846</v>
      </c>
      <c r="AI529" s="67">
        <f t="shared" si="120"/>
        <v>1.48508</v>
      </c>
      <c r="AJ529" s="67">
        <f t="shared" si="121"/>
        <v>2.5724326666666668</v>
      </c>
      <c r="AK529" s="67">
        <f t="shared" si="122"/>
        <v>1.4390993333333333</v>
      </c>
      <c r="AL529" s="67">
        <f t="shared" si="123"/>
        <v>0</v>
      </c>
      <c r="AM529" s="59">
        <f>VLOOKUP(AG529,'SCORE TALLER'!$AC$2:$AD$10,2,TRUE)*AM$2</f>
        <v>0</v>
      </c>
      <c r="AN529" s="59">
        <f>VLOOKUP(AD529,'SCORE TALLER'!$W$2:$X$10,2,TRUE)*AN$2</f>
        <v>0.32</v>
      </c>
      <c r="AO529" s="59">
        <f>VLOOKUP(AB529,'SCORE TALLER'!$S$2:$T$10,2,FALSE)*AO$2</f>
        <v>0.02</v>
      </c>
      <c r="AP529" s="59">
        <f>VLOOKUP(AH529,'SCORE TALLER'!$AE$2:$AF$10,2,TRUE)*AP$2</f>
        <v>0.08</v>
      </c>
      <c r="AQ529" s="59">
        <f>VLOOKUP(AI529,'SCORE TALLER'!$AG$2:$AH$10,2,TRUE)*AQ$2</f>
        <v>0.32</v>
      </c>
      <c r="AR529" s="59">
        <f>VLOOKUP(AC529,'SCORE TALLER'!$U$2:$V$10,2,FALSE)*AR$2</f>
        <v>0.03</v>
      </c>
      <c r="AS529" s="59">
        <f>VLOOKUP(AE529,'SCORE TALLER'!$Y$2:$Z$10,2,FALSE)*AS$2</f>
        <v>0.03</v>
      </c>
      <c r="AT529" s="59">
        <f>VLOOKUP(Z529,'SCORE TALLER'!$O$2:$P$10,2,TRUE)*AT$2</f>
        <v>0.04</v>
      </c>
      <c r="AU529" s="59">
        <f>VLOOKUP(S529,'SCORE TALLER'!$A$2:$B$10,2,FALSE)*AU$2</f>
        <v>0.15000000000000002</v>
      </c>
      <c r="AV529" s="59">
        <f>VLOOKUP(AJ529,'SCORE TALLER'!$AI$2:$AJ$10,2,TRUE)*AV$2</f>
        <v>0.15000000000000002</v>
      </c>
      <c r="AW529" s="59">
        <f>VLOOKUP(AK529,'SCORE TALLER'!$AK$2:$AL$10,2,TRUE)*AW$2</f>
        <v>0.2</v>
      </c>
      <c r="AX529" s="59">
        <f>VLOOKUP(T529,'SCORE TALLER'!$C$2:$D$10,2,FALSE)*AX$2</f>
        <v>0</v>
      </c>
      <c r="AY529" s="59">
        <f>VLOOKUP(W529,'SCORE TALLER'!$I$2:$J$10,2,TRUE)*AY$2</f>
        <v>0</v>
      </c>
      <c r="AZ529" s="59">
        <f>VLOOKUP(X529,'SCORE TALLER'!$K$2:$L$10,2,TRUE)*AZ$2</f>
        <v>0</v>
      </c>
      <c r="BA529" s="59">
        <f>VLOOKUP(U529,'SCORE TALLER'!$E$2:$F$10,2,FALSE)*BA$2</f>
        <v>0</v>
      </c>
      <c r="BB529" s="59">
        <f>VLOOKUP(Y529,'SCORE TALLER'!$M$2:$N$10,2,TRUE)*BB$2</f>
        <v>0.04</v>
      </c>
      <c r="BC529" s="59">
        <f>VLOOKUP(AA529,'SCORE TALLER'!$Q$2:$R$10,2,FALSE)*BC$2</f>
        <v>0</v>
      </c>
      <c r="BD529" s="59">
        <f>VLOOKUP(V529,'SCORE TALLER'!$G$2:$H$10,2,FALSE)*BD$2</f>
        <v>0</v>
      </c>
      <c r="BE529" s="59">
        <f>VLOOKUP(AF529,'SCORE TALLER'!$AA$2:$AB$10,2,FALSE)*BE$2</f>
        <v>0</v>
      </c>
      <c r="BF529" s="59">
        <f>VLOOKUP(AL529,'SCORE TALLER'!$AM$2:$AN$10,2,TRUE)*BF$2</f>
        <v>0</v>
      </c>
      <c r="BG529" s="67">
        <f t="shared" si="124"/>
        <v>1.3800000000000001</v>
      </c>
      <c r="BH529" s="67" t="str">
        <f>VLOOKUP(BG529,'SCORE TALLER'!$AP$2:$AQ$7,2,TRUE)</f>
        <v>2. Normal</v>
      </c>
      <c r="BI529" s="67" t="str">
        <f t="shared" si="126"/>
        <v>LBZ</v>
      </c>
      <c r="BJ529" s="67" t="str">
        <f t="shared" si="126"/>
        <v>A</v>
      </c>
      <c r="BK529" s="67" t="str">
        <f t="shared" si="127"/>
        <v>A</v>
      </c>
      <c r="BL529" s="86">
        <f t="shared" si="125"/>
        <v>2158649</v>
      </c>
      <c r="BM529" s="86">
        <f t="shared" si="128"/>
        <v>0</v>
      </c>
    </row>
    <row r="530" spans="1:65" x14ac:dyDescent="0.3">
      <c r="A530" s="57">
        <v>2062444420</v>
      </c>
      <c r="B530" s="12" t="s">
        <v>668</v>
      </c>
      <c r="C530" s="58" t="s">
        <v>107</v>
      </c>
      <c r="D530" s="58" t="s">
        <v>115</v>
      </c>
      <c r="E530" s="58"/>
      <c r="F530" s="58">
        <v>4635589</v>
      </c>
      <c r="G530" s="58">
        <f t="shared" si="116"/>
        <v>2416769</v>
      </c>
      <c r="H530" s="58">
        <f t="shared" si="117"/>
        <v>2416769</v>
      </c>
      <c r="I530" s="58" t="e">
        <v>#N/A</v>
      </c>
      <c r="J530" s="58">
        <v>158134</v>
      </c>
      <c r="K530" s="58">
        <v>0</v>
      </c>
      <c r="L530" s="58">
        <v>0</v>
      </c>
      <c r="M530" s="58">
        <v>2218820</v>
      </c>
      <c r="N530" s="58">
        <f>VLOOKUP(AD530,'tabla ingresos'!$A$3:$D$15,4,FALSE)</f>
        <v>1000000</v>
      </c>
      <c r="O530" s="58">
        <v>0</v>
      </c>
      <c r="P530" s="58">
        <v>0</v>
      </c>
      <c r="Q530" s="58">
        <v>0</v>
      </c>
      <c r="R530" s="12">
        <v>13838</v>
      </c>
      <c r="S530" s="12" t="s">
        <v>88</v>
      </c>
      <c r="T530" s="12" t="s">
        <v>89</v>
      </c>
      <c r="U530" s="12" t="s">
        <v>10</v>
      </c>
      <c r="V530" s="12">
        <v>4</v>
      </c>
      <c r="W530" s="12">
        <v>0</v>
      </c>
      <c r="X530" s="12">
        <v>0</v>
      </c>
      <c r="Y530" s="59">
        <v>5.8794520547945206</v>
      </c>
      <c r="Z530" s="59">
        <v>33.589041095890408</v>
      </c>
      <c r="AA530" s="12">
        <v>1</v>
      </c>
      <c r="AB530" s="12">
        <v>1</v>
      </c>
      <c r="AC530" s="12">
        <v>1</v>
      </c>
      <c r="AD530" s="12">
        <v>2</v>
      </c>
      <c r="AE530" s="12">
        <v>3</v>
      </c>
      <c r="AF530" s="58" t="s">
        <v>91</v>
      </c>
      <c r="AG530" s="66">
        <f t="shared" si="118"/>
        <v>0.10542266666666666</v>
      </c>
      <c r="AH530" s="67">
        <f t="shared" si="119"/>
        <v>3.0903926666666668</v>
      </c>
      <c r="AI530" s="67">
        <f t="shared" si="120"/>
        <v>1.4792133333333333</v>
      </c>
      <c r="AJ530" s="67">
        <f t="shared" si="121"/>
        <v>1.6111793333333333</v>
      </c>
      <c r="AK530" s="67">
        <f t="shared" si="122"/>
        <v>1.6111793333333333</v>
      </c>
      <c r="AL530" s="67">
        <f t="shared" si="123"/>
        <v>0</v>
      </c>
      <c r="AM530" s="59">
        <f>VLOOKUP(AG530,'SCORE TALLER'!$AC$2:$AD$10,2,TRUE)*AM$2</f>
        <v>0</v>
      </c>
      <c r="AN530" s="59">
        <f>VLOOKUP(AD530,'SCORE TALLER'!$W$2:$X$10,2,TRUE)*AN$2</f>
        <v>0.32</v>
      </c>
      <c r="AO530" s="59">
        <f>VLOOKUP(AB530,'SCORE TALLER'!$S$2:$T$10,2,FALSE)*AO$2</f>
        <v>0.05</v>
      </c>
      <c r="AP530" s="59">
        <f>VLOOKUP(AH530,'SCORE TALLER'!$AE$2:$AF$10,2,TRUE)*AP$2</f>
        <v>0</v>
      </c>
      <c r="AQ530" s="59">
        <f>VLOOKUP(AI530,'SCORE TALLER'!$AG$2:$AH$10,2,TRUE)*AQ$2</f>
        <v>0.32</v>
      </c>
      <c r="AR530" s="59">
        <f>VLOOKUP(AC530,'SCORE TALLER'!$U$2:$V$10,2,FALSE)*AR$2</f>
        <v>0.05</v>
      </c>
      <c r="AS530" s="59">
        <f>VLOOKUP(AE530,'SCORE TALLER'!$Y$2:$Z$10,2,FALSE)*AS$2</f>
        <v>0.02</v>
      </c>
      <c r="AT530" s="59">
        <f>VLOOKUP(Z530,'SCORE TALLER'!$O$2:$P$10,2,TRUE)*AT$2</f>
        <v>0.04</v>
      </c>
      <c r="AU530" s="59">
        <f>VLOOKUP(S530,'SCORE TALLER'!$A$2:$B$10,2,FALSE)*AU$2</f>
        <v>0.25</v>
      </c>
      <c r="AV530" s="59">
        <f>VLOOKUP(AJ530,'SCORE TALLER'!$AI$2:$AJ$10,2,TRUE)*AV$2</f>
        <v>0.2</v>
      </c>
      <c r="AW530" s="59">
        <f>VLOOKUP(AK530,'SCORE TALLER'!$AK$2:$AL$10,2,TRUE)*AW$2</f>
        <v>0.2</v>
      </c>
      <c r="AX530" s="59">
        <f>VLOOKUP(T530,'SCORE TALLER'!$C$2:$D$10,2,FALSE)*AX$2</f>
        <v>0</v>
      </c>
      <c r="AY530" s="59">
        <f>VLOOKUP(W530,'SCORE TALLER'!$I$2:$J$10,2,TRUE)*AY$2</f>
        <v>0</v>
      </c>
      <c r="AZ530" s="59">
        <f>VLOOKUP(X530,'SCORE TALLER'!$K$2:$L$10,2,TRUE)*AZ$2</f>
        <v>0</v>
      </c>
      <c r="BA530" s="59">
        <f>VLOOKUP(U530,'SCORE TALLER'!$E$2:$F$10,2,FALSE)*BA$2</f>
        <v>0</v>
      </c>
      <c r="BB530" s="59">
        <f>VLOOKUP(Y530,'SCORE TALLER'!$M$2:$N$10,2,TRUE)*BB$2</f>
        <v>0.03</v>
      </c>
      <c r="BC530" s="59">
        <f>VLOOKUP(AA530,'SCORE TALLER'!$Q$2:$R$10,2,FALSE)*BC$2</f>
        <v>0.05</v>
      </c>
      <c r="BD530" s="59">
        <f>VLOOKUP(V530,'SCORE TALLER'!$G$2:$H$10,2,FALSE)*BD$2</f>
        <v>0</v>
      </c>
      <c r="BE530" s="59">
        <f>VLOOKUP(AF530,'SCORE TALLER'!$AA$2:$AB$10,2,FALSE)*BE$2</f>
        <v>0.30000000000000004</v>
      </c>
      <c r="BF530" s="59">
        <f>VLOOKUP(AL530,'SCORE TALLER'!$AM$2:$AN$10,2,TRUE)*BF$2</f>
        <v>0</v>
      </c>
      <c r="BG530" s="67">
        <f t="shared" si="124"/>
        <v>1.83</v>
      </c>
      <c r="BH530" s="67" t="str">
        <f>VLOOKUP(BG530,'SCORE TALLER'!$AP$2:$AQ$7,2,TRUE)</f>
        <v>2. Normal</v>
      </c>
      <c r="BI530" s="67" t="str">
        <f t="shared" si="126"/>
        <v>LBZ</v>
      </c>
      <c r="BJ530" s="67" t="str">
        <f t="shared" si="126"/>
        <v>A</v>
      </c>
      <c r="BK530" s="67" t="str">
        <f t="shared" si="127"/>
        <v>SIN</v>
      </c>
      <c r="BL530" s="86">
        <f t="shared" si="125"/>
        <v>2416769</v>
      </c>
      <c r="BM530" s="86">
        <f t="shared" si="128"/>
        <v>0</v>
      </c>
    </row>
    <row r="531" spans="1:65" x14ac:dyDescent="0.3">
      <c r="A531" s="57">
        <v>2240844464</v>
      </c>
      <c r="B531" s="12" t="s">
        <v>669</v>
      </c>
      <c r="C531" s="58" t="s">
        <v>105</v>
      </c>
      <c r="D531" s="58" t="s">
        <v>115</v>
      </c>
      <c r="E531" s="58"/>
      <c r="F531" s="58">
        <v>5935688</v>
      </c>
      <c r="G531" s="58">
        <f t="shared" si="116"/>
        <v>3724568</v>
      </c>
      <c r="H531" s="58">
        <f t="shared" si="117"/>
        <v>3724568</v>
      </c>
      <c r="I531" s="58">
        <v>5936000</v>
      </c>
      <c r="J531" s="58">
        <v>173216</v>
      </c>
      <c r="K531" s="58">
        <v>0</v>
      </c>
      <c r="L531" s="58">
        <v>0</v>
      </c>
      <c r="M531" s="58">
        <v>2211120</v>
      </c>
      <c r="N531" s="58">
        <f>VLOOKUP(AD531,'tabla ingresos'!$A$3:$D$15,4,FALSE)</f>
        <v>1000000</v>
      </c>
      <c r="O531" s="58">
        <v>146901.91757437718</v>
      </c>
      <c r="P531" s="58">
        <v>5185000</v>
      </c>
      <c r="Q531" s="58">
        <v>0</v>
      </c>
      <c r="R531" s="12">
        <v>8433</v>
      </c>
      <c r="S531" s="12" t="s">
        <v>88</v>
      </c>
      <c r="T531" s="12" t="s">
        <v>89</v>
      </c>
      <c r="U531" s="12" t="s">
        <v>10</v>
      </c>
      <c r="V531" s="12">
        <v>4</v>
      </c>
      <c r="W531" s="12">
        <v>0</v>
      </c>
      <c r="X531" s="12">
        <v>0</v>
      </c>
      <c r="Y531" s="59">
        <v>3.1095890410958904</v>
      </c>
      <c r="Z531" s="59">
        <v>30.172602739726027</v>
      </c>
      <c r="AA531" s="12">
        <v>1</v>
      </c>
      <c r="AB531" s="12">
        <v>2</v>
      </c>
      <c r="AC531" s="12">
        <v>2</v>
      </c>
      <c r="AD531" s="12">
        <v>2</v>
      </c>
      <c r="AE531" s="12">
        <v>3</v>
      </c>
      <c r="AF531" s="58" t="s">
        <v>10</v>
      </c>
      <c r="AG531" s="66">
        <f t="shared" si="118"/>
        <v>0.21341194504958477</v>
      </c>
      <c r="AH531" s="67">
        <f t="shared" si="119"/>
        <v>7.4137919999999999</v>
      </c>
      <c r="AI531" s="67">
        <f t="shared" si="120"/>
        <v>1.4740800000000001</v>
      </c>
      <c r="AJ531" s="67">
        <f t="shared" si="121"/>
        <v>2.4830453333333335</v>
      </c>
      <c r="AK531" s="67">
        <f t="shared" si="122"/>
        <v>2.4830453333333335</v>
      </c>
      <c r="AL531" s="67">
        <f t="shared" si="123"/>
        <v>0</v>
      </c>
      <c r="AM531" s="59">
        <f>VLOOKUP(AG531,'SCORE TALLER'!$AC$2:$AD$10,2,TRUE)*AM$2</f>
        <v>0</v>
      </c>
      <c r="AN531" s="59">
        <f>VLOOKUP(AD531,'SCORE TALLER'!$W$2:$X$10,2,TRUE)*AN$2</f>
        <v>0.32</v>
      </c>
      <c r="AO531" s="59">
        <f>VLOOKUP(AB531,'SCORE TALLER'!$S$2:$T$10,2,FALSE)*AO$2</f>
        <v>0.04</v>
      </c>
      <c r="AP531" s="59">
        <f>VLOOKUP(AH531,'SCORE TALLER'!$AE$2:$AF$10,2,TRUE)*AP$2</f>
        <v>0.08</v>
      </c>
      <c r="AQ531" s="59">
        <f>VLOOKUP(AI531,'SCORE TALLER'!$AG$2:$AH$10,2,TRUE)*AQ$2</f>
        <v>0.32</v>
      </c>
      <c r="AR531" s="59">
        <f>VLOOKUP(AC531,'SCORE TALLER'!$U$2:$V$10,2,FALSE)*AR$2</f>
        <v>0.04</v>
      </c>
      <c r="AS531" s="59">
        <f>VLOOKUP(AE531,'SCORE TALLER'!$Y$2:$Z$10,2,FALSE)*AS$2</f>
        <v>0.02</v>
      </c>
      <c r="AT531" s="59">
        <f>VLOOKUP(Z531,'SCORE TALLER'!$O$2:$P$10,2,TRUE)*AT$2</f>
        <v>0.04</v>
      </c>
      <c r="AU531" s="59">
        <f>VLOOKUP(S531,'SCORE TALLER'!$A$2:$B$10,2,FALSE)*AU$2</f>
        <v>0.25</v>
      </c>
      <c r="AV531" s="59">
        <f>VLOOKUP(AJ531,'SCORE TALLER'!$AI$2:$AJ$10,2,TRUE)*AV$2</f>
        <v>0.15000000000000002</v>
      </c>
      <c r="AW531" s="59">
        <f>VLOOKUP(AK531,'SCORE TALLER'!$AK$2:$AL$10,2,TRUE)*AW$2</f>
        <v>0.15000000000000002</v>
      </c>
      <c r="AX531" s="59">
        <f>VLOOKUP(T531,'SCORE TALLER'!$C$2:$D$10,2,FALSE)*AX$2</f>
        <v>0</v>
      </c>
      <c r="AY531" s="59">
        <f>VLOOKUP(W531,'SCORE TALLER'!$I$2:$J$10,2,TRUE)*AY$2</f>
        <v>0</v>
      </c>
      <c r="AZ531" s="59">
        <f>VLOOKUP(X531,'SCORE TALLER'!$K$2:$L$10,2,TRUE)*AZ$2</f>
        <v>0</v>
      </c>
      <c r="BA531" s="59">
        <f>VLOOKUP(U531,'SCORE TALLER'!$E$2:$F$10,2,FALSE)*BA$2</f>
        <v>0</v>
      </c>
      <c r="BB531" s="59">
        <f>VLOOKUP(Y531,'SCORE TALLER'!$M$2:$N$10,2,TRUE)*BB$2</f>
        <v>0.04</v>
      </c>
      <c r="BC531" s="59">
        <f>VLOOKUP(AA531,'SCORE TALLER'!$Q$2:$R$10,2,FALSE)*BC$2</f>
        <v>0.05</v>
      </c>
      <c r="BD531" s="59">
        <f>VLOOKUP(V531,'SCORE TALLER'!$G$2:$H$10,2,FALSE)*BD$2</f>
        <v>0</v>
      </c>
      <c r="BE531" s="59">
        <f>VLOOKUP(AF531,'SCORE TALLER'!$AA$2:$AB$10,2,FALSE)*BE$2</f>
        <v>0</v>
      </c>
      <c r="BF531" s="59">
        <f>VLOOKUP(AL531,'SCORE TALLER'!$AM$2:$AN$10,2,TRUE)*BF$2</f>
        <v>0</v>
      </c>
      <c r="BG531" s="67">
        <f t="shared" si="124"/>
        <v>1.5000000000000002</v>
      </c>
      <c r="BH531" s="67" t="str">
        <f>VLOOKUP(BG531,'SCORE TALLER'!$AP$2:$AQ$7,2,TRUE)</f>
        <v>2. Normal</v>
      </c>
      <c r="BI531" s="67" t="str">
        <f t="shared" si="126"/>
        <v>LBZ</v>
      </c>
      <c r="BJ531" s="67" t="str">
        <f t="shared" si="126"/>
        <v>A</v>
      </c>
      <c r="BK531" s="67" t="str">
        <f t="shared" si="127"/>
        <v>A</v>
      </c>
      <c r="BL531" s="86">
        <f t="shared" si="125"/>
        <v>3724568</v>
      </c>
      <c r="BM531" s="86">
        <f t="shared" si="128"/>
        <v>0</v>
      </c>
    </row>
    <row r="532" spans="1:65" x14ac:dyDescent="0.3">
      <c r="A532" s="57">
        <v>2002068626</v>
      </c>
      <c r="B532" s="12" t="s">
        <v>670</v>
      </c>
      <c r="C532" s="58" t="s">
        <v>107</v>
      </c>
      <c r="D532" s="58" t="s">
        <v>115</v>
      </c>
      <c r="E532" s="58"/>
      <c r="F532" s="58">
        <v>4550721</v>
      </c>
      <c r="G532" s="58">
        <f t="shared" si="116"/>
        <v>2355901</v>
      </c>
      <c r="H532" s="58">
        <f t="shared" si="117"/>
        <v>1120901</v>
      </c>
      <c r="I532" s="58" t="e">
        <v>#N/A</v>
      </c>
      <c r="J532" s="58">
        <v>146634</v>
      </c>
      <c r="K532" s="58">
        <v>0</v>
      </c>
      <c r="L532" s="58">
        <v>1235000</v>
      </c>
      <c r="M532" s="58">
        <v>2194820</v>
      </c>
      <c r="N532" s="58">
        <f>VLOOKUP(AD532,'tabla ingresos'!$A$3:$D$15,4,FALSE)</f>
        <v>1000000</v>
      </c>
      <c r="O532" s="58">
        <v>0</v>
      </c>
      <c r="P532" s="58">
        <v>0</v>
      </c>
      <c r="Q532" s="58">
        <v>0</v>
      </c>
      <c r="R532" s="12">
        <v>13052</v>
      </c>
      <c r="S532" s="12" t="s">
        <v>87</v>
      </c>
      <c r="T532" s="12" t="s">
        <v>89</v>
      </c>
      <c r="U532" s="12" t="s">
        <v>10</v>
      </c>
      <c r="V532" s="12">
        <v>4</v>
      </c>
      <c r="W532" s="12">
        <v>0</v>
      </c>
      <c r="X532" s="12">
        <v>0</v>
      </c>
      <c r="Y532" s="59">
        <v>5.8794520547945206</v>
      </c>
      <c r="Z532" s="59">
        <v>25.794520547945204</v>
      </c>
      <c r="AA532" s="12">
        <v>1</v>
      </c>
      <c r="AB532" s="12">
        <v>2</v>
      </c>
      <c r="AC532" s="12">
        <v>2</v>
      </c>
      <c r="AD532" s="12">
        <v>2</v>
      </c>
      <c r="AE532" s="12">
        <v>3</v>
      </c>
      <c r="AF532" s="58" t="s">
        <v>91</v>
      </c>
      <c r="AG532" s="66">
        <f t="shared" si="118"/>
        <v>9.7755999999999996E-2</v>
      </c>
      <c r="AH532" s="67">
        <f t="shared" si="119"/>
        <v>3.033814</v>
      </c>
      <c r="AI532" s="67">
        <f t="shared" si="120"/>
        <v>1.4632133333333333</v>
      </c>
      <c r="AJ532" s="67">
        <f t="shared" si="121"/>
        <v>1.5706006666666668</v>
      </c>
      <c r="AK532" s="67">
        <f t="shared" si="122"/>
        <v>0.74726733333333328</v>
      </c>
      <c r="AL532" s="67">
        <f t="shared" si="123"/>
        <v>0</v>
      </c>
      <c r="AM532" s="59">
        <f>VLOOKUP(AG532,'SCORE TALLER'!$AC$2:$AD$10,2,TRUE)*AM$2</f>
        <v>0</v>
      </c>
      <c r="AN532" s="59">
        <f>VLOOKUP(AD532,'SCORE TALLER'!$W$2:$X$10,2,TRUE)*AN$2</f>
        <v>0.32</v>
      </c>
      <c r="AO532" s="59">
        <f>VLOOKUP(AB532,'SCORE TALLER'!$S$2:$T$10,2,FALSE)*AO$2</f>
        <v>0.04</v>
      </c>
      <c r="AP532" s="59">
        <f>VLOOKUP(AH532,'SCORE TALLER'!$AE$2:$AF$10,2,TRUE)*AP$2</f>
        <v>0</v>
      </c>
      <c r="AQ532" s="59">
        <f>VLOOKUP(AI532,'SCORE TALLER'!$AG$2:$AH$10,2,TRUE)*AQ$2</f>
        <v>0.32</v>
      </c>
      <c r="AR532" s="59">
        <f>VLOOKUP(AC532,'SCORE TALLER'!$U$2:$V$10,2,FALSE)*AR$2</f>
        <v>0.04</v>
      </c>
      <c r="AS532" s="59">
        <f>VLOOKUP(AE532,'SCORE TALLER'!$Y$2:$Z$10,2,FALSE)*AS$2</f>
        <v>0.02</v>
      </c>
      <c r="AT532" s="59">
        <f>VLOOKUP(Z532,'SCORE TALLER'!$O$2:$P$10,2,TRUE)*AT$2</f>
        <v>0.04</v>
      </c>
      <c r="AU532" s="59">
        <f>VLOOKUP(S532,'SCORE TALLER'!$A$2:$B$10,2,FALSE)*AU$2</f>
        <v>0.15000000000000002</v>
      </c>
      <c r="AV532" s="59">
        <f>VLOOKUP(AJ532,'SCORE TALLER'!$AI$2:$AJ$10,2,TRUE)*AV$2</f>
        <v>0.2</v>
      </c>
      <c r="AW532" s="59">
        <f>VLOOKUP(AK532,'SCORE TALLER'!$AK$2:$AL$10,2,TRUE)*AW$2</f>
        <v>0.25</v>
      </c>
      <c r="AX532" s="59">
        <f>VLOOKUP(T532,'SCORE TALLER'!$C$2:$D$10,2,FALSE)*AX$2</f>
        <v>0</v>
      </c>
      <c r="AY532" s="59">
        <f>VLOOKUP(W532,'SCORE TALLER'!$I$2:$J$10,2,TRUE)*AY$2</f>
        <v>0</v>
      </c>
      <c r="AZ532" s="59">
        <f>VLOOKUP(X532,'SCORE TALLER'!$K$2:$L$10,2,TRUE)*AZ$2</f>
        <v>0</v>
      </c>
      <c r="BA532" s="59">
        <f>VLOOKUP(U532,'SCORE TALLER'!$E$2:$F$10,2,FALSE)*BA$2</f>
        <v>0</v>
      </c>
      <c r="BB532" s="59">
        <f>VLOOKUP(Y532,'SCORE TALLER'!$M$2:$N$10,2,TRUE)*BB$2</f>
        <v>0.03</v>
      </c>
      <c r="BC532" s="59">
        <f>VLOOKUP(AA532,'SCORE TALLER'!$Q$2:$R$10,2,FALSE)*BC$2</f>
        <v>0.05</v>
      </c>
      <c r="BD532" s="59">
        <f>VLOOKUP(V532,'SCORE TALLER'!$G$2:$H$10,2,FALSE)*BD$2</f>
        <v>0</v>
      </c>
      <c r="BE532" s="59">
        <f>VLOOKUP(AF532,'SCORE TALLER'!$AA$2:$AB$10,2,FALSE)*BE$2</f>
        <v>0.30000000000000004</v>
      </c>
      <c r="BF532" s="59">
        <f>VLOOKUP(AL532,'SCORE TALLER'!$AM$2:$AN$10,2,TRUE)*BF$2</f>
        <v>0</v>
      </c>
      <c r="BG532" s="67">
        <f t="shared" si="124"/>
        <v>1.7600000000000002</v>
      </c>
      <c r="BH532" s="67" t="str">
        <f>VLOOKUP(BG532,'SCORE TALLER'!$AP$2:$AQ$7,2,TRUE)</f>
        <v>2. Normal</v>
      </c>
      <c r="BI532" s="67" t="str">
        <f t="shared" si="126"/>
        <v>LBZ</v>
      </c>
      <c r="BJ532" s="67" t="str">
        <f t="shared" si="126"/>
        <v>A</v>
      </c>
      <c r="BK532" s="67" t="str">
        <f t="shared" si="127"/>
        <v>SIN</v>
      </c>
      <c r="BL532" s="86">
        <f t="shared" si="125"/>
        <v>1120901</v>
      </c>
      <c r="BM532" s="86">
        <f t="shared" si="128"/>
        <v>0</v>
      </c>
    </row>
    <row r="533" spans="1:65" x14ac:dyDescent="0.3">
      <c r="A533" s="57">
        <v>2224882484</v>
      </c>
      <c r="B533" s="12" t="s">
        <v>671</v>
      </c>
      <c r="C533" s="58" t="s">
        <v>107</v>
      </c>
      <c r="D533" s="58" t="s">
        <v>115</v>
      </c>
      <c r="E533" s="58">
        <v>1026112</v>
      </c>
      <c r="F533" s="58">
        <v>4077283</v>
      </c>
      <c r="G533" s="58">
        <f t="shared" si="116"/>
        <v>2917232</v>
      </c>
      <c r="H533" s="58">
        <f t="shared" si="117"/>
        <v>0</v>
      </c>
      <c r="I533" s="58" t="e">
        <v>#N/A</v>
      </c>
      <c r="J533" s="58">
        <v>286208</v>
      </c>
      <c r="K533" s="58">
        <v>0</v>
      </c>
      <c r="L533" s="58">
        <v>3000000</v>
      </c>
      <c r="M533" s="58">
        <v>1160051</v>
      </c>
      <c r="N533" s="58">
        <f>VLOOKUP(AD533,'tabla ingresos'!$A$3:$D$15,4,FALSE)</f>
        <v>1000000</v>
      </c>
      <c r="O533" s="58">
        <v>0</v>
      </c>
      <c r="P533" s="58">
        <v>0</v>
      </c>
      <c r="Q533" s="58">
        <v>0</v>
      </c>
      <c r="R533" s="12">
        <v>76130</v>
      </c>
      <c r="S533" s="12" t="s">
        <v>87</v>
      </c>
      <c r="T533" s="12" t="s">
        <v>89</v>
      </c>
      <c r="U533" s="12" t="s">
        <v>10</v>
      </c>
      <c r="V533" s="12">
        <v>4</v>
      </c>
      <c r="W533" s="12">
        <v>0</v>
      </c>
      <c r="X533" s="12">
        <v>0</v>
      </c>
      <c r="Y533" s="59">
        <v>3.8054794520547945</v>
      </c>
      <c r="Z533" s="59">
        <v>34.30684931506849</v>
      </c>
      <c r="AA533" s="12">
        <v>1</v>
      </c>
      <c r="AB533" s="12">
        <v>0</v>
      </c>
      <c r="AC533" s="12">
        <v>1</v>
      </c>
      <c r="AD533" s="12">
        <v>2</v>
      </c>
      <c r="AE533" s="12">
        <v>1</v>
      </c>
      <c r="AF533" s="58" t="s">
        <v>91</v>
      </c>
      <c r="AG533" s="66">
        <f t="shared" si="118"/>
        <v>0.19080533333333333</v>
      </c>
      <c r="AH533" s="67">
        <f t="shared" si="119"/>
        <v>2.7181886666666668</v>
      </c>
      <c r="AI533" s="67">
        <f t="shared" si="120"/>
        <v>1.4574419999999999</v>
      </c>
      <c r="AJ533" s="67">
        <f t="shared" si="121"/>
        <v>1.9448213333333333</v>
      </c>
      <c r="AK533" s="67">
        <f t="shared" si="122"/>
        <v>0</v>
      </c>
      <c r="AL533" s="67">
        <f t="shared" si="123"/>
        <v>0</v>
      </c>
      <c r="AM533" s="59">
        <f>VLOOKUP(AG533,'SCORE TALLER'!$AC$2:$AD$10,2,TRUE)*AM$2</f>
        <v>0</v>
      </c>
      <c r="AN533" s="59">
        <f>VLOOKUP(AD533,'SCORE TALLER'!$W$2:$X$10,2,TRUE)*AN$2</f>
        <v>0.32</v>
      </c>
      <c r="AO533" s="59">
        <f>VLOOKUP(AB533,'SCORE TALLER'!$S$2:$T$10,2,FALSE)*AO$2</f>
        <v>0.05</v>
      </c>
      <c r="AP533" s="59">
        <f>VLOOKUP(AH533,'SCORE TALLER'!$AE$2:$AF$10,2,TRUE)*AP$2</f>
        <v>0</v>
      </c>
      <c r="AQ533" s="59">
        <f>VLOOKUP(AI533,'SCORE TALLER'!$AG$2:$AH$10,2,TRUE)*AQ$2</f>
        <v>0.32</v>
      </c>
      <c r="AR533" s="59">
        <f>VLOOKUP(AC533,'SCORE TALLER'!$U$2:$V$10,2,FALSE)*AR$2</f>
        <v>0.05</v>
      </c>
      <c r="AS533" s="59">
        <f>VLOOKUP(AE533,'SCORE TALLER'!$Y$2:$Z$10,2,FALSE)*AS$2</f>
        <v>0.03</v>
      </c>
      <c r="AT533" s="59">
        <f>VLOOKUP(Z533,'SCORE TALLER'!$O$2:$P$10,2,TRUE)*AT$2</f>
        <v>0.04</v>
      </c>
      <c r="AU533" s="59">
        <f>VLOOKUP(S533,'SCORE TALLER'!$A$2:$B$10,2,FALSE)*AU$2</f>
        <v>0.15000000000000002</v>
      </c>
      <c r="AV533" s="59">
        <f>VLOOKUP(AJ533,'SCORE TALLER'!$AI$2:$AJ$10,2,TRUE)*AV$2</f>
        <v>0.2</v>
      </c>
      <c r="AW533" s="59">
        <f>VLOOKUP(AK533,'SCORE TALLER'!$AK$2:$AL$10,2,TRUE)*AW$2</f>
        <v>0.25</v>
      </c>
      <c r="AX533" s="59">
        <f>VLOOKUP(T533,'SCORE TALLER'!$C$2:$D$10,2,FALSE)*AX$2</f>
        <v>0</v>
      </c>
      <c r="AY533" s="59">
        <f>VLOOKUP(W533,'SCORE TALLER'!$I$2:$J$10,2,TRUE)*AY$2</f>
        <v>0</v>
      </c>
      <c r="AZ533" s="59">
        <f>VLOOKUP(X533,'SCORE TALLER'!$K$2:$L$10,2,TRUE)*AZ$2</f>
        <v>0</v>
      </c>
      <c r="BA533" s="59">
        <f>VLOOKUP(U533,'SCORE TALLER'!$E$2:$F$10,2,FALSE)*BA$2</f>
        <v>0</v>
      </c>
      <c r="BB533" s="59">
        <f>VLOOKUP(Y533,'SCORE TALLER'!$M$2:$N$10,2,TRUE)*BB$2</f>
        <v>0.04</v>
      </c>
      <c r="BC533" s="59">
        <f>VLOOKUP(AA533,'SCORE TALLER'!$Q$2:$R$10,2,FALSE)*BC$2</f>
        <v>0.05</v>
      </c>
      <c r="BD533" s="59">
        <f>VLOOKUP(V533,'SCORE TALLER'!$G$2:$H$10,2,FALSE)*BD$2</f>
        <v>0</v>
      </c>
      <c r="BE533" s="59">
        <f>VLOOKUP(AF533,'SCORE TALLER'!$AA$2:$AB$10,2,FALSE)*BE$2</f>
        <v>0.30000000000000004</v>
      </c>
      <c r="BF533" s="59">
        <f>VLOOKUP(AL533,'SCORE TALLER'!$AM$2:$AN$10,2,TRUE)*BF$2</f>
        <v>0</v>
      </c>
      <c r="BG533" s="67">
        <f t="shared" si="124"/>
        <v>1.8000000000000003</v>
      </c>
      <c r="BH533" s="67" t="str">
        <f>VLOOKUP(BG533,'SCORE TALLER'!$AP$2:$AQ$7,2,TRUE)</f>
        <v>2. Normal</v>
      </c>
      <c r="BI533" s="67" t="str">
        <f t="shared" si="126"/>
        <v>LBZ</v>
      </c>
      <c r="BJ533" s="67" t="str">
        <f t="shared" si="126"/>
        <v>A</v>
      </c>
      <c r="BK533" s="67" t="str">
        <f t="shared" si="127"/>
        <v>SIN</v>
      </c>
      <c r="BL533" s="86">
        <f t="shared" si="125"/>
        <v>0</v>
      </c>
      <c r="BM533" s="86">
        <f t="shared" si="128"/>
        <v>0</v>
      </c>
    </row>
    <row r="534" spans="1:65" x14ac:dyDescent="0.3">
      <c r="A534" s="57">
        <v>84464220</v>
      </c>
      <c r="B534" s="12" t="s">
        <v>672</v>
      </c>
      <c r="C534" s="58" t="s">
        <v>107</v>
      </c>
      <c r="D534" s="58" t="s">
        <v>115</v>
      </c>
      <c r="E534" s="58"/>
      <c r="F534" s="58">
        <v>7140987</v>
      </c>
      <c r="G534" s="58">
        <f t="shared" si="116"/>
        <v>4964167</v>
      </c>
      <c r="H534" s="58">
        <f t="shared" si="117"/>
        <v>2469080</v>
      </c>
      <c r="I534" s="58" t="e">
        <v>#N/A</v>
      </c>
      <c r="J534" s="58">
        <v>168406</v>
      </c>
      <c r="K534" s="58">
        <v>0</v>
      </c>
      <c r="L534" s="58">
        <v>2495087</v>
      </c>
      <c r="M534" s="58">
        <v>2176820</v>
      </c>
      <c r="N534" s="58">
        <f>VLOOKUP(AD534,'tabla ingresos'!$A$3:$D$15,4,FALSE)</f>
        <v>1000000</v>
      </c>
      <c r="O534" s="58">
        <v>0</v>
      </c>
      <c r="P534" s="58">
        <v>0</v>
      </c>
      <c r="Q534" s="58">
        <v>0</v>
      </c>
      <c r="R534" s="12">
        <v>13838</v>
      </c>
      <c r="S534" s="12" t="s">
        <v>87</v>
      </c>
      <c r="T534" s="12" t="s">
        <v>89</v>
      </c>
      <c r="U534" s="12" t="s">
        <v>10</v>
      </c>
      <c r="V534" s="12">
        <v>4</v>
      </c>
      <c r="W534" s="12">
        <v>0</v>
      </c>
      <c r="X534" s="12">
        <v>0</v>
      </c>
      <c r="Y534" s="59">
        <v>5.0273972602739727</v>
      </c>
      <c r="Z534" s="59">
        <v>41.991780821917807</v>
      </c>
      <c r="AA534" s="12">
        <v>1</v>
      </c>
      <c r="AB534" s="12">
        <v>2</v>
      </c>
      <c r="AC534" s="12">
        <v>1</v>
      </c>
      <c r="AD534" s="12">
        <v>2</v>
      </c>
      <c r="AE534" s="12">
        <v>3</v>
      </c>
      <c r="AF534" s="58" t="s">
        <v>91</v>
      </c>
      <c r="AG534" s="66">
        <f t="shared" si="118"/>
        <v>0.11227066666666667</v>
      </c>
      <c r="AH534" s="67">
        <f t="shared" si="119"/>
        <v>4.7606580000000003</v>
      </c>
      <c r="AI534" s="67">
        <f t="shared" si="120"/>
        <v>1.4512133333333332</v>
      </c>
      <c r="AJ534" s="67">
        <f t="shared" si="121"/>
        <v>3.3094446666666668</v>
      </c>
      <c r="AK534" s="67">
        <f t="shared" si="122"/>
        <v>1.6460533333333334</v>
      </c>
      <c r="AL534" s="67">
        <f t="shared" si="123"/>
        <v>0</v>
      </c>
      <c r="AM534" s="59">
        <f>VLOOKUP(AG534,'SCORE TALLER'!$AC$2:$AD$10,2,TRUE)*AM$2</f>
        <v>0</v>
      </c>
      <c r="AN534" s="59">
        <f>VLOOKUP(AD534,'SCORE TALLER'!$W$2:$X$10,2,TRUE)*AN$2</f>
        <v>0.32</v>
      </c>
      <c r="AO534" s="59">
        <f>VLOOKUP(AB534,'SCORE TALLER'!$S$2:$T$10,2,FALSE)*AO$2</f>
        <v>0.04</v>
      </c>
      <c r="AP534" s="59">
        <f>VLOOKUP(AH534,'SCORE TALLER'!$AE$2:$AF$10,2,TRUE)*AP$2</f>
        <v>0</v>
      </c>
      <c r="AQ534" s="59">
        <f>VLOOKUP(AI534,'SCORE TALLER'!$AG$2:$AH$10,2,TRUE)*AQ$2</f>
        <v>0.32</v>
      </c>
      <c r="AR534" s="59">
        <f>VLOOKUP(AC534,'SCORE TALLER'!$U$2:$V$10,2,FALSE)*AR$2</f>
        <v>0.05</v>
      </c>
      <c r="AS534" s="59">
        <f>VLOOKUP(AE534,'SCORE TALLER'!$Y$2:$Z$10,2,FALSE)*AS$2</f>
        <v>0.02</v>
      </c>
      <c r="AT534" s="59">
        <f>VLOOKUP(Z534,'SCORE TALLER'!$O$2:$P$10,2,TRUE)*AT$2</f>
        <v>0.03</v>
      </c>
      <c r="AU534" s="59">
        <f>VLOOKUP(S534,'SCORE TALLER'!$A$2:$B$10,2,FALSE)*AU$2</f>
        <v>0.15000000000000002</v>
      </c>
      <c r="AV534" s="59">
        <f>VLOOKUP(AJ534,'SCORE TALLER'!$AI$2:$AJ$10,2,TRUE)*AV$2</f>
        <v>0.1</v>
      </c>
      <c r="AW534" s="59">
        <f>VLOOKUP(AK534,'SCORE TALLER'!$AK$2:$AL$10,2,TRUE)*AW$2</f>
        <v>0.2</v>
      </c>
      <c r="AX534" s="59">
        <f>VLOOKUP(T534,'SCORE TALLER'!$C$2:$D$10,2,FALSE)*AX$2</f>
        <v>0</v>
      </c>
      <c r="AY534" s="59">
        <f>VLOOKUP(W534,'SCORE TALLER'!$I$2:$J$10,2,TRUE)*AY$2</f>
        <v>0</v>
      </c>
      <c r="AZ534" s="59">
        <f>VLOOKUP(X534,'SCORE TALLER'!$K$2:$L$10,2,TRUE)*AZ$2</f>
        <v>0</v>
      </c>
      <c r="BA534" s="59">
        <f>VLOOKUP(U534,'SCORE TALLER'!$E$2:$F$10,2,FALSE)*BA$2</f>
        <v>0</v>
      </c>
      <c r="BB534" s="59">
        <f>VLOOKUP(Y534,'SCORE TALLER'!$M$2:$N$10,2,TRUE)*BB$2</f>
        <v>0.03</v>
      </c>
      <c r="BC534" s="59">
        <f>VLOOKUP(AA534,'SCORE TALLER'!$Q$2:$R$10,2,FALSE)*BC$2</f>
        <v>0.05</v>
      </c>
      <c r="BD534" s="59">
        <f>VLOOKUP(V534,'SCORE TALLER'!$G$2:$H$10,2,FALSE)*BD$2</f>
        <v>0</v>
      </c>
      <c r="BE534" s="59">
        <f>VLOOKUP(AF534,'SCORE TALLER'!$AA$2:$AB$10,2,FALSE)*BE$2</f>
        <v>0.30000000000000004</v>
      </c>
      <c r="BF534" s="59">
        <f>VLOOKUP(AL534,'SCORE TALLER'!$AM$2:$AN$10,2,TRUE)*BF$2</f>
        <v>0</v>
      </c>
      <c r="BG534" s="67">
        <f t="shared" si="124"/>
        <v>1.61</v>
      </c>
      <c r="BH534" s="67" t="str">
        <f>VLOOKUP(BG534,'SCORE TALLER'!$AP$2:$AQ$7,2,TRUE)</f>
        <v>2. Normal</v>
      </c>
      <c r="BI534" s="67" t="str">
        <f t="shared" si="126"/>
        <v>LBZ</v>
      </c>
      <c r="BJ534" s="67" t="str">
        <f t="shared" si="126"/>
        <v>A</v>
      </c>
      <c r="BK534" s="67" t="str">
        <f t="shared" si="127"/>
        <v>SIN</v>
      </c>
      <c r="BL534" s="86">
        <f t="shared" si="125"/>
        <v>2469080</v>
      </c>
      <c r="BM534" s="86">
        <f t="shared" si="128"/>
        <v>0</v>
      </c>
    </row>
    <row r="535" spans="1:65" x14ac:dyDescent="0.3">
      <c r="A535" s="57">
        <v>20688864</v>
      </c>
      <c r="B535" s="12" t="s">
        <v>673</v>
      </c>
      <c r="C535" s="58" t="s">
        <v>107</v>
      </c>
      <c r="D535" s="58" t="s">
        <v>115</v>
      </c>
      <c r="E535" s="58">
        <v>1443749</v>
      </c>
      <c r="F535" s="58">
        <v>3722625</v>
      </c>
      <c r="G535" s="58">
        <f t="shared" si="116"/>
        <v>2995003</v>
      </c>
      <c r="H535" s="58">
        <f t="shared" si="117"/>
        <v>2995003</v>
      </c>
      <c r="I535" s="58" t="e">
        <v>#N/A</v>
      </c>
      <c r="J535" s="58">
        <v>224875</v>
      </c>
      <c r="K535" s="58">
        <v>0</v>
      </c>
      <c r="L535" s="58">
        <v>0</v>
      </c>
      <c r="M535" s="58">
        <v>727622</v>
      </c>
      <c r="N535" s="58">
        <f>VLOOKUP(AD535,'tabla ingresos'!$A$3:$D$15,4,FALSE)</f>
        <v>1000000</v>
      </c>
      <c r="O535" s="58">
        <v>0</v>
      </c>
      <c r="P535" s="58">
        <v>0</v>
      </c>
      <c r="Q535" s="58">
        <v>0</v>
      </c>
      <c r="R535" s="12">
        <v>76001</v>
      </c>
      <c r="S535" s="12" t="s">
        <v>88</v>
      </c>
      <c r="T535" s="12" t="s">
        <v>89</v>
      </c>
      <c r="U535" s="12" t="s">
        <v>10</v>
      </c>
      <c r="V535" s="12">
        <v>4</v>
      </c>
      <c r="W535" s="12">
        <v>0</v>
      </c>
      <c r="X535" s="12">
        <v>0</v>
      </c>
      <c r="Y535" s="59">
        <v>2.3013698630136985</v>
      </c>
      <c r="Z535" s="59">
        <v>35.926027397260277</v>
      </c>
      <c r="AA535" s="12">
        <v>2</v>
      </c>
      <c r="AB535" s="12">
        <v>0</v>
      </c>
      <c r="AC535" s="12">
        <v>3</v>
      </c>
      <c r="AD535" s="12">
        <v>2</v>
      </c>
      <c r="AE535" s="12">
        <v>1</v>
      </c>
      <c r="AF535" s="58" t="s">
        <v>91</v>
      </c>
      <c r="AG535" s="66">
        <f t="shared" si="118"/>
        <v>0.14991666666666667</v>
      </c>
      <c r="AH535" s="67">
        <f t="shared" si="119"/>
        <v>2.4817499999999999</v>
      </c>
      <c r="AI535" s="67">
        <f t="shared" si="120"/>
        <v>1.4475806666666666</v>
      </c>
      <c r="AJ535" s="67">
        <f t="shared" si="121"/>
        <v>1.9966686666666666</v>
      </c>
      <c r="AK535" s="67">
        <f t="shared" si="122"/>
        <v>1.9966686666666666</v>
      </c>
      <c r="AL535" s="67">
        <f t="shared" si="123"/>
        <v>0</v>
      </c>
      <c r="AM535" s="59">
        <f>VLOOKUP(AG535,'SCORE TALLER'!$AC$2:$AD$10,2,TRUE)*AM$2</f>
        <v>0</v>
      </c>
      <c r="AN535" s="59">
        <f>VLOOKUP(AD535,'SCORE TALLER'!$W$2:$X$10,2,TRUE)*AN$2</f>
        <v>0.32</v>
      </c>
      <c r="AO535" s="59">
        <f>VLOOKUP(AB535,'SCORE TALLER'!$S$2:$T$10,2,FALSE)*AO$2</f>
        <v>0.05</v>
      </c>
      <c r="AP535" s="59">
        <f>VLOOKUP(AH535,'SCORE TALLER'!$AE$2:$AF$10,2,TRUE)*AP$2</f>
        <v>0</v>
      </c>
      <c r="AQ535" s="59">
        <f>VLOOKUP(AI535,'SCORE TALLER'!$AG$2:$AH$10,2,TRUE)*AQ$2</f>
        <v>0.32</v>
      </c>
      <c r="AR535" s="59">
        <f>VLOOKUP(AC535,'SCORE TALLER'!$U$2:$V$10,2,FALSE)*AR$2</f>
        <v>0.03</v>
      </c>
      <c r="AS535" s="59">
        <f>VLOOKUP(AE535,'SCORE TALLER'!$Y$2:$Z$10,2,FALSE)*AS$2</f>
        <v>0.03</v>
      </c>
      <c r="AT535" s="59">
        <f>VLOOKUP(Z535,'SCORE TALLER'!$O$2:$P$10,2,TRUE)*AT$2</f>
        <v>0.03</v>
      </c>
      <c r="AU535" s="59">
        <f>VLOOKUP(S535,'SCORE TALLER'!$A$2:$B$10,2,FALSE)*AU$2</f>
        <v>0.25</v>
      </c>
      <c r="AV535" s="59">
        <f>VLOOKUP(AJ535,'SCORE TALLER'!$AI$2:$AJ$10,2,TRUE)*AV$2</f>
        <v>0.2</v>
      </c>
      <c r="AW535" s="59">
        <f>VLOOKUP(AK535,'SCORE TALLER'!$AK$2:$AL$10,2,TRUE)*AW$2</f>
        <v>0.2</v>
      </c>
      <c r="AX535" s="59">
        <f>VLOOKUP(T535,'SCORE TALLER'!$C$2:$D$10,2,FALSE)*AX$2</f>
        <v>0</v>
      </c>
      <c r="AY535" s="59">
        <f>VLOOKUP(W535,'SCORE TALLER'!$I$2:$J$10,2,TRUE)*AY$2</f>
        <v>0</v>
      </c>
      <c r="AZ535" s="59">
        <f>VLOOKUP(X535,'SCORE TALLER'!$K$2:$L$10,2,TRUE)*AZ$2</f>
        <v>0</v>
      </c>
      <c r="BA535" s="59">
        <f>VLOOKUP(U535,'SCORE TALLER'!$E$2:$F$10,2,FALSE)*BA$2</f>
        <v>0</v>
      </c>
      <c r="BB535" s="59">
        <f>VLOOKUP(Y535,'SCORE TALLER'!$M$2:$N$10,2,TRUE)*BB$2</f>
        <v>0.04</v>
      </c>
      <c r="BC535" s="59">
        <f>VLOOKUP(AA535,'SCORE TALLER'!$Q$2:$R$10,2,FALSE)*BC$2</f>
        <v>0</v>
      </c>
      <c r="BD535" s="59">
        <f>VLOOKUP(V535,'SCORE TALLER'!$G$2:$H$10,2,FALSE)*BD$2</f>
        <v>0</v>
      </c>
      <c r="BE535" s="59">
        <f>VLOOKUP(AF535,'SCORE TALLER'!$AA$2:$AB$10,2,FALSE)*BE$2</f>
        <v>0.30000000000000004</v>
      </c>
      <c r="BF535" s="59">
        <f>VLOOKUP(AL535,'SCORE TALLER'!$AM$2:$AN$10,2,TRUE)*BF$2</f>
        <v>0</v>
      </c>
      <c r="BG535" s="67">
        <f t="shared" si="124"/>
        <v>1.77</v>
      </c>
      <c r="BH535" s="67" t="str">
        <f>VLOOKUP(BG535,'SCORE TALLER'!$AP$2:$AQ$7,2,TRUE)</f>
        <v>2. Normal</v>
      </c>
      <c r="BI535" s="67" t="str">
        <f t="shared" si="126"/>
        <v>LBZ</v>
      </c>
      <c r="BJ535" s="67" t="str">
        <f t="shared" si="126"/>
        <v>A</v>
      </c>
      <c r="BK535" s="67" t="str">
        <f t="shared" si="127"/>
        <v>SIN</v>
      </c>
      <c r="BL535" s="86">
        <f t="shared" si="125"/>
        <v>2995003</v>
      </c>
      <c r="BM535" s="86">
        <f t="shared" si="128"/>
        <v>0</v>
      </c>
    </row>
    <row r="536" spans="1:65" x14ac:dyDescent="0.3">
      <c r="A536" s="57">
        <v>2006022604</v>
      </c>
      <c r="B536" s="12" t="s">
        <v>674</v>
      </c>
      <c r="C536" s="58" t="s">
        <v>105</v>
      </c>
      <c r="D536" s="58" t="s">
        <v>30</v>
      </c>
      <c r="E536" s="58"/>
      <c r="F536" s="58">
        <v>7698521</v>
      </c>
      <c r="G536" s="58">
        <f t="shared" si="116"/>
        <v>5528702</v>
      </c>
      <c r="H536" s="58">
        <f t="shared" si="117"/>
        <v>3528702</v>
      </c>
      <c r="I536" s="58">
        <v>6444000</v>
      </c>
      <c r="J536" s="58">
        <v>343664</v>
      </c>
      <c r="K536" s="58">
        <v>0</v>
      </c>
      <c r="L536" s="58">
        <v>2000000</v>
      </c>
      <c r="M536" s="58">
        <v>2169819</v>
      </c>
      <c r="N536" s="58">
        <f>VLOOKUP(AD536,'tabla ingresos'!$A$3:$D$15,4,FALSE)</f>
        <v>1000000</v>
      </c>
      <c r="O536" s="58">
        <v>613958.60793305223</v>
      </c>
      <c r="P536" s="58">
        <v>22030000</v>
      </c>
      <c r="Q536" s="58">
        <v>0</v>
      </c>
      <c r="R536" s="12">
        <v>68307</v>
      </c>
      <c r="S536" s="12" t="s">
        <v>87</v>
      </c>
      <c r="T536" s="12" t="s">
        <v>89</v>
      </c>
      <c r="U536" s="12" t="s">
        <v>10</v>
      </c>
      <c r="V536" s="12">
        <v>4</v>
      </c>
      <c r="W536" s="12">
        <v>0</v>
      </c>
      <c r="X536" s="12">
        <v>0</v>
      </c>
      <c r="Y536" s="59">
        <v>7.7589041095890412</v>
      </c>
      <c r="Z536" s="59">
        <v>31.591780821917808</v>
      </c>
      <c r="AA536" s="12">
        <v>1</v>
      </c>
      <c r="AB536" s="12">
        <v>2</v>
      </c>
      <c r="AC536" s="12">
        <v>2</v>
      </c>
      <c r="AD536" s="12">
        <v>2</v>
      </c>
      <c r="AE536" s="12">
        <v>1</v>
      </c>
      <c r="AF536" s="58" t="s">
        <v>10</v>
      </c>
      <c r="AG536" s="66">
        <f t="shared" si="118"/>
        <v>0.63841507195536817</v>
      </c>
      <c r="AH536" s="67">
        <f t="shared" si="119"/>
        <v>19.819013999999999</v>
      </c>
      <c r="AI536" s="67">
        <f t="shared" si="120"/>
        <v>1.4465460000000001</v>
      </c>
      <c r="AJ536" s="67">
        <f t="shared" si="121"/>
        <v>3.6858013333333335</v>
      </c>
      <c r="AK536" s="67">
        <f t="shared" si="122"/>
        <v>2.352468</v>
      </c>
      <c r="AL536" s="67">
        <f t="shared" si="123"/>
        <v>0</v>
      </c>
      <c r="AM536" s="59">
        <f>VLOOKUP(AG536,'SCORE TALLER'!$AC$2:$AD$10,2,TRUE)*AM$2</f>
        <v>0.16</v>
      </c>
      <c r="AN536" s="59">
        <f>VLOOKUP(AD536,'SCORE TALLER'!$W$2:$X$10,2,TRUE)*AN$2</f>
        <v>0.32</v>
      </c>
      <c r="AO536" s="59">
        <f>VLOOKUP(AB536,'SCORE TALLER'!$S$2:$T$10,2,FALSE)*AO$2</f>
        <v>0.04</v>
      </c>
      <c r="AP536" s="59">
        <f>VLOOKUP(AH536,'SCORE TALLER'!$AE$2:$AF$10,2,TRUE)*AP$2</f>
        <v>0.24</v>
      </c>
      <c r="AQ536" s="59">
        <f>VLOOKUP(AI536,'SCORE TALLER'!$AG$2:$AH$10,2,TRUE)*AQ$2</f>
        <v>0.32</v>
      </c>
      <c r="AR536" s="59">
        <f>VLOOKUP(AC536,'SCORE TALLER'!$U$2:$V$10,2,FALSE)*AR$2</f>
        <v>0.04</v>
      </c>
      <c r="AS536" s="59">
        <f>VLOOKUP(AE536,'SCORE TALLER'!$Y$2:$Z$10,2,FALSE)*AS$2</f>
        <v>0.03</v>
      </c>
      <c r="AT536" s="59">
        <f>VLOOKUP(Z536,'SCORE TALLER'!$O$2:$P$10,2,TRUE)*AT$2</f>
        <v>0.04</v>
      </c>
      <c r="AU536" s="59">
        <f>VLOOKUP(S536,'SCORE TALLER'!$A$2:$B$10,2,FALSE)*AU$2</f>
        <v>0.15000000000000002</v>
      </c>
      <c r="AV536" s="59">
        <f>VLOOKUP(AJ536,'SCORE TALLER'!$AI$2:$AJ$10,2,TRUE)*AV$2</f>
        <v>0.1</v>
      </c>
      <c r="AW536" s="59">
        <f>VLOOKUP(AK536,'SCORE TALLER'!$AK$2:$AL$10,2,TRUE)*AW$2</f>
        <v>0.15000000000000002</v>
      </c>
      <c r="AX536" s="59">
        <f>VLOOKUP(T536,'SCORE TALLER'!$C$2:$D$10,2,FALSE)*AX$2</f>
        <v>0</v>
      </c>
      <c r="AY536" s="59">
        <f>VLOOKUP(W536,'SCORE TALLER'!$I$2:$J$10,2,TRUE)*AY$2</f>
        <v>0</v>
      </c>
      <c r="AZ536" s="59">
        <f>VLOOKUP(X536,'SCORE TALLER'!$K$2:$L$10,2,TRUE)*AZ$2</f>
        <v>0</v>
      </c>
      <c r="BA536" s="59">
        <f>VLOOKUP(U536,'SCORE TALLER'!$E$2:$F$10,2,FALSE)*BA$2</f>
        <v>0</v>
      </c>
      <c r="BB536" s="59">
        <f>VLOOKUP(Y536,'SCORE TALLER'!$M$2:$N$10,2,TRUE)*BB$2</f>
        <v>0.02</v>
      </c>
      <c r="BC536" s="59">
        <f>VLOOKUP(AA536,'SCORE TALLER'!$Q$2:$R$10,2,FALSE)*BC$2</f>
        <v>0.05</v>
      </c>
      <c r="BD536" s="59">
        <f>VLOOKUP(V536,'SCORE TALLER'!$G$2:$H$10,2,FALSE)*BD$2</f>
        <v>0</v>
      </c>
      <c r="BE536" s="59">
        <f>VLOOKUP(AF536,'SCORE TALLER'!$AA$2:$AB$10,2,FALSE)*BE$2</f>
        <v>0</v>
      </c>
      <c r="BF536" s="59">
        <f>VLOOKUP(AL536,'SCORE TALLER'!$AM$2:$AN$10,2,TRUE)*BF$2</f>
        <v>0</v>
      </c>
      <c r="BG536" s="67">
        <f t="shared" si="124"/>
        <v>1.6600000000000004</v>
      </c>
      <c r="BH536" s="67" t="str">
        <f>VLOOKUP(BG536,'SCORE TALLER'!$AP$2:$AQ$7,2,TRUE)</f>
        <v>2. Normal</v>
      </c>
      <c r="BI536" s="67" t="str">
        <f t="shared" si="126"/>
        <v>LBZ</v>
      </c>
      <c r="BJ536" s="67" t="str">
        <f t="shared" si="126"/>
        <v>A</v>
      </c>
      <c r="BK536" s="67" t="str">
        <f t="shared" si="127"/>
        <v>A</v>
      </c>
      <c r="BL536" s="86">
        <f t="shared" si="125"/>
        <v>3528702</v>
      </c>
      <c r="BM536" s="86">
        <f t="shared" si="128"/>
        <v>0</v>
      </c>
    </row>
    <row r="537" spans="1:65" x14ac:dyDescent="0.3">
      <c r="A537" s="57">
        <v>2006028208</v>
      </c>
      <c r="B537" s="12" t="s">
        <v>675</v>
      </c>
      <c r="C537" s="58" t="s">
        <v>105</v>
      </c>
      <c r="D537" s="58" t="s">
        <v>115</v>
      </c>
      <c r="E537" s="58"/>
      <c r="F537" s="58">
        <v>6024560</v>
      </c>
      <c r="G537" s="58">
        <f t="shared" si="116"/>
        <v>3855300</v>
      </c>
      <c r="H537" s="58">
        <f t="shared" si="117"/>
        <v>3855300</v>
      </c>
      <c r="I537" s="58">
        <v>6025000</v>
      </c>
      <c r="J537" s="58">
        <v>173216</v>
      </c>
      <c r="K537" s="58">
        <v>0</v>
      </c>
      <c r="L537" s="58">
        <v>0</v>
      </c>
      <c r="M537" s="58">
        <v>2169260</v>
      </c>
      <c r="N537" s="58">
        <f>VLOOKUP(AD537,'tabla ingresos'!$A$3:$D$15,4,FALSE)</f>
        <v>1000000</v>
      </c>
      <c r="O537" s="58">
        <v>131547.75476041721</v>
      </c>
      <c r="P537" s="58">
        <v>3353000</v>
      </c>
      <c r="Q537" s="58">
        <v>0</v>
      </c>
      <c r="R537" s="12">
        <v>68307</v>
      </c>
      <c r="S537" s="12" t="s">
        <v>88</v>
      </c>
      <c r="T537" s="12" t="s">
        <v>89</v>
      </c>
      <c r="U537" s="12" t="s">
        <v>10</v>
      </c>
      <c r="V537" s="12">
        <v>4</v>
      </c>
      <c r="W537" s="12">
        <v>0</v>
      </c>
      <c r="X537" s="12">
        <v>0</v>
      </c>
      <c r="Y537" s="59">
        <v>6.0465753424657533</v>
      </c>
      <c r="Z537" s="59">
        <v>32.419178082191777</v>
      </c>
      <c r="AA537" s="12">
        <v>1</v>
      </c>
      <c r="AB537" s="12">
        <v>2</v>
      </c>
      <c r="AC537" s="12">
        <v>3</v>
      </c>
      <c r="AD537" s="12">
        <v>2</v>
      </c>
      <c r="AE537" s="12">
        <v>3</v>
      </c>
      <c r="AF537" s="58" t="s">
        <v>10</v>
      </c>
      <c r="AG537" s="66">
        <f t="shared" si="118"/>
        <v>0.20317583650694482</v>
      </c>
      <c r="AH537" s="67">
        <f t="shared" si="119"/>
        <v>6.2517066666666663</v>
      </c>
      <c r="AI537" s="67">
        <f t="shared" si="120"/>
        <v>1.4461733333333333</v>
      </c>
      <c r="AJ537" s="67">
        <f t="shared" si="121"/>
        <v>2.5701999999999998</v>
      </c>
      <c r="AK537" s="67">
        <f t="shared" si="122"/>
        <v>2.5701999999999998</v>
      </c>
      <c r="AL537" s="67">
        <f t="shared" si="123"/>
        <v>0</v>
      </c>
      <c r="AM537" s="59">
        <f>VLOOKUP(AG537,'SCORE TALLER'!$AC$2:$AD$10,2,TRUE)*AM$2</f>
        <v>0</v>
      </c>
      <c r="AN537" s="59">
        <f>VLOOKUP(AD537,'SCORE TALLER'!$W$2:$X$10,2,TRUE)*AN$2</f>
        <v>0.32</v>
      </c>
      <c r="AO537" s="59">
        <f>VLOOKUP(AB537,'SCORE TALLER'!$S$2:$T$10,2,FALSE)*AO$2</f>
        <v>0.04</v>
      </c>
      <c r="AP537" s="59">
        <f>VLOOKUP(AH537,'SCORE TALLER'!$AE$2:$AF$10,2,TRUE)*AP$2</f>
        <v>0.08</v>
      </c>
      <c r="AQ537" s="59">
        <f>VLOOKUP(AI537,'SCORE TALLER'!$AG$2:$AH$10,2,TRUE)*AQ$2</f>
        <v>0.32</v>
      </c>
      <c r="AR537" s="59">
        <f>VLOOKUP(AC537,'SCORE TALLER'!$U$2:$V$10,2,FALSE)*AR$2</f>
        <v>0.03</v>
      </c>
      <c r="AS537" s="59">
        <f>VLOOKUP(AE537,'SCORE TALLER'!$Y$2:$Z$10,2,FALSE)*AS$2</f>
        <v>0.02</v>
      </c>
      <c r="AT537" s="59">
        <f>VLOOKUP(Z537,'SCORE TALLER'!$O$2:$P$10,2,TRUE)*AT$2</f>
        <v>0.04</v>
      </c>
      <c r="AU537" s="59">
        <f>VLOOKUP(S537,'SCORE TALLER'!$A$2:$B$10,2,FALSE)*AU$2</f>
        <v>0.25</v>
      </c>
      <c r="AV537" s="59">
        <f>VLOOKUP(AJ537,'SCORE TALLER'!$AI$2:$AJ$10,2,TRUE)*AV$2</f>
        <v>0.15000000000000002</v>
      </c>
      <c r="AW537" s="59">
        <f>VLOOKUP(AK537,'SCORE TALLER'!$AK$2:$AL$10,2,TRUE)*AW$2</f>
        <v>0.15000000000000002</v>
      </c>
      <c r="AX537" s="59">
        <f>VLOOKUP(T537,'SCORE TALLER'!$C$2:$D$10,2,FALSE)*AX$2</f>
        <v>0</v>
      </c>
      <c r="AY537" s="59">
        <f>VLOOKUP(W537,'SCORE TALLER'!$I$2:$J$10,2,TRUE)*AY$2</f>
        <v>0</v>
      </c>
      <c r="AZ537" s="59">
        <f>VLOOKUP(X537,'SCORE TALLER'!$K$2:$L$10,2,TRUE)*AZ$2</f>
        <v>0</v>
      </c>
      <c r="BA537" s="59">
        <f>VLOOKUP(U537,'SCORE TALLER'!$E$2:$F$10,2,FALSE)*BA$2</f>
        <v>0</v>
      </c>
      <c r="BB537" s="59">
        <f>VLOOKUP(Y537,'SCORE TALLER'!$M$2:$N$10,2,TRUE)*BB$2</f>
        <v>0.02</v>
      </c>
      <c r="BC537" s="59">
        <f>VLOOKUP(AA537,'SCORE TALLER'!$Q$2:$R$10,2,FALSE)*BC$2</f>
        <v>0.05</v>
      </c>
      <c r="BD537" s="59">
        <f>VLOOKUP(V537,'SCORE TALLER'!$G$2:$H$10,2,FALSE)*BD$2</f>
        <v>0</v>
      </c>
      <c r="BE537" s="59">
        <f>VLOOKUP(AF537,'SCORE TALLER'!$AA$2:$AB$10,2,FALSE)*BE$2</f>
        <v>0</v>
      </c>
      <c r="BF537" s="59">
        <f>VLOOKUP(AL537,'SCORE TALLER'!$AM$2:$AN$10,2,TRUE)*BF$2</f>
        <v>0</v>
      </c>
      <c r="BG537" s="67">
        <f t="shared" si="124"/>
        <v>1.47</v>
      </c>
      <c r="BH537" s="67" t="str">
        <f>VLOOKUP(BG537,'SCORE TALLER'!$AP$2:$AQ$7,2,TRUE)</f>
        <v>2. Normal</v>
      </c>
      <c r="BI537" s="67" t="str">
        <f t="shared" si="126"/>
        <v>LBZ</v>
      </c>
      <c r="BJ537" s="67" t="str">
        <f t="shared" si="126"/>
        <v>A</v>
      </c>
      <c r="BK537" s="67" t="str">
        <f t="shared" si="127"/>
        <v>A</v>
      </c>
      <c r="BL537" s="86">
        <f t="shared" si="125"/>
        <v>3855300</v>
      </c>
      <c r="BM537" s="86">
        <f t="shared" si="128"/>
        <v>0</v>
      </c>
    </row>
    <row r="538" spans="1:65" x14ac:dyDescent="0.3">
      <c r="A538" s="57">
        <v>2082648044</v>
      </c>
      <c r="B538" s="12" t="s">
        <v>676</v>
      </c>
      <c r="C538" s="58" t="s">
        <v>105</v>
      </c>
      <c r="D538" s="58" t="s">
        <v>115</v>
      </c>
      <c r="E538" s="58">
        <v>793966</v>
      </c>
      <c r="F538" s="58">
        <v>5891403</v>
      </c>
      <c r="G538" s="58">
        <f t="shared" si="116"/>
        <v>4519139</v>
      </c>
      <c r="H538" s="58">
        <f t="shared" si="117"/>
        <v>269891</v>
      </c>
      <c r="I538" s="58">
        <v>5891000</v>
      </c>
      <c r="J538" s="58">
        <v>355293</v>
      </c>
      <c r="K538" s="58">
        <v>0</v>
      </c>
      <c r="L538" s="58">
        <v>4249248</v>
      </c>
      <c r="M538" s="58">
        <v>1372264</v>
      </c>
      <c r="N538" s="58">
        <f>VLOOKUP(AD538,'tabla ingresos'!$A$3:$D$15,4,FALSE)</f>
        <v>1000000</v>
      </c>
      <c r="O538" s="58">
        <v>190319.94449645645</v>
      </c>
      <c r="P538" s="58">
        <v>5669000</v>
      </c>
      <c r="Q538" s="58">
        <v>0</v>
      </c>
      <c r="R538" s="12">
        <v>25175</v>
      </c>
      <c r="S538" s="12" t="s">
        <v>87</v>
      </c>
      <c r="T538" s="12" t="s">
        <v>89</v>
      </c>
      <c r="U538" s="12" t="s">
        <v>10</v>
      </c>
      <c r="V538" s="12">
        <v>4</v>
      </c>
      <c r="W538" s="12">
        <v>0</v>
      </c>
      <c r="X538" s="12">
        <v>0</v>
      </c>
      <c r="Y538" s="59">
        <v>4.5835616438356164</v>
      </c>
      <c r="Z538" s="59">
        <v>36.054794520547944</v>
      </c>
      <c r="AA538" s="12">
        <v>2</v>
      </c>
      <c r="AB538" s="12">
        <v>0</v>
      </c>
      <c r="AC538" s="12">
        <v>1</v>
      </c>
      <c r="AD538" s="12">
        <v>2</v>
      </c>
      <c r="AE538" s="12">
        <v>1</v>
      </c>
      <c r="AF538" s="58" t="s">
        <v>10</v>
      </c>
      <c r="AG538" s="66">
        <f t="shared" si="118"/>
        <v>0.36374196299763761</v>
      </c>
      <c r="AH538" s="67">
        <f t="shared" si="119"/>
        <v>7.706935333333333</v>
      </c>
      <c r="AI538" s="67">
        <f t="shared" si="120"/>
        <v>1.4441533333333334</v>
      </c>
      <c r="AJ538" s="67">
        <f t="shared" si="121"/>
        <v>3.0127593333333333</v>
      </c>
      <c r="AK538" s="67">
        <f t="shared" si="122"/>
        <v>0.17992733333333333</v>
      </c>
      <c r="AL538" s="67">
        <f t="shared" si="123"/>
        <v>0</v>
      </c>
      <c r="AM538" s="59">
        <f>VLOOKUP(AG538,'SCORE TALLER'!$AC$2:$AD$10,2,TRUE)*AM$2</f>
        <v>0</v>
      </c>
      <c r="AN538" s="59">
        <f>VLOOKUP(AD538,'SCORE TALLER'!$W$2:$X$10,2,TRUE)*AN$2</f>
        <v>0.32</v>
      </c>
      <c r="AO538" s="59">
        <f>VLOOKUP(AB538,'SCORE TALLER'!$S$2:$T$10,2,FALSE)*AO$2</f>
        <v>0.05</v>
      </c>
      <c r="AP538" s="59">
        <f>VLOOKUP(AH538,'SCORE TALLER'!$AE$2:$AF$10,2,TRUE)*AP$2</f>
        <v>0.08</v>
      </c>
      <c r="AQ538" s="59">
        <f>VLOOKUP(AI538,'SCORE TALLER'!$AG$2:$AH$10,2,TRUE)*AQ$2</f>
        <v>0.32</v>
      </c>
      <c r="AR538" s="59">
        <f>VLOOKUP(AC538,'SCORE TALLER'!$U$2:$V$10,2,FALSE)*AR$2</f>
        <v>0.05</v>
      </c>
      <c r="AS538" s="59">
        <f>VLOOKUP(AE538,'SCORE TALLER'!$Y$2:$Z$10,2,FALSE)*AS$2</f>
        <v>0.03</v>
      </c>
      <c r="AT538" s="59">
        <f>VLOOKUP(Z538,'SCORE TALLER'!$O$2:$P$10,2,TRUE)*AT$2</f>
        <v>0.03</v>
      </c>
      <c r="AU538" s="59">
        <f>VLOOKUP(S538,'SCORE TALLER'!$A$2:$B$10,2,FALSE)*AU$2</f>
        <v>0.15000000000000002</v>
      </c>
      <c r="AV538" s="59">
        <f>VLOOKUP(AJ538,'SCORE TALLER'!$AI$2:$AJ$10,2,TRUE)*AV$2</f>
        <v>0.1</v>
      </c>
      <c r="AW538" s="59">
        <f>VLOOKUP(AK538,'SCORE TALLER'!$AK$2:$AL$10,2,TRUE)*AW$2</f>
        <v>0.25</v>
      </c>
      <c r="AX538" s="59">
        <f>VLOOKUP(T538,'SCORE TALLER'!$C$2:$D$10,2,FALSE)*AX$2</f>
        <v>0</v>
      </c>
      <c r="AY538" s="59">
        <f>VLOOKUP(W538,'SCORE TALLER'!$I$2:$J$10,2,TRUE)*AY$2</f>
        <v>0</v>
      </c>
      <c r="AZ538" s="59">
        <f>VLOOKUP(X538,'SCORE TALLER'!$K$2:$L$10,2,TRUE)*AZ$2</f>
        <v>0</v>
      </c>
      <c r="BA538" s="59">
        <f>VLOOKUP(U538,'SCORE TALLER'!$E$2:$F$10,2,FALSE)*BA$2</f>
        <v>0</v>
      </c>
      <c r="BB538" s="59">
        <f>VLOOKUP(Y538,'SCORE TALLER'!$M$2:$N$10,2,TRUE)*BB$2</f>
        <v>0.03</v>
      </c>
      <c r="BC538" s="59">
        <f>VLOOKUP(AA538,'SCORE TALLER'!$Q$2:$R$10,2,FALSE)*BC$2</f>
        <v>0</v>
      </c>
      <c r="BD538" s="59">
        <f>VLOOKUP(V538,'SCORE TALLER'!$G$2:$H$10,2,FALSE)*BD$2</f>
        <v>0</v>
      </c>
      <c r="BE538" s="59">
        <f>VLOOKUP(AF538,'SCORE TALLER'!$AA$2:$AB$10,2,FALSE)*BE$2</f>
        <v>0</v>
      </c>
      <c r="BF538" s="59">
        <f>VLOOKUP(AL538,'SCORE TALLER'!$AM$2:$AN$10,2,TRUE)*BF$2</f>
        <v>0</v>
      </c>
      <c r="BG538" s="67">
        <f t="shared" si="124"/>
        <v>1.4100000000000004</v>
      </c>
      <c r="BH538" s="67" t="str">
        <f>VLOOKUP(BG538,'SCORE TALLER'!$AP$2:$AQ$7,2,TRUE)</f>
        <v>2. Normal</v>
      </c>
      <c r="BI538" s="67" t="str">
        <f t="shared" si="126"/>
        <v>LBZ</v>
      </c>
      <c r="BJ538" s="67" t="str">
        <f t="shared" si="126"/>
        <v>A</v>
      </c>
      <c r="BK538" s="67" t="str">
        <f t="shared" si="127"/>
        <v>A</v>
      </c>
      <c r="BL538" s="86">
        <f t="shared" si="125"/>
        <v>269891</v>
      </c>
      <c r="BM538" s="86">
        <f t="shared" si="128"/>
        <v>0</v>
      </c>
    </row>
    <row r="539" spans="1:65" x14ac:dyDescent="0.3">
      <c r="A539" s="57">
        <v>2226266800</v>
      </c>
      <c r="B539" s="12" t="s">
        <v>677</v>
      </c>
      <c r="C539" s="58" t="s">
        <v>105</v>
      </c>
      <c r="D539" s="58" t="s">
        <v>115</v>
      </c>
      <c r="E539" s="58">
        <v>343032</v>
      </c>
      <c r="F539" s="58">
        <v>7384990</v>
      </c>
      <c r="G539" s="58">
        <f t="shared" si="116"/>
        <v>3401911</v>
      </c>
      <c r="H539" s="58">
        <f t="shared" si="117"/>
        <v>0</v>
      </c>
      <c r="I539" s="58">
        <v>7385000</v>
      </c>
      <c r="J539" s="58">
        <v>262561</v>
      </c>
      <c r="K539" s="58">
        <v>0</v>
      </c>
      <c r="L539" s="58">
        <v>4156000</v>
      </c>
      <c r="M539" s="58">
        <v>3983079</v>
      </c>
      <c r="N539" s="58">
        <f>VLOOKUP(AD539,'tabla ingresos'!$A$3:$D$15,4,FALSE)</f>
        <v>2000000</v>
      </c>
      <c r="O539" s="58">
        <v>153580.42632195473</v>
      </c>
      <c r="P539" s="58">
        <v>5166000</v>
      </c>
      <c r="Q539" s="58">
        <v>0</v>
      </c>
      <c r="R539" s="12">
        <v>76834</v>
      </c>
      <c r="S539" s="12" t="s">
        <v>87</v>
      </c>
      <c r="T539" s="12" t="s">
        <v>89</v>
      </c>
      <c r="U539" s="12" t="s">
        <v>10</v>
      </c>
      <c r="V539" s="12">
        <v>4</v>
      </c>
      <c r="W539" s="12">
        <v>0</v>
      </c>
      <c r="X539" s="12">
        <v>0</v>
      </c>
      <c r="Y539" s="59">
        <v>8</v>
      </c>
      <c r="Z539" s="59">
        <v>29.326027397260273</v>
      </c>
      <c r="AA539" s="12">
        <v>2</v>
      </c>
      <c r="AB539" s="12">
        <v>2</v>
      </c>
      <c r="AC539" s="12">
        <v>2</v>
      </c>
      <c r="AD539" s="12">
        <v>3</v>
      </c>
      <c r="AE539" s="12">
        <v>1</v>
      </c>
      <c r="AF539" s="58" t="s">
        <v>10</v>
      </c>
      <c r="AG539" s="66">
        <f t="shared" si="118"/>
        <v>0.1387138087739849</v>
      </c>
      <c r="AH539" s="67">
        <f t="shared" si="119"/>
        <v>4.1836633333333335</v>
      </c>
      <c r="AI539" s="67">
        <f t="shared" si="120"/>
        <v>1.442037</v>
      </c>
      <c r="AJ539" s="67">
        <f t="shared" si="121"/>
        <v>1.1339703333333333</v>
      </c>
      <c r="AK539" s="67">
        <f t="shared" si="122"/>
        <v>0</v>
      </c>
      <c r="AL539" s="67">
        <f t="shared" si="123"/>
        <v>0</v>
      </c>
      <c r="AM539" s="59">
        <f>VLOOKUP(AG539,'SCORE TALLER'!$AC$2:$AD$10,2,TRUE)*AM$2</f>
        <v>0</v>
      </c>
      <c r="AN539" s="59">
        <f>VLOOKUP(AD539,'SCORE TALLER'!$W$2:$X$10,2,TRUE)*AN$2</f>
        <v>0.32</v>
      </c>
      <c r="AO539" s="59">
        <f>VLOOKUP(AB539,'SCORE TALLER'!$S$2:$T$10,2,FALSE)*AO$2</f>
        <v>0.04</v>
      </c>
      <c r="AP539" s="59">
        <f>VLOOKUP(AH539,'SCORE TALLER'!$AE$2:$AF$10,2,TRUE)*AP$2</f>
        <v>0</v>
      </c>
      <c r="AQ539" s="59">
        <f>VLOOKUP(AI539,'SCORE TALLER'!$AG$2:$AH$10,2,TRUE)*AQ$2</f>
        <v>0.32</v>
      </c>
      <c r="AR539" s="59">
        <f>VLOOKUP(AC539,'SCORE TALLER'!$U$2:$V$10,2,FALSE)*AR$2</f>
        <v>0.04</v>
      </c>
      <c r="AS539" s="59">
        <f>VLOOKUP(AE539,'SCORE TALLER'!$Y$2:$Z$10,2,FALSE)*AS$2</f>
        <v>0.03</v>
      </c>
      <c r="AT539" s="59">
        <f>VLOOKUP(Z539,'SCORE TALLER'!$O$2:$P$10,2,TRUE)*AT$2</f>
        <v>0.04</v>
      </c>
      <c r="AU539" s="59">
        <f>VLOOKUP(S539,'SCORE TALLER'!$A$2:$B$10,2,FALSE)*AU$2</f>
        <v>0.15000000000000002</v>
      </c>
      <c r="AV539" s="59">
        <f>VLOOKUP(AJ539,'SCORE TALLER'!$AI$2:$AJ$10,2,TRUE)*AV$2</f>
        <v>0.2</v>
      </c>
      <c r="AW539" s="59">
        <f>VLOOKUP(AK539,'SCORE TALLER'!$AK$2:$AL$10,2,TRUE)*AW$2</f>
        <v>0.25</v>
      </c>
      <c r="AX539" s="59">
        <f>VLOOKUP(T539,'SCORE TALLER'!$C$2:$D$10,2,FALSE)*AX$2</f>
        <v>0</v>
      </c>
      <c r="AY539" s="59">
        <f>VLOOKUP(W539,'SCORE TALLER'!$I$2:$J$10,2,TRUE)*AY$2</f>
        <v>0</v>
      </c>
      <c r="AZ539" s="59">
        <f>VLOOKUP(X539,'SCORE TALLER'!$K$2:$L$10,2,TRUE)*AZ$2</f>
        <v>0</v>
      </c>
      <c r="BA539" s="59">
        <f>VLOOKUP(U539,'SCORE TALLER'!$E$2:$F$10,2,FALSE)*BA$2</f>
        <v>0</v>
      </c>
      <c r="BB539" s="59">
        <f>VLOOKUP(Y539,'SCORE TALLER'!$M$2:$N$10,2,TRUE)*BB$2</f>
        <v>0.01</v>
      </c>
      <c r="BC539" s="59">
        <f>VLOOKUP(AA539,'SCORE TALLER'!$Q$2:$R$10,2,FALSE)*BC$2</f>
        <v>0</v>
      </c>
      <c r="BD539" s="59">
        <f>VLOOKUP(V539,'SCORE TALLER'!$G$2:$H$10,2,FALSE)*BD$2</f>
        <v>0</v>
      </c>
      <c r="BE539" s="59">
        <f>VLOOKUP(AF539,'SCORE TALLER'!$AA$2:$AB$10,2,FALSE)*BE$2</f>
        <v>0</v>
      </c>
      <c r="BF539" s="59">
        <f>VLOOKUP(AL539,'SCORE TALLER'!$AM$2:$AN$10,2,TRUE)*BF$2</f>
        <v>0</v>
      </c>
      <c r="BG539" s="67">
        <f t="shared" si="124"/>
        <v>1.4000000000000001</v>
      </c>
      <c r="BH539" s="67" t="str">
        <f>VLOOKUP(BG539,'SCORE TALLER'!$AP$2:$AQ$7,2,TRUE)</f>
        <v>2. Normal</v>
      </c>
      <c r="BI539" s="67" t="str">
        <f t="shared" si="126"/>
        <v>LBZ</v>
      </c>
      <c r="BJ539" s="67" t="str">
        <f t="shared" si="126"/>
        <v>A</v>
      </c>
      <c r="BK539" s="67" t="str">
        <f t="shared" si="127"/>
        <v>A</v>
      </c>
      <c r="BL539" s="86">
        <f t="shared" si="125"/>
        <v>0</v>
      </c>
      <c r="BM539" s="86">
        <f t="shared" si="128"/>
        <v>0</v>
      </c>
    </row>
    <row r="540" spans="1:65" x14ac:dyDescent="0.3">
      <c r="A540" s="57">
        <v>2060062086</v>
      </c>
      <c r="B540" s="12" t="s">
        <v>678</v>
      </c>
      <c r="C540" s="58" t="s">
        <v>107</v>
      </c>
      <c r="D540" s="58" t="s">
        <v>115</v>
      </c>
      <c r="E540" s="58">
        <v>260666</v>
      </c>
      <c r="F540" s="58">
        <v>5913089</v>
      </c>
      <c r="G540" s="58">
        <f t="shared" si="116"/>
        <v>4026969</v>
      </c>
      <c r="H540" s="58">
        <f t="shared" si="117"/>
        <v>2796969</v>
      </c>
      <c r="I540" s="58" t="e">
        <v>#N/A</v>
      </c>
      <c r="J540" s="58">
        <v>160844</v>
      </c>
      <c r="K540" s="58">
        <v>0</v>
      </c>
      <c r="L540" s="58">
        <v>1230000</v>
      </c>
      <c r="M540" s="58">
        <v>1886120</v>
      </c>
      <c r="N540" s="58">
        <f>VLOOKUP(AD540,'tabla ingresos'!$A$3:$D$15,4,FALSE)</f>
        <v>1000000</v>
      </c>
      <c r="O540" s="58">
        <v>0</v>
      </c>
      <c r="P540" s="58">
        <v>0</v>
      </c>
      <c r="Q540" s="58">
        <v>0</v>
      </c>
      <c r="R540" s="12">
        <v>68276</v>
      </c>
      <c r="S540" s="12" t="s">
        <v>87</v>
      </c>
      <c r="T540" s="12" t="s">
        <v>89</v>
      </c>
      <c r="U540" s="12" t="s">
        <v>10</v>
      </c>
      <c r="V540" s="12">
        <v>4</v>
      </c>
      <c r="W540" s="12">
        <v>0</v>
      </c>
      <c r="X540" s="12">
        <v>0</v>
      </c>
      <c r="Y540" s="59">
        <v>3.7424657534246575</v>
      </c>
      <c r="Z540" s="59">
        <v>32.909589041095892</v>
      </c>
      <c r="AA540" s="12">
        <v>1</v>
      </c>
      <c r="AB540" s="12">
        <v>2</v>
      </c>
      <c r="AC540" s="12">
        <v>1</v>
      </c>
      <c r="AD540" s="12">
        <v>2</v>
      </c>
      <c r="AE540" s="12">
        <v>2</v>
      </c>
      <c r="AF540" s="58" t="s">
        <v>91</v>
      </c>
      <c r="AG540" s="66">
        <f t="shared" si="118"/>
        <v>0.10722933333333333</v>
      </c>
      <c r="AH540" s="67">
        <f t="shared" si="119"/>
        <v>3.9420593333333334</v>
      </c>
      <c r="AI540" s="67">
        <f t="shared" si="120"/>
        <v>1.4311906666666667</v>
      </c>
      <c r="AJ540" s="67">
        <f t="shared" si="121"/>
        <v>2.6846459999999999</v>
      </c>
      <c r="AK540" s="67">
        <f t="shared" si="122"/>
        <v>1.864646</v>
      </c>
      <c r="AL540" s="67">
        <f t="shared" si="123"/>
        <v>0</v>
      </c>
      <c r="AM540" s="59">
        <f>VLOOKUP(AG540,'SCORE TALLER'!$AC$2:$AD$10,2,TRUE)*AM$2</f>
        <v>0</v>
      </c>
      <c r="AN540" s="59">
        <f>VLOOKUP(AD540,'SCORE TALLER'!$W$2:$X$10,2,TRUE)*AN$2</f>
        <v>0.32</v>
      </c>
      <c r="AO540" s="59">
        <f>VLOOKUP(AB540,'SCORE TALLER'!$S$2:$T$10,2,FALSE)*AO$2</f>
        <v>0.04</v>
      </c>
      <c r="AP540" s="59">
        <f>VLOOKUP(AH540,'SCORE TALLER'!$AE$2:$AF$10,2,TRUE)*AP$2</f>
        <v>0</v>
      </c>
      <c r="AQ540" s="59">
        <f>VLOOKUP(AI540,'SCORE TALLER'!$AG$2:$AH$10,2,TRUE)*AQ$2</f>
        <v>0.32</v>
      </c>
      <c r="AR540" s="59">
        <f>VLOOKUP(AC540,'SCORE TALLER'!$U$2:$V$10,2,FALSE)*AR$2</f>
        <v>0.05</v>
      </c>
      <c r="AS540" s="59">
        <f>VLOOKUP(AE540,'SCORE TALLER'!$Y$2:$Z$10,2,FALSE)*AS$2</f>
        <v>0.01</v>
      </c>
      <c r="AT540" s="59">
        <f>VLOOKUP(Z540,'SCORE TALLER'!$O$2:$P$10,2,TRUE)*AT$2</f>
        <v>0.04</v>
      </c>
      <c r="AU540" s="59">
        <f>VLOOKUP(S540,'SCORE TALLER'!$A$2:$B$10,2,FALSE)*AU$2</f>
        <v>0.15000000000000002</v>
      </c>
      <c r="AV540" s="59">
        <f>VLOOKUP(AJ540,'SCORE TALLER'!$AI$2:$AJ$10,2,TRUE)*AV$2</f>
        <v>0.15000000000000002</v>
      </c>
      <c r="AW540" s="59">
        <f>VLOOKUP(AK540,'SCORE TALLER'!$AK$2:$AL$10,2,TRUE)*AW$2</f>
        <v>0.2</v>
      </c>
      <c r="AX540" s="59">
        <f>VLOOKUP(T540,'SCORE TALLER'!$C$2:$D$10,2,FALSE)*AX$2</f>
        <v>0</v>
      </c>
      <c r="AY540" s="59">
        <f>VLOOKUP(W540,'SCORE TALLER'!$I$2:$J$10,2,TRUE)*AY$2</f>
        <v>0</v>
      </c>
      <c r="AZ540" s="59">
        <f>VLOOKUP(X540,'SCORE TALLER'!$K$2:$L$10,2,TRUE)*AZ$2</f>
        <v>0</v>
      </c>
      <c r="BA540" s="59">
        <f>VLOOKUP(U540,'SCORE TALLER'!$E$2:$F$10,2,FALSE)*BA$2</f>
        <v>0</v>
      </c>
      <c r="BB540" s="59">
        <f>VLOOKUP(Y540,'SCORE TALLER'!$M$2:$N$10,2,TRUE)*BB$2</f>
        <v>0.04</v>
      </c>
      <c r="BC540" s="59">
        <f>VLOOKUP(AA540,'SCORE TALLER'!$Q$2:$R$10,2,FALSE)*BC$2</f>
        <v>0.05</v>
      </c>
      <c r="BD540" s="59">
        <f>VLOOKUP(V540,'SCORE TALLER'!$G$2:$H$10,2,FALSE)*BD$2</f>
        <v>0</v>
      </c>
      <c r="BE540" s="59">
        <f>VLOOKUP(AF540,'SCORE TALLER'!$AA$2:$AB$10,2,FALSE)*BE$2</f>
        <v>0.30000000000000004</v>
      </c>
      <c r="BF540" s="59">
        <f>VLOOKUP(AL540,'SCORE TALLER'!$AM$2:$AN$10,2,TRUE)*BF$2</f>
        <v>0</v>
      </c>
      <c r="BG540" s="67">
        <f t="shared" si="124"/>
        <v>1.6700000000000002</v>
      </c>
      <c r="BH540" s="67" t="str">
        <f>VLOOKUP(BG540,'SCORE TALLER'!$AP$2:$AQ$7,2,TRUE)</f>
        <v>2. Normal</v>
      </c>
      <c r="BI540" s="67" t="str">
        <f t="shared" si="126"/>
        <v>LBZ</v>
      </c>
      <c r="BJ540" s="67" t="str">
        <f t="shared" si="126"/>
        <v>A</v>
      </c>
      <c r="BK540" s="67" t="str">
        <f t="shared" si="127"/>
        <v>SIN</v>
      </c>
      <c r="BL540" s="86">
        <f t="shared" si="125"/>
        <v>2796969</v>
      </c>
      <c r="BM540" s="86">
        <f t="shared" si="128"/>
        <v>0</v>
      </c>
    </row>
    <row r="541" spans="1:65" x14ac:dyDescent="0.3">
      <c r="A541" s="57">
        <v>2008648428</v>
      </c>
      <c r="B541" s="12" t="s">
        <v>679</v>
      </c>
      <c r="C541" s="58" t="s">
        <v>107</v>
      </c>
      <c r="D541" s="58" t="s">
        <v>30</v>
      </c>
      <c r="E541" s="58"/>
      <c r="F541" s="58">
        <v>7766258</v>
      </c>
      <c r="G541" s="58">
        <f t="shared" si="116"/>
        <v>5620111</v>
      </c>
      <c r="H541" s="58">
        <f t="shared" si="117"/>
        <v>0</v>
      </c>
      <c r="I541" s="58" t="e">
        <v>#N/A</v>
      </c>
      <c r="J541" s="58">
        <v>230130</v>
      </c>
      <c r="K541" s="58">
        <v>0</v>
      </c>
      <c r="L541" s="58">
        <v>6670000</v>
      </c>
      <c r="M541" s="58">
        <v>2146147</v>
      </c>
      <c r="N541" s="58">
        <f>VLOOKUP(AD541,'tabla ingresos'!$A$3:$D$15,4,FALSE)</f>
        <v>1000000</v>
      </c>
      <c r="O541" s="58">
        <v>0</v>
      </c>
      <c r="P541" s="58">
        <v>0</v>
      </c>
      <c r="Q541" s="58">
        <v>0</v>
      </c>
      <c r="R541" s="12">
        <v>68895</v>
      </c>
      <c r="S541" s="12" t="s">
        <v>87</v>
      </c>
      <c r="T541" s="12" t="s">
        <v>89</v>
      </c>
      <c r="U541" s="12" t="s">
        <v>10</v>
      </c>
      <c r="V541" s="12">
        <v>4</v>
      </c>
      <c r="W541" s="12">
        <v>0</v>
      </c>
      <c r="X541" s="12">
        <v>0</v>
      </c>
      <c r="Y541" s="59">
        <v>7.2986301369863016</v>
      </c>
      <c r="Z541" s="59">
        <v>34.410958904109592</v>
      </c>
      <c r="AA541" s="12">
        <v>2</v>
      </c>
      <c r="AB541" s="12">
        <v>2</v>
      </c>
      <c r="AC541" s="12">
        <v>1</v>
      </c>
      <c r="AD541" s="12">
        <v>2</v>
      </c>
      <c r="AE541" s="12">
        <v>3</v>
      </c>
      <c r="AF541" s="58" t="s">
        <v>91</v>
      </c>
      <c r="AG541" s="66">
        <f t="shared" si="118"/>
        <v>0.15342</v>
      </c>
      <c r="AH541" s="67">
        <f t="shared" si="119"/>
        <v>5.1775053333333334</v>
      </c>
      <c r="AI541" s="67">
        <f t="shared" si="120"/>
        <v>1.4307646666666667</v>
      </c>
      <c r="AJ541" s="67">
        <f t="shared" si="121"/>
        <v>3.7467406666666667</v>
      </c>
      <c r="AK541" s="67">
        <f t="shared" si="122"/>
        <v>0</v>
      </c>
      <c r="AL541" s="67">
        <f t="shared" si="123"/>
        <v>0</v>
      </c>
      <c r="AM541" s="59">
        <f>VLOOKUP(AG541,'SCORE TALLER'!$AC$2:$AD$10,2,TRUE)*AM$2</f>
        <v>0</v>
      </c>
      <c r="AN541" s="59">
        <f>VLOOKUP(AD541,'SCORE TALLER'!$W$2:$X$10,2,TRUE)*AN$2</f>
        <v>0.32</v>
      </c>
      <c r="AO541" s="59">
        <f>VLOOKUP(AB541,'SCORE TALLER'!$S$2:$T$10,2,FALSE)*AO$2</f>
        <v>0.04</v>
      </c>
      <c r="AP541" s="59">
        <f>VLOOKUP(AH541,'SCORE TALLER'!$AE$2:$AF$10,2,TRUE)*AP$2</f>
        <v>0.08</v>
      </c>
      <c r="AQ541" s="59">
        <f>VLOOKUP(AI541,'SCORE TALLER'!$AG$2:$AH$10,2,TRUE)*AQ$2</f>
        <v>0.32</v>
      </c>
      <c r="AR541" s="59">
        <f>VLOOKUP(AC541,'SCORE TALLER'!$U$2:$V$10,2,FALSE)*AR$2</f>
        <v>0.05</v>
      </c>
      <c r="AS541" s="59">
        <f>VLOOKUP(AE541,'SCORE TALLER'!$Y$2:$Z$10,2,FALSE)*AS$2</f>
        <v>0.02</v>
      </c>
      <c r="AT541" s="59">
        <f>VLOOKUP(Z541,'SCORE TALLER'!$O$2:$P$10,2,TRUE)*AT$2</f>
        <v>0.04</v>
      </c>
      <c r="AU541" s="59">
        <f>VLOOKUP(S541,'SCORE TALLER'!$A$2:$B$10,2,FALSE)*AU$2</f>
        <v>0.15000000000000002</v>
      </c>
      <c r="AV541" s="59">
        <f>VLOOKUP(AJ541,'SCORE TALLER'!$AI$2:$AJ$10,2,TRUE)*AV$2</f>
        <v>0.1</v>
      </c>
      <c r="AW541" s="59">
        <f>VLOOKUP(AK541,'SCORE TALLER'!$AK$2:$AL$10,2,TRUE)*AW$2</f>
        <v>0.25</v>
      </c>
      <c r="AX541" s="59">
        <f>VLOOKUP(T541,'SCORE TALLER'!$C$2:$D$10,2,FALSE)*AX$2</f>
        <v>0</v>
      </c>
      <c r="AY541" s="59">
        <f>VLOOKUP(W541,'SCORE TALLER'!$I$2:$J$10,2,TRUE)*AY$2</f>
        <v>0</v>
      </c>
      <c r="AZ541" s="59">
        <f>VLOOKUP(X541,'SCORE TALLER'!$K$2:$L$10,2,TRUE)*AZ$2</f>
        <v>0</v>
      </c>
      <c r="BA541" s="59">
        <f>VLOOKUP(U541,'SCORE TALLER'!$E$2:$F$10,2,FALSE)*BA$2</f>
        <v>0</v>
      </c>
      <c r="BB541" s="59">
        <f>VLOOKUP(Y541,'SCORE TALLER'!$M$2:$N$10,2,TRUE)*BB$2</f>
        <v>0.02</v>
      </c>
      <c r="BC541" s="59">
        <f>VLOOKUP(AA541,'SCORE TALLER'!$Q$2:$R$10,2,FALSE)*BC$2</f>
        <v>0</v>
      </c>
      <c r="BD541" s="59">
        <f>VLOOKUP(V541,'SCORE TALLER'!$G$2:$H$10,2,FALSE)*BD$2</f>
        <v>0</v>
      </c>
      <c r="BE541" s="59">
        <f>VLOOKUP(AF541,'SCORE TALLER'!$AA$2:$AB$10,2,FALSE)*BE$2</f>
        <v>0.30000000000000004</v>
      </c>
      <c r="BF541" s="59">
        <f>VLOOKUP(AL541,'SCORE TALLER'!$AM$2:$AN$10,2,TRUE)*BF$2</f>
        <v>0</v>
      </c>
      <c r="BG541" s="67">
        <f t="shared" si="124"/>
        <v>1.6900000000000002</v>
      </c>
      <c r="BH541" s="67" t="str">
        <f>VLOOKUP(BG541,'SCORE TALLER'!$AP$2:$AQ$7,2,TRUE)</f>
        <v>2. Normal</v>
      </c>
      <c r="BI541" s="67" t="str">
        <f t="shared" si="126"/>
        <v>LBZ</v>
      </c>
      <c r="BJ541" s="67" t="str">
        <f t="shared" si="126"/>
        <v>A</v>
      </c>
      <c r="BK541" s="67" t="str">
        <f t="shared" si="127"/>
        <v>SIN</v>
      </c>
      <c r="BL541" s="86">
        <f t="shared" si="125"/>
        <v>0</v>
      </c>
      <c r="BM541" s="86">
        <f t="shared" si="128"/>
        <v>0</v>
      </c>
    </row>
    <row r="542" spans="1:65" x14ac:dyDescent="0.3">
      <c r="A542" s="57">
        <v>20440600</v>
      </c>
      <c r="B542" s="12" t="s">
        <v>680</v>
      </c>
      <c r="C542" s="58" t="s">
        <v>105</v>
      </c>
      <c r="D542" s="58" t="s">
        <v>30</v>
      </c>
      <c r="E542" s="58">
        <v>324637</v>
      </c>
      <c r="F542" s="58">
        <v>9705486</v>
      </c>
      <c r="G542" s="58">
        <f t="shared" si="116"/>
        <v>5740969</v>
      </c>
      <c r="H542" s="58">
        <f t="shared" si="117"/>
        <v>5740969</v>
      </c>
      <c r="I542" s="58">
        <v>9705000</v>
      </c>
      <c r="J542" s="58">
        <v>296942</v>
      </c>
      <c r="K542" s="58">
        <v>0</v>
      </c>
      <c r="L542" s="58">
        <v>0</v>
      </c>
      <c r="M542" s="58">
        <v>3964517</v>
      </c>
      <c r="N542" s="58">
        <f>VLOOKUP(AD542,'tabla ingresos'!$A$3:$D$15,4,FALSE)</f>
        <v>2000000</v>
      </c>
      <c r="O542" s="58">
        <v>190053.50072822755</v>
      </c>
      <c r="P542" s="58">
        <v>7577000</v>
      </c>
      <c r="Q542" s="58">
        <v>0</v>
      </c>
      <c r="R542" s="12">
        <v>76130</v>
      </c>
      <c r="S542" s="12" t="s">
        <v>88</v>
      </c>
      <c r="T542" s="12" t="s">
        <v>89</v>
      </c>
      <c r="U542" s="12" t="s">
        <v>10</v>
      </c>
      <c r="V542" s="12">
        <v>4</v>
      </c>
      <c r="W542" s="12">
        <v>0</v>
      </c>
      <c r="X542" s="12">
        <v>0</v>
      </c>
      <c r="Y542" s="59">
        <v>7.6684931506849319</v>
      </c>
      <c r="Z542" s="59">
        <v>37.260273972602739</v>
      </c>
      <c r="AA542" s="12">
        <v>2</v>
      </c>
      <c r="AB542" s="12">
        <v>2</v>
      </c>
      <c r="AC542" s="12">
        <v>3</v>
      </c>
      <c r="AD542" s="12">
        <v>3</v>
      </c>
      <c r="AE542" s="12">
        <v>1</v>
      </c>
      <c r="AF542" s="58" t="s">
        <v>10</v>
      </c>
      <c r="AG542" s="66">
        <f t="shared" si="118"/>
        <v>0.16233183357607586</v>
      </c>
      <c r="AH542" s="67">
        <f t="shared" si="119"/>
        <v>5.7608286666666668</v>
      </c>
      <c r="AI542" s="67">
        <f t="shared" si="120"/>
        <v>1.429718</v>
      </c>
      <c r="AJ542" s="67">
        <f t="shared" si="121"/>
        <v>1.9136563333333334</v>
      </c>
      <c r="AK542" s="67">
        <f t="shared" si="122"/>
        <v>1.9136563333333334</v>
      </c>
      <c r="AL542" s="67">
        <f t="shared" si="123"/>
        <v>0</v>
      </c>
      <c r="AM542" s="59">
        <f>VLOOKUP(AG542,'SCORE TALLER'!$AC$2:$AD$10,2,TRUE)*AM$2</f>
        <v>0</v>
      </c>
      <c r="AN542" s="59">
        <f>VLOOKUP(AD542,'SCORE TALLER'!$W$2:$X$10,2,TRUE)*AN$2</f>
        <v>0.32</v>
      </c>
      <c r="AO542" s="59">
        <f>VLOOKUP(AB542,'SCORE TALLER'!$S$2:$T$10,2,FALSE)*AO$2</f>
        <v>0.04</v>
      </c>
      <c r="AP542" s="59">
        <f>VLOOKUP(AH542,'SCORE TALLER'!$AE$2:$AF$10,2,TRUE)*AP$2</f>
        <v>0.08</v>
      </c>
      <c r="AQ542" s="59">
        <f>VLOOKUP(AI542,'SCORE TALLER'!$AG$2:$AH$10,2,TRUE)*AQ$2</f>
        <v>0.32</v>
      </c>
      <c r="AR542" s="59">
        <f>VLOOKUP(AC542,'SCORE TALLER'!$U$2:$V$10,2,FALSE)*AR$2</f>
        <v>0.03</v>
      </c>
      <c r="AS542" s="59">
        <f>VLOOKUP(AE542,'SCORE TALLER'!$Y$2:$Z$10,2,FALSE)*AS$2</f>
        <v>0.03</v>
      </c>
      <c r="AT542" s="59">
        <f>VLOOKUP(Z542,'SCORE TALLER'!$O$2:$P$10,2,TRUE)*AT$2</f>
        <v>0.03</v>
      </c>
      <c r="AU542" s="59">
        <f>VLOOKUP(S542,'SCORE TALLER'!$A$2:$B$10,2,FALSE)*AU$2</f>
        <v>0.25</v>
      </c>
      <c r="AV542" s="59">
        <f>VLOOKUP(AJ542,'SCORE TALLER'!$AI$2:$AJ$10,2,TRUE)*AV$2</f>
        <v>0.2</v>
      </c>
      <c r="AW542" s="59">
        <f>VLOOKUP(AK542,'SCORE TALLER'!$AK$2:$AL$10,2,TRUE)*AW$2</f>
        <v>0.2</v>
      </c>
      <c r="AX542" s="59">
        <f>VLOOKUP(T542,'SCORE TALLER'!$C$2:$D$10,2,FALSE)*AX$2</f>
        <v>0</v>
      </c>
      <c r="AY542" s="59">
        <f>VLOOKUP(W542,'SCORE TALLER'!$I$2:$J$10,2,TRUE)*AY$2</f>
        <v>0</v>
      </c>
      <c r="AZ542" s="59">
        <f>VLOOKUP(X542,'SCORE TALLER'!$K$2:$L$10,2,TRUE)*AZ$2</f>
        <v>0</v>
      </c>
      <c r="BA542" s="59">
        <f>VLOOKUP(U542,'SCORE TALLER'!$E$2:$F$10,2,FALSE)*BA$2</f>
        <v>0</v>
      </c>
      <c r="BB542" s="59">
        <f>VLOOKUP(Y542,'SCORE TALLER'!$M$2:$N$10,2,TRUE)*BB$2</f>
        <v>0.02</v>
      </c>
      <c r="BC542" s="59">
        <f>VLOOKUP(AA542,'SCORE TALLER'!$Q$2:$R$10,2,FALSE)*BC$2</f>
        <v>0</v>
      </c>
      <c r="BD542" s="59">
        <f>VLOOKUP(V542,'SCORE TALLER'!$G$2:$H$10,2,FALSE)*BD$2</f>
        <v>0</v>
      </c>
      <c r="BE542" s="59">
        <f>VLOOKUP(AF542,'SCORE TALLER'!$AA$2:$AB$10,2,FALSE)*BE$2</f>
        <v>0</v>
      </c>
      <c r="BF542" s="59">
        <f>VLOOKUP(AL542,'SCORE TALLER'!$AM$2:$AN$10,2,TRUE)*BF$2</f>
        <v>0</v>
      </c>
      <c r="BG542" s="67">
        <f t="shared" si="124"/>
        <v>1.52</v>
      </c>
      <c r="BH542" s="67" t="str">
        <f>VLOOKUP(BG542,'SCORE TALLER'!$AP$2:$AQ$7,2,TRUE)</f>
        <v>2. Normal</v>
      </c>
      <c r="BI542" s="67" t="str">
        <f t="shared" si="126"/>
        <v>LBZ</v>
      </c>
      <c r="BJ542" s="67" t="str">
        <f t="shared" si="126"/>
        <v>A</v>
      </c>
      <c r="BK542" s="67" t="str">
        <f t="shared" si="127"/>
        <v>A</v>
      </c>
      <c r="BL542" s="86">
        <f t="shared" si="125"/>
        <v>5740969</v>
      </c>
      <c r="BM542" s="86">
        <f t="shared" si="128"/>
        <v>0</v>
      </c>
    </row>
    <row r="543" spans="1:65" x14ac:dyDescent="0.3">
      <c r="A543" s="57">
        <v>2224620888</v>
      </c>
      <c r="B543" s="12" t="s">
        <v>681</v>
      </c>
      <c r="C543" s="58" t="s">
        <v>107</v>
      </c>
      <c r="D543" s="58" t="s">
        <v>115</v>
      </c>
      <c r="E543" s="58">
        <v>772084</v>
      </c>
      <c r="F543" s="58">
        <v>5500000</v>
      </c>
      <c r="G543" s="58">
        <f t="shared" si="116"/>
        <v>4129455</v>
      </c>
      <c r="H543" s="58">
        <f t="shared" si="117"/>
        <v>2318168</v>
      </c>
      <c r="I543" s="58" t="e">
        <v>#N/A</v>
      </c>
      <c r="J543" s="58">
        <v>206350</v>
      </c>
      <c r="K543" s="58">
        <v>0</v>
      </c>
      <c r="L543" s="58">
        <v>1811287</v>
      </c>
      <c r="M543" s="58">
        <v>1370545</v>
      </c>
      <c r="N543" s="58">
        <f>VLOOKUP(AD543,'tabla ingresos'!$A$3:$D$15,4,FALSE)</f>
        <v>1000000</v>
      </c>
      <c r="O543" s="58">
        <v>0</v>
      </c>
      <c r="P543" s="58">
        <v>0</v>
      </c>
      <c r="Q543" s="58">
        <v>0</v>
      </c>
      <c r="R543" s="12">
        <v>76130</v>
      </c>
      <c r="S543" s="12" t="s">
        <v>87</v>
      </c>
      <c r="T543" s="12" t="s">
        <v>89</v>
      </c>
      <c r="U543" s="12" t="s">
        <v>10</v>
      </c>
      <c r="V543" s="12">
        <v>4</v>
      </c>
      <c r="W543" s="12">
        <v>0</v>
      </c>
      <c r="X543" s="12">
        <v>0</v>
      </c>
      <c r="Y543" s="59">
        <v>4.6410958904109592</v>
      </c>
      <c r="Z543" s="59">
        <v>38.652054794520545</v>
      </c>
      <c r="AA543" s="12">
        <v>2</v>
      </c>
      <c r="AB543" s="12">
        <v>0</v>
      </c>
      <c r="AC543" s="12">
        <v>1</v>
      </c>
      <c r="AD543" s="12">
        <v>2</v>
      </c>
      <c r="AE543" s="12">
        <v>1</v>
      </c>
      <c r="AF543" s="58" t="s">
        <v>91</v>
      </c>
      <c r="AG543" s="66">
        <f t="shared" si="118"/>
        <v>0.13756666666666667</v>
      </c>
      <c r="AH543" s="67">
        <f t="shared" si="119"/>
        <v>3.6666666666666665</v>
      </c>
      <c r="AI543" s="67">
        <f t="shared" si="120"/>
        <v>1.4284193333333333</v>
      </c>
      <c r="AJ543" s="67">
        <f t="shared" si="121"/>
        <v>2.7529699999999999</v>
      </c>
      <c r="AK543" s="67">
        <f t="shared" si="122"/>
        <v>1.5454453333333333</v>
      </c>
      <c r="AL543" s="67">
        <f t="shared" si="123"/>
        <v>0</v>
      </c>
      <c r="AM543" s="59">
        <f>VLOOKUP(AG543,'SCORE TALLER'!$AC$2:$AD$10,2,TRUE)*AM$2</f>
        <v>0</v>
      </c>
      <c r="AN543" s="59">
        <f>VLOOKUP(AD543,'SCORE TALLER'!$W$2:$X$10,2,TRUE)*AN$2</f>
        <v>0.32</v>
      </c>
      <c r="AO543" s="59">
        <f>VLOOKUP(AB543,'SCORE TALLER'!$S$2:$T$10,2,FALSE)*AO$2</f>
        <v>0.05</v>
      </c>
      <c r="AP543" s="59">
        <f>VLOOKUP(AH543,'SCORE TALLER'!$AE$2:$AF$10,2,TRUE)*AP$2</f>
        <v>0</v>
      </c>
      <c r="AQ543" s="59">
        <f>VLOOKUP(AI543,'SCORE TALLER'!$AG$2:$AH$10,2,TRUE)*AQ$2</f>
        <v>0.32</v>
      </c>
      <c r="AR543" s="59">
        <f>VLOOKUP(AC543,'SCORE TALLER'!$U$2:$V$10,2,FALSE)*AR$2</f>
        <v>0.05</v>
      </c>
      <c r="AS543" s="59">
        <f>VLOOKUP(AE543,'SCORE TALLER'!$Y$2:$Z$10,2,FALSE)*AS$2</f>
        <v>0.03</v>
      </c>
      <c r="AT543" s="59">
        <f>VLOOKUP(Z543,'SCORE TALLER'!$O$2:$P$10,2,TRUE)*AT$2</f>
        <v>0.03</v>
      </c>
      <c r="AU543" s="59">
        <f>VLOOKUP(S543,'SCORE TALLER'!$A$2:$B$10,2,FALSE)*AU$2</f>
        <v>0.15000000000000002</v>
      </c>
      <c r="AV543" s="59">
        <f>VLOOKUP(AJ543,'SCORE TALLER'!$AI$2:$AJ$10,2,TRUE)*AV$2</f>
        <v>0.15000000000000002</v>
      </c>
      <c r="AW543" s="59">
        <f>VLOOKUP(AK543,'SCORE TALLER'!$AK$2:$AL$10,2,TRUE)*AW$2</f>
        <v>0.2</v>
      </c>
      <c r="AX543" s="59">
        <f>VLOOKUP(T543,'SCORE TALLER'!$C$2:$D$10,2,FALSE)*AX$2</f>
        <v>0</v>
      </c>
      <c r="AY543" s="59">
        <f>VLOOKUP(W543,'SCORE TALLER'!$I$2:$J$10,2,TRUE)*AY$2</f>
        <v>0</v>
      </c>
      <c r="AZ543" s="59">
        <f>VLOOKUP(X543,'SCORE TALLER'!$K$2:$L$10,2,TRUE)*AZ$2</f>
        <v>0</v>
      </c>
      <c r="BA543" s="59">
        <f>VLOOKUP(U543,'SCORE TALLER'!$E$2:$F$10,2,FALSE)*BA$2</f>
        <v>0</v>
      </c>
      <c r="BB543" s="59">
        <f>VLOOKUP(Y543,'SCORE TALLER'!$M$2:$N$10,2,TRUE)*BB$2</f>
        <v>0.03</v>
      </c>
      <c r="BC543" s="59">
        <f>VLOOKUP(AA543,'SCORE TALLER'!$Q$2:$R$10,2,FALSE)*BC$2</f>
        <v>0</v>
      </c>
      <c r="BD543" s="59">
        <f>VLOOKUP(V543,'SCORE TALLER'!$G$2:$H$10,2,FALSE)*BD$2</f>
        <v>0</v>
      </c>
      <c r="BE543" s="59">
        <f>VLOOKUP(AF543,'SCORE TALLER'!$AA$2:$AB$10,2,FALSE)*BE$2</f>
        <v>0.30000000000000004</v>
      </c>
      <c r="BF543" s="59">
        <f>VLOOKUP(AL543,'SCORE TALLER'!$AM$2:$AN$10,2,TRUE)*BF$2</f>
        <v>0</v>
      </c>
      <c r="BG543" s="67">
        <f t="shared" si="124"/>
        <v>1.6300000000000001</v>
      </c>
      <c r="BH543" s="67" t="str">
        <f>VLOOKUP(BG543,'SCORE TALLER'!$AP$2:$AQ$7,2,TRUE)</f>
        <v>2. Normal</v>
      </c>
      <c r="BI543" s="67" t="str">
        <f t="shared" si="126"/>
        <v>LBZ</v>
      </c>
      <c r="BJ543" s="67" t="str">
        <f t="shared" si="126"/>
        <v>A</v>
      </c>
      <c r="BK543" s="67" t="str">
        <f t="shared" si="127"/>
        <v>SIN</v>
      </c>
      <c r="BL543" s="86">
        <f t="shared" si="125"/>
        <v>2318168</v>
      </c>
      <c r="BM543" s="86">
        <f t="shared" si="128"/>
        <v>0</v>
      </c>
    </row>
    <row r="544" spans="1:65" x14ac:dyDescent="0.3">
      <c r="A544" s="57">
        <v>8048646</v>
      </c>
      <c r="B544" s="12" t="s">
        <v>682</v>
      </c>
      <c r="C544" s="58" t="s">
        <v>107</v>
      </c>
      <c r="D544" s="58" t="s">
        <v>114</v>
      </c>
      <c r="E544" s="58"/>
      <c r="F544" s="58">
        <v>3242183</v>
      </c>
      <c r="G544" s="58">
        <f t="shared" si="116"/>
        <v>1101363</v>
      </c>
      <c r="H544" s="58">
        <f t="shared" si="117"/>
        <v>1101363</v>
      </c>
      <c r="I544" s="58" t="e">
        <v>#N/A</v>
      </c>
      <c r="J544" s="58">
        <v>159990</v>
      </c>
      <c r="K544" s="58">
        <v>0</v>
      </c>
      <c r="L544" s="58">
        <v>0</v>
      </c>
      <c r="M544" s="58">
        <v>2140820</v>
      </c>
      <c r="N544" s="58">
        <f>VLOOKUP(AD544,'tabla ingresos'!$A$3:$D$15,4,FALSE)</f>
        <v>1000000</v>
      </c>
      <c r="O544" s="58">
        <v>0</v>
      </c>
      <c r="P544" s="58">
        <v>0</v>
      </c>
      <c r="Q544" s="58">
        <v>0</v>
      </c>
      <c r="R544" s="12">
        <v>13052</v>
      </c>
      <c r="S544" s="12" t="s">
        <v>88</v>
      </c>
      <c r="T544" s="12" t="s">
        <v>89</v>
      </c>
      <c r="U544" s="12" t="s">
        <v>10</v>
      </c>
      <c r="V544" s="12">
        <v>4</v>
      </c>
      <c r="W544" s="12">
        <v>0</v>
      </c>
      <c r="X544" s="12">
        <v>0</v>
      </c>
      <c r="Y544" s="59">
        <v>5.5753424657534243</v>
      </c>
      <c r="Z544" s="59">
        <v>37.536986301369865</v>
      </c>
      <c r="AA544" s="12">
        <v>1</v>
      </c>
      <c r="AB544" s="12">
        <v>1</v>
      </c>
      <c r="AC544" s="12">
        <v>1</v>
      </c>
      <c r="AD544" s="12">
        <v>2</v>
      </c>
      <c r="AE544" s="12">
        <v>3</v>
      </c>
      <c r="AF544" s="58" t="s">
        <v>91</v>
      </c>
      <c r="AG544" s="66">
        <f t="shared" si="118"/>
        <v>0.10666</v>
      </c>
      <c r="AH544" s="67">
        <f t="shared" si="119"/>
        <v>2.1614553333333335</v>
      </c>
      <c r="AI544" s="67">
        <f t="shared" si="120"/>
        <v>1.4272133333333332</v>
      </c>
      <c r="AJ544" s="67">
        <f t="shared" si="121"/>
        <v>0.73424199999999995</v>
      </c>
      <c r="AK544" s="67">
        <f t="shared" si="122"/>
        <v>0.73424199999999995</v>
      </c>
      <c r="AL544" s="67">
        <f t="shared" si="123"/>
        <v>0</v>
      </c>
      <c r="AM544" s="59">
        <f>VLOOKUP(AG544,'SCORE TALLER'!$AC$2:$AD$10,2,TRUE)*AM$2</f>
        <v>0</v>
      </c>
      <c r="AN544" s="59">
        <f>VLOOKUP(AD544,'SCORE TALLER'!$W$2:$X$10,2,TRUE)*AN$2</f>
        <v>0.32</v>
      </c>
      <c r="AO544" s="59">
        <f>VLOOKUP(AB544,'SCORE TALLER'!$S$2:$T$10,2,FALSE)*AO$2</f>
        <v>0.05</v>
      </c>
      <c r="AP544" s="59">
        <f>VLOOKUP(AH544,'SCORE TALLER'!$AE$2:$AF$10,2,TRUE)*AP$2</f>
        <v>0</v>
      </c>
      <c r="AQ544" s="59">
        <f>VLOOKUP(AI544,'SCORE TALLER'!$AG$2:$AH$10,2,TRUE)*AQ$2</f>
        <v>0.32</v>
      </c>
      <c r="AR544" s="59">
        <f>VLOOKUP(AC544,'SCORE TALLER'!$U$2:$V$10,2,FALSE)*AR$2</f>
        <v>0.05</v>
      </c>
      <c r="AS544" s="59">
        <f>VLOOKUP(AE544,'SCORE TALLER'!$Y$2:$Z$10,2,FALSE)*AS$2</f>
        <v>0.02</v>
      </c>
      <c r="AT544" s="59">
        <f>VLOOKUP(Z544,'SCORE TALLER'!$O$2:$P$10,2,TRUE)*AT$2</f>
        <v>0.03</v>
      </c>
      <c r="AU544" s="59">
        <f>VLOOKUP(S544,'SCORE TALLER'!$A$2:$B$10,2,FALSE)*AU$2</f>
        <v>0.25</v>
      </c>
      <c r="AV544" s="59">
        <f>VLOOKUP(AJ544,'SCORE TALLER'!$AI$2:$AJ$10,2,TRUE)*AV$2</f>
        <v>0.25</v>
      </c>
      <c r="AW544" s="59">
        <f>VLOOKUP(AK544,'SCORE TALLER'!$AK$2:$AL$10,2,TRUE)*AW$2</f>
        <v>0.25</v>
      </c>
      <c r="AX544" s="59">
        <f>VLOOKUP(T544,'SCORE TALLER'!$C$2:$D$10,2,FALSE)*AX$2</f>
        <v>0</v>
      </c>
      <c r="AY544" s="59">
        <f>VLOOKUP(W544,'SCORE TALLER'!$I$2:$J$10,2,TRUE)*AY$2</f>
        <v>0</v>
      </c>
      <c r="AZ544" s="59">
        <f>VLOOKUP(X544,'SCORE TALLER'!$K$2:$L$10,2,TRUE)*AZ$2</f>
        <v>0</v>
      </c>
      <c r="BA544" s="59">
        <f>VLOOKUP(U544,'SCORE TALLER'!$E$2:$F$10,2,FALSE)*BA$2</f>
        <v>0</v>
      </c>
      <c r="BB544" s="59">
        <f>VLOOKUP(Y544,'SCORE TALLER'!$M$2:$N$10,2,TRUE)*BB$2</f>
        <v>0.03</v>
      </c>
      <c r="BC544" s="59">
        <f>VLOOKUP(AA544,'SCORE TALLER'!$Q$2:$R$10,2,FALSE)*BC$2</f>
        <v>0.05</v>
      </c>
      <c r="BD544" s="59">
        <f>VLOOKUP(V544,'SCORE TALLER'!$G$2:$H$10,2,FALSE)*BD$2</f>
        <v>0</v>
      </c>
      <c r="BE544" s="59">
        <f>VLOOKUP(AF544,'SCORE TALLER'!$AA$2:$AB$10,2,FALSE)*BE$2</f>
        <v>0.30000000000000004</v>
      </c>
      <c r="BF544" s="59">
        <f>VLOOKUP(AL544,'SCORE TALLER'!$AM$2:$AN$10,2,TRUE)*BF$2</f>
        <v>0</v>
      </c>
      <c r="BG544" s="67">
        <f t="shared" si="124"/>
        <v>1.9200000000000002</v>
      </c>
      <c r="BH544" s="67" t="str">
        <f>VLOOKUP(BG544,'SCORE TALLER'!$AP$2:$AQ$7,2,TRUE)</f>
        <v>2. Normal</v>
      </c>
      <c r="BI544" s="67" t="str">
        <f t="shared" si="126"/>
        <v>LBZ</v>
      </c>
      <c r="BJ544" s="67" t="str">
        <f t="shared" si="126"/>
        <v>A</v>
      </c>
      <c r="BK544" s="67" t="str">
        <f t="shared" si="127"/>
        <v>SIN</v>
      </c>
      <c r="BL544" s="86">
        <f t="shared" si="125"/>
        <v>1101363</v>
      </c>
      <c r="BM544" s="86">
        <f t="shared" si="128"/>
        <v>0</v>
      </c>
    </row>
    <row r="545" spans="1:65" x14ac:dyDescent="0.3">
      <c r="A545" s="57">
        <v>24866440</v>
      </c>
      <c r="B545" s="12" t="s">
        <v>683</v>
      </c>
      <c r="C545" s="58" t="s">
        <v>105</v>
      </c>
      <c r="D545" s="58" t="s">
        <v>114</v>
      </c>
      <c r="E545" s="58"/>
      <c r="F545" s="58">
        <v>4094423</v>
      </c>
      <c r="G545" s="58">
        <f t="shared" si="116"/>
        <v>1955603</v>
      </c>
      <c r="H545" s="58">
        <f t="shared" si="117"/>
        <v>1955603</v>
      </c>
      <c r="I545" s="58">
        <v>4094000</v>
      </c>
      <c r="J545" s="58">
        <v>177766</v>
      </c>
      <c r="K545" s="58">
        <v>0</v>
      </c>
      <c r="L545" s="58">
        <v>0</v>
      </c>
      <c r="M545" s="58">
        <v>2138820</v>
      </c>
      <c r="N545" s="58">
        <f>VLOOKUP(AD545,'tabla ingresos'!$A$3:$D$15,4,FALSE)</f>
        <v>1000000</v>
      </c>
      <c r="O545" s="58">
        <v>639058.69752291846</v>
      </c>
      <c r="P545" s="58">
        <v>20729000</v>
      </c>
      <c r="Q545" s="58">
        <v>0</v>
      </c>
      <c r="R545" s="12">
        <v>68081</v>
      </c>
      <c r="S545" s="12" t="s">
        <v>88</v>
      </c>
      <c r="T545" s="12" t="s">
        <v>89</v>
      </c>
      <c r="U545" s="12" t="s">
        <v>10</v>
      </c>
      <c r="V545" s="12">
        <v>4</v>
      </c>
      <c r="W545" s="12">
        <v>0</v>
      </c>
      <c r="X545" s="12">
        <v>0</v>
      </c>
      <c r="Y545" s="59">
        <v>5.7150684931506852</v>
      </c>
      <c r="Z545" s="59">
        <v>42.410958904109592</v>
      </c>
      <c r="AA545" s="12">
        <v>1</v>
      </c>
      <c r="AB545" s="12">
        <v>2</v>
      </c>
      <c r="AC545" s="12">
        <v>2</v>
      </c>
      <c r="AD545" s="12">
        <v>2</v>
      </c>
      <c r="AE545" s="12">
        <v>4</v>
      </c>
      <c r="AF545" s="58" t="s">
        <v>10</v>
      </c>
      <c r="AG545" s="66">
        <f t="shared" si="118"/>
        <v>0.54454979834861228</v>
      </c>
      <c r="AH545" s="67">
        <f t="shared" si="119"/>
        <v>16.548948666666668</v>
      </c>
      <c r="AI545" s="67">
        <f t="shared" si="120"/>
        <v>1.42588</v>
      </c>
      <c r="AJ545" s="67">
        <f t="shared" si="121"/>
        <v>1.3037353333333332</v>
      </c>
      <c r="AK545" s="67">
        <f t="shared" si="122"/>
        <v>1.3037353333333332</v>
      </c>
      <c r="AL545" s="67">
        <f t="shared" si="123"/>
        <v>0</v>
      </c>
      <c r="AM545" s="59">
        <f>VLOOKUP(AG545,'SCORE TALLER'!$AC$2:$AD$10,2,TRUE)*AM$2</f>
        <v>0.08</v>
      </c>
      <c r="AN545" s="59">
        <f>VLOOKUP(AD545,'SCORE TALLER'!$W$2:$X$10,2,TRUE)*AN$2</f>
        <v>0.32</v>
      </c>
      <c r="AO545" s="59">
        <f>VLOOKUP(AB545,'SCORE TALLER'!$S$2:$T$10,2,FALSE)*AO$2</f>
        <v>0.04</v>
      </c>
      <c r="AP545" s="59">
        <f>VLOOKUP(AH545,'SCORE TALLER'!$AE$2:$AF$10,2,TRUE)*AP$2</f>
        <v>0.24</v>
      </c>
      <c r="AQ545" s="59">
        <f>VLOOKUP(AI545,'SCORE TALLER'!$AG$2:$AH$10,2,TRUE)*AQ$2</f>
        <v>0.32</v>
      </c>
      <c r="AR545" s="59">
        <f>VLOOKUP(AC545,'SCORE TALLER'!$U$2:$V$10,2,FALSE)*AR$2</f>
        <v>0.04</v>
      </c>
      <c r="AS545" s="59">
        <f>VLOOKUP(AE545,'SCORE TALLER'!$Y$2:$Z$10,2,FALSE)*AS$2</f>
        <v>0.05</v>
      </c>
      <c r="AT545" s="59">
        <f>VLOOKUP(Z545,'SCORE TALLER'!$O$2:$P$10,2,TRUE)*AT$2</f>
        <v>0.03</v>
      </c>
      <c r="AU545" s="59">
        <f>VLOOKUP(S545,'SCORE TALLER'!$A$2:$B$10,2,FALSE)*AU$2</f>
        <v>0.25</v>
      </c>
      <c r="AV545" s="59">
        <f>VLOOKUP(AJ545,'SCORE TALLER'!$AI$2:$AJ$10,2,TRUE)*AV$2</f>
        <v>0.2</v>
      </c>
      <c r="AW545" s="59">
        <f>VLOOKUP(AK545,'SCORE TALLER'!$AK$2:$AL$10,2,TRUE)*AW$2</f>
        <v>0.2</v>
      </c>
      <c r="AX545" s="59">
        <f>VLOOKUP(T545,'SCORE TALLER'!$C$2:$D$10,2,FALSE)*AX$2</f>
        <v>0</v>
      </c>
      <c r="AY545" s="59">
        <f>VLOOKUP(W545,'SCORE TALLER'!$I$2:$J$10,2,TRUE)*AY$2</f>
        <v>0</v>
      </c>
      <c r="AZ545" s="59">
        <f>VLOOKUP(X545,'SCORE TALLER'!$K$2:$L$10,2,TRUE)*AZ$2</f>
        <v>0</v>
      </c>
      <c r="BA545" s="59">
        <f>VLOOKUP(U545,'SCORE TALLER'!$E$2:$F$10,2,FALSE)*BA$2</f>
        <v>0</v>
      </c>
      <c r="BB545" s="59">
        <f>VLOOKUP(Y545,'SCORE TALLER'!$M$2:$N$10,2,TRUE)*BB$2</f>
        <v>0.03</v>
      </c>
      <c r="BC545" s="59">
        <f>VLOOKUP(AA545,'SCORE TALLER'!$Q$2:$R$10,2,FALSE)*BC$2</f>
        <v>0.05</v>
      </c>
      <c r="BD545" s="59">
        <f>VLOOKUP(V545,'SCORE TALLER'!$G$2:$H$10,2,FALSE)*BD$2</f>
        <v>0</v>
      </c>
      <c r="BE545" s="59">
        <f>VLOOKUP(AF545,'SCORE TALLER'!$AA$2:$AB$10,2,FALSE)*BE$2</f>
        <v>0</v>
      </c>
      <c r="BF545" s="59">
        <f>VLOOKUP(AL545,'SCORE TALLER'!$AM$2:$AN$10,2,TRUE)*BF$2</f>
        <v>0</v>
      </c>
      <c r="BG545" s="67">
        <f t="shared" si="124"/>
        <v>1.85</v>
      </c>
      <c r="BH545" s="67" t="str">
        <f>VLOOKUP(BG545,'SCORE TALLER'!$AP$2:$AQ$7,2,TRUE)</f>
        <v>2. Normal</v>
      </c>
      <c r="BI545" s="67" t="str">
        <f t="shared" si="126"/>
        <v>LBZ</v>
      </c>
      <c r="BJ545" s="67" t="str">
        <f t="shared" si="126"/>
        <v>A</v>
      </c>
      <c r="BK545" s="67" t="str">
        <f t="shared" si="127"/>
        <v>A</v>
      </c>
      <c r="BL545" s="86">
        <f t="shared" si="125"/>
        <v>1955603</v>
      </c>
      <c r="BM545" s="86">
        <f t="shared" si="128"/>
        <v>0</v>
      </c>
    </row>
    <row r="546" spans="1:65" x14ac:dyDescent="0.3">
      <c r="A546" s="57">
        <v>2244260006</v>
      </c>
      <c r="B546" s="12" t="s">
        <v>684</v>
      </c>
      <c r="C546" s="58" t="s">
        <v>105</v>
      </c>
      <c r="D546" s="58" t="s">
        <v>115</v>
      </c>
      <c r="E546" s="58"/>
      <c r="F546" s="58">
        <v>7082230</v>
      </c>
      <c r="G546" s="58">
        <f t="shared" si="116"/>
        <v>2807713</v>
      </c>
      <c r="H546" s="58">
        <f t="shared" si="117"/>
        <v>1207713</v>
      </c>
      <c r="I546" s="58">
        <v>7082000</v>
      </c>
      <c r="J546" s="58">
        <v>210654</v>
      </c>
      <c r="K546" s="58">
        <v>0</v>
      </c>
      <c r="L546" s="58">
        <v>1600000</v>
      </c>
      <c r="M546" s="58">
        <v>4274517</v>
      </c>
      <c r="N546" s="58">
        <f>VLOOKUP(AD546,'tabla ingresos'!$A$3:$D$15,4,FALSE)</f>
        <v>2000000</v>
      </c>
      <c r="O546" s="58">
        <v>351798.41162348352</v>
      </c>
      <c r="P546" s="58">
        <v>10101000</v>
      </c>
      <c r="Q546" s="58">
        <v>0</v>
      </c>
      <c r="R546" s="12">
        <v>76130</v>
      </c>
      <c r="S546" s="12" t="s">
        <v>87</v>
      </c>
      <c r="T546" s="12" t="s">
        <v>89</v>
      </c>
      <c r="U546" s="12" t="s">
        <v>10</v>
      </c>
      <c r="V546" s="12">
        <v>4</v>
      </c>
      <c r="W546" s="12">
        <v>0</v>
      </c>
      <c r="X546" s="12">
        <v>0</v>
      </c>
      <c r="Y546" s="59">
        <v>7.7972602739726025</v>
      </c>
      <c r="Z546" s="59">
        <v>29.323287671232876</v>
      </c>
      <c r="AA546" s="12">
        <v>2</v>
      </c>
      <c r="AB546" s="12">
        <v>3</v>
      </c>
      <c r="AC546" s="12">
        <v>3</v>
      </c>
      <c r="AD546" s="12">
        <v>3</v>
      </c>
      <c r="AE546" s="12">
        <v>2</v>
      </c>
      <c r="AF546" s="58" t="s">
        <v>10</v>
      </c>
      <c r="AG546" s="66">
        <f t="shared" si="118"/>
        <v>0.18748413720782783</v>
      </c>
      <c r="AH546" s="67">
        <f t="shared" si="119"/>
        <v>5.7277433333333336</v>
      </c>
      <c r="AI546" s="67">
        <f t="shared" si="120"/>
        <v>1.424839</v>
      </c>
      <c r="AJ546" s="67">
        <f t="shared" si="121"/>
        <v>0.93590433333333334</v>
      </c>
      <c r="AK546" s="67">
        <f t="shared" si="122"/>
        <v>0.40257100000000001</v>
      </c>
      <c r="AL546" s="67">
        <f t="shared" si="123"/>
        <v>0</v>
      </c>
      <c r="AM546" s="59">
        <f>VLOOKUP(AG546,'SCORE TALLER'!$AC$2:$AD$10,2,TRUE)*AM$2</f>
        <v>0</v>
      </c>
      <c r="AN546" s="59">
        <f>VLOOKUP(AD546,'SCORE TALLER'!$W$2:$X$10,2,TRUE)*AN$2</f>
        <v>0.32</v>
      </c>
      <c r="AO546" s="59">
        <f>VLOOKUP(AB546,'SCORE TALLER'!$S$2:$T$10,2,FALSE)*AO$2</f>
        <v>0.03</v>
      </c>
      <c r="AP546" s="59">
        <f>VLOOKUP(AH546,'SCORE TALLER'!$AE$2:$AF$10,2,TRUE)*AP$2</f>
        <v>0.08</v>
      </c>
      <c r="AQ546" s="59">
        <f>VLOOKUP(AI546,'SCORE TALLER'!$AG$2:$AH$10,2,TRUE)*AQ$2</f>
        <v>0.32</v>
      </c>
      <c r="AR546" s="59">
        <f>VLOOKUP(AC546,'SCORE TALLER'!$U$2:$V$10,2,FALSE)*AR$2</f>
        <v>0.03</v>
      </c>
      <c r="AS546" s="59">
        <f>VLOOKUP(AE546,'SCORE TALLER'!$Y$2:$Z$10,2,FALSE)*AS$2</f>
        <v>0.01</v>
      </c>
      <c r="AT546" s="59">
        <f>VLOOKUP(Z546,'SCORE TALLER'!$O$2:$P$10,2,TRUE)*AT$2</f>
        <v>0.04</v>
      </c>
      <c r="AU546" s="59">
        <f>VLOOKUP(S546,'SCORE TALLER'!$A$2:$B$10,2,FALSE)*AU$2</f>
        <v>0.15000000000000002</v>
      </c>
      <c r="AV546" s="59">
        <f>VLOOKUP(AJ546,'SCORE TALLER'!$AI$2:$AJ$10,2,TRUE)*AV$2</f>
        <v>0.25</v>
      </c>
      <c r="AW546" s="59">
        <f>VLOOKUP(AK546,'SCORE TALLER'!$AK$2:$AL$10,2,TRUE)*AW$2</f>
        <v>0.25</v>
      </c>
      <c r="AX546" s="59">
        <f>VLOOKUP(T546,'SCORE TALLER'!$C$2:$D$10,2,FALSE)*AX$2</f>
        <v>0</v>
      </c>
      <c r="AY546" s="59">
        <f>VLOOKUP(W546,'SCORE TALLER'!$I$2:$J$10,2,TRUE)*AY$2</f>
        <v>0</v>
      </c>
      <c r="AZ546" s="59">
        <f>VLOOKUP(X546,'SCORE TALLER'!$K$2:$L$10,2,TRUE)*AZ$2</f>
        <v>0</v>
      </c>
      <c r="BA546" s="59">
        <f>VLOOKUP(U546,'SCORE TALLER'!$E$2:$F$10,2,FALSE)*BA$2</f>
        <v>0</v>
      </c>
      <c r="BB546" s="59">
        <f>VLOOKUP(Y546,'SCORE TALLER'!$M$2:$N$10,2,TRUE)*BB$2</f>
        <v>0.02</v>
      </c>
      <c r="BC546" s="59">
        <f>VLOOKUP(AA546,'SCORE TALLER'!$Q$2:$R$10,2,FALSE)*BC$2</f>
        <v>0</v>
      </c>
      <c r="BD546" s="59">
        <f>VLOOKUP(V546,'SCORE TALLER'!$G$2:$H$10,2,FALSE)*BD$2</f>
        <v>0</v>
      </c>
      <c r="BE546" s="59">
        <f>VLOOKUP(AF546,'SCORE TALLER'!$AA$2:$AB$10,2,FALSE)*BE$2</f>
        <v>0</v>
      </c>
      <c r="BF546" s="59">
        <f>VLOOKUP(AL546,'SCORE TALLER'!$AM$2:$AN$10,2,TRUE)*BF$2</f>
        <v>0</v>
      </c>
      <c r="BG546" s="67">
        <f t="shared" si="124"/>
        <v>1.5</v>
      </c>
      <c r="BH546" s="67" t="str">
        <f>VLOOKUP(BG546,'SCORE TALLER'!$AP$2:$AQ$7,2,TRUE)</f>
        <v>2. Normal</v>
      </c>
      <c r="BI546" s="67" t="str">
        <f t="shared" si="126"/>
        <v>LBZ</v>
      </c>
      <c r="BJ546" s="67" t="str">
        <f t="shared" si="126"/>
        <v>A</v>
      </c>
      <c r="BK546" s="67" t="str">
        <f t="shared" si="127"/>
        <v>A</v>
      </c>
      <c r="BL546" s="86">
        <f t="shared" si="125"/>
        <v>1207713</v>
      </c>
      <c r="BM546" s="86">
        <f t="shared" si="128"/>
        <v>0</v>
      </c>
    </row>
    <row r="547" spans="1:65" x14ac:dyDescent="0.3">
      <c r="A547" s="57">
        <v>2044022068</v>
      </c>
      <c r="B547" s="12" t="s">
        <v>685</v>
      </c>
      <c r="C547" s="58" t="s">
        <v>107</v>
      </c>
      <c r="D547" s="58" t="s">
        <v>114</v>
      </c>
      <c r="E547" s="58"/>
      <c r="F547" s="58">
        <v>3508445</v>
      </c>
      <c r="G547" s="58">
        <f t="shared" si="116"/>
        <v>1371705</v>
      </c>
      <c r="H547" s="58">
        <f t="shared" si="117"/>
        <v>0</v>
      </c>
      <c r="I547" s="58" t="e">
        <v>#N/A</v>
      </c>
      <c r="J547" s="58">
        <v>211606</v>
      </c>
      <c r="K547" s="58">
        <v>0</v>
      </c>
      <c r="L547" s="58">
        <v>1417431</v>
      </c>
      <c r="M547" s="58">
        <v>2136740</v>
      </c>
      <c r="N547" s="58">
        <f>VLOOKUP(AD547,'tabla ingresos'!$A$3:$D$15,4,FALSE)</f>
        <v>1000000</v>
      </c>
      <c r="O547" s="58">
        <v>0</v>
      </c>
      <c r="P547" s="58">
        <v>0</v>
      </c>
      <c r="Q547" s="58">
        <v>0</v>
      </c>
      <c r="R547" s="12">
        <v>13052</v>
      </c>
      <c r="S547" s="12" t="s">
        <v>87</v>
      </c>
      <c r="T547" s="12" t="s">
        <v>89</v>
      </c>
      <c r="U547" s="12" t="s">
        <v>10</v>
      </c>
      <c r="V547" s="12">
        <v>4</v>
      </c>
      <c r="W547" s="12">
        <v>0</v>
      </c>
      <c r="X547" s="12">
        <v>0</v>
      </c>
      <c r="Y547" s="59">
        <v>2.0712328767123287</v>
      </c>
      <c r="Z547" s="59">
        <v>35.263013698630139</v>
      </c>
      <c r="AA547" s="12">
        <v>1</v>
      </c>
      <c r="AB547" s="12">
        <v>2</v>
      </c>
      <c r="AC547" s="12">
        <v>2</v>
      </c>
      <c r="AD547" s="12">
        <v>2</v>
      </c>
      <c r="AE547" s="12">
        <v>3</v>
      </c>
      <c r="AF547" s="58" t="s">
        <v>91</v>
      </c>
      <c r="AG547" s="66">
        <f t="shared" si="118"/>
        <v>0.14107066666666668</v>
      </c>
      <c r="AH547" s="67">
        <f t="shared" si="119"/>
        <v>2.3389633333333335</v>
      </c>
      <c r="AI547" s="67">
        <f t="shared" si="120"/>
        <v>1.4244933333333334</v>
      </c>
      <c r="AJ547" s="67">
        <f t="shared" si="121"/>
        <v>0.91447000000000001</v>
      </c>
      <c r="AK547" s="67">
        <f t="shared" si="122"/>
        <v>0</v>
      </c>
      <c r="AL547" s="67">
        <f t="shared" si="123"/>
        <v>0</v>
      </c>
      <c r="AM547" s="59">
        <f>VLOOKUP(AG547,'SCORE TALLER'!$AC$2:$AD$10,2,TRUE)*AM$2</f>
        <v>0</v>
      </c>
      <c r="AN547" s="59">
        <f>VLOOKUP(AD547,'SCORE TALLER'!$W$2:$X$10,2,TRUE)*AN$2</f>
        <v>0.32</v>
      </c>
      <c r="AO547" s="59">
        <f>VLOOKUP(AB547,'SCORE TALLER'!$S$2:$T$10,2,FALSE)*AO$2</f>
        <v>0.04</v>
      </c>
      <c r="AP547" s="59">
        <f>VLOOKUP(AH547,'SCORE TALLER'!$AE$2:$AF$10,2,TRUE)*AP$2</f>
        <v>0</v>
      </c>
      <c r="AQ547" s="59">
        <f>VLOOKUP(AI547,'SCORE TALLER'!$AG$2:$AH$10,2,TRUE)*AQ$2</f>
        <v>0.32</v>
      </c>
      <c r="AR547" s="59">
        <f>VLOOKUP(AC547,'SCORE TALLER'!$U$2:$V$10,2,FALSE)*AR$2</f>
        <v>0.04</v>
      </c>
      <c r="AS547" s="59">
        <f>VLOOKUP(AE547,'SCORE TALLER'!$Y$2:$Z$10,2,FALSE)*AS$2</f>
        <v>0.02</v>
      </c>
      <c r="AT547" s="59">
        <f>VLOOKUP(Z547,'SCORE TALLER'!$O$2:$P$10,2,TRUE)*AT$2</f>
        <v>0.03</v>
      </c>
      <c r="AU547" s="59">
        <f>VLOOKUP(S547,'SCORE TALLER'!$A$2:$B$10,2,FALSE)*AU$2</f>
        <v>0.15000000000000002</v>
      </c>
      <c r="AV547" s="59">
        <f>VLOOKUP(AJ547,'SCORE TALLER'!$AI$2:$AJ$10,2,TRUE)*AV$2</f>
        <v>0.25</v>
      </c>
      <c r="AW547" s="59">
        <f>VLOOKUP(AK547,'SCORE TALLER'!$AK$2:$AL$10,2,TRUE)*AW$2</f>
        <v>0.25</v>
      </c>
      <c r="AX547" s="59">
        <f>VLOOKUP(T547,'SCORE TALLER'!$C$2:$D$10,2,FALSE)*AX$2</f>
        <v>0</v>
      </c>
      <c r="AY547" s="59">
        <f>VLOOKUP(W547,'SCORE TALLER'!$I$2:$J$10,2,TRUE)*AY$2</f>
        <v>0</v>
      </c>
      <c r="AZ547" s="59">
        <f>VLOOKUP(X547,'SCORE TALLER'!$K$2:$L$10,2,TRUE)*AZ$2</f>
        <v>0</v>
      </c>
      <c r="BA547" s="59">
        <f>VLOOKUP(U547,'SCORE TALLER'!$E$2:$F$10,2,FALSE)*BA$2</f>
        <v>0</v>
      </c>
      <c r="BB547" s="59">
        <f>VLOOKUP(Y547,'SCORE TALLER'!$M$2:$N$10,2,TRUE)*BB$2</f>
        <v>0.04</v>
      </c>
      <c r="BC547" s="59">
        <f>VLOOKUP(AA547,'SCORE TALLER'!$Q$2:$R$10,2,FALSE)*BC$2</f>
        <v>0.05</v>
      </c>
      <c r="BD547" s="59">
        <f>VLOOKUP(V547,'SCORE TALLER'!$G$2:$H$10,2,FALSE)*BD$2</f>
        <v>0</v>
      </c>
      <c r="BE547" s="59">
        <f>VLOOKUP(AF547,'SCORE TALLER'!$AA$2:$AB$10,2,FALSE)*BE$2</f>
        <v>0.30000000000000004</v>
      </c>
      <c r="BF547" s="59">
        <f>VLOOKUP(AL547,'SCORE TALLER'!$AM$2:$AN$10,2,TRUE)*BF$2</f>
        <v>0</v>
      </c>
      <c r="BG547" s="67">
        <f t="shared" si="124"/>
        <v>1.81</v>
      </c>
      <c r="BH547" s="67" t="str">
        <f>VLOOKUP(BG547,'SCORE TALLER'!$AP$2:$AQ$7,2,TRUE)</f>
        <v>2. Normal</v>
      </c>
      <c r="BI547" s="67" t="str">
        <f t="shared" si="126"/>
        <v>LBZ</v>
      </c>
      <c r="BJ547" s="67" t="str">
        <f t="shared" si="126"/>
        <v>A</v>
      </c>
      <c r="BK547" s="67" t="str">
        <f t="shared" si="127"/>
        <v>SIN</v>
      </c>
      <c r="BL547" s="86">
        <f t="shared" si="125"/>
        <v>0</v>
      </c>
      <c r="BM547" s="86">
        <f t="shared" si="128"/>
        <v>0</v>
      </c>
    </row>
    <row r="548" spans="1:65" x14ac:dyDescent="0.3">
      <c r="A548" s="57">
        <v>2002288668</v>
      </c>
      <c r="B548" s="12" t="s">
        <v>686</v>
      </c>
      <c r="C548" s="58" t="s">
        <v>107</v>
      </c>
      <c r="D548" s="58" t="s">
        <v>115</v>
      </c>
      <c r="E548" s="58">
        <v>80667</v>
      </c>
      <c r="F548" s="58">
        <v>5309851</v>
      </c>
      <c r="G548" s="58">
        <f t="shared" si="116"/>
        <v>3255031</v>
      </c>
      <c r="H548" s="58">
        <f t="shared" si="117"/>
        <v>2255031</v>
      </c>
      <c r="I548" s="58" t="e">
        <v>#N/A</v>
      </c>
      <c r="J548" s="58">
        <v>181136</v>
      </c>
      <c r="K548" s="58">
        <v>0</v>
      </c>
      <c r="L548" s="58">
        <v>1000000</v>
      </c>
      <c r="M548" s="58">
        <v>2054820</v>
      </c>
      <c r="N548" s="58">
        <f>VLOOKUP(AD548,'tabla ingresos'!$A$3:$D$15,4,FALSE)</f>
        <v>1000000</v>
      </c>
      <c r="O548" s="58">
        <v>0</v>
      </c>
      <c r="P548" s="58">
        <v>0</v>
      </c>
      <c r="Q548" s="58">
        <v>0</v>
      </c>
      <c r="R548" s="12">
        <v>13052</v>
      </c>
      <c r="S548" s="12" t="s">
        <v>87</v>
      </c>
      <c r="T548" s="12" t="s">
        <v>89</v>
      </c>
      <c r="U548" s="12" t="s">
        <v>10</v>
      </c>
      <c r="V548" s="12">
        <v>4</v>
      </c>
      <c r="W548" s="12">
        <v>0</v>
      </c>
      <c r="X548" s="12">
        <v>0</v>
      </c>
      <c r="Y548" s="59">
        <v>5.484931506849315</v>
      </c>
      <c r="Z548" s="59">
        <v>26.339726027397262</v>
      </c>
      <c r="AA548" s="12">
        <v>2</v>
      </c>
      <c r="AB548" s="12">
        <v>2</v>
      </c>
      <c r="AC548" s="12">
        <v>3</v>
      </c>
      <c r="AD548" s="12">
        <v>2</v>
      </c>
      <c r="AE548" s="12">
        <v>1</v>
      </c>
      <c r="AF548" s="58" t="s">
        <v>91</v>
      </c>
      <c r="AG548" s="66">
        <f t="shared" si="118"/>
        <v>0.12075733333333333</v>
      </c>
      <c r="AH548" s="67">
        <f t="shared" si="119"/>
        <v>3.5399006666666666</v>
      </c>
      <c r="AI548" s="67">
        <f t="shared" si="120"/>
        <v>1.4236580000000001</v>
      </c>
      <c r="AJ548" s="67">
        <f t="shared" si="121"/>
        <v>2.1700206666666668</v>
      </c>
      <c r="AK548" s="67">
        <f t="shared" si="122"/>
        <v>1.5033540000000001</v>
      </c>
      <c r="AL548" s="67">
        <f t="shared" si="123"/>
        <v>0</v>
      </c>
      <c r="AM548" s="59">
        <f>VLOOKUP(AG548,'SCORE TALLER'!$AC$2:$AD$10,2,TRUE)*AM$2</f>
        <v>0</v>
      </c>
      <c r="AN548" s="59">
        <f>VLOOKUP(AD548,'SCORE TALLER'!$W$2:$X$10,2,TRUE)*AN$2</f>
        <v>0.32</v>
      </c>
      <c r="AO548" s="59">
        <f>VLOOKUP(AB548,'SCORE TALLER'!$S$2:$T$10,2,FALSE)*AO$2</f>
        <v>0.04</v>
      </c>
      <c r="AP548" s="59">
        <f>VLOOKUP(AH548,'SCORE TALLER'!$AE$2:$AF$10,2,TRUE)*AP$2</f>
        <v>0</v>
      </c>
      <c r="AQ548" s="59">
        <f>VLOOKUP(AI548,'SCORE TALLER'!$AG$2:$AH$10,2,TRUE)*AQ$2</f>
        <v>0.32</v>
      </c>
      <c r="AR548" s="59">
        <f>VLOOKUP(AC548,'SCORE TALLER'!$U$2:$V$10,2,FALSE)*AR$2</f>
        <v>0.03</v>
      </c>
      <c r="AS548" s="59">
        <f>VLOOKUP(AE548,'SCORE TALLER'!$Y$2:$Z$10,2,FALSE)*AS$2</f>
        <v>0.03</v>
      </c>
      <c r="AT548" s="59">
        <f>VLOOKUP(Z548,'SCORE TALLER'!$O$2:$P$10,2,TRUE)*AT$2</f>
        <v>0.04</v>
      </c>
      <c r="AU548" s="59">
        <f>VLOOKUP(S548,'SCORE TALLER'!$A$2:$B$10,2,FALSE)*AU$2</f>
        <v>0.15000000000000002</v>
      </c>
      <c r="AV548" s="59">
        <f>VLOOKUP(AJ548,'SCORE TALLER'!$AI$2:$AJ$10,2,TRUE)*AV$2</f>
        <v>0.15000000000000002</v>
      </c>
      <c r="AW548" s="59">
        <f>VLOOKUP(AK548,'SCORE TALLER'!$AK$2:$AL$10,2,TRUE)*AW$2</f>
        <v>0.2</v>
      </c>
      <c r="AX548" s="59">
        <f>VLOOKUP(T548,'SCORE TALLER'!$C$2:$D$10,2,FALSE)*AX$2</f>
        <v>0</v>
      </c>
      <c r="AY548" s="59">
        <f>VLOOKUP(W548,'SCORE TALLER'!$I$2:$J$10,2,TRUE)*AY$2</f>
        <v>0</v>
      </c>
      <c r="AZ548" s="59">
        <f>VLOOKUP(X548,'SCORE TALLER'!$K$2:$L$10,2,TRUE)*AZ$2</f>
        <v>0</v>
      </c>
      <c r="BA548" s="59">
        <f>VLOOKUP(U548,'SCORE TALLER'!$E$2:$F$10,2,FALSE)*BA$2</f>
        <v>0</v>
      </c>
      <c r="BB548" s="59">
        <f>VLOOKUP(Y548,'SCORE TALLER'!$M$2:$N$10,2,TRUE)*BB$2</f>
        <v>0.03</v>
      </c>
      <c r="BC548" s="59">
        <f>VLOOKUP(AA548,'SCORE TALLER'!$Q$2:$R$10,2,FALSE)*BC$2</f>
        <v>0</v>
      </c>
      <c r="BD548" s="59">
        <f>VLOOKUP(V548,'SCORE TALLER'!$G$2:$H$10,2,FALSE)*BD$2</f>
        <v>0</v>
      </c>
      <c r="BE548" s="59">
        <f>VLOOKUP(AF548,'SCORE TALLER'!$AA$2:$AB$10,2,FALSE)*BE$2</f>
        <v>0.30000000000000004</v>
      </c>
      <c r="BF548" s="59">
        <f>VLOOKUP(AL548,'SCORE TALLER'!$AM$2:$AN$10,2,TRUE)*BF$2</f>
        <v>0</v>
      </c>
      <c r="BG548" s="67">
        <f t="shared" si="124"/>
        <v>1.61</v>
      </c>
      <c r="BH548" s="67" t="str">
        <f>VLOOKUP(BG548,'SCORE TALLER'!$AP$2:$AQ$7,2,TRUE)</f>
        <v>2. Normal</v>
      </c>
      <c r="BI548" s="67" t="str">
        <f t="shared" si="126"/>
        <v>LBZ</v>
      </c>
      <c r="BJ548" s="67" t="str">
        <f t="shared" si="126"/>
        <v>A</v>
      </c>
      <c r="BK548" s="67" t="str">
        <f t="shared" si="127"/>
        <v>SIN</v>
      </c>
      <c r="BL548" s="86">
        <f t="shared" si="125"/>
        <v>2255031</v>
      </c>
      <c r="BM548" s="86">
        <f t="shared" si="128"/>
        <v>0</v>
      </c>
    </row>
    <row r="549" spans="1:65" x14ac:dyDescent="0.3">
      <c r="A549" s="57">
        <v>2008406622</v>
      </c>
      <c r="B549" s="12" t="s">
        <v>687</v>
      </c>
      <c r="C549" s="58" t="s">
        <v>107</v>
      </c>
      <c r="D549" s="58" t="s">
        <v>115</v>
      </c>
      <c r="E549" s="58">
        <v>770000</v>
      </c>
      <c r="F549" s="58">
        <v>5655015</v>
      </c>
      <c r="G549" s="58">
        <f t="shared" si="116"/>
        <v>4302627</v>
      </c>
      <c r="H549" s="58">
        <f t="shared" si="117"/>
        <v>4302627</v>
      </c>
      <c r="I549" s="58" t="e">
        <v>#N/A</v>
      </c>
      <c r="J549" s="58">
        <v>197400</v>
      </c>
      <c r="K549" s="58">
        <v>0</v>
      </c>
      <c r="L549" s="58">
        <v>0</v>
      </c>
      <c r="M549" s="58">
        <v>1352388</v>
      </c>
      <c r="N549" s="58">
        <f>VLOOKUP(AD549,'tabla ingresos'!$A$3:$D$15,4,FALSE)</f>
        <v>1000000</v>
      </c>
      <c r="O549" s="58">
        <v>0</v>
      </c>
      <c r="P549" s="58">
        <v>0</v>
      </c>
      <c r="Q549" s="58">
        <v>0</v>
      </c>
      <c r="R549" s="12">
        <v>68255</v>
      </c>
      <c r="S549" s="12" t="s">
        <v>88</v>
      </c>
      <c r="T549" s="12" t="s">
        <v>89</v>
      </c>
      <c r="U549" s="12" t="s">
        <v>10</v>
      </c>
      <c r="V549" s="12">
        <v>4</v>
      </c>
      <c r="W549" s="12">
        <v>0</v>
      </c>
      <c r="X549" s="12">
        <v>0</v>
      </c>
      <c r="Y549" s="59">
        <v>0.26301369863013696</v>
      </c>
      <c r="Z549" s="59">
        <v>23.257534246575343</v>
      </c>
      <c r="AA549" s="12">
        <v>1</v>
      </c>
      <c r="AB549" s="12">
        <v>2</v>
      </c>
      <c r="AC549" s="12">
        <v>2</v>
      </c>
      <c r="AD549" s="12">
        <v>2</v>
      </c>
      <c r="AE549" s="12">
        <v>1</v>
      </c>
      <c r="AF549" s="58" t="s">
        <v>91</v>
      </c>
      <c r="AG549" s="66">
        <f t="shared" si="118"/>
        <v>0.13159999999999999</v>
      </c>
      <c r="AH549" s="67">
        <f t="shared" si="119"/>
        <v>3.7700100000000001</v>
      </c>
      <c r="AI549" s="67">
        <f t="shared" si="120"/>
        <v>1.4149253333333334</v>
      </c>
      <c r="AJ549" s="67">
        <f t="shared" si="121"/>
        <v>2.8684180000000001</v>
      </c>
      <c r="AK549" s="67">
        <f t="shared" si="122"/>
        <v>2.8684180000000001</v>
      </c>
      <c r="AL549" s="67">
        <f t="shared" si="123"/>
        <v>0</v>
      </c>
      <c r="AM549" s="59">
        <f>VLOOKUP(AG549,'SCORE TALLER'!$AC$2:$AD$10,2,TRUE)*AM$2</f>
        <v>0</v>
      </c>
      <c r="AN549" s="59">
        <f>VLOOKUP(AD549,'SCORE TALLER'!$W$2:$X$10,2,TRUE)*AN$2</f>
        <v>0.32</v>
      </c>
      <c r="AO549" s="59">
        <f>VLOOKUP(AB549,'SCORE TALLER'!$S$2:$T$10,2,FALSE)*AO$2</f>
        <v>0.04</v>
      </c>
      <c r="AP549" s="59">
        <f>VLOOKUP(AH549,'SCORE TALLER'!$AE$2:$AF$10,2,TRUE)*AP$2</f>
        <v>0</v>
      </c>
      <c r="AQ549" s="59">
        <f>VLOOKUP(AI549,'SCORE TALLER'!$AG$2:$AH$10,2,TRUE)*AQ$2</f>
        <v>0.32</v>
      </c>
      <c r="AR549" s="59">
        <f>VLOOKUP(AC549,'SCORE TALLER'!$U$2:$V$10,2,FALSE)*AR$2</f>
        <v>0.04</v>
      </c>
      <c r="AS549" s="59">
        <f>VLOOKUP(AE549,'SCORE TALLER'!$Y$2:$Z$10,2,FALSE)*AS$2</f>
        <v>0.03</v>
      </c>
      <c r="AT549" s="59">
        <f>VLOOKUP(Z549,'SCORE TALLER'!$O$2:$P$10,2,TRUE)*AT$2</f>
        <v>0.05</v>
      </c>
      <c r="AU549" s="59">
        <f>VLOOKUP(S549,'SCORE TALLER'!$A$2:$B$10,2,FALSE)*AU$2</f>
        <v>0.25</v>
      </c>
      <c r="AV549" s="59">
        <f>VLOOKUP(AJ549,'SCORE TALLER'!$AI$2:$AJ$10,2,TRUE)*AV$2</f>
        <v>0.15000000000000002</v>
      </c>
      <c r="AW549" s="59">
        <f>VLOOKUP(AK549,'SCORE TALLER'!$AK$2:$AL$10,2,TRUE)*AW$2</f>
        <v>0.15000000000000002</v>
      </c>
      <c r="AX549" s="59">
        <f>VLOOKUP(T549,'SCORE TALLER'!$C$2:$D$10,2,FALSE)*AX$2</f>
        <v>0</v>
      </c>
      <c r="AY549" s="59">
        <f>VLOOKUP(W549,'SCORE TALLER'!$I$2:$J$10,2,TRUE)*AY$2</f>
        <v>0</v>
      </c>
      <c r="AZ549" s="59">
        <f>VLOOKUP(X549,'SCORE TALLER'!$K$2:$L$10,2,TRUE)*AZ$2</f>
        <v>0</v>
      </c>
      <c r="BA549" s="59">
        <f>VLOOKUP(U549,'SCORE TALLER'!$E$2:$F$10,2,FALSE)*BA$2</f>
        <v>0</v>
      </c>
      <c r="BB549" s="59">
        <f>VLOOKUP(Y549,'SCORE TALLER'!$M$2:$N$10,2,TRUE)*BB$2</f>
        <v>0.05</v>
      </c>
      <c r="BC549" s="59">
        <f>VLOOKUP(AA549,'SCORE TALLER'!$Q$2:$R$10,2,FALSE)*BC$2</f>
        <v>0.05</v>
      </c>
      <c r="BD549" s="59">
        <f>VLOOKUP(V549,'SCORE TALLER'!$G$2:$H$10,2,FALSE)*BD$2</f>
        <v>0</v>
      </c>
      <c r="BE549" s="59">
        <f>VLOOKUP(AF549,'SCORE TALLER'!$AA$2:$AB$10,2,FALSE)*BE$2</f>
        <v>0.30000000000000004</v>
      </c>
      <c r="BF549" s="59">
        <f>VLOOKUP(AL549,'SCORE TALLER'!$AM$2:$AN$10,2,TRUE)*BF$2</f>
        <v>0</v>
      </c>
      <c r="BG549" s="67">
        <f t="shared" si="124"/>
        <v>1.7500000000000002</v>
      </c>
      <c r="BH549" s="67" t="str">
        <f>VLOOKUP(BG549,'SCORE TALLER'!$AP$2:$AQ$7,2,TRUE)</f>
        <v>2. Normal</v>
      </c>
      <c r="BI549" s="67" t="str">
        <f t="shared" si="126"/>
        <v>LBZ</v>
      </c>
      <c r="BJ549" s="67" t="str">
        <f t="shared" si="126"/>
        <v>A</v>
      </c>
      <c r="BK549" s="67" t="str">
        <f t="shared" si="127"/>
        <v>SIN</v>
      </c>
      <c r="BL549" s="86">
        <f t="shared" si="125"/>
        <v>4302627</v>
      </c>
      <c r="BM549" s="86">
        <f t="shared" si="128"/>
        <v>0</v>
      </c>
    </row>
    <row r="550" spans="1:65" x14ac:dyDescent="0.3">
      <c r="A550" s="57">
        <v>84464046</v>
      </c>
      <c r="B550" s="12" t="s">
        <v>688</v>
      </c>
      <c r="C550" s="58" t="s">
        <v>105</v>
      </c>
      <c r="D550" s="58" t="s">
        <v>114</v>
      </c>
      <c r="E550" s="58"/>
      <c r="F550" s="58">
        <v>3530991</v>
      </c>
      <c r="G550" s="58">
        <f t="shared" si="116"/>
        <v>1411821</v>
      </c>
      <c r="H550" s="58">
        <f t="shared" si="117"/>
        <v>1411821</v>
      </c>
      <c r="I550" s="58">
        <v>3531000</v>
      </c>
      <c r="J550" s="58">
        <v>194009</v>
      </c>
      <c r="K550" s="58">
        <v>0</v>
      </c>
      <c r="L550" s="58">
        <v>0</v>
      </c>
      <c r="M550" s="58">
        <v>2119170</v>
      </c>
      <c r="N550" s="58">
        <f>VLOOKUP(AD550,'tabla ingresos'!$A$3:$D$15,4,FALSE)</f>
        <v>1000000</v>
      </c>
      <c r="O550" s="58">
        <v>40660.048745200642</v>
      </c>
      <c r="P550" s="58">
        <v>1459000</v>
      </c>
      <c r="Q550" s="58">
        <v>0</v>
      </c>
      <c r="R550" s="12">
        <v>68276</v>
      </c>
      <c r="S550" s="12" t="s">
        <v>88</v>
      </c>
      <c r="T550" s="12" t="s">
        <v>89</v>
      </c>
      <c r="U550" s="12" t="s">
        <v>10</v>
      </c>
      <c r="V550" s="12">
        <v>4</v>
      </c>
      <c r="W550" s="12">
        <v>0</v>
      </c>
      <c r="X550" s="12">
        <v>0</v>
      </c>
      <c r="Y550" s="59">
        <v>8.3424657534246567</v>
      </c>
      <c r="Z550" s="59">
        <v>41.098630136986301</v>
      </c>
      <c r="AA550" s="12">
        <v>1</v>
      </c>
      <c r="AB550" s="12">
        <v>2</v>
      </c>
      <c r="AC550" s="12">
        <v>1</v>
      </c>
      <c r="AD550" s="12">
        <v>2</v>
      </c>
      <c r="AE550" s="12">
        <v>3</v>
      </c>
      <c r="AF550" s="58" t="s">
        <v>10</v>
      </c>
      <c r="AG550" s="66">
        <f t="shared" si="118"/>
        <v>0.15644603249680042</v>
      </c>
      <c r="AH550" s="67">
        <f t="shared" si="119"/>
        <v>3.3266606666666667</v>
      </c>
      <c r="AI550" s="67">
        <f t="shared" si="120"/>
        <v>1.4127799999999999</v>
      </c>
      <c r="AJ550" s="67">
        <f t="shared" si="121"/>
        <v>0.941214</v>
      </c>
      <c r="AK550" s="67">
        <f t="shared" si="122"/>
        <v>0.941214</v>
      </c>
      <c r="AL550" s="67">
        <f t="shared" si="123"/>
        <v>0</v>
      </c>
      <c r="AM550" s="59">
        <f>VLOOKUP(AG550,'SCORE TALLER'!$AC$2:$AD$10,2,TRUE)*AM$2</f>
        <v>0</v>
      </c>
      <c r="AN550" s="59">
        <f>VLOOKUP(AD550,'SCORE TALLER'!$W$2:$X$10,2,TRUE)*AN$2</f>
        <v>0.32</v>
      </c>
      <c r="AO550" s="59">
        <f>VLOOKUP(AB550,'SCORE TALLER'!$S$2:$T$10,2,FALSE)*AO$2</f>
        <v>0.04</v>
      </c>
      <c r="AP550" s="59">
        <f>VLOOKUP(AH550,'SCORE TALLER'!$AE$2:$AF$10,2,TRUE)*AP$2</f>
        <v>0</v>
      </c>
      <c r="AQ550" s="59">
        <f>VLOOKUP(AI550,'SCORE TALLER'!$AG$2:$AH$10,2,TRUE)*AQ$2</f>
        <v>0.32</v>
      </c>
      <c r="AR550" s="59">
        <f>VLOOKUP(AC550,'SCORE TALLER'!$U$2:$V$10,2,FALSE)*AR$2</f>
        <v>0.05</v>
      </c>
      <c r="AS550" s="59">
        <f>VLOOKUP(AE550,'SCORE TALLER'!$Y$2:$Z$10,2,FALSE)*AS$2</f>
        <v>0.02</v>
      </c>
      <c r="AT550" s="59">
        <f>VLOOKUP(Z550,'SCORE TALLER'!$O$2:$P$10,2,TRUE)*AT$2</f>
        <v>0.03</v>
      </c>
      <c r="AU550" s="59">
        <f>VLOOKUP(S550,'SCORE TALLER'!$A$2:$B$10,2,FALSE)*AU$2</f>
        <v>0.25</v>
      </c>
      <c r="AV550" s="59">
        <f>VLOOKUP(AJ550,'SCORE TALLER'!$AI$2:$AJ$10,2,TRUE)*AV$2</f>
        <v>0.25</v>
      </c>
      <c r="AW550" s="59">
        <f>VLOOKUP(AK550,'SCORE TALLER'!$AK$2:$AL$10,2,TRUE)*AW$2</f>
        <v>0.25</v>
      </c>
      <c r="AX550" s="59">
        <f>VLOOKUP(T550,'SCORE TALLER'!$C$2:$D$10,2,FALSE)*AX$2</f>
        <v>0</v>
      </c>
      <c r="AY550" s="59">
        <f>VLOOKUP(W550,'SCORE TALLER'!$I$2:$J$10,2,TRUE)*AY$2</f>
        <v>0</v>
      </c>
      <c r="AZ550" s="59">
        <f>VLOOKUP(X550,'SCORE TALLER'!$K$2:$L$10,2,TRUE)*AZ$2</f>
        <v>0</v>
      </c>
      <c r="BA550" s="59">
        <f>VLOOKUP(U550,'SCORE TALLER'!$E$2:$F$10,2,FALSE)*BA$2</f>
        <v>0</v>
      </c>
      <c r="BB550" s="59">
        <f>VLOOKUP(Y550,'SCORE TALLER'!$M$2:$N$10,2,TRUE)*BB$2</f>
        <v>0.01</v>
      </c>
      <c r="BC550" s="59">
        <f>VLOOKUP(AA550,'SCORE TALLER'!$Q$2:$R$10,2,FALSE)*BC$2</f>
        <v>0.05</v>
      </c>
      <c r="BD550" s="59">
        <f>VLOOKUP(V550,'SCORE TALLER'!$G$2:$H$10,2,FALSE)*BD$2</f>
        <v>0</v>
      </c>
      <c r="BE550" s="59">
        <f>VLOOKUP(AF550,'SCORE TALLER'!$AA$2:$AB$10,2,FALSE)*BE$2</f>
        <v>0</v>
      </c>
      <c r="BF550" s="59">
        <f>VLOOKUP(AL550,'SCORE TALLER'!$AM$2:$AN$10,2,TRUE)*BF$2</f>
        <v>0</v>
      </c>
      <c r="BG550" s="67">
        <f t="shared" si="124"/>
        <v>1.59</v>
      </c>
      <c r="BH550" s="67" t="str">
        <f>VLOOKUP(BG550,'SCORE TALLER'!$AP$2:$AQ$7,2,TRUE)</f>
        <v>2. Normal</v>
      </c>
      <c r="BI550" s="67" t="str">
        <f t="shared" si="126"/>
        <v>LBZ</v>
      </c>
      <c r="BJ550" s="67" t="str">
        <f t="shared" si="126"/>
        <v>A</v>
      </c>
      <c r="BK550" s="67" t="str">
        <f t="shared" si="127"/>
        <v>A</v>
      </c>
      <c r="BL550" s="86">
        <f t="shared" si="125"/>
        <v>1411821</v>
      </c>
      <c r="BM550" s="86">
        <f t="shared" si="128"/>
        <v>0</v>
      </c>
    </row>
    <row r="551" spans="1:65" x14ac:dyDescent="0.3">
      <c r="A551" s="57">
        <v>20840886</v>
      </c>
      <c r="B551" s="12" t="s">
        <v>689</v>
      </c>
      <c r="C551" s="58" t="s">
        <v>107</v>
      </c>
      <c r="D551" s="58" t="s">
        <v>115</v>
      </c>
      <c r="E551" s="58">
        <v>69534</v>
      </c>
      <c r="F551" s="58">
        <v>8665676</v>
      </c>
      <c r="G551" s="58">
        <f t="shared" si="116"/>
        <v>4505159</v>
      </c>
      <c r="H551" s="58">
        <f t="shared" si="117"/>
        <v>0</v>
      </c>
      <c r="I551" s="58" t="e">
        <v>#N/A</v>
      </c>
      <c r="J551" s="58">
        <v>334875</v>
      </c>
      <c r="K551" s="58">
        <v>0</v>
      </c>
      <c r="L551" s="58">
        <v>6500000</v>
      </c>
      <c r="M551" s="58">
        <v>4160517</v>
      </c>
      <c r="N551" s="58">
        <f>VLOOKUP(AD551,'tabla ingresos'!$A$3:$D$15,4,FALSE)</f>
        <v>2000000</v>
      </c>
      <c r="O551" s="58">
        <v>0</v>
      </c>
      <c r="P551" s="58">
        <v>0</v>
      </c>
      <c r="Q551" s="58">
        <v>0</v>
      </c>
      <c r="R551" s="12">
        <v>25572</v>
      </c>
      <c r="S551" s="12" t="s">
        <v>87</v>
      </c>
      <c r="T551" s="12" t="s">
        <v>89</v>
      </c>
      <c r="U551" s="12" t="s">
        <v>10</v>
      </c>
      <c r="V551" s="12">
        <v>4</v>
      </c>
      <c r="W551" s="12">
        <v>0</v>
      </c>
      <c r="X551" s="12">
        <v>0</v>
      </c>
      <c r="Y551" s="59">
        <v>6.8849315068493153</v>
      </c>
      <c r="Z551" s="59">
        <v>37.282191780821918</v>
      </c>
      <c r="AA551" s="12">
        <v>2</v>
      </c>
      <c r="AB551" s="12">
        <v>0</v>
      </c>
      <c r="AC551" s="12">
        <v>1</v>
      </c>
      <c r="AD551" s="12">
        <v>3</v>
      </c>
      <c r="AE551" s="12">
        <v>1</v>
      </c>
      <c r="AF551" s="58" t="s">
        <v>91</v>
      </c>
      <c r="AG551" s="66">
        <f t="shared" si="118"/>
        <v>0.111625</v>
      </c>
      <c r="AH551" s="67">
        <f t="shared" si="119"/>
        <v>2.8885586666666665</v>
      </c>
      <c r="AI551" s="67">
        <f t="shared" si="120"/>
        <v>1.4100170000000001</v>
      </c>
      <c r="AJ551" s="67">
        <f t="shared" si="121"/>
        <v>1.5017196666666666</v>
      </c>
      <c r="AK551" s="67">
        <f t="shared" si="122"/>
        <v>0</v>
      </c>
      <c r="AL551" s="67">
        <f t="shared" si="123"/>
        <v>0</v>
      </c>
      <c r="AM551" s="59">
        <f>VLOOKUP(AG551,'SCORE TALLER'!$AC$2:$AD$10,2,TRUE)*AM$2</f>
        <v>0</v>
      </c>
      <c r="AN551" s="59">
        <f>VLOOKUP(AD551,'SCORE TALLER'!$W$2:$X$10,2,TRUE)*AN$2</f>
        <v>0.32</v>
      </c>
      <c r="AO551" s="59">
        <f>VLOOKUP(AB551,'SCORE TALLER'!$S$2:$T$10,2,FALSE)*AO$2</f>
        <v>0.05</v>
      </c>
      <c r="AP551" s="59">
        <f>VLOOKUP(AH551,'SCORE TALLER'!$AE$2:$AF$10,2,TRUE)*AP$2</f>
        <v>0</v>
      </c>
      <c r="AQ551" s="59">
        <f>VLOOKUP(AI551,'SCORE TALLER'!$AG$2:$AH$10,2,TRUE)*AQ$2</f>
        <v>0.32</v>
      </c>
      <c r="AR551" s="59">
        <f>VLOOKUP(AC551,'SCORE TALLER'!$U$2:$V$10,2,FALSE)*AR$2</f>
        <v>0.05</v>
      </c>
      <c r="AS551" s="59">
        <f>VLOOKUP(AE551,'SCORE TALLER'!$Y$2:$Z$10,2,FALSE)*AS$2</f>
        <v>0.03</v>
      </c>
      <c r="AT551" s="59">
        <f>VLOOKUP(Z551,'SCORE TALLER'!$O$2:$P$10,2,TRUE)*AT$2</f>
        <v>0.03</v>
      </c>
      <c r="AU551" s="59">
        <f>VLOOKUP(S551,'SCORE TALLER'!$A$2:$B$10,2,FALSE)*AU$2</f>
        <v>0.15000000000000002</v>
      </c>
      <c r="AV551" s="59">
        <f>VLOOKUP(AJ551,'SCORE TALLER'!$AI$2:$AJ$10,2,TRUE)*AV$2</f>
        <v>0.2</v>
      </c>
      <c r="AW551" s="59">
        <f>VLOOKUP(AK551,'SCORE TALLER'!$AK$2:$AL$10,2,TRUE)*AW$2</f>
        <v>0.25</v>
      </c>
      <c r="AX551" s="59">
        <f>VLOOKUP(T551,'SCORE TALLER'!$C$2:$D$10,2,FALSE)*AX$2</f>
        <v>0</v>
      </c>
      <c r="AY551" s="59">
        <f>VLOOKUP(W551,'SCORE TALLER'!$I$2:$J$10,2,TRUE)*AY$2</f>
        <v>0</v>
      </c>
      <c r="AZ551" s="59">
        <f>VLOOKUP(X551,'SCORE TALLER'!$K$2:$L$10,2,TRUE)*AZ$2</f>
        <v>0</v>
      </c>
      <c r="BA551" s="59">
        <f>VLOOKUP(U551,'SCORE TALLER'!$E$2:$F$10,2,FALSE)*BA$2</f>
        <v>0</v>
      </c>
      <c r="BB551" s="59">
        <f>VLOOKUP(Y551,'SCORE TALLER'!$M$2:$N$10,2,TRUE)*BB$2</f>
        <v>0.02</v>
      </c>
      <c r="BC551" s="59">
        <f>VLOOKUP(AA551,'SCORE TALLER'!$Q$2:$R$10,2,FALSE)*BC$2</f>
        <v>0</v>
      </c>
      <c r="BD551" s="59">
        <f>VLOOKUP(V551,'SCORE TALLER'!$G$2:$H$10,2,FALSE)*BD$2</f>
        <v>0</v>
      </c>
      <c r="BE551" s="59">
        <f>VLOOKUP(AF551,'SCORE TALLER'!$AA$2:$AB$10,2,FALSE)*BE$2</f>
        <v>0.30000000000000004</v>
      </c>
      <c r="BF551" s="59">
        <f>VLOOKUP(AL551,'SCORE TALLER'!$AM$2:$AN$10,2,TRUE)*BF$2</f>
        <v>0</v>
      </c>
      <c r="BG551" s="67">
        <f t="shared" si="124"/>
        <v>1.7200000000000002</v>
      </c>
      <c r="BH551" s="67" t="str">
        <f>VLOOKUP(BG551,'SCORE TALLER'!$AP$2:$AQ$7,2,TRUE)</f>
        <v>2. Normal</v>
      </c>
      <c r="BI551" s="67" t="str">
        <f t="shared" si="126"/>
        <v>LBZ</v>
      </c>
      <c r="BJ551" s="67" t="str">
        <f t="shared" si="126"/>
        <v>A</v>
      </c>
      <c r="BK551" s="67" t="str">
        <f t="shared" si="127"/>
        <v>SIN</v>
      </c>
      <c r="BL551" s="86">
        <f t="shared" si="125"/>
        <v>0</v>
      </c>
      <c r="BM551" s="86">
        <f t="shared" si="128"/>
        <v>0</v>
      </c>
    </row>
    <row r="552" spans="1:65" x14ac:dyDescent="0.3">
      <c r="A552" s="57">
        <v>88086606</v>
      </c>
      <c r="B552" s="12" t="s">
        <v>690</v>
      </c>
      <c r="C552" s="58" t="s">
        <v>107</v>
      </c>
      <c r="D552" s="58" t="s">
        <v>114</v>
      </c>
      <c r="E552" s="58">
        <v>3204</v>
      </c>
      <c r="F552" s="58">
        <v>4026935</v>
      </c>
      <c r="G552" s="58">
        <f t="shared" si="116"/>
        <v>1916115</v>
      </c>
      <c r="H552" s="58">
        <f t="shared" si="117"/>
        <v>1916115</v>
      </c>
      <c r="I552" s="58" t="e">
        <v>#N/A</v>
      </c>
      <c r="J552" s="58">
        <v>198714</v>
      </c>
      <c r="K552" s="58">
        <v>0</v>
      </c>
      <c r="L552" s="58">
        <v>0</v>
      </c>
      <c r="M552" s="58">
        <v>2110820</v>
      </c>
      <c r="N552" s="58">
        <f>VLOOKUP(AD552,'tabla ingresos'!$A$3:$D$15,4,FALSE)</f>
        <v>1000000</v>
      </c>
      <c r="O552" s="58">
        <v>0</v>
      </c>
      <c r="P552" s="58">
        <v>0</v>
      </c>
      <c r="Q552" s="58">
        <v>0</v>
      </c>
      <c r="R552" s="12">
        <v>8001</v>
      </c>
      <c r="S552" s="12" t="s">
        <v>88</v>
      </c>
      <c r="T552" s="12" t="s">
        <v>89</v>
      </c>
      <c r="U552" s="12" t="s">
        <v>10</v>
      </c>
      <c r="V552" s="12">
        <v>4</v>
      </c>
      <c r="W552" s="12">
        <v>0</v>
      </c>
      <c r="X552" s="12">
        <v>0</v>
      </c>
      <c r="Y552" s="59">
        <v>5.6301369863013697</v>
      </c>
      <c r="Z552" s="59">
        <v>39.969863013698628</v>
      </c>
      <c r="AA552" s="12">
        <v>1</v>
      </c>
      <c r="AB552" s="12">
        <v>2</v>
      </c>
      <c r="AC552" s="12">
        <v>2</v>
      </c>
      <c r="AD552" s="12">
        <v>2</v>
      </c>
      <c r="AE552" s="12">
        <v>5</v>
      </c>
      <c r="AF552" s="58" t="s">
        <v>91</v>
      </c>
      <c r="AG552" s="66">
        <f t="shared" si="118"/>
        <v>0.13247600000000001</v>
      </c>
      <c r="AH552" s="67">
        <f t="shared" si="119"/>
        <v>2.6846233333333331</v>
      </c>
      <c r="AI552" s="67">
        <f t="shared" si="120"/>
        <v>1.4093493333333333</v>
      </c>
      <c r="AJ552" s="67">
        <f t="shared" si="121"/>
        <v>1.2774099999999999</v>
      </c>
      <c r="AK552" s="67">
        <f t="shared" si="122"/>
        <v>1.2774099999999999</v>
      </c>
      <c r="AL552" s="67">
        <f t="shared" si="123"/>
        <v>0</v>
      </c>
      <c r="AM552" s="59">
        <f>VLOOKUP(AG552,'SCORE TALLER'!$AC$2:$AD$10,2,TRUE)*AM$2</f>
        <v>0</v>
      </c>
      <c r="AN552" s="59">
        <f>VLOOKUP(AD552,'SCORE TALLER'!$W$2:$X$10,2,TRUE)*AN$2</f>
        <v>0.32</v>
      </c>
      <c r="AO552" s="59">
        <f>VLOOKUP(AB552,'SCORE TALLER'!$S$2:$T$10,2,FALSE)*AO$2</f>
        <v>0.04</v>
      </c>
      <c r="AP552" s="59">
        <f>VLOOKUP(AH552,'SCORE TALLER'!$AE$2:$AF$10,2,TRUE)*AP$2</f>
        <v>0</v>
      </c>
      <c r="AQ552" s="59">
        <f>VLOOKUP(AI552,'SCORE TALLER'!$AG$2:$AH$10,2,TRUE)*AQ$2</f>
        <v>0.32</v>
      </c>
      <c r="AR552" s="59">
        <f>VLOOKUP(AC552,'SCORE TALLER'!$U$2:$V$10,2,FALSE)*AR$2</f>
        <v>0.04</v>
      </c>
      <c r="AS552" s="59">
        <f>VLOOKUP(AE552,'SCORE TALLER'!$Y$2:$Z$10,2,FALSE)*AS$2</f>
        <v>0.04</v>
      </c>
      <c r="AT552" s="59">
        <f>VLOOKUP(Z552,'SCORE TALLER'!$O$2:$P$10,2,TRUE)*AT$2</f>
        <v>0.03</v>
      </c>
      <c r="AU552" s="59">
        <f>VLOOKUP(S552,'SCORE TALLER'!$A$2:$B$10,2,FALSE)*AU$2</f>
        <v>0.25</v>
      </c>
      <c r="AV552" s="59">
        <f>VLOOKUP(AJ552,'SCORE TALLER'!$AI$2:$AJ$10,2,TRUE)*AV$2</f>
        <v>0.2</v>
      </c>
      <c r="AW552" s="59">
        <f>VLOOKUP(AK552,'SCORE TALLER'!$AK$2:$AL$10,2,TRUE)*AW$2</f>
        <v>0.2</v>
      </c>
      <c r="AX552" s="59">
        <f>VLOOKUP(T552,'SCORE TALLER'!$C$2:$D$10,2,FALSE)*AX$2</f>
        <v>0</v>
      </c>
      <c r="AY552" s="59">
        <f>VLOOKUP(W552,'SCORE TALLER'!$I$2:$J$10,2,TRUE)*AY$2</f>
        <v>0</v>
      </c>
      <c r="AZ552" s="59">
        <f>VLOOKUP(X552,'SCORE TALLER'!$K$2:$L$10,2,TRUE)*AZ$2</f>
        <v>0</v>
      </c>
      <c r="BA552" s="59">
        <f>VLOOKUP(U552,'SCORE TALLER'!$E$2:$F$10,2,FALSE)*BA$2</f>
        <v>0</v>
      </c>
      <c r="BB552" s="59">
        <f>VLOOKUP(Y552,'SCORE TALLER'!$M$2:$N$10,2,TRUE)*BB$2</f>
        <v>0.03</v>
      </c>
      <c r="BC552" s="59">
        <f>VLOOKUP(AA552,'SCORE TALLER'!$Q$2:$R$10,2,FALSE)*BC$2</f>
        <v>0.05</v>
      </c>
      <c r="BD552" s="59">
        <f>VLOOKUP(V552,'SCORE TALLER'!$G$2:$H$10,2,FALSE)*BD$2</f>
        <v>0</v>
      </c>
      <c r="BE552" s="59">
        <f>VLOOKUP(AF552,'SCORE TALLER'!$AA$2:$AB$10,2,FALSE)*BE$2</f>
        <v>0.30000000000000004</v>
      </c>
      <c r="BF552" s="59">
        <f>VLOOKUP(AL552,'SCORE TALLER'!$AM$2:$AN$10,2,TRUE)*BF$2</f>
        <v>0</v>
      </c>
      <c r="BG552" s="67">
        <f t="shared" si="124"/>
        <v>1.82</v>
      </c>
      <c r="BH552" s="67" t="str">
        <f>VLOOKUP(BG552,'SCORE TALLER'!$AP$2:$AQ$7,2,TRUE)</f>
        <v>2. Normal</v>
      </c>
      <c r="BI552" s="67" t="str">
        <f t="shared" si="126"/>
        <v>LBZ</v>
      </c>
      <c r="BJ552" s="67" t="str">
        <f t="shared" si="126"/>
        <v>A</v>
      </c>
      <c r="BK552" s="67" t="str">
        <f t="shared" si="127"/>
        <v>SIN</v>
      </c>
      <c r="BL552" s="86">
        <f t="shared" si="125"/>
        <v>1916115</v>
      </c>
      <c r="BM552" s="86">
        <f t="shared" si="128"/>
        <v>0</v>
      </c>
    </row>
    <row r="553" spans="1:65" x14ac:dyDescent="0.3">
      <c r="A553" s="57">
        <v>2224628802</v>
      </c>
      <c r="B553" s="12" t="s">
        <v>691</v>
      </c>
      <c r="C553" s="58" t="s">
        <v>105</v>
      </c>
      <c r="D553" s="58" t="s">
        <v>115</v>
      </c>
      <c r="E553" s="58">
        <v>684276</v>
      </c>
      <c r="F553" s="58">
        <v>6645660</v>
      </c>
      <c r="G553" s="58">
        <f t="shared" si="116"/>
        <v>3110864</v>
      </c>
      <c r="H553" s="58">
        <f t="shared" si="117"/>
        <v>3110864</v>
      </c>
      <c r="I553" s="58">
        <v>4909000</v>
      </c>
      <c r="J553" s="58">
        <v>275676</v>
      </c>
      <c r="K553" s="58">
        <v>0</v>
      </c>
      <c r="L553" s="58">
        <v>0</v>
      </c>
      <c r="M553" s="58">
        <v>3534796</v>
      </c>
      <c r="N553" s="58">
        <f>VLOOKUP(AD553,'tabla ingresos'!$A$3:$D$15,4,FALSE)</f>
        <v>2000000</v>
      </c>
      <c r="O553" s="58">
        <v>33233.204841243249</v>
      </c>
      <c r="P553" s="58">
        <v>1494000</v>
      </c>
      <c r="Q553" s="58">
        <v>0</v>
      </c>
      <c r="R553" s="12">
        <v>76130</v>
      </c>
      <c r="S553" s="12" t="s">
        <v>88</v>
      </c>
      <c r="T553" s="12" t="s">
        <v>89</v>
      </c>
      <c r="U553" s="12" t="s">
        <v>10</v>
      </c>
      <c r="V553" s="12">
        <v>4</v>
      </c>
      <c r="W553" s="12">
        <v>0</v>
      </c>
      <c r="X553" s="12">
        <v>0</v>
      </c>
      <c r="Y553" s="59">
        <v>1.8821917808219177</v>
      </c>
      <c r="Z553" s="59">
        <v>28.646575342465752</v>
      </c>
      <c r="AA553" s="12">
        <v>1</v>
      </c>
      <c r="AB553" s="12">
        <v>4</v>
      </c>
      <c r="AC553" s="12">
        <v>1</v>
      </c>
      <c r="AD553" s="12">
        <v>3</v>
      </c>
      <c r="AE553" s="12">
        <v>1</v>
      </c>
      <c r="AF553" s="58" t="s">
        <v>10</v>
      </c>
      <c r="AG553" s="66">
        <f t="shared" si="118"/>
        <v>0.10296973494708107</v>
      </c>
      <c r="AH553" s="67">
        <f t="shared" si="119"/>
        <v>2.7132200000000002</v>
      </c>
      <c r="AI553" s="67">
        <f t="shared" si="120"/>
        <v>1.4063573333333332</v>
      </c>
      <c r="AJ553" s="67">
        <f t="shared" si="121"/>
        <v>1.0369546666666667</v>
      </c>
      <c r="AK553" s="67">
        <f t="shared" si="122"/>
        <v>1.0369546666666667</v>
      </c>
      <c r="AL553" s="67">
        <f t="shared" si="123"/>
        <v>0</v>
      </c>
      <c r="AM553" s="59">
        <f>VLOOKUP(AG553,'SCORE TALLER'!$AC$2:$AD$10,2,TRUE)*AM$2</f>
        <v>0</v>
      </c>
      <c r="AN553" s="59">
        <f>VLOOKUP(AD553,'SCORE TALLER'!$W$2:$X$10,2,TRUE)*AN$2</f>
        <v>0.32</v>
      </c>
      <c r="AO553" s="59">
        <f>VLOOKUP(AB553,'SCORE TALLER'!$S$2:$T$10,2,FALSE)*AO$2</f>
        <v>0.02</v>
      </c>
      <c r="AP553" s="59">
        <f>VLOOKUP(AH553,'SCORE TALLER'!$AE$2:$AF$10,2,TRUE)*AP$2</f>
        <v>0</v>
      </c>
      <c r="AQ553" s="59">
        <f>VLOOKUP(AI553,'SCORE TALLER'!$AG$2:$AH$10,2,TRUE)*AQ$2</f>
        <v>0.32</v>
      </c>
      <c r="AR553" s="59">
        <f>VLOOKUP(AC553,'SCORE TALLER'!$U$2:$V$10,2,FALSE)*AR$2</f>
        <v>0.05</v>
      </c>
      <c r="AS553" s="59">
        <f>VLOOKUP(AE553,'SCORE TALLER'!$Y$2:$Z$10,2,FALSE)*AS$2</f>
        <v>0.03</v>
      </c>
      <c r="AT553" s="59">
        <f>VLOOKUP(Z553,'SCORE TALLER'!$O$2:$P$10,2,TRUE)*AT$2</f>
        <v>0.04</v>
      </c>
      <c r="AU553" s="59">
        <f>VLOOKUP(S553,'SCORE TALLER'!$A$2:$B$10,2,FALSE)*AU$2</f>
        <v>0.25</v>
      </c>
      <c r="AV553" s="59">
        <f>VLOOKUP(AJ553,'SCORE TALLER'!$AI$2:$AJ$10,2,TRUE)*AV$2</f>
        <v>0.2</v>
      </c>
      <c r="AW553" s="59">
        <f>VLOOKUP(AK553,'SCORE TALLER'!$AK$2:$AL$10,2,TRUE)*AW$2</f>
        <v>0.2</v>
      </c>
      <c r="AX553" s="59">
        <f>VLOOKUP(T553,'SCORE TALLER'!$C$2:$D$10,2,FALSE)*AX$2</f>
        <v>0</v>
      </c>
      <c r="AY553" s="59">
        <f>VLOOKUP(W553,'SCORE TALLER'!$I$2:$J$10,2,TRUE)*AY$2</f>
        <v>0</v>
      </c>
      <c r="AZ553" s="59">
        <f>VLOOKUP(X553,'SCORE TALLER'!$K$2:$L$10,2,TRUE)*AZ$2</f>
        <v>0</v>
      </c>
      <c r="BA553" s="59">
        <f>VLOOKUP(U553,'SCORE TALLER'!$E$2:$F$10,2,FALSE)*BA$2</f>
        <v>0</v>
      </c>
      <c r="BB553" s="59">
        <f>VLOOKUP(Y553,'SCORE TALLER'!$M$2:$N$10,2,TRUE)*BB$2</f>
        <v>0.05</v>
      </c>
      <c r="BC553" s="59">
        <f>VLOOKUP(AA553,'SCORE TALLER'!$Q$2:$R$10,2,FALSE)*BC$2</f>
        <v>0.05</v>
      </c>
      <c r="BD553" s="59">
        <f>VLOOKUP(V553,'SCORE TALLER'!$G$2:$H$10,2,FALSE)*BD$2</f>
        <v>0</v>
      </c>
      <c r="BE553" s="59">
        <f>VLOOKUP(AF553,'SCORE TALLER'!$AA$2:$AB$10,2,FALSE)*BE$2</f>
        <v>0</v>
      </c>
      <c r="BF553" s="59">
        <f>VLOOKUP(AL553,'SCORE TALLER'!$AM$2:$AN$10,2,TRUE)*BF$2</f>
        <v>0</v>
      </c>
      <c r="BG553" s="67">
        <f t="shared" si="124"/>
        <v>1.5300000000000002</v>
      </c>
      <c r="BH553" s="67" t="str">
        <f>VLOOKUP(BG553,'SCORE TALLER'!$AP$2:$AQ$7,2,TRUE)</f>
        <v>2. Normal</v>
      </c>
      <c r="BI553" s="67" t="str">
        <f t="shared" si="126"/>
        <v>LBZ</v>
      </c>
      <c r="BJ553" s="67" t="str">
        <f t="shared" si="126"/>
        <v>A</v>
      </c>
      <c r="BK553" s="67" t="str">
        <f t="shared" si="127"/>
        <v>A</v>
      </c>
      <c r="BL553" s="86">
        <f t="shared" si="125"/>
        <v>3110864</v>
      </c>
      <c r="BM553" s="86">
        <f t="shared" si="128"/>
        <v>0</v>
      </c>
    </row>
    <row r="554" spans="1:65" x14ac:dyDescent="0.3">
      <c r="A554" s="57">
        <v>6682802</v>
      </c>
      <c r="B554" s="12" t="s">
        <v>692</v>
      </c>
      <c r="C554" s="58" t="s">
        <v>105</v>
      </c>
      <c r="D554" s="58" t="s">
        <v>30</v>
      </c>
      <c r="E554" s="58">
        <v>59334</v>
      </c>
      <c r="F554" s="58">
        <v>9201123</v>
      </c>
      <c r="G554" s="58">
        <f t="shared" si="116"/>
        <v>5044353</v>
      </c>
      <c r="H554" s="58">
        <f t="shared" si="117"/>
        <v>0</v>
      </c>
      <c r="I554" s="58">
        <v>9201000</v>
      </c>
      <c r="J554" s="58">
        <v>210508</v>
      </c>
      <c r="K554" s="58">
        <v>0</v>
      </c>
      <c r="L554" s="58">
        <v>5830000</v>
      </c>
      <c r="M554" s="58">
        <v>4156770</v>
      </c>
      <c r="N554" s="58">
        <f>VLOOKUP(AD554,'tabla ingresos'!$A$3:$D$15,4,FALSE)</f>
        <v>2000000</v>
      </c>
      <c r="O554" s="58">
        <v>7140.379172799263</v>
      </c>
      <c r="P554" s="58">
        <v>182000</v>
      </c>
      <c r="Q554" s="58">
        <v>0</v>
      </c>
      <c r="R554" s="12">
        <v>68276</v>
      </c>
      <c r="S554" s="12" t="s">
        <v>87</v>
      </c>
      <c r="T554" s="12" t="s">
        <v>89</v>
      </c>
      <c r="U554" s="12" t="s">
        <v>10</v>
      </c>
      <c r="V554" s="12">
        <v>4</v>
      </c>
      <c r="W554" s="12">
        <v>0</v>
      </c>
      <c r="X554" s="12">
        <v>0</v>
      </c>
      <c r="Y554" s="59">
        <v>8.7589041095890412</v>
      </c>
      <c r="Z554" s="59">
        <v>56.342465753424655</v>
      </c>
      <c r="AA554" s="12">
        <v>1</v>
      </c>
      <c r="AB554" s="12">
        <v>2</v>
      </c>
      <c r="AC554" s="12">
        <v>2</v>
      </c>
      <c r="AD554" s="12">
        <v>3</v>
      </c>
      <c r="AE554" s="12">
        <v>2</v>
      </c>
      <c r="AF554" s="58" t="s">
        <v>10</v>
      </c>
      <c r="AG554" s="66">
        <f t="shared" si="118"/>
        <v>7.2549459724266421E-2</v>
      </c>
      <c r="AH554" s="67">
        <f t="shared" si="119"/>
        <v>3.1277076666666668</v>
      </c>
      <c r="AI554" s="67">
        <f t="shared" si="120"/>
        <v>1.405368</v>
      </c>
      <c r="AJ554" s="67">
        <f t="shared" si="121"/>
        <v>1.681451</v>
      </c>
      <c r="AK554" s="67">
        <f t="shared" si="122"/>
        <v>0</v>
      </c>
      <c r="AL554" s="67">
        <f t="shared" si="123"/>
        <v>0</v>
      </c>
      <c r="AM554" s="59">
        <f>VLOOKUP(AG554,'SCORE TALLER'!$AC$2:$AD$10,2,TRUE)*AM$2</f>
        <v>0</v>
      </c>
      <c r="AN554" s="59">
        <f>VLOOKUP(AD554,'SCORE TALLER'!$W$2:$X$10,2,TRUE)*AN$2</f>
        <v>0.32</v>
      </c>
      <c r="AO554" s="59">
        <f>VLOOKUP(AB554,'SCORE TALLER'!$S$2:$T$10,2,FALSE)*AO$2</f>
        <v>0.04</v>
      </c>
      <c r="AP554" s="59">
        <f>VLOOKUP(AH554,'SCORE TALLER'!$AE$2:$AF$10,2,TRUE)*AP$2</f>
        <v>0</v>
      </c>
      <c r="AQ554" s="59">
        <f>VLOOKUP(AI554,'SCORE TALLER'!$AG$2:$AH$10,2,TRUE)*AQ$2</f>
        <v>0.32</v>
      </c>
      <c r="AR554" s="59">
        <f>VLOOKUP(AC554,'SCORE TALLER'!$U$2:$V$10,2,FALSE)*AR$2</f>
        <v>0.04</v>
      </c>
      <c r="AS554" s="59">
        <f>VLOOKUP(AE554,'SCORE TALLER'!$Y$2:$Z$10,2,FALSE)*AS$2</f>
        <v>0.01</v>
      </c>
      <c r="AT554" s="59">
        <f>VLOOKUP(Z554,'SCORE TALLER'!$O$2:$P$10,2,TRUE)*AT$2</f>
        <v>0.01</v>
      </c>
      <c r="AU554" s="59">
        <f>VLOOKUP(S554,'SCORE TALLER'!$A$2:$B$10,2,FALSE)*AU$2</f>
        <v>0.15000000000000002</v>
      </c>
      <c r="AV554" s="59">
        <f>VLOOKUP(AJ554,'SCORE TALLER'!$AI$2:$AJ$10,2,TRUE)*AV$2</f>
        <v>0.2</v>
      </c>
      <c r="AW554" s="59">
        <f>VLOOKUP(AK554,'SCORE TALLER'!$AK$2:$AL$10,2,TRUE)*AW$2</f>
        <v>0.25</v>
      </c>
      <c r="AX554" s="59">
        <f>VLOOKUP(T554,'SCORE TALLER'!$C$2:$D$10,2,FALSE)*AX$2</f>
        <v>0</v>
      </c>
      <c r="AY554" s="59">
        <f>VLOOKUP(W554,'SCORE TALLER'!$I$2:$J$10,2,TRUE)*AY$2</f>
        <v>0</v>
      </c>
      <c r="AZ554" s="59">
        <f>VLOOKUP(X554,'SCORE TALLER'!$K$2:$L$10,2,TRUE)*AZ$2</f>
        <v>0</v>
      </c>
      <c r="BA554" s="59">
        <f>VLOOKUP(U554,'SCORE TALLER'!$E$2:$F$10,2,FALSE)*BA$2</f>
        <v>0</v>
      </c>
      <c r="BB554" s="59">
        <f>VLOOKUP(Y554,'SCORE TALLER'!$M$2:$N$10,2,TRUE)*BB$2</f>
        <v>0.01</v>
      </c>
      <c r="BC554" s="59">
        <f>VLOOKUP(AA554,'SCORE TALLER'!$Q$2:$R$10,2,FALSE)*BC$2</f>
        <v>0.05</v>
      </c>
      <c r="BD554" s="59">
        <f>VLOOKUP(V554,'SCORE TALLER'!$G$2:$H$10,2,FALSE)*BD$2</f>
        <v>0</v>
      </c>
      <c r="BE554" s="59">
        <f>VLOOKUP(AF554,'SCORE TALLER'!$AA$2:$AB$10,2,FALSE)*BE$2</f>
        <v>0</v>
      </c>
      <c r="BF554" s="59">
        <f>VLOOKUP(AL554,'SCORE TALLER'!$AM$2:$AN$10,2,TRUE)*BF$2</f>
        <v>0</v>
      </c>
      <c r="BG554" s="67">
        <f t="shared" si="124"/>
        <v>1.4000000000000001</v>
      </c>
      <c r="BH554" s="67" t="str">
        <f>VLOOKUP(BG554,'SCORE TALLER'!$AP$2:$AQ$7,2,TRUE)</f>
        <v>2. Normal</v>
      </c>
      <c r="BI554" s="67" t="str">
        <f t="shared" si="126"/>
        <v>LBZ</v>
      </c>
      <c r="BJ554" s="67" t="str">
        <f t="shared" si="126"/>
        <v>A</v>
      </c>
      <c r="BK554" s="67" t="str">
        <f t="shared" si="127"/>
        <v>A</v>
      </c>
      <c r="BL554" s="86">
        <f t="shared" si="125"/>
        <v>0</v>
      </c>
      <c r="BM554" s="86">
        <f t="shared" si="128"/>
        <v>0</v>
      </c>
    </row>
    <row r="555" spans="1:65" x14ac:dyDescent="0.3">
      <c r="A555" s="57">
        <v>40200864</v>
      </c>
      <c r="B555" s="12" t="s">
        <v>693</v>
      </c>
      <c r="C555" s="58" t="s">
        <v>105</v>
      </c>
      <c r="D555" s="58" t="s">
        <v>115</v>
      </c>
      <c r="E555" s="58">
        <v>522892</v>
      </c>
      <c r="F555" s="58">
        <v>5919360</v>
      </c>
      <c r="G555" s="58">
        <f t="shared" si="116"/>
        <v>4347390</v>
      </c>
      <c r="H555" s="58">
        <f t="shared" si="117"/>
        <v>3347390</v>
      </c>
      <c r="I555" s="58">
        <v>5919000</v>
      </c>
      <c r="J555" s="58">
        <v>241495</v>
      </c>
      <c r="K555" s="58">
        <v>0</v>
      </c>
      <c r="L555" s="58">
        <v>1000000</v>
      </c>
      <c r="M555" s="58">
        <v>1571970</v>
      </c>
      <c r="N555" s="58">
        <f>VLOOKUP(AD555,'tabla ingresos'!$A$3:$D$15,4,FALSE)</f>
        <v>1000000</v>
      </c>
      <c r="O555" s="58">
        <v>213724.65335653623</v>
      </c>
      <c r="P555" s="58">
        <v>9608000</v>
      </c>
      <c r="Q555" s="58">
        <v>0</v>
      </c>
      <c r="R555" s="12">
        <v>68307</v>
      </c>
      <c r="S555" s="12" t="s">
        <v>87</v>
      </c>
      <c r="T555" s="12" t="s">
        <v>89</v>
      </c>
      <c r="U555" s="12" t="s">
        <v>10</v>
      </c>
      <c r="V555" s="12">
        <v>4</v>
      </c>
      <c r="W555" s="12">
        <v>0</v>
      </c>
      <c r="X555" s="12">
        <v>0</v>
      </c>
      <c r="Y555" s="59">
        <v>8.1726027397260275</v>
      </c>
      <c r="Z555" s="59">
        <v>52.517808219178079</v>
      </c>
      <c r="AA555" s="12">
        <v>2</v>
      </c>
      <c r="AB555" s="12">
        <v>1</v>
      </c>
      <c r="AC555" s="12">
        <v>2</v>
      </c>
      <c r="AD555" s="12">
        <v>2</v>
      </c>
      <c r="AE555" s="12">
        <v>2</v>
      </c>
      <c r="AF555" s="58" t="s">
        <v>10</v>
      </c>
      <c r="AG555" s="66">
        <f t="shared" si="118"/>
        <v>0.30347976890435752</v>
      </c>
      <c r="AH555" s="67">
        <f t="shared" si="119"/>
        <v>10.351573333333333</v>
      </c>
      <c r="AI555" s="67">
        <f t="shared" si="120"/>
        <v>1.3965746666666667</v>
      </c>
      <c r="AJ555" s="67">
        <f t="shared" si="121"/>
        <v>2.8982600000000001</v>
      </c>
      <c r="AK555" s="67">
        <f t="shared" si="122"/>
        <v>2.2315933333333335</v>
      </c>
      <c r="AL555" s="67">
        <f t="shared" si="123"/>
        <v>0</v>
      </c>
      <c r="AM555" s="59">
        <f>VLOOKUP(AG555,'SCORE TALLER'!$AC$2:$AD$10,2,TRUE)*AM$2</f>
        <v>0</v>
      </c>
      <c r="AN555" s="59">
        <f>VLOOKUP(AD555,'SCORE TALLER'!$W$2:$X$10,2,TRUE)*AN$2</f>
        <v>0.32</v>
      </c>
      <c r="AO555" s="59">
        <f>VLOOKUP(AB555,'SCORE TALLER'!$S$2:$T$10,2,FALSE)*AO$2</f>
        <v>0.05</v>
      </c>
      <c r="AP555" s="59">
        <f>VLOOKUP(AH555,'SCORE TALLER'!$AE$2:$AF$10,2,TRUE)*AP$2</f>
        <v>0.16</v>
      </c>
      <c r="AQ555" s="59">
        <f>VLOOKUP(AI555,'SCORE TALLER'!$AG$2:$AH$10,2,TRUE)*AQ$2</f>
        <v>0.32</v>
      </c>
      <c r="AR555" s="59">
        <f>VLOOKUP(AC555,'SCORE TALLER'!$U$2:$V$10,2,FALSE)*AR$2</f>
        <v>0.04</v>
      </c>
      <c r="AS555" s="59">
        <f>VLOOKUP(AE555,'SCORE TALLER'!$Y$2:$Z$10,2,FALSE)*AS$2</f>
        <v>0.01</v>
      </c>
      <c r="AT555" s="59">
        <f>VLOOKUP(Z555,'SCORE TALLER'!$O$2:$P$10,2,TRUE)*AT$2</f>
        <v>0.02</v>
      </c>
      <c r="AU555" s="59">
        <f>VLOOKUP(S555,'SCORE TALLER'!$A$2:$B$10,2,FALSE)*AU$2</f>
        <v>0.15000000000000002</v>
      </c>
      <c r="AV555" s="59">
        <f>VLOOKUP(AJ555,'SCORE TALLER'!$AI$2:$AJ$10,2,TRUE)*AV$2</f>
        <v>0.15000000000000002</v>
      </c>
      <c r="AW555" s="59">
        <f>VLOOKUP(AK555,'SCORE TALLER'!$AK$2:$AL$10,2,TRUE)*AW$2</f>
        <v>0.15000000000000002</v>
      </c>
      <c r="AX555" s="59">
        <f>VLOOKUP(T555,'SCORE TALLER'!$C$2:$D$10,2,FALSE)*AX$2</f>
        <v>0</v>
      </c>
      <c r="AY555" s="59">
        <f>VLOOKUP(W555,'SCORE TALLER'!$I$2:$J$10,2,TRUE)*AY$2</f>
        <v>0</v>
      </c>
      <c r="AZ555" s="59">
        <f>VLOOKUP(X555,'SCORE TALLER'!$K$2:$L$10,2,TRUE)*AZ$2</f>
        <v>0</v>
      </c>
      <c r="BA555" s="59">
        <f>VLOOKUP(U555,'SCORE TALLER'!$E$2:$F$10,2,FALSE)*BA$2</f>
        <v>0</v>
      </c>
      <c r="BB555" s="59">
        <f>VLOOKUP(Y555,'SCORE TALLER'!$M$2:$N$10,2,TRUE)*BB$2</f>
        <v>0.01</v>
      </c>
      <c r="BC555" s="59">
        <f>VLOOKUP(AA555,'SCORE TALLER'!$Q$2:$R$10,2,FALSE)*BC$2</f>
        <v>0</v>
      </c>
      <c r="BD555" s="59">
        <f>VLOOKUP(V555,'SCORE TALLER'!$G$2:$H$10,2,FALSE)*BD$2</f>
        <v>0</v>
      </c>
      <c r="BE555" s="59">
        <f>VLOOKUP(AF555,'SCORE TALLER'!$AA$2:$AB$10,2,FALSE)*BE$2</f>
        <v>0</v>
      </c>
      <c r="BF555" s="59">
        <f>VLOOKUP(AL555,'SCORE TALLER'!$AM$2:$AN$10,2,TRUE)*BF$2</f>
        <v>0</v>
      </c>
      <c r="BG555" s="67">
        <f t="shared" si="124"/>
        <v>1.3800000000000001</v>
      </c>
      <c r="BH555" s="67" t="str">
        <f>VLOOKUP(BG555,'SCORE TALLER'!$AP$2:$AQ$7,2,TRUE)</f>
        <v>2. Normal</v>
      </c>
      <c r="BI555" s="67" t="str">
        <f t="shared" si="126"/>
        <v>LBZ</v>
      </c>
      <c r="BJ555" s="67" t="str">
        <f t="shared" si="126"/>
        <v>A</v>
      </c>
      <c r="BK555" s="67" t="str">
        <f t="shared" si="127"/>
        <v>A</v>
      </c>
      <c r="BL555" s="86">
        <f t="shared" si="125"/>
        <v>3347390</v>
      </c>
      <c r="BM555" s="86">
        <f t="shared" si="128"/>
        <v>0</v>
      </c>
    </row>
    <row r="556" spans="1:65" x14ac:dyDescent="0.3">
      <c r="A556" s="57">
        <v>2224646424</v>
      </c>
      <c r="B556" s="12" t="s">
        <v>694</v>
      </c>
      <c r="C556" s="58" t="s">
        <v>105</v>
      </c>
      <c r="D556" s="58" t="s">
        <v>115</v>
      </c>
      <c r="E556" s="58">
        <v>741666</v>
      </c>
      <c r="F556" s="58">
        <v>6344326</v>
      </c>
      <c r="G556" s="58">
        <f t="shared" si="116"/>
        <v>4994194</v>
      </c>
      <c r="H556" s="58">
        <f t="shared" si="117"/>
        <v>4994194</v>
      </c>
      <c r="I556" s="58">
        <v>6344000</v>
      </c>
      <c r="J556" s="58">
        <v>301333</v>
      </c>
      <c r="K556" s="58">
        <v>0</v>
      </c>
      <c r="L556" s="58">
        <v>0</v>
      </c>
      <c r="M556" s="58">
        <v>1350132</v>
      </c>
      <c r="N556" s="58">
        <f>VLOOKUP(AD556,'tabla ingresos'!$A$3:$D$15,4,FALSE)</f>
        <v>1000000</v>
      </c>
      <c r="O556" s="58">
        <v>77210.253912466767</v>
      </c>
      <c r="P556" s="58">
        <v>1968000</v>
      </c>
      <c r="Q556" s="58">
        <v>0</v>
      </c>
      <c r="R556" s="12">
        <v>76001</v>
      </c>
      <c r="S556" s="12" t="s">
        <v>88</v>
      </c>
      <c r="T556" s="12" t="s">
        <v>89</v>
      </c>
      <c r="U556" s="12" t="s">
        <v>10</v>
      </c>
      <c r="V556" s="12">
        <v>4</v>
      </c>
      <c r="W556" s="12">
        <v>0</v>
      </c>
      <c r="X556" s="12">
        <v>0</v>
      </c>
      <c r="Y556" s="59">
        <v>4.5013698630136982</v>
      </c>
      <c r="Z556" s="59">
        <v>25.224657534246575</v>
      </c>
      <c r="AA556" s="12">
        <v>2</v>
      </c>
      <c r="AB556" s="12">
        <v>0</v>
      </c>
      <c r="AC556" s="12">
        <v>1</v>
      </c>
      <c r="AD556" s="12">
        <v>2</v>
      </c>
      <c r="AE556" s="12">
        <v>3</v>
      </c>
      <c r="AF556" s="58" t="s">
        <v>10</v>
      </c>
      <c r="AG556" s="66">
        <f t="shared" si="118"/>
        <v>0.25236216927497784</v>
      </c>
      <c r="AH556" s="67">
        <f t="shared" si="119"/>
        <v>5.5415506666666667</v>
      </c>
      <c r="AI556" s="67">
        <f t="shared" si="120"/>
        <v>1.3945320000000001</v>
      </c>
      <c r="AJ556" s="67">
        <f t="shared" si="121"/>
        <v>3.3294626666666667</v>
      </c>
      <c r="AK556" s="67">
        <f t="shared" si="122"/>
        <v>3.3294626666666667</v>
      </c>
      <c r="AL556" s="67">
        <f t="shared" si="123"/>
        <v>0</v>
      </c>
      <c r="AM556" s="59">
        <f>VLOOKUP(AG556,'SCORE TALLER'!$AC$2:$AD$10,2,TRUE)*AM$2</f>
        <v>0</v>
      </c>
      <c r="AN556" s="59">
        <f>VLOOKUP(AD556,'SCORE TALLER'!$W$2:$X$10,2,TRUE)*AN$2</f>
        <v>0.32</v>
      </c>
      <c r="AO556" s="59">
        <f>VLOOKUP(AB556,'SCORE TALLER'!$S$2:$T$10,2,FALSE)*AO$2</f>
        <v>0.05</v>
      </c>
      <c r="AP556" s="59">
        <f>VLOOKUP(AH556,'SCORE TALLER'!$AE$2:$AF$10,2,TRUE)*AP$2</f>
        <v>0.08</v>
      </c>
      <c r="AQ556" s="59">
        <f>VLOOKUP(AI556,'SCORE TALLER'!$AG$2:$AH$10,2,TRUE)*AQ$2</f>
        <v>0.32</v>
      </c>
      <c r="AR556" s="59">
        <f>VLOOKUP(AC556,'SCORE TALLER'!$U$2:$V$10,2,FALSE)*AR$2</f>
        <v>0.05</v>
      </c>
      <c r="AS556" s="59">
        <f>VLOOKUP(AE556,'SCORE TALLER'!$Y$2:$Z$10,2,FALSE)*AS$2</f>
        <v>0.02</v>
      </c>
      <c r="AT556" s="59">
        <f>VLOOKUP(Z556,'SCORE TALLER'!$O$2:$P$10,2,TRUE)*AT$2</f>
        <v>0.04</v>
      </c>
      <c r="AU556" s="59">
        <f>VLOOKUP(S556,'SCORE TALLER'!$A$2:$B$10,2,FALSE)*AU$2</f>
        <v>0.25</v>
      </c>
      <c r="AV556" s="59">
        <f>VLOOKUP(AJ556,'SCORE TALLER'!$AI$2:$AJ$10,2,TRUE)*AV$2</f>
        <v>0.1</v>
      </c>
      <c r="AW556" s="59">
        <f>VLOOKUP(AK556,'SCORE TALLER'!$AK$2:$AL$10,2,TRUE)*AW$2</f>
        <v>0.1</v>
      </c>
      <c r="AX556" s="59">
        <f>VLOOKUP(T556,'SCORE TALLER'!$C$2:$D$10,2,FALSE)*AX$2</f>
        <v>0</v>
      </c>
      <c r="AY556" s="59">
        <f>VLOOKUP(W556,'SCORE TALLER'!$I$2:$J$10,2,TRUE)*AY$2</f>
        <v>0</v>
      </c>
      <c r="AZ556" s="59">
        <f>VLOOKUP(X556,'SCORE TALLER'!$K$2:$L$10,2,TRUE)*AZ$2</f>
        <v>0</v>
      </c>
      <c r="BA556" s="59">
        <f>VLOOKUP(U556,'SCORE TALLER'!$E$2:$F$10,2,FALSE)*BA$2</f>
        <v>0</v>
      </c>
      <c r="BB556" s="59">
        <f>VLOOKUP(Y556,'SCORE TALLER'!$M$2:$N$10,2,TRUE)*BB$2</f>
        <v>0.03</v>
      </c>
      <c r="BC556" s="59">
        <f>VLOOKUP(AA556,'SCORE TALLER'!$Q$2:$R$10,2,FALSE)*BC$2</f>
        <v>0</v>
      </c>
      <c r="BD556" s="59">
        <f>VLOOKUP(V556,'SCORE TALLER'!$G$2:$H$10,2,FALSE)*BD$2</f>
        <v>0</v>
      </c>
      <c r="BE556" s="59">
        <f>VLOOKUP(AF556,'SCORE TALLER'!$AA$2:$AB$10,2,FALSE)*BE$2</f>
        <v>0</v>
      </c>
      <c r="BF556" s="59">
        <f>VLOOKUP(AL556,'SCORE TALLER'!$AM$2:$AN$10,2,TRUE)*BF$2</f>
        <v>0</v>
      </c>
      <c r="BG556" s="67">
        <f t="shared" si="124"/>
        <v>1.3600000000000003</v>
      </c>
      <c r="BH556" s="67" t="str">
        <f>VLOOKUP(BG556,'SCORE TALLER'!$AP$2:$AQ$7,2,TRUE)</f>
        <v>2. Normal</v>
      </c>
      <c r="BI556" s="67" t="str">
        <f t="shared" si="126"/>
        <v>LBZ</v>
      </c>
      <c r="BJ556" s="67" t="str">
        <f t="shared" si="126"/>
        <v>A</v>
      </c>
      <c r="BK556" s="67" t="str">
        <f t="shared" si="127"/>
        <v>A</v>
      </c>
      <c r="BL556" s="86">
        <f t="shared" si="125"/>
        <v>4994194</v>
      </c>
      <c r="BM556" s="86">
        <f t="shared" si="128"/>
        <v>0</v>
      </c>
    </row>
    <row r="557" spans="1:65" x14ac:dyDescent="0.3">
      <c r="A557" s="57">
        <v>2240622288</v>
      </c>
      <c r="B557" s="12" t="s">
        <v>695</v>
      </c>
      <c r="C557" s="58" t="s">
        <v>107</v>
      </c>
      <c r="D557" s="58" t="s">
        <v>115</v>
      </c>
      <c r="E557" s="58">
        <v>975197</v>
      </c>
      <c r="F557" s="58">
        <v>3511620</v>
      </c>
      <c r="G557" s="58">
        <f t="shared" si="116"/>
        <v>2398445</v>
      </c>
      <c r="H557" s="58">
        <f t="shared" si="117"/>
        <v>2398445</v>
      </c>
      <c r="I557" s="58" t="e">
        <v>#N/A</v>
      </c>
      <c r="J557" s="58">
        <v>222058</v>
      </c>
      <c r="K557" s="58">
        <v>0</v>
      </c>
      <c r="L557" s="58">
        <v>0</v>
      </c>
      <c r="M557" s="58">
        <v>1113175</v>
      </c>
      <c r="N557" s="58">
        <f>VLOOKUP(AD557,'tabla ingresos'!$A$3:$D$15,4,FALSE)</f>
        <v>1000000</v>
      </c>
      <c r="O557" s="58">
        <v>0</v>
      </c>
      <c r="P557" s="58">
        <v>0</v>
      </c>
      <c r="Q557" s="58">
        <v>0</v>
      </c>
      <c r="R557" s="12">
        <v>76001</v>
      </c>
      <c r="S557" s="12" t="s">
        <v>88</v>
      </c>
      <c r="T557" s="12" t="s">
        <v>89</v>
      </c>
      <c r="U557" s="12" t="s">
        <v>10</v>
      </c>
      <c r="V557" s="12">
        <v>4</v>
      </c>
      <c r="W557" s="12">
        <v>0</v>
      </c>
      <c r="X557" s="12">
        <v>0</v>
      </c>
      <c r="Y557" s="59">
        <v>3.6410958904109587</v>
      </c>
      <c r="Z557" s="59">
        <v>33.334246575342469</v>
      </c>
      <c r="AA557" s="12">
        <v>2</v>
      </c>
      <c r="AB557" s="12">
        <v>2</v>
      </c>
      <c r="AC557" s="12">
        <v>2</v>
      </c>
      <c r="AD557" s="12">
        <v>2</v>
      </c>
      <c r="AE557" s="12">
        <v>3</v>
      </c>
      <c r="AF557" s="58" t="s">
        <v>91</v>
      </c>
      <c r="AG557" s="66">
        <f t="shared" si="118"/>
        <v>0.14803866666666668</v>
      </c>
      <c r="AH557" s="67">
        <f t="shared" si="119"/>
        <v>2.3410799999999998</v>
      </c>
      <c r="AI557" s="67">
        <f t="shared" si="120"/>
        <v>1.3922479999999999</v>
      </c>
      <c r="AJ557" s="67">
        <f t="shared" si="121"/>
        <v>1.5989633333333333</v>
      </c>
      <c r="AK557" s="67">
        <f t="shared" si="122"/>
        <v>1.5989633333333333</v>
      </c>
      <c r="AL557" s="67">
        <f t="shared" si="123"/>
        <v>0</v>
      </c>
      <c r="AM557" s="59">
        <f>VLOOKUP(AG557,'SCORE TALLER'!$AC$2:$AD$10,2,TRUE)*AM$2</f>
        <v>0</v>
      </c>
      <c r="AN557" s="59">
        <f>VLOOKUP(AD557,'SCORE TALLER'!$W$2:$X$10,2,TRUE)*AN$2</f>
        <v>0.32</v>
      </c>
      <c r="AO557" s="59">
        <f>VLOOKUP(AB557,'SCORE TALLER'!$S$2:$T$10,2,FALSE)*AO$2</f>
        <v>0.04</v>
      </c>
      <c r="AP557" s="59">
        <f>VLOOKUP(AH557,'SCORE TALLER'!$AE$2:$AF$10,2,TRUE)*AP$2</f>
        <v>0</v>
      </c>
      <c r="AQ557" s="59">
        <f>VLOOKUP(AI557,'SCORE TALLER'!$AG$2:$AH$10,2,TRUE)*AQ$2</f>
        <v>0.32</v>
      </c>
      <c r="AR557" s="59">
        <f>VLOOKUP(AC557,'SCORE TALLER'!$U$2:$V$10,2,FALSE)*AR$2</f>
        <v>0.04</v>
      </c>
      <c r="AS557" s="59">
        <f>VLOOKUP(AE557,'SCORE TALLER'!$Y$2:$Z$10,2,FALSE)*AS$2</f>
        <v>0.02</v>
      </c>
      <c r="AT557" s="59">
        <f>VLOOKUP(Z557,'SCORE TALLER'!$O$2:$P$10,2,TRUE)*AT$2</f>
        <v>0.04</v>
      </c>
      <c r="AU557" s="59">
        <f>VLOOKUP(S557,'SCORE TALLER'!$A$2:$B$10,2,FALSE)*AU$2</f>
        <v>0.25</v>
      </c>
      <c r="AV557" s="59">
        <f>VLOOKUP(AJ557,'SCORE TALLER'!$AI$2:$AJ$10,2,TRUE)*AV$2</f>
        <v>0.2</v>
      </c>
      <c r="AW557" s="59">
        <f>VLOOKUP(AK557,'SCORE TALLER'!$AK$2:$AL$10,2,TRUE)*AW$2</f>
        <v>0.2</v>
      </c>
      <c r="AX557" s="59">
        <f>VLOOKUP(T557,'SCORE TALLER'!$C$2:$D$10,2,FALSE)*AX$2</f>
        <v>0</v>
      </c>
      <c r="AY557" s="59">
        <f>VLOOKUP(W557,'SCORE TALLER'!$I$2:$J$10,2,TRUE)*AY$2</f>
        <v>0</v>
      </c>
      <c r="AZ557" s="59">
        <f>VLOOKUP(X557,'SCORE TALLER'!$K$2:$L$10,2,TRUE)*AZ$2</f>
        <v>0</v>
      </c>
      <c r="BA557" s="59">
        <f>VLOOKUP(U557,'SCORE TALLER'!$E$2:$F$10,2,FALSE)*BA$2</f>
        <v>0</v>
      </c>
      <c r="BB557" s="59">
        <f>VLOOKUP(Y557,'SCORE TALLER'!$M$2:$N$10,2,TRUE)*BB$2</f>
        <v>0.04</v>
      </c>
      <c r="BC557" s="59">
        <f>VLOOKUP(AA557,'SCORE TALLER'!$Q$2:$R$10,2,FALSE)*BC$2</f>
        <v>0</v>
      </c>
      <c r="BD557" s="59">
        <f>VLOOKUP(V557,'SCORE TALLER'!$G$2:$H$10,2,FALSE)*BD$2</f>
        <v>0</v>
      </c>
      <c r="BE557" s="59">
        <f>VLOOKUP(AF557,'SCORE TALLER'!$AA$2:$AB$10,2,FALSE)*BE$2</f>
        <v>0.30000000000000004</v>
      </c>
      <c r="BF557" s="59">
        <f>VLOOKUP(AL557,'SCORE TALLER'!$AM$2:$AN$10,2,TRUE)*BF$2</f>
        <v>0</v>
      </c>
      <c r="BG557" s="67">
        <f t="shared" si="124"/>
        <v>1.77</v>
      </c>
      <c r="BH557" s="67" t="str">
        <f>VLOOKUP(BG557,'SCORE TALLER'!$AP$2:$AQ$7,2,TRUE)</f>
        <v>2. Normal</v>
      </c>
      <c r="BI557" s="67" t="str">
        <f t="shared" si="126"/>
        <v>LBZ</v>
      </c>
      <c r="BJ557" s="67" t="str">
        <f t="shared" si="126"/>
        <v>A</v>
      </c>
      <c r="BK557" s="67" t="str">
        <f t="shared" si="127"/>
        <v>SIN</v>
      </c>
      <c r="BL557" s="86">
        <f t="shared" si="125"/>
        <v>2398445</v>
      </c>
      <c r="BM557" s="86">
        <f t="shared" si="128"/>
        <v>0</v>
      </c>
    </row>
    <row r="558" spans="1:65" x14ac:dyDescent="0.3">
      <c r="A558" s="57">
        <v>2208060044</v>
      </c>
      <c r="B558" s="12" t="s">
        <v>696</v>
      </c>
      <c r="C558" s="58" t="s">
        <v>107</v>
      </c>
      <c r="D558" s="58" t="s">
        <v>30</v>
      </c>
      <c r="E558" s="58">
        <v>2042151</v>
      </c>
      <c r="F558" s="58">
        <v>7135221</v>
      </c>
      <c r="G558" s="58">
        <f t="shared" si="116"/>
        <v>5002634</v>
      </c>
      <c r="H558" s="58">
        <f t="shared" si="117"/>
        <v>5002634</v>
      </c>
      <c r="I558" s="58" t="e">
        <v>#N/A</v>
      </c>
      <c r="J558" s="58">
        <v>330967</v>
      </c>
      <c r="K558" s="58">
        <v>0</v>
      </c>
      <c r="L558" s="58">
        <v>0</v>
      </c>
      <c r="M558" s="58">
        <v>2132587</v>
      </c>
      <c r="N558" s="58">
        <f>VLOOKUP(AD558,'tabla ingresos'!$A$3:$D$15,4,FALSE)</f>
        <v>2000000</v>
      </c>
      <c r="O558" s="58">
        <v>0</v>
      </c>
      <c r="P558" s="58">
        <v>0</v>
      </c>
      <c r="Q558" s="58">
        <v>0</v>
      </c>
      <c r="R558" s="12">
        <v>76001</v>
      </c>
      <c r="S558" s="12" t="s">
        <v>88</v>
      </c>
      <c r="T558" s="12" t="s">
        <v>89</v>
      </c>
      <c r="U558" s="12" t="s">
        <v>10</v>
      </c>
      <c r="V558" s="12">
        <v>4</v>
      </c>
      <c r="W558" s="12">
        <v>0</v>
      </c>
      <c r="X558" s="12">
        <v>0</v>
      </c>
      <c r="Y558" s="59">
        <v>3.4821917808219176</v>
      </c>
      <c r="Z558" s="59">
        <v>31.986301369863014</v>
      </c>
      <c r="AA558" s="12">
        <v>1</v>
      </c>
      <c r="AB558" s="12">
        <v>0</v>
      </c>
      <c r="AC558" s="12">
        <v>1</v>
      </c>
      <c r="AD558" s="12">
        <v>3</v>
      </c>
      <c r="AE558" s="12">
        <v>1</v>
      </c>
      <c r="AF558" s="58" t="s">
        <v>91</v>
      </c>
      <c r="AG558" s="66">
        <f t="shared" si="118"/>
        <v>0.11032233333333333</v>
      </c>
      <c r="AH558" s="67">
        <f t="shared" si="119"/>
        <v>2.3784070000000002</v>
      </c>
      <c r="AI558" s="67">
        <f t="shared" si="120"/>
        <v>1.3915793333333333</v>
      </c>
      <c r="AJ558" s="67">
        <f t="shared" si="121"/>
        <v>1.6675446666666667</v>
      </c>
      <c r="AK558" s="67">
        <f t="shared" si="122"/>
        <v>1.6675446666666667</v>
      </c>
      <c r="AL558" s="67">
        <f t="shared" si="123"/>
        <v>0</v>
      </c>
      <c r="AM558" s="59">
        <f>VLOOKUP(AG558,'SCORE TALLER'!$AC$2:$AD$10,2,TRUE)*AM$2</f>
        <v>0</v>
      </c>
      <c r="AN558" s="59">
        <f>VLOOKUP(AD558,'SCORE TALLER'!$W$2:$X$10,2,TRUE)*AN$2</f>
        <v>0.32</v>
      </c>
      <c r="AO558" s="59">
        <f>VLOOKUP(AB558,'SCORE TALLER'!$S$2:$T$10,2,FALSE)*AO$2</f>
        <v>0.05</v>
      </c>
      <c r="AP558" s="59">
        <f>VLOOKUP(AH558,'SCORE TALLER'!$AE$2:$AF$10,2,TRUE)*AP$2</f>
        <v>0</v>
      </c>
      <c r="AQ558" s="59">
        <f>VLOOKUP(AI558,'SCORE TALLER'!$AG$2:$AH$10,2,TRUE)*AQ$2</f>
        <v>0.32</v>
      </c>
      <c r="AR558" s="59">
        <f>VLOOKUP(AC558,'SCORE TALLER'!$U$2:$V$10,2,FALSE)*AR$2</f>
        <v>0.05</v>
      </c>
      <c r="AS558" s="59">
        <f>VLOOKUP(AE558,'SCORE TALLER'!$Y$2:$Z$10,2,FALSE)*AS$2</f>
        <v>0.03</v>
      </c>
      <c r="AT558" s="59">
        <f>VLOOKUP(Z558,'SCORE TALLER'!$O$2:$P$10,2,TRUE)*AT$2</f>
        <v>0.04</v>
      </c>
      <c r="AU558" s="59">
        <f>VLOOKUP(S558,'SCORE TALLER'!$A$2:$B$10,2,FALSE)*AU$2</f>
        <v>0.25</v>
      </c>
      <c r="AV558" s="59">
        <f>VLOOKUP(AJ558,'SCORE TALLER'!$AI$2:$AJ$10,2,TRUE)*AV$2</f>
        <v>0.2</v>
      </c>
      <c r="AW558" s="59">
        <f>VLOOKUP(AK558,'SCORE TALLER'!$AK$2:$AL$10,2,TRUE)*AW$2</f>
        <v>0.2</v>
      </c>
      <c r="AX558" s="59">
        <f>VLOOKUP(T558,'SCORE TALLER'!$C$2:$D$10,2,FALSE)*AX$2</f>
        <v>0</v>
      </c>
      <c r="AY558" s="59">
        <f>VLOOKUP(W558,'SCORE TALLER'!$I$2:$J$10,2,TRUE)*AY$2</f>
        <v>0</v>
      </c>
      <c r="AZ558" s="59">
        <f>VLOOKUP(X558,'SCORE TALLER'!$K$2:$L$10,2,TRUE)*AZ$2</f>
        <v>0</v>
      </c>
      <c r="BA558" s="59">
        <f>VLOOKUP(U558,'SCORE TALLER'!$E$2:$F$10,2,FALSE)*BA$2</f>
        <v>0</v>
      </c>
      <c r="BB558" s="59">
        <f>VLOOKUP(Y558,'SCORE TALLER'!$M$2:$N$10,2,TRUE)*BB$2</f>
        <v>0.04</v>
      </c>
      <c r="BC558" s="59">
        <f>VLOOKUP(AA558,'SCORE TALLER'!$Q$2:$R$10,2,FALSE)*BC$2</f>
        <v>0.05</v>
      </c>
      <c r="BD558" s="59">
        <f>VLOOKUP(V558,'SCORE TALLER'!$G$2:$H$10,2,FALSE)*BD$2</f>
        <v>0</v>
      </c>
      <c r="BE558" s="59">
        <f>VLOOKUP(AF558,'SCORE TALLER'!$AA$2:$AB$10,2,FALSE)*BE$2</f>
        <v>0.30000000000000004</v>
      </c>
      <c r="BF558" s="59">
        <f>VLOOKUP(AL558,'SCORE TALLER'!$AM$2:$AN$10,2,TRUE)*BF$2</f>
        <v>0</v>
      </c>
      <c r="BG558" s="67">
        <f t="shared" si="124"/>
        <v>1.85</v>
      </c>
      <c r="BH558" s="67" t="str">
        <f>VLOOKUP(BG558,'SCORE TALLER'!$AP$2:$AQ$7,2,TRUE)</f>
        <v>2. Normal</v>
      </c>
      <c r="BI558" s="67" t="str">
        <f t="shared" si="126"/>
        <v>LBZ</v>
      </c>
      <c r="BJ558" s="67" t="str">
        <f t="shared" si="126"/>
        <v>A</v>
      </c>
      <c r="BK558" s="67" t="str">
        <f t="shared" si="127"/>
        <v>SIN</v>
      </c>
      <c r="BL558" s="86">
        <f t="shared" si="125"/>
        <v>5002634</v>
      </c>
      <c r="BM558" s="86">
        <f t="shared" si="128"/>
        <v>0</v>
      </c>
    </row>
    <row r="559" spans="1:65" x14ac:dyDescent="0.3">
      <c r="A559" s="57">
        <v>2224806268</v>
      </c>
      <c r="B559" s="12" t="s">
        <v>697</v>
      </c>
      <c r="C559" s="58" t="s">
        <v>107</v>
      </c>
      <c r="D559" s="58" t="s">
        <v>115</v>
      </c>
      <c r="E559" s="58">
        <v>1408932</v>
      </c>
      <c r="F559" s="58">
        <v>5289365</v>
      </c>
      <c r="G559" s="58">
        <f t="shared" si="116"/>
        <v>4611431</v>
      </c>
      <c r="H559" s="58">
        <f t="shared" si="117"/>
        <v>3111431</v>
      </c>
      <c r="I559" s="58" t="e">
        <v>#N/A</v>
      </c>
      <c r="J559" s="58">
        <v>206209</v>
      </c>
      <c r="K559" s="58">
        <v>0</v>
      </c>
      <c r="L559" s="58">
        <v>1500000</v>
      </c>
      <c r="M559" s="58">
        <v>677934</v>
      </c>
      <c r="N559" s="58">
        <f>VLOOKUP(AD559,'tabla ingresos'!$A$3:$D$15,4,FALSE)</f>
        <v>1000000</v>
      </c>
      <c r="O559" s="58">
        <v>0</v>
      </c>
      <c r="P559" s="58">
        <v>0</v>
      </c>
      <c r="Q559" s="58">
        <v>0</v>
      </c>
      <c r="R559" s="12">
        <v>76275</v>
      </c>
      <c r="S559" s="12" t="s">
        <v>87</v>
      </c>
      <c r="T559" s="12" t="s">
        <v>89</v>
      </c>
      <c r="U559" s="12" t="s">
        <v>10</v>
      </c>
      <c r="V559" s="12">
        <v>4</v>
      </c>
      <c r="W559" s="12">
        <v>0</v>
      </c>
      <c r="X559" s="12">
        <v>0</v>
      </c>
      <c r="Y559" s="59">
        <v>2.1589041095890411</v>
      </c>
      <c r="Z559" s="59">
        <v>25.252054794520546</v>
      </c>
      <c r="AA559" s="12">
        <v>1</v>
      </c>
      <c r="AB559" s="12">
        <v>2</v>
      </c>
      <c r="AC559" s="12">
        <v>2</v>
      </c>
      <c r="AD559" s="12">
        <v>2</v>
      </c>
      <c r="AE559" s="12">
        <v>1</v>
      </c>
      <c r="AF559" s="58" t="s">
        <v>91</v>
      </c>
      <c r="AG559" s="66">
        <f t="shared" si="118"/>
        <v>0.13747266666666666</v>
      </c>
      <c r="AH559" s="67">
        <f t="shared" si="119"/>
        <v>3.5262433333333334</v>
      </c>
      <c r="AI559" s="67">
        <f t="shared" si="120"/>
        <v>1.3912439999999999</v>
      </c>
      <c r="AJ559" s="67">
        <f t="shared" si="121"/>
        <v>3.0742873333333334</v>
      </c>
      <c r="AK559" s="67">
        <f t="shared" si="122"/>
        <v>2.0742873333333334</v>
      </c>
      <c r="AL559" s="67">
        <f t="shared" si="123"/>
        <v>0</v>
      </c>
      <c r="AM559" s="59">
        <f>VLOOKUP(AG559,'SCORE TALLER'!$AC$2:$AD$10,2,TRUE)*AM$2</f>
        <v>0</v>
      </c>
      <c r="AN559" s="59">
        <f>VLOOKUP(AD559,'SCORE TALLER'!$W$2:$X$10,2,TRUE)*AN$2</f>
        <v>0.32</v>
      </c>
      <c r="AO559" s="59">
        <f>VLOOKUP(AB559,'SCORE TALLER'!$S$2:$T$10,2,FALSE)*AO$2</f>
        <v>0.04</v>
      </c>
      <c r="AP559" s="59">
        <f>VLOOKUP(AH559,'SCORE TALLER'!$AE$2:$AF$10,2,TRUE)*AP$2</f>
        <v>0</v>
      </c>
      <c r="AQ559" s="59">
        <f>VLOOKUP(AI559,'SCORE TALLER'!$AG$2:$AH$10,2,TRUE)*AQ$2</f>
        <v>0.32</v>
      </c>
      <c r="AR559" s="59">
        <f>VLOOKUP(AC559,'SCORE TALLER'!$U$2:$V$10,2,FALSE)*AR$2</f>
        <v>0.04</v>
      </c>
      <c r="AS559" s="59">
        <f>VLOOKUP(AE559,'SCORE TALLER'!$Y$2:$Z$10,2,FALSE)*AS$2</f>
        <v>0.03</v>
      </c>
      <c r="AT559" s="59">
        <f>VLOOKUP(Z559,'SCORE TALLER'!$O$2:$P$10,2,TRUE)*AT$2</f>
        <v>0.04</v>
      </c>
      <c r="AU559" s="59">
        <f>VLOOKUP(S559,'SCORE TALLER'!$A$2:$B$10,2,FALSE)*AU$2</f>
        <v>0.15000000000000002</v>
      </c>
      <c r="AV559" s="59">
        <f>VLOOKUP(AJ559,'SCORE TALLER'!$AI$2:$AJ$10,2,TRUE)*AV$2</f>
        <v>0.1</v>
      </c>
      <c r="AW559" s="59">
        <f>VLOOKUP(AK559,'SCORE TALLER'!$AK$2:$AL$10,2,TRUE)*AW$2</f>
        <v>0.15000000000000002</v>
      </c>
      <c r="AX559" s="59">
        <f>VLOOKUP(T559,'SCORE TALLER'!$C$2:$D$10,2,FALSE)*AX$2</f>
        <v>0</v>
      </c>
      <c r="AY559" s="59">
        <f>VLOOKUP(W559,'SCORE TALLER'!$I$2:$J$10,2,TRUE)*AY$2</f>
        <v>0</v>
      </c>
      <c r="AZ559" s="59">
        <f>VLOOKUP(X559,'SCORE TALLER'!$K$2:$L$10,2,TRUE)*AZ$2</f>
        <v>0</v>
      </c>
      <c r="BA559" s="59">
        <f>VLOOKUP(U559,'SCORE TALLER'!$E$2:$F$10,2,FALSE)*BA$2</f>
        <v>0</v>
      </c>
      <c r="BB559" s="59">
        <f>VLOOKUP(Y559,'SCORE TALLER'!$M$2:$N$10,2,TRUE)*BB$2</f>
        <v>0.04</v>
      </c>
      <c r="BC559" s="59">
        <f>VLOOKUP(AA559,'SCORE TALLER'!$Q$2:$R$10,2,FALSE)*BC$2</f>
        <v>0.05</v>
      </c>
      <c r="BD559" s="59">
        <f>VLOOKUP(V559,'SCORE TALLER'!$G$2:$H$10,2,FALSE)*BD$2</f>
        <v>0</v>
      </c>
      <c r="BE559" s="59">
        <f>VLOOKUP(AF559,'SCORE TALLER'!$AA$2:$AB$10,2,FALSE)*BE$2</f>
        <v>0.30000000000000004</v>
      </c>
      <c r="BF559" s="59">
        <f>VLOOKUP(AL559,'SCORE TALLER'!$AM$2:$AN$10,2,TRUE)*BF$2</f>
        <v>0</v>
      </c>
      <c r="BG559" s="67">
        <f t="shared" si="124"/>
        <v>1.58</v>
      </c>
      <c r="BH559" s="67" t="str">
        <f>VLOOKUP(BG559,'SCORE TALLER'!$AP$2:$AQ$7,2,TRUE)</f>
        <v>2. Normal</v>
      </c>
      <c r="BI559" s="67" t="str">
        <f t="shared" si="126"/>
        <v>LBZ</v>
      </c>
      <c r="BJ559" s="67" t="str">
        <f t="shared" si="126"/>
        <v>A</v>
      </c>
      <c r="BK559" s="67" t="str">
        <f t="shared" si="127"/>
        <v>SIN</v>
      </c>
      <c r="BL559" s="86">
        <f t="shared" si="125"/>
        <v>3111431</v>
      </c>
      <c r="BM559" s="86">
        <f t="shared" si="128"/>
        <v>0</v>
      </c>
    </row>
    <row r="560" spans="1:65" x14ac:dyDescent="0.3">
      <c r="A560" s="57">
        <v>48860424</v>
      </c>
      <c r="B560" s="12" t="s">
        <v>698</v>
      </c>
      <c r="C560" s="58" t="s">
        <v>105</v>
      </c>
      <c r="D560" s="58" t="s">
        <v>115</v>
      </c>
      <c r="E560" s="58"/>
      <c r="F560" s="58">
        <v>4846409</v>
      </c>
      <c r="G560" s="58">
        <f t="shared" si="116"/>
        <v>2762149</v>
      </c>
      <c r="H560" s="58">
        <f t="shared" si="117"/>
        <v>707641</v>
      </c>
      <c r="I560" s="58">
        <v>4846000</v>
      </c>
      <c r="J560" s="58">
        <v>231096</v>
      </c>
      <c r="K560" s="58">
        <v>0</v>
      </c>
      <c r="L560" s="58">
        <v>2054508</v>
      </c>
      <c r="M560" s="58">
        <v>2084260</v>
      </c>
      <c r="N560" s="58">
        <f>VLOOKUP(AD560,'tabla ingresos'!$A$3:$D$15,4,FALSE)</f>
        <v>1000000</v>
      </c>
      <c r="O560" s="58">
        <v>32445.569098379066</v>
      </c>
      <c r="P560" s="58">
        <v>827000</v>
      </c>
      <c r="Q560" s="58">
        <v>0</v>
      </c>
      <c r="R560" s="12">
        <v>68255</v>
      </c>
      <c r="S560" s="12" t="s">
        <v>87</v>
      </c>
      <c r="T560" s="12" t="s">
        <v>89</v>
      </c>
      <c r="U560" s="12" t="s">
        <v>10</v>
      </c>
      <c r="V560" s="12">
        <v>4</v>
      </c>
      <c r="W560" s="12">
        <v>0</v>
      </c>
      <c r="X560" s="12">
        <v>0</v>
      </c>
      <c r="Y560" s="59">
        <v>6.2986301369863016</v>
      </c>
      <c r="Z560" s="59">
        <v>38.145205479452052</v>
      </c>
      <c r="AA560" s="12">
        <v>2</v>
      </c>
      <c r="AB560" s="12">
        <v>2</v>
      </c>
      <c r="AC560" s="12">
        <v>1</v>
      </c>
      <c r="AD560" s="12">
        <v>2</v>
      </c>
      <c r="AE560" s="12">
        <v>3</v>
      </c>
      <c r="AF560" s="58" t="s">
        <v>10</v>
      </c>
      <c r="AG560" s="66">
        <f t="shared" si="118"/>
        <v>0.17569437939891938</v>
      </c>
      <c r="AH560" s="67">
        <f t="shared" si="119"/>
        <v>3.7822726666666666</v>
      </c>
      <c r="AI560" s="67">
        <f t="shared" si="120"/>
        <v>1.3895066666666667</v>
      </c>
      <c r="AJ560" s="67">
        <f t="shared" si="121"/>
        <v>1.8414326666666667</v>
      </c>
      <c r="AK560" s="67">
        <f t="shared" si="122"/>
        <v>0.47176066666666666</v>
      </c>
      <c r="AL560" s="67">
        <f t="shared" si="123"/>
        <v>0</v>
      </c>
      <c r="AM560" s="59">
        <f>VLOOKUP(AG560,'SCORE TALLER'!$AC$2:$AD$10,2,TRUE)*AM$2</f>
        <v>0</v>
      </c>
      <c r="AN560" s="59">
        <f>VLOOKUP(AD560,'SCORE TALLER'!$W$2:$X$10,2,TRUE)*AN$2</f>
        <v>0.32</v>
      </c>
      <c r="AO560" s="59">
        <f>VLOOKUP(AB560,'SCORE TALLER'!$S$2:$T$10,2,FALSE)*AO$2</f>
        <v>0.04</v>
      </c>
      <c r="AP560" s="59">
        <f>VLOOKUP(AH560,'SCORE TALLER'!$AE$2:$AF$10,2,TRUE)*AP$2</f>
        <v>0</v>
      </c>
      <c r="AQ560" s="59">
        <f>VLOOKUP(AI560,'SCORE TALLER'!$AG$2:$AH$10,2,TRUE)*AQ$2</f>
        <v>0.32</v>
      </c>
      <c r="AR560" s="59">
        <f>VLOOKUP(AC560,'SCORE TALLER'!$U$2:$V$10,2,FALSE)*AR$2</f>
        <v>0.05</v>
      </c>
      <c r="AS560" s="59">
        <f>VLOOKUP(AE560,'SCORE TALLER'!$Y$2:$Z$10,2,FALSE)*AS$2</f>
        <v>0.02</v>
      </c>
      <c r="AT560" s="59">
        <f>VLOOKUP(Z560,'SCORE TALLER'!$O$2:$P$10,2,TRUE)*AT$2</f>
        <v>0.03</v>
      </c>
      <c r="AU560" s="59">
        <f>VLOOKUP(S560,'SCORE TALLER'!$A$2:$B$10,2,FALSE)*AU$2</f>
        <v>0.15000000000000002</v>
      </c>
      <c r="AV560" s="59">
        <f>VLOOKUP(AJ560,'SCORE TALLER'!$AI$2:$AJ$10,2,TRUE)*AV$2</f>
        <v>0.2</v>
      </c>
      <c r="AW560" s="59">
        <f>VLOOKUP(AK560,'SCORE TALLER'!$AK$2:$AL$10,2,TRUE)*AW$2</f>
        <v>0.25</v>
      </c>
      <c r="AX560" s="59">
        <f>VLOOKUP(T560,'SCORE TALLER'!$C$2:$D$10,2,FALSE)*AX$2</f>
        <v>0</v>
      </c>
      <c r="AY560" s="59">
        <f>VLOOKUP(W560,'SCORE TALLER'!$I$2:$J$10,2,TRUE)*AY$2</f>
        <v>0</v>
      </c>
      <c r="AZ560" s="59">
        <f>VLOOKUP(X560,'SCORE TALLER'!$K$2:$L$10,2,TRUE)*AZ$2</f>
        <v>0</v>
      </c>
      <c r="BA560" s="59">
        <f>VLOOKUP(U560,'SCORE TALLER'!$E$2:$F$10,2,FALSE)*BA$2</f>
        <v>0</v>
      </c>
      <c r="BB560" s="59">
        <f>VLOOKUP(Y560,'SCORE TALLER'!$M$2:$N$10,2,TRUE)*BB$2</f>
        <v>0.02</v>
      </c>
      <c r="BC560" s="59">
        <f>VLOOKUP(AA560,'SCORE TALLER'!$Q$2:$R$10,2,FALSE)*BC$2</f>
        <v>0</v>
      </c>
      <c r="BD560" s="59">
        <f>VLOOKUP(V560,'SCORE TALLER'!$G$2:$H$10,2,FALSE)*BD$2</f>
        <v>0</v>
      </c>
      <c r="BE560" s="59">
        <f>VLOOKUP(AF560,'SCORE TALLER'!$AA$2:$AB$10,2,FALSE)*BE$2</f>
        <v>0</v>
      </c>
      <c r="BF560" s="59">
        <f>VLOOKUP(AL560,'SCORE TALLER'!$AM$2:$AN$10,2,TRUE)*BF$2</f>
        <v>0</v>
      </c>
      <c r="BG560" s="67">
        <f t="shared" si="124"/>
        <v>1.4000000000000001</v>
      </c>
      <c r="BH560" s="67" t="str">
        <f>VLOOKUP(BG560,'SCORE TALLER'!$AP$2:$AQ$7,2,TRUE)</f>
        <v>2. Normal</v>
      </c>
      <c r="BI560" s="67" t="str">
        <f t="shared" si="126"/>
        <v>LBZ</v>
      </c>
      <c r="BJ560" s="67" t="str">
        <f t="shared" si="126"/>
        <v>A</v>
      </c>
      <c r="BK560" s="67" t="str">
        <f t="shared" si="127"/>
        <v>A</v>
      </c>
      <c r="BL560" s="86">
        <f t="shared" si="125"/>
        <v>707641</v>
      </c>
      <c r="BM560" s="86">
        <f t="shared" si="128"/>
        <v>0</v>
      </c>
    </row>
    <row r="561" spans="1:65" x14ac:dyDescent="0.3">
      <c r="A561" s="57">
        <v>2240668426</v>
      </c>
      <c r="B561" s="12" t="s">
        <v>699</v>
      </c>
      <c r="C561" s="58" t="s">
        <v>107</v>
      </c>
      <c r="D561" s="58" t="s">
        <v>115</v>
      </c>
      <c r="E561" s="58"/>
      <c r="F561" s="58">
        <v>4711936</v>
      </c>
      <c r="G561" s="58">
        <f t="shared" si="116"/>
        <v>2632017</v>
      </c>
      <c r="H561" s="58">
        <f t="shared" si="117"/>
        <v>692017</v>
      </c>
      <c r="I561" s="58" t="e">
        <v>#N/A</v>
      </c>
      <c r="J561" s="58">
        <v>202158</v>
      </c>
      <c r="K561" s="58">
        <v>0</v>
      </c>
      <c r="L561" s="58">
        <v>1940000</v>
      </c>
      <c r="M561" s="58">
        <v>2079919</v>
      </c>
      <c r="N561" s="58">
        <f>VLOOKUP(AD561,'tabla ingresos'!$A$3:$D$15,4,FALSE)</f>
        <v>1000000</v>
      </c>
      <c r="O561" s="58">
        <v>0</v>
      </c>
      <c r="P561" s="58">
        <v>0</v>
      </c>
      <c r="Q561" s="58">
        <v>0</v>
      </c>
      <c r="R561" s="12">
        <v>76001</v>
      </c>
      <c r="S561" s="12" t="s">
        <v>87</v>
      </c>
      <c r="T561" s="12" t="s">
        <v>89</v>
      </c>
      <c r="U561" s="12" t="s">
        <v>10</v>
      </c>
      <c r="V561" s="12">
        <v>4</v>
      </c>
      <c r="W561" s="12">
        <v>0</v>
      </c>
      <c r="X561" s="12">
        <v>0</v>
      </c>
      <c r="Y561" s="59">
        <v>3.4876712328767123</v>
      </c>
      <c r="Z561" s="59">
        <v>35.265753424657532</v>
      </c>
      <c r="AA561" s="12">
        <v>2</v>
      </c>
      <c r="AB561" s="12">
        <v>0</v>
      </c>
      <c r="AC561" s="12">
        <v>1</v>
      </c>
      <c r="AD561" s="12">
        <v>2</v>
      </c>
      <c r="AE561" s="12">
        <v>3</v>
      </c>
      <c r="AF561" s="58" t="s">
        <v>91</v>
      </c>
      <c r="AG561" s="66">
        <f t="shared" si="118"/>
        <v>0.134772</v>
      </c>
      <c r="AH561" s="67">
        <f t="shared" si="119"/>
        <v>3.1412906666666665</v>
      </c>
      <c r="AI561" s="67">
        <f t="shared" si="120"/>
        <v>1.3866126666666667</v>
      </c>
      <c r="AJ561" s="67">
        <f t="shared" si="121"/>
        <v>1.754678</v>
      </c>
      <c r="AK561" s="67">
        <f t="shared" si="122"/>
        <v>0.46134466666666668</v>
      </c>
      <c r="AL561" s="67">
        <f t="shared" si="123"/>
        <v>0</v>
      </c>
      <c r="AM561" s="59">
        <f>VLOOKUP(AG561,'SCORE TALLER'!$AC$2:$AD$10,2,TRUE)*AM$2</f>
        <v>0</v>
      </c>
      <c r="AN561" s="59">
        <f>VLOOKUP(AD561,'SCORE TALLER'!$W$2:$X$10,2,TRUE)*AN$2</f>
        <v>0.32</v>
      </c>
      <c r="AO561" s="59">
        <f>VLOOKUP(AB561,'SCORE TALLER'!$S$2:$T$10,2,FALSE)*AO$2</f>
        <v>0.05</v>
      </c>
      <c r="AP561" s="59">
        <f>VLOOKUP(AH561,'SCORE TALLER'!$AE$2:$AF$10,2,TRUE)*AP$2</f>
        <v>0</v>
      </c>
      <c r="AQ561" s="59">
        <f>VLOOKUP(AI561,'SCORE TALLER'!$AG$2:$AH$10,2,TRUE)*AQ$2</f>
        <v>0.32</v>
      </c>
      <c r="AR561" s="59">
        <f>VLOOKUP(AC561,'SCORE TALLER'!$U$2:$V$10,2,FALSE)*AR$2</f>
        <v>0.05</v>
      </c>
      <c r="AS561" s="59">
        <f>VLOOKUP(AE561,'SCORE TALLER'!$Y$2:$Z$10,2,FALSE)*AS$2</f>
        <v>0.02</v>
      </c>
      <c r="AT561" s="59">
        <f>VLOOKUP(Z561,'SCORE TALLER'!$O$2:$P$10,2,TRUE)*AT$2</f>
        <v>0.03</v>
      </c>
      <c r="AU561" s="59">
        <f>VLOOKUP(S561,'SCORE TALLER'!$A$2:$B$10,2,FALSE)*AU$2</f>
        <v>0.15000000000000002</v>
      </c>
      <c r="AV561" s="59">
        <f>VLOOKUP(AJ561,'SCORE TALLER'!$AI$2:$AJ$10,2,TRUE)*AV$2</f>
        <v>0.2</v>
      </c>
      <c r="AW561" s="59">
        <f>VLOOKUP(AK561,'SCORE TALLER'!$AK$2:$AL$10,2,TRUE)*AW$2</f>
        <v>0.25</v>
      </c>
      <c r="AX561" s="59">
        <f>VLOOKUP(T561,'SCORE TALLER'!$C$2:$D$10,2,FALSE)*AX$2</f>
        <v>0</v>
      </c>
      <c r="AY561" s="59">
        <f>VLOOKUP(W561,'SCORE TALLER'!$I$2:$J$10,2,TRUE)*AY$2</f>
        <v>0</v>
      </c>
      <c r="AZ561" s="59">
        <f>VLOOKUP(X561,'SCORE TALLER'!$K$2:$L$10,2,TRUE)*AZ$2</f>
        <v>0</v>
      </c>
      <c r="BA561" s="59">
        <f>VLOOKUP(U561,'SCORE TALLER'!$E$2:$F$10,2,FALSE)*BA$2</f>
        <v>0</v>
      </c>
      <c r="BB561" s="59">
        <f>VLOOKUP(Y561,'SCORE TALLER'!$M$2:$N$10,2,TRUE)*BB$2</f>
        <v>0.04</v>
      </c>
      <c r="BC561" s="59">
        <f>VLOOKUP(AA561,'SCORE TALLER'!$Q$2:$R$10,2,FALSE)*BC$2</f>
        <v>0</v>
      </c>
      <c r="BD561" s="59">
        <f>VLOOKUP(V561,'SCORE TALLER'!$G$2:$H$10,2,FALSE)*BD$2</f>
        <v>0</v>
      </c>
      <c r="BE561" s="59">
        <f>VLOOKUP(AF561,'SCORE TALLER'!$AA$2:$AB$10,2,FALSE)*BE$2</f>
        <v>0.30000000000000004</v>
      </c>
      <c r="BF561" s="59">
        <f>VLOOKUP(AL561,'SCORE TALLER'!$AM$2:$AN$10,2,TRUE)*BF$2</f>
        <v>0</v>
      </c>
      <c r="BG561" s="67">
        <f t="shared" si="124"/>
        <v>1.7300000000000002</v>
      </c>
      <c r="BH561" s="67" t="str">
        <f>VLOOKUP(BG561,'SCORE TALLER'!$AP$2:$AQ$7,2,TRUE)</f>
        <v>2. Normal</v>
      </c>
      <c r="BI561" s="67" t="str">
        <f t="shared" si="126"/>
        <v>LBZ</v>
      </c>
      <c r="BJ561" s="67" t="str">
        <f t="shared" si="126"/>
        <v>A</v>
      </c>
      <c r="BK561" s="67" t="str">
        <f t="shared" si="127"/>
        <v>SIN</v>
      </c>
      <c r="BL561" s="86">
        <f t="shared" si="125"/>
        <v>692017</v>
      </c>
      <c r="BM561" s="86">
        <f t="shared" si="128"/>
        <v>0</v>
      </c>
    </row>
    <row r="562" spans="1:65" x14ac:dyDescent="0.3">
      <c r="A562" s="57">
        <v>2202640024</v>
      </c>
      <c r="B562" s="12" t="s">
        <v>700</v>
      </c>
      <c r="C562" s="58" t="s">
        <v>107</v>
      </c>
      <c r="D562" s="58" t="s">
        <v>115</v>
      </c>
      <c r="E562" s="58"/>
      <c r="F562" s="58">
        <v>4625348</v>
      </c>
      <c r="G562" s="58">
        <f t="shared" si="116"/>
        <v>2563088</v>
      </c>
      <c r="H562" s="58">
        <f t="shared" si="117"/>
        <v>0</v>
      </c>
      <c r="I562" s="58" t="e">
        <v>#N/A</v>
      </c>
      <c r="J562" s="58">
        <v>263380</v>
      </c>
      <c r="K562" s="58">
        <v>0</v>
      </c>
      <c r="L562" s="58">
        <v>5400000</v>
      </c>
      <c r="M562" s="58">
        <v>2062260</v>
      </c>
      <c r="N562" s="58">
        <f>VLOOKUP(AD562,'tabla ingresos'!$A$3:$D$15,4,FALSE)</f>
        <v>1000000</v>
      </c>
      <c r="O562" s="58">
        <v>0</v>
      </c>
      <c r="P562" s="58">
        <v>0</v>
      </c>
      <c r="Q562" s="58">
        <v>0</v>
      </c>
      <c r="R562" s="12">
        <v>68895</v>
      </c>
      <c r="S562" s="12" t="s">
        <v>87</v>
      </c>
      <c r="T562" s="12" t="s">
        <v>89</v>
      </c>
      <c r="U562" s="12" t="s">
        <v>10</v>
      </c>
      <c r="V562" s="12">
        <v>4</v>
      </c>
      <c r="W562" s="12">
        <v>0</v>
      </c>
      <c r="X562" s="12">
        <v>0</v>
      </c>
      <c r="Y562" s="59">
        <v>6.2575342465753421</v>
      </c>
      <c r="Z562" s="59">
        <v>30.273972602739725</v>
      </c>
      <c r="AA562" s="12">
        <v>1</v>
      </c>
      <c r="AB562" s="12">
        <v>2</v>
      </c>
      <c r="AC562" s="12">
        <v>2</v>
      </c>
      <c r="AD562" s="12">
        <v>2</v>
      </c>
      <c r="AE562" s="12">
        <v>1</v>
      </c>
      <c r="AF562" s="58" t="s">
        <v>91</v>
      </c>
      <c r="AG562" s="66">
        <f t="shared" si="118"/>
        <v>0.17558666666666667</v>
      </c>
      <c r="AH562" s="67">
        <f t="shared" si="119"/>
        <v>3.0835653333333335</v>
      </c>
      <c r="AI562" s="67">
        <f t="shared" si="120"/>
        <v>1.3748400000000001</v>
      </c>
      <c r="AJ562" s="67">
        <f t="shared" si="121"/>
        <v>1.7087253333333334</v>
      </c>
      <c r="AK562" s="67">
        <f t="shared" si="122"/>
        <v>0</v>
      </c>
      <c r="AL562" s="67">
        <f t="shared" si="123"/>
        <v>0</v>
      </c>
      <c r="AM562" s="59">
        <f>VLOOKUP(AG562,'SCORE TALLER'!$AC$2:$AD$10,2,TRUE)*AM$2</f>
        <v>0</v>
      </c>
      <c r="AN562" s="59">
        <f>VLOOKUP(AD562,'SCORE TALLER'!$W$2:$X$10,2,TRUE)*AN$2</f>
        <v>0.32</v>
      </c>
      <c r="AO562" s="59">
        <f>VLOOKUP(AB562,'SCORE TALLER'!$S$2:$T$10,2,FALSE)*AO$2</f>
        <v>0.04</v>
      </c>
      <c r="AP562" s="59">
        <f>VLOOKUP(AH562,'SCORE TALLER'!$AE$2:$AF$10,2,TRUE)*AP$2</f>
        <v>0</v>
      </c>
      <c r="AQ562" s="59">
        <f>VLOOKUP(AI562,'SCORE TALLER'!$AG$2:$AH$10,2,TRUE)*AQ$2</f>
        <v>0.32</v>
      </c>
      <c r="AR562" s="59">
        <f>VLOOKUP(AC562,'SCORE TALLER'!$U$2:$V$10,2,FALSE)*AR$2</f>
        <v>0.04</v>
      </c>
      <c r="AS562" s="59">
        <f>VLOOKUP(AE562,'SCORE TALLER'!$Y$2:$Z$10,2,FALSE)*AS$2</f>
        <v>0.03</v>
      </c>
      <c r="AT562" s="59">
        <f>VLOOKUP(Z562,'SCORE TALLER'!$O$2:$P$10,2,TRUE)*AT$2</f>
        <v>0.04</v>
      </c>
      <c r="AU562" s="59">
        <f>VLOOKUP(S562,'SCORE TALLER'!$A$2:$B$10,2,FALSE)*AU$2</f>
        <v>0.15000000000000002</v>
      </c>
      <c r="AV562" s="59">
        <f>VLOOKUP(AJ562,'SCORE TALLER'!$AI$2:$AJ$10,2,TRUE)*AV$2</f>
        <v>0.2</v>
      </c>
      <c r="AW562" s="59">
        <f>VLOOKUP(AK562,'SCORE TALLER'!$AK$2:$AL$10,2,TRUE)*AW$2</f>
        <v>0.25</v>
      </c>
      <c r="AX562" s="59">
        <f>VLOOKUP(T562,'SCORE TALLER'!$C$2:$D$10,2,FALSE)*AX$2</f>
        <v>0</v>
      </c>
      <c r="AY562" s="59">
        <f>VLOOKUP(W562,'SCORE TALLER'!$I$2:$J$10,2,TRUE)*AY$2</f>
        <v>0</v>
      </c>
      <c r="AZ562" s="59">
        <f>VLOOKUP(X562,'SCORE TALLER'!$K$2:$L$10,2,TRUE)*AZ$2</f>
        <v>0</v>
      </c>
      <c r="BA562" s="59">
        <f>VLOOKUP(U562,'SCORE TALLER'!$E$2:$F$10,2,FALSE)*BA$2</f>
        <v>0</v>
      </c>
      <c r="BB562" s="59">
        <f>VLOOKUP(Y562,'SCORE TALLER'!$M$2:$N$10,2,TRUE)*BB$2</f>
        <v>0.02</v>
      </c>
      <c r="BC562" s="59">
        <f>VLOOKUP(AA562,'SCORE TALLER'!$Q$2:$R$10,2,FALSE)*BC$2</f>
        <v>0.05</v>
      </c>
      <c r="BD562" s="59">
        <f>VLOOKUP(V562,'SCORE TALLER'!$G$2:$H$10,2,FALSE)*BD$2</f>
        <v>0</v>
      </c>
      <c r="BE562" s="59">
        <f>VLOOKUP(AF562,'SCORE TALLER'!$AA$2:$AB$10,2,FALSE)*BE$2</f>
        <v>0.30000000000000004</v>
      </c>
      <c r="BF562" s="59">
        <f>VLOOKUP(AL562,'SCORE TALLER'!$AM$2:$AN$10,2,TRUE)*BF$2</f>
        <v>0</v>
      </c>
      <c r="BG562" s="67">
        <f t="shared" si="124"/>
        <v>1.7600000000000002</v>
      </c>
      <c r="BH562" s="67" t="str">
        <f>VLOOKUP(BG562,'SCORE TALLER'!$AP$2:$AQ$7,2,TRUE)</f>
        <v>2. Normal</v>
      </c>
      <c r="BI562" s="67" t="str">
        <f t="shared" si="126"/>
        <v>LBZ</v>
      </c>
      <c r="BJ562" s="67" t="str">
        <f t="shared" si="126"/>
        <v>A</v>
      </c>
      <c r="BK562" s="67" t="str">
        <f t="shared" si="127"/>
        <v>SIN</v>
      </c>
      <c r="BL562" s="86">
        <f t="shared" si="125"/>
        <v>0</v>
      </c>
      <c r="BM562" s="86">
        <f t="shared" si="128"/>
        <v>0</v>
      </c>
    </row>
    <row r="563" spans="1:65" x14ac:dyDescent="0.3">
      <c r="A563" s="57">
        <v>2200802648</v>
      </c>
      <c r="B563" s="12" t="s">
        <v>701</v>
      </c>
      <c r="C563" s="58" t="s">
        <v>107</v>
      </c>
      <c r="D563" s="58" t="s">
        <v>114</v>
      </c>
      <c r="E563" s="58"/>
      <c r="F563" s="58">
        <v>3319362</v>
      </c>
      <c r="G563" s="58">
        <f t="shared" si="116"/>
        <v>1260542</v>
      </c>
      <c r="H563" s="58">
        <f t="shared" si="117"/>
        <v>1260542</v>
      </c>
      <c r="I563" s="58" t="e">
        <v>#N/A</v>
      </c>
      <c r="J563" s="58">
        <v>138691</v>
      </c>
      <c r="K563" s="58">
        <v>0</v>
      </c>
      <c r="L563" s="58">
        <v>0</v>
      </c>
      <c r="M563" s="58">
        <v>2058820</v>
      </c>
      <c r="N563" s="58">
        <f>VLOOKUP(AD563,'tabla ingresos'!$A$3:$D$15,4,FALSE)</f>
        <v>1000000</v>
      </c>
      <c r="O563" s="58">
        <v>0</v>
      </c>
      <c r="P563" s="58">
        <v>0</v>
      </c>
      <c r="Q563" s="58">
        <v>0</v>
      </c>
      <c r="R563" s="12">
        <v>68615</v>
      </c>
      <c r="S563" s="12" t="s">
        <v>88</v>
      </c>
      <c r="T563" s="12" t="s">
        <v>89</v>
      </c>
      <c r="U563" s="12" t="s">
        <v>10</v>
      </c>
      <c r="V563" s="12">
        <v>4</v>
      </c>
      <c r="W563" s="12">
        <v>0</v>
      </c>
      <c r="X563" s="12">
        <v>0</v>
      </c>
      <c r="Y563" s="59">
        <v>5.5342465753424657</v>
      </c>
      <c r="Z563" s="59">
        <v>32.594520547945208</v>
      </c>
      <c r="AA563" s="12">
        <v>2</v>
      </c>
      <c r="AB563" s="12">
        <v>2</v>
      </c>
      <c r="AC563" s="12">
        <v>2</v>
      </c>
      <c r="AD563" s="12">
        <v>2</v>
      </c>
      <c r="AE563" s="12">
        <v>3</v>
      </c>
      <c r="AF563" s="58" t="s">
        <v>91</v>
      </c>
      <c r="AG563" s="66">
        <f t="shared" si="118"/>
        <v>9.2460666666666663E-2</v>
      </c>
      <c r="AH563" s="67">
        <f t="shared" si="119"/>
        <v>2.2129080000000001</v>
      </c>
      <c r="AI563" s="67">
        <f t="shared" si="120"/>
        <v>1.3725466666666666</v>
      </c>
      <c r="AJ563" s="67">
        <f t="shared" si="121"/>
        <v>0.84036133333333329</v>
      </c>
      <c r="AK563" s="67">
        <f t="shared" si="122"/>
        <v>0.84036133333333329</v>
      </c>
      <c r="AL563" s="67">
        <f t="shared" si="123"/>
        <v>0</v>
      </c>
      <c r="AM563" s="59">
        <f>VLOOKUP(AG563,'SCORE TALLER'!$AC$2:$AD$10,2,TRUE)*AM$2</f>
        <v>0</v>
      </c>
      <c r="AN563" s="59">
        <f>VLOOKUP(AD563,'SCORE TALLER'!$W$2:$X$10,2,TRUE)*AN$2</f>
        <v>0.32</v>
      </c>
      <c r="AO563" s="59">
        <f>VLOOKUP(AB563,'SCORE TALLER'!$S$2:$T$10,2,FALSE)*AO$2</f>
        <v>0.04</v>
      </c>
      <c r="AP563" s="59">
        <f>VLOOKUP(AH563,'SCORE TALLER'!$AE$2:$AF$10,2,TRUE)*AP$2</f>
        <v>0</v>
      </c>
      <c r="AQ563" s="59">
        <f>VLOOKUP(AI563,'SCORE TALLER'!$AG$2:$AH$10,2,TRUE)*AQ$2</f>
        <v>0.32</v>
      </c>
      <c r="AR563" s="59">
        <f>VLOOKUP(AC563,'SCORE TALLER'!$U$2:$V$10,2,FALSE)*AR$2</f>
        <v>0.04</v>
      </c>
      <c r="AS563" s="59">
        <f>VLOOKUP(AE563,'SCORE TALLER'!$Y$2:$Z$10,2,FALSE)*AS$2</f>
        <v>0.02</v>
      </c>
      <c r="AT563" s="59">
        <f>VLOOKUP(Z563,'SCORE TALLER'!$O$2:$P$10,2,TRUE)*AT$2</f>
        <v>0.04</v>
      </c>
      <c r="AU563" s="59">
        <f>VLOOKUP(S563,'SCORE TALLER'!$A$2:$B$10,2,FALSE)*AU$2</f>
        <v>0.25</v>
      </c>
      <c r="AV563" s="59">
        <f>VLOOKUP(AJ563,'SCORE TALLER'!$AI$2:$AJ$10,2,TRUE)*AV$2</f>
        <v>0.25</v>
      </c>
      <c r="AW563" s="59">
        <f>VLOOKUP(AK563,'SCORE TALLER'!$AK$2:$AL$10,2,TRUE)*AW$2</f>
        <v>0.25</v>
      </c>
      <c r="AX563" s="59">
        <f>VLOOKUP(T563,'SCORE TALLER'!$C$2:$D$10,2,FALSE)*AX$2</f>
        <v>0</v>
      </c>
      <c r="AY563" s="59">
        <f>VLOOKUP(W563,'SCORE TALLER'!$I$2:$J$10,2,TRUE)*AY$2</f>
        <v>0</v>
      </c>
      <c r="AZ563" s="59">
        <f>VLOOKUP(X563,'SCORE TALLER'!$K$2:$L$10,2,TRUE)*AZ$2</f>
        <v>0</v>
      </c>
      <c r="BA563" s="59">
        <f>VLOOKUP(U563,'SCORE TALLER'!$E$2:$F$10,2,FALSE)*BA$2</f>
        <v>0</v>
      </c>
      <c r="BB563" s="59">
        <f>VLOOKUP(Y563,'SCORE TALLER'!$M$2:$N$10,2,TRUE)*BB$2</f>
        <v>0.03</v>
      </c>
      <c r="BC563" s="59">
        <f>VLOOKUP(AA563,'SCORE TALLER'!$Q$2:$R$10,2,FALSE)*BC$2</f>
        <v>0</v>
      </c>
      <c r="BD563" s="59">
        <f>VLOOKUP(V563,'SCORE TALLER'!$G$2:$H$10,2,FALSE)*BD$2</f>
        <v>0</v>
      </c>
      <c r="BE563" s="59">
        <f>VLOOKUP(AF563,'SCORE TALLER'!$AA$2:$AB$10,2,FALSE)*BE$2</f>
        <v>0.30000000000000004</v>
      </c>
      <c r="BF563" s="59">
        <f>VLOOKUP(AL563,'SCORE TALLER'!$AM$2:$AN$10,2,TRUE)*BF$2</f>
        <v>0</v>
      </c>
      <c r="BG563" s="67">
        <f t="shared" si="124"/>
        <v>1.86</v>
      </c>
      <c r="BH563" s="67" t="str">
        <f>VLOOKUP(BG563,'SCORE TALLER'!$AP$2:$AQ$7,2,TRUE)</f>
        <v>2. Normal</v>
      </c>
      <c r="BI563" s="67" t="str">
        <f t="shared" si="126"/>
        <v>LBZ</v>
      </c>
      <c r="BJ563" s="67" t="str">
        <f t="shared" si="126"/>
        <v>A</v>
      </c>
      <c r="BK563" s="67" t="str">
        <f t="shared" si="127"/>
        <v>SIN</v>
      </c>
      <c r="BL563" s="86">
        <f t="shared" si="125"/>
        <v>1260542</v>
      </c>
      <c r="BM563" s="86">
        <f t="shared" si="128"/>
        <v>0</v>
      </c>
    </row>
    <row r="564" spans="1:65" x14ac:dyDescent="0.3">
      <c r="A564" s="57">
        <v>84462208</v>
      </c>
      <c r="B564" s="12" t="s">
        <v>702</v>
      </c>
      <c r="C564" s="58" t="s">
        <v>105</v>
      </c>
      <c r="D564" s="58" t="s">
        <v>115</v>
      </c>
      <c r="E564" s="58"/>
      <c r="F564" s="58">
        <v>4294583</v>
      </c>
      <c r="G564" s="58">
        <f t="shared" si="116"/>
        <v>2239763</v>
      </c>
      <c r="H564" s="58">
        <f t="shared" si="117"/>
        <v>2239763</v>
      </c>
      <c r="I564" s="58">
        <v>4295000</v>
      </c>
      <c r="J564" s="58">
        <v>149509</v>
      </c>
      <c r="K564" s="58">
        <v>0</v>
      </c>
      <c r="L564" s="58">
        <v>0</v>
      </c>
      <c r="M564" s="58">
        <v>2054820</v>
      </c>
      <c r="N564" s="58">
        <f>VLOOKUP(AD564,'tabla ingresos'!$A$3:$D$15,4,FALSE)</f>
        <v>1000000</v>
      </c>
      <c r="O564" s="58">
        <v>100043.48078866579</v>
      </c>
      <c r="P564" s="58">
        <v>2857000</v>
      </c>
      <c r="Q564" s="58">
        <v>0</v>
      </c>
      <c r="R564" s="12">
        <v>13838</v>
      </c>
      <c r="S564" s="12" t="s">
        <v>88</v>
      </c>
      <c r="T564" s="12" t="s">
        <v>89</v>
      </c>
      <c r="U564" s="12" t="s">
        <v>10</v>
      </c>
      <c r="V564" s="12">
        <v>4</v>
      </c>
      <c r="W564" s="12">
        <v>0</v>
      </c>
      <c r="X564" s="12">
        <v>0</v>
      </c>
      <c r="Y564" s="59">
        <v>5.484931506849315</v>
      </c>
      <c r="Z564" s="59">
        <v>53.37808219178082</v>
      </c>
      <c r="AA564" s="12">
        <v>1</v>
      </c>
      <c r="AB564" s="12">
        <v>4</v>
      </c>
      <c r="AC564" s="12">
        <v>1</v>
      </c>
      <c r="AD564" s="12">
        <v>2</v>
      </c>
      <c r="AE564" s="12">
        <v>2</v>
      </c>
      <c r="AF564" s="58" t="s">
        <v>10</v>
      </c>
      <c r="AG564" s="66">
        <f t="shared" si="118"/>
        <v>0.16636832052577719</v>
      </c>
      <c r="AH564" s="67">
        <f t="shared" si="119"/>
        <v>4.767722</v>
      </c>
      <c r="AI564" s="67">
        <f t="shared" si="120"/>
        <v>1.36988</v>
      </c>
      <c r="AJ564" s="67">
        <f t="shared" si="121"/>
        <v>1.4931753333333333</v>
      </c>
      <c r="AK564" s="67">
        <f t="shared" si="122"/>
        <v>1.4931753333333333</v>
      </c>
      <c r="AL564" s="67">
        <f t="shared" si="123"/>
        <v>0</v>
      </c>
      <c r="AM564" s="59">
        <f>VLOOKUP(AG564,'SCORE TALLER'!$AC$2:$AD$10,2,TRUE)*AM$2</f>
        <v>0</v>
      </c>
      <c r="AN564" s="59">
        <f>VLOOKUP(AD564,'SCORE TALLER'!$W$2:$X$10,2,TRUE)*AN$2</f>
        <v>0.32</v>
      </c>
      <c r="AO564" s="59">
        <f>VLOOKUP(AB564,'SCORE TALLER'!$S$2:$T$10,2,FALSE)*AO$2</f>
        <v>0.02</v>
      </c>
      <c r="AP564" s="59">
        <f>VLOOKUP(AH564,'SCORE TALLER'!$AE$2:$AF$10,2,TRUE)*AP$2</f>
        <v>0</v>
      </c>
      <c r="AQ564" s="59">
        <f>VLOOKUP(AI564,'SCORE TALLER'!$AG$2:$AH$10,2,TRUE)*AQ$2</f>
        <v>0.32</v>
      </c>
      <c r="AR564" s="59">
        <f>VLOOKUP(AC564,'SCORE TALLER'!$U$2:$V$10,2,FALSE)*AR$2</f>
        <v>0.05</v>
      </c>
      <c r="AS564" s="59">
        <f>VLOOKUP(AE564,'SCORE TALLER'!$Y$2:$Z$10,2,FALSE)*AS$2</f>
        <v>0.01</v>
      </c>
      <c r="AT564" s="59">
        <f>VLOOKUP(Z564,'SCORE TALLER'!$O$2:$P$10,2,TRUE)*AT$2</f>
        <v>0.02</v>
      </c>
      <c r="AU564" s="59">
        <f>VLOOKUP(S564,'SCORE TALLER'!$A$2:$B$10,2,FALSE)*AU$2</f>
        <v>0.25</v>
      </c>
      <c r="AV564" s="59">
        <f>VLOOKUP(AJ564,'SCORE TALLER'!$AI$2:$AJ$10,2,TRUE)*AV$2</f>
        <v>0.2</v>
      </c>
      <c r="AW564" s="59">
        <f>VLOOKUP(AK564,'SCORE TALLER'!$AK$2:$AL$10,2,TRUE)*AW$2</f>
        <v>0.2</v>
      </c>
      <c r="AX564" s="59">
        <f>VLOOKUP(T564,'SCORE TALLER'!$C$2:$D$10,2,FALSE)*AX$2</f>
        <v>0</v>
      </c>
      <c r="AY564" s="59">
        <f>VLOOKUP(W564,'SCORE TALLER'!$I$2:$J$10,2,TRUE)*AY$2</f>
        <v>0</v>
      </c>
      <c r="AZ564" s="59">
        <f>VLOOKUP(X564,'SCORE TALLER'!$K$2:$L$10,2,TRUE)*AZ$2</f>
        <v>0</v>
      </c>
      <c r="BA564" s="59">
        <f>VLOOKUP(U564,'SCORE TALLER'!$E$2:$F$10,2,FALSE)*BA$2</f>
        <v>0</v>
      </c>
      <c r="BB564" s="59">
        <f>VLOOKUP(Y564,'SCORE TALLER'!$M$2:$N$10,2,TRUE)*BB$2</f>
        <v>0.03</v>
      </c>
      <c r="BC564" s="59">
        <f>VLOOKUP(AA564,'SCORE TALLER'!$Q$2:$R$10,2,FALSE)*BC$2</f>
        <v>0.05</v>
      </c>
      <c r="BD564" s="59">
        <f>VLOOKUP(V564,'SCORE TALLER'!$G$2:$H$10,2,FALSE)*BD$2</f>
        <v>0</v>
      </c>
      <c r="BE564" s="59">
        <f>VLOOKUP(AF564,'SCORE TALLER'!$AA$2:$AB$10,2,FALSE)*BE$2</f>
        <v>0</v>
      </c>
      <c r="BF564" s="59">
        <f>VLOOKUP(AL564,'SCORE TALLER'!$AM$2:$AN$10,2,TRUE)*BF$2</f>
        <v>0</v>
      </c>
      <c r="BG564" s="67">
        <f t="shared" si="124"/>
        <v>1.4700000000000002</v>
      </c>
      <c r="BH564" s="67" t="str">
        <f>VLOOKUP(BG564,'SCORE TALLER'!$AP$2:$AQ$7,2,TRUE)</f>
        <v>2. Normal</v>
      </c>
      <c r="BI564" s="67" t="str">
        <f t="shared" si="126"/>
        <v>LBZ</v>
      </c>
      <c r="BJ564" s="67" t="str">
        <f t="shared" si="126"/>
        <v>A</v>
      </c>
      <c r="BK564" s="67" t="str">
        <f t="shared" si="127"/>
        <v>A</v>
      </c>
      <c r="BL564" s="86">
        <f t="shared" si="125"/>
        <v>2239763</v>
      </c>
      <c r="BM564" s="86">
        <f t="shared" si="128"/>
        <v>0</v>
      </c>
    </row>
    <row r="565" spans="1:65" x14ac:dyDescent="0.3">
      <c r="A565" s="57">
        <v>84660466</v>
      </c>
      <c r="B565" s="12" t="s">
        <v>703</v>
      </c>
      <c r="C565" s="58" t="s">
        <v>105</v>
      </c>
      <c r="D565" s="58" t="s">
        <v>115</v>
      </c>
      <c r="E565" s="58"/>
      <c r="F565" s="58">
        <v>6264245</v>
      </c>
      <c r="G565" s="58">
        <f t="shared" si="116"/>
        <v>4209425</v>
      </c>
      <c r="H565" s="58">
        <f t="shared" si="117"/>
        <v>1793425</v>
      </c>
      <c r="I565" s="58">
        <v>6264000</v>
      </c>
      <c r="J565" s="58">
        <v>176196</v>
      </c>
      <c r="K565" s="58">
        <v>0</v>
      </c>
      <c r="L565" s="58">
        <v>2416000</v>
      </c>
      <c r="M565" s="58">
        <v>2054820</v>
      </c>
      <c r="N565" s="58">
        <f>VLOOKUP(AD565,'tabla ingresos'!$A$3:$D$15,4,FALSE)</f>
        <v>1000000</v>
      </c>
      <c r="O565" s="58">
        <v>92393.367867814653</v>
      </c>
      <c r="P565" s="58">
        <v>2355000</v>
      </c>
      <c r="Q565" s="58">
        <v>0</v>
      </c>
      <c r="R565" s="12">
        <v>13052</v>
      </c>
      <c r="S565" s="12" t="s">
        <v>87</v>
      </c>
      <c r="T565" s="12" t="s">
        <v>89</v>
      </c>
      <c r="U565" s="12" t="s">
        <v>10</v>
      </c>
      <c r="V565" s="12">
        <v>4</v>
      </c>
      <c r="W565" s="12">
        <v>0</v>
      </c>
      <c r="X565" s="12">
        <v>0</v>
      </c>
      <c r="Y565" s="59">
        <v>5.484931506849315</v>
      </c>
      <c r="Z565" s="59">
        <v>49.175342465753424</v>
      </c>
      <c r="AA565" s="12">
        <v>1</v>
      </c>
      <c r="AB565" s="12">
        <v>2</v>
      </c>
      <c r="AC565" s="12">
        <v>2</v>
      </c>
      <c r="AD565" s="12">
        <v>2</v>
      </c>
      <c r="AE565" s="12">
        <v>3</v>
      </c>
      <c r="AF565" s="58" t="s">
        <v>10</v>
      </c>
      <c r="AG565" s="66">
        <f t="shared" si="118"/>
        <v>0.1790595785785431</v>
      </c>
      <c r="AH565" s="67">
        <f t="shared" si="119"/>
        <v>5.7461633333333335</v>
      </c>
      <c r="AI565" s="67">
        <f t="shared" si="120"/>
        <v>1.36988</v>
      </c>
      <c r="AJ565" s="67">
        <f t="shared" si="121"/>
        <v>2.8062833333333335</v>
      </c>
      <c r="AK565" s="67">
        <f t="shared" si="122"/>
        <v>1.1956166666666668</v>
      </c>
      <c r="AL565" s="67">
        <f t="shared" si="123"/>
        <v>0</v>
      </c>
      <c r="AM565" s="59">
        <f>VLOOKUP(AG565,'SCORE TALLER'!$AC$2:$AD$10,2,TRUE)*AM$2</f>
        <v>0</v>
      </c>
      <c r="AN565" s="59">
        <f>VLOOKUP(AD565,'SCORE TALLER'!$W$2:$X$10,2,TRUE)*AN$2</f>
        <v>0.32</v>
      </c>
      <c r="AO565" s="59">
        <f>VLOOKUP(AB565,'SCORE TALLER'!$S$2:$T$10,2,FALSE)*AO$2</f>
        <v>0.04</v>
      </c>
      <c r="AP565" s="59">
        <f>VLOOKUP(AH565,'SCORE TALLER'!$AE$2:$AF$10,2,TRUE)*AP$2</f>
        <v>0.08</v>
      </c>
      <c r="AQ565" s="59">
        <f>VLOOKUP(AI565,'SCORE TALLER'!$AG$2:$AH$10,2,TRUE)*AQ$2</f>
        <v>0.32</v>
      </c>
      <c r="AR565" s="59">
        <f>VLOOKUP(AC565,'SCORE TALLER'!$U$2:$V$10,2,FALSE)*AR$2</f>
        <v>0.04</v>
      </c>
      <c r="AS565" s="59">
        <f>VLOOKUP(AE565,'SCORE TALLER'!$Y$2:$Z$10,2,FALSE)*AS$2</f>
        <v>0.02</v>
      </c>
      <c r="AT565" s="59">
        <f>VLOOKUP(Z565,'SCORE TALLER'!$O$2:$P$10,2,TRUE)*AT$2</f>
        <v>0.02</v>
      </c>
      <c r="AU565" s="59">
        <f>VLOOKUP(S565,'SCORE TALLER'!$A$2:$B$10,2,FALSE)*AU$2</f>
        <v>0.15000000000000002</v>
      </c>
      <c r="AV565" s="59">
        <f>VLOOKUP(AJ565,'SCORE TALLER'!$AI$2:$AJ$10,2,TRUE)*AV$2</f>
        <v>0.15000000000000002</v>
      </c>
      <c r="AW565" s="59">
        <f>VLOOKUP(AK565,'SCORE TALLER'!$AK$2:$AL$10,2,TRUE)*AW$2</f>
        <v>0.2</v>
      </c>
      <c r="AX565" s="59">
        <f>VLOOKUP(T565,'SCORE TALLER'!$C$2:$D$10,2,FALSE)*AX$2</f>
        <v>0</v>
      </c>
      <c r="AY565" s="59">
        <f>VLOOKUP(W565,'SCORE TALLER'!$I$2:$J$10,2,TRUE)*AY$2</f>
        <v>0</v>
      </c>
      <c r="AZ565" s="59">
        <f>VLOOKUP(X565,'SCORE TALLER'!$K$2:$L$10,2,TRUE)*AZ$2</f>
        <v>0</v>
      </c>
      <c r="BA565" s="59">
        <f>VLOOKUP(U565,'SCORE TALLER'!$E$2:$F$10,2,FALSE)*BA$2</f>
        <v>0</v>
      </c>
      <c r="BB565" s="59">
        <f>VLOOKUP(Y565,'SCORE TALLER'!$M$2:$N$10,2,TRUE)*BB$2</f>
        <v>0.03</v>
      </c>
      <c r="BC565" s="59">
        <f>VLOOKUP(AA565,'SCORE TALLER'!$Q$2:$R$10,2,FALSE)*BC$2</f>
        <v>0.05</v>
      </c>
      <c r="BD565" s="59">
        <f>VLOOKUP(V565,'SCORE TALLER'!$G$2:$H$10,2,FALSE)*BD$2</f>
        <v>0</v>
      </c>
      <c r="BE565" s="59">
        <f>VLOOKUP(AF565,'SCORE TALLER'!$AA$2:$AB$10,2,FALSE)*BE$2</f>
        <v>0</v>
      </c>
      <c r="BF565" s="59">
        <f>VLOOKUP(AL565,'SCORE TALLER'!$AM$2:$AN$10,2,TRUE)*BF$2</f>
        <v>0</v>
      </c>
      <c r="BG565" s="67">
        <f t="shared" si="124"/>
        <v>1.4200000000000002</v>
      </c>
      <c r="BH565" s="67" t="str">
        <f>VLOOKUP(BG565,'SCORE TALLER'!$AP$2:$AQ$7,2,TRUE)</f>
        <v>2. Normal</v>
      </c>
      <c r="BI565" s="67" t="str">
        <f t="shared" si="126"/>
        <v>LBZ</v>
      </c>
      <c r="BJ565" s="67" t="str">
        <f t="shared" si="126"/>
        <v>A</v>
      </c>
      <c r="BK565" s="67" t="str">
        <f t="shared" si="127"/>
        <v>A</v>
      </c>
      <c r="BL565" s="86">
        <f t="shared" si="125"/>
        <v>1793425</v>
      </c>
      <c r="BM565" s="86">
        <f t="shared" si="128"/>
        <v>0</v>
      </c>
    </row>
    <row r="566" spans="1:65" x14ac:dyDescent="0.3">
      <c r="A566" s="57">
        <v>2064668602</v>
      </c>
      <c r="B566" s="12" t="s">
        <v>704</v>
      </c>
      <c r="C566" s="58" t="s">
        <v>107</v>
      </c>
      <c r="D566" s="58" t="s">
        <v>115</v>
      </c>
      <c r="E566" s="58">
        <v>669111</v>
      </c>
      <c r="F566" s="58">
        <v>4865138</v>
      </c>
      <c r="G566" s="58">
        <f t="shared" si="116"/>
        <v>3484593</v>
      </c>
      <c r="H566" s="58">
        <f t="shared" si="117"/>
        <v>899863</v>
      </c>
      <c r="I566" s="58" t="e">
        <v>#N/A</v>
      </c>
      <c r="J566" s="58">
        <v>248873</v>
      </c>
      <c r="K566" s="58">
        <v>0</v>
      </c>
      <c r="L566" s="58">
        <v>2584730</v>
      </c>
      <c r="M566" s="58">
        <v>1380545</v>
      </c>
      <c r="N566" s="58">
        <f>VLOOKUP(AD566,'tabla ingresos'!$A$3:$D$15,4,FALSE)</f>
        <v>1000000</v>
      </c>
      <c r="O566" s="58">
        <v>0</v>
      </c>
      <c r="P566" s="58">
        <v>0</v>
      </c>
      <c r="Q566" s="58">
        <v>0</v>
      </c>
      <c r="R566" s="12">
        <v>17380</v>
      </c>
      <c r="S566" s="12" t="s">
        <v>87</v>
      </c>
      <c r="T566" s="12" t="s">
        <v>89</v>
      </c>
      <c r="U566" s="12" t="s">
        <v>10</v>
      </c>
      <c r="V566" s="12">
        <v>4</v>
      </c>
      <c r="W566" s="12">
        <v>0</v>
      </c>
      <c r="X566" s="12">
        <v>0</v>
      </c>
      <c r="Y566" s="59">
        <v>4.6684931506849319</v>
      </c>
      <c r="Z566" s="59">
        <v>24.695890410958903</v>
      </c>
      <c r="AA566" s="12">
        <v>1</v>
      </c>
      <c r="AB566" s="12">
        <v>0</v>
      </c>
      <c r="AC566" s="12">
        <v>1</v>
      </c>
      <c r="AD566" s="12">
        <v>2</v>
      </c>
      <c r="AE566" s="12">
        <v>1</v>
      </c>
      <c r="AF566" s="58" t="s">
        <v>91</v>
      </c>
      <c r="AG566" s="66">
        <f t="shared" si="118"/>
        <v>0.16591533333333333</v>
      </c>
      <c r="AH566" s="67">
        <f t="shared" si="119"/>
        <v>3.2434253333333332</v>
      </c>
      <c r="AI566" s="67">
        <f t="shared" si="120"/>
        <v>1.3664373333333333</v>
      </c>
      <c r="AJ566" s="67">
        <f t="shared" si="121"/>
        <v>2.3230620000000002</v>
      </c>
      <c r="AK566" s="67">
        <f t="shared" si="122"/>
        <v>0.59990866666666665</v>
      </c>
      <c r="AL566" s="67">
        <f t="shared" si="123"/>
        <v>0</v>
      </c>
      <c r="AM566" s="59">
        <f>VLOOKUP(AG566,'SCORE TALLER'!$AC$2:$AD$10,2,TRUE)*AM$2</f>
        <v>0</v>
      </c>
      <c r="AN566" s="59">
        <f>VLOOKUP(AD566,'SCORE TALLER'!$W$2:$X$10,2,TRUE)*AN$2</f>
        <v>0.32</v>
      </c>
      <c r="AO566" s="59">
        <f>VLOOKUP(AB566,'SCORE TALLER'!$S$2:$T$10,2,FALSE)*AO$2</f>
        <v>0.05</v>
      </c>
      <c r="AP566" s="59">
        <f>VLOOKUP(AH566,'SCORE TALLER'!$AE$2:$AF$10,2,TRUE)*AP$2</f>
        <v>0</v>
      </c>
      <c r="AQ566" s="59">
        <f>VLOOKUP(AI566,'SCORE TALLER'!$AG$2:$AH$10,2,TRUE)*AQ$2</f>
        <v>0.32</v>
      </c>
      <c r="AR566" s="59">
        <f>VLOOKUP(AC566,'SCORE TALLER'!$U$2:$V$10,2,FALSE)*AR$2</f>
        <v>0.05</v>
      </c>
      <c r="AS566" s="59">
        <f>VLOOKUP(AE566,'SCORE TALLER'!$Y$2:$Z$10,2,FALSE)*AS$2</f>
        <v>0.03</v>
      </c>
      <c r="AT566" s="59">
        <f>VLOOKUP(Z566,'SCORE TALLER'!$O$2:$P$10,2,TRUE)*AT$2</f>
        <v>0.05</v>
      </c>
      <c r="AU566" s="59">
        <f>VLOOKUP(S566,'SCORE TALLER'!$A$2:$B$10,2,FALSE)*AU$2</f>
        <v>0.15000000000000002</v>
      </c>
      <c r="AV566" s="59">
        <f>VLOOKUP(AJ566,'SCORE TALLER'!$AI$2:$AJ$10,2,TRUE)*AV$2</f>
        <v>0.15000000000000002</v>
      </c>
      <c r="AW566" s="59">
        <f>VLOOKUP(AK566,'SCORE TALLER'!$AK$2:$AL$10,2,TRUE)*AW$2</f>
        <v>0.25</v>
      </c>
      <c r="AX566" s="59">
        <f>VLOOKUP(T566,'SCORE TALLER'!$C$2:$D$10,2,FALSE)*AX$2</f>
        <v>0</v>
      </c>
      <c r="AY566" s="59">
        <f>VLOOKUP(W566,'SCORE TALLER'!$I$2:$J$10,2,TRUE)*AY$2</f>
        <v>0</v>
      </c>
      <c r="AZ566" s="59">
        <f>VLOOKUP(X566,'SCORE TALLER'!$K$2:$L$10,2,TRUE)*AZ$2</f>
        <v>0</v>
      </c>
      <c r="BA566" s="59">
        <f>VLOOKUP(U566,'SCORE TALLER'!$E$2:$F$10,2,FALSE)*BA$2</f>
        <v>0</v>
      </c>
      <c r="BB566" s="59">
        <f>VLOOKUP(Y566,'SCORE TALLER'!$M$2:$N$10,2,TRUE)*BB$2</f>
        <v>0.03</v>
      </c>
      <c r="BC566" s="59">
        <f>VLOOKUP(AA566,'SCORE TALLER'!$Q$2:$R$10,2,FALSE)*BC$2</f>
        <v>0.05</v>
      </c>
      <c r="BD566" s="59">
        <f>VLOOKUP(V566,'SCORE TALLER'!$G$2:$H$10,2,FALSE)*BD$2</f>
        <v>0</v>
      </c>
      <c r="BE566" s="59">
        <f>VLOOKUP(AF566,'SCORE TALLER'!$AA$2:$AB$10,2,FALSE)*BE$2</f>
        <v>0.30000000000000004</v>
      </c>
      <c r="BF566" s="59">
        <f>VLOOKUP(AL566,'SCORE TALLER'!$AM$2:$AN$10,2,TRUE)*BF$2</f>
        <v>0</v>
      </c>
      <c r="BG566" s="67">
        <f t="shared" si="124"/>
        <v>1.7500000000000002</v>
      </c>
      <c r="BH566" s="67" t="str">
        <f>VLOOKUP(BG566,'SCORE TALLER'!$AP$2:$AQ$7,2,TRUE)</f>
        <v>2. Normal</v>
      </c>
      <c r="BI566" s="67" t="str">
        <f t="shared" si="126"/>
        <v>LBZ</v>
      </c>
      <c r="BJ566" s="67" t="str">
        <f t="shared" si="126"/>
        <v>A</v>
      </c>
      <c r="BK566" s="67" t="str">
        <f t="shared" si="127"/>
        <v>SIN</v>
      </c>
      <c r="BL566" s="86">
        <f t="shared" si="125"/>
        <v>899863</v>
      </c>
      <c r="BM566" s="86">
        <f t="shared" si="128"/>
        <v>0</v>
      </c>
    </row>
    <row r="567" spans="1:65" x14ac:dyDescent="0.3">
      <c r="A567" s="57">
        <v>2044024884</v>
      </c>
      <c r="B567" s="12" t="s">
        <v>705</v>
      </c>
      <c r="C567" s="58" t="s">
        <v>105</v>
      </c>
      <c r="D567" s="58" t="s">
        <v>114</v>
      </c>
      <c r="E567" s="58"/>
      <c r="F567" s="58">
        <v>3602435</v>
      </c>
      <c r="G567" s="58">
        <f t="shared" si="116"/>
        <v>1552815</v>
      </c>
      <c r="H567" s="58">
        <f t="shared" si="117"/>
        <v>1552815</v>
      </c>
      <c r="I567" s="58">
        <v>3602000</v>
      </c>
      <c r="J567" s="58">
        <v>177766</v>
      </c>
      <c r="K567" s="58">
        <v>0</v>
      </c>
      <c r="L567" s="58">
        <v>0</v>
      </c>
      <c r="M567" s="58">
        <v>2049620</v>
      </c>
      <c r="N567" s="58">
        <f>VLOOKUP(AD567,'tabla ingresos'!$A$3:$D$15,4,FALSE)</f>
        <v>1000000</v>
      </c>
      <c r="O567" s="58">
        <v>9209.2013415493348</v>
      </c>
      <c r="P567" s="58">
        <v>414000</v>
      </c>
      <c r="Q567" s="58">
        <v>0</v>
      </c>
      <c r="R567" s="12">
        <v>13052</v>
      </c>
      <c r="S567" s="12" t="s">
        <v>88</v>
      </c>
      <c r="T567" s="12" t="s">
        <v>89</v>
      </c>
      <c r="U567" s="12" t="s">
        <v>10</v>
      </c>
      <c r="V567" s="12">
        <v>4</v>
      </c>
      <c r="W567" s="12">
        <v>0</v>
      </c>
      <c r="X567" s="12">
        <v>0</v>
      </c>
      <c r="Y567" s="59">
        <v>4.816438356164384</v>
      </c>
      <c r="Z567" s="59">
        <v>34.452054794520549</v>
      </c>
      <c r="AA567" s="12">
        <v>1</v>
      </c>
      <c r="AB567" s="12">
        <v>1</v>
      </c>
      <c r="AC567" s="12">
        <v>1</v>
      </c>
      <c r="AD567" s="12">
        <v>2</v>
      </c>
      <c r="AE567" s="12">
        <v>3</v>
      </c>
      <c r="AF567" s="58" t="s">
        <v>10</v>
      </c>
      <c r="AG567" s="66">
        <f t="shared" si="118"/>
        <v>0.12465013422769956</v>
      </c>
      <c r="AH567" s="67">
        <f t="shared" si="119"/>
        <v>2.6776233333333335</v>
      </c>
      <c r="AI567" s="67">
        <f t="shared" si="120"/>
        <v>1.3664133333333333</v>
      </c>
      <c r="AJ567" s="67">
        <f t="shared" si="121"/>
        <v>1.03521</v>
      </c>
      <c r="AK567" s="67">
        <f t="shared" si="122"/>
        <v>1.03521</v>
      </c>
      <c r="AL567" s="67">
        <f t="shared" si="123"/>
        <v>0</v>
      </c>
      <c r="AM567" s="59">
        <f>VLOOKUP(AG567,'SCORE TALLER'!$AC$2:$AD$10,2,TRUE)*AM$2</f>
        <v>0</v>
      </c>
      <c r="AN567" s="59">
        <f>VLOOKUP(AD567,'SCORE TALLER'!$W$2:$X$10,2,TRUE)*AN$2</f>
        <v>0.32</v>
      </c>
      <c r="AO567" s="59">
        <f>VLOOKUP(AB567,'SCORE TALLER'!$S$2:$T$10,2,FALSE)*AO$2</f>
        <v>0.05</v>
      </c>
      <c r="AP567" s="59">
        <f>VLOOKUP(AH567,'SCORE TALLER'!$AE$2:$AF$10,2,TRUE)*AP$2</f>
        <v>0</v>
      </c>
      <c r="AQ567" s="59">
        <f>VLOOKUP(AI567,'SCORE TALLER'!$AG$2:$AH$10,2,TRUE)*AQ$2</f>
        <v>0.32</v>
      </c>
      <c r="AR567" s="59">
        <f>VLOOKUP(AC567,'SCORE TALLER'!$U$2:$V$10,2,FALSE)*AR$2</f>
        <v>0.05</v>
      </c>
      <c r="AS567" s="59">
        <f>VLOOKUP(AE567,'SCORE TALLER'!$Y$2:$Z$10,2,FALSE)*AS$2</f>
        <v>0.02</v>
      </c>
      <c r="AT567" s="59">
        <f>VLOOKUP(Z567,'SCORE TALLER'!$O$2:$P$10,2,TRUE)*AT$2</f>
        <v>0.04</v>
      </c>
      <c r="AU567" s="59">
        <f>VLOOKUP(S567,'SCORE TALLER'!$A$2:$B$10,2,FALSE)*AU$2</f>
        <v>0.25</v>
      </c>
      <c r="AV567" s="59">
        <f>VLOOKUP(AJ567,'SCORE TALLER'!$AI$2:$AJ$10,2,TRUE)*AV$2</f>
        <v>0.2</v>
      </c>
      <c r="AW567" s="59">
        <f>VLOOKUP(AK567,'SCORE TALLER'!$AK$2:$AL$10,2,TRUE)*AW$2</f>
        <v>0.2</v>
      </c>
      <c r="AX567" s="59">
        <f>VLOOKUP(T567,'SCORE TALLER'!$C$2:$D$10,2,FALSE)*AX$2</f>
        <v>0</v>
      </c>
      <c r="AY567" s="59">
        <f>VLOOKUP(W567,'SCORE TALLER'!$I$2:$J$10,2,TRUE)*AY$2</f>
        <v>0</v>
      </c>
      <c r="AZ567" s="59">
        <f>VLOOKUP(X567,'SCORE TALLER'!$K$2:$L$10,2,TRUE)*AZ$2</f>
        <v>0</v>
      </c>
      <c r="BA567" s="59">
        <f>VLOOKUP(U567,'SCORE TALLER'!$E$2:$F$10,2,FALSE)*BA$2</f>
        <v>0</v>
      </c>
      <c r="BB567" s="59">
        <f>VLOOKUP(Y567,'SCORE TALLER'!$M$2:$N$10,2,TRUE)*BB$2</f>
        <v>0.03</v>
      </c>
      <c r="BC567" s="59">
        <f>VLOOKUP(AA567,'SCORE TALLER'!$Q$2:$R$10,2,FALSE)*BC$2</f>
        <v>0.05</v>
      </c>
      <c r="BD567" s="59">
        <f>VLOOKUP(V567,'SCORE TALLER'!$G$2:$H$10,2,FALSE)*BD$2</f>
        <v>0</v>
      </c>
      <c r="BE567" s="59">
        <f>VLOOKUP(AF567,'SCORE TALLER'!$AA$2:$AB$10,2,FALSE)*BE$2</f>
        <v>0</v>
      </c>
      <c r="BF567" s="59">
        <f>VLOOKUP(AL567,'SCORE TALLER'!$AM$2:$AN$10,2,TRUE)*BF$2</f>
        <v>0</v>
      </c>
      <c r="BG567" s="67">
        <f t="shared" si="124"/>
        <v>1.53</v>
      </c>
      <c r="BH567" s="67" t="str">
        <f>VLOOKUP(BG567,'SCORE TALLER'!$AP$2:$AQ$7,2,TRUE)</f>
        <v>2. Normal</v>
      </c>
      <c r="BI567" s="67" t="str">
        <f t="shared" si="126"/>
        <v>LBZ</v>
      </c>
      <c r="BJ567" s="67" t="str">
        <f t="shared" si="126"/>
        <v>A</v>
      </c>
      <c r="BK567" s="67" t="str">
        <f t="shared" si="127"/>
        <v>A</v>
      </c>
      <c r="BL567" s="86">
        <f t="shared" si="125"/>
        <v>1552815</v>
      </c>
      <c r="BM567" s="86">
        <f t="shared" si="128"/>
        <v>0</v>
      </c>
    </row>
    <row r="568" spans="1:65" x14ac:dyDescent="0.3">
      <c r="A568" s="57">
        <v>2224622002</v>
      </c>
      <c r="B568" s="12" t="s">
        <v>706</v>
      </c>
      <c r="C568" s="58" t="s">
        <v>107</v>
      </c>
      <c r="D568" s="58" t="s">
        <v>115</v>
      </c>
      <c r="E568" s="58">
        <v>877467</v>
      </c>
      <c r="F568" s="58">
        <v>5581197</v>
      </c>
      <c r="G568" s="58">
        <f t="shared" si="116"/>
        <v>4409427</v>
      </c>
      <c r="H568" s="58">
        <f t="shared" si="117"/>
        <v>3339427</v>
      </c>
      <c r="I568" s="58" t="e">
        <v>#N/A</v>
      </c>
      <c r="J568" s="58">
        <v>189841</v>
      </c>
      <c r="K568" s="58">
        <v>0</v>
      </c>
      <c r="L568" s="58">
        <v>1070000</v>
      </c>
      <c r="M568" s="58">
        <v>1171770</v>
      </c>
      <c r="N568" s="58">
        <f>VLOOKUP(AD568,'tabla ingresos'!$A$3:$D$15,4,FALSE)</f>
        <v>1000000</v>
      </c>
      <c r="O568" s="58">
        <v>0</v>
      </c>
      <c r="P568" s="58">
        <v>0</v>
      </c>
      <c r="Q568" s="58">
        <v>0</v>
      </c>
      <c r="R568" s="12">
        <v>76001</v>
      </c>
      <c r="S568" s="12" t="s">
        <v>87</v>
      </c>
      <c r="T568" s="12" t="s">
        <v>89</v>
      </c>
      <c r="U568" s="12" t="s">
        <v>10</v>
      </c>
      <c r="V568" s="12">
        <v>4</v>
      </c>
      <c r="W568" s="12">
        <v>0</v>
      </c>
      <c r="X568" s="12">
        <v>0</v>
      </c>
      <c r="Y568" s="59">
        <v>3.8465753424657536</v>
      </c>
      <c r="Z568" s="59">
        <v>31.991780821917807</v>
      </c>
      <c r="AA568" s="12">
        <v>2</v>
      </c>
      <c r="AB568" s="12">
        <v>0</v>
      </c>
      <c r="AC568" s="12">
        <v>1</v>
      </c>
      <c r="AD568" s="12">
        <v>2</v>
      </c>
      <c r="AE568" s="12">
        <v>1</v>
      </c>
      <c r="AF568" s="58" t="s">
        <v>91</v>
      </c>
      <c r="AG568" s="66">
        <f t="shared" si="118"/>
        <v>0.12656066666666665</v>
      </c>
      <c r="AH568" s="67">
        <f t="shared" si="119"/>
        <v>3.7207979999999998</v>
      </c>
      <c r="AI568" s="67">
        <f t="shared" si="120"/>
        <v>1.366158</v>
      </c>
      <c r="AJ568" s="67">
        <f t="shared" si="121"/>
        <v>2.9396179999999998</v>
      </c>
      <c r="AK568" s="67">
        <f t="shared" si="122"/>
        <v>2.2262846666666665</v>
      </c>
      <c r="AL568" s="67">
        <f t="shared" si="123"/>
        <v>0</v>
      </c>
      <c r="AM568" s="59">
        <f>VLOOKUP(AG568,'SCORE TALLER'!$AC$2:$AD$10,2,TRUE)*AM$2</f>
        <v>0</v>
      </c>
      <c r="AN568" s="59">
        <f>VLOOKUP(AD568,'SCORE TALLER'!$W$2:$X$10,2,TRUE)*AN$2</f>
        <v>0.32</v>
      </c>
      <c r="AO568" s="59">
        <f>VLOOKUP(AB568,'SCORE TALLER'!$S$2:$T$10,2,FALSE)*AO$2</f>
        <v>0.05</v>
      </c>
      <c r="AP568" s="59">
        <f>VLOOKUP(AH568,'SCORE TALLER'!$AE$2:$AF$10,2,TRUE)*AP$2</f>
        <v>0</v>
      </c>
      <c r="AQ568" s="59">
        <f>VLOOKUP(AI568,'SCORE TALLER'!$AG$2:$AH$10,2,TRUE)*AQ$2</f>
        <v>0.32</v>
      </c>
      <c r="AR568" s="59">
        <f>VLOOKUP(AC568,'SCORE TALLER'!$U$2:$V$10,2,FALSE)*AR$2</f>
        <v>0.05</v>
      </c>
      <c r="AS568" s="59">
        <f>VLOOKUP(AE568,'SCORE TALLER'!$Y$2:$Z$10,2,FALSE)*AS$2</f>
        <v>0.03</v>
      </c>
      <c r="AT568" s="59">
        <f>VLOOKUP(Z568,'SCORE TALLER'!$O$2:$P$10,2,TRUE)*AT$2</f>
        <v>0.04</v>
      </c>
      <c r="AU568" s="59">
        <f>VLOOKUP(S568,'SCORE TALLER'!$A$2:$B$10,2,FALSE)*AU$2</f>
        <v>0.15000000000000002</v>
      </c>
      <c r="AV568" s="59">
        <f>VLOOKUP(AJ568,'SCORE TALLER'!$AI$2:$AJ$10,2,TRUE)*AV$2</f>
        <v>0.15000000000000002</v>
      </c>
      <c r="AW568" s="59">
        <f>VLOOKUP(AK568,'SCORE TALLER'!$AK$2:$AL$10,2,TRUE)*AW$2</f>
        <v>0.15000000000000002</v>
      </c>
      <c r="AX568" s="59">
        <f>VLOOKUP(T568,'SCORE TALLER'!$C$2:$D$10,2,FALSE)*AX$2</f>
        <v>0</v>
      </c>
      <c r="AY568" s="59">
        <f>VLOOKUP(W568,'SCORE TALLER'!$I$2:$J$10,2,TRUE)*AY$2</f>
        <v>0</v>
      </c>
      <c r="AZ568" s="59">
        <f>VLOOKUP(X568,'SCORE TALLER'!$K$2:$L$10,2,TRUE)*AZ$2</f>
        <v>0</v>
      </c>
      <c r="BA568" s="59">
        <f>VLOOKUP(U568,'SCORE TALLER'!$E$2:$F$10,2,FALSE)*BA$2</f>
        <v>0</v>
      </c>
      <c r="BB568" s="59">
        <f>VLOOKUP(Y568,'SCORE TALLER'!$M$2:$N$10,2,TRUE)*BB$2</f>
        <v>0.04</v>
      </c>
      <c r="BC568" s="59">
        <f>VLOOKUP(AA568,'SCORE TALLER'!$Q$2:$R$10,2,FALSE)*BC$2</f>
        <v>0</v>
      </c>
      <c r="BD568" s="59">
        <f>VLOOKUP(V568,'SCORE TALLER'!$G$2:$H$10,2,FALSE)*BD$2</f>
        <v>0</v>
      </c>
      <c r="BE568" s="59">
        <f>VLOOKUP(AF568,'SCORE TALLER'!$AA$2:$AB$10,2,FALSE)*BE$2</f>
        <v>0.30000000000000004</v>
      </c>
      <c r="BF568" s="59">
        <f>VLOOKUP(AL568,'SCORE TALLER'!$AM$2:$AN$10,2,TRUE)*BF$2</f>
        <v>0</v>
      </c>
      <c r="BG568" s="67">
        <f t="shared" si="124"/>
        <v>1.6000000000000003</v>
      </c>
      <c r="BH568" s="67" t="str">
        <f>VLOOKUP(BG568,'SCORE TALLER'!$AP$2:$AQ$7,2,TRUE)</f>
        <v>2. Normal</v>
      </c>
      <c r="BI568" s="67" t="str">
        <f t="shared" si="126"/>
        <v>LBZ</v>
      </c>
      <c r="BJ568" s="67" t="str">
        <f t="shared" si="126"/>
        <v>A</v>
      </c>
      <c r="BK568" s="67" t="str">
        <f t="shared" si="127"/>
        <v>SIN</v>
      </c>
      <c r="BL568" s="86">
        <f t="shared" si="125"/>
        <v>3339427</v>
      </c>
      <c r="BM568" s="86">
        <f t="shared" si="128"/>
        <v>0</v>
      </c>
    </row>
    <row r="569" spans="1:65" x14ac:dyDescent="0.3">
      <c r="A569" s="57">
        <v>2222226028</v>
      </c>
      <c r="B569" s="12" t="s">
        <v>707</v>
      </c>
      <c r="C569" s="58" t="s">
        <v>105</v>
      </c>
      <c r="D569" s="58" t="s">
        <v>30</v>
      </c>
      <c r="E569" s="58">
        <v>1009999</v>
      </c>
      <c r="F569" s="58">
        <v>6909782</v>
      </c>
      <c r="G569" s="58">
        <f t="shared" si="116"/>
        <v>5890359</v>
      </c>
      <c r="H569" s="58">
        <f t="shared" si="117"/>
        <v>4779343</v>
      </c>
      <c r="I569" s="58">
        <v>6910000</v>
      </c>
      <c r="J569" s="58">
        <v>187840</v>
      </c>
      <c r="K569" s="58">
        <v>0</v>
      </c>
      <c r="L569" s="58">
        <v>1111016</v>
      </c>
      <c r="M569" s="58">
        <v>1019423</v>
      </c>
      <c r="N569" s="58">
        <f>VLOOKUP(AD569,'tabla ingresos'!$A$3:$D$15,4,FALSE)</f>
        <v>1000000</v>
      </c>
      <c r="O569" s="58">
        <v>136098.76566176178</v>
      </c>
      <c r="P569" s="58">
        <v>3469000</v>
      </c>
      <c r="Q569" s="58">
        <v>0</v>
      </c>
      <c r="R569" s="12">
        <v>76130</v>
      </c>
      <c r="S569" s="12" t="s">
        <v>87</v>
      </c>
      <c r="T569" s="12" t="s">
        <v>89</v>
      </c>
      <c r="U569" s="12" t="s">
        <v>10</v>
      </c>
      <c r="V569" s="12">
        <v>4</v>
      </c>
      <c r="W569" s="12">
        <v>0</v>
      </c>
      <c r="X569" s="12">
        <v>0</v>
      </c>
      <c r="Y569" s="59">
        <v>3.3095890410958906</v>
      </c>
      <c r="Z569" s="59">
        <v>29.665753424657535</v>
      </c>
      <c r="AA569" s="12">
        <v>2</v>
      </c>
      <c r="AB569" s="12">
        <v>0</v>
      </c>
      <c r="AC569" s="12">
        <v>1</v>
      </c>
      <c r="AD569" s="12">
        <v>2</v>
      </c>
      <c r="AE569" s="12">
        <v>3</v>
      </c>
      <c r="AF569" s="58" t="s">
        <v>10</v>
      </c>
      <c r="AG569" s="66">
        <f t="shared" si="118"/>
        <v>0.21595917710784115</v>
      </c>
      <c r="AH569" s="67">
        <f t="shared" si="119"/>
        <v>6.9191880000000001</v>
      </c>
      <c r="AI569" s="67">
        <f t="shared" si="120"/>
        <v>1.352948</v>
      </c>
      <c r="AJ569" s="67">
        <f t="shared" si="121"/>
        <v>3.9269059999999998</v>
      </c>
      <c r="AK569" s="67">
        <f t="shared" si="122"/>
        <v>3.1862286666666666</v>
      </c>
      <c r="AL569" s="67">
        <f t="shared" si="123"/>
        <v>0</v>
      </c>
      <c r="AM569" s="59">
        <f>VLOOKUP(AG569,'SCORE TALLER'!$AC$2:$AD$10,2,TRUE)*AM$2</f>
        <v>0</v>
      </c>
      <c r="AN569" s="59">
        <f>VLOOKUP(AD569,'SCORE TALLER'!$W$2:$X$10,2,TRUE)*AN$2</f>
        <v>0.32</v>
      </c>
      <c r="AO569" s="59">
        <f>VLOOKUP(AB569,'SCORE TALLER'!$S$2:$T$10,2,FALSE)*AO$2</f>
        <v>0.05</v>
      </c>
      <c r="AP569" s="59">
        <f>VLOOKUP(AH569,'SCORE TALLER'!$AE$2:$AF$10,2,TRUE)*AP$2</f>
        <v>0.08</v>
      </c>
      <c r="AQ569" s="59">
        <f>VLOOKUP(AI569,'SCORE TALLER'!$AG$2:$AH$10,2,TRUE)*AQ$2</f>
        <v>0.32</v>
      </c>
      <c r="AR569" s="59">
        <f>VLOOKUP(AC569,'SCORE TALLER'!$U$2:$V$10,2,FALSE)*AR$2</f>
        <v>0.05</v>
      </c>
      <c r="AS569" s="59">
        <f>VLOOKUP(AE569,'SCORE TALLER'!$Y$2:$Z$10,2,FALSE)*AS$2</f>
        <v>0.02</v>
      </c>
      <c r="AT569" s="59">
        <f>VLOOKUP(Z569,'SCORE TALLER'!$O$2:$P$10,2,TRUE)*AT$2</f>
        <v>0.04</v>
      </c>
      <c r="AU569" s="59">
        <f>VLOOKUP(S569,'SCORE TALLER'!$A$2:$B$10,2,FALSE)*AU$2</f>
        <v>0.15000000000000002</v>
      </c>
      <c r="AV569" s="59">
        <f>VLOOKUP(AJ569,'SCORE TALLER'!$AI$2:$AJ$10,2,TRUE)*AV$2</f>
        <v>0.1</v>
      </c>
      <c r="AW569" s="59">
        <f>VLOOKUP(AK569,'SCORE TALLER'!$AK$2:$AL$10,2,TRUE)*AW$2</f>
        <v>0.1</v>
      </c>
      <c r="AX569" s="59">
        <f>VLOOKUP(T569,'SCORE TALLER'!$C$2:$D$10,2,FALSE)*AX$2</f>
        <v>0</v>
      </c>
      <c r="AY569" s="59">
        <f>VLOOKUP(W569,'SCORE TALLER'!$I$2:$J$10,2,TRUE)*AY$2</f>
        <v>0</v>
      </c>
      <c r="AZ569" s="59">
        <f>VLOOKUP(X569,'SCORE TALLER'!$K$2:$L$10,2,TRUE)*AZ$2</f>
        <v>0</v>
      </c>
      <c r="BA569" s="59">
        <f>VLOOKUP(U569,'SCORE TALLER'!$E$2:$F$10,2,FALSE)*BA$2</f>
        <v>0</v>
      </c>
      <c r="BB569" s="59">
        <f>VLOOKUP(Y569,'SCORE TALLER'!$M$2:$N$10,2,TRUE)*BB$2</f>
        <v>0.04</v>
      </c>
      <c r="BC569" s="59">
        <f>VLOOKUP(AA569,'SCORE TALLER'!$Q$2:$R$10,2,FALSE)*BC$2</f>
        <v>0</v>
      </c>
      <c r="BD569" s="59">
        <f>VLOOKUP(V569,'SCORE TALLER'!$G$2:$H$10,2,FALSE)*BD$2</f>
        <v>0</v>
      </c>
      <c r="BE569" s="59">
        <f>VLOOKUP(AF569,'SCORE TALLER'!$AA$2:$AB$10,2,FALSE)*BE$2</f>
        <v>0</v>
      </c>
      <c r="BF569" s="59">
        <f>VLOOKUP(AL569,'SCORE TALLER'!$AM$2:$AN$10,2,TRUE)*BF$2</f>
        <v>0</v>
      </c>
      <c r="BG569" s="67">
        <f t="shared" si="124"/>
        <v>1.2700000000000005</v>
      </c>
      <c r="BH569" s="67" t="str">
        <f>VLOOKUP(BG569,'SCORE TALLER'!$AP$2:$AQ$7,2,TRUE)</f>
        <v>2. Normal</v>
      </c>
      <c r="BI569" s="67" t="str">
        <f t="shared" si="126"/>
        <v>LBZ</v>
      </c>
      <c r="BJ569" s="67" t="str">
        <f t="shared" si="126"/>
        <v>A</v>
      </c>
      <c r="BK569" s="67" t="str">
        <f t="shared" si="127"/>
        <v>A</v>
      </c>
      <c r="BL569" s="86">
        <f t="shared" si="125"/>
        <v>4779343</v>
      </c>
      <c r="BM569" s="86">
        <f t="shared" si="128"/>
        <v>0</v>
      </c>
    </row>
    <row r="570" spans="1:65" x14ac:dyDescent="0.3">
      <c r="A570" s="57">
        <v>20440446</v>
      </c>
      <c r="B570" s="12" t="s">
        <v>708</v>
      </c>
      <c r="C570" s="58" t="s">
        <v>107</v>
      </c>
      <c r="D570" s="58" t="s">
        <v>115</v>
      </c>
      <c r="E570" s="58">
        <v>739920</v>
      </c>
      <c r="F570" s="58">
        <v>4991425</v>
      </c>
      <c r="G570" s="58">
        <f t="shared" si="116"/>
        <v>3702181</v>
      </c>
      <c r="H570" s="58">
        <f t="shared" si="117"/>
        <v>0</v>
      </c>
      <c r="I570" s="58" t="e">
        <v>#N/A</v>
      </c>
      <c r="J570" s="58">
        <v>246308</v>
      </c>
      <c r="K570" s="58">
        <v>0</v>
      </c>
      <c r="L570" s="58">
        <v>3806315</v>
      </c>
      <c r="M570" s="58">
        <v>1289244</v>
      </c>
      <c r="N570" s="58">
        <f>VLOOKUP(AD570,'tabla ingresos'!$A$3:$D$15,4,FALSE)</f>
        <v>1000000</v>
      </c>
      <c r="O570" s="58">
        <v>0</v>
      </c>
      <c r="P570" s="58">
        <v>0</v>
      </c>
      <c r="Q570" s="58">
        <v>0</v>
      </c>
      <c r="R570" s="12">
        <v>76130</v>
      </c>
      <c r="S570" s="12" t="s">
        <v>87</v>
      </c>
      <c r="T570" s="12" t="s">
        <v>89</v>
      </c>
      <c r="U570" s="12" t="s">
        <v>10</v>
      </c>
      <c r="V570" s="12">
        <v>4</v>
      </c>
      <c r="W570" s="12">
        <v>0</v>
      </c>
      <c r="X570" s="12">
        <v>0</v>
      </c>
      <c r="Y570" s="59">
        <v>4.4301369863013695</v>
      </c>
      <c r="Z570" s="59">
        <v>37.515068493150686</v>
      </c>
      <c r="AA570" s="12">
        <v>2</v>
      </c>
      <c r="AB570" s="12">
        <v>0</v>
      </c>
      <c r="AC570" s="12">
        <v>1</v>
      </c>
      <c r="AD570" s="12">
        <v>2</v>
      </c>
      <c r="AE570" s="12">
        <v>1</v>
      </c>
      <c r="AF570" s="58" t="s">
        <v>91</v>
      </c>
      <c r="AG570" s="66">
        <f t="shared" si="118"/>
        <v>0.16420533333333334</v>
      </c>
      <c r="AH570" s="67">
        <f t="shared" si="119"/>
        <v>3.3276166666666667</v>
      </c>
      <c r="AI570" s="67">
        <f t="shared" si="120"/>
        <v>1.352776</v>
      </c>
      <c r="AJ570" s="67">
        <f t="shared" si="121"/>
        <v>2.4681206666666666</v>
      </c>
      <c r="AK570" s="67">
        <f t="shared" si="122"/>
        <v>0</v>
      </c>
      <c r="AL570" s="67">
        <f t="shared" si="123"/>
        <v>0</v>
      </c>
      <c r="AM570" s="59">
        <f>VLOOKUP(AG570,'SCORE TALLER'!$AC$2:$AD$10,2,TRUE)*AM$2</f>
        <v>0</v>
      </c>
      <c r="AN570" s="59">
        <f>VLOOKUP(AD570,'SCORE TALLER'!$W$2:$X$10,2,TRUE)*AN$2</f>
        <v>0.32</v>
      </c>
      <c r="AO570" s="59">
        <f>VLOOKUP(AB570,'SCORE TALLER'!$S$2:$T$10,2,FALSE)*AO$2</f>
        <v>0.05</v>
      </c>
      <c r="AP570" s="59">
        <f>VLOOKUP(AH570,'SCORE TALLER'!$AE$2:$AF$10,2,TRUE)*AP$2</f>
        <v>0</v>
      </c>
      <c r="AQ570" s="59">
        <f>VLOOKUP(AI570,'SCORE TALLER'!$AG$2:$AH$10,2,TRUE)*AQ$2</f>
        <v>0.32</v>
      </c>
      <c r="AR570" s="59">
        <f>VLOOKUP(AC570,'SCORE TALLER'!$U$2:$V$10,2,FALSE)*AR$2</f>
        <v>0.05</v>
      </c>
      <c r="AS570" s="59">
        <f>VLOOKUP(AE570,'SCORE TALLER'!$Y$2:$Z$10,2,FALSE)*AS$2</f>
        <v>0.03</v>
      </c>
      <c r="AT570" s="59">
        <f>VLOOKUP(Z570,'SCORE TALLER'!$O$2:$P$10,2,TRUE)*AT$2</f>
        <v>0.03</v>
      </c>
      <c r="AU570" s="59">
        <f>VLOOKUP(S570,'SCORE TALLER'!$A$2:$B$10,2,FALSE)*AU$2</f>
        <v>0.15000000000000002</v>
      </c>
      <c r="AV570" s="59">
        <f>VLOOKUP(AJ570,'SCORE TALLER'!$AI$2:$AJ$10,2,TRUE)*AV$2</f>
        <v>0.15000000000000002</v>
      </c>
      <c r="AW570" s="59">
        <f>VLOOKUP(AK570,'SCORE TALLER'!$AK$2:$AL$10,2,TRUE)*AW$2</f>
        <v>0.25</v>
      </c>
      <c r="AX570" s="59">
        <f>VLOOKUP(T570,'SCORE TALLER'!$C$2:$D$10,2,FALSE)*AX$2</f>
        <v>0</v>
      </c>
      <c r="AY570" s="59">
        <f>VLOOKUP(W570,'SCORE TALLER'!$I$2:$J$10,2,TRUE)*AY$2</f>
        <v>0</v>
      </c>
      <c r="AZ570" s="59">
        <f>VLOOKUP(X570,'SCORE TALLER'!$K$2:$L$10,2,TRUE)*AZ$2</f>
        <v>0</v>
      </c>
      <c r="BA570" s="59">
        <f>VLOOKUP(U570,'SCORE TALLER'!$E$2:$F$10,2,FALSE)*BA$2</f>
        <v>0</v>
      </c>
      <c r="BB570" s="59">
        <f>VLOOKUP(Y570,'SCORE TALLER'!$M$2:$N$10,2,TRUE)*BB$2</f>
        <v>0.03</v>
      </c>
      <c r="BC570" s="59">
        <f>VLOOKUP(AA570,'SCORE TALLER'!$Q$2:$R$10,2,FALSE)*BC$2</f>
        <v>0</v>
      </c>
      <c r="BD570" s="59">
        <f>VLOOKUP(V570,'SCORE TALLER'!$G$2:$H$10,2,FALSE)*BD$2</f>
        <v>0</v>
      </c>
      <c r="BE570" s="59">
        <f>VLOOKUP(AF570,'SCORE TALLER'!$AA$2:$AB$10,2,FALSE)*BE$2</f>
        <v>0.30000000000000004</v>
      </c>
      <c r="BF570" s="59">
        <f>VLOOKUP(AL570,'SCORE TALLER'!$AM$2:$AN$10,2,TRUE)*BF$2</f>
        <v>0</v>
      </c>
      <c r="BG570" s="67">
        <f t="shared" si="124"/>
        <v>1.6800000000000002</v>
      </c>
      <c r="BH570" s="67" t="str">
        <f>VLOOKUP(BG570,'SCORE TALLER'!$AP$2:$AQ$7,2,TRUE)</f>
        <v>2. Normal</v>
      </c>
      <c r="BI570" s="67" t="str">
        <f t="shared" si="126"/>
        <v>LBZ</v>
      </c>
      <c r="BJ570" s="67" t="str">
        <f t="shared" si="126"/>
        <v>A</v>
      </c>
      <c r="BK570" s="67" t="str">
        <f t="shared" si="127"/>
        <v>SIN</v>
      </c>
      <c r="BL570" s="86">
        <f t="shared" si="125"/>
        <v>0</v>
      </c>
      <c r="BM570" s="86">
        <f t="shared" si="128"/>
        <v>0</v>
      </c>
    </row>
    <row r="571" spans="1:65" x14ac:dyDescent="0.3">
      <c r="A571" s="57">
        <v>8048804</v>
      </c>
      <c r="B571" s="12" t="s">
        <v>709</v>
      </c>
      <c r="C571" s="58" t="s">
        <v>107</v>
      </c>
      <c r="D571" s="58" t="s">
        <v>114</v>
      </c>
      <c r="E571" s="58"/>
      <c r="F571" s="58">
        <v>3815218</v>
      </c>
      <c r="G571" s="58">
        <f t="shared" si="116"/>
        <v>1788398</v>
      </c>
      <c r="H571" s="58">
        <f t="shared" si="117"/>
        <v>1788398</v>
      </c>
      <c r="I571" s="58" t="e">
        <v>#N/A</v>
      </c>
      <c r="J571" s="58">
        <v>170664</v>
      </c>
      <c r="K571" s="58">
        <v>0</v>
      </c>
      <c r="L571" s="58">
        <v>0</v>
      </c>
      <c r="M571" s="58">
        <v>2026820</v>
      </c>
      <c r="N571" s="58">
        <f>VLOOKUP(AD571,'tabla ingresos'!$A$3:$D$15,4,FALSE)</f>
        <v>1000000</v>
      </c>
      <c r="O571" s="58">
        <v>0</v>
      </c>
      <c r="P571" s="58">
        <v>0</v>
      </c>
      <c r="Q571" s="58">
        <v>0</v>
      </c>
      <c r="R571" s="12">
        <v>68276</v>
      </c>
      <c r="S571" s="12" t="s">
        <v>88</v>
      </c>
      <c r="T571" s="12" t="s">
        <v>89</v>
      </c>
      <c r="U571" s="12" t="s">
        <v>10</v>
      </c>
      <c r="V571" s="12">
        <v>4</v>
      </c>
      <c r="W571" s="12">
        <v>0</v>
      </c>
      <c r="X571" s="12">
        <v>0</v>
      </c>
      <c r="Y571" s="59">
        <v>5.4082191780821915</v>
      </c>
      <c r="Z571" s="59">
        <v>39.397260273972606</v>
      </c>
      <c r="AA571" s="12">
        <v>1</v>
      </c>
      <c r="AB571" s="12">
        <v>1</v>
      </c>
      <c r="AC571" s="12">
        <v>1</v>
      </c>
      <c r="AD571" s="12">
        <v>2</v>
      </c>
      <c r="AE571" s="12">
        <v>1</v>
      </c>
      <c r="AF571" s="58" t="s">
        <v>91</v>
      </c>
      <c r="AG571" s="66">
        <f t="shared" si="118"/>
        <v>0.113776</v>
      </c>
      <c r="AH571" s="67">
        <f t="shared" si="119"/>
        <v>2.5434786666666667</v>
      </c>
      <c r="AI571" s="67">
        <f t="shared" si="120"/>
        <v>1.3512133333333334</v>
      </c>
      <c r="AJ571" s="67">
        <f t="shared" si="121"/>
        <v>1.1922653333333333</v>
      </c>
      <c r="AK571" s="67">
        <f t="shared" si="122"/>
        <v>1.1922653333333333</v>
      </c>
      <c r="AL571" s="67">
        <f t="shared" si="123"/>
        <v>0</v>
      </c>
      <c r="AM571" s="59">
        <f>VLOOKUP(AG571,'SCORE TALLER'!$AC$2:$AD$10,2,TRUE)*AM$2</f>
        <v>0</v>
      </c>
      <c r="AN571" s="59">
        <f>VLOOKUP(AD571,'SCORE TALLER'!$W$2:$X$10,2,TRUE)*AN$2</f>
        <v>0.32</v>
      </c>
      <c r="AO571" s="59">
        <f>VLOOKUP(AB571,'SCORE TALLER'!$S$2:$T$10,2,FALSE)*AO$2</f>
        <v>0.05</v>
      </c>
      <c r="AP571" s="59">
        <f>VLOOKUP(AH571,'SCORE TALLER'!$AE$2:$AF$10,2,TRUE)*AP$2</f>
        <v>0</v>
      </c>
      <c r="AQ571" s="59">
        <f>VLOOKUP(AI571,'SCORE TALLER'!$AG$2:$AH$10,2,TRUE)*AQ$2</f>
        <v>0.32</v>
      </c>
      <c r="AR571" s="59">
        <f>VLOOKUP(AC571,'SCORE TALLER'!$U$2:$V$10,2,FALSE)*AR$2</f>
        <v>0.05</v>
      </c>
      <c r="AS571" s="59">
        <f>VLOOKUP(AE571,'SCORE TALLER'!$Y$2:$Z$10,2,FALSE)*AS$2</f>
        <v>0.03</v>
      </c>
      <c r="AT571" s="59">
        <f>VLOOKUP(Z571,'SCORE TALLER'!$O$2:$P$10,2,TRUE)*AT$2</f>
        <v>0.03</v>
      </c>
      <c r="AU571" s="59">
        <f>VLOOKUP(S571,'SCORE TALLER'!$A$2:$B$10,2,FALSE)*AU$2</f>
        <v>0.25</v>
      </c>
      <c r="AV571" s="59">
        <f>VLOOKUP(AJ571,'SCORE TALLER'!$AI$2:$AJ$10,2,TRUE)*AV$2</f>
        <v>0.2</v>
      </c>
      <c r="AW571" s="59">
        <f>VLOOKUP(AK571,'SCORE TALLER'!$AK$2:$AL$10,2,TRUE)*AW$2</f>
        <v>0.2</v>
      </c>
      <c r="AX571" s="59">
        <f>VLOOKUP(T571,'SCORE TALLER'!$C$2:$D$10,2,FALSE)*AX$2</f>
        <v>0</v>
      </c>
      <c r="AY571" s="59">
        <f>VLOOKUP(W571,'SCORE TALLER'!$I$2:$J$10,2,TRUE)*AY$2</f>
        <v>0</v>
      </c>
      <c r="AZ571" s="59">
        <f>VLOOKUP(X571,'SCORE TALLER'!$K$2:$L$10,2,TRUE)*AZ$2</f>
        <v>0</v>
      </c>
      <c r="BA571" s="59">
        <f>VLOOKUP(U571,'SCORE TALLER'!$E$2:$F$10,2,FALSE)*BA$2</f>
        <v>0</v>
      </c>
      <c r="BB571" s="59">
        <f>VLOOKUP(Y571,'SCORE TALLER'!$M$2:$N$10,2,TRUE)*BB$2</f>
        <v>0.03</v>
      </c>
      <c r="BC571" s="59">
        <f>VLOOKUP(AA571,'SCORE TALLER'!$Q$2:$R$10,2,FALSE)*BC$2</f>
        <v>0.05</v>
      </c>
      <c r="BD571" s="59">
        <f>VLOOKUP(V571,'SCORE TALLER'!$G$2:$H$10,2,FALSE)*BD$2</f>
        <v>0</v>
      </c>
      <c r="BE571" s="59">
        <f>VLOOKUP(AF571,'SCORE TALLER'!$AA$2:$AB$10,2,FALSE)*BE$2</f>
        <v>0.30000000000000004</v>
      </c>
      <c r="BF571" s="59">
        <f>VLOOKUP(AL571,'SCORE TALLER'!$AM$2:$AN$10,2,TRUE)*BF$2</f>
        <v>0</v>
      </c>
      <c r="BG571" s="67">
        <f t="shared" si="124"/>
        <v>1.83</v>
      </c>
      <c r="BH571" s="67" t="str">
        <f>VLOOKUP(BG571,'SCORE TALLER'!$AP$2:$AQ$7,2,TRUE)</f>
        <v>2. Normal</v>
      </c>
      <c r="BI571" s="67" t="str">
        <f t="shared" si="126"/>
        <v>LBZ</v>
      </c>
      <c r="BJ571" s="67" t="str">
        <f t="shared" si="126"/>
        <v>A</v>
      </c>
      <c r="BK571" s="67" t="str">
        <f t="shared" si="127"/>
        <v>SIN</v>
      </c>
      <c r="BL571" s="86">
        <f t="shared" si="125"/>
        <v>1788398</v>
      </c>
      <c r="BM571" s="86">
        <f t="shared" si="128"/>
        <v>0</v>
      </c>
    </row>
    <row r="572" spans="1:65" x14ac:dyDescent="0.3">
      <c r="A572" s="57">
        <v>4820644</v>
      </c>
      <c r="B572" s="12" t="s">
        <v>710</v>
      </c>
      <c r="C572" s="58" t="s">
        <v>107</v>
      </c>
      <c r="D572" s="58" t="s">
        <v>115</v>
      </c>
      <c r="E572" s="58"/>
      <c r="F572" s="58">
        <v>4461495</v>
      </c>
      <c r="G572" s="58">
        <f t="shared" si="116"/>
        <v>2434675</v>
      </c>
      <c r="H572" s="58">
        <f t="shared" si="117"/>
        <v>0</v>
      </c>
      <c r="I572" s="58" t="e">
        <v>#N/A</v>
      </c>
      <c r="J572" s="58">
        <v>143758</v>
      </c>
      <c r="K572" s="58">
        <v>0</v>
      </c>
      <c r="L572" s="58">
        <v>4148960</v>
      </c>
      <c r="M572" s="58">
        <v>2026820</v>
      </c>
      <c r="N572" s="58">
        <f>VLOOKUP(AD572,'tabla ingresos'!$A$3:$D$15,4,FALSE)</f>
        <v>1000000</v>
      </c>
      <c r="O572" s="58">
        <v>0</v>
      </c>
      <c r="P572" s="58">
        <v>0</v>
      </c>
      <c r="Q572" s="58">
        <v>0</v>
      </c>
      <c r="R572" s="12">
        <v>13052</v>
      </c>
      <c r="S572" s="12" t="s">
        <v>87</v>
      </c>
      <c r="T572" s="12" t="s">
        <v>89</v>
      </c>
      <c r="U572" s="12" t="s">
        <v>10</v>
      </c>
      <c r="V572" s="12">
        <v>4</v>
      </c>
      <c r="W572" s="12">
        <v>0</v>
      </c>
      <c r="X572" s="12">
        <v>0</v>
      </c>
      <c r="Y572" s="59">
        <v>5.4082191780821915</v>
      </c>
      <c r="Z572" s="59">
        <v>40.063013698630137</v>
      </c>
      <c r="AA572" s="12">
        <v>1</v>
      </c>
      <c r="AB572" s="12">
        <v>3</v>
      </c>
      <c r="AC572" s="12">
        <v>1</v>
      </c>
      <c r="AD572" s="12">
        <v>2</v>
      </c>
      <c r="AE572" s="12">
        <v>3</v>
      </c>
      <c r="AF572" s="58" t="s">
        <v>91</v>
      </c>
      <c r="AG572" s="66">
        <f t="shared" si="118"/>
        <v>9.5838666666666669E-2</v>
      </c>
      <c r="AH572" s="67">
        <f t="shared" si="119"/>
        <v>2.9743300000000001</v>
      </c>
      <c r="AI572" s="67">
        <f t="shared" si="120"/>
        <v>1.3512133333333334</v>
      </c>
      <c r="AJ572" s="67">
        <f t="shared" si="121"/>
        <v>1.6231166666666668</v>
      </c>
      <c r="AK572" s="67">
        <f t="shared" si="122"/>
        <v>0</v>
      </c>
      <c r="AL572" s="67">
        <f t="shared" si="123"/>
        <v>0</v>
      </c>
      <c r="AM572" s="59">
        <f>VLOOKUP(AG572,'SCORE TALLER'!$AC$2:$AD$10,2,TRUE)*AM$2</f>
        <v>0</v>
      </c>
      <c r="AN572" s="59">
        <f>VLOOKUP(AD572,'SCORE TALLER'!$W$2:$X$10,2,TRUE)*AN$2</f>
        <v>0.32</v>
      </c>
      <c r="AO572" s="59">
        <f>VLOOKUP(AB572,'SCORE TALLER'!$S$2:$T$10,2,FALSE)*AO$2</f>
        <v>0.03</v>
      </c>
      <c r="AP572" s="59">
        <f>VLOOKUP(AH572,'SCORE TALLER'!$AE$2:$AF$10,2,TRUE)*AP$2</f>
        <v>0</v>
      </c>
      <c r="AQ572" s="59">
        <f>VLOOKUP(AI572,'SCORE TALLER'!$AG$2:$AH$10,2,TRUE)*AQ$2</f>
        <v>0.32</v>
      </c>
      <c r="AR572" s="59">
        <f>VLOOKUP(AC572,'SCORE TALLER'!$U$2:$V$10,2,FALSE)*AR$2</f>
        <v>0.05</v>
      </c>
      <c r="AS572" s="59">
        <f>VLOOKUP(AE572,'SCORE TALLER'!$Y$2:$Z$10,2,FALSE)*AS$2</f>
        <v>0.02</v>
      </c>
      <c r="AT572" s="59">
        <f>VLOOKUP(Z572,'SCORE TALLER'!$O$2:$P$10,2,TRUE)*AT$2</f>
        <v>0.03</v>
      </c>
      <c r="AU572" s="59">
        <f>VLOOKUP(S572,'SCORE TALLER'!$A$2:$B$10,2,FALSE)*AU$2</f>
        <v>0.15000000000000002</v>
      </c>
      <c r="AV572" s="59">
        <f>VLOOKUP(AJ572,'SCORE TALLER'!$AI$2:$AJ$10,2,TRUE)*AV$2</f>
        <v>0.2</v>
      </c>
      <c r="AW572" s="59">
        <f>VLOOKUP(AK572,'SCORE TALLER'!$AK$2:$AL$10,2,TRUE)*AW$2</f>
        <v>0.25</v>
      </c>
      <c r="AX572" s="59">
        <f>VLOOKUP(T572,'SCORE TALLER'!$C$2:$D$10,2,FALSE)*AX$2</f>
        <v>0</v>
      </c>
      <c r="AY572" s="59">
        <f>VLOOKUP(W572,'SCORE TALLER'!$I$2:$J$10,2,TRUE)*AY$2</f>
        <v>0</v>
      </c>
      <c r="AZ572" s="59">
        <f>VLOOKUP(X572,'SCORE TALLER'!$K$2:$L$10,2,TRUE)*AZ$2</f>
        <v>0</v>
      </c>
      <c r="BA572" s="59">
        <f>VLOOKUP(U572,'SCORE TALLER'!$E$2:$F$10,2,FALSE)*BA$2</f>
        <v>0</v>
      </c>
      <c r="BB572" s="59">
        <f>VLOOKUP(Y572,'SCORE TALLER'!$M$2:$N$10,2,TRUE)*BB$2</f>
        <v>0.03</v>
      </c>
      <c r="BC572" s="59">
        <f>VLOOKUP(AA572,'SCORE TALLER'!$Q$2:$R$10,2,FALSE)*BC$2</f>
        <v>0.05</v>
      </c>
      <c r="BD572" s="59">
        <f>VLOOKUP(V572,'SCORE TALLER'!$G$2:$H$10,2,FALSE)*BD$2</f>
        <v>0</v>
      </c>
      <c r="BE572" s="59">
        <f>VLOOKUP(AF572,'SCORE TALLER'!$AA$2:$AB$10,2,FALSE)*BE$2</f>
        <v>0.30000000000000004</v>
      </c>
      <c r="BF572" s="59">
        <f>VLOOKUP(AL572,'SCORE TALLER'!$AM$2:$AN$10,2,TRUE)*BF$2</f>
        <v>0</v>
      </c>
      <c r="BG572" s="67">
        <f t="shared" si="124"/>
        <v>1.7500000000000002</v>
      </c>
      <c r="BH572" s="67" t="str">
        <f>VLOOKUP(BG572,'SCORE TALLER'!$AP$2:$AQ$7,2,TRUE)</f>
        <v>2. Normal</v>
      </c>
      <c r="BI572" s="67" t="str">
        <f t="shared" si="126"/>
        <v>LBZ</v>
      </c>
      <c r="BJ572" s="67" t="str">
        <f t="shared" si="126"/>
        <v>A</v>
      </c>
      <c r="BK572" s="67" t="str">
        <f t="shared" si="127"/>
        <v>SIN</v>
      </c>
      <c r="BL572" s="86">
        <f t="shared" si="125"/>
        <v>0</v>
      </c>
      <c r="BM572" s="86">
        <f t="shared" si="128"/>
        <v>0</v>
      </c>
    </row>
    <row r="573" spans="1:65" x14ac:dyDescent="0.3">
      <c r="A573" s="57">
        <v>2228022428</v>
      </c>
      <c r="B573" s="12" t="s">
        <v>711</v>
      </c>
      <c r="C573" s="58" t="s">
        <v>107</v>
      </c>
      <c r="D573" s="58" t="s">
        <v>115</v>
      </c>
      <c r="E573" s="58"/>
      <c r="F573" s="58">
        <v>5163906</v>
      </c>
      <c r="G573" s="58">
        <f t="shared" si="116"/>
        <v>3155086</v>
      </c>
      <c r="H573" s="58">
        <f t="shared" si="117"/>
        <v>3155086</v>
      </c>
      <c r="I573" s="58" t="e">
        <v>#N/A</v>
      </c>
      <c r="J573" s="58">
        <v>148471</v>
      </c>
      <c r="K573" s="58">
        <v>0</v>
      </c>
      <c r="L573" s="58">
        <v>0</v>
      </c>
      <c r="M573" s="58">
        <v>2008820</v>
      </c>
      <c r="N573" s="58">
        <f>VLOOKUP(AD573,'tabla ingresos'!$A$3:$D$15,4,FALSE)</f>
        <v>1000000</v>
      </c>
      <c r="O573" s="58">
        <v>0</v>
      </c>
      <c r="P573" s="58">
        <v>0</v>
      </c>
      <c r="Q573" s="58">
        <v>0</v>
      </c>
      <c r="R573" s="12">
        <v>68615</v>
      </c>
      <c r="S573" s="12" t="s">
        <v>88</v>
      </c>
      <c r="T573" s="12" t="s">
        <v>89</v>
      </c>
      <c r="U573" s="12" t="s">
        <v>10</v>
      </c>
      <c r="V573" s="12">
        <v>4</v>
      </c>
      <c r="W573" s="12">
        <v>0</v>
      </c>
      <c r="X573" s="12">
        <v>0</v>
      </c>
      <c r="Y573" s="59">
        <v>5.3232876712328769</v>
      </c>
      <c r="Z573" s="59">
        <v>32.723287671232875</v>
      </c>
      <c r="AA573" s="12">
        <v>1</v>
      </c>
      <c r="AB573" s="12">
        <v>2</v>
      </c>
      <c r="AC573" s="12">
        <v>1</v>
      </c>
      <c r="AD573" s="12">
        <v>2</v>
      </c>
      <c r="AE573" s="12">
        <v>1</v>
      </c>
      <c r="AF573" s="58" t="s">
        <v>91</v>
      </c>
      <c r="AG573" s="66">
        <f t="shared" si="118"/>
        <v>9.8980666666666661E-2</v>
      </c>
      <c r="AH573" s="67">
        <f t="shared" si="119"/>
        <v>3.4426040000000002</v>
      </c>
      <c r="AI573" s="67">
        <f t="shared" si="120"/>
        <v>1.3392133333333334</v>
      </c>
      <c r="AJ573" s="67">
        <f t="shared" si="121"/>
        <v>2.1033906666666669</v>
      </c>
      <c r="AK573" s="67">
        <f t="shared" si="122"/>
        <v>2.1033906666666669</v>
      </c>
      <c r="AL573" s="67">
        <f t="shared" si="123"/>
        <v>0</v>
      </c>
      <c r="AM573" s="59">
        <f>VLOOKUP(AG573,'SCORE TALLER'!$AC$2:$AD$10,2,TRUE)*AM$2</f>
        <v>0</v>
      </c>
      <c r="AN573" s="59">
        <f>VLOOKUP(AD573,'SCORE TALLER'!$W$2:$X$10,2,TRUE)*AN$2</f>
        <v>0.32</v>
      </c>
      <c r="AO573" s="59">
        <f>VLOOKUP(AB573,'SCORE TALLER'!$S$2:$T$10,2,FALSE)*AO$2</f>
        <v>0.04</v>
      </c>
      <c r="AP573" s="59">
        <f>VLOOKUP(AH573,'SCORE TALLER'!$AE$2:$AF$10,2,TRUE)*AP$2</f>
        <v>0</v>
      </c>
      <c r="AQ573" s="59">
        <f>VLOOKUP(AI573,'SCORE TALLER'!$AG$2:$AH$10,2,TRUE)*AQ$2</f>
        <v>0.32</v>
      </c>
      <c r="AR573" s="59">
        <f>VLOOKUP(AC573,'SCORE TALLER'!$U$2:$V$10,2,FALSE)*AR$2</f>
        <v>0.05</v>
      </c>
      <c r="AS573" s="59">
        <f>VLOOKUP(AE573,'SCORE TALLER'!$Y$2:$Z$10,2,FALSE)*AS$2</f>
        <v>0.03</v>
      </c>
      <c r="AT573" s="59">
        <f>VLOOKUP(Z573,'SCORE TALLER'!$O$2:$P$10,2,TRUE)*AT$2</f>
        <v>0.04</v>
      </c>
      <c r="AU573" s="59">
        <f>VLOOKUP(S573,'SCORE TALLER'!$A$2:$B$10,2,FALSE)*AU$2</f>
        <v>0.25</v>
      </c>
      <c r="AV573" s="59">
        <f>VLOOKUP(AJ573,'SCORE TALLER'!$AI$2:$AJ$10,2,TRUE)*AV$2</f>
        <v>0.15000000000000002</v>
      </c>
      <c r="AW573" s="59">
        <f>VLOOKUP(AK573,'SCORE TALLER'!$AK$2:$AL$10,2,TRUE)*AW$2</f>
        <v>0.15000000000000002</v>
      </c>
      <c r="AX573" s="59">
        <f>VLOOKUP(T573,'SCORE TALLER'!$C$2:$D$10,2,FALSE)*AX$2</f>
        <v>0</v>
      </c>
      <c r="AY573" s="59">
        <f>VLOOKUP(W573,'SCORE TALLER'!$I$2:$J$10,2,TRUE)*AY$2</f>
        <v>0</v>
      </c>
      <c r="AZ573" s="59">
        <f>VLOOKUP(X573,'SCORE TALLER'!$K$2:$L$10,2,TRUE)*AZ$2</f>
        <v>0</v>
      </c>
      <c r="BA573" s="59">
        <f>VLOOKUP(U573,'SCORE TALLER'!$E$2:$F$10,2,FALSE)*BA$2</f>
        <v>0</v>
      </c>
      <c r="BB573" s="59">
        <f>VLOOKUP(Y573,'SCORE TALLER'!$M$2:$N$10,2,TRUE)*BB$2</f>
        <v>0.03</v>
      </c>
      <c r="BC573" s="59">
        <f>VLOOKUP(AA573,'SCORE TALLER'!$Q$2:$R$10,2,FALSE)*BC$2</f>
        <v>0.05</v>
      </c>
      <c r="BD573" s="59">
        <f>VLOOKUP(V573,'SCORE TALLER'!$G$2:$H$10,2,FALSE)*BD$2</f>
        <v>0</v>
      </c>
      <c r="BE573" s="59">
        <f>VLOOKUP(AF573,'SCORE TALLER'!$AA$2:$AB$10,2,FALSE)*BE$2</f>
        <v>0.30000000000000004</v>
      </c>
      <c r="BF573" s="59">
        <f>VLOOKUP(AL573,'SCORE TALLER'!$AM$2:$AN$10,2,TRUE)*BF$2</f>
        <v>0</v>
      </c>
      <c r="BG573" s="67">
        <f t="shared" si="124"/>
        <v>1.7300000000000002</v>
      </c>
      <c r="BH573" s="67" t="str">
        <f>VLOOKUP(BG573,'SCORE TALLER'!$AP$2:$AQ$7,2,TRUE)</f>
        <v>2. Normal</v>
      </c>
      <c r="BI573" s="67" t="str">
        <f t="shared" si="126"/>
        <v>LBZ</v>
      </c>
      <c r="BJ573" s="67" t="str">
        <f t="shared" si="126"/>
        <v>A</v>
      </c>
      <c r="BK573" s="67" t="str">
        <f t="shared" si="127"/>
        <v>SIN</v>
      </c>
      <c r="BL573" s="86">
        <f t="shared" si="125"/>
        <v>3155086</v>
      </c>
      <c r="BM573" s="86">
        <f t="shared" si="128"/>
        <v>0</v>
      </c>
    </row>
    <row r="574" spans="1:65" x14ac:dyDescent="0.3">
      <c r="A574" s="57">
        <v>2224624200</v>
      </c>
      <c r="B574" s="12" t="s">
        <v>712</v>
      </c>
      <c r="C574" s="58" t="s">
        <v>105</v>
      </c>
      <c r="D574" s="58" t="s">
        <v>115</v>
      </c>
      <c r="E574" s="58">
        <v>661326</v>
      </c>
      <c r="F574" s="58">
        <v>4308679</v>
      </c>
      <c r="G574" s="58">
        <f t="shared" si="116"/>
        <v>2961301</v>
      </c>
      <c r="H574" s="58">
        <f t="shared" si="117"/>
        <v>0</v>
      </c>
      <c r="I574" s="58">
        <v>4309000</v>
      </c>
      <c r="J574" s="58">
        <v>158003</v>
      </c>
      <c r="K574" s="58">
        <v>0</v>
      </c>
      <c r="L574" s="58">
        <v>3300000</v>
      </c>
      <c r="M574" s="58">
        <v>1347378</v>
      </c>
      <c r="N574" s="58">
        <f>VLOOKUP(AD574,'tabla ingresos'!$A$3:$D$15,4,FALSE)</f>
        <v>1000000</v>
      </c>
      <c r="O574" s="58">
        <v>38772.072314783793</v>
      </c>
      <c r="P574" s="58">
        <v>1743000</v>
      </c>
      <c r="Q574" s="58">
        <v>0</v>
      </c>
      <c r="R574" s="12">
        <v>76130</v>
      </c>
      <c r="S574" s="12" t="s">
        <v>87</v>
      </c>
      <c r="T574" s="12" t="s">
        <v>89</v>
      </c>
      <c r="U574" s="12" t="s">
        <v>10</v>
      </c>
      <c r="V574" s="12">
        <v>4</v>
      </c>
      <c r="W574" s="12">
        <v>0</v>
      </c>
      <c r="X574" s="12">
        <v>0</v>
      </c>
      <c r="Y574" s="59">
        <v>4.5835616438356164</v>
      </c>
      <c r="Z574" s="59">
        <v>30.80821917808219</v>
      </c>
      <c r="AA574" s="12">
        <v>2</v>
      </c>
      <c r="AB574" s="12">
        <v>0</v>
      </c>
      <c r="AC574" s="12">
        <v>1</v>
      </c>
      <c r="AD574" s="12">
        <v>2</v>
      </c>
      <c r="AE574" s="12">
        <v>1</v>
      </c>
      <c r="AF574" s="58" t="s">
        <v>10</v>
      </c>
      <c r="AG574" s="66">
        <f t="shared" si="118"/>
        <v>0.1311833815431892</v>
      </c>
      <c r="AH574" s="67">
        <f t="shared" si="119"/>
        <v>4.0344526666666667</v>
      </c>
      <c r="AI574" s="67">
        <f t="shared" si="120"/>
        <v>1.3391360000000001</v>
      </c>
      <c r="AJ574" s="67">
        <f t="shared" si="121"/>
        <v>1.9742006666666667</v>
      </c>
      <c r="AK574" s="67">
        <f t="shared" si="122"/>
        <v>0</v>
      </c>
      <c r="AL574" s="67">
        <f t="shared" si="123"/>
        <v>0</v>
      </c>
      <c r="AM574" s="59">
        <f>VLOOKUP(AG574,'SCORE TALLER'!$AC$2:$AD$10,2,TRUE)*AM$2</f>
        <v>0</v>
      </c>
      <c r="AN574" s="59">
        <f>VLOOKUP(AD574,'SCORE TALLER'!$W$2:$X$10,2,TRUE)*AN$2</f>
        <v>0.32</v>
      </c>
      <c r="AO574" s="59">
        <f>VLOOKUP(AB574,'SCORE TALLER'!$S$2:$T$10,2,FALSE)*AO$2</f>
        <v>0.05</v>
      </c>
      <c r="AP574" s="59">
        <f>VLOOKUP(AH574,'SCORE TALLER'!$AE$2:$AF$10,2,TRUE)*AP$2</f>
        <v>0</v>
      </c>
      <c r="AQ574" s="59">
        <f>VLOOKUP(AI574,'SCORE TALLER'!$AG$2:$AH$10,2,TRUE)*AQ$2</f>
        <v>0.32</v>
      </c>
      <c r="AR574" s="59">
        <f>VLOOKUP(AC574,'SCORE TALLER'!$U$2:$V$10,2,FALSE)*AR$2</f>
        <v>0.05</v>
      </c>
      <c r="AS574" s="59">
        <f>VLOOKUP(AE574,'SCORE TALLER'!$Y$2:$Z$10,2,FALSE)*AS$2</f>
        <v>0.03</v>
      </c>
      <c r="AT574" s="59">
        <f>VLOOKUP(Z574,'SCORE TALLER'!$O$2:$P$10,2,TRUE)*AT$2</f>
        <v>0.04</v>
      </c>
      <c r="AU574" s="59">
        <f>VLOOKUP(S574,'SCORE TALLER'!$A$2:$B$10,2,FALSE)*AU$2</f>
        <v>0.15000000000000002</v>
      </c>
      <c r="AV574" s="59">
        <f>VLOOKUP(AJ574,'SCORE TALLER'!$AI$2:$AJ$10,2,TRUE)*AV$2</f>
        <v>0.2</v>
      </c>
      <c r="AW574" s="59">
        <f>VLOOKUP(AK574,'SCORE TALLER'!$AK$2:$AL$10,2,TRUE)*AW$2</f>
        <v>0.25</v>
      </c>
      <c r="AX574" s="59">
        <f>VLOOKUP(T574,'SCORE TALLER'!$C$2:$D$10,2,FALSE)*AX$2</f>
        <v>0</v>
      </c>
      <c r="AY574" s="59">
        <f>VLOOKUP(W574,'SCORE TALLER'!$I$2:$J$10,2,TRUE)*AY$2</f>
        <v>0</v>
      </c>
      <c r="AZ574" s="59">
        <f>VLOOKUP(X574,'SCORE TALLER'!$K$2:$L$10,2,TRUE)*AZ$2</f>
        <v>0</v>
      </c>
      <c r="BA574" s="59">
        <f>VLOOKUP(U574,'SCORE TALLER'!$E$2:$F$10,2,FALSE)*BA$2</f>
        <v>0</v>
      </c>
      <c r="BB574" s="59">
        <f>VLOOKUP(Y574,'SCORE TALLER'!$M$2:$N$10,2,TRUE)*BB$2</f>
        <v>0.03</v>
      </c>
      <c r="BC574" s="59">
        <f>VLOOKUP(AA574,'SCORE TALLER'!$Q$2:$R$10,2,FALSE)*BC$2</f>
        <v>0</v>
      </c>
      <c r="BD574" s="59">
        <f>VLOOKUP(V574,'SCORE TALLER'!$G$2:$H$10,2,FALSE)*BD$2</f>
        <v>0</v>
      </c>
      <c r="BE574" s="59">
        <f>VLOOKUP(AF574,'SCORE TALLER'!$AA$2:$AB$10,2,FALSE)*BE$2</f>
        <v>0</v>
      </c>
      <c r="BF574" s="59">
        <f>VLOOKUP(AL574,'SCORE TALLER'!$AM$2:$AN$10,2,TRUE)*BF$2</f>
        <v>0</v>
      </c>
      <c r="BG574" s="67">
        <f t="shared" si="124"/>
        <v>1.4400000000000002</v>
      </c>
      <c r="BH574" s="67" t="str">
        <f>VLOOKUP(BG574,'SCORE TALLER'!$AP$2:$AQ$7,2,TRUE)</f>
        <v>2. Normal</v>
      </c>
      <c r="BI574" s="67" t="str">
        <f t="shared" si="126"/>
        <v>LBZ</v>
      </c>
      <c r="BJ574" s="67" t="str">
        <f t="shared" si="126"/>
        <v>A</v>
      </c>
      <c r="BK574" s="67" t="str">
        <f t="shared" si="127"/>
        <v>A</v>
      </c>
      <c r="BL574" s="86">
        <f t="shared" si="125"/>
        <v>0</v>
      </c>
      <c r="BM574" s="86">
        <f t="shared" si="128"/>
        <v>0</v>
      </c>
    </row>
    <row r="575" spans="1:65" x14ac:dyDescent="0.3">
      <c r="A575" s="57">
        <v>26886622</v>
      </c>
      <c r="B575" s="12" t="s">
        <v>713</v>
      </c>
      <c r="C575" s="58" t="s">
        <v>105</v>
      </c>
      <c r="D575" s="58" t="s">
        <v>115</v>
      </c>
      <c r="E575" s="58">
        <v>2393083</v>
      </c>
      <c r="F575" s="58">
        <v>5977854</v>
      </c>
      <c r="G575" s="58">
        <f t="shared" si="116"/>
        <v>4373557</v>
      </c>
      <c r="H575" s="58">
        <f t="shared" si="117"/>
        <v>0</v>
      </c>
      <c r="I575" s="58">
        <v>5978000</v>
      </c>
      <c r="J575" s="58">
        <v>259538.99999999997</v>
      </c>
      <c r="K575" s="58">
        <v>0</v>
      </c>
      <c r="L575" s="58">
        <v>4800000</v>
      </c>
      <c r="M575" s="58">
        <v>1604297</v>
      </c>
      <c r="N575" s="58">
        <f>VLOOKUP(AD575,'tabla ingresos'!$A$3:$D$15,4,FALSE)</f>
        <v>2000000</v>
      </c>
      <c r="O575" s="58">
        <v>1063188.1488913263</v>
      </c>
      <c r="P575" s="58">
        <v>66514000</v>
      </c>
      <c r="Q575" s="58">
        <v>0</v>
      </c>
      <c r="R575" s="12">
        <v>76001</v>
      </c>
      <c r="S575" s="12" t="s">
        <v>87</v>
      </c>
      <c r="T575" s="12" t="s">
        <v>89</v>
      </c>
      <c r="U575" s="12" t="s">
        <v>10</v>
      </c>
      <c r="V575" s="12">
        <v>4</v>
      </c>
      <c r="W575" s="12">
        <v>0</v>
      </c>
      <c r="X575" s="12">
        <v>0</v>
      </c>
      <c r="Y575" s="59">
        <v>2.5671232876712327</v>
      </c>
      <c r="Z575" s="59">
        <v>51.339726027397262</v>
      </c>
      <c r="AA575" s="12">
        <v>1</v>
      </c>
      <c r="AB575" s="12">
        <v>2</v>
      </c>
      <c r="AC575" s="12">
        <v>2</v>
      </c>
      <c r="AD575" s="12">
        <v>3</v>
      </c>
      <c r="AE575" s="12">
        <v>2</v>
      </c>
      <c r="AF575" s="58" t="s">
        <v>10</v>
      </c>
      <c r="AG575" s="66">
        <f t="shared" si="118"/>
        <v>0.44090904963044208</v>
      </c>
      <c r="AH575" s="67">
        <f t="shared" si="119"/>
        <v>24.163951333333333</v>
      </c>
      <c r="AI575" s="67">
        <f t="shared" si="120"/>
        <v>1.33246</v>
      </c>
      <c r="AJ575" s="67">
        <f t="shared" si="121"/>
        <v>1.4578523333333333</v>
      </c>
      <c r="AK575" s="67">
        <f t="shared" si="122"/>
        <v>0</v>
      </c>
      <c r="AL575" s="67">
        <f t="shared" si="123"/>
        <v>0</v>
      </c>
      <c r="AM575" s="59">
        <f>VLOOKUP(AG575,'SCORE TALLER'!$AC$2:$AD$10,2,TRUE)*AM$2</f>
        <v>0</v>
      </c>
      <c r="AN575" s="59">
        <f>VLOOKUP(AD575,'SCORE TALLER'!$W$2:$X$10,2,TRUE)*AN$2</f>
        <v>0.32</v>
      </c>
      <c r="AO575" s="59">
        <f>VLOOKUP(AB575,'SCORE TALLER'!$S$2:$T$10,2,FALSE)*AO$2</f>
        <v>0.04</v>
      </c>
      <c r="AP575" s="59">
        <f>VLOOKUP(AH575,'SCORE TALLER'!$AE$2:$AF$10,2,TRUE)*AP$2</f>
        <v>0.32</v>
      </c>
      <c r="AQ575" s="59">
        <f>VLOOKUP(AI575,'SCORE TALLER'!$AG$2:$AH$10,2,TRUE)*AQ$2</f>
        <v>0.32</v>
      </c>
      <c r="AR575" s="59">
        <f>VLOOKUP(AC575,'SCORE TALLER'!$U$2:$V$10,2,FALSE)*AR$2</f>
        <v>0.04</v>
      </c>
      <c r="AS575" s="59">
        <f>VLOOKUP(AE575,'SCORE TALLER'!$Y$2:$Z$10,2,FALSE)*AS$2</f>
        <v>0.01</v>
      </c>
      <c r="AT575" s="59">
        <f>VLOOKUP(Z575,'SCORE TALLER'!$O$2:$P$10,2,TRUE)*AT$2</f>
        <v>0.02</v>
      </c>
      <c r="AU575" s="59">
        <f>VLOOKUP(S575,'SCORE TALLER'!$A$2:$B$10,2,FALSE)*AU$2</f>
        <v>0.15000000000000002</v>
      </c>
      <c r="AV575" s="59">
        <f>VLOOKUP(AJ575,'SCORE TALLER'!$AI$2:$AJ$10,2,TRUE)*AV$2</f>
        <v>0.2</v>
      </c>
      <c r="AW575" s="59">
        <f>VLOOKUP(AK575,'SCORE TALLER'!$AK$2:$AL$10,2,TRUE)*AW$2</f>
        <v>0.25</v>
      </c>
      <c r="AX575" s="59">
        <f>VLOOKUP(T575,'SCORE TALLER'!$C$2:$D$10,2,FALSE)*AX$2</f>
        <v>0</v>
      </c>
      <c r="AY575" s="59">
        <f>VLOOKUP(W575,'SCORE TALLER'!$I$2:$J$10,2,TRUE)*AY$2</f>
        <v>0</v>
      </c>
      <c r="AZ575" s="59">
        <f>VLOOKUP(X575,'SCORE TALLER'!$K$2:$L$10,2,TRUE)*AZ$2</f>
        <v>0</v>
      </c>
      <c r="BA575" s="59">
        <f>VLOOKUP(U575,'SCORE TALLER'!$E$2:$F$10,2,FALSE)*BA$2</f>
        <v>0</v>
      </c>
      <c r="BB575" s="59">
        <f>VLOOKUP(Y575,'SCORE TALLER'!$M$2:$N$10,2,TRUE)*BB$2</f>
        <v>0.04</v>
      </c>
      <c r="BC575" s="59">
        <f>VLOOKUP(AA575,'SCORE TALLER'!$Q$2:$R$10,2,FALSE)*BC$2</f>
        <v>0.05</v>
      </c>
      <c r="BD575" s="59">
        <f>VLOOKUP(V575,'SCORE TALLER'!$G$2:$H$10,2,FALSE)*BD$2</f>
        <v>0</v>
      </c>
      <c r="BE575" s="59">
        <f>VLOOKUP(AF575,'SCORE TALLER'!$AA$2:$AB$10,2,FALSE)*BE$2</f>
        <v>0</v>
      </c>
      <c r="BF575" s="59">
        <f>VLOOKUP(AL575,'SCORE TALLER'!$AM$2:$AN$10,2,TRUE)*BF$2</f>
        <v>0</v>
      </c>
      <c r="BG575" s="67">
        <f t="shared" si="124"/>
        <v>1.7600000000000002</v>
      </c>
      <c r="BH575" s="67" t="str">
        <f>VLOOKUP(BG575,'SCORE TALLER'!$AP$2:$AQ$7,2,TRUE)</f>
        <v>2. Normal</v>
      </c>
      <c r="BI575" s="67" t="str">
        <f t="shared" si="126"/>
        <v>LBZ</v>
      </c>
      <c r="BJ575" s="67" t="str">
        <f t="shared" si="126"/>
        <v>A</v>
      </c>
      <c r="BK575" s="67" t="str">
        <f t="shared" si="127"/>
        <v>A</v>
      </c>
      <c r="BL575" s="86">
        <f t="shared" si="125"/>
        <v>0</v>
      </c>
      <c r="BM575" s="86">
        <f t="shared" si="128"/>
        <v>0</v>
      </c>
    </row>
    <row r="576" spans="1:65" x14ac:dyDescent="0.3">
      <c r="A576" s="57">
        <v>22862226</v>
      </c>
      <c r="B576" s="12" t="s">
        <v>714</v>
      </c>
      <c r="C576" s="58" t="s">
        <v>105</v>
      </c>
      <c r="D576" s="58" t="s">
        <v>30</v>
      </c>
      <c r="E576" s="58">
        <v>2173877</v>
      </c>
      <c r="F576" s="58">
        <v>7912699</v>
      </c>
      <c r="G576" s="58">
        <f t="shared" si="116"/>
        <v>6115442</v>
      </c>
      <c r="H576" s="58">
        <f t="shared" si="117"/>
        <v>267307</v>
      </c>
      <c r="I576" s="58">
        <v>7913000</v>
      </c>
      <c r="J576" s="58">
        <v>233217</v>
      </c>
      <c r="K576" s="58">
        <v>0</v>
      </c>
      <c r="L576" s="58">
        <v>5848135</v>
      </c>
      <c r="M576" s="58">
        <v>1797257</v>
      </c>
      <c r="N576" s="58">
        <f>VLOOKUP(AD576,'tabla ingresos'!$A$3:$D$15,4,FALSE)</f>
        <v>2000000</v>
      </c>
      <c r="O576" s="58">
        <v>47510.984495933561</v>
      </c>
      <c r="P576" s="58">
        <v>1211000</v>
      </c>
      <c r="Q576" s="58">
        <v>0</v>
      </c>
      <c r="R576" s="12">
        <v>52001</v>
      </c>
      <c r="S576" s="12" t="s">
        <v>87</v>
      </c>
      <c r="T576" s="12" t="s">
        <v>89</v>
      </c>
      <c r="U576" s="12" t="s">
        <v>10</v>
      </c>
      <c r="V576" s="12">
        <v>4</v>
      </c>
      <c r="W576" s="12">
        <v>0</v>
      </c>
      <c r="X576" s="12">
        <v>0</v>
      </c>
      <c r="Y576" s="59">
        <v>3.010958904109589</v>
      </c>
      <c r="Z576" s="59">
        <v>40.06849315068493</v>
      </c>
      <c r="AA576" s="12">
        <v>1</v>
      </c>
      <c r="AB576" s="12">
        <v>0</v>
      </c>
      <c r="AC576" s="12">
        <v>2</v>
      </c>
      <c r="AD576" s="12">
        <v>3</v>
      </c>
      <c r="AE576" s="12">
        <v>3</v>
      </c>
      <c r="AF576" s="58" t="s">
        <v>10</v>
      </c>
      <c r="AG576" s="66">
        <f t="shared" si="118"/>
        <v>9.3575994831977857E-2</v>
      </c>
      <c r="AH576" s="67">
        <f t="shared" si="119"/>
        <v>3.0412330000000001</v>
      </c>
      <c r="AI576" s="67">
        <f t="shared" si="120"/>
        <v>1.3237113333333332</v>
      </c>
      <c r="AJ576" s="67">
        <f t="shared" si="121"/>
        <v>2.0384806666666666</v>
      </c>
      <c r="AK576" s="67">
        <f t="shared" si="122"/>
        <v>8.9102333333333339E-2</v>
      </c>
      <c r="AL576" s="67">
        <f t="shared" si="123"/>
        <v>0</v>
      </c>
      <c r="AM576" s="59">
        <f>VLOOKUP(AG576,'SCORE TALLER'!$AC$2:$AD$10,2,TRUE)*AM$2</f>
        <v>0</v>
      </c>
      <c r="AN576" s="59">
        <f>VLOOKUP(AD576,'SCORE TALLER'!$W$2:$X$10,2,TRUE)*AN$2</f>
        <v>0.32</v>
      </c>
      <c r="AO576" s="59">
        <f>VLOOKUP(AB576,'SCORE TALLER'!$S$2:$T$10,2,FALSE)*AO$2</f>
        <v>0.05</v>
      </c>
      <c r="AP576" s="59">
        <f>VLOOKUP(AH576,'SCORE TALLER'!$AE$2:$AF$10,2,TRUE)*AP$2</f>
        <v>0</v>
      </c>
      <c r="AQ576" s="59">
        <f>VLOOKUP(AI576,'SCORE TALLER'!$AG$2:$AH$10,2,TRUE)*AQ$2</f>
        <v>0.32</v>
      </c>
      <c r="AR576" s="59">
        <f>VLOOKUP(AC576,'SCORE TALLER'!$U$2:$V$10,2,FALSE)*AR$2</f>
        <v>0.04</v>
      </c>
      <c r="AS576" s="59">
        <f>VLOOKUP(AE576,'SCORE TALLER'!$Y$2:$Z$10,2,FALSE)*AS$2</f>
        <v>0.02</v>
      </c>
      <c r="AT576" s="59">
        <f>VLOOKUP(Z576,'SCORE TALLER'!$O$2:$P$10,2,TRUE)*AT$2</f>
        <v>0.03</v>
      </c>
      <c r="AU576" s="59">
        <f>VLOOKUP(S576,'SCORE TALLER'!$A$2:$B$10,2,FALSE)*AU$2</f>
        <v>0.15000000000000002</v>
      </c>
      <c r="AV576" s="59">
        <f>VLOOKUP(AJ576,'SCORE TALLER'!$AI$2:$AJ$10,2,TRUE)*AV$2</f>
        <v>0.15000000000000002</v>
      </c>
      <c r="AW576" s="59">
        <f>VLOOKUP(AK576,'SCORE TALLER'!$AK$2:$AL$10,2,TRUE)*AW$2</f>
        <v>0.25</v>
      </c>
      <c r="AX576" s="59">
        <f>VLOOKUP(T576,'SCORE TALLER'!$C$2:$D$10,2,FALSE)*AX$2</f>
        <v>0</v>
      </c>
      <c r="AY576" s="59">
        <f>VLOOKUP(W576,'SCORE TALLER'!$I$2:$J$10,2,TRUE)*AY$2</f>
        <v>0</v>
      </c>
      <c r="AZ576" s="59">
        <f>VLOOKUP(X576,'SCORE TALLER'!$K$2:$L$10,2,TRUE)*AZ$2</f>
        <v>0</v>
      </c>
      <c r="BA576" s="59">
        <f>VLOOKUP(U576,'SCORE TALLER'!$E$2:$F$10,2,FALSE)*BA$2</f>
        <v>0</v>
      </c>
      <c r="BB576" s="59">
        <f>VLOOKUP(Y576,'SCORE TALLER'!$M$2:$N$10,2,TRUE)*BB$2</f>
        <v>0.04</v>
      </c>
      <c r="BC576" s="59">
        <f>VLOOKUP(AA576,'SCORE TALLER'!$Q$2:$R$10,2,FALSE)*BC$2</f>
        <v>0.05</v>
      </c>
      <c r="BD576" s="59">
        <f>VLOOKUP(V576,'SCORE TALLER'!$G$2:$H$10,2,FALSE)*BD$2</f>
        <v>0</v>
      </c>
      <c r="BE576" s="59">
        <f>VLOOKUP(AF576,'SCORE TALLER'!$AA$2:$AB$10,2,FALSE)*BE$2</f>
        <v>0</v>
      </c>
      <c r="BF576" s="59">
        <f>VLOOKUP(AL576,'SCORE TALLER'!$AM$2:$AN$10,2,TRUE)*BF$2</f>
        <v>0</v>
      </c>
      <c r="BG576" s="67">
        <f t="shared" si="124"/>
        <v>1.4200000000000002</v>
      </c>
      <c r="BH576" s="67" t="str">
        <f>VLOOKUP(BG576,'SCORE TALLER'!$AP$2:$AQ$7,2,TRUE)</f>
        <v>2. Normal</v>
      </c>
      <c r="BI576" s="67" t="str">
        <f t="shared" si="126"/>
        <v>LBZ</v>
      </c>
      <c r="BJ576" s="67" t="str">
        <f t="shared" si="126"/>
        <v>A</v>
      </c>
      <c r="BK576" s="67" t="str">
        <f t="shared" si="127"/>
        <v>A</v>
      </c>
      <c r="BL576" s="86">
        <f t="shared" si="125"/>
        <v>267307</v>
      </c>
      <c r="BM576" s="86">
        <f t="shared" si="128"/>
        <v>0</v>
      </c>
    </row>
    <row r="577" spans="1:65" x14ac:dyDescent="0.3">
      <c r="A577" s="57">
        <v>22060802</v>
      </c>
      <c r="B577" s="12" t="s">
        <v>715</v>
      </c>
      <c r="C577" s="58" t="s">
        <v>105</v>
      </c>
      <c r="D577" s="58" t="s">
        <v>115</v>
      </c>
      <c r="E577" s="58"/>
      <c r="F577" s="58">
        <v>5949808</v>
      </c>
      <c r="G577" s="58">
        <f t="shared" si="116"/>
        <v>3967548</v>
      </c>
      <c r="H577" s="58">
        <f t="shared" si="117"/>
        <v>2429396</v>
      </c>
      <c r="I577" s="58">
        <v>5950000</v>
      </c>
      <c r="J577" s="58">
        <v>310832</v>
      </c>
      <c r="K577" s="58">
        <v>0</v>
      </c>
      <c r="L577" s="58">
        <v>1538152</v>
      </c>
      <c r="M577" s="58">
        <v>1982260</v>
      </c>
      <c r="N577" s="58">
        <f>VLOOKUP(AD577,'tabla ingresos'!$A$3:$D$15,4,FALSE)</f>
        <v>1000000</v>
      </c>
      <c r="O577" s="58">
        <v>345752.49415707414</v>
      </c>
      <c r="P577" s="58">
        <v>12978000</v>
      </c>
      <c r="Q577" s="58">
        <v>0</v>
      </c>
      <c r="R577" s="12">
        <v>68081</v>
      </c>
      <c r="S577" s="12" t="s">
        <v>87</v>
      </c>
      <c r="T577" s="12" t="s">
        <v>89</v>
      </c>
      <c r="U577" s="12" t="s">
        <v>10</v>
      </c>
      <c r="V577" s="12">
        <v>4</v>
      </c>
      <c r="W577" s="12">
        <v>0</v>
      </c>
      <c r="X577" s="12">
        <v>0</v>
      </c>
      <c r="Y577" s="59">
        <v>6.3835616438356162</v>
      </c>
      <c r="Z577" s="59">
        <v>36.504109589041093</v>
      </c>
      <c r="AA577" s="12">
        <v>2</v>
      </c>
      <c r="AB577" s="12">
        <v>2</v>
      </c>
      <c r="AC577" s="12">
        <v>1</v>
      </c>
      <c r="AD577" s="12">
        <v>2</v>
      </c>
      <c r="AE577" s="12">
        <v>4</v>
      </c>
      <c r="AF577" s="58" t="s">
        <v>10</v>
      </c>
      <c r="AG577" s="66">
        <f t="shared" si="118"/>
        <v>0.4377229961047161</v>
      </c>
      <c r="AH577" s="67">
        <f t="shared" si="119"/>
        <v>12.618538666666666</v>
      </c>
      <c r="AI577" s="67">
        <f t="shared" si="120"/>
        <v>1.3215066666666666</v>
      </c>
      <c r="AJ577" s="67">
        <f t="shared" si="121"/>
        <v>2.645032</v>
      </c>
      <c r="AK577" s="67">
        <f t="shared" si="122"/>
        <v>1.6195973333333333</v>
      </c>
      <c r="AL577" s="67">
        <f t="shared" si="123"/>
        <v>0</v>
      </c>
      <c r="AM577" s="59">
        <f>VLOOKUP(AG577,'SCORE TALLER'!$AC$2:$AD$10,2,TRUE)*AM$2</f>
        <v>0</v>
      </c>
      <c r="AN577" s="59">
        <f>VLOOKUP(AD577,'SCORE TALLER'!$W$2:$X$10,2,TRUE)*AN$2</f>
        <v>0.32</v>
      </c>
      <c r="AO577" s="59">
        <f>VLOOKUP(AB577,'SCORE TALLER'!$S$2:$T$10,2,FALSE)*AO$2</f>
        <v>0.04</v>
      </c>
      <c r="AP577" s="59">
        <f>VLOOKUP(AH577,'SCORE TALLER'!$AE$2:$AF$10,2,TRUE)*AP$2</f>
        <v>0.16</v>
      </c>
      <c r="AQ577" s="59">
        <f>VLOOKUP(AI577,'SCORE TALLER'!$AG$2:$AH$10,2,TRUE)*AQ$2</f>
        <v>0.32</v>
      </c>
      <c r="AR577" s="59">
        <f>VLOOKUP(AC577,'SCORE TALLER'!$U$2:$V$10,2,FALSE)*AR$2</f>
        <v>0.05</v>
      </c>
      <c r="AS577" s="59">
        <f>VLOOKUP(AE577,'SCORE TALLER'!$Y$2:$Z$10,2,FALSE)*AS$2</f>
        <v>0.05</v>
      </c>
      <c r="AT577" s="59">
        <f>VLOOKUP(Z577,'SCORE TALLER'!$O$2:$P$10,2,TRUE)*AT$2</f>
        <v>0.03</v>
      </c>
      <c r="AU577" s="59">
        <f>VLOOKUP(S577,'SCORE TALLER'!$A$2:$B$10,2,FALSE)*AU$2</f>
        <v>0.15000000000000002</v>
      </c>
      <c r="AV577" s="59">
        <f>VLOOKUP(AJ577,'SCORE TALLER'!$AI$2:$AJ$10,2,TRUE)*AV$2</f>
        <v>0.15000000000000002</v>
      </c>
      <c r="AW577" s="59">
        <f>VLOOKUP(AK577,'SCORE TALLER'!$AK$2:$AL$10,2,TRUE)*AW$2</f>
        <v>0.2</v>
      </c>
      <c r="AX577" s="59">
        <f>VLOOKUP(T577,'SCORE TALLER'!$C$2:$D$10,2,FALSE)*AX$2</f>
        <v>0</v>
      </c>
      <c r="AY577" s="59">
        <f>VLOOKUP(W577,'SCORE TALLER'!$I$2:$J$10,2,TRUE)*AY$2</f>
        <v>0</v>
      </c>
      <c r="AZ577" s="59">
        <f>VLOOKUP(X577,'SCORE TALLER'!$K$2:$L$10,2,TRUE)*AZ$2</f>
        <v>0</v>
      </c>
      <c r="BA577" s="59">
        <f>VLOOKUP(U577,'SCORE TALLER'!$E$2:$F$10,2,FALSE)*BA$2</f>
        <v>0</v>
      </c>
      <c r="BB577" s="59">
        <f>VLOOKUP(Y577,'SCORE TALLER'!$M$2:$N$10,2,TRUE)*BB$2</f>
        <v>0.02</v>
      </c>
      <c r="BC577" s="59">
        <f>VLOOKUP(AA577,'SCORE TALLER'!$Q$2:$R$10,2,FALSE)*BC$2</f>
        <v>0</v>
      </c>
      <c r="BD577" s="59">
        <f>VLOOKUP(V577,'SCORE TALLER'!$G$2:$H$10,2,FALSE)*BD$2</f>
        <v>0</v>
      </c>
      <c r="BE577" s="59">
        <f>VLOOKUP(AF577,'SCORE TALLER'!$AA$2:$AB$10,2,FALSE)*BE$2</f>
        <v>0</v>
      </c>
      <c r="BF577" s="59">
        <f>VLOOKUP(AL577,'SCORE TALLER'!$AM$2:$AN$10,2,TRUE)*BF$2</f>
        <v>0</v>
      </c>
      <c r="BG577" s="67">
        <f t="shared" si="124"/>
        <v>1.49</v>
      </c>
      <c r="BH577" s="67" t="str">
        <f>VLOOKUP(BG577,'SCORE TALLER'!$AP$2:$AQ$7,2,TRUE)</f>
        <v>2. Normal</v>
      </c>
      <c r="BI577" s="67" t="str">
        <f t="shared" si="126"/>
        <v>LBZ</v>
      </c>
      <c r="BJ577" s="67" t="str">
        <f t="shared" si="126"/>
        <v>A</v>
      </c>
      <c r="BK577" s="67" t="str">
        <f t="shared" si="127"/>
        <v>A</v>
      </c>
      <c r="BL577" s="86">
        <f t="shared" si="125"/>
        <v>2429396</v>
      </c>
      <c r="BM577" s="86">
        <f t="shared" si="128"/>
        <v>0</v>
      </c>
    </row>
    <row r="578" spans="1:65" x14ac:dyDescent="0.3">
      <c r="A578" s="57">
        <v>2080608224</v>
      </c>
      <c r="B578" s="12" t="s">
        <v>716</v>
      </c>
      <c r="C578" s="58" t="s">
        <v>105</v>
      </c>
      <c r="D578" s="58" t="s">
        <v>116</v>
      </c>
      <c r="E578" s="58">
        <v>922681</v>
      </c>
      <c r="F578" s="58">
        <v>23000000</v>
      </c>
      <c r="G578" s="58">
        <f t="shared" si="116"/>
        <v>17987665</v>
      </c>
      <c r="H578" s="58">
        <f t="shared" si="117"/>
        <v>2859958</v>
      </c>
      <c r="I578" s="58">
        <v>23000000</v>
      </c>
      <c r="J578" s="58">
        <v>786760</v>
      </c>
      <c r="K578" s="58">
        <v>0</v>
      </c>
      <c r="L578" s="58">
        <v>15127707</v>
      </c>
      <c r="M578" s="58">
        <v>5012335</v>
      </c>
      <c r="N578" s="58">
        <f>VLOOKUP(AD578,'tabla ingresos'!$A$3:$D$15,4,FALSE)</f>
        <v>3000000</v>
      </c>
      <c r="O578" s="58">
        <v>2405173.4181187251</v>
      </c>
      <c r="P578" s="58">
        <v>131182000</v>
      </c>
      <c r="Q578" s="58">
        <v>0</v>
      </c>
      <c r="R578" s="12">
        <v>76130</v>
      </c>
      <c r="S578" s="12" t="s">
        <v>87</v>
      </c>
      <c r="T578" s="12" t="s">
        <v>89</v>
      </c>
      <c r="U578" s="12" t="s">
        <v>10</v>
      </c>
      <c r="V578" s="12">
        <v>4</v>
      </c>
      <c r="W578" s="12">
        <v>0</v>
      </c>
      <c r="X578" s="12">
        <v>0</v>
      </c>
      <c r="Y578" s="59">
        <v>6.0520547945205481</v>
      </c>
      <c r="Z578" s="59">
        <v>32.416438356164385</v>
      </c>
      <c r="AA578" s="12">
        <v>2</v>
      </c>
      <c r="AB578" s="12">
        <v>5</v>
      </c>
      <c r="AC578" s="12">
        <v>3</v>
      </c>
      <c r="AD578" s="12">
        <v>4</v>
      </c>
      <c r="AE578" s="12">
        <v>3</v>
      </c>
      <c r="AF578" s="58" t="s">
        <v>10</v>
      </c>
      <c r="AG578" s="66">
        <f t="shared" si="118"/>
        <v>0.70931853735971673</v>
      </c>
      <c r="AH578" s="67">
        <f t="shared" si="119"/>
        <v>34.262666666666668</v>
      </c>
      <c r="AI578" s="67">
        <f t="shared" si="120"/>
        <v>1.3188924444444445</v>
      </c>
      <c r="AJ578" s="67">
        <f t="shared" si="121"/>
        <v>3.9972588888888887</v>
      </c>
      <c r="AK578" s="67">
        <f t="shared" si="122"/>
        <v>0.63554622222222223</v>
      </c>
      <c r="AL578" s="67">
        <f t="shared" si="123"/>
        <v>0</v>
      </c>
      <c r="AM578" s="59">
        <f>VLOOKUP(AG578,'SCORE TALLER'!$AC$2:$AD$10,2,TRUE)*AM$2</f>
        <v>0.24</v>
      </c>
      <c r="AN578" s="59">
        <f>VLOOKUP(AD578,'SCORE TALLER'!$W$2:$X$10,2,TRUE)*AN$2</f>
        <v>0.24</v>
      </c>
      <c r="AO578" s="59">
        <f>VLOOKUP(AB578,'SCORE TALLER'!$S$2:$T$10,2,FALSE)*AO$2</f>
        <v>0.01</v>
      </c>
      <c r="AP578" s="59">
        <f>VLOOKUP(AH578,'SCORE TALLER'!$AE$2:$AF$10,2,TRUE)*AP$2</f>
        <v>0.4</v>
      </c>
      <c r="AQ578" s="59">
        <f>VLOOKUP(AI578,'SCORE TALLER'!$AG$2:$AH$10,2,TRUE)*AQ$2</f>
        <v>0.32</v>
      </c>
      <c r="AR578" s="59">
        <f>VLOOKUP(AC578,'SCORE TALLER'!$U$2:$V$10,2,FALSE)*AR$2</f>
        <v>0.03</v>
      </c>
      <c r="AS578" s="59">
        <f>VLOOKUP(AE578,'SCORE TALLER'!$Y$2:$Z$10,2,FALSE)*AS$2</f>
        <v>0.02</v>
      </c>
      <c r="AT578" s="59">
        <f>VLOOKUP(Z578,'SCORE TALLER'!$O$2:$P$10,2,TRUE)*AT$2</f>
        <v>0.04</v>
      </c>
      <c r="AU578" s="59">
        <f>VLOOKUP(S578,'SCORE TALLER'!$A$2:$B$10,2,FALSE)*AU$2</f>
        <v>0.15000000000000002</v>
      </c>
      <c r="AV578" s="59">
        <f>VLOOKUP(AJ578,'SCORE TALLER'!$AI$2:$AJ$10,2,TRUE)*AV$2</f>
        <v>0.1</v>
      </c>
      <c r="AW578" s="59">
        <f>VLOOKUP(AK578,'SCORE TALLER'!$AK$2:$AL$10,2,TRUE)*AW$2</f>
        <v>0.25</v>
      </c>
      <c r="AX578" s="59">
        <f>VLOOKUP(T578,'SCORE TALLER'!$C$2:$D$10,2,FALSE)*AX$2</f>
        <v>0</v>
      </c>
      <c r="AY578" s="59">
        <f>VLOOKUP(W578,'SCORE TALLER'!$I$2:$J$10,2,TRUE)*AY$2</f>
        <v>0</v>
      </c>
      <c r="AZ578" s="59">
        <f>VLOOKUP(X578,'SCORE TALLER'!$K$2:$L$10,2,TRUE)*AZ$2</f>
        <v>0</v>
      </c>
      <c r="BA578" s="59">
        <f>VLOOKUP(U578,'SCORE TALLER'!$E$2:$F$10,2,FALSE)*BA$2</f>
        <v>0</v>
      </c>
      <c r="BB578" s="59">
        <f>VLOOKUP(Y578,'SCORE TALLER'!$M$2:$N$10,2,TRUE)*BB$2</f>
        <v>0.02</v>
      </c>
      <c r="BC578" s="59">
        <f>VLOOKUP(AA578,'SCORE TALLER'!$Q$2:$R$10,2,FALSE)*BC$2</f>
        <v>0</v>
      </c>
      <c r="BD578" s="59">
        <f>VLOOKUP(V578,'SCORE TALLER'!$G$2:$H$10,2,FALSE)*BD$2</f>
        <v>0</v>
      </c>
      <c r="BE578" s="59">
        <f>VLOOKUP(AF578,'SCORE TALLER'!$AA$2:$AB$10,2,FALSE)*BE$2</f>
        <v>0</v>
      </c>
      <c r="BF578" s="59">
        <f>VLOOKUP(AL578,'SCORE TALLER'!$AM$2:$AN$10,2,TRUE)*BF$2</f>
        <v>0</v>
      </c>
      <c r="BG578" s="67">
        <f t="shared" si="124"/>
        <v>1.8200000000000003</v>
      </c>
      <c r="BH578" s="67" t="str">
        <f>VLOOKUP(BG578,'SCORE TALLER'!$AP$2:$AQ$7,2,TRUE)</f>
        <v>2. Normal</v>
      </c>
      <c r="BI578" s="67" t="str">
        <f t="shared" si="126"/>
        <v>LBZ</v>
      </c>
      <c r="BJ578" s="67" t="str">
        <f t="shared" si="126"/>
        <v>A</v>
      </c>
      <c r="BK578" s="67" t="str">
        <f t="shared" si="127"/>
        <v>A</v>
      </c>
      <c r="BL578" s="86">
        <f t="shared" si="125"/>
        <v>2859958</v>
      </c>
      <c r="BM578" s="86">
        <f t="shared" si="128"/>
        <v>0</v>
      </c>
    </row>
    <row r="579" spans="1:65" x14ac:dyDescent="0.3">
      <c r="A579" s="57">
        <v>2068860886</v>
      </c>
      <c r="B579" s="12" t="s">
        <v>717</v>
      </c>
      <c r="C579" s="58" t="s">
        <v>107</v>
      </c>
      <c r="D579" s="58" t="s">
        <v>114</v>
      </c>
      <c r="E579" s="58"/>
      <c r="F579" s="58">
        <v>3496798</v>
      </c>
      <c r="G579" s="58">
        <f t="shared" si="116"/>
        <v>1520678</v>
      </c>
      <c r="H579" s="58">
        <f t="shared" si="117"/>
        <v>0</v>
      </c>
      <c r="I579" s="58" t="e">
        <v>#N/A</v>
      </c>
      <c r="J579" s="58">
        <v>296077</v>
      </c>
      <c r="K579" s="58">
        <v>0</v>
      </c>
      <c r="L579" s="58">
        <v>2241641</v>
      </c>
      <c r="M579" s="58">
        <v>1976120</v>
      </c>
      <c r="N579" s="58">
        <f>VLOOKUP(AD579,'tabla ingresos'!$A$3:$D$15,4,FALSE)</f>
        <v>1000000</v>
      </c>
      <c r="O579" s="58">
        <v>0</v>
      </c>
      <c r="P579" s="58">
        <v>0</v>
      </c>
      <c r="Q579" s="58">
        <v>0</v>
      </c>
      <c r="R579" s="12">
        <v>23001</v>
      </c>
      <c r="S579" s="12" t="s">
        <v>87</v>
      </c>
      <c r="T579" s="12" t="s">
        <v>89</v>
      </c>
      <c r="U579" s="12" t="s">
        <v>10</v>
      </c>
      <c r="V579" s="12">
        <v>4</v>
      </c>
      <c r="W579" s="12">
        <v>0</v>
      </c>
      <c r="X579" s="12">
        <v>0</v>
      </c>
      <c r="Y579" s="59">
        <v>2.9479452054794519</v>
      </c>
      <c r="Z579" s="59">
        <v>34.169863013698631</v>
      </c>
      <c r="AA579" s="12">
        <v>1</v>
      </c>
      <c r="AB579" s="12">
        <v>0</v>
      </c>
      <c r="AC579" s="12">
        <v>1</v>
      </c>
      <c r="AD579" s="12">
        <v>2</v>
      </c>
      <c r="AE579" s="12">
        <v>3</v>
      </c>
      <c r="AF579" s="58" t="s">
        <v>91</v>
      </c>
      <c r="AG579" s="66">
        <f t="shared" si="118"/>
        <v>0.19738466666666668</v>
      </c>
      <c r="AH579" s="67">
        <f t="shared" si="119"/>
        <v>2.3311986666666669</v>
      </c>
      <c r="AI579" s="67">
        <f t="shared" si="120"/>
        <v>1.3174133333333333</v>
      </c>
      <c r="AJ579" s="67">
        <f t="shared" si="121"/>
        <v>1.0137853333333333</v>
      </c>
      <c r="AK579" s="67">
        <f t="shared" si="122"/>
        <v>0</v>
      </c>
      <c r="AL579" s="67">
        <f t="shared" si="123"/>
        <v>0</v>
      </c>
      <c r="AM579" s="59">
        <f>VLOOKUP(AG579,'SCORE TALLER'!$AC$2:$AD$10,2,TRUE)*AM$2</f>
        <v>0</v>
      </c>
      <c r="AN579" s="59">
        <f>VLOOKUP(AD579,'SCORE TALLER'!$W$2:$X$10,2,TRUE)*AN$2</f>
        <v>0.32</v>
      </c>
      <c r="AO579" s="59">
        <f>VLOOKUP(AB579,'SCORE TALLER'!$S$2:$T$10,2,FALSE)*AO$2</f>
        <v>0.05</v>
      </c>
      <c r="AP579" s="59">
        <f>VLOOKUP(AH579,'SCORE TALLER'!$AE$2:$AF$10,2,TRUE)*AP$2</f>
        <v>0</v>
      </c>
      <c r="AQ579" s="59">
        <f>VLOOKUP(AI579,'SCORE TALLER'!$AG$2:$AH$10,2,TRUE)*AQ$2</f>
        <v>0.32</v>
      </c>
      <c r="AR579" s="59">
        <f>VLOOKUP(AC579,'SCORE TALLER'!$U$2:$V$10,2,FALSE)*AR$2</f>
        <v>0.05</v>
      </c>
      <c r="AS579" s="59">
        <f>VLOOKUP(AE579,'SCORE TALLER'!$Y$2:$Z$10,2,FALSE)*AS$2</f>
        <v>0.02</v>
      </c>
      <c r="AT579" s="59">
        <f>VLOOKUP(Z579,'SCORE TALLER'!$O$2:$P$10,2,TRUE)*AT$2</f>
        <v>0.04</v>
      </c>
      <c r="AU579" s="59">
        <f>VLOOKUP(S579,'SCORE TALLER'!$A$2:$B$10,2,FALSE)*AU$2</f>
        <v>0.15000000000000002</v>
      </c>
      <c r="AV579" s="59">
        <f>VLOOKUP(AJ579,'SCORE TALLER'!$AI$2:$AJ$10,2,TRUE)*AV$2</f>
        <v>0.2</v>
      </c>
      <c r="AW579" s="59">
        <f>VLOOKUP(AK579,'SCORE TALLER'!$AK$2:$AL$10,2,TRUE)*AW$2</f>
        <v>0.25</v>
      </c>
      <c r="AX579" s="59">
        <f>VLOOKUP(T579,'SCORE TALLER'!$C$2:$D$10,2,FALSE)*AX$2</f>
        <v>0</v>
      </c>
      <c r="AY579" s="59">
        <f>VLOOKUP(W579,'SCORE TALLER'!$I$2:$J$10,2,TRUE)*AY$2</f>
        <v>0</v>
      </c>
      <c r="AZ579" s="59">
        <f>VLOOKUP(X579,'SCORE TALLER'!$K$2:$L$10,2,TRUE)*AZ$2</f>
        <v>0</v>
      </c>
      <c r="BA579" s="59">
        <f>VLOOKUP(U579,'SCORE TALLER'!$E$2:$F$10,2,FALSE)*BA$2</f>
        <v>0</v>
      </c>
      <c r="BB579" s="59">
        <f>VLOOKUP(Y579,'SCORE TALLER'!$M$2:$N$10,2,TRUE)*BB$2</f>
        <v>0.04</v>
      </c>
      <c r="BC579" s="59">
        <f>VLOOKUP(AA579,'SCORE TALLER'!$Q$2:$R$10,2,FALSE)*BC$2</f>
        <v>0.05</v>
      </c>
      <c r="BD579" s="59">
        <f>VLOOKUP(V579,'SCORE TALLER'!$G$2:$H$10,2,FALSE)*BD$2</f>
        <v>0</v>
      </c>
      <c r="BE579" s="59">
        <f>VLOOKUP(AF579,'SCORE TALLER'!$AA$2:$AB$10,2,FALSE)*BE$2</f>
        <v>0.30000000000000004</v>
      </c>
      <c r="BF579" s="59">
        <f>VLOOKUP(AL579,'SCORE TALLER'!$AM$2:$AN$10,2,TRUE)*BF$2</f>
        <v>0</v>
      </c>
      <c r="BG579" s="67">
        <f t="shared" si="124"/>
        <v>1.7900000000000003</v>
      </c>
      <c r="BH579" s="67" t="str">
        <f>VLOOKUP(BG579,'SCORE TALLER'!$AP$2:$AQ$7,2,TRUE)</f>
        <v>2. Normal</v>
      </c>
      <c r="BI579" s="67" t="str">
        <f t="shared" si="126"/>
        <v>LBZ</v>
      </c>
      <c r="BJ579" s="67" t="str">
        <f t="shared" si="126"/>
        <v>A</v>
      </c>
      <c r="BK579" s="67" t="str">
        <f t="shared" si="127"/>
        <v>SIN</v>
      </c>
      <c r="BL579" s="86">
        <f t="shared" si="125"/>
        <v>0</v>
      </c>
      <c r="BM579" s="86">
        <f t="shared" si="128"/>
        <v>0</v>
      </c>
    </row>
    <row r="580" spans="1:65" x14ac:dyDescent="0.3">
      <c r="A580" s="57">
        <v>2022402224</v>
      </c>
      <c r="B580" s="12" t="s">
        <v>718</v>
      </c>
      <c r="C580" s="58" t="s">
        <v>105</v>
      </c>
      <c r="D580" s="58" t="s">
        <v>115</v>
      </c>
      <c r="E580" s="58">
        <v>126478</v>
      </c>
      <c r="F580" s="58">
        <v>5232813</v>
      </c>
      <c r="G580" s="58">
        <f t="shared" si="116"/>
        <v>3387193</v>
      </c>
      <c r="H580" s="58">
        <f t="shared" si="117"/>
        <v>3387193</v>
      </c>
      <c r="I580" s="58">
        <v>5233000</v>
      </c>
      <c r="J580" s="58">
        <v>199098</v>
      </c>
      <c r="K580" s="58">
        <v>0</v>
      </c>
      <c r="L580" s="58">
        <v>0</v>
      </c>
      <c r="M580" s="58">
        <v>1845620</v>
      </c>
      <c r="N580" s="58">
        <f>VLOOKUP(AD580,'tabla ingresos'!$A$3:$D$15,4,FALSE)</f>
        <v>1000000</v>
      </c>
      <c r="O580" s="58">
        <v>204246.23062413718</v>
      </c>
      <c r="P580" s="58">
        <v>5206000</v>
      </c>
      <c r="Q580" s="58">
        <v>0</v>
      </c>
      <c r="R580" s="12">
        <v>11001</v>
      </c>
      <c r="S580" s="12" t="s">
        <v>88</v>
      </c>
      <c r="T580" s="12" t="s">
        <v>89</v>
      </c>
      <c r="U580" s="12" t="s">
        <v>10</v>
      </c>
      <c r="V580" s="12">
        <v>4</v>
      </c>
      <c r="W580" s="12">
        <v>0</v>
      </c>
      <c r="X580" s="12">
        <v>0</v>
      </c>
      <c r="Y580" s="59">
        <v>2.7013698630136984</v>
      </c>
      <c r="Z580" s="59">
        <v>28.476712328767125</v>
      </c>
      <c r="AA580" s="12">
        <v>2</v>
      </c>
      <c r="AB580" s="12">
        <v>2</v>
      </c>
      <c r="AC580" s="12">
        <v>2</v>
      </c>
      <c r="AD580" s="12">
        <v>2</v>
      </c>
      <c r="AE580" s="12">
        <v>3</v>
      </c>
      <c r="AF580" s="58" t="s">
        <v>10</v>
      </c>
      <c r="AG580" s="66">
        <f t="shared" si="118"/>
        <v>0.26889615374942483</v>
      </c>
      <c r="AH580" s="67">
        <f t="shared" si="119"/>
        <v>6.959208666666667</v>
      </c>
      <c r="AI580" s="67">
        <f t="shared" si="120"/>
        <v>1.314732</v>
      </c>
      <c r="AJ580" s="67">
        <f t="shared" si="121"/>
        <v>2.2581286666666665</v>
      </c>
      <c r="AK580" s="67">
        <f t="shared" si="122"/>
        <v>2.2581286666666665</v>
      </c>
      <c r="AL580" s="67">
        <f t="shared" si="123"/>
        <v>0</v>
      </c>
      <c r="AM580" s="59">
        <f>VLOOKUP(AG580,'SCORE TALLER'!$AC$2:$AD$10,2,TRUE)*AM$2</f>
        <v>0</v>
      </c>
      <c r="AN580" s="59">
        <f>VLOOKUP(AD580,'SCORE TALLER'!$W$2:$X$10,2,TRUE)*AN$2</f>
        <v>0.32</v>
      </c>
      <c r="AO580" s="59">
        <f>VLOOKUP(AB580,'SCORE TALLER'!$S$2:$T$10,2,FALSE)*AO$2</f>
        <v>0.04</v>
      </c>
      <c r="AP580" s="59">
        <f>VLOOKUP(AH580,'SCORE TALLER'!$AE$2:$AF$10,2,TRUE)*AP$2</f>
        <v>0.08</v>
      </c>
      <c r="AQ580" s="59">
        <f>VLOOKUP(AI580,'SCORE TALLER'!$AG$2:$AH$10,2,TRUE)*AQ$2</f>
        <v>0.32</v>
      </c>
      <c r="AR580" s="59">
        <f>VLOOKUP(AC580,'SCORE TALLER'!$U$2:$V$10,2,FALSE)*AR$2</f>
        <v>0.04</v>
      </c>
      <c r="AS580" s="59">
        <f>VLOOKUP(AE580,'SCORE TALLER'!$Y$2:$Z$10,2,FALSE)*AS$2</f>
        <v>0.02</v>
      </c>
      <c r="AT580" s="59">
        <f>VLOOKUP(Z580,'SCORE TALLER'!$O$2:$P$10,2,TRUE)*AT$2</f>
        <v>0.04</v>
      </c>
      <c r="AU580" s="59">
        <f>VLOOKUP(S580,'SCORE TALLER'!$A$2:$B$10,2,FALSE)*AU$2</f>
        <v>0.25</v>
      </c>
      <c r="AV580" s="59">
        <f>VLOOKUP(AJ580,'SCORE TALLER'!$AI$2:$AJ$10,2,TRUE)*AV$2</f>
        <v>0.15000000000000002</v>
      </c>
      <c r="AW580" s="59">
        <f>VLOOKUP(AK580,'SCORE TALLER'!$AK$2:$AL$10,2,TRUE)*AW$2</f>
        <v>0.15000000000000002</v>
      </c>
      <c r="AX580" s="59">
        <f>VLOOKUP(T580,'SCORE TALLER'!$C$2:$D$10,2,FALSE)*AX$2</f>
        <v>0</v>
      </c>
      <c r="AY580" s="59">
        <f>VLOOKUP(W580,'SCORE TALLER'!$I$2:$J$10,2,TRUE)*AY$2</f>
        <v>0</v>
      </c>
      <c r="AZ580" s="59">
        <f>VLOOKUP(X580,'SCORE TALLER'!$K$2:$L$10,2,TRUE)*AZ$2</f>
        <v>0</v>
      </c>
      <c r="BA580" s="59">
        <f>VLOOKUP(U580,'SCORE TALLER'!$E$2:$F$10,2,FALSE)*BA$2</f>
        <v>0</v>
      </c>
      <c r="BB580" s="59">
        <f>VLOOKUP(Y580,'SCORE TALLER'!$M$2:$N$10,2,TRUE)*BB$2</f>
        <v>0.04</v>
      </c>
      <c r="BC580" s="59">
        <f>VLOOKUP(AA580,'SCORE TALLER'!$Q$2:$R$10,2,FALSE)*BC$2</f>
        <v>0</v>
      </c>
      <c r="BD580" s="59">
        <f>VLOOKUP(V580,'SCORE TALLER'!$G$2:$H$10,2,FALSE)*BD$2</f>
        <v>0</v>
      </c>
      <c r="BE580" s="59">
        <f>VLOOKUP(AF580,'SCORE TALLER'!$AA$2:$AB$10,2,FALSE)*BE$2</f>
        <v>0</v>
      </c>
      <c r="BF580" s="59">
        <f>VLOOKUP(AL580,'SCORE TALLER'!$AM$2:$AN$10,2,TRUE)*BF$2</f>
        <v>0</v>
      </c>
      <c r="BG580" s="67">
        <f t="shared" si="124"/>
        <v>1.4500000000000002</v>
      </c>
      <c r="BH580" s="67" t="str">
        <f>VLOOKUP(BG580,'SCORE TALLER'!$AP$2:$AQ$7,2,TRUE)</f>
        <v>2. Normal</v>
      </c>
      <c r="BI580" s="67" t="str">
        <f t="shared" si="126"/>
        <v>LBZ</v>
      </c>
      <c r="BJ580" s="67" t="str">
        <f t="shared" si="126"/>
        <v>A</v>
      </c>
      <c r="BK580" s="67" t="str">
        <f t="shared" si="127"/>
        <v>A</v>
      </c>
      <c r="BL580" s="86">
        <f t="shared" si="125"/>
        <v>3387193</v>
      </c>
      <c r="BM580" s="86">
        <f t="shared" si="128"/>
        <v>0</v>
      </c>
    </row>
    <row r="581" spans="1:65" x14ac:dyDescent="0.3">
      <c r="A581" s="57">
        <v>80262808</v>
      </c>
      <c r="B581" s="12" t="s">
        <v>719</v>
      </c>
      <c r="C581" s="58" t="s">
        <v>105</v>
      </c>
      <c r="D581" s="58" t="s">
        <v>114</v>
      </c>
      <c r="E581" s="58">
        <v>463439</v>
      </c>
      <c r="F581" s="58">
        <v>3411622</v>
      </c>
      <c r="G581" s="58">
        <f t="shared" ref="G581:G644" si="129">+IF(F581&gt;M581+100000,F581-M581,0)</f>
        <v>1905258</v>
      </c>
      <c r="H581" s="58">
        <f t="shared" ref="H581:H644" si="130">IF(G581&gt;L581+100000,G581-L581,0)</f>
        <v>1905258</v>
      </c>
      <c r="I581" s="58">
        <v>3412000</v>
      </c>
      <c r="J581" s="58">
        <v>178491</v>
      </c>
      <c r="K581" s="58">
        <v>0</v>
      </c>
      <c r="L581" s="58">
        <v>0</v>
      </c>
      <c r="M581" s="58">
        <v>1506364</v>
      </c>
      <c r="N581" s="58">
        <f>VLOOKUP(AD581,'tabla ingresos'!$A$3:$D$15,4,FALSE)</f>
        <v>1000000</v>
      </c>
      <c r="O581" s="58">
        <v>1668.3335763676328</v>
      </c>
      <c r="P581" s="58">
        <v>75000</v>
      </c>
      <c r="Q581" s="58">
        <v>0</v>
      </c>
      <c r="R581" s="12">
        <v>5088</v>
      </c>
      <c r="S581" s="12" t="s">
        <v>88</v>
      </c>
      <c r="T581" s="12" t="s">
        <v>89</v>
      </c>
      <c r="U581" s="12" t="s">
        <v>10</v>
      </c>
      <c r="V581" s="12">
        <v>4</v>
      </c>
      <c r="W581" s="12">
        <v>30</v>
      </c>
      <c r="X581" s="12">
        <v>32</v>
      </c>
      <c r="Y581" s="59">
        <v>3.9479452054794519</v>
      </c>
      <c r="Z581" s="59">
        <v>41.473972602739728</v>
      </c>
      <c r="AA581" s="12">
        <v>1</v>
      </c>
      <c r="AB581" s="12">
        <v>2</v>
      </c>
      <c r="AC581" s="12">
        <v>1</v>
      </c>
      <c r="AD581" s="12">
        <v>2</v>
      </c>
      <c r="AE581" s="12">
        <v>3</v>
      </c>
      <c r="AF581" s="58" t="s">
        <v>10</v>
      </c>
      <c r="AG581" s="66">
        <f t="shared" ref="AG581:AG644" si="131">+(O581+J581)/(N581*1.5)</f>
        <v>0.12010622238424509</v>
      </c>
      <c r="AH581" s="67">
        <f t="shared" ref="AH581:AH644" si="132">+(P581+F581)/(N581*1.5)</f>
        <v>2.3244146666666667</v>
      </c>
      <c r="AI581" s="67">
        <f t="shared" ref="AI581:AI644" si="133">+(E581+M581)/(N581*1.5)</f>
        <v>1.313202</v>
      </c>
      <c r="AJ581" s="67">
        <f t="shared" ref="AJ581:AJ644" si="134">+G581/(N581*1.5)</f>
        <v>1.2701720000000001</v>
      </c>
      <c r="AK581" s="67">
        <f t="shared" ref="AK581:AK644" si="135">+H581/(N581*1.5)</f>
        <v>1.2701720000000001</v>
      </c>
      <c r="AL581" s="67">
        <f t="shared" ref="AL581:AL644" si="136">+Q581/(N581*1.5)</f>
        <v>0</v>
      </c>
      <c r="AM581" s="59">
        <f>VLOOKUP(AG581,'SCORE TALLER'!$AC$2:$AD$10,2,TRUE)*AM$2</f>
        <v>0</v>
      </c>
      <c r="AN581" s="59">
        <f>VLOOKUP(AD581,'SCORE TALLER'!$W$2:$X$10,2,TRUE)*AN$2</f>
        <v>0.32</v>
      </c>
      <c r="AO581" s="59">
        <f>VLOOKUP(AB581,'SCORE TALLER'!$S$2:$T$10,2,FALSE)*AO$2</f>
        <v>0.04</v>
      </c>
      <c r="AP581" s="59">
        <f>VLOOKUP(AH581,'SCORE TALLER'!$AE$2:$AF$10,2,TRUE)*AP$2</f>
        <v>0</v>
      </c>
      <c r="AQ581" s="59">
        <f>VLOOKUP(AI581,'SCORE TALLER'!$AG$2:$AH$10,2,TRUE)*AQ$2</f>
        <v>0.32</v>
      </c>
      <c r="AR581" s="59">
        <f>VLOOKUP(AC581,'SCORE TALLER'!$U$2:$V$10,2,FALSE)*AR$2</f>
        <v>0.05</v>
      </c>
      <c r="AS581" s="59">
        <f>VLOOKUP(AE581,'SCORE TALLER'!$Y$2:$Z$10,2,FALSE)*AS$2</f>
        <v>0.02</v>
      </c>
      <c r="AT581" s="59">
        <f>VLOOKUP(Z581,'SCORE TALLER'!$O$2:$P$10,2,TRUE)*AT$2</f>
        <v>0.03</v>
      </c>
      <c r="AU581" s="59">
        <f>VLOOKUP(S581,'SCORE TALLER'!$A$2:$B$10,2,FALSE)*AU$2</f>
        <v>0.25</v>
      </c>
      <c r="AV581" s="59">
        <f>VLOOKUP(AJ581,'SCORE TALLER'!$AI$2:$AJ$10,2,TRUE)*AV$2</f>
        <v>0.2</v>
      </c>
      <c r="AW581" s="59">
        <f>VLOOKUP(AK581,'SCORE TALLER'!$AK$2:$AL$10,2,TRUE)*AW$2</f>
        <v>0.2</v>
      </c>
      <c r="AX581" s="59">
        <f>VLOOKUP(T581,'SCORE TALLER'!$C$2:$D$10,2,FALSE)*AX$2</f>
        <v>0</v>
      </c>
      <c r="AY581" s="59">
        <f>VLOOKUP(W581,'SCORE TALLER'!$I$2:$J$10,2,TRUE)*AY$2</f>
        <v>0.05</v>
      </c>
      <c r="AZ581" s="59">
        <f>VLOOKUP(X581,'SCORE TALLER'!$K$2:$L$10,2,TRUE)*AZ$2</f>
        <v>0.05</v>
      </c>
      <c r="BA581" s="59">
        <f>VLOOKUP(U581,'SCORE TALLER'!$E$2:$F$10,2,FALSE)*BA$2</f>
        <v>0</v>
      </c>
      <c r="BB581" s="59">
        <f>VLOOKUP(Y581,'SCORE TALLER'!$M$2:$N$10,2,TRUE)*BB$2</f>
        <v>0.04</v>
      </c>
      <c r="BC581" s="59">
        <f>VLOOKUP(AA581,'SCORE TALLER'!$Q$2:$R$10,2,FALSE)*BC$2</f>
        <v>0.05</v>
      </c>
      <c r="BD581" s="59">
        <f>VLOOKUP(V581,'SCORE TALLER'!$G$2:$H$10,2,FALSE)*BD$2</f>
        <v>0</v>
      </c>
      <c r="BE581" s="59">
        <f>VLOOKUP(AF581,'SCORE TALLER'!$AA$2:$AB$10,2,FALSE)*BE$2</f>
        <v>0</v>
      </c>
      <c r="BF581" s="59">
        <f>VLOOKUP(AL581,'SCORE TALLER'!$AM$2:$AN$10,2,TRUE)*BF$2</f>
        <v>0</v>
      </c>
      <c r="BG581" s="67">
        <f t="shared" ref="BG581:BG644" si="137">+SUM(AM581:BF581)</f>
        <v>1.62</v>
      </c>
      <c r="BH581" s="67" t="str">
        <f>VLOOKUP(BG581,'SCORE TALLER'!$AP$2:$AQ$7,2,TRUE)</f>
        <v>2. Normal</v>
      </c>
      <c r="BI581" s="67" t="str">
        <f t="shared" si="126"/>
        <v>LBZ</v>
      </c>
      <c r="BJ581" s="67" t="str">
        <f t="shared" si="126"/>
        <v>A</v>
      </c>
      <c r="BK581" s="67" t="str">
        <f t="shared" si="127"/>
        <v>A</v>
      </c>
      <c r="BL581" s="86">
        <f t="shared" ref="BL581:BL644" si="138">+H581</f>
        <v>1905258</v>
      </c>
      <c r="BM581" s="86">
        <f t="shared" si="128"/>
        <v>0</v>
      </c>
    </row>
    <row r="582" spans="1:65" x14ac:dyDescent="0.3">
      <c r="A582" s="57">
        <v>26022664</v>
      </c>
      <c r="B582" s="12" t="s">
        <v>720</v>
      </c>
      <c r="C582" s="58" t="s">
        <v>107</v>
      </c>
      <c r="D582" s="58" t="s">
        <v>30</v>
      </c>
      <c r="E582" s="58">
        <v>1800400</v>
      </c>
      <c r="F582" s="58">
        <v>11156834</v>
      </c>
      <c r="G582" s="58">
        <f t="shared" si="129"/>
        <v>9024247</v>
      </c>
      <c r="H582" s="58">
        <f t="shared" si="130"/>
        <v>2097991</v>
      </c>
      <c r="I582" s="58" t="e">
        <v>#N/A</v>
      </c>
      <c r="J582" s="58">
        <v>331977</v>
      </c>
      <c r="K582" s="58">
        <v>0</v>
      </c>
      <c r="L582" s="58">
        <v>6926256</v>
      </c>
      <c r="M582" s="58">
        <v>2132587</v>
      </c>
      <c r="N582" s="58">
        <f>VLOOKUP(AD582,'tabla ingresos'!$A$3:$D$15,4,FALSE)</f>
        <v>2000000</v>
      </c>
      <c r="O582" s="58">
        <v>0</v>
      </c>
      <c r="P582" s="58">
        <v>0</v>
      </c>
      <c r="Q582" s="58">
        <v>0</v>
      </c>
      <c r="R582" s="12">
        <v>5129</v>
      </c>
      <c r="S582" s="12" t="s">
        <v>87</v>
      </c>
      <c r="T582" s="12" t="s">
        <v>89</v>
      </c>
      <c r="U582" s="12" t="s">
        <v>10</v>
      </c>
      <c r="V582" s="12">
        <v>4</v>
      </c>
      <c r="W582" s="12">
        <v>0</v>
      </c>
      <c r="X582" s="12">
        <v>0</v>
      </c>
      <c r="Y582" s="59">
        <v>3.4876712328767123</v>
      </c>
      <c r="Z582" s="59">
        <v>45.252054794520546</v>
      </c>
      <c r="AA582" s="12">
        <v>1</v>
      </c>
      <c r="AB582" s="12">
        <v>0</v>
      </c>
      <c r="AC582" s="12">
        <v>1</v>
      </c>
      <c r="AD582" s="12">
        <v>3</v>
      </c>
      <c r="AE582" s="12">
        <v>2</v>
      </c>
      <c r="AF582" s="58" t="s">
        <v>91</v>
      </c>
      <c r="AG582" s="66">
        <f t="shared" si="131"/>
        <v>0.11065899999999999</v>
      </c>
      <c r="AH582" s="67">
        <f t="shared" si="132"/>
        <v>3.7189446666666668</v>
      </c>
      <c r="AI582" s="67">
        <f t="shared" si="133"/>
        <v>1.3109956666666667</v>
      </c>
      <c r="AJ582" s="67">
        <f t="shared" si="134"/>
        <v>3.0080823333333333</v>
      </c>
      <c r="AK582" s="67">
        <f t="shared" si="135"/>
        <v>0.69933033333333339</v>
      </c>
      <c r="AL582" s="67">
        <f t="shared" si="136"/>
        <v>0</v>
      </c>
      <c r="AM582" s="59">
        <f>VLOOKUP(AG582,'SCORE TALLER'!$AC$2:$AD$10,2,TRUE)*AM$2</f>
        <v>0</v>
      </c>
      <c r="AN582" s="59">
        <f>VLOOKUP(AD582,'SCORE TALLER'!$W$2:$X$10,2,TRUE)*AN$2</f>
        <v>0.32</v>
      </c>
      <c r="AO582" s="59">
        <f>VLOOKUP(AB582,'SCORE TALLER'!$S$2:$T$10,2,FALSE)*AO$2</f>
        <v>0.05</v>
      </c>
      <c r="AP582" s="59">
        <f>VLOOKUP(AH582,'SCORE TALLER'!$AE$2:$AF$10,2,TRUE)*AP$2</f>
        <v>0</v>
      </c>
      <c r="AQ582" s="59">
        <f>VLOOKUP(AI582,'SCORE TALLER'!$AG$2:$AH$10,2,TRUE)*AQ$2</f>
        <v>0.32</v>
      </c>
      <c r="AR582" s="59">
        <f>VLOOKUP(AC582,'SCORE TALLER'!$U$2:$V$10,2,FALSE)*AR$2</f>
        <v>0.05</v>
      </c>
      <c r="AS582" s="59">
        <f>VLOOKUP(AE582,'SCORE TALLER'!$Y$2:$Z$10,2,FALSE)*AS$2</f>
        <v>0.01</v>
      </c>
      <c r="AT582" s="59">
        <f>VLOOKUP(Z582,'SCORE TALLER'!$O$2:$P$10,2,TRUE)*AT$2</f>
        <v>0.02</v>
      </c>
      <c r="AU582" s="59">
        <f>VLOOKUP(S582,'SCORE TALLER'!$A$2:$B$10,2,FALSE)*AU$2</f>
        <v>0.15000000000000002</v>
      </c>
      <c r="AV582" s="59">
        <f>VLOOKUP(AJ582,'SCORE TALLER'!$AI$2:$AJ$10,2,TRUE)*AV$2</f>
        <v>0.1</v>
      </c>
      <c r="AW582" s="59">
        <f>VLOOKUP(AK582,'SCORE TALLER'!$AK$2:$AL$10,2,TRUE)*AW$2</f>
        <v>0.25</v>
      </c>
      <c r="AX582" s="59">
        <f>VLOOKUP(T582,'SCORE TALLER'!$C$2:$D$10,2,FALSE)*AX$2</f>
        <v>0</v>
      </c>
      <c r="AY582" s="59">
        <f>VLOOKUP(W582,'SCORE TALLER'!$I$2:$J$10,2,TRUE)*AY$2</f>
        <v>0</v>
      </c>
      <c r="AZ582" s="59">
        <f>VLOOKUP(X582,'SCORE TALLER'!$K$2:$L$10,2,TRUE)*AZ$2</f>
        <v>0</v>
      </c>
      <c r="BA582" s="59">
        <f>VLOOKUP(U582,'SCORE TALLER'!$E$2:$F$10,2,FALSE)*BA$2</f>
        <v>0</v>
      </c>
      <c r="BB582" s="59">
        <f>VLOOKUP(Y582,'SCORE TALLER'!$M$2:$N$10,2,TRUE)*BB$2</f>
        <v>0.04</v>
      </c>
      <c r="BC582" s="59">
        <f>VLOOKUP(AA582,'SCORE TALLER'!$Q$2:$R$10,2,FALSE)*BC$2</f>
        <v>0.05</v>
      </c>
      <c r="BD582" s="59">
        <f>VLOOKUP(V582,'SCORE TALLER'!$G$2:$H$10,2,FALSE)*BD$2</f>
        <v>0</v>
      </c>
      <c r="BE582" s="59">
        <f>VLOOKUP(AF582,'SCORE TALLER'!$AA$2:$AB$10,2,FALSE)*BE$2</f>
        <v>0.30000000000000004</v>
      </c>
      <c r="BF582" s="59">
        <f>VLOOKUP(AL582,'SCORE TALLER'!$AM$2:$AN$10,2,TRUE)*BF$2</f>
        <v>0</v>
      </c>
      <c r="BG582" s="67">
        <f t="shared" si="137"/>
        <v>1.6600000000000001</v>
      </c>
      <c r="BH582" s="67" t="str">
        <f>VLOOKUP(BG582,'SCORE TALLER'!$AP$2:$AQ$7,2,TRUE)</f>
        <v>2. Normal</v>
      </c>
      <c r="BI582" s="67" t="str">
        <f t="shared" ref="BI582:BJ645" si="139">+T582</f>
        <v>LBZ</v>
      </c>
      <c r="BJ582" s="67" t="str">
        <f t="shared" si="139"/>
        <v>A</v>
      </c>
      <c r="BK582" s="67" t="str">
        <f t="shared" ref="BK582:BK645" si="140">+AF582</f>
        <v>SIN</v>
      </c>
      <c r="BL582" s="86">
        <f t="shared" si="138"/>
        <v>2097991</v>
      </c>
      <c r="BM582" s="86">
        <f t="shared" ref="BM582:BM645" si="141">+Q582</f>
        <v>0</v>
      </c>
    </row>
    <row r="583" spans="1:65" x14ac:dyDescent="0.3">
      <c r="A583" s="57">
        <v>2244288848</v>
      </c>
      <c r="B583" s="12" t="s">
        <v>721</v>
      </c>
      <c r="C583" s="58" t="s">
        <v>105</v>
      </c>
      <c r="D583" s="58" t="s">
        <v>30</v>
      </c>
      <c r="E583" s="58">
        <v>801233</v>
      </c>
      <c r="F583" s="58">
        <v>6687080</v>
      </c>
      <c r="G583" s="58">
        <f t="shared" si="129"/>
        <v>5527029</v>
      </c>
      <c r="H583" s="58">
        <f t="shared" si="130"/>
        <v>4527029</v>
      </c>
      <c r="I583" s="58">
        <v>1233000</v>
      </c>
      <c r="J583" s="58">
        <v>246480</v>
      </c>
      <c r="K583" s="58">
        <v>0</v>
      </c>
      <c r="L583" s="58">
        <v>1000000</v>
      </c>
      <c r="M583" s="58">
        <v>1160051</v>
      </c>
      <c r="N583" s="58">
        <f>VLOOKUP(AD583,'tabla ingresos'!$A$3:$D$15,4,FALSE)</f>
        <v>1000000</v>
      </c>
      <c r="O583" s="58">
        <v>207345.62597936322</v>
      </c>
      <c r="P583" s="58">
        <v>5285000</v>
      </c>
      <c r="Q583" s="58">
        <v>0</v>
      </c>
      <c r="R583" s="12">
        <v>76001</v>
      </c>
      <c r="S583" s="12" t="s">
        <v>87</v>
      </c>
      <c r="T583" s="12" t="s">
        <v>89</v>
      </c>
      <c r="U583" s="12" t="s">
        <v>10</v>
      </c>
      <c r="V583" s="12">
        <v>4</v>
      </c>
      <c r="W583" s="12">
        <v>0</v>
      </c>
      <c r="X583" s="12">
        <v>0</v>
      </c>
      <c r="Y583" s="59">
        <v>3.8082191780821919</v>
      </c>
      <c r="Z583" s="59">
        <v>26.345205479452055</v>
      </c>
      <c r="AA583" s="12">
        <v>2</v>
      </c>
      <c r="AB583" s="12">
        <v>0</v>
      </c>
      <c r="AC583" s="12">
        <v>1</v>
      </c>
      <c r="AD583" s="12">
        <v>2</v>
      </c>
      <c r="AE583" s="12">
        <v>1</v>
      </c>
      <c r="AF583" s="58" t="s">
        <v>10</v>
      </c>
      <c r="AG583" s="66">
        <f t="shared" si="131"/>
        <v>0.30255041731957549</v>
      </c>
      <c r="AH583" s="67">
        <f t="shared" si="132"/>
        <v>7.9813866666666664</v>
      </c>
      <c r="AI583" s="67">
        <f t="shared" si="133"/>
        <v>1.3075226666666666</v>
      </c>
      <c r="AJ583" s="67">
        <f t="shared" si="134"/>
        <v>3.6846860000000001</v>
      </c>
      <c r="AK583" s="67">
        <f t="shared" si="135"/>
        <v>3.0180193333333332</v>
      </c>
      <c r="AL583" s="67">
        <f t="shared" si="136"/>
        <v>0</v>
      </c>
      <c r="AM583" s="59">
        <f>VLOOKUP(AG583,'SCORE TALLER'!$AC$2:$AD$10,2,TRUE)*AM$2</f>
        <v>0</v>
      </c>
      <c r="AN583" s="59">
        <f>VLOOKUP(AD583,'SCORE TALLER'!$W$2:$X$10,2,TRUE)*AN$2</f>
        <v>0.32</v>
      </c>
      <c r="AO583" s="59">
        <f>VLOOKUP(AB583,'SCORE TALLER'!$S$2:$T$10,2,FALSE)*AO$2</f>
        <v>0.05</v>
      </c>
      <c r="AP583" s="59">
        <f>VLOOKUP(AH583,'SCORE TALLER'!$AE$2:$AF$10,2,TRUE)*AP$2</f>
        <v>0.08</v>
      </c>
      <c r="AQ583" s="59">
        <f>VLOOKUP(AI583,'SCORE TALLER'!$AG$2:$AH$10,2,TRUE)*AQ$2</f>
        <v>0.32</v>
      </c>
      <c r="AR583" s="59">
        <f>VLOOKUP(AC583,'SCORE TALLER'!$U$2:$V$10,2,FALSE)*AR$2</f>
        <v>0.05</v>
      </c>
      <c r="AS583" s="59">
        <f>VLOOKUP(AE583,'SCORE TALLER'!$Y$2:$Z$10,2,FALSE)*AS$2</f>
        <v>0.03</v>
      </c>
      <c r="AT583" s="59">
        <f>VLOOKUP(Z583,'SCORE TALLER'!$O$2:$P$10,2,TRUE)*AT$2</f>
        <v>0.04</v>
      </c>
      <c r="AU583" s="59">
        <f>VLOOKUP(S583,'SCORE TALLER'!$A$2:$B$10,2,FALSE)*AU$2</f>
        <v>0.15000000000000002</v>
      </c>
      <c r="AV583" s="59">
        <f>VLOOKUP(AJ583,'SCORE TALLER'!$AI$2:$AJ$10,2,TRUE)*AV$2</f>
        <v>0.1</v>
      </c>
      <c r="AW583" s="59">
        <f>VLOOKUP(AK583,'SCORE TALLER'!$AK$2:$AL$10,2,TRUE)*AW$2</f>
        <v>0.1</v>
      </c>
      <c r="AX583" s="59">
        <f>VLOOKUP(T583,'SCORE TALLER'!$C$2:$D$10,2,FALSE)*AX$2</f>
        <v>0</v>
      </c>
      <c r="AY583" s="59">
        <f>VLOOKUP(W583,'SCORE TALLER'!$I$2:$J$10,2,TRUE)*AY$2</f>
        <v>0</v>
      </c>
      <c r="AZ583" s="59">
        <f>VLOOKUP(X583,'SCORE TALLER'!$K$2:$L$10,2,TRUE)*AZ$2</f>
        <v>0</v>
      </c>
      <c r="BA583" s="59">
        <f>VLOOKUP(U583,'SCORE TALLER'!$E$2:$F$10,2,FALSE)*BA$2</f>
        <v>0</v>
      </c>
      <c r="BB583" s="59">
        <f>VLOOKUP(Y583,'SCORE TALLER'!$M$2:$N$10,2,TRUE)*BB$2</f>
        <v>0.04</v>
      </c>
      <c r="BC583" s="59">
        <f>VLOOKUP(AA583,'SCORE TALLER'!$Q$2:$R$10,2,FALSE)*BC$2</f>
        <v>0</v>
      </c>
      <c r="BD583" s="59">
        <f>VLOOKUP(V583,'SCORE TALLER'!$G$2:$H$10,2,FALSE)*BD$2</f>
        <v>0</v>
      </c>
      <c r="BE583" s="59">
        <f>VLOOKUP(AF583,'SCORE TALLER'!$AA$2:$AB$10,2,FALSE)*BE$2</f>
        <v>0</v>
      </c>
      <c r="BF583" s="59">
        <f>VLOOKUP(AL583,'SCORE TALLER'!$AM$2:$AN$10,2,TRUE)*BF$2</f>
        <v>0</v>
      </c>
      <c r="BG583" s="67">
        <f t="shared" si="137"/>
        <v>1.2800000000000002</v>
      </c>
      <c r="BH583" s="67" t="str">
        <f>VLOOKUP(BG583,'SCORE TALLER'!$AP$2:$AQ$7,2,TRUE)</f>
        <v>2. Normal</v>
      </c>
      <c r="BI583" s="67" t="str">
        <f t="shared" si="139"/>
        <v>LBZ</v>
      </c>
      <c r="BJ583" s="67" t="str">
        <f t="shared" si="139"/>
        <v>A</v>
      </c>
      <c r="BK583" s="67" t="str">
        <f t="shared" si="140"/>
        <v>A</v>
      </c>
      <c r="BL583" s="86">
        <f t="shared" si="138"/>
        <v>4527029</v>
      </c>
      <c r="BM583" s="86">
        <f t="shared" si="141"/>
        <v>0</v>
      </c>
    </row>
    <row r="584" spans="1:65" x14ac:dyDescent="0.3">
      <c r="A584" s="57">
        <v>2224646080</v>
      </c>
      <c r="B584" s="12" t="s">
        <v>722</v>
      </c>
      <c r="C584" s="58" t="s">
        <v>107</v>
      </c>
      <c r="D584" s="58" t="s">
        <v>115</v>
      </c>
      <c r="E584" s="58">
        <v>1015969</v>
      </c>
      <c r="F584" s="58">
        <v>5532255</v>
      </c>
      <c r="G584" s="58">
        <f t="shared" si="129"/>
        <v>4594865</v>
      </c>
      <c r="H584" s="58">
        <f t="shared" si="130"/>
        <v>1882068</v>
      </c>
      <c r="I584" s="58" t="e">
        <v>#N/A</v>
      </c>
      <c r="J584" s="58">
        <v>178260</v>
      </c>
      <c r="K584" s="58">
        <v>0</v>
      </c>
      <c r="L584" s="58">
        <v>2712797</v>
      </c>
      <c r="M584" s="58">
        <v>937390</v>
      </c>
      <c r="N584" s="58">
        <f>VLOOKUP(AD584,'tabla ingresos'!$A$3:$D$15,4,FALSE)</f>
        <v>1000000</v>
      </c>
      <c r="O584" s="58">
        <v>0</v>
      </c>
      <c r="P584" s="58">
        <v>0</v>
      </c>
      <c r="Q584" s="58">
        <v>0</v>
      </c>
      <c r="R584" s="12">
        <v>76130</v>
      </c>
      <c r="S584" s="12" t="s">
        <v>87</v>
      </c>
      <c r="T584" s="12" t="s">
        <v>89</v>
      </c>
      <c r="U584" s="12" t="s">
        <v>10</v>
      </c>
      <c r="V584" s="12">
        <v>4</v>
      </c>
      <c r="W584" s="12">
        <v>0</v>
      </c>
      <c r="X584" s="12">
        <v>0</v>
      </c>
      <c r="Y584" s="59">
        <v>3.0136986301369864</v>
      </c>
      <c r="Z584" s="59">
        <v>25.019178082191782</v>
      </c>
      <c r="AA584" s="12">
        <v>1</v>
      </c>
      <c r="AB584" s="12">
        <v>0</v>
      </c>
      <c r="AC584" s="12">
        <v>1</v>
      </c>
      <c r="AD584" s="12">
        <v>2</v>
      </c>
      <c r="AE584" s="12">
        <v>1</v>
      </c>
      <c r="AF584" s="58" t="s">
        <v>91</v>
      </c>
      <c r="AG584" s="66">
        <f t="shared" si="131"/>
        <v>0.11884</v>
      </c>
      <c r="AH584" s="67">
        <f t="shared" si="132"/>
        <v>3.6881699999999999</v>
      </c>
      <c r="AI584" s="67">
        <f t="shared" si="133"/>
        <v>1.3022393333333333</v>
      </c>
      <c r="AJ584" s="67">
        <f t="shared" si="134"/>
        <v>3.0632433333333333</v>
      </c>
      <c r="AK584" s="67">
        <f t="shared" si="135"/>
        <v>1.254712</v>
      </c>
      <c r="AL584" s="67">
        <f t="shared" si="136"/>
        <v>0</v>
      </c>
      <c r="AM584" s="59">
        <f>VLOOKUP(AG584,'SCORE TALLER'!$AC$2:$AD$10,2,TRUE)*AM$2</f>
        <v>0</v>
      </c>
      <c r="AN584" s="59">
        <f>VLOOKUP(AD584,'SCORE TALLER'!$W$2:$X$10,2,TRUE)*AN$2</f>
        <v>0.32</v>
      </c>
      <c r="AO584" s="59">
        <f>VLOOKUP(AB584,'SCORE TALLER'!$S$2:$T$10,2,FALSE)*AO$2</f>
        <v>0.05</v>
      </c>
      <c r="AP584" s="59">
        <f>VLOOKUP(AH584,'SCORE TALLER'!$AE$2:$AF$10,2,TRUE)*AP$2</f>
        <v>0</v>
      </c>
      <c r="AQ584" s="59">
        <f>VLOOKUP(AI584,'SCORE TALLER'!$AG$2:$AH$10,2,TRUE)*AQ$2</f>
        <v>0.32</v>
      </c>
      <c r="AR584" s="59">
        <f>VLOOKUP(AC584,'SCORE TALLER'!$U$2:$V$10,2,FALSE)*AR$2</f>
        <v>0.05</v>
      </c>
      <c r="AS584" s="59">
        <f>VLOOKUP(AE584,'SCORE TALLER'!$Y$2:$Z$10,2,FALSE)*AS$2</f>
        <v>0.03</v>
      </c>
      <c r="AT584" s="59">
        <f>VLOOKUP(Z584,'SCORE TALLER'!$O$2:$P$10,2,TRUE)*AT$2</f>
        <v>0.04</v>
      </c>
      <c r="AU584" s="59">
        <f>VLOOKUP(S584,'SCORE TALLER'!$A$2:$B$10,2,FALSE)*AU$2</f>
        <v>0.15000000000000002</v>
      </c>
      <c r="AV584" s="59">
        <f>VLOOKUP(AJ584,'SCORE TALLER'!$AI$2:$AJ$10,2,TRUE)*AV$2</f>
        <v>0.1</v>
      </c>
      <c r="AW584" s="59">
        <f>VLOOKUP(AK584,'SCORE TALLER'!$AK$2:$AL$10,2,TRUE)*AW$2</f>
        <v>0.2</v>
      </c>
      <c r="AX584" s="59">
        <f>VLOOKUP(T584,'SCORE TALLER'!$C$2:$D$10,2,FALSE)*AX$2</f>
        <v>0</v>
      </c>
      <c r="AY584" s="59">
        <f>VLOOKUP(W584,'SCORE TALLER'!$I$2:$J$10,2,TRUE)*AY$2</f>
        <v>0</v>
      </c>
      <c r="AZ584" s="59">
        <f>VLOOKUP(X584,'SCORE TALLER'!$K$2:$L$10,2,TRUE)*AZ$2</f>
        <v>0</v>
      </c>
      <c r="BA584" s="59">
        <f>VLOOKUP(U584,'SCORE TALLER'!$E$2:$F$10,2,FALSE)*BA$2</f>
        <v>0</v>
      </c>
      <c r="BB584" s="59">
        <f>VLOOKUP(Y584,'SCORE TALLER'!$M$2:$N$10,2,TRUE)*BB$2</f>
        <v>0.04</v>
      </c>
      <c r="BC584" s="59">
        <f>VLOOKUP(AA584,'SCORE TALLER'!$Q$2:$R$10,2,FALSE)*BC$2</f>
        <v>0.05</v>
      </c>
      <c r="BD584" s="59">
        <f>VLOOKUP(V584,'SCORE TALLER'!$G$2:$H$10,2,FALSE)*BD$2</f>
        <v>0</v>
      </c>
      <c r="BE584" s="59">
        <f>VLOOKUP(AF584,'SCORE TALLER'!$AA$2:$AB$10,2,FALSE)*BE$2</f>
        <v>0.30000000000000004</v>
      </c>
      <c r="BF584" s="59">
        <f>VLOOKUP(AL584,'SCORE TALLER'!$AM$2:$AN$10,2,TRUE)*BF$2</f>
        <v>0</v>
      </c>
      <c r="BG584" s="67">
        <f t="shared" si="137"/>
        <v>1.6500000000000001</v>
      </c>
      <c r="BH584" s="67" t="str">
        <f>VLOOKUP(BG584,'SCORE TALLER'!$AP$2:$AQ$7,2,TRUE)</f>
        <v>2. Normal</v>
      </c>
      <c r="BI584" s="67" t="str">
        <f t="shared" si="139"/>
        <v>LBZ</v>
      </c>
      <c r="BJ584" s="67" t="str">
        <f t="shared" si="139"/>
        <v>A</v>
      </c>
      <c r="BK584" s="67" t="str">
        <f t="shared" si="140"/>
        <v>SIN</v>
      </c>
      <c r="BL584" s="86">
        <f t="shared" si="138"/>
        <v>1882068</v>
      </c>
      <c r="BM584" s="86">
        <f t="shared" si="141"/>
        <v>0</v>
      </c>
    </row>
    <row r="585" spans="1:65" x14ac:dyDescent="0.3">
      <c r="A585" s="57">
        <v>2222222288</v>
      </c>
      <c r="B585" s="12" t="s">
        <v>723</v>
      </c>
      <c r="C585" s="58" t="s">
        <v>105</v>
      </c>
      <c r="D585" s="58" t="s">
        <v>30</v>
      </c>
      <c r="E585" s="58">
        <v>692271</v>
      </c>
      <c r="F585" s="58">
        <v>6622528</v>
      </c>
      <c r="G585" s="58">
        <f t="shared" si="129"/>
        <v>5362933</v>
      </c>
      <c r="H585" s="58">
        <f t="shared" si="130"/>
        <v>590136</v>
      </c>
      <c r="I585" s="58">
        <v>6623000</v>
      </c>
      <c r="J585" s="58">
        <v>190409</v>
      </c>
      <c r="K585" s="58">
        <v>0</v>
      </c>
      <c r="L585" s="58">
        <v>4772797</v>
      </c>
      <c r="M585" s="58">
        <v>1259595</v>
      </c>
      <c r="N585" s="58">
        <f>VLOOKUP(AD585,'tabla ingresos'!$A$3:$D$15,4,FALSE)</f>
        <v>1000000</v>
      </c>
      <c r="O585" s="58">
        <v>852950.99329612358</v>
      </c>
      <c r="P585" s="58">
        <v>23604000</v>
      </c>
      <c r="Q585" s="58">
        <v>0</v>
      </c>
      <c r="R585" s="12">
        <v>76130</v>
      </c>
      <c r="S585" s="12" t="s">
        <v>87</v>
      </c>
      <c r="T585" s="12" t="s">
        <v>89</v>
      </c>
      <c r="U585" s="12" t="s">
        <v>10</v>
      </c>
      <c r="V585" s="12">
        <v>4</v>
      </c>
      <c r="W585" s="12">
        <v>0</v>
      </c>
      <c r="X585" s="12">
        <v>0</v>
      </c>
      <c r="Y585" s="59">
        <v>4.2575342465753421</v>
      </c>
      <c r="Z585" s="59">
        <v>34</v>
      </c>
      <c r="AA585" s="12">
        <v>2</v>
      </c>
      <c r="AB585" s="12">
        <v>0</v>
      </c>
      <c r="AC585" s="12">
        <v>1</v>
      </c>
      <c r="AD585" s="12">
        <v>2</v>
      </c>
      <c r="AE585" s="12">
        <v>3</v>
      </c>
      <c r="AF585" s="58" t="s">
        <v>10</v>
      </c>
      <c r="AG585" s="66">
        <f t="shared" si="131"/>
        <v>0.69557332886408241</v>
      </c>
      <c r="AH585" s="67">
        <f t="shared" si="132"/>
        <v>20.151018666666666</v>
      </c>
      <c r="AI585" s="67">
        <f t="shared" si="133"/>
        <v>1.3012440000000001</v>
      </c>
      <c r="AJ585" s="67">
        <f t="shared" si="134"/>
        <v>3.5752886666666668</v>
      </c>
      <c r="AK585" s="67">
        <f t="shared" si="135"/>
        <v>0.393424</v>
      </c>
      <c r="AL585" s="67">
        <f t="shared" si="136"/>
        <v>0</v>
      </c>
      <c r="AM585" s="59">
        <f>VLOOKUP(AG585,'SCORE TALLER'!$AC$2:$AD$10,2,TRUE)*AM$2</f>
        <v>0.16</v>
      </c>
      <c r="AN585" s="59">
        <f>VLOOKUP(AD585,'SCORE TALLER'!$W$2:$X$10,2,TRUE)*AN$2</f>
        <v>0.32</v>
      </c>
      <c r="AO585" s="59">
        <f>VLOOKUP(AB585,'SCORE TALLER'!$S$2:$T$10,2,FALSE)*AO$2</f>
        <v>0.05</v>
      </c>
      <c r="AP585" s="59">
        <f>VLOOKUP(AH585,'SCORE TALLER'!$AE$2:$AF$10,2,TRUE)*AP$2</f>
        <v>0.32</v>
      </c>
      <c r="AQ585" s="59">
        <f>VLOOKUP(AI585,'SCORE TALLER'!$AG$2:$AH$10,2,TRUE)*AQ$2</f>
        <v>0.32</v>
      </c>
      <c r="AR585" s="59">
        <f>VLOOKUP(AC585,'SCORE TALLER'!$U$2:$V$10,2,FALSE)*AR$2</f>
        <v>0.05</v>
      </c>
      <c r="AS585" s="59">
        <f>VLOOKUP(AE585,'SCORE TALLER'!$Y$2:$Z$10,2,FALSE)*AS$2</f>
        <v>0.02</v>
      </c>
      <c r="AT585" s="59">
        <f>VLOOKUP(Z585,'SCORE TALLER'!$O$2:$P$10,2,TRUE)*AT$2</f>
        <v>0.04</v>
      </c>
      <c r="AU585" s="59">
        <f>VLOOKUP(S585,'SCORE TALLER'!$A$2:$B$10,2,FALSE)*AU$2</f>
        <v>0.15000000000000002</v>
      </c>
      <c r="AV585" s="59">
        <f>VLOOKUP(AJ585,'SCORE TALLER'!$AI$2:$AJ$10,2,TRUE)*AV$2</f>
        <v>0.1</v>
      </c>
      <c r="AW585" s="59">
        <f>VLOOKUP(AK585,'SCORE TALLER'!$AK$2:$AL$10,2,TRUE)*AW$2</f>
        <v>0.25</v>
      </c>
      <c r="AX585" s="59">
        <f>VLOOKUP(T585,'SCORE TALLER'!$C$2:$D$10,2,FALSE)*AX$2</f>
        <v>0</v>
      </c>
      <c r="AY585" s="59">
        <f>VLOOKUP(W585,'SCORE TALLER'!$I$2:$J$10,2,TRUE)*AY$2</f>
        <v>0</v>
      </c>
      <c r="AZ585" s="59">
        <f>VLOOKUP(X585,'SCORE TALLER'!$K$2:$L$10,2,TRUE)*AZ$2</f>
        <v>0</v>
      </c>
      <c r="BA585" s="59">
        <f>VLOOKUP(U585,'SCORE TALLER'!$E$2:$F$10,2,FALSE)*BA$2</f>
        <v>0</v>
      </c>
      <c r="BB585" s="59">
        <f>VLOOKUP(Y585,'SCORE TALLER'!$M$2:$N$10,2,TRUE)*BB$2</f>
        <v>0.03</v>
      </c>
      <c r="BC585" s="59">
        <f>VLOOKUP(AA585,'SCORE TALLER'!$Q$2:$R$10,2,FALSE)*BC$2</f>
        <v>0</v>
      </c>
      <c r="BD585" s="59">
        <f>VLOOKUP(V585,'SCORE TALLER'!$G$2:$H$10,2,FALSE)*BD$2</f>
        <v>0</v>
      </c>
      <c r="BE585" s="59">
        <f>VLOOKUP(AF585,'SCORE TALLER'!$AA$2:$AB$10,2,FALSE)*BE$2</f>
        <v>0</v>
      </c>
      <c r="BF585" s="59">
        <f>VLOOKUP(AL585,'SCORE TALLER'!$AM$2:$AN$10,2,TRUE)*BF$2</f>
        <v>0</v>
      </c>
      <c r="BG585" s="67">
        <f t="shared" si="137"/>
        <v>1.8100000000000003</v>
      </c>
      <c r="BH585" s="67" t="str">
        <f>VLOOKUP(BG585,'SCORE TALLER'!$AP$2:$AQ$7,2,TRUE)</f>
        <v>2. Normal</v>
      </c>
      <c r="BI585" s="67" t="str">
        <f t="shared" si="139"/>
        <v>LBZ</v>
      </c>
      <c r="BJ585" s="67" t="str">
        <f t="shared" si="139"/>
        <v>A</v>
      </c>
      <c r="BK585" s="67" t="str">
        <f t="shared" si="140"/>
        <v>A</v>
      </c>
      <c r="BL585" s="86">
        <f t="shared" si="138"/>
        <v>590136</v>
      </c>
      <c r="BM585" s="86">
        <f t="shared" si="141"/>
        <v>0</v>
      </c>
    </row>
    <row r="586" spans="1:65" x14ac:dyDescent="0.3">
      <c r="A586" s="57">
        <v>2006046082</v>
      </c>
      <c r="B586" s="12" t="s">
        <v>724</v>
      </c>
      <c r="C586" s="58" t="s">
        <v>107</v>
      </c>
      <c r="D586" s="58" t="s">
        <v>115</v>
      </c>
      <c r="E586" s="58"/>
      <c r="F586" s="58">
        <v>4909505</v>
      </c>
      <c r="G586" s="58">
        <f t="shared" si="129"/>
        <v>2964685</v>
      </c>
      <c r="H586" s="58">
        <f t="shared" si="130"/>
        <v>0</v>
      </c>
      <c r="I586" s="58" t="e">
        <v>#N/A</v>
      </c>
      <c r="J586" s="58">
        <v>296077</v>
      </c>
      <c r="K586" s="58">
        <v>0</v>
      </c>
      <c r="L586" s="58">
        <v>4165000</v>
      </c>
      <c r="M586" s="58">
        <v>1944820</v>
      </c>
      <c r="N586" s="58">
        <f>VLOOKUP(AD586,'tabla ingresos'!$A$3:$D$15,4,FALSE)</f>
        <v>1000000</v>
      </c>
      <c r="O586" s="58">
        <v>0</v>
      </c>
      <c r="P586" s="58">
        <v>0</v>
      </c>
      <c r="Q586" s="58">
        <v>0</v>
      </c>
      <c r="R586" s="12">
        <v>68307</v>
      </c>
      <c r="S586" s="12" t="s">
        <v>87</v>
      </c>
      <c r="T586" s="12" t="s">
        <v>89</v>
      </c>
      <c r="U586" s="12" t="s">
        <v>10</v>
      </c>
      <c r="V586" s="12">
        <v>4</v>
      </c>
      <c r="W586" s="12">
        <v>0</v>
      </c>
      <c r="X586" s="12">
        <v>0</v>
      </c>
      <c r="Y586" s="59">
        <v>5.1561643835616442</v>
      </c>
      <c r="Z586" s="59">
        <v>27.394520547945206</v>
      </c>
      <c r="AA586" s="12">
        <v>1</v>
      </c>
      <c r="AB586" s="12">
        <v>4</v>
      </c>
      <c r="AC586" s="12">
        <v>2</v>
      </c>
      <c r="AD586" s="12">
        <v>2</v>
      </c>
      <c r="AE586" s="12">
        <v>1</v>
      </c>
      <c r="AF586" s="58" t="s">
        <v>91</v>
      </c>
      <c r="AG586" s="66">
        <f t="shared" si="131"/>
        <v>0.19738466666666668</v>
      </c>
      <c r="AH586" s="67">
        <f t="shared" si="132"/>
        <v>3.2730033333333335</v>
      </c>
      <c r="AI586" s="67">
        <f t="shared" si="133"/>
        <v>1.2965466666666667</v>
      </c>
      <c r="AJ586" s="67">
        <f t="shared" si="134"/>
        <v>1.9764566666666668</v>
      </c>
      <c r="AK586" s="67">
        <f t="shared" si="135"/>
        <v>0</v>
      </c>
      <c r="AL586" s="67">
        <f t="shared" si="136"/>
        <v>0</v>
      </c>
      <c r="AM586" s="59">
        <f>VLOOKUP(AG586,'SCORE TALLER'!$AC$2:$AD$10,2,TRUE)*AM$2</f>
        <v>0</v>
      </c>
      <c r="AN586" s="59">
        <f>VLOOKUP(AD586,'SCORE TALLER'!$W$2:$X$10,2,TRUE)*AN$2</f>
        <v>0.32</v>
      </c>
      <c r="AO586" s="59">
        <f>VLOOKUP(AB586,'SCORE TALLER'!$S$2:$T$10,2,FALSE)*AO$2</f>
        <v>0.02</v>
      </c>
      <c r="AP586" s="59">
        <f>VLOOKUP(AH586,'SCORE TALLER'!$AE$2:$AF$10,2,TRUE)*AP$2</f>
        <v>0</v>
      </c>
      <c r="AQ586" s="59">
        <f>VLOOKUP(AI586,'SCORE TALLER'!$AG$2:$AH$10,2,TRUE)*AQ$2</f>
        <v>0.32</v>
      </c>
      <c r="AR586" s="59">
        <f>VLOOKUP(AC586,'SCORE TALLER'!$U$2:$V$10,2,FALSE)*AR$2</f>
        <v>0.04</v>
      </c>
      <c r="AS586" s="59">
        <f>VLOOKUP(AE586,'SCORE TALLER'!$Y$2:$Z$10,2,FALSE)*AS$2</f>
        <v>0.03</v>
      </c>
      <c r="AT586" s="59">
        <f>VLOOKUP(Z586,'SCORE TALLER'!$O$2:$P$10,2,TRUE)*AT$2</f>
        <v>0.04</v>
      </c>
      <c r="AU586" s="59">
        <f>VLOOKUP(S586,'SCORE TALLER'!$A$2:$B$10,2,FALSE)*AU$2</f>
        <v>0.15000000000000002</v>
      </c>
      <c r="AV586" s="59">
        <f>VLOOKUP(AJ586,'SCORE TALLER'!$AI$2:$AJ$10,2,TRUE)*AV$2</f>
        <v>0.2</v>
      </c>
      <c r="AW586" s="59">
        <f>VLOOKUP(AK586,'SCORE TALLER'!$AK$2:$AL$10,2,TRUE)*AW$2</f>
        <v>0.25</v>
      </c>
      <c r="AX586" s="59">
        <f>VLOOKUP(T586,'SCORE TALLER'!$C$2:$D$10,2,FALSE)*AX$2</f>
        <v>0</v>
      </c>
      <c r="AY586" s="59">
        <f>VLOOKUP(W586,'SCORE TALLER'!$I$2:$J$10,2,TRUE)*AY$2</f>
        <v>0</v>
      </c>
      <c r="AZ586" s="59">
        <f>VLOOKUP(X586,'SCORE TALLER'!$K$2:$L$10,2,TRUE)*AZ$2</f>
        <v>0</v>
      </c>
      <c r="BA586" s="59">
        <f>VLOOKUP(U586,'SCORE TALLER'!$E$2:$F$10,2,FALSE)*BA$2</f>
        <v>0</v>
      </c>
      <c r="BB586" s="59">
        <f>VLOOKUP(Y586,'SCORE TALLER'!$M$2:$N$10,2,TRUE)*BB$2</f>
        <v>0.03</v>
      </c>
      <c r="BC586" s="59">
        <f>VLOOKUP(AA586,'SCORE TALLER'!$Q$2:$R$10,2,FALSE)*BC$2</f>
        <v>0.05</v>
      </c>
      <c r="BD586" s="59">
        <f>VLOOKUP(V586,'SCORE TALLER'!$G$2:$H$10,2,FALSE)*BD$2</f>
        <v>0</v>
      </c>
      <c r="BE586" s="59">
        <f>VLOOKUP(AF586,'SCORE TALLER'!$AA$2:$AB$10,2,FALSE)*BE$2</f>
        <v>0.30000000000000004</v>
      </c>
      <c r="BF586" s="59">
        <f>VLOOKUP(AL586,'SCORE TALLER'!$AM$2:$AN$10,2,TRUE)*BF$2</f>
        <v>0</v>
      </c>
      <c r="BG586" s="67">
        <f t="shared" si="137"/>
        <v>1.7500000000000002</v>
      </c>
      <c r="BH586" s="67" t="str">
        <f>VLOOKUP(BG586,'SCORE TALLER'!$AP$2:$AQ$7,2,TRUE)</f>
        <v>2. Normal</v>
      </c>
      <c r="BI586" s="67" t="str">
        <f t="shared" si="139"/>
        <v>LBZ</v>
      </c>
      <c r="BJ586" s="67" t="str">
        <f t="shared" si="139"/>
        <v>A</v>
      </c>
      <c r="BK586" s="67" t="str">
        <f t="shared" si="140"/>
        <v>SIN</v>
      </c>
      <c r="BL586" s="86">
        <f t="shared" si="138"/>
        <v>0</v>
      </c>
      <c r="BM586" s="86">
        <f t="shared" si="141"/>
        <v>0</v>
      </c>
    </row>
    <row r="587" spans="1:65" x14ac:dyDescent="0.3">
      <c r="A587" s="57">
        <v>2228208242</v>
      </c>
      <c r="B587" s="12" t="s">
        <v>725</v>
      </c>
      <c r="C587" s="58" t="s">
        <v>107</v>
      </c>
      <c r="D587" s="58" t="s">
        <v>115</v>
      </c>
      <c r="E587" s="58">
        <v>1155577</v>
      </c>
      <c r="F587" s="58">
        <v>5772517</v>
      </c>
      <c r="G587" s="58">
        <f t="shared" si="129"/>
        <v>4995207</v>
      </c>
      <c r="H587" s="58">
        <f t="shared" si="130"/>
        <v>2855604</v>
      </c>
      <c r="I587" s="58" t="e">
        <v>#N/A</v>
      </c>
      <c r="J587" s="58">
        <v>196951</v>
      </c>
      <c r="K587" s="58">
        <v>0</v>
      </c>
      <c r="L587" s="58">
        <v>2139603</v>
      </c>
      <c r="M587" s="58">
        <v>777310</v>
      </c>
      <c r="N587" s="58">
        <f>VLOOKUP(AD587,'tabla ingresos'!$A$3:$D$15,4,FALSE)</f>
        <v>1000000</v>
      </c>
      <c r="O587" s="58">
        <v>0</v>
      </c>
      <c r="P587" s="58">
        <v>0</v>
      </c>
      <c r="Q587" s="58">
        <v>0</v>
      </c>
      <c r="R587" s="12">
        <v>76130</v>
      </c>
      <c r="S587" s="12" t="s">
        <v>87</v>
      </c>
      <c r="T587" s="12" t="s">
        <v>89</v>
      </c>
      <c r="U587" s="12" t="s">
        <v>10</v>
      </c>
      <c r="V587" s="12">
        <v>4</v>
      </c>
      <c r="W587" s="12">
        <v>0</v>
      </c>
      <c r="X587" s="12">
        <v>0</v>
      </c>
      <c r="Y587" s="59">
        <v>2.4684931506849317</v>
      </c>
      <c r="Z587" s="59">
        <v>30.005479452054793</v>
      </c>
      <c r="AA587" s="12">
        <v>1</v>
      </c>
      <c r="AB587" s="12">
        <v>0</v>
      </c>
      <c r="AC587" s="12">
        <v>1</v>
      </c>
      <c r="AD587" s="12">
        <v>2</v>
      </c>
      <c r="AE587" s="12">
        <v>1</v>
      </c>
      <c r="AF587" s="58" t="s">
        <v>91</v>
      </c>
      <c r="AG587" s="66">
        <f t="shared" si="131"/>
        <v>0.13130066666666668</v>
      </c>
      <c r="AH587" s="67">
        <f t="shared" si="132"/>
        <v>3.8483446666666667</v>
      </c>
      <c r="AI587" s="67">
        <f t="shared" si="133"/>
        <v>1.2885913333333334</v>
      </c>
      <c r="AJ587" s="67">
        <f t="shared" si="134"/>
        <v>3.3301379999999998</v>
      </c>
      <c r="AK587" s="67">
        <f t="shared" si="135"/>
        <v>1.9037360000000001</v>
      </c>
      <c r="AL587" s="67">
        <f t="shared" si="136"/>
        <v>0</v>
      </c>
      <c r="AM587" s="59">
        <f>VLOOKUP(AG587,'SCORE TALLER'!$AC$2:$AD$10,2,TRUE)*AM$2</f>
        <v>0</v>
      </c>
      <c r="AN587" s="59">
        <f>VLOOKUP(AD587,'SCORE TALLER'!$W$2:$X$10,2,TRUE)*AN$2</f>
        <v>0.32</v>
      </c>
      <c r="AO587" s="59">
        <f>VLOOKUP(AB587,'SCORE TALLER'!$S$2:$T$10,2,FALSE)*AO$2</f>
        <v>0.05</v>
      </c>
      <c r="AP587" s="59">
        <f>VLOOKUP(AH587,'SCORE TALLER'!$AE$2:$AF$10,2,TRUE)*AP$2</f>
        <v>0</v>
      </c>
      <c r="AQ587" s="59">
        <f>VLOOKUP(AI587,'SCORE TALLER'!$AG$2:$AH$10,2,TRUE)*AQ$2</f>
        <v>0.32</v>
      </c>
      <c r="AR587" s="59">
        <f>VLOOKUP(AC587,'SCORE TALLER'!$U$2:$V$10,2,FALSE)*AR$2</f>
        <v>0.05</v>
      </c>
      <c r="AS587" s="59">
        <f>VLOOKUP(AE587,'SCORE TALLER'!$Y$2:$Z$10,2,FALSE)*AS$2</f>
        <v>0.03</v>
      </c>
      <c r="AT587" s="59">
        <f>VLOOKUP(Z587,'SCORE TALLER'!$O$2:$P$10,2,TRUE)*AT$2</f>
        <v>0.04</v>
      </c>
      <c r="AU587" s="59">
        <f>VLOOKUP(S587,'SCORE TALLER'!$A$2:$B$10,2,FALSE)*AU$2</f>
        <v>0.15000000000000002</v>
      </c>
      <c r="AV587" s="59">
        <f>VLOOKUP(AJ587,'SCORE TALLER'!$AI$2:$AJ$10,2,TRUE)*AV$2</f>
        <v>0.1</v>
      </c>
      <c r="AW587" s="59">
        <f>VLOOKUP(AK587,'SCORE TALLER'!$AK$2:$AL$10,2,TRUE)*AW$2</f>
        <v>0.2</v>
      </c>
      <c r="AX587" s="59">
        <f>VLOOKUP(T587,'SCORE TALLER'!$C$2:$D$10,2,FALSE)*AX$2</f>
        <v>0</v>
      </c>
      <c r="AY587" s="59">
        <f>VLOOKUP(W587,'SCORE TALLER'!$I$2:$J$10,2,TRUE)*AY$2</f>
        <v>0</v>
      </c>
      <c r="AZ587" s="59">
        <f>VLOOKUP(X587,'SCORE TALLER'!$K$2:$L$10,2,TRUE)*AZ$2</f>
        <v>0</v>
      </c>
      <c r="BA587" s="59">
        <f>VLOOKUP(U587,'SCORE TALLER'!$E$2:$F$10,2,FALSE)*BA$2</f>
        <v>0</v>
      </c>
      <c r="BB587" s="59">
        <f>VLOOKUP(Y587,'SCORE TALLER'!$M$2:$N$10,2,TRUE)*BB$2</f>
        <v>0.04</v>
      </c>
      <c r="BC587" s="59">
        <f>VLOOKUP(AA587,'SCORE TALLER'!$Q$2:$R$10,2,FALSE)*BC$2</f>
        <v>0.05</v>
      </c>
      <c r="BD587" s="59">
        <f>VLOOKUP(V587,'SCORE TALLER'!$G$2:$H$10,2,FALSE)*BD$2</f>
        <v>0</v>
      </c>
      <c r="BE587" s="59">
        <f>VLOOKUP(AF587,'SCORE TALLER'!$AA$2:$AB$10,2,FALSE)*BE$2</f>
        <v>0.30000000000000004</v>
      </c>
      <c r="BF587" s="59">
        <f>VLOOKUP(AL587,'SCORE TALLER'!$AM$2:$AN$10,2,TRUE)*BF$2</f>
        <v>0</v>
      </c>
      <c r="BG587" s="67">
        <f t="shared" si="137"/>
        <v>1.6500000000000001</v>
      </c>
      <c r="BH587" s="67" t="str">
        <f>VLOOKUP(BG587,'SCORE TALLER'!$AP$2:$AQ$7,2,TRUE)</f>
        <v>2. Normal</v>
      </c>
      <c r="BI587" s="67" t="str">
        <f t="shared" si="139"/>
        <v>LBZ</v>
      </c>
      <c r="BJ587" s="67" t="str">
        <f t="shared" si="139"/>
        <v>A</v>
      </c>
      <c r="BK587" s="67" t="str">
        <f t="shared" si="140"/>
        <v>SIN</v>
      </c>
      <c r="BL587" s="86">
        <f t="shared" si="138"/>
        <v>2855604</v>
      </c>
      <c r="BM587" s="86">
        <f t="shared" si="141"/>
        <v>0</v>
      </c>
    </row>
    <row r="588" spans="1:65" x14ac:dyDescent="0.3">
      <c r="A588" s="57">
        <v>2044048864</v>
      </c>
      <c r="B588" s="12" t="s">
        <v>726</v>
      </c>
      <c r="C588" s="58" t="s">
        <v>107</v>
      </c>
      <c r="D588" s="58" t="s">
        <v>114</v>
      </c>
      <c r="E588" s="58"/>
      <c r="F588" s="58">
        <v>3283273</v>
      </c>
      <c r="G588" s="58">
        <f t="shared" si="129"/>
        <v>1379653</v>
      </c>
      <c r="H588" s="58">
        <f t="shared" si="130"/>
        <v>1379653</v>
      </c>
      <c r="I588" s="58" t="e">
        <v>#N/A</v>
      </c>
      <c r="J588" s="58">
        <v>131280</v>
      </c>
      <c r="K588" s="58">
        <v>0</v>
      </c>
      <c r="L588" s="58">
        <v>0</v>
      </c>
      <c r="M588" s="58">
        <v>1903620</v>
      </c>
      <c r="N588" s="58">
        <f>VLOOKUP(AD588,'tabla ingresos'!$A$3:$D$15,4,FALSE)</f>
        <v>1000000</v>
      </c>
      <c r="O588" s="58">
        <v>0</v>
      </c>
      <c r="P588" s="58">
        <v>0</v>
      </c>
      <c r="Q588" s="58">
        <v>0</v>
      </c>
      <c r="R588" s="12">
        <v>68276</v>
      </c>
      <c r="S588" s="12" t="s">
        <v>88</v>
      </c>
      <c r="T588" s="12" t="s">
        <v>89</v>
      </c>
      <c r="U588" s="12" t="s">
        <v>10</v>
      </c>
      <c r="V588" s="12">
        <v>4</v>
      </c>
      <c r="W588" s="12">
        <v>0</v>
      </c>
      <c r="X588" s="12">
        <v>0</v>
      </c>
      <c r="Y588" s="59">
        <v>3.989041095890411</v>
      </c>
      <c r="Z588" s="59">
        <v>30.778082191780822</v>
      </c>
      <c r="AA588" s="12">
        <v>1</v>
      </c>
      <c r="AB588" s="12">
        <v>2</v>
      </c>
      <c r="AC588" s="12">
        <v>1</v>
      </c>
      <c r="AD588" s="12">
        <v>2</v>
      </c>
      <c r="AE588" s="12">
        <v>3</v>
      </c>
      <c r="AF588" s="58" t="s">
        <v>91</v>
      </c>
      <c r="AG588" s="66">
        <f t="shared" si="131"/>
        <v>8.7520000000000001E-2</v>
      </c>
      <c r="AH588" s="67">
        <f t="shared" si="132"/>
        <v>2.1888486666666669</v>
      </c>
      <c r="AI588" s="67">
        <f t="shared" si="133"/>
        <v>1.26908</v>
      </c>
      <c r="AJ588" s="67">
        <f t="shared" si="134"/>
        <v>0.91976866666666668</v>
      </c>
      <c r="AK588" s="67">
        <f t="shared" si="135"/>
        <v>0.91976866666666668</v>
      </c>
      <c r="AL588" s="67">
        <f t="shared" si="136"/>
        <v>0</v>
      </c>
      <c r="AM588" s="59">
        <f>VLOOKUP(AG588,'SCORE TALLER'!$AC$2:$AD$10,2,TRUE)*AM$2</f>
        <v>0</v>
      </c>
      <c r="AN588" s="59">
        <f>VLOOKUP(AD588,'SCORE TALLER'!$W$2:$X$10,2,TRUE)*AN$2</f>
        <v>0.32</v>
      </c>
      <c r="AO588" s="59">
        <f>VLOOKUP(AB588,'SCORE TALLER'!$S$2:$T$10,2,FALSE)*AO$2</f>
        <v>0.04</v>
      </c>
      <c r="AP588" s="59">
        <f>VLOOKUP(AH588,'SCORE TALLER'!$AE$2:$AF$10,2,TRUE)*AP$2</f>
        <v>0</v>
      </c>
      <c r="AQ588" s="59">
        <f>VLOOKUP(AI588,'SCORE TALLER'!$AG$2:$AH$10,2,TRUE)*AQ$2</f>
        <v>0.32</v>
      </c>
      <c r="AR588" s="59">
        <f>VLOOKUP(AC588,'SCORE TALLER'!$U$2:$V$10,2,FALSE)*AR$2</f>
        <v>0.05</v>
      </c>
      <c r="AS588" s="59">
        <f>VLOOKUP(AE588,'SCORE TALLER'!$Y$2:$Z$10,2,FALSE)*AS$2</f>
        <v>0.02</v>
      </c>
      <c r="AT588" s="59">
        <f>VLOOKUP(Z588,'SCORE TALLER'!$O$2:$P$10,2,TRUE)*AT$2</f>
        <v>0.04</v>
      </c>
      <c r="AU588" s="59">
        <f>VLOOKUP(S588,'SCORE TALLER'!$A$2:$B$10,2,FALSE)*AU$2</f>
        <v>0.25</v>
      </c>
      <c r="AV588" s="59">
        <f>VLOOKUP(AJ588,'SCORE TALLER'!$AI$2:$AJ$10,2,TRUE)*AV$2</f>
        <v>0.25</v>
      </c>
      <c r="AW588" s="59">
        <f>VLOOKUP(AK588,'SCORE TALLER'!$AK$2:$AL$10,2,TRUE)*AW$2</f>
        <v>0.25</v>
      </c>
      <c r="AX588" s="59">
        <f>VLOOKUP(T588,'SCORE TALLER'!$C$2:$D$10,2,FALSE)*AX$2</f>
        <v>0</v>
      </c>
      <c r="AY588" s="59">
        <f>VLOOKUP(W588,'SCORE TALLER'!$I$2:$J$10,2,TRUE)*AY$2</f>
        <v>0</v>
      </c>
      <c r="AZ588" s="59">
        <f>VLOOKUP(X588,'SCORE TALLER'!$K$2:$L$10,2,TRUE)*AZ$2</f>
        <v>0</v>
      </c>
      <c r="BA588" s="59">
        <f>VLOOKUP(U588,'SCORE TALLER'!$E$2:$F$10,2,FALSE)*BA$2</f>
        <v>0</v>
      </c>
      <c r="BB588" s="59">
        <f>VLOOKUP(Y588,'SCORE TALLER'!$M$2:$N$10,2,TRUE)*BB$2</f>
        <v>0.04</v>
      </c>
      <c r="BC588" s="59">
        <f>VLOOKUP(AA588,'SCORE TALLER'!$Q$2:$R$10,2,FALSE)*BC$2</f>
        <v>0.05</v>
      </c>
      <c r="BD588" s="59">
        <f>VLOOKUP(V588,'SCORE TALLER'!$G$2:$H$10,2,FALSE)*BD$2</f>
        <v>0</v>
      </c>
      <c r="BE588" s="59">
        <f>VLOOKUP(AF588,'SCORE TALLER'!$AA$2:$AB$10,2,FALSE)*BE$2</f>
        <v>0.30000000000000004</v>
      </c>
      <c r="BF588" s="59">
        <f>VLOOKUP(AL588,'SCORE TALLER'!$AM$2:$AN$10,2,TRUE)*BF$2</f>
        <v>0</v>
      </c>
      <c r="BG588" s="67">
        <f t="shared" si="137"/>
        <v>1.9300000000000002</v>
      </c>
      <c r="BH588" s="67" t="str">
        <f>VLOOKUP(BG588,'SCORE TALLER'!$AP$2:$AQ$7,2,TRUE)</f>
        <v>2. Normal</v>
      </c>
      <c r="BI588" s="67" t="str">
        <f t="shared" si="139"/>
        <v>LBZ</v>
      </c>
      <c r="BJ588" s="67" t="str">
        <f t="shared" si="139"/>
        <v>A</v>
      </c>
      <c r="BK588" s="67" t="str">
        <f t="shared" si="140"/>
        <v>SIN</v>
      </c>
      <c r="BL588" s="86">
        <f t="shared" si="138"/>
        <v>1379653</v>
      </c>
      <c r="BM588" s="86">
        <f t="shared" si="141"/>
        <v>0</v>
      </c>
    </row>
    <row r="589" spans="1:65" x14ac:dyDescent="0.3">
      <c r="A589" s="57">
        <v>6408406</v>
      </c>
      <c r="B589" s="12" t="s">
        <v>727</v>
      </c>
      <c r="C589" s="58" t="s">
        <v>105</v>
      </c>
      <c r="D589" s="58" t="s">
        <v>115</v>
      </c>
      <c r="E589" s="58">
        <v>883996</v>
      </c>
      <c r="F589" s="58">
        <v>5057003</v>
      </c>
      <c r="G589" s="58">
        <f t="shared" si="129"/>
        <v>4039028</v>
      </c>
      <c r="H589" s="58">
        <f t="shared" si="130"/>
        <v>1039028</v>
      </c>
      <c r="I589" s="58">
        <v>5057000</v>
      </c>
      <c r="J589" s="58">
        <v>172510</v>
      </c>
      <c r="K589" s="58">
        <v>0</v>
      </c>
      <c r="L589" s="58">
        <v>3000000</v>
      </c>
      <c r="M589" s="58">
        <v>1017975</v>
      </c>
      <c r="N589" s="58">
        <f>VLOOKUP(AD589,'tabla ingresos'!$A$3:$D$15,4,FALSE)</f>
        <v>1000000</v>
      </c>
      <c r="O589" s="58">
        <v>107890.34464394492</v>
      </c>
      <c r="P589" s="58">
        <v>2750000</v>
      </c>
      <c r="Q589" s="58">
        <v>0</v>
      </c>
      <c r="R589" s="12">
        <v>76834</v>
      </c>
      <c r="S589" s="12" t="s">
        <v>87</v>
      </c>
      <c r="T589" s="12" t="s">
        <v>89</v>
      </c>
      <c r="U589" s="12" t="s">
        <v>10</v>
      </c>
      <c r="V589" s="12">
        <v>4</v>
      </c>
      <c r="W589" s="12">
        <v>0</v>
      </c>
      <c r="X589" s="12">
        <v>0</v>
      </c>
      <c r="Y589" s="59">
        <v>3.3698630136986303</v>
      </c>
      <c r="Z589" s="59">
        <v>36.375342465753427</v>
      </c>
      <c r="AA589" s="12">
        <v>1</v>
      </c>
      <c r="AB589" s="12">
        <v>0</v>
      </c>
      <c r="AC589" s="12">
        <v>1</v>
      </c>
      <c r="AD589" s="12">
        <v>2</v>
      </c>
      <c r="AE589" s="12">
        <v>1</v>
      </c>
      <c r="AF589" s="58" t="s">
        <v>10</v>
      </c>
      <c r="AG589" s="66">
        <f t="shared" si="131"/>
        <v>0.18693356309596329</v>
      </c>
      <c r="AH589" s="67">
        <f t="shared" si="132"/>
        <v>5.2046686666666666</v>
      </c>
      <c r="AI589" s="67">
        <f t="shared" si="133"/>
        <v>1.2679806666666666</v>
      </c>
      <c r="AJ589" s="67">
        <f t="shared" si="134"/>
        <v>2.6926853333333334</v>
      </c>
      <c r="AK589" s="67">
        <f t="shared" si="135"/>
        <v>0.69268533333333338</v>
      </c>
      <c r="AL589" s="67">
        <f t="shared" si="136"/>
        <v>0</v>
      </c>
      <c r="AM589" s="59">
        <f>VLOOKUP(AG589,'SCORE TALLER'!$AC$2:$AD$10,2,TRUE)*AM$2</f>
        <v>0</v>
      </c>
      <c r="AN589" s="59">
        <f>VLOOKUP(AD589,'SCORE TALLER'!$W$2:$X$10,2,TRUE)*AN$2</f>
        <v>0.32</v>
      </c>
      <c r="AO589" s="59">
        <f>VLOOKUP(AB589,'SCORE TALLER'!$S$2:$T$10,2,FALSE)*AO$2</f>
        <v>0.05</v>
      </c>
      <c r="AP589" s="59">
        <f>VLOOKUP(AH589,'SCORE TALLER'!$AE$2:$AF$10,2,TRUE)*AP$2</f>
        <v>0.08</v>
      </c>
      <c r="AQ589" s="59">
        <f>VLOOKUP(AI589,'SCORE TALLER'!$AG$2:$AH$10,2,TRUE)*AQ$2</f>
        <v>0.32</v>
      </c>
      <c r="AR589" s="59">
        <f>VLOOKUP(AC589,'SCORE TALLER'!$U$2:$V$10,2,FALSE)*AR$2</f>
        <v>0.05</v>
      </c>
      <c r="AS589" s="59">
        <f>VLOOKUP(AE589,'SCORE TALLER'!$Y$2:$Z$10,2,FALSE)*AS$2</f>
        <v>0.03</v>
      </c>
      <c r="AT589" s="59">
        <f>VLOOKUP(Z589,'SCORE TALLER'!$O$2:$P$10,2,TRUE)*AT$2</f>
        <v>0.03</v>
      </c>
      <c r="AU589" s="59">
        <f>VLOOKUP(S589,'SCORE TALLER'!$A$2:$B$10,2,FALSE)*AU$2</f>
        <v>0.15000000000000002</v>
      </c>
      <c r="AV589" s="59">
        <f>VLOOKUP(AJ589,'SCORE TALLER'!$AI$2:$AJ$10,2,TRUE)*AV$2</f>
        <v>0.15000000000000002</v>
      </c>
      <c r="AW589" s="59">
        <f>VLOOKUP(AK589,'SCORE TALLER'!$AK$2:$AL$10,2,TRUE)*AW$2</f>
        <v>0.25</v>
      </c>
      <c r="AX589" s="59">
        <f>VLOOKUP(T589,'SCORE TALLER'!$C$2:$D$10,2,FALSE)*AX$2</f>
        <v>0</v>
      </c>
      <c r="AY589" s="59">
        <f>VLOOKUP(W589,'SCORE TALLER'!$I$2:$J$10,2,TRUE)*AY$2</f>
        <v>0</v>
      </c>
      <c r="AZ589" s="59">
        <f>VLOOKUP(X589,'SCORE TALLER'!$K$2:$L$10,2,TRUE)*AZ$2</f>
        <v>0</v>
      </c>
      <c r="BA589" s="59">
        <f>VLOOKUP(U589,'SCORE TALLER'!$E$2:$F$10,2,FALSE)*BA$2</f>
        <v>0</v>
      </c>
      <c r="BB589" s="59">
        <f>VLOOKUP(Y589,'SCORE TALLER'!$M$2:$N$10,2,TRUE)*BB$2</f>
        <v>0.04</v>
      </c>
      <c r="BC589" s="59">
        <f>VLOOKUP(AA589,'SCORE TALLER'!$Q$2:$R$10,2,FALSE)*BC$2</f>
        <v>0.05</v>
      </c>
      <c r="BD589" s="59">
        <f>VLOOKUP(V589,'SCORE TALLER'!$G$2:$H$10,2,FALSE)*BD$2</f>
        <v>0</v>
      </c>
      <c r="BE589" s="59">
        <f>VLOOKUP(AF589,'SCORE TALLER'!$AA$2:$AB$10,2,FALSE)*BE$2</f>
        <v>0</v>
      </c>
      <c r="BF589" s="59">
        <f>VLOOKUP(AL589,'SCORE TALLER'!$AM$2:$AN$10,2,TRUE)*BF$2</f>
        <v>0</v>
      </c>
      <c r="BG589" s="67">
        <f t="shared" si="137"/>
        <v>1.5200000000000002</v>
      </c>
      <c r="BH589" s="67" t="str">
        <f>VLOOKUP(BG589,'SCORE TALLER'!$AP$2:$AQ$7,2,TRUE)</f>
        <v>2. Normal</v>
      </c>
      <c r="BI589" s="67" t="str">
        <f t="shared" si="139"/>
        <v>LBZ</v>
      </c>
      <c r="BJ589" s="67" t="str">
        <f t="shared" si="139"/>
        <v>A</v>
      </c>
      <c r="BK589" s="67" t="str">
        <f t="shared" si="140"/>
        <v>A</v>
      </c>
      <c r="BL589" s="86">
        <f t="shared" si="138"/>
        <v>1039028</v>
      </c>
      <c r="BM589" s="86">
        <f t="shared" si="141"/>
        <v>0</v>
      </c>
    </row>
    <row r="590" spans="1:65" x14ac:dyDescent="0.3">
      <c r="A590" s="57">
        <v>84444804</v>
      </c>
      <c r="B590" s="12" t="s">
        <v>728</v>
      </c>
      <c r="C590" s="58" t="s">
        <v>107</v>
      </c>
      <c r="D590" s="58" t="s">
        <v>115</v>
      </c>
      <c r="E590" s="58">
        <v>1216219</v>
      </c>
      <c r="F590" s="58">
        <v>3810705</v>
      </c>
      <c r="G590" s="58">
        <f t="shared" si="129"/>
        <v>3132771</v>
      </c>
      <c r="H590" s="58">
        <f t="shared" si="130"/>
        <v>3132771</v>
      </c>
      <c r="I590" s="58" t="e">
        <v>#N/A</v>
      </c>
      <c r="J590" s="58">
        <v>156434</v>
      </c>
      <c r="K590" s="58">
        <v>0</v>
      </c>
      <c r="L590" s="58">
        <v>0</v>
      </c>
      <c r="M590" s="58">
        <v>677934</v>
      </c>
      <c r="N590" s="58">
        <f>VLOOKUP(AD590,'tabla ingresos'!$A$3:$D$15,4,FALSE)</f>
        <v>1000000</v>
      </c>
      <c r="O590" s="58">
        <v>0</v>
      </c>
      <c r="P590" s="58">
        <v>0</v>
      </c>
      <c r="Q590" s="58">
        <v>0</v>
      </c>
      <c r="R590" s="12">
        <v>8001</v>
      </c>
      <c r="S590" s="12" t="s">
        <v>88</v>
      </c>
      <c r="T590" s="12" t="s">
        <v>89</v>
      </c>
      <c r="U590" s="12" t="s">
        <v>10</v>
      </c>
      <c r="V590" s="12">
        <v>4</v>
      </c>
      <c r="W590" s="12">
        <v>0</v>
      </c>
      <c r="X590" s="12">
        <v>0</v>
      </c>
      <c r="Y590" s="59">
        <v>2.1397260273972605</v>
      </c>
      <c r="Z590" s="59">
        <v>37.495890410958907</v>
      </c>
      <c r="AA590" s="12">
        <v>1</v>
      </c>
      <c r="AB590" s="12">
        <v>4</v>
      </c>
      <c r="AC590" s="12">
        <v>2</v>
      </c>
      <c r="AD590" s="12">
        <v>2</v>
      </c>
      <c r="AE590" s="12">
        <v>2</v>
      </c>
      <c r="AF590" s="58" t="s">
        <v>91</v>
      </c>
      <c r="AG590" s="66">
        <f t="shared" si="131"/>
        <v>0.10428933333333333</v>
      </c>
      <c r="AH590" s="67">
        <f t="shared" si="132"/>
        <v>2.54047</v>
      </c>
      <c r="AI590" s="67">
        <f t="shared" si="133"/>
        <v>1.2627686666666667</v>
      </c>
      <c r="AJ590" s="67">
        <f t="shared" si="134"/>
        <v>2.088514</v>
      </c>
      <c r="AK590" s="67">
        <f t="shared" si="135"/>
        <v>2.088514</v>
      </c>
      <c r="AL590" s="67">
        <f t="shared" si="136"/>
        <v>0</v>
      </c>
      <c r="AM590" s="59">
        <f>VLOOKUP(AG590,'SCORE TALLER'!$AC$2:$AD$10,2,TRUE)*AM$2</f>
        <v>0</v>
      </c>
      <c r="AN590" s="59">
        <f>VLOOKUP(AD590,'SCORE TALLER'!$W$2:$X$10,2,TRUE)*AN$2</f>
        <v>0.32</v>
      </c>
      <c r="AO590" s="59">
        <f>VLOOKUP(AB590,'SCORE TALLER'!$S$2:$T$10,2,FALSE)*AO$2</f>
        <v>0.02</v>
      </c>
      <c r="AP590" s="59">
        <f>VLOOKUP(AH590,'SCORE TALLER'!$AE$2:$AF$10,2,TRUE)*AP$2</f>
        <v>0</v>
      </c>
      <c r="AQ590" s="59">
        <f>VLOOKUP(AI590,'SCORE TALLER'!$AG$2:$AH$10,2,TRUE)*AQ$2</f>
        <v>0.32</v>
      </c>
      <c r="AR590" s="59">
        <f>VLOOKUP(AC590,'SCORE TALLER'!$U$2:$V$10,2,FALSE)*AR$2</f>
        <v>0.04</v>
      </c>
      <c r="AS590" s="59">
        <f>VLOOKUP(AE590,'SCORE TALLER'!$Y$2:$Z$10,2,FALSE)*AS$2</f>
        <v>0.01</v>
      </c>
      <c r="AT590" s="59">
        <f>VLOOKUP(Z590,'SCORE TALLER'!$O$2:$P$10,2,TRUE)*AT$2</f>
        <v>0.03</v>
      </c>
      <c r="AU590" s="59">
        <f>VLOOKUP(S590,'SCORE TALLER'!$A$2:$B$10,2,FALSE)*AU$2</f>
        <v>0.25</v>
      </c>
      <c r="AV590" s="59">
        <f>VLOOKUP(AJ590,'SCORE TALLER'!$AI$2:$AJ$10,2,TRUE)*AV$2</f>
        <v>0.15000000000000002</v>
      </c>
      <c r="AW590" s="59">
        <f>VLOOKUP(AK590,'SCORE TALLER'!$AK$2:$AL$10,2,TRUE)*AW$2</f>
        <v>0.15000000000000002</v>
      </c>
      <c r="AX590" s="59">
        <f>VLOOKUP(T590,'SCORE TALLER'!$C$2:$D$10,2,FALSE)*AX$2</f>
        <v>0</v>
      </c>
      <c r="AY590" s="59">
        <f>VLOOKUP(W590,'SCORE TALLER'!$I$2:$J$10,2,TRUE)*AY$2</f>
        <v>0</v>
      </c>
      <c r="AZ590" s="59">
        <f>VLOOKUP(X590,'SCORE TALLER'!$K$2:$L$10,2,TRUE)*AZ$2</f>
        <v>0</v>
      </c>
      <c r="BA590" s="59">
        <f>VLOOKUP(U590,'SCORE TALLER'!$E$2:$F$10,2,FALSE)*BA$2</f>
        <v>0</v>
      </c>
      <c r="BB590" s="59">
        <f>VLOOKUP(Y590,'SCORE TALLER'!$M$2:$N$10,2,TRUE)*BB$2</f>
        <v>0.04</v>
      </c>
      <c r="BC590" s="59">
        <f>VLOOKUP(AA590,'SCORE TALLER'!$Q$2:$R$10,2,FALSE)*BC$2</f>
        <v>0.05</v>
      </c>
      <c r="BD590" s="59">
        <f>VLOOKUP(V590,'SCORE TALLER'!$G$2:$H$10,2,FALSE)*BD$2</f>
        <v>0</v>
      </c>
      <c r="BE590" s="59">
        <f>VLOOKUP(AF590,'SCORE TALLER'!$AA$2:$AB$10,2,FALSE)*BE$2</f>
        <v>0.30000000000000004</v>
      </c>
      <c r="BF590" s="59">
        <f>VLOOKUP(AL590,'SCORE TALLER'!$AM$2:$AN$10,2,TRUE)*BF$2</f>
        <v>0</v>
      </c>
      <c r="BG590" s="67">
        <f t="shared" si="137"/>
        <v>1.6800000000000002</v>
      </c>
      <c r="BH590" s="67" t="str">
        <f>VLOOKUP(BG590,'SCORE TALLER'!$AP$2:$AQ$7,2,TRUE)</f>
        <v>2. Normal</v>
      </c>
      <c r="BI590" s="67" t="str">
        <f t="shared" si="139"/>
        <v>LBZ</v>
      </c>
      <c r="BJ590" s="67" t="str">
        <f t="shared" si="139"/>
        <v>A</v>
      </c>
      <c r="BK590" s="67" t="str">
        <f t="shared" si="140"/>
        <v>SIN</v>
      </c>
      <c r="BL590" s="86">
        <f t="shared" si="138"/>
        <v>3132771</v>
      </c>
      <c r="BM590" s="86">
        <f t="shared" si="141"/>
        <v>0</v>
      </c>
    </row>
    <row r="591" spans="1:65" x14ac:dyDescent="0.3">
      <c r="A591" s="57">
        <v>2488240</v>
      </c>
      <c r="B591" s="12" t="s">
        <v>729</v>
      </c>
      <c r="C591" s="58" t="s">
        <v>105</v>
      </c>
      <c r="D591" s="58" t="s">
        <v>30</v>
      </c>
      <c r="E591" s="58"/>
      <c r="F591" s="58">
        <v>9215498</v>
      </c>
      <c r="G591" s="58">
        <f t="shared" si="129"/>
        <v>5438328</v>
      </c>
      <c r="H591" s="58">
        <f t="shared" si="130"/>
        <v>5438328</v>
      </c>
      <c r="I591" s="58">
        <v>9215000</v>
      </c>
      <c r="J591" s="58">
        <v>247452</v>
      </c>
      <c r="K591" s="58">
        <v>0</v>
      </c>
      <c r="L591" s="58">
        <v>0</v>
      </c>
      <c r="M591" s="58">
        <v>3777170</v>
      </c>
      <c r="N591" s="58">
        <f>VLOOKUP(AD591,'tabla ingresos'!$A$3:$D$15,4,FALSE)</f>
        <v>2000000</v>
      </c>
      <c r="O591" s="58">
        <v>1301822.4685373057</v>
      </c>
      <c r="P591" s="58">
        <v>90286000</v>
      </c>
      <c r="Q591" s="58">
        <v>0</v>
      </c>
      <c r="R591" s="12">
        <v>68001</v>
      </c>
      <c r="S591" s="12" t="s">
        <v>88</v>
      </c>
      <c r="T591" s="12" t="s">
        <v>89</v>
      </c>
      <c r="U591" s="12" t="s">
        <v>10</v>
      </c>
      <c r="V591" s="12">
        <v>4</v>
      </c>
      <c r="W591" s="12">
        <v>0</v>
      </c>
      <c r="X591" s="12">
        <v>0</v>
      </c>
      <c r="Y591" s="59">
        <v>8.7589041095890412</v>
      </c>
      <c r="Z591" s="59">
        <v>45.926027397260277</v>
      </c>
      <c r="AA591" s="12">
        <v>1</v>
      </c>
      <c r="AB591" s="12">
        <v>2</v>
      </c>
      <c r="AC591" s="12">
        <v>2</v>
      </c>
      <c r="AD591" s="12">
        <v>3</v>
      </c>
      <c r="AE591" s="12">
        <v>1</v>
      </c>
      <c r="AF591" s="58" t="s">
        <v>10</v>
      </c>
      <c r="AG591" s="66">
        <f t="shared" si="131"/>
        <v>0.51642482284576852</v>
      </c>
      <c r="AH591" s="67">
        <f t="shared" si="132"/>
        <v>33.167166000000002</v>
      </c>
      <c r="AI591" s="67">
        <f t="shared" si="133"/>
        <v>1.2590566666666667</v>
      </c>
      <c r="AJ591" s="67">
        <f t="shared" si="134"/>
        <v>1.8127759999999999</v>
      </c>
      <c r="AK591" s="67">
        <f t="shared" si="135"/>
        <v>1.8127759999999999</v>
      </c>
      <c r="AL591" s="67">
        <f t="shared" si="136"/>
        <v>0</v>
      </c>
      <c r="AM591" s="59">
        <f>VLOOKUP(AG591,'SCORE TALLER'!$AC$2:$AD$10,2,TRUE)*AM$2</f>
        <v>0.08</v>
      </c>
      <c r="AN591" s="59">
        <f>VLOOKUP(AD591,'SCORE TALLER'!$W$2:$X$10,2,TRUE)*AN$2</f>
        <v>0.32</v>
      </c>
      <c r="AO591" s="59">
        <f>VLOOKUP(AB591,'SCORE TALLER'!$S$2:$T$10,2,FALSE)*AO$2</f>
        <v>0.04</v>
      </c>
      <c r="AP591" s="59">
        <f>VLOOKUP(AH591,'SCORE TALLER'!$AE$2:$AF$10,2,TRUE)*AP$2</f>
        <v>0.4</v>
      </c>
      <c r="AQ591" s="59">
        <f>VLOOKUP(AI591,'SCORE TALLER'!$AG$2:$AH$10,2,TRUE)*AQ$2</f>
        <v>0.32</v>
      </c>
      <c r="AR591" s="59">
        <f>VLOOKUP(AC591,'SCORE TALLER'!$U$2:$V$10,2,FALSE)*AR$2</f>
        <v>0.04</v>
      </c>
      <c r="AS591" s="59">
        <f>VLOOKUP(AE591,'SCORE TALLER'!$Y$2:$Z$10,2,FALSE)*AS$2</f>
        <v>0.03</v>
      </c>
      <c r="AT591" s="59">
        <f>VLOOKUP(Z591,'SCORE TALLER'!$O$2:$P$10,2,TRUE)*AT$2</f>
        <v>0.02</v>
      </c>
      <c r="AU591" s="59">
        <f>VLOOKUP(S591,'SCORE TALLER'!$A$2:$B$10,2,FALSE)*AU$2</f>
        <v>0.25</v>
      </c>
      <c r="AV591" s="59">
        <f>VLOOKUP(AJ591,'SCORE TALLER'!$AI$2:$AJ$10,2,TRUE)*AV$2</f>
        <v>0.2</v>
      </c>
      <c r="AW591" s="59">
        <f>VLOOKUP(AK591,'SCORE TALLER'!$AK$2:$AL$10,2,TRUE)*AW$2</f>
        <v>0.2</v>
      </c>
      <c r="AX591" s="59">
        <f>VLOOKUP(T591,'SCORE TALLER'!$C$2:$D$10,2,FALSE)*AX$2</f>
        <v>0</v>
      </c>
      <c r="AY591" s="59">
        <f>VLOOKUP(W591,'SCORE TALLER'!$I$2:$J$10,2,TRUE)*AY$2</f>
        <v>0</v>
      </c>
      <c r="AZ591" s="59">
        <f>VLOOKUP(X591,'SCORE TALLER'!$K$2:$L$10,2,TRUE)*AZ$2</f>
        <v>0</v>
      </c>
      <c r="BA591" s="59">
        <f>VLOOKUP(U591,'SCORE TALLER'!$E$2:$F$10,2,FALSE)*BA$2</f>
        <v>0</v>
      </c>
      <c r="BB591" s="59">
        <f>VLOOKUP(Y591,'SCORE TALLER'!$M$2:$N$10,2,TRUE)*BB$2</f>
        <v>0.01</v>
      </c>
      <c r="BC591" s="59">
        <f>VLOOKUP(AA591,'SCORE TALLER'!$Q$2:$R$10,2,FALSE)*BC$2</f>
        <v>0.05</v>
      </c>
      <c r="BD591" s="59">
        <f>VLOOKUP(V591,'SCORE TALLER'!$G$2:$H$10,2,FALSE)*BD$2</f>
        <v>0</v>
      </c>
      <c r="BE591" s="59">
        <f>VLOOKUP(AF591,'SCORE TALLER'!$AA$2:$AB$10,2,FALSE)*BE$2</f>
        <v>0</v>
      </c>
      <c r="BF591" s="59">
        <f>VLOOKUP(AL591,'SCORE TALLER'!$AM$2:$AN$10,2,TRUE)*BF$2</f>
        <v>0</v>
      </c>
      <c r="BG591" s="67">
        <f t="shared" si="137"/>
        <v>1.9600000000000002</v>
      </c>
      <c r="BH591" s="67" t="str">
        <f>VLOOKUP(BG591,'SCORE TALLER'!$AP$2:$AQ$7,2,TRUE)</f>
        <v>2. Normal</v>
      </c>
      <c r="BI591" s="67" t="str">
        <f t="shared" si="139"/>
        <v>LBZ</v>
      </c>
      <c r="BJ591" s="67" t="str">
        <f t="shared" si="139"/>
        <v>A</v>
      </c>
      <c r="BK591" s="67" t="str">
        <f t="shared" si="140"/>
        <v>A</v>
      </c>
      <c r="BL591" s="86">
        <f t="shared" si="138"/>
        <v>5438328</v>
      </c>
      <c r="BM591" s="86">
        <f t="shared" si="141"/>
        <v>0</v>
      </c>
    </row>
    <row r="592" spans="1:65" x14ac:dyDescent="0.3">
      <c r="A592" s="57">
        <v>2044008046</v>
      </c>
      <c r="B592" s="12" t="s">
        <v>730</v>
      </c>
      <c r="C592" s="58" t="s">
        <v>107</v>
      </c>
      <c r="D592" s="58" t="s">
        <v>115</v>
      </c>
      <c r="E592" s="58"/>
      <c r="F592" s="58">
        <v>4330345</v>
      </c>
      <c r="G592" s="58">
        <f t="shared" si="129"/>
        <v>2443525</v>
      </c>
      <c r="H592" s="58">
        <f t="shared" si="130"/>
        <v>243525</v>
      </c>
      <c r="I592" s="58" t="e">
        <v>#N/A</v>
      </c>
      <c r="J592" s="58">
        <v>177766</v>
      </c>
      <c r="K592" s="58">
        <v>0</v>
      </c>
      <c r="L592" s="58">
        <v>2200000</v>
      </c>
      <c r="M592" s="58">
        <v>1886820</v>
      </c>
      <c r="N592" s="58">
        <f>VLOOKUP(AD592,'tabla ingresos'!$A$3:$D$15,4,FALSE)</f>
        <v>1000000</v>
      </c>
      <c r="O592" s="58">
        <v>0</v>
      </c>
      <c r="P592" s="58">
        <v>0</v>
      </c>
      <c r="Q592" s="58">
        <v>0</v>
      </c>
      <c r="R592" s="12">
        <v>13760</v>
      </c>
      <c r="S592" s="12" t="s">
        <v>87</v>
      </c>
      <c r="T592" s="12" t="s">
        <v>89</v>
      </c>
      <c r="U592" s="12" t="s">
        <v>10</v>
      </c>
      <c r="V592" s="12">
        <v>4</v>
      </c>
      <c r="W592" s="12">
        <v>0</v>
      </c>
      <c r="X592" s="12">
        <v>0</v>
      </c>
      <c r="Y592" s="59">
        <v>4.9890410958904106</v>
      </c>
      <c r="Z592" s="59">
        <v>35.934246575342463</v>
      </c>
      <c r="AA592" s="12">
        <v>1</v>
      </c>
      <c r="AB592" s="12">
        <v>2</v>
      </c>
      <c r="AC592" s="12">
        <v>1</v>
      </c>
      <c r="AD592" s="12">
        <v>2</v>
      </c>
      <c r="AE592" s="12">
        <v>3</v>
      </c>
      <c r="AF592" s="58" t="s">
        <v>91</v>
      </c>
      <c r="AG592" s="66">
        <f t="shared" si="131"/>
        <v>0.11851066666666667</v>
      </c>
      <c r="AH592" s="67">
        <f t="shared" si="132"/>
        <v>2.8868966666666669</v>
      </c>
      <c r="AI592" s="67">
        <f t="shared" si="133"/>
        <v>1.2578800000000001</v>
      </c>
      <c r="AJ592" s="67">
        <f t="shared" si="134"/>
        <v>1.6290166666666666</v>
      </c>
      <c r="AK592" s="67">
        <f t="shared" si="135"/>
        <v>0.16234999999999999</v>
      </c>
      <c r="AL592" s="67">
        <f t="shared" si="136"/>
        <v>0</v>
      </c>
      <c r="AM592" s="59">
        <f>VLOOKUP(AG592,'SCORE TALLER'!$AC$2:$AD$10,2,TRUE)*AM$2</f>
        <v>0</v>
      </c>
      <c r="AN592" s="59">
        <f>VLOOKUP(AD592,'SCORE TALLER'!$W$2:$X$10,2,TRUE)*AN$2</f>
        <v>0.32</v>
      </c>
      <c r="AO592" s="59">
        <f>VLOOKUP(AB592,'SCORE TALLER'!$S$2:$T$10,2,FALSE)*AO$2</f>
        <v>0.04</v>
      </c>
      <c r="AP592" s="59">
        <f>VLOOKUP(AH592,'SCORE TALLER'!$AE$2:$AF$10,2,TRUE)*AP$2</f>
        <v>0</v>
      </c>
      <c r="AQ592" s="59">
        <f>VLOOKUP(AI592,'SCORE TALLER'!$AG$2:$AH$10,2,TRUE)*AQ$2</f>
        <v>0.32</v>
      </c>
      <c r="AR592" s="59">
        <f>VLOOKUP(AC592,'SCORE TALLER'!$U$2:$V$10,2,FALSE)*AR$2</f>
        <v>0.05</v>
      </c>
      <c r="AS592" s="59">
        <f>VLOOKUP(AE592,'SCORE TALLER'!$Y$2:$Z$10,2,FALSE)*AS$2</f>
        <v>0.02</v>
      </c>
      <c r="AT592" s="59">
        <f>VLOOKUP(Z592,'SCORE TALLER'!$O$2:$P$10,2,TRUE)*AT$2</f>
        <v>0.03</v>
      </c>
      <c r="AU592" s="59">
        <f>VLOOKUP(S592,'SCORE TALLER'!$A$2:$B$10,2,FALSE)*AU$2</f>
        <v>0.15000000000000002</v>
      </c>
      <c r="AV592" s="59">
        <f>VLOOKUP(AJ592,'SCORE TALLER'!$AI$2:$AJ$10,2,TRUE)*AV$2</f>
        <v>0.2</v>
      </c>
      <c r="AW592" s="59">
        <f>VLOOKUP(AK592,'SCORE TALLER'!$AK$2:$AL$10,2,TRUE)*AW$2</f>
        <v>0.25</v>
      </c>
      <c r="AX592" s="59">
        <f>VLOOKUP(T592,'SCORE TALLER'!$C$2:$D$10,2,FALSE)*AX$2</f>
        <v>0</v>
      </c>
      <c r="AY592" s="59">
        <f>VLOOKUP(W592,'SCORE TALLER'!$I$2:$J$10,2,TRUE)*AY$2</f>
        <v>0</v>
      </c>
      <c r="AZ592" s="59">
        <f>VLOOKUP(X592,'SCORE TALLER'!$K$2:$L$10,2,TRUE)*AZ$2</f>
        <v>0</v>
      </c>
      <c r="BA592" s="59">
        <f>VLOOKUP(U592,'SCORE TALLER'!$E$2:$F$10,2,FALSE)*BA$2</f>
        <v>0</v>
      </c>
      <c r="BB592" s="59">
        <f>VLOOKUP(Y592,'SCORE TALLER'!$M$2:$N$10,2,TRUE)*BB$2</f>
        <v>0.03</v>
      </c>
      <c r="BC592" s="59">
        <f>VLOOKUP(AA592,'SCORE TALLER'!$Q$2:$R$10,2,FALSE)*BC$2</f>
        <v>0.05</v>
      </c>
      <c r="BD592" s="59">
        <f>VLOOKUP(V592,'SCORE TALLER'!$G$2:$H$10,2,FALSE)*BD$2</f>
        <v>0</v>
      </c>
      <c r="BE592" s="59">
        <f>VLOOKUP(AF592,'SCORE TALLER'!$AA$2:$AB$10,2,FALSE)*BE$2</f>
        <v>0.30000000000000004</v>
      </c>
      <c r="BF592" s="59">
        <f>VLOOKUP(AL592,'SCORE TALLER'!$AM$2:$AN$10,2,TRUE)*BF$2</f>
        <v>0</v>
      </c>
      <c r="BG592" s="67">
        <f t="shared" si="137"/>
        <v>1.7600000000000002</v>
      </c>
      <c r="BH592" s="67" t="str">
        <f>VLOOKUP(BG592,'SCORE TALLER'!$AP$2:$AQ$7,2,TRUE)</f>
        <v>2. Normal</v>
      </c>
      <c r="BI592" s="67" t="str">
        <f t="shared" si="139"/>
        <v>LBZ</v>
      </c>
      <c r="BJ592" s="67" t="str">
        <f t="shared" si="139"/>
        <v>A</v>
      </c>
      <c r="BK592" s="67" t="str">
        <f t="shared" si="140"/>
        <v>SIN</v>
      </c>
      <c r="BL592" s="86">
        <f t="shared" si="138"/>
        <v>243525</v>
      </c>
      <c r="BM592" s="86">
        <f t="shared" si="141"/>
        <v>0</v>
      </c>
    </row>
    <row r="593" spans="1:65" x14ac:dyDescent="0.3">
      <c r="A593" s="57">
        <v>24640666</v>
      </c>
      <c r="B593" s="12" t="s">
        <v>731</v>
      </c>
      <c r="C593" s="58" t="s">
        <v>105</v>
      </c>
      <c r="D593" s="58" t="s">
        <v>114</v>
      </c>
      <c r="E593" s="58"/>
      <c r="F593" s="58">
        <v>3165048</v>
      </c>
      <c r="G593" s="58">
        <f t="shared" si="129"/>
        <v>1278228</v>
      </c>
      <c r="H593" s="58">
        <f t="shared" si="130"/>
        <v>0</v>
      </c>
      <c r="I593" s="58">
        <v>3165000</v>
      </c>
      <c r="J593" s="58">
        <v>115007</v>
      </c>
      <c r="K593" s="58">
        <v>0</v>
      </c>
      <c r="L593" s="58">
        <v>1500000</v>
      </c>
      <c r="M593" s="58">
        <v>1886820</v>
      </c>
      <c r="N593" s="58">
        <f>VLOOKUP(AD593,'tabla ingresos'!$A$3:$D$15,4,FALSE)</f>
        <v>1000000</v>
      </c>
      <c r="O593" s="58">
        <v>75784.50105243054</v>
      </c>
      <c r="P593" s="58">
        <v>2681000</v>
      </c>
      <c r="Q593" s="58">
        <v>0</v>
      </c>
      <c r="R593" s="12">
        <v>68895</v>
      </c>
      <c r="S593" s="12" t="s">
        <v>87</v>
      </c>
      <c r="T593" s="12" t="s">
        <v>89</v>
      </c>
      <c r="U593" s="12" t="s">
        <v>10</v>
      </c>
      <c r="V593" s="12">
        <v>4</v>
      </c>
      <c r="W593" s="12">
        <v>0</v>
      </c>
      <c r="X593" s="12">
        <v>0</v>
      </c>
      <c r="Y593" s="59">
        <v>4.9890410958904106</v>
      </c>
      <c r="Z593" s="59">
        <v>39.819178082191783</v>
      </c>
      <c r="AA593" s="12">
        <v>1</v>
      </c>
      <c r="AB593" s="12">
        <v>2</v>
      </c>
      <c r="AC593" s="12">
        <v>1</v>
      </c>
      <c r="AD593" s="12">
        <v>2</v>
      </c>
      <c r="AE593" s="12">
        <v>2</v>
      </c>
      <c r="AF593" s="58" t="s">
        <v>10</v>
      </c>
      <c r="AG593" s="66">
        <f t="shared" si="131"/>
        <v>0.1271943340349537</v>
      </c>
      <c r="AH593" s="67">
        <f t="shared" si="132"/>
        <v>3.8973653333333331</v>
      </c>
      <c r="AI593" s="67">
        <f t="shared" si="133"/>
        <v>1.2578800000000001</v>
      </c>
      <c r="AJ593" s="67">
        <f t="shared" si="134"/>
        <v>0.85215200000000002</v>
      </c>
      <c r="AK593" s="67">
        <f t="shared" si="135"/>
        <v>0</v>
      </c>
      <c r="AL593" s="67">
        <f t="shared" si="136"/>
        <v>0</v>
      </c>
      <c r="AM593" s="59">
        <f>VLOOKUP(AG593,'SCORE TALLER'!$AC$2:$AD$10,2,TRUE)*AM$2</f>
        <v>0</v>
      </c>
      <c r="AN593" s="59">
        <f>VLOOKUP(AD593,'SCORE TALLER'!$W$2:$X$10,2,TRUE)*AN$2</f>
        <v>0.32</v>
      </c>
      <c r="AO593" s="59">
        <f>VLOOKUP(AB593,'SCORE TALLER'!$S$2:$T$10,2,FALSE)*AO$2</f>
        <v>0.04</v>
      </c>
      <c r="AP593" s="59">
        <f>VLOOKUP(AH593,'SCORE TALLER'!$AE$2:$AF$10,2,TRUE)*AP$2</f>
        <v>0</v>
      </c>
      <c r="AQ593" s="59">
        <f>VLOOKUP(AI593,'SCORE TALLER'!$AG$2:$AH$10,2,TRUE)*AQ$2</f>
        <v>0.32</v>
      </c>
      <c r="AR593" s="59">
        <f>VLOOKUP(AC593,'SCORE TALLER'!$U$2:$V$10,2,FALSE)*AR$2</f>
        <v>0.05</v>
      </c>
      <c r="AS593" s="59">
        <f>VLOOKUP(AE593,'SCORE TALLER'!$Y$2:$Z$10,2,FALSE)*AS$2</f>
        <v>0.01</v>
      </c>
      <c r="AT593" s="59">
        <f>VLOOKUP(Z593,'SCORE TALLER'!$O$2:$P$10,2,TRUE)*AT$2</f>
        <v>0.03</v>
      </c>
      <c r="AU593" s="59">
        <f>VLOOKUP(S593,'SCORE TALLER'!$A$2:$B$10,2,FALSE)*AU$2</f>
        <v>0.15000000000000002</v>
      </c>
      <c r="AV593" s="59">
        <f>VLOOKUP(AJ593,'SCORE TALLER'!$AI$2:$AJ$10,2,TRUE)*AV$2</f>
        <v>0.25</v>
      </c>
      <c r="AW593" s="59">
        <f>VLOOKUP(AK593,'SCORE TALLER'!$AK$2:$AL$10,2,TRUE)*AW$2</f>
        <v>0.25</v>
      </c>
      <c r="AX593" s="59">
        <f>VLOOKUP(T593,'SCORE TALLER'!$C$2:$D$10,2,FALSE)*AX$2</f>
        <v>0</v>
      </c>
      <c r="AY593" s="59">
        <f>VLOOKUP(W593,'SCORE TALLER'!$I$2:$J$10,2,TRUE)*AY$2</f>
        <v>0</v>
      </c>
      <c r="AZ593" s="59">
        <f>VLOOKUP(X593,'SCORE TALLER'!$K$2:$L$10,2,TRUE)*AZ$2</f>
        <v>0</v>
      </c>
      <c r="BA593" s="59">
        <f>VLOOKUP(U593,'SCORE TALLER'!$E$2:$F$10,2,FALSE)*BA$2</f>
        <v>0</v>
      </c>
      <c r="BB593" s="59">
        <f>VLOOKUP(Y593,'SCORE TALLER'!$M$2:$N$10,2,TRUE)*BB$2</f>
        <v>0.03</v>
      </c>
      <c r="BC593" s="59">
        <f>VLOOKUP(AA593,'SCORE TALLER'!$Q$2:$R$10,2,FALSE)*BC$2</f>
        <v>0.05</v>
      </c>
      <c r="BD593" s="59">
        <f>VLOOKUP(V593,'SCORE TALLER'!$G$2:$H$10,2,FALSE)*BD$2</f>
        <v>0</v>
      </c>
      <c r="BE593" s="59">
        <f>VLOOKUP(AF593,'SCORE TALLER'!$AA$2:$AB$10,2,FALSE)*BE$2</f>
        <v>0</v>
      </c>
      <c r="BF593" s="59">
        <f>VLOOKUP(AL593,'SCORE TALLER'!$AM$2:$AN$10,2,TRUE)*BF$2</f>
        <v>0</v>
      </c>
      <c r="BG593" s="67">
        <f t="shared" si="137"/>
        <v>1.5</v>
      </c>
      <c r="BH593" s="67" t="str">
        <f>VLOOKUP(BG593,'SCORE TALLER'!$AP$2:$AQ$7,2,TRUE)</f>
        <v>2. Normal</v>
      </c>
      <c r="BI593" s="67" t="str">
        <f t="shared" si="139"/>
        <v>LBZ</v>
      </c>
      <c r="BJ593" s="67" t="str">
        <f t="shared" si="139"/>
        <v>A</v>
      </c>
      <c r="BK593" s="67" t="str">
        <f t="shared" si="140"/>
        <v>A</v>
      </c>
      <c r="BL593" s="86">
        <f t="shared" si="138"/>
        <v>0</v>
      </c>
      <c r="BM593" s="86">
        <f t="shared" si="141"/>
        <v>0</v>
      </c>
    </row>
    <row r="594" spans="1:65" x14ac:dyDescent="0.3">
      <c r="A594" s="57">
        <v>2646288</v>
      </c>
      <c r="B594" s="12" t="s">
        <v>732</v>
      </c>
      <c r="C594" s="58" t="s">
        <v>105</v>
      </c>
      <c r="D594" s="58" t="s">
        <v>115</v>
      </c>
      <c r="E594" s="58"/>
      <c r="F594" s="58">
        <v>4231629</v>
      </c>
      <c r="G594" s="58">
        <f t="shared" si="129"/>
        <v>2345509</v>
      </c>
      <c r="H594" s="58">
        <f t="shared" si="130"/>
        <v>0</v>
      </c>
      <c r="I594" s="58">
        <v>4232000</v>
      </c>
      <c r="J594" s="58">
        <v>229803</v>
      </c>
      <c r="K594" s="58">
        <v>0</v>
      </c>
      <c r="L594" s="58">
        <v>4000000</v>
      </c>
      <c r="M594" s="58">
        <v>1886120</v>
      </c>
      <c r="N594" s="58">
        <f>VLOOKUP(AD594,'tabla ingresos'!$A$3:$D$15,4,FALSE)</f>
        <v>1000000</v>
      </c>
      <c r="O594" s="58">
        <v>82388.990455376115</v>
      </c>
      <c r="P594" s="58">
        <v>2100000</v>
      </c>
      <c r="Q594" s="58">
        <v>0</v>
      </c>
      <c r="R594" s="12">
        <v>68895</v>
      </c>
      <c r="S594" s="12" t="s">
        <v>87</v>
      </c>
      <c r="T594" s="12" t="s">
        <v>89</v>
      </c>
      <c r="U594" s="12" t="s">
        <v>10</v>
      </c>
      <c r="V594" s="12">
        <v>4</v>
      </c>
      <c r="W594" s="12">
        <v>0</v>
      </c>
      <c r="X594" s="12">
        <v>0</v>
      </c>
      <c r="Y594" s="59">
        <v>3.7424657534246575</v>
      </c>
      <c r="Z594" s="59">
        <v>38.575342465753423</v>
      </c>
      <c r="AA594" s="12">
        <v>1</v>
      </c>
      <c r="AB594" s="12">
        <v>1</v>
      </c>
      <c r="AC594" s="12">
        <v>1</v>
      </c>
      <c r="AD594" s="12">
        <v>2</v>
      </c>
      <c r="AE594" s="12">
        <v>3</v>
      </c>
      <c r="AF594" s="58" t="s">
        <v>10</v>
      </c>
      <c r="AG594" s="66">
        <f t="shared" si="131"/>
        <v>0.20812799363691739</v>
      </c>
      <c r="AH594" s="67">
        <f t="shared" si="132"/>
        <v>4.2210859999999997</v>
      </c>
      <c r="AI594" s="67">
        <f t="shared" si="133"/>
        <v>1.2574133333333333</v>
      </c>
      <c r="AJ594" s="67">
        <f t="shared" si="134"/>
        <v>1.5636726666666667</v>
      </c>
      <c r="AK594" s="67">
        <f t="shared" si="135"/>
        <v>0</v>
      </c>
      <c r="AL594" s="67">
        <f t="shared" si="136"/>
        <v>0</v>
      </c>
      <c r="AM594" s="59">
        <f>VLOOKUP(AG594,'SCORE TALLER'!$AC$2:$AD$10,2,TRUE)*AM$2</f>
        <v>0</v>
      </c>
      <c r="AN594" s="59">
        <f>VLOOKUP(AD594,'SCORE TALLER'!$W$2:$X$10,2,TRUE)*AN$2</f>
        <v>0.32</v>
      </c>
      <c r="AO594" s="59">
        <f>VLOOKUP(AB594,'SCORE TALLER'!$S$2:$T$10,2,FALSE)*AO$2</f>
        <v>0.05</v>
      </c>
      <c r="AP594" s="59">
        <f>VLOOKUP(AH594,'SCORE TALLER'!$AE$2:$AF$10,2,TRUE)*AP$2</f>
        <v>0</v>
      </c>
      <c r="AQ594" s="59">
        <f>VLOOKUP(AI594,'SCORE TALLER'!$AG$2:$AH$10,2,TRUE)*AQ$2</f>
        <v>0.32</v>
      </c>
      <c r="AR594" s="59">
        <f>VLOOKUP(AC594,'SCORE TALLER'!$U$2:$V$10,2,FALSE)*AR$2</f>
        <v>0.05</v>
      </c>
      <c r="AS594" s="59">
        <f>VLOOKUP(AE594,'SCORE TALLER'!$Y$2:$Z$10,2,FALSE)*AS$2</f>
        <v>0.02</v>
      </c>
      <c r="AT594" s="59">
        <f>VLOOKUP(Z594,'SCORE TALLER'!$O$2:$P$10,2,TRUE)*AT$2</f>
        <v>0.03</v>
      </c>
      <c r="AU594" s="59">
        <f>VLOOKUP(S594,'SCORE TALLER'!$A$2:$B$10,2,FALSE)*AU$2</f>
        <v>0.15000000000000002</v>
      </c>
      <c r="AV594" s="59">
        <f>VLOOKUP(AJ594,'SCORE TALLER'!$AI$2:$AJ$10,2,TRUE)*AV$2</f>
        <v>0.2</v>
      </c>
      <c r="AW594" s="59">
        <f>VLOOKUP(AK594,'SCORE TALLER'!$AK$2:$AL$10,2,TRUE)*AW$2</f>
        <v>0.25</v>
      </c>
      <c r="AX594" s="59">
        <f>VLOOKUP(T594,'SCORE TALLER'!$C$2:$D$10,2,FALSE)*AX$2</f>
        <v>0</v>
      </c>
      <c r="AY594" s="59">
        <f>VLOOKUP(W594,'SCORE TALLER'!$I$2:$J$10,2,TRUE)*AY$2</f>
        <v>0</v>
      </c>
      <c r="AZ594" s="59">
        <f>VLOOKUP(X594,'SCORE TALLER'!$K$2:$L$10,2,TRUE)*AZ$2</f>
        <v>0</v>
      </c>
      <c r="BA594" s="59">
        <f>VLOOKUP(U594,'SCORE TALLER'!$E$2:$F$10,2,FALSE)*BA$2</f>
        <v>0</v>
      </c>
      <c r="BB594" s="59">
        <f>VLOOKUP(Y594,'SCORE TALLER'!$M$2:$N$10,2,TRUE)*BB$2</f>
        <v>0.04</v>
      </c>
      <c r="BC594" s="59">
        <f>VLOOKUP(AA594,'SCORE TALLER'!$Q$2:$R$10,2,FALSE)*BC$2</f>
        <v>0.05</v>
      </c>
      <c r="BD594" s="59">
        <f>VLOOKUP(V594,'SCORE TALLER'!$G$2:$H$10,2,FALSE)*BD$2</f>
        <v>0</v>
      </c>
      <c r="BE594" s="59">
        <f>VLOOKUP(AF594,'SCORE TALLER'!$AA$2:$AB$10,2,FALSE)*BE$2</f>
        <v>0</v>
      </c>
      <c r="BF594" s="59">
        <f>VLOOKUP(AL594,'SCORE TALLER'!$AM$2:$AN$10,2,TRUE)*BF$2</f>
        <v>0</v>
      </c>
      <c r="BG594" s="67">
        <f t="shared" si="137"/>
        <v>1.4800000000000002</v>
      </c>
      <c r="BH594" s="67" t="str">
        <f>VLOOKUP(BG594,'SCORE TALLER'!$AP$2:$AQ$7,2,TRUE)</f>
        <v>2. Normal</v>
      </c>
      <c r="BI594" s="67" t="str">
        <f t="shared" si="139"/>
        <v>LBZ</v>
      </c>
      <c r="BJ594" s="67" t="str">
        <f t="shared" si="139"/>
        <v>A</v>
      </c>
      <c r="BK594" s="67" t="str">
        <f t="shared" si="140"/>
        <v>A</v>
      </c>
      <c r="BL594" s="86">
        <f t="shared" si="138"/>
        <v>0</v>
      </c>
      <c r="BM594" s="86">
        <f t="shared" si="141"/>
        <v>0</v>
      </c>
    </row>
    <row r="595" spans="1:65" x14ac:dyDescent="0.3">
      <c r="A595" s="57">
        <v>24484888</v>
      </c>
      <c r="B595" s="12" t="s">
        <v>733</v>
      </c>
      <c r="C595" s="58" t="s">
        <v>105</v>
      </c>
      <c r="D595" s="58" t="s">
        <v>115</v>
      </c>
      <c r="E595" s="58">
        <v>299719</v>
      </c>
      <c r="F595" s="58">
        <v>10817995</v>
      </c>
      <c r="G595" s="58">
        <f t="shared" si="129"/>
        <v>3643702</v>
      </c>
      <c r="H595" s="58">
        <f t="shared" si="130"/>
        <v>0</v>
      </c>
      <c r="I595" s="58">
        <v>10818000</v>
      </c>
      <c r="J595" s="58">
        <v>399480</v>
      </c>
      <c r="K595" s="58">
        <v>0</v>
      </c>
      <c r="L595" s="58">
        <v>4500000</v>
      </c>
      <c r="M595" s="58">
        <v>7174293</v>
      </c>
      <c r="N595" s="58">
        <f>VLOOKUP(AD595,'tabla ingresos'!$A$3:$D$15,4,FALSE)</f>
        <v>4000000</v>
      </c>
      <c r="O595" s="58">
        <v>2629752.4702005214</v>
      </c>
      <c r="P595" s="58">
        <v>130092000</v>
      </c>
      <c r="Q595" s="58">
        <v>0</v>
      </c>
      <c r="R595" s="12">
        <v>76364</v>
      </c>
      <c r="S595" s="12" t="s">
        <v>87</v>
      </c>
      <c r="T595" s="12" t="s">
        <v>89</v>
      </c>
      <c r="U595" s="12" t="s">
        <v>10</v>
      </c>
      <c r="V595" s="12">
        <v>4</v>
      </c>
      <c r="W595" s="12">
        <v>0</v>
      </c>
      <c r="X595" s="12">
        <v>0</v>
      </c>
      <c r="Y595" s="59">
        <v>9.2958904109589042</v>
      </c>
      <c r="Z595" s="59">
        <v>40.087671232876716</v>
      </c>
      <c r="AA595" s="12">
        <v>1</v>
      </c>
      <c r="AB595" s="12">
        <v>5</v>
      </c>
      <c r="AC595" s="12">
        <v>2</v>
      </c>
      <c r="AD595" s="12">
        <v>5</v>
      </c>
      <c r="AE595" s="12">
        <v>1</v>
      </c>
      <c r="AF595" s="58" t="s">
        <v>10</v>
      </c>
      <c r="AG595" s="66">
        <f t="shared" si="131"/>
        <v>0.50487207836675352</v>
      </c>
      <c r="AH595" s="67">
        <f t="shared" si="132"/>
        <v>23.484999166666668</v>
      </c>
      <c r="AI595" s="67">
        <f t="shared" si="133"/>
        <v>1.2456686666666668</v>
      </c>
      <c r="AJ595" s="67">
        <f t="shared" si="134"/>
        <v>0.60728366666666667</v>
      </c>
      <c r="AK595" s="67">
        <f t="shared" si="135"/>
        <v>0</v>
      </c>
      <c r="AL595" s="67">
        <f t="shared" si="136"/>
        <v>0</v>
      </c>
      <c r="AM595" s="59">
        <f>VLOOKUP(AG595,'SCORE TALLER'!$AC$2:$AD$10,2,TRUE)*AM$2</f>
        <v>0.08</v>
      </c>
      <c r="AN595" s="59">
        <f>VLOOKUP(AD595,'SCORE TALLER'!$W$2:$X$10,2,TRUE)*AN$2</f>
        <v>0.24</v>
      </c>
      <c r="AO595" s="59">
        <f>VLOOKUP(AB595,'SCORE TALLER'!$S$2:$T$10,2,FALSE)*AO$2</f>
        <v>0.01</v>
      </c>
      <c r="AP595" s="59">
        <f>VLOOKUP(AH595,'SCORE TALLER'!$AE$2:$AF$10,2,TRUE)*AP$2</f>
        <v>0.32</v>
      </c>
      <c r="AQ595" s="59">
        <f>VLOOKUP(AI595,'SCORE TALLER'!$AG$2:$AH$10,2,TRUE)*AQ$2</f>
        <v>0.32</v>
      </c>
      <c r="AR595" s="59">
        <f>VLOOKUP(AC595,'SCORE TALLER'!$U$2:$V$10,2,FALSE)*AR$2</f>
        <v>0.04</v>
      </c>
      <c r="AS595" s="59">
        <f>VLOOKUP(AE595,'SCORE TALLER'!$Y$2:$Z$10,2,FALSE)*AS$2</f>
        <v>0.03</v>
      </c>
      <c r="AT595" s="59">
        <f>VLOOKUP(Z595,'SCORE TALLER'!$O$2:$P$10,2,TRUE)*AT$2</f>
        <v>0.03</v>
      </c>
      <c r="AU595" s="59">
        <f>VLOOKUP(S595,'SCORE TALLER'!$A$2:$B$10,2,FALSE)*AU$2</f>
        <v>0.15000000000000002</v>
      </c>
      <c r="AV595" s="59">
        <f>VLOOKUP(AJ595,'SCORE TALLER'!$AI$2:$AJ$10,2,TRUE)*AV$2</f>
        <v>0.25</v>
      </c>
      <c r="AW595" s="59">
        <f>VLOOKUP(AK595,'SCORE TALLER'!$AK$2:$AL$10,2,TRUE)*AW$2</f>
        <v>0.25</v>
      </c>
      <c r="AX595" s="59">
        <f>VLOOKUP(T595,'SCORE TALLER'!$C$2:$D$10,2,FALSE)*AX$2</f>
        <v>0</v>
      </c>
      <c r="AY595" s="59">
        <f>VLOOKUP(W595,'SCORE TALLER'!$I$2:$J$10,2,TRUE)*AY$2</f>
        <v>0</v>
      </c>
      <c r="AZ595" s="59">
        <f>VLOOKUP(X595,'SCORE TALLER'!$K$2:$L$10,2,TRUE)*AZ$2</f>
        <v>0</v>
      </c>
      <c r="BA595" s="59">
        <f>VLOOKUP(U595,'SCORE TALLER'!$E$2:$F$10,2,FALSE)*BA$2</f>
        <v>0</v>
      </c>
      <c r="BB595" s="59">
        <f>VLOOKUP(Y595,'SCORE TALLER'!$M$2:$N$10,2,TRUE)*BB$2</f>
        <v>0.01</v>
      </c>
      <c r="BC595" s="59">
        <f>VLOOKUP(AA595,'SCORE TALLER'!$Q$2:$R$10,2,FALSE)*BC$2</f>
        <v>0.05</v>
      </c>
      <c r="BD595" s="59">
        <f>VLOOKUP(V595,'SCORE TALLER'!$G$2:$H$10,2,FALSE)*BD$2</f>
        <v>0</v>
      </c>
      <c r="BE595" s="59">
        <f>VLOOKUP(AF595,'SCORE TALLER'!$AA$2:$AB$10,2,FALSE)*BE$2</f>
        <v>0</v>
      </c>
      <c r="BF595" s="59">
        <f>VLOOKUP(AL595,'SCORE TALLER'!$AM$2:$AN$10,2,TRUE)*BF$2</f>
        <v>0</v>
      </c>
      <c r="BG595" s="67">
        <f t="shared" si="137"/>
        <v>1.7800000000000002</v>
      </c>
      <c r="BH595" s="67" t="str">
        <f>VLOOKUP(BG595,'SCORE TALLER'!$AP$2:$AQ$7,2,TRUE)</f>
        <v>2. Normal</v>
      </c>
      <c r="BI595" s="67" t="str">
        <f t="shared" si="139"/>
        <v>LBZ</v>
      </c>
      <c r="BJ595" s="67" t="str">
        <f t="shared" si="139"/>
        <v>A</v>
      </c>
      <c r="BK595" s="67" t="str">
        <f t="shared" si="140"/>
        <v>A</v>
      </c>
      <c r="BL595" s="86">
        <f t="shared" si="138"/>
        <v>0</v>
      </c>
      <c r="BM595" s="86">
        <f t="shared" si="141"/>
        <v>0</v>
      </c>
    </row>
    <row r="596" spans="1:65" x14ac:dyDescent="0.3">
      <c r="A596" s="57">
        <v>2224628002</v>
      </c>
      <c r="B596" s="12" t="s">
        <v>734</v>
      </c>
      <c r="C596" s="58" t="s">
        <v>107</v>
      </c>
      <c r="D596" s="58" t="s">
        <v>115</v>
      </c>
      <c r="E596" s="58">
        <v>869739</v>
      </c>
      <c r="F596" s="58">
        <v>4994574</v>
      </c>
      <c r="G596" s="58">
        <f t="shared" si="129"/>
        <v>3998589</v>
      </c>
      <c r="H596" s="58">
        <f t="shared" si="130"/>
        <v>888589</v>
      </c>
      <c r="I596" s="58" t="e">
        <v>#N/A</v>
      </c>
      <c r="J596" s="58">
        <v>286363</v>
      </c>
      <c r="K596" s="58">
        <v>0</v>
      </c>
      <c r="L596" s="58">
        <v>3110000</v>
      </c>
      <c r="M596" s="58">
        <v>995985</v>
      </c>
      <c r="N596" s="58">
        <f>VLOOKUP(AD596,'tabla ingresos'!$A$3:$D$15,4,FALSE)</f>
        <v>1000000</v>
      </c>
      <c r="O596" s="58">
        <v>0</v>
      </c>
      <c r="P596" s="58">
        <v>0</v>
      </c>
      <c r="Q596" s="58">
        <v>0</v>
      </c>
      <c r="R596" s="12">
        <v>76130</v>
      </c>
      <c r="S596" s="12" t="s">
        <v>87</v>
      </c>
      <c r="T596" s="12" t="s">
        <v>89</v>
      </c>
      <c r="U596" s="12" t="s">
        <v>10</v>
      </c>
      <c r="V596" s="12">
        <v>4</v>
      </c>
      <c r="W596" s="12">
        <v>0</v>
      </c>
      <c r="X596" s="12">
        <v>0</v>
      </c>
      <c r="Y596" s="59">
        <v>3.2191780821917808</v>
      </c>
      <c r="Z596" s="59">
        <v>28.580821917808219</v>
      </c>
      <c r="AA596" s="12">
        <v>2</v>
      </c>
      <c r="AB596" s="12">
        <v>2</v>
      </c>
      <c r="AC596" s="12">
        <v>1</v>
      </c>
      <c r="AD596" s="12">
        <v>2</v>
      </c>
      <c r="AE596" s="12">
        <v>1</v>
      </c>
      <c r="AF596" s="58" t="s">
        <v>91</v>
      </c>
      <c r="AG596" s="66">
        <f t="shared" si="131"/>
        <v>0.19090866666666667</v>
      </c>
      <c r="AH596" s="67">
        <f t="shared" si="132"/>
        <v>3.3297159999999999</v>
      </c>
      <c r="AI596" s="67">
        <f t="shared" si="133"/>
        <v>1.243816</v>
      </c>
      <c r="AJ596" s="67">
        <f t="shared" si="134"/>
        <v>2.6657259999999998</v>
      </c>
      <c r="AK596" s="67">
        <f t="shared" si="135"/>
        <v>0.59239266666666668</v>
      </c>
      <c r="AL596" s="67">
        <f t="shared" si="136"/>
        <v>0</v>
      </c>
      <c r="AM596" s="59">
        <f>VLOOKUP(AG596,'SCORE TALLER'!$AC$2:$AD$10,2,TRUE)*AM$2</f>
        <v>0</v>
      </c>
      <c r="AN596" s="59">
        <f>VLOOKUP(AD596,'SCORE TALLER'!$W$2:$X$10,2,TRUE)*AN$2</f>
        <v>0.32</v>
      </c>
      <c r="AO596" s="59">
        <f>VLOOKUP(AB596,'SCORE TALLER'!$S$2:$T$10,2,FALSE)*AO$2</f>
        <v>0.04</v>
      </c>
      <c r="AP596" s="59">
        <f>VLOOKUP(AH596,'SCORE TALLER'!$AE$2:$AF$10,2,TRUE)*AP$2</f>
        <v>0</v>
      </c>
      <c r="AQ596" s="59">
        <f>VLOOKUP(AI596,'SCORE TALLER'!$AG$2:$AH$10,2,TRUE)*AQ$2</f>
        <v>0.32</v>
      </c>
      <c r="AR596" s="59">
        <f>VLOOKUP(AC596,'SCORE TALLER'!$U$2:$V$10,2,FALSE)*AR$2</f>
        <v>0.05</v>
      </c>
      <c r="AS596" s="59">
        <f>VLOOKUP(AE596,'SCORE TALLER'!$Y$2:$Z$10,2,FALSE)*AS$2</f>
        <v>0.03</v>
      </c>
      <c r="AT596" s="59">
        <f>VLOOKUP(Z596,'SCORE TALLER'!$O$2:$P$10,2,TRUE)*AT$2</f>
        <v>0.04</v>
      </c>
      <c r="AU596" s="59">
        <f>VLOOKUP(S596,'SCORE TALLER'!$A$2:$B$10,2,FALSE)*AU$2</f>
        <v>0.15000000000000002</v>
      </c>
      <c r="AV596" s="59">
        <f>VLOOKUP(AJ596,'SCORE TALLER'!$AI$2:$AJ$10,2,TRUE)*AV$2</f>
        <v>0.15000000000000002</v>
      </c>
      <c r="AW596" s="59">
        <f>VLOOKUP(AK596,'SCORE TALLER'!$AK$2:$AL$10,2,TRUE)*AW$2</f>
        <v>0.25</v>
      </c>
      <c r="AX596" s="59">
        <f>VLOOKUP(T596,'SCORE TALLER'!$C$2:$D$10,2,FALSE)*AX$2</f>
        <v>0</v>
      </c>
      <c r="AY596" s="59">
        <f>VLOOKUP(W596,'SCORE TALLER'!$I$2:$J$10,2,TRUE)*AY$2</f>
        <v>0</v>
      </c>
      <c r="AZ596" s="59">
        <f>VLOOKUP(X596,'SCORE TALLER'!$K$2:$L$10,2,TRUE)*AZ$2</f>
        <v>0</v>
      </c>
      <c r="BA596" s="59">
        <f>VLOOKUP(U596,'SCORE TALLER'!$E$2:$F$10,2,FALSE)*BA$2</f>
        <v>0</v>
      </c>
      <c r="BB596" s="59">
        <f>VLOOKUP(Y596,'SCORE TALLER'!$M$2:$N$10,2,TRUE)*BB$2</f>
        <v>0.04</v>
      </c>
      <c r="BC596" s="59">
        <f>VLOOKUP(AA596,'SCORE TALLER'!$Q$2:$R$10,2,FALSE)*BC$2</f>
        <v>0</v>
      </c>
      <c r="BD596" s="59">
        <f>VLOOKUP(V596,'SCORE TALLER'!$G$2:$H$10,2,FALSE)*BD$2</f>
        <v>0</v>
      </c>
      <c r="BE596" s="59">
        <f>VLOOKUP(AF596,'SCORE TALLER'!$AA$2:$AB$10,2,FALSE)*BE$2</f>
        <v>0.30000000000000004</v>
      </c>
      <c r="BF596" s="59">
        <f>VLOOKUP(AL596,'SCORE TALLER'!$AM$2:$AN$10,2,TRUE)*BF$2</f>
        <v>0</v>
      </c>
      <c r="BG596" s="67">
        <f t="shared" si="137"/>
        <v>1.6900000000000002</v>
      </c>
      <c r="BH596" s="67" t="str">
        <f>VLOOKUP(BG596,'SCORE TALLER'!$AP$2:$AQ$7,2,TRUE)</f>
        <v>2. Normal</v>
      </c>
      <c r="BI596" s="67" t="str">
        <f t="shared" si="139"/>
        <v>LBZ</v>
      </c>
      <c r="BJ596" s="67" t="str">
        <f t="shared" si="139"/>
        <v>A</v>
      </c>
      <c r="BK596" s="67" t="str">
        <f t="shared" si="140"/>
        <v>SIN</v>
      </c>
      <c r="BL596" s="86">
        <f t="shared" si="138"/>
        <v>888589</v>
      </c>
      <c r="BM596" s="86">
        <f t="shared" si="141"/>
        <v>0</v>
      </c>
    </row>
    <row r="597" spans="1:65" x14ac:dyDescent="0.3">
      <c r="A597" s="57">
        <v>62048064</v>
      </c>
      <c r="B597" s="12" t="s">
        <v>735</v>
      </c>
      <c r="C597" s="58" t="s">
        <v>107</v>
      </c>
      <c r="D597" s="58" t="s">
        <v>115</v>
      </c>
      <c r="E597" s="58">
        <v>762325</v>
      </c>
      <c r="F597" s="58">
        <v>4845973</v>
      </c>
      <c r="G597" s="58">
        <f t="shared" si="129"/>
        <v>3744517</v>
      </c>
      <c r="H597" s="58">
        <f t="shared" si="130"/>
        <v>3744517</v>
      </c>
      <c r="I597" s="58" t="e">
        <v>#N/A</v>
      </c>
      <c r="J597" s="58">
        <v>153873</v>
      </c>
      <c r="K597" s="58">
        <v>0</v>
      </c>
      <c r="L597" s="58">
        <v>0</v>
      </c>
      <c r="M597" s="58">
        <v>1101456</v>
      </c>
      <c r="N597" s="58">
        <f>VLOOKUP(AD597,'tabla ingresos'!$A$3:$D$15,4,FALSE)</f>
        <v>1000000</v>
      </c>
      <c r="O597" s="58">
        <v>0</v>
      </c>
      <c r="P597" s="58">
        <v>0</v>
      </c>
      <c r="Q597" s="58">
        <v>0</v>
      </c>
      <c r="R597" s="12">
        <v>11001</v>
      </c>
      <c r="S597" s="12" t="s">
        <v>88</v>
      </c>
      <c r="T597" s="12" t="s">
        <v>89</v>
      </c>
      <c r="U597" s="12" t="s">
        <v>10</v>
      </c>
      <c r="V597" s="12">
        <v>4</v>
      </c>
      <c r="W597" s="12">
        <v>0</v>
      </c>
      <c r="X597" s="12">
        <v>0</v>
      </c>
      <c r="Y597" s="59">
        <v>3.6</v>
      </c>
      <c r="Z597" s="59">
        <v>36.487671232876714</v>
      </c>
      <c r="AA597" s="12">
        <v>2</v>
      </c>
      <c r="AB597" s="12">
        <v>4</v>
      </c>
      <c r="AC597" s="12">
        <v>2</v>
      </c>
      <c r="AD597" s="12">
        <v>2</v>
      </c>
      <c r="AE597" s="12">
        <v>1</v>
      </c>
      <c r="AF597" s="58" t="s">
        <v>91</v>
      </c>
      <c r="AG597" s="66">
        <f t="shared" si="131"/>
        <v>0.10258200000000001</v>
      </c>
      <c r="AH597" s="67">
        <f t="shared" si="132"/>
        <v>3.2306486666666667</v>
      </c>
      <c r="AI597" s="67">
        <f t="shared" si="133"/>
        <v>1.2425206666666666</v>
      </c>
      <c r="AJ597" s="67">
        <f t="shared" si="134"/>
        <v>2.4963446666666669</v>
      </c>
      <c r="AK597" s="67">
        <f t="shared" si="135"/>
        <v>2.4963446666666669</v>
      </c>
      <c r="AL597" s="67">
        <f t="shared" si="136"/>
        <v>0</v>
      </c>
      <c r="AM597" s="59">
        <f>VLOOKUP(AG597,'SCORE TALLER'!$AC$2:$AD$10,2,TRUE)*AM$2</f>
        <v>0</v>
      </c>
      <c r="AN597" s="59">
        <f>VLOOKUP(AD597,'SCORE TALLER'!$W$2:$X$10,2,TRUE)*AN$2</f>
        <v>0.32</v>
      </c>
      <c r="AO597" s="59">
        <f>VLOOKUP(AB597,'SCORE TALLER'!$S$2:$T$10,2,FALSE)*AO$2</f>
        <v>0.02</v>
      </c>
      <c r="AP597" s="59">
        <f>VLOOKUP(AH597,'SCORE TALLER'!$AE$2:$AF$10,2,TRUE)*AP$2</f>
        <v>0</v>
      </c>
      <c r="AQ597" s="59">
        <f>VLOOKUP(AI597,'SCORE TALLER'!$AG$2:$AH$10,2,TRUE)*AQ$2</f>
        <v>0.32</v>
      </c>
      <c r="AR597" s="59">
        <f>VLOOKUP(AC597,'SCORE TALLER'!$U$2:$V$10,2,FALSE)*AR$2</f>
        <v>0.04</v>
      </c>
      <c r="AS597" s="59">
        <f>VLOOKUP(AE597,'SCORE TALLER'!$Y$2:$Z$10,2,FALSE)*AS$2</f>
        <v>0.03</v>
      </c>
      <c r="AT597" s="59">
        <f>VLOOKUP(Z597,'SCORE TALLER'!$O$2:$P$10,2,TRUE)*AT$2</f>
        <v>0.03</v>
      </c>
      <c r="AU597" s="59">
        <f>VLOOKUP(S597,'SCORE TALLER'!$A$2:$B$10,2,FALSE)*AU$2</f>
        <v>0.25</v>
      </c>
      <c r="AV597" s="59">
        <f>VLOOKUP(AJ597,'SCORE TALLER'!$AI$2:$AJ$10,2,TRUE)*AV$2</f>
        <v>0.15000000000000002</v>
      </c>
      <c r="AW597" s="59">
        <f>VLOOKUP(AK597,'SCORE TALLER'!$AK$2:$AL$10,2,TRUE)*AW$2</f>
        <v>0.15000000000000002</v>
      </c>
      <c r="AX597" s="59">
        <f>VLOOKUP(T597,'SCORE TALLER'!$C$2:$D$10,2,FALSE)*AX$2</f>
        <v>0</v>
      </c>
      <c r="AY597" s="59">
        <f>VLOOKUP(W597,'SCORE TALLER'!$I$2:$J$10,2,TRUE)*AY$2</f>
        <v>0</v>
      </c>
      <c r="AZ597" s="59">
        <f>VLOOKUP(X597,'SCORE TALLER'!$K$2:$L$10,2,TRUE)*AZ$2</f>
        <v>0</v>
      </c>
      <c r="BA597" s="59">
        <f>VLOOKUP(U597,'SCORE TALLER'!$E$2:$F$10,2,FALSE)*BA$2</f>
        <v>0</v>
      </c>
      <c r="BB597" s="59">
        <f>VLOOKUP(Y597,'SCORE TALLER'!$M$2:$N$10,2,TRUE)*BB$2</f>
        <v>0.04</v>
      </c>
      <c r="BC597" s="59">
        <f>VLOOKUP(AA597,'SCORE TALLER'!$Q$2:$R$10,2,FALSE)*BC$2</f>
        <v>0</v>
      </c>
      <c r="BD597" s="59">
        <f>VLOOKUP(V597,'SCORE TALLER'!$G$2:$H$10,2,FALSE)*BD$2</f>
        <v>0</v>
      </c>
      <c r="BE597" s="59">
        <f>VLOOKUP(AF597,'SCORE TALLER'!$AA$2:$AB$10,2,FALSE)*BE$2</f>
        <v>0.30000000000000004</v>
      </c>
      <c r="BF597" s="59">
        <f>VLOOKUP(AL597,'SCORE TALLER'!$AM$2:$AN$10,2,TRUE)*BF$2</f>
        <v>0</v>
      </c>
      <c r="BG597" s="67">
        <f t="shared" si="137"/>
        <v>1.6500000000000001</v>
      </c>
      <c r="BH597" s="67" t="str">
        <f>VLOOKUP(BG597,'SCORE TALLER'!$AP$2:$AQ$7,2,TRUE)</f>
        <v>2. Normal</v>
      </c>
      <c r="BI597" s="67" t="str">
        <f t="shared" si="139"/>
        <v>LBZ</v>
      </c>
      <c r="BJ597" s="67" t="str">
        <f t="shared" si="139"/>
        <v>A</v>
      </c>
      <c r="BK597" s="67" t="str">
        <f t="shared" si="140"/>
        <v>SIN</v>
      </c>
      <c r="BL597" s="86">
        <f t="shared" si="138"/>
        <v>3744517</v>
      </c>
      <c r="BM597" s="86">
        <f t="shared" si="141"/>
        <v>0</v>
      </c>
    </row>
    <row r="598" spans="1:65" x14ac:dyDescent="0.3">
      <c r="A598" s="57">
        <v>2048048002</v>
      </c>
      <c r="B598" s="12" t="s">
        <v>736</v>
      </c>
      <c r="C598" s="58" t="s">
        <v>107</v>
      </c>
      <c r="D598" s="58" t="s">
        <v>114</v>
      </c>
      <c r="E598" s="58"/>
      <c r="F598" s="58">
        <v>3183866</v>
      </c>
      <c r="G598" s="58">
        <f t="shared" si="129"/>
        <v>1320246</v>
      </c>
      <c r="H598" s="58">
        <f t="shared" si="130"/>
        <v>0</v>
      </c>
      <c r="I598" s="58" t="e">
        <v>#N/A</v>
      </c>
      <c r="J598" s="58">
        <v>201333</v>
      </c>
      <c r="K598" s="58">
        <v>0</v>
      </c>
      <c r="L598" s="58">
        <v>1400000</v>
      </c>
      <c r="M598" s="58">
        <v>1863620</v>
      </c>
      <c r="N598" s="58">
        <f>VLOOKUP(AD598,'tabla ingresos'!$A$3:$D$15,4,FALSE)</f>
        <v>1000000</v>
      </c>
      <c r="O598" s="58">
        <v>0</v>
      </c>
      <c r="P598" s="58">
        <v>0</v>
      </c>
      <c r="Q598" s="58">
        <v>0</v>
      </c>
      <c r="R598" s="12">
        <v>68276</v>
      </c>
      <c r="S598" s="12" t="s">
        <v>87</v>
      </c>
      <c r="T598" s="12" t="s">
        <v>89</v>
      </c>
      <c r="U598" s="12" t="s">
        <v>10</v>
      </c>
      <c r="V598" s="12">
        <v>4</v>
      </c>
      <c r="W598" s="12">
        <v>0</v>
      </c>
      <c r="X598" s="12">
        <v>0</v>
      </c>
      <c r="Y598" s="59">
        <v>4.904109589041096</v>
      </c>
      <c r="Z598" s="59">
        <v>31.235616438356164</v>
      </c>
      <c r="AA598" s="12">
        <v>1</v>
      </c>
      <c r="AB598" s="12">
        <v>1</v>
      </c>
      <c r="AC598" s="12">
        <v>1</v>
      </c>
      <c r="AD598" s="12">
        <v>2</v>
      </c>
      <c r="AE598" s="12">
        <v>1</v>
      </c>
      <c r="AF598" s="58" t="s">
        <v>91</v>
      </c>
      <c r="AG598" s="66">
        <f t="shared" si="131"/>
        <v>0.13422200000000001</v>
      </c>
      <c r="AH598" s="67">
        <f t="shared" si="132"/>
        <v>2.1225773333333335</v>
      </c>
      <c r="AI598" s="67">
        <f t="shared" si="133"/>
        <v>1.2424133333333334</v>
      </c>
      <c r="AJ598" s="67">
        <f t="shared" si="134"/>
        <v>0.88016399999999995</v>
      </c>
      <c r="AK598" s="67">
        <f t="shared" si="135"/>
        <v>0</v>
      </c>
      <c r="AL598" s="67">
        <f t="shared" si="136"/>
        <v>0</v>
      </c>
      <c r="AM598" s="59">
        <f>VLOOKUP(AG598,'SCORE TALLER'!$AC$2:$AD$10,2,TRUE)*AM$2</f>
        <v>0</v>
      </c>
      <c r="AN598" s="59">
        <f>VLOOKUP(AD598,'SCORE TALLER'!$W$2:$X$10,2,TRUE)*AN$2</f>
        <v>0.32</v>
      </c>
      <c r="AO598" s="59">
        <f>VLOOKUP(AB598,'SCORE TALLER'!$S$2:$T$10,2,FALSE)*AO$2</f>
        <v>0.05</v>
      </c>
      <c r="AP598" s="59">
        <f>VLOOKUP(AH598,'SCORE TALLER'!$AE$2:$AF$10,2,TRUE)*AP$2</f>
        <v>0</v>
      </c>
      <c r="AQ598" s="59">
        <f>VLOOKUP(AI598,'SCORE TALLER'!$AG$2:$AH$10,2,TRUE)*AQ$2</f>
        <v>0.32</v>
      </c>
      <c r="AR598" s="59">
        <f>VLOOKUP(AC598,'SCORE TALLER'!$U$2:$V$10,2,FALSE)*AR$2</f>
        <v>0.05</v>
      </c>
      <c r="AS598" s="59">
        <f>VLOOKUP(AE598,'SCORE TALLER'!$Y$2:$Z$10,2,FALSE)*AS$2</f>
        <v>0.03</v>
      </c>
      <c r="AT598" s="59">
        <f>VLOOKUP(Z598,'SCORE TALLER'!$O$2:$P$10,2,TRUE)*AT$2</f>
        <v>0.04</v>
      </c>
      <c r="AU598" s="59">
        <f>VLOOKUP(S598,'SCORE TALLER'!$A$2:$B$10,2,FALSE)*AU$2</f>
        <v>0.15000000000000002</v>
      </c>
      <c r="AV598" s="59">
        <f>VLOOKUP(AJ598,'SCORE TALLER'!$AI$2:$AJ$10,2,TRUE)*AV$2</f>
        <v>0.25</v>
      </c>
      <c r="AW598" s="59">
        <f>VLOOKUP(AK598,'SCORE TALLER'!$AK$2:$AL$10,2,TRUE)*AW$2</f>
        <v>0.25</v>
      </c>
      <c r="AX598" s="59">
        <f>VLOOKUP(T598,'SCORE TALLER'!$C$2:$D$10,2,FALSE)*AX$2</f>
        <v>0</v>
      </c>
      <c r="AY598" s="59">
        <f>VLOOKUP(W598,'SCORE TALLER'!$I$2:$J$10,2,TRUE)*AY$2</f>
        <v>0</v>
      </c>
      <c r="AZ598" s="59">
        <f>VLOOKUP(X598,'SCORE TALLER'!$K$2:$L$10,2,TRUE)*AZ$2</f>
        <v>0</v>
      </c>
      <c r="BA598" s="59">
        <f>VLOOKUP(U598,'SCORE TALLER'!$E$2:$F$10,2,FALSE)*BA$2</f>
        <v>0</v>
      </c>
      <c r="BB598" s="59">
        <f>VLOOKUP(Y598,'SCORE TALLER'!$M$2:$N$10,2,TRUE)*BB$2</f>
        <v>0.03</v>
      </c>
      <c r="BC598" s="59">
        <f>VLOOKUP(AA598,'SCORE TALLER'!$Q$2:$R$10,2,FALSE)*BC$2</f>
        <v>0.05</v>
      </c>
      <c r="BD598" s="59">
        <f>VLOOKUP(V598,'SCORE TALLER'!$G$2:$H$10,2,FALSE)*BD$2</f>
        <v>0</v>
      </c>
      <c r="BE598" s="59">
        <f>VLOOKUP(AF598,'SCORE TALLER'!$AA$2:$AB$10,2,FALSE)*BE$2</f>
        <v>0.30000000000000004</v>
      </c>
      <c r="BF598" s="59">
        <f>VLOOKUP(AL598,'SCORE TALLER'!$AM$2:$AN$10,2,TRUE)*BF$2</f>
        <v>0</v>
      </c>
      <c r="BG598" s="67">
        <f t="shared" si="137"/>
        <v>1.84</v>
      </c>
      <c r="BH598" s="67" t="str">
        <f>VLOOKUP(BG598,'SCORE TALLER'!$AP$2:$AQ$7,2,TRUE)</f>
        <v>2. Normal</v>
      </c>
      <c r="BI598" s="67" t="str">
        <f t="shared" si="139"/>
        <v>LBZ</v>
      </c>
      <c r="BJ598" s="67" t="str">
        <f t="shared" si="139"/>
        <v>A</v>
      </c>
      <c r="BK598" s="67" t="str">
        <f t="shared" si="140"/>
        <v>SIN</v>
      </c>
      <c r="BL598" s="86">
        <f t="shared" si="138"/>
        <v>0</v>
      </c>
      <c r="BM598" s="86">
        <f t="shared" si="141"/>
        <v>0</v>
      </c>
    </row>
    <row r="599" spans="1:65" x14ac:dyDescent="0.3">
      <c r="A599" s="57">
        <v>2022442808</v>
      </c>
      <c r="B599" s="12" t="s">
        <v>737</v>
      </c>
      <c r="C599" s="58" t="s">
        <v>105</v>
      </c>
      <c r="D599" s="58" t="s">
        <v>114</v>
      </c>
      <c r="E599" s="58">
        <v>211003</v>
      </c>
      <c r="F599" s="58">
        <v>3627900</v>
      </c>
      <c r="G599" s="58">
        <f t="shared" si="129"/>
        <v>1987280</v>
      </c>
      <c r="H599" s="58">
        <f t="shared" si="130"/>
        <v>918471</v>
      </c>
      <c r="I599" s="58">
        <v>3628000</v>
      </c>
      <c r="J599" s="58">
        <v>188585</v>
      </c>
      <c r="K599" s="58">
        <v>0</v>
      </c>
      <c r="L599" s="58">
        <v>1068809</v>
      </c>
      <c r="M599" s="58">
        <v>1640620</v>
      </c>
      <c r="N599" s="58">
        <f>VLOOKUP(AD599,'tabla ingresos'!$A$3:$D$15,4,FALSE)</f>
        <v>1000000</v>
      </c>
      <c r="O599" s="58">
        <v>27933.791049632284</v>
      </c>
      <c r="P599" s="58">
        <v>712000</v>
      </c>
      <c r="Q599" s="58">
        <v>0</v>
      </c>
      <c r="R599" s="12">
        <v>11001</v>
      </c>
      <c r="S599" s="12" t="s">
        <v>87</v>
      </c>
      <c r="T599" s="12" t="s">
        <v>89</v>
      </c>
      <c r="U599" s="12" t="s">
        <v>10</v>
      </c>
      <c r="V599" s="12">
        <v>4</v>
      </c>
      <c r="W599" s="12">
        <v>0</v>
      </c>
      <c r="X599" s="12">
        <v>0</v>
      </c>
      <c r="Y599" s="59">
        <v>2.3616438356164382</v>
      </c>
      <c r="Z599" s="59">
        <v>22.602739726027398</v>
      </c>
      <c r="AA599" s="12">
        <v>1</v>
      </c>
      <c r="AB599" s="12">
        <v>2</v>
      </c>
      <c r="AC599" s="12">
        <v>2</v>
      </c>
      <c r="AD599" s="12">
        <v>2</v>
      </c>
      <c r="AE599" s="12">
        <v>3</v>
      </c>
      <c r="AF599" s="58" t="s">
        <v>10</v>
      </c>
      <c r="AG599" s="66">
        <f t="shared" si="131"/>
        <v>0.14434586069975486</v>
      </c>
      <c r="AH599" s="67">
        <f t="shared" si="132"/>
        <v>2.8932666666666669</v>
      </c>
      <c r="AI599" s="67">
        <f t="shared" si="133"/>
        <v>1.2344153333333334</v>
      </c>
      <c r="AJ599" s="67">
        <f t="shared" si="134"/>
        <v>1.3248533333333334</v>
      </c>
      <c r="AK599" s="67">
        <f t="shared" si="135"/>
        <v>0.61231400000000002</v>
      </c>
      <c r="AL599" s="67">
        <f t="shared" si="136"/>
        <v>0</v>
      </c>
      <c r="AM599" s="59">
        <f>VLOOKUP(AG599,'SCORE TALLER'!$AC$2:$AD$10,2,TRUE)*AM$2</f>
        <v>0</v>
      </c>
      <c r="AN599" s="59">
        <f>VLOOKUP(AD599,'SCORE TALLER'!$W$2:$X$10,2,TRUE)*AN$2</f>
        <v>0.32</v>
      </c>
      <c r="AO599" s="59">
        <f>VLOOKUP(AB599,'SCORE TALLER'!$S$2:$T$10,2,FALSE)*AO$2</f>
        <v>0.04</v>
      </c>
      <c r="AP599" s="59">
        <f>VLOOKUP(AH599,'SCORE TALLER'!$AE$2:$AF$10,2,TRUE)*AP$2</f>
        <v>0</v>
      </c>
      <c r="AQ599" s="59">
        <f>VLOOKUP(AI599,'SCORE TALLER'!$AG$2:$AH$10,2,TRUE)*AQ$2</f>
        <v>0.32</v>
      </c>
      <c r="AR599" s="59">
        <f>VLOOKUP(AC599,'SCORE TALLER'!$U$2:$V$10,2,FALSE)*AR$2</f>
        <v>0.04</v>
      </c>
      <c r="AS599" s="59">
        <f>VLOOKUP(AE599,'SCORE TALLER'!$Y$2:$Z$10,2,FALSE)*AS$2</f>
        <v>0.02</v>
      </c>
      <c r="AT599" s="59">
        <f>VLOOKUP(Z599,'SCORE TALLER'!$O$2:$P$10,2,TRUE)*AT$2</f>
        <v>0.05</v>
      </c>
      <c r="AU599" s="59">
        <f>VLOOKUP(S599,'SCORE TALLER'!$A$2:$B$10,2,FALSE)*AU$2</f>
        <v>0.15000000000000002</v>
      </c>
      <c r="AV599" s="59">
        <f>VLOOKUP(AJ599,'SCORE TALLER'!$AI$2:$AJ$10,2,TRUE)*AV$2</f>
        <v>0.2</v>
      </c>
      <c r="AW599" s="59">
        <f>VLOOKUP(AK599,'SCORE TALLER'!$AK$2:$AL$10,2,TRUE)*AW$2</f>
        <v>0.25</v>
      </c>
      <c r="AX599" s="59">
        <f>VLOOKUP(T599,'SCORE TALLER'!$C$2:$D$10,2,FALSE)*AX$2</f>
        <v>0</v>
      </c>
      <c r="AY599" s="59">
        <f>VLOOKUP(W599,'SCORE TALLER'!$I$2:$J$10,2,TRUE)*AY$2</f>
        <v>0</v>
      </c>
      <c r="AZ599" s="59">
        <f>VLOOKUP(X599,'SCORE TALLER'!$K$2:$L$10,2,TRUE)*AZ$2</f>
        <v>0</v>
      </c>
      <c r="BA599" s="59">
        <f>VLOOKUP(U599,'SCORE TALLER'!$E$2:$F$10,2,FALSE)*BA$2</f>
        <v>0</v>
      </c>
      <c r="BB599" s="59">
        <f>VLOOKUP(Y599,'SCORE TALLER'!$M$2:$N$10,2,TRUE)*BB$2</f>
        <v>0.04</v>
      </c>
      <c r="BC599" s="59">
        <f>VLOOKUP(AA599,'SCORE TALLER'!$Q$2:$R$10,2,FALSE)*BC$2</f>
        <v>0.05</v>
      </c>
      <c r="BD599" s="59">
        <f>VLOOKUP(V599,'SCORE TALLER'!$G$2:$H$10,2,FALSE)*BD$2</f>
        <v>0</v>
      </c>
      <c r="BE599" s="59">
        <f>VLOOKUP(AF599,'SCORE TALLER'!$AA$2:$AB$10,2,FALSE)*BE$2</f>
        <v>0</v>
      </c>
      <c r="BF599" s="59">
        <f>VLOOKUP(AL599,'SCORE TALLER'!$AM$2:$AN$10,2,TRUE)*BF$2</f>
        <v>0</v>
      </c>
      <c r="BG599" s="67">
        <f t="shared" si="137"/>
        <v>1.4800000000000002</v>
      </c>
      <c r="BH599" s="67" t="str">
        <f>VLOOKUP(BG599,'SCORE TALLER'!$AP$2:$AQ$7,2,TRUE)</f>
        <v>2. Normal</v>
      </c>
      <c r="BI599" s="67" t="str">
        <f t="shared" si="139"/>
        <v>LBZ</v>
      </c>
      <c r="BJ599" s="67" t="str">
        <f t="shared" si="139"/>
        <v>A</v>
      </c>
      <c r="BK599" s="67" t="str">
        <f t="shared" si="140"/>
        <v>A</v>
      </c>
      <c r="BL599" s="86">
        <f t="shared" si="138"/>
        <v>918471</v>
      </c>
      <c r="BM599" s="86">
        <f t="shared" si="141"/>
        <v>0</v>
      </c>
    </row>
    <row r="600" spans="1:65" x14ac:dyDescent="0.3">
      <c r="A600" s="57">
        <v>2088426406</v>
      </c>
      <c r="B600" s="12" t="s">
        <v>738</v>
      </c>
      <c r="C600" s="58" t="s">
        <v>107</v>
      </c>
      <c r="D600" s="58" t="s">
        <v>30</v>
      </c>
      <c r="E600" s="58">
        <v>1450387</v>
      </c>
      <c r="F600" s="58">
        <v>9713724</v>
      </c>
      <c r="G600" s="58">
        <f t="shared" si="129"/>
        <v>7463947</v>
      </c>
      <c r="H600" s="58">
        <f t="shared" si="130"/>
        <v>2463947</v>
      </c>
      <c r="I600" s="58" t="e">
        <v>#N/A</v>
      </c>
      <c r="J600" s="58">
        <v>442274</v>
      </c>
      <c r="K600" s="58">
        <v>0</v>
      </c>
      <c r="L600" s="58">
        <v>5000000</v>
      </c>
      <c r="M600" s="58">
        <v>2249777</v>
      </c>
      <c r="N600" s="58">
        <f>VLOOKUP(AD600,'tabla ingresos'!$A$3:$D$15,4,FALSE)</f>
        <v>2000000</v>
      </c>
      <c r="O600" s="58">
        <v>0</v>
      </c>
      <c r="P600" s="58">
        <v>0</v>
      </c>
      <c r="Q600" s="58">
        <v>0</v>
      </c>
      <c r="R600" s="12">
        <v>66170</v>
      </c>
      <c r="S600" s="12" t="s">
        <v>87</v>
      </c>
      <c r="T600" s="12" t="s">
        <v>89</v>
      </c>
      <c r="U600" s="12" t="s">
        <v>10</v>
      </c>
      <c r="V600" s="12">
        <v>4</v>
      </c>
      <c r="W600" s="12">
        <v>0</v>
      </c>
      <c r="X600" s="12">
        <v>0</v>
      </c>
      <c r="Y600" s="59">
        <v>3.7232876712328768</v>
      </c>
      <c r="Z600" s="59">
        <v>27.8</v>
      </c>
      <c r="AA600" s="12">
        <v>2</v>
      </c>
      <c r="AB600" s="12">
        <v>2</v>
      </c>
      <c r="AC600" s="12">
        <v>3</v>
      </c>
      <c r="AD600" s="12">
        <v>3</v>
      </c>
      <c r="AE600" s="12">
        <v>1</v>
      </c>
      <c r="AF600" s="58" t="s">
        <v>91</v>
      </c>
      <c r="AG600" s="66">
        <f t="shared" si="131"/>
        <v>0.14742466666666668</v>
      </c>
      <c r="AH600" s="67">
        <f t="shared" si="132"/>
        <v>3.237908</v>
      </c>
      <c r="AI600" s="67">
        <f t="shared" si="133"/>
        <v>1.2333879999999999</v>
      </c>
      <c r="AJ600" s="67">
        <f t="shared" si="134"/>
        <v>2.4879823333333335</v>
      </c>
      <c r="AK600" s="67">
        <f t="shared" si="135"/>
        <v>0.82131566666666667</v>
      </c>
      <c r="AL600" s="67">
        <f t="shared" si="136"/>
        <v>0</v>
      </c>
      <c r="AM600" s="59">
        <f>VLOOKUP(AG600,'SCORE TALLER'!$AC$2:$AD$10,2,TRUE)*AM$2</f>
        <v>0</v>
      </c>
      <c r="AN600" s="59">
        <f>VLOOKUP(AD600,'SCORE TALLER'!$W$2:$X$10,2,TRUE)*AN$2</f>
        <v>0.32</v>
      </c>
      <c r="AO600" s="59">
        <f>VLOOKUP(AB600,'SCORE TALLER'!$S$2:$T$10,2,FALSE)*AO$2</f>
        <v>0.04</v>
      </c>
      <c r="AP600" s="59">
        <f>VLOOKUP(AH600,'SCORE TALLER'!$AE$2:$AF$10,2,TRUE)*AP$2</f>
        <v>0</v>
      </c>
      <c r="AQ600" s="59">
        <f>VLOOKUP(AI600,'SCORE TALLER'!$AG$2:$AH$10,2,TRUE)*AQ$2</f>
        <v>0.32</v>
      </c>
      <c r="AR600" s="59">
        <f>VLOOKUP(AC600,'SCORE TALLER'!$U$2:$V$10,2,FALSE)*AR$2</f>
        <v>0.03</v>
      </c>
      <c r="AS600" s="59">
        <f>VLOOKUP(AE600,'SCORE TALLER'!$Y$2:$Z$10,2,FALSE)*AS$2</f>
        <v>0.03</v>
      </c>
      <c r="AT600" s="59">
        <f>VLOOKUP(Z600,'SCORE TALLER'!$O$2:$P$10,2,TRUE)*AT$2</f>
        <v>0.04</v>
      </c>
      <c r="AU600" s="59">
        <f>VLOOKUP(S600,'SCORE TALLER'!$A$2:$B$10,2,FALSE)*AU$2</f>
        <v>0.15000000000000002</v>
      </c>
      <c r="AV600" s="59">
        <f>VLOOKUP(AJ600,'SCORE TALLER'!$AI$2:$AJ$10,2,TRUE)*AV$2</f>
        <v>0.15000000000000002</v>
      </c>
      <c r="AW600" s="59">
        <f>VLOOKUP(AK600,'SCORE TALLER'!$AK$2:$AL$10,2,TRUE)*AW$2</f>
        <v>0.25</v>
      </c>
      <c r="AX600" s="59">
        <f>VLOOKUP(T600,'SCORE TALLER'!$C$2:$D$10,2,FALSE)*AX$2</f>
        <v>0</v>
      </c>
      <c r="AY600" s="59">
        <f>VLOOKUP(W600,'SCORE TALLER'!$I$2:$J$10,2,TRUE)*AY$2</f>
        <v>0</v>
      </c>
      <c r="AZ600" s="59">
        <f>VLOOKUP(X600,'SCORE TALLER'!$K$2:$L$10,2,TRUE)*AZ$2</f>
        <v>0</v>
      </c>
      <c r="BA600" s="59">
        <f>VLOOKUP(U600,'SCORE TALLER'!$E$2:$F$10,2,FALSE)*BA$2</f>
        <v>0</v>
      </c>
      <c r="BB600" s="59">
        <f>VLOOKUP(Y600,'SCORE TALLER'!$M$2:$N$10,2,TRUE)*BB$2</f>
        <v>0.04</v>
      </c>
      <c r="BC600" s="59">
        <f>VLOOKUP(AA600,'SCORE TALLER'!$Q$2:$R$10,2,FALSE)*BC$2</f>
        <v>0</v>
      </c>
      <c r="BD600" s="59">
        <f>VLOOKUP(V600,'SCORE TALLER'!$G$2:$H$10,2,FALSE)*BD$2</f>
        <v>0</v>
      </c>
      <c r="BE600" s="59">
        <f>VLOOKUP(AF600,'SCORE TALLER'!$AA$2:$AB$10,2,FALSE)*BE$2</f>
        <v>0.30000000000000004</v>
      </c>
      <c r="BF600" s="59">
        <f>VLOOKUP(AL600,'SCORE TALLER'!$AM$2:$AN$10,2,TRUE)*BF$2</f>
        <v>0</v>
      </c>
      <c r="BG600" s="67">
        <f t="shared" si="137"/>
        <v>1.6700000000000002</v>
      </c>
      <c r="BH600" s="67" t="str">
        <f>VLOOKUP(BG600,'SCORE TALLER'!$AP$2:$AQ$7,2,TRUE)</f>
        <v>2. Normal</v>
      </c>
      <c r="BI600" s="67" t="str">
        <f t="shared" si="139"/>
        <v>LBZ</v>
      </c>
      <c r="BJ600" s="67" t="str">
        <f t="shared" si="139"/>
        <v>A</v>
      </c>
      <c r="BK600" s="67" t="str">
        <f t="shared" si="140"/>
        <v>SIN</v>
      </c>
      <c r="BL600" s="86">
        <f t="shared" si="138"/>
        <v>2463947</v>
      </c>
      <c r="BM600" s="86">
        <f t="shared" si="141"/>
        <v>0</v>
      </c>
    </row>
    <row r="601" spans="1:65" x14ac:dyDescent="0.3">
      <c r="A601" s="57">
        <v>4828660</v>
      </c>
      <c r="B601" s="12" t="s">
        <v>739</v>
      </c>
      <c r="C601" s="58" t="s">
        <v>107</v>
      </c>
      <c r="D601" s="58" t="s">
        <v>115</v>
      </c>
      <c r="E601" s="58"/>
      <c r="F601" s="58">
        <v>4808004</v>
      </c>
      <c r="G601" s="58">
        <f t="shared" si="129"/>
        <v>2965744</v>
      </c>
      <c r="H601" s="58">
        <f t="shared" si="130"/>
        <v>2965744</v>
      </c>
      <c r="I601" s="58" t="e">
        <v>#N/A</v>
      </c>
      <c r="J601" s="58">
        <v>167382</v>
      </c>
      <c r="K601" s="58">
        <v>0</v>
      </c>
      <c r="L601" s="58">
        <v>0</v>
      </c>
      <c r="M601" s="58">
        <v>1842260</v>
      </c>
      <c r="N601" s="58">
        <f>VLOOKUP(AD601,'tabla ingresos'!$A$3:$D$15,4,FALSE)</f>
        <v>1000000</v>
      </c>
      <c r="O601" s="58">
        <v>0</v>
      </c>
      <c r="P601" s="58">
        <v>0</v>
      </c>
      <c r="Q601" s="58">
        <v>0</v>
      </c>
      <c r="R601" s="12">
        <v>13052</v>
      </c>
      <c r="S601" s="12" t="s">
        <v>88</v>
      </c>
      <c r="T601" s="12" t="s">
        <v>89</v>
      </c>
      <c r="U601" s="12" t="s">
        <v>10</v>
      </c>
      <c r="V601" s="12">
        <v>4</v>
      </c>
      <c r="W601" s="12">
        <v>0</v>
      </c>
      <c r="X601" s="12">
        <v>0</v>
      </c>
      <c r="Y601" s="59">
        <v>6.0465753424657533</v>
      </c>
      <c r="Z601" s="59">
        <v>44.367123287671234</v>
      </c>
      <c r="AA601" s="12">
        <v>1</v>
      </c>
      <c r="AB601" s="12">
        <v>1</v>
      </c>
      <c r="AC601" s="12">
        <v>1</v>
      </c>
      <c r="AD601" s="12">
        <v>2</v>
      </c>
      <c r="AE601" s="12">
        <v>3</v>
      </c>
      <c r="AF601" s="58" t="s">
        <v>91</v>
      </c>
      <c r="AG601" s="66">
        <f t="shared" si="131"/>
        <v>0.11158800000000001</v>
      </c>
      <c r="AH601" s="67">
        <f t="shared" si="132"/>
        <v>3.205336</v>
      </c>
      <c r="AI601" s="67">
        <f t="shared" si="133"/>
        <v>1.2281733333333333</v>
      </c>
      <c r="AJ601" s="67">
        <f t="shared" si="134"/>
        <v>1.9771626666666666</v>
      </c>
      <c r="AK601" s="67">
        <f t="shared" si="135"/>
        <v>1.9771626666666666</v>
      </c>
      <c r="AL601" s="67">
        <f t="shared" si="136"/>
        <v>0</v>
      </c>
      <c r="AM601" s="59">
        <f>VLOOKUP(AG601,'SCORE TALLER'!$AC$2:$AD$10,2,TRUE)*AM$2</f>
        <v>0</v>
      </c>
      <c r="AN601" s="59">
        <f>VLOOKUP(AD601,'SCORE TALLER'!$W$2:$X$10,2,TRUE)*AN$2</f>
        <v>0.32</v>
      </c>
      <c r="AO601" s="59">
        <f>VLOOKUP(AB601,'SCORE TALLER'!$S$2:$T$10,2,FALSE)*AO$2</f>
        <v>0.05</v>
      </c>
      <c r="AP601" s="59">
        <f>VLOOKUP(AH601,'SCORE TALLER'!$AE$2:$AF$10,2,TRUE)*AP$2</f>
        <v>0</v>
      </c>
      <c r="AQ601" s="59">
        <f>VLOOKUP(AI601,'SCORE TALLER'!$AG$2:$AH$10,2,TRUE)*AQ$2</f>
        <v>0.32</v>
      </c>
      <c r="AR601" s="59">
        <f>VLOOKUP(AC601,'SCORE TALLER'!$U$2:$V$10,2,FALSE)*AR$2</f>
        <v>0.05</v>
      </c>
      <c r="AS601" s="59">
        <f>VLOOKUP(AE601,'SCORE TALLER'!$Y$2:$Z$10,2,FALSE)*AS$2</f>
        <v>0.02</v>
      </c>
      <c r="AT601" s="59">
        <f>VLOOKUP(Z601,'SCORE TALLER'!$O$2:$P$10,2,TRUE)*AT$2</f>
        <v>0.03</v>
      </c>
      <c r="AU601" s="59">
        <f>VLOOKUP(S601,'SCORE TALLER'!$A$2:$B$10,2,FALSE)*AU$2</f>
        <v>0.25</v>
      </c>
      <c r="AV601" s="59">
        <f>VLOOKUP(AJ601,'SCORE TALLER'!$AI$2:$AJ$10,2,TRUE)*AV$2</f>
        <v>0.2</v>
      </c>
      <c r="AW601" s="59">
        <f>VLOOKUP(AK601,'SCORE TALLER'!$AK$2:$AL$10,2,TRUE)*AW$2</f>
        <v>0.2</v>
      </c>
      <c r="AX601" s="59">
        <f>VLOOKUP(T601,'SCORE TALLER'!$C$2:$D$10,2,FALSE)*AX$2</f>
        <v>0</v>
      </c>
      <c r="AY601" s="59">
        <f>VLOOKUP(W601,'SCORE TALLER'!$I$2:$J$10,2,TRUE)*AY$2</f>
        <v>0</v>
      </c>
      <c r="AZ601" s="59">
        <f>VLOOKUP(X601,'SCORE TALLER'!$K$2:$L$10,2,TRUE)*AZ$2</f>
        <v>0</v>
      </c>
      <c r="BA601" s="59">
        <f>VLOOKUP(U601,'SCORE TALLER'!$E$2:$F$10,2,FALSE)*BA$2</f>
        <v>0</v>
      </c>
      <c r="BB601" s="59">
        <f>VLOOKUP(Y601,'SCORE TALLER'!$M$2:$N$10,2,TRUE)*BB$2</f>
        <v>0.02</v>
      </c>
      <c r="BC601" s="59">
        <f>VLOOKUP(AA601,'SCORE TALLER'!$Q$2:$R$10,2,FALSE)*BC$2</f>
        <v>0.05</v>
      </c>
      <c r="BD601" s="59">
        <f>VLOOKUP(V601,'SCORE TALLER'!$G$2:$H$10,2,FALSE)*BD$2</f>
        <v>0</v>
      </c>
      <c r="BE601" s="59">
        <f>VLOOKUP(AF601,'SCORE TALLER'!$AA$2:$AB$10,2,FALSE)*BE$2</f>
        <v>0.30000000000000004</v>
      </c>
      <c r="BF601" s="59">
        <f>VLOOKUP(AL601,'SCORE TALLER'!$AM$2:$AN$10,2,TRUE)*BF$2</f>
        <v>0</v>
      </c>
      <c r="BG601" s="67">
        <f t="shared" si="137"/>
        <v>1.81</v>
      </c>
      <c r="BH601" s="67" t="str">
        <f>VLOOKUP(BG601,'SCORE TALLER'!$AP$2:$AQ$7,2,TRUE)</f>
        <v>2. Normal</v>
      </c>
      <c r="BI601" s="67" t="str">
        <f t="shared" si="139"/>
        <v>LBZ</v>
      </c>
      <c r="BJ601" s="67" t="str">
        <f t="shared" si="139"/>
        <v>A</v>
      </c>
      <c r="BK601" s="67" t="str">
        <f t="shared" si="140"/>
        <v>SIN</v>
      </c>
      <c r="BL601" s="86">
        <f t="shared" si="138"/>
        <v>2965744</v>
      </c>
      <c r="BM601" s="86">
        <f t="shared" si="141"/>
        <v>0</v>
      </c>
    </row>
    <row r="602" spans="1:65" x14ac:dyDescent="0.3">
      <c r="A602" s="57">
        <v>2008680248</v>
      </c>
      <c r="B602" s="12" t="s">
        <v>740</v>
      </c>
      <c r="C602" s="58" t="s">
        <v>107</v>
      </c>
      <c r="D602" s="58" t="s">
        <v>115</v>
      </c>
      <c r="E602" s="58"/>
      <c r="F602" s="58">
        <v>5589667</v>
      </c>
      <c r="G602" s="58">
        <f t="shared" si="129"/>
        <v>3748847</v>
      </c>
      <c r="H602" s="58">
        <f t="shared" si="130"/>
        <v>1691308</v>
      </c>
      <c r="I602" s="58" t="e">
        <v>#N/A</v>
      </c>
      <c r="J602" s="58">
        <v>212359</v>
      </c>
      <c r="K602" s="58">
        <v>0</v>
      </c>
      <c r="L602" s="58">
        <v>2057539</v>
      </c>
      <c r="M602" s="58">
        <v>1840820</v>
      </c>
      <c r="N602" s="58">
        <f>VLOOKUP(AD602,'tabla ingresos'!$A$3:$D$15,4,FALSE)</f>
        <v>1000000</v>
      </c>
      <c r="O602" s="58">
        <v>0</v>
      </c>
      <c r="P602" s="58">
        <v>0</v>
      </c>
      <c r="Q602" s="58">
        <v>0</v>
      </c>
      <c r="R602" s="12">
        <v>68276</v>
      </c>
      <c r="S602" s="12" t="s">
        <v>87</v>
      </c>
      <c r="T602" s="12" t="s">
        <v>89</v>
      </c>
      <c r="U602" s="12" t="s">
        <v>10</v>
      </c>
      <c r="V602" s="12">
        <v>4</v>
      </c>
      <c r="W602" s="12">
        <v>0</v>
      </c>
      <c r="X602" s="12">
        <v>0</v>
      </c>
      <c r="Y602" s="59">
        <v>5.2383561643835614</v>
      </c>
      <c r="Z602" s="59">
        <v>23.668493150684931</v>
      </c>
      <c r="AA602" s="12">
        <v>2</v>
      </c>
      <c r="AB602" s="12">
        <v>1</v>
      </c>
      <c r="AC602" s="12">
        <v>1</v>
      </c>
      <c r="AD602" s="12">
        <v>2</v>
      </c>
      <c r="AE602" s="12">
        <v>1</v>
      </c>
      <c r="AF602" s="58" t="s">
        <v>91</v>
      </c>
      <c r="AG602" s="66">
        <f t="shared" si="131"/>
        <v>0.14157266666666668</v>
      </c>
      <c r="AH602" s="67">
        <f t="shared" si="132"/>
        <v>3.7264446666666666</v>
      </c>
      <c r="AI602" s="67">
        <f t="shared" si="133"/>
        <v>1.2272133333333333</v>
      </c>
      <c r="AJ602" s="67">
        <f t="shared" si="134"/>
        <v>2.4992313333333334</v>
      </c>
      <c r="AK602" s="67">
        <f t="shared" si="135"/>
        <v>1.1275386666666667</v>
      </c>
      <c r="AL602" s="67">
        <f t="shared" si="136"/>
        <v>0</v>
      </c>
      <c r="AM602" s="59">
        <f>VLOOKUP(AG602,'SCORE TALLER'!$AC$2:$AD$10,2,TRUE)*AM$2</f>
        <v>0</v>
      </c>
      <c r="AN602" s="59">
        <f>VLOOKUP(AD602,'SCORE TALLER'!$W$2:$X$10,2,TRUE)*AN$2</f>
        <v>0.32</v>
      </c>
      <c r="AO602" s="59">
        <f>VLOOKUP(AB602,'SCORE TALLER'!$S$2:$T$10,2,FALSE)*AO$2</f>
        <v>0.05</v>
      </c>
      <c r="AP602" s="59">
        <f>VLOOKUP(AH602,'SCORE TALLER'!$AE$2:$AF$10,2,TRUE)*AP$2</f>
        <v>0</v>
      </c>
      <c r="AQ602" s="59">
        <f>VLOOKUP(AI602,'SCORE TALLER'!$AG$2:$AH$10,2,TRUE)*AQ$2</f>
        <v>0.32</v>
      </c>
      <c r="AR602" s="59">
        <f>VLOOKUP(AC602,'SCORE TALLER'!$U$2:$V$10,2,FALSE)*AR$2</f>
        <v>0.05</v>
      </c>
      <c r="AS602" s="59">
        <f>VLOOKUP(AE602,'SCORE TALLER'!$Y$2:$Z$10,2,FALSE)*AS$2</f>
        <v>0.03</v>
      </c>
      <c r="AT602" s="59">
        <f>VLOOKUP(Z602,'SCORE TALLER'!$O$2:$P$10,2,TRUE)*AT$2</f>
        <v>0.05</v>
      </c>
      <c r="AU602" s="59">
        <f>VLOOKUP(S602,'SCORE TALLER'!$A$2:$B$10,2,FALSE)*AU$2</f>
        <v>0.15000000000000002</v>
      </c>
      <c r="AV602" s="59">
        <f>VLOOKUP(AJ602,'SCORE TALLER'!$AI$2:$AJ$10,2,TRUE)*AV$2</f>
        <v>0.15000000000000002</v>
      </c>
      <c r="AW602" s="59">
        <f>VLOOKUP(AK602,'SCORE TALLER'!$AK$2:$AL$10,2,TRUE)*AW$2</f>
        <v>0.2</v>
      </c>
      <c r="AX602" s="59">
        <f>VLOOKUP(T602,'SCORE TALLER'!$C$2:$D$10,2,FALSE)*AX$2</f>
        <v>0</v>
      </c>
      <c r="AY602" s="59">
        <f>VLOOKUP(W602,'SCORE TALLER'!$I$2:$J$10,2,TRUE)*AY$2</f>
        <v>0</v>
      </c>
      <c r="AZ602" s="59">
        <f>VLOOKUP(X602,'SCORE TALLER'!$K$2:$L$10,2,TRUE)*AZ$2</f>
        <v>0</v>
      </c>
      <c r="BA602" s="59">
        <f>VLOOKUP(U602,'SCORE TALLER'!$E$2:$F$10,2,FALSE)*BA$2</f>
        <v>0</v>
      </c>
      <c r="BB602" s="59">
        <f>VLOOKUP(Y602,'SCORE TALLER'!$M$2:$N$10,2,TRUE)*BB$2</f>
        <v>0.03</v>
      </c>
      <c r="BC602" s="59">
        <f>VLOOKUP(AA602,'SCORE TALLER'!$Q$2:$R$10,2,FALSE)*BC$2</f>
        <v>0</v>
      </c>
      <c r="BD602" s="59">
        <f>VLOOKUP(V602,'SCORE TALLER'!$G$2:$H$10,2,FALSE)*BD$2</f>
        <v>0</v>
      </c>
      <c r="BE602" s="59">
        <f>VLOOKUP(AF602,'SCORE TALLER'!$AA$2:$AB$10,2,FALSE)*BE$2</f>
        <v>0.30000000000000004</v>
      </c>
      <c r="BF602" s="59">
        <f>VLOOKUP(AL602,'SCORE TALLER'!$AM$2:$AN$10,2,TRUE)*BF$2</f>
        <v>0</v>
      </c>
      <c r="BG602" s="67">
        <f t="shared" si="137"/>
        <v>1.6500000000000001</v>
      </c>
      <c r="BH602" s="67" t="str">
        <f>VLOOKUP(BG602,'SCORE TALLER'!$AP$2:$AQ$7,2,TRUE)</f>
        <v>2. Normal</v>
      </c>
      <c r="BI602" s="67" t="str">
        <f t="shared" si="139"/>
        <v>LBZ</v>
      </c>
      <c r="BJ602" s="67" t="str">
        <f t="shared" si="139"/>
        <v>A</v>
      </c>
      <c r="BK602" s="67" t="str">
        <f t="shared" si="140"/>
        <v>SIN</v>
      </c>
      <c r="BL602" s="86">
        <f t="shared" si="138"/>
        <v>1691308</v>
      </c>
      <c r="BM602" s="86">
        <f t="shared" si="141"/>
        <v>0</v>
      </c>
    </row>
    <row r="603" spans="1:65" x14ac:dyDescent="0.3">
      <c r="A603" s="57">
        <v>2008604808</v>
      </c>
      <c r="B603" s="12" t="s">
        <v>741</v>
      </c>
      <c r="C603" s="58" t="s">
        <v>105</v>
      </c>
      <c r="D603" s="58" t="s">
        <v>114</v>
      </c>
      <c r="E603" s="58"/>
      <c r="F603" s="58">
        <v>3163409</v>
      </c>
      <c r="G603" s="58">
        <f t="shared" si="129"/>
        <v>1329789</v>
      </c>
      <c r="H603" s="58">
        <f t="shared" si="130"/>
        <v>0</v>
      </c>
      <c r="I603" s="58">
        <v>3163000</v>
      </c>
      <c r="J603" s="58">
        <v>222058</v>
      </c>
      <c r="K603" s="58">
        <v>0</v>
      </c>
      <c r="L603" s="58">
        <v>1500000</v>
      </c>
      <c r="M603" s="58">
        <v>1833620</v>
      </c>
      <c r="N603" s="58">
        <f>VLOOKUP(AD603,'tabla ingresos'!$A$3:$D$15,4,FALSE)</f>
        <v>1000000</v>
      </c>
      <c r="O603" s="58">
        <v>317686.12336188019</v>
      </c>
      <c r="P603" s="58">
        <v>11158000</v>
      </c>
      <c r="Q603" s="58">
        <v>0</v>
      </c>
      <c r="R603" s="12">
        <v>68276</v>
      </c>
      <c r="S603" s="12" t="s">
        <v>87</v>
      </c>
      <c r="T603" s="12" t="s">
        <v>89</v>
      </c>
      <c r="U603" s="12" t="s">
        <v>10</v>
      </c>
      <c r="V603" s="12">
        <v>4</v>
      </c>
      <c r="W603" s="12">
        <v>0</v>
      </c>
      <c r="X603" s="12">
        <v>0</v>
      </c>
      <c r="Y603" s="59">
        <v>4.816438356164384</v>
      </c>
      <c r="Z603" s="59">
        <v>36.205479452054796</v>
      </c>
      <c r="AA603" s="12">
        <v>1</v>
      </c>
      <c r="AB603" s="12">
        <v>2</v>
      </c>
      <c r="AC603" s="12">
        <v>3</v>
      </c>
      <c r="AD603" s="12">
        <v>2</v>
      </c>
      <c r="AE603" s="12">
        <v>1</v>
      </c>
      <c r="AF603" s="58" t="s">
        <v>10</v>
      </c>
      <c r="AG603" s="66">
        <f t="shared" si="131"/>
        <v>0.35982941557458681</v>
      </c>
      <c r="AH603" s="67">
        <f t="shared" si="132"/>
        <v>9.547606</v>
      </c>
      <c r="AI603" s="67">
        <f t="shared" si="133"/>
        <v>1.2224133333333334</v>
      </c>
      <c r="AJ603" s="67">
        <f t="shared" si="134"/>
        <v>0.88652600000000004</v>
      </c>
      <c r="AK603" s="67">
        <f t="shared" si="135"/>
        <v>0</v>
      </c>
      <c r="AL603" s="67">
        <f t="shared" si="136"/>
        <v>0</v>
      </c>
      <c r="AM603" s="59">
        <f>VLOOKUP(AG603,'SCORE TALLER'!$AC$2:$AD$10,2,TRUE)*AM$2</f>
        <v>0</v>
      </c>
      <c r="AN603" s="59">
        <f>VLOOKUP(AD603,'SCORE TALLER'!$W$2:$X$10,2,TRUE)*AN$2</f>
        <v>0.32</v>
      </c>
      <c r="AO603" s="59">
        <f>VLOOKUP(AB603,'SCORE TALLER'!$S$2:$T$10,2,FALSE)*AO$2</f>
        <v>0.04</v>
      </c>
      <c r="AP603" s="59">
        <f>VLOOKUP(AH603,'SCORE TALLER'!$AE$2:$AF$10,2,TRUE)*AP$2</f>
        <v>0.08</v>
      </c>
      <c r="AQ603" s="59">
        <f>VLOOKUP(AI603,'SCORE TALLER'!$AG$2:$AH$10,2,TRUE)*AQ$2</f>
        <v>0.32</v>
      </c>
      <c r="AR603" s="59">
        <f>VLOOKUP(AC603,'SCORE TALLER'!$U$2:$V$10,2,FALSE)*AR$2</f>
        <v>0.03</v>
      </c>
      <c r="AS603" s="59">
        <f>VLOOKUP(AE603,'SCORE TALLER'!$Y$2:$Z$10,2,FALSE)*AS$2</f>
        <v>0.03</v>
      </c>
      <c r="AT603" s="59">
        <f>VLOOKUP(Z603,'SCORE TALLER'!$O$2:$P$10,2,TRUE)*AT$2</f>
        <v>0.03</v>
      </c>
      <c r="AU603" s="59">
        <f>VLOOKUP(S603,'SCORE TALLER'!$A$2:$B$10,2,FALSE)*AU$2</f>
        <v>0.15000000000000002</v>
      </c>
      <c r="AV603" s="59">
        <f>VLOOKUP(AJ603,'SCORE TALLER'!$AI$2:$AJ$10,2,TRUE)*AV$2</f>
        <v>0.25</v>
      </c>
      <c r="AW603" s="59">
        <f>VLOOKUP(AK603,'SCORE TALLER'!$AK$2:$AL$10,2,TRUE)*AW$2</f>
        <v>0.25</v>
      </c>
      <c r="AX603" s="59">
        <f>VLOOKUP(T603,'SCORE TALLER'!$C$2:$D$10,2,FALSE)*AX$2</f>
        <v>0</v>
      </c>
      <c r="AY603" s="59">
        <f>VLOOKUP(W603,'SCORE TALLER'!$I$2:$J$10,2,TRUE)*AY$2</f>
        <v>0</v>
      </c>
      <c r="AZ603" s="59">
        <f>VLOOKUP(X603,'SCORE TALLER'!$K$2:$L$10,2,TRUE)*AZ$2</f>
        <v>0</v>
      </c>
      <c r="BA603" s="59">
        <f>VLOOKUP(U603,'SCORE TALLER'!$E$2:$F$10,2,FALSE)*BA$2</f>
        <v>0</v>
      </c>
      <c r="BB603" s="59">
        <f>VLOOKUP(Y603,'SCORE TALLER'!$M$2:$N$10,2,TRUE)*BB$2</f>
        <v>0.03</v>
      </c>
      <c r="BC603" s="59">
        <f>VLOOKUP(AA603,'SCORE TALLER'!$Q$2:$R$10,2,FALSE)*BC$2</f>
        <v>0.05</v>
      </c>
      <c r="BD603" s="59">
        <f>VLOOKUP(V603,'SCORE TALLER'!$G$2:$H$10,2,FALSE)*BD$2</f>
        <v>0</v>
      </c>
      <c r="BE603" s="59">
        <f>VLOOKUP(AF603,'SCORE TALLER'!$AA$2:$AB$10,2,FALSE)*BE$2</f>
        <v>0</v>
      </c>
      <c r="BF603" s="59">
        <f>VLOOKUP(AL603,'SCORE TALLER'!$AM$2:$AN$10,2,TRUE)*BF$2</f>
        <v>0</v>
      </c>
      <c r="BG603" s="67">
        <f t="shared" si="137"/>
        <v>1.58</v>
      </c>
      <c r="BH603" s="67" t="str">
        <f>VLOOKUP(BG603,'SCORE TALLER'!$AP$2:$AQ$7,2,TRUE)</f>
        <v>2. Normal</v>
      </c>
      <c r="BI603" s="67" t="str">
        <f t="shared" si="139"/>
        <v>LBZ</v>
      </c>
      <c r="BJ603" s="67" t="str">
        <f t="shared" si="139"/>
        <v>A</v>
      </c>
      <c r="BK603" s="67" t="str">
        <f t="shared" si="140"/>
        <v>A</v>
      </c>
      <c r="BL603" s="86">
        <f t="shared" si="138"/>
        <v>0</v>
      </c>
      <c r="BM603" s="86">
        <f t="shared" si="141"/>
        <v>0</v>
      </c>
    </row>
    <row r="604" spans="1:65" x14ac:dyDescent="0.3">
      <c r="A604" s="57">
        <v>2008680488</v>
      </c>
      <c r="B604" s="12" t="s">
        <v>742</v>
      </c>
      <c r="C604" s="58" t="s">
        <v>105</v>
      </c>
      <c r="D604" s="58" t="s">
        <v>114</v>
      </c>
      <c r="E604" s="58">
        <v>258060</v>
      </c>
      <c r="F604" s="58">
        <v>3179183</v>
      </c>
      <c r="G604" s="58">
        <f t="shared" si="129"/>
        <v>1615063</v>
      </c>
      <c r="H604" s="58">
        <f t="shared" si="130"/>
        <v>0</v>
      </c>
      <c r="I604" s="58">
        <v>3179000</v>
      </c>
      <c r="J604" s="58">
        <v>142213</v>
      </c>
      <c r="K604" s="58">
        <v>0</v>
      </c>
      <c r="L604" s="58">
        <v>3000000</v>
      </c>
      <c r="M604" s="58">
        <v>1564120</v>
      </c>
      <c r="N604" s="58">
        <f>VLOOKUP(AD604,'tabla ingresos'!$A$3:$D$15,4,FALSE)</f>
        <v>1000000</v>
      </c>
      <c r="O604" s="58">
        <v>587900.55588092189</v>
      </c>
      <c r="P604" s="58">
        <v>21969000</v>
      </c>
      <c r="Q604" s="58">
        <v>0</v>
      </c>
      <c r="R604" s="12">
        <v>68615</v>
      </c>
      <c r="S604" s="12" t="s">
        <v>87</v>
      </c>
      <c r="T604" s="12" t="s">
        <v>89</v>
      </c>
      <c r="U604" s="12" t="s">
        <v>10</v>
      </c>
      <c r="V604" s="12">
        <v>4</v>
      </c>
      <c r="W604" s="12">
        <v>0</v>
      </c>
      <c r="X604" s="12">
        <v>0</v>
      </c>
      <c r="Y604" s="59">
        <v>3.8958904109589043</v>
      </c>
      <c r="Z604" s="59">
        <v>25.63013698630137</v>
      </c>
      <c r="AA604" s="12">
        <v>1</v>
      </c>
      <c r="AB604" s="12">
        <v>2</v>
      </c>
      <c r="AC604" s="12">
        <v>1</v>
      </c>
      <c r="AD604" s="12">
        <v>2</v>
      </c>
      <c r="AE604" s="12">
        <v>1</v>
      </c>
      <c r="AF604" s="58" t="s">
        <v>17</v>
      </c>
      <c r="AG604" s="66">
        <f t="shared" si="131"/>
        <v>0.48674237058728126</v>
      </c>
      <c r="AH604" s="67">
        <f t="shared" si="132"/>
        <v>16.765455333333332</v>
      </c>
      <c r="AI604" s="67">
        <f t="shared" si="133"/>
        <v>1.2147866666666667</v>
      </c>
      <c r="AJ604" s="67">
        <f t="shared" si="134"/>
        <v>1.0767086666666668</v>
      </c>
      <c r="AK604" s="67">
        <f t="shared" si="135"/>
        <v>0</v>
      </c>
      <c r="AL604" s="67">
        <f t="shared" si="136"/>
        <v>0</v>
      </c>
      <c r="AM604" s="59">
        <f>VLOOKUP(AG604,'SCORE TALLER'!$AC$2:$AD$10,2,TRUE)*AM$2</f>
        <v>0</v>
      </c>
      <c r="AN604" s="59">
        <f>VLOOKUP(AD604,'SCORE TALLER'!$W$2:$X$10,2,TRUE)*AN$2</f>
        <v>0.32</v>
      </c>
      <c r="AO604" s="59">
        <f>VLOOKUP(AB604,'SCORE TALLER'!$S$2:$T$10,2,FALSE)*AO$2</f>
        <v>0.04</v>
      </c>
      <c r="AP604" s="59">
        <f>VLOOKUP(AH604,'SCORE TALLER'!$AE$2:$AF$10,2,TRUE)*AP$2</f>
        <v>0.24</v>
      </c>
      <c r="AQ604" s="59">
        <f>VLOOKUP(AI604,'SCORE TALLER'!$AG$2:$AH$10,2,TRUE)*AQ$2</f>
        <v>0.32</v>
      </c>
      <c r="AR604" s="59">
        <f>VLOOKUP(AC604,'SCORE TALLER'!$U$2:$V$10,2,FALSE)*AR$2</f>
        <v>0.05</v>
      </c>
      <c r="AS604" s="59">
        <f>VLOOKUP(AE604,'SCORE TALLER'!$Y$2:$Z$10,2,FALSE)*AS$2</f>
        <v>0.03</v>
      </c>
      <c r="AT604" s="59">
        <f>VLOOKUP(Z604,'SCORE TALLER'!$O$2:$P$10,2,TRUE)*AT$2</f>
        <v>0.04</v>
      </c>
      <c r="AU604" s="59">
        <f>VLOOKUP(S604,'SCORE TALLER'!$A$2:$B$10,2,FALSE)*AU$2</f>
        <v>0.15000000000000002</v>
      </c>
      <c r="AV604" s="59">
        <f>VLOOKUP(AJ604,'SCORE TALLER'!$AI$2:$AJ$10,2,TRUE)*AV$2</f>
        <v>0.2</v>
      </c>
      <c r="AW604" s="59">
        <f>VLOOKUP(AK604,'SCORE TALLER'!$AK$2:$AL$10,2,TRUE)*AW$2</f>
        <v>0.25</v>
      </c>
      <c r="AX604" s="59">
        <f>VLOOKUP(T604,'SCORE TALLER'!$C$2:$D$10,2,FALSE)*AX$2</f>
        <v>0</v>
      </c>
      <c r="AY604" s="59">
        <f>VLOOKUP(W604,'SCORE TALLER'!$I$2:$J$10,2,TRUE)*AY$2</f>
        <v>0</v>
      </c>
      <c r="AZ604" s="59">
        <f>VLOOKUP(X604,'SCORE TALLER'!$K$2:$L$10,2,TRUE)*AZ$2</f>
        <v>0</v>
      </c>
      <c r="BA604" s="59">
        <f>VLOOKUP(U604,'SCORE TALLER'!$E$2:$F$10,2,FALSE)*BA$2</f>
        <v>0</v>
      </c>
      <c r="BB604" s="59">
        <f>VLOOKUP(Y604,'SCORE TALLER'!$M$2:$N$10,2,TRUE)*BB$2</f>
        <v>0.04</v>
      </c>
      <c r="BC604" s="59">
        <f>VLOOKUP(AA604,'SCORE TALLER'!$Q$2:$R$10,2,FALSE)*BC$2</f>
        <v>0.05</v>
      </c>
      <c r="BD604" s="59">
        <f>VLOOKUP(V604,'SCORE TALLER'!$G$2:$H$10,2,FALSE)*BD$2</f>
        <v>0</v>
      </c>
      <c r="BE604" s="59">
        <f>VLOOKUP(AF604,'SCORE TALLER'!$AA$2:$AB$10,2,FALSE)*BE$2</f>
        <v>0.1</v>
      </c>
      <c r="BF604" s="59">
        <f>VLOOKUP(AL604,'SCORE TALLER'!$AM$2:$AN$10,2,TRUE)*BF$2</f>
        <v>0</v>
      </c>
      <c r="BG604" s="67">
        <f t="shared" si="137"/>
        <v>1.83</v>
      </c>
      <c r="BH604" s="67" t="str">
        <f>VLOOKUP(BG604,'SCORE TALLER'!$AP$2:$AQ$7,2,TRUE)</f>
        <v>2. Normal</v>
      </c>
      <c r="BI604" s="67" t="str">
        <f t="shared" si="139"/>
        <v>LBZ</v>
      </c>
      <c r="BJ604" s="67" t="str">
        <f t="shared" si="139"/>
        <v>A</v>
      </c>
      <c r="BK604" s="67" t="str">
        <f t="shared" si="140"/>
        <v>B</v>
      </c>
      <c r="BL604" s="86">
        <f t="shared" si="138"/>
        <v>0</v>
      </c>
      <c r="BM604" s="86">
        <f t="shared" si="141"/>
        <v>0</v>
      </c>
    </row>
    <row r="605" spans="1:65" x14ac:dyDescent="0.3">
      <c r="A605" s="57">
        <v>2026266242</v>
      </c>
      <c r="B605" s="12" t="s">
        <v>743</v>
      </c>
      <c r="C605" s="58" t="s">
        <v>107</v>
      </c>
      <c r="D605" s="58" t="s">
        <v>115</v>
      </c>
      <c r="E605" s="58">
        <v>692965</v>
      </c>
      <c r="F605" s="58">
        <v>3306618</v>
      </c>
      <c r="G605" s="58">
        <f t="shared" si="129"/>
        <v>2181724</v>
      </c>
      <c r="H605" s="58">
        <f t="shared" si="130"/>
        <v>2181724</v>
      </c>
      <c r="I605" s="58" t="e">
        <v>#N/A</v>
      </c>
      <c r="J605" s="58">
        <v>232543</v>
      </c>
      <c r="K605" s="58">
        <v>0</v>
      </c>
      <c r="L605" s="58">
        <v>0</v>
      </c>
      <c r="M605" s="58">
        <v>1124894</v>
      </c>
      <c r="N605" s="58">
        <f>VLOOKUP(AD605,'tabla ingresos'!$A$3:$D$15,4,FALSE)</f>
        <v>1000000</v>
      </c>
      <c r="O605" s="58">
        <v>0</v>
      </c>
      <c r="P605" s="58">
        <v>0</v>
      </c>
      <c r="Q605" s="58">
        <v>0</v>
      </c>
      <c r="R605" s="12">
        <v>11001</v>
      </c>
      <c r="S605" s="12" t="s">
        <v>88</v>
      </c>
      <c r="T605" s="12" t="s">
        <v>89</v>
      </c>
      <c r="U605" s="12" t="s">
        <v>10</v>
      </c>
      <c r="V605" s="12">
        <v>4</v>
      </c>
      <c r="W605" s="12">
        <v>0</v>
      </c>
      <c r="X605" s="12">
        <v>0</v>
      </c>
      <c r="Y605" s="59">
        <v>3.6849315068493151</v>
      </c>
      <c r="Z605" s="59">
        <v>32.660273972602738</v>
      </c>
      <c r="AA605" s="12">
        <v>2</v>
      </c>
      <c r="AB605" s="12">
        <v>2</v>
      </c>
      <c r="AC605" s="12">
        <v>2</v>
      </c>
      <c r="AD605" s="12">
        <v>2</v>
      </c>
      <c r="AE605" s="12">
        <v>3</v>
      </c>
      <c r="AF605" s="58" t="s">
        <v>91</v>
      </c>
      <c r="AG605" s="66">
        <f t="shared" si="131"/>
        <v>0.15502866666666668</v>
      </c>
      <c r="AH605" s="67">
        <f t="shared" si="132"/>
        <v>2.204412</v>
      </c>
      <c r="AI605" s="67">
        <f t="shared" si="133"/>
        <v>1.2119059999999999</v>
      </c>
      <c r="AJ605" s="67">
        <f t="shared" si="134"/>
        <v>1.4544826666666666</v>
      </c>
      <c r="AK605" s="67">
        <f t="shared" si="135"/>
        <v>1.4544826666666666</v>
      </c>
      <c r="AL605" s="67">
        <f t="shared" si="136"/>
        <v>0</v>
      </c>
      <c r="AM605" s="59">
        <f>VLOOKUP(AG605,'SCORE TALLER'!$AC$2:$AD$10,2,TRUE)*AM$2</f>
        <v>0</v>
      </c>
      <c r="AN605" s="59">
        <f>VLOOKUP(AD605,'SCORE TALLER'!$W$2:$X$10,2,TRUE)*AN$2</f>
        <v>0.32</v>
      </c>
      <c r="AO605" s="59">
        <f>VLOOKUP(AB605,'SCORE TALLER'!$S$2:$T$10,2,FALSE)*AO$2</f>
        <v>0.04</v>
      </c>
      <c r="AP605" s="59">
        <f>VLOOKUP(AH605,'SCORE TALLER'!$AE$2:$AF$10,2,TRUE)*AP$2</f>
        <v>0</v>
      </c>
      <c r="AQ605" s="59">
        <f>VLOOKUP(AI605,'SCORE TALLER'!$AG$2:$AH$10,2,TRUE)*AQ$2</f>
        <v>0.32</v>
      </c>
      <c r="AR605" s="59">
        <f>VLOOKUP(AC605,'SCORE TALLER'!$U$2:$V$10,2,FALSE)*AR$2</f>
        <v>0.04</v>
      </c>
      <c r="AS605" s="59">
        <f>VLOOKUP(AE605,'SCORE TALLER'!$Y$2:$Z$10,2,FALSE)*AS$2</f>
        <v>0.02</v>
      </c>
      <c r="AT605" s="59">
        <f>VLOOKUP(Z605,'SCORE TALLER'!$O$2:$P$10,2,TRUE)*AT$2</f>
        <v>0.04</v>
      </c>
      <c r="AU605" s="59">
        <f>VLOOKUP(S605,'SCORE TALLER'!$A$2:$B$10,2,FALSE)*AU$2</f>
        <v>0.25</v>
      </c>
      <c r="AV605" s="59">
        <f>VLOOKUP(AJ605,'SCORE TALLER'!$AI$2:$AJ$10,2,TRUE)*AV$2</f>
        <v>0.2</v>
      </c>
      <c r="AW605" s="59">
        <f>VLOOKUP(AK605,'SCORE TALLER'!$AK$2:$AL$10,2,TRUE)*AW$2</f>
        <v>0.2</v>
      </c>
      <c r="AX605" s="59">
        <f>VLOOKUP(T605,'SCORE TALLER'!$C$2:$D$10,2,FALSE)*AX$2</f>
        <v>0</v>
      </c>
      <c r="AY605" s="59">
        <f>VLOOKUP(W605,'SCORE TALLER'!$I$2:$J$10,2,TRUE)*AY$2</f>
        <v>0</v>
      </c>
      <c r="AZ605" s="59">
        <f>VLOOKUP(X605,'SCORE TALLER'!$K$2:$L$10,2,TRUE)*AZ$2</f>
        <v>0</v>
      </c>
      <c r="BA605" s="59">
        <f>VLOOKUP(U605,'SCORE TALLER'!$E$2:$F$10,2,FALSE)*BA$2</f>
        <v>0</v>
      </c>
      <c r="BB605" s="59">
        <f>VLOOKUP(Y605,'SCORE TALLER'!$M$2:$N$10,2,TRUE)*BB$2</f>
        <v>0.04</v>
      </c>
      <c r="BC605" s="59">
        <f>VLOOKUP(AA605,'SCORE TALLER'!$Q$2:$R$10,2,FALSE)*BC$2</f>
        <v>0</v>
      </c>
      <c r="BD605" s="59">
        <f>VLOOKUP(V605,'SCORE TALLER'!$G$2:$H$10,2,FALSE)*BD$2</f>
        <v>0</v>
      </c>
      <c r="BE605" s="59">
        <f>VLOOKUP(AF605,'SCORE TALLER'!$AA$2:$AB$10,2,FALSE)*BE$2</f>
        <v>0.30000000000000004</v>
      </c>
      <c r="BF605" s="59">
        <f>VLOOKUP(AL605,'SCORE TALLER'!$AM$2:$AN$10,2,TRUE)*BF$2</f>
        <v>0</v>
      </c>
      <c r="BG605" s="67">
        <f t="shared" si="137"/>
        <v>1.77</v>
      </c>
      <c r="BH605" s="67" t="str">
        <f>VLOOKUP(BG605,'SCORE TALLER'!$AP$2:$AQ$7,2,TRUE)</f>
        <v>2. Normal</v>
      </c>
      <c r="BI605" s="67" t="str">
        <f t="shared" si="139"/>
        <v>LBZ</v>
      </c>
      <c r="BJ605" s="67" t="str">
        <f t="shared" si="139"/>
        <v>A</v>
      </c>
      <c r="BK605" s="67" t="str">
        <f t="shared" si="140"/>
        <v>SIN</v>
      </c>
      <c r="BL605" s="86">
        <f t="shared" si="138"/>
        <v>2181724</v>
      </c>
      <c r="BM605" s="86">
        <f t="shared" si="141"/>
        <v>0</v>
      </c>
    </row>
    <row r="606" spans="1:65" x14ac:dyDescent="0.3">
      <c r="A606" s="57">
        <v>2000464482</v>
      </c>
      <c r="B606" s="12" t="s">
        <v>744</v>
      </c>
      <c r="C606" s="58" t="s">
        <v>105</v>
      </c>
      <c r="D606" s="58" t="s">
        <v>114</v>
      </c>
      <c r="E606" s="58"/>
      <c r="F606" s="58">
        <v>2992167</v>
      </c>
      <c r="G606" s="58">
        <f t="shared" si="129"/>
        <v>1180407</v>
      </c>
      <c r="H606" s="58">
        <f t="shared" si="130"/>
        <v>1180407</v>
      </c>
      <c r="I606" s="58">
        <v>2992000</v>
      </c>
      <c r="J606" s="58">
        <v>106381</v>
      </c>
      <c r="K606" s="58">
        <v>0</v>
      </c>
      <c r="L606" s="58">
        <v>0</v>
      </c>
      <c r="M606" s="58">
        <v>1811760</v>
      </c>
      <c r="N606" s="58">
        <f>VLOOKUP(AD606,'tabla ingresos'!$A$3:$D$15,4,FALSE)</f>
        <v>1000000</v>
      </c>
      <c r="O606" s="58">
        <v>101390.19254778228</v>
      </c>
      <c r="P606" s="58">
        <v>4558000</v>
      </c>
      <c r="Q606" s="58">
        <v>0</v>
      </c>
      <c r="R606" s="12">
        <v>68615</v>
      </c>
      <c r="S606" s="12" t="s">
        <v>88</v>
      </c>
      <c r="T606" s="12" t="s">
        <v>89</v>
      </c>
      <c r="U606" s="12" t="s">
        <v>10</v>
      </c>
      <c r="V606" s="12">
        <v>4</v>
      </c>
      <c r="W606" s="12">
        <v>0</v>
      </c>
      <c r="X606" s="12">
        <v>0</v>
      </c>
      <c r="Y606" s="59">
        <v>6.5506849315068489</v>
      </c>
      <c r="Z606" s="59">
        <v>35.4</v>
      </c>
      <c r="AA606" s="12">
        <v>2</v>
      </c>
      <c r="AB606" s="12">
        <v>1</v>
      </c>
      <c r="AC606" s="12">
        <v>1</v>
      </c>
      <c r="AD606" s="12">
        <v>2</v>
      </c>
      <c r="AE606" s="12">
        <v>3</v>
      </c>
      <c r="AF606" s="58" t="s">
        <v>10</v>
      </c>
      <c r="AG606" s="66">
        <f t="shared" si="131"/>
        <v>0.13851412836518817</v>
      </c>
      <c r="AH606" s="67">
        <f t="shared" si="132"/>
        <v>5.033444666666667</v>
      </c>
      <c r="AI606" s="67">
        <f t="shared" si="133"/>
        <v>1.20784</v>
      </c>
      <c r="AJ606" s="67">
        <f t="shared" si="134"/>
        <v>0.78693800000000003</v>
      </c>
      <c r="AK606" s="67">
        <f t="shared" si="135"/>
        <v>0.78693800000000003</v>
      </c>
      <c r="AL606" s="67">
        <f t="shared" si="136"/>
        <v>0</v>
      </c>
      <c r="AM606" s="59">
        <f>VLOOKUP(AG606,'SCORE TALLER'!$AC$2:$AD$10,2,TRUE)*AM$2</f>
        <v>0</v>
      </c>
      <c r="AN606" s="59">
        <f>VLOOKUP(AD606,'SCORE TALLER'!$W$2:$X$10,2,TRUE)*AN$2</f>
        <v>0.32</v>
      </c>
      <c r="AO606" s="59">
        <f>VLOOKUP(AB606,'SCORE TALLER'!$S$2:$T$10,2,FALSE)*AO$2</f>
        <v>0.05</v>
      </c>
      <c r="AP606" s="59">
        <f>VLOOKUP(AH606,'SCORE TALLER'!$AE$2:$AF$10,2,TRUE)*AP$2</f>
        <v>0.08</v>
      </c>
      <c r="AQ606" s="59">
        <f>VLOOKUP(AI606,'SCORE TALLER'!$AG$2:$AH$10,2,TRUE)*AQ$2</f>
        <v>0.32</v>
      </c>
      <c r="AR606" s="59">
        <f>VLOOKUP(AC606,'SCORE TALLER'!$U$2:$V$10,2,FALSE)*AR$2</f>
        <v>0.05</v>
      </c>
      <c r="AS606" s="59">
        <f>VLOOKUP(AE606,'SCORE TALLER'!$Y$2:$Z$10,2,FALSE)*AS$2</f>
        <v>0.02</v>
      </c>
      <c r="AT606" s="59">
        <f>VLOOKUP(Z606,'SCORE TALLER'!$O$2:$P$10,2,TRUE)*AT$2</f>
        <v>0.03</v>
      </c>
      <c r="AU606" s="59">
        <f>VLOOKUP(S606,'SCORE TALLER'!$A$2:$B$10,2,FALSE)*AU$2</f>
        <v>0.25</v>
      </c>
      <c r="AV606" s="59">
        <f>VLOOKUP(AJ606,'SCORE TALLER'!$AI$2:$AJ$10,2,TRUE)*AV$2</f>
        <v>0.25</v>
      </c>
      <c r="AW606" s="59">
        <f>VLOOKUP(AK606,'SCORE TALLER'!$AK$2:$AL$10,2,TRUE)*AW$2</f>
        <v>0.25</v>
      </c>
      <c r="AX606" s="59">
        <f>VLOOKUP(T606,'SCORE TALLER'!$C$2:$D$10,2,FALSE)*AX$2</f>
        <v>0</v>
      </c>
      <c r="AY606" s="59">
        <f>VLOOKUP(W606,'SCORE TALLER'!$I$2:$J$10,2,TRUE)*AY$2</f>
        <v>0</v>
      </c>
      <c r="AZ606" s="59">
        <f>VLOOKUP(X606,'SCORE TALLER'!$K$2:$L$10,2,TRUE)*AZ$2</f>
        <v>0</v>
      </c>
      <c r="BA606" s="59">
        <f>VLOOKUP(U606,'SCORE TALLER'!$E$2:$F$10,2,FALSE)*BA$2</f>
        <v>0</v>
      </c>
      <c r="BB606" s="59">
        <f>VLOOKUP(Y606,'SCORE TALLER'!$M$2:$N$10,2,TRUE)*BB$2</f>
        <v>0.02</v>
      </c>
      <c r="BC606" s="59">
        <f>VLOOKUP(AA606,'SCORE TALLER'!$Q$2:$R$10,2,FALSE)*BC$2</f>
        <v>0</v>
      </c>
      <c r="BD606" s="59">
        <f>VLOOKUP(V606,'SCORE TALLER'!$G$2:$H$10,2,FALSE)*BD$2</f>
        <v>0</v>
      </c>
      <c r="BE606" s="59">
        <f>VLOOKUP(AF606,'SCORE TALLER'!$AA$2:$AB$10,2,FALSE)*BE$2</f>
        <v>0</v>
      </c>
      <c r="BF606" s="59">
        <f>VLOOKUP(AL606,'SCORE TALLER'!$AM$2:$AN$10,2,TRUE)*BF$2</f>
        <v>0</v>
      </c>
      <c r="BG606" s="67">
        <f t="shared" si="137"/>
        <v>1.6400000000000001</v>
      </c>
      <c r="BH606" s="67" t="str">
        <f>VLOOKUP(BG606,'SCORE TALLER'!$AP$2:$AQ$7,2,TRUE)</f>
        <v>2. Normal</v>
      </c>
      <c r="BI606" s="67" t="str">
        <f t="shared" si="139"/>
        <v>LBZ</v>
      </c>
      <c r="BJ606" s="67" t="str">
        <f t="shared" si="139"/>
        <v>A</v>
      </c>
      <c r="BK606" s="67" t="str">
        <f t="shared" si="140"/>
        <v>A</v>
      </c>
      <c r="BL606" s="86">
        <f t="shared" si="138"/>
        <v>1180407</v>
      </c>
      <c r="BM606" s="86">
        <f t="shared" si="141"/>
        <v>0</v>
      </c>
    </row>
    <row r="607" spans="1:65" x14ac:dyDescent="0.3">
      <c r="A607" s="57">
        <v>2224620886</v>
      </c>
      <c r="B607" s="12" t="s">
        <v>745</v>
      </c>
      <c r="C607" s="58" t="s">
        <v>107</v>
      </c>
      <c r="D607" s="58" t="s">
        <v>115</v>
      </c>
      <c r="E607" s="58">
        <v>451376</v>
      </c>
      <c r="F607" s="58">
        <v>5739550</v>
      </c>
      <c r="G607" s="58">
        <f t="shared" si="129"/>
        <v>4380453</v>
      </c>
      <c r="H607" s="58">
        <f t="shared" si="130"/>
        <v>0</v>
      </c>
      <c r="I607" s="58" t="e">
        <v>#N/A</v>
      </c>
      <c r="J607" s="58">
        <v>213320</v>
      </c>
      <c r="K607" s="58">
        <v>0</v>
      </c>
      <c r="L607" s="58">
        <v>5000000</v>
      </c>
      <c r="M607" s="58">
        <v>1359097</v>
      </c>
      <c r="N607" s="58">
        <f>VLOOKUP(AD607,'tabla ingresos'!$A$3:$D$15,4,FALSE)</f>
        <v>1000000</v>
      </c>
      <c r="O607" s="58">
        <v>0</v>
      </c>
      <c r="P607" s="58">
        <v>0</v>
      </c>
      <c r="Q607" s="58">
        <v>0</v>
      </c>
      <c r="R607" s="12">
        <v>76130</v>
      </c>
      <c r="S607" s="12" t="s">
        <v>87</v>
      </c>
      <c r="T607" s="12" t="s">
        <v>89</v>
      </c>
      <c r="U607" s="12" t="s">
        <v>10</v>
      </c>
      <c r="V607" s="12">
        <v>4</v>
      </c>
      <c r="W607" s="12">
        <v>0</v>
      </c>
      <c r="X607" s="12">
        <v>0</v>
      </c>
      <c r="Y607" s="59">
        <v>4.5835616438356164</v>
      </c>
      <c r="Z607" s="59">
        <v>33.06849315068493</v>
      </c>
      <c r="AA607" s="12">
        <v>1</v>
      </c>
      <c r="AB607" s="12">
        <v>0</v>
      </c>
      <c r="AC607" s="12">
        <v>1</v>
      </c>
      <c r="AD607" s="12">
        <v>2</v>
      </c>
      <c r="AE607" s="12">
        <v>1</v>
      </c>
      <c r="AF607" s="58" t="s">
        <v>91</v>
      </c>
      <c r="AG607" s="66">
        <f t="shared" si="131"/>
        <v>0.14221333333333333</v>
      </c>
      <c r="AH607" s="67">
        <f t="shared" si="132"/>
        <v>3.8263666666666665</v>
      </c>
      <c r="AI607" s="67">
        <f t="shared" si="133"/>
        <v>1.206982</v>
      </c>
      <c r="AJ607" s="67">
        <f t="shared" si="134"/>
        <v>2.920302</v>
      </c>
      <c r="AK607" s="67">
        <f t="shared" si="135"/>
        <v>0</v>
      </c>
      <c r="AL607" s="67">
        <f t="shared" si="136"/>
        <v>0</v>
      </c>
      <c r="AM607" s="59">
        <f>VLOOKUP(AG607,'SCORE TALLER'!$AC$2:$AD$10,2,TRUE)*AM$2</f>
        <v>0</v>
      </c>
      <c r="AN607" s="59">
        <f>VLOOKUP(AD607,'SCORE TALLER'!$W$2:$X$10,2,TRUE)*AN$2</f>
        <v>0.32</v>
      </c>
      <c r="AO607" s="59">
        <f>VLOOKUP(AB607,'SCORE TALLER'!$S$2:$T$10,2,FALSE)*AO$2</f>
        <v>0.05</v>
      </c>
      <c r="AP607" s="59">
        <f>VLOOKUP(AH607,'SCORE TALLER'!$AE$2:$AF$10,2,TRUE)*AP$2</f>
        <v>0</v>
      </c>
      <c r="AQ607" s="59">
        <f>VLOOKUP(AI607,'SCORE TALLER'!$AG$2:$AH$10,2,TRUE)*AQ$2</f>
        <v>0.32</v>
      </c>
      <c r="AR607" s="59">
        <f>VLOOKUP(AC607,'SCORE TALLER'!$U$2:$V$10,2,FALSE)*AR$2</f>
        <v>0.05</v>
      </c>
      <c r="AS607" s="59">
        <f>VLOOKUP(AE607,'SCORE TALLER'!$Y$2:$Z$10,2,FALSE)*AS$2</f>
        <v>0.03</v>
      </c>
      <c r="AT607" s="59">
        <f>VLOOKUP(Z607,'SCORE TALLER'!$O$2:$P$10,2,TRUE)*AT$2</f>
        <v>0.04</v>
      </c>
      <c r="AU607" s="59">
        <f>VLOOKUP(S607,'SCORE TALLER'!$A$2:$B$10,2,FALSE)*AU$2</f>
        <v>0.15000000000000002</v>
      </c>
      <c r="AV607" s="59">
        <f>VLOOKUP(AJ607,'SCORE TALLER'!$AI$2:$AJ$10,2,TRUE)*AV$2</f>
        <v>0.15000000000000002</v>
      </c>
      <c r="AW607" s="59">
        <f>VLOOKUP(AK607,'SCORE TALLER'!$AK$2:$AL$10,2,TRUE)*AW$2</f>
        <v>0.25</v>
      </c>
      <c r="AX607" s="59">
        <f>VLOOKUP(T607,'SCORE TALLER'!$C$2:$D$10,2,FALSE)*AX$2</f>
        <v>0</v>
      </c>
      <c r="AY607" s="59">
        <f>VLOOKUP(W607,'SCORE TALLER'!$I$2:$J$10,2,TRUE)*AY$2</f>
        <v>0</v>
      </c>
      <c r="AZ607" s="59">
        <f>VLOOKUP(X607,'SCORE TALLER'!$K$2:$L$10,2,TRUE)*AZ$2</f>
        <v>0</v>
      </c>
      <c r="BA607" s="59">
        <f>VLOOKUP(U607,'SCORE TALLER'!$E$2:$F$10,2,FALSE)*BA$2</f>
        <v>0</v>
      </c>
      <c r="BB607" s="59">
        <f>VLOOKUP(Y607,'SCORE TALLER'!$M$2:$N$10,2,TRUE)*BB$2</f>
        <v>0.03</v>
      </c>
      <c r="BC607" s="59">
        <f>VLOOKUP(AA607,'SCORE TALLER'!$Q$2:$R$10,2,FALSE)*BC$2</f>
        <v>0.05</v>
      </c>
      <c r="BD607" s="59">
        <f>VLOOKUP(V607,'SCORE TALLER'!$G$2:$H$10,2,FALSE)*BD$2</f>
        <v>0</v>
      </c>
      <c r="BE607" s="59">
        <f>VLOOKUP(AF607,'SCORE TALLER'!$AA$2:$AB$10,2,FALSE)*BE$2</f>
        <v>0.30000000000000004</v>
      </c>
      <c r="BF607" s="59">
        <f>VLOOKUP(AL607,'SCORE TALLER'!$AM$2:$AN$10,2,TRUE)*BF$2</f>
        <v>0</v>
      </c>
      <c r="BG607" s="67">
        <f t="shared" si="137"/>
        <v>1.7400000000000002</v>
      </c>
      <c r="BH607" s="67" t="str">
        <f>VLOOKUP(BG607,'SCORE TALLER'!$AP$2:$AQ$7,2,TRUE)</f>
        <v>2. Normal</v>
      </c>
      <c r="BI607" s="67" t="str">
        <f t="shared" si="139"/>
        <v>LBZ</v>
      </c>
      <c r="BJ607" s="67" t="str">
        <f t="shared" si="139"/>
        <v>A</v>
      </c>
      <c r="BK607" s="67" t="str">
        <f t="shared" si="140"/>
        <v>SIN</v>
      </c>
      <c r="BL607" s="86">
        <f t="shared" si="138"/>
        <v>0</v>
      </c>
      <c r="BM607" s="86">
        <f t="shared" si="141"/>
        <v>0</v>
      </c>
    </row>
    <row r="608" spans="1:65" x14ac:dyDescent="0.3">
      <c r="A608" s="57">
        <v>2046866484</v>
      </c>
      <c r="B608" s="12" t="s">
        <v>746</v>
      </c>
      <c r="C608" s="58" t="s">
        <v>105</v>
      </c>
      <c r="D608" s="58" t="s">
        <v>114</v>
      </c>
      <c r="E608" s="58">
        <v>732067</v>
      </c>
      <c r="F608" s="58">
        <v>2974686</v>
      </c>
      <c r="G608" s="58">
        <f t="shared" si="129"/>
        <v>1899564</v>
      </c>
      <c r="H608" s="58">
        <f t="shared" si="130"/>
        <v>1899564</v>
      </c>
      <c r="I608" s="58">
        <v>2975000</v>
      </c>
      <c r="J608" s="58">
        <v>152168</v>
      </c>
      <c r="K608" s="58">
        <v>0</v>
      </c>
      <c r="L608" s="58">
        <v>0</v>
      </c>
      <c r="M608" s="58">
        <v>1075122</v>
      </c>
      <c r="N608" s="58">
        <f>VLOOKUP(AD608,'tabla ingresos'!$A$3:$D$15,4,FALSE)</f>
        <v>1000000</v>
      </c>
      <c r="O608" s="58">
        <v>196505.10576267194</v>
      </c>
      <c r="P608" s="58">
        <v>8798000</v>
      </c>
      <c r="Q608" s="58">
        <v>0</v>
      </c>
      <c r="R608" s="12">
        <v>5308</v>
      </c>
      <c r="S608" s="12" t="s">
        <v>88</v>
      </c>
      <c r="T608" s="12" t="s">
        <v>89</v>
      </c>
      <c r="U608" s="12" t="s">
        <v>10</v>
      </c>
      <c r="V608" s="12">
        <v>4</v>
      </c>
      <c r="W608" s="12">
        <v>0</v>
      </c>
      <c r="X608" s="12">
        <v>0</v>
      </c>
      <c r="Y608" s="59">
        <v>3.6</v>
      </c>
      <c r="Z608" s="59">
        <v>32.112328767123287</v>
      </c>
      <c r="AA608" s="12">
        <v>1</v>
      </c>
      <c r="AB608" s="12">
        <v>2</v>
      </c>
      <c r="AC608" s="12">
        <v>2</v>
      </c>
      <c r="AD608" s="12">
        <v>2</v>
      </c>
      <c r="AE608" s="12">
        <v>3</v>
      </c>
      <c r="AF608" s="58" t="s">
        <v>10</v>
      </c>
      <c r="AG608" s="66">
        <f t="shared" si="131"/>
        <v>0.23244873717511461</v>
      </c>
      <c r="AH608" s="67">
        <f t="shared" si="132"/>
        <v>7.8484573333333332</v>
      </c>
      <c r="AI608" s="67">
        <f t="shared" si="133"/>
        <v>1.2047926666666666</v>
      </c>
      <c r="AJ608" s="67">
        <f t="shared" si="134"/>
        <v>1.2663759999999999</v>
      </c>
      <c r="AK608" s="67">
        <f t="shared" si="135"/>
        <v>1.2663759999999999</v>
      </c>
      <c r="AL608" s="67">
        <f t="shared" si="136"/>
        <v>0</v>
      </c>
      <c r="AM608" s="59">
        <f>VLOOKUP(AG608,'SCORE TALLER'!$AC$2:$AD$10,2,TRUE)*AM$2</f>
        <v>0</v>
      </c>
      <c r="AN608" s="59">
        <f>VLOOKUP(AD608,'SCORE TALLER'!$W$2:$X$10,2,TRUE)*AN$2</f>
        <v>0.32</v>
      </c>
      <c r="AO608" s="59">
        <f>VLOOKUP(AB608,'SCORE TALLER'!$S$2:$T$10,2,FALSE)*AO$2</f>
        <v>0.04</v>
      </c>
      <c r="AP608" s="59">
        <f>VLOOKUP(AH608,'SCORE TALLER'!$AE$2:$AF$10,2,TRUE)*AP$2</f>
        <v>0.08</v>
      </c>
      <c r="AQ608" s="59">
        <f>VLOOKUP(AI608,'SCORE TALLER'!$AG$2:$AH$10,2,TRUE)*AQ$2</f>
        <v>0.32</v>
      </c>
      <c r="AR608" s="59">
        <f>VLOOKUP(AC608,'SCORE TALLER'!$U$2:$V$10,2,FALSE)*AR$2</f>
        <v>0.04</v>
      </c>
      <c r="AS608" s="59">
        <f>VLOOKUP(AE608,'SCORE TALLER'!$Y$2:$Z$10,2,FALSE)*AS$2</f>
        <v>0.02</v>
      </c>
      <c r="AT608" s="59">
        <f>VLOOKUP(Z608,'SCORE TALLER'!$O$2:$P$10,2,TRUE)*AT$2</f>
        <v>0.04</v>
      </c>
      <c r="AU608" s="59">
        <f>VLOOKUP(S608,'SCORE TALLER'!$A$2:$B$10,2,FALSE)*AU$2</f>
        <v>0.25</v>
      </c>
      <c r="AV608" s="59">
        <f>VLOOKUP(AJ608,'SCORE TALLER'!$AI$2:$AJ$10,2,TRUE)*AV$2</f>
        <v>0.2</v>
      </c>
      <c r="AW608" s="59">
        <f>VLOOKUP(AK608,'SCORE TALLER'!$AK$2:$AL$10,2,TRUE)*AW$2</f>
        <v>0.2</v>
      </c>
      <c r="AX608" s="59">
        <f>VLOOKUP(T608,'SCORE TALLER'!$C$2:$D$10,2,FALSE)*AX$2</f>
        <v>0</v>
      </c>
      <c r="AY608" s="59">
        <f>VLOOKUP(W608,'SCORE TALLER'!$I$2:$J$10,2,TRUE)*AY$2</f>
        <v>0</v>
      </c>
      <c r="AZ608" s="59">
        <f>VLOOKUP(X608,'SCORE TALLER'!$K$2:$L$10,2,TRUE)*AZ$2</f>
        <v>0</v>
      </c>
      <c r="BA608" s="59">
        <f>VLOOKUP(U608,'SCORE TALLER'!$E$2:$F$10,2,FALSE)*BA$2</f>
        <v>0</v>
      </c>
      <c r="BB608" s="59">
        <f>VLOOKUP(Y608,'SCORE TALLER'!$M$2:$N$10,2,TRUE)*BB$2</f>
        <v>0.04</v>
      </c>
      <c r="BC608" s="59">
        <f>VLOOKUP(AA608,'SCORE TALLER'!$Q$2:$R$10,2,FALSE)*BC$2</f>
        <v>0.05</v>
      </c>
      <c r="BD608" s="59">
        <f>VLOOKUP(V608,'SCORE TALLER'!$G$2:$H$10,2,FALSE)*BD$2</f>
        <v>0</v>
      </c>
      <c r="BE608" s="59">
        <f>VLOOKUP(AF608,'SCORE TALLER'!$AA$2:$AB$10,2,FALSE)*BE$2</f>
        <v>0</v>
      </c>
      <c r="BF608" s="59">
        <f>VLOOKUP(AL608,'SCORE TALLER'!$AM$2:$AN$10,2,TRUE)*BF$2</f>
        <v>0</v>
      </c>
      <c r="BG608" s="67">
        <f t="shared" si="137"/>
        <v>1.6</v>
      </c>
      <c r="BH608" s="67" t="str">
        <f>VLOOKUP(BG608,'SCORE TALLER'!$AP$2:$AQ$7,2,TRUE)</f>
        <v>2. Normal</v>
      </c>
      <c r="BI608" s="67" t="str">
        <f t="shared" si="139"/>
        <v>LBZ</v>
      </c>
      <c r="BJ608" s="67" t="str">
        <f t="shared" si="139"/>
        <v>A</v>
      </c>
      <c r="BK608" s="67" t="str">
        <f t="shared" si="140"/>
        <v>A</v>
      </c>
      <c r="BL608" s="86">
        <f t="shared" si="138"/>
        <v>1899564</v>
      </c>
      <c r="BM608" s="86">
        <f t="shared" si="141"/>
        <v>0</v>
      </c>
    </row>
    <row r="609" spans="1:65" x14ac:dyDescent="0.3">
      <c r="A609" s="57">
        <v>4460480</v>
      </c>
      <c r="B609" s="12" t="s">
        <v>747</v>
      </c>
      <c r="C609" s="58" t="s">
        <v>107</v>
      </c>
      <c r="D609" s="58" t="s">
        <v>30</v>
      </c>
      <c r="E609" s="58">
        <v>588085</v>
      </c>
      <c r="F609" s="58">
        <v>6263107</v>
      </c>
      <c r="G609" s="58">
        <f t="shared" si="129"/>
        <v>5045767</v>
      </c>
      <c r="H609" s="58">
        <f t="shared" si="130"/>
        <v>2477103</v>
      </c>
      <c r="I609" s="58" t="e">
        <v>#N/A</v>
      </c>
      <c r="J609" s="58">
        <v>185589</v>
      </c>
      <c r="K609" s="58">
        <v>0</v>
      </c>
      <c r="L609" s="58">
        <v>2568664</v>
      </c>
      <c r="M609" s="58">
        <v>1217340</v>
      </c>
      <c r="N609" s="58">
        <f>VLOOKUP(AD609,'tabla ingresos'!$A$3:$D$15,4,FALSE)</f>
        <v>1000000</v>
      </c>
      <c r="O609" s="58">
        <v>0</v>
      </c>
      <c r="P609" s="58">
        <v>0</v>
      </c>
      <c r="Q609" s="58">
        <v>0</v>
      </c>
      <c r="R609" s="12">
        <v>76130</v>
      </c>
      <c r="S609" s="12" t="s">
        <v>87</v>
      </c>
      <c r="T609" s="12" t="s">
        <v>89</v>
      </c>
      <c r="U609" s="12" t="s">
        <v>10</v>
      </c>
      <c r="V609" s="12">
        <v>4</v>
      </c>
      <c r="W609" s="12">
        <v>0</v>
      </c>
      <c r="X609" s="12">
        <v>0</v>
      </c>
      <c r="Y609" s="59">
        <v>4.0191780821917806</v>
      </c>
      <c r="Z609" s="59">
        <v>48.936986301369863</v>
      </c>
      <c r="AA609" s="12">
        <v>1</v>
      </c>
      <c r="AB609" s="12">
        <v>1</v>
      </c>
      <c r="AC609" s="12">
        <v>1</v>
      </c>
      <c r="AD609" s="12">
        <v>2</v>
      </c>
      <c r="AE609" s="12">
        <v>2</v>
      </c>
      <c r="AF609" s="58" t="s">
        <v>91</v>
      </c>
      <c r="AG609" s="66">
        <f t="shared" si="131"/>
        <v>0.123726</v>
      </c>
      <c r="AH609" s="67">
        <f t="shared" si="132"/>
        <v>4.1754046666666671</v>
      </c>
      <c r="AI609" s="67">
        <f t="shared" si="133"/>
        <v>1.2036166666666666</v>
      </c>
      <c r="AJ609" s="67">
        <f t="shared" si="134"/>
        <v>3.3638446666666666</v>
      </c>
      <c r="AK609" s="67">
        <f t="shared" si="135"/>
        <v>1.651402</v>
      </c>
      <c r="AL609" s="67">
        <f t="shared" si="136"/>
        <v>0</v>
      </c>
      <c r="AM609" s="59">
        <f>VLOOKUP(AG609,'SCORE TALLER'!$AC$2:$AD$10,2,TRUE)*AM$2</f>
        <v>0</v>
      </c>
      <c r="AN609" s="59">
        <f>VLOOKUP(AD609,'SCORE TALLER'!$W$2:$X$10,2,TRUE)*AN$2</f>
        <v>0.32</v>
      </c>
      <c r="AO609" s="59">
        <f>VLOOKUP(AB609,'SCORE TALLER'!$S$2:$T$10,2,FALSE)*AO$2</f>
        <v>0.05</v>
      </c>
      <c r="AP609" s="59">
        <f>VLOOKUP(AH609,'SCORE TALLER'!$AE$2:$AF$10,2,TRUE)*AP$2</f>
        <v>0</v>
      </c>
      <c r="AQ609" s="59">
        <f>VLOOKUP(AI609,'SCORE TALLER'!$AG$2:$AH$10,2,TRUE)*AQ$2</f>
        <v>0.32</v>
      </c>
      <c r="AR609" s="59">
        <f>VLOOKUP(AC609,'SCORE TALLER'!$U$2:$V$10,2,FALSE)*AR$2</f>
        <v>0.05</v>
      </c>
      <c r="AS609" s="59">
        <f>VLOOKUP(AE609,'SCORE TALLER'!$Y$2:$Z$10,2,FALSE)*AS$2</f>
        <v>0.01</v>
      </c>
      <c r="AT609" s="59">
        <f>VLOOKUP(Z609,'SCORE TALLER'!$O$2:$P$10,2,TRUE)*AT$2</f>
        <v>0.02</v>
      </c>
      <c r="AU609" s="59">
        <f>VLOOKUP(S609,'SCORE TALLER'!$A$2:$B$10,2,FALSE)*AU$2</f>
        <v>0.15000000000000002</v>
      </c>
      <c r="AV609" s="59">
        <f>VLOOKUP(AJ609,'SCORE TALLER'!$AI$2:$AJ$10,2,TRUE)*AV$2</f>
        <v>0.1</v>
      </c>
      <c r="AW609" s="59">
        <f>VLOOKUP(AK609,'SCORE TALLER'!$AK$2:$AL$10,2,TRUE)*AW$2</f>
        <v>0.2</v>
      </c>
      <c r="AX609" s="59">
        <f>VLOOKUP(T609,'SCORE TALLER'!$C$2:$D$10,2,FALSE)*AX$2</f>
        <v>0</v>
      </c>
      <c r="AY609" s="59">
        <f>VLOOKUP(W609,'SCORE TALLER'!$I$2:$J$10,2,TRUE)*AY$2</f>
        <v>0</v>
      </c>
      <c r="AZ609" s="59">
        <f>VLOOKUP(X609,'SCORE TALLER'!$K$2:$L$10,2,TRUE)*AZ$2</f>
        <v>0</v>
      </c>
      <c r="BA609" s="59">
        <f>VLOOKUP(U609,'SCORE TALLER'!$E$2:$F$10,2,FALSE)*BA$2</f>
        <v>0</v>
      </c>
      <c r="BB609" s="59">
        <f>VLOOKUP(Y609,'SCORE TALLER'!$M$2:$N$10,2,TRUE)*BB$2</f>
        <v>0.03</v>
      </c>
      <c r="BC609" s="59">
        <f>VLOOKUP(AA609,'SCORE TALLER'!$Q$2:$R$10,2,FALSE)*BC$2</f>
        <v>0.05</v>
      </c>
      <c r="BD609" s="59">
        <f>VLOOKUP(V609,'SCORE TALLER'!$G$2:$H$10,2,FALSE)*BD$2</f>
        <v>0</v>
      </c>
      <c r="BE609" s="59">
        <f>VLOOKUP(AF609,'SCORE TALLER'!$AA$2:$AB$10,2,FALSE)*BE$2</f>
        <v>0.30000000000000004</v>
      </c>
      <c r="BF609" s="59">
        <f>VLOOKUP(AL609,'SCORE TALLER'!$AM$2:$AN$10,2,TRUE)*BF$2</f>
        <v>0</v>
      </c>
      <c r="BG609" s="67">
        <f t="shared" si="137"/>
        <v>1.6</v>
      </c>
      <c r="BH609" s="67" t="str">
        <f>VLOOKUP(BG609,'SCORE TALLER'!$AP$2:$AQ$7,2,TRUE)</f>
        <v>2. Normal</v>
      </c>
      <c r="BI609" s="67" t="str">
        <f t="shared" si="139"/>
        <v>LBZ</v>
      </c>
      <c r="BJ609" s="67" t="str">
        <f t="shared" si="139"/>
        <v>A</v>
      </c>
      <c r="BK609" s="67" t="str">
        <f t="shared" si="140"/>
        <v>SIN</v>
      </c>
      <c r="BL609" s="86">
        <f t="shared" si="138"/>
        <v>2477103</v>
      </c>
      <c r="BM609" s="86">
        <f t="shared" si="141"/>
        <v>0</v>
      </c>
    </row>
    <row r="610" spans="1:65" x14ac:dyDescent="0.3">
      <c r="A610" s="57">
        <v>2042460804</v>
      </c>
      <c r="B610" s="12" t="s">
        <v>748</v>
      </c>
      <c r="C610" s="58" t="s">
        <v>105</v>
      </c>
      <c r="D610" s="58" t="s">
        <v>116</v>
      </c>
      <c r="E610" s="58">
        <v>5222667</v>
      </c>
      <c r="F610" s="58">
        <v>15409185</v>
      </c>
      <c r="G610" s="58">
        <f t="shared" si="129"/>
        <v>13412657</v>
      </c>
      <c r="H610" s="58">
        <f t="shared" si="130"/>
        <v>13412657</v>
      </c>
      <c r="I610" s="58">
        <v>15409000</v>
      </c>
      <c r="J610" s="58">
        <v>357863</v>
      </c>
      <c r="K610" s="58">
        <v>0</v>
      </c>
      <c r="L610" s="58">
        <v>0</v>
      </c>
      <c r="M610" s="58">
        <v>1996528</v>
      </c>
      <c r="N610" s="58">
        <f>VLOOKUP(AD610,'tabla ingresos'!$A$3:$D$15,4,FALSE)</f>
        <v>4000000</v>
      </c>
      <c r="O610" s="58">
        <v>2847692.0875139651</v>
      </c>
      <c r="P610" s="58">
        <v>242004000</v>
      </c>
      <c r="Q610" s="58">
        <v>0</v>
      </c>
      <c r="R610" s="12">
        <v>25286</v>
      </c>
      <c r="S610" s="12" t="s">
        <v>88</v>
      </c>
      <c r="T610" s="12" t="s">
        <v>89</v>
      </c>
      <c r="U610" s="12" t="s">
        <v>10</v>
      </c>
      <c r="V610" s="12">
        <v>4</v>
      </c>
      <c r="W610" s="12">
        <v>0</v>
      </c>
      <c r="X610" s="12">
        <v>0</v>
      </c>
      <c r="Y610" s="59">
        <v>2.0904109589041098</v>
      </c>
      <c r="Z610" s="59">
        <v>35.682191780821917</v>
      </c>
      <c r="AA610" s="12">
        <v>1</v>
      </c>
      <c r="AB610" s="12">
        <v>5</v>
      </c>
      <c r="AC610" s="12">
        <v>3</v>
      </c>
      <c r="AD610" s="12">
        <v>5</v>
      </c>
      <c r="AE610" s="12">
        <v>2</v>
      </c>
      <c r="AF610" s="58" t="s">
        <v>10</v>
      </c>
      <c r="AG610" s="66">
        <f t="shared" si="131"/>
        <v>0.53425918125232752</v>
      </c>
      <c r="AH610" s="67">
        <f t="shared" si="132"/>
        <v>42.9021975</v>
      </c>
      <c r="AI610" s="67">
        <f t="shared" si="133"/>
        <v>1.2031991666666666</v>
      </c>
      <c r="AJ610" s="67">
        <f t="shared" si="134"/>
        <v>2.2354428333333334</v>
      </c>
      <c r="AK610" s="67">
        <f t="shared" si="135"/>
        <v>2.2354428333333334</v>
      </c>
      <c r="AL610" s="67">
        <f t="shared" si="136"/>
        <v>0</v>
      </c>
      <c r="AM610" s="59">
        <f>VLOOKUP(AG610,'SCORE TALLER'!$AC$2:$AD$10,2,TRUE)*AM$2</f>
        <v>0.08</v>
      </c>
      <c r="AN610" s="59">
        <f>VLOOKUP(AD610,'SCORE TALLER'!$W$2:$X$10,2,TRUE)*AN$2</f>
        <v>0.24</v>
      </c>
      <c r="AO610" s="59">
        <f>VLOOKUP(AB610,'SCORE TALLER'!$S$2:$T$10,2,FALSE)*AO$2</f>
        <v>0.01</v>
      </c>
      <c r="AP610" s="59">
        <f>VLOOKUP(AH610,'SCORE TALLER'!$AE$2:$AF$10,2,TRUE)*AP$2</f>
        <v>0.4</v>
      </c>
      <c r="AQ610" s="59">
        <f>VLOOKUP(AI610,'SCORE TALLER'!$AG$2:$AH$10,2,TRUE)*AQ$2</f>
        <v>0.32</v>
      </c>
      <c r="AR610" s="59">
        <f>VLOOKUP(AC610,'SCORE TALLER'!$U$2:$V$10,2,FALSE)*AR$2</f>
        <v>0.03</v>
      </c>
      <c r="AS610" s="59">
        <f>VLOOKUP(AE610,'SCORE TALLER'!$Y$2:$Z$10,2,FALSE)*AS$2</f>
        <v>0.01</v>
      </c>
      <c r="AT610" s="59">
        <f>VLOOKUP(Z610,'SCORE TALLER'!$O$2:$P$10,2,TRUE)*AT$2</f>
        <v>0.03</v>
      </c>
      <c r="AU610" s="59">
        <f>VLOOKUP(S610,'SCORE TALLER'!$A$2:$B$10,2,FALSE)*AU$2</f>
        <v>0.25</v>
      </c>
      <c r="AV610" s="59">
        <f>VLOOKUP(AJ610,'SCORE TALLER'!$AI$2:$AJ$10,2,TRUE)*AV$2</f>
        <v>0.15000000000000002</v>
      </c>
      <c r="AW610" s="59">
        <f>VLOOKUP(AK610,'SCORE TALLER'!$AK$2:$AL$10,2,TRUE)*AW$2</f>
        <v>0.15000000000000002</v>
      </c>
      <c r="AX610" s="59">
        <f>VLOOKUP(T610,'SCORE TALLER'!$C$2:$D$10,2,FALSE)*AX$2</f>
        <v>0</v>
      </c>
      <c r="AY610" s="59">
        <f>VLOOKUP(W610,'SCORE TALLER'!$I$2:$J$10,2,TRUE)*AY$2</f>
        <v>0</v>
      </c>
      <c r="AZ610" s="59">
        <f>VLOOKUP(X610,'SCORE TALLER'!$K$2:$L$10,2,TRUE)*AZ$2</f>
        <v>0</v>
      </c>
      <c r="BA610" s="59">
        <f>VLOOKUP(U610,'SCORE TALLER'!$E$2:$F$10,2,FALSE)*BA$2</f>
        <v>0</v>
      </c>
      <c r="BB610" s="59">
        <f>VLOOKUP(Y610,'SCORE TALLER'!$M$2:$N$10,2,TRUE)*BB$2</f>
        <v>0.04</v>
      </c>
      <c r="BC610" s="59">
        <f>VLOOKUP(AA610,'SCORE TALLER'!$Q$2:$R$10,2,FALSE)*BC$2</f>
        <v>0.05</v>
      </c>
      <c r="BD610" s="59">
        <f>VLOOKUP(V610,'SCORE TALLER'!$G$2:$H$10,2,FALSE)*BD$2</f>
        <v>0</v>
      </c>
      <c r="BE610" s="59">
        <f>VLOOKUP(AF610,'SCORE TALLER'!$AA$2:$AB$10,2,FALSE)*BE$2</f>
        <v>0</v>
      </c>
      <c r="BF610" s="59">
        <f>VLOOKUP(AL610,'SCORE TALLER'!$AM$2:$AN$10,2,TRUE)*BF$2</f>
        <v>0</v>
      </c>
      <c r="BG610" s="67">
        <f t="shared" si="137"/>
        <v>1.76</v>
      </c>
      <c r="BH610" s="67" t="str">
        <f>VLOOKUP(BG610,'SCORE TALLER'!$AP$2:$AQ$7,2,TRUE)</f>
        <v>2. Normal</v>
      </c>
      <c r="BI610" s="67" t="str">
        <f t="shared" si="139"/>
        <v>LBZ</v>
      </c>
      <c r="BJ610" s="67" t="str">
        <f t="shared" si="139"/>
        <v>A</v>
      </c>
      <c r="BK610" s="67" t="str">
        <f t="shared" si="140"/>
        <v>A</v>
      </c>
      <c r="BL610" s="86">
        <f t="shared" si="138"/>
        <v>13412657</v>
      </c>
      <c r="BM610" s="86">
        <f t="shared" si="141"/>
        <v>0</v>
      </c>
    </row>
    <row r="611" spans="1:65" x14ac:dyDescent="0.3">
      <c r="A611" s="57">
        <v>2200806260</v>
      </c>
      <c r="B611" s="12" t="s">
        <v>749</v>
      </c>
      <c r="C611" s="58" t="s">
        <v>107</v>
      </c>
      <c r="D611" s="58" t="s">
        <v>114</v>
      </c>
      <c r="E611" s="58"/>
      <c r="F611" s="58">
        <v>3429766</v>
      </c>
      <c r="G611" s="58">
        <f t="shared" si="129"/>
        <v>1626146</v>
      </c>
      <c r="H611" s="58">
        <f t="shared" si="130"/>
        <v>1626146</v>
      </c>
      <c r="I611" s="58" t="e">
        <v>#N/A</v>
      </c>
      <c r="J611" s="58">
        <v>163545</v>
      </c>
      <c r="K611" s="58">
        <v>0</v>
      </c>
      <c r="L611" s="58">
        <v>0</v>
      </c>
      <c r="M611" s="58">
        <v>1803620</v>
      </c>
      <c r="N611" s="58">
        <f>VLOOKUP(AD611,'tabla ingresos'!$A$3:$D$15,4,FALSE)</f>
        <v>1000000</v>
      </c>
      <c r="O611" s="58">
        <v>0</v>
      </c>
      <c r="P611" s="58">
        <v>0</v>
      </c>
      <c r="Q611" s="58">
        <v>0</v>
      </c>
      <c r="R611" s="12">
        <v>68255</v>
      </c>
      <c r="S611" s="12" t="s">
        <v>88</v>
      </c>
      <c r="T611" s="12" t="s">
        <v>89</v>
      </c>
      <c r="U611" s="12" t="s">
        <v>10</v>
      </c>
      <c r="V611" s="12">
        <v>4</v>
      </c>
      <c r="W611" s="12">
        <v>0</v>
      </c>
      <c r="X611" s="12">
        <v>0</v>
      </c>
      <c r="Y611" s="59">
        <v>4.7397260273972606</v>
      </c>
      <c r="Z611" s="59">
        <v>26.353424657534248</v>
      </c>
      <c r="AA611" s="12">
        <v>1</v>
      </c>
      <c r="AB611" s="12">
        <v>2</v>
      </c>
      <c r="AC611" s="12">
        <v>1</v>
      </c>
      <c r="AD611" s="12">
        <v>2</v>
      </c>
      <c r="AE611" s="12">
        <v>3</v>
      </c>
      <c r="AF611" s="58" t="s">
        <v>91</v>
      </c>
      <c r="AG611" s="66">
        <f t="shared" si="131"/>
        <v>0.10903</v>
      </c>
      <c r="AH611" s="67">
        <f t="shared" si="132"/>
        <v>2.2865106666666666</v>
      </c>
      <c r="AI611" s="67">
        <f t="shared" si="133"/>
        <v>1.2024133333333333</v>
      </c>
      <c r="AJ611" s="67">
        <f t="shared" si="134"/>
        <v>1.0840973333333332</v>
      </c>
      <c r="AK611" s="67">
        <f t="shared" si="135"/>
        <v>1.0840973333333332</v>
      </c>
      <c r="AL611" s="67">
        <f t="shared" si="136"/>
        <v>0</v>
      </c>
      <c r="AM611" s="59">
        <f>VLOOKUP(AG611,'SCORE TALLER'!$AC$2:$AD$10,2,TRUE)*AM$2</f>
        <v>0</v>
      </c>
      <c r="AN611" s="59">
        <f>VLOOKUP(AD611,'SCORE TALLER'!$W$2:$X$10,2,TRUE)*AN$2</f>
        <v>0.32</v>
      </c>
      <c r="AO611" s="59">
        <f>VLOOKUP(AB611,'SCORE TALLER'!$S$2:$T$10,2,FALSE)*AO$2</f>
        <v>0.04</v>
      </c>
      <c r="AP611" s="59">
        <f>VLOOKUP(AH611,'SCORE TALLER'!$AE$2:$AF$10,2,TRUE)*AP$2</f>
        <v>0</v>
      </c>
      <c r="AQ611" s="59">
        <f>VLOOKUP(AI611,'SCORE TALLER'!$AG$2:$AH$10,2,TRUE)*AQ$2</f>
        <v>0.32</v>
      </c>
      <c r="AR611" s="59">
        <f>VLOOKUP(AC611,'SCORE TALLER'!$U$2:$V$10,2,FALSE)*AR$2</f>
        <v>0.05</v>
      </c>
      <c r="AS611" s="59">
        <f>VLOOKUP(AE611,'SCORE TALLER'!$Y$2:$Z$10,2,FALSE)*AS$2</f>
        <v>0.02</v>
      </c>
      <c r="AT611" s="59">
        <f>VLOOKUP(Z611,'SCORE TALLER'!$O$2:$P$10,2,TRUE)*AT$2</f>
        <v>0.04</v>
      </c>
      <c r="AU611" s="59">
        <f>VLOOKUP(S611,'SCORE TALLER'!$A$2:$B$10,2,FALSE)*AU$2</f>
        <v>0.25</v>
      </c>
      <c r="AV611" s="59">
        <f>VLOOKUP(AJ611,'SCORE TALLER'!$AI$2:$AJ$10,2,TRUE)*AV$2</f>
        <v>0.2</v>
      </c>
      <c r="AW611" s="59">
        <f>VLOOKUP(AK611,'SCORE TALLER'!$AK$2:$AL$10,2,TRUE)*AW$2</f>
        <v>0.2</v>
      </c>
      <c r="AX611" s="59">
        <f>VLOOKUP(T611,'SCORE TALLER'!$C$2:$D$10,2,FALSE)*AX$2</f>
        <v>0</v>
      </c>
      <c r="AY611" s="59">
        <f>VLOOKUP(W611,'SCORE TALLER'!$I$2:$J$10,2,TRUE)*AY$2</f>
        <v>0</v>
      </c>
      <c r="AZ611" s="59">
        <f>VLOOKUP(X611,'SCORE TALLER'!$K$2:$L$10,2,TRUE)*AZ$2</f>
        <v>0</v>
      </c>
      <c r="BA611" s="59">
        <f>VLOOKUP(U611,'SCORE TALLER'!$E$2:$F$10,2,FALSE)*BA$2</f>
        <v>0</v>
      </c>
      <c r="BB611" s="59">
        <f>VLOOKUP(Y611,'SCORE TALLER'!$M$2:$N$10,2,TRUE)*BB$2</f>
        <v>0.03</v>
      </c>
      <c r="BC611" s="59">
        <f>VLOOKUP(AA611,'SCORE TALLER'!$Q$2:$R$10,2,FALSE)*BC$2</f>
        <v>0.05</v>
      </c>
      <c r="BD611" s="59">
        <f>VLOOKUP(V611,'SCORE TALLER'!$G$2:$H$10,2,FALSE)*BD$2</f>
        <v>0</v>
      </c>
      <c r="BE611" s="59">
        <f>VLOOKUP(AF611,'SCORE TALLER'!$AA$2:$AB$10,2,FALSE)*BE$2</f>
        <v>0.30000000000000004</v>
      </c>
      <c r="BF611" s="59">
        <f>VLOOKUP(AL611,'SCORE TALLER'!$AM$2:$AN$10,2,TRUE)*BF$2</f>
        <v>0</v>
      </c>
      <c r="BG611" s="67">
        <f t="shared" si="137"/>
        <v>1.82</v>
      </c>
      <c r="BH611" s="67" t="str">
        <f>VLOOKUP(BG611,'SCORE TALLER'!$AP$2:$AQ$7,2,TRUE)</f>
        <v>2. Normal</v>
      </c>
      <c r="BI611" s="67" t="str">
        <f t="shared" si="139"/>
        <v>LBZ</v>
      </c>
      <c r="BJ611" s="67" t="str">
        <f t="shared" si="139"/>
        <v>A</v>
      </c>
      <c r="BK611" s="67" t="str">
        <f t="shared" si="140"/>
        <v>SIN</v>
      </c>
      <c r="BL611" s="86">
        <f t="shared" si="138"/>
        <v>1626146</v>
      </c>
      <c r="BM611" s="86">
        <f t="shared" si="141"/>
        <v>0</v>
      </c>
    </row>
    <row r="612" spans="1:65" x14ac:dyDescent="0.3">
      <c r="A612" s="57">
        <v>2222042800</v>
      </c>
      <c r="B612" s="12" t="s">
        <v>750</v>
      </c>
      <c r="C612" s="58" t="s">
        <v>107</v>
      </c>
      <c r="D612" s="58" t="s">
        <v>115</v>
      </c>
      <c r="E612" s="58">
        <v>509587</v>
      </c>
      <c r="F612" s="58">
        <v>7267875</v>
      </c>
      <c r="G612" s="58">
        <f t="shared" si="129"/>
        <v>4175615</v>
      </c>
      <c r="H612" s="58">
        <f t="shared" si="130"/>
        <v>2675615</v>
      </c>
      <c r="I612" s="58" t="e">
        <v>#N/A</v>
      </c>
      <c r="J612" s="58">
        <v>250784</v>
      </c>
      <c r="K612" s="58">
        <v>0</v>
      </c>
      <c r="L612" s="58">
        <v>1500000</v>
      </c>
      <c r="M612" s="58">
        <v>3092260</v>
      </c>
      <c r="N612" s="58">
        <f>VLOOKUP(AD612,'tabla ingresos'!$A$3:$D$15,4,FALSE)</f>
        <v>2000000</v>
      </c>
      <c r="O612" s="58">
        <v>0</v>
      </c>
      <c r="P612" s="58">
        <v>0</v>
      </c>
      <c r="Q612" s="58">
        <v>0</v>
      </c>
      <c r="R612" s="12">
        <v>68276</v>
      </c>
      <c r="S612" s="12" t="s">
        <v>87</v>
      </c>
      <c r="T612" s="12" t="s">
        <v>89</v>
      </c>
      <c r="U612" s="12" t="s">
        <v>10</v>
      </c>
      <c r="V612" s="12">
        <v>4</v>
      </c>
      <c r="W612" s="12">
        <v>0</v>
      </c>
      <c r="X612" s="12">
        <v>0</v>
      </c>
      <c r="Y612" s="59">
        <v>6.7178082191780826</v>
      </c>
      <c r="Z612" s="59">
        <v>32.131506849315066</v>
      </c>
      <c r="AA612" s="12">
        <v>1</v>
      </c>
      <c r="AB612" s="12">
        <v>2</v>
      </c>
      <c r="AC612" s="12">
        <v>3</v>
      </c>
      <c r="AD612" s="12">
        <v>3</v>
      </c>
      <c r="AE612" s="12">
        <v>5</v>
      </c>
      <c r="AF612" s="58" t="s">
        <v>91</v>
      </c>
      <c r="AG612" s="66">
        <f t="shared" si="131"/>
        <v>8.3594666666666664E-2</v>
      </c>
      <c r="AH612" s="67">
        <f t="shared" si="132"/>
        <v>2.422625</v>
      </c>
      <c r="AI612" s="67">
        <f t="shared" si="133"/>
        <v>1.2006156666666667</v>
      </c>
      <c r="AJ612" s="67">
        <f t="shared" si="134"/>
        <v>1.3918716666666666</v>
      </c>
      <c r="AK612" s="67">
        <f t="shared" si="135"/>
        <v>0.89187166666666662</v>
      </c>
      <c r="AL612" s="67">
        <f t="shared" si="136"/>
        <v>0</v>
      </c>
      <c r="AM612" s="59">
        <f>VLOOKUP(AG612,'SCORE TALLER'!$AC$2:$AD$10,2,TRUE)*AM$2</f>
        <v>0</v>
      </c>
      <c r="AN612" s="59">
        <f>VLOOKUP(AD612,'SCORE TALLER'!$W$2:$X$10,2,TRUE)*AN$2</f>
        <v>0.32</v>
      </c>
      <c r="AO612" s="59">
        <f>VLOOKUP(AB612,'SCORE TALLER'!$S$2:$T$10,2,FALSE)*AO$2</f>
        <v>0.04</v>
      </c>
      <c r="AP612" s="59">
        <f>VLOOKUP(AH612,'SCORE TALLER'!$AE$2:$AF$10,2,TRUE)*AP$2</f>
        <v>0</v>
      </c>
      <c r="AQ612" s="59">
        <f>VLOOKUP(AI612,'SCORE TALLER'!$AG$2:$AH$10,2,TRUE)*AQ$2</f>
        <v>0.32</v>
      </c>
      <c r="AR612" s="59">
        <f>VLOOKUP(AC612,'SCORE TALLER'!$U$2:$V$10,2,FALSE)*AR$2</f>
        <v>0.03</v>
      </c>
      <c r="AS612" s="59">
        <f>VLOOKUP(AE612,'SCORE TALLER'!$Y$2:$Z$10,2,FALSE)*AS$2</f>
        <v>0.04</v>
      </c>
      <c r="AT612" s="59">
        <f>VLOOKUP(Z612,'SCORE TALLER'!$O$2:$P$10,2,TRUE)*AT$2</f>
        <v>0.04</v>
      </c>
      <c r="AU612" s="59">
        <f>VLOOKUP(S612,'SCORE TALLER'!$A$2:$B$10,2,FALSE)*AU$2</f>
        <v>0.15000000000000002</v>
      </c>
      <c r="AV612" s="59">
        <f>VLOOKUP(AJ612,'SCORE TALLER'!$AI$2:$AJ$10,2,TRUE)*AV$2</f>
        <v>0.2</v>
      </c>
      <c r="AW612" s="59">
        <f>VLOOKUP(AK612,'SCORE TALLER'!$AK$2:$AL$10,2,TRUE)*AW$2</f>
        <v>0.25</v>
      </c>
      <c r="AX612" s="59">
        <f>VLOOKUP(T612,'SCORE TALLER'!$C$2:$D$10,2,FALSE)*AX$2</f>
        <v>0</v>
      </c>
      <c r="AY612" s="59">
        <f>VLOOKUP(W612,'SCORE TALLER'!$I$2:$J$10,2,TRUE)*AY$2</f>
        <v>0</v>
      </c>
      <c r="AZ612" s="59">
        <f>VLOOKUP(X612,'SCORE TALLER'!$K$2:$L$10,2,TRUE)*AZ$2</f>
        <v>0</v>
      </c>
      <c r="BA612" s="59">
        <f>VLOOKUP(U612,'SCORE TALLER'!$E$2:$F$10,2,FALSE)*BA$2</f>
        <v>0</v>
      </c>
      <c r="BB612" s="59">
        <f>VLOOKUP(Y612,'SCORE TALLER'!$M$2:$N$10,2,TRUE)*BB$2</f>
        <v>0.02</v>
      </c>
      <c r="BC612" s="59">
        <f>VLOOKUP(AA612,'SCORE TALLER'!$Q$2:$R$10,2,FALSE)*BC$2</f>
        <v>0.05</v>
      </c>
      <c r="BD612" s="59">
        <f>VLOOKUP(V612,'SCORE TALLER'!$G$2:$H$10,2,FALSE)*BD$2</f>
        <v>0</v>
      </c>
      <c r="BE612" s="59">
        <f>VLOOKUP(AF612,'SCORE TALLER'!$AA$2:$AB$10,2,FALSE)*BE$2</f>
        <v>0.30000000000000004</v>
      </c>
      <c r="BF612" s="59">
        <f>VLOOKUP(AL612,'SCORE TALLER'!$AM$2:$AN$10,2,TRUE)*BF$2</f>
        <v>0</v>
      </c>
      <c r="BG612" s="67">
        <f t="shared" si="137"/>
        <v>1.7600000000000002</v>
      </c>
      <c r="BH612" s="67" t="str">
        <f>VLOOKUP(BG612,'SCORE TALLER'!$AP$2:$AQ$7,2,TRUE)</f>
        <v>2. Normal</v>
      </c>
      <c r="BI612" s="67" t="str">
        <f t="shared" si="139"/>
        <v>LBZ</v>
      </c>
      <c r="BJ612" s="67" t="str">
        <f t="shared" si="139"/>
        <v>A</v>
      </c>
      <c r="BK612" s="67" t="str">
        <f t="shared" si="140"/>
        <v>SIN</v>
      </c>
      <c r="BL612" s="86">
        <f t="shared" si="138"/>
        <v>2675615</v>
      </c>
      <c r="BM612" s="86">
        <f t="shared" si="141"/>
        <v>0</v>
      </c>
    </row>
    <row r="613" spans="1:65" x14ac:dyDescent="0.3">
      <c r="A613" s="57">
        <v>2224886228</v>
      </c>
      <c r="B613" s="12" t="s">
        <v>751</v>
      </c>
      <c r="C613" s="58" t="s">
        <v>107</v>
      </c>
      <c r="D613" s="58" t="s">
        <v>115</v>
      </c>
      <c r="E613" s="58">
        <v>801683</v>
      </c>
      <c r="F613" s="58">
        <v>4464355</v>
      </c>
      <c r="G613" s="58">
        <f t="shared" si="129"/>
        <v>3468370</v>
      </c>
      <c r="H613" s="58">
        <f t="shared" si="130"/>
        <v>3468370</v>
      </c>
      <c r="I613" s="58" t="e">
        <v>#N/A</v>
      </c>
      <c r="J613" s="58">
        <v>268838</v>
      </c>
      <c r="K613" s="58">
        <v>0</v>
      </c>
      <c r="L613" s="58">
        <v>0</v>
      </c>
      <c r="M613" s="58">
        <v>995985</v>
      </c>
      <c r="N613" s="58">
        <f>VLOOKUP(AD613,'tabla ingresos'!$A$3:$D$15,4,FALSE)</f>
        <v>1000000</v>
      </c>
      <c r="O613" s="58">
        <v>0</v>
      </c>
      <c r="P613" s="58">
        <v>0</v>
      </c>
      <c r="Q613" s="58">
        <v>0</v>
      </c>
      <c r="R613" s="12">
        <v>76275</v>
      </c>
      <c r="S613" s="12" t="s">
        <v>88</v>
      </c>
      <c r="T613" s="12" t="s">
        <v>89</v>
      </c>
      <c r="U613" s="12" t="s">
        <v>10</v>
      </c>
      <c r="V613" s="12">
        <v>4</v>
      </c>
      <c r="W613" s="12">
        <v>0</v>
      </c>
      <c r="X613" s="12">
        <v>0</v>
      </c>
      <c r="Y613" s="59">
        <v>3.2191780821917808</v>
      </c>
      <c r="Z613" s="59">
        <v>32.032876712328765</v>
      </c>
      <c r="AA613" s="12">
        <v>1</v>
      </c>
      <c r="AB613" s="12">
        <v>2</v>
      </c>
      <c r="AC613" s="12">
        <v>2</v>
      </c>
      <c r="AD613" s="12">
        <v>2</v>
      </c>
      <c r="AE613" s="12">
        <v>1</v>
      </c>
      <c r="AF613" s="58" t="s">
        <v>91</v>
      </c>
      <c r="AG613" s="66">
        <f t="shared" si="131"/>
        <v>0.17922533333333332</v>
      </c>
      <c r="AH613" s="67">
        <f t="shared" si="132"/>
        <v>2.9762366666666669</v>
      </c>
      <c r="AI613" s="67">
        <f t="shared" si="133"/>
        <v>1.1984453333333334</v>
      </c>
      <c r="AJ613" s="67">
        <f t="shared" si="134"/>
        <v>2.3122466666666668</v>
      </c>
      <c r="AK613" s="67">
        <f t="shared" si="135"/>
        <v>2.3122466666666668</v>
      </c>
      <c r="AL613" s="67">
        <f t="shared" si="136"/>
        <v>0</v>
      </c>
      <c r="AM613" s="59">
        <f>VLOOKUP(AG613,'SCORE TALLER'!$AC$2:$AD$10,2,TRUE)*AM$2</f>
        <v>0</v>
      </c>
      <c r="AN613" s="59">
        <f>VLOOKUP(AD613,'SCORE TALLER'!$W$2:$X$10,2,TRUE)*AN$2</f>
        <v>0.32</v>
      </c>
      <c r="AO613" s="59">
        <f>VLOOKUP(AB613,'SCORE TALLER'!$S$2:$T$10,2,FALSE)*AO$2</f>
        <v>0.04</v>
      </c>
      <c r="AP613" s="59">
        <f>VLOOKUP(AH613,'SCORE TALLER'!$AE$2:$AF$10,2,TRUE)*AP$2</f>
        <v>0</v>
      </c>
      <c r="AQ613" s="59">
        <f>VLOOKUP(AI613,'SCORE TALLER'!$AG$2:$AH$10,2,TRUE)*AQ$2</f>
        <v>0.32</v>
      </c>
      <c r="AR613" s="59">
        <f>VLOOKUP(AC613,'SCORE TALLER'!$U$2:$V$10,2,FALSE)*AR$2</f>
        <v>0.04</v>
      </c>
      <c r="AS613" s="59">
        <f>VLOOKUP(AE613,'SCORE TALLER'!$Y$2:$Z$10,2,FALSE)*AS$2</f>
        <v>0.03</v>
      </c>
      <c r="AT613" s="59">
        <f>VLOOKUP(Z613,'SCORE TALLER'!$O$2:$P$10,2,TRUE)*AT$2</f>
        <v>0.04</v>
      </c>
      <c r="AU613" s="59">
        <f>VLOOKUP(S613,'SCORE TALLER'!$A$2:$B$10,2,FALSE)*AU$2</f>
        <v>0.25</v>
      </c>
      <c r="AV613" s="59">
        <f>VLOOKUP(AJ613,'SCORE TALLER'!$AI$2:$AJ$10,2,TRUE)*AV$2</f>
        <v>0.15000000000000002</v>
      </c>
      <c r="AW613" s="59">
        <f>VLOOKUP(AK613,'SCORE TALLER'!$AK$2:$AL$10,2,TRUE)*AW$2</f>
        <v>0.15000000000000002</v>
      </c>
      <c r="AX613" s="59">
        <f>VLOOKUP(T613,'SCORE TALLER'!$C$2:$D$10,2,FALSE)*AX$2</f>
        <v>0</v>
      </c>
      <c r="AY613" s="59">
        <f>VLOOKUP(W613,'SCORE TALLER'!$I$2:$J$10,2,TRUE)*AY$2</f>
        <v>0</v>
      </c>
      <c r="AZ613" s="59">
        <f>VLOOKUP(X613,'SCORE TALLER'!$K$2:$L$10,2,TRUE)*AZ$2</f>
        <v>0</v>
      </c>
      <c r="BA613" s="59">
        <f>VLOOKUP(U613,'SCORE TALLER'!$E$2:$F$10,2,FALSE)*BA$2</f>
        <v>0</v>
      </c>
      <c r="BB613" s="59">
        <f>VLOOKUP(Y613,'SCORE TALLER'!$M$2:$N$10,2,TRUE)*BB$2</f>
        <v>0.04</v>
      </c>
      <c r="BC613" s="59">
        <f>VLOOKUP(AA613,'SCORE TALLER'!$Q$2:$R$10,2,FALSE)*BC$2</f>
        <v>0.05</v>
      </c>
      <c r="BD613" s="59">
        <f>VLOOKUP(V613,'SCORE TALLER'!$G$2:$H$10,2,FALSE)*BD$2</f>
        <v>0</v>
      </c>
      <c r="BE613" s="59">
        <f>VLOOKUP(AF613,'SCORE TALLER'!$AA$2:$AB$10,2,FALSE)*BE$2</f>
        <v>0.30000000000000004</v>
      </c>
      <c r="BF613" s="59">
        <f>VLOOKUP(AL613,'SCORE TALLER'!$AM$2:$AN$10,2,TRUE)*BF$2</f>
        <v>0</v>
      </c>
      <c r="BG613" s="67">
        <f t="shared" si="137"/>
        <v>1.73</v>
      </c>
      <c r="BH613" s="67" t="str">
        <f>VLOOKUP(BG613,'SCORE TALLER'!$AP$2:$AQ$7,2,TRUE)</f>
        <v>2. Normal</v>
      </c>
      <c r="BI613" s="67" t="str">
        <f t="shared" si="139"/>
        <v>LBZ</v>
      </c>
      <c r="BJ613" s="67" t="str">
        <f t="shared" si="139"/>
        <v>A</v>
      </c>
      <c r="BK613" s="67" t="str">
        <f t="shared" si="140"/>
        <v>SIN</v>
      </c>
      <c r="BL613" s="86">
        <f t="shared" si="138"/>
        <v>3468370</v>
      </c>
      <c r="BM613" s="86">
        <f t="shared" si="141"/>
        <v>0</v>
      </c>
    </row>
    <row r="614" spans="1:65" x14ac:dyDescent="0.3">
      <c r="A614" s="57">
        <v>2204664668</v>
      </c>
      <c r="B614" s="12" t="s">
        <v>752</v>
      </c>
      <c r="C614" s="58" t="s">
        <v>107</v>
      </c>
      <c r="D614" s="58" t="s">
        <v>115</v>
      </c>
      <c r="E614" s="58"/>
      <c r="F614" s="58">
        <v>6544356</v>
      </c>
      <c r="G614" s="58">
        <f t="shared" si="129"/>
        <v>4748236</v>
      </c>
      <c r="H614" s="58">
        <f t="shared" si="130"/>
        <v>3348236</v>
      </c>
      <c r="I614" s="58" t="e">
        <v>#N/A</v>
      </c>
      <c r="J614" s="58">
        <v>191502</v>
      </c>
      <c r="K614" s="58">
        <v>0</v>
      </c>
      <c r="L614" s="58">
        <v>1400000</v>
      </c>
      <c r="M614" s="58">
        <v>1796120</v>
      </c>
      <c r="N614" s="58">
        <f>VLOOKUP(AD614,'tabla ingresos'!$A$3:$D$15,4,FALSE)</f>
        <v>1000000</v>
      </c>
      <c r="O614" s="58">
        <v>0</v>
      </c>
      <c r="P614" s="58">
        <v>0</v>
      </c>
      <c r="Q614" s="58">
        <v>0</v>
      </c>
      <c r="R614" s="12">
        <v>20001</v>
      </c>
      <c r="S614" s="12" t="s">
        <v>87</v>
      </c>
      <c r="T614" s="12" t="s">
        <v>89</v>
      </c>
      <c r="U614" s="12" t="s">
        <v>10</v>
      </c>
      <c r="V614" s="12">
        <v>4</v>
      </c>
      <c r="W614" s="12">
        <v>0</v>
      </c>
      <c r="X614" s="12">
        <v>0</v>
      </c>
      <c r="Y614" s="59">
        <v>3.1972602739726028</v>
      </c>
      <c r="Z614" s="59">
        <v>24.093150684931508</v>
      </c>
      <c r="AA614" s="12">
        <v>2</v>
      </c>
      <c r="AB614" s="12">
        <v>5</v>
      </c>
      <c r="AC614" s="12">
        <v>2</v>
      </c>
      <c r="AD614" s="12">
        <v>2</v>
      </c>
      <c r="AE614" s="12">
        <v>1</v>
      </c>
      <c r="AF614" s="58" t="s">
        <v>91</v>
      </c>
      <c r="AG614" s="66">
        <f t="shared" si="131"/>
        <v>0.127668</v>
      </c>
      <c r="AH614" s="67">
        <f t="shared" si="132"/>
        <v>4.3629040000000003</v>
      </c>
      <c r="AI614" s="67">
        <f t="shared" si="133"/>
        <v>1.1974133333333334</v>
      </c>
      <c r="AJ614" s="67">
        <f t="shared" si="134"/>
        <v>3.1654906666666665</v>
      </c>
      <c r="AK614" s="67">
        <f t="shared" si="135"/>
        <v>2.2321573333333333</v>
      </c>
      <c r="AL614" s="67">
        <f t="shared" si="136"/>
        <v>0</v>
      </c>
      <c r="AM614" s="59">
        <f>VLOOKUP(AG614,'SCORE TALLER'!$AC$2:$AD$10,2,TRUE)*AM$2</f>
        <v>0</v>
      </c>
      <c r="AN614" s="59">
        <f>VLOOKUP(AD614,'SCORE TALLER'!$W$2:$X$10,2,TRUE)*AN$2</f>
        <v>0.32</v>
      </c>
      <c r="AO614" s="59">
        <f>VLOOKUP(AB614,'SCORE TALLER'!$S$2:$T$10,2,FALSE)*AO$2</f>
        <v>0.01</v>
      </c>
      <c r="AP614" s="59">
        <f>VLOOKUP(AH614,'SCORE TALLER'!$AE$2:$AF$10,2,TRUE)*AP$2</f>
        <v>0</v>
      </c>
      <c r="AQ614" s="59">
        <f>VLOOKUP(AI614,'SCORE TALLER'!$AG$2:$AH$10,2,TRUE)*AQ$2</f>
        <v>0.32</v>
      </c>
      <c r="AR614" s="59">
        <f>VLOOKUP(AC614,'SCORE TALLER'!$U$2:$V$10,2,FALSE)*AR$2</f>
        <v>0.04</v>
      </c>
      <c r="AS614" s="59">
        <f>VLOOKUP(AE614,'SCORE TALLER'!$Y$2:$Z$10,2,FALSE)*AS$2</f>
        <v>0.03</v>
      </c>
      <c r="AT614" s="59">
        <f>VLOOKUP(Z614,'SCORE TALLER'!$O$2:$P$10,2,TRUE)*AT$2</f>
        <v>0.05</v>
      </c>
      <c r="AU614" s="59">
        <f>VLOOKUP(S614,'SCORE TALLER'!$A$2:$B$10,2,FALSE)*AU$2</f>
        <v>0.15000000000000002</v>
      </c>
      <c r="AV614" s="59">
        <f>VLOOKUP(AJ614,'SCORE TALLER'!$AI$2:$AJ$10,2,TRUE)*AV$2</f>
        <v>0.1</v>
      </c>
      <c r="AW614" s="59">
        <f>VLOOKUP(AK614,'SCORE TALLER'!$AK$2:$AL$10,2,TRUE)*AW$2</f>
        <v>0.15000000000000002</v>
      </c>
      <c r="AX614" s="59">
        <f>VLOOKUP(T614,'SCORE TALLER'!$C$2:$D$10,2,FALSE)*AX$2</f>
        <v>0</v>
      </c>
      <c r="AY614" s="59">
        <f>VLOOKUP(W614,'SCORE TALLER'!$I$2:$J$10,2,TRUE)*AY$2</f>
        <v>0</v>
      </c>
      <c r="AZ614" s="59">
        <f>VLOOKUP(X614,'SCORE TALLER'!$K$2:$L$10,2,TRUE)*AZ$2</f>
        <v>0</v>
      </c>
      <c r="BA614" s="59">
        <f>VLOOKUP(U614,'SCORE TALLER'!$E$2:$F$10,2,FALSE)*BA$2</f>
        <v>0</v>
      </c>
      <c r="BB614" s="59">
        <f>VLOOKUP(Y614,'SCORE TALLER'!$M$2:$N$10,2,TRUE)*BB$2</f>
        <v>0.04</v>
      </c>
      <c r="BC614" s="59">
        <f>VLOOKUP(AA614,'SCORE TALLER'!$Q$2:$R$10,2,FALSE)*BC$2</f>
        <v>0</v>
      </c>
      <c r="BD614" s="59">
        <f>VLOOKUP(V614,'SCORE TALLER'!$G$2:$H$10,2,FALSE)*BD$2</f>
        <v>0</v>
      </c>
      <c r="BE614" s="59">
        <f>VLOOKUP(AF614,'SCORE TALLER'!$AA$2:$AB$10,2,FALSE)*BE$2</f>
        <v>0.30000000000000004</v>
      </c>
      <c r="BF614" s="59">
        <f>VLOOKUP(AL614,'SCORE TALLER'!$AM$2:$AN$10,2,TRUE)*BF$2</f>
        <v>0</v>
      </c>
      <c r="BG614" s="67">
        <f t="shared" si="137"/>
        <v>1.5100000000000005</v>
      </c>
      <c r="BH614" s="67" t="str">
        <f>VLOOKUP(BG614,'SCORE TALLER'!$AP$2:$AQ$7,2,TRUE)</f>
        <v>2. Normal</v>
      </c>
      <c r="BI614" s="67" t="str">
        <f t="shared" si="139"/>
        <v>LBZ</v>
      </c>
      <c r="BJ614" s="67" t="str">
        <f t="shared" si="139"/>
        <v>A</v>
      </c>
      <c r="BK614" s="67" t="str">
        <f t="shared" si="140"/>
        <v>SIN</v>
      </c>
      <c r="BL614" s="86">
        <f t="shared" si="138"/>
        <v>3348236</v>
      </c>
      <c r="BM614" s="86">
        <f t="shared" si="141"/>
        <v>0</v>
      </c>
    </row>
    <row r="615" spans="1:65" x14ac:dyDescent="0.3">
      <c r="A615" s="57">
        <v>2220488664</v>
      </c>
      <c r="B615" s="12" t="s">
        <v>753</v>
      </c>
      <c r="C615" s="58" t="s">
        <v>107</v>
      </c>
      <c r="D615" s="58" t="s">
        <v>30</v>
      </c>
      <c r="E615" s="58">
        <v>857477</v>
      </c>
      <c r="F615" s="58">
        <v>7028438</v>
      </c>
      <c r="G615" s="58">
        <f t="shared" si="129"/>
        <v>6091048</v>
      </c>
      <c r="H615" s="58">
        <f t="shared" si="130"/>
        <v>4476048</v>
      </c>
      <c r="I615" s="58" t="e">
        <v>#N/A</v>
      </c>
      <c r="J615" s="58">
        <v>296370</v>
      </c>
      <c r="K615" s="58">
        <v>0</v>
      </c>
      <c r="L615" s="58">
        <v>1615000</v>
      </c>
      <c r="M615" s="58">
        <v>937390</v>
      </c>
      <c r="N615" s="58">
        <f>VLOOKUP(AD615,'tabla ingresos'!$A$3:$D$15,4,FALSE)</f>
        <v>1000000</v>
      </c>
      <c r="O615" s="58">
        <v>0</v>
      </c>
      <c r="P615" s="58">
        <v>0</v>
      </c>
      <c r="Q615" s="58">
        <v>0</v>
      </c>
      <c r="R615" s="12">
        <v>73001</v>
      </c>
      <c r="S615" s="12" t="s">
        <v>87</v>
      </c>
      <c r="T615" s="12" t="s">
        <v>89</v>
      </c>
      <c r="U615" s="12" t="s">
        <v>10</v>
      </c>
      <c r="V615" s="12">
        <v>4</v>
      </c>
      <c r="W615" s="12">
        <v>0</v>
      </c>
      <c r="X615" s="12">
        <v>0</v>
      </c>
      <c r="Y615" s="59">
        <v>3.010958904109589</v>
      </c>
      <c r="Z615" s="59">
        <v>33.304109589041097</v>
      </c>
      <c r="AA615" s="12">
        <v>2</v>
      </c>
      <c r="AB615" s="12">
        <v>0</v>
      </c>
      <c r="AC615" s="12">
        <v>2</v>
      </c>
      <c r="AD615" s="12">
        <v>2</v>
      </c>
      <c r="AE615" s="12">
        <v>1</v>
      </c>
      <c r="AF615" s="58" t="s">
        <v>91</v>
      </c>
      <c r="AG615" s="66">
        <f t="shared" si="131"/>
        <v>0.19758000000000001</v>
      </c>
      <c r="AH615" s="67">
        <f t="shared" si="132"/>
        <v>4.6856253333333333</v>
      </c>
      <c r="AI615" s="67">
        <f t="shared" si="133"/>
        <v>1.1965779999999999</v>
      </c>
      <c r="AJ615" s="67">
        <f t="shared" si="134"/>
        <v>4.0606986666666662</v>
      </c>
      <c r="AK615" s="67">
        <f t="shared" si="135"/>
        <v>2.984032</v>
      </c>
      <c r="AL615" s="67">
        <f t="shared" si="136"/>
        <v>0</v>
      </c>
      <c r="AM615" s="59">
        <f>VLOOKUP(AG615,'SCORE TALLER'!$AC$2:$AD$10,2,TRUE)*AM$2</f>
        <v>0</v>
      </c>
      <c r="AN615" s="59">
        <f>VLOOKUP(AD615,'SCORE TALLER'!$W$2:$X$10,2,TRUE)*AN$2</f>
        <v>0.32</v>
      </c>
      <c r="AO615" s="59">
        <f>VLOOKUP(AB615,'SCORE TALLER'!$S$2:$T$10,2,FALSE)*AO$2</f>
        <v>0.05</v>
      </c>
      <c r="AP615" s="59">
        <f>VLOOKUP(AH615,'SCORE TALLER'!$AE$2:$AF$10,2,TRUE)*AP$2</f>
        <v>0</v>
      </c>
      <c r="AQ615" s="59">
        <f>VLOOKUP(AI615,'SCORE TALLER'!$AG$2:$AH$10,2,TRUE)*AQ$2</f>
        <v>0.32</v>
      </c>
      <c r="AR615" s="59">
        <f>VLOOKUP(AC615,'SCORE TALLER'!$U$2:$V$10,2,FALSE)*AR$2</f>
        <v>0.04</v>
      </c>
      <c r="AS615" s="59">
        <f>VLOOKUP(AE615,'SCORE TALLER'!$Y$2:$Z$10,2,FALSE)*AS$2</f>
        <v>0.03</v>
      </c>
      <c r="AT615" s="59">
        <f>VLOOKUP(Z615,'SCORE TALLER'!$O$2:$P$10,2,TRUE)*AT$2</f>
        <v>0.04</v>
      </c>
      <c r="AU615" s="59">
        <f>VLOOKUP(S615,'SCORE TALLER'!$A$2:$B$10,2,FALSE)*AU$2</f>
        <v>0.15000000000000002</v>
      </c>
      <c r="AV615" s="59">
        <f>VLOOKUP(AJ615,'SCORE TALLER'!$AI$2:$AJ$10,2,TRUE)*AV$2</f>
        <v>0.05</v>
      </c>
      <c r="AW615" s="59">
        <f>VLOOKUP(AK615,'SCORE TALLER'!$AK$2:$AL$10,2,TRUE)*AW$2</f>
        <v>0.15000000000000002</v>
      </c>
      <c r="AX615" s="59">
        <f>VLOOKUP(T615,'SCORE TALLER'!$C$2:$D$10,2,FALSE)*AX$2</f>
        <v>0</v>
      </c>
      <c r="AY615" s="59">
        <f>VLOOKUP(W615,'SCORE TALLER'!$I$2:$J$10,2,TRUE)*AY$2</f>
        <v>0</v>
      </c>
      <c r="AZ615" s="59">
        <f>VLOOKUP(X615,'SCORE TALLER'!$K$2:$L$10,2,TRUE)*AZ$2</f>
        <v>0</v>
      </c>
      <c r="BA615" s="59">
        <f>VLOOKUP(U615,'SCORE TALLER'!$E$2:$F$10,2,FALSE)*BA$2</f>
        <v>0</v>
      </c>
      <c r="BB615" s="59">
        <f>VLOOKUP(Y615,'SCORE TALLER'!$M$2:$N$10,2,TRUE)*BB$2</f>
        <v>0.04</v>
      </c>
      <c r="BC615" s="59">
        <f>VLOOKUP(AA615,'SCORE TALLER'!$Q$2:$R$10,2,FALSE)*BC$2</f>
        <v>0</v>
      </c>
      <c r="BD615" s="59">
        <f>VLOOKUP(V615,'SCORE TALLER'!$G$2:$H$10,2,FALSE)*BD$2</f>
        <v>0</v>
      </c>
      <c r="BE615" s="59">
        <f>VLOOKUP(AF615,'SCORE TALLER'!$AA$2:$AB$10,2,FALSE)*BE$2</f>
        <v>0.30000000000000004</v>
      </c>
      <c r="BF615" s="59">
        <f>VLOOKUP(AL615,'SCORE TALLER'!$AM$2:$AN$10,2,TRUE)*BF$2</f>
        <v>0</v>
      </c>
      <c r="BG615" s="67">
        <f t="shared" si="137"/>
        <v>1.49</v>
      </c>
      <c r="BH615" s="67" t="str">
        <f>VLOOKUP(BG615,'SCORE TALLER'!$AP$2:$AQ$7,2,TRUE)</f>
        <v>2. Normal</v>
      </c>
      <c r="BI615" s="67" t="str">
        <f t="shared" si="139"/>
        <v>LBZ</v>
      </c>
      <c r="BJ615" s="67" t="str">
        <f t="shared" si="139"/>
        <v>A</v>
      </c>
      <c r="BK615" s="67" t="str">
        <f t="shared" si="140"/>
        <v>SIN</v>
      </c>
      <c r="BL615" s="86">
        <f t="shared" si="138"/>
        <v>4476048</v>
      </c>
      <c r="BM615" s="86">
        <f t="shared" si="141"/>
        <v>0</v>
      </c>
    </row>
    <row r="616" spans="1:65" x14ac:dyDescent="0.3">
      <c r="A616" s="57">
        <v>66888282</v>
      </c>
      <c r="B616" s="12" t="s">
        <v>754</v>
      </c>
      <c r="C616" s="58" t="s">
        <v>105</v>
      </c>
      <c r="D616" s="58" t="s">
        <v>115</v>
      </c>
      <c r="E616" s="58"/>
      <c r="F616" s="58">
        <v>4889762</v>
      </c>
      <c r="G616" s="58">
        <f t="shared" si="129"/>
        <v>3100986</v>
      </c>
      <c r="H616" s="58">
        <f t="shared" si="130"/>
        <v>3100986</v>
      </c>
      <c r="I616" s="58">
        <v>4890000</v>
      </c>
      <c r="J616" s="58">
        <v>138573</v>
      </c>
      <c r="K616" s="58">
        <v>0</v>
      </c>
      <c r="L616" s="58">
        <v>0</v>
      </c>
      <c r="M616" s="58">
        <v>1788776</v>
      </c>
      <c r="N616" s="58">
        <f>VLOOKUP(AD616,'tabla ingresos'!$A$3:$D$15,4,FALSE)</f>
        <v>1000000</v>
      </c>
      <c r="O616" s="58">
        <v>144453.58938399734</v>
      </c>
      <c r="P616" s="58">
        <v>5886000</v>
      </c>
      <c r="Q616" s="58">
        <v>0</v>
      </c>
      <c r="R616" s="12">
        <v>76275</v>
      </c>
      <c r="S616" s="12" t="s">
        <v>88</v>
      </c>
      <c r="T616" s="12" t="s">
        <v>89</v>
      </c>
      <c r="U616" s="12" t="s">
        <v>10</v>
      </c>
      <c r="V616" s="12">
        <v>4</v>
      </c>
      <c r="W616" s="12">
        <v>0</v>
      </c>
      <c r="X616" s="12">
        <v>0</v>
      </c>
      <c r="Y616" s="59">
        <v>6.4219178082191783</v>
      </c>
      <c r="Z616" s="59">
        <v>46.331506849315069</v>
      </c>
      <c r="AA616" s="12">
        <v>1</v>
      </c>
      <c r="AB616" s="12">
        <v>2</v>
      </c>
      <c r="AC616" s="12">
        <v>2</v>
      </c>
      <c r="AD616" s="12">
        <v>2</v>
      </c>
      <c r="AE616" s="12">
        <v>3</v>
      </c>
      <c r="AF616" s="58" t="s">
        <v>10</v>
      </c>
      <c r="AG616" s="66">
        <f t="shared" si="131"/>
        <v>0.18868439292266492</v>
      </c>
      <c r="AH616" s="67">
        <f t="shared" si="132"/>
        <v>7.1838413333333335</v>
      </c>
      <c r="AI616" s="67">
        <f t="shared" si="133"/>
        <v>1.1925173333333334</v>
      </c>
      <c r="AJ616" s="67">
        <f t="shared" si="134"/>
        <v>2.0673240000000002</v>
      </c>
      <c r="AK616" s="67">
        <f t="shared" si="135"/>
        <v>2.0673240000000002</v>
      </c>
      <c r="AL616" s="67">
        <f t="shared" si="136"/>
        <v>0</v>
      </c>
      <c r="AM616" s="59">
        <f>VLOOKUP(AG616,'SCORE TALLER'!$AC$2:$AD$10,2,TRUE)*AM$2</f>
        <v>0</v>
      </c>
      <c r="AN616" s="59">
        <f>VLOOKUP(AD616,'SCORE TALLER'!$W$2:$X$10,2,TRUE)*AN$2</f>
        <v>0.32</v>
      </c>
      <c r="AO616" s="59">
        <f>VLOOKUP(AB616,'SCORE TALLER'!$S$2:$T$10,2,FALSE)*AO$2</f>
        <v>0.04</v>
      </c>
      <c r="AP616" s="59">
        <f>VLOOKUP(AH616,'SCORE TALLER'!$AE$2:$AF$10,2,TRUE)*AP$2</f>
        <v>0.08</v>
      </c>
      <c r="AQ616" s="59">
        <f>VLOOKUP(AI616,'SCORE TALLER'!$AG$2:$AH$10,2,TRUE)*AQ$2</f>
        <v>0.32</v>
      </c>
      <c r="AR616" s="59">
        <f>VLOOKUP(AC616,'SCORE TALLER'!$U$2:$V$10,2,FALSE)*AR$2</f>
        <v>0.04</v>
      </c>
      <c r="AS616" s="59">
        <f>VLOOKUP(AE616,'SCORE TALLER'!$Y$2:$Z$10,2,FALSE)*AS$2</f>
        <v>0.02</v>
      </c>
      <c r="AT616" s="59">
        <f>VLOOKUP(Z616,'SCORE TALLER'!$O$2:$P$10,2,TRUE)*AT$2</f>
        <v>0.02</v>
      </c>
      <c r="AU616" s="59">
        <f>VLOOKUP(S616,'SCORE TALLER'!$A$2:$B$10,2,FALSE)*AU$2</f>
        <v>0.25</v>
      </c>
      <c r="AV616" s="59">
        <f>VLOOKUP(AJ616,'SCORE TALLER'!$AI$2:$AJ$10,2,TRUE)*AV$2</f>
        <v>0.15000000000000002</v>
      </c>
      <c r="AW616" s="59">
        <f>VLOOKUP(AK616,'SCORE TALLER'!$AK$2:$AL$10,2,TRUE)*AW$2</f>
        <v>0.15000000000000002</v>
      </c>
      <c r="AX616" s="59">
        <f>VLOOKUP(T616,'SCORE TALLER'!$C$2:$D$10,2,FALSE)*AX$2</f>
        <v>0</v>
      </c>
      <c r="AY616" s="59">
        <f>VLOOKUP(W616,'SCORE TALLER'!$I$2:$J$10,2,TRUE)*AY$2</f>
        <v>0</v>
      </c>
      <c r="AZ616" s="59">
        <f>VLOOKUP(X616,'SCORE TALLER'!$K$2:$L$10,2,TRUE)*AZ$2</f>
        <v>0</v>
      </c>
      <c r="BA616" s="59">
        <f>VLOOKUP(U616,'SCORE TALLER'!$E$2:$F$10,2,FALSE)*BA$2</f>
        <v>0</v>
      </c>
      <c r="BB616" s="59">
        <f>VLOOKUP(Y616,'SCORE TALLER'!$M$2:$N$10,2,TRUE)*BB$2</f>
        <v>0.02</v>
      </c>
      <c r="BC616" s="59">
        <f>VLOOKUP(AA616,'SCORE TALLER'!$Q$2:$R$10,2,FALSE)*BC$2</f>
        <v>0.05</v>
      </c>
      <c r="BD616" s="59">
        <f>VLOOKUP(V616,'SCORE TALLER'!$G$2:$H$10,2,FALSE)*BD$2</f>
        <v>0</v>
      </c>
      <c r="BE616" s="59">
        <f>VLOOKUP(AF616,'SCORE TALLER'!$AA$2:$AB$10,2,FALSE)*BE$2</f>
        <v>0</v>
      </c>
      <c r="BF616" s="59">
        <f>VLOOKUP(AL616,'SCORE TALLER'!$AM$2:$AN$10,2,TRUE)*BF$2</f>
        <v>0</v>
      </c>
      <c r="BG616" s="67">
        <f t="shared" si="137"/>
        <v>1.4600000000000002</v>
      </c>
      <c r="BH616" s="67" t="str">
        <f>VLOOKUP(BG616,'SCORE TALLER'!$AP$2:$AQ$7,2,TRUE)</f>
        <v>2. Normal</v>
      </c>
      <c r="BI616" s="67" t="str">
        <f t="shared" si="139"/>
        <v>LBZ</v>
      </c>
      <c r="BJ616" s="67" t="str">
        <f t="shared" si="139"/>
        <v>A</v>
      </c>
      <c r="BK616" s="67" t="str">
        <f t="shared" si="140"/>
        <v>A</v>
      </c>
      <c r="BL616" s="86">
        <f t="shared" si="138"/>
        <v>3100986</v>
      </c>
      <c r="BM616" s="86">
        <f t="shared" si="141"/>
        <v>0</v>
      </c>
    </row>
    <row r="617" spans="1:65" x14ac:dyDescent="0.3">
      <c r="A617" s="57">
        <v>84464224</v>
      </c>
      <c r="B617" s="12" t="s">
        <v>755</v>
      </c>
      <c r="C617" s="58" t="s">
        <v>105</v>
      </c>
      <c r="D617" s="58" t="s">
        <v>29</v>
      </c>
      <c r="E617" s="58"/>
      <c r="F617" s="58">
        <v>2748680</v>
      </c>
      <c r="G617" s="58">
        <f t="shared" si="129"/>
        <v>962560</v>
      </c>
      <c r="H617" s="58">
        <f t="shared" si="130"/>
        <v>962560</v>
      </c>
      <c r="I617" s="58">
        <v>2749000</v>
      </c>
      <c r="J617" s="58">
        <v>103526</v>
      </c>
      <c r="K617" s="58">
        <v>0</v>
      </c>
      <c r="L617" s="58">
        <v>0</v>
      </c>
      <c r="M617" s="58">
        <v>1786120</v>
      </c>
      <c r="N617" s="58">
        <f>VLOOKUP(AD617,'tabla ingresos'!$A$3:$D$15,4,FALSE)</f>
        <v>1000000</v>
      </c>
      <c r="O617" s="58">
        <v>286609.28646847518</v>
      </c>
      <c r="P617" s="58">
        <v>10530000</v>
      </c>
      <c r="Q617" s="58">
        <v>0</v>
      </c>
      <c r="R617" s="12">
        <v>68276</v>
      </c>
      <c r="S617" s="12" t="s">
        <v>88</v>
      </c>
      <c r="T617" s="12" t="s">
        <v>89</v>
      </c>
      <c r="U617" s="12" t="s">
        <v>10</v>
      </c>
      <c r="V617" s="12">
        <v>4</v>
      </c>
      <c r="W617" s="12">
        <v>0</v>
      </c>
      <c r="X617" s="12">
        <v>0</v>
      </c>
      <c r="Y617" s="59">
        <v>3.5315068493150683</v>
      </c>
      <c r="Z617" s="59">
        <v>40.69041095890411</v>
      </c>
      <c r="AA617" s="12">
        <v>1</v>
      </c>
      <c r="AB617" s="12">
        <v>2</v>
      </c>
      <c r="AC617" s="12">
        <v>1</v>
      </c>
      <c r="AD617" s="12">
        <v>2</v>
      </c>
      <c r="AE617" s="12">
        <v>3</v>
      </c>
      <c r="AF617" s="58" t="s">
        <v>10</v>
      </c>
      <c r="AG617" s="66">
        <f t="shared" si="131"/>
        <v>0.26009019097898345</v>
      </c>
      <c r="AH617" s="67">
        <f t="shared" si="132"/>
        <v>8.8524533333333331</v>
      </c>
      <c r="AI617" s="67">
        <f t="shared" si="133"/>
        <v>1.1907466666666666</v>
      </c>
      <c r="AJ617" s="67">
        <f t="shared" si="134"/>
        <v>0.64170666666666665</v>
      </c>
      <c r="AK617" s="67">
        <f t="shared" si="135"/>
        <v>0.64170666666666665</v>
      </c>
      <c r="AL617" s="67">
        <f t="shared" si="136"/>
        <v>0</v>
      </c>
      <c r="AM617" s="59">
        <f>VLOOKUP(AG617,'SCORE TALLER'!$AC$2:$AD$10,2,TRUE)*AM$2</f>
        <v>0</v>
      </c>
      <c r="AN617" s="59">
        <f>VLOOKUP(AD617,'SCORE TALLER'!$W$2:$X$10,2,TRUE)*AN$2</f>
        <v>0.32</v>
      </c>
      <c r="AO617" s="59">
        <f>VLOOKUP(AB617,'SCORE TALLER'!$S$2:$T$10,2,FALSE)*AO$2</f>
        <v>0.04</v>
      </c>
      <c r="AP617" s="59">
        <f>VLOOKUP(AH617,'SCORE TALLER'!$AE$2:$AF$10,2,TRUE)*AP$2</f>
        <v>0.08</v>
      </c>
      <c r="AQ617" s="59">
        <f>VLOOKUP(AI617,'SCORE TALLER'!$AG$2:$AH$10,2,TRUE)*AQ$2</f>
        <v>0.32</v>
      </c>
      <c r="AR617" s="59">
        <f>VLOOKUP(AC617,'SCORE TALLER'!$U$2:$V$10,2,FALSE)*AR$2</f>
        <v>0.05</v>
      </c>
      <c r="AS617" s="59">
        <f>VLOOKUP(AE617,'SCORE TALLER'!$Y$2:$Z$10,2,FALSE)*AS$2</f>
        <v>0.02</v>
      </c>
      <c r="AT617" s="59">
        <f>VLOOKUP(Z617,'SCORE TALLER'!$O$2:$P$10,2,TRUE)*AT$2</f>
        <v>0.03</v>
      </c>
      <c r="AU617" s="59">
        <f>VLOOKUP(S617,'SCORE TALLER'!$A$2:$B$10,2,FALSE)*AU$2</f>
        <v>0.25</v>
      </c>
      <c r="AV617" s="59">
        <f>VLOOKUP(AJ617,'SCORE TALLER'!$AI$2:$AJ$10,2,TRUE)*AV$2</f>
        <v>0.25</v>
      </c>
      <c r="AW617" s="59">
        <f>VLOOKUP(AK617,'SCORE TALLER'!$AK$2:$AL$10,2,TRUE)*AW$2</f>
        <v>0.25</v>
      </c>
      <c r="AX617" s="59">
        <f>VLOOKUP(T617,'SCORE TALLER'!$C$2:$D$10,2,FALSE)*AX$2</f>
        <v>0</v>
      </c>
      <c r="AY617" s="59">
        <f>VLOOKUP(W617,'SCORE TALLER'!$I$2:$J$10,2,TRUE)*AY$2</f>
        <v>0</v>
      </c>
      <c r="AZ617" s="59">
        <f>VLOOKUP(X617,'SCORE TALLER'!$K$2:$L$10,2,TRUE)*AZ$2</f>
        <v>0</v>
      </c>
      <c r="BA617" s="59">
        <f>VLOOKUP(U617,'SCORE TALLER'!$E$2:$F$10,2,FALSE)*BA$2</f>
        <v>0</v>
      </c>
      <c r="BB617" s="59">
        <f>VLOOKUP(Y617,'SCORE TALLER'!$M$2:$N$10,2,TRUE)*BB$2</f>
        <v>0.04</v>
      </c>
      <c r="BC617" s="59">
        <f>VLOOKUP(AA617,'SCORE TALLER'!$Q$2:$R$10,2,FALSE)*BC$2</f>
        <v>0.05</v>
      </c>
      <c r="BD617" s="59">
        <f>VLOOKUP(V617,'SCORE TALLER'!$G$2:$H$10,2,FALSE)*BD$2</f>
        <v>0</v>
      </c>
      <c r="BE617" s="59">
        <f>VLOOKUP(AF617,'SCORE TALLER'!$AA$2:$AB$10,2,FALSE)*BE$2</f>
        <v>0</v>
      </c>
      <c r="BF617" s="59">
        <f>VLOOKUP(AL617,'SCORE TALLER'!$AM$2:$AN$10,2,TRUE)*BF$2</f>
        <v>0</v>
      </c>
      <c r="BG617" s="67">
        <f t="shared" si="137"/>
        <v>1.7000000000000002</v>
      </c>
      <c r="BH617" s="67" t="str">
        <f>VLOOKUP(BG617,'SCORE TALLER'!$AP$2:$AQ$7,2,TRUE)</f>
        <v>2. Normal</v>
      </c>
      <c r="BI617" s="67" t="str">
        <f t="shared" si="139"/>
        <v>LBZ</v>
      </c>
      <c r="BJ617" s="67" t="str">
        <f t="shared" si="139"/>
        <v>A</v>
      </c>
      <c r="BK617" s="67" t="str">
        <f t="shared" si="140"/>
        <v>A</v>
      </c>
      <c r="BL617" s="86">
        <f t="shared" si="138"/>
        <v>962560</v>
      </c>
      <c r="BM617" s="86">
        <f t="shared" si="141"/>
        <v>0</v>
      </c>
    </row>
    <row r="618" spans="1:65" x14ac:dyDescent="0.3">
      <c r="A618" s="57">
        <v>2006062422</v>
      </c>
      <c r="B618" s="12" t="s">
        <v>756</v>
      </c>
      <c r="C618" s="58" t="s">
        <v>107</v>
      </c>
      <c r="D618" s="58" t="s">
        <v>30</v>
      </c>
      <c r="E618" s="58">
        <v>1111001</v>
      </c>
      <c r="F618" s="58">
        <v>7728984</v>
      </c>
      <c r="G618" s="58">
        <f t="shared" si="129"/>
        <v>7063384</v>
      </c>
      <c r="H618" s="58">
        <f t="shared" si="130"/>
        <v>6131424</v>
      </c>
      <c r="I618" s="58" t="e">
        <v>#N/A</v>
      </c>
      <c r="J618" s="58">
        <v>277114</v>
      </c>
      <c r="K618" s="58">
        <v>0</v>
      </c>
      <c r="L618" s="58">
        <v>931960</v>
      </c>
      <c r="M618" s="58">
        <v>665600</v>
      </c>
      <c r="N618" s="58">
        <f>VLOOKUP(AD618,'tabla ingresos'!$A$3:$D$15,4,FALSE)</f>
        <v>1000000</v>
      </c>
      <c r="O618" s="58">
        <v>0</v>
      </c>
      <c r="P618" s="58">
        <v>0</v>
      </c>
      <c r="Q618" s="58">
        <v>0</v>
      </c>
      <c r="R618" s="12">
        <v>68307</v>
      </c>
      <c r="S618" s="12" t="s">
        <v>87</v>
      </c>
      <c r="T618" s="12" t="s">
        <v>89</v>
      </c>
      <c r="U618" s="12" t="s">
        <v>10</v>
      </c>
      <c r="V618" s="12">
        <v>4</v>
      </c>
      <c r="W618" s="12">
        <v>0</v>
      </c>
      <c r="X618" s="12">
        <v>0</v>
      </c>
      <c r="Y618" s="59">
        <v>1.7397260273972603</v>
      </c>
      <c r="Z618" s="59">
        <v>23.789041095890411</v>
      </c>
      <c r="AA618" s="12">
        <v>1</v>
      </c>
      <c r="AB618" s="12">
        <v>4</v>
      </c>
      <c r="AC618" s="12">
        <v>1</v>
      </c>
      <c r="AD618" s="12">
        <v>2</v>
      </c>
      <c r="AE618" s="12">
        <v>1</v>
      </c>
      <c r="AF618" s="58" t="s">
        <v>91</v>
      </c>
      <c r="AG618" s="66">
        <f t="shared" si="131"/>
        <v>0.18474266666666667</v>
      </c>
      <c r="AH618" s="67">
        <f t="shared" si="132"/>
        <v>5.1526560000000003</v>
      </c>
      <c r="AI618" s="67">
        <f t="shared" si="133"/>
        <v>1.1844006666666667</v>
      </c>
      <c r="AJ618" s="67">
        <f t="shared" si="134"/>
        <v>4.708922666666667</v>
      </c>
      <c r="AK618" s="67">
        <f t="shared" si="135"/>
        <v>4.0876159999999997</v>
      </c>
      <c r="AL618" s="67">
        <f t="shared" si="136"/>
        <v>0</v>
      </c>
      <c r="AM618" s="59">
        <f>VLOOKUP(AG618,'SCORE TALLER'!$AC$2:$AD$10,2,TRUE)*AM$2</f>
        <v>0</v>
      </c>
      <c r="AN618" s="59">
        <f>VLOOKUP(AD618,'SCORE TALLER'!$W$2:$X$10,2,TRUE)*AN$2</f>
        <v>0.32</v>
      </c>
      <c r="AO618" s="59">
        <f>VLOOKUP(AB618,'SCORE TALLER'!$S$2:$T$10,2,FALSE)*AO$2</f>
        <v>0.02</v>
      </c>
      <c r="AP618" s="59">
        <f>VLOOKUP(AH618,'SCORE TALLER'!$AE$2:$AF$10,2,TRUE)*AP$2</f>
        <v>0.08</v>
      </c>
      <c r="AQ618" s="59">
        <f>VLOOKUP(AI618,'SCORE TALLER'!$AG$2:$AH$10,2,TRUE)*AQ$2</f>
        <v>0.32</v>
      </c>
      <c r="AR618" s="59">
        <f>VLOOKUP(AC618,'SCORE TALLER'!$U$2:$V$10,2,FALSE)*AR$2</f>
        <v>0.05</v>
      </c>
      <c r="AS618" s="59">
        <f>VLOOKUP(AE618,'SCORE TALLER'!$Y$2:$Z$10,2,FALSE)*AS$2</f>
        <v>0.03</v>
      </c>
      <c r="AT618" s="59">
        <f>VLOOKUP(Z618,'SCORE TALLER'!$O$2:$P$10,2,TRUE)*AT$2</f>
        <v>0.05</v>
      </c>
      <c r="AU618" s="59">
        <f>VLOOKUP(S618,'SCORE TALLER'!$A$2:$B$10,2,FALSE)*AU$2</f>
        <v>0.15000000000000002</v>
      </c>
      <c r="AV618" s="59">
        <f>VLOOKUP(AJ618,'SCORE TALLER'!$AI$2:$AJ$10,2,TRUE)*AV$2</f>
        <v>0.05</v>
      </c>
      <c r="AW618" s="59">
        <f>VLOOKUP(AK618,'SCORE TALLER'!$AK$2:$AL$10,2,TRUE)*AW$2</f>
        <v>0.05</v>
      </c>
      <c r="AX618" s="59">
        <f>VLOOKUP(T618,'SCORE TALLER'!$C$2:$D$10,2,FALSE)*AX$2</f>
        <v>0</v>
      </c>
      <c r="AY618" s="59">
        <f>VLOOKUP(W618,'SCORE TALLER'!$I$2:$J$10,2,TRUE)*AY$2</f>
        <v>0</v>
      </c>
      <c r="AZ618" s="59">
        <f>VLOOKUP(X618,'SCORE TALLER'!$K$2:$L$10,2,TRUE)*AZ$2</f>
        <v>0</v>
      </c>
      <c r="BA618" s="59">
        <f>VLOOKUP(U618,'SCORE TALLER'!$E$2:$F$10,2,FALSE)*BA$2</f>
        <v>0</v>
      </c>
      <c r="BB618" s="59">
        <f>VLOOKUP(Y618,'SCORE TALLER'!$M$2:$N$10,2,TRUE)*BB$2</f>
        <v>0.05</v>
      </c>
      <c r="BC618" s="59">
        <f>VLOOKUP(AA618,'SCORE TALLER'!$Q$2:$R$10,2,FALSE)*BC$2</f>
        <v>0.05</v>
      </c>
      <c r="BD618" s="59">
        <f>VLOOKUP(V618,'SCORE TALLER'!$G$2:$H$10,2,FALSE)*BD$2</f>
        <v>0</v>
      </c>
      <c r="BE618" s="59">
        <f>VLOOKUP(AF618,'SCORE TALLER'!$AA$2:$AB$10,2,FALSE)*BE$2</f>
        <v>0.30000000000000004</v>
      </c>
      <c r="BF618" s="59">
        <f>VLOOKUP(AL618,'SCORE TALLER'!$AM$2:$AN$10,2,TRUE)*BF$2</f>
        <v>0</v>
      </c>
      <c r="BG618" s="67">
        <f t="shared" si="137"/>
        <v>1.5200000000000002</v>
      </c>
      <c r="BH618" s="67" t="str">
        <f>VLOOKUP(BG618,'SCORE TALLER'!$AP$2:$AQ$7,2,TRUE)</f>
        <v>2. Normal</v>
      </c>
      <c r="BI618" s="67" t="str">
        <f t="shared" si="139"/>
        <v>LBZ</v>
      </c>
      <c r="BJ618" s="67" t="str">
        <f t="shared" si="139"/>
        <v>A</v>
      </c>
      <c r="BK618" s="67" t="str">
        <f t="shared" si="140"/>
        <v>SIN</v>
      </c>
      <c r="BL618" s="86">
        <f t="shared" si="138"/>
        <v>6131424</v>
      </c>
      <c r="BM618" s="86">
        <f t="shared" si="141"/>
        <v>0</v>
      </c>
    </row>
    <row r="619" spans="1:65" x14ac:dyDescent="0.3">
      <c r="A619" s="57">
        <v>2044024626</v>
      </c>
      <c r="B619" s="12" t="s">
        <v>757</v>
      </c>
      <c r="C619" s="58" t="s">
        <v>107</v>
      </c>
      <c r="D619" s="58" t="s">
        <v>114</v>
      </c>
      <c r="E619" s="58"/>
      <c r="F619" s="58">
        <v>5309522</v>
      </c>
      <c r="G619" s="58">
        <f t="shared" si="129"/>
        <v>1765473</v>
      </c>
      <c r="H619" s="58">
        <f t="shared" si="130"/>
        <v>1765473</v>
      </c>
      <c r="I619" s="58" t="e">
        <v>#N/A</v>
      </c>
      <c r="J619" s="58">
        <v>308618</v>
      </c>
      <c r="K619" s="58">
        <v>0</v>
      </c>
      <c r="L619" s="58">
        <v>0</v>
      </c>
      <c r="M619" s="58">
        <v>3544049</v>
      </c>
      <c r="N619" s="58">
        <f>VLOOKUP(AD619,'tabla ingresos'!$A$3:$D$15,4,FALSE)</f>
        <v>2000000</v>
      </c>
      <c r="O619" s="58">
        <v>0</v>
      </c>
      <c r="P619" s="58">
        <v>0</v>
      </c>
      <c r="Q619" s="58">
        <v>0</v>
      </c>
      <c r="R619" s="12">
        <v>13052</v>
      </c>
      <c r="S619" s="12" t="s">
        <v>88</v>
      </c>
      <c r="T619" s="12" t="s">
        <v>89</v>
      </c>
      <c r="U619" s="12" t="s">
        <v>10</v>
      </c>
      <c r="V619" s="12">
        <v>4</v>
      </c>
      <c r="W619" s="12">
        <v>0</v>
      </c>
      <c r="X619" s="12">
        <v>0</v>
      </c>
      <c r="Y619" s="59">
        <v>3.4493150684931506</v>
      </c>
      <c r="Z619" s="59">
        <v>28.920547945205481</v>
      </c>
      <c r="AA619" s="12">
        <v>1</v>
      </c>
      <c r="AB619" s="12">
        <v>3</v>
      </c>
      <c r="AC619" s="12">
        <v>1</v>
      </c>
      <c r="AD619" s="12">
        <v>3</v>
      </c>
      <c r="AE619" s="12">
        <v>3</v>
      </c>
      <c r="AF619" s="58" t="s">
        <v>91</v>
      </c>
      <c r="AG619" s="66">
        <f t="shared" si="131"/>
        <v>0.10287266666666667</v>
      </c>
      <c r="AH619" s="67">
        <f t="shared" si="132"/>
        <v>1.7698406666666666</v>
      </c>
      <c r="AI619" s="67">
        <f t="shared" si="133"/>
        <v>1.1813496666666667</v>
      </c>
      <c r="AJ619" s="67">
        <f t="shared" si="134"/>
        <v>0.58849099999999999</v>
      </c>
      <c r="AK619" s="67">
        <f t="shared" si="135"/>
        <v>0.58849099999999999</v>
      </c>
      <c r="AL619" s="67">
        <f t="shared" si="136"/>
        <v>0</v>
      </c>
      <c r="AM619" s="59">
        <f>VLOOKUP(AG619,'SCORE TALLER'!$AC$2:$AD$10,2,TRUE)*AM$2</f>
        <v>0</v>
      </c>
      <c r="AN619" s="59">
        <f>VLOOKUP(AD619,'SCORE TALLER'!$W$2:$X$10,2,TRUE)*AN$2</f>
        <v>0.32</v>
      </c>
      <c r="AO619" s="59">
        <f>VLOOKUP(AB619,'SCORE TALLER'!$S$2:$T$10,2,FALSE)*AO$2</f>
        <v>0.03</v>
      </c>
      <c r="AP619" s="59">
        <f>VLOOKUP(AH619,'SCORE TALLER'!$AE$2:$AF$10,2,TRUE)*AP$2</f>
        <v>0</v>
      </c>
      <c r="AQ619" s="59">
        <f>VLOOKUP(AI619,'SCORE TALLER'!$AG$2:$AH$10,2,TRUE)*AQ$2</f>
        <v>0.32</v>
      </c>
      <c r="AR619" s="59">
        <f>VLOOKUP(AC619,'SCORE TALLER'!$U$2:$V$10,2,FALSE)*AR$2</f>
        <v>0.05</v>
      </c>
      <c r="AS619" s="59">
        <f>VLOOKUP(AE619,'SCORE TALLER'!$Y$2:$Z$10,2,FALSE)*AS$2</f>
        <v>0.02</v>
      </c>
      <c r="AT619" s="59">
        <f>VLOOKUP(Z619,'SCORE TALLER'!$O$2:$P$10,2,TRUE)*AT$2</f>
        <v>0.04</v>
      </c>
      <c r="AU619" s="59">
        <f>VLOOKUP(S619,'SCORE TALLER'!$A$2:$B$10,2,FALSE)*AU$2</f>
        <v>0.25</v>
      </c>
      <c r="AV619" s="59">
        <f>VLOOKUP(AJ619,'SCORE TALLER'!$AI$2:$AJ$10,2,TRUE)*AV$2</f>
        <v>0.25</v>
      </c>
      <c r="AW619" s="59">
        <f>VLOOKUP(AK619,'SCORE TALLER'!$AK$2:$AL$10,2,TRUE)*AW$2</f>
        <v>0.25</v>
      </c>
      <c r="AX619" s="59">
        <f>VLOOKUP(T619,'SCORE TALLER'!$C$2:$D$10,2,FALSE)*AX$2</f>
        <v>0</v>
      </c>
      <c r="AY619" s="59">
        <f>VLOOKUP(W619,'SCORE TALLER'!$I$2:$J$10,2,TRUE)*AY$2</f>
        <v>0</v>
      </c>
      <c r="AZ619" s="59">
        <f>VLOOKUP(X619,'SCORE TALLER'!$K$2:$L$10,2,TRUE)*AZ$2</f>
        <v>0</v>
      </c>
      <c r="BA619" s="59">
        <f>VLOOKUP(U619,'SCORE TALLER'!$E$2:$F$10,2,FALSE)*BA$2</f>
        <v>0</v>
      </c>
      <c r="BB619" s="59">
        <f>VLOOKUP(Y619,'SCORE TALLER'!$M$2:$N$10,2,TRUE)*BB$2</f>
        <v>0.04</v>
      </c>
      <c r="BC619" s="59">
        <f>VLOOKUP(AA619,'SCORE TALLER'!$Q$2:$R$10,2,FALSE)*BC$2</f>
        <v>0.05</v>
      </c>
      <c r="BD619" s="59">
        <f>VLOOKUP(V619,'SCORE TALLER'!$G$2:$H$10,2,FALSE)*BD$2</f>
        <v>0</v>
      </c>
      <c r="BE619" s="59">
        <f>VLOOKUP(AF619,'SCORE TALLER'!$AA$2:$AB$10,2,FALSE)*BE$2</f>
        <v>0.30000000000000004</v>
      </c>
      <c r="BF619" s="59">
        <f>VLOOKUP(AL619,'SCORE TALLER'!$AM$2:$AN$10,2,TRUE)*BF$2</f>
        <v>0</v>
      </c>
      <c r="BG619" s="67">
        <f t="shared" si="137"/>
        <v>1.9200000000000002</v>
      </c>
      <c r="BH619" s="67" t="str">
        <f>VLOOKUP(BG619,'SCORE TALLER'!$AP$2:$AQ$7,2,TRUE)</f>
        <v>2. Normal</v>
      </c>
      <c r="BI619" s="67" t="str">
        <f t="shared" si="139"/>
        <v>LBZ</v>
      </c>
      <c r="BJ619" s="67" t="str">
        <f t="shared" si="139"/>
        <v>A</v>
      </c>
      <c r="BK619" s="67" t="str">
        <f t="shared" si="140"/>
        <v>SIN</v>
      </c>
      <c r="BL619" s="86">
        <f t="shared" si="138"/>
        <v>1765473</v>
      </c>
      <c r="BM619" s="86">
        <f t="shared" si="141"/>
        <v>0</v>
      </c>
    </row>
    <row r="620" spans="1:65" x14ac:dyDescent="0.3">
      <c r="A620" s="57">
        <v>2062684842</v>
      </c>
      <c r="B620" s="12" t="s">
        <v>758</v>
      </c>
      <c r="C620" s="58" t="s">
        <v>107</v>
      </c>
      <c r="D620" s="58" t="s">
        <v>115</v>
      </c>
      <c r="E620" s="58">
        <v>611000</v>
      </c>
      <c r="F620" s="58">
        <v>4671998</v>
      </c>
      <c r="G620" s="58">
        <f t="shared" si="129"/>
        <v>3515878</v>
      </c>
      <c r="H620" s="58">
        <f t="shared" si="130"/>
        <v>615878</v>
      </c>
      <c r="I620" s="58" t="e">
        <v>#N/A</v>
      </c>
      <c r="J620" s="58">
        <v>213185</v>
      </c>
      <c r="K620" s="58">
        <v>0</v>
      </c>
      <c r="L620" s="58">
        <v>2900000</v>
      </c>
      <c r="M620" s="58">
        <v>1156120</v>
      </c>
      <c r="N620" s="58">
        <f>VLOOKUP(AD620,'tabla ingresos'!$A$3:$D$15,4,FALSE)</f>
        <v>1000000</v>
      </c>
      <c r="O620" s="58">
        <v>0</v>
      </c>
      <c r="P620" s="58">
        <v>0</v>
      </c>
      <c r="Q620" s="58">
        <v>0</v>
      </c>
      <c r="R620" s="12">
        <v>68001</v>
      </c>
      <c r="S620" s="12" t="s">
        <v>87</v>
      </c>
      <c r="T620" s="12" t="s">
        <v>89</v>
      </c>
      <c r="U620" s="12" t="s">
        <v>10</v>
      </c>
      <c r="V620" s="12">
        <v>4</v>
      </c>
      <c r="W620" s="12">
        <v>0</v>
      </c>
      <c r="X620" s="12">
        <v>0</v>
      </c>
      <c r="Y620" s="59">
        <v>2.9479452054794519</v>
      </c>
      <c r="Z620" s="59">
        <v>26.663013698630138</v>
      </c>
      <c r="AA620" s="12">
        <v>1</v>
      </c>
      <c r="AB620" s="12">
        <v>2</v>
      </c>
      <c r="AC620" s="12">
        <v>2</v>
      </c>
      <c r="AD620" s="12">
        <v>2</v>
      </c>
      <c r="AE620" s="12">
        <v>1</v>
      </c>
      <c r="AF620" s="58" t="s">
        <v>91</v>
      </c>
      <c r="AG620" s="66">
        <f t="shared" si="131"/>
        <v>0.14212333333333332</v>
      </c>
      <c r="AH620" s="67">
        <f t="shared" si="132"/>
        <v>3.1146653333333334</v>
      </c>
      <c r="AI620" s="67">
        <f t="shared" si="133"/>
        <v>1.17808</v>
      </c>
      <c r="AJ620" s="67">
        <f t="shared" si="134"/>
        <v>2.3439186666666667</v>
      </c>
      <c r="AK620" s="67">
        <f t="shared" si="135"/>
        <v>0.41058533333333336</v>
      </c>
      <c r="AL620" s="67">
        <f t="shared" si="136"/>
        <v>0</v>
      </c>
      <c r="AM620" s="59">
        <f>VLOOKUP(AG620,'SCORE TALLER'!$AC$2:$AD$10,2,TRUE)*AM$2</f>
        <v>0</v>
      </c>
      <c r="AN620" s="59">
        <f>VLOOKUP(AD620,'SCORE TALLER'!$W$2:$X$10,2,TRUE)*AN$2</f>
        <v>0.32</v>
      </c>
      <c r="AO620" s="59">
        <f>VLOOKUP(AB620,'SCORE TALLER'!$S$2:$T$10,2,FALSE)*AO$2</f>
        <v>0.04</v>
      </c>
      <c r="AP620" s="59">
        <f>VLOOKUP(AH620,'SCORE TALLER'!$AE$2:$AF$10,2,TRUE)*AP$2</f>
        <v>0</v>
      </c>
      <c r="AQ620" s="59">
        <f>VLOOKUP(AI620,'SCORE TALLER'!$AG$2:$AH$10,2,TRUE)*AQ$2</f>
        <v>0.32</v>
      </c>
      <c r="AR620" s="59">
        <f>VLOOKUP(AC620,'SCORE TALLER'!$U$2:$V$10,2,FALSE)*AR$2</f>
        <v>0.04</v>
      </c>
      <c r="AS620" s="59">
        <f>VLOOKUP(AE620,'SCORE TALLER'!$Y$2:$Z$10,2,FALSE)*AS$2</f>
        <v>0.03</v>
      </c>
      <c r="AT620" s="59">
        <f>VLOOKUP(Z620,'SCORE TALLER'!$O$2:$P$10,2,TRUE)*AT$2</f>
        <v>0.04</v>
      </c>
      <c r="AU620" s="59">
        <f>VLOOKUP(S620,'SCORE TALLER'!$A$2:$B$10,2,FALSE)*AU$2</f>
        <v>0.15000000000000002</v>
      </c>
      <c r="AV620" s="59">
        <f>VLOOKUP(AJ620,'SCORE TALLER'!$AI$2:$AJ$10,2,TRUE)*AV$2</f>
        <v>0.15000000000000002</v>
      </c>
      <c r="AW620" s="59">
        <f>VLOOKUP(AK620,'SCORE TALLER'!$AK$2:$AL$10,2,TRUE)*AW$2</f>
        <v>0.25</v>
      </c>
      <c r="AX620" s="59">
        <f>VLOOKUP(T620,'SCORE TALLER'!$C$2:$D$10,2,FALSE)*AX$2</f>
        <v>0</v>
      </c>
      <c r="AY620" s="59">
        <f>VLOOKUP(W620,'SCORE TALLER'!$I$2:$J$10,2,TRUE)*AY$2</f>
        <v>0</v>
      </c>
      <c r="AZ620" s="59">
        <f>VLOOKUP(X620,'SCORE TALLER'!$K$2:$L$10,2,TRUE)*AZ$2</f>
        <v>0</v>
      </c>
      <c r="BA620" s="59">
        <f>VLOOKUP(U620,'SCORE TALLER'!$E$2:$F$10,2,FALSE)*BA$2</f>
        <v>0</v>
      </c>
      <c r="BB620" s="59">
        <f>VLOOKUP(Y620,'SCORE TALLER'!$M$2:$N$10,2,TRUE)*BB$2</f>
        <v>0.04</v>
      </c>
      <c r="BC620" s="59">
        <f>VLOOKUP(AA620,'SCORE TALLER'!$Q$2:$R$10,2,FALSE)*BC$2</f>
        <v>0.05</v>
      </c>
      <c r="BD620" s="59">
        <f>VLOOKUP(V620,'SCORE TALLER'!$G$2:$H$10,2,FALSE)*BD$2</f>
        <v>0</v>
      </c>
      <c r="BE620" s="59">
        <f>VLOOKUP(AF620,'SCORE TALLER'!$AA$2:$AB$10,2,FALSE)*BE$2</f>
        <v>0.30000000000000004</v>
      </c>
      <c r="BF620" s="59">
        <f>VLOOKUP(AL620,'SCORE TALLER'!$AM$2:$AN$10,2,TRUE)*BF$2</f>
        <v>0</v>
      </c>
      <c r="BG620" s="67">
        <f t="shared" si="137"/>
        <v>1.7300000000000002</v>
      </c>
      <c r="BH620" s="67" t="str">
        <f>VLOOKUP(BG620,'SCORE TALLER'!$AP$2:$AQ$7,2,TRUE)</f>
        <v>2. Normal</v>
      </c>
      <c r="BI620" s="67" t="str">
        <f t="shared" si="139"/>
        <v>LBZ</v>
      </c>
      <c r="BJ620" s="67" t="str">
        <f t="shared" si="139"/>
        <v>A</v>
      </c>
      <c r="BK620" s="67" t="str">
        <f t="shared" si="140"/>
        <v>SIN</v>
      </c>
      <c r="BL620" s="86">
        <f t="shared" si="138"/>
        <v>615878</v>
      </c>
      <c r="BM620" s="86">
        <f t="shared" si="141"/>
        <v>0</v>
      </c>
    </row>
    <row r="621" spans="1:65" x14ac:dyDescent="0.3">
      <c r="A621" s="57">
        <v>2044024886</v>
      </c>
      <c r="B621" s="12" t="s">
        <v>759</v>
      </c>
      <c r="C621" s="58" t="s">
        <v>105</v>
      </c>
      <c r="D621" s="58" t="s">
        <v>114</v>
      </c>
      <c r="E621" s="58"/>
      <c r="F621" s="58">
        <v>3127584</v>
      </c>
      <c r="G621" s="58">
        <f t="shared" si="129"/>
        <v>1363464</v>
      </c>
      <c r="H621" s="58">
        <f t="shared" si="130"/>
        <v>1363464</v>
      </c>
      <c r="I621" s="58">
        <v>3128000</v>
      </c>
      <c r="J621" s="58">
        <v>159990</v>
      </c>
      <c r="K621" s="58">
        <v>0</v>
      </c>
      <c r="L621" s="58">
        <v>0</v>
      </c>
      <c r="M621" s="58">
        <v>1764120</v>
      </c>
      <c r="N621" s="58">
        <f>VLOOKUP(AD621,'tabla ingresos'!$A$3:$D$15,4,FALSE)</f>
        <v>1000000</v>
      </c>
      <c r="O621" s="58">
        <v>39776.011151182931</v>
      </c>
      <c r="P621" s="58">
        <v>1029000</v>
      </c>
      <c r="Q621" s="58">
        <v>0</v>
      </c>
      <c r="R621" s="12">
        <v>13052</v>
      </c>
      <c r="S621" s="12" t="s">
        <v>88</v>
      </c>
      <c r="T621" s="12" t="s">
        <v>89</v>
      </c>
      <c r="U621" s="12" t="s">
        <v>10</v>
      </c>
      <c r="V621" s="12">
        <v>4</v>
      </c>
      <c r="W621" s="12">
        <v>0</v>
      </c>
      <c r="X621" s="12">
        <v>0</v>
      </c>
      <c r="Y621" s="59">
        <v>3.6575342465753424</v>
      </c>
      <c r="Z621" s="59">
        <v>28.487671232876714</v>
      </c>
      <c r="AA621" s="12">
        <v>1</v>
      </c>
      <c r="AB621" s="12">
        <v>0</v>
      </c>
      <c r="AC621" s="12">
        <v>1</v>
      </c>
      <c r="AD621" s="12">
        <v>2</v>
      </c>
      <c r="AE621" s="12">
        <v>3</v>
      </c>
      <c r="AF621" s="58" t="s">
        <v>10</v>
      </c>
      <c r="AG621" s="66">
        <f t="shared" si="131"/>
        <v>0.1331773407674553</v>
      </c>
      <c r="AH621" s="67">
        <f t="shared" si="132"/>
        <v>2.7710560000000002</v>
      </c>
      <c r="AI621" s="67">
        <f t="shared" si="133"/>
        <v>1.17608</v>
      </c>
      <c r="AJ621" s="67">
        <f t="shared" si="134"/>
        <v>0.90897600000000001</v>
      </c>
      <c r="AK621" s="67">
        <f t="shared" si="135"/>
        <v>0.90897600000000001</v>
      </c>
      <c r="AL621" s="67">
        <f t="shared" si="136"/>
        <v>0</v>
      </c>
      <c r="AM621" s="59">
        <f>VLOOKUP(AG621,'SCORE TALLER'!$AC$2:$AD$10,2,TRUE)*AM$2</f>
        <v>0</v>
      </c>
      <c r="AN621" s="59">
        <f>VLOOKUP(AD621,'SCORE TALLER'!$W$2:$X$10,2,TRUE)*AN$2</f>
        <v>0.32</v>
      </c>
      <c r="AO621" s="59">
        <f>VLOOKUP(AB621,'SCORE TALLER'!$S$2:$T$10,2,FALSE)*AO$2</f>
        <v>0.05</v>
      </c>
      <c r="AP621" s="59">
        <f>VLOOKUP(AH621,'SCORE TALLER'!$AE$2:$AF$10,2,TRUE)*AP$2</f>
        <v>0</v>
      </c>
      <c r="AQ621" s="59">
        <f>VLOOKUP(AI621,'SCORE TALLER'!$AG$2:$AH$10,2,TRUE)*AQ$2</f>
        <v>0.32</v>
      </c>
      <c r="AR621" s="59">
        <f>VLOOKUP(AC621,'SCORE TALLER'!$U$2:$V$10,2,FALSE)*AR$2</f>
        <v>0.05</v>
      </c>
      <c r="AS621" s="59">
        <f>VLOOKUP(AE621,'SCORE TALLER'!$Y$2:$Z$10,2,FALSE)*AS$2</f>
        <v>0.02</v>
      </c>
      <c r="AT621" s="59">
        <f>VLOOKUP(Z621,'SCORE TALLER'!$O$2:$P$10,2,TRUE)*AT$2</f>
        <v>0.04</v>
      </c>
      <c r="AU621" s="59">
        <f>VLOOKUP(S621,'SCORE TALLER'!$A$2:$B$10,2,FALSE)*AU$2</f>
        <v>0.25</v>
      </c>
      <c r="AV621" s="59">
        <f>VLOOKUP(AJ621,'SCORE TALLER'!$AI$2:$AJ$10,2,TRUE)*AV$2</f>
        <v>0.25</v>
      </c>
      <c r="AW621" s="59">
        <f>VLOOKUP(AK621,'SCORE TALLER'!$AK$2:$AL$10,2,TRUE)*AW$2</f>
        <v>0.25</v>
      </c>
      <c r="AX621" s="59">
        <f>VLOOKUP(T621,'SCORE TALLER'!$C$2:$D$10,2,FALSE)*AX$2</f>
        <v>0</v>
      </c>
      <c r="AY621" s="59">
        <f>VLOOKUP(W621,'SCORE TALLER'!$I$2:$J$10,2,TRUE)*AY$2</f>
        <v>0</v>
      </c>
      <c r="AZ621" s="59">
        <f>VLOOKUP(X621,'SCORE TALLER'!$K$2:$L$10,2,TRUE)*AZ$2</f>
        <v>0</v>
      </c>
      <c r="BA621" s="59">
        <f>VLOOKUP(U621,'SCORE TALLER'!$E$2:$F$10,2,FALSE)*BA$2</f>
        <v>0</v>
      </c>
      <c r="BB621" s="59">
        <f>VLOOKUP(Y621,'SCORE TALLER'!$M$2:$N$10,2,TRUE)*BB$2</f>
        <v>0.04</v>
      </c>
      <c r="BC621" s="59">
        <f>VLOOKUP(AA621,'SCORE TALLER'!$Q$2:$R$10,2,FALSE)*BC$2</f>
        <v>0.05</v>
      </c>
      <c r="BD621" s="59">
        <f>VLOOKUP(V621,'SCORE TALLER'!$G$2:$H$10,2,FALSE)*BD$2</f>
        <v>0</v>
      </c>
      <c r="BE621" s="59">
        <f>VLOOKUP(AF621,'SCORE TALLER'!$AA$2:$AB$10,2,FALSE)*BE$2</f>
        <v>0</v>
      </c>
      <c r="BF621" s="59">
        <f>VLOOKUP(AL621,'SCORE TALLER'!$AM$2:$AN$10,2,TRUE)*BF$2</f>
        <v>0</v>
      </c>
      <c r="BG621" s="67">
        <f t="shared" si="137"/>
        <v>1.6400000000000001</v>
      </c>
      <c r="BH621" s="67" t="str">
        <f>VLOOKUP(BG621,'SCORE TALLER'!$AP$2:$AQ$7,2,TRUE)</f>
        <v>2. Normal</v>
      </c>
      <c r="BI621" s="67" t="str">
        <f t="shared" si="139"/>
        <v>LBZ</v>
      </c>
      <c r="BJ621" s="67" t="str">
        <f t="shared" si="139"/>
        <v>A</v>
      </c>
      <c r="BK621" s="67" t="str">
        <f t="shared" si="140"/>
        <v>A</v>
      </c>
      <c r="BL621" s="86">
        <f t="shared" si="138"/>
        <v>1363464</v>
      </c>
      <c r="BM621" s="86">
        <f t="shared" si="141"/>
        <v>0</v>
      </c>
    </row>
    <row r="622" spans="1:65" x14ac:dyDescent="0.3">
      <c r="A622" s="57">
        <v>2086284468</v>
      </c>
      <c r="B622" s="12" t="s">
        <v>760</v>
      </c>
      <c r="C622" s="58" t="s">
        <v>105</v>
      </c>
      <c r="D622" s="58" t="s">
        <v>114</v>
      </c>
      <c r="E622" s="58">
        <v>501667</v>
      </c>
      <c r="F622" s="58">
        <v>4833827</v>
      </c>
      <c r="G622" s="58">
        <f t="shared" si="129"/>
        <v>1809926</v>
      </c>
      <c r="H622" s="58">
        <f t="shared" si="130"/>
        <v>0</v>
      </c>
      <c r="I622" s="58">
        <v>4834000</v>
      </c>
      <c r="J622" s="58">
        <v>236173</v>
      </c>
      <c r="K622" s="58">
        <v>0</v>
      </c>
      <c r="L622" s="58">
        <v>2800000</v>
      </c>
      <c r="M622" s="58">
        <v>3023901</v>
      </c>
      <c r="N622" s="58">
        <f>VLOOKUP(AD622,'tabla ingresos'!$A$3:$D$15,4,FALSE)</f>
        <v>2000000</v>
      </c>
      <c r="O622" s="58">
        <v>213591.18667042686</v>
      </c>
      <c r="P622" s="58">
        <v>9602000</v>
      </c>
      <c r="Q622" s="58">
        <v>0</v>
      </c>
      <c r="R622" s="12">
        <v>52001</v>
      </c>
      <c r="S622" s="12" t="s">
        <v>87</v>
      </c>
      <c r="T622" s="12" t="s">
        <v>89</v>
      </c>
      <c r="U622" s="12" t="s">
        <v>10</v>
      </c>
      <c r="V622" s="12">
        <v>4</v>
      </c>
      <c r="W622" s="12">
        <v>0</v>
      </c>
      <c r="X622" s="12">
        <v>0</v>
      </c>
      <c r="Y622" s="59">
        <v>5.4657534246575343</v>
      </c>
      <c r="Z622" s="59">
        <v>32.315068493150683</v>
      </c>
      <c r="AA622" s="12">
        <v>2</v>
      </c>
      <c r="AB622" s="12">
        <v>0</v>
      </c>
      <c r="AC622" s="12">
        <v>2</v>
      </c>
      <c r="AD622" s="12">
        <v>3</v>
      </c>
      <c r="AE622" s="12">
        <v>1</v>
      </c>
      <c r="AF622" s="58" t="s">
        <v>10</v>
      </c>
      <c r="AG622" s="66">
        <f t="shared" si="131"/>
        <v>0.14992139555680895</v>
      </c>
      <c r="AH622" s="67">
        <f t="shared" si="132"/>
        <v>4.8119423333333335</v>
      </c>
      <c r="AI622" s="67">
        <f t="shared" si="133"/>
        <v>1.1751893333333334</v>
      </c>
      <c r="AJ622" s="67">
        <f t="shared" si="134"/>
        <v>0.60330866666666672</v>
      </c>
      <c r="AK622" s="67">
        <f t="shared" si="135"/>
        <v>0</v>
      </c>
      <c r="AL622" s="67">
        <f t="shared" si="136"/>
        <v>0</v>
      </c>
      <c r="AM622" s="59">
        <f>VLOOKUP(AG622,'SCORE TALLER'!$AC$2:$AD$10,2,TRUE)*AM$2</f>
        <v>0</v>
      </c>
      <c r="AN622" s="59">
        <f>VLOOKUP(AD622,'SCORE TALLER'!$W$2:$X$10,2,TRUE)*AN$2</f>
        <v>0.32</v>
      </c>
      <c r="AO622" s="59">
        <f>VLOOKUP(AB622,'SCORE TALLER'!$S$2:$T$10,2,FALSE)*AO$2</f>
        <v>0.05</v>
      </c>
      <c r="AP622" s="59">
        <f>VLOOKUP(AH622,'SCORE TALLER'!$AE$2:$AF$10,2,TRUE)*AP$2</f>
        <v>0</v>
      </c>
      <c r="AQ622" s="59">
        <f>VLOOKUP(AI622,'SCORE TALLER'!$AG$2:$AH$10,2,TRUE)*AQ$2</f>
        <v>0.32</v>
      </c>
      <c r="AR622" s="59">
        <f>VLOOKUP(AC622,'SCORE TALLER'!$U$2:$V$10,2,FALSE)*AR$2</f>
        <v>0.04</v>
      </c>
      <c r="AS622" s="59">
        <f>VLOOKUP(AE622,'SCORE TALLER'!$Y$2:$Z$10,2,FALSE)*AS$2</f>
        <v>0.03</v>
      </c>
      <c r="AT622" s="59">
        <f>VLOOKUP(Z622,'SCORE TALLER'!$O$2:$P$10,2,TRUE)*AT$2</f>
        <v>0.04</v>
      </c>
      <c r="AU622" s="59">
        <f>VLOOKUP(S622,'SCORE TALLER'!$A$2:$B$10,2,FALSE)*AU$2</f>
        <v>0.15000000000000002</v>
      </c>
      <c r="AV622" s="59">
        <f>VLOOKUP(AJ622,'SCORE TALLER'!$AI$2:$AJ$10,2,TRUE)*AV$2</f>
        <v>0.25</v>
      </c>
      <c r="AW622" s="59">
        <f>VLOOKUP(AK622,'SCORE TALLER'!$AK$2:$AL$10,2,TRUE)*AW$2</f>
        <v>0.25</v>
      </c>
      <c r="AX622" s="59">
        <f>VLOOKUP(T622,'SCORE TALLER'!$C$2:$D$10,2,FALSE)*AX$2</f>
        <v>0</v>
      </c>
      <c r="AY622" s="59">
        <f>VLOOKUP(W622,'SCORE TALLER'!$I$2:$J$10,2,TRUE)*AY$2</f>
        <v>0</v>
      </c>
      <c r="AZ622" s="59">
        <f>VLOOKUP(X622,'SCORE TALLER'!$K$2:$L$10,2,TRUE)*AZ$2</f>
        <v>0</v>
      </c>
      <c r="BA622" s="59">
        <f>VLOOKUP(U622,'SCORE TALLER'!$E$2:$F$10,2,FALSE)*BA$2</f>
        <v>0</v>
      </c>
      <c r="BB622" s="59">
        <f>VLOOKUP(Y622,'SCORE TALLER'!$M$2:$N$10,2,TRUE)*BB$2</f>
        <v>0.03</v>
      </c>
      <c r="BC622" s="59">
        <f>VLOOKUP(AA622,'SCORE TALLER'!$Q$2:$R$10,2,FALSE)*BC$2</f>
        <v>0</v>
      </c>
      <c r="BD622" s="59">
        <f>VLOOKUP(V622,'SCORE TALLER'!$G$2:$H$10,2,FALSE)*BD$2</f>
        <v>0</v>
      </c>
      <c r="BE622" s="59">
        <f>VLOOKUP(AF622,'SCORE TALLER'!$AA$2:$AB$10,2,FALSE)*BE$2</f>
        <v>0</v>
      </c>
      <c r="BF622" s="59">
        <f>VLOOKUP(AL622,'SCORE TALLER'!$AM$2:$AN$10,2,TRUE)*BF$2</f>
        <v>0</v>
      </c>
      <c r="BG622" s="67">
        <f t="shared" si="137"/>
        <v>1.4800000000000002</v>
      </c>
      <c r="BH622" s="67" t="str">
        <f>VLOOKUP(BG622,'SCORE TALLER'!$AP$2:$AQ$7,2,TRUE)</f>
        <v>2. Normal</v>
      </c>
      <c r="BI622" s="67" t="str">
        <f t="shared" si="139"/>
        <v>LBZ</v>
      </c>
      <c r="BJ622" s="67" t="str">
        <f t="shared" si="139"/>
        <v>A</v>
      </c>
      <c r="BK622" s="67" t="str">
        <f t="shared" si="140"/>
        <v>A</v>
      </c>
      <c r="BL622" s="86">
        <f t="shared" si="138"/>
        <v>0</v>
      </c>
      <c r="BM622" s="86">
        <f t="shared" si="141"/>
        <v>0</v>
      </c>
    </row>
    <row r="623" spans="1:65" x14ac:dyDescent="0.3">
      <c r="A623" s="57">
        <v>2004028060</v>
      </c>
      <c r="B623" s="12" t="s">
        <v>761</v>
      </c>
      <c r="C623" s="58" t="s">
        <v>105</v>
      </c>
      <c r="D623" s="58" t="s">
        <v>114</v>
      </c>
      <c r="E623" s="58">
        <v>509167</v>
      </c>
      <c r="F623" s="58">
        <v>3000000</v>
      </c>
      <c r="G623" s="58">
        <f t="shared" si="129"/>
        <v>1751563</v>
      </c>
      <c r="H623" s="58">
        <f t="shared" si="130"/>
        <v>1751563</v>
      </c>
      <c r="I623" s="58">
        <v>3000000</v>
      </c>
      <c r="J623" s="58">
        <v>123948.00000000001</v>
      </c>
      <c r="K623" s="58">
        <v>0</v>
      </c>
      <c r="L623" s="58">
        <v>0</v>
      </c>
      <c r="M623" s="58">
        <v>1248437</v>
      </c>
      <c r="N623" s="58">
        <f>VLOOKUP(AD623,'tabla ingresos'!$A$3:$D$15,4,FALSE)</f>
        <v>1000000</v>
      </c>
      <c r="O623" s="58">
        <v>3256.3267656172461</v>
      </c>
      <c r="P623" s="58">
        <v>83000</v>
      </c>
      <c r="Q623" s="58">
        <v>0</v>
      </c>
      <c r="R623" s="12">
        <v>63001</v>
      </c>
      <c r="S623" s="12" t="s">
        <v>88</v>
      </c>
      <c r="T623" s="12" t="s">
        <v>89</v>
      </c>
      <c r="U623" s="12" t="s">
        <v>10</v>
      </c>
      <c r="V623" s="12">
        <v>4</v>
      </c>
      <c r="W623" s="12">
        <v>0</v>
      </c>
      <c r="X623" s="12">
        <v>0</v>
      </c>
      <c r="Y623" s="59">
        <v>4.1753424657534248</v>
      </c>
      <c r="Z623" s="59">
        <v>29.621917808219177</v>
      </c>
      <c r="AA623" s="12">
        <v>2</v>
      </c>
      <c r="AB623" s="12">
        <v>0</v>
      </c>
      <c r="AC623" s="12">
        <v>2</v>
      </c>
      <c r="AD623" s="12">
        <v>2</v>
      </c>
      <c r="AE623" s="12">
        <v>2</v>
      </c>
      <c r="AF623" s="58" t="s">
        <v>10</v>
      </c>
      <c r="AG623" s="66">
        <f t="shared" si="131"/>
        <v>8.48028845104115E-2</v>
      </c>
      <c r="AH623" s="67">
        <f t="shared" si="132"/>
        <v>2.0553333333333335</v>
      </c>
      <c r="AI623" s="67">
        <f t="shared" si="133"/>
        <v>1.1717360000000001</v>
      </c>
      <c r="AJ623" s="67">
        <f t="shared" si="134"/>
        <v>1.1677086666666667</v>
      </c>
      <c r="AK623" s="67">
        <f t="shared" si="135"/>
        <v>1.1677086666666667</v>
      </c>
      <c r="AL623" s="67">
        <f t="shared" si="136"/>
        <v>0</v>
      </c>
      <c r="AM623" s="59">
        <f>VLOOKUP(AG623,'SCORE TALLER'!$AC$2:$AD$10,2,TRUE)*AM$2</f>
        <v>0</v>
      </c>
      <c r="AN623" s="59">
        <f>VLOOKUP(AD623,'SCORE TALLER'!$W$2:$X$10,2,TRUE)*AN$2</f>
        <v>0.32</v>
      </c>
      <c r="AO623" s="59">
        <f>VLOOKUP(AB623,'SCORE TALLER'!$S$2:$T$10,2,FALSE)*AO$2</f>
        <v>0.05</v>
      </c>
      <c r="AP623" s="59">
        <f>VLOOKUP(AH623,'SCORE TALLER'!$AE$2:$AF$10,2,TRUE)*AP$2</f>
        <v>0</v>
      </c>
      <c r="AQ623" s="59">
        <f>VLOOKUP(AI623,'SCORE TALLER'!$AG$2:$AH$10,2,TRUE)*AQ$2</f>
        <v>0.32</v>
      </c>
      <c r="AR623" s="59">
        <f>VLOOKUP(AC623,'SCORE TALLER'!$U$2:$V$10,2,FALSE)*AR$2</f>
        <v>0.04</v>
      </c>
      <c r="AS623" s="59">
        <f>VLOOKUP(AE623,'SCORE TALLER'!$Y$2:$Z$10,2,FALSE)*AS$2</f>
        <v>0.01</v>
      </c>
      <c r="AT623" s="59">
        <f>VLOOKUP(Z623,'SCORE TALLER'!$O$2:$P$10,2,TRUE)*AT$2</f>
        <v>0.04</v>
      </c>
      <c r="AU623" s="59">
        <f>VLOOKUP(S623,'SCORE TALLER'!$A$2:$B$10,2,FALSE)*AU$2</f>
        <v>0.25</v>
      </c>
      <c r="AV623" s="59">
        <f>VLOOKUP(AJ623,'SCORE TALLER'!$AI$2:$AJ$10,2,TRUE)*AV$2</f>
        <v>0.2</v>
      </c>
      <c r="AW623" s="59">
        <f>VLOOKUP(AK623,'SCORE TALLER'!$AK$2:$AL$10,2,TRUE)*AW$2</f>
        <v>0.2</v>
      </c>
      <c r="AX623" s="59">
        <f>VLOOKUP(T623,'SCORE TALLER'!$C$2:$D$10,2,FALSE)*AX$2</f>
        <v>0</v>
      </c>
      <c r="AY623" s="59">
        <f>VLOOKUP(W623,'SCORE TALLER'!$I$2:$J$10,2,TRUE)*AY$2</f>
        <v>0</v>
      </c>
      <c r="AZ623" s="59">
        <f>VLOOKUP(X623,'SCORE TALLER'!$K$2:$L$10,2,TRUE)*AZ$2</f>
        <v>0</v>
      </c>
      <c r="BA623" s="59">
        <f>VLOOKUP(U623,'SCORE TALLER'!$E$2:$F$10,2,FALSE)*BA$2</f>
        <v>0</v>
      </c>
      <c r="BB623" s="59">
        <f>VLOOKUP(Y623,'SCORE TALLER'!$M$2:$N$10,2,TRUE)*BB$2</f>
        <v>0.03</v>
      </c>
      <c r="BC623" s="59">
        <f>VLOOKUP(AA623,'SCORE TALLER'!$Q$2:$R$10,2,FALSE)*BC$2</f>
        <v>0</v>
      </c>
      <c r="BD623" s="59">
        <f>VLOOKUP(V623,'SCORE TALLER'!$G$2:$H$10,2,FALSE)*BD$2</f>
        <v>0</v>
      </c>
      <c r="BE623" s="59">
        <f>VLOOKUP(AF623,'SCORE TALLER'!$AA$2:$AB$10,2,FALSE)*BE$2</f>
        <v>0</v>
      </c>
      <c r="BF623" s="59">
        <f>VLOOKUP(AL623,'SCORE TALLER'!$AM$2:$AN$10,2,TRUE)*BF$2</f>
        <v>0</v>
      </c>
      <c r="BG623" s="67">
        <f t="shared" si="137"/>
        <v>1.46</v>
      </c>
      <c r="BH623" s="67" t="str">
        <f>VLOOKUP(BG623,'SCORE TALLER'!$AP$2:$AQ$7,2,TRUE)</f>
        <v>2. Normal</v>
      </c>
      <c r="BI623" s="67" t="str">
        <f t="shared" si="139"/>
        <v>LBZ</v>
      </c>
      <c r="BJ623" s="67" t="str">
        <f t="shared" si="139"/>
        <v>A</v>
      </c>
      <c r="BK623" s="67" t="str">
        <f t="shared" si="140"/>
        <v>A</v>
      </c>
      <c r="BL623" s="86">
        <f t="shared" si="138"/>
        <v>1751563</v>
      </c>
      <c r="BM623" s="86">
        <f t="shared" si="141"/>
        <v>0</v>
      </c>
    </row>
    <row r="624" spans="1:65" x14ac:dyDescent="0.3">
      <c r="A624" s="57">
        <v>2224804240</v>
      </c>
      <c r="B624" s="12" t="s">
        <v>762</v>
      </c>
      <c r="C624" s="58" t="s">
        <v>105</v>
      </c>
      <c r="D624" s="58" t="s">
        <v>115</v>
      </c>
      <c r="E624" s="58">
        <v>722397</v>
      </c>
      <c r="F624" s="58">
        <v>4815924</v>
      </c>
      <c r="G624" s="58">
        <f t="shared" si="129"/>
        <v>3784782</v>
      </c>
      <c r="H624" s="58">
        <f t="shared" si="130"/>
        <v>3224782</v>
      </c>
      <c r="I624" s="58">
        <v>4816000</v>
      </c>
      <c r="J624" s="58">
        <v>161398</v>
      </c>
      <c r="K624" s="58">
        <v>0</v>
      </c>
      <c r="L624" s="58">
        <v>560000</v>
      </c>
      <c r="M624" s="58">
        <v>1031142</v>
      </c>
      <c r="N624" s="58">
        <f>VLOOKUP(AD624,'tabla ingresos'!$A$3:$D$15,4,FALSE)</f>
        <v>1000000</v>
      </c>
      <c r="O624" s="58">
        <v>78703.317262543889</v>
      </c>
      <c r="P624" s="58">
        <v>2989000</v>
      </c>
      <c r="Q624" s="58">
        <v>0</v>
      </c>
      <c r="R624" s="12">
        <v>76130</v>
      </c>
      <c r="S624" s="12" t="s">
        <v>87</v>
      </c>
      <c r="T624" s="12" t="s">
        <v>89</v>
      </c>
      <c r="U624" s="12" t="s">
        <v>10</v>
      </c>
      <c r="V624" s="12">
        <v>4</v>
      </c>
      <c r="W624" s="12">
        <v>0</v>
      </c>
      <c r="X624" s="12">
        <v>0</v>
      </c>
      <c r="Y624" s="59">
        <v>3.3698630136986303</v>
      </c>
      <c r="Z624" s="59">
        <v>27.55890410958904</v>
      </c>
      <c r="AA624" s="12">
        <v>1</v>
      </c>
      <c r="AB624" s="12">
        <v>0</v>
      </c>
      <c r="AC624" s="12">
        <v>1</v>
      </c>
      <c r="AD624" s="12">
        <v>2</v>
      </c>
      <c r="AE624" s="12">
        <v>3</v>
      </c>
      <c r="AF624" s="58" t="s">
        <v>10</v>
      </c>
      <c r="AG624" s="66">
        <f t="shared" si="131"/>
        <v>0.16006754484169591</v>
      </c>
      <c r="AH624" s="67">
        <f t="shared" si="132"/>
        <v>5.2032826666666665</v>
      </c>
      <c r="AI624" s="67">
        <f t="shared" si="133"/>
        <v>1.1690259999999999</v>
      </c>
      <c r="AJ624" s="67">
        <f t="shared" si="134"/>
        <v>2.5231880000000002</v>
      </c>
      <c r="AK624" s="67">
        <f t="shared" si="135"/>
        <v>2.1498546666666667</v>
      </c>
      <c r="AL624" s="67">
        <f t="shared" si="136"/>
        <v>0</v>
      </c>
      <c r="AM624" s="59">
        <f>VLOOKUP(AG624,'SCORE TALLER'!$AC$2:$AD$10,2,TRUE)*AM$2</f>
        <v>0</v>
      </c>
      <c r="AN624" s="59">
        <f>VLOOKUP(AD624,'SCORE TALLER'!$W$2:$X$10,2,TRUE)*AN$2</f>
        <v>0.32</v>
      </c>
      <c r="AO624" s="59">
        <f>VLOOKUP(AB624,'SCORE TALLER'!$S$2:$T$10,2,FALSE)*AO$2</f>
        <v>0.05</v>
      </c>
      <c r="AP624" s="59">
        <f>VLOOKUP(AH624,'SCORE TALLER'!$AE$2:$AF$10,2,TRUE)*AP$2</f>
        <v>0.08</v>
      </c>
      <c r="AQ624" s="59">
        <f>VLOOKUP(AI624,'SCORE TALLER'!$AG$2:$AH$10,2,TRUE)*AQ$2</f>
        <v>0.32</v>
      </c>
      <c r="AR624" s="59">
        <f>VLOOKUP(AC624,'SCORE TALLER'!$U$2:$V$10,2,FALSE)*AR$2</f>
        <v>0.05</v>
      </c>
      <c r="AS624" s="59">
        <f>VLOOKUP(AE624,'SCORE TALLER'!$Y$2:$Z$10,2,FALSE)*AS$2</f>
        <v>0.02</v>
      </c>
      <c r="AT624" s="59">
        <f>VLOOKUP(Z624,'SCORE TALLER'!$O$2:$P$10,2,TRUE)*AT$2</f>
        <v>0.04</v>
      </c>
      <c r="AU624" s="59">
        <f>VLOOKUP(S624,'SCORE TALLER'!$A$2:$B$10,2,FALSE)*AU$2</f>
        <v>0.15000000000000002</v>
      </c>
      <c r="AV624" s="59">
        <f>VLOOKUP(AJ624,'SCORE TALLER'!$AI$2:$AJ$10,2,TRUE)*AV$2</f>
        <v>0.15000000000000002</v>
      </c>
      <c r="AW624" s="59">
        <f>VLOOKUP(AK624,'SCORE TALLER'!$AK$2:$AL$10,2,TRUE)*AW$2</f>
        <v>0.15000000000000002</v>
      </c>
      <c r="AX624" s="59">
        <f>VLOOKUP(T624,'SCORE TALLER'!$C$2:$D$10,2,FALSE)*AX$2</f>
        <v>0</v>
      </c>
      <c r="AY624" s="59">
        <f>VLOOKUP(W624,'SCORE TALLER'!$I$2:$J$10,2,TRUE)*AY$2</f>
        <v>0</v>
      </c>
      <c r="AZ624" s="59">
        <f>VLOOKUP(X624,'SCORE TALLER'!$K$2:$L$10,2,TRUE)*AZ$2</f>
        <v>0</v>
      </c>
      <c r="BA624" s="59">
        <f>VLOOKUP(U624,'SCORE TALLER'!$E$2:$F$10,2,FALSE)*BA$2</f>
        <v>0</v>
      </c>
      <c r="BB624" s="59">
        <f>VLOOKUP(Y624,'SCORE TALLER'!$M$2:$N$10,2,TRUE)*BB$2</f>
        <v>0.04</v>
      </c>
      <c r="BC624" s="59">
        <f>VLOOKUP(AA624,'SCORE TALLER'!$Q$2:$R$10,2,FALSE)*BC$2</f>
        <v>0.05</v>
      </c>
      <c r="BD624" s="59">
        <f>VLOOKUP(V624,'SCORE TALLER'!$G$2:$H$10,2,FALSE)*BD$2</f>
        <v>0</v>
      </c>
      <c r="BE624" s="59">
        <f>VLOOKUP(AF624,'SCORE TALLER'!$AA$2:$AB$10,2,FALSE)*BE$2</f>
        <v>0</v>
      </c>
      <c r="BF624" s="59">
        <f>VLOOKUP(AL624,'SCORE TALLER'!$AM$2:$AN$10,2,TRUE)*BF$2</f>
        <v>0</v>
      </c>
      <c r="BG624" s="67">
        <f t="shared" si="137"/>
        <v>1.4200000000000002</v>
      </c>
      <c r="BH624" s="67" t="str">
        <f>VLOOKUP(BG624,'SCORE TALLER'!$AP$2:$AQ$7,2,TRUE)</f>
        <v>2. Normal</v>
      </c>
      <c r="BI624" s="67" t="str">
        <f t="shared" si="139"/>
        <v>LBZ</v>
      </c>
      <c r="BJ624" s="67" t="str">
        <f t="shared" si="139"/>
        <v>A</v>
      </c>
      <c r="BK624" s="67" t="str">
        <f t="shared" si="140"/>
        <v>A</v>
      </c>
      <c r="BL624" s="86">
        <f t="shared" si="138"/>
        <v>3224782</v>
      </c>
      <c r="BM624" s="86">
        <f t="shared" si="141"/>
        <v>0</v>
      </c>
    </row>
    <row r="625" spans="1:65" x14ac:dyDescent="0.3">
      <c r="A625" s="57">
        <v>6640002</v>
      </c>
      <c r="B625" s="12" t="s">
        <v>763</v>
      </c>
      <c r="C625" s="58" t="s">
        <v>105</v>
      </c>
      <c r="D625" s="58" t="s">
        <v>30</v>
      </c>
      <c r="E625" s="58">
        <v>2793901</v>
      </c>
      <c r="F625" s="58">
        <v>8768802</v>
      </c>
      <c r="G625" s="58">
        <f t="shared" si="129"/>
        <v>8063845</v>
      </c>
      <c r="H625" s="58">
        <f t="shared" si="130"/>
        <v>6421575</v>
      </c>
      <c r="I625" s="58">
        <v>8769000</v>
      </c>
      <c r="J625" s="58">
        <v>251708.99999999997</v>
      </c>
      <c r="K625" s="58">
        <v>0</v>
      </c>
      <c r="L625" s="58">
        <v>1642270</v>
      </c>
      <c r="M625" s="58">
        <v>704957</v>
      </c>
      <c r="N625" s="58">
        <f>VLOOKUP(AD625,'tabla ingresos'!$A$3:$D$15,4,FALSE)</f>
        <v>2000000</v>
      </c>
      <c r="O625" s="58">
        <v>224662.6362330259</v>
      </c>
      <c r="P625" s="58">
        <v>10018000</v>
      </c>
      <c r="Q625" s="58">
        <v>0</v>
      </c>
      <c r="R625" s="12">
        <v>68307</v>
      </c>
      <c r="S625" s="12" t="s">
        <v>87</v>
      </c>
      <c r="T625" s="12" t="s">
        <v>89</v>
      </c>
      <c r="U625" s="12" t="s">
        <v>10</v>
      </c>
      <c r="V625" s="12">
        <v>4</v>
      </c>
      <c r="W625" s="12">
        <v>0</v>
      </c>
      <c r="X625" s="12">
        <v>0</v>
      </c>
      <c r="Y625" s="59">
        <v>1.0931506849315069</v>
      </c>
      <c r="Z625" s="59">
        <v>59.56712328767123</v>
      </c>
      <c r="AA625" s="12">
        <v>1</v>
      </c>
      <c r="AB625" s="12">
        <v>1</v>
      </c>
      <c r="AC625" s="12">
        <v>2</v>
      </c>
      <c r="AD625" s="12">
        <v>3</v>
      </c>
      <c r="AE625" s="12">
        <v>2</v>
      </c>
      <c r="AF625" s="58" t="s">
        <v>10</v>
      </c>
      <c r="AG625" s="66">
        <f t="shared" si="131"/>
        <v>0.15879054541100862</v>
      </c>
      <c r="AH625" s="67">
        <f t="shared" si="132"/>
        <v>6.262267333333333</v>
      </c>
      <c r="AI625" s="67">
        <f t="shared" si="133"/>
        <v>1.1662859999999999</v>
      </c>
      <c r="AJ625" s="67">
        <f t="shared" si="134"/>
        <v>2.6879483333333334</v>
      </c>
      <c r="AK625" s="67">
        <f t="shared" si="135"/>
        <v>2.1405249999999998</v>
      </c>
      <c r="AL625" s="67">
        <f t="shared" si="136"/>
        <v>0</v>
      </c>
      <c r="AM625" s="59">
        <f>VLOOKUP(AG625,'SCORE TALLER'!$AC$2:$AD$10,2,TRUE)*AM$2</f>
        <v>0</v>
      </c>
      <c r="AN625" s="59">
        <f>VLOOKUP(AD625,'SCORE TALLER'!$W$2:$X$10,2,TRUE)*AN$2</f>
        <v>0.32</v>
      </c>
      <c r="AO625" s="59">
        <f>VLOOKUP(AB625,'SCORE TALLER'!$S$2:$T$10,2,FALSE)*AO$2</f>
        <v>0.05</v>
      </c>
      <c r="AP625" s="59">
        <f>VLOOKUP(AH625,'SCORE TALLER'!$AE$2:$AF$10,2,TRUE)*AP$2</f>
        <v>0.08</v>
      </c>
      <c r="AQ625" s="59">
        <f>VLOOKUP(AI625,'SCORE TALLER'!$AG$2:$AH$10,2,TRUE)*AQ$2</f>
        <v>0.32</v>
      </c>
      <c r="AR625" s="59">
        <f>VLOOKUP(AC625,'SCORE TALLER'!$U$2:$V$10,2,FALSE)*AR$2</f>
        <v>0.04</v>
      </c>
      <c r="AS625" s="59">
        <f>VLOOKUP(AE625,'SCORE TALLER'!$Y$2:$Z$10,2,FALSE)*AS$2</f>
        <v>0.01</v>
      </c>
      <c r="AT625" s="59">
        <f>VLOOKUP(Z625,'SCORE TALLER'!$O$2:$P$10,2,TRUE)*AT$2</f>
        <v>0.01</v>
      </c>
      <c r="AU625" s="59">
        <f>VLOOKUP(S625,'SCORE TALLER'!$A$2:$B$10,2,FALSE)*AU$2</f>
        <v>0.15000000000000002</v>
      </c>
      <c r="AV625" s="59">
        <f>VLOOKUP(AJ625,'SCORE TALLER'!$AI$2:$AJ$10,2,TRUE)*AV$2</f>
        <v>0.15000000000000002</v>
      </c>
      <c r="AW625" s="59">
        <f>VLOOKUP(AK625,'SCORE TALLER'!$AK$2:$AL$10,2,TRUE)*AW$2</f>
        <v>0.15000000000000002</v>
      </c>
      <c r="AX625" s="59">
        <f>VLOOKUP(T625,'SCORE TALLER'!$C$2:$D$10,2,FALSE)*AX$2</f>
        <v>0</v>
      </c>
      <c r="AY625" s="59">
        <f>VLOOKUP(W625,'SCORE TALLER'!$I$2:$J$10,2,TRUE)*AY$2</f>
        <v>0</v>
      </c>
      <c r="AZ625" s="59">
        <f>VLOOKUP(X625,'SCORE TALLER'!$K$2:$L$10,2,TRUE)*AZ$2</f>
        <v>0</v>
      </c>
      <c r="BA625" s="59">
        <f>VLOOKUP(U625,'SCORE TALLER'!$E$2:$F$10,2,FALSE)*BA$2</f>
        <v>0</v>
      </c>
      <c r="BB625" s="59">
        <f>VLOOKUP(Y625,'SCORE TALLER'!$M$2:$N$10,2,TRUE)*BB$2</f>
        <v>0.05</v>
      </c>
      <c r="BC625" s="59">
        <f>VLOOKUP(AA625,'SCORE TALLER'!$Q$2:$R$10,2,FALSE)*BC$2</f>
        <v>0.05</v>
      </c>
      <c r="BD625" s="59">
        <f>VLOOKUP(V625,'SCORE TALLER'!$G$2:$H$10,2,FALSE)*BD$2</f>
        <v>0</v>
      </c>
      <c r="BE625" s="59">
        <f>VLOOKUP(AF625,'SCORE TALLER'!$AA$2:$AB$10,2,FALSE)*BE$2</f>
        <v>0</v>
      </c>
      <c r="BF625" s="59">
        <f>VLOOKUP(AL625,'SCORE TALLER'!$AM$2:$AN$10,2,TRUE)*BF$2</f>
        <v>0</v>
      </c>
      <c r="BG625" s="67">
        <f t="shared" si="137"/>
        <v>1.3800000000000003</v>
      </c>
      <c r="BH625" s="67" t="str">
        <f>VLOOKUP(BG625,'SCORE TALLER'!$AP$2:$AQ$7,2,TRUE)</f>
        <v>2. Normal</v>
      </c>
      <c r="BI625" s="67" t="str">
        <f t="shared" si="139"/>
        <v>LBZ</v>
      </c>
      <c r="BJ625" s="67" t="str">
        <f t="shared" si="139"/>
        <v>A</v>
      </c>
      <c r="BK625" s="67" t="str">
        <f t="shared" si="140"/>
        <v>A</v>
      </c>
      <c r="BL625" s="86">
        <f t="shared" si="138"/>
        <v>6421575</v>
      </c>
      <c r="BM625" s="86">
        <f t="shared" si="141"/>
        <v>0</v>
      </c>
    </row>
    <row r="626" spans="1:65" x14ac:dyDescent="0.3">
      <c r="A626" s="57">
        <v>2044028646</v>
      </c>
      <c r="B626" s="12" t="s">
        <v>764</v>
      </c>
      <c r="C626" s="58" t="s">
        <v>105</v>
      </c>
      <c r="D626" s="58" t="s">
        <v>115</v>
      </c>
      <c r="E626" s="58"/>
      <c r="F626" s="58">
        <v>5765684</v>
      </c>
      <c r="G626" s="58">
        <f t="shared" si="129"/>
        <v>4022064</v>
      </c>
      <c r="H626" s="58">
        <f t="shared" si="130"/>
        <v>4022064</v>
      </c>
      <c r="I626" s="58">
        <v>5766000</v>
      </c>
      <c r="J626" s="58">
        <v>161022</v>
      </c>
      <c r="K626" s="58">
        <v>0</v>
      </c>
      <c r="L626" s="58">
        <v>0</v>
      </c>
      <c r="M626" s="58">
        <v>1743620</v>
      </c>
      <c r="N626" s="58">
        <f>VLOOKUP(AD626,'tabla ingresos'!$A$3:$D$15,4,FALSE)</f>
        <v>1000000</v>
      </c>
      <c r="O626" s="58">
        <v>111308.61939411396</v>
      </c>
      <c r="P626" s="58">
        <v>4189000</v>
      </c>
      <c r="Q626" s="58">
        <v>0</v>
      </c>
      <c r="R626" s="12">
        <v>13052</v>
      </c>
      <c r="S626" s="12" t="s">
        <v>88</v>
      </c>
      <c r="T626" s="12" t="s">
        <v>89</v>
      </c>
      <c r="U626" s="12" t="s">
        <v>10</v>
      </c>
      <c r="V626" s="12">
        <v>4</v>
      </c>
      <c r="W626" s="12">
        <v>0</v>
      </c>
      <c r="X626" s="12">
        <v>0</v>
      </c>
      <c r="Y626" s="59">
        <v>4.5753424657534243</v>
      </c>
      <c r="Z626" s="59">
        <v>26.402739726027399</v>
      </c>
      <c r="AA626" s="12">
        <v>2</v>
      </c>
      <c r="AB626" s="12">
        <v>2</v>
      </c>
      <c r="AC626" s="12">
        <v>1</v>
      </c>
      <c r="AD626" s="12">
        <v>2</v>
      </c>
      <c r="AE626" s="12">
        <v>3</v>
      </c>
      <c r="AF626" s="58" t="s">
        <v>10</v>
      </c>
      <c r="AG626" s="66">
        <f t="shared" si="131"/>
        <v>0.18155374626274262</v>
      </c>
      <c r="AH626" s="67">
        <f t="shared" si="132"/>
        <v>6.6364559999999999</v>
      </c>
      <c r="AI626" s="67">
        <f t="shared" si="133"/>
        <v>1.1624133333333333</v>
      </c>
      <c r="AJ626" s="67">
        <f t="shared" si="134"/>
        <v>2.6813760000000002</v>
      </c>
      <c r="AK626" s="67">
        <f t="shared" si="135"/>
        <v>2.6813760000000002</v>
      </c>
      <c r="AL626" s="67">
        <f t="shared" si="136"/>
        <v>0</v>
      </c>
      <c r="AM626" s="59">
        <f>VLOOKUP(AG626,'SCORE TALLER'!$AC$2:$AD$10,2,TRUE)*AM$2</f>
        <v>0</v>
      </c>
      <c r="AN626" s="59">
        <f>VLOOKUP(AD626,'SCORE TALLER'!$W$2:$X$10,2,TRUE)*AN$2</f>
        <v>0.32</v>
      </c>
      <c r="AO626" s="59">
        <f>VLOOKUP(AB626,'SCORE TALLER'!$S$2:$T$10,2,FALSE)*AO$2</f>
        <v>0.04</v>
      </c>
      <c r="AP626" s="59">
        <f>VLOOKUP(AH626,'SCORE TALLER'!$AE$2:$AF$10,2,TRUE)*AP$2</f>
        <v>0.08</v>
      </c>
      <c r="AQ626" s="59">
        <f>VLOOKUP(AI626,'SCORE TALLER'!$AG$2:$AH$10,2,TRUE)*AQ$2</f>
        <v>0.32</v>
      </c>
      <c r="AR626" s="59">
        <f>VLOOKUP(AC626,'SCORE TALLER'!$U$2:$V$10,2,FALSE)*AR$2</f>
        <v>0.05</v>
      </c>
      <c r="AS626" s="59">
        <f>VLOOKUP(AE626,'SCORE TALLER'!$Y$2:$Z$10,2,FALSE)*AS$2</f>
        <v>0.02</v>
      </c>
      <c r="AT626" s="59">
        <f>VLOOKUP(Z626,'SCORE TALLER'!$O$2:$P$10,2,TRUE)*AT$2</f>
        <v>0.04</v>
      </c>
      <c r="AU626" s="59">
        <f>VLOOKUP(S626,'SCORE TALLER'!$A$2:$B$10,2,FALSE)*AU$2</f>
        <v>0.25</v>
      </c>
      <c r="AV626" s="59">
        <f>VLOOKUP(AJ626,'SCORE TALLER'!$AI$2:$AJ$10,2,TRUE)*AV$2</f>
        <v>0.15000000000000002</v>
      </c>
      <c r="AW626" s="59">
        <f>VLOOKUP(AK626,'SCORE TALLER'!$AK$2:$AL$10,2,TRUE)*AW$2</f>
        <v>0.15000000000000002</v>
      </c>
      <c r="AX626" s="59">
        <f>VLOOKUP(T626,'SCORE TALLER'!$C$2:$D$10,2,FALSE)*AX$2</f>
        <v>0</v>
      </c>
      <c r="AY626" s="59">
        <f>VLOOKUP(W626,'SCORE TALLER'!$I$2:$J$10,2,TRUE)*AY$2</f>
        <v>0</v>
      </c>
      <c r="AZ626" s="59">
        <f>VLOOKUP(X626,'SCORE TALLER'!$K$2:$L$10,2,TRUE)*AZ$2</f>
        <v>0</v>
      </c>
      <c r="BA626" s="59">
        <f>VLOOKUP(U626,'SCORE TALLER'!$E$2:$F$10,2,FALSE)*BA$2</f>
        <v>0</v>
      </c>
      <c r="BB626" s="59">
        <f>VLOOKUP(Y626,'SCORE TALLER'!$M$2:$N$10,2,TRUE)*BB$2</f>
        <v>0.03</v>
      </c>
      <c r="BC626" s="59">
        <f>VLOOKUP(AA626,'SCORE TALLER'!$Q$2:$R$10,2,FALSE)*BC$2</f>
        <v>0</v>
      </c>
      <c r="BD626" s="59">
        <f>VLOOKUP(V626,'SCORE TALLER'!$G$2:$H$10,2,FALSE)*BD$2</f>
        <v>0</v>
      </c>
      <c r="BE626" s="59">
        <f>VLOOKUP(AF626,'SCORE TALLER'!$AA$2:$AB$10,2,FALSE)*BE$2</f>
        <v>0</v>
      </c>
      <c r="BF626" s="59">
        <f>VLOOKUP(AL626,'SCORE TALLER'!$AM$2:$AN$10,2,TRUE)*BF$2</f>
        <v>0</v>
      </c>
      <c r="BG626" s="67">
        <f t="shared" si="137"/>
        <v>1.45</v>
      </c>
      <c r="BH626" s="67" t="str">
        <f>VLOOKUP(BG626,'SCORE TALLER'!$AP$2:$AQ$7,2,TRUE)</f>
        <v>2. Normal</v>
      </c>
      <c r="BI626" s="67" t="str">
        <f t="shared" si="139"/>
        <v>LBZ</v>
      </c>
      <c r="BJ626" s="67" t="str">
        <f t="shared" si="139"/>
        <v>A</v>
      </c>
      <c r="BK626" s="67" t="str">
        <f t="shared" si="140"/>
        <v>A</v>
      </c>
      <c r="BL626" s="86">
        <f t="shared" si="138"/>
        <v>4022064</v>
      </c>
      <c r="BM626" s="86">
        <f t="shared" si="141"/>
        <v>0</v>
      </c>
    </row>
    <row r="627" spans="1:65" x14ac:dyDescent="0.3">
      <c r="A627" s="57">
        <v>84066888</v>
      </c>
      <c r="B627" s="12" t="s">
        <v>765</v>
      </c>
      <c r="C627" s="58" t="s">
        <v>105</v>
      </c>
      <c r="D627" s="58" t="s">
        <v>114</v>
      </c>
      <c r="E627" s="58"/>
      <c r="F627" s="58">
        <v>3728009</v>
      </c>
      <c r="G627" s="58">
        <f t="shared" si="129"/>
        <v>1984389</v>
      </c>
      <c r="H627" s="58">
        <f t="shared" si="130"/>
        <v>1984389</v>
      </c>
      <c r="I627" s="58">
        <v>3728000</v>
      </c>
      <c r="J627" s="58">
        <v>177766</v>
      </c>
      <c r="K627" s="58">
        <v>0</v>
      </c>
      <c r="L627" s="58">
        <v>0</v>
      </c>
      <c r="M627" s="58">
        <v>1743620</v>
      </c>
      <c r="N627" s="58">
        <f>VLOOKUP(AD627,'tabla ingresos'!$A$3:$D$15,4,FALSE)</f>
        <v>1000000</v>
      </c>
      <c r="O627" s="58">
        <v>240501.00608653837</v>
      </c>
      <c r="P627" s="58">
        <v>7424000</v>
      </c>
      <c r="Q627" s="58">
        <v>0</v>
      </c>
      <c r="R627" s="12">
        <v>13433</v>
      </c>
      <c r="S627" s="12" t="s">
        <v>88</v>
      </c>
      <c r="T627" s="12" t="s">
        <v>89</v>
      </c>
      <c r="U627" s="12" t="s">
        <v>10</v>
      </c>
      <c r="V627" s="12">
        <v>4</v>
      </c>
      <c r="W627" s="12">
        <v>0</v>
      </c>
      <c r="X627" s="12">
        <v>0</v>
      </c>
      <c r="Y627" s="59">
        <v>4.5753424657534243</v>
      </c>
      <c r="Z627" s="59">
        <v>47.704109589041096</v>
      </c>
      <c r="AA627" s="12">
        <v>1</v>
      </c>
      <c r="AB627" s="12">
        <v>3</v>
      </c>
      <c r="AC627" s="12">
        <v>2</v>
      </c>
      <c r="AD627" s="12">
        <v>2</v>
      </c>
      <c r="AE627" s="12">
        <v>2</v>
      </c>
      <c r="AF627" s="58" t="s">
        <v>10</v>
      </c>
      <c r="AG627" s="66">
        <f t="shared" si="131"/>
        <v>0.27884467072435892</v>
      </c>
      <c r="AH627" s="67">
        <f t="shared" si="132"/>
        <v>7.4346726666666667</v>
      </c>
      <c r="AI627" s="67">
        <f t="shared" si="133"/>
        <v>1.1624133333333333</v>
      </c>
      <c r="AJ627" s="67">
        <f t="shared" si="134"/>
        <v>1.322926</v>
      </c>
      <c r="AK627" s="67">
        <f t="shared" si="135"/>
        <v>1.322926</v>
      </c>
      <c r="AL627" s="67">
        <f t="shared" si="136"/>
        <v>0</v>
      </c>
      <c r="AM627" s="59">
        <f>VLOOKUP(AG627,'SCORE TALLER'!$AC$2:$AD$10,2,TRUE)*AM$2</f>
        <v>0</v>
      </c>
      <c r="AN627" s="59">
        <f>VLOOKUP(AD627,'SCORE TALLER'!$W$2:$X$10,2,TRUE)*AN$2</f>
        <v>0.32</v>
      </c>
      <c r="AO627" s="59">
        <f>VLOOKUP(AB627,'SCORE TALLER'!$S$2:$T$10,2,FALSE)*AO$2</f>
        <v>0.03</v>
      </c>
      <c r="AP627" s="59">
        <f>VLOOKUP(AH627,'SCORE TALLER'!$AE$2:$AF$10,2,TRUE)*AP$2</f>
        <v>0.08</v>
      </c>
      <c r="AQ627" s="59">
        <f>VLOOKUP(AI627,'SCORE TALLER'!$AG$2:$AH$10,2,TRUE)*AQ$2</f>
        <v>0.32</v>
      </c>
      <c r="AR627" s="59">
        <f>VLOOKUP(AC627,'SCORE TALLER'!$U$2:$V$10,2,FALSE)*AR$2</f>
        <v>0.04</v>
      </c>
      <c r="AS627" s="59">
        <f>VLOOKUP(AE627,'SCORE TALLER'!$Y$2:$Z$10,2,FALSE)*AS$2</f>
        <v>0.01</v>
      </c>
      <c r="AT627" s="59">
        <f>VLOOKUP(Z627,'SCORE TALLER'!$O$2:$P$10,2,TRUE)*AT$2</f>
        <v>0.02</v>
      </c>
      <c r="AU627" s="59">
        <f>VLOOKUP(S627,'SCORE TALLER'!$A$2:$B$10,2,FALSE)*AU$2</f>
        <v>0.25</v>
      </c>
      <c r="AV627" s="59">
        <f>VLOOKUP(AJ627,'SCORE TALLER'!$AI$2:$AJ$10,2,TRUE)*AV$2</f>
        <v>0.2</v>
      </c>
      <c r="AW627" s="59">
        <f>VLOOKUP(AK627,'SCORE TALLER'!$AK$2:$AL$10,2,TRUE)*AW$2</f>
        <v>0.2</v>
      </c>
      <c r="AX627" s="59">
        <f>VLOOKUP(T627,'SCORE TALLER'!$C$2:$D$10,2,FALSE)*AX$2</f>
        <v>0</v>
      </c>
      <c r="AY627" s="59">
        <f>VLOOKUP(W627,'SCORE TALLER'!$I$2:$J$10,2,TRUE)*AY$2</f>
        <v>0</v>
      </c>
      <c r="AZ627" s="59">
        <f>VLOOKUP(X627,'SCORE TALLER'!$K$2:$L$10,2,TRUE)*AZ$2</f>
        <v>0</v>
      </c>
      <c r="BA627" s="59">
        <f>VLOOKUP(U627,'SCORE TALLER'!$E$2:$F$10,2,FALSE)*BA$2</f>
        <v>0</v>
      </c>
      <c r="BB627" s="59">
        <f>VLOOKUP(Y627,'SCORE TALLER'!$M$2:$N$10,2,TRUE)*BB$2</f>
        <v>0.03</v>
      </c>
      <c r="BC627" s="59">
        <f>VLOOKUP(AA627,'SCORE TALLER'!$Q$2:$R$10,2,FALSE)*BC$2</f>
        <v>0.05</v>
      </c>
      <c r="BD627" s="59">
        <f>VLOOKUP(V627,'SCORE TALLER'!$G$2:$H$10,2,FALSE)*BD$2</f>
        <v>0</v>
      </c>
      <c r="BE627" s="59">
        <f>VLOOKUP(AF627,'SCORE TALLER'!$AA$2:$AB$10,2,FALSE)*BE$2</f>
        <v>0</v>
      </c>
      <c r="BF627" s="59">
        <f>VLOOKUP(AL627,'SCORE TALLER'!$AM$2:$AN$10,2,TRUE)*BF$2</f>
        <v>0</v>
      </c>
      <c r="BG627" s="67">
        <f t="shared" si="137"/>
        <v>1.55</v>
      </c>
      <c r="BH627" s="67" t="str">
        <f>VLOOKUP(BG627,'SCORE TALLER'!$AP$2:$AQ$7,2,TRUE)</f>
        <v>2. Normal</v>
      </c>
      <c r="BI627" s="67" t="str">
        <f t="shared" si="139"/>
        <v>LBZ</v>
      </c>
      <c r="BJ627" s="67" t="str">
        <f t="shared" si="139"/>
        <v>A</v>
      </c>
      <c r="BK627" s="67" t="str">
        <f t="shared" si="140"/>
        <v>A</v>
      </c>
      <c r="BL627" s="86">
        <f t="shared" si="138"/>
        <v>1984389</v>
      </c>
      <c r="BM627" s="86">
        <f t="shared" si="141"/>
        <v>0</v>
      </c>
    </row>
    <row r="628" spans="1:65" x14ac:dyDescent="0.3">
      <c r="A628" s="57">
        <v>42064686</v>
      </c>
      <c r="B628" s="12" t="s">
        <v>766</v>
      </c>
      <c r="C628" s="58" t="s">
        <v>105</v>
      </c>
      <c r="D628" s="58" t="s">
        <v>115</v>
      </c>
      <c r="E628" s="58">
        <v>864140</v>
      </c>
      <c r="F628" s="58">
        <v>5049327</v>
      </c>
      <c r="G628" s="58">
        <f t="shared" si="129"/>
        <v>4173386</v>
      </c>
      <c r="H628" s="58">
        <f t="shared" si="130"/>
        <v>1108908</v>
      </c>
      <c r="I628" s="58">
        <v>5050000</v>
      </c>
      <c r="J628" s="58">
        <v>396133</v>
      </c>
      <c r="K628" s="58">
        <v>0</v>
      </c>
      <c r="L628" s="58">
        <v>3064478</v>
      </c>
      <c r="M628" s="58">
        <v>875941</v>
      </c>
      <c r="N628" s="58">
        <f>VLOOKUP(AD628,'tabla ingresos'!$A$3:$D$15,4,FALSE)</f>
        <v>1000000</v>
      </c>
      <c r="O628" s="58">
        <v>997696.84267267992</v>
      </c>
      <c r="P628" s="58">
        <v>43696000</v>
      </c>
      <c r="Q628" s="58">
        <v>0</v>
      </c>
      <c r="R628" s="12">
        <v>63401</v>
      </c>
      <c r="S628" s="12" t="s">
        <v>87</v>
      </c>
      <c r="T628" s="12" t="s">
        <v>89</v>
      </c>
      <c r="U628" s="12" t="s">
        <v>10</v>
      </c>
      <c r="V628" s="12">
        <v>4</v>
      </c>
      <c r="W628" s="12">
        <v>0</v>
      </c>
      <c r="X628" s="12">
        <v>0</v>
      </c>
      <c r="Y628" s="59">
        <v>2.8410958904109589</v>
      </c>
      <c r="Z628" s="59">
        <v>36.0027397260274</v>
      </c>
      <c r="AA628" s="12">
        <v>2</v>
      </c>
      <c r="AB628" s="12">
        <v>0</v>
      </c>
      <c r="AC628" s="12">
        <v>1</v>
      </c>
      <c r="AD628" s="12">
        <v>2</v>
      </c>
      <c r="AE628" s="12">
        <v>1</v>
      </c>
      <c r="AF628" s="58" t="s">
        <v>10</v>
      </c>
      <c r="AG628" s="66">
        <f t="shared" si="131"/>
        <v>0.92921989511512004</v>
      </c>
      <c r="AH628" s="67">
        <f t="shared" si="132"/>
        <v>32.496884666666666</v>
      </c>
      <c r="AI628" s="67">
        <f t="shared" si="133"/>
        <v>1.1600539999999999</v>
      </c>
      <c r="AJ628" s="67">
        <f t="shared" si="134"/>
        <v>2.7822573333333334</v>
      </c>
      <c r="AK628" s="67">
        <f t="shared" si="135"/>
        <v>0.73927200000000004</v>
      </c>
      <c r="AL628" s="67">
        <f t="shared" si="136"/>
        <v>0</v>
      </c>
      <c r="AM628" s="59">
        <f>VLOOKUP(AG628,'SCORE TALLER'!$AC$2:$AD$10,2,TRUE)*AM$2</f>
        <v>0.4</v>
      </c>
      <c r="AN628" s="59">
        <f>VLOOKUP(AD628,'SCORE TALLER'!$W$2:$X$10,2,TRUE)*AN$2</f>
        <v>0.32</v>
      </c>
      <c r="AO628" s="59">
        <f>VLOOKUP(AB628,'SCORE TALLER'!$S$2:$T$10,2,FALSE)*AO$2</f>
        <v>0.05</v>
      </c>
      <c r="AP628" s="59">
        <f>VLOOKUP(AH628,'SCORE TALLER'!$AE$2:$AF$10,2,TRUE)*AP$2</f>
        <v>0.4</v>
      </c>
      <c r="AQ628" s="59">
        <f>VLOOKUP(AI628,'SCORE TALLER'!$AG$2:$AH$10,2,TRUE)*AQ$2</f>
        <v>0.32</v>
      </c>
      <c r="AR628" s="59">
        <f>VLOOKUP(AC628,'SCORE TALLER'!$U$2:$V$10,2,FALSE)*AR$2</f>
        <v>0.05</v>
      </c>
      <c r="AS628" s="59">
        <f>VLOOKUP(AE628,'SCORE TALLER'!$Y$2:$Z$10,2,FALSE)*AS$2</f>
        <v>0.03</v>
      </c>
      <c r="AT628" s="59">
        <f>VLOOKUP(Z628,'SCORE TALLER'!$O$2:$P$10,2,TRUE)*AT$2</f>
        <v>0.03</v>
      </c>
      <c r="AU628" s="59">
        <f>VLOOKUP(S628,'SCORE TALLER'!$A$2:$B$10,2,FALSE)*AU$2</f>
        <v>0.15000000000000002</v>
      </c>
      <c r="AV628" s="59">
        <f>VLOOKUP(AJ628,'SCORE TALLER'!$AI$2:$AJ$10,2,TRUE)*AV$2</f>
        <v>0.15000000000000002</v>
      </c>
      <c r="AW628" s="59">
        <f>VLOOKUP(AK628,'SCORE TALLER'!$AK$2:$AL$10,2,TRUE)*AW$2</f>
        <v>0.25</v>
      </c>
      <c r="AX628" s="59">
        <f>VLOOKUP(T628,'SCORE TALLER'!$C$2:$D$10,2,FALSE)*AX$2</f>
        <v>0</v>
      </c>
      <c r="AY628" s="59">
        <f>VLOOKUP(W628,'SCORE TALLER'!$I$2:$J$10,2,TRUE)*AY$2</f>
        <v>0</v>
      </c>
      <c r="AZ628" s="59">
        <f>VLOOKUP(X628,'SCORE TALLER'!$K$2:$L$10,2,TRUE)*AZ$2</f>
        <v>0</v>
      </c>
      <c r="BA628" s="59">
        <f>VLOOKUP(U628,'SCORE TALLER'!$E$2:$F$10,2,FALSE)*BA$2</f>
        <v>0</v>
      </c>
      <c r="BB628" s="59">
        <f>VLOOKUP(Y628,'SCORE TALLER'!$M$2:$N$10,2,TRUE)*BB$2</f>
        <v>0.04</v>
      </c>
      <c r="BC628" s="59">
        <f>VLOOKUP(AA628,'SCORE TALLER'!$Q$2:$R$10,2,FALSE)*BC$2</f>
        <v>0</v>
      </c>
      <c r="BD628" s="59">
        <f>VLOOKUP(V628,'SCORE TALLER'!$G$2:$H$10,2,FALSE)*BD$2</f>
        <v>0</v>
      </c>
      <c r="BE628" s="59">
        <f>VLOOKUP(AF628,'SCORE TALLER'!$AA$2:$AB$10,2,FALSE)*BE$2</f>
        <v>0</v>
      </c>
      <c r="BF628" s="59">
        <f>VLOOKUP(AL628,'SCORE TALLER'!$AM$2:$AN$10,2,TRUE)*BF$2</f>
        <v>0</v>
      </c>
      <c r="BG628" s="67">
        <f t="shared" si="137"/>
        <v>2.19</v>
      </c>
      <c r="BH628" s="67" t="str">
        <f>VLOOKUP(BG628,'SCORE TALLER'!$AP$2:$AQ$7,2,TRUE)</f>
        <v>3. Medio</v>
      </c>
      <c r="BI628" s="67" t="str">
        <f t="shared" si="139"/>
        <v>LBZ</v>
      </c>
      <c r="BJ628" s="67" t="str">
        <f t="shared" si="139"/>
        <v>A</v>
      </c>
      <c r="BK628" s="67" t="str">
        <f t="shared" si="140"/>
        <v>A</v>
      </c>
      <c r="BL628" s="86">
        <f t="shared" si="138"/>
        <v>1108908</v>
      </c>
      <c r="BM628" s="86">
        <f t="shared" si="141"/>
        <v>0</v>
      </c>
    </row>
    <row r="629" spans="1:65" x14ac:dyDescent="0.3">
      <c r="A629" s="57">
        <v>2044022082</v>
      </c>
      <c r="B629" s="12" t="s">
        <v>767</v>
      </c>
      <c r="C629" s="58" t="s">
        <v>105</v>
      </c>
      <c r="D629" s="58" t="s">
        <v>114</v>
      </c>
      <c r="E629" s="58"/>
      <c r="F629" s="58">
        <v>2913243</v>
      </c>
      <c r="G629" s="58">
        <f t="shared" si="129"/>
        <v>1191623</v>
      </c>
      <c r="H629" s="58">
        <f t="shared" si="130"/>
        <v>1191623</v>
      </c>
      <c r="I629" s="58">
        <v>2913000</v>
      </c>
      <c r="J629" s="58">
        <v>142439</v>
      </c>
      <c r="K629" s="58">
        <v>0</v>
      </c>
      <c r="L629" s="58">
        <v>0</v>
      </c>
      <c r="M629" s="58">
        <v>1721620</v>
      </c>
      <c r="N629" s="58">
        <f>VLOOKUP(AD629,'tabla ingresos'!$A$3:$D$15,4,FALSE)</f>
        <v>1000000</v>
      </c>
      <c r="O629" s="58">
        <v>9209.2013415493348</v>
      </c>
      <c r="P629" s="58">
        <v>414000</v>
      </c>
      <c r="Q629" s="58">
        <v>0</v>
      </c>
      <c r="R629" s="12">
        <v>13052</v>
      </c>
      <c r="S629" s="12" t="s">
        <v>88</v>
      </c>
      <c r="T629" s="12" t="s">
        <v>89</v>
      </c>
      <c r="U629" s="12" t="s">
        <v>10</v>
      </c>
      <c r="V629" s="12">
        <v>4</v>
      </c>
      <c r="W629" s="12">
        <v>0</v>
      </c>
      <c r="X629" s="12">
        <v>0</v>
      </c>
      <c r="Y629" s="59">
        <v>4.904109589041096</v>
      </c>
      <c r="Z629" s="59">
        <v>33.473972602739728</v>
      </c>
      <c r="AA629" s="12">
        <v>1</v>
      </c>
      <c r="AB629" s="12">
        <v>2</v>
      </c>
      <c r="AC629" s="12">
        <v>1</v>
      </c>
      <c r="AD629" s="12">
        <v>2</v>
      </c>
      <c r="AE629" s="12">
        <v>3</v>
      </c>
      <c r="AF629" s="58" t="s">
        <v>10</v>
      </c>
      <c r="AG629" s="66">
        <f t="shared" si="131"/>
        <v>0.10109880089436622</v>
      </c>
      <c r="AH629" s="67">
        <f t="shared" si="132"/>
        <v>2.218162</v>
      </c>
      <c r="AI629" s="67">
        <f t="shared" si="133"/>
        <v>1.1477466666666667</v>
      </c>
      <c r="AJ629" s="67">
        <f t="shared" si="134"/>
        <v>0.79441533333333336</v>
      </c>
      <c r="AK629" s="67">
        <f t="shared" si="135"/>
        <v>0.79441533333333336</v>
      </c>
      <c r="AL629" s="67">
        <f t="shared" si="136"/>
        <v>0</v>
      </c>
      <c r="AM629" s="59">
        <f>VLOOKUP(AG629,'SCORE TALLER'!$AC$2:$AD$10,2,TRUE)*AM$2</f>
        <v>0</v>
      </c>
      <c r="AN629" s="59">
        <f>VLOOKUP(AD629,'SCORE TALLER'!$W$2:$X$10,2,TRUE)*AN$2</f>
        <v>0.32</v>
      </c>
      <c r="AO629" s="59">
        <f>VLOOKUP(AB629,'SCORE TALLER'!$S$2:$T$10,2,FALSE)*AO$2</f>
        <v>0.04</v>
      </c>
      <c r="AP629" s="59">
        <f>VLOOKUP(AH629,'SCORE TALLER'!$AE$2:$AF$10,2,TRUE)*AP$2</f>
        <v>0</v>
      </c>
      <c r="AQ629" s="59">
        <f>VLOOKUP(AI629,'SCORE TALLER'!$AG$2:$AH$10,2,TRUE)*AQ$2</f>
        <v>0.32</v>
      </c>
      <c r="AR629" s="59">
        <f>VLOOKUP(AC629,'SCORE TALLER'!$U$2:$V$10,2,FALSE)*AR$2</f>
        <v>0.05</v>
      </c>
      <c r="AS629" s="59">
        <f>VLOOKUP(AE629,'SCORE TALLER'!$Y$2:$Z$10,2,FALSE)*AS$2</f>
        <v>0.02</v>
      </c>
      <c r="AT629" s="59">
        <f>VLOOKUP(Z629,'SCORE TALLER'!$O$2:$P$10,2,TRUE)*AT$2</f>
        <v>0.04</v>
      </c>
      <c r="AU629" s="59">
        <f>VLOOKUP(S629,'SCORE TALLER'!$A$2:$B$10,2,FALSE)*AU$2</f>
        <v>0.25</v>
      </c>
      <c r="AV629" s="59">
        <f>VLOOKUP(AJ629,'SCORE TALLER'!$AI$2:$AJ$10,2,TRUE)*AV$2</f>
        <v>0.25</v>
      </c>
      <c r="AW629" s="59">
        <f>VLOOKUP(AK629,'SCORE TALLER'!$AK$2:$AL$10,2,TRUE)*AW$2</f>
        <v>0.25</v>
      </c>
      <c r="AX629" s="59">
        <f>VLOOKUP(T629,'SCORE TALLER'!$C$2:$D$10,2,FALSE)*AX$2</f>
        <v>0</v>
      </c>
      <c r="AY629" s="59">
        <f>VLOOKUP(W629,'SCORE TALLER'!$I$2:$J$10,2,TRUE)*AY$2</f>
        <v>0</v>
      </c>
      <c r="AZ629" s="59">
        <f>VLOOKUP(X629,'SCORE TALLER'!$K$2:$L$10,2,TRUE)*AZ$2</f>
        <v>0</v>
      </c>
      <c r="BA629" s="59">
        <f>VLOOKUP(U629,'SCORE TALLER'!$E$2:$F$10,2,FALSE)*BA$2</f>
        <v>0</v>
      </c>
      <c r="BB629" s="59">
        <f>VLOOKUP(Y629,'SCORE TALLER'!$M$2:$N$10,2,TRUE)*BB$2</f>
        <v>0.03</v>
      </c>
      <c r="BC629" s="59">
        <f>VLOOKUP(AA629,'SCORE TALLER'!$Q$2:$R$10,2,FALSE)*BC$2</f>
        <v>0.05</v>
      </c>
      <c r="BD629" s="59">
        <f>VLOOKUP(V629,'SCORE TALLER'!$G$2:$H$10,2,FALSE)*BD$2</f>
        <v>0</v>
      </c>
      <c r="BE629" s="59">
        <f>VLOOKUP(AF629,'SCORE TALLER'!$AA$2:$AB$10,2,FALSE)*BE$2</f>
        <v>0</v>
      </c>
      <c r="BF629" s="59">
        <f>VLOOKUP(AL629,'SCORE TALLER'!$AM$2:$AN$10,2,TRUE)*BF$2</f>
        <v>0</v>
      </c>
      <c r="BG629" s="67">
        <f t="shared" si="137"/>
        <v>1.62</v>
      </c>
      <c r="BH629" s="67" t="str">
        <f>VLOOKUP(BG629,'SCORE TALLER'!$AP$2:$AQ$7,2,TRUE)</f>
        <v>2. Normal</v>
      </c>
      <c r="BI629" s="67" t="str">
        <f t="shared" si="139"/>
        <v>LBZ</v>
      </c>
      <c r="BJ629" s="67" t="str">
        <f t="shared" si="139"/>
        <v>A</v>
      </c>
      <c r="BK629" s="67" t="str">
        <f t="shared" si="140"/>
        <v>A</v>
      </c>
      <c r="BL629" s="86">
        <f t="shared" si="138"/>
        <v>1191623</v>
      </c>
      <c r="BM629" s="86">
        <f t="shared" si="141"/>
        <v>0</v>
      </c>
    </row>
    <row r="630" spans="1:65" x14ac:dyDescent="0.3">
      <c r="A630" s="57">
        <v>2088006648</v>
      </c>
      <c r="B630" s="12" t="s">
        <v>768</v>
      </c>
      <c r="C630" s="58" t="s">
        <v>107</v>
      </c>
      <c r="D630" s="58" t="s">
        <v>115</v>
      </c>
      <c r="E630" s="58">
        <v>746742</v>
      </c>
      <c r="F630" s="58">
        <v>4965828</v>
      </c>
      <c r="G630" s="58">
        <f t="shared" si="129"/>
        <v>3996880</v>
      </c>
      <c r="H630" s="58">
        <f t="shared" si="130"/>
        <v>196880</v>
      </c>
      <c r="I630" s="58" t="e">
        <v>#N/A</v>
      </c>
      <c r="J630" s="58">
        <v>271670</v>
      </c>
      <c r="K630" s="58">
        <v>0</v>
      </c>
      <c r="L630" s="58">
        <v>3800000</v>
      </c>
      <c r="M630" s="58">
        <v>968948</v>
      </c>
      <c r="N630" s="58">
        <f>VLOOKUP(AD630,'tabla ingresos'!$A$3:$D$15,4,FALSE)</f>
        <v>1000000</v>
      </c>
      <c r="O630" s="58">
        <v>0</v>
      </c>
      <c r="P630" s="58">
        <v>0</v>
      </c>
      <c r="Q630" s="58">
        <v>0</v>
      </c>
      <c r="R630" s="12">
        <v>76130</v>
      </c>
      <c r="S630" s="12" t="s">
        <v>87</v>
      </c>
      <c r="T630" s="12" t="s">
        <v>89</v>
      </c>
      <c r="U630" s="12" t="s">
        <v>10</v>
      </c>
      <c r="V630" s="12">
        <v>4</v>
      </c>
      <c r="W630" s="12">
        <v>0</v>
      </c>
      <c r="X630" s="12">
        <v>0</v>
      </c>
      <c r="Y630" s="59">
        <v>3.3095890410958906</v>
      </c>
      <c r="Z630" s="59">
        <v>33.326027397260276</v>
      </c>
      <c r="AA630" s="12">
        <v>1</v>
      </c>
      <c r="AB630" s="12">
        <v>0</v>
      </c>
      <c r="AC630" s="12">
        <v>1</v>
      </c>
      <c r="AD630" s="12">
        <v>2</v>
      </c>
      <c r="AE630" s="12">
        <v>2</v>
      </c>
      <c r="AF630" s="58" t="s">
        <v>91</v>
      </c>
      <c r="AG630" s="66">
        <f t="shared" si="131"/>
        <v>0.18111333333333332</v>
      </c>
      <c r="AH630" s="67">
        <f t="shared" si="132"/>
        <v>3.3105519999999999</v>
      </c>
      <c r="AI630" s="67">
        <f t="shared" si="133"/>
        <v>1.1437933333333334</v>
      </c>
      <c r="AJ630" s="67">
        <f t="shared" si="134"/>
        <v>2.6645866666666667</v>
      </c>
      <c r="AK630" s="67">
        <f t="shared" si="135"/>
        <v>0.13125333333333333</v>
      </c>
      <c r="AL630" s="67">
        <f t="shared" si="136"/>
        <v>0</v>
      </c>
      <c r="AM630" s="59">
        <f>VLOOKUP(AG630,'SCORE TALLER'!$AC$2:$AD$10,2,TRUE)*AM$2</f>
        <v>0</v>
      </c>
      <c r="AN630" s="59">
        <f>VLOOKUP(AD630,'SCORE TALLER'!$W$2:$X$10,2,TRUE)*AN$2</f>
        <v>0.32</v>
      </c>
      <c r="AO630" s="59">
        <f>VLOOKUP(AB630,'SCORE TALLER'!$S$2:$T$10,2,FALSE)*AO$2</f>
        <v>0.05</v>
      </c>
      <c r="AP630" s="59">
        <f>VLOOKUP(AH630,'SCORE TALLER'!$AE$2:$AF$10,2,TRUE)*AP$2</f>
        <v>0</v>
      </c>
      <c r="AQ630" s="59">
        <f>VLOOKUP(AI630,'SCORE TALLER'!$AG$2:$AH$10,2,TRUE)*AQ$2</f>
        <v>0.32</v>
      </c>
      <c r="AR630" s="59">
        <f>VLOOKUP(AC630,'SCORE TALLER'!$U$2:$V$10,2,FALSE)*AR$2</f>
        <v>0.05</v>
      </c>
      <c r="AS630" s="59">
        <f>VLOOKUP(AE630,'SCORE TALLER'!$Y$2:$Z$10,2,FALSE)*AS$2</f>
        <v>0.01</v>
      </c>
      <c r="AT630" s="59">
        <f>VLOOKUP(Z630,'SCORE TALLER'!$O$2:$P$10,2,TRUE)*AT$2</f>
        <v>0.04</v>
      </c>
      <c r="AU630" s="59">
        <f>VLOOKUP(S630,'SCORE TALLER'!$A$2:$B$10,2,FALSE)*AU$2</f>
        <v>0.15000000000000002</v>
      </c>
      <c r="AV630" s="59">
        <f>VLOOKUP(AJ630,'SCORE TALLER'!$AI$2:$AJ$10,2,TRUE)*AV$2</f>
        <v>0.15000000000000002</v>
      </c>
      <c r="AW630" s="59">
        <f>VLOOKUP(AK630,'SCORE TALLER'!$AK$2:$AL$10,2,TRUE)*AW$2</f>
        <v>0.25</v>
      </c>
      <c r="AX630" s="59">
        <f>VLOOKUP(T630,'SCORE TALLER'!$C$2:$D$10,2,FALSE)*AX$2</f>
        <v>0</v>
      </c>
      <c r="AY630" s="59">
        <f>VLOOKUP(W630,'SCORE TALLER'!$I$2:$J$10,2,TRUE)*AY$2</f>
        <v>0</v>
      </c>
      <c r="AZ630" s="59">
        <f>VLOOKUP(X630,'SCORE TALLER'!$K$2:$L$10,2,TRUE)*AZ$2</f>
        <v>0</v>
      </c>
      <c r="BA630" s="59">
        <f>VLOOKUP(U630,'SCORE TALLER'!$E$2:$F$10,2,FALSE)*BA$2</f>
        <v>0</v>
      </c>
      <c r="BB630" s="59">
        <f>VLOOKUP(Y630,'SCORE TALLER'!$M$2:$N$10,2,TRUE)*BB$2</f>
        <v>0.04</v>
      </c>
      <c r="BC630" s="59">
        <f>VLOOKUP(AA630,'SCORE TALLER'!$Q$2:$R$10,2,FALSE)*BC$2</f>
        <v>0.05</v>
      </c>
      <c r="BD630" s="59">
        <f>VLOOKUP(V630,'SCORE TALLER'!$G$2:$H$10,2,FALSE)*BD$2</f>
        <v>0</v>
      </c>
      <c r="BE630" s="59">
        <f>VLOOKUP(AF630,'SCORE TALLER'!$AA$2:$AB$10,2,FALSE)*BE$2</f>
        <v>0.30000000000000004</v>
      </c>
      <c r="BF630" s="59">
        <f>VLOOKUP(AL630,'SCORE TALLER'!$AM$2:$AN$10,2,TRUE)*BF$2</f>
        <v>0</v>
      </c>
      <c r="BG630" s="67">
        <f t="shared" si="137"/>
        <v>1.7300000000000002</v>
      </c>
      <c r="BH630" s="67" t="str">
        <f>VLOOKUP(BG630,'SCORE TALLER'!$AP$2:$AQ$7,2,TRUE)</f>
        <v>2. Normal</v>
      </c>
      <c r="BI630" s="67" t="str">
        <f t="shared" si="139"/>
        <v>LBZ</v>
      </c>
      <c r="BJ630" s="67" t="str">
        <f t="shared" si="139"/>
        <v>A</v>
      </c>
      <c r="BK630" s="67" t="str">
        <f t="shared" si="140"/>
        <v>SIN</v>
      </c>
      <c r="BL630" s="86">
        <f t="shared" si="138"/>
        <v>196880</v>
      </c>
      <c r="BM630" s="86">
        <f t="shared" si="141"/>
        <v>0</v>
      </c>
    </row>
    <row r="631" spans="1:65" x14ac:dyDescent="0.3">
      <c r="A631" s="57">
        <v>2002420004</v>
      </c>
      <c r="B631" s="12" t="s">
        <v>769</v>
      </c>
      <c r="C631" s="58" t="s">
        <v>105</v>
      </c>
      <c r="D631" s="58" t="s">
        <v>115</v>
      </c>
      <c r="E631" s="58">
        <v>764202</v>
      </c>
      <c r="F631" s="58">
        <v>4790114</v>
      </c>
      <c r="G631" s="58">
        <f t="shared" si="129"/>
        <v>3852724</v>
      </c>
      <c r="H631" s="58">
        <f t="shared" si="130"/>
        <v>2652724</v>
      </c>
      <c r="I631" s="58">
        <v>4790000</v>
      </c>
      <c r="J631" s="58">
        <v>166760</v>
      </c>
      <c r="K631" s="58">
        <v>0</v>
      </c>
      <c r="L631" s="58">
        <v>1200000</v>
      </c>
      <c r="M631" s="58">
        <v>937390</v>
      </c>
      <c r="N631" s="58">
        <f>VLOOKUP(AD631,'tabla ingresos'!$A$3:$D$15,4,FALSE)</f>
        <v>1000000</v>
      </c>
      <c r="O631" s="58">
        <v>37271.209967908238</v>
      </c>
      <c r="P631" s="58">
        <v>950000</v>
      </c>
      <c r="Q631" s="58">
        <v>0</v>
      </c>
      <c r="R631" s="12">
        <v>13001</v>
      </c>
      <c r="S631" s="12" t="s">
        <v>87</v>
      </c>
      <c r="T631" s="12" t="s">
        <v>89</v>
      </c>
      <c r="U631" s="12" t="s">
        <v>10</v>
      </c>
      <c r="V631" s="12">
        <v>4</v>
      </c>
      <c r="W631" s="12">
        <v>0</v>
      </c>
      <c r="X631" s="12">
        <v>0</v>
      </c>
      <c r="Y631" s="59">
        <v>3.010958904109589</v>
      </c>
      <c r="Z631" s="59">
        <v>32.334246575342469</v>
      </c>
      <c r="AA631" s="12">
        <v>2</v>
      </c>
      <c r="AB631" s="12">
        <v>2</v>
      </c>
      <c r="AC631" s="12">
        <v>2</v>
      </c>
      <c r="AD631" s="12">
        <v>2</v>
      </c>
      <c r="AE631" s="12">
        <v>3</v>
      </c>
      <c r="AF631" s="58" t="s">
        <v>10</v>
      </c>
      <c r="AG631" s="66">
        <f t="shared" si="131"/>
        <v>0.13602080664527216</v>
      </c>
      <c r="AH631" s="67">
        <f t="shared" si="132"/>
        <v>3.8267426666666666</v>
      </c>
      <c r="AI631" s="67">
        <f t="shared" si="133"/>
        <v>1.1343946666666667</v>
      </c>
      <c r="AJ631" s="67">
        <f t="shared" si="134"/>
        <v>2.5684826666666667</v>
      </c>
      <c r="AK631" s="67">
        <f t="shared" si="135"/>
        <v>1.7684826666666666</v>
      </c>
      <c r="AL631" s="67">
        <f t="shared" si="136"/>
        <v>0</v>
      </c>
      <c r="AM631" s="59">
        <f>VLOOKUP(AG631,'SCORE TALLER'!$AC$2:$AD$10,2,TRUE)*AM$2</f>
        <v>0</v>
      </c>
      <c r="AN631" s="59">
        <f>VLOOKUP(AD631,'SCORE TALLER'!$W$2:$X$10,2,TRUE)*AN$2</f>
        <v>0.32</v>
      </c>
      <c r="AO631" s="59">
        <f>VLOOKUP(AB631,'SCORE TALLER'!$S$2:$T$10,2,FALSE)*AO$2</f>
        <v>0.04</v>
      </c>
      <c r="AP631" s="59">
        <f>VLOOKUP(AH631,'SCORE TALLER'!$AE$2:$AF$10,2,TRUE)*AP$2</f>
        <v>0</v>
      </c>
      <c r="AQ631" s="59">
        <f>VLOOKUP(AI631,'SCORE TALLER'!$AG$2:$AH$10,2,TRUE)*AQ$2</f>
        <v>0.32</v>
      </c>
      <c r="AR631" s="59">
        <f>VLOOKUP(AC631,'SCORE TALLER'!$U$2:$V$10,2,FALSE)*AR$2</f>
        <v>0.04</v>
      </c>
      <c r="AS631" s="59">
        <f>VLOOKUP(AE631,'SCORE TALLER'!$Y$2:$Z$10,2,FALSE)*AS$2</f>
        <v>0.02</v>
      </c>
      <c r="AT631" s="59">
        <f>VLOOKUP(Z631,'SCORE TALLER'!$O$2:$P$10,2,TRUE)*AT$2</f>
        <v>0.04</v>
      </c>
      <c r="AU631" s="59">
        <f>VLOOKUP(S631,'SCORE TALLER'!$A$2:$B$10,2,FALSE)*AU$2</f>
        <v>0.15000000000000002</v>
      </c>
      <c r="AV631" s="59">
        <f>VLOOKUP(AJ631,'SCORE TALLER'!$AI$2:$AJ$10,2,TRUE)*AV$2</f>
        <v>0.15000000000000002</v>
      </c>
      <c r="AW631" s="59">
        <f>VLOOKUP(AK631,'SCORE TALLER'!$AK$2:$AL$10,2,TRUE)*AW$2</f>
        <v>0.2</v>
      </c>
      <c r="AX631" s="59">
        <f>VLOOKUP(T631,'SCORE TALLER'!$C$2:$D$10,2,FALSE)*AX$2</f>
        <v>0</v>
      </c>
      <c r="AY631" s="59">
        <f>VLOOKUP(W631,'SCORE TALLER'!$I$2:$J$10,2,TRUE)*AY$2</f>
        <v>0</v>
      </c>
      <c r="AZ631" s="59">
        <f>VLOOKUP(X631,'SCORE TALLER'!$K$2:$L$10,2,TRUE)*AZ$2</f>
        <v>0</v>
      </c>
      <c r="BA631" s="59">
        <f>VLOOKUP(U631,'SCORE TALLER'!$E$2:$F$10,2,FALSE)*BA$2</f>
        <v>0</v>
      </c>
      <c r="BB631" s="59">
        <f>VLOOKUP(Y631,'SCORE TALLER'!$M$2:$N$10,2,TRUE)*BB$2</f>
        <v>0.04</v>
      </c>
      <c r="BC631" s="59">
        <f>VLOOKUP(AA631,'SCORE TALLER'!$Q$2:$R$10,2,FALSE)*BC$2</f>
        <v>0</v>
      </c>
      <c r="BD631" s="59">
        <f>VLOOKUP(V631,'SCORE TALLER'!$G$2:$H$10,2,FALSE)*BD$2</f>
        <v>0</v>
      </c>
      <c r="BE631" s="59">
        <f>VLOOKUP(AF631,'SCORE TALLER'!$AA$2:$AB$10,2,FALSE)*BE$2</f>
        <v>0</v>
      </c>
      <c r="BF631" s="59">
        <f>VLOOKUP(AL631,'SCORE TALLER'!$AM$2:$AN$10,2,TRUE)*BF$2</f>
        <v>0</v>
      </c>
      <c r="BG631" s="67">
        <f t="shared" si="137"/>
        <v>1.32</v>
      </c>
      <c r="BH631" s="67" t="str">
        <f>VLOOKUP(BG631,'SCORE TALLER'!$AP$2:$AQ$7,2,TRUE)</f>
        <v>2. Normal</v>
      </c>
      <c r="BI631" s="67" t="str">
        <f t="shared" si="139"/>
        <v>LBZ</v>
      </c>
      <c r="BJ631" s="67" t="str">
        <f t="shared" si="139"/>
        <v>A</v>
      </c>
      <c r="BK631" s="67" t="str">
        <f t="shared" si="140"/>
        <v>A</v>
      </c>
      <c r="BL631" s="86">
        <f t="shared" si="138"/>
        <v>2652724</v>
      </c>
      <c r="BM631" s="86">
        <f t="shared" si="141"/>
        <v>0</v>
      </c>
    </row>
    <row r="632" spans="1:65" x14ac:dyDescent="0.3">
      <c r="A632" s="57">
        <v>8864600</v>
      </c>
      <c r="B632" s="12" t="s">
        <v>770</v>
      </c>
      <c r="C632" s="58" t="s">
        <v>105</v>
      </c>
      <c r="D632" s="58" t="s">
        <v>115</v>
      </c>
      <c r="E632" s="58"/>
      <c r="F632" s="58">
        <v>6440105</v>
      </c>
      <c r="G632" s="58">
        <f t="shared" si="129"/>
        <v>3041676</v>
      </c>
      <c r="H632" s="58">
        <f t="shared" si="130"/>
        <v>1099093</v>
      </c>
      <c r="I632" s="58">
        <v>6440000</v>
      </c>
      <c r="J632" s="58">
        <v>187936</v>
      </c>
      <c r="K632" s="58">
        <v>0</v>
      </c>
      <c r="L632" s="58">
        <v>1942583</v>
      </c>
      <c r="M632" s="58">
        <v>3398429</v>
      </c>
      <c r="N632" s="58">
        <f>VLOOKUP(AD632,'tabla ingresos'!$A$3:$D$15,4,FALSE)</f>
        <v>2000000</v>
      </c>
      <c r="O632" s="58">
        <v>4626.8451184595688</v>
      </c>
      <c r="P632" s="58">
        <v>208000</v>
      </c>
      <c r="Q632" s="58">
        <v>0</v>
      </c>
      <c r="R632" s="12">
        <v>13001</v>
      </c>
      <c r="S632" s="12" t="s">
        <v>87</v>
      </c>
      <c r="T632" s="12" t="s">
        <v>89</v>
      </c>
      <c r="U632" s="12" t="s">
        <v>10</v>
      </c>
      <c r="V632" s="12">
        <v>4</v>
      </c>
      <c r="W632" s="12">
        <v>0</v>
      </c>
      <c r="X632" s="12">
        <v>0</v>
      </c>
      <c r="Y632" s="59">
        <v>2.4904109589041097</v>
      </c>
      <c r="Z632" s="59">
        <v>42.857534246575341</v>
      </c>
      <c r="AA632" s="12">
        <v>1</v>
      </c>
      <c r="AB632" s="12">
        <v>2</v>
      </c>
      <c r="AC632" s="12">
        <v>2</v>
      </c>
      <c r="AD632" s="12">
        <v>3</v>
      </c>
      <c r="AE632" s="12">
        <v>3</v>
      </c>
      <c r="AF632" s="58" t="s">
        <v>10</v>
      </c>
      <c r="AG632" s="66">
        <f t="shared" si="131"/>
        <v>6.4187615039486529E-2</v>
      </c>
      <c r="AH632" s="67">
        <f t="shared" si="132"/>
        <v>2.2160350000000002</v>
      </c>
      <c r="AI632" s="67">
        <f t="shared" si="133"/>
        <v>1.1328096666666667</v>
      </c>
      <c r="AJ632" s="67">
        <f t="shared" si="134"/>
        <v>1.013892</v>
      </c>
      <c r="AK632" s="67">
        <f t="shared" si="135"/>
        <v>0.36636433333333335</v>
      </c>
      <c r="AL632" s="67">
        <f t="shared" si="136"/>
        <v>0</v>
      </c>
      <c r="AM632" s="59">
        <f>VLOOKUP(AG632,'SCORE TALLER'!$AC$2:$AD$10,2,TRUE)*AM$2</f>
        <v>0</v>
      </c>
      <c r="AN632" s="59">
        <f>VLOOKUP(AD632,'SCORE TALLER'!$W$2:$X$10,2,TRUE)*AN$2</f>
        <v>0.32</v>
      </c>
      <c r="AO632" s="59">
        <f>VLOOKUP(AB632,'SCORE TALLER'!$S$2:$T$10,2,FALSE)*AO$2</f>
        <v>0.04</v>
      </c>
      <c r="AP632" s="59">
        <f>VLOOKUP(AH632,'SCORE TALLER'!$AE$2:$AF$10,2,TRUE)*AP$2</f>
        <v>0</v>
      </c>
      <c r="AQ632" s="59">
        <f>VLOOKUP(AI632,'SCORE TALLER'!$AG$2:$AH$10,2,TRUE)*AQ$2</f>
        <v>0.32</v>
      </c>
      <c r="AR632" s="59">
        <f>VLOOKUP(AC632,'SCORE TALLER'!$U$2:$V$10,2,FALSE)*AR$2</f>
        <v>0.04</v>
      </c>
      <c r="AS632" s="59">
        <f>VLOOKUP(AE632,'SCORE TALLER'!$Y$2:$Z$10,2,FALSE)*AS$2</f>
        <v>0.02</v>
      </c>
      <c r="AT632" s="59">
        <f>VLOOKUP(Z632,'SCORE TALLER'!$O$2:$P$10,2,TRUE)*AT$2</f>
        <v>0.03</v>
      </c>
      <c r="AU632" s="59">
        <f>VLOOKUP(S632,'SCORE TALLER'!$A$2:$B$10,2,FALSE)*AU$2</f>
        <v>0.15000000000000002</v>
      </c>
      <c r="AV632" s="59">
        <f>VLOOKUP(AJ632,'SCORE TALLER'!$AI$2:$AJ$10,2,TRUE)*AV$2</f>
        <v>0.2</v>
      </c>
      <c r="AW632" s="59">
        <f>VLOOKUP(AK632,'SCORE TALLER'!$AK$2:$AL$10,2,TRUE)*AW$2</f>
        <v>0.25</v>
      </c>
      <c r="AX632" s="59">
        <f>VLOOKUP(T632,'SCORE TALLER'!$C$2:$D$10,2,FALSE)*AX$2</f>
        <v>0</v>
      </c>
      <c r="AY632" s="59">
        <f>VLOOKUP(W632,'SCORE TALLER'!$I$2:$J$10,2,TRUE)*AY$2</f>
        <v>0</v>
      </c>
      <c r="AZ632" s="59">
        <f>VLOOKUP(X632,'SCORE TALLER'!$K$2:$L$10,2,TRUE)*AZ$2</f>
        <v>0</v>
      </c>
      <c r="BA632" s="59">
        <f>VLOOKUP(U632,'SCORE TALLER'!$E$2:$F$10,2,FALSE)*BA$2</f>
        <v>0</v>
      </c>
      <c r="BB632" s="59">
        <f>VLOOKUP(Y632,'SCORE TALLER'!$M$2:$N$10,2,TRUE)*BB$2</f>
        <v>0.04</v>
      </c>
      <c r="BC632" s="59">
        <f>VLOOKUP(AA632,'SCORE TALLER'!$Q$2:$R$10,2,FALSE)*BC$2</f>
        <v>0.05</v>
      </c>
      <c r="BD632" s="59">
        <f>VLOOKUP(V632,'SCORE TALLER'!$G$2:$H$10,2,FALSE)*BD$2</f>
        <v>0</v>
      </c>
      <c r="BE632" s="59">
        <f>VLOOKUP(AF632,'SCORE TALLER'!$AA$2:$AB$10,2,FALSE)*BE$2</f>
        <v>0</v>
      </c>
      <c r="BF632" s="59">
        <f>VLOOKUP(AL632,'SCORE TALLER'!$AM$2:$AN$10,2,TRUE)*BF$2</f>
        <v>0</v>
      </c>
      <c r="BG632" s="67">
        <f t="shared" si="137"/>
        <v>1.4600000000000002</v>
      </c>
      <c r="BH632" s="67" t="str">
        <f>VLOOKUP(BG632,'SCORE TALLER'!$AP$2:$AQ$7,2,TRUE)</f>
        <v>2. Normal</v>
      </c>
      <c r="BI632" s="67" t="str">
        <f t="shared" si="139"/>
        <v>LBZ</v>
      </c>
      <c r="BJ632" s="67" t="str">
        <f t="shared" si="139"/>
        <v>A</v>
      </c>
      <c r="BK632" s="67" t="str">
        <f t="shared" si="140"/>
        <v>A</v>
      </c>
      <c r="BL632" s="86">
        <f t="shared" si="138"/>
        <v>1099093</v>
      </c>
      <c r="BM632" s="86">
        <f t="shared" si="141"/>
        <v>0</v>
      </c>
    </row>
    <row r="633" spans="1:65" x14ac:dyDescent="0.3">
      <c r="A633" s="57">
        <v>2006040488</v>
      </c>
      <c r="B633" s="12" t="s">
        <v>771</v>
      </c>
      <c r="C633" s="58" t="s">
        <v>105</v>
      </c>
      <c r="D633" s="58" t="s">
        <v>114</v>
      </c>
      <c r="E633" s="58"/>
      <c r="F633" s="58">
        <v>3602435</v>
      </c>
      <c r="G633" s="58">
        <f t="shared" si="129"/>
        <v>1908282</v>
      </c>
      <c r="H633" s="58">
        <f t="shared" si="130"/>
        <v>1908282</v>
      </c>
      <c r="I633" s="58">
        <v>3602000</v>
      </c>
      <c r="J633" s="58">
        <v>177766</v>
      </c>
      <c r="K633" s="58">
        <v>0</v>
      </c>
      <c r="L633" s="58">
        <v>0</v>
      </c>
      <c r="M633" s="58">
        <v>1694153</v>
      </c>
      <c r="N633" s="58">
        <f>VLOOKUP(AD633,'tabla ingresos'!$A$3:$D$15,4,FALSE)</f>
        <v>1000000</v>
      </c>
      <c r="O633" s="58">
        <v>32588.115858381101</v>
      </c>
      <c r="P633" s="58">
        <v>1465000</v>
      </c>
      <c r="Q633" s="58">
        <v>0</v>
      </c>
      <c r="R633" s="12">
        <v>68001</v>
      </c>
      <c r="S633" s="12" t="s">
        <v>88</v>
      </c>
      <c r="T633" s="12" t="s">
        <v>89</v>
      </c>
      <c r="U633" s="12" t="s">
        <v>10</v>
      </c>
      <c r="V633" s="12">
        <v>4</v>
      </c>
      <c r="W633" s="12">
        <v>0</v>
      </c>
      <c r="X633" s="12">
        <v>0</v>
      </c>
      <c r="Y633" s="59">
        <v>5.484931506849315</v>
      </c>
      <c r="Z633" s="59">
        <v>26.534246575342465</v>
      </c>
      <c r="AA633" s="12">
        <v>1</v>
      </c>
      <c r="AB633" s="12">
        <v>2</v>
      </c>
      <c r="AC633" s="12">
        <v>1</v>
      </c>
      <c r="AD633" s="12">
        <v>2</v>
      </c>
      <c r="AE633" s="12">
        <v>3</v>
      </c>
      <c r="AF633" s="58" t="s">
        <v>10</v>
      </c>
      <c r="AG633" s="66">
        <f t="shared" si="131"/>
        <v>0.14023607723892073</v>
      </c>
      <c r="AH633" s="67">
        <f t="shared" si="132"/>
        <v>3.3782899999999998</v>
      </c>
      <c r="AI633" s="67">
        <f t="shared" si="133"/>
        <v>1.1294353333333333</v>
      </c>
      <c r="AJ633" s="67">
        <f t="shared" si="134"/>
        <v>1.2721880000000001</v>
      </c>
      <c r="AK633" s="67">
        <f t="shared" si="135"/>
        <v>1.2721880000000001</v>
      </c>
      <c r="AL633" s="67">
        <f t="shared" si="136"/>
        <v>0</v>
      </c>
      <c r="AM633" s="59">
        <f>VLOOKUP(AG633,'SCORE TALLER'!$AC$2:$AD$10,2,TRUE)*AM$2</f>
        <v>0</v>
      </c>
      <c r="AN633" s="59">
        <f>VLOOKUP(AD633,'SCORE TALLER'!$W$2:$X$10,2,TRUE)*AN$2</f>
        <v>0.32</v>
      </c>
      <c r="AO633" s="59">
        <f>VLOOKUP(AB633,'SCORE TALLER'!$S$2:$T$10,2,FALSE)*AO$2</f>
        <v>0.04</v>
      </c>
      <c r="AP633" s="59">
        <f>VLOOKUP(AH633,'SCORE TALLER'!$AE$2:$AF$10,2,TRUE)*AP$2</f>
        <v>0</v>
      </c>
      <c r="AQ633" s="59">
        <f>VLOOKUP(AI633,'SCORE TALLER'!$AG$2:$AH$10,2,TRUE)*AQ$2</f>
        <v>0.32</v>
      </c>
      <c r="AR633" s="59">
        <f>VLOOKUP(AC633,'SCORE TALLER'!$U$2:$V$10,2,FALSE)*AR$2</f>
        <v>0.05</v>
      </c>
      <c r="AS633" s="59">
        <f>VLOOKUP(AE633,'SCORE TALLER'!$Y$2:$Z$10,2,FALSE)*AS$2</f>
        <v>0.02</v>
      </c>
      <c r="AT633" s="59">
        <f>VLOOKUP(Z633,'SCORE TALLER'!$O$2:$P$10,2,TRUE)*AT$2</f>
        <v>0.04</v>
      </c>
      <c r="AU633" s="59">
        <f>VLOOKUP(S633,'SCORE TALLER'!$A$2:$B$10,2,FALSE)*AU$2</f>
        <v>0.25</v>
      </c>
      <c r="AV633" s="59">
        <f>VLOOKUP(AJ633,'SCORE TALLER'!$AI$2:$AJ$10,2,TRUE)*AV$2</f>
        <v>0.2</v>
      </c>
      <c r="AW633" s="59">
        <f>VLOOKUP(AK633,'SCORE TALLER'!$AK$2:$AL$10,2,TRUE)*AW$2</f>
        <v>0.2</v>
      </c>
      <c r="AX633" s="59">
        <f>VLOOKUP(T633,'SCORE TALLER'!$C$2:$D$10,2,FALSE)*AX$2</f>
        <v>0</v>
      </c>
      <c r="AY633" s="59">
        <f>VLOOKUP(W633,'SCORE TALLER'!$I$2:$J$10,2,TRUE)*AY$2</f>
        <v>0</v>
      </c>
      <c r="AZ633" s="59">
        <f>VLOOKUP(X633,'SCORE TALLER'!$K$2:$L$10,2,TRUE)*AZ$2</f>
        <v>0</v>
      </c>
      <c r="BA633" s="59">
        <f>VLOOKUP(U633,'SCORE TALLER'!$E$2:$F$10,2,FALSE)*BA$2</f>
        <v>0</v>
      </c>
      <c r="BB633" s="59">
        <f>VLOOKUP(Y633,'SCORE TALLER'!$M$2:$N$10,2,TRUE)*BB$2</f>
        <v>0.03</v>
      </c>
      <c r="BC633" s="59">
        <f>VLOOKUP(AA633,'SCORE TALLER'!$Q$2:$R$10,2,FALSE)*BC$2</f>
        <v>0.05</v>
      </c>
      <c r="BD633" s="59">
        <f>VLOOKUP(V633,'SCORE TALLER'!$G$2:$H$10,2,FALSE)*BD$2</f>
        <v>0</v>
      </c>
      <c r="BE633" s="59">
        <f>VLOOKUP(AF633,'SCORE TALLER'!$AA$2:$AB$10,2,FALSE)*BE$2</f>
        <v>0</v>
      </c>
      <c r="BF633" s="59">
        <f>VLOOKUP(AL633,'SCORE TALLER'!$AM$2:$AN$10,2,TRUE)*BF$2</f>
        <v>0</v>
      </c>
      <c r="BG633" s="67">
        <f t="shared" si="137"/>
        <v>1.52</v>
      </c>
      <c r="BH633" s="67" t="str">
        <f>VLOOKUP(BG633,'SCORE TALLER'!$AP$2:$AQ$7,2,TRUE)</f>
        <v>2. Normal</v>
      </c>
      <c r="BI633" s="67" t="str">
        <f t="shared" si="139"/>
        <v>LBZ</v>
      </c>
      <c r="BJ633" s="67" t="str">
        <f t="shared" si="139"/>
        <v>A</v>
      </c>
      <c r="BK633" s="67" t="str">
        <f t="shared" si="140"/>
        <v>A</v>
      </c>
      <c r="BL633" s="86">
        <f t="shared" si="138"/>
        <v>1908282</v>
      </c>
      <c r="BM633" s="86">
        <f t="shared" si="141"/>
        <v>0</v>
      </c>
    </row>
    <row r="634" spans="1:65" x14ac:dyDescent="0.3">
      <c r="A634" s="57">
        <v>2224624600</v>
      </c>
      <c r="B634" s="12" t="s">
        <v>772</v>
      </c>
      <c r="C634" s="58" t="s">
        <v>105</v>
      </c>
      <c r="D634" s="58" t="s">
        <v>115</v>
      </c>
      <c r="E634" s="58">
        <v>361442</v>
      </c>
      <c r="F634" s="58">
        <v>5313769</v>
      </c>
      <c r="G634" s="58">
        <f t="shared" si="129"/>
        <v>3987778</v>
      </c>
      <c r="H634" s="58">
        <f t="shared" si="130"/>
        <v>0</v>
      </c>
      <c r="I634" s="58">
        <v>5314000</v>
      </c>
      <c r="J634" s="58">
        <v>193919</v>
      </c>
      <c r="K634" s="58">
        <v>0</v>
      </c>
      <c r="L634" s="58">
        <v>4377924</v>
      </c>
      <c r="M634" s="58">
        <v>1325991</v>
      </c>
      <c r="N634" s="58">
        <f>VLOOKUP(AD634,'tabla ingresos'!$A$3:$D$15,4,FALSE)</f>
        <v>1000000</v>
      </c>
      <c r="O634" s="58">
        <v>13770.73126182715</v>
      </c>
      <c r="P634" s="58">
        <v>351000</v>
      </c>
      <c r="Q634" s="58">
        <v>0</v>
      </c>
      <c r="R634" s="12">
        <v>76130</v>
      </c>
      <c r="S634" s="12" t="s">
        <v>87</v>
      </c>
      <c r="T634" s="12" t="s">
        <v>89</v>
      </c>
      <c r="U634" s="12" t="s">
        <v>10</v>
      </c>
      <c r="V634" s="12">
        <v>4</v>
      </c>
      <c r="W634" s="12">
        <v>0</v>
      </c>
      <c r="X634" s="12">
        <v>0</v>
      </c>
      <c r="Y634" s="59">
        <v>4.5013698630136982</v>
      </c>
      <c r="Z634" s="59">
        <v>30.216438356164385</v>
      </c>
      <c r="AA634" s="12">
        <v>1</v>
      </c>
      <c r="AB634" s="12">
        <v>0</v>
      </c>
      <c r="AC634" s="12">
        <v>1</v>
      </c>
      <c r="AD634" s="12">
        <v>2</v>
      </c>
      <c r="AE634" s="12">
        <v>3</v>
      </c>
      <c r="AF634" s="58" t="s">
        <v>10</v>
      </c>
      <c r="AG634" s="66">
        <f t="shared" si="131"/>
        <v>0.13845982084121811</v>
      </c>
      <c r="AH634" s="67">
        <f t="shared" si="132"/>
        <v>3.7765126666666666</v>
      </c>
      <c r="AI634" s="67">
        <f t="shared" si="133"/>
        <v>1.1249553333333333</v>
      </c>
      <c r="AJ634" s="67">
        <f t="shared" si="134"/>
        <v>2.6585186666666667</v>
      </c>
      <c r="AK634" s="67">
        <f t="shared" si="135"/>
        <v>0</v>
      </c>
      <c r="AL634" s="67">
        <f t="shared" si="136"/>
        <v>0</v>
      </c>
      <c r="AM634" s="59">
        <f>VLOOKUP(AG634,'SCORE TALLER'!$AC$2:$AD$10,2,TRUE)*AM$2</f>
        <v>0</v>
      </c>
      <c r="AN634" s="59">
        <f>VLOOKUP(AD634,'SCORE TALLER'!$W$2:$X$10,2,TRUE)*AN$2</f>
        <v>0.32</v>
      </c>
      <c r="AO634" s="59">
        <f>VLOOKUP(AB634,'SCORE TALLER'!$S$2:$T$10,2,FALSE)*AO$2</f>
        <v>0.05</v>
      </c>
      <c r="AP634" s="59">
        <f>VLOOKUP(AH634,'SCORE TALLER'!$AE$2:$AF$10,2,TRUE)*AP$2</f>
        <v>0</v>
      </c>
      <c r="AQ634" s="59">
        <f>VLOOKUP(AI634,'SCORE TALLER'!$AG$2:$AH$10,2,TRUE)*AQ$2</f>
        <v>0.32</v>
      </c>
      <c r="AR634" s="59">
        <f>VLOOKUP(AC634,'SCORE TALLER'!$U$2:$V$10,2,FALSE)*AR$2</f>
        <v>0.05</v>
      </c>
      <c r="AS634" s="59">
        <f>VLOOKUP(AE634,'SCORE TALLER'!$Y$2:$Z$10,2,FALSE)*AS$2</f>
        <v>0.02</v>
      </c>
      <c r="AT634" s="59">
        <f>VLOOKUP(Z634,'SCORE TALLER'!$O$2:$P$10,2,TRUE)*AT$2</f>
        <v>0.04</v>
      </c>
      <c r="AU634" s="59">
        <f>VLOOKUP(S634,'SCORE TALLER'!$A$2:$B$10,2,FALSE)*AU$2</f>
        <v>0.15000000000000002</v>
      </c>
      <c r="AV634" s="59">
        <f>VLOOKUP(AJ634,'SCORE TALLER'!$AI$2:$AJ$10,2,TRUE)*AV$2</f>
        <v>0.15000000000000002</v>
      </c>
      <c r="AW634" s="59">
        <f>VLOOKUP(AK634,'SCORE TALLER'!$AK$2:$AL$10,2,TRUE)*AW$2</f>
        <v>0.25</v>
      </c>
      <c r="AX634" s="59">
        <f>VLOOKUP(T634,'SCORE TALLER'!$C$2:$D$10,2,FALSE)*AX$2</f>
        <v>0</v>
      </c>
      <c r="AY634" s="59">
        <f>VLOOKUP(W634,'SCORE TALLER'!$I$2:$J$10,2,TRUE)*AY$2</f>
        <v>0</v>
      </c>
      <c r="AZ634" s="59">
        <f>VLOOKUP(X634,'SCORE TALLER'!$K$2:$L$10,2,TRUE)*AZ$2</f>
        <v>0</v>
      </c>
      <c r="BA634" s="59">
        <f>VLOOKUP(U634,'SCORE TALLER'!$E$2:$F$10,2,FALSE)*BA$2</f>
        <v>0</v>
      </c>
      <c r="BB634" s="59">
        <f>VLOOKUP(Y634,'SCORE TALLER'!$M$2:$N$10,2,TRUE)*BB$2</f>
        <v>0.03</v>
      </c>
      <c r="BC634" s="59">
        <f>VLOOKUP(AA634,'SCORE TALLER'!$Q$2:$R$10,2,FALSE)*BC$2</f>
        <v>0.05</v>
      </c>
      <c r="BD634" s="59">
        <f>VLOOKUP(V634,'SCORE TALLER'!$G$2:$H$10,2,FALSE)*BD$2</f>
        <v>0</v>
      </c>
      <c r="BE634" s="59">
        <f>VLOOKUP(AF634,'SCORE TALLER'!$AA$2:$AB$10,2,FALSE)*BE$2</f>
        <v>0</v>
      </c>
      <c r="BF634" s="59">
        <f>VLOOKUP(AL634,'SCORE TALLER'!$AM$2:$AN$10,2,TRUE)*BF$2</f>
        <v>0</v>
      </c>
      <c r="BG634" s="67">
        <f t="shared" si="137"/>
        <v>1.4300000000000002</v>
      </c>
      <c r="BH634" s="67" t="str">
        <f>VLOOKUP(BG634,'SCORE TALLER'!$AP$2:$AQ$7,2,TRUE)</f>
        <v>2. Normal</v>
      </c>
      <c r="BI634" s="67" t="str">
        <f t="shared" si="139"/>
        <v>LBZ</v>
      </c>
      <c r="BJ634" s="67" t="str">
        <f t="shared" si="139"/>
        <v>A</v>
      </c>
      <c r="BK634" s="67" t="str">
        <f t="shared" si="140"/>
        <v>A</v>
      </c>
      <c r="BL634" s="86">
        <f t="shared" si="138"/>
        <v>0</v>
      </c>
      <c r="BM634" s="86">
        <f t="shared" si="141"/>
        <v>0</v>
      </c>
    </row>
    <row r="635" spans="1:65" x14ac:dyDescent="0.3">
      <c r="A635" s="57">
        <v>2044028660</v>
      </c>
      <c r="B635" s="12" t="s">
        <v>773</v>
      </c>
      <c r="C635" s="58" t="s">
        <v>105</v>
      </c>
      <c r="D635" s="58" t="s">
        <v>115</v>
      </c>
      <c r="E635" s="58"/>
      <c r="F635" s="58">
        <v>4094423</v>
      </c>
      <c r="G635" s="58">
        <f t="shared" si="129"/>
        <v>2408303</v>
      </c>
      <c r="H635" s="58">
        <f t="shared" si="130"/>
        <v>0</v>
      </c>
      <c r="I635" s="58">
        <v>4094000</v>
      </c>
      <c r="J635" s="58">
        <v>177766</v>
      </c>
      <c r="K635" s="58">
        <v>0</v>
      </c>
      <c r="L635" s="58">
        <v>3453050</v>
      </c>
      <c r="M635" s="58">
        <v>1686120</v>
      </c>
      <c r="N635" s="58">
        <f>VLOOKUP(AD635,'tabla ingresos'!$A$3:$D$15,4,FALSE)</f>
        <v>1000000</v>
      </c>
      <c r="O635" s="58">
        <v>139161.26471674547</v>
      </c>
      <c r="P635" s="58">
        <v>6256000</v>
      </c>
      <c r="Q635" s="58">
        <v>0</v>
      </c>
      <c r="R635" s="12">
        <v>13052</v>
      </c>
      <c r="S635" s="12" t="s">
        <v>87</v>
      </c>
      <c r="T635" s="12" t="s">
        <v>89</v>
      </c>
      <c r="U635" s="12" t="s">
        <v>10</v>
      </c>
      <c r="V635" s="12">
        <v>4</v>
      </c>
      <c r="W635" s="12">
        <v>0</v>
      </c>
      <c r="X635" s="12">
        <v>0</v>
      </c>
      <c r="Y635" s="59">
        <v>3.3671232876712329</v>
      </c>
      <c r="Z635" s="59">
        <v>32.824657534246576</v>
      </c>
      <c r="AA635" s="12">
        <v>1</v>
      </c>
      <c r="AB635" s="12">
        <v>2</v>
      </c>
      <c r="AC635" s="12">
        <v>1</v>
      </c>
      <c r="AD635" s="12">
        <v>2</v>
      </c>
      <c r="AE635" s="12">
        <v>3</v>
      </c>
      <c r="AF635" s="58" t="s">
        <v>10</v>
      </c>
      <c r="AG635" s="66">
        <f t="shared" si="131"/>
        <v>0.21128484314449697</v>
      </c>
      <c r="AH635" s="67">
        <f t="shared" si="132"/>
        <v>6.9002819999999998</v>
      </c>
      <c r="AI635" s="67">
        <f t="shared" si="133"/>
        <v>1.12408</v>
      </c>
      <c r="AJ635" s="67">
        <f t="shared" si="134"/>
        <v>1.6055353333333333</v>
      </c>
      <c r="AK635" s="67">
        <f t="shared" si="135"/>
        <v>0</v>
      </c>
      <c r="AL635" s="67">
        <f t="shared" si="136"/>
        <v>0</v>
      </c>
      <c r="AM635" s="59">
        <f>VLOOKUP(AG635,'SCORE TALLER'!$AC$2:$AD$10,2,TRUE)*AM$2</f>
        <v>0</v>
      </c>
      <c r="AN635" s="59">
        <f>VLOOKUP(AD635,'SCORE TALLER'!$W$2:$X$10,2,TRUE)*AN$2</f>
        <v>0.32</v>
      </c>
      <c r="AO635" s="59">
        <f>VLOOKUP(AB635,'SCORE TALLER'!$S$2:$T$10,2,FALSE)*AO$2</f>
        <v>0.04</v>
      </c>
      <c r="AP635" s="59">
        <f>VLOOKUP(AH635,'SCORE TALLER'!$AE$2:$AF$10,2,TRUE)*AP$2</f>
        <v>0.08</v>
      </c>
      <c r="AQ635" s="59">
        <f>VLOOKUP(AI635,'SCORE TALLER'!$AG$2:$AH$10,2,TRUE)*AQ$2</f>
        <v>0.32</v>
      </c>
      <c r="AR635" s="59">
        <f>VLOOKUP(AC635,'SCORE TALLER'!$U$2:$V$10,2,FALSE)*AR$2</f>
        <v>0.05</v>
      </c>
      <c r="AS635" s="59">
        <f>VLOOKUP(AE635,'SCORE TALLER'!$Y$2:$Z$10,2,FALSE)*AS$2</f>
        <v>0.02</v>
      </c>
      <c r="AT635" s="59">
        <f>VLOOKUP(Z635,'SCORE TALLER'!$O$2:$P$10,2,TRUE)*AT$2</f>
        <v>0.04</v>
      </c>
      <c r="AU635" s="59">
        <f>VLOOKUP(S635,'SCORE TALLER'!$A$2:$B$10,2,FALSE)*AU$2</f>
        <v>0.15000000000000002</v>
      </c>
      <c r="AV635" s="59">
        <f>VLOOKUP(AJ635,'SCORE TALLER'!$AI$2:$AJ$10,2,TRUE)*AV$2</f>
        <v>0.2</v>
      </c>
      <c r="AW635" s="59">
        <f>VLOOKUP(AK635,'SCORE TALLER'!$AK$2:$AL$10,2,TRUE)*AW$2</f>
        <v>0.25</v>
      </c>
      <c r="AX635" s="59">
        <f>VLOOKUP(T635,'SCORE TALLER'!$C$2:$D$10,2,FALSE)*AX$2</f>
        <v>0</v>
      </c>
      <c r="AY635" s="59">
        <f>VLOOKUP(W635,'SCORE TALLER'!$I$2:$J$10,2,TRUE)*AY$2</f>
        <v>0</v>
      </c>
      <c r="AZ635" s="59">
        <f>VLOOKUP(X635,'SCORE TALLER'!$K$2:$L$10,2,TRUE)*AZ$2</f>
        <v>0</v>
      </c>
      <c r="BA635" s="59">
        <f>VLOOKUP(U635,'SCORE TALLER'!$E$2:$F$10,2,FALSE)*BA$2</f>
        <v>0</v>
      </c>
      <c r="BB635" s="59">
        <f>VLOOKUP(Y635,'SCORE TALLER'!$M$2:$N$10,2,TRUE)*BB$2</f>
        <v>0.04</v>
      </c>
      <c r="BC635" s="59">
        <f>VLOOKUP(AA635,'SCORE TALLER'!$Q$2:$R$10,2,FALSE)*BC$2</f>
        <v>0.05</v>
      </c>
      <c r="BD635" s="59">
        <f>VLOOKUP(V635,'SCORE TALLER'!$G$2:$H$10,2,FALSE)*BD$2</f>
        <v>0</v>
      </c>
      <c r="BE635" s="59">
        <f>VLOOKUP(AF635,'SCORE TALLER'!$AA$2:$AB$10,2,FALSE)*BE$2</f>
        <v>0</v>
      </c>
      <c r="BF635" s="59">
        <f>VLOOKUP(AL635,'SCORE TALLER'!$AM$2:$AN$10,2,TRUE)*BF$2</f>
        <v>0</v>
      </c>
      <c r="BG635" s="67">
        <f t="shared" si="137"/>
        <v>1.56</v>
      </c>
      <c r="BH635" s="67" t="str">
        <f>VLOOKUP(BG635,'SCORE TALLER'!$AP$2:$AQ$7,2,TRUE)</f>
        <v>2. Normal</v>
      </c>
      <c r="BI635" s="67" t="str">
        <f t="shared" si="139"/>
        <v>LBZ</v>
      </c>
      <c r="BJ635" s="67" t="str">
        <f t="shared" si="139"/>
        <v>A</v>
      </c>
      <c r="BK635" s="67" t="str">
        <f t="shared" si="140"/>
        <v>A</v>
      </c>
      <c r="BL635" s="86">
        <f t="shared" si="138"/>
        <v>0</v>
      </c>
      <c r="BM635" s="86">
        <f t="shared" si="141"/>
        <v>0</v>
      </c>
    </row>
    <row r="636" spans="1:65" x14ac:dyDescent="0.3">
      <c r="A636" s="57">
        <v>44680420</v>
      </c>
      <c r="B636" s="12" t="s">
        <v>774</v>
      </c>
      <c r="C636" s="58" t="s">
        <v>105</v>
      </c>
      <c r="D636" s="58" t="s">
        <v>114</v>
      </c>
      <c r="E636" s="58"/>
      <c r="F636" s="58">
        <v>3011380</v>
      </c>
      <c r="G636" s="58">
        <f t="shared" si="129"/>
        <v>1327760</v>
      </c>
      <c r="H636" s="58">
        <f t="shared" si="130"/>
        <v>0</v>
      </c>
      <c r="I636" s="58">
        <v>3011000</v>
      </c>
      <c r="J636" s="58">
        <v>159990</v>
      </c>
      <c r="K636" s="58">
        <v>0</v>
      </c>
      <c r="L636" s="58">
        <v>3289674</v>
      </c>
      <c r="M636" s="58">
        <v>1683620</v>
      </c>
      <c r="N636" s="58">
        <f>VLOOKUP(AD636,'tabla ingresos'!$A$3:$D$15,4,FALSE)</f>
        <v>1000000</v>
      </c>
      <c r="O636" s="58">
        <v>202352.12507717905</v>
      </c>
      <c r="P636" s="58">
        <v>6229000</v>
      </c>
      <c r="Q636" s="58">
        <v>0</v>
      </c>
      <c r="R636" s="12">
        <v>5001</v>
      </c>
      <c r="S636" s="12" t="s">
        <v>87</v>
      </c>
      <c r="T636" s="12" t="s">
        <v>89</v>
      </c>
      <c r="U636" s="12" t="s">
        <v>10</v>
      </c>
      <c r="V636" s="12">
        <v>4</v>
      </c>
      <c r="W636" s="12">
        <v>0</v>
      </c>
      <c r="X636" s="12">
        <v>0</v>
      </c>
      <c r="Y636" s="59">
        <v>4.4082191780821915</v>
      </c>
      <c r="Z636" s="59">
        <v>49.917808219178085</v>
      </c>
      <c r="AA636" s="12">
        <v>2</v>
      </c>
      <c r="AB636" s="12">
        <v>3</v>
      </c>
      <c r="AC636" s="12">
        <v>2</v>
      </c>
      <c r="AD636" s="12">
        <v>2</v>
      </c>
      <c r="AE636" s="12">
        <v>1</v>
      </c>
      <c r="AF636" s="58" t="s">
        <v>10</v>
      </c>
      <c r="AG636" s="66">
        <f t="shared" si="131"/>
        <v>0.24156141671811937</v>
      </c>
      <c r="AH636" s="67">
        <f t="shared" si="132"/>
        <v>6.1602533333333334</v>
      </c>
      <c r="AI636" s="67">
        <f t="shared" si="133"/>
        <v>1.1224133333333333</v>
      </c>
      <c r="AJ636" s="67">
        <f t="shared" si="134"/>
        <v>0.88517333333333337</v>
      </c>
      <c r="AK636" s="67">
        <f t="shared" si="135"/>
        <v>0</v>
      </c>
      <c r="AL636" s="67">
        <f t="shared" si="136"/>
        <v>0</v>
      </c>
      <c r="AM636" s="59">
        <f>VLOOKUP(AG636,'SCORE TALLER'!$AC$2:$AD$10,2,TRUE)*AM$2</f>
        <v>0</v>
      </c>
      <c r="AN636" s="59">
        <f>VLOOKUP(AD636,'SCORE TALLER'!$W$2:$X$10,2,TRUE)*AN$2</f>
        <v>0.32</v>
      </c>
      <c r="AO636" s="59">
        <f>VLOOKUP(AB636,'SCORE TALLER'!$S$2:$T$10,2,FALSE)*AO$2</f>
        <v>0.03</v>
      </c>
      <c r="AP636" s="59">
        <f>VLOOKUP(AH636,'SCORE TALLER'!$AE$2:$AF$10,2,TRUE)*AP$2</f>
        <v>0.08</v>
      </c>
      <c r="AQ636" s="59">
        <f>VLOOKUP(AI636,'SCORE TALLER'!$AG$2:$AH$10,2,TRUE)*AQ$2</f>
        <v>0.32</v>
      </c>
      <c r="AR636" s="59">
        <f>VLOOKUP(AC636,'SCORE TALLER'!$U$2:$V$10,2,FALSE)*AR$2</f>
        <v>0.04</v>
      </c>
      <c r="AS636" s="59">
        <f>VLOOKUP(AE636,'SCORE TALLER'!$Y$2:$Z$10,2,FALSE)*AS$2</f>
        <v>0.03</v>
      </c>
      <c r="AT636" s="59">
        <f>VLOOKUP(Z636,'SCORE TALLER'!$O$2:$P$10,2,TRUE)*AT$2</f>
        <v>0.02</v>
      </c>
      <c r="AU636" s="59">
        <f>VLOOKUP(S636,'SCORE TALLER'!$A$2:$B$10,2,FALSE)*AU$2</f>
        <v>0.15000000000000002</v>
      </c>
      <c r="AV636" s="59">
        <f>VLOOKUP(AJ636,'SCORE TALLER'!$AI$2:$AJ$10,2,TRUE)*AV$2</f>
        <v>0.25</v>
      </c>
      <c r="AW636" s="59">
        <f>VLOOKUP(AK636,'SCORE TALLER'!$AK$2:$AL$10,2,TRUE)*AW$2</f>
        <v>0.25</v>
      </c>
      <c r="AX636" s="59">
        <f>VLOOKUP(T636,'SCORE TALLER'!$C$2:$D$10,2,FALSE)*AX$2</f>
        <v>0</v>
      </c>
      <c r="AY636" s="59">
        <f>VLOOKUP(W636,'SCORE TALLER'!$I$2:$J$10,2,TRUE)*AY$2</f>
        <v>0</v>
      </c>
      <c r="AZ636" s="59">
        <f>VLOOKUP(X636,'SCORE TALLER'!$K$2:$L$10,2,TRUE)*AZ$2</f>
        <v>0</v>
      </c>
      <c r="BA636" s="59">
        <f>VLOOKUP(U636,'SCORE TALLER'!$E$2:$F$10,2,FALSE)*BA$2</f>
        <v>0</v>
      </c>
      <c r="BB636" s="59">
        <f>VLOOKUP(Y636,'SCORE TALLER'!$M$2:$N$10,2,TRUE)*BB$2</f>
        <v>0.03</v>
      </c>
      <c r="BC636" s="59">
        <f>VLOOKUP(AA636,'SCORE TALLER'!$Q$2:$R$10,2,FALSE)*BC$2</f>
        <v>0</v>
      </c>
      <c r="BD636" s="59">
        <f>VLOOKUP(V636,'SCORE TALLER'!$G$2:$H$10,2,FALSE)*BD$2</f>
        <v>0</v>
      </c>
      <c r="BE636" s="59">
        <f>VLOOKUP(AF636,'SCORE TALLER'!$AA$2:$AB$10,2,FALSE)*BE$2</f>
        <v>0</v>
      </c>
      <c r="BF636" s="59">
        <f>VLOOKUP(AL636,'SCORE TALLER'!$AM$2:$AN$10,2,TRUE)*BF$2</f>
        <v>0</v>
      </c>
      <c r="BG636" s="67">
        <f t="shared" si="137"/>
        <v>1.5200000000000002</v>
      </c>
      <c r="BH636" s="67" t="str">
        <f>VLOOKUP(BG636,'SCORE TALLER'!$AP$2:$AQ$7,2,TRUE)</f>
        <v>2. Normal</v>
      </c>
      <c r="BI636" s="67" t="str">
        <f t="shared" si="139"/>
        <v>LBZ</v>
      </c>
      <c r="BJ636" s="67" t="str">
        <f t="shared" si="139"/>
        <v>A</v>
      </c>
      <c r="BK636" s="67" t="str">
        <f t="shared" si="140"/>
        <v>A</v>
      </c>
      <c r="BL636" s="86">
        <f t="shared" si="138"/>
        <v>0</v>
      </c>
      <c r="BM636" s="86">
        <f t="shared" si="141"/>
        <v>0</v>
      </c>
    </row>
    <row r="637" spans="1:65" x14ac:dyDescent="0.3">
      <c r="A637" s="57">
        <v>66028668</v>
      </c>
      <c r="B637" s="12" t="s">
        <v>775</v>
      </c>
      <c r="C637" s="58" t="s">
        <v>107</v>
      </c>
      <c r="D637" s="58" t="s">
        <v>115</v>
      </c>
      <c r="E637" s="58">
        <v>522696</v>
      </c>
      <c r="F637" s="58">
        <v>3694624</v>
      </c>
      <c r="G637" s="58">
        <f t="shared" si="129"/>
        <v>2534573</v>
      </c>
      <c r="H637" s="58">
        <f t="shared" si="130"/>
        <v>234573</v>
      </c>
      <c r="I637" s="58" t="e">
        <v>#N/A</v>
      </c>
      <c r="J637" s="58">
        <v>188996</v>
      </c>
      <c r="K637" s="58">
        <v>0</v>
      </c>
      <c r="L637" s="58">
        <v>2300000</v>
      </c>
      <c r="M637" s="58">
        <v>1160051</v>
      </c>
      <c r="N637" s="58">
        <f>VLOOKUP(AD637,'tabla ingresos'!$A$3:$D$15,4,FALSE)</f>
        <v>1000000</v>
      </c>
      <c r="O637" s="58">
        <v>0</v>
      </c>
      <c r="P637" s="58">
        <v>0</v>
      </c>
      <c r="Q637" s="58">
        <v>0</v>
      </c>
      <c r="R637" s="12">
        <v>76001</v>
      </c>
      <c r="S637" s="12" t="s">
        <v>87</v>
      </c>
      <c r="T637" s="12" t="s">
        <v>89</v>
      </c>
      <c r="U637" s="12" t="s">
        <v>10</v>
      </c>
      <c r="V637" s="12">
        <v>4</v>
      </c>
      <c r="W637" s="12">
        <v>0</v>
      </c>
      <c r="X637" s="12">
        <v>0</v>
      </c>
      <c r="Y637" s="59">
        <v>3.8054794520547945</v>
      </c>
      <c r="Z637" s="59">
        <v>48.076712328767123</v>
      </c>
      <c r="AA637" s="12">
        <v>2</v>
      </c>
      <c r="AB637" s="12">
        <v>2</v>
      </c>
      <c r="AC637" s="12">
        <v>2</v>
      </c>
      <c r="AD637" s="12">
        <v>2</v>
      </c>
      <c r="AE637" s="12">
        <v>3</v>
      </c>
      <c r="AF637" s="58" t="s">
        <v>91</v>
      </c>
      <c r="AG637" s="66">
        <f t="shared" si="131"/>
        <v>0.12599733333333332</v>
      </c>
      <c r="AH637" s="67">
        <f t="shared" si="132"/>
        <v>2.4630826666666668</v>
      </c>
      <c r="AI637" s="67">
        <f t="shared" si="133"/>
        <v>1.1218313333333334</v>
      </c>
      <c r="AJ637" s="67">
        <f t="shared" si="134"/>
        <v>1.6897153333333332</v>
      </c>
      <c r="AK637" s="67">
        <f t="shared" si="135"/>
        <v>0.15638199999999999</v>
      </c>
      <c r="AL637" s="67">
        <f t="shared" si="136"/>
        <v>0</v>
      </c>
      <c r="AM637" s="59">
        <f>VLOOKUP(AG637,'SCORE TALLER'!$AC$2:$AD$10,2,TRUE)*AM$2</f>
        <v>0</v>
      </c>
      <c r="AN637" s="59">
        <f>VLOOKUP(AD637,'SCORE TALLER'!$W$2:$X$10,2,TRUE)*AN$2</f>
        <v>0.32</v>
      </c>
      <c r="AO637" s="59">
        <f>VLOOKUP(AB637,'SCORE TALLER'!$S$2:$T$10,2,FALSE)*AO$2</f>
        <v>0.04</v>
      </c>
      <c r="AP637" s="59">
        <f>VLOOKUP(AH637,'SCORE TALLER'!$AE$2:$AF$10,2,TRUE)*AP$2</f>
        <v>0</v>
      </c>
      <c r="AQ637" s="59">
        <f>VLOOKUP(AI637,'SCORE TALLER'!$AG$2:$AH$10,2,TRUE)*AQ$2</f>
        <v>0.32</v>
      </c>
      <c r="AR637" s="59">
        <f>VLOOKUP(AC637,'SCORE TALLER'!$U$2:$V$10,2,FALSE)*AR$2</f>
        <v>0.04</v>
      </c>
      <c r="AS637" s="59">
        <f>VLOOKUP(AE637,'SCORE TALLER'!$Y$2:$Z$10,2,FALSE)*AS$2</f>
        <v>0.02</v>
      </c>
      <c r="AT637" s="59">
        <f>VLOOKUP(Z637,'SCORE TALLER'!$O$2:$P$10,2,TRUE)*AT$2</f>
        <v>0.02</v>
      </c>
      <c r="AU637" s="59">
        <f>VLOOKUP(S637,'SCORE TALLER'!$A$2:$B$10,2,FALSE)*AU$2</f>
        <v>0.15000000000000002</v>
      </c>
      <c r="AV637" s="59">
        <f>VLOOKUP(AJ637,'SCORE TALLER'!$AI$2:$AJ$10,2,TRUE)*AV$2</f>
        <v>0.2</v>
      </c>
      <c r="AW637" s="59">
        <f>VLOOKUP(AK637,'SCORE TALLER'!$AK$2:$AL$10,2,TRUE)*AW$2</f>
        <v>0.25</v>
      </c>
      <c r="AX637" s="59">
        <f>VLOOKUP(T637,'SCORE TALLER'!$C$2:$D$10,2,FALSE)*AX$2</f>
        <v>0</v>
      </c>
      <c r="AY637" s="59">
        <f>VLOOKUP(W637,'SCORE TALLER'!$I$2:$J$10,2,TRUE)*AY$2</f>
        <v>0</v>
      </c>
      <c r="AZ637" s="59">
        <f>VLOOKUP(X637,'SCORE TALLER'!$K$2:$L$10,2,TRUE)*AZ$2</f>
        <v>0</v>
      </c>
      <c r="BA637" s="59">
        <f>VLOOKUP(U637,'SCORE TALLER'!$E$2:$F$10,2,FALSE)*BA$2</f>
        <v>0</v>
      </c>
      <c r="BB637" s="59">
        <f>VLOOKUP(Y637,'SCORE TALLER'!$M$2:$N$10,2,TRUE)*BB$2</f>
        <v>0.04</v>
      </c>
      <c r="BC637" s="59">
        <f>VLOOKUP(AA637,'SCORE TALLER'!$Q$2:$R$10,2,FALSE)*BC$2</f>
        <v>0</v>
      </c>
      <c r="BD637" s="59">
        <f>VLOOKUP(V637,'SCORE TALLER'!$G$2:$H$10,2,FALSE)*BD$2</f>
        <v>0</v>
      </c>
      <c r="BE637" s="59">
        <f>VLOOKUP(AF637,'SCORE TALLER'!$AA$2:$AB$10,2,FALSE)*BE$2</f>
        <v>0.30000000000000004</v>
      </c>
      <c r="BF637" s="59">
        <f>VLOOKUP(AL637,'SCORE TALLER'!$AM$2:$AN$10,2,TRUE)*BF$2</f>
        <v>0</v>
      </c>
      <c r="BG637" s="67">
        <f t="shared" si="137"/>
        <v>1.7000000000000002</v>
      </c>
      <c r="BH637" s="67" t="str">
        <f>VLOOKUP(BG637,'SCORE TALLER'!$AP$2:$AQ$7,2,TRUE)</f>
        <v>2. Normal</v>
      </c>
      <c r="BI637" s="67" t="str">
        <f t="shared" si="139"/>
        <v>LBZ</v>
      </c>
      <c r="BJ637" s="67" t="str">
        <f t="shared" si="139"/>
        <v>A</v>
      </c>
      <c r="BK637" s="67" t="str">
        <f t="shared" si="140"/>
        <v>SIN</v>
      </c>
      <c r="BL637" s="86">
        <f t="shared" si="138"/>
        <v>234573</v>
      </c>
      <c r="BM637" s="86">
        <f t="shared" si="141"/>
        <v>0</v>
      </c>
    </row>
    <row r="638" spans="1:65" x14ac:dyDescent="0.3">
      <c r="A638" s="57">
        <v>66884628</v>
      </c>
      <c r="B638" s="12" t="s">
        <v>776</v>
      </c>
      <c r="C638" s="58" t="s">
        <v>105</v>
      </c>
      <c r="D638" s="58" t="s">
        <v>115</v>
      </c>
      <c r="E638" s="58">
        <v>1099266</v>
      </c>
      <c r="F638" s="58">
        <v>4995835</v>
      </c>
      <c r="G638" s="58">
        <f t="shared" si="129"/>
        <v>4419512</v>
      </c>
      <c r="H638" s="58">
        <f t="shared" si="130"/>
        <v>4419512</v>
      </c>
      <c r="I638" s="58">
        <v>4996000</v>
      </c>
      <c r="J638" s="58">
        <v>158134</v>
      </c>
      <c r="K638" s="58">
        <v>0</v>
      </c>
      <c r="L638" s="58">
        <v>0</v>
      </c>
      <c r="M638" s="58">
        <v>576323</v>
      </c>
      <c r="N638" s="58">
        <f>VLOOKUP(AD638,'tabla ingresos'!$A$3:$D$15,4,FALSE)</f>
        <v>1000000</v>
      </c>
      <c r="O638" s="58">
        <v>214289.84088917353</v>
      </c>
      <c r="P638" s="58">
        <v>5462000</v>
      </c>
      <c r="Q638" s="58">
        <v>0</v>
      </c>
      <c r="R638" s="12">
        <v>76130</v>
      </c>
      <c r="S638" s="12" t="s">
        <v>88</v>
      </c>
      <c r="T638" s="12" t="s">
        <v>89</v>
      </c>
      <c r="U638" s="12" t="s">
        <v>10</v>
      </c>
      <c r="V638" s="12">
        <v>4</v>
      </c>
      <c r="W638" s="12">
        <v>0</v>
      </c>
      <c r="X638" s="12">
        <v>0</v>
      </c>
      <c r="Y638" s="59">
        <v>1.8</v>
      </c>
      <c r="Z638" s="59">
        <v>44.989041095890414</v>
      </c>
      <c r="AA638" s="12">
        <v>2</v>
      </c>
      <c r="AB638" s="12">
        <v>2</v>
      </c>
      <c r="AC638" s="12">
        <v>1</v>
      </c>
      <c r="AD638" s="12">
        <v>2</v>
      </c>
      <c r="AE638" s="12">
        <v>3</v>
      </c>
      <c r="AF638" s="58" t="s">
        <v>10</v>
      </c>
      <c r="AG638" s="66">
        <f t="shared" si="131"/>
        <v>0.24828256059278236</v>
      </c>
      <c r="AH638" s="67">
        <f t="shared" si="132"/>
        <v>6.9718900000000001</v>
      </c>
      <c r="AI638" s="67">
        <f t="shared" si="133"/>
        <v>1.1170593333333334</v>
      </c>
      <c r="AJ638" s="67">
        <f t="shared" si="134"/>
        <v>2.9463413333333333</v>
      </c>
      <c r="AK638" s="67">
        <f t="shared" si="135"/>
        <v>2.9463413333333333</v>
      </c>
      <c r="AL638" s="67">
        <f t="shared" si="136"/>
        <v>0</v>
      </c>
      <c r="AM638" s="59">
        <f>VLOOKUP(AG638,'SCORE TALLER'!$AC$2:$AD$10,2,TRUE)*AM$2</f>
        <v>0</v>
      </c>
      <c r="AN638" s="59">
        <f>VLOOKUP(AD638,'SCORE TALLER'!$W$2:$X$10,2,TRUE)*AN$2</f>
        <v>0.32</v>
      </c>
      <c r="AO638" s="59">
        <f>VLOOKUP(AB638,'SCORE TALLER'!$S$2:$T$10,2,FALSE)*AO$2</f>
        <v>0.04</v>
      </c>
      <c r="AP638" s="59">
        <f>VLOOKUP(AH638,'SCORE TALLER'!$AE$2:$AF$10,2,TRUE)*AP$2</f>
        <v>0.08</v>
      </c>
      <c r="AQ638" s="59">
        <f>VLOOKUP(AI638,'SCORE TALLER'!$AG$2:$AH$10,2,TRUE)*AQ$2</f>
        <v>0.32</v>
      </c>
      <c r="AR638" s="59">
        <f>VLOOKUP(AC638,'SCORE TALLER'!$U$2:$V$10,2,FALSE)*AR$2</f>
        <v>0.05</v>
      </c>
      <c r="AS638" s="59">
        <f>VLOOKUP(AE638,'SCORE TALLER'!$Y$2:$Z$10,2,FALSE)*AS$2</f>
        <v>0.02</v>
      </c>
      <c r="AT638" s="59">
        <f>VLOOKUP(Z638,'SCORE TALLER'!$O$2:$P$10,2,TRUE)*AT$2</f>
        <v>0.03</v>
      </c>
      <c r="AU638" s="59">
        <f>VLOOKUP(S638,'SCORE TALLER'!$A$2:$B$10,2,FALSE)*AU$2</f>
        <v>0.25</v>
      </c>
      <c r="AV638" s="59">
        <f>VLOOKUP(AJ638,'SCORE TALLER'!$AI$2:$AJ$10,2,TRUE)*AV$2</f>
        <v>0.15000000000000002</v>
      </c>
      <c r="AW638" s="59">
        <f>VLOOKUP(AK638,'SCORE TALLER'!$AK$2:$AL$10,2,TRUE)*AW$2</f>
        <v>0.15000000000000002</v>
      </c>
      <c r="AX638" s="59">
        <f>VLOOKUP(T638,'SCORE TALLER'!$C$2:$D$10,2,FALSE)*AX$2</f>
        <v>0</v>
      </c>
      <c r="AY638" s="59">
        <f>VLOOKUP(W638,'SCORE TALLER'!$I$2:$J$10,2,TRUE)*AY$2</f>
        <v>0</v>
      </c>
      <c r="AZ638" s="59">
        <f>VLOOKUP(X638,'SCORE TALLER'!$K$2:$L$10,2,TRUE)*AZ$2</f>
        <v>0</v>
      </c>
      <c r="BA638" s="59">
        <f>VLOOKUP(U638,'SCORE TALLER'!$E$2:$F$10,2,FALSE)*BA$2</f>
        <v>0</v>
      </c>
      <c r="BB638" s="59">
        <f>VLOOKUP(Y638,'SCORE TALLER'!$M$2:$N$10,2,TRUE)*BB$2</f>
        <v>0.05</v>
      </c>
      <c r="BC638" s="59">
        <f>VLOOKUP(AA638,'SCORE TALLER'!$Q$2:$R$10,2,FALSE)*BC$2</f>
        <v>0</v>
      </c>
      <c r="BD638" s="59">
        <f>VLOOKUP(V638,'SCORE TALLER'!$G$2:$H$10,2,FALSE)*BD$2</f>
        <v>0</v>
      </c>
      <c r="BE638" s="59">
        <f>VLOOKUP(AF638,'SCORE TALLER'!$AA$2:$AB$10,2,FALSE)*BE$2</f>
        <v>0</v>
      </c>
      <c r="BF638" s="59">
        <f>VLOOKUP(AL638,'SCORE TALLER'!$AM$2:$AN$10,2,TRUE)*BF$2</f>
        <v>0</v>
      </c>
      <c r="BG638" s="67">
        <f t="shared" si="137"/>
        <v>1.4600000000000002</v>
      </c>
      <c r="BH638" s="67" t="str">
        <f>VLOOKUP(BG638,'SCORE TALLER'!$AP$2:$AQ$7,2,TRUE)</f>
        <v>2. Normal</v>
      </c>
      <c r="BI638" s="67" t="str">
        <f t="shared" si="139"/>
        <v>LBZ</v>
      </c>
      <c r="BJ638" s="67" t="str">
        <f t="shared" si="139"/>
        <v>A</v>
      </c>
      <c r="BK638" s="67" t="str">
        <f t="shared" si="140"/>
        <v>A</v>
      </c>
      <c r="BL638" s="86">
        <f t="shared" si="138"/>
        <v>4419512</v>
      </c>
      <c r="BM638" s="86">
        <f t="shared" si="141"/>
        <v>0</v>
      </c>
    </row>
    <row r="639" spans="1:65" x14ac:dyDescent="0.3">
      <c r="A639" s="57">
        <v>48200606</v>
      </c>
      <c r="B639" s="12" t="s">
        <v>777</v>
      </c>
      <c r="C639" s="58" t="s">
        <v>107</v>
      </c>
      <c r="D639" s="58" t="s">
        <v>115</v>
      </c>
      <c r="E639" s="58">
        <v>1000767</v>
      </c>
      <c r="F639" s="58">
        <v>2869775</v>
      </c>
      <c r="G639" s="58">
        <f t="shared" si="129"/>
        <v>2204263</v>
      </c>
      <c r="H639" s="58">
        <f t="shared" si="130"/>
        <v>2204263</v>
      </c>
      <c r="I639" s="58" t="e">
        <v>#N/A</v>
      </c>
      <c r="J639" s="58">
        <v>106660</v>
      </c>
      <c r="K639" s="58">
        <v>0</v>
      </c>
      <c r="L639" s="58">
        <v>0</v>
      </c>
      <c r="M639" s="58">
        <v>665512</v>
      </c>
      <c r="N639" s="58">
        <f>VLOOKUP(AD639,'tabla ingresos'!$A$3:$D$15,4,FALSE)</f>
        <v>1000000</v>
      </c>
      <c r="O639" s="58">
        <v>0</v>
      </c>
      <c r="P639" s="58">
        <v>0</v>
      </c>
      <c r="Q639" s="58">
        <v>0</v>
      </c>
      <c r="R639" s="12">
        <v>73001</v>
      </c>
      <c r="S639" s="12" t="s">
        <v>88</v>
      </c>
      <c r="T639" s="12" t="s">
        <v>89</v>
      </c>
      <c r="U639" s="12" t="s">
        <v>10</v>
      </c>
      <c r="V639" s="12">
        <v>4</v>
      </c>
      <c r="W639" s="12">
        <v>0</v>
      </c>
      <c r="X639" s="12">
        <v>0</v>
      </c>
      <c r="Y639" s="59">
        <v>2.1013698630136988</v>
      </c>
      <c r="Z639" s="59">
        <v>37.164383561643838</v>
      </c>
      <c r="AA639" s="12">
        <v>2</v>
      </c>
      <c r="AB639" s="12">
        <v>0</v>
      </c>
      <c r="AC639" s="12">
        <v>2</v>
      </c>
      <c r="AD639" s="12">
        <v>2</v>
      </c>
      <c r="AE639" s="12">
        <v>1</v>
      </c>
      <c r="AF639" s="58" t="s">
        <v>91</v>
      </c>
      <c r="AG639" s="66">
        <f t="shared" si="131"/>
        <v>7.1106666666666665E-2</v>
      </c>
      <c r="AH639" s="67">
        <f t="shared" si="132"/>
        <v>1.9131833333333332</v>
      </c>
      <c r="AI639" s="67">
        <f t="shared" si="133"/>
        <v>1.1108526666666667</v>
      </c>
      <c r="AJ639" s="67">
        <f t="shared" si="134"/>
        <v>1.4695086666666666</v>
      </c>
      <c r="AK639" s="67">
        <f t="shared" si="135"/>
        <v>1.4695086666666666</v>
      </c>
      <c r="AL639" s="67">
        <f t="shared" si="136"/>
        <v>0</v>
      </c>
      <c r="AM639" s="59">
        <f>VLOOKUP(AG639,'SCORE TALLER'!$AC$2:$AD$10,2,TRUE)*AM$2</f>
        <v>0</v>
      </c>
      <c r="AN639" s="59">
        <f>VLOOKUP(AD639,'SCORE TALLER'!$W$2:$X$10,2,TRUE)*AN$2</f>
        <v>0.32</v>
      </c>
      <c r="AO639" s="59">
        <f>VLOOKUP(AB639,'SCORE TALLER'!$S$2:$T$10,2,FALSE)*AO$2</f>
        <v>0.05</v>
      </c>
      <c r="AP639" s="59">
        <f>VLOOKUP(AH639,'SCORE TALLER'!$AE$2:$AF$10,2,TRUE)*AP$2</f>
        <v>0</v>
      </c>
      <c r="AQ639" s="59">
        <f>VLOOKUP(AI639,'SCORE TALLER'!$AG$2:$AH$10,2,TRUE)*AQ$2</f>
        <v>0.32</v>
      </c>
      <c r="AR639" s="59">
        <f>VLOOKUP(AC639,'SCORE TALLER'!$U$2:$V$10,2,FALSE)*AR$2</f>
        <v>0.04</v>
      </c>
      <c r="AS639" s="59">
        <f>VLOOKUP(AE639,'SCORE TALLER'!$Y$2:$Z$10,2,FALSE)*AS$2</f>
        <v>0.03</v>
      </c>
      <c r="AT639" s="59">
        <f>VLOOKUP(Z639,'SCORE TALLER'!$O$2:$P$10,2,TRUE)*AT$2</f>
        <v>0.03</v>
      </c>
      <c r="AU639" s="59">
        <f>VLOOKUP(S639,'SCORE TALLER'!$A$2:$B$10,2,FALSE)*AU$2</f>
        <v>0.25</v>
      </c>
      <c r="AV639" s="59">
        <f>VLOOKUP(AJ639,'SCORE TALLER'!$AI$2:$AJ$10,2,TRUE)*AV$2</f>
        <v>0.2</v>
      </c>
      <c r="AW639" s="59">
        <f>VLOOKUP(AK639,'SCORE TALLER'!$AK$2:$AL$10,2,TRUE)*AW$2</f>
        <v>0.2</v>
      </c>
      <c r="AX639" s="59">
        <f>VLOOKUP(T639,'SCORE TALLER'!$C$2:$D$10,2,FALSE)*AX$2</f>
        <v>0</v>
      </c>
      <c r="AY639" s="59">
        <f>VLOOKUP(W639,'SCORE TALLER'!$I$2:$J$10,2,TRUE)*AY$2</f>
        <v>0</v>
      </c>
      <c r="AZ639" s="59">
        <f>VLOOKUP(X639,'SCORE TALLER'!$K$2:$L$10,2,TRUE)*AZ$2</f>
        <v>0</v>
      </c>
      <c r="BA639" s="59">
        <f>VLOOKUP(U639,'SCORE TALLER'!$E$2:$F$10,2,FALSE)*BA$2</f>
        <v>0</v>
      </c>
      <c r="BB639" s="59">
        <f>VLOOKUP(Y639,'SCORE TALLER'!$M$2:$N$10,2,TRUE)*BB$2</f>
        <v>0.04</v>
      </c>
      <c r="BC639" s="59">
        <f>VLOOKUP(AA639,'SCORE TALLER'!$Q$2:$R$10,2,FALSE)*BC$2</f>
        <v>0</v>
      </c>
      <c r="BD639" s="59">
        <f>VLOOKUP(V639,'SCORE TALLER'!$G$2:$H$10,2,FALSE)*BD$2</f>
        <v>0</v>
      </c>
      <c r="BE639" s="59">
        <f>VLOOKUP(AF639,'SCORE TALLER'!$AA$2:$AB$10,2,FALSE)*BE$2</f>
        <v>0.30000000000000004</v>
      </c>
      <c r="BF639" s="59">
        <f>VLOOKUP(AL639,'SCORE TALLER'!$AM$2:$AN$10,2,TRUE)*BF$2</f>
        <v>0</v>
      </c>
      <c r="BG639" s="67">
        <f t="shared" si="137"/>
        <v>1.78</v>
      </c>
      <c r="BH639" s="67" t="str">
        <f>VLOOKUP(BG639,'SCORE TALLER'!$AP$2:$AQ$7,2,TRUE)</f>
        <v>2. Normal</v>
      </c>
      <c r="BI639" s="67" t="str">
        <f t="shared" si="139"/>
        <v>LBZ</v>
      </c>
      <c r="BJ639" s="67" t="str">
        <f t="shared" si="139"/>
        <v>A</v>
      </c>
      <c r="BK639" s="67" t="str">
        <f t="shared" si="140"/>
        <v>SIN</v>
      </c>
      <c r="BL639" s="86">
        <f t="shared" si="138"/>
        <v>2204263</v>
      </c>
      <c r="BM639" s="86">
        <f t="shared" si="141"/>
        <v>0</v>
      </c>
    </row>
    <row r="640" spans="1:65" x14ac:dyDescent="0.3">
      <c r="A640" s="57">
        <v>2044028440</v>
      </c>
      <c r="B640" s="12" t="s">
        <v>778</v>
      </c>
      <c r="C640" s="58" t="s">
        <v>105</v>
      </c>
      <c r="D640" s="58" t="s">
        <v>114</v>
      </c>
      <c r="E640" s="58"/>
      <c r="F640" s="58">
        <v>5295166</v>
      </c>
      <c r="G640" s="58">
        <f t="shared" si="129"/>
        <v>1979726</v>
      </c>
      <c r="H640" s="58">
        <f t="shared" si="130"/>
        <v>1979726</v>
      </c>
      <c r="I640" s="58">
        <v>3831000</v>
      </c>
      <c r="J640" s="58">
        <v>303676</v>
      </c>
      <c r="K640" s="58">
        <v>0</v>
      </c>
      <c r="L640" s="58">
        <v>0</v>
      </c>
      <c r="M640" s="58">
        <v>3315440</v>
      </c>
      <c r="N640" s="58">
        <f>VLOOKUP(AD640,'tabla ingresos'!$A$3:$D$15,4,FALSE)</f>
        <v>2000000</v>
      </c>
      <c r="O640" s="58">
        <v>109487.17150508652</v>
      </c>
      <c r="P640" s="58">
        <v>4922000</v>
      </c>
      <c r="Q640" s="58">
        <v>0</v>
      </c>
      <c r="R640" s="12">
        <v>13052</v>
      </c>
      <c r="S640" s="12" t="s">
        <v>88</v>
      </c>
      <c r="T640" s="12" t="s">
        <v>89</v>
      </c>
      <c r="U640" s="12" t="s">
        <v>10</v>
      </c>
      <c r="V640" s="12">
        <v>4</v>
      </c>
      <c r="W640" s="12">
        <v>0</v>
      </c>
      <c r="X640" s="12">
        <v>0</v>
      </c>
      <c r="Y640" s="59">
        <v>2.6109589041095891</v>
      </c>
      <c r="Z640" s="59">
        <v>27.210958904109589</v>
      </c>
      <c r="AA640" s="12">
        <v>1</v>
      </c>
      <c r="AB640" s="12">
        <v>2</v>
      </c>
      <c r="AC640" s="12">
        <v>1</v>
      </c>
      <c r="AD640" s="12">
        <v>3</v>
      </c>
      <c r="AE640" s="12">
        <v>3</v>
      </c>
      <c r="AF640" s="58" t="s">
        <v>10</v>
      </c>
      <c r="AG640" s="66">
        <f t="shared" si="131"/>
        <v>0.13772105716836217</v>
      </c>
      <c r="AH640" s="67">
        <f t="shared" si="132"/>
        <v>3.4057219999999999</v>
      </c>
      <c r="AI640" s="67">
        <f t="shared" si="133"/>
        <v>1.1051466666666667</v>
      </c>
      <c r="AJ640" s="67">
        <f t="shared" si="134"/>
        <v>0.6599086666666667</v>
      </c>
      <c r="AK640" s="67">
        <f t="shared" si="135"/>
        <v>0.6599086666666667</v>
      </c>
      <c r="AL640" s="67">
        <f t="shared" si="136"/>
        <v>0</v>
      </c>
      <c r="AM640" s="59">
        <f>VLOOKUP(AG640,'SCORE TALLER'!$AC$2:$AD$10,2,TRUE)*AM$2</f>
        <v>0</v>
      </c>
      <c r="AN640" s="59">
        <f>VLOOKUP(AD640,'SCORE TALLER'!$W$2:$X$10,2,TRUE)*AN$2</f>
        <v>0.32</v>
      </c>
      <c r="AO640" s="59">
        <f>VLOOKUP(AB640,'SCORE TALLER'!$S$2:$T$10,2,FALSE)*AO$2</f>
        <v>0.04</v>
      </c>
      <c r="AP640" s="59">
        <f>VLOOKUP(AH640,'SCORE TALLER'!$AE$2:$AF$10,2,TRUE)*AP$2</f>
        <v>0</v>
      </c>
      <c r="AQ640" s="59">
        <f>VLOOKUP(AI640,'SCORE TALLER'!$AG$2:$AH$10,2,TRUE)*AQ$2</f>
        <v>0.32</v>
      </c>
      <c r="AR640" s="59">
        <f>VLOOKUP(AC640,'SCORE TALLER'!$U$2:$V$10,2,FALSE)*AR$2</f>
        <v>0.05</v>
      </c>
      <c r="AS640" s="59">
        <f>VLOOKUP(AE640,'SCORE TALLER'!$Y$2:$Z$10,2,FALSE)*AS$2</f>
        <v>0.02</v>
      </c>
      <c r="AT640" s="59">
        <f>VLOOKUP(Z640,'SCORE TALLER'!$O$2:$P$10,2,TRUE)*AT$2</f>
        <v>0.04</v>
      </c>
      <c r="AU640" s="59">
        <f>VLOOKUP(S640,'SCORE TALLER'!$A$2:$B$10,2,FALSE)*AU$2</f>
        <v>0.25</v>
      </c>
      <c r="AV640" s="59">
        <f>VLOOKUP(AJ640,'SCORE TALLER'!$AI$2:$AJ$10,2,TRUE)*AV$2</f>
        <v>0.25</v>
      </c>
      <c r="AW640" s="59">
        <f>VLOOKUP(AK640,'SCORE TALLER'!$AK$2:$AL$10,2,TRUE)*AW$2</f>
        <v>0.25</v>
      </c>
      <c r="AX640" s="59">
        <f>VLOOKUP(T640,'SCORE TALLER'!$C$2:$D$10,2,FALSE)*AX$2</f>
        <v>0</v>
      </c>
      <c r="AY640" s="59">
        <f>VLOOKUP(W640,'SCORE TALLER'!$I$2:$J$10,2,TRUE)*AY$2</f>
        <v>0</v>
      </c>
      <c r="AZ640" s="59">
        <f>VLOOKUP(X640,'SCORE TALLER'!$K$2:$L$10,2,TRUE)*AZ$2</f>
        <v>0</v>
      </c>
      <c r="BA640" s="59">
        <f>VLOOKUP(U640,'SCORE TALLER'!$E$2:$F$10,2,FALSE)*BA$2</f>
        <v>0</v>
      </c>
      <c r="BB640" s="59">
        <f>VLOOKUP(Y640,'SCORE TALLER'!$M$2:$N$10,2,TRUE)*BB$2</f>
        <v>0.04</v>
      </c>
      <c r="BC640" s="59">
        <f>VLOOKUP(AA640,'SCORE TALLER'!$Q$2:$R$10,2,FALSE)*BC$2</f>
        <v>0.05</v>
      </c>
      <c r="BD640" s="59">
        <f>VLOOKUP(V640,'SCORE TALLER'!$G$2:$H$10,2,FALSE)*BD$2</f>
        <v>0</v>
      </c>
      <c r="BE640" s="59">
        <f>VLOOKUP(AF640,'SCORE TALLER'!$AA$2:$AB$10,2,FALSE)*BE$2</f>
        <v>0</v>
      </c>
      <c r="BF640" s="59">
        <f>VLOOKUP(AL640,'SCORE TALLER'!$AM$2:$AN$10,2,TRUE)*BF$2</f>
        <v>0</v>
      </c>
      <c r="BG640" s="67">
        <f t="shared" si="137"/>
        <v>1.6300000000000001</v>
      </c>
      <c r="BH640" s="67" t="str">
        <f>VLOOKUP(BG640,'SCORE TALLER'!$AP$2:$AQ$7,2,TRUE)</f>
        <v>2. Normal</v>
      </c>
      <c r="BI640" s="67" t="str">
        <f t="shared" si="139"/>
        <v>LBZ</v>
      </c>
      <c r="BJ640" s="67" t="str">
        <f t="shared" si="139"/>
        <v>A</v>
      </c>
      <c r="BK640" s="67" t="str">
        <f t="shared" si="140"/>
        <v>A</v>
      </c>
      <c r="BL640" s="86">
        <f t="shared" si="138"/>
        <v>1979726</v>
      </c>
      <c r="BM640" s="86">
        <f t="shared" si="141"/>
        <v>0</v>
      </c>
    </row>
    <row r="641" spans="1:65" x14ac:dyDescent="0.3">
      <c r="A641" s="57">
        <v>2006820624</v>
      </c>
      <c r="B641" s="12" t="s">
        <v>779</v>
      </c>
      <c r="C641" s="58" t="s">
        <v>105</v>
      </c>
      <c r="D641" s="58" t="s">
        <v>115</v>
      </c>
      <c r="E641" s="58">
        <v>161166</v>
      </c>
      <c r="F641" s="58">
        <v>4949983</v>
      </c>
      <c r="G641" s="58">
        <f t="shared" si="129"/>
        <v>3466723</v>
      </c>
      <c r="H641" s="58">
        <f t="shared" si="130"/>
        <v>3466723</v>
      </c>
      <c r="I641" s="58">
        <v>4950000</v>
      </c>
      <c r="J641" s="58">
        <v>195493</v>
      </c>
      <c r="K641" s="58">
        <v>0</v>
      </c>
      <c r="L641" s="58">
        <v>0</v>
      </c>
      <c r="M641" s="58">
        <v>1483260</v>
      </c>
      <c r="N641" s="58">
        <f>VLOOKUP(AD641,'tabla ingresos'!$A$3:$D$15,4,FALSE)</f>
        <v>1000000</v>
      </c>
      <c r="O641" s="58">
        <v>120879.27434372401</v>
      </c>
      <c r="P641" s="58">
        <v>4494000</v>
      </c>
      <c r="Q641" s="58">
        <v>0</v>
      </c>
      <c r="R641" s="12">
        <v>68307</v>
      </c>
      <c r="S641" s="12" t="s">
        <v>88</v>
      </c>
      <c r="T641" s="12" t="s">
        <v>89</v>
      </c>
      <c r="U641" s="12" t="s">
        <v>10</v>
      </c>
      <c r="V641" s="12">
        <v>4</v>
      </c>
      <c r="W641" s="12">
        <v>0</v>
      </c>
      <c r="X641" s="12">
        <v>0</v>
      </c>
      <c r="Y641" s="59">
        <v>6.2575342465753421</v>
      </c>
      <c r="Z641" s="59">
        <v>27.312328767123287</v>
      </c>
      <c r="AA641" s="12">
        <v>2</v>
      </c>
      <c r="AB641" s="12">
        <v>3</v>
      </c>
      <c r="AC641" s="12">
        <v>2</v>
      </c>
      <c r="AD641" s="12">
        <v>2</v>
      </c>
      <c r="AE641" s="12">
        <v>1</v>
      </c>
      <c r="AF641" s="58" t="s">
        <v>10</v>
      </c>
      <c r="AG641" s="66">
        <f t="shared" si="131"/>
        <v>0.21091484956248269</v>
      </c>
      <c r="AH641" s="67">
        <f t="shared" si="132"/>
        <v>6.2959886666666662</v>
      </c>
      <c r="AI641" s="67">
        <f t="shared" si="133"/>
        <v>1.096284</v>
      </c>
      <c r="AJ641" s="67">
        <f t="shared" si="134"/>
        <v>2.3111486666666665</v>
      </c>
      <c r="AK641" s="67">
        <f t="shared" si="135"/>
        <v>2.3111486666666665</v>
      </c>
      <c r="AL641" s="67">
        <f t="shared" si="136"/>
        <v>0</v>
      </c>
      <c r="AM641" s="59">
        <f>VLOOKUP(AG641,'SCORE TALLER'!$AC$2:$AD$10,2,TRUE)*AM$2</f>
        <v>0</v>
      </c>
      <c r="AN641" s="59">
        <f>VLOOKUP(AD641,'SCORE TALLER'!$W$2:$X$10,2,TRUE)*AN$2</f>
        <v>0.32</v>
      </c>
      <c r="AO641" s="59">
        <f>VLOOKUP(AB641,'SCORE TALLER'!$S$2:$T$10,2,FALSE)*AO$2</f>
        <v>0.03</v>
      </c>
      <c r="AP641" s="59">
        <f>VLOOKUP(AH641,'SCORE TALLER'!$AE$2:$AF$10,2,TRUE)*AP$2</f>
        <v>0.08</v>
      </c>
      <c r="AQ641" s="59">
        <f>VLOOKUP(AI641,'SCORE TALLER'!$AG$2:$AH$10,2,TRUE)*AQ$2</f>
        <v>0.32</v>
      </c>
      <c r="AR641" s="59">
        <f>VLOOKUP(AC641,'SCORE TALLER'!$U$2:$V$10,2,FALSE)*AR$2</f>
        <v>0.04</v>
      </c>
      <c r="AS641" s="59">
        <f>VLOOKUP(AE641,'SCORE TALLER'!$Y$2:$Z$10,2,FALSE)*AS$2</f>
        <v>0.03</v>
      </c>
      <c r="AT641" s="59">
        <f>VLOOKUP(Z641,'SCORE TALLER'!$O$2:$P$10,2,TRUE)*AT$2</f>
        <v>0.04</v>
      </c>
      <c r="AU641" s="59">
        <f>VLOOKUP(S641,'SCORE TALLER'!$A$2:$B$10,2,FALSE)*AU$2</f>
        <v>0.25</v>
      </c>
      <c r="AV641" s="59">
        <f>VLOOKUP(AJ641,'SCORE TALLER'!$AI$2:$AJ$10,2,TRUE)*AV$2</f>
        <v>0.15000000000000002</v>
      </c>
      <c r="AW641" s="59">
        <f>VLOOKUP(AK641,'SCORE TALLER'!$AK$2:$AL$10,2,TRUE)*AW$2</f>
        <v>0.15000000000000002</v>
      </c>
      <c r="AX641" s="59">
        <f>VLOOKUP(T641,'SCORE TALLER'!$C$2:$D$10,2,FALSE)*AX$2</f>
        <v>0</v>
      </c>
      <c r="AY641" s="59">
        <f>VLOOKUP(W641,'SCORE TALLER'!$I$2:$J$10,2,TRUE)*AY$2</f>
        <v>0</v>
      </c>
      <c r="AZ641" s="59">
        <f>VLOOKUP(X641,'SCORE TALLER'!$K$2:$L$10,2,TRUE)*AZ$2</f>
        <v>0</v>
      </c>
      <c r="BA641" s="59">
        <f>VLOOKUP(U641,'SCORE TALLER'!$E$2:$F$10,2,FALSE)*BA$2</f>
        <v>0</v>
      </c>
      <c r="BB641" s="59">
        <f>VLOOKUP(Y641,'SCORE TALLER'!$M$2:$N$10,2,TRUE)*BB$2</f>
        <v>0.02</v>
      </c>
      <c r="BC641" s="59">
        <f>VLOOKUP(AA641,'SCORE TALLER'!$Q$2:$R$10,2,FALSE)*BC$2</f>
        <v>0</v>
      </c>
      <c r="BD641" s="59">
        <f>VLOOKUP(V641,'SCORE TALLER'!$G$2:$H$10,2,FALSE)*BD$2</f>
        <v>0</v>
      </c>
      <c r="BE641" s="59">
        <f>VLOOKUP(AF641,'SCORE TALLER'!$AA$2:$AB$10,2,FALSE)*BE$2</f>
        <v>0</v>
      </c>
      <c r="BF641" s="59">
        <f>VLOOKUP(AL641,'SCORE TALLER'!$AM$2:$AN$10,2,TRUE)*BF$2</f>
        <v>0</v>
      </c>
      <c r="BG641" s="67">
        <f t="shared" si="137"/>
        <v>1.4300000000000002</v>
      </c>
      <c r="BH641" s="67" t="str">
        <f>VLOOKUP(BG641,'SCORE TALLER'!$AP$2:$AQ$7,2,TRUE)</f>
        <v>2. Normal</v>
      </c>
      <c r="BI641" s="67" t="str">
        <f t="shared" si="139"/>
        <v>LBZ</v>
      </c>
      <c r="BJ641" s="67" t="str">
        <f t="shared" si="139"/>
        <v>A</v>
      </c>
      <c r="BK641" s="67" t="str">
        <f t="shared" si="140"/>
        <v>A</v>
      </c>
      <c r="BL641" s="86">
        <f t="shared" si="138"/>
        <v>3466723</v>
      </c>
      <c r="BM641" s="86">
        <f t="shared" si="141"/>
        <v>0</v>
      </c>
    </row>
    <row r="642" spans="1:65" x14ac:dyDescent="0.3">
      <c r="A642" s="57">
        <v>4820288</v>
      </c>
      <c r="B642" s="12" t="s">
        <v>780</v>
      </c>
      <c r="C642" s="58" t="s">
        <v>107</v>
      </c>
      <c r="D642" s="58" t="s">
        <v>115</v>
      </c>
      <c r="E642" s="58"/>
      <c r="F642" s="58">
        <v>5356005</v>
      </c>
      <c r="G642" s="58">
        <f t="shared" si="129"/>
        <v>3729885</v>
      </c>
      <c r="H642" s="58">
        <f t="shared" si="130"/>
        <v>3729885</v>
      </c>
      <c r="I642" s="58" t="e">
        <v>#N/A</v>
      </c>
      <c r="J642" s="58">
        <v>279073</v>
      </c>
      <c r="K642" s="58">
        <v>0</v>
      </c>
      <c r="L642" s="58">
        <v>0</v>
      </c>
      <c r="M642" s="58">
        <v>1626120</v>
      </c>
      <c r="N642" s="58">
        <f>VLOOKUP(AD642,'tabla ingresos'!$A$3:$D$15,4,FALSE)</f>
        <v>1000000</v>
      </c>
      <c r="O642" s="58">
        <v>0</v>
      </c>
      <c r="P642" s="58">
        <v>0</v>
      </c>
      <c r="Q642" s="58">
        <v>0</v>
      </c>
      <c r="R642" s="12">
        <v>13052</v>
      </c>
      <c r="S642" s="12" t="s">
        <v>88</v>
      </c>
      <c r="T642" s="12" t="s">
        <v>89</v>
      </c>
      <c r="U642" s="12" t="s">
        <v>10</v>
      </c>
      <c r="V642" s="12">
        <v>4</v>
      </c>
      <c r="W642" s="12">
        <v>0</v>
      </c>
      <c r="X642" s="12">
        <v>0</v>
      </c>
      <c r="Y642" s="59">
        <v>3.7424657534246575</v>
      </c>
      <c r="Z642" s="59">
        <v>40.545205479452058</v>
      </c>
      <c r="AA642" s="12">
        <v>1</v>
      </c>
      <c r="AB642" s="12">
        <v>2</v>
      </c>
      <c r="AC642" s="12">
        <v>1</v>
      </c>
      <c r="AD642" s="12">
        <v>2</v>
      </c>
      <c r="AE642" s="12">
        <v>3</v>
      </c>
      <c r="AF642" s="58" t="s">
        <v>91</v>
      </c>
      <c r="AG642" s="66">
        <f t="shared" si="131"/>
        <v>0.18604866666666667</v>
      </c>
      <c r="AH642" s="67">
        <f t="shared" si="132"/>
        <v>3.5706699999999998</v>
      </c>
      <c r="AI642" s="67">
        <f t="shared" si="133"/>
        <v>1.0840799999999999</v>
      </c>
      <c r="AJ642" s="67">
        <f t="shared" si="134"/>
        <v>2.4865900000000001</v>
      </c>
      <c r="AK642" s="67">
        <f t="shared" si="135"/>
        <v>2.4865900000000001</v>
      </c>
      <c r="AL642" s="67">
        <f t="shared" si="136"/>
        <v>0</v>
      </c>
      <c r="AM642" s="59">
        <f>VLOOKUP(AG642,'SCORE TALLER'!$AC$2:$AD$10,2,TRUE)*AM$2</f>
        <v>0</v>
      </c>
      <c r="AN642" s="59">
        <f>VLOOKUP(AD642,'SCORE TALLER'!$W$2:$X$10,2,TRUE)*AN$2</f>
        <v>0.32</v>
      </c>
      <c r="AO642" s="59">
        <f>VLOOKUP(AB642,'SCORE TALLER'!$S$2:$T$10,2,FALSE)*AO$2</f>
        <v>0.04</v>
      </c>
      <c r="AP642" s="59">
        <f>VLOOKUP(AH642,'SCORE TALLER'!$AE$2:$AF$10,2,TRUE)*AP$2</f>
        <v>0</v>
      </c>
      <c r="AQ642" s="59">
        <f>VLOOKUP(AI642,'SCORE TALLER'!$AG$2:$AH$10,2,TRUE)*AQ$2</f>
        <v>0.32</v>
      </c>
      <c r="AR642" s="59">
        <f>VLOOKUP(AC642,'SCORE TALLER'!$U$2:$V$10,2,FALSE)*AR$2</f>
        <v>0.05</v>
      </c>
      <c r="AS642" s="59">
        <f>VLOOKUP(AE642,'SCORE TALLER'!$Y$2:$Z$10,2,FALSE)*AS$2</f>
        <v>0.02</v>
      </c>
      <c r="AT642" s="59">
        <f>VLOOKUP(Z642,'SCORE TALLER'!$O$2:$P$10,2,TRUE)*AT$2</f>
        <v>0.03</v>
      </c>
      <c r="AU642" s="59">
        <f>VLOOKUP(S642,'SCORE TALLER'!$A$2:$B$10,2,FALSE)*AU$2</f>
        <v>0.25</v>
      </c>
      <c r="AV642" s="59">
        <f>VLOOKUP(AJ642,'SCORE TALLER'!$AI$2:$AJ$10,2,TRUE)*AV$2</f>
        <v>0.15000000000000002</v>
      </c>
      <c r="AW642" s="59">
        <f>VLOOKUP(AK642,'SCORE TALLER'!$AK$2:$AL$10,2,TRUE)*AW$2</f>
        <v>0.15000000000000002</v>
      </c>
      <c r="AX642" s="59">
        <f>VLOOKUP(T642,'SCORE TALLER'!$C$2:$D$10,2,FALSE)*AX$2</f>
        <v>0</v>
      </c>
      <c r="AY642" s="59">
        <f>VLOOKUP(W642,'SCORE TALLER'!$I$2:$J$10,2,TRUE)*AY$2</f>
        <v>0</v>
      </c>
      <c r="AZ642" s="59">
        <f>VLOOKUP(X642,'SCORE TALLER'!$K$2:$L$10,2,TRUE)*AZ$2</f>
        <v>0</v>
      </c>
      <c r="BA642" s="59">
        <f>VLOOKUP(U642,'SCORE TALLER'!$E$2:$F$10,2,FALSE)*BA$2</f>
        <v>0</v>
      </c>
      <c r="BB642" s="59">
        <f>VLOOKUP(Y642,'SCORE TALLER'!$M$2:$N$10,2,TRUE)*BB$2</f>
        <v>0.04</v>
      </c>
      <c r="BC642" s="59">
        <f>VLOOKUP(AA642,'SCORE TALLER'!$Q$2:$R$10,2,FALSE)*BC$2</f>
        <v>0.05</v>
      </c>
      <c r="BD642" s="59">
        <f>VLOOKUP(V642,'SCORE TALLER'!$G$2:$H$10,2,FALSE)*BD$2</f>
        <v>0</v>
      </c>
      <c r="BE642" s="59">
        <f>VLOOKUP(AF642,'SCORE TALLER'!$AA$2:$AB$10,2,FALSE)*BE$2</f>
        <v>0.30000000000000004</v>
      </c>
      <c r="BF642" s="59">
        <f>VLOOKUP(AL642,'SCORE TALLER'!$AM$2:$AN$10,2,TRUE)*BF$2</f>
        <v>0</v>
      </c>
      <c r="BG642" s="67">
        <f t="shared" si="137"/>
        <v>1.7200000000000002</v>
      </c>
      <c r="BH642" s="67" t="str">
        <f>VLOOKUP(BG642,'SCORE TALLER'!$AP$2:$AQ$7,2,TRUE)</f>
        <v>2. Normal</v>
      </c>
      <c r="BI642" s="67" t="str">
        <f t="shared" si="139"/>
        <v>LBZ</v>
      </c>
      <c r="BJ642" s="67" t="str">
        <f t="shared" si="139"/>
        <v>A</v>
      </c>
      <c r="BK642" s="67" t="str">
        <f t="shared" si="140"/>
        <v>SIN</v>
      </c>
      <c r="BL642" s="86">
        <f t="shared" si="138"/>
        <v>3729885</v>
      </c>
      <c r="BM642" s="86">
        <f t="shared" si="141"/>
        <v>0</v>
      </c>
    </row>
    <row r="643" spans="1:65" x14ac:dyDescent="0.3">
      <c r="A643" s="57">
        <v>2002806262</v>
      </c>
      <c r="B643" s="12" t="s">
        <v>781</v>
      </c>
      <c r="C643" s="58" t="s">
        <v>105</v>
      </c>
      <c r="D643" s="58" t="s">
        <v>115</v>
      </c>
      <c r="E643" s="58">
        <v>415280</v>
      </c>
      <c r="F643" s="58">
        <v>4366006</v>
      </c>
      <c r="G643" s="58">
        <f t="shared" si="129"/>
        <v>3159732</v>
      </c>
      <c r="H643" s="58">
        <f t="shared" si="130"/>
        <v>0</v>
      </c>
      <c r="I643" s="58">
        <v>4366000</v>
      </c>
      <c r="J643" s="58">
        <v>208188</v>
      </c>
      <c r="K643" s="58">
        <v>0</v>
      </c>
      <c r="L643" s="58">
        <v>3700000</v>
      </c>
      <c r="M643" s="58">
        <v>1206274</v>
      </c>
      <c r="N643" s="58">
        <f>VLOOKUP(AD643,'tabla ingresos'!$A$3:$D$15,4,FALSE)</f>
        <v>1000000</v>
      </c>
      <c r="O643" s="58">
        <v>51807.919196353665</v>
      </c>
      <c r="P643" s="58">
        <v>1353000</v>
      </c>
      <c r="Q643" s="58">
        <v>0</v>
      </c>
      <c r="R643" s="12">
        <v>5001</v>
      </c>
      <c r="S643" s="12" t="s">
        <v>87</v>
      </c>
      <c r="T643" s="12" t="s">
        <v>89</v>
      </c>
      <c r="U643" s="12" t="s">
        <v>10</v>
      </c>
      <c r="V643" s="12">
        <v>4</v>
      </c>
      <c r="W643" s="12">
        <v>0</v>
      </c>
      <c r="X643" s="12">
        <v>0</v>
      </c>
      <c r="Y643" s="59">
        <v>3.9643835616438357</v>
      </c>
      <c r="Z643" s="59">
        <v>33.208219178082189</v>
      </c>
      <c r="AA643" s="12">
        <v>1</v>
      </c>
      <c r="AB643" s="12">
        <v>2</v>
      </c>
      <c r="AC643" s="12">
        <v>2</v>
      </c>
      <c r="AD643" s="12">
        <v>2</v>
      </c>
      <c r="AE643" s="12">
        <v>3</v>
      </c>
      <c r="AF643" s="58" t="s">
        <v>10</v>
      </c>
      <c r="AG643" s="66">
        <f t="shared" si="131"/>
        <v>0.17333061279756912</v>
      </c>
      <c r="AH643" s="67">
        <f t="shared" si="132"/>
        <v>3.8126706666666665</v>
      </c>
      <c r="AI643" s="67">
        <f t="shared" si="133"/>
        <v>1.0810360000000001</v>
      </c>
      <c r="AJ643" s="67">
        <f t="shared" si="134"/>
        <v>2.1064880000000001</v>
      </c>
      <c r="AK643" s="67">
        <f t="shared" si="135"/>
        <v>0</v>
      </c>
      <c r="AL643" s="67">
        <f t="shared" si="136"/>
        <v>0</v>
      </c>
      <c r="AM643" s="59">
        <f>VLOOKUP(AG643,'SCORE TALLER'!$AC$2:$AD$10,2,TRUE)*AM$2</f>
        <v>0</v>
      </c>
      <c r="AN643" s="59">
        <f>VLOOKUP(AD643,'SCORE TALLER'!$W$2:$X$10,2,TRUE)*AN$2</f>
        <v>0.32</v>
      </c>
      <c r="AO643" s="59">
        <f>VLOOKUP(AB643,'SCORE TALLER'!$S$2:$T$10,2,FALSE)*AO$2</f>
        <v>0.04</v>
      </c>
      <c r="AP643" s="59">
        <f>VLOOKUP(AH643,'SCORE TALLER'!$AE$2:$AF$10,2,TRUE)*AP$2</f>
        <v>0</v>
      </c>
      <c r="AQ643" s="59">
        <f>VLOOKUP(AI643,'SCORE TALLER'!$AG$2:$AH$10,2,TRUE)*AQ$2</f>
        <v>0.32</v>
      </c>
      <c r="AR643" s="59">
        <f>VLOOKUP(AC643,'SCORE TALLER'!$U$2:$V$10,2,FALSE)*AR$2</f>
        <v>0.04</v>
      </c>
      <c r="AS643" s="59">
        <f>VLOOKUP(AE643,'SCORE TALLER'!$Y$2:$Z$10,2,FALSE)*AS$2</f>
        <v>0.02</v>
      </c>
      <c r="AT643" s="59">
        <f>VLOOKUP(Z643,'SCORE TALLER'!$O$2:$P$10,2,TRUE)*AT$2</f>
        <v>0.04</v>
      </c>
      <c r="AU643" s="59">
        <f>VLOOKUP(S643,'SCORE TALLER'!$A$2:$B$10,2,FALSE)*AU$2</f>
        <v>0.15000000000000002</v>
      </c>
      <c r="AV643" s="59">
        <f>VLOOKUP(AJ643,'SCORE TALLER'!$AI$2:$AJ$10,2,TRUE)*AV$2</f>
        <v>0.15000000000000002</v>
      </c>
      <c r="AW643" s="59">
        <f>VLOOKUP(AK643,'SCORE TALLER'!$AK$2:$AL$10,2,TRUE)*AW$2</f>
        <v>0.25</v>
      </c>
      <c r="AX643" s="59">
        <f>VLOOKUP(T643,'SCORE TALLER'!$C$2:$D$10,2,FALSE)*AX$2</f>
        <v>0</v>
      </c>
      <c r="AY643" s="59">
        <f>VLOOKUP(W643,'SCORE TALLER'!$I$2:$J$10,2,TRUE)*AY$2</f>
        <v>0</v>
      </c>
      <c r="AZ643" s="59">
        <f>VLOOKUP(X643,'SCORE TALLER'!$K$2:$L$10,2,TRUE)*AZ$2</f>
        <v>0</v>
      </c>
      <c r="BA643" s="59">
        <f>VLOOKUP(U643,'SCORE TALLER'!$E$2:$F$10,2,FALSE)*BA$2</f>
        <v>0</v>
      </c>
      <c r="BB643" s="59">
        <f>VLOOKUP(Y643,'SCORE TALLER'!$M$2:$N$10,2,TRUE)*BB$2</f>
        <v>0.04</v>
      </c>
      <c r="BC643" s="59">
        <f>VLOOKUP(AA643,'SCORE TALLER'!$Q$2:$R$10,2,FALSE)*BC$2</f>
        <v>0.05</v>
      </c>
      <c r="BD643" s="59">
        <f>VLOOKUP(V643,'SCORE TALLER'!$G$2:$H$10,2,FALSE)*BD$2</f>
        <v>0</v>
      </c>
      <c r="BE643" s="59">
        <f>VLOOKUP(AF643,'SCORE TALLER'!$AA$2:$AB$10,2,FALSE)*BE$2</f>
        <v>0</v>
      </c>
      <c r="BF643" s="59">
        <f>VLOOKUP(AL643,'SCORE TALLER'!$AM$2:$AN$10,2,TRUE)*BF$2</f>
        <v>0</v>
      </c>
      <c r="BG643" s="67">
        <f t="shared" si="137"/>
        <v>1.4200000000000002</v>
      </c>
      <c r="BH643" s="67" t="str">
        <f>VLOOKUP(BG643,'SCORE TALLER'!$AP$2:$AQ$7,2,TRUE)</f>
        <v>2. Normal</v>
      </c>
      <c r="BI643" s="67" t="str">
        <f t="shared" si="139"/>
        <v>LBZ</v>
      </c>
      <c r="BJ643" s="67" t="str">
        <f t="shared" si="139"/>
        <v>A</v>
      </c>
      <c r="BK643" s="67" t="str">
        <f t="shared" si="140"/>
        <v>A</v>
      </c>
      <c r="BL643" s="86">
        <f t="shared" si="138"/>
        <v>0</v>
      </c>
      <c r="BM643" s="86">
        <f t="shared" si="141"/>
        <v>0</v>
      </c>
    </row>
    <row r="644" spans="1:65" x14ac:dyDescent="0.3">
      <c r="A644" s="57">
        <v>46642882</v>
      </c>
      <c r="B644" s="12" t="s">
        <v>782</v>
      </c>
      <c r="C644" s="58" t="s">
        <v>107</v>
      </c>
      <c r="D644" s="58" t="s">
        <v>114</v>
      </c>
      <c r="E644" s="58">
        <v>126182</v>
      </c>
      <c r="F644" s="58">
        <v>2630542</v>
      </c>
      <c r="G644" s="58">
        <f t="shared" si="129"/>
        <v>1139997</v>
      </c>
      <c r="H644" s="58">
        <f t="shared" si="130"/>
        <v>0</v>
      </c>
      <c r="I644" s="58" t="e">
        <v>#N/A</v>
      </c>
      <c r="J644" s="58">
        <v>108990</v>
      </c>
      <c r="K644" s="58">
        <v>0</v>
      </c>
      <c r="L644" s="58">
        <v>2273382</v>
      </c>
      <c r="M644" s="58">
        <v>1490545</v>
      </c>
      <c r="N644" s="58">
        <f>VLOOKUP(AD644,'tabla ingresos'!$A$3:$D$15,4,FALSE)</f>
        <v>1000000</v>
      </c>
      <c r="O644" s="58">
        <v>0</v>
      </c>
      <c r="P644" s="58">
        <v>0</v>
      </c>
      <c r="Q644" s="58">
        <v>0</v>
      </c>
      <c r="R644" s="12">
        <v>8001</v>
      </c>
      <c r="S644" s="12" t="s">
        <v>87</v>
      </c>
      <c r="T644" s="12" t="s">
        <v>89</v>
      </c>
      <c r="U644" s="12" t="s">
        <v>10</v>
      </c>
      <c r="V644" s="12">
        <v>4</v>
      </c>
      <c r="W644" s="12">
        <v>0</v>
      </c>
      <c r="X644" s="12">
        <v>0</v>
      </c>
      <c r="Y644" s="59">
        <v>5.1342465753424653</v>
      </c>
      <c r="Z644" s="59">
        <v>40.761643835616439</v>
      </c>
      <c r="AA644" s="12">
        <v>2</v>
      </c>
      <c r="AB644" s="12">
        <v>0</v>
      </c>
      <c r="AC644" s="12">
        <v>1</v>
      </c>
      <c r="AD644" s="12">
        <v>2</v>
      </c>
      <c r="AE644" s="12">
        <v>1</v>
      </c>
      <c r="AF644" s="58" t="s">
        <v>91</v>
      </c>
      <c r="AG644" s="66">
        <f t="shared" si="131"/>
        <v>7.2660000000000002E-2</v>
      </c>
      <c r="AH644" s="67">
        <f t="shared" si="132"/>
        <v>1.7536946666666666</v>
      </c>
      <c r="AI644" s="67">
        <f t="shared" si="133"/>
        <v>1.0778179999999999</v>
      </c>
      <c r="AJ644" s="67">
        <f t="shared" si="134"/>
        <v>0.75999799999999995</v>
      </c>
      <c r="AK644" s="67">
        <f t="shared" si="135"/>
        <v>0</v>
      </c>
      <c r="AL644" s="67">
        <f t="shared" si="136"/>
        <v>0</v>
      </c>
      <c r="AM644" s="59">
        <f>VLOOKUP(AG644,'SCORE TALLER'!$AC$2:$AD$10,2,TRUE)*AM$2</f>
        <v>0</v>
      </c>
      <c r="AN644" s="59">
        <f>VLOOKUP(AD644,'SCORE TALLER'!$W$2:$X$10,2,TRUE)*AN$2</f>
        <v>0.32</v>
      </c>
      <c r="AO644" s="59">
        <f>VLOOKUP(AB644,'SCORE TALLER'!$S$2:$T$10,2,FALSE)*AO$2</f>
        <v>0.05</v>
      </c>
      <c r="AP644" s="59">
        <f>VLOOKUP(AH644,'SCORE TALLER'!$AE$2:$AF$10,2,TRUE)*AP$2</f>
        <v>0</v>
      </c>
      <c r="AQ644" s="59">
        <f>VLOOKUP(AI644,'SCORE TALLER'!$AG$2:$AH$10,2,TRUE)*AQ$2</f>
        <v>0.32</v>
      </c>
      <c r="AR644" s="59">
        <f>VLOOKUP(AC644,'SCORE TALLER'!$U$2:$V$10,2,FALSE)*AR$2</f>
        <v>0.05</v>
      </c>
      <c r="AS644" s="59">
        <f>VLOOKUP(AE644,'SCORE TALLER'!$Y$2:$Z$10,2,FALSE)*AS$2</f>
        <v>0.03</v>
      </c>
      <c r="AT644" s="59">
        <f>VLOOKUP(Z644,'SCORE TALLER'!$O$2:$P$10,2,TRUE)*AT$2</f>
        <v>0.03</v>
      </c>
      <c r="AU644" s="59">
        <f>VLOOKUP(S644,'SCORE TALLER'!$A$2:$B$10,2,FALSE)*AU$2</f>
        <v>0.15000000000000002</v>
      </c>
      <c r="AV644" s="59">
        <f>VLOOKUP(AJ644,'SCORE TALLER'!$AI$2:$AJ$10,2,TRUE)*AV$2</f>
        <v>0.25</v>
      </c>
      <c r="AW644" s="59">
        <f>VLOOKUP(AK644,'SCORE TALLER'!$AK$2:$AL$10,2,TRUE)*AW$2</f>
        <v>0.25</v>
      </c>
      <c r="AX644" s="59">
        <f>VLOOKUP(T644,'SCORE TALLER'!$C$2:$D$10,2,FALSE)*AX$2</f>
        <v>0</v>
      </c>
      <c r="AY644" s="59">
        <f>VLOOKUP(W644,'SCORE TALLER'!$I$2:$J$10,2,TRUE)*AY$2</f>
        <v>0</v>
      </c>
      <c r="AZ644" s="59">
        <f>VLOOKUP(X644,'SCORE TALLER'!$K$2:$L$10,2,TRUE)*AZ$2</f>
        <v>0</v>
      </c>
      <c r="BA644" s="59">
        <f>VLOOKUP(U644,'SCORE TALLER'!$E$2:$F$10,2,FALSE)*BA$2</f>
        <v>0</v>
      </c>
      <c r="BB644" s="59">
        <f>VLOOKUP(Y644,'SCORE TALLER'!$M$2:$N$10,2,TRUE)*BB$2</f>
        <v>0.03</v>
      </c>
      <c r="BC644" s="59">
        <f>VLOOKUP(AA644,'SCORE TALLER'!$Q$2:$R$10,2,FALSE)*BC$2</f>
        <v>0</v>
      </c>
      <c r="BD644" s="59">
        <f>VLOOKUP(V644,'SCORE TALLER'!$G$2:$H$10,2,FALSE)*BD$2</f>
        <v>0</v>
      </c>
      <c r="BE644" s="59">
        <f>VLOOKUP(AF644,'SCORE TALLER'!$AA$2:$AB$10,2,FALSE)*BE$2</f>
        <v>0.30000000000000004</v>
      </c>
      <c r="BF644" s="59">
        <f>VLOOKUP(AL644,'SCORE TALLER'!$AM$2:$AN$10,2,TRUE)*BF$2</f>
        <v>0</v>
      </c>
      <c r="BG644" s="67">
        <f t="shared" si="137"/>
        <v>1.7800000000000002</v>
      </c>
      <c r="BH644" s="67" t="str">
        <f>VLOOKUP(BG644,'SCORE TALLER'!$AP$2:$AQ$7,2,TRUE)</f>
        <v>2. Normal</v>
      </c>
      <c r="BI644" s="67" t="str">
        <f t="shared" si="139"/>
        <v>LBZ</v>
      </c>
      <c r="BJ644" s="67" t="str">
        <f t="shared" si="139"/>
        <v>A</v>
      </c>
      <c r="BK644" s="67" t="str">
        <f t="shared" si="140"/>
        <v>SIN</v>
      </c>
      <c r="BL644" s="86">
        <f t="shared" si="138"/>
        <v>0</v>
      </c>
      <c r="BM644" s="86">
        <f t="shared" si="141"/>
        <v>0</v>
      </c>
    </row>
    <row r="645" spans="1:65" x14ac:dyDescent="0.3">
      <c r="A645" s="57">
        <v>2224624826</v>
      </c>
      <c r="B645" s="12" t="s">
        <v>783</v>
      </c>
      <c r="C645" s="58" t="s">
        <v>107</v>
      </c>
      <c r="D645" s="58" t="s">
        <v>115</v>
      </c>
      <c r="E645" s="58">
        <v>1743</v>
      </c>
      <c r="F645" s="58">
        <v>4632900</v>
      </c>
      <c r="G645" s="58">
        <f t="shared" ref="G645:G708" si="142">+IF(F645&gt;M645+100000,F645-M645,0)</f>
        <v>3020636</v>
      </c>
      <c r="H645" s="58">
        <f t="shared" ref="H645:H708" si="143">IF(G645&gt;L645+100000,G645-L645,0)</f>
        <v>1022764</v>
      </c>
      <c r="I645" s="58" t="e">
        <v>#N/A</v>
      </c>
      <c r="J645" s="58">
        <v>230032</v>
      </c>
      <c r="K645" s="58">
        <v>0</v>
      </c>
      <c r="L645" s="58">
        <v>1997872</v>
      </c>
      <c r="M645" s="58">
        <v>1612264</v>
      </c>
      <c r="N645" s="58">
        <f>VLOOKUP(AD645,'tabla ingresos'!$A$3:$D$15,4,FALSE)</f>
        <v>1000000</v>
      </c>
      <c r="O645" s="58">
        <v>0</v>
      </c>
      <c r="P645" s="58">
        <v>0</v>
      </c>
      <c r="Q645" s="58">
        <v>0</v>
      </c>
      <c r="R645" s="12">
        <v>76001</v>
      </c>
      <c r="S645" s="12" t="s">
        <v>87</v>
      </c>
      <c r="T645" s="12" t="s">
        <v>89</v>
      </c>
      <c r="U645" s="12" t="s">
        <v>10</v>
      </c>
      <c r="V645" s="12">
        <v>4</v>
      </c>
      <c r="W645" s="12">
        <v>0</v>
      </c>
      <c r="X645" s="12">
        <v>0</v>
      </c>
      <c r="Y645" s="59">
        <v>5.6383561643835618</v>
      </c>
      <c r="Z645" s="59">
        <v>30.265753424657536</v>
      </c>
      <c r="AA645" s="12">
        <v>2</v>
      </c>
      <c r="AB645" s="12">
        <v>0</v>
      </c>
      <c r="AC645" s="12">
        <v>1</v>
      </c>
      <c r="AD645" s="12">
        <v>2</v>
      </c>
      <c r="AE645" s="12">
        <v>1</v>
      </c>
      <c r="AF645" s="58" t="s">
        <v>91</v>
      </c>
      <c r="AG645" s="66">
        <f t="shared" ref="AG645:AG708" si="144">+(O645+J645)/(N645*1.5)</f>
        <v>0.15335466666666667</v>
      </c>
      <c r="AH645" s="67">
        <f t="shared" ref="AH645:AH708" si="145">+(P645+F645)/(N645*1.5)</f>
        <v>3.0886</v>
      </c>
      <c r="AI645" s="67">
        <f t="shared" ref="AI645:AI708" si="146">+(E645+M645)/(N645*1.5)</f>
        <v>1.0760046666666667</v>
      </c>
      <c r="AJ645" s="67">
        <f t="shared" ref="AJ645:AJ708" si="147">+G645/(N645*1.5)</f>
        <v>2.0137573333333334</v>
      </c>
      <c r="AK645" s="67">
        <f t="shared" ref="AK645:AK708" si="148">+H645/(N645*1.5)</f>
        <v>0.68184266666666671</v>
      </c>
      <c r="AL645" s="67">
        <f t="shared" ref="AL645:AL708" si="149">+Q645/(N645*1.5)</f>
        <v>0</v>
      </c>
      <c r="AM645" s="59">
        <f>VLOOKUP(AG645,'SCORE TALLER'!$AC$2:$AD$10,2,TRUE)*AM$2</f>
        <v>0</v>
      </c>
      <c r="AN645" s="59">
        <f>VLOOKUP(AD645,'SCORE TALLER'!$W$2:$X$10,2,TRUE)*AN$2</f>
        <v>0.32</v>
      </c>
      <c r="AO645" s="59">
        <f>VLOOKUP(AB645,'SCORE TALLER'!$S$2:$T$10,2,FALSE)*AO$2</f>
        <v>0.05</v>
      </c>
      <c r="AP645" s="59">
        <f>VLOOKUP(AH645,'SCORE TALLER'!$AE$2:$AF$10,2,TRUE)*AP$2</f>
        <v>0</v>
      </c>
      <c r="AQ645" s="59">
        <f>VLOOKUP(AI645,'SCORE TALLER'!$AG$2:$AH$10,2,TRUE)*AQ$2</f>
        <v>0.32</v>
      </c>
      <c r="AR645" s="59">
        <f>VLOOKUP(AC645,'SCORE TALLER'!$U$2:$V$10,2,FALSE)*AR$2</f>
        <v>0.05</v>
      </c>
      <c r="AS645" s="59">
        <f>VLOOKUP(AE645,'SCORE TALLER'!$Y$2:$Z$10,2,FALSE)*AS$2</f>
        <v>0.03</v>
      </c>
      <c r="AT645" s="59">
        <f>VLOOKUP(Z645,'SCORE TALLER'!$O$2:$P$10,2,TRUE)*AT$2</f>
        <v>0.04</v>
      </c>
      <c r="AU645" s="59">
        <f>VLOOKUP(S645,'SCORE TALLER'!$A$2:$B$10,2,FALSE)*AU$2</f>
        <v>0.15000000000000002</v>
      </c>
      <c r="AV645" s="59">
        <f>VLOOKUP(AJ645,'SCORE TALLER'!$AI$2:$AJ$10,2,TRUE)*AV$2</f>
        <v>0.15000000000000002</v>
      </c>
      <c r="AW645" s="59">
        <f>VLOOKUP(AK645,'SCORE TALLER'!$AK$2:$AL$10,2,TRUE)*AW$2</f>
        <v>0.25</v>
      </c>
      <c r="AX645" s="59">
        <f>VLOOKUP(T645,'SCORE TALLER'!$C$2:$D$10,2,FALSE)*AX$2</f>
        <v>0</v>
      </c>
      <c r="AY645" s="59">
        <f>VLOOKUP(W645,'SCORE TALLER'!$I$2:$J$10,2,TRUE)*AY$2</f>
        <v>0</v>
      </c>
      <c r="AZ645" s="59">
        <f>VLOOKUP(X645,'SCORE TALLER'!$K$2:$L$10,2,TRUE)*AZ$2</f>
        <v>0</v>
      </c>
      <c r="BA645" s="59">
        <f>VLOOKUP(U645,'SCORE TALLER'!$E$2:$F$10,2,FALSE)*BA$2</f>
        <v>0</v>
      </c>
      <c r="BB645" s="59">
        <f>VLOOKUP(Y645,'SCORE TALLER'!$M$2:$N$10,2,TRUE)*BB$2</f>
        <v>0.03</v>
      </c>
      <c r="BC645" s="59">
        <f>VLOOKUP(AA645,'SCORE TALLER'!$Q$2:$R$10,2,FALSE)*BC$2</f>
        <v>0</v>
      </c>
      <c r="BD645" s="59">
        <f>VLOOKUP(V645,'SCORE TALLER'!$G$2:$H$10,2,FALSE)*BD$2</f>
        <v>0</v>
      </c>
      <c r="BE645" s="59">
        <f>VLOOKUP(AF645,'SCORE TALLER'!$AA$2:$AB$10,2,FALSE)*BE$2</f>
        <v>0.30000000000000004</v>
      </c>
      <c r="BF645" s="59">
        <f>VLOOKUP(AL645,'SCORE TALLER'!$AM$2:$AN$10,2,TRUE)*BF$2</f>
        <v>0</v>
      </c>
      <c r="BG645" s="67">
        <f t="shared" ref="BG645:BG708" si="150">+SUM(AM645:BF645)</f>
        <v>1.6900000000000002</v>
      </c>
      <c r="BH645" s="67" t="str">
        <f>VLOOKUP(BG645,'SCORE TALLER'!$AP$2:$AQ$7,2,TRUE)</f>
        <v>2. Normal</v>
      </c>
      <c r="BI645" s="67" t="str">
        <f t="shared" si="139"/>
        <v>LBZ</v>
      </c>
      <c r="BJ645" s="67" t="str">
        <f t="shared" si="139"/>
        <v>A</v>
      </c>
      <c r="BK645" s="67" t="str">
        <f t="shared" si="140"/>
        <v>SIN</v>
      </c>
      <c r="BL645" s="86">
        <f t="shared" ref="BL645:BL708" si="151">+H645</f>
        <v>1022764</v>
      </c>
      <c r="BM645" s="86">
        <f t="shared" si="141"/>
        <v>0</v>
      </c>
    </row>
    <row r="646" spans="1:65" x14ac:dyDescent="0.3">
      <c r="A646" s="57">
        <v>2066644604</v>
      </c>
      <c r="B646" s="12" t="s">
        <v>784</v>
      </c>
      <c r="C646" s="58" t="s">
        <v>107</v>
      </c>
      <c r="D646" s="58" t="s">
        <v>114</v>
      </c>
      <c r="E646" s="58"/>
      <c r="F646" s="58">
        <v>3539089</v>
      </c>
      <c r="G646" s="58">
        <f t="shared" si="142"/>
        <v>1925160</v>
      </c>
      <c r="H646" s="58">
        <f t="shared" si="143"/>
        <v>903338</v>
      </c>
      <c r="I646" s="58" t="e">
        <v>#N/A</v>
      </c>
      <c r="J646" s="58">
        <v>149324</v>
      </c>
      <c r="K646" s="58">
        <v>0</v>
      </c>
      <c r="L646" s="58">
        <v>1021822</v>
      </c>
      <c r="M646" s="58">
        <v>1613929</v>
      </c>
      <c r="N646" s="58">
        <f>VLOOKUP(AD646,'tabla ingresos'!$A$3:$D$15,4,FALSE)</f>
        <v>1000000</v>
      </c>
      <c r="O646" s="58">
        <v>0</v>
      </c>
      <c r="P646" s="58">
        <v>0</v>
      </c>
      <c r="Q646" s="58">
        <v>0</v>
      </c>
      <c r="R646" s="12">
        <v>68276</v>
      </c>
      <c r="S646" s="12" t="s">
        <v>87</v>
      </c>
      <c r="T646" s="12" t="s">
        <v>89</v>
      </c>
      <c r="U646" s="12" t="s">
        <v>10</v>
      </c>
      <c r="V646" s="12">
        <v>4</v>
      </c>
      <c r="W646" s="12">
        <v>0</v>
      </c>
      <c r="X646" s="12">
        <v>0</v>
      </c>
      <c r="Y646" s="59">
        <v>2.9479452054794519</v>
      </c>
      <c r="Z646" s="59">
        <v>29.298630136986301</v>
      </c>
      <c r="AA646" s="12">
        <v>1</v>
      </c>
      <c r="AB646" s="12">
        <v>2</v>
      </c>
      <c r="AC646" s="12">
        <v>1</v>
      </c>
      <c r="AD646" s="12">
        <v>2</v>
      </c>
      <c r="AE646" s="12">
        <v>3</v>
      </c>
      <c r="AF646" s="58" t="s">
        <v>91</v>
      </c>
      <c r="AG646" s="66">
        <f t="shared" si="144"/>
        <v>9.9549333333333337E-2</v>
      </c>
      <c r="AH646" s="67">
        <f t="shared" si="145"/>
        <v>2.3593926666666665</v>
      </c>
      <c r="AI646" s="67">
        <f t="shared" si="146"/>
        <v>1.0759526666666666</v>
      </c>
      <c r="AJ646" s="67">
        <f t="shared" si="147"/>
        <v>1.2834399999999999</v>
      </c>
      <c r="AK646" s="67">
        <f t="shared" si="148"/>
        <v>0.60222533333333328</v>
      </c>
      <c r="AL646" s="67">
        <f t="shared" si="149"/>
        <v>0</v>
      </c>
      <c r="AM646" s="59">
        <f>VLOOKUP(AG646,'SCORE TALLER'!$AC$2:$AD$10,2,TRUE)*AM$2</f>
        <v>0</v>
      </c>
      <c r="AN646" s="59">
        <f>VLOOKUP(AD646,'SCORE TALLER'!$W$2:$X$10,2,TRUE)*AN$2</f>
        <v>0.32</v>
      </c>
      <c r="AO646" s="59">
        <f>VLOOKUP(AB646,'SCORE TALLER'!$S$2:$T$10,2,FALSE)*AO$2</f>
        <v>0.04</v>
      </c>
      <c r="AP646" s="59">
        <f>VLOOKUP(AH646,'SCORE TALLER'!$AE$2:$AF$10,2,TRUE)*AP$2</f>
        <v>0</v>
      </c>
      <c r="AQ646" s="59">
        <f>VLOOKUP(AI646,'SCORE TALLER'!$AG$2:$AH$10,2,TRUE)*AQ$2</f>
        <v>0.32</v>
      </c>
      <c r="AR646" s="59">
        <f>VLOOKUP(AC646,'SCORE TALLER'!$U$2:$V$10,2,FALSE)*AR$2</f>
        <v>0.05</v>
      </c>
      <c r="AS646" s="59">
        <f>VLOOKUP(AE646,'SCORE TALLER'!$Y$2:$Z$10,2,FALSE)*AS$2</f>
        <v>0.02</v>
      </c>
      <c r="AT646" s="59">
        <f>VLOOKUP(Z646,'SCORE TALLER'!$O$2:$P$10,2,TRUE)*AT$2</f>
        <v>0.04</v>
      </c>
      <c r="AU646" s="59">
        <f>VLOOKUP(S646,'SCORE TALLER'!$A$2:$B$10,2,FALSE)*AU$2</f>
        <v>0.15000000000000002</v>
      </c>
      <c r="AV646" s="59">
        <f>VLOOKUP(AJ646,'SCORE TALLER'!$AI$2:$AJ$10,2,TRUE)*AV$2</f>
        <v>0.2</v>
      </c>
      <c r="AW646" s="59">
        <f>VLOOKUP(AK646,'SCORE TALLER'!$AK$2:$AL$10,2,TRUE)*AW$2</f>
        <v>0.25</v>
      </c>
      <c r="AX646" s="59">
        <f>VLOOKUP(T646,'SCORE TALLER'!$C$2:$D$10,2,FALSE)*AX$2</f>
        <v>0</v>
      </c>
      <c r="AY646" s="59">
        <f>VLOOKUP(W646,'SCORE TALLER'!$I$2:$J$10,2,TRUE)*AY$2</f>
        <v>0</v>
      </c>
      <c r="AZ646" s="59">
        <f>VLOOKUP(X646,'SCORE TALLER'!$K$2:$L$10,2,TRUE)*AZ$2</f>
        <v>0</v>
      </c>
      <c r="BA646" s="59">
        <f>VLOOKUP(U646,'SCORE TALLER'!$E$2:$F$10,2,FALSE)*BA$2</f>
        <v>0</v>
      </c>
      <c r="BB646" s="59">
        <f>VLOOKUP(Y646,'SCORE TALLER'!$M$2:$N$10,2,TRUE)*BB$2</f>
        <v>0.04</v>
      </c>
      <c r="BC646" s="59">
        <f>VLOOKUP(AA646,'SCORE TALLER'!$Q$2:$R$10,2,FALSE)*BC$2</f>
        <v>0.05</v>
      </c>
      <c r="BD646" s="59">
        <f>VLOOKUP(V646,'SCORE TALLER'!$G$2:$H$10,2,FALSE)*BD$2</f>
        <v>0</v>
      </c>
      <c r="BE646" s="59">
        <f>VLOOKUP(AF646,'SCORE TALLER'!$AA$2:$AB$10,2,FALSE)*BE$2</f>
        <v>0.30000000000000004</v>
      </c>
      <c r="BF646" s="59">
        <f>VLOOKUP(AL646,'SCORE TALLER'!$AM$2:$AN$10,2,TRUE)*BF$2</f>
        <v>0</v>
      </c>
      <c r="BG646" s="67">
        <f t="shared" si="150"/>
        <v>1.7800000000000002</v>
      </c>
      <c r="BH646" s="67" t="str">
        <f>VLOOKUP(BG646,'SCORE TALLER'!$AP$2:$AQ$7,2,TRUE)</f>
        <v>2. Normal</v>
      </c>
      <c r="BI646" s="67" t="str">
        <f t="shared" ref="BI646:BJ709" si="152">+T646</f>
        <v>LBZ</v>
      </c>
      <c r="BJ646" s="67" t="str">
        <f t="shared" si="152"/>
        <v>A</v>
      </c>
      <c r="BK646" s="67" t="str">
        <f t="shared" ref="BK646:BK709" si="153">+AF646</f>
        <v>SIN</v>
      </c>
      <c r="BL646" s="86">
        <f t="shared" si="151"/>
        <v>903338</v>
      </c>
      <c r="BM646" s="86">
        <f t="shared" ref="BM646:BM709" si="154">+Q646</f>
        <v>0</v>
      </c>
    </row>
    <row r="647" spans="1:65" x14ac:dyDescent="0.3">
      <c r="A647" s="57">
        <v>2224640864</v>
      </c>
      <c r="B647" s="12" t="s">
        <v>785</v>
      </c>
      <c r="C647" s="58" t="s">
        <v>107</v>
      </c>
      <c r="D647" s="58" t="s">
        <v>115</v>
      </c>
      <c r="E647" s="58">
        <v>624085</v>
      </c>
      <c r="F647" s="58">
        <v>3785147</v>
      </c>
      <c r="G647" s="58">
        <f t="shared" si="142"/>
        <v>2800881</v>
      </c>
      <c r="H647" s="58">
        <f t="shared" si="143"/>
        <v>1000881</v>
      </c>
      <c r="I647" s="58" t="e">
        <v>#N/A</v>
      </c>
      <c r="J647" s="58">
        <v>189058</v>
      </c>
      <c r="K647" s="58">
        <v>0</v>
      </c>
      <c r="L647" s="58">
        <v>1800000</v>
      </c>
      <c r="M647" s="58">
        <v>984266</v>
      </c>
      <c r="N647" s="58">
        <f>VLOOKUP(AD647,'tabla ingresos'!$A$3:$D$15,4,FALSE)</f>
        <v>1000000</v>
      </c>
      <c r="O647" s="58">
        <v>0</v>
      </c>
      <c r="P647" s="58">
        <v>0</v>
      </c>
      <c r="Q647" s="58">
        <v>0</v>
      </c>
      <c r="R647" s="12">
        <v>76130</v>
      </c>
      <c r="S647" s="12" t="s">
        <v>87</v>
      </c>
      <c r="T647" s="12" t="s">
        <v>89</v>
      </c>
      <c r="U647" s="12" t="s">
        <v>10</v>
      </c>
      <c r="V647" s="12">
        <v>4</v>
      </c>
      <c r="W647" s="12">
        <v>0</v>
      </c>
      <c r="X647" s="12">
        <v>0</v>
      </c>
      <c r="Y647" s="59">
        <v>3.1835616438356165</v>
      </c>
      <c r="Z647" s="59">
        <v>23.186301369863013</v>
      </c>
      <c r="AA647" s="12">
        <v>2</v>
      </c>
      <c r="AB647" s="12">
        <v>2</v>
      </c>
      <c r="AC647" s="12">
        <v>1</v>
      </c>
      <c r="AD647" s="12">
        <v>2</v>
      </c>
      <c r="AE647" s="12">
        <v>1</v>
      </c>
      <c r="AF647" s="58" t="s">
        <v>91</v>
      </c>
      <c r="AG647" s="66">
        <f t="shared" si="144"/>
        <v>0.12603866666666666</v>
      </c>
      <c r="AH647" s="67">
        <f t="shared" si="145"/>
        <v>2.5234313333333334</v>
      </c>
      <c r="AI647" s="67">
        <f t="shared" si="146"/>
        <v>1.0722339999999999</v>
      </c>
      <c r="AJ647" s="67">
        <f t="shared" si="147"/>
        <v>1.867254</v>
      </c>
      <c r="AK647" s="67">
        <f t="shared" si="148"/>
        <v>0.66725400000000001</v>
      </c>
      <c r="AL647" s="67">
        <f t="shared" si="149"/>
        <v>0</v>
      </c>
      <c r="AM647" s="59">
        <f>VLOOKUP(AG647,'SCORE TALLER'!$AC$2:$AD$10,2,TRUE)*AM$2</f>
        <v>0</v>
      </c>
      <c r="AN647" s="59">
        <f>VLOOKUP(AD647,'SCORE TALLER'!$W$2:$X$10,2,TRUE)*AN$2</f>
        <v>0.32</v>
      </c>
      <c r="AO647" s="59">
        <f>VLOOKUP(AB647,'SCORE TALLER'!$S$2:$T$10,2,FALSE)*AO$2</f>
        <v>0.04</v>
      </c>
      <c r="AP647" s="59">
        <f>VLOOKUP(AH647,'SCORE TALLER'!$AE$2:$AF$10,2,TRUE)*AP$2</f>
        <v>0</v>
      </c>
      <c r="AQ647" s="59">
        <f>VLOOKUP(AI647,'SCORE TALLER'!$AG$2:$AH$10,2,TRUE)*AQ$2</f>
        <v>0.32</v>
      </c>
      <c r="AR647" s="59">
        <f>VLOOKUP(AC647,'SCORE TALLER'!$U$2:$V$10,2,FALSE)*AR$2</f>
        <v>0.05</v>
      </c>
      <c r="AS647" s="59">
        <f>VLOOKUP(AE647,'SCORE TALLER'!$Y$2:$Z$10,2,FALSE)*AS$2</f>
        <v>0.03</v>
      </c>
      <c r="AT647" s="59">
        <f>VLOOKUP(Z647,'SCORE TALLER'!$O$2:$P$10,2,TRUE)*AT$2</f>
        <v>0.05</v>
      </c>
      <c r="AU647" s="59">
        <f>VLOOKUP(S647,'SCORE TALLER'!$A$2:$B$10,2,FALSE)*AU$2</f>
        <v>0.15000000000000002</v>
      </c>
      <c r="AV647" s="59">
        <f>VLOOKUP(AJ647,'SCORE TALLER'!$AI$2:$AJ$10,2,TRUE)*AV$2</f>
        <v>0.2</v>
      </c>
      <c r="AW647" s="59">
        <f>VLOOKUP(AK647,'SCORE TALLER'!$AK$2:$AL$10,2,TRUE)*AW$2</f>
        <v>0.25</v>
      </c>
      <c r="AX647" s="59">
        <f>VLOOKUP(T647,'SCORE TALLER'!$C$2:$D$10,2,FALSE)*AX$2</f>
        <v>0</v>
      </c>
      <c r="AY647" s="59">
        <f>VLOOKUP(W647,'SCORE TALLER'!$I$2:$J$10,2,TRUE)*AY$2</f>
        <v>0</v>
      </c>
      <c r="AZ647" s="59">
        <f>VLOOKUP(X647,'SCORE TALLER'!$K$2:$L$10,2,TRUE)*AZ$2</f>
        <v>0</v>
      </c>
      <c r="BA647" s="59">
        <f>VLOOKUP(U647,'SCORE TALLER'!$E$2:$F$10,2,FALSE)*BA$2</f>
        <v>0</v>
      </c>
      <c r="BB647" s="59">
        <f>VLOOKUP(Y647,'SCORE TALLER'!$M$2:$N$10,2,TRUE)*BB$2</f>
        <v>0.04</v>
      </c>
      <c r="BC647" s="59">
        <f>VLOOKUP(AA647,'SCORE TALLER'!$Q$2:$R$10,2,FALSE)*BC$2</f>
        <v>0</v>
      </c>
      <c r="BD647" s="59">
        <f>VLOOKUP(V647,'SCORE TALLER'!$G$2:$H$10,2,FALSE)*BD$2</f>
        <v>0</v>
      </c>
      <c r="BE647" s="59">
        <f>VLOOKUP(AF647,'SCORE TALLER'!$AA$2:$AB$10,2,FALSE)*BE$2</f>
        <v>0.30000000000000004</v>
      </c>
      <c r="BF647" s="59">
        <f>VLOOKUP(AL647,'SCORE TALLER'!$AM$2:$AN$10,2,TRUE)*BF$2</f>
        <v>0</v>
      </c>
      <c r="BG647" s="67">
        <f t="shared" si="150"/>
        <v>1.7500000000000002</v>
      </c>
      <c r="BH647" s="67" t="str">
        <f>VLOOKUP(BG647,'SCORE TALLER'!$AP$2:$AQ$7,2,TRUE)</f>
        <v>2. Normal</v>
      </c>
      <c r="BI647" s="67" t="str">
        <f t="shared" si="152"/>
        <v>LBZ</v>
      </c>
      <c r="BJ647" s="67" t="str">
        <f t="shared" si="152"/>
        <v>A</v>
      </c>
      <c r="BK647" s="67" t="str">
        <f t="shared" si="153"/>
        <v>SIN</v>
      </c>
      <c r="BL647" s="86">
        <f t="shared" si="151"/>
        <v>1000881</v>
      </c>
      <c r="BM647" s="86">
        <f t="shared" si="154"/>
        <v>0</v>
      </c>
    </row>
    <row r="648" spans="1:65" x14ac:dyDescent="0.3">
      <c r="A648" s="57">
        <v>24842288</v>
      </c>
      <c r="B648" s="12" t="s">
        <v>786</v>
      </c>
      <c r="C648" s="58" t="s">
        <v>105</v>
      </c>
      <c r="D648" s="58" t="s">
        <v>115</v>
      </c>
      <c r="E648" s="58">
        <v>284020</v>
      </c>
      <c r="F648" s="58">
        <v>4703604</v>
      </c>
      <c r="G648" s="58">
        <f t="shared" si="142"/>
        <v>3392984</v>
      </c>
      <c r="H648" s="58">
        <f t="shared" si="143"/>
        <v>1142984</v>
      </c>
      <c r="I648" s="58">
        <v>4704000</v>
      </c>
      <c r="J648" s="58">
        <v>213320</v>
      </c>
      <c r="K648" s="58">
        <v>0</v>
      </c>
      <c r="L648" s="58">
        <v>2250000</v>
      </c>
      <c r="M648" s="58">
        <v>1310620</v>
      </c>
      <c r="N648" s="58">
        <f>VLOOKUP(AD648,'tabla ingresos'!$A$3:$D$15,4,FALSE)</f>
        <v>1000000</v>
      </c>
      <c r="O648" s="58">
        <v>240901.27557789668</v>
      </c>
      <c r="P648" s="58">
        <v>8172000</v>
      </c>
      <c r="Q648" s="58">
        <v>0</v>
      </c>
      <c r="R648" s="12">
        <v>68547</v>
      </c>
      <c r="S648" s="12" t="s">
        <v>87</v>
      </c>
      <c r="T648" s="12" t="s">
        <v>89</v>
      </c>
      <c r="U648" s="12" t="s">
        <v>10</v>
      </c>
      <c r="V648" s="12">
        <v>4</v>
      </c>
      <c r="W648" s="12">
        <v>0</v>
      </c>
      <c r="X648" s="12">
        <v>0</v>
      </c>
      <c r="Y648" s="59">
        <v>2.408219178082192</v>
      </c>
      <c r="Z648" s="59">
        <v>41.739726027397261</v>
      </c>
      <c r="AA648" s="12">
        <v>1</v>
      </c>
      <c r="AB648" s="12">
        <v>2</v>
      </c>
      <c r="AC648" s="12">
        <v>2</v>
      </c>
      <c r="AD648" s="12">
        <v>2</v>
      </c>
      <c r="AE648" s="12">
        <v>2</v>
      </c>
      <c r="AF648" s="58" t="s">
        <v>10</v>
      </c>
      <c r="AG648" s="66">
        <f t="shared" si="144"/>
        <v>0.30281418371859781</v>
      </c>
      <c r="AH648" s="67">
        <f t="shared" si="145"/>
        <v>8.583736</v>
      </c>
      <c r="AI648" s="67">
        <f t="shared" si="146"/>
        <v>1.0630933333333332</v>
      </c>
      <c r="AJ648" s="67">
        <f t="shared" si="147"/>
        <v>2.2619893333333332</v>
      </c>
      <c r="AK648" s="67">
        <f t="shared" si="148"/>
        <v>0.7619893333333333</v>
      </c>
      <c r="AL648" s="67">
        <f t="shared" si="149"/>
        <v>0</v>
      </c>
      <c r="AM648" s="59">
        <f>VLOOKUP(AG648,'SCORE TALLER'!$AC$2:$AD$10,2,TRUE)*AM$2</f>
        <v>0</v>
      </c>
      <c r="AN648" s="59">
        <f>VLOOKUP(AD648,'SCORE TALLER'!$W$2:$X$10,2,TRUE)*AN$2</f>
        <v>0.32</v>
      </c>
      <c r="AO648" s="59">
        <f>VLOOKUP(AB648,'SCORE TALLER'!$S$2:$T$10,2,FALSE)*AO$2</f>
        <v>0.04</v>
      </c>
      <c r="AP648" s="59">
        <f>VLOOKUP(AH648,'SCORE TALLER'!$AE$2:$AF$10,2,TRUE)*AP$2</f>
        <v>0.08</v>
      </c>
      <c r="AQ648" s="59">
        <f>VLOOKUP(AI648,'SCORE TALLER'!$AG$2:$AH$10,2,TRUE)*AQ$2</f>
        <v>0.32</v>
      </c>
      <c r="AR648" s="59">
        <f>VLOOKUP(AC648,'SCORE TALLER'!$U$2:$V$10,2,FALSE)*AR$2</f>
        <v>0.04</v>
      </c>
      <c r="AS648" s="59">
        <f>VLOOKUP(AE648,'SCORE TALLER'!$Y$2:$Z$10,2,FALSE)*AS$2</f>
        <v>0.01</v>
      </c>
      <c r="AT648" s="59">
        <f>VLOOKUP(Z648,'SCORE TALLER'!$O$2:$P$10,2,TRUE)*AT$2</f>
        <v>0.03</v>
      </c>
      <c r="AU648" s="59">
        <f>VLOOKUP(S648,'SCORE TALLER'!$A$2:$B$10,2,FALSE)*AU$2</f>
        <v>0.15000000000000002</v>
      </c>
      <c r="AV648" s="59">
        <f>VLOOKUP(AJ648,'SCORE TALLER'!$AI$2:$AJ$10,2,TRUE)*AV$2</f>
        <v>0.15000000000000002</v>
      </c>
      <c r="AW648" s="59">
        <f>VLOOKUP(AK648,'SCORE TALLER'!$AK$2:$AL$10,2,TRUE)*AW$2</f>
        <v>0.25</v>
      </c>
      <c r="AX648" s="59">
        <f>VLOOKUP(T648,'SCORE TALLER'!$C$2:$D$10,2,FALSE)*AX$2</f>
        <v>0</v>
      </c>
      <c r="AY648" s="59">
        <f>VLOOKUP(W648,'SCORE TALLER'!$I$2:$J$10,2,TRUE)*AY$2</f>
        <v>0</v>
      </c>
      <c r="AZ648" s="59">
        <f>VLOOKUP(X648,'SCORE TALLER'!$K$2:$L$10,2,TRUE)*AZ$2</f>
        <v>0</v>
      </c>
      <c r="BA648" s="59">
        <f>VLOOKUP(U648,'SCORE TALLER'!$E$2:$F$10,2,FALSE)*BA$2</f>
        <v>0</v>
      </c>
      <c r="BB648" s="59">
        <f>VLOOKUP(Y648,'SCORE TALLER'!$M$2:$N$10,2,TRUE)*BB$2</f>
        <v>0.04</v>
      </c>
      <c r="BC648" s="59">
        <f>VLOOKUP(AA648,'SCORE TALLER'!$Q$2:$R$10,2,FALSE)*BC$2</f>
        <v>0.05</v>
      </c>
      <c r="BD648" s="59">
        <f>VLOOKUP(V648,'SCORE TALLER'!$G$2:$H$10,2,FALSE)*BD$2</f>
        <v>0</v>
      </c>
      <c r="BE648" s="59">
        <f>VLOOKUP(AF648,'SCORE TALLER'!$AA$2:$AB$10,2,FALSE)*BE$2</f>
        <v>0</v>
      </c>
      <c r="BF648" s="59">
        <f>VLOOKUP(AL648,'SCORE TALLER'!$AM$2:$AN$10,2,TRUE)*BF$2</f>
        <v>0</v>
      </c>
      <c r="BG648" s="67">
        <f t="shared" si="150"/>
        <v>1.4800000000000002</v>
      </c>
      <c r="BH648" s="67" t="str">
        <f>VLOOKUP(BG648,'SCORE TALLER'!$AP$2:$AQ$7,2,TRUE)</f>
        <v>2. Normal</v>
      </c>
      <c r="BI648" s="67" t="str">
        <f t="shared" si="152"/>
        <v>LBZ</v>
      </c>
      <c r="BJ648" s="67" t="str">
        <f t="shared" si="152"/>
        <v>A</v>
      </c>
      <c r="BK648" s="67" t="str">
        <f t="shared" si="153"/>
        <v>A</v>
      </c>
      <c r="BL648" s="86">
        <f t="shared" si="151"/>
        <v>1142984</v>
      </c>
      <c r="BM648" s="86">
        <f t="shared" si="154"/>
        <v>0</v>
      </c>
    </row>
    <row r="649" spans="1:65" x14ac:dyDescent="0.3">
      <c r="A649" s="57">
        <v>2048604286</v>
      </c>
      <c r="B649" s="12" t="s">
        <v>787</v>
      </c>
      <c r="C649" s="58" t="s">
        <v>105</v>
      </c>
      <c r="D649" s="58" t="s">
        <v>30</v>
      </c>
      <c r="E649" s="58">
        <v>509167</v>
      </c>
      <c r="F649" s="58">
        <v>8467993</v>
      </c>
      <c r="G649" s="58">
        <f t="shared" si="142"/>
        <v>5791173</v>
      </c>
      <c r="H649" s="58">
        <f t="shared" si="143"/>
        <v>4166173</v>
      </c>
      <c r="I649" s="58">
        <v>8468000</v>
      </c>
      <c r="J649" s="58">
        <v>300876</v>
      </c>
      <c r="K649" s="58">
        <v>0</v>
      </c>
      <c r="L649" s="58">
        <v>1625000</v>
      </c>
      <c r="M649" s="58">
        <v>2676820</v>
      </c>
      <c r="N649" s="58">
        <f>VLOOKUP(AD649,'tabla ingresos'!$A$3:$D$15,4,FALSE)</f>
        <v>2000000</v>
      </c>
      <c r="O649" s="58">
        <v>205061.99352922692</v>
      </c>
      <c r="P649" s="58">
        <v>6667000</v>
      </c>
      <c r="Q649" s="58">
        <v>0</v>
      </c>
      <c r="R649" s="12">
        <v>13052</v>
      </c>
      <c r="S649" s="12" t="s">
        <v>87</v>
      </c>
      <c r="T649" s="12" t="s">
        <v>89</v>
      </c>
      <c r="U649" s="12" t="s">
        <v>10</v>
      </c>
      <c r="V649" s="12">
        <v>4</v>
      </c>
      <c r="W649" s="12">
        <v>0</v>
      </c>
      <c r="X649" s="12">
        <v>0</v>
      </c>
      <c r="Y649" s="59">
        <v>5.0630136986301366</v>
      </c>
      <c r="Z649" s="59">
        <v>28.090410958904108</v>
      </c>
      <c r="AA649" s="12">
        <v>1</v>
      </c>
      <c r="AB649" s="12">
        <v>2</v>
      </c>
      <c r="AC649" s="12">
        <v>2</v>
      </c>
      <c r="AD649" s="12">
        <v>3</v>
      </c>
      <c r="AE649" s="12">
        <v>3</v>
      </c>
      <c r="AF649" s="58" t="s">
        <v>10</v>
      </c>
      <c r="AG649" s="66">
        <f t="shared" si="144"/>
        <v>0.16864599784307563</v>
      </c>
      <c r="AH649" s="67">
        <f t="shared" si="145"/>
        <v>5.0449976666666663</v>
      </c>
      <c r="AI649" s="67">
        <f t="shared" si="146"/>
        <v>1.0619956666666666</v>
      </c>
      <c r="AJ649" s="67">
        <f t="shared" si="147"/>
        <v>1.930391</v>
      </c>
      <c r="AK649" s="67">
        <f t="shared" si="148"/>
        <v>1.3887243333333332</v>
      </c>
      <c r="AL649" s="67">
        <f t="shared" si="149"/>
        <v>0</v>
      </c>
      <c r="AM649" s="59">
        <f>VLOOKUP(AG649,'SCORE TALLER'!$AC$2:$AD$10,2,TRUE)*AM$2</f>
        <v>0</v>
      </c>
      <c r="AN649" s="59">
        <f>VLOOKUP(AD649,'SCORE TALLER'!$W$2:$X$10,2,TRUE)*AN$2</f>
        <v>0.32</v>
      </c>
      <c r="AO649" s="59">
        <f>VLOOKUP(AB649,'SCORE TALLER'!$S$2:$T$10,2,FALSE)*AO$2</f>
        <v>0.04</v>
      </c>
      <c r="AP649" s="59">
        <f>VLOOKUP(AH649,'SCORE TALLER'!$AE$2:$AF$10,2,TRUE)*AP$2</f>
        <v>0.08</v>
      </c>
      <c r="AQ649" s="59">
        <f>VLOOKUP(AI649,'SCORE TALLER'!$AG$2:$AH$10,2,TRUE)*AQ$2</f>
        <v>0.32</v>
      </c>
      <c r="AR649" s="59">
        <f>VLOOKUP(AC649,'SCORE TALLER'!$U$2:$V$10,2,FALSE)*AR$2</f>
        <v>0.04</v>
      </c>
      <c r="AS649" s="59">
        <f>VLOOKUP(AE649,'SCORE TALLER'!$Y$2:$Z$10,2,FALSE)*AS$2</f>
        <v>0.02</v>
      </c>
      <c r="AT649" s="59">
        <f>VLOOKUP(Z649,'SCORE TALLER'!$O$2:$P$10,2,TRUE)*AT$2</f>
        <v>0.04</v>
      </c>
      <c r="AU649" s="59">
        <f>VLOOKUP(S649,'SCORE TALLER'!$A$2:$B$10,2,FALSE)*AU$2</f>
        <v>0.15000000000000002</v>
      </c>
      <c r="AV649" s="59">
        <f>VLOOKUP(AJ649,'SCORE TALLER'!$AI$2:$AJ$10,2,TRUE)*AV$2</f>
        <v>0.2</v>
      </c>
      <c r="AW649" s="59">
        <f>VLOOKUP(AK649,'SCORE TALLER'!$AK$2:$AL$10,2,TRUE)*AW$2</f>
        <v>0.2</v>
      </c>
      <c r="AX649" s="59">
        <f>VLOOKUP(T649,'SCORE TALLER'!$C$2:$D$10,2,FALSE)*AX$2</f>
        <v>0</v>
      </c>
      <c r="AY649" s="59">
        <f>VLOOKUP(W649,'SCORE TALLER'!$I$2:$J$10,2,TRUE)*AY$2</f>
        <v>0</v>
      </c>
      <c r="AZ649" s="59">
        <f>VLOOKUP(X649,'SCORE TALLER'!$K$2:$L$10,2,TRUE)*AZ$2</f>
        <v>0</v>
      </c>
      <c r="BA649" s="59">
        <f>VLOOKUP(U649,'SCORE TALLER'!$E$2:$F$10,2,FALSE)*BA$2</f>
        <v>0</v>
      </c>
      <c r="BB649" s="59">
        <f>VLOOKUP(Y649,'SCORE TALLER'!$M$2:$N$10,2,TRUE)*BB$2</f>
        <v>0.03</v>
      </c>
      <c r="BC649" s="59">
        <f>VLOOKUP(AA649,'SCORE TALLER'!$Q$2:$R$10,2,FALSE)*BC$2</f>
        <v>0.05</v>
      </c>
      <c r="BD649" s="59">
        <f>VLOOKUP(V649,'SCORE TALLER'!$G$2:$H$10,2,FALSE)*BD$2</f>
        <v>0</v>
      </c>
      <c r="BE649" s="59">
        <f>VLOOKUP(AF649,'SCORE TALLER'!$AA$2:$AB$10,2,FALSE)*BE$2</f>
        <v>0</v>
      </c>
      <c r="BF649" s="59">
        <f>VLOOKUP(AL649,'SCORE TALLER'!$AM$2:$AN$10,2,TRUE)*BF$2</f>
        <v>0</v>
      </c>
      <c r="BG649" s="67">
        <f t="shared" si="150"/>
        <v>1.4900000000000002</v>
      </c>
      <c r="BH649" s="67" t="str">
        <f>VLOOKUP(BG649,'SCORE TALLER'!$AP$2:$AQ$7,2,TRUE)</f>
        <v>2. Normal</v>
      </c>
      <c r="BI649" s="67" t="str">
        <f t="shared" si="152"/>
        <v>LBZ</v>
      </c>
      <c r="BJ649" s="67" t="str">
        <f t="shared" si="152"/>
        <v>A</v>
      </c>
      <c r="BK649" s="67" t="str">
        <f t="shared" si="153"/>
        <v>A</v>
      </c>
      <c r="BL649" s="86">
        <f t="shared" si="151"/>
        <v>4166173</v>
      </c>
      <c r="BM649" s="86">
        <f t="shared" si="154"/>
        <v>0</v>
      </c>
    </row>
    <row r="650" spans="1:65" x14ac:dyDescent="0.3">
      <c r="A650" s="57">
        <v>2042248466</v>
      </c>
      <c r="B650" s="12" t="s">
        <v>788</v>
      </c>
      <c r="C650" s="58" t="s">
        <v>105</v>
      </c>
      <c r="D650" s="58" t="s">
        <v>114</v>
      </c>
      <c r="E650" s="58">
        <v>691026</v>
      </c>
      <c r="F650" s="58">
        <v>2636972</v>
      </c>
      <c r="G650" s="58">
        <f t="shared" si="142"/>
        <v>1735442</v>
      </c>
      <c r="H650" s="58">
        <f t="shared" si="143"/>
        <v>0</v>
      </c>
      <c r="I650" s="58">
        <v>2637000</v>
      </c>
      <c r="J650" s="58">
        <v>260329</v>
      </c>
      <c r="K650" s="58">
        <v>0</v>
      </c>
      <c r="L650" s="58">
        <v>2239045</v>
      </c>
      <c r="M650" s="58">
        <v>901530</v>
      </c>
      <c r="N650" s="58">
        <f>VLOOKUP(AD650,'tabla ingresos'!$A$3:$D$15,4,FALSE)</f>
        <v>1000000</v>
      </c>
      <c r="O650" s="58">
        <v>16549.869077566917</v>
      </c>
      <c r="P650" s="58">
        <v>744000</v>
      </c>
      <c r="Q650" s="58">
        <v>0</v>
      </c>
      <c r="R650" s="12">
        <v>5001</v>
      </c>
      <c r="S650" s="12" t="s">
        <v>87</v>
      </c>
      <c r="T650" s="12" t="s">
        <v>89</v>
      </c>
      <c r="U650" s="12" t="s">
        <v>10</v>
      </c>
      <c r="V650" s="12">
        <v>4</v>
      </c>
      <c r="W650" s="12">
        <v>0</v>
      </c>
      <c r="X650" s="12">
        <v>0</v>
      </c>
      <c r="Y650" s="59">
        <v>2.8767123287671232</v>
      </c>
      <c r="Z650" s="59">
        <v>33.813698630136983</v>
      </c>
      <c r="AA650" s="12">
        <v>2</v>
      </c>
      <c r="AB650" s="12">
        <v>0</v>
      </c>
      <c r="AC650" s="12">
        <v>2</v>
      </c>
      <c r="AD650" s="12">
        <v>2</v>
      </c>
      <c r="AE650" s="12">
        <v>2</v>
      </c>
      <c r="AF650" s="58" t="s">
        <v>10</v>
      </c>
      <c r="AG650" s="66">
        <f t="shared" si="144"/>
        <v>0.18458591271837793</v>
      </c>
      <c r="AH650" s="67">
        <f t="shared" si="145"/>
        <v>2.2539813333333334</v>
      </c>
      <c r="AI650" s="67">
        <f t="shared" si="146"/>
        <v>1.061704</v>
      </c>
      <c r="AJ650" s="67">
        <f t="shared" si="147"/>
        <v>1.1569613333333333</v>
      </c>
      <c r="AK650" s="67">
        <f t="shared" si="148"/>
        <v>0</v>
      </c>
      <c r="AL650" s="67">
        <f t="shared" si="149"/>
        <v>0</v>
      </c>
      <c r="AM650" s="59">
        <f>VLOOKUP(AG650,'SCORE TALLER'!$AC$2:$AD$10,2,TRUE)*AM$2</f>
        <v>0</v>
      </c>
      <c r="AN650" s="59">
        <f>VLOOKUP(AD650,'SCORE TALLER'!$W$2:$X$10,2,TRUE)*AN$2</f>
        <v>0.32</v>
      </c>
      <c r="AO650" s="59">
        <f>VLOOKUP(AB650,'SCORE TALLER'!$S$2:$T$10,2,FALSE)*AO$2</f>
        <v>0.05</v>
      </c>
      <c r="AP650" s="59">
        <f>VLOOKUP(AH650,'SCORE TALLER'!$AE$2:$AF$10,2,TRUE)*AP$2</f>
        <v>0</v>
      </c>
      <c r="AQ650" s="59">
        <f>VLOOKUP(AI650,'SCORE TALLER'!$AG$2:$AH$10,2,TRUE)*AQ$2</f>
        <v>0.32</v>
      </c>
      <c r="AR650" s="59">
        <f>VLOOKUP(AC650,'SCORE TALLER'!$U$2:$V$10,2,FALSE)*AR$2</f>
        <v>0.04</v>
      </c>
      <c r="AS650" s="59">
        <f>VLOOKUP(AE650,'SCORE TALLER'!$Y$2:$Z$10,2,FALSE)*AS$2</f>
        <v>0.01</v>
      </c>
      <c r="AT650" s="59">
        <f>VLOOKUP(Z650,'SCORE TALLER'!$O$2:$P$10,2,TRUE)*AT$2</f>
        <v>0.04</v>
      </c>
      <c r="AU650" s="59">
        <f>VLOOKUP(S650,'SCORE TALLER'!$A$2:$B$10,2,FALSE)*AU$2</f>
        <v>0.15000000000000002</v>
      </c>
      <c r="AV650" s="59">
        <f>VLOOKUP(AJ650,'SCORE TALLER'!$AI$2:$AJ$10,2,TRUE)*AV$2</f>
        <v>0.2</v>
      </c>
      <c r="AW650" s="59">
        <f>VLOOKUP(AK650,'SCORE TALLER'!$AK$2:$AL$10,2,TRUE)*AW$2</f>
        <v>0.25</v>
      </c>
      <c r="AX650" s="59">
        <f>VLOOKUP(T650,'SCORE TALLER'!$C$2:$D$10,2,FALSE)*AX$2</f>
        <v>0</v>
      </c>
      <c r="AY650" s="59">
        <f>VLOOKUP(W650,'SCORE TALLER'!$I$2:$J$10,2,TRUE)*AY$2</f>
        <v>0</v>
      </c>
      <c r="AZ650" s="59">
        <f>VLOOKUP(X650,'SCORE TALLER'!$K$2:$L$10,2,TRUE)*AZ$2</f>
        <v>0</v>
      </c>
      <c r="BA650" s="59">
        <f>VLOOKUP(U650,'SCORE TALLER'!$E$2:$F$10,2,FALSE)*BA$2</f>
        <v>0</v>
      </c>
      <c r="BB650" s="59">
        <f>VLOOKUP(Y650,'SCORE TALLER'!$M$2:$N$10,2,TRUE)*BB$2</f>
        <v>0.04</v>
      </c>
      <c r="BC650" s="59">
        <f>VLOOKUP(AA650,'SCORE TALLER'!$Q$2:$R$10,2,FALSE)*BC$2</f>
        <v>0</v>
      </c>
      <c r="BD650" s="59">
        <f>VLOOKUP(V650,'SCORE TALLER'!$G$2:$H$10,2,FALSE)*BD$2</f>
        <v>0</v>
      </c>
      <c r="BE650" s="59">
        <f>VLOOKUP(AF650,'SCORE TALLER'!$AA$2:$AB$10,2,FALSE)*BE$2</f>
        <v>0</v>
      </c>
      <c r="BF650" s="59">
        <f>VLOOKUP(AL650,'SCORE TALLER'!$AM$2:$AN$10,2,TRUE)*BF$2</f>
        <v>0</v>
      </c>
      <c r="BG650" s="67">
        <f t="shared" si="150"/>
        <v>1.4200000000000002</v>
      </c>
      <c r="BH650" s="67" t="str">
        <f>VLOOKUP(BG650,'SCORE TALLER'!$AP$2:$AQ$7,2,TRUE)</f>
        <v>2. Normal</v>
      </c>
      <c r="BI650" s="67" t="str">
        <f t="shared" si="152"/>
        <v>LBZ</v>
      </c>
      <c r="BJ650" s="67" t="str">
        <f t="shared" si="152"/>
        <v>A</v>
      </c>
      <c r="BK650" s="67" t="str">
        <f t="shared" si="153"/>
        <v>A</v>
      </c>
      <c r="BL650" s="86">
        <f t="shared" si="151"/>
        <v>0</v>
      </c>
      <c r="BM650" s="86">
        <f t="shared" si="154"/>
        <v>0</v>
      </c>
    </row>
    <row r="651" spans="1:65" x14ac:dyDescent="0.3">
      <c r="A651" s="57">
        <v>2224662028</v>
      </c>
      <c r="B651" s="12" t="s">
        <v>789</v>
      </c>
      <c r="C651" s="58" t="s">
        <v>107</v>
      </c>
      <c r="D651" s="58" t="s">
        <v>115</v>
      </c>
      <c r="E651" s="58">
        <v>1825437</v>
      </c>
      <c r="F651" s="58">
        <v>5679524</v>
      </c>
      <c r="G651" s="58">
        <f t="shared" si="142"/>
        <v>4323667</v>
      </c>
      <c r="H651" s="58">
        <f t="shared" si="143"/>
        <v>3575778</v>
      </c>
      <c r="I651" s="58" t="e">
        <v>#N/A</v>
      </c>
      <c r="J651" s="58">
        <v>419993</v>
      </c>
      <c r="K651" s="58">
        <v>0</v>
      </c>
      <c r="L651" s="58">
        <v>747889</v>
      </c>
      <c r="M651" s="58">
        <v>1355857</v>
      </c>
      <c r="N651" s="58">
        <f>VLOOKUP(AD651,'tabla ingresos'!$A$3:$D$15,4,FALSE)</f>
        <v>2000000</v>
      </c>
      <c r="O651" s="58">
        <v>0</v>
      </c>
      <c r="P651" s="58">
        <v>0</v>
      </c>
      <c r="Q651" s="58">
        <v>0</v>
      </c>
      <c r="R651" s="12">
        <v>11001</v>
      </c>
      <c r="S651" s="12" t="s">
        <v>87</v>
      </c>
      <c r="T651" s="12" t="s">
        <v>89</v>
      </c>
      <c r="U651" s="12" t="s">
        <v>10</v>
      </c>
      <c r="V651" s="12">
        <v>4</v>
      </c>
      <c r="W651" s="12">
        <v>0</v>
      </c>
      <c r="X651" s="12">
        <v>0</v>
      </c>
      <c r="Y651" s="59">
        <v>2.1506849315068495</v>
      </c>
      <c r="Z651" s="59">
        <v>28.797260273972604</v>
      </c>
      <c r="AA651" s="12">
        <v>1</v>
      </c>
      <c r="AB651" s="12">
        <v>4</v>
      </c>
      <c r="AC651" s="12">
        <v>3</v>
      </c>
      <c r="AD651" s="12">
        <v>3</v>
      </c>
      <c r="AE651" s="12">
        <v>3</v>
      </c>
      <c r="AF651" s="58" t="s">
        <v>91</v>
      </c>
      <c r="AG651" s="66">
        <f t="shared" si="144"/>
        <v>0.13999766666666666</v>
      </c>
      <c r="AH651" s="67">
        <f t="shared" si="145"/>
        <v>1.8931746666666667</v>
      </c>
      <c r="AI651" s="67">
        <f t="shared" si="146"/>
        <v>1.0604313333333333</v>
      </c>
      <c r="AJ651" s="67">
        <f t="shared" si="147"/>
        <v>1.4412223333333334</v>
      </c>
      <c r="AK651" s="67">
        <f t="shared" si="148"/>
        <v>1.191926</v>
      </c>
      <c r="AL651" s="67">
        <f t="shared" si="149"/>
        <v>0</v>
      </c>
      <c r="AM651" s="59">
        <f>VLOOKUP(AG651,'SCORE TALLER'!$AC$2:$AD$10,2,TRUE)*AM$2</f>
        <v>0</v>
      </c>
      <c r="AN651" s="59">
        <f>VLOOKUP(AD651,'SCORE TALLER'!$W$2:$X$10,2,TRUE)*AN$2</f>
        <v>0.32</v>
      </c>
      <c r="AO651" s="59">
        <f>VLOOKUP(AB651,'SCORE TALLER'!$S$2:$T$10,2,FALSE)*AO$2</f>
        <v>0.02</v>
      </c>
      <c r="AP651" s="59">
        <f>VLOOKUP(AH651,'SCORE TALLER'!$AE$2:$AF$10,2,TRUE)*AP$2</f>
        <v>0</v>
      </c>
      <c r="AQ651" s="59">
        <f>VLOOKUP(AI651,'SCORE TALLER'!$AG$2:$AH$10,2,TRUE)*AQ$2</f>
        <v>0.32</v>
      </c>
      <c r="AR651" s="59">
        <f>VLOOKUP(AC651,'SCORE TALLER'!$U$2:$V$10,2,FALSE)*AR$2</f>
        <v>0.03</v>
      </c>
      <c r="AS651" s="59">
        <f>VLOOKUP(AE651,'SCORE TALLER'!$Y$2:$Z$10,2,FALSE)*AS$2</f>
        <v>0.02</v>
      </c>
      <c r="AT651" s="59">
        <f>VLOOKUP(Z651,'SCORE TALLER'!$O$2:$P$10,2,TRUE)*AT$2</f>
        <v>0.04</v>
      </c>
      <c r="AU651" s="59">
        <f>VLOOKUP(S651,'SCORE TALLER'!$A$2:$B$10,2,FALSE)*AU$2</f>
        <v>0.15000000000000002</v>
      </c>
      <c r="AV651" s="59">
        <f>VLOOKUP(AJ651,'SCORE TALLER'!$AI$2:$AJ$10,2,TRUE)*AV$2</f>
        <v>0.2</v>
      </c>
      <c r="AW651" s="59">
        <f>VLOOKUP(AK651,'SCORE TALLER'!$AK$2:$AL$10,2,TRUE)*AW$2</f>
        <v>0.2</v>
      </c>
      <c r="AX651" s="59">
        <f>VLOOKUP(T651,'SCORE TALLER'!$C$2:$D$10,2,FALSE)*AX$2</f>
        <v>0</v>
      </c>
      <c r="AY651" s="59">
        <f>VLOOKUP(W651,'SCORE TALLER'!$I$2:$J$10,2,TRUE)*AY$2</f>
        <v>0</v>
      </c>
      <c r="AZ651" s="59">
        <f>VLOOKUP(X651,'SCORE TALLER'!$K$2:$L$10,2,TRUE)*AZ$2</f>
        <v>0</v>
      </c>
      <c r="BA651" s="59">
        <f>VLOOKUP(U651,'SCORE TALLER'!$E$2:$F$10,2,FALSE)*BA$2</f>
        <v>0</v>
      </c>
      <c r="BB651" s="59">
        <f>VLOOKUP(Y651,'SCORE TALLER'!$M$2:$N$10,2,TRUE)*BB$2</f>
        <v>0.04</v>
      </c>
      <c r="BC651" s="59">
        <f>VLOOKUP(AA651,'SCORE TALLER'!$Q$2:$R$10,2,FALSE)*BC$2</f>
        <v>0.05</v>
      </c>
      <c r="BD651" s="59">
        <f>VLOOKUP(V651,'SCORE TALLER'!$G$2:$H$10,2,FALSE)*BD$2</f>
        <v>0</v>
      </c>
      <c r="BE651" s="59">
        <f>VLOOKUP(AF651,'SCORE TALLER'!$AA$2:$AB$10,2,FALSE)*BE$2</f>
        <v>0.30000000000000004</v>
      </c>
      <c r="BF651" s="59">
        <f>VLOOKUP(AL651,'SCORE TALLER'!$AM$2:$AN$10,2,TRUE)*BF$2</f>
        <v>0</v>
      </c>
      <c r="BG651" s="67">
        <f t="shared" si="150"/>
        <v>1.6900000000000002</v>
      </c>
      <c r="BH651" s="67" t="str">
        <f>VLOOKUP(BG651,'SCORE TALLER'!$AP$2:$AQ$7,2,TRUE)</f>
        <v>2. Normal</v>
      </c>
      <c r="BI651" s="67" t="str">
        <f t="shared" si="152"/>
        <v>LBZ</v>
      </c>
      <c r="BJ651" s="67" t="str">
        <f t="shared" si="152"/>
        <v>A</v>
      </c>
      <c r="BK651" s="67" t="str">
        <f t="shared" si="153"/>
        <v>SIN</v>
      </c>
      <c r="BL651" s="86">
        <f t="shared" si="151"/>
        <v>3575778</v>
      </c>
      <c r="BM651" s="86">
        <f t="shared" si="154"/>
        <v>0</v>
      </c>
    </row>
    <row r="652" spans="1:65" x14ac:dyDescent="0.3">
      <c r="A652" s="57">
        <v>2066626242</v>
      </c>
      <c r="B652" s="12" t="s">
        <v>790</v>
      </c>
      <c r="C652" s="58" t="s">
        <v>107</v>
      </c>
      <c r="D652" s="58" t="s">
        <v>115</v>
      </c>
      <c r="E652" s="58"/>
      <c r="F652" s="58">
        <v>4363978</v>
      </c>
      <c r="G652" s="58">
        <f t="shared" si="142"/>
        <v>2777858</v>
      </c>
      <c r="H652" s="58">
        <f t="shared" si="143"/>
        <v>2777858</v>
      </c>
      <c r="I652" s="58" t="e">
        <v>#N/A</v>
      </c>
      <c r="J652" s="58">
        <v>199022</v>
      </c>
      <c r="K652" s="58">
        <v>0</v>
      </c>
      <c r="L652" s="58">
        <v>0</v>
      </c>
      <c r="M652" s="58">
        <v>1586120</v>
      </c>
      <c r="N652" s="58">
        <f>VLOOKUP(AD652,'tabla ingresos'!$A$3:$D$15,4,FALSE)</f>
        <v>1000000</v>
      </c>
      <c r="O652" s="58">
        <v>0</v>
      </c>
      <c r="P652" s="58">
        <v>0</v>
      </c>
      <c r="Q652" s="58">
        <v>0</v>
      </c>
      <c r="R652" s="12">
        <v>20001</v>
      </c>
      <c r="S652" s="12" t="s">
        <v>88</v>
      </c>
      <c r="T652" s="12" t="s">
        <v>89</v>
      </c>
      <c r="U652" s="12" t="s">
        <v>10</v>
      </c>
      <c r="V652" s="12">
        <v>4</v>
      </c>
      <c r="W652" s="12">
        <v>0</v>
      </c>
      <c r="X652" s="12">
        <v>0</v>
      </c>
      <c r="Y652" s="59">
        <v>3.1972602739726028</v>
      </c>
      <c r="Z652" s="59">
        <v>31.767123287671232</v>
      </c>
      <c r="AA652" s="12">
        <v>1</v>
      </c>
      <c r="AB652" s="12">
        <v>2</v>
      </c>
      <c r="AC652" s="12">
        <v>2</v>
      </c>
      <c r="AD652" s="12">
        <v>2</v>
      </c>
      <c r="AE652" s="12">
        <v>4</v>
      </c>
      <c r="AF652" s="58" t="s">
        <v>91</v>
      </c>
      <c r="AG652" s="66">
        <f t="shared" si="144"/>
        <v>0.13268133333333335</v>
      </c>
      <c r="AH652" s="67">
        <f t="shared" si="145"/>
        <v>2.9093186666666666</v>
      </c>
      <c r="AI652" s="67">
        <f t="shared" si="146"/>
        <v>1.0574133333333333</v>
      </c>
      <c r="AJ652" s="67">
        <f t="shared" si="147"/>
        <v>1.8519053333333333</v>
      </c>
      <c r="AK652" s="67">
        <f t="shared" si="148"/>
        <v>1.8519053333333333</v>
      </c>
      <c r="AL652" s="67">
        <f t="shared" si="149"/>
        <v>0</v>
      </c>
      <c r="AM652" s="59">
        <f>VLOOKUP(AG652,'SCORE TALLER'!$AC$2:$AD$10,2,TRUE)*AM$2</f>
        <v>0</v>
      </c>
      <c r="AN652" s="59">
        <f>VLOOKUP(AD652,'SCORE TALLER'!$W$2:$X$10,2,TRUE)*AN$2</f>
        <v>0.32</v>
      </c>
      <c r="AO652" s="59">
        <f>VLOOKUP(AB652,'SCORE TALLER'!$S$2:$T$10,2,FALSE)*AO$2</f>
        <v>0.04</v>
      </c>
      <c r="AP652" s="59">
        <f>VLOOKUP(AH652,'SCORE TALLER'!$AE$2:$AF$10,2,TRUE)*AP$2</f>
        <v>0</v>
      </c>
      <c r="AQ652" s="59">
        <f>VLOOKUP(AI652,'SCORE TALLER'!$AG$2:$AH$10,2,TRUE)*AQ$2</f>
        <v>0.32</v>
      </c>
      <c r="AR652" s="59">
        <f>VLOOKUP(AC652,'SCORE TALLER'!$U$2:$V$10,2,FALSE)*AR$2</f>
        <v>0.04</v>
      </c>
      <c r="AS652" s="59">
        <f>VLOOKUP(AE652,'SCORE TALLER'!$Y$2:$Z$10,2,FALSE)*AS$2</f>
        <v>0.05</v>
      </c>
      <c r="AT652" s="59">
        <f>VLOOKUP(Z652,'SCORE TALLER'!$O$2:$P$10,2,TRUE)*AT$2</f>
        <v>0.04</v>
      </c>
      <c r="AU652" s="59">
        <f>VLOOKUP(S652,'SCORE TALLER'!$A$2:$B$10,2,FALSE)*AU$2</f>
        <v>0.25</v>
      </c>
      <c r="AV652" s="59">
        <f>VLOOKUP(AJ652,'SCORE TALLER'!$AI$2:$AJ$10,2,TRUE)*AV$2</f>
        <v>0.2</v>
      </c>
      <c r="AW652" s="59">
        <f>VLOOKUP(AK652,'SCORE TALLER'!$AK$2:$AL$10,2,TRUE)*AW$2</f>
        <v>0.2</v>
      </c>
      <c r="AX652" s="59">
        <f>VLOOKUP(T652,'SCORE TALLER'!$C$2:$D$10,2,FALSE)*AX$2</f>
        <v>0</v>
      </c>
      <c r="AY652" s="59">
        <f>VLOOKUP(W652,'SCORE TALLER'!$I$2:$J$10,2,TRUE)*AY$2</f>
        <v>0</v>
      </c>
      <c r="AZ652" s="59">
        <f>VLOOKUP(X652,'SCORE TALLER'!$K$2:$L$10,2,TRUE)*AZ$2</f>
        <v>0</v>
      </c>
      <c r="BA652" s="59">
        <f>VLOOKUP(U652,'SCORE TALLER'!$E$2:$F$10,2,FALSE)*BA$2</f>
        <v>0</v>
      </c>
      <c r="BB652" s="59">
        <f>VLOOKUP(Y652,'SCORE TALLER'!$M$2:$N$10,2,TRUE)*BB$2</f>
        <v>0.04</v>
      </c>
      <c r="BC652" s="59">
        <f>VLOOKUP(AA652,'SCORE TALLER'!$Q$2:$R$10,2,FALSE)*BC$2</f>
        <v>0.05</v>
      </c>
      <c r="BD652" s="59">
        <f>VLOOKUP(V652,'SCORE TALLER'!$G$2:$H$10,2,FALSE)*BD$2</f>
        <v>0</v>
      </c>
      <c r="BE652" s="59">
        <f>VLOOKUP(AF652,'SCORE TALLER'!$AA$2:$AB$10,2,FALSE)*BE$2</f>
        <v>0.30000000000000004</v>
      </c>
      <c r="BF652" s="59">
        <f>VLOOKUP(AL652,'SCORE TALLER'!$AM$2:$AN$10,2,TRUE)*BF$2</f>
        <v>0</v>
      </c>
      <c r="BG652" s="67">
        <f t="shared" si="150"/>
        <v>1.85</v>
      </c>
      <c r="BH652" s="67" t="str">
        <f>VLOOKUP(BG652,'SCORE TALLER'!$AP$2:$AQ$7,2,TRUE)</f>
        <v>2. Normal</v>
      </c>
      <c r="BI652" s="67" t="str">
        <f t="shared" si="152"/>
        <v>LBZ</v>
      </c>
      <c r="BJ652" s="67" t="str">
        <f t="shared" si="152"/>
        <v>A</v>
      </c>
      <c r="BK652" s="67" t="str">
        <f t="shared" si="153"/>
        <v>SIN</v>
      </c>
      <c r="BL652" s="86">
        <f t="shared" si="151"/>
        <v>2777858</v>
      </c>
      <c r="BM652" s="86">
        <f t="shared" si="154"/>
        <v>0</v>
      </c>
    </row>
    <row r="653" spans="1:65" x14ac:dyDescent="0.3">
      <c r="A653" s="57">
        <v>2004246284</v>
      </c>
      <c r="B653" s="12" t="s">
        <v>791</v>
      </c>
      <c r="C653" s="58" t="s">
        <v>107</v>
      </c>
      <c r="D653" s="58" t="s">
        <v>115</v>
      </c>
      <c r="E653" s="58"/>
      <c r="F653" s="58">
        <v>3647838</v>
      </c>
      <c r="G653" s="58">
        <f t="shared" si="142"/>
        <v>2061718</v>
      </c>
      <c r="H653" s="58">
        <f t="shared" si="143"/>
        <v>2061718</v>
      </c>
      <c r="I653" s="58" t="e">
        <v>#N/A</v>
      </c>
      <c r="J653" s="58">
        <v>142213</v>
      </c>
      <c r="K653" s="58">
        <v>0</v>
      </c>
      <c r="L653" s="58">
        <v>0</v>
      </c>
      <c r="M653" s="58">
        <v>1586120</v>
      </c>
      <c r="N653" s="58">
        <f>VLOOKUP(AD653,'tabla ingresos'!$A$3:$D$15,4,FALSE)</f>
        <v>1000000</v>
      </c>
      <c r="O653" s="58">
        <v>0</v>
      </c>
      <c r="P653" s="58">
        <v>0</v>
      </c>
      <c r="Q653" s="58">
        <v>0</v>
      </c>
      <c r="R653" s="12">
        <v>20001</v>
      </c>
      <c r="S653" s="12" t="s">
        <v>88</v>
      </c>
      <c r="T653" s="12" t="s">
        <v>89</v>
      </c>
      <c r="U653" s="12" t="s">
        <v>10</v>
      </c>
      <c r="V653" s="12">
        <v>4</v>
      </c>
      <c r="W653" s="12">
        <v>0</v>
      </c>
      <c r="X653" s="12">
        <v>0</v>
      </c>
      <c r="Y653" s="59">
        <v>3.1972602739726028</v>
      </c>
      <c r="Z653" s="59">
        <v>23.542465753424658</v>
      </c>
      <c r="AA653" s="12">
        <v>1</v>
      </c>
      <c r="AB653" s="12">
        <v>2</v>
      </c>
      <c r="AC653" s="12">
        <v>1</v>
      </c>
      <c r="AD653" s="12">
        <v>2</v>
      </c>
      <c r="AE653" s="12">
        <v>1</v>
      </c>
      <c r="AF653" s="58" t="s">
        <v>91</v>
      </c>
      <c r="AG653" s="66">
        <f t="shared" si="144"/>
        <v>9.4808666666666666E-2</v>
      </c>
      <c r="AH653" s="67">
        <f t="shared" si="145"/>
        <v>2.4318919999999999</v>
      </c>
      <c r="AI653" s="67">
        <f t="shared" si="146"/>
        <v>1.0574133333333333</v>
      </c>
      <c r="AJ653" s="67">
        <f t="shared" si="147"/>
        <v>1.3744786666666666</v>
      </c>
      <c r="AK653" s="67">
        <f t="shared" si="148"/>
        <v>1.3744786666666666</v>
      </c>
      <c r="AL653" s="67">
        <f t="shared" si="149"/>
        <v>0</v>
      </c>
      <c r="AM653" s="59">
        <f>VLOOKUP(AG653,'SCORE TALLER'!$AC$2:$AD$10,2,TRUE)*AM$2</f>
        <v>0</v>
      </c>
      <c r="AN653" s="59">
        <f>VLOOKUP(AD653,'SCORE TALLER'!$W$2:$X$10,2,TRUE)*AN$2</f>
        <v>0.32</v>
      </c>
      <c r="AO653" s="59">
        <f>VLOOKUP(AB653,'SCORE TALLER'!$S$2:$T$10,2,FALSE)*AO$2</f>
        <v>0.04</v>
      </c>
      <c r="AP653" s="59">
        <f>VLOOKUP(AH653,'SCORE TALLER'!$AE$2:$AF$10,2,TRUE)*AP$2</f>
        <v>0</v>
      </c>
      <c r="AQ653" s="59">
        <f>VLOOKUP(AI653,'SCORE TALLER'!$AG$2:$AH$10,2,TRUE)*AQ$2</f>
        <v>0.32</v>
      </c>
      <c r="AR653" s="59">
        <f>VLOOKUP(AC653,'SCORE TALLER'!$U$2:$V$10,2,FALSE)*AR$2</f>
        <v>0.05</v>
      </c>
      <c r="AS653" s="59">
        <f>VLOOKUP(AE653,'SCORE TALLER'!$Y$2:$Z$10,2,FALSE)*AS$2</f>
        <v>0.03</v>
      </c>
      <c r="AT653" s="59">
        <f>VLOOKUP(Z653,'SCORE TALLER'!$O$2:$P$10,2,TRUE)*AT$2</f>
        <v>0.05</v>
      </c>
      <c r="AU653" s="59">
        <f>VLOOKUP(S653,'SCORE TALLER'!$A$2:$B$10,2,FALSE)*AU$2</f>
        <v>0.25</v>
      </c>
      <c r="AV653" s="59">
        <f>VLOOKUP(AJ653,'SCORE TALLER'!$AI$2:$AJ$10,2,TRUE)*AV$2</f>
        <v>0.2</v>
      </c>
      <c r="AW653" s="59">
        <f>VLOOKUP(AK653,'SCORE TALLER'!$AK$2:$AL$10,2,TRUE)*AW$2</f>
        <v>0.2</v>
      </c>
      <c r="AX653" s="59">
        <f>VLOOKUP(T653,'SCORE TALLER'!$C$2:$D$10,2,FALSE)*AX$2</f>
        <v>0</v>
      </c>
      <c r="AY653" s="59">
        <f>VLOOKUP(W653,'SCORE TALLER'!$I$2:$J$10,2,TRUE)*AY$2</f>
        <v>0</v>
      </c>
      <c r="AZ653" s="59">
        <f>VLOOKUP(X653,'SCORE TALLER'!$K$2:$L$10,2,TRUE)*AZ$2</f>
        <v>0</v>
      </c>
      <c r="BA653" s="59">
        <f>VLOOKUP(U653,'SCORE TALLER'!$E$2:$F$10,2,FALSE)*BA$2</f>
        <v>0</v>
      </c>
      <c r="BB653" s="59">
        <f>VLOOKUP(Y653,'SCORE TALLER'!$M$2:$N$10,2,TRUE)*BB$2</f>
        <v>0.04</v>
      </c>
      <c r="BC653" s="59">
        <f>VLOOKUP(AA653,'SCORE TALLER'!$Q$2:$R$10,2,FALSE)*BC$2</f>
        <v>0.05</v>
      </c>
      <c r="BD653" s="59">
        <f>VLOOKUP(V653,'SCORE TALLER'!$G$2:$H$10,2,FALSE)*BD$2</f>
        <v>0</v>
      </c>
      <c r="BE653" s="59">
        <f>VLOOKUP(AF653,'SCORE TALLER'!$AA$2:$AB$10,2,FALSE)*BE$2</f>
        <v>0.30000000000000004</v>
      </c>
      <c r="BF653" s="59">
        <f>VLOOKUP(AL653,'SCORE TALLER'!$AM$2:$AN$10,2,TRUE)*BF$2</f>
        <v>0</v>
      </c>
      <c r="BG653" s="67">
        <f t="shared" si="150"/>
        <v>1.85</v>
      </c>
      <c r="BH653" s="67" t="str">
        <f>VLOOKUP(BG653,'SCORE TALLER'!$AP$2:$AQ$7,2,TRUE)</f>
        <v>2. Normal</v>
      </c>
      <c r="BI653" s="67" t="str">
        <f t="shared" si="152"/>
        <v>LBZ</v>
      </c>
      <c r="BJ653" s="67" t="str">
        <f t="shared" si="152"/>
        <v>A</v>
      </c>
      <c r="BK653" s="67" t="str">
        <f t="shared" si="153"/>
        <v>SIN</v>
      </c>
      <c r="BL653" s="86">
        <f t="shared" si="151"/>
        <v>2061718</v>
      </c>
      <c r="BM653" s="86">
        <f t="shared" si="154"/>
        <v>0</v>
      </c>
    </row>
    <row r="654" spans="1:65" x14ac:dyDescent="0.3">
      <c r="A654" s="57">
        <v>2066286604</v>
      </c>
      <c r="B654" s="12" t="s">
        <v>792</v>
      </c>
      <c r="C654" s="58" t="s">
        <v>105</v>
      </c>
      <c r="D654" s="58" t="s">
        <v>114</v>
      </c>
      <c r="E654" s="58"/>
      <c r="F654" s="58">
        <v>3464276</v>
      </c>
      <c r="G654" s="58">
        <f t="shared" si="142"/>
        <v>1878156</v>
      </c>
      <c r="H654" s="58">
        <f t="shared" si="143"/>
        <v>0</v>
      </c>
      <c r="I654" s="58">
        <v>3464000</v>
      </c>
      <c r="J654" s="58">
        <v>142213</v>
      </c>
      <c r="K654" s="58">
        <v>0</v>
      </c>
      <c r="L654" s="58">
        <v>2700000</v>
      </c>
      <c r="M654" s="58">
        <v>1586120</v>
      </c>
      <c r="N654" s="58">
        <f>VLOOKUP(AD654,'tabla ingresos'!$A$3:$D$15,4,FALSE)</f>
        <v>1000000</v>
      </c>
      <c r="O654" s="58">
        <v>202468.96282797592</v>
      </c>
      <c r="P654" s="58">
        <v>9102000</v>
      </c>
      <c r="Q654" s="58">
        <v>0</v>
      </c>
      <c r="R654" s="12">
        <v>68276</v>
      </c>
      <c r="S654" s="12" t="s">
        <v>87</v>
      </c>
      <c r="T654" s="12" t="s">
        <v>89</v>
      </c>
      <c r="U654" s="12" t="s">
        <v>10</v>
      </c>
      <c r="V654" s="12">
        <v>4</v>
      </c>
      <c r="W654" s="12">
        <v>0</v>
      </c>
      <c r="X654" s="12">
        <v>0</v>
      </c>
      <c r="Y654" s="59">
        <v>3.1972602739726028</v>
      </c>
      <c r="Z654" s="59">
        <v>34.88219178082192</v>
      </c>
      <c r="AA654" s="12">
        <v>1</v>
      </c>
      <c r="AB654" s="12">
        <v>1</v>
      </c>
      <c r="AC654" s="12">
        <v>1</v>
      </c>
      <c r="AD654" s="12">
        <v>2</v>
      </c>
      <c r="AE654" s="12">
        <v>3</v>
      </c>
      <c r="AF654" s="58" t="s">
        <v>10</v>
      </c>
      <c r="AG654" s="66">
        <f t="shared" si="144"/>
        <v>0.2297879752186506</v>
      </c>
      <c r="AH654" s="67">
        <f t="shared" si="145"/>
        <v>8.3775173333333335</v>
      </c>
      <c r="AI654" s="67">
        <f t="shared" si="146"/>
        <v>1.0574133333333333</v>
      </c>
      <c r="AJ654" s="67">
        <f t="shared" si="147"/>
        <v>1.2521040000000001</v>
      </c>
      <c r="AK654" s="67">
        <f t="shared" si="148"/>
        <v>0</v>
      </c>
      <c r="AL654" s="67">
        <f t="shared" si="149"/>
        <v>0</v>
      </c>
      <c r="AM654" s="59">
        <f>VLOOKUP(AG654,'SCORE TALLER'!$AC$2:$AD$10,2,TRUE)*AM$2</f>
        <v>0</v>
      </c>
      <c r="AN654" s="59">
        <f>VLOOKUP(AD654,'SCORE TALLER'!$W$2:$X$10,2,TRUE)*AN$2</f>
        <v>0.32</v>
      </c>
      <c r="AO654" s="59">
        <f>VLOOKUP(AB654,'SCORE TALLER'!$S$2:$T$10,2,FALSE)*AO$2</f>
        <v>0.05</v>
      </c>
      <c r="AP654" s="59">
        <f>VLOOKUP(AH654,'SCORE TALLER'!$AE$2:$AF$10,2,TRUE)*AP$2</f>
        <v>0.08</v>
      </c>
      <c r="AQ654" s="59">
        <f>VLOOKUP(AI654,'SCORE TALLER'!$AG$2:$AH$10,2,TRUE)*AQ$2</f>
        <v>0.32</v>
      </c>
      <c r="AR654" s="59">
        <f>VLOOKUP(AC654,'SCORE TALLER'!$U$2:$V$10,2,FALSE)*AR$2</f>
        <v>0.05</v>
      </c>
      <c r="AS654" s="59">
        <f>VLOOKUP(AE654,'SCORE TALLER'!$Y$2:$Z$10,2,FALSE)*AS$2</f>
        <v>0.02</v>
      </c>
      <c r="AT654" s="59">
        <f>VLOOKUP(Z654,'SCORE TALLER'!$O$2:$P$10,2,TRUE)*AT$2</f>
        <v>0.04</v>
      </c>
      <c r="AU654" s="59">
        <f>VLOOKUP(S654,'SCORE TALLER'!$A$2:$B$10,2,FALSE)*AU$2</f>
        <v>0.15000000000000002</v>
      </c>
      <c r="AV654" s="59">
        <f>VLOOKUP(AJ654,'SCORE TALLER'!$AI$2:$AJ$10,2,TRUE)*AV$2</f>
        <v>0.2</v>
      </c>
      <c r="AW654" s="59">
        <f>VLOOKUP(AK654,'SCORE TALLER'!$AK$2:$AL$10,2,TRUE)*AW$2</f>
        <v>0.25</v>
      </c>
      <c r="AX654" s="59">
        <f>VLOOKUP(T654,'SCORE TALLER'!$C$2:$D$10,2,FALSE)*AX$2</f>
        <v>0</v>
      </c>
      <c r="AY654" s="59">
        <f>VLOOKUP(W654,'SCORE TALLER'!$I$2:$J$10,2,TRUE)*AY$2</f>
        <v>0</v>
      </c>
      <c r="AZ654" s="59">
        <f>VLOOKUP(X654,'SCORE TALLER'!$K$2:$L$10,2,TRUE)*AZ$2</f>
        <v>0</v>
      </c>
      <c r="BA654" s="59">
        <f>VLOOKUP(U654,'SCORE TALLER'!$E$2:$F$10,2,FALSE)*BA$2</f>
        <v>0</v>
      </c>
      <c r="BB654" s="59">
        <f>VLOOKUP(Y654,'SCORE TALLER'!$M$2:$N$10,2,TRUE)*BB$2</f>
        <v>0.04</v>
      </c>
      <c r="BC654" s="59">
        <f>VLOOKUP(AA654,'SCORE TALLER'!$Q$2:$R$10,2,FALSE)*BC$2</f>
        <v>0.05</v>
      </c>
      <c r="BD654" s="59">
        <f>VLOOKUP(V654,'SCORE TALLER'!$G$2:$H$10,2,FALSE)*BD$2</f>
        <v>0</v>
      </c>
      <c r="BE654" s="59">
        <f>VLOOKUP(AF654,'SCORE TALLER'!$AA$2:$AB$10,2,FALSE)*BE$2</f>
        <v>0</v>
      </c>
      <c r="BF654" s="59">
        <f>VLOOKUP(AL654,'SCORE TALLER'!$AM$2:$AN$10,2,TRUE)*BF$2</f>
        <v>0</v>
      </c>
      <c r="BG654" s="67">
        <f t="shared" si="150"/>
        <v>1.5700000000000003</v>
      </c>
      <c r="BH654" s="67" t="str">
        <f>VLOOKUP(BG654,'SCORE TALLER'!$AP$2:$AQ$7,2,TRUE)</f>
        <v>2. Normal</v>
      </c>
      <c r="BI654" s="67" t="str">
        <f t="shared" si="152"/>
        <v>LBZ</v>
      </c>
      <c r="BJ654" s="67" t="str">
        <f t="shared" si="152"/>
        <v>A</v>
      </c>
      <c r="BK654" s="67" t="str">
        <f t="shared" si="153"/>
        <v>A</v>
      </c>
      <c r="BL654" s="86">
        <f t="shared" si="151"/>
        <v>0</v>
      </c>
      <c r="BM654" s="86">
        <f t="shared" si="154"/>
        <v>0</v>
      </c>
    </row>
    <row r="655" spans="1:65" x14ac:dyDescent="0.3">
      <c r="A655" s="57">
        <v>2228402040</v>
      </c>
      <c r="B655" s="12" t="s">
        <v>793</v>
      </c>
      <c r="C655" s="58" t="s">
        <v>107</v>
      </c>
      <c r="D655" s="58" t="s">
        <v>115</v>
      </c>
      <c r="E655" s="58">
        <v>586383</v>
      </c>
      <c r="F655" s="58">
        <v>3826367</v>
      </c>
      <c r="G655" s="58">
        <f t="shared" si="142"/>
        <v>2832533</v>
      </c>
      <c r="H655" s="58">
        <f t="shared" si="143"/>
        <v>0</v>
      </c>
      <c r="I655" s="58" t="e">
        <v>#N/A</v>
      </c>
      <c r="J655" s="58">
        <v>142213</v>
      </c>
      <c r="K655" s="58">
        <v>0</v>
      </c>
      <c r="L655" s="58">
        <v>3100000</v>
      </c>
      <c r="M655" s="58">
        <v>993834</v>
      </c>
      <c r="N655" s="58">
        <f>VLOOKUP(AD655,'tabla ingresos'!$A$3:$D$15,4,FALSE)</f>
        <v>1000000</v>
      </c>
      <c r="O655" s="58">
        <v>0</v>
      </c>
      <c r="P655" s="58">
        <v>0</v>
      </c>
      <c r="Q655" s="58">
        <v>0</v>
      </c>
      <c r="R655" s="12">
        <v>5001</v>
      </c>
      <c r="S655" s="12" t="s">
        <v>87</v>
      </c>
      <c r="T655" s="12" t="s">
        <v>89</v>
      </c>
      <c r="U655" s="12" t="s">
        <v>10</v>
      </c>
      <c r="V655" s="12">
        <v>4</v>
      </c>
      <c r="W655" s="12">
        <v>0</v>
      </c>
      <c r="X655" s="12">
        <v>0</v>
      </c>
      <c r="Y655" s="59">
        <v>3.3013698630136985</v>
      </c>
      <c r="Z655" s="59">
        <v>31.06027397260274</v>
      </c>
      <c r="AA655" s="12">
        <v>2</v>
      </c>
      <c r="AB655" s="12">
        <v>0</v>
      </c>
      <c r="AC655" s="12">
        <v>2</v>
      </c>
      <c r="AD655" s="12">
        <v>2</v>
      </c>
      <c r="AE655" s="12">
        <v>1</v>
      </c>
      <c r="AF655" s="58" t="s">
        <v>91</v>
      </c>
      <c r="AG655" s="66">
        <f t="shared" si="144"/>
        <v>9.4808666666666666E-2</v>
      </c>
      <c r="AH655" s="67">
        <f t="shared" si="145"/>
        <v>2.5509113333333335</v>
      </c>
      <c r="AI655" s="67">
        <f t="shared" si="146"/>
        <v>1.0534779999999999</v>
      </c>
      <c r="AJ655" s="67">
        <f t="shared" si="147"/>
        <v>1.8883553333333334</v>
      </c>
      <c r="AK655" s="67">
        <f t="shared" si="148"/>
        <v>0</v>
      </c>
      <c r="AL655" s="67">
        <f t="shared" si="149"/>
        <v>0</v>
      </c>
      <c r="AM655" s="59">
        <f>VLOOKUP(AG655,'SCORE TALLER'!$AC$2:$AD$10,2,TRUE)*AM$2</f>
        <v>0</v>
      </c>
      <c r="AN655" s="59">
        <f>VLOOKUP(AD655,'SCORE TALLER'!$W$2:$X$10,2,TRUE)*AN$2</f>
        <v>0.32</v>
      </c>
      <c r="AO655" s="59">
        <f>VLOOKUP(AB655,'SCORE TALLER'!$S$2:$T$10,2,FALSE)*AO$2</f>
        <v>0.05</v>
      </c>
      <c r="AP655" s="59">
        <f>VLOOKUP(AH655,'SCORE TALLER'!$AE$2:$AF$10,2,TRUE)*AP$2</f>
        <v>0</v>
      </c>
      <c r="AQ655" s="59">
        <f>VLOOKUP(AI655,'SCORE TALLER'!$AG$2:$AH$10,2,TRUE)*AQ$2</f>
        <v>0.32</v>
      </c>
      <c r="AR655" s="59">
        <f>VLOOKUP(AC655,'SCORE TALLER'!$U$2:$V$10,2,FALSE)*AR$2</f>
        <v>0.04</v>
      </c>
      <c r="AS655" s="59">
        <f>VLOOKUP(AE655,'SCORE TALLER'!$Y$2:$Z$10,2,FALSE)*AS$2</f>
        <v>0.03</v>
      </c>
      <c r="AT655" s="59">
        <f>VLOOKUP(Z655,'SCORE TALLER'!$O$2:$P$10,2,TRUE)*AT$2</f>
        <v>0.04</v>
      </c>
      <c r="AU655" s="59">
        <f>VLOOKUP(S655,'SCORE TALLER'!$A$2:$B$10,2,FALSE)*AU$2</f>
        <v>0.15000000000000002</v>
      </c>
      <c r="AV655" s="59">
        <f>VLOOKUP(AJ655,'SCORE TALLER'!$AI$2:$AJ$10,2,TRUE)*AV$2</f>
        <v>0.2</v>
      </c>
      <c r="AW655" s="59">
        <f>VLOOKUP(AK655,'SCORE TALLER'!$AK$2:$AL$10,2,TRUE)*AW$2</f>
        <v>0.25</v>
      </c>
      <c r="AX655" s="59">
        <f>VLOOKUP(T655,'SCORE TALLER'!$C$2:$D$10,2,FALSE)*AX$2</f>
        <v>0</v>
      </c>
      <c r="AY655" s="59">
        <f>VLOOKUP(W655,'SCORE TALLER'!$I$2:$J$10,2,TRUE)*AY$2</f>
        <v>0</v>
      </c>
      <c r="AZ655" s="59">
        <f>VLOOKUP(X655,'SCORE TALLER'!$K$2:$L$10,2,TRUE)*AZ$2</f>
        <v>0</v>
      </c>
      <c r="BA655" s="59">
        <f>VLOOKUP(U655,'SCORE TALLER'!$E$2:$F$10,2,FALSE)*BA$2</f>
        <v>0</v>
      </c>
      <c r="BB655" s="59">
        <f>VLOOKUP(Y655,'SCORE TALLER'!$M$2:$N$10,2,TRUE)*BB$2</f>
        <v>0.04</v>
      </c>
      <c r="BC655" s="59">
        <f>VLOOKUP(AA655,'SCORE TALLER'!$Q$2:$R$10,2,FALSE)*BC$2</f>
        <v>0</v>
      </c>
      <c r="BD655" s="59">
        <f>VLOOKUP(V655,'SCORE TALLER'!$G$2:$H$10,2,FALSE)*BD$2</f>
        <v>0</v>
      </c>
      <c r="BE655" s="59">
        <f>VLOOKUP(AF655,'SCORE TALLER'!$AA$2:$AB$10,2,FALSE)*BE$2</f>
        <v>0.30000000000000004</v>
      </c>
      <c r="BF655" s="59">
        <f>VLOOKUP(AL655,'SCORE TALLER'!$AM$2:$AN$10,2,TRUE)*BF$2</f>
        <v>0</v>
      </c>
      <c r="BG655" s="67">
        <f t="shared" si="150"/>
        <v>1.7400000000000002</v>
      </c>
      <c r="BH655" s="67" t="str">
        <f>VLOOKUP(BG655,'SCORE TALLER'!$AP$2:$AQ$7,2,TRUE)</f>
        <v>2. Normal</v>
      </c>
      <c r="BI655" s="67" t="str">
        <f t="shared" si="152"/>
        <v>LBZ</v>
      </c>
      <c r="BJ655" s="67" t="str">
        <f t="shared" si="152"/>
        <v>A</v>
      </c>
      <c r="BK655" s="67" t="str">
        <f t="shared" si="153"/>
        <v>SIN</v>
      </c>
      <c r="BL655" s="86">
        <f t="shared" si="151"/>
        <v>0</v>
      </c>
      <c r="BM655" s="86">
        <f t="shared" si="154"/>
        <v>0</v>
      </c>
    </row>
    <row r="656" spans="1:65" x14ac:dyDescent="0.3">
      <c r="A656" s="57">
        <v>2224626022</v>
      </c>
      <c r="B656" s="12" t="s">
        <v>794</v>
      </c>
      <c r="C656" s="58" t="s">
        <v>107</v>
      </c>
      <c r="D656" s="58" t="s">
        <v>115</v>
      </c>
      <c r="E656" s="58">
        <v>226333</v>
      </c>
      <c r="F656" s="58">
        <v>4275623</v>
      </c>
      <c r="G656" s="58">
        <f t="shared" si="142"/>
        <v>2929693</v>
      </c>
      <c r="H656" s="58">
        <f t="shared" si="143"/>
        <v>829693</v>
      </c>
      <c r="I656" s="58" t="e">
        <v>#N/A</v>
      </c>
      <c r="J656" s="58">
        <v>116302</v>
      </c>
      <c r="K656" s="58">
        <v>0</v>
      </c>
      <c r="L656" s="58">
        <v>2100000</v>
      </c>
      <c r="M656" s="58">
        <v>1345930</v>
      </c>
      <c r="N656" s="58">
        <f>VLOOKUP(AD656,'tabla ingresos'!$A$3:$D$15,4,FALSE)</f>
        <v>1000000</v>
      </c>
      <c r="O656" s="58">
        <v>0</v>
      </c>
      <c r="P656" s="58">
        <v>0</v>
      </c>
      <c r="Q656" s="58">
        <v>0</v>
      </c>
      <c r="R656" s="12">
        <v>76306</v>
      </c>
      <c r="S656" s="12" t="s">
        <v>87</v>
      </c>
      <c r="T656" s="12" t="s">
        <v>89</v>
      </c>
      <c r="U656" s="12" t="s">
        <v>10</v>
      </c>
      <c r="V656" s="12">
        <v>4</v>
      </c>
      <c r="W656" s="12">
        <v>0</v>
      </c>
      <c r="X656" s="12">
        <v>0</v>
      </c>
      <c r="Y656" s="59">
        <v>2.526027397260274</v>
      </c>
      <c r="Z656" s="59">
        <v>35.284931506849318</v>
      </c>
      <c r="AA656" s="12">
        <v>1</v>
      </c>
      <c r="AB656" s="12">
        <v>2</v>
      </c>
      <c r="AC656" s="12">
        <v>2</v>
      </c>
      <c r="AD656" s="12">
        <v>2</v>
      </c>
      <c r="AE656" s="12">
        <v>1</v>
      </c>
      <c r="AF656" s="58" t="s">
        <v>91</v>
      </c>
      <c r="AG656" s="66">
        <f t="shared" si="144"/>
        <v>7.7534666666666668E-2</v>
      </c>
      <c r="AH656" s="67">
        <f t="shared" si="145"/>
        <v>2.8504153333333333</v>
      </c>
      <c r="AI656" s="67">
        <f t="shared" si="146"/>
        <v>1.0481753333333332</v>
      </c>
      <c r="AJ656" s="67">
        <f t="shared" si="147"/>
        <v>1.9531286666666667</v>
      </c>
      <c r="AK656" s="67">
        <f t="shared" si="148"/>
        <v>0.55312866666666671</v>
      </c>
      <c r="AL656" s="67">
        <f t="shared" si="149"/>
        <v>0</v>
      </c>
      <c r="AM656" s="59">
        <f>VLOOKUP(AG656,'SCORE TALLER'!$AC$2:$AD$10,2,TRUE)*AM$2</f>
        <v>0</v>
      </c>
      <c r="AN656" s="59">
        <f>VLOOKUP(AD656,'SCORE TALLER'!$W$2:$X$10,2,TRUE)*AN$2</f>
        <v>0.32</v>
      </c>
      <c r="AO656" s="59">
        <f>VLOOKUP(AB656,'SCORE TALLER'!$S$2:$T$10,2,FALSE)*AO$2</f>
        <v>0.04</v>
      </c>
      <c r="AP656" s="59">
        <f>VLOOKUP(AH656,'SCORE TALLER'!$AE$2:$AF$10,2,TRUE)*AP$2</f>
        <v>0</v>
      </c>
      <c r="AQ656" s="59">
        <f>VLOOKUP(AI656,'SCORE TALLER'!$AG$2:$AH$10,2,TRUE)*AQ$2</f>
        <v>0.32</v>
      </c>
      <c r="AR656" s="59">
        <f>VLOOKUP(AC656,'SCORE TALLER'!$U$2:$V$10,2,FALSE)*AR$2</f>
        <v>0.04</v>
      </c>
      <c r="AS656" s="59">
        <f>VLOOKUP(AE656,'SCORE TALLER'!$Y$2:$Z$10,2,FALSE)*AS$2</f>
        <v>0.03</v>
      </c>
      <c r="AT656" s="59">
        <f>VLOOKUP(Z656,'SCORE TALLER'!$O$2:$P$10,2,TRUE)*AT$2</f>
        <v>0.03</v>
      </c>
      <c r="AU656" s="59">
        <f>VLOOKUP(S656,'SCORE TALLER'!$A$2:$B$10,2,FALSE)*AU$2</f>
        <v>0.15000000000000002</v>
      </c>
      <c r="AV656" s="59">
        <f>VLOOKUP(AJ656,'SCORE TALLER'!$AI$2:$AJ$10,2,TRUE)*AV$2</f>
        <v>0.2</v>
      </c>
      <c r="AW656" s="59">
        <f>VLOOKUP(AK656,'SCORE TALLER'!$AK$2:$AL$10,2,TRUE)*AW$2</f>
        <v>0.25</v>
      </c>
      <c r="AX656" s="59">
        <f>VLOOKUP(T656,'SCORE TALLER'!$C$2:$D$10,2,FALSE)*AX$2</f>
        <v>0</v>
      </c>
      <c r="AY656" s="59">
        <f>VLOOKUP(W656,'SCORE TALLER'!$I$2:$J$10,2,TRUE)*AY$2</f>
        <v>0</v>
      </c>
      <c r="AZ656" s="59">
        <f>VLOOKUP(X656,'SCORE TALLER'!$K$2:$L$10,2,TRUE)*AZ$2</f>
        <v>0</v>
      </c>
      <c r="BA656" s="59">
        <f>VLOOKUP(U656,'SCORE TALLER'!$E$2:$F$10,2,FALSE)*BA$2</f>
        <v>0</v>
      </c>
      <c r="BB656" s="59">
        <f>VLOOKUP(Y656,'SCORE TALLER'!$M$2:$N$10,2,TRUE)*BB$2</f>
        <v>0.04</v>
      </c>
      <c r="BC656" s="59">
        <f>VLOOKUP(AA656,'SCORE TALLER'!$Q$2:$R$10,2,FALSE)*BC$2</f>
        <v>0.05</v>
      </c>
      <c r="BD656" s="59">
        <f>VLOOKUP(V656,'SCORE TALLER'!$G$2:$H$10,2,FALSE)*BD$2</f>
        <v>0</v>
      </c>
      <c r="BE656" s="59">
        <f>VLOOKUP(AF656,'SCORE TALLER'!$AA$2:$AB$10,2,FALSE)*BE$2</f>
        <v>0.30000000000000004</v>
      </c>
      <c r="BF656" s="59">
        <f>VLOOKUP(AL656,'SCORE TALLER'!$AM$2:$AN$10,2,TRUE)*BF$2</f>
        <v>0</v>
      </c>
      <c r="BG656" s="67">
        <f t="shared" si="150"/>
        <v>1.7700000000000002</v>
      </c>
      <c r="BH656" s="67" t="str">
        <f>VLOOKUP(BG656,'SCORE TALLER'!$AP$2:$AQ$7,2,TRUE)</f>
        <v>2. Normal</v>
      </c>
      <c r="BI656" s="67" t="str">
        <f t="shared" si="152"/>
        <v>LBZ</v>
      </c>
      <c r="BJ656" s="67" t="str">
        <f t="shared" si="152"/>
        <v>A</v>
      </c>
      <c r="BK656" s="67" t="str">
        <f t="shared" si="153"/>
        <v>SIN</v>
      </c>
      <c r="BL656" s="86">
        <f t="shared" si="151"/>
        <v>829693</v>
      </c>
      <c r="BM656" s="86">
        <f t="shared" si="154"/>
        <v>0</v>
      </c>
    </row>
    <row r="657" spans="1:65" x14ac:dyDescent="0.3">
      <c r="A657" s="57">
        <v>4822864</v>
      </c>
      <c r="B657" s="12" t="s">
        <v>795</v>
      </c>
      <c r="C657" s="58" t="s">
        <v>107</v>
      </c>
      <c r="D657" s="58" t="s">
        <v>115</v>
      </c>
      <c r="E657" s="58">
        <v>622464</v>
      </c>
      <c r="F657" s="58">
        <v>4031736</v>
      </c>
      <c r="G657" s="58">
        <f t="shared" si="142"/>
        <v>3086226</v>
      </c>
      <c r="H657" s="58">
        <f t="shared" si="143"/>
        <v>1236226</v>
      </c>
      <c r="I657" s="58" t="e">
        <v>#N/A</v>
      </c>
      <c r="J657" s="58">
        <v>188392</v>
      </c>
      <c r="K657" s="58">
        <v>0</v>
      </c>
      <c r="L657" s="58">
        <v>1850000</v>
      </c>
      <c r="M657" s="58">
        <v>945510</v>
      </c>
      <c r="N657" s="58">
        <f>VLOOKUP(AD657,'tabla ingresos'!$A$3:$D$15,4,FALSE)</f>
        <v>1000000</v>
      </c>
      <c r="O657" s="58">
        <v>0</v>
      </c>
      <c r="P657" s="58">
        <v>0</v>
      </c>
      <c r="Q657" s="58">
        <v>0</v>
      </c>
      <c r="R657" s="12">
        <v>76130</v>
      </c>
      <c r="S657" s="12" t="s">
        <v>87</v>
      </c>
      <c r="T657" s="12" t="s">
        <v>89</v>
      </c>
      <c r="U657" s="12" t="s">
        <v>10</v>
      </c>
      <c r="V657" s="12">
        <v>4</v>
      </c>
      <c r="W657" s="12">
        <v>0</v>
      </c>
      <c r="X657" s="12">
        <v>0</v>
      </c>
      <c r="Y657" s="59">
        <v>3.1835616438356165</v>
      </c>
      <c r="Z657" s="59">
        <v>53.049315068493151</v>
      </c>
      <c r="AA657" s="12">
        <v>1</v>
      </c>
      <c r="AB657" s="12">
        <v>0</v>
      </c>
      <c r="AC657" s="12">
        <v>1</v>
      </c>
      <c r="AD657" s="12">
        <v>2</v>
      </c>
      <c r="AE657" s="12">
        <v>3</v>
      </c>
      <c r="AF657" s="58" t="s">
        <v>91</v>
      </c>
      <c r="AG657" s="66">
        <f t="shared" si="144"/>
        <v>0.12559466666666666</v>
      </c>
      <c r="AH657" s="67">
        <f t="shared" si="145"/>
        <v>2.687824</v>
      </c>
      <c r="AI657" s="67">
        <f t="shared" si="146"/>
        <v>1.0453159999999999</v>
      </c>
      <c r="AJ657" s="67">
        <f t="shared" si="147"/>
        <v>2.0574840000000001</v>
      </c>
      <c r="AK657" s="67">
        <f t="shared" si="148"/>
        <v>0.8241506666666667</v>
      </c>
      <c r="AL657" s="67">
        <f t="shared" si="149"/>
        <v>0</v>
      </c>
      <c r="AM657" s="59">
        <f>VLOOKUP(AG657,'SCORE TALLER'!$AC$2:$AD$10,2,TRUE)*AM$2</f>
        <v>0</v>
      </c>
      <c r="AN657" s="59">
        <f>VLOOKUP(AD657,'SCORE TALLER'!$W$2:$X$10,2,TRUE)*AN$2</f>
        <v>0.32</v>
      </c>
      <c r="AO657" s="59">
        <f>VLOOKUP(AB657,'SCORE TALLER'!$S$2:$T$10,2,FALSE)*AO$2</f>
        <v>0.05</v>
      </c>
      <c r="AP657" s="59">
        <f>VLOOKUP(AH657,'SCORE TALLER'!$AE$2:$AF$10,2,TRUE)*AP$2</f>
        <v>0</v>
      </c>
      <c r="AQ657" s="59">
        <f>VLOOKUP(AI657,'SCORE TALLER'!$AG$2:$AH$10,2,TRUE)*AQ$2</f>
        <v>0.32</v>
      </c>
      <c r="AR657" s="59">
        <f>VLOOKUP(AC657,'SCORE TALLER'!$U$2:$V$10,2,FALSE)*AR$2</f>
        <v>0.05</v>
      </c>
      <c r="AS657" s="59">
        <f>VLOOKUP(AE657,'SCORE TALLER'!$Y$2:$Z$10,2,FALSE)*AS$2</f>
        <v>0.02</v>
      </c>
      <c r="AT657" s="59">
        <f>VLOOKUP(Z657,'SCORE TALLER'!$O$2:$P$10,2,TRUE)*AT$2</f>
        <v>0.02</v>
      </c>
      <c r="AU657" s="59">
        <f>VLOOKUP(S657,'SCORE TALLER'!$A$2:$B$10,2,FALSE)*AU$2</f>
        <v>0.15000000000000002</v>
      </c>
      <c r="AV657" s="59">
        <f>VLOOKUP(AJ657,'SCORE TALLER'!$AI$2:$AJ$10,2,TRUE)*AV$2</f>
        <v>0.15000000000000002</v>
      </c>
      <c r="AW657" s="59">
        <f>VLOOKUP(AK657,'SCORE TALLER'!$AK$2:$AL$10,2,TRUE)*AW$2</f>
        <v>0.25</v>
      </c>
      <c r="AX657" s="59">
        <f>VLOOKUP(T657,'SCORE TALLER'!$C$2:$D$10,2,FALSE)*AX$2</f>
        <v>0</v>
      </c>
      <c r="AY657" s="59">
        <f>VLOOKUP(W657,'SCORE TALLER'!$I$2:$J$10,2,TRUE)*AY$2</f>
        <v>0</v>
      </c>
      <c r="AZ657" s="59">
        <f>VLOOKUP(X657,'SCORE TALLER'!$K$2:$L$10,2,TRUE)*AZ$2</f>
        <v>0</v>
      </c>
      <c r="BA657" s="59">
        <f>VLOOKUP(U657,'SCORE TALLER'!$E$2:$F$10,2,FALSE)*BA$2</f>
        <v>0</v>
      </c>
      <c r="BB657" s="59">
        <f>VLOOKUP(Y657,'SCORE TALLER'!$M$2:$N$10,2,TRUE)*BB$2</f>
        <v>0.04</v>
      </c>
      <c r="BC657" s="59">
        <f>VLOOKUP(AA657,'SCORE TALLER'!$Q$2:$R$10,2,FALSE)*BC$2</f>
        <v>0.05</v>
      </c>
      <c r="BD657" s="59">
        <f>VLOOKUP(V657,'SCORE TALLER'!$G$2:$H$10,2,FALSE)*BD$2</f>
        <v>0</v>
      </c>
      <c r="BE657" s="59">
        <f>VLOOKUP(AF657,'SCORE TALLER'!$AA$2:$AB$10,2,FALSE)*BE$2</f>
        <v>0.30000000000000004</v>
      </c>
      <c r="BF657" s="59">
        <f>VLOOKUP(AL657,'SCORE TALLER'!$AM$2:$AN$10,2,TRUE)*BF$2</f>
        <v>0</v>
      </c>
      <c r="BG657" s="67">
        <f t="shared" si="150"/>
        <v>1.7200000000000002</v>
      </c>
      <c r="BH657" s="67" t="str">
        <f>VLOOKUP(BG657,'SCORE TALLER'!$AP$2:$AQ$7,2,TRUE)</f>
        <v>2. Normal</v>
      </c>
      <c r="BI657" s="67" t="str">
        <f t="shared" si="152"/>
        <v>LBZ</v>
      </c>
      <c r="BJ657" s="67" t="str">
        <f t="shared" si="152"/>
        <v>A</v>
      </c>
      <c r="BK657" s="67" t="str">
        <f t="shared" si="153"/>
        <v>SIN</v>
      </c>
      <c r="BL657" s="86">
        <f t="shared" si="151"/>
        <v>1236226</v>
      </c>
      <c r="BM657" s="86">
        <f t="shared" si="154"/>
        <v>0</v>
      </c>
    </row>
    <row r="658" spans="1:65" x14ac:dyDescent="0.3">
      <c r="A658" s="57">
        <v>26406422</v>
      </c>
      <c r="B658" s="12" t="s">
        <v>796</v>
      </c>
      <c r="C658" s="58" t="s">
        <v>105</v>
      </c>
      <c r="D658" s="58" t="s">
        <v>115</v>
      </c>
      <c r="E658" s="58">
        <v>548978</v>
      </c>
      <c r="F658" s="58">
        <v>6000000</v>
      </c>
      <c r="G658" s="58">
        <f t="shared" si="142"/>
        <v>4981280</v>
      </c>
      <c r="H658" s="58">
        <f t="shared" si="143"/>
        <v>1368877</v>
      </c>
      <c r="I658" s="58">
        <v>6000000</v>
      </c>
      <c r="J658" s="58">
        <v>246308</v>
      </c>
      <c r="K658" s="58">
        <v>0</v>
      </c>
      <c r="L658" s="58">
        <v>3612403</v>
      </c>
      <c r="M658" s="58">
        <v>1018720</v>
      </c>
      <c r="N658" s="58">
        <f>VLOOKUP(AD658,'tabla ingresos'!$A$3:$D$15,4,FALSE)</f>
        <v>1000000</v>
      </c>
      <c r="O658" s="58">
        <v>303661.51910078817</v>
      </c>
      <c r="P658" s="58">
        <v>12879000</v>
      </c>
      <c r="Q658" s="58">
        <v>0</v>
      </c>
      <c r="R658" s="12">
        <v>76130</v>
      </c>
      <c r="S658" s="12" t="s">
        <v>87</v>
      </c>
      <c r="T658" s="12" t="s">
        <v>89</v>
      </c>
      <c r="U658" s="12" t="s">
        <v>10</v>
      </c>
      <c r="V658" s="12">
        <v>4</v>
      </c>
      <c r="W658" s="12">
        <v>0</v>
      </c>
      <c r="X658" s="12">
        <v>0</v>
      </c>
      <c r="Y658" s="59">
        <v>3.3698630136986303</v>
      </c>
      <c r="Z658" s="59">
        <v>44.397260273972606</v>
      </c>
      <c r="AA658" s="12">
        <v>1</v>
      </c>
      <c r="AB658" s="12">
        <v>0</v>
      </c>
      <c r="AC658" s="12">
        <v>1</v>
      </c>
      <c r="AD658" s="12">
        <v>2</v>
      </c>
      <c r="AE658" s="12">
        <v>1</v>
      </c>
      <c r="AF658" s="58" t="s">
        <v>10</v>
      </c>
      <c r="AG658" s="66">
        <f t="shared" si="144"/>
        <v>0.3666463460671921</v>
      </c>
      <c r="AH658" s="67">
        <f t="shared" si="145"/>
        <v>12.586</v>
      </c>
      <c r="AI658" s="67">
        <f t="shared" si="146"/>
        <v>1.0451319999999999</v>
      </c>
      <c r="AJ658" s="67">
        <f t="shared" si="147"/>
        <v>3.3208533333333334</v>
      </c>
      <c r="AK658" s="67">
        <f t="shared" si="148"/>
        <v>0.91258466666666671</v>
      </c>
      <c r="AL658" s="67">
        <f t="shared" si="149"/>
        <v>0</v>
      </c>
      <c r="AM658" s="59">
        <f>VLOOKUP(AG658,'SCORE TALLER'!$AC$2:$AD$10,2,TRUE)*AM$2</f>
        <v>0</v>
      </c>
      <c r="AN658" s="59">
        <f>VLOOKUP(AD658,'SCORE TALLER'!$W$2:$X$10,2,TRUE)*AN$2</f>
        <v>0.32</v>
      </c>
      <c r="AO658" s="59">
        <f>VLOOKUP(AB658,'SCORE TALLER'!$S$2:$T$10,2,FALSE)*AO$2</f>
        <v>0.05</v>
      </c>
      <c r="AP658" s="59">
        <f>VLOOKUP(AH658,'SCORE TALLER'!$AE$2:$AF$10,2,TRUE)*AP$2</f>
        <v>0.16</v>
      </c>
      <c r="AQ658" s="59">
        <f>VLOOKUP(AI658,'SCORE TALLER'!$AG$2:$AH$10,2,TRUE)*AQ$2</f>
        <v>0.32</v>
      </c>
      <c r="AR658" s="59">
        <f>VLOOKUP(AC658,'SCORE TALLER'!$U$2:$V$10,2,FALSE)*AR$2</f>
        <v>0.05</v>
      </c>
      <c r="AS658" s="59">
        <f>VLOOKUP(AE658,'SCORE TALLER'!$Y$2:$Z$10,2,FALSE)*AS$2</f>
        <v>0.03</v>
      </c>
      <c r="AT658" s="59">
        <f>VLOOKUP(Z658,'SCORE TALLER'!$O$2:$P$10,2,TRUE)*AT$2</f>
        <v>0.03</v>
      </c>
      <c r="AU658" s="59">
        <f>VLOOKUP(S658,'SCORE TALLER'!$A$2:$B$10,2,FALSE)*AU$2</f>
        <v>0.15000000000000002</v>
      </c>
      <c r="AV658" s="59">
        <f>VLOOKUP(AJ658,'SCORE TALLER'!$AI$2:$AJ$10,2,TRUE)*AV$2</f>
        <v>0.1</v>
      </c>
      <c r="AW658" s="59">
        <f>VLOOKUP(AK658,'SCORE TALLER'!$AK$2:$AL$10,2,TRUE)*AW$2</f>
        <v>0.25</v>
      </c>
      <c r="AX658" s="59">
        <f>VLOOKUP(T658,'SCORE TALLER'!$C$2:$D$10,2,FALSE)*AX$2</f>
        <v>0</v>
      </c>
      <c r="AY658" s="59">
        <f>VLOOKUP(W658,'SCORE TALLER'!$I$2:$J$10,2,TRUE)*AY$2</f>
        <v>0</v>
      </c>
      <c r="AZ658" s="59">
        <f>VLOOKUP(X658,'SCORE TALLER'!$K$2:$L$10,2,TRUE)*AZ$2</f>
        <v>0</v>
      </c>
      <c r="BA658" s="59">
        <f>VLOOKUP(U658,'SCORE TALLER'!$E$2:$F$10,2,FALSE)*BA$2</f>
        <v>0</v>
      </c>
      <c r="BB658" s="59">
        <f>VLOOKUP(Y658,'SCORE TALLER'!$M$2:$N$10,2,TRUE)*BB$2</f>
        <v>0.04</v>
      </c>
      <c r="BC658" s="59">
        <f>VLOOKUP(AA658,'SCORE TALLER'!$Q$2:$R$10,2,FALSE)*BC$2</f>
        <v>0.05</v>
      </c>
      <c r="BD658" s="59">
        <f>VLOOKUP(V658,'SCORE TALLER'!$G$2:$H$10,2,FALSE)*BD$2</f>
        <v>0</v>
      </c>
      <c r="BE658" s="59">
        <f>VLOOKUP(AF658,'SCORE TALLER'!$AA$2:$AB$10,2,FALSE)*BE$2</f>
        <v>0</v>
      </c>
      <c r="BF658" s="59">
        <f>VLOOKUP(AL658,'SCORE TALLER'!$AM$2:$AN$10,2,TRUE)*BF$2</f>
        <v>0</v>
      </c>
      <c r="BG658" s="67">
        <f t="shared" si="150"/>
        <v>1.5500000000000005</v>
      </c>
      <c r="BH658" s="67" t="str">
        <f>VLOOKUP(BG658,'SCORE TALLER'!$AP$2:$AQ$7,2,TRUE)</f>
        <v>2. Normal</v>
      </c>
      <c r="BI658" s="67" t="str">
        <f t="shared" si="152"/>
        <v>LBZ</v>
      </c>
      <c r="BJ658" s="67" t="str">
        <f t="shared" si="152"/>
        <v>A</v>
      </c>
      <c r="BK658" s="67" t="str">
        <f t="shared" si="153"/>
        <v>A</v>
      </c>
      <c r="BL658" s="86">
        <f t="shared" si="151"/>
        <v>1368877</v>
      </c>
      <c r="BM658" s="86">
        <f t="shared" si="154"/>
        <v>0</v>
      </c>
    </row>
    <row r="659" spans="1:65" x14ac:dyDescent="0.3">
      <c r="A659" s="57">
        <v>22608806</v>
      </c>
      <c r="B659" s="12" t="s">
        <v>797</v>
      </c>
      <c r="C659" s="58" t="s">
        <v>105</v>
      </c>
      <c r="D659" s="58" t="s">
        <v>115</v>
      </c>
      <c r="E659" s="58"/>
      <c r="F659" s="58">
        <v>5688168</v>
      </c>
      <c r="G659" s="58">
        <f t="shared" si="142"/>
        <v>2559511</v>
      </c>
      <c r="H659" s="58">
        <f t="shared" si="143"/>
        <v>0</v>
      </c>
      <c r="I659" s="58">
        <v>5688000</v>
      </c>
      <c r="J659" s="58">
        <v>302203</v>
      </c>
      <c r="K659" s="58">
        <v>0</v>
      </c>
      <c r="L659" s="58">
        <v>7000000</v>
      </c>
      <c r="M659" s="58">
        <v>3128657</v>
      </c>
      <c r="N659" s="58">
        <f>VLOOKUP(AD659,'tabla ingresos'!$A$3:$D$15,4,FALSE)</f>
        <v>2000000</v>
      </c>
      <c r="O659" s="58">
        <v>218972.33979386676</v>
      </c>
      <c r="P659" s="58">
        <v>8234000</v>
      </c>
      <c r="Q659" s="58">
        <v>0</v>
      </c>
      <c r="R659" s="12">
        <v>8758</v>
      </c>
      <c r="S659" s="12" t="s">
        <v>87</v>
      </c>
      <c r="T659" s="12" t="s">
        <v>89</v>
      </c>
      <c r="U659" s="12" t="s">
        <v>10</v>
      </c>
      <c r="V659" s="12">
        <v>4</v>
      </c>
      <c r="W659" s="12">
        <v>0</v>
      </c>
      <c r="X659" s="12">
        <v>0</v>
      </c>
      <c r="Y659" s="59">
        <v>11.797260273972602</v>
      </c>
      <c r="Z659" s="59">
        <v>39.868493150684934</v>
      </c>
      <c r="AA659" s="12">
        <v>2</v>
      </c>
      <c r="AB659" s="12">
        <v>3</v>
      </c>
      <c r="AC659" s="12">
        <v>3</v>
      </c>
      <c r="AD659" s="12">
        <v>3</v>
      </c>
      <c r="AE659" s="12">
        <v>2</v>
      </c>
      <c r="AF659" s="58" t="s">
        <v>10</v>
      </c>
      <c r="AG659" s="66">
        <f t="shared" si="144"/>
        <v>0.17372511326462226</v>
      </c>
      <c r="AH659" s="67">
        <f t="shared" si="145"/>
        <v>4.640722666666667</v>
      </c>
      <c r="AI659" s="67">
        <f t="shared" si="146"/>
        <v>1.0428856666666666</v>
      </c>
      <c r="AJ659" s="67">
        <f t="shared" si="147"/>
        <v>0.85317033333333336</v>
      </c>
      <c r="AK659" s="67">
        <f t="shared" si="148"/>
        <v>0</v>
      </c>
      <c r="AL659" s="67">
        <f t="shared" si="149"/>
        <v>0</v>
      </c>
      <c r="AM659" s="59">
        <f>VLOOKUP(AG659,'SCORE TALLER'!$AC$2:$AD$10,2,TRUE)*AM$2</f>
        <v>0</v>
      </c>
      <c r="AN659" s="59">
        <f>VLOOKUP(AD659,'SCORE TALLER'!$W$2:$X$10,2,TRUE)*AN$2</f>
        <v>0.32</v>
      </c>
      <c r="AO659" s="59">
        <f>VLOOKUP(AB659,'SCORE TALLER'!$S$2:$T$10,2,FALSE)*AO$2</f>
        <v>0.03</v>
      </c>
      <c r="AP659" s="59">
        <f>VLOOKUP(AH659,'SCORE TALLER'!$AE$2:$AF$10,2,TRUE)*AP$2</f>
        <v>0</v>
      </c>
      <c r="AQ659" s="59">
        <f>VLOOKUP(AI659,'SCORE TALLER'!$AG$2:$AH$10,2,TRUE)*AQ$2</f>
        <v>0.32</v>
      </c>
      <c r="AR659" s="59">
        <f>VLOOKUP(AC659,'SCORE TALLER'!$U$2:$V$10,2,FALSE)*AR$2</f>
        <v>0.03</v>
      </c>
      <c r="AS659" s="59">
        <f>VLOOKUP(AE659,'SCORE TALLER'!$Y$2:$Z$10,2,FALSE)*AS$2</f>
        <v>0.01</v>
      </c>
      <c r="AT659" s="59">
        <f>VLOOKUP(Z659,'SCORE TALLER'!$O$2:$P$10,2,TRUE)*AT$2</f>
        <v>0.03</v>
      </c>
      <c r="AU659" s="59">
        <f>VLOOKUP(S659,'SCORE TALLER'!$A$2:$B$10,2,FALSE)*AU$2</f>
        <v>0.15000000000000002</v>
      </c>
      <c r="AV659" s="59">
        <f>VLOOKUP(AJ659,'SCORE TALLER'!$AI$2:$AJ$10,2,TRUE)*AV$2</f>
        <v>0.25</v>
      </c>
      <c r="AW659" s="59">
        <f>VLOOKUP(AK659,'SCORE TALLER'!$AK$2:$AL$10,2,TRUE)*AW$2</f>
        <v>0.25</v>
      </c>
      <c r="AX659" s="59">
        <f>VLOOKUP(T659,'SCORE TALLER'!$C$2:$D$10,2,FALSE)*AX$2</f>
        <v>0</v>
      </c>
      <c r="AY659" s="59">
        <f>VLOOKUP(W659,'SCORE TALLER'!$I$2:$J$10,2,TRUE)*AY$2</f>
        <v>0</v>
      </c>
      <c r="AZ659" s="59">
        <f>VLOOKUP(X659,'SCORE TALLER'!$K$2:$L$10,2,TRUE)*AZ$2</f>
        <v>0</v>
      </c>
      <c r="BA659" s="59">
        <f>VLOOKUP(U659,'SCORE TALLER'!$E$2:$F$10,2,FALSE)*BA$2</f>
        <v>0</v>
      </c>
      <c r="BB659" s="59">
        <f>VLOOKUP(Y659,'SCORE TALLER'!$M$2:$N$10,2,TRUE)*BB$2</f>
        <v>0</v>
      </c>
      <c r="BC659" s="59">
        <f>VLOOKUP(AA659,'SCORE TALLER'!$Q$2:$R$10,2,FALSE)*BC$2</f>
        <v>0</v>
      </c>
      <c r="BD659" s="59">
        <f>VLOOKUP(V659,'SCORE TALLER'!$G$2:$H$10,2,FALSE)*BD$2</f>
        <v>0</v>
      </c>
      <c r="BE659" s="59">
        <f>VLOOKUP(AF659,'SCORE TALLER'!$AA$2:$AB$10,2,FALSE)*BE$2</f>
        <v>0</v>
      </c>
      <c r="BF659" s="59">
        <f>VLOOKUP(AL659,'SCORE TALLER'!$AM$2:$AN$10,2,TRUE)*BF$2</f>
        <v>0</v>
      </c>
      <c r="BG659" s="67">
        <f t="shared" si="150"/>
        <v>1.3900000000000001</v>
      </c>
      <c r="BH659" s="67" t="str">
        <f>VLOOKUP(BG659,'SCORE TALLER'!$AP$2:$AQ$7,2,TRUE)</f>
        <v>2. Normal</v>
      </c>
      <c r="BI659" s="67" t="str">
        <f t="shared" si="152"/>
        <v>LBZ</v>
      </c>
      <c r="BJ659" s="67" t="str">
        <f t="shared" si="152"/>
        <v>A</v>
      </c>
      <c r="BK659" s="67" t="str">
        <f t="shared" si="153"/>
        <v>A</v>
      </c>
      <c r="BL659" s="86">
        <f t="shared" si="151"/>
        <v>0</v>
      </c>
      <c r="BM659" s="86">
        <f t="shared" si="154"/>
        <v>0</v>
      </c>
    </row>
    <row r="660" spans="1:65" x14ac:dyDescent="0.3">
      <c r="A660" s="57">
        <v>2062446222</v>
      </c>
      <c r="B660" s="12" t="s">
        <v>798</v>
      </c>
      <c r="C660" s="58" t="s">
        <v>105</v>
      </c>
      <c r="D660" s="58" t="s">
        <v>115</v>
      </c>
      <c r="E660" s="58"/>
      <c r="F660" s="58">
        <v>4913004</v>
      </c>
      <c r="G660" s="58">
        <f t="shared" si="142"/>
        <v>3349384</v>
      </c>
      <c r="H660" s="58">
        <f t="shared" si="143"/>
        <v>3349384</v>
      </c>
      <c r="I660" s="58">
        <v>4913000</v>
      </c>
      <c r="J660" s="58">
        <v>209533</v>
      </c>
      <c r="K660" s="58">
        <v>0</v>
      </c>
      <c r="L660" s="58">
        <v>0</v>
      </c>
      <c r="M660" s="58">
        <v>1563620</v>
      </c>
      <c r="N660" s="58">
        <f>VLOOKUP(AD660,'tabla ingresos'!$A$3:$D$15,4,FALSE)</f>
        <v>1000000</v>
      </c>
      <c r="O660" s="58">
        <v>233233.03397619509</v>
      </c>
      <c r="P660" s="58">
        <v>10485000</v>
      </c>
      <c r="Q660" s="58">
        <v>0</v>
      </c>
      <c r="R660" s="12">
        <v>13838</v>
      </c>
      <c r="S660" s="12" t="s">
        <v>88</v>
      </c>
      <c r="T660" s="12" t="s">
        <v>89</v>
      </c>
      <c r="U660" s="12" t="s">
        <v>10</v>
      </c>
      <c r="V660" s="12">
        <v>4</v>
      </c>
      <c r="W660" s="12">
        <v>0</v>
      </c>
      <c r="X660" s="12">
        <v>0</v>
      </c>
      <c r="Y660" s="59">
        <v>4.065753424657534</v>
      </c>
      <c r="Z660" s="59">
        <v>31.512328767123286</v>
      </c>
      <c r="AA660" s="12">
        <v>1</v>
      </c>
      <c r="AB660" s="12">
        <v>2</v>
      </c>
      <c r="AC660" s="12">
        <v>1</v>
      </c>
      <c r="AD660" s="12">
        <v>2</v>
      </c>
      <c r="AE660" s="12">
        <v>3</v>
      </c>
      <c r="AF660" s="58" t="s">
        <v>10</v>
      </c>
      <c r="AG660" s="66">
        <f t="shared" si="144"/>
        <v>0.29517735598413009</v>
      </c>
      <c r="AH660" s="67">
        <f t="shared" si="145"/>
        <v>10.265336</v>
      </c>
      <c r="AI660" s="67">
        <f t="shared" si="146"/>
        <v>1.0424133333333334</v>
      </c>
      <c r="AJ660" s="67">
        <f t="shared" si="147"/>
        <v>2.2329226666666666</v>
      </c>
      <c r="AK660" s="67">
        <f t="shared" si="148"/>
        <v>2.2329226666666666</v>
      </c>
      <c r="AL660" s="67">
        <f t="shared" si="149"/>
        <v>0</v>
      </c>
      <c r="AM660" s="59">
        <f>VLOOKUP(AG660,'SCORE TALLER'!$AC$2:$AD$10,2,TRUE)*AM$2</f>
        <v>0</v>
      </c>
      <c r="AN660" s="59">
        <f>VLOOKUP(AD660,'SCORE TALLER'!$W$2:$X$10,2,TRUE)*AN$2</f>
        <v>0.32</v>
      </c>
      <c r="AO660" s="59">
        <f>VLOOKUP(AB660,'SCORE TALLER'!$S$2:$T$10,2,FALSE)*AO$2</f>
        <v>0.04</v>
      </c>
      <c r="AP660" s="59">
        <f>VLOOKUP(AH660,'SCORE TALLER'!$AE$2:$AF$10,2,TRUE)*AP$2</f>
        <v>0.16</v>
      </c>
      <c r="AQ660" s="59">
        <f>VLOOKUP(AI660,'SCORE TALLER'!$AG$2:$AH$10,2,TRUE)*AQ$2</f>
        <v>0.32</v>
      </c>
      <c r="AR660" s="59">
        <f>VLOOKUP(AC660,'SCORE TALLER'!$U$2:$V$10,2,FALSE)*AR$2</f>
        <v>0.05</v>
      </c>
      <c r="AS660" s="59">
        <f>VLOOKUP(AE660,'SCORE TALLER'!$Y$2:$Z$10,2,FALSE)*AS$2</f>
        <v>0.02</v>
      </c>
      <c r="AT660" s="59">
        <f>VLOOKUP(Z660,'SCORE TALLER'!$O$2:$P$10,2,TRUE)*AT$2</f>
        <v>0.04</v>
      </c>
      <c r="AU660" s="59">
        <f>VLOOKUP(S660,'SCORE TALLER'!$A$2:$B$10,2,FALSE)*AU$2</f>
        <v>0.25</v>
      </c>
      <c r="AV660" s="59">
        <f>VLOOKUP(AJ660,'SCORE TALLER'!$AI$2:$AJ$10,2,TRUE)*AV$2</f>
        <v>0.15000000000000002</v>
      </c>
      <c r="AW660" s="59">
        <f>VLOOKUP(AK660,'SCORE TALLER'!$AK$2:$AL$10,2,TRUE)*AW$2</f>
        <v>0.15000000000000002</v>
      </c>
      <c r="AX660" s="59">
        <f>VLOOKUP(T660,'SCORE TALLER'!$C$2:$D$10,2,FALSE)*AX$2</f>
        <v>0</v>
      </c>
      <c r="AY660" s="59">
        <f>VLOOKUP(W660,'SCORE TALLER'!$I$2:$J$10,2,TRUE)*AY$2</f>
        <v>0</v>
      </c>
      <c r="AZ660" s="59">
        <f>VLOOKUP(X660,'SCORE TALLER'!$K$2:$L$10,2,TRUE)*AZ$2</f>
        <v>0</v>
      </c>
      <c r="BA660" s="59">
        <f>VLOOKUP(U660,'SCORE TALLER'!$E$2:$F$10,2,FALSE)*BA$2</f>
        <v>0</v>
      </c>
      <c r="BB660" s="59">
        <f>VLOOKUP(Y660,'SCORE TALLER'!$M$2:$N$10,2,TRUE)*BB$2</f>
        <v>0.03</v>
      </c>
      <c r="BC660" s="59">
        <f>VLOOKUP(AA660,'SCORE TALLER'!$Q$2:$R$10,2,FALSE)*BC$2</f>
        <v>0.05</v>
      </c>
      <c r="BD660" s="59">
        <f>VLOOKUP(V660,'SCORE TALLER'!$G$2:$H$10,2,FALSE)*BD$2</f>
        <v>0</v>
      </c>
      <c r="BE660" s="59">
        <f>VLOOKUP(AF660,'SCORE TALLER'!$AA$2:$AB$10,2,FALSE)*BE$2</f>
        <v>0</v>
      </c>
      <c r="BF660" s="59">
        <f>VLOOKUP(AL660,'SCORE TALLER'!$AM$2:$AN$10,2,TRUE)*BF$2</f>
        <v>0</v>
      </c>
      <c r="BG660" s="67">
        <f t="shared" si="150"/>
        <v>1.58</v>
      </c>
      <c r="BH660" s="67" t="str">
        <f>VLOOKUP(BG660,'SCORE TALLER'!$AP$2:$AQ$7,2,TRUE)</f>
        <v>2. Normal</v>
      </c>
      <c r="BI660" s="67" t="str">
        <f t="shared" si="152"/>
        <v>LBZ</v>
      </c>
      <c r="BJ660" s="67" t="str">
        <f t="shared" si="152"/>
        <v>A</v>
      </c>
      <c r="BK660" s="67" t="str">
        <f t="shared" si="153"/>
        <v>A</v>
      </c>
      <c r="BL660" s="86">
        <f t="shared" si="151"/>
        <v>3349384</v>
      </c>
      <c r="BM660" s="86">
        <f t="shared" si="154"/>
        <v>0</v>
      </c>
    </row>
    <row r="661" spans="1:65" x14ac:dyDescent="0.3">
      <c r="A661" s="57">
        <v>40882288</v>
      </c>
      <c r="B661" s="12" t="s">
        <v>799</v>
      </c>
      <c r="C661" s="58" t="s">
        <v>107</v>
      </c>
      <c r="D661" s="58" t="s">
        <v>115</v>
      </c>
      <c r="E661" s="58"/>
      <c r="F661" s="58">
        <v>5074610</v>
      </c>
      <c r="G661" s="58">
        <f t="shared" si="142"/>
        <v>3510990</v>
      </c>
      <c r="H661" s="58">
        <f t="shared" si="143"/>
        <v>2210990</v>
      </c>
      <c r="I661" s="58" t="e">
        <v>#N/A</v>
      </c>
      <c r="J661" s="58">
        <v>155259</v>
      </c>
      <c r="K661" s="58">
        <v>0</v>
      </c>
      <c r="L661" s="58">
        <v>1300000</v>
      </c>
      <c r="M661" s="58">
        <v>1563620</v>
      </c>
      <c r="N661" s="58">
        <f>VLOOKUP(AD661,'tabla ingresos'!$A$3:$D$15,4,FALSE)</f>
        <v>1000000</v>
      </c>
      <c r="O661" s="58">
        <v>0</v>
      </c>
      <c r="P661" s="58">
        <v>0</v>
      </c>
      <c r="Q661" s="58">
        <v>0</v>
      </c>
      <c r="R661" s="12">
        <v>13052</v>
      </c>
      <c r="S661" s="12" t="s">
        <v>87</v>
      </c>
      <c r="T661" s="12" t="s">
        <v>89</v>
      </c>
      <c r="U661" s="12" t="s">
        <v>10</v>
      </c>
      <c r="V661" s="12">
        <v>4</v>
      </c>
      <c r="W661" s="12">
        <v>0</v>
      </c>
      <c r="X661" s="12">
        <v>0</v>
      </c>
      <c r="Y661" s="59">
        <v>4.065753424657534</v>
      </c>
      <c r="Z661" s="59">
        <v>41.556164383561644</v>
      </c>
      <c r="AA661" s="12">
        <v>2</v>
      </c>
      <c r="AB661" s="12">
        <v>3</v>
      </c>
      <c r="AC661" s="12">
        <v>1</v>
      </c>
      <c r="AD661" s="12">
        <v>2</v>
      </c>
      <c r="AE661" s="12">
        <v>4</v>
      </c>
      <c r="AF661" s="58" t="s">
        <v>91</v>
      </c>
      <c r="AG661" s="66">
        <f t="shared" si="144"/>
        <v>0.103506</v>
      </c>
      <c r="AH661" s="67">
        <f t="shared" si="145"/>
        <v>3.3830733333333334</v>
      </c>
      <c r="AI661" s="67">
        <f t="shared" si="146"/>
        <v>1.0424133333333334</v>
      </c>
      <c r="AJ661" s="67">
        <f t="shared" si="147"/>
        <v>2.3406600000000002</v>
      </c>
      <c r="AK661" s="67">
        <f t="shared" si="148"/>
        <v>1.4739933333333333</v>
      </c>
      <c r="AL661" s="67">
        <f t="shared" si="149"/>
        <v>0</v>
      </c>
      <c r="AM661" s="59">
        <f>VLOOKUP(AG661,'SCORE TALLER'!$AC$2:$AD$10,2,TRUE)*AM$2</f>
        <v>0</v>
      </c>
      <c r="AN661" s="59">
        <f>VLOOKUP(AD661,'SCORE TALLER'!$W$2:$X$10,2,TRUE)*AN$2</f>
        <v>0.32</v>
      </c>
      <c r="AO661" s="59">
        <f>VLOOKUP(AB661,'SCORE TALLER'!$S$2:$T$10,2,FALSE)*AO$2</f>
        <v>0.03</v>
      </c>
      <c r="AP661" s="59">
        <f>VLOOKUP(AH661,'SCORE TALLER'!$AE$2:$AF$10,2,TRUE)*AP$2</f>
        <v>0</v>
      </c>
      <c r="AQ661" s="59">
        <f>VLOOKUP(AI661,'SCORE TALLER'!$AG$2:$AH$10,2,TRUE)*AQ$2</f>
        <v>0.32</v>
      </c>
      <c r="AR661" s="59">
        <f>VLOOKUP(AC661,'SCORE TALLER'!$U$2:$V$10,2,FALSE)*AR$2</f>
        <v>0.05</v>
      </c>
      <c r="AS661" s="59">
        <f>VLOOKUP(AE661,'SCORE TALLER'!$Y$2:$Z$10,2,FALSE)*AS$2</f>
        <v>0.05</v>
      </c>
      <c r="AT661" s="59">
        <f>VLOOKUP(Z661,'SCORE TALLER'!$O$2:$P$10,2,TRUE)*AT$2</f>
        <v>0.03</v>
      </c>
      <c r="AU661" s="59">
        <f>VLOOKUP(S661,'SCORE TALLER'!$A$2:$B$10,2,FALSE)*AU$2</f>
        <v>0.15000000000000002</v>
      </c>
      <c r="AV661" s="59">
        <f>VLOOKUP(AJ661,'SCORE TALLER'!$AI$2:$AJ$10,2,TRUE)*AV$2</f>
        <v>0.15000000000000002</v>
      </c>
      <c r="AW661" s="59">
        <f>VLOOKUP(AK661,'SCORE TALLER'!$AK$2:$AL$10,2,TRUE)*AW$2</f>
        <v>0.2</v>
      </c>
      <c r="AX661" s="59">
        <f>VLOOKUP(T661,'SCORE TALLER'!$C$2:$D$10,2,FALSE)*AX$2</f>
        <v>0</v>
      </c>
      <c r="AY661" s="59">
        <f>VLOOKUP(W661,'SCORE TALLER'!$I$2:$J$10,2,TRUE)*AY$2</f>
        <v>0</v>
      </c>
      <c r="AZ661" s="59">
        <f>VLOOKUP(X661,'SCORE TALLER'!$K$2:$L$10,2,TRUE)*AZ$2</f>
        <v>0</v>
      </c>
      <c r="BA661" s="59">
        <f>VLOOKUP(U661,'SCORE TALLER'!$E$2:$F$10,2,FALSE)*BA$2</f>
        <v>0</v>
      </c>
      <c r="BB661" s="59">
        <f>VLOOKUP(Y661,'SCORE TALLER'!$M$2:$N$10,2,TRUE)*BB$2</f>
        <v>0.03</v>
      </c>
      <c r="BC661" s="59">
        <f>VLOOKUP(AA661,'SCORE TALLER'!$Q$2:$R$10,2,FALSE)*BC$2</f>
        <v>0</v>
      </c>
      <c r="BD661" s="59">
        <f>VLOOKUP(V661,'SCORE TALLER'!$G$2:$H$10,2,FALSE)*BD$2</f>
        <v>0</v>
      </c>
      <c r="BE661" s="59">
        <f>VLOOKUP(AF661,'SCORE TALLER'!$AA$2:$AB$10,2,FALSE)*BE$2</f>
        <v>0.30000000000000004</v>
      </c>
      <c r="BF661" s="59">
        <f>VLOOKUP(AL661,'SCORE TALLER'!$AM$2:$AN$10,2,TRUE)*BF$2</f>
        <v>0</v>
      </c>
      <c r="BG661" s="67">
        <f t="shared" si="150"/>
        <v>1.6300000000000001</v>
      </c>
      <c r="BH661" s="67" t="str">
        <f>VLOOKUP(BG661,'SCORE TALLER'!$AP$2:$AQ$7,2,TRUE)</f>
        <v>2. Normal</v>
      </c>
      <c r="BI661" s="67" t="str">
        <f t="shared" si="152"/>
        <v>LBZ</v>
      </c>
      <c r="BJ661" s="67" t="str">
        <f t="shared" si="152"/>
        <v>A</v>
      </c>
      <c r="BK661" s="67" t="str">
        <f t="shared" si="153"/>
        <v>SIN</v>
      </c>
      <c r="BL661" s="86">
        <f t="shared" si="151"/>
        <v>2210990</v>
      </c>
      <c r="BM661" s="86">
        <f t="shared" si="154"/>
        <v>0</v>
      </c>
    </row>
    <row r="662" spans="1:65" x14ac:dyDescent="0.3">
      <c r="A662" s="57">
        <v>2044044084</v>
      </c>
      <c r="B662" s="12" t="s">
        <v>800</v>
      </c>
      <c r="C662" s="58" t="s">
        <v>105</v>
      </c>
      <c r="D662" s="58" t="s">
        <v>115</v>
      </c>
      <c r="E662" s="58"/>
      <c r="F662" s="58">
        <v>4467797</v>
      </c>
      <c r="G662" s="58">
        <f t="shared" si="142"/>
        <v>2904177</v>
      </c>
      <c r="H662" s="58">
        <f t="shared" si="143"/>
        <v>1707947</v>
      </c>
      <c r="I662" s="58">
        <v>4468000</v>
      </c>
      <c r="J662" s="58">
        <v>146634</v>
      </c>
      <c r="K662" s="58">
        <v>0</v>
      </c>
      <c r="L662" s="58">
        <v>1196230</v>
      </c>
      <c r="M662" s="58">
        <v>1563620</v>
      </c>
      <c r="N662" s="58">
        <f>VLOOKUP(AD662,'tabla ingresos'!$A$3:$D$15,4,FALSE)</f>
        <v>1000000</v>
      </c>
      <c r="O662" s="58">
        <v>141811.09481355129</v>
      </c>
      <c r="P662" s="58">
        <v>5881000</v>
      </c>
      <c r="Q662" s="58">
        <v>0</v>
      </c>
      <c r="R662" s="12">
        <v>13052</v>
      </c>
      <c r="S662" s="12" t="s">
        <v>87</v>
      </c>
      <c r="T662" s="12" t="s">
        <v>89</v>
      </c>
      <c r="U662" s="12" t="s">
        <v>10</v>
      </c>
      <c r="V662" s="12">
        <v>4</v>
      </c>
      <c r="W662" s="12">
        <v>0</v>
      </c>
      <c r="X662" s="12">
        <v>0</v>
      </c>
      <c r="Y662" s="59">
        <v>4.065753424657534</v>
      </c>
      <c r="Z662" s="59">
        <v>35.698630136986303</v>
      </c>
      <c r="AA662" s="12">
        <v>1</v>
      </c>
      <c r="AB662" s="12">
        <v>2</v>
      </c>
      <c r="AC662" s="12">
        <v>1</v>
      </c>
      <c r="AD662" s="12">
        <v>2</v>
      </c>
      <c r="AE662" s="12">
        <v>3</v>
      </c>
      <c r="AF662" s="58" t="s">
        <v>10</v>
      </c>
      <c r="AG662" s="66">
        <f t="shared" si="144"/>
        <v>0.19229672987570087</v>
      </c>
      <c r="AH662" s="67">
        <f t="shared" si="145"/>
        <v>6.8991980000000002</v>
      </c>
      <c r="AI662" s="67">
        <f t="shared" si="146"/>
        <v>1.0424133333333334</v>
      </c>
      <c r="AJ662" s="67">
        <f t="shared" si="147"/>
        <v>1.936118</v>
      </c>
      <c r="AK662" s="67">
        <f t="shared" si="148"/>
        <v>1.1386313333333333</v>
      </c>
      <c r="AL662" s="67">
        <f t="shared" si="149"/>
        <v>0</v>
      </c>
      <c r="AM662" s="59">
        <f>VLOOKUP(AG662,'SCORE TALLER'!$AC$2:$AD$10,2,TRUE)*AM$2</f>
        <v>0</v>
      </c>
      <c r="AN662" s="59">
        <f>VLOOKUP(AD662,'SCORE TALLER'!$W$2:$X$10,2,TRUE)*AN$2</f>
        <v>0.32</v>
      </c>
      <c r="AO662" s="59">
        <f>VLOOKUP(AB662,'SCORE TALLER'!$S$2:$T$10,2,FALSE)*AO$2</f>
        <v>0.04</v>
      </c>
      <c r="AP662" s="59">
        <f>VLOOKUP(AH662,'SCORE TALLER'!$AE$2:$AF$10,2,TRUE)*AP$2</f>
        <v>0.08</v>
      </c>
      <c r="AQ662" s="59">
        <f>VLOOKUP(AI662,'SCORE TALLER'!$AG$2:$AH$10,2,TRUE)*AQ$2</f>
        <v>0.32</v>
      </c>
      <c r="AR662" s="59">
        <f>VLOOKUP(AC662,'SCORE TALLER'!$U$2:$V$10,2,FALSE)*AR$2</f>
        <v>0.05</v>
      </c>
      <c r="AS662" s="59">
        <f>VLOOKUP(AE662,'SCORE TALLER'!$Y$2:$Z$10,2,FALSE)*AS$2</f>
        <v>0.02</v>
      </c>
      <c r="AT662" s="59">
        <f>VLOOKUP(Z662,'SCORE TALLER'!$O$2:$P$10,2,TRUE)*AT$2</f>
        <v>0.03</v>
      </c>
      <c r="AU662" s="59">
        <f>VLOOKUP(S662,'SCORE TALLER'!$A$2:$B$10,2,FALSE)*AU$2</f>
        <v>0.15000000000000002</v>
      </c>
      <c r="AV662" s="59">
        <f>VLOOKUP(AJ662,'SCORE TALLER'!$AI$2:$AJ$10,2,TRUE)*AV$2</f>
        <v>0.2</v>
      </c>
      <c r="AW662" s="59">
        <f>VLOOKUP(AK662,'SCORE TALLER'!$AK$2:$AL$10,2,TRUE)*AW$2</f>
        <v>0.2</v>
      </c>
      <c r="AX662" s="59">
        <f>VLOOKUP(T662,'SCORE TALLER'!$C$2:$D$10,2,FALSE)*AX$2</f>
        <v>0</v>
      </c>
      <c r="AY662" s="59">
        <f>VLOOKUP(W662,'SCORE TALLER'!$I$2:$J$10,2,TRUE)*AY$2</f>
        <v>0</v>
      </c>
      <c r="AZ662" s="59">
        <f>VLOOKUP(X662,'SCORE TALLER'!$K$2:$L$10,2,TRUE)*AZ$2</f>
        <v>0</v>
      </c>
      <c r="BA662" s="59">
        <f>VLOOKUP(U662,'SCORE TALLER'!$E$2:$F$10,2,FALSE)*BA$2</f>
        <v>0</v>
      </c>
      <c r="BB662" s="59">
        <f>VLOOKUP(Y662,'SCORE TALLER'!$M$2:$N$10,2,TRUE)*BB$2</f>
        <v>0.03</v>
      </c>
      <c r="BC662" s="59">
        <f>VLOOKUP(AA662,'SCORE TALLER'!$Q$2:$R$10,2,FALSE)*BC$2</f>
        <v>0.05</v>
      </c>
      <c r="BD662" s="59">
        <f>VLOOKUP(V662,'SCORE TALLER'!$G$2:$H$10,2,FALSE)*BD$2</f>
        <v>0</v>
      </c>
      <c r="BE662" s="59">
        <f>VLOOKUP(AF662,'SCORE TALLER'!$AA$2:$AB$10,2,FALSE)*BE$2</f>
        <v>0</v>
      </c>
      <c r="BF662" s="59">
        <f>VLOOKUP(AL662,'SCORE TALLER'!$AM$2:$AN$10,2,TRUE)*BF$2</f>
        <v>0</v>
      </c>
      <c r="BG662" s="67">
        <f t="shared" si="150"/>
        <v>1.4900000000000002</v>
      </c>
      <c r="BH662" s="67" t="str">
        <f>VLOOKUP(BG662,'SCORE TALLER'!$AP$2:$AQ$7,2,TRUE)</f>
        <v>2. Normal</v>
      </c>
      <c r="BI662" s="67" t="str">
        <f t="shared" si="152"/>
        <v>LBZ</v>
      </c>
      <c r="BJ662" s="67" t="str">
        <f t="shared" si="152"/>
        <v>A</v>
      </c>
      <c r="BK662" s="67" t="str">
        <f t="shared" si="153"/>
        <v>A</v>
      </c>
      <c r="BL662" s="86">
        <f t="shared" si="151"/>
        <v>1707947</v>
      </c>
      <c r="BM662" s="86">
        <f t="shared" si="154"/>
        <v>0</v>
      </c>
    </row>
    <row r="663" spans="1:65" x14ac:dyDescent="0.3">
      <c r="A663" s="57">
        <v>2044024224</v>
      </c>
      <c r="B663" s="12" t="s">
        <v>801</v>
      </c>
      <c r="C663" s="58" t="s">
        <v>105</v>
      </c>
      <c r="D663" s="58" t="s">
        <v>114</v>
      </c>
      <c r="E663" s="58"/>
      <c r="F663" s="58">
        <v>2780082</v>
      </c>
      <c r="G663" s="58">
        <f t="shared" si="142"/>
        <v>1216462</v>
      </c>
      <c r="H663" s="58">
        <f t="shared" si="143"/>
        <v>1216462</v>
      </c>
      <c r="I663" s="58">
        <v>2780000</v>
      </c>
      <c r="J663" s="58">
        <v>142213</v>
      </c>
      <c r="K663" s="58">
        <v>0</v>
      </c>
      <c r="L663" s="58">
        <v>0</v>
      </c>
      <c r="M663" s="58">
        <v>1563620</v>
      </c>
      <c r="N663" s="58">
        <f>VLOOKUP(AD663,'tabla ingresos'!$A$3:$D$15,4,FALSE)</f>
        <v>1000000</v>
      </c>
      <c r="O663" s="58">
        <v>20754.179024235225</v>
      </c>
      <c r="P663" s="58">
        <v>529000</v>
      </c>
      <c r="Q663" s="58">
        <v>0</v>
      </c>
      <c r="R663" s="12">
        <v>13052</v>
      </c>
      <c r="S663" s="12" t="s">
        <v>88</v>
      </c>
      <c r="T663" s="12" t="s">
        <v>89</v>
      </c>
      <c r="U663" s="12" t="s">
        <v>10</v>
      </c>
      <c r="V663" s="12">
        <v>4</v>
      </c>
      <c r="W663" s="12">
        <v>0</v>
      </c>
      <c r="X663" s="12">
        <v>0</v>
      </c>
      <c r="Y663" s="59">
        <v>4.065753424657534</v>
      </c>
      <c r="Z663" s="59">
        <v>33.394520547945206</v>
      </c>
      <c r="AA663" s="12">
        <v>1</v>
      </c>
      <c r="AB663" s="12">
        <v>1</v>
      </c>
      <c r="AC663" s="12">
        <v>1</v>
      </c>
      <c r="AD663" s="12">
        <v>2</v>
      </c>
      <c r="AE663" s="12">
        <v>3</v>
      </c>
      <c r="AF663" s="58" t="s">
        <v>10</v>
      </c>
      <c r="AG663" s="66">
        <f t="shared" si="144"/>
        <v>0.10864478601615682</v>
      </c>
      <c r="AH663" s="67">
        <f t="shared" si="145"/>
        <v>2.2060546666666667</v>
      </c>
      <c r="AI663" s="67">
        <f t="shared" si="146"/>
        <v>1.0424133333333334</v>
      </c>
      <c r="AJ663" s="67">
        <f t="shared" si="147"/>
        <v>0.81097466666666662</v>
      </c>
      <c r="AK663" s="67">
        <f t="shared" si="148"/>
        <v>0.81097466666666662</v>
      </c>
      <c r="AL663" s="67">
        <f t="shared" si="149"/>
        <v>0</v>
      </c>
      <c r="AM663" s="59">
        <f>VLOOKUP(AG663,'SCORE TALLER'!$AC$2:$AD$10,2,TRUE)*AM$2</f>
        <v>0</v>
      </c>
      <c r="AN663" s="59">
        <f>VLOOKUP(AD663,'SCORE TALLER'!$W$2:$X$10,2,TRUE)*AN$2</f>
        <v>0.32</v>
      </c>
      <c r="AO663" s="59">
        <f>VLOOKUP(AB663,'SCORE TALLER'!$S$2:$T$10,2,FALSE)*AO$2</f>
        <v>0.05</v>
      </c>
      <c r="AP663" s="59">
        <f>VLOOKUP(AH663,'SCORE TALLER'!$AE$2:$AF$10,2,TRUE)*AP$2</f>
        <v>0</v>
      </c>
      <c r="AQ663" s="59">
        <f>VLOOKUP(AI663,'SCORE TALLER'!$AG$2:$AH$10,2,TRUE)*AQ$2</f>
        <v>0.32</v>
      </c>
      <c r="AR663" s="59">
        <f>VLOOKUP(AC663,'SCORE TALLER'!$U$2:$V$10,2,FALSE)*AR$2</f>
        <v>0.05</v>
      </c>
      <c r="AS663" s="59">
        <f>VLOOKUP(AE663,'SCORE TALLER'!$Y$2:$Z$10,2,FALSE)*AS$2</f>
        <v>0.02</v>
      </c>
      <c r="AT663" s="59">
        <f>VLOOKUP(Z663,'SCORE TALLER'!$O$2:$P$10,2,TRUE)*AT$2</f>
        <v>0.04</v>
      </c>
      <c r="AU663" s="59">
        <f>VLOOKUP(S663,'SCORE TALLER'!$A$2:$B$10,2,FALSE)*AU$2</f>
        <v>0.25</v>
      </c>
      <c r="AV663" s="59">
        <f>VLOOKUP(AJ663,'SCORE TALLER'!$AI$2:$AJ$10,2,TRUE)*AV$2</f>
        <v>0.25</v>
      </c>
      <c r="AW663" s="59">
        <f>VLOOKUP(AK663,'SCORE TALLER'!$AK$2:$AL$10,2,TRUE)*AW$2</f>
        <v>0.25</v>
      </c>
      <c r="AX663" s="59">
        <f>VLOOKUP(T663,'SCORE TALLER'!$C$2:$D$10,2,FALSE)*AX$2</f>
        <v>0</v>
      </c>
      <c r="AY663" s="59">
        <f>VLOOKUP(W663,'SCORE TALLER'!$I$2:$J$10,2,TRUE)*AY$2</f>
        <v>0</v>
      </c>
      <c r="AZ663" s="59">
        <f>VLOOKUP(X663,'SCORE TALLER'!$K$2:$L$10,2,TRUE)*AZ$2</f>
        <v>0</v>
      </c>
      <c r="BA663" s="59">
        <f>VLOOKUP(U663,'SCORE TALLER'!$E$2:$F$10,2,FALSE)*BA$2</f>
        <v>0</v>
      </c>
      <c r="BB663" s="59">
        <f>VLOOKUP(Y663,'SCORE TALLER'!$M$2:$N$10,2,TRUE)*BB$2</f>
        <v>0.03</v>
      </c>
      <c r="BC663" s="59">
        <f>VLOOKUP(AA663,'SCORE TALLER'!$Q$2:$R$10,2,FALSE)*BC$2</f>
        <v>0.05</v>
      </c>
      <c r="BD663" s="59">
        <f>VLOOKUP(V663,'SCORE TALLER'!$G$2:$H$10,2,FALSE)*BD$2</f>
        <v>0</v>
      </c>
      <c r="BE663" s="59">
        <f>VLOOKUP(AF663,'SCORE TALLER'!$AA$2:$AB$10,2,FALSE)*BE$2</f>
        <v>0</v>
      </c>
      <c r="BF663" s="59">
        <f>VLOOKUP(AL663,'SCORE TALLER'!$AM$2:$AN$10,2,TRUE)*BF$2</f>
        <v>0</v>
      </c>
      <c r="BG663" s="67">
        <f t="shared" si="150"/>
        <v>1.6300000000000001</v>
      </c>
      <c r="BH663" s="67" t="str">
        <f>VLOOKUP(BG663,'SCORE TALLER'!$AP$2:$AQ$7,2,TRUE)</f>
        <v>2. Normal</v>
      </c>
      <c r="BI663" s="67" t="str">
        <f t="shared" si="152"/>
        <v>LBZ</v>
      </c>
      <c r="BJ663" s="67" t="str">
        <f t="shared" si="152"/>
        <v>A</v>
      </c>
      <c r="BK663" s="67" t="str">
        <f t="shared" si="153"/>
        <v>A</v>
      </c>
      <c r="BL663" s="86">
        <f t="shared" si="151"/>
        <v>1216462</v>
      </c>
      <c r="BM663" s="86">
        <f t="shared" si="154"/>
        <v>0</v>
      </c>
    </row>
    <row r="664" spans="1:65" x14ac:dyDescent="0.3">
      <c r="A664" s="57">
        <v>2044026448</v>
      </c>
      <c r="B664" s="12" t="s">
        <v>802</v>
      </c>
      <c r="C664" s="58" t="s">
        <v>107</v>
      </c>
      <c r="D664" s="58" t="s">
        <v>114</v>
      </c>
      <c r="E664" s="58"/>
      <c r="F664" s="58">
        <v>2677408</v>
      </c>
      <c r="G664" s="58">
        <f t="shared" si="142"/>
        <v>1113788</v>
      </c>
      <c r="H664" s="58">
        <f t="shared" si="143"/>
        <v>1113788</v>
      </c>
      <c r="I664" s="58" t="e">
        <v>#N/A</v>
      </c>
      <c r="J664" s="58">
        <v>148039</v>
      </c>
      <c r="K664" s="58">
        <v>0</v>
      </c>
      <c r="L664" s="58">
        <v>0</v>
      </c>
      <c r="M664" s="58">
        <v>1563620</v>
      </c>
      <c r="N664" s="58">
        <f>VLOOKUP(AD664,'tabla ingresos'!$A$3:$D$15,4,FALSE)</f>
        <v>1000000</v>
      </c>
      <c r="O664" s="58">
        <v>0</v>
      </c>
      <c r="P664" s="58">
        <v>0</v>
      </c>
      <c r="Q664" s="58">
        <v>0</v>
      </c>
      <c r="R664" s="12">
        <v>13433</v>
      </c>
      <c r="S664" s="12" t="s">
        <v>88</v>
      </c>
      <c r="T664" s="12" t="s">
        <v>89</v>
      </c>
      <c r="U664" s="12" t="s">
        <v>10</v>
      </c>
      <c r="V664" s="12">
        <v>4</v>
      </c>
      <c r="W664" s="12">
        <v>0</v>
      </c>
      <c r="X664" s="12">
        <v>0</v>
      </c>
      <c r="Y664" s="59">
        <v>1.9178082191780823E-2</v>
      </c>
      <c r="Z664" s="59">
        <v>28.145205479452056</v>
      </c>
      <c r="AA664" s="12">
        <v>2</v>
      </c>
      <c r="AB664" s="12">
        <v>2</v>
      </c>
      <c r="AC664" s="12">
        <v>1</v>
      </c>
      <c r="AD664" s="12">
        <v>2</v>
      </c>
      <c r="AE664" s="12">
        <v>1</v>
      </c>
      <c r="AF664" s="58" t="s">
        <v>91</v>
      </c>
      <c r="AG664" s="66">
        <f t="shared" si="144"/>
        <v>9.8692666666666665E-2</v>
      </c>
      <c r="AH664" s="67">
        <f t="shared" si="145"/>
        <v>1.7849386666666667</v>
      </c>
      <c r="AI664" s="67">
        <f t="shared" si="146"/>
        <v>1.0424133333333334</v>
      </c>
      <c r="AJ664" s="67">
        <f t="shared" si="147"/>
        <v>0.74252533333333337</v>
      </c>
      <c r="AK664" s="67">
        <f t="shared" si="148"/>
        <v>0.74252533333333337</v>
      </c>
      <c r="AL664" s="67">
        <f t="shared" si="149"/>
        <v>0</v>
      </c>
      <c r="AM664" s="59">
        <f>VLOOKUP(AG664,'SCORE TALLER'!$AC$2:$AD$10,2,TRUE)*AM$2</f>
        <v>0</v>
      </c>
      <c r="AN664" s="59">
        <f>VLOOKUP(AD664,'SCORE TALLER'!$W$2:$X$10,2,TRUE)*AN$2</f>
        <v>0.32</v>
      </c>
      <c r="AO664" s="59">
        <f>VLOOKUP(AB664,'SCORE TALLER'!$S$2:$T$10,2,FALSE)*AO$2</f>
        <v>0.04</v>
      </c>
      <c r="AP664" s="59">
        <f>VLOOKUP(AH664,'SCORE TALLER'!$AE$2:$AF$10,2,TRUE)*AP$2</f>
        <v>0</v>
      </c>
      <c r="AQ664" s="59">
        <f>VLOOKUP(AI664,'SCORE TALLER'!$AG$2:$AH$10,2,TRUE)*AQ$2</f>
        <v>0.32</v>
      </c>
      <c r="AR664" s="59">
        <f>VLOOKUP(AC664,'SCORE TALLER'!$U$2:$V$10,2,FALSE)*AR$2</f>
        <v>0.05</v>
      </c>
      <c r="AS664" s="59">
        <f>VLOOKUP(AE664,'SCORE TALLER'!$Y$2:$Z$10,2,FALSE)*AS$2</f>
        <v>0.03</v>
      </c>
      <c r="AT664" s="59">
        <f>VLOOKUP(Z664,'SCORE TALLER'!$O$2:$P$10,2,TRUE)*AT$2</f>
        <v>0.04</v>
      </c>
      <c r="AU664" s="59">
        <f>VLOOKUP(S664,'SCORE TALLER'!$A$2:$B$10,2,FALSE)*AU$2</f>
        <v>0.25</v>
      </c>
      <c r="AV664" s="59">
        <f>VLOOKUP(AJ664,'SCORE TALLER'!$AI$2:$AJ$10,2,TRUE)*AV$2</f>
        <v>0.25</v>
      </c>
      <c r="AW664" s="59">
        <f>VLOOKUP(AK664,'SCORE TALLER'!$AK$2:$AL$10,2,TRUE)*AW$2</f>
        <v>0.25</v>
      </c>
      <c r="AX664" s="59">
        <f>VLOOKUP(T664,'SCORE TALLER'!$C$2:$D$10,2,FALSE)*AX$2</f>
        <v>0</v>
      </c>
      <c r="AY664" s="59">
        <f>VLOOKUP(W664,'SCORE TALLER'!$I$2:$J$10,2,TRUE)*AY$2</f>
        <v>0</v>
      </c>
      <c r="AZ664" s="59">
        <f>VLOOKUP(X664,'SCORE TALLER'!$K$2:$L$10,2,TRUE)*AZ$2</f>
        <v>0</v>
      </c>
      <c r="BA664" s="59">
        <f>VLOOKUP(U664,'SCORE TALLER'!$E$2:$F$10,2,FALSE)*BA$2</f>
        <v>0</v>
      </c>
      <c r="BB664" s="59">
        <f>VLOOKUP(Y664,'SCORE TALLER'!$M$2:$N$10,2,TRUE)*BB$2</f>
        <v>0.05</v>
      </c>
      <c r="BC664" s="59">
        <f>VLOOKUP(AA664,'SCORE TALLER'!$Q$2:$R$10,2,FALSE)*BC$2</f>
        <v>0</v>
      </c>
      <c r="BD664" s="59">
        <f>VLOOKUP(V664,'SCORE TALLER'!$G$2:$H$10,2,FALSE)*BD$2</f>
        <v>0</v>
      </c>
      <c r="BE664" s="59">
        <f>VLOOKUP(AF664,'SCORE TALLER'!$AA$2:$AB$10,2,FALSE)*BE$2</f>
        <v>0.30000000000000004</v>
      </c>
      <c r="BF664" s="59">
        <f>VLOOKUP(AL664,'SCORE TALLER'!$AM$2:$AN$10,2,TRUE)*BF$2</f>
        <v>0</v>
      </c>
      <c r="BG664" s="67">
        <f t="shared" si="150"/>
        <v>1.9000000000000001</v>
      </c>
      <c r="BH664" s="67" t="str">
        <f>VLOOKUP(BG664,'SCORE TALLER'!$AP$2:$AQ$7,2,TRUE)</f>
        <v>2. Normal</v>
      </c>
      <c r="BI664" s="67" t="str">
        <f t="shared" si="152"/>
        <v>LBZ</v>
      </c>
      <c r="BJ664" s="67" t="str">
        <f t="shared" si="152"/>
        <v>A</v>
      </c>
      <c r="BK664" s="67" t="str">
        <f t="shared" si="153"/>
        <v>SIN</v>
      </c>
      <c r="BL664" s="86">
        <f t="shared" si="151"/>
        <v>1113788</v>
      </c>
      <c r="BM664" s="86">
        <f t="shared" si="154"/>
        <v>0</v>
      </c>
    </row>
    <row r="665" spans="1:65" x14ac:dyDescent="0.3">
      <c r="A665" s="57">
        <v>2004026422</v>
      </c>
      <c r="B665" s="12" t="s">
        <v>803</v>
      </c>
      <c r="C665" s="58" t="s">
        <v>107</v>
      </c>
      <c r="D665" s="58" t="s">
        <v>115</v>
      </c>
      <c r="E665" s="58">
        <v>298766</v>
      </c>
      <c r="F665" s="58">
        <v>4278092</v>
      </c>
      <c r="G665" s="58">
        <f t="shared" si="142"/>
        <v>3016488</v>
      </c>
      <c r="H665" s="58">
        <f t="shared" si="143"/>
        <v>0</v>
      </c>
      <c r="I665" s="58" t="e">
        <v>#N/A</v>
      </c>
      <c r="J665" s="58">
        <v>246731</v>
      </c>
      <c r="K665" s="58">
        <v>0</v>
      </c>
      <c r="L665" s="58">
        <v>3700000</v>
      </c>
      <c r="M665" s="58">
        <v>1261604</v>
      </c>
      <c r="N665" s="58">
        <f>VLOOKUP(AD665,'tabla ingresos'!$A$3:$D$15,4,FALSE)</f>
        <v>1000000</v>
      </c>
      <c r="O665" s="58">
        <v>0</v>
      </c>
      <c r="P665" s="58">
        <v>0</v>
      </c>
      <c r="Q665" s="58">
        <v>0</v>
      </c>
      <c r="R665" s="12">
        <v>63001</v>
      </c>
      <c r="S665" s="12" t="s">
        <v>87</v>
      </c>
      <c r="T665" s="12" t="s">
        <v>89</v>
      </c>
      <c r="U665" s="12" t="s">
        <v>10</v>
      </c>
      <c r="V665" s="12">
        <v>4</v>
      </c>
      <c r="W665" s="12">
        <v>0</v>
      </c>
      <c r="X665" s="12">
        <v>0</v>
      </c>
      <c r="Y665" s="59">
        <v>4.1753424657534248</v>
      </c>
      <c r="Z665" s="59">
        <v>31.19178082191781</v>
      </c>
      <c r="AA665" s="12">
        <v>2</v>
      </c>
      <c r="AB665" s="12">
        <v>2</v>
      </c>
      <c r="AC665" s="12">
        <v>1</v>
      </c>
      <c r="AD665" s="12">
        <v>2</v>
      </c>
      <c r="AE665" s="12">
        <v>4</v>
      </c>
      <c r="AF665" s="58" t="s">
        <v>91</v>
      </c>
      <c r="AG665" s="66">
        <f t="shared" si="144"/>
        <v>0.16448733333333335</v>
      </c>
      <c r="AH665" s="67">
        <f t="shared" si="145"/>
        <v>2.8520613333333333</v>
      </c>
      <c r="AI665" s="67">
        <f t="shared" si="146"/>
        <v>1.0402466666666668</v>
      </c>
      <c r="AJ665" s="67">
        <f t="shared" si="147"/>
        <v>2.0109919999999999</v>
      </c>
      <c r="AK665" s="67">
        <f t="shared" si="148"/>
        <v>0</v>
      </c>
      <c r="AL665" s="67">
        <f t="shared" si="149"/>
        <v>0</v>
      </c>
      <c r="AM665" s="59">
        <f>VLOOKUP(AG665,'SCORE TALLER'!$AC$2:$AD$10,2,TRUE)*AM$2</f>
        <v>0</v>
      </c>
      <c r="AN665" s="59">
        <f>VLOOKUP(AD665,'SCORE TALLER'!$W$2:$X$10,2,TRUE)*AN$2</f>
        <v>0.32</v>
      </c>
      <c r="AO665" s="59">
        <f>VLOOKUP(AB665,'SCORE TALLER'!$S$2:$T$10,2,FALSE)*AO$2</f>
        <v>0.04</v>
      </c>
      <c r="AP665" s="59">
        <f>VLOOKUP(AH665,'SCORE TALLER'!$AE$2:$AF$10,2,TRUE)*AP$2</f>
        <v>0</v>
      </c>
      <c r="AQ665" s="59">
        <f>VLOOKUP(AI665,'SCORE TALLER'!$AG$2:$AH$10,2,TRUE)*AQ$2</f>
        <v>0.32</v>
      </c>
      <c r="AR665" s="59">
        <f>VLOOKUP(AC665,'SCORE TALLER'!$U$2:$V$10,2,FALSE)*AR$2</f>
        <v>0.05</v>
      </c>
      <c r="AS665" s="59">
        <f>VLOOKUP(AE665,'SCORE TALLER'!$Y$2:$Z$10,2,FALSE)*AS$2</f>
        <v>0.05</v>
      </c>
      <c r="AT665" s="59">
        <f>VLOOKUP(Z665,'SCORE TALLER'!$O$2:$P$10,2,TRUE)*AT$2</f>
        <v>0.04</v>
      </c>
      <c r="AU665" s="59">
        <f>VLOOKUP(S665,'SCORE TALLER'!$A$2:$B$10,2,FALSE)*AU$2</f>
        <v>0.15000000000000002</v>
      </c>
      <c r="AV665" s="59">
        <f>VLOOKUP(AJ665,'SCORE TALLER'!$AI$2:$AJ$10,2,TRUE)*AV$2</f>
        <v>0.15000000000000002</v>
      </c>
      <c r="AW665" s="59">
        <f>VLOOKUP(AK665,'SCORE TALLER'!$AK$2:$AL$10,2,TRUE)*AW$2</f>
        <v>0.25</v>
      </c>
      <c r="AX665" s="59">
        <f>VLOOKUP(T665,'SCORE TALLER'!$C$2:$D$10,2,FALSE)*AX$2</f>
        <v>0</v>
      </c>
      <c r="AY665" s="59">
        <f>VLOOKUP(W665,'SCORE TALLER'!$I$2:$J$10,2,TRUE)*AY$2</f>
        <v>0</v>
      </c>
      <c r="AZ665" s="59">
        <f>VLOOKUP(X665,'SCORE TALLER'!$K$2:$L$10,2,TRUE)*AZ$2</f>
        <v>0</v>
      </c>
      <c r="BA665" s="59">
        <f>VLOOKUP(U665,'SCORE TALLER'!$E$2:$F$10,2,FALSE)*BA$2</f>
        <v>0</v>
      </c>
      <c r="BB665" s="59">
        <f>VLOOKUP(Y665,'SCORE TALLER'!$M$2:$N$10,2,TRUE)*BB$2</f>
        <v>0.03</v>
      </c>
      <c r="BC665" s="59">
        <f>VLOOKUP(AA665,'SCORE TALLER'!$Q$2:$R$10,2,FALSE)*BC$2</f>
        <v>0</v>
      </c>
      <c r="BD665" s="59">
        <f>VLOOKUP(V665,'SCORE TALLER'!$G$2:$H$10,2,FALSE)*BD$2</f>
        <v>0</v>
      </c>
      <c r="BE665" s="59">
        <f>VLOOKUP(AF665,'SCORE TALLER'!$AA$2:$AB$10,2,FALSE)*BE$2</f>
        <v>0.30000000000000004</v>
      </c>
      <c r="BF665" s="59">
        <f>VLOOKUP(AL665,'SCORE TALLER'!$AM$2:$AN$10,2,TRUE)*BF$2</f>
        <v>0</v>
      </c>
      <c r="BG665" s="67">
        <f t="shared" si="150"/>
        <v>1.7000000000000002</v>
      </c>
      <c r="BH665" s="67" t="str">
        <f>VLOOKUP(BG665,'SCORE TALLER'!$AP$2:$AQ$7,2,TRUE)</f>
        <v>2. Normal</v>
      </c>
      <c r="BI665" s="67" t="str">
        <f t="shared" si="152"/>
        <v>LBZ</v>
      </c>
      <c r="BJ665" s="67" t="str">
        <f t="shared" si="152"/>
        <v>A</v>
      </c>
      <c r="BK665" s="67" t="str">
        <f t="shared" si="153"/>
        <v>SIN</v>
      </c>
      <c r="BL665" s="86">
        <f t="shared" si="151"/>
        <v>0</v>
      </c>
      <c r="BM665" s="86">
        <f t="shared" si="154"/>
        <v>0</v>
      </c>
    </row>
    <row r="666" spans="1:65" x14ac:dyDescent="0.3">
      <c r="A666" s="57">
        <v>48840406</v>
      </c>
      <c r="B666" s="12" t="s">
        <v>804</v>
      </c>
      <c r="C666" s="58" t="s">
        <v>107</v>
      </c>
      <c r="D666" s="58" t="s">
        <v>115</v>
      </c>
      <c r="E666" s="58"/>
      <c r="F666" s="58">
        <v>5950000</v>
      </c>
      <c r="G666" s="58">
        <f t="shared" si="142"/>
        <v>4407880</v>
      </c>
      <c r="H666" s="58">
        <f t="shared" si="143"/>
        <v>4407880</v>
      </c>
      <c r="I666" s="58" t="e">
        <v>#N/A</v>
      </c>
      <c r="J666" s="58">
        <v>158552</v>
      </c>
      <c r="K666" s="58">
        <v>0</v>
      </c>
      <c r="L666" s="58">
        <v>0</v>
      </c>
      <c r="M666" s="58">
        <v>1542120</v>
      </c>
      <c r="N666" s="58">
        <f>VLOOKUP(AD666,'tabla ingresos'!$A$3:$D$15,4,FALSE)</f>
        <v>1000000</v>
      </c>
      <c r="O666" s="58">
        <v>0</v>
      </c>
      <c r="P666" s="58">
        <v>0</v>
      </c>
      <c r="Q666" s="58">
        <v>0</v>
      </c>
      <c r="R666" s="12">
        <v>68255</v>
      </c>
      <c r="S666" s="12" t="s">
        <v>88</v>
      </c>
      <c r="T666" s="12" t="s">
        <v>89</v>
      </c>
      <c r="U666" s="12" t="s">
        <v>10</v>
      </c>
      <c r="V666" s="12">
        <v>4</v>
      </c>
      <c r="W666" s="12">
        <v>0</v>
      </c>
      <c r="X666" s="12">
        <v>0</v>
      </c>
      <c r="Y666" s="59">
        <v>3.6575342465753424</v>
      </c>
      <c r="Z666" s="59">
        <v>41.953424657534249</v>
      </c>
      <c r="AA666" s="12">
        <v>2</v>
      </c>
      <c r="AB666" s="12">
        <v>2</v>
      </c>
      <c r="AC666" s="12">
        <v>2</v>
      </c>
      <c r="AD666" s="12">
        <v>2</v>
      </c>
      <c r="AE666" s="12">
        <v>3</v>
      </c>
      <c r="AF666" s="58" t="s">
        <v>91</v>
      </c>
      <c r="AG666" s="66">
        <f t="shared" si="144"/>
        <v>0.10570133333333333</v>
      </c>
      <c r="AH666" s="67">
        <f t="shared" si="145"/>
        <v>3.9666666666666668</v>
      </c>
      <c r="AI666" s="67">
        <f t="shared" si="146"/>
        <v>1.0280800000000001</v>
      </c>
      <c r="AJ666" s="67">
        <f t="shared" si="147"/>
        <v>2.9385866666666667</v>
      </c>
      <c r="AK666" s="67">
        <f t="shared" si="148"/>
        <v>2.9385866666666667</v>
      </c>
      <c r="AL666" s="67">
        <f t="shared" si="149"/>
        <v>0</v>
      </c>
      <c r="AM666" s="59">
        <f>VLOOKUP(AG666,'SCORE TALLER'!$AC$2:$AD$10,2,TRUE)*AM$2</f>
        <v>0</v>
      </c>
      <c r="AN666" s="59">
        <f>VLOOKUP(AD666,'SCORE TALLER'!$W$2:$X$10,2,TRUE)*AN$2</f>
        <v>0.32</v>
      </c>
      <c r="AO666" s="59">
        <f>VLOOKUP(AB666,'SCORE TALLER'!$S$2:$T$10,2,FALSE)*AO$2</f>
        <v>0.04</v>
      </c>
      <c r="AP666" s="59">
        <f>VLOOKUP(AH666,'SCORE TALLER'!$AE$2:$AF$10,2,TRUE)*AP$2</f>
        <v>0</v>
      </c>
      <c r="AQ666" s="59">
        <f>VLOOKUP(AI666,'SCORE TALLER'!$AG$2:$AH$10,2,TRUE)*AQ$2</f>
        <v>0.32</v>
      </c>
      <c r="AR666" s="59">
        <f>VLOOKUP(AC666,'SCORE TALLER'!$U$2:$V$10,2,FALSE)*AR$2</f>
        <v>0.04</v>
      </c>
      <c r="AS666" s="59">
        <f>VLOOKUP(AE666,'SCORE TALLER'!$Y$2:$Z$10,2,FALSE)*AS$2</f>
        <v>0.02</v>
      </c>
      <c r="AT666" s="59">
        <f>VLOOKUP(Z666,'SCORE TALLER'!$O$2:$P$10,2,TRUE)*AT$2</f>
        <v>0.03</v>
      </c>
      <c r="AU666" s="59">
        <f>VLOOKUP(S666,'SCORE TALLER'!$A$2:$B$10,2,FALSE)*AU$2</f>
        <v>0.25</v>
      </c>
      <c r="AV666" s="59">
        <f>VLOOKUP(AJ666,'SCORE TALLER'!$AI$2:$AJ$10,2,TRUE)*AV$2</f>
        <v>0.15000000000000002</v>
      </c>
      <c r="AW666" s="59">
        <f>VLOOKUP(AK666,'SCORE TALLER'!$AK$2:$AL$10,2,TRUE)*AW$2</f>
        <v>0.15000000000000002</v>
      </c>
      <c r="AX666" s="59">
        <f>VLOOKUP(T666,'SCORE TALLER'!$C$2:$D$10,2,FALSE)*AX$2</f>
        <v>0</v>
      </c>
      <c r="AY666" s="59">
        <f>VLOOKUP(W666,'SCORE TALLER'!$I$2:$J$10,2,TRUE)*AY$2</f>
        <v>0</v>
      </c>
      <c r="AZ666" s="59">
        <f>VLOOKUP(X666,'SCORE TALLER'!$K$2:$L$10,2,TRUE)*AZ$2</f>
        <v>0</v>
      </c>
      <c r="BA666" s="59">
        <f>VLOOKUP(U666,'SCORE TALLER'!$E$2:$F$10,2,FALSE)*BA$2</f>
        <v>0</v>
      </c>
      <c r="BB666" s="59">
        <f>VLOOKUP(Y666,'SCORE TALLER'!$M$2:$N$10,2,TRUE)*BB$2</f>
        <v>0.04</v>
      </c>
      <c r="BC666" s="59">
        <f>VLOOKUP(AA666,'SCORE TALLER'!$Q$2:$R$10,2,FALSE)*BC$2</f>
        <v>0</v>
      </c>
      <c r="BD666" s="59">
        <f>VLOOKUP(V666,'SCORE TALLER'!$G$2:$H$10,2,FALSE)*BD$2</f>
        <v>0</v>
      </c>
      <c r="BE666" s="59">
        <f>VLOOKUP(AF666,'SCORE TALLER'!$AA$2:$AB$10,2,FALSE)*BE$2</f>
        <v>0.30000000000000004</v>
      </c>
      <c r="BF666" s="59">
        <f>VLOOKUP(AL666,'SCORE TALLER'!$AM$2:$AN$10,2,TRUE)*BF$2</f>
        <v>0</v>
      </c>
      <c r="BG666" s="67">
        <f t="shared" si="150"/>
        <v>1.66</v>
      </c>
      <c r="BH666" s="67" t="str">
        <f>VLOOKUP(BG666,'SCORE TALLER'!$AP$2:$AQ$7,2,TRUE)</f>
        <v>2. Normal</v>
      </c>
      <c r="BI666" s="67" t="str">
        <f t="shared" si="152"/>
        <v>LBZ</v>
      </c>
      <c r="BJ666" s="67" t="str">
        <f t="shared" si="152"/>
        <v>A</v>
      </c>
      <c r="BK666" s="67" t="str">
        <f t="shared" si="153"/>
        <v>SIN</v>
      </c>
      <c r="BL666" s="86">
        <f t="shared" si="151"/>
        <v>4407880</v>
      </c>
      <c r="BM666" s="86">
        <f t="shared" si="154"/>
        <v>0</v>
      </c>
    </row>
    <row r="667" spans="1:65" x14ac:dyDescent="0.3">
      <c r="A667" s="57">
        <v>84242020</v>
      </c>
      <c r="B667" s="12" t="s">
        <v>805</v>
      </c>
      <c r="C667" s="58" t="s">
        <v>105</v>
      </c>
      <c r="D667" s="58" t="s">
        <v>115</v>
      </c>
      <c r="E667" s="58"/>
      <c r="F667" s="58">
        <v>5078763</v>
      </c>
      <c r="G667" s="58">
        <f t="shared" si="142"/>
        <v>2001943</v>
      </c>
      <c r="H667" s="58">
        <f t="shared" si="143"/>
        <v>2001943</v>
      </c>
      <c r="I667" s="58">
        <v>5078000</v>
      </c>
      <c r="J667" s="58">
        <v>212225</v>
      </c>
      <c r="K667" s="58">
        <v>0</v>
      </c>
      <c r="L667" s="58">
        <v>0</v>
      </c>
      <c r="M667" s="58">
        <v>3076820</v>
      </c>
      <c r="N667" s="58">
        <f>VLOOKUP(AD667,'tabla ingresos'!$A$3:$D$15,4,FALSE)</f>
        <v>2000000</v>
      </c>
      <c r="O667" s="58">
        <v>130221.47196755484</v>
      </c>
      <c r="P667" s="58">
        <v>4943000</v>
      </c>
      <c r="Q667" s="58">
        <v>0</v>
      </c>
      <c r="R667" s="12">
        <v>13052</v>
      </c>
      <c r="S667" s="12" t="s">
        <v>88</v>
      </c>
      <c r="T667" s="12" t="s">
        <v>89</v>
      </c>
      <c r="U667" s="12" t="s">
        <v>10</v>
      </c>
      <c r="V667" s="12">
        <v>4</v>
      </c>
      <c r="W667" s="12">
        <v>0</v>
      </c>
      <c r="X667" s="12">
        <v>0</v>
      </c>
      <c r="Y667" s="59">
        <v>5.7150684931506852</v>
      </c>
      <c r="Z667" s="59">
        <v>40.175342465753424</v>
      </c>
      <c r="AA667" s="12">
        <v>2</v>
      </c>
      <c r="AB667" s="12">
        <v>2</v>
      </c>
      <c r="AC667" s="12">
        <v>1</v>
      </c>
      <c r="AD667" s="12">
        <v>3</v>
      </c>
      <c r="AE667" s="12">
        <v>3</v>
      </c>
      <c r="AF667" s="58" t="s">
        <v>10</v>
      </c>
      <c r="AG667" s="66">
        <f t="shared" si="144"/>
        <v>0.11414882398918494</v>
      </c>
      <c r="AH667" s="67">
        <f t="shared" si="145"/>
        <v>3.3405876666666665</v>
      </c>
      <c r="AI667" s="67">
        <f t="shared" si="146"/>
        <v>1.0256066666666668</v>
      </c>
      <c r="AJ667" s="67">
        <f t="shared" si="147"/>
        <v>0.66731433333333334</v>
      </c>
      <c r="AK667" s="67">
        <f t="shared" si="148"/>
        <v>0.66731433333333334</v>
      </c>
      <c r="AL667" s="67">
        <f t="shared" si="149"/>
        <v>0</v>
      </c>
      <c r="AM667" s="59">
        <f>VLOOKUP(AG667,'SCORE TALLER'!$AC$2:$AD$10,2,TRUE)*AM$2</f>
        <v>0</v>
      </c>
      <c r="AN667" s="59">
        <f>VLOOKUP(AD667,'SCORE TALLER'!$W$2:$X$10,2,TRUE)*AN$2</f>
        <v>0.32</v>
      </c>
      <c r="AO667" s="59">
        <f>VLOOKUP(AB667,'SCORE TALLER'!$S$2:$T$10,2,FALSE)*AO$2</f>
        <v>0.04</v>
      </c>
      <c r="AP667" s="59">
        <f>VLOOKUP(AH667,'SCORE TALLER'!$AE$2:$AF$10,2,TRUE)*AP$2</f>
        <v>0</v>
      </c>
      <c r="AQ667" s="59">
        <f>VLOOKUP(AI667,'SCORE TALLER'!$AG$2:$AH$10,2,TRUE)*AQ$2</f>
        <v>0.32</v>
      </c>
      <c r="AR667" s="59">
        <f>VLOOKUP(AC667,'SCORE TALLER'!$U$2:$V$10,2,FALSE)*AR$2</f>
        <v>0.05</v>
      </c>
      <c r="AS667" s="59">
        <f>VLOOKUP(AE667,'SCORE TALLER'!$Y$2:$Z$10,2,FALSE)*AS$2</f>
        <v>0.02</v>
      </c>
      <c r="AT667" s="59">
        <f>VLOOKUP(Z667,'SCORE TALLER'!$O$2:$P$10,2,TRUE)*AT$2</f>
        <v>0.03</v>
      </c>
      <c r="AU667" s="59">
        <f>VLOOKUP(S667,'SCORE TALLER'!$A$2:$B$10,2,FALSE)*AU$2</f>
        <v>0.25</v>
      </c>
      <c r="AV667" s="59">
        <f>VLOOKUP(AJ667,'SCORE TALLER'!$AI$2:$AJ$10,2,TRUE)*AV$2</f>
        <v>0.25</v>
      </c>
      <c r="AW667" s="59">
        <f>VLOOKUP(AK667,'SCORE TALLER'!$AK$2:$AL$10,2,TRUE)*AW$2</f>
        <v>0.25</v>
      </c>
      <c r="AX667" s="59">
        <f>VLOOKUP(T667,'SCORE TALLER'!$C$2:$D$10,2,FALSE)*AX$2</f>
        <v>0</v>
      </c>
      <c r="AY667" s="59">
        <f>VLOOKUP(W667,'SCORE TALLER'!$I$2:$J$10,2,TRUE)*AY$2</f>
        <v>0</v>
      </c>
      <c r="AZ667" s="59">
        <f>VLOOKUP(X667,'SCORE TALLER'!$K$2:$L$10,2,TRUE)*AZ$2</f>
        <v>0</v>
      </c>
      <c r="BA667" s="59">
        <f>VLOOKUP(U667,'SCORE TALLER'!$E$2:$F$10,2,FALSE)*BA$2</f>
        <v>0</v>
      </c>
      <c r="BB667" s="59">
        <f>VLOOKUP(Y667,'SCORE TALLER'!$M$2:$N$10,2,TRUE)*BB$2</f>
        <v>0.03</v>
      </c>
      <c r="BC667" s="59">
        <f>VLOOKUP(AA667,'SCORE TALLER'!$Q$2:$R$10,2,FALSE)*BC$2</f>
        <v>0</v>
      </c>
      <c r="BD667" s="59">
        <f>VLOOKUP(V667,'SCORE TALLER'!$G$2:$H$10,2,FALSE)*BD$2</f>
        <v>0</v>
      </c>
      <c r="BE667" s="59">
        <f>VLOOKUP(AF667,'SCORE TALLER'!$AA$2:$AB$10,2,FALSE)*BE$2</f>
        <v>0</v>
      </c>
      <c r="BF667" s="59">
        <f>VLOOKUP(AL667,'SCORE TALLER'!$AM$2:$AN$10,2,TRUE)*BF$2</f>
        <v>0</v>
      </c>
      <c r="BG667" s="67">
        <f t="shared" si="150"/>
        <v>1.56</v>
      </c>
      <c r="BH667" s="67" t="str">
        <f>VLOOKUP(BG667,'SCORE TALLER'!$AP$2:$AQ$7,2,TRUE)</f>
        <v>2. Normal</v>
      </c>
      <c r="BI667" s="67" t="str">
        <f t="shared" si="152"/>
        <v>LBZ</v>
      </c>
      <c r="BJ667" s="67" t="str">
        <f t="shared" si="152"/>
        <v>A</v>
      </c>
      <c r="BK667" s="67" t="str">
        <f t="shared" si="153"/>
        <v>A</v>
      </c>
      <c r="BL667" s="86">
        <f t="shared" si="151"/>
        <v>2001943</v>
      </c>
      <c r="BM667" s="86">
        <f t="shared" si="154"/>
        <v>0</v>
      </c>
    </row>
    <row r="668" spans="1:65" x14ac:dyDescent="0.3">
      <c r="A668" s="57">
        <v>80828880</v>
      </c>
      <c r="B668" s="12" t="s">
        <v>806</v>
      </c>
      <c r="C668" s="58" t="s">
        <v>105</v>
      </c>
      <c r="D668" s="58" t="s">
        <v>114</v>
      </c>
      <c r="E668" s="58"/>
      <c r="F668" s="58">
        <v>6540002</v>
      </c>
      <c r="G668" s="58">
        <f t="shared" si="142"/>
        <v>1926401</v>
      </c>
      <c r="H668" s="58">
        <f t="shared" si="143"/>
        <v>1926401</v>
      </c>
      <c r="I668" s="58">
        <v>6540000</v>
      </c>
      <c r="J668" s="58">
        <v>207012</v>
      </c>
      <c r="K668" s="58">
        <v>0</v>
      </c>
      <c r="L668" s="58">
        <v>0</v>
      </c>
      <c r="M668" s="58">
        <v>4613601</v>
      </c>
      <c r="N668" s="58">
        <f>VLOOKUP(AD668,'tabla ingresos'!$A$3:$D$15,4,FALSE)</f>
        <v>3000000</v>
      </c>
      <c r="O668" s="58">
        <v>1642484.2278805207</v>
      </c>
      <c r="P668" s="58">
        <v>71029000</v>
      </c>
      <c r="Q668" s="58">
        <v>0</v>
      </c>
      <c r="R668" s="12">
        <v>76130</v>
      </c>
      <c r="S668" s="12" t="s">
        <v>88</v>
      </c>
      <c r="T668" s="12" t="s">
        <v>89</v>
      </c>
      <c r="U668" s="12" t="s">
        <v>10</v>
      </c>
      <c r="V668" s="12">
        <v>4</v>
      </c>
      <c r="W668" s="12">
        <v>0</v>
      </c>
      <c r="X668" s="12">
        <v>0</v>
      </c>
      <c r="Y668" s="59">
        <v>5.3835616438356162</v>
      </c>
      <c r="Z668" s="59">
        <v>38.953424657534249</v>
      </c>
      <c r="AA668" s="12">
        <v>1</v>
      </c>
      <c r="AB668" s="12">
        <v>0</v>
      </c>
      <c r="AC668" s="12">
        <v>2</v>
      </c>
      <c r="AD668" s="12">
        <v>4</v>
      </c>
      <c r="AE668" s="12">
        <v>1</v>
      </c>
      <c r="AF668" s="58" t="s">
        <v>10</v>
      </c>
      <c r="AG668" s="66">
        <f t="shared" si="144"/>
        <v>0.4109991617512268</v>
      </c>
      <c r="AH668" s="67">
        <f t="shared" si="145"/>
        <v>17.237556000000001</v>
      </c>
      <c r="AI668" s="67">
        <f t="shared" si="146"/>
        <v>1.0252446666666666</v>
      </c>
      <c r="AJ668" s="67">
        <f t="shared" si="147"/>
        <v>0.42808911111111109</v>
      </c>
      <c r="AK668" s="67">
        <f t="shared" si="148"/>
        <v>0.42808911111111109</v>
      </c>
      <c r="AL668" s="67">
        <f t="shared" si="149"/>
        <v>0</v>
      </c>
      <c r="AM668" s="59">
        <f>VLOOKUP(AG668,'SCORE TALLER'!$AC$2:$AD$10,2,TRUE)*AM$2</f>
        <v>0</v>
      </c>
      <c r="AN668" s="59">
        <f>VLOOKUP(AD668,'SCORE TALLER'!$W$2:$X$10,2,TRUE)*AN$2</f>
        <v>0.24</v>
      </c>
      <c r="AO668" s="59">
        <f>VLOOKUP(AB668,'SCORE TALLER'!$S$2:$T$10,2,FALSE)*AO$2</f>
        <v>0.05</v>
      </c>
      <c r="AP668" s="59">
        <f>VLOOKUP(AH668,'SCORE TALLER'!$AE$2:$AF$10,2,TRUE)*AP$2</f>
        <v>0.24</v>
      </c>
      <c r="AQ668" s="59">
        <f>VLOOKUP(AI668,'SCORE TALLER'!$AG$2:$AH$10,2,TRUE)*AQ$2</f>
        <v>0.32</v>
      </c>
      <c r="AR668" s="59">
        <f>VLOOKUP(AC668,'SCORE TALLER'!$U$2:$V$10,2,FALSE)*AR$2</f>
        <v>0.04</v>
      </c>
      <c r="AS668" s="59">
        <f>VLOOKUP(AE668,'SCORE TALLER'!$Y$2:$Z$10,2,FALSE)*AS$2</f>
        <v>0.03</v>
      </c>
      <c r="AT668" s="59">
        <f>VLOOKUP(Z668,'SCORE TALLER'!$O$2:$P$10,2,TRUE)*AT$2</f>
        <v>0.03</v>
      </c>
      <c r="AU668" s="59">
        <f>VLOOKUP(S668,'SCORE TALLER'!$A$2:$B$10,2,FALSE)*AU$2</f>
        <v>0.25</v>
      </c>
      <c r="AV668" s="59">
        <f>VLOOKUP(AJ668,'SCORE TALLER'!$AI$2:$AJ$10,2,TRUE)*AV$2</f>
        <v>0.25</v>
      </c>
      <c r="AW668" s="59">
        <f>VLOOKUP(AK668,'SCORE TALLER'!$AK$2:$AL$10,2,TRUE)*AW$2</f>
        <v>0.25</v>
      </c>
      <c r="AX668" s="59">
        <f>VLOOKUP(T668,'SCORE TALLER'!$C$2:$D$10,2,FALSE)*AX$2</f>
        <v>0</v>
      </c>
      <c r="AY668" s="59">
        <f>VLOOKUP(W668,'SCORE TALLER'!$I$2:$J$10,2,TRUE)*AY$2</f>
        <v>0</v>
      </c>
      <c r="AZ668" s="59">
        <f>VLOOKUP(X668,'SCORE TALLER'!$K$2:$L$10,2,TRUE)*AZ$2</f>
        <v>0</v>
      </c>
      <c r="BA668" s="59">
        <f>VLOOKUP(U668,'SCORE TALLER'!$E$2:$F$10,2,FALSE)*BA$2</f>
        <v>0</v>
      </c>
      <c r="BB668" s="59">
        <f>VLOOKUP(Y668,'SCORE TALLER'!$M$2:$N$10,2,TRUE)*BB$2</f>
        <v>0.03</v>
      </c>
      <c r="BC668" s="59">
        <f>VLOOKUP(AA668,'SCORE TALLER'!$Q$2:$R$10,2,FALSE)*BC$2</f>
        <v>0.05</v>
      </c>
      <c r="BD668" s="59">
        <f>VLOOKUP(V668,'SCORE TALLER'!$G$2:$H$10,2,FALSE)*BD$2</f>
        <v>0</v>
      </c>
      <c r="BE668" s="59">
        <f>VLOOKUP(AF668,'SCORE TALLER'!$AA$2:$AB$10,2,FALSE)*BE$2</f>
        <v>0</v>
      </c>
      <c r="BF668" s="59">
        <f>VLOOKUP(AL668,'SCORE TALLER'!$AM$2:$AN$10,2,TRUE)*BF$2</f>
        <v>0</v>
      </c>
      <c r="BG668" s="67">
        <f t="shared" si="150"/>
        <v>1.7800000000000002</v>
      </c>
      <c r="BH668" s="67" t="str">
        <f>VLOOKUP(BG668,'SCORE TALLER'!$AP$2:$AQ$7,2,TRUE)</f>
        <v>2. Normal</v>
      </c>
      <c r="BI668" s="67" t="str">
        <f t="shared" si="152"/>
        <v>LBZ</v>
      </c>
      <c r="BJ668" s="67" t="str">
        <f t="shared" si="152"/>
        <v>A</v>
      </c>
      <c r="BK668" s="67" t="str">
        <f t="shared" si="153"/>
        <v>A</v>
      </c>
      <c r="BL668" s="86">
        <f t="shared" si="151"/>
        <v>1926401</v>
      </c>
      <c r="BM668" s="86">
        <f t="shared" si="154"/>
        <v>0</v>
      </c>
    </row>
    <row r="669" spans="1:65" x14ac:dyDescent="0.3">
      <c r="A669" s="57">
        <v>2044022008</v>
      </c>
      <c r="B669" s="12" t="s">
        <v>807</v>
      </c>
      <c r="C669" s="58" t="s">
        <v>107</v>
      </c>
      <c r="D669" s="58" t="s">
        <v>115</v>
      </c>
      <c r="E669" s="58"/>
      <c r="F669" s="58">
        <v>4815924</v>
      </c>
      <c r="G669" s="58">
        <f t="shared" si="142"/>
        <v>3279804</v>
      </c>
      <c r="H669" s="58">
        <f t="shared" si="143"/>
        <v>3279804</v>
      </c>
      <c r="I669" s="58" t="e">
        <v>#N/A</v>
      </c>
      <c r="J669" s="58">
        <v>161398</v>
      </c>
      <c r="K669" s="58">
        <v>0</v>
      </c>
      <c r="L669" s="58">
        <v>0</v>
      </c>
      <c r="M669" s="58">
        <v>1536120</v>
      </c>
      <c r="N669" s="58">
        <f>VLOOKUP(AD669,'tabla ingresos'!$A$3:$D$15,4,FALSE)</f>
        <v>1000000</v>
      </c>
      <c r="O669" s="58">
        <v>0</v>
      </c>
      <c r="P669" s="58">
        <v>0</v>
      </c>
      <c r="Q669" s="58">
        <v>0</v>
      </c>
      <c r="R669" s="12">
        <v>13052</v>
      </c>
      <c r="S669" s="12" t="s">
        <v>88</v>
      </c>
      <c r="T669" s="12" t="s">
        <v>89</v>
      </c>
      <c r="U669" s="12" t="s">
        <v>10</v>
      </c>
      <c r="V669" s="12">
        <v>4</v>
      </c>
      <c r="W669" s="12">
        <v>0</v>
      </c>
      <c r="X669" s="12">
        <v>0</v>
      </c>
      <c r="Y669" s="59">
        <v>2.0712328767123287</v>
      </c>
      <c r="Z669" s="59">
        <v>29.87945205479452</v>
      </c>
      <c r="AA669" s="12">
        <v>2</v>
      </c>
      <c r="AB669" s="12">
        <v>4</v>
      </c>
      <c r="AC669" s="12">
        <v>1</v>
      </c>
      <c r="AD669" s="12">
        <v>2</v>
      </c>
      <c r="AE669" s="12">
        <v>1</v>
      </c>
      <c r="AF669" s="58" t="s">
        <v>91</v>
      </c>
      <c r="AG669" s="66">
        <f t="shared" si="144"/>
        <v>0.10759866666666666</v>
      </c>
      <c r="AH669" s="67">
        <f t="shared" si="145"/>
        <v>3.2106159999999999</v>
      </c>
      <c r="AI669" s="67">
        <f t="shared" si="146"/>
        <v>1.0240800000000001</v>
      </c>
      <c r="AJ669" s="67">
        <f t="shared" si="147"/>
        <v>2.1865359999999998</v>
      </c>
      <c r="AK669" s="67">
        <f t="shared" si="148"/>
        <v>2.1865359999999998</v>
      </c>
      <c r="AL669" s="67">
        <f t="shared" si="149"/>
        <v>0</v>
      </c>
      <c r="AM669" s="59">
        <f>VLOOKUP(AG669,'SCORE TALLER'!$AC$2:$AD$10,2,TRUE)*AM$2</f>
        <v>0</v>
      </c>
      <c r="AN669" s="59">
        <f>VLOOKUP(AD669,'SCORE TALLER'!$W$2:$X$10,2,TRUE)*AN$2</f>
        <v>0.32</v>
      </c>
      <c r="AO669" s="59">
        <f>VLOOKUP(AB669,'SCORE TALLER'!$S$2:$T$10,2,FALSE)*AO$2</f>
        <v>0.02</v>
      </c>
      <c r="AP669" s="59">
        <f>VLOOKUP(AH669,'SCORE TALLER'!$AE$2:$AF$10,2,TRUE)*AP$2</f>
        <v>0</v>
      </c>
      <c r="AQ669" s="59">
        <f>VLOOKUP(AI669,'SCORE TALLER'!$AG$2:$AH$10,2,TRUE)*AQ$2</f>
        <v>0.32</v>
      </c>
      <c r="AR669" s="59">
        <f>VLOOKUP(AC669,'SCORE TALLER'!$U$2:$V$10,2,FALSE)*AR$2</f>
        <v>0.05</v>
      </c>
      <c r="AS669" s="59">
        <f>VLOOKUP(AE669,'SCORE TALLER'!$Y$2:$Z$10,2,FALSE)*AS$2</f>
        <v>0.03</v>
      </c>
      <c r="AT669" s="59">
        <f>VLOOKUP(Z669,'SCORE TALLER'!$O$2:$P$10,2,TRUE)*AT$2</f>
        <v>0.04</v>
      </c>
      <c r="AU669" s="59">
        <f>VLOOKUP(S669,'SCORE TALLER'!$A$2:$B$10,2,FALSE)*AU$2</f>
        <v>0.25</v>
      </c>
      <c r="AV669" s="59">
        <f>VLOOKUP(AJ669,'SCORE TALLER'!$AI$2:$AJ$10,2,TRUE)*AV$2</f>
        <v>0.15000000000000002</v>
      </c>
      <c r="AW669" s="59">
        <f>VLOOKUP(AK669,'SCORE TALLER'!$AK$2:$AL$10,2,TRUE)*AW$2</f>
        <v>0.15000000000000002</v>
      </c>
      <c r="AX669" s="59">
        <f>VLOOKUP(T669,'SCORE TALLER'!$C$2:$D$10,2,FALSE)*AX$2</f>
        <v>0</v>
      </c>
      <c r="AY669" s="59">
        <f>VLOOKUP(W669,'SCORE TALLER'!$I$2:$J$10,2,TRUE)*AY$2</f>
        <v>0</v>
      </c>
      <c r="AZ669" s="59">
        <f>VLOOKUP(X669,'SCORE TALLER'!$K$2:$L$10,2,TRUE)*AZ$2</f>
        <v>0</v>
      </c>
      <c r="BA669" s="59">
        <f>VLOOKUP(U669,'SCORE TALLER'!$E$2:$F$10,2,FALSE)*BA$2</f>
        <v>0</v>
      </c>
      <c r="BB669" s="59">
        <f>VLOOKUP(Y669,'SCORE TALLER'!$M$2:$N$10,2,TRUE)*BB$2</f>
        <v>0.04</v>
      </c>
      <c r="BC669" s="59">
        <f>VLOOKUP(AA669,'SCORE TALLER'!$Q$2:$R$10,2,FALSE)*BC$2</f>
        <v>0</v>
      </c>
      <c r="BD669" s="59">
        <f>VLOOKUP(V669,'SCORE TALLER'!$G$2:$H$10,2,FALSE)*BD$2</f>
        <v>0</v>
      </c>
      <c r="BE669" s="59">
        <f>VLOOKUP(AF669,'SCORE TALLER'!$AA$2:$AB$10,2,FALSE)*BE$2</f>
        <v>0.30000000000000004</v>
      </c>
      <c r="BF669" s="59">
        <f>VLOOKUP(AL669,'SCORE TALLER'!$AM$2:$AN$10,2,TRUE)*BF$2</f>
        <v>0</v>
      </c>
      <c r="BG669" s="67">
        <f t="shared" si="150"/>
        <v>1.6700000000000002</v>
      </c>
      <c r="BH669" s="67" t="str">
        <f>VLOOKUP(BG669,'SCORE TALLER'!$AP$2:$AQ$7,2,TRUE)</f>
        <v>2. Normal</v>
      </c>
      <c r="BI669" s="67" t="str">
        <f t="shared" si="152"/>
        <v>LBZ</v>
      </c>
      <c r="BJ669" s="67" t="str">
        <f t="shared" si="152"/>
        <v>A</v>
      </c>
      <c r="BK669" s="67" t="str">
        <f t="shared" si="153"/>
        <v>SIN</v>
      </c>
      <c r="BL669" s="86">
        <f t="shared" si="151"/>
        <v>3279804</v>
      </c>
      <c r="BM669" s="86">
        <f t="shared" si="154"/>
        <v>0</v>
      </c>
    </row>
    <row r="670" spans="1:65" x14ac:dyDescent="0.3">
      <c r="A670" s="57">
        <v>84484624</v>
      </c>
      <c r="B670" s="12" t="s">
        <v>808</v>
      </c>
      <c r="C670" s="58" t="s">
        <v>105</v>
      </c>
      <c r="D670" s="58" t="s">
        <v>114</v>
      </c>
      <c r="E670" s="58"/>
      <c r="F670" s="58">
        <v>3234768</v>
      </c>
      <c r="G670" s="58">
        <f t="shared" si="142"/>
        <v>1698648</v>
      </c>
      <c r="H670" s="58">
        <f t="shared" si="143"/>
        <v>1698648</v>
      </c>
      <c r="I670" s="58">
        <v>3235000</v>
      </c>
      <c r="J670" s="58">
        <v>115007</v>
      </c>
      <c r="K670" s="58">
        <v>0</v>
      </c>
      <c r="L670" s="58">
        <v>0</v>
      </c>
      <c r="M670" s="58">
        <v>1536120</v>
      </c>
      <c r="N670" s="58">
        <f>VLOOKUP(AD670,'tabla ingresos'!$A$3:$D$15,4,FALSE)</f>
        <v>1000000</v>
      </c>
      <c r="O670" s="58">
        <v>650908.68636848289</v>
      </c>
      <c r="P670" s="58">
        <v>35720000</v>
      </c>
      <c r="Q670" s="58">
        <v>0</v>
      </c>
      <c r="R670" s="12">
        <v>15238</v>
      </c>
      <c r="S670" s="12" t="s">
        <v>88</v>
      </c>
      <c r="T670" s="12" t="s">
        <v>89</v>
      </c>
      <c r="U670" s="12" t="s">
        <v>10</v>
      </c>
      <c r="V670" s="12">
        <v>4</v>
      </c>
      <c r="W670" s="12">
        <v>0</v>
      </c>
      <c r="X670" s="12">
        <v>0</v>
      </c>
      <c r="Y670" s="59">
        <v>3.1095890410958904</v>
      </c>
      <c r="Z670" s="59">
        <v>43.008219178082193</v>
      </c>
      <c r="AA670" s="12">
        <v>2</v>
      </c>
      <c r="AB670" s="12">
        <v>2</v>
      </c>
      <c r="AC670" s="12">
        <v>2</v>
      </c>
      <c r="AD670" s="12">
        <v>2</v>
      </c>
      <c r="AE670" s="12">
        <v>4</v>
      </c>
      <c r="AF670" s="58" t="s">
        <v>10</v>
      </c>
      <c r="AG670" s="66">
        <f t="shared" si="144"/>
        <v>0.5106104575789886</v>
      </c>
      <c r="AH670" s="67">
        <f t="shared" si="145"/>
        <v>25.969845333333332</v>
      </c>
      <c r="AI670" s="67">
        <f t="shared" si="146"/>
        <v>1.0240800000000001</v>
      </c>
      <c r="AJ670" s="67">
        <f t="shared" si="147"/>
        <v>1.1324320000000001</v>
      </c>
      <c r="AK670" s="67">
        <f t="shared" si="148"/>
        <v>1.1324320000000001</v>
      </c>
      <c r="AL670" s="67">
        <f t="shared" si="149"/>
        <v>0</v>
      </c>
      <c r="AM670" s="59">
        <f>VLOOKUP(AG670,'SCORE TALLER'!$AC$2:$AD$10,2,TRUE)*AM$2</f>
        <v>0.08</v>
      </c>
      <c r="AN670" s="59">
        <f>VLOOKUP(AD670,'SCORE TALLER'!$W$2:$X$10,2,TRUE)*AN$2</f>
        <v>0.32</v>
      </c>
      <c r="AO670" s="59">
        <f>VLOOKUP(AB670,'SCORE TALLER'!$S$2:$T$10,2,FALSE)*AO$2</f>
        <v>0.04</v>
      </c>
      <c r="AP670" s="59">
        <f>VLOOKUP(AH670,'SCORE TALLER'!$AE$2:$AF$10,2,TRUE)*AP$2</f>
        <v>0.4</v>
      </c>
      <c r="AQ670" s="59">
        <f>VLOOKUP(AI670,'SCORE TALLER'!$AG$2:$AH$10,2,TRUE)*AQ$2</f>
        <v>0.32</v>
      </c>
      <c r="AR670" s="59">
        <f>VLOOKUP(AC670,'SCORE TALLER'!$U$2:$V$10,2,FALSE)*AR$2</f>
        <v>0.04</v>
      </c>
      <c r="AS670" s="59">
        <f>VLOOKUP(AE670,'SCORE TALLER'!$Y$2:$Z$10,2,FALSE)*AS$2</f>
        <v>0.05</v>
      </c>
      <c r="AT670" s="59">
        <f>VLOOKUP(Z670,'SCORE TALLER'!$O$2:$P$10,2,TRUE)*AT$2</f>
        <v>0.03</v>
      </c>
      <c r="AU670" s="59">
        <f>VLOOKUP(S670,'SCORE TALLER'!$A$2:$B$10,2,FALSE)*AU$2</f>
        <v>0.25</v>
      </c>
      <c r="AV670" s="59">
        <f>VLOOKUP(AJ670,'SCORE TALLER'!$AI$2:$AJ$10,2,TRUE)*AV$2</f>
        <v>0.2</v>
      </c>
      <c r="AW670" s="59">
        <f>VLOOKUP(AK670,'SCORE TALLER'!$AK$2:$AL$10,2,TRUE)*AW$2</f>
        <v>0.2</v>
      </c>
      <c r="AX670" s="59">
        <f>VLOOKUP(T670,'SCORE TALLER'!$C$2:$D$10,2,FALSE)*AX$2</f>
        <v>0</v>
      </c>
      <c r="AY670" s="59">
        <f>VLOOKUP(W670,'SCORE TALLER'!$I$2:$J$10,2,TRUE)*AY$2</f>
        <v>0</v>
      </c>
      <c r="AZ670" s="59">
        <f>VLOOKUP(X670,'SCORE TALLER'!$K$2:$L$10,2,TRUE)*AZ$2</f>
        <v>0</v>
      </c>
      <c r="BA670" s="59">
        <f>VLOOKUP(U670,'SCORE TALLER'!$E$2:$F$10,2,FALSE)*BA$2</f>
        <v>0</v>
      </c>
      <c r="BB670" s="59">
        <f>VLOOKUP(Y670,'SCORE TALLER'!$M$2:$N$10,2,TRUE)*BB$2</f>
        <v>0.04</v>
      </c>
      <c r="BC670" s="59">
        <f>VLOOKUP(AA670,'SCORE TALLER'!$Q$2:$R$10,2,FALSE)*BC$2</f>
        <v>0</v>
      </c>
      <c r="BD670" s="59">
        <f>VLOOKUP(V670,'SCORE TALLER'!$G$2:$H$10,2,FALSE)*BD$2</f>
        <v>0</v>
      </c>
      <c r="BE670" s="59">
        <f>VLOOKUP(AF670,'SCORE TALLER'!$AA$2:$AB$10,2,FALSE)*BE$2</f>
        <v>0</v>
      </c>
      <c r="BF670" s="59">
        <f>VLOOKUP(AL670,'SCORE TALLER'!$AM$2:$AN$10,2,TRUE)*BF$2</f>
        <v>0</v>
      </c>
      <c r="BG670" s="67">
        <f t="shared" si="150"/>
        <v>1.9700000000000002</v>
      </c>
      <c r="BH670" s="67" t="str">
        <f>VLOOKUP(BG670,'SCORE TALLER'!$AP$2:$AQ$7,2,TRUE)</f>
        <v>2. Normal</v>
      </c>
      <c r="BI670" s="67" t="str">
        <f t="shared" si="152"/>
        <v>LBZ</v>
      </c>
      <c r="BJ670" s="67" t="str">
        <f t="shared" si="152"/>
        <v>A</v>
      </c>
      <c r="BK670" s="67" t="str">
        <f t="shared" si="153"/>
        <v>A</v>
      </c>
      <c r="BL670" s="86">
        <f t="shared" si="151"/>
        <v>1698648</v>
      </c>
      <c r="BM670" s="86">
        <f t="shared" si="154"/>
        <v>0</v>
      </c>
    </row>
    <row r="671" spans="1:65" x14ac:dyDescent="0.3">
      <c r="A671" s="57">
        <v>2062442882</v>
      </c>
      <c r="B671" s="12" t="s">
        <v>809</v>
      </c>
      <c r="C671" s="58" t="s">
        <v>107</v>
      </c>
      <c r="D671" s="58" t="s">
        <v>114</v>
      </c>
      <c r="E671" s="58"/>
      <c r="F671" s="58">
        <v>2934782</v>
      </c>
      <c r="G671" s="58">
        <f t="shared" si="142"/>
        <v>1398662</v>
      </c>
      <c r="H671" s="58">
        <f t="shared" si="143"/>
        <v>1398662</v>
      </c>
      <c r="I671" s="58" t="e">
        <v>#N/A</v>
      </c>
      <c r="J671" s="58">
        <v>131280</v>
      </c>
      <c r="K671" s="58">
        <v>0</v>
      </c>
      <c r="L671" s="58">
        <v>0</v>
      </c>
      <c r="M671" s="58">
        <v>1536120</v>
      </c>
      <c r="N671" s="58">
        <f>VLOOKUP(AD671,'tabla ingresos'!$A$3:$D$15,4,FALSE)</f>
        <v>1000000</v>
      </c>
      <c r="O671" s="58">
        <v>0</v>
      </c>
      <c r="P671" s="58">
        <v>0</v>
      </c>
      <c r="Q671" s="58">
        <v>0</v>
      </c>
      <c r="R671" s="12">
        <v>13052</v>
      </c>
      <c r="S671" s="12" t="s">
        <v>88</v>
      </c>
      <c r="T671" s="12" t="s">
        <v>89</v>
      </c>
      <c r="U671" s="12" t="s">
        <v>10</v>
      </c>
      <c r="V671" s="12">
        <v>4</v>
      </c>
      <c r="W671" s="12">
        <v>0</v>
      </c>
      <c r="X671" s="12">
        <v>0</v>
      </c>
      <c r="Y671" s="59">
        <v>3.1561643835616437</v>
      </c>
      <c r="Z671" s="59">
        <v>34.961643835616435</v>
      </c>
      <c r="AA671" s="12">
        <v>2</v>
      </c>
      <c r="AB671" s="12">
        <v>2</v>
      </c>
      <c r="AC671" s="12">
        <v>1</v>
      </c>
      <c r="AD671" s="12">
        <v>2</v>
      </c>
      <c r="AE671" s="12">
        <v>3</v>
      </c>
      <c r="AF671" s="58" t="s">
        <v>91</v>
      </c>
      <c r="AG671" s="66">
        <f t="shared" si="144"/>
        <v>8.7520000000000001E-2</v>
      </c>
      <c r="AH671" s="67">
        <f t="shared" si="145"/>
        <v>1.9565213333333333</v>
      </c>
      <c r="AI671" s="67">
        <f t="shared" si="146"/>
        <v>1.0240800000000001</v>
      </c>
      <c r="AJ671" s="67">
        <f t="shared" si="147"/>
        <v>0.93244133333333334</v>
      </c>
      <c r="AK671" s="67">
        <f t="shared" si="148"/>
        <v>0.93244133333333334</v>
      </c>
      <c r="AL671" s="67">
        <f t="shared" si="149"/>
        <v>0</v>
      </c>
      <c r="AM671" s="59">
        <f>VLOOKUP(AG671,'SCORE TALLER'!$AC$2:$AD$10,2,TRUE)*AM$2</f>
        <v>0</v>
      </c>
      <c r="AN671" s="59">
        <f>VLOOKUP(AD671,'SCORE TALLER'!$W$2:$X$10,2,TRUE)*AN$2</f>
        <v>0.32</v>
      </c>
      <c r="AO671" s="59">
        <f>VLOOKUP(AB671,'SCORE TALLER'!$S$2:$T$10,2,FALSE)*AO$2</f>
        <v>0.04</v>
      </c>
      <c r="AP671" s="59">
        <f>VLOOKUP(AH671,'SCORE TALLER'!$AE$2:$AF$10,2,TRUE)*AP$2</f>
        <v>0</v>
      </c>
      <c r="AQ671" s="59">
        <f>VLOOKUP(AI671,'SCORE TALLER'!$AG$2:$AH$10,2,TRUE)*AQ$2</f>
        <v>0.32</v>
      </c>
      <c r="AR671" s="59">
        <f>VLOOKUP(AC671,'SCORE TALLER'!$U$2:$V$10,2,FALSE)*AR$2</f>
        <v>0.05</v>
      </c>
      <c r="AS671" s="59">
        <f>VLOOKUP(AE671,'SCORE TALLER'!$Y$2:$Z$10,2,FALSE)*AS$2</f>
        <v>0.02</v>
      </c>
      <c r="AT671" s="59">
        <f>VLOOKUP(Z671,'SCORE TALLER'!$O$2:$P$10,2,TRUE)*AT$2</f>
        <v>0.04</v>
      </c>
      <c r="AU671" s="59">
        <f>VLOOKUP(S671,'SCORE TALLER'!$A$2:$B$10,2,FALSE)*AU$2</f>
        <v>0.25</v>
      </c>
      <c r="AV671" s="59">
        <f>VLOOKUP(AJ671,'SCORE TALLER'!$AI$2:$AJ$10,2,TRUE)*AV$2</f>
        <v>0.25</v>
      </c>
      <c r="AW671" s="59">
        <f>VLOOKUP(AK671,'SCORE TALLER'!$AK$2:$AL$10,2,TRUE)*AW$2</f>
        <v>0.25</v>
      </c>
      <c r="AX671" s="59">
        <f>VLOOKUP(T671,'SCORE TALLER'!$C$2:$D$10,2,FALSE)*AX$2</f>
        <v>0</v>
      </c>
      <c r="AY671" s="59">
        <f>VLOOKUP(W671,'SCORE TALLER'!$I$2:$J$10,2,TRUE)*AY$2</f>
        <v>0</v>
      </c>
      <c r="AZ671" s="59">
        <f>VLOOKUP(X671,'SCORE TALLER'!$K$2:$L$10,2,TRUE)*AZ$2</f>
        <v>0</v>
      </c>
      <c r="BA671" s="59">
        <f>VLOOKUP(U671,'SCORE TALLER'!$E$2:$F$10,2,FALSE)*BA$2</f>
        <v>0</v>
      </c>
      <c r="BB671" s="59">
        <f>VLOOKUP(Y671,'SCORE TALLER'!$M$2:$N$10,2,TRUE)*BB$2</f>
        <v>0.04</v>
      </c>
      <c r="BC671" s="59">
        <f>VLOOKUP(AA671,'SCORE TALLER'!$Q$2:$R$10,2,FALSE)*BC$2</f>
        <v>0</v>
      </c>
      <c r="BD671" s="59">
        <f>VLOOKUP(V671,'SCORE TALLER'!$G$2:$H$10,2,FALSE)*BD$2</f>
        <v>0</v>
      </c>
      <c r="BE671" s="59">
        <f>VLOOKUP(AF671,'SCORE TALLER'!$AA$2:$AB$10,2,FALSE)*BE$2</f>
        <v>0.30000000000000004</v>
      </c>
      <c r="BF671" s="59">
        <f>VLOOKUP(AL671,'SCORE TALLER'!$AM$2:$AN$10,2,TRUE)*BF$2</f>
        <v>0</v>
      </c>
      <c r="BG671" s="67">
        <f t="shared" si="150"/>
        <v>1.8800000000000001</v>
      </c>
      <c r="BH671" s="67" t="str">
        <f>VLOOKUP(BG671,'SCORE TALLER'!$AP$2:$AQ$7,2,TRUE)</f>
        <v>2. Normal</v>
      </c>
      <c r="BI671" s="67" t="str">
        <f t="shared" si="152"/>
        <v>LBZ</v>
      </c>
      <c r="BJ671" s="67" t="str">
        <f t="shared" si="152"/>
        <v>A</v>
      </c>
      <c r="BK671" s="67" t="str">
        <f t="shared" si="153"/>
        <v>SIN</v>
      </c>
      <c r="BL671" s="86">
        <f t="shared" si="151"/>
        <v>1398662</v>
      </c>
      <c r="BM671" s="86">
        <f t="shared" si="154"/>
        <v>0</v>
      </c>
    </row>
    <row r="672" spans="1:65" x14ac:dyDescent="0.3">
      <c r="A672" s="57">
        <v>84486284</v>
      </c>
      <c r="B672" s="12" t="s">
        <v>810</v>
      </c>
      <c r="C672" s="58" t="s">
        <v>105</v>
      </c>
      <c r="D672" s="58" t="s">
        <v>115</v>
      </c>
      <c r="E672" s="58"/>
      <c r="F672" s="58">
        <v>4283035</v>
      </c>
      <c r="G672" s="58">
        <f t="shared" si="142"/>
        <v>2746915</v>
      </c>
      <c r="H672" s="58">
        <f t="shared" si="143"/>
        <v>1396915</v>
      </c>
      <c r="I672" s="58">
        <v>4283000</v>
      </c>
      <c r="J672" s="58">
        <v>138008</v>
      </c>
      <c r="K672" s="58">
        <v>0</v>
      </c>
      <c r="L672" s="58">
        <v>1350000</v>
      </c>
      <c r="M672" s="58">
        <v>1536120</v>
      </c>
      <c r="N672" s="58">
        <f>VLOOKUP(AD672,'tabla ingresos'!$A$3:$D$15,4,FALSE)</f>
        <v>1000000</v>
      </c>
      <c r="O672" s="58">
        <v>9120.2235508097274</v>
      </c>
      <c r="P672" s="58">
        <v>410000</v>
      </c>
      <c r="Q672" s="58">
        <v>0</v>
      </c>
      <c r="R672" s="12">
        <v>13052</v>
      </c>
      <c r="S672" s="12" t="s">
        <v>87</v>
      </c>
      <c r="T672" s="12" t="s">
        <v>89</v>
      </c>
      <c r="U672" s="12" t="s">
        <v>10</v>
      </c>
      <c r="V672" s="12">
        <v>4</v>
      </c>
      <c r="W672" s="12">
        <v>0</v>
      </c>
      <c r="X672" s="12">
        <v>0</v>
      </c>
      <c r="Y672" s="59">
        <v>3.1561643835616437</v>
      </c>
      <c r="Z672" s="59">
        <v>40.315068493150683</v>
      </c>
      <c r="AA672" s="12">
        <v>1</v>
      </c>
      <c r="AB672" s="12">
        <v>2</v>
      </c>
      <c r="AC672" s="12">
        <v>1</v>
      </c>
      <c r="AD672" s="12">
        <v>2</v>
      </c>
      <c r="AE672" s="12">
        <v>3</v>
      </c>
      <c r="AF672" s="58" t="s">
        <v>10</v>
      </c>
      <c r="AG672" s="66">
        <f t="shared" si="144"/>
        <v>9.8085482367206475E-2</v>
      </c>
      <c r="AH672" s="67">
        <f t="shared" si="145"/>
        <v>3.1286900000000002</v>
      </c>
      <c r="AI672" s="67">
        <f t="shared" si="146"/>
        <v>1.0240800000000001</v>
      </c>
      <c r="AJ672" s="67">
        <f t="shared" si="147"/>
        <v>1.8312766666666667</v>
      </c>
      <c r="AK672" s="67">
        <f t="shared" si="148"/>
        <v>0.93127666666666664</v>
      </c>
      <c r="AL672" s="67">
        <f t="shared" si="149"/>
        <v>0</v>
      </c>
      <c r="AM672" s="59">
        <f>VLOOKUP(AG672,'SCORE TALLER'!$AC$2:$AD$10,2,TRUE)*AM$2</f>
        <v>0</v>
      </c>
      <c r="AN672" s="59">
        <f>VLOOKUP(AD672,'SCORE TALLER'!$W$2:$X$10,2,TRUE)*AN$2</f>
        <v>0.32</v>
      </c>
      <c r="AO672" s="59">
        <f>VLOOKUP(AB672,'SCORE TALLER'!$S$2:$T$10,2,FALSE)*AO$2</f>
        <v>0.04</v>
      </c>
      <c r="AP672" s="59">
        <f>VLOOKUP(AH672,'SCORE TALLER'!$AE$2:$AF$10,2,TRUE)*AP$2</f>
        <v>0</v>
      </c>
      <c r="AQ672" s="59">
        <f>VLOOKUP(AI672,'SCORE TALLER'!$AG$2:$AH$10,2,TRUE)*AQ$2</f>
        <v>0.32</v>
      </c>
      <c r="AR672" s="59">
        <f>VLOOKUP(AC672,'SCORE TALLER'!$U$2:$V$10,2,FALSE)*AR$2</f>
        <v>0.05</v>
      </c>
      <c r="AS672" s="59">
        <f>VLOOKUP(AE672,'SCORE TALLER'!$Y$2:$Z$10,2,FALSE)*AS$2</f>
        <v>0.02</v>
      </c>
      <c r="AT672" s="59">
        <f>VLOOKUP(Z672,'SCORE TALLER'!$O$2:$P$10,2,TRUE)*AT$2</f>
        <v>0.03</v>
      </c>
      <c r="AU672" s="59">
        <f>VLOOKUP(S672,'SCORE TALLER'!$A$2:$B$10,2,FALSE)*AU$2</f>
        <v>0.15000000000000002</v>
      </c>
      <c r="AV672" s="59">
        <f>VLOOKUP(AJ672,'SCORE TALLER'!$AI$2:$AJ$10,2,TRUE)*AV$2</f>
        <v>0.2</v>
      </c>
      <c r="AW672" s="59">
        <f>VLOOKUP(AK672,'SCORE TALLER'!$AK$2:$AL$10,2,TRUE)*AW$2</f>
        <v>0.25</v>
      </c>
      <c r="AX672" s="59">
        <f>VLOOKUP(T672,'SCORE TALLER'!$C$2:$D$10,2,FALSE)*AX$2</f>
        <v>0</v>
      </c>
      <c r="AY672" s="59">
        <f>VLOOKUP(W672,'SCORE TALLER'!$I$2:$J$10,2,TRUE)*AY$2</f>
        <v>0</v>
      </c>
      <c r="AZ672" s="59">
        <f>VLOOKUP(X672,'SCORE TALLER'!$K$2:$L$10,2,TRUE)*AZ$2</f>
        <v>0</v>
      </c>
      <c r="BA672" s="59">
        <f>VLOOKUP(U672,'SCORE TALLER'!$E$2:$F$10,2,FALSE)*BA$2</f>
        <v>0</v>
      </c>
      <c r="BB672" s="59">
        <f>VLOOKUP(Y672,'SCORE TALLER'!$M$2:$N$10,2,TRUE)*BB$2</f>
        <v>0.04</v>
      </c>
      <c r="BC672" s="59">
        <f>VLOOKUP(AA672,'SCORE TALLER'!$Q$2:$R$10,2,FALSE)*BC$2</f>
        <v>0.05</v>
      </c>
      <c r="BD672" s="59">
        <f>VLOOKUP(V672,'SCORE TALLER'!$G$2:$H$10,2,FALSE)*BD$2</f>
        <v>0</v>
      </c>
      <c r="BE672" s="59">
        <f>VLOOKUP(AF672,'SCORE TALLER'!$AA$2:$AB$10,2,FALSE)*BE$2</f>
        <v>0</v>
      </c>
      <c r="BF672" s="59">
        <f>VLOOKUP(AL672,'SCORE TALLER'!$AM$2:$AN$10,2,TRUE)*BF$2</f>
        <v>0</v>
      </c>
      <c r="BG672" s="67">
        <f t="shared" si="150"/>
        <v>1.4700000000000002</v>
      </c>
      <c r="BH672" s="67" t="str">
        <f>VLOOKUP(BG672,'SCORE TALLER'!$AP$2:$AQ$7,2,TRUE)</f>
        <v>2. Normal</v>
      </c>
      <c r="BI672" s="67" t="str">
        <f t="shared" si="152"/>
        <v>LBZ</v>
      </c>
      <c r="BJ672" s="67" t="str">
        <f t="shared" si="152"/>
        <v>A</v>
      </c>
      <c r="BK672" s="67" t="str">
        <f t="shared" si="153"/>
        <v>A</v>
      </c>
      <c r="BL672" s="86">
        <f t="shared" si="151"/>
        <v>1396915</v>
      </c>
      <c r="BM672" s="86">
        <f t="shared" si="154"/>
        <v>0</v>
      </c>
    </row>
    <row r="673" spans="1:65" x14ac:dyDescent="0.3">
      <c r="A673" s="57">
        <v>2044028886</v>
      </c>
      <c r="B673" s="12" t="s">
        <v>811</v>
      </c>
      <c r="C673" s="58" t="s">
        <v>107</v>
      </c>
      <c r="D673" s="58" t="s">
        <v>115</v>
      </c>
      <c r="E673" s="58">
        <v>3923</v>
      </c>
      <c r="F673" s="58">
        <v>4005921</v>
      </c>
      <c r="G673" s="58">
        <f t="shared" si="142"/>
        <v>2475376</v>
      </c>
      <c r="H673" s="58">
        <f t="shared" si="143"/>
        <v>0</v>
      </c>
      <c r="I673" s="58" t="e">
        <v>#N/A</v>
      </c>
      <c r="J673" s="58">
        <v>184877</v>
      </c>
      <c r="K673" s="58">
        <v>0</v>
      </c>
      <c r="L673" s="58">
        <v>3744849</v>
      </c>
      <c r="M673" s="58">
        <v>1530545</v>
      </c>
      <c r="N673" s="58">
        <f>VLOOKUP(AD673,'tabla ingresos'!$A$3:$D$15,4,FALSE)</f>
        <v>1000000</v>
      </c>
      <c r="O673" s="58">
        <v>0</v>
      </c>
      <c r="P673" s="58">
        <v>0</v>
      </c>
      <c r="Q673" s="58">
        <v>0</v>
      </c>
      <c r="R673" s="12">
        <v>13001</v>
      </c>
      <c r="S673" s="12" t="s">
        <v>87</v>
      </c>
      <c r="T673" s="12" t="s">
        <v>89</v>
      </c>
      <c r="U673" s="12" t="s">
        <v>10</v>
      </c>
      <c r="V673" s="12">
        <v>4</v>
      </c>
      <c r="W673" s="12">
        <v>0</v>
      </c>
      <c r="X673" s="12">
        <v>0</v>
      </c>
      <c r="Y673" s="59">
        <v>5.2931506849315069</v>
      </c>
      <c r="Z673" s="59">
        <v>31.221917808219178</v>
      </c>
      <c r="AA673" s="12">
        <v>2</v>
      </c>
      <c r="AB673" s="12">
        <v>3</v>
      </c>
      <c r="AC673" s="12">
        <v>1</v>
      </c>
      <c r="AD673" s="12">
        <v>2</v>
      </c>
      <c r="AE673" s="12">
        <v>1</v>
      </c>
      <c r="AF673" s="58" t="s">
        <v>91</v>
      </c>
      <c r="AG673" s="66">
        <f t="shared" si="144"/>
        <v>0.12325133333333334</v>
      </c>
      <c r="AH673" s="67">
        <f t="shared" si="145"/>
        <v>2.670614</v>
      </c>
      <c r="AI673" s="67">
        <f t="shared" si="146"/>
        <v>1.0229786666666667</v>
      </c>
      <c r="AJ673" s="67">
        <f t="shared" si="147"/>
        <v>1.6502506666666668</v>
      </c>
      <c r="AK673" s="67">
        <f t="shared" si="148"/>
        <v>0</v>
      </c>
      <c r="AL673" s="67">
        <f t="shared" si="149"/>
        <v>0</v>
      </c>
      <c r="AM673" s="59">
        <f>VLOOKUP(AG673,'SCORE TALLER'!$AC$2:$AD$10,2,TRUE)*AM$2</f>
        <v>0</v>
      </c>
      <c r="AN673" s="59">
        <f>VLOOKUP(AD673,'SCORE TALLER'!$W$2:$X$10,2,TRUE)*AN$2</f>
        <v>0.32</v>
      </c>
      <c r="AO673" s="59">
        <f>VLOOKUP(AB673,'SCORE TALLER'!$S$2:$T$10,2,FALSE)*AO$2</f>
        <v>0.03</v>
      </c>
      <c r="AP673" s="59">
        <f>VLOOKUP(AH673,'SCORE TALLER'!$AE$2:$AF$10,2,TRUE)*AP$2</f>
        <v>0</v>
      </c>
      <c r="AQ673" s="59">
        <f>VLOOKUP(AI673,'SCORE TALLER'!$AG$2:$AH$10,2,TRUE)*AQ$2</f>
        <v>0.32</v>
      </c>
      <c r="AR673" s="59">
        <f>VLOOKUP(AC673,'SCORE TALLER'!$U$2:$V$10,2,FALSE)*AR$2</f>
        <v>0.05</v>
      </c>
      <c r="AS673" s="59">
        <f>VLOOKUP(AE673,'SCORE TALLER'!$Y$2:$Z$10,2,FALSE)*AS$2</f>
        <v>0.03</v>
      </c>
      <c r="AT673" s="59">
        <f>VLOOKUP(Z673,'SCORE TALLER'!$O$2:$P$10,2,TRUE)*AT$2</f>
        <v>0.04</v>
      </c>
      <c r="AU673" s="59">
        <f>VLOOKUP(S673,'SCORE TALLER'!$A$2:$B$10,2,FALSE)*AU$2</f>
        <v>0.15000000000000002</v>
      </c>
      <c r="AV673" s="59">
        <f>VLOOKUP(AJ673,'SCORE TALLER'!$AI$2:$AJ$10,2,TRUE)*AV$2</f>
        <v>0.2</v>
      </c>
      <c r="AW673" s="59">
        <f>VLOOKUP(AK673,'SCORE TALLER'!$AK$2:$AL$10,2,TRUE)*AW$2</f>
        <v>0.25</v>
      </c>
      <c r="AX673" s="59">
        <f>VLOOKUP(T673,'SCORE TALLER'!$C$2:$D$10,2,FALSE)*AX$2</f>
        <v>0</v>
      </c>
      <c r="AY673" s="59">
        <f>VLOOKUP(W673,'SCORE TALLER'!$I$2:$J$10,2,TRUE)*AY$2</f>
        <v>0</v>
      </c>
      <c r="AZ673" s="59">
        <f>VLOOKUP(X673,'SCORE TALLER'!$K$2:$L$10,2,TRUE)*AZ$2</f>
        <v>0</v>
      </c>
      <c r="BA673" s="59">
        <f>VLOOKUP(U673,'SCORE TALLER'!$E$2:$F$10,2,FALSE)*BA$2</f>
        <v>0</v>
      </c>
      <c r="BB673" s="59">
        <f>VLOOKUP(Y673,'SCORE TALLER'!$M$2:$N$10,2,TRUE)*BB$2</f>
        <v>0.03</v>
      </c>
      <c r="BC673" s="59">
        <f>VLOOKUP(AA673,'SCORE TALLER'!$Q$2:$R$10,2,FALSE)*BC$2</f>
        <v>0</v>
      </c>
      <c r="BD673" s="59">
        <f>VLOOKUP(V673,'SCORE TALLER'!$G$2:$H$10,2,FALSE)*BD$2</f>
        <v>0</v>
      </c>
      <c r="BE673" s="59">
        <f>VLOOKUP(AF673,'SCORE TALLER'!$AA$2:$AB$10,2,FALSE)*BE$2</f>
        <v>0.30000000000000004</v>
      </c>
      <c r="BF673" s="59">
        <f>VLOOKUP(AL673,'SCORE TALLER'!$AM$2:$AN$10,2,TRUE)*BF$2</f>
        <v>0</v>
      </c>
      <c r="BG673" s="67">
        <f t="shared" si="150"/>
        <v>1.7200000000000002</v>
      </c>
      <c r="BH673" s="67" t="str">
        <f>VLOOKUP(BG673,'SCORE TALLER'!$AP$2:$AQ$7,2,TRUE)</f>
        <v>2. Normal</v>
      </c>
      <c r="BI673" s="67" t="str">
        <f t="shared" si="152"/>
        <v>LBZ</v>
      </c>
      <c r="BJ673" s="67" t="str">
        <f t="shared" si="152"/>
        <v>A</v>
      </c>
      <c r="BK673" s="67" t="str">
        <f t="shared" si="153"/>
        <v>SIN</v>
      </c>
      <c r="BL673" s="86">
        <f t="shared" si="151"/>
        <v>0</v>
      </c>
      <c r="BM673" s="86">
        <f t="shared" si="154"/>
        <v>0</v>
      </c>
    </row>
    <row r="674" spans="1:65" x14ac:dyDescent="0.3">
      <c r="A674" s="57">
        <v>2044028826</v>
      </c>
      <c r="B674" s="12" t="s">
        <v>812</v>
      </c>
      <c r="C674" s="58" t="s">
        <v>105</v>
      </c>
      <c r="D674" s="58" t="s">
        <v>115</v>
      </c>
      <c r="E674" s="58"/>
      <c r="F674" s="58">
        <v>4377405</v>
      </c>
      <c r="G674" s="58">
        <f t="shared" si="142"/>
        <v>2842976</v>
      </c>
      <c r="H674" s="58">
        <f t="shared" si="143"/>
        <v>2842976</v>
      </c>
      <c r="I674" s="58">
        <v>4377000</v>
      </c>
      <c r="J674" s="58">
        <v>170656</v>
      </c>
      <c r="K674" s="58">
        <v>0</v>
      </c>
      <c r="L674" s="58">
        <v>0</v>
      </c>
      <c r="M674" s="58">
        <v>1534429</v>
      </c>
      <c r="N674" s="58">
        <f>VLOOKUP(AD674,'tabla ingresos'!$A$3:$D$15,4,FALSE)</f>
        <v>1000000</v>
      </c>
      <c r="O674" s="58">
        <v>7629.8455559213089</v>
      </c>
      <c r="P674" s="58">
        <v>343000</v>
      </c>
      <c r="Q674" s="58">
        <v>0</v>
      </c>
      <c r="R674" s="12">
        <v>13052</v>
      </c>
      <c r="S674" s="12" t="s">
        <v>88</v>
      </c>
      <c r="T674" s="12" t="s">
        <v>89</v>
      </c>
      <c r="U674" s="12" t="s">
        <v>10</v>
      </c>
      <c r="V674" s="12">
        <v>4</v>
      </c>
      <c r="W674" s="12">
        <v>0</v>
      </c>
      <c r="X674" s="12">
        <v>0</v>
      </c>
      <c r="Y674" s="59">
        <v>1.643835616438356E-2</v>
      </c>
      <c r="Z674" s="59">
        <v>31.241095890410961</v>
      </c>
      <c r="AA674" s="12">
        <v>2</v>
      </c>
      <c r="AB674" s="12">
        <v>2</v>
      </c>
      <c r="AC674" s="12">
        <v>1</v>
      </c>
      <c r="AD674" s="12">
        <v>2</v>
      </c>
      <c r="AE674" s="12">
        <v>1</v>
      </c>
      <c r="AF674" s="58" t="s">
        <v>10</v>
      </c>
      <c r="AG674" s="66">
        <f t="shared" si="144"/>
        <v>0.11885723037061421</v>
      </c>
      <c r="AH674" s="67">
        <f t="shared" si="145"/>
        <v>3.1469366666666665</v>
      </c>
      <c r="AI674" s="67">
        <f t="shared" si="146"/>
        <v>1.0229526666666666</v>
      </c>
      <c r="AJ674" s="67">
        <f t="shared" si="147"/>
        <v>1.8953173333333333</v>
      </c>
      <c r="AK674" s="67">
        <f t="shared" si="148"/>
        <v>1.8953173333333333</v>
      </c>
      <c r="AL674" s="67">
        <f t="shared" si="149"/>
        <v>0</v>
      </c>
      <c r="AM674" s="59">
        <f>VLOOKUP(AG674,'SCORE TALLER'!$AC$2:$AD$10,2,TRUE)*AM$2</f>
        <v>0</v>
      </c>
      <c r="AN674" s="59">
        <f>VLOOKUP(AD674,'SCORE TALLER'!$W$2:$X$10,2,TRUE)*AN$2</f>
        <v>0.32</v>
      </c>
      <c r="AO674" s="59">
        <f>VLOOKUP(AB674,'SCORE TALLER'!$S$2:$T$10,2,FALSE)*AO$2</f>
        <v>0.04</v>
      </c>
      <c r="AP674" s="59">
        <f>VLOOKUP(AH674,'SCORE TALLER'!$AE$2:$AF$10,2,TRUE)*AP$2</f>
        <v>0</v>
      </c>
      <c r="AQ674" s="59">
        <f>VLOOKUP(AI674,'SCORE TALLER'!$AG$2:$AH$10,2,TRUE)*AQ$2</f>
        <v>0.32</v>
      </c>
      <c r="AR674" s="59">
        <f>VLOOKUP(AC674,'SCORE TALLER'!$U$2:$V$10,2,FALSE)*AR$2</f>
        <v>0.05</v>
      </c>
      <c r="AS674" s="59">
        <f>VLOOKUP(AE674,'SCORE TALLER'!$Y$2:$Z$10,2,FALSE)*AS$2</f>
        <v>0.03</v>
      </c>
      <c r="AT674" s="59">
        <f>VLOOKUP(Z674,'SCORE TALLER'!$O$2:$P$10,2,TRUE)*AT$2</f>
        <v>0.04</v>
      </c>
      <c r="AU674" s="59">
        <f>VLOOKUP(S674,'SCORE TALLER'!$A$2:$B$10,2,FALSE)*AU$2</f>
        <v>0.25</v>
      </c>
      <c r="AV674" s="59">
        <f>VLOOKUP(AJ674,'SCORE TALLER'!$AI$2:$AJ$10,2,TRUE)*AV$2</f>
        <v>0.2</v>
      </c>
      <c r="AW674" s="59">
        <f>VLOOKUP(AK674,'SCORE TALLER'!$AK$2:$AL$10,2,TRUE)*AW$2</f>
        <v>0.2</v>
      </c>
      <c r="AX674" s="59">
        <f>VLOOKUP(T674,'SCORE TALLER'!$C$2:$D$10,2,FALSE)*AX$2</f>
        <v>0</v>
      </c>
      <c r="AY674" s="59">
        <f>VLOOKUP(W674,'SCORE TALLER'!$I$2:$J$10,2,TRUE)*AY$2</f>
        <v>0</v>
      </c>
      <c r="AZ674" s="59">
        <f>VLOOKUP(X674,'SCORE TALLER'!$K$2:$L$10,2,TRUE)*AZ$2</f>
        <v>0</v>
      </c>
      <c r="BA674" s="59">
        <f>VLOOKUP(U674,'SCORE TALLER'!$E$2:$F$10,2,FALSE)*BA$2</f>
        <v>0</v>
      </c>
      <c r="BB674" s="59">
        <f>VLOOKUP(Y674,'SCORE TALLER'!$M$2:$N$10,2,TRUE)*BB$2</f>
        <v>0.05</v>
      </c>
      <c r="BC674" s="59">
        <f>VLOOKUP(AA674,'SCORE TALLER'!$Q$2:$R$10,2,FALSE)*BC$2</f>
        <v>0</v>
      </c>
      <c r="BD674" s="59">
        <f>VLOOKUP(V674,'SCORE TALLER'!$G$2:$H$10,2,FALSE)*BD$2</f>
        <v>0</v>
      </c>
      <c r="BE674" s="59">
        <f>VLOOKUP(AF674,'SCORE TALLER'!$AA$2:$AB$10,2,FALSE)*BE$2</f>
        <v>0</v>
      </c>
      <c r="BF674" s="59">
        <f>VLOOKUP(AL674,'SCORE TALLER'!$AM$2:$AN$10,2,TRUE)*BF$2</f>
        <v>0</v>
      </c>
      <c r="BG674" s="67">
        <f t="shared" si="150"/>
        <v>1.5</v>
      </c>
      <c r="BH674" s="67" t="str">
        <f>VLOOKUP(BG674,'SCORE TALLER'!$AP$2:$AQ$7,2,TRUE)</f>
        <v>2. Normal</v>
      </c>
      <c r="BI674" s="67" t="str">
        <f t="shared" si="152"/>
        <v>LBZ</v>
      </c>
      <c r="BJ674" s="67" t="str">
        <f t="shared" si="152"/>
        <v>A</v>
      </c>
      <c r="BK674" s="67" t="str">
        <f t="shared" si="153"/>
        <v>A</v>
      </c>
      <c r="BL674" s="86">
        <f t="shared" si="151"/>
        <v>2842976</v>
      </c>
      <c r="BM674" s="86">
        <f t="shared" si="154"/>
        <v>0</v>
      </c>
    </row>
    <row r="675" spans="1:65" x14ac:dyDescent="0.3">
      <c r="A675" s="57">
        <v>2244244886</v>
      </c>
      <c r="B675" s="12" t="s">
        <v>813</v>
      </c>
      <c r="C675" s="58" t="s">
        <v>105</v>
      </c>
      <c r="D675" s="58" t="s">
        <v>114</v>
      </c>
      <c r="E675" s="58">
        <v>551792</v>
      </c>
      <c r="F675" s="58">
        <v>2780082</v>
      </c>
      <c r="G675" s="58">
        <f t="shared" si="142"/>
        <v>1797967</v>
      </c>
      <c r="H675" s="58">
        <f t="shared" si="143"/>
        <v>0</v>
      </c>
      <c r="I675" s="58">
        <v>2780000</v>
      </c>
      <c r="J675" s="58">
        <v>142213</v>
      </c>
      <c r="K675" s="58">
        <v>0</v>
      </c>
      <c r="L675" s="58">
        <v>3000000</v>
      </c>
      <c r="M675" s="58">
        <v>982115</v>
      </c>
      <c r="N675" s="58">
        <f>VLOOKUP(AD675,'tabla ingresos'!$A$3:$D$15,4,FALSE)</f>
        <v>1000000</v>
      </c>
      <c r="O675" s="58">
        <v>13535.33414624036</v>
      </c>
      <c r="P675" s="58">
        <v>345000</v>
      </c>
      <c r="Q675" s="58">
        <v>0</v>
      </c>
      <c r="R675" s="12">
        <v>8001</v>
      </c>
      <c r="S675" s="12" t="s">
        <v>87</v>
      </c>
      <c r="T675" s="12" t="s">
        <v>89</v>
      </c>
      <c r="U675" s="12" t="s">
        <v>10</v>
      </c>
      <c r="V675" s="12">
        <v>4</v>
      </c>
      <c r="W675" s="12">
        <v>0</v>
      </c>
      <c r="X675" s="12">
        <v>0</v>
      </c>
      <c r="Y675" s="59">
        <v>3.2630136986301368</v>
      </c>
      <c r="Z675" s="59">
        <v>29.934246575342467</v>
      </c>
      <c r="AA675" s="12">
        <v>2</v>
      </c>
      <c r="AB675" s="12">
        <v>0</v>
      </c>
      <c r="AC675" s="12">
        <v>2</v>
      </c>
      <c r="AD675" s="12">
        <v>2</v>
      </c>
      <c r="AE675" s="12">
        <v>1</v>
      </c>
      <c r="AF675" s="58" t="s">
        <v>10</v>
      </c>
      <c r="AG675" s="66">
        <f t="shared" si="144"/>
        <v>0.10383222276416024</v>
      </c>
      <c r="AH675" s="67">
        <f t="shared" si="145"/>
        <v>2.0833879999999998</v>
      </c>
      <c r="AI675" s="67">
        <f t="shared" si="146"/>
        <v>1.0226046666666666</v>
      </c>
      <c r="AJ675" s="67">
        <f t="shared" si="147"/>
        <v>1.1986446666666666</v>
      </c>
      <c r="AK675" s="67">
        <f t="shared" si="148"/>
        <v>0</v>
      </c>
      <c r="AL675" s="67">
        <f t="shared" si="149"/>
        <v>0</v>
      </c>
      <c r="AM675" s="59">
        <f>VLOOKUP(AG675,'SCORE TALLER'!$AC$2:$AD$10,2,TRUE)*AM$2</f>
        <v>0</v>
      </c>
      <c r="AN675" s="59">
        <f>VLOOKUP(AD675,'SCORE TALLER'!$W$2:$X$10,2,TRUE)*AN$2</f>
        <v>0.32</v>
      </c>
      <c r="AO675" s="59">
        <f>VLOOKUP(AB675,'SCORE TALLER'!$S$2:$T$10,2,FALSE)*AO$2</f>
        <v>0.05</v>
      </c>
      <c r="AP675" s="59">
        <f>VLOOKUP(AH675,'SCORE TALLER'!$AE$2:$AF$10,2,TRUE)*AP$2</f>
        <v>0</v>
      </c>
      <c r="AQ675" s="59">
        <f>VLOOKUP(AI675,'SCORE TALLER'!$AG$2:$AH$10,2,TRUE)*AQ$2</f>
        <v>0.32</v>
      </c>
      <c r="AR675" s="59">
        <f>VLOOKUP(AC675,'SCORE TALLER'!$U$2:$V$10,2,FALSE)*AR$2</f>
        <v>0.04</v>
      </c>
      <c r="AS675" s="59">
        <f>VLOOKUP(AE675,'SCORE TALLER'!$Y$2:$Z$10,2,FALSE)*AS$2</f>
        <v>0.03</v>
      </c>
      <c r="AT675" s="59">
        <f>VLOOKUP(Z675,'SCORE TALLER'!$O$2:$P$10,2,TRUE)*AT$2</f>
        <v>0.04</v>
      </c>
      <c r="AU675" s="59">
        <f>VLOOKUP(S675,'SCORE TALLER'!$A$2:$B$10,2,FALSE)*AU$2</f>
        <v>0.15000000000000002</v>
      </c>
      <c r="AV675" s="59">
        <f>VLOOKUP(AJ675,'SCORE TALLER'!$AI$2:$AJ$10,2,TRUE)*AV$2</f>
        <v>0.2</v>
      </c>
      <c r="AW675" s="59">
        <f>VLOOKUP(AK675,'SCORE TALLER'!$AK$2:$AL$10,2,TRUE)*AW$2</f>
        <v>0.25</v>
      </c>
      <c r="AX675" s="59">
        <f>VLOOKUP(T675,'SCORE TALLER'!$C$2:$D$10,2,FALSE)*AX$2</f>
        <v>0</v>
      </c>
      <c r="AY675" s="59">
        <f>VLOOKUP(W675,'SCORE TALLER'!$I$2:$J$10,2,TRUE)*AY$2</f>
        <v>0</v>
      </c>
      <c r="AZ675" s="59">
        <f>VLOOKUP(X675,'SCORE TALLER'!$K$2:$L$10,2,TRUE)*AZ$2</f>
        <v>0</v>
      </c>
      <c r="BA675" s="59">
        <f>VLOOKUP(U675,'SCORE TALLER'!$E$2:$F$10,2,FALSE)*BA$2</f>
        <v>0</v>
      </c>
      <c r="BB675" s="59">
        <f>VLOOKUP(Y675,'SCORE TALLER'!$M$2:$N$10,2,TRUE)*BB$2</f>
        <v>0.04</v>
      </c>
      <c r="BC675" s="59">
        <f>VLOOKUP(AA675,'SCORE TALLER'!$Q$2:$R$10,2,FALSE)*BC$2</f>
        <v>0</v>
      </c>
      <c r="BD675" s="59">
        <f>VLOOKUP(V675,'SCORE TALLER'!$G$2:$H$10,2,FALSE)*BD$2</f>
        <v>0</v>
      </c>
      <c r="BE675" s="59">
        <f>VLOOKUP(AF675,'SCORE TALLER'!$AA$2:$AB$10,2,FALSE)*BE$2</f>
        <v>0</v>
      </c>
      <c r="BF675" s="59">
        <f>VLOOKUP(AL675,'SCORE TALLER'!$AM$2:$AN$10,2,TRUE)*BF$2</f>
        <v>0</v>
      </c>
      <c r="BG675" s="67">
        <f t="shared" si="150"/>
        <v>1.4400000000000002</v>
      </c>
      <c r="BH675" s="67" t="str">
        <f>VLOOKUP(BG675,'SCORE TALLER'!$AP$2:$AQ$7,2,TRUE)</f>
        <v>2. Normal</v>
      </c>
      <c r="BI675" s="67" t="str">
        <f t="shared" si="152"/>
        <v>LBZ</v>
      </c>
      <c r="BJ675" s="67" t="str">
        <f t="shared" si="152"/>
        <v>A</v>
      </c>
      <c r="BK675" s="67" t="str">
        <f t="shared" si="153"/>
        <v>A</v>
      </c>
      <c r="BL675" s="86">
        <f t="shared" si="151"/>
        <v>0</v>
      </c>
      <c r="BM675" s="86">
        <f t="shared" si="154"/>
        <v>0</v>
      </c>
    </row>
    <row r="676" spans="1:65" x14ac:dyDescent="0.3">
      <c r="A676" s="57">
        <v>2044024640</v>
      </c>
      <c r="B676" s="12" t="s">
        <v>814</v>
      </c>
      <c r="C676" s="58" t="s">
        <v>107</v>
      </c>
      <c r="D676" s="58" t="s">
        <v>115</v>
      </c>
      <c r="E676" s="58"/>
      <c r="F676" s="58">
        <v>4782959</v>
      </c>
      <c r="G676" s="58">
        <f t="shared" si="142"/>
        <v>3249339</v>
      </c>
      <c r="H676" s="58">
        <f t="shared" si="143"/>
        <v>2011271</v>
      </c>
      <c r="I676" s="58" t="e">
        <v>#N/A</v>
      </c>
      <c r="J676" s="58">
        <v>177766</v>
      </c>
      <c r="K676" s="58">
        <v>0</v>
      </c>
      <c r="L676" s="58">
        <v>1238068</v>
      </c>
      <c r="M676" s="58">
        <v>1533620</v>
      </c>
      <c r="N676" s="58">
        <f>VLOOKUP(AD676,'tabla ingresos'!$A$3:$D$15,4,FALSE)</f>
        <v>1000000</v>
      </c>
      <c r="O676" s="58">
        <v>0</v>
      </c>
      <c r="P676" s="58">
        <v>0</v>
      </c>
      <c r="Q676" s="58">
        <v>0</v>
      </c>
      <c r="R676" s="12">
        <v>68276</v>
      </c>
      <c r="S676" s="12" t="s">
        <v>87</v>
      </c>
      <c r="T676" s="12" t="s">
        <v>89</v>
      </c>
      <c r="U676" s="12" t="s">
        <v>10</v>
      </c>
      <c r="V676" s="12">
        <v>4</v>
      </c>
      <c r="W676" s="12">
        <v>0</v>
      </c>
      <c r="X676" s="12">
        <v>0</v>
      </c>
      <c r="Y676" s="59">
        <v>3.989041095890411</v>
      </c>
      <c r="Z676" s="59">
        <v>29.167123287671235</v>
      </c>
      <c r="AA676" s="12">
        <v>1</v>
      </c>
      <c r="AB676" s="12">
        <v>2</v>
      </c>
      <c r="AC676" s="12">
        <v>1</v>
      </c>
      <c r="AD676" s="12">
        <v>2</v>
      </c>
      <c r="AE676" s="12">
        <v>3</v>
      </c>
      <c r="AF676" s="58" t="s">
        <v>91</v>
      </c>
      <c r="AG676" s="66">
        <f t="shared" si="144"/>
        <v>0.11851066666666667</v>
      </c>
      <c r="AH676" s="67">
        <f t="shared" si="145"/>
        <v>3.1886393333333332</v>
      </c>
      <c r="AI676" s="67">
        <f t="shared" si="146"/>
        <v>1.0224133333333334</v>
      </c>
      <c r="AJ676" s="67">
        <f t="shared" si="147"/>
        <v>2.166226</v>
      </c>
      <c r="AK676" s="67">
        <f t="shared" si="148"/>
        <v>1.3408473333333333</v>
      </c>
      <c r="AL676" s="67">
        <f t="shared" si="149"/>
        <v>0</v>
      </c>
      <c r="AM676" s="59">
        <f>VLOOKUP(AG676,'SCORE TALLER'!$AC$2:$AD$10,2,TRUE)*AM$2</f>
        <v>0</v>
      </c>
      <c r="AN676" s="59">
        <f>VLOOKUP(AD676,'SCORE TALLER'!$W$2:$X$10,2,TRUE)*AN$2</f>
        <v>0.32</v>
      </c>
      <c r="AO676" s="59">
        <f>VLOOKUP(AB676,'SCORE TALLER'!$S$2:$T$10,2,FALSE)*AO$2</f>
        <v>0.04</v>
      </c>
      <c r="AP676" s="59">
        <f>VLOOKUP(AH676,'SCORE TALLER'!$AE$2:$AF$10,2,TRUE)*AP$2</f>
        <v>0</v>
      </c>
      <c r="AQ676" s="59">
        <f>VLOOKUP(AI676,'SCORE TALLER'!$AG$2:$AH$10,2,TRUE)*AQ$2</f>
        <v>0.32</v>
      </c>
      <c r="AR676" s="59">
        <f>VLOOKUP(AC676,'SCORE TALLER'!$U$2:$V$10,2,FALSE)*AR$2</f>
        <v>0.05</v>
      </c>
      <c r="AS676" s="59">
        <f>VLOOKUP(AE676,'SCORE TALLER'!$Y$2:$Z$10,2,FALSE)*AS$2</f>
        <v>0.02</v>
      </c>
      <c r="AT676" s="59">
        <f>VLOOKUP(Z676,'SCORE TALLER'!$O$2:$P$10,2,TRUE)*AT$2</f>
        <v>0.04</v>
      </c>
      <c r="AU676" s="59">
        <f>VLOOKUP(S676,'SCORE TALLER'!$A$2:$B$10,2,FALSE)*AU$2</f>
        <v>0.15000000000000002</v>
      </c>
      <c r="AV676" s="59">
        <f>VLOOKUP(AJ676,'SCORE TALLER'!$AI$2:$AJ$10,2,TRUE)*AV$2</f>
        <v>0.15000000000000002</v>
      </c>
      <c r="AW676" s="59">
        <f>VLOOKUP(AK676,'SCORE TALLER'!$AK$2:$AL$10,2,TRUE)*AW$2</f>
        <v>0.2</v>
      </c>
      <c r="AX676" s="59">
        <f>VLOOKUP(T676,'SCORE TALLER'!$C$2:$D$10,2,FALSE)*AX$2</f>
        <v>0</v>
      </c>
      <c r="AY676" s="59">
        <f>VLOOKUP(W676,'SCORE TALLER'!$I$2:$J$10,2,TRUE)*AY$2</f>
        <v>0</v>
      </c>
      <c r="AZ676" s="59">
        <f>VLOOKUP(X676,'SCORE TALLER'!$K$2:$L$10,2,TRUE)*AZ$2</f>
        <v>0</v>
      </c>
      <c r="BA676" s="59">
        <f>VLOOKUP(U676,'SCORE TALLER'!$E$2:$F$10,2,FALSE)*BA$2</f>
        <v>0</v>
      </c>
      <c r="BB676" s="59">
        <f>VLOOKUP(Y676,'SCORE TALLER'!$M$2:$N$10,2,TRUE)*BB$2</f>
        <v>0.04</v>
      </c>
      <c r="BC676" s="59">
        <f>VLOOKUP(AA676,'SCORE TALLER'!$Q$2:$R$10,2,FALSE)*BC$2</f>
        <v>0.05</v>
      </c>
      <c r="BD676" s="59">
        <f>VLOOKUP(V676,'SCORE TALLER'!$G$2:$H$10,2,FALSE)*BD$2</f>
        <v>0</v>
      </c>
      <c r="BE676" s="59">
        <f>VLOOKUP(AF676,'SCORE TALLER'!$AA$2:$AB$10,2,FALSE)*BE$2</f>
        <v>0.30000000000000004</v>
      </c>
      <c r="BF676" s="59">
        <f>VLOOKUP(AL676,'SCORE TALLER'!$AM$2:$AN$10,2,TRUE)*BF$2</f>
        <v>0</v>
      </c>
      <c r="BG676" s="67">
        <f t="shared" si="150"/>
        <v>1.6800000000000002</v>
      </c>
      <c r="BH676" s="67" t="str">
        <f>VLOOKUP(BG676,'SCORE TALLER'!$AP$2:$AQ$7,2,TRUE)</f>
        <v>2. Normal</v>
      </c>
      <c r="BI676" s="67" t="str">
        <f t="shared" si="152"/>
        <v>LBZ</v>
      </c>
      <c r="BJ676" s="67" t="str">
        <f t="shared" si="152"/>
        <v>A</v>
      </c>
      <c r="BK676" s="67" t="str">
        <f t="shared" si="153"/>
        <v>SIN</v>
      </c>
      <c r="BL676" s="86">
        <f t="shared" si="151"/>
        <v>2011271</v>
      </c>
      <c r="BM676" s="86">
        <f t="shared" si="154"/>
        <v>0</v>
      </c>
    </row>
    <row r="677" spans="1:65" x14ac:dyDescent="0.3">
      <c r="A677" s="57">
        <v>4828800</v>
      </c>
      <c r="B677" s="12" t="s">
        <v>815</v>
      </c>
      <c r="C677" s="58" t="s">
        <v>107</v>
      </c>
      <c r="D677" s="58" t="s">
        <v>115</v>
      </c>
      <c r="E677" s="58"/>
      <c r="F677" s="58">
        <v>4213204</v>
      </c>
      <c r="G677" s="58">
        <f t="shared" si="142"/>
        <v>2679584</v>
      </c>
      <c r="H677" s="58">
        <f t="shared" si="143"/>
        <v>1479584</v>
      </c>
      <c r="I677" s="58" t="e">
        <v>#N/A</v>
      </c>
      <c r="J677" s="58">
        <v>177766</v>
      </c>
      <c r="K677" s="58">
        <v>0</v>
      </c>
      <c r="L677" s="58">
        <v>1200000</v>
      </c>
      <c r="M677" s="58">
        <v>1533620</v>
      </c>
      <c r="N677" s="58">
        <f>VLOOKUP(AD677,'tabla ingresos'!$A$3:$D$15,4,FALSE)</f>
        <v>1000000</v>
      </c>
      <c r="O677" s="58">
        <v>0</v>
      </c>
      <c r="P677" s="58">
        <v>0</v>
      </c>
      <c r="Q677" s="58">
        <v>0</v>
      </c>
      <c r="R677" s="12">
        <v>13052</v>
      </c>
      <c r="S677" s="12" t="s">
        <v>87</v>
      </c>
      <c r="T677" s="12" t="s">
        <v>89</v>
      </c>
      <c r="U677" s="12" t="s">
        <v>10</v>
      </c>
      <c r="V677" s="12">
        <v>4</v>
      </c>
      <c r="W677" s="12">
        <v>0</v>
      </c>
      <c r="X677" s="12">
        <v>0</v>
      </c>
      <c r="Y677" s="59">
        <v>3.989041095890411</v>
      </c>
      <c r="Z677" s="59">
        <v>41.284931506849318</v>
      </c>
      <c r="AA677" s="12">
        <v>1</v>
      </c>
      <c r="AB677" s="12">
        <v>4</v>
      </c>
      <c r="AC677" s="12">
        <v>1</v>
      </c>
      <c r="AD677" s="12">
        <v>2</v>
      </c>
      <c r="AE677" s="12">
        <v>2</v>
      </c>
      <c r="AF677" s="58" t="s">
        <v>91</v>
      </c>
      <c r="AG677" s="66">
        <f t="shared" si="144"/>
        <v>0.11851066666666667</v>
      </c>
      <c r="AH677" s="67">
        <f t="shared" si="145"/>
        <v>2.8088026666666668</v>
      </c>
      <c r="AI677" s="67">
        <f t="shared" si="146"/>
        <v>1.0224133333333334</v>
      </c>
      <c r="AJ677" s="67">
        <f t="shared" si="147"/>
        <v>1.7863893333333334</v>
      </c>
      <c r="AK677" s="67">
        <f t="shared" si="148"/>
        <v>0.98638933333333334</v>
      </c>
      <c r="AL677" s="67">
        <f t="shared" si="149"/>
        <v>0</v>
      </c>
      <c r="AM677" s="59">
        <f>VLOOKUP(AG677,'SCORE TALLER'!$AC$2:$AD$10,2,TRUE)*AM$2</f>
        <v>0</v>
      </c>
      <c r="AN677" s="59">
        <f>VLOOKUP(AD677,'SCORE TALLER'!$W$2:$X$10,2,TRUE)*AN$2</f>
        <v>0.32</v>
      </c>
      <c r="AO677" s="59">
        <f>VLOOKUP(AB677,'SCORE TALLER'!$S$2:$T$10,2,FALSE)*AO$2</f>
        <v>0.02</v>
      </c>
      <c r="AP677" s="59">
        <f>VLOOKUP(AH677,'SCORE TALLER'!$AE$2:$AF$10,2,TRUE)*AP$2</f>
        <v>0</v>
      </c>
      <c r="AQ677" s="59">
        <f>VLOOKUP(AI677,'SCORE TALLER'!$AG$2:$AH$10,2,TRUE)*AQ$2</f>
        <v>0.32</v>
      </c>
      <c r="AR677" s="59">
        <f>VLOOKUP(AC677,'SCORE TALLER'!$U$2:$V$10,2,FALSE)*AR$2</f>
        <v>0.05</v>
      </c>
      <c r="AS677" s="59">
        <f>VLOOKUP(AE677,'SCORE TALLER'!$Y$2:$Z$10,2,FALSE)*AS$2</f>
        <v>0.01</v>
      </c>
      <c r="AT677" s="59">
        <f>VLOOKUP(Z677,'SCORE TALLER'!$O$2:$P$10,2,TRUE)*AT$2</f>
        <v>0.03</v>
      </c>
      <c r="AU677" s="59">
        <f>VLOOKUP(S677,'SCORE TALLER'!$A$2:$B$10,2,FALSE)*AU$2</f>
        <v>0.15000000000000002</v>
      </c>
      <c r="AV677" s="59">
        <f>VLOOKUP(AJ677,'SCORE TALLER'!$AI$2:$AJ$10,2,TRUE)*AV$2</f>
        <v>0.2</v>
      </c>
      <c r="AW677" s="59">
        <f>VLOOKUP(AK677,'SCORE TALLER'!$AK$2:$AL$10,2,TRUE)*AW$2</f>
        <v>0.25</v>
      </c>
      <c r="AX677" s="59">
        <f>VLOOKUP(T677,'SCORE TALLER'!$C$2:$D$10,2,FALSE)*AX$2</f>
        <v>0</v>
      </c>
      <c r="AY677" s="59">
        <f>VLOOKUP(W677,'SCORE TALLER'!$I$2:$J$10,2,TRUE)*AY$2</f>
        <v>0</v>
      </c>
      <c r="AZ677" s="59">
        <f>VLOOKUP(X677,'SCORE TALLER'!$K$2:$L$10,2,TRUE)*AZ$2</f>
        <v>0</v>
      </c>
      <c r="BA677" s="59">
        <f>VLOOKUP(U677,'SCORE TALLER'!$E$2:$F$10,2,FALSE)*BA$2</f>
        <v>0</v>
      </c>
      <c r="BB677" s="59">
        <f>VLOOKUP(Y677,'SCORE TALLER'!$M$2:$N$10,2,TRUE)*BB$2</f>
        <v>0.04</v>
      </c>
      <c r="BC677" s="59">
        <f>VLOOKUP(AA677,'SCORE TALLER'!$Q$2:$R$10,2,FALSE)*BC$2</f>
        <v>0.05</v>
      </c>
      <c r="BD677" s="59">
        <f>VLOOKUP(V677,'SCORE TALLER'!$G$2:$H$10,2,FALSE)*BD$2</f>
        <v>0</v>
      </c>
      <c r="BE677" s="59">
        <f>VLOOKUP(AF677,'SCORE TALLER'!$AA$2:$AB$10,2,FALSE)*BE$2</f>
        <v>0.30000000000000004</v>
      </c>
      <c r="BF677" s="59">
        <f>VLOOKUP(AL677,'SCORE TALLER'!$AM$2:$AN$10,2,TRUE)*BF$2</f>
        <v>0</v>
      </c>
      <c r="BG677" s="67">
        <f t="shared" si="150"/>
        <v>1.7400000000000002</v>
      </c>
      <c r="BH677" s="67" t="str">
        <f>VLOOKUP(BG677,'SCORE TALLER'!$AP$2:$AQ$7,2,TRUE)</f>
        <v>2. Normal</v>
      </c>
      <c r="BI677" s="67" t="str">
        <f t="shared" si="152"/>
        <v>LBZ</v>
      </c>
      <c r="BJ677" s="67" t="str">
        <f t="shared" si="152"/>
        <v>A</v>
      </c>
      <c r="BK677" s="67" t="str">
        <f t="shared" si="153"/>
        <v>SIN</v>
      </c>
      <c r="BL677" s="86">
        <f t="shared" si="151"/>
        <v>1479584</v>
      </c>
      <c r="BM677" s="86">
        <f t="shared" si="154"/>
        <v>0</v>
      </c>
    </row>
    <row r="678" spans="1:65" x14ac:dyDescent="0.3">
      <c r="A678" s="57">
        <v>2224622220</v>
      </c>
      <c r="B678" s="12" t="s">
        <v>816</v>
      </c>
      <c r="C678" s="58" t="s">
        <v>105</v>
      </c>
      <c r="D678" s="58" t="s">
        <v>115</v>
      </c>
      <c r="E678" s="58">
        <v>108997</v>
      </c>
      <c r="F678" s="58">
        <v>4220696</v>
      </c>
      <c r="G678" s="58">
        <f t="shared" si="142"/>
        <v>2798432</v>
      </c>
      <c r="H678" s="58">
        <f t="shared" si="143"/>
        <v>0</v>
      </c>
      <c r="I678" s="58">
        <v>4221000</v>
      </c>
      <c r="J678" s="58">
        <v>219573</v>
      </c>
      <c r="K678" s="58">
        <v>0</v>
      </c>
      <c r="L678" s="58">
        <v>3763331</v>
      </c>
      <c r="M678" s="58">
        <v>1422264</v>
      </c>
      <c r="N678" s="58">
        <f>VLOOKUP(AD678,'tabla ingresos'!$A$3:$D$15,4,FALSE)</f>
        <v>1000000</v>
      </c>
      <c r="O678" s="58">
        <v>357204.4056100974</v>
      </c>
      <c r="P678" s="58">
        <v>35218000</v>
      </c>
      <c r="Q678" s="58">
        <v>0</v>
      </c>
      <c r="R678" s="12">
        <v>76130</v>
      </c>
      <c r="S678" s="12" t="s">
        <v>87</v>
      </c>
      <c r="T678" s="12" t="s">
        <v>89</v>
      </c>
      <c r="U678" s="12" t="s">
        <v>10</v>
      </c>
      <c r="V678" s="12">
        <v>4</v>
      </c>
      <c r="W678" s="12">
        <v>0</v>
      </c>
      <c r="X678" s="12">
        <v>0</v>
      </c>
      <c r="Y678" s="59">
        <v>4.7945205479452051</v>
      </c>
      <c r="Z678" s="59">
        <v>31.295890410958904</v>
      </c>
      <c r="AA678" s="12">
        <v>1</v>
      </c>
      <c r="AB678" s="12">
        <v>0</v>
      </c>
      <c r="AC678" s="12">
        <v>1</v>
      </c>
      <c r="AD678" s="12">
        <v>2</v>
      </c>
      <c r="AE678" s="12">
        <v>1</v>
      </c>
      <c r="AF678" s="58" t="s">
        <v>10</v>
      </c>
      <c r="AG678" s="66">
        <f t="shared" si="144"/>
        <v>0.38451827040673153</v>
      </c>
      <c r="AH678" s="67">
        <f t="shared" si="145"/>
        <v>26.292463999999999</v>
      </c>
      <c r="AI678" s="67">
        <f t="shared" si="146"/>
        <v>1.0208406666666667</v>
      </c>
      <c r="AJ678" s="67">
        <f t="shared" si="147"/>
        <v>1.8656213333333334</v>
      </c>
      <c r="AK678" s="67">
        <f t="shared" si="148"/>
        <v>0</v>
      </c>
      <c r="AL678" s="67">
        <f t="shared" si="149"/>
        <v>0</v>
      </c>
      <c r="AM678" s="59">
        <f>VLOOKUP(AG678,'SCORE TALLER'!$AC$2:$AD$10,2,TRUE)*AM$2</f>
        <v>0</v>
      </c>
      <c r="AN678" s="59">
        <f>VLOOKUP(AD678,'SCORE TALLER'!$W$2:$X$10,2,TRUE)*AN$2</f>
        <v>0.32</v>
      </c>
      <c r="AO678" s="59">
        <f>VLOOKUP(AB678,'SCORE TALLER'!$S$2:$T$10,2,FALSE)*AO$2</f>
        <v>0.05</v>
      </c>
      <c r="AP678" s="59">
        <f>VLOOKUP(AH678,'SCORE TALLER'!$AE$2:$AF$10,2,TRUE)*AP$2</f>
        <v>0.4</v>
      </c>
      <c r="AQ678" s="59">
        <f>VLOOKUP(AI678,'SCORE TALLER'!$AG$2:$AH$10,2,TRUE)*AQ$2</f>
        <v>0.32</v>
      </c>
      <c r="AR678" s="59">
        <f>VLOOKUP(AC678,'SCORE TALLER'!$U$2:$V$10,2,FALSE)*AR$2</f>
        <v>0.05</v>
      </c>
      <c r="AS678" s="59">
        <f>VLOOKUP(AE678,'SCORE TALLER'!$Y$2:$Z$10,2,FALSE)*AS$2</f>
        <v>0.03</v>
      </c>
      <c r="AT678" s="59">
        <f>VLOOKUP(Z678,'SCORE TALLER'!$O$2:$P$10,2,TRUE)*AT$2</f>
        <v>0.04</v>
      </c>
      <c r="AU678" s="59">
        <f>VLOOKUP(S678,'SCORE TALLER'!$A$2:$B$10,2,FALSE)*AU$2</f>
        <v>0.15000000000000002</v>
      </c>
      <c r="AV678" s="59">
        <f>VLOOKUP(AJ678,'SCORE TALLER'!$AI$2:$AJ$10,2,TRUE)*AV$2</f>
        <v>0.2</v>
      </c>
      <c r="AW678" s="59">
        <f>VLOOKUP(AK678,'SCORE TALLER'!$AK$2:$AL$10,2,TRUE)*AW$2</f>
        <v>0.25</v>
      </c>
      <c r="AX678" s="59">
        <f>VLOOKUP(T678,'SCORE TALLER'!$C$2:$D$10,2,FALSE)*AX$2</f>
        <v>0</v>
      </c>
      <c r="AY678" s="59">
        <f>VLOOKUP(W678,'SCORE TALLER'!$I$2:$J$10,2,TRUE)*AY$2</f>
        <v>0</v>
      </c>
      <c r="AZ678" s="59">
        <f>VLOOKUP(X678,'SCORE TALLER'!$K$2:$L$10,2,TRUE)*AZ$2</f>
        <v>0</v>
      </c>
      <c r="BA678" s="59">
        <f>VLOOKUP(U678,'SCORE TALLER'!$E$2:$F$10,2,FALSE)*BA$2</f>
        <v>0</v>
      </c>
      <c r="BB678" s="59">
        <f>VLOOKUP(Y678,'SCORE TALLER'!$M$2:$N$10,2,TRUE)*BB$2</f>
        <v>0.03</v>
      </c>
      <c r="BC678" s="59">
        <f>VLOOKUP(AA678,'SCORE TALLER'!$Q$2:$R$10,2,FALSE)*BC$2</f>
        <v>0.05</v>
      </c>
      <c r="BD678" s="59">
        <f>VLOOKUP(V678,'SCORE TALLER'!$G$2:$H$10,2,FALSE)*BD$2</f>
        <v>0</v>
      </c>
      <c r="BE678" s="59">
        <f>VLOOKUP(AF678,'SCORE TALLER'!$AA$2:$AB$10,2,FALSE)*BE$2</f>
        <v>0</v>
      </c>
      <c r="BF678" s="59">
        <f>VLOOKUP(AL678,'SCORE TALLER'!$AM$2:$AN$10,2,TRUE)*BF$2</f>
        <v>0</v>
      </c>
      <c r="BG678" s="67">
        <f t="shared" si="150"/>
        <v>1.8900000000000003</v>
      </c>
      <c r="BH678" s="67" t="str">
        <f>VLOOKUP(BG678,'SCORE TALLER'!$AP$2:$AQ$7,2,TRUE)</f>
        <v>2. Normal</v>
      </c>
      <c r="BI678" s="67" t="str">
        <f t="shared" si="152"/>
        <v>LBZ</v>
      </c>
      <c r="BJ678" s="67" t="str">
        <f t="shared" si="152"/>
        <v>A</v>
      </c>
      <c r="BK678" s="67" t="str">
        <f t="shared" si="153"/>
        <v>A</v>
      </c>
      <c r="BL678" s="86">
        <f t="shared" si="151"/>
        <v>0</v>
      </c>
      <c r="BM678" s="86">
        <f t="shared" si="154"/>
        <v>0</v>
      </c>
    </row>
    <row r="679" spans="1:65" x14ac:dyDescent="0.3">
      <c r="A679" s="57">
        <v>2224620868</v>
      </c>
      <c r="B679" s="12" t="s">
        <v>817</v>
      </c>
      <c r="C679" s="58" t="s">
        <v>105</v>
      </c>
      <c r="D679" s="58" t="s">
        <v>114</v>
      </c>
      <c r="E679" s="58">
        <v>215925</v>
      </c>
      <c r="F679" s="58">
        <v>3228874</v>
      </c>
      <c r="G679" s="58">
        <f t="shared" si="142"/>
        <v>1923659</v>
      </c>
      <c r="H679" s="58">
        <f t="shared" si="143"/>
        <v>323659</v>
      </c>
      <c r="I679" s="58">
        <v>3229000</v>
      </c>
      <c r="J679" s="58">
        <v>117326</v>
      </c>
      <c r="K679" s="58">
        <v>0</v>
      </c>
      <c r="L679" s="58">
        <v>1600000</v>
      </c>
      <c r="M679" s="58">
        <v>1305215</v>
      </c>
      <c r="N679" s="58">
        <f>VLOOKUP(AD679,'tabla ingresos'!$A$3:$D$15,4,FALSE)</f>
        <v>1000000</v>
      </c>
      <c r="O679" s="58">
        <v>386336.25579499814</v>
      </c>
      <c r="P679" s="58">
        <v>36174000</v>
      </c>
      <c r="Q679" s="58">
        <v>0</v>
      </c>
      <c r="R679" s="12">
        <v>76130</v>
      </c>
      <c r="S679" s="12" t="s">
        <v>87</v>
      </c>
      <c r="T679" s="12" t="s">
        <v>89</v>
      </c>
      <c r="U679" s="12" t="s">
        <v>10</v>
      </c>
      <c r="V679" s="12">
        <v>4</v>
      </c>
      <c r="W679" s="12">
        <v>0</v>
      </c>
      <c r="X679" s="12">
        <v>0</v>
      </c>
      <c r="Y679" s="59">
        <v>4.3890410958904109</v>
      </c>
      <c r="Z679" s="59">
        <v>32.673972602739724</v>
      </c>
      <c r="AA679" s="12">
        <v>2</v>
      </c>
      <c r="AB679" s="12">
        <v>0</v>
      </c>
      <c r="AC679" s="12">
        <v>1</v>
      </c>
      <c r="AD679" s="12">
        <v>2</v>
      </c>
      <c r="AE679" s="12">
        <v>3</v>
      </c>
      <c r="AF679" s="58" t="s">
        <v>10</v>
      </c>
      <c r="AG679" s="66">
        <f t="shared" si="144"/>
        <v>0.33577483719666545</v>
      </c>
      <c r="AH679" s="67">
        <f t="shared" si="145"/>
        <v>26.268582666666667</v>
      </c>
      <c r="AI679" s="67">
        <f t="shared" si="146"/>
        <v>1.0140933333333333</v>
      </c>
      <c r="AJ679" s="67">
        <f t="shared" si="147"/>
        <v>1.2824393333333333</v>
      </c>
      <c r="AK679" s="67">
        <f t="shared" si="148"/>
        <v>0.21577266666666667</v>
      </c>
      <c r="AL679" s="67">
        <f t="shared" si="149"/>
        <v>0</v>
      </c>
      <c r="AM679" s="59">
        <f>VLOOKUP(AG679,'SCORE TALLER'!$AC$2:$AD$10,2,TRUE)*AM$2</f>
        <v>0</v>
      </c>
      <c r="AN679" s="59">
        <f>VLOOKUP(AD679,'SCORE TALLER'!$W$2:$X$10,2,TRUE)*AN$2</f>
        <v>0.32</v>
      </c>
      <c r="AO679" s="59">
        <f>VLOOKUP(AB679,'SCORE TALLER'!$S$2:$T$10,2,FALSE)*AO$2</f>
        <v>0.05</v>
      </c>
      <c r="AP679" s="59">
        <f>VLOOKUP(AH679,'SCORE TALLER'!$AE$2:$AF$10,2,TRUE)*AP$2</f>
        <v>0.4</v>
      </c>
      <c r="AQ679" s="59">
        <f>VLOOKUP(AI679,'SCORE TALLER'!$AG$2:$AH$10,2,TRUE)*AQ$2</f>
        <v>0.32</v>
      </c>
      <c r="AR679" s="59">
        <f>VLOOKUP(AC679,'SCORE TALLER'!$U$2:$V$10,2,FALSE)*AR$2</f>
        <v>0.05</v>
      </c>
      <c r="AS679" s="59">
        <f>VLOOKUP(AE679,'SCORE TALLER'!$Y$2:$Z$10,2,FALSE)*AS$2</f>
        <v>0.02</v>
      </c>
      <c r="AT679" s="59">
        <f>VLOOKUP(Z679,'SCORE TALLER'!$O$2:$P$10,2,TRUE)*AT$2</f>
        <v>0.04</v>
      </c>
      <c r="AU679" s="59">
        <f>VLOOKUP(S679,'SCORE TALLER'!$A$2:$B$10,2,FALSE)*AU$2</f>
        <v>0.15000000000000002</v>
      </c>
      <c r="AV679" s="59">
        <f>VLOOKUP(AJ679,'SCORE TALLER'!$AI$2:$AJ$10,2,TRUE)*AV$2</f>
        <v>0.2</v>
      </c>
      <c r="AW679" s="59">
        <f>VLOOKUP(AK679,'SCORE TALLER'!$AK$2:$AL$10,2,TRUE)*AW$2</f>
        <v>0.25</v>
      </c>
      <c r="AX679" s="59">
        <f>VLOOKUP(T679,'SCORE TALLER'!$C$2:$D$10,2,FALSE)*AX$2</f>
        <v>0</v>
      </c>
      <c r="AY679" s="59">
        <f>VLOOKUP(W679,'SCORE TALLER'!$I$2:$J$10,2,TRUE)*AY$2</f>
        <v>0</v>
      </c>
      <c r="AZ679" s="59">
        <f>VLOOKUP(X679,'SCORE TALLER'!$K$2:$L$10,2,TRUE)*AZ$2</f>
        <v>0</v>
      </c>
      <c r="BA679" s="59">
        <f>VLOOKUP(U679,'SCORE TALLER'!$E$2:$F$10,2,FALSE)*BA$2</f>
        <v>0</v>
      </c>
      <c r="BB679" s="59">
        <f>VLOOKUP(Y679,'SCORE TALLER'!$M$2:$N$10,2,TRUE)*BB$2</f>
        <v>0.03</v>
      </c>
      <c r="BC679" s="59">
        <f>VLOOKUP(AA679,'SCORE TALLER'!$Q$2:$R$10,2,FALSE)*BC$2</f>
        <v>0</v>
      </c>
      <c r="BD679" s="59">
        <f>VLOOKUP(V679,'SCORE TALLER'!$G$2:$H$10,2,FALSE)*BD$2</f>
        <v>0</v>
      </c>
      <c r="BE679" s="59">
        <f>VLOOKUP(AF679,'SCORE TALLER'!$AA$2:$AB$10,2,FALSE)*BE$2</f>
        <v>0</v>
      </c>
      <c r="BF679" s="59">
        <f>VLOOKUP(AL679,'SCORE TALLER'!$AM$2:$AN$10,2,TRUE)*BF$2</f>
        <v>0</v>
      </c>
      <c r="BG679" s="67">
        <f t="shared" si="150"/>
        <v>1.83</v>
      </c>
      <c r="BH679" s="67" t="str">
        <f>VLOOKUP(BG679,'SCORE TALLER'!$AP$2:$AQ$7,2,TRUE)</f>
        <v>2. Normal</v>
      </c>
      <c r="BI679" s="67" t="str">
        <f t="shared" si="152"/>
        <v>LBZ</v>
      </c>
      <c r="BJ679" s="67" t="str">
        <f t="shared" si="152"/>
        <v>A</v>
      </c>
      <c r="BK679" s="67" t="str">
        <f t="shared" si="153"/>
        <v>A</v>
      </c>
      <c r="BL679" s="86">
        <f t="shared" si="151"/>
        <v>323659</v>
      </c>
      <c r="BM679" s="86">
        <f t="shared" si="154"/>
        <v>0</v>
      </c>
    </row>
    <row r="680" spans="1:65" x14ac:dyDescent="0.3">
      <c r="A680" s="57">
        <v>2204648</v>
      </c>
      <c r="B680" s="12" t="s">
        <v>818</v>
      </c>
      <c r="C680" s="58" t="s">
        <v>107</v>
      </c>
      <c r="D680" s="58" t="s">
        <v>115</v>
      </c>
      <c r="E680" s="58">
        <v>1390</v>
      </c>
      <c r="F680" s="58">
        <v>4955546</v>
      </c>
      <c r="G680" s="58">
        <f t="shared" si="142"/>
        <v>3440146</v>
      </c>
      <c r="H680" s="58">
        <f t="shared" si="143"/>
        <v>3440146</v>
      </c>
      <c r="I680" s="58" t="e">
        <v>#N/A</v>
      </c>
      <c r="J680" s="58">
        <v>148471</v>
      </c>
      <c r="K680" s="58">
        <v>0</v>
      </c>
      <c r="L680" s="58">
        <v>0</v>
      </c>
      <c r="M680" s="58">
        <v>1515400</v>
      </c>
      <c r="N680" s="58">
        <f>VLOOKUP(AD680,'tabla ingresos'!$A$3:$D$15,4,FALSE)</f>
        <v>1000000</v>
      </c>
      <c r="O680" s="58">
        <v>0</v>
      </c>
      <c r="P680" s="58">
        <v>0</v>
      </c>
      <c r="Q680" s="58">
        <v>0</v>
      </c>
      <c r="R680" s="12">
        <v>68001</v>
      </c>
      <c r="S680" s="12" t="s">
        <v>88</v>
      </c>
      <c r="T680" s="12" t="s">
        <v>89</v>
      </c>
      <c r="U680" s="12" t="s">
        <v>10</v>
      </c>
      <c r="V680" s="12">
        <v>4</v>
      </c>
      <c r="W680" s="12">
        <v>0</v>
      </c>
      <c r="X680" s="12">
        <v>0</v>
      </c>
      <c r="Y680" s="59">
        <v>7.7945205479452051</v>
      </c>
      <c r="Z680" s="59">
        <v>48.095890410958901</v>
      </c>
      <c r="AA680" s="12">
        <v>1</v>
      </c>
      <c r="AB680" s="12">
        <v>2</v>
      </c>
      <c r="AC680" s="12">
        <v>3</v>
      </c>
      <c r="AD680" s="12">
        <v>2</v>
      </c>
      <c r="AE680" s="12">
        <v>3</v>
      </c>
      <c r="AF680" s="58" t="s">
        <v>91</v>
      </c>
      <c r="AG680" s="66">
        <f t="shared" si="144"/>
        <v>9.8980666666666661E-2</v>
      </c>
      <c r="AH680" s="67">
        <f t="shared" si="145"/>
        <v>3.3036973333333335</v>
      </c>
      <c r="AI680" s="67">
        <f t="shared" si="146"/>
        <v>1.0111933333333334</v>
      </c>
      <c r="AJ680" s="67">
        <f t="shared" si="147"/>
        <v>2.2934306666666666</v>
      </c>
      <c r="AK680" s="67">
        <f t="shared" si="148"/>
        <v>2.2934306666666666</v>
      </c>
      <c r="AL680" s="67">
        <f t="shared" si="149"/>
        <v>0</v>
      </c>
      <c r="AM680" s="59">
        <f>VLOOKUP(AG680,'SCORE TALLER'!$AC$2:$AD$10,2,TRUE)*AM$2</f>
        <v>0</v>
      </c>
      <c r="AN680" s="59">
        <f>VLOOKUP(AD680,'SCORE TALLER'!$W$2:$X$10,2,TRUE)*AN$2</f>
        <v>0.32</v>
      </c>
      <c r="AO680" s="59">
        <f>VLOOKUP(AB680,'SCORE TALLER'!$S$2:$T$10,2,FALSE)*AO$2</f>
        <v>0.04</v>
      </c>
      <c r="AP680" s="59">
        <f>VLOOKUP(AH680,'SCORE TALLER'!$AE$2:$AF$10,2,TRUE)*AP$2</f>
        <v>0</v>
      </c>
      <c r="AQ680" s="59">
        <f>VLOOKUP(AI680,'SCORE TALLER'!$AG$2:$AH$10,2,TRUE)*AQ$2</f>
        <v>0.32</v>
      </c>
      <c r="AR680" s="59">
        <f>VLOOKUP(AC680,'SCORE TALLER'!$U$2:$V$10,2,FALSE)*AR$2</f>
        <v>0.03</v>
      </c>
      <c r="AS680" s="59">
        <f>VLOOKUP(AE680,'SCORE TALLER'!$Y$2:$Z$10,2,FALSE)*AS$2</f>
        <v>0.02</v>
      </c>
      <c r="AT680" s="59">
        <f>VLOOKUP(Z680,'SCORE TALLER'!$O$2:$P$10,2,TRUE)*AT$2</f>
        <v>0.02</v>
      </c>
      <c r="AU680" s="59">
        <f>VLOOKUP(S680,'SCORE TALLER'!$A$2:$B$10,2,FALSE)*AU$2</f>
        <v>0.25</v>
      </c>
      <c r="AV680" s="59">
        <f>VLOOKUP(AJ680,'SCORE TALLER'!$AI$2:$AJ$10,2,TRUE)*AV$2</f>
        <v>0.15000000000000002</v>
      </c>
      <c r="AW680" s="59">
        <f>VLOOKUP(AK680,'SCORE TALLER'!$AK$2:$AL$10,2,TRUE)*AW$2</f>
        <v>0.15000000000000002</v>
      </c>
      <c r="AX680" s="59">
        <f>VLOOKUP(T680,'SCORE TALLER'!$C$2:$D$10,2,FALSE)*AX$2</f>
        <v>0</v>
      </c>
      <c r="AY680" s="59">
        <f>VLOOKUP(W680,'SCORE TALLER'!$I$2:$J$10,2,TRUE)*AY$2</f>
        <v>0</v>
      </c>
      <c r="AZ680" s="59">
        <f>VLOOKUP(X680,'SCORE TALLER'!$K$2:$L$10,2,TRUE)*AZ$2</f>
        <v>0</v>
      </c>
      <c r="BA680" s="59">
        <f>VLOOKUP(U680,'SCORE TALLER'!$E$2:$F$10,2,FALSE)*BA$2</f>
        <v>0</v>
      </c>
      <c r="BB680" s="59">
        <f>VLOOKUP(Y680,'SCORE TALLER'!$M$2:$N$10,2,TRUE)*BB$2</f>
        <v>0.02</v>
      </c>
      <c r="BC680" s="59">
        <f>VLOOKUP(AA680,'SCORE TALLER'!$Q$2:$R$10,2,FALSE)*BC$2</f>
        <v>0.05</v>
      </c>
      <c r="BD680" s="59">
        <f>VLOOKUP(V680,'SCORE TALLER'!$G$2:$H$10,2,FALSE)*BD$2</f>
        <v>0</v>
      </c>
      <c r="BE680" s="59">
        <f>VLOOKUP(AF680,'SCORE TALLER'!$AA$2:$AB$10,2,FALSE)*BE$2</f>
        <v>0.30000000000000004</v>
      </c>
      <c r="BF680" s="59">
        <f>VLOOKUP(AL680,'SCORE TALLER'!$AM$2:$AN$10,2,TRUE)*BF$2</f>
        <v>0</v>
      </c>
      <c r="BG680" s="67">
        <f t="shared" si="150"/>
        <v>1.67</v>
      </c>
      <c r="BH680" s="67" t="str">
        <f>VLOOKUP(BG680,'SCORE TALLER'!$AP$2:$AQ$7,2,TRUE)</f>
        <v>2. Normal</v>
      </c>
      <c r="BI680" s="67" t="str">
        <f t="shared" si="152"/>
        <v>LBZ</v>
      </c>
      <c r="BJ680" s="67" t="str">
        <f t="shared" si="152"/>
        <v>A</v>
      </c>
      <c r="BK680" s="67" t="str">
        <f t="shared" si="153"/>
        <v>SIN</v>
      </c>
      <c r="BL680" s="86">
        <f t="shared" si="151"/>
        <v>3440146</v>
      </c>
      <c r="BM680" s="86">
        <f t="shared" si="154"/>
        <v>0</v>
      </c>
    </row>
    <row r="681" spans="1:65" x14ac:dyDescent="0.3">
      <c r="A681" s="57">
        <v>2042420448</v>
      </c>
      <c r="B681" s="12" t="s">
        <v>819</v>
      </c>
      <c r="C681" s="58" t="s">
        <v>107</v>
      </c>
      <c r="D681" s="58" t="s">
        <v>115</v>
      </c>
      <c r="E681" s="58">
        <v>626671</v>
      </c>
      <c r="F681" s="58">
        <v>4000000</v>
      </c>
      <c r="G681" s="58">
        <f t="shared" si="142"/>
        <v>3110892</v>
      </c>
      <c r="H681" s="58">
        <f t="shared" si="143"/>
        <v>3110892</v>
      </c>
      <c r="I681" s="58" t="e">
        <v>#N/A</v>
      </c>
      <c r="J681" s="58">
        <v>126729.99999999999</v>
      </c>
      <c r="K681" s="58">
        <v>0</v>
      </c>
      <c r="L681" s="58">
        <v>0</v>
      </c>
      <c r="M681" s="58">
        <v>889108</v>
      </c>
      <c r="N681" s="58">
        <f>VLOOKUP(AD681,'tabla ingresos'!$A$3:$D$15,4,FALSE)</f>
        <v>1000000</v>
      </c>
      <c r="O681" s="58">
        <v>0</v>
      </c>
      <c r="P681" s="58">
        <v>0</v>
      </c>
      <c r="Q681" s="58">
        <v>0</v>
      </c>
      <c r="R681" s="12">
        <v>8001</v>
      </c>
      <c r="S681" s="12" t="s">
        <v>88</v>
      </c>
      <c r="T681" s="12" t="s">
        <v>89</v>
      </c>
      <c r="U681" s="12" t="s">
        <v>10</v>
      </c>
      <c r="V681" s="12">
        <v>4</v>
      </c>
      <c r="W681" s="12">
        <v>0</v>
      </c>
      <c r="X681" s="12">
        <v>0</v>
      </c>
      <c r="Y681" s="59">
        <v>2.8410958904109589</v>
      </c>
      <c r="Z681" s="59">
        <v>34.942465753424656</v>
      </c>
      <c r="AA681" s="12">
        <v>1</v>
      </c>
      <c r="AB681" s="12">
        <v>0</v>
      </c>
      <c r="AC681" s="12">
        <v>3</v>
      </c>
      <c r="AD681" s="12">
        <v>2</v>
      </c>
      <c r="AE681" s="12">
        <v>1</v>
      </c>
      <c r="AF681" s="58" t="s">
        <v>91</v>
      </c>
      <c r="AG681" s="66">
        <f t="shared" si="144"/>
        <v>8.4486666666666654E-2</v>
      </c>
      <c r="AH681" s="67">
        <f t="shared" si="145"/>
        <v>2.6666666666666665</v>
      </c>
      <c r="AI681" s="67">
        <f t="shared" si="146"/>
        <v>1.0105193333333333</v>
      </c>
      <c r="AJ681" s="67">
        <f t="shared" si="147"/>
        <v>2.073928</v>
      </c>
      <c r="AK681" s="67">
        <f t="shared" si="148"/>
        <v>2.073928</v>
      </c>
      <c r="AL681" s="67">
        <f t="shared" si="149"/>
        <v>0</v>
      </c>
      <c r="AM681" s="59">
        <f>VLOOKUP(AG681,'SCORE TALLER'!$AC$2:$AD$10,2,TRUE)*AM$2</f>
        <v>0</v>
      </c>
      <c r="AN681" s="59">
        <f>VLOOKUP(AD681,'SCORE TALLER'!$W$2:$X$10,2,TRUE)*AN$2</f>
        <v>0.32</v>
      </c>
      <c r="AO681" s="59">
        <f>VLOOKUP(AB681,'SCORE TALLER'!$S$2:$T$10,2,FALSE)*AO$2</f>
        <v>0.05</v>
      </c>
      <c r="AP681" s="59">
        <f>VLOOKUP(AH681,'SCORE TALLER'!$AE$2:$AF$10,2,TRUE)*AP$2</f>
        <v>0</v>
      </c>
      <c r="AQ681" s="59">
        <f>VLOOKUP(AI681,'SCORE TALLER'!$AG$2:$AH$10,2,TRUE)*AQ$2</f>
        <v>0.32</v>
      </c>
      <c r="AR681" s="59">
        <f>VLOOKUP(AC681,'SCORE TALLER'!$U$2:$V$10,2,FALSE)*AR$2</f>
        <v>0.03</v>
      </c>
      <c r="AS681" s="59">
        <f>VLOOKUP(AE681,'SCORE TALLER'!$Y$2:$Z$10,2,FALSE)*AS$2</f>
        <v>0.03</v>
      </c>
      <c r="AT681" s="59">
        <f>VLOOKUP(Z681,'SCORE TALLER'!$O$2:$P$10,2,TRUE)*AT$2</f>
        <v>0.04</v>
      </c>
      <c r="AU681" s="59">
        <f>VLOOKUP(S681,'SCORE TALLER'!$A$2:$B$10,2,FALSE)*AU$2</f>
        <v>0.25</v>
      </c>
      <c r="AV681" s="59">
        <f>VLOOKUP(AJ681,'SCORE TALLER'!$AI$2:$AJ$10,2,TRUE)*AV$2</f>
        <v>0.15000000000000002</v>
      </c>
      <c r="AW681" s="59">
        <f>VLOOKUP(AK681,'SCORE TALLER'!$AK$2:$AL$10,2,TRUE)*AW$2</f>
        <v>0.15000000000000002</v>
      </c>
      <c r="AX681" s="59">
        <f>VLOOKUP(T681,'SCORE TALLER'!$C$2:$D$10,2,FALSE)*AX$2</f>
        <v>0</v>
      </c>
      <c r="AY681" s="59">
        <f>VLOOKUP(W681,'SCORE TALLER'!$I$2:$J$10,2,TRUE)*AY$2</f>
        <v>0</v>
      </c>
      <c r="AZ681" s="59">
        <f>VLOOKUP(X681,'SCORE TALLER'!$K$2:$L$10,2,TRUE)*AZ$2</f>
        <v>0</v>
      </c>
      <c r="BA681" s="59">
        <f>VLOOKUP(U681,'SCORE TALLER'!$E$2:$F$10,2,FALSE)*BA$2</f>
        <v>0</v>
      </c>
      <c r="BB681" s="59">
        <f>VLOOKUP(Y681,'SCORE TALLER'!$M$2:$N$10,2,TRUE)*BB$2</f>
        <v>0.04</v>
      </c>
      <c r="BC681" s="59">
        <f>VLOOKUP(AA681,'SCORE TALLER'!$Q$2:$R$10,2,FALSE)*BC$2</f>
        <v>0.05</v>
      </c>
      <c r="BD681" s="59">
        <f>VLOOKUP(V681,'SCORE TALLER'!$G$2:$H$10,2,FALSE)*BD$2</f>
        <v>0</v>
      </c>
      <c r="BE681" s="59">
        <f>VLOOKUP(AF681,'SCORE TALLER'!$AA$2:$AB$10,2,FALSE)*BE$2</f>
        <v>0.30000000000000004</v>
      </c>
      <c r="BF681" s="59">
        <f>VLOOKUP(AL681,'SCORE TALLER'!$AM$2:$AN$10,2,TRUE)*BF$2</f>
        <v>0</v>
      </c>
      <c r="BG681" s="67">
        <f t="shared" si="150"/>
        <v>1.73</v>
      </c>
      <c r="BH681" s="67" t="str">
        <f>VLOOKUP(BG681,'SCORE TALLER'!$AP$2:$AQ$7,2,TRUE)</f>
        <v>2. Normal</v>
      </c>
      <c r="BI681" s="67" t="str">
        <f t="shared" si="152"/>
        <v>LBZ</v>
      </c>
      <c r="BJ681" s="67" t="str">
        <f t="shared" si="152"/>
        <v>A</v>
      </c>
      <c r="BK681" s="67" t="str">
        <f t="shared" si="153"/>
        <v>SIN</v>
      </c>
      <c r="BL681" s="86">
        <f t="shared" si="151"/>
        <v>3110892</v>
      </c>
      <c r="BM681" s="86">
        <f t="shared" si="154"/>
        <v>0</v>
      </c>
    </row>
    <row r="682" spans="1:65" x14ac:dyDescent="0.3">
      <c r="A682" s="57">
        <v>2222242662</v>
      </c>
      <c r="B682" s="12" t="s">
        <v>820</v>
      </c>
      <c r="C682" s="58" t="s">
        <v>107</v>
      </c>
      <c r="D682" s="58" t="s">
        <v>115</v>
      </c>
      <c r="E682" s="58"/>
      <c r="F682" s="58">
        <v>5155516</v>
      </c>
      <c r="G682" s="58">
        <f t="shared" si="142"/>
        <v>3643116</v>
      </c>
      <c r="H682" s="58">
        <f t="shared" si="143"/>
        <v>663116</v>
      </c>
      <c r="I682" s="58" t="e">
        <v>#N/A</v>
      </c>
      <c r="J682" s="58">
        <v>231287</v>
      </c>
      <c r="K682" s="58">
        <v>0</v>
      </c>
      <c r="L682" s="58">
        <v>2980000</v>
      </c>
      <c r="M682" s="58">
        <v>1512400</v>
      </c>
      <c r="N682" s="58">
        <f>VLOOKUP(AD682,'tabla ingresos'!$A$3:$D$15,4,FALSE)</f>
        <v>1000000</v>
      </c>
      <c r="O682" s="58">
        <v>0</v>
      </c>
      <c r="P682" s="58">
        <v>0</v>
      </c>
      <c r="Q682" s="58">
        <v>0</v>
      </c>
      <c r="R682" s="12">
        <v>76563</v>
      </c>
      <c r="S682" s="12" t="s">
        <v>87</v>
      </c>
      <c r="T682" s="12" t="s">
        <v>89</v>
      </c>
      <c r="U682" s="12" t="s">
        <v>10</v>
      </c>
      <c r="V682" s="12">
        <v>4</v>
      </c>
      <c r="W682" s="12">
        <v>0</v>
      </c>
      <c r="X682" s="12">
        <v>0</v>
      </c>
      <c r="Y682" s="59">
        <v>1.3972602739726028</v>
      </c>
      <c r="Z682" s="59">
        <v>23.032876712328768</v>
      </c>
      <c r="AA682" s="12">
        <v>1</v>
      </c>
      <c r="AB682" s="12">
        <v>2</v>
      </c>
      <c r="AC682" s="12">
        <v>1</v>
      </c>
      <c r="AD682" s="12">
        <v>2</v>
      </c>
      <c r="AE682" s="12">
        <v>1</v>
      </c>
      <c r="AF682" s="58" t="s">
        <v>91</v>
      </c>
      <c r="AG682" s="66">
        <f t="shared" si="144"/>
        <v>0.15419133333333335</v>
      </c>
      <c r="AH682" s="67">
        <f t="shared" si="145"/>
        <v>3.4370106666666667</v>
      </c>
      <c r="AI682" s="67">
        <f t="shared" si="146"/>
        <v>1.0082666666666666</v>
      </c>
      <c r="AJ682" s="67">
        <f t="shared" si="147"/>
        <v>2.428744</v>
      </c>
      <c r="AK682" s="67">
        <f t="shared" si="148"/>
        <v>0.44207733333333332</v>
      </c>
      <c r="AL682" s="67">
        <f t="shared" si="149"/>
        <v>0</v>
      </c>
      <c r="AM682" s="59">
        <f>VLOOKUP(AG682,'SCORE TALLER'!$AC$2:$AD$10,2,TRUE)*AM$2</f>
        <v>0</v>
      </c>
      <c r="AN682" s="59">
        <f>VLOOKUP(AD682,'SCORE TALLER'!$W$2:$X$10,2,TRUE)*AN$2</f>
        <v>0.32</v>
      </c>
      <c r="AO682" s="59">
        <f>VLOOKUP(AB682,'SCORE TALLER'!$S$2:$T$10,2,FALSE)*AO$2</f>
        <v>0.04</v>
      </c>
      <c r="AP682" s="59">
        <f>VLOOKUP(AH682,'SCORE TALLER'!$AE$2:$AF$10,2,TRUE)*AP$2</f>
        <v>0</v>
      </c>
      <c r="AQ682" s="59">
        <f>VLOOKUP(AI682,'SCORE TALLER'!$AG$2:$AH$10,2,TRUE)*AQ$2</f>
        <v>0.32</v>
      </c>
      <c r="AR682" s="59">
        <f>VLOOKUP(AC682,'SCORE TALLER'!$U$2:$V$10,2,FALSE)*AR$2</f>
        <v>0.05</v>
      </c>
      <c r="AS682" s="59">
        <f>VLOOKUP(AE682,'SCORE TALLER'!$Y$2:$Z$10,2,FALSE)*AS$2</f>
        <v>0.03</v>
      </c>
      <c r="AT682" s="59">
        <f>VLOOKUP(Z682,'SCORE TALLER'!$O$2:$P$10,2,TRUE)*AT$2</f>
        <v>0.05</v>
      </c>
      <c r="AU682" s="59">
        <f>VLOOKUP(S682,'SCORE TALLER'!$A$2:$B$10,2,FALSE)*AU$2</f>
        <v>0.15000000000000002</v>
      </c>
      <c r="AV682" s="59">
        <f>VLOOKUP(AJ682,'SCORE TALLER'!$AI$2:$AJ$10,2,TRUE)*AV$2</f>
        <v>0.15000000000000002</v>
      </c>
      <c r="AW682" s="59">
        <f>VLOOKUP(AK682,'SCORE TALLER'!$AK$2:$AL$10,2,TRUE)*AW$2</f>
        <v>0.25</v>
      </c>
      <c r="AX682" s="59">
        <f>VLOOKUP(T682,'SCORE TALLER'!$C$2:$D$10,2,FALSE)*AX$2</f>
        <v>0</v>
      </c>
      <c r="AY682" s="59">
        <f>VLOOKUP(W682,'SCORE TALLER'!$I$2:$J$10,2,TRUE)*AY$2</f>
        <v>0</v>
      </c>
      <c r="AZ682" s="59">
        <f>VLOOKUP(X682,'SCORE TALLER'!$K$2:$L$10,2,TRUE)*AZ$2</f>
        <v>0</v>
      </c>
      <c r="BA682" s="59">
        <f>VLOOKUP(U682,'SCORE TALLER'!$E$2:$F$10,2,FALSE)*BA$2</f>
        <v>0</v>
      </c>
      <c r="BB682" s="59">
        <f>VLOOKUP(Y682,'SCORE TALLER'!$M$2:$N$10,2,TRUE)*BB$2</f>
        <v>0.05</v>
      </c>
      <c r="BC682" s="59">
        <f>VLOOKUP(AA682,'SCORE TALLER'!$Q$2:$R$10,2,FALSE)*BC$2</f>
        <v>0.05</v>
      </c>
      <c r="BD682" s="59">
        <f>VLOOKUP(V682,'SCORE TALLER'!$G$2:$H$10,2,FALSE)*BD$2</f>
        <v>0</v>
      </c>
      <c r="BE682" s="59">
        <f>VLOOKUP(AF682,'SCORE TALLER'!$AA$2:$AB$10,2,FALSE)*BE$2</f>
        <v>0.30000000000000004</v>
      </c>
      <c r="BF682" s="59">
        <f>VLOOKUP(AL682,'SCORE TALLER'!$AM$2:$AN$10,2,TRUE)*BF$2</f>
        <v>0</v>
      </c>
      <c r="BG682" s="67">
        <f t="shared" si="150"/>
        <v>1.7600000000000002</v>
      </c>
      <c r="BH682" s="67" t="str">
        <f>VLOOKUP(BG682,'SCORE TALLER'!$AP$2:$AQ$7,2,TRUE)</f>
        <v>2. Normal</v>
      </c>
      <c r="BI682" s="67" t="str">
        <f t="shared" si="152"/>
        <v>LBZ</v>
      </c>
      <c r="BJ682" s="67" t="str">
        <f t="shared" si="152"/>
        <v>A</v>
      </c>
      <c r="BK682" s="67" t="str">
        <f t="shared" si="153"/>
        <v>SIN</v>
      </c>
      <c r="BL682" s="86">
        <f t="shared" si="151"/>
        <v>663116</v>
      </c>
      <c r="BM682" s="86">
        <f t="shared" si="154"/>
        <v>0</v>
      </c>
    </row>
    <row r="683" spans="1:65" x14ac:dyDescent="0.3">
      <c r="A683" s="57">
        <v>4820460</v>
      </c>
      <c r="B683" s="12" t="s">
        <v>821</v>
      </c>
      <c r="C683" s="58" t="s">
        <v>107</v>
      </c>
      <c r="D683" s="58" t="s">
        <v>114</v>
      </c>
      <c r="E683" s="58"/>
      <c r="F683" s="58">
        <v>2600000</v>
      </c>
      <c r="G683" s="58">
        <f t="shared" si="142"/>
        <v>1091880</v>
      </c>
      <c r="H683" s="58">
        <f t="shared" si="143"/>
        <v>1091880</v>
      </c>
      <c r="I683" s="58" t="e">
        <v>#N/A</v>
      </c>
      <c r="J683" s="58">
        <v>92439</v>
      </c>
      <c r="K683" s="58">
        <v>0</v>
      </c>
      <c r="L683" s="58">
        <v>0</v>
      </c>
      <c r="M683" s="58">
        <v>1508120</v>
      </c>
      <c r="N683" s="58">
        <f>VLOOKUP(AD683,'tabla ingresos'!$A$3:$D$15,4,FALSE)</f>
        <v>1000000</v>
      </c>
      <c r="O683" s="58">
        <v>0</v>
      </c>
      <c r="P683" s="58">
        <v>0</v>
      </c>
      <c r="Q683" s="58">
        <v>0</v>
      </c>
      <c r="R683" s="12">
        <v>13052</v>
      </c>
      <c r="S683" s="12" t="s">
        <v>88</v>
      </c>
      <c r="T683" s="12" t="s">
        <v>89</v>
      </c>
      <c r="U683" s="12" t="s">
        <v>10</v>
      </c>
      <c r="V683" s="12">
        <v>4</v>
      </c>
      <c r="W683" s="12">
        <v>0</v>
      </c>
      <c r="X683" s="12">
        <v>0</v>
      </c>
      <c r="Y683" s="59">
        <v>3.904109589041096</v>
      </c>
      <c r="Z683" s="59">
        <v>41.854794520547948</v>
      </c>
      <c r="AA683" s="12">
        <v>1</v>
      </c>
      <c r="AB683" s="12">
        <v>2</v>
      </c>
      <c r="AC683" s="12">
        <v>1</v>
      </c>
      <c r="AD683" s="12">
        <v>2</v>
      </c>
      <c r="AE683" s="12">
        <v>4</v>
      </c>
      <c r="AF683" s="58" t="s">
        <v>91</v>
      </c>
      <c r="AG683" s="66">
        <f t="shared" si="144"/>
        <v>6.1626E-2</v>
      </c>
      <c r="AH683" s="67">
        <f t="shared" si="145"/>
        <v>1.7333333333333334</v>
      </c>
      <c r="AI683" s="67">
        <f t="shared" si="146"/>
        <v>1.0054133333333333</v>
      </c>
      <c r="AJ683" s="67">
        <f t="shared" si="147"/>
        <v>0.72792000000000001</v>
      </c>
      <c r="AK683" s="67">
        <f t="shared" si="148"/>
        <v>0.72792000000000001</v>
      </c>
      <c r="AL683" s="67">
        <f t="shared" si="149"/>
        <v>0</v>
      </c>
      <c r="AM683" s="59">
        <f>VLOOKUP(AG683,'SCORE TALLER'!$AC$2:$AD$10,2,TRUE)*AM$2</f>
        <v>0</v>
      </c>
      <c r="AN683" s="59">
        <f>VLOOKUP(AD683,'SCORE TALLER'!$W$2:$X$10,2,TRUE)*AN$2</f>
        <v>0.32</v>
      </c>
      <c r="AO683" s="59">
        <f>VLOOKUP(AB683,'SCORE TALLER'!$S$2:$T$10,2,FALSE)*AO$2</f>
        <v>0.04</v>
      </c>
      <c r="AP683" s="59">
        <f>VLOOKUP(AH683,'SCORE TALLER'!$AE$2:$AF$10,2,TRUE)*AP$2</f>
        <v>0</v>
      </c>
      <c r="AQ683" s="59">
        <f>VLOOKUP(AI683,'SCORE TALLER'!$AG$2:$AH$10,2,TRUE)*AQ$2</f>
        <v>0.32</v>
      </c>
      <c r="AR683" s="59">
        <f>VLOOKUP(AC683,'SCORE TALLER'!$U$2:$V$10,2,FALSE)*AR$2</f>
        <v>0.05</v>
      </c>
      <c r="AS683" s="59">
        <f>VLOOKUP(AE683,'SCORE TALLER'!$Y$2:$Z$10,2,FALSE)*AS$2</f>
        <v>0.05</v>
      </c>
      <c r="AT683" s="59">
        <f>VLOOKUP(Z683,'SCORE TALLER'!$O$2:$P$10,2,TRUE)*AT$2</f>
        <v>0.03</v>
      </c>
      <c r="AU683" s="59">
        <f>VLOOKUP(S683,'SCORE TALLER'!$A$2:$B$10,2,FALSE)*AU$2</f>
        <v>0.25</v>
      </c>
      <c r="AV683" s="59">
        <f>VLOOKUP(AJ683,'SCORE TALLER'!$AI$2:$AJ$10,2,TRUE)*AV$2</f>
        <v>0.25</v>
      </c>
      <c r="AW683" s="59">
        <f>VLOOKUP(AK683,'SCORE TALLER'!$AK$2:$AL$10,2,TRUE)*AW$2</f>
        <v>0.25</v>
      </c>
      <c r="AX683" s="59">
        <f>VLOOKUP(T683,'SCORE TALLER'!$C$2:$D$10,2,FALSE)*AX$2</f>
        <v>0</v>
      </c>
      <c r="AY683" s="59">
        <f>VLOOKUP(W683,'SCORE TALLER'!$I$2:$J$10,2,TRUE)*AY$2</f>
        <v>0</v>
      </c>
      <c r="AZ683" s="59">
        <f>VLOOKUP(X683,'SCORE TALLER'!$K$2:$L$10,2,TRUE)*AZ$2</f>
        <v>0</v>
      </c>
      <c r="BA683" s="59">
        <f>VLOOKUP(U683,'SCORE TALLER'!$E$2:$F$10,2,FALSE)*BA$2</f>
        <v>0</v>
      </c>
      <c r="BB683" s="59">
        <f>VLOOKUP(Y683,'SCORE TALLER'!$M$2:$N$10,2,TRUE)*BB$2</f>
        <v>0.04</v>
      </c>
      <c r="BC683" s="59">
        <f>VLOOKUP(AA683,'SCORE TALLER'!$Q$2:$R$10,2,FALSE)*BC$2</f>
        <v>0.05</v>
      </c>
      <c r="BD683" s="59">
        <f>VLOOKUP(V683,'SCORE TALLER'!$G$2:$H$10,2,FALSE)*BD$2</f>
        <v>0</v>
      </c>
      <c r="BE683" s="59">
        <f>VLOOKUP(AF683,'SCORE TALLER'!$AA$2:$AB$10,2,FALSE)*BE$2</f>
        <v>0.30000000000000004</v>
      </c>
      <c r="BF683" s="59">
        <f>VLOOKUP(AL683,'SCORE TALLER'!$AM$2:$AN$10,2,TRUE)*BF$2</f>
        <v>0</v>
      </c>
      <c r="BG683" s="67">
        <f t="shared" si="150"/>
        <v>1.9500000000000002</v>
      </c>
      <c r="BH683" s="67" t="str">
        <f>VLOOKUP(BG683,'SCORE TALLER'!$AP$2:$AQ$7,2,TRUE)</f>
        <v>2. Normal</v>
      </c>
      <c r="BI683" s="67" t="str">
        <f t="shared" si="152"/>
        <v>LBZ</v>
      </c>
      <c r="BJ683" s="67" t="str">
        <f t="shared" si="152"/>
        <v>A</v>
      </c>
      <c r="BK683" s="67" t="str">
        <f t="shared" si="153"/>
        <v>SIN</v>
      </c>
      <c r="BL683" s="86">
        <f t="shared" si="151"/>
        <v>1091880</v>
      </c>
      <c r="BM683" s="86">
        <f t="shared" si="154"/>
        <v>0</v>
      </c>
    </row>
    <row r="684" spans="1:65" x14ac:dyDescent="0.3">
      <c r="A684" s="57">
        <v>8048086</v>
      </c>
      <c r="B684" s="12" t="s">
        <v>822</v>
      </c>
      <c r="C684" s="58" t="s">
        <v>107</v>
      </c>
      <c r="D684" s="58" t="s">
        <v>114</v>
      </c>
      <c r="E684" s="58">
        <v>30100</v>
      </c>
      <c r="F684" s="58">
        <v>3078045</v>
      </c>
      <c r="G684" s="58">
        <f t="shared" si="142"/>
        <v>1601925</v>
      </c>
      <c r="H684" s="58">
        <f t="shared" si="143"/>
        <v>301925</v>
      </c>
      <c r="I684" s="58" t="e">
        <v>#N/A</v>
      </c>
      <c r="J684" s="58">
        <v>151890</v>
      </c>
      <c r="K684" s="58">
        <v>0</v>
      </c>
      <c r="L684" s="58">
        <v>1300000</v>
      </c>
      <c r="M684" s="58">
        <v>1476120</v>
      </c>
      <c r="N684" s="58">
        <f>VLOOKUP(AD684,'tabla ingresos'!$A$3:$D$15,4,FALSE)</f>
        <v>1000000</v>
      </c>
      <c r="O684" s="58">
        <v>0</v>
      </c>
      <c r="P684" s="58">
        <v>0</v>
      </c>
      <c r="Q684" s="58">
        <v>0</v>
      </c>
      <c r="R684" s="12">
        <v>13052</v>
      </c>
      <c r="S684" s="12" t="s">
        <v>87</v>
      </c>
      <c r="T684" s="12" t="s">
        <v>89</v>
      </c>
      <c r="U684" s="12" t="s">
        <v>10</v>
      </c>
      <c r="V684" s="12">
        <v>4</v>
      </c>
      <c r="W684" s="12">
        <v>0</v>
      </c>
      <c r="X684" s="12">
        <v>0</v>
      </c>
      <c r="Y684" s="59">
        <v>3.3671232876712329</v>
      </c>
      <c r="Z684" s="59">
        <v>37.30684931506849</v>
      </c>
      <c r="AA684" s="12">
        <v>1</v>
      </c>
      <c r="AB684" s="12">
        <v>2</v>
      </c>
      <c r="AC684" s="12">
        <v>1</v>
      </c>
      <c r="AD684" s="12">
        <v>2</v>
      </c>
      <c r="AE684" s="12">
        <v>3</v>
      </c>
      <c r="AF684" s="58" t="s">
        <v>91</v>
      </c>
      <c r="AG684" s="66">
        <f t="shared" si="144"/>
        <v>0.10126</v>
      </c>
      <c r="AH684" s="67">
        <f t="shared" si="145"/>
        <v>2.0520299999999998</v>
      </c>
      <c r="AI684" s="67">
        <f t="shared" si="146"/>
        <v>1.0041466666666667</v>
      </c>
      <c r="AJ684" s="67">
        <f t="shared" si="147"/>
        <v>1.06795</v>
      </c>
      <c r="AK684" s="67">
        <f t="shared" si="148"/>
        <v>0.20128333333333334</v>
      </c>
      <c r="AL684" s="67">
        <f t="shared" si="149"/>
        <v>0</v>
      </c>
      <c r="AM684" s="59">
        <f>VLOOKUP(AG684,'SCORE TALLER'!$AC$2:$AD$10,2,TRUE)*AM$2</f>
        <v>0</v>
      </c>
      <c r="AN684" s="59">
        <f>VLOOKUP(AD684,'SCORE TALLER'!$W$2:$X$10,2,TRUE)*AN$2</f>
        <v>0.32</v>
      </c>
      <c r="AO684" s="59">
        <f>VLOOKUP(AB684,'SCORE TALLER'!$S$2:$T$10,2,FALSE)*AO$2</f>
        <v>0.04</v>
      </c>
      <c r="AP684" s="59">
        <f>VLOOKUP(AH684,'SCORE TALLER'!$AE$2:$AF$10,2,TRUE)*AP$2</f>
        <v>0</v>
      </c>
      <c r="AQ684" s="59">
        <f>VLOOKUP(AI684,'SCORE TALLER'!$AG$2:$AH$10,2,TRUE)*AQ$2</f>
        <v>0.32</v>
      </c>
      <c r="AR684" s="59">
        <f>VLOOKUP(AC684,'SCORE TALLER'!$U$2:$V$10,2,FALSE)*AR$2</f>
        <v>0.05</v>
      </c>
      <c r="AS684" s="59">
        <f>VLOOKUP(AE684,'SCORE TALLER'!$Y$2:$Z$10,2,FALSE)*AS$2</f>
        <v>0.02</v>
      </c>
      <c r="AT684" s="59">
        <f>VLOOKUP(Z684,'SCORE TALLER'!$O$2:$P$10,2,TRUE)*AT$2</f>
        <v>0.03</v>
      </c>
      <c r="AU684" s="59">
        <f>VLOOKUP(S684,'SCORE TALLER'!$A$2:$B$10,2,FALSE)*AU$2</f>
        <v>0.15000000000000002</v>
      </c>
      <c r="AV684" s="59">
        <f>VLOOKUP(AJ684,'SCORE TALLER'!$AI$2:$AJ$10,2,TRUE)*AV$2</f>
        <v>0.2</v>
      </c>
      <c r="AW684" s="59">
        <f>VLOOKUP(AK684,'SCORE TALLER'!$AK$2:$AL$10,2,TRUE)*AW$2</f>
        <v>0.25</v>
      </c>
      <c r="AX684" s="59">
        <f>VLOOKUP(T684,'SCORE TALLER'!$C$2:$D$10,2,FALSE)*AX$2</f>
        <v>0</v>
      </c>
      <c r="AY684" s="59">
        <f>VLOOKUP(W684,'SCORE TALLER'!$I$2:$J$10,2,TRUE)*AY$2</f>
        <v>0</v>
      </c>
      <c r="AZ684" s="59">
        <f>VLOOKUP(X684,'SCORE TALLER'!$K$2:$L$10,2,TRUE)*AZ$2</f>
        <v>0</v>
      </c>
      <c r="BA684" s="59">
        <f>VLOOKUP(U684,'SCORE TALLER'!$E$2:$F$10,2,FALSE)*BA$2</f>
        <v>0</v>
      </c>
      <c r="BB684" s="59">
        <f>VLOOKUP(Y684,'SCORE TALLER'!$M$2:$N$10,2,TRUE)*BB$2</f>
        <v>0.04</v>
      </c>
      <c r="BC684" s="59">
        <f>VLOOKUP(AA684,'SCORE TALLER'!$Q$2:$R$10,2,FALSE)*BC$2</f>
        <v>0.05</v>
      </c>
      <c r="BD684" s="59">
        <f>VLOOKUP(V684,'SCORE TALLER'!$G$2:$H$10,2,FALSE)*BD$2</f>
        <v>0</v>
      </c>
      <c r="BE684" s="59">
        <f>VLOOKUP(AF684,'SCORE TALLER'!$AA$2:$AB$10,2,FALSE)*BE$2</f>
        <v>0.30000000000000004</v>
      </c>
      <c r="BF684" s="59">
        <f>VLOOKUP(AL684,'SCORE TALLER'!$AM$2:$AN$10,2,TRUE)*BF$2</f>
        <v>0</v>
      </c>
      <c r="BG684" s="67">
        <f t="shared" si="150"/>
        <v>1.7700000000000002</v>
      </c>
      <c r="BH684" s="67" t="str">
        <f>VLOOKUP(BG684,'SCORE TALLER'!$AP$2:$AQ$7,2,TRUE)</f>
        <v>2. Normal</v>
      </c>
      <c r="BI684" s="67" t="str">
        <f t="shared" si="152"/>
        <v>LBZ</v>
      </c>
      <c r="BJ684" s="67" t="str">
        <f t="shared" si="152"/>
        <v>A</v>
      </c>
      <c r="BK684" s="67" t="str">
        <f t="shared" si="153"/>
        <v>SIN</v>
      </c>
      <c r="BL684" s="86">
        <f t="shared" si="151"/>
        <v>301925</v>
      </c>
      <c r="BM684" s="86">
        <f t="shared" si="154"/>
        <v>0</v>
      </c>
    </row>
    <row r="685" spans="1:65" x14ac:dyDescent="0.3">
      <c r="A685" s="57">
        <v>6200604</v>
      </c>
      <c r="B685" s="12" t="s">
        <v>823</v>
      </c>
      <c r="C685" s="58" t="s">
        <v>105</v>
      </c>
      <c r="D685" s="58" t="s">
        <v>115</v>
      </c>
      <c r="E685" s="58">
        <v>360084</v>
      </c>
      <c r="F685" s="58">
        <v>8801610</v>
      </c>
      <c r="G685" s="58">
        <f t="shared" si="142"/>
        <v>4656853</v>
      </c>
      <c r="H685" s="58">
        <f t="shared" si="143"/>
        <v>1156853</v>
      </c>
      <c r="I685" s="58">
        <v>8801000</v>
      </c>
      <c r="J685" s="58">
        <v>358231</v>
      </c>
      <c r="K685" s="58">
        <v>0</v>
      </c>
      <c r="L685" s="58">
        <v>3500000</v>
      </c>
      <c r="M685" s="58">
        <v>4144757</v>
      </c>
      <c r="N685" s="58">
        <f>VLOOKUP(AD685,'tabla ingresos'!$A$3:$D$15,4,FALSE)</f>
        <v>3000000</v>
      </c>
      <c r="O685" s="58">
        <v>978614.07991655916</v>
      </c>
      <c r="P685" s="58">
        <v>41174000</v>
      </c>
      <c r="Q685" s="58">
        <v>0</v>
      </c>
      <c r="R685" s="12">
        <v>76001</v>
      </c>
      <c r="S685" s="12" t="s">
        <v>87</v>
      </c>
      <c r="T685" s="12" t="s">
        <v>89</v>
      </c>
      <c r="U685" s="12" t="s">
        <v>10</v>
      </c>
      <c r="V685" s="12">
        <v>4</v>
      </c>
      <c r="W685" s="12">
        <v>0</v>
      </c>
      <c r="X685" s="12">
        <v>0</v>
      </c>
      <c r="Y685" s="59">
        <v>4.6410958904109592</v>
      </c>
      <c r="Z685" s="59">
        <v>41.884931506849313</v>
      </c>
      <c r="AA685" s="12">
        <v>1</v>
      </c>
      <c r="AB685" s="12">
        <v>0</v>
      </c>
      <c r="AC685" s="12">
        <v>1</v>
      </c>
      <c r="AD685" s="12">
        <v>4</v>
      </c>
      <c r="AE685" s="12">
        <v>1</v>
      </c>
      <c r="AF685" s="58" t="s">
        <v>10</v>
      </c>
      <c r="AG685" s="66">
        <f t="shared" si="144"/>
        <v>0.29707668442590202</v>
      </c>
      <c r="AH685" s="67">
        <f t="shared" si="145"/>
        <v>11.105691111111112</v>
      </c>
      <c r="AI685" s="67">
        <f t="shared" si="146"/>
        <v>1.0010757777777777</v>
      </c>
      <c r="AJ685" s="67">
        <f t="shared" si="147"/>
        <v>1.0348562222222222</v>
      </c>
      <c r="AK685" s="67">
        <f t="shared" si="148"/>
        <v>0.25707844444444444</v>
      </c>
      <c r="AL685" s="67">
        <f t="shared" si="149"/>
        <v>0</v>
      </c>
      <c r="AM685" s="59">
        <f>VLOOKUP(AG685,'SCORE TALLER'!$AC$2:$AD$10,2,TRUE)*AM$2</f>
        <v>0</v>
      </c>
      <c r="AN685" s="59">
        <f>VLOOKUP(AD685,'SCORE TALLER'!$W$2:$X$10,2,TRUE)*AN$2</f>
        <v>0.24</v>
      </c>
      <c r="AO685" s="59">
        <f>VLOOKUP(AB685,'SCORE TALLER'!$S$2:$T$10,2,FALSE)*AO$2</f>
        <v>0.05</v>
      </c>
      <c r="AP685" s="59">
        <f>VLOOKUP(AH685,'SCORE TALLER'!$AE$2:$AF$10,2,TRUE)*AP$2</f>
        <v>0.16</v>
      </c>
      <c r="AQ685" s="59">
        <f>VLOOKUP(AI685,'SCORE TALLER'!$AG$2:$AH$10,2,TRUE)*AQ$2</f>
        <v>0.32</v>
      </c>
      <c r="AR685" s="59">
        <f>VLOOKUP(AC685,'SCORE TALLER'!$U$2:$V$10,2,FALSE)*AR$2</f>
        <v>0.05</v>
      </c>
      <c r="AS685" s="59">
        <f>VLOOKUP(AE685,'SCORE TALLER'!$Y$2:$Z$10,2,FALSE)*AS$2</f>
        <v>0.03</v>
      </c>
      <c r="AT685" s="59">
        <f>VLOOKUP(Z685,'SCORE TALLER'!$O$2:$P$10,2,TRUE)*AT$2</f>
        <v>0.03</v>
      </c>
      <c r="AU685" s="59">
        <f>VLOOKUP(S685,'SCORE TALLER'!$A$2:$B$10,2,FALSE)*AU$2</f>
        <v>0.15000000000000002</v>
      </c>
      <c r="AV685" s="59">
        <f>VLOOKUP(AJ685,'SCORE TALLER'!$AI$2:$AJ$10,2,TRUE)*AV$2</f>
        <v>0.2</v>
      </c>
      <c r="AW685" s="59">
        <f>VLOOKUP(AK685,'SCORE TALLER'!$AK$2:$AL$10,2,TRUE)*AW$2</f>
        <v>0.25</v>
      </c>
      <c r="AX685" s="59">
        <f>VLOOKUP(T685,'SCORE TALLER'!$C$2:$D$10,2,FALSE)*AX$2</f>
        <v>0</v>
      </c>
      <c r="AY685" s="59">
        <f>VLOOKUP(W685,'SCORE TALLER'!$I$2:$J$10,2,TRUE)*AY$2</f>
        <v>0</v>
      </c>
      <c r="AZ685" s="59">
        <f>VLOOKUP(X685,'SCORE TALLER'!$K$2:$L$10,2,TRUE)*AZ$2</f>
        <v>0</v>
      </c>
      <c r="BA685" s="59">
        <f>VLOOKUP(U685,'SCORE TALLER'!$E$2:$F$10,2,FALSE)*BA$2</f>
        <v>0</v>
      </c>
      <c r="BB685" s="59">
        <f>VLOOKUP(Y685,'SCORE TALLER'!$M$2:$N$10,2,TRUE)*BB$2</f>
        <v>0.03</v>
      </c>
      <c r="BC685" s="59">
        <f>VLOOKUP(AA685,'SCORE TALLER'!$Q$2:$R$10,2,FALSE)*BC$2</f>
        <v>0.05</v>
      </c>
      <c r="BD685" s="59">
        <f>VLOOKUP(V685,'SCORE TALLER'!$G$2:$H$10,2,FALSE)*BD$2</f>
        <v>0</v>
      </c>
      <c r="BE685" s="59">
        <f>VLOOKUP(AF685,'SCORE TALLER'!$AA$2:$AB$10,2,FALSE)*BE$2</f>
        <v>0</v>
      </c>
      <c r="BF685" s="59">
        <f>VLOOKUP(AL685,'SCORE TALLER'!$AM$2:$AN$10,2,TRUE)*BF$2</f>
        <v>0</v>
      </c>
      <c r="BG685" s="67">
        <f t="shared" si="150"/>
        <v>1.5600000000000003</v>
      </c>
      <c r="BH685" s="67" t="str">
        <f>VLOOKUP(BG685,'SCORE TALLER'!$AP$2:$AQ$7,2,TRUE)</f>
        <v>2. Normal</v>
      </c>
      <c r="BI685" s="67" t="str">
        <f t="shared" si="152"/>
        <v>LBZ</v>
      </c>
      <c r="BJ685" s="67" t="str">
        <f t="shared" si="152"/>
        <v>A</v>
      </c>
      <c r="BK685" s="67" t="str">
        <f t="shared" si="153"/>
        <v>A</v>
      </c>
      <c r="BL685" s="86">
        <f t="shared" si="151"/>
        <v>1156853</v>
      </c>
      <c r="BM685" s="86">
        <f t="shared" si="154"/>
        <v>0</v>
      </c>
    </row>
    <row r="686" spans="1:65" x14ac:dyDescent="0.3">
      <c r="A686" s="57">
        <v>48666222</v>
      </c>
      <c r="B686" s="12" t="s">
        <v>824</v>
      </c>
      <c r="C686" s="58" t="s">
        <v>105</v>
      </c>
      <c r="D686" s="58" t="s">
        <v>114</v>
      </c>
      <c r="E686" s="58"/>
      <c r="F686" s="58">
        <v>4586954</v>
      </c>
      <c r="G686" s="58">
        <f t="shared" si="142"/>
        <v>1584885</v>
      </c>
      <c r="H686" s="58">
        <f t="shared" si="143"/>
        <v>1584885</v>
      </c>
      <c r="I686" s="58">
        <v>4587000</v>
      </c>
      <c r="J686" s="58">
        <v>300000</v>
      </c>
      <c r="K686" s="58">
        <v>0</v>
      </c>
      <c r="L686" s="58">
        <v>0</v>
      </c>
      <c r="M686" s="58">
        <v>3002069</v>
      </c>
      <c r="N686" s="58">
        <f>VLOOKUP(AD686,'tabla ingresos'!$A$3:$D$15,4,FALSE)</f>
        <v>2000000</v>
      </c>
      <c r="O686" s="58">
        <v>1056702.2300397293</v>
      </c>
      <c r="P686" s="58">
        <v>42181000</v>
      </c>
      <c r="Q686" s="58">
        <v>0</v>
      </c>
      <c r="R686" s="12">
        <v>68276</v>
      </c>
      <c r="S686" s="12" t="s">
        <v>88</v>
      </c>
      <c r="T686" s="12" t="s">
        <v>89</v>
      </c>
      <c r="U686" s="12" t="s">
        <v>10</v>
      </c>
      <c r="V686" s="12">
        <v>4</v>
      </c>
      <c r="W686" s="12">
        <v>0</v>
      </c>
      <c r="X686" s="12">
        <v>0</v>
      </c>
      <c r="Y686" s="59">
        <v>6.7945205479452051</v>
      </c>
      <c r="Z686" s="59">
        <v>57.632876712328766</v>
      </c>
      <c r="AA686" s="12">
        <v>2</v>
      </c>
      <c r="AB686" s="12">
        <v>2</v>
      </c>
      <c r="AC686" s="12">
        <v>3</v>
      </c>
      <c r="AD686" s="12">
        <v>3</v>
      </c>
      <c r="AE686" s="12">
        <v>1</v>
      </c>
      <c r="AF686" s="58" t="s">
        <v>10</v>
      </c>
      <c r="AG686" s="66">
        <f t="shared" si="144"/>
        <v>0.45223407667990978</v>
      </c>
      <c r="AH686" s="67">
        <f t="shared" si="145"/>
        <v>15.589318</v>
      </c>
      <c r="AI686" s="67">
        <f t="shared" si="146"/>
        <v>1.0006896666666667</v>
      </c>
      <c r="AJ686" s="67">
        <f t="shared" si="147"/>
        <v>0.52829499999999996</v>
      </c>
      <c r="AK686" s="67">
        <f t="shared" si="148"/>
        <v>0.52829499999999996</v>
      </c>
      <c r="AL686" s="67">
        <f t="shared" si="149"/>
        <v>0</v>
      </c>
      <c r="AM686" s="59">
        <f>VLOOKUP(AG686,'SCORE TALLER'!$AC$2:$AD$10,2,TRUE)*AM$2</f>
        <v>0</v>
      </c>
      <c r="AN686" s="59">
        <f>VLOOKUP(AD686,'SCORE TALLER'!$W$2:$X$10,2,TRUE)*AN$2</f>
        <v>0.32</v>
      </c>
      <c r="AO686" s="59">
        <f>VLOOKUP(AB686,'SCORE TALLER'!$S$2:$T$10,2,FALSE)*AO$2</f>
        <v>0.04</v>
      </c>
      <c r="AP686" s="59">
        <f>VLOOKUP(AH686,'SCORE TALLER'!$AE$2:$AF$10,2,TRUE)*AP$2</f>
        <v>0.24</v>
      </c>
      <c r="AQ686" s="59">
        <f>VLOOKUP(AI686,'SCORE TALLER'!$AG$2:$AH$10,2,TRUE)*AQ$2</f>
        <v>0.32</v>
      </c>
      <c r="AR686" s="59">
        <f>VLOOKUP(AC686,'SCORE TALLER'!$U$2:$V$10,2,FALSE)*AR$2</f>
        <v>0.03</v>
      </c>
      <c r="AS686" s="59">
        <f>VLOOKUP(AE686,'SCORE TALLER'!$Y$2:$Z$10,2,FALSE)*AS$2</f>
        <v>0.03</v>
      </c>
      <c r="AT686" s="59">
        <f>VLOOKUP(Z686,'SCORE TALLER'!$O$2:$P$10,2,TRUE)*AT$2</f>
        <v>0.01</v>
      </c>
      <c r="AU686" s="59">
        <f>VLOOKUP(S686,'SCORE TALLER'!$A$2:$B$10,2,FALSE)*AU$2</f>
        <v>0.25</v>
      </c>
      <c r="AV686" s="59">
        <f>VLOOKUP(AJ686,'SCORE TALLER'!$AI$2:$AJ$10,2,TRUE)*AV$2</f>
        <v>0.25</v>
      </c>
      <c r="AW686" s="59">
        <f>VLOOKUP(AK686,'SCORE TALLER'!$AK$2:$AL$10,2,TRUE)*AW$2</f>
        <v>0.25</v>
      </c>
      <c r="AX686" s="59">
        <f>VLOOKUP(T686,'SCORE TALLER'!$C$2:$D$10,2,FALSE)*AX$2</f>
        <v>0</v>
      </c>
      <c r="AY686" s="59">
        <f>VLOOKUP(W686,'SCORE TALLER'!$I$2:$J$10,2,TRUE)*AY$2</f>
        <v>0</v>
      </c>
      <c r="AZ686" s="59">
        <f>VLOOKUP(X686,'SCORE TALLER'!$K$2:$L$10,2,TRUE)*AZ$2</f>
        <v>0</v>
      </c>
      <c r="BA686" s="59">
        <f>VLOOKUP(U686,'SCORE TALLER'!$E$2:$F$10,2,FALSE)*BA$2</f>
        <v>0</v>
      </c>
      <c r="BB686" s="59">
        <f>VLOOKUP(Y686,'SCORE TALLER'!$M$2:$N$10,2,TRUE)*BB$2</f>
        <v>0.02</v>
      </c>
      <c r="BC686" s="59">
        <f>VLOOKUP(AA686,'SCORE TALLER'!$Q$2:$R$10,2,FALSE)*BC$2</f>
        <v>0</v>
      </c>
      <c r="BD686" s="59">
        <f>VLOOKUP(V686,'SCORE TALLER'!$G$2:$H$10,2,FALSE)*BD$2</f>
        <v>0</v>
      </c>
      <c r="BE686" s="59">
        <f>VLOOKUP(AF686,'SCORE TALLER'!$AA$2:$AB$10,2,FALSE)*BE$2</f>
        <v>0</v>
      </c>
      <c r="BF686" s="59">
        <f>VLOOKUP(AL686,'SCORE TALLER'!$AM$2:$AN$10,2,TRUE)*BF$2</f>
        <v>0</v>
      </c>
      <c r="BG686" s="67">
        <f t="shared" si="150"/>
        <v>1.76</v>
      </c>
      <c r="BH686" s="67" t="str">
        <f>VLOOKUP(BG686,'SCORE TALLER'!$AP$2:$AQ$7,2,TRUE)</f>
        <v>2. Normal</v>
      </c>
      <c r="BI686" s="67" t="str">
        <f t="shared" si="152"/>
        <v>LBZ</v>
      </c>
      <c r="BJ686" s="67" t="str">
        <f t="shared" si="152"/>
        <v>A</v>
      </c>
      <c r="BK686" s="67" t="str">
        <f t="shared" si="153"/>
        <v>A</v>
      </c>
      <c r="BL686" s="86">
        <f t="shared" si="151"/>
        <v>1584885</v>
      </c>
      <c r="BM686" s="86">
        <f t="shared" si="154"/>
        <v>0</v>
      </c>
    </row>
    <row r="687" spans="1:65" x14ac:dyDescent="0.3">
      <c r="A687" s="57">
        <v>2068684428</v>
      </c>
      <c r="B687" s="12" t="s">
        <v>825</v>
      </c>
      <c r="C687" s="58" t="s">
        <v>107</v>
      </c>
      <c r="D687" s="58" t="s">
        <v>115</v>
      </c>
      <c r="E687" s="58"/>
      <c r="F687" s="58">
        <v>5982682</v>
      </c>
      <c r="G687" s="58">
        <f t="shared" si="142"/>
        <v>2980613</v>
      </c>
      <c r="H687" s="58">
        <f t="shared" si="143"/>
        <v>0</v>
      </c>
      <c r="I687" s="58" t="e">
        <v>#N/A</v>
      </c>
      <c r="J687" s="58">
        <v>178589</v>
      </c>
      <c r="K687" s="58">
        <v>0</v>
      </c>
      <c r="L687" s="58">
        <v>3000000</v>
      </c>
      <c r="M687" s="58">
        <v>3002069</v>
      </c>
      <c r="N687" s="58">
        <f>VLOOKUP(AD687,'tabla ingresos'!$A$3:$D$15,4,FALSE)</f>
        <v>2000000</v>
      </c>
      <c r="O687" s="58">
        <v>0</v>
      </c>
      <c r="P687" s="58">
        <v>0</v>
      </c>
      <c r="Q687" s="58">
        <v>0</v>
      </c>
      <c r="R687" s="12">
        <v>68001</v>
      </c>
      <c r="S687" s="12" t="s">
        <v>87</v>
      </c>
      <c r="T687" s="12" t="s">
        <v>89</v>
      </c>
      <c r="U687" s="12" t="s">
        <v>10</v>
      </c>
      <c r="V687" s="12">
        <v>4</v>
      </c>
      <c r="W687" s="12">
        <v>0</v>
      </c>
      <c r="X687" s="12">
        <v>0</v>
      </c>
      <c r="Y687" s="59">
        <v>6.2136986301369861</v>
      </c>
      <c r="Z687" s="59">
        <v>34.983561643835614</v>
      </c>
      <c r="AA687" s="12">
        <v>2</v>
      </c>
      <c r="AB687" s="12">
        <v>5</v>
      </c>
      <c r="AC687" s="12">
        <v>4</v>
      </c>
      <c r="AD687" s="12">
        <v>3</v>
      </c>
      <c r="AE687" s="12">
        <v>1</v>
      </c>
      <c r="AF687" s="58" t="s">
        <v>91</v>
      </c>
      <c r="AG687" s="66">
        <f t="shared" si="144"/>
        <v>5.9529666666666668E-2</v>
      </c>
      <c r="AH687" s="67">
        <f t="shared" si="145"/>
        <v>1.9942273333333334</v>
      </c>
      <c r="AI687" s="67">
        <f t="shared" si="146"/>
        <v>1.0006896666666667</v>
      </c>
      <c r="AJ687" s="67">
        <f t="shared" si="147"/>
        <v>0.99353766666666665</v>
      </c>
      <c r="AK687" s="67">
        <f t="shared" si="148"/>
        <v>0</v>
      </c>
      <c r="AL687" s="67">
        <f t="shared" si="149"/>
        <v>0</v>
      </c>
      <c r="AM687" s="59">
        <f>VLOOKUP(AG687,'SCORE TALLER'!$AC$2:$AD$10,2,TRUE)*AM$2</f>
        <v>0</v>
      </c>
      <c r="AN687" s="59">
        <f>VLOOKUP(AD687,'SCORE TALLER'!$W$2:$X$10,2,TRUE)*AN$2</f>
        <v>0.32</v>
      </c>
      <c r="AO687" s="59">
        <f>VLOOKUP(AB687,'SCORE TALLER'!$S$2:$T$10,2,FALSE)*AO$2</f>
        <v>0.01</v>
      </c>
      <c r="AP687" s="59">
        <f>VLOOKUP(AH687,'SCORE TALLER'!$AE$2:$AF$10,2,TRUE)*AP$2</f>
        <v>0</v>
      </c>
      <c r="AQ687" s="59">
        <f>VLOOKUP(AI687,'SCORE TALLER'!$AG$2:$AH$10,2,TRUE)*AQ$2</f>
        <v>0.32</v>
      </c>
      <c r="AR687" s="59">
        <f>VLOOKUP(AC687,'SCORE TALLER'!$U$2:$V$10,2,FALSE)*AR$2</f>
        <v>0.02</v>
      </c>
      <c r="AS687" s="59">
        <f>VLOOKUP(AE687,'SCORE TALLER'!$Y$2:$Z$10,2,FALSE)*AS$2</f>
        <v>0.03</v>
      </c>
      <c r="AT687" s="59">
        <f>VLOOKUP(Z687,'SCORE TALLER'!$O$2:$P$10,2,TRUE)*AT$2</f>
        <v>0.04</v>
      </c>
      <c r="AU687" s="59">
        <f>VLOOKUP(S687,'SCORE TALLER'!$A$2:$B$10,2,FALSE)*AU$2</f>
        <v>0.15000000000000002</v>
      </c>
      <c r="AV687" s="59">
        <f>VLOOKUP(AJ687,'SCORE TALLER'!$AI$2:$AJ$10,2,TRUE)*AV$2</f>
        <v>0.25</v>
      </c>
      <c r="AW687" s="59">
        <f>VLOOKUP(AK687,'SCORE TALLER'!$AK$2:$AL$10,2,TRUE)*AW$2</f>
        <v>0.25</v>
      </c>
      <c r="AX687" s="59">
        <f>VLOOKUP(T687,'SCORE TALLER'!$C$2:$D$10,2,FALSE)*AX$2</f>
        <v>0</v>
      </c>
      <c r="AY687" s="59">
        <f>VLOOKUP(W687,'SCORE TALLER'!$I$2:$J$10,2,TRUE)*AY$2</f>
        <v>0</v>
      </c>
      <c r="AZ687" s="59">
        <f>VLOOKUP(X687,'SCORE TALLER'!$K$2:$L$10,2,TRUE)*AZ$2</f>
        <v>0</v>
      </c>
      <c r="BA687" s="59">
        <f>VLOOKUP(U687,'SCORE TALLER'!$E$2:$F$10,2,FALSE)*BA$2</f>
        <v>0</v>
      </c>
      <c r="BB687" s="59">
        <f>VLOOKUP(Y687,'SCORE TALLER'!$M$2:$N$10,2,TRUE)*BB$2</f>
        <v>0.02</v>
      </c>
      <c r="BC687" s="59">
        <f>VLOOKUP(AA687,'SCORE TALLER'!$Q$2:$R$10,2,FALSE)*BC$2</f>
        <v>0</v>
      </c>
      <c r="BD687" s="59">
        <f>VLOOKUP(V687,'SCORE TALLER'!$G$2:$H$10,2,FALSE)*BD$2</f>
        <v>0</v>
      </c>
      <c r="BE687" s="59">
        <f>VLOOKUP(AF687,'SCORE TALLER'!$AA$2:$AB$10,2,FALSE)*BE$2</f>
        <v>0.30000000000000004</v>
      </c>
      <c r="BF687" s="59">
        <f>VLOOKUP(AL687,'SCORE TALLER'!$AM$2:$AN$10,2,TRUE)*BF$2</f>
        <v>0</v>
      </c>
      <c r="BG687" s="67">
        <f t="shared" si="150"/>
        <v>1.7100000000000002</v>
      </c>
      <c r="BH687" s="67" t="str">
        <f>VLOOKUP(BG687,'SCORE TALLER'!$AP$2:$AQ$7,2,TRUE)</f>
        <v>2. Normal</v>
      </c>
      <c r="BI687" s="67" t="str">
        <f t="shared" si="152"/>
        <v>LBZ</v>
      </c>
      <c r="BJ687" s="67" t="str">
        <f t="shared" si="152"/>
        <v>A</v>
      </c>
      <c r="BK687" s="67" t="str">
        <f t="shared" si="153"/>
        <v>SIN</v>
      </c>
      <c r="BL687" s="86">
        <f t="shared" si="151"/>
        <v>0</v>
      </c>
      <c r="BM687" s="86">
        <f t="shared" si="154"/>
        <v>0</v>
      </c>
    </row>
    <row r="688" spans="1:65" x14ac:dyDescent="0.3">
      <c r="A688" s="57">
        <v>64402680</v>
      </c>
      <c r="B688" s="12" t="s">
        <v>826</v>
      </c>
      <c r="C688" s="58" t="s">
        <v>105</v>
      </c>
      <c r="D688" s="58" t="s">
        <v>115</v>
      </c>
      <c r="E688" s="58">
        <v>1246230</v>
      </c>
      <c r="F688" s="58">
        <v>4740369</v>
      </c>
      <c r="G688" s="58">
        <f t="shared" si="142"/>
        <v>2987008</v>
      </c>
      <c r="H688" s="58">
        <f t="shared" si="143"/>
        <v>0</v>
      </c>
      <c r="I688" s="58">
        <v>4740000</v>
      </c>
      <c r="J688" s="58">
        <v>125855.00000000001</v>
      </c>
      <c r="K688" s="58">
        <v>0</v>
      </c>
      <c r="L688" s="58">
        <v>3500000</v>
      </c>
      <c r="M688" s="58">
        <v>1753361</v>
      </c>
      <c r="N688" s="58">
        <f>VLOOKUP(AD688,'tabla ingresos'!$A$3:$D$15,4,FALSE)</f>
        <v>2000000</v>
      </c>
      <c r="O688" s="58">
        <v>635768.37634731899</v>
      </c>
      <c r="P688" s="58">
        <v>16205000</v>
      </c>
      <c r="Q688" s="58">
        <v>0</v>
      </c>
      <c r="R688" s="12">
        <v>76130</v>
      </c>
      <c r="S688" s="12" t="s">
        <v>87</v>
      </c>
      <c r="T688" s="12" t="s">
        <v>89</v>
      </c>
      <c r="U688" s="12" t="s">
        <v>10</v>
      </c>
      <c r="V688" s="12">
        <v>4</v>
      </c>
      <c r="W688" s="12">
        <v>0</v>
      </c>
      <c r="X688" s="12">
        <v>0</v>
      </c>
      <c r="Y688" s="59">
        <v>2.8</v>
      </c>
      <c r="Z688" s="59">
        <v>48.750684931506846</v>
      </c>
      <c r="AA688" s="12">
        <v>2</v>
      </c>
      <c r="AB688" s="12">
        <v>4</v>
      </c>
      <c r="AC688" s="12">
        <v>2</v>
      </c>
      <c r="AD688" s="12">
        <v>3</v>
      </c>
      <c r="AE688" s="12">
        <v>3</v>
      </c>
      <c r="AF688" s="58" t="s">
        <v>10</v>
      </c>
      <c r="AG688" s="66">
        <f t="shared" si="144"/>
        <v>0.25387445878243964</v>
      </c>
      <c r="AH688" s="67">
        <f t="shared" si="145"/>
        <v>6.9817896666666668</v>
      </c>
      <c r="AI688" s="67">
        <f t="shared" si="146"/>
        <v>0.99986366666666671</v>
      </c>
      <c r="AJ688" s="67">
        <f t="shared" si="147"/>
        <v>0.9956693333333333</v>
      </c>
      <c r="AK688" s="67">
        <f t="shared" si="148"/>
        <v>0</v>
      </c>
      <c r="AL688" s="67">
        <f t="shared" si="149"/>
        <v>0</v>
      </c>
      <c r="AM688" s="59">
        <f>VLOOKUP(AG688,'SCORE TALLER'!$AC$2:$AD$10,2,TRUE)*AM$2</f>
        <v>0</v>
      </c>
      <c r="AN688" s="59">
        <f>VLOOKUP(AD688,'SCORE TALLER'!$W$2:$X$10,2,TRUE)*AN$2</f>
        <v>0.32</v>
      </c>
      <c r="AO688" s="59">
        <f>VLOOKUP(AB688,'SCORE TALLER'!$S$2:$T$10,2,FALSE)*AO$2</f>
        <v>0.02</v>
      </c>
      <c r="AP688" s="59">
        <f>VLOOKUP(AH688,'SCORE TALLER'!$AE$2:$AF$10,2,TRUE)*AP$2</f>
        <v>0.08</v>
      </c>
      <c r="AQ688" s="59">
        <f>VLOOKUP(AI688,'SCORE TALLER'!$AG$2:$AH$10,2,TRUE)*AQ$2</f>
        <v>0.4</v>
      </c>
      <c r="AR688" s="59">
        <f>VLOOKUP(AC688,'SCORE TALLER'!$U$2:$V$10,2,FALSE)*AR$2</f>
        <v>0.04</v>
      </c>
      <c r="AS688" s="59">
        <f>VLOOKUP(AE688,'SCORE TALLER'!$Y$2:$Z$10,2,FALSE)*AS$2</f>
        <v>0.02</v>
      </c>
      <c r="AT688" s="59">
        <f>VLOOKUP(Z688,'SCORE TALLER'!$O$2:$P$10,2,TRUE)*AT$2</f>
        <v>0.02</v>
      </c>
      <c r="AU688" s="59">
        <f>VLOOKUP(S688,'SCORE TALLER'!$A$2:$B$10,2,FALSE)*AU$2</f>
        <v>0.15000000000000002</v>
      </c>
      <c r="AV688" s="59">
        <f>VLOOKUP(AJ688,'SCORE TALLER'!$AI$2:$AJ$10,2,TRUE)*AV$2</f>
        <v>0.25</v>
      </c>
      <c r="AW688" s="59">
        <f>VLOOKUP(AK688,'SCORE TALLER'!$AK$2:$AL$10,2,TRUE)*AW$2</f>
        <v>0.25</v>
      </c>
      <c r="AX688" s="59">
        <f>VLOOKUP(T688,'SCORE TALLER'!$C$2:$D$10,2,FALSE)*AX$2</f>
        <v>0</v>
      </c>
      <c r="AY688" s="59">
        <f>VLOOKUP(W688,'SCORE TALLER'!$I$2:$J$10,2,TRUE)*AY$2</f>
        <v>0</v>
      </c>
      <c r="AZ688" s="59">
        <f>VLOOKUP(X688,'SCORE TALLER'!$K$2:$L$10,2,TRUE)*AZ$2</f>
        <v>0</v>
      </c>
      <c r="BA688" s="59">
        <f>VLOOKUP(U688,'SCORE TALLER'!$E$2:$F$10,2,FALSE)*BA$2</f>
        <v>0</v>
      </c>
      <c r="BB688" s="59">
        <f>VLOOKUP(Y688,'SCORE TALLER'!$M$2:$N$10,2,TRUE)*BB$2</f>
        <v>0.04</v>
      </c>
      <c r="BC688" s="59">
        <f>VLOOKUP(AA688,'SCORE TALLER'!$Q$2:$R$10,2,FALSE)*BC$2</f>
        <v>0</v>
      </c>
      <c r="BD688" s="59">
        <f>VLOOKUP(V688,'SCORE TALLER'!$G$2:$H$10,2,FALSE)*BD$2</f>
        <v>0</v>
      </c>
      <c r="BE688" s="59">
        <f>VLOOKUP(AF688,'SCORE TALLER'!$AA$2:$AB$10,2,FALSE)*BE$2</f>
        <v>0</v>
      </c>
      <c r="BF688" s="59">
        <f>VLOOKUP(AL688,'SCORE TALLER'!$AM$2:$AN$10,2,TRUE)*BF$2</f>
        <v>0</v>
      </c>
      <c r="BG688" s="67">
        <f t="shared" si="150"/>
        <v>1.5900000000000003</v>
      </c>
      <c r="BH688" s="67" t="str">
        <f>VLOOKUP(BG688,'SCORE TALLER'!$AP$2:$AQ$7,2,TRUE)</f>
        <v>2. Normal</v>
      </c>
      <c r="BI688" s="67" t="str">
        <f t="shared" si="152"/>
        <v>LBZ</v>
      </c>
      <c r="BJ688" s="67" t="str">
        <f t="shared" si="152"/>
        <v>A</v>
      </c>
      <c r="BK688" s="67" t="str">
        <f t="shared" si="153"/>
        <v>A</v>
      </c>
      <c r="BL688" s="86">
        <f t="shared" si="151"/>
        <v>0</v>
      </c>
      <c r="BM688" s="86">
        <f t="shared" si="154"/>
        <v>0</v>
      </c>
    </row>
    <row r="689" spans="1:65" x14ac:dyDescent="0.3">
      <c r="A689" s="57">
        <v>2224628668</v>
      </c>
      <c r="B689" s="12" t="s">
        <v>827</v>
      </c>
      <c r="C689" s="58" t="s">
        <v>107</v>
      </c>
      <c r="D689" s="58" t="s">
        <v>115</v>
      </c>
      <c r="E689" s="58">
        <v>248746</v>
      </c>
      <c r="F689" s="58">
        <v>3867980</v>
      </c>
      <c r="G689" s="58">
        <f t="shared" si="142"/>
        <v>2618798</v>
      </c>
      <c r="H689" s="58">
        <f t="shared" si="143"/>
        <v>1118798</v>
      </c>
      <c r="I689" s="58" t="e">
        <v>#N/A</v>
      </c>
      <c r="J689" s="58">
        <v>129383</v>
      </c>
      <c r="K689" s="58">
        <v>0</v>
      </c>
      <c r="L689" s="58">
        <v>1500000</v>
      </c>
      <c r="M689" s="58">
        <v>1249182</v>
      </c>
      <c r="N689" s="58">
        <f>VLOOKUP(AD689,'tabla ingresos'!$A$3:$D$15,4,FALSE)</f>
        <v>1000000</v>
      </c>
      <c r="O689" s="58">
        <v>0</v>
      </c>
      <c r="P689" s="58">
        <v>0</v>
      </c>
      <c r="Q689" s="58">
        <v>0</v>
      </c>
      <c r="R689" s="12">
        <v>76130</v>
      </c>
      <c r="S689" s="12" t="s">
        <v>87</v>
      </c>
      <c r="T689" s="12" t="s">
        <v>89</v>
      </c>
      <c r="U689" s="12" t="s">
        <v>10</v>
      </c>
      <c r="V689" s="12">
        <v>4</v>
      </c>
      <c r="W689" s="12">
        <v>0</v>
      </c>
      <c r="X689" s="12">
        <v>0</v>
      </c>
      <c r="Y689" s="59">
        <v>4.1780821917808222</v>
      </c>
      <c r="Z689" s="59">
        <v>28.769863013698629</v>
      </c>
      <c r="AA689" s="12">
        <v>1</v>
      </c>
      <c r="AB689" s="12">
        <v>1</v>
      </c>
      <c r="AC689" s="12">
        <v>1</v>
      </c>
      <c r="AD689" s="12">
        <v>2</v>
      </c>
      <c r="AE689" s="12">
        <v>3</v>
      </c>
      <c r="AF689" s="58" t="s">
        <v>91</v>
      </c>
      <c r="AG689" s="66">
        <f t="shared" si="144"/>
        <v>8.6255333333333337E-2</v>
      </c>
      <c r="AH689" s="67">
        <f t="shared" si="145"/>
        <v>2.5786533333333335</v>
      </c>
      <c r="AI689" s="67">
        <f t="shared" si="146"/>
        <v>0.99861866666666665</v>
      </c>
      <c r="AJ689" s="67">
        <f t="shared" si="147"/>
        <v>1.7458653333333334</v>
      </c>
      <c r="AK689" s="67">
        <f t="shared" si="148"/>
        <v>0.74586533333333338</v>
      </c>
      <c r="AL689" s="67">
        <f t="shared" si="149"/>
        <v>0</v>
      </c>
      <c r="AM689" s="59">
        <f>VLOOKUP(AG689,'SCORE TALLER'!$AC$2:$AD$10,2,TRUE)*AM$2</f>
        <v>0</v>
      </c>
      <c r="AN689" s="59">
        <f>VLOOKUP(AD689,'SCORE TALLER'!$W$2:$X$10,2,TRUE)*AN$2</f>
        <v>0.32</v>
      </c>
      <c r="AO689" s="59">
        <f>VLOOKUP(AB689,'SCORE TALLER'!$S$2:$T$10,2,FALSE)*AO$2</f>
        <v>0.05</v>
      </c>
      <c r="AP689" s="59">
        <f>VLOOKUP(AH689,'SCORE TALLER'!$AE$2:$AF$10,2,TRUE)*AP$2</f>
        <v>0</v>
      </c>
      <c r="AQ689" s="59">
        <f>VLOOKUP(AI689,'SCORE TALLER'!$AG$2:$AH$10,2,TRUE)*AQ$2</f>
        <v>0.4</v>
      </c>
      <c r="AR689" s="59">
        <f>VLOOKUP(AC689,'SCORE TALLER'!$U$2:$V$10,2,FALSE)*AR$2</f>
        <v>0.05</v>
      </c>
      <c r="AS689" s="59">
        <f>VLOOKUP(AE689,'SCORE TALLER'!$Y$2:$Z$10,2,FALSE)*AS$2</f>
        <v>0.02</v>
      </c>
      <c r="AT689" s="59">
        <f>VLOOKUP(Z689,'SCORE TALLER'!$O$2:$P$10,2,TRUE)*AT$2</f>
        <v>0.04</v>
      </c>
      <c r="AU689" s="59">
        <f>VLOOKUP(S689,'SCORE TALLER'!$A$2:$B$10,2,FALSE)*AU$2</f>
        <v>0.15000000000000002</v>
      </c>
      <c r="AV689" s="59">
        <f>VLOOKUP(AJ689,'SCORE TALLER'!$AI$2:$AJ$10,2,TRUE)*AV$2</f>
        <v>0.2</v>
      </c>
      <c r="AW689" s="59">
        <f>VLOOKUP(AK689,'SCORE TALLER'!$AK$2:$AL$10,2,TRUE)*AW$2</f>
        <v>0.25</v>
      </c>
      <c r="AX689" s="59">
        <f>VLOOKUP(T689,'SCORE TALLER'!$C$2:$D$10,2,FALSE)*AX$2</f>
        <v>0</v>
      </c>
      <c r="AY689" s="59">
        <f>VLOOKUP(W689,'SCORE TALLER'!$I$2:$J$10,2,TRUE)*AY$2</f>
        <v>0</v>
      </c>
      <c r="AZ689" s="59">
        <f>VLOOKUP(X689,'SCORE TALLER'!$K$2:$L$10,2,TRUE)*AZ$2</f>
        <v>0</v>
      </c>
      <c r="BA689" s="59">
        <f>VLOOKUP(U689,'SCORE TALLER'!$E$2:$F$10,2,FALSE)*BA$2</f>
        <v>0</v>
      </c>
      <c r="BB689" s="59">
        <f>VLOOKUP(Y689,'SCORE TALLER'!$M$2:$N$10,2,TRUE)*BB$2</f>
        <v>0.03</v>
      </c>
      <c r="BC689" s="59">
        <f>VLOOKUP(AA689,'SCORE TALLER'!$Q$2:$R$10,2,FALSE)*BC$2</f>
        <v>0.05</v>
      </c>
      <c r="BD689" s="59">
        <f>VLOOKUP(V689,'SCORE TALLER'!$G$2:$H$10,2,FALSE)*BD$2</f>
        <v>0</v>
      </c>
      <c r="BE689" s="59">
        <f>VLOOKUP(AF689,'SCORE TALLER'!$AA$2:$AB$10,2,FALSE)*BE$2</f>
        <v>0.30000000000000004</v>
      </c>
      <c r="BF689" s="59">
        <f>VLOOKUP(AL689,'SCORE TALLER'!$AM$2:$AN$10,2,TRUE)*BF$2</f>
        <v>0</v>
      </c>
      <c r="BG689" s="67">
        <f t="shared" si="150"/>
        <v>1.8600000000000003</v>
      </c>
      <c r="BH689" s="67" t="str">
        <f>VLOOKUP(BG689,'SCORE TALLER'!$AP$2:$AQ$7,2,TRUE)</f>
        <v>2. Normal</v>
      </c>
      <c r="BI689" s="67" t="str">
        <f t="shared" si="152"/>
        <v>LBZ</v>
      </c>
      <c r="BJ689" s="67" t="str">
        <f t="shared" si="152"/>
        <v>A</v>
      </c>
      <c r="BK689" s="67" t="str">
        <f t="shared" si="153"/>
        <v>SIN</v>
      </c>
      <c r="BL689" s="86">
        <f t="shared" si="151"/>
        <v>1118798</v>
      </c>
      <c r="BM689" s="86">
        <f t="shared" si="154"/>
        <v>0</v>
      </c>
    </row>
    <row r="690" spans="1:65" x14ac:dyDescent="0.3">
      <c r="A690" s="57">
        <v>2044028080</v>
      </c>
      <c r="B690" s="12" t="s">
        <v>828</v>
      </c>
      <c r="C690" s="58" t="s">
        <v>105</v>
      </c>
      <c r="D690" s="58" t="s">
        <v>114</v>
      </c>
      <c r="E690" s="58"/>
      <c r="F690" s="58">
        <v>2936655</v>
      </c>
      <c r="G690" s="58">
        <f t="shared" si="142"/>
        <v>1447511</v>
      </c>
      <c r="H690" s="58">
        <f t="shared" si="143"/>
        <v>1447511</v>
      </c>
      <c r="I690" s="58">
        <v>2937000</v>
      </c>
      <c r="J690" s="58">
        <v>131364</v>
      </c>
      <c r="K690" s="58">
        <v>0</v>
      </c>
      <c r="L690" s="58">
        <v>0</v>
      </c>
      <c r="M690" s="58">
        <v>1489144</v>
      </c>
      <c r="N690" s="58">
        <f>VLOOKUP(AD690,'tabla ingresos'!$A$3:$D$15,4,FALSE)</f>
        <v>1000000</v>
      </c>
      <c r="O690" s="58">
        <v>9258.9532130803618</v>
      </c>
      <c r="P690" s="58">
        <v>236000</v>
      </c>
      <c r="Q690" s="58">
        <v>0</v>
      </c>
      <c r="R690" s="12">
        <v>13052</v>
      </c>
      <c r="S690" s="12" t="s">
        <v>88</v>
      </c>
      <c r="T690" s="12" t="s">
        <v>89</v>
      </c>
      <c r="U690" s="12" t="s">
        <v>10</v>
      </c>
      <c r="V690" s="12">
        <v>4</v>
      </c>
      <c r="W690" s="12">
        <v>0</v>
      </c>
      <c r="X690" s="12">
        <v>0</v>
      </c>
      <c r="Y690" s="59">
        <v>0.34794520547945207</v>
      </c>
      <c r="Z690" s="59">
        <v>27.216438356164385</v>
      </c>
      <c r="AA690" s="12">
        <v>1</v>
      </c>
      <c r="AB690" s="12">
        <v>2</v>
      </c>
      <c r="AC690" s="12">
        <v>2</v>
      </c>
      <c r="AD690" s="12">
        <v>2</v>
      </c>
      <c r="AE690" s="12">
        <v>1</v>
      </c>
      <c r="AF690" s="58" t="s">
        <v>10</v>
      </c>
      <c r="AG690" s="66">
        <f t="shared" si="144"/>
        <v>9.3748635475386907E-2</v>
      </c>
      <c r="AH690" s="67">
        <f t="shared" si="145"/>
        <v>2.1151033333333333</v>
      </c>
      <c r="AI690" s="67">
        <f t="shared" si="146"/>
        <v>0.99276266666666668</v>
      </c>
      <c r="AJ690" s="67">
        <f t="shared" si="147"/>
        <v>0.96500733333333333</v>
      </c>
      <c r="AK690" s="67">
        <f t="shared" si="148"/>
        <v>0.96500733333333333</v>
      </c>
      <c r="AL690" s="67">
        <f t="shared" si="149"/>
        <v>0</v>
      </c>
      <c r="AM690" s="59">
        <f>VLOOKUP(AG690,'SCORE TALLER'!$AC$2:$AD$10,2,TRUE)*AM$2</f>
        <v>0</v>
      </c>
      <c r="AN690" s="59">
        <f>VLOOKUP(AD690,'SCORE TALLER'!$W$2:$X$10,2,TRUE)*AN$2</f>
        <v>0.32</v>
      </c>
      <c r="AO690" s="59">
        <f>VLOOKUP(AB690,'SCORE TALLER'!$S$2:$T$10,2,FALSE)*AO$2</f>
        <v>0.04</v>
      </c>
      <c r="AP690" s="59">
        <f>VLOOKUP(AH690,'SCORE TALLER'!$AE$2:$AF$10,2,TRUE)*AP$2</f>
        <v>0</v>
      </c>
      <c r="AQ690" s="59">
        <f>VLOOKUP(AI690,'SCORE TALLER'!$AG$2:$AH$10,2,TRUE)*AQ$2</f>
        <v>0.4</v>
      </c>
      <c r="AR690" s="59">
        <f>VLOOKUP(AC690,'SCORE TALLER'!$U$2:$V$10,2,FALSE)*AR$2</f>
        <v>0.04</v>
      </c>
      <c r="AS690" s="59">
        <f>VLOOKUP(AE690,'SCORE TALLER'!$Y$2:$Z$10,2,FALSE)*AS$2</f>
        <v>0.03</v>
      </c>
      <c r="AT690" s="59">
        <f>VLOOKUP(Z690,'SCORE TALLER'!$O$2:$P$10,2,TRUE)*AT$2</f>
        <v>0.04</v>
      </c>
      <c r="AU690" s="59">
        <f>VLOOKUP(S690,'SCORE TALLER'!$A$2:$B$10,2,FALSE)*AU$2</f>
        <v>0.25</v>
      </c>
      <c r="AV690" s="59">
        <f>VLOOKUP(AJ690,'SCORE TALLER'!$AI$2:$AJ$10,2,TRUE)*AV$2</f>
        <v>0.25</v>
      </c>
      <c r="AW690" s="59">
        <f>VLOOKUP(AK690,'SCORE TALLER'!$AK$2:$AL$10,2,TRUE)*AW$2</f>
        <v>0.25</v>
      </c>
      <c r="AX690" s="59">
        <f>VLOOKUP(T690,'SCORE TALLER'!$C$2:$D$10,2,FALSE)*AX$2</f>
        <v>0</v>
      </c>
      <c r="AY690" s="59">
        <f>VLOOKUP(W690,'SCORE TALLER'!$I$2:$J$10,2,TRUE)*AY$2</f>
        <v>0</v>
      </c>
      <c r="AZ690" s="59">
        <f>VLOOKUP(X690,'SCORE TALLER'!$K$2:$L$10,2,TRUE)*AZ$2</f>
        <v>0</v>
      </c>
      <c r="BA690" s="59">
        <f>VLOOKUP(U690,'SCORE TALLER'!$E$2:$F$10,2,FALSE)*BA$2</f>
        <v>0</v>
      </c>
      <c r="BB690" s="59">
        <f>VLOOKUP(Y690,'SCORE TALLER'!$M$2:$N$10,2,TRUE)*BB$2</f>
        <v>0.05</v>
      </c>
      <c r="BC690" s="59">
        <f>VLOOKUP(AA690,'SCORE TALLER'!$Q$2:$R$10,2,FALSE)*BC$2</f>
        <v>0.05</v>
      </c>
      <c r="BD690" s="59">
        <f>VLOOKUP(V690,'SCORE TALLER'!$G$2:$H$10,2,FALSE)*BD$2</f>
        <v>0</v>
      </c>
      <c r="BE690" s="59">
        <f>VLOOKUP(AF690,'SCORE TALLER'!$AA$2:$AB$10,2,FALSE)*BE$2</f>
        <v>0</v>
      </c>
      <c r="BF690" s="59">
        <f>VLOOKUP(AL690,'SCORE TALLER'!$AM$2:$AN$10,2,TRUE)*BF$2</f>
        <v>0</v>
      </c>
      <c r="BG690" s="67">
        <f t="shared" si="150"/>
        <v>1.7200000000000002</v>
      </c>
      <c r="BH690" s="67" t="str">
        <f>VLOOKUP(BG690,'SCORE TALLER'!$AP$2:$AQ$7,2,TRUE)</f>
        <v>2. Normal</v>
      </c>
      <c r="BI690" s="67" t="str">
        <f t="shared" si="152"/>
        <v>LBZ</v>
      </c>
      <c r="BJ690" s="67" t="str">
        <f t="shared" si="152"/>
        <v>A</v>
      </c>
      <c r="BK690" s="67" t="str">
        <f t="shared" si="153"/>
        <v>A</v>
      </c>
      <c r="BL690" s="86">
        <f t="shared" si="151"/>
        <v>1447511</v>
      </c>
      <c r="BM690" s="86">
        <f t="shared" si="154"/>
        <v>0</v>
      </c>
    </row>
    <row r="691" spans="1:65" x14ac:dyDescent="0.3">
      <c r="A691" s="57">
        <v>2062824200</v>
      </c>
      <c r="B691" s="12" t="s">
        <v>829</v>
      </c>
      <c r="C691" s="58" t="s">
        <v>105</v>
      </c>
      <c r="D691" s="58" t="s">
        <v>115</v>
      </c>
      <c r="E691" s="58"/>
      <c r="F691" s="58">
        <v>4871124</v>
      </c>
      <c r="G691" s="58">
        <f t="shared" si="142"/>
        <v>3391504</v>
      </c>
      <c r="H691" s="58">
        <f t="shared" si="143"/>
        <v>666504</v>
      </c>
      <c r="I691" s="58">
        <v>4871000</v>
      </c>
      <c r="J691" s="58">
        <v>146634</v>
      </c>
      <c r="K691" s="58">
        <v>0</v>
      </c>
      <c r="L691" s="58">
        <v>2725000</v>
      </c>
      <c r="M691" s="58">
        <v>1479620</v>
      </c>
      <c r="N691" s="58">
        <f>VLOOKUP(AD691,'tabla ingresos'!$A$3:$D$15,4,FALSE)</f>
        <v>1000000</v>
      </c>
      <c r="O691" s="58">
        <v>50539.385140096834</v>
      </c>
      <c r="P691" s="58">
        <v>2272000</v>
      </c>
      <c r="Q691" s="58">
        <v>0</v>
      </c>
      <c r="R691" s="12">
        <v>13433</v>
      </c>
      <c r="S691" s="12" t="s">
        <v>87</v>
      </c>
      <c r="T691" s="12" t="s">
        <v>89</v>
      </c>
      <c r="U691" s="12" t="s">
        <v>10</v>
      </c>
      <c r="V691" s="12">
        <v>4</v>
      </c>
      <c r="W691" s="12">
        <v>0</v>
      </c>
      <c r="X691" s="12">
        <v>0</v>
      </c>
      <c r="Y691" s="59">
        <v>4.065753424657534</v>
      </c>
      <c r="Z691" s="59">
        <v>29.024657534246575</v>
      </c>
      <c r="AA691" s="12">
        <v>1</v>
      </c>
      <c r="AB691" s="12">
        <v>2</v>
      </c>
      <c r="AC691" s="12">
        <v>1</v>
      </c>
      <c r="AD691" s="12">
        <v>2</v>
      </c>
      <c r="AE691" s="12">
        <v>3</v>
      </c>
      <c r="AF691" s="58" t="s">
        <v>10</v>
      </c>
      <c r="AG691" s="66">
        <f t="shared" si="144"/>
        <v>0.13144892342673123</v>
      </c>
      <c r="AH691" s="67">
        <f t="shared" si="145"/>
        <v>4.7620826666666662</v>
      </c>
      <c r="AI691" s="67">
        <f t="shared" si="146"/>
        <v>0.98641333333333336</v>
      </c>
      <c r="AJ691" s="67">
        <f t="shared" si="147"/>
        <v>2.2610026666666667</v>
      </c>
      <c r="AK691" s="67">
        <f t="shared" si="148"/>
        <v>0.44433600000000001</v>
      </c>
      <c r="AL691" s="67">
        <f t="shared" si="149"/>
        <v>0</v>
      </c>
      <c r="AM691" s="59">
        <f>VLOOKUP(AG691,'SCORE TALLER'!$AC$2:$AD$10,2,TRUE)*AM$2</f>
        <v>0</v>
      </c>
      <c r="AN691" s="59">
        <f>VLOOKUP(AD691,'SCORE TALLER'!$W$2:$X$10,2,TRUE)*AN$2</f>
        <v>0.32</v>
      </c>
      <c r="AO691" s="59">
        <f>VLOOKUP(AB691,'SCORE TALLER'!$S$2:$T$10,2,FALSE)*AO$2</f>
        <v>0.04</v>
      </c>
      <c r="AP691" s="59">
        <f>VLOOKUP(AH691,'SCORE TALLER'!$AE$2:$AF$10,2,TRUE)*AP$2</f>
        <v>0</v>
      </c>
      <c r="AQ691" s="59">
        <f>VLOOKUP(AI691,'SCORE TALLER'!$AG$2:$AH$10,2,TRUE)*AQ$2</f>
        <v>0.4</v>
      </c>
      <c r="AR691" s="59">
        <f>VLOOKUP(AC691,'SCORE TALLER'!$U$2:$V$10,2,FALSE)*AR$2</f>
        <v>0.05</v>
      </c>
      <c r="AS691" s="59">
        <f>VLOOKUP(AE691,'SCORE TALLER'!$Y$2:$Z$10,2,FALSE)*AS$2</f>
        <v>0.02</v>
      </c>
      <c r="AT691" s="59">
        <f>VLOOKUP(Z691,'SCORE TALLER'!$O$2:$P$10,2,TRUE)*AT$2</f>
        <v>0.04</v>
      </c>
      <c r="AU691" s="59">
        <f>VLOOKUP(S691,'SCORE TALLER'!$A$2:$B$10,2,FALSE)*AU$2</f>
        <v>0.15000000000000002</v>
      </c>
      <c r="AV691" s="59">
        <f>VLOOKUP(AJ691,'SCORE TALLER'!$AI$2:$AJ$10,2,TRUE)*AV$2</f>
        <v>0.15000000000000002</v>
      </c>
      <c r="AW691" s="59">
        <f>VLOOKUP(AK691,'SCORE TALLER'!$AK$2:$AL$10,2,TRUE)*AW$2</f>
        <v>0.25</v>
      </c>
      <c r="AX691" s="59">
        <f>VLOOKUP(T691,'SCORE TALLER'!$C$2:$D$10,2,FALSE)*AX$2</f>
        <v>0</v>
      </c>
      <c r="AY691" s="59">
        <f>VLOOKUP(W691,'SCORE TALLER'!$I$2:$J$10,2,TRUE)*AY$2</f>
        <v>0</v>
      </c>
      <c r="AZ691" s="59">
        <f>VLOOKUP(X691,'SCORE TALLER'!$K$2:$L$10,2,TRUE)*AZ$2</f>
        <v>0</v>
      </c>
      <c r="BA691" s="59">
        <f>VLOOKUP(U691,'SCORE TALLER'!$E$2:$F$10,2,FALSE)*BA$2</f>
        <v>0</v>
      </c>
      <c r="BB691" s="59">
        <f>VLOOKUP(Y691,'SCORE TALLER'!$M$2:$N$10,2,TRUE)*BB$2</f>
        <v>0.03</v>
      </c>
      <c r="BC691" s="59">
        <f>VLOOKUP(AA691,'SCORE TALLER'!$Q$2:$R$10,2,FALSE)*BC$2</f>
        <v>0.05</v>
      </c>
      <c r="BD691" s="59">
        <f>VLOOKUP(V691,'SCORE TALLER'!$G$2:$H$10,2,FALSE)*BD$2</f>
        <v>0</v>
      </c>
      <c r="BE691" s="59">
        <f>VLOOKUP(AF691,'SCORE TALLER'!$AA$2:$AB$10,2,FALSE)*BE$2</f>
        <v>0</v>
      </c>
      <c r="BF691" s="59">
        <f>VLOOKUP(AL691,'SCORE TALLER'!$AM$2:$AN$10,2,TRUE)*BF$2</f>
        <v>0</v>
      </c>
      <c r="BG691" s="67">
        <f t="shared" si="150"/>
        <v>1.5</v>
      </c>
      <c r="BH691" s="67" t="str">
        <f>VLOOKUP(BG691,'SCORE TALLER'!$AP$2:$AQ$7,2,TRUE)</f>
        <v>2. Normal</v>
      </c>
      <c r="BI691" s="67" t="str">
        <f t="shared" si="152"/>
        <v>LBZ</v>
      </c>
      <c r="BJ691" s="67" t="str">
        <f t="shared" si="152"/>
        <v>A</v>
      </c>
      <c r="BK691" s="67" t="str">
        <f t="shared" si="153"/>
        <v>A</v>
      </c>
      <c r="BL691" s="86">
        <f t="shared" si="151"/>
        <v>666504</v>
      </c>
      <c r="BM691" s="86">
        <f t="shared" si="154"/>
        <v>0</v>
      </c>
    </row>
    <row r="692" spans="1:65" x14ac:dyDescent="0.3">
      <c r="A692" s="57">
        <v>2044006422</v>
      </c>
      <c r="B692" s="12" t="s">
        <v>830</v>
      </c>
      <c r="C692" s="58" t="s">
        <v>105</v>
      </c>
      <c r="D692" s="58" t="s">
        <v>115</v>
      </c>
      <c r="E692" s="58">
        <v>613000</v>
      </c>
      <c r="F692" s="58">
        <v>5161472</v>
      </c>
      <c r="G692" s="58">
        <f t="shared" si="142"/>
        <v>2817543</v>
      </c>
      <c r="H692" s="58">
        <f t="shared" si="143"/>
        <v>0</v>
      </c>
      <c r="I692" s="58">
        <v>5161000</v>
      </c>
      <c r="J692" s="58">
        <v>238207</v>
      </c>
      <c r="K692" s="58">
        <v>0</v>
      </c>
      <c r="L692" s="58">
        <v>3315464</v>
      </c>
      <c r="M692" s="58">
        <v>2343929</v>
      </c>
      <c r="N692" s="58">
        <f>VLOOKUP(AD692,'tabla ingresos'!$A$3:$D$15,4,FALSE)</f>
        <v>2000000</v>
      </c>
      <c r="O692" s="58">
        <v>357457.62674305437</v>
      </c>
      <c r="P692" s="58">
        <v>14704000</v>
      </c>
      <c r="Q692" s="58">
        <v>0</v>
      </c>
      <c r="R692" s="12">
        <v>13052</v>
      </c>
      <c r="S692" s="12" t="s">
        <v>87</v>
      </c>
      <c r="T692" s="12" t="s">
        <v>89</v>
      </c>
      <c r="U692" s="12" t="s">
        <v>10</v>
      </c>
      <c r="V692" s="12">
        <v>4</v>
      </c>
      <c r="W692" s="12">
        <v>0</v>
      </c>
      <c r="X692" s="12">
        <v>0</v>
      </c>
      <c r="Y692" s="59">
        <v>3.3671232876712329</v>
      </c>
      <c r="Z692" s="59">
        <v>35.983561643835614</v>
      </c>
      <c r="AA692" s="12">
        <v>2</v>
      </c>
      <c r="AB692" s="12">
        <v>1</v>
      </c>
      <c r="AC692" s="12">
        <v>1</v>
      </c>
      <c r="AD692" s="12">
        <v>3</v>
      </c>
      <c r="AE692" s="12">
        <v>1</v>
      </c>
      <c r="AF692" s="58" t="s">
        <v>10</v>
      </c>
      <c r="AG692" s="66">
        <f t="shared" si="144"/>
        <v>0.19855487558101811</v>
      </c>
      <c r="AH692" s="67">
        <f t="shared" si="145"/>
        <v>6.6218240000000002</v>
      </c>
      <c r="AI692" s="67">
        <f t="shared" si="146"/>
        <v>0.98564300000000005</v>
      </c>
      <c r="AJ692" s="67">
        <f t="shared" si="147"/>
        <v>0.93918100000000004</v>
      </c>
      <c r="AK692" s="67">
        <f t="shared" si="148"/>
        <v>0</v>
      </c>
      <c r="AL692" s="67">
        <f t="shared" si="149"/>
        <v>0</v>
      </c>
      <c r="AM692" s="59">
        <f>VLOOKUP(AG692,'SCORE TALLER'!$AC$2:$AD$10,2,TRUE)*AM$2</f>
        <v>0</v>
      </c>
      <c r="AN692" s="59">
        <f>VLOOKUP(AD692,'SCORE TALLER'!$W$2:$X$10,2,TRUE)*AN$2</f>
        <v>0.32</v>
      </c>
      <c r="AO692" s="59">
        <f>VLOOKUP(AB692,'SCORE TALLER'!$S$2:$T$10,2,FALSE)*AO$2</f>
        <v>0.05</v>
      </c>
      <c r="AP692" s="59">
        <f>VLOOKUP(AH692,'SCORE TALLER'!$AE$2:$AF$10,2,TRUE)*AP$2</f>
        <v>0.08</v>
      </c>
      <c r="AQ692" s="59">
        <f>VLOOKUP(AI692,'SCORE TALLER'!$AG$2:$AH$10,2,TRUE)*AQ$2</f>
        <v>0.4</v>
      </c>
      <c r="AR692" s="59">
        <f>VLOOKUP(AC692,'SCORE TALLER'!$U$2:$V$10,2,FALSE)*AR$2</f>
        <v>0.05</v>
      </c>
      <c r="AS692" s="59">
        <f>VLOOKUP(AE692,'SCORE TALLER'!$Y$2:$Z$10,2,FALSE)*AS$2</f>
        <v>0.03</v>
      </c>
      <c r="AT692" s="59">
        <f>VLOOKUP(Z692,'SCORE TALLER'!$O$2:$P$10,2,TRUE)*AT$2</f>
        <v>0.03</v>
      </c>
      <c r="AU692" s="59">
        <f>VLOOKUP(S692,'SCORE TALLER'!$A$2:$B$10,2,FALSE)*AU$2</f>
        <v>0.15000000000000002</v>
      </c>
      <c r="AV692" s="59">
        <f>VLOOKUP(AJ692,'SCORE TALLER'!$AI$2:$AJ$10,2,TRUE)*AV$2</f>
        <v>0.25</v>
      </c>
      <c r="AW692" s="59">
        <f>VLOOKUP(AK692,'SCORE TALLER'!$AK$2:$AL$10,2,TRUE)*AW$2</f>
        <v>0.25</v>
      </c>
      <c r="AX692" s="59">
        <f>VLOOKUP(T692,'SCORE TALLER'!$C$2:$D$10,2,FALSE)*AX$2</f>
        <v>0</v>
      </c>
      <c r="AY692" s="59">
        <f>VLOOKUP(W692,'SCORE TALLER'!$I$2:$J$10,2,TRUE)*AY$2</f>
        <v>0</v>
      </c>
      <c r="AZ692" s="59">
        <f>VLOOKUP(X692,'SCORE TALLER'!$K$2:$L$10,2,TRUE)*AZ$2</f>
        <v>0</v>
      </c>
      <c r="BA692" s="59">
        <f>VLOOKUP(U692,'SCORE TALLER'!$E$2:$F$10,2,FALSE)*BA$2</f>
        <v>0</v>
      </c>
      <c r="BB692" s="59">
        <f>VLOOKUP(Y692,'SCORE TALLER'!$M$2:$N$10,2,TRUE)*BB$2</f>
        <v>0.04</v>
      </c>
      <c r="BC692" s="59">
        <f>VLOOKUP(AA692,'SCORE TALLER'!$Q$2:$R$10,2,FALSE)*BC$2</f>
        <v>0</v>
      </c>
      <c r="BD692" s="59">
        <f>VLOOKUP(V692,'SCORE TALLER'!$G$2:$H$10,2,FALSE)*BD$2</f>
        <v>0</v>
      </c>
      <c r="BE692" s="59">
        <f>VLOOKUP(AF692,'SCORE TALLER'!$AA$2:$AB$10,2,FALSE)*BE$2</f>
        <v>0</v>
      </c>
      <c r="BF692" s="59">
        <f>VLOOKUP(AL692,'SCORE TALLER'!$AM$2:$AN$10,2,TRUE)*BF$2</f>
        <v>0</v>
      </c>
      <c r="BG692" s="67">
        <f t="shared" si="150"/>
        <v>1.6500000000000004</v>
      </c>
      <c r="BH692" s="67" t="str">
        <f>VLOOKUP(BG692,'SCORE TALLER'!$AP$2:$AQ$7,2,TRUE)</f>
        <v>2. Normal</v>
      </c>
      <c r="BI692" s="67" t="str">
        <f t="shared" si="152"/>
        <v>LBZ</v>
      </c>
      <c r="BJ692" s="67" t="str">
        <f t="shared" si="152"/>
        <v>A</v>
      </c>
      <c r="BK692" s="67" t="str">
        <f t="shared" si="153"/>
        <v>A</v>
      </c>
      <c r="BL692" s="86">
        <f t="shared" si="151"/>
        <v>0</v>
      </c>
      <c r="BM692" s="86">
        <f t="shared" si="154"/>
        <v>0</v>
      </c>
    </row>
    <row r="693" spans="1:65" x14ac:dyDescent="0.3">
      <c r="A693" s="57">
        <v>2200066626</v>
      </c>
      <c r="B693" s="12" t="s">
        <v>831</v>
      </c>
      <c r="C693" s="58" t="s">
        <v>107</v>
      </c>
      <c r="D693" s="58" t="s">
        <v>114</v>
      </c>
      <c r="E693" s="58"/>
      <c r="F693" s="58">
        <v>3130066</v>
      </c>
      <c r="G693" s="58">
        <f t="shared" si="142"/>
        <v>1653946</v>
      </c>
      <c r="H693" s="58">
        <f t="shared" si="143"/>
        <v>0</v>
      </c>
      <c r="I693" s="58" t="e">
        <v>#N/A</v>
      </c>
      <c r="J693" s="58">
        <v>132857</v>
      </c>
      <c r="K693" s="58">
        <v>0</v>
      </c>
      <c r="L693" s="58">
        <v>2900000</v>
      </c>
      <c r="M693" s="58">
        <v>1476120</v>
      </c>
      <c r="N693" s="58">
        <f>VLOOKUP(AD693,'tabla ingresos'!$A$3:$D$15,4,FALSE)</f>
        <v>1000000</v>
      </c>
      <c r="O693" s="58">
        <v>0</v>
      </c>
      <c r="P693" s="58">
        <v>0</v>
      </c>
      <c r="Q693" s="58">
        <v>0</v>
      </c>
      <c r="R693" s="12">
        <v>68895</v>
      </c>
      <c r="S693" s="12" t="s">
        <v>87</v>
      </c>
      <c r="T693" s="12" t="s">
        <v>89</v>
      </c>
      <c r="U693" s="12" t="s">
        <v>10</v>
      </c>
      <c r="V693" s="12">
        <v>4</v>
      </c>
      <c r="W693" s="12">
        <v>0</v>
      </c>
      <c r="X693" s="12">
        <v>0</v>
      </c>
      <c r="Y693" s="59">
        <v>3.8191780821917809</v>
      </c>
      <c r="Z693" s="59">
        <v>27.046575342465754</v>
      </c>
      <c r="AA693" s="12">
        <v>1</v>
      </c>
      <c r="AB693" s="12">
        <v>2</v>
      </c>
      <c r="AC693" s="12">
        <v>1</v>
      </c>
      <c r="AD693" s="12">
        <v>2</v>
      </c>
      <c r="AE693" s="12">
        <v>3</v>
      </c>
      <c r="AF693" s="58" t="s">
        <v>91</v>
      </c>
      <c r="AG693" s="66">
        <f t="shared" si="144"/>
        <v>8.8571333333333335E-2</v>
      </c>
      <c r="AH693" s="67">
        <f t="shared" si="145"/>
        <v>2.0867106666666668</v>
      </c>
      <c r="AI693" s="67">
        <f t="shared" si="146"/>
        <v>0.98407999999999995</v>
      </c>
      <c r="AJ693" s="67">
        <f t="shared" si="147"/>
        <v>1.1026306666666668</v>
      </c>
      <c r="AK693" s="67">
        <f t="shared" si="148"/>
        <v>0</v>
      </c>
      <c r="AL693" s="67">
        <f t="shared" si="149"/>
        <v>0</v>
      </c>
      <c r="AM693" s="59">
        <f>VLOOKUP(AG693,'SCORE TALLER'!$AC$2:$AD$10,2,TRUE)*AM$2</f>
        <v>0</v>
      </c>
      <c r="AN693" s="59">
        <f>VLOOKUP(AD693,'SCORE TALLER'!$W$2:$X$10,2,TRUE)*AN$2</f>
        <v>0.32</v>
      </c>
      <c r="AO693" s="59">
        <f>VLOOKUP(AB693,'SCORE TALLER'!$S$2:$T$10,2,FALSE)*AO$2</f>
        <v>0.04</v>
      </c>
      <c r="AP693" s="59">
        <f>VLOOKUP(AH693,'SCORE TALLER'!$AE$2:$AF$10,2,TRUE)*AP$2</f>
        <v>0</v>
      </c>
      <c r="AQ693" s="59">
        <f>VLOOKUP(AI693,'SCORE TALLER'!$AG$2:$AH$10,2,TRUE)*AQ$2</f>
        <v>0.4</v>
      </c>
      <c r="AR693" s="59">
        <f>VLOOKUP(AC693,'SCORE TALLER'!$U$2:$V$10,2,FALSE)*AR$2</f>
        <v>0.05</v>
      </c>
      <c r="AS693" s="59">
        <f>VLOOKUP(AE693,'SCORE TALLER'!$Y$2:$Z$10,2,FALSE)*AS$2</f>
        <v>0.02</v>
      </c>
      <c r="AT693" s="59">
        <f>VLOOKUP(Z693,'SCORE TALLER'!$O$2:$P$10,2,TRUE)*AT$2</f>
        <v>0.04</v>
      </c>
      <c r="AU693" s="59">
        <f>VLOOKUP(S693,'SCORE TALLER'!$A$2:$B$10,2,FALSE)*AU$2</f>
        <v>0.15000000000000002</v>
      </c>
      <c r="AV693" s="59">
        <f>VLOOKUP(AJ693,'SCORE TALLER'!$AI$2:$AJ$10,2,TRUE)*AV$2</f>
        <v>0.2</v>
      </c>
      <c r="AW693" s="59">
        <f>VLOOKUP(AK693,'SCORE TALLER'!$AK$2:$AL$10,2,TRUE)*AW$2</f>
        <v>0.25</v>
      </c>
      <c r="AX693" s="59">
        <f>VLOOKUP(T693,'SCORE TALLER'!$C$2:$D$10,2,FALSE)*AX$2</f>
        <v>0</v>
      </c>
      <c r="AY693" s="59">
        <f>VLOOKUP(W693,'SCORE TALLER'!$I$2:$J$10,2,TRUE)*AY$2</f>
        <v>0</v>
      </c>
      <c r="AZ693" s="59">
        <f>VLOOKUP(X693,'SCORE TALLER'!$K$2:$L$10,2,TRUE)*AZ$2</f>
        <v>0</v>
      </c>
      <c r="BA693" s="59">
        <f>VLOOKUP(U693,'SCORE TALLER'!$E$2:$F$10,2,FALSE)*BA$2</f>
        <v>0</v>
      </c>
      <c r="BB693" s="59">
        <f>VLOOKUP(Y693,'SCORE TALLER'!$M$2:$N$10,2,TRUE)*BB$2</f>
        <v>0.04</v>
      </c>
      <c r="BC693" s="59">
        <f>VLOOKUP(AA693,'SCORE TALLER'!$Q$2:$R$10,2,FALSE)*BC$2</f>
        <v>0.05</v>
      </c>
      <c r="BD693" s="59">
        <f>VLOOKUP(V693,'SCORE TALLER'!$G$2:$H$10,2,FALSE)*BD$2</f>
        <v>0</v>
      </c>
      <c r="BE693" s="59">
        <f>VLOOKUP(AF693,'SCORE TALLER'!$AA$2:$AB$10,2,FALSE)*BE$2</f>
        <v>0.30000000000000004</v>
      </c>
      <c r="BF693" s="59">
        <f>VLOOKUP(AL693,'SCORE TALLER'!$AM$2:$AN$10,2,TRUE)*BF$2</f>
        <v>0</v>
      </c>
      <c r="BG693" s="67">
        <f t="shared" si="150"/>
        <v>1.86</v>
      </c>
      <c r="BH693" s="67" t="str">
        <f>VLOOKUP(BG693,'SCORE TALLER'!$AP$2:$AQ$7,2,TRUE)</f>
        <v>2. Normal</v>
      </c>
      <c r="BI693" s="67" t="str">
        <f t="shared" si="152"/>
        <v>LBZ</v>
      </c>
      <c r="BJ693" s="67" t="str">
        <f t="shared" si="152"/>
        <v>A</v>
      </c>
      <c r="BK693" s="67" t="str">
        <f t="shared" si="153"/>
        <v>SIN</v>
      </c>
      <c r="BL693" s="86">
        <f t="shared" si="151"/>
        <v>0</v>
      </c>
      <c r="BM693" s="86">
        <f t="shared" si="154"/>
        <v>0</v>
      </c>
    </row>
    <row r="694" spans="1:65" x14ac:dyDescent="0.3">
      <c r="A694" s="57">
        <v>26468628</v>
      </c>
      <c r="B694" s="12" t="s">
        <v>832</v>
      </c>
      <c r="C694" s="58" t="s">
        <v>105</v>
      </c>
      <c r="D694" s="58" t="s">
        <v>115</v>
      </c>
      <c r="E694" s="58">
        <v>465415</v>
      </c>
      <c r="F694" s="58">
        <v>3903187</v>
      </c>
      <c r="G694" s="58">
        <f t="shared" si="142"/>
        <v>2895483</v>
      </c>
      <c r="H694" s="58">
        <f t="shared" si="143"/>
        <v>0</v>
      </c>
      <c r="I694" s="58">
        <v>3903000</v>
      </c>
      <c r="J694" s="58">
        <v>152168</v>
      </c>
      <c r="K694" s="58">
        <v>0</v>
      </c>
      <c r="L694" s="58">
        <v>3100000</v>
      </c>
      <c r="M694" s="58">
        <v>1007704</v>
      </c>
      <c r="N694" s="58">
        <f>VLOOKUP(AD694,'tabla ingresos'!$A$3:$D$15,4,FALSE)</f>
        <v>1000000</v>
      </c>
      <c r="O694" s="58">
        <v>128004.51205997592</v>
      </c>
      <c r="P694" s="58">
        <v>5465000</v>
      </c>
      <c r="Q694" s="58">
        <v>0</v>
      </c>
      <c r="R694" s="12">
        <v>76130</v>
      </c>
      <c r="S694" s="12" t="s">
        <v>87</v>
      </c>
      <c r="T694" s="12" t="s">
        <v>89</v>
      </c>
      <c r="U694" s="12" t="s">
        <v>10</v>
      </c>
      <c r="V694" s="12">
        <v>4</v>
      </c>
      <c r="W694" s="12">
        <v>0</v>
      </c>
      <c r="X694" s="12">
        <v>0</v>
      </c>
      <c r="Y694" s="59">
        <v>3.2602739726027399</v>
      </c>
      <c r="Z694" s="59">
        <v>43.715068493150682</v>
      </c>
      <c r="AA694" s="12">
        <v>1</v>
      </c>
      <c r="AB694" s="12">
        <v>0</v>
      </c>
      <c r="AC694" s="12">
        <v>1</v>
      </c>
      <c r="AD694" s="12">
        <v>2</v>
      </c>
      <c r="AE694" s="12">
        <v>2</v>
      </c>
      <c r="AF694" s="58" t="s">
        <v>17</v>
      </c>
      <c r="AG694" s="66">
        <f t="shared" si="144"/>
        <v>0.18678167470665064</v>
      </c>
      <c r="AH694" s="67">
        <f t="shared" si="145"/>
        <v>6.2454580000000002</v>
      </c>
      <c r="AI694" s="67">
        <f t="shared" si="146"/>
        <v>0.9820793333333333</v>
      </c>
      <c r="AJ694" s="67">
        <f t="shared" si="147"/>
        <v>1.9303220000000001</v>
      </c>
      <c r="AK694" s="67">
        <f t="shared" si="148"/>
        <v>0</v>
      </c>
      <c r="AL694" s="67">
        <f t="shared" si="149"/>
        <v>0</v>
      </c>
      <c r="AM694" s="59">
        <f>VLOOKUP(AG694,'SCORE TALLER'!$AC$2:$AD$10,2,TRUE)*AM$2</f>
        <v>0</v>
      </c>
      <c r="AN694" s="59">
        <f>VLOOKUP(AD694,'SCORE TALLER'!$W$2:$X$10,2,TRUE)*AN$2</f>
        <v>0.32</v>
      </c>
      <c r="AO694" s="59">
        <f>VLOOKUP(AB694,'SCORE TALLER'!$S$2:$T$10,2,FALSE)*AO$2</f>
        <v>0.05</v>
      </c>
      <c r="AP694" s="59">
        <f>VLOOKUP(AH694,'SCORE TALLER'!$AE$2:$AF$10,2,TRUE)*AP$2</f>
        <v>0.08</v>
      </c>
      <c r="AQ694" s="59">
        <f>VLOOKUP(AI694,'SCORE TALLER'!$AG$2:$AH$10,2,TRUE)*AQ$2</f>
        <v>0.4</v>
      </c>
      <c r="AR694" s="59">
        <f>VLOOKUP(AC694,'SCORE TALLER'!$U$2:$V$10,2,FALSE)*AR$2</f>
        <v>0.05</v>
      </c>
      <c r="AS694" s="59">
        <f>VLOOKUP(AE694,'SCORE TALLER'!$Y$2:$Z$10,2,FALSE)*AS$2</f>
        <v>0.01</v>
      </c>
      <c r="AT694" s="59">
        <f>VLOOKUP(Z694,'SCORE TALLER'!$O$2:$P$10,2,TRUE)*AT$2</f>
        <v>0.03</v>
      </c>
      <c r="AU694" s="59">
        <f>VLOOKUP(S694,'SCORE TALLER'!$A$2:$B$10,2,FALSE)*AU$2</f>
        <v>0.15000000000000002</v>
      </c>
      <c r="AV694" s="59">
        <f>VLOOKUP(AJ694,'SCORE TALLER'!$AI$2:$AJ$10,2,TRUE)*AV$2</f>
        <v>0.2</v>
      </c>
      <c r="AW694" s="59">
        <f>VLOOKUP(AK694,'SCORE TALLER'!$AK$2:$AL$10,2,TRUE)*AW$2</f>
        <v>0.25</v>
      </c>
      <c r="AX694" s="59">
        <f>VLOOKUP(T694,'SCORE TALLER'!$C$2:$D$10,2,FALSE)*AX$2</f>
        <v>0</v>
      </c>
      <c r="AY694" s="59">
        <f>VLOOKUP(W694,'SCORE TALLER'!$I$2:$J$10,2,TRUE)*AY$2</f>
        <v>0</v>
      </c>
      <c r="AZ694" s="59">
        <f>VLOOKUP(X694,'SCORE TALLER'!$K$2:$L$10,2,TRUE)*AZ$2</f>
        <v>0</v>
      </c>
      <c r="BA694" s="59">
        <f>VLOOKUP(U694,'SCORE TALLER'!$E$2:$F$10,2,FALSE)*BA$2</f>
        <v>0</v>
      </c>
      <c r="BB694" s="59">
        <f>VLOOKUP(Y694,'SCORE TALLER'!$M$2:$N$10,2,TRUE)*BB$2</f>
        <v>0.04</v>
      </c>
      <c r="BC694" s="59">
        <f>VLOOKUP(AA694,'SCORE TALLER'!$Q$2:$R$10,2,FALSE)*BC$2</f>
        <v>0.05</v>
      </c>
      <c r="BD694" s="59">
        <f>VLOOKUP(V694,'SCORE TALLER'!$G$2:$H$10,2,FALSE)*BD$2</f>
        <v>0</v>
      </c>
      <c r="BE694" s="59">
        <f>VLOOKUP(AF694,'SCORE TALLER'!$AA$2:$AB$10,2,FALSE)*BE$2</f>
        <v>0.1</v>
      </c>
      <c r="BF694" s="59">
        <f>VLOOKUP(AL694,'SCORE TALLER'!$AM$2:$AN$10,2,TRUE)*BF$2</f>
        <v>0</v>
      </c>
      <c r="BG694" s="67">
        <f t="shared" si="150"/>
        <v>1.7300000000000004</v>
      </c>
      <c r="BH694" s="67" t="str">
        <f>VLOOKUP(BG694,'SCORE TALLER'!$AP$2:$AQ$7,2,TRUE)</f>
        <v>2. Normal</v>
      </c>
      <c r="BI694" s="67" t="str">
        <f t="shared" si="152"/>
        <v>LBZ</v>
      </c>
      <c r="BJ694" s="67" t="str">
        <f t="shared" si="152"/>
        <v>A</v>
      </c>
      <c r="BK694" s="67" t="str">
        <f t="shared" si="153"/>
        <v>B</v>
      </c>
      <c r="BL694" s="86">
        <f t="shared" si="151"/>
        <v>0</v>
      </c>
      <c r="BM694" s="86">
        <f t="shared" si="154"/>
        <v>0</v>
      </c>
    </row>
    <row r="695" spans="1:65" x14ac:dyDescent="0.3">
      <c r="A695" s="57">
        <v>48862662</v>
      </c>
      <c r="B695" s="12" t="s">
        <v>833</v>
      </c>
      <c r="C695" s="58" t="s">
        <v>107</v>
      </c>
      <c r="D695" s="58" t="s">
        <v>115</v>
      </c>
      <c r="E695" s="58"/>
      <c r="F695" s="58">
        <v>5000000</v>
      </c>
      <c r="G695" s="58">
        <f t="shared" si="142"/>
        <v>3528480</v>
      </c>
      <c r="H695" s="58">
        <f t="shared" si="143"/>
        <v>3528480</v>
      </c>
      <c r="I695" s="58" t="e">
        <v>#N/A</v>
      </c>
      <c r="J695" s="58">
        <v>160937</v>
      </c>
      <c r="K695" s="58">
        <v>0</v>
      </c>
      <c r="L695" s="58">
        <v>0</v>
      </c>
      <c r="M695" s="58">
        <v>1471520</v>
      </c>
      <c r="N695" s="58">
        <f>VLOOKUP(AD695,'tabla ingresos'!$A$3:$D$15,4,FALSE)</f>
        <v>1000000</v>
      </c>
      <c r="O695" s="58">
        <v>0</v>
      </c>
      <c r="P695" s="58">
        <v>0</v>
      </c>
      <c r="Q695" s="58">
        <v>0</v>
      </c>
      <c r="R695" s="12">
        <v>68255</v>
      </c>
      <c r="S695" s="12" t="s">
        <v>88</v>
      </c>
      <c r="T695" s="12" t="s">
        <v>89</v>
      </c>
      <c r="U695" s="12" t="s">
        <v>10</v>
      </c>
      <c r="V695" s="12">
        <v>4</v>
      </c>
      <c r="W695" s="12">
        <v>0</v>
      </c>
      <c r="X695" s="12">
        <v>0</v>
      </c>
      <c r="Y695" s="59">
        <v>9.9260273972602739</v>
      </c>
      <c r="Z695" s="59">
        <v>41.56986301369863</v>
      </c>
      <c r="AA695" s="12">
        <v>2</v>
      </c>
      <c r="AB695" s="12">
        <v>2</v>
      </c>
      <c r="AC695" s="12">
        <v>1</v>
      </c>
      <c r="AD695" s="12">
        <v>2</v>
      </c>
      <c r="AE695" s="12">
        <v>1</v>
      </c>
      <c r="AF695" s="58" t="s">
        <v>91</v>
      </c>
      <c r="AG695" s="66">
        <f t="shared" si="144"/>
        <v>0.10729133333333334</v>
      </c>
      <c r="AH695" s="67">
        <f t="shared" si="145"/>
        <v>3.3333333333333335</v>
      </c>
      <c r="AI695" s="67">
        <f t="shared" si="146"/>
        <v>0.98101333333333329</v>
      </c>
      <c r="AJ695" s="67">
        <f t="shared" si="147"/>
        <v>2.3523200000000002</v>
      </c>
      <c r="AK695" s="67">
        <f t="shared" si="148"/>
        <v>2.3523200000000002</v>
      </c>
      <c r="AL695" s="67">
        <f t="shared" si="149"/>
        <v>0</v>
      </c>
      <c r="AM695" s="59">
        <f>VLOOKUP(AG695,'SCORE TALLER'!$AC$2:$AD$10,2,TRUE)*AM$2</f>
        <v>0</v>
      </c>
      <c r="AN695" s="59">
        <f>VLOOKUP(AD695,'SCORE TALLER'!$W$2:$X$10,2,TRUE)*AN$2</f>
        <v>0.32</v>
      </c>
      <c r="AO695" s="59">
        <f>VLOOKUP(AB695,'SCORE TALLER'!$S$2:$T$10,2,FALSE)*AO$2</f>
        <v>0.04</v>
      </c>
      <c r="AP695" s="59">
        <f>VLOOKUP(AH695,'SCORE TALLER'!$AE$2:$AF$10,2,TRUE)*AP$2</f>
        <v>0</v>
      </c>
      <c r="AQ695" s="59">
        <f>VLOOKUP(AI695,'SCORE TALLER'!$AG$2:$AH$10,2,TRUE)*AQ$2</f>
        <v>0.4</v>
      </c>
      <c r="AR695" s="59">
        <f>VLOOKUP(AC695,'SCORE TALLER'!$U$2:$V$10,2,FALSE)*AR$2</f>
        <v>0.05</v>
      </c>
      <c r="AS695" s="59">
        <f>VLOOKUP(AE695,'SCORE TALLER'!$Y$2:$Z$10,2,FALSE)*AS$2</f>
        <v>0.03</v>
      </c>
      <c r="AT695" s="59">
        <f>VLOOKUP(Z695,'SCORE TALLER'!$O$2:$P$10,2,TRUE)*AT$2</f>
        <v>0.03</v>
      </c>
      <c r="AU695" s="59">
        <f>VLOOKUP(S695,'SCORE TALLER'!$A$2:$B$10,2,FALSE)*AU$2</f>
        <v>0.25</v>
      </c>
      <c r="AV695" s="59">
        <f>VLOOKUP(AJ695,'SCORE TALLER'!$AI$2:$AJ$10,2,TRUE)*AV$2</f>
        <v>0.15000000000000002</v>
      </c>
      <c r="AW695" s="59">
        <f>VLOOKUP(AK695,'SCORE TALLER'!$AK$2:$AL$10,2,TRUE)*AW$2</f>
        <v>0.15000000000000002</v>
      </c>
      <c r="AX695" s="59">
        <f>VLOOKUP(T695,'SCORE TALLER'!$C$2:$D$10,2,FALSE)*AX$2</f>
        <v>0</v>
      </c>
      <c r="AY695" s="59">
        <f>VLOOKUP(W695,'SCORE TALLER'!$I$2:$J$10,2,TRUE)*AY$2</f>
        <v>0</v>
      </c>
      <c r="AZ695" s="59">
        <f>VLOOKUP(X695,'SCORE TALLER'!$K$2:$L$10,2,TRUE)*AZ$2</f>
        <v>0</v>
      </c>
      <c r="BA695" s="59">
        <f>VLOOKUP(U695,'SCORE TALLER'!$E$2:$F$10,2,FALSE)*BA$2</f>
        <v>0</v>
      </c>
      <c r="BB695" s="59">
        <f>VLOOKUP(Y695,'SCORE TALLER'!$M$2:$N$10,2,TRUE)*BB$2</f>
        <v>0.01</v>
      </c>
      <c r="BC695" s="59">
        <f>VLOOKUP(AA695,'SCORE TALLER'!$Q$2:$R$10,2,FALSE)*BC$2</f>
        <v>0</v>
      </c>
      <c r="BD695" s="59">
        <f>VLOOKUP(V695,'SCORE TALLER'!$G$2:$H$10,2,FALSE)*BD$2</f>
        <v>0</v>
      </c>
      <c r="BE695" s="59">
        <f>VLOOKUP(AF695,'SCORE TALLER'!$AA$2:$AB$10,2,FALSE)*BE$2</f>
        <v>0.30000000000000004</v>
      </c>
      <c r="BF695" s="59">
        <f>VLOOKUP(AL695,'SCORE TALLER'!$AM$2:$AN$10,2,TRUE)*BF$2</f>
        <v>0</v>
      </c>
      <c r="BG695" s="67">
        <f t="shared" si="150"/>
        <v>1.73</v>
      </c>
      <c r="BH695" s="67" t="str">
        <f>VLOOKUP(BG695,'SCORE TALLER'!$AP$2:$AQ$7,2,TRUE)</f>
        <v>2. Normal</v>
      </c>
      <c r="BI695" s="67" t="str">
        <f t="shared" si="152"/>
        <v>LBZ</v>
      </c>
      <c r="BJ695" s="67" t="str">
        <f t="shared" si="152"/>
        <v>A</v>
      </c>
      <c r="BK695" s="67" t="str">
        <f t="shared" si="153"/>
        <v>SIN</v>
      </c>
      <c r="BL695" s="86">
        <f t="shared" si="151"/>
        <v>3528480</v>
      </c>
      <c r="BM695" s="86">
        <f t="shared" si="154"/>
        <v>0</v>
      </c>
    </row>
    <row r="696" spans="1:65" x14ac:dyDescent="0.3">
      <c r="A696" s="57">
        <v>2222464424</v>
      </c>
      <c r="B696" s="12" t="s">
        <v>834</v>
      </c>
      <c r="C696" s="58" t="s">
        <v>107</v>
      </c>
      <c r="D696" s="58" t="s">
        <v>115</v>
      </c>
      <c r="E696" s="58">
        <v>162333</v>
      </c>
      <c r="F696" s="58">
        <v>4332998</v>
      </c>
      <c r="G696" s="58">
        <f t="shared" si="142"/>
        <v>3027783</v>
      </c>
      <c r="H696" s="58">
        <f t="shared" si="143"/>
        <v>1327783</v>
      </c>
      <c r="I696" s="58" t="e">
        <v>#N/A</v>
      </c>
      <c r="J696" s="58">
        <v>117895</v>
      </c>
      <c r="K696" s="58">
        <v>0</v>
      </c>
      <c r="L696" s="58">
        <v>1700000</v>
      </c>
      <c r="M696" s="58">
        <v>1305215</v>
      </c>
      <c r="N696" s="58">
        <f>VLOOKUP(AD696,'tabla ingresos'!$A$3:$D$15,4,FALSE)</f>
        <v>1000000</v>
      </c>
      <c r="O696" s="58">
        <v>0</v>
      </c>
      <c r="P696" s="58">
        <v>0</v>
      </c>
      <c r="Q696" s="58">
        <v>0</v>
      </c>
      <c r="R696" s="12">
        <v>19573</v>
      </c>
      <c r="S696" s="12" t="s">
        <v>87</v>
      </c>
      <c r="T696" s="12" t="s">
        <v>89</v>
      </c>
      <c r="U696" s="12" t="s">
        <v>10</v>
      </c>
      <c r="V696" s="12">
        <v>4</v>
      </c>
      <c r="W696" s="12">
        <v>0</v>
      </c>
      <c r="X696" s="12">
        <v>0</v>
      </c>
      <c r="Y696" s="59">
        <v>4.3890410958904109</v>
      </c>
      <c r="Z696" s="59">
        <v>34.542465753424658</v>
      </c>
      <c r="AA696" s="12">
        <v>2</v>
      </c>
      <c r="AB696" s="12">
        <v>0</v>
      </c>
      <c r="AC696" s="12">
        <v>1</v>
      </c>
      <c r="AD696" s="12">
        <v>2</v>
      </c>
      <c r="AE696" s="12">
        <v>1</v>
      </c>
      <c r="AF696" s="58" t="s">
        <v>91</v>
      </c>
      <c r="AG696" s="66">
        <f t="shared" si="144"/>
        <v>7.8596666666666662E-2</v>
      </c>
      <c r="AH696" s="67">
        <f t="shared" si="145"/>
        <v>2.8886653333333334</v>
      </c>
      <c r="AI696" s="67">
        <f t="shared" si="146"/>
        <v>0.97836533333333331</v>
      </c>
      <c r="AJ696" s="67">
        <f t="shared" si="147"/>
        <v>2.0185219999999999</v>
      </c>
      <c r="AK696" s="67">
        <f t="shared" si="148"/>
        <v>0.88518866666666662</v>
      </c>
      <c r="AL696" s="67">
        <f t="shared" si="149"/>
        <v>0</v>
      </c>
      <c r="AM696" s="59">
        <f>VLOOKUP(AG696,'SCORE TALLER'!$AC$2:$AD$10,2,TRUE)*AM$2</f>
        <v>0</v>
      </c>
      <c r="AN696" s="59">
        <f>VLOOKUP(AD696,'SCORE TALLER'!$W$2:$X$10,2,TRUE)*AN$2</f>
        <v>0.32</v>
      </c>
      <c r="AO696" s="59">
        <f>VLOOKUP(AB696,'SCORE TALLER'!$S$2:$T$10,2,FALSE)*AO$2</f>
        <v>0.05</v>
      </c>
      <c r="AP696" s="59">
        <f>VLOOKUP(AH696,'SCORE TALLER'!$AE$2:$AF$10,2,TRUE)*AP$2</f>
        <v>0</v>
      </c>
      <c r="AQ696" s="59">
        <f>VLOOKUP(AI696,'SCORE TALLER'!$AG$2:$AH$10,2,TRUE)*AQ$2</f>
        <v>0.4</v>
      </c>
      <c r="AR696" s="59">
        <f>VLOOKUP(AC696,'SCORE TALLER'!$U$2:$V$10,2,FALSE)*AR$2</f>
        <v>0.05</v>
      </c>
      <c r="AS696" s="59">
        <f>VLOOKUP(AE696,'SCORE TALLER'!$Y$2:$Z$10,2,FALSE)*AS$2</f>
        <v>0.03</v>
      </c>
      <c r="AT696" s="59">
        <f>VLOOKUP(Z696,'SCORE TALLER'!$O$2:$P$10,2,TRUE)*AT$2</f>
        <v>0.04</v>
      </c>
      <c r="AU696" s="59">
        <f>VLOOKUP(S696,'SCORE TALLER'!$A$2:$B$10,2,FALSE)*AU$2</f>
        <v>0.15000000000000002</v>
      </c>
      <c r="AV696" s="59">
        <f>VLOOKUP(AJ696,'SCORE TALLER'!$AI$2:$AJ$10,2,TRUE)*AV$2</f>
        <v>0.15000000000000002</v>
      </c>
      <c r="AW696" s="59">
        <f>VLOOKUP(AK696,'SCORE TALLER'!$AK$2:$AL$10,2,TRUE)*AW$2</f>
        <v>0.25</v>
      </c>
      <c r="AX696" s="59">
        <f>VLOOKUP(T696,'SCORE TALLER'!$C$2:$D$10,2,FALSE)*AX$2</f>
        <v>0</v>
      </c>
      <c r="AY696" s="59">
        <f>VLOOKUP(W696,'SCORE TALLER'!$I$2:$J$10,2,TRUE)*AY$2</f>
        <v>0</v>
      </c>
      <c r="AZ696" s="59">
        <f>VLOOKUP(X696,'SCORE TALLER'!$K$2:$L$10,2,TRUE)*AZ$2</f>
        <v>0</v>
      </c>
      <c r="BA696" s="59">
        <f>VLOOKUP(U696,'SCORE TALLER'!$E$2:$F$10,2,FALSE)*BA$2</f>
        <v>0</v>
      </c>
      <c r="BB696" s="59">
        <f>VLOOKUP(Y696,'SCORE TALLER'!$M$2:$N$10,2,TRUE)*BB$2</f>
        <v>0.03</v>
      </c>
      <c r="BC696" s="59">
        <f>VLOOKUP(AA696,'SCORE TALLER'!$Q$2:$R$10,2,FALSE)*BC$2</f>
        <v>0</v>
      </c>
      <c r="BD696" s="59">
        <f>VLOOKUP(V696,'SCORE TALLER'!$G$2:$H$10,2,FALSE)*BD$2</f>
        <v>0</v>
      </c>
      <c r="BE696" s="59">
        <f>VLOOKUP(AF696,'SCORE TALLER'!$AA$2:$AB$10,2,FALSE)*BE$2</f>
        <v>0.30000000000000004</v>
      </c>
      <c r="BF696" s="59">
        <f>VLOOKUP(AL696,'SCORE TALLER'!$AM$2:$AN$10,2,TRUE)*BF$2</f>
        <v>0</v>
      </c>
      <c r="BG696" s="67">
        <f t="shared" si="150"/>
        <v>1.77</v>
      </c>
      <c r="BH696" s="67" t="str">
        <f>VLOOKUP(BG696,'SCORE TALLER'!$AP$2:$AQ$7,2,TRUE)</f>
        <v>2. Normal</v>
      </c>
      <c r="BI696" s="67" t="str">
        <f t="shared" si="152"/>
        <v>LBZ</v>
      </c>
      <c r="BJ696" s="67" t="str">
        <f t="shared" si="152"/>
        <v>A</v>
      </c>
      <c r="BK696" s="67" t="str">
        <f t="shared" si="153"/>
        <v>SIN</v>
      </c>
      <c r="BL696" s="86">
        <f t="shared" si="151"/>
        <v>1327783</v>
      </c>
      <c r="BM696" s="86">
        <f t="shared" si="154"/>
        <v>0</v>
      </c>
    </row>
    <row r="697" spans="1:65" x14ac:dyDescent="0.3">
      <c r="A697" s="57">
        <v>42626480</v>
      </c>
      <c r="B697" s="12" t="s">
        <v>835</v>
      </c>
      <c r="C697" s="58" t="s">
        <v>105</v>
      </c>
      <c r="D697" s="58" t="s">
        <v>115</v>
      </c>
      <c r="E697" s="58">
        <v>95767</v>
      </c>
      <c r="F697" s="58">
        <v>4952484</v>
      </c>
      <c r="G697" s="58">
        <f t="shared" si="142"/>
        <v>3582642</v>
      </c>
      <c r="H697" s="58">
        <f t="shared" si="143"/>
        <v>0</v>
      </c>
      <c r="I697" s="58">
        <v>4952000</v>
      </c>
      <c r="J697" s="58">
        <v>188432</v>
      </c>
      <c r="K697" s="58">
        <v>0</v>
      </c>
      <c r="L697" s="58">
        <v>3928416</v>
      </c>
      <c r="M697" s="58">
        <v>1369842</v>
      </c>
      <c r="N697" s="58">
        <f>VLOOKUP(AD697,'tabla ingresos'!$A$3:$D$15,4,FALSE)</f>
        <v>1000000</v>
      </c>
      <c r="O697" s="58">
        <v>39232.852597798148</v>
      </c>
      <c r="P697" s="58">
        <v>1000000</v>
      </c>
      <c r="Q697" s="58">
        <v>0</v>
      </c>
      <c r="R697" s="12">
        <v>76130</v>
      </c>
      <c r="S697" s="12" t="s">
        <v>87</v>
      </c>
      <c r="T697" s="12" t="s">
        <v>89</v>
      </c>
      <c r="U697" s="12" t="s">
        <v>10</v>
      </c>
      <c r="V697" s="12">
        <v>4</v>
      </c>
      <c r="W697" s="12">
        <v>0</v>
      </c>
      <c r="X697" s="12">
        <v>0</v>
      </c>
      <c r="Y697" s="59">
        <v>4.6410958904109592</v>
      </c>
      <c r="Z697" s="59">
        <v>54.295890410958904</v>
      </c>
      <c r="AA697" s="12">
        <v>2</v>
      </c>
      <c r="AB697" s="12">
        <v>0</v>
      </c>
      <c r="AC697" s="12">
        <v>2</v>
      </c>
      <c r="AD697" s="12">
        <v>2</v>
      </c>
      <c r="AE697" s="12">
        <v>1</v>
      </c>
      <c r="AF697" s="58" t="s">
        <v>10</v>
      </c>
      <c r="AG697" s="66">
        <f t="shared" si="144"/>
        <v>0.1517765683985321</v>
      </c>
      <c r="AH697" s="67">
        <f t="shared" si="145"/>
        <v>3.9683226666666669</v>
      </c>
      <c r="AI697" s="67">
        <f t="shared" si="146"/>
        <v>0.9770726666666667</v>
      </c>
      <c r="AJ697" s="67">
        <f t="shared" si="147"/>
        <v>2.3884280000000002</v>
      </c>
      <c r="AK697" s="67">
        <f t="shared" si="148"/>
        <v>0</v>
      </c>
      <c r="AL697" s="67">
        <f t="shared" si="149"/>
        <v>0</v>
      </c>
      <c r="AM697" s="59">
        <f>VLOOKUP(AG697,'SCORE TALLER'!$AC$2:$AD$10,2,TRUE)*AM$2</f>
        <v>0</v>
      </c>
      <c r="AN697" s="59">
        <f>VLOOKUP(AD697,'SCORE TALLER'!$W$2:$X$10,2,TRUE)*AN$2</f>
        <v>0.32</v>
      </c>
      <c r="AO697" s="59">
        <f>VLOOKUP(AB697,'SCORE TALLER'!$S$2:$T$10,2,FALSE)*AO$2</f>
        <v>0.05</v>
      </c>
      <c r="AP697" s="59">
        <f>VLOOKUP(AH697,'SCORE TALLER'!$AE$2:$AF$10,2,TRUE)*AP$2</f>
        <v>0</v>
      </c>
      <c r="AQ697" s="59">
        <f>VLOOKUP(AI697,'SCORE TALLER'!$AG$2:$AH$10,2,TRUE)*AQ$2</f>
        <v>0.4</v>
      </c>
      <c r="AR697" s="59">
        <f>VLOOKUP(AC697,'SCORE TALLER'!$U$2:$V$10,2,FALSE)*AR$2</f>
        <v>0.04</v>
      </c>
      <c r="AS697" s="59">
        <f>VLOOKUP(AE697,'SCORE TALLER'!$Y$2:$Z$10,2,FALSE)*AS$2</f>
        <v>0.03</v>
      </c>
      <c r="AT697" s="59">
        <f>VLOOKUP(Z697,'SCORE TALLER'!$O$2:$P$10,2,TRUE)*AT$2</f>
        <v>0.02</v>
      </c>
      <c r="AU697" s="59">
        <f>VLOOKUP(S697,'SCORE TALLER'!$A$2:$B$10,2,FALSE)*AU$2</f>
        <v>0.15000000000000002</v>
      </c>
      <c r="AV697" s="59">
        <f>VLOOKUP(AJ697,'SCORE TALLER'!$AI$2:$AJ$10,2,TRUE)*AV$2</f>
        <v>0.15000000000000002</v>
      </c>
      <c r="AW697" s="59">
        <f>VLOOKUP(AK697,'SCORE TALLER'!$AK$2:$AL$10,2,TRUE)*AW$2</f>
        <v>0.25</v>
      </c>
      <c r="AX697" s="59">
        <f>VLOOKUP(T697,'SCORE TALLER'!$C$2:$D$10,2,FALSE)*AX$2</f>
        <v>0</v>
      </c>
      <c r="AY697" s="59">
        <f>VLOOKUP(W697,'SCORE TALLER'!$I$2:$J$10,2,TRUE)*AY$2</f>
        <v>0</v>
      </c>
      <c r="AZ697" s="59">
        <f>VLOOKUP(X697,'SCORE TALLER'!$K$2:$L$10,2,TRUE)*AZ$2</f>
        <v>0</v>
      </c>
      <c r="BA697" s="59">
        <f>VLOOKUP(U697,'SCORE TALLER'!$E$2:$F$10,2,FALSE)*BA$2</f>
        <v>0</v>
      </c>
      <c r="BB697" s="59">
        <f>VLOOKUP(Y697,'SCORE TALLER'!$M$2:$N$10,2,TRUE)*BB$2</f>
        <v>0.03</v>
      </c>
      <c r="BC697" s="59">
        <f>VLOOKUP(AA697,'SCORE TALLER'!$Q$2:$R$10,2,FALSE)*BC$2</f>
        <v>0</v>
      </c>
      <c r="BD697" s="59">
        <f>VLOOKUP(V697,'SCORE TALLER'!$G$2:$H$10,2,FALSE)*BD$2</f>
        <v>0</v>
      </c>
      <c r="BE697" s="59">
        <f>VLOOKUP(AF697,'SCORE TALLER'!$AA$2:$AB$10,2,FALSE)*BE$2</f>
        <v>0</v>
      </c>
      <c r="BF697" s="59">
        <f>VLOOKUP(AL697,'SCORE TALLER'!$AM$2:$AN$10,2,TRUE)*BF$2</f>
        <v>0</v>
      </c>
      <c r="BG697" s="67">
        <f t="shared" si="150"/>
        <v>1.4400000000000002</v>
      </c>
      <c r="BH697" s="67" t="str">
        <f>VLOOKUP(BG697,'SCORE TALLER'!$AP$2:$AQ$7,2,TRUE)</f>
        <v>2. Normal</v>
      </c>
      <c r="BI697" s="67" t="str">
        <f t="shared" si="152"/>
        <v>LBZ</v>
      </c>
      <c r="BJ697" s="67" t="str">
        <f t="shared" si="152"/>
        <v>A</v>
      </c>
      <c r="BK697" s="67" t="str">
        <f t="shared" si="153"/>
        <v>A</v>
      </c>
      <c r="BL697" s="86">
        <f t="shared" si="151"/>
        <v>0</v>
      </c>
      <c r="BM697" s="86">
        <f t="shared" si="154"/>
        <v>0</v>
      </c>
    </row>
    <row r="698" spans="1:65" x14ac:dyDescent="0.3">
      <c r="A698" s="57">
        <v>20604628</v>
      </c>
      <c r="B698" s="12" t="s">
        <v>836</v>
      </c>
      <c r="C698" s="58" t="s">
        <v>105</v>
      </c>
      <c r="D698" s="58" t="s">
        <v>30</v>
      </c>
      <c r="E698" s="58">
        <v>673200</v>
      </c>
      <c r="F698" s="58">
        <v>11388624</v>
      </c>
      <c r="G698" s="58">
        <f t="shared" si="142"/>
        <v>9134695</v>
      </c>
      <c r="H698" s="58">
        <f t="shared" si="143"/>
        <v>2357341</v>
      </c>
      <c r="I698" s="58">
        <v>11866000</v>
      </c>
      <c r="J698" s="58">
        <v>373776</v>
      </c>
      <c r="K698" s="58">
        <v>0</v>
      </c>
      <c r="L698" s="58">
        <v>6777354</v>
      </c>
      <c r="M698" s="58">
        <v>2253929</v>
      </c>
      <c r="N698" s="58">
        <f>VLOOKUP(AD698,'tabla ingresos'!$A$3:$D$15,4,FALSE)</f>
        <v>2000000</v>
      </c>
      <c r="O698" s="58">
        <v>186399.05125614587</v>
      </c>
      <c r="P698" s="58">
        <v>6830000</v>
      </c>
      <c r="Q698" s="58">
        <v>0</v>
      </c>
      <c r="R698" s="12">
        <v>8001</v>
      </c>
      <c r="S698" s="12" t="s">
        <v>87</v>
      </c>
      <c r="T698" s="12" t="s">
        <v>89</v>
      </c>
      <c r="U698" s="12" t="s">
        <v>10</v>
      </c>
      <c r="V698" s="12">
        <v>4</v>
      </c>
      <c r="W698" s="12">
        <v>0</v>
      </c>
      <c r="X698" s="12">
        <v>0</v>
      </c>
      <c r="Y698" s="59">
        <v>3.1972602739726028</v>
      </c>
      <c r="Z698" s="59">
        <v>46.684931506849317</v>
      </c>
      <c r="AA698" s="12">
        <v>1</v>
      </c>
      <c r="AB698" s="12">
        <v>4</v>
      </c>
      <c r="AC698" s="12">
        <v>3</v>
      </c>
      <c r="AD698" s="12">
        <v>3</v>
      </c>
      <c r="AE698" s="12">
        <v>2</v>
      </c>
      <c r="AF698" s="58" t="s">
        <v>10</v>
      </c>
      <c r="AG698" s="66">
        <f t="shared" si="144"/>
        <v>0.18672501708538194</v>
      </c>
      <c r="AH698" s="67">
        <f t="shared" si="145"/>
        <v>6.0728746666666664</v>
      </c>
      <c r="AI698" s="67">
        <f t="shared" si="146"/>
        <v>0.9757096666666667</v>
      </c>
      <c r="AJ698" s="67">
        <f t="shared" si="147"/>
        <v>3.0448983333333333</v>
      </c>
      <c r="AK698" s="67">
        <f t="shared" si="148"/>
        <v>0.7857803333333333</v>
      </c>
      <c r="AL698" s="67">
        <f t="shared" si="149"/>
        <v>0</v>
      </c>
      <c r="AM698" s="59">
        <f>VLOOKUP(AG698,'SCORE TALLER'!$AC$2:$AD$10,2,TRUE)*AM$2</f>
        <v>0</v>
      </c>
      <c r="AN698" s="59">
        <f>VLOOKUP(AD698,'SCORE TALLER'!$W$2:$X$10,2,TRUE)*AN$2</f>
        <v>0.32</v>
      </c>
      <c r="AO698" s="59">
        <f>VLOOKUP(AB698,'SCORE TALLER'!$S$2:$T$10,2,FALSE)*AO$2</f>
        <v>0.02</v>
      </c>
      <c r="AP698" s="59">
        <f>VLOOKUP(AH698,'SCORE TALLER'!$AE$2:$AF$10,2,TRUE)*AP$2</f>
        <v>0.08</v>
      </c>
      <c r="AQ698" s="59">
        <f>VLOOKUP(AI698,'SCORE TALLER'!$AG$2:$AH$10,2,TRUE)*AQ$2</f>
        <v>0.4</v>
      </c>
      <c r="AR698" s="59">
        <f>VLOOKUP(AC698,'SCORE TALLER'!$U$2:$V$10,2,FALSE)*AR$2</f>
        <v>0.03</v>
      </c>
      <c r="AS698" s="59">
        <f>VLOOKUP(AE698,'SCORE TALLER'!$Y$2:$Z$10,2,FALSE)*AS$2</f>
        <v>0.01</v>
      </c>
      <c r="AT698" s="59">
        <f>VLOOKUP(Z698,'SCORE TALLER'!$O$2:$P$10,2,TRUE)*AT$2</f>
        <v>0.02</v>
      </c>
      <c r="AU698" s="59">
        <f>VLOOKUP(S698,'SCORE TALLER'!$A$2:$B$10,2,FALSE)*AU$2</f>
        <v>0.15000000000000002</v>
      </c>
      <c r="AV698" s="59">
        <f>VLOOKUP(AJ698,'SCORE TALLER'!$AI$2:$AJ$10,2,TRUE)*AV$2</f>
        <v>0.1</v>
      </c>
      <c r="AW698" s="59">
        <f>VLOOKUP(AK698,'SCORE TALLER'!$AK$2:$AL$10,2,TRUE)*AW$2</f>
        <v>0.25</v>
      </c>
      <c r="AX698" s="59">
        <f>VLOOKUP(T698,'SCORE TALLER'!$C$2:$D$10,2,FALSE)*AX$2</f>
        <v>0</v>
      </c>
      <c r="AY698" s="59">
        <f>VLOOKUP(W698,'SCORE TALLER'!$I$2:$J$10,2,TRUE)*AY$2</f>
        <v>0</v>
      </c>
      <c r="AZ698" s="59">
        <f>VLOOKUP(X698,'SCORE TALLER'!$K$2:$L$10,2,TRUE)*AZ$2</f>
        <v>0</v>
      </c>
      <c r="BA698" s="59">
        <f>VLOOKUP(U698,'SCORE TALLER'!$E$2:$F$10,2,FALSE)*BA$2</f>
        <v>0</v>
      </c>
      <c r="BB698" s="59">
        <f>VLOOKUP(Y698,'SCORE TALLER'!$M$2:$N$10,2,TRUE)*BB$2</f>
        <v>0.04</v>
      </c>
      <c r="BC698" s="59">
        <f>VLOOKUP(AA698,'SCORE TALLER'!$Q$2:$R$10,2,FALSE)*BC$2</f>
        <v>0.05</v>
      </c>
      <c r="BD698" s="59">
        <f>VLOOKUP(V698,'SCORE TALLER'!$G$2:$H$10,2,FALSE)*BD$2</f>
        <v>0</v>
      </c>
      <c r="BE698" s="59">
        <f>VLOOKUP(AF698,'SCORE TALLER'!$AA$2:$AB$10,2,FALSE)*BE$2</f>
        <v>0</v>
      </c>
      <c r="BF698" s="59">
        <f>VLOOKUP(AL698,'SCORE TALLER'!$AM$2:$AN$10,2,TRUE)*BF$2</f>
        <v>0</v>
      </c>
      <c r="BG698" s="67">
        <f t="shared" si="150"/>
        <v>1.4700000000000004</v>
      </c>
      <c r="BH698" s="67" t="str">
        <f>VLOOKUP(BG698,'SCORE TALLER'!$AP$2:$AQ$7,2,TRUE)</f>
        <v>2. Normal</v>
      </c>
      <c r="BI698" s="67" t="str">
        <f t="shared" si="152"/>
        <v>LBZ</v>
      </c>
      <c r="BJ698" s="67" t="str">
        <f t="shared" si="152"/>
        <v>A</v>
      </c>
      <c r="BK698" s="67" t="str">
        <f t="shared" si="153"/>
        <v>A</v>
      </c>
      <c r="BL698" s="86">
        <f t="shared" si="151"/>
        <v>2357341</v>
      </c>
      <c r="BM698" s="86">
        <f t="shared" si="154"/>
        <v>0</v>
      </c>
    </row>
    <row r="699" spans="1:65" x14ac:dyDescent="0.3">
      <c r="A699" s="57">
        <v>2008406244</v>
      </c>
      <c r="B699" s="12" t="s">
        <v>837</v>
      </c>
      <c r="C699" s="58" t="s">
        <v>105</v>
      </c>
      <c r="D699" s="58" t="s">
        <v>115</v>
      </c>
      <c r="E699" s="58">
        <v>23077</v>
      </c>
      <c r="F699" s="58">
        <v>4385458</v>
      </c>
      <c r="G699" s="58">
        <f t="shared" si="142"/>
        <v>2947290</v>
      </c>
      <c r="H699" s="58">
        <f t="shared" si="143"/>
        <v>2947290</v>
      </c>
      <c r="I699" s="58">
        <v>4385000</v>
      </c>
      <c r="J699" s="58">
        <v>145399</v>
      </c>
      <c r="K699" s="58">
        <v>0</v>
      </c>
      <c r="L699" s="58">
        <v>0</v>
      </c>
      <c r="M699" s="58">
        <v>1438168</v>
      </c>
      <c r="N699" s="58">
        <f>VLOOKUP(AD699,'tabla ingresos'!$A$3:$D$15,4,FALSE)</f>
        <v>1000000</v>
      </c>
      <c r="O699" s="58">
        <v>106261.72659077577</v>
      </c>
      <c r="P699" s="58">
        <v>4777000</v>
      </c>
      <c r="Q699" s="58">
        <v>0</v>
      </c>
      <c r="R699" s="12">
        <v>68255</v>
      </c>
      <c r="S699" s="12" t="s">
        <v>88</v>
      </c>
      <c r="T699" s="12" t="s">
        <v>89</v>
      </c>
      <c r="U699" s="12" t="s">
        <v>10</v>
      </c>
      <c r="V699" s="12">
        <v>4</v>
      </c>
      <c r="W699" s="12">
        <v>0</v>
      </c>
      <c r="X699" s="12">
        <v>0</v>
      </c>
      <c r="Y699" s="59">
        <v>0.70410958904109588</v>
      </c>
      <c r="Z699" s="59">
        <v>24.506849315068493</v>
      </c>
      <c r="AA699" s="12">
        <v>2</v>
      </c>
      <c r="AB699" s="12">
        <v>2</v>
      </c>
      <c r="AC699" s="12">
        <v>2</v>
      </c>
      <c r="AD699" s="12">
        <v>2</v>
      </c>
      <c r="AE699" s="12">
        <v>1</v>
      </c>
      <c r="AF699" s="58" t="s">
        <v>10</v>
      </c>
      <c r="AG699" s="66">
        <f t="shared" si="144"/>
        <v>0.16777381772718383</v>
      </c>
      <c r="AH699" s="67">
        <f t="shared" si="145"/>
        <v>6.108305333333333</v>
      </c>
      <c r="AI699" s="67">
        <f t="shared" si="146"/>
        <v>0.97416333333333338</v>
      </c>
      <c r="AJ699" s="67">
        <f t="shared" si="147"/>
        <v>1.9648600000000001</v>
      </c>
      <c r="AK699" s="67">
        <f t="shared" si="148"/>
        <v>1.9648600000000001</v>
      </c>
      <c r="AL699" s="67">
        <f t="shared" si="149"/>
        <v>0</v>
      </c>
      <c r="AM699" s="59">
        <f>VLOOKUP(AG699,'SCORE TALLER'!$AC$2:$AD$10,2,TRUE)*AM$2</f>
        <v>0</v>
      </c>
      <c r="AN699" s="59">
        <f>VLOOKUP(AD699,'SCORE TALLER'!$W$2:$X$10,2,TRUE)*AN$2</f>
        <v>0.32</v>
      </c>
      <c r="AO699" s="59">
        <f>VLOOKUP(AB699,'SCORE TALLER'!$S$2:$T$10,2,FALSE)*AO$2</f>
        <v>0.04</v>
      </c>
      <c r="AP699" s="59">
        <f>VLOOKUP(AH699,'SCORE TALLER'!$AE$2:$AF$10,2,TRUE)*AP$2</f>
        <v>0.08</v>
      </c>
      <c r="AQ699" s="59">
        <f>VLOOKUP(AI699,'SCORE TALLER'!$AG$2:$AH$10,2,TRUE)*AQ$2</f>
        <v>0.4</v>
      </c>
      <c r="AR699" s="59">
        <f>VLOOKUP(AC699,'SCORE TALLER'!$U$2:$V$10,2,FALSE)*AR$2</f>
        <v>0.04</v>
      </c>
      <c r="AS699" s="59">
        <f>VLOOKUP(AE699,'SCORE TALLER'!$Y$2:$Z$10,2,FALSE)*AS$2</f>
        <v>0.03</v>
      </c>
      <c r="AT699" s="59">
        <f>VLOOKUP(Z699,'SCORE TALLER'!$O$2:$P$10,2,TRUE)*AT$2</f>
        <v>0.05</v>
      </c>
      <c r="AU699" s="59">
        <f>VLOOKUP(S699,'SCORE TALLER'!$A$2:$B$10,2,FALSE)*AU$2</f>
        <v>0.25</v>
      </c>
      <c r="AV699" s="59">
        <f>VLOOKUP(AJ699,'SCORE TALLER'!$AI$2:$AJ$10,2,TRUE)*AV$2</f>
        <v>0.2</v>
      </c>
      <c r="AW699" s="59">
        <f>VLOOKUP(AK699,'SCORE TALLER'!$AK$2:$AL$10,2,TRUE)*AW$2</f>
        <v>0.2</v>
      </c>
      <c r="AX699" s="59">
        <f>VLOOKUP(T699,'SCORE TALLER'!$C$2:$D$10,2,FALSE)*AX$2</f>
        <v>0</v>
      </c>
      <c r="AY699" s="59">
        <f>VLOOKUP(W699,'SCORE TALLER'!$I$2:$J$10,2,TRUE)*AY$2</f>
        <v>0</v>
      </c>
      <c r="AZ699" s="59">
        <f>VLOOKUP(X699,'SCORE TALLER'!$K$2:$L$10,2,TRUE)*AZ$2</f>
        <v>0</v>
      </c>
      <c r="BA699" s="59">
        <f>VLOOKUP(U699,'SCORE TALLER'!$E$2:$F$10,2,FALSE)*BA$2</f>
        <v>0</v>
      </c>
      <c r="BB699" s="59">
        <f>VLOOKUP(Y699,'SCORE TALLER'!$M$2:$N$10,2,TRUE)*BB$2</f>
        <v>0.05</v>
      </c>
      <c r="BC699" s="59">
        <f>VLOOKUP(AA699,'SCORE TALLER'!$Q$2:$R$10,2,FALSE)*BC$2</f>
        <v>0</v>
      </c>
      <c r="BD699" s="59">
        <f>VLOOKUP(V699,'SCORE TALLER'!$G$2:$H$10,2,FALSE)*BD$2</f>
        <v>0</v>
      </c>
      <c r="BE699" s="59">
        <f>VLOOKUP(AF699,'SCORE TALLER'!$AA$2:$AB$10,2,FALSE)*BE$2</f>
        <v>0</v>
      </c>
      <c r="BF699" s="59">
        <f>VLOOKUP(AL699,'SCORE TALLER'!$AM$2:$AN$10,2,TRUE)*BF$2</f>
        <v>0</v>
      </c>
      <c r="BG699" s="67">
        <f t="shared" si="150"/>
        <v>1.6600000000000001</v>
      </c>
      <c r="BH699" s="67" t="str">
        <f>VLOOKUP(BG699,'SCORE TALLER'!$AP$2:$AQ$7,2,TRUE)</f>
        <v>2. Normal</v>
      </c>
      <c r="BI699" s="67" t="str">
        <f t="shared" si="152"/>
        <v>LBZ</v>
      </c>
      <c r="BJ699" s="67" t="str">
        <f t="shared" si="152"/>
        <v>A</v>
      </c>
      <c r="BK699" s="67" t="str">
        <f t="shared" si="153"/>
        <v>A</v>
      </c>
      <c r="BL699" s="86">
        <f t="shared" si="151"/>
        <v>2947290</v>
      </c>
      <c r="BM699" s="86">
        <f t="shared" si="154"/>
        <v>0</v>
      </c>
    </row>
    <row r="700" spans="1:65" x14ac:dyDescent="0.3">
      <c r="A700" s="57">
        <v>66222688</v>
      </c>
      <c r="B700" s="12" t="s">
        <v>838</v>
      </c>
      <c r="C700" s="58" t="s">
        <v>107</v>
      </c>
      <c r="D700" s="58" t="s">
        <v>115</v>
      </c>
      <c r="E700" s="58"/>
      <c r="F700" s="58">
        <v>5165595</v>
      </c>
      <c r="G700" s="58">
        <f t="shared" si="142"/>
        <v>3705753</v>
      </c>
      <c r="H700" s="58">
        <f t="shared" si="143"/>
        <v>1266975</v>
      </c>
      <c r="I700" s="58" t="e">
        <v>#N/A</v>
      </c>
      <c r="J700" s="58">
        <v>191988</v>
      </c>
      <c r="K700" s="58">
        <v>0</v>
      </c>
      <c r="L700" s="58">
        <v>2438778</v>
      </c>
      <c r="M700" s="58">
        <v>1459842</v>
      </c>
      <c r="N700" s="58">
        <f>VLOOKUP(AD700,'tabla ingresos'!$A$3:$D$15,4,FALSE)</f>
        <v>1000000</v>
      </c>
      <c r="O700" s="58">
        <v>0</v>
      </c>
      <c r="P700" s="58">
        <v>0</v>
      </c>
      <c r="Q700" s="58">
        <v>0</v>
      </c>
      <c r="R700" s="12">
        <v>8001</v>
      </c>
      <c r="S700" s="12" t="s">
        <v>87</v>
      </c>
      <c r="T700" s="12" t="s">
        <v>89</v>
      </c>
      <c r="U700" s="12" t="s">
        <v>10</v>
      </c>
      <c r="V700" s="12">
        <v>4</v>
      </c>
      <c r="W700" s="12">
        <v>0</v>
      </c>
      <c r="X700" s="12">
        <v>0</v>
      </c>
      <c r="Y700" s="59">
        <v>5</v>
      </c>
      <c r="Z700" s="59">
        <v>40.586301369863016</v>
      </c>
      <c r="AA700" s="12">
        <v>2</v>
      </c>
      <c r="AB700" s="12">
        <v>0</v>
      </c>
      <c r="AC700" s="12">
        <v>1</v>
      </c>
      <c r="AD700" s="12">
        <v>2</v>
      </c>
      <c r="AE700" s="12">
        <v>1</v>
      </c>
      <c r="AF700" s="58" t="s">
        <v>91</v>
      </c>
      <c r="AG700" s="66">
        <f t="shared" si="144"/>
        <v>0.12799199999999999</v>
      </c>
      <c r="AH700" s="67">
        <f t="shared" si="145"/>
        <v>3.44373</v>
      </c>
      <c r="AI700" s="67">
        <f t="shared" si="146"/>
        <v>0.97322799999999998</v>
      </c>
      <c r="AJ700" s="67">
        <f t="shared" si="147"/>
        <v>2.4705020000000002</v>
      </c>
      <c r="AK700" s="67">
        <f t="shared" si="148"/>
        <v>0.84465000000000001</v>
      </c>
      <c r="AL700" s="67">
        <f t="shared" si="149"/>
        <v>0</v>
      </c>
      <c r="AM700" s="59">
        <f>VLOOKUP(AG700,'SCORE TALLER'!$AC$2:$AD$10,2,TRUE)*AM$2</f>
        <v>0</v>
      </c>
      <c r="AN700" s="59">
        <f>VLOOKUP(AD700,'SCORE TALLER'!$W$2:$X$10,2,TRUE)*AN$2</f>
        <v>0.32</v>
      </c>
      <c r="AO700" s="59">
        <f>VLOOKUP(AB700,'SCORE TALLER'!$S$2:$T$10,2,FALSE)*AO$2</f>
        <v>0.05</v>
      </c>
      <c r="AP700" s="59">
        <f>VLOOKUP(AH700,'SCORE TALLER'!$AE$2:$AF$10,2,TRUE)*AP$2</f>
        <v>0</v>
      </c>
      <c r="AQ700" s="59">
        <f>VLOOKUP(AI700,'SCORE TALLER'!$AG$2:$AH$10,2,TRUE)*AQ$2</f>
        <v>0.4</v>
      </c>
      <c r="AR700" s="59">
        <f>VLOOKUP(AC700,'SCORE TALLER'!$U$2:$V$10,2,FALSE)*AR$2</f>
        <v>0.05</v>
      </c>
      <c r="AS700" s="59">
        <f>VLOOKUP(AE700,'SCORE TALLER'!$Y$2:$Z$10,2,FALSE)*AS$2</f>
        <v>0.03</v>
      </c>
      <c r="AT700" s="59">
        <f>VLOOKUP(Z700,'SCORE TALLER'!$O$2:$P$10,2,TRUE)*AT$2</f>
        <v>0.03</v>
      </c>
      <c r="AU700" s="59">
        <f>VLOOKUP(S700,'SCORE TALLER'!$A$2:$B$10,2,FALSE)*AU$2</f>
        <v>0.15000000000000002</v>
      </c>
      <c r="AV700" s="59">
        <f>VLOOKUP(AJ700,'SCORE TALLER'!$AI$2:$AJ$10,2,TRUE)*AV$2</f>
        <v>0.15000000000000002</v>
      </c>
      <c r="AW700" s="59">
        <f>VLOOKUP(AK700,'SCORE TALLER'!$AK$2:$AL$10,2,TRUE)*AW$2</f>
        <v>0.25</v>
      </c>
      <c r="AX700" s="59">
        <f>VLOOKUP(T700,'SCORE TALLER'!$C$2:$D$10,2,FALSE)*AX$2</f>
        <v>0</v>
      </c>
      <c r="AY700" s="59">
        <f>VLOOKUP(W700,'SCORE TALLER'!$I$2:$J$10,2,TRUE)*AY$2</f>
        <v>0</v>
      </c>
      <c r="AZ700" s="59">
        <f>VLOOKUP(X700,'SCORE TALLER'!$K$2:$L$10,2,TRUE)*AZ$2</f>
        <v>0</v>
      </c>
      <c r="BA700" s="59">
        <f>VLOOKUP(U700,'SCORE TALLER'!$E$2:$F$10,2,FALSE)*BA$2</f>
        <v>0</v>
      </c>
      <c r="BB700" s="59">
        <f>VLOOKUP(Y700,'SCORE TALLER'!$M$2:$N$10,2,TRUE)*BB$2</f>
        <v>0.03</v>
      </c>
      <c r="BC700" s="59">
        <f>VLOOKUP(AA700,'SCORE TALLER'!$Q$2:$R$10,2,FALSE)*BC$2</f>
        <v>0</v>
      </c>
      <c r="BD700" s="59">
        <f>VLOOKUP(V700,'SCORE TALLER'!$G$2:$H$10,2,FALSE)*BD$2</f>
        <v>0</v>
      </c>
      <c r="BE700" s="59">
        <f>VLOOKUP(AF700,'SCORE TALLER'!$AA$2:$AB$10,2,FALSE)*BE$2</f>
        <v>0.30000000000000004</v>
      </c>
      <c r="BF700" s="59">
        <f>VLOOKUP(AL700,'SCORE TALLER'!$AM$2:$AN$10,2,TRUE)*BF$2</f>
        <v>0</v>
      </c>
      <c r="BG700" s="67">
        <f t="shared" si="150"/>
        <v>1.7600000000000002</v>
      </c>
      <c r="BH700" s="67" t="str">
        <f>VLOOKUP(BG700,'SCORE TALLER'!$AP$2:$AQ$7,2,TRUE)</f>
        <v>2. Normal</v>
      </c>
      <c r="BI700" s="67" t="str">
        <f t="shared" si="152"/>
        <v>LBZ</v>
      </c>
      <c r="BJ700" s="67" t="str">
        <f t="shared" si="152"/>
        <v>A</v>
      </c>
      <c r="BK700" s="67" t="str">
        <f t="shared" si="153"/>
        <v>SIN</v>
      </c>
      <c r="BL700" s="86">
        <f t="shared" si="151"/>
        <v>1266975</v>
      </c>
      <c r="BM700" s="86">
        <f t="shared" si="154"/>
        <v>0</v>
      </c>
    </row>
    <row r="701" spans="1:65" x14ac:dyDescent="0.3">
      <c r="A701" s="57">
        <v>2228402286</v>
      </c>
      <c r="B701" s="12" t="s">
        <v>839</v>
      </c>
      <c r="C701" s="58" t="s">
        <v>105</v>
      </c>
      <c r="D701" s="58" t="s">
        <v>116</v>
      </c>
      <c r="E701" s="58">
        <v>1370602</v>
      </c>
      <c r="F701" s="58">
        <v>42609776</v>
      </c>
      <c r="G701" s="58">
        <f t="shared" si="142"/>
        <v>41069653</v>
      </c>
      <c r="H701" s="58">
        <f t="shared" si="143"/>
        <v>0</v>
      </c>
      <c r="I701" s="58">
        <v>4715000</v>
      </c>
      <c r="J701" s="58">
        <v>1004801</v>
      </c>
      <c r="K701" s="58">
        <v>0</v>
      </c>
      <c r="L701" s="58">
        <v>47001933</v>
      </c>
      <c r="M701" s="58">
        <v>1540123</v>
      </c>
      <c r="N701" s="58">
        <f>VLOOKUP(AD701,'tabla ingresos'!$A$3:$D$15,4,FALSE)</f>
        <v>2000000</v>
      </c>
      <c r="O701" s="58">
        <v>105106.747591921</v>
      </c>
      <c r="P701" s="58">
        <v>3607000</v>
      </c>
      <c r="Q701" s="58">
        <v>0</v>
      </c>
      <c r="R701" s="12">
        <v>76892</v>
      </c>
      <c r="S701" s="12" t="s">
        <v>86</v>
      </c>
      <c r="T701" s="12" t="s">
        <v>89</v>
      </c>
      <c r="U701" s="12" t="s">
        <v>10</v>
      </c>
      <c r="V701" s="12">
        <v>4</v>
      </c>
      <c r="W701" s="12">
        <v>0</v>
      </c>
      <c r="X701" s="12">
        <v>0</v>
      </c>
      <c r="Y701" s="59">
        <v>4.904109589041096</v>
      </c>
      <c r="Z701" s="59">
        <v>27.61917808219178</v>
      </c>
      <c r="AA701" s="12">
        <v>1</v>
      </c>
      <c r="AB701" s="12">
        <v>6</v>
      </c>
      <c r="AC701" s="12">
        <v>2</v>
      </c>
      <c r="AD701" s="12">
        <v>3</v>
      </c>
      <c r="AE701" s="12">
        <v>1</v>
      </c>
      <c r="AF701" s="58" t="s">
        <v>10</v>
      </c>
      <c r="AG701" s="66">
        <f t="shared" si="144"/>
        <v>0.36996924919730695</v>
      </c>
      <c r="AH701" s="67">
        <f t="shared" si="145"/>
        <v>15.405592</v>
      </c>
      <c r="AI701" s="67">
        <f t="shared" si="146"/>
        <v>0.97024166666666667</v>
      </c>
      <c r="AJ701" s="67">
        <f t="shared" si="147"/>
        <v>13.689884333333334</v>
      </c>
      <c r="AK701" s="67">
        <f t="shared" si="148"/>
        <v>0</v>
      </c>
      <c r="AL701" s="67">
        <f t="shared" si="149"/>
        <v>0</v>
      </c>
      <c r="AM701" s="59">
        <f>VLOOKUP(AG701,'SCORE TALLER'!$AC$2:$AD$10,2,TRUE)*AM$2</f>
        <v>0</v>
      </c>
      <c r="AN701" s="59">
        <f>VLOOKUP(AD701,'SCORE TALLER'!$W$2:$X$10,2,TRUE)*AN$2</f>
        <v>0.32</v>
      </c>
      <c r="AO701" s="59">
        <f>VLOOKUP(AB701,'SCORE TALLER'!$S$2:$T$10,2,FALSE)*AO$2</f>
        <v>0</v>
      </c>
      <c r="AP701" s="59">
        <f>VLOOKUP(AH701,'SCORE TALLER'!$AE$2:$AF$10,2,TRUE)*AP$2</f>
        <v>0.24</v>
      </c>
      <c r="AQ701" s="59">
        <f>VLOOKUP(AI701,'SCORE TALLER'!$AG$2:$AH$10,2,TRUE)*AQ$2</f>
        <v>0.4</v>
      </c>
      <c r="AR701" s="59">
        <f>VLOOKUP(AC701,'SCORE TALLER'!$U$2:$V$10,2,FALSE)*AR$2</f>
        <v>0.04</v>
      </c>
      <c r="AS701" s="59">
        <f>VLOOKUP(AE701,'SCORE TALLER'!$Y$2:$Z$10,2,FALSE)*AS$2</f>
        <v>0.03</v>
      </c>
      <c r="AT701" s="59">
        <f>VLOOKUP(Z701,'SCORE TALLER'!$O$2:$P$10,2,TRUE)*AT$2</f>
        <v>0.04</v>
      </c>
      <c r="AU701" s="59">
        <f>VLOOKUP(S701,'SCORE TALLER'!$A$2:$B$10,2,FALSE)*AU$2</f>
        <v>0.05</v>
      </c>
      <c r="AV701" s="59">
        <f>VLOOKUP(AJ701,'SCORE TALLER'!$AI$2:$AJ$10,2,TRUE)*AV$2</f>
        <v>0</v>
      </c>
      <c r="AW701" s="59">
        <f>VLOOKUP(AK701,'SCORE TALLER'!$AK$2:$AL$10,2,TRUE)*AW$2</f>
        <v>0.25</v>
      </c>
      <c r="AX701" s="59">
        <f>VLOOKUP(T701,'SCORE TALLER'!$C$2:$D$10,2,FALSE)*AX$2</f>
        <v>0</v>
      </c>
      <c r="AY701" s="59">
        <f>VLOOKUP(W701,'SCORE TALLER'!$I$2:$J$10,2,TRUE)*AY$2</f>
        <v>0</v>
      </c>
      <c r="AZ701" s="59">
        <f>VLOOKUP(X701,'SCORE TALLER'!$K$2:$L$10,2,TRUE)*AZ$2</f>
        <v>0</v>
      </c>
      <c r="BA701" s="59">
        <f>VLOOKUP(U701,'SCORE TALLER'!$E$2:$F$10,2,FALSE)*BA$2</f>
        <v>0</v>
      </c>
      <c r="BB701" s="59">
        <f>VLOOKUP(Y701,'SCORE TALLER'!$M$2:$N$10,2,TRUE)*BB$2</f>
        <v>0.03</v>
      </c>
      <c r="BC701" s="59">
        <f>VLOOKUP(AA701,'SCORE TALLER'!$Q$2:$R$10,2,FALSE)*BC$2</f>
        <v>0.05</v>
      </c>
      <c r="BD701" s="59">
        <f>VLOOKUP(V701,'SCORE TALLER'!$G$2:$H$10,2,FALSE)*BD$2</f>
        <v>0</v>
      </c>
      <c r="BE701" s="59">
        <f>VLOOKUP(AF701,'SCORE TALLER'!$AA$2:$AB$10,2,FALSE)*BE$2</f>
        <v>0</v>
      </c>
      <c r="BF701" s="59">
        <f>VLOOKUP(AL701,'SCORE TALLER'!$AM$2:$AN$10,2,TRUE)*BF$2</f>
        <v>0</v>
      </c>
      <c r="BG701" s="67">
        <f t="shared" si="150"/>
        <v>1.4500000000000002</v>
      </c>
      <c r="BH701" s="67" t="str">
        <f>VLOOKUP(BG701,'SCORE TALLER'!$AP$2:$AQ$7,2,TRUE)</f>
        <v>2. Normal</v>
      </c>
      <c r="BI701" s="67" t="str">
        <f t="shared" si="152"/>
        <v>LBZ</v>
      </c>
      <c r="BJ701" s="67" t="str">
        <f t="shared" si="152"/>
        <v>A</v>
      </c>
      <c r="BK701" s="67" t="str">
        <f t="shared" si="153"/>
        <v>A</v>
      </c>
      <c r="BL701" s="86">
        <f t="shared" si="151"/>
        <v>0</v>
      </c>
      <c r="BM701" s="86">
        <f t="shared" si="154"/>
        <v>0</v>
      </c>
    </row>
    <row r="702" spans="1:65" x14ac:dyDescent="0.3">
      <c r="A702" s="57">
        <v>4824446</v>
      </c>
      <c r="B702" s="12" t="s">
        <v>840</v>
      </c>
      <c r="C702" s="58" t="s">
        <v>107</v>
      </c>
      <c r="D702" s="58" t="s">
        <v>30</v>
      </c>
      <c r="E702" s="58"/>
      <c r="F702" s="58">
        <v>9571144</v>
      </c>
      <c r="G702" s="58">
        <f t="shared" si="142"/>
        <v>6672715</v>
      </c>
      <c r="H702" s="58">
        <f t="shared" si="143"/>
        <v>1801290</v>
      </c>
      <c r="I702" s="58" t="e">
        <v>#N/A</v>
      </c>
      <c r="J702" s="58">
        <v>313361</v>
      </c>
      <c r="K702" s="58">
        <v>0</v>
      </c>
      <c r="L702" s="58">
        <v>4871425</v>
      </c>
      <c r="M702" s="58">
        <v>2898429</v>
      </c>
      <c r="N702" s="58">
        <f>VLOOKUP(AD702,'tabla ingresos'!$A$3:$D$15,4,FALSE)</f>
        <v>2000000</v>
      </c>
      <c r="O702" s="58">
        <v>0</v>
      </c>
      <c r="P702" s="58">
        <v>0</v>
      </c>
      <c r="Q702" s="58">
        <v>0</v>
      </c>
      <c r="R702" s="12">
        <v>13052</v>
      </c>
      <c r="S702" s="12" t="s">
        <v>87</v>
      </c>
      <c r="T702" s="12" t="s">
        <v>89</v>
      </c>
      <c r="U702" s="12" t="s">
        <v>10</v>
      </c>
      <c r="V702" s="12">
        <v>4</v>
      </c>
      <c r="W702" s="12">
        <v>0</v>
      </c>
      <c r="X702" s="12">
        <v>0</v>
      </c>
      <c r="Y702" s="59">
        <v>2.8191780821917809</v>
      </c>
      <c r="Z702" s="59">
        <v>44.364383561643834</v>
      </c>
      <c r="AA702" s="12">
        <v>1</v>
      </c>
      <c r="AB702" s="12">
        <v>2</v>
      </c>
      <c r="AC702" s="12">
        <v>1</v>
      </c>
      <c r="AD702" s="12">
        <v>3</v>
      </c>
      <c r="AE702" s="12">
        <v>2</v>
      </c>
      <c r="AF702" s="58" t="s">
        <v>91</v>
      </c>
      <c r="AG702" s="66">
        <f t="shared" si="144"/>
        <v>0.10445366666666667</v>
      </c>
      <c r="AH702" s="67">
        <f t="shared" si="145"/>
        <v>3.1903813333333333</v>
      </c>
      <c r="AI702" s="67">
        <f t="shared" si="146"/>
        <v>0.96614299999999997</v>
      </c>
      <c r="AJ702" s="67">
        <f t="shared" si="147"/>
        <v>2.2242383333333335</v>
      </c>
      <c r="AK702" s="67">
        <f t="shared" si="148"/>
        <v>0.60043000000000002</v>
      </c>
      <c r="AL702" s="67">
        <f t="shared" si="149"/>
        <v>0</v>
      </c>
      <c r="AM702" s="59">
        <f>VLOOKUP(AG702,'SCORE TALLER'!$AC$2:$AD$10,2,TRUE)*AM$2</f>
        <v>0</v>
      </c>
      <c r="AN702" s="59">
        <f>VLOOKUP(AD702,'SCORE TALLER'!$W$2:$X$10,2,TRUE)*AN$2</f>
        <v>0.32</v>
      </c>
      <c r="AO702" s="59">
        <f>VLOOKUP(AB702,'SCORE TALLER'!$S$2:$T$10,2,FALSE)*AO$2</f>
        <v>0.04</v>
      </c>
      <c r="AP702" s="59">
        <f>VLOOKUP(AH702,'SCORE TALLER'!$AE$2:$AF$10,2,TRUE)*AP$2</f>
        <v>0</v>
      </c>
      <c r="AQ702" s="59">
        <f>VLOOKUP(AI702,'SCORE TALLER'!$AG$2:$AH$10,2,TRUE)*AQ$2</f>
        <v>0.4</v>
      </c>
      <c r="AR702" s="59">
        <f>VLOOKUP(AC702,'SCORE TALLER'!$U$2:$V$10,2,FALSE)*AR$2</f>
        <v>0.05</v>
      </c>
      <c r="AS702" s="59">
        <f>VLOOKUP(AE702,'SCORE TALLER'!$Y$2:$Z$10,2,FALSE)*AS$2</f>
        <v>0.01</v>
      </c>
      <c r="AT702" s="59">
        <f>VLOOKUP(Z702,'SCORE TALLER'!$O$2:$P$10,2,TRUE)*AT$2</f>
        <v>0.03</v>
      </c>
      <c r="AU702" s="59">
        <f>VLOOKUP(S702,'SCORE TALLER'!$A$2:$B$10,2,FALSE)*AU$2</f>
        <v>0.15000000000000002</v>
      </c>
      <c r="AV702" s="59">
        <f>VLOOKUP(AJ702,'SCORE TALLER'!$AI$2:$AJ$10,2,TRUE)*AV$2</f>
        <v>0.15000000000000002</v>
      </c>
      <c r="AW702" s="59">
        <f>VLOOKUP(AK702,'SCORE TALLER'!$AK$2:$AL$10,2,TRUE)*AW$2</f>
        <v>0.25</v>
      </c>
      <c r="AX702" s="59">
        <f>VLOOKUP(T702,'SCORE TALLER'!$C$2:$D$10,2,FALSE)*AX$2</f>
        <v>0</v>
      </c>
      <c r="AY702" s="59">
        <f>VLOOKUP(W702,'SCORE TALLER'!$I$2:$J$10,2,TRUE)*AY$2</f>
        <v>0</v>
      </c>
      <c r="AZ702" s="59">
        <f>VLOOKUP(X702,'SCORE TALLER'!$K$2:$L$10,2,TRUE)*AZ$2</f>
        <v>0</v>
      </c>
      <c r="BA702" s="59">
        <f>VLOOKUP(U702,'SCORE TALLER'!$E$2:$F$10,2,FALSE)*BA$2</f>
        <v>0</v>
      </c>
      <c r="BB702" s="59">
        <f>VLOOKUP(Y702,'SCORE TALLER'!$M$2:$N$10,2,TRUE)*BB$2</f>
        <v>0.04</v>
      </c>
      <c r="BC702" s="59">
        <f>VLOOKUP(AA702,'SCORE TALLER'!$Q$2:$R$10,2,FALSE)*BC$2</f>
        <v>0.05</v>
      </c>
      <c r="BD702" s="59">
        <f>VLOOKUP(V702,'SCORE TALLER'!$G$2:$H$10,2,FALSE)*BD$2</f>
        <v>0</v>
      </c>
      <c r="BE702" s="59">
        <f>VLOOKUP(AF702,'SCORE TALLER'!$AA$2:$AB$10,2,FALSE)*BE$2</f>
        <v>0.30000000000000004</v>
      </c>
      <c r="BF702" s="59">
        <f>VLOOKUP(AL702,'SCORE TALLER'!$AM$2:$AN$10,2,TRUE)*BF$2</f>
        <v>0</v>
      </c>
      <c r="BG702" s="67">
        <f t="shared" si="150"/>
        <v>1.79</v>
      </c>
      <c r="BH702" s="67" t="str">
        <f>VLOOKUP(BG702,'SCORE TALLER'!$AP$2:$AQ$7,2,TRUE)</f>
        <v>2. Normal</v>
      </c>
      <c r="BI702" s="67" t="str">
        <f t="shared" si="152"/>
        <v>LBZ</v>
      </c>
      <c r="BJ702" s="67" t="str">
        <f t="shared" si="152"/>
        <v>A</v>
      </c>
      <c r="BK702" s="67" t="str">
        <f t="shared" si="153"/>
        <v>SIN</v>
      </c>
      <c r="BL702" s="86">
        <f t="shared" si="151"/>
        <v>1801290</v>
      </c>
      <c r="BM702" s="86">
        <f t="shared" si="154"/>
        <v>0</v>
      </c>
    </row>
    <row r="703" spans="1:65" x14ac:dyDescent="0.3">
      <c r="A703" s="57">
        <v>20448482</v>
      </c>
      <c r="B703" s="12" t="s">
        <v>841</v>
      </c>
      <c r="C703" s="58" t="s">
        <v>105</v>
      </c>
      <c r="D703" s="58" t="s">
        <v>115</v>
      </c>
      <c r="E703" s="58">
        <v>644725</v>
      </c>
      <c r="F703" s="58">
        <v>4908831</v>
      </c>
      <c r="G703" s="58">
        <f t="shared" si="142"/>
        <v>4106677</v>
      </c>
      <c r="H703" s="58">
        <f t="shared" si="143"/>
        <v>4106677</v>
      </c>
      <c r="I703" s="58">
        <v>4909000</v>
      </c>
      <c r="J703" s="58">
        <v>161169</v>
      </c>
      <c r="K703" s="58">
        <v>0</v>
      </c>
      <c r="L703" s="58">
        <v>0</v>
      </c>
      <c r="M703" s="58">
        <v>802154</v>
      </c>
      <c r="N703" s="58">
        <f>VLOOKUP(AD703,'tabla ingresos'!$A$3:$D$15,4,FALSE)</f>
        <v>1000000</v>
      </c>
      <c r="O703" s="58">
        <v>45690.095544788237</v>
      </c>
      <c r="P703" s="58">
        <v>2054000</v>
      </c>
      <c r="Q703" s="58">
        <v>0</v>
      </c>
      <c r="R703" s="12">
        <v>76130</v>
      </c>
      <c r="S703" s="12" t="s">
        <v>88</v>
      </c>
      <c r="T703" s="12" t="s">
        <v>89</v>
      </c>
      <c r="U703" s="12" t="s">
        <v>10</v>
      </c>
      <c r="V703" s="12">
        <v>4</v>
      </c>
      <c r="W703" s="12">
        <v>0</v>
      </c>
      <c r="X703" s="12">
        <v>0</v>
      </c>
      <c r="Y703" s="59">
        <v>2.5616438356164384</v>
      </c>
      <c r="Z703" s="59">
        <v>37.772602739726025</v>
      </c>
      <c r="AA703" s="12">
        <v>2</v>
      </c>
      <c r="AB703" s="12">
        <v>2</v>
      </c>
      <c r="AC703" s="12">
        <v>1</v>
      </c>
      <c r="AD703" s="12">
        <v>2</v>
      </c>
      <c r="AE703" s="12">
        <v>3</v>
      </c>
      <c r="AF703" s="58" t="s">
        <v>10</v>
      </c>
      <c r="AG703" s="66">
        <f t="shared" si="144"/>
        <v>0.1379060636965255</v>
      </c>
      <c r="AH703" s="67">
        <f t="shared" si="145"/>
        <v>4.641887333333333</v>
      </c>
      <c r="AI703" s="67">
        <f t="shared" si="146"/>
        <v>0.96458600000000005</v>
      </c>
      <c r="AJ703" s="67">
        <f t="shared" si="147"/>
        <v>2.7377846666666668</v>
      </c>
      <c r="AK703" s="67">
        <f t="shared" si="148"/>
        <v>2.7377846666666668</v>
      </c>
      <c r="AL703" s="67">
        <f t="shared" si="149"/>
        <v>0</v>
      </c>
      <c r="AM703" s="59">
        <f>VLOOKUP(AG703,'SCORE TALLER'!$AC$2:$AD$10,2,TRUE)*AM$2</f>
        <v>0</v>
      </c>
      <c r="AN703" s="59">
        <f>VLOOKUP(AD703,'SCORE TALLER'!$W$2:$X$10,2,TRUE)*AN$2</f>
        <v>0.32</v>
      </c>
      <c r="AO703" s="59">
        <f>VLOOKUP(AB703,'SCORE TALLER'!$S$2:$T$10,2,FALSE)*AO$2</f>
        <v>0.04</v>
      </c>
      <c r="AP703" s="59">
        <f>VLOOKUP(AH703,'SCORE TALLER'!$AE$2:$AF$10,2,TRUE)*AP$2</f>
        <v>0</v>
      </c>
      <c r="AQ703" s="59">
        <f>VLOOKUP(AI703,'SCORE TALLER'!$AG$2:$AH$10,2,TRUE)*AQ$2</f>
        <v>0.4</v>
      </c>
      <c r="AR703" s="59">
        <f>VLOOKUP(AC703,'SCORE TALLER'!$U$2:$V$10,2,FALSE)*AR$2</f>
        <v>0.05</v>
      </c>
      <c r="AS703" s="59">
        <f>VLOOKUP(AE703,'SCORE TALLER'!$Y$2:$Z$10,2,FALSE)*AS$2</f>
        <v>0.02</v>
      </c>
      <c r="AT703" s="59">
        <f>VLOOKUP(Z703,'SCORE TALLER'!$O$2:$P$10,2,TRUE)*AT$2</f>
        <v>0.03</v>
      </c>
      <c r="AU703" s="59">
        <f>VLOOKUP(S703,'SCORE TALLER'!$A$2:$B$10,2,FALSE)*AU$2</f>
        <v>0.25</v>
      </c>
      <c r="AV703" s="59">
        <f>VLOOKUP(AJ703,'SCORE TALLER'!$AI$2:$AJ$10,2,TRUE)*AV$2</f>
        <v>0.15000000000000002</v>
      </c>
      <c r="AW703" s="59">
        <f>VLOOKUP(AK703,'SCORE TALLER'!$AK$2:$AL$10,2,TRUE)*AW$2</f>
        <v>0.15000000000000002</v>
      </c>
      <c r="AX703" s="59">
        <f>VLOOKUP(T703,'SCORE TALLER'!$C$2:$D$10,2,FALSE)*AX$2</f>
        <v>0</v>
      </c>
      <c r="AY703" s="59">
        <f>VLOOKUP(W703,'SCORE TALLER'!$I$2:$J$10,2,TRUE)*AY$2</f>
        <v>0</v>
      </c>
      <c r="AZ703" s="59">
        <f>VLOOKUP(X703,'SCORE TALLER'!$K$2:$L$10,2,TRUE)*AZ$2</f>
        <v>0</v>
      </c>
      <c r="BA703" s="59">
        <f>VLOOKUP(U703,'SCORE TALLER'!$E$2:$F$10,2,FALSE)*BA$2</f>
        <v>0</v>
      </c>
      <c r="BB703" s="59">
        <f>VLOOKUP(Y703,'SCORE TALLER'!$M$2:$N$10,2,TRUE)*BB$2</f>
        <v>0.04</v>
      </c>
      <c r="BC703" s="59">
        <f>VLOOKUP(AA703,'SCORE TALLER'!$Q$2:$R$10,2,FALSE)*BC$2</f>
        <v>0</v>
      </c>
      <c r="BD703" s="59">
        <f>VLOOKUP(V703,'SCORE TALLER'!$G$2:$H$10,2,FALSE)*BD$2</f>
        <v>0</v>
      </c>
      <c r="BE703" s="59">
        <f>VLOOKUP(AF703,'SCORE TALLER'!$AA$2:$AB$10,2,FALSE)*BE$2</f>
        <v>0</v>
      </c>
      <c r="BF703" s="59">
        <f>VLOOKUP(AL703,'SCORE TALLER'!$AM$2:$AN$10,2,TRUE)*BF$2</f>
        <v>0</v>
      </c>
      <c r="BG703" s="67">
        <f t="shared" si="150"/>
        <v>1.4500000000000002</v>
      </c>
      <c r="BH703" s="67" t="str">
        <f>VLOOKUP(BG703,'SCORE TALLER'!$AP$2:$AQ$7,2,TRUE)</f>
        <v>2. Normal</v>
      </c>
      <c r="BI703" s="67" t="str">
        <f t="shared" si="152"/>
        <v>LBZ</v>
      </c>
      <c r="BJ703" s="67" t="str">
        <f t="shared" si="152"/>
        <v>A</v>
      </c>
      <c r="BK703" s="67" t="str">
        <f t="shared" si="153"/>
        <v>A</v>
      </c>
      <c r="BL703" s="86">
        <f t="shared" si="151"/>
        <v>4106677</v>
      </c>
      <c r="BM703" s="86">
        <f t="shared" si="154"/>
        <v>0</v>
      </c>
    </row>
    <row r="704" spans="1:65" x14ac:dyDescent="0.3">
      <c r="A704" s="57">
        <v>2040644266</v>
      </c>
      <c r="B704" s="12" t="s">
        <v>842</v>
      </c>
      <c r="C704" s="58" t="s">
        <v>105</v>
      </c>
      <c r="D704" s="58" t="s">
        <v>114</v>
      </c>
      <c r="E704" s="58"/>
      <c r="F704" s="58">
        <v>2911661</v>
      </c>
      <c r="G704" s="58">
        <f t="shared" si="142"/>
        <v>1467541</v>
      </c>
      <c r="H704" s="58">
        <f t="shared" si="143"/>
        <v>1467541</v>
      </c>
      <c r="I704" s="58">
        <v>2912000</v>
      </c>
      <c r="J704" s="58">
        <v>143680</v>
      </c>
      <c r="K704" s="58">
        <v>0</v>
      </c>
      <c r="L704" s="58">
        <v>0</v>
      </c>
      <c r="M704" s="58">
        <v>1444120</v>
      </c>
      <c r="N704" s="58">
        <f>VLOOKUP(AD704,'tabla ingresos'!$A$3:$D$15,4,FALSE)</f>
        <v>1000000</v>
      </c>
      <c r="O704" s="58">
        <v>49471.651651221546</v>
      </c>
      <c r="P704" s="58">
        <v>2224000</v>
      </c>
      <c r="Q704" s="58">
        <v>0</v>
      </c>
      <c r="R704" s="12">
        <v>13647</v>
      </c>
      <c r="S704" s="12" t="s">
        <v>88</v>
      </c>
      <c r="T704" s="12" t="s">
        <v>89</v>
      </c>
      <c r="U704" s="12" t="s">
        <v>10</v>
      </c>
      <c r="V704" s="12">
        <v>4</v>
      </c>
      <c r="W704" s="12">
        <v>0</v>
      </c>
      <c r="X704" s="12">
        <v>0</v>
      </c>
      <c r="Y704" s="59">
        <v>3.7424657534246575</v>
      </c>
      <c r="Z704" s="59">
        <v>33.665753424657531</v>
      </c>
      <c r="AA704" s="12">
        <v>1</v>
      </c>
      <c r="AB704" s="12">
        <v>2</v>
      </c>
      <c r="AC704" s="12">
        <v>1</v>
      </c>
      <c r="AD704" s="12">
        <v>2</v>
      </c>
      <c r="AE704" s="12">
        <v>3</v>
      </c>
      <c r="AF704" s="58" t="s">
        <v>17</v>
      </c>
      <c r="AG704" s="66">
        <f t="shared" si="144"/>
        <v>0.12876776776748103</v>
      </c>
      <c r="AH704" s="67">
        <f t="shared" si="145"/>
        <v>3.4237739999999999</v>
      </c>
      <c r="AI704" s="67">
        <f t="shared" si="146"/>
        <v>0.96274666666666664</v>
      </c>
      <c r="AJ704" s="67">
        <f t="shared" si="147"/>
        <v>0.97836066666666666</v>
      </c>
      <c r="AK704" s="67">
        <f t="shared" si="148"/>
        <v>0.97836066666666666</v>
      </c>
      <c r="AL704" s="67">
        <f t="shared" si="149"/>
        <v>0</v>
      </c>
      <c r="AM704" s="59">
        <f>VLOOKUP(AG704,'SCORE TALLER'!$AC$2:$AD$10,2,TRUE)*AM$2</f>
        <v>0</v>
      </c>
      <c r="AN704" s="59">
        <f>VLOOKUP(AD704,'SCORE TALLER'!$W$2:$X$10,2,TRUE)*AN$2</f>
        <v>0.32</v>
      </c>
      <c r="AO704" s="59">
        <f>VLOOKUP(AB704,'SCORE TALLER'!$S$2:$T$10,2,FALSE)*AO$2</f>
        <v>0.04</v>
      </c>
      <c r="AP704" s="59">
        <f>VLOOKUP(AH704,'SCORE TALLER'!$AE$2:$AF$10,2,TRUE)*AP$2</f>
        <v>0</v>
      </c>
      <c r="AQ704" s="59">
        <f>VLOOKUP(AI704,'SCORE TALLER'!$AG$2:$AH$10,2,TRUE)*AQ$2</f>
        <v>0.4</v>
      </c>
      <c r="AR704" s="59">
        <f>VLOOKUP(AC704,'SCORE TALLER'!$U$2:$V$10,2,FALSE)*AR$2</f>
        <v>0.05</v>
      </c>
      <c r="AS704" s="59">
        <f>VLOOKUP(AE704,'SCORE TALLER'!$Y$2:$Z$10,2,FALSE)*AS$2</f>
        <v>0.02</v>
      </c>
      <c r="AT704" s="59">
        <f>VLOOKUP(Z704,'SCORE TALLER'!$O$2:$P$10,2,TRUE)*AT$2</f>
        <v>0.04</v>
      </c>
      <c r="AU704" s="59">
        <f>VLOOKUP(S704,'SCORE TALLER'!$A$2:$B$10,2,FALSE)*AU$2</f>
        <v>0.25</v>
      </c>
      <c r="AV704" s="59">
        <f>VLOOKUP(AJ704,'SCORE TALLER'!$AI$2:$AJ$10,2,TRUE)*AV$2</f>
        <v>0.25</v>
      </c>
      <c r="AW704" s="59">
        <f>VLOOKUP(AK704,'SCORE TALLER'!$AK$2:$AL$10,2,TRUE)*AW$2</f>
        <v>0.25</v>
      </c>
      <c r="AX704" s="59">
        <f>VLOOKUP(T704,'SCORE TALLER'!$C$2:$D$10,2,FALSE)*AX$2</f>
        <v>0</v>
      </c>
      <c r="AY704" s="59">
        <f>VLOOKUP(W704,'SCORE TALLER'!$I$2:$J$10,2,TRUE)*AY$2</f>
        <v>0</v>
      </c>
      <c r="AZ704" s="59">
        <f>VLOOKUP(X704,'SCORE TALLER'!$K$2:$L$10,2,TRUE)*AZ$2</f>
        <v>0</v>
      </c>
      <c r="BA704" s="59">
        <f>VLOOKUP(U704,'SCORE TALLER'!$E$2:$F$10,2,FALSE)*BA$2</f>
        <v>0</v>
      </c>
      <c r="BB704" s="59">
        <f>VLOOKUP(Y704,'SCORE TALLER'!$M$2:$N$10,2,TRUE)*BB$2</f>
        <v>0.04</v>
      </c>
      <c r="BC704" s="59">
        <f>VLOOKUP(AA704,'SCORE TALLER'!$Q$2:$R$10,2,FALSE)*BC$2</f>
        <v>0.05</v>
      </c>
      <c r="BD704" s="59">
        <f>VLOOKUP(V704,'SCORE TALLER'!$G$2:$H$10,2,FALSE)*BD$2</f>
        <v>0</v>
      </c>
      <c r="BE704" s="59">
        <f>VLOOKUP(AF704,'SCORE TALLER'!$AA$2:$AB$10,2,FALSE)*BE$2</f>
        <v>0.1</v>
      </c>
      <c r="BF704" s="59">
        <f>VLOOKUP(AL704,'SCORE TALLER'!$AM$2:$AN$10,2,TRUE)*BF$2</f>
        <v>0</v>
      </c>
      <c r="BG704" s="67">
        <f t="shared" si="150"/>
        <v>1.8100000000000003</v>
      </c>
      <c r="BH704" s="67" t="str">
        <f>VLOOKUP(BG704,'SCORE TALLER'!$AP$2:$AQ$7,2,TRUE)</f>
        <v>2. Normal</v>
      </c>
      <c r="BI704" s="67" t="str">
        <f t="shared" si="152"/>
        <v>LBZ</v>
      </c>
      <c r="BJ704" s="67" t="str">
        <f t="shared" si="152"/>
        <v>A</v>
      </c>
      <c r="BK704" s="67" t="str">
        <f t="shared" si="153"/>
        <v>B</v>
      </c>
      <c r="BL704" s="86">
        <f t="shared" si="151"/>
        <v>1467541</v>
      </c>
      <c r="BM704" s="86">
        <f t="shared" si="154"/>
        <v>0</v>
      </c>
    </row>
    <row r="705" spans="1:65" x14ac:dyDescent="0.3">
      <c r="A705" s="57">
        <v>2044022022</v>
      </c>
      <c r="B705" s="12" t="s">
        <v>843</v>
      </c>
      <c r="C705" s="58" t="s">
        <v>105</v>
      </c>
      <c r="D705" s="58" t="s">
        <v>114</v>
      </c>
      <c r="E705" s="58"/>
      <c r="F705" s="58">
        <v>2525029</v>
      </c>
      <c r="G705" s="58">
        <f t="shared" si="142"/>
        <v>1080909</v>
      </c>
      <c r="H705" s="58">
        <f t="shared" si="143"/>
        <v>1080909</v>
      </c>
      <c r="I705" s="58">
        <v>2525000</v>
      </c>
      <c r="J705" s="58">
        <v>197008</v>
      </c>
      <c r="K705" s="58">
        <v>0</v>
      </c>
      <c r="L705" s="58">
        <v>0</v>
      </c>
      <c r="M705" s="58">
        <v>1444120</v>
      </c>
      <c r="N705" s="58">
        <f>VLOOKUP(AD705,'tabla ingresos'!$A$3:$D$15,4,FALSE)</f>
        <v>1000000</v>
      </c>
      <c r="O705" s="58">
        <v>78914.117911306239</v>
      </c>
      <c r="P705" s="58">
        <v>3139000</v>
      </c>
      <c r="Q705" s="58">
        <v>0</v>
      </c>
      <c r="R705" s="12">
        <v>13052</v>
      </c>
      <c r="S705" s="12" t="s">
        <v>88</v>
      </c>
      <c r="T705" s="12" t="s">
        <v>89</v>
      </c>
      <c r="U705" s="12" t="s">
        <v>10</v>
      </c>
      <c r="V705" s="12">
        <v>4</v>
      </c>
      <c r="W705" s="12">
        <v>0</v>
      </c>
      <c r="X705" s="12">
        <v>0</v>
      </c>
      <c r="Y705" s="59">
        <v>3.7424657534246575</v>
      </c>
      <c r="Z705" s="59">
        <v>23.893150684931506</v>
      </c>
      <c r="AA705" s="12">
        <v>1</v>
      </c>
      <c r="AB705" s="12">
        <v>2</v>
      </c>
      <c r="AC705" s="12">
        <v>1</v>
      </c>
      <c r="AD705" s="12">
        <v>2</v>
      </c>
      <c r="AE705" s="12">
        <v>3</v>
      </c>
      <c r="AF705" s="58" t="s">
        <v>10</v>
      </c>
      <c r="AG705" s="66">
        <f t="shared" si="144"/>
        <v>0.18394807860753748</v>
      </c>
      <c r="AH705" s="67">
        <f t="shared" si="145"/>
        <v>3.7760193333333332</v>
      </c>
      <c r="AI705" s="67">
        <f t="shared" si="146"/>
        <v>0.96274666666666664</v>
      </c>
      <c r="AJ705" s="67">
        <f t="shared" si="147"/>
        <v>0.72060599999999997</v>
      </c>
      <c r="AK705" s="67">
        <f t="shared" si="148"/>
        <v>0.72060599999999997</v>
      </c>
      <c r="AL705" s="67">
        <f t="shared" si="149"/>
        <v>0</v>
      </c>
      <c r="AM705" s="59">
        <f>VLOOKUP(AG705,'SCORE TALLER'!$AC$2:$AD$10,2,TRUE)*AM$2</f>
        <v>0</v>
      </c>
      <c r="AN705" s="59">
        <f>VLOOKUP(AD705,'SCORE TALLER'!$W$2:$X$10,2,TRUE)*AN$2</f>
        <v>0.32</v>
      </c>
      <c r="AO705" s="59">
        <f>VLOOKUP(AB705,'SCORE TALLER'!$S$2:$T$10,2,FALSE)*AO$2</f>
        <v>0.04</v>
      </c>
      <c r="AP705" s="59">
        <f>VLOOKUP(AH705,'SCORE TALLER'!$AE$2:$AF$10,2,TRUE)*AP$2</f>
        <v>0</v>
      </c>
      <c r="AQ705" s="59">
        <f>VLOOKUP(AI705,'SCORE TALLER'!$AG$2:$AH$10,2,TRUE)*AQ$2</f>
        <v>0.4</v>
      </c>
      <c r="AR705" s="59">
        <f>VLOOKUP(AC705,'SCORE TALLER'!$U$2:$V$10,2,FALSE)*AR$2</f>
        <v>0.05</v>
      </c>
      <c r="AS705" s="59">
        <f>VLOOKUP(AE705,'SCORE TALLER'!$Y$2:$Z$10,2,FALSE)*AS$2</f>
        <v>0.02</v>
      </c>
      <c r="AT705" s="59">
        <f>VLOOKUP(Z705,'SCORE TALLER'!$O$2:$P$10,2,TRUE)*AT$2</f>
        <v>0.05</v>
      </c>
      <c r="AU705" s="59">
        <f>VLOOKUP(S705,'SCORE TALLER'!$A$2:$B$10,2,FALSE)*AU$2</f>
        <v>0.25</v>
      </c>
      <c r="AV705" s="59">
        <f>VLOOKUP(AJ705,'SCORE TALLER'!$AI$2:$AJ$10,2,TRUE)*AV$2</f>
        <v>0.25</v>
      </c>
      <c r="AW705" s="59">
        <f>VLOOKUP(AK705,'SCORE TALLER'!$AK$2:$AL$10,2,TRUE)*AW$2</f>
        <v>0.25</v>
      </c>
      <c r="AX705" s="59">
        <f>VLOOKUP(T705,'SCORE TALLER'!$C$2:$D$10,2,FALSE)*AX$2</f>
        <v>0</v>
      </c>
      <c r="AY705" s="59">
        <f>VLOOKUP(W705,'SCORE TALLER'!$I$2:$J$10,2,TRUE)*AY$2</f>
        <v>0</v>
      </c>
      <c r="AZ705" s="59">
        <f>VLOOKUP(X705,'SCORE TALLER'!$K$2:$L$10,2,TRUE)*AZ$2</f>
        <v>0</v>
      </c>
      <c r="BA705" s="59">
        <f>VLOOKUP(U705,'SCORE TALLER'!$E$2:$F$10,2,FALSE)*BA$2</f>
        <v>0</v>
      </c>
      <c r="BB705" s="59">
        <f>VLOOKUP(Y705,'SCORE TALLER'!$M$2:$N$10,2,TRUE)*BB$2</f>
        <v>0.04</v>
      </c>
      <c r="BC705" s="59">
        <f>VLOOKUP(AA705,'SCORE TALLER'!$Q$2:$R$10,2,FALSE)*BC$2</f>
        <v>0.05</v>
      </c>
      <c r="BD705" s="59">
        <f>VLOOKUP(V705,'SCORE TALLER'!$G$2:$H$10,2,FALSE)*BD$2</f>
        <v>0</v>
      </c>
      <c r="BE705" s="59">
        <f>VLOOKUP(AF705,'SCORE TALLER'!$AA$2:$AB$10,2,FALSE)*BE$2</f>
        <v>0</v>
      </c>
      <c r="BF705" s="59">
        <f>VLOOKUP(AL705,'SCORE TALLER'!$AM$2:$AN$10,2,TRUE)*BF$2</f>
        <v>0</v>
      </c>
      <c r="BG705" s="67">
        <f t="shared" si="150"/>
        <v>1.7200000000000002</v>
      </c>
      <c r="BH705" s="67" t="str">
        <f>VLOOKUP(BG705,'SCORE TALLER'!$AP$2:$AQ$7,2,TRUE)</f>
        <v>2. Normal</v>
      </c>
      <c r="BI705" s="67" t="str">
        <f t="shared" si="152"/>
        <v>LBZ</v>
      </c>
      <c r="BJ705" s="67" t="str">
        <f t="shared" si="152"/>
        <v>A</v>
      </c>
      <c r="BK705" s="67" t="str">
        <f t="shared" si="153"/>
        <v>A</v>
      </c>
      <c r="BL705" s="86">
        <f t="shared" si="151"/>
        <v>1080909</v>
      </c>
      <c r="BM705" s="86">
        <f t="shared" si="154"/>
        <v>0</v>
      </c>
    </row>
    <row r="706" spans="1:65" x14ac:dyDescent="0.3">
      <c r="A706" s="57">
        <v>2008404460</v>
      </c>
      <c r="B706" s="12" t="s">
        <v>844</v>
      </c>
      <c r="C706" s="58" t="s">
        <v>105</v>
      </c>
      <c r="D706" s="58" t="s">
        <v>115</v>
      </c>
      <c r="E706" s="58"/>
      <c r="F706" s="58">
        <v>4815924</v>
      </c>
      <c r="G706" s="58">
        <f t="shared" si="142"/>
        <v>3371804</v>
      </c>
      <c r="H706" s="58">
        <f t="shared" si="143"/>
        <v>371804</v>
      </c>
      <c r="I706" s="58">
        <v>4816000</v>
      </c>
      <c r="J706" s="58">
        <v>161398</v>
      </c>
      <c r="K706" s="58">
        <v>0</v>
      </c>
      <c r="L706" s="58">
        <v>3000000</v>
      </c>
      <c r="M706" s="58">
        <v>1444120</v>
      </c>
      <c r="N706" s="58">
        <f>VLOOKUP(AD706,'tabla ingresos'!$A$3:$D$15,4,FALSE)</f>
        <v>1000000</v>
      </c>
      <c r="O706" s="58">
        <v>108775.34917916967</v>
      </c>
      <c r="P706" s="58">
        <v>4890000</v>
      </c>
      <c r="Q706" s="58">
        <v>0</v>
      </c>
      <c r="R706" s="12">
        <v>68276</v>
      </c>
      <c r="S706" s="12" t="s">
        <v>87</v>
      </c>
      <c r="T706" s="12" t="s">
        <v>89</v>
      </c>
      <c r="U706" s="12" t="s">
        <v>10</v>
      </c>
      <c r="V706" s="12">
        <v>4</v>
      </c>
      <c r="W706" s="12">
        <v>0</v>
      </c>
      <c r="X706" s="12">
        <v>0</v>
      </c>
      <c r="Y706" s="59">
        <v>3.7424657534246575</v>
      </c>
      <c r="Z706" s="59">
        <v>34.180821917808217</v>
      </c>
      <c r="AA706" s="12">
        <v>1</v>
      </c>
      <c r="AB706" s="12">
        <v>1</v>
      </c>
      <c r="AC706" s="12">
        <v>1</v>
      </c>
      <c r="AD706" s="12">
        <v>2</v>
      </c>
      <c r="AE706" s="12">
        <v>3</v>
      </c>
      <c r="AF706" s="58" t="s">
        <v>10</v>
      </c>
      <c r="AG706" s="66">
        <f t="shared" si="144"/>
        <v>0.18011556611944646</v>
      </c>
      <c r="AH706" s="67">
        <f t="shared" si="145"/>
        <v>6.4706159999999997</v>
      </c>
      <c r="AI706" s="67">
        <f t="shared" si="146"/>
        <v>0.96274666666666664</v>
      </c>
      <c r="AJ706" s="67">
        <f t="shared" si="147"/>
        <v>2.2478693333333335</v>
      </c>
      <c r="AK706" s="67">
        <f t="shared" si="148"/>
        <v>0.24786933333333333</v>
      </c>
      <c r="AL706" s="67">
        <f t="shared" si="149"/>
        <v>0</v>
      </c>
      <c r="AM706" s="59">
        <f>VLOOKUP(AG706,'SCORE TALLER'!$AC$2:$AD$10,2,TRUE)*AM$2</f>
        <v>0</v>
      </c>
      <c r="AN706" s="59">
        <f>VLOOKUP(AD706,'SCORE TALLER'!$W$2:$X$10,2,TRUE)*AN$2</f>
        <v>0.32</v>
      </c>
      <c r="AO706" s="59">
        <f>VLOOKUP(AB706,'SCORE TALLER'!$S$2:$T$10,2,FALSE)*AO$2</f>
        <v>0.05</v>
      </c>
      <c r="AP706" s="59">
        <f>VLOOKUP(AH706,'SCORE TALLER'!$AE$2:$AF$10,2,TRUE)*AP$2</f>
        <v>0.08</v>
      </c>
      <c r="AQ706" s="59">
        <f>VLOOKUP(AI706,'SCORE TALLER'!$AG$2:$AH$10,2,TRUE)*AQ$2</f>
        <v>0.4</v>
      </c>
      <c r="AR706" s="59">
        <f>VLOOKUP(AC706,'SCORE TALLER'!$U$2:$V$10,2,FALSE)*AR$2</f>
        <v>0.05</v>
      </c>
      <c r="AS706" s="59">
        <f>VLOOKUP(AE706,'SCORE TALLER'!$Y$2:$Z$10,2,FALSE)*AS$2</f>
        <v>0.02</v>
      </c>
      <c r="AT706" s="59">
        <f>VLOOKUP(Z706,'SCORE TALLER'!$O$2:$P$10,2,TRUE)*AT$2</f>
        <v>0.04</v>
      </c>
      <c r="AU706" s="59">
        <f>VLOOKUP(S706,'SCORE TALLER'!$A$2:$B$10,2,FALSE)*AU$2</f>
        <v>0.15000000000000002</v>
      </c>
      <c r="AV706" s="59">
        <f>VLOOKUP(AJ706,'SCORE TALLER'!$AI$2:$AJ$10,2,TRUE)*AV$2</f>
        <v>0.15000000000000002</v>
      </c>
      <c r="AW706" s="59">
        <f>VLOOKUP(AK706,'SCORE TALLER'!$AK$2:$AL$10,2,TRUE)*AW$2</f>
        <v>0.25</v>
      </c>
      <c r="AX706" s="59">
        <f>VLOOKUP(T706,'SCORE TALLER'!$C$2:$D$10,2,FALSE)*AX$2</f>
        <v>0</v>
      </c>
      <c r="AY706" s="59">
        <f>VLOOKUP(W706,'SCORE TALLER'!$I$2:$J$10,2,TRUE)*AY$2</f>
        <v>0</v>
      </c>
      <c r="AZ706" s="59">
        <f>VLOOKUP(X706,'SCORE TALLER'!$K$2:$L$10,2,TRUE)*AZ$2</f>
        <v>0</v>
      </c>
      <c r="BA706" s="59">
        <f>VLOOKUP(U706,'SCORE TALLER'!$E$2:$F$10,2,FALSE)*BA$2</f>
        <v>0</v>
      </c>
      <c r="BB706" s="59">
        <f>VLOOKUP(Y706,'SCORE TALLER'!$M$2:$N$10,2,TRUE)*BB$2</f>
        <v>0.04</v>
      </c>
      <c r="BC706" s="59">
        <f>VLOOKUP(AA706,'SCORE TALLER'!$Q$2:$R$10,2,FALSE)*BC$2</f>
        <v>0.05</v>
      </c>
      <c r="BD706" s="59">
        <f>VLOOKUP(V706,'SCORE TALLER'!$G$2:$H$10,2,FALSE)*BD$2</f>
        <v>0</v>
      </c>
      <c r="BE706" s="59">
        <f>VLOOKUP(AF706,'SCORE TALLER'!$AA$2:$AB$10,2,FALSE)*BE$2</f>
        <v>0</v>
      </c>
      <c r="BF706" s="59">
        <f>VLOOKUP(AL706,'SCORE TALLER'!$AM$2:$AN$10,2,TRUE)*BF$2</f>
        <v>0</v>
      </c>
      <c r="BG706" s="67">
        <f t="shared" si="150"/>
        <v>1.6000000000000003</v>
      </c>
      <c r="BH706" s="67" t="str">
        <f>VLOOKUP(BG706,'SCORE TALLER'!$AP$2:$AQ$7,2,TRUE)</f>
        <v>2. Normal</v>
      </c>
      <c r="BI706" s="67" t="str">
        <f t="shared" si="152"/>
        <v>LBZ</v>
      </c>
      <c r="BJ706" s="67" t="str">
        <f t="shared" si="152"/>
        <v>A</v>
      </c>
      <c r="BK706" s="67" t="str">
        <f t="shared" si="153"/>
        <v>A</v>
      </c>
      <c r="BL706" s="86">
        <f t="shared" si="151"/>
        <v>371804</v>
      </c>
      <c r="BM706" s="86">
        <f t="shared" si="154"/>
        <v>0</v>
      </c>
    </row>
    <row r="707" spans="1:65" x14ac:dyDescent="0.3">
      <c r="A707" s="57">
        <v>84608620</v>
      </c>
      <c r="B707" s="12" t="s">
        <v>845</v>
      </c>
      <c r="C707" s="58" t="s">
        <v>105</v>
      </c>
      <c r="D707" s="58" t="s">
        <v>115</v>
      </c>
      <c r="E707" s="58"/>
      <c r="F707" s="58">
        <v>5897919</v>
      </c>
      <c r="G707" s="58">
        <f t="shared" si="142"/>
        <v>3019290</v>
      </c>
      <c r="H707" s="58">
        <f t="shared" si="143"/>
        <v>3019290</v>
      </c>
      <c r="I707" s="58">
        <v>5898000</v>
      </c>
      <c r="J707" s="58">
        <v>158369</v>
      </c>
      <c r="K707" s="58">
        <v>0</v>
      </c>
      <c r="L707" s="58">
        <v>0</v>
      </c>
      <c r="M707" s="58">
        <v>2878629</v>
      </c>
      <c r="N707" s="58">
        <f>VLOOKUP(AD707,'tabla ingresos'!$A$3:$D$15,4,FALSE)</f>
        <v>2000000</v>
      </c>
      <c r="O707" s="58">
        <v>297241.00071931555</v>
      </c>
      <c r="P707" s="58">
        <v>11150000</v>
      </c>
      <c r="Q707" s="58">
        <v>0</v>
      </c>
      <c r="R707" s="12">
        <v>13433</v>
      </c>
      <c r="S707" s="12" t="s">
        <v>88</v>
      </c>
      <c r="T707" s="12" t="s">
        <v>89</v>
      </c>
      <c r="U707" s="12" t="s">
        <v>10</v>
      </c>
      <c r="V707" s="12">
        <v>4</v>
      </c>
      <c r="W707" s="12">
        <v>0</v>
      </c>
      <c r="X707" s="12">
        <v>0</v>
      </c>
      <c r="Y707" s="59">
        <v>5.0630136986301366</v>
      </c>
      <c r="Z707" s="59">
        <v>36.19178082191781</v>
      </c>
      <c r="AA707" s="12">
        <v>1</v>
      </c>
      <c r="AB707" s="12">
        <v>3</v>
      </c>
      <c r="AC707" s="12">
        <v>1</v>
      </c>
      <c r="AD707" s="12">
        <v>3</v>
      </c>
      <c r="AE707" s="12">
        <v>2</v>
      </c>
      <c r="AF707" s="58" t="s">
        <v>10</v>
      </c>
      <c r="AG707" s="66">
        <f t="shared" si="144"/>
        <v>0.15187000023977185</v>
      </c>
      <c r="AH707" s="67">
        <f t="shared" si="145"/>
        <v>5.6826396666666668</v>
      </c>
      <c r="AI707" s="67">
        <f t="shared" si="146"/>
        <v>0.95954300000000003</v>
      </c>
      <c r="AJ707" s="67">
        <f t="shared" si="147"/>
        <v>1.0064299999999999</v>
      </c>
      <c r="AK707" s="67">
        <f t="shared" si="148"/>
        <v>1.0064299999999999</v>
      </c>
      <c r="AL707" s="67">
        <f t="shared" si="149"/>
        <v>0</v>
      </c>
      <c r="AM707" s="59">
        <f>VLOOKUP(AG707,'SCORE TALLER'!$AC$2:$AD$10,2,TRUE)*AM$2</f>
        <v>0</v>
      </c>
      <c r="AN707" s="59">
        <f>VLOOKUP(AD707,'SCORE TALLER'!$W$2:$X$10,2,TRUE)*AN$2</f>
        <v>0.32</v>
      </c>
      <c r="AO707" s="59">
        <f>VLOOKUP(AB707,'SCORE TALLER'!$S$2:$T$10,2,FALSE)*AO$2</f>
        <v>0.03</v>
      </c>
      <c r="AP707" s="59">
        <f>VLOOKUP(AH707,'SCORE TALLER'!$AE$2:$AF$10,2,TRUE)*AP$2</f>
        <v>0.08</v>
      </c>
      <c r="AQ707" s="59">
        <f>VLOOKUP(AI707,'SCORE TALLER'!$AG$2:$AH$10,2,TRUE)*AQ$2</f>
        <v>0.4</v>
      </c>
      <c r="AR707" s="59">
        <f>VLOOKUP(AC707,'SCORE TALLER'!$U$2:$V$10,2,FALSE)*AR$2</f>
        <v>0.05</v>
      </c>
      <c r="AS707" s="59">
        <f>VLOOKUP(AE707,'SCORE TALLER'!$Y$2:$Z$10,2,FALSE)*AS$2</f>
        <v>0.01</v>
      </c>
      <c r="AT707" s="59">
        <f>VLOOKUP(Z707,'SCORE TALLER'!$O$2:$P$10,2,TRUE)*AT$2</f>
        <v>0.03</v>
      </c>
      <c r="AU707" s="59">
        <f>VLOOKUP(S707,'SCORE TALLER'!$A$2:$B$10,2,FALSE)*AU$2</f>
        <v>0.25</v>
      </c>
      <c r="AV707" s="59">
        <f>VLOOKUP(AJ707,'SCORE TALLER'!$AI$2:$AJ$10,2,TRUE)*AV$2</f>
        <v>0.2</v>
      </c>
      <c r="AW707" s="59">
        <f>VLOOKUP(AK707,'SCORE TALLER'!$AK$2:$AL$10,2,TRUE)*AW$2</f>
        <v>0.2</v>
      </c>
      <c r="AX707" s="59">
        <f>VLOOKUP(T707,'SCORE TALLER'!$C$2:$D$10,2,FALSE)*AX$2</f>
        <v>0</v>
      </c>
      <c r="AY707" s="59">
        <f>VLOOKUP(W707,'SCORE TALLER'!$I$2:$J$10,2,TRUE)*AY$2</f>
        <v>0</v>
      </c>
      <c r="AZ707" s="59">
        <f>VLOOKUP(X707,'SCORE TALLER'!$K$2:$L$10,2,TRUE)*AZ$2</f>
        <v>0</v>
      </c>
      <c r="BA707" s="59">
        <f>VLOOKUP(U707,'SCORE TALLER'!$E$2:$F$10,2,FALSE)*BA$2</f>
        <v>0</v>
      </c>
      <c r="BB707" s="59">
        <f>VLOOKUP(Y707,'SCORE TALLER'!$M$2:$N$10,2,TRUE)*BB$2</f>
        <v>0.03</v>
      </c>
      <c r="BC707" s="59">
        <f>VLOOKUP(AA707,'SCORE TALLER'!$Q$2:$R$10,2,FALSE)*BC$2</f>
        <v>0.05</v>
      </c>
      <c r="BD707" s="59">
        <f>VLOOKUP(V707,'SCORE TALLER'!$G$2:$H$10,2,FALSE)*BD$2</f>
        <v>0</v>
      </c>
      <c r="BE707" s="59">
        <f>VLOOKUP(AF707,'SCORE TALLER'!$AA$2:$AB$10,2,FALSE)*BE$2</f>
        <v>0</v>
      </c>
      <c r="BF707" s="59">
        <f>VLOOKUP(AL707,'SCORE TALLER'!$AM$2:$AN$10,2,TRUE)*BF$2</f>
        <v>0</v>
      </c>
      <c r="BG707" s="67">
        <f t="shared" si="150"/>
        <v>1.6500000000000001</v>
      </c>
      <c r="BH707" s="67" t="str">
        <f>VLOOKUP(BG707,'SCORE TALLER'!$AP$2:$AQ$7,2,TRUE)</f>
        <v>2. Normal</v>
      </c>
      <c r="BI707" s="67" t="str">
        <f t="shared" si="152"/>
        <v>LBZ</v>
      </c>
      <c r="BJ707" s="67" t="str">
        <f t="shared" si="152"/>
        <v>A</v>
      </c>
      <c r="BK707" s="67" t="str">
        <f t="shared" si="153"/>
        <v>A</v>
      </c>
      <c r="BL707" s="86">
        <f t="shared" si="151"/>
        <v>3019290</v>
      </c>
      <c r="BM707" s="86">
        <f t="shared" si="154"/>
        <v>0</v>
      </c>
    </row>
    <row r="708" spans="1:65" x14ac:dyDescent="0.3">
      <c r="A708" s="57">
        <v>64466802</v>
      </c>
      <c r="B708" s="12" t="s">
        <v>846</v>
      </c>
      <c r="C708" s="58" t="s">
        <v>105</v>
      </c>
      <c r="D708" s="58" t="s">
        <v>30</v>
      </c>
      <c r="E708" s="58"/>
      <c r="F708" s="58">
        <v>7287892</v>
      </c>
      <c r="G708" s="58">
        <f t="shared" si="142"/>
        <v>5851772</v>
      </c>
      <c r="H708" s="58">
        <f t="shared" si="143"/>
        <v>851772</v>
      </c>
      <c r="I708" s="58">
        <v>7288000</v>
      </c>
      <c r="J708" s="58">
        <v>295209</v>
      </c>
      <c r="K708" s="58">
        <v>0</v>
      </c>
      <c r="L708" s="58">
        <v>5000000</v>
      </c>
      <c r="M708" s="58">
        <v>1436120</v>
      </c>
      <c r="N708" s="58">
        <f>VLOOKUP(AD708,'tabla ingresos'!$A$3:$D$15,4,FALSE)</f>
        <v>1000000</v>
      </c>
      <c r="O708" s="58">
        <v>369404.89996615861</v>
      </c>
      <c r="P708" s="58">
        <v>14359000</v>
      </c>
      <c r="Q708" s="58">
        <v>0</v>
      </c>
      <c r="R708" s="12">
        <v>68001</v>
      </c>
      <c r="S708" s="12" t="s">
        <v>87</v>
      </c>
      <c r="T708" s="12" t="s">
        <v>89</v>
      </c>
      <c r="U708" s="12" t="s">
        <v>10</v>
      </c>
      <c r="V708" s="12">
        <v>4</v>
      </c>
      <c r="W708" s="12">
        <v>0</v>
      </c>
      <c r="X708" s="12">
        <v>0</v>
      </c>
      <c r="Y708" s="59">
        <v>2.9479452054794519</v>
      </c>
      <c r="Z708" s="59">
        <v>51.868493150684934</v>
      </c>
      <c r="AA708" s="12">
        <v>2</v>
      </c>
      <c r="AB708" s="12">
        <v>0</v>
      </c>
      <c r="AC708" s="12">
        <v>3</v>
      </c>
      <c r="AD708" s="12">
        <v>2</v>
      </c>
      <c r="AE708" s="12">
        <v>4</v>
      </c>
      <c r="AF708" s="58" t="s">
        <v>10</v>
      </c>
      <c r="AG708" s="66">
        <f t="shared" si="144"/>
        <v>0.44307593331077244</v>
      </c>
      <c r="AH708" s="67">
        <f t="shared" si="145"/>
        <v>14.431261333333333</v>
      </c>
      <c r="AI708" s="67">
        <f t="shared" si="146"/>
        <v>0.95741333333333334</v>
      </c>
      <c r="AJ708" s="67">
        <f t="shared" si="147"/>
        <v>3.9011813333333332</v>
      </c>
      <c r="AK708" s="67">
        <f t="shared" si="148"/>
        <v>0.56784800000000002</v>
      </c>
      <c r="AL708" s="67">
        <f t="shared" si="149"/>
        <v>0</v>
      </c>
      <c r="AM708" s="59">
        <f>VLOOKUP(AG708,'SCORE TALLER'!$AC$2:$AD$10,2,TRUE)*AM$2</f>
        <v>0</v>
      </c>
      <c r="AN708" s="59">
        <f>VLOOKUP(AD708,'SCORE TALLER'!$W$2:$X$10,2,TRUE)*AN$2</f>
        <v>0.32</v>
      </c>
      <c r="AO708" s="59">
        <f>VLOOKUP(AB708,'SCORE TALLER'!$S$2:$T$10,2,FALSE)*AO$2</f>
        <v>0.05</v>
      </c>
      <c r="AP708" s="59">
        <f>VLOOKUP(AH708,'SCORE TALLER'!$AE$2:$AF$10,2,TRUE)*AP$2</f>
        <v>0.16</v>
      </c>
      <c r="AQ708" s="59">
        <f>VLOOKUP(AI708,'SCORE TALLER'!$AG$2:$AH$10,2,TRUE)*AQ$2</f>
        <v>0.4</v>
      </c>
      <c r="AR708" s="59">
        <f>VLOOKUP(AC708,'SCORE TALLER'!$U$2:$V$10,2,FALSE)*AR$2</f>
        <v>0.03</v>
      </c>
      <c r="AS708" s="59">
        <f>VLOOKUP(AE708,'SCORE TALLER'!$Y$2:$Z$10,2,FALSE)*AS$2</f>
        <v>0.05</v>
      </c>
      <c r="AT708" s="59">
        <f>VLOOKUP(Z708,'SCORE TALLER'!$O$2:$P$10,2,TRUE)*AT$2</f>
        <v>0.02</v>
      </c>
      <c r="AU708" s="59">
        <f>VLOOKUP(S708,'SCORE TALLER'!$A$2:$B$10,2,FALSE)*AU$2</f>
        <v>0.15000000000000002</v>
      </c>
      <c r="AV708" s="59">
        <f>VLOOKUP(AJ708,'SCORE TALLER'!$AI$2:$AJ$10,2,TRUE)*AV$2</f>
        <v>0.1</v>
      </c>
      <c r="AW708" s="59">
        <f>VLOOKUP(AK708,'SCORE TALLER'!$AK$2:$AL$10,2,TRUE)*AW$2</f>
        <v>0.25</v>
      </c>
      <c r="AX708" s="59">
        <f>VLOOKUP(T708,'SCORE TALLER'!$C$2:$D$10,2,FALSE)*AX$2</f>
        <v>0</v>
      </c>
      <c r="AY708" s="59">
        <f>VLOOKUP(W708,'SCORE TALLER'!$I$2:$J$10,2,TRUE)*AY$2</f>
        <v>0</v>
      </c>
      <c r="AZ708" s="59">
        <f>VLOOKUP(X708,'SCORE TALLER'!$K$2:$L$10,2,TRUE)*AZ$2</f>
        <v>0</v>
      </c>
      <c r="BA708" s="59">
        <f>VLOOKUP(U708,'SCORE TALLER'!$E$2:$F$10,2,FALSE)*BA$2</f>
        <v>0</v>
      </c>
      <c r="BB708" s="59">
        <f>VLOOKUP(Y708,'SCORE TALLER'!$M$2:$N$10,2,TRUE)*BB$2</f>
        <v>0.04</v>
      </c>
      <c r="BC708" s="59">
        <f>VLOOKUP(AA708,'SCORE TALLER'!$Q$2:$R$10,2,FALSE)*BC$2</f>
        <v>0</v>
      </c>
      <c r="BD708" s="59">
        <f>VLOOKUP(V708,'SCORE TALLER'!$G$2:$H$10,2,FALSE)*BD$2</f>
        <v>0</v>
      </c>
      <c r="BE708" s="59">
        <f>VLOOKUP(AF708,'SCORE TALLER'!$AA$2:$AB$10,2,FALSE)*BE$2</f>
        <v>0</v>
      </c>
      <c r="BF708" s="59">
        <f>VLOOKUP(AL708,'SCORE TALLER'!$AM$2:$AN$10,2,TRUE)*BF$2</f>
        <v>0</v>
      </c>
      <c r="BG708" s="67">
        <f t="shared" si="150"/>
        <v>1.5700000000000003</v>
      </c>
      <c r="BH708" s="67" t="str">
        <f>VLOOKUP(BG708,'SCORE TALLER'!$AP$2:$AQ$7,2,TRUE)</f>
        <v>2. Normal</v>
      </c>
      <c r="BI708" s="67" t="str">
        <f t="shared" si="152"/>
        <v>LBZ</v>
      </c>
      <c r="BJ708" s="67" t="str">
        <f t="shared" si="152"/>
        <v>A</v>
      </c>
      <c r="BK708" s="67" t="str">
        <f t="shared" si="153"/>
        <v>A</v>
      </c>
      <c r="BL708" s="86">
        <f t="shared" si="151"/>
        <v>851772</v>
      </c>
      <c r="BM708" s="86">
        <f t="shared" si="154"/>
        <v>0</v>
      </c>
    </row>
    <row r="709" spans="1:65" x14ac:dyDescent="0.3">
      <c r="A709" s="57">
        <v>66888840</v>
      </c>
      <c r="B709" s="12" t="s">
        <v>847</v>
      </c>
      <c r="C709" s="58" t="s">
        <v>107</v>
      </c>
      <c r="D709" s="58" t="s">
        <v>114</v>
      </c>
      <c r="E709" s="58"/>
      <c r="F709" s="58">
        <v>3417879</v>
      </c>
      <c r="G709" s="58">
        <f t="shared" ref="G709:G772" si="155">+IF(F709&gt;M709+100000,F709-M709,0)</f>
        <v>1987941</v>
      </c>
      <c r="H709" s="58">
        <f t="shared" ref="H709:H772" si="156">IF(G709&gt;L709+100000,G709-L709,0)</f>
        <v>337941</v>
      </c>
      <c r="I709" s="58" t="e">
        <v>#N/A</v>
      </c>
      <c r="J709" s="58">
        <v>218958</v>
      </c>
      <c r="K709" s="58">
        <v>0</v>
      </c>
      <c r="L709" s="58">
        <v>1650000</v>
      </c>
      <c r="M709" s="58">
        <v>1429938</v>
      </c>
      <c r="N709" s="58">
        <f>VLOOKUP(AD709,'tabla ingresos'!$A$3:$D$15,4,FALSE)</f>
        <v>1000000</v>
      </c>
      <c r="O709" s="58">
        <v>0</v>
      </c>
      <c r="P709" s="58">
        <v>0</v>
      </c>
      <c r="Q709" s="58">
        <v>0</v>
      </c>
      <c r="R709" s="12">
        <v>76001</v>
      </c>
      <c r="S709" s="12" t="s">
        <v>87</v>
      </c>
      <c r="T709" s="12" t="s">
        <v>89</v>
      </c>
      <c r="U709" s="12" t="s">
        <v>10</v>
      </c>
      <c r="V709" s="12">
        <v>4</v>
      </c>
      <c r="W709" s="12">
        <v>0</v>
      </c>
      <c r="X709" s="12">
        <v>0</v>
      </c>
      <c r="Y709" s="59">
        <v>0.67123287671232879</v>
      </c>
      <c r="Z709" s="59">
        <v>45.213698630136989</v>
      </c>
      <c r="AA709" s="12">
        <v>2</v>
      </c>
      <c r="AB709" s="12">
        <v>2</v>
      </c>
      <c r="AC709" s="12">
        <v>1</v>
      </c>
      <c r="AD709" s="12">
        <v>2</v>
      </c>
      <c r="AE709" s="12">
        <v>2</v>
      </c>
      <c r="AF709" s="58" t="s">
        <v>91</v>
      </c>
      <c r="AG709" s="66">
        <f t="shared" ref="AG709:AG772" si="157">+(O709+J709)/(N709*1.5)</f>
        <v>0.14597199999999999</v>
      </c>
      <c r="AH709" s="67">
        <f t="shared" ref="AH709:AH772" si="158">+(P709+F709)/(N709*1.5)</f>
        <v>2.2785859999999998</v>
      </c>
      <c r="AI709" s="67">
        <f t="shared" ref="AI709:AI772" si="159">+(E709+M709)/(N709*1.5)</f>
        <v>0.95329200000000003</v>
      </c>
      <c r="AJ709" s="67">
        <f t="shared" ref="AJ709:AJ772" si="160">+G709/(N709*1.5)</f>
        <v>1.325294</v>
      </c>
      <c r="AK709" s="67">
        <f t="shared" ref="AK709:AK772" si="161">+H709/(N709*1.5)</f>
        <v>0.22529399999999999</v>
      </c>
      <c r="AL709" s="67">
        <f t="shared" ref="AL709:AL772" si="162">+Q709/(N709*1.5)</f>
        <v>0</v>
      </c>
      <c r="AM709" s="59">
        <f>VLOOKUP(AG709,'SCORE TALLER'!$AC$2:$AD$10,2,TRUE)*AM$2</f>
        <v>0</v>
      </c>
      <c r="AN709" s="59">
        <f>VLOOKUP(AD709,'SCORE TALLER'!$W$2:$X$10,2,TRUE)*AN$2</f>
        <v>0.32</v>
      </c>
      <c r="AO709" s="59">
        <f>VLOOKUP(AB709,'SCORE TALLER'!$S$2:$T$10,2,FALSE)*AO$2</f>
        <v>0.04</v>
      </c>
      <c r="AP709" s="59">
        <f>VLOOKUP(AH709,'SCORE TALLER'!$AE$2:$AF$10,2,TRUE)*AP$2</f>
        <v>0</v>
      </c>
      <c r="AQ709" s="59">
        <f>VLOOKUP(AI709,'SCORE TALLER'!$AG$2:$AH$10,2,TRUE)*AQ$2</f>
        <v>0.4</v>
      </c>
      <c r="AR709" s="59">
        <f>VLOOKUP(AC709,'SCORE TALLER'!$U$2:$V$10,2,FALSE)*AR$2</f>
        <v>0.05</v>
      </c>
      <c r="AS709" s="59">
        <f>VLOOKUP(AE709,'SCORE TALLER'!$Y$2:$Z$10,2,FALSE)*AS$2</f>
        <v>0.01</v>
      </c>
      <c r="AT709" s="59">
        <f>VLOOKUP(Z709,'SCORE TALLER'!$O$2:$P$10,2,TRUE)*AT$2</f>
        <v>0.02</v>
      </c>
      <c r="AU709" s="59">
        <f>VLOOKUP(S709,'SCORE TALLER'!$A$2:$B$10,2,FALSE)*AU$2</f>
        <v>0.15000000000000002</v>
      </c>
      <c r="AV709" s="59">
        <f>VLOOKUP(AJ709,'SCORE TALLER'!$AI$2:$AJ$10,2,TRUE)*AV$2</f>
        <v>0.2</v>
      </c>
      <c r="AW709" s="59">
        <f>VLOOKUP(AK709,'SCORE TALLER'!$AK$2:$AL$10,2,TRUE)*AW$2</f>
        <v>0.25</v>
      </c>
      <c r="AX709" s="59">
        <f>VLOOKUP(T709,'SCORE TALLER'!$C$2:$D$10,2,FALSE)*AX$2</f>
        <v>0</v>
      </c>
      <c r="AY709" s="59">
        <f>VLOOKUP(W709,'SCORE TALLER'!$I$2:$J$10,2,TRUE)*AY$2</f>
        <v>0</v>
      </c>
      <c r="AZ709" s="59">
        <f>VLOOKUP(X709,'SCORE TALLER'!$K$2:$L$10,2,TRUE)*AZ$2</f>
        <v>0</v>
      </c>
      <c r="BA709" s="59">
        <f>VLOOKUP(U709,'SCORE TALLER'!$E$2:$F$10,2,FALSE)*BA$2</f>
        <v>0</v>
      </c>
      <c r="BB709" s="59">
        <f>VLOOKUP(Y709,'SCORE TALLER'!$M$2:$N$10,2,TRUE)*BB$2</f>
        <v>0.05</v>
      </c>
      <c r="BC709" s="59">
        <f>VLOOKUP(AA709,'SCORE TALLER'!$Q$2:$R$10,2,FALSE)*BC$2</f>
        <v>0</v>
      </c>
      <c r="BD709" s="59">
        <f>VLOOKUP(V709,'SCORE TALLER'!$G$2:$H$10,2,FALSE)*BD$2</f>
        <v>0</v>
      </c>
      <c r="BE709" s="59">
        <f>VLOOKUP(AF709,'SCORE TALLER'!$AA$2:$AB$10,2,FALSE)*BE$2</f>
        <v>0.30000000000000004</v>
      </c>
      <c r="BF709" s="59">
        <f>VLOOKUP(AL709,'SCORE TALLER'!$AM$2:$AN$10,2,TRUE)*BF$2</f>
        <v>0</v>
      </c>
      <c r="BG709" s="67">
        <f t="shared" ref="BG709:BG772" si="163">+SUM(AM709:BF709)</f>
        <v>1.7900000000000003</v>
      </c>
      <c r="BH709" s="67" t="str">
        <f>VLOOKUP(BG709,'SCORE TALLER'!$AP$2:$AQ$7,2,TRUE)</f>
        <v>2. Normal</v>
      </c>
      <c r="BI709" s="67" t="str">
        <f t="shared" si="152"/>
        <v>LBZ</v>
      </c>
      <c r="BJ709" s="67" t="str">
        <f t="shared" si="152"/>
        <v>A</v>
      </c>
      <c r="BK709" s="67" t="str">
        <f t="shared" si="153"/>
        <v>SIN</v>
      </c>
      <c r="BL709" s="86">
        <f t="shared" ref="BL709:BL772" si="164">+H709</f>
        <v>337941</v>
      </c>
      <c r="BM709" s="86">
        <f t="shared" si="154"/>
        <v>0</v>
      </c>
    </row>
    <row r="710" spans="1:65" x14ac:dyDescent="0.3">
      <c r="A710" s="57">
        <v>2044028868</v>
      </c>
      <c r="B710" s="12" t="s">
        <v>848</v>
      </c>
      <c r="C710" s="58" t="s">
        <v>105</v>
      </c>
      <c r="D710" s="58" t="s">
        <v>115</v>
      </c>
      <c r="E710" s="58">
        <v>40200</v>
      </c>
      <c r="F710" s="58">
        <v>6932575</v>
      </c>
      <c r="G710" s="58">
        <f t="shared" si="155"/>
        <v>4114835</v>
      </c>
      <c r="H710" s="58">
        <f t="shared" si="156"/>
        <v>4114835</v>
      </c>
      <c r="I710" s="58">
        <v>6933000</v>
      </c>
      <c r="J710" s="58">
        <v>268943</v>
      </c>
      <c r="K710" s="58">
        <v>0</v>
      </c>
      <c r="L710" s="58">
        <v>0</v>
      </c>
      <c r="M710" s="58">
        <v>2817740</v>
      </c>
      <c r="N710" s="58">
        <f>VLOOKUP(AD710,'tabla ingresos'!$A$3:$D$15,4,FALSE)</f>
        <v>2000000</v>
      </c>
      <c r="O710" s="58">
        <v>4626.8451184595688</v>
      </c>
      <c r="P710" s="58">
        <v>208000</v>
      </c>
      <c r="Q710" s="58">
        <v>0</v>
      </c>
      <c r="R710" s="12">
        <v>13052</v>
      </c>
      <c r="S710" s="12" t="s">
        <v>88</v>
      </c>
      <c r="T710" s="12" t="s">
        <v>89</v>
      </c>
      <c r="U710" s="12" t="s">
        <v>10</v>
      </c>
      <c r="V710" s="12">
        <v>4</v>
      </c>
      <c r="W710" s="12">
        <v>0</v>
      </c>
      <c r="X710" s="12">
        <v>0</v>
      </c>
      <c r="Y710" s="59">
        <v>3.3205479452054796</v>
      </c>
      <c r="Z710" s="59">
        <v>26.961643835616439</v>
      </c>
      <c r="AA710" s="12">
        <v>1</v>
      </c>
      <c r="AB710" s="12">
        <v>3</v>
      </c>
      <c r="AC710" s="12">
        <v>1</v>
      </c>
      <c r="AD710" s="12">
        <v>3</v>
      </c>
      <c r="AE710" s="12">
        <v>3</v>
      </c>
      <c r="AF710" s="58" t="s">
        <v>10</v>
      </c>
      <c r="AG710" s="66">
        <f t="shared" si="157"/>
        <v>9.1189948372819851E-2</v>
      </c>
      <c r="AH710" s="67">
        <f t="shared" si="158"/>
        <v>2.3801916666666667</v>
      </c>
      <c r="AI710" s="67">
        <f t="shared" si="159"/>
        <v>0.95264666666666664</v>
      </c>
      <c r="AJ710" s="67">
        <f t="shared" si="160"/>
        <v>1.3716116666666667</v>
      </c>
      <c r="AK710" s="67">
        <f t="shared" si="161"/>
        <v>1.3716116666666667</v>
      </c>
      <c r="AL710" s="67">
        <f t="shared" si="162"/>
        <v>0</v>
      </c>
      <c r="AM710" s="59">
        <f>VLOOKUP(AG710,'SCORE TALLER'!$AC$2:$AD$10,2,TRUE)*AM$2</f>
        <v>0</v>
      </c>
      <c r="AN710" s="59">
        <f>VLOOKUP(AD710,'SCORE TALLER'!$W$2:$X$10,2,TRUE)*AN$2</f>
        <v>0.32</v>
      </c>
      <c r="AO710" s="59">
        <f>VLOOKUP(AB710,'SCORE TALLER'!$S$2:$T$10,2,FALSE)*AO$2</f>
        <v>0.03</v>
      </c>
      <c r="AP710" s="59">
        <f>VLOOKUP(AH710,'SCORE TALLER'!$AE$2:$AF$10,2,TRUE)*AP$2</f>
        <v>0</v>
      </c>
      <c r="AQ710" s="59">
        <f>VLOOKUP(AI710,'SCORE TALLER'!$AG$2:$AH$10,2,TRUE)*AQ$2</f>
        <v>0.4</v>
      </c>
      <c r="AR710" s="59">
        <f>VLOOKUP(AC710,'SCORE TALLER'!$U$2:$V$10,2,FALSE)*AR$2</f>
        <v>0.05</v>
      </c>
      <c r="AS710" s="59">
        <f>VLOOKUP(AE710,'SCORE TALLER'!$Y$2:$Z$10,2,FALSE)*AS$2</f>
        <v>0.02</v>
      </c>
      <c r="AT710" s="59">
        <f>VLOOKUP(Z710,'SCORE TALLER'!$O$2:$P$10,2,TRUE)*AT$2</f>
        <v>0.04</v>
      </c>
      <c r="AU710" s="59">
        <f>VLOOKUP(S710,'SCORE TALLER'!$A$2:$B$10,2,FALSE)*AU$2</f>
        <v>0.25</v>
      </c>
      <c r="AV710" s="59">
        <f>VLOOKUP(AJ710,'SCORE TALLER'!$AI$2:$AJ$10,2,TRUE)*AV$2</f>
        <v>0.2</v>
      </c>
      <c r="AW710" s="59">
        <f>VLOOKUP(AK710,'SCORE TALLER'!$AK$2:$AL$10,2,TRUE)*AW$2</f>
        <v>0.2</v>
      </c>
      <c r="AX710" s="59">
        <f>VLOOKUP(T710,'SCORE TALLER'!$C$2:$D$10,2,FALSE)*AX$2</f>
        <v>0</v>
      </c>
      <c r="AY710" s="59">
        <f>VLOOKUP(W710,'SCORE TALLER'!$I$2:$J$10,2,TRUE)*AY$2</f>
        <v>0</v>
      </c>
      <c r="AZ710" s="59">
        <f>VLOOKUP(X710,'SCORE TALLER'!$K$2:$L$10,2,TRUE)*AZ$2</f>
        <v>0</v>
      </c>
      <c r="BA710" s="59">
        <f>VLOOKUP(U710,'SCORE TALLER'!$E$2:$F$10,2,FALSE)*BA$2</f>
        <v>0</v>
      </c>
      <c r="BB710" s="59">
        <f>VLOOKUP(Y710,'SCORE TALLER'!$M$2:$N$10,2,TRUE)*BB$2</f>
        <v>0.04</v>
      </c>
      <c r="BC710" s="59">
        <f>VLOOKUP(AA710,'SCORE TALLER'!$Q$2:$R$10,2,FALSE)*BC$2</f>
        <v>0.05</v>
      </c>
      <c r="BD710" s="59">
        <f>VLOOKUP(V710,'SCORE TALLER'!$G$2:$H$10,2,FALSE)*BD$2</f>
        <v>0</v>
      </c>
      <c r="BE710" s="59">
        <f>VLOOKUP(AF710,'SCORE TALLER'!$AA$2:$AB$10,2,FALSE)*BE$2</f>
        <v>0</v>
      </c>
      <c r="BF710" s="59">
        <f>VLOOKUP(AL710,'SCORE TALLER'!$AM$2:$AN$10,2,TRUE)*BF$2</f>
        <v>0</v>
      </c>
      <c r="BG710" s="67">
        <f t="shared" si="163"/>
        <v>1.6</v>
      </c>
      <c r="BH710" s="67" t="str">
        <f>VLOOKUP(BG710,'SCORE TALLER'!$AP$2:$AQ$7,2,TRUE)</f>
        <v>2. Normal</v>
      </c>
      <c r="BI710" s="67" t="str">
        <f t="shared" ref="BI710:BJ773" si="165">+T710</f>
        <v>LBZ</v>
      </c>
      <c r="BJ710" s="67" t="str">
        <f t="shared" si="165"/>
        <v>A</v>
      </c>
      <c r="BK710" s="67" t="str">
        <f t="shared" ref="BK710:BK773" si="166">+AF710</f>
        <v>A</v>
      </c>
      <c r="BL710" s="86">
        <f t="shared" si="164"/>
        <v>4114835</v>
      </c>
      <c r="BM710" s="86">
        <f t="shared" ref="BM710:BM773" si="167">+Q710</f>
        <v>0</v>
      </c>
    </row>
    <row r="711" spans="1:65" x14ac:dyDescent="0.3">
      <c r="A711" s="57">
        <v>86244444</v>
      </c>
      <c r="B711" s="12" t="s">
        <v>849</v>
      </c>
      <c r="C711" s="58" t="s">
        <v>107</v>
      </c>
      <c r="D711" s="58" t="s">
        <v>115</v>
      </c>
      <c r="E711" s="58">
        <v>153757</v>
      </c>
      <c r="F711" s="58">
        <v>3338197</v>
      </c>
      <c r="G711" s="58">
        <f t="shared" si="155"/>
        <v>2066180</v>
      </c>
      <c r="H711" s="58">
        <f t="shared" si="156"/>
        <v>0</v>
      </c>
      <c r="I711" s="58" t="e">
        <v>#N/A</v>
      </c>
      <c r="J711" s="58">
        <v>136860</v>
      </c>
      <c r="K711" s="58">
        <v>0</v>
      </c>
      <c r="L711" s="58">
        <v>2420493</v>
      </c>
      <c r="M711" s="58">
        <v>1272017</v>
      </c>
      <c r="N711" s="58">
        <f>VLOOKUP(AD711,'tabla ingresos'!$A$3:$D$15,4,FALSE)</f>
        <v>1000000</v>
      </c>
      <c r="O711" s="58">
        <v>0</v>
      </c>
      <c r="P711" s="58">
        <v>0</v>
      </c>
      <c r="Q711" s="58">
        <v>0</v>
      </c>
      <c r="R711" s="12">
        <v>76130</v>
      </c>
      <c r="S711" s="12" t="s">
        <v>87</v>
      </c>
      <c r="T711" s="12" t="s">
        <v>89</v>
      </c>
      <c r="U711" s="12" t="s">
        <v>10</v>
      </c>
      <c r="V711" s="12">
        <v>4</v>
      </c>
      <c r="W711" s="12">
        <v>0</v>
      </c>
      <c r="X711" s="12">
        <v>0</v>
      </c>
      <c r="Y711" s="59">
        <v>4.2575342465753421</v>
      </c>
      <c r="Z711" s="59">
        <v>51.649315068493152</v>
      </c>
      <c r="AA711" s="12">
        <v>1</v>
      </c>
      <c r="AB711" s="12">
        <v>0</v>
      </c>
      <c r="AC711" s="12">
        <v>1</v>
      </c>
      <c r="AD711" s="12">
        <v>2</v>
      </c>
      <c r="AE711" s="12">
        <v>3</v>
      </c>
      <c r="AF711" s="58" t="s">
        <v>91</v>
      </c>
      <c r="AG711" s="66">
        <f t="shared" si="157"/>
        <v>9.1240000000000002E-2</v>
      </c>
      <c r="AH711" s="67">
        <f t="shared" si="158"/>
        <v>2.2254646666666669</v>
      </c>
      <c r="AI711" s="67">
        <f t="shared" si="159"/>
        <v>0.95051600000000003</v>
      </c>
      <c r="AJ711" s="67">
        <f t="shared" si="160"/>
        <v>1.3774533333333334</v>
      </c>
      <c r="AK711" s="67">
        <f t="shared" si="161"/>
        <v>0</v>
      </c>
      <c r="AL711" s="67">
        <f t="shared" si="162"/>
        <v>0</v>
      </c>
      <c r="AM711" s="59">
        <f>VLOOKUP(AG711,'SCORE TALLER'!$AC$2:$AD$10,2,TRUE)*AM$2</f>
        <v>0</v>
      </c>
      <c r="AN711" s="59">
        <f>VLOOKUP(AD711,'SCORE TALLER'!$W$2:$X$10,2,TRUE)*AN$2</f>
        <v>0.32</v>
      </c>
      <c r="AO711" s="59">
        <f>VLOOKUP(AB711,'SCORE TALLER'!$S$2:$T$10,2,FALSE)*AO$2</f>
        <v>0.05</v>
      </c>
      <c r="AP711" s="59">
        <f>VLOOKUP(AH711,'SCORE TALLER'!$AE$2:$AF$10,2,TRUE)*AP$2</f>
        <v>0</v>
      </c>
      <c r="AQ711" s="59">
        <f>VLOOKUP(AI711,'SCORE TALLER'!$AG$2:$AH$10,2,TRUE)*AQ$2</f>
        <v>0.4</v>
      </c>
      <c r="AR711" s="59">
        <f>VLOOKUP(AC711,'SCORE TALLER'!$U$2:$V$10,2,FALSE)*AR$2</f>
        <v>0.05</v>
      </c>
      <c r="AS711" s="59">
        <f>VLOOKUP(AE711,'SCORE TALLER'!$Y$2:$Z$10,2,FALSE)*AS$2</f>
        <v>0.02</v>
      </c>
      <c r="AT711" s="59">
        <f>VLOOKUP(Z711,'SCORE TALLER'!$O$2:$P$10,2,TRUE)*AT$2</f>
        <v>0.02</v>
      </c>
      <c r="AU711" s="59">
        <f>VLOOKUP(S711,'SCORE TALLER'!$A$2:$B$10,2,FALSE)*AU$2</f>
        <v>0.15000000000000002</v>
      </c>
      <c r="AV711" s="59">
        <f>VLOOKUP(AJ711,'SCORE TALLER'!$AI$2:$AJ$10,2,TRUE)*AV$2</f>
        <v>0.2</v>
      </c>
      <c r="AW711" s="59">
        <f>VLOOKUP(AK711,'SCORE TALLER'!$AK$2:$AL$10,2,TRUE)*AW$2</f>
        <v>0.25</v>
      </c>
      <c r="AX711" s="59">
        <f>VLOOKUP(T711,'SCORE TALLER'!$C$2:$D$10,2,FALSE)*AX$2</f>
        <v>0</v>
      </c>
      <c r="AY711" s="59">
        <f>VLOOKUP(W711,'SCORE TALLER'!$I$2:$J$10,2,TRUE)*AY$2</f>
        <v>0</v>
      </c>
      <c r="AZ711" s="59">
        <f>VLOOKUP(X711,'SCORE TALLER'!$K$2:$L$10,2,TRUE)*AZ$2</f>
        <v>0</v>
      </c>
      <c r="BA711" s="59">
        <f>VLOOKUP(U711,'SCORE TALLER'!$E$2:$F$10,2,FALSE)*BA$2</f>
        <v>0</v>
      </c>
      <c r="BB711" s="59">
        <f>VLOOKUP(Y711,'SCORE TALLER'!$M$2:$N$10,2,TRUE)*BB$2</f>
        <v>0.03</v>
      </c>
      <c r="BC711" s="59">
        <f>VLOOKUP(AA711,'SCORE TALLER'!$Q$2:$R$10,2,FALSE)*BC$2</f>
        <v>0.05</v>
      </c>
      <c r="BD711" s="59">
        <f>VLOOKUP(V711,'SCORE TALLER'!$G$2:$H$10,2,FALSE)*BD$2</f>
        <v>0</v>
      </c>
      <c r="BE711" s="59">
        <f>VLOOKUP(AF711,'SCORE TALLER'!$AA$2:$AB$10,2,FALSE)*BE$2</f>
        <v>0.30000000000000004</v>
      </c>
      <c r="BF711" s="59">
        <f>VLOOKUP(AL711,'SCORE TALLER'!$AM$2:$AN$10,2,TRUE)*BF$2</f>
        <v>0</v>
      </c>
      <c r="BG711" s="67">
        <f t="shared" si="163"/>
        <v>1.8400000000000003</v>
      </c>
      <c r="BH711" s="67" t="str">
        <f>VLOOKUP(BG711,'SCORE TALLER'!$AP$2:$AQ$7,2,TRUE)</f>
        <v>2. Normal</v>
      </c>
      <c r="BI711" s="67" t="str">
        <f t="shared" si="165"/>
        <v>LBZ</v>
      </c>
      <c r="BJ711" s="67" t="str">
        <f t="shared" si="165"/>
        <v>A</v>
      </c>
      <c r="BK711" s="67" t="str">
        <f t="shared" si="166"/>
        <v>SIN</v>
      </c>
      <c r="BL711" s="86">
        <f t="shared" si="164"/>
        <v>0</v>
      </c>
      <c r="BM711" s="86">
        <f t="shared" si="167"/>
        <v>0</v>
      </c>
    </row>
    <row r="712" spans="1:65" x14ac:dyDescent="0.3">
      <c r="A712" s="57">
        <v>2044024424</v>
      </c>
      <c r="B712" s="12" t="s">
        <v>850</v>
      </c>
      <c r="C712" s="58" t="s">
        <v>105</v>
      </c>
      <c r="D712" s="58" t="s">
        <v>114</v>
      </c>
      <c r="E712" s="58"/>
      <c r="F712" s="58">
        <v>2566640</v>
      </c>
      <c r="G712" s="58">
        <f t="shared" si="155"/>
        <v>1142020</v>
      </c>
      <c r="H712" s="58">
        <f t="shared" si="156"/>
        <v>1142020</v>
      </c>
      <c r="I712" s="58">
        <v>2566000</v>
      </c>
      <c r="J712" s="58">
        <v>219807</v>
      </c>
      <c r="K712" s="58">
        <v>0</v>
      </c>
      <c r="L712" s="58">
        <v>0</v>
      </c>
      <c r="M712" s="58">
        <v>1424620</v>
      </c>
      <c r="N712" s="58">
        <f>VLOOKUP(AD712,'tabla ingresos'!$A$3:$D$15,4,FALSE)</f>
        <v>1000000</v>
      </c>
      <c r="O712" s="58">
        <v>309398.02284929872</v>
      </c>
      <c r="P712" s="58">
        <v>13909000</v>
      </c>
      <c r="Q712" s="58">
        <v>0</v>
      </c>
      <c r="R712" s="12">
        <v>13052</v>
      </c>
      <c r="S712" s="12" t="s">
        <v>88</v>
      </c>
      <c r="T712" s="12" t="s">
        <v>89</v>
      </c>
      <c r="U712" s="12" t="s">
        <v>10</v>
      </c>
      <c r="V712" s="12">
        <v>4</v>
      </c>
      <c r="W712" s="12">
        <v>0</v>
      </c>
      <c r="X712" s="12">
        <v>0</v>
      </c>
      <c r="Y712" s="59">
        <v>2.7780821917808218</v>
      </c>
      <c r="Z712" s="59">
        <v>29.504109589041096</v>
      </c>
      <c r="AA712" s="12">
        <v>1</v>
      </c>
      <c r="AB712" s="12">
        <v>2</v>
      </c>
      <c r="AC712" s="12">
        <v>1</v>
      </c>
      <c r="AD712" s="12">
        <v>2</v>
      </c>
      <c r="AE712" s="12">
        <v>3</v>
      </c>
      <c r="AF712" s="58" t="s">
        <v>10</v>
      </c>
      <c r="AG712" s="66">
        <f t="shared" si="157"/>
        <v>0.35280334856619916</v>
      </c>
      <c r="AH712" s="67">
        <f t="shared" si="158"/>
        <v>10.98376</v>
      </c>
      <c r="AI712" s="67">
        <f t="shared" si="159"/>
        <v>0.94974666666666663</v>
      </c>
      <c r="AJ712" s="67">
        <f t="shared" si="160"/>
        <v>0.76134666666666662</v>
      </c>
      <c r="AK712" s="67">
        <f t="shared" si="161"/>
        <v>0.76134666666666662</v>
      </c>
      <c r="AL712" s="67">
        <f t="shared" si="162"/>
        <v>0</v>
      </c>
      <c r="AM712" s="59">
        <f>VLOOKUP(AG712,'SCORE TALLER'!$AC$2:$AD$10,2,TRUE)*AM$2</f>
        <v>0</v>
      </c>
      <c r="AN712" s="59">
        <f>VLOOKUP(AD712,'SCORE TALLER'!$W$2:$X$10,2,TRUE)*AN$2</f>
        <v>0.32</v>
      </c>
      <c r="AO712" s="59">
        <f>VLOOKUP(AB712,'SCORE TALLER'!$S$2:$T$10,2,FALSE)*AO$2</f>
        <v>0.04</v>
      </c>
      <c r="AP712" s="59">
        <f>VLOOKUP(AH712,'SCORE TALLER'!$AE$2:$AF$10,2,TRUE)*AP$2</f>
        <v>0.16</v>
      </c>
      <c r="AQ712" s="59">
        <f>VLOOKUP(AI712,'SCORE TALLER'!$AG$2:$AH$10,2,TRUE)*AQ$2</f>
        <v>0.4</v>
      </c>
      <c r="AR712" s="59">
        <f>VLOOKUP(AC712,'SCORE TALLER'!$U$2:$V$10,2,FALSE)*AR$2</f>
        <v>0.05</v>
      </c>
      <c r="AS712" s="59">
        <f>VLOOKUP(AE712,'SCORE TALLER'!$Y$2:$Z$10,2,FALSE)*AS$2</f>
        <v>0.02</v>
      </c>
      <c r="AT712" s="59">
        <f>VLOOKUP(Z712,'SCORE TALLER'!$O$2:$P$10,2,TRUE)*AT$2</f>
        <v>0.04</v>
      </c>
      <c r="AU712" s="59">
        <f>VLOOKUP(S712,'SCORE TALLER'!$A$2:$B$10,2,FALSE)*AU$2</f>
        <v>0.25</v>
      </c>
      <c r="AV712" s="59">
        <f>VLOOKUP(AJ712,'SCORE TALLER'!$AI$2:$AJ$10,2,TRUE)*AV$2</f>
        <v>0.25</v>
      </c>
      <c r="AW712" s="59">
        <f>VLOOKUP(AK712,'SCORE TALLER'!$AK$2:$AL$10,2,TRUE)*AW$2</f>
        <v>0.25</v>
      </c>
      <c r="AX712" s="59">
        <f>VLOOKUP(T712,'SCORE TALLER'!$C$2:$D$10,2,FALSE)*AX$2</f>
        <v>0</v>
      </c>
      <c r="AY712" s="59">
        <f>VLOOKUP(W712,'SCORE TALLER'!$I$2:$J$10,2,TRUE)*AY$2</f>
        <v>0</v>
      </c>
      <c r="AZ712" s="59">
        <f>VLOOKUP(X712,'SCORE TALLER'!$K$2:$L$10,2,TRUE)*AZ$2</f>
        <v>0</v>
      </c>
      <c r="BA712" s="59">
        <f>VLOOKUP(U712,'SCORE TALLER'!$E$2:$F$10,2,FALSE)*BA$2</f>
        <v>0</v>
      </c>
      <c r="BB712" s="59">
        <f>VLOOKUP(Y712,'SCORE TALLER'!$M$2:$N$10,2,TRUE)*BB$2</f>
        <v>0.04</v>
      </c>
      <c r="BC712" s="59">
        <f>VLOOKUP(AA712,'SCORE TALLER'!$Q$2:$R$10,2,FALSE)*BC$2</f>
        <v>0.05</v>
      </c>
      <c r="BD712" s="59">
        <f>VLOOKUP(V712,'SCORE TALLER'!$G$2:$H$10,2,FALSE)*BD$2</f>
        <v>0</v>
      </c>
      <c r="BE712" s="59">
        <f>VLOOKUP(AF712,'SCORE TALLER'!$AA$2:$AB$10,2,FALSE)*BE$2</f>
        <v>0</v>
      </c>
      <c r="BF712" s="59">
        <f>VLOOKUP(AL712,'SCORE TALLER'!$AM$2:$AN$10,2,TRUE)*BF$2</f>
        <v>0</v>
      </c>
      <c r="BG712" s="67">
        <f t="shared" si="163"/>
        <v>1.87</v>
      </c>
      <c r="BH712" s="67" t="str">
        <f>VLOOKUP(BG712,'SCORE TALLER'!$AP$2:$AQ$7,2,TRUE)</f>
        <v>2. Normal</v>
      </c>
      <c r="BI712" s="67" t="str">
        <f t="shared" si="165"/>
        <v>LBZ</v>
      </c>
      <c r="BJ712" s="67" t="str">
        <f t="shared" si="165"/>
        <v>A</v>
      </c>
      <c r="BK712" s="67" t="str">
        <f t="shared" si="166"/>
        <v>A</v>
      </c>
      <c r="BL712" s="86">
        <f t="shared" si="164"/>
        <v>1142020</v>
      </c>
      <c r="BM712" s="86">
        <f t="shared" si="167"/>
        <v>0</v>
      </c>
    </row>
    <row r="713" spans="1:65" x14ac:dyDescent="0.3">
      <c r="A713" s="57">
        <v>2026028664</v>
      </c>
      <c r="B713" s="12" t="s">
        <v>851</v>
      </c>
      <c r="C713" s="58" t="s">
        <v>105</v>
      </c>
      <c r="D713" s="58" t="s">
        <v>30</v>
      </c>
      <c r="E713" s="58">
        <v>3366000</v>
      </c>
      <c r="F713" s="58">
        <v>6801734</v>
      </c>
      <c r="G713" s="58">
        <f t="shared" si="155"/>
        <v>5902297</v>
      </c>
      <c r="H713" s="58">
        <f t="shared" si="156"/>
        <v>302297</v>
      </c>
      <c r="I713" s="58">
        <v>6802000</v>
      </c>
      <c r="J713" s="58">
        <v>505882</v>
      </c>
      <c r="K713" s="58">
        <v>0</v>
      </c>
      <c r="L713" s="58">
        <v>5600000</v>
      </c>
      <c r="M713" s="58">
        <v>899437</v>
      </c>
      <c r="N713" s="58">
        <f>VLOOKUP(AD713,'tabla ingresos'!$A$3:$D$15,4,FALSE)</f>
        <v>3000000</v>
      </c>
      <c r="O713" s="58">
        <v>449026.4209674272</v>
      </c>
      <c r="P713" s="58">
        <v>20186000</v>
      </c>
      <c r="Q713" s="58">
        <v>0</v>
      </c>
      <c r="R713" s="12">
        <v>11001</v>
      </c>
      <c r="S713" s="12" t="s">
        <v>87</v>
      </c>
      <c r="T713" s="12" t="s">
        <v>89</v>
      </c>
      <c r="U713" s="12" t="s">
        <v>10</v>
      </c>
      <c r="V713" s="12">
        <v>4</v>
      </c>
      <c r="W713" s="12">
        <v>0</v>
      </c>
      <c r="X713" s="12">
        <v>0</v>
      </c>
      <c r="Y713" s="59">
        <v>0.90136986301369859</v>
      </c>
      <c r="Z713" s="59">
        <v>32.591780821917808</v>
      </c>
      <c r="AA713" s="12">
        <v>1</v>
      </c>
      <c r="AB713" s="12">
        <v>2</v>
      </c>
      <c r="AC713" s="12">
        <v>2</v>
      </c>
      <c r="AD713" s="12">
        <v>4</v>
      </c>
      <c r="AE713" s="12">
        <v>1</v>
      </c>
      <c r="AF713" s="58" t="s">
        <v>10</v>
      </c>
      <c r="AG713" s="66">
        <f t="shared" si="157"/>
        <v>0.21220187132609494</v>
      </c>
      <c r="AH713" s="67">
        <f t="shared" si="158"/>
        <v>5.997274222222222</v>
      </c>
      <c r="AI713" s="67">
        <f t="shared" si="159"/>
        <v>0.94787488888888893</v>
      </c>
      <c r="AJ713" s="67">
        <f t="shared" si="160"/>
        <v>1.3116215555555555</v>
      </c>
      <c r="AK713" s="67">
        <f t="shared" si="161"/>
        <v>6.7177111111111118E-2</v>
      </c>
      <c r="AL713" s="67">
        <f t="shared" si="162"/>
        <v>0</v>
      </c>
      <c r="AM713" s="59">
        <f>VLOOKUP(AG713,'SCORE TALLER'!$AC$2:$AD$10,2,TRUE)*AM$2</f>
        <v>0</v>
      </c>
      <c r="AN713" s="59">
        <f>VLOOKUP(AD713,'SCORE TALLER'!$W$2:$X$10,2,TRUE)*AN$2</f>
        <v>0.24</v>
      </c>
      <c r="AO713" s="59">
        <f>VLOOKUP(AB713,'SCORE TALLER'!$S$2:$T$10,2,FALSE)*AO$2</f>
        <v>0.04</v>
      </c>
      <c r="AP713" s="59">
        <f>VLOOKUP(AH713,'SCORE TALLER'!$AE$2:$AF$10,2,TRUE)*AP$2</f>
        <v>0.08</v>
      </c>
      <c r="AQ713" s="59">
        <f>VLOOKUP(AI713,'SCORE TALLER'!$AG$2:$AH$10,2,TRUE)*AQ$2</f>
        <v>0.4</v>
      </c>
      <c r="AR713" s="59">
        <f>VLOOKUP(AC713,'SCORE TALLER'!$U$2:$V$10,2,FALSE)*AR$2</f>
        <v>0.04</v>
      </c>
      <c r="AS713" s="59">
        <f>VLOOKUP(AE713,'SCORE TALLER'!$Y$2:$Z$10,2,FALSE)*AS$2</f>
        <v>0.03</v>
      </c>
      <c r="AT713" s="59">
        <f>VLOOKUP(Z713,'SCORE TALLER'!$O$2:$P$10,2,TRUE)*AT$2</f>
        <v>0.04</v>
      </c>
      <c r="AU713" s="59">
        <f>VLOOKUP(S713,'SCORE TALLER'!$A$2:$B$10,2,FALSE)*AU$2</f>
        <v>0.15000000000000002</v>
      </c>
      <c r="AV713" s="59">
        <f>VLOOKUP(AJ713,'SCORE TALLER'!$AI$2:$AJ$10,2,TRUE)*AV$2</f>
        <v>0.2</v>
      </c>
      <c r="AW713" s="59">
        <f>VLOOKUP(AK713,'SCORE TALLER'!$AK$2:$AL$10,2,TRUE)*AW$2</f>
        <v>0.25</v>
      </c>
      <c r="AX713" s="59">
        <f>VLOOKUP(T713,'SCORE TALLER'!$C$2:$D$10,2,FALSE)*AX$2</f>
        <v>0</v>
      </c>
      <c r="AY713" s="59">
        <f>VLOOKUP(W713,'SCORE TALLER'!$I$2:$J$10,2,TRUE)*AY$2</f>
        <v>0</v>
      </c>
      <c r="AZ713" s="59">
        <f>VLOOKUP(X713,'SCORE TALLER'!$K$2:$L$10,2,TRUE)*AZ$2</f>
        <v>0</v>
      </c>
      <c r="BA713" s="59">
        <f>VLOOKUP(U713,'SCORE TALLER'!$E$2:$F$10,2,FALSE)*BA$2</f>
        <v>0</v>
      </c>
      <c r="BB713" s="59">
        <f>VLOOKUP(Y713,'SCORE TALLER'!$M$2:$N$10,2,TRUE)*BB$2</f>
        <v>0.05</v>
      </c>
      <c r="BC713" s="59">
        <f>VLOOKUP(AA713,'SCORE TALLER'!$Q$2:$R$10,2,FALSE)*BC$2</f>
        <v>0.05</v>
      </c>
      <c r="BD713" s="59">
        <f>VLOOKUP(V713,'SCORE TALLER'!$G$2:$H$10,2,FALSE)*BD$2</f>
        <v>0</v>
      </c>
      <c r="BE713" s="59">
        <f>VLOOKUP(AF713,'SCORE TALLER'!$AA$2:$AB$10,2,FALSE)*BE$2</f>
        <v>0</v>
      </c>
      <c r="BF713" s="59">
        <f>VLOOKUP(AL713,'SCORE TALLER'!$AM$2:$AN$10,2,TRUE)*BF$2</f>
        <v>0</v>
      </c>
      <c r="BG713" s="67">
        <f t="shared" si="163"/>
        <v>1.57</v>
      </c>
      <c r="BH713" s="67" t="str">
        <f>VLOOKUP(BG713,'SCORE TALLER'!$AP$2:$AQ$7,2,TRUE)</f>
        <v>2. Normal</v>
      </c>
      <c r="BI713" s="67" t="str">
        <f t="shared" si="165"/>
        <v>LBZ</v>
      </c>
      <c r="BJ713" s="67" t="str">
        <f t="shared" si="165"/>
        <v>A</v>
      </c>
      <c r="BK713" s="67" t="str">
        <f t="shared" si="166"/>
        <v>A</v>
      </c>
      <c r="BL713" s="86">
        <f t="shared" si="164"/>
        <v>302297</v>
      </c>
      <c r="BM713" s="86">
        <f t="shared" si="167"/>
        <v>0</v>
      </c>
    </row>
    <row r="714" spans="1:65" x14ac:dyDescent="0.3">
      <c r="A714" s="57">
        <v>66068022</v>
      </c>
      <c r="B714" s="12" t="s">
        <v>852</v>
      </c>
      <c r="C714" s="58" t="s">
        <v>105</v>
      </c>
      <c r="D714" s="58" t="s">
        <v>115</v>
      </c>
      <c r="E714" s="58">
        <v>327576</v>
      </c>
      <c r="F714" s="58">
        <v>4900322</v>
      </c>
      <c r="G714" s="58">
        <f t="shared" si="155"/>
        <v>3810585</v>
      </c>
      <c r="H714" s="58">
        <f t="shared" si="156"/>
        <v>0</v>
      </c>
      <c r="I714" s="58">
        <v>5007000</v>
      </c>
      <c r="J714" s="58">
        <v>249819</v>
      </c>
      <c r="K714" s="58">
        <v>0</v>
      </c>
      <c r="L714" s="58">
        <v>4001758</v>
      </c>
      <c r="M714" s="58">
        <v>1089737</v>
      </c>
      <c r="N714" s="58">
        <f>VLOOKUP(AD714,'tabla ingresos'!$A$3:$D$15,4,FALSE)</f>
        <v>1000000</v>
      </c>
      <c r="O714" s="58">
        <v>23068.917327505311</v>
      </c>
      <c r="P714" s="58">
        <v>588000</v>
      </c>
      <c r="Q714" s="58">
        <v>0</v>
      </c>
      <c r="R714" s="12">
        <v>76130</v>
      </c>
      <c r="S714" s="12" t="s">
        <v>87</v>
      </c>
      <c r="T714" s="12" t="s">
        <v>89</v>
      </c>
      <c r="U714" s="12" t="s">
        <v>10</v>
      </c>
      <c r="V714" s="12">
        <v>4</v>
      </c>
      <c r="W714" s="12">
        <v>0</v>
      </c>
      <c r="X714" s="12">
        <v>0</v>
      </c>
      <c r="Y714" s="59">
        <v>3.6</v>
      </c>
      <c r="Z714" s="59">
        <v>45.169863013698631</v>
      </c>
      <c r="AA714" s="12">
        <v>2</v>
      </c>
      <c r="AB714" s="12">
        <v>0</v>
      </c>
      <c r="AC714" s="12">
        <v>1</v>
      </c>
      <c r="AD714" s="12">
        <v>2</v>
      </c>
      <c r="AE714" s="12">
        <v>1</v>
      </c>
      <c r="AF714" s="58" t="s">
        <v>10</v>
      </c>
      <c r="AG714" s="66">
        <f t="shared" si="157"/>
        <v>0.18192527821833687</v>
      </c>
      <c r="AH714" s="67">
        <f t="shared" si="158"/>
        <v>3.6588813333333334</v>
      </c>
      <c r="AI714" s="67">
        <f t="shared" si="159"/>
        <v>0.94487533333333329</v>
      </c>
      <c r="AJ714" s="67">
        <f t="shared" si="160"/>
        <v>2.5403899999999999</v>
      </c>
      <c r="AK714" s="67">
        <f t="shared" si="161"/>
        <v>0</v>
      </c>
      <c r="AL714" s="67">
        <f t="shared" si="162"/>
        <v>0</v>
      </c>
      <c r="AM714" s="59">
        <f>VLOOKUP(AG714,'SCORE TALLER'!$AC$2:$AD$10,2,TRUE)*AM$2</f>
        <v>0</v>
      </c>
      <c r="AN714" s="59">
        <f>VLOOKUP(AD714,'SCORE TALLER'!$W$2:$X$10,2,TRUE)*AN$2</f>
        <v>0.32</v>
      </c>
      <c r="AO714" s="59">
        <f>VLOOKUP(AB714,'SCORE TALLER'!$S$2:$T$10,2,FALSE)*AO$2</f>
        <v>0.05</v>
      </c>
      <c r="AP714" s="59">
        <f>VLOOKUP(AH714,'SCORE TALLER'!$AE$2:$AF$10,2,TRUE)*AP$2</f>
        <v>0</v>
      </c>
      <c r="AQ714" s="59">
        <f>VLOOKUP(AI714,'SCORE TALLER'!$AG$2:$AH$10,2,TRUE)*AQ$2</f>
        <v>0.4</v>
      </c>
      <c r="AR714" s="59">
        <f>VLOOKUP(AC714,'SCORE TALLER'!$U$2:$V$10,2,FALSE)*AR$2</f>
        <v>0.05</v>
      </c>
      <c r="AS714" s="59">
        <f>VLOOKUP(AE714,'SCORE TALLER'!$Y$2:$Z$10,2,FALSE)*AS$2</f>
        <v>0.03</v>
      </c>
      <c r="AT714" s="59">
        <f>VLOOKUP(Z714,'SCORE TALLER'!$O$2:$P$10,2,TRUE)*AT$2</f>
        <v>0.02</v>
      </c>
      <c r="AU714" s="59">
        <f>VLOOKUP(S714,'SCORE TALLER'!$A$2:$B$10,2,FALSE)*AU$2</f>
        <v>0.15000000000000002</v>
      </c>
      <c r="AV714" s="59">
        <f>VLOOKUP(AJ714,'SCORE TALLER'!$AI$2:$AJ$10,2,TRUE)*AV$2</f>
        <v>0.15000000000000002</v>
      </c>
      <c r="AW714" s="59">
        <f>VLOOKUP(AK714,'SCORE TALLER'!$AK$2:$AL$10,2,TRUE)*AW$2</f>
        <v>0.25</v>
      </c>
      <c r="AX714" s="59">
        <f>VLOOKUP(T714,'SCORE TALLER'!$C$2:$D$10,2,FALSE)*AX$2</f>
        <v>0</v>
      </c>
      <c r="AY714" s="59">
        <f>VLOOKUP(W714,'SCORE TALLER'!$I$2:$J$10,2,TRUE)*AY$2</f>
        <v>0</v>
      </c>
      <c r="AZ714" s="59">
        <f>VLOOKUP(X714,'SCORE TALLER'!$K$2:$L$10,2,TRUE)*AZ$2</f>
        <v>0</v>
      </c>
      <c r="BA714" s="59">
        <f>VLOOKUP(U714,'SCORE TALLER'!$E$2:$F$10,2,FALSE)*BA$2</f>
        <v>0</v>
      </c>
      <c r="BB714" s="59">
        <f>VLOOKUP(Y714,'SCORE TALLER'!$M$2:$N$10,2,TRUE)*BB$2</f>
        <v>0.04</v>
      </c>
      <c r="BC714" s="59">
        <f>VLOOKUP(AA714,'SCORE TALLER'!$Q$2:$R$10,2,FALSE)*BC$2</f>
        <v>0</v>
      </c>
      <c r="BD714" s="59">
        <f>VLOOKUP(V714,'SCORE TALLER'!$G$2:$H$10,2,FALSE)*BD$2</f>
        <v>0</v>
      </c>
      <c r="BE714" s="59">
        <f>VLOOKUP(AF714,'SCORE TALLER'!$AA$2:$AB$10,2,FALSE)*BE$2</f>
        <v>0</v>
      </c>
      <c r="BF714" s="59">
        <f>VLOOKUP(AL714,'SCORE TALLER'!$AM$2:$AN$10,2,TRUE)*BF$2</f>
        <v>0</v>
      </c>
      <c r="BG714" s="67">
        <f t="shared" si="163"/>
        <v>1.46</v>
      </c>
      <c r="BH714" s="67" t="str">
        <f>VLOOKUP(BG714,'SCORE TALLER'!$AP$2:$AQ$7,2,TRUE)</f>
        <v>2. Normal</v>
      </c>
      <c r="BI714" s="67" t="str">
        <f t="shared" si="165"/>
        <v>LBZ</v>
      </c>
      <c r="BJ714" s="67" t="str">
        <f t="shared" si="165"/>
        <v>A</v>
      </c>
      <c r="BK714" s="67" t="str">
        <f t="shared" si="166"/>
        <v>A</v>
      </c>
      <c r="BL714" s="86">
        <f t="shared" si="164"/>
        <v>0</v>
      </c>
      <c r="BM714" s="86">
        <f t="shared" si="167"/>
        <v>0</v>
      </c>
    </row>
    <row r="715" spans="1:65" x14ac:dyDescent="0.3">
      <c r="A715" s="57">
        <v>4642042</v>
      </c>
      <c r="B715" s="12" t="s">
        <v>853</v>
      </c>
      <c r="C715" s="58" t="s">
        <v>105</v>
      </c>
      <c r="D715" s="58" t="s">
        <v>115</v>
      </c>
      <c r="E715" s="58">
        <v>988826</v>
      </c>
      <c r="F715" s="58">
        <v>6352967</v>
      </c>
      <c r="G715" s="58">
        <f t="shared" si="155"/>
        <v>3090237</v>
      </c>
      <c r="H715" s="58">
        <f t="shared" si="156"/>
        <v>990237</v>
      </c>
      <c r="I715" s="58">
        <v>6353000</v>
      </c>
      <c r="J715" s="58">
        <v>351266</v>
      </c>
      <c r="K715" s="58">
        <v>0</v>
      </c>
      <c r="L715" s="58">
        <v>2100000</v>
      </c>
      <c r="M715" s="58">
        <v>3262730</v>
      </c>
      <c r="N715" s="58">
        <f>VLOOKUP(AD715,'tabla ingresos'!$A$3:$D$15,4,FALSE)</f>
        <v>3000000</v>
      </c>
      <c r="O715" s="58">
        <v>462594.56498063798</v>
      </c>
      <c r="P715" s="58">
        <v>11791000</v>
      </c>
      <c r="Q715" s="58">
        <v>0</v>
      </c>
      <c r="R715" s="12">
        <v>76130</v>
      </c>
      <c r="S715" s="12" t="s">
        <v>87</v>
      </c>
      <c r="T715" s="12" t="s">
        <v>89</v>
      </c>
      <c r="U715" s="12" t="s">
        <v>10</v>
      </c>
      <c r="V715" s="12">
        <v>4</v>
      </c>
      <c r="W715" s="12">
        <v>0</v>
      </c>
      <c r="X715" s="12">
        <v>0</v>
      </c>
      <c r="Y715" s="59">
        <v>3.6410958904109587</v>
      </c>
      <c r="Z715" s="59">
        <v>36.580821917808223</v>
      </c>
      <c r="AA715" s="12">
        <v>1</v>
      </c>
      <c r="AB715" s="12">
        <v>4</v>
      </c>
      <c r="AC715" s="12">
        <v>3</v>
      </c>
      <c r="AD715" s="12">
        <v>4</v>
      </c>
      <c r="AE715" s="12">
        <v>5</v>
      </c>
      <c r="AF715" s="58" t="s">
        <v>10</v>
      </c>
      <c r="AG715" s="66">
        <f t="shared" si="157"/>
        <v>0.18085790332903065</v>
      </c>
      <c r="AH715" s="67">
        <f t="shared" si="158"/>
        <v>4.0319926666666666</v>
      </c>
      <c r="AI715" s="67">
        <f t="shared" si="159"/>
        <v>0.9447902222222222</v>
      </c>
      <c r="AJ715" s="67">
        <f t="shared" si="160"/>
        <v>0.68671933333333335</v>
      </c>
      <c r="AK715" s="67">
        <f t="shared" si="161"/>
        <v>0.22005266666666667</v>
      </c>
      <c r="AL715" s="67">
        <f t="shared" si="162"/>
        <v>0</v>
      </c>
      <c r="AM715" s="59">
        <f>VLOOKUP(AG715,'SCORE TALLER'!$AC$2:$AD$10,2,TRUE)*AM$2</f>
        <v>0</v>
      </c>
      <c r="AN715" s="59">
        <f>VLOOKUP(AD715,'SCORE TALLER'!$W$2:$X$10,2,TRUE)*AN$2</f>
        <v>0.24</v>
      </c>
      <c r="AO715" s="59">
        <f>VLOOKUP(AB715,'SCORE TALLER'!$S$2:$T$10,2,FALSE)*AO$2</f>
        <v>0.02</v>
      </c>
      <c r="AP715" s="59">
        <f>VLOOKUP(AH715,'SCORE TALLER'!$AE$2:$AF$10,2,TRUE)*AP$2</f>
        <v>0</v>
      </c>
      <c r="AQ715" s="59">
        <f>VLOOKUP(AI715,'SCORE TALLER'!$AG$2:$AH$10,2,TRUE)*AQ$2</f>
        <v>0.4</v>
      </c>
      <c r="AR715" s="59">
        <f>VLOOKUP(AC715,'SCORE TALLER'!$U$2:$V$10,2,FALSE)*AR$2</f>
        <v>0.03</v>
      </c>
      <c r="AS715" s="59">
        <f>VLOOKUP(AE715,'SCORE TALLER'!$Y$2:$Z$10,2,FALSE)*AS$2</f>
        <v>0.04</v>
      </c>
      <c r="AT715" s="59">
        <f>VLOOKUP(Z715,'SCORE TALLER'!$O$2:$P$10,2,TRUE)*AT$2</f>
        <v>0.03</v>
      </c>
      <c r="AU715" s="59">
        <f>VLOOKUP(S715,'SCORE TALLER'!$A$2:$B$10,2,FALSE)*AU$2</f>
        <v>0.15000000000000002</v>
      </c>
      <c r="AV715" s="59">
        <f>VLOOKUP(AJ715,'SCORE TALLER'!$AI$2:$AJ$10,2,TRUE)*AV$2</f>
        <v>0.25</v>
      </c>
      <c r="AW715" s="59">
        <f>VLOOKUP(AK715,'SCORE TALLER'!$AK$2:$AL$10,2,TRUE)*AW$2</f>
        <v>0.25</v>
      </c>
      <c r="AX715" s="59">
        <f>VLOOKUP(T715,'SCORE TALLER'!$C$2:$D$10,2,FALSE)*AX$2</f>
        <v>0</v>
      </c>
      <c r="AY715" s="59">
        <f>VLOOKUP(W715,'SCORE TALLER'!$I$2:$J$10,2,TRUE)*AY$2</f>
        <v>0</v>
      </c>
      <c r="AZ715" s="59">
        <f>VLOOKUP(X715,'SCORE TALLER'!$K$2:$L$10,2,TRUE)*AZ$2</f>
        <v>0</v>
      </c>
      <c r="BA715" s="59">
        <f>VLOOKUP(U715,'SCORE TALLER'!$E$2:$F$10,2,FALSE)*BA$2</f>
        <v>0</v>
      </c>
      <c r="BB715" s="59">
        <f>VLOOKUP(Y715,'SCORE TALLER'!$M$2:$N$10,2,TRUE)*BB$2</f>
        <v>0.04</v>
      </c>
      <c r="BC715" s="59">
        <f>VLOOKUP(AA715,'SCORE TALLER'!$Q$2:$R$10,2,FALSE)*BC$2</f>
        <v>0.05</v>
      </c>
      <c r="BD715" s="59">
        <f>VLOOKUP(V715,'SCORE TALLER'!$G$2:$H$10,2,FALSE)*BD$2</f>
        <v>0</v>
      </c>
      <c r="BE715" s="59">
        <f>VLOOKUP(AF715,'SCORE TALLER'!$AA$2:$AB$10,2,FALSE)*BE$2</f>
        <v>0</v>
      </c>
      <c r="BF715" s="59">
        <f>VLOOKUP(AL715,'SCORE TALLER'!$AM$2:$AN$10,2,TRUE)*BF$2</f>
        <v>0</v>
      </c>
      <c r="BG715" s="67">
        <f t="shared" si="163"/>
        <v>1.5000000000000002</v>
      </c>
      <c r="BH715" s="67" t="str">
        <f>VLOOKUP(BG715,'SCORE TALLER'!$AP$2:$AQ$7,2,TRUE)</f>
        <v>2. Normal</v>
      </c>
      <c r="BI715" s="67" t="str">
        <f t="shared" si="165"/>
        <v>LBZ</v>
      </c>
      <c r="BJ715" s="67" t="str">
        <f t="shared" si="165"/>
        <v>A</v>
      </c>
      <c r="BK715" s="67" t="str">
        <f t="shared" si="166"/>
        <v>A</v>
      </c>
      <c r="BL715" s="86">
        <f t="shared" si="164"/>
        <v>990237</v>
      </c>
      <c r="BM715" s="86">
        <f t="shared" si="167"/>
        <v>0</v>
      </c>
    </row>
    <row r="716" spans="1:65" x14ac:dyDescent="0.3">
      <c r="A716" s="57">
        <v>2644048</v>
      </c>
      <c r="B716" s="12" t="s">
        <v>854</v>
      </c>
      <c r="C716" s="58" t="s">
        <v>107</v>
      </c>
      <c r="D716" s="58" t="s">
        <v>30</v>
      </c>
      <c r="E716" s="58"/>
      <c r="F716" s="58">
        <v>7701176</v>
      </c>
      <c r="G716" s="58">
        <f t="shared" si="155"/>
        <v>6289056</v>
      </c>
      <c r="H716" s="58">
        <f t="shared" si="156"/>
        <v>2692790</v>
      </c>
      <c r="I716" s="58" t="e">
        <v>#N/A</v>
      </c>
      <c r="J716" s="58">
        <v>306527</v>
      </c>
      <c r="K716" s="58">
        <v>0</v>
      </c>
      <c r="L716" s="58">
        <v>3596266</v>
      </c>
      <c r="M716" s="58">
        <v>1412120</v>
      </c>
      <c r="N716" s="58">
        <f>VLOOKUP(AD716,'tabla ingresos'!$A$3:$D$15,4,FALSE)</f>
        <v>1000000</v>
      </c>
      <c r="O716" s="58">
        <v>0</v>
      </c>
      <c r="P716" s="58">
        <v>0</v>
      </c>
      <c r="Q716" s="58">
        <v>0</v>
      </c>
      <c r="R716" s="12">
        <v>68001</v>
      </c>
      <c r="S716" s="12" t="s">
        <v>87</v>
      </c>
      <c r="T716" s="12" t="s">
        <v>89</v>
      </c>
      <c r="U716" s="12" t="s">
        <v>10</v>
      </c>
      <c r="V716" s="12">
        <v>4</v>
      </c>
      <c r="W716" s="12">
        <v>0</v>
      </c>
      <c r="X716" s="12">
        <v>0</v>
      </c>
      <c r="Y716" s="59">
        <v>3.6575342465753424</v>
      </c>
      <c r="Z716" s="59">
        <v>37.243835616438353</v>
      </c>
      <c r="AA716" s="12">
        <v>1</v>
      </c>
      <c r="AB716" s="12">
        <v>2</v>
      </c>
      <c r="AC716" s="12">
        <v>1</v>
      </c>
      <c r="AD716" s="12">
        <v>2</v>
      </c>
      <c r="AE716" s="12">
        <v>2</v>
      </c>
      <c r="AF716" s="58" t="s">
        <v>91</v>
      </c>
      <c r="AG716" s="66">
        <f t="shared" si="157"/>
        <v>0.20435133333333333</v>
      </c>
      <c r="AH716" s="67">
        <f t="shared" si="158"/>
        <v>5.1341173333333332</v>
      </c>
      <c r="AI716" s="67">
        <f t="shared" si="159"/>
        <v>0.94141333333333332</v>
      </c>
      <c r="AJ716" s="67">
        <f t="shared" si="160"/>
        <v>4.192704</v>
      </c>
      <c r="AK716" s="67">
        <f t="shared" si="161"/>
        <v>1.7951933333333334</v>
      </c>
      <c r="AL716" s="67">
        <f t="shared" si="162"/>
        <v>0</v>
      </c>
      <c r="AM716" s="59">
        <f>VLOOKUP(AG716,'SCORE TALLER'!$AC$2:$AD$10,2,TRUE)*AM$2</f>
        <v>0</v>
      </c>
      <c r="AN716" s="59">
        <f>VLOOKUP(AD716,'SCORE TALLER'!$W$2:$X$10,2,TRUE)*AN$2</f>
        <v>0.32</v>
      </c>
      <c r="AO716" s="59">
        <f>VLOOKUP(AB716,'SCORE TALLER'!$S$2:$T$10,2,FALSE)*AO$2</f>
        <v>0.04</v>
      </c>
      <c r="AP716" s="59">
        <f>VLOOKUP(AH716,'SCORE TALLER'!$AE$2:$AF$10,2,TRUE)*AP$2</f>
        <v>0.08</v>
      </c>
      <c r="AQ716" s="59">
        <f>VLOOKUP(AI716,'SCORE TALLER'!$AG$2:$AH$10,2,TRUE)*AQ$2</f>
        <v>0.4</v>
      </c>
      <c r="AR716" s="59">
        <f>VLOOKUP(AC716,'SCORE TALLER'!$U$2:$V$10,2,FALSE)*AR$2</f>
        <v>0.05</v>
      </c>
      <c r="AS716" s="59">
        <f>VLOOKUP(AE716,'SCORE TALLER'!$Y$2:$Z$10,2,FALSE)*AS$2</f>
        <v>0.01</v>
      </c>
      <c r="AT716" s="59">
        <f>VLOOKUP(Z716,'SCORE TALLER'!$O$2:$P$10,2,TRUE)*AT$2</f>
        <v>0.03</v>
      </c>
      <c r="AU716" s="59">
        <f>VLOOKUP(S716,'SCORE TALLER'!$A$2:$B$10,2,FALSE)*AU$2</f>
        <v>0.15000000000000002</v>
      </c>
      <c r="AV716" s="59">
        <f>VLOOKUP(AJ716,'SCORE TALLER'!$AI$2:$AJ$10,2,TRUE)*AV$2</f>
        <v>0.05</v>
      </c>
      <c r="AW716" s="59">
        <f>VLOOKUP(AK716,'SCORE TALLER'!$AK$2:$AL$10,2,TRUE)*AW$2</f>
        <v>0.2</v>
      </c>
      <c r="AX716" s="59">
        <f>VLOOKUP(T716,'SCORE TALLER'!$C$2:$D$10,2,FALSE)*AX$2</f>
        <v>0</v>
      </c>
      <c r="AY716" s="59">
        <f>VLOOKUP(W716,'SCORE TALLER'!$I$2:$J$10,2,TRUE)*AY$2</f>
        <v>0</v>
      </c>
      <c r="AZ716" s="59">
        <f>VLOOKUP(X716,'SCORE TALLER'!$K$2:$L$10,2,TRUE)*AZ$2</f>
        <v>0</v>
      </c>
      <c r="BA716" s="59">
        <f>VLOOKUP(U716,'SCORE TALLER'!$E$2:$F$10,2,FALSE)*BA$2</f>
        <v>0</v>
      </c>
      <c r="BB716" s="59">
        <f>VLOOKUP(Y716,'SCORE TALLER'!$M$2:$N$10,2,TRUE)*BB$2</f>
        <v>0.04</v>
      </c>
      <c r="BC716" s="59">
        <f>VLOOKUP(AA716,'SCORE TALLER'!$Q$2:$R$10,2,FALSE)*BC$2</f>
        <v>0.05</v>
      </c>
      <c r="BD716" s="59">
        <f>VLOOKUP(V716,'SCORE TALLER'!$G$2:$H$10,2,FALSE)*BD$2</f>
        <v>0</v>
      </c>
      <c r="BE716" s="59">
        <f>VLOOKUP(AF716,'SCORE TALLER'!$AA$2:$AB$10,2,FALSE)*BE$2</f>
        <v>0.30000000000000004</v>
      </c>
      <c r="BF716" s="59">
        <f>VLOOKUP(AL716,'SCORE TALLER'!$AM$2:$AN$10,2,TRUE)*BF$2</f>
        <v>0</v>
      </c>
      <c r="BG716" s="67">
        <f t="shared" si="163"/>
        <v>1.7200000000000002</v>
      </c>
      <c r="BH716" s="67" t="str">
        <f>VLOOKUP(BG716,'SCORE TALLER'!$AP$2:$AQ$7,2,TRUE)</f>
        <v>2. Normal</v>
      </c>
      <c r="BI716" s="67" t="str">
        <f t="shared" si="165"/>
        <v>LBZ</v>
      </c>
      <c r="BJ716" s="67" t="str">
        <f t="shared" si="165"/>
        <v>A</v>
      </c>
      <c r="BK716" s="67" t="str">
        <f t="shared" si="166"/>
        <v>SIN</v>
      </c>
      <c r="BL716" s="86">
        <f t="shared" si="164"/>
        <v>2692790</v>
      </c>
      <c r="BM716" s="86">
        <f t="shared" si="167"/>
        <v>0</v>
      </c>
    </row>
    <row r="717" spans="1:65" x14ac:dyDescent="0.3">
      <c r="A717" s="57">
        <v>2402242</v>
      </c>
      <c r="B717" s="12" t="s">
        <v>855</v>
      </c>
      <c r="C717" s="58" t="s">
        <v>105</v>
      </c>
      <c r="D717" s="58" t="s">
        <v>114</v>
      </c>
      <c r="E717" s="58"/>
      <c r="F717" s="58">
        <v>2696296</v>
      </c>
      <c r="G717" s="58">
        <f t="shared" si="155"/>
        <v>1284176</v>
      </c>
      <c r="H717" s="58">
        <f t="shared" si="156"/>
        <v>1284176</v>
      </c>
      <c r="I717" s="58">
        <v>2696000</v>
      </c>
      <c r="J717" s="58">
        <v>124436</v>
      </c>
      <c r="K717" s="58">
        <v>0</v>
      </c>
      <c r="L717" s="58">
        <v>0</v>
      </c>
      <c r="M717" s="58">
        <v>1412120</v>
      </c>
      <c r="N717" s="58">
        <f>VLOOKUP(AD717,'tabla ingresos'!$A$3:$D$15,4,FALSE)</f>
        <v>1000000</v>
      </c>
      <c r="O717" s="58">
        <v>906378.88168628782</v>
      </c>
      <c r="P717" s="58">
        <v>25173000</v>
      </c>
      <c r="Q717" s="58">
        <v>0</v>
      </c>
      <c r="R717" s="12">
        <v>68615</v>
      </c>
      <c r="S717" s="12" t="s">
        <v>88</v>
      </c>
      <c r="T717" s="12" t="s">
        <v>89</v>
      </c>
      <c r="U717" s="12" t="s">
        <v>10</v>
      </c>
      <c r="V717" s="12">
        <v>4</v>
      </c>
      <c r="W717" s="12">
        <v>0</v>
      </c>
      <c r="X717" s="12">
        <v>0</v>
      </c>
      <c r="Y717" s="59">
        <v>3.6575342465753424</v>
      </c>
      <c r="Z717" s="59">
        <v>45.4</v>
      </c>
      <c r="AA717" s="12">
        <v>1</v>
      </c>
      <c r="AB717" s="12">
        <v>1</v>
      </c>
      <c r="AC717" s="12">
        <v>1</v>
      </c>
      <c r="AD717" s="12">
        <v>2</v>
      </c>
      <c r="AE717" s="12">
        <v>3</v>
      </c>
      <c r="AF717" s="58" t="s">
        <v>10</v>
      </c>
      <c r="AG717" s="66">
        <f t="shared" si="157"/>
        <v>0.68720992112419188</v>
      </c>
      <c r="AH717" s="67">
        <f t="shared" si="158"/>
        <v>18.579530666666667</v>
      </c>
      <c r="AI717" s="67">
        <f t="shared" si="159"/>
        <v>0.94141333333333332</v>
      </c>
      <c r="AJ717" s="67">
        <f t="shared" si="160"/>
        <v>0.85611733333333329</v>
      </c>
      <c r="AK717" s="67">
        <f t="shared" si="161"/>
        <v>0.85611733333333329</v>
      </c>
      <c r="AL717" s="67">
        <f t="shared" si="162"/>
        <v>0</v>
      </c>
      <c r="AM717" s="59">
        <f>VLOOKUP(AG717,'SCORE TALLER'!$AC$2:$AD$10,2,TRUE)*AM$2</f>
        <v>0.16</v>
      </c>
      <c r="AN717" s="59">
        <f>VLOOKUP(AD717,'SCORE TALLER'!$W$2:$X$10,2,TRUE)*AN$2</f>
        <v>0.32</v>
      </c>
      <c r="AO717" s="59">
        <f>VLOOKUP(AB717,'SCORE TALLER'!$S$2:$T$10,2,FALSE)*AO$2</f>
        <v>0.05</v>
      </c>
      <c r="AP717" s="59">
        <f>VLOOKUP(AH717,'SCORE TALLER'!$AE$2:$AF$10,2,TRUE)*AP$2</f>
        <v>0.24</v>
      </c>
      <c r="AQ717" s="59">
        <f>VLOOKUP(AI717,'SCORE TALLER'!$AG$2:$AH$10,2,TRUE)*AQ$2</f>
        <v>0.4</v>
      </c>
      <c r="AR717" s="59">
        <f>VLOOKUP(AC717,'SCORE TALLER'!$U$2:$V$10,2,FALSE)*AR$2</f>
        <v>0.05</v>
      </c>
      <c r="AS717" s="59">
        <f>VLOOKUP(AE717,'SCORE TALLER'!$Y$2:$Z$10,2,FALSE)*AS$2</f>
        <v>0.02</v>
      </c>
      <c r="AT717" s="59">
        <f>VLOOKUP(Z717,'SCORE TALLER'!$O$2:$P$10,2,TRUE)*AT$2</f>
        <v>0.02</v>
      </c>
      <c r="AU717" s="59">
        <f>VLOOKUP(S717,'SCORE TALLER'!$A$2:$B$10,2,FALSE)*AU$2</f>
        <v>0.25</v>
      </c>
      <c r="AV717" s="59">
        <f>VLOOKUP(AJ717,'SCORE TALLER'!$AI$2:$AJ$10,2,TRUE)*AV$2</f>
        <v>0.25</v>
      </c>
      <c r="AW717" s="59">
        <f>VLOOKUP(AK717,'SCORE TALLER'!$AK$2:$AL$10,2,TRUE)*AW$2</f>
        <v>0.25</v>
      </c>
      <c r="AX717" s="59">
        <f>VLOOKUP(T717,'SCORE TALLER'!$C$2:$D$10,2,FALSE)*AX$2</f>
        <v>0</v>
      </c>
      <c r="AY717" s="59">
        <f>VLOOKUP(W717,'SCORE TALLER'!$I$2:$J$10,2,TRUE)*AY$2</f>
        <v>0</v>
      </c>
      <c r="AZ717" s="59">
        <f>VLOOKUP(X717,'SCORE TALLER'!$K$2:$L$10,2,TRUE)*AZ$2</f>
        <v>0</v>
      </c>
      <c r="BA717" s="59">
        <f>VLOOKUP(U717,'SCORE TALLER'!$E$2:$F$10,2,FALSE)*BA$2</f>
        <v>0</v>
      </c>
      <c r="BB717" s="59">
        <f>VLOOKUP(Y717,'SCORE TALLER'!$M$2:$N$10,2,TRUE)*BB$2</f>
        <v>0.04</v>
      </c>
      <c r="BC717" s="59">
        <f>VLOOKUP(AA717,'SCORE TALLER'!$Q$2:$R$10,2,FALSE)*BC$2</f>
        <v>0.05</v>
      </c>
      <c r="BD717" s="59">
        <f>VLOOKUP(V717,'SCORE TALLER'!$G$2:$H$10,2,FALSE)*BD$2</f>
        <v>0</v>
      </c>
      <c r="BE717" s="59">
        <f>VLOOKUP(AF717,'SCORE TALLER'!$AA$2:$AB$10,2,FALSE)*BE$2</f>
        <v>0</v>
      </c>
      <c r="BF717" s="59">
        <f>VLOOKUP(AL717,'SCORE TALLER'!$AM$2:$AN$10,2,TRUE)*BF$2</f>
        <v>0</v>
      </c>
      <c r="BG717" s="67">
        <f t="shared" si="163"/>
        <v>2.0999999999999996</v>
      </c>
      <c r="BH717" s="67" t="str">
        <f>VLOOKUP(BG717,'SCORE TALLER'!$AP$2:$AQ$7,2,TRUE)</f>
        <v>3. Medio</v>
      </c>
      <c r="BI717" s="67" t="str">
        <f t="shared" si="165"/>
        <v>LBZ</v>
      </c>
      <c r="BJ717" s="67" t="str">
        <f t="shared" si="165"/>
        <v>A</v>
      </c>
      <c r="BK717" s="67" t="str">
        <f t="shared" si="166"/>
        <v>A</v>
      </c>
      <c r="BL717" s="86">
        <f t="shared" si="164"/>
        <v>1284176</v>
      </c>
      <c r="BM717" s="86">
        <f t="shared" si="167"/>
        <v>0</v>
      </c>
    </row>
    <row r="718" spans="1:65" x14ac:dyDescent="0.3">
      <c r="A718" s="57">
        <v>20446848</v>
      </c>
      <c r="B718" s="12" t="s">
        <v>856</v>
      </c>
      <c r="C718" s="58" t="s">
        <v>105</v>
      </c>
      <c r="D718" s="58" t="s">
        <v>115</v>
      </c>
      <c r="E718" s="58"/>
      <c r="F718" s="58">
        <v>3632101</v>
      </c>
      <c r="G718" s="58">
        <f t="shared" si="155"/>
        <v>2221556</v>
      </c>
      <c r="H718" s="58">
        <f t="shared" si="156"/>
        <v>0</v>
      </c>
      <c r="I718" s="58">
        <v>3632000</v>
      </c>
      <c r="J718" s="58">
        <v>278020</v>
      </c>
      <c r="K718" s="58">
        <v>0</v>
      </c>
      <c r="L718" s="58">
        <v>3378169</v>
      </c>
      <c r="M718" s="58">
        <v>1410545</v>
      </c>
      <c r="N718" s="58">
        <f>VLOOKUP(AD718,'tabla ingresos'!$A$3:$D$15,4,FALSE)</f>
        <v>1000000</v>
      </c>
      <c r="O718" s="58">
        <v>14869.251134565498</v>
      </c>
      <c r="P718" s="58">
        <v>379000</v>
      </c>
      <c r="Q718" s="58">
        <v>0</v>
      </c>
      <c r="R718" s="12">
        <v>76130</v>
      </c>
      <c r="S718" s="12" t="s">
        <v>87</v>
      </c>
      <c r="T718" s="12" t="s">
        <v>89</v>
      </c>
      <c r="U718" s="12" t="s">
        <v>10</v>
      </c>
      <c r="V718" s="12">
        <v>4</v>
      </c>
      <c r="W718" s="12">
        <v>0</v>
      </c>
      <c r="X718" s="12">
        <v>0</v>
      </c>
      <c r="Y718" s="59">
        <v>4.7972602739726025</v>
      </c>
      <c r="Z718" s="59">
        <v>39.035616438356165</v>
      </c>
      <c r="AA718" s="12">
        <v>2</v>
      </c>
      <c r="AB718" s="12">
        <v>0</v>
      </c>
      <c r="AC718" s="12">
        <v>1</v>
      </c>
      <c r="AD718" s="12">
        <v>2</v>
      </c>
      <c r="AE718" s="12">
        <v>1</v>
      </c>
      <c r="AF718" s="58" t="s">
        <v>10</v>
      </c>
      <c r="AG718" s="66">
        <f t="shared" si="157"/>
        <v>0.19525950075637699</v>
      </c>
      <c r="AH718" s="67">
        <f t="shared" si="158"/>
        <v>2.6740673333333334</v>
      </c>
      <c r="AI718" s="67">
        <f t="shared" si="159"/>
        <v>0.94036333333333333</v>
      </c>
      <c r="AJ718" s="67">
        <f t="shared" si="160"/>
        <v>1.4810373333333333</v>
      </c>
      <c r="AK718" s="67">
        <f t="shared" si="161"/>
        <v>0</v>
      </c>
      <c r="AL718" s="67">
        <f t="shared" si="162"/>
        <v>0</v>
      </c>
      <c r="AM718" s="59">
        <f>VLOOKUP(AG718,'SCORE TALLER'!$AC$2:$AD$10,2,TRUE)*AM$2</f>
        <v>0</v>
      </c>
      <c r="AN718" s="59">
        <f>VLOOKUP(AD718,'SCORE TALLER'!$W$2:$X$10,2,TRUE)*AN$2</f>
        <v>0.32</v>
      </c>
      <c r="AO718" s="59">
        <f>VLOOKUP(AB718,'SCORE TALLER'!$S$2:$T$10,2,FALSE)*AO$2</f>
        <v>0.05</v>
      </c>
      <c r="AP718" s="59">
        <f>VLOOKUP(AH718,'SCORE TALLER'!$AE$2:$AF$10,2,TRUE)*AP$2</f>
        <v>0</v>
      </c>
      <c r="AQ718" s="59">
        <f>VLOOKUP(AI718,'SCORE TALLER'!$AG$2:$AH$10,2,TRUE)*AQ$2</f>
        <v>0.4</v>
      </c>
      <c r="AR718" s="59">
        <f>VLOOKUP(AC718,'SCORE TALLER'!$U$2:$V$10,2,FALSE)*AR$2</f>
        <v>0.05</v>
      </c>
      <c r="AS718" s="59">
        <f>VLOOKUP(AE718,'SCORE TALLER'!$Y$2:$Z$10,2,FALSE)*AS$2</f>
        <v>0.03</v>
      </c>
      <c r="AT718" s="59">
        <f>VLOOKUP(Z718,'SCORE TALLER'!$O$2:$P$10,2,TRUE)*AT$2</f>
        <v>0.03</v>
      </c>
      <c r="AU718" s="59">
        <f>VLOOKUP(S718,'SCORE TALLER'!$A$2:$B$10,2,FALSE)*AU$2</f>
        <v>0.15000000000000002</v>
      </c>
      <c r="AV718" s="59">
        <f>VLOOKUP(AJ718,'SCORE TALLER'!$AI$2:$AJ$10,2,TRUE)*AV$2</f>
        <v>0.2</v>
      </c>
      <c r="AW718" s="59">
        <f>VLOOKUP(AK718,'SCORE TALLER'!$AK$2:$AL$10,2,TRUE)*AW$2</f>
        <v>0.25</v>
      </c>
      <c r="AX718" s="59">
        <f>VLOOKUP(T718,'SCORE TALLER'!$C$2:$D$10,2,FALSE)*AX$2</f>
        <v>0</v>
      </c>
      <c r="AY718" s="59">
        <f>VLOOKUP(W718,'SCORE TALLER'!$I$2:$J$10,2,TRUE)*AY$2</f>
        <v>0</v>
      </c>
      <c r="AZ718" s="59">
        <f>VLOOKUP(X718,'SCORE TALLER'!$K$2:$L$10,2,TRUE)*AZ$2</f>
        <v>0</v>
      </c>
      <c r="BA718" s="59">
        <f>VLOOKUP(U718,'SCORE TALLER'!$E$2:$F$10,2,FALSE)*BA$2</f>
        <v>0</v>
      </c>
      <c r="BB718" s="59">
        <f>VLOOKUP(Y718,'SCORE TALLER'!$M$2:$N$10,2,TRUE)*BB$2</f>
        <v>0.03</v>
      </c>
      <c r="BC718" s="59">
        <f>VLOOKUP(AA718,'SCORE TALLER'!$Q$2:$R$10,2,FALSE)*BC$2</f>
        <v>0</v>
      </c>
      <c r="BD718" s="59">
        <f>VLOOKUP(V718,'SCORE TALLER'!$G$2:$H$10,2,FALSE)*BD$2</f>
        <v>0</v>
      </c>
      <c r="BE718" s="59">
        <f>VLOOKUP(AF718,'SCORE TALLER'!$AA$2:$AB$10,2,FALSE)*BE$2</f>
        <v>0</v>
      </c>
      <c r="BF718" s="59">
        <f>VLOOKUP(AL718,'SCORE TALLER'!$AM$2:$AN$10,2,TRUE)*BF$2</f>
        <v>0</v>
      </c>
      <c r="BG718" s="67">
        <f t="shared" si="163"/>
        <v>1.5100000000000002</v>
      </c>
      <c r="BH718" s="67" t="str">
        <f>VLOOKUP(BG718,'SCORE TALLER'!$AP$2:$AQ$7,2,TRUE)</f>
        <v>2. Normal</v>
      </c>
      <c r="BI718" s="67" t="str">
        <f t="shared" si="165"/>
        <v>LBZ</v>
      </c>
      <c r="BJ718" s="67" t="str">
        <f t="shared" si="165"/>
        <v>A</v>
      </c>
      <c r="BK718" s="67" t="str">
        <f t="shared" si="166"/>
        <v>A</v>
      </c>
      <c r="BL718" s="86">
        <f t="shared" si="164"/>
        <v>0</v>
      </c>
      <c r="BM718" s="86">
        <f t="shared" si="167"/>
        <v>0</v>
      </c>
    </row>
    <row r="719" spans="1:65" x14ac:dyDescent="0.3">
      <c r="A719" s="57">
        <v>42668404</v>
      </c>
      <c r="B719" s="12" t="s">
        <v>857</v>
      </c>
      <c r="C719" s="58" t="s">
        <v>107</v>
      </c>
      <c r="D719" s="58" t="s">
        <v>115</v>
      </c>
      <c r="E719" s="58">
        <v>546166</v>
      </c>
      <c r="F719" s="58">
        <v>3892928</v>
      </c>
      <c r="G719" s="58">
        <f t="shared" si="155"/>
        <v>3029409</v>
      </c>
      <c r="H719" s="58">
        <f t="shared" si="156"/>
        <v>2151606</v>
      </c>
      <c r="I719" s="58" t="e">
        <v>#N/A</v>
      </c>
      <c r="J719" s="58">
        <v>273267</v>
      </c>
      <c r="K719" s="58">
        <v>0</v>
      </c>
      <c r="L719" s="58">
        <v>877803</v>
      </c>
      <c r="M719" s="58">
        <v>863519</v>
      </c>
      <c r="N719" s="58">
        <f>VLOOKUP(AD719,'tabla ingresos'!$A$3:$D$15,4,FALSE)</f>
        <v>1000000</v>
      </c>
      <c r="O719" s="58">
        <v>0</v>
      </c>
      <c r="P719" s="58">
        <v>0</v>
      </c>
      <c r="Q719" s="58">
        <v>0</v>
      </c>
      <c r="R719" s="12">
        <v>76113</v>
      </c>
      <c r="S719" s="12" t="s">
        <v>87</v>
      </c>
      <c r="T719" s="12" t="s">
        <v>89</v>
      </c>
      <c r="U719" s="12" t="s">
        <v>10</v>
      </c>
      <c r="V719" s="12">
        <v>4</v>
      </c>
      <c r="W719" s="12">
        <v>0</v>
      </c>
      <c r="X719" s="12">
        <v>0</v>
      </c>
      <c r="Y719" s="59">
        <v>2.8</v>
      </c>
      <c r="Z719" s="59">
        <v>36</v>
      </c>
      <c r="AA719" s="12">
        <v>2</v>
      </c>
      <c r="AB719" s="12">
        <v>0</v>
      </c>
      <c r="AC719" s="12">
        <v>2</v>
      </c>
      <c r="AD719" s="12">
        <v>2</v>
      </c>
      <c r="AE719" s="12">
        <v>1</v>
      </c>
      <c r="AF719" s="58" t="s">
        <v>91</v>
      </c>
      <c r="AG719" s="66">
        <f t="shared" si="157"/>
        <v>0.18217800000000001</v>
      </c>
      <c r="AH719" s="67">
        <f t="shared" si="158"/>
        <v>2.5952853333333334</v>
      </c>
      <c r="AI719" s="67">
        <f t="shared" si="159"/>
        <v>0.93979000000000001</v>
      </c>
      <c r="AJ719" s="67">
        <f t="shared" si="160"/>
        <v>2.019606</v>
      </c>
      <c r="AK719" s="67">
        <f t="shared" si="161"/>
        <v>1.434404</v>
      </c>
      <c r="AL719" s="67">
        <f t="shared" si="162"/>
        <v>0</v>
      </c>
      <c r="AM719" s="59">
        <f>VLOOKUP(AG719,'SCORE TALLER'!$AC$2:$AD$10,2,TRUE)*AM$2</f>
        <v>0</v>
      </c>
      <c r="AN719" s="59">
        <f>VLOOKUP(AD719,'SCORE TALLER'!$W$2:$X$10,2,TRUE)*AN$2</f>
        <v>0.32</v>
      </c>
      <c r="AO719" s="59">
        <f>VLOOKUP(AB719,'SCORE TALLER'!$S$2:$T$10,2,FALSE)*AO$2</f>
        <v>0.05</v>
      </c>
      <c r="AP719" s="59">
        <f>VLOOKUP(AH719,'SCORE TALLER'!$AE$2:$AF$10,2,TRUE)*AP$2</f>
        <v>0</v>
      </c>
      <c r="AQ719" s="59">
        <f>VLOOKUP(AI719,'SCORE TALLER'!$AG$2:$AH$10,2,TRUE)*AQ$2</f>
        <v>0.4</v>
      </c>
      <c r="AR719" s="59">
        <f>VLOOKUP(AC719,'SCORE TALLER'!$U$2:$V$10,2,FALSE)*AR$2</f>
        <v>0.04</v>
      </c>
      <c r="AS719" s="59">
        <f>VLOOKUP(AE719,'SCORE TALLER'!$Y$2:$Z$10,2,FALSE)*AS$2</f>
        <v>0.03</v>
      </c>
      <c r="AT719" s="59">
        <f>VLOOKUP(Z719,'SCORE TALLER'!$O$2:$P$10,2,TRUE)*AT$2</f>
        <v>0.03</v>
      </c>
      <c r="AU719" s="59">
        <f>VLOOKUP(S719,'SCORE TALLER'!$A$2:$B$10,2,FALSE)*AU$2</f>
        <v>0.15000000000000002</v>
      </c>
      <c r="AV719" s="59">
        <f>VLOOKUP(AJ719,'SCORE TALLER'!$AI$2:$AJ$10,2,TRUE)*AV$2</f>
        <v>0.15000000000000002</v>
      </c>
      <c r="AW719" s="59">
        <f>VLOOKUP(AK719,'SCORE TALLER'!$AK$2:$AL$10,2,TRUE)*AW$2</f>
        <v>0.2</v>
      </c>
      <c r="AX719" s="59">
        <f>VLOOKUP(T719,'SCORE TALLER'!$C$2:$D$10,2,FALSE)*AX$2</f>
        <v>0</v>
      </c>
      <c r="AY719" s="59">
        <f>VLOOKUP(W719,'SCORE TALLER'!$I$2:$J$10,2,TRUE)*AY$2</f>
        <v>0</v>
      </c>
      <c r="AZ719" s="59">
        <f>VLOOKUP(X719,'SCORE TALLER'!$K$2:$L$10,2,TRUE)*AZ$2</f>
        <v>0</v>
      </c>
      <c r="BA719" s="59">
        <f>VLOOKUP(U719,'SCORE TALLER'!$E$2:$F$10,2,FALSE)*BA$2</f>
        <v>0</v>
      </c>
      <c r="BB719" s="59">
        <f>VLOOKUP(Y719,'SCORE TALLER'!$M$2:$N$10,2,TRUE)*BB$2</f>
        <v>0.04</v>
      </c>
      <c r="BC719" s="59">
        <f>VLOOKUP(AA719,'SCORE TALLER'!$Q$2:$R$10,2,FALSE)*BC$2</f>
        <v>0</v>
      </c>
      <c r="BD719" s="59">
        <f>VLOOKUP(V719,'SCORE TALLER'!$G$2:$H$10,2,FALSE)*BD$2</f>
        <v>0</v>
      </c>
      <c r="BE719" s="59">
        <f>VLOOKUP(AF719,'SCORE TALLER'!$AA$2:$AB$10,2,FALSE)*BE$2</f>
        <v>0.30000000000000004</v>
      </c>
      <c r="BF719" s="59">
        <f>VLOOKUP(AL719,'SCORE TALLER'!$AM$2:$AN$10,2,TRUE)*BF$2</f>
        <v>0</v>
      </c>
      <c r="BG719" s="67">
        <f t="shared" si="163"/>
        <v>1.71</v>
      </c>
      <c r="BH719" s="67" t="str">
        <f>VLOOKUP(BG719,'SCORE TALLER'!$AP$2:$AQ$7,2,TRUE)</f>
        <v>2. Normal</v>
      </c>
      <c r="BI719" s="67" t="str">
        <f t="shared" si="165"/>
        <v>LBZ</v>
      </c>
      <c r="BJ719" s="67" t="str">
        <f t="shared" si="165"/>
        <v>A</v>
      </c>
      <c r="BK719" s="67" t="str">
        <f t="shared" si="166"/>
        <v>SIN</v>
      </c>
      <c r="BL719" s="86">
        <f t="shared" si="164"/>
        <v>2151606</v>
      </c>
      <c r="BM719" s="86">
        <f t="shared" si="167"/>
        <v>0</v>
      </c>
    </row>
    <row r="720" spans="1:65" x14ac:dyDescent="0.3">
      <c r="A720" s="57">
        <v>2224804608</v>
      </c>
      <c r="B720" s="12" t="s">
        <v>858</v>
      </c>
      <c r="C720" s="58" t="s">
        <v>107</v>
      </c>
      <c r="D720" s="58" t="s">
        <v>115</v>
      </c>
      <c r="E720" s="58">
        <v>103691</v>
      </c>
      <c r="F720" s="58">
        <v>3982796</v>
      </c>
      <c r="G720" s="58">
        <f t="shared" si="155"/>
        <v>2676928</v>
      </c>
      <c r="H720" s="58">
        <f t="shared" si="156"/>
        <v>0</v>
      </c>
      <c r="I720" s="58" t="e">
        <v>#N/A</v>
      </c>
      <c r="J720" s="58">
        <v>236861</v>
      </c>
      <c r="K720" s="58">
        <v>0</v>
      </c>
      <c r="L720" s="58">
        <v>2682541</v>
      </c>
      <c r="M720" s="58">
        <v>1305868</v>
      </c>
      <c r="N720" s="58">
        <f>VLOOKUP(AD720,'tabla ingresos'!$A$3:$D$15,4,FALSE)</f>
        <v>1000000</v>
      </c>
      <c r="O720" s="58">
        <v>0</v>
      </c>
      <c r="P720" s="58">
        <v>0</v>
      </c>
      <c r="Q720" s="58">
        <v>0</v>
      </c>
      <c r="R720" s="12">
        <v>76130</v>
      </c>
      <c r="S720" s="12" t="s">
        <v>87</v>
      </c>
      <c r="T720" s="12" t="s">
        <v>89</v>
      </c>
      <c r="U720" s="12" t="s">
        <v>10</v>
      </c>
      <c r="V720" s="12">
        <v>4</v>
      </c>
      <c r="W720" s="12">
        <v>0</v>
      </c>
      <c r="X720" s="12">
        <v>0</v>
      </c>
      <c r="Y720" s="59">
        <v>4.3479452054794523</v>
      </c>
      <c r="Z720" s="59">
        <v>27.493150684931507</v>
      </c>
      <c r="AA720" s="12">
        <v>1</v>
      </c>
      <c r="AB720" s="12">
        <v>0</v>
      </c>
      <c r="AC720" s="12">
        <v>1</v>
      </c>
      <c r="AD720" s="12">
        <v>2</v>
      </c>
      <c r="AE720" s="12">
        <v>1</v>
      </c>
      <c r="AF720" s="58" t="s">
        <v>91</v>
      </c>
      <c r="AG720" s="66">
        <f t="shared" si="157"/>
        <v>0.15790733333333334</v>
      </c>
      <c r="AH720" s="67">
        <f t="shared" si="158"/>
        <v>2.6551973333333332</v>
      </c>
      <c r="AI720" s="67">
        <f t="shared" si="159"/>
        <v>0.93970600000000004</v>
      </c>
      <c r="AJ720" s="67">
        <f t="shared" si="160"/>
        <v>1.7846186666666666</v>
      </c>
      <c r="AK720" s="67">
        <f t="shared" si="161"/>
        <v>0</v>
      </c>
      <c r="AL720" s="67">
        <f t="shared" si="162"/>
        <v>0</v>
      </c>
      <c r="AM720" s="59">
        <f>VLOOKUP(AG720,'SCORE TALLER'!$AC$2:$AD$10,2,TRUE)*AM$2</f>
        <v>0</v>
      </c>
      <c r="AN720" s="59">
        <f>VLOOKUP(AD720,'SCORE TALLER'!$W$2:$X$10,2,TRUE)*AN$2</f>
        <v>0.32</v>
      </c>
      <c r="AO720" s="59">
        <f>VLOOKUP(AB720,'SCORE TALLER'!$S$2:$T$10,2,FALSE)*AO$2</f>
        <v>0.05</v>
      </c>
      <c r="AP720" s="59">
        <f>VLOOKUP(AH720,'SCORE TALLER'!$AE$2:$AF$10,2,TRUE)*AP$2</f>
        <v>0</v>
      </c>
      <c r="AQ720" s="59">
        <f>VLOOKUP(AI720,'SCORE TALLER'!$AG$2:$AH$10,2,TRUE)*AQ$2</f>
        <v>0.4</v>
      </c>
      <c r="AR720" s="59">
        <f>VLOOKUP(AC720,'SCORE TALLER'!$U$2:$V$10,2,FALSE)*AR$2</f>
        <v>0.05</v>
      </c>
      <c r="AS720" s="59">
        <f>VLOOKUP(AE720,'SCORE TALLER'!$Y$2:$Z$10,2,FALSE)*AS$2</f>
        <v>0.03</v>
      </c>
      <c r="AT720" s="59">
        <f>VLOOKUP(Z720,'SCORE TALLER'!$O$2:$P$10,2,TRUE)*AT$2</f>
        <v>0.04</v>
      </c>
      <c r="AU720" s="59">
        <f>VLOOKUP(S720,'SCORE TALLER'!$A$2:$B$10,2,FALSE)*AU$2</f>
        <v>0.15000000000000002</v>
      </c>
      <c r="AV720" s="59">
        <f>VLOOKUP(AJ720,'SCORE TALLER'!$AI$2:$AJ$10,2,TRUE)*AV$2</f>
        <v>0.2</v>
      </c>
      <c r="AW720" s="59">
        <f>VLOOKUP(AK720,'SCORE TALLER'!$AK$2:$AL$10,2,TRUE)*AW$2</f>
        <v>0.25</v>
      </c>
      <c r="AX720" s="59">
        <f>VLOOKUP(T720,'SCORE TALLER'!$C$2:$D$10,2,FALSE)*AX$2</f>
        <v>0</v>
      </c>
      <c r="AY720" s="59">
        <f>VLOOKUP(W720,'SCORE TALLER'!$I$2:$J$10,2,TRUE)*AY$2</f>
        <v>0</v>
      </c>
      <c r="AZ720" s="59">
        <f>VLOOKUP(X720,'SCORE TALLER'!$K$2:$L$10,2,TRUE)*AZ$2</f>
        <v>0</v>
      </c>
      <c r="BA720" s="59">
        <f>VLOOKUP(U720,'SCORE TALLER'!$E$2:$F$10,2,FALSE)*BA$2</f>
        <v>0</v>
      </c>
      <c r="BB720" s="59">
        <f>VLOOKUP(Y720,'SCORE TALLER'!$M$2:$N$10,2,TRUE)*BB$2</f>
        <v>0.03</v>
      </c>
      <c r="BC720" s="59">
        <f>VLOOKUP(AA720,'SCORE TALLER'!$Q$2:$R$10,2,FALSE)*BC$2</f>
        <v>0.05</v>
      </c>
      <c r="BD720" s="59">
        <f>VLOOKUP(V720,'SCORE TALLER'!$G$2:$H$10,2,FALSE)*BD$2</f>
        <v>0</v>
      </c>
      <c r="BE720" s="59">
        <f>VLOOKUP(AF720,'SCORE TALLER'!$AA$2:$AB$10,2,FALSE)*BE$2</f>
        <v>0.30000000000000004</v>
      </c>
      <c r="BF720" s="59">
        <f>VLOOKUP(AL720,'SCORE TALLER'!$AM$2:$AN$10,2,TRUE)*BF$2</f>
        <v>0</v>
      </c>
      <c r="BG720" s="67">
        <f t="shared" si="163"/>
        <v>1.87</v>
      </c>
      <c r="BH720" s="67" t="str">
        <f>VLOOKUP(BG720,'SCORE TALLER'!$AP$2:$AQ$7,2,TRUE)</f>
        <v>2. Normal</v>
      </c>
      <c r="BI720" s="67" t="str">
        <f t="shared" si="165"/>
        <v>LBZ</v>
      </c>
      <c r="BJ720" s="67" t="str">
        <f t="shared" si="165"/>
        <v>A</v>
      </c>
      <c r="BK720" s="67" t="str">
        <f t="shared" si="166"/>
        <v>SIN</v>
      </c>
      <c r="BL720" s="86">
        <f t="shared" si="164"/>
        <v>0</v>
      </c>
      <c r="BM720" s="86">
        <f t="shared" si="167"/>
        <v>0</v>
      </c>
    </row>
    <row r="721" spans="1:65" x14ac:dyDescent="0.3">
      <c r="A721" s="57">
        <v>84608068</v>
      </c>
      <c r="B721" s="12" t="s">
        <v>859</v>
      </c>
      <c r="C721" s="58" t="s">
        <v>105</v>
      </c>
      <c r="D721" s="58" t="s">
        <v>114</v>
      </c>
      <c r="E721" s="58"/>
      <c r="F721" s="58">
        <v>2833290</v>
      </c>
      <c r="G721" s="58">
        <f t="shared" si="155"/>
        <v>1425914</v>
      </c>
      <c r="H721" s="58">
        <f t="shared" si="156"/>
        <v>1425914</v>
      </c>
      <c r="I721" s="58">
        <v>2833000</v>
      </c>
      <c r="J721" s="58">
        <v>135102</v>
      </c>
      <c r="K721" s="58">
        <v>0</v>
      </c>
      <c r="L721" s="58">
        <v>0</v>
      </c>
      <c r="M721" s="58">
        <v>1407376</v>
      </c>
      <c r="N721" s="58">
        <f>VLOOKUP(AD721,'tabla ingresos'!$A$3:$D$15,4,FALSE)</f>
        <v>1000000</v>
      </c>
      <c r="O721" s="58">
        <v>1534.8668902582222</v>
      </c>
      <c r="P721" s="58">
        <v>69000</v>
      </c>
      <c r="Q721" s="58">
        <v>0</v>
      </c>
      <c r="R721" s="12">
        <v>13433</v>
      </c>
      <c r="S721" s="12" t="s">
        <v>88</v>
      </c>
      <c r="T721" s="12" t="s">
        <v>89</v>
      </c>
      <c r="U721" s="12" t="s">
        <v>10</v>
      </c>
      <c r="V721" s="12">
        <v>4</v>
      </c>
      <c r="W721" s="12">
        <v>0</v>
      </c>
      <c r="X721" s="12">
        <v>0</v>
      </c>
      <c r="Y721" s="59">
        <v>9.8630136986301367E-2</v>
      </c>
      <c r="Z721" s="59">
        <v>38.005479452054793</v>
      </c>
      <c r="AA721" s="12">
        <v>1</v>
      </c>
      <c r="AB721" s="12">
        <v>2</v>
      </c>
      <c r="AC721" s="12">
        <v>1</v>
      </c>
      <c r="AD721" s="12">
        <v>2</v>
      </c>
      <c r="AE721" s="12">
        <v>1</v>
      </c>
      <c r="AF721" s="58" t="s">
        <v>10</v>
      </c>
      <c r="AG721" s="66">
        <f t="shared" si="157"/>
        <v>9.1091244593505483E-2</v>
      </c>
      <c r="AH721" s="67">
        <f t="shared" si="158"/>
        <v>1.93486</v>
      </c>
      <c r="AI721" s="67">
        <f t="shared" si="159"/>
        <v>0.93825066666666668</v>
      </c>
      <c r="AJ721" s="67">
        <f t="shared" si="160"/>
        <v>0.95060933333333331</v>
      </c>
      <c r="AK721" s="67">
        <f t="shared" si="161"/>
        <v>0.95060933333333331</v>
      </c>
      <c r="AL721" s="67">
        <f t="shared" si="162"/>
        <v>0</v>
      </c>
      <c r="AM721" s="59">
        <f>VLOOKUP(AG721,'SCORE TALLER'!$AC$2:$AD$10,2,TRUE)*AM$2</f>
        <v>0</v>
      </c>
      <c r="AN721" s="59">
        <f>VLOOKUP(AD721,'SCORE TALLER'!$W$2:$X$10,2,TRUE)*AN$2</f>
        <v>0.32</v>
      </c>
      <c r="AO721" s="59">
        <f>VLOOKUP(AB721,'SCORE TALLER'!$S$2:$T$10,2,FALSE)*AO$2</f>
        <v>0.04</v>
      </c>
      <c r="AP721" s="59">
        <f>VLOOKUP(AH721,'SCORE TALLER'!$AE$2:$AF$10,2,TRUE)*AP$2</f>
        <v>0</v>
      </c>
      <c r="AQ721" s="59">
        <f>VLOOKUP(AI721,'SCORE TALLER'!$AG$2:$AH$10,2,TRUE)*AQ$2</f>
        <v>0.4</v>
      </c>
      <c r="AR721" s="59">
        <f>VLOOKUP(AC721,'SCORE TALLER'!$U$2:$V$10,2,FALSE)*AR$2</f>
        <v>0.05</v>
      </c>
      <c r="AS721" s="59">
        <f>VLOOKUP(AE721,'SCORE TALLER'!$Y$2:$Z$10,2,FALSE)*AS$2</f>
        <v>0.03</v>
      </c>
      <c r="AT721" s="59">
        <f>VLOOKUP(Z721,'SCORE TALLER'!$O$2:$P$10,2,TRUE)*AT$2</f>
        <v>0.03</v>
      </c>
      <c r="AU721" s="59">
        <f>VLOOKUP(S721,'SCORE TALLER'!$A$2:$B$10,2,FALSE)*AU$2</f>
        <v>0.25</v>
      </c>
      <c r="AV721" s="59">
        <f>VLOOKUP(AJ721,'SCORE TALLER'!$AI$2:$AJ$10,2,TRUE)*AV$2</f>
        <v>0.25</v>
      </c>
      <c r="AW721" s="59">
        <f>VLOOKUP(AK721,'SCORE TALLER'!$AK$2:$AL$10,2,TRUE)*AW$2</f>
        <v>0.25</v>
      </c>
      <c r="AX721" s="59">
        <f>VLOOKUP(T721,'SCORE TALLER'!$C$2:$D$10,2,FALSE)*AX$2</f>
        <v>0</v>
      </c>
      <c r="AY721" s="59">
        <f>VLOOKUP(W721,'SCORE TALLER'!$I$2:$J$10,2,TRUE)*AY$2</f>
        <v>0</v>
      </c>
      <c r="AZ721" s="59">
        <f>VLOOKUP(X721,'SCORE TALLER'!$K$2:$L$10,2,TRUE)*AZ$2</f>
        <v>0</v>
      </c>
      <c r="BA721" s="59">
        <f>VLOOKUP(U721,'SCORE TALLER'!$E$2:$F$10,2,FALSE)*BA$2</f>
        <v>0</v>
      </c>
      <c r="BB721" s="59">
        <f>VLOOKUP(Y721,'SCORE TALLER'!$M$2:$N$10,2,TRUE)*BB$2</f>
        <v>0.05</v>
      </c>
      <c r="BC721" s="59">
        <f>VLOOKUP(AA721,'SCORE TALLER'!$Q$2:$R$10,2,FALSE)*BC$2</f>
        <v>0.05</v>
      </c>
      <c r="BD721" s="59">
        <f>VLOOKUP(V721,'SCORE TALLER'!$G$2:$H$10,2,FALSE)*BD$2</f>
        <v>0</v>
      </c>
      <c r="BE721" s="59">
        <f>VLOOKUP(AF721,'SCORE TALLER'!$AA$2:$AB$10,2,FALSE)*BE$2</f>
        <v>0</v>
      </c>
      <c r="BF721" s="59">
        <f>VLOOKUP(AL721,'SCORE TALLER'!$AM$2:$AN$10,2,TRUE)*BF$2</f>
        <v>0</v>
      </c>
      <c r="BG721" s="67">
        <f t="shared" si="163"/>
        <v>1.7200000000000002</v>
      </c>
      <c r="BH721" s="67" t="str">
        <f>VLOOKUP(BG721,'SCORE TALLER'!$AP$2:$AQ$7,2,TRUE)</f>
        <v>2. Normal</v>
      </c>
      <c r="BI721" s="67" t="str">
        <f t="shared" si="165"/>
        <v>LBZ</v>
      </c>
      <c r="BJ721" s="67" t="str">
        <f t="shared" si="165"/>
        <v>A</v>
      </c>
      <c r="BK721" s="67" t="str">
        <f t="shared" si="166"/>
        <v>A</v>
      </c>
      <c r="BL721" s="86">
        <f t="shared" si="164"/>
        <v>1425914</v>
      </c>
      <c r="BM721" s="86">
        <f t="shared" si="167"/>
        <v>0</v>
      </c>
    </row>
    <row r="722" spans="1:65" x14ac:dyDescent="0.3">
      <c r="A722" s="57">
        <v>40220286</v>
      </c>
      <c r="B722" s="12" t="s">
        <v>860</v>
      </c>
      <c r="C722" s="58" t="s">
        <v>107</v>
      </c>
      <c r="D722" s="58" t="s">
        <v>115</v>
      </c>
      <c r="E722" s="58">
        <v>30200</v>
      </c>
      <c r="F722" s="58">
        <v>4695094</v>
      </c>
      <c r="G722" s="58">
        <f t="shared" si="155"/>
        <v>3320274</v>
      </c>
      <c r="H722" s="58">
        <f t="shared" si="156"/>
        <v>3320274</v>
      </c>
      <c r="I722" s="58" t="e">
        <v>#N/A</v>
      </c>
      <c r="J722" s="58">
        <v>199286</v>
      </c>
      <c r="K722" s="58">
        <v>0</v>
      </c>
      <c r="L722" s="58">
        <v>0</v>
      </c>
      <c r="M722" s="58">
        <v>1374820</v>
      </c>
      <c r="N722" s="58">
        <f>VLOOKUP(AD722,'tabla ingresos'!$A$3:$D$15,4,FALSE)</f>
        <v>1000000</v>
      </c>
      <c r="O722" s="58">
        <v>0</v>
      </c>
      <c r="P722" s="58">
        <v>0</v>
      </c>
      <c r="Q722" s="58">
        <v>0</v>
      </c>
      <c r="R722" s="12">
        <v>68307</v>
      </c>
      <c r="S722" s="12" t="s">
        <v>88</v>
      </c>
      <c r="T722" s="12" t="s">
        <v>89</v>
      </c>
      <c r="U722" s="12" t="s">
        <v>10</v>
      </c>
      <c r="V722" s="12">
        <v>4</v>
      </c>
      <c r="W722" s="12">
        <v>0</v>
      </c>
      <c r="X722" s="12">
        <v>0</v>
      </c>
      <c r="Y722" s="59">
        <v>4.9890410958904106</v>
      </c>
      <c r="Z722" s="59">
        <v>50.145205479452052</v>
      </c>
      <c r="AA722" s="12">
        <v>2</v>
      </c>
      <c r="AB722" s="12">
        <v>1</v>
      </c>
      <c r="AC722" s="12">
        <v>3</v>
      </c>
      <c r="AD722" s="12">
        <v>2</v>
      </c>
      <c r="AE722" s="12">
        <v>2</v>
      </c>
      <c r="AF722" s="58" t="s">
        <v>91</v>
      </c>
      <c r="AG722" s="66">
        <f t="shared" si="157"/>
        <v>0.13285733333333333</v>
      </c>
      <c r="AH722" s="67">
        <f t="shared" si="158"/>
        <v>3.1300626666666669</v>
      </c>
      <c r="AI722" s="67">
        <f t="shared" si="159"/>
        <v>0.93667999999999996</v>
      </c>
      <c r="AJ722" s="67">
        <f t="shared" si="160"/>
        <v>2.2135159999999998</v>
      </c>
      <c r="AK722" s="67">
        <f t="shared" si="161"/>
        <v>2.2135159999999998</v>
      </c>
      <c r="AL722" s="67">
        <f t="shared" si="162"/>
        <v>0</v>
      </c>
      <c r="AM722" s="59">
        <f>VLOOKUP(AG722,'SCORE TALLER'!$AC$2:$AD$10,2,TRUE)*AM$2</f>
        <v>0</v>
      </c>
      <c r="AN722" s="59">
        <f>VLOOKUP(AD722,'SCORE TALLER'!$W$2:$X$10,2,TRUE)*AN$2</f>
        <v>0.32</v>
      </c>
      <c r="AO722" s="59">
        <f>VLOOKUP(AB722,'SCORE TALLER'!$S$2:$T$10,2,FALSE)*AO$2</f>
        <v>0.05</v>
      </c>
      <c r="AP722" s="59">
        <f>VLOOKUP(AH722,'SCORE TALLER'!$AE$2:$AF$10,2,TRUE)*AP$2</f>
        <v>0</v>
      </c>
      <c r="AQ722" s="59">
        <f>VLOOKUP(AI722,'SCORE TALLER'!$AG$2:$AH$10,2,TRUE)*AQ$2</f>
        <v>0.4</v>
      </c>
      <c r="AR722" s="59">
        <f>VLOOKUP(AC722,'SCORE TALLER'!$U$2:$V$10,2,FALSE)*AR$2</f>
        <v>0.03</v>
      </c>
      <c r="AS722" s="59">
        <f>VLOOKUP(AE722,'SCORE TALLER'!$Y$2:$Z$10,2,FALSE)*AS$2</f>
        <v>0.01</v>
      </c>
      <c r="AT722" s="59">
        <f>VLOOKUP(Z722,'SCORE TALLER'!$O$2:$P$10,2,TRUE)*AT$2</f>
        <v>0.02</v>
      </c>
      <c r="AU722" s="59">
        <f>VLOOKUP(S722,'SCORE TALLER'!$A$2:$B$10,2,FALSE)*AU$2</f>
        <v>0.25</v>
      </c>
      <c r="AV722" s="59">
        <f>VLOOKUP(AJ722,'SCORE TALLER'!$AI$2:$AJ$10,2,TRUE)*AV$2</f>
        <v>0.15000000000000002</v>
      </c>
      <c r="AW722" s="59">
        <f>VLOOKUP(AK722,'SCORE TALLER'!$AK$2:$AL$10,2,TRUE)*AW$2</f>
        <v>0.15000000000000002</v>
      </c>
      <c r="AX722" s="59">
        <f>VLOOKUP(T722,'SCORE TALLER'!$C$2:$D$10,2,FALSE)*AX$2</f>
        <v>0</v>
      </c>
      <c r="AY722" s="59">
        <f>VLOOKUP(W722,'SCORE TALLER'!$I$2:$J$10,2,TRUE)*AY$2</f>
        <v>0</v>
      </c>
      <c r="AZ722" s="59">
        <f>VLOOKUP(X722,'SCORE TALLER'!$K$2:$L$10,2,TRUE)*AZ$2</f>
        <v>0</v>
      </c>
      <c r="BA722" s="59">
        <f>VLOOKUP(U722,'SCORE TALLER'!$E$2:$F$10,2,FALSE)*BA$2</f>
        <v>0</v>
      </c>
      <c r="BB722" s="59">
        <f>VLOOKUP(Y722,'SCORE TALLER'!$M$2:$N$10,2,TRUE)*BB$2</f>
        <v>0.03</v>
      </c>
      <c r="BC722" s="59">
        <f>VLOOKUP(AA722,'SCORE TALLER'!$Q$2:$R$10,2,FALSE)*BC$2</f>
        <v>0</v>
      </c>
      <c r="BD722" s="59">
        <f>VLOOKUP(V722,'SCORE TALLER'!$G$2:$H$10,2,FALSE)*BD$2</f>
        <v>0</v>
      </c>
      <c r="BE722" s="59">
        <f>VLOOKUP(AF722,'SCORE TALLER'!$AA$2:$AB$10,2,FALSE)*BE$2</f>
        <v>0.30000000000000004</v>
      </c>
      <c r="BF722" s="59">
        <f>VLOOKUP(AL722,'SCORE TALLER'!$AM$2:$AN$10,2,TRUE)*BF$2</f>
        <v>0</v>
      </c>
      <c r="BG722" s="67">
        <f t="shared" si="163"/>
        <v>1.71</v>
      </c>
      <c r="BH722" s="67" t="str">
        <f>VLOOKUP(BG722,'SCORE TALLER'!$AP$2:$AQ$7,2,TRUE)</f>
        <v>2. Normal</v>
      </c>
      <c r="BI722" s="67" t="str">
        <f t="shared" si="165"/>
        <v>LBZ</v>
      </c>
      <c r="BJ722" s="67" t="str">
        <f t="shared" si="165"/>
        <v>A</v>
      </c>
      <c r="BK722" s="67" t="str">
        <f t="shared" si="166"/>
        <v>SIN</v>
      </c>
      <c r="BL722" s="86">
        <f t="shared" si="164"/>
        <v>3320274</v>
      </c>
      <c r="BM722" s="86">
        <f t="shared" si="167"/>
        <v>0</v>
      </c>
    </row>
    <row r="723" spans="1:65" x14ac:dyDescent="0.3">
      <c r="A723" s="57">
        <v>2062000224</v>
      </c>
      <c r="B723" s="12" t="s">
        <v>861</v>
      </c>
      <c r="C723" s="58" t="s">
        <v>107</v>
      </c>
      <c r="D723" s="58" t="s">
        <v>115</v>
      </c>
      <c r="E723" s="58">
        <v>120800</v>
      </c>
      <c r="F723" s="58">
        <v>5827801</v>
      </c>
      <c r="G723" s="58">
        <f t="shared" si="155"/>
        <v>4543681</v>
      </c>
      <c r="H723" s="58">
        <f t="shared" si="156"/>
        <v>1643681</v>
      </c>
      <c r="I723" s="58" t="e">
        <v>#N/A</v>
      </c>
      <c r="J723" s="58">
        <v>232500</v>
      </c>
      <c r="K723" s="58">
        <v>0</v>
      </c>
      <c r="L723" s="58">
        <v>2900000</v>
      </c>
      <c r="M723" s="58">
        <v>1284120</v>
      </c>
      <c r="N723" s="58">
        <f>VLOOKUP(AD723,'tabla ingresos'!$A$3:$D$15,4,FALSE)</f>
        <v>1000000</v>
      </c>
      <c r="O723" s="58">
        <v>0</v>
      </c>
      <c r="P723" s="58">
        <v>0</v>
      </c>
      <c r="Q723" s="58">
        <v>0</v>
      </c>
      <c r="R723" s="12">
        <v>68255</v>
      </c>
      <c r="S723" s="12" t="s">
        <v>87</v>
      </c>
      <c r="T723" s="12" t="s">
        <v>89</v>
      </c>
      <c r="U723" s="12" t="s">
        <v>10</v>
      </c>
      <c r="V723" s="12">
        <v>4</v>
      </c>
      <c r="W723" s="12">
        <v>0</v>
      </c>
      <c r="X723" s="12">
        <v>0</v>
      </c>
      <c r="Y723" s="59">
        <v>3.3205479452054796</v>
      </c>
      <c r="Z723" s="59">
        <v>31.745205479452054</v>
      </c>
      <c r="AA723" s="12">
        <v>2</v>
      </c>
      <c r="AB723" s="12">
        <v>2</v>
      </c>
      <c r="AC723" s="12">
        <v>1</v>
      </c>
      <c r="AD723" s="12">
        <v>2</v>
      </c>
      <c r="AE723" s="12">
        <v>3</v>
      </c>
      <c r="AF723" s="58" t="s">
        <v>91</v>
      </c>
      <c r="AG723" s="66">
        <f t="shared" si="157"/>
        <v>0.155</v>
      </c>
      <c r="AH723" s="67">
        <f t="shared" si="158"/>
        <v>3.8852006666666665</v>
      </c>
      <c r="AI723" s="67">
        <f t="shared" si="159"/>
        <v>0.9366133333333333</v>
      </c>
      <c r="AJ723" s="67">
        <f t="shared" si="160"/>
        <v>3.0291206666666666</v>
      </c>
      <c r="AK723" s="67">
        <f t="shared" si="161"/>
        <v>1.0957873333333332</v>
      </c>
      <c r="AL723" s="67">
        <f t="shared" si="162"/>
        <v>0</v>
      </c>
      <c r="AM723" s="59">
        <f>VLOOKUP(AG723,'SCORE TALLER'!$AC$2:$AD$10,2,TRUE)*AM$2</f>
        <v>0</v>
      </c>
      <c r="AN723" s="59">
        <f>VLOOKUP(AD723,'SCORE TALLER'!$W$2:$X$10,2,TRUE)*AN$2</f>
        <v>0.32</v>
      </c>
      <c r="AO723" s="59">
        <f>VLOOKUP(AB723,'SCORE TALLER'!$S$2:$T$10,2,FALSE)*AO$2</f>
        <v>0.04</v>
      </c>
      <c r="AP723" s="59">
        <f>VLOOKUP(AH723,'SCORE TALLER'!$AE$2:$AF$10,2,TRUE)*AP$2</f>
        <v>0</v>
      </c>
      <c r="AQ723" s="59">
        <f>VLOOKUP(AI723,'SCORE TALLER'!$AG$2:$AH$10,2,TRUE)*AQ$2</f>
        <v>0.4</v>
      </c>
      <c r="AR723" s="59">
        <f>VLOOKUP(AC723,'SCORE TALLER'!$U$2:$V$10,2,FALSE)*AR$2</f>
        <v>0.05</v>
      </c>
      <c r="AS723" s="59">
        <f>VLOOKUP(AE723,'SCORE TALLER'!$Y$2:$Z$10,2,FALSE)*AS$2</f>
        <v>0.02</v>
      </c>
      <c r="AT723" s="59">
        <f>VLOOKUP(Z723,'SCORE TALLER'!$O$2:$P$10,2,TRUE)*AT$2</f>
        <v>0.04</v>
      </c>
      <c r="AU723" s="59">
        <f>VLOOKUP(S723,'SCORE TALLER'!$A$2:$B$10,2,FALSE)*AU$2</f>
        <v>0.15000000000000002</v>
      </c>
      <c r="AV723" s="59">
        <f>VLOOKUP(AJ723,'SCORE TALLER'!$AI$2:$AJ$10,2,TRUE)*AV$2</f>
        <v>0.1</v>
      </c>
      <c r="AW723" s="59">
        <f>VLOOKUP(AK723,'SCORE TALLER'!$AK$2:$AL$10,2,TRUE)*AW$2</f>
        <v>0.2</v>
      </c>
      <c r="AX723" s="59">
        <f>VLOOKUP(T723,'SCORE TALLER'!$C$2:$D$10,2,FALSE)*AX$2</f>
        <v>0</v>
      </c>
      <c r="AY723" s="59">
        <f>VLOOKUP(W723,'SCORE TALLER'!$I$2:$J$10,2,TRUE)*AY$2</f>
        <v>0</v>
      </c>
      <c r="AZ723" s="59">
        <f>VLOOKUP(X723,'SCORE TALLER'!$K$2:$L$10,2,TRUE)*AZ$2</f>
        <v>0</v>
      </c>
      <c r="BA723" s="59">
        <f>VLOOKUP(U723,'SCORE TALLER'!$E$2:$F$10,2,FALSE)*BA$2</f>
        <v>0</v>
      </c>
      <c r="BB723" s="59">
        <f>VLOOKUP(Y723,'SCORE TALLER'!$M$2:$N$10,2,TRUE)*BB$2</f>
        <v>0.04</v>
      </c>
      <c r="BC723" s="59">
        <f>VLOOKUP(AA723,'SCORE TALLER'!$Q$2:$R$10,2,FALSE)*BC$2</f>
        <v>0</v>
      </c>
      <c r="BD723" s="59">
        <f>VLOOKUP(V723,'SCORE TALLER'!$G$2:$H$10,2,FALSE)*BD$2</f>
        <v>0</v>
      </c>
      <c r="BE723" s="59">
        <f>VLOOKUP(AF723,'SCORE TALLER'!$AA$2:$AB$10,2,FALSE)*BE$2</f>
        <v>0.30000000000000004</v>
      </c>
      <c r="BF723" s="59">
        <f>VLOOKUP(AL723,'SCORE TALLER'!$AM$2:$AN$10,2,TRUE)*BF$2</f>
        <v>0</v>
      </c>
      <c r="BG723" s="67">
        <f t="shared" si="163"/>
        <v>1.6600000000000001</v>
      </c>
      <c r="BH723" s="67" t="str">
        <f>VLOOKUP(BG723,'SCORE TALLER'!$AP$2:$AQ$7,2,TRUE)</f>
        <v>2. Normal</v>
      </c>
      <c r="BI723" s="67" t="str">
        <f t="shared" si="165"/>
        <v>LBZ</v>
      </c>
      <c r="BJ723" s="67" t="str">
        <f t="shared" si="165"/>
        <v>A</v>
      </c>
      <c r="BK723" s="67" t="str">
        <f t="shared" si="166"/>
        <v>SIN</v>
      </c>
      <c r="BL723" s="86">
        <f t="shared" si="164"/>
        <v>1643681</v>
      </c>
      <c r="BM723" s="86">
        <f t="shared" si="167"/>
        <v>0</v>
      </c>
    </row>
    <row r="724" spans="1:65" x14ac:dyDescent="0.3">
      <c r="A724" s="57">
        <v>2044446668</v>
      </c>
      <c r="B724" s="12" t="s">
        <v>862</v>
      </c>
      <c r="C724" s="58" t="s">
        <v>105</v>
      </c>
      <c r="D724" s="58" t="s">
        <v>115</v>
      </c>
      <c r="E724" s="58">
        <v>125665</v>
      </c>
      <c r="F724" s="58">
        <v>4859057</v>
      </c>
      <c r="G724" s="58">
        <f t="shared" si="155"/>
        <v>3586387</v>
      </c>
      <c r="H724" s="58">
        <f t="shared" si="156"/>
        <v>2386387</v>
      </c>
      <c r="I724" s="58">
        <v>4859000</v>
      </c>
      <c r="J724" s="58">
        <v>231206</v>
      </c>
      <c r="K724" s="58">
        <v>0</v>
      </c>
      <c r="L724" s="58">
        <v>1200000</v>
      </c>
      <c r="M724" s="58">
        <v>1272670</v>
      </c>
      <c r="N724" s="58">
        <f>VLOOKUP(AD724,'tabla ingresos'!$A$3:$D$15,4,FALSE)</f>
        <v>1000000</v>
      </c>
      <c r="O724" s="58">
        <v>45712.339992473149</v>
      </c>
      <c r="P724" s="58">
        <v>2055000</v>
      </c>
      <c r="Q724" s="58">
        <v>0</v>
      </c>
      <c r="R724" s="12">
        <v>5001</v>
      </c>
      <c r="S724" s="12" t="s">
        <v>87</v>
      </c>
      <c r="T724" s="12" t="s">
        <v>89</v>
      </c>
      <c r="U724" s="12" t="s">
        <v>10</v>
      </c>
      <c r="V724" s="12">
        <v>4</v>
      </c>
      <c r="W724" s="12">
        <v>0</v>
      </c>
      <c r="X724" s="12">
        <v>0</v>
      </c>
      <c r="Y724" s="59">
        <v>4.2301369863013702</v>
      </c>
      <c r="Z724" s="59">
        <v>35.772602739726025</v>
      </c>
      <c r="AA724" s="12">
        <v>1</v>
      </c>
      <c r="AB724" s="12">
        <v>0</v>
      </c>
      <c r="AC724" s="12">
        <v>2</v>
      </c>
      <c r="AD724" s="12">
        <v>2</v>
      </c>
      <c r="AE724" s="12">
        <v>3</v>
      </c>
      <c r="AF724" s="58" t="s">
        <v>10</v>
      </c>
      <c r="AG724" s="66">
        <f t="shared" si="157"/>
        <v>0.18461222666164875</v>
      </c>
      <c r="AH724" s="67">
        <f t="shared" si="158"/>
        <v>4.6093713333333337</v>
      </c>
      <c r="AI724" s="67">
        <f t="shared" si="159"/>
        <v>0.93222333333333329</v>
      </c>
      <c r="AJ724" s="67">
        <f t="shared" si="160"/>
        <v>2.3909246666666668</v>
      </c>
      <c r="AK724" s="67">
        <f t="shared" si="161"/>
        <v>1.5909246666666668</v>
      </c>
      <c r="AL724" s="67">
        <f t="shared" si="162"/>
        <v>0</v>
      </c>
      <c r="AM724" s="59">
        <f>VLOOKUP(AG724,'SCORE TALLER'!$AC$2:$AD$10,2,TRUE)*AM$2</f>
        <v>0</v>
      </c>
      <c r="AN724" s="59">
        <f>VLOOKUP(AD724,'SCORE TALLER'!$W$2:$X$10,2,TRUE)*AN$2</f>
        <v>0.32</v>
      </c>
      <c r="AO724" s="59">
        <f>VLOOKUP(AB724,'SCORE TALLER'!$S$2:$T$10,2,FALSE)*AO$2</f>
        <v>0.05</v>
      </c>
      <c r="AP724" s="59">
        <f>VLOOKUP(AH724,'SCORE TALLER'!$AE$2:$AF$10,2,TRUE)*AP$2</f>
        <v>0</v>
      </c>
      <c r="AQ724" s="59">
        <f>VLOOKUP(AI724,'SCORE TALLER'!$AG$2:$AH$10,2,TRUE)*AQ$2</f>
        <v>0.4</v>
      </c>
      <c r="AR724" s="59">
        <f>VLOOKUP(AC724,'SCORE TALLER'!$U$2:$V$10,2,FALSE)*AR$2</f>
        <v>0.04</v>
      </c>
      <c r="AS724" s="59">
        <f>VLOOKUP(AE724,'SCORE TALLER'!$Y$2:$Z$10,2,FALSE)*AS$2</f>
        <v>0.02</v>
      </c>
      <c r="AT724" s="59">
        <f>VLOOKUP(Z724,'SCORE TALLER'!$O$2:$P$10,2,TRUE)*AT$2</f>
        <v>0.03</v>
      </c>
      <c r="AU724" s="59">
        <f>VLOOKUP(S724,'SCORE TALLER'!$A$2:$B$10,2,FALSE)*AU$2</f>
        <v>0.15000000000000002</v>
      </c>
      <c r="AV724" s="59">
        <f>VLOOKUP(AJ724,'SCORE TALLER'!$AI$2:$AJ$10,2,TRUE)*AV$2</f>
        <v>0.15000000000000002</v>
      </c>
      <c r="AW724" s="59">
        <f>VLOOKUP(AK724,'SCORE TALLER'!$AK$2:$AL$10,2,TRUE)*AW$2</f>
        <v>0.2</v>
      </c>
      <c r="AX724" s="59">
        <f>VLOOKUP(T724,'SCORE TALLER'!$C$2:$D$10,2,FALSE)*AX$2</f>
        <v>0</v>
      </c>
      <c r="AY724" s="59">
        <f>VLOOKUP(W724,'SCORE TALLER'!$I$2:$J$10,2,TRUE)*AY$2</f>
        <v>0</v>
      </c>
      <c r="AZ724" s="59">
        <f>VLOOKUP(X724,'SCORE TALLER'!$K$2:$L$10,2,TRUE)*AZ$2</f>
        <v>0</v>
      </c>
      <c r="BA724" s="59">
        <f>VLOOKUP(U724,'SCORE TALLER'!$E$2:$F$10,2,FALSE)*BA$2</f>
        <v>0</v>
      </c>
      <c r="BB724" s="59">
        <f>VLOOKUP(Y724,'SCORE TALLER'!$M$2:$N$10,2,TRUE)*BB$2</f>
        <v>0.03</v>
      </c>
      <c r="BC724" s="59">
        <f>VLOOKUP(AA724,'SCORE TALLER'!$Q$2:$R$10,2,FALSE)*BC$2</f>
        <v>0.05</v>
      </c>
      <c r="BD724" s="59">
        <f>VLOOKUP(V724,'SCORE TALLER'!$G$2:$H$10,2,FALSE)*BD$2</f>
        <v>0</v>
      </c>
      <c r="BE724" s="59">
        <f>VLOOKUP(AF724,'SCORE TALLER'!$AA$2:$AB$10,2,FALSE)*BE$2</f>
        <v>0</v>
      </c>
      <c r="BF724" s="59">
        <f>VLOOKUP(AL724,'SCORE TALLER'!$AM$2:$AN$10,2,TRUE)*BF$2</f>
        <v>0</v>
      </c>
      <c r="BG724" s="67">
        <f t="shared" si="163"/>
        <v>1.4400000000000002</v>
      </c>
      <c r="BH724" s="67" t="str">
        <f>VLOOKUP(BG724,'SCORE TALLER'!$AP$2:$AQ$7,2,TRUE)</f>
        <v>2. Normal</v>
      </c>
      <c r="BI724" s="67" t="str">
        <f t="shared" si="165"/>
        <v>LBZ</v>
      </c>
      <c r="BJ724" s="67" t="str">
        <f t="shared" si="165"/>
        <v>A</v>
      </c>
      <c r="BK724" s="67" t="str">
        <f t="shared" si="166"/>
        <v>A</v>
      </c>
      <c r="BL724" s="86">
        <f t="shared" si="164"/>
        <v>2386387</v>
      </c>
      <c r="BM724" s="86">
        <f t="shared" si="167"/>
        <v>0</v>
      </c>
    </row>
    <row r="725" spans="1:65" x14ac:dyDescent="0.3">
      <c r="A725" s="57">
        <v>64628884</v>
      </c>
      <c r="B725" s="12" t="s">
        <v>863</v>
      </c>
      <c r="C725" s="58" t="s">
        <v>105</v>
      </c>
      <c r="D725" s="58" t="s">
        <v>115</v>
      </c>
      <c r="E725" s="58">
        <v>406000</v>
      </c>
      <c r="F725" s="58">
        <v>4050650</v>
      </c>
      <c r="G725" s="58">
        <f t="shared" si="155"/>
        <v>3060030</v>
      </c>
      <c r="H725" s="58">
        <f t="shared" si="156"/>
        <v>3060030</v>
      </c>
      <c r="I725" s="58">
        <v>4051000</v>
      </c>
      <c r="J725" s="58">
        <v>132956</v>
      </c>
      <c r="K725" s="58">
        <v>0</v>
      </c>
      <c r="L725" s="58">
        <v>0</v>
      </c>
      <c r="M725" s="58">
        <v>990620</v>
      </c>
      <c r="N725" s="58">
        <f>VLOOKUP(AD725,'tabla ingresos'!$A$3:$D$15,4,FALSE)</f>
        <v>1000000</v>
      </c>
      <c r="O725" s="58">
        <v>51762.829762766421</v>
      </c>
      <c r="P725" s="58">
        <v>2327000</v>
      </c>
      <c r="Q725" s="58">
        <v>0</v>
      </c>
      <c r="R725" s="12">
        <v>68895</v>
      </c>
      <c r="S725" s="12" t="s">
        <v>88</v>
      </c>
      <c r="T725" s="12" t="s">
        <v>89</v>
      </c>
      <c r="U725" s="12" t="s">
        <v>10</v>
      </c>
      <c r="V725" s="12">
        <v>4</v>
      </c>
      <c r="W725" s="12">
        <v>0</v>
      </c>
      <c r="X725" s="12">
        <v>0</v>
      </c>
      <c r="Y725" s="59">
        <v>2.2383561643835614</v>
      </c>
      <c r="Z725" s="59">
        <v>43.358904109589041</v>
      </c>
      <c r="AA725" s="12">
        <v>2</v>
      </c>
      <c r="AB725" s="12">
        <v>2</v>
      </c>
      <c r="AC725" s="12">
        <v>1</v>
      </c>
      <c r="AD725" s="12">
        <v>2</v>
      </c>
      <c r="AE725" s="12">
        <v>1</v>
      </c>
      <c r="AF725" s="58" t="s">
        <v>10</v>
      </c>
      <c r="AG725" s="66">
        <f t="shared" si="157"/>
        <v>0.12314588650851095</v>
      </c>
      <c r="AH725" s="67">
        <f t="shared" si="158"/>
        <v>4.2517666666666667</v>
      </c>
      <c r="AI725" s="67">
        <f t="shared" si="159"/>
        <v>0.93108000000000002</v>
      </c>
      <c r="AJ725" s="67">
        <f t="shared" si="160"/>
        <v>2.0400200000000002</v>
      </c>
      <c r="AK725" s="67">
        <f t="shared" si="161"/>
        <v>2.0400200000000002</v>
      </c>
      <c r="AL725" s="67">
        <f t="shared" si="162"/>
        <v>0</v>
      </c>
      <c r="AM725" s="59">
        <f>VLOOKUP(AG725,'SCORE TALLER'!$AC$2:$AD$10,2,TRUE)*AM$2</f>
        <v>0</v>
      </c>
      <c r="AN725" s="59">
        <f>VLOOKUP(AD725,'SCORE TALLER'!$W$2:$X$10,2,TRUE)*AN$2</f>
        <v>0.32</v>
      </c>
      <c r="AO725" s="59">
        <f>VLOOKUP(AB725,'SCORE TALLER'!$S$2:$T$10,2,FALSE)*AO$2</f>
        <v>0.04</v>
      </c>
      <c r="AP725" s="59">
        <f>VLOOKUP(AH725,'SCORE TALLER'!$AE$2:$AF$10,2,TRUE)*AP$2</f>
        <v>0</v>
      </c>
      <c r="AQ725" s="59">
        <f>VLOOKUP(AI725,'SCORE TALLER'!$AG$2:$AH$10,2,TRUE)*AQ$2</f>
        <v>0.4</v>
      </c>
      <c r="AR725" s="59">
        <f>VLOOKUP(AC725,'SCORE TALLER'!$U$2:$V$10,2,FALSE)*AR$2</f>
        <v>0.05</v>
      </c>
      <c r="AS725" s="59">
        <f>VLOOKUP(AE725,'SCORE TALLER'!$Y$2:$Z$10,2,FALSE)*AS$2</f>
        <v>0.03</v>
      </c>
      <c r="AT725" s="59">
        <f>VLOOKUP(Z725,'SCORE TALLER'!$O$2:$P$10,2,TRUE)*AT$2</f>
        <v>0.03</v>
      </c>
      <c r="AU725" s="59">
        <f>VLOOKUP(S725,'SCORE TALLER'!$A$2:$B$10,2,FALSE)*AU$2</f>
        <v>0.25</v>
      </c>
      <c r="AV725" s="59">
        <f>VLOOKUP(AJ725,'SCORE TALLER'!$AI$2:$AJ$10,2,TRUE)*AV$2</f>
        <v>0.15000000000000002</v>
      </c>
      <c r="AW725" s="59">
        <f>VLOOKUP(AK725,'SCORE TALLER'!$AK$2:$AL$10,2,TRUE)*AW$2</f>
        <v>0.15000000000000002</v>
      </c>
      <c r="AX725" s="59">
        <f>VLOOKUP(T725,'SCORE TALLER'!$C$2:$D$10,2,FALSE)*AX$2</f>
        <v>0</v>
      </c>
      <c r="AY725" s="59">
        <f>VLOOKUP(W725,'SCORE TALLER'!$I$2:$J$10,2,TRUE)*AY$2</f>
        <v>0</v>
      </c>
      <c r="AZ725" s="59">
        <f>VLOOKUP(X725,'SCORE TALLER'!$K$2:$L$10,2,TRUE)*AZ$2</f>
        <v>0</v>
      </c>
      <c r="BA725" s="59">
        <f>VLOOKUP(U725,'SCORE TALLER'!$E$2:$F$10,2,FALSE)*BA$2</f>
        <v>0</v>
      </c>
      <c r="BB725" s="59">
        <f>VLOOKUP(Y725,'SCORE TALLER'!$M$2:$N$10,2,TRUE)*BB$2</f>
        <v>0.04</v>
      </c>
      <c r="BC725" s="59">
        <f>VLOOKUP(AA725,'SCORE TALLER'!$Q$2:$R$10,2,FALSE)*BC$2</f>
        <v>0</v>
      </c>
      <c r="BD725" s="59">
        <f>VLOOKUP(V725,'SCORE TALLER'!$G$2:$H$10,2,FALSE)*BD$2</f>
        <v>0</v>
      </c>
      <c r="BE725" s="59">
        <f>VLOOKUP(AF725,'SCORE TALLER'!$AA$2:$AB$10,2,FALSE)*BE$2</f>
        <v>0</v>
      </c>
      <c r="BF725" s="59">
        <f>VLOOKUP(AL725,'SCORE TALLER'!$AM$2:$AN$10,2,TRUE)*BF$2</f>
        <v>0</v>
      </c>
      <c r="BG725" s="67">
        <f t="shared" si="163"/>
        <v>1.46</v>
      </c>
      <c r="BH725" s="67" t="str">
        <f>VLOOKUP(BG725,'SCORE TALLER'!$AP$2:$AQ$7,2,TRUE)</f>
        <v>2. Normal</v>
      </c>
      <c r="BI725" s="67" t="str">
        <f t="shared" si="165"/>
        <v>LBZ</v>
      </c>
      <c r="BJ725" s="67" t="str">
        <f t="shared" si="165"/>
        <v>A</v>
      </c>
      <c r="BK725" s="67" t="str">
        <f t="shared" si="166"/>
        <v>A</v>
      </c>
      <c r="BL725" s="86">
        <f t="shared" si="164"/>
        <v>3060030</v>
      </c>
      <c r="BM725" s="86">
        <f t="shared" si="167"/>
        <v>0</v>
      </c>
    </row>
    <row r="726" spans="1:65" x14ac:dyDescent="0.3">
      <c r="A726" s="57">
        <v>42484620</v>
      </c>
      <c r="B726" s="12" t="s">
        <v>864</v>
      </c>
      <c r="C726" s="58" t="s">
        <v>107</v>
      </c>
      <c r="D726" s="58" t="s">
        <v>114</v>
      </c>
      <c r="E726" s="58"/>
      <c r="F726" s="58">
        <v>3152941</v>
      </c>
      <c r="G726" s="58">
        <f t="shared" si="155"/>
        <v>1757011</v>
      </c>
      <c r="H726" s="58">
        <f t="shared" si="156"/>
        <v>0</v>
      </c>
      <c r="I726" s="58" t="e">
        <v>#N/A</v>
      </c>
      <c r="J726" s="58">
        <v>221323</v>
      </c>
      <c r="K726" s="58">
        <v>0</v>
      </c>
      <c r="L726" s="58">
        <v>2842154</v>
      </c>
      <c r="M726" s="58">
        <v>1395930</v>
      </c>
      <c r="N726" s="58">
        <f>VLOOKUP(AD726,'tabla ingresos'!$A$3:$D$15,4,FALSE)</f>
        <v>1000000</v>
      </c>
      <c r="O726" s="58">
        <v>0</v>
      </c>
      <c r="P726" s="58">
        <v>0</v>
      </c>
      <c r="Q726" s="58">
        <v>0</v>
      </c>
      <c r="R726" s="12">
        <v>76130</v>
      </c>
      <c r="S726" s="12" t="s">
        <v>87</v>
      </c>
      <c r="T726" s="12" t="s">
        <v>89</v>
      </c>
      <c r="U726" s="12" t="s">
        <v>10</v>
      </c>
      <c r="V726" s="12">
        <v>4</v>
      </c>
      <c r="W726" s="12">
        <v>0</v>
      </c>
      <c r="X726" s="12">
        <v>0</v>
      </c>
      <c r="Y726" s="59">
        <v>4.7945205479452051</v>
      </c>
      <c r="Z726" s="59">
        <v>41.084931506849315</v>
      </c>
      <c r="AA726" s="12">
        <v>2</v>
      </c>
      <c r="AB726" s="12">
        <v>0</v>
      </c>
      <c r="AC726" s="12">
        <v>1</v>
      </c>
      <c r="AD726" s="12">
        <v>2</v>
      </c>
      <c r="AE726" s="12">
        <v>1</v>
      </c>
      <c r="AF726" s="58" t="s">
        <v>91</v>
      </c>
      <c r="AG726" s="66">
        <f t="shared" si="157"/>
        <v>0.14754866666666666</v>
      </c>
      <c r="AH726" s="67">
        <f t="shared" si="158"/>
        <v>2.1019606666666668</v>
      </c>
      <c r="AI726" s="67">
        <f t="shared" si="159"/>
        <v>0.93062</v>
      </c>
      <c r="AJ726" s="67">
        <f t="shared" si="160"/>
        <v>1.1713406666666666</v>
      </c>
      <c r="AK726" s="67">
        <f t="shared" si="161"/>
        <v>0</v>
      </c>
      <c r="AL726" s="67">
        <f t="shared" si="162"/>
        <v>0</v>
      </c>
      <c r="AM726" s="59">
        <f>VLOOKUP(AG726,'SCORE TALLER'!$AC$2:$AD$10,2,TRUE)*AM$2</f>
        <v>0</v>
      </c>
      <c r="AN726" s="59">
        <f>VLOOKUP(AD726,'SCORE TALLER'!$W$2:$X$10,2,TRUE)*AN$2</f>
        <v>0.32</v>
      </c>
      <c r="AO726" s="59">
        <f>VLOOKUP(AB726,'SCORE TALLER'!$S$2:$T$10,2,FALSE)*AO$2</f>
        <v>0.05</v>
      </c>
      <c r="AP726" s="59">
        <f>VLOOKUP(AH726,'SCORE TALLER'!$AE$2:$AF$10,2,TRUE)*AP$2</f>
        <v>0</v>
      </c>
      <c r="AQ726" s="59">
        <f>VLOOKUP(AI726,'SCORE TALLER'!$AG$2:$AH$10,2,TRUE)*AQ$2</f>
        <v>0.4</v>
      </c>
      <c r="AR726" s="59">
        <f>VLOOKUP(AC726,'SCORE TALLER'!$U$2:$V$10,2,FALSE)*AR$2</f>
        <v>0.05</v>
      </c>
      <c r="AS726" s="59">
        <f>VLOOKUP(AE726,'SCORE TALLER'!$Y$2:$Z$10,2,FALSE)*AS$2</f>
        <v>0.03</v>
      </c>
      <c r="AT726" s="59">
        <f>VLOOKUP(Z726,'SCORE TALLER'!$O$2:$P$10,2,TRUE)*AT$2</f>
        <v>0.03</v>
      </c>
      <c r="AU726" s="59">
        <f>VLOOKUP(S726,'SCORE TALLER'!$A$2:$B$10,2,FALSE)*AU$2</f>
        <v>0.15000000000000002</v>
      </c>
      <c r="AV726" s="59">
        <f>VLOOKUP(AJ726,'SCORE TALLER'!$AI$2:$AJ$10,2,TRUE)*AV$2</f>
        <v>0.2</v>
      </c>
      <c r="AW726" s="59">
        <f>VLOOKUP(AK726,'SCORE TALLER'!$AK$2:$AL$10,2,TRUE)*AW$2</f>
        <v>0.25</v>
      </c>
      <c r="AX726" s="59">
        <f>VLOOKUP(T726,'SCORE TALLER'!$C$2:$D$10,2,FALSE)*AX$2</f>
        <v>0</v>
      </c>
      <c r="AY726" s="59">
        <f>VLOOKUP(W726,'SCORE TALLER'!$I$2:$J$10,2,TRUE)*AY$2</f>
        <v>0</v>
      </c>
      <c r="AZ726" s="59">
        <f>VLOOKUP(X726,'SCORE TALLER'!$K$2:$L$10,2,TRUE)*AZ$2</f>
        <v>0</v>
      </c>
      <c r="BA726" s="59">
        <f>VLOOKUP(U726,'SCORE TALLER'!$E$2:$F$10,2,FALSE)*BA$2</f>
        <v>0</v>
      </c>
      <c r="BB726" s="59">
        <f>VLOOKUP(Y726,'SCORE TALLER'!$M$2:$N$10,2,TRUE)*BB$2</f>
        <v>0.03</v>
      </c>
      <c r="BC726" s="59">
        <f>VLOOKUP(AA726,'SCORE TALLER'!$Q$2:$R$10,2,FALSE)*BC$2</f>
        <v>0</v>
      </c>
      <c r="BD726" s="59">
        <f>VLOOKUP(V726,'SCORE TALLER'!$G$2:$H$10,2,FALSE)*BD$2</f>
        <v>0</v>
      </c>
      <c r="BE726" s="59">
        <f>VLOOKUP(AF726,'SCORE TALLER'!$AA$2:$AB$10,2,FALSE)*BE$2</f>
        <v>0.30000000000000004</v>
      </c>
      <c r="BF726" s="59">
        <f>VLOOKUP(AL726,'SCORE TALLER'!$AM$2:$AN$10,2,TRUE)*BF$2</f>
        <v>0</v>
      </c>
      <c r="BG726" s="67">
        <f t="shared" si="163"/>
        <v>1.8100000000000003</v>
      </c>
      <c r="BH726" s="67" t="str">
        <f>VLOOKUP(BG726,'SCORE TALLER'!$AP$2:$AQ$7,2,TRUE)</f>
        <v>2. Normal</v>
      </c>
      <c r="BI726" s="67" t="str">
        <f t="shared" si="165"/>
        <v>LBZ</v>
      </c>
      <c r="BJ726" s="67" t="str">
        <f t="shared" si="165"/>
        <v>A</v>
      </c>
      <c r="BK726" s="67" t="str">
        <f t="shared" si="166"/>
        <v>SIN</v>
      </c>
      <c r="BL726" s="86">
        <f t="shared" si="164"/>
        <v>0</v>
      </c>
      <c r="BM726" s="86">
        <f t="shared" si="167"/>
        <v>0</v>
      </c>
    </row>
    <row r="727" spans="1:65" x14ac:dyDescent="0.3">
      <c r="A727" s="57">
        <v>2222242668</v>
      </c>
      <c r="B727" s="12" t="s">
        <v>865</v>
      </c>
      <c r="C727" s="58" t="s">
        <v>105</v>
      </c>
      <c r="D727" s="58" t="s">
        <v>115</v>
      </c>
      <c r="E727" s="58">
        <v>830020</v>
      </c>
      <c r="F727" s="58">
        <v>2863876</v>
      </c>
      <c r="G727" s="58">
        <f t="shared" si="155"/>
        <v>2300720</v>
      </c>
      <c r="H727" s="58">
        <f t="shared" si="156"/>
        <v>2300720</v>
      </c>
      <c r="I727" s="58">
        <v>2864000</v>
      </c>
      <c r="J727" s="58">
        <v>172712</v>
      </c>
      <c r="K727" s="58">
        <v>0</v>
      </c>
      <c r="L727" s="58">
        <v>0</v>
      </c>
      <c r="M727" s="58">
        <v>563156</v>
      </c>
      <c r="N727" s="58">
        <f>VLOOKUP(AD727,'tabla ingresos'!$A$3:$D$15,4,FALSE)</f>
        <v>1000000</v>
      </c>
      <c r="O727" s="58">
        <v>107034.87688242379</v>
      </c>
      <c r="P727" s="58">
        <v>3809000</v>
      </c>
      <c r="Q727" s="58">
        <v>0</v>
      </c>
      <c r="R727" s="12">
        <v>76563</v>
      </c>
      <c r="S727" s="12" t="s">
        <v>88</v>
      </c>
      <c r="T727" s="12" t="s">
        <v>89</v>
      </c>
      <c r="U727" s="12" t="s">
        <v>10</v>
      </c>
      <c r="V727" s="12">
        <v>4</v>
      </c>
      <c r="W727" s="12">
        <v>0</v>
      </c>
      <c r="X727" s="12">
        <v>0</v>
      </c>
      <c r="Y727" s="59">
        <v>1.7643835616438357</v>
      </c>
      <c r="Z727" s="59">
        <v>23.983561643835618</v>
      </c>
      <c r="AA727" s="12">
        <v>1</v>
      </c>
      <c r="AB727" s="12">
        <v>2</v>
      </c>
      <c r="AC727" s="12">
        <v>1</v>
      </c>
      <c r="AD727" s="12">
        <v>2</v>
      </c>
      <c r="AE727" s="12">
        <v>1</v>
      </c>
      <c r="AF727" s="58" t="s">
        <v>17</v>
      </c>
      <c r="AG727" s="66">
        <f t="shared" si="157"/>
        <v>0.18649791792161585</v>
      </c>
      <c r="AH727" s="67">
        <f t="shared" si="158"/>
        <v>4.4485840000000003</v>
      </c>
      <c r="AI727" s="67">
        <f t="shared" si="159"/>
        <v>0.92878400000000005</v>
      </c>
      <c r="AJ727" s="67">
        <f t="shared" si="160"/>
        <v>1.5338133333333333</v>
      </c>
      <c r="AK727" s="67">
        <f t="shared" si="161"/>
        <v>1.5338133333333333</v>
      </c>
      <c r="AL727" s="67">
        <f t="shared" si="162"/>
        <v>0</v>
      </c>
      <c r="AM727" s="59">
        <f>VLOOKUP(AG727,'SCORE TALLER'!$AC$2:$AD$10,2,TRUE)*AM$2</f>
        <v>0</v>
      </c>
      <c r="AN727" s="59">
        <f>VLOOKUP(AD727,'SCORE TALLER'!$W$2:$X$10,2,TRUE)*AN$2</f>
        <v>0.32</v>
      </c>
      <c r="AO727" s="59">
        <f>VLOOKUP(AB727,'SCORE TALLER'!$S$2:$T$10,2,FALSE)*AO$2</f>
        <v>0.04</v>
      </c>
      <c r="AP727" s="59">
        <f>VLOOKUP(AH727,'SCORE TALLER'!$AE$2:$AF$10,2,TRUE)*AP$2</f>
        <v>0</v>
      </c>
      <c r="AQ727" s="59">
        <f>VLOOKUP(AI727,'SCORE TALLER'!$AG$2:$AH$10,2,TRUE)*AQ$2</f>
        <v>0.4</v>
      </c>
      <c r="AR727" s="59">
        <f>VLOOKUP(AC727,'SCORE TALLER'!$U$2:$V$10,2,FALSE)*AR$2</f>
        <v>0.05</v>
      </c>
      <c r="AS727" s="59">
        <f>VLOOKUP(AE727,'SCORE TALLER'!$Y$2:$Z$10,2,FALSE)*AS$2</f>
        <v>0.03</v>
      </c>
      <c r="AT727" s="59">
        <f>VLOOKUP(Z727,'SCORE TALLER'!$O$2:$P$10,2,TRUE)*AT$2</f>
        <v>0.05</v>
      </c>
      <c r="AU727" s="59">
        <f>VLOOKUP(S727,'SCORE TALLER'!$A$2:$B$10,2,FALSE)*AU$2</f>
        <v>0.25</v>
      </c>
      <c r="AV727" s="59">
        <f>VLOOKUP(AJ727,'SCORE TALLER'!$AI$2:$AJ$10,2,TRUE)*AV$2</f>
        <v>0.2</v>
      </c>
      <c r="AW727" s="59">
        <f>VLOOKUP(AK727,'SCORE TALLER'!$AK$2:$AL$10,2,TRUE)*AW$2</f>
        <v>0.2</v>
      </c>
      <c r="AX727" s="59">
        <f>VLOOKUP(T727,'SCORE TALLER'!$C$2:$D$10,2,FALSE)*AX$2</f>
        <v>0</v>
      </c>
      <c r="AY727" s="59">
        <f>VLOOKUP(W727,'SCORE TALLER'!$I$2:$J$10,2,TRUE)*AY$2</f>
        <v>0</v>
      </c>
      <c r="AZ727" s="59">
        <f>VLOOKUP(X727,'SCORE TALLER'!$K$2:$L$10,2,TRUE)*AZ$2</f>
        <v>0</v>
      </c>
      <c r="BA727" s="59">
        <f>VLOOKUP(U727,'SCORE TALLER'!$E$2:$F$10,2,FALSE)*BA$2</f>
        <v>0</v>
      </c>
      <c r="BB727" s="59">
        <f>VLOOKUP(Y727,'SCORE TALLER'!$M$2:$N$10,2,TRUE)*BB$2</f>
        <v>0.05</v>
      </c>
      <c r="BC727" s="59">
        <f>VLOOKUP(AA727,'SCORE TALLER'!$Q$2:$R$10,2,FALSE)*BC$2</f>
        <v>0.05</v>
      </c>
      <c r="BD727" s="59">
        <f>VLOOKUP(V727,'SCORE TALLER'!$G$2:$H$10,2,FALSE)*BD$2</f>
        <v>0</v>
      </c>
      <c r="BE727" s="59">
        <f>VLOOKUP(AF727,'SCORE TALLER'!$AA$2:$AB$10,2,FALSE)*BE$2</f>
        <v>0.1</v>
      </c>
      <c r="BF727" s="59">
        <f>VLOOKUP(AL727,'SCORE TALLER'!$AM$2:$AN$10,2,TRUE)*BF$2</f>
        <v>0</v>
      </c>
      <c r="BG727" s="67">
        <f t="shared" si="163"/>
        <v>1.7400000000000002</v>
      </c>
      <c r="BH727" s="67" t="str">
        <f>VLOOKUP(BG727,'SCORE TALLER'!$AP$2:$AQ$7,2,TRUE)</f>
        <v>2. Normal</v>
      </c>
      <c r="BI727" s="67" t="str">
        <f t="shared" si="165"/>
        <v>LBZ</v>
      </c>
      <c r="BJ727" s="67" t="str">
        <f t="shared" si="165"/>
        <v>A</v>
      </c>
      <c r="BK727" s="67" t="str">
        <f t="shared" si="166"/>
        <v>B</v>
      </c>
      <c r="BL727" s="86">
        <f t="shared" si="164"/>
        <v>2300720</v>
      </c>
      <c r="BM727" s="86">
        <f t="shared" si="167"/>
        <v>0</v>
      </c>
    </row>
    <row r="728" spans="1:65" x14ac:dyDescent="0.3">
      <c r="A728" s="57">
        <v>2086248886</v>
      </c>
      <c r="B728" s="12" t="s">
        <v>866</v>
      </c>
      <c r="C728" s="58" t="s">
        <v>105</v>
      </c>
      <c r="D728" s="58" t="s">
        <v>115</v>
      </c>
      <c r="E728" s="58">
        <v>1527500</v>
      </c>
      <c r="F728" s="58">
        <v>4698714</v>
      </c>
      <c r="G728" s="58">
        <f t="shared" si="155"/>
        <v>3442233</v>
      </c>
      <c r="H728" s="58">
        <f t="shared" si="156"/>
        <v>3442233</v>
      </c>
      <c r="I728" s="58">
        <v>4699000</v>
      </c>
      <c r="J728" s="58">
        <v>143758</v>
      </c>
      <c r="K728" s="58">
        <v>0</v>
      </c>
      <c r="L728" s="58">
        <v>0</v>
      </c>
      <c r="M728" s="58">
        <v>1256481</v>
      </c>
      <c r="N728" s="58">
        <f>VLOOKUP(AD728,'tabla ingresos'!$A$3:$D$15,4,FALSE)</f>
        <v>2000000</v>
      </c>
      <c r="O728" s="58">
        <v>272310.29251575604</v>
      </c>
      <c r="P728" s="58">
        <v>26848000</v>
      </c>
      <c r="Q728" s="58">
        <v>0</v>
      </c>
      <c r="R728" s="12">
        <v>52001</v>
      </c>
      <c r="S728" s="12" t="s">
        <v>88</v>
      </c>
      <c r="T728" s="12" t="s">
        <v>89</v>
      </c>
      <c r="U728" s="12" t="s">
        <v>10</v>
      </c>
      <c r="V728" s="12">
        <v>4</v>
      </c>
      <c r="W728" s="12">
        <v>0</v>
      </c>
      <c r="X728" s="12">
        <v>0</v>
      </c>
      <c r="Y728" s="59">
        <v>1.9726027397260273</v>
      </c>
      <c r="Z728" s="59">
        <v>35.627397260273973</v>
      </c>
      <c r="AA728" s="12">
        <v>1</v>
      </c>
      <c r="AB728" s="12">
        <v>2</v>
      </c>
      <c r="AC728" s="12">
        <v>3</v>
      </c>
      <c r="AD728" s="12">
        <v>3</v>
      </c>
      <c r="AE728" s="12">
        <v>3</v>
      </c>
      <c r="AF728" s="58" t="s">
        <v>10</v>
      </c>
      <c r="AG728" s="66">
        <f t="shared" si="157"/>
        <v>0.13868943083858534</v>
      </c>
      <c r="AH728" s="67">
        <f t="shared" si="158"/>
        <v>10.515571333333334</v>
      </c>
      <c r="AI728" s="67">
        <f t="shared" si="159"/>
        <v>0.92799366666666672</v>
      </c>
      <c r="AJ728" s="67">
        <f t="shared" si="160"/>
        <v>1.147411</v>
      </c>
      <c r="AK728" s="67">
        <f t="shared" si="161"/>
        <v>1.147411</v>
      </c>
      <c r="AL728" s="67">
        <f t="shared" si="162"/>
        <v>0</v>
      </c>
      <c r="AM728" s="59">
        <f>VLOOKUP(AG728,'SCORE TALLER'!$AC$2:$AD$10,2,TRUE)*AM$2</f>
        <v>0</v>
      </c>
      <c r="AN728" s="59">
        <f>VLOOKUP(AD728,'SCORE TALLER'!$W$2:$X$10,2,TRUE)*AN$2</f>
        <v>0.32</v>
      </c>
      <c r="AO728" s="59">
        <f>VLOOKUP(AB728,'SCORE TALLER'!$S$2:$T$10,2,FALSE)*AO$2</f>
        <v>0.04</v>
      </c>
      <c r="AP728" s="59">
        <f>VLOOKUP(AH728,'SCORE TALLER'!$AE$2:$AF$10,2,TRUE)*AP$2</f>
        <v>0.16</v>
      </c>
      <c r="AQ728" s="59">
        <f>VLOOKUP(AI728,'SCORE TALLER'!$AG$2:$AH$10,2,TRUE)*AQ$2</f>
        <v>0.4</v>
      </c>
      <c r="AR728" s="59">
        <f>VLOOKUP(AC728,'SCORE TALLER'!$U$2:$V$10,2,FALSE)*AR$2</f>
        <v>0.03</v>
      </c>
      <c r="AS728" s="59">
        <f>VLOOKUP(AE728,'SCORE TALLER'!$Y$2:$Z$10,2,FALSE)*AS$2</f>
        <v>0.02</v>
      </c>
      <c r="AT728" s="59">
        <f>VLOOKUP(Z728,'SCORE TALLER'!$O$2:$P$10,2,TRUE)*AT$2</f>
        <v>0.03</v>
      </c>
      <c r="AU728" s="59">
        <f>VLOOKUP(S728,'SCORE TALLER'!$A$2:$B$10,2,FALSE)*AU$2</f>
        <v>0.25</v>
      </c>
      <c r="AV728" s="59">
        <f>VLOOKUP(AJ728,'SCORE TALLER'!$AI$2:$AJ$10,2,TRUE)*AV$2</f>
        <v>0.2</v>
      </c>
      <c r="AW728" s="59">
        <f>VLOOKUP(AK728,'SCORE TALLER'!$AK$2:$AL$10,2,TRUE)*AW$2</f>
        <v>0.2</v>
      </c>
      <c r="AX728" s="59">
        <f>VLOOKUP(T728,'SCORE TALLER'!$C$2:$D$10,2,FALSE)*AX$2</f>
        <v>0</v>
      </c>
      <c r="AY728" s="59">
        <f>VLOOKUP(W728,'SCORE TALLER'!$I$2:$J$10,2,TRUE)*AY$2</f>
        <v>0</v>
      </c>
      <c r="AZ728" s="59">
        <f>VLOOKUP(X728,'SCORE TALLER'!$K$2:$L$10,2,TRUE)*AZ$2</f>
        <v>0</v>
      </c>
      <c r="BA728" s="59">
        <f>VLOOKUP(U728,'SCORE TALLER'!$E$2:$F$10,2,FALSE)*BA$2</f>
        <v>0</v>
      </c>
      <c r="BB728" s="59">
        <f>VLOOKUP(Y728,'SCORE TALLER'!$M$2:$N$10,2,TRUE)*BB$2</f>
        <v>0.05</v>
      </c>
      <c r="BC728" s="59">
        <f>VLOOKUP(AA728,'SCORE TALLER'!$Q$2:$R$10,2,FALSE)*BC$2</f>
        <v>0.05</v>
      </c>
      <c r="BD728" s="59">
        <f>VLOOKUP(V728,'SCORE TALLER'!$G$2:$H$10,2,FALSE)*BD$2</f>
        <v>0</v>
      </c>
      <c r="BE728" s="59">
        <f>VLOOKUP(AF728,'SCORE TALLER'!$AA$2:$AB$10,2,FALSE)*BE$2</f>
        <v>0</v>
      </c>
      <c r="BF728" s="59">
        <f>VLOOKUP(AL728,'SCORE TALLER'!$AM$2:$AN$10,2,TRUE)*BF$2</f>
        <v>0</v>
      </c>
      <c r="BG728" s="67">
        <f t="shared" si="163"/>
        <v>1.75</v>
      </c>
      <c r="BH728" s="67" t="str">
        <f>VLOOKUP(BG728,'SCORE TALLER'!$AP$2:$AQ$7,2,TRUE)</f>
        <v>2. Normal</v>
      </c>
      <c r="BI728" s="67" t="str">
        <f t="shared" si="165"/>
        <v>LBZ</v>
      </c>
      <c r="BJ728" s="67" t="str">
        <f t="shared" si="165"/>
        <v>A</v>
      </c>
      <c r="BK728" s="67" t="str">
        <f t="shared" si="166"/>
        <v>A</v>
      </c>
      <c r="BL728" s="86">
        <f t="shared" si="164"/>
        <v>3442233</v>
      </c>
      <c r="BM728" s="86">
        <f t="shared" si="167"/>
        <v>0</v>
      </c>
    </row>
    <row r="729" spans="1:65" x14ac:dyDescent="0.3">
      <c r="A729" s="57">
        <v>2002444282</v>
      </c>
      <c r="B729" s="12" t="s">
        <v>867</v>
      </c>
      <c r="C729" s="58" t="s">
        <v>107</v>
      </c>
      <c r="D729" s="58" t="s">
        <v>115</v>
      </c>
      <c r="E729" s="58">
        <v>219916</v>
      </c>
      <c r="F729" s="58">
        <v>5683450</v>
      </c>
      <c r="G729" s="58">
        <f t="shared" si="155"/>
        <v>4511680</v>
      </c>
      <c r="H729" s="58">
        <f t="shared" si="156"/>
        <v>1465473</v>
      </c>
      <c r="I729" s="58" t="e">
        <v>#N/A</v>
      </c>
      <c r="J729" s="58">
        <v>221572</v>
      </c>
      <c r="K729" s="58">
        <v>0</v>
      </c>
      <c r="L729" s="58">
        <v>3046207</v>
      </c>
      <c r="M729" s="58">
        <v>1171770</v>
      </c>
      <c r="N729" s="58">
        <f>VLOOKUP(AD729,'tabla ingresos'!$A$3:$D$15,4,FALSE)</f>
        <v>1000000</v>
      </c>
      <c r="O729" s="58">
        <v>0</v>
      </c>
      <c r="P729" s="58">
        <v>0</v>
      </c>
      <c r="Q729" s="58">
        <v>0</v>
      </c>
      <c r="R729" s="12">
        <v>5615</v>
      </c>
      <c r="S729" s="12" t="s">
        <v>87</v>
      </c>
      <c r="T729" s="12" t="s">
        <v>89</v>
      </c>
      <c r="U729" s="12" t="s">
        <v>10</v>
      </c>
      <c r="V729" s="12">
        <v>4</v>
      </c>
      <c r="W729" s="12">
        <v>0</v>
      </c>
      <c r="X729" s="12">
        <v>0</v>
      </c>
      <c r="Y729" s="59">
        <v>3.8383561643835615</v>
      </c>
      <c r="Z729" s="59">
        <v>24.61917808219178</v>
      </c>
      <c r="AA729" s="12">
        <v>1</v>
      </c>
      <c r="AB729" s="12">
        <v>2</v>
      </c>
      <c r="AC729" s="12">
        <v>2</v>
      </c>
      <c r="AD729" s="12">
        <v>2</v>
      </c>
      <c r="AE729" s="12">
        <v>3</v>
      </c>
      <c r="AF729" s="58" t="s">
        <v>91</v>
      </c>
      <c r="AG729" s="66">
        <f t="shared" si="157"/>
        <v>0.14771466666666666</v>
      </c>
      <c r="AH729" s="67">
        <f t="shared" si="158"/>
        <v>3.7889666666666666</v>
      </c>
      <c r="AI729" s="67">
        <f t="shared" si="159"/>
        <v>0.92779066666666665</v>
      </c>
      <c r="AJ729" s="67">
        <f t="shared" si="160"/>
        <v>3.0077866666666666</v>
      </c>
      <c r="AK729" s="67">
        <f t="shared" si="161"/>
        <v>0.97698200000000002</v>
      </c>
      <c r="AL729" s="67">
        <f t="shared" si="162"/>
        <v>0</v>
      </c>
      <c r="AM729" s="59">
        <f>VLOOKUP(AG729,'SCORE TALLER'!$AC$2:$AD$10,2,TRUE)*AM$2</f>
        <v>0</v>
      </c>
      <c r="AN729" s="59">
        <f>VLOOKUP(AD729,'SCORE TALLER'!$W$2:$X$10,2,TRUE)*AN$2</f>
        <v>0.32</v>
      </c>
      <c r="AO729" s="59">
        <f>VLOOKUP(AB729,'SCORE TALLER'!$S$2:$T$10,2,FALSE)*AO$2</f>
        <v>0.04</v>
      </c>
      <c r="AP729" s="59">
        <f>VLOOKUP(AH729,'SCORE TALLER'!$AE$2:$AF$10,2,TRUE)*AP$2</f>
        <v>0</v>
      </c>
      <c r="AQ729" s="59">
        <f>VLOOKUP(AI729,'SCORE TALLER'!$AG$2:$AH$10,2,TRUE)*AQ$2</f>
        <v>0.4</v>
      </c>
      <c r="AR729" s="59">
        <f>VLOOKUP(AC729,'SCORE TALLER'!$U$2:$V$10,2,FALSE)*AR$2</f>
        <v>0.04</v>
      </c>
      <c r="AS729" s="59">
        <f>VLOOKUP(AE729,'SCORE TALLER'!$Y$2:$Z$10,2,FALSE)*AS$2</f>
        <v>0.02</v>
      </c>
      <c r="AT729" s="59">
        <f>VLOOKUP(Z729,'SCORE TALLER'!$O$2:$P$10,2,TRUE)*AT$2</f>
        <v>0.05</v>
      </c>
      <c r="AU729" s="59">
        <f>VLOOKUP(S729,'SCORE TALLER'!$A$2:$B$10,2,FALSE)*AU$2</f>
        <v>0.15000000000000002</v>
      </c>
      <c r="AV729" s="59">
        <f>VLOOKUP(AJ729,'SCORE TALLER'!$AI$2:$AJ$10,2,TRUE)*AV$2</f>
        <v>0.1</v>
      </c>
      <c r="AW729" s="59">
        <f>VLOOKUP(AK729,'SCORE TALLER'!$AK$2:$AL$10,2,TRUE)*AW$2</f>
        <v>0.25</v>
      </c>
      <c r="AX729" s="59">
        <f>VLOOKUP(T729,'SCORE TALLER'!$C$2:$D$10,2,FALSE)*AX$2</f>
        <v>0</v>
      </c>
      <c r="AY729" s="59">
        <f>VLOOKUP(W729,'SCORE TALLER'!$I$2:$J$10,2,TRUE)*AY$2</f>
        <v>0</v>
      </c>
      <c r="AZ729" s="59">
        <f>VLOOKUP(X729,'SCORE TALLER'!$K$2:$L$10,2,TRUE)*AZ$2</f>
        <v>0</v>
      </c>
      <c r="BA729" s="59">
        <f>VLOOKUP(U729,'SCORE TALLER'!$E$2:$F$10,2,FALSE)*BA$2</f>
        <v>0</v>
      </c>
      <c r="BB729" s="59">
        <f>VLOOKUP(Y729,'SCORE TALLER'!$M$2:$N$10,2,TRUE)*BB$2</f>
        <v>0.04</v>
      </c>
      <c r="BC729" s="59">
        <f>VLOOKUP(AA729,'SCORE TALLER'!$Q$2:$R$10,2,FALSE)*BC$2</f>
        <v>0.05</v>
      </c>
      <c r="BD729" s="59">
        <f>VLOOKUP(V729,'SCORE TALLER'!$G$2:$H$10,2,FALSE)*BD$2</f>
        <v>0</v>
      </c>
      <c r="BE729" s="59">
        <f>VLOOKUP(AF729,'SCORE TALLER'!$AA$2:$AB$10,2,FALSE)*BE$2</f>
        <v>0.30000000000000004</v>
      </c>
      <c r="BF729" s="59">
        <f>VLOOKUP(AL729,'SCORE TALLER'!$AM$2:$AN$10,2,TRUE)*BF$2</f>
        <v>0</v>
      </c>
      <c r="BG729" s="67">
        <f t="shared" si="163"/>
        <v>1.7600000000000002</v>
      </c>
      <c r="BH729" s="67" t="str">
        <f>VLOOKUP(BG729,'SCORE TALLER'!$AP$2:$AQ$7,2,TRUE)</f>
        <v>2. Normal</v>
      </c>
      <c r="BI729" s="67" t="str">
        <f t="shared" si="165"/>
        <v>LBZ</v>
      </c>
      <c r="BJ729" s="67" t="str">
        <f t="shared" si="165"/>
        <v>A</v>
      </c>
      <c r="BK729" s="67" t="str">
        <f t="shared" si="166"/>
        <v>SIN</v>
      </c>
      <c r="BL729" s="86">
        <f t="shared" si="164"/>
        <v>1465473</v>
      </c>
      <c r="BM729" s="86">
        <f t="shared" si="167"/>
        <v>0</v>
      </c>
    </row>
    <row r="730" spans="1:65" x14ac:dyDescent="0.3">
      <c r="A730" s="57">
        <v>4666244</v>
      </c>
      <c r="B730" s="12" t="s">
        <v>868</v>
      </c>
      <c r="C730" s="58" t="s">
        <v>105</v>
      </c>
      <c r="D730" s="58" t="s">
        <v>115</v>
      </c>
      <c r="E730" s="58"/>
      <c r="F730" s="58">
        <v>4087499</v>
      </c>
      <c r="G730" s="58">
        <f t="shared" si="155"/>
        <v>2705235</v>
      </c>
      <c r="H730" s="58">
        <f t="shared" si="156"/>
        <v>0</v>
      </c>
      <c r="I730" s="58">
        <v>4087000</v>
      </c>
      <c r="J730" s="58">
        <v>129383</v>
      </c>
      <c r="K730" s="58">
        <v>0</v>
      </c>
      <c r="L730" s="58">
        <v>3365800</v>
      </c>
      <c r="M730" s="58">
        <v>1382264</v>
      </c>
      <c r="N730" s="58">
        <f>VLOOKUP(AD730,'tabla ingresos'!$A$3:$D$15,4,FALSE)</f>
        <v>1000000</v>
      </c>
      <c r="O730" s="58">
        <v>69795.244771482903</v>
      </c>
      <c r="P730" s="58">
        <v>1779000</v>
      </c>
      <c r="Q730" s="58">
        <v>0</v>
      </c>
      <c r="R730" s="12">
        <v>76130</v>
      </c>
      <c r="S730" s="12" t="s">
        <v>87</v>
      </c>
      <c r="T730" s="12" t="s">
        <v>89</v>
      </c>
      <c r="U730" s="12" t="s">
        <v>10</v>
      </c>
      <c r="V730" s="12">
        <v>4</v>
      </c>
      <c r="W730" s="12">
        <v>0</v>
      </c>
      <c r="X730" s="12">
        <v>0</v>
      </c>
      <c r="Y730" s="59">
        <v>4.6410958904109592</v>
      </c>
      <c r="Z730" s="59">
        <v>36.112328767123287</v>
      </c>
      <c r="AA730" s="12">
        <v>1</v>
      </c>
      <c r="AB730" s="12">
        <v>0</v>
      </c>
      <c r="AC730" s="12">
        <v>1</v>
      </c>
      <c r="AD730" s="12">
        <v>2</v>
      </c>
      <c r="AE730" s="12">
        <v>1</v>
      </c>
      <c r="AF730" s="58" t="s">
        <v>10</v>
      </c>
      <c r="AG730" s="66">
        <f t="shared" si="157"/>
        <v>0.13278549651432192</v>
      </c>
      <c r="AH730" s="67">
        <f t="shared" si="158"/>
        <v>3.9109993333333333</v>
      </c>
      <c r="AI730" s="67">
        <f t="shared" si="159"/>
        <v>0.92150933333333329</v>
      </c>
      <c r="AJ730" s="67">
        <f t="shared" si="160"/>
        <v>1.80349</v>
      </c>
      <c r="AK730" s="67">
        <f t="shared" si="161"/>
        <v>0</v>
      </c>
      <c r="AL730" s="67">
        <f t="shared" si="162"/>
        <v>0</v>
      </c>
      <c r="AM730" s="59">
        <f>VLOOKUP(AG730,'SCORE TALLER'!$AC$2:$AD$10,2,TRUE)*AM$2</f>
        <v>0</v>
      </c>
      <c r="AN730" s="59">
        <f>VLOOKUP(AD730,'SCORE TALLER'!$W$2:$X$10,2,TRUE)*AN$2</f>
        <v>0.32</v>
      </c>
      <c r="AO730" s="59">
        <f>VLOOKUP(AB730,'SCORE TALLER'!$S$2:$T$10,2,FALSE)*AO$2</f>
        <v>0.05</v>
      </c>
      <c r="AP730" s="59">
        <f>VLOOKUP(AH730,'SCORE TALLER'!$AE$2:$AF$10,2,TRUE)*AP$2</f>
        <v>0</v>
      </c>
      <c r="AQ730" s="59">
        <f>VLOOKUP(AI730,'SCORE TALLER'!$AG$2:$AH$10,2,TRUE)*AQ$2</f>
        <v>0.4</v>
      </c>
      <c r="AR730" s="59">
        <f>VLOOKUP(AC730,'SCORE TALLER'!$U$2:$V$10,2,FALSE)*AR$2</f>
        <v>0.05</v>
      </c>
      <c r="AS730" s="59">
        <f>VLOOKUP(AE730,'SCORE TALLER'!$Y$2:$Z$10,2,FALSE)*AS$2</f>
        <v>0.03</v>
      </c>
      <c r="AT730" s="59">
        <f>VLOOKUP(Z730,'SCORE TALLER'!$O$2:$P$10,2,TRUE)*AT$2</f>
        <v>0.03</v>
      </c>
      <c r="AU730" s="59">
        <f>VLOOKUP(S730,'SCORE TALLER'!$A$2:$B$10,2,FALSE)*AU$2</f>
        <v>0.15000000000000002</v>
      </c>
      <c r="AV730" s="59">
        <f>VLOOKUP(AJ730,'SCORE TALLER'!$AI$2:$AJ$10,2,TRUE)*AV$2</f>
        <v>0.2</v>
      </c>
      <c r="AW730" s="59">
        <f>VLOOKUP(AK730,'SCORE TALLER'!$AK$2:$AL$10,2,TRUE)*AW$2</f>
        <v>0.25</v>
      </c>
      <c r="AX730" s="59">
        <f>VLOOKUP(T730,'SCORE TALLER'!$C$2:$D$10,2,FALSE)*AX$2</f>
        <v>0</v>
      </c>
      <c r="AY730" s="59">
        <f>VLOOKUP(W730,'SCORE TALLER'!$I$2:$J$10,2,TRUE)*AY$2</f>
        <v>0</v>
      </c>
      <c r="AZ730" s="59">
        <f>VLOOKUP(X730,'SCORE TALLER'!$K$2:$L$10,2,TRUE)*AZ$2</f>
        <v>0</v>
      </c>
      <c r="BA730" s="59">
        <f>VLOOKUP(U730,'SCORE TALLER'!$E$2:$F$10,2,FALSE)*BA$2</f>
        <v>0</v>
      </c>
      <c r="BB730" s="59">
        <f>VLOOKUP(Y730,'SCORE TALLER'!$M$2:$N$10,2,TRUE)*BB$2</f>
        <v>0.03</v>
      </c>
      <c r="BC730" s="59">
        <f>VLOOKUP(AA730,'SCORE TALLER'!$Q$2:$R$10,2,FALSE)*BC$2</f>
        <v>0.05</v>
      </c>
      <c r="BD730" s="59">
        <f>VLOOKUP(V730,'SCORE TALLER'!$G$2:$H$10,2,FALSE)*BD$2</f>
        <v>0</v>
      </c>
      <c r="BE730" s="59">
        <f>VLOOKUP(AF730,'SCORE TALLER'!$AA$2:$AB$10,2,FALSE)*BE$2</f>
        <v>0</v>
      </c>
      <c r="BF730" s="59">
        <f>VLOOKUP(AL730,'SCORE TALLER'!$AM$2:$AN$10,2,TRUE)*BF$2</f>
        <v>0</v>
      </c>
      <c r="BG730" s="67">
        <f t="shared" si="163"/>
        <v>1.5600000000000003</v>
      </c>
      <c r="BH730" s="67" t="str">
        <f>VLOOKUP(BG730,'SCORE TALLER'!$AP$2:$AQ$7,2,TRUE)</f>
        <v>2. Normal</v>
      </c>
      <c r="BI730" s="67" t="str">
        <f t="shared" si="165"/>
        <v>LBZ</v>
      </c>
      <c r="BJ730" s="67" t="str">
        <f t="shared" si="165"/>
        <v>A</v>
      </c>
      <c r="BK730" s="67" t="str">
        <f t="shared" si="166"/>
        <v>A</v>
      </c>
      <c r="BL730" s="86">
        <f t="shared" si="164"/>
        <v>0</v>
      </c>
      <c r="BM730" s="86">
        <f t="shared" si="167"/>
        <v>0</v>
      </c>
    </row>
    <row r="731" spans="1:65" x14ac:dyDescent="0.3">
      <c r="A731" s="57">
        <v>8048008</v>
      </c>
      <c r="B731" s="12" t="s">
        <v>869</v>
      </c>
      <c r="C731" s="58" t="s">
        <v>105</v>
      </c>
      <c r="D731" s="58" t="s">
        <v>115</v>
      </c>
      <c r="E731" s="58"/>
      <c r="F731" s="58">
        <v>4347530</v>
      </c>
      <c r="G731" s="58">
        <f t="shared" si="155"/>
        <v>2967410</v>
      </c>
      <c r="H731" s="58">
        <f t="shared" si="156"/>
        <v>1767410</v>
      </c>
      <c r="I731" s="58">
        <v>4348000</v>
      </c>
      <c r="J731" s="58">
        <v>233893</v>
      </c>
      <c r="K731" s="58">
        <v>0</v>
      </c>
      <c r="L731" s="58">
        <v>1200000</v>
      </c>
      <c r="M731" s="58">
        <v>1380120</v>
      </c>
      <c r="N731" s="58">
        <f>VLOOKUP(AD731,'tabla ingresos'!$A$3:$D$15,4,FALSE)</f>
        <v>1000000</v>
      </c>
      <c r="O731" s="58">
        <v>7162.7121545383707</v>
      </c>
      <c r="P731" s="58">
        <v>322000</v>
      </c>
      <c r="Q731" s="58">
        <v>0</v>
      </c>
      <c r="R731" s="12">
        <v>68276</v>
      </c>
      <c r="S731" s="12" t="s">
        <v>87</v>
      </c>
      <c r="T731" s="12" t="s">
        <v>89</v>
      </c>
      <c r="U731" s="12" t="s">
        <v>10</v>
      </c>
      <c r="V731" s="12">
        <v>4</v>
      </c>
      <c r="W731" s="12">
        <v>0</v>
      </c>
      <c r="X731" s="12">
        <v>0</v>
      </c>
      <c r="Y731" s="59">
        <v>3.56986301369863</v>
      </c>
      <c r="Z731" s="59">
        <v>37.169863013698631</v>
      </c>
      <c r="AA731" s="12">
        <v>1</v>
      </c>
      <c r="AB731" s="12">
        <v>2</v>
      </c>
      <c r="AC731" s="12">
        <v>1</v>
      </c>
      <c r="AD731" s="12">
        <v>2</v>
      </c>
      <c r="AE731" s="12">
        <v>4</v>
      </c>
      <c r="AF731" s="58" t="s">
        <v>10</v>
      </c>
      <c r="AG731" s="66">
        <f t="shared" si="157"/>
        <v>0.16070380810302559</v>
      </c>
      <c r="AH731" s="67">
        <f t="shared" si="158"/>
        <v>3.1130200000000001</v>
      </c>
      <c r="AI731" s="67">
        <f t="shared" si="159"/>
        <v>0.92008000000000001</v>
      </c>
      <c r="AJ731" s="67">
        <f t="shared" si="160"/>
        <v>1.9782733333333333</v>
      </c>
      <c r="AK731" s="67">
        <f t="shared" si="161"/>
        <v>1.1782733333333333</v>
      </c>
      <c r="AL731" s="67">
        <f t="shared" si="162"/>
        <v>0</v>
      </c>
      <c r="AM731" s="59">
        <f>VLOOKUP(AG731,'SCORE TALLER'!$AC$2:$AD$10,2,TRUE)*AM$2</f>
        <v>0</v>
      </c>
      <c r="AN731" s="59">
        <f>VLOOKUP(AD731,'SCORE TALLER'!$W$2:$X$10,2,TRUE)*AN$2</f>
        <v>0.32</v>
      </c>
      <c r="AO731" s="59">
        <f>VLOOKUP(AB731,'SCORE TALLER'!$S$2:$T$10,2,FALSE)*AO$2</f>
        <v>0.04</v>
      </c>
      <c r="AP731" s="59">
        <f>VLOOKUP(AH731,'SCORE TALLER'!$AE$2:$AF$10,2,TRUE)*AP$2</f>
        <v>0</v>
      </c>
      <c r="AQ731" s="59">
        <f>VLOOKUP(AI731,'SCORE TALLER'!$AG$2:$AH$10,2,TRUE)*AQ$2</f>
        <v>0.4</v>
      </c>
      <c r="AR731" s="59">
        <f>VLOOKUP(AC731,'SCORE TALLER'!$U$2:$V$10,2,FALSE)*AR$2</f>
        <v>0.05</v>
      </c>
      <c r="AS731" s="59">
        <f>VLOOKUP(AE731,'SCORE TALLER'!$Y$2:$Z$10,2,FALSE)*AS$2</f>
        <v>0.05</v>
      </c>
      <c r="AT731" s="59">
        <f>VLOOKUP(Z731,'SCORE TALLER'!$O$2:$P$10,2,TRUE)*AT$2</f>
        <v>0.03</v>
      </c>
      <c r="AU731" s="59">
        <f>VLOOKUP(S731,'SCORE TALLER'!$A$2:$B$10,2,FALSE)*AU$2</f>
        <v>0.15000000000000002</v>
      </c>
      <c r="AV731" s="59">
        <f>VLOOKUP(AJ731,'SCORE TALLER'!$AI$2:$AJ$10,2,TRUE)*AV$2</f>
        <v>0.2</v>
      </c>
      <c r="AW731" s="59">
        <f>VLOOKUP(AK731,'SCORE TALLER'!$AK$2:$AL$10,2,TRUE)*AW$2</f>
        <v>0.2</v>
      </c>
      <c r="AX731" s="59">
        <f>VLOOKUP(T731,'SCORE TALLER'!$C$2:$D$10,2,FALSE)*AX$2</f>
        <v>0</v>
      </c>
      <c r="AY731" s="59">
        <f>VLOOKUP(W731,'SCORE TALLER'!$I$2:$J$10,2,TRUE)*AY$2</f>
        <v>0</v>
      </c>
      <c r="AZ731" s="59">
        <f>VLOOKUP(X731,'SCORE TALLER'!$K$2:$L$10,2,TRUE)*AZ$2</f>
        <v>0</v>
      </c>
      <c r="BA731" s="59">
        <f>VLOOKUP(U731,'SCORE TALLER'!$E$2:$F$10,2,FALSE)*BA$2</f>
        <v>0</v>
      </c>
      <c r="BB731" s="59">
        <f>VLOOKUP(Y731,'SCORE TALLER'!$M$2:$N$10,2,TRUE)*BB$2</f>
        <v>0.04</v>
      </c>
      <c r="BC731" s="59">
        <f>VLOOKUP(AA731,'SCORE TALLER'!$Q$2:$R$10,2,FALSE)*BC$2</f>
        <v>0.05</v>
      </c>
      <c r="BD731" s="59">
        <f>VLOOKUP(V731,'SCORE TALLER'!$G$2:$H$10,2,FALSE)*BD$2</f>
        <v>0</v>
      </c>
      <c r="BE731" s="59">
        <f>VLOOKUP(AF731,'SCORE TALLER'!$AA$2:$AB$10,2,FALSE)*BE$2</f>
        <v>0</v>
      </c>
      <c r="BF731" s="59">
        <f>VLOOKUP(AL731,'SCORE TALLER'!$AM$2:$AN$10,2,TRUE)*BF$2</f>
        <v>0</v>
      </c>
      <c r="BG731" s="67">
        <f t="shared" si="163"/>
        <v>1.53</v>
      </c>
      <c r="BH731" s="67" t="str">
        <f>VLOOKUP(BG731,'SCORE TALLER'!$AP$2:$AQ$7,2,TRUE)</f>
        <v>2. Normal</v>
      </c>
      <c r="BI731" s="67" t="str">
        <f t="shared" si="165"/>
        <v>LBZ</v>
      </c>
      <c r="BJ731" s="67" t="str">
        <f t="shared" si="165"/>
        <v>A</v>
      </c>
      <c r="BK731" s="67" t="str">
        <f t="shared" si="166"/>
        <v>A</v>
      </c>
      <c r="BL731" s="86">
        <f t="shared" si="164"/>
        <v>1767410</v>
      </c>
      <c r="BM731" s="86">
        <f t="shared" si="167"/>
        <v>0</v>
      </c>
    </row>
    <row r="732" spans="1:65" x14ac:dyDescent="0.3">
      <c r="A732" s="57">
        <v>2044020826</v>
      </c>
      <c r="B732" s="12" t="s">
        <v>870</v>
      </c>
      <c r="C732" s="58" t="s">
        <v>107</v>
      </c>
      <c r="D732" s="58" t="s">
        <v>115</v>
      </c>
      <c r="E732" s="58"/>
      <c r="F732" s="58">
        <v>4150749</v>
      </c>
      <c r="G732" s="58">
        <f t="shared" si="155"/>
        <v>2770629</v>
      </c>
      <c r="H732" s="58">
        <f t="shared" si="156"/>
        <v>1570629</v>
      </c>
      <c r="I732" s="58" t="e">
        <v>#N/A</v>
      </c>
      <c r="J732" s="58">
        <v>218969</v>
      </c>
      <c r="K732" s="58">
        <v>0</v>
      </c>
      <c r="L732" s="58">
        <v>1200000</v>
      </c>
      <c r="M732" s="58">
        <v>1380120</v>
      </c>
      <c r="N732" s="58">
        <f>VLOOKUP(AD732,'tabla ingresos'!$A$3:$D$15,4,FALSE)</f>
        <v>1000000</v>
      </c>
      <c r="O732" s="58">
        <v>0</v>
      </c>
      <c r="P732" s="58">
        <v>0</v>
      </c>
      <c r="Q732" s="58">
        <v>0</v>
      </c>
      <c r="R732" s="12">
        <v>68276</v>
      </c>
      <c r="S732" s="12" t="s">
        <v>87</v>
      </c>
      <c r="T732" s="12" t="s">
        <v>89</v>
      </c>
      <c r="U732" s="12" t="s">
        <v>10</v>
      </c>
      <c r="V732" s="12">
        <v>4</v>
      </c>
      <c r="W732" s="12">
        <v>0</v>
      </c>
      <c r="X732" s="12">
        <v>0</v>
      </c>
      <c r="Y732" s="59">
        <v>3.5315068493150683</v>
      </c>
      <c r="Z732" s="59">
        <v>31.575342465753426</v>
      </c>
      <c r="AA732" s="12">
        <v>1</v>
      </c>
      <c r="AB732" s="12">
        <v>2</v>
      </c>
      <c r="AC732" s="12">
        <v>1</v>
      </c>
      <c r="AD732" s="12">
        <v>2</v>
      </c>
      <c r="AE732" s="12">
        <v>3</v>
      </c>
      <c r="AF732" s="58" t="s">
        <v>91</v>
      </c>
      <c r="AG732" s="66">
        <f t="shared" si="157"/>
        <v>0.14597933333333332</v>
      </c>
      <c r="AH732" s="67">
        <f t="shared" si="158"/>
        <v>2.767166</v>
      </c>
      <c r="AI732" s="67">
        <f t="shared" si="159"/>
        <v>0.92008000000000001</v>
      </c>
      <c r="AJ732" s="67">
        <f t="shared" si="160"/>
        <v>1.847086</v>
      </c>
      <c r="AK732" s="67">
        <f t="shared" si="161"/>
        <v>1.047086</v>
      </c>
      <c r="AL732" s="67">
        <f t="shared" si="162"/>
        <v>0</v>
      </c>
      <c r="AM732" s="59">
        <f>VLOOKUP(AG732,'SCORE TALLER'!$AC$2:$AD$10,2,TRUE)*AM$2</f>
        <v>0</v>
      </c>
      <c r="AN732" s="59">
        <f>VLOOKUP(AD732,'SCORE TALLER'!$W$2:$X$10,2,TRUE)*AN$2</f>
        <v>0.32</v>
      </c>
      <c r="AO732" s="59">
        <f>VLOOKUP(AB732,'SCORE TALLER'!$S$2:$T$10,2,FALSE)*AO$2</f>
        <v>0.04</v>
      </c>
      <c r="AP732" s="59">
        <f>VLOOKUP(AH732,'SCORE TALLER'!$AE$2:$AF$10,2,TRUE)*AP$2</f>
        <v>0</v>
      </c>
      <c r="AQ732" s="59">
        <f>VLOOKUP(AI732,'SCORE TALLER'!$AG$2:$AH$10,2,TRUE)*AQ$2</f>
        <v>0.4</v>
      </c>
      <c r="AR732" s="59">
        <f>VLOOKUP(AC732,'SCORE TALLER'!$U$2:$V$10,2,FALSE)*AR$2</f>
        <v>0.05</v>
      </c>
      <c r="AS732" s="59">
        <f>VLOOKUP(AE732,'SCORE TALLER'!$Y$2:$Z$10,2,FALSE)*AS$2</f>
        <v>0.02</v>
      </c>
      <c r="AT732" s="59">
        <f>VLOOKUP(Z732,'SCORE TALLER'!$O$2:$P$10,2,TRUE)*AT$2</f>
        <v>0.04</v>
      </c>
      <c r="AU732" s="59">
        <f>VLOOKUP(S732,'SCORE TALLER'!$A$2:$B$10,2,FALSE)*AU$2</f>
        <v>0.15000000000000002</v>
      </c>
      <c r="AV732" s="59">
        <f>VLOOKUP(AJ732,'SCORE TALLER'!$AI$2:$AJ$10,2,TRUE)*AV$2</f>
        <v>0.2</v>
      </c>
      <c r="AW732" s="59">
        <f>VLOOKUP(AK732,'SCORE TALLER'!$AK$2:$AL$10,2,TRUE)*AW$2</f>
        <v>0.2</v>
      </c>
      <c r="AX732" s="59">
        <f>VLOOKUP(T732,'SCORE TALLER'!$C$2:$D$10,2,FALSE)*AX$2</f>
        <v>0</v>
      </c>
      <c r="AY732" s="59">
        <f>VLOOKUP(W732,'SCORE TALLER'!$I$2:$J$10,2,TRUE)*AY$2</f>
        <v>0</v>
      </c>
      <c r="AZ732" s="59">
        <f>VLOOKUP(X732,'SCORE TALLER'!$K$2:$L$10,2,TRUE)*AZ$2</f>
        <v>0</v>
      </c>
      <c r="BA732" s="59">
        <f>VLOOKUP(U732,'SCORE TALLER'!$E$2:$F$10,2,FALSE)*BA$2</f>
        <v>0</v>
      </c>
      <c r="BB732" s="59">
        <f>VLOOKUP(Y732,'SCORE TALLER'!$M$2:$N$10,2,TRUE)*BB$2</f>
        <v>0.04</v>
      </c>
      <c r="BC732" s="59">
        <f>VLOOKUP(AA732,'SCORE TALLER'!$Q$2:$R$10,2,FALSE)*BC$2</f>
        <v>0.05</v>
      </c>
      <c r="BD732" s="59">
        <f>VLOOKUP(V732,'SCORE TALLER'!$G$2:$H$10,2,FALSE)*BD$2</f>
        <v>0</v>
      </c>
      <c r="BE732" s="59">
        <f>VLOOKUP(AF732,'SCORE TALLER'!$AA$2:$AB$10,2,FALSE)*BE$2</f>
        <v>0.30000000000000004</v>
      </c>
      <c r="BF732" s="59">
        <f>VLOOKUP(AL732,'SCORE TALLER'!$AM$2:$AN$10,2,TRUE)*BF$2</f>
        <v>0</v>
      </c>
      <c r="BG732" s="67">
        <f t="shared" si="163"/>
        <v>1.81</v>
      </c>
      <c r="BH732" s="67" t="str">
        <f>VLOOKUP(BG732,'SCORE TALLER'!$AP$2:$AQ$7,2,TRUE)</f>
        <v>2. Normal</v>
      </c>
      <c r="BI732" s="67" t="str">
        <f t="shared" si="165"/>
        <v>LBZ</v>
      </c>
      <c r="BJ732" s="67" t="str">
        <f t="shared" si="165"/>
        <v>A</v>
      </c>
      <c r="BK732" s="67" t="str">
        <f t="shared" si="166"/>
        <v>SIN</v>
      </c>
      <c r="BL732" s="86">
        <f t="shared" si="164"/>
        <v>1570629</v>
      </c>
      <c r="BM732" s="86">
        <f t="shared" si="167"/>
        <v>0</v>
      </c>
    </row>
    <row r="733" spans="1:65" x14ac:dyDescent="0.3">
      <c r="A733" s="57">
        <v>2044026266</v>
      </c>
      <c r="B733" s="12" t="s">
        <v>871</v>
      </c>
      <c r="C733" s="58" t="s">
        <v>107</v>
      </c>
      <c r="D733" s="58" t="s">
        <v>114</v>
      </c>
      <c r="E733" s="58"/>
      <c r="F733" s="58">
        <v>2449656</v>
      </c>
      <c r="G733" s="58">
        <f t="shared" si="155"/>
        <v>1069536</v>
      </c>
      <c r="H733" s="58">
        <f t="shared" si="156"/>
        <v>1069536</v>
      </c>
      <c r="I733" s="58" t="e">
        <v>#N/A</v>
      </c>
      <c r="J733" s="58">
        <v>120881</v>
      </c>
      <c r="K733" s="58">
        <v>0</v>
      </c>
      <c r="L733" s="58">
        <v>0</v>
      </c>
      <c r="M733" s="58">
        <v>1380120</v>
      </c>
      <c r="N733" s="58">
        <f>VLOOKUP(AD733,'tabla ingresos'!$A$3:$D$15,4,FALSE)</f>
        <v>1000000</v>
      </c>
      <c r="O733" s="58">
        <v>0</v>
      </c>
      <c r="P733" s="58">
        <v>0</v>
      </c>
      <c r="Q733" s="58">
        <v>0</v>
      </c>
      <c r="R733" s="12">
        <v>13052</v>
      </c>
      <c r="S733" s="12" t="s">
        <v>88</v>
      </c>
      <c r="T733" s="12" t="s">
        <v>89</v>
      </c>
      <c r="U733" s="12" t="s">
        <v>10</v>
      </c>
      <c r="V733" s="12">
        <v>4</v>
      </c>
      <c r="W733" s="12">
        <v>0</v>
      </c>
      <c r="X733" s="12">
        <v>0</v>
      </c>
      <c r="Y733" s="59">
        <v>3.5315068493150683</v>
      </c>
      <c r="Z733" s="59">
        <v>28.594520547945205</v>
      </c>
      <c r="AA733" s="12">
        <v>1</v>
      </c>
      <c r="AB733" s="12">
        <v>1</v>
      </c>
      <c r="AC733" s="12">
        <v>2</v>
      </c>
      <c r="AD733" s="12">
        <v>2</v>
      </c>
      <c r="AE733" s="12">
        <v>3</v>
      </c>
      <c r="AF733" s="58" t="s">
        <v>91</v>
      </c>
      <c r="AG733" s="66">
        <f t="shared" si="157"/>
        <v>8.058733333333333E-2</v>
      </c>
      <c r="AH733" s="67">
        <f t="shared" si="158"/>
        <v>1.6331039999999999</v>
      </c>
      <c r="AI733" s="67">
        <f t="shared" si="159"/>
        <v>0.92008000000000001</v>
      </c>
      <c r="AJ733" s="67">
        <f t="shared" si="160"/>
        <v>0.71302399999999999</v>
      </c>
      <c r="AK733" s="67">
        <f t="shared" si="161"/>
        <v>0.71302399999999999</v>
      </c>
      <c r="AL733" s="67">
        <f t="shared" si="162"/>
        <v>0</v>
      </c>
      <c r="AM733" s="59">
        <f>VLOOKUP(AG733,'SCORE TALLER'!$AC$2:$AD$10,2,TRUE)*AM$2</f>
        <v>0</v>
      </c>
      <c r="AN733" s="59">
        <f>VLOOKUP(AD733,'SCORE TALLER'!$W$2:$X$10,2,TRUE)*AN$2</f>
        <v>0.32</v>
      </c>
      <c r="AO733" s="59">
        <f>VLOOKUP(AB733,'SCORE TALLER'!$S$2:$T$10,2,FALSE)*AO$2</f>
        <v>0.05</v>
      </c>
      <c r="AP733" s="59">
        <f>VLOOKUP(AH733,'SCORE TALLER'!$AE$2:$AF$10,2,TRUE)*AP$2</f>
        <v>0</v>
      </c>
      <c r="AQ733" s="59">
        <f>VLOOKUP(AI733,'SCORE TALLER'!$AG$2:$AH$10,2,TRUE)*AQ$2</f>
        <v>0.4</v>
      </c>
      <c r="AR733" s="59">
        <f>VLOOKUP(AC733,'SCORE TALLER'!$U$2:$V$10,2,FALSE)*AR$2</f>
        <v>0.04</v>
      </c>
      <c r="AS733" s="59">
        <f>VLOOKUP(AE733,'SCORE TALLER'!$Y$2:$Z$10,2,FALSE)*AS$2</f>
        <v>0.02</v>
      </c>
      <c r="AT733" s="59">
        <f>VLOOKUP(Z733,'SCORE TALLER'!$O$2:$P$10,2,TRUE)*AT$2</f>
        <v>0.04</v>
      </c>
      <c r="AU733" s="59">
        <f>VLOOKUP(S733,'SCORE TALLER'!$A$2:$B$10,2,FALSE)*AU$2</f>
        <v>0.25</v>
      </c>
      <c r="AV733" s="59">
        <f>VLOOKUP(AJ733,'SCORE TALLER'!$AI$2:$AJ$10,2,TRUE)*AV$2</f>
        <v>0.25</v>
      </c>
      <c r="AW733" s="59">
        <f>VLOOKUP(AK733,'SCORE TALLER'!$AK$2:$AL$10,2,TRUE)*AW$2</f>
        <v>0.25</v>
      </c>
      <c r="AX733" s="59">
        <f>VLOOKUP(T733,'SCORE TALLER'!$C$2:$D$10,2,FALSE)*AX$2</f>
        <v>0</v>
      </c>
      <c r="AY733" s="59">
        <f>VLOOKUP(W733,'SCORE TALLER'!$I$2:$J$10,2,TRUE)*AY$2</f>
        <v>0</v>
      </c>
      <c r="AZ733" s="59">
        <f>VLOOKUP(X733,'SCORE TALLER'!$K$2:$L$10,2,TRUE)*AZ$2</f>
        <v>0</v>
      </c>
      <c r="BA733" s="59">
        <f>VLOOKUP(U733,'SCORE TALLER'!$E$2:$F$10,2,FALSE)*BA$2</f>
        <v>0</v>
      </c>
      <c r="BB733" s="59">
        <f>VLOOKUP(Y733,'SCORE TALLER'!$M$2:$N$10,2,TRUE)*BB$2</f>
        <v>0.04</v>
      </c>
      <c r="BC733" s="59">
        <f>VLOOKUP(AA733,'SCORE TALLER'!$Q$2:$R$10,2,FALSE)*BC$2</f>
        <v>0.05</v>
      </c>
      <c r="BD733" s="59">
        <f>VLOOKUP(V733,'SCORE TALLER'!$G$2:$H$10,2,FALSE)*BD$2</f>
        <v>0</v>
      </c>
      <c r="BE733" s="59">
        <f>VLOOKUP(AF733,'SCORE TALLER'!$AA$2:$AB$10,2,FALSE)*BE$2</f>
        <v>0.30000000000000004</v>
      </c>
      <c r="BF733" s="59">
        <f>VLOOKUP(AL733,'SCORE TALLER'!$AM$2:$AN$10,2,TRUE)*BF$2</f>
        <v>0</v>
      </c>
      <c r="BG733" s="67">
        <f t="shared" si="163"/>
        <v>2.0100000000000002</v>
      </c>
      <c r="BH733" s="67" t="str">
        <f>VLOOKUP(BG733,'SCORE TALLER'!$AP$2:$AQ$7,2,TRUE)</f>
        <v>3. Medio</v>
      </c>
      <c r="BI733" s="67" t="str">
        <f t="shared" si="165"/>
        <v>LBZ</v>
      </c>
      <c r="BJ733" s="67" t="str">
        <f t="shared" si="165"/>
        <v>A</v>
      </c>
      <c r="BK733" s="67" t="str">
        <f t="shared" si="166"/>
        <v>SIN</v>
      </c>
      <c r="BL733" s="86">
        <f t="shared" si="164"/>
        <v>1069536</v>
      </c>
      <c r="BM733" s="86">
        <f t="shared" si="167"/>
        <v>0</v>
      </c>
    </row>
    <row r="734" spans="1:65" x14ac:dyDescent="0.3">
      <c r="A734" s="57">
        <v>40882828</v>
      </c>
      <c r="B734" s="12" t="s">
        <v>872</v>
      </c>
      <c r="C734" s="58" t="s">
        <v>105</v>
      </c>
      <c r="D734" s="58" t="s">
        <v>29</v>
      </c>
      <c r="E734" s="58"/>
      <c r="F734" s="58">
        <v>2377603</v>
      </c>
      <c r="G734" s="58">
        <f t="shared" si="155"/>
        <v>997483</v>
      </c>
      <c r="H734" s="58">
        <f t="shared" si="156"/>
        <v>997483</v>
      </c>
      <c r="I734" s="58">
        <v>2432000</v>
      </c>
      <c r="J734" s="58">
        <v>117326</v>
      </c>
      <c r="K734" s="58">
        <v>0</v>
      </c>
      <c r="L734" s="58">
        <v>0</v>
      </c>
      <c r="M734" s="58">
        <v>1380120</v>
      </c>
      <c r="N734" s="58">
        <f>VLOOKUP(AD734,'tabla ingresos'!$A$3:$D$15,4,FALSE)</f>
        <v>1000000</v>
      </c>
      <c r="O734" s="58">
        <v>27462.996818458705</v>
      </c>
      <c r="P734" s="58">
        <v>700000</v>
      </c>
      <c r="Q734" s="58">
        <v>0</v>
      </c>
      <c r="R734" s="12">
        <v>13052</v>
      </c>
      <c r="S734" s="12" t="s">
        <v>88</v>
      </c>
      <c r="T734" s="12" t="s">
        <v>89</v>
      </c>
      <c r="U734" s="12" t="s">
        <v>10</v>
      </c>
      <c r="V734" s="12">
        <v>4</v>
      </c>
      <c r="W734" s="12">
        <v>0</v>
      </c>
      <c r="X734" s="12">
        <v>0</v>
      </c>
      <c r="Y734" s="59">
        <v>3.5315068493150683</v>
      </c>
      <c r="Z734" s="59">
        <v>42.61917808219178</v>
      </c>
      <c r="AA734" s="12">
        <v>2</v>
      </c>
      <c r="AB734" s="12">
        <v>2</v>
      </c>
      <c r="AC734" s="12">
        <v>2</v>
      </c>
      <c r="AD734" s="12">
        <v>2</v>
      </c>
      <c r="AE734" s="12">
        <v>2</v>
      </c>
      <c r="AF734" s="58" t="s">
        <v>10</v>
      </c>
      <c r="AG734" s="66">
        <f t="shared" si="157"/>
        <v>9.652599787897248E-2</v>
      </c>
      <c r="AH734" s="67">
        <f t="shared" si="158"/>
        <v>2.0517353333333332</v>
      </c>
      <c r="AI734" s="67">
        <f t="shared" si="159"/>
        <v>0.92008000000000001</v>
      </c>
      <c r="AJ734" s="67">
        <f t="shared" si="160"/>
        <v>0.66498866666666667</v>
      </c>
      <c r="AK734" s="67">
        <f t="shared" si="161"/>
        <v>0.66498866666666667</v>
      </c>
      <c r="AL734" s="67">
        <f t="shared" si="162"/>
        <v>0</v>
      </c>
      <c r="AM734" s="59">
        <f>VLOOKUP(AG734,'SCORE TALLER'!$AC$2:$AD$10,2,TRUE)*AM$2</f>
        <v>0</v>
      </c>
      <c r="AN734" s="59">
        <f>VLOOKUP(AD734,'SCORE TALLER'!$W$2:$X$10,2,TRUE)*AN$2</f>
        <v>0.32</v>
      </c>
      <c r="AO734" s="59">
        <f>VLOOKUP(AB734,'SCORE TALLER'!$S$2:$T$10,2,FALSE)*AO$2</f>
        <v>0.04</v>
      </c>
      <c r="AP734" s="59">
        <f>VLOOKUP(AH734,'SCORE TALLER'!$AE$2:$AF$10,2,TRUE)*AP$2</f>
        <v>0</v>
      </c>
      <c r="AQ734" s="59">
        <f>VLOOKUP(AI734,'SCORE TALLER'!$AG$2:$AH$10,2,TRUE)*AQ$2</f>
        <v>0.4</v>
      </c>
      <c r="AR734" s="59">
        <f>VLOOKUP(AC734,'SCORE TALLER'!$U$2:$V$10,2,FALSE)*AR$2</f>
        <v>0.04</v>
      </c>
      <c r="AS734" s="59">
        <f>VLOOKUP(AE734,'SCORE TALLER'!$Y$2:$Z$10,2,FALSE)*AS$2</f>
        <v>0.01</v>
      </c>
      <c r="AT734" s="59">
        <f>VLOOKUP(Z734,'SCORE TALLER'!$O$2:$P$10,2,TRUE)*AT$2</f>
        <v>0.03</v>
      </c>
      <c r="AU734" s="59">
        <f>VLOOKUP(S734,'SCORE TALLER'!$A$2:$B$10,2,FALSE)*AU$2</f>
        <v>0.25</v>
      </c>
      <c r="AV734" s="59">
        <f>VLOOKUP(AJ734,'SCORE TALLER'!$AI$2:$AJ$10,2,TRUE)*AV$2</f>
        <v>0.25</v>
      </c>
      <c r="AW734" s="59">
        <f>VLOOKUP(AK734,'SCORE TALLER'!$AK$2:$AL$10,2,TRUE)*AW$2</f>
        <v>0.25</v>
      </c>
      <c r="AX734" s="59">
        <f>VLOOKUP(T734,'SCORE TALLER'!$C$2:$D$10,2,FALSE)*AX$2</f>
        <v>0</v>
      </c>
      <c r="AY734" s="59">
        <f>VLOOKUP(W734,'SCORE TALLER'!$I$2:$J$10,2,TRUE)*AY$2</f>
        <v>0</v>
      </c>
      <c r="AZ734" s="59">
        <f>VLOOKUP(X734,'SCORE TALLER'!$K$2:$L$10,2,TRUE)*AZ$2</f>
        <v>0</v>
      </c>
      <c r="BA734" s="59">
        <f>VLOOKUP(U734,'SCORE TALLER'!$E$2:$F$10,2,FALSE)*BA$2</f>
        <v>0</v>
      </c>
      <c r="BB734" s="59">
        <f>VLOOKUP(Y734,'SCORE TALLER'!$M$2:$N$10,2,TRUE)*BB$2</f>
        <v>0.04</v>
      </c>
      <c r="BC734" s="59">
        <f>VLOOKUP(AA734,'SCORE TALLER'!$Q$2:$R$10,2,FALSE)*BC$2</f>
        <v>0</v>
      </c>
      <c r="BD734" s="59">
        <f>VLOOKUP(V734,'SCORE TALLER'!$G$2:$H$10,2,FALSE)*BD$2</f>
        <v>0</v>
      </c>
      <c r="BE734" s="59">
        <f>VLOOKUP(AF734,'SCORE TALLER'!$AA$2:$AB$10,2,FALSE)*BE$2</f>
        <v>0</v>
      </c>
      <c r="BF734" s="59">
        <f>VLOOKUP(AL734,'SCORE TALLER'!$AM$2:$AN$10,2,TRUE)*BF$2</f>
        <v>0</v>
      </c>
      <c r="BG734" s="67">
        <f t="shared" si="163"/>
        <v>1.6300000000000001</v>
      </c>
      <c r="BH734" s="67" t="str">
        <f>VLOOKUP(BG734,'SCORE TALLER'!$AP$2:$AQ$7,2,TRUE)</f>
        <v>2. Normal</v>
      </c>
      <c r="BI734" s="67" t="str">
        <f t="shared" si="165"/>
        <v>LBZ</v>
      </c>
      <c r="BJ734" s="67" t="str">
        <f t="shared" si="165"/>
        <v>A</v>
      </c>
      <c r="BK734" s="67" t="str">
        <f t="shared" si="166"/>
        <v>A</v>
      </c>
      <c r="BL734" s="86">
        <f t="shared" si="164"/>
        <v>997483</v>
      </c>
      <c r="BM734" s="86">
        <f t="shared" si="167"/>
        <v>0</v>
      </c>
    </row>
    <row r="735" spans="1:65" x14ac:dyDescent="0.3">
      <c r="A735" s="57">
        <v>4842820</v>
      </c>
      <c r="B735" s="12" t="s">
        <v>873</v>
      </c>
      <c r="C735" s="58" t="s">
        <v>105</v>
      </c>
      <c r="D735" s="58" t="s">
        <v>116</v>
      </c>
      <c r="E735" s="58">
        <v>1330333</v>
      </c>
      <c r="F735" s="58">
        <v>34695367</v>
      </c>
      <c r="G735" s="58">
        <f t="shared" si="155"/>
        <v>31893107</v>
      </c>
      <c r="H735" s="58">
        <f t="shared" si="156"/>
        <v>13904262</v>
      </c>
      <c r="I735" s="58">
        <v>34695000</v>
      </c>
      <c r="J735" s="58">
        <v>800434</v>
      </c>
      <c r="K735" s="58">
        <v>0</v>
      </c>
      <c r="L735" s="58">
        <v>17988845</v>
      </c>
      <c r="M735" s="58">
        <v>2802260</v>
      </c>
      <c r="N735" s="58">
        <f>VLOOKUP(AD735,'tabla ingresos'!$A$3:$D$15,4,FALSE)</f>
        <v>3000000</v>
      </c>
      <c r="O735" s="58">
        <v>373700.41118832218</v>
      </c>
      <c r="P735" s="58">
        <v>12458000</v>
      </c>
      <c r="Q735" s="58">
        <v>0</v>
      </c>
      <c r="R735" s="12">
        <v>13052</v>
      </c>
      <c r="S735" s="12" t="s">
        <v>87</v>
      </c>
      <c r="T735" s="12" t="s">
        <v>89</v>
      </c>
      <c r="U735" s="12" t="s">
        <v>10</v>
      </c>
      <c r="V735" s="12">
        <v>4</v>
      </c>
      <c r="W735" s="12">
        <v>0</v>
      </c>
      <c r="X735" s="12">
        <v>0</v>
      </c>
      <c r="Y735" s="59">
        <v>6.0904109589041093</v>
      </c>
      <c r="Z735" s="59">
        <v>38.010958904109586</v>
      </c>
      <c r="AA735" s="12">
        <v>1</v>
      </c>
      <c r="AB735" s="12">
        <v>3</v>
      </c>
      <c r="AC735" s="12">
        <v>2</v>
      </c>
      <c r="AD735" s="12">
        <v>4</v>
      </c>
      <c r="AE735" s="12">
        <v>3</v>
      </c>
      <c r="AF735" s="58" t="s">
        <v>10</v>
      </c>
      <c r="AG735" s="66">
        <f t="shared" si="157"/>
        <v>0.26091875804184939</v>
      </c>
      <c r="AH735" s="67">
        <f t="shared" si="158"/>
        <v>10.478526</v>
      </c>
      <c r="AI735" s="67">
        <f t="shared" si="159"/>
        <v>0.918354</v>
      </c>
      <c r="AJ735" s="67">
        <f t="shared" si="160"/>
        <v>7.0873571111111113</v>
      </c>
      <c r="AK735" s="67">
        <f t="shared" si="161"/>
        <v>3.089836</v>
      </c>
      <c r="AL735" s="67">
        <f t="shared" si="162"/>
        <v>0</v>
      </c>
      <c r="AM735" s="59">
        <f>VLOOKUP(AG735,'SCORE TALLER'!$AC$2:$AD$10,2,TRUE)*AM$2</f>
        <v>0</v>
      </c>
      <c r="AN735" s="59">
        <f>VLOOKUP(AD735,'SCORE TALLER'!$W$2:$X$10,2,TRUE)*AN$2</f>
        <v>0.24</v>
      </c>
      <c r="AO735" s="59">
        <f>VLOOKUP(AB735,'SCORE TALLER'!$S$2:$T$10,2,FALSE)*AO$2</f>
        <v>0.03</v>
      </c>
      <c r="AP735" s="59">
        <f>VLOOKUP(AH735,'SCORE TALLER'!$AE$2:$AF$10,2,TRUE)*AP$2</f>
        <v>0.16</v>
      </c>
      <c r="AQ735" s="59">
        <f>VLOOKUP(AI735,'SCORE TALLER'!$AG$2:$AH$10,2,TRUE)*AQ$2</f>
        <v>0.4</v>
      </c>
      <c r="AR735" s="59">
        <f>VLOOKUP(AC735,'SCORE TALLER'!$U$2:$V$10,2,FALSE)*AR$2</f>
        <v>0.04</v>
      </c>
      <c r="AS735" s="59">
        <f>VLOOKUP(AE735,'SCORE TALLER'!$Y$2:$Z$10,2,FALSE)*AS$2</f>
        <v>0.02</v>
      </c>
      <c r="AT735" s="59">
        <f>VLOOKUP(Z735,'SCORE TALLER'!$O$2:$P$10,2,TRUE)*AT$2</f>
        <v>0.03</v>
      </c>
      <c r="AU735" s="59">
        <f>VLOOKUP(S735,'SCORE TALLER'!$A$2:$B$10,2,FALSE)*AU$2</f>
        <v>0.15000000000000002</v>
      </c>
      <c r="AV735" s="59">
        <f>VLOOKUP(AJ735,'SCORE TALLER'!$AI$2:$AJ$10,2,TRUE)*AV$2</f>
        <v>0</v>
      </c>
      <c r="AW735" s="59">
        <f>VLOOKUP(AK735,'SCORE TALLER'!$AK$2:$AL$10,2,TRUE)*AW$2</f>
        <v>0.1</v>
      </c>
      <c r="AX735" s="59">
        <f>VLOOKUP(T735,'SCORE TALLER'!$C$2:$D$10,2,FALSE)*AX$2</f>
        <v>0</v>
      </c>
      <c r="AY735" s="59">
        <f>VLOOKUP(W735,'SCORE TALLER'!$I$2:$J$10,2,TRUE)*AY$2</f>
        <v>0</v>
      </c>
      <c r="AZ735" s="59">
        <f>VLOOKUP(X735,'SCORE TALLER'!$K$2:$L$10,2,TRUE)*AZ$2</f>
        <v>0</v>
      </c>
      <c r="BA735" s="59">
        <f>VLOOKUP(U735,'SCORE TALLER'!$E$2:$F$10,2,FALSE)*BA$2</f>
        <v>0</v>
      </c>
      <c r="BB735" s="59">
        <f>VLOOKUP(Y735,'SCORE TALLER'!$M$2:$N$10,2,TRUE)*BB$2</f>
        <v>0.02</v>
      </c>
      <c r="BC735" s="59">
        <f>VLOOKUP(AA735,'SCORE TALLER'!$Q$2:$R$10,2,FALSE)*BC$2</f>
        <v>0.05</v>
      </c>
      <c r="BD735" s="59">
        <f>VLOOKUP(V735,'SCORE TALLER'!$G$2:$H$10,2,FALSE)*BD$2</f>
        <v>0</v>
      </c>
      <c r="BE735" s="59">
        <f>VLOOKUP(AF735,'SCORE TALLER'!$AA$2:$AB$10,2,FALSE)*BE$2</f>
        <v>0</v>
      </c>
      <c r="BF735" s="59">
        <f>VLOOKUP(AL735,'SCORE TALLER'!$AM$2:$AN$10,2,TRUE)*BF$2</f>
        <v>0</v>
      </c>
      <c r="BG735" s="67">
        <f t="shared" si="163"/>
        <v>1.2400000000000004</v>
      </c>
      <c r="BH735" s="67" t="str">
        <f>VLOOKUP(BG735,'SCORE TALLER'!$AP$2:$AQ$7,2,TRUE)</f>
        <v>2. Normal</v>
      </c>
      <c r="BI735" s="67" t="str">
        <f t="shared" si="165"/>
        <v>LBZ</v>
      </c>
      <c r="BJ735" s="67" t="str">
        <f t="shared" si="165"/>
        <v>A</v>
      </c>
      <c r="BK735" s="67" t="str">
        <f t="shared" si="166"/>
        <v>A</v>
      </c>
      <c r="BL735" s="86">
        <f t="shared" si="164"/>
        <v>13904262</v>
      </c>
      <c r="BM735" s="86">
        <f t="shared" si="167"/>
        <v>0</v>
      </c>
    </row>
    <row r="736" spans="1:65" x14ac:dyDescent="0.3">
      <c r="A736" s="57">
        <v>2284868</v>
      </c>
      <c r="B736" s="12" t="s">
        <v>874</v>
      </c>
      <c r="C736" s="58" t="s">
        <v>105</v>
      </c>
      <c r="D736" s="58" t="s">
        <v>115</v>
      </c>
      <c r="E736" s="58">
        <v>2048713</v>
      </c>
      <c r="F736" s="58">
        <v>5196412</v>
      </c>
      <c r="G736" s="58">
        <f t="shared" si="155"/>
        <v>4491455</v>
      </c>
      <c r="H736" s="58">
        <f t="shared" si="156"/>
        <v>0</v>
      </c>
      <c r="I736" s="58">
        <v>5196000</v>
      </c>
      <c r="J736" s="58">
        <v>213320</v>
      </c>
      <c r="K736" s="58">
        <v>0</v>
      </c>
      <c r="L736" s="58">
        <v>6000000</v>
      </c>
      <c r="M736" s="58">
        <v>704957</v>
      </c>
      <c r="N736" s="58">
        <f>VLOOKUP(AD736,'tabla ingresos'!$A$3:$D$15,4,FALSE)</f>
        <v>2000000</v>
      </c>
      <c r="O736" s="58">
        <v>68068.009915799426</v>
      </c>
      <c r="P736" s="58">
        <v>3060000</v>
      </c>
      <c r="Q736" s="58">
        <v>0</v>
      </c>
      <c r="R736" s="12">
        <v>68418</v>
      </c>
      <c r="S736" s="12" t="s">
        <v>87</v>
      </c>
      <c r="T736" s="12" t="s">
        <v>89</v>
      </c>
      <c r="U736" s="12" t="s">
        <v>10</v>
      </c>
      <c r="V736" s="12">
        <v>4</v>
      </c>
      <c r="W736" s="12">
        <v>0</v>
      </c>
      <c r="X736" s="12">
        <v>0</v>
      </c>
      <c r="Y736" s="59">
        <v>1.1013698630136985</v>
      </c>
      <c r="Z736" s="59">
        <v>40.898630136986299</v>
      </c>
      <c r="AA736" s="12">
        <v>1</v>
      </c>
      <c r="AB736" s="12">
        <v>2</v>
      </c>
      <c r="AC736" s="12">
        <v>1</v>
      </c>
      <c r="AD736" s="12">
        <v>3</v>
      </c>
      <c r="AE736" s="12">
        <v>1</v>
      </c>
      <c r="AF736" s="58" t="s">
        <v>10</v>
      </c>
      <c r="AG736" s="66">
        <f t="shared" si="157"/>
        <v>9.3796003305266482E-2</v>
      </c>
      <c r="AH736" s="67">
        <f t="shared" si="158"/>
        <v>2.7521373333333332</v>
      </c>
      <c r="AI736" s="67">
        <f t="shared" si="159"/>
        <v>0.91788999999999998</v>
      </c>
      <c r="AJ736" s="67">
        <f t="shared" si="160"/>
        <v>1.4971516666666667</v>
      </c>
      <c r="AK736" s="67">
        <f t="shared" si="161"/>
        <v>0</v>
      </c>
      <c r="AL736" s="67">
        <f t="shared" si="162"/>
        <v>0</v>
      </c>
      <c r="AM736" s="59">
        <f>VLOOKUP(AG736,'SCORE TALLER'!$AC$2:$AD$10,2,TRUE)*AM$2</f>
        <v>0</v>
      </c>
      <c r="AN736" s="59">
        <f>VLOOKUP(AD736,'SCORE TALLER'!$W$2:$X$10,2,TRUE)*AN$2</f>
        <v>0.32</v>
      </c>
      <c r="AO736" s="59">
        <f>VLOOKUP(AB736,'SCORE TALLER'!$S$2:$T$10,2,FALSE)*AO$2</f>
        <v>0.04</v>
      </c>
      <c r="AP736" s="59">
        <f>VLOOKUP(AH736,'SCORE TALLER'!$AE$2:$AF$10,2,TRUE)*AP$2</f>
        <v>0</v>
      </c>
      <c r="AQ736" s="59">
        <f>VLOOKUP(AI736,'SCORE TALLER'!$AG$2:$AH$10,2,TRUE)*AQ$2</f>
        <v>0.4</v>
      </c>
      <c r="AR736" s="59">
        <f>VLOOKUP(AC736,'SCORE TALLER'!$U$2:$V$10,2,FALSE)*AR$2</f>
        <v>0.05</v>
      </c>
      <c r="AS736" s="59">
        <f>VLOOKUP(AE736,'SCORE TALLER'!$Y$2:$Z$10,2,FALSE)*AS$2</f>
        <v>0.03</v>
      </c>
      <c r="AT736" s="59">
        <f>VLOOKUP(Z736,'SCORE TALLER'!$O$2:$P$10,2,TRUE)*AT$2</f>
        <v>0.03</v>
      </c>
      <c r="AU736" s="59">
        <f>VLOOKUP(S736,'SCORE TALLER'!$A$2:$B$10,2,FALSE)*AU$2</f>
        <v>0.15000000000000002</v>
      </c>
      <c r="AV736" s="59">
        <f>VLOOKUP(AJ736,'SCORE TALLER'!$AI$2:$AJ$10,2,TRUE)*AV$2</f>
        <v>0.2</v>
      </c>
      <c r="AW736" s="59">
        <f>VLOOKUP(AK736,'SCORE TALLER'!$AK$2:$AL$10,2,TRUE)*AW$2</f>
        <v>0.25</v>
      </c>
      <c r="AX736" s="59">
        <f>VLOOKUP(T736,'SCORE TALLER'!$C$2:$D$10,2,FALSE)*AX$2</f>
        <v>0</v>
      </c>
      <c r="AY736" s="59">
        <f>VLOOKUP(W736,'SCORE TALLER'!$I$2:$J$10,2,TRUE)*AY$2</f>
        <v>0</v>
      </c>
      <c r="AZ736" s="59">
        <f>VLOOKUP(X736,'SCORE TALLER'!$K$2:$L$10,2,TRUE)*AZ$2</f>
        <v>0</v>
      </c>
      <c r="BA736" s="59">
        <f>VLOOKUP(U736,'SCORE TALLER'!$E$2:$F$10,2,FALSE)*BA$2</f>
        <v>0</v>
      </c>
      <c r="BB736" s="59">
        <f>VLOOKUP(Y736,'SCORE TALLER'!$M$2:$N$10,2,TRUE)*BB$2</f>
        <v>0.05</v>
      </c>
      <c r="BC736" s="59">
        <f>VLOOKUP(AA736,'SCORE TALLER'!$Q$2:$R$10,2,FALSE)*BC$2</f>
        <v>0.05</v>
      </c>
      <c r="BD736" s="59">
        <f>VLOOKUP(V736,'SCORE TALLER'!$G$2:$H$10,2,FALSE)*BD$2</f>
        <v>0</v>
      </c>
      <c r="BE736" s="59">
        <f>VLOOKUP(AF736,'SCORE TALLER'!$AA$2:$AB$10,2,FALSE)*BE$2</f>
        <v>0</v>
      </c>
      <c r="BF736" s="59">
        <f>VLOOKUP(AL736,'SCORE TALLER'!$AM$2:$AN$10,2,TRUE)*BF$2</f>
        <v>0</v>
      </c>
      <c r="BG736" s="67">
        <f t="shared" si="163"/>
        <v>1.57</v>
      </c>
      <c r="BH736" s="67" t="str">
        <f>VLOOKUP(BG736,'SCORE TALLER'!$AP$2:$AQ$7,2,TRUE)</f>
        <v>2. Normal</v>
      </c>
      <c r="BI736" s="67" t="str">
        <f t="shared" si="165"/>
        <v>LBZ</v>
      </c>
      <c r="BJ736" s="67" t="str">
        <f t="shared" si="165"/>
        <v>A</v>
      </c>
      <c r="BK736" s="67" t="str">
        <f t="shared" si="166"/>
        <v>A</v>
      </c>
      <c r="BL736" s="86">
        <f t="shared" si="164"/>
        <v>0</v>
      </c>
      <c r="BM736" s="86">
        <f t="shared" si="167"/>
        <v>0</v>
      </c>
    </row>
    <row r="737" spans="1:65" x14ac:dyDescent="0.3">
      <c r="A737" s="57">
        <v>2068062004</v>
      </c>
      <c r="B737" s="12" t="s">
        <v>875</v>
      </c>
      <c r="C737" s="58" t="s">
        <v>107</v>
      </c>
      <c r="D737" s="58" t="s">
        <v>115</v>
      </c>
      <c r="E737" s="58">
        <v>402831</v>
      </c>
      <c r="F737" s="58">
        <v>3898659</v>
      </c>
      <c r="G737" s="58">
        <f t="shared" si="155"/>
        <v>2926112</v>
      </c>
      <c r="H737" s="58">
        <f t="shared" si="156"/>
        <v>2926112</v>
      </c>
      <c r="I737" s="58" t="e">
        <v>#N/A</v>
      </c>
      <c r="J737" s="58">
        <v>172965</v>
      </c>
      <c r="K737" s="58">
        <v>0</v>
      </c>
      <c r="L737" s="58">
        <v>0</v>
      </c>
      <c r="M737" s="58">
        <v>972547</v>
      </c>
      <c r="N737" s="58">
        <f>VLOOKUP(AD737,'tabla ingresos'!$A$3:$D$15,4,FALSE)</f>
        <v>1000000</v>
      </c>
      <c r="O737" s="58">
        <v>0</v>
      </c>
      <c r="P737" s="58">
        <v>0</v>
      </c>
      <c r="Q737" s="58">
        <v>0</v>
      </c>
      <c r="R737" s="12">
        <v>5631</v>
      </c>
      <c r="S737" s="12" t="s">
        <v>88</v>
      </c>
      <c r="T737" s="12" t="s">
        <v>89</v>
      </c>
      <c r="U737" s="12" t="s">
        <v>10</v>
      </c>
      <c r="V737" s="12">
        <v>4</v>
      </c>
      <c r="W737" s="12">
        <v>0</v>
      </c>
      <c r="X737" s="12">
        <v>0</v>
      </c>
      <c r="Y737" s="59">
        <v>3.1479452054794521</v>
      </c>
      <c r="Z737" s="59">
        <v>28.17808219178082</v>
      </c>
      <c r="AA737" s="12">
        <v>2</v>
      </c>
      <c r="AB737" s="12">
        <v>4</v>
      </c>
      <c r="AC737" s="12">
        <v>3</v>
      </c>
      <c r="AD737" s="12">
        <v>2</v>
      </c>
      <c r="AE737" s="12">
        <v>1</v>
      </c>
      <c r="AF737" s="58" t="s">
        <v>91</v>
      </c>
      <c r="AG737" s="66">
        <f t="shared" si="157"/>
        <v>0.11531</v>
      </c>
      <c r="AH737" s="67">
        <f t="shared" si="158"/>
        <v>2.5991059999999999</v>
      </c>
      <c r="AI737" s="67">
        <f t="shared" si="159"/>
        <v>0.91691866666666666</v>
      </c>
      <c r="AJ737" s="67">
        <f t="shared" si="160"/>
        <v>1.9507413333333334</v>
      </c>
      <c r="AK737" s="67">
        <f t="shared" si="161"/>
        <v>1.9507413333333334</v>
      </c>
      <c r="AL737" s="67">
        <f t="shared" si="162"/>
        <v>0</v>
      </c>
      <c r="AM737" s="59">
        <f>VLOOKUP(AG737,'SCORE TALLER'!$AC$2:$AD$10,2,TRUE)*AM$2</f>
        <v>0</v>
      </c>
      <c r="AN737" s="59">
        <f>VLOOKUP(AD737,'SCORE TALLER'!$W$2:$X$10,2,TRUE)*AN$2</f>
        <v>0.32</v>
      </c>
      <c r="AO737" s="59">
        <f>VLOOKUP(AB737,'SCORE TALLER'!$S$2:$T$10,2,FALSE)*AO$2</f>
        <v>0.02</v>
      </c>
      <c r="AP737" s="59">
        <f>VLOOKUP(AH737,'SCORE TALLER'!$AE$2:$AF$10,2,TRUE)*AP$2</f>
        <v>0</v>
      </c>
      <c r="AQ737" s="59">
        <f>VLOOKUP(AI737,'SCORE TALLER'!$AG$2:$AH$10,2,TRUE)*AQ$2</f>
        <v>0.4</v>
      </c>
      <c r="AR737" s="59">
        <f>VLOOKUP(AC737,'SCORE TALLER'!$U$2:$V$10,2,FALSE)*AR$2</f>
        <v>0.03</v>
      </c>
      <c r="AS737" s="59">
        <f>VLOOKUP(AE737,'SCORE TALLER'!$Y$2:$Z$10,2,FALSE)*AS$2</f>
        <v>0.03</v>
      </c>
      <c r="AT737" s="59">
        <f>VLOOKUP(Z737,'SCORE TALLER'!$O$2:$P$10,2,TRUE)*AT$2</f>
        <v>0.04</v>
      </c>
      <c r="AU737" s="59">
        <f>VLOOKUP(S737,'SCORE TALLER'!$A$2:$B$10,2,FALSE)*AU$2</f>
        <v>0.25</v>
      </c>
      <c r="AV737" s="59">
        <f>VLOOKUP(AJ737,'SCORE TALLER'!$AI$2:$AJ$10,2,TRUE)*AV$2</f>
        <v>0.2</v>
      </c>
      <c r="AW737" s="59">
        <f>VLOOKUP(AK737,'SCORE TALLER'!$AK$2:$AL$10,2,TRUE)*AW$2</f>
        <v>0.2</v>
      </c>
      <c r="AX737" s="59">
        <f>VLOOKUP(T737,'SCORE TALLER'!$C$2:$D$10,2,FALSE)*AX$2</f>
        <v>0</v>
      </c>
      <c r="AY737" s="59">
        <f>VLOOKUP(W737,'SCORE TALLER'!$I$2:$J$10,2,TRUE)*AY$2</f>
        <v>0</v>
      </c>
      <c r="AZ737" s="59">
        <f>VLOOKUP(X737,'SCORE TALLER'!$K$2:$L$10,2,TRUE)*AZ$2</f>
        <v>0</v>
      </c>
      <c r="BA737" s="59">
        <f>VLOOKUP(U737,'SCORE TALLER'!$E$2:$F$10,2,FALSE)*BA$2</f>
        <v>0</v>
      </c>
      <c r="BB737" s="59">
        <f>VLOOKUP(Y737,'SCORE TALLER'!$M$2:$N$10,2,TRUE)*BB$2</f>
        <v>0.04</v>
      </c>
      <c r="BC737" s="59">
        <f>VLOOKUP(AA737,'SCORE TALLER'!$Q$2:$R$10,2,FALSE)*BC$2</f>
        <v>0</v>
      </c>
      <c r="BD737" s="59">
        <f>VLOOKUP(V737,'SCORE TALLER'!$G$2:$H$10,2,FALSE)*BD$2</f>
        <v>0</v>
      </c>
      <c r="BE737" s="59">
        <f>VLOOKUP(AF737,'SCORE TALLER'!$AA$2:$AB$10,2,FALSE)*BE$2</f>
        <v>0.30000000000000004</v>
      </c>
      <c r="BF737" s="59">
        <f>VLOOKUP(AL737,'SCORE TALLER'!$AM$2:$AN$10,2,TRUE)*BF$2</f>
        <v>0</v>
      </c>
      <c r="BG737" s="67">
        <f t="shared" si="163"/>
        <v>1.83</v>
      </c>
      <c r="BH737" s="67" t="str">
        <f>VLOOKUP(BG737,'SCORE TALLER'!$AP$2:$AQ$7,2,TRUE)</f>
        <v>2. Normal</v>
      </c>
      <c r="BI737" s="67" t="str">
        <f t="shared" si="165"/>
        <v>LBZ</v>
      </c>
      <c r="BJ737" s="67" t="str">
        <f t="shared" si="165"/>
        <v>A</v>
      </c>
      <c r="BK737" s="67" t="str">
        <f t="shared" si="166"/>
        <v>SIN</v>
      </c>
      <c r="BL737" s="86">
        <f t="shared" si="164"/>
        <v>2926112</v>
      </c>
      <c r="BM737" s="86">
        <f t="shared" si="167"/>
        <v>0</v>
      </c>
    </row>
    <row r="738" spans="1:65" x14ac:dyDescent="0.3">
      <c r="A738" s="57">
        <v>40422886</v>
      </c>
      <c r="B738" s="12" t="s">
        <v>876</v>
      </c>
      <c r="C738" s="58" t="s">
        <v>105</v>
      </c>
      <c r="D738" s="58" t="s">
        <v>115</v>
      </c>
      <c r="E738" s="58">
        <v>1791</v>
      </c>
      <c r="F738" s="58">
        <v>4110134</v>
      </c>
      <c r="G738" s="58">
        <f t="shared" si="155"/>
        <v>2737870</v>
      </c>
      <c r="H738" s="58">
        <f t="shared" si="156"/>
        <v>0</v>
      </c>
      <c r="I738" s="58">
        <v>4110000</v>
      </c>
      <c r="J738" s="58">
        <v>123726</v>
      </c>
      <c r="K738" s="58">
        <v>0</v>
      </c>
      <c r="L738" s="58">
        <v>3600000</v>
      </c>
      <c r="M738" s="58">
        <v>1372264</v>
      </c>
      <c r="N738" s="58">
        <f>VLOOKUP(AD738,'tabla ingresos'!$A$3:$D$15,4,FALSE)</f>
        <v>1000000</v>
      </c>
      <c r="O738" s="58">
        <v>131593.5007751924</v>
      </c>
      <c r="P738" s="58">
        <v>3411000</v>
      </c>
      <c r="Q738" s="58">
        <v>0</v>
      </c>
      <c r="R738" s="12">
        <v>76130</v>
      </c>
      <c r="S738" s="12" t="s">
        <v>87</v>
      </c>
      <c r="T738" s="12" t="s">
        <v>89</v>
      </c>
      <c r="U738" s="12" t="s">
        <v>10</v>
      </c>
      <c r="V738" s="12">
        <v>4</v>
      </c>
      <c r="W738" s="12">
        <v>0</v>
      </c>
      <c r="X738" s="12">
        <v>0</v>
      </c>
      <c r="Y738" s="59">
        <v>4.5835616438356164</v>
      </c>
      <c r="Z738" s="59">
        <v>44.534246575342465</v>
      </c>
      <c r="AA738" s="12">
        <v>2</v>
      </c>
      <c r="AB738" s="12">
        <v>0</v>
      </c>
      <c r="AC738" s="12">
        <v>1</v>
      </c>
      <c r="AD738" s="12">
        <v>2</v>
      </c>
      <c r="AE738" s="12">
        <v>1</v>
      </c>
      <c r="AF738" s="58" t="s">
        <v>10</v>
      </c>
      <c r="AG738" s="66">
        <f t="shared" si="157"/>
        <v>0.17021300051679494</v>
      </c>
      <c r="AH738" s="67">
        <f t="shared" si="158"/>
        <v>5.0140893333333336</v>
      </c>
      <c r="AI738" s="67">
        <f t="shared" si="159"/>
        <v>0.91603666666666672</v>
      </c>
      <c r="AJ738" s="67">
        <f t="shared" si="160"/>
        <v>1.8252466666666667</v>
      </c>
      <c r="AK738" s="67">
        <f t="shared" si="161"/>
        <v>0</v>
      </c>
      <c r="AL738" s="67">
        <f t="shared" si="162"/>
        <v>0</v>
      </c>
      <c r="AM738" s="59">
        <f>VLOOKUP(AG738,'SCORE TALLER'!$AC$2:$AD$10,2,TRUE)*AM$2</f>
        <v>0</v>
      </c>
      <c r="AN738" s="59">
        <f>VLOOKUP(AD738,'SCORE TALLER'!$W$2:$X$10,2,TRUE)*AN$2</f>
        <v>0.32</v>
      </c>
      <c r="AO738" s="59">
        <f>VLOOKUP(AB738,'SCORE TALLER'!$S$2:$T$10,2,FALSE)*AO$2</f>
        <v>0.05</v>
      </c>
      <c r="AP738" s="59">
        <f>VLOOKUP(AH738,'SCORE TALLER'!$AE$2:$AF$10,2,TRUE)*AP$2</f>
        <v>0.08</v>
      </c>
      <c r="AQ738" s="59">
        <f>VLOOKUP(AI738,'SCORE TALLER'!$AG$2:$AH$10,2,TRUE)*AQ$2</f>
        <v>0.4</v>
      </c>
      <c r="AR738" s="59">
        <f>VLOOKUP(AC738,'SCORE TALLER'!$U$2:$V$10,2,FALSE)*AR$2</f>
        <v>0.05</v>
      </c>
      <c r="AS738" s="59">
        <f>VLOOKUP(AE738,'SCORE TALLER'!$Y$2:$Z$10,2,FALSE)*AS$2</f>
        <v>0.03</v>
      </c>
      <c r="AT738" s="59">
        <f>VLOOKUP(Z738,'SCORE TALLER'!$O$2:$P$10,2,TRUE)*AT$2</f>
        <v>0.03</v>
      </c>
      <c r="AU738" s="59">
        <f>VLOOKUP(S738,'SCORE TALLER'!$A$2:$B$10,2,FALSE)*AU$2</f>
        <v>0.15000000000000002</v>
      </c>
      <c r="AV738" s="59">
        <f>VLOOKUP(AJ738,'SCORE TALLER'!$AI$2:$AJ$10,2,TRUE)*AV$2</f>
        <v>0.2</v>
      </c>
      <c r="AW738" s="59">
        <f>VLOOKUP(AK738,'SCORE TALLER'!$AK$2:$AL$10,2,TRUE)*AW$2</f>
        <v>0.25</v>
      </c>
      <c r="AX738" s="59">
        <f>VLOOKUP(T738,'SCORE TALLER'!$C$2:$D$10,2,FALSE)*AX$2</f>
        <v>0</v>
      </c>
      <c r="AY738" s="59">
        <f>VLOOKUP(W738,'SCORE TALLER'!$I$2:$J$10,2,TRUE)*AY$2</f>
        <v>0</v>
      </c>
      <c r="AZ738" s="59">
        <f>VLOOKUP(X738,'SCORE TALLER'!$K$2:$L$10,2,TRUE)*AZ$2</f>
        <v>0</v>
      </c>
      <c r="BA738" s="59">
        <f>VLOOKUP(U738,'SCORE TALLER'!$E$2:$F$10,2,FALSE)*BA$2</f>
        <v>0</v>
      </c>
      <c r="BB738" s="59">
        <f>VLOOKUP(Y738,'SCORE TALLER'!$M$2:$N$10,2,TRUE)*BB$2</f>
        <v>0.03</v>
      </c>
      <c r="BC738" s="59">
        <f>VLOOKUP(AA738,'SCORE TALLER'!$Q$2:$R$10,2,FALSE)*BC$2</f>
        <v>0</v>
      </c>
      <c r="BD738" s="59">
        <f>VLOOKUP(V738,'SCORE TALLER'!$G$2:$H$10,2,FALSE)*BD$2</f>
        <v>0</v>
      </c>
      <c r="BE738" s="59">
        <f>VLOOKUP(AF738,'SCORE TALLER'!$AA$2:$AB$10,2,FALSE)*BE$2</f>
        <v>0</v>
      </c>
      <c r="BF738" s="59">
        <f>VLOOKUP(AL738,'SCORE TALLER'!$AM$2:$AN$10,2,TRUE)*BF$2</f>
        <v>0</v>
      </c>
      <c r="BG738" s="67">
        <f t="shared" si="163"/>
        <v>1.5900000000000003</v>
      </c>
      <c r="BH738" s="67" t="str">
        <f>VLOOKUP(BG738,'SCORE TALLER'!$AP$2:$AQ$7,2,TRUE)</f>
        <v>2. Normal</v>
      </c>
      <c r="BI738" s="67" t="str">
        <f t="shared" si="165"/>
        <v>LBZ</v>
      </c>
      <c r="BJ738" s="67" t="str">
        <f t="shared" si="165"/>
        <v>A</v>
      </c>
      <c r="BK738" s="67" t="str">
        <f t="shared" si="166"/>
        <v>A</v>
      </c>
      <c r="BL738" s="86">
        <f t="shared" si="164"/>
        <v>0</v>
      </c>
      <c r="BM738" s="86">
        <f t="shared" si="167"/>
        <v>0</v>
      </c>
    </row>
    <row r="739" spans="1:65" x14ac:dyDescent="0.3">
      <c r="A739" s="57">
        <v>2240628222</v>
      </c>
      <c r="B739" s="12" t="s">
        <v>877</v>
      </c>
      <c r="C739" s="58" t="s">
        <v>107</v>
      </c>
      <c r="D739" s="58" t="s">
        <v>115</v>
      </c>
      <c r="E739" s="58"/>
      <c r="F739" s="58">
        <v>4021733</v>
      </c>
      <c r="G739" s="58">
        <f t="shared" si="155"/>
        <v>2651188</v>
      </c>
      <c r="H739" s="58">
        <f t="shared" si="156"/>
        <v>2651188</v>
      </c>
      <c r="I739" s="58" t="e">
        <v>#N/A</v>
      </c>
      <c r="J739" s="58">
        <v>267239</v>
      </c>
      <c r="K739" s="58">
        <v>0</v>
      </c>
      <c r="L739" s="58">
        <v>0</v>
      </c>
      <c r="M739" s="58">
        <v>1370545</v>
      </c>
      <c r="N739" s="58">
        <f>VLOOKUP(AD739,'tabla ingresos'!$A$3:$D$15,4,FALSE)</f>
        <v>1000000</v>
      </c>
      <c r="O739" s="58">
        <v>0</v>
      </c>
      <c r="P739" s="58">
        <v>0</v>
      </c>
      <c r="Q739" s="58">
        <v>0</v>
      </c>
      <c r="R739" s="12">
        <v>76001</v>
      </c>
      <c r="S739" s="12" t="s">
        <v>88</v>
      </c>
      <c r="T739" s="12" t="s">
        <v>89</v>
      </c>
      <c r="U739" s="12" t="s">
        <v>10</v>
      </c>
      <c r="V739" s="12">
        <v>4</v>
      </c>
      <c r="W739" s="12">
        <v>0</v>
      </c>
      <c r="X739" s="12">
        <v>0</v>
      </c>
      <c r="Y739" s="59">
        <v>4.6410958904109592</v>
      </c>
      <c r="Z739" s="59">
        <v>35.887671232876713</v>
      </c>
      <c r="AA739" s="12">
        <v>2</v>
      </c>
      <c r="AB739" s="12">
        <v>0</v>
      </c>
      <c r="AC739" s="12">
        <v>1</v>
      </c>
      <c r="AD739" s="12">
        <v>2</v>
      </c>
      <c r="AE739" s="12">
        <v>1</v>
      </c>
      <c r="AF739" s="58" t="s">
        <v>91</v>
      </c>
      <c r="AG739" s="66">
        <f t="shared" si="157"/>
        <v>0.17815933333333334</v>
      </c>
      <c r="AH739" s="67">
        <f t="shared" si="158"/>
        <v>2.6811553333333333</v>
      </c>
      <c r="AI739" s="67">
        <f t="shared" si="159"/>
        <v>0.91369666666666671</v>
      </c>
      <c r="AJ739" s="67">
        <f t="shared" si="160"/>
        <v>1.7674586666666667</v>
      </c>
      <c r="AK739" s="67">
        <f t="shared" si="161"/>
        <v>1.7674586666666667</v>
      </c>
      <c r="AL739" s="67">
        <f t="shared" si="162"/>
        <v>0</v>
      </c>
      <c r="AM739" s="59">
        <f>VLOOKUP(AG739,'SCORE TALLER'!$AC$2:$AD$10,2,TRUE)*AM$2</f>
        <v>0</v>
      </c>
      <c r="AN739" s="59">
        <f>VLOOKUP(AD739,'SCORE TALLER'!$W$2:$X$10,2,TRUE)*AN$2</f>
        <v>0.32</v>
      </c>
      <c r="AO739" s="59">
        <f>VLOOKUP(AB739,'SCORE TALLER'!$S$2:$T$10,2,FALSE)*AO$2</f>
        <v>0.05</v>
      </c>
      <c r="AP739" s="59">
        <f>VLOOKUP(AH739,'SCORE TALLER'!$AE$2:$AF$10,2,TRUE)*AP$2</f>
        <v>0</v>
      </c>
      <c r="AQ739" s="59">
        <f>VLOOKUP(AI739,'SCORE TALLER'!$AG$2:$AH$10,2,TRUE)*AQ$2</f>
        <v>0.4</v>
      </c>
      <c r="AR739" s="59">
        <f>VLOOKUP(AC739,'SCORE TALLER'!$U$2:$V$10,2,FALSE)*AR$2</f>
        <v>0.05</v>
      </c>
      <c r="AS739" s="59">
        <f>VLOOKUP(AE739,'SCORE TALLER'!$Y$2:$Z$10,2,FALSE)*AS$2</f>
        <v>0.03</v>
      </c>
      <c r="AT739" s="59">
        <f>VLOOKUP(Z739,'SCORE TALLER'!$O$2:$P$10,2,TRUE)*AT$2</f>
        <v>0.03</v>
      </c>
      <c r="AU739" s="59">
        <f>VLOOKUP(S739,'SCORE TALLER'!$A$2:$B$10,2,FALSE)*AU$2</f>
        <v>0.25</v>
      </c>
      <c r="AV739" s="59">
        <f>VLOOKUP(AJ739,'SCORE TALLER'!$AI$2:$AJ$10,2,TRUE)*AV$2</f>
        <v>0.2</v>
      </c>
      <c r="AW739" s="59">
        <f>VLOOKUP(AK739,'SCORE TALLER'!$AK$2:$AL$10,2,TRUE)*AW$2</f>
        <v>0.2</v>
      </c>
      <c r="AX739" s="59">
        <f>VLOOKUP(T739,'SCORE TALLER'!$C$2:$D$10,2,FALSE)*AX$2</f>
        <v>0</v>
      </c>
      <c r="AY739" s="59">
        <f>VLOOKUP(W739,'SCORE TALLER'!$I$2:$J$10,2,TRUE)*AY$2</f>
        <v>0</v>
      </c>
      <c r="AZ739" s="59">
        <f>VLOOKUP(X739,'SCORE TALLER'!$K$2:$L$10,2,TRUE)*AZ$2</f>
        <v>0</v>
      </c>
      <c r="BA739" s="59">
        <f>VLOOKUP(U739,'SCORE TALLER'!$E$2:$F$10,2,FALSE)*BA$2</f>
        <v>0</v>
      </c>
      <c r="BB739" s="59">
        <f>VLOOKUP(Y739,'SCORE TALLER'!$M$2:$N$10,2,TRUE)*BB$2</f>
        <v>0.03</v>
      </c>
      <c r="BC739" s="59">
        <f>VLOOKUP(AA739,'SCORE TALLER'!$Q$2:$R$10,2,FALSE)*BC$2</f>
        <v>0</v>
      </c>
      <c r="BD739" s="59">
        <f>VLOOKUP(V739,'SCORE TALLER'!$G$2:$H$10,2,FALSE)*BD$2</f>
        <v>0</v>
      </c>
      <c r="BE739" s="59">
        <f>VLOOKUP(AF739,'SCORE TALLER'!$AA$2:$AB$10,2,FALSE)*BE$2</f>
        <v>0.30000000000000004</v>
      </c>
      <c r="BF739" s="59">
        <f>VLOOKUP(AL739,'SCORE TALLER'!$AM$2:$AN$10,2,TRUE)*BF$2</f>
        <v>0</v>
      </c>
      <c r="BG739" s="67">
        <f t="shared" si="163"/>
        <v>1.86</v>
      </c>
      <c r="BH739" s="67" t="str">
        <f>VLOOKUP(BG739,'SCORE TALLER'!$AP$2:$AQ$7,2,TRUE)</f>
        <v>2. Normal</v>
      </c>
      <c r="BI739" s="67" t="str">
        <f t="shared" si="165"/>
        <v>LBZ</v>
      </c>
      <c r="BJ739" s="67" t="str">
        <f t="shared" si="165"/>
        <v>A</v>
      </c>
      <c r="BK739" s="67" t="str">
        <f t="shared" si="166"/>
        <v>SIN</v>
      </c>
      <c r="BL739" s="86">
        <f t="shared" si="164"/>
        <v>2651188</v>
      </c>
      <c r="BM739" s="86">
        <f t="shared" si="167"/>
        <v>0</v>
      </c>
    </row>
    <row r="740" spans="1:65" x14ac:dyDescent="0.3">
      <c r="A740" s="57">
        <v>82024420</v>
      </c>
      <c r="B740" s="12" t="s">
        <v>878</v>
      </c>
      <c r="C740" s="58" t="s">
        <v>107</v>
      </c>
      <c r="D740" s="58" t="s">
        <v>115</v>
      </c>
      <c r="E740" s="58">
        <v>1167</v>
      </c>
      <c r="F740" s="58">
        <v>5845572</v>
      </c>
      <c r="G740" s="58">
        <f t="shared" si="155"/>
        <v>3106143</v>
      </c>
      <c r="H740" s="58">
        <f t="shared" si="156"/>
        <v>3106143</v>
      </c>
      <c r="I740" s="58" t="e">
        <v>#N/A</v>
      </c>
      <c r="J740" s="58">
        <v>173216</v>
      </c>
      <c r="K740" s="58">
        <v>0</v>
      </c>
      <c r="L740" s="58">
        <v>0</v>
      </c>
      <c r="M740" s="58">
        <v>2739429</v>
      </c>
      <c r="N740" s="58">
        <f>VLOOKUP(AD740,'tabla ingresos'!$A$3:$D$15,4,FALSE)</f>
        <v>2000000</v>
      </c>
      <c r="O740" s="58">
        <v>0</v>
      </c>
      <c r="P740" s="58">
        <v>0</v>
      </c>
      <c r="Q740" s="58">
        <v>0</v>
      </c>
      <c r="R740" s="12">
        <v>8078</v>
      </c>
      <c r="S740" s="12" t="s">
        <v>88</v>
      </c>
      <c r="T740" s="12" t="s">
        <v>89</v>
      </c>
      <c r="U740" s="12" t="s">
        <v>10</v>
      </c>
      <c r="V740" s="12">
        <v>4</v>
      </c>
      <c r="W740" s="12">
        <v>0</v>
      </c>
      <c r="X740" s="12">
        <v>0</v>
      </c>
      <c r="Y740" s="59">
        <v>4.3643835616438356</v>
      </c>
      <c r="Z740" s="59">
        <v>36.30684931506849</v>
      </c>
      <c r="AA740" s="12">
        <v>1</v>
      </c>
      <c r="AB740" s="12">
        <v>2</v>
      </c>
      <c r="AC740" s="12">
        <v>1</v>
      </c>
      <c r="AD740" s="12">
        <v>3</v>
      </c>
      <c r="AE740" s="12">
        <v>2</v>
      </c>
      <c r="AF740" s="58" t="s">
        <v>91</v>
      </c>
      <c r="AG740" s="66">
        <f t="shared" si="157"/>
        <v>5.7738666666666667E-2</v>
      </c>
      <c r="AH740" s="67">
        <f t="shared" si="158"/>
        <v>1.9485239999999999</v>
      </c>
      <c r="AI740" s="67">
        <f t="shared" si="159"/>
        <v>0.91353200000000001</v>
      </c>
      <c r="AJ740" s="67">
        <f t="shared" si="160"/>
        <v>1.0353810000000001</v>
      </c>
      <c r="AK740" s="67">
        <f t="shared" si="161"/>
        <v>1.0353810000000001</v>
      </c>
      <c r="AL740" s="67">
        <f t="shared" si="162"/>
        <v>0</v>
      </c>
      <c r="AM740" s="59">
        <f>VLOOKUP(AG740,'SCORE TALLER'!$AC$2:$AD$10,2,TRUE)*AM$2</f>
        <v>0</v>
      </c>
      <c r="AN740" s="59">
        <f>VLOOKUP(AD740,'SCORE TALLER'!$W$2:$X$10,2,TRUE)*AN$2</f>
        <v>0.32</v>
      </c>
      <c r="AO740" s="59">
        <f>VLOOKUP(AB740,'SCORE TALLER'!$S$2:$T$10,2,FALSE)*AO$2</f>
        <v>0.04</v>
      </c>
      <c r="AP740" s="59">
        <f>VLOOKUP(AH740,'SCORE TALLER'!$AE$2:$AF$10,2,TRUE)*AP$2</f>
        <v>0</v>
      </c>
      <c r="AQ740" s="59">
        <f>VLOOKUP(AI740,'SCORE TALLER'!$AG$2:$AH$10,2,TRUE)*AQ$2</f>
        <v>0.4</v>
      </c>
      <c r="AR740" s="59">
        <f>VLOOKUP(AC740,'SCORE TALLER'!$U$2:$V$10,2,FALSE)*AR$2</f>
        <v>0.05</v>
      </c>
      <c r="AS740" s="59">
        <f>VLOOKUP(AE740,'SCORE TALLER'!$Y$2:$Z$10,2,FALSE)*AS$2</f>
        <v>0.01</v>
      </c>
      <c r="AT740" s="59">
        <f>VLOOKUP(Z740,'SCORE TALLER'!$O$2:$P$10,2,TRUE)*AT$2</f>
        <v>0.03</v>
      </c>
      <c r="AU740" s="59">
        <f>VLOOKUP(S740,'SCORE TALLER'!$A$2:$B$10,2,FALSE)*AU$2</f>
        <v>0.25</v>
      </c>
      <c r="AV740" s="59">
        <f>VLOOKUP(AJ740,'SCORE TALLER'!$AI$2:$AJ$10,2,TRUE)*AV$2</f>
        <v>0.2</v>
      </c>
      <c r="AW740" s="59">
        <f>VLOOKUP(AK740,'SCORE TALLER'!$AK$2:$AL$10,2,TRUE)*AW$2</f>
        <v>0.2</v>
      </c>
      <c r="AX740" s="59">
        <f>VLOOKUP(T740,'SCORE TALLER'!$C$2:$D$10,2,FALSE)*AX$2</f>
        <v>0</v>
      </c>
      <c r="AY740" s="59">
        <f>VLOOKUP(W740,'SCORE TALLER'!$I$2:$J$10,2,TRUE)*AY$2</f>
        <v>0</v>
      </c>
      <c r="AZ740" s="59">
        <f>VLOOKUP(X740,'SCORE TALLER'!$K$2:$L$10,2,TRUE)*AZ$2</f>
        <v>0</v>
      </c>
      <c r="BA740" s="59">
        <f>VLOOKUP(U740,'SCORE TALLER'!$E$2:$F$10,2,FALSE)*BA$2</f>
        <v>0</v>
      </c>
      <c r="BB740" s="59">
        <f>VLOOKUP(Y740,'SCORE TALLER'!$M$2:$N$10,2,TRUE)*BB$2</f>
        <v>0.03</v>
      </c>
      <c r="BC740" s="59">
        <f>VLOOKUP(AA740,'SCORE TALLER'!$Q$2:$R$10,2,FALSE)*BC$2</f>
        <v>0.05</v>
      </c>
      <c r="BD740" s="59">
        <f>VLOOKUP(V740,'SCORE TALLER'!$G$2:$H$10,2,FALSE)*BD$2</f>
        <v>0</v>
      </c>
      <c r="BE740" s="59">
        <f>VLOOKUP(AF740,'SCORE TALLER'!$AA$2:$AB$10,2,FALSE)*BE$2</f>
        <v>0.30000000000000004</v>
      </c>
      <c r="BF740" s="59">
        <f>VLOOKUP(AL740,'SCORE TALLER'!$AM$2:$AN$10,2,TRUE)*BF$2</f>
        <v>0</v>
      </c>
      <c r="BG740" s="67">
        <f t="shared" si="163"/>
        <v>1.8800000000000001</v>
      </c>
      <c r="BH740" s="67" t="str">
        <f>VLOOKUP(BG740,'SCORE TALLER'!$AP$2:$AQ$7,2,TRUE)</f>
        <v>2. Normal</v>
      </c>
      <c r="BI740" s="67" t="str">
        <f t="shared" si="165"/>
        <v>LBZ</v>
      </c>
      <c r="BJ740" s="67" t="str">
        <f t="shared" si="165"/>
        <v>A</v>
      </c>
      <c r="BK740" s="67" t="str">
        <f t="shared" si="166"/>
        <v>SIN</v>
      </c>
      <c r="BL740" s="86">
        <f t="shared" si="164"/>
        <v>3106143</v>
      </c>
      <c r="BM740" s="86">
        <f t="shared" si="167"/>
        <v>0</v>
      </c>
    </row>
    <row r="741" spans="1:65" x14ac:dyDescent="0.3">
      <c r="A741" s="57">
        <v>2224620204</v>
      </c>
      <c r="B741" s="12" t="s">
        <v>879</v>
      </c>
      <c r="C741" s="58" t="s">
        <v>105</v>
      </c>
      <c r="D741" s="58" t="s">
        <v>114</v>
      </c>
      <c r="E741" s="58">
        <v>74750</v>
      </c>
      <c r="F741" s="58">
        <v>2707558</v>
      </c>
      <c r="G741" s="58">
        <f t="shared" si="155"/>
        <v>1412756</v>
      </c>
      <c r="H741" s="58">
        <f t="shared" si="156"/>
        <v>1412756</v>
      </c>
      <c r="I741" s="58">
        <v>2708000</v>
      </c>
      <c r="J741" s="58">
        <v>100631</v>
      </c>
      <c r="K741" s="58">
        <v>0</v>
      </c>
      <c r="L741" s="58">
        <v>0</v>
      </c>
      <c r="M741" s="58">
        <v>1294802</v>
      </c>
      <c r="N741" s="58">
        <f>VLOOKUP(AD741,'tabla ingresos'!$A$3:$D$15,4,FALSE)</f>
        <v>1000000</v>
      </c>
      <c r="O741" s="58">
        <v>47180.473539676663</v>
      </c>
      <c r="P741" s="58">
        <v>2121000</v>
      </c>
      <c r="Q741" s="58">
        <v>0</v>
      </c>
      <c r="R741" s="12">
        <v>76130</v>
      </c>
      <c r="S741" s="12" t="s">
        <v>88</v>
      </c>
      <c r="T741" s="12" t="s">
        <v>89</v>
      </c>
      <c r="U741" s="12" t="s">
        <v>10</v>
      </c>
      <c r="V741" s="12">
        <v>4</v>
      </c>
      <c r="W741" s="12">
        <v>0</v>
      </c>
      <c r="X741" s="12">
        <v>0</v>
      </c>
      <c r="Y741" s="59">
        <v>4.3068493150684928</v>
      </c>
      <c r="Z741" s="59">
        <v>32.438356164383563</v>
      </c>
      <c r="AA741" s="12">
        <v>1</v>
      </c>
      <c r="AB741" s="12">
        <v>2</v>
      </c>
      <c r="AC741" s="12">
        <v>1</v>
      </c>
      <c r="AD741" s="12">
        <v>2</v>
      </c>
      <c r="AE741" s="12">
        <v>3</v>
      </c>
      <c r="AF741" s="58" t="s">
        <v>10</v>
      </c>
      <c r="AG741" s="66">
        <f t="shared" si="157"/>
        <v>9.8540982359784438E-2</v>
      </c>
      <c r="AH741" s="67">
        <f t="shared" si="158"/>
        <v>3.2190386666666666</v>
      </c>
      <c r="AI741" s="67">
        <f t="shared" si="159"/>
        <v>0.91303466666666666</v>
      </c>
      <c r="AJ741" s="67">
        <f t="shared" si="160"/>
        <v>0.9418373333333333</v>
      </c>
      <c r="AK741" s="67">
        <f t="shared" si="161"/>
        <v>0.9418373333333333</v>
      </c>
      <c r="AL741" s="67">
        <f t="shared" si="162"/>
        <v>0</v>
      </c>
      <c r="AM741" s="59">
        <f>VLOOKUP(AG741,'SCORE TALLER'!$AC$2:$AD$10,2,TRUE)*AM$2</f>
        <v>0</v>
      </c>
      <c r="AN741" s="59">
        <f>VLOOKUP(AD741,'SCORE TALLER'!$W$2:$X$10,2,TRUE)*AN$2</f>
        <v>0.32</v>
      </c>
      <c r="AO741" s="59">
        <f>VLOOKUP(AB741,'SCORE TALLER'!$S$2:$T$10,2,FALSE)*AO$2</f>
        <v>0.04</v>
      </c>
      <c r="AP741" s="59">
        <f>VLOOKUP(AH741,'SCORE TALLER'!$AE$2:$AF$10,2,TRUE)*AP$2</f>
        <v>0</v>
      </c>
      <c r="AQ741" s="59">
        <f>VLOOKUP(AI741,'SCORE TALLER'!$AG$2:$AH$10,2,TRUE)*AQ$2</f>
        <v>0.4</v>
      </c>
      <c r="AR741" s="59">
        <f>VLOOKUP(AC741,'SCORE TALLER'!$U$2:$V$10,2,FALSE)*AR$2</f>
        <v>0.05</v>
      </c>
      <c r="AS741" s="59">
        <f>VLOOKUP(AE741,'SCORE TALLER'!$Y$2:$Z$10,2,FALSE)*AS$2</f>
        <v>0.02</v>
      </c>
      <c r="AT741" s="59">
        <f>VLOOKUP(Z741,'SCORE TALLER'!$O$2:$P$10,2,TRUE)*AT$2</f>
        <v>0.04</v>
      </c>
      <c r="AU741" s="59">
        <f>VLOOKUP(S741,'SCORE TALLER'!$A$2:$B$10,2,FALSE)*AU$2</f>
        <v>0.25</v>
      </c>
      <c r="AV741" s="59">
        <f>VLOOKUP(AJ741,'SCORE TALLER'!$AI$2:$AJ$10,2,TRUE)*AV$2</f>
        <v>0.25</v>
      </c>
      <c r="AW741" s="59">
        <f>VLOOKUP(AK741,'SCORE TALLER'!$AK$2:$AL$10,2,TRUE)*AW$2</f>
        <v>0.25</v>
      </c>
      <c r="AX741" s="59">
        <f>VLOOKUP(T741,'SCORE TALLER'!$C$2:$D$10,2,FALSE)*AX$2</f>
        <v>0</v>
      </c>
      <c r="AY741" s="59">
        <f>VLOOKUP(W741,'SCORE TALLER'!$I$2:$J$10,2,TRUE)*AY$2</f>
        <v>0</v>
      </c>
      <c r="AZ741" s="59">
        <f>VLOOKUP(X741,'SCORE TALLER'!$K$2:$L$10,2,TRUE)*AZ$2</f>
        <v>0</v>
      </c>
      <c r="BA741" s="59">
        <f>VLOOKUP(U741,'SCORE TALLER'!$E$2:$F$10,2,FALSE)*BA$2</f>
        <v>0</v>
      </c>
      <c r="BB741" s="59">
        <f>VLOOKUP(Y741,'SCORE TALLER'!$M$2:$N$10,2,TRUE)*BB$2</f>
        <v>0.03</v>
      </c>
      <c r="BC741" s="59">
        <f>VLOOKUP(AA741,'SCORE TALLER'!$Q$2:$R$10,2,FALSE)*BC$2</f>
        <v>0.05</v>
      </c>
      <c r="BD741" s="59">
        <f>VLOOKUP(V741,'SCORE TALLER'!$G$2:$H$10,2,FALSE)*BD$2</f>
        <v>0</v>
      </c>
      <c r="BE741" s="59">
        <f>VLOOKUP(AF741,'SCORE TALLER'!$AA$2:$AB$10,2,FALSE)*BE$2</f>
        <v>0</v>
      </c>
      <c r="BF741" s="59">
        <f>VLOOKUP(AL741,'SCORE TALLER'!$AM$2:$AN$10,2,TRUE)*BF$2</f>
        <v>0</v>
      </c>
      <c r="BG741" s="67">
        <f t="shared" si="163"/>
        <v>1.7000000000000002</v>
      </c>
      <c r="BH741" s="67" t="str">
        <f>VLOOKUP(BG741,'SCORE TALLER'!$AP$2:$AQ$7,2,TRUE)</f>
        <v>2. Normal</v>
      </c>
      <c r="BI741" s="67" t="str">
        <f t="shared" si="165"/>
        <v>LBZ</v>
      </c>
      <c r="BJ741" s="67" t="str">
        <f t="shared" si="165"/>
        <v>A</v>
      </c>
      <c r="BK741" s="67" t="str">
        <f t="shared" si="166"/>
        <v>A</v>
      </c>
      <c r="BL741" s="86">
        <f t="shared" si="164"/>
        <v>1412756</v>
      </c>
      <c r="BM741" s="86">
        <f t="shared" si="167"/>
        <v>0</v>
      </c>
    </row>
    <row r="742" spans="1:65" x14ac:dyDescent="0.3">
      <c r="A742" s="57">
        <v>2006686284</v>
      </c>
      <c r="B742" s="12" t="s">
        <v>880</v>
      </c>
      <c r="C742" s="58" t="s">
        <v>105</v>
      </c>
      <c r="D742" s="58" t="s">
        <v>115</v>
      </c>
      <c r="E742" s="58"/>
      <c r="F742" s="58">
        <v>4070527</v>
      </c>
      <c r="G742" s="58">
        <f t="shared" si="155"/>
        <v>2702907</v>
      </c>
      <c r="H742" s="58">
        <f t="shared" si="156"/>
        <v>0</v>
      </c>
      <c r="I742" s="58">
        <v>4071000</v>
      </c>
      <c r="J742" s="58">
        <v>167100</v>
      </c>
      <c r="K742" s="58">
        <v>0</v>
      </c>
      <c r="L742" s="58">
        <v>4313000</v>
      </c>
      <c r="M742" s="58">
        <v>1367620</v>
      </c>
      <c r="N742" s="58">
        <f>VLOOKUP(AD742,'tabla ingresos'!$A$3:$D$15,4,FALSE)</f>
        <v>1000000</v>
      </c>
      <c r="O742" s="58">
        <v>105806.57195353432</v>
      </c>
      <c r="P742" s="58">
        <v>3223000</v>
      </c>
      <c r="Q742" s="58">
        <v>0</v>
      </c>
      <c r="R742" s="12">
        <v>13052</v>
      </c>
      <c r="S742" s="12" t="s">
        <v>87</v>
      </c>
      <c r="T742" s="12" t="s">
        <v>89</v>
      </c>
      <c r="U742" s="12" t="s">
        <v>10</v>
      </c>
      <c r="V742" s="12">
        <v>4</v>
      </c>
      <c r="W742" s="12">
        <v>0</v>
      </c>
      <c r="X742" s="12">
        <v>0</v>
      </c>
      <c r="Y742" s="59">
        <v>4.7397260273972606</v>
      </c>
      <c r="Z742" s="59">
        <v>27.92876712328767</v>
      </c>
      <c r="AA742" s="12">
        <v>1</v>
      </c>
      <c r="AB742" s="12">
        <v>2</v>
      </c>
      <c r="AC742" s="12">
        <v>1</v>
      </c>
      <c r="AD742" s="12">
        <v>2</v>
      </c>
      <c r="AE742" s="12">
        <v>1</v>
      </c>
      <c r="AF742" s="58" t="s">
        <v>10</v>
      </c>
      <c r="AG742" s="66">
        <f t="shared" si="157"/>
        <v>0.18193771463568956</v>
      </c>
      <c r="AH742" s="67">
        <f t="shared" si="158"/>
        <v>4.8623513333333337</v>
      </c>
      <c r="AI742" s="67">
        <f t="shared" si="159"/>
        <v>0.91174666666666671</v>
      </c>
      <c r="AJ742" s="67">
        <f t="shared" si="160"/>
        <v>1.801938</v>
      </c>
      <c r="AK742" s="67">
        <f t="shared" si="161"/>
        <v>0</v>
      </c>
      <c r="AL742" s="67">
        <f t="shared" si="162"/>
        <v>0</v>
      </c>
      <c r="AM742" s="59">
        <f>VLOOKUP(AG742,'SCORE TALLER'!$AC$2:$AD$10,2,TRUE)*AM$2</f>
        <v>0</v>
      </c>
      <c r="AN742" s="59">
        <f>VLOOKUP(AD742,'SCORE TALLER'!$W$2:$X$10,2,TRUE)*AN$2</f>
        <v>0.32</v>
      </c>
      <c r="AO742" s="59">
        <f>VLOOKUP(AB742,'SCORE TALLER'!$S$2:$T$10,2,FALSE)*AO$2</f>
        <v>0.04</v>
      </c>
      <c r="AP742" s="59">
        <f>VLOOKUP(AH742,'SCORE TALLER'!$AE$2:$AF$10,2,TRUE)*AP$2</f>
        <v>0</v>
      </c>
      <c r="AQ742" s="59">
        <f>VLOOKUP(AI742,'SCORE TALLER'!$AG$2:$AH$10,2,TRUE)*AQ$2</f>
        <v>0.4</v>
      </c>
      <c r="AR742" s="59">
        <f>VLOOKUP(AC742,'SCORE TALLER'!$U$2:$V$10,2,FALSE)*AR$2</f>
        <v>0.05</v>
      </c>
      <c r="AS742" s="59">
        <f>VLOOKUP(AE742,'SCORE TALLER'!$Y$2:$Z$10,2,FALSE)*AS$2</f>
        <v>0.03</v>
      </c>
      <c r="AT742" s="59">
        <f>VLOOKUP(Z742,'SCORE TALLER'!$O$2:$P$10,2,TRUE)*AT$2</f>
        <v>0.04</v>
      </c>
      <c r="AU742" s="59">
        <f>VLOOKUP(S742,'SCORE TALLER'!$A$2:$B$10,2,FALSE)*AU$2</f>
        <v>0.15000000000000002</v>
      </c>
      <c r="AV742" s="59">
        <f>VLOOKUP(AJ742,'SCORE TALLER'!$AI$2:$AJ$10,2,TRUE)*AV$2</f>
        <v>0.2</v>
      </c>
      <c r="AW742" s="59">
        <f>VLOOKUP(AK742,'SCORE TALLER'!$AK$2:$AL$10,2,TRUE)*AW$2</f>
        <v>0.25</v>
      </c>
      <c r="AX742" s="59">
        <f>VLOOKUP(T742,'SCORE TALLER'!$C$2:$D$10,2,FALSE)*AX$2</f>
        <v>0</v>
      </c>
      <c r="AY742" s="59">
        <f>VLOOKUP(W742,'SCORE TALLER'!$I$2:$J$10,2,TRUE)*AY$2</f>
        <v>0</v>
      </c>
      <c r="AZ742" s="59">
        <f>VLOOKUP(X742,'SCORE TALLER'!$K$2:$L$10,2,TRUE)*AZ$2</f>
        <v>0</v>
      </c>
      <c r="BA742" s="59">
        <f>VLOOKUP(U742,'SCORE TALLER'!$E$2:$F$10,2,FALSE)*BA$2</f>
        <v>0</v>
      </c>
      <c r="BB742" s="59">
        <f>VLOOKUP(Y742,'SCORE TALLER'!$M$2:$N$10,2,TRUE)*BB$2</f>
        <v>0.03</v>
      </c>
      <c r="BC742" s="59">
        <f>VLOOKUP(AA742,'SCORE TALLER'!$Q$2:$R$10,2,FALSE)*BC$2</f>
        <v>0.05</v>
      </c>
      <c r="BD742" s="59">
        <f>VLOOKUP(V742,'SCORE TALLER'!$G$2:$H$10,2,FALSE)*BD$2</f>
        <v>0</v>
      </c>
      <c r="BE742" s="59">
        <f>VLOOKUP(AF742,'SCORE TALLER'!$AA$2:$AB$10,2,FALSE)*BE$2</f>
        <v>0</v>
      </c>
      <c r="BF742" s="59">
        <f>VLOOKUP(AL742,'SCORE TALLER'!$AM$2:$AN$10,2,TRUE)*BF$2</f>
        <v>0</v>
      </c>
      <c r="BG742" s="67">
        <f t="shared" si="163"/>
        <v>1.5600000000000003</v>
      </c>
      <c r="BH742" s="67" t="str">
        <f>VLOOKUP(BG742,'SCORE TALLER'!$AP$2:$AQ$7,2,TRUE)</f>
        <v>2. Normal</v>
      </c>
      <c r="BI742" s="67" t="str">
        <f t="shared" si="165"/>
        <v>LBZ</v>
      </c>
      <c r="BJ742" s="67" t="str">
        <f t="shared" si="165"/>
        <v>A</v>
      </c>
      <c r="BK742" s="67" t="str">
        <f t="shared" si="166"/>
        <v>A</v>
      </c>
      <c r="BL742" s="86">
        <f t="shared" si="164"/>
        <v>0</v>
      </c>
      <c r="BM742" s="86">
        <f t="shared" si="167"/>
        <v>0</v>
      </c>
    </row>
    <row r="743" spans="1:65" x14ac:dyDescent="0.3">
      <c r="A743" s="57">
        <v>2224628620</v>
      </c>
      <c r="B743" s="12" t="s">
        <v>881</v>
      </c>
      <c r="C743" s="58" t="s">
        <v>105</v>
      </c>
      <c r="D743" s="58" t="s">
        <v>114</v>
      </c>
      <c r="E743" s="58">
        <v>1745</v>
      </c>
      <c r="F743" s="58">
        <v>3282082</v>
      </c>
      <c r="G743" s="58">
        <f t="shared" si="155"/>
        <v>1922240</v>
      </c>
      <c r="H743" s="58">
        <f t="shared" si="156"/>
        <v>0</v>
      </c>
      <c r="I743" s="58">
        <v>3282000</v>
      </c>
      <c r="J743" s="58">
        <v>202147</v>
      </c>
      <c r="K743" s="58">
        <v>0</v>
      </c>
      <c r="L743" s="58">
        <v>2080000</v>
      </c>
      <c r="M743" s="58">
        <v>1359842</v>
      </c>
      <c r="N743" s="58">
        <f>VLOOKUP(AD743,'tabla ingresos'!$A$3:$D$15,4,FALSE)</f>
        <v>1000000</v>
      </c>
      <c r="O743" s="58">
        <v>32298.938038477372</v>
      </c>
      <c r="P743" s="58">
        <v>1452000</v>
      </c>
      <c r="Q743" s="58">
        <v>0</v>
      </c>
      <c r="R743" s="12">
        <v>76130</v>
      </c>
      <c r="S743" s="12" t="s">
        <v>87</v>
      </c>
      <c r="T743" s="12" t="s">
        <v>89</v>
      </c>
      <c r="U743" s="12" t="s">
        <v>10</v>
      </c>
      <c r="V743" s="12">
        <v>4</v>
      </c>
      <c r="W743" s="12">
        <v>0</v>
      </c>
      <c r="X743" s="12">
        <v>0</v>
      </c>
      <c r="Y743" s="59">
        <v>4.5835616438356164</v>
      </c>
      <c r="Z743" s="59">
        <v>28.673972602739727</v>
      </c>
      <c r="AA743" s="12">
        <v>2</v>
      </c>
      <c r="AB743" s="12">
        <v>0</v>
      </c>
      <c r="AC743" s="12">
        <v>1</v>
      </c>
      <c r="AD743" s="12">
        <v>2</v>
      </c>
      <c r="AE743" s="12">
        <v>1</v>
      </c>
      <c r="AF743" s="58" t="s">
        <v>10</v>
      </c>
      <c r="AG743" s="66">
        <f t="shared" si="157"/>
        <v>0.1562972920256516</v>
      </c>
      <c r="AH743" s="67">
        <f t="shared" si="158"/>
        <v>3.1560546666666665</v>
      </c>
      <c r="AI743" s="67">
        <f t="shared" si="159"/>
        <v>0.90772466666666662</v>
      </c>
      <c r="AJ743" s="67">
        <f t="shared" si="160"/>
        <v>1.2814933333333334</v>
      </c>
      <c r="AK743" s="67">
        <f t="shared" si="161"/>
        <v>0</v>
      </c>
      <c r="AL743" s="67">
        <f t="shared" si="162"/>
        <v>0</v>
      </c>
      <c r="AM743" s="59">
        <f>VLOOKUP(AG743,'SCORE TALLER'!$AC$2:$AD$10,2,TRUE)*AM$2</f>
        <v>0</v>
      </c>
      <c r="AN743" s="59">
        <f>VLOOKUP(AD743,'SCORE TALLER'!$W$2:$X$10,2,TRUE)*AN$2</f>
        <v>0.32</v>
      </c>
      <c r="AO743" s="59">
        <f>VLOOKUP(AB743,'SCORE TALLER'!$S$2:$T$10,2,FALSE)*AO$2</f>
        <v>0.05</v>
      </c>
      <c r="AP743" s="59">
        <f>VLOOKUP(AH743,'SCORE TALLER'!$AE$2:$AF$10,2,TRUE)*AP$2</f>
        <v>0</v>
      </c>
      <c r="AQ743" s="59">
        <f>VLOOKUP(AI743,'SCORE TALLER'!$AG$2:$AH$10,2,TRUE)*AQ$2</f>
        <v>0.4</v>
      </c>
      <c r="AR743" s="59">
        <f>VLOOKUP(AC743,'SCORE TALLER'!$U$2:$V$10,2,FALSE)*AR$2</f>
        <v>0.05</v>
      </c>
      <c r="AS743" s="59">
        <f>VLOOKUP(AE743,'SCORE TALLER'!$Y$2:$Z$10,2,FALSE)*AS$2</f>
        <v>0.03</v>
      </c>
      <c r="AT743" s="59">
        <f>VLOOKUP(Z743,'SCORE TALLER'!$O$2:$P$10,2,TRUE)*AT$2</f>
        <v>0.04</v>
      </c>
      <c r="AU743" s="59">
        <f>VLOOKUP(S743,'SCORE TALLER'!$A$2:$B$10,2,FALSE)*AU$2</f>
        <v>0.15000000000000002</v>
      </c>
      <c r="AV743" s="59">
        <f>VLOOKUP(AJ743,'SCORE TALLER'!$AI$2:$AJ$10,2,TRUE)*AV$2</f>
        <v>0.2</v>
      </c>
      <c r="AW743" s="59">
        <f>VLOOKUP(AK743,'SCORE TALLER'!$AK$2:$AL$10,2,TRUE)*AW$2</f>
        <v>0.25</v>
      </c>
      <c r="AX743" s="59">
        <f>VLOOKUP(T743,'SCORE TALLER'!$C$2:$D$10,2,FALSE)*AX$2</f>
        <v>0</v>
      </c>
      <c r="AY743" s="59">
        <f>VLOOKUP(W743,'SCORE TALLER'!$I$2:$J$10,2,TRUE)*AY$2</f>
        <v>0</v>
      </c>
      <c r="AZ743" s="59">
        <f>VLOOKUP(X743,'SCORE TALLER'!$K$2:$L$10,2,TRUE)*AZ$2</f>
        <v>0</v>
      </c>
      <c r="BA743" s="59">
        <f>VLOOKUP(U743,'SCORE TALLER'!$E$2:$F$10,2,FALSE)*BA$2</f>
        <v>0</v>
      </c>
      <c r="BB743" s="59">
        <f>VLOOKUP(Y743,'SCORE TALLER'!$M$2:$N$10,2,TRUE)*BB$2</f>
        <v>0.03</v>
      </c>
      <c r="BC743" s="59">
        <f>VLOOKUP(AA743,'SCORE TALLER'!$Q$2:$R$10,2,FALSE)*BC$2</f>
        <v>0</v>
      </c>
      <c r="BD743" s="59">
        <f>VLOOKUP(V743,'SCORE TALLER'!$G$2:$H$10,2,FALSE)*BD$2</f>
        <v>0</v>
      </c>
      <c r="BE743" s="59">
        <f>VLOOKUP(AF743,'SCORE TALLER'!$AA$2:$AB$10,2,FALSE)*BE$2</f>
        <v>0</v>
      </c>
      <c r="BF743" s="59">
        <f>VLOOKUP(AL743,'SCORE TALLER'!$AM$2:$AN$10,2,TRUE)*BF$2</f>
        <v>0</v>
      </c>
      <c r="BG743" s="67">
        <f t="shared" si="163"/>
        <v>1.52</v>
      </c>
      <c r="BH743" s="67" t="str">
        <f>VLOOKUP(BG743,'SCORE TALLER'!$AP$2:$AQ$7,2,TRUE)</f>
        <v>2. Normal</v>
      </c>
      <c r="BI743" s="67" t="str">
        <f t="shared" si="165"/>
        <v>LBZ</v>
      </c>
      <c r="BJ743" s="67" t="str">
        <f t="shared" si="165"/>
        <v>A</v>
      </c>
      <c r="BK743" s="67" t="str">
        <f t="shared" si="166"/>
        <v>A</v>
      </c>
      <c r="BL743" s="86">
        <f t="shared" si="164"/>
        <v>0</v>
      </c>
      <c r="BM743" s="86">
        <f t="shared" si="167"/>
        <v>0</v>
      </c>
    </row>
    <row r="744" spans="1:65" x14ac:dyDescent="0.3">
      <c r="A744" s="57">
        <v>2208204680</v>
      </c>
      <c r="B744" s="12" t="s">
        <v>882</v>
      </c>
      <c r="C744" s="58" t="s">
        <v>107</v>
      </c>
      <c r="D744" s="58" t="s">
        <v>114</v>
      </c>
      <c r="E744" s="58">
        <v>470087</v>
      </c>
      <c r="F744" s="58">
        <v>2662094</v>
      </c>
      <c r="G744" s="58">
        <f t="shared" si="155"/>
        <v>1772986</v>
      </c>
      <c r="H744" s="58">
        <f t="shared" si="156"/>
        <v>1772986</v>
      </c>
      <c r="I744" s="58" t="e">
        <v>#N/A</v>
      </c>
      <c r="J744" s="58">
        <v>131364</v>
      </c>
      <c r="K744" s="58">
        <v>0</v>
      </c>
      <c r="L744" s="58">
        <v>0</v>
      </c>
      <c r="M744" s="58">
        <v>889108</v>
      </c>
      <c r="N744" s="58">
        <f>VLOOKUP(AD744,'tabla ingresos'!$A$3:$D$15,4,FALSE)</f>
        <v>1000000</v>
      </c>
      <c r="O744" s="58">
        <v>0</v>
      </c>
      <c r="P744" s="58">
        <v>0</v>
      </c>
      <c r="Q744" s="58">
        <v>0</v>
      </c>
      <c r="R744" s="12">
        <v>76130</v>
      </c>
      <c r="S744" s="12" t="s">
        <v>88</v>
      </c>
      <c r="T744" s="12" t="s">
        <v>89</v>
      </c>
      <c r="U744" s="12" t="s">
        <v>10</v>
      </c>
      <c r="V744" s="12">
        <v>4</v>
      </c>
      <c r="W744" s="12">
        <v>0</v>
      </c>
      <c r="X744" s="12">
        <v>0</v>
      </c>
      <c r="Y744" s="59">
        <v>2.8410958904109589</v>
      </c>
      <c r="Z744" s="59">
        <v>25.076712328767123</v>
      </c>
      <c r="AA744" s="12">
        <v>1</v>
      </c>
      <c r="AB744" s="12">
        <v>0</v>
      </c>
      <c r="AC744" s="12">
        <v>1</v>
      </c>
      <c r="AD744" s="12">
        <v>2</v>
      </c>
      <c r="AE744" s="12">
        <v>1</v>
      </c>
      <c r="AF744" s="58" t="s">
        <v>91</v>
      </c>
      <c r="AG744" s="66">
        <f t="shared" si="157"/>
        <v>8.7576000000000001E-2</v>
      </c>
      <c r="AH744" s="67">
        <f t="shared" si="158"/>
        <v>1.7747293333333334</v>
      </c>
      <c r="AI744" s="67">
        <f t="shared" si="159"/>
        <v>0.90612999999999999</v>
      </c>
      <c r="AJ744" s="67">
        <f t="shared" si="160"/>
        <v>1.1819906666666666</v>
      </c>
      <c r="AK744" s="67">
        <f t="shared" si="161"/>
        <v>1.1819906666666666</v>
      </c>
      <c r="AL744" s="67">
        <f t="shared" si="162"/>
        <v>0</v>
      </c>
      <c r="AM744" s="59">
        <f>VLOOKUP(AG744,'SCORE TALLER'!$AC$2:$AD$10,2,TRUE)*AM$2</f>
        <v>0</v>
      </c>
      <c r="AN744" s="59">
        <f>VLOOKUP(AD744,'SCORE TALLER'!$W$2:$X$10,2,TRUE)*AN$2</f>
        <v>0.32</v>
      </c>
      <c r="AO744" s="59">
        <f>VLOOKUP(AB744,'SCORE TALLER'!$S$2:$T$10,2,FALSE)*AO$2</f>
        <v>0.05</v>
      </c>
      <c r="AP744" s="59">
        <f>VLOOKUP(AH744,'SCORE TALLER'!$AE$2:$AF$10,2,TRUE)*AP$2</f>
        <v>0</v>
      </c>
      <c r="AQ744" s="59">
        <f>VLOOKUP(AI744,'SCORE TALLER'!$AG$2:$AH$10,2,TRUE)*AQ$2</f>
        <v>0.4</v>
      </c>
      <c r="AR744" s="59">
        <f>VLOOKUP(AC744,'SCORE TALLER'!$U$2:$V$10,2,FALSE)*AR$2</f>
        <v>0.05</v>
      </c>
      <c r="AS744" s="59">
        <f>VLOOKUP(AE744,'SCORE TALLER'!$Y$2:$Z$10,2,FALSE)*AS$2</f>
        <v>0.03</v>
      </c>
      <c r="AT744" s="59">
        <f>VLOOKUP(Z744,'SCORE TALLER'!$O$2:$P$10,2,TRUE)*AT$2</f>
        <v>0.04</v>
      </c>
      <c r="AU744" s="59">
        <f>VLOOKUP(S744,'SCORE TALLER'!$A$2:$B$10,2,FALSE)*AU$2</f>
        <v>0.25</v>
      </c>
      <c r="AV744" s="59">
        <f>VLOOKUP(AJ744,'SCORE TALLER'!$AI$2:$AJ$10,2,TRUE)*AV$2</f>
        <v>0.2</v>
      </c>
      <c r="AW744" s="59">
        <f>VLOOKUP(AK744,'SCORE TALLER'!$AK$2:$AL$10,2,TRUE)*AW$2</f>
        <v>0.2</v>
      </c>
      <c r="AX744" s="59">
        <f>VLOOKUP(T744,'SCORE TALLER'!$C$2:$D$10,2,FALSE)*AX$2</f>
        <v>0</v>
      </c>
      <c r="AY744" s="59">
        <f>VLOOKUP(W744,'SCORE TALLER'!$I$2:$J$10,2,TRUE)*AY$2</f>
        <v>0</v>
      </c>
      <c r="AZ744" s="59">
        <f>VLOOKUP(X744,'SCORE TALLER'!$K$2:$L$10,2,TRUE)*AZ$2</f>
        <v>0</v>
      </c>
      <c r="BA744" s="59">
        <f>VLOOKUP(U744,'SCORE TALLER'!$E$2:$F$10,2,FALSE)*BA$2</f>
        <v>0</v>
      </c>
      <c r="BB744" s="59">
        <f>VLOOKUP(Y744,'SCORE TALLER'!$M$2:$N$10,2,TRUE)*BB$2</f>
        <v>0.04</v>
      </c>
      <c r="BC744" s="59">
        <f>VLOOKUP(AA744,'SCORE TALLER'!$Q$2:$R$10,2,FALSE)*BC$2</f>
        <v>0.05</v>
      </c>
      <c r="BD744" s="59">
        <f>VLOOKUP(V744,'SCORE TALLER'!$G$2:$H$10,2,FALSE)*BD$2</f>
        <v>0</v>
      </c>
      <c r="BE744" s="59">
        <f>VLOOKUP(AF744,'SCORE TALLER'!$AA$2:$AB$10,2,FALSE)*BE$2</f>
        <v>0.30000000000000004</v>
      </c>
      <c r="BF744" s="59">
        <f>VLOOKUP(AL744,'SCORE TALLER'!$AM$2:$AN$10,2,TRUE)*BF$2</f>
        <v>0</v>
      </c>
      <c r="BG744" s="67">
        <f t="shared" si="163"/>
        <v>1.9300000000000002</v>
      </c>
      <c r="BH744" s="67" t="str">
        <f>VLOOKUP(BG744,'SCORE TALLER'!$AP$2:$AQ$7,2,TRUE)</f>
        <v>2. Normal</v>
      </c>
      <c r="BI744" s="67" t="str">
        <f t="shared" si="165"/>
        <v>LBZ</v>
      </c>
      <c r="BJ744" s="67" t="str">
        <f t="shared" si="165"/>
        <v>A</v>
      </c>
      <c r="BK744" s="67" t="str">
        <f t="shared" si="166"/>
        <v>SIN</v>
      </c>
      <c r="BL744" s="86">
        <f t="shared" si="164"/>
        <v>1772986</v>
      </c>
      <c r="BM744" s="86">
        <f t="shared" si="167"/>
        <v>0</v>
      </c>
    </row>
    <row r="745" spans="1:65" x14ac:dyDescent="0.3">
      <c r="A745" s="57">
        <v>28040626</v>
      </c>
      <c r="B745" s="12" t="s">
        <v>883</v>
      </c>
      <c r="C745" s="58" t="s">
        <v>105</v>
      </c>
      <c r="D745" s="58" t="s">
        <v>114</v>
      </c>
      <c r="E745" s="58">
        <v>11050</v>
      </c>
      <c r="F745" s="58">
        <v>2901383</v>
      </c>
      <c r="G745" s="58">
        <f t="shared" si="155"/>
        <v>1554005</v>
      </c>
      <c r="H745" s="58">
        <f t="shared" si="156"/>
        <v>0</v>
      </c>
      <c r="I745" s="58">
        <v>2901000</v>
      </c>
      <c r="J745" s="58">
        <v>203894</v>
      </c>
      <c r="K745" s="58">
        <v>0</v>
      </c>
      <c r="L745" s="58">
        <v>3300000</v>
      </c>
      <c r="M745" s="58">
        <v>1347378</v>
      </c>
      <c r="N745" s="58">
        <f>VLOOKUP(AD745,'tabla ingresos'!$A$3:$D$15,4,FALSE)</f>
        <v>1000000</v>
      </c>
      <c r="O745" s="58">
        <v>167852.41019615289</v>
      </c>
      <c r="P745" s="58">
        <v>6721000</v>
      </c>
      <c r="Q745" s="58">
        <v>0</v>
      </c>
      <c r="R745" s="12">
        <v>76001</v>
      </c>
      <c r="S745" s="12" t="s">
        <v>87</v>
      </c>
      <c r="T745" s="12" t="s">
        <v>89</v>
      </c>
      <c r="U745" s="12" t="s">
        <v>10</v>
      </c>
      <c r="V745" s="12">
        <v>4</v>
      </c>
      <c r="W745" s="12">
        <v>0</v>
      </c>
      <c r="X745" s="12">
        <v>0</v>
      </c>
      <c r="Y745" s="59">
        <v>4.5835616438356164</v>
      </c>
      <c r="Z745" s="59">
        <v>43.421917808219177</v>
      </c>
      <c r="AA745" s="12">
        <v>2</v>
      </c>
      <c r="AB745" s="12">
        <v>0</v>
      </c>
      <c r="AC745" s="12">
        <v>1</v>
      </c>
      <c r="AD745" s="12">
        <v>2</v>
      </c>
      <c r="AE745" s="12">
        <v>1</v>
      </c>
      <c r="AF745" s="58" t="s">
        <v>10</v>
      </c>
      <c r="AG745" s="66">
        <f t="shared" si="157"/>
        <v>0.24783094013076859</v>
      </c>
      <c r="AH745" s="67">
        <f t="shared" si="158"/>
        <v>6.4149219999999998</v>
      </c>
      <c r="AI745" s="67">
        <f t="shared" si="159"/>
        <v>0.90561866666666668</v>
      </c>
      <c r="AJ745" s="67">
        <f t="shared" si="160"/>
        <v>1.0360033333333334</v>
      </c>
      <c r="AK745" s="67">
        <f t="shared" si="161"/>
        <v>0</v>
      </c>
      <c r="AL745" s="67">
        <f t="shared" si="162"/>
        <v>0</v>
      </c>
      <c r="AM745" s="59">
        <f>VLOOKUP(AG745,'SCORE TALLER'!$AC$2:$AD$10,2,TRUE)*AM$2</f>
        <v>0</v>
      </c>
      <c r="AN745" s="59">
        <f>VLOOKUP(AD745,'SCORE TALLER'!$W$2:$X$10,2,TRUE)*AN$2</f>
        <v>0.32</v>
      </c>
      <c r="AO745" s="59">
        <f>VLOOKUP(AB745,'SCORE TALLER'!$S$2:$T$10,2,FALSE)*AO$2</f>
        <v>0.05</v>
      </c>
      <c r="AP745" s="59">
        <f>VLOOKUP(AH745,'SCORE TALLER'!$AE$2:$AF$10,2,TRUE)*AP$2</f>
        <v>0.08</v>
      </c>
      <c r="AQ745" s="59">
        <f>VLOOKUP(AI745,'SCORE TALLER'!$AG$2:$AH$10,2,TRUE)*AQ$2</f>
        <v>0.4</v>
      </c>
      <c r="AR745" s="59">
        <f>VLOOKUP(AC745,'SCORE TALLER'!$U$2:$V$10,2,FALSE)*AR$2</f>
        <v>0.05</v>
      </c>
      <c r="AS745" s="59">
        <f>VLOOKUP(AE745,'SCORE TALLER'!$Y$2:$Z$10,2,FALSE)*AS$2</f>
        <v>0.03</v>
      </c>
      <c r="AT745" s="59">
        <f>VLOOKUP(Z745,'SCORE TALLER'!$O$2:$P$10,2,TRUE)*AT$2</f>
        <v>0.03</v>
      </c>
      <c r="AU745" s="59">
        <f>VLOOKUP(S745,'SCORE TALLER'!$A$2:$B$10,2,FALSE)*AU$2</f>
        <v>0.15000000000000002</v>
      </c>
      <c r="AV745" s="59">
        <f>VLOOKUP(AJ745,'SCORE TALLER'!$AI$2:$AJ$10,2,TRUE)*AV$2</f>
        <v>0.2</v>
      </c>
      <c r="AW745" s="59">
        <f>VLOOKUP(AK745,'SCORE TALLER'!$AK$2:$AL$10,2,TRUE)*AW$2</f>
        <v>0.25</v>
      </c>
      <c r="AX745" s="59">
        <f>VLOOKUP(T745,'SCORE TALLER'!$C$2:$D$10,2,FALSE)*AX$2</f>
        <v>0</v>
      </c>
      <c r="AY745" s="59">
        <f>VLOOKUP(W745,'SCORE TALLER'!$I$2:$J$10,2,TRUE)*AY$2</f>
        <v>0</v>
      </c>
      <c r="AZ745" s="59">
        <f>VLOOKUP(X745,'SCORE TALLER'!$K$2:$L$10,2,TRUE)*AZ$2</f>
        <v>0</v>
      </c>
      <c r="BA745" s="59">
        <f>VLOOKUP(U745,'SCORE TALLER'!$E$2:$F$10,2,FALSE)*BA$2</f>
        <v>0</v>
      </c>
      <c r="BB745" s="59">
        <f>VLOOKUP(Y745,'SCORE TALLER'!$M$2:$N$10,2,TRUE)*BB$2</f>
        <v>0.03</v>
      </c>
      <c r="BC745" s="59">
        <f>VLOOKUP(AA745,'SCORE TALLER'!$Q$2:$R$10,2,FALSE)*BC$2</f>
        <v>0</v>
      </c>
      <c r="BD745" s="59">
        <f>VLOOKUP(V745,'SCORE TALLER'!$G$2:$H$10,2,FALSE)*BD$2</f>
        <v>0</v>
      </c>
      <c r="BE745" s="59">
        <f>VLOOKUP(AF745,'SCORE TALLER'!$AA$2:$AB$10,2,FALSE)*BE$2</f>
        <v>0</v>
      </c>
      <c r="BF745" s="59">
        <f>VLOOKUP(AL745,'SCORE TALLER'!$AM$2:$AN$10,2,TRUE)*BF$2</f>
        <v>0</v>
      </c>
      <c r="BG745" s="67">
        <f t="shared" si="163"/>
        <v>1.5900000000000003</v>
      </c>
      <c r="BH745" s="67" t="str">
        <f>VLOOKUP(BG745,'SCORE TALLER'!$AP$2:$AQ$7,2,TRUE)</f>
        <v>2. Normal</v>
      </c>
      <c r="BI745" s="67" t="str">
        <f t="shared" si="165"/>
        <v>LBZ</v>
      </c>
      <c r="BJ745" s="67" t="str">
        <f t="shared" si="165"/>
        <v>A</v>
      </c>
      <c r="BK745" s="67" t="str">
        <f t="shared" si="166"/>
        <v>A</v>
      </c>
      <c r="BL745" s="86">
        <f t="shared" si="164"/>
        <v>0</v>
      </c>
      <c r="BM745" s="86">
        <f t="shared" si="167"/>
        <v>0</v>
      </c>
    </row>
    <row r="746" spans="1:65" x14ac:dyDescent="0.3">
      <c r="A746" s="57">
        <v>2224668000</v>
      </c>
      <c r="B746" s="12" t="s">
        <v>884</v>
      </c>
      <c r="C746" s="58" t="s">
        <v>105</v>
      </c>
      <c r="D746" s="58" t="s">
        <v>115</v>
      </c>
      <c r="E746" s="58">
        <v>793967</v>
      </c>
      <c r="F746" s="58">
        <v>4170804</v>
      </c>
      <c r="G746" s="58">
        <f t="shared" si="155"/>
        <v>2249159</v>
      </c>
      <c r="H746" s="58">
        <f t="shared" si="156"/>
        <v>0</v>
      </c>
      <c r="I746" s="58">
        <v>4171000</v>
      </c>
      <c r="J746" s="58">
        <v>261286</v>
      </c>
      <c r="K746" s="58">
        <v>0</v>
      </c>
      <c r="L746" s="58">
        <v>3511139</v>
      </c>
      <c r="M746" s="58">
        <v>1921645</v>
      </c>
      <c r="N746" s="58">
        <f>VLOOKUP(AD746,'tabla ingresos'!$A$3:$D$15,4,FALSE)</f>
        <v>2000000</v>
      </c>
      <c r="O746" s="58">
        <v>444143.27082990395</v>
      </c>
      <c r="P746" s="58">
        <v>19383000</v>
      </c>
      <c r="Q746" s="58">
        <v>0</v>
      </c>
      <c r="R746" s="12">
        <v>76130</v>
      </c>
      <c r="S746" s="12" t="s">
        <v>87</v>
      </c>
      <c r="T746" s="12" t="s">
        <v>89</v>
      </c>
      <c r="U746" s="12" t="s">
        <v>10</v>
      </c>
      <c r="V746" s="12">
        <v>4</v>
      </c>
      <c r="W746" s="12">
        <v>0</v>
      </c>
      <c r="X746" s="12">
        <v>0</v>
      </c>
      <c r="Y746" s="59">
        <v>3.0904109589041098</v>
      </c>
      <c r="Z746" s="59">
        <v>27.624657534246577</v>
      </c>
      <c r="AA746" s="12">
        <v>2</v>
      </c>
      <c r="AB746" s="12">
        <v>1</v>
      </c>
      <c r="AC746" s="12">
        <v>2</v>
      </c>
      <c r="AD746" s="12">
        <v>3</v>
      </c>
      <c r="AE746" s="12">
        <v>1</v>
      </c>
      <c r="AF746" s="58" t="s">
        <v>10</v>
      </c>
      <c r="AG746" s="66">
        <f t="shared" si="157"/>
        <v>0.23514309027663463</v>
      </c>
      <c r="AH746" s="67">
        <f t="shared" si="158"/>
        <v>7.8512680000000001</v>
      </c>
      <c r="AI746" s="67">
        <f t="shared" si="159"/>
        <v>0.90520400000000001</v>
      </c>
      <c r="AJ746" s="67">
        <f t="shared" si="160"/>
        <v>0.74971966666666667</v>
      </c>
      <c r="AK746" s="67">
        <f t="shared" si="161"/>
        <v>0</v>
      </c>
      <c r="AL746" s="67">
        <f t="shared" si="162"/>
        <v>0</v>
      </c>
      <c r="AM746" s="59">
        <f>VLOOKUP(AG746,'SCORE TALLER'!$AC$2:$AD$10,2,TRUE)*AM$2</f>
        <v>0</v>
      </c>
      <c r="AN746" s="59">
        <f>VLOOKUP(AD746,'SCORE TALLER'!$W$2:$X$10,2,TRUE)*AN$2</f>
        <v>0.32</v>
      </c>
      <c r="AO746" s="59">
        <f>VLOOKUP(AB746,'SCORE TALLER'!$S$2:$T$10,2,FALSE)*AO$2</f>
        <v>0.05</v>
      </c>
      <c r="AP746" s="59">
        <f>VLOOKUP(AH746,'SCORE TALLER'!$AE$2:$AF$10,2,TRUE)*AP$2</f>
        <v>0.08</v>
      </c>
      <c r="AQ746" s="59">
        <f>VLOOKUP(AI746,'SCORE TALLER'!$AG$2:$AH$10,2,TRUE)*AQ$2</f>
        <v>0.4</v>
      </c>
      <c r="AR746" s="59">
        <f>VLOOKUP(AC746,'SCORE TALLER'!$U$2:$V$10,2,FALSE)*AR$2</f>
        <v>0.04</v>
      </c>
      <c r="AS746" s="59">
        <f>VLOOKUP(AE746,'SCORE TALLER'!$Y$2:$Z$10,2,FALSE)*AS$2</f>
        <v>0.03</v>
      </c>
      <c r="AT746" s="59">
        <f>VLOOKUP(Z746,'SCORE TALLER'!$O$2:$P$10,2,TRUE)*AT$2</f>
        <v>0.04</v>
      </c>
      <c r="AU746" s="59">
        <f>VLOOKUP(S746,'SCORE TALLER'!$A$2:$B$10,2,FALSE)*AU$2</f>
        <v>0.15000000000000002</v>
      </c>
      <c r="AV746" s="59">
        <f>VLOOKUP(AJ746,'SCORE TALLER'!$AI$2:$AJ$10,2,TRUE)*AV$2</f>
        <v>0.25</v>
      </c>
      <c r="AW746" s="59">
        <f>VLOOKUP(AK746,'SCORE TALLER'!$AK$2:$AL$10,2,TRUE)*AW$2</f>
        <v>0.25</v>
      </c>
      <c r="AX746" s="59">
        <f>VLOOKUP(T746,'SCORE TALLER'!$C$2:$D$10,2,FALSE)*AX$2</f>
        <v>0</v>
      </c>
      <c r="AY746" s="59">
        <f>VLOOKUP(W746,'SCORE TALLER'!$I$2:$J$10,2,TRUE)*AY$2</f>
        <v>0</v>
      </c>
      <c r="AZ746" s="59">
        <f>VLOOKUP(X746,'SCORE TALLER'!$K$2:$L$10,2,TRUE)*AZ$2</f>
        <v>0</v>
      </c>
      <c r="BA746" s="59">
        <f>VLOOKUP(U746,'SCORE TALLER'!$E$2:$F$10,2,FALSE)*BA$2</f>
        <v>0</v>
      </c>
      <c r="BB746" s="59">
        <f>VLOOKUP(Y746,'SCORE TALLER'!$M$2:$N$10,2,TRUE)*BB$2</f>
        <v>0.04</v>
      </c>
      <c r="BC746" s="59">
        <f>VLOOKUP(AA746,'SCORE TALLER'!$Q$2:$R$10,2,FALSE)*BC$2</f>
        <v>0</v>
      </c>
      <c r="BD746" s="59">
        <f>VLOOKUP(V746,'SCORE TALLER'!$G$2:$H$10,2,FALSE)*BD$2</f>
        <v>0</v>
      </c>
      <c r="BE746" s="59">
        <f>VLOOKUP(AF746,'SCORE TALLER'!$AA$2:$AB$10,2,FALSE)*BE$2</f>
        <v>0</v>
      </c>
      <c r="BF746" s="59">
        <f>VLOOKUP(AL746,'SCORE TALLER'!$AM$2:$AN$10,2,TRUE)*BF$2</f>
        <v>0</v>
      </c>
      <c r="BG746" s="67">
        <f t="shared" si="163"/>
        <v>1.6500000000000004</v>
      </c>
      <c r="BH746" s="67" t="str">
        <f>VLOOKUP(BG746,'SCORE TALLER'!$AP$2:$AQ$7,2,TRUE)</f>
        <v>2. Normal</v>
      </c>
      <c r="BI746" s="67" t="str">
        <f t="shared" si="165"/>
        <v>LBZ</v>
      </c>
      <c r="BJ746" s="67" t="str">
        <f t="shared" si="165"/>
        <v>A</v>
      </c>
      <c r="BK746" s="67" t="str">
        <f t="shared" si="166"/>
        <v>A</v>
      </c>
      <c r="BL746" s="86">
        <f t="shared" si="164"/>
        <v>0</v>
      </c>
      <c r="BM746" s="86">
        <f t="shared" si="167"/>
        <v>0</v>
      </c>
    </row>
    <row r="747" spans="1:65" x14ac:dyDescent="0.3">
      <c r="A747" s="57">
        <v>2222224486</v>
      </c>
      <c r="B747" s="12" t="s">
        <v>885</v>
      </c>
      <c r="C747" s="58" t="s">
        <v>107</v>
      </c>
      <c r="D747" s="58" t="s">
        <v>114</v>
      </c>
      <c r="E747" s="58">
        <v>653868</v>
      </c>
      <c r="F747" s="58">
        <v>2291153</v>
      </c>
      <c r="G747" s="58">
        <f t="shared" si="155"/>
        <v>1588375</v>
      </c>
      <c r="H747" s="58">
        <f t="shared" si="156"/>
        <v>1588375</v>
      </c>
      <c r="I747" s="58" t="e">
        <v>#N/A</v>
      </c>
      <c r="J747" s="58">
        <v>103650</v>
      </c>
      <c r="K747" s="58">
        <v>0</v>
      </c>
      <c r="L747" s="58">
        <v>0</v>
      </c>
      <c r="M747" s="58">
        <v>702778</v>
      </c>
      <c r="N747" s="58">
        <f>VLOOKUP(AD747,'tabla ingresos'!$A$3:$D$15,4,FALSE)</f>
        <v>1000000</v>
      </c>
      <c r="O747" s="58">
        <v>0</v>
      </c>
      <c r="P747" s="58">
        <v>0</v>
      </c>
      <c r="Q747" s="58">
        <v>0</v>
      </c>
      <c r="R747" s="12">
        <v>76001</v>
      </c>
      <c r="S747" s="12" t="s">
        <v>88</v>
      </c>
      <c r="T747" s="12" t="s">
        <v>89</v>
      </c>
      <c r="U747" s="12" t="s">
        <v>10</v>
      </c>
      <c r="V747" s="12">
        <v>4</v>
      </c>
      <c r="W747" s="12">
        <v>0</v>
      </c>
      <c r="X747" s="12">
        <v>0</v>
      </c>
      <c r="Y747" s="59">
        <v>2.2246575342465755</v>
      </c>
      <c r="Z747" s="59">
        <v>31.87945205479452</v>
      </c>
      <c r="AA747" s="12">
        <v>1</v>
      </c>
      <c r="AB747" s="12">
        <v>0</v>
      </c>
      <c r="AC747" s="12">
        <v>3</v>
      </c>
      <c r="AD747" s="12">
        <v>2</v>
      </c>
      <c r="AE747" s="12">
        <v>1</v>
      </c>
      <c r="AF747" s="58" t="s">
        <v>91</v>
      </c>
      <c r="AG747" s="66">
        <f t="shared" si="157"/>
        <v>6.9099999999999995E-2</v>
      </c>
      <c r="AH747" s="67">
        <f t="shared" si="158"/>
        <v>1.5274353333333333</v>
      </c>
      <c r="AI747" s="67">
        <f t="shared" si="159"/>
        <v>0.90443066666666672</v>
      </c>
      <c r="AJ747" s="67">
        <f t="shared" si="160"/>
        <v>1.0589166666666667</v>
      </c>
      <c r="AK747" s="67">
        <f t="shared" si="161"/>
        <v>1.0589166666666667</v>
      </c>
      <c r="AL747" s="67">
        <f t="shared" si="162"/>
        <v>0</v>
      </c>
      <c r="AM747" s="59">
        <f>VLOOKUP(AG747,'SCORE TALLER'!$AC$2:$AD$10,2,TRUE)*AM$2</f>
        <v>0</v>
      </c>
      <c r="AN747" s="59">
        <f>VLOOKUP(AD747,'SCORE TALLER'!$W$2:$X$10,2,TRUE)*AN$2</f>
        <v>0.32</v>
      </c>
      <c r="AO747" s="59">
        <f>VLOOKUP(AB747,'SCORE TALLER'!$S$2:$T$10,2,FALSE)*AO$2</f>
        <v>0.05</v>
      </c>
      <c r="AP747" s="59">
        <f>VLOOKUP(AH747,'SCORE TALLER'!$AE$2:$AF$10,2,TRUE)*AP$2</f>
        <v>0</v>
      </c>
      <c r="AQ747" s="59">
        <f>VLOOKUP(AI747,'SCORE TALLER'!$AG$2:$AH$10,2,TRUE)*AQ$2</f>
        <v>0.4</v>
      </c>
      <c r="AR747" s="59">
        <f>VLOOKUP(AC747,'SCORE TALLER'!$U$2:$V$10,2,FALSE)*AR$2</f>
        <v>0.03</v>
      </c>
      <c r="AS747" s="59">
        <f>VLOOKUP(AE747,'SCORE TALLER'!$Y$2:$Z$10,2,FALSE)*AS$2</f>
        <v>0.03</v>
      </c>
      <c r="AT747" s="59">
        <f>VLOOKUP(Z747,'SCORE TALLER'!$O$2:$P$10,2,TRUE)*AT$2</f>
        <v>0.04</v>
      </c>
      <c r="AU747" s="59">
        <f>VLOOKUP(S747,'SCORE TALLER'!$A$2:$B$10,2,FALSE)*AU$2</f>
        <v>0.25</v>
      </c>
      <c r="AV747" s="59">
        <f>VLOOKUP(AJ747,'SCORE TALLER'!$AI$2:$AJ$10,2,TRUE)*AV$2</f>
        <v>0.2</v>
      </c>
      <c r="AW747" s="59">
        <f>VLOOKUP(AK747,'SCORE TALLER'!$AK$2:$AL$10,2,TRUE)*AW$2</f>
        <v>0.2</v>
      </c>
      <c r="AX747" s="59">
        <f>VLOOKUP(T747,'SCORE TALLER'!$C$2:$D$10,2,FALSE)*AX$2</f>
        <v>0</v>
      </c>
      <c r="AY747" s="59">
        <f>VLOOKUP(W747,'SCORE TALLER'!$I$2:$J$10,2,TRUE)*AY$2</f>
        <v>0</v>
      </c>
      <c r="AZ747" s="59">
        <f>VLOOKUP(X747,'SCORE TALLER'!$K$2:$L$10,2,TRUE)*AZ$2</f>
        <v>0</v>
      </c>
      <c r="BA747" s="59">
        <f>VLOOKUP(U747,'SCORE TALLER'!$E$2:$F$10,2,FALSE)*BA$2</f>
        <v>0</v>
      </c>
      <c r="BB747" s="59">
        <f>VLOOKUP(Y747,'SCORE TALLER'!$M$2:$N$10,2,TRUE)*BB$2</f>
        <v>0.04</v>
      </c>
      <c r="BC747" s="59">
        <f>VLOOKUP(AA747,'SCORE TALLER'!$Q$2:$R$10,2,FALSE)*BC$2</f>
        <v>0.05</v>
      </c>
      <c r="BD747" s="59">
        <f>VLOOKUP(V747,'SCORE TALLER'!$G$2:$H$10,2,FALSE)*BD$2</f>
        <v>0</v>
      </c>
      <c r="BE747" s="59">
        <f>VLOOKUP(AF747,'SCORE TALLER'!$AA$2:$AB$10,2,FALSE)*BE$2</f>
        <v>0.30000000000000004</v>
      </c>
      <c r="BF747" s="59">
        <f>VLOOKUP(AL747,'SCORE TALLER'!$AM$2:$AN$10,2,TRUE)*BF$2</f>
        <v>0</v>
      </c>
      <c r="BG747" s="67">
        <f t="shared" si="163"/>
        <v>1.9100000000000001</v>
      </c>
      <c r="BH747" s="67" t="str">
        <f>VLOOKUP(BG747,'SCORE TALLER'!$AP$2:$AQ$7,2,TRUE)</f>
        <v>2. Normal</v>
      </c>
      <c r="BI747" s="67" t="str">
        <f t="shared" si="165"/>
        <v>LBZ</v>
      </c>
      <c r="BJ747" s="67" t="str">
        <f t="shared" si="165"/>
        <v>A</v>
      </c>
      <c r="BK747" s="67" t="str">
        <f t="shared" si="166"/>
        <v>SIN</v>
      </c>
      <c r="BL747" s="86">
        <f t="shared" si="164"/>
        <v>1588375</v>
      </c>
      <c r="BM747" s="86">
        <f t="shared" si="167"/>
        <v>0</v>
      </c>
    </row>
    <row r="748" spans="1:65" x14ac:dyDescent="0.3">
      <c r="A748" s="57">
        <v>2220624848</v>
      </c>
      <c r="B748" s="12" t="s">
        <v>886</v>
      </c>
      <c r="C748" s="58" t="s">
        <v>105</v>
      </c>
      <c r="D748" s="58" t="s">
        <v>115</v>
      </c>
      <c r="E748" s="58">
        <v>163667</v>
      </c>
      <c r="F748" s="58">
        <v>4880000</v>
      </c>
      <c r="G748" s="58">
        <f t="shared" si="155"/>
        <v>3687546</v>
      </c>
      <c r="H748" s="58">
        <f t="shared" si="156"/>
        <v>587546</v>
      </c>
      <c r="I748" s="58">
        <v>4880000</v>
      </c>
      <c r="J748" s="58">
        <v>173500</v>
      </c>
      <c r="K748" s="58">
        <v>0</v>
      </c>
      <c r="L748" s="58">
        <v>3100000</v>
      </c>
      <c r="M748" s="58">
        <v>1192454</v>
      </c>
      <c r="N748" s="58">
        <f>VLOOKUP(AD748,'tabla ingresos'!$A$3:$D$15,4,FALSE)</f>
        <v>1000000</v>
      </c>
      <c r="O748" s="58">
        <v>62772.564156477041</v>
      </c>
      <c r="P748" s="58">
        <v>1600000</v>
      </c>
      <c r="Q748" s="58">
        <v>0</v>
      </c>
      <c r="R748" s="12">
        <v>8001</v>
      </c>
      <c r="S748" s="12" t="s">
        <v>87</v>
      </c>
      <c r="T748" s="12" t="s">
        <v>89</v>
      </c>
      <c r="U748" s="12" t="s">
        <v>10</v>
      </c>
      <c r="V748" s="12">
        <v>4</v>
      </c>
      <c r="W748" s="12">
        <v>0</v>
      </c>
      <c r="X748" s="12">
        <v>0</v>
      </c>
      <c r="Y748" s="59">
        <v>4.0301369863013701</v>
      </c>
      <c r="Z748" s="59">
        <v>35.827397260273976</v>
      </c>
      <c r="AA748" s="12">
        <v>1</v>
      </c>
      <c r="AB748" s="12">
        <v>2</v>
      </c>
      <c r="AC748" s="12">
        <v>1</v>
      </c>
      <c r="AD748" s="12">
        <v>2</v>
      </c>
      <c r="AE748" s="12">
        <v>1</v>
      </c>
      <c r="AF748" s="58" t="s">
        <v>10</v>
      </c>
      <c r="AG748" s="66">
        <f t="shared" si="157"/>
        <v>0.15751504277098469</v>
      </c>
      <c r="AH748" s="67">
        <f t="shared" si="158"/>
        <v>4.32</v>
      </c>
      <c r="AI748" s="67">
        <f t="shared" si="159"/>
        <v>0.90408066666666664</v>
      </c>
      <c r="AJ748" s="67">
        <f t="shared" si="160"/>
        <v>2.458364</v>
      </c>
      <c r="AK748" s="67">
        <f t="shared" si="161"/>
        <v>0.39169733333333334</v>
      </c>
      <c r="AL748" s="67">
        <f t="shared" si="162"/>
        <v>0</v>
      </c>
      <c r="AM748" s="59">
        <f>VLOOKUP(AG748,'SCORE TALLER'!$AC$2:$AD$10,2,TRUE)*AM$2</f>
        <v>0</v>
      </c>
      <c r="AN748" s="59">
        <f>VLOOKUP(AD748,'SCORE TALLER'!$W$2:$X$10,2,TRUE)*AN$2</f>
        <v>0.32</v>
      </c>
      <c r="AO748" s="59">
        <f>VLOOKUP(AB748,'SCORE TALLER'!$S$2:$T$10,2,FALSE)*AO$2</f>
        <v>0.04</v>
      </c>
      <c r="AP748" s="59">
        <f>VLOOKUP(AH748,'SCORE TALLER'!$AE$2:$AF$10,2,TRUE)*AP$2</f>
        <v>0</v>
      </c>
      <c r="AQ748" s="59">
        <f>VLOOKUP(AI748,'SCORE TALLER'!$AG$2:$AH$10,2,TRUE)*AQ$2</f>
        <v>0.4</v>
      </c>
      <c r="AR748" s="59">
        <f>VLOOKUP(AC748,'SCORE TALLER'!$U$2:$V$10,2,FALSE)*AR$2</f>
        <v>0.05</v>
      </c>
      <c r="AS748" s="59">
        <f>VLOOKUP(AE748,'SCORE TALLER'!$Y$2:$Z$10,2,FALSE)*AS$2</f>
        <v>0.03</v>
      </c>
      <c r="AT748" s="59">
        <f>VLOOKUP(Z748,'SCORE TALLER'!$O$2:$P$10,2,TRUE)*AT$2</f>
        <v>0.03</v>
      </c>
      <c r="AU748" s="59">
        <f>VLOOKUP(S748,'SCORE TALLER'!$A$2:$B$10,2,FALSE)*AU$2</f>
        <v>0.15000000000000002</v>
      </c>
      <c r="AV748" s="59">
        <f>VLOOKUP(AJ748,'SCORE TALLER'!$AI$2:$AJ$10,2,TRUE)*AV$2</f>
        <v>0.15000000000000002</v>
      </c>
      <c r="AW748" s="59">
        <f>VLOOKUP(AK748,'SCORE TALLER'!$AK$2:$AL$10,2,TRUE)*AW$2</f>
        <v>0.25</v>
      </c>
      <c r="AX748" s="59">
        <f>VLOOKUP(T748,'SCORE TALLER'!$C$2:$D$10,2,FALSE)*AX$2</f>
        <v>0</v>
      </c>
      <c r="AY748" s="59">
        <f>VLOOKUP(W748,'SCORE TALLER'!$I$2:$J$10,2,TRUE)*AY$2</f>
        <v>0</v>
      </c>
      <c r="AZ748" s="59">
        <f>VLOOKUP(X748,'SCORE TALLER'!$K$2:$L$10,2,TRUE)*AZ$2</f>
        <v>0</v>
      </c>
      <c r="BA748" s="59">
        <f>VLOOKUP(U748,'SCORE TALLER'!$E$2:$F$10,2,FALSE)*BA$2</f>
        <v>0</v>
      </c>
      <c r="BB748" s="59">
        <f>VLOOKUP(Y748,'SCORE TALLER'!$M$2:$N$10,2,TRUE)*BB$2</f>
        <v>0.03</v>
      </c>
      <c r="BC748" s="59">
        <f>VLOOKUP(AA748,'SCORE TALLER'!$Q$2:$R$10,2,FALSE)*BC$2</f>
        <v>0.05</v>
      </c>
      <c r="BD748" s="59">
        <f>VLOOKUP(V748,'SCORE TALLER'!$G$2:$H$10,2,FALSE)*BD$2</f>
        <v>0</v>
      </c>
      <c r="BE748" s="59">
        <f>VLOOKUP(AF748,'SCORE TALLER'!$AA$2:$AB$10,2,FALSE)*BE$2</f>
        <v>0</v>
      </c>
      <c r="BF748" s="59">
        <f>VLOOKUP(AL748,'SCORE TALLER'!$AM$2:$AN$10,2,TRUE)*BF$2</f>
        <v>0</v>
      </c>
      <c r="BG748" s="67">
        <f t="shared" si="163"/>
        <v>1.5</v>
      </c>
      <c r="BH748" s="67" t="str">
        <f>VLOOKUP(BG748,'SCORE TALLER'!$AP$2:$AQ$7,2,TRUE)</f>
        <v>2. Normal</v>
      </c>
      <c r="BI748" s="67" t="str">
        <f t="shared" si="165"/>
        <v>LBZ</v>
      </c>
      <c r="BJ748" s="67" t="str">
        <f t="shared" si="165"/>
        <v>A</v>
      </c>
      <c r="BK748" s="67" t="str">
        <f t="shared" si="166"/>
        <v>A</v>
      </c>
      <c r="BL748" s="86">
        <f t="shared" si="164"/>
        <v>587546</v>
      </c>
      <c r="BM748" s="86">
        <f t="shared" si="167"/>
        <v>0</v>
      </c>
    </row>
    <row r="749" spans="1:65" x14ac:dyDescent="0.3">
      <c r="A749" s="57">
        <v>42824460</v>
      </c>
      <c r="B749" s="12" t="s">
        <v>887</v>
      </c>
      <c r="C749" s="58" t="s">
        <v>107</v>
      </c>
      <c r="D749" s="58" t="s">
        <v>30</v>
      </c>
      <c r="E749" s="58">
        <v>577500</v>
      </c>
      <c r="F749" s="58">
        <v>8213181</v>
      </c>
      <c r="G749" s="58">
        <f t="shared" si="155"/>
        <v>6080594</v>
      </c>
      <c r="H749" s="58">
        <f t="shared" si="156"/>
        <v>1753628</v>
      </c>
      <c r="I749" s="58" t="e">
        <v>#N/A</v>
      </c>
      <c r="J749" s="58">
        <v>276975</v>
      </c>
      <c r="K749" s="58">
        <v>0</v>
      </c>
      <c r="L749" s="58">
        <v>4326966</v>
      </c>
      <c r="M749" s="58">
        <v>2132587</v>
      </c>
      <c r="N749" s="58">
        <f>VLOOKUP(AD749,'tabla ingresos'!$A$3:$D$15,4,FALSE)</f>
        <v>2000000</v>
      </c>
      <c r="O749" s="58">
        <v>0</v>
      </c>
      <c r="P749" s="58">
        <v>0</v>
      </c>
      <c r="Q749" s="58">
        <v>0</v>
      </c>
      <c r="R749" s="12">
        <v>76001</v>
      </c>
      <c r="S749" s="12" t="s">
        <v>87</v>
      </c>
      <c r="T749" s="12" t="s">
        <v>89</v>
      </c>
      <c r="U749" s="12" t="s">
        <v>10</v>
      </c>
      <c r="V749" s="12">
        <v>4</v>
      </c>
      <c r="W749" s="12">
        <v>0</v>
      </c>
      <c r="X749" s="12">
        <v>0</v>
      </c>
      <c r="Y749" s="59">
        <v>3.4876712328767123</v>
      </c>
      <c r="Z749" s="59">
        <v>39.035616438356165</v>
      </c>
      <c r="AA749" s="12">
        <v>2</v>
      </c>
      <c r="AB749" s="12">
        <v>0</v>
      </c>
      <c r="AC749" s="12">
        <v>1</v>
      </c>
      <c r="AD749" s="12">
        <v>3</v>
      </c>
      <c r="AE749" s="12">
        <v>1</v>
      </c>
      <c r="AF749" s="58" t="s">
        <v>91</v>
      </c>
      <c r="AG749" s="66">
        <f t="shared" si="157"/>
        <v>9.2325000000000004E-2</v>
      </c>
      <c r="AH749" s="67">
        <f t="shared" si="158"/>
        <v>2.737727</v>
      </c>
      <c r="AI749" s="67">
        <f t="shared" si="159"/>
        <v>0.90336233333333338</v>
      </c>
      <c r="AJ749" s="67">
        <f t="shared" si="160"/>
        <v>2.0268646666666665</v>
      </c>
      <c r="AK749" s="67">
        <f t="shared" si="161"/>
        <v>0.58454266666666665</v>
      </c>
      <c r="AL749" s="67">
        <f t="shared" si="162"/>
        <v>0</v>
      </c>
      <c r="AM749" s="59">
        <f>VLOOKUP(AG749,'SCORE TALLER'!$AC$2:$AD$10,2,TRUE)*AM$2</f>
        <v>0</v>
      </c>
      <c r="AN749" s="59">
        <f>VLOOKUP(AD749,'SCORE TALLER'!$W$2:$X$10,2,TRUE)*AN$2</f>
        <v>0.32</v>
      </c>
      <c r="AO749" s="59">
        <f>VLOOKUP(AB749,'SCORE TALLER'!$S$2:$T$10,2,FALSE)*AO$2</f>
        <v>0.05</v>
      </c>
      <c r="AP749" s="59">
        <f>VLOOKUP(AH749,'SCORE TALLER'!$AE$2:$AF$10,2,TRUE)*AP$2</f>
        <v>0</v>
      </c>
      <c r="AQ749" s="59">
        <f>VLOOKUP(AI749,'SCORE TALLER'!$AG$2:$AH$10,2,TRUE)*AQ$2</f>
        <v>0.4</v>
      </c>
      <c r="AR749" s="59">
        <f>VLOOKUP(AC749,'SCORE TALLER'!$U$2:$V$10,2,FALSE)*AR$2</f>
        <v>0.05</v>
      </c>
      <c r="AS749" s="59">
        <f>VLOOKUP(AE749,'SCORE TALLER'!$Y$2:$Z$10,2,FALSE)*AS$2</f>
        <v>0.03</v>
      </c>
      <c r="AT749" s="59">
        <f>VLOOKUP(Z749,'SCORE TALLER'!$O$2:$P$10,2,TRUE)*AT$2</f>
        <v>0.03</v>
      </c>
      <c r="AU749" s="59">
        <f>VLOOKUP(S749,'SCORE TALLER'!$A$2:$B$10,2,FALSE)*AU$2</f>
        <v>0.15000000000000002</v>
      </c>
      <c r="AV749" s="59">
        <f>VLOOKUP(AJ749,'SCORE TALLER'!$AI$2:$AJ$10,2,TRUE)*AV$2</f>
        <v>0.15000000000000002</v>
      </c>
      <c r="AW749" s="59">
        <f>VLOOKUP(AK749,'SCORE TALLER'!$AK$2:$AL$10,2,TRUE)*AW$2</f>
        <v>0.25</v>
      </c>
      <c r="AX749" s="59">
        <f>VLOOKUP(T749,'SCORE TALLER'!$C$2:$D$10,2,FALSE)*AX$2</f>
        <v>0</v>
      </c>
      <c r="AY749" s="59">
        <f>VLOOKUP(W749,'SCORE TALLER'!$I$2:$J$10,2,TRUE)*AY$2</f>
        <v>0</v>
      </c>
      <c r="AZ749" s="59">
        <f>VLOOKUP(X749,'SCORE TALLER'!$K$2:$L$10,2,TRUE)*AZ$2</f>
        <v>0</v>
      </c>
      <c r="BA749" s="59">
        <f>VLOOKUP(U749,'SCORE TALLER'!$E$2:$F$10,2,FALSE)*BA$2</f>
        <v>0</v>
      </c>
      <c r="BB749" s="59">
        <f>VLOOKUP(Y749,'SCORE TALLER'!$M$2:$N$10,2,TRUE)*BB$2</f>
        <v>0.04</v>
      </c>
      <c r="BC749" s="59">
        <f>VLOOKUP(AA749,'SCORE TALLER'!$Q$2:$R$10,2,FALSE)*BC$2</f>
        <v>0</v>
      </c>
      <c r="BD749" s="59">
        <f>VLOOKUP(V749,'SCORE TALLER'!$G$2:$H$10,2,FALSE)*BD$2</f>
        <v>0</v>
      </c>
      <c r="BE749" s="59">
        <f>VLOOKUP(AF749,'SCORE TALLER'!$AA$2:$AB$10,2,FALSE)*BE$2</f>
        <v>0.30000000000000004</v>
      </c>
      <c r="BF749" s="59">
        <f>VLOOKUP(AL749,'SCORE TALLER'!$AM$2:$AN$10,2,TRUE)*BF$2</f>
        <v>0</v>
      </c>
      <c r="BG749" s="67">
        <f t="shared" si="163"/>
        <v>1.7700000000000002</v>
      </c>
      <c r="BH749" s="67" t="str">
        <f>VLOOKUP(BG749,'SCORE TALLER'!$AP$2:$AQ$7,2,TRUE)</f>
        <v>2. Normal</v>
      </c>
      <c r="BI749" s="67" t="str">
        <f t="shared" si="165"/>
        <v>LBZ</v>
      </c>
      <c r="BJ749" s="67" t="str">
        <f t="shared" si="165"/>
        <v>A</v>
      </c>
      <c r="BK749" s="67" t="str">
        <f t="shared" si="166"/>
        <v>SIN</v>
      </c>
      <c r="BL749" s="86">
        <f t="shared" si="164"/>
        <v>1753628</v>
      </c>
      <c r="BM749" s="86">
        <f t="shared" si="167"/>
        <v>0</v>
      </c>
    </row>
    <row r="750" spans="1:65" x14ac:dyDescent="0.3">
      <c r="A750" s="57">
        <v>44204242</v>
      </c>
      <c r="B750" s="12" t="s">
        <v>888</v>
      </c>
      <c r="C750" s="58" t="s">
        <v>105</v>
      </c>
      <c r="D750" s="58" t="s">
        <v>115</v>
      </c>
      <c r="E750" s="58">
        <v>1867</v>
      </c>
      <c r="F750" s="58">
        <v>5316288</v>
      </c>
      <c r="G750" s="58">
        <f t="shared" si="155"/>
        <v>3963910</v>
      </c>
      <c r="H750" s="58">
        <f t="shared" si="156"/>
        <v>802922</v>
      </c>
      <c r="I750" s="58">
        <v>5316000</v>
      </c>
      <c r="J750" s="58">
        <v>222122</v>
      </c>
      <c r="K750" s="58">
        <v>0</v>
      </c>
      <c r="L750" s="58">
        <v>3160988</v>
      </c>
      <c r="M750" s="58">
        <v>1352378</v>
      </c>
      <c r="N750" s="58">
        <f>VLOOKUP(AD750,'tabla ingresos'!$A$3:$D$15,4,FALSE)</f>
        <v>1000000</v>
      </c>
      <c r="O750" s="58">
        <v>4871.5340429934886</v>
      </c>
      <c r="P750" s="58">
        <v>219000</v>
      </c>
      <c r="Q750" s="58">
        <v>0</v>
      </c>
      <c r="R750" s="12">
        <v>5001</v>
      </c>
      <c r="S750" s="12" t="s">
        <v>87</v>
      </c>
      <c r="T750" s="12" t="s">
        <v>89</v>
      </c>
      <c r="U750" s="12" t="s">
        <v>10</v>
      </c>
      <c r="V750" s="12">
        <v>4</v>
      </c>
      <c r="W750" s="12">
        <v>0</v>
      </c>
      <c r="X750" s="12">
        <v>0</v>
      </c>
      <c r="Y750" s="59">
        <v>5</v>
      </c>
      <c r="Z750" s="59">
        <v>41.408219178082192</v>
      </c>
      <c r="AA750" s="12">
        <v>2</v>
      </c>
      <c r="AB750" s="12">
        <v>0</v>
      </c>
      <c r="AC750" s="12">
        <v>1</v>
      </c>
      <c r="AD750" s="12">
        <v>2</v>
      </c>
      <c r="AE750" s="12">
        <v>1</v>
      </c>
      <c r="AF750" s="58" t="s">
        <v>10</v>
      </c>
      <c r="AG750" s="66">
        <f t="shared" si="157"/>
        <v>0.151329022695329</v>
      </c>
      <c r="AH750" s="67">
        <f t="shared" si="158"/>
        <v>3.6901920000000001</v>
      </c>
      <c r="AI750" s="67">
        <f t="shared" si="159"/>
        <v>0.90283000000000002</v>
      </c>
      <c r="AJ750" s="67">
        <f t="shared" si="160"/>
        <v>2.6426066666666665</v>
      </c>
      <c r="AK750" s="67">
        <f t="shared" si="161"/>
        <v>0.53528133333333339</v>
      </c>
      <c r="AL750" s="67">
        <f t="shared" si="162"/>
        <v>0</v>
      </c>
      <c r="AM750" s="59">
        <f>VLOOKUP(AG750,'SCORE TALLER'!$AC$2:$AD$10,2,TRUE)*AM$2</f>
        <v>0</v>
      </c>
      <c r="AN750" s="59">
        <f>VLOOKUP(AD750,'SCORE TALLER'!$W$2:$X$10,2,TRUE)*AN$2</f>
        <v>0.32</v>
      </c>
      <c r="AO750" s="59">
        <f>VLOOKUP(AB750,'SCORE TALLER'!$S$2:$T$10,2,FALSE)*AO$2</f>
        <v>0.05</v>
      </c>
      <c r="AP750" s="59">
        <f>VLOOKUP(AH750,'SCORE TALLER'!$AE$2:$AF$10,2,TRUE)*AP$2</f>
        <v>0</v>
      </c>
      <c r="AQ750" s="59">
        <f>VLOOKUP(AI750,'SCORE TALLER'!$AG$2:$AH$10,2,TRUE)*AQ$2</f>
        <v>0.4</v>
      </c>
      <c r="AR750" s="59">
        <f>VLOOKUP(AC750,'SCORE TALLER'!$U$2:$V$10,2,FALSE)*AR$2</f>
        <v>0.05</v>
      </c>
      <c r="AS750" s="59">
        <f>VLOOKUP(AE750,'SCORE TALLER'!$Y$2:$Z$10,2,FALSE)*AS$2</f>
        <v>0.03</v>
      </c>
      <c r="AT750" s="59">
        <f>VLOOKUP(Z750,'SCORE TALLER'!$O$2:$P$10,2,TRUE)*AT$2</f>
        <v>0.03</v>
      </c>
      <c r="AU750" s="59">
        <f>VLOOKUP(S750,'SCORE TALLER'!$A$2:$B$10,2,FALSE)*AU$2</f>
        <v>0.15000000000000002</v>
      </c>
      <c r="AV750" s="59">
        <f>VLOOKUP(AJ750,'SCORE TALLER'!$AI$2:$AJ$10,2,TRUE)*AV$2</f>
        <v>0.15000000000000002</v>
      </c>
      <c r="AW750" s="59">
        <f>VLOOKUP(AK750,'SCORE TALLER'!$AK$2:$AL$10,2,TRUE)*AW$2</f>
        <v>0.25</v>
      </c>
      <c r="AX750" s="59">
        <f>VLOOKUP(T750,'SCORE TALLER'!$C$2:$D$10,2,FALSE)*AX$2</f>
        <v>0</v>
      </c>
      <c r="AY750" s="59">
        <f>VLOOKUP(W750,'SCORE TALLER'!$I$2:$J$10,2,TRUE)*AY$2</f>
        <v>0</v>
      </c>
      <c r="AZ750" s="59">
        <f>VLOOKUP(X750,'SCORE TALLER'!$K$2:$L$10,2,TRUE)*AZ$2</f>
        <v>0</v>
      </c>
      <c r="BA750" s="59">
        <f>VLOOKUP(U750,'SCORE TALLER'!$E$2:$F$10,2,FALSE)*BA$2</f>
        <v>0</v>
      </c>
      <c r="BB750" s="59">
        <f>VLOOKUP(Y750,'SCORE TALLER'!$M$2:$N$10,2,TRUE)*BB$2</f>
        <v>0.03</v>
      </c>
      <c r="BC750" s="59">
        <f>VLOOKUP(AA750,'SCORE TALLER'!$Q$2:$R$10,2,FALSE)*BC$2</f>
        <v>0</v>
      </c>
      <c r="BD750" s="59">
        <f>VLOOKUP(V750,'SCORE TALLER'!$G$2:$H$10,2,FALSE)*BD$2</f>
        <v>0</v>
      </c>
      <c r="BE750" s="59">
        <f>VLOOKUP(AF750,'SCORE TALLER'!$AA$2:$AB$10,2,FALSE)*BE$2</f>
        <v>0</v>
      </c>
      <c r="BF750" s="59">
        <f>VLOOKUP(AL750,'SCORE TALLER'!$AM$2:$AN$10,2,TRUE)*BF$2</f>
        <v>0</v>
      </c>
      <c r="BG750" s="67">
        <f t="shared" si="163"/>
        <v>1.4600000000000002</v>
      </c>
      <c r="BH750" s="67" t="str">
        <f>VLOOKUP(BG750,'SCORE TALLER'!$AP$2:$AQ$7,2,TRUE)</f>
        <v>2. Normal</v>
      </c>
      <c r="BI750" s="67" t="str">
        <f t="shared" si="165"/>
        <v>LBZ</v>
      </c>
      <c r="BJ750" s="67" t="str">
        <f t="shared" si="165"/>
        <v>A</v>
      </c>
      <c r="BK750" s="67" t="str">
        <f t="shared" si="166"/>
        <v>A</v>
      </c>
      <c r="BL750" s="86">
        <f t="shared" si="164"/>
        <v>802922</v>
      </c>
      <c r="BM750" s="86">
        <f t="shared" si="167"/>
        <v>0</v>
      </c>
    </row>
    <row r="751" spans="1:65" x14ac:dyDescent="0.3">
      <c r="A751" s="57">
        <v>2062402604</v>
      </c>
      <c r="B751" s="12" t="s">
        <v>889</v>
      </c>
      <c r="C751" s="58" t="s">
        <v>105</v>
      </c>
      <c r="D751" s="58" t="s">
        <v>115</v>
      </c>
      <c r="E751" s="58">
        <v>288333</v>
      </c>
      <c r="F751" s="58">
        <v>4000000</v>
      </c>
      <c r="G751" s="58">
        <f t="shared" si="155"/>
        <v>2934404</v>
      </c>
      <c r="H751" s="58">
        <f t="shared" si="156"/>
        <v>234404</v>
      </c>
      <c r="I751" s="58">
        <v>4000000</v>
      </c>
      <c r="J751" s="58">
        <v>197385</v>
      </c>
      <c r="K751" s="58">
        <v>0</v>
      </c>
      <c r="L751" s="58">
        <v>2700000</v>
      </c>
      <c r="M751" s="58">
        <v>1065596</v>
      </c>
      <c r="N751" s="58">
        <f>VLOOKUP(AD751,'tabla ingresos'!$A$3:$D$15,4,FALSE)</f>
        <v>1000000</v>
      </c>
      <c r="O751" s="58">
        <v>129177.4010712374</v>
      </c>
      <c r="P751" s="58">
        <v>4628000</v>
      </c>
      <c r="Q751" s="58">
        <v>0</v>
      </c>
      <c r="R751" s="12">
        <v>76130</v>
      </c>
      <c r="S751" s="12" t="s">
        <v>87</v>
      </c>
      <c r="T751" s="12" t="s">
        <v>89</v>
      </c>
      <c r="U751" s="12" t="s">
        <v>10</v>
      </c>
      <c r="V751" s="12">
        <v>4</v>
      </c>
      <c r="W751" s="12">
        <v>0</v>
      </c>
      <c r="X751" s="12">
        <v>0</v>
      </c>
      <c r="Y751" s="59">
        <v>3.5205479452054793</v>
      </c>
      <c r="Z751" s="59">
        <v>24.271232876712329</v>
      </c>
      <c r="AA751" s="12">
        <v>1</v>
      </c>
      <c r="AB751" s="12">
        <v>2</v>
      </c>
      <c r="AC751" s="12">
        <v>2</v>
      </c>
      <c r="AD751" s="12">
        <v>2</v>
      </c>
      <c r="AE751" s="12">
        <v>1</v>
      </c>
      <c r="AF751" s="58" t="s">
        <v>10</v>
      </c>
      <c r="AG751" s="66">
        <f t="shared" si="157"/>
        <v>0.21770826738082494</v>
      </c>
      <c r="AH751" s="67">
        <f t="shared" si="158"/>
        <v>5.7519999999999998</v>
      </c>
      <c r="AI751" s="67">
        <f t="shared" si="159"/>
        <v>0.90261933333333333</v>
      </c>
      <c r="AJ751" s="67">
        <f t="shared" si="160"/>
        <v>1.9562693333333334</v>
      </c>
      <c r="AK751" s="67">
        <f t="shared" si="161"/>
        <v>0.15626933333333334</v>
      </c>
      <c r="AL751" s="67">
        <f t="shared" si="162"/>
        <v>0</v>
      </c>
      <c r="AM751" s="59">
        <f>VLOOKUP(AG751,'SCORE TALLER'!$AC$2:$AD$10,2,TRUE)*AM$2</f>
        <v>0</v>
      </c>
      <c r="AN751" s="59">
        <f>VLOOKUP(AD751,'SCORE TALLER'!$W$2:$X$10,2,TRUE)*AN$2</f>
        <v>0.32</v>
      </c>
      <c r="AO751" s="59">
        <f>VLOOKUP(AB751,'SCORE TALLER'!$S$2:$T$10,2,FALSE)*AO$2</f>
        <v>0.04</v>
      </c>
      <c r="AP751" s="59">
        <f>VLOOKUP(AH751,'SCORE TALLER'!$AE$2:$AF$10,2,TRUE)*AP$2</f>
        <v>0.08</v>
      </c>
      <c r="AQ751" s="59">
        <f>VLOOKUP(AI751,'SCORE TALLER'!$AG$2:$AH$10,2,TRUE)*AQ$2</f>
        <v>0.4</v>
      </c>
      <c r="AR751" s="59">
        <f>VLOOKUP(AC751,'SCORE TALLER'!$U$2:$V$10,2,FALSE)*AR$2</f>
        <v>0.04</v>
      </c>
      <c r="AS751" s="59">
        <f>VLOOKUP(AE751,'SCORE TALLER'!$Y$2:$Z$10,2,FALSE)*AS$2</f>
        <v>0.03</v>
      </c>
      <c r="AT751" s="59">
        <f>VLOOKUP(Z751,'SCORE TALLER'!$O$2:$P$10,2,TRUE)*AT$2</f>
        <v>0.05</v>
      </c>
      <c r="AU751" s="59">
        <f>VLOOKUP(S751,'SCORE TALLER'!$A$2:$B$10,2,FALSE)*AU$2</f>
        <v>0.15000000000000002</v>
      </c>
      <c r="AV751" s="59">
        <f>VLOOKUP(AJ751,'SCORE TALLER'!$AI$2:$AJ$10,2,TRUE)*AV$2</f>
        <v>0.2</v>
      </c>
      <c r="AW751" s="59">
        <f>VLOOKUP(AK751,'SCORE TALLER'!$AK$2:$AL$10,2,TRUE)*AW$2</f>
        <v>0.25</v>
      </c>
      <c r="AX751" s="59">
        <f>VLOOKUP(T751,'SCORE TALLER'!$C$2:$D$10,2,FALSE)*AX$2</f>
        <v>0</v>
      </c>
      <c r="AY751" s="59">
        <f>VLOOKUP(W751,'SCORE TALLER'!$I$2:$J$10,2,TRUE)*AY$2</f>
        <v>0</v>
      </c>
      <c r="AZ751" s="59">
        <f>VLOOKUP(X751,'SCORE TALLER'!$K$2:$L$10,2,TRUE)*AZ$2</f>
        <v>0</v>
      </c>
      <c r="BA751" s="59">
        <f>VLOOKUP(U751,'SCORE TALLER'!$E$2:$F$10,2,FALSE)*BA$2</f>
        <v>0</v>
      </c>
      <c r="BB751" s="59">
        <f>VLOOKUP(Y751,'SCORE TALLER'!$M$2:$N$10,2,TRUE)*BB$2</f>
        <v>0.04</v>
      </c>
      <c r="BC751" s="59">
        <f>VLOOKUP(AA751,'SCORE TALLER'!$Q$2:$R$10,2,FALSE)*BC$2</f>
        <v>0.05</v>
      </c>
      <c r="BD751" s="59">
        <f>VLOOKUP(V751,'SCORE TALLER'!$G$2:$H$10,2,FALSE)*BD$2</f>
        <v>0</v>
      </c>
      <c r="BE751" s="59">
        <f>VLOOKUP(AF751,'SCORE TALLER'!$AA$2:$AB$10,2,FALSE)*BE$2</f>
        <v>0</v>
      </c>
      <c r="BF751" s="59">
        <f>VLOOKUP(AL751,'SCORE TALLER'!$AM$2:$AN$10,2,TRUE)*BF$2</f>
        <v>0</v>
      </c>
      <c r="BG751" s="67">
        <f t="shared" si="163"/>
        <v>1.6500000000000004</v>
      </c>
      <c r="BH751" s="67" t="str">
        <f>VLOOKUP(BG751,'SCORE TALLER'!$AP$2:$AQ$7,2,TRUE)</f>
        <v>2. Normal</v>
      </c>
      <c r="BI751" s="67" t="str">
        <f t="shared" si="165"/>
        <v>LBZ</v>
      </c>
      <c r="BJ751" s="67" t="str">
        <f t="shared" si="165"/>
        <v>A</v>
      </c>
      <c r="BK751" s="67" t="str">
        <f t="shared" si="166"/>
        <v>A</v>
      </c>
      <c r="BL751" s="86">
        <f t="shared" si="164"/>
        <v>234404</v>
      </c>
      <c r="BM751" s="86">
        <f t="shared" si="167"/>
        <v>0</v>
      </c>
    </row>
    <row r="752" spans="1:65" x14ac:dyDescent="0.3">
      <c r="A752" s="57">
        <v>2224624044</v>
      </c>
      <c r="B752" s="12" t="s">
        <v>890</v>
      </c>
      <c r="C752" s="58" t="s">
        <v>105</v>
      </c>
      <c r="D752" s="58" t="s">
        <v>115</v>
      </c>
      <c r="E752" s="58">
        <v>946335</v>
      </c>
      <c r="F752" s="58">
        <v>2582999</v>
      </c>
      <c r="G752" s="58">
        <f t="shared" si="155"/>
        <v>2177847</v>
      </c>
      <c r="H752" s="58">
        <f t="shared" si="156"/>
        <v>2177847</v>
      </c>
      <c r="I752" s="58">
        <v>2583000</v>
      </c>
      <c r="J752" s="58">
        <v>177646</v>
      </c>
      <c r="K752" s="58">
        <v>0</v>
      </c>
      <c r="L752" s="58">
        <v>0</v>
      </c>
      <c r="M752" s="58">
        <v>405152</v>
      </c>
      <c r="N752" s="58">
        <f>VLOOKUP(AD752,'tabla ingresos'!$A$3:$D$15,4,FALSE)</f>
        <v>1000000</v>
      </c>
      <c r="O752" s="58">
        <v>525636.29879422893</v>
      </c>
      <c r="P752" s="58">
        <v>23630000</v>
      </c>
      <c r="Q752" s="58">
        <v>0</v>
      </c>
      <c r="R752" s="12">
        <v>76130</v>
      </c>
      <c r="S752" s="12" t="s">
        <v>88</v>
      </c>
      <c r="T752" s="12" t="s">
        <v>89</v>
      </c>
      <c r="U752" s="12" t="s">
        <v>10</v>
      </c>
      <c r="V752" s="12">
        <v>4</v>
      </c>
      <c r="W752" s="12">
        <v>0</v>
      </c>
      <c r="X752" s="12">
        <v>0</v>
      </c>
      <c r="Y752" s="59">
        <v>1.2657534246575342</v>
      </c>
      <c r="Z752" s="59">
        <v>35.183561643835617</v>
      </c>
      <c r="AA752" s="12">
        <v>2</v>
      </c>
      <c r="AB752" s="12">
        <v>2</v>
      </c>
      <c r="AC752" s="12">
        <v>1</v>
      </c>
      <c r="AD752" s="12">
        <v>2</v>
      </c>
      <c r="AE752" s="12">
        <v>1</v>
      </c>
      <c r="AF752" s="58" t="s">
        <v>10</v>
      </c>
      <c r="AG752" s="66">
        <f t="shared" si="157"/>
        <v>0.46885486586281927</v>
      </c>
      <c r="AH752" s="67">
        <f t="shared" si="158"/>
        <v>17.475332666666667</v>
      </c>
      <c r="AI752" s="67">
        <f t="shared" si="159"/>
        <v>0.90099133333333337</v>
      </c>
      <c r="AJ752" s="67">
        <f t="shared" si="160"/>
        <v>1.4518979999999999</v>
      </c>
      <c r="AK752" s="67">
        <f t="shared" si="161"/>
        <v>1.4518979999999999</v>
      </c>
      <c r="AL752" s="67">
        <f t="shared" si="162"/>
        <v>0</v>
      </c>
      <c r="AM752" s="59">
        <f>VLOOKUP(AG752,'SCORE TALLER'!$AC$2:$AD$10,2,TRUE)*AM$2</f>
        <v>0</v>
      </c>
      <c r="AN752" s="59">
        <f>VLOOKUP(AD752,'SCORE TALLER'!$W$2:$X$10,2,TRUE)*AN$2</f>
        <v>0.32</v>
      </c>
      <c r="AO752" s="59">
        <f>VLOOKUP(AB752,'SCORE TALLER'!$S$2:$T$10,2,FALSE)*AO$2</f>
        <v>0.04</v>
      </c>
      <c r="AP752" s="59">
        <f>VLOOKUP(AH752,'SCORE TALLER'!$AE$2:$AF$10,2,TRUE)*AP$2</f>
        <v>0.24</v>
      </c>
      <c r="AQ752" s="59">
        <f>VLOOKUP(AI752,'SCORE TALLER'!$AG$2:$AH$10,2,TRUE)*AQ$2</f>
        <v>0.4</v>
      </c>
      <c r="AR752" s="59">
        <f>VLOOKUP(AC752,'SCORE TALLER'!$U$2:$V$10,2,FALSE)*AR$2</f>
        <v>0.05</v>
      </c>
      <c r="AS752" s="59">
        <f>VLOOKUP(AE752,'SCORE TALLER'!$Y$2:$Z$10,2,FALSE)*AS$2</f>
        <v>0.03</v>
      </c>
      <c r="AT752" s="59">
        <f>VLOOKUP(Z752,'SCORE TALLER'!$O$2:$P$10,2,TRUE)*AT$2</f>
        <v>0.03</v>
      </c>
      <c r="AU752" s="59">
        <f>VLOOKUP(S752,'SCORE TALLER'!$A$2:$B$10,2,FALSE)*AU$2</f>
        <v>0.25</v>
      </c>
      <c r="AV752" s="59">
        <f>VLOOKUP(AJ752,'SCORE TALLER'!$AI$2:$AJ$10,2,TRUE)*AV$2</f>
        <v>0.2</v>
      </c>
      <c r="AW752" s="59">
        <f>VLOOKUP(AK752,'SCORE TALLER'!$AK$2:$AL$10,2,TRUE)*AW$2</f>
        <v>0.2</v>
      </c>
      <c r="AX752" s="59">
        <f>VLOOKUP(T752,'SCORE TALLER'!$C$2:$D$10,2,FALSE)*AX$2</f>
        <v>0</v>
      </c>
      <c r="AY752" s="59">
        <f>VLOOKUP(W752,'SCORE TALLER'!$I$2:$J$10,2,TRUE)*AY$2</f>
        <v>0</v>
      </c>
      <c r="AZ752" s="59">
        <f>VLOOKUP(X752,'SCORE TALLER'!$K$2:$L$10,2,TRUE)*AZ$2</f>
        <v>0</v>
      </c>
      <c r="BA752" s="59">
        <f>VLOOKUP(U752,'SCORE TALLER'!$E$2:$F$10,2,FALSE)*BA$2</f>
        <v>0</v>
      </c>
      <c r="BB752" s="59">
        <f>VLOOKUP(Y752,'SCORE TALLER'!$M$2:$N$10,2,TRUE)*BB$2</f>
        <v>0.05</v>
      </c>
      <c r="BC752" s="59">
        <f>VLOOKUP(AA752,'SCORE TALLER'!$Q$2:$R$10,2,FALSE)*BC$2</f>
        <v>0</v>
      </c>
      <c r="BD752" s="59">
        <f>VLOOKUP(V752,'SCORE TALLER'!$G$2:$H$10,2,FALSE)*BD$2</f>
        <v>0</v>
      </c>
      <c r="BE752" s="59">
        <f>VLOOKUP(AF752,'SCORE TALLER'!$AA$2:$AB$10,2,FALSE)*BE$2</f>
        <v>0</v>
      </c>
      <c r="BF752" s="59">
        <f>VLOOKUP(AL752,'SCORE TALLER'!$AM$2:$AN$10,2,TRUE)*BF$2</f>
        <v>0</v>
      </c>
      <c r="BG752" s="67">
        <f t="shared" si="163"/>
        <v>1.81</v>
      </c>
      <c r="BH752" s="67" t="str">
        <f>VLOOKUP(BG752,'SCORE TALLER'!$AP$2:$AQ$7,2,TRUE)</f>
        <v>2. Normal</v>
      </c>
      <c r="BI752" s="67" t="str">
        <f t="shared" si="165"/>
        <v>LBZ</v>
      </c>
      <c r="BJ752" s="67" t="str">
        <f t="shared" si="165"/>
        <v>A</v>
      </c>
      <c r="BK752" s="67" t="str">
        <f t="shared" si="166"/>
        <v>A</v>
      </c>
      <c r="BL752" s="86">
        <f t="shared" si="164"/>
        <v>2177847</v>
      </c>
      <c r="BM752" s="86">
        <f t="shared" si="167"/>
        <v>0</v>
      </c>
    </row>
    <row r="753" spans="1:65" x14ac:dyDescent="0.3">
      <c r="A753" s="57">
        <v>2224620044</v>
      </c>
      <c r="B753" s="12" t="s">
        <v>891</v>
      </c>
      <c r="C753" s="58" t="s">
        <v>107</v>
      </c>
      <c r="D753" s="58" t="s">
        <v>114</v>
      </c>
      <c r="E753" s="58">
        <v>45300</v>
      </c>
      <c r="F753" s="58">
        <v>2391167</v>
      </c>
      <c r="G753" s="58">
        <f t="shared" si="155"/>
        <v>1085952</v>
      </c>
      <c r="H753" s="58">
        <f t="shared" si="156"/>
        <v>0</v>
      </c>
      <c r="I753" s="58" t="e">
        <v>#N/A</v>
      </c>
      <c r="J753" s="58">
        <v>242683</v>
      </c>
      <c r="K753" s="58">
        <v>0</v>
      </c>
      <c r="L753" s="58">
        <v>2500000</v>
      </c>
      <c r="M753" s="58">
        <v>1305215</v>
      </c>
      <c r="N753" s="58">
        <f>VLOOKUP(AD753,'tabla ingresos'!$A$3:$D$15,4,FALSE)</f>
        <v>1000000</v>
      </c>
      <c r="O753" s="58">
        <v>0</v>
      </c>
      <c r="P753" s="58">
        <v>0</v>
      </c>
      <c r="Q753" s="58">
        <v>0</v>
      </c>
      <c r="R753" s="12">
        <v>76130</v>
      </c>
      <c r="S753" s="12" t="s">
        <v>87</v>
      </c>
      <c r="T753" s="12" t="s">
        <v>89</v>
      </c>
      <c r="U753" s="12" t="s">
        <v>10</v>
      </c>
      <c r="V753" s="12">
        <v>4</v>
      </c>
      <c r="W753" s="12">
        <v>0</v>
      </c>
      <c r="X753" s="12">
        <v>0</v>
      </c>
      <c r="Y753" s="59">
        <v>4.3890410958904109</v>
      </c>
      <c r="Z753" s="59">
        <v>33.293150684931504</v>
      </c>
      <c r="AA753" s="12">
        <v>1</v>
      </c>
      <c r="AB753" s="12">
        <v>0</v>
      </c>
      <c r="AC753" s="12">
        <v>1</v>
      </c>
      <c r="AD753" s="12">
        <v>2</v>
      </c>
      <c r="AE753" s="12">
        <v>1</v>
      </c>
      <c r="AF753" s="58" t="s">
        <v>91</v>
      </c>
      <c r="AG753" s="66">
        <f t="shared" si="157"/>
        <v>0.16178866666666666</v>
      </c>
      <c r="AH753" s="67">
        <f t="shared" si="158"/>
        <v>1.5941113333333334</v>
      </c>
      <c r="AI753" s="67">
        <f t="shared" si="159"/>
        <v>0.90034333333333338</v>
      </c>
      <c r="AJ753" s="67">
        <f t="shared" si="160"/>
        <v>0.72396799999999994</v>
      </c>
      <c r="AK753" s="67">
        <f t="shared" si="161"/>
        <v>0</v>
      </c>
      <c r="AL753" s="67">
        <f t="shared" si="162"/>
        <v>0</v>
      </c>
      <c r="AM753" s="59">
        <f>VLOOKUP(AG753,'SCORE TALLER'!$AC$2:$AD$10,2,TRUE)*AM$2</f>
        <v>0</v>
      </c>
      <c r="AN753" s="59">
        <f>VLOOKUP(AD753,'SCORE TALLER'!$W$2:$X$10,2,TRUE)*AN$2</f>
        <v>0.32</v>
      </c>
      <c r="AO753" s="59">
        <f>VLOOKUP(AB753,'SCORE TALLER'!$S$2:$T$10,2,FALSE)*AO$2</f>
        <v>0.05</v>
      </c>
      <c r="AP753" s="59">
        <f>VLOOKUP(AH753,'SCORE TALLER'!$AE$2:$AF$10,2,TRUE)*AP$2</f>
        <v>0</v>
      </c>
      <c r="AQ753" s="59">
        <f>VLOOKUP(AI753,'SCORE TALLER'!$AG$2:$AH$10,2,TRUE)*AQ$2</f>
        <v>0.4</v>
      </c>
      <c r="AR753" s="59">
        <f>VLOOKUP(AC753,'SCORE TALLER'!$U$2:$V$10,2,FALSE)*AR$2</f>
        <v>0.05</v>
      </c>
      <c r="AS753" s="59">
        <f>VLOOKUP(AE753,'SCORE TALLER'!$Y$2:$Z$10,2,FALSE)*AS$2</f>
        <v>0.03</v>
      </c>
      <c r="AT753" s="59">
        <f>VLOOKUP(Z753,'SCORE TALLER'!$O$2:$P$10,2,TRUE)*AT$2</f>
        <v>0.04</v>
      </c>
      <c r="AU753" s="59">
        <f>VLOOKUP(S753,'SCORE TALLER'!$A$2:$B$10,2,FALSE)*AU$2</f>
        <v>0.15000000000000002</v>
      </c>
      <c r="AV753" s="59">
        <f>VLOOKUP(AJ753,'SCORE TALLER'!$AI$2:$AJ$10,2,TRUE)*AV$2</f>
        <v>0.25</v>
      </c>
      <c r="AW753" s="59">
        <f>VLOOKUP(AK753,'SCORE TALLER'!$AK$2:$AL$10,2,TRUE)*AW$2</f>
        <v>0.25</v>
      </c>
      <c r="AX753" s="59">
        <f>VLOOKUP(T753,'SCORE TALLER'!$C$2:$D$10,2,FALSE)*AX$2</f>
        <v>0</v>
      </c>
      <c r="AY753" s="59">
        <f>VLOOKUP(W753,'SCORE TALLER'!$I$2:$J$10,2,TRUE)*AY$2</f>
        <v>0</v>
      </c>
      <c r="AZ753" s="59">
        <f>VLOOKUP(X753,'SCORE TALLER'!$K$2:$L$10,2,TRUE)*AZ$2</f>
        <v>0</v>
      </c>
      <c r="BA753" s="59">
        <f>VLOOKUP(U753,'SCORE TALLER'!$E$2:$F$10,2,FALSE)*BA$2</f>
        <v>0</v>
      </c>
      <c r="BB753" s="59">
        <f>VLOOKUP(Y753,'SCORE TALLER'!$M$2:$N$10,2,TRUE)*BB$2</f>
        <v>0.03</v>
      </c>
      <c r="BC753" s="59">
        <f>VLOOKUP(AA753,'SCORE TALLER'!$Q$2:$R$10,2,FALSE)*BC$2</f>
        <v>0.05</v>
      </c>
      <c r="BD753" s="59">
        <f>VLOOKUP(V753,'SCORE TALLER'!$G$2:$H$10,2,FALSE)*BD$2</f>
        <v>0</v>
      </c>
      <c r="BE753" s="59">
        <f>VLOOKUP(AF753,'SCORE TALLER'!$AA$2:$AB$10,2,FALSE)*BE$2</f>
        <v>0.30000000000000004</v>
      </c>
      <c r="BF753" s="59">
        <f>VLOOKUP(AL753,'SCORE TALLER'!$AM$2:$AN$10,2,TRUE)*BF$2</f>
        <v>0</v>
      </c>
      <c r="BG753" s="67">
        <f t="shared" si="163"/>
        <v>1.9200000000000002</v>
      </c>
      <c r="BH753" s="67" t="str">
        <f>VLOOKUP(BG753,'SCORE TALLER'!$AP$2:$AQ$7,2,TRUE)</f>
        <v>2. Normal</v>
      </c>
      <c r="BI753" s="67" t="str">
        <f t="shared" si="165"/>
        <v>LBZ</v>
      </c>
      <c r="BJ753" s="67" t="str">
        <f t="shared" si="165"/>
        <v>A</v>
      </c>
      <c r="BK753" s="67" t="str">
        <f t="shared" si="166"/>
        <v>SIN</v>
      </c>
      <c r="BL753" s="86">
        <f t="shared" si="164"/>
        <v>0</v>
      </c>
      <c r="BM753" s="86">
        <f t="shared" si="167"/>
        <v>0</v>
      </c>
    </row>
    <row r="754" spans="1:65" x14ac:dyDescent="0.3">
      <c r="A754" s="57">
        <v>26286006</v>
      </c>
      <c r="B754" s="12" t="s">
        <v>892</v>
      </c>
      <c r="C754" s="58" t="s">
        <v>105</v>
      </c>
      <c r="D754" s="58" t="s">
        <v>114</v>
      </c>
      <c r="E754" s="58">
        <v>678</v>
      </c>
      <c r="F754" s="58">
        <v>2655526</v>
      </c>
      <c r="G754" s="58">
        <f t="shared" si="155"/>
        <v>1306750</v>
      </c>
      <c r="H754" s="58">
        <f t="shared" si="156"/>
        <v>1306750</v>
      </c>
      <c r="I754" s="58">
        <v>2656000</v>
      </c>
      <c r="J754" s="58">
        <v>192934</v>
      </c>
      <c r="K754" s="58">
        <v>0</v>
      </c>
      <c r="L754" s="58">
        <v>0</v>
      </c>
      <c r="M754" s="58">
        <v>1348776</v>
      </c>
      <c r="N754" s="58">
        <f>VLOOKUP(AD754,'tabla ingresos'!$A$3:$D$15,4,FALSE)</f>
        <v>1000000</v>
      </c>
      <c r="O754" s="58">
        <v>171064.47649829398</v>
      </c>
      <c r="P754" s="58">
        <v>4751000</v>
      </c>
      <c r="Q754" s="58">
        <v>0</v>
      </c>
      <c r="R754" s="12">
        <v>76130</v>
      </c>
      <c r="S754" s="12" t="s">
        <v>88</v>
      </c>
      <c r="T754" s="12" t="s">
        <v>89</v>
      </c>
      <c r="U754" s="12" t="s">
        <v>10</v>
      </c>
      <c r="V754" s="12">
        <v>4</v>
      </c>
      <c r="W754" s="12">
        <v>0</v>
      </c>
      <c r="X754" s="12">
        <v>0</v>
      </c>
      <c r="Y754" s="59">
        <v>4.5616438356164384</v>
      </c>
      <c r="Z754" s="59">
        <v>43.216438356164382</v>
      </c>
      <c r="AA754" s="12">
        <v>2</v>
      </c>
      <c r="AB754" s="12">
        <v>2</v>
      </c>
      <c r="AC754" s="12">
        <v>2</v>
      </c>
      <c r="AD754" s="12">
        <v>2</v>
      </c>
      <c r="AE754" s="12">
        <v>3</v>
      </c>
      <c r="AF754" s="58" t="s">
        <v>10</v>
      </c>
      <c r="AG754" s="66">
        <f t="shared" si="157"/>
        <v>0.24266565099886264</v>
      </c>
      <c r="AH754" s="67">
        <f t="shared" si="158"/>
        <v>4.937684</v>
      </c>
      <c r="AI754" s="67">
        <f t="shared" si="159"/>
        <v>0.89963599999999999</v>
      </c>
      <c r="AJ754" s="67">
        <f t="shared" si="160"/>
        <v>0.87116666666666664</v>
      </c>
      <c r="AK754" s="67">
        <f t="shared" si="161"/>
        <v>0.87116666666666664</v>
      </c>
      <c r="AL754" s="67">
        <f t="shared" si="162"/>
        <v>0</v>
      </c>
      <c r="AM754" s="59">
        <f>VLOOKUP(AG754,'SCORE TALLER'!$AC$2:$AD$10,2,TRUE)*AM$2</f>
        <v>0</v>
      </c>
      <c r="AN754" s="59">
        <f>VLOOKUP(AD754,'SCORE TALLER'!$W$2:$X$10,2,TRUE)*AN$2</f>
        <v>0.32</v>
      </c>
      <c r="AO754" s="59">
        <f>VLOOKUP(AB754,'SCORE TALLER'!$S$2:$T$10,2,FALSE)*AO$2</f>
        <v>0.04</v>
      </c>
      <c r="AP754" s="59">
        <f>VLOOKUP(AH754,'SCORE TALLER'!$AE$2:$AF$10,2,TRUE)*AP$2</f>
        <v>0</v>
      </c>
      <c r="AQ754" s="59">
        <f>VLOOKUP(AI754,'SCORE TALLER'!$AG$2:$AH$10,2,TRUE)*AQ$2</f>
        <v>0.4</v>
      </c>
      <c r="AR754" s="59">
        <f>VLOOKUP(AC754,'SCORE TALLER'!$U$2:$V$10,2,FALSE)*AR$2</f>
        <v>0.04</v>
      </c>
      <c r="AS754" s="59">
        <f>VLOOKUP(AE754,'SCORE TALLER'!$Y$2:$Z$10,2,FALSE)*AS$2</f>
        <v>0.02</v>
      </c>
      <c r="AT754" s="59">
        <f>VLOOKUP(Z754,'SCORE TALLER'!$O$2:$P$10,2,TRUE)*AT$2</f>
        <v>0.03</v>
      </c>
      <c r="AU754" s="59">
        <f>VLOOKUP(S754,'SCORE TALLER'!$A$2:$B$10,2,FALSE)*AU$2</f>
        <v>0.25</v>
      </c>
      <c r="AV754" s="59">
        <f>VLOOKUP(AJ754,'SCORE TALLER'!$AI$2:$AJ$10,2,TRUE)*AV$2</f>
        <v>0.25</v>
      </c>
      <c r="AW754" s="59">
        <f>VLOOKUP(AK754,'SCORE TALLER'!$AK$2:$AL$10,2,TRUE)*AW$2</f>
        <v>0.25</v>
      </c>
      <c r="AX754" s="59">
        <f>VLOOKUP(T754,'SCORE TALLER'!$C$2:$D$10,2,FALSE)*AX$2</f>
        <v>0</v>
      </c>
      <c r="AY754" s="59">
        <f>VLOOKUP(W754,'SCORE TALLER'!$I$2:$J$10,2,TRUE)*AY$2</f>
        <v>0</v>
      </c>
      <c r="AZ754" s="59">
        <f>VLOOKUP(X754,'SCORE TALLER'!$K$2:$L$10,2,TRUE)*AZ$2</f>
        <v>0</v>
      </c>
      <c r="BA754" s="59">
        <f>VLOOKUP(U754,'SCORE TALLER'!$E$2:$F$10,2,FALSE)*BA$2</f>
        <v>0</v>
      </c>
      <c r="BB754" s="59">
        <f>VLOOKUP(Y754,'SCORE TALLER'!$M$2:$N$10,2,TRUE)*BB$2</f>
        <v>0.03</v>
      </c>
      <c r="BC754" s="59">
        <f>VLOOKUP(AA754,'SCORE TALLER'!$Q$2:$R$10,2,FALSE)*BC$2</f>
        <v>0</v>
      </c>
      <c r="BD754" s="59">
        <f>VLOOKUP(V754,'SCORE TALLER'!$G$2:$H$10,2,FALSE)*BD$2</f>
        <v>0</v>
      </c>
      <c r="BE754" s="59">
        <f>VLOOKUP(AF754,'SCORE TALLER'!$AA$2:$AB$10,2,FALSE)*BE$2</f>
        <v>0</v>
      </c>
      <c r="BF754" s="59">
        <f>VLOOKUP(AL754,'SCORE TALLER'!$AM$2:$AN$10,2,TRUE)*BF$2</f>
        <v>0</v>
      </c>
      <c r="BG754" s="67">
        <f t="shared" si="163"/>
        <v>1.6300000000000001</v>
      </c>
      <c r="BH754" s="67" t="str">
        <f>VLOOKUP(BG754,'SCORE TALLER'!$AP$2:$AQ$7,2,TRUE)</f>
        <v>2. Normal</v>
      </c>
      <c r="BI754" s="67" t="str">
        <f t="shared" si="165"/>
        <v>LBZ</v>
      </c>
      <c r="BJ754" s="67" t="str">
        <f t="shared" si="165"/>
        <v>A</v>
      </c>
      <c r="BK754" s="67" t="str">
        <f t="shared" si="166"/>
        <v>A</v>
      </c>
      <c r="BL754" s="86">
        <f t="shared" si="164"/>
        <v>1306750</v>
      </c>
      <c r="BM754" s="86">
        <f t="shared" si="167"/>
        <v>0</v>
      </c>
    </row>
    <row r="755" spans="1:65" x14ac:dyDescent="0.3">
      <c r="A755" s="57">
        <v>4426060</v>
      </c>
      <c r="B755" s="12" t="s">
        <v>893</v>
      </c>
      <c r="C755" s="58" t="s">
        <v>105</v>
      </c>
      <c r="D755" s="58" t="s">
        <v>115</v>
      </c>
      <c r="E755" s="58">
        <v>1570167</v>
      </c>
      <c r="F755" s="58">
        <v>5277270</v>
      </c>
      <c r="G755" s="58">
        <f t="shared" si="155"/>
        <v>4150969</v>
      </c>
      <c r="H755" s="58">
        <f t="shared" si="156"/>
        <v>2310969</v>
      </c>
      <c r="I755" s="58">
        <v>5277000</v>
      </c>
      <c r="J755" s="58">
        <v>224555</v>
      </c>
      <c r="K755" s="58">
        <v>0</v>
      </c>
      <c r="L755" s="58">
        <v>1840000</v>
      </c>
      <c r="M755" s="58">
        <v>1126301</v>
      </c>
      <c r="N755" s="58">
        <f>VLOOKUP(AD755,'tabla ingresos'!$A$3:$D$15,4,FALSE)</f>
        <v>2000000</v>
      </c>
      <c r="O755" s="58">
        <v>681444.76991396712</v>
      </c>
      <c r="P755" s="58">
        <v>28024000</v>
      </c>
      <c r="Q755" s="58">
        <v>0</v>
      </c>
      <c r="R755" s="12">
        <v>76001</v>
      </c>
      <c r="S755" s="12" t="s">
        <v>87</v>
      </c>
      <c r="T755" s="12" t="s">
        <v>89</v>
      </c>
      <c r="U755" s="12" t="s">
        <v>10</v>
      </c>
      <c r="V755" s="12">
        <v>4</v>
      </c>
      <c r="W755" s="12">
        <v>0</v>
      </c>
      <c r="X755" s="12">
        <v>0</v>
      </c>
      <c r="Y755" s="59">
        <v>1.7671232876712328</v>
      </c>
      <c r="Z755" s="59">
        <v>47.156164383561645</v>
      </c>
      <c r="AA755" s="12">
        <v>1</v>
      </c>
      <c r="AB755" s="12">
        <v>2</v>
      </c>
      <c r="AC755" s="12">
        <v>2</v>
      </c>
      <c r="AD755" s="12">
        <v>3</v>
      </c>
      <c r="AE755" s="12">
        <v>3</v>
      </c>
      <c r="AF755" s="58" t="s">
        <v>17</v>
      </c>
      <c r="AG755" s="66">
        <f t="shared" si="157"/>
        <v>0.30199992330465569</v>
      </c>
      <c r="AH755" s="67">
        <f t="shared" si="158"/>
        <v>11.100423333333334</v>
      </c>
      <c r="AI755" s="67">
        <f t="shared" si="159"/>
        <v>0.89882266666666666</v>
      </c>
      <c r="AJ755" s="67">
        <f t="shared" si="160"/>
        <v>1.3836563333333334</v>
      </c>
      <c r="AK755" s="67">
        <f t="shared" si="161"/>
        <v>0.77032299999999998</v>
      </c>
      <c r="AL755" s="67">
        <f t="shared" si="162"/>
        <v>0</v>
      </c>
      <c r="AM755" s="59">
        <f>VLOOKUP(AG755,'SCORE TALLER'!$AC$2:$AD$10,2,TRUE)*AM$2</f>
        <v>0</v>
      </c>
      <c r="AN755" s="59">
        <f>VLOOKUP(AD755,'SCORE TALLER'!$W$2:$X$10,2,TRUE)*AN$2</f>
        <v>0.32</v>
      </c>
      <c r="AO755" s="59">
        <f>VLOOKUP(AB755,'SCORE TALLER'!$S$2:$T$10,2,FALSE)*AO$2</f>
        <v>0.04</v>
      </c>
      <c r="AP755" s="59">
        <f>VLOOKUP(AH755,'SCORE TALLER'!$AE$2:$AF$10,2,TRUE)*AP$2</f>
        <v>0.16</v>
      </c>
      <c r="AQ755" s="59">
        <f>VLOOKUP(AI755,'SCORE TALLER'!$AG$2:$AH$10,2,TRUE)*AQ$2</f>
        <v>0.4</v>
      </c>
      <c r="AR755" s="59">
        <f>VLOOKUP(AC755,'SCORE TALLER'!$U$2:$V$10,2,FALSE)*AR$2</f>
        <v>0.04</v>
      </c>
      <c r="AS755" s="59">
        <f>VLOOKUP(AE755,'SCORE TALLER'!$Y$2:$Z$10,2,FALSE)*AS$2</f>
        <v>0.02</v>
      </c>
      <c r="AT755" s="59">
        <f>VLOOKUP(Z755,'SCORE TALLER'!$O$2:$P$10,2,TRUE)*AT$2</f>
        <v>0.02</v>
      </c>
      <c r="AU755" s="59">
        <f>VLOOKUP(S755,'SCORE TALLER'!$A$2:$B$10,2,FALSE)*AU$2</f>
        <v>0.15000000000000002</v>
      </c>
      <c r="AV755" s="59">
        <f>VLOOKUP(AJ755,'SCORE TALLER'!$AI$2:$AJ$10,2,TRUE)*AV$2</f>
        <v>0.2</v>
      </c>
      <c r="AW755" s="59">
        <f>VLOOKUP(AK755,'SCORE TALLER'!$AK$2:$AL$10,2,TRUE)*AW$2</f>
        <v>0.25</v>
      </c>
      <c r="AX755" s="59">
        <f>VLOOKUP(T755,'SCORE TALLER'!$C$2:$D$10,2,FALSE)*AX$2</f>
        <v>0</v>
      </c>
      <c r="AY755" s="59">
        <f>VLOOKUP(W755,'SCORE TALLER'!$I$2:$J$10,2,TRUE)*AY$2</f>
        <v>0</v>
      </c>
      <c r="AZ755" s="59">
        <f>VLOOKUP(X755,'SCORE TALLER'!$K$2:$L$10,2,TRUE)*AZ$2</f>
        <v>0</v>
      </c>
      <c r="BA755" s="59">
        <f>VLOOKUP(U755,'SCORE TALLER'!$E$2:$F$10,2,FALSE)*BA$2</f>
        <v>0</v>
      </c>
      <c r="BB755" s="59">
        <f>VLOOKUP(Y755,'SCORE TALLER'!$M$2:$N$10,2,TRUE)*BB$2</f>
        <v>0.05</v>
      </c>
      <c r="BC755" s="59">
        <f>VLOOKUP(AA755,'SCORE TALLER'!$Q$2:$R$10,2,FALSE)*BC$2</f>
        <v>0.05</v>
      </c>
      <c r="BD755" s="59">
        <f>VLOOKUP(V755,'SCORE TALLER'!$G$2:$H$10,2,FALSE)*BD$2</f>
        <v>0</v>
      </c>
      <c r="BE755" s="59">
        <f>VLOOKUP(AF755,'SCORE TALLER'!$AA$2:$AB$10,2,FALSE)*BE$2</f>
        <v>0.1</v>
      </c>
      <c r="BF755" s="59">
        <f>VLOOKUP(AL755,'SCORE TALLER'!$AM$2:$AN$10,2,TRUE)*BF$2</f>
        <v>0</v>
      </c>
      <c r="BG755" s="67">
        <f t="shared" si="163"/>
        <v>1.8</v>
      </c>
      <c r="BH755" s="67" t="str">
        <f>VLOOKUP(BG755,'SCORE TALLER'!$AP$2:$AQ$7,2,TRUE)</f>
        <v>2. Normal</v>
      </c>
      <c r="BI755" s="67" t="str">
        <f t="shared" si="165"/>
        <v>LBZ</v>
      </c>
      <c r="BJ755" s="67" t="str">
        <f t="shared" si="165"/>
        <v>A</v>
      </c>
      <c r="BK755" s="67" t="str">
        <f t="shared" si="166"/>
        <v>B</v>
      </c>
      <c r="BL755" s="86">
        <f t="shared" si="164"/>
        <v>2310969</v>
      </c>
      <c r="BM755" s="86">
        <f t="shared" si="167"/>
        <v>0</v>
      </c>
    </row>
    <row r="756" spans="1:65" x14ac:dyDescent="0.3">
      <c r="A756" s="57">
        <v>4820808</v>
      </c>
      <c r="B756" s="12" t="s">
        <v>894</v>
      </c>
      <c r="C756" s="58" t="s">
        <v>105</v>
      </c>
      <c r="D756" s="58" t="s">
        <v>115</v>
      </c>
      <c r="E756" s="58"/>
      <c r="F756" s="58">
        <v>4543188</v>
      </c>
      <c r="G756" s="58">
        <f t="shared" si="155"/>
        <v>3195068</v>
      </c>
      <c r="H756" s="58">
        <f t="shared" si="156"/>
        <v>1995068</v>
      </c>
      <c r="I756" s="58">
        <v>4543000</v>
      </c>
      <c r="J756" s="58">
        <v>157191</v>
      </c>
      <c r="K756" s="58">
        <v>0</v>
      </c>
      <c r="L756" s="58">
        <v>1200000</v>
      </c>
      <c r="M756" s="58">
        <v>1348120</v>
      </c>
      <c r="N756" s="58">
        <f>VLOOKUP(AD756,'tabla ingresos'!$A$3:$D$15,4,FALSE)</f>
        <v>1000000</v>
      </c>
      <c r="O756" s="58">
        <v>66507.347082287524</v>
      </c>
      <c r="P756" s="58">
        <v>2595000</v>
      </c>
      <c r="Q756" s="58">
        <v>0</v>
      </c>
      <c r="R756" s="12">
        <v>13052</v>
      </c>
      <c r="S756" s="12" t="s">
        <v>87</v>
      </c>
      <c r="T756" s="12" t="s">
        <v>89</v>
      </c>
      <c r="U756" s="12" t="s">
        <v>10</v>
      </c>
      <c r="V756" s="12">
        <v>4</v>
      </c>
      <c r="W756" s="12">
        <v>0</v>
      </c>
      <c r="X756" s="12">
        <v>0</v>
      </c>
      <c r="Y756" s="59">
        <v>3.4493150684931506</v>
      </c>
      <c r="Z756" s="59">
        <v>42.30958904109589</v>
      </c>
      <c r="AA756" s="12">
        <v>1</v>
      </c>
      <c r="AB756" s="12">
        <v>2</v>
      </c>
      <c r="AC756" s="12">
        <v>1</v>
      </c>
      <c r="AD756" s="12">
        <v>2</v>
      </c>
      <c r="AE756" s="12">
        <v>2</v>
      </c>
      <c r="AF756" s="58" t="s">
        <v>10</v>
      </c>
      <c r="AG756" s="66">
        <f t="shared" si="157"/>
        <v>0.1491322313881917</v>
      </c>
      <c r="AH756" s="67">
        <f t="shared" si="158"/>
        <v>4.7587919999999997</v>
      </c>
      <c r="AI756" s="67">
        <f t="shared" si="159"/>
        <v>0.89874666666666669</v>
      </c>
      <c r="AJ756" s="67">
        <f t="shared" si="160"/>
        <v>2.1300453333333333</v>
      </c>
      <c r="AK756" s="67">
        <f t="shared" si="161"/>
        <v>1.3300453333333333</v>
      </c>
      <c r="AL756" s="67">
        <f t="shared" si="162"/>
        <v>0</v>
      </c>
      <c r="AM756" s="59">
        <f>VLOOKUP(AG756,'SCORE TALLER'!$AC$2:$AD$10,2,TRUE)*AM$2</f>
        <v>0</v>
      </c>
      <c r="AN756" s="59">
        <f>VLOOKUP(AD756,'SCORE TALLER'!$W$2:$X$10,2,TRUE)*AN$2</f>
        <v>0.32</v>
      </c>
      <c r="AO756" s="59">
        <f>VLOOKUP(AB756,'SCORE TALLER'!$S$2:$T$10,2,FALSE)*AO$2</f>
        <v>0.04</v>
      </c>
      <c r="AP756" s="59">
        <f>VLOOKUP(AH756,'SCORE TALLER'!$AE$2:$AF$10,2,TRUE)*AP$2</f>
        <v>0</v>
      </c>
      <c r="AQ756" s="59">
        <f>VLOOKUP(AI756,'SCORE TALLER'!$AG$2:$AH$10,2,TRUE)*AQ$2</f>
        <v>0.4</v>
      </c>
      <c r="AR756" s="59">
        <f>VLOOKUP(AC756,'SCORE TALLER'!$U$2:$V$10,2,FALSE)*AR$2</f>
        <v>0.05</v>
      </c>
      <c r="AS756" s="59">
        <f>VLOOKUP(AE756,'SCORE TALLER'!$Y$2:$Z$10,2,FALSE)*AS$2</f>
        <v>0.01</v>
      </c>
      <c r="AT756" s="59">
        <f>VLOOKUP(Z756,'SCORE TALLER'!$O$2:$P$10,2,TRUE)*AT$2</f>
        <v>0.03</v>
      </c>
      <c r="AU756" s="59">
        <f>VLOOKUP(S756,'SCORE TALLER'!$A$2:$B$10,2,FALSE)*AU$2</f>
        <v>0.15000000000000002</v>
      </c>
      <c r="AV756" s="59">
        <f>VLOOKUP(AJ756,'SCORE TALLER'!$AI$2:$AJ$10,2,TRUE)*AV$2</f>
        <v>0.15000000000000002</v>
      </c>
      <c r="AW756" s="59">
        <f>VLOOKUP(AK756,'SCORE TALLER'!$AK$2:$AL$10,2,TRUE)*AW$2</f>
        <v>0.2</v>
      </c>
      <c r="AX756" s="59">
        <f>VLOOKUP(T756,'SCORE TALLER'!$C$2:$D$10,2,FALSE)*AX$2</f>
        <v>0</v>
      </c>
      <c r="AY756" s="59">
        <f>VLOOKUP(W756,'SCORE TALLER'!$I$2:$J$10,2,TRUE)*AY$2</f>
        <v>0</v>
      </c>
      <c r="AZ756" s="59">
        <f>VLOOKUP(X756,'SCORE TALLER'!$K$2:$L$10,2,TRUE)*AZ$2</f>
        <v>0</v>
      </c>
      <c r="BA756" s="59">
        <f>VLOOKUP(U756,'SCORE TALLER'!$E$2:$F$10,2,FALSE)*BA$2</f>
        <v>0</v>
      </c>
      <c r="BB756" s="59">
        <f>VLOOKUP(Y756,'SCORE TALLER'!$M$2:$N$10,2,TRUE)*BB$2</f>
        <v>0.04</v>
      </c>
      <c r="BC756" s="59">
        <f>VLOOKUP(AA756,'SCORE TALLER'!$Q$2:$R$10,2,FALSE)*BC$2</f>
        <v>0.05</v>
      </c>
      <c r="BD756" s="59">
        <f>VLOOKUP(V756,'SCORE TALLER'!$G$2:$H$10,2,FALSE)*BD$2</f>
        <v>0</v>
      </c>
      <c r="BE756" s="59">
        <f>VLOOKUP(AF756,'SCORE TALLER'!$AA$2:$AB$10,2,FALSE)*BE$2</f>
        <v>0</v>
      </c>
      <c r="BF756" s="59">
        <f>VLOOKUP(AL756,'SCORE TALLER'!$AM$2:$AN$10,2,TRUE)*BF$2</f>
        <v>0</v>
      </c>
      <c r="BG756" s="67">
        <f t="shared" si="163"/>
        <v>1.44</v>
      </c>
      <c r="BH756" s="67" t="str">
        <f>VLOOKUP(BG756,'SCORE TALLER'!$AP$2:$AQ$7,2,TRUE)</f>
        <v>2. Normal</v>
      </c>
      <c r="BI756" s="67" t="str">
        <f t="shared" si="165"/>
        <v>LBZ</v>
      </c>
      <c r="BJ756" s="67" t="str">
        <f t="shared" si="165"/>
        <v>A</v>
      </c>
      <c r="BK756" s="67" t="str">
        <f t="shared" si="166"/>
        <v>A</v>
      </c>
      <c r="BL756" s="86">
        <f t="shared" si="164"/>
        <v>1995068</v>
      </c>
      <c r="BM756" s="86">
        <f t="shared" si="167"/>
        <v>0</v>
      </c>
    </row>
    <row r="757" spans="1:65" x14ac:dyDescent="0.3">
      <c r="A757" s="57">
        <v>2044028424</v>
      </c>
      <c r="B757" s="12" t="s">
        <v>895</v>
      </c>
      <c r="C757" s="58" t="s">
        <v>105</v>
      </c>
      <c r="D757" s="58" t="s">
        <v>114</v>
      </c>
      <c r="E757" s="58"/>
      <c r="F757" s="58">
        <v>2823538</v>
      </c>
      <c r="G757" s="58">
        <f t="shared" si="155"/>
        <v>1475418</v>
      </c>
      <c r="H757" s="58">
        <f t="shared" si="156"/>
        <v>1475418</v>
      </c>
      <c r="I757" s="58">
        <v>2824000</v>
      </c>
      <c r="J757" s="58">
        <v>162843</v>
      </c>
      <c r="K757" s="58">
        <v>0</v>
      </c>
      <c r="L757" s="58">
        <v>0</v>
      </c>
      <c r="M757" s="58">
        <v>1348120</v>
      </c>
      <c r="N757" s="58">
        <f>VLOOKUP(AD757,'tabla ingresos'!$A$3:$D$15,4,FALSE)</f>
        <v>1000000</v>
      </c>
      <c r="O757" s="58">
        <v>52563.629879422893</v>
      </c>
      <c r="P757" s="58">
        <v>2363000</v>
      </c>
      <c r="Q757" s="58">
        <v>0</v>
      </c>
      <c r="R757" s="12">
        <v>13052</v>
      </c>
      <c r="S757" s="12" t="s">
        <v>88</v>
      </c>
      <c r="T757" s="12" t="s">
        <v>89</v>
      </c>
      <c r="U757" s="12" t="s">
        <v>10</v>
      </c>
      <c r="V757" s="12">
        <v>4</v>
      </c>
      <c r="W757" s="12">
        <v>0</v>
      </c>
      <c r="X757" s="12">
        <v>0</v>
      </c>
      <c r="Y757" s="59">
        <v>3.4493150684931506</v>
      </c>
      <c r="Z757" s="59">
        <v>27.17808219178082</v>
      </c>
      <c r="AA757" s="12">
        <v>1</v>
      </c>
      <c r="AB757" s="12">
        <v>2</v>
      </c>
      <c r="AC757" s="12">
        <v>1</v>
      </c>
      <c r="AD757" s="12">
        <v>2</v>
      </c>
      <c r="AE757" s="12">
        <v>3</v>
      </c>
      <c r="AF757" s="58" t="s">
        <v>10</v>
      </c>
      <c r="AG757" s="66">
        <f t="shared" si="157"/>
        <v>0.14360441991961526</v>
      </c>
      <c r="AH757" s="67">
        <f t="shared" si="158"/>
        <v>3.4576920000000002</v>
      </c>
      <c r="AI757" s="67">
        <f t="shared" si="159"/>
        <v>0.89874666666666669</v>
      </c>
      <c r="AJ757" s="67">
        <f t="shared" si="160"/>
        <v>0.98361200000000004</v>
      </c>
      <c r="AK757" s="67">
        <f t="shared" si="161"/>
        <v>0.98361200000000004</v>
      </c>
      <c r="AL757" s="67">
        <f t="shared" si="162"/>
        <v>0</v>
      </c>
      <c r="AM757" s="59">
        <f>VLOOKUP(AG757,'SCORE TALLER'!$AC$2:$AD$10,2,TRUE)*AM$2</f>
        <v>0</v>
      </c>
      <c r="AN757" s="59">
        <f>VLOOKUP(AD757,'SCORE TALLER'!$W$2:$X$10,2,TRUE)*AN$2</f>
        <v>0.32</v>
      </c>
      <c r="AO757" s="59">
        <f>VLOOKUP(AB757,'SCORE TALLER'!$S$2:$T$10,2,FALSE)*AO$2</f>
        <v>0.04</v>
      </c>
      <c r="AP757" s="59">
        <f>VLOOKUP(AH757,'SCORE TALLER'!$AE$2:$AF$10,2,TRUE)*AP$2</f>
        <v>0</v>
      </c>
      <c r="AQ757" s="59">
        <f>VLOOKUP(AI757,'SCORE TALLER'!$AG$2:$AH$10,2,TRUE)*AQ$2</f>
        <v>0.4</v>
      </c>
      <c r="AR757" s="59">
        <f>VLOOKUP(AC757,'SCORE TALLER'!$U$2:$V$10,2,FALSE)*AR$2</f>
        <v>0.05</v>
      </c>
      <c r="AS757" s="59">
        <f>VLOOKUP(AE757,'SCORE TALLER'!$Y$2:$Z$10,2,FALSE)*AS$2</f>
        <v>0.02</v>
      </c>
      <c r="AT757" s="59">
        <f>VLOOKUP(Z757,'SCORE TALLER'!$O$2:$P$10,2,TRUE)*AT$2</f>
        <v>0.04</v>
      </c>
      <c r="AU757" s="59">
        <f>VLOOKUP(S757,'SCORE TALLER'!$A$2:$B$10,2,FALSE)*AU$2</f>
        <v>0.25</v>
      </c>
      <c r="AV757" s="59">
        <f>VLOOKUP(AJ757,'SCORE TALLER'!$AI$2:$AJ$10,2,TRUE)*AV$2</f>
        <v>0.25</v>
      </c>
      <c r="AW757" s="59">
        <f>VLOOKUP(AK757,'SCORE TALLER'!$AK$2:$AL$10,2,TRUE)*AW$2</f>
        <v>0.25</v>
      </c>
      <c r="AX757" s="59">
        <f>VLOOKUP(T757,'SCORE TALLER'!$C$2:$D$10,2,FALSE)*AX$2</f>
        <v>0</v>
      </c>
      <c r="AY757" s="59">
        <f>VLOOKUP(W757,'SCORE TALLER'!$I$2:$J$10,2,TRUE)*AY$2</f>
        <v>0</v>
      </c>
      <c r="AZ757" s="59">
        <f>VLOOKUP(X757,'SCORE TALLER'!$K$2:$L$10,2,TRUE)*AZ$2</f>
        <v>0</v>
      </c>
      <c r="BA757" s="59">
        <f>VLOOKUP(U757,'SCORE TALLER'!$E$2:$F$10,2,FALSE)*BA$2</f>
        <v>0</v>
      </c>
      <c r="BB757" s="59">
        <f>VLOOKUP(Y757,'SCORE TALLER'!$M$2:$N$10,2,TRUE)*BB$2</f>
        <v>0.04</v>
      </c>
      <c r="BC757" s="59">
        <f>VLOOKUP(AA757,'SCORE TALLER'!$Q$2:$R$10,2,FALSE)*BC$2</f>
        <v>0.05</v>
      </c>
      <c r="BD757" s="59">
        <f>VLOOKUP(V757,'SCORE TALLER'!$G$2:$H$10,2,FALSE)*BD$2</f>
        <v>0</v>
      </c>
      <c r="BE757" s="59">
        <f>VLOOKUP(AF757,'SCORE TALLER'!$AA$2:$AB$10,2,FALSE)*BE$2</f>
        <v>0</v>
      </c>
      <c r="BF757" s="59">
        <f>VLOOKUP(AL757,'SCORE TALLER'!$AM$2:$AN$10,2,TRUE)*BF$2</f>
        <v>0</v>
      </c>
      <c r="BG757" s="67">
        <f t="shared" si="163"/>
        <v>1.7100000000000002</v>
      </c>
      <c r="BH757" s="67" t="str">
        <f>VLOOKUP(BG757,'SCORE TALLER'!$AP$2:$AQ$7,2,TRUE)</f>
        <v>2. Normal</v>
      </c>
      <c r="BI757" s="67" t="str">
        <f t="shared" si="165"/>
        <v>LBZ</v>
      </c>
      <c r="BJ757" s="67" t="str">
        <f t="shared" si="165"/>
        <v>A</v>
      </c>
      <c r="BK757" s="67" t="str">
        <f t="shared" si="166"/>
        <v>A</v>
      </c>
      <c r="BL757" s="86">
        <f t="shared" si="164"/>
        <v>1475418</v>
      </c>
      <c r="BM757" s="86">
        <f t="shared" si="167"/>
        <v>0</v>
      </c>
    </row>
    <row r="758" spans="1:65" x14ac:dyDescent="0.3">
      <c r="A758" s="57">
        <v>2224884824</v>
      </c>
      <c r="B758" s="12" t="s">
        <v>896</v>
      </c>
      <c r="C758" s="58" t="s">
        <v>105</v>
      </c>
      <c r="D758" s="58" t="s">
        <v>115</v>
      </c>
      <c r="E758" s="58">
        <v>387073</v>
      </c>
      <c r="F758" s="58">
        <v>4908831</v>
      </c>
      <c r="G758" s="58">
        <f t="shared" si="155"/>
        <v>3950899</v>
      </c>
      <c r="H758" s="58">
        <f t="shared" si="156"/>
        <v>2950899</v>
      </c>
      <c r="I758" s="58">
        <v>4909000</v>
      </c>
      <c r="J758" s="58">
        <v>161169</v>
      </c>
      <c r="K758" s="58">
        <v>0</v>
      </c>
      <c r="L758" s="58">
        <v>1000000</v>
      </c>
      <c r="M758" s="58">
        <v>957932</v>
      </c>
      <c r="N758" s="58">
        <f>VLOOKUP(AD758,'tabla ingresos'!$A$3:$D$15,4,FALSE)</f>
        <v>1000000</v>
      </c>
      <c r="O758" s="58">
        <v>10343.668173479326</v>
      </c>
      <c r="P758" s="58">
        <v>465000</v>
      </c>
      <c r="Q758" s="58">
        <v>0</v>
      </c>
      <c r="R758" s="12">
        <v>76130</v>
      </c>
      <c r="S758" s="12" t="s">
        <v>87</v>
      </c>
      <c r="T758" s="12" t="s">
        <v>89</v>
      </c>
      <c r="U758" s="12" t="s">
        <v>10</v>
      </c>
      <c r="V758" s="12">
        <v>4</v>
      </c>
      <c r="W758" s="12">
        <v>0</v>
      </c>
      <c r="X758" s="12">
        <v>0</v>
      </c>
      <c r="Y758" s="59">
        <v>3.1863013698630138</v>
      </c>
      <c r="Z758" s="59">
        <v>31.476712328767125</v>
      </c>
      <c r="AA758" s="12">
        <v>1</v>
      </c>
      <c r="AB758" s="12">
        <v>0</v>
      </c>
      <c r="AC758" s="12">
        <v>1</v>
      </c>
      <c r="AD758" s="12">
        <v>2</v>
      </c>
      <c r="AE758" s="12">
        <v>3</v>
      </c>
      <c r="AF758" s="58" t="s">
        <v>10</v>
      </c>
      <c r="AG758" s="66">
        <f t="shared" si="157"/>
        <v>0.11434177878231955</v>
      </c>
      <c r="AH758" s="67">
        <f t="shared" si="158"/>
        <v>3.582554</v>
      </c>
      <c r="AI758" s="67">
        <f t="shared" si="159"/>
        <v>0.89666999999999997</v>
      </c>
      <c r="AJ758" s="67">
        <f t="shared" si="160"/>
        <v>2.6339326666666665</v>
      </c>
      <c r="AK758" s="67">
        <f t="shared" si="161"/>
        <v>1.967266</v>
      </c>
      <c r="AL758" s="67">
        <f t="shared" si="162"/>
        <v>0</v>
      </c>
      <c r="AM758" s="59">
        <f>VLOOKUP(AG758,'SCORE TALLER'!$AC$2:$AD$10,2,TRUE)*AM$2</f>
        <v>0</v>
      </c>
      <c r="AN758" s="59">
        <f>VLOOKUP(AD758,'SCORE TALLER'!$W$2:$X$10,2,TRUE)*AN$2</f>
        <v>0.32</v>
      </c>
      <c r="AO758" s="59">
        <f>VLOOKUP(AB758,'SCORE TALLER'!$S$2:$T$10,2,FALSE)*AO$2</f>
        <v>0.05</v>
      </c>
      <c r="AP758" s="59">
        <f>VLOOKUP(AH758,'SCORE TALLER'!$AE$2:$AF$10,2,TRUE)*AP$2</f>
        <v>0</v>
      </c>
      <c r="AQ758" s="59">
        <f>VLOOKUP(AI758,'SCORE TALLER'!$AG$2:$AH$10,2,TRUE)*AQ$2</f>
        <v>0.4</v>
      </c>
      <c r="AR758" s="59">
        <f>VLOOKUP(AC758,'SCORE TALLER'!$U$2:$V$10,2,FALSE)*AR$2</f>
        <v>0.05</v>
      </c>
      <c r="AS758" s="59">
        <f>VLOOKUP(AE758,'SCORE TALLER'!$Y$2:$Z$10,2,FALSE)*AS$2</f>
        <v>0.02</v>
      </c>
      <c r="AT758" s="59">
        <f>VLOOKUP(Z758,'SCORE TALLER'!$O$2:$P$10,2,TRUE)*AT$2</f>
        <v>0.04</v>
      </c>
      <c r="AU758" s="59">
        <f>VLOOKUP(S758,'SCORE TALLER'!$A$2:$B$10,2,FALSE)*AU$2</f>
        <v>0.15000000000000002</v>
      </c>
      <c r="AV758" s="59">
        <f>VLOOKUP(AJ758,'SCORE TALLER'!$AI$2:$AJ$10,2,TRUE)*AV$2</f>
        <v>0.15000000000000002</v>
      </c>
      <c r="AW758" s="59">
        <f>VLOOKUP(AK758,'SCORE TALLER'!$AK$2:$AL$10,2,TRUE)*AW$2</f>
        <v>0.2</v>
      </c>
      <c r="AX758" s="59">
        <f>VLOOKUP(T758,'SCORE TALLER'!$C$2:$D$10,2,FALSE)*AX$2</f>
        <v>0</v>
      </c>
      <c r="AY758" s="59">
        <f>VLOOKUP(W758,'SCORE TALLER'!$I$2:$J$10,2,TRUE)*AY$2</f>
        <v>0</v>
      </c>
      <c r="AZ758" s="59">
        <f>VLOOKUP(X758,'SCORE TALLER'!$K$2:$L$10,2,TRUE)*AZ$2</f>
        <v>0</v>
      </c>
      <c r="BA758" s="59">
        <f>VLOOKUP(U758,'SCORE TALLER'!$E$2:$F$10,2,FALSE)*BA$2</f>
        <v>0</v>
      </c>
      <c r="BB758" s="59">
        <f>VLOOKUP(Y758,'SCORE TALLER'!$M$2:$N$10,2,TRUE)*BB$2</f>
        <v>0.04</v>
      </c>
      <c r="BC758" s="59">
        <f>VLOOKUP(AA758,'SCORE TALLER'!$Q$2:$R$10,2,FALSE)*BC$2</f>
        <v>0.05</v>
      </c>
      <c r="BD758" s="59">
        <f>VLOOKUP(V758,'SCORE TALLER'!$G$2:$H$10,2,FALSE)*BD$2</f>
        <v>0</v>
      </c>
      <c r="BE758" s="59">
        <f>VLOOKUP(AF758,'SCORE TALLER'!$AA$2:$AB$10,2,FALSE)*BE$2</f>
        <v>0</v>
      </c>
      <c r="BF758" s="59">
        <f>VLOOKUP(AL758,'SCORE TALLER'!$AM$2:$AN$10,2,TRUE)*BF$2</f>
        <v>0</v>
      </c>
      <c r="BG758" s="67">
        <f t="shared" si="163"/>
        <v>1.4700000000000002</v>
      </c>
      <c r="BH758" s="67" t="str">
        <f>VLOOKUP(BG758,'SCORE TALLER'!$AP$2:$AQ$7,2,TRUE)</f>
        <v>2. Normal</v>
      </c>
      <c r="BI758" s="67" t="str">
        <f t="shared" si="165"/>
        <v>LBZ</v>
      </c>
      <c r="BJ758" s="67" t="str">
        <f t="shared" si="165"/>
        <v>A</v>
      </c>
      <c r="BK758" s="67" t="str">
        <f t="shared" si="166"/>
        <v>A</v>
      </c>
      <c r="BL758" s="86">
        <f t="shared" si="164"/>
        <v>2950899</v>
      </c>
      <c r="BM758" s="86">
        <f t="shared" si="167"/>
        <v>0</v>
      </c>
    </row>
    <row r="759" spans="1:65" x14ac:dyDescent="0.3">
      <c r="A759" s="57">
        <v>82446022</v>
      </c>
      <c r="B759" s="12" t="s">
        <v>897</v>
      </c>
      <c r="C759" s="58" t="s">
        <v>105</v>
      </c>
      <c r="D759" s="58" t="s">
        <v>115</v>
      </c>
      <c r="E759" s="58">
        <v>448800</v>
      </c>
      <c r="F759" s="58">
        <v>3924609</v>
      </c>
      <c r="G759" s="58">
        <f t="shared" si="155"/>
        <v>3028989</v>
      </c>
      <c r="H759" s="58">
        <f t="shared" si="156"/>
        <v>3028989</v>
      </c>
      <c r="I759" s="58">
        <v>3925000</v>
      </c>
      <c r="J759" s="58">
        <v>149324</v>
      </c>
      <c r="K759" s="58">
        <v>0</v>
      </c>
      <c r="L759" s="58">
        <v>0</v>
      </c>
      <c r="M759" s="58">
        <v>895620</v>
      </c>
      <c r="N759" s="58">
        <f>VLOOKUP(AD759,'tabla ingresos'!$A$3:$D$15,4,FALSE)</f>
        <v>1000000</v>
      </c>
      <c r="O759" s="58">
        <v>903988.15650808916</v>
      </c>
      <c r="P759" s="58">
        <v>55047000</v>
      </c>
      <c r="Q759" s="58">
        <v>0</v>
      </c>
      <c r="R759" s="12">
        <v>8001</v>
      </c>
      <c r="S759" s="12" t="s">
        <v>88</v>
      </c>
      <c r="T759" s="12" t="s">
        <v>89</v>
      </c>
      <c r="U759" s="12" t="s">
        <v>10</v>
      </c>
      <c r="V759" s="12">
        <v>4</v>
      </c>
      <c r="W759" s="12">
        <v>0</v>
      </c>
      <c r="X759" s="12">
        <v>0</v>
      </c>
      <c r="Y759" s="59">
        <v>2.2821917808219179</v>
      </c>
      <c r="Z759" s="59">
        <v>36.975342465753428</v>
      </c>
      <c r="AA759" s="12">
        <v>1</v>
      </c>
      <c r="AB759" s="12">
        <v>2</v>
      </c>
      <c r="AC759" s="12">
        <v>2</v>
      </c>
      <c r="AD759" s="12">
        <v>2</v>
      </c>
      <c r="AE759" s="12">
        <v>3</v>
      </c>
      <c r="AF759" s="58" t="s">
        <v>10</v>
      </c>
      <c r="AG759" s="66">
        <f t="shared" si="157"/>
        <v>0.70220810433872605</v>
      </c>
      <c r="AH759" s="67">
        <f t="shared" si="158"/>
        <v>39.314405999999998</v>
      </c>
      <c r="AI759" s="67">
        <f t="shared" si="159"/>
        <v>0.89627999999999997</v>
      </c>
      <c r="AJ759" s="67">
        <f t="shared" si="160"/>
        <v>2.019326</v>
      </c>
      <c r="AK759" s="67">
        <f t="shared" si="161"/>
        <v>2.019326</v>
      </c>
      <c r="AL759" s="67">
        <f t="shared" si="162"/>
        <v>0</v>
      </c>
      <c r="AM759" s="59">
        <f>VLOOKUP(AG759,'SCORE TALLER'!$AC$2:$AD$10,2,TRUE)*AM$2</f>
        <v>0.24</v>
      </c>
      <c r="AN759" s="59">
        <f>VLOOKUP(AD759,'SCORE TALLER'!$W$2:$X$10,2,TRUE)*AN$2</f>
        <v>0.32</v>
      </c>
      <c r="AO759" s="59">
        <f>VLOOKUP(AB759,'SCORE TALLER'!$S$2:$T$10,2,FALSE)*AO$2</f>
        <v>0.04</v>
      </c>
      <c r="AP759" s="59">
        <f>VLOOKUP(AH759,'SCORE TALLER'!$AE$2:$AF$10,2,TRUE)*AP$2</f>
        <v>0.4</v>
      </c>
      <c r="AQ759" s="59">
        <f>VLOOKUP(AI759,'SCORE TALLER'!$AG$2:$AH$10,2,TRUE)*AQ$2</f>
        <v>0.4</v>
      </c>
      <c r="AR759" s="59">
        <f>VLOOKUP(AC759,'SCORE TALLER'!$U$2:$V$10,2,FALSE)*AR$2</f>
        <v>0.04</v>
      </c>
      <c r="AS759" s="59">
        <f>VLOOKUP(AE759,'SCORE TALLER'!$Y$2:$Z$10,2,FALSE)*AS$2</f>
        <v>0.02</v>
      </c>
      <c r="AT759" s="59">
        <f>VLOOKUP(Z759,'SCORE TALLER'!$O$2:$P$10,2,TRUE)*AT$2</f>
        <v>0.03</v>
      </c>
      <c r="AU759" s="59">
        <f>VLOOKUP(S759,'SCORE TALLER'!$A$2:$B$10,2,FALSE)*AU$2</f>
        <v>0.25</v>
      </c>
      <c r="AV759" s="59">
        <f>VLOOKUP(AJ759,'SCORE TALLER'!$AI$2:$AJ$10,2,TRUE)*AV$2</f>
        <v>0.15000000000000002</v>
      </c>
      <c r="AW759" s="59">
        <f>VLOOKUP(AK759,'SCORE TALLER'!$AK$2:$AL$10,2,TRUE)*AW$2</f>
        <v>0.15000000000000002</v>
      </c>
      <c r="AX759" s="59">
        <f>VLOOKUP(T759,'SCORE TALLER'!$C$2:$D$10,2,FALSE)*AX$2</f>
        <v>0</v>
      </c>
      <c r="AY759" s="59">
        <f>VLOOKUP(W759,'SCORE TALLER'!$I$2:$J$10,2,TRUE)*AY$2</f>
        <v>0</v>
      </c>
      <c r="AZ759" s="59">
        <f>VLOOKUP(X759,'SCORE TALLER'!$K$2:$L$10,2,TRUE)*AZ$2</f>
        <v>0</v>
      </c>
      <c r="BA759" s="59">
        <f>VLOOKUP(U759,'SCORE TALLER'!$E$2:$F$10,2,FALSE)*BA$2</f>
        <v>0</v>
      </c>
      <c r="BB759" s="59">
        <f>VLOOKUP(Y759,'SCORE TALLER'!$M$2:$N$10,2,TRUE)*BB$2</f>
        <v>0.04</v>
      </c>
      <c r="BC759" s="59">
        <f>VLOOKUP(AA759,'SCORE TALLER'!$Q$2:$R$10,2,FALSE)*BC$2</f>
        <v>0.05</v>
      </c>
      <c r="BD759" s="59">
        <f>VLOOKUP(V759,'SCORE TALLER'!$G$2:$H$10,2,FALSE)*BD$2</f>
        <v>0</v>
      </c>
      <c r="BE759" s="59">
        <f>VLOOKUP(AF759,'SCORE TALLER'!$AA$2:$AB$10,2,FALSE)*BE$2</f>
        <v>0</v>
      </c>
      <c r="BF759" s="59">
        <f>VLOOKUP(AL759,'SCORE TALLER'!$AM$2:$AN$10,2,TRUE)*BF$2</f>
        <v>0</v>
      </c>
      <c r="BG759" s="67">
        <f t="shared" si="163"/>
        <v>2.13</v>
      </c>
      <c r="BH759" s="67" t="str">
        <f>VLOOKUP(BG759,'SCORE TALLER'!$AP$2:$AQ$7,2,TRUE)</f>
        <v>3. Medio</v>
      </c>
      <c r="BI759" s="67" t="str">
        <f t="shared" si="165"/>
        <v>LBZ</v>
      </c>
      <c r="BJ759" s="67" t="str">
        <f t="shared" si="165"/>
        <v>A</v>
      </c>
      <c r="BK759" s="67" t="str">
        <f t="shared" si="166"/>
        <v>A</v>
      </c>
      <c r="BL759" s="86">
        <f t="shared" si="164"/>
        <v>3028989</v>
      </c>
      <c r="BM759" s="86">
        <f t="shared" si="167"/>
        <v>0</v>
      </c>
    </row>
    <row r="760" spans="1:65" x14ac:dyDescent="0.3">
      <c r="A760" s="57">
        <v>2204428402</v>
      </c>
      <c r="B760" s="12" t="s">
        <v>898</v>
      </c>
      <c r="C760" s="58" t="s">
        <v>105</v>
      </c>
      <c r="D760" s="58" t="s">
        <v>115</v>
      </c>
      <c r="E760" s="58">
        <v>998210</v>
      </c>
      <c r="F760" s="58">
        <v>4975055</v>
      </c>
      <c r="G760" s="58">
        <f t="shared" si="155"/>
        <v>3296226</v>
      </c>
      <c r="H760" s="58">
        <f t="shared" si="156"/>
        <v>1936226</v>
      </c>
      <c r="I760" s="58">
        <v>4975000</v>
      </c>
      <c r="J760" s="58">
        <v>272650</v>
      </c>
      <c r="K760" s="58">
        <v>0</v>
      </c>
      <c r="L760" s="58">
        <v>1360000</v>
      </c>
      <c r="M760" s="58">
        <v>1678829</v>
      </c>
      <c r="N760" s="58">
        <f>VLOOKUP(AD760,'tabla ingresos'!$A$3:$D$15,4,FALSE)</f>
        <v>2000000</v>
      </c>
      <c r="O760" s="58">
        <v>117359.51876773784</v>
      </c>
      <c r="P760" s="58">
        <v>3569000</v>
      </c>
      <c r="Q760" s="58">
        <v>0</v>
      </c>
      <c r="R760" s="12">
        <v>76001</v>
      </c>
      <c r="S760" s="12" t="s">
        <v>87</v>
      </c>
      <c r="T760" s="12" t="s">
        <v>89</v>
      </c>
      <c r="U760" s="12" t="s">
        <v>10</v>
      </c>
      <c r="V760" s="12">
        <v>4</v>
      </c>
      <c r="W760" s="12">
        <v>0</v>
      </c>
      <c r="X760" s="12">
        <v>0</v>
      </c>
      <c r="Y760" s="59">
        <v>2.6849315068493151</v>
      </c>
      <c r="Z760" s="59">
        <v>27.597260273972601</v>
      </c>
      <c r="AA760" s="12">
        <v>1</v>
      </c>
      <c r="AB760" s="12">
        <v>0</v>
      </c>
      <c r="AC760" s="12">
        <v>2</v>
      </c>
      <c r="AD760" s="12">
        <v>3</v>
      </c>
      <c r="AE760" s="12">
        <v>1</v>
      </c>
      <c r="AF760" s="58" t="s">
        <v>10</v>
      </c>
      <c r="AG760" s="66">
        <f t="shared" si="157"/>
        <v>0.13000317292257929</v>
      </c>
      <c r="AH760" s="67">
        <f t="shared" si="158"/>
        <v>2.8480183333333335</v>
      </c>
      <c r="AI760" s="67">
        <f t="shared" si="159"/>
        <v>0.89234633333333335</v>
      </c>
      <c r="AJ760" s="67">
        <f t="shared" si="160"/>
        <v>1.0987420000000001</v>
      </c>
      <c r="AK760" s="67">
        <f t="shared" si="161"/>
        <v>0.64540866666666663</v>
      </c>
      <c r="AL760" s="67">
        <f t="shared" si="162"/>
        <v>0</v>
      </c>
      <c r="AM760" s="59">
        <f>VLOOKUP(AG760,'SCORE TALLER'!$AC$2:$AD$10,2,TRUE)*AM$2</f>
        <v>0</v>
      </c>
      <c r="AN760" s="59">
        <f>VLOOKUP(AD760,'SCORE TALLER'!$W$2:$X$10,2,TRUE)*AN$2</f>
        <v>0.32</v>
      </c>
      <c r="AO760" s="59">
        <f>VLOOKUP(AB760,'SCORE TALLER'!$S$2:$T$10,2,FALSE)*AO$2</f>
        <v>0.05</v>
      </c>
      <c r="AP760" s="59">
        <f>VLOOKUP(AH760,'SCORE TALLER'!$AE$2:$AF$10,2,TRUE)*AP$2</f>
        <v>0</v>
      </c>
      <c r="AQ760" s="59">
        <f>VLOOKUP(AI760,'SCORE TALLER'!$AG$2:$AH$10,2,TRUE)*AQ$2</f>
        <v>0.4</v>
      </c>
      <c r="AR760" s="59">
        <f>VLOOKUP(AC760,'SCORE TALLER'!$U$2:$V$10,2,FALSE)*AR$2</f>
        <v>0.04</v>
      </c>
      <c r="AS760" s="59">
        <f>VLOOKUP(AE760,'SCORE TALLER'!$Y$2:$Z$10,2,FALSE)*AS$2</f>
        <v>0.03</v>
      </c>
      <c r="AT760" s="59">
        <f>VLOOKUP(Z760,'SCORE TALLER'!$O$2:$P$10,2,TRUE)*AT$2</f>
        <v>0.04</v>
      </c>
      <c r="AU760" s="59">
        <f>VLOOKUP(S760,'SCORE TALLER'!$A$2:$B$10,2,FALSE)*AU$2</f>
        <v>0.15000000000000002</v>
      </c>
      <c r="AV760" s="59">
        <f>VLOOKUP(AJ760,'SCORE TALLER'!$AI$2:$AJ$10,2,TRUE)*AV$2</f>
        <v>0.2</v>
      </c>
      <c r="AW760" s="59">
        <f>VLOOKUP(AK760,'SCORE TALLER'!$AK$2:$AL$10,2,TRUE)*AW$2</f>
        <v>0.25</v>
      </c>
      <c r="AX760" s="59">
        <f>VLOOKUP(T760,'SCORE TALLER'!$C$2:$D$10,2,FALSE)*AX$2</f>
        <v>0</v>
      </c>
      <c r="AY760" s="59">
        <f>VLOOKUP(W760,'SCORE TALLER'!$I$2:$J$10,2,TRUE)*AY$2</f>
        <v>0</v>
      </c>
      <c r="AZ760" s="59">
        <f>VLOOKUP(X760,'SCORE TALLER'!$K$2:$L$10,2,TRUE)*AZ$2</f>
        <v>0</v>
      </c>
      <c r="BA760" s="59">
        <f>VLOOKUP(U760,'SCORE TALLER'!$E$2:$F$10,2,FALSE)*BA$2</f>
        <v>0</v>
      </c>
      <c r="BB760" s="59">
        <f>VLOOKUP(Y760,'SCORE TALLER'!$M$2:$N$10,2,TRUE)*BB$2</f>
        <v>0.04</v>
      </c>
      <c r="BC760" s="59">
        <f>VLOOKUP(AA760,'SCORE TALLER'!$Q$2:$R$10,2,FALSE)*BC$2</f>
        <v>0.05</v>
      </c>
      <c r="BD760" s="59">
        <f>VLOOKUP(V760,'SCORE TALLER'!$G$2:$H$10,2,FALSE)*BD$2</f>
        <v>0</v>
      </c>
      <c r="BE760" s="59">
        <f>VLOOKUP(AF760,'SCORE TALLER'!$AA$2:$AB$10,2,FALSE)*BE$2</f>
        <v>0</v>
      </c>
      <c r="BF760" s="59">
        <f>VLOOKUP(AL760,'SCORE TALLER'!$AM$2:$AN$10,2,TRUE)*BF$2</f>
        <v>0</v>
      </c>
      <c r="BG760" s="67">
        <f t="shared" si="163"/>
        <v>1.5700000000000003</v>
      </c>
      <c r="BH760" s="67" t="str">
        <f>VLOOKUP(BG760,'SCORE TALLER'!$AP$2:$AQ$7,2,TRUE)</f>
        <v>2. Normal</v>
      </c>
      <c r="BI760" s="67" t="str">
        <f t="shared" si="165"/>
        <v>LBZ</v>
      </c>
      <c r="BJ760" s="67" t="str">
        <f t="shared" si="165"/>
        <v>A</v>
      </c>
      <c r="BK760" s="67" t="str">
        <f t="shared" si="166"/>
        <v>A</v>
      </c>
      <c r="BL760" s="86">
        <f t="shared" si="164"/>
        <v>1936226</v>
      </c>
      <c r="BM760" s="86">
        <f t="shared" si="167"/>
        <v>0</v>
      </c>
    </row>
    <row r="761" spans="1:65" x14ac:dyDescent="0.3">
      <c r="A761" s="57">
        <v>4620846</v>
      </c>
      <c r="B761" s="12" t="s">
        <v>899</v>
      </c>
      <c r="C761" s="58" t="s">
        <v>105</v>
      </c>
      <c r="D761" s="58" t="s">
        <v>115</v>
      </c>
      <c r="E761" s="58"/>
      <c r="F761" s="58">
        <v>3362421</v>
      </c>
      <c r="G761" s="58">
        <f t="shared" si="155"/>
        <v>2024008</v>
      </c>
      <c r="H761" s="58">
        <f t="shared" si="156"/>
        <v>0</v>
      </c>
      <c r="I761" s="58">
        <v>3362000</v>
      </c>
      <c r="J761" s="58">
        <v>188259</v>
      </c>
      <c r="K761" s="58">
        <v>0</v>
      </c>
      <c r="L761" s="58">
        <v>2920000</v>
      </c>
      <c r="M761" s="58">
        <v>1338413</v>
      </c>
      <c r="N761" s="58">
        <f>VLOOKUP(AD761,'tabla ingresos'!$A$3:$D$15,4,FALSE)</f>
        <v>1000000</v>
      </c>
      <c r="O761" s="58">
        <v>62395.042150991583</v>
      </c>
      <c r="P761" s="58">
        <v>2194000</v>
      </c>
      <c r="Q761" s="58">
        <v>0</v>
      </c>
      <c r="R761" s="12">
        <v>76130</v>
      </c>
      <c r="S761" s="12" t="s">
        <v>87</v>
      </c>
      <c r="T761" s="12" t="s">
        <v>89</v>
      </c>
      <c r="U761" s="12" t="s">
        <v>10</v>
      </c>
      <c r="V761" s="12">
        <v>4</v>
      </c>
      <c r="W761" s="12">
        <v>0</v>
      </c>
      <c r="X761" s="12">
        <v>0</v>
      </c>
      <c r="Y761" s="59">
        <v>4.5013698630136982</v>
      </c>
      <c r="Z761" s="59">
        <v>43.402739726027399</v>
      </c>
      <c r="AA761" s="12">
        <v>1</v>
      </c>
      <c r="AB761" s="12">
        <v>2</v>
      </c>
      <c r="AC761" s="12">
        <v>3</v>
      </c>
      <c r="AD761" s="12">
        <v>2</v>
      </c>
      <c r="AE761" s="12">
        <v>2</v>
      </c>
      <c r="AF761" s="58" t="s">
        <v>10</v>
      </c>
      <c r="AG761" s="66">
        <f t="shared" si="157"/>
        <v>0.16710269476732773</v>
      </c>
      <c r="AH761" s="67">
        <f t="shared" si="158"/>
        <v>3.7042806666666666</v>
      </c>
      <c r="AI761" s="67">
        <f t="shared" si="159"/>
        <v>0.89227533333333331</v>
      </c>
      <c r="AJ761" s="67">
        <f t="shared" si="160"/>
        <v>1.3493386666666667</v>
      </c>
      <c r="AK761" s="67">
        <f t="shared" si="161"/>
        <v>0</v>
      </c>
      <c r="AL761" s="67">
        <f t="shared" si="162"/>
        <v>0</v>
      </c>
      <c r="AM761" s="59">
        <f>VLOOKUP(AG761,'SCORE TALLER'!$AC$2:$AD$10,2,TRUE)*AM$2</f>
        <v>0</v>
      </c>
      <c r="AN761" s="59">
        <f>VLOOKUP(AD761,'SCORE TALLER'!$W$2:$X$10,2,TRUE)*AN$2</f>
        <v>0.32</v>
      </c>
      <c r="AO761" s="59">
        <f>VLOOKUP(AB761,'SCORE TALLER'!$S$2:$T$10,2,FALSE)*AO$2</f>
        <v>0.04</v>
      </c>
      <c r="AP761" s="59">
        <f>VLOOKUP(AH761,'SCORE TALLER'!$AE$2:$AF$10,2,TRUE)*AP$2</f>
        <v>0</v>
      </c>
      <c r="AQ761" s="59">
        <f>VLOOKUP(AI761,'SCORE TALLER'!$AG$2:$AH$10,2,TRUE)*AQ$2</f>
        <v>0.4</v>
      </c>
      <c r="AR761" s="59">
        <f>VLOOKUP(AC761,'SCORE TALLER'!$U$2:$V$10,2,FALSE)*AR$2</f>
        <v>0.03</v>
      </c>
      <c r="AS761" s="59">
        <f>VLOOKUP(AE761,'SCORE TALLER'!$Y$2:$Z$10,2,FALSE)*AS$2</f>
        <v>0.01</v>
      </c>
      <c r="AT761" s="59">
        <f>VLOOKUP(Z761,'SCORE TALLER'!$O$2:$P$10,2,TRUE)*AT$2</f>
        <v>0.03</v>
      </c>
      <c r="AU761" s="59">
        <f>VLOOKUP(S761,'SCORE TALLER'!$A$2:$B$10,2,FALSE)*AU$2</f>
        <v>0.15000000000000002</v>
      </c>
      <c r="AV761" s="59">
        <f>VLOOKUP(AJ761,'SCORE TALLER'!$AI$2:$AJ$10,2,TRUE)*AV$2</f>
        <v>0.2</v>
      </c>
      <c r="AW761" s="59">
        <f>VLOOKUP(AK761,'SCORE TALLER'!$AK$2:$AL$10,2,TRUE)*AW$2</f>
        <v>0.25</v>
      </c>
      <c r="AX761" s="59">
        <f>VLOOKUP(T761,'SCORE TALLER'!$C$2:$D$10,2,FALSE)*AX$2</f>
        <v>0</v>
      </c>
      <c r="AY761" s="59">
        <f>VLOOKUP(W761,'SCORE TALLER'!$I$2:$J$10,2,TRUE)*AY$2</f>
        <v>0</v>
      </c>
      <c r="AZ761" s="59">
        <f>VLOOKUP(X761,'SCORE TALLER'!$K$2:$L$10,2,TRUE)*AZ$2</f>
        <v>0</v>
      </c>
      <c r="BA761" s="59">
        <f>VLOOKUP(U761,'SCORE TALLER'!$E$2:$F$10,2,FALSE)*BA$2</f>
        <v>0</v>
      </c>
      <c r="BB761" s="59">
        <f>VLOOKUP(Y761,'SCORE TALLER'!$M$2:$N$10,2,TRUE)*BB$2</f>
        <v>0.03</v>
      </c>
      <c r="BC761" s="59">
        <f>VLOOKUP(AA761,'SCORE TALLER'!$Q$2:$R$10,2,FALSE)*BC$2</f>
        <v>0.05</v>
      </c>
      <c r="BD761" s="59">
        <f>VLOOKUP(V761,'SCORE TALLER'!$G$2:$H$10,2,FALSE)*BD$2</f>
        <v>0</v>
      </c>
      <c r="BE761" s="59">
        <f>VLOOKUP(AF761,'SCORE TALLER'!$AA$2:$AB$10,2,FALSE)*BE$2</f>
        <v>0</v>
      </c>
      <c r="BF761" s="59">
        <f>VLOOKUP(AL761,'SCORE TALLER'!$AM$2:$AN$10,2,TRUE)*BF$2</f>
        <v>0</v>
      </c>
      <c r="BG761" s="67">
        <f t="shared" si="163"/>
        <v>1.5100000000000002</v>
      </c>
      <c r="BH761" s="67" t="str">
        <f>VLOOKUP(BG761,'SCORE TALLER'!$AP$2:$AQ$7,2,TRUE)</f>
        <v>2. Normal</v>
      </c>
      <c r="BI761" s="67" t="str">
        <f t="shared" si="165"/>
        <v>LBZ</v>
      </c>
      <c r="BJ761" s="67" t="str">
        <f t="shared" si="165"/>
        <v>A</v>
      </c>
      <c r="BK761" s="67" t="str">
        <f t="shared" si="166"/>
        <v>A</v>
      </c>
      <c r="BL761" s="86">
        <f t="shared" si="164"/>
        <v>0</v>
      </c>
      <c r="BM761" s="86">
        <f t="shared" si="167"/>
        <v>0</v>
      </c>
    </row>
    <row r="762" spans="1:65" x14ac:dyDescent="0.3">
      <c r="A762" s="57">
        <v>2028282066</v>
      </c>
      <c r="B762" s="12" t="s">
        <v>900</v>
      </c>
      <c r="C762" s="58" t="s">
        <v>105</v>
      </c>
      <c r="D762" s="58" t="s">
        <v>114</v>
      </c>
      <c r="E762" s="58">
        <v>106333</v>
      </c>
      <c r="F762" s="58">
        <v>3774085</v>
      </c>
      <c r="G762" s="58">
        <f t="shared" si="155"/>
        <v>1214016</v>
      </c>
      <c r="H762" s="58">
        <f t="shared" si="156"/>
        <v>0</v>
      </c>
      <c r="I762" s="58">
        <v>3774000</v>
      </c>
      <c r="J762" s="58">
        <v>187131</v>
      </c>
      <c r="K762" s="58">
        <v>0</v>
      </c>
      <c r="L762" s="58">
        <v>3500000</v>
      </c>
      <c r="M762" s="58">
        <v>2560069</v>
      </c>
      <c r="N762" s="58">
        <f>VLOOKUP(AD762,'tabla ingresos'!$A$3:$D$15,4,FALSE)</f>
        <v>2000000</v>
      </c>
      <c r="O762" s="58">
        <v>450981.64061168971</v>
      </c>
      <c r="P762" s="58">
        <v>11495000</v>
      </c>
      <c r="Q762" s="58">
        <v>0</v>
      </c>
      <c r="R762" s="12">
        <v>5001</v>
      </c>
      <c r="S762" s="12" t="s">
        <v>87</v>
      </c>
      <c r="T762" s="12" t="s">
        <v>89</v>
      </c>
      <c r="U762" s="12" t="s">
        <v>10</v>
      </c>
      <c r="V762" s="12">
        <v>4</v>
      </c>
      <c r="W762" s="12">
        <v>0</v>
      </c>
      <c r="X762" s="12">
        <v>0</v>
      </c>
      <c r="Y762" s="59">
        <v>6.0465753424657533</v>
      </c>
      <c r="Z762" s="59">
        <v>32.62191780821918</v>
      </c>
      <c r="AA762" s="12">
        <v>2</v>
      </c>
      <c r="AB762" s="12">
        <v>4</v>
      </c>
      <c r="AC762" s="12">
        <v>3</v>
      </c>
      <c r="AD762" s="12">
        <v>3</v>
      </c>
      <c r="AE762" s="12">
        <v>1</v>
      </c>
      <c r="AF762" s="58" t="s">
        <v>10</v>
      </c>
      <c r="AG762" s="66">
        <f t="shared" si="157"/>
        <v>0.21270421353722993</v>
      </c>
      <c r="AH762" s="67">
        <f t="shared" si="158"/>
        <v>5.0896949999999999</v>
      </c>
      <c r="AI762" s="67">
        <f t="shared" si="159"/>
        <v>0.88880066666666668</v>
      </c>
      <c r="AJ762" s="67">
        <f t="shared" si="160"/>
        <v>0.40467199999999998</v>
      </c>
      <c r="AK762" s="67">
        <f t="shared" si="161"/>
        <v>0</v>
      </c>
      <c r="AL762" s="67">
        <f t="shared" si="162"/>
        <v>0</v>
      </c>
      <c r="AM762" s="59">
        <f>VLOOKUP(AG762,'SCORE TALLER'!$AC$2:$AD$10,2,TRUE)*AM$2</f>
        <v>0</v>
      </c>
      <c r="AN762" s="59">
        <f>VLOOKUP(AD762,'SCORE TALLER'!$W$2:$X$10,2,TRUE)*AN$2</f>
        <v>0.32</v>
      </c>
      <c r="AO762" s="59">
        <f>VLOOKUP(AB762,'SCORE TALLER'!$S$2:$T$10,2,FALSE)*AO$2</f>
        <v>0.02</v>
      </c>
      <c r="AP762" s="59">
        <f>VLOOKUP(AH762,'SCORE TALLER'!$AE$2:$AF$10,2,TRUE)*AP$2</f>
        <v>0.08</v>
      </c>
      <c r="AQ762" s="59">
        <f>VLOOKUP(AI762,'SCORE TALLER'!$AG$2:$AH$10,2,TRUE)*AQ$2</f>
        <v>0.4</v>
      </c>
      <c r="AR762" s="59">
        <f>VLOOKUP(AC762,'SCORE TALLER'!$U$2:$V$10,2,FALSE)*AR$2</f>
        <v>0.03</v>
      </c>
      <c r="AS762" s="59">
        <f>VLOOKUP(AE762,'SCORE TALLER'!$Y$2:$Z$10,2,FALSE)*AS$2</f>
        <v>0.03</v>
      </c>
      <c r="AT762" s="59">
        <f>VLOOKUP(Z762,'SCORE TALLER'!$O$2:$P$10,2,TRUE)*AT$2</f>
        <v>0.04</v>
      </c>
      <c r="AU762" s="59">
        <f>VLOOKUP(S762,'SCORE TALLER'!$A$2:$B$10,2,FALSE)*AU$2</f>
        <v>0.15000000000000002</v>
      </c>
      <c r="AV762" s="59">
        <f>VLOOKUP(AJ762,'SCORE TALLER'!$AI$2:$AJ$10,2,TRUE)*AV$2</f>
        <v>0.25</v>
      </c>
      <c r="AW762" s="59">
        <f>VLOOKUP(AK762,'SCORE TALLER'!$AK$2:$AL$10,2,TRUE)*AW$2</f>
        <v>0.25</v>
      </c>
      <c r="AX762" s="59">
        <f>VLOOKUP(T762,'SCORE TALLER'!$C$2:$D$10,2,FALSE)*AX$2</f>
        <v>0</v>
      </c>
      <c r="AY762" s="59">
        <f>VLOOKUP(W762,'SCORE TALLER'!$I$2:$J$10,2,TRUE)*AY$2</f>
        <v>0</v>
      </c>
      <c r="AZ762" s="59">
        <f>VLOOKUP(X762,'SCORE TALLER'!$K$2:$L$10,2,TRUE)*AZ$2</f>
        <v>0</v>
      </c>
      <c r="BA762" s="59">
        <f>VLOOKUP(U762,'SCORE TALLER'!$E$2:$F$10,2,FALSE)*BA$2</f>
        <v>0</v>
      </c>
      <c r="BB762" s="59">
        <f>VLOOKUP(Y762,'SCORE TALLER'!$M$2:$N$10,2,TRUE)*BB$2</f>
        <v>0.02</v>
      </c>
      <c r="BC762" s="59">
        <f>VLOOKUP(AA762,'SCORE TALLER'!$Q$2:$R$10,2,FALSE)*BC$2</f>
        <v>0</v>
      </c>
      <c r="BD762" s="59">
        <f>VLOOKUP(V762,'SCORE TALLER'!$G$2:$H$10,2,FALSE)*BD$2</f>
        <v>0</v>
      </c>
      <c r="BE762" s="59">
        <f>VLOOKUP(AF762,'SCORE TALLER'!$AA$2:$AB$10,2,FALSE)*BE$2</f>
        <v>0</v>
      </c>
      <c r="BF762" s="59">
        <f>VLOOKUP(AL762,'SCORE TALLER'!$AM$2:$AN$10,2,TRUE)*BF$2</f>
        <v>0</v>
      </c>
      <c r="BG762" s="67">
        <f t="shared" si="163"/>
        <v>1.5900000000000003</v>
      </c>
      <c r="BH762" s="67" t="str">
        <f>VLOOKUP(BG762,'SCORE TALLER'!$AP$2:$AQ$7,2,TRUE)</f>
        <v>2. Normal</v>
      </c>
      <c r="BI762" s="67" t="str">
        <f t="shared" si="165"/>
        <v>LBZ</v>
      </c>
      <c r="BJ762" s="67" t="str">
        <f t="shared" si="165"/>
        <v>A</v>
      </c>
      <c r="BK762" s="67" t="str">
        <f t="shared" si="166"/>
        <v>A</v>
      </c>
      <c r="BL762" s="86">
        <f t="shared" si="164"/>
        <v>0</v>
      </c>
      <c r="BM762" s="86">
        <f t="shared" si="167"/>
        <v>0</v>
      </c>
    </row>
    <row r="763" spans="1:65" x14ac:dyDescent="0.3">
      <c r="A763" s="57">
        <v>2224642006</v>
      </c>
      <c r="B763" s="12" t="s">
        <v>901</v>
      </c>
      <c r="C763" s="58" t="s">
        <v>107</v>
      </c>
      <c r="D763" s="58" t="s">
        <v>115</v>
      </c>
      <c r="E763" s="58">
        <v>40206</v>
      </c>
      <c r="F763" s="58">
        <v>3531315</v>
      </c>
      <c r="G763" s="58">
        <f t="shared" si="155"/>
        <v>2238522</v>
      </c>
      <c r="H763" s="58">
        <f t="shared" si="156"/>
        <v>0</v>
      </c>
      <c r="I763" s="58" t="e">
        <v>#N/A</v>
      </c>
      <c r="J763" s="58">
        <v>288507</v>
      </c>
      <c r="K763" s="58">
        <v>0</v>
      </c>
      <c r="L763" s="58">
        <v>3240462</v>
      </c>
      <c r="M763" s="58">
        <v>1292793</v>
      </c>
      <c r="N763" s="58">
        <f>VLOOKUP(AD763,'tabla ingresos'!$A$3:$D$15,4,FALSE)</f>
        <v>1000000</v>
      </c>
      <c r="O763" s="58">
        <v>0</v>
      </c>
      <c r="P763" s="58">
        <v>0</v>
      </c>
      <c r="Q763" s="58">
        <v>0</v>
      </c>
      <c r="R763" s="12">
        <v>76130</v>
      </c>
      <c r="S763" s="12" t="s">
        <v>87</v>
      </c>
      <c r="T763" s="12" t="s">
        <v>89</v>
      </c>
      <c r="U763" s="12" t="s">
        <v>10</v>
      </c>
      <c r="V763" s="12">
        <v>4</v>
      </c>
      <c r="W763" s="12">
        <v>0</v>
      </c>
      <c r="X763" s="12">
        <v>0</v>
      </c>
      <c r="Y763" s="59">
        <v>4.3890410958904109</v>
      </c>
      <c r="Z763" s="59">
        <v>27.364383561643837</v>
      </c>
      <c r="AA763" s="12">
        <v>2</v>
      </c>
      <c r="AB763" s="12">
        <v>0</v>
      </c>
      <c r="AC763" s="12">
        <v>1</v>
      </c>
      <c r="AD763" s="12">
        <v>2</v>
      </c>
      <c r="AE763" s="12">
        <v>1</v>
      </c>
      <c r="AF763" s="58" t="s">
        <v>91</v>
      </c>
      <c r="AG763" s="66">
        <f t="shared" si="157"/>
        <v>0.19233800000000001</v>
      </c>
      <c r="AH763" s="67">
        <f t="shared" si="158"/>
        <v>2.3542100000000001</v>
      </c>
      <c r="AI763" s="67">
        <f t="shared" si="159"/>
        <v>0.88866599999999996</v>
      </c>
      <c r="AJ763" s="67">
        <f t="shared" si="160"/>
        <v>1.492348</v>
      </c>
      <c r="AK763" s="67">
        <f t="shared" si="161"/>
        <v>0</v>
      </c>
      <c r="AL763" s="67">
        <f t="shared" si="162"/>
        <v>0</v>
      </c>
      <c r="AM763" s="59">
        <f>VLOOKUP(AG763,'SCORE TALLER'!$AC$2:$AD$10,2,TRUE)*AM$2</f>
        <v>0</v>
      </c>
      <c r="AN763" s="59">
        <f>VLOOKUP(AD763,'SCORE TALLER'!$W$2:$X$10,2,TRUE)*AN$2</f>
        <v>0.32</v>
      </c>
      <c r="AO763" s="59">
        <f>VLOOKUP(AB763,'SCORE TALLER'!$S$2:$T$10,2,FALSE)*AO$2</f>
        <v>0.05</v>
      </c>
      <c r="AP763" s="59">
        <f>VLOOKUP(AH763,'SCORE TALLER'!$AE$2:$AF$10,2,TRUE)*AP$2</f>
        <v>0</v>
      </c>
      <c r="AQ763" s="59">
        <f>VLOOKUP(AI763,'SCORE TALLER'!$AG$2:$AH$10,2,TRUE)*AQ$2</f>
        <v>0.4</v>
      </c>
      <c r="AR763" s="59">
        <f>VLOOKUP(AC763,'SCORE TALLER'!$U$2:$V$10,2,FALSE)*AR$2</f>
        <v>0.05</v>
      </c>
      <c r="AS763" s="59">
        <f>VLOOKUP(AE763,'SCORE TALLER'!$Y$2:$Z$10,2,FALSE)*AS$2</f>
        <v>0.03</v>
      </c>
      <c r="AT763" s="59">
        <f>VLOOKUP(Z763,'SCORE TALLER'!$O$2:$P$10,2,TRUE)*AT$2</f>
        <v>0.04</v>
      </c>
      <c r="AU763" s="59">
        <f>VLOOKUP(S763,'SCORE TALLER'!$A$2:$B$10,2,FALSE)*AU$2</f>
        <v>0.15000000000000002</v>
      </c>
      <c r="AV763" s="59">
        <f>VLOOKUP(AJ763,'SCORE TALLER'!$AI$2:$AJ$10,2,TRUE)*AV$2</f>
        <v>0.2</v>
      </c>
      <c r="AW763" s="59">
        <f>VLOOKUP(AK763,'SCORE TALLER'!$AK$2:$AL$10,2,TRUE)*AW$2</f>
        <v>0.25</v>
      </c>
      <c r="AX763" s="59">
        <f>VLOOKUP(T763,'SCORE TALLER'!$C$2:$D$10,2,FALSE)*AX$2</f>
        <v>0</v>
      </c>
      <c r="AY763" s="59">
        <f>VLOOKUP(W763,'SCORE TALLER'!$I$2:$J$10,2,TRUE)*AY$2</f>
        <v>0</v>
      </c>
      <c r="AZ763" s="59">
        <f>VLOOKUP(X763,'SCORE TALLER'!$K$2:$L$10,2,TRUE)*AZ$2</f>
        <v>0</v>
      </c>
      <c r="BA763" s="59">
        <f>VLOOKUP(U763,'SCORE TALLER'!$E$2:$F$10,2,FALSE)*BA$2</f>
        <v>0</v>
      </c>
      <c r="BB763" s="59">
        <f>VLOOKUP(Y763,'SCORE TALLER'!$M$2:$N$10,2,TRUE)*BB$2</f>
        <v>0.03</v>
      </c>
      <c r="BC763" s="59">
        <f>VLOOKUP(AA763,'SCORE TALLER'!$Q$2:$R$10,2,FALSE)*BC$2</f>
        <v>0</v>
      </c>
      <c r="BD763" s="59">
        <f>VLOOKUP(V763,'SCORE TALLER'!$G$2:$H$10,2,FALSE)*BD$2</f>
        <v>0</v>
      </c>
      <c r="BE763" s="59">
        <f>VLOOKUP(AF763,'SCORE TALLER'!$AA$2:$AB$10,2,FALSE)*BE$2</f>
        <v>0.30000000000000004</v>
      </c>
      <c r="BF763" s="59">
        <f>VLOOKUP(AL763,'SCORE TALLER'!$AM$2:$AN$10,2,TRUE)*BF$2</f>
        <v>0</v>
      </c>
      <c r="BG763" s="67">
        <f t="shared" si="163"/>
        <v>1.82</v>
      </c>
      <c r="BH763" s="67" t="str">
        <f>VLOOKUP(BG763,'SCORE TALLER'!$AP$2:$AQ$7,2,TRUE)</f>
        <v>2. Normal</v>
      </c>
      <c r="BI763" s="67" t="str">
        <f t="shared" si="165"/>
        <v>LBZ</v>
      </c>
      <c r="BJ763" s="67" t="str">
        <f t="shared" si="165"/>
        <v>A</v>
      </c>
      <c r="BK763" s="67" t="str">
        <f t="shared" si="166"/>
        <v>SIN</v>
      </c>
      <c r="BL763" s="86">
        <f t="shared" si="164"/>
        <v>0</v>
      </c>
      <c r="BM763" s="86">
        <f t="shared" si="167"/>
        <v>0</v>
      </c>
    </row>
    <row r="764" spans="1:65" x14ac:dyDescent="0.3">
      <c r="A764" s="57">
        <v>84608282</v>
      </c>
      <c r="B764" s="12" t="s">
        <v>902</v>
      </c>
      <c r="C764" s="58" t="s">
        <v>105</v>
      </c>
      <c r="D764" s="58" t="s">
        <v>115</v>
      </c>
      <c r="E764" s="58"/>
      <c r="F764" s="58">
        <v>4713142</v>
      </c>
      <c r="G764" s="58">
        <f t="shared" si="155"/>
        <v>3386322</v>
      </c>
      <c r="H764" s="58">
        <f t="shared" si="156"/>
        <v>3386322</v>
      </c>
      <c r="I764" s="58">
        <v>4713000</v>
      </c>
      <c r="J764" s="58">
        <v>154058</v>
      </c>
      <c r="K764" s="58">
        <v>0</v>
      </c>
      <c r="L764" s="58">
        <v>0</v>
      </c>
      <c r="M764" s="58">
        <v>1326820</v>
      </c>
      <c r="N764" s="58">
        <f>VLOOKUP(AD764,'tabla ingresos'!$A$3:$D$15,4,FALSE)</f>
        <v>1000000</v>
      </c>
      <c r="O764" s="58">
        <v>160128.07213794658</v>
      </c>
      <c r="P764" s="58">
        <v>5775000</v>
      </c>
      <c r="Q764" s="58">
        <v>0</v>
      </c>
      <c r="R764" s="12">
        <v>68432</v>
      </c>
      <c r="S764" s="12" t="s">
        <v>88</v>
      </c>
      <c r="T764" s="12" t="s">
        <v>89</v>
      </c>
      <c r="U764" s="12" t="s">
        <v>10</v>
      </c>
      <c r="V764" s="12">
        <v>4</v>
      </c>
      <c r="W764" s="12">
        <v>0</v>
      </c>
      <c r="X764" s="12">
        <v>0</v>
      </c>
      <c r="Y764" s="59">
        <v>5.5890410958904111</v>
      </c>
      <c r="Z764" s="59">
        <v>37.446575342465756</v>
      </c>
      <c r="AA764" s="12">
        <v>1</v>
      </c>
      <c r="AB764" s="12">
        <v>2</v>
      </c>
      <c r="AC764" s="12">
        <v>1</v>
      </c>
      <c r="AD764" s="12">
        <v>2</v>
      </c>
      <c r="AE764" s="12">
        <v>3</v>
      </c>
      <c r="AF764" s="58" t="s">
        <v>10</v>
      </c>
      <c r="AG764" s="66">
        <f t="shared" si="157"/>
        <v>0.20945738142529774</v>
      </c>
      <c r="AH764" s="67">
        <f t="shared" si="158"/>
        <v>6.9920946666666666</v>
      </c>
      <c r="AI764" s="67">
        <f t="shared" si="159"/>
        <v>0.8845466666666667</v>
      </c>
      <c r="AJ764" s="67">
        <f t="shared" si="160"/>
        <v>2.2575479999999999</v>
      </c>
      <c r="AK764" s="67">
        <f t="shared" si="161"/>
        <v>2.2575479999999999</v>
      </c>
      <c r="AL764" s="67">
        <f t="shared" si="162"/>
        <v>0</v>
      </c>
      <c r="AM764" s="59">
        <f>VLOOKUP(AG764,'SCORE TALLER'!$AC$2:$AD$10,2,TRUE)*AM$2</f>
        <v>0</v>
      </c>
      <c r="AN764" s="59">
        <f>VLOOKUP(AD764,'SCORE TALLER'!$W$2:$X$10,2,TRUE)*AN$2</f>
        <v>0.32</v>
      </c>
      <c r="AO764" s="59">
        <f>VLOOKUP(AB764,'SCORE TALLER'!$S$2:$T$10,2,FALSE)*AO$2</f>
        <v>0.04</v>
      </c>
      <c r="AP764" s="59">
        <f>VLOOKUP(AH764,'SCORE TALLER'!$AE$2:$AF$10,2,TRUE)*AP$2</f>
        <v>0.08</v>
      </c>
      <c r="AQ764" s="59">
        <f>VLOOKUP(AI764,'SCORE TALLER'!$AG$2:$AH$10,2,TRUE)*AQ$2</f>
        <v>0.4</v>
      </c>
      <c r="AR764" s="59">
        <f>VLOOKUP(AC764,'SCORE TALLER'!$U$2:$V$10,2,FALSE)*AR$2</f>
        <v>0.05</v>
      </c>
      <c r="AS764" s="59">
        <f>VLOOKUP(AE764,'SCORE TALLER'!$Y$2:$Z$10,2,FALSE)*AS$2</f>
        <v>0.02</v>
      </c>
      <c r="AT764" s="59">
        <f>VLOOKUP(Z764,'SCORE TALLER'!$O$2:$P$10,2,TRUE)*AT$2</f>
        <v>0.03</v>
      </c>
      <c r="AU764" s="59">
        <f>VLOOKUP(S764,'SCORE TALLER'!$A$2:$B$10,2,FALSE)*AU$2</f>
        <v>0.25</v>
      </c>
      <c r="AV764" s="59">
        <f>VLOOKUP(AJ764,'SCORE TALLER'!$AI$2:$AJ$10,2,TRUE)*AV$2</f>
        <v>0.15000000000000002</v>
      </c>
      <c r="AW764" s="59">
        <f>VLOOKUP(AK764,'SCORE TALLER'!$AK$2:$AL$10,2,TRUE)*AW$2</f>
        <v>0.15000000000000002</v>
      </c>
      <c r="AX764" s="59">
        <f>VLOOKUP(T764,'SCORE TALLER'!$C$2:$D$10,2,FALSE)*AX$2</f>
        <v>0</v>
      </c>
      <c r="AY764" s="59">
        <f>VLOOKUP(W764,'SCORE TALLER'!$I$2:$J$10,2,TRUE)*AY$2</f>
        <v>0</v>
      </c>
      <c r="AZ764" s="59">
        <f>VLOOKUP(X764,'SCORE TALLER'!$K$2:$L$10,2,TRUE)*AZ$2</f>
        <v>0</v>
      </c>
      <c r="BA764" s="59">
        <f>VLOOKUP(U764,'SCORE TALLER'!$E$2:$F$10,2,FALSE)*BA$2</f>
        <v>0</v>
      </c>
      <c r="BB764" s="59">
        <f>VLOOKUP(Y764,'SCORE TALLER'!$M$2:$N$10,2,TRUE)*BB$2</f>
        <v>0.03</v>
      </c>
      <c r="BC764" s="59">
        <f>VLOOKUP(AA764,'SCORE TALLER'!$Q$2:$R$10,2,FALSE)*BC$2</f>
        <v>0.05</v>
      </c>
      <c r="BD764" s="59">
        <f>VLOOKUP(V764,'SCORE TALLER'!$G$2:$H$10,2,FALSE)*BD$2</f>
        <v>0</v>
      </c>
      <c r="BE764" s="59">
        <f>VLOOKUP(AF764,'SCORE TALLER'!$AA$2:$AB$10,2,FALSE)*BE$2</f>
        <v>0</v>
      </c>
      <c r="BF764" s="59">
        <f>VLOOKUP(AL764,'SCORE TALLER'!$AM$2:$AN$10,2,TRUE)*BF$2</f>
        <v>0</v>
      </c>
      <c r="BG764" s="67">
        <f t="shared" si="163"/>
        <v>1.5700000000000003</v>
      </c>
      <c r="BH764" s="67" t="str">
        <f>VLOOKUP(BG764,'SCORE TALLER'!$AP$2:$AQ$7,2,TRUE)</f>
        <v>2. Normal</v>
      </c>
      <c r="BI764" s="67" t="str">
        <f t="shared" si="165"/>
        <v>LBZ</v>
      </c>
      <c r="BJ764" s="67" t="str">
        <f t="shared" si="165"/>
        <v>A</v>
      </c>
      <c r="BK764" s="67" t="str">
        <f t="shared" si="166"/>
        <v>A</v>
      </c>
      <c r="BL764" s="86">
        <f t="shared" si="164"/>
        <v>3386322</v>
      </c>
      <c r="BM764" s="86">
        <f t="shared" si="167"/>
        <v>0</v>
      </c>
    </row>
    <row r="765" spans="1:65" x14ac:dyDescent="0.3">
      <c r="A765" s="57">
        <v>2224628228</v>
      </c>
      <c r="B765" s="12" t="s">
        <v>903</v>
      </c>
      <c r="C765" s="58" t="s">
        <v>105</v>
      </c>
      <c r="D765" s="58" t="s">
        <v>115</v>
      </c>
      <c r="E765" s="58"/>
      <c r="F765" s="58">
        <v>4168385</v>
      </c>
      <c r="G765" s="58">
        <f t="shared" si="155"/>
        <v>2843139</v>
      </c>
      <c r="H765" s="58">
        <f t="shared" si="156"/>
        <v>2155986</v>
      </c>
      <c r="I765" s="58">
        <v>4168000</v>
      </c>
      <c r="J765" s="58">
        <v>274818</v>
      </c>
      <c r="K765" s="58">
        <v>0</v>
      </c>
      <c r="L765" s="58">
        <v>687153</v>
      </c>
      <c r="M765" s="58">
        <v>1325246</v>
      </c>
      <c r="N765" s="58">
        <f>VLOOKUP(AD765,'tabla ingresos'!$A$3:$D$15,4,FALSE)</f>
        <v>1000000</v>
      </c>
      <c r="O765" s="58">
        <v>66206.6417019082</v>
      </c>
      <c r="P765" s="58">
        <v>2137000</v>
      </c>
      <c r="Q765" s="58">
        <v>0</v>
      </c>
      <c r="R765" s="12">
        <v>76130</v>
      </c>
      <c r="S765" s="12" t="s">
        <v>87</v>
      </c>
      <c r="T765" s="12" t="s">
        <v>89</v>
      </c>
      <c r="U765" s="12" t="s">
        <v>10</v>
      </c>
      <c r="V765" s="12">
        <v>4</v>
      </c>
      <c r="W765" s="12">
        <v>0</v>
      </c>
      <c r="X765" s="12">
        <v>0</v>
      </c>
      <c r="Y765" s="59">
        <v>4.5013698630136982</v>
      </c>
      <c r="Z765" s="59">
        <v>28.975342465753425</v>
      </c>
      <c r="AA765" s="12">
        <v>2</v>
      </c>
      <c r="AB765" s="12">
        <v>0</v>
      </c>
      <c r="AC765" s="12">
        <v>1</v>
      </c>
      <c r="AD765" s="12">
        <v>2</v>
      </c>
      <c r="AE765" s="12">
        <v>3</v>
      </c>
      <c r="AF765" s="58" t="s">
        <v>10</v>
      </c>
      <c r="AG765" s="66">
        <f t="shared" si="157"/>
        <v>0.22734976113460548</v>
      </c>
      <c r="AH765" s="67">
        <f t="shared" si="158"/>
        <v>4.2035900000000002</v>
      </c>
      <c r="AI765" s="67">
        <f t="shared" si="159"/>
        <v>0.88349733333333336</v>
      </c>
      <c r="AJ765" s="67">
        <f t="shared" si="160"/>
        <v>1.8954260000000001</v>
      </c>
      <c r="AK765" s="67">
        <f t="shared" si="161"/>
        <v>1.437324</v>
      </c>
      <c r="AL765" s="67">
        <f t="shared" si="162"/>
        <v>0</v>
      </c>
      <c r="AM765" s="59">
        <f>VLOOKUP(AG765,'SCORE TALLER'!$AC$2:$AD$10,2,TRUE)*AM$2</f>
        <v>0</v>
      </c>
      <c r="AN765" s="59">
        <f>VLOOKUP(AD765,'SCORE TALLER'!$W$2:$X$10,2,TRUE)*AN$2</f>
        <v>0.32</v>
      </c>
      <c r="AO765" s="59">
        <f>VLOOKUP(AB765,'SCORE TALLER'!$S$2:$T$10,2,FALSE)*AO$2</f>
        <v>0.05</v>
      </c>
      <c r="AP765" s="59">
        <f>VLOOKUP(AH765,'SCORE TALLER'!$AE$2:$AF$10,2,TRUE)*AP$2</f>
        <v>0</v>
      </c>
      <c r="AQ765" s="59">
        <f>VLOOKUP(AI765,'SCORE TALLER'!$AG$2:$AH$10,2,TRUE)*AQ$2</f>
        <v>0.4</v>
      </c>
      <c r="AR765" s="59">
        <f>VLOOKUP(AC765,'SCORE TALLER'!$U$2:$V$10,2,FALSE)*AR$2</f>
        <v>0.05</v>
      </c>
      <c r="AS765" s="59">
        <f>VLOOKUP(AE765,'SCORE TALLER'!$Y$2:$Z$10,2,FALSE)*AS$2</f>
        <v>0.02</v>
      </c>
      <c r="AT765" s="59">
        <f>VLOOKUP(Z765,'SCORE TALLER'!$O$2:$P$10,2,TRUE)*AT$2</f>
        <v>0.04</v>
      </c>
      <c r="AU765" s="59">
        <f>VLOOKUP(S765,'SCORE TALLER'!$A$2:$B$10,2,FALSE)*AU$2</f>
        <v>0.15000000000000002</v>
      </c>
      <c r="AV765" s="59">
        <f>VLOOKUP(AJ765,'SCORE TALLER'!$AI$2:$AJ$10,2,TRUE)*AV$2</f>
        <v>0.2</v>
      </c>
      <c r="AW765" s="59">
        <f>VLOOKUP(AK765,'SCORE TALLER'!$AK$2:$AL$10,2,TRUE)*AW$2</f>
        <v>0.2</v>
      </c>
      <c r="AX765" s="59">
        <f>VLOOKUP(T765,'SCORE TALLER'!$C$2:$D$10,2,FALSE)*AX$2</f>
        <v>0</v>
      </c>
      <c r="AY765" s="59">
        <f>VLOOKUP(W765,'SCORE TALLER'!$I$2:$J$10,2,TRUE)*AY$2</f>
        <v>0</v>
      </c>
      <c r="AZ765" s="59">
        <f>VLOOKUP(X765,'SCORE TALLER'!$K$2:$L$10,2,TRUE)*AZ$2</f>
        <v>0</v>
      </c>
      <c r="BA765" s="59">
        <f>VLOOKUP(U765,'SCORE TALLER'!$E$2:$F$10,2,FALSE)*BA$2</f>
        <v>0</v>
      </c>
      <c r="BB765" s="59">
        <f>VLOOKUP(Y765,'SCORE TALLER'!$M$2:$N$10,2,TRUE)*BB$2</f>
        <v>0.03</v>
      </c>
      <c r="BC765" s="59">
        <f>VLOOKUP(AA765,'SCORE TALLER'!$Q$2:$R$10,2,FALSE)*BC$2</f>
        <v>0</v>
      </c>
      <c r="BD765" s="59">
        <f>VLOOKUP(V765,'SCORE TALLER'!$G$2:$H$10,2,FALSE)*BD$2</f>
        <v>0</v>
      </c>
      <c r="BE765" s="59">
        <f>VLOOKUP(AF765,'SCORE TALLER'!$AA$2:$AB$10,2,FALSE)*BE$2</f>
        <v>0</v>
      </c>
      <c r="BF765" s="59">
        <f>VLOOKUP(AL765,'SCORE TALLER'!$AM$2:$AN$10,2,TRUE)*BF$2</f>
        <v>0</v>
      </c>
      <c r="BG765" s="67">
        <f t="shared" si="163"/>
        <v>1.4600000000000002</v>
      </c>
      <c r="BH765" s="67" t="str">
        <f>VLOOKUP(BG765,'SCORE TALLER'!$AP$2:$AQ$7,2,TRUE)</f>
        <v>2. Normal</v>
      </c>
      <c r="BI765" s="67" t="str">
        <f t="shared" si="165"/>
        <v>LBZ</v>
      </c>
      <c r="BJ765" s="67" t="str">
        <f t="shared" si="165"/>
        <v>A</v>
      </c>
      <c r="BK765" s="67" t="str">
        <f t="shared" si="166"/>
        <v>A</v>
      </c>
      <c r="BL765" s="86">
        <f t="shared" si="164"/>
        <v>2155986</v>
      </c>
      <c r="BM765" s="86">
        <f t="shared" si="167"/>
        <v>0</v>
      </c>
    </row>
    <row r="766" spans="1:65" x14ac:dyDescent="0.3">
      <c r="A766" s="57">
        <v>2224642488</v>
      </c>
      <c r="B766" s="12" t="s">
        <v>904</v>
      </c>
      <c r="C766" s="58" t="s">
        <v>107</v>
      </c>
      <c r="D766" s="58" t="s">
        <v>115</v>
      </c>
      <c r="E766" s="58">
        <v>1496820</v>
      </c>
      <c r="F766" s="58">
        <v>5871759</v>
      </c>
      <c r="G766" s="58">
        <f t="shared" si="155"/>
        <v>4719124</v>
      </c>
      <c r="H766" s="58">
        <f t="shared" si="156"/>
        <v>1087312</v>
      </c>
      <c r="I766" s="58" t="e">
        <v>#N/A</v>
      </c>
      <c r="J766" s="58">
        <v>229231</v>
      </c>
      <c r="K766" s="58">
        <v>0</v>
      </c>
      <c r="L766" s="58">
        <v>3631812</v>
      </c>
      <c r="M766" s="58">
        <v>1152635</v>
      </c>
      <c r="N766" s="58">
        <f>VLOOKUP(AD766,'tabla ingresos'!$A$3:$D$15,4,FALSE)</f>
        <v>2000000</v>
      </c>
      <c r="O766" s="58">
        <v>0</v>
      </c>
      <c r="P766" s="58">
        <v>0</v>
      </c>
      <c r="Q766" s="58">
        <v>0</v>
      </c>
      <c r="R766" s="12">
        <v>76130</v>
      </c>
      <c r="S766" s="12" t="s">
        <v>87</v>
      </c>
      <c r="T766" s="12" t="s">
        <v>89</v>
      </c>
      <c r="U766" s="12" t="s">
        <v>10</v>
      </c>
      <c r="V766" s="12">
        <v>4</v>
      </c>
      <c r="W766" s="12">
        <v>0</v>
      </c>
      <c r="X766" s="12">
        <v>0</v>
      </c>
      <c r="Y766" s="59">
        <v>1.8136986301369864</v>
      </c>
      <c r="Z766" s="59">
        <v>26.610958904109587</v>
      </c>
      <c r="AA766" s="12">
        <v>2</v>
      </c>
      <c r="AB766" s="12">
        <v>2</v>
      </c>
      <c r="AC766" s="12">
        <v>1</v>
      </c>
      <c r="AD766" s="12">
        <v>3</v>
      </c>
      <c r="AE766" s="12">
        <v>1</v>
      </c>
      <c r="AF766" s="58" t="s">
        <v>91</v>
      </c>
      <c r="AG766" s="66">
        <f t="shared" si="157"/>
        <v>7.641033333333333E-2</v>
      </c>
      <c r="AH766" s="67">
        <f t="shared" si="158"/>
        <v>1.9572529999999999</v>
      </c>
      <c r="AI766" s="67">
        <f t="shared" si="159"/>
        <v>0.88315166666666667</v>
      </c>
      <c r="AJ766" s="67">
        <f t="shared" si="160"/>
        <v>1.5730413333333333</v>
      </c>
      <c r="AK766" s="67">
        <f t="shared" si="161"/>
        <v>0.36243733333333333</v>
      </c>
      <c r="AL766" s="67">
        <f t="shared" si="162"/>
        <v>0</v>
      </c>
      <c r="AM766" s="59">
        <f>VLOOKUP(AG766,'SCORE TALLER'!$AC$2:$AD$10,2,TRUE)*AM$2</f>
        <v>0</v>
      </c>
      <c r="AN766" s="59">
        <f>VLOOKUP(AD766,'SCORE TALLER'!$W$2:$X$10,2,TRUE)*AN$2</f>
        <v>0.32</v>
      </c>
      <c r="AO766" s="59">
        <f>VLOOKUP(AB766,'SCORE TALLER'!$S$2:$T$10,2,FALSE)*AO$2</f>
        <v>0.04</v>
      </c>
      <c r="AP766" s="59">
        <f>VLOOKUP(AH766,'SCORE TALLER'!$AE$2:$AF$10,2,TRUE)*AP$2</f>
        <v>0</v>
      </c>
      <c r="AQ766" s="59">
        <f>VLOOKUP(AI766,'SCORE TALLER'!$AG$2:$AH$10,2,TRUE)*AQ$2</f>
        <v>0.4</v>
      </c>
      <c r="AR766" s="59">
        <f>VLOOKUP(AC766,'SCORE TALLER'!$U$2:$V$10,2,FALSE)*AR$2</f>
        <v>0.05</v>
      </c>
      <c r="AS766" s="59">
        <f>VLOOKUP(AE766,'SCORE TALLER'!$Y$2:$Z$10,2,FALSE)*AS$2</f>
        <v>0.03</v>
      </c>
      <c r="AT766" s="59">
        <f>VLOOKUP(Z766,'SCORE TALLER'!$O$2:$P$10,2,TRUE)*AT$2</f>
        <v>0.04</v>
      </c>
      <c r="AU766" s="59">
        <f>VLOOKUP(S766,'SCORE TALLER'!$A$2:$B$10,2,FALSE)*AU$2</f>
        <v>0.15000000000000002</v>
      </c>
      <c r="AV766" s="59">
        <f>VLOOKUP(AJ766,'SCORE TALLER'!$AI$2:$AJ$10,2,TRUE)*AV$2</f>
        <v>0.2</v>
      </c>
      <c r="AW766" s="59">
        <f>VLOOKUP(AK766,'SCORE TALLER'!$AK$2:$AL$10,2,TRUE)*AW$2</f>
        <v>0.25</v>
      </c>
      <c r="AX766" s="59">
        <f>VLOOKUP(T766,'SCORE TALLER'!$C$2:$D$10,2,FALSE)*AX$2</f>
        <v>0</v>
      </c>
      <c r="AY766" s="59">
        <f>VLOOKUP(W766,'SCORE TALLER'!$I$2:$J$10,2,TRUE)*AY$2</f>
        <v>0</v>
      </c>
      <c r="AZ766" s="59">
        <f>VLOOKUP(X766,'SCORE TALLER'!$K$2:$L$10,2,TRUE)*AZ$2</f>
        <v>0</v>
      </c>
      <c r="BA766" s="59">
        <f>VLOOKUP(U766,'SCORE TALLER'!$E$2:$F$10,2,FALSE)*BA$2</f>
        <v>0</v>
      </c>
      <c r="BB766" s="59">
        <f>VLOOKUP(Y766,'SCORE TALLER'!$M$2:$N$10,2,TRUE)*BB$2</f>
        <v>0.05</v>
      </c>
      <c r="BC766" s="59">
        <f>VLOOKUP(AA766,'SCORE TALLER'!$Q$2:$R$10,2,FALSE)*BC$2</f>
        <v>0</v>
      </c>
      <c r="BD766" s="59">
        <f>VLOOKUP(V766,'SCORE TALLER'!$G$2:$H$10,2,FALSE)*BD$2</f>
        <v>0</v>
      </c>
      <c r="BE766" s="59">
        <f>VLOOKUP(AF766,'SCORE TALLER'!$AA$2:$AB$10,2,FALSE)*BE$2</f>
        <v>0.30000000000000004</v>
      </c>
      <c r="BF766" s="59">
        <f>VLOOKUP(AL766,'SCORE TALLER'!$AM$2:$AN$10,2,TRUE)*BF$2</f>
        <v>0</v>
      </c>
      <c r="BG766" s="67">
        <f t="shared" si="163"/>
        <v>1.8300000000000003</v>
      </c>
      <c r="BH766" s="67" t="str">
        <f>VLOOKUP(BG766,'SCORE TALLER'!$AP$2:$AQ$7,2,TRUE)</f>
        <v>2. Normal</v>
      </c>
      <c r="BI766" s="67" t="str">
        <f t="shared" si="165"/>
        <v>LBZ</v>
      </c>
      <c r="BJ766" s="67" t="str">
        <f t="shared" si="165"/>
        <v>A</v>
      </c>
      <c r="BK766" s="67" t="str">
        <f t="shared" si="166"/>
        <v>SIN</v>
      </c>
      <c r="BL766" s="86">
        <f t="shared" si="164"/>
        <v>1087312</v>
      </c>
      <c r="BM766" s="86">
        <f t="shared" si="167"/>
        <v>0</v>
      </c>
    </row>
    <row r="767" spans="1:65" x14ac:dyDescent="0.3">
      <c r="A767" s="57">
        <v>2224644268</v>
      </c>
      <c r="B767" s="12" t="s">
        <v>905</v>
      </c>
      <c r="C767" s="58" t="s">
        <v>107</v>
      </c>
      <c r="D767" s="58" t="s">
        <v>114</v>
      </c>
      <c r="E767" s="58">
        <v>237529</v>
      </c>
      <c r="F767" s="58">
        <v>2920708</v>
      </c>
      <c r="G767" s="58">
        <f t="shared" si="155"/>
        <v>1833867</v>
      </c>
      <c r="H767" s="58">
        <f t="shared" si="156"/>
        <v>533867</v>
      </c>
      <c r="I767" s="58" t="e">
        <v>#N/A</v>
      </c>
      <c r="J767" s="58">
        <v>120039</v>
      </c>
      <c r="K767" s="58">
        <v>0</v>
      </c>
      <c r="L767" s="58">
        <v>1300000</v>
      </c>
      <c r="M767" s="58">
        <v>1086841</v>
      </c>
      <c r="N767" s="58">
        <f>VLOOKUP(AD767,'tabla ingresos'!$A$3:$D$15,4,FALSE)</f>
        <v>1000000</v>
      </c>
      <c r="O767" s="58">
        <v>0</v>
      </c>
      <c r="P767" s="58">
        <v>0</v>
      </c>
      <c r="Q767" s="58">
        <v>0</v>
      </c>
      <c r="R767" s="12">
        <v>76130</v>
      </c>
      <c r="S767" s="12" t="s">
        <v>87</v>
      </c>
      <c r="T767" s="12" t="s">
        <v>89</v>
      </c>
      <c r="U767" s="12" t="s">
        <v>10</v>
      </c>
      <c r="V767" s="12">
        <v>4</v>
      </c>
      <c r="W767" s="12">
        <v>0</v>
      </c>
      <c r="X767" s="12">
        <v>0</v>
      </c>
      <c r="Y767" s="59">
        <v>3.6849315068493151</v>
      </c>
      <c r="Z767" s="59">
        <v>25.742465753424657</v>
      </c>
      <c r="AA767" s="12">
        <v>1</v>
      </c>
      <c r="AB767" s="12">
        <v>0</v>
      </c>
      <c r="AC767" s="12">
        <v>2</v>
      </c>
      <c r="AD767" s="12">
        <v>2</v>
      </c>
      <c r="AE767" s="12">
        <v>3</v>
      </c>
      <c r="AF767" s="58" t="s">
        <v>91</v>
      </c>
      <c r="AG767" s="66">
        <f t="shared" si="157"/>
        <v>8.0026E-2</v>
      </c>
      <c r="AH767" s="67">
        <f t="shared" si="158"/>
        <v>1.9471386666666666</v>
      </c>
      <c r="AI767" s="67">
        <f t="shared" si="159"/>
        <v>0.88291333333333333</v>
      </c>
      <c r="AJ767" s="67">
        <f t="shared" si="160"/>
        <v>1.2225779999999999</v>
      </c>
      <c r="AK767" s="67">
        <f t="shared" si="161"/>
        <v>0.35591133333333336</v>
      </c>
      <c r="AL767" s="67">
        <f t="shared" si="162"/>
        <v>0</v>
      </c>
      <c r="AM767" s="59">
        <f>VLOOKUP(AG767,'SCORE TALLER'!$AC$2:$AD$10,2,TRUE)*AM$2</f>
        <v>0</v>
      </c>
      <c r="AN767" s="59">
        <f>VLOOKUP(AD767,'SCORE TALLER'!$W$2:$X$10,2,TRUE)*AN$2</f>
        <v>0.32</v>
      </c>
      <c r="AO767" s="59">
        <f>VLOOKUP(AB767,'SCORE TALLER'!$S$2:$T$10,2,FALSE)*AO$2</f>
        <v>0.05</v>
      </c>
      <c r="AP767" s="59">
        <f>VLOOKUP(AH767,'SCORE TALLER'!$AE$2:$AF$10,2,TRUE)*AP$2</f>
        <v>0</v>
      </c>
      <c r="AQ767" s="59">
        <f>VLOOKUP(AI767,'SCORE TALLER'!$AG$2:$AH$10,2,TRUE)*AQ$2</f>
        <v>0.4</v>
      </c>
      <c r="AR767" s="59">
        <f>VLOOKUP(AC767,'SCORE TALLER'!$U$2:$V$10,2,FALSE)*AR$2</f>
        <v>0.04</v>
      </c>
      <c r="AS767" s="59">
        <f>VLOOKUP(AE767,'SCORE TALLER'!$Y$2:$Z$10,2,FALSE)*AS$2</f>
        <v>0.02</v>
      </c>
      <c r="AT767" s="59">
        <f>VLOOKUP(Z767,'SCORE TALLER'!$O$2:$P$10,2,TRUE)*AT$2</f>
        <v>0.04</v>
      </c>
      <c r="AU767" s="59">
        <f>VLOOKUP(S767,'SCORE TALLER'!$A$2:$B$10,2,FALSE)*AU$2</f>
        <v>0.15000000000000002</v>
      </c>
      <c r="AV767" s="59">
        <f>VLOOKUP(AJ767,'SCORE TALLER'!$AI$2:$AJ$10,2,TRUE)*AV$2</f>
        <v>0.2</v>
      </c>
      <c r="AW767" s="59">
        <f>VLOOKUP(AK767,'SCORE TALLER'!$AK$2:$AL$10,2,TRUE)*AW$2</f>
        <v>0.25</v>
      </c>
      <c r="AX767" s="59">
        <f>VLOOKUP(T767,'SCORE TALLER'!$C$2:$D$10,2,FALSE)*AX$2</f>
        <v>0</v>
      </c>
      <c r="AY767" s="59">
        <f>VLOOKUP(W767,'SCORE TALLER'!$I$2:$J$10,2,TRUE)*AY$2</f>
        <v>0</v>
      </c>
      <c r="AZ767" s="59">
        <f>VLOOKUP(X767,'SCORE TALLER'!$K$2:$L$10,2,TRUE)*AZ$2</f>
        <v>0</v>
      </c>
      <c r="BA767" s="59">
        <f>VLOOKUP(U767,'SCORE TALLER'!$E$2:$F$10,2,FALSE)*BA$2</f>
        <v>0</v>
      </c>
      <c r="BB767" s="59">
        <f>VLOOKUP(Y767,'SCORE TALLER'!$M$2:$N$10,2,TRUE)*BB$2</f>
        <v>0.04</v>
      </c>
      <c r="BC767" s="59">
        <f>VLOOKUP(AA767,'SCORE TALLER'!$Q$2:$R$10,2,FALSE)*BC$2</f>
        <v>0.05</v>
      </c>
      <c r="BD767" s="59">
        <f>VLOOKUP(V767,'SCORE TALLER'!$G$2:$H$10,2,FALSE)*BD$2</f>
        <v>0</v>
      </c>
      <c r="BE767" s="59">
        <f>VLOOKUP(AF767,'SCORE TALLER'!$AA$2:$AB$10,2,FALSE)*BE$2</f>
        <v>0.30000000000000004</v>
      </c>
      <c r="BF767" s="59">
        <f>VLOOKUP(AL767,'SCORE TALLER'!$AM$2:$AN$10,2,TRUE)*BF$2</f>
        <v>0</v>
      </c>
      <c r="BG767" s="67">
        <f t="shared" si="163"/>
        <v>1.86</v>
      </c>
      <c r="BH767" s="67" t="str">
        <f>VLOOKUP(BG767,'SCORE TALLER'!$AP$2:$AQ$7,2,TRUE)</f>
        <v>2. Normal</v>
      </c>
      <c r="BI767" s="67" t="str">
        <f t="shared" si="165"/>
        <v>LBZ</v>
      </c>
      <c r="BJ767" s="67" t="str">
        <f t="shared" si="165"/>
        <v>A</v>
      </c>
      <c r="BK767" s="67" t="str">
        <f t="shared" si="166"/>
        <v>SIN</v>
      </c>
      <c r="BL767" s="86">
        <f t="shared" si="164"/>
        <v>533867</v>
      </c>
      <c r="BM767" s="86">
        <f t="shared" si="167"/>
        <v>0</v>
      </c>
    </row>
    <row r="768" spans="1:65" x14ac:dyDescent="0.3">
      <c r="A768" s="57">
        <v>64404240</v>
      </c>
      <c r="B768" s="12" t="s">
        <v>906</v>
      </c>
      <c r="C768" s="58" t="s">
        <v>107</v>
      </c>
      <c r="D768" s="58" t="s">
        <v>115</v>
      </c>
      <c r="E768" s="58">
        <v>135616</v>
      </c>
      <c r="F768" s="58">
        <v>3758969</v>
      </c>
      <c r="G768" s="58">
        <f t="shared" si="155"/>
        <v>2570849</v>
      </c>
      <c r="H768" s="58">
        <f t="shared" si="156"/>
        <v>0</v>
      </c>
      <c r="I768" s="58" t="e">
        <v>#N/A</v>
      </c>
      <c r="J768" s="58">
        <v>115007</v>
      </c>
      <c r="K768" s="58">
        <v>0</v>
      </c>
      <c r="L768" s="58">
        <v>3000000</v>
      </c>
      <c r="M768" s="58">
        <v>1188120</v>
      </c>
      <c r="N768" s="58">
        <f>VLOOKUP(AD768,'tabla ingresos'!$A$3:$D$15,4,FALSE)</f>
        <v>1000000</v>
      </c>
      <c r="O768" s="58">
        <v>0</v>
      </c>
      <c r="P768" s="58">
        <v>0</v>
      </c>
      <c r="Q768" s="58">
        <v>0</v>
      </c>
      <c r="R768" s="12">
        <v>68307</v>
      </c>
      <c r="S768" s="12" t="s">
        <v>87</v>
      </c>
      <c r="T768" s="12" t="s">
        <v>89</v>
      </c>
      <c r="U768" s="12" t="s">
        <v>10</v>
      </c>
      <c r="V768" s="12">
        <v>4</v>
      </c>
      <c r="W768" s="12">
        <v>0</v>
      </c>
      <c r="X768" s="12">
        <v>0</v>
      </c>
      <c r="Y768" s="59">
        <v>3.0684931506849313</v>
      </c>
      <c r="Z768" s="59">
        <v>46.43013698630137</v>
      </c>
      <c r="AA768" s="12">
        <v>2</v>
      </c>
      <c r="AB768" s="12">
        <v>2</v>
      </c>
      <c r="AC768" s="12">
        <v>2</v>
      </c>
      <c r="AD768" s="12">
        <v>2</v>
      </c>
      <c r="AE768" s="12">
        <v>1</v>
      </c>
      <c r="AF768" s="58" t="s">
        <v>91</v>
      </c>
      <c r="AG768" s="66">
        <f t="shared" si="157"/>
        <v>7.6671333333333327E-2</v>
      </c>
      <c r="AH768" s="67">
        <f t="shared" si="158"/>
        <v>2.5059793333333333</v>
      </c>
      <c r="AI768" s="67">
        <f t="shared" si="159"/>
        <v>0.88249066666666665</v>
      </c>
      <c r="AJ768" s="67">
        <f t="shared" si="160"/>
        <v>1.7138993333333334</v>
      </c>
      <c r="AK768" s="67">
        <f t="shared" si="161"/>
        <v>0</v>
      </c>
      <c r="AL768" s="67">
        <f t="shared" si="162"/>
        <v>0</v>
      </c>
      <c r="AM768" s="59">
        <f>VLOOKUP(AG768,'SCORE TALLER'!$AC$2:$AD$10,2,TRUE)*AM$2</f>
        <v>0</v>
      </c>
      <c r="AN768" s="59">
        <f>VLOOKUP(AD768,'SCORE TALLER'!$W$2:$X$10,2,TRUE)*AN$2</f>
        <v>0.32</v>
      </c>
      <c r="AO768" s="59">
        <f>VLOOKUP(AB768,'SCORE TALLER'!$S$2:$T$10,2,FALSE)*AO$2</f>
        <v>0.04</v>
      </c>
      <c r="AP768" s="59">
        <f>VLOOKUP(AH768,'SCORE TALLER'!$AE$2:$AF$10,2,TRUE)*AP$2</f>
        <v>0</v>
      </c>
      <c r="AQ768" s="59">
        <f>VLOOKUP(AI768,'SCORE TALLER'!$AG$2:$AH$10,2,TRUE)*AQ$2</f>
        <v>0.4</v>
      </c>
      <c r="AR768" s="59">
        <f>VLOOKUP(AC768,'SCORE TALLER'!$U$2:$V$10,2,FALSE)*AR$2</f>
        <v>0.04</v>
      </c>
      <c r="AS768" s="59">
        <f>VLOOKUP(AE768,'SCORE TALLER'!$Y$2:$Z$10,2,FALSE)*AS$2</f>
        <v>0.03</v>
      </c>
      <c r="AT768" s="59">
        <f>VLOOKUP(Z768,'SCORE TALLER'!$O$2:$P$10,2,TRUE)*AT$2</f>
        <v>0.02</v>
      </c>
      <c r="AU768" s="59">
        <f>VLOOKUP(S768,'SCORE TALLER'!$A$2:$B$10,2,FALSE)*AU$2</f>
        <v>0.15000000000000002</v>
      </c>
      <c r="AV768" s="59">
        <f>VLOOKUP(AJ768,'SCORE TALLER'!$AI$2:$AJ$10,2,TRUE)*AV$2</f>
        <v>0.2</v>
      </c>
      <c r="AW768" s="59">
        <f>VLOOKUP(AK768,'SCORE TALLER'!$AK$2:$AL$10,2,TRUE)*AW$2</f>
        <v>0.25</v>
      </c>
      <c r="AX768" s="59">
        <f>VLOOKUP(T768,'SCORE TALLER'!$C$2:$D$10,2,FALSE)*AX$2</f>
        <v>0</v>
      </c>
      <c r="AY768" s="59">
        <f>VLOOKUP(W768,'SCORE TALLER'!$I$2:$J$10,2,TRUE)*AY$2</f>
        <v>0</v>
      </c>
      <c r="AZ768" s="59">
        <f>VLOOKUP(X768,'SCORE TALLER'!$K$2:$L$10,2,TRUE)*AZ$2</f>
        <v>0</v>
      </c>
      <c r="BA768" s="59">
        <f>VLOOKUP(U768,'SCORE TALLER'!$E$2:$F$10,2,FALSE)*BA$2</f>
        <v>0</v>
      </c>
      <c r="BB768" s="59">
        <f>VLOOKUP(Y768,'SCORE TALLER'!$M$2:$N$10,2,TRUE)*BB$2</f>
        <v>0.04</v>
      </c>
      <c r="BC768" s="59">
        <f>VLOOKUP(AA768,'SCORE TALLER'!$Q$2:$R$10,2,FALSE)*BC$2</f>
        <v>0</v>
      </c>
      <c r="BD768" s="59">
        <f>VLOOKUP(V768,'SCORE TALLER'!$G$2:$H$10,2,FALSE)*BD$2</f>
        <v>0</v>
      </c>
      <c r="BE768" s="59">
        <f>VLOOKUP(AF768,'SCORE TALLER'!$AA$2:$AB$10,2,FALSE)*BE$2</f>
        <v>0.30000000000000004</v>
      </c>
      <c r="BF768" s="59">
        <f>VLOOKUP(AL768,'SCORE TALLER'!$AM$2:$AN$10,2,TRUE)*BF$2</f>
        <v>0</v>
      </c>
      <c r="BG768" s="67">
        <f t="shared" si="163"/>
        <v>1.79</v>
      </c>
      <c r="BH768" s="67" t="str">
        <f>VLOOKUP(BG768,'SCORE TALLER'!$AP$2:$AQ$7,2,TRUE)</f>
        <v>2. Normal</v>
      </c>
      <c r="BI768" s="67" t="str">
        <f t="shared" si="165"/>
        <v>LBZ</v>
      </c>
      <c r="BJ768" s="67" t="str">
        <f t="shared" si="165"/>
        <v>A</v>
      </c>
      <c r="BK768" s="67" t="str">
        <f t="shared" si="166"/>
        <v>SIN</v>
      </c>
      <c r="BL768" s="86">
        <f t="shared" si="164"/>
        <v>0</v>
      </c>
      <c r="BM768" s="86">
        <f t="shared" si="167"/>
        <v>0</v>
      </c>
    </row>
    <row r="769" spans="1:65" x14ac:dyDescent="0.3">
      <c r="A769" s="57">
        <v>2208084622</v>
      </c>
      <c r="B769" s="12" t="s">
        <v>907</v>
      </c>
      <c r="C769" s="58" t="s">
        <v>105</v>
      </c>
      <c r="D769" s="58" t="s">
        <v>116</v>
      </c>
      <c r="E769" s="58">
        <v>35615</v>
      </c>
      <c r="F769" s="58">
        <v>25467538</v>
      </c>
      <c r="G769" s="58">
        <f t="shared" si="155"/>
        <v>22855813</v>
      </c>
      <c r="H769" s="58">
        <f t="shared" si="156"/>
        <v>19755813</v>
      </c>
      <c r="I769" s="58">
        <v>25468000</v>
      </c>
      <c r="J769" s="58">
        <v>601888</v>
      </c>
      <c r="K769" s="58">
        <v>0</v>
      </c>
      <c r="L769" s="58">
        <v>3100000</v>
      </c>
      <c r="M769" s="58">
        <v>2611725</v>
      </c>
      <c r="N769" s="58">
        <f>VLOOKUP(AD769,'tabla ingresos'!$A$3:$D$15,4,FALSE)</f>
        <v>2000000</v>
      </c>
      <c r="O769" s="58">
        <v>428166.16801332327</v>
      </c>
      <c r="P769" s="58">
        <v>17565000</v>
      </c>
      <c r="Q769" s="58">
        <v>0</v>
      </c>
      <c r="R769" s="12">
        <v>76130</v>
      </c>
      <c r="S769" s="12" t="s">
        <v>87</v>
      </c>
      <c r="T769" s="12" t="s">
        <v>89</v>
      </c>
      <c r="U769" s="12" t="s">
        <v>10</v>
      </c>
      <c r="V769" s="12">
        <v>4</v>
      </c>
      <c r="W769" s="12">
        <v>0</v>
      </c>
      <c r="X769" s="12">
        <v>0</v>
      </c>
      <c r="Y769" s="59">
        <v>4.3479452054794523</v>
      </c>
      <c r="Z769" s="59">
        <v>29.008219178082193</v>
      </c>
      <c r="AA769" s="12">
        <v>1</v>
      </c>
      <c r="AB769" s="12">
        <v>0</v>
      </c>
      <c r="AC769" s="12">
        <v>1</v>
      </c>
      <c r="AD769" s="12">
        <v>3</v>
      </c>
      <c r="AE769" s="12">
        <v>2</v>
      </c>
      <c r="AF769" s="58" t="s">
        <v>10</v>
      </c>
      <c r="AG769" s="66">
        <f t="shared" si="157"/>
        <v>0.34335138933777443</v>
      </c>
      <c r="AH769" s="67">
        <f t="shared" si="158"/>
        <v>14.344179333333333</v>
      </c>
      <c r="AI769" s="67">
        <f t="shared" si="159"/>
        <v>0.88244666666666671</v>
      </c>
      <c r="AJ769" s="67">
        <f t="shared" si="160"/>
        <v>7.6186043333333338</v>
      </c>
      <c r="AK769" s="67">
        <f t="shared" si="161"/>
        <v>6.5852709999999997</v>
      </c>
      <c r="AL769" s="67">
        <f t="shared" si="162"/>
        <v>0</v>
      </c>
      <c r="AM769" s="59">
        <f>VLOOKUP(AG769,'SCORE TALLER'!$AC$2:$AD$10,2,TRUE)*AM$2</f>
        <v>0</v>
      </c>
      <c r="AN769" s="59">
        <f>VLOOKUP(AD769,'SCORE TALLER'!$W$2:$X$10,2,TRUE)*AN$2</f>
        <v>0.32</v>
      </c>
      <c r="AO769" s="59">
        <f>VLOOKUP(AB769,'SCORE TALLER'!$S$2:$T$10,2,FALSE)*AO$2</f>
        <v>0.05</v>
      </c>
      <c r="AP769" s="59">
        <f>VLOOKUP(AH769,'SCORE TALLER'!$AE$2:$AF$10,2,TRUE)*AP$2</f>
        <v>0.16</v>
      </c>
      <c r="AQ769" s="59">
        <f>VLOOKUP(AI769,'SCORE TALLER'!$AG$2:$AH$10,2,TRUE)*AQ$2</f>
        <v>0.4</v>
      </c>
      <c r="AR769" s="59">
        <f>VLOOKUP(AC769,'SCORE TALLER'!$U$2:$V$10,2,FALSE)*AR$2</f>
        <v>0.05</v>
      </c>
      <c r="AS769" s="59">
        <f>VLOOKUP(AE769,'SCORE TALLER'!$Y$2:$Z$10,2,FALSE)*AS$2</f>
        <v>0.01</v>
      </c>
      <c r="AT769" s="59">
        <f>VLOOKUP(Z769,'SCORE TALLER'!$O$2:$P$10,2,TRUE)*AT$2</f>
        <v>0.04</v>
      </c>
      <c r="AU769" s="59">
        <f>VLOOKUP(S769,'SCORE TALLER'!$A$2:$B$10,2,FALSE)*AU$2</f>
        <v>0.15000000000000002</v>
      </c>
      <c r="AV769" s="59">
        <f>VLOOKUP(AJ769,'SCORE TALLER'!$AI$2:$AJ$10,2,TRUE)*AV$2</f>
        <v>0</v>
      </c>
      <c r="AW769" s="59">
        <f>VLOOKUP(AK769,'SCORE TALLER'!$AK$2:$AL$10,2,TRUE)*AW$2</f>
        <v>0</v>
      </c>
      <c r="AX769" s="59">
        <f>VLOOKUP(T769,'SCORE TALLER'!$C$2:$D$10,2,FALSE)*AX$2</f>
        <v>0</v>
      </c>
      <c r="AY769" s="59">
        <f>VLOOKUP(W769,'SCORE TALLER'!$I$2:$J$10,2,TRUE)*AY$2</f>
        <v>0</v>
      </c>
      <c r="AZ769" s="59">
        <f>VLOOKUP(X769,'SCORE TALLER'!$K$2:$L$10,2,TRUE)*AZ$2</f>
        <v>0</v>
      </c>
      <c r="BA769" s="59">
        <f>VLOOKUP(U769,'SCORE TALLER'!$E$2:$F$10,2,FALSE)*BA$2</f>
        <v>0</v>
      </c>
      <c r="BB769" s="59">
        <f>VLOOKUP(Y769,'SCORE TALLER'!$M$2:$N$10,2,TRUE)*BB$2</f>
        <v>0.03</v>
      </c>
      <c r="BC769" s="59">
        <f>VLOOKUP(AA769,'SCORE TALLER'!$Q$2:$R$10,2,FALSE)*BC$2</f>
        <v>0.05</v>
      </c>
      <c r="BD769" s="59">
        <f>VLOOKUP(V769,'SCORE TALLER'!$G$2:$H$10,2,FALSE)*BD$2</f>
        <v>0</v>
      </c>
      <c r="BE769" s="59">
        <f>VLOOKUP(AF769,'SCORE TALLER'!$AA$2:$AB$10,2,FALSE)*BE$2</f>
        <v>0</v>
      </c>
      <c r="BF769" s="59">
        <f>VLOOKUP(AL769,'SCORE TALLER'!$AM$2:$AN$10,2,TRUE)*BF$2</f>
        <v>0</v>
      </c>
      <c r="BG769" s="67">
        <f t="shared" si="163"/>
        <v>1.2600000000000002</v>
      </c>
      <c r="BH769" s="67" t="str">
        <f>VLOOKUP(BG769,'SCORE TALLER'!$AP$2:$AQ$7,2,TRUE)</f>
        <v>2. Normal</v>
      </c>
      <c r="BI769" s="67" t="str">
        <f t="shared" si="165"/>
        <v>LBZ</v>
      </c>
      <c r="BJ769" s="67" t="str">
        <f t="shared" si="165"/>
        <v>A</v>
      </c>
      <c r="BK769" s="67" t="str">
        <f t="shared" si="166"/>
        <v>A</v>
      </c>
      <c r="BL769" s="86">
        <f t="shared" si="164"/>
        <v>19755813</v>
      </c>
      <c r="BM769" s="86">
        <f t="shared" si="167"/>
        <v>0</v>
      </c>
    </row>
    <row r="770" spans="1:65" x14ac:dyDescent="0.3">
      <c r="A770" s="57">
        <v>2080060082</v>
      </c>
      <c r="B770" s="12" t="s">
        <v>908</v>
      </c>
      <c r="C770" s="58" t="s">
        <v>105</v>
      </c>
      <c r="D770" s="58" t="s">
        <v>114</v>
      </c>
      <c r="E770" s="58">
        <v>978</v>
      </c>
      <c r="F770" s="58">
        <v>3267178</v>
      </c>
      <c r="G770" s="58">
        <f t="shared" si="155"/>
        <v>1950244</v>
      </c>
      <c r="H770" s="58">
        <f t="shared" si="156"/>
        <v>970244</v>
      </c>
      <c r="I770" s="58">
        <v>3267000</v>
      </c>
      <c r="J770" s="58">
        <v>226434</v>
      </c>
      <c r="K770" s="58">
        <v>0</v>
      </c>
      <c r="L770" s="58">
        <v>980000</v>
      </c>
      <c r="M770" s="58">
        <v>1316934</v>
      </c>
      <c r="N770" s="58">
        <f>VLOOKUP(AD770,'tabla ingresos'!$A$3:$D$15,4,FALSE)</f>
        <v>1000000</v>
      </c>
      <c r="O770" s="58">
        <v>712750.68007149338</v>
      </c>
      <c r="P770" s="58">
        <v>61865000</v>
      </c>
      <c r="Q770" s="58">
        <v>0</v>
      </c>
      <c r="R770" s="12">
        <v>25269</v>
      </c>
      <c r="S770" s="12" t="s">
        <v>87</v>
      </c>
      <c r="T770" s="12" t="s">
        <v>89</v>
      </c>
      <c r="U770" s="12" t="s">
        <v>10</v>
      </c>
      <c r="V770" s="12">
        <v>4</v>
      </c>
      <c r="W770" s="12">
        <v>0</v>
      </c>
      <c r="X770" s="12">
        <v>0</v>
      </c>
      <c r="Y770" s="59">
        <v>4.3808219178082188</v>
      </c>
      <c r="Z770" s="59">
        <v>37.602739726027394</v>
      </c>
      <c r="AA770" s="12">
        <v>2</v>
      </c>
      <c r="AB770" s="12">
        <v>0</v>
      </c>
      <c r="AC770" s="12">
        <v>1</v>
      </c>
      <c r="AD770" s="12">
        <v>2</v>
      </c>
      <c r="AE770" s="12">
        <v>1</v>
      </c>
      <c r="AF770" s="58" t="s">
        <v>10</v>
      </c>
      <c r="AG770" s="66">
        <f t="shared" si="157"/>
        <v>0.62612312004766224</v>
      </c>
      <c r="AH770" s="67">
        <f t="shared" si="158"/>
        <v>43.421452000000002</v>
      </c>
      <c r="AI770" s="67">
        <f t="shared" si="159"/>
        <v>0.87860799999999994</v>
      </c>
      <c r="AJ770" s="67">
        <f t="shared" si="160"/>
        <v>1.3001626666666666</v>
      </c>
      <c r="AK770" s="67">
        <f t="shared" si="161"/>
        <v>0.64682933333333337</v>
      </c>
      <c r="AL770" s="67">
        <f t="shared" si="162"/>
        <v>0</v>
      </c>
      <c r="AM770" s="59">
        <f>VLOOKUP(AG770,'SCORE TALLER'!$AC$2:$AD$10,2,TRUE)*AM$2</f>
        <v>0.16</v>
      </c>
      <c r="AN770" s="59">
        <f>VLOOKUP(AD770,'SCORE TALLER'!$W$2:$X$10,2,TRUE)*AN$2</f>
        <v>0.32</v>
      </c>
      <c r="AO770" s="59">
        <f>VLOOKUP(AB770,'SCORE TALLER'!$S$2:$T$10,2,FALSE)*AO$2</f>
        <v>0.05</v>
      </c>
      <c r="AP770" s="59">
        <f>VLOOKUP(AH770,'SCORE TALLER'!$AE$2:$AF$10,2,TRUE)*AP$2</f>
        <v>0.4</v>
      </c>
      <c r="AQ770" s="59">
        <f>VLOOKUP(AI770,'SCORE TALLER'!$AG$2:$AH$10,2,TRUE)*AQ$2</f>
        <v>0.4</v>
      </c>
      <c r="AR770" s="59">
        <f>VLOOKUP(AC770,'SCORE TALLER'!$U$2:$V$10,2,FALSE)*AR$2</f>
        <v>0.05</v>
      </c>
      <c r="AS770" s="59">
        <f>VLOOKUP(AE770,'SCORE TALLER'!$Y$2:$Z$10,2,FALSE)*AS$2</f>
        <v>0.03</v>
      </c>
      <c r="AT770" s="59">
        <f>VLOOKUP(Z770,'SCORE TALLER'!$O$2:$P$10,2,TRUE)*AT$2</f>
        <v>0.03</v>
      </c>
      <c r="AU770" s="59">
        <f>VLOOKUP(S770,'SCORE TALLER'!$A$2:$B$10,2,FALSE)*AU$2</f>
        <v>0.15000000000000002</v>
      </c>
      <c r="AV770" s="59">
        <f>VLOOKUP(AJ770,'SCORE TALLER'!$AI$2:$AJ$10,2,TRUE)*AV$2</f>
        <v>0.2</v>
      </c>
      <c r="AW770" s="59">
        <f>VLOOKUP(AK770,'SCORE TALLER'!$AK$2:$AL$10,2,TRUE)*AW$2</f>
        <v>0.25</v>
      </c>
      <c r="AX770" s="59">
        <f>VLOOKUP(T770,'SCORE TALLER'!$C$2:$D$10,2,FALSE)*AX$2</f>
        <v>0</v>
      </c>
      <c r="AY770" s="59">
        <f>VLOOKUP(W770,'SCORE TALLER'!$I$2:$J$10,2,TRUE)*AY$2</f>
        <v>0</v>
      </c>
      <c r="AZ770" s="59">
        <f>VLOOKUP(X770,'SCORE TALLER'!$K$2:$L$10,2,TRUE)*AZ$2</f>
        <v>0</v>
      </c>
      <c r="BA770" s="59">
        <f>VLOOKUP(U770,'SCORE TALLER'!$E$2:$F$10,2,FALSE)*BA$2</f>
        <v>0</v>
      </c>
      <c r="BB770" s="59">
        <f>VLOOKUP(Y770,'SCORE TALLER'!$M$2:$N$10,2,TRUE)*BB$2</f>
        <v>0.03</v>
      </c>
      <c r="BC770" s="59">
        <f>VLOOKUP(AA770,'SCORE TALLER'!$Q$2:$R$10,2,FALSE)*BC$2</f>
        <v>0</v>
      </c>
      <c r="BD770" s="59">
        <f>VLOOKUP(V770,'SCORE TALLER'!$G$2:$H$10,2,FALSE)*BD$2</f>
        <v>0</v>
      </c>
      <c r="BE770" s="59">
        <f>VLOOKUP(AF770,'SCORE TALLER'!$AA$2:$AB$10,2,FALSE)*BE$2</f>
        <v>0</v>
      </c>
      <c r="BF770" s="59">
        <f>VLOOKUP(AL770,'SCORE TALLER'!$AM$2:$AN$10,2,TRUE)*BF$2</f>
        <v>0</v>
      </c>
      <c r="BG770" s="67">
        <f t="shared" si="163"/>
        <v>2.0699999999999998</v>
      </c>
      <c r="BH770" s="67" t="str">
        <f>VLOOKUP(BG770,'SCORE TALLER'!$AP$2:$AQ$7,2,TRUE)</f>
        <v>3. Medio</v>
      </c>
      <c r="BI770" s="67" t="str">
        <f t="shared" si="165"/>
        <v>LBZ</v>
      </c>
      <c r="BJ770" s="67" t="str">
        <f t="shared" si="165"/>
        <v>A</v>
      </c>
      <c r="BK770" s="67" t="str">
        <f t="shared" si="166"/>
        <v>A</v>
      </c>
      <c r="BL770" s="86">
        <f t="shared" si="164"/>
        <v>970244</v>
      </c>
      <c r="BM770" s="86">
        <f t="shared" si="167"/>
        <v>0</v>
      </c>
    </row>
    <row r="771" spans="1:65" x14ac:dyDescent="0.3">
      <c r="A771" s="57">
        <v>40680480</v>
      </c>
      <c r="B771" s="12" t="s">
        <v>909</v>
      </c>
      <c r="C771" s="58" t="s">
        <v>107</v>
      </c>
      <c r="D771" s="58" t="s">
        <v>114</v>
      </c>
      <c r="E771" s="58"/>
      <c r="F771" s="58">
        <v>2500000</v>
      </c>
      <c r="G771" s="58">
        <f t="shared" si="155"/>
        <v>1183740</v>
      </c>
      <c r="H771" s="58">
        <f t="shared" si="156"/>
        <v>1183740</v>
      </c>
      <c r="I771" s="58" t="e">
        <v>#N/A</v>
      </c>
      <c r="J771" s="58">
        <v>158088</v>
      </c>
      <c r="K771" s="58">
        <v>0</v>
      </c>
      <c r="L771" s="58">
        <v>0</v>
      </c>
      <c r="M771" s="58">
        <v>1316260</v>
      </c>
      <c r="N771" s="58">
        <f>VLOOKUP(AD771,'tabla ingresos'!$A$3:$D$15,4,FALSE)</f>
        <v>1000000</v>
      </c>
      <c r="O771" s="58">
        <v>0</v>
      </c>
      <c r="P771" s="58">
        <v>0</v>
      </c>
      <c r="Q771" s="58">
        <v>0</v>
      </c>
      <c r="R771" s="12">
        <v>68615</v>
      </c>
      <c r="S771" s="12" t="s">
        <v>88</v>
      </c>
      <c r="T771" s="12" t="s">
        <v>89</v>
      </c>
      <c r="U771" s="12" t="s">
        <v>10</v>
      </c>
      <c r="V771" s="12">
        <v>4</v>
      </c>
      <c r="W771" s="12">
        <v>0</v>
      </c>
      <c r="X771" s="12">
        <v>0</v>
      </c>
      <c r="Y771" s="59">
        <v>6.7945205479452051</v>
      </c>
      <c r="Z771" s="59">
        <v>39.4</v>
      </c>
      <c r="AA771" s="12">
        <v>2</v>
      </c>
      <c r="AB771" s="12">
        <v>2</v>
      </c>
      <c r="AC771" s="12">
        <v>1</v>
      </c>
      <c r="AD771" s="12">
        <v>2</v>
      </c>
      <c r="AE771" s="12">
        <v>4</v>
      </c>
      <c r="AF771" s="58" t="s">
        <v>91</v>
      </c>
      <c r="AG771" s="66">
        <f t="shared" si="157"/>
        <v>0.105392</v>
      </c>
      <c r="AH771" s="67">
        <f t="shared" si="158"/>
        <v>1.6666666666666667</v>
      </c>
      <c r="AI771" s="67">
        <f t="shared" si="159"/>
        <v>0.87750666666666666</v>
      </c>
      <c r="AJ771" s="67">
        <f t="shared" si="160"/>
        <v>0.78915999999999997</v>
      </c>
      <c r="AK771" s="67">
        <f t="shared" si="161"/>
        <v>0.78915999999999997</v>
      </c>
      <c r="AL771" s="67">
        <f t="shared" si="162"/>
        <v>0</v>
      </c>
      <c r="AM771" s="59">
        <f>VLOOKUP(AG771,'SCORE TALLER'!$AC$2:$AD$10,2,TRUE)*AM$2</f>
        <v>0</v>
      </c>
      <c r="AN771" s="59">
        <f>VLOOKUP(AD771,'SCORE TALLER'!$W$2:$X$10,2,TRUE)*AN$2</f>
        <v>0.32</v>
      </c>
      <c r="AO771" s="59">
        <f>VLOOKUP(AB771,'SCORE TALLER'!$S$2:$T$10,2,FALSE)*AO$2</f>
        <v>0.04</v>
      </c>
      <c r="AP771" s="59">
        <f>VLOOKUP(AH771,'SCORE TALLER'!$AE$2:$AF$10,2,TRUE)*AP$2</f>
        <v>0</v>
      </c>
      <c r="AQ771" s="59">
        <f>VLOOKUP(AI771,'SCORE TALLER'!$AG$2:$AH$10,2,TRUE)*AQ$2</f>
        <v>0.4</v>
      </c>
      <c r="AR771" s="59">
        <f>VLOOKUP(AC771,'SCORE TALLER'!$U$2:$V$10,2,FALSE)*AR$2</f>
        <v>0.05</v>
      </c>
      <c r="AS771" s="59">
        <f>VLOOKUP(AE771,'SCORE TALLER'!$Y$2:$Z$10,2,FALSE)*AS$2</f>
        <v>0.05</v>
      </c>
      <c r="AT771" s="59">
        <f>VLOOKUP(Z771,'SCORE TALLER'!$O$2:$P$10,2,TRUE)*AT$2</f>
        <v>0.03</v>
      </c>
      <c r="AU771" s="59">
        <f>VLOOKUP(S771,'SCORE TALLER'!$A$2:$B$10,2,FALSE)*AU$2</f>
        <v>0.25</v>
      </c>
      <c r="AV771" s="59">
        <f>VLOOKUP(AJ771,'SCORE TALLER'!$AI$2:$AJ$10,2,TRUE)*AV$2</f>
        <v>0.25</v>
      </c>
      <c r="AW771" s="59">
        <f>VLOOKUP(AK771,'SCORE TALLER'!$AK$2:$AL$10,2,TRUE)*AW$2</f>
        <v>0.25</v>
      </c>
      <c r="AX771" s="59">
        <f>VLOOKUP(T771,'SCORE TALLER'!$C$2:$D$10,2,FALSE)*AX$2</f>
        <v>0</v>
      </c>
      <c r="AY771" s="59">
        <f>VLOOKUP(W771,'SCORE TALLER'!$I$2:$J$10,2,TRUE)*AY$2</f>
        <v>0</v>
      </c>
      <c r="AZ771" s="59">
        <f>VLOOKUP(X771,'SCORE TALLER'!$K$2:$L$10,2,TRUE)*AZ$2</f>
        <v>0</v>
      </c>
      <c r="BA771" s="59">
        <f>VLOOKUP(U771,'SCORE TALLER'!$E$2:$F$10,2,FALSE)*BA$2</f>
        <v>0</v>
      </c>
      <c r="BB771" s="59">
        <f>VLOOKUP(Y771,'SCORE TALLER'!$M$2:$N$10,2,TRUE)*BB$2</f>
        <v>0.02</v>
      </c>
      <c r="BC771" s="59">
        <f>VLOOKUP(AA771,'SCORE TALLER'!$Q$2:$R$10,2,FALSE)*BC$2</f>
        <v>0</v>
      </c>
      <c r="BD771" s="59">
        <f>VLOOKUP(V771,'SCORE TALLER'!$G$2:$H$10,2,FALSE)*BD$2</f>
        <v>0</v>
      </c>
      <c r="BE771" s="59">
        <f>VLOOKUP(AF771,'SCORE TALLER'!$AA$2:$AB$10,2,FALSE)*BE$2</f>
        <v>0.30000000000000004</v>
      </c>
      <c r="BF771" s="59">
        <f>VLOOKUP(AL771,'SCORE TALLER'!$AM$2:$AN$10,2,TRUE)*BF$2</f>
        <v>0</v>
      </c>
      <c r="BG771" s="67">
        <f t="shared" si="163"/>
        <v>1.9600000000000002</v>
      </c>
      <c r="BH771" s="67" t="str">
        <f>VLOOKUP(BG771,'SCORE TALLER'!$AP$2:$AQ$7,2,TRUE)</f>
        <v>2. Normal</v>
      </c>
      <c r="BI771" s="67" t="str">
        <f t="shared" si="165"/>
        <v>LBZ</v>
      </c>
      <c r="BJ771" s="67" t="str">
        <f t="shared" si="165"/>
        <v>A</v>
      </c>
      <c r="BK771" s="67" t="str">
        <f t="shared" si="166"/>
        <v>SIN</v>
      </c>
      <c r="BL771" s="86">
        <f t="shared" si="164"/>
        <v>1183740</v>
      </c>
      <c r="BM771" s="86">
        <f t="shared" si="167"/>
        <v>0</v>
      </c>
    </row>
    <row r="772" spans="1:65" x14ac:dyDescent="0.3">
      <c r="A772" s="57">
        <v>2044044244</v>
      </c>
      <c r="B772" s="12" t="s">
        <v>910</v>
      </c>
      <c r="C772" s="58" t="s">
        <v>105</v>
      </c>
      <c r="D772" s="58" t="s">
        <v>115</v>
      </c>
      <c r="E772" s="58"/>
      <c r="F772" s="58">
        <v>4461495</v>
      </c>
      <c r="G772" s="58">
        <f t="shared" si="155"/>
        <v>3145375</v>
      </c>
      <c r="H772" s="58">
        <f t="shared" si="156"/>
        <v>1765375</v>
      </c>
      <c r="I772" s="58">
        <v>4461000</v>
      </c>
      <c r="J772" s="58">
        <v>143758</v>
      </c>
      <c r="K772" s="58">
        <v>0</v>
      </c>
      <c r="L772" s="58">
        <v>1380000</v>
      </c>
      <c r="M772" s="58">
        <v>1316120</v>
      </c>
      <c r="N772" s="58">
        <f>VLOOKUP(AD772,'tabla ingresos'!$A$3:$D$15,4,FALSE)</f>
        <v>1000000</v>
      </c>
      <c r="O772" s="58">
        <v>254960.13571177298</v>
      </c>
      <c r="P772" s="58">
        <v>7868000</v>
      </c>
      <c r="Q772" s="58">
        <v>0</v>
      </c>
      <c r="R772" s="12">
        <v>13052</v>
      </c>
      <c r="S772" s="12" t="s">
        <v>87</v>
      </c>
      <c r="T772" s="12" t="s">
        <v>89</v>
      </c>
      <c r="U772" s="12" t="s">
        <v>10</v>
      </c>
      <c r="V772" s="12">
        <v>4</v>
      </c>
      <c r="W772" s="12">
        <v>0</v>
      </c>
      <c r="X772" s="12">
        <v>0</v>
      </c>
      <c r="Y772" s="59">
        <v>3.408219178082192</v>
      </c>
      <c r="Z772" s="59">
        <v>25.786301369863015</v>
      </c>
      <c r="AA772" s="12">
        <v>1</v>
      </c>
      <c r="AB772" s="12">
        <v>3</v>
      </c>
      <c r="AC772" s="12">
        <v>1</v>
      </c>
      <c r="AD772" s="12">
        <v>2</v>
      </c>
      <c r="AE772" s="12">
        <v>3</v>
      </c>
      <c r="AF772" s="58" t="s">
        <v>10</v>
      </c>
      <c r="AG772" s="66">
        <f t="shared" si="157"/>
        <v>0.26581209047451532</v>
      </c>
      <c r="AH772" s="67">
        <f t="shared" si="158"/>
        <v>8.2196633333333331</v>
      </c>
      <c r="AI772" s="67">
        <f t="shared" si="159"/>
        <v>0.87741333333333338</v>
      </c>
      <c r="AJ772" s="67">
        <f t="shared" si="160"/>
        <v>2.0969166666666665</v>
      </c>
      <c r="AK772" s="67">
        <f t="shared" si="161"/>
        <v>1.1769166666666666</v>
      </c>
      <c r="AL772" s="67">
        <f t="shared" si="162"/>
        <v>0</v>
      </c>
      <c r="AM772" s="59">
        <f>VLOOKUP(AG772,'SCORE TALLER'!$AC$2:$AD$10,2,TRUE)*AM$2</f>
        <v>0</v>
      </c>
      <c r="AN772" s="59">
        <f>VLOOKUP(AD772,'SCORE TALLER'!$W$2:$X$10,2,TRUE)*AN$2</f>
        <v>0.32</v>
      </c>
      <c r="AO772" s="59">
        <f>VLOOKUP(AB772,'SCORE TALLER'!$S$2:$T$10,2,FALSE)*AO$2</f>
        <v>0.03</v>
      </c>
      <c r="AP772" s="59">
        <f>VLOOKUP(AH772,'SCORE TALLER'!$AE$2:$AF$10,2,TRUE)*AP$2</f>
        <v>0.08</v>
      </c>
      <c r="AQ772" s="59">
        <f>VLOOKUP(AI772,'SCORE TALLER'!$AG$2:$AH$10,2,TRUE)*AQ$2</f>
        <v>0.4</v>
      </c>
      <c r="AR772" s="59">
        <f>VLOOKUP(AC772,'SCORE TALLER'!$U$2:$V$10,2,FALSE)*AR$2</f>
        <v>0.05</v>
      </c>
      <c r="AS772" s="59">
        <f>VLOOKUP(AE772,'SCORE TALLER'!$Y$2:$Z$10,2,FALSE)*AS$2</f>
        <v>0.02</v>
      </c>
      <c r="AT772" s="59">
        <f>VLOOKUP(Z772,'SCORE TALLER'!$O$2:$P$10,2,TRUE)*AT$2</f>
        <v>0.04</v>
      </c>
      <c r="AU772" s="59">
        <f>VLOOKUP(S772,'SCORE TALLER'!$A$2:$B$10,2,FALSE)*AU$2</f>
        <v>0.15000000000000002</v>
      </c>
      <c r="AV772" s="59">
        <f>VLOOKUP(AJ772,'SCORE TALLER'!$AI$2:$AJ$10,2,TRUE)*AV$2</f>
        <v>0.15000000000000002</v>
      </c>
      <c r="AW772" s="59">
        <f>VLOOKUP(AK772,'SCORE TALLER'!$AK$2:$AL$10,2,TRUE)*AW$2</f>
        <v>0.2</v>
      </c>
      <c r="AX772" s="59">
        <f>VLOOKUP(T772,'SCORE TALLER'!$C$2:$D$10,2,FALSE)*AX$2</f>
        <v>0</v>
      </c>
      <c r="AY772" s="59">
        <f>VLOOKUP(W772,'SCORE TALLER'!$I$2:$J$10,2,TRUE)*AY$2</f>
        <v>0</v>
      </c>
      <c r="AZ772" s="59">
        <f>VLOOKUP(X772,'SCORE TALLER'!$K$2:$L$10,2,TRUE)*AZ$2</f>
        <v>0</v>
      </c>
      <c r="BA772" s="59">
        <f>VLOOKUP(U772,'SCORE TALLER'!$E$2:$F$10,2,FALSE)*BA$2</f>
        <v>0</v>
      </c>
      <c r="BB772" s="59">
        <f>VLOOKUP(Y772,'SCORE TALLER'!$M$2:$N$10,2,TRUE)*BB$2</f>
        <v>0.04</v>
      </c>
      <c r="BC772" s="59">
        <f>VLOOKUP(AA772,'SCORE TALLER'!$Q$2:$R$10,2,FALSE)*BC$2</f>
        <v>0.05</v>
      </c>
      <c r="BD772" s="59">
        <f>VLOOKUP(V772,'SCORE TALLER'!$G$2:$H$10,2,FALSE)*BD$2</f>
        <v>0</v>
      </c>
      <c r="BE772" s="59">
        <f>VLOOKUP(AF772,'SCORE TALLER'!$AA$2:$AB$10,2,FALSE)*BE$2</f>
        <v>0</v>
      </c>
      <c r="BF772" s="59">
        <f>VLOOKUP(AL772,'SCORE TALLER'!$AM$2:$AN$10,2,TRUE)*BF$2</f>
        <v>0</v>
      </c>
      <c r="BG772" s="67">
        <f t="shared" si="163"/>
        <v>1.5300000000000002</v>
      </c>
      <c r="BH772" s="67" t="str">
        <f>VLOOKUP(BG772,'SCORE TALLER'!$AP$2:$AQ$7,2,TRUE)</f>
        <v>2. Normal</v>
      </c>
      <c r="BI772" s="67" t="str">
        <f t="shared" si="165"/>
        <v>LBZ</v>
      </c>
      <c r="BJ772" s="67" t="str">
        <f t="shared" si="165"/>
        <v>A</v>
      </c>
      <c r="BK772" s="67" t="str">
        <f t="shared" si="166"/>
        <v>A</v>
      </c>
      <c r="BL772" s="86">
        <f t="shared" si="164"/>
        <v>1765375</v>
      </c>
      <c r="BM772" s="86">
        <f t="shared" si="167"/>
        <v>0</v>
      </c>
    </row>
    <row r="773" spans="1:65" x14ac:dyDescent="0.3">
      <c r="A773" s="57">
        <v>2202640826</v>
      </c>
      <c r="B773" s="12" t="s">
        <v>911</v>
      </c>
      <c r="C773" s="58" t="s">
        <v>105</v>
      </c>
      <c r="D773" s="58" t="s">
        <v>115</v>
      </c>
      <c r="E773" s="58"/>
      <c r="F773" s="58">
        <v>4118598</v>
      </c>
      <c r="G773" s="58">
        <f t="shared" ref="G773:G836" si="168">+IF(F773&gt;M773+100000,F773-M773,0)</f>
        <v>2804169</v>
      </c>
      <c r="H773" s="58">
        <f t="shared" ref="H773:H836" si="169">IF(G773&gt;L773+100000,G773-L773,0)</f>
        <v>2804169</v>
      </c>
      <c r="I773" s="58">
        <v>4119000</v>
      </c>
      <c r="J773" s="58">
        <v>193665</v>
      </c>
      <c r="K773" s="58">
        <v>0</v>
      </c>
      <c r="L773" s="58">
        <v>0</v>
      </c>
      <c r="M773" s="58">
        <v>1314429</v>
      </c>
      <c r="N773" s="58">
        <f>VLOOKUP(AD773,'tabla ingresos'!$A$3:$D$15,4,FALSE)</f>
        <v>1000000</v>
      </c>
      <c r="O773" s="58">
        <v>74296.455267571917</v>
      </c>
      <c r="P773" s="58">
        <v>3340000</v>
      </c>
      <c r="Q773" s="58">
        <v>0</v>
      </c>
      <c r="R773" s="12">
        <v>68895</v>
      </c>
      <c r="S773" s="12" t="s">
        <v>88</v>
      </c>
      <c r="T773" s="12" t="s">
        <v>89</v>
      </c>
      <c r="U773" s="12" t="s">
        <v>10</v>
      </c>
      <c r="V773" s="12">
        <v>4</v>
      </c>
      <c r="W773" s="12">
        <v>0</v>
      </c>
      <c r="X773" s="12">
        <v>0</v>
      </c>
      <c r="Y773" s="59">
        <v>2.1972602739726028</v>
      </c>
      <c r="Z773" s="59">
        <v>26.246575342465754</v>
      </c>
      <c r="AA773" s="12">
        <v>1</v>
      </c>
      <c r="AB773" s="12">
        <v>2</v>
      </c>
      <c r="AC773" s="12">
        <v>2</v>
      </c>
      <c r="AD773" s="12">
        <v>2</v>
      </c>
      <c r="AE773" s="12">
        <v>3</v>
      </c>
      <c r="AF773" s="58" t="s">
        <v>10</v>
      </c>
      <c r="AG773" s="66">
        <f t="shared" ref="AG773:AG836" si="170">+(O773+J773)/(N773*1.5)</f>
        <v>0.17864097017838126</v>
      </c>
      <c r="AH773" s="67">
        <f t="shared" ref="AH773:AH836" si="171">+(P773+F773)/(N773*1.5)</f>
        <v>4.9723986666666669</v>
      </c>
      <c r="AI773" s="67">
        <f t="shared" ref="AI773:AI836" si="172">+(E773+M773)/(N773*1.5)</f>
        <v>0.87628600000000001</v>
      </c>
      <c r="AJ773" s="67">
        <f t="shared" ref="AJ773:AJ836" si="173">+G773/(N773*1.5)</f>
        <v>1.8694459999999999</v>
      </c>
      <c r="AK773" s="67">
        <f t="shared" ref="AK773:AK836" si="174">+H773/(N773*1.5)</f>
        <v>1.8694459999999999</v>
      </c>
      <c r="AL773" s="67">
        <f t="shared" ref="AL773:AL836" si="175">+Q773/(N773*1.5)</f>
        <v>0</v>
      </c>
      <c r="AM773" s="59">
        <f>VLOOKUP(AG773,'SCORE TALLER'!$AC$2:$AD$10,2,TRUE)*AM$2</f>
        <v>0</v>
      </c>
      <c r="AN773" s="59">
        <f>VLOOKUP(AD773,'SCORE TALLER'!$W$2:$X$10,2,TRUE)*AN$2</f>
        <v>0.32</v>
      </c>
      <c r="AO773" s="59">
        <f>VLOOKUP(AB773,'SCORE TALLER'!$S$2:$T$10,2,FALSE)*AO$2</f>
        <v>0.04</v>
      </c>
      <c r="AP773" s="59">
        <f>VLOOKUP(AH773,'SCORE TALLER'!$AE$2:$AF$10,2,TRUE)*AP$2</f>
        <v>0</v>
      </c>
      <c r="AQ773" s="59">
        <f>VLOOKUP(AI773,'SCORE TALLER'!$AG$2:$AH$10,2,TRUE)*AQ$2</f>
        <v>0.4</v>
      </c>
      <c r="AR773" s="59">
        <f>VLOOKUP(AC773,'SCORE TALLER'!$U$2:$V$10,2,FALSE)*AR$2</f>
        <v>0.04</v>
      </c>
      <c r="AS773" s="59">
        <f>VLOOKUP(AE773,'SCORE TALLER'!$Y$2:$Z$10,2,FALSE)*AS$2</f>
        <v>0.02</v>
      </c>
      <c r="AT773" s="59">
        <f>VLOOKUP(Z773,'SCORE TALLER'!$O$2:$P$10,2,TRUE)*AT$2</f>
        <v>0.04</v>
      </c>
      <c r="AU773" s="59">
        <f>VLOOKUP(S773,'SCORE TALLER'!$A$2:$B$10,2,FALSE)*AU$2</f>
        <v>0.25</v>
      </c>
      <c r="AV773" s="59">
        <f>VLOOKUP(AJ773,'SCORE TALLER'!$AI$2:$AJ$10,2,TRUE)*AV$2</f>
        <v>0.2</v>
      </c>
      <c r="AW773" s="59">
        <f>VLOOKUP(AK773,'SCORE TALLER'!$AK$2:$AL$10,2,TRUE)*AW$2</f>
        <v>0.2</v>
      </c>
      <c r="AX773" s="59">
        <f>VLOOKUP(T773,'SCORE TALLER'!$C$2:$D$10,2,FALSE)*AX$2</f>
        <v>0</v>
      </c>
      <c r="AY773" s="59">
        <f>VLOOKUP(W773,'SCORE TALLER'!$I$2:$J$10,2,TRUE)*AY$2</f>
        <v>0</v>
      </c>
      <c r="AZ773" s="59">
        <f>VLOOKUP(X773,'SCORE TALLER'!$K$2:$L$10,2,TRUE)*AZ$2</f>
        <v>0</v>
      </c>
      <c r="BA773" s="59">
        <f>VLOOKUP(U773,'SCORE TALLER'!$E$2:$F$10,2,FALSE)*BA$2</f>
        <v>0</v>
      </c>
      <c r="BB773" s="59">
        <f>VLOOKUP(Y773,'SCORE TALLER'!$M$2:$N$10,2,TRUE)*BB$2</f>
        <v>0.04</v>
      </c>
      <c r="BC773" s="59">
        <f>VLOOKUP(AA773,'SCORE TALLER'!$Q$2:$R$10,2,FALSE)*BC$2</f>
        <v>0.05</v>
      </c>
      <c r="BD773" s="59">
        <f>VLOOKUP(V773,'SCORE TALLER'!$G$2:$H$10,2,FALSE)*BD$2</f>
        <v>0</v>
      </c>
      <c r="BE773" s="59">
        <f>VLOOKUP(AF773,'SCORE TALLER'!$AA$2:$AB$10,2,FALSE)*BE$2</f>
        <v>0</v>
      </c>
      <c r="BF773" s="59">
        <f>VLOOKUP(AL773,'SCORE TALLER'!$AM$2:$AN$10,2,TRUE)*BF$2</f>
        <v>0</v>
      </c>
      <c r="BG773" s="67">
        <f t="shared" ref="BG773:BG836" si="176">+SUM(AM773:BF773)</f>
        <v>1.6</v>
      </c>
      <c r="BH773" s="67" t="str">
        <f>VLOOKUP(BG773,'SCORE TALLER'!$AP$2:$AQ$7,2,TRUE)</f>
        <v>2. Normal</v>
      </c>
      <c r="BI773" s="67" t="str">
        <f t="shared" si="165"/>
        <v>LBZ</v>
      </c>
      <c r="BJ773" s="67" t="str">
        <f t="shared" si="165"/>
        <v>A</v>
      </c>
      <c r="BK773" s="67" t="str">
        <f t="shared" si="166"/>
        <v>A</v>
      </c>
      <c r="BL773" s="86">
        <f t="shared" ref="BL773:BL836" si="177">+H773</f>
        <v>2804169</v>
      </c>
      <c r="BM773" s="86">
        <f t="shared" si="167"/>
        <v>0</v>
      </c>
    </row>
    <row r="774" spans="1:65" x14ac:dyDescent="0.3">
      <c r="A774" s="57">
        <v>20446866</v>
      </c>
      <c r="B774" s="12" t="s">
        <v>912</v>
      </c>
      <c r="C774" s="58" t="s">
        <v>105</v>
      </c>
      <c r="D774" s="58" t="s">
        <v>115</v>
      </c>
      <c r="E774" s="58">
        <v>165336</v>
      </c>
      <c r="F774" s="58">
        <v>3818511</v>
      </c>
      <c r="G774" s="58">
        <f t="shared" si="168"/>
        <v>2670179</v>
      </c>
      <c r="H774" s="58">
        <f t="shared" si="169"/>
        <v>370179</v>
      </c>
      <c r="I774" s="58">
        <v>3819000</v>
      </c>
      <c r="J774" s="58">
        <v>159158</v>
      </c>
      <c r="K774" s="58">
        <v>0</v>
      </c>
      <c r="L774" s="58">
        <v>2300000</v>
      </c>
      <c r="M774" s="58">
        <v>1148332</v>
      </c>
      <c r="N774" s="58">
        <f>VLOOKUP(AD774,'tabla ingresos'!$A$3:$D$15,4,FALSE)</f>
        <v>1000000</v>
      </c>
      <c r="O774" s="58">
        <v>152886.08893832989</v>
      </c>
      <c r="P774" s="58">
        <v>6873000</v>
      </c>
      <c r="Q774" s="58">
        <v>0</v>
      </c>
      <c r="R774" s="12">
        <v>76130</v>
      </c>
      <c r="S774" s="12" t="s">
        <v>87</v>
      </c>
      <c r="T774" s="12" t="s">
        <v>89</v>
      </c>
      <c r="U774" s="12" t="s">
        <v>10</v>
      </c>
      <c r="V774" s="12">
        <v>4</v>
      </c>
      <c r="W774" s="12">
        <v>0</v>
      </c>
      <c r="X774" s="12">
        <v>0</v>
      </c>
      <c r="Y774" s="59">
        <v>3.8054794520547945</v>
      </c>
      <c r="Z774" s="59">
        <v>38.342465753424655</v>
      </c>
      <c r="AA774" s="12">
        <v>2</v>
      </c>
      <c r="AB774" s="12">
        <v>3</v>
      </c>
      <c r="AC774" s="12">
        <v>2</v>
      </c>
      <c r="AD774" s="12">
        <v>2</v>
      </c>
      <c r="AE774" s="12">
        <v>3</v>
      </c>
      <c r="AF774" s="58" t="s">
        <v>10</v>
      </c>
      <c r="AG774" s="66">
        <f t="shared" si="170"/>
        <v>0.20802939262555326</v>
      </c>
      <c r="AH774" s="67">
        <f t="shared" si="171"/>
        <v>7.1276739999999998</v>
      </c>
      <c r="AI774" s="67">
        <f t="shared" si="172"/>
        <v>0.87577866666666671</v>
      </c>
      <c r="AJ774" s="67">
        <f t="shared" si="173"/>
        <v>1.7801193333333334</v>
      </c>
      <c r="AK774" s="67">
        <f t="shared" si="174"/>
        <v>0.24678600000000001</v>
      </c>
      <c r="AL774" s="67">
        <f t="shared" si="175"/>
        <v>0</v>
      </c>
      <c r="AM774" s="59">
        <f>VLOOKUP(AG774,'SCORE TALLER'!$AC$2:$AD$10,2,TRUE)*AM$2</f>
        <v>0</v>
      </c>
      <c r="AN774" s="59">
        <f>VLOOKUP(AD774,'SCORE TALLER'!$W$2:$X$10,2,TRUE)*AN$2</f>
        <v>0.32</v>
      </c>
      <c r="AO774" s="59">
        <f>VLOOKUP(AB774,'SCORE TALLER'!$S$2:$T$10,2,FALSE)*AO$2</f>
        <v>0.03</v>
      </c>
      <c r="AP774" s="59">
        <f>VLOOKUP(AH774,'SCORE TALLER'!$AE$2:$AF$10,2,TRUE)*AP$2</f>
        <v>0.08</v>
      </c>
      <c r="AQ774" s="59">
        <f>VLOOKUP(AI774,'SCORE TALLER'!$AG$2:$AH$10,2,TRUE)*AQ$2</f>
        <v>0.4</v>
      </c>
      <c r="AR774" s="59">
        <f>VLOOKUP(AC774,'SCORE TALLER'!$U$2:$V$10,2,FALSE)*AR$2</f>
        <v>0.04</v>
      </c>
      <c r="AS774" s="59">
        <f>VLOOKUP(AE774,'SCORE TALLER'!$Y$2:$Z$10,2,FALSE)*AS$2</f>
        <v>0.02</v>
      </c>
      <c r="AT774" s="59">
        <f>VLOOKUP(Z774,'SCORE TALLER'!$O$2:$P$10,2,TRUE)*AT$2</f>
        <v>0.03</v>
      </c>
      <c r="AU774" s="59">
        <f>VLOOKUP(S774,'SCORE TALLER'!$A$2:$B$10,2,FALSE)*AU$2</f>
        <v>0.15000000000000002</v>
      </c>
      <c r="AV774" s="59">
        <f>VLOOKUP(AJ774,'SCORE TALLER'!$AI$2:$AJ$10,2,TRUE)*AV$2</f>
        <v>0.2</v>
      </c>
      <c r="AW774" s="59">
        <f>VLOOKUP(AK774,'SCORE TALLER'!$AK$2:$AL$10,2,TRUE)*AW$2</f>
        <v>0.25</v>
      </c>
      <c r="AX774" s="59">
        <f>VLOOKUP(T774,'SCORE TALLER'!$C$2:$D$10,2,FALSE)*AX$2</f>
        <v>0</v>
      </c>
      <c r="AY774" s="59">
        <f>VLOOKUP(W774,'SCORE TALLER'!$I$2:$J$10,2,TRUE)*AY$2</f>
        <v>0</v>
      </c>
      <c r="AZ774" s="59">
        <f>VLOOKUP(X774,'SCORE TALLER'!$K$2:$L$10,2,TRUE)*AZ$2</f>
        <v>0</v>
      </c>
      <c r="BA774" s="59">
        <f>VLOOKUP(U774,'SCORE TALLER'!$E$2:$F$10,2,FALSE)*BA$2</f>
        <v>0</v>
      </c>
      <c r="BB774" s="59">
        <f>VLOOKUP(Y774,'SCORE TALLER'!$M$2:$N$10,2,TRUE)*BB$2</f>
        <v>0.04</v>
      </c>
      <c r="BC774" s="59">
        <f>VLOOKUP(AA774,'SCORE TALLER'!$Q$2:$R$10,2,FALSE)*BC$2</f>
        <v>0</v>
      </c>
      <c r="BD774" s="59">
        <f>VLOOKUP(V774,'SCORE TALLER'!$G$2:$H$10,2,FALSE)*BD$2</f>
        <v>0</v>
      </c>
      <c r="BE774" s="59">
        <f>VLOOKUP(AF774,'SCORE TALLER'!$AA$2:$AB$10,2,FALSE)*BE$2</f>
        <v>0</v>
      </c>
      <c r="BF774" s="59">
        <f>VLOOKUP(AL774,'SCORE TALLER'!$AM$2:$AN$10,2,TRUE)*BF$2</f>
        <v>0</v>
      </c>
      <c r="BG774" s="67">
        <f t="shared" si="176"/>
        <v>1.5600000000000003</v>
      </c>
      <c r="BH774" s="67" t="str">
        <f>VLOOKUP(BG774,'SCORE TALLER'!$AP$2:$AQ$7,2,TRUE)</f>
        <v>2. Normal</v>
      </c>
      <c r="BI774" s="67" t="str">
        <f t="shared" ref="BI774:BJ837" si="178">+T774</f>
        <v>LBZ</v>
      </c>
      <c r="BJ774" s="67" t="str">
        <f t="shared" si="178"/>
        <v>A</v>
      </c>
      <c r="BK774" s="67" t="str">
        <f t="shared" ref="BK774:BK837" si="179">+AF774</f>
        <v>A</v>
      </c>
      <c r="BL774" s="86">
        <f t="shared" si="177"/>
        <v>370179</v>
      </c>
      <c r="BM774" s="86">
        <f t="shared" ref="BM774:BM837" si="180">+Q774</f>
        <v>0</v>
      </c>
    </row>
    <row r="775" spans="1:65" x14ac:dyDescent="0.3">
      <c r="A775" s="57">
        <v>2022460480</v>
      </c>
      <c r="B775" s="12" t="s">
        <v>913</v>
      </c>
      <c r="C775" s="58" t="s">
        <v>105</v>
      </c>
      <c r="D775" s="58" t="s">
        <v>115</v>
      </c>
      <c r="E775" s="58"/>
      <c r="F775" s="58">
        <v>4785713</v>
      </c>
      <c r="G775" s="58">
        <f t="shared" si="168"/>
        <v>3474593</v>
      </c>
      <c r="H775" s="58">
        <f t="shared" si="169"/>
        <v>1459696</v>
      </c>
      <c r="I775" s="58">
        <v>552000</v>
      </c>
      <c r="J775" s="58">
        <v>282677</v>
      </c>
      <c r="K775" s="58">
        <v>0</v>
      </c>
      <c r="L775" s="58">
        <v>2014897</v>
      </c>
      <c r="M775" s="58">
        <v>1311120</v>
      </c>
      <c r="N775" s="58">
        <f>VLOOKUP(AD775,'tabla ingresos'!$A$3:$D$15,4,FALSE)</f>
        <v>1000000</v>
      </c>
      <c r="O775" s="58">
        <v>7652.0900036062094</v>
      </c>
      <c r="P775" s="58">
        <v>344000</v>
      </c>
      <c r="Q775" s="58">
        <v>0</v>
      </c>
      <c r="R775" s="12">
        <v>68001</v>
      </c>
      <c r="S775" s="12" t="s">
        <v>87</v>
      </c>
      <c r="T775" s="12" t="s">
        <v>89</v>
      </c>
      <c r="U775" s="12" t="s">
        <v>10</v>
      </c>
      <c r="V775" s="12">
        <v>4</v>
      </c>
      <c r="W775" s="12">
        <v>0</v>
      </c>
      <c r="X775" s="12">
        <v>0</v>
      </c>
      <c r="Y775" s="59">
        <v>3.3205479452054796</v>
      </c>
      <c r="Z775" s="59">
        <v>23.797260273972604</v>
      </c>
      <c r="AA775" s="12">
        <v>1</v>
      </c>
      <c r="AB775" s="12">
        <v>2</v>
      </c>
      <c r="AC775" s="12">
        <v>2</v>
      </c>
      <c r="AD775" s="12">
        <v>2</v>
      </c>
      <c r="AE775" s="12">
        <v>1</v>
      </c>
      <c r="AF775" s="58" t="s">
        <v>10</v>
      </c>
      <c r="AG775" s="66">
        <f t="shared" si="170"/>
        <v>0.19355272666907081</v>
      </c>
      <c r="AH775" s="67">
        <f t="shared" si="171"/>
        <v>3.4198086666666665</v>
      </c>
      <c r="AI775" s="67">
        <f t="shared" si="172"/>
        <v>0.87407999999999997</v>
      </c>
      <c r="AJ775" s="67">
        <f t="shared" si="173"/>
        <v>2.3163953333333334</v>
      </c>
      <c r="AK775" s="67">
        <f t="shared" si="174"/>
        <v>0.9731306666666667</v>
      </c>
      <c r="AL775" s="67">
        <f t="shared" si="175"/>
        <v>0</v>
      </c>
      <c r="AM775" s="59">
        <f>VLOOKUP(AG775,'SCORE TALLER'!$AC$2:$AD$10,2,TRUE)*AM$2</f>
        <v>0</v>
      </c>
      <c r="AN775" s="59">
        <f>VLOOKUP(AD775,'SCORE TALLER'!$W$2:$X$10,2,TRUE)*AN$2</f>
        <v>0.32</v>
      </c>
      <c r="AO775" s="59">
        <f>VLOOKUP(AB775,'SCORE TALLER'!$S$2:$T$10,2,FALSE)*AO$2</f>
        <v>0.04</v>
      </c>
      <c r="AP775" s="59">
        <f>VLOOKUP(AH775,'SCORE TALLER'!$AE$2:$AF$10,2,TRUE)*AP$2</f>
        <v>0</v>
      </c>
      <c r="AQ775" s="59">
        <f>VLOOKUP(AI775,'SCORE TALLER'!$AG$2:$AH$10,2,TRUE)*AQ$2</f>
        <v>0.4</v>
      </c>
      <c r="AR775" s="59">
        <f>VLOOKUP(AC775,'SCORE TALLER'!$U$2:$V$10,2,FALSE)*AR$2</f>
        <v>0.04</v>
      </c>
      <c r="AS775" s="59">
        <f>VLOOKUP(AE775,'SCORE TALLER'!$Y$2:$Z$10,2,FALSE)*AS$2</f>
        <v>0.03</v>
      </c>
      <c r="AT775" s="59">
        <f>VLOOKUP(Z775,'SCORE TALLER'!$O$2:$P$10,2,TRUE)*AT$2</f>
        <v>0.05</v>
      </c>
      <c r="AU775" s="59">
        <f>VLOOKUP(S775,'SCORE TALLER'!$A$2:$B$10,2,FALSE)*AU$2</f>
        <v>0.15000000000000002</v>
      </c>
      <c r="AV775" s="59">
        <f>VLOOKUP(AJ775,'SCORE TALLER'!$AI$2:$AJ$10,2,TRUE)*AV$2</f>
        <v>0.15000000000000002</v>
      </c>
      <c r="AW775" s="59">
        <f>VLOOKUP(AK775,'SCORE TALLER'!$AK$2:$AL$10,2,TRUE)*AW$2</f>
        <v>0.25</v>
      </c>
      <c r="AX775" s="59">
        <f>VLOOKUP(T775,'SCORE TALLER'!$C$2:$D$10,2,FALSE)*AX$2</f>
        <v>0</v>
      </c>
      <c r="AY775" s="59">
        <f>VLOOKUP(W775,'SCORE TALLER'!$I$2:$J$10,2,TRUE)*AY$2</f>
        <v>0</v>
      </c>
      <c r="AZ775" s="59">
        <f>VLOOKUP(X775,'SCORE TALLER'!$K$2:$L$10,2,TRUE)*AZ$2</f>
        <v>0</v>
      </c>
      <c r="BA775" s="59">
        <f>VLOOKUP(U775,'SCORE TALLER'!$E$2:$F$10,2,FALSE)*BA$2</f>
        <v>0</v>
      </c>
      <c r="BB775" s="59">
        <f>VLOOKUP(Y775,'SCORE TALLER'!$M$2:$N$10,2,TRUE)*BB$2</f>
        <v>0.04</v>
      </c>
      <c r="BC775" s="59">
        <f>VLOOKUP(AA775,'SCORE TALLER'!$Q$2:$R$10,2,FALSE)*BC$2</f>
        <v>0.05</v>
      </c>
      <c r="BD775" s="59">
        <f>VLOOKUP(V775,'SCORE TALLER'!$G$2:$H$10,2,FALSE)*BD$2</f>
        <v>0</v>
      </c>
      <c r="BE775" s="59">
        <f>VLOOKUP(AF775,'SCORE TALLER'!$AA$2:$AB$10,2,FALSE)*BE$2</f>
        <v>0</v>
      </c>
      <c r="BF775" s="59">
        <f>VLOOKUP(AL775,'SCORE TALLER'!$AM$2:$AN$10,2,TRUE)*BF$2</f>
        <v>0</v>
      </c>
      <c r="BG775" s="67">
        <f t="shared" si="176"/>
        <v>1.5200000000000002</v>
      </c>
      <c r="BH775" s="67" t="str">
        <f>VLOOKUP(BG775,'SCORE TALLER'!$AP$2:$AQ$7,2,TRUE)</f>
        <v>2. Normal</v>
      </c>
      <c r="BI775" s="67" t="str">
        <f t="shared" si="178"/>
        <v>LBZ</v>
      </c>
      <c r="BJ775" s="67" t="str">
        <f t="shared" si="178"/>
        <v>A</v>
      </c>
      <c r="BK775" s="67" t="str">
        <f t="shared" si="179"/>
        <v>A</v>
      </c>
      <c r="BL775" s="86">
        <f t="shared" si="177"/>
        <v>1459696</v>
      </c>
      <c r="BM775" s="86">
        <f t="shared" si="180"/>
        <v>0</v>
      </c>
    </row>
    <row r="776" spans="1:65" x14ac:dyDescent="0.3">
      <c r="A776" s="57">
        <v>2062866666</v>
      </c>
      <c r="B776" s="12" t="s">
        <v>914</v>
      </c>
      <c r="C776" s="58" t="s">
        <v>105</v>
      </c>
      <c r="D776" s="58" t="s">
        <v>115</v>
      </c>
      <c r="E776" s="58">
        <v>307883</v>
      </c>
      <c r="F776" s="58">
        <v>4403010</v>
      </c>
      <c r="G776" s="58">
        <f t="shared" si="168"/>
        <v>3408473</v>
      </c>
      <c r="H776" s="58">
        <f t="shared" si="169"/>
        <v>0</v>
      </c>
      <c r="I776" s="58">
        <v>4403000</v>
      </c>
      <c r="J776" s="58">
        <v>159990</v>
      </c>
      <c r="K776" s="58">
        <v>0</v>
      </c>
      <c r="L776" s="58">
        <v>3500000</v>
      </c>
      <c r="M776" s="58">
        <v>994537</v>
      </c>
      <c r="N776" s="58">
        <f>VLOOKUP(AD776,'tabla ingresos'!$A$3:$D$15,4,FALSE)</f>
        <v>1000000</v>
      </c>
      <c r="O776" s="58">
        <v>26207.545535329165</v>
      </c>
      <c r="P776" s="58">
        <v>668000</v>
      </c>
      <c r="Q776" s="58">
        <v>0</v>
      </c>
      <c r="R776" s="12">
        <v>19001</v>
      </c>
      <c r="S776" s="12" t="s">
        <v>87</v>
      </c>
      <c r="T776" s="12" t="s">
        <v>89</v>
      </c>
      <c r="U776" s="12" t="s">
        <v>10</v>
      </c>
      <c r="V776" s="12">
        <v>4</v>
      </c>
      <c r="W776" s="12">
        <v>0</v>
      </c>
      <c r="X776" s="12">
        <v>0</v>
      </c>
      <c r="Y776" s="59">
        <v>3.2630136986301368</v>
      </c>
      <c r="Z776" s="59">
        <v>28.780821917808218</v>
      </c>
      <c r="AA776" s="12">
        <v>2</v>
      </c>
      <c r="AB776" s="12">
        <v>0</v>
      </c>
      <c r="AC776" s="12">
        <v>1</v>
      </c>
      <c r="AD776" s="12">
        <v>2</v>
      </c>
      <c r="AE776" s="12">
        <v>1</v>
      </c>
      <c r="AF776" s="58" t="s">
        <v>10</v>
      </c>
      <c r="AG776" s="66">
        <f t="shared" si="170"/>
        <v>0.12413169702355278</v>
      </c>
      <c r="AH776" s="67">
        <f t="shared" si="171"/>
        <v>3.3806733333333332</v>
      </c>
      <c r="AI776" s="67">
        <f t="shared" si="172"/>
        <v>0.86828000000000005</v>
      </c>
      <c r="AJ776" s="67">
        <f t="shared" si="173"/>
        <v>2.2723153333333332</v>
      </c>
      <c r="AK776" s="67">
        <f t="shared" si="174"/>
        <v>0</v>
      </c>
      <c r="AL776" s="67">
        <f t="shared" si="175"/>
        <v>0</v>
      </c>
      <c r="AM776" s="59">
        <f>VLOOKUP(AG776,'SCORE TALLER'!$AC$2:$AD$10,2,TRUE)*AM$2</f>
        <v>0</v>
      </c>
      <c r="AN776" s="59">
        <f>VLOOKUP(AD776,'SCORE TALLER'!$W$2:$X$10,2,TRUE)*AN$2</f>
        <v>0.32</v>
      </c>
      <c r="AO776" s="59">
        <f>VLOOKUP(AB776,'SCORE TALLER'!$S$2:$T$10,2,FALSE)*AO$2</f>
        <v>0.05</v>
      </c>
      <c r="AP776" s="59">
        <f>VLOOKUP(AH776,'SCORE TALLER'!$AE$2:$AF$10,2,TRUE)*AP$2</f>
        <v>0</v>
      </c>
      <c r="AQ776" s="59">
        <f>VLOOKUP(AI776,'SCORE TALLER'!$AG$2:$AH$10,2,TRUE)*AQ$2</f>
        <v>0.4</v>
      </c>
      <c r="AR776" s="59">
        <f>VLOOKUP(AC776,'SCORE TALLER'!$U$2:$V$10,2,FALSE)*AR$2</f>
        <v>0.05</v>
      </c>
      <c r="AS776" s="59">
        <f>VLOOKUP(AE776,'SCORE TALLER'!$Y$2:$Z$10,2,FALSE)*AS$2</f>
        <v>0.03</v>
      </c>
      <c r="AT776" s="59">
        <f>VLOOKUP(Z776,'SCORE TALLER'!$O$2:$P$10,2,TRUE)*AT$2</f>
        <v>0.04</v>
      </c>
      <c r="AU776" s="59">
        <f>VLOOKUP(S776,'SCORE TALLER'!$A$2:$B$10,2,FALSE)*AU$2</f>
        <v>0.15000000000000002</v>
      </c>
      <c r="AV776" s="59">
        <f>VLOOKUP(AJ776,'SCORE TALLER'!$AI$2:$AJ$10,2,TRUE)*AV$2</f>
        <v>0.15000000000000002</v>
      </c>
      <c r="AW776" s="59">
        <f>VLOOKUP(AK776,'SCORE TALLER'!$AK$2:$AL$10,2,TRUE)*AW$2</f>
        <v>0.25</v>
      </c>
      <c r="AX776" s="59">
        <f>VLOOKUP(T776,'SCORE TALLER'!$C$2:$D$10,2,FALSE)*AX$2</f>
        <v>0</v>
      </c>
      <c r="AY776" s="59">
        <f>VLOOKUP(W776,'SCORE TALLER'!$I$2:$J$10,2,TRUE)*AY$2</f>
        <v>0</v>
      </c>
      <c r="AZ776" s="59">
        <f>VLOOKUP(X776,'SCORE TALLER'!$K$2:$L$10,2,TRUE)*AZ$2</f>
        <v>0</v>
      </c>
      <c r="BA776" s="59">
        <f>VLOOKUP(U776,'SCORE TALLER'!$E$2:$F$10,2,FALSE)*BA$2</f>
        <v>0</v>
      </c>
      <c r="BB776" s="59">
        <f>VLOOKUP(Y776,'SCORE TALLER'!$M$2:$N$10,2,TRUE)*BB$2</f>
        <v>0.04</v>
      </c>
      <c r="BC776" s="59">
        <f>VLOOKUP(AA776,'SCORE TALLER'!$Q$2:$R$10,2,FALSE)*BC$2</f>
        <v>0</v>
      </c>
      <c r="BD776" s="59">
        <f>VLOOKUP(V776,'SCORE TALLER'!$G$2:$H$10,2,FALSE)*BD$2</f>
        <v>0</v>
      </c>
      <c r="BE776" s="59">
        <f>VLOOKUP(AF776,'SCORE TALLER'!$AA$2:$AB$10,2,FALSE)*BE$2</f>
        <v>0</v>
      </c>
      <c r="BF776" s="59">
        <f>VLOOKUP(AL776,'SCORE TALLER'!$AM$2:$AN$10,2,TRUE)*BF$2</f>
        <v>0</v>
      </c>
      <c r="BG776" s="67">
        <f t="shared" si="176"/>
        <v>1.48</v>
      </c>
      <c r="BH776" s="67" t="str">
        <f>VLOOKUP(BG776,'SCORE TALLER'!$AP$2:$AQ$7,2,TRUE)</f>
        <v>2. Normal</v>
      </c>
      <c r="BI776" s="67" t="str">
        <f t="shared" si="178"/>
        <v>LBZ</v>
      </c>
      <c r="BJ776" s="67" t="str">
        <f t="shared" si="178"/>
        <v>A</v>
      </c>
      <c r="BK776" s="67" t="str">
        <f t="shared" si="179"/>
        <v>A</v>
      </c>
      <c r="BL776" s="86">
        <f t="shared" si="177"/>
        <v>0</v>
      </c>
      <c r="BM776" s="86">
        <f t="shared" si="180"/>
        <v>0</v>
      </c>
    </row>
    <row r="777" spans="1:65" x14ac:dyDescent="0.3">
      <c r="A777" s="57">
        <v>2224628282</v>
      </c>
      <c r="B777" s="12" t="s">
        <v>915</v>
      </c>
      <c r="C777" s="58" t="s">
        <v>107</v>
      </c>
      <c r="D777" s="58" t="s">
        <v>115</v>
      </c>
      <c r="E777" s="58">
        <v>648932</v>
      </c>
      <c r="F777" s="58">
        <v>3725586</v>
      </c>
      <c r="G777" s="58">
        <f t="shared" si="168"/>
        <v>3072496</v>
      </c>
      <c r="H777" s="58">
        <f t="shared" si="169"/>
        <v>3072496</v>
      </c>
      <c r="I777" s="58" t="e">
        <v>#N/A</v>
      </c>
      <c r="J777" s="58">
        <v>141201</v>
      </c>
      <c r="K777" s="58">
        <v>0</v>
      </c>
      <c r="L777" s="58">
        <v>0</v>
      </c>
      <c r="M777" s="58">
        <v>653090</v>
      </c>
      <c r="N777" s="58">
        <f>VLOOKUP(AD777,'tabla ingresos'!$A$3:$D$15,4,FALSE)</f>
        <v>1000000</v>
      </c>
      <c r="O777" s="58">
        <v>0</v>
      </c>
      <c r="P777" s="58">
        <v>0</v>
      </c>
      <c r="Q777" s="58">
        <v>0</v>
      </c>
      <c r="R777" s="12">
        <v>76130</v>
      </c>
      <c r="S777" s="12" t="s">
        <v>88</v>
      </c>
      <c r="T777" s="12" t="s">
        <v>89</v>
      </c>
      <c r="U777" s="12" t="s">
        <v>10</v>
      </c>
      <c r="V777" s="12">
        <v>4</v>
      </c>
      <c r="W777" s="12">
        <v>0</v>
      </c>
      <c r="X777" s="12">
        <v>0</v>
      </c>
      <c r="Y777" s="59">
        <v>2.0493150684931507</v>
      </c>
      <c r="Z777" s="59">
        <v>33.42739726027397</v>
      </c>
      <c r="AA777" s="12">
        <v>1</v>
      </c>
      <c r="AB777" s="12">
        <v>2</v>
      </c>
      <c r="AC777" s="12">
        <v>1</v>
      </c>
      <c r="AD777" s="12">
        <v>2</v>
      </c>
      <c r="AE777" s="12">
        <v>3</v>
      </c>
      <c r="AF777" s="58" t="s">
        <v>91</v>
      </c>
      <c r="AG777" s="66">
        <f t="shared" si="170"/>
        <v>9.4133999999999995E-2</v>
      </c>
      <c r="AH777" s="67">
        <f t="shared" si="171"/>
        <v>2.483724</v>
      </c>
      <c r="AI777" s="67">
        <f t="shared" si="172"/>
        <v>0.86801466666666671</v>
      </c>
      <c r="AJ777" s="67">
        <f t="shared" si="173"/>
        <v>2.0483306666666667</v>
      </c>
      <c r="AK777" s="67">
        <f t="shared" si="174"/>
        <v>2.0483306666666667</v>
      </c>
      <c r="AL777" s="67">
        <f t="shared" si="175"/>
        <v>0</v>
      </c>
      <c r="AM777" s="59">
        <f>VLOOKUP(AG777,'SCORE TALLER'!$AC$2:$AD$10,2,TRUE)*AM$2</f>
        <v>0</v>
      </c>
      <c r="AN777" s="59">
        <f>VLOOKUP(AD777,'SCORE TALLER'!$W$2:$X$10,2,TRUE)*AN$2</f>
        <v>0.32</v>
      </c>
      <c r="AO777" s="59">
        <f>VLOOKUP(AB777,'SCORE TALLER'!$S$2:$T$10,2,FALSE)*AO$2</f>
        <v>0.04</v>
      </c>
      <c r="AP777" s="59">
        <f>VLOOKUP(AH777,'SCORE TALLER'!$AE$2:$AF$10,2,TRUE)*AP$2</f>
        <v>0</v>
      </c>
      <c r="AQ777" s="59">
        <f>VLOOKUP(AI777,'SCORE TALLER'!$AG$2:$AH$10,2,TRUE)*AQ$2</f>
        <v>0.4</v>
      </c>
      <c r="AR777" s="59">
        <f>VLOOKUP(AC777,'SCORE TALLER'!$U$2:$V$10,2,FALSE)*AR$2</f>
        <v>0.05</v>
      </c>
      <c r="AS777" s="59">
        <f>VLOOKUP(AE777,'SCORE TALLER'!$Y$2:$Z$10,2,FALSE)*AS$2</f>
        <v>0.02</v>
      </c>
      <c r="AT777" s="59">
        <f>VLOOKUP(Z777,'SCORE TALLER'!$O$2:$P$10,2,TRUE)*AT$2</f>
        <v>0.04</v>
      </c>
      <c r="AU777" s="59">
        <f>VLOOKUP(S777,'SCORE TALLER'!$A$2:$B$10,2,FALSE)*AU$2</f>
        <v>0.25</v>
      </c>
      <c r="AV777" s="59">
        <f>VLOOKUP(AJ777,'SCORE TALLER'!$AI$2:$AJ$10,2,TRUE)*AV$2</f>
        <v>0.15000000000000002</v>
      </c>
      <c r="AW777" s="59">
        <f>VLOOKUP(AK777,'SCORE TALLER'!$AK$2:$AL$10,2,TRUE)*AW$2</f>
        <v>0.15000000000000002</v>
      </c>
      <c r="AX777" s="59">
        <f>VLOOKUP(T777,'SCORE TALLER'!$C$2:$D$10,2,FALSE)*AX$2</f>
        <v>0</v>
      </c>
      <c r="AY777" s="59">
        <f>VLOOKUP(W777,'SCORE TALLER'!$I$2:$J$10,2,TRUE)*AY$2</f>
        <v>0</v>
      </c>
      <c r="AZ777" s="59">
        <f>VLOOKUP(X777,'SCORE TALLER'!$K$2:$L$10,2,TRUE)*AZ$2</f>
        <v>0</v>
      </c>
      <c r="BA777" s="59">
        <f>VLOOKUP(U777,'SCORE TALLER'!$E$2:$F$10,2,FALSE)*BA$2</f>
        <v>0</v>
      </c>
      <c r="BB777" s="59">
        <f>VLOOKUP(Y777,'SCORE TALLER'!$M$2:$N$10,2,TRUE)*BB$2</f>
        <v>0.04</v>
      </c>
      <c r="BC777" s="59">
        <f>VLOOKUP(AA777,'SCORE TALLER'!$Q$2:$R$10,2,FALSE)*BC$2</f>
        <v>0.05</v>
      </c>
      <c r="BD777" s="59">
        <f>VLOOKUP(V777,'SCORE TALLER'!$G$2:$H$10,2,FALSE)*BD$2</f>
        <v>0</v>
      </c>
      <c r="BE777" s="59">
        <f>VLOOKUP(AF777,'SCORE TALLER'!$AA$2:$AB$10,2,FALSE)*BE$2</f>
        <v>0.30000000000000004</v>
      </c>
      <c r="BF777" s="59">
        <f>VLOOKUP(AL777,'SCORE TALLER'!$AM$2:$AN$10,2,TRUE)*BF$2</f>
        <v>0</v>
      </c>
      <c r="BG777" s="67">
        <f t="shared" si="176"/>
        <v>1.81</v>
      </c>
      <c r="BH777" s="67" t="str">
        <f>VLOOKUP(BG777,'SCORE TALLER'!$AP$2:$AQ$7,2,TRUE)</f>
        <v>2. Normal</v>
      </c>
      <c r="BI777" s="67" t="str">
        <f t="shared" si="178"/>
        <v>LBZ</v>
      </c>
      <c r="BJ777" s="67" t="str">
        <f t="shared" si="178"/>
        <v>A</v>
      </c>
      <c r="BK777" s="67" t="str">
        <f t="shared" si="179"/>
        <v>SIN</v>
      </c>
      <c r="BL777" s="86">
        <f t="shared" si="177"/>
        <v>3072496</v>
      </c>
      <c r="BM777" s="86">
        <f t="shared" si="180"/>
        <v>0</v>
      </c>
    </row>
    <row r="778" spans="1:65" x14ac:dyDescent="0.3">
      <c r="A778" s="57">
        <v>42842066</v>
      </c>
      <c r="B778" s="12" t="s">
        <v>916</v>
      </c>
      <c r="C778" s="58" t="s">
        <v>107</v>
      </c>
      <c r="D778" s="58" t="s">
        <v>115</v>
      </c>
      <c r="E778" s="58">
        <v>40133</v>
      </c>
      <c r="F778" s="58">
        <v>4900000</v>
      </c>
      <c r="G778" s="58">
        <f t="shared" si="168"/>
        <v>3644699</v>
      </c>
      <c r="H778" s="58">
        <f t="shared" si="169"/>
        <v>2383196</v>
      </c>
      <c r="I778" s="58" t="e">
        <v>#N/A</v>
      </c>
      <c r="J778" s="58">
        <v>220307</v>
      </c>
      <c r="K778" s="58">
        <v>0</v>
      </c>
      <c r="L778" s="58">
        <v>1261503</v>
      </c>
      <c r="M778" s="58">
        <v>1255301</v>
      </c>
      <c r="N778" s="58">
        <f>VLOOKUP(AD778,'tabla ingresos'!$A$3:$D$15,4,FALSE)</f>
        <v>1000000</v>
      </c>
      <c r="O778" s="58">
        <v>0</v>
      </c>
      <c r="P778" s="58">
        <v>0</v>
      </c>
      <c r="Q778" s="58">
        <v>0</v>
      </c>
      <c r="R778" s="12">
        <v>8001</v>
      </c>
      <c r="S778" s="12" t="s">
        <v>87</v>
      </c>
      <c r="T778" s="12" t="s">
        <v>89</v>
      </c>
      <c r="U778" s="12" t="s">
        <v>10</v>
      </c>
      <c r="V778" s="12">
        <v>4</v>
      </c>
      <c r="W778" s="12">
        <v>0</v>
      </c>
      <c r="X778" s="12">
        <v>0</v>
      </c>
      <c r="Y778" s="59">
        <v>4.2986301369863016</v>
      </c>
      <c r="Z778" s="59">
        <v>50.731506849315068</v>
      </c>
      <c r="AA778" s="12">
        <v>2</v>
      </c>
      <c r="AB778" s="12">
        <v>0</v>
      </c>
      <c r="AC778" s="12">
        <v>1</v>
      </c>
      <c r="AD778" s="12">
        <v>2</v>
      </c>
      <c r="AE778" s="12">
        <v>1</v>
      </c>
      <c r="AF778" s="58" t="s">
        <v>91</v>
      </c>
      <c r="AG778" s="66">
        <f t="shared" si="170"/>
        <v>0.14687133333333333</v>
      </c>
      <c r="AH778" s="67">
        <f t="shared" si="171"/>
        <v>3.2666666666666666</v>
      </c>
      <c r="AI778" s="67">
        <f t="shared" si="172"/>
        <v>0.86362266666666665</v>
      </c>
      <c r="AJ778" s="67">
        <f t="shared" si="173"/>
        <v>2.4297993333333334</v>
      </c>
      <c r="AK778" s="67">
        <f t="shared" si="174"/>
        <v>1.5887973333333334</v>
      </c>
      <c r="AL778" s="67">
        <f t="shared" si="175"/>
        <v>0</v>
      </c>
      <c r="AM778" s="59">
        <f>VLOOKUP(AG778,'SCORE TALLER'!$AC$2:$AD$10,2,TRUE)*AM$2</f>
        <v>0</v>
      </c>
      <c r="AN778" s="59">
        <f>VLOOKUP(AD778,'SCORE TALLER'!$W$2:$X$10,2,TRUE)*AN$2</f>
        <v>0.32</v>
      </c>
      <c r="AO778" s="59">
        <f>VLOOKUP(AB778,'SCORE TALLER'!$S$2:$T$10,2,FALSE)*AO$2</f>
        <v>0.05</v>
      </c>
      <c r="AP778" s="59">
        <f>VLOOKUP(AH778,'SCORE TALLER'!$AE$2:$AF$10,2,TRUE)*AP$2</f>
        <v>0</v>
      </c>
      <c r="AQ778" s="59">
        <f>VLOOKUP(AI778,'SCORE TALLER'!$AG$2:$AH$10,2,TRUE)*AQ$2</f>
        <v>0.4</v>
      </c>
      <c r="AR778" s="59">
        <f>VLOOKUP(AC778,'SCORE TALLER'!$U$2:$V$10,2,FALSE)*AR$2</f>
        <v>0.05</v>
      </c>
      <c r="AS778" s="59">
        <f>VLOOKUP(AE778,'SCORE TALLER'!$Y$2:$Z$10,2,FALSE)*AS$2</f>
        <v>0.03</v>
      </c>
      <c r="AT778" s="59">
        <f>VLOOKUP(Z778,'SCORE TALLER'!$O$2:$P$10,2,TRUE)*AT$2</f>
        <v>0.02</v>
      </c>
      <c r="AU778" s="59">
        <f>VLOOKUP(S778,'SCORE TALLER'!$A$2:$B$10,2,FALSE)*AU$2</f>
        <v>0.15000000000000002</v>
      </c>
      <c r="AV778" s="59">
        <f>VLOOKUP(AJ778,'SCORE TALLER'!$AI$2:$AJ$10,2,TRUE)*AV$2</f>
        <v>0.15000000000000002</v>
      </c>
      <c r="AW778" s="59">
        <f>VLOOKUP(AK778,'SCORE TALLER'!$AK$2:$AL$10,2,TRUE)*AW$2</f>
        <v>0.2</v>
      </c>
      <c r="AX778" s="59">
        <f>VLOOKUP(T778,'SCORE TALLER'!$C$2:$D$10,2,FALSE)*AX$2</f>
        <v>0</v>
      </c>
      <c r="AY778" s="59">
        <f>VLOOKUP(W778,'SCORE TALLER'!$I$2:$J$10,2,TRUE)*AY$2</f>
        <v>0</v>
      </c>
      <c r="AZ778" s="59">
        <f>VLOOKUP(X778,'SCORE TALLER'!$K$2:$L$10,2,TRUE)*AZ$2</f>
        <v>0</v>
      </c>
      <c r="BA778" s="59">
        <f>VLOOKUP(U778,'SCORE TALLER'!$E$2:$F$10,2,FALSE)*BA$2</f>
        <v>0</v>
      </c>
      <c r="BB778" s="59">
        <f>VLOOKUP(Y778,'SCORE TALLER'!$M$2:$N$10,2,TRUE)*BB$2</f>
        <v>0.03</v>
      </c>
      <c r="BC778" s="59">
        <f>VLOOKUP(AA778,'SCORE TALLER'!$Q$2:$R$10,2,FALSE)*BC$2</f>
        <v>0</v>
      </c>
      <c r="BD778" s="59">
        <f>VLOOKUP(V778,'SCORE TALLER'!$G$2:$H$10,2,FALSE)*BD$2</f>
        <v>0</v>
      </c>
      <c r="BE778" s="59">
        <f>VLOOKUP(AF778,'SCORE TALLER'!$AA$2:$AB$10,2,FALSE)*BE$2</f>
        <v>0.30000000000000004</v>
      </c>
      <c r="BF778" s="59">
        <f>VLOOKUP(AL778,'SCORE TALLER'!$AM$2:$AN$10,2,TRUE)*BF$2</f>
        <v>0</v>
      </c>
      <c r="BG778" s="67">
        <f t="shared" si="176"/>
        <v>1.7</v>
      </c>
      <c r="BH778" s="67" t="str">
        <f>VLOOKUP(BG778,'SCORE TALLER'!$AP$2:$AQ$7,2,TRUE)</f>
        <v>2. Normal</v>
      </c>
      <c r="BI778" s="67" t="str">
        <f t="shared" si="178"/>
        <v>LBZ</v>
      </c>
      <c r="BJ778" s="67" t="str">
        <f t="shared" si="178"/>
        <v>A</v>
      </c>
      <c r="BK778" s="67" t="str">
        <f t="shared" si="179"/>
        <v>SIN</v>
      </c>
      <c r="BL778" s="86">
        <f t="shared" si="177"/>
        <v>2383196</v>
      </c>
      <c r="BM778" s="86">
        <f t="shared" si="180"/>
        <v>0</v>
      </c>
    </row>
    <row r="779" spans="1:65" x14ac:dyDescent="0.3">
      <c r="A779" s="57">
        <v>2068028068</v>
      </c>
      <c r="B779" s="12" t="s">
        <v>917</v>
      </c>
      <c r="C779" s="58" t="s">
        <v>107</v>
      </c>
      <c r="D779" s="58" t="s">
        <v>115</v>
      </c>
      <c r="E779" s="58">
        <v>287200</v>
      </c>
      <c r="F779" s="58">
        <v>4000000</v>
      </c>
      <c r="G779" s="58">
        <f t="shared" si="168"/>
        <v>2992999</v>
      </c>
      <c r="H779" s="58">
        <f t="shared" si="169"/>
        <v>1872656</v>
      </c>
      <c r="I779" s="58" t="e">
        <v>#N/A</v>
      </c>
      <c r="J779" s="58">
        <v>252941</v>
      </c>
      <c r="K779" s="58">
        <v>0</v>
      </c>
      <c r="L779" s="58">
        <v>1120343</v>
      </c>
      <c r="M779" s="58">
        <v>1007001</v>
      </c>
      <c r="N779" s="58">
        <f>VLOOKUP(AD779,'tabla ingresos'!$A$3:$D$15,4,FALSE)</f>
        <v>1000000</v>
      </c>
      <c r="O779" s="58">
        <v>0</v>
      </c>
      <c r="P779" s="58">
        <v>0</v>
      </c>
      <c r="Q779" s="58">
        <v>0</v>
      </c>
      <c r="R779" s="12">
        <v>23001</v>
      </c>
      <c r="S779" s="12" t="s">
        <v>87</v>
      </c>
      <c r="T779" s="12" t="s">
        <v>89</v>
      </c>
      <c r="U779" s="12" t="s">
        <v>10</v>
      </c>
      <c r="V779" s="12">
        <v>4</v>
      </c>
      <c r="W779" s="12">
        <v>0</v>
      </c>
      <c r="X779" s="12">
        <v>0</v>
      </c>
      <c r="Y779" s="59">
        <v>3.3013698630136985</v>
      </c>
      <c r="Z779" s="59">
        <v>28.849315068493151</v>
      </c>
      <c r="AA779" s="12">
        <v>2</v>
      </c>
      <c r="AB779" s="12">
        <v>2</v>
      </c>
      <c r="AC779" s="12">
        <v>1</v>
      </c>
      <c r="AD779" s="12">
        <v>2</v>
      </c>
      <c r="AE779" s="12">
        <v>1</v>
      </c>
      <c r="AF779" s="58" t="s">
        <v>91</v>
      </c>
      <c r="AG779" s="66">
        <f t="shared" si="170"/>
        <v>0.16862733333333332</v>
      </c>
      <c r="AH779" s="67">
        <f t="shared" si="171"/>
        <v>2.6666666666666665</v>
      </c>
      <c r="AI779" s="67">
        <f t="shared" si="172"/>
        <v>0.86280066666666666</v>
      </c>
      <c r="AJ779" s="67">
        <f t="shared" si="173"/>
        <v>1.9953326666666666</v>
      </c>
      <c r="AK779" s="67">
        <f t="shared" si="174"/>
        <v>1.2484373333333334</v>
      </c>
      <c r="AL779" s="67">
        <f t="shared" si="175"/>
        <v>0</v>
      </c>
      <c r="AM779" s="59">
        <f>VLOOKUP(AG779,'SCORE TALLER'!$AC$2:$AD$10,2,TRUE)*AM$2</f>
        <v>0</v>
      </c>
      <c r="AN779" s="59">
        <f>VLOOKUP(AD779,'SCORE TALLER'!$W$2:$X$10,2,TRUE)*AN$2</f>
        <v>0.32</v>
      </c>
      <c r="AO779" s="59">
        <f>VLOOKUP(AB779,'SCORE TALLER'!$S$2:$T$10,2,FALSE)*AO$2</f>
        <v>0.04</v>
      </c>
      <c r="AP779" s="59">
        <f>VLOOKUP(AH779,'SCORE TALLER'!$AE$2:$AF$10,2,TRUE)*AP$2</f>
        <v>0</v>
      </c>
      <c r="AQ779" s="59">
        <f>VLOOKUP(AI779,'SCORE TALLER'!$AG$2:$AH$10,2,TRUE)*AQ$2</f>
        <v>0.4</v>
      </c>
      <c r="AR779" s="59">
        <f>VLOOKUP(AC779,'SCORE TALLER'!$U$2:$V$10,2,FALSE)*AR$2</f>
        <v>0.05</v>
      </c>
      <c r="AS779" s="59">
        <f>VLOOKUP(AE779,'SCORE TALLER'!$Y$2:$Z$10,2,FALSE)*AS$2</f>
        <v>0.03</v>
      </c>
      <c r="AT779" s="59">
        <f>VLOOKUP(Z779,'SCORE TALLER'!$O$2:$P$10,2,TRUE)*AT$2</f>
        <v>0.04</v>
      </c>
      <c r="AU779" s="59">
        <f>VLOOKUP(S779,'SCORE TALLER'!$A$2:$B$10,2,FALSE)*AU$2</f>
        <v>0.15000000000000002</v>
      </c>
      <c r="AV779" s="59">
        <f>VLOOKUP(AJ779,'SCORE TALLER'!$AI$2:$AJ$10,2,TRUE)*AV$2</f>
        <v>0.2</v>
      </c>
      <c r="AW779" s="59">
        <f>VLOOKUP(AK779,'SCORE TALLER'!$AK$2:$AL$10,2,TRUE)*AW$2</f>
        <v>0.2</v>
      </c>
      <c r="AX779" s="59">
        <f>VLOOKUP(T779,'SCORE TALLER'!$C$2:$D$10,2,FALSE)*AX$2</f>
        <v>0</v>
      </c>
      <c r="AY779" s="59">
        <f>VLOOKUP(W779,'SCORE TALLER'!$I$2:$J$10,2,TRUE)*AY$2</f>
        <v>0</v>
      </c>
      <c r="AZ779" s="59">
        <f>VLOOKUP(X779,'SCORE TALLER'!$K$2:$L$10,2,TRUE)*AZ$2</f>
        <v>0</v>
      </c>
      <c r="BA779" s="59">
        <f>VLOOKUP(U779,'SCORE TALLER'!$E$2:$F$10,2,FALSE)*BA$2</f>
        <v>0</v>
      </c>
      <c r="BB779" s="59">
        <f>VLOOKUP(Y779,'SCORE TALLER'!$M$2:$N$10,2,TRUE)*BB$2</f>
        <v>0.04</v>
      </c>
      <c r="BC779" s="59">
        <f>VLOOKUP(AA779,'SCORE TALLER'!$Q$2:$R$10,2,FALSE)*BC$2</f>
        <v>0</v>
      </c>
      <c r="BD779" s="59">
        <f>VLOOKUP(V779,'SCORE TALLER'!$G$2:$H$10,2,FALSE)*BD$2</f>
        <v>0</v>
      </c>
      <c r="BE779" s="59">
        <f>VLOOKUP(AF779,'SCORE TALLER'!$AA$2:$AB$10,2,FALSE)*BE$2</f>
        <v>0.30000000000000004</v>
      </c>
      <c r="BF779" s="59">
        <f>VLOOKUP(AL779,'SCORE TALLER'!$AM$2:$AN$10,2,TRUE)*BF$2</f>
        <v>0</v>
      </c>
      <c r="BG779" s="67">
        <f t="shared" si="176"/>
        <v>1.7700000000000002</v>
      </c>
      <c r="BH779" s="67" t="str">
        <f>VLOOKUP(BG779,'SCORE TALLER'!$AP$2:$AQ$7,2,TRUE)</f>
        <v>2. Normal</v>
      </c>
      <c r="BI779" s="67" t="str">
        <f t="shared" si="178"/>
        <v>LBZ</v>
      </c>
      <c r="BJ779" s="67" t="str">
        <f t="shared" si="178"/>
        <v>A</v>
      </c>
      <c r="BK779" s="67" t="str">
        <f t="shared" si="179"/>
        <v>SIN</v>
      </c>
      <c r="BL779" s="86">
        <f t="shared" si="177"/>
        <v>1872656</v>
      </c>
      <c r="BM779" s="86">
        <f t="shared" si="180"/>
        <v>0</v>
      </c>
    </row>
    <row r="780" spans="1:65" x14ac:dyDescent="0.3">
      <c r="A780" s="57">
        <v>2244240866</v>
      </c>
      <c r="B780" s="12" t="s">
        <v>918</v>
      </c>
      <c r="C780" s="58" t="s">
        <v>105</v>
      </c>
      <c r="D780" s="58" t="s">
        <v>114</v>
      </c>
      <c r="E780" s="58">
        <v>307000</v>
      </c>
      <c r="F780" s="58">
        <v>2782053</v>
      </c>
      <c r="G780" s="58">
        <f t="shared" si="168"/>
        <v>1797787</v>
      </c>
      <c r="H780" s="58">
        <f t="shared" si="169"/>
        <v>0</v>
      </c>
      <c r="I780" s="58">
        <v>2782000</v>
      </c>
      <c r="J780" s="58">
        <v>167777</v>
      </c>
      <c r="K780" s="58">
        <v>0</v>
      </c>
      <c r="L780" s="58">
        <v>2915856</v>
      </c>
      <c r="M780" s="58">
        <v>984266</v>
      </c>
      <c r="N780" s="58">
        <f>VLOOKUP(AD780,'tabla ingresos'!$A$3:$D$15,4,FALSE)</f>
        <v>1000000</v>
      </c>
      <c r="O780" s="58">
        <v>84533.898576625346</v>
      </c>
      <c r="P780" s="58">
        <v>3203000</v>
      </c>
      <c r="Q780" s="58">
        <v>0</v>
      </c>
      <c r="R780" s="12">
        <v>76130</v>
      </c>
      <c r="S780" s="12" t="s">
        <v>87</v>
      </c>
      <c r="T780" s="12" t="s">
        <v>89</v>
      </c>
      <c r="U780" s="12" t="s">
        <v>10</v>
      </c>
      <c r="V780" s="12">
        <v>4</v>
      </c>
      <c r="W780" s="12">
        <v>0</v>
      </c>
      <c r="X780" s="12">
        <v>0</v>
      </c>
      <c r="Y780" s="59">
        <v>3.1835616438356165</v>
      </c>
      <c r="Z780" s="59">
        <v>31.336986301369862</v>
      </c>
      <c r="AA780" s="12">
        <v>1</v>
      </c>
      <c r="AB780" s="12">
        <v>0</v>
      </c>
      <c r="AC780" s="12">
        <v>1</v>
      </c>
      <c r="AD780" s="12">
        <v>2</v>
      </c>
      <c r="AE780" s="12">
        <v>3</v>
      </c>
      <c r="AF780" s="58" t="s">
        <v>10</v>
      </c>
      <c r="AG780" s="66">
        <f t="shared" si="170"/>
        <v>0.16820726571775022</v>
      </c>
      <c r="AH780" s="67">
        <f t="shared" si="171"/>
        <v>3.9900353333333332</v>
      </c>
      <c r="AI780" s="67">
        <f t="shared" si="172"/>
        <v>0.86084400000000005</v>
      </c>
      <c r="AJ780" s="67">
        <f t="shared" si="173"/>
        <v>1.1985246666666667</v>
      </c>
      <c r="AK780" s="67">
        <f t="shared" si="174"/>
        <v>0</v>
      </c>
      <c r="AL780" s="67">
        <f t="shared" si="175"/>
        <v>0</v>
      </c>
      <c r="AM780" s="59">
        <f>VLOOKUP(AG780,'SCORE TALLER'!$AC$2:$AD$10,2,TRUE)*AM$2</f>
        <v>0</v>
      </c>
      <c r="AN780" s="59">
        <f>VLOOKUP(AD780,'SCORE TALLER'!$W$2:$X$10,2,TRUE)*AN$2</f>
        <v>0.32</v>
      </c>
      <c r="AO780" s="59">
        <f>VLOOKUP(AB780,'SCORE TALLER'!$S$2:$T$10,2,FALSE)*AO$2</f>
        <v>0.05</v>
      </c>
      <c r="AP780" s="59">
        <f>VLOOKUP(AH780,'SCORE TALLER'!$AE$2:$AF$10,2,TRUE)*AP$2</f>
        <v>0</v>
      </c>
      <c r="AQ780" s="59">
        <f>VLOOKUP(AI780,'SCORE TALLER'!$AG$2:$AH$10,2,TRUE)*AQ$2</f>
        <v>0.4</v>
      </c>
      <c r="AR780" s="59">
        <f>VLOOKUP(AC780,'SCORE TALLER'!$U$2:$V$10,2,FALSE)*AR$2</f>
        <v>0.05</v>
      </c>
      <c r="AS780" s="59">
        <f>VLOOKUP(AE780,'SCORE TALLER'!$Y$2:$Z$10,2,FALSE)*AS$2</f>
        <v>0.02</v>
      </c>
      <c r="AT780" s="59">
        <f>VLOOKUP(Z780,'SCORE TALLER'!$O$2:$P$10,2,TRUE)*AT$2</f>
        <v>0.04</v>
      </c>
      <c r="AU780" s="59">
        <f>VLOOKUP(S780,'SCORE TALLER'!$A$2:$B$10,2,FALSE)*AU$2</f>
        <v>0.15000000000000002</v>
      </c>
      <c r="AV780" s="59">
        <f>VLOOKUP(AJ780,'SCORE TALLER'!$AI$2:$AJ$10,2,TRUE)*AV$2</f>
        <v>0.2</v>
      </c>
      <c r="AW780" s="59">
        <f>VLOOKUP(AK780,'SCORE TALLER'!$AK$2:$AL$10,2,TRUE)*AW$2</f>
        <v>0.25</v>
      </c>
      <c r="AX780" s="59">
        <f>VLOOKUP(T780,'SCORE TALLER'!$C$2:$D$10,2,FALSE)*AX$2</f>
        <v>0</v>
      </c>
      <c r="AY780" s="59">
        <f>VLOOKUP(W780,'SCORE TALLER'!$I$2:$J$10,2,TRUE)*AY$2</f>
        <v>0</v>
      </c>
      <c r="AZ780" s="59">
        <f>VLOOKUP(X780,'SCORE TALLER'!$K$2:$L$10,2,TRUE)*AZ$2</f>
        <v>0</v>
      </c>
      <c r="BA780" s="59">
        <f>VLOOKUP(U780,'SCORE TALLER'!$E$2:$F$10,2,FALSE)*BA$2</f>
        <v>0</v>
      </c>
      <c r="BB780" s="59">
        <f>VLOOKUP(Y780,'SCORE TALLER'!$M$2:$N$10,2,TRUE)*BB$2</f>
        <v>0.04</v>
      </c>
      <c r="BC780" s="59">
        <f>VLOOKUP(AA780,'SCORE TALLER'!$Q$2:$R$10,2,FALSE)*BC$2</f>
        <v>0.05</v>
      </c>
      <c r="BD780" s="59">
        <f>VLOOKUP(V780,'SCORE TALLER'!$G$2:$H$10,2,FALSE)*BD$2</f>
        <v>0</v>
      </c>
      <c r="BE780" s="59">
        <f>VLOOKUP(AF780,'SCORE TALLER'!$AA$2:$AB$10,2,FALSE)*BE$2</f>
        <v>0</v>
      </c>
      <c r="BF780" s="59">
        <f>VLOOKUP(AL780,'SCORE TALLER'!$AM$2:$AN$10,2,TRUE)*BF$2</f>
        <v>0</v>
      </c>
      <c r="BG780" s="67">
        <f t="shared" si="176"/>
        <v>1.5700000000000003</v>
      </c>
      <c r="BH780" s="67" t="str">
        <f>VLOOKUP(BG780,'SCORE TALLER'!$AP$2:$AQ$7,2,TRUE)</f>
        <v>2. Normal</v>
      </c>
      <c r="BI780" s="67" t="str">
        <f t="shared" si="178"/>
        <v>LBZ</v>
      </c>
      <c r="BJ780" s="67" t="str">
        <f t="shared" si="178"/>
        <v>A</v>
      </c>
      <c r="BK780" s="67" t="str">
        <f t="shared" si="179"/>
        <v>A</v>
      </c>
      <c r="BL780" s="86">
        <f t="shared" si="177"/>
        <v>0</v>
      </c>
      <c r="BM780" s="86">
        <f t="shared" si="180"/>
        <v>0</v>
      </c>
    </row>
    <row r="781" spans="1:65" x14ac:dyDescent="0.3">
      <c r="A781" s="57">
        <v>8020866</v>
      </c>
      <c r="B781" s="12" t="s">
        <v>919</v>
      </c>
      <c r="C781" s="58" t="s">
        <v>107</v>
      </c>
      <c r="D781" s="58" t="s">
        <v>114</v>
      </c>
      <c r="E781" s="58"/>
      <c r="F781" s="58">
        <v>3728009</v>
      </c>
      <c r="G781" s="58">
        <f t="shared" si="168"/>
        <v>1145940</v>
      </c>
      <c r="H781" s="58">
        <f t="shared" si="169"/>
        <v>1145940</v>
      </c>
      <c r="I781" s="58" t="e">
        <v>#N/A</v>
      </c>
      <c r="J781" s="58">
        <v>177766</v>
      </c>
      <c r="K781" s="58">
        <v>0</v>
      </c>
      <c r="L781" s="58">
        <v>0</v>
      </c>
      <c r="M781" s="58">
        <v>2582069</v>
      </c>
      <c r="N781" s="58">
        <f>VLOOKUP(AD781,'tabla ingresos'!$A$3:$D$15,4,FALSE)</f>
        <v>2000000</v>
      </c>
      <c r="O781" s="58">
        <v>0</v>
      </c>
      <c r="P781" s="58">
        <v>0</v>
      </c>
      <c r="Q781" s="58">
        <v>0</v>
      </c>
      <c r="R781" s="12">
        <v>13001</v>
      </c>
      <c r="S781" s="12" t="s">
        <v>88</v>
      </c>
      <c r="T781" s="12" t="s">
        <v>89</v>
      </c>
      <c r="U781" s="12" t="s">
        <v>10</v>
      </c>
      <c r="V781" s="12">
        <v>4</v>
      </c>
      <c r="W781" s="12">
        <v>0</v>
      </c>
      <c r="X781" s="12">
        <v>0</v>
      </c>
      <c r="Y781" s="59">
        <v>6.4657534246575343</v>
      </c>
      <c r="Z781" s="59">
        <v>45.076712328767123</v>
      </c>
      <c r="AA781" s="12">
        <v>1</v>
      </c>
      <c r="AB781" s="12">
        <v>3</v>
      </c>
      <c r="AC781" s="12">
        <v>1</v>
      </c>
      <c r="AD781" s="12">
        <v>3</v>
      </c>
      <c r="AE781" s="12">
        <v>3</v>
      </c>
      <c r="AF781" s="58" t="s">
        <v>91</v>
      </c>
      <c r="AG781" s="66">
        <f t="shared" si="170"/>
        <v>5.9255333333333333E-2</v>
      </c>
      <c r="AH781" s="67">
        <f t="shared" si="171"/>
        <v>1.2426696666666666</v>
      </c>
      <c r="AI781" s="67">
        <f t="shared" si="172"/>
        <v>0.86068966666666669</v>
      </c>
      <c r="AJ781" s="67">
        <f t="shared" si="173"/>
        <v>0.38197999999999999</v>
      </c>
      <c r="AK781" s="67">
        <f t="shared" si="174"/>
        <v>0.38197999999999999</v>
      </c>
      <c r="AL781" s="67">
        <f t="shared" si="175"/>
        <v>0</v>
      </c>
      <c r="AM781" s="59">
        <f>VLOOKUP(AG781,'SCORE TALLER'!$AC$2:$AD$10,2,TRUE)*AM$2</f>
        <v>0</v>
      </c>
      <c r="AN781" s="59">
        <f>VLOOKUP(AD781,'SCORE TALLER'!$W$2:$X$10,2,TRUE)*AN$2</f>
        <v>0.32</v>
      </c>
      <c r="AO781" s="59">
        <f>VLOOKUP(AB781,'SCORE TALLER'!$S$2:$T$10,2,FALSE)*AO$2</f>
        <v>0.03</v>
      </c>
      <c r="AP781" s="59">
        <f>VLOOKUP(AH781,'SCORE TALLER'!$AE$2:$AF$10,2,TRUE)*AP$2</f>
        <v>0</v>
      </c>
      <c r="AQ781" s="59">
        <f>VLOOKUP(AI781,'SCORE TALLER'!$AG$2:$AH$10,2,TRUE)*AQ$2</f>
        <v>0.4</v>
      </c>
      <c r="AR781" s="59">
        <f>VLOOKUP(AC781,'SCORE TALLER'!$U$2:$V$10,2,FALSE)*AR$2</f>
        <v>0.05</v>
      </c>
      <c r="AS781" s="59">
        <f>VLOOKUP(AE781,'SCORE TALLER'!$Y$2:$Z$10,2,FALSE)*AS$2</f>
        <v>0.02</v>
      </c>
      <c r="AT781" s="59">
        <f>VLOOKUP(Z781,'SCORE TALLER'!$O$2:$P$10,2,TRUE)*AT$2</f>
        <v>0.02</v>
      </c>
      <c r="AU781" s="59">
        <f>VLOOKUP(S781,'SCORE TALLER'!$A$2:$B$10,2,FALSE)*AU$2</f>
        <v>0.25</v>
      </c>
      <c r="AV781" s="59">
        <f>VLOOKUP(AJ781,'SCORE TALLER'!$AI$2:$AJ$10,2,TRUE)*AV$2</f>
        <v>0.25</v>
      </c>
      <c r="AW781" s="59">
        <f>VLOOKUP(AK781,'SCORE TALLER'!$AK$2:$AL$10,2,TRUE)*AW$2</f>
        <v>0.25</v>
      </c>
      <c r="AX781" s="59">
        <f>VLOOKUP(T781,'SCORE TALLER'!$C$2:$D$10,2,FALSE)*AX$2</f>
        <v>0</v>
      </c>
      <c r="AY781" s="59">
        <f>VLOOKUP(W781,'SCORE TALLER'!$I$2:$J$10,2,TRUE)*AY$2</f>
        <v>0</v>
      </c>
      <c r="AZ781" s="59">
        <f>VLOOKUP(X781,'SCORE TALLER'!$K$2:$L$10,2,TRUE)*AZ$2</f>
        <v>0</v>
      </c>
      <c r="BA781" s="59">
        <f>VLOOKUP(U781,'SCORE TALLER'!$E$2:$F$10,2,FALSE)*BA$2</f>
        <v>0</v>
      </c>
      <c r="BB781" s="59">
        <f>VLOOKUP(Y781,'SCORE TALLER'!$M$2:$N$10,2,TRUE)*BB$2</f>
        <v>0.02</v>
      </c>
      <c r="BC781" s="59">
        <f>VLOOKUP(AA781,'SCORE TALLER'!$Q$2:$R$10,2,FALSE)*BC$2</f>
        <v>0.05</v>
      </c>
      <c r="BD781" s="59">
        <f>VLOOKUP(V781,'SCORE TALLER'!$G$2:$H$10,2,FALSE)*BD$2</f>
        <v>0</v>
      </c>
      <c r="BE781" s="59">
        <f>VLOOKUP(AF781,'SCORE TALLER'!$AA$2:$AB$10,2,FALSE)*BE$2</f>
        <v>0.30000000000000004</v>
      </c>
      <c r="BF781" s="59">
        <f>VLOOKUP(AL781,'SCORE TALLER'!$AM$2:$AN$10,2,TRUE)*BF$2</f>
        <v>0</v>
      </c>
      <c r="BG781" s="67">
        <f t="shared" si="176"/>
        <v>1.9600000000000002</v>
      </c>
      <c r="BH781" s="67" t="str">
        <f>VLOOKUP(BG781,'SCORE TALLER'!$AP$2:$AQ$7,2,TRUE)</f>
        <v>2. Normal</v>
      </c>
      <c r="BI781" s="67" t="str">
        <f t="shared" si="178"/>
        <v>LBZ</v>
      </c>
      <c r="BJ781" s="67" t="str">
        <f t="shared" si="178"/>
        <v>A</v>
      </c>
      <c r="BK781" s="67" t="str">
        <f t="shared" si="179"/>
        <v>SIN</v>
      </c>
      <c r="BL781" s="86">
        <f t="shared" si="177"/>
        <v>1145940</v>
      </c>
      <c r="BM781" s="86">
        <f t="shared" si="180"/>
        <v>0</v>
      </c>
    </row>
    <row r="782" spans="1:65" x14ac:dyDescent="0.3">
      <c r="A782" s="57">
        <v>60866020</v>
      </c>
      <c r="B782" s="12" t="s">
        <v>920</v>
      </c>
      <c r="C782" s="58" t="s">
        <v>107</v>
      </c>
      <c r="D782" s="58" t="s">
        <v>114</v>
      </c>
      <c r="E782" s="58">
        <v>350767</v>
      </c>
      <c r="F782" s="58">
        <v>2374204</v>
      </c>
      <c r="G782" s="58">
        <f t="shared" si="168"/>
        <v>1436814</v>
      </c>
      <c r="H782" s="58">
        <f t="shared" si="169"/>
        <v>0</v>
      </c>
      <c r="I782" s="58" t="e">
        <v>#N/A</v>
      </c>
      <c r="J782" s="58">
        <v>157908</v>
      </c>
      <c r="K782" s="58">
        <v>0</v>
      </c>
      <c r="L782" s="58">
        <v>2697263</v>
      </c>
      <c r="M782" s="58">
        <v>937390</v>
      </c>
      <c r="N782" s="58">
        <f>VLOOKUP(AD782,'tabla ingresos'!$A$3:$D$15,4,FALSE)</f>
        <v>1000000</v>
      </c>
      <c r="O782" s="58">
        <v>0</v>
      </c>
      <c r="P782" s="58">
        <v>0</v>
      </c>
      <c r="Q782" s="58">
        <v>0</v>
      </c>
      <c r="R782" s="12">
        <v>52001</v>
      </c>
      <c r="S782" s="12" t="s">
        <v>87</v>
      </c>
      <c r="T782" s="12" t="s">
        <v>89</v>
      </c>
      <c r="U782" s="12" t="s">
        <v>10</v>
      </c>
      <c r="V782" s="12">
        <v>4</v>
      </c>
      <c r="W782" s="12">
        <v>0</v>
      </c>
      <c r="X782" s="12">
        <v>0</v>
      </c>
      <c r="Y782" s="59">
        <v>3.010958904109589</v>
      </c>
      <c r="Z782" s="59">
        <v>42.950684931506849</v>
      </c>
      <c r="AA782" s="12">
        <v>2</v>
      </c>
      <c r="AB782" s="12">
        <v>0</v>
      </c>
      <c r="AC782" s="12">
        <v>2</v>
      </c>
      <c r="AD782" s="12">
        <v>2</v>
      </c>
      <c r="AE782" s="12">
        <v>3</v>
      </c>
      <c r="AF782" s="58" t="s">
        <v>91</v>
      </c>
      <c r="AG782" s="66">
        <f t="shared" si="170"/>
        <v>0.105272</v>
      </c>
      <c r="AH782" s="67">
        <f t="shared" si="171"/>
        <v>1.5828026666666666</v>
      </c>
      <c r="AI782" s="67">
        <f t="shared" si="172"/>
        <v>0.85877133333333333</v>
      </c>
      <c r="AJ782" s="67">
        <f t="shared" si="173"/>
        <v>0.95787599999999995</v>
      </c>
      <c r="AK782" s="67">
        <f t="shared" si="174"/>
        <v>0</v>
      </c>
      <c r="AL782" s="67">
        <f t="shared" si="175"/>
        <v>0</v>
      </c>
      <c r="AM782" s="59">
        <f>VLOOKUP(AG782,'SCORE TALLER'!$AC$2:$AD$10,2,TRUE)*AM$2</f>
        <v>0</v>
      </c>
      <c r="AN782" s="59">
        <f>VLOOKUP(AD782,'SCORE TALLER'!$W$2:$X$10,2,TRUE)*AN$2</f>
        <v>0.32</v>
      </c>
      <c r="AO782" s="59">
        <f>VLOOKUP(AB782,'SCORE TALLER'!$S$2:$T$10,2,FALSE)*AO$2</f>
        <v>0.05</v>
      </c>
      <c r="AP782" s="59">
        <f>VLOOKUP(AH782,'SCORE TALLER'!$AE$2:$AF$10,2,TRUE)*AP$2</f>
        <v>0</v>
      </c>
      <c r="AQ782" s="59">
        <f>VLOOKUP(AI782,'SCORE TALLER'!$AG$2:$AH$10,2,TRUE)*AQ$2</f>
        <v>0.4</v>
      </c>
      <c r="AR782" s="59">
        <f>VLOOKUP(AC782,'SCORE TALLER'!$U$2:$V$10,2,FALSE)*AR$2</f>
        <v>0.04</v>
      </c>
      <c r="AS782" s="59">
        <f>VLOOKUP(AE782,'SCORE TALLER'!$Y$2:$Z$10,2,FALSE)*AS$2</f>
        <v>0.02</v>
      </c>
      <c r="AT782" s="59">
        <f>VLOOKUP(Z782,'SCORE TALLER'!$O$2:$P$10,2,TRUE)*AT$2</f>
        <v>0.03</v>
      </c>
      <c r="AU782" s="59">
        <f>VLOOKUP(S782,'SCORE TALLER'!$A$2:$B$10,2,FALSE)*AU$2</f>
        <v>0.15000000000000002</v>
      </c>
      <c r="AV782" s="59">
        <f>VLOOKUP(AJ782,'SCORE TALLER'!$AI$2:$AJ$10,2,TRUE)*AV$2</f>
        <v>0.25</v>
      </c>
      <c r="AW782" s="59">
        <f>VLOOKUP(AK782,'SCORE TALLER'!$AK$2:$AL$10,2,TRUE)*AW$2</f>
        <v>0.25</v>
      </c>
      <c r="AX782" s="59">
        <f>VLOOKUP(T782,'SCORE TALLER'!$C$2:$D$10,2,FALSE)*AX$2</f>
        <v>0</v>
      </c>
      <c r="AY782" s="59">
        <f>VLOOKUP(W782,'SCORE TALLER'!$I$2:$J$10,2,TRUE)*AY$2</f>
        <v>0</v>
      </c>
      <c r="AZ782" s="59">
        <f>VLOOKUP(X782,'SCORE TALLER'!$K$2:$L$10,2,TRUE)*AZ$2</f>
        <v>0</v>
      </c>
      <c r="BA782" s="59">
        <f>VLOOKUP(U782,'SCORE TALLER'!$E$2:$F$10,2,FALSE)*BA$2</f>
        <v>0</v>
      </c>
      <c r="BB782" s="59">
        <f>VLOOKUP(Y782,'SCORE TALLER'!$M$2:$N$10,2,TRUE)*BB$2</f>
        <v>0.04</v>
      </c>
      <c r="BC782" s="59">
        <f>VLOOKUP(AA782,'SCORE TALLER'!$Q$2:$R$10,2,FALSE)*BC$2</f>
        <v>0</v>
      </c>
      <c r="BD782" s="59">
        <f>VLOOKUP(V782,'SCORE TALLER'!$G$2:$H$10,2,FALSE)*BD$2</f>
        <v>0</v>
      </c>
      <c r="BE782" s="59">
        <f>VLOOKUP(AF782,'SCORE TALLER'!$AA$2:$AB$10,2,FALSE)*BE$2</f>
        <v>0.30000000000000004</v>
      </c>
      <c r="BF782" s="59">
        <f>VLOOKUP(AL782,'SCORE TALLER'!$AM$2:$AN$10,2,TRUE)*BF$2</f>
        <v>0</v>
      </c>
      <c r="BG782" s="67">
        <f t="shared" si="176"/>
        <v>1.8500000000000003</v>
      </c>
      <c r="BH782" s="67" t="str">
        <f>VLOOKUP(BG782,'SCORE TALLER'!$AP$2:$AQ$7,2,TRUE)</f>
        <v>2. Normal</v>
      </c>
      <c r="BI782" s="67" t="str">
        <f t="shared" si="178"/>
        <v>LBZ</v>
      </c>
      <c r="BJ782" s="67" t="str">
        <f t="shared" si="178"/>
        <v>A</v>
      </c>
      <c r="BK782" s="67" t="str">
        <f t="shared" si="179"/>
        <v>SIN</v>
      </c>
      <c r="BL782" s="86">
        <f t="shared" si="177"/>
        <v>0</v>
      </c>
      <c r="BM782" s="86">
        <f t="shared" si="180"/>
        <v>0</v>
      </c>
    </row>
    <row r="783" spans="1:65" x14ac:dyDescent="0.3">
      <c r="A783" s="57">
        <v>2200806822</v>
      </c>
      <c r="B783" s="12" t="s">
        <v>921</v>
      </c>
      <c r="C783" s="58" t="s">
        <v>107</v>
      </c>
      <c r="D783" s="58" t="s">
        <v>115</v>
      </c>
      <c r="E783" s="58"/>
      <c r="F783" s="58">
        <v>4337627</v>
      </c>
      <c r="G783" s="58">
        <f t="shared" si="168"/>
        <v>3053495</v>
      </c>
      <c r="H783" s="58">
        <f t="shared" si="169"/>
        <v>3053495</v>
      </c>
      <c r="I783" s="58" t="e">
        <v>#N/A</v>
      </c>
      <c r="J783" s="58">
        <v>143622</v>
      </c>
      <c r="K783" s="58">
        <v>0</v>
      </c>
      <c r="L783" s="58">
        <v>0</v>
      </c>
      <c r="M783" s="58">
        <v>1284132</v>
      </c>
      <c r="N783" s="58">
        <f>VLOOKUP(AD783,'tabla ingresos'!$A$3:$D$15,4,FALSE)</f>
        <v>1000000</v>
      </c>
      <c r="O783" s="58">
        <v>0</v>
      </c>
      <c r="P783" s="58">
        <v>0</v>
      </c>
      <c r="Q783" s="58">
        <v>0</v>
      </c>
      <c r="R783" s="12">
        <v>5615</v>
      </c>
      <c r="S783" s="12" t="s">
        <v>88</v>
      </c>
      <c r="T783" s="12" t="s">
        <v>89</v>
      </c>
      <c r="U783" s="12" t="s">
        <v>10</v>
      </c>
      <c r="V783" s="12">
        <v>4</v>
      </c>
      <c r="W783" s="12">
        <v>0</v>
      </c>
      <c r="X783" s="12">
        <v>0</v>
      </c>
      <c r="Y783" s="59">
        <v>0.16986301369863013</v>
      </c>
      <c r="Z783" s="59">
        <v>23.263013698630136</v>
      </c>
      <c r="AA783" s="12">
        <v>1</v>
      </c>
      <c r="AB783" s="12">
        <v>2</v>
      </c>
      <c r="AC783" s="12">
        <v>1</v>
      </c>
      <c r="AD783" s="12">
        <v>2</v>
      </c>
      <c r="AE783" s="12">
        <v>1</v>
      </c>
      <c r="AF783" s="58" t="s">
        <v>91</v>
      </c>
      <c r="AG783" s="66">
        <f t="shared" si="170"/>
        <v>9.5748E-2</v>
      </c>
      <c r="AH783" s="67">
        <f t="shared" si="171"/>
        <v>2.8917513333333331</v>
      </c>
      <c r="AI783" s="67">
        <f t="shared" si="172"/>
        <v>0.85608799999999996</v>
      </c>
      <c r="AJ783" s="67">
        <f t="shared" si="173"/>
        <v>2.0356633333333334</v>
      </c>
      <c r="AK783" s="67">
        <f t="shared" si="174"/>
        <v>2.0356633333333334</v>
      </c>
      <c r="AL783" s="67">
        <f t="shared" si="175"/>
        <v>0</v>
      </c>
      <c r="AM783" s="59">
        <f>VLOOKUP(AG783,'SCORE TALLER'!$AC$2:$AD$10,2,TRUE)*AM$2</f>
        <v>0</v>
      </c>
      <c r="AN783" s="59">
        <f>VLOOKUP(AD783,'SCORE TALLER'!$W$2:$X$10,2,TRUE)*AN$2</f>
        <v>0.32</v>
      </c>
      <c r="AO783" s="59">
        <f>VLOOKUP(AB783,'SCORE TALLER'!$S$2:$T$10,2,FALSE)*AO$2</f>
        <v>0.04</v>
      </c>
      <c r="AP783" s="59">
        <f>VLOOKUP(AH783,'SCORE TALLER'!$AE$2:$AF$10,2,TRUE)*AP$2</f>
        <v>0</v>
      </c>
      <c r="AQ783" s="59">
        <f>VLOOKUP(AI783,'SCORE TALLER'!$AG$2:$AH$10,2,TRUE)*AQ$2</f>
        <v>0.4</v>
      </c>
      <c r="AR783" s="59">
        <f>VLOOKUP(AC783,'SCORE TALLER'!$U$2:$V$10,2,FALSE)*AR$2</f>
        <v>0.05</v>
      </c>
      <c r="AS783" s="59">
        <f>VLOOKUP(AE783,'SCORE TALLER'!$Y$2:$Z$10,2,FALSE)*AS$2</f>
        <v>0.03</v>
      </c>
      <c r="AT783" s="59">
        <f>VLOOKUP(Z783,'SCORE TALLER'!$O$2:$P$10,2,TRUE)*AT$2</f>
        <v>0.05</v>
      </c>
      <c r="AU783" s="59">
        <f>VLOOKUP(S783,'SCORE TALLER'!$A$2:$B$10,2,FALSE)*AU$2</f>
        <v>0.25</v>
      </c>
      <c r="AV783" s="59">
        <f>VLOOKUP(AJ783,'SCORE TALLER'!$AI$2:$AJ$10,2,TRUE)*AV$2</f>
        <v>0.15000000000000002</v>
      </c>
      <c r="AW783" s="59">
        <f>VLOOKUP(AK783,'SCORE TALLER'!$AK$2:$AL$10,2,TRUE)*AW$2</f>
        <v>0.15000000000000002</v>
      </c>
      <c r="AX783" s="59">
        <f>VLOOKUP(T783,'SCORE TALLER'!$C$2:$D$10,2,FALSE)*AX$2</f>
        <v>0</v>
      </c>
      <c r="AY783" s="59">
        <f>VLOOKUP(W783,'SCORE TALLER'!$I$2:$J$10,2,TRUE)*AY$2</f>
        <v>0</v>
      </c>
      <c r="AZ783" s="59">
        <f>VLOOKUP(X783,'SCORE TALLER'!$K$2:$L$10,2,TRUE)*AZ$2</f>
        <v>0</v>
      </c>
      <c r="BA783" s="59">
        <f>VLOOKUP(U783,'SCORE TALLER'!$E$2:$F$10,2,FALSE)*BA$2</f>
        <v>0</v>
      </c>
      <c r="BB783" s="59">
        <f>VLOOKUP(Y783,'SCORE TALLER'!$M$2:$N$10,2,TRUE)*BB$2</f>
        <v>0.05</v>
      </c>
      <c r="BC783" s="59">
        <f>VLOOKUP(AA783,'SCORE TALLER'!$Q$2:$R$10,2,FALSE)*BC$2</f>
        <v>0.05</v>
      </c>
      <c r="BD783" s="59">
        <f>VLOOKUP(V783,'SCORE TALLER'!$G$2:$H$10,2,FALSE)*BD$2</f>
        <v>0</v>
      </c>
      <c r="BE783" s="59">
        <f>VLOOKUP(AF783,'SCORE TALLER'!$AA$2:$AB$10,2,FALSE)*BE$2</f>
        <v>0.30000000000000004</v>
      </c>
      <c r="BF783" s="59">
        <f>VLOOKUP(AL783,'SCORE TALLER'!$AM$2:$AN$10,2,TRUE)*BF$2</f>
        <v>0</v>
      </c>
      <c r="BG783" s="67">
        <f t="shared" si="176"/>
        <v>1.84</v>
      </c>
      <c r="BH783" s="67" t="str">
        <f>VLOOKUP(BG783,'SCORE TALLER'!$AP$2:$AQ$7,2,TRUE)</f>
        <v>2. Normal</v>
      </c>
      <c r="BI783" s="67" t="str">
        <f t="shared" si="178"/>
        <v>LBZ</v>
      </c>
      <c r="BJ783" s="67" t="str">
        <f t="shared" si="178"/>
        <v>A</v>
      </c>
      <c r="BK783" s="67" t="str">
        <f t="shared" si="179"/>
        <v>SIN</v>
      </c>
      <c r="BL783" s="86">
        <f t="shared" si="177"/>
        <v>3053495</v>
      </c>
      <c r="BM783" s="86">
        <f t="shared" si="180"/>
        <v>0</v>
      </c>
    </row>
    <row r="784" spans="1:65" x14ac:dyDescent="0.3">
      <c r="A784" s="57">
        <v>2008260202</v>
      </c>
      <c r="B784" s="12" t="s">
        <v>922</v>
      </c>
      <c r="C784" s="58" t="s">
        <v>105</v>
      </c>
      <c r="D784" s="58" t="s">
        <v>114</v>
      </c>
      <c r="E784" s="58"/>
      <c r="F784" s="58">
        <v>3212276</v>
      </c>
      <c r="G784" s="58">
        <f t="shared" si="168"/>
        <v>1928156</v>
      </c>
      <c r="H784" s="58">
        <f t="shared" si="169"/>
        <v>0</v>
      </c>
      <c r="I784" s="58">
        <v>3212000</v>
      </c>
      <c r="J784" s="58">
        <v>103506</v>
      </c>
      <c r="K784" s="58">
        <v>0</v>
      </c>
      <c r="L784" s="58">
        <v>2600000</v>
      </c>
      <c r="M784" s="58">
        <v>1284120</v>
      </c>
      <c r="N784" s="58">
        <f>VLOOKUP(AD784,'tabla ingresos'!$A$3:$D$15,4,FALSE)</f>
        <v>1000000</v>
      </c>
      <c r="O784" s="58">
        <v>220040.66696850865</v>
      </c>
      <c r="P784" s="58">
        <v>7937000</v>
      </c>
      <c r="Q784" s="58">
        <v>0</v>
      </c>
      <c r="R784" s="12">
        <v>68418</v>
      </c>
      <c r="S784" s="12" t="s">
        <v>87</v>
      </c>
      <c r="T784" s="12" t="s">
        <v>89</v>
      </c>
      <c r="U784" s="12" t="s">
        <v>10</v>
      </c>
      <c r="V784" s="12">
        <v>4</v>
      </c>
      <c r="W784" s="12">
        <v>0</v>
      </c>
      <c r="X784" s="12">
        <v>0</v>
      </c>
      <c r="Y784" s="59">
        <v>3.3205479452054796</v>
      </c>
      <c r="Z784" s="59">
        <v>35.953424657534249</v>
      </c>
      <c r="AA784" s="12">
        <v>2</v>
      </c>
      <c r="AB784" s="12">
        <v>2</v>
      </c>
      <c r="AC784" s="12">
        <v>1</v>
      </c>
      <c r="AD784" s="12">
        <v>2</v>
      </c>
      <c r="AE784" s="12">
        <v>1</v>
      </c>
      <c r="AF784" s="58" t="s">
        <v>10</v>
      </c>
      <c r="AG784" s="66">
        <f t="shared" si="170"/>
        <v>0.21569777797900574</v>
      </c>
      <c r="AH784" s="67">
        <f t="shared" si="171"/>
        <v>7.4328506666666669</v>
      </c>
      <c r="AI784" s="67">
        <f t="shared" si="172"/>
        <v>0.85607999999999995</v>
      </c>
      <c r="AJ784" s="67">
        <f t="shared" si="173"/>
        <v>1.2854373333333333</v>
      </c>
      <c r="AK784" s="67">
        <f t="shared" si="174"/>
        <v>0</v>
      </c>
      <c r="AL784" s="67">
        <f t="shared" si="175"/>
        <v>0</v>
      </c>
      <c r="AM784" s="59">
        <f>VLOOKUP(AG784,'SCORE TALLER'!$AC$2:$AD$10,2,TRUE)*AM$2</f>
        <v>0</v>
      </c>
      <c r="AN784" s="59">
        <f>VLOOKUP(AD784,'SCORE TALLER'!$W$2:$X$10,2,TRUE)*AN$2</f>
        <v>0.32</v>
      </c>
      <c r="AO784" s="59">
        <f>VLOOKUP(AB784,'SCORE TALLER'!$S$2:$T$10,2,FALSE)*AO$2</f>
        <v>0.04</v>
      </c>
      <c r="AP784" s="59">
        <f>VLOOKUP(AH784,'SCORE TALLER'!$AE$2:$AF$10,2,TRUE)*AP$2</f>
        <v>0.08</v>
      </c>
      <c r="AQ784" s="59">
        <f>VLOOKUP(AI784,'SCORE TALLER'!$AG$2:$AH$10,2,TRUE)*AQ$2</f>
        <v>0.4</v>
      </c>
      <c r="AR784" s="59">
        <f>VLOOKUP(AC784,'SCORE TALLER'!$U$2:$V$10,2,FALSE)*AR$2</f>
        <v>0.05</v>
      </c>
      <c r="AS784" s="59">
        <f>VLOOKUP(AE784,'SCORE TALLER'!$Y$2:$Z$10,2,FALSE)*AS$2</f>
        <v>0.03</v>
      </c>
      <c r="AT784" s="59">
        <f>VLOOKUP(Z784,'SCORE TALLER'!$O$2:$P$10,2,TRUE)*AT$2</f>
        <v>0.03</v>
      </c>
      <c r="AU784" s="59">
        <f>VLOOKUP(S784,'SCORE TALLER'!$A$2:$B$10,2,FALSE)*AU$2</f>
        <v>0.15000000000000002</v>
      </c>
      <c r="AV784" s="59">
        <f>VLOOKUP(AJ784,'SCORE TALLER'!$AI$2:$AJ$10,2,TRUE)*AV$2</f>
        <v>0.2</v>
      </c>
      <c r="AW784" s="59">
        <f>VLOOKUP(AK784,'SCORE TALLER'!$AK$2:$AL$10,2,TRUE)*AW$2</f>
        <v>0.25</v>
      </c>
      <c r="AX784" s="59">
        <f>VLOOKUP(T784,'SCORE TALLER'!$C$2:$D$10,2,FALSE)*AX$2</f>
        <v>0</v>
      </c>
      <c r="AY784" s="59">
        <f>VLOOKUP(W784,'SCORE TALLER'!$I$2:$J$10,2,TRUE)*AY$2</f>
        <v>0</v>
      </c>
      <c r="AZ784" s="59">
        <f>VLOOKUP(X784,'SCORE TALLER'!$K$2:$L$10,2,TRUE)*AZ$2</f>
        <v>0</v>
      </c>
      <c r="BA784" s="59">
        <f>VLOOKUP(U784,'SCORE TALLER'!$E$2:$F$10,2,FALSE)*BA$2</f>
        <v>0</v>
      </c>
      <c r="BB784" s="59">
        <f>VLOOKUP(Y784,'SCORE TALLER'!$M$2:$N$10,2,TRUE)*BB$2</f>
        <v>0.04</v>
      </c>
      <c r="BC784" s="59">
        <f>VLOOKUP(AA784,'SCORE TALLER'!$Q$2:$R$10,2,FALSE)*BC$2</f>
        <v>0</v>
      </c>
      <c r="BD784" s="59">
        <f>VLOOKUP(V784,'SCORE TALLER'!$G$2:$H$10,2,FALSE)*BD$2</f>
        <v>0</v>
      </c>
      <c r="BE784" s="59">
        <f>VLOOKUP(AF784,'SCORE TALLER'!$AA$2:$AB$10,2,FALSE)*BE$2</f>
        <v>0</v>
      </c>
      <c r="BF784" s="59">
        <f>VLOOKUP(AL784,'SCORE TALLER'!$AM$2:$AN$10,2,TRUE)*BF$2</f>
        <v>0</v>
      </c>
      <c r="BG784" s="67">
        <f t="shared" si="176"/>
        <v>1.59</v>
      </c>
      <c r="BH784" s="67" t="str">
        <f>VLOOKUP(BG784,'SCORE TALLER'!$AP$2:$AQ$7,2,TRUE)</f>
        <v>2. Normal</v>
      </c>
      <c r="BI784" s="67" t="str">
        <f t="shared" si="178"/>
        <v>LBZ</v>
      </c>
      <c r="BJ784" s="67" t="str">
        <f t="shared" si="178"/>
        <v>A</v>
      </c>
      <c r="BK784" s="67" t="str">
        <f t="shared" si="179"/>
        <v>A</v>
      </c>
      <c r="BL784" s="86">
        <f t="shared" si="177"/>
        <v>0</v>
      </c>
      <c r="BM784" s="86">
        <f t="shared" si="180"/>
        <v>0</v>
      </c>
    </row>
    <row r="785" spans="1:65" x14ac:dyDescent="0.3">
      <c r="A785" s="57">
        <v>2020406468</v>
      </c>
      <c r="B785" s="12" t="s">
        <v>923</v>
      </c>
      <c r="C785" s="58" t="s">
        <v>107</v>
      </c>
      <c r="D785" s="58" t="s">
        <v>114</v>
      </c>
      <c r="E785" s="58"/>
      <c r="F785" s="58">
        <v>2341077</v>
      </c>
      <c r="G785" s="58">
        <f t="shared" si="168"/>
        <v>1057341</v>
      </c>
      <c r="H785" s="58">
        <f t="shared" si="169"/>
        <v>0</v>
      </c>
      <c r="I785" s="58" t="e">
        <v>#N/A</v>
      </c>
      <c r="J785" s="58">
        <v>148039</v>
      </c>
      <c r="K785" s="58">
        <v>0</v>
      </c>
      <c r="L785" s="58">
        <v>1000000</v>
      </c>
      <c r="M785" s="58">
        <v>1283736</v>
      </c>
      <c r="N785" s="58">
        <f>VLOOKUP(AD785,'tabla ingresos'!$A$3:$D$15,4,FALSE)</f>
        <v>1000000</v>
      </c>
      <c r="O785" s="58">
        <v>0</v>
      </c>
      <c r="P785" s="58">
        <v>0</v>
      </c>
      <c r="Q785" s="58">
        <v>0</v>
      </c>
      <c r="R785" s="12">
        <v>5001</v>
      </c>
      <c r="S785" s="12" t="s">
        <v>87</v>
      </c>
      <c r="T785" s="12" t="s">
        <v>89</v>
      </c>
      <c r="U785" s="12" t="s">
        <v>10</v>
      </c>
      <c r="V785" s="12">
        <v>4</v>
      </c>
      <c r="W785" s="12">
        <v>0</v>
      </c>
      <c r="X785" s="12">
        <v>0</v>
      </c>
      <c r="Y785" s="59">
        <v>4.2575342465753421</v>
      </c>
      <c r="Z785" s="59">
        <v>35.101369863013701</v>
      </c>
      <c r="AA785" s="12">
        <v>1</v>
      </c>
      <c r="AB785" s="12">
        <v>0</v>
      </c>
      <c r="AC785" s="12">
        <v>1</v>
      </c>
      <c r="AD785" s="12">
        <v>2</v>
      </c>
      <c r="AE785" s="12">
        <v>3</v>
      </c>
      <c r="AF785" s="58" t="s">
        <v>91</v>
      </c>
      <c r="AG785" s="66">
        <f t="shared" si="170"/>
        <v>9.8692666666666665E-2</v>
      </c>
      <c r="AH785" s="67">
        <f t="shared" si="171"/>
        <v>1.560718</v>
      </c>
      <c r="AI785" s="67">
        <f t="shared" si="172"/>
        <v>0.85582400000000003</v>
      </c>
      <c r="AJ785" s="67">
        <f t="shared" si="173"/>
        <v>0.70489400000000002</v>
      </c>
      <c r="AK785" s="67">
        <f t="shared" si="174"/>
        <v>0</v>
      </c>
      <c r="AL785" s="67">
        <f t="shared" si="175"/>
        <v>0</v>
      </c>
      <c r="AM785" s="59">
        <f>VLOOKUP(AG785,'SCORE TALLER'!$AC$2:$AD$10,2,TRUE)*AM$2</f>
        <v>0</v>
      </c>
      <c r="AN785" s="59">
        <f>VLOOKUP(AD785,'SCORE TALLER'!$W$2:$X$10,2,TRUE)*AN$2</f>
        <v>0.32</v>
      </c>
      <c r="AO785" s="59">
        <f>VLOOKUP(AB785,'SCORE TALLER'!$S$2:$T$10,2,FALSE)*AO$2</f>
        <v>0.05</v>
      </c>
      <c r="AP785" s="59">
        <f>VLOOKUP(AH785,'SCORE TALLER'!$AE$2:$AF$10,2,TRUE)*AP$2</f>
        <v>0</v>
      </c>
      <c r="AQ785" s="59">
        <f>VLOOKUP(AI785,'SCORE TALLER'!$AG$2:$AH$10,2,TRUE)*AQ$2</f>
        <v>0.4</v>
      </c>
      <c r="AR785" s="59">
        <f>VLOOKUP(AC785,'SCORE TALLER'!$U$2:$V$10,2,FALSE)*AR$2</f>
        <v>0.05</v>
      </c>
      <c r="AS785" s="59">
        <f>VLOOKUP(AE785,'SCORE TALLER'!$Y$2:$Z$10,2,FALSE)*AS$2</f>
        <v>0.02</v>
      </c>
      <c r="AT785" s="59">
        <f>VLOOKUP(Z785,'SCORE TALLER'!$O$2:$P$10,2,TRUE)*AT$2</f>
        <v>0.03</v>
      </c>
      <c r="AU785" s="59">
        <f>VLOOKUP(S785,'SCORE TALLER'!$A$2:$B$10,2,FALSE)*AU$2</f>
        <v>0.15000000000000002</v>
      </c>
      <c r="AV785" s="59">
        <f>VLOOKUP(AJ785,'SCORE TALLER'!$AI$2:$AJ$10,2,TRUE)*AV$2</f>
        <v>0.25</v>
      </c>
      <c r="AW785" s="59">
        <f>VLOOKUP(AK785,'SCORE TALLER'!$AK$2:$AL$10,2,TRUE)*AW$2</f>
        <v>0.25</v>
      </c>
      <c r="AX785" s="59">
        <f>VLOOKUP(T785,'SCORE TALLER'!$C$2:$D$10,2,FALSE)*AX$2</f>
        <v>0</v>
      </c>
      <c r="AY785" s="59">
        <f>VLOOKUP(W785,'SCORE TALLER'!$I$2:$J$10,2,TRUE)*AY$2</f>
        <v>0</v>
      </c>
      <c r="AZ785" s="59">
        <f>VLOOKUP(X785,'SCORE TALLER'!$K$2:$L$10,2,TRUE)*AZ$2</f>
        <v>0</v>
      </c>
      <c r="BA785" s="59">
        <f>VLOOKUP(U785,'SCORE TALLER'!$E$2:$F$10,2,FALSE)*BA$2</f>
        <v>0</v>
      </c>
      <c r="BB785" s="59">
        <f>VLOOKUP(Y785,'SCORE TALLER'!$M$2:$N$10,2,TRUE)*BB$2</f>
        <v>0.03</v>
      </c>
      <c r="BC785" s="59">
        <f>VLOOKUP(AA785,'SCORE TALLER'!$Q$2:$R$10,2,FALSE)*BC$2</f>
        <v>0.05</v>
      </c>
      <c r="BD785" s="59">
        <f>VLOOKUP(V785,'SCORE TALLER'!$G$2:$H$10,2,FALSE)*BD$2</f>
        <v>0</v>
      </c>
      <c r="BE785" s="59">
        <f>VLOOKUP(AF785,'SCORE TALLER'!$AA$2:$AB$10,2,FALSE)*BE$2</f>
        <v>0.30000000000000004</v>
      </c>
      <c r="BF785" s="59">
        <f>VLOOKUP(AL785,'SCORE TALLER'!$AM$2:$AN$10,2,TRUE)*BF$2</f>
        <v>0</v>
      </c>
      <c r="BG785" s="67">
        <f t="shared" si="176"/>
        <v>1.9000000000000001</v>
      </c>
      <c r="BH785" s="67" t="str">
        <f>VLOOKUP(BG785,'SCORE TALLER'!$AP$2:$AQ$7,2,TRUE)</f>
        <v>2. Normal</v>
      </c>
      <c r="BI785" s="67" t="str">
        <f t="shared" si="178"/>
        <v>LBZ</v>
      </c>
      <c r="BJ785" s="67" t="str">
        <f t="shared" si="178"/>
        <v>A</v>
      </c>
      <c r="BK785" s="67" t="str">
        <f t="shared" si="179"/>
        <v>SIN</v>
      </c>
      <c r="BL785" s="86">
        <f t="shared" si="177"/>
        <v>0</v>
      </c>
      <c r="BM785" s="86">
        <f t="shared" si="180"/>
        <v>0</v>
      </c>
    </row>
    <row r="786" spans="1:65" x14ac:dyDescent="0.3">
      <c r="A786" s="57">
        <v>2008804466</v>
      </c>
      <c r="B786" s="12" t="s">
        <v>924</v>
      </c>
      <c r="C786" s="58" t="s">
        <v>105</v>
      </c>
      <c r="D786" s="58" t="s">
        <v>115</v>
      </c>
      <c r="E786" s="58">
        <v>92767</v>
      </c>
      <c r="F786" s="58">
        <v>3934272</v>
      </c>
      <c r="G786" s="58">
        <f t="shared" si="168"/>
        <v>2743652</v>
      </c>
      <c r="H786" s="58">
        <f t="shared" si="169"/>
        <v>2743652</v>
      </c>
      <c r="I786" s="58">
        <v>3934000</v>
      </c>
      <c r="J786" s="58">
        <v>123853</v>
      </c>
      <c r="K786" s="58">
        <v>0</v>
      </c>
      <c r="L786" s="58">
        <v>0</v>
      </c>
      <c r="M786" s="58">
        <v>1190620</v>
      </c>
      <c r="N786" s="58">
        <f>VLOOKUP(AD786,'tabla ingresos'!$A$3:$D$15,4,FALSE)</f>
        <v>1000000</v>
      </c>
      <c r="O786" s="58">
        <v>12657.09073270911</v>
      </c>
      <c r="P786" s="58">
        <v>569000</v>
      </c>
      <c r="Q786" s="58">
        <v>0</v>
      </c>
      <c r="R786" s="12">
        <v>68276</v>
      </c>
      <c r="S786" s="12" t="s">
        <v>88</v>
      </c>
      <c r="T786" s="12" t="s">
        <v>89</v>
      </c>
      <c r="U786" s="12" t="s">
        <v>10</v>
      </c>
      <c r="V786" s="12">
        <v>4</v>
      </c>
      <c r="W786" s="12">
        <v>0</v>
      </c>
      <c r="X786" s="12">
        <v>0</v>
      </c>
      <c r="Y786" s="59">
        <v>2.5342465753424657</v>
      </c>
      <c r="Z786" s="59">
        <v>24.049315068493151</v>
      </c>
      <c r="AA786" s="12">
        <v>1</v>
      </c>
      <c r="AB786" s="12">
        <v>2</v>
      </c>
      <c r="AC786" s="12">
        <v>2</v>
      </c>
      <c r="AD786" s="12">
        <v>2</v>
      </c>
      <c r="AE786" s="12">
        <v>3</v>
      </c>
      <c r="AF786" s="58" t="s">
        <v>10</v>
      </c>
      <c r="AG786" s="66">
        <f t="shared" si="170"/>
        <v>9.1006727155139397E-2</v>
      </c>
      <c r="AH786" s="67">
        <f t="shared" si="171"/>
        <v>3.0021813333333331</v>
      </c>
      <c r="AI786" s="67">
        <f t="shared" si="172"/>
        <v>0.85559133333333337</v>
      </c>
      <c r="AJ786" s="67">
        <f t="shared" si="173"/>
        <v>1.8291013333333332</v>
      </c>
      <c r="AK786" s="67">
        <f t="shared" si="174"/>
        <v>1.8291013333333332</v>
      </c>
      <c r="AL786" s="67">
        <f t="shared" si="175"/>
        <v>0</v>
      </c>
      <c r="AM786" s="59">
        <f>VLOOKUP(AG786,'SCORE TALLER'!$AC$2:$AD$10,2,TRUE)*AM$2</f>
        <v>0</v>
      </c>
      <c r="AN786" s="59">
        <f>VLOOKUP(AD786,'SCORE TALLER'!$W$2:$X$10,2,TRUE)*AN$2</f>
        <v>0.32</v>
      </c>
      <c r="AO786" s="59">
        <f>VLOOKUP(AB786,'SCORE TALLER'!$S$2:$T$10,2,FALSE)*AO$2</f>
        <v>0.04</v>
      </c>
      <c r="AP786" s="59">
        <f>VLOOKUP(AH786,'SCORE TALLER'!$AE$2:$AF$10,2,TRUE)*AP$2</f>
        <v>0</v>
      </c>
      <c r="AQ786" s="59">
        <f>VLOOKUP(AI786,'SCORE TALLER'!$AG$2:$AH$10,2,TRUE)*AQ$2</f>
        <v>0.4</v>
      </c>
      <c r="AR786" s="59">
        <f>VLOOKUP(AC786,'SCORE TALLER'!$U$2:$V$10,2,FALSE)*AR$2</f>
        <v>0.04</v>
      </c>
      <c r="AS786" s="59">
        <f>VLOOKUP(AE786,'SCORE TALLER'!$Y$2:$Z$10,2,FALSE)*AS$2</f>
        <v>0.02</v>
      </c>
      <c r="AT786" s="59">
        <f>VLOOKUP(Z786,'SCORE TALLER'!$O$2:$P$10,2,TRUE)*AT$2</f>
        <v>0.05</v>
      </c>
      <c r="AU786" s="59">
        <f>VLOOKUP(S786,'SCORE TALLER'!$A$2:$B$10,2,FALSE)*AU$2</f>
        <v>0.25</v>
      </c>
      <c r="AV786" s="59">
        <f>VLOOKUP(AJ786,'SCORE TALLER'!$AI$2:$AJ$10,2,TRUE)*AV$2</f>
        <v>0.2</v>
      </c>
      <c r="AW786" s="59">
        <f>VLOOKUP(AK786,'SCORE TALLER'!$AK$2:$AL$10,2,TRUE)*AW$2</f>
        <v>0.2</v>
      </c>
      <c r="AX786" s="59">
        <f>VLOOKUP(T786,'SCORE TALLER'!$C$2:$D$10,2,FALSE)*AX$2</f>
        <v>0</v>
      </c>
      <c r="AY786" s="59">
        <f>VLOOKUP(W786,'SCORE TALLER'!$I$2:$J$10,2,TRUE)*AY$2</f>
        <v>0</v>
      </c>
      <c r="AZ786" s="59">
        <f>VLOOKUP(X786,'SCORE TALLER'!$K$2:$L$10,2,TRUE)*AZ$2</f>
        <v>0</v>
      </c>
      <c r="BA786" s="59">
        <f>VLOOKUP(U786,'SCORE TALLER'!$E$2:$F$10,2,FALSE)*BA$2</f>
        <v>0</v>
      </c>
      <c r="BB786" s="59">
        <f>VLOOKUP(Y786,'SCORE TALLER'!$M$2:$N$10,2,TRUE)*BB$2</f>
        <v>0.04</v>
      </c>
      <c r="BC786" s="59">
        <f>VLOOKUP(AA786,'SCORE TALLER'!$Q$2:$R$10,2,FALSE)*BC$2</f>
        <v>0.05</v>
      </c>
      <c r="BD786" s="59">
        <f>VLOOKUP(V786,'SCORE TALLER'!$G$2:$H$10,2,FALSE)*BD$2</f>
        <v>0</v>
      </c>
      <c r="BE786" s="59">
        <f>VLOOKUP(AF786,'SCORE TALLER'!$AA$2:$AB$10,2,FALSE)*BE$2</f>
        <v>0</v>
      </c>
      <c r="BF786" s="59">
        <f>VLOOKUP(AL786,'SCORE TALLER'!$AM$2:$AN$10,2,TRUE)*BF$2</f>
        <v>0</v>
      </c>
      <c r="BG786" s="67">
        <f t="shared" si="176"/>
        <v>1.61</v>
      </c>
      <c r="BH786" s="67" t="str">
        <f>VLOOKUP(BG786,'SCORE TALLER'!$AP$2:$AQ$7,2,TRUE)</f>
        <v>2. Normal</v>
      </c>
      <c r="BI786" s="67" t="str">
        <f t="shared" si="178"/>
        <v>LBZ</v>
      </c>
      <c r="BJ786" s="67" t="str">
        <f t="shared" si="178"/>
        <v>A</v>
      </c>
      <c r="BK786" s="67" t="str">
        <f t="shared" si="179"/>
        <v>A</v>
      </c>
      <c r="BL786" s="86">
        <f t="shared" si="177"/>
        <v>2743652</v>
      </c>
      <c r="BM786" s="86">
        <f t="shared" si="180"/>
        <v>0</v>
      </c>
    </row>
    <row r="787" spans="1:65" x14ac:dyDescent="0.3">
      <c r="A787" s="57">
        <v>64242686</v>
      </c>
      <c r="B787" s="12" t="s">
        <v>925</v>
      </c>
      <c r="C787" s="58" t="s">
        <v>105</v>
      </c>
      <c r="D787" s="58" t="s">
        <v>114</v>
      </c>
      <c r="E787" s="58"/>
      <c r="F787" s="58">
        <v>3048391</v>
      </c>
      <c r="G787" s="58">
        <f t="shared" si="168"/>
        <v>1777077</v>
      </c>
      <c r="H787" s="58">
        <f t="shared" si="169"/>
        <v>0</v>
      </c>
      <c r="I787" s="58">
        <v>3048000</v>
      </c>
      <c r="J787" s="58">
        <v>202325</v>
      </c>
      <c r="K787" s="58">
        <v>0</v>
      </c>
      <c r="L787" s="58">
        <v>2000000</v>
      </c>
      <c r="M787" s="58">
        <v>1271314</v>
      </c>
      <c r="N787" s="58">
        <f>VLOOKUP(AD787,'tabla ingresos'!$A$3:$D$15,4,FALSE)</f>
        <v>1000000</v>
      </c>
      <c r="O787" s="58">
        <v>15693.14103911926</v>
      </c>
      <c r="P787" s="58">
        <v>400000</v>
      </c>
      <c r="Q787" s="58">
        <v>0</v>
      </c>
      <c r="R787" s="12">
        <v>11001</v>
      </c>
      <c r="S787" s="12" t="s">
        <v>87</v>
      </c>
      <c r="T787" s="12" t="s">
        <v>89</v>
      </c>
      <c r="U787" s="12" t="s">
        <v>10</v>
      </c>
      <c r="V787" s="12">
        <v>4</v>
      </c>
      <c r="W787" s="12">
        <v>0</v>
      </c>
      <c r="X787" s="12">
        <v>0</v>
      </c>
      <c r="Y787" s="59">
        <v>4.2575342465753421</v>
      </c>
      <c r="Z787" s="59">
        <v>37.063013698630137</v>
      </c>
      <c r="AA787" s="12">
        <v>2</v>
      </c>
      <c r="AB787" s="12">
        <v>0</v>
      </c>
      <c r="AC787" s="12">
        <v>2</v>
      </c>
      <c r="AD787" s="12">
        <v>2</v>
      </c>
      <c r="AE787" s="12">
        <v>1</v>
      </c>
      <c r="AF787" s="58" t="s">
        <v>10</v>
      </c>
      <c r="AG787" s="66">
        <f t="shared" si="170"/>
        <v>0.14534542735941283</v>
      </c>
      <c r="AH787" s="67">
        <f t="shared" si="171"/>
        <v>2.2989273333333333</v>
      </c>
      <c r="AI787" s="67">
        <f t="shared" si="172"/>
        <v>0.84754266666666667</v>
      </c>
      <c r="AJ787" s="67">
        <f t="shared" si="173"/>
        <v>1.1847179999999999</v>
      </c>
      <c r="AK787" s="67">
        <f t="shared" si="174"/>
        <v>0</v>
      </c>
      <c r="AL787" s="67">
        <f t="shared" si="175"/>
        <v>0</v>
      </c>
      <c r="AM787" s="59">
        <f>VLOOKUP(AG787,'SCORE TALLER'!$AC$2:$AD$10,2,TRUE)*AM$2</f>
        <v>0</v>
      </c>
      <c r="AN787" s="59">
        <f>VLOOKUP(AD787,'SCORE TALLER'!$W$2:$X$10,2,TRUE)*AN$2</f>
        <v>0.32</v>
      </c>
      <c r="AO787" s="59">
        <f>VLOOKUP(AB787,'SCORE TALLER'!$S$2:$T$10,2,FALSE)*AO$2</f>
        <v>0.05</v>
      </c>
      <c r="AP787" s="59">
        <f>VLOOKUP(AH787,'SCORE TALLER'!$AE$2:$AF$10,2,TRUE)*AP$2</f>
        <v>0</v>
      </c>
      <c r="AQ787" s="59">
        <f>VLOOKUP(AI787,'SCORE TALLER'!$AG$2:$AH$10,2,TRUE)*AQ$2</f>
        <v>0.4</v>
      </c>
      <c r="AR787" s="59">
        <f>VLOOKUP(AC787,'SCORE TALLER'!$U$2:$V$10,2,FALSE)*AR$2</f>
        <v>0.04</v>
      </c>
      <c r="AS787" s="59">
        <f>VLOOKUP(AE787,'SCORE TALLER'!$Y$2:$Z$10,2,FALSE)*AS$2</f>
        <v>0.03</v>
      </c>
      <c r="AT787" s="59">
        <f>VLOOKUP(Z787,'SCORE TALLER'!$O$2:$P$10,2,TRUE)*AT$2</f>
        <v>0.03</v>
      </c>
      <c r="AU787" s="59">
        <f>VLOOKUP(S787,'SCORE TALLER'!$A$2:$B$10,2,FALSE)*AU$2</f>
        <v>0.15000000000000002</v>
      </c>
      <c r="AV787" s="59">
        <f>VLOOKUP(AJ787,'SCORE TALLER'!$AI$2:$AJ$10,2,TRUE)*AV$2</f>
        <v>0.2</v>
      </c>
      <c r="AW787" s="59">
        <f>VLOOKUP(AK787,'SCORE TALLER'!$AK$2:$AL$10,2,TRUE)*AW$2</f>
        <v>0.25</v>
      </c>
      <c r="AX787" s="59">
        <f>VLOOKUP(T787,'SCORE TALLER'!$C$2:$D$10,2,FALSE)*AX$2</f>
        <v>0</v>
      </c>
      <c r="AY787" s="59">
        <f>VLOOKUP(W787,'SCORE TALLER'!$I$2:$J$10,2,TRUE)*AY$2</f>
        <v>0</v>
      </c>
      <c r="AZ787" s="59">
        <f>VLOOKUP(X787,'SCORE TALLER'!$K$2:$L$10,2,TRUE)*AZ$2</f>
        <v>0</v>
      </c>
      <c r="BA787" s="59">
        <f>VLOOKUP(U787,'SCORE TALLER'!$E$2:$F$10,2,FALSE)*BA$2</f>
        <v>0</v>
      </c>
      <c r="BB787" s="59">
        <f>VLOOKUP(Y787,'SCORE TALLER'!$M$2:$N$10,2,TRUE)*BB$2</f>
        <v>0.03</v>
      </c>
      <c r="BC787" s="59">
        <f>VLOOKUP(AA787,'SCORE TALLER'!$Q$2:$R$10,2,FALSE)*BC$2</f>
        <v>0</v>
      </c>
      <c r="BD787" s="59">
        <f>VLOOKUP(V787,'SCORE TALLER'!$G$2:$H$10,2,FALSE)*BD$2</f>
        <v>0</v>
      </c>
      <c r="BE787" s="59">
        <f>VLOOKUP(AF787,'SCORE TALLER'!$AA$2:$AB$10,2,FALSE)*BE$2</f>
        <v>0</v>
      </c>
      <c r="BF787" s="59">
        <f>VLOOKUP(AL787,'SCORE TALLER'!$AM$2:$AN$10,2,TRUE)*BF$2</f>
        <v>0</v>
      </c>
      <c r="BG787" s="67">
        <f t="shared" si="176"/>
        <v>1.5</v>
      </c>
      <c r="BH787" s="67" t="str">
        <f>VLOOKUP(BG787,'SCORE TALLER'!$AP$2:$AQ$7,2,TRUE)</f>
        <v>2. Normal</v>
      </c>
      <c r="BI787" s="67" t="str">
        <f t="shared" si="178"/>
        <v>LBZ</v>
      </c>
      <c r="BJ787" s="67" t="str">
        <f t="shared" si="178"/>
        <v>A</v>
      </c>
      <c r="BK787" s="67" t="str">
        <f t="shared" si="179"/>
        <v>A</v>
      </c>
      <c r="BL787" s="86">
        <f t="shared" si="177"/>
        <v>0</v>
      </c>
      <c r="BM787" s="86">
        <f t="shared" si="180"/>
        <v>0</v>
      </c>
    </row>
    <row r="788" spans="1:65" x14ac:dyDescent="0.3">
      <c r="A788" s="57">
        <v>2222800844</v>
      </c>
      <c r="B788" s="12" t="s">
        <v>926</v>
      </c>
      <c r="C788" s="58" t="s">
        <v>107</v>
      </c>
      <c r="D788" s="58" t="s">
        <v>115</v>
      </c>
      <c r="E788" s="58">
        <v>272933</v>
      </c>
      <c r="F788" s="58">
        <v>3000000</v>
      </c>
      <c r="G788" s="58">
        <f t="shared" si="168"/>
        <v>2004718</v>
      </c>
      <c r="H788" s="58">
        <f t="shared" si="169"/>
        <v>317730</v>
      </c>
      <c r="I788" s="58" t="e">
        <v>#N/A</v>
      </c>
      <c r="J788" s="58">
        <v>143172</v>
      </c>
      <c r="K788" s="58">
        <v>0</v>
      </c>
      <c r="L788" s="58">
        <v>1686988</v>
      </c>
      <c r="M788" s="58">
        <v>995282</v>
      </c>
      <c r="N788" s="58">
        <f>VLOOKUP(AD788,'tabla ingresos'!$A$3:$D$15,4,FALSE)</f>
        <v>1000000</v>
      </c>
      <c r="O788" s="58">
        <v>0</v>
      </c>
      <c r="P788" s="58">
        <v>0</v>
      </c>
      <c r="Q788" s="58">
        <v>0</v>
      </c>
      <c r="R788" s="12">
        <v>76130</v>
      </c>
      <c r="S788" s="12" t="s">
        <v>87</v>
      </c>
      <c r="T788" s="12" t="s">
        <v>89</v>
      </c>
      <c r="U788" s="12" t="s">
        <v>10</v>
      </c>
      <c r="V788" s="12">
        <v>4</v>
      </c>
      <c r="W788" s="12">
        <v>0</v>
      </c>
      <c r="X788" s="12">
        <v>0</v>
      </c>
      <c r="Y788" s="59">
        <v>3.2602739726027399</v>
      </c>
      <c r="Z788" s="59">
        <v>28.904109589041095</v>
      </c>
      <c r="AA788" s="12">
        <v>1</v>
      </c>
      <c r="AB788" s="12">
        <v>0</v>
      </c>
      <c r="AC788" s="12">
        <v>1</v>
      </c>
      <c r="AD788" s="12">
        <v>2</v>
      </c>
      <c r="AE788" s="12">
        <v>3</v>
      </c>
      <c r="AF788" s="58" t="s">
        <v>91</v>
      </c>
      <c r="AG788" s="66">
        <f t="shared" si="170"/>
        <v>9.5448000000000005E-2</v>
      </c>
      <c r="AH788" s="67">
        <f t="shared" si="171"/>
        <v>2</v>
      </c>
      <c r="AI788" s="67">
        <f t="shared" si="172"/>
        <v>0.84547666666666665</v>
      </c>
      <c r="AJ788" s="67">
        <f t="shared" si="173"/>
        <v>1.3364786666666666</v>
      </c>
      <c r="AK788" s="67">
        <f t="shared" si="174"/>
        <v>0.21182000000000001</v>
      </c>
      <c r="AL788" s="67">
        <f t="shared" si="175"/>
        <v>0</v>
      </c>
      <c r="AM788" s="59">
        <f>VLOOKUP(AG788,'SCORE TALLER'!$AC$2:$AD$10,2,TRUE)*AM$2</f>
        <v>0</v>
      </c>
      <c r="AN788" s="59">
        <f>VLOOKUP(AD788,'SCORE TALLER'!$W$2:$X$10,2,TRUE)*AN$2</f>
        <v>0.32</v>
      </c>
      <c r="AO788" s="59">
        <f>VLOOKUP(AB788,'SCORE TALLER'!$S$2:$T$10,2,FALSE)*AO$2</f>
        <v>0.05</v>
      </c>
      <c r="AP788" s="59">
        <f>VLOOKUP(AH788,'SCORE TALLER'!$AE$2:$AF$10,2,TRUE)*AP$2</f>
        <v>0</v>
      </c>
      <c r="AQ788" s="59">
        <f>VLOOKUP(AI788,'SCORE TALLER'!$AG$2:$AH$10,2,TRUE)*AQ$2</f>
        <v>0.4</v>
      </c>
      <c r="AR788" s="59">
        <f>VLOOKUP(AC788,'SCORE TALLER'!$U$2:$V$10,2,FALSE)*AR$2</f>
        <v>0.05</v>
      </c>
      <c r="AS788" s="59">
        <f>VLOOKUP(AE788,'SCORE TALLER'!$Y$2:$Z$10,2,FALSE)*AS$2</f>
        <v>0.02</v>
      </c>
      <c r="AT788" s="59">
        <f>VLOOKUP(Z788,'SCORE TALLER'!$O$2:$P$10,2,TRUE)*AT$2</f>
        <v>0.04</v>
      </c>
      <c r="AU788" s="59">
        <f>VLOOKUP(S788,'SCORE TALLER'!$A$2:$B$10,2,FALSE)*AU$2</f>
        <v>0.15000000000000002</v>
      </c>
      <c r="AV788" s="59">
        <f>VLOOKUP(AJ788,'SCORE TALLER'!$AI$2:$AJ$10,2,TRUE)*AV$2</f>
        <v>0.2</v>
      </c>
      <c r="AW788" s="59">
        <f>VLOOKUP(AK788,'SCORE TALLER'!$AK$2:$AL$10,2,TRUE)*AW$2</f>
        <v>0.25</v>
      </c>
      <c r="AX788" s="59">
        <f>VLOOKUP(T788,'SCORE TALLER'!$C$2:$D$10,2,FALSE)*AX$2</f>
        <v>0</v>
      </c>
      <c r="AY788" s="59">
        <f>VLOOKUP(W788,'SCORE TALLER'!$I$2:$J$10,2,TRUE)*AY$2</f>
        <v>0</v>
      </c>
      <c r="AZ788" s="59">
        <f>VLOOKUP(X788,'SCORE TALLER'!$K$2:$L$10,2,TRUE)*AZ$2</f>
        <v>0</v>
      </c>
      <c r="BA788" s="59">
        <f>VLOOKUP(U788,'SCORE TALLER'!$E$2:$F$10,2,FALSE)*BA$2</f>
        <v>0</v>
      </c>
      <c r="BB788" s="59">
        <f>VLOOKUP(Y788,'SCORE TALLER'!$M$2:$N$10,2,TRUE)*BB$2</f>
        <v>0.04</v>
      </c>
      <c r="BC788" s="59">
        <f>VLOOKUP(AA788,'SCORE TALLER'!$Q$2:$R$10,2,FALSE)*BC$2</f>
        <v>0.05</v>
      </c>
      <c r="BD788" s="59">
        <f>VLOOKUP(V788,'SCORE TALLER'!$G$2:$H$10,2,FALSE)*BD$2</f>
        <v>0</v>
      </c>
      <c r="BE788" s="59">
        <f>VLOOKUP(AF788,'SCORE TALLER'!$AA$2:$AB$10,2,FALSE)*BE$2</f>
        <v>0.30000000000000004</v>
      </c>
      <c r="BF788" s="59">
        <f>VLOOKUP(AL788,'SCORE TALLER'!$AM$2:$AN$10,2,TRUE)*BF$2</f>
        <v>0</v>
      </c>
      <c r="BG788" s="67">
        <f t="shared" si="176"/>
        <v>1.8700000000000003</v>
      </c>
      <c r="BH788" s="67" t="str">
        <f>VLOOKUP(BG788,'SCORE TALLER'!$AP$2:$AQ$7,2,TRUE)</f>
        <v>2. Normal</v>
      </c>
      <c r="BI788" s="67" t="str">
        <f t="shared" si="178"/>
        <v>LBZ</v>
      </c>
      <c r="BJ788" s="67" t="str">
        <f t="shared" si="178"/>
        <v>A</v>
      </c>
      <c r="BK788" s="67" t="str">
        <f t="shared" si="179"/>
        <v>SIN</v>
      </c>
      <c r="BL788" s="86">
        <f t="shared" si="177"/>
        <v>317730</v>
      </c>
      <c r="BM788" s="86">
        <f t="shared" si="180"/>
        <v>0</v>
      </c>
    </row>
    <row r="789" spans="1:65" x14ac:dyDescent="0.3">
      <c r="A789" s="57">
        <v>2226266820</v>
      </c>
      <c r="B789" s="12" t="s">
        <v>927</v>
      </c>
      <c r="C789" s="58" t="s">
        <v>107</v>
      </c>
      <c r="D789" s="58" t="s">
        <v>30</v>
      </c>
      <c r="E789" s="58">
        <v>544317</v>
      </c>
      <c r="F789" s="58">
        <v>9000000</v>
      </c>
      <c r="G789" s="58">
        <f t="shared" si="168"/>
        <v>7008041</v>
      </c>
      <c r="H789" s="58">
        <f t="shared" si="169"/>
        <v>7008041</v>
      </c>
      <c r="I789" s="58" t="e">
        <v>#N/A</v>
      </c>
      <c r="J789" s="58">
        <v>259086.00000000003</v>
      </c>
      <c r="K789" s="58">
        <v>0</v>
      </c>
      <c r="L789" s="58">
        <v>0</v>
      </c>
      <c r="M789" s="58">
        <v>1991959</v>
      </c>
      <c r="N789" s="58">
        <f>VLOOKUP(AD789,'tabla ingresos'!$A$3:$D$15,4,FALSE)</f>
        <v>2000000</v>
      </c>
      <c r="O789" s="58">
        <v>0</v>
      </c>
      <c r="P789" s="58">
        <v>0</v>
      </c>
      <c r="Q789" s="58">
        <v>0</v>
      </c>
      <c r="R789" s="12">
        <v>76130</v>
      </c>
      <c r="S789" s="12" t="s">
        <v>88</v>
      </c>
      <c r="T789" s="12" t="s">
        <v>89</v>
      </c>
      <c r="U789" s="12" t="s">
        <v>10</v>
      </c>
      <c r="V789" s="12">
        <v>4</v>
      </c>
      <c r="W789" s="12">
        <v>0</v>
      </c>
      <c r="X789" s="12">
        <v>0</v>
      </c>
      <c r="Y789" s="59">
        <v>3.2191780821917808</v>
      </c>
      <c r="Z789" s="59">
        <v>29.150684931506849</v>
      </c>
      <c r="AA789" s="12">
        <v>2</v>
      </c>
      <c r="AB789" s="12">
        <v>0</v>
      </c>
      <c r="AC789" s="12">
        <v>2</v>
      </c>
      <c r="AD789" s="12">
        <v>3</v>
      </c>
      <c r="AE789" s="12">
        <v>2</v>
      </c>
      <c r="AF789" s="58" t="s">
        <v>91</v>
      </c>
      <c r="AG789" s="66">
        <f t="shared" si="170"/>
        <v>8.6362000000000008E-2</v>
      </c>
      <c r="AH789" s="67">
        <f t="shared" si="171"/>
        <v>3</v>
      </c>
      <c r="AI789" s="67">
        <f t="shared" si="172"/>
        <v>0.84542533333333336</v>
      </c>
      <c r="AJ789" s="67">
        <f t="shared" si="173"/>
        <v>2.3360136666666667</v>
      </c>
      <c r="AK789" s="67">
        <f t="shared" si="174"/>
        <v>2.3360136666666667</v>
      </c>
      <c r="AL789" s="67">
        <f t="shared" si="175"/>
        <v>0</v>
      </c>
      <c r="AM789" s="59">
        <f>VLOOKUP(AG789,'SCORE TALLER'!$AC$2:$AD$10,2,TRUE)*AM$2</f>
        <v>0</v>
      </c>
      <c r="AN789" s="59">
        <f>VLOOKUP(AD789,'SCORE TALLER'!$W$2:$X$10,2,TRUE)*AN$2</f>
        <v>0.32</v>
      </c>
      <c r="AO789" s="59">
        <f>VLOOKUP(AB789,'SCORE TALLER'!$S$2:$T$10,2,FALSE)*AO$2</f>
        <v>0.05</v>
      </c>
      <c r="AP789" s="59">
        <f>VLOOKUP(AH789,'SCORE TALLER'!$AE$2:$AF$10,2,TRUE)*AP$2</f>
        <v>0</v>
      </c>
      <c r="AQ789" s="59">
        <f>VLOOKUP(AI789,'SCORE TALLER'!$AG$2:$AH$10,2,TRUE)*AQ$2</f>
        <v>0.4</v>
      </c>
      <c r="AR789" s="59">
        <f>VLOOKUP(AC789,'SCORE TALLER'!$U$2:$V$10,2,FALSE)*AR$2</f>
        <v>0.04</v>
      </c>
      <c r="AS789" s="59">
        <f>VLOOKUP(AE789,'SCORE TALLER'!$Y$2:$Z$10,2,FALSE)*AS$2</f>
        <v>0.01</v>
      </c>
      <c r="AT789" s="59">
        <f>VLOOKUP(Z789,'SCORE TALLER'!$O$2:$P$10,2,TRUE)*AT$2</f>
        <v>0.04</v>
      </c>
      <c r="AU789" s="59">
        <f>VLOOKUP(S789,'SCORE TALLER'!$A$2:$B$10,2,FALSE)*AU$2</f>
        <v>0.25</v>
      </c>
      <c r="AV789" s="59">
        <f>VLOOKUP(AJ789,'SCORE TALLER'!$AI$2:$AJ$10,2,TRUE)*AV$2</f>
        <v>0.15000000000000002</v>
      </c>
      <c r="AW789" s="59">
        <f>VLOOKUP(AK789,'SCORE TALLER'!$AK$2:$AL$10,2,TRUE)*AW$2</f>
        <v>0.15000000000000002</v>
      </c>
      <c r="AX789" s="59">
        <f>VLOOKUP(T789,'SCORE TALLER'!$C$2:$D$10,2,FALSE)*AX$2</f>
        <v>0</v>
      </c>
      <c r="AY789" s="59">
        <f>VLOOKUP(W789,'SCORE TALLER'!$I$2:$J$10,2,TRUE)*AY$2</f>
        <v>0</v>
      </c>
      <c r="AZ789" s="59">
        <f>VLOOKUP(X789,'SCORE TALLER'!$K$2:$L$10,2,TRUE)*AZ$2</f>
        <v>0</v>
      </c>
      <c r="BA789" s="59">
        <f>VLOOKUP(U789,'SCORE TALLER'!$E$2:$F$10,2,FALSE)*BA$2</f>
        <v>0</v>
      </c>
      <c r="BB789" s="59">
        <f>VLOOKUP(Y789,'SCORE TALLER'!$M$2:$N$10,2,TRUE)*BB$2</f>
        <v>0.04</v>
      </c>
      <c r="BC789" s="59">
        <f>VLOOKUP(AA789,'SCORE TALLER'!$Q$2:$R$10,2,FALSE)*BC$2</f>
        <v>0</v>
      </c>
      <c r="BD789" s="59">
        <f>VLOOKUP(V789,'SCORE TALLER'!$G$2:$H$10,2,FALSE)*BD$2</f>
        <v>0</v>
      </c>
      <c r="BE789" s="59">
        <f>VLOOKUP(AF789,'SCORE TALLER'!$AA$2:$AB$10,2,FALSE)*BE$2</f>
        <v>0.30000000000000004</v>
      </c>
      <c r="BF789" s="59">
        <f>VLOOKUP(AL789,'SCORE TALLER'!$AM$2:$AN$10,2,TRUE)*BF$2</f>
        <v>0</v>
      </c>
      <c r="BG789" s="67">
        <f t="shared" si="176"/>
        <v>1.7500000000000002</v>
      </c>
      <c r="BH789" s="67" t="str">
        <f>VLOOKUP(BG789,'SCORE TALLER'!$AP$2:$AQ$7,2,TRUE)</f>
        <v>2. Normal</v>
      </c>
      <c r="BI789" s="67" t="str">
        <f t="shared" si="178"/>
        <v>LBZ</v>
      </c>
      <c r="BJ789" s="67" t="str">
        <f t="shared" si="178"/>
        <v>A</v>
      </c>
      <c r="BK789" s="67" t="str">
        <f t="shared" si="179"/>
        <v>SIN</v>
      </c>
      <c r="BL789" s="86">
        <f t="shared" si="177"/>
        <v>7008041</v>
      </c>
      <c r="BM789" s="86">
        <f t="shared" si="180"/>
        <v>0</v>
      </c>
    </row>
    <row r="790" spans="1:65" x14ac:dyDescent="0.3">
      <c r="A790" s="57">
        <v>84286228</v>
      </c>
      <c r="B790" s="12" t="s">
        <v>928</v>
      </c>
      <c r="C790" s="58" t="s">
        <v>107</v>
      </c>
      <c r="D790" s="58" t="s">
        <v>115</v>
      </c>
      <c r="E790" s="58">
        <v>1226926</v>
      </c>
      <c r="F790" s="58">
        <v>6067656</v>
      </c>
      <c r="G790" s="58">
        <f t="shared" si="168"/>
        <v>3511401</v>
      </c>
      <c r="H790" s="58">
        <f t="shared" si="169"/>
        <v>3511401</v>
      </c>
      <c r="I790" s="58" t="e">
        <v>#N/A</v>
      </c>
      <c r="J790" s="58">
        <v>326248</v>
      </c>
      <c r="K790" s="58">
        <v>0</v>
      </c>
      <c r="L790" s="58">
        <v>0</v>
      </c>
      <c r="M790" s="58">
        <v>2556255</v>
      </c>
      <c r="N790" s="58">
        <f>VLOOKUP(AD790,'tabla ingresos'!$A$3:$D$15,4,FALSE)</f>
        <v>3000000</v>
      </c>
      <c r="O790" s="58">
        <v>0</v>
      </c>
      <c r="P790" s="58">
        <v>0</v>
      </c>
      <c r="Q790" s="58">
        <v>0</v>
      </c>
      <c r="R790" s="12">
        <v>13001</v>
      </c>
      <c r="S790" s="12" t="s">
        <v>88</v>
      </c>
      <c r="T790" s="12" t="s">
        <v>89</v>
      </c>
      <c r="U790" s="12" t="s">
        <v>10</v>
      </c>
      <c r="V790" s="12">
        <v>4</v>
      </c>
      <c r="W790" s="12">
        <v>0</v>
      </c>
      <c r="X790" s="12">
        <v>0</v>
      </c>
      <c r="Y790" s="59">
        <v>2.3616438356164382</v>
      </c>
      <c r="Z790" s="59">
        <v>40.172602739726024</v>
      </c>
      <c r="AA790" s="12">
        <v>1</v>
      </c>
      <c r="AB790" s="12">
        <v>2</v>
      </c>
      <c r="AC790" s="12">
        <v>2</v>
      </c>
      <c r="AD790" s="12">
        <v>4</v>
      </c>
      <c r="AE790" s="12">
        <v>2</v>
      </c>
      <c r="AF790" s="58" t="s">
        <v>91</v>
      </c>
      <c r="AG790" s="66">
        <f t="shared" si="170"/>
        <v>7.2499555555555553E-2</v>
      </c>
      <c r="AH790" s="67">
        <f t="shared" si="171"/>
        <v>1.348368</v>
      </c>
      <c r="AI790" s="67">
        <f t="shared" si="172"/>
        <v>0.84070688888888889</v>
      </c>
      <c r="AJ790" s="67">
        <f t="shared" si="173"/>
        <v>0.78031133333333336</v>
      </c>
      <c r="AK790" s="67">
        <f t="shared" si="174"/>
        <v>0.78031133333333336</v>
      </c>
      <c r="AL790" s="67">
        <f t="shared" si="175"/>
        <v>0</v>
      </c>
      <c r="AM790" s="59">
        <f>VLOOKUP(AG790,'SCORE TALLER'!$AC$2:$AD$10,2,TRUE)*AM$2</f>
        <v>0</v>
      </c>
      <c r="AN790" s="59">
        <f>VLOOKUP(AD790,'SCORE TALLER'!$W$2:$X$10,2,TRUE)*AN$2</f>
        <v>0.24</v>
      </c>
      <c r="AO790" s="59">
        <f>VLOOKUP(AB790,'SCORE TALLER'!$S$2:$T$10,2,FALSE)*AO$2</f>
        <v>0.04</v>
      </c>
      <c r="AP790" s="59">
        <f>VLOOKUP(AH790,'SCORE TALLER'!$AE$2:$AF$10,2,TRUE)*AP$2</f>
        <v>0</v>
      </c>
      <c r="AQ790" s="59">
        <f>VLOOKUP(AI790,'SCORE TALLER'!$AG$2:$AH$10,2,TRUE)*AQ$2</f>
        <v>0.4</v>
      </c>
      <c r="AR790" s="59">
        <f>VLOOKUP(AC790,'SCORE TALLER'!$U$2:$V$10,2,FALSE)*AR$2</f>
        <v>0.04</v>
      </c>
      <c r="AS790" s="59">
        <f>VLOOKUP(AE790,'SCORE TALLER'!$Y$2:$Z$10,2,FALSE)*AS$2</f>
        <v>0.01</v>
      </c>
      <c r="AT790" s="59">
        <f>VLOOKUP(Z790,'SCORE TALLER'!$O$2:$P$10,2,TRUE)*AT$2</f>
        <v>0.03</v>
      </c>
      <c r="AU790" s="59">
        <f>VLOOKUP(S790,'SCORE TALLER'!$A$2:$B$10,2,FALSE)*AU$2</f>
        <v>0.25</v>
      </c>
      <c r="AV790" s="59">
        <f>VLOOKUP(AJ790,'SCORE TALLER'!$AI$2:$AJ$10,2,TRUE)*AV$2</f>
        <v>0.25</v>
      </c>
      <c r="AW790" s="59">
        <f>VLOOKUP(AK790,'SCORE TALLER'!$AK$2:$AL$10,2,TRUE)*AW$2</f>
        <v>0.25</v>
      </c>
      <c r="AX790" s="59">
        <f>VLOOKUP(T790,'SCORE TALLER'!$C$2:$D$10,2,FALSE)*AX$2</f>
        <v>0</v>
      </c>
      <c r="AY790" s="59">
        <f>VLOOKUP(W790,'SCORE TALLER'!$I$2:$J$10,2,TRUE)*AY$2</f>
        <v>0</v>
      </c>
      <c r="AZ790" s="59">
        <f>VLOOKUP(X790,'SCORE TALLER'!$K$2:$L$10,2,TRUE)*AZ$2</f>
        <v>0</v>
      </c>
      <c r="BA790" s="59">
        <f>VLOOKUP(U790,'SCORE TALLER'!$E$2:$F$10,2,FALSE)*BA$2</f>
        <v>0</v>
      </c>
      <c r="BB790" s="59">
        <f>VLOOKUP(Y790,'SCORE TALLER'!$M$2:$N$10,2,TRUE)*BB$2</f>
        <v>0.04</v>
      </c>
      <c r="BC790" s="59">
        <f>VLOOKUP(AA790,'SCORE TALLER'!$Q$2:$R$10,2,FALSE)*BC$2</f>
        <v>0.05</v>
      </c>
      <c r="BD790" s="59">
        <f>VLOOKUP(V790,'SCORE TALLER'!$G$2:$H$10,2,FALSE)*BD$2</f>
        <v>0</v>
      </c>
      <c r="BE790" s="59">
        <f>VLOOKUP(AF790,'SCORE TALLER'!$AA$2:$AB$10,2,FALSE)*BE$2</f>
        <v>0.30000000000000004</v>
      </c>
      <c r="BF790" s="59">
        <f>VLOOKUP(AL790,'SCORE TALLER'!$AM$2:$AN$10,2,TRUE)*BF$2</f>
        <v>0</v>
      </c>
      <c r="BG790" s="67">
        <f t="shared" si="176"/>
        <v>1.9000000000000001</v>
      </c>
      <c r="BH790" s="67" t="str">
        <f>VLOOKUP(BG790,'SCORE TALLER'!$AP$2:$AQ$7,2,TRUE)</f>
        <v>2. Normal</v>
      </c>
      <c r="BI790" s="67" t="str">
        <f t="shared" si="178"/>
        <v>LBZ</v>
      </c>
      <c r="BJ790" s="67" t="str">
        <f t="shared" si="178"/>
        <v>A</v>
      </c>
      <c r="BK790" s="67" t="str">
        <f t="shared" si="179"/>
        <v>SIN</v>
      </c>
      <c r="BL790" s="86">
        <f t="shared" si="177"/>
        <v>3511401</v>
      </c>
      <c r="BM790" s="86">
        <f t="shared" si="180"/>
        <v>0</v>
      </c>
    </row>
    <row r="791" spans="1:65" x14ac:dyDescent="0.3">
      <c r="A791" s="57">
        <v>2068022244</v>
      </c>
      <c r="B791" s="12" t="s">
        <v>929</v>
      </c>
      <c r="C791" s="58" t="s">
        <v>107</v>
      </c>
      <c r="D791" s="58" t="s">
        <v>115</v>
      </c>
      <c r="E791" s="58">
        <v>239628</v>
      </c>
      <c r="F791" s="58">
        <v>4156540</v>
      </c>
      <c r="G791" s="58">
        <f t="shared" si="168"/>
        <v>3137117</v>
      </c>
      <c r="H791" s="58">
        <f t="shared" si="169"/>
        <v>1148511</v>
      </c>
      <c r="I791" s="58" t="e">
        <v>#N/A</v>
      </c>
      <c r="J791" s="58">
        <v>129396</v>
      </c>
      <c r="K791" s="58">
        <v>0</v>
      </c>
      <c r="L791" s="58">
        <v>1988606</v>
      </c>
      <c r="M791" s="58">
        <v>1019423</v>
      </c>
      <c r="N791" s="58">
        <f>VLOOKUP(AD791,'tabla ingresos'!$A$3:$D$15,4,FALSE)</f>
        <v>1000000</v>
      </c>
      <c r="O791" s="58">
        <v>0</v>
      </c>
      <c r="P791" s="58">
        <v>0</v>
      </c>
      <c r="Q791" s="58">
        <v>0</v>
      </c>
      <c r="R791" s="12">
        <v>23001</v>
      </c>
      <c r="S791" s="12" t="s">
        <v>87</v>
      </c>
      <c r="T791" s="12" t="s">
        <v>89</v>
      </c>
      <c r="U791" s="12" t="s">
        <v>10</v>
      </c>
      <c r="V791" s="12">
        <v>4</v>
      </c>
      <c r="W791" s="12">
        <v>0</v>
      </c>
      <c r="X791" s="12">
        <v>0</v>
      </c>
      <c r="Y791" s="59">
        <v>3.3013698630136985</v>
      </c>
      <c r="Z791" s="59">
        <v>29.81095890410959</v>
      </c>
      <c r="AA791" s="12">
        <v>2</v>
      </c>
      <c r="AB791" s="12">
        <v>0</v>
      </c>
      <c r="AC791" s="12">
        <v>2</v>
      </c>
      <c r="AD791" s="12">
        <v>2</v>
      </c>
      <c r="AE791" s="12">
        <v>1</v>
      </c>
      <c r="AF791" s="58" t="s">
        <v>91</v>
      </c>
      <c r="AG791" s="66">
        <f t="shared" si="170"/>
        <v>8.6263999999999993E-2</v>
      </c>
      <c r="AH791" s="67">
        <f t="shared" si="171"/>
        <v>2.7710266666666667</v>
      </c>
      <c r="AI791" s="67">
        <f t="shared" si="172"/>
        <v>0.83936733333333335</v>
      </c>
      <c r="AJ791" s="67">
        <f t="shared" si="173"/>
        <v>2.0914113333333333</v>
      </c>
      <c r="AK791" s="67">
        <f t="shared" si="174"/>
        <v>0.76567399999999997</v>
      </c>
      <c r="AL791" s="67">
        <f t="shared" si="175"/>
        <v>0</v>
      </c>
      <c r="AM791" s="59">
        <f>VLOOKUP(AG791,'SCORE TALLER'!$AC$2:$AD$10,2,TRUE)*AM$2</f>
        <v>0</v>
      </c>
      <c r="AN791" s="59">
        <f>VLOOKUP(AD791,'SCORE TALLER'!$W$2:$X$10,2,TRUE)*AN$2</f>
        <v>0.32</v>
      </c>
      <c r="AO791" s="59">
        <f>VLOOKUP(AB791,'SCORE TALLER'!$S$2:$T$10,2,FALSE)*AO$2</f>
        <v>0.05</v>
      </c>
      <c r="AP791" s="59">
        <f>VLOOKUP(AH791,'SCORE TALLER'!$AE$2:$AF$10,2,TRUE)*AP$2</f>
        <v>0</v>
      </c>
      <c r="AQ791" s="59">
        <f>VLOOKUP(AI791,'SCORE TALLER'!$AG$2:$AH$10,2,TRUE)*AQ$2</f>
        <v>0.4</v>
      </c>
      <c r="AR791" s="59">
        <f>VLOOKUP(AC791,'SCORE TALLER'!$U$2:$V$10,2,FALSE)*AR$2</f>
        <v>0.04</v>
      </c>
      <c r="AS791" s="59">
        <f>VLOOKUP(AE791,'SCORE TALLER'!$Y$2:$Z$10,2,FALSE)*AS$2</f>
        <v>0.03</v>
      </c>
      <c r="AT791" s="59">
        <f>VLOOKUP(Z791,'SCORE TALLER'!$O$2:$P$10,2,TRUE)*AT$2</f>
        <v>0.04</v>
      </c>
      <c r="AU791" s="59">
        <f>VLOOKUP(S791,'SCORE TALLER'!$A$2:$B$10,2,FALSE)*AU$2</f>
        <v>0.15000000000000002</v>
      </c>
      <c r="AV791" s="59">
        <f>VLOOKUP(AJ791,'SCORE TALLER'!$AI$2:$AJ$10,2,TRUE)*AV$2</f>
        <v>0.15000000000000002</v>
      </c>
      <c r="AW791" s="59">
        <f>VLOOKUP(AK791,'SCORE TALLER'!$AK$2:$AL$10,2,TRUE)*AW$2</f>
        <v>0.25</v>
      </c>
      <c r="AX791" s="59">
        <f>VLOOKUP(T791,'SCORE TALLER'!$C$2:$D$10,2,FALSE)*AX$2</f>
        <v>0</v>
      </c>
      <c r="AY791" s="59">
        <f>VLOOKUP(W791,'SCORE TALLER'!$I$2:$J$10,2,TRUE)*AY$2</f>
        <v>0</v>
      </c>
      <c r="AZ791" s="59">
        <f>VLOOKUP(X791,'SCORE TALLER'!$K$2:$L$10,2,TRUE)*AZ$2</f>
        <v>0</v>
      </c>
      <c r="BA791" s="59">
        <f>VLOOKUP(U791,'SCORE TALLER'!$E$2:$F$10,2,FALSE)*BA$2</f>
        <v>0</v>
      </c>
      <c r="BB791" s="59">
        <f>VLOOKUP(Y791,'SCORE TALLER'!$M$2:$N$10,2,TRUE)*BB$2</f>
        <v>0.04</v>
      </c>
      <c r="BC791" s="59">
        <f>VLOOKUP(AA791,'SCORE TALLER'!$Q$2:$R$10,2,FALSE)*BC$2</f>
        <v>0</v>
      </c>
      <c r="BD791" s="59">
        <f>VLOOKUP(V791,'SCORE TALLER'!$G$2:$H$10,2,FALSE)*BD$2</f>
        <v>0</v>
      </c>
      <c r="BE791" s="59">
        <f>VLOOKUP(AF791,'SCORE TALLER'!$AA$2:$AB$10,2,FALSE)*BE$2</f>
        <v>0.30000000000000004</v>
      </c>
      <c r="BF791" s="59">
        <f>VLOOKUP(AL791,'SCORE TALLER'!$AM$2:$AN$10,2,TRUE)*BF$2</f>
        <v>0</v>
      </c>
      <c r="BG791" s="67">
        <f t="shared" si="176"/>
        <v>1.7700000000000002</v>
      </c>
      <c r="BH791" s="67" t="str">
        <f>VLOOKUP(BG791,'SCORE TALLER'!$AP$2:$AQ$7,2,TRUE)</f>
        <v>2. Normal</v>
      </c>
      <c r="BI791" s="67" t="str">
        <f t="shared" si="178"/>
        <v>LBZ</v>
      </c>
      <c r="BJ791" s="67" t="str">
        <f t="shared" si="178"/>
        <v>A</v>
      </c>
      <c r="BK791" s="67" t="str">
        <f t="shared" si="179"/>
        <v>SIN</v>
      </c>
      <c r="BL791" s="86">
        <f t="shared" si="177"/>
        <v>1148511</v>
      </c>
      <c r="BM791" s="86">
        <f t="shared" si="180"/>
        <v>0</v>
      </c>
    </row>
    <row r="792" spans="1:65" x14ac:dyDescent="0.3">
      <c r="A792" s="57">
        <v>66066242</v>
      </c>
      <c r="B792" s="12" t="s">
        <v>930</v>
      </c>
      <c r="C792" s="58" t="s">
        <v>107</v>
      </c>
      <c r="D792" s="58" t="s">
        <v>114</v>
      </c>
      <c r="E792" s="58"/>
      <c r="F792" s="58">
        <v>2722913</v>
      </c>
      <c r="G792" s="58">
        <f t="shared" si="168"/>
        <v>1466867</v>
      </c>
      <c r="H792" s="58">
        <f t="shared" si="169"/>
        <v>196867</v>
      </c>
      <c r="I792" s="58" t="e">
        <v>#N/A</v>
      </c>
      <c r="J792" s="58">
        <v>181101</v>
      </c>
      <c r="K792" s="58">
        <v>0</v>
      </c>
      <c r="L792" s="58">
        <v>1270000</v>
      </c>
      <c r="M792" s="58">
        <v>1256046</v>
      </c>
      <c r="N792" s="58">
        <f>VLOOKUP(AD792,'tabla ingresos'!$A$3:$D$15,4,FALSE)</f>
        <v>1000000</v>
      </c>
      <c r="O792" s="58">
        <v>0</v>
      </c>
      <c r="P792" s="58">
        <v>0</v>
      </c>
      <c r="Q792" s="58">
        <v>0</v>
      </c>
      <c r="R792" s="12">
        <v>76130</v>
      </c>
      <c r="S792" s="12" t="s">
        <v>87</v>
      </c>
      <c r="T792" s="12" t="s">
        <v>89</v>
      </c>
      <c r="U792" s="12" t="s">
        <v>10</v>
      </c>
      <c r="V792" s="12">
        <v>4</v>
      </c>
      <c r="W792" s="12">
        <v>0</v>
      </c>
      <c r="X792" s="12">
        <v>0</v>
      </c>
      <c r="Y792" s="59">
        <v>4.3068493150684928</v>
      </c>
      <c r="Z792" s="59">
        <v>43.490410958904107</v>
      </c>
      <c r="AA792" s="12">
        <v>2</v>
      </c>
      <c r="AB792" s="12">
        <v>0</v>
      </c>
      <c r="AC792" s="12">
        <v>1</v>
      </c>
      <c r="AD792" s="12">
        <v>2</v>
      </c>
      <c r="AE792" s="12">
        <v>1</v>
      </c>
      <c r="AF792" s="58" t="s">
        <v>91</v>
      </c>
      <c r="AG792" s="66">
        <f t="shared" si="170"/>
        <v>0.12073399999999999</v>
      </c>
      <c r="AH792" s="67">
        <f t="shared" si="171"/>
        <v>1.8152753333333334</v>
      </c>
      <c r="AI792" s="67">
        <f t="shared" si="172"/>
        <v>0.837364</v>
      </c>
      <c r="AJ792" s="67">
        <f t="shared" si="173"/>
        <v>0.97791133333333335</v>
      </c>
      <c r="AK792" s="67">
        <f t="shared" si="174"/>
        <v>0.13124466666666668</v>
      </c>
      <c r="AL792" s="67">
        <f t="shared" si="175"/>
        <v>0</v>
      </c>
      <c r="AM792" s="59">
        <f>VLOOKUP(AG792,'SCORE TALLER'!$AC$2:$AD$10,2,TRUE)*AM$2</f>
        <v>0</v>
      </c>
      <c r="AN792" s="59">
        <f>VLOOKUP(AD792,'SCORE TALLER'!$W$2:$X$10,2,TRUE)*AN$2</f>
        <v>0.32</v>
      </c>
      <c r="AO792" s="59">
        <f>VLOOKUP(AB792,'SCORE TALLER'!$S$2:$T$10,2,FALSE)*AO$2</f>
        <v>0.05</v>
      </c>
      <c r="AP792" s="59">
        <f>VLOOKUP(AH792,'SCORE TALLER'!$AE$2:$AF$10,2,TRUE)*AP$2</f>
        <v>0</v>
      </c>
      <c r="AQ792" s="59">
        <f>VLOOKUP(AI792,'SCORE TALLER'!$AG$2:$AH$10,2,TRUE)*AQ$2</f>
        <v>0.4</v>
      </c>
      <c r="AR792" s="59">
        <f>VLOOKUP(AC792,'SCORE TALLER'!$U$2:$V$10,2,FALSE)*AR$2</f>
        <v>0.05</v>
      </c>
      <c r="AS792" s="59">
        <f>VLOOKUP(AE792,'SCORE TALLER'!$Y$2:$Z$10,2,FALSE)*AS$2</f>
        <v>0.03</v>
      </c>
      <c r="AT792" s="59">
        <f>VLOOKUP(Z792,'SCORE TALLER'!$O$2:$P$10,2,TRUE)*AT$2</f>
        <v>0.03</v>
      </c>
      <c r="AU792" s="59">
        <f>VLOOKUP(S792,'SCORE TALLER'!$A$2:$B$10,2,FALSE)*AU$2</f>
        <v>0.15000000000000002</v>
      </c>
      <c r="AV792" s="59">
        <f>VLOOKUP(AJ792,'SCORE TALLER'!$AI$2:$AJ$10,2,TRUE)*AV$2</f>
        <v>0.25</v>
      </c>
      <c r="AW792" s="59">
        <f>VLOOKUP(AK792,'SCORE TALLER'!$AK$2:$AL$10,2,TRUE)*AW$2</f>
        <v>0.25</v>
      </c>
      <c r="AX792" s="59">
        <f>VLOOKUP(T792,'SCORE TALLER'!$C$2:$D$10,2,FALSE)*AX$2</f>
        <v>0</v>
      </c>
      <c r="AY792" s="59">
        <f>VLOOKUP(W792,'SCORE TALLER'!$I$2:$J$10,2,TRUE)*AY$2</f>
        <v>0</v>
      </c>
      <c r="AZ792" s="59">
        <f>VLOOKUP(X792,'SCORE TALLER'!$K$2:$L$10,2,TRUE)*AZ$2</f>
        <v>0</v>
      </c>
      <c r="BA792" s="59">
        <f>VLOOKUP(U792,'SCORE TALLER'!$E$2:$F$10,2,FALSE)*BA$2</f>
        <v>0</v>
      </c>
      <c r="BB792" s="59">
        <f>VLOOKUP(Y792,'SCORE TALLER'!$M$2:$N$10,2,TRUE)*BB$2</f>
        <v>0.03</v>
      </c>
      <c r="BC792" s="59">
        <f>VLOOKUP(AA792,'SCORE TALLER'!$Q$2:$R$10,2,FALSE)*BC$2</f>
        <v>0</v>
      </c>
      <c r="BD792" s="59">
        <f>VLOOKUP(V792,'SCORE TALLER'!$G$2:$H$10,2,FALSE)*BD$2</f>
        <v>0</v>
      </c>
      <c r="BE792" s="59">
        <f>VLOOKUP(AF792,'SCORE TALLER'!$AA$2:$AB$10,2,FALSE)*BE$2</f>
        <v>0.30000000000000004</v>
      </c>
      <c r="BF792" s="59">
        <f>VLOOKUP(AL792,'SCORE TALLER'!$AM$2:$AN$10,2,TRUE)*BF$2</f>
        <v>0</v>
      </c>
      <c r="BG792" s="67">
        <f t="shared" si="176"/>
        <v>1.8600000000000003</v>
      </c>
      <c r="BH792" s="67" t="str">
        <f>VLOOKUP(BG792,'SCORE TALLER'!$AP$2:$AQ$7,2,TRUE)</f>
        <v>2. Normal</v>
      </c>
      <c r="BI792" s="67" t="str">
        <f t="shared" si="178"/>
        <v>LBZ</v>
      </c>
      <c r="BJ792" s="67" t="str">
        <f t="shared" si="178"/>
        <v>A</v>
      </c>
      <c r="BK792" s="67" t="str">
        <f t="shared" si="179"/>
        <v>SIN</v>
      </c>
      <c r="BL792" s="86">
        <f t="shared" si="177"/>
        <v>196867</v>
      </c>
      <c r="BM792" s="86">
        <f t="shared" si="180"/>
        <v>0</v>
      </c>
    </row>
    <row r="793" spans="1:65" x14ac:dyDescent="0.3">
      <c r="A793" s="57">
        <v>2224642206</v>
      </c>
      <c r="B793" s="12" t="s">
        <v>931</v>
      </c>
      <c r="C793" s="58" t="s">
        <v>107</v>
      </c>
      <c r="D793" s="58" t="s">
        <v>29</v>
      </c>
      <c r="E793" s="58">
        <v>101666</v>
      </c>
      <c r="F793" s="58">
        <v>2000000</v>
      </c>
      <c r="G793" s="58">
        <f t="shared" si="168"/>
        <v>847354</v>
      </c>
      <c r="H793" s="58">
        <f t="shared" si="169"/>
        <v>147354</v>
      </c>
      <c r="I793" s="58" t="e">
        <v>#N/A</v>
      </c>
      <c r="J793" s="58">
        <v>103486</v>
      </c>
      <c r="K793" s="58">
        <v>0</v>
      </c>
      <c r="L793" s="58">
        <v>700000</v>
      </c>
      <c r="M793" s="58">
        <v>1152646</v>
      </c>
      <c r="N793" s="58">
        <f>VLOOKUP(AD793,'tabla ingresos'!$A$3:$D$15,4,FALSE)</f>
        <v>1000000</v>
      </c>
      <c r="O793" s="58">
        <v>0</v>
      </c>
      <c r="P793" s="58">
        <v>0</v>
      </c>
      <c r="Q793" s="58">
        <v>0</v>
      </c>
      <c r="R793" s="12">
        <v>76275</v>
      </c>
      <c r="S793" s="12" t="s">
        <v>87</v>
      </c>
      <c r="T793" s="12" t="s">
        <v>89</v>
      </c>
      <c r="U793" s="12" t="s">
        <v>10</v>
      </c>
      <c r="V793" s="12">
        <v>4</v>
      </c>
      <c r="W793" s="12">
        <v>0</v>
      </c>
      <c r="X793" s="12">
        <v>0</v>
      </c>
      <c r="Y793" s="59">
        <v>1.7205479452054795</v>
      </c>
      <c r="Z793" s="59">
        <v>32.101369863013701</v>
      </c>
      <c r="AA793" s="12">
        <v>1</v>
      </c>
      <c r="AB793" s="12">
        <v>2</v>
      </c>
      <c r="AC793" s="12">
        <v>2</v>
      </c>
      <c r="AD793" s="12">
        <v>2</v>
      </c>
      <c r="AE793" s="12">
        <v>3</v>
      </c>
      <c r="AF793" s="58" t="s">
        <v>91</v>
      </c>
      <c r="AG793" s="66">
        <f t="shared" si="170"/>
        <v>6.8990666666666672E-2</v>
      </c>
      <c r="AH793" s="67">
        <f t="shared" si="171"/>
        <v>1.3333333333333333</v>
      </c>
      <c r="AI793" s="67">
        <f t="shared" si="172"/>
        <v>0.83620799999999995</v>
      </c>
      <c r="AJ793" s="67">
        <f t="shared" si="173"/>
        <v>0.56490266666666666</v>
      </c>
      <c r="AK793" s="67">
        <f t="shared" si="174"/>
        <v>9.8236000000000004E-2</v>
      </c>
      <c r="AL793" s="67">
        <f t="shared" si="175"/>
        <v>0</v>
      </c>
      <c r="AM793" s="59">
        <f>VLOOKUP(AG793,'SCORE TALLER'!$AC$2:$AD$10,2,TRUE)*AM$2</f>
        <v>0</v>
      </c>
      <c r="AN793" s="59">
        <f>VLOOKUP(AD793,'SCORE TALLER'!$W$2:$X$10,2,TRUE)*AN$2</f>
        <v>0.32</v>
      </c>
      <c r="AO793" s="59">
        <f>VLOOKUP(AB793,'SCORE TALLER'!$S$2:$T$10,2,FALSE)*AO$2</f>
        <v>0.04</v>
      </c>
      <c r="AP793" s="59">
        <f>VLOOKUP(AH793,'SCORE TALLER'!$AE$2:$AF$10,2,TRUE)*AP$2</f>
        <v>0</v>
      </c>
      <c r="AQ793" s="59">
        <f>VLOOKUP(AI793,'SCORE TALLER'!$AG$2:$AH$10,2,TRUE)*AQ$2</f>
        <v>0.4</v>
      </c>
      <c r="AR793" s="59">
        <f>VLOOKUP(AC793,'SCORE TALLER'!$U$2:$V$10,2,FALSE)*AR$2</f>
        <v>0.04</v>
      </c>
      <c r="AS793" s="59">
        <f>VLOOKUP(AE793,'SCORE TALLER'!$Y$2:$Z$10,2,FALSE)*AS$2</f>
        <v>0.02</v>
      </c>
      <c r="AT793" s="59">
        <f>VLOOKUP(Z793,'SCORE TALLER'!$O$2:$P$10,2,TRUE)*AT$2</f>
        <v>0.04</v>
      </c>
      <c r="AU793" s="59">
        <f>VLOOKUP(S793,'SCORE TALLER'!$A$2:$B$10,2,FALSE)*AU$2</f>
        <v>0.15000000000000002</v>
      </c>
      <c r="AV793" s="59">
        <f>VLOOKUP(AJ793,'SCORE TALLER'!$AI$2:$AJ$10,2,TRUE)*AV$2</f>
        <v>0.25</v>
      </c>
      <c r="AW793" s="59">
        <f>VLOOKUP(AK793,'SCORE TALLER'!$AK$2:$AL$10,2,TRUE)*AW$2</f>
        <v>0.25</v>
      </c>
      <c r="AX793" s="59">
        <f>VLOOKUP(T793,'SCORE TALLER'!$C$2:$D$10,2,FALSE)*AX$2</f>
        <v>0</v>
      </c>
      <c r="AY793" s="59">
        <f>VLOOKUP(W793,'SCORE TALLER'!$I$2:$J$10,2,TRUE)*AY$2</f>
        <v>0</v>
      </c>
      <c r="AZ793" s="59">
        <f>VLOOKUP(X793,'SCORE TALLER'!$K$2:$L$10,2,TRUE)*AZ$2</f>
        <v>0</v>
      </c>
      <c r="BA793" s="59">
        <f>VLOOKUP(U793,'SCORE TALLER'!$E$2:$F$10,2,FALSE)*BA$2</f>
        <v>0</v>
      </c>
      <c r="BB793" s="59">
        <f>VLOOKUP(Y793,'SCORE TALLER'!$M$2:$N$10,2,TRUE)*BB$2</f>
        <v>0.05</v>
      </c>
      <c r="BC793" s="59">
        <f>VLOOKUP(AA793,'SCORE TALLER'!$Q$2:$R$10,2,FALSE)*BC$2</f>
        <v>0.05</v>
      </c>
      <c r="BD793" s="59">
        <f>VLOOKUP(V793,'SCORE TALLER'!$G$2:$H$10,2,FALSE)*BD$2</f>
        <v>0</v>
      </c>
      <c r="BE793" s="59">
        <f>VLOOKUP(AF793,'SCORE TALLER'!$AA$2:$AB$10,2,FALSE)*BE$2</f>
        <v>0.30000000000000004</v>
      </c>
      <c r="BF793" s="59">
        <f>VLOOKUP(AL793,'SCORE TALLER'!$AM$2:$AN$10,2,TRUE)*BF$2</f>
        <v>0</v>
      </c>
      <c r="BG793" s="67">
        <f t="shared" si="176"/>
        <v>1.9100000000000004</v>
      </c>
      <c r="BH793" s="67" t="str">
        <f>VLOOKUP(BG793,'SCORE TALLER'!$AP$2:$AQ$7,2,TRUE)</f>
        <v>2. Normal</v>
      </c>
      <c r="BI793" s="67" t="str">
        <f t="shared" si="178"/>
        <v>LBZ</v>
      </c>
      <c r="BJ793" s="67" t="str">
        <f t="shared" si="178"/>
        <v>A</v>
      </c>
      <c r="BK793" s="67" t="str">
        <f t="shared" si="179"/>
        <v>SIN</v>
      </c>
      <c r="BL793" s="86">
        <f t="shared" si="177"/>
        <v>147354</v>
      </c>
      <c r="BM793" s="86">
        <f t="shared" si="180"/>
        <v>0</v>
      </c>
    </row>
    <row r="794" spans="1:65" x14ac:dyDescent="0.3">
      <c r="A794" s="57">
        <v>84684642</v>
      </c>
      <c r="B794" s="12" t="s">
        <v>932</v>
      </c>
      <c r="C794" s="58" t="s">
        <v>105</v>
      </c>
      <c r="D794" s="58" t="s">
        <v>115</v>
      </c>
      <c r="E794" s="58"/>
      <c r="F794" s="58">
        <v>5222335</v>
      </c>
      <c r="G794" s="58">
        <f t="shared" si="168"/>
        <v>2720715</v>
      </c>
      <c r="H794" s="58">
        <f t="shared" si="169"/>
        <v>1290715</v>
      </c>
      <c r="I794" s="58">
        <v>5222000</v>
      </c>
      <c r="J794" s="58">
        <v>189761</v>
      </c>
      <c r="K794" s="58">
        <v>0</v>
      </c>
      <c r="L794" s="58">
        <v>1430000</v>
      </c>
      <c r="M794" s="58">
        <v>2501620</v>
      </c>
      <c r="N794" s="58">
        <f>VLOOKUP(AD794,'tabla ingresos'!$A$3:$D$15,4,FALSE)</f>
        <v>2000000</v>
      </c>
      <c r="O794" s="58">
        <v>13658.090878529687</v>
      </c>
      <c r="P794" s="58">
        <v>614000</v>
      </c>
      <c r="Q794" s="58">
        <v>0</v>
      </c>
      <c r="R794" s="12">
        <v>13052</v>
      </c>
      <c r="S794" s="12" t="s">
        <v>87</v>
      </c>
      <c r="T794" s="12" t="s">
        <v>89</v>
      </c>
      <c r="U794" s="12" t="s">
        <v>10</v>
      </c>
      <c r="V794" s="12">
        <v>4</v>
      </c>
      <c r="W794" s="12">
        <v>0</v>
      </c>
      <c r="X794" s="12">
        <v>0</v>
      </c>
      <c r="Y794" s="59">
        <v>4.904109589041096</v>
      </c>
      <c r="Z794" s="59">
        <v>47.452054794520549</v>
      </c>
      <c r="AA794" s="12">
        <v>1</v>
      </c>
      <c r="AB794" s="12">
        <v>4</v>
      </c>
      <c r="AC794" s="12">
        <v>2</v>
      </c>
      <c r="AD794" s="12">
        <v>3</v>
      </c>
      <c r="AE794" s="12">
        <v>2</v>
      </c>
      <c r="AF794" s="58" t="s">
        <v>10</v>
      </c>
      <c r="AG794" s="66">
        <f t="shared" si="170"/>
        <v>6.7806363626176563E-2</v>
      </c>
      <c r="AH794" s="67">
        <f t="shared" si="171"/>
        <v>1.9454450000000001</v>
      </c>
      <c r="AI794" s="67">
        <f t="shared" si="172"/>
        <v>0.83387333333333336</v>
      </c>
      <c r="AJ794" s="67">
        <f t="shared" si="173"/>
        <v>0.90690499999999996</v>
      </c>
      <c r="AK794" s="67">
        <f t="shared" si="174"/>
        <v>0.43023833333333333</v>
      </c>
      <c r="AL794" s="67">
        <f t="shared" si="175"/>
        <v>0</v>
      </c>
      <c r="AM794" s="59">
        <f>VLOOKUP(AG794,'SCORE TALLER'!$AC$2:$AD$10,2,TRUE)*AM$2</f>
        <v>0</v>
      </c>
      <c r="AN794" s="59">
        <f>VLOOKUP(AD794,'SCORE TALLER'!$W$2:$X$10,2,TRUE)*AN$2</f>
        <v>0.32</v>
      </c>
      <c r="AO794" s="59">
        <f>VLOOKUP(AB794,'SCORE TALLER'!$S$2:$T$10,2,FALSE)*AO$2</f>
        <v>0.02</v>
      </c>
      <c r="AP794" s="59">
        <f>VLOOKUP(AH794,'SCORE TALLER'!$AE$2:$AF$10,2,TRUE)*AP$2</f>
        <v>0</v>
      </c>
      <c r="AQ794" s="59">
        <f>VLOOKUP(AI794,'SCORE TALLER'!$AG$2:$AH$10,2,TRUE)*AQ$2</f>
        <v>0.4</v>
      </c>
      <c r="AR794" s="59">
        <f>VLOOKUP(AC794,'SCORE TALLER'!$U$2:$V$10,2,FALSE)*AR$2</f>
        <v>0.04</v>
      </c>
      <c r="AS794" s="59">
        <f>VLOOKUP(AE794,'SCORE TALLER'!$Y$2:$Z$10,2,FALSE)*AS$2</f>
        <v>0.01</v>
      </c>
      <c r="AT794" s="59">
        <f>VLOOKUP(Z794,'SCORE TALLER'!$O$2:$P$10,2,TRUE)*AT$2</f>
        <v>0.02</v>
      </c>
      <c r="AU794" s="59">
        <f>VLOOKUP(S794,'SCORE TALLER'!$A$2:$B$10,2,FALSE)*AU$2</f>
        <v>0.15000000000000002</v>
      </c>
      <c r="AV794" s="59">
        <f>VLOOKUP(AJ794,'SCORE TALLER'!$AI$2:$AJ$10,2,TRUE)*AV$2</f>
        <v>0.25</v>
      </c>
      <c r="AW794" s="59">
        <f>VLOOKUP(AK794,'SCORE TALLER'!$AK$2:$AL$10,2,TRUE)*AW$2</f>
        <v>0.25</v>
      </c>
      <c r="AX794" s="59">
        <f>VLOOKUP(T794,'SCORE TALLER'!$C$2:$D$10,2,FALSE)*AX$2</f>
        <v>0</v>
      </c>
      <c r="AY794" s="59">
        <f>VLOOKUP(W794,'SCORE TALLER'!$I$2:$J$10,2,TRUE)*AY$2</f>
        <v>0</v>
      </c>
      <c r="AZ794" s="59">
        <f>VLOOKUP(X794,'SCORE TALLER'!$K$2:$L$10,2,TRUE)*AZ$2</f>
        <v>0</v>
      </c>
      <c r="BA794" s="59">
        <f>VLOOKUP(U794,'SCORE TALLER'!$E$2:$F$10,2,FALSE)*BA$2</f>
        <v>0</v>
      </c>
      <c r="BB794" s="59">
        <f>VLOOKUP(Y794,'SCORE TALLER'!$M$2:$N$10,2,TRUE)*BB$2</f>
        <v>0.03</v>
      </c>
      <c r="BC794" s="59">
        <f>VLOOKUP(AA794,'SCORE TALLER'!$Q$2:$R$10,2,FALSE)*BC$2</f>
        <v>0.05</v>
      </c>
      <c r="BD794" s="59">
        <f>VLOOKUP(V794,'SCORE TALLER'!$G$2:$H$10,2,FALSE)*BD$2</f>
        <v>0</v>
      </c>
      <c r="BE794" s="59">
        <f>VLOOKUP(AF794,'SCORE TALLER'!$AA$2:$AB$10,2,FALSE)*BE$2</f>
        <v>0</v>
      </c>
      <c r="BF794" s="59">
        <f>VLOOKUP(AL794,'SCORE TALLER'!$AM$2:$AN$10,2,TRUE)*BF$2</f>
        <v>0</v>
      </c>
      <c r="BG794" s="67">
        <f t="shared" si="176"/>
        <v>1.54</v>
      </c>
      <c r="BH794" s="67" t="str">
        <f>VLOOKUP(BG794,'SCORE TALLER'!$AP$2:$AQ$7,2,TRUE)</f>
        <v>2. Normal</v>
      </c>
      <c r="BI794" s="67" t="str">
        <f t="shared" si="178"/>
        <v>LBZ</v>
      </c>
      <c r="BJ794" s="67" t="str">
        <f t="shared" si="178"/>
        <v>A</v>
      </c>
      <c r="BK794" s="67" t="str">
        <f t="shared" si="179"/>
        <v>A</v>
      </c>
      <c r="BL794" s="86">
        <f t="shared" si="177"/>
        <v>1290715</v>
      </c>
      <c r="BM794" s="86">
        <f t="shared" si="180"/>
        <v>0</v>
      </c>
    </row>
    <row r="795" spans="1:65" x14ac:dyDescent="0.3">
      <c r="A795" s="57">
        <v>66886642</v>
      </c>
      <c r="B795" s="12" t="s">
        <v>933</v>
      </c>
      <c r="C795" s="58" t="s">
        <v>107</v>
      </c>
      <c r="D795" s="58" t="s">
        <v>115</v>
      </c>
      <c r="E795" s="58">
        <v>228907</v>
      </c>
      <c r="F795" s="58">
        <v>4886660</v>
      </c>
      <c r="G795" s="58">
        <f t="shared" si="168"/>
        <v>2616257</v>
      </c>
      <c r="H795" s="58">
        <f t="shared" si="169"/>
        <v>0</v>
      </c>
      <c r="I795" s="58" t="e">
        <v>#N/A</v>
      </c>
      <c r="J795" s="58">
        <v>149509</v>
      </c>
      <c r="K795" s="58">
        <v>0</v>
      </c>
      <c r="L795" s="58">
        <v>3235996</v>
      </c>
      <c r="M795" s="58">
        <v>2270403</v>
      </c>
      <c r="N795" s="58">
        <f>VLOOKUP(AD795,'tabla ingresos'!$A$3:$D$15,4,FALSE)</f>
        <v>2000000</v>
      </c>
      <c r="O795" s="58">
        <v>0</v>
      </c>
      <c r="P795" s="58">
        <v>0</v>
      </c>
      <c r="Q795" s="58">
        <v>0</v>
      </c>
      <c r="R795" s="12">
        <v>76130</v>
      </c>
      <c r="S795" s="12" t="s">
        <v>87</v>
      </c>
      <c r="T795" s="12" t="s">
        <v>89</v>
      </c>
      <c r="U795" s="12" t="s">
        <v>10</v>
      </c>
      <c r="V795" s="12">
        <v>4</v>
      </c>
      <c r="W795" s="12">
        <v>0</v>
      </c>
      <c r="X795" s="12">
        <v>0</v>
      </c>
      <c r="Y795" s="59">
        <v>3.8054794520547945</v>
      </c>
      <c r="Z795" s="59">
        <v>48.947945205479449</v>
      </c>
      <c r="AA795" s="12">
        <v>2</v>
      </c>
      <c r="AB795" s="12">
        <v>4</v>
      </c>
      <c r="AC795" s="12">
        <v>2</v>
      </c>
      <c r="AD795" s="12">
        <v>3</v>
      </c>
      <c r="AE795" s="12">
        <v>2</v>
      </c>
      <c r="AF795" s="58" t="s">
        <v>91</v>
      </c>
      <c r="AG795" s="66">
        <f t="shared" si="170"/>
        <v>4.9836333333333337E-2</v>
      </c>
      <c r="AH795" s="67">
        <f t="shared" si="171"/>
        <v>1.6288866666666666</v>
      </c>
      <c r="AI795" s="67">
        <f t="shared" si="172"/>
        <v>0.83310333333333331</v>
      </c>
      <c r="AJ795" s="67">
        <f t="shared" si="173"/>
        <v>0.87208566666666665</v>
      </c>
      <c r="AK795" s="67">
        <f t="shared" si="174"/>
        <v>0</v>
      </c>
      <c r="AL795" s="67">
        <f t="shared" si="175"/>
        <v>0</v>
      </c>
      <c r="AM795" s="59">
        <f>VLOOKUP(AG795,'SCORE TALLER'!$AC$2:$AD$10,2,TRUE)*AM$2</f>
        <v>0</v>
      </c>
      <c r="AN795" s="59">
        <f>VLOOKUP(AD795,'SCORE TALLER'!$W$2:$X$10,2,TRUE)*AN$2</f>
        <v>0.32</v>
      </c>
      <c r="AO795" s="59">
        <f>VLOOKUP(AB795,'SCORE TALLER'!$S$2:$T$10,2,FALSE)*AO$2</f>
        <v>0.02</v>
      </c>
      <c r="AP795" s="59">
        <f>VLOOKUP(AH795,'SCORE TALLER'!$AE$2:$AF$10,2,TRUE)*AP$2</f>
        <v>0</v>
      </c>
      <c r="AQ795" s="59">
        <f>VLOOKUP(AI795,'SCORE TALLER'!$AG$2:$AH$10,2,TRUE)*AQ$2</f>
        <v>0.4</v>
      </c>
      <c r="AR795" s="59">
        <f>VLOOKUP(AC795,'SCORE TALLER'!$U$2:$V$10,2,FALSE)*AR$2</f>
        <v>0.04</v>
      </c>
      <c r="AS795" s="59">
        <f>VLOOKUP(AE795,'SCORE TALLER'!$Y$2:$Z$10,2,FALSE)*AS$2</f>
        <v>0.01</v>
      </c>
      <c r="AT795" s="59">
        <f>VLOOKUP(Z795,'SCORE TALLER'!$O$2:$P$10,2,TRUE)*AT$2</f>
        <v>0.02</v>
      </c>
      <c r="AU795" s="59">
        <f>VLOOKUP(S795,'SCORE TALLER'!$A$2:$B$10,2,FALSE)*AU$2</f>
        <v>0.15000000000000002</v>
      </c>
      <c r="AV795" s="59">
        <f>VLOOKUP(AJ795,'SCORE TALLER'!$AI$2:$AJ$10,2,TRUE)*AV$2</f>
        <v>0.25</v>
      </c>
      <c r="AW795" s="59">
        <f>VLOOKUP(AK795,'SCORE TALLER'!$AK$2:$AL$10,2,TRUE)*AW$2</f>
        <v>0.25</v>
      </c>
      <c r="AX795" s="59">
        <f>VLOOKUP(T795,'SCORE TALLER'!$C$2:$D$10,2,FALSE)*AX$2</f>
        <v>0</v>
      </c>
      <c r="AY795" s="59">
        <f>VLOOKUP(W795,'SCORE TALLER'!$I$2:$J$10,2,TRUE)*AY$2</f>
        <v>0</v>
      </c>
      <c r="AZ795" s="59">
        <f>VLOOKUP(X795,'SCORE TALLER'!$K$2:$L$10,2,TRUE)*AZ$2</f>
        <v>0</v>
      </c>
      <c r="BA795" s="59">
        <f>VLOOKUP(U795,'SCORE TALLER'!$E$2:$F$10,2,FALSE)*BA$2</f>
        <v>0</v>
      </c>
      <c r="BB795" s="59">
        <f>VLOOKUP(Y795,'SCORE TALLER'!$M$2:$N$10,2,TRUE)*BB$2</f>
        <v>0.04</v>
      </c>
      <c r="BC795" s="59">
        <f>VLOOKUP(AA795,'SCORE TALLER'!$Q$2:$R$10,2,FALSE)*BC$2</f>
        <v>0</v>
      </c>
      <c r="BD795" s="59">
        <f>VLOOKUP(V795,'SCORE TALLER'!$G$2:$H$10,2,FALSE)*BD$2</f>
        <v>0</v>
      </c>
      <c r="BE795" s="59">
        <f>VLOOKUP(AF795,'SCORE TALLER'!$AA$2:$AB$10,2,FALSE)*BE$2</f>
        <v>0.30000000000000004</v>
      </c>
      <c r="BF795" s="59">
        <f>VLOOKUP(AL795,'SCORE TALLER'!$AM$2:$AN$10,2,TRUE)*BF$2</f>
        <v>0</v>
      </c>
      <c r="BG795" s="67">
        <f t="shared" si="176"/>
        <v>1.8</v>
      </c>
      <c r="BH795" s="67" t="str">
        <f>VLOOKUP(BG795,'SCORE TALLER'!$AP$2:$AQ$7,2,TRUE)</f>
        <v>2. Normal</v>
      </c>
      <c r="BI795" s="67" t="str">
        <f t="shared" si="178"/>
        <v>LBZ</v>
      </c>
      <c r="BJ795" s="67" t="str">
        <f t="shared" si="178"/>
        <v>A</v>
      </c>
      <c r="BK795" s="67" t="str">
        <f t="shared" si="179"/>
        <v>SIN</v>
      </c>
      <c r="BL795" s="86">
        <f t="shared" si="177"/>
        <v>0</v>
      </c>
      <c r="BM795" s="86">
        <f t="shared" si="180"/>
        <v>0</v>
      </c>
    </row>
    <row r="796" spans="1:65" x14ac:dyDescent="0.3">
      <c r="A796" s="57">
        <v>2006288406</v>
      </c>
      <c r="B796" s="12" t="s">
        <v>934</v>
      </c>
      <c r="C796" s="58" t="s">
        <v>107</v>
      </c>
      <c r="D796" s="58" t="s">
        <v>115</v>
      </c>
      <c r="E796" s="58"/>
      <c r="F796" s="58">
        <v>3868542</v>
      </c>
      <c r="G796" s="58">
        <f t="shared" si="168"/>
        <v>2619360</v>
      </c>
      <c r="H796" s="58">
        <f t="shared" si="169"/>
        <v>1376367</v>
      </c>
      <c r="I796" s="58" t="e">
        <v>#N/A</v>
      </c>
      <c r="J796" s="58">
        <v>147191</v>
      </c>
      <c r="K796" s="58">
        <v>0</v>
      </c>
      <c r="L796" s="58">
        <v>1242993</v>
      </c>
      <c r="M796" s="58">
        <v>1249182</v>
      </c>
      <c r="N796" s="58">
        <f>VLOOKUP(AD796,'tabla ingresos'!$A$3:$D$15,4,FALSE)</f>
        <v>1000000</v>
      </c>
      <c r="O796" s="58">
        <v>0</v>
      </c>
      <c r="P796" s="58">
        <v>0</v>
      </c>
      <c r="Q796" s="58">
        <v>0</v>
      </c>
      <c r="R796" s="12">
        <v>76130</v>
      </c>
      <c r="S796" s="12" t="s">
        <v>87</v>
      </c>
      <c r="T796" s="12" t="s">
        <v>89</v>
      </c>
      <c r="U796" s="12" t="s">
        <v>10</v>
      </c>
      <c r="V796" s="12">
        <v>4</v>
      </c>
      <c r="W796" s="12">
        <v>0</v>
      </c>
      <c r="X796" s="12">
        <v>0</v>
      </c>
      <c r="Y796" s="59">
        <v>4.1780821917808222</v>
      </c>
      <c r="Z796" s="59">
        <v>32.838356164383562</v>
      </c>
      <c r="AA796" s="12">
        <v>2</v>
      </c>
      <c r="AB796" s="12">
        <v>2</v>
      </c>
      <c r="AC796" s="12">
        <v>2</v>
      </c>
      <c r="AD796" s="12">
        <v>2</v>
      </c>
      <c r="AE796" s="12">
        <v>1</v>
      </c>
      <c r="AF796" s="58" t="s">
        <v>91</v>
      </c>
      <c r="AG796" s="66">
        <f t="shared" si="170"/>
        <v>9.812733333333333E-2</v>
      </c>
      <c r="AH796" s="67">
        <f t="shared" si="171"/>
        <v>2.5790280000000001</v>
      </c>
      <c r="AI796" s="67">
        <f t="shared" si="172"/>
        <v>0.83278799999999997</v>
      </c>
      <c r="AJ796" s="67">
        <f t="shared" si="173"/>
        <v>1.74624</v>
      </c>
      <c r="AK796" s="67">
        <f t="shared" si="174"/>
        <v>0.917578</v>
      </c>
      <c r="AL796" s="67">
        <f t="shared" si="175"/>
        <v>0</v>
      </c>
      <c r="AM796" s="59">
        <f>VLOOKUP(AG796,'SCORE TALLER'!$AC$2:$AD$10,2,TRUE)*AM$2</f>
        <v>0</v>
      </c>
      <c r="AN796" s="59">
        <f>VLOOKUP(AD796,'SCORE TALLER'!$W$2:$X$10,2,TRUE)*AN$2</f>
        <v>0.32</v>
      </c>
      <c r="AO796" s="59">
        <f>VLOOKUP(AB796,'SCORE TALLER'!$S$2:$T$10,2,FALSE)*AO$2</f>
        <v>0.04</v>
      </c>
      <c r="AP796" s="59">
        <f>VLOOKUP(AH796,'SCORE TALLER'!$AE$2:$AF$10,2,TRUE)*AP$2</f>
        <v>0</v>
      </c>
      <c r="AQ796" s="59">
        <f>VLOOKUP(AI796,'SCORE TALLER'!$AG$2:$AH$10,2,TRUE)*AQ$2</f>
        <v>0.4</v>
      </c>
      <c r="AR796" s="59">
        <f>VLOOKUP(AC796,'SCORE TALLER'!$U$2:$V$10,2,FALSE)*AR$2</f>
        <v>0.04</v>
      </c>
      <c r="AS796" s="59">
        <f>VLOOKUP(AE796,'SCORE TALLER'!$Y$2:$Z$10,2,FALSE)*AS$2</f>
        <v>0.03</v>
      </c>
      <c r="AT796" s="59">
        <f>VLOOKUP(Z796,'SCORE TALLER'!$O$2:$P$10,2,TRUE)*AT$2</f>
        <v>0.04</v>
      </c>
      <c r="AU796" s="59">
        <f>VLOOKUP(S796,'SCORE TALLER'!$A$2:$B$10,2,FALSE)*AU$2</f>
        <v>0.15000000000000002</v>
      </c>
      <c r="AV796" s="59">
        <f>VLOOKUP(AJ796,'SCORE TALLER'!$AI$2:$AJ$10,2,TRUE)*AV$2</f>
        <v>0.2</v>
      </c>
      <c r="AW796" s="59">
        <f>VLOOKUP(AK796,'SCORE TALLER'!$AK$2:$AL$10,2,TRUE)*AW$2</f>
        <v>0.25</v>
      </c>
      <c r="AX796" s="59">
        <f>VLOOKUP(T796,'SCORE TALLER'!$C$2:$D$10,2,FALSE)*AX$2</f>
        <v>0</v>
      </c>
      <c r="AY796" s="59">
        <f>VLOOKUP(W796,'SCORE TALLER'!$I$2:$J$10,2,TRUE)*AY$2</f>
        <v>0</v>
      </c>
      <c r="AZ796" s="59">
        <f>VLOOKUP(X796,'SCORE TALLER'!$K$2:$L$10,2,TRUE)*AZ$2</f>
        <v>0</v>
      </c>
      <c r="BA796" s="59">
        <f>VLOOKUP(U796,'SCORE TALLER'!$E$2:$F$10,2,FALSE)*BA$2</f>
        <v>0</v>
      </c>
      <c r="BB796" s="59">
        <f>VLOOKUP(Y796,'SCORE TALLER'!$M$2:$N$10,2,TRUE)*BB$2</f>
        <v>0.03</v>
      </c>
      <c r="BC796" s="59">
        <f>VLOOKUP(AA796,'SCORE TALLER'!$Q$2:$R$10,2,FALSE)*BC$2</f>
        <v>0</v>
      </c>
      <c r="BD796" s="59">
        <f>VLOOKUP(V796,'SCORE TALLER'!$G$2:$H$10,2,FALSE)*BD$2</f>
        <v>0</v>
      </c>
      <c r="BE796" s="59">
        <f>VLOOKUP(AF796,'SCORE TALLER'!$AA$2:$AB$10,2,FALSE)*BE$2</f>
        <v>0.30000000000000004</v>
      </c>
      <c r="BF796" s="59">
        <f>VLOOKUP(AL796,'SCORE TALLER'!$AM$2:$AN$10,2,TRUE)*BF$2</f>
        <v>0</v>
      </c>
      <c r="BG796" s="67">
        <f t="shared" si="176"/>
        <v>1.8</v>
      </c>
      <c r="BH796" s="67" t="str">
        <f>VLOOKUP(BG796,'SCORE TALLER'!$AP$2:$AQ$7,2,TRUE)</f>
        <v>2. Normal</v>
      </c>
      <c r="BI796" s="67" t="str">
        <f t="shared" si="178"/>
        <v>LBZ</v>
      </c>
      <c r="BJ796" s="67" t="str">
        <f t="shared" si="178"/>
        <v>A</v>
      </c>
      <c r="BK796" s="67" t="str">
        <f t="shared" si="179"/>
        <v>SIN</v>
      </c>
      <c r="BL796" s="86">
        <f t="shared" si="177"/>
        <v>1376367</v>
      </c>
      <c r="BM796" s="86">
        <f t="shared" si="180"/>
        <v>0</v>
      </c>
    </row>
    <row r="797" spans="1:65" x14ac:dyDescent="0.3">
      <c r="A797" s="57">
        <v>48668080</v>
      </c>
      <c r="B797" s="12" t="s">
        <v>935</v>
      </c>
      <c r="C797" s="58" t="s">
        <v>105</v>
      </c>
      <c r="D797" s="58" t="s">
        <v>115</v>
      </c>
      <c r="E797" s="58"/>
      <c r="F797" s="58">
        <v>3443612</v>
      </c>
      <c r="G797" s="58">
        <f t="shared" si="168"/>
        <v>2194792</v>
      </c>
      <c r="H797" s="58">
        <f t="shared" si="169"/>
        <v>2194792</v>
      </c>
      <c r="I797" s="58">
        <v>3444000</v>
      </c>
      <c r="J797" s="58">
        <v>164205</v>
      </c>
      <c r="K797" s="58">
        <v>0</v>
      </c>
      <c r="L797" s="58">
        <v>0</v>
      </c>
      <c r="M797" s="58">
        <v>1248820</v>
      </c>
      <c r="N797" s="58">
        <f>VLOOKUP(AD797,'tabla ingresos'!$A$3:$D$15,4,FALSE)</f>
        <v>1000000</v>
      </c>
      <c r="O797" s="58">
        <v>27988.601095659247</v>
      </c>
      <c r="P797" s="58">
        <v>800000</v>
      </c>
      <c r="Q797" s="58">
        <v>0</v>
      </c>
      <c r="R797" s="12">
        <v>68307</v>
      </c>
      <c r="S797" s="12" t="s">
        <v>88</v>
      </c>
      <c r="T797" s="12" t="s">
        <v>89</v>
      </c>
      <c r="U797" s="12" t="s">
        <v>10</v>
      </c>
      <c r="V797" s="12">
        <v>4</v>
      </c>
      <c r="W797" s="12">
        <v>0</v>
      </c>
      <c r="X797" s="12">
        <v>0</v>
      </c>
      <c r="Y797" s="59">
        <v>4.9890410958904106</v>
      </c>
      <c r="Z797" s="59">
        <v>44.161643835616438</v>
      </c>
      <c r="AA797" s="12">
        <v>2</v>
      </c>
      <c r="AB797" s="12">
        <v>2</v>
      </c>
      <c r="AC797" s="12">
        <v>1</v>
      </c>
      <c r="AD797" s="12">
        <v>2</v>
      </c>
      <c r="AE797" s="12">
        <v>3</v>
      </c>
      <c r="AF797" s="58" t="s">
        <v>10</v>
      </c>
      <c r="AG797" s="66">
        <f t="shared" si="170"/>
        <v>0.12812906739710617</v>
      </c>
      <c r="AH797" s="67">
        <f t="shared" si="171"/>
        <v>2.8290746666666666</v>
      </c>
      <c r="AI797" s="67">
        <f t="shared" si="172"/>
        <v>0.83254666666666666</v>
      </c>
      <c r="AJ797" s="67">
        <f t="shared" si="173"/>
        <v>1.4631946666666666</v>
      </c>
      <c r="AK797" s="67">
        <f t="shared" si="174"/>
        <v>1.4631946666666666</v>
      </c>
      <c r="AL797" s="67">
        <f t="shared" si="175"/>
        <v>0</v>
      </c>
      <c r="AM797" s="59">
        <f>VLOOKUP(AG797,'SCORE TALLER'!$AC$2:$AD$10,2,TRUE)*AM$2</f>
        <v>0</v>
      </c>
      <c r="AN797" s="59">
        <f>VLOOKUP(AD797,'SCORE TALLER'!$W$2:$X$10,2,TRUE)*AN$2</f>
        <v>0.32</v>
      </c>
      <c r="AO797" s="59">
        <f>VLOOKUP(AB797,'SCORE TALLER'!$S$2:$T$10,2,FALSE)*AO$2</f>
        <v>0.04</v>
      </c>
      <c r="AP797" s="59">
        <f>VLOOKUP(AH797,'SCORE TALLER'!$AE$2:$AF$10,2,TRUE)*AP$2</f>
        <v>0</v>
      </c>
      <c r="AQ797" s="59">
        <f>VLOOKUP(AI797,'SCORE TALLER'!$AG$2:$AH$10,2,TRUE)*AQ$2</f>
        <v>0.4</v>
      </c>
      <c r="AR797" s="59">
        <f>VLOOKUP(AC797,'SCORE TALLER'!$U$2:$V$10,2,FALSE)*AR$2</f>
        <v>0.05</v>
      </c>
      <c r="AS797" s="59">
        <f>VLOOKUP(AE797,'SCORE TALLER'!$Y$2:$Z$10,2,FALSE)*AS$2</f>
        <v>0.02</v>
      </c>
      <c r="AT797" s="59">
        <f>VLOOKUP(Z797,'SCORE TALLER'!$O$2:$P$10,2,TRUE)*AT$2</f>
        <v>0.03</v>
      </c>
      <c r="AU797" s="59">
        <f>VLOOKUP(S797,'SCORE TALLER'!$A$2:$B$10,2,FALSE)*AU$2</f>
        <v>0.25</v>
      </c>
      <c r="AV797" s="59">
        <f>VLOOKUP(AJ797,'SCORE TALLER'!$AI$2:$AJ$10,2,TRUE)*AV$2</f>
        <v>0.2</v>
      </c>
      <c r="AW797" s="59">
        <f>VLOOKUP(AK797,'SCORE TALLER'!$AK$2:$AL$10,2,TRUE)*AW$2</f>
        <v>0.2</v>
      </c>
      <c r="AX797" s="59">
        <f>VLOOKUP(T797,'SCORE TALLER'!$C$2:$D$10,2,FALSE)*AX$2</f>
        <v>0</v>
      </c>
      <c r="AY797" s="59">
        <f>VLOOKUP(W797,'SCORE TALLER'!$I$2:$J$10,2,TRUE)*AY$2</f>
        <v>0</v>
      </c>
      <c r="AZ797" s="59">
        <f>VLOOKUP(X797,'SCORE TALLER'!$K$2:$L$10,2,TRUE)*AZ$2</f>
        <v>0</v>
      </c>
      <c r="BA797" s="59">
        <f>VLOOKUP(U797,'SCORE TALLER'!$E$2:$F$10,2,FALSE)*BA$2</f>
        <v>0</v>
      </c>
      <c r="BB797" s="59">
        <f>VLOOKUP(Y797,'SCORE TALLER'!$M$2:$N$10,2,TRUE)*BB$2</f>
        <v>0.03</v>
      </c>
      <c r="BC797" s="59">
        <f>VLOOKUP(AA797,'SCORE TALLER'!$Q$2:$R$10,2,FALSE)*BC$2</f>
        <v>0</v>
      </c>
      <c r="BD797" s="59">
        <f>VLOOKUP(V797,'SCORE TALLER'!$G$2:$H$10,2,FALSE)*BD$2</f>
        <v>0</v>
      </c>
      <c r="BE797" s="59">
        <f>VLOOKUP(AF797,'SCORE TALLER'!$AA$2:$AB$10,2,FALSE)*BE$2</f>
        <v>0</v>
      </c>
      <c r="BF797" s="59">
        <f>VLOOKUP(AL797,'SCORE TALLER'!$AM$2:$AN$10,2,TRUE)*BF$2</f>
        <v>0</v>
      </c>
      <c r="BG797" s="67">
        <f t="shared" si="176"/>
        <v>1.54</v>
      </c>
      <c r="BH797" s="67" t="str">
        <f>VLOOKUP(BG797,'SCORE TALLER'!$AP$2:$AQ$7,2,TRUE)</f>
        <v>2. Normal</v>
      </c>
      <c r="BI797" s="67" t="str">
        <f t="shared" si="178"/>
        <v>LBZ</v>
      </c>
      <c r="BJ797" s="67" t="str">
        <f t="shared" si="178"/>
        <v>A</v>
      </c>
      <c r="BK797" s="67" t="str">
        <f t="shared" si="179"/>
        <v>A</v>
      </c>
      <c r="BL797" s="86">
        <f t="shared" si="177"/>
        <v>2194792</v>
      </c>
      <c r="BM797" s="86">
        <f t="shared" si="180"/>
        <v>0</v>
      </c>
    </row>
    <row r="798" spans="1:65" x14ac:dyDescent="0.3">
      <c r="A798" s="57">
        <v>4208666</v>
      </c>
      <c r="B798" s="12" t="s">
        <v>936</v>
      </c>
      <c r="C798" s="58" t="s">
        <v>107</v>
      </c>
      <c r="D798" s="58" t="s">
        <v>114</v>
      </c>
      <c r="E798" s="58">
        <v>9463</v>
      </c>
      <c r="F798" s="58">
        <v>2431812</v>
      </c>
      <c r="G798" s="58">
        <f t="shared" si="168"/>
        <v>1194441</v>
      </c>
      <c r="H798" s="58">
        <f t="shared" si="169"/>
        <v>0</v>
      </c>
      <c r="I798" s="58" t="e">
        <v>#N/A</v>
      </c>
      <c r="J798" s="58">
        <v>176631</v>
      </c>
      <c r="K798" s="58">
        <v>0</v>
      </c>
      <c r="L798" s="58">
        <v>2050000</v>
      </c>
      <c r="M798" s="58">
        <v>1237371</v>
      </c>
      <c r="N798" s="58">
        <f>VLOOKUP(AD798,'tabla ingresos'!$A$3:$D$15,4,FALSE)</f>
        <v>1000000</v>
      </c>
      <c r="O798" s="58">
        <v>0</v>
      </c>
      <c r="P798" s="58">
        <v>0</v>
      </c>
      <c r="Q798" s="58">
        <v>0</v>
      </c>
      <c r="R798" s="12">
        <v>76130</v>
      </c>
      <c r="S798" s="12" t="s">
        <v>87</v>
      </c>
      <c r="T798" s="12" t="s">
        <v>89</v>
      </c>
      <c r="U798" s="12" t="s">
        <v>10</v>
      </c>
      <c r="V798" s="12">
        <v>4</v>
      </c>
      <c r="W798" s="12">
        <v>0</v>
      </c>
      <c r="X798" s="12">
        <v>0</v>
      </c>
      <c r="Y798" s="59">
        <v>4.1452054794520548</v>
      </c>
      <c r="Z798" s="59">
        <v>47.082191780821915</v>
      </c>
      <c r="AA798" s="12">
        <v>1</v>
      </c>
      <c r="AB798" s="12">
        <v>0</v>
      </c>
      <c r="AC798" s="12">
        <v>1</v>
      </c>
      <c r="AD798" s="12">
        <v>2</v>
      </c>
      <c r="AE798" s="12">
        <v>1</v>
      </c>
      <c r="AF798" s="58" t="s">
        <v>91</v>
      </c>
      <c r="AG798" s="66">
        <f t="shared" si="170"/>
        <v>0.117754</v>
      </c>
      <c r="AH798" s="67">
        <f t="shared" si="171"/>
        <v>1.621208</v>
      </c>
      <c r="AI798" s="67">
        <f t="shared" si="172"/>
        <v>0.83122266666666667</v>
      </c>
      <c r="AJ798" s="67">
        <f t="shared" si="173"/>
        <v>0.79629399999999995</v>
      </c>
      <c r="AK798" s="67">
        <f t="shared" si="174"/>
        <v>0</v>
      </c>
      <c r="AL798" s="67">
        <f t="shared" si="175"/>
        <v>0</v>
      </c>
      <c r="AM798" s="59">
        <f>VLOOKUP(AG798,'SCORE TALLER'!$AC$2:$AD$10,2,TRUE)*AM$2</f>
        <v>0</v>
      </c>
      <c r="AN798" s="59">
        <f>VLOOKUP(AD798,'SCORE TALLER'!$W$2:$X$10,2,TRUE)*AN$2</f>
        <v>0.32</v>
      </c>
      <c r="AO798" s="59">
        <f>VLOOKUP(AB798,'SCORE TALLER'!$S$2:$T$10,2,FALSE)*AO$2</f>
        <v>0.05</v>
      </c>
      <c r="AP798" s="59">
        <f>VLOOKUP(AH798,'SCORE TALLER'!$AE$2:$AF$10,2,TRUE)*AP$2</f>
        <v>0</v>
      </c>
      <c r="AQ798" s="59">
        <f>VLOOKUP(AI798,'SCORE TALLER'!$AG$2:$AH$10,2,TRUE)*AQ$2</f>
        <v>0.4</v>
      </c>
      <c r="AR798" s="59">
        <f>VLOOKUP(AC798,'SCORE TALLER'!$U$2:$V$10,2,FALSE)*AR$2</f>
        <v>0.05</v>
      </c>
      <c r="AS798" s="59">
        <f>VLOOKUP(AE798,'SCORE TALLER'!$Y$2:$Z$10,2,FALSE)*AS$2</f>
        <v>0.03</v>
      </c>
      <c r="AT798" s="59">
        <f>VLOOKUP(Z798,'SCORE TALLER'!$O$2:$P$10,2,TRUE)*AT$2</f>
        <v>0.02</v>
      </c>
      <c r="AU798" s="59">
        <f>VLOOKUP(S798,'SCORE TALLER'!$A$2:$B$10,2,FALSE)*AU$2</f>
        <v>0.15000000000000002</v>
      </c>
      <c r="AV798" s="59">
        <f>VLOOKUP(AJ798,'SCORE TALLER'!$AI$2:$AJ$10,2,TRUE)*AV$2</f>
        <v>0.25</v>
      </c>
      <c r="AW798" s="59">
        <f>VLOOKUP(AK798,'SCORE TALLER'!$AK$2:$AL$10,2,TRUE)*AW$2</f>
        <v>0.25</v>
      </c>
      <c r="AX798" s="59">
        <f>VLOOKUP(T798,'SCORE TALLER'!$C$2:$D$10,2,FALSE)*AX$2</f>
        <v>0</v>
      </c>
      <c r="AY798" s="59">
        <f>VLOOKUP(W798,'SCORE TALLER'!$I$2:$J$10,2,TRUE)*AY$2</f>
        <v>0</v>
      </c>
      <c r="AZ798" s="59">
        <f>VLOOKUP(X798,'SCORE TALLER'!$K$2:$L$10,2,TRUE)*AZ$2</f>
        <v>0</v>
      </c>
      <c r="BA798" s="59">
        <f>VLOOKUP(U798,'SCORE TALLER'!$E$2:$F$10,2,FALSE)*BA$2</f>
        <v>0</v>
      </c>
      <c r="BB798" s="59">
        <f>VLOOKUP(Y798,'SCORE TALLER'!$M$2:$N$10,2,TRUE)*BB$2</f>
        <v>0.03</v>
      </c>
      <c r="BC798" s="59">
        <f>VLOOKUP(AA798,'SCORE TALLER'!$Q$2:$R$10,2,FALSE)*BC$2</f>
        <v>0.05</v>
      </c>
      <c r="BD798" s="59">
        <f>VLOOKUP(V798,'SCORE TALLER'!$G$2:$H$10,2,FALSE)*BD$2</f>
        <v>0</v>
      </c>
      <c r="BE798" s="59">
        <f>VLOOKUP(AF798,'SCORE TALLER'!$AA$2:$AB$10,2,FALSE)*BE$2</f>
        <v>0.30000000000000004</v>
      </c>
      <c r="BF798" s="59">
        <f>VLOOKUP(AL798,'SCORE TALLER'!$AM$2:$AN$10,2,TRUE)*BF$2</f>
        <v>0</v>
      </c>
      <c r="BG798" s="67">
        <f t="shared" si="176"/>
        <v>1.9000000000000001</v>
      </c>
      <c r="BH798" s="67" t="str">
        <f>VLOOKUP(BG798,'SCORE TALLER'!$AP$2:$AQ$7,2,TRUE)</f>
        <v>2. Normal</v>
      </c>
      <c r="BI798" s="67" t="str">
        <f t="shared" si="178"/>
        <v>LBZ</v>
      </c>
      <c r="BJ798" s="67" t="str">
        <f t="shared" si="178"/>
        <v>A</v>
      </c>
      <c r="BK798" s="67" t="str">
        <f t="shared" si="179"/>
        <v>SIN</v>
      </c>
      <c r="BL798" s="86">
        <f t="shared" si="177"/>
        <v>0</v>
      </c>
      <c r="BM798" s="86">
        <f t="shared" si="180"/>
        <v>0</v>
      </c>
    </row>
    <row r="799" spans="1:65" x14ac:dyDescent="0.3">
      <c r="A799" s="57">
        <v>86440688</v>
      </c>
      <c r="B799" s="12" t="s">
        <v>937</v>
      </c>
      <c r="C799" s="58" t="s">
        <v>105</v>
      </c>
      <c r="D799" s="58" t="s">
        <v>115</v>
      </c>
      <c r="E799" s="58">
        <v>109513</v>
      </c>
      <c r="F799" s="58">
        <v>3423646</v>
      </c>
      <c r="G799" s="58">
        <f t="shared" si="168"/>
        <v>2287033</v>
      </c>
      <c r="H799" s="58">
        <f t="shared" si="169"/>
        <v>0</v>
      </c>
      <c r="I799" s="58">
        <v>3424000</v>
      </c>
      <c r="J799" s="58">
        <v>138658</v>
      </c>
      <c r="K799" s="58">
        <v>0</v>
      </c>
      <c r="L799" s="58">
        <v>2855000</v>
      </c>
      <c r="M799" s="58">
        <v>1136613</v>
      </c>
      <c r="N799" s="58">
        <f>VLOOKUP(AD799,'tabla ingresos'!$A$3:$D$15,4,FALSE)</f>
        <v>1000000</v>
      </c>
      <c r="O799" s="58">
        <v>107264.09101436121</v>
      </c>
      <c r="P799" s="58">
        <v>3510000</v>
      </c>
      <c r="Q799" s="58">
        <v>0</v>
      </c>
      <c r="R799" s="12">
        <v>76130</v>
      </c>
      <c r="S799" s="12" t="s">
        <v>87</v>
      </c>
      <c r="T799" s="12" t="s">
        <v>89</v>
      </c>
      <c r="U799" s="12" t="s">
        <v>10</v>
      </c>
      <c r="V799" s="12">
        <v>4</v>
      </c>
      <c r="W799" s="12">
        <v>0</v>
      </c>
      <c r="X799" s="12">
        <v>0</v>
      </c>
      <c r="Y799" s="59">
        <v>3.7205479452054795</v>
      </c>
      <c r="Z799" s="59">
        <v>48.106849315068494</v>
      </c>
      <c r="AA799" s="12">
        <v>1</v>
      </c>
      <c r="AB799" s="12">
        <v>0</v>
      </c>
      <c r="AC799" s="12">
        <v>1</v>
      </c>
      <c r="AD799" s="12">
        <v>2</v>
      </c>
      <c r="AE799" s="12">
        <v>1</v>
      </c>
      <c r="AF799" s="58" t="s">
        <v>10</v>
      </c>
      <c r="AG799" s="66">
        <f t="shared" si="170"/>
        <v>0.16394806067624082</v>
      </c>
      <c r="AH799" s="67">
        <f t="shared" si="171"/>
        <v>4.6224306666666664</v>
      </c>
      <c r="AI799" s="67">
        <f t="shared" si="172"/>
        <v>0.83075066666666664</v>
      </c>
      <c r="AJ799" s="67">
        <f t="shared" si="173"/>
        <v>1.5246886666666666</v>
      </c>
      <c r="AK799" s="67">
        <f t="shared" si="174"/>
        <v>0</v>
      </c>
      <c r="AL799" s="67">
        <f t="shared" si="175"/>
        <v>0</v>
      </c>
      <c r="AM799" s="59">
        <f>VLOOKUP(AG799,'SCORE TALLER'!$AC$2:$AD$10,2,TRUE)*AM$2</f>
        <v>0</v>
      </c>
      <c r="AN799" s="59">
        <f>VLOOKUP(AD799,'SCORE TALLER'!$W$2:$X$10,2,TRUE)*AN$2</f>
        <v>0.32</v>
      </c>
      <c r="AO799" s="59">
        <f>VLOOKUP(AB799,'SCORE TALLER'!$S$2:$T$10,2,FALSE)*AO$2</f>
        <v>0.05</v>
      </c>
      <c r="AP799" s="59">
        <f>VLOOKUP(AH799,'SCORE TALLER'!$AE$2:$AF$10,2,TRUE)*AP$2</f>
        <v>0</v>
      </c>
      <c r="AQ799" s="59">
        <f>VLOOKUP(AI799,'SCORE TALLER'!$AG$2:$AH$10,2,TRUE)*AQ$2</f>
        <v>0.4</v>
      </c>
      <c r="AR799" s="59">
        <f>VLOOKUP(AC799,'SCORE TALLER'!$U$2:$V$10,2,FALSE)*AR$2</f>
        <v>0.05</v>
      </c>
      <c r="AS799" s="59">
        <f>VLOOKUP(AE799,'SCORE TALLER'!$Y$2:$Z$10,2,FALSE)*AS$2</f>
        <v>0.03</v>
      </c>
      <c r="AT799" s="59">
        <f>VLOOKUP(Z799,'SCORE TALLER'!$O$2:$P$10,2,TRUE)*AT$2</f>
        <v>0.02</v>
      </c>
      <c r="AU799" s="59">
        <f>VLOOKUP(S799,'SCORE TALLER'!$A$2:$B$10,2,FALSE)*AU$2</f>
        <v>0.15000000000000002</v>
      </c>
      <c r="AV799" s="59">
        <f>VLOOKUP(AJ799,'SCORE TALLER'!$AI$2:$AJ$10,2,TRUE)*AV$2</f>
        <v>0.2</v>
      </c>
      <c r="AW799" s="59">
        <f>VLOOKUP(AK799,'SCORE TALLER'!$AK$2:$AL$10,2,TRUE)*AW$2</f>
        <v>0.25</v>
      </c>
      <c r="AX799" s="59">
        <f>VLOOKUP(T799,'SCORE TALLER'!$C$2:$D$10,2,FALSE)*AX$2</f>
        <v>0</v>
      </c>
      <c r="AY799" s="59">
        <f>VLOOKUP(W799,'SCORE TALLER'!$I$2:$J$10,2,TRUE)*AY$2</f>
        <v>0</v>
      </c>
      <c r="AZ799" s="59">
        <f>VLOOKUP(X799,'SCORE TALLER'!$K$2:$L$10,2,TRUE)*AZ$2</f>
        <v>0</v>
      </c>
      <c r="BA799" s="59">
        <f>VLOOKUP(U799,'SCORE TALLER'!$E$2:$F$10,2,FALSE)*BA$2</f>
        <v>0</v>
      </c>
      <c r="BB799" s="59">
        <f>VLOOKUP(Y799,'SCORE TALLER'!$M$2:$N$10,2,TRUE)*BB$2</f>
        <v>0.04</v>
      </c>
      <c r="BC799" s="59">
        <f>VLOOKUP(AA799,'SCORE TALLER'!$Q$2:$R$10,2,FALSE)*BC$2</f>
        <v>0.05</v>
      </c>
      <c r="BD799" s="59">
        <f>VLOOKUP(V799,'SCORE TALLER'!$G$2:$H$10,2,FALSE)*BD$2</f>
        <v>0</v>
      </c>
      <c r="BE799" s="59">
        <f>VLOOKUP(AF799,'SCORE TALLER'!$AA$2:$AB$10,2,FALSE)*BE$2</f>
        <v>0</v>
      </c>
      <c r="BF799" s="59">
        <f>VLOOKUP(AL799,'SCORE TALLER'!$AM$2:$AN$10,2,TRUE)*BF$2</f>
        <v>0</v>
      </c>
      <c r="BG799" s="67">
        <f t="shared" si="176"/>
        <v>1.56</v>
      </c>
      <c r="BH799" s="67" t="str">
        <f>VLOOKUP(BG799,'SCORE TALLER'!$AP$2:$AQ$7,2,TRUE)</f>
        <v>2. Normal</v>
      </c>
      <c r="BI799" s="67" t="str">
        <f t="shared" si="178"/>
        <v>LBZ</v>
      </c>
      <c r="BJ799" s="67" t="str">
        <f t="shared" si="178"/>
        <v>A</v>
      </c>
      <c r="BK799" s="67" t="str">
        <f t="shared" si="179"/>
        <v>A</v>
      </c>
      <c r="BL799" s="86">
        <f t="shared" si="177"/>
        <v>0</v>
      </c>
      <c r="BM799" s="86">
        <f t="shared" si="180"/>
        <v>0</v>
      </c>
    </row>
    <row r="800" spans="1:65" x14ac:dyDescent="0.3">
      <c r="A800" s="57">
        <v>20200646</v>
      </c>
      <c r="B800" s="12" t="s">
        <v>938</v>
      </c>
      <c r="C800" s="58" t="s">
        <v>105</v>
      </c>
      <c r="D800" s="58" t="s">
        <v>115</v>
      </c>
      <c r="E800" s="58">
        <v>29830</v>
      </c>
      <c r="F800" s="58">
        <v>6358333</v>
      </c>
      <c r="G800" s="58">
        <f t="shared" si="168"/>
        <v>3901532</v>
      </c>
      <c r="H800" s="58">
        <f t="shared" si="169"/>
        <v>0</v>
      </c>
      <c r="I800" s="58">
        <v>6358000</v>
      </c>
      <c r="J800" s="58">
        <v>201262</v>
      </c>
      <c r="K800" s="58">
        <v>0</v>
      </c>
      <c r="L800" s="58">
        <v>4661308</v>
      </c>
      <c r="M800" s="58">
        <v>2456801</v>
      </c>
      <c r="N800" s="58">
        <f>VLOOKUP(AD800,'tabla ingresos'!$A$3:$D$15,4,FALSE)</f>
        <v>2000000</v>
      </c>
      <c r="O800" s="58">
        <v>360167.09252516093</v>
      </c>
      <c r="P800" s="58">
        <v>15853000</v>
      </c>
      <c r="Q800" s="58">
        <v>0</v>
      </c>
      <c r="R800" s="12">
        <v>76001</v>
      </c>
      <c r="S800" s="12" t="s">
        <v>87</v>
      </c>
      <c r="T800" s="12" t="s">
        <v>89</v>
      </c>
      <c r="U800" s="12" t="s">
        <v>10</v>
      </c>
      <c r="V800" s="12">
        <v>4</v>
      </c>
      <c r="W800" s="12">
        <v>0</v>
      </c>
      <c r="X800" s="12">
        <v>0</v>
      </c>
      <c r="Y800" s="59">
        <v>4.0630136986301366</v>
      </c>
      <c r="Z800" s="59">
        <v>43.367123287671234</v>
      </c>
      <c r="AA800" s="12">
        <v>2</v>
      </c>
      <c r="AB800" s="12">
        <v>0</v>
      </c>
      <c r="AC800" s="12">
        <v>1</v>
      </c>
      <c r="AD800" s="12">
        <v>3</v>
      </c>
      <c r="AE800" s="12">
        <v>3</v>
      </c>
      <c r="AF800" s="58" t="s">
        <v>10</v>
      </c>
      <c r="AG800" s="66">
        <f t="shared" si="170"/>
        <v>0.18714303084172029</v>
      </c>
      <c r="AH800" s="67">
        <f t="shared" si="171"/>
        <v>7.4037776666666666</v>
      </c>
      <c r="AI800" s="67">
        <f t="shared" si="172"/>
        <v>0.82887699999999997</v>
      </c>
      <c r="AJ800" s="67">
        <f t="shared" si="173"/>
        <v>1.3005106666666666</v>
      </c>
      <c r="AK800" s="67">
        <f t="shared" si="174"/>
        <v>0</v>
      </c>
      <c r="AL800" s="67">
        <f t="shared" si="175"/>
        <v>0</v>
      </c>
      <c r="AM800" s="59">
        <f>VLOOKUP(AG800,'SCORE TALLER'!$AC$2:$AD$10,2,TRUE)*AM$2</f>
        <v>0</v>
      </c>
      <c r="AN800" s="59">
        <f>VLOOKUP(AD800,'SCORE TALLER'!$W$2:$X$10,2,TRUE)*AN$2</f>
        <v>0.32</v>
      </c>
      <c r="AO800" s="59">
        <f>VLOOKUP(AB800,'SCORE TALLER'!$S$2:$T$10,2,FALSE)*AO$2</f>
        <v>0.05</v>
      </c>
      <c r="AP800" s="59">
        <f>VLOOKUP(AH800,'SCORE TALLER'!$AE$2:$AF$10,2,TRUE)*AP$2</f>
        <v>0.08</v>
      </c>
      <c r="AQ800" s="59">
        <f>VLOOKUP(AI800,'SCORE TALLER'!$AG$2:$AH$10,2,TRUE)*AQ$2</f>
        <v>0.4</v>
      </c>
      <c r="AR800" s="59">
        <f>VLOOKUP(AC800,'SCORE TALLER'!$U$2:$V$10,2,FALSE)*AR$2</f>
        <v>0.05</v>
      </c>
      <c r="AS800" s="59">
        <f>VLOOKUP(AE800,'SCORE TALLER'!$Y$2:$Z$10,2,FALSE)*AS$2</f>
        <v>0.02</v>
      </c>
      <c r="AT800" s="59">
        <f>VLOOKUP(Z800,'SCORE TALLER'!$O$2:$P$10,2,TRUE)*AT$2</f>
        <v>0.03</v>
      </c>
      <c r="AU800" s="59">
        <f>VLOOKUP(S800,'SCORE TALLER'!$A$2:$B$10,2,FALSE)*AU$2</f>
        <v>0.15000000000000002</v>
      </c>
      <c r="AV800" s="59">
        <f>VLOOKUP(AJ800,'SCORE TALLER'!$AI$2:$AJ$10,2,TRUE)*AV$2</f>
        <v>0.2</v>
      </c>
      <c r="AW800" s="59">
        <f>VLOOKUP(AK800,'SCORE TALLER'!$AK$2:$AL$10,2,TRUE)*AW$2</f>
        <v>0.25</v>
      </c>
      <c r="AX800" s="59">
        <f>VLOOKUP(T800,'SCORE TALLER'!$C$2:$D$10,2,FALSE)*AX$2</f>
        <v>0</v>
      </c>
      <c r="AY800" s="59">
        <f>VLOOKUP(W800,'SCORE TALLER'!$I$2:$J$10,2,TRUE)*AY$2</f>
        <v>0</v>
      </c>
      <c r="AZ800" s="59">
        <f>VLOOKUP(X800,'SCORE TALLER'!$K$2:$L$10,2,TRUE)*AZ$2</f>
        <v>0</v>
      </c>
      <c r="BA800" s="59">
        <f>VLOOKUP(U800,'SCORE TALLER'!$E$2:$F$10,2,FALSE)*BA$2</f>
        <v>0</v>
      </c>
      <c r="BB800" s="59">
        <f>VLOOKUP(Y800,'SCORE TALLER'!$M$2:$N$10,2,TRUE)*BB$2</f>
        <v>0.03</v>
      </c>
      <c r="BC800" s="59">
        <f>VLOOKUP(AA800,'SCORE TALLER'!$Q$2:$R$10,2,FALSE)*BC$2</f>
        <v>0</v>
      </c>
      <c r="BD800" s="59">
        <f>VLOOKUP(V800,'SCORE TALLER'!$G$2:$H$10,2,FALSE)*BD$2</f>
        <v>0</v>
      </c>
      <c r="BE800" s="59">
        <f>VLOOKUP(AF800,'SCORE TALLER'!$AA$2:$AB$10,2,FALSE)*BE$2</f>
        <v>0</v>
      </c>
      <c r="BF800" s="59">
        <f>VLOOKUP(AL800,'SCORE TALLER'!$AM$2:$AN$10,2,TRUE)*BF$2</f>
        <v>0</v>
      </c>
      <c r="BG800" s="67">
        <f t="shared" si="176"/>
        <v>1.58</v>
      </c>
      <c r="BH800" s="67" t="str">
        <f>VLOOKUP(BG800,'SCORE TALLER'!$AP$2:$AQ$7,2,TRUE)</f>
        <v>2. Normal</v>
      </c>
      <c r="BI800" s="67" t="str">
        <f t="shared" si="178"/>
        <v>LBZ</v>
      </c>
      <c r="BJ800" s="67" t="str">
        <f t="shared" si="178"/>
        <v>A</v>
      </c>
      <c r="BK800" s="67" t="str">
        <f t="shared" si="179"/>
        <v>A</v>
      </c>
      <c r="BL800" s="86">
        <f t="shared" si="177"/>
        <v>0</v>
      </c>
      <c r="BM800" s="86">
        <f t="shared" si="180"/>
        <v>0</v>
      </c>
    </row>
    <row r="801" spans="1:65" x14ac:dyDescent="0.3">
      <c r="A801" s="57">
        <v>2240280284</v>
      </c>
      <c r="B801" s="12" t="s">
        <v>939</v>
      </c>
      <c r="C801" s="58" t="s">
        <v>107</v>
      </c>
      <c r="D801" s="58" t="s">
        <v>115</v>
      </c>
      <c r="E801" s="58">
        <v>273669</v>
      </c>
      <c r="F801" s="58">
        <v>3695854</v>
      </c>
      <c r="G801" s="58">
        <f t="shared" si="168"/>
        <v>2735729</v>
      </c>
      <c r="H801" s="58">
        <f t="shared" si="169"/>
        <v>535729</v>
      </c>
      <c r="I801" s="58" t="e">
        <v>#N/A</v>
      </c>
      <c r="J801" s="58">
        <v>217273</v>
      </c>
      <c r="K801" s="58">
        <v>0</v>
      </c>
      <c r="L801" s="58">
        <v>2200000</v>
      </c>
      <c r="M801" s="58">
        <v>960125</v>
      </c>
      <c r="N801" s="58">
        <f>VLOOKUP(AD801,'tabla ingresos'!$A$3:$D$15,4,FALSE)</f>
        <v>1000000</v>
      </c>
      <c r="O801" s="58">
        <v>0</v>
      </c>
      <c r="P801" s="58">
        <v>0</v>
      </c>
      <c r="Q801" s="58">
        <v>0</v>
      </c>
      <c r="R801" s="12">
        <v>76130</v>
      </c>
      <c r="S801" s="12" t="s">
        <v>87</v>
      </c>
      <c r="T801" s="12" t="s">
        <v>89</v>
      </c>
      <c r="U801" s="12" t="s">
        <v>10</v>
      </c>
      <c r="V801" s="12">
        <v>4</v>
      </c>
      <c r="W801" s="12">
        <v>0</v>
      </c>
      <c r="X801" s="12">
        <v>0</v>
      </c>
      <c r="Y801" s="59">
        <v>3.1452054794520548</v>
      </c>
      <c r="Z801" s="59">
        <v>30.421917808219177</v>
      </c>
      <c r="AA801" s="12">
        <v>2</v>
      </c>
      <c r="AB801" s="12">
        <v>0</v>
      </c>
      <c r="AC801" s="12">
        <v>1</v>
      </c>
      <c r="AD801" s="12">
        <v>2</v>
      </c>
      <c r="AE801" s="12">
        <v>1</v>
      </c>
      <c r="AF801" s="58" t="s">
        <v>91</v>
      </c>
      <c r="AG801" s="66">
        <f t="shared" si="170"/>
        <v>0.14484866666666665</v>
      </c>
      <c r="AH801" s="67">
        <f t="shared" si="171"/>
        <v>2.4639026666666668</v>
      </c>
      <c r="AI801" s="67">
        <f t="shared" si="172"/>
        <v>0.82252933333333333</v>
      </c>
      <c r="AJ801" s="67">
        <f t="shared" si="173"/>
        <v>1.8238193333333332</v>
      </c>
      <c r="AK801" s="67">
        <f t="shared" si="174"/>
        <v>0.35715266666666667</v>
      </c>
      <c r="AL801" s="67">
        <f t="shared" si="175"/>
        <v>0</v>
      </c>
      <c r="AM801" s="59">
        <f>VLOOKUP(AG801,'SCORE TALLER'!$AC$2:$AD$10,2,TRUE)*AM$2</f>
        <v>0</v>
      </c>
      <c r="AN801" s="59">
        <f>VLOOKUP(AD801,'SCORE TALLER'!$W$2:$X$10,2,TRUE)*AN$2</f>
        <v>0.32</v>
      </c>
      <c r="AO801" s="59">
        <f>VLOOKUP(AB801,'SCORE TALLER'!$S$2:$T$10,2,FALSE)*AO$2</f>
        <v>0.05</v>
      </c>
      <c r="AP801" s="59">
        <f>VLOOKUP(AH801,'SCORE TALLER'!$AE$2:$AF$10,2,TRUE)*AP$2</f>
        <v>0</v>
      </c>
      <c r="AQ801" s="59">
        <f>VLOOKUP(AI801,'SCORE TALLER'!$AG$2:$AH$10,2,TRUE)*AQ$2</f>
        <v>0.4</v>
      </c>
      <c r="AR801" s="59">
        <f>VLOOKUP(AC801,'SCORE TALLER'!$U$2:$V$10,2,FALSE)*AR$2</f>
        <v>0.05</v>
      </c>
      <c r="AS801" s="59">
        <f>VLOOKUP(AE801,'SCORE TALLER'!$Y$2:$Z$10,2,FALSE)*AS$2</f>
        <v>0.03</v>
      </c>
      <c r="AT801" s="59">
        <f>VLOOKUP(Z801,'SCORE TALLER'!$O$2:$P$10,2,TRUE)*AT$2</f>
        <v>0.04</v>
      </c>
      <c r="AU801" s="59">
        <f>VLOOKUP(S801,'SCORE TALLER'!$A$2:$B$10,2,FALSE)*AU$2</f>
        <v>0.15000000000000002</v>
      </c>
      <c r="AV801" s="59">
        <f>VLOOKUP(AJ801,'SCORE TALLER'!$AI$2:$AJ$10,2,TRUE)*AV$2</f>
        <v>0.2</v>
      </c>
      <c r="AW801" s="59">
        <f>VLOOKUP(AK801,'SCORE TALLER'!$AK$2:$AL$10,2,TRUE)*AW$2</f>
        <v>0.25</v>
      </c>
      <c r="AX801" s="59">
        <f>VLOOKUP(T801,'SCORE TALLER'!$C$2:$D$10,2,FALSE)*AX$2</f>
        <v>0</v>
      </c>
      <c r="AY801" s="59">
        <f>VLOOKUP(W801,'SCORE TALLER'!$I$2:$J$10,2,TRUE)*AY$2</f>
        <v>0</v>
      </c>
      <c r="AZ801" s="59">
        <f>VLOOKUP(X801,'SCORE TALLER'!$K$2:$L$10,2,TRUE)*AZ$2</f>
        <v>0</v>
      </c>
      <c r="BA801" s="59">
        <f>VLOOKUP(U801,'SCORE TALLER'!$E$2:$F$10,2,FALSE)*BA$2</f>
        <v>0</v>
      </c>
      <c r="BB801" s="59">
        <f>VLOOKUP(Y801,'SCORE TALLER'!$M$2:$N$10,2,TRUE)*BB$2</f>
        <v>0.04</v>
      </c>
      <c r="BC801" s="59">
        <f>VLOOKUP(AA801,'SCORE TALLER'!$Q$2:$R$10,2,FALSE)*BC$2</f>
        <v>0</v>
      </c>
      <c r="BD801" s="59">
        <f>VLOOKUP(V801,'SCORE TALLER'!$G$2:$H$10,2,FALSE)*BD$2</f>
        <v>0</v>
      </c>
      <c r="BE801" s="59">
        <f>VLOOKUP(AF801,'SCORE TALLER'!$AA$2:$AB$10,2,FALSE)*BE$2</f>
        <v>0.30000000000000004</v>
      </c>
      <c r="BF801" s="59">
        <f>VLOOKUP(AL801,'SCORE TALLER'!$AM$2:$AN$10,2,TRUE)*BF$2</f>
        <v>0</v>
      </c>
      <c r="BG801" s="67">
        <f t="shared" si="176"/>
        <v>1.83</v>
      </c>
      <c r="BH801" s="67" t="str">
        <f>VLOOKUP(BG801,'SCORE TALLER'!$AP$2:$AQ$7,2,TRUE)</f>
        <v>2. Normal</v>
      </c>
      <c r="BI801" s="67" t="str">
        <f t="shared" si="178"/>
        <v>LBZ</v>
      </c>
      <c r="BJ801" s="67" t="str">
        <f t="shared" si="178"/>
        <v>A</v>
      </c>
      <c r="BK801" s="67" t="str">
        <f t="shared" si="179"/>
        <v>SIN</v>
      </c>
      <c r="BL801" s="86">
        <f t="shared" si="177"/>
        <v>535729</v>
      </c>
      <c r="BM801" s="86">
        <f t="shared" si="180"/>
        <v>0</v>
      </c>
    </row>
    <row r="802" spans="1:65" x14ac:dyDescent="0.3">
      <c r="A802" s="57">
        <v>26048068</v>
      </c>
      <c r="B802" s="12" t="s">
        <v>940</v>
      </c>
      <c r="C802" s="58" t="s">
        <v>107</v>
      </c>
      <c r="D802" s="58" t="s">
        <v>115</v>
      </c>
      <c r="E802" s="58"/>
      <c r="F802" s="58">
        <v>3833551</v>
      </c>
      <c r="G802" s="58">
        <f t="shared" si="168"/>
        <v>2601914</v>
      </c>
      <c r="H802" s="58">
        <f t="shared" si="169"/>
        <v>2601914</v>
      </c>
      <c r="I802" s="58" t="e">
        <v>#N/A</v>
      </c>
      <c r="J802" s="58">
        <v>127849</v>
      </c>
      <c r="K802" s="58">
        <v>0</v>
      </c>
      <c r="L802" s="58">
        <v>0</v>
      </c>
      <c r="M802" s="58">
        <v>1231637</v>
      </c>
      <c r="N802" s="58">
        <f>VLOOKUP(AD802,'tabla ingresos'!$A$3:$D$15,4,FALSE)</f>
        <v>1000000</v>
      </c>
      <c r="O802" s="58">
        <v>0</v>
      </c>
      <c r="P802" s="58">
        <v>0</v>
      </c>
      <c r="Q802" s="58">
        <v>0</v>
      </c>
      <c r="R802" s="12">
        <v>76130</v>
      </c>
      <c r="S802" s="12" t="s">
        <v>88</v>
      </c>
      <c r="T802" s="12" t="s">
        <v>89</v>
      </c>
      <c r="U802" s="12" t="s">
        <v>10</v>
      </c>
      <c r="V802" s="12">
        <v>4</v>
      </c>
      <c r="W802" s="12">
        <v>0</v>
      </c>
      <c r="X802" s="12">
        <v>0</v>
      </c>
      <c r="Y802" s="59">
        <v>1.9095890410958904</v>
      </c>
      <c r="Z802" s="59">
        <v>40.287671232876711</v>
      </c>
      <c r="AA802" s="12">
        <v>1</v>
      </c>
      <c r="AB802" s="12">
        <v>2</v>
      </c>
      <c r="AC802" s="12">
        <v>1</v>
      </c>
      <c r="AD802" s="12">
        <v>2</v>
      </c>
      <c r="AE802" s="12">
        <v>2</v>
      </c>
      <c r="AF802" s="58" t="s">
        <v>91</v>
      </c>
      <c r="AG802" s="66">
        <f t="shared" si="170"/>
        <v>8.5232666666666665E-2</v>
      </c>
      <c r="AH802" s="67">
        <f t="shared" si="171"/>
        <v>2.5557006666666666</v>
      </c>
      <c r="AI802" s="67">
        <f t="shared" si="172"/>
        <v>0.82109133333333328</v>
      </c>
      <c r="AJ802" s="67">
        <f t="shared" si="173"/>
        <v>1.7346093333333332</v>
      </c>
      <c r="AK802" s="67">
        <f t="shared" si="174"/>
        <v>1.7346093333333332</v>
      </c>
      <c r="AL802" s="67">
        <f t="shared" si="175"/>
        <v>0</v>
      </c>
      <c r="AM802" s="59">
        <f>VLOOKUP(AG802,'SCORE TALLER'!$AC$2:$AD$10,2,TRUE)*AM$2</f>
        <v>0</v>
      </c>
      <c r="AN802" s="59">
        <f>VLOOKUP(AD802,'SCORE TALLER'!$W$2:$X$10,2,TRUE)*AN$2</f>
        <v>0.32</v>
      </c>
      <c r="AO802" s="59">
        <f>VLOOKUP(AB802,'SCORE TALLER'!$S$2:$T$10,2,FALSE)*AO$2</f>
        <v>0.04</v>
      </c>
      <c r="AP802" s="59">
        <f>VLOOKUP(AH802,'SCORE TALLER'!$AE$2:$AF$10,2,TRUE)*AP$2</f>
        <v>0</v>
      </c>
      <c r="AQ802" s="59">
        <f>VLOOKUP(AI802,'SCORE TALLER'!$AG$2:$AH$10,2,TRUE)*AQ$2</f>
        <v>0.4</v>
      </c>
      <c r="AR802" s="59">
        <f>VLOOKUP(AC802,'SCORE TALLER'!$U$2:$V$10,2,FALSE)*AR$2</f>
        <v>0.05</v>
      </c>
      <c r="AS802" s="59">
        <f>VLOOKUP(AE802,'SCORE TALLER'!$Y$2:$Z$10,2,FALSE)*AS$2</f>
        <v>0.01</v>
      </c>
      <c r="AT802" s="59">
        <f>VLOOKUP(Z802,'SCORE TALLER'!$O$2:$P$10,2,TRUE)*AT$2</f>
        <v>0.03</v>
      </c>
      <c r="AU802" s="59">
        <f>VLOOKUP(S802,'SCORE TALLER'!$A$2:$B$10,2,FALSE)*AU$2</f>
        <v>0.25</v>
      </c>
      <c r="AV802" s="59">
        <f>VLOOKUP(AJ802,'SCORE TALLER'!$AI$2:$AJ$10,2,TRUE)*AV$2</f>
        <v>0.2</v>
      </c>
      <c r="AW802" s="59">
        <f>VLOOKUP(AK802,'SCORE TALLER'!$AK$2:$AL$10,2,TRUE)*AW$2</f>
        <v>0.2</v>
      </c>
      <c r="AX802" s="59">
        <f>VLOOKUP(T802,'SCORE TALLER'!$C$2:$D$10,2,FALSE)*AX$2</f>
        <v>0</v>
      </c>
      <c r="AY802" s="59">
        <f>VLOOKUP(W802,'SCORE TALLER'!$I$2:$J$10,2,TRUE)*AY$2</f>
        <v>0</v>
      </c>
      <c r="AZ802" s="59">
        <f>VLOOKUP(X802,'SCORE TALLER'!$K$2:$L$10,2,TRUE)*AZ$2</f>
        <v>0</v>
      </c>
      <c r="BA802" s="59">
        <f>VLOOKUP(U802,'SCORE TALLER'!$E$2:$F$10,2,FALSE)*BA$2</f>
        <v>0</v>
      </c>
      <c r="BB802" s="59">
        <f>VLOOKUP(Y802,'SCORE TALLER'!$M$2:$N$10,2,TRUE)*BB$2</f>
        <v>0.05</v>
      </c>
      <c r="BC802" s="59">
        <f>VLOOKUP(AA802,'SCORE TALLER'!$Q$2:$R$10,2,FALSE)*BC$2</f>
        <v>0.05</v>
      </c>
      <c r="BD802" s="59">
        <f>VLOOKUP(V802,'SCORE TALLER'!$G$2:$H$10,2,FALSE)*BD$2</f>
        <v>0</v>
      </c>
      <c r="BE802" s="59">
        <f>VLOOKUP(AF802,'SCORE TALLER'!$AA$2:$AB$10,2,FALSE)*BE$2</f>
        <v>0.30000000000000004</v>
      </c>
      <c r="BF802" s="59">
        <f>VLOOKUP(AL802,'SCORE TALLER'!$AM$2:$AN$10,2,TRUE)*BF$2</f>
        <v>0</v>
      </c>
      <c r="BG802" s="67">
        <f t="shared" si="176"/>
        <v>1.9000000000000001</v>
      </c>
      <c r="BH802" s="67" t="str">
        <f>VLOOKUP(BG802,'SCORE TALLER'!$AP$2:$AQ$7,2,TRUE)</f>
        <v>2. Normal</v>
      </c>
      <c r="BI802" s="67" t="str">
        <f t="shared" si="178"/>
        <v>LBZ</v>
      </c>
      <c r="BJ802" s="67" t="str">
        <f t="shared" si="178"/>
        <v>A</v>
      </c>
      <c r="BK802" s="67" t="str">
        <f t="shared" si="179"/>
        <v>SIN</v>
      </c>
      <c r="BL802" s="86">
        <f t="shared" si="177"/>
        <v>2601914</v>
      </c>
      <c r="BM802" s="86">
        <f t="shared" si="180"/>
        <v>0</v>
      </c>
    </row>
    <row r="803" spans="1:65" x14ac:dyDescent="0.3">
      <c r="A803" s="57">
        <v>8642842</v>
      </c>
      <c r="B803" s="12" t="s">
        <v>941</v>
      </c>
      <c r="C803" s="58" t="s">
        <v>107</v>
      </c>
      <c r="D803" s="58" t="s">
        <v>114</v>
      </c>
      <c r="E803" s="58">
        <v>54667</v>
      </c>
      <c r="F803" s="58">
        <v>4380198</v>
      </c>
      <c r="G803" s="58">
        <f t="shared" si="168"/>
        <v>1986269</v>
      </c>
      <c r="H803" s="58">
        <f t="shared" si="169"/>
        <v>0</v>
      </c>
      <c r="I803" s="58" t="e">
        <v>#N/A</v>
      </c>
      <c r="J803" s="58">
        <v>143758</v>
      </c>
      <c r="K803" s="58">
        <v>0</v>
      </c>
      <c r="L803" s="58">
        <v>2500000</v>
      </c>
      <c r="M803" s="58">
        <v>2393929</v>
      </c>
      <c r="N803" s="58">
        <f>VLOOKUP(AD803,'tabla ingresos'!$A$3:$D$15,4,FALSE)</f>
        <v>2000000</v>
      </c>
      <c r="O803" s="58">
        <v>0</v>
      </c>
      <c r="P803" s="58">
        <v>0</v>
      </c>
      <c r="Q803" s="58">
        <v>0</v>
      </c>
      <c r="R803" s="12">
        <v>8001</v>
      </c>
      <c r="S803" s="12" t="s">
        <v>85</v>
      </c>
      <c r="T803" s="12" t="s">
        <v>89</v>
      </c>
      <c r="U803" s="12" t="s">
        <v>10</v>
      </c>
      <c r="V803" s="12">
        <v>4</v>
      </c>
      <c r="W803" s="12">
        <v>0</v>
      </c>
      <c r="X803" s="12">
        <v>0</v>
      </c>
      <c r="Y803" s="59">
        <v>3.7780821917808218</v>
      </c>
      <c r="Z803" s="59">
        <v>45.668493150684931</v>
      </c>
      <c r="AA803" s="12">
        <v>1</v>
      </c>
      <c r="AB803" s="12">
        <v>2</v>
      </c>
      <c r="AC803" s="12">
        <v>3</v>
      </c>
      <c r="AD803" s="12">
        <v>3</v>
      </c>
      <c r="AE803" s="12">
        <v>1</v>
      </c>
      <c r="AF803" s="58" t="s">
        <v>91</v>
      </c>
      <c r="AG803" s="66">
        <f t="shared" si="170"/>
        <v>4.7919333333333335E-2</v>
      </c>
      <c r="AH803" s="67">
        <f t="shared" si="171"/>
        <v>1.4600660000000001</v>
      </c>
      <c r="AI803" s="67">
        <f t="shared" si="172"/>
        <v>0.81619866666666663</v>
      </c>
      <c r="AJ803" s="67">
        <f t="shared" si="173"/>
        <v>0.66208966666666669</v>
      </c>
      <c r="AK803" s="67">
        <f t="shared" si="174"/>
        <v>0</v>
      </c>
      <c r="AL803" s="67">
        <f t="shared" si="175"/>
        <v>0</v>
      </c>
      <c r="AM803" s="59">
        <f>VLOOKUP(AG803,'SCORE TALLER'!$AC$2:$AD$10,2,TRUE)*AM$2</f>
        <v>0</v>
      </c>
      <c r="AN803" s="59">
        <f>VLOOKUP(AD803,'SCORE TALLER'!$W$2:$X$10,2,TRUE)*AN$2</f>
        <v>0.32</v>
      </c>
      <c r="AO803" s="59">
        <f>VLOOKUP(AB803,'SCORE TALLER'!$S$2:$T$10,2,FALSE)*AO$2</f>
        <v>0.04</v>
      </c>
      <c r="AP803" s="59">
        <f>VLOOKUP(AH803,'SCORE TALLER'!$AE$2:$AF$10,2,TRUE)*AP$2</f>
        <v>0</v>
      </c>
      <c r="AQ803" s="59">
        <f>VLOOKUP(AI803,'SCORE TALLER'!$AG$2:$AH$10,2,TRUE)*AQ$2</f>
        <v>0.4</v>
      </c>
      <c r="AR803" s="59">
        <f>VLOOKUP(AC803,'SCORE TALLER'!$U$2:$V$10,2,FALSE)*AR$2</f>
        <v>0.03</v>
      </c>
      <c r="AS803" s="59">
        <f>VLOOKUP(AE803,'SCORE TALLER'!$Y$2:$Z$10,2,FALSE)*AS$2</f>
        <v>0.03</v>
      </c>
      <c r="AT803" s="59">
        <f>VLOOKUP(Z803,'SCORE TALLER'!$O$2:$P$10,2,TRUE)*AT$2</f>
        <v>0.02</v>
      </c>
      <c r="AU803" s="59">
        <f>VLOOKUP(S803,'SCORE TALLER'!$A$2:$B$10,2,FALSE)*AU$2</f>
        <v>0</v>
      </c>
      <c r="AV803" s="59">
        <f>VLOOKUP(AJ803,'SCORE TALLER'!$AI$2:$AJ$10,2,TRUE)*AV$2</f>
        <v>0.25</v>
      </c>
      <c r="AW803" s="59">
        <f>VLOOKUP(AK803,'SCORE TALLER'!$AK$2:$AL$10,2,TRUE)*AW$2</f>
        <v>0.25</v>
      </c>
      <c r="AX803" s="59">
        <f>VLOOKUP(T803,'SCORE TALLER'!$C$2:$D$10,2,FALSE)*AX$2</f>
        <v>0</v>
      </c>
      <c r="AY803" s="59">
        <f>VLOOKUP(W803,'SCORE TALLER'!$I$2:$J$10,2,TRUE)*AY$2</f>
        <v>0</v>
      </c>
      <c r="AZ803" s="59">
        <f>VLOOKUP(X803,'SCORE TALLER'!$K$2:$L$10,2,TRUE)*AZ$2</f>
        <v>0</v>
      </c>
      <c r="BA803" s="59">
        <f>VLOOKUP(U803,'SCORE TALLER'!$E$2:$F$10,2,FALSE)*BA$2</f>
        <v>0</v>
      </c>
      <c r="BB803" s="59">
        <f>VLOOKUP(Y803,'SCORE TALLER'!$M$2:$N$10,2,TRUE)*BB$2</f>
        <v>0.04</v>
      </c>
      <c r="BC803" s="59">
        <f>VLOOKUP(AA803,'SCORE TALLER'!$Q$2:$R$10,2,FALSE)*BC$2</f>
        <v>0.05</v>
      </c>
      <c r="BD803" s="59">
        <f>VLOOKUP(V803,'SCORE TALLER'!$G$2:$H$10,2,FALSE)*BD$2</f>
        <v>0</v>
      </c>
      <c r="BE803" s="59">
        <f>VLOOKUP(AF803,'SCORE TALLER'!$AA$2:$AB$10,2,FALSE)*BE$2</f>
        <v>0.30000000000000004</v>
      </c>
      <c r="BF803" s="59">
        <f>VLOOKUP(AL803,'SCORE TALLER'!$AM$2:$AN$10,2,TRUE)*BF$2</f>
        <v>0</v>
      </c>
      <c r="BG803" s="67">
        <f t="shared" si="176"/>
        <v>1.7300000000000002</v>
      </c>
      <c r="BH803" s="67" t="str">
        <f>VLOOKUP(BG803,'SCORE TALLER'!$AP$2:$AQ$7,2,TRUE)</f>
        <v>2. Normal</v>
      </c>
      <c r="BI803" s="67" t="str">
        <f t="shared" si="178"/>
        <v>LBZ</v>
      </c>
      <c r="BJ803" s="67" t="str">
        <f t="shared" si="178"/>
        <v>A</v>
      </c>
      <c r="BK803" s="67" t="str">
        <f t="shared" si="179"/>
        <v>SIN</v>
      </c>
      <c r="BL803" s="86">
        <f t="shared" si="177"/>
        <v>0</v>
      </c>
      <c r="BM803" s="86">
        <f t="shared" si="180"/>
        <v>0</v>
      </c>
    </row>
    <row r="804" spans="1:65" x14ac:dyDescent="0.3">
      <c r="A804" s="57">
        <v>48086002</v>
      </c>
      <c r="B804" s="12" t="s">
        <v>942</v>
      </c>
      <c r="C804" s="58" t="s">
        <v>105</v>
      </c>
      <c r="D804" s="58" t="s">
        <v>115</v>
      </c>
      <c r="E804" s="58">
        <v>520270</v>
      </c>
      <c r="F804" s="58">
        <v>3353634</v>
      </c>
      <c r="G804" s="58">
        <f t="shared" si="168"/>
        <v>2650856</v>
      </c>
      <c r="H804" s="58">
        <f t="shared" si="169"/>
        <v>2650856</v>
      </c>
      <c r="I804" s="58">
        <v>3354000</v>
      </c>
      <c r="J804" s="58">
        <v>131383</v>
      </c>
      <c r="K804" s="58">
        <v>0</v>
      </c>
      <c r="L804" s="58">
        <v>0</v>
      </c>
      <c r="M804" s="58">
        <v>702778</v>
      </c>
      <c r="N804" s="58">
        <f>VLOOKUP(AD804,'tabla ingresos'!$A$3:$D$15,4,FALSE)</f>
        <v>1000000</v>
      </c>
      <c r="O804" s="58">
        <v>131163.50341421814</v>
      </c>
      <c r="P804" s="58">
        <v>5649000</v>
      </c>
      <c r="Q804" s="58">
        <v>0</v>
      </c>
      <c r="R804" s="12">
        <v>52001</v>
      </c>
      <c r="S804" s="12" t="s">
        <v>88</v>
      </c>
      <c r="T804" s="12" t="s">
        <v>89</v>
      </c>
      <c r="U804" s="12" t="s">
        <v>10</v>
      </c>
      <c r="V804" s="12">
        <v>4</v>
      </c>
      <c r="W804" s="12">
        <v>0</v>
      </c>
      <c r="X804" s="12">
        <v>0</v>
      </c>
      <c r="Y804" s="59">
        <v>2.2246575342465755</v>
      </c>
      <c r="Z804" s="59">
        <v>36.676712328767124</v>
      </c>
      <c r="AA804" s="12">
        <v>2</v>
      </c>
      <c r="AB804" s="12">
        <v>0</v>
      </c>
      <c r="AC804" s="12">
        <v>2</v>
      </c>
      <c r="AD804" s="12">
        <v>2</v>
      </c>
      <c r="AE804" s="12">
        <v>1</v>
      </c>
      <c r="AF804" s="58" t="s">
        <v>10</v>
      </c>
      <c r="AG804" s="66">
        <f t="shared" si="170"/>
        <v>0.17503100227614543</v>
      </c>
      <c r="AH804" s="67">
        <f t="shared" si="171"/>
        <v>6.0017560000000003</v>
      </c>
      <c r="AI804" s="67">
        <f t="shared" si="172"/>
        <v>0.81536533333333339</v>
      </c>
      <c r="AJ804" s="67">
        <f t="shared" si="173"/>
        <v>1.7672373333333333</v>
      </c>
      <c r="AK804" s="67">
        <f t="shared" si="174"/>
        <v>1.7672373333333333</v>
      </c>
      <c r="AL804" s="67">
        <f t="shared" si="175"/>
        <v>0</v>
      </c>
      <c r="AM804" s="59">
        <f>VLOOKUP(AG804,'SCORE TALLER'!$AC$2:$AD$10,2,TRUE)*AM$2</f>
        <v>0</v>
      </c>
      <c r="AN804" s="59">
        <f>VLOOKUP(AD804,'SCORE TALLER'!$W$2:$X$10,2,TRUE)*AN$2</f>
        <v>0.32</v>
      </c>
      <c r="AO804" s="59">
        <f>VLOOKUP(AB804,'SCORE TALLER'!$S$2:$T$10,2,FALSE)*AO$2</f>
        <v>0.05</v>
      </c>
      <c r="AP804" s="59">
        <f>VLOOKUP(AH804,'SCORE TALLER'!$AE$2:$AF$10,2,TRUE)*AP$2</f>
        <v>0.08</v>
      </c>
      <c r="AQ804" s="59">
        <f>VLOOKUP(AI804,'SCORE TALLER'!$AG$2:$AH$10,2,TRUE)*AQ$2</f>
        <v>0.4</v>
      </c>
      <c r="AR804" s="59">
        <f>VLOOKUP(AC804,'SCORE TALLER'!$U$2:$V$10,2,FALSE)*AR$2</f>
        <v>0.04</v>
      </c>
      <c r="AS804" s="59">
        <f>VLOOKUP(AE804,'SCORE TALLER'!$Y$2:$Z$10,2,FALSE)*AS$2</f>
        <v>0.03</v>
      </c>
      <c r="AT804" s="59">
        <f>VLOOKUP(Z804,'SCORE TALLER'!$O$2:$P$10,2,TRUE)*AT$2</f>
        <v>0.03</v>
      </c>
      <c r="AU804" s="59">
        <f>VLOOKUP(S804,'SCORE TALLER'!$A$2:$B$10,2,FALSE)*AU$2</f>
        <v>0.25</v>
      </c>
      <c r="AV804" s="59">
        <f>VLOOKUP(AJ804,'SCORE TALLER'!$AI$2:$AJ$10,2,TRUE)*AV$2</f>
        <v>0.2</v>
      </c>
      <c r="AW804" s="59">
        <f>VLOOKUP(AK804,'SCORE TALLER'!$AK$2:$AL$10,2,TRUE)*AW$2</f>
        <v>0.2</v>
      </c>
      <c r="AX804" s="59">
        <f>VLOOKUP(T804,'SCORE TALLER'!$C$2:$D$10,2,FALSE)*AX$2</f>
        <v>0</v>
      </c>
      <c r="AY804" s="59">
        <f>VLOOKUP(W804,'SCORE TALLER'!$I$2:$J$10,2,TRUE)*AY$2</f>
        <v>0</v>
      </c>
      <c r="AZ804" s="59">
        <f>VLOOKUP(X804,'SCORE TALLER'!$K$2:$L$10,2,TRUE)*AZ$2</f>
        <v>0</v>
      </c>
      <c r="BA804" s="59">
        <f>VLOOKUP(U804,'SCORE TALLER'!$E$2:$F$10,2,FALSE)*BA$2</f>
        <v>0</v>
      </c>
      <c r="BB804" s="59">
        <f>VLOOKUP(Y804,'SCORE TALLER'!$M$2:$N$10,2,TRUE)*BB$2</f>
        <v>0.04</v>
      </c>
      <c r="BC804" s="59">
        <f>VLOOKUP(AA804,'SCORE TALLER'!$Q$2:$R$10,2,FALSE)*BC$2</f>
        <v>0</v>
      </c>
      <c r="BD804" s="59">
        <f>VLOOKUP(V804,'SCORE TALLER'!$G$2:$H$10,2,FALSE)*BD$2</f>
        <v>0</v>
      </c>
      <c r="BE804" s="59">
        <f>VLOOKUP(AF804,'SCORE TALLER'!$AA$2:$AB$10,2,FALSE)*BE$2</f>
        <v>0</v>
      </c>
      <c r="BF804" s="59">
        <f>VLOOKUP(AL804,'SCORE TALLER'!$AM$2:$AN$10,2,TRUE)*BF$2</f>
        <v>0</v>
      </c>
      <c r="BG804" s="67">
        <f t="shared" si="176"/>
        <v>1.6400000000000001</v>
      </c>
      <c r="BH804" s="67" t="str">
        <f>VLOOKUP(BG804,'SCORE TALLER'!$AP$2:$AQ$7,2,TRUE)</f>
        <v>2. Normal</v>
      </c>
      <c r="BI804" s="67" t="str">
        <f t="shared" si="178"/>
        <v>LBZ</v>
      </c>
      <c r="BJ804" s="67" t="str">
        <f t="shared" si="178"/>
        <v>A</v>
      </c>
      <c r="BK804" s="67" t="str">
        <f t="shared" si="179"/>
        <v>A</v>
      </c>
      <c r="BL804" s="86">
        <f t="shared" si="177"/>
        <v>2650856</v>
      </c>
      <c r="BM804" s="86">
        <f t="shared" si="180"/>
        <v>0</v>
      </c>
    </row>
    <row r="805" spans="1:65" x14ac:dyDescent="0.3">
      <c r="A805" s="57">
        <v>2248440462</v>
      </c>
      <c r="B805" s="12" t="s">
        <v>943</v>
      </c>
      <c r="C805" s="58" t="s">
        <v>107</v>
      </c>
      <c r="D805" s="58" t="s">
        <v>115</v>
      </c>
      <c r="E805" s="58"/>
      <c r="F805" s="58">
        <v>4700000</v>
      </c>
      <c r="G805" s="58">
        <f t="shared" si="168"/>
        <v>3479880</v>
      </c>
      <c r="H805" s="58">
        <f t="shared" si="169"/>
        <v>3479880</v>
      </c>
      <c r="I805" s="58" t="e">
        <v>#N/A</v>
      </c>
      <c r="J805" s="58">
        <v>150271</v>
      </c>
      <c r="K805" s="58">
        <v>0</v>
      </c>
      <c r="L805" s="58">
        <v>0</v>
      </c>
      <c r="M805" s="58">
        <v>1220120</v>
      </c>
      <c r="N805" s="58">
        <f>VLOOKUP(AD805,'tabla ingresos'!$A$3:$D$15,4,FALSE)</f>
        <v>1000000</v>
      </c>
      <c r="O805" s="58">
        <v>0</v>
      </c>
      <c r="P805" s="58">
        <v>0</v>
      </c>
      <c r="Q805" s="58">
        <v>0</v>
      </c>
      <c r="R805" s="12">
        <v>13052</v>
      </c>
      <c r="S805" s="12" t="s">
        <v>88</v>
      </c>
      <c r="T805" s="12" t="s">
        <v>89</v>
      </c>
      <c r="U805" s="12" t="s">
        <v>10</v>
      </c>
      <c r="V805" s="12">
        <v>4</v>
      </c>
      <c r="W805" s="12">
        <v>0</v>
      </c>
      <c r="X805" s="12">
        <v>0</v>
      </c>
      <c r="Y805" s="59">
        <v>3.1095890410958904</v>
      </c>
      <c r="Z805" s="59">
        <v>37.830136986301369</v>
      </c>
      <c r="AA805" s="12">
        <v>1</v>
      </c>
      <c r="AB805" s="12">
        <v>3</v>
      </c>
      <c r="AC805" s="12">
        <v>1</v>
      </c>
      <c r="AD805" s="12">
        <v>2</v>
      </c>
      <c r="AE805" s="12">
        <v>3</v>
      </c>
      <c r="AF805" s="58" t="s">
        <v>91</v>
      </c>
      <c r="AG805" s="66">
        <f t="shared" si="170"/>
        <v>0.10018066666666667</v>
      </c>
      <c r="AH805" s="67">
        <f t="shared" si="171"/>
        <v>3.1333333333333333</v>
      </c>
      <c r="AI805" s="67">
        <f t="shared" si="172"/>
        <v>0.81341333333333332</v>
      </c>
      <c r="AJ805" s="67">
        <f t="shared" si="173"/>
        <v>2.3199200000000002</v>
      </c>
      <c r="AK805" s="67">
        <f t="shared" si="174"/>
        <v>2.3199200000000002</v>
      </c>
      <c r="AL805" s="67">
        <f t="shared" si="175"/>
        <v>0</v>
      </c>
      <c r="AM805" s="59">
        <f>VLOOKUP(AG805,'SCORE TALLER'!$AC$2:$AD$10,2,TRUE)*AM$2</f>
        <v>0</v>
      </c>
      <c r="AN805" s="59">
        <f>VLOOKUP(AD805,'SCORE TALLER'!$W$2:$X$10,2,TRUE)*AN$2</f>
        <v>0.32</v>
      </c>
      <c r="AO805" s="59">
        <f>VLOOKUP(AB805,'SCORE TALLER'!$S$2:$T$10,2,FALSE)*AO$2</f>
        <v>0.03</v>
      </c>
      <c r="AP805" s="59">
        <f>VLOOKUP(AH805,'SCORE TALLER'!$AE$2:$AF$10,2,TRUE)*AP$2</f>
        <v>0</v>
      </c>
      <c r="AQ805" s="59">
        <f>VLOOKUP(AI805,'SCORE TALLER'!$AG$2:$AH$10,2,TRUE)*AQ$2</f>
        <v>0.4</v>
      </c>
      <c r="AR805" s="59">
        <f>VLOOKUP(AC805,'SCORE TALLER'!$U$2:$V$10,2,FALSE)*AR$2</f>
        <v>0.05</v>
      </c>
      <c r="AS805" s="59">
        <f>VLOOKUP(AE805,'SCORE TALLER'!$Y$2:$Z$10,2,FALSE)*AS$2</f>
        <v>0.02</v>
      </c>
      <c r="AT805" s="59">
        <f>VLOOKUP(Z805,'SCORE TALLER'!$O$2:$P$10,2,TRUE)*AT$2</f>
        <v>0.03</v>
      </c>
      <c r="AU805" s="59">
        <f>VLOOKUP(S805,'SCORE TALLER'!$A$2:$B$10,2,FALSE)*AU$2</f>
        <v>0.25</v>
      </c>
      <c r="AV805" s="59">
        <f>VLOOKUP(AJ805,'SCORE TALLER'!$AI$2:$AJ$10,2,TRUE)*AV$2</f>
        <v>0.15000000000000002</v>
      </c>
      <c r="AW805" s="59">
        <f>VLOOKUP(AK805,'SCORE TALLER'!$AK$2:$AL$10,2,TRUE)*AW$2</f>
        <v>0.15000000000000002</v>
      </c>
      <c r="AX805" s="59">
        <f>VLOOKUP(T805,'SCORE TALLER'!$C$2:$D$10,2,FALSE)*AX$2</f>
        <v>0</v>
      </c>
      <c r="AY805" s="59">
        <f>VLOOKUP(W805,'SCORE TALLER'!$I$2:$J$10,2,TRUE)*AY$2</f>
        <v>0</v>
      </c>
      <c r="AZ805" s="59">
        <f>VLOOKUP(X805,'SCORE TALLER'!$K$2:$L$10,2,TRUE)*AZ$2</f>
        <v>0</v>
      </c>
      <c r="BA805" s="59">
        <f>VLOOKUP(U805,'SCORE TALLER'!$E$2:$F$10,2,FALSE)*BA$2</f>
        <v>0</v>
      </c>
      <c r="BB805" s="59">
        <f>VLOOKUP(Y805,'SCORE TALLER'!$M$2:$N$10,2,TRUE)*BB$2</f>
        <v>0.04</v>
      </c>
      <c r="BC805" s="59">
        <f>VLOOKUP(AA805,'SCORE TALLER'!$Q$2:$R$10,2,FALSE)*BC$2</f>
        <v>0.05</v>
      </c>
      <c r="BD805" s="59">
        <f>VLOOKUP(V805,'SCORE TALLER'!$G$2:$H$10,2,FALSE)*BD$2</f>
        <v>0</v>
      </c>
      <c r="BE805" s="59">
        <f>VLOOKUP(AF805,'SCORE TALLER'!$AA$2:$AB$10,2,FALSE)*BE$2</f>
        <v>0.30000000000000004</v>
      </c>
      <c r="BF805" s="59">
        <f>VLOOKUP(AL805,'SCORE TALLER'!$AM$2:$AN$10,2,TRUE)*BF$2</f>
        <v>0</v>
      </c>
      <c r="BG805" s="67">
        <f t="shared" si="176"/>
        <v>1.79</v>
      </c>
      <c r="BH805" s="67" t="str">
        <f>VLOOKUP(BG805,'SCORE TALLER'!$AP$2:$AQ$7,2,TRUE)</f>
        <v>2. Normal</v>
      </c>
      <c r="BI805" s="67" t="str">
        <f t="shared" si="178"/>
        <v>LBZ</v>
      </c>
      <c r="BJ805" s="67" t="str">
        <f t="shared" si="178"/>
        <v>A</v>
      </c>
      <c r="BK805" s="67" t="str">
        <f t="shared" si="179"/>
        <v>SIN</v>
      </c>
      <c r="BL805" s="86">
        <f t="shared" si="177"/>
        <v>3479880</v>
      </c>
      <c r="BM805" s="86">
        <f t="shared" si="180"/>
        <v>0</v>
      </c>
    </row>
    <row r="806" spans="1:65" x14ac:dyDescent="0.3">
      <c r="A806" s="57">
        <v>2244042202</v>
      </c>
      <c r="B806" s="12" t="s">
        <v>944</v>
      </c>
      <c r="C806" s="58" t="s">
        <v>107</v>
      </c>
      <c r="D806" s="58" t="s">
        <v>115</v>
      </c>
      <c r="E806" s="58">
        <v>1294</v>
      </c>
      <c r="F806" s="58">
        <v>6142992</v>
      </c>
      <c r="G806" s="58">
        <f t="shared" si="168"/>
        <v>3711035</v>
      </c>
      <c r="H806" s="58">
        <f t="shared" si="169"/>
        <v>0</v>
      </c>
      <c r="I806" s="58" t="e">
        <v>#N/A</v>
      </c>
      <c r="J806" s="58">
        <v>279262</v>
      </c>
      <c r="K806" s="58">
        <v>0</v>
      </c>
      <c r="L806" s="58">
        <v>4900000</v>
      </c>
      <c r="M806" s="58">
        <v>2431957</v>
      </c>
      <c r="N806" s="58">
        <f>VLOOKUP(AD806,'tabla ingresos'!$A$3:$D$15,4,FALSE)</f>
        <v>2000000</v>
      </c>
      <c r="O806" s="58">
        <v>0</v>
      </c>
      <c r="P806" s="58">
        <v>0</v>
      </c>
      <c r="Q806" s="58">
        <v>0</v>
      </c>
      <c r="R806" s="12">
        <v>76001</v>
      </c>
      <c r="S806" s="12" t="s">
        <v>87</v>
      </c>
      <c r="T806" s="12" t="s">
        <v>89</v>
      </c>
      <c r="U806" s="12" t="s">
        <v>10</v>
      </c>
      <c r="V806" s="12">
        <v>4</v>
      </c>
      <c r="W806" s="12">
        <v>0</v>
      </c>
      <c r="X806" s="12">
        <v>0</v>
      </c>
      <c r="Y806" s="59">
        <v>4.0630136986301366</v>
      </c>
      <c r="Z806" s="59">
        <v>31.789041095890411</v>
      </c>
      <c r="AA806" s="12">
        <v>2</v>
      </c>
      <c r="AB806" s="12">
        <v>2</v>
      </c>
      <c r="AC806" s="12">
        <v>1</v>
      </c>
      <c r="AD806" s="12">
        <v>3</v>
      </c>
      <c r="AE806" s="12">
        <v>1</v>
      </c>
      <c r="AF806" s="58" t="s">
        <v>91</v>
      </c>
      <c r="AG806" s="66">
        <f t="shared" si="170"/>
        <v>9.3087333333333327E-2</v>
      </c>
      <c r="AH806" s="67">
        <f t="shared" si="171"/>
        <v>2.0476640000000002</v>
      </c>
      <c r="AI806" s="67">
        <f t="shared" si="172"/>
        <v>0.81108366666666665</v>
      </c>
      <c r="AJ806" s="67">
        <f t="shared" si="173"/>
        <v>1.2370116666666666</v>
      </c>
      <c r="AK806" s="67">
        <f t="shared" si="174"/>
        <v>0</v>
      </c>
      <c r="AL806" s="67">
        <f t="shared" si="175"/>
        <v>0</v>
      </c>
      <c r="AM806" s="59">
        <f>VLOOKUP(AG806,'SCORE TALLER'!$AC$2:$AD$10,2,TRUE)*AM$2</f>
        <v>0</v>
      </c>
      <c r="AN806" s="59">
        <f>VLOOKUP(AD806,'SCORE TALLER'!$W$2:$X$10,2,TRUE)*AN$2</f>
        <v>0.32</v>
      </c>
      <c r="AO806" s="59">
        <f>VLOOKUP(AB806,'SCORE TALLER'!$S$2:$T$10,2,FALSE)*AO$2</f>
        <v>0.04</v>
      </c>
      <c r="AP806" s="59">
        <f>VLOOKUP(AH806,'SCORE TALLER'!$AE$2:$AF$10,2,TRUE)*AP$2</f>
        <v>0</v>
      </c>
      <c r="AQ806" s="59">
        <f>VLOOKUP(AI806,'SCORE TALLER'!$AG$2:$AH$10,2,TRUE)*AQ$2</f>
        <v>0.4</v>
      </c>
      <c r="AR806" s="59">
        <f>VLOOKUP(AC806,'SCORE TALLER'!$U$2:$V$10,2,FALSE)*AR$2</f>
        <v>0.05</v>
      </c>
      <c r="AS806" s="59">
        <f>VLOOKUP(AE806,'SCORE TALLER'!$Y$2:$Z$10,2,FALSE)*AS$2</f>
        <v>0.03</v>
      </c>
      <c r="AT806" s="59">
        <f>VLOOKUP(Z806,'SCORE TALLER'!$O$2:$P$10,2,TRUE)*AT$2</f>
        <v>0.04</v>
      </c>
      <c r="AU806" s="59">
        <f>VLOOKUP(S806,'SCORE TALLER'!$A$2:$B$10,2,FALSE)*AU$2</f>
        <v>0.15000000000000002</v>
      </c>
      <c r="AV806" s="59">
        <f>VLOOKUP(AJ806,'SCORE TALLER'!$AI$2:$AJ$10,2,TRUE)*AV$2</f>
        <v>0.2</v>
      </c>
      <c r="AW806" s="59">
        <f>VLOOKUP(AK806,'SCORE TALLER'!$AK$2:$AL$10,2,TRUE)*AW$2</f>
        <v>0.25</v>
      </c>
      <c r="AX806" s="59">
        <f>VLOOKUP(T806,'SCORE TALLER'!$C$2:$D$10,2,FALSE)*AX$2</f>
        <v>0</v>
      </c>
      <c r="AY806" s="59">
        <f>VLOOKUP(W806,'SCORE TALLER'!$I$2:$J$10,2,TRUE)*AY$2</f>
        <v>0</v>
      </c>
      <c r="AZ806" s="59">
        <f>VLOOKUP(X806,'SCORE TALLER'!$K$2:$L$10,2,TRUE)*AZ$2</f>
        <v>0</v>
      </c>
      <c r="BA806" s="59">
        <f>VLOOKUP(U806,'SCORE TALLER'!$E$2:$F$10,2,FALSE)*BA$2</f>
        <v>0</v>
      </c>
      <c r="BB806" s="59">
        <f>VLOOKUP(Y806,'SCORE TALLER'!$M$2:$N$10,2,TRUE)*BB$2</f>
        <v>0.03</v>
      </c>
      <c r="BC806" s="59">
        <f>VLOOKUP(AA806,'SCORE TALLER'!$Q$2:$R$10,2,FALSE)*BC$2</f>
        <v>0</v>
      </c>
      <c r="BD806" s="59">
        <f>VLOOKUP(V806,'SCORE TALLER'!$G$2:$H$10,2,FALSE)*BD$2</f>
        <v>0</v>
      </c>
      <c r="BE806" s="59">
        <f>VLOOKUP(AF806,'SCORE TALLER'!$AA$2:$AB$10,2,FALSE)*BE$2</f>
        <v>0.30000000000000004</v>
      </c>
      <c r="BF806" s="59">
        <f>VLOOKUP(AL806,'SCORE TALLER'!$AM$2:$AN$10,2,TRUE)*BF$2</f>
        <v>0</v>
      </c>
      <c r="BG806" s="67">
        <f t="shared" si="176"/>
        <v>1.8100000000000003</v>
      </c>
      <c r="BH806" s="67" t="str">
        <f>VLOOKUP(BG806,'SCORE TALLER'!$AP$2:$AQ$7,2,TRUE)</f>
        <v>2. Normal</v>
      </c>
      <c r="BI806" s="67" t="str">
        <f t="shared" si="178"/>
        <v>LBZ</v>
      </c>
      <c r="BJ806" s="67" t="str">
        <f t="shared" si="178"/>
        <v>A</v>
      </c>
      <c r="BK806" s="67" t="str">
        <f t="shared" si="179"/>
        <v>SIN</v>
      </c>
      <c r="BL806" s="86">
        <f t="shared" si="177"/>
        <v>0</v>
      </c>
      <c r="BM806" s="86">
        <f t="shared" si="180"/>
        <v>0</v>
      </c>
    </row>
    <row r="807" spans="1:65" x14ac:dyDescent="0.3">
      <c r="A807" s="57">
        <v>2004688282</v>
      </c>
      <c r="B807" s="12" t="s">
        <v>945</v>
      </c>
      <c r="C807" s="58" t="s">
        <v>107</v>
      </c>
      <c r="D807" s="58" t="s">
        <v>115</v>
      </c>
      <c r="E807" s="58">
        <v>608129</v>
      </c>
      <c r="F807" s="58">
        <v>3250844</v>
      </c>
      <c r="G807" s="58">
        <f t="shared" si="168"/>
        <v>2648187</v>
      </c>
      <c r="H807" s="58">
        <f t="shared" si="169"/>
        <v>1138653</v>
      </c>
      <c r="I807" s="58" t="e">
        <v>#N/A</v>
      </c>
      <c r="J807" s="58">
        <v>172712</v>
      </c>
      <c r="K807" s="58">
        <v>0</v>
      </c>
      <c r="L807" s="58">
        <v>1509534</v>
      </c>
      <c r="M807" s="58">
        <v>602657</v>
      </c>
      <c r="N807" s="58">
        <f>VLOOKUP(AD807,'tabla ingresos'!$A$3:$D$15,4,FALSE)</f>
        <v>1000000</v>
      </c>
      <c r="O807" s="58">
        <v>0</v>
      </c>
      <c r="P807" s="58">
        <v>0</v>
      </c>
      <c r="Q807" s="58">
        <v>0</v>
      </c>
      <c r="R807" s="12">
        <v>19001</v>
      </c>
      <c r="S807" s="12" t="s">
        <v>87</v>
      </c>
      <c r="T807" s="12" t="s">
        <v>89</v>
      </c>
      <c r="U807" s="12" t="s">
        <v>10</v>
      </c>
      <c r="V807" s="12">
        <v>4</v>
      </c>
      <c r="W807" s="12">
        <v>0</v>
      </c>
      <c r="X807" s="12">
        <v>0</v>
      </c>
      <c r="Y807" s="59">
        <v>1.8821917808219177</v>
      </c>
      <c r="Z807" s="59">
        <v>29.772602739726029</v>
      </c>
      <c r="AA807" s="12">
        <v>1</v>
      </c>
      <c r="AB807" s="12">
        <v>2</v>
      </c>
      <c r="AC807" s="12">
        <v>1</v>
      </c>
      <c r="AD807" s="12">
        <v>2</v>
      </c>
      <c r="AE807" s="12">
        <v>1</v>
      </c>
      <c r="AF807" s="58" t="s">
        <v>91</v>
      </c>
      <c r="AG807" s="66">
        <f t="shared" si="170"/>
        <v>0.11514133333333333</v>
      </c>
      <c r="AH807" s="67">
        <f t="shared" si="171"/>
        <v>2.1672293333333332</v>
      </c>
      <c r="AI807" s="67">
        <f t="shared" si="172"/>
        <v>0.80719066666666661</v>
      </c>
      <c r="AJ807" s="67">
        <f t="shared" si="173"/>
        <v>1.765458</v>
      </c>
      <c r="AK807" s="67">
        <f t="shared" si="174"/>
        <v>0.75910200000000005</v>
      </c>
      <c r="AL807" s="67">
        <f t="shared" si="175"/>
        <v>0</v>
      </c>
      <c r="AM807" s="59">
        <f>VLOOKUP(AG807,'SCORE TALLER'!$AC$2:$AD$10,2,TRUE)*AM$2</f>
        <v>0</v>
      </c>
      <c r="AN807" s="59">
        <f>VLOOKUP(AD807,'SCORE TALLER'!$W$2:$X$10,2,TRUE)*AN$2</f>
        <v>0.32</v>
      </c>
      <c r="AO807" s="59">
        <f>VLOOKUP(AB807,'SCORE TALLER'!$S$2:$T$10,2,FALSE)*AO$2</f>
        <v>0.04</v>
      </c>
      <c r="AP807" s="59">
        <f>VLOOKUP(AH807,'SCORE TALLER'!$AE$2:$AF$10,2,TRUE)*AP$2</f>
        <v>0</v>
      </c>
      <c r="AQ807" s="59">
        <f>VLOOKUP(AI807,'SCORE TALLER'!$AG$2:$AH$10,2,TRUE)*AQ$2</f>
        <v>0.4</v>
      </c>
      <c r="AR807" s="59">
        <f>VLOOKUP(AC807,'SCORE TALLER'!$U$2:$V$10,2,FALSE)*AR$2</f>
        <v>0.05</v>
      </c>
      <c r="AS807" s="59">
        <f>VLOOKUP(AE807,'SCORE TALLER'!$Y$2:$Z$10,2,FALSE)*AS$2</f>
        <v>0.03</v>
      </c>
      <c r="AT807" s="59">
        <f>VLOOKUP(Z807,'SCORE TALLER'!$O$2:$P$10,2,TRUE)*AT$2</f>
        <v>0.04</v>
      </c>
      <c r="AU807" s="59">
        <f>VLOOKUP(S807,'SCORE TALLER'!$A$2:$B$10,2,FALSE)*AU$2</f>
        <v>0.15000000000000002</v>
      </c>
      <c r="AV807" s="59">
        <f>VLOOKUP(AJ807,'SCORE TALLER'!$AI$2:$AJ$10,2,TRUE)*AV$2</f>
        <v>0.2</v>
      </c>
      <c r="AW807" s="59">
        <f>VLOOKUP(AK807,'SCORE TALLER'!$AK$2:$AL$10,2,TRUE)*AW$2</f>
        <v>0.25</v>
      </c>
      <c r="AX807" s="59">
        <f>VLOOKUP(T807,'SCORE TALLER'!$C$2:$D$10,2,FALSE)*AX$2</f>
        <v>0</v>
      </c>
      <c r="AY807" s="59">
        <f>VLOOKUP(W807,'SCORE TALLER'!$I$2:$J$10,2,TRUE)*AY$2</f>
        <v>0</v>
      </c>
      <c r="AZ807" s="59">
        <f>VLOOKUP(X807,'SCORE TALLER'!$K$2:$L$10,2,TRUE)*AZ$2</f>
        <v>0</v>
      </c>
      <c r="BA807" s="59">
        <f>VLOOKUP(U807,'SCORE TALLER'!$E$2:$F$10,2,FALSE)*BA$2</f>
        <v>0</v>
      </c>
      <c r="BB807" s="59">
        <f>VLOOKUP(Y807,'SCORE TALLER'!$M$2:$N$10,2,TRUE)*BB$2</f>
        <v>0.05</v>
      </c>
      <c r="BC807" s="59">
        <f>VLOOKUP(AA807,'SCORE TALLER'!$Q$2:$R$10,2,FALSE)*BC$2</f>
        <v>0.05</v>
      </c>
      <c r="BD807" s="59">
        <f>VLOOKUP(V807,'SCORE TALLER'!$G$2:$H$10,2,FALSE)*BD$2</f>
        <v>0</v>
      </c>
      <c r="BE807" s="59">
        <f>VLOOKUP(AF807,'SCORE TALLER'!$AA$2:$AB$10,2,FALSE)*BE$2</f>
        <v>0.30000000000000004</v>
      </c>
      <c r="BF807" s="59">
        <f>VLOOKUP(AL807,'SCORE TALLER'!$AM$2:$AN$10,2,TRUE)*BF$2</f>
        <v>0</v>
      </c>
      <c r="BG807" s="67">
        <f t="shared" si="176"/>
        <v>1.8800000000000003</v>
      </c>
      <c r="BH807" s="67" t="str">
        <f>VLOOKUP(BG807,'SCORE TALLER'!$AP$2:$AQ$7,2,TRUE)</f>
        <v>2. Normal</v>
      </c>
      <c r="BI807" s="67" t="str">
        <f t="shared" si="178"/>
        <v>LBZ</v>
      </c>
      <c r="BJ807" s="67" t="str">
        <f t="shared" si="178"/>
        <v>A</v>
      </c>
      <c r="BK807" s="67" t="str">
        <f t="shared" si="179"/>
        <v>SIN</v>
      </c>
      <c r="BL807" s="86">
        <f t="shared" si="177"/>
        <v>1138653</v>
      </c>
      <c r="BM807" s="86">
        <f t="shared" si="180"/>
        <v>0</v>
      </c>
    </row>
    <row r="808" spans="1:65" x14ac:dyDescent="0.3">
      <c r="A808" s="57">
        <v>2008846820</v>
      </c>
      <c r="B808" s="12" t="s">
        <v>946</v>
      </c>
      <c r="C808" s="58" t="s">
        <v>105</v>
      </c>
      <c r="D808" s="58" t="s">
        <v>115</v>
      </c>
      <c r="E808" s="58">
        <v>630396</v>
      </c>
      <c r="F808" s="58">
        <v>3044074</v>
      </c>
      <c r="G808" s="58">
        <f t="shared" si="168"/>
        <v>2467751</v>
      </c>
      <c r="H808" s="58">
        <f t="shared" si="169"/>
        <v>1367751</v>
      </c>
      <c r="I808" s="58">
        <v>3044000</v>
      </c>
      <c r="J808" s="58">
        <v>212097</v>
      </c>
      <c r="K808" s="58">
        <v>0</v>
      </c>
      <c r="L808" s="58">
        <v>1100000</v>
      </c>
      <c r="M808" s="58">
        <v>576323</v>
      </c>
      <c r="N808" s="58">
        <f>VLOOKUP(AD808,'tabla ingresos'!$A$3:$D$15,4,FALSE)</f>
        <v>1000000</v>
      </c>
      <c r="O808" s="58">
        <v>166922.33542750293</v>
      </c>
      <c r="P808" s="58">
        <v>7504000</v>
      </c>
      <c r="Q808" s="58">
        <v>0</v>
      </c>
      <c r="R808" s="12">
        <v>76130</v>
      </c>
      <c r="S808" s="12" t="s">
        <v>87</v>
      </c>
      <c r="T808" s="12" t="s">
        <v>89</v>
      </c>
      <c r="U808" s="12" t="s">
        <v>10</v>
      </c>
      <c r="V808" s="12">
        <v>4</v>
      </c>
      <c r="W808" s="12">
        <v>0</v>
      </c>
      <c r="X808" s="12">
        <v>0</v>
      </c>
      <c r="Y808" s="59">
        <v>1.8</v>
      </c>
      <c r="Z808" s="59">
        <v>25.594520547945205</v>
      </c>
      <c r="AA808" s="12">
        <v>2</v>
      </c>
      <c r="AB808" s="12">
        <v>2</v>
      </c>
      <c r="AC808" s="12">
        <v>1</v>
      </c>
      <c r="AD808" s="12">
        <v>2</v>
      </c>
      <c r="AE808" s="12">
        <v>1</v>
      </c>
      <c r="AF808" s="58" t="s">
        <v>10</v>
      </c>
      <c r="AG808" s="66">
        <f t="shared" si="170"/>
        <v>0.2526795569516686</v>
      </c>
      <c r="AH808" s="67">
        <f t="shared" si="171"/>
        <v>7.0320493333333332</v>
      </c>
      <c r="AI808" s="67">
        <f t="shared" si="172"/>
        <v>0.80447933333333332</v>
      </c>
      <c r="AJ808" s="67">
        <f t="shared" si="173"/>
        <v>1.6451673333333334</v>
      </c>
      <c r="AK808" s="67">
        <f t="shared" si="174"/>
        <v>0.91183400000000003</v>
      </c>
      <c r="AL808" s="67">
        <f t="shared" si="175"/>
        <v>0</v>
      </c>
      <c r="AM808" s="59">
        <f>VLOOKUP(AG808,'SCORE TALLER'!$AC$2:$AD$10,2,TRUE)*AM$2</f>
        <v>0</v>
      </c>
      <c r="AN808" s="59">
        <f>VLOOKUP(AD808,'SCORE TALLER'!$W$2:$X$10,2,TRUE)*AN$2</f>
        <v>0.32</v>
      </c>
      <c r="AO808" s="59">
        <f>VLOOKUP(AB808,'SCORE TALLER'!$S$2:$T$10,2,FALSE)*AO$2</f>
        <v>0.04</v>
      </c>
      <c r="AP808" s="59">
        <f>VLOOKUP(AH808,'SCORE TALLER'!$AE$2:$AF$10,2,TRUE)*AP$2</f>
        <v>0.08</v>
      </c>
      <c r="AQ808" s="59">
        <f>VLOOKUP(AI808,'SCORE TALLER'!$AG$2:$AH$10,2,TRUE)*AQ$2</f>
        <v>0.4</v>
      </c>
      <c r="AR808" s="59">
        <f>VLOOKUP(AC808,'SCORE TALLER'!$U$2:$V$10,2,FALSE)*AR$2</f>
        <v>0.05</v>
      </c>
      <c r="AS808" s="59">
        <f>VLOOKUP(AE808,'SCORE TALLER'!$Y$2:$Z$10,2,FALSE)*AS$2</f>
        <v>0.03</v>
      </c>
      <c r="AT808" s="59">
        <f>VLOOKUP(Z808,'SCORE TALLER'!$O$2:$P$10,2,TRUE)*AT$2</f>
        <v>0.04</v>
      </c>
      <c r="AU808" s="59">
        <f>VLOOKUP(S808,'SCORE TALLER'!$A$2:$B$10,2,FALSE)*AU$2</f>
        <v>0.15000000000000002</v>
      </c>
      <c r="AV808" s="59">
        <f>VLOOKUP(AJ808,'SCORE TALLER'!$AI$2:$AJ$10,2,TRUE)*AV$2</f>
        <v>0.2</v>
      </c>
      <c r="AW808" s="59">
        <f>VLOOKUP(AK808,'SCORE TALLER'!$AK$2:$AL$10,2,TRUE)*AW$2</f>
        <v>0.25</v>
      </c>
      <c r="AX808" s="59">
        <f>VLOOKUP(T808,'SCORE TALLER'!$C$2:$D$10,2,FALSE)*AX$2</f>
        <v>0</v>
      </c>
      <c r="AY808" s="59">
        <f>VLOOKUP(W808,'SCORE TALLER'!$I$2:$J$10,2,TRUE)*AY$2</f>
        <v>0</v>
      </c>
      <c r="AZ808" s="59">
        <f>VLOOKUP(X808,'SCORE TALLER'!$K$2:$L$10,2,TRUE)*AZ$2</f>
        <v>0</v>
      </c>
      <c r="BA808" s="59">
        <f>VLOOKUP(U808,'SCORE TALLER'!$E$2:$F$10,2,FALSE)*BA$2</f>
        <v>0</v>
      </c>
      <c r="BB808" s="59">
        <f>VLOOKUP(Y808,'SCORE TALLER'!$M$2:$N$10,2,TRUE)*BB$2</f>
        <v>0.05</v>
      </c>
      <c r="BC808" s="59">
        <f>VLOOKUP(AA808,'SCORE TALLER'!$Q$2:$R$10,2,FALSE)*BC$2</f>
        <v>0</v>
      </c>
      <c r="BD808" s="59">
        <f>VLOOKUP(V808,'SCORE TALLER'!$G$2:$H$10,2,FALSE)*BD$2</f>
        <v>0</v>
      </c>
      <c r="BE808" s="59">
        <f>VLOOKUP(AF808,'SCORE TALLER'!$AA$2:$AB$10,2,FALSE)*BE$2</f>
        <v>0</v>
      </c>
      <c r="BF808" s="59">
        <f>VLOOKUP(AL808,'SCORE TALLER'!$AM$2:$AN$10,2,TRUE)*BF$2</f>
        <v>0</v>
      </c>
      <c r="BG808" s="67">
        <f t="shared" si="176"/>
        <v>1.6100000000000003</v>
      </c>
      <c r="BH808" s="67" t="str">
        <f>VLOOKUP(BG808,'SCORE TALLER'!$AP$2:$AQ$7,2,TRUE)</f>
        <v>2. Normal</v>
      </c>
      <c r="BI808" s="67" t="str">
        <f t="shared" si="178"/>
        <v>LBZ</v>
      </c>
      <c r="BJ808" s="67" t="str">
        <f t="shared" si="178"/>
        <v>A</v>
      </c>
      <c r="BK808" s="67" t="str">
        <f t="shared" si="179"/>
        <v>A</v>
      </c>
      <c r="BL808" s="86">
        <f t="shared" si="177"/>
        <v>1367751</v>
      </c>
      <c r="BM808" s="86">
        <f t="shared" si="180"/>
        <v>0</v>
      </c>
    </row>
    <row r="809" spans="1:65" x14ac:dyDescent="0.3">
      <c r="A809" s="57">
        <v>8802208</v>
      </c>
      <c r="B809" s="12" t="s">
        <v>947</v>
      </c>
      <c r="C809" s="58" t="s">
        <v>107</v>
      </c>
      <c r="D809" s="58" t="s">
        <v>115</v>
      </c>
      <c r="E809" s="58">
        <v>151562</v>
      </c>
      <c r="F809" s="58">
        <v>3738779</v>
      </c>
      <c r="G809" s="58">
        <f t="shared" si="168"/>
        <v>2684199</v>
      </c>
      <c r="H809" s="58">
        <f t="shared" si="169"/>
        <v>1234199</v>
      </c>
      <c r="I809" s="58" t="e">
        <v>#N/A</v>
      </c>
      <c r="J809" s="58">
        <v>130566</v>
      </c>
      <c r="K809" s="58">
        <v>0</v>
      </c>
      <c r="L809" s="58">
        <v>1450000</v>
      </c>
      <c r="M809" s="58">
        <v>1054580</v>
      </c>
      <c r="N809" s="58">
        <f>VLOOKUP(AD809,'tabla ingresos'!$A$3:$D$15,4,FALSE)</f>
        <v>1000000</v>
      </c>
      <c r="O809" s="58">
        <v>0</v>
      </c>
      <c r="P809" s="58">
        <v>0</v>
      </c>
      <c r="Q809" s="58">
        <v>0</v>
      </c>
      <c r="R809" s="12">
        <v>8758</v>
      </c>
      <c r="S809" s="12" t="s">
        <v>87</v>
      </c>
      <c r="T809" s="12" t="s">
        <v>89</v>
      </c>
      <c r="U809" s="12" t="s">
        <v>10</v>
      </c>
      <c r="V809" s="12">
        <v>4</v>
      </c>
      <c r="W809" s="12">
        <v>0</v>
      </c>
      <c r="X809" s="12">
        <v>0</v>
      </c>
      <c r="Y809" s="59">
        <v>3.4328767123287673</v>
      </c>
      <c r="Z809" s="59">
        <v>38.200000000000003</v>
      </c>
      <c r="AA809" s="12">
        <v>1</v>
      </c>
      <c r="AB809" s="12">
        <v>0</v>
      </c>
      <c r="AC809" s="12">
        <v>1</v>
      </c>
      <c r="AD809" s="12">
        <v>2</v>
      </c>
      <c r="AE809" s="12">
        <v>3</v>
      </c>
      <c r="AF809" s="58" t="s">
        <v>91</v>
      </c>
      <c r="AG809" s="66">
        <f t="shared" si="170"/>
        <v>8.7043999999999996E-2</v>
      </c>
      <c r="AH809" s="67">
        <f t="shared" si="171"/>
        <v>2.4925193333333335</v>
      </c>
      <c r="AI809" s="67">
        <f t="shared" si="172"/>
        <v>0.80409466666666662</v>
      </c>
      <c r="AJ809" s="67">
        <f t="shared" si="173"/>
        <v>1.789466</v>
      </c>
      <c r="AK809" s="67">
        <f t="shared" si="174"/>
        <v>0.82279933333333333</v>
      </c>
      <c r="AL809" s="67">
        <f t="shared" si="175"/>
        <v>0</v>
      </c>
      <c r="AM809" s="59">
        <f>VLOOKUP(AG809,'SCORE TALLER'!$AC$2:$AD$10,2,TRUE)*AM$2</f>
        <v>0</v>
      </c>
      <c r="AN809" s="59">
        <f>VLOOKUP(AD809,'SCORE TALLER'!$W$2:$X$10,2,TRUE)*AN$2</f>
        <v>0.32</v>
      </c>
      <c r="AO809" s="59">
        <f>VLOOKUP(AB809,'SCORE TALLER'!$S$2:$T$10,2,FALSE)*AO$2</f>
        <v>0.05</v>
      </c>
      <c r="AP809" s="59">
        <f>VLOOKUP(AH809,'SCORE TALLER'!$AE$2:$AF$10,2,TRUE)*AP$2</f>
        <v>0</v>
      </c>
      <c r="AQ809" s="59">
        <f>VLOOKUP(AI809,'SCORE TALLER'!$AG$2:$AH$10,2,TRUE)*AQ$2</f>
        <v>0.4</v>
      </c>
      <c r="AR809" s="59">
        <f>VLOOKUP(AC809,'SCORE TALLER'!$U$2:$V$10,2,FALSE)*AR$2</f>
        <v>0.05</v>
      </c>
      <c r="AS809" s="59">
        <f>VLOOKUP(AE809,'SCORE TALLER'!$Y$2:$Z$10,2,FALSE)*AS$2</f>
        <v>0.02</v>
      </c>
      <c r="AT809" s="59">
        <f>VLOOKUP(Z809,'SCORE TALLER'!$O$2:$P$10,2,TRUE)*AT$2</f>
        <v>0.03</v>
      </c>
      <c r="AU809" s="59">
        <f>VLOOKUP(S809,'SCORE TALLER'!$A$2:$B$10,2,FALSE)*AU$2</f>
        <v>0.15000000000000002</v>
      </c>
      <c r="AV809" s="59">
        <f>VLOOKUP(AJ809,'SCORE TALLER'!$AI$2:$AJ$10,2,TRUE)*AV$2</f>
        <v>0.2</v>
      </c>
      <c r="AW809" s="59">
        <f>VLOOKUP(AK809,'SCORE TALLER'!$AK$2:$AL$10,2,TRUE)*AW$2</f>
        <v>0.25</v>
      </c>
      <c r="AX809" s="59">
        <f>VLOOKUP(T809,'SCORE TALLER'!$C$2:$D$10,2,FALSE)*AX$2</f>
        <v>0</v>
      </c>
      <c r="AY809" s="59">
        <f>VLOOKUP(W809,'SCORE TALLER'!$I$2:$J$10,2,TRUE)*AY$2</f>
        <v>0</v>
      </c>
      <c r="AZ809" s="59">
        <f>VLOOKUP(X809,'SCORE TALLER'!$K$2:$L$10,2,TRUE)*AZ$2</f>
        <v>0</v>
      </c>
      <c r="BA809" s="59">
        <f>VLOOKUP(U809,'SCORE TALLER'!$E$2:$F$10,2,FALSE)*BA$2</f>
        <v>0</v>
      </c>
      <c r="BB809" s="59">
        <f>VLOOKUP(Y809,'SCORE TALLER'!$M$2:$N$10,2,TRUE)*BB$2</f>
        <v>0.04</v>
      </c>
      <c r="BC809" s="59">
        <f>VLOOKUP(AA809,'SCORE TALLER'!$Q$2:$R$10,2,FALSE)*BC$2</f>
        <v>0.05</v>
      </c>
      <c r="BD809" s="59">
        <f>VLOOKUP(V809,'SCORE TALLER'!$G$2:$H$10,2,FALSE)*BD$2</f>
        <v>0</v>
      </c>
      <c r="BE809" s="59">
        <f>VLOOKUP(AF809,'SCORE TALLER'!$AA$2:$AB$10,2,FALSE)*BE$2</f>
        <v>0.30000000000000004</v>
      </c>
      <c r="BF809" s="59">
        <f>VLOOKUP(AL809,'SCORE TALLER'!$AM$2:$AN$10,2,TRUE)*BF$2</f>
        <v>0</v>
      </c>
      <c r="BG809" s="67">
        <f t="shared" si="176"/>
        <v>1.86</v>
      </c>
      <c r="BH809" s="67" t="str">
        <f>VLOOKUP(BG809,'SCORE TALLER'!$AP$2:$AQ$7,2,TRUE)</f>
        <v>2. Normal</v>
      </c>
      <c r="BI809" s="67" t="str">
        <f t="shared" si="178"/>
        <v>LBZ</v>
      </c>
      <c r="BJ809" s="67" t="str">
        <f t="shared" si="178"/>
        <v>A</v>
      </c>
      <c r="BK809" s="67" t="str">
        <f t="shared" si="179"/>
        <v>SIN</v>
      </c>
      <c r="BL809" s="86">
        <f t="shared" si="177"/>
        <v>1234199</v>
      </c>
      <c r="BM809" s="86">
        <f t="shared" si="180"/>
        <v>0</v>
      </c>
    </row>
    <row r="810" spans="1:65" x14ac:dyDescent="0.3">
      <c r="A810" s="57">
        <v>8822206</v>
      </c>
      <c r="B810" s="12" t="s">
        <v>948</v>
      </c>
      <c r="C810" s="58" t="s">
        <v>107</v>
      </c>
      <c r="D810" s="58" t="s">
        <v>115</v>
      </c>
      <c r="E810" s="58">
        <v>444327</v>
      </c>
      <c r="F810" s="58">
        <v>2885702</v>
      </c>
      <c r="G810" s="58">
        <f t="shared" si="168"/>
        <v>2124501</v>
      </c>
      <c r="H810" s="58">
        <f t="shared" si="169"/>
        <v>1524501</v>
      </c>
      <c r="I810" s="58" t="e">
        <v>#N/A</v>
      </c>
      <c r="J810" s="58">
        <v>170158</v>
      </c>
      <c r="K810" s="58">
        <v>0</v>
      </c>
      <c r="L810" s="58">
        <v>600000</v>
      </c>
      <c r="M810" s="58">
        <v>761201</v>
      </c>
      <c r="N810" s="58">
        <f>VLOOKUP(AD810,'tabla ingresos'!$A$3:$D$15,4,FALSE)</f>
        <v>1000000</v>
      </c>
      <c r="O810" s="58">
        <v>0</v>
      </c>
      <c r="P810" s="58">
        <v>0</v>
      </c>
      <c r="Q810" s="58">
        <v>0</v>
      </c>
      <c r="R810" s="12">
        <v>5001</v>
      </c>
      <c r="S810" s="12" t="s">
        <v>87</v>
      </c>
      <c r="T810" s="12" t="s">
        <v>89</v>
      </c>
      <c r="U810" s="12" t="s">
        <v>10</v>
      </c>
      <c r="V810" s="12">
        <v>4</v>
      </c>
      <c r="W810" s="12">
        <v>0</v>
      </c>
      <c r="X810" s="12">
        <v>0</v>
      </c>
      <c r="Y810" s="59">
        <v>3.0684931506849313</v>
      </c>
      <c r="Z810" s="59">
        <v>37.087671232876716</v>
      </c>
      <c r="AA810" s="12">
        <v>1</v>
      </c>
      <c r="AB810" s="12">
        <v>2</v>
      </c>
      <c r="AC810" s="12">
        <v>4</v>
      </c>
      <c r="AD810" s="12">
        <v>2</v>
      </c>
      <c r="AE810" s="12">
        <v>1</v>
      </c>
      <c r="AF810" s="58" t="s">
        <v>91</v>
      </c>
      <c r="AG810" s="66">
        <f t="shared" si="170"/>
        <v>0.11343866666666666</v>
      </c>
      <c r="AH810" s="67">
        <f t="shared" si="171"/>
        <v>1.9238013333333333</v>
      </c>
      <c r="AI810" s="67">
        <f t="shared" si="172"/>
        <v>0.80368533333333336</v>
      </c>
      <c r="AJ810" s="67">
        <f t="shared" si="173"/>
        <v>1.416334</v>
      </c>
      <c r="AK810" s="67">
        <f t="shared" si="174"/>
        <v>1.0163340000000001</v>
      </c>
      <c r="AL810" s="67">
        <f t="shared" si="175"/>
        <v>0</v>
      </c>
      <c r="AM810" s="59">
        <f>VLOOKUP(AG810,'SCORE TALLER'!$AC$2:$AD$10,2,TRUE)*AM$2</f>
        <v>0</v>
      </c>
      <c r="AN810" s="59">
        <f>VLOOKUP(AD810,'SCORE TALLER'!$W$2:$X$10,2,TRUE)*AN$2</f>
        <v>0.32</v>
      </c>
      <c r="AO810" s="59">
        <f>VLOOKUP(AB810,'SCORE TALLER'!$S$2:$T$10,2,FALSE)*AO$2</f>
        <v>0.04</v>
      </c>
      <c r="AP810" s="59">
        <f>VLOOKUP(AH810,'SCORE TALLER'!$AE$2:$AF$10,2,TRUE)*AP$2</f>
        <v>0</v>
      </c>
      <c r="AQ810" s="59">
        <f>VLOOKUP(AI810,'SCORE TALLER'!$AG$2:$AH$10,2,TRUE)*AQ$2</f>
        <v>0.4</v>
      </c>
      <c r="AR810" s="59">
        <f>VLOOKUP(AC810,'SCORE TALLER'!$U$2:$V$10,2,FALSE)*AR$2</f>
        <v>0.02</v>
      </c>
      <c r="AS810" s="59">
        <f>VLOOKUP(AE810,'SCORE TALLER'!$Y$2:$Z$10,2,FALSE)*AS$2</f>
        <v>0.03</v>
      </c>
      <c r="AT810" s="59">
        <f>VLOOKUP(Z810,'SCORE TALLER'!$O$2:$P$10,2,TRUE)*AT$2</f>
        <v>0.03</v>
      </c>
      <c r="AU810" s="59">
        <f>VLOOKUP(S810,'SCORE TALLER'!$A$2:$B$10,2,FALSE)*AU$2</f>
        <v>0.15000000000000002</v>
      </c>
      <c r="AV810" s="59">
        <f>VLOOKUP(AJ810,'SCORE TALLER'!$AI$2:$AJ$10,2,TRUE)*AV$2</f>
        <v>0.2</v>
      </c>
      <c r="AW810" s="59">
        <f>VLOOKUP(AK810,'SCORE TALLER'!$AK$2:$AL$10,2,TRUE)*AW$2</f>
        <v>0.2</v>
      </c>
      <c r="AX810" s="59">
        <f>VLOOKUP(T810,'SCORE TALLER'!$C$2:$D$10,2,FALSE)*AX$2</f>
        <v>0</v>
      </c>
      <c r="AY810" s="59">
        <f>VLOOKUP(W810,'SCORE TALLER'!$I$2:$J$10,2,TRUE)*AY$2</f>
        <v>0</v>
      </c>
      <c r="AZ810" s="59">
        <f>VLOOKUP(X810,'SCORE TALLER'!$K$2:$L$10,2,TRUE)*AZ$2</f>
        <v>0</v>
      </c>
      <c r="BA810" s="59">
        <f>VLOOKUP(U810,'SCORE TALLER'!$E$2:$F$10,2,FALSE)*BA$2</f>
        <v>0</v>
      </c>
      <c r="BB810" s="59">
        <f>VLOOKUP(Y810,'SCORE TALLER'!$M$2:$N$10,2,TRUE)*BB$2</f>
        <v>0.04</v>
      </c>
      <c r="BC810" s="59">
        <f>VLOOKUP(AA810,'SCORE TALLER'!$Q$2:$R$10,2,FALSE)*BC$2</f>
        <v>0.05</v>
      </c>
      <c r="BD810" s="59">
        <f>VLOOKUP(V810,'SCORE TALLER'!$G$2:$H$10,2,FALSE)*BD$2</f>
        <v>0</v>
      </c>
      <c r="BE810" s="59">
        <f>VLOOKUP(AF810,'SCORE TALLER'!$AA$2:$AB$10,2,FALSE)*BE$2</f>
        <v>0.30000000000000004</v>
      </c>
      <c r="BF810" s="59">
        <f>VLOOKUP(AL810,'SCORE TALLER'!$AM$2:$AN$10,2,TRUE)*BF$2</f>
        <v>0</v>
      </c>
      <c r="BG810" s="67">
        <f t="shared" si="176"/>
        <v>1.7800000000000002</v>
      </c>
      <c r="BH810" s="67" t="str">
        <f>VLOOKUP(BG810,'SCORE TALLER'!$AP$2:$AQ$7,2,TRUE)</f>
        <v>2. Normal</v>
      </c>
      <c r="BI810" s="67" t="str">
        <f t="shared" si="178"/>
        <v>LBZ</v>
      </c>
      <c r="BJ810" s="67" t="str">
        <f t="shared" si="178"/>
        <v>A</v>
      </c>
      <c r="BK810" s="67" t="str">
        <f t="shared" si="179"/>
        <v>SIN</v>
      </c>
      <c r="BL810" s="86">
        <f t="shared" si="177"/>
        <v>1524501</v>
      </c>
      <c r="BM810" s="86">
        <f t="shared" si="180"/>
        <v>0</v>
      </c>
    </row>
    <row r="811" spans="1:65" x14ac:dyDescent="0.3">
      <c r="A811" s="57">
        <v>2060088224</v>
      </c>
      <c r="B811" s="12" t="s">
        <v>949</v>
      </c>
      <c r="C811" s="58" t="s">
        <v>105</v>
      </c>
      <c r="D811" s="58" t="s">
        <v>114</v>
      </c>
      <c r="E811" s="58"/>
      <c r="F811" s="58">
        <v>4018886</v>
      </c>
      <c r="G811" s="58">
        <f t="shared" si="168"/>
        <v>1614670</v>
      </c>
      <c r="H811" s="58">
        <f t="shared" si="169"/>
        <v>414670</v>
      </c>
      <c r="I811" s="58">
        <v>4019000</v>
      </c>
      <c r="J811" s="58">
        <v>432434</v>
      </c>
      <c r="K811" s="58">
        <v>0</v>
      </c>
      <c r="L811" s="58">
        <v>1200000</v>
      </c>
      <c r="M811" s="58">
        <v>2404216</v>
      </c>
      <c r="N811" s="58">
        <f>VLOOKUP(AD811,'tabla ingresos'!$A$3:$D$15,4,FALSE)</f>
        <v>2000000</v>
      </c>
      <c r="O811" s="58">
        <v>316805.28472722007</v>
      </c>
      <c r="P811" s="58">
        <v>8075000</v>
      </c>
      <c r="Q811" s="58">
        <v>0</v>
      </c>
      <c r="R811" s="12">
        <v>19573</v>
      </c>
      <c r="S811" s="12" t="s">
        <v>87</v>
      </c>
      <c r="T811" s="12" t="s">
        <v>89</v>
      </c>
      <c r="U811" s="12" t="s">
        <v>10</v>
      </c>
      <c r="V811" s="12">
        <v>4</v>
      </c>
      <c r="W811" s="12">
        <v>0</v>
      </c>
      <c r="X811" s="12">
        <v>0</v>
      </c>
      <c r="Y811" s="59">
        <v>2.6054794520547944</v>
      </c>
      <c r="Z811" s="59">
        <v>27.479452054794521</v>
      </c>
      <c r="AA811" s="12">
        <v>1</v>
      </c>
      <c r="AB811" s="12">
        <v>4</v>
      </c>
      <c r="AC811" s="12">
        <v>2</v>
      </c>
      <c r="AD811" s="12">
        <v>3</v>
      </c>
      <c r="AE811" s="12">
        <v>1</v>
      </c>
      <c r="AF811" s="58" t="s">
        <v>10</v>
      </c>
      <c r="AG811" s="66">
        <f t="shared" si="170"/>
        <v>0.2497464282424067</v>
      </c>
      <c r="AH811" s="67">
        <f t="shared" si="171"/>
        <v>4.0312953333333335</v>
      </c>
      <c r="AI811" s="67">
        <f t="shared" si="172"/>
        <v>0.8014053333333333</v>
      </c>
      <c r="AJ811" s="67">
        <f t="shared" si="173"/>
        <v>0.53822333333333339</v>
      </c>
      <c r="AK811" s="67">
        <f t="shared" si="174"/>
        <v>0.13822333333333334</v>
      </c>
      <c r="AL811" s="67">
        <f t="shared" si="175"/>
        <v>0</v>
      </c>
      <c r="AM811" s="59">
        <f>VLOOKUP(AG811,'SCORE TALLER'!$AC$2:$AD$10,2,TRUE)*AM$2</f>
        <v>0</v>
      </c>
      <c r="AN811" s="59">
        <f>VLOOKUP(AD811,'SCORE TALLER'!$W$2:$X$10,2,TRUE)*AN$2</f>
        <v>0.32</v>
      </c>
      <c r="AO811" s="59">
        <f>VLOOKUP(AB811,'SCORE TALLER'!$S$2:$T$10,2,FALSE)*AO$2</f>
        <v>0.02</v>
      </c>
      <c r="AP811" s="59">
        <f>VLOOKUP(AH811,'SCORE TALLER'!$AE$2:$AF$10,2,TRUE)*AP$2</f>
        <v>0</v>
      </c>
      <c r="AQ811" s="59">
        <f>VLOOKUP(AI811,'SCORE TALLER'!$AG$2:$AH$10,2,TRUE)*AQ$2</f>
        <v>0.4</v>
      </c>
      <c r="AR811" s="59">
        <f>VLOOKUP(AC811,'SCORE TALLER'!$U$2:$V$10,2,FALSE)*AR$2</f>
        <v>0.04</v>
      </c>
      <c r="AS811" s="59">
        <f>VLOOKUP(AE811,'SCORE TALLER'!$Y$2:$Z$10,2,FALSE)*AS$2</f>
        <v>0.03</v>
      </c>
      <c r="AT811" s="59">
        <f>VLOOKUP(Z811,'SCORE TALLER'!$O$2:$P$10,2,TRUE)*AT$2</f>
        <v>0.04</v>
      </c>
      <c r="AU811" s="59">
        <f>VLOOKUP(S811,'SCORE TALLER'!$A$2:$B$10,2,FALSE)*AU$2</f>
        <v>0.15000000000000002</v>
      </c>
      <c r="AV811" s="59">
        <f>VLOOKUP(AJ811,'SCORE TALLER'!$AI$2:$AJ$10,2,TRUE)*AV$2</f>
        <v>0.25</v>
      </c>
      <c r="AW811" s="59">
        <f>VLOOKUP(AK811,'SCORE TALLER'!$AK$2:$AL$10,2,TRUE)*AW$2</f>
        <v>0.25</v>
      </c>
      <c r="AX811" s="59">
        <f>VLOOKUP(T811,'SCORE TALLER'!$C$2:$D$10,2,FALSE)*AX$2</f>
        <v>0</v>
      </c>
      <c r="AY811" s="59">
        <f>VLOOKUP(W811,'SCORE TALLER'!$I$2:$J$10,2,TRUE)*AY$2</f>
        <v>0</v>
      </c>
      <c r="AZ811" s="59">
        <f>VLOOKUP(X811,'SCORE TALLER'!$K$2:$L$10,2,TRUE)*AZ$2</f>
        <v>0</v>
      </c>
      <c r="BA811" s="59">
        <f>VLOOKUP(U811,'SCORE TALLER'!$E$2:$F$10,2,FALSE)*BA$2</f>
        <v>0</v>
      </c>
      <c r="BB811" s="59">
        <f>VLOOKUP(Y811,'SCORE TALLER'!$M$2:$N$10,2,TRUE)*BB$2</f>
        <v>0.04</v>
      </c>
      <c r="BC811" s="59">
        <f>VLOOKUP(AA811,'SCORE TALLER'!$Q$2:$R$10,2,FALSE)*BC$2</f>
        <v>0.05</v>
      </c>
      <c r="BD811" s="59">
        <f>VLOOKUP(V811,'SCORE TALLER'!$G$2:$H$10,2,FALSE)*BD$2</f>
        <v>0</v>
      </c>
      <c r="BE811" s="59">
        <f>VLOOKUP(AF811,'SCORE TALLER'!$AA$2:$AB$10,2,FALSE)*BE$2</f>
        <v>0</v>
      </c>
      <c r="BF811" s="59">
        <f>VLOOKUP(AL811,'SCORE TALLER'!$AM$2:$AN$10,2,TRUE)*BF$2</f>
        <v>0</v>
      </c>
      <c r="BG811" s="67">
        <f t="shared" si="176"/>
        <v>1.59</v>
      </c>
      <c r="BH811" s="67" t="str">
        <f>VLOOKUP(BG811,'SCORE TALLER'!$AP$2:$AQ$7,2,TRUE)</f>
        <v>2. Normal</v>
      </c>
      <c r="BI811" s="67" t="str">
        <f t="shared" si="178"/>
        <v>LBZ</v>
      </c>
      <c r="BJ811" s="67" t="str">
        <f t="shared" si="178"/>
        <v>A</v>
      </c>
      <c r="BK811" s="67" t="str">
        <f t="shared" si="179"/>
        <v>A</v>
      </c>
      <c r="BL811" s="86">
        <f t="shared" si="177"/>
        <v>414670</v>
      </c>
      <c r="BM811" s="86">
        <f t="shared" si="180"/>
        <v>0</v>
      </c>
    </row>
    <row r="812" spans="1:65" x14ac:dyDescent="0.3">
      <c r="A812" s="57">
        <v>66806262</v>
      </c>
      <c r="B812" s="12" t="s">
        <v>950</v>
      </c>
      <c r="C812" s="58" t="s">
        <v>107</v>
      </c>
      <c r="D812" s="58" t="s">
        <v>114</v>
      </c>
      <c r="E812" s="58">
        <v>144680</v>
      </c>
      <c r="F812" s="58">
        <v>2134290</v>
      </c>
      <c r="G812" s="58">
        <f t="shared" si="168"/>
        <v>1079710</v>
      </c>
      <c r="H812" s="58">
        <f t="shared" si="169"/>
        <v>0</v>
      </c>
      <c r="I812" s="58" t="e">
        <v>#N/A</v>
      </c>
      <c r="J812" s="58">
        <v>98079</v>
      </c>
      <c r="K812" s="58">
        <v>0</v>
      </c>
      <c r="L812" s="58">
        <v>1500000</v>
      </c>
      <c r="M812" s="58">
        <v>1054580</v>
      </c>
      <c r="N812" s="58">
        <f>VLOOKUP(AD812,'tabla ingresos'!$A$3:$D$15,4,FALSE)</f>
        <v>1000000</v>
      </c>
      <c r="O812" s="58">
        <v>0</v>
      </c>
      <c r="P812" s="58">
        <v>0</v>
      </c>
      <c r="Q812" s="58">
        <v>0</v>
      </c>
      <c r="R812" s="12">
        <v>76130</v>
      </c>
      <c r="S812" s="12" t="s">
        <v>87</v>
      </c>
      <c r="T812" s="12" t="s">
        <v>89</v>
      </c>
      <c r="U812" s="12" t="s">
        <v>10</v>
      </c>
      <c r="V812" s="12">
        <v>4</v>
      </c>
      <c r="W812" s="12">
        <v>0</v>
      </c>
      <c r="X812" s="12">
        <v>0</v>
      </c>
      <c r="Y812" s="59">
        <v>3.7205479452054795</v>
      </c>
      <c r="Z812" s="59">
        <v>52.038356164383565</v>
      </c>
      <c r="AA812" s="12">
        <v>2</v>
      </c>
      <c r="AB812" s="12">
        <v>2</v>
      </c>
      <c r="AC812" s="12">
        <v>2</v>
      </c>
      <c r="AD812" s="12">
        <v>2</v>
      </c>
      <c r="AE812" s="12">
        <v>3</v>
      </c>
      <c r="AF812" s="58" t="s">
        <v>91</v>
      </c>
      <c r="AG812" s="66">
        <f t="shared" si="170"/>
        <v>6.5386E-2</v>
      </c>
      <c r="AH812" s="67">
        <f t="shared" si="171"/>
        <v>1.42286</v>
      </c>
      <c r="AI812" s="67">
        <f t="shared" si="172"/>
        <v>0.7995066666666667</v>
      </c>
      <c r="AJ812" s="67">
        <f t="shared" si="173"/>
        <v>0.71980666666666671</v>
      </c>
      <c r="AK812" s="67">
        <f t="shared" si="174"/>
        <v>0</v>
      </c>
      <c r="AL812" s="67">
        <f t="shared" si="175"/>
        <v>0</v>
      </c>
      <c r="AM812" s="59">
        <f>VLOOKUP(AG812,'SCORE TALLER'!$AC$2:$AD$10,2,TRUE)*AM$2</f>
        <v>0</v>
      </c>
      <c r="AN812" s="59">
        <f>VLOOKUP(AD812,'SCORE TALLER'!$W$2:$X$10,2,TRUE)*AN$2</f>
        <v>0.32</v>
      </c>
      <c r="AO812" s="59">
        <f>VLOOKUP(AB812,'SCORE TALLER'!$S$2:$T$10,2,FALSE)*AO$2</f>
        <v>0.04</v>
      </c>
      <c r="AP812" s="59">
        <f>VLOOKUP(AH812,'SCORE TALLER'!$AE$2:$AF$10,2,TRUE)*AP$2</f>
        <v>0</v>
      </c>
      <c r="AQ812" s="59">
        <f>VLOOKUP(AI812,'SCORE TALLER'!$AG$2:$AH$10,2,TRUE)*AQ$2</f>
        <v>0.4</v>
      </c>
      <c r="AR812" s="59">
        <f>VLOOKUP(AC812,'SCORE TALLER'!$U$2:$V$10,2,FALSE)*AR$2</f>
        <v>0.04</v>
      </c>
      <c r="AS812" s="59">
        <f>VLOOKUP(AE812,'SCORE TALLER'!$Y$2:$Z$10,2,FALSE)*AS$2</f>
        <v>0.02</v>
      </c>
      <c r="AT812" s="59">
        <f>VLOOKUP(Z812,'SCORE TALLER'!$O$2:$P$10,2,TRUE)*AT$2</f>
        <v>0.02</v>
      </c>
      <c r="AU812" s="59">
        <f>VLOOKUP(S812,'SCORE TALLER'!$A$2:$B$10,2,FALSE)*AU$2</f>
        <v>0.15000000000000002</v>
      </c>
      <c r="AV812" s="59">
        <f>VLOOKUP(AJ812,'SCORE TALLER'!$AI$2:$AJ$10,2,TRUE)*AV$2</f>
        <v>0.25</v>
      </c>
      <c r="AW812" s="59">
        <f>VLOOKUP(AK812,'SCORE TALLER'!$AK$2:$AL$10,2,TRUE)*AW$2</f>
        <v>0.25</v>
      </c>
      <c r="AX812" s="59">
        <f>VLOOKUP(T812,'SCORE TALLER'!$C$2:$D$10,2,FALSE)*AX$2</f>
        <v>0</v>
      </c>
      <c r="AY812" s="59">
        <f>VLOOKUP(W812,'SCORE TALLER'!$I$2:$J$10,2,TRUE)*AY$2</f>
        <v>0</v>
      </c>
      <c r="AZ812" s="59">
        <f>VLOOKUP(X812,'SCORE TALLER'!$K$2:$L$10,2,TRUE)*AZ$2</f>
        <v>0</v>
      </c>
      <c r="BA812" s="59">
        <f>VLOOKUP(U812,'SCORE TALLER'!$E$2:$F$10,2,FALSE)*BA$2</f>
        <v>0</v>
      </c>
      <c r="BB812" s="59">
        <f>VLOOKUP(Y812,'SCORE TALLER'!$M$2:$N$10,2,TRUE)*BB$2</f>
        <v>0.04</v>
      </c>
      <c r="BC812" s="59">
        <f>VLOOKUP(AA812,'SCORE TALLER'!$Q$2:$R$10,2,FALSE)*BC$2</f>
        <v>0</v>
      </c>
      <c r="BD812" s="59">
        <f>VLOOKUP(V812,'SCORE TALLER'!$G$2:$H$10,2,FALSE)*BD$2</f>
        <v>0</v>
      </c>
      <c r="BE812" s="59">
        <f>VLOOKUP(AF812,'SCORE TALLER'!$AA$2:$AB$10,2,FALSE)*BE$2</f>
        <v>0.30000000000000004</v>
      </c>
      <c r="BF812" s="59">
        <f>VLOOKUP(AL812,'SCORE TALLER'!$AM$2:$AN$10,2,TRUE)*BF$2</f>
        <v>0</v>
      </c>
      <c r="BG812" s="67">
        <f t="shared" si="176"/>
        <v>1.8300000000000003</v>
      </c>
      <c r="BH812" s="67" t="str">
        <f>VLOOKUP(BG812,'SCORE TALLER'!$AP$2:$AQ$7,2,TRUE)</f>
        <v>2. Normal</v>
      </c>
      <c r="BI812" s="67" t="str">
        <f t="shared" si="178"/>
        <v>LBZ</v>
      </c>
      <c r="BJ812" s="67" t="str">
        <f t="shared" si="178"/>
        <v>A</v>
      </c>
      <c r="BK812" s="67" t="str">
        <f t="shared" si="179"/>
        <v>SIN</v>
      </c>
      <c r="BL812" s="86">
        <f t="shared" si="177"/>
        <v>0</v>
      </c>
      <c r="BM812" s="86">
        <f t="shared" si="180"/>
        <v>0</v>
      </c>
    </row>
    <row r="813" spans="1:65" x14ac:dyDescent="0.3">
      <c r="A813" s="57">
        <v>2222228880</v>
      </c>
      <c r="B813" s="12" t="s">
        <v>951</v>
      </c>
      <c r="C813" s="58" t="s">
        <v>105</v>
      </c>
      <c r="D813" s="58" t="s">
        <v>115</v>
      </c>
      <c r="E813" s="58">
        <v>133606</v>
      </c>
      <c r="F813" s="58">
        <v>3193608</v>
      </c>
      <c r="G813" s="58">
        <f t="shared" si="168"/>
        <v>2130205</v>
      </c>
      <c r="H813" s="58">
        <f t="shared" si="169"/>
        <v>0</v>
      </c>
      <c r="I813" s="58">
        <v>3194000</v>
      </c>
      <c r="J813" s="58">
        <v>134747</v>
      </c>
      <c r="K813" s="58">
        <v>0</v>
      </c>
      <c r="L813" s="58">
        <v>2800000</v>
      </c>
      <c r="M813" s="58">
        <v>1063403</v>
      </c>
      <c r="N813" s="58">
        <f>VLOOKUP(AD813,'tabla ingresos'!$A$3:$D$15,4,FALSE)</f>
        <v>1000000</v>
      </c>
      <c r="O813" s="58">
        <v>6944.2149098102718</v>
      </c>
      <c r="P813" s="58">
        <v>177000</v>
      </c>
      <c r="Q813" s="58">
        <v>0</v>
      </c>
      <c r="R813" s="12">
        <v>76130</v>
      </c>
      <c r="S813" s="12" t="s">
        <v>87</v>
      </c>
      <c r="T813" s="12" t="s">
        <v>89</v>
      </c>
      <c r="U813" s="12" t="s">
        <v>10</v>
      </c>
      <c r="V813" s="12">
        <v>4</v>
      </c>
      <c r="W813" s="12">
        <v>0</v>
      </c>
      <c r="X813" s="12">
        <v>0</v>
      </c>
      <c r="Y813" s="59">
        <v>3.5671232876712327</v>
      </c>
      <c r="Z813" s="59">
        <v>36.158904109589038</v>
      </c>
      <c r="AA813" s="12">
        <v>1</v>
      </c>
      <c r="AB813" s="12">
        <v>2</v>
      </c>
      <c r="AC813" s="12">
        <v>2</v>
      </c>
      <c r="AD813" s="12">
        <v>2</v>
      </c>
      <c r="AE813" s="12">
        <v>1</v>
      </c>
      <c r="AF813" s="58" t="s">
        <v>10</v>
      </c>
      <c r="AG813" s="66">
        <f t="shared" si="170"/>
        <v>9.4460809939873519E-2</v>
      </c>
      <c r="AH813" s="67">
        <f t="shared" si="171"/>
        <v>2.2470720000000002</v>
      </c>
      <c r="AI813" s="67">
        <f t="shared" si="172"/>
        <v>0.79800599999999999</v>
      </c>
      <c r="AJ813" s="67">
        <f t="shared" si="173"/>
        <v>1.4201366666666666</v>
      </c>
      <c r="AK813" s="67">
        <f t="shared" si="174"/>
        <v>0</v>
      </c>
      <c r="AL813" s="67">
        <f t="shared" si="175"/>
        <v>0</v>
      </c>
      <c r="AM813" s="59">
        <f>VLOOKUP(AG813,'SCORE TALLER'!$AC$2:$AD$10,2,TRUE)*AM$2</f>
        <v>0</v>
      </c>
      <c r="AN813" s="59">
        <f>VLOOKUP(AD813,'SCORE TALLER'!$W$2:$X$10,2,TRUE)*AN$2</f>
        <v>0.32</v>
      </c>
      <c r="AO813" s="59">
        <f>VLOOKUP(AB813,'SCORE TALLER'!$S$2:$T$10,2,FALSE)*AO$2</f>
        <v>0.04</v>
      </c>
      <c r="AP813" s="59">
        <f>VLOOKUP(AH813,'SCORE TALLER'!$AE$2:$AF$10,2,TRUE)*AP$2</f>
        <v>0</v>
      </c>
      <c r="AQ813" s="59">
        <f>VLOOKUP(AI813,'SCORE TALLER'!$AG$2:$AH$10,2,TRUE)*AQ$2</f>
        <v>0.4</v>
      </c>
      <c r="AR813" s="59">
        <f>VLOOKUP(AC813,'SCORE TALLER'!$U$2:$V$10,2,FALSE)*AR$2</f>
        <v>0.04</v>
      </c>
      <c r="AS813" s="59">
        <f>VLOOKUP(AE813,'SCORE TALLER'!$Y$2:$Z$10,2,FALSE)*AS$2</f>
        <v>0.03</v>
      </c>
      <c r="AT813" s="59">
        <f>VLOOKUP(Z813,'SCORE TALLER'!$O$2:$P$10,2,TRUE)*AT$2</f>
        <v>0.03</v>
      </c>
      <c r="AU813" s="59">
        <f>VLOOKUP(S813,'SCORE TALLER'!$A$2:$B$10,2,FALSE)*AU$2</f>
        <v>0.15000000000000002</v>
      </c>
      <c r="AV813" s="59">
        <f>VLOOKUP(AJ813,'SCORE TALLER'!$AI$2:$AJ$10,2,TRUE)*AV$2</f>
        <v>0.2</v>
      </c>
      <c r="AW813" s="59">
        <f>VLOOKUP(AK813,'SCORE TALLER'!$AK$2:$AL$10,2,TRUE)*AW$2</f>
        <v>0.25</v>
      </c>
      <c r="AX813" s="59">
        <f>VLOOKUP(T813,'SCORE TALLER'!$C$2:$D$10,2,FALSE)*AX$2</f>
        <v>0</v>
      </c>
      <c r="AY813" s="59">
        <f>VLOOKUP(W813,'SCORE TALLER'!$I$2:$J$10,2,TRUE)*AY$2</f>
        <v>0</v>
      </c>
      <c r="AZ813" s="59">
        <f>VLOOKUP(X813,'SCORE TALLER'!$K$2:$L$10,2,TRUE)*AZ$2</f>
        <v>0</v>
      </c>
      <c r="BA813" s="59">
        <f>VLOOKUP(U813,'SCORE TALLER'!$E$2:$F$10,2,FALSE)*BA$2</f>
        <v>0</v>
      </c>
      <c r="BB813" s="59">
        <f>VLOOKUP(Y813,'SCORE TALLER'!$M$2:$N$10,2,TRUE)*BB$2</f>
        <v>0.04</v>
      </c>
      <c r="BC813" s="59">
        <f>VLOOKUP(AA813,'SCORE TALLER'!$Q$2:$R$10,2,FALSE)*BC$2</f>
        <v>0.05</v>
      </c>
      <c r="BD813" s="59">
        <f>VLOOKUP(V813,'SCORE TALLER'!$G$2:$H$10,2,FALSE)*BD$2</f>
        <v>0</v>
      </c>
      <c r="BE813" s="59">
        <f>VLOOKUP(AF813,'SCORE TALLER'!$AA$2:$AB$10,2,FALSE)*BE$2</f>
        <v>0</v>
      </c>
      <c r="BF813" s="59">
        <f>VLOOKUP(AL813,'SCORE TALLER'!$AM$2:$AN$10,2,TRUE)*BF$2</f>
        <v>0</v>
      </c>
      <c r="BG813" s="67">
        <f t="shared" si="176"/>
        <v>1.5500000000000003</v>
      </c>
      <c r="BH813" s="67" t="str">
        <f>VLOOKUP(BG813,'SCORE TALLER'!$AP$2:$AQ$7,2,TRUE)</f>
        <v>2. Normal</v>
      </c>
      <c r="BI813" s="67" t="str">
        <f t="shared" si="178"/>
        <v>LBZ</v>
      </c>
      <c r="BJ813" s="67" t="str">
        <f t="shared" si="178"/>
        <v>A</v>
      </c>
      <c r="BK813" s="67" t="str">
        <f t="shared" si="179"/>
        <v>A</v>
      </c>
      <c r="BL813" s="86">
        <f t="shared" si="177"/>
        <v>0</v>
      </c>
      <c r="BM813" s="86">
        <f t="shared" si="180"/>
        <v>0</v>
      </c>
    </row>
    <row r="814" spans="1:65" x14ac:dyDescent="0.3">
      <c r="A814" s="57">
        <v>2244262440</v>
      </c>
      <c r="B814" s="12" t="s">
        <v>952</v>
      </c>
      <c r="C814" s="58" t="s">
        <v>107</v>
      </c>
      <c r="D814" s="58" t="s">
        <v>114</v>
      </c>
      <c r="E814" s="58">
        <v>390139</v>
      </c>
      <c r="F814" s="58">
        <v>3791281</v>
      </c>
      <c r="G814" s="58">
        <f t="shared" si="168"/>
        <v>1794756</v>
      </c>
      <c r="H814" s="58">
        <f t="shared" si="169"/>
        <v>1794756</v>
      </c>
      <c r="I814" s="58" t="e">
        <v>#N/A</v>
      </c>
      <c r="J814" s="58">
        <v>345424</v>
      </c>
      <c r="K814" s="58">
        <v>0</v>
      </c>
      <c r="L814" s="58">
        <v>0</v>
      </c>
      <c r="M814" s="58">
        <v>1996525</v>
      </c>
      <c r="N814" s="58">
        <f>VLOOKUP(AD814,'tabla ingresos'!$A$3:$D$15,4,FALSE)</f>
        <v>2000000</v>
      </c>
      <c r="O814" s="58">
        <v>0</v>
      </c>
      <c r="P814" s="58">
        <v>0</v>
      </c>
      <c r="Q814" s="58">
        <v>0</v>
      </c>
      <c r="R814" s="12">
        <v>76130</v>
      </c>
      <c r="S814" s="12" t="s">
        <v>88</v>
      </c>
      <c r="T814" s="12" t="s">
        <v>89</v>
      </c>
      <c r="U814" s="12" t="s">
        <v>10</v>
      </c>
      <c r="V814" s="12">
        <v>4</v>
      </c>
      <c r="W814" s="12">
        <v>0</v>
      </c>
      <c r="X814" s="12">
        <v>0</v>
      </c>
      <c r="Y814" s="59">
        <v>2.1013698630136988</v>
      </c>
      <c r="Z814" s="59">
        <v>29.210958904109589</v>
      </c>
      <c r="AA814" s="12">
        <v>2</v>
      </c>
      <c r="AB814" s="12">
        <v>5</v>
      </c>
      <c r="AC814" s="12">
        <v>3</v>
      </c>
      <c r="AD814" s="12">
        <v>3</v>
      </c>
      <c r="AE814" s="12">
        <v>3</v>
      </c>
      <c r="AF814" s="58" t="s">
        <v>91</v>
      </c>
      <c r="AG814" s="66">
        <f t="shared" si="170"/>
        <v>0.11514133333333333</v>
      </c>
      <c r="AH814" s="67">
        <f t="shared" si="171"/>
        <v>1.2637603333333334</v>
      </c>
      <c r="AI814" s="67">
        <f t="shared" si="172"/>
        <v>0.79555466666666663</v>
      </c>
      <c r="AJ814" s="67">
        <f t="shared" si="173"/>
        <v>0.59825200000000001</v>
      </c>
      <c r="AK814" s="67">
        <f t="shared" si="174"/>
        <v>0.59825200000000001</v>
      </c>
      <c r="AL814" s="67">
        <f t="shared" si="175"/>
        <v>0</v>
      </c>
      <c r="AM814" s="59">
        <f>VLOOKUP(AG814,'SCORE TALLER'!$AC$2:$AD$10,2,TRUE)*AM$2</f>
        <v>0</v>
      </c>
      <c r="AN814" s="59">
        <f>VLOOKUP(AD814,'SCORE TALLER'!$W$2:$X$10,2,TRUE)*AN$2</f>
        <v>0.32</v>
      </c>
      <c r="AO814" s="59">
        <f>VLOOKUP(AB814,'SCORE TALLER'!$S$2:$T$10,2,FALSE)*AO$2</f>
        <v>0.01</v>
      </c>
      <c r="AP814" s="59">
        <f>VLOOKUP(AH814,'SCORE TALLER'!$AE$2:$AF$10,2,TRUE)*AP$2</f>
        <v>0</v>
      </c>
      <c r="AQ814" s="59">
        <f>VLOOKUP(AI814,'SCORE TALLER'!$AG$2:$AH$10,2,TRUE)*AQ$2</f>
        <v>0.4</v>
      </c>
      <c r="AR814" s="59">
        <f>VLOOKUP(AC814,'SCORE TALLER'!$U$2:$V$10,2,FALSE)*AR$2</f>
        <v>0.03</v>
      </c>
      <c r="AS814" s="59">
        <f>VLOOKUP(AE814,'SCORE TALLER'!$Y$2:$Z$10,2,FALSE)*AS$2</f>
        <v>0.02</v>
      </c>
      <c r="AT814" s="59">
        <f>VLOOKUP(Z814,'SCORE TALLER'!$O$2:$P$10,2,TRUE)*AT$2</f>
        <v>0.04</v>
      </c>
      <c r="AU814" s="59">
        <f>VLOOKUP(S814,'SCORE TALLER'!$A$2:$B$10,2,FALSE)*AU$2</f>
        <v>0.25</v>
      </c>
      <c r="AV814" s="59">
        <f>VLOOKUP(AJ814,'SCORE TALLER'!$AI$2:$AJ$10,2,TRUE)*AV$2</f>
        <v>0.25</v>
      </c>
      <c r="AW814" s="59">
        <f>VLOOKUP(AK814,'SCORE TALLER'!$AK$2:$AL$10,2,TRUE)*AW$2</f>
        <v>0.25</v>
      </c>
      <c r="AX814" s="59">
        <f>VLOOKUP(T814,'SCORE TALLER'!$C$2:$D$10,2,FALSE)*AX$2</f>
        <v>0</v>
      </c>
      <c r="AY814" s="59">
        <f>VLOOKUP(W814,'SCORE TALLER'!$I$2:$J$10,2,TRUE)*AY$2</f>
        <v>0</v>
      </c>
      <c r="AZ814" s="59">
        <f>VLOOKUP(X814,'SCORE TALLER'!$K$2:$L$10,2,TRUE)*AZ$2</f>
        <v>0</v>
      </c>
      <c r="BA814" s="59">
        <f>VLOOKUP(U814,'SCORE TALLER'!$E$2:$F$10,2,FALSE)*BA$2</f>
        <v>0</v>
      </c>
      <c r="BB814" s="59">
        <f>VLOOKUP(Y814,'SCORE TALLER'!$M$2:$N$10,2,TRUE)*BB$2</f>
        <v>0.04</v>
      </c>
      <c r="BC814" s="59">
        <f>VLOOKUP(AA814,'SCORE TALLER'!$Q$2:$R$10,2,FALSE)*BC$2</f>
        <v>0</v>
      </c>
      <c r="BD814" s="59">
        <f>VLOOKUP(V814,'SCORE TALLER'!$G$2:$H$10,2,FALSE)*BD$2</f>
        <v>0</v>
      </c>
      <c r="BE814" s="59">
        <f>VLOOKUP(AF814,'SCORE TALLER'!$AA$2:$AB$10,2,FALSE)*BE$2</f>
        <v>0.30000000000000004</v>
      </c>
      <c r="BF814" s="59">
        <f>VLOOKUP(AL814,'SCORE TALLER'!$AM$2:$AN$10,2,TRUE)*BF$2</f>
        <v>0</v>
      </c>
      <c r="BG814" s="67">
        <f t="shared" si="176"/>
        <v>1.9100000000000001</v>
      </c>
      <c r="BH814" s="67" t="str">
        <f>VLOOKUP(BG814,'SCORE TALLER'!$AP$2:$AQ$7,2,TRUE)</f>
        <v>2. Normal</v>
      </c>
      <c r="BI814" s="67" t="str">
        <f t="shared" si="178"/>
        <v>LBZ</v>
      </c>
      <c r="BJ814" s="67" t="str">
        <f t="shared" si="178"/>
        <v>A</v>
      </c>
      <c r="BK814" s="67" t="str">
        <f t="shared" si="179"/>
        <v>SIN</v>
      </c>
      <c r="BL814" s="86">
        <f t="shared" si="177"/>
        <v>1794756</v>
      </c>
      <c r="BM814" s="86">
        <f t="shared" si="180"/>
        <v>0</v>
      </c>
    </row>
    <row r="815" spans="1:65" x14ac:dyDescent="0.3">
      <c r="A815" s="57">
        <v>2224646842</v>
      </c>
      <c r="B815" s="12" t="s">
        <v>953</v>
      </c>
      <c r="C815" s="58" t="s">
        <v>107</v>
      </c>
      <c r="D815" s="58" t="s">
        <v>115</v>
      </c>
      <c r="E815" s="58">
        <v>514864</v>
      </c>
      <c r="F815" s="58">
        <v>3113251</v>
      </c>
      <c r="G815" s="58">
        <f t="shared" si="168"/>
        <v>2435317</v>
      </c>
      <c r="H815" s="58">
        <f t="shared" si="169"/>
        <v>935317</v>
      </c>
      <c r="I815" s="58" t="e">
        <v>#N/A</v>
      </c>
      <c r="J815" s="58">
        <v>143680</v>
      </c>
      <c r="K815" s="58">
        <v>0</v>
      </c>
      <c r="L815" s="58">
        <v>1500000</v>
      </c>
      <c r="M815" s="58">
        <v>677934</v>
      </c>
      <c r="N815" s="58">
        <f>VLOOKUP(AD815,'tabla ingresos'!$A$3:$D$15,4,FALSE)</f>
        <v>1000000</v>
      </c>
      <c r="O815" s="58">
        <v>0</v>
      </c>
      <c r="P815" s="58">
        <v>0</v>
      </c>
      <c r="Q815" s="58">
        <v>0</v>
      </c>
      <c r="R815" s="12">
        <v>76001</v>
      </c>
      <c r="S815" s="12" t="s">
        <v>87</v>
      </c>
      <c r="T815" s="12" t="s">
        <v>89</v>
      </c>
      <c r="U815" s="12" t="s">
        <v>10</v>
      </c>
      <c r="V815" s="12">
        <v>4</v>
      </c>
      <c r="W815" s="12">
        <v>0</v>
      </c>
      <c r="X815" s="12">
        <v>0</v>
      </c>
      <c r="Y815" s="59">
        <v>2.1589041095890411</v>
      </c>
      <c r="Z815" s="59">
        <v>25.076712328767123</v>
      </c>
      <c r="AA815" s="12">
        <v>2</v>
      </c>
      <c r="AB815" s="12">
        <v>4</v>
      </c>
      <c r="AC815" s="12">
        <v>3</v>
      </c>
      <c r="AD815" s="12">
        <v>2</v>
      </c>
      <c r="AE815" s="12">
        <v>1</v>
      </c>
      <c r="AF815" s="58" t="s">
        <v>91</v>
      </c>
      <c r="AG815" s="66">
        <f t="shared" si="170"/>
        <v>9.5786666666666673E-2</v>
      </c>
      <c r="AH815" s="67">
        <f t="shared" si="171"/>
        <v>2.0755006666666667</v>
      </c>
      <c r="AI815" s="67">
        <f t="shared" si="172"/>
        <v>0.79519866666666672</v>
      </c>
      <c r="AJ815" s="67">
        <f t="shared" si="173"/>
        <v>1.6235446666666666</v>
      </c>
      <c r="AK815" s="67">
        <f t="shared" si="174"/>
        <v>0.62354466666666664</v>
      </c>
      <c r="AL815" s="67">
        <f t="shared" si="175"/>
        <v>0</v>
      </c>
      <c r="AM815" s="59">
        <f>VLOOKUP(AG815,'SCORE TALLER'!$AC$2:$AD$10,2,TRUE)*AM$2</f>
        <v>0</v>
      </c>
      <c r="AN815" s="59">
        <f>VLOOKUP(AD815,'SCORE TALLER'!$W$2:$X$10,2,TRUE)*AN$2</f>
        <v>0.32</v>
      </c>
      <c r="AO815" s="59">
        <f>VLOOKUP(AB815,'SCORE TALLER'!$S$2:$T$10,2,FALSE)*AO$2</f>
        <v>0.02</v>
      </c>
      <c r="AP815" s="59">
        <f>VLOOKUP(AH815,'SCORE TALLER'!$AE$2:$AF$10,2,TRUE)*AP$2</f>
        <v>0</v>
      </c>
      <c r="AQ815" s="59">
        <f>VLOOKUP(AI815,'SCORE TALLER'!$AG$2:$AH$10,2,TRUE)*AQ$2</f>
        <v>0.4</v>
      </c>
      <c r="AR815" s="59">
        <f>VLOOKUP(AC815,'SCORE TALLER'!$U$2:$V$10,2,FALSE)*AR$2</f>
        <v>0.03</v>
      </c>
      <c r="AS815" s="59">
        <f>VLOOKUP(AE815,'SCORE TALLER'!$Y$2:$Z$10,2,FALSE)*AS$2</f>
        <v>0.03</v>
      </c>
      <c r="AT815" s="59">
        <f>VLOOKUP(Z815,'SCORE TALLER'!$O$2:$P$10,2,TRUE)*AT$2</f>
        <v>0.04</v>
      </c>
      <c r="AU815" s="59">
        <f>VLOOKUP(S815,'SCORE TALLER'!$A$2:$B$10,2,FALSE)*AU$2</f>
        <v>0.15000000000000002</v>
      </c>
      <c r="AV815" s="59">
        <f>VLOOKUP(AJ815,'SCORE TALLER'!$AI$2:$AJ$10,2,TRUE)*AV$2</f>
        <v>0.2</v>
      </c>
      <c r="AW815" s="59">
        <f>VLOOKUP(AK815,'SCORE TALLER'!$AK$2:$AL$10,2,TRUE)*AW$2</f>
        <v>0.25</v>
      </c>
      <c r="AX815" s="59">
        <f>VLOOKUP(T815,'SCORE TALLER'!$C$2:$D$10,2,FALSE)*AX$2</f>
        <v>0</v>
      </c>
      <c r="AY815" s="59">
        <f>VLOOKUP(W815,'SCORE TALLER'!$I$2:$J$10,2,TRUE)*AY$2</f>
        <v>0</v>
      </c>
      <c r="AZ815" s="59">
        <f>VLOOKUP(X815,'SCORE TALLER'!$K$2:$L$10,2,TRUE)*AZ$2</f>
        <v>0</v>
      </c>
      <c r="BA815" s="59">
        <f>VLOOKUP(U815,'SCORE TALLER'!$E$2:$F$10,2,FALSE)*BA$2</f>
        <v>0</v>
      </c>
      <c r="BB815" s="59">
        <f>VLOOKUP(Y815,'SCORE TALLER'!$M$2:$N$10,2,TRUE)*BB$2</f>
        <v>0.04</v>
      </c>
      <c r="BC815" s="59">
        <f>VLOOKUP(AA815,'SCORE TALLER'!$Q$2:$R$10,2,FALSE)*BC$2</f>
        <v>0</v>
      </c>
      <c r="BD815" s="59">
        <f>VLOOKUP(V815,'SCORE TALLER'!$G$2:$H$10,2,FALSE)*BD$2</f>
        <v>0</v>
      </c>
      <c r="BE815" s="59">
        <f>VLOOKUP(AF815,'SCORE TALLER'!$AA$2:$AB$10,2,FALSE)*BE$2</f>
        <v>0.30000000000000004</v>
      </c>
      <c r="BF815" s="59">
        <f>VLOOKUP(AL815,'SCORE TALLER'!$AM$2:$AN$10,2,TRUE)*BF$2</f>
        <v>0</v>
      </c>
      <c r="BG815" s="67">
        <f t="shared" si="176"/>
        <v>1.7800000000000002</v>
      </c>
      <c r="BH815" s="67" t="str">
        <f>VLOOKUP(BG815,'SCORE TALLER'!$AP$2:$AQ$7,2,TRUE)</f>
        <v>2. Normal</v>
      </c>
      <c r="BI815" s="67" t="str">
        <f t="shared" si="178"/>
        <v>LBZ</v>
      </c>
      <c r="BJ815" s="67" t="str">
        <f t="shared" si="178"/>
        <v>A</v>
      </c>
      <c r="BK815" s="67" t="str">
        <f t="shared" si="179"/>
        <v>SIN</v>
      </c>
      <c r="BL815" s="86">
        <f t="shared" si="177"/>
        <v>935317</v>
      </c>
      <c r="BM815" s="86">
        <f t="shared" si="180"/>
        <v>0</v>
      </c>
    </row>
    <row r="816" spans="1:65" x14ac:dyDescent="0.3">
      <c r="A816" s="57">
        <v>2228288422</v>
      </c>
      <c r="B816" s="12" t="s">
        <v>954</v>
      </c>
      <c r="C816" s="58" t="s">
        <v>105</v>
      </c>
      <c r="D816" s="58" t="s">
        <v>115</v>
      </c>
      <c r="E816" s="58"/>
      <c r="F816" s="58">
        <v>3612037</v>
      </c>
      <c r="G816" s="58">
        <f t="shared" si="168"/>
        <v>2423917</v>
      </c>
      <c r="H816" s="58">
        <f t="shared" si="169"/>
        <v>2423917</v>
      </c>
      <c r="I816" s="58">
        <v>3612000</v>
      </c>
      <c r="J816" s="58">
        <v>217841</v>
      </c>
      <c r="K816" s="58">
        <v>0</v>
      </c>
      <c r="L816" s="58">
        <v>0</v>
      </c>
      <c r="M816" s="58">
        <v>1188120</v>
      </c>
      <c r="N816" s="58">
        <f>VLOOKUP(AD816,'tabla ingresos'!$A$3:$D$15,4,FALSE)</f>
        <v>1000000</v>
      </c>
      <c r="O816" s="58">
        <v>23823.803470529798</v>
      </c>
      <c r="P816" s="58">
        <v>1071000</v>
      </c>
      <c r="Q816" s="58">
        <v>0</v>
      </c>
      <c r="R816" s="12">
        <v>68255</v>
      </c>
      <c r="S816" s="12" t="s">
        <v>88</v>
      </c>
      <c r="T816" s="12" t="s">
        <v>89</v>
      </c>
      <c r="U816" s="12" t="s">
        <v>10</v>
      </c>
      <c r="V816" s="12">
        <v>4</v>
      </c>
      <c r="W816" s="12">
        <v>0</v>
      </c>
      <c r="X816" s="12">
        <v>0</v>
      </c>
      <c r="Y816" s="59">
        <v>3.0684931506849313</v>
      </c>
      <c r="Z816" s="59">
        <v>35.701369863013696</v>
      </c>
      <c r="AA816" s="12">
        <v>2</v>
      </c>
      <c r="AB816" s="12">
        <v>2</v>
      </c>
      <c r="AC816" s="12">
        <v>2</v>
      </c>
      <c r="AD816" s="12">
        <v>2</v>
      </c>
      <c r="AE816" s="12">
        <v>3</v>
      </c>
      <c r="AF816" s="58" t="s">
        <v>10</v>
      </c>
      <c r="AG816" s="66">
        <f t="shared" si="170"/>
        <v>0.1611098689803532</v>
      </c>
      <c r="AH816" s="67">
        <f t="shared" si="171"/>
        <v>3.1220246666666664</v>
      </c>
      <c r="AI816" s="67">
        <f t="shared" si="172"/>
        <v>0.79208000000000001</v>
      </c>
      <c r="AJ816" s="67">
        <f t="shared" si="173"/>
        <v>1.6159446666666666</v>
      </c>
      <c r="AK816" s="67">
        <f t="shared" si="174"/>
        <v>1.6159446666666666</v>
      </c>
      <c r="AL816" s="67">
        <f t="shared" si="175"/>
        <v>0</v>
      </c>
      <c r="AM816" s="59">
        <f>VLOOKUP(AG816,'SCORE TALLER'!$AC$2:$AD$10,2,TRUE)*AM$2</f>
        <v>0</v>
      </c>
      <c r="AN816" s="59">
        <f>VLOOKUP(AD816,'SCORE TALLER'!$W$2:$X$10,2,TRUE)*AN$2</f>
        <v>0.32</v>
      </c>
      <c r="AO816" s="59">
        <f>VLOOKUP(AB816,'SCORE TALLER'!$S$2:$T$10,2,FALSE)*AO$2</f>
        <v>0.04</v>
      </c>
      <c r="AP816" s="59">
        <f>VLOOKUP(AH816,'SCORE TALLER'!$AE$2:$AF$10,2,TRUE)*AP$2</f>
        <v>0</v>
      </c>
      <c r="AQ816" s="59">
        <f>VLOOKUP(AI816,'SCORE TALLER'!$AG$2:$AH$10,2,TRUE)*AQ$2</f>
        <v>0.4</v>
      </c>
      <c r="AR816" s="59">
        <f>VLOOKUP(AC816,'SCORE TALLER'!$U$2:$V$10,2,FALSE)*AR$2</f>
        <v>0.04</v>
      </c>
      <c r="AS816" s="59">
        <f>VLOOKUP(AE816,'SCORE TALLER'!$Y$2:$Z$10,2,FALSE)*AS$2</f>
        <v>0.02</v>
      </c>
      <c r="AT816" s="59">
        <f>VLOOKUP(Z816,'SCORE TALLER'!$O$2:$P$10,2,TRUE)*AT$2</f>
        <v>0.03</v>
      </c>
      <c r="AU816" s="59">
        <f>VLOOKUP(S816,'SCORE TALLER'!$A$2:$B$10,2,FALSE)*AU$2</f>
        <v>0.25</v>
      </c>
      <c r="AV816" s="59">
        <f>VLOOKUP(AJ816,'SCORE TALLER'!$AI$2:$AJ$10,2,TRUE)*AV$2</f>
        <v>0.2</v>
      </c>
      <c r="AW816" s="59">
        <f>VLOOKUP(AK816,'SCORE TALLER'!$AK$2:$AL$10,2,TRUE)*AW$2</f>
        <v>0.2</v>
      </c>
      <c r="AX816" s="59">
        <f>VLOOKUP(T816,'SCORE TALLER'!$C$2:$D$10,2,FALSE)*AX$2</f>
        <v>0</v>
      </c>
      <c r="AY816" s="59">
        <f>VLOOKUP(W816,'SCORE TALLER'!$I$2:$J$10,2,TRUE)*AY$2</f>
        <v>0</v>
      </c>
      <c r="AZ816" s="59">
        <f>VLOOKUP(X816,'SCORE TALLER'!$K$2:$L$10,2,TRUE)*AZ$2</f>
        <v>0</v>
      </c>
      <c r="BA816" s="59">
        <f>VLOOKUP(U816,'SCORE TALLER'!$E$2:$F$10,2,FALSE)*BA$2</f>
        <v>0</v>
      </c>
      <c r="BB816" s="59">
        <f>VLOOKUP(Y816,'SCORE TALLER'!$M$2:$N$10,2,TRUE)*BB$2</f>
        <v>0.04</v>
      </c>
      <c r="BC816" s="59">
        <f>VLOOKUP(AA816,'SCORE TALLER'!$Q$2:$R$10,2,FALSE)*BC$2</f>
        <v>0</v>
      </c>
      <c r="BD816" s="59">
        <f>VLOOKUP(V816,'SCORE TALLER'!$G$2:$H$10,2,FALSE)*BD$2</f>
        <v>0</v>
      </c>
      <c r="BE816" s="59">
        <f>VLOOKUP(AF816,'SCORE TALLER'!$AA$2:$AB$10,2,FALSE)*BE$2</f>
        <v>0</v>
      </c>
      <c r="BF816" s="59">
        <f>VLOOKUP(AL816,'SCORE TALLER'!$AM$2:$AN$10,2,TRUE)*BF$2</f>
        <v>0</v>
      </c>
      <c r="BG816" s="67">
        <f t="shared" si="176"/>
        <v>1.54</v>
      </c>
      <c r="BH816" s="67" t="str">
        <f>VLOOKUP(BG816,'SCORE TALLER'!$AP$2:$AQ$7,2,TRUE)</f>
        <v>2. Normal</v>
      </c>
      <c r="BI816" s="67" t="str">
        <f t="shared" si="178"/>
        <v>LBZ</v>
      </c>
      <c r="BJ816" s="67" t="str">
        <f t="shared" si="178"/>
        <v>A</v>
      </c>
      <c r="BK816" s="67" t="str">
        <f t="shared" si="179"/>
        <v>A</v>
      </c>
      <c r="BL816" s="86">
        <f t="shared" si="177"/>
        <v>2423917</v>
      </c>
      <c r="BM816" s="86">
        <f t="shared" si="180"/>
        <v>0</v>
      </c>
    </row>
    <row r="817" spans="1:65" x14ac:dyDescent="0.3">
      <c r="A817" s="57">
        <v>88002686</v>
      </c>
      <c r="B817" s="12" t="s">
        <v>955</v>
      </c>
      <c r="C817" s="58" t="s">
        <v>105</v>
      </c>
      <c r="D817" s="58" t="s">
        <v>115</v>
      </c>
      <c r="E817" s="58"/>
      <c r="F817" s="58">
        <v>4437141</v>
      </c>
      <c r="G817" s="58">
        <f t="shared" si="168"/>
        <v>3249021</v>
      </c>
      <c r="H817" s="58">
        <f t="shared" si="169"/>
        <v>2049021</v>
      </c>
      <c r="I817" s="58">
        <v>4437000</v>
      </c>
      <c r="J817" s="58">
        <v>221191</v>
      </c>
      <c r="K817" s="58">
        <v>0</v>
      </c>
      <c r="L817" s="58">
        <v>1200000</v>
      </c>
      <c r="M817" s="58">
        <v>1188120</v>
      </c>
      <c r="N817" s="58">
        <f>VLOOKUP(AD817,'tabla ingresos'!$A$3:$D$15,4,FALSE)</f>
        <v>1000000</v>
      </c>
      <c r="O817" s="58">
        <v>480037.6055932233</v>
      </c>
      <c r="P817" s="58">
        <v>14641000</v>
      </c>
      <c r="Q817" s="58">
        <v>0</v>
      </c>
      <c r="R817" s="12">
        <v>68255</v>
      </c>
      <c r="S817" s="12" t="s">
        <v>87</v>
      </c>
      <c r="T817" s="12" t="s">
        <v>89</v>
      </c>
      <c r="U817" s="12" t="s">
        <v>10</v>
      </c>
      <c r="V817" s="12">
        <v>4</v>
      </c>
      <c r="W817" s="12">
        <v>0</v>
      </c>
      <c r="X817" s="12">
        <v>0</v>
      </c>
      <c r="Y817" s="59">
        <v>3.0684931506849313</v>
      </c>
      <c r="Z817" s="59">
        <v>37.964383561643835</v>
      </c>
      <c r="AA817" s="12">
        <v>1</v>
      </c>
      <c r="AB817" s="12">
        <v>2</v>
      </c>
      <c r="AC817" s="12">
        <v>2</v>
      </c>
      <c r="AD817" s="12">
        <v>2</v>
      </c>
      <c r="AE817" s="12">
        <v>3</v>
      </c>
      <c r="AF817" s="58" t="s">
        <v>10</v>
      </c>
      <c r="AG817" s="66">
        <f t="shared" si="170"/>
        <v>0.46748573706214891</v>
      </c>
      <c r="AH817" s="67">
        <f t="shared" si="171"/>
        <v>12.718760666666666</v>
      </c>
      <c r="AI817" s="67">
        <f t="shared" si="172"/>
        <v>0.79208000000000001</v>
      </c>
      <c r="AJ817" s="67">
        <f t="shared" si="173"/>
        <v>2.1660140000000001</v>
      </c>
      <c r="AK817" s="67">
        <f t="shared" si="174"/>
        <v>1.3660140000000001</v>
      </c>
      <c r="AL817" s="67">
        <f t="shared" si="175"/>
        <v>0</v>
      </c>
      <c r="AM817" s="59">
        <f>VLOOKUP(AG817,'SCORE TALLER'!$AC$2:$AD$10,2,TRUE)*AM$2</f>
        <v>0</v>
      </c>
      <c r="AN817" s="59">
        <f>VLOOKUP(AD817,'SCORE TALLER'!$W$2:$X$10,2,TRUE)*AN$2</f>
        <v>0.32</v>
      </c>
      <c r="AO817" s="59">
        <f>VLOOKUP(AB817,'SCORE TALLER'!$S$2:$T$10,2,FALSE)*AO$2</f>
        <v>0.04</v>
      </c>
      <c r="AP817" s="59">
        <f>VLOOKUP(AH817,'SCORE TALLER'!$AE$2:$AF$10,2,TRUE)*AP$2</f>
        <v>0.16</v>
      </c>
      <c r="AQ817" s="59">
        <f>VLOOKUP(AI817,'SCORE TALLER'!$AG$2:$AH$10,2,TRUE)*AQ$2</f>
        <v>0.4</v>
      </c>
      <c r="AR817" s="59">
        <f>VLOOKUP(AC817,'SCORE TALLER'!$U$2:$V$10,2,FALSE)*AR$2</f>
        <v>0.04</v>
      </c>
      <c r="AS817" s="59">
        <f>VLOOKUP(AE817,'SCORE TALLER'!$Y$2:$Z$10,2,FALSE)*AS$2</f>
        <v>0.02</v>
      </c>
      <c r="AT817" s="59">
        <f>VLOOKUP(Z817,'SCORE TALLER'!$O$2:$P$10,2,TRUE)*AT$2</f>
        <v>0.03</v>
      </c>
      <c r="AU817" s="59">
        <f>VLOOKUP(S817,'SCORE TALLER'!$A$2:$B$10,2,FALSE)*AU$2</f>
        <v>0.15000000000000002</v>
      </c>
      <c r="AV817" s="59">
        <f>VLOOKUP(AJ817,'SCORE TALLER'!$AI$2:$AJ$10,2,TRUE)*AV$2</f>
        <v>0.15000000000000002</v>
      </c>
      <c r="AW817" s="59">
        <f>VLOOKUP(AK817,'SCORE TALLER'!$AK$2:$AL$10,2,TRUE)*AW$2</f>
        <v>0.2</v>
      </c>
      <c r="AX817" s="59">
        <f>VLOOKUP(T817,'SCORE TALLER'!$C$2:$D$10,2,FALSE)*AX$2</f>
        <v>0</v>
      </c>
      <c r="AY817" s="59">
        <f>VLOOKUP(W817,'SCORE TALLER'!$I$2:$J$10,2,TRUE)*AY$2</f>
        <v>0</v>
      </c>
      <c r="AZ817" s="59">
        <f>VLOOKUP(X817,'SCORE TALLER'!$K$2:$L$10,2,TRUE)*AZ$2</f>
        <v>0</v>
      </c>
      <c r="BA817" s="59">
        <f>VLOOKUP(U817,'SCORE TALLER'!$E$2:$F$10,2,FALSE)*BA$2</f>
        <v>0</v>
      </c>
      <c r="BB817" s="59">
        <f>VLOOKUP(Y817,'SCORE TALLER'!$M$2:$N$10,2,TRUE)*BB$2</f>
        <v>0.04</v>
      </c>
      <c r="BC817" s="59">
        <f>VLOOKUP(AA817,'SCORE TALLER'!$Q$2:$R$10,2,FALSE)*BC$2</f>
        <v>0.05</v>
      </c>
      <c r="BD817" s="59">
        <f>VLOOKUP(V817,'SCORE TALLER'!$G$2:$H$10,2,FALSE)*BD$2</f>
        <v>0</v>
      </c>
      <c r="BE817" s="59">
        <f>VLOOKUP(AF817,'SCORE TALLER'!$AA$2:$AB$10,2,FALSE)*BE$2</f>
        <v>0</v>
      </c>
      <c r="BF817" s="59">
        <f>VLOOKUP(AL817,'SCORE TALLER'!$AM$2:$AN$10,2,TRUE)*BF$2</f>
        <v>0</v>
      </c>
      <c r="BG817" s="67">
        <f t="shared" si="176"/>
        <v>1.6</v>
      </c>
      <c r="BH817" s="67" t="str">
        <f>VLOOKUP(BG817,'SCORE TALLER'!$AP$2:$AQ$7,2,TRUE)</f>
        <v>2. Normal</v>
      </c>
      <c r="BI817" s="67" t="str">
        <f t="shared" si="178"/>
        <v>LBZ</v>
      </c>
      <c r="BJ817" s="67" t="str">
        <f t="shared" si="178"/>
        <v>A</v>
      </c>
      <c r="BK817" s="67" t="str">
        <f t="shared" si="179"/>
        <v>A</v>
      </c>
      <c r="BL817" s="86">
        <f t="shared" si="177"/>
        <v>2049021</v>
      </c>
      <c r="BM817" s="86">
        <f t="shared" si="180"/>
        <v>0</v>
      </c>
    </row>
    <row r="818" spans="1:65" x14ac:dyDescent="0.3">
      <c r="A818" s="57">
        <v>2082802806</v>
      </c>
      <c r="B818" s="12" t="s">
        <v>956</v>
      </c>
      <c r="C818" s="58" t="s">
        <v>105</v>
      </c>
      <c r="D818" s="58" t="s">
        <v>114</v>
      </c>
      <c r="E818" s="58"/>
      <c r="F818" s="58">
        <v>3016141</v>
      </c>
      <c r="G818" s="58">
        <f t="shared" si="168"/>
        <v>1828021</v>
      </c>
      <c r="H818" s="58">
        <f t="shared" si="169"/>
        <v>1828021</v>
      </c>
      <c r="I818" s="58">
        <v>3016000</v>
      </c>
      <c r="J818" s="58">
        <v>127258.99999999999</v>
      </c>
      <c r="K818" s="58">
        <v>0</v>
      </c>
      <c r="L818" s="58">
        <v>0</v>
      </c>
      <c r="M818" s="58">
        <v>1188120</v>
      </c>
      <c r="N818" s="58">
        <f>VLOOKUP(AD818,'tabla ingresos'!$A$3:$D$15,4,FALSE)</f>
        <v>1000000</v>
      </c>
      <c r="O818" s="58">
        <v>49427.162755851743</v>
      </c>
      <c r="P818" s="58">
        <v>2222000</v>
      </c>
      <c r="Q818" s="58">
        <v>0</v>
      </c>
      <c r="R818" s="12">
        <v>68255</v>
      </c>
      <c r="S818" s="12" t="s">
        <v>88</v>
      </c>
      <c r="T818" s="12" t="s">
        <v>89</v>
      </c>
      <c r="U818" s="12" t="s">
        <v>10</v>
      </c>
      <c r="V818" s="12">
        <v>4</v>
      </c>
      <c r="W818" s="12">
        <v>0</v>
      </c>
      <c r="X818" s="12">
        <v>0</v>
      </c>
      <c r="Y818" s="59">
        <v>3.0684931506849313</v>
      </c>
      <c r="Z818" s="59">
        <v>28</v>
      </c>
      <c r="AA818" s="12">
        <v>1</v>
      </c>
      <c r="AB818" s="12">
        <v>1</v>
      </c>
      <c r="AC818" s="12">
        <v>1</v>
      </c>
      <c r="AD818" s="12">
        <v>2</v>
      </c>
      <c r="AE818" s="12">
        <v>3</v>
      </c>
      <c r="AF818" s="58" t="s">
        <v>10</v>
      </c>
      <c r="AG818" s="66">
        <f t="shared" si="170"/>
        <v>0.11779077517056781</v>
      </c>
      <c r="AH818" s="67">
        <f t="shared" si="171"/>
        <v>3.4920939999999998</v>
      </c>
      <c r="AI818" s="67">
        <f t="shared" si="172"/>
        <v>0.79208000000000001</v>
      </c>
      <c r="AJ818" s="67">
        <f t="shared" si="173"/>
        <v>1.2186806666666667</v>
      </c>
      <c r="AK818" s="67">
        <f t="shared" si="174"/>
        <v>1.2186806666666667</v>
      </c>
      <c r="AL818" s="67">
        <f t="shared" si="175"/>
        <v>0</v>
      </c>
      <c r="AM818" s="59">
        <f>VLOOKUP(AG818,'SCORE TALLER'!$AC$2:$AD$10,2,TRUE)*AM$2</f>
        <v>0</v>
      </c>
      <c r="AN818" s="59">
        <f>VLOOKUP(AD818,'SCORE TALLER'!$W$2:$X$10,2,TRUE)*AN$2</f>
        <v>0.32</v>
      </c>
      <c r="AO818" s="59">
        <f>VLOOKUP(AB818,'SCORE TALLER'!$S$2:$T$10,2,FALSE)*AO$2</f>
        <v>0.05</v>
      </c>
      <c r="AP818" s="59">
        <f>VLOOKUP(AH818,'SCORE TALLER'!$AE$2:$AF$10,2,TRUE)*AP$2</f>
        <v>0</v>
      </c>
      <c r="AQ818" s="59">
        <f>VLOOKUP(AI818,'SCORE TALLER'!$AG$2:$AH$10,2,TRUE)*AQ$2</f>
        <v>0.4</v>
      </c>
      <c r="AR818" s="59">
        <f>VLOOKUP(AC818,'SCORE TALLER'!$U$2:$V$10,2,FALSE)*AR$2</f>
        <v>0.05</v>
      </c>
      <c r="AS818" s="59">
        <f>VLOOKUP(AE818,'SCORE TALLER'!$Y$2:$Z$10,2,FALSE)*AS$2</f>
        <v>0.02</v>
      </c>
      <c r="AT818" s="59">
        <f>VLOOKUP(Z818,'SCORE TALLER'!$O$2:$P$10,2,TRUE)*AT$2</f>
        <v>0.04</v>
      </c>
      <c r="AU818" s="59">
        <f>VLOOKUP(S818,'SCORE TALLER'!$A$2:$B$10,2,FALSE)*AU$2</f>
        <v>0.25</v>
      </c>
      <c r="AV818" s="59">
        <f>VLOOKUP(AJ818,'SCORE TALLER'!$AI$2:$AJ$10,2,TRUE)*AV$2</f>
        <v>0.2</v>
      </c>
      <c r="AW818" s="59">
        <f>VLOOKUP(AK818,'SCORE TALLER'!$AK$2:$AL$10,2,TRUE)*AW$2</f>
        <v>0.2</v>
      </c>
      <c r="AX818" s="59">
        <f>VLOOKUP(T818,'SCORE TALLER'!$C$2:$D$10,2,FALSE)*AX$2</f>
        <v>0</v>
      </c>
      <c r="AY818" s="59">
        <f>VLOOKUP(W818,'SCORE TALLER'!$I$2:$J$10,2,TRUE)*AY$2</f>
        <v>0</v>
      </c>
      <c r="AZ818" s="59">
        <f>VLOOKUP(X818,'SCORE TALLER'!$K$2:$L$10,2,TRUE)*AZ$2</f>
        <v>0</v>
      </c>
      <c r="BA818" s="59">
        <f>VLOOKUP(U818,'SCORE TALLER'!$E$2:$F$10,2,FALSE)*BA$2</f>
        <v>0</v>
      </c>
      <c r="BB818" s="59">
        <f>VLOOKUP(Y818,'SCORE TALLER'!$M$2:$N$10,2,TRUE)*BB$2</f>
        <v>0.04</v>
      </c>
      <c r="BC818" s="59">
        <f>VLOOKUP(AA818,'SCORE TALLER'!$Q$2:$R$10,2,FALSE)*BC$2</f>
        <v>0.05</v>
      </c>
      <c r="BD818" s="59">
        <f>VLOOKUP(V818,'SCORE TALLER'!$G$2:$H$10,2,FALSE)*BD$2</f>
        <v>0</v>
      </c>
      <c r="BE818" s="59">
        <f>VLOOKUP(AF818,'SCORE TALLER'!$AA$2:$AB$10,2,FALSE)*BE$2</f>
        <v>0</v>
      </c>
      <c r="BF818" s="59">
        <f>VLOOKUP(AL818,'SCORE TALLER'!$AM$2:$AN$10,2,TRUE)*BF$2</f>
        <v>0</v>
      </c>
      <c r="BG818" s="67">
        <f t="shared" si="176"/>
        <v>1.62</v>
      </c>
      <c r="BH818" s="67" t="str">
        <f>VLOOKUP(BG818,'SCORE TALLER'!$AP$2:$AQ$7,2,TRUE)</f>
        <v>2. Normal</v>
      </c>
      <c r="BI818" s="67" t="str">
        <f t="shared" si="178"/>
        <v>LBZ</v>
      </c>
      <c r="BJ818" s="67" t="str">
        <f t="shared" si="178"/>
        <v>A</v>
      </c>
      <c r="BK818" s="67" t="str">
        <f t="shared" si="179"/>
        <v>A</v>
      </c>
      <c r="BL818" s="86">
        <f t="shared" si="177"/>
        <v>1828021</v>
      </c>
      <c r="BM818" s="86">
        <f t="shared" si="180"/>
        <v>0</v>
      </c>
    </row>
    <row r="819" spans="1:65" x14ac:dyDescent="0.3">
      <c r="A819" s="57">
        <v>48860662</v>
      </c>
      <c r="B819" s="12" t="s">
        <v>957</v>
      </c>
      <c r="C819" s="58" t="s">
        <v>105</v>
      </c>
      <c r="D819" s="58" t="s">
        <v>114</v>
      </c>
      <c r="E819" s="58"/>
      <c r="F819" s="58">
        <v>2205935</v>
      </c>
      <c r="G819" s="58">
        <f t="shared" si="168"/>
        <v>1017815</v>
      </c>
      <c r="H819" s="58">
        <f t="shared" si="169"/>
        <v>1017815</v>
      </c>
      <c r="I819" s="58">
        <v>2206000</v>
      </c>
      <c r="J819" s="58">
        <v>148401</v>
      </c>
      <c r="K819" s="58">
        <v>0</v>
      </c>
      <c r="L819" s="58">
        <v>0</v>
      </c>
      <c r="M819" s="58">
        <v>1188120</v>
      </c>
      <c r="N819" s="58">
        <f>VLOOKUP(AD819,'tabla ingresos'!$A$3:$D$15,4,FALSE)</f>
        <v>1000000</v>
      </c>
      <c r="O819" s="58">
        <v>394958.51171653066</v>
      </c>
      <c r="P819" s="58">
        <v>16781000</v>
      </c>
      <c r="Q819" s="58">
        <v>0</v>
      </c>
      <c r="R819" s="12">
        <v>68615</v>
      </c>
      <c r="S819" s="12" t="s">
        <v>88</v>
      </c>
      <c r="T819" s="12" t="s">
        <v>89</v>
      </c>
      <c r="U819" s="12" t="s">
        <v>10</v>
      </c>
      <c r="V819" s="12">
        <v>4</v>
      </c>
      <c r="W819" s="12">
        <v>0</v>
      </c>
      <c r="X819" s="12">
        <v>0</v>
      </c>
      <c r="Y819" s="59">
        <v>1.643835616438356E-2</v>
      </c>
      <c r="Z819" s="59">
        <v>37.88219178082192</v>
      </c>
      <c r="AA819" s="12">
        <v>2</v>
      </c>
      <c r="AB819" s="12">
        <v>1</v>
      </c>
      <c r="AC819" s="12">
        <v>1</v>
      </c>
      <c r="AD819" s="12">
        <v>2</v>
      </c>
      <c r="AE819" s="12">
        <v>1</v>
      </c>
      <c r="AF819" s="58" t="s">
        <v>10</v>
      </c>
      <c r="AG819" s="66">
        <f t="shared" si="170"/>
        <v>0.36223967447768712</v>
      </c>
      <c r="AH819" s="67">
        <f t="shared" si="171"/>
        <v>12.657956666666667</v>
      </c>
      <c r="AI819" s="67">
        <f t="shared" si="172"/>
        <v>0.79208000000000001</v>
      </c>
      <c r="AJ819" s="67">
        <f t="shared" si="173"/>
        <v>0.67854333333333339</v>
      </c>
      <c r="AK819" s="67">
        <f t="shared" si="174"/>
        <v>0.67854333333333339</v>
      </c>
      <c r="AL819" s="67">
        <f t="shared" si="175"/>
        <v>0</v>
      </c>
      <c r="AM819" s="59">
        <f>VLOOKUP(AG819,'SCORE TALLER'!$AC$2:$AD$10,2,TRUE)*AM$2</f>
        <v>0</v>
      </c>
      <c r="AN819" s="59">
        <f>VLOOKUP(AD819,'SCORE TALLER'!$W$2:$X$10,2,TRUE)*AN$2</f>
        <v>0.32</v>
      </c>
      <c r="AO819" s="59">
        <f>VLOOKUP(AB819,'SCORE TALLER'!$S$2:$T$10,2,FALSE)*AO$2</f>
        <v>0.05</v>
      </c>
      <c r="AP819" s="59">
        <f>VLOOKUP(AH819,'SCORE TALLER'!$AE$2:$AF$10,2,TRUE)*AP$2</f>
        <v>0.16</v>
      </c>
      <c r="AQ819" s="59">
        <f>VLOOKUP(AI819,'SCORE TALLER'!$AG$2:$AH$10,2,TRUE)*AQ$2</f>
        <v>0.4</v>
      </c>
      <c r="AR819" s="59">
        <f>VLOOKUP(AC819,'SCORE TALLER'!$U$2:$V$10,2,FALSE)*AR$2</f>
        <v>0.05</v>
      </c>
      <c r="AS819" s="59">
        <f>VLOOKUP(AE819,'SCORE TALLER'!$Y$2:$Z$10,2,FALSE)*AS$2</f>
        <v>0.03</v>
      </c>
      <c r="AT819" s="59">
        <f>VLOOKUP(Z819,'SCORE TALLER'!$O$2:$P$10,2,TRUE)*AT$2</f>
        <v>0.03</v>
      </c>
      <c r="AU819" s="59">
        <f>VLOOKUP(S819,'SCORE TALLER'!$A$2:$B$10,2,FALSE)*AU$2</f>
        <v>0.25</v>
      </c>
      <c r="AV819" s="59">
        <f>VLOOKUP(AJ819,'SCORE TALLER'!$AI$2:$AJ$10,2,TRUE)*AV$2</f>
        <v>0.25</v>
      </c>
      <c r="AW819" s="59">
        <f>VLOOKUP(AK819,'SCORE TALLER'!$AK$2:$AL$10,2,TRUE)*AW$2</f>
        <v>0.25</v>
      </c>
      <c r="AX819" s="59">
        <f>VLOOKUP(T819,'SCORE TALLER'!$C$2:$D$10,2,FALSE)*AX$2</f>
        <v>0</v>
      </c>
      <c r="AY819" s="59">
        <f>VLOOKUP(W819,'SCORE TALLER'!$I$2:$J$10,2,TRUE)*AY$2</f>
        <v>0</v>
      </c>
      <c r="AZ819" s="59">
        <f>VLOOKUP(X819,'SCORE TALLER'!$K$2:$L$10,2,TRUE)*AZ$2</f>
        <v>0</v>
      </c>
      <c r="BA819" s="59">
        <f>VLOOKUP(U819,'SCORE TALLER'!$E$2:$F$10,2,FALSE)*BA$2</f>
        <v>0</v>
      </c>
      <c r="BB819" s="59">
        <f>VLOOKUP(Y819,'SCORE TALLER'!$M$2:$N$10,2,TRUE)*BB$2</f>
        <v>0.05</v>
      </c>
      <c r="BC819" s="59">
        <f>VLOOKUP(AA819,'SCORE TALLER'!$Q$2:$R$10,2,FALSE)*BC$2</f>
        <v>0</v>
      </c>
      <c r="BD819" s="59">
        <f>VLOOKUP(V819,'SCORE TALLER'!$G$2:$H$10,2,FALSE)*BD$2</f>
        <v>0</v>
      </c>
      <c r="BE819" s="59">
        <f>VLOOKUP(AF819,'SCORE TALLER'!$AA$2:$AB$10,2,FALSE)*BE$2</f>
        <v>0</v>
      </c>
      <c r="BF819" s="59">
        <f>VLOOKUP(AL819,'SCORE TALLER'!$AM$2:$AN$10,2,TRUE)*BF$2</f>
        <v>0</v>
      </c>
      <c r="BG819" s="67">
        <f t="shared" si="176"/>
        <v>1.84</v>
      </c>
      <c r="BH819" s="67" t="str">
        <f>VLOOKUP(BG819,'SCORE TALLER'!$AP$2:$AQ$7,2,TRUE)</f>
        <v>2. Normal</v>
      </c>
      <c r="BI819" s="67" t="str">
        <f t="shared" si="178"/>
        <v>LBZ</v>
      </c>
      <c r="BJ819" s="67" t="str">
        <f t="shared" si="178"/>
        <v>A</v>
      </c>
      <c r="BK819" s="67" t="str">
        <f t="shared" si="179"/>
        <v>A</v>
      </c>
      <c r="BL819" s="86">
        <f t="shared" si="177"/>
        <v>1017815</v>
      </c>
      <c r="BM819" s="86">
        <f t="shared" si="180"/>
        <v>0</v>
      </c>
    </row>
    <row r="820" spans="1:65" x14ac:dyDescent="0.3">
      <c r="A820" s="57">
        <v>2044048022</v>
      </c>
      <c r="B820" s="12" t="s">
        <v>958</v>
      </c>
      <c r="C820" s="58" t="s">
        <v>105</v>
      </c>
      <c r="D820" s="58" t="s">
        <v>29</v>
      </c>
      <c r="E820" s="58"/>
      <c r="F820" s="58">
        <v>2085055</v>
      </c>
      <c r="G820" s="58">
        <f t="shared" si="168"/>
        <v>896935</v>
      </c>
      <c r="H820" s="58">
        <f t="shared" si="169"/>
        <v>896935</v>
      </c>
      <c r="I820" s="58">
        <v>2085000</v>
      </c>
      <c r="J820" s="58">
        <v>106660</v>
      </c>
      <c r="K820" s="58">
        <v>0</v>
      </c>
      <c r="L820" s="58">
        <v>0</v>
      </c>
      <c r="M820" s="58">
        <v>1188120</v>
      </c>
      <c r="N820" s="58">
        <f>VLOOKUP(AD820,'tabla ingresos'!$A$3:$D$15,4,FALSE)</f>
        <v>1000000</v>
      </c>
      <c r="O820" s="58">
        <v>107685.11950722529</v>
      </c>
      <c r="P820" s="58">
        <v>4062000</v>
      </c>
      <c r="Q820" s="58">
        <v>0</v>
      </c>
      <c r="R820" s="12">
        <v>13052</v>
      </c>
      <c r="S820" s="12" t="s">
        <v>88</v>
      </c>
      <c r="T820" s="12" t="s">
        <v>89</v>
      </c>
      <c r="U820" s="12" t="s">
        <v>10</v>
      </c>
      <c r="V820" s="12">
        <v>4</v>
      </c>
      <c r="W820" s="12">
        <v>0</v>
      </c>
      <c r="X820" s="12">
        <v>0</v>
      </c>
      <c r="Y820" s="59">
        <v>3.0684931506849313</v>
      </c>
      <c r="Z820" s="59">
        <v>29.994520547945207</v>
      </c>
      <c r="AA820" s="12">
        <v>1</v>
      </c>
      <c r="AB820" s="12">
        <v>2</v>
      </c>
      <c r="AC820" s="12">
        <v>1</v>
      </c>
      <c r="AD820" s="12">
        <v>2</v>
      </c>
      <c r="AE820" s="12">
        <v>1</v>
      </c>
      <c r="AF820" s="58" t="s">
        <v>10</v>
      </c>
      <c r="AG820" s="66">
        <f t="shared" si="170"/>
        <v>0.14289674633815019</v>
      </c>
      <c r="AH820" s="67">
        <f t="shared" si="171"/>
        <v>4.0980366666666663</v>
      </c>
      <c r="AI820" s="67">
        <f t="shared" si="172"/>
        <v>0.79208000000000001</v>
      </c>
      <c r="AJ820" s="67">
        <f t="shared" si="173"/>
        <v>0.59795666666666669</v>
      </c>
      <c r="AK820" s="67">
        <f t="shared" si="174"/>
        <v>0.59795666666666669</v>
      </c>
      <c r="AL820" s="67">
        <f t="shared" si="175"/>
        <v>0</v>
      </c>
      <c r="AM820" s="59">
        <f>VLOOKUP(AG820,'SCORE TALLER'!$AC$2:$AD$10,2,TRUE)*AM$2</f>
        <v>0</v>
      </c>
      <c r="AN820" s="59">
        <f>VLOOKUP(AD820,'SCORE TALLER'!$W$2:$X$10,2,TRUE)*AN$2</f>
        <v>0.32</v>
      </c>
      <c r="AO820" s="59">
        <f>VLOOKUP(AB820,'SCORE TALLER'!$S$2:$T$10,2,FALSE)*AO$2</f>
        <v>0.04</v>
      </c>
      <c r="AP820" s="59">
        <f>VLOOKUP(AH820,'SCORE TALLER'!$AE$2:$AF$10,2,TRUE)*AP$2</f>
        <v>0</v>
      </c>
      <c r="AQ820" s="59">
        <f>VLOOKUP(AI820,'SCORE TALLER'!$AG$2:$AH$10,2,TRUE)*AQ$2</f>
        <v>0.4</v>
      </c>
      <c r="AR820" s="59">
        <f>VLOOKUP(AC820,'SCORE TALLER'!$U$2:$V$10,2,FALSE)*AR$2</f>
        <v>0.05</v>
      </c>
      <c r="AS820" s="59">
        <f>VLOOKUP(AE820,'SCORE TALLER'!$Y$2:$Z$10,2,FALSE)*AS$2</f>
        <v>0.03</v>
      </c>
      <c r="AT820" s="59">
        <f>VLOOKUP(Z820,'SCORE TALLER'!$O$2:$P$10,2,TRUE)*AT$2</f>
        <v>0.04</v>
      </c>
      <c r="AU820" s="59">
        <f>VLOOKUP(S820,'SCORE TALLER'!$A$2:$B$10,2,FALSE)*AU$2</f>
        <v>0.25</v>
      </c>
      <c r="AV820" s="59">
        <f>VLOOKUP(AJ820,'SCORE TALLER'!$AI$2:$AJ$10,2,TRUE)*AV$2</f>
        <v>0.25</v>
      </c>
      <c r="AW820" s="59">
        <f>VLOOKUP(AK820,'SCORE TALLER'!$AK$2:$AL$10,2,TRUE)*AW$2</f>
        <v>0.25</v>
      </c>
      <c r="AX820" s="59">
        <f>VLOOKUP(T820,'SCORE TALLER'!$C$2:$D$10,2,FALSE)*AX$2</f>
        <v>0</v>
      </c>
      <c r="AY820" s="59">
        <f>VLOOKUP(W820,'SCORE TALLER'!$I$2:$J$10,2,TRUE)*AY$2</f>
        <v>0</v>
      </c>
      <c r="AZ820" s="59">
        <f>VLOOKUP(X820,'SCORE TALLER'!$K$2:$L$10,2,TRUE)*AZ$2</f>
        <v>0</v>
      </c>
      <c r="BA820" s="59">
        <f>VLOOKUP(U820,'SCORE TALLER'!$E$2:$F$10,2,FALSE)*BA$2</f>
        <v>0</v>
      </c>
      <c r="BB820" s="59">
        <f>VLOOKUP(Y820,'SCORE TALLER'!$M$2:$N$10,2,TRUE)*BB$2</f>
        <v>0.04</v>
      </c>
      <c r="BC820" s="59">
        <f>VLOOKUP(AA820,'SCORE TALLER'!$Q$2:$R$10,2,FALSE)*BC$2</f>
        <v>0.05</v>
      </c>
      <c r="BD820" s="59">
        <f>VLOOKUP(V820,'SCORE TALLER'!$G$2:$H$10,2,FALSE)*BD$2</f>
        <v>0</v>
      </c>
      <c r="BE820" s="59">
        <f>VLOOKUP(AF820,'SCORE TALLER'!$AA$2:$AB$10,2,FALSE)*BE$2</f>
        <v>0</v>
      </c>
      <c r="BF820" s="59">
        <f>VLOOKUP(AL820,'SCORE TALLER'!$AM$2:$AN$10,2,TRUE)*BF$2</f>
        <v>0</v>
      </c>
      <c r="BG820" s="67">
        <f t="shared" si="176"/>
        <v>1.7200000000000002</v>
      </c>
      <c r="BH820" s="67" t="str">
        <f>VLOOKUP(BG820,'SCORE TALLER'!$AP$2:$AQ$7,2,TRUE)</f>
        <v>2. Normal</v>
      </c>
      <c r="BI820" s="67" t="str">
        <f t="shared" si="178"/>
        <v>LBZ</v>
      </c>
      <c r="BJ820" s="67" t="str">
        <f t="shared" si="178"/>
        <v>A</v>
      </c>
      <c r="BK820" s="67" t="str">
        <f t="shared" si="179"/>
        <v>A</v>
      </c>
      <c r="BL820" s="86">
        <f t="shared" si="177"/>
        <v>896935</v>
      </c>
      <c r="BM820" s="86">
        <f t="shared" si="180"/>
        <v>0</v>
      </c>
    </row>
    <row r="821" spans="1:65" x14ac:dyDescent="0.3">
      <c r="A821" s="57">
        <v>2084824002</v>
      </c>
      <c r="B821" s="12" t="s">
        <v>959</v>
      </c>
      <c r="C821" s="58" t="s">
        <v>107</v>
      </c>
      <c r="D821" s="58" t="s">
        <v>115</v>
      </c>
      <c r="E821" s="58">
        <v>399100</v>
      </c>
      <c r="F821" s="58">
        <v>4838318</v>
      </c>
      <c r="G821" s="58">
        <f t="shared" si="168"/>
        <v>2887498</v>
      </c>
      <c r="H821" s="58">
        <f t="shared" si="169"/>
        <v>1687498</v>
      </c>
      <c r="I821" s="58" t="e">
        <v>#N/A</v>
      </c>
      <c r="J821" s="58">
        <v>205365</v>
      </c>
      <c r="K821" s="58">
        <v>0</v>
      </c>
      <c r="L821" s="58">
        <v>1200000</v>
      </c>
      <c r="M821" s="58">
        <v>1950820</v>
      </c>
      <c r="N821" s="58">
        <f>VLOOKUP(AD821,'tabla ingresos'!$A$3:$D$15,4,FALSE)</f>
        <v>2000000</v>
      </c>
      <c r="O821" s="58">
        <v>0</v>
      </c>
      <c r="P821" s="58">
        <v>0</v>
      </c>
      <c r="Q821" s="58">
        <v>0</v>
      </c>
      <c r="R821" s="12">
        <v>13052</v>
      </c>
      <c r="S821" s="12" t="s">
        <v>87</v>
      </c>
      <c r="T821" s="12" t="s">
        <v>89</v>
      </c>
      <c r="U821" s="12" t="s">
        <v>10</v>
      </c>
      <c r="V821" s="12">
        <v>4</v>
      </c>
      <c r="W821" s="12">
        <v>0</v>
      </c>
      <c r="X821" s="12">
        <v>0</v>
      </c>
      <c r="Y821" s="59">
        <v>5.1972602739726028</v>
      </c>
      <c r="Z821" s="59">
        <v>28.030136986301368</v>
      </c>
      <c r="AA821" s="12">
        <v>1</v>
      </c>
      <c r="AB821" s="12">
        <v>3</v>
      </c>
      <c r="AC821" s="12">
        <v>1</v>
      </c>
      <c r="AD821" s="12">
        <v>3</v>
      </c>
      <c r="AE821" s="12">
        <v>3</v>
      </c>
      <c r="AF821" s="58" t="s">
        <v>91</v>
      </c>
      <c r="AG821" s="66">
        <f t="shared" si="170"/>
        <v>6.8455000000000002E-2</v>
      </c>
      <c r="AH821" s="67">
        <f t="shared" si="171"/>
        <v>1.6127726666666666</v>
      </c>
      <c r="AI821" s="67">
        <f t="shared" si="172"/>
        <v>0.78330666666666671</v>
      </c>
      <c r="AJ821" s="67">
        <f t="shared" si="173"/>
        <v>0.96249933333333337</v>
      </c>
      <c r="AK821" s="67">
        <f t="shared" si="174"/>
        <v>0.56249933333333335</v>
      </c>
      <c r="AL821" s="67">
        <f t="shared" si="175"/>
        <v>0</v>
      </c>
      <c r="AM821" s="59">
        <f>VLOOKUP(AG821,'SCORE TALLER'!$AC$2:$AD$10,2,TRUE)*AM$2</f>
        <v>0</v>
      </c>
      <c r="AN821" s="59">
        <f>VLOOKUP(AD821,'SCORE TALLER'!$W$2:$X$10,2,TRUE)*AN$2</f>
        <v>0.32</v>
      </c>
      <c r="AO821" s="59">
        <f>VLOOKUP(AB821,'SCORE TALLER'!$S$2:$T$10,2,FALSE)*AO$2</f>
        <v>0.03</v>
      </c>
      <c r="AP821" s="59">
        <f>VLOOKUP(AH821,'SCORE TALLER'!$AE$2:$AF$10,2,TRUE)*AP$2</f>
        <v>0</v>
      </c>
      <c r="AQ821" s="59">
        <f>VLOOKUP(AI821,'SCORE TALLER'!$AG$2:$AH$10,2,TRUE)*AQ$2</f>
        <v>0.4</v>
      </c>
      <c r="AR821" s="59">
        <f>VLOOKUP(AC821,'SCORE TALLER'!$U$2:$V$10,2,FALSE)*AR$2</f>
        <v>0.05</v>
      </c>
      <c r="AS821" s="59">
        <f>VLOOKUP(AE821,'SCORE TALLER'!$Y$2:$Z$10,2,FALSE)*AS$2</f>
        <v>0.02</v>
      </c>
      <c r="AT821" s="59">
        <f>VLOOKUP(Z821,'SCORE TALLER'!$O$2:$P$10,2,TRUE)*AT$2</f>
        <v>0.04</v>
      </c>
      <c r="AU821" s="59">
        <f>VLOOKUP(S821,'SCORE TALLER'!$A$2:$B$10,2,FALSE)*AU$2</f>
        <v>0.15000000000000002</v>
      </c>
      <c r="AV821" s="59">
        <f>VLOOKUP(AJ821,'SCORE TALLER'!$AI$2:$AJ$10,2,TRUE)*AV$2</f>
        <v>0.25</v>
      </c>
      <c r="AW821" s="59">
        <f>VLOOKUP(AK821,'SCORE TALLER'!$AK$2:$AL$10,2,TRUE)*AW$2</f>
        <v>0.25</v>
      </c>
      <c r="AX821" s="59">
        <f>VLOOKUP(T821,'SCORE TALLER'!$C$2:$D$10,2,FALSE)*AX$2</f>
        <v>0</v>
      </c>
      <c r="AY821" s="59">
        <f>VLOOKUP(W821,'SCORE TALLER'!$I$2:$J$10,2,TRUE)*AY$2</f>
        <v>0</v>
      </c>
      <c r="AZ821" s="59">
        <f>VLOOKUP(X821,'SCORE TALLER'!$K$2:$L$10,2,TRUE)*AZ$2</f>
        <v>0</v>
      </c>
      <c r="BA821" s="59">
        <f>VLOOKUP(U821,'SCORE TALLER'!$E$2:$F$10,2,FALSE)*BA$2</f>
        <v>0</v>
      </c>
      <c r="BB821" s="59">
        <f>VLOOKUP(Y821,'SCORE TALLER'!$M$2:$N$10,2,TRUE)*BB$2</f>
        <v>0.03</v>
      </c>
      <c r="BC821" s="59">
        <f>VLOOKUP(AA821,'SCORE TALLER'!$Q$2:$R$10,2,FALSE)*BC$2</f>
        <v>0.05</v>
      </c>
      <c r="BD821" s="59">
        <f>VLOOKUP(V821,'SCORE TALLER'!$G$2:$H$10,2,FALSE)*BD$2</f>
        <v>0</v>
      </c>
      <c r="BE821" s="59">
        <f>VLOOKUP(AF821,'SCORE TALLER'!$AA$2:$AB$10,2,FALSE)*BE$2</f>
        <v>0.30000000000000004</v>
      </c>
      <c r="BF821" s="59">
        <f>VLOOKUP(AL821,'SCORE TALLER'!$AM$2:$AN$10,2,TRUE)*BF$2</f>
        <v>0</v>
      </c>
      <c r="BG821" s="67">
        <f t="shared" si="176"/>
        <v>1.8900000000000003</v>
      </c>
      <c r="BH821" s="67" t="str">
        <f>VLOOKUP(BG821,'SCORE TALLER'!$AP$2:$AQ$7,2,TRUE)</f>
        <v>2. Normal</v>
      </c>
      <c r="BI821" s="67" t="str">
        <f t="shared" si="178"/>
        <v>LBZ</v>
      </c>
      <c r="BJ821" s="67" t="str">
        <f t="shared" si="178"/>
        <v>A</v>
      </c>
      <c r="BK821" s="67" t="str">
        <f t="shared" si="179"/>
        <v>SIN</v>
      </c>
      <c r="BL821" s="86">
        <f t="shared" si="177"/>
        <v>1687498</v>
      </c>
      <c r="BM821" s="86">
        <f t="shared" si="180"/>
        <v>0</v>
      </c>
    </row>
    <row r="822" spans="1:65" x14ac:dyDescent="0.3">
      <c r="A822" s="57">
        <v>2062880662</v>
      </c>
      <c r="B822" s="12" t="s">
        <v>960</v>
      </c>
      <c r="C822" s="58" t="s">
        <v>107</v>
      </c>
      <c r="D822" s="58" t="s">
        <v>115</v>
      </c>
      <c r="E822" s="58"/>
      <c r="F822" s="58">
        <v>4807945</v>
      </c>
      <c r="G822" s="58">
        <f t="shared" si="168"/>
        <v>3636175</v>
      </c>
      <c r="H822" s="58">
        <f t="shared" si="169"/>
        <v>0</v>
      </c>
      <c r="I822" s="58" t="e">
        <v>#N/A</v>
      </c>
      <c r="J822" s="58">
        <v>271138</v>
      </c>
      <c r="K822" s="58">
        <v>0</v>
      </c>
      <c r="L822" s="58">
        <v>3821115</v>
      </c>
      <c r="M822" s="58">
        <v>1171770</v>
      </c>
      <c r="N822" s="58">
        <f>VLOOKUP(AD822,'tabla ingresos'!$A$3:$D$15,4,FALSE)</f>
        <v>1000000</v>
      </c>
      <c r="O822" s="58">
        <v>0</v>
      </c>
      <c r="P822" s="58">
        <v>0</v>
      </c>
      <c r="Q822" s="58">
        <v>0</v>
      </c>
      <c r="R822" s="12">
        <v>19001</v>
      </c>
      <c r="S822" s="12" t="s">
        <v>87</v>
      </c>
      <c r="T822" s="12" t="s">
        <v>89</v>
      </c>
      <c r="U822" s="12" t="s">
        <v>10</v>
      </c>
      <c r="V822" s="12">
        <v>4</v>
      </c>
      <c r="W822" s="12">
        <v>0</v>
      </c>
      <c r="X822" s="12">
        <v>0</v>
      </c>
      <c r="Y822" s="59">
        <v>3.8465753424657536</v>
      </c>
      <c r="Z822" s="59">
        <v>27.523287671232875</v>
      </c>
      <c r="AA822" s="12">
        <v>2</v>
      </c>
      <c r="AB822" s="12">
        <v>0</v>
      </c>
      <c r="AC822" s="12">
        <v>1</v>
      </c>
      <c r="AD822" s="12">
        <v>2</v>
      </c>
      <c r="AE822" s="12">
        <v>1</v>
      </c>
      <c r="AF822" s="58" t="s">
        <v>91</v>
      </c>
      <c r="AG822" s="66">
        <f t="shared" si="170"/>
        <v>0.18075866666666668</v>
      </c>
      <c r="AH822" s="67">
        <f t="shared" si="171"/>
        <v>3.2052966666666665</v>
      </c>
      <c r="AI822" s="67">
        <f t="shared" si="172"/>
        <v>0.78117999999999999</v>
      </c>
      <c r="AJ822" s="67">
        <f t="shared" si="173"/>
        <v>2.4241166666666665</v>
      </c>
      <c r="AK822" s="67">
        <f t="shared" si="174"/>
        <v>0</v>
      </c>
      <c r="AL822" s="67">
        <f t="shared" si="175"/>
        <v>0</v>
      </c>
      <c r="AM822" s="59">
        <f>VLOOKUP(AG822,'SCORE TALLER'!$AC$2:$AD$10,2,TRUE)*AM$2</f>
        <v>0</v>
      </c>
      <c r="AN822" s="59">
        <f>VLOOKUP(AD822,'SCORE TALLER'!$W$2:$X$10,2,TRUE)*AN$2</f>
        <v>0.32</v>
      </c>
      <c r="AO822" s="59">
        <f>VLOOKUP(AB822,'SCORE TALLER'!$S$2:$T$10,2,FALSE)*AO$2</f>
        <v>0.05</v>
      </c>
      <c r="AP822" s="59">
        <f>VLOOKUP(AH822,'SCORE TALLER'!$AE$2:$AF$10,2,TRUE)*AP$2</f>
        <v>0</v>
      </c>
      <c r="AQ822" s="59">
        <f>VLOOKUP(AI822,'SCORE TALLER'!$AG$2:$AH$10,2,TRUE)*AQ$2</f>
        <v>0.4</v>
      </c>
      <c r="AR822" s="59">
        <f>VLOOKUP(AC822,'SCORE TALLER'!$U$2:$V$10,2,FALSE)*AR$2</f>
        <v>0.05</v>
      </c>
      <c r="AS822" s="59">
        <f>VLOOKUP(AE822,'SCORE TALLER'!$Y$2:$Z$10,2,FALSE)*AS$2</f>
        <v>0.03</v>
      </c>
      <c r="AT822" s="59">
        <f>VLOOKUP(Z822,'SCORE TALLER'!$O$2:$P$10,2,TRUE)*AT$2</f>
        <v>0.04</v>
      </c>
      <c r="AU822" s="59">
        <f>VLOOKUP(S822,'SCORE TALLER'!$A$2:$B$10,2,FALSE)*AU$2</f>
        <v>0.15000000000000002</v>
      </c>
      <c r="AV822" s="59">
        <f>VLOOKUP(AJ822,'SCORE TALLER'!$AI$2:$AJ$10,2,TRUE)*AV$2</f>
        <v>0.15000000000000002</v>
      </c>
      <c r="AW822" s="59">
        <f>VLOOKUP(AK822,'SCORE TALLER'!$AK$2:$AL$10,2,TRUE)*AW$2</f>
        <v>0.25</v>
      </c>
      <c r="AX822" s="59">
        <f>VLOOKUP(T822,'SCORE TALLER'!$C$2:$D$10,2,FALSE)*AX$2</f>
        <v>0</v>
      </c>
      <c r="AY822" s="59">
        <f>VLOOKUP(W822,'SCORE TALLER'!$I$2:$J$10,2,TRUE)*AY$2</f>
        <v>0</v>
      </c>
      <c r="AZ822" s="59">
        <f>VLOOKUP(X822,'SCORE TALLER'!$K$2:$L$10,2,TRUE)*AZ$2</f>
        <v>0</v>
      </c>
      <c r="BA822" s="59">
        <f>VLOOKUP(U822,'SCORE TALLER'!$E$2:$F$10,2,FALSE)*BA$2</f>
        <v>0</v>
      </c>
      <c r="BB822" s="59">
        <f>VLOOKUP(Y822,'SCORE TALLER'!$M$2:$N$10,2,TRUE)*BB$2</f>
        <v>0.04</v>
      </c>
      <c r="BC822" s="59">
        <f>VLOOKUP(AA822,'SCORE TALLER'!$Q$2:$R$10,2,FALSE)*BC$2</f>
        <v>0</v>
      </c>
      <c r="BD822" s="59">
        <f>VLOOKUP(V822,'SCORE TALLER'!$G$2:$H$10,2,FALSE)*BD$2</f>
        <v>0</v>
      </c>
      <c r="BE822" s="59">
        <f>VLOOKUP(AF822,'SCORE TALLER'!$AA$2:$AB$10,2,FALSE)*BE$2</f>
        <v>0.30000000000000004</v>
      </c>
      <c r="BF822" s="59">
        <f>VLOOKUP(AL822,'SCORE TALLER'!$AM$2:$AN$10,2,TRUE)*BF$2</f>
        <v>0</v>
      </c>
      <c r="BG822" s="67">
        <f t="shared" si="176"/>
        <v>1.78</v>
      </c>
      <c r="BH822" s="67" t="str">
        <f>VLOOKUP(BG822,'SCORE TALLER'!$AP$2:$AQ$7,2,TRUE)</f>
        <v>2. Normal</v>
      </c>
      <c r="BI822" s="67" t="str">
        <f t="shared" si="178"/>
        <v>LBZ</v>
      </c>
      <c r="BJ822" s="67" t="str">
        <f t="shared" si="178"/>
        <v>A</v>
      </c>
      <c r="BK822" s="67" t="str">
        <f t="shared" si="179"/>
        <v>SIN</v>
      </c>
      <c r="BL822" s="86">
        <f t="shared" si="177"/>
        <v>0</v>
      </c>
      <c r="BM822" s="86">
        <f t="shared" si="180"/>
        <v>0</v>
      </c>
    </row>
    <row r="823" spans="1:65" x14ac:dyDescent="0.3">
      <c r="A823" s="57">
        <v>80668820</v>
      </c>
      <c r="B823" s="12" t="s">
        <v>961</v>
      </c>
      <c r="C823" s="58" t="s">
        <v>105</v>
      </c>
      <c r="D823" s="58" t="s">
        <v>115</v>
      </c>
      <c r="E823" s="58">
        <v>583171</v>
      </c>
      <c r="F823" s="58">
        <v>5870680</v>
      </c>
      <c r="G823" s="58">
        <f t="shared" si="168"/>
        <v>4117319</v>
      </c>
      <c r="H823" s="58">
        <f t="shared" si="169"/>
        <v>0</v>
      </c>
      <c r="I823" s="58">
        <v>5871000</v>
      </c>
      <c r="J823" s="58">
        <v>213320</v>
      </c>
      <c r="K823" s="58">
        <v>0</v>
      </c>
      <c r="L823" s="58">
        <v>6100000</v>
      </c>
      <c r="M823" s="58">
        <v>1753361</v>
      </c>
      <c r="N823" s="58">
        <f>VLOOKUP(AD823,'tabla ingresos'!$A$3:$D$15,4,FALSE)</f>
        <v>2000000</v>
      </c>
      <c r="O823" s="58">
        <v>123583.48568306418</v>
      </c>
      <c r="P823" s="58">
        <v>3150000</v>
      </c>
      <c r="Q823" s="58">
        <v>0</v>
      </c>
      <c r="R823" s="12">
        <v>11001</v>
      </c>
      <c r="S823" s="12" t="s">
        <v>87</v>
      </c>
      <c r="T823" s="12" t="s">
        <v>89</v>
      </c>
      <c r="U823" s="12" t="s">
        <v>10</v>
      </c>
      <c r="V823" s="12">
        <v>4</v>
      </c>
      <c r="W823" s="12">
        <v>0</v>
      </c>
      <c r="X823" s="12">
        <v>0</v>
      </c>
      <c r="Y823" s="59">
        <v>2.8</v>
      </c>
      <c r="Z823" s="59">
        <v>37.041095890410958</v>
      </c>
      <c r="AA823" s="12">
        <v>1</v>
      </c>
      <c r="AB823" s="12">
        <v>0</v>
      </c>
      <c r="AC823" s="12">
        <v>2</v>
      </c>
      <c r="AD823" s="12">
        <v>3</v>
      </c>
      <c r="AE823" s="12">
        <v>1</v>
      </c>
      <c r="AF823" s="58" t="s">
        <v>10</v>
      </c>
      <c r="AG823" s="66">
        <f t="shared" si="170"/>
        <v>0.11230116189435474</v>
      </c>
      <c r="AH823" s="67">
        <f t="shared" si="171"/>
        <v>3.0068933333333332</v>
      </c>
      <c r="AI823" s="67">
        <f t="shared" si="172"/>
        <v>0.77884399999999998</v>
      </c>
      <c r="AJ823" s="67">
        <f t="shared" si="173"/>
        <v>1.3724396666666667</v>
      </c>
      <c r="AK823" s="67">
        <f t="shared" si="174"/>
        <v>0</v>
      </c>
      <c r="AL823" s="67">
        <f t="shared" si="175"/>
        <v>0</v>
      </c>
      <c r="AM823" s="59">
        <f>VLOOKUP(AG823,'SCORE TALLER'!$AC$2:$AD$10,2,TRUE)*AM$2</f>
        <v>0</v>
      </c>
      <c r="AN823" s="59">
        <f>VLOOKUP(AD823,'SCORE TALLER'!$W$2:$X$10,2,TRUE)*AN$2</f>
        <v>0.32</v>
      </c>
      <c r="AO823" s="59">
        <f>VLOOKUP(AB823,'SCORE TALLER'!$S$2:$T$10,2,FALSE)*AO$2</f>
        <v>0.05</v>
      </c>
      <c r="AP823" s="59">
        <f>VLOOKUP(AH823,'SCORE TALLER'!$AE$2:$AF$10,2,TRUE)*AP$2</f>
        <v>0</v>
      </c>
      <c r="AQ823" s="59">
        <f>VLOOKUP(AI823,'SCORE TALLER'!$AG$2:$AH$10,2,TRUE)*AQ$2</f>
        <v>0.4</v>
      </c>
      <c r="AR823" s="59">
        <f>VLOOKUP(AC823,'SCORE TALLER'!$U$2:$V$10,2,FALSE)*AR$2</f>
        <v>0.04</v>
      </c>
      <c r="AS823" s="59">
        <f>VLOOKUP(AE823,'SCORE TALLER'!$Y$2:$Z$10,2,FALSE)*AS$2</f>
        <v>0.03</v>
      </c>
      <c r="AT823" s="59">
        <f>VLOOKUP(Z823,'SCORE TALLER'!$O$2:$P$10,2,TRUE)*AT$2</f>
        <v>0.03</v>
      </c>
      <c r="AU823" s="59">
        <f>VLOOKUP(S823,'SCORE TALLER'!$A$2:$B$10,2,FALSE)*AU$2</f>
        <v>0.15000000000000002</v>
      </c>
      <c r="AV823" s="59">
        <f>VLOOKUP(AJ823,'SCORE TALLER'!$AI$2:$AJ$10,2,TRUE)*AV$2</f>
        <v>0.2</v>
      </c>
      <c r="AW823" s="59">
        <f>VLOOKUP(AK823,'SCORE TALLER'!$AK$2:$AL$10,2,TRUE)*AW$2</f>
        <v>0.25</v>
      </c>
      <c r="AX823" s="59">
        <f>VLOOKUP(T823,'SCORE TALLER'!$C$2:$D$10,2,FALSE)*AX$2</f>
        <v>0</v>
      </c>
      <c r="AY823" s="59">
        <f>VLOOKUP(W823,'SCORE TALLER'!$I$2:$J$10,2,TRUE)*AY$2</f>
        <v>0</v>
      </c>
      <c r="AZ823" s="59">
        <f>VLOOKUP(X823,'SCORE TALLER'!$K$2:$L$10,2,TRUE)*AZ$2</f>
        <v>0</v>
      </c>
      <c r="BA823" s="59">
        <f>VLOOKUP(U823,'SCORE TALLER'!$E$2:$F$10,2,FALSE)*BA$2</f>
        <v>0</v>
      </c>
      <c r="BB823" s="59">
        <f>VLOOKUP(Y823,'SCORE TALLER'!$M$2:$N$10,2,TRUE)*BB$2</f>
        <v>0.04</v>
      </c>
      <c r="BC823" s="59">
        <f>VLOOKUP(AA823,'SCORE TALLER'!$Q$2:$R$10,2,FALSE)*BC$2</f>
        <v>0.05</v>
      </c>
      <c r="BD823" s="59">
        <f>VLOOKUP(V823,'SCORE TALLER'!$G$2:$H$10,2,FALSE)*BD$2</f>
        <v>0</v>
      </c>
      <c r="BE823" s="59">
        <f>VLOOKUP(AF823,'SCORE TALLER'!$AA$2:$AB$10,2,FALSE)*BE$2</f>
        <v>0</v>
      </c>
      <c r="BF823" s="59">
        <f>VLOOKUP(AL823,'SCORE TALLER'!$AM$2:$AN$10,2,TRUE)*BF$2</f>
        <v>0</v>
      </c>
      <c r="BG823" s="67">
        <f t="shared" si="176"/>
        <v>1.56</v>
      </c>
      <c r="BH823" s="67" t="str">
        <f>VLOOKUP(BG823,'SCORE TALLER'!$AP$2:$AQ$7,2,TRUE)</f>
        <v>2. Normal</v>
      </c>
      <c r="BI823" s="67" t="str">
        <f t="shared" si="178"/>
        <v>LBZ</v>
      </c>
      <c r="BJ823" s="67" t="str">
        <f t="shared" si="178"/>
        <v>A</v>
      </c>
      <c r="BK823" s="67" t="str">
        <f t="shared" si="179"/>
        <v>A</v>
      </c>
      <c r="BL823" s="86">
        <f t="shared" si="177"/>
        <v>0</v>
      </c>
      <c r="BM823" s="86">
        <f t="shared" si="180"/>
        <v>0</v>
      </c>
    </row>
    <row r="824" spans="1:65" x14ac:dyDescent="0.3">
      <c r="A824" s="57">
        <v>84608268</v>
      </c>
      <c r="B824" s="12" t="s">
        <v>962</v>
      </c>
      <c r="C824" s="58" t="s">
        <v>105</v>
      </c>
      <c r="D824" s="58" t="s">
        <v>114</v>
      </c>
      <c r="E824" s="58"/>
      <c r="F824" s="58">
        <v>3728009</v>
      </c>
      <c r="G824" s="58">
        <f t="shared" si="168"/>
        <v>1413189</v>
      </c>
      <c r="H824" s="58">
        <f t="shared" si="169"/>
        <v>1413189</v>
      </c>
      <c r="I824" s="58">
        <v>3728000</v>
      </c>
      <c r="J824" s="58">
        <v>177766</v>
      </c>
      <c r="K824" s="58">
        <v>0</v>
      </c>
      <c r="L824" s="58">
        <v>0</v>
      </c>
      <c r="M824" s="58">
        <v>2314820</v>
      </c>
      <c r="N824" s="58">
        <f>VLOOKUP(AD824,'tabla ingresos'!$A$3:$D$15,4,FALSE)</f>
        <v>2000000</v>
      </c>
      <c r="O824" s="58">
        <v>70993.159053061463</v>
      </c>
      <c r="P824" s="58">
        <v>1855000</v>
      </c>
      <c r="Q824" s="58">
        <v>0</v>
      </c>
      <c r="R824" s="12">
        <v>13052</v>
      </c>
      <c r="S824" s="12" t="s">
        <v>88</v>
      </c>
      <c r="T824" s="12" t="s">
        <v>89</v>
      </c>
      <c r="U824" s="12" t="s">
        <v>10</v>
      </c>
      <c r="V824" s="12">
        <v>4</v>
      </c>
      <c r="W824" s="12">
        <v>0</v>
      </c>
      <c r="X824" s="12">
        <v>0</v>
      </c>
      <c r="Y824" s="59">
        <v>5.484931506849315</v>
      </c>
      <c r="Z824" s="59">
        <v>38.416438356164385</v>
      </c>
      <c r="AA824" s="12">
        <v>1</v>
      </c>
      <c r="AB824" s="12">
        <v>2</v>
      </c>
      <c r="AC824" s="12">
        <v>2</v>
      </c>
      <c r="AD824" s="12">
        <v>3</v>
      </c>
      <c r="AE824" s="12">
        <v>3</v>
      </c>
      <c r="AF824" s="58" t="s">
        <v>10</v>
      </c>
      <c r="AG824" s="66">
        <f t="shared" si="170"/>
        <v>8.2919719684353813E-2</v>
      </c>
      <c r="AH824" s="67">
        <f t="shared" si="171"/>
        <v>1.861003</v>
      </c>
      <c r="AI824" s="67">
        <f t="shared" si="172"/>
        <v>0.77160666666666666</v>
      </c>
      <c r="AJ824" s="67">
        <f t="shared" si="173"/>
        <v>0.47106300000000001</v>
      </c>
      <c r="AK824" s="67">
        <f t="shared" si="174"/>
        <v>0.47106300000000001</v>
      </c>
      <c r="AL824" s="67">
        <f t="shared" si="175"/>
        <v>0</v>
      </c>
      <c r="AM824" s="59">
        <f>VLOOKUP(AG824,'SCORE TALLER'!$AC$2:$AD$10,2,TRUE)*AM$2</f>
        <v>0</v>
      </c>
      <c r="AN824" s="59">
        <f>VLOOKUP(AD824,'SCORE TALLER'!$W$2:$X$10,2,TRUE)*AN$2</f>
        <v>0.32</v>
      </c>
      <c r="AO824" s="59">
        <f>VLOOKUP(AB824,'SCORE TALLER'!$S$2:$T$10,2,FALSE)*AO$2</f>
        <v>0.04</v>
      </c>
      <c r="AP824" s="59">
        <f>VLOOKUP(AH824,'SCORE TALLER'!$AE$2:$AF$10,2,TRUE)*AP$2</f>
        <v>0</v>
      </c>
      <c r="AQ824" s="59">
        <f>VLOOKUP(AI824,'SCORE TALLER'!$AG$2:$AH$10,2,TRUE)*AQ$2</f>
        <v>0.4</v>
      </c>
      <c r="AR824" s="59">
        <f>VLOOKUP(AC824,'SCORE TALLER'!$U$2:$V$10,2,FALSE)*AR$2</f>
        <v>0.04</v>
      </c>
      <c r="AS824" s="59">
        <f>VLOOKUP(AE824,'SCORE TALLER'!$Y$2:$Z$10,2,FALSE)*AS$2</f>
        <v>0.02</v>
      </c>
      <c r="AT824" s="59">
        <f>VLOOKUP(Z824,'SCORE TALLER'!$O$2:$P$10,2,TRUE)*AT$2</f>
        <v>0.03</v>
      </c>
      <c r="AU824" s="59">
        <f>VLOOKUP(S824,'SCORE TALLER'!$A$2:$B$10,2,FALSE)*AU$2</f>
        <v>0.25</v>
      </c>
      <c r="AV824" s="59">
        <f>VLOOKUP(AJ824,'SCORE TALLER'!$AI$2:$AJ$10,2,TRUE)*AV$2</f>
        <v>0.25</v>
      </c>
      <c r="AW824" s="59">
        <f>VLOOKUP(AK824,'SCORE TALLER'!$AK$2:$AL$10,2,TRUE)*AW$2</f>
        <v>0.25</v>
      </c>
      <c r="AX824" s="59">
        <f>VLOOKUP(T824,'SCORE TALLER'!$C$2:$D$10,2,FALSE)*AX$2</f>
        <v>0</v>
      </c>
      <c r="AY824" s="59">
        <f>VLOOKUP(W824,'SCORE TALLER'!$I$2:$J$10,2,TRUE)*AY$2</f>
        <v>0</v>
      </c>
      <c r="AZ824" s="59">
        <f>VLOOKUP(X824,'SCORE TALLER'!$K$2:$L$10,2,TRUE)*AZ$2</f>
        <v>0</v>
      </c>
      <c r="BA824" s="59">
        <f>VLOOKUP(U824,'SCORE TALLER'!$E$2:$F$10,2,FALSE)*BA$2</f>
        <v>0</v>
      </c>
      <c r="BB824" s="59">
        <f>VLOOKUP(Y824,'SCORE TALLER'!$M$2:$N$10,2,TRUE)*BB$2</f>
        <v>0.03</v>
      </c>
      <c r="BC824" s="59">
        <f>VLOOKUP(AA824,'SCORE TALLER'!$Q$2:$R$10,2,FALSE)*BC$2</f>
        <v>0.05</v>
      </c>
      <c r="BD824" s="59">
        <f>VLOOKUP(V824,'SCORE TALLER'!$G$2:$H$10,2,FALSE)*BD$2</f>
        <v>0</v>
      </c>
      <c r="BE824" s="59">
        <f>VLOOKUP(AF824,'SCORE TALLER'!$AA$2:$AB$10,2,FALSE)*BE$2</f>
        <v>0</v>
      </c>
      <c r="BF824" s="59">
        <f>VLOOKUP(AL824,'SCORE TALLER'!$AM$2:$AN$10,2,TRUE)*BF$2</f>
        <v>0</v>
      </c>
      <c r="BG824" s="67">
        <f t="shared" si="176"/>
        <v>1.6800000000000002</v>
      </c>
      <c r="BH824" s="67" t="str">
        <f>VLOOKUP(BG824,'SCORE TALLER'!$AP$2:$AQ$7,2,TRUE)</f>
        <v>2. Normal</v>
      </c>
      <c r="BI824" s="67" t="str">
        <f t="shared" si="178"/>
        <v>LBZ</v>
      </c>
      <c r="BJ824" s="67" t="str">
        <f t="shared" si="178"/>
        <v>A</v>
      </c>
      <c r="BK824" s="67" t="str">
        <f t="shared" si="179"/>
        <v>A</v>
      </c>
      <c r="BL824" s="86">
        <f t="shared" si="177"/>
        <v>1413189</v>
      </c>
      <c r="BM824" s="86">
        <f t="shared" si="180"/>
        <v>0</v>
      </c>
    </row>
    <row r="825" spans="1:65" x14ac:dyDescent="0.3">
      <c r="A825" s="57">
        <v>2044024808</v>
      </c>
      <c r="B825" s="12" t="s">
        <v>963</v>
      </c>
      <c r="C825" s="58" t="s">
        <v>107</v>
      </c>
      <c r="D825" s="58" t="s">
        <v>115</v>
      </c>
      <c r="E825" s="58"/>
      <c r="F825" s="58">
        <v>4500000</v>
      </c>
      <c r="G825" s="58">
        <f t="shared" si="168"/>
        <v>3343880</v>
      </c>
      <c r="H825" s="58">
        <f t="shared" si="169"/>
        <v>2143880</v>
      </c>
      <c r="I825" s="58" t="e">
        <v>#N/A</v>
      </c>
      <c r="J825" s="58">
        <v>143160</v>
      </c>
      <c r="K825" s="58">
        <v>0</v>
      </c>
      <c r="L825" s="58">
        <v>1200000</v>
      </c>
      <c r="M825" s="58">
        <v>1156120</v>
      </c>
      <c r="N825" s="58">
        <f>VLOOKUP(AD825,'tabla ingresos'!$A$3:$D$15,4,FALSE)</f>
        <v>1000000</v>
      </c>
      <c r="O825" s="58">
        <v>0</v>
      </c>
      <c r="P825" s="58">
        <v>0</v>
      </c>
      <c r="Q825" s="58">
        <v>0</v>
      </c>
      <c r="R825" s="12">
        <v>68276</v>
      </c>
      <c r="S825" s="12" t="s">
        <v>87</v>
      </c>
      <c r="T825" s="12" t="s">
        <v>89</v>
      </c>
      <c r="U825" s="12" t="s">
        <v>10</v>
      </c>
      <c r="V825" s="12">
        <v>4</v>
      </c>
      <c r="W825" s="12">
        <v>0</v>
      </c>
      <c r="X825" s="12">
        <v>0</v>
      </c>
      <c r="Y825" s="59">
        <v>2.9479452054794519</v>
      </c>
      <c r="Z825" s="59">
        <v>28.934246575342467</v>
      </c>
      <c r="AA825" s="12">
        <v>1</v>
      </c>
      <c r="AB825" s="12">
        <v>1</v>
      </c>
      <c r="AC825" s="12">
        <v>1</v>
      </c>
      <c r="AD825" s="12">
        <v>2</v>
      </c>
      <c r="AE825" s="12">
        <v>3</v>
      </c>
      <c r="AF825" s="58" t="s">
        <v>91</v>
      </c>
      <c r="AG825" s="66">
        <f t="shared" si="170"/>
        <v>9.5439999999999997E-2</v>
      </c>
      <c r="AH825" s="67">
        <f t="shared" si="171"/>
        <v>3</v>
      </c>
      <c r="AI825" s="67">
        <f t="shared" si="172"/>
        <v>0.77074666666666669</v>
      </c>
      <c r="AJ825" s="67">
        <f t="shared" si="173"/>
        <v>2.2292533333333333</v>
      </c>
      <c r="AK825" s="67">
        <f t="shared" si="174"/>
        <v>1.4292533333333333</v>
      </c>
      <c r="AL825" s="67">
        <f t="shared" si="175"/>
        <v>0</v>
      </c>
      <c r="AM825" s="59">
        <f>VLOOKUP(AG825,'SCORE TALLER'!$AC$2:$AD$10,2,TRUE)*AM$2</f>
        <v>0</v>
      </c>
      <c r="AN825" s="59">
        <f>VLOOKUP(AD825,'SCORE TALLER'!$W$2:$X$10,2,TRUE)*AN$2</f>
        <v>0.32</v>
      </c>
      <c r="AO825" s="59">
        <f>VLOOKUP(AB825,'SCORE TALLER'!$S$2:$T$10,2,FALSE)*AO$2</f>
        <v>0.05</v>
      </c>
      <c r="AP825" s="59">
        <f>VLOOKUP(AH825,'SCORE TALLER'!$AE$2:$AF$10,2,TRUE)*AP$2</f>
        <v>0</v>
      </c>
      <c r="AQ825" s="59">
        <f>VLOOKUP(AI825,'SCORE TALLER'!$AG$2:$AH$10,2,TRUE)*AQ$2</f>
        <v>0.4</v>
      </c>
      <c r="AR825" s="59">
        <f>VLOOKUP(AC825,'SCORE TALLER'!$U$2:$V$10,2,FALSE)*AR$2</f>
        <v>0.05</v>
      </c>
      <c r="AS825" s="59">
        <f>VLOOKUP(AE825,'SCORE TALLER'!$Y$2:$Z$10,2,FALSE)*AS$2</f>
        <v>0.02</v>
      </c>
      <c r="AT825" s="59">
        <f>VLOOKUP(Z825,'SCORE TALLER'!$O$2:$P$10,2,TRUE)*AT$2</f>
        <v>0.04</v>
      </c>
      <c r="AU825" s="59">
        <f>VLOOKUP(S825,'SCORE TALLER'!$A$2:$B$10,2,FALSE)*AU$2</f>
        <v>0.15000000000000002</v>
      </c>
      <c r="AV825" s="59">
        <f>VLOOKUP(AJ825,'SCORE TALLER'!$AI$2:$AJ$10,2,TRUE)*AV$2</f>
        <v>0.15000000000000002</v>
      </c>
      <c r="AW825" s="59">
        <f>VLOOKUP(AK825,'SCORE TALLER'!$AK$2:$AL$10,2,TRUE)*AW$2</f>
        <v>0.2</v>
      </c>
      <c r="AX825" s="59">
        <f>VLOOKUP(T825,'SCORE TALLER'!$C$2:$D$10,2,FALSE)*AX$2</f>
        <v>0</v>
      </c>
      <c r="AY825" s="59">
        <f>VLOOKUP(W825,'SCORE TALLER'!$I$2:$J$10,2,TRUE)*AY$2</f>
        <v>0</v>
      </c>
      <c r="AZ825" s="59">
        <f>VLOOKUP(X825,'SCORE TALLER'!$K$2:$L$10,2,TRUE)*AZ$2</f>
        <v>0</v>
      </c>
      <c r="BA825" s="59">
        <f>VLOOKUP(U825,'SCORE TALLER'!$E$2:$F$10,2,FALSE)*BA$2</f>
        <v>0</v>
      </c>
      <c r="BB825" s="59">
        <f>VLOOKUP(Y825,'SCORE TALLER'!$M$2:$N$10,2,TRUE)*BB$2</f>
        <v>0.04</v>
      </c>
      <c r="BC825" s="59">
        <f>VLOOKUP(AA825,'SCORE TALLER'!$Q$2:$R$10,2,FALSE)*BC$2</f>
        <v>0.05</v>
      </c>
      <c r="BD825" s="59">
        <f>VLOOKUP(V825,'SCORE TALLER'!$G$2:$H$10,2,FALSE)*BD$2</f>
        <v>0</v>
      </c>
      <c r="BE825" s="59">
        <f>VLOOKUP(AF825,'SCORE TALLER'!$AA$2:$AB$10,2,FALSE)*BE$2</f>
        <v>0.30000000000000004</v>
      </c>
      <c r="BF825" s="59">
        <f>VLOOKUP(AL825,'SCORE TALLER'!$AM$2:$AN$10,2,TRUE)*BF$2</f>
        <v>0</v>
      </c>
      <c r="BG825" s="67">
        <f t="shared" si="176"/>
        <v>1.7700000000000002</v>
      </c>
      <c r="BH825" s="67" t="str">
        <f>VLOOKUP(BG825,'SCORE TALLER'!$AP$2:$AQ$7,2,TRUE)</f>
        <v>2. Normal</v>
      </c>
      <c r="BI825" s="67" t="str">
        <f t="shared" si="178"/>
        <v>LBZ</v>
      </c>
      <c r="BJ825" s="67" t="str">
        <f t="shared" si="178"/>
        <v>A</v>
      </c>
      <c r="BK825" s="67" t="str">
        <f t="shared" si="179"/>
        <v>SIN</v>
      </c>
      <c r="BL825" s="86">
        <f t="shared" si="177"/>
        <v>2143880</v>
      </c>
      <c r="BM825" s="86">
        <f t="shared" si="180"/>
        <v>0</v>
      </c>
    </row>
    <row r="826" spans="1:65" x14ac:dyDescent="0.3">
      <c r="A826" s="57">
        <v>2200804220</v>
      </c>
      <c r="B826" s="12" t="s">
        <v>964</v>
      </c>
      <c r="C826" s="58" t="s">
        <v>107</v>
      </c>
      <c r="D826" s="58" t="s">
        <v>115</v>
      </c>
      <c r="E826" s="58"/>
      <c r="F826" s="58">
        <v>4321763</v>
      </c>
      <c r="G826" s="58">
        <f t="shared" si="168"/>
        <v>3165643</v>
      </c>
      <c r="H826" s="58">
        <f t="shared" si="169"/>
        <v>1737709</v>
      </c>
      <c r="I826" s="58" t="e">
        <v>#N/A</v>
      </c>
      <c r="J826" s="58">
        <v>139837</v>
      </c>
      <c r="K826" s="58">
        <v>0</v>
      </c>
      <c r="L826" s="58">
        <v>1427934</v>
      </c>
      <c r="M826" s="58">
        <v>1156120</v>
      </c>
      <c r="N826" s="58">
        <f>VLOOKUP(AD826,'tabla ingresos'!$A$3:$D$15,4,FALSE)</f>
        <v>1000000</v>
      </c>
      <c r="O826" s="58">
        <v>0</v>
      </c>
      <c r="P826" s="58">
        <v>0</v>
      </c>
      <c r="Q826" s="58">
        <v>0</v>
      </c>
      <c r="R826" s="12">
        <v>68255</v>
      </c>
      <c r="S826" s="12" t="s">
        <v>87</v>
      </c>
      <c r="T826" s="12" t="s">
        <v>89</v>
      </c>
      <c r="U826" s="12" t="s">
        <v>10</v>
      </c>
      <c r="V826" s="12">
        <v>4</v>
      </c>
      <c r="W826" s="12">
        <v>0</v>
      </c>
      <c r="X826" s="12">
        <v>0</v>
      </c>
      <c r="Y826" s="59">
        <v>2.9479452054794519</v>
      </c>
      <c r="Z826" s="59">
        <v>29.134246575342466</v>
      </c>
      <c r="AA826" s="12">
        <v>2</v>
      </c>
      <c r="AB826" s="12">
        <v>1</v>
      </c>
      <c r="AC826" s="12">
        <v>2</v>
      </c>
      <c r="AD826" s="12">
        <v>2</v>
      </c>
      <c r="AE826" s="12">
        <v>1</v>
      </c>
      <c r="AF826" s="58" t="s">
        <v>91</v>
      </c>
      <c r="AG826" s="66">
        <f t="shared" si="170"/>
        <v>9.3224666666666664E-2</v>
      </c>
      <c r="AH826" s="67">
        <f t="shared" si="171"/>
        <v>2.8811753333333332</v>
      </c>
      <c r="AI826" s="67">
        <f t="shared" si="172"/>
        <v>0.77074666666666669</v>
      </c>
      <c r="AJ826" s="67">
        <f t="shared" si="173"/>
        <v>2.1104286666666665</v>
      </c>
      <c r="AK826" s="67">
        <f t="shared" si="174"/>
        <v>1.1584726666666667</v>
      </c>
      <c r="AL826" s="67">
        <f t="shared" si="175"/>
        <v>0</v>
      </c>
      <c r="AM826" s="59">
        <f>VLOOKUP(AG826,'SCORE TALLER'!$AC$2:$AD$10,2,TRUE)*AM$2</f>
        <v>0</v>
      </c>
      <c r="AN826" s="59">
        <f>VLOOKUP(AD826,'SCORE TALLER'!$W$2:$X$10,2,TRUE)*AN$2</f>
        <v>0.32</v>
      </c>
      <c r="AO826" s="59">
        <f>VLOOKUP(AB826,'SCORE TALLER'!$S$2:$T$10,2,FALSE)*AO$2</f>
        <v>0.05</v>
      </c>
      <c r="AP826" s="59">
        <f>VLOOKUP(AH826,'SCORE TALLER'!$AE$2:$AF$10,2,TRUE)*AP$2</f>
        <v>0</v>
      </c>
      <c r="AQ826" s="59">
        <f>VLOOKUP(AI826,'SCORE TALLER'!$AG$2:$AH$10,2,TRUE)*AQ$2</f>
        <v>0.4</v>
      </c>
      <c r="AR826" s="59">
        <f>VLOOKUP(AC826,'SCORE TALLER'!$U$2:$V$10,2,FALSE)*AR$2</f>
        <v>0.04</v>
      </c>
      <c r="AS826" s="59">
        <f>VLOOKUP(AE826,'SCORE TALLER'!$Y$2:$Z$10,2,FALSE)*AS$2</f>
        <v>0.03</v>
      </c>
      <c r="AT826" s="59">
        <f>VLOOKUP(Z826,'SCORE TALLER'!$O$2:$P$10,2,TRUE)*AT$2</f>
        <v>0.04</v>
      </c>
      <c r="AU826" s="59">
        <f>VLOOKUP(S826,'SCORE TALLER'!$A$2:$B$10,2,FALSE)*AU$2</f>
        <v>0.15000000000000002</v>
      </c>
      <c r="AV826" s="59">
        <f>VLOOKUP(AJ826,'SCORE TALLER'!$AI$2:$AJ$10,2,TRUE)*AV$2</f>
        <v>0.15000000000000002</v>
      </c>
      <c r="AW826" s="59">
        <f>VLOOKUP(AK826,'SCORE TALLER'!$AK$2:$AL$10,2,TRUE)*AW$2</f>
        <v>0.2</v>
      </c>
      <c r="AX826" s="59">
        <f>VLOOKUP(T826,'SCORE TALLER'!$C$2:$D$10,2,FALSE)*AX$2</f>
        <v>0</v>
      </c>
      <c r="AY826" s="59">
        <f>VLOOKUP(W826,'SCORE TALLER'!$I$2:$J$10,2,TRUE)*AY$2</f>
        <v>0</v>
      </c>
      <c r="AZ826" s="59">
        <f>VLOOKUP(X826,'SCORE TALLER'!$K$2:$L$10,2,TRUE)*AZ$2</f>
        <v>0</v>
      </c>
      <c r="BA826" s="59">
        <f>VLOOKUP(U826,'SCORE TALLER'!$E$2:$F$10,2,FALSE)*BA$2</f>
        <v>0</v>
      </c>
      <c r="BB826" s="59">
        <f>VLOOKUP(Y826,'SCORE TALLER'!$M$2:$N$10,2,TRUE)*BB$2</f>
        <v>0.04</v>
      </c>
      <c r="BC826" s="59">
        <f>VLOOKUP(AA826,'SCORE TALLER'!$Q$2:$R$10,2,FALSE)*BC$2</f>
        <v>0</v>
      </c>
      <c r="BD826" s="59">
        <f>VLOOKUP(V826,'SCORE TALLER'!$G$2:$H$10,2,FALSE)*BD$2</f>
        <v>0</v>
      </c>
      <c r="BE826" s="59">
        <f>VLOOKUP(AF826,'SCORE TALLER'!$AA$2:$AB$10,2,FALSE)*BE$2</f>
        <v>0.30000000000000004</v>
      </c>
      <c r="BF826" s="59">
        <f>VLOOKUP(AL826,'SCORE TALLER'!$AM$2:$AN$10,2,TRUE)*BF$2</f>
        <v>0</v>
      </c>
      <c r="BG826" s="67">
        <f t="shared" si="176"/>
        <v>1.7200000000000002</v>
      </c>
      <c r="BH826" s="67" t="str">
        <f>VLOOKUP(BG826,'SCORE TALLER'!$AP$2:$AQ$7,2,TRUE)</f>
        <v>2. Normal</v>
      </c>
      <c r="BI826" s="67" t="str">
        <f t="shared" si="178"/>
        <v>LBZ</v>
      </c>
      <c r="BJ826" s="67" t="str">
        <f t="shared" si="178"/>
        <v>A</v>
      </c>
      <c r="BK826" s="67" t="str">
        <f t="shared" si="179"/>
        <v>SIN</v>
      </c>
      <c r="BL826" s="86">
        <f t="shared" si="177"/>
        <v>1737709</v>
      </c>
      <c r="BM826" s="86">
        <f t="shared" si="180"/>
        <v>0</v>
      </c>
    </row>
    <row r="827" spans="1:65" x14ac:dyDescent="0.3">
      <c r="A827" s="57">
        <v>2044044468</v>
      </c>
      <c r="B827" s="12" t="s">
        <v>965</v>
      </c>
      <c r="C827" s="58" t="s">
        <v>105</v>
      </c>
      <c r="D827" s="58" t="s">
        <v>114</v>
      </c>
      <c r="E827" s="58"/>
      <c r="F827" s="58">
        <v>2319830</v>
      </c>
      <c r="G827" s="58">
        <f t="shared" si="168"/>
        <v>1163710</v>
      </c>
      <c r="H827" s="58">
        <f t="shared" si="169"/>
        <v>1163710</v>
      </c>
      <c r="I827" s="58">
        <v>2320000</v>
      </c>
      <c r="J827" s="58">
        <v>162843</v>
      </c>
      <c r="K827" s="58">
        <v>0</v>
      </c>
      <c r="L827" s="58">
        <v>0</v>
      </c>
      <c r="M827" s="58">
        <v>1156120</v>
      </c>
      <c r="N827" s="58">
        <f>VLOOKUP(AD827,'tabla ingresos'!$A$3:$D$15,4,FALSE)</f>
        <v>1000000</v>
      </c>
      <c r="O827" s="58">
        <v>107640.88234723968</v>
      </c>
      <c r="P827" s="58">
        <v>4839000</v>
      </c>
      <c r="Q827" s="58">
        <v>0</v>
      </c>
      <c r="R827" s="12">
        <v>13052</v>
      </c>
      <c r="S827" s="12" t="s">
        <v>88</v>
      </c>
      <c r="T827" s="12" t="s">
        <v>89</v>
      </c>
      <c r="U827" s="12" t="s">
        <v>10</v>
      </c>
      <c r="V827" s="12">
        <v>4</v>
      </c>
      <c r="W827" s="12">
        <v>0</v>
      </c>
      <c r="X827" s="12">
        <v>0</v>
      </c>
      <c r="Y827" s="59">
        <v>2.9479452054794519</v>
      </c>
      <c r="Z827" s="59">
        <v>24.353424657534248</v>
      </c>
      <c r="AA827" s="12">
        <v>1</v>
      </c>
      <c r="AB827" s="12">
        <v>3</v>
      </c>
      <c r="AC827" s="12">
        <v>2</v>
      </c>
      <c r="AD827" s="12">
        <v>2</v>
      </c>
      <c r="AE827" s="12">
        <v>3</v>
      </c>
      <c r="AF827" s="58" t="s">
        <v>10</v>
      </c>
      <c r="AG827" s="66">
        <f t="shared" si="170"/>
        <v>0.18032258823149311</v>
      </c>
      <c r="AH827" s="67">
        <f t="shared" si="171"/>
        <v>4.7725533333333336</v>
      </c>
      <c r="AI827" s="67">
        <f t="shared" si="172"/>
        <v>0.77074666666666669</v>
      </c>
      <c r="AJ827" s="67">
        <f t="shared" si="173"/>
        <v>0.77580666666666664</v>
      </c>
      <c r="AK827" s="67">
        <f t="shared" si="174"/>
        <v>0.77580666666666664</v>
      </c>
      <c r="AL827" s="67">
        <f t="shared" si="175"/>
        <v>0</v>
      </c>
      <c r="AM827" s="59">
        <f>VLOOKUP(AG827,'SCORE TALLER'!$AC$2:$AD$10,2,TRUE)*AM$2</f>
        <v>0</v>
      </c>
      <c r="AN827" s="59">
        <f>VLOOKUP(AD827,'SCORE TALLER'!$W$2:$X$10,2,TRUE)*AN$2</f>
        <v>0.32</v>
      </c>
      <c r="AO827" s="59">
        <f>VLOOKUP(AB827,'SCORE TALLER'!$S$2:$T$10,2,FALSE)*AO$2</f>
        <v>0.03</v>
      </c>
      <c r="AP827" s="59">
        <f>VLOOKUP(AH827,'SCORE TALLER'!$AE$2:$AF$10,2,TRUE)*AP$2</f>
        <v>0</v>
      </c>
      <c r="AQ827" s="59">
        <f>VLOOKUP(AI827,'SCORE TALLER'!$AG$2:$AH$10,2,TRUE)*AQ$2</f>
        <v>0.4</v>
      </c>
      <c r="AR827" s="59">
        <f>VLOOKUP(AC827,'SCORE TALLER'!$U$2:$V$10,2,FALSE)*AR$2</f>
        <v>0.04</v>
      </c>
      <c r="AS827" s="59">
        <f>VLOOKUP(AE827,'SCORE TALLER'!$Y$2:$Z$10,2,FALSE)*AS$2</f>
        <v>0.02</v>
      </c>
      <c r="AT827" s="59">
        <f>VLOOKUP(Z827,'SCORE TALLER'!$O$2:$P$10,2,TRUE)*AT$2</f>
        <v>0.05</v>
      </c>
      <c r="AU827" s="59">
        <f>VLOOKUP(S827,'SCORE TALLER'!$A$2:$B$10,2,FALSE)*AU$2</f>
        <v>0.25</v>
      </c>
      <c r="AV827" s="59">
        <f>VLOOKUP(AJ827,'SCORE TALLER'!$AI$2:$AJ$10,2,TRUE)*AV$2</f>
        <v>0.25</v>
      </c>
      <c r="AW827" s="59">
        <f>VLOOKUP(AK827,'SCORE TALLER'!$AK$2:$AL$10,2,TRUE)*AW$2</f>
        <v>0.25</v>
      </c>
      <c r="AX827" s="59">
        <f>VLOOKUP(T827,'SCORE TALLER'!$C$2:$D$10,2,FALSE)*AX$2</f>
        <v>0</v>
      </c>
      <c r="AY827" s="59">
        <f>VLOOKUP(W827,'SCORE TALLER'!$I$2:$J$10,2,TRUE)*AY$2</f>
        <v>0</v>
      </c>
      <c r="AZ827" s="59">
        <f>VLOOKUP(X827,'SCORE TALLER'!$K$2:$L$10,2,TRUE)*AZ$2</f>
        <v>0</v>
      </c>
      <c r="BA827" s="59">
        <f>VLOOKUP(U827,'SCORE TALLER'!$E$2:$F$10,2,FALSE)*BA$2</f>
        <v>0</v>
      </c>
      <c r="BB827" s="59">
        <f>VLOOKUP(Y827,'SCORE TALLER'!$M$2:$N$10,2,TRUE)*BB$2</f>
        <v>0.04</v>
      </c>
      <c r="BC827" s="59">
        <f>VLOOKUP(AA827,'SCORE TALLER'!$Q$2:$R$10,2,FALSE)*BC$2</f>
        <v>0.05</v>
      </c>
      <c r="BD827" s="59">
        <f>VLOOKUP(V827,'SCORE TALLER'!$G$2:$H$10,2,FALSE)*BD$2</f>
        <v>0</v>
      </c>
      <c r="BE827" s="59">
        <f>VLOOKUP(AF827,'SCORE TALLER'!$AA$2:$AB$10,2,FALSE)*BE$2</f>
        <v>0</v>
      </c>
      <c r="BF827" s="59">
        <f>VLOOKUP(AL827,'SCORE TALLER'!$AM$2:$AN$10,2,TRUE)*BF$2</f>
        <v>0</v>
      </c>
      <c r="BG827" s="67">
        <f t="shared" si="176"/>
        <v>1.7000000000000002</v>
      </c>
      <c r="BH827" s="67" t="str">
        <f>VLOOKUP(BG827,'SCORE TALLER'!$AP$2:$AQ$7,2,TRUE)</f>
        <v>2. Normal</v>
      </c>
      <c r="BI827" s="67" t="str">
        <f t="shared" si="178"/>
        <v>LBZ</v>
      </c>
      <c r="BJ827" s="67" t="str">
        <f t="shared" si="178"/>
        <v>A</v>
      </c>
      <c r="BK827" s="67" t="str">
        <f t="shared" si="179"/>
        <v>A</v>
      </c>
      <c r="BL827" s="86">
        <f t="shared" si="177"/>
        <v>1163710</v>
      </c>
      <c r="BM827" s="86">
        <f t="shared" si="180"/>
        <v>0</v>
      </c>
    </row>
    <row r="828" spans="1:65" x14ac:dyDescent="0.3">
      <c r="A828" s="57">
        <v>64428640</v>
      </c>
      <c r="B828" s="12" t="s">
        <v>966</v>
      </c>
      <c r="C828" s="58" t="s">
        <v>105</v>
      </c>
      <c r="D828" s="58" t="s">
        <v>30</v>
      </c>
      <c r="E828" s="58"/>
      <c r="F828" s="58">
        <v>10942384</v>
      </c>
      <c r="G828" s="58">
        <f t="shared" si="168"/>
        <v>5181150</v>
      </c>
      <c r="H828" s="58">
        <f t="shared" si="169"/>
        <v>5181150</v>
      </c>
      <c r="I828" s="58">
        <v>10942000</v>
      </c>
      <c r="J828" s="58">
        <v>344294</v>
      </c>
      <c r="K828" s="58">
        <v>0</v>
      </c>
      <c r="L828" s="58">
        <v>0</v>
      </c>
      <c r="M828" s="58">
        <v>5761234</v>
      </c>
      <c r="N828" s="58">
        <f>VLOOKUP(AD828,'tabla ingresos'!$A$3:$D$15,4,FALSE)</f>
        <v>5000000</v>
      </c>
      <c r="O828" s="58">
        <v>1499409.240648489</v>
      </c>
      <c r="P828" s="58">
        <v>67406000</v>
      </c>
      <c r="Q828" s="58">
        <v>0</v>
      </c>
      <c r="R828" s="12">
        <v>68307</v>
      </c>
      <c r="S828" s="12" t="s">
        <v>88</v>
      </c>
      <c r="T828" s="12" t="s">
        <v>89</v>
      </c>
      <c r="U828" s="12" t="s">
        <v>10</v>
      </c>
      <c r="V828" s="12">
        <v>4</v>
      </c>
      <c r="W828" s="12">
        <v>0</v>
      </c>
      <c r="X828" s="12">
        <v>0</v>
      </c>
      <c r="Y828" s="59">
        <v>16.473972602739725</v>
      </c>
      <c r="Z828" s="59">
        <v>57.386301369863013</v>
      </c>
      <c r="AA828" s="12">
        <v>2</v>
      </c>
      <c r="AB828" s="12">
        <v>5</v>
      </c>
      <c r="AC828" s="12">
        <v>2</v>
      </c>
      <c r="AD828" s="12">
        <v>6</v>
      </c>
      <c r="AE828" s="12">
        <v>2</v>
      </c>
      <c r="AF828" s="58" t="s">
        <v>10</v>
      </c>
      <c r="AG828" s="66">
        <f t="shared" si="170"/>
        <v>0.24582709875313186</v>
      </c>
      <c r="AH828" s="67">
        <f t="shared" si="171"/>
        <v>10.4464512</v>
      </c>
      <c r="AI828" s="67">
        <f t="shared" si="172"/>
        <v>0.76816453333333334</v>
      </c>
      <c r="AJ828" s="67">
        <f t="shared" si="173"/>
        <v>0.69081999999999999</v>
      </c>
      <c r="AK828" s="67">
        <f t="shared" si="174"/>
        <v>0.69081999999999999</v>
      </c>
      <c r="AL828" s="67">
        <f t="shared" si="175"/>
        <v>0</v>
      </c>
      <c r="AM828" s="59">
        <f>VLOOKUP(AG828,'SCORE TALLER'!$AC$2:$AD$10,2,TRUE)*AM$2</f>
        <v>0</v>
      </c>
      <c r="AN828" s="59">
        <f>VLOOKUP(AD828,'SCORE TALLER'!$W$2:$X$10,2,TRUE)*AN$2</f>
        <v>0.16</v>
      </c>
      <c r="AO828" s="59">
        <f>VLOOKUP(AB828,'SCORE TALLER'!$S$2:$T$10,2,FALSE)*AO$2</f>
        <v>0.01</v>
      </c>
      <c r="AP828" s="59">
        <f>VLOOKUP(AH828,'SCORE TALLER'!$AE$2:$AF$10,2,TRUE)*AP$2</f>
        <v>0.16</v>
      </c>
      <c r="AQ828" s="59">
        <f>VLOOKUP(AI828,'SCORE TALLER'!$AG$2:$AH$10,2,TRUE)*AQ$2</f>
        <v>0.4</v>
      </c>
      <c r="AR828" s="59">
        <f>VLOOKUP(AC828,'SCORE TALLER'!$U$2:$V$10,2,FALSE)*AR$2</f>
        <v>0.04</v>
      </c>
      <c r="AS828" s="59">
        <f>VLOOKUP(AE828,'SCORE TALLER'!$Y$2:$Z$10,2,FALSE)*AS$2</f>
        <v>0.01</v>
      </c>
      <c r="AT828" s="59">
        <f>VLOOKUP(Z828,'SCORE TALLER'!$O$2:$P$10,2,TRUE)*AT$2</f>
        <v>0.01</v>
      </c>
      <c r="AU828" s="59">
        <f>VLOOKUP(S828,'SCORE TALLER'!$A$2:$B$10,2,FALSE)*AU$2</f>
        <v>0.25</v>
      </c>
      <c r="AV828" s="59">
        <f>VLOOKUP(AJ828,'SCORE TALLER'!$AI$2:$AJ$10,2,TRUE)*AV$2</f>
        <v>0.25</v>
      </c>
      <c r="AW828" s="59">
        <f>VLOOKUP(AK828,'SCORE TALLER'!$AK$2:$AL$10,2,TRUE)*AW$2</f>
        <v>0.25</v>
      </c>
      <c r="AX828" s="59">
        <f>VLOOKUP(T828,'SCORE TALLER'!$C$2:$D$10,2,FALSE)*AX$2</f>
        <v>0</v>
      </c>
      <c r="AY828" s="59">
        <f>VLOOKUP(W828,'SCORE TALLER'!$I$2:$J$10,2,TRUE)*AY$2</f>
        <v>0</v>
      </c>
      <c r="AZ828" s="59">
        <f>VLOOKUP(X828,'SCORE TALLER'!$K$2:$L$10,2,TRUE)*AZ$2</f>
        <v>0</v>
      </c>
      <c r="BA828" s="59">
        <f>VLOOKUP(U828,'SCORE TALLER'!$E$2:$F$10,2,FALSE)*BA$2</f>
        <v>0</v>
      </c>
      <c r="BB828" s="59">
        <f>VLOOKUP(Y828,'SCORE TALLER'!$M$2:$N$10,2,TRUE)*BB$2</f>
        <v>0</v>
      </c>
      <c r="BC828" s="59">
        <f>VLOOKUP(AA828,'SCORE TALLER'!$Q$2:$R$10,2,FALSE)*BC$2</f>
        <v>0</v>
      </c>
      <c r="BD828" s="59">
        <f>VLOOKUP(V828,'SCORE TALLER'!$G$2:$H$10,2,FALSE)*BD$2</f>
        <v>0</v>
      </c>
      <c r="BE828" s="59">
        <f>VLOOKUP(AF828,'SCORE TALLER'!$AA$2:$AB$10,2,FALSE)*BE$2</f>
        <v>0</v>
      </c>
      <c r="BF828" s="59">
        <f>VLOOKUP(AL828,'SCORE TALLER'!$AM$2:$AN$10,2,TRUE)*BF$2</f>
        <v>0</v>
      </c>
      <c r="BG828" s="67">
        <f t="shared" si="176"/>
        <v>1.54</v>
      </c>
      <c r="BH828" s="67" t="str">
        <f>VLOOKUP(BG828,'SCORE TALLER'!$AP$2:$AQ$7,2,TRUE)</f>
        <v>2. Normal</v>
      </c>
      <c r="BI828" s="67" t="str">
        <f t="shared" si="178"/>
        <v>LBZ</v>
      </c>
      <c r="BJ828" s="67" t="str">
        <f t="shared" si="178"/>
        <v>A</v>
      </c>
      <c r="BK828" s="67" t="str">
        <f t="shared" si="179"/>
        <v>A</v>
      </c>
      <c r="BL828" s="86">
        <f t="shared" si="177"/>
        <v>5181150</v>
      </c>
      <c r="BM828" s="86">
        <f t="shared" si="180"/>
        <v>0</v>
      </c>
    </row>
    <row r="829" spans="1:65" x14ac:dyDescent="0.3">
      <c r="A829" s="57">
        <v>2244446642</v>
      </c>
      <c r="B829" s="12" t="s">
        <v>967</v>
      </c>
      <c r="C829" s="58" t="s">
        <v>105</v>
      </c>
      <c r="D829" s="58" t="s">
        <v>114</v>
      </c>
      <c r="E829" s="58"/>
      <c r="F829" s="58">
        <v>3376288</v>
      </c>
      <c r="G829" s="58">
        <f t="shared" si="168"/>
        <v>1073659</v>
      </c>
      <c r="H829" s="58">
        <f t="shared" si="169"/>
        <v>1073659</v>
      </c>
      <c r="I829" s="58">
        <v>3376000</v>
      </c>
      <c r="J829" s="58">
        <v>172712</v>
      </c>
      <c r="K829" s="58">
        <v>0</v>
      </c>
      <c r="L829" s="58">
        <v>0</v>
      </c>
      <c r="M829" s="58">
        <v>2302629</v>
      </c>
      <c r="N829" s="58">
        <f>VLOOKUP(AD829,'tabla ingresos'!$A$3:$D$15,4,FALSE)</f>
        <v>2000000</v>
      </c>
      <c r="O829" s="58">
        <v>96246.517623522508</v>
      </c>
      <c r="P829" s="58">
        <v>3059000</v>
      </c>
      <c r="Q829" s="58">
        <v>0</v>
      </c>
      <c r="R829" s="12">
        <v>13052</v>
      </c>
      <c r="S829" s="12" t="s">
        <v>88</v>
      </c>
      <c r="T829" s="12" t="s">
        <v>89</v>
      </c>
      <c r="U829" s="12" t="s">
        <v>10</v>
      </c>
      <c r="V829" s="12">
        <v>4</v>
      </c>
      <c r="W829" s="12">
        <v>0</v>
      </c>
      <c r="X829" s="12">
        <v>0</v>
      </c>
      <c r="Y829" s="59">
        <v>5.8794520547945206</v>
      </c>
      <c r="Z829" s="59">
        <v>31.312328767123287</v>
      </c>
      <c r="AA829" s="12">
        <v>1</v>
      </c>
      <c r="AB829" s="12">
        <v>4</v>
      </c>
      <c r="AC829" s="12">
        <v>1</v>
      </c>
      <c r="AD829" s="12">
        <v>3</v>
      </c>
      <c r="AE829" s="12">
        <v>1</v>
      </c>
      <c r="AF829" s="58" t="s">
        <v>10</v>
      </c>
      <c r="AG829" s="66">
        <f t="shared" si="170"/>
        <v>8.9652839207840826E-2</v>
      </c>
      <c r="AH829" s="67">
        <f t="shared" si="171"/>
        <v>2.1450960000000001</v>
      </c>
      <c r="AI829" s="67">
        <f t="shared" si="172"/>
        <v>0.76754299999999998</v>
      </c>
      <c r="AJ829" s="67">
        <f t="shared" si="173"/>
        <v>0.35788633333333331</v>
      </c>
      <c r="AK829" s="67">
        <f t="shared" si="174"/>
        <v>0.35788633333333331</v>
      </c>
      <c r="AL829" s="67">
        <f t="shared" si="175"/>
        <v>0</v>
      </c>
      <c r="AM829" s="59">
        <f>VLOOKUP(AG829,'SCORE TALLER'!$AC$2:$AD$10,2,TRUE)*AM$2</f>
        <v>0</v>
      </c>
      <c r="AN829" s="59">
        <f>VLOOKUP(AD829,'SCORE TALLER'!$W$2:$X$10,2,TRUE)*AN$2</f>
        <v>0.32</v>
      </c>
      <c r="AO829" s="59">
        <f>VLOOKUP(AB829,'SCORE TALLER'!$S$2:$T$10,2,FALSE)*AO$2</f>
        <v>0.02</v>
      </c>
      <c r="AP829" s="59">
        <f>VLOOKUP(AH829,'SCORE TALLER'!$AE$2:$AF$10,2,TRUE)*AP$2</f>
        <v>0</v>
      </c>
      <c r="AQ829" s="59">
        <f>VLOOKUP(AI829,'SCORE TALLER'!$AG$2:$AH$10,2,TRUE)*AQ$2</f>
        <v>0.4</v>
      </c>
      <c r="AR829" s="59">
        <f>VLOOKUP(AC829,'SCORE TALLER'!$U$2:$V$10,2,FALSE)*AR$2</f>
        <v>0.05</v>
      </c>
      <c r="AS829" s="59">
        <f>VLOOKUP(AE829,'SCORE TALLER'!$Y$2:$Z$10,2,FALSE)*AS$2</f>
        <v>0.03</v>
      </c>
      <c r="AT829" s="59">
        <f>VLOOKUP(Z829,'SCORE TALLER'!$O$2:$P$10,2,TRUE)*AT$2</f>
        <v>0.04</v>
      </c>
      <c r="AU829" s="59">
        <f>VLOOKUP(S829,'SCORE TALLER'!$A$2:$B$10,2,FALSE)*AU$2</f>
        <v>0.25</v>
      </c>
      <c r="AV829" s="59">
        <f>VLOOKUP(AJ829,'SCORE TALLER'!$AI$2:$AJ$10,2,TRUE)*AV$2</f>
        <v>0.25</v>
      </c>
      <c r="AW829" s="59">
        <f>VLOOKUP(AK829,'SCORE TALLER'!$AK$2:$AL$10,2,TRUE)*AW$2</f>
        <v>0.25</v>
      </c>
      <c r="AX829" s="59">
        <f>VLOOKUP(T829,'SCORE TALLER'!$C$2:$D$10,2,FALSE)*AX$2</f>
        <v>0</v>
      </c>
      <c r="AY829" s="59">
        <f>VLOOKUP(W829,'SCORE TALLER'!$I$2:$J$10,2,TRUE)*AY$2</f>
        <v>0</v>
      </c>
      <c r="AZ829" s="59">
        <f>VLOOKUP(X829,'SCORE TALLER'!$K$2:$L$10,2,TRUE)*AZ$2</f>
        <v>0</v>
      </c>
      <c r="BA829" s="59">
        <f>VLOOKUP(U829,'SCORE TALLER'!$E$2:$F$10,2,FALSE)*BA$2</f>
        <v>0</v>
      </c>
      <c r="BB829" s="59">
        <f>VLOOKUP(Y829,'SCORE TALLER'!$M$2:$N$10,2,TRUE)*BB$2</f>
        <v>0.03</v>
      </c>
      <c r="BC829" s="59">
        <f>VLOOKUP(AA829,'SCORE TALLER'!$Q$2:$R$10,2,FALSE)*BC$2</f>
        <v>0.05</v>
      </c>
      <c r="BD829" s="59">
        <f>VLOOKUP(V829,'SCORE TALLER'!$G$2:$H$10,2,FALSE)*BD$2</f>
        <v>0</v>
      </c>
      <c r="BE829" s="59">
        <f>VLOOKUP(AF829,'SCORE TALLER'!$AA$2:$AB$10,2,FALSE)*BE$2</f>
        <v>0</v>
      </c>
      <c r="BF829" s="59">
        <f>VLOOKUP(AL829,'SCORE TALLER'!$AM$2:$AN$10,2,TRUE)*BF$2</f>
        <v>0</v>
      </c>
      <c r="BG829" s="67">
        <f t="shared" si="176"/>
        <v>1.6900000000000002</v>
      </c>
      <c r="BH829" s="67" t="str">
        <f>VLOOKUP(BG829,'SCORE TALLER'!$AP$2:$AQ$7,2,TRUE)</f>
        <v>2. Normal</v>
      </c>
      <c r="BI829" s="67" t="str">
        <f t="shared" si="178"/>
        <v>LBZ</v>
      </c>
      <c r="BJ829" s="67" t="str">
        <f t="shared" si="178"/>
        <v>A</v>
      </c>
      <c r="BK829" s="67" t="str">
        <f t="shared" si="179"/>
        <v>A</v>
      </c>
      <c r="BL829" s="86">
        <f t="shared" si="177"/>
        <v>1073659</v>
      </c>
      <c r="BM829" s="86">
        <f t="shared" si="180"/>
        <v>0</v>
      </c>
    </row>
    <row r="830" spans="1:65" x14ac:dyDescent="0.3">
      <c r="A830" s="57">
        <v>2224646268</v>
      </c>
      <c r="B830" s="12" t="s">
        <v>968</v>
      </c>
      <c r="C830" s="58" t="s">
        <v>107</v>
      </c>
      <c r="D830" s="58" t="s">
        <v>115</v>
      </c>
      <c r="E830" s="58">
        <v>598292</v>
      </c>
      <c r="F830" s="58">
        <v>2910566</v>
      </c>
      <c r="G830" s="58">
        <f t="shared" si="168"/>
        <v>2360577</v>
      </c>
      <c r="H830" s="58">
        <f t="shared" si="169"/>
        <v>2360577</v>
      </c>
      <c r="I830" s="58" t="e">
        <v>#N/A</v>
      </c>
      <c r="J830" s="58">
        <v>163632</v>
      </c>
      <c r="K830" s="58">
        <v>0</v>
      </c>
      <c r="L830" s="58">
        <v>0</v>
      </c>
      <c r="M830" s="58">
        <v>549989</v>
      </c>
      <c r="N830" s="58">
        <f>VLOOKUP(AD830,'tabla ingresos'!$A$3:$D$15,4,FALSE)</f>
        <v>1000000</v>
      </c>
      <c r="O830" s="58">
        <v>0</v>
      </c>
      <c r="P830" s="58">
        <v>0</v>
      </c>
      <c r="Q830" s="58">
        <v>0</v>
      </c>
      <c r="R830" s="12">
        <v>76130</v>
      </c>
      <c r="S830" s="12" t="s">
        <v>88</v>
      </c>
      <c r="T830" s="12" t="s">
        <v>89</v>
      </c>
      <c r="U830" s="12" t="s">
        <v>10</v>
      </c>
      <c r="V830" s="12">
        <v>4</v>
      </c>
      <c r="W830" s="12">
        <v>0</v>
      </c>
      <c r="X830" s="12">
        <v>0</v>
      </c>
      <c r="Y830" s="59">
        <v>1.7178082191780821</v>
      </c>
      <c r="Z830" s="59">
        <v>24.602739726027398</v>
      </c>
      <c r="AA830" s="12">
        <v>2</v>
      </c>
      <c r="AB830" s="12">
        <v>2</v>
      </c>
      <c r="AC830" s="12">
        <v>1</v>
      </c>
      <c r="AD830" s="12">
        <v>2</v>
      </c>
      <c r="AE830" s="12">
        <v>3</v>
      </c>
      <c r="AF830" s="58" t="s">
        <v>91</v>
      </c>
      <c r="AG830" s="66">
        <f t="shared" si="170"/>
        <v>0.109088</v>
      </c>
      <c r="AH830" s="67">
        <f t="shared" si="171"/>
        <v>1.9403773333333334</v>
      </c>
      <c r="AI830" s="67">
        <f t="shared" si="172"/>
        <v>0.76552066666666663</v>
      </c>
      <c r="AJ830" s="67">
        <f t="shared" si="173"/>
        <v>1.573718</v>
      </c>
      <c r="AK830" s="67">
        <f t="shared" si="174"/>
        <v>1.573718</v>
      </c>
      <c r="AL830" s="67">
        <f t="shared" si="175"/>
        <v>0</v>
      </c>
      <c r="AM830" s="59">
        <f>VLOOKUP(AG830,'SCORE TALLER'!$AC$2:$AD$10,2,TRUE)*AM$2</f>
        <v>0</v>
      </c>
      <c r="AN830" s="59">
        <f>VLOOKUP(AD830,'SCORE TALLER'!$W$2:$X$10,2,TRUE)*AN$2</f>
        <v>0.32</v>
      </c>
      <c r="AO830" s="59">
        <f>VLOOKUP(AB830,'SCORE TALLER'!$S$2:$T$10,2,FALSE)*AO$2</f>
        <v>0.04</v>
      </c>
      <c r="AP830" s="59">
        <f>VLOOKUP(AH830,'SCORE TALLER'!$AE$2:$AF$10,2,TRUE)*AP$2</f>
        <v>0</v>
      </c>
      <c r="AQ830" s="59">
        <f>VLOOKUP(AI830,'SCORE TALLER'!$AG$2:$AH$10,2,TRUE)*AQ$2</f>
        <v>0.4</v>
      </c>
      <c r="AR830" s="59">
        <f>VLOOKUP(AC830,'SCORE TALLER'!$U$2:$V$10,2,FALSE)*AR$2</f>
        <v>0.05</v>
      </c>
      <c r="AS830" s="59">
        <f>VLOOKUP(AE830,'SCORE TALLER'!$Y$2:$Z$10,2,FALSE)*AS$2</f>
        <v>0.02</v>
      </c>
      <c r="AT830" s="59">
        <f>VLOOKUP(Z830,'SCORE TALLER'!$O$2:$P$10,2,TRUE)*AT$2</f>
        <v>0.05</v>
      </c>
      <c r="AU830" s="59">
        <f>VLOOKUP(S830,'SCORE TALLER'!$A$2:$B$10,2,FALSE)*AU$2</f>
        <v>0.25</v>
      </c>
      <c r="AV830" s="59">
        <f>VLOOKUP(AJ830,'SCORE TALLER'!$AI$2:$AJ$10,2,TRUE)*AV$2</f>
        <v>0.2</v>
      </c>
      <c r="AW830" s="59">
        <f>VLOOKUP(AK830,'SCORE TALLER'!$AK$2:$AL$10,2,TRUE)*AW$2</f>
        <v>0.2</v>
      </c>
      <c r="AX830" s="59">
        <f>VLOOKUP(T830,'SCORE TALLER'!$C$2:$D$10,2,FALSE)*AX$2</f>
        <v>0</v>
      </c>
      <c r="AY830" s="59">
        <f>VLOOKUP(W830,'SCORE TALLER'!$I$2:$J$10,2,TRUE)*AY$2</f>
        <v>0</v>
      </c>
      <c r="AZ830" s="59">
        <f>VLOOKUP(X830,'SCORE TALLER'!$K$2:$L$10,2,TRUE)*AZ$2</f>
        <v>0</v>
      </c>
      <c r="BA830" s="59">
        <f>VLOOKUP(U830,'SCORE TALLER'!$E$2:$F$10,2,FALSE)*BA$2</f>
        <v>0</v>
      </c>
      <c r="BB830" s="59">
        <f>VLOOKUP(Y830,'SCORE TALLER'!$M$2:$N$10,2,TRUE)*BB$2</f>
        <v>0.05</v>
      </c>
      <c r="BC830" s="59">
        <f>VLOOKUP(AA830,'SCORE TALLER'!$Q$2:$R$10,2,FALSE)*BC$2</f>
        <v>0</v>
      </c>
      <c r="BD830" s="59">
        <f>VLOOKUP(V830,'SCORE TALLER'!$G$2:$H$10,2,FALSE)*BD$2</f>
        <v>0</v>
      </c>
      <c r="BE830" s="59">
        <f>VLOOKUP(AF830,'SCORE TALLER'!$AA$2:$AB$10,2,FALSE)*BE$2</f>
        <v>0.30000000000000004</v>
      </c>
      <c r="BF830" s="59">
        <f>VLOOKUP(AL830,'SCORE TALLER'!$AM$2:$AN$10,2,TRUE)*BF$2</f>
        <v>0</v>
      </c>
      <c r="BG830" s="67">
        <f t="shared" si="176"/>
        <v>1.8800000000000001</v>
      </c>
      <c r="BH830" s="67" t="str">
        <f>VLOOKUP(BG830,'SCORE TALLER'!$AP$2:$AQ$7,2,TRUE)</f>
        <v>2. Normal</v>
      </c>
      <c r="BI830" s="67" t="str">
        <f t="shared" si="178"/>
        <v>LBZ</v>
      </c>
      <c r="BJ830" s="67" t="str">
        <f t="shared" si="178"/>
        <v>A</v>
      </c>
      <c r="BK830" s="67" t="str">
        <f t="shared" si="179"/>
        <v>SIN</v>
      </c>
      <c r="BL830" s="86">
        <f t="shared" si="177"/>
        <v>2360577</v>
      </c>
      <c r="BM830" s="86">
        <f t="shared" si="180"/>
        <v>0</v>
      </c>
    </row>
    <row r="831" spans="1:65" x14ac:dyDescent="0.3">
      <c r="A831" s="57">
        <v>2044006264</v>
      </c>
      <c r="B831" s="12" t="s">
        <v>969</v>
      </c>
      <c r="C831" s="58" t="s">
        <v>105</v>
      </c>
      <c r="D831" s="58" t="s">
        <v>114</v>
      </c>
      <c r="E831" s="58">
        <v>121400</v>
      </c>
      <c r="F831" s="58">
        <v>2782053</v>
      </c>
      <c r="G831" s="58">
        <f t="shared" si="168"/>
        <v>1755433</v>
      </c>
      <c r="H831" s="58">
        <f t="shared" si="169"/>
        <v>0</v>
      </c>
      <c r="I831" s="58">
        <v>2889000</v>
      </c>
      <c r="J831" s="58">
        <v>167777</v>
      </c>
      <c r="K831" s="58">
        <v>0</v>
      </c>
      <c r="L831" s="58">
        <v>2500000</v>
      </c>
      <c r="M831" s="58">
        <v>1026620</v>
      </c>
      <c r="N831" s="58">
        <f>VLOOKUP(AD831,'tabla ingresos'!$A$3:$D$15,4,FALSE)</f>
        <v>1000000</v>
      </c>
      <c r="O831" s="58">
        <v>48461.469030675704</v>
      </c>
      <c r="P831" s="58">
        <v>1770000</v>
      </c>
      <c r="Q831" s="58">
        <v>0</v>
      </c>
      <c r="R831" s="12">
        <v>13052</v>
      </c>
      <c r="S831" s="12" t="s">
        <v>87</v>
      </c>
      <c r="T831" s="12" t="s">
        <v>89</v>
      </c>
      <c r="U831" s="12" t="s">
        <v>10</v>
      </c>
      <c r="V831" s="12">
        <v>4</v>
      </c>
      <c r="W831" s="12">
        <v>0</v>
      </c>
      <c r="X831" s="12">
        <v>0</v>
      </c>
      <c r="Y831" s="59">
        <v>2.6109589041095891</v>
      </c>
      <c r="Z831" s="59">
        <v>35.901369863013699</v>
      </c>
      <c r="AA831" s="12">
        <v>2</v>
      </c>
      <c r="AB831" s="12">
        <v>2</v>
      </c>
      <c r="AC831" s="12">
        <v>1</v>
      </c>
      <c r="AD831" s="12">
        <v>2</v>
      </c>
      <c r="AE831" s="12">
        <v>1</v>
      </c>
      <c r="AF831" s="58" t="s">
        <v>10</v>
      </c>
      <c r="AG831" s="66">
        <f t="shared" si="170"/>
        <v>0.1441589793537838</v>
      </c>
      <c r="AH831" s="67">
        <f t="shared" si="171"/>
        <v>3.0347019999999998</v>
      </c>
      <c r="AI831" s="67">
        <f t="shared" si="172"/>
        <v>0.76534666666666662</v>
      </c>
      <c r="AJ831" s="67">
        <f t="shared" si="173"/>
        <v>1.1702886666666668</v>
      </c>
      <c r="AK831" s="67">
        <f t="shared" si="174"/>
        <v>0</v>
      </c>
      <c r="AL831" s="67">
        <f t="shared" si="175"/>
        <v>0</v>
      </c>
      <c r="AM831" s="59">
        <f>VLOOKUP(AG831,'SCORE TALLER'!$AC$2:$AD$10,2,TRUE)*AM$2</f>
        <v>0</v>
      </c>
      <c r="AN831" s="59">
        <f>VLOOKUP(AD831,'SCORE TALLER'!$W$2:$X$10,2,TRUE)*AN$2</f>
        <v>0.32</v>
      </c>
      <c r="AO831" s="59">
        <f>VLOOKUP(AB831,'SCORE TALLER'!$S$2:$T$10,2,FALSE)*AO$2</f>
        <v>0.04</v>
      </c>
      <c r="AP831" s="59">
        <f>VLOOKUP(AH831,'SCORE TALLER'!$AE$2:$AF$10,2,TRUE)*AP$2</f>
        <v>0</v>
      </c>
      <c r="AQ831" s="59">
        <f>VLOOKUP(AI831,'SCORE TALLER'!$AG$2:$AH$10,2,TRUE)*AQ$2</f>
        <v>0.4</v>
      </c>
      <c r="AR831" s="59">
        <f>VLOOKUP(AC831,'SCORE TALLER'!$U$2:$V$10,2,FALSE)*AR$2</f>
        <v>0.05</v>
      </c>
      <c r="AS831" s="59">
        <f>VLOOKUP(AE831,'SCORE TALLER'!$Y$2:$Z$10,2,FALSE)*AS$2</f>
        <v>0.03</v>
      </c>
      <c r="AT831" s="59">
        <f>VLOOKUP(Z831,'SCORE TALLER'!$O$2:$P$10,2,TRUE)*AT$2</f>
        <v>0.03</v>
      </c>
      <c r="AU831" s="59">
        <f>VLOOKUP(S831,'SCORE TALLER'!$A$2:$B$10,2,FALSE)*AU$2</f>
        <v>0.15000000000000002</v>
      </c>
      <c r="AV831" s="59">
        <f>VLOOKUP(AJ831,'SCORE TALLER'!$AI$2:$AJ$10,2,TRUE)*AV$2</f>
        <v>0.2</v>
      </c>
      <c r="AW831" s="59">
        <f>VLOOKUP(AK831,'SCORE TALLER'!$AK$2:$AL$10,2,TRUE)*AW$2</f>
        <v>0.25</v>
      </c>
      <c r="AX831" s="59">
        <f>VLOOKUP(T831,'SCORE TALLER'!$C$2:$D$10,2,FALSE)*AX$2</f>
        <v>0</v>
      </c>
      <c r="AY831" s="59">
        <f>VLOOKUP(W831,'SCORE TALLER'!$I$2:$J$10,2,TRUE)*AY$2</f>
        <v>0</v>
      </c>
      <c r="AZ831" s="59">
        <f>VLOOKUP(X831,'SCORE TALLER'!$K$2:$L$10,2,TRUE)*AZ$2</f>
        <v>0</v>
      </c>
      <c r="BA831" s="59">
        <f>VLOOKUP(U831,'SCORE TALLER'!$E$2:$F$10,2,FALSE)*BA$2</f>
        <v>0</v>
      </c>
      <c r="BB831" s="59">
        <f>VLOOKUP(Y831,'SCORE TALLER'!$M$2:$N$10,2,TRUE)*BB$2</f>
        <v>0.04</v>
      </c>
      <c r="BC831" s="59">
        <f>VLOOKUP(AA831,'SCORE TALLER'!$Q$2:$R$10,2,FALSE)*BC$2</f>
        <v>0</v>
      </c>
      <c r="BD831" s="59">
        <f>VLOOKUP(V831,'SCORE TALLER'!$G$2:$H$10,2,FALSE)*BD$2</f>
        <v>0</v>
      </c>
      <c r="BE831" s="59">
        <f>VLOOKUP(AF831,'SCORE TALLER'!$AA$2:$AB$10,2,FALSE)*BE$2</f>
        <v>0</v>
      </c>
      <c r="BF831" s="59">
        <f>VLOOKUP(AL831,'SCORE TALLER'!$AM$2:$AN$10,2,TRUE)*BF$2</f>
        <v>0</v>
      </c>
      <c r="BG831" s="67">
        <f t="shared" si="176"/>
        <v>1.51</v>
      </c>
      <c r="BH831" s="67" t="str">
        <f>VLOOKUP(BG831,'SCORE TALLER'!$AP$2:$AQ$7,2,TRUE)</f>
        <v>2. Normal</v>
      </c>
      <c r="BI831" s="67" t="str">
        <f t="shared" si="178"/>
        <v>LBZ</v>
      </c>
      <c r="BJ831" s="67" t="str">
        <f t="shared" si="178"/>
        <v>A</v>
      </c>
      <c r="BK831" s="67" t="str">
        <f t="shared" si="179"/>
        <v>A</v>
      </c>
      <c r="BL831" s="86">
        <f t="shared" si="177"/>
        <v>0</v>
      </c>
      <c r="BM831" s="86">
        <f t="shared" si="180"/>
        <v>0</v>
      </c>
    </row>
    <row r="832" spans="1:65" x14ac:dyDescent="0.3">
      <c r="A832" s="57">
        <v>84462868</v>
      </c>
      <c r="B832" s="12" t="s">
        <v>970</v>
      </c>
      <c r="C832" s="58" t="s">
        <v>107</v>
      </c>
      <c r="D832" s="58" t="s">
        <v>115</v>
      </c>
      <c r="E832" s="58"/>
      <c r="F832" s="58">
        <v>7593316</v>
      </c>
      <c r="G832" s="58">
        <f t="shared" si="168"/>
        <v>4155421</v>
      </c>
      <c r="H832" s="58">
        <f t="shared" si="169"/>
        <v>1955421</v>
      </c>
      <c r="I832" s="58" t="e">
        <v>#N/A</v>
      </c>
      <c r="J832" s="58">
        <v>306140</v>
      </c>
      <c r="K832" s="58">
        <v>0</v>
      </c>
      <c r="L832" s="58">
        <v>2200000</v>
      </c>
      <c r="M832" s="58">
        <v>3437895</v>
      </c>
      <c r="N832" s="58">
        <f>VLOOKUP(AD832,'tabla ingresos'!$A$3:$D$15,4,FALSE)</f>
        <v>3000000</v>
      </c>
      <c r="O832" s="58">
        <v>0</v>
      </c>
      <c r="P832" s="58">
        <v>0</v>
      </c>
      <c r="Q832" s="58">
        <v>0</v>
      </c>
      <c r="R832" s="12">
        <v>13838</v>
      </c>
      <c r="S832" s="12" t="s">
        <v>87</v>
      </c>
      <c r="T832" s="12" t="s">
        <v>89</v>
      </c>
      <c r="U832" s="12" t="s">
        <v>10</v>
      </c>
      <c r="V832" s="12">
        <v>4</v>
      </c>
      <c r="W832" s="12">
        <v>0</v>
      </c>
      <c r="X832" s="12">
        <v>0</v>
      </c>
      <c r="Y832" s="59">
        <v>6.1315068493150688</v>
      </c>
      <c r="Z832" s="59">
        <v>42.4</v>
      </c>
      <c r="AA832" s="12">
        <v>1</v>
      </c>
      <c r="AB832" s="12">
        <v>3</v>
      </c>
      <c r="AC832" s="12">
        <v>1</v>
      </c>
      <c r="AD832" s="12">
        <v>4</v>
      </c>
      <c r="AE832" s="12">
        <v>1</v>
      </c>
      <c r="AF832" s="58" t="s">
        <v>91</v>
      </c>
      <c r="AG832" s="66">
        <f t="shared" si="170"/>
        <v>6.8031111111111112E-2</v>
      </c>
      <c r="AH832" s="67">
        <f t="shared" si="171"/>
        <v>1.6874035555555555</v>
      </c>
      <c r="AI832" s="67">
        <f t="shared" si="172"/>
        <v>0.76397666666666664</v>
      </c>
      <c r="AJ832" s="67">
        <f t="shared" si="173"/>
        <v>0.92342688888888891</v>
      </c>
      <c r="AK832" s="67">
        <f t="shared" si="174"/>
        <v>0.43453799999999998</v>
      </c>
      <c r="AL832" s="67">
        <f t="shared" si="175"/>
        <v>0</v>
      </c>
      <c r="AM832" s="59">
        <f>VLOOKUP(AG832,'SCORE TALLER'!$AC$2:$AD$10,2,TRUE)*AM$2</f>
        <v>0</v>
      </c>
      <c r="AN832" s="59">
        <f>VLOOKUP(AD832,'SCORE TALLER'!$W$2:$X$10,2,TRUE)*AN$2</f>
        <v>0.24</v>
      </c>
      <c r="AO832" s="59">
        <f>VLOOKUP(AB832,'SCORE TALLER'!$S$2:$T$10,2,FALSE)*AO$2</f>
        <v>0.03</v>
      </c>
      <c r="AP832" s="59">
        <f>VLOOKUP(AH832,'SCORE TALLER'!$AE$2:$AF$10,2,TRUE)*AP$2</f>
        <v>0</v>
      </c>
      <c r="AQ832" s="59">
        <f>VLOOKUP(AI832,'SCORE TALLER'!$AG$2:$AH$10,2,TRUE)*AQ$2</f>
        <v>0.4</v>
      </c>
      <c r="AR832" s="59">
        <f>VLOOKUP(AC832,'SCORE TALLER'!$U$2:$V$10,2,FALSE)*AR$2</f>
        <v>0.05</v>
      </c>
      <c r="AS832" s="59">
        <f>VLOOKUP(AE832,'SCORE TALLER'!$Y$2:$Z$10,2,FALSE)*AS$2</f>
        <v>0.03</v>
      </c>
      <c r="AT832" s="59">
        <f>VLOOKUP(Z832,'SCORE TALLER'!$O$2:$P$10,2,TRUE)*AT$2</f>
        <v>0.03</v>
      </c>
      <c r="AU832" s="59">
        <f>VLOOKUP(S832,'SCORE TALLER'!$A$2:$B$10,2,FALSE)*AU$2</f>
        <v>0.15000000000000002</v>
      </c>
      <c r="AV832" s="59">
        <f>VLOOKUP(AJ832,'SCORE TALLER'!$AI$2:$AJ$10,2,TRUE)*AV$2</f>
        <v>0.25</v>
      </c>
      <c r="AW832" s="59">
        <f>VLOOKUP(AK832,'SCORE TALLER'!$AK$2:$AL$10,2,TRUE)*AW$2</f>
        <v>0.25</v>
      </c>
      <c r="AX832" s="59">
        <f>VLOOKUP(T832,'SCORE TALLER'!$C$2:$D$10,2,FALSE)*AX$2</f>
        <v>0</v>
      </c>
      <c r="AY832" s="59">
        <f>VLOOKUP(W832,'SCORE TALLER'!$I$2:$J$10,2,TRUE)*AY$2</f>
        <v>0</v>
      </c>
      <c r="AZ832" s="59">
        <f>VLOOKUP(X832,'SCORE TALLER'!$K$2:$L$10,2,TRUE)*AZ$2</f>
        <v>0</v>
      </c>
      <c r="BA832" s="59">
        <f>VLOOKUP(U832,'SCORE TALLER'!$E$2:$F$10,2,FALSE)*BA$2</f>
        <v>0</v>
      </c>
      <c r="BB832" s="59">
        <f>VLOOKUP(Y832,'SCORE TALLER'!$M$2:$N$10,2,TRUE)*BB$2</f>
        <v>0.02</v>
      </c>
      <c r="BC832" s="59">
        <f>VLOOKUP(AA832,'SCORE TALLER'!$Q$2:$R$10,2,FALSE)*BC$2</f>
        <v>0.05</v>
      </c>
      <c r="BD832" s="59">
        <f>VLOOKUP(V832,'SCORE TALLER'!$G$2:$H$10,2,FALSE)*BD$2</f>
        <v>0</v>
      </c>
      <c r="BE832" s="59">
        <f>VLOOKUP(AF832,'SCORE TALLER'!$AA$2:$AB$10,2,FALSE)*BE$2</f>
        <v>0.30000000000000004</v>
      </c>
      <c r="BF832" s="59">
        <f>VLOOKUP(AL832,'SCORE TALLER'!$AM$2:$AN$10,2,TRUE)*BF$2</f>
        <v>0</v>
      </c>
      <c r="BG832" s="67">
        <f t="shared" si="176"/>
        <v>1.8000000000000003</v>
      </c>
      <c r="BH832" s="67" t="str">
        <f>VLOOKUP(BG832,'SCORE TALLER'!$AP$2:$AQ$7,2,TRUE)</f>
        <v>2. Normal</v>
      </c>
      <c r="BI832" s="67" t="str">
        <f t="shared" si="178"/>
        <v>LBZ</v>
      </c>
      <c r="BJ832" s="67" t="str">
        <f t="shared" si="178"/>
        <v>A</v>
      </c>
      <c r="BK832" s="67" t="str">
        <f t="shared" si="179"/>
        <v>SIN</v>
      </c>
      <c r="BL832" s="86">
        <f t="shared" si="177"/>
        <v>1955421</v>
      </c>
      <c r="BM832" s="86">
        <f t="shared" si="180"/>
        <v>0</v>
      </c>
    </row>
    <row r="833" spans="1:65" x14ac:dyDescent="0.3">
      <c r="A833" s="57">
        <v>2224648664</v>
      </c>
      <c r="B833" s="12" t="s">
        <v>971</v>
      </c>
      <c r="C833" s="58" t="s">
        <v>107</v>
      </c>
      <c r="D833" s="58" t="s">
        <v>115</v>
      </c>
      <c r="E833" s="58">
        <v>91278</v>
      </c>
      <c r="F833" s="58">
        <v>3262110</v>
      </c>
      <c r="G833" s="58">
        <f t="shared" si="168"/>
        <v>2211129</v>
      </c>
      <c r="H833" s="58">
        <f t="shared" si="169"/>
        <v>1211129</v>
      </c>
      <c r="I833" s="58" t="e">
        <v>#N/A</v>
      </c>
      <c r="J833" s="58">
        <v>200563</v>
      </c>
      <c r="K833" s="58">
        <v>0</v>
      </c>
      <c r="L833" s="58">
        <v>1000000</v>
      </c>
      <c r="M833" s="58">
        <v>1050981</v>
      </c>
      <c r="N833" s="58">
        <f>VLOOKUP(AD833,'tabla ingresos'!$A$3:$D$15,4,FALSE)</f>
        <v>1000000</v>
      </c>
      <c r="O833" s="58">
        <v>0</v>
      </c>
      <c r="P833" s="58">
        <v>0</v>
      </c>
      <c r="Q833" s="58">
        <v>0</v>
      </c>
      <c r="R833" s="12">
        <v>76130</v>
      </c>
      <c r="S833" s="12" t="s">
        <v>87</v>
      </c>
      <c r="T833" s="12" t="s">
        <v>89</v>
      </c>
      <c r="U833" s="12" t="s">
        <v>10</v>
      </c>
      <c r="V833" s="12">
        <v>4</v>
      </c>
      <c r="W833" s="12">
        <v>0</v>
      </c>
      <c r="X833" s="12">
        <v>0</v>
      </c>
      <c r="Y833" s="59">
        <v>3.5671232876712327</v>
      </c>
      <c r="Z833" s="59">
        <v>24.205479452054796</v>
      </c>
      <c r="AA833" s="12">
        <v>2</v>
      </c>
      <c r="AB833" s="12">
        <v>0</v>
      </c>
      <c r="AC833" s="12">
        <v>2</v>
      </c>
      <c r="AD833" s="12">
        <v>2</v>
      </c>
      <c r="AE833" s="12">
        <v>1</v>
      </c>
      <c r="AF833" s="58" t="s">
        <v>91</v>
      </c>
      <c r="AG833" s="66">
        <f t="shared" si="170"/>
        <v>0.13370866666666667</v>
      </c>
      <c r="AH833" s="67">
        <f t="shared" si="171"/>
        <v>2.1747399999999999</v>
      </c>
      <c r="AI833" s="67">
        <f t="shared" si="172"/>
        <v>0.76150600000000002</v>
      </c>
      <c r="AJ833" s="67">
        <f t="shared" si="173"/>
        <v>1.474086</v>
      </c>
      <c r="AK833" s="67">
        <f t="shared" si="174"/>
        <v>0.80741933333333338</v>
      </c>
      <c r="AL833" s="67">
        <f t="shared" si="175"/>
        <v>0</v>
      </c>
      <c r="AM833" s="59">
        <f>VLOOKUP(AG833,'SCORE TALLER'!$AC$2:$AD$10,2,TRUE)*AM$2</f>
        <v>0</v>
      </c>
      <c r="AN833" s="59">
        <f>VLOOKUP(AD833,'SCORE TALLER'!$W$2:$X$10,2,TRUE)*AN$2</f>
        <v>0.32</v>
      </c>
      <c r="AO833" s="59">
        <f>VLOOKUP(AB833,'SCORE TALLER'!$S$2:$T$10,2,FALSE)*AO$2</f>
        <v>0.05</v>
      </c>
      <c r="AP833" s="59">
        <f>VLOOKUP(AH833,'SCORE TALLER'!$AE$2:$AF$10,2,TRUE)*AP$2</f>
        <v>0</v>
      </c>
      <c r="AQ833" s="59">
        <f>VLOOKUP(AI833,'SCORE TALLER'!$AG$2:$AH$10,2,TRUE)*AQ$2</f>
        <v>0.4</v>
      </c>
      <c r="AR833" s="59">
        <f>VLOOKUP(AC833,'SCORE TALLER'!$U$2:$V$10,2,FALSE)*AR$2</f>
        <v>0.04</v>
      </c>
      <c r="AS833" s="59">
        <f>VLOOKUP(AE833,'SCORE TALLER'!$Y$2:$Z$10,2,FALSE)*AS$2</f>
        <v>0.03</v>
      </c>
      <c r="AT833" s="59">
        <f>VLOOKUP(Z833,'SCORE TALLER'!$O$2:$P$10,2,TRUE)*AT$2</f>
        <v>0.05</v>
      </c>
      <c r="AU833" s="59">
        <f>VLOOKUP(S833,'SCORE TALLER'!$A$2:$B$10,2,FALSE)*AU$2</f>
        <v>0.15000000000000002</v>
      </c>
      <c r="AV833" s="59">
        <f>VLOOKUP(AJ833,'SCORE TALLER'!$AI$2:$AJ$10,2,TRUE)*AV$2</f>
        <v>0.2</v>
      </c>
      <c r="AW833" s="59">
        <f>VLOOKUP(AK833,'SCORE TALLER'!$AK$2:$AL$10,2,TRUE)*AW$2</f>
        <v>0.25</v>
      </c>
      <c r="AX833" s="59">
        <f>VLOOKUP(T833,'SCORE TALLER'!$C$2:$D$10,2,FALSE)*AX$2</f>
        <v>0</v>
      </c>
      <c r="AY833" s="59">
        <f>VLOOKUP(W833,'SCORE TALLER'!$I$2:$J$10,2,TRUE)*AY$2</f>
        <v>0</v>
      </c>
      <c r="AZ833" s="59">
        <f>VLOOKUP(X833,'SCORE TALLER'!$K$2:$L$10,2,TRUE)*AZ$2</f>
        <v>0</v>
      </c>
      <c r="BA833" s="59">
        <f>VLOOKUP(U833,'SCORE TALLER'!$E$2:$F$10,2,FALSE)*BA$2</f>
        <v>0</v>
      </c>
      <c r="BB833" s="59">
        <f>VLOOKUP(Y833,'SCORE TALLER'!$M$2:$N$10,2,TRUE)*BB$2</f>
        <v>0.04</v>
      </c>
      <c r="BC833" s="59">
        <f>VLOOKUP(AA833,'SCORE TALLER'!$Q$2:$R$10,2,FALSE)*BC$2</f>
        <v>0</v>
      </c>
      <c r="BD833" s="59">
        <f>VLOOKUP(V833,'SCORE TALLER'!$G$2:$H$10,2,FALSE)*BD$2</f>
        <v>0</v>
      </c>
      <c r="BE833" s="59">
        <f>VLOOKUP(AF833,'SCORE TALLER'!$AA$2:$AB$10,2,FALSE)*BE$2</f>
        <v>0.30000000000000004</v>
      </c>
      <c r="BF833" s="59">
        <f>VLOOKUP(AL833,'SCORE TALLER'!$AM$2:$AN$10,2,TRUE)*BF$2</f>
        <v>0</v>
      </c>
      <c r="BG833" s="67">
        <f t="shared" si="176"/>
        <v>1.83</v>
      </c>
      <c r="BH833" s="67" t="str">
        <f>VLOOKUP(BG833,'SCORE TALLER'!$AP$2:$AQ$7,2,TRUE)</f>
        <v>2. Normal</v>
      </c>
      <c r="BI833" s="67" t="str">
        <f t="shared" si="178"/>
        <v>LBZ</v>
      </c>
      <c r="BJ833" s="67" t="str">
        <f t="shared" si="178"/>
        <v>A</v>
      </c>
      <c r="BK833" s="67" t="str">
        <f t="shared" si="179"/>
        <v>SIN</v>
      </c>
      <c r="BL833" s="86">
        <f t="shared" si="177"/>
        <v>1211129</v>
      </c>
      <c r="BM833" s="86">
        <f t="shared" si="180"/>
        <v>0</v>
      </c>
    </row>
    <row r="834" spans="1:65" x14ac:dyDescent="0.3">
      <c r="A834" s="57">
        <v>2062444440</v>
      </c>
      <c r="B834" s="12" t="s">
        <v>972</v>
      </c>
      <c r="C834" s="58" t="s">
        <v>105</v>
      </c>
      <c r="D834" s="58" t="s">
        <v>114</v>
      </c>
      <c r="E834" s="58"/>
      <c r="F834" s="58">
        <v>2371378</v>
      </c>
      <c r="G834" s="58">
        <f t="shared" si="168"/>
        <v>1231558</v>
      </c>
      <c r="H834" s="58">
        <f t="shared" si="169"/>
        <v>1231558</v>
      </c>
      <c r="I834" s="58">
        <v>2371000</v>
      </c>
      <c r="J834" s="58">
        <v>239672</v>
      </c>
      <c r="K834" s="58">
        <v>0</v>
      </c>
      <c r="L834" s="58">
        <v>0</v>
      </c>
      <c r="M834" s="58">
        <v>1139820</v>
      </c>
      <c r="N834" s="58">
        <f>VLOOKUP(AD834,'tabla ingresos'!$A$3:$D$15,4,FALSE)</f>
        <v>1000000</v>
      </c>
      <c r="O834" s="58">
        <v>4649.0895661444711</v>
      </c>
      <c r="P834" s="58">
        <v>209000</v>
      </c>
      <c r="Q834" s="58">
        <v>0</v>
      </c>
      <c r="R834" s="12">
        <v>13838</v>
      </c>
      <c r="S834" s="12" t="s">
        <v>88</v>
      </c>
      <c r="T834" s="12" t="s">
        <v>89</v>
      </c>
      <c r="U834" s="12" t="s">
        <v>10</v>
      </c>
      <c r="V834" s="12">
        <v>4</v>
      </c>
      <c r="W834" s="12">
        <v>0</v>
      </c>
      <c r="X834" s="12">
        <v>0</v>
      </c>
      <c r="Y834" s="59">
        <v>5.1561643835616442</v>
      </c>
      <c r="Z834" s="59">
        <v>35.027397260273972</v>
      </c>
      <c r="AA834" s="12">
        <v>1</v>
      </c>
      <c r="AB834" s="12">
        <v>2</v>
      </c>
      <c r="AC834" s="12">
        <v>1</v>
      </c>
      <c r="AD834" s="12">
        <v>2</v>
      </c>
      <c r="AE834" s="12">
        <v>3</v>
      </c>
      <c r="AF834" s="58" t="s">
        <v>10</v>
      </c>
      <c r="AG834" s="66">
        <f t="shared" si="170"/>
        <v>0.16288072637742965</v>
      </c>
      <c r="AH834" s="67">
        <f t="shared" si="171"/>
        <v>1.7202519999999999</v>
      </c>
      <c r="AI834" s="67">
        <f t="shared" si="172"/>
        <v>0.75988</v>
      </c>
      <c r="AJ834" s="67">
        <f t="shared" si="173"/>
        <v>0.82103866666666669</v>
      </c>
      <c r="AK834" s="67">
        <f t="shared" si="174"/>
        <v>0.82103866666666669</v>
      </c>
      <c r="AL834" s="67">
        <f t="shared" si="175"/>
        <v>0</v>
      </c>
      <c r="AM834" s="59">
        <f>VLOOKUP(AG834,'SCORE TALLER'!$AC$2:$AD$10,2,TRUE)*AM$2</f>
        <v>0</v>
      </c>
      <c r="AN834" s="59">
        <f>VLOOKUP(AD834,'SCORE TALLER'!$W$2:$X$10,2,TRUE)*AN$2</f>
        <v>0.32</v>
      </c>
      <c r="AO834" s="59">
        <f>VLOOKUP(AB834,'SCORE TALLER'!$S$2:$T$10,2,FALSE)*AO$2</f>
        <v>0.04</v>
      </c>
      <c r="AP834" s="59">
        <f>VLOOKUP(AH834,'SCORE TALLER'!$AE$2:$AF$10,2,TRUE)*AP$2</f>
        <v>0</v>
      </c>
      <c r="AQ834" s="59">
        <f>VLOOKUP(AI834,'SCORE TALLER'!$AG$2:$AH$10,2,TRUE)*AQ$2</f>
        <v>0.4</v>
      </c>
      <c r="AR834" s="59">
        <f>VLOOKUP(AC834,'SCORE TALLER'!$U$2:$V$10,2,FALSE)*AR$2</f>
        <v>0.05</v>
      </c>
      <c r="AS834" s="59">
        <f>VLOOKUP(AE834,'SCORE TALLER'!$Y$2:$Z$10,2,FALSE)*AS$2</f>
        <v>0.02</v>
      </c>
      <c r="AT834" s="59">
        <f>VLOOKUP(Z834,'SCORE TALLER'!$O$2:$P$10,2,TRUE)*AT$2</f>
        <v>0.03</v>
      </c>
      <c r="AU834" s="59">
        <f>VLOOKUP(S834,'SCORE TALLER'!$A$2:$B$10,2,FALSE)*AU$2</f>
        <v>0.25</v>
      </c>
      <c r="AV834" s="59">
        <f>VLOOKUP(AJ834,'SCORE TALLER'!$AI$2:$AJ$10,2,TRUE)*AV$2</f>
        <v>0.25</v>
      </c>
      <c r="AW834" s="59">
        <f>VLOOKUP(AK834,'SCORE TALLER'!$AK$2:$AL$10,2,TRUE)*AW$2</f>
        <v>0.25</v>
      </c>
      <c r="AX834" s="59">
        <f>VLOOKUP(T834,'SCORE TALLER'!$C$2:$D$10,2,FALSE)*AX$2</f>
        <v>0</v>
      </c>
      <c r="AY834" s="59">
        <f>VLOOKUP(W834,'SCORE TALLER'!$I$2:$J$10,2,TRUE)*AY$2</f>
        <v>0</v>
      </c>
      <c r="AZ834" s="59">
        <f>VLOOKUP(X834,'SCORE TALLER'!$K$2:$L$10,2,TRUE)*AZ$2</f>
        <v>0</v>
      </c>
      <c r="BA834" s="59">
        <f>VLOOKUP(U834,'SCORE TALLER'!$E$2:$F$10,2,FALSE)*BA$2</f>
        <v>0</v>
      </c>
      <c r="BB834" s="59">
        <f>VLOOKUP(Y834,'SCORE TALLER'!$M$2:$N$10,2,TRUE)*BB$2</f>
        <v>0.03</v>
      </c>
      <c r="BC834" s="59">
        <f>VLOOKUP(AA834,'SCORE TALLER'!$Q$2:$R$10,2,FALSE)*BC$2</f>
        <v>0.05</v>
      </c>
      <c r="BD834" s="59">
        <f>VLOOKUP(V834,'SCORE TALLER'!$G$2:$H$10,2,FALSE)*BD$2</f>
        <v>0</v>
      </c>
      <c r="BE834" s="59">
        <f>VLOOKUP(AF834,'SCORE TALLER'!$AA$2:$AB$10,2,FALSE)*BE$2</f>
        <v>0</v>
      </c>
      <c r="BF834" s="59">
        <f>VLOOKUP(AL834,'SCORE TALLER'!$AM$2:$AN$10,2,TRUE)*BF$2</f>
        <v>0</v>
      </c>
      <c r="BG834" s="67">
        <f t="shared" si="176"/>
        <v>1.6900000000000002</v>
      </c>
      <c r="BH834" s="67" t="str">
        <f>VLOOKUP(BG834,'SCORE TALLER'!$AP$2:$AQ$7,2,TRUE)</f>
        <v>2. Normal</v>
      </c>
      <c r="BI834" s="67" t="str">
        <f t="shared" si="178"/>
        <v>LBZ</v>
      </c>
      <c r="BJ834" s="67" t="str">
        <f t="shared" si="178"/>
        <v>A</v>
      </c>
      <c r="BK834" s="67" t="str">
        <f t="shared" si="179"/>
        <v>A</v>
      </c>
      <c r="BL834" s="86">
        <f t="shared" si="177"/>
        <v>1231558</v>
      </c>
      <c r="BM834" s="86">
        <f t="shared" si="180"/>
        <v>0</v>
      </c>
    </row>
    <row r="835" spans="1:65" x14ac:dyDescent="0.3">
      <c r="A835" s="57">
        <v>4826282</v>
      </c>
      <c r="B835" s="12" t="s">
        <v>973</v>
      </c>
      <c r="C835" s="58" t="s">
        <v>107</v>
      </c>
      <c r="D835" s="58" t="s">
        <v>115</v>
      </c>
      <c r="E835" s="58"/>
      <c r="F835" s="58">
        <v>4895087</v>
      </c>
      <c r="G835" s="58">
        <f t="shared" si="168"/>
        <v>2617718</v>
      </c>
      <c r="H835" s="58">
        <f t="shared" si="169"/>
        <v>2617718</v>
      </c>
      <c r="I835" s="58" t="e">
        <v>#N/A</v>
      </c>
      <c r="J835" s="58">
        <v>206709</v>
      </c>
      <c r="K835" s="58">
        <v>0</v>
      </c>
      <c r="L835" s="58">
        <v>0</v>
      </c>
      <c r="M835" s="58">
        <v>2277369</v>
      </c>
      <c r="N835" s="58">
        <f>VLOOKUP(AD835,'tabla ingresos'!$A$3:$D$15,4,FALSE)</f>
        <v>2000000</v>
      </c>
      <c r="O835" s="58">
        <v>0</v>
      </c>
      <c r="P835" s="58">
        <v>0</v>
      </c>
      <c r="Q835" s="58">
        <v>0</v>
      </c>
      <c r="R835" s="12">
        <v>13052</v>
      </c>
      <c r="S835" s="12" t="s">
        <v>88</v>
      </c>
      <c r="T835" s="12" t="s">
        <v>89</v>
      </c>
      <c r="U835" s="12" t="s">
        <v>10</v>
      </c>
      <c r="V835" s="12">
        <v>4</v>
      </c>
      <c r="W835" s="12">
        <v>0</v>
      </c>
      <c r="X835" s="12">
        <v>0</v>
      </c>
      <c r="Y835" s="59">
        <v>6.5095890410958903</v>
      </c>
      <c r="Z835" s="59">
        <v>56.243835616438353</v>
      </c>
      <c r="AA835" s="12">
        <v>1</v>
      </c>
      <c r="AB835" s="12">
        <v>1</v>
      </c>
      <c r="AC835" s="12">
        <v>1</v>
      </c>
      <c r="AD835" s="12">
        <v>3</v>
      </c>
      <c r="AE835" s="12">
        <v>1</v>
      </c>
      <c r="AF835" s="58" t="s">
        <v>91</v>
      </c>
      <c r="AG835" s="66">
        <f t="shared" si="170"/>
        <v>6.8903000000000006E-2</v>
      </c>
      <c r="AH835" s="67">
        <f t="shared" si="171"/>
        <v>1.6316956666666667</v>
      </c>
      <c r="AI835" s="67">
        <f t="shared" si="172"/>
        <v>0.75912299999999999</v>
      </c>
      <c r="AJ835" s="67">
        <f t="shared" si="173"/>
        <v>0.87257266666666666</v>
      </c>
      <c r="AK835" s="67">
        <f t="shared" si="174"/>
        <v>0.87257266666666666</v>
      </c>
      <c r="AL835" s="67">
        <f t="shared" si="175"/>
        <v>0</v>
      </c>
      <c r="AM835" s="59">
        <f>VLOOKUP(AG835,'SCORE TALLER'!$AC$2:$AD$10,2,TRUE)*AM$2</f>
        <v>0</v>
      </c>
      <c r="AN835" s="59">
        <f>VLOOKUP(AD835,'SCORE TALLER'!$W$2:$X$10,2,TRUE)*AN$2</f>
        <v>0.32</v>
      </c>
      <c r="AO835" s="59">
        <f>VLOOKUP(AB835,'SCORE TALLER'!$S$2:$T$10,2,FALSE)*AO$2</f>
        <v>0.05</v>
      </c>
      <c r="AP835" s="59">
        <f>VLOOKUP(AH835,'SCORE TALLER'!$AE$2:$AF$10,2,TRUE)*AP$2</f>
        <v>0</v>
      </c>
      <c r="AQ835" s="59">
        <f>VLOOKUP(AI835,'SCORE TALLER'!$AG$2:$AH$10,2,TRUE)*AQ$2</f>
        <v>0.4</v>
      </c>
      <c r="AR835" s="59">
        <f>VLOOKUP(AC835,'SCORE TALLER'!$U$2:$V$10,2,FALSE)*AR$2</f>
        <v>0.05</v>
      </c>
      <c r="AS835" s="59">
        <f>VLOOKUP(AE835,'SCORE TALLER'!$Y$2:$Z$10,2,FALSE)*AS$2</f>
        <v>0.03</v>
      </c>
      <c r="AT835" s="59">
        <f>VLOOKUP(Z835,'SCORE TALLER'!$O$2:$P$10,2,TRUE)*AT$2</f>
        <v>0.01</v>
      </c>
      <c r="AU835" s="59">
        <f>VLOOKUP(S835,'SCORE TALLER'!$A$2:$B$10,2,FALSE)*AU$2</f>
        <v>0.25</v>
      </c>
      <c r="AV835" s="59">
        <f>VLOOKUP(AJ835,'SCORE TALLER'!$AI$2:$AJ$10,2,TRUE)*AV$2</f>
        <v>0.25</v>
      </c>
      <c r="AW835" s="59">
        <f>VLOOKUP(AK835,'SCORE TALLER'!$AK$2:$AL$10,2,TRUE)*AW$2</f>
        <v>0.25</v>
      </c>
      <c r="AX835" s="59">
        <f>VLOOKUP(T835,'SCORE TALLER'!$C$2:$D$10,2,FALSE)*AX$2</f>
        <v>0</v>
      </c>
      <c r="AY835" s="59">
        <f>VLOOKUP(W835,'SCORE TALLER'!$I$2:$J$10,2,TRUE)*AY$2</f>
        <v>0</v>
      </c>
      <c r="AZ835" s="59">
        <f>VLOOKUP(X835,'SCORE TALLER'!$K$2:$L$10,2,TRUE)*AZ$2</f>
        <v>0</v>
      </c>
      <c r="BA835" s="59">
        <f>VLOOKUP(U835,'SCORE TALLER'!$E$2:$F$10,2,FALSE)*BA$2</f>
        <v>0</v>
      </c>
      <c r="BB835" s="59">
        <f>VLOOKUP(Y835,'SCORE TALLER'!$M$2:$N$10,2,TRUE)*BB$2</f>
        <v>0.02</v>
      </c>
      <c r="BC835" s="59">
        <f>VLOOKUP(AA835,'SCORE TALLER'!$Q$2:$R$10,2,FALSE)*BC$2</f>
        <v>0.05</v>
      </c>
      <c r="BD835" s="59">
        <f>VLOOKUP(V835,'SCORE TALLER'!$G$2:$H$10,2,FALSE)*BD$2</f>
        <v>0</v>
      </c>
      <c r="BE835" s="59">
        <f>VLOOKUP(AF835,'SCORE TALLER'!$AA$2:$AB$10,2,FALSE)*BE$2</f>
        <v>0.30000000000000004</v>
      </c>
      <c r="BF835" s="59">
        <f>VLOOKUP(AL835,'SCORE TALLER'!$AM$2:$AN$10,2,TRUE)*BF$2</f>
        <v>0</v>
      </c>
      <c r="BG835" s="67">
        <f t="shared" si="176"/>
        <v>1.9800000000000002</v>
      </c>
      <c r="BH835" s="67" t="str">
        <f>VLOOKUP(BG835,'SCORE TALLER'!$AP$2:$AQ$7,2,TRUE)</f>
        <v>2. Normal</v>
      </c>
      <c r="BI835" s="67" t="str">
        <f t="shared" si="178"/>
        <v>LBZ</v>
      </c>
      <c r="BJ835" s="67" t="str">
        <f t="shared" si="178"/>
        <v>A</v>
      </c>
      <c r="BK835" s="67" t="str">
        <f t="shared" si="179"/>
        <v>SIN</v>
      </c>
      <c r="BL835" s="86">
        <f t="shared" si="177"/>
        <v>2617718</v>
      </c>
      <c r="BM835" s="86">
        <f t="shared" si="180"/>
        <v>0</v>
      </c>
    </row>
    <row r="836" spans="1:65" x14ac:dyDescent="0.3">
      <c r="A836" s="57">
        <v>2224642204</v>
      </c>
      <c r="B836" s="12" t="s">
        <v>974</v>
      </c>
      <c r="C836" s="58" t="s">
        <v>105</v>
      </c>
      <c r="D836" s="58" t="s">
        <v>29</v>
      </c>
      <c r="E836" s="58"/>
      <c r="F836" s="58">
        <v>2106970</v>
      </c>
      <c r="G836" s="58">
        <f t="shared" si="168"/>
        <v>970357</v>
      </c>
      <c r="H836" s="58">
        <f t="shared" si="169"/>
        <v>970357</v>
      </c>
      <c r="I836" s="58">
        <v>2107000</v>
      </c>
      <c r="J836" s="58">
        <v>133235</v>
      </c>
      <c r="K836" s="58">
        <v>0</v>
      </c>
      <c r="L836" s="58">
        <v>0</v>
      </c>
      <c r="M836" s="58">
        <v>1136613</v>
      </c>
      <c r="N836" s="58">
        <f>VLOOKUP(AD836,'tabla ingresos'!$A$3:$D$15,4,FALSE)</f>
        <v>1000000</v>
      </c>
      <c r="O836" s="58">
        <v>74542.419935816477</v>
      </c>
      <c r="P836" s="58">
        <v>1900000</v>
      </c>
      <c r="Q836" s="58">
        <v>0</v>
      </c>
      <c r="R836" s="12">
        <v>76130</v>
      </c>
      <c r="S836" s="12" t="s">
        <v>88</v>
      </c>
      <c r="T836" s="12" t="s">
        <v>89</v>
      </c>
      <c r="U836" s="12" t="s">
        <v>10</v>
      </c>
      <c r="V836" s="12">
        <v>4</v>
      </c>
      <c r="W836" s="12">
        <v>0</v>
      </c>
      <c r="X836" s="12">
        <v>0</v>
      </c>
      <c r="Y836" s="59">
        <v>3.7205479452054795</v>
      </c>
      <c r="Z836" s="59">
        <v>26.843835616438355</v>
      </c>
      <c r="AA836" s="12">
        <v>2</v>
      </c>
      <c r="AB836" s="12">
        <v>0</v>
      </c>
      <c r="AC836" s="12">
        <v>1</v>
      </c>
      <c r="AD836" s="12">
        <v>2</v>
      </c>
      <c r="AE836" s="12">
        <v>1</v>
      </c>
      <c r="AF836" s="58" t="s">
        <v>10</v>
      </c>
      <c r="AG836" s="66">
        <f t="shared" si="170"/>
        <v>0.138518279957211</v>
      </c>
      <c r="AH836" s="67">
        <f t="shared" si="171"/>
        <v>2.6713133333333334</v>
      </c>
      <c r="AI836" s="67">
        <f t="shared" si="172"/>
        <v>0.75774200000000003</v>
      </c>
      <c r="AJ836" s="67">
        <f t="shared" si="173"/>
        <v>0.64690466666666668</v>
      </c>
      <c r="AK836" s="67">
        <f t="shared" si="174"/>
        <v>0.64690466666666668</v>
      </c>
      <c r="AL836" s="67">
        <f t="shared" si="175"/>
        <v>0</v>
      </c>
      <c r="AM836" s="59">
        <f>VLOOKUP(AG836,'SCORE TALLER'!$AC$2:$AD$10,2,TRUE)*AM$2</f>
        <v>0</v>
      </c>
      <c r="AN836" s="59">
        <f>VLOOKUP(AD836,'SCORE TALLER'!$W$2:$X$10,2,TRUE)*AN$2</f>
        <v>0.32</v>
      </c>
      <c r="AO836" s="59">
        <f>VLOOKUP(AB836,'SCORE TALLER'!$S$2:$T$10,2,FALSE)*AO$2</f>
        <v>0.05</v>
      </c>
      <c r="AP836" s="59">
        <f>VLOOKUP(AH836,'SCORE TALLER'!$AE$2:$AF$10,2,TRUE)*AP$2</f>
        <v>0</v>
      </c>
      <c r="AQ836" s="59">
        <f>VLOOKUP(AI836,'SCORE TALLER'!$AG$2:$AH$10,2,TRUE)*AQ$2</f>
        <v>0.4</v>
      </c>
      <c r="AR836" s="59">
        <f>VLOOKUP(AC836,'SCORE TALLER'!$U$2:$V$10,2,FALSE)*AR$2</f>
        <v>0.05</v>
      </c>
      <c r="AS836" s="59">
        <f>VLOOKUP(AE836,'SCORE TALLER'!$Y$2:$Z$10,2,FALSE)*AS$2</f>
        <v>0.03</v>
      </c>
      <c r="AT836" s="59">
        <f>VLOOKUP(Z836,'SCORE TALLER'!$O$2:$P$10,2,TRUE)*AT$2</f>
        <v>0.04</v>
      </c>
      <c r="AU836" s="59">
        <f>VLOOKUP(S836,'SCORE TALLER'!$A$2:$B$10,2,FALSE)*AU$2</f>
        <v>0.25</v>
      </c>
      <c r="AV836" s="59">
        <f>VLOOKUP(AJ836,'SCORE TALLER'!$AI$2:$AJ$10,2,TRUE)*AV$2</f>
        <v>0.25</v>
      </c>
      <c r="AW836" s="59">
        <f>VLOOKUP(AK836,'SCORE TALLER'!$AK$2:$AL$10,2,TRUE)*AW$2</f>
        <v>0.25</v>
      </c>
      <c r="AX836" s="59">
        <f>VLOOKUP(T836,'SCORE TALLER'!$C$2:$D$10,2,FALSE)*AX$2</f>
        <v>0</v>
      </c>
      <c r="AY836" s="59">
        <f>VLOOKUP(W836,'SCORE TALLER'!$I$2:$J$10,2,TRUE)*AY$2</f>
        <v>0</v>
      </c>
      <c r="AZ836" s="59">
        <f>VLOOKUP(X836,'SCORE TALLER'!$K$2:$L$10,2,TRUE)*AZ$2</f>
        <v>0</v>
      </c>
      <c r="BA836" s="59">
        <f>VLOOKUP(U836,'SCORE TALLER'!$E$2:$F$10,2,FALSE)*BA$2</f>
        <v>0</v>
      </c>
      <c r="BB836" s="59">
        <f>VLOOKUP(Y836,'SCORE TALLER'!$M$2:$N$10,2,TRUE)*BB$2</f>
        <v>0.04</v>
      </c>
      <c r="BC836" s="59">
        <f>VLOOKUP(AA836,'SCORE TALLER'!$Q$2:$R$10,2,FALSE)*BC$2</f>
        <v>0</v>
      </c>
      <c r="BD836" s="59">
        <f>VLOOKUP(V836,'SCORE TALLER'!$G$2:$H$10,2,FALSE)*BD$2</f>
        <v>0</v>
      </c>
      <c r="BE836" s="59">
        <f>VLOOKUP(AF836,'SCORE TALLER'!$AA$2:$AB$10,2,FALSE)*BE$2</f>
        <v>0</v>
      </c>
      <c r="BF836" s="59">
        <f>VLOOKUP(AL836,'SCORE TALLER'!$AM$2:$AN$10,2,TRUE)*BF$2</f>
        <v>0</v>
      </c>
      <c r="BG836" s="67">
        <f t="shared" si="176"/>
        <v>1.6800000000000002</v>
      </c>
      <c r="BH836" s="67" t="str">
        <f>VLOOKUP(BG836,'SCORE TALLER'!$AP$2:$AQ$7,2,TRUE)</f>
        <v>2. Normal</v>
      </c>
      <c r="BI836" s="67" t="str">
        <f t="shared" si="178"/>
        <v>LBZ</v>
      </c>
      <c r="BJ836" s="67" t="str">
        <f t="shared" si="178"/>
        <v>A</v>
      </c>
      <c r="BK836" s="67" t="str">
        <f t="shared" si="179"/>
        <v>A</v>
      </c>
      <c r="BL836" s="86">
        <f t="shared" si="177"/>
        <v>970357</v>
      </c>
      <c r="BM836" s="86">
        <f t="shared" si="180"/>
        <v>0</v>
      </c>
    </row>
    <row r="837" spans="1:65" x14ac:dyDescent="0.3">
      <c r="A837" s="57">
        <v>2044022620</v>
      </c>
      <c r="B837" s="12" t="s">
        <v>975</v>
      </c>
      <c r="C837" s="58" t="s">
        <v>105</v>
      </c>
      <c r="D837" s="58" t="s">
        <v>115</v>
      </c>
      <c r="E837" s="58"/>
      <c r="F837" s="58">
        <v>5233588</v>
      </c>
      <c r="G837" s="58">
        <f t="shared" ref="G837:G900" si="181">+IF(F837&gt;M837+100000,F837-M837,0)</f>
        <v>2961328</v>
      </c>
      <c r="H837" s="58">
        <f t="shared" ref="H837:H900" si="182">IF(G837&gt;L837+100000,G837-L837,0)</f>
        <v>0</v>
      </c>
      <c r="I837" s="58">
        <v>5234000</v>
      </c>
      <c r="J837" s="58">
        <v>130243</v>
      </c>
      <c r="K837" s="58">
        <v>0</v>
      </c>
      <c r="L837" s="58">
        <v>3136000</v>
      </c>
      <c r="M837" s="58">
        <v>2272260</v>
      </c>
      <c r="N837" s="58">
        <f>VLOOKUP(AD837,'tabla ingresos'!$A$3:$D$15,4,FALSE)</f>
        <v>2000000</v>
      </c>
      <c r="O837" s="58">
        <v>341741.51911703811</v>
      </c>
      <c r="P837" s="58">
        <v>13553000</v>
      </c>
      <c r="Q837" s="58">
        <v>0</v>
      </c>
      <c r="R837" s="12">
        <v>13052</v>
      </c>
      <c r="S837" s="12" t="s">
        <v>87</v>
      </c>
      <c r="T837" s="12" t="s">
        <v>89</v>
      </c>
      <c r="U837" s="12" t="s">
        <v>10</v>
      </c>
      <c r="V837" s="12">
        <v>4</v>
      </c>
      <c r="W837" s="12">
        <v>0</v>
      </c>
      <c r="X837" s="12">
        <v>0</v>
      </c>
      <c r="Y837" s="59">
        <v>6.0465753424657533</v>
      </c>
      <c r="Z837" s="59">
        <v>34.142465753424659</v>
      </c>
      <c r="AA837" s="12">
        <v>1</v>
      </c>
      <c r="AB837" s="12">
        <v>2</v>
      </c>
      <c r="AC837" s="12">
        <v>1</v>
      </c>
      <c r="AD837" s="12">
        <v>3</v>
      </c>
      <c r="AE837" s="12">
        <v>2</v>
      </c>
      <c r="AF837" s="58" t="s">
        <v>10</v>
      </c>
      <c r="AG837" s="66">
        <f t="shared" ref="AG837:AG900" si="183">+(O837+J837)/(N837*1.5)</f>
        <v>0.1573281730390127</v>
      </c>
      <c r="AH837" s="67">
        <f t="shared" ref="AH837:AH900" si="184">+(P837+F837)/(N837*1.5)</f>
        <v>6.2621960000000003</v>
      </c>
      <c r="AI837" s="67">
        <f t="shared" ref="AI837:AI900" si="185">+(E837+M837)/(N837*1.5)</f>
        <v>0.75741999999999998</v>
      </c>
      <c r="AJ837" s="67">
        <f t="shared" ref="AJ837:AJ900" si="186">+G837/(N837*1.5)</f>
        <v>0.98710933333333328</v>
      </c>
      <c r="AK837" s="67">
        <f t="shared" ref="AK837:AK900" si="187">+H837/(N837*1.5)</f>
        <v>0</v>
      </c>
      <c r="AL837" s="67">
        <f t="shared" ref="AL837:AL900" si="188">+Q837/(N837*1.5)</f>
        <v>0</v>
      </c>
      <c r="AM837" s="59">
        <f>VLOOKUP(AG837,'SCORE TALLER'!$AC$2:$AD$10,2,TRUE)*AM$2</f>
        <v>0</v>
      </c>
      <c r="AN837" s="59">
        <f>VLOOKUP(AD837,'SCORE TALLER'!$W$2:$X$10,2,TRUE)*AN$2</f>
        <v>0.32</v>
      </c>
      <c r="AO837" s="59">
        <f>VLOOKUP(AB837,'SCORE TALLER'!$S$2:$T$10,2,FALSE)*AO$2</f>
        <v>0.04</v>
      </c>
      <c r="AP837" s="59">
        <f>VLOOKUP(AH837,'SCORE TALLER'!$AE$2:$AF$10,2,TRUE)*AP$2</f>
        <v>0.08</v>
      </c>
      <c r="AQ837" s="59">
        <f>VLOOKUP(AI837,'SCORE TALLER'!$AG$2:$AH$10,2,TRUE)*AQ$2</f>
        <v>0.4</v>
      </c>
      <c r="AR837" s="59">
        <f>VLOOKUP(AC837,'SCORE TALLER'!$U$2:$V$10,2,FALSE)*AR$2</f>
        <v>0.05</v>
      </c>
      <c r="AS837" s="59">
        <f>VLOOKUP(AE837,'SCORE TALLER'!$Y$2:$Z$10,2,FALSE)*AS$2</f>
        <v>0.01</v>
      </c>
      <c r="AT837" s="59">
        <f>VLOOKUP(Z837,'SCORE TALLER'!$O$2:$P$10,2,TRUE)*AT$2</f>
        <v>0.04</v>
      </c>
      <c r="AU837" s="59">
        <f>VLOOKUP(S837,'SCORE TALLER'!$A$2:$B$10,2,FALSE)*AU$2</f>
        <v>0.15000000000000002</v>
      </c>
      <c r="AV837" s="59">
        <f>VLOOKUP(AJ837,'SCORE TALLER'!$AI$2:$AJ$10,2,TRUE)*AV$2</f>
        <v>0.25</v>
      </c>
      <c r="AW837" s="59">
        <f>VLOOKUP(AK837,'SCORE TALLER'!$AK$2:$AL$10,2,TRUE)*AW$2</f>
        <v>0.25</v>
      </c>
      <c r="AX837" s="59">
        <f>VLOOKUP(T837,'SCORE TALLER'!$C$2:$D$10,2,FALSE)*AX$2</f>
        <v>0</v>
      </c>
      <c r="AY837" s="59">
        <f>VLOOKUP(W837,'SCORE TALLER'!$I$2:$J$10,2,TRUE)*AY$2</f>
        <v>0</v>
      </c>
      <c r="AZ837" s="59">
        <f>VLOOKUP(X837,'SCORE TALLER'!$K$2:$L$10,2,TRUE)*AZ$2</f>
        <v>0</v>
      </c>
      <c r="BA837" s="59">
        <f>VLOOKUP(U837,'SCORE TALLER'!$E$2:$F$10,2,FALSE)*BA$2</f>
        <v>0</v>
      </c>
      <c r="BB837" s="59">
        <f>VLOOKUP(Y837,'SCORE TALLER'!$M$2:$N$10,2,TRUE)*BB$2</f>
        <v>0.02</v>
      </c>
      <c r="BC837" s="59">
        <f>VLOOKUP(AA837,'SCORE TALLER'!$Q$2:$R$10,2,FALSE)*BC$2</f>
        <v>0.05</v>
      </c>
      <c r="BD837" s="59">
        <f>VLOOKUP(V837,'SCORE TALLER'!$G$2:$H$10,2,FALSE)*BD$2</f>
        <v>0</v>
      </c>
      <c r="BE837" s="59">
        <f>VLOOKUP(AF837,'SCORE TALLER'!$AA$2:$AB$10,2,FALSE)*BE$2</f>
        <v>0</v>
      </c>
      <c r="BF837" s="59">
        <f>VLOOKUP(AL837,'SCORE TALLER'!$AM$2:$AN$10,2,TRUE)*BF$2</f>
        <v>0</v>
      </c>
      <c r="BG837" s="67">
        <f t="shared" ref="BG837:BG900" si="189">+SUM(AM837:BF837)</f>
        <v>1.6600000000000004</v>
      </c>
      <c r="BH837" s="67" t="str">
        <f>VLOOKUP(BG837,'SCORE TALLER'!$AP$2:$AQ$7,2,TRUE)</f>
        <v>2. Normal</v>
      </c>
      <c r="BI837" s="67" t="str">
        <f t="shared" si="178"/>
        <v>LBZ</v>
      </c>
      <c r="BJ837" s="67" t="str">
        <f t="shared" si="178"/>
        <v>A</v>
      </c>
      <c r="BK837" s="67" t="str">
        <f t="shared" si="179"/>
        <v>A</v>
      </c>
      <c r="BL837" s="86">
        <f t="shared" ref="BL837:BL900" si="190">+H837</f>
        <v>0</v>
      </c>
      <c r="BM837" s="86">
        <f t="shared" si="180"/>
        <v>0</v>
      </c>
    </row>
    <row r="838" spans="1:65" x14ac:dyDescent="0.3">
      <c r="A838" s="57">
        <v>66806422</v>
      </c>
      <c r="B838" s="12" t="s">
        <v>976</v>
      </c>
      <c r="C838" s="58" t="s">
        <v>105</v>
      </c>
      <c r="D838" s="58" t="s">
        <v>115</v>
      </c>
      <c r="E838" s="58"/>
      <c r="F838" s="58">
        <v>3715251</v>
      </c>
      <c r="G838" s="58">
        <f t="shared" si="181"/>
        <v>2579341</v>
      </c>
      <c r="H838" s="58">
        <f t="shared" si="182"/>
        <v>0</v>
      </c>
      <c r="I838" s="58">
        <v>3715000</v>
      </c>
      <c r="J838" s="58">
        <v>197385</v>
      </c>
      <c r="K838" s="58">
        <v>0</v>
      </c>
      <c r="L838" s="58">
        <v>3000000</v>
      </c>
      <c r="M838" s="58">
        <v>1135910</v>
      </c>
      <c r="N838" s="58">
        <f>VLOOKUP(AD838,'tabla ingresos'!$A$3:$D$15,4,FALSE)</f>
        <v>1000000</v>
      </c>
      <c r="O838" s="58">
        <v>164367.3616532755</v>
      </c>
      <c r="P838" s="58">
        <v>4565000</v>
      </c>
      <c r="Q838" s="58">
        <v>0</v>
      </c>
      <c r="R838" s="12">
        <v>76520</v>
      </c>
      <c r="S838" s="12" t="s">
        <v>87</v>
      </c>
      <c r="T838" s="12" t="s">
        <v>89</v>
      </c>
      <c r="U838" s="12" t="s">
        <v>10</v>
      </c>
      <c r="V838" s="12">
        <v>4</v>
      </c>
      <c r="W838" s="12">
        <v>0</v>
      </c>
      <c r="X838" s="12">
        <v>0</v>
      </c>
      <c r="Y838" s="59">
        <v>3.7698630136986302</v>
      </c>
      <c r="Z838" s="59">
        <v>40.460273972602742</v>
      </c>
      <c r="AA838" s="12">
        <v>2</v>
      </c>
      <c r="AB838" s="12">
        <v>4</v>
      </c>
      <c r="AC838" s="12">
        <v>3</v>
      </c>
      <c r="AD838" s="12">
        <v>2</v>
      </c>
      <c r="AE838" s="12">
        <v>1</v>
      </c>
      <c r="AF838" s="58" t="s">
        <v>10</v>
      </c>
      <c r="AG838" s="66">
        <f t="shared" si="183"/>
        <v>0.24116824110218366</v>
      </c>
      <c r="AH838" s="67">
        <f t="shared" si="184"/>
        <v>5.5201673333333332</v>
      </c>
      <c r="AI838" s="67">
        <f t="shared" si="185"/>
        <v>0.75727333333333335</v>
      </c>
      <c r="AJ838" s="67">
        <f t="shared" si="186"/>
        <v>1.7195606666666667</v>
      </c>
      <c r="AK838" s="67">
        <f t="shared" si="187"/>
        <v>0</v>
      </c>
      <c r="AL838" s="67">
        <f t="shared" si="188"/>
        <v>0</v>
      </c>
      <c r="AM838" s="59">
        <f>VLOOKUP(AG838,'SCORE TALLER'!$AC$2:$AD$10,2,TRUE)*AM$2</f>
        <v>0</v>
      </c>
      <c r="AN838" s="59">
        <f>VLOOKUP(AD838,'SCORE TALLER'!$W$2:$X$10,2,TRUE)*AN$2</f>
        <v>0.32</v>
      </c>
      <c r="AO838" s="59">
        <f>VLOOKUP(AB838,'SCORE TALLER'!$S$2:$T$10,2,FALSE)*AO$2</f>
        <v>0.02</v>
      </c>
      <c r="AP838" s="59">
        <f>VLOOKUP(AH838,'SCORE TALLER'!$AE$2:$AF$10,2,TRUE)*AP$2</f>
        <v>0.08</v>
      </c>
      <c r="AQ838" s="59">
        <f>VLOOKUP(AI838,'SCORE TALLER'!$AG$2:$AH$10,2,TRUE)*AQ$2</f>
        <v>0.4</v>
      </c>
      <c r="AR838" s="59">
        <f>VLOOKUP(AC838,'SCORE TALLER'!$U$2:$V$10,2,FALSE)*AR$2</f>
        <v>0.03</v>
      </c>
      <c r="AS838" s="59">
        <f>VLOOKUP(AE838,'SCORE TALLER'!$Y$2:$Z$10,2,FALSE)*AS$2</f>
        <v>0.03</v>
      </c>
      <c r="AT838" s="59">
        <f>VLOOKUP(Z838,'SCORE TALLER'!$O$2:$P$10,2,TRUE)*AT$2</f>
        <v>0.03</v>
      </c>
      <c r="AU838" s="59">
        <f>VLOOKUP(S838,'SCORE TALLER'!$A$2:$B$10,2,FALSE)*AU$2</f>
        <v>0.15000000000000002</v>
      </c>
      <c r="AV838" s="59">
        <f>VLOOKUP(AJ838,'SCORE TALLER'!$AI$2:$AJ$10,2,TRUE)*AV$2</f>
        <v>0.2</v>
      </c>
      <c r="AW838" s="59">
        <f>VLOOKUP(AK838,'SCORE TALLER'!$AK$2:$AL$10,2,TRUE)*AW$2</f>
        <v>0.25</v>
      </c>
      <c r="AX838" s="59">
        <f>VLOOKUP(T838,'SCORE TALLER'!$C$2:$D$10,2,FALSE)*AX$2</f>
        <v>0</v>
      </c>
      <c r="AY838" s="59">
        <f>VLOOKUP(W838,'SCORE TALLER'!$I$2:$J$10,2,TRUE)*AY$2</f>
        <v>0</v>
      </c>
      <c r="AZ838" s="59">
        <f>VLOOKUP(X838,'SCORE TALLER'!$K$2:$L$10,2,TRUE)*AZ$2</f>
        <v>0</v>
      </c>
      <c r="BA838" s="59">
        <f>VLOOKUP(U838,'SCORE TALLER'!$E$2:$F$10,2,FALSE)*BA$2</f>
        <v>0</v>
      </c>
      <c r="BB838" s="59">
        <f>VLOOKUP(Y838,'SCORE TALLER'!$M$2:$N$10,2,TRUE)*BB$2</f>
        <v>0.04</v>
      </c>
      <c r="BC838" s="59">
        <f>VLOOKUP(AA838,'SCORE TALLER'!$Q$2:$R$10,2,FALSE)*BC$2</f>
        <v>0</v>
      </c>
      <c r="BD838" s="59">
        <f>VLOOKUP(V838,'SCORE TALLER'!$G$2:$H$10,2,FALSE)*BD$2</f>
        <v>0</v>
      </c>
      <c r="BE838" s="59">
        <f>VLOOKUP(AF838,'SCORE TALLER'!$AA$2:$AB$10,2,FALSE)*BE$2</f>
        <v>0</v>
      </c>
      <c r="BF838" s="59">
        <f>VLOOKUP(AL838,'SCORE TALLER'!$AM$2:$AN$10,2,TRUE)*BF$2</f>
        <v>0</v>
      </c>
      <c r="BG838" s="67">
        <f t="shared" si="189"/>
        <v>1.55</v>
      </c>
      <c r="BH838" s="67" t="str">
        <f>VLOOKUP(BG838,'SCORE TALLER'!$AP$2:$AQ$7,2,TRUE)</f>
        <v>2. Normal</v>
      </c>
      <c r="BI838" s="67" t="str">
        <f t="shared" ref="BI838:BJ901" si="191">+T838</f>
        <v>LBZ</v>
      </c>
      <c r="BJ838" s="67" t="str">
        <f t="shared" si="191"/>
        <v>A</v>
      </c>
      <c r="BK838" s="67" t="str">
        <f t="shared" ref="BK838:BK901" si="192">+AF838</f>
        <v>A</v>
      </c>
      <c r="BL838" s="86">
        <f t="shared" si="190"/>
        <v>0</v>
      </c>
      <c r="BM838" s="86">
        <f t="shared" ref="BM838:BM901" si="193">+Q838</f>
        <v>0</v>
      </c>
    </row>
    <row r="839" spans="1:65" x14ac:dyDescent="0.3">
      <c r="A839" s="57">
        <v>80064846</v>
      </c>
      <c r="B839" s="12" t="s">
        <v>977</v>
      </c>
      <c r="C839" s="58" t="s">
        <v>105</v>
      </c>
      <c r="D839" s="58" t="s">
        <v>114</v>
      </c>
      <c r="E839" s="58"/>
      <c r="F839" s="58">
        <v>2831857</v>
      </c>
      <c r="G839" s="58">
        <f t="shared" si="181"/>
        <v>1696692</v>
      </c>
      <c r="H839" s="58">
        <f t="shared" si="182"/>
        <v>0</v>
      </c>
      <c r="I839" s="58">
        <v>2832000</v>
      </c>
      <c r="J839" s="58">
        <v>275654</v>
      </c>
      <c r="K839" s="58">
        <v>0</v>
      </c>
      <c r="L839" s="58">
        <v>2700000</v>
      </c>
      <c r="M839" s="58">
        <v>1135165</v>
      </c>
      <c r="N839" s="58">
        <f>VLOOKUP(AD839,'tabla ingresos'!$A$3:$D$15,4,FALSE)</f>
        <v>1000000</v>
      </c>
      <c r="O839" s="58">
        <v>69912.943329276299</v>
      </c>
      <c r="P839" s="58">
        <v>1782000</v>
      </c>
      <c r="Q839" s="58">
        <v>0</v>
      </c>
      <c r="R839" s="12">
        <v>11001</v>
      </c>
      <c r="S839" s="12" t="s">
        <v>87</v>
      </c>
      <c r="T839" s="12" t="s">
        <v>89</v>
      </c>
      <c r="U839" s="12" t="s">
        <v>10</v>
      </c>
      <c r="V839" s="12">
        <v>4</v>
      </c>
      <c r="W839" s="12">
        <v>0</v>
      </c>
      <c r="X839" s="12">
        <v>0</v>
      </c>
      <c r="Y839" s="59">
        <v>3.7698630136986302</v>
      </c>
      <c r="Z839" s="59">
        <v>42.627397260273973</v>
      </c>
      <c r="AA839" s="12">
        <v>1</v>
      </c>
      <c r="AB839" s="12">
        <v>0</v>
      </c>
      <c r="AC839" s="12">
        <v>1</v>
      </c>
      <c r="AD839" s="12">
        <v>2</v>
      </c>
      <c r="AE839" s="12">
        <v>1</v>
      </c>
      <c r="AF839" s="58" t="s">
        <v>10</v>
      </c>
      <c r="AG839" s="66">
        <f t="shared" si="183"/>
        <v>0.23037796221951753</v>
      </c>
      <c r="AH839" s="67">
        <f t="shared" si="184"/>
        <v>3.0759046666666667</v>
      </c>
      <c r="AI839" s="67">
        <f t="shared" si="185"/>
        <v>0.75677666666666665</v>
      </c>
      <c r="AJ839" s="67">
        <f t="shared" si="186"/>
        <v>1.1311279999999999</v>
      </c>
      <c r="AK839" s="67">
        <f t="shared" si="187"/>
        <v>0</v>
      </c>
      <c r="AL839" s="67">
        <f t="shared" si="188"/>
        <v>0</v>
      </c>
      <c r="AM839" s="59">
        <f>VLOOKUP(AG839,'SCORE TALLER'!$AC$2:$AD$10,2,TRUE)*AM$2</f>
        <v>0</v>
      </c>
      <c r="AN839" s="59">
        <f>VLOOKUP(AD839,'SCORE TALLER'!$W$2:$X$10,2,TRUE)*AN$2</f>
        <v>0.32</v>
      </c>
      <c r="AO839" s="59">
        <f>VLOOKUP(AB839,'SCORE TALLER'!$S$2:$T$10,2,FALSE)*AO$2</f>
        <v>0.05</v>
      </c>
      <c r="AP839" s="59">
        <f>VLOOKUP(AH839,'SCORE TALLER'!$AE$2:$AF$10,2,TRUE)*AP$2</f>
        <v>0</v>
      </c>
      <c r="AQ839" s="59">
        <f>VLOOKUP(AI839,'SCORE TALLER'!$AG$2:$AH$10,2,TRUE)*AQ$2</f>
        <v>0.4</v>
      </c>
      <c r="AR839" s="59">
        <f>VLOOKUP(AC839,'SCORE TALLER'!$U$2:$V$10,2,FALSE)*AR$2</f>
        <v>0.05</v>
      </c>
      <c r="AS839" s="59">
        <f>VLOOKUP(AE839,'SCORE TALLER'!$Y$2:$Z$10,2,FALSE)*AS$2</f>
        <v>0.03</v>
      </c>
      <c r="AT839" s="59">
        <f>VLOOKUP(Z839,'SCORE TALLER'!$O$2:$P$10,2,TRUE)*AT$2</f>
        <v>0.03</v>
      </c>
      <c r="AU839" s="59">
        <f>VLOOKUP(S839,'SCORE TALLER'!$A$2:$B$10,2,FALSE)*AU$2</f>
        <v>0.15000000000000002</v>
      </c>
      <c r="AV839" s="59">
        <f>VLOOKUP(AJ839,'SCORE TALLER'!$AI$2:$AJ$10,2,TRUE)*AV$2</f>
        <v>0.2</v>
      </c>
      <c r="AW839" s="59">
        <f>VLOOKUP(AK839,'SCORE TALLER'!$AK$2:$AL$10,2,TRUE)*AW$2</f>
        <v>0.25</v>
      </c>
      <c r="AX839" s="59">
        <f>VLOOKUP(T839,'SCORE TALLER'!$C$2:$D$10,2,FALSE)*AX$2</f>
        <v>0</v>
      </c>
      <c r="AY839" s="59">
        <f>VLOOKUP(W839,'SCORE TALLER'!$I$2:$J$10,2,TRUE)*AY$2</f>
        <v>0</v>
      </c>
      <c r="AZ839" s="59">
        <f>VLOOKUP(X839,'SCORE TALLER'!$K$2:$L$10,2,TRUE)*AZ$2</f>
        <v>0</v>
      </c>
      <c r="BA839" s="59">
        <f>VLOOKUP(U839,'SCORE TALLER'!$E$2:$F$10,2,FALSE)*BA$2</f>
        <v>0</v>
      </c>
      <c r="BB839" s="59">
        <f>VLOOKUP(Y839,'SCORE TALLER'!$M$2:$N$10,2,TRUE)*BB$2</f>
        <v>0.04</v>
      </c>
      <c r="BC839" s="59">
        <f>VLOOKUP(AA839,'SCORE TALLER'!$Q$2:$R$10,2,FALSE)*BC$2</f>
        <v>0.05</v>
      </c>
      <c r="BD839" s="59">
        <f>VLOOKUP(V839,'SCORE TALLER'!$G$2:$H$10,2,FALSE)*BD$2</f>
        <v>0</v>
      </c>
      <c r="BE839" s="59">
        <f>VLOOKUP(AF839,'SCORE TALLER'!$AA$2:$AB$10,2,FALSE)*BE$2</f>
        <v>0</v>
      </c>
      <c r="BF839" s="59">
        <f>VLOOKUP(AL839,'SCORE TALLER'!$AM$2:$AN$10,2,TRUE)*BF$2</f>
        <v>0</v>
      </c>
      <c r="BG839" s="67">
        <f t="shared" si="189"/>
        <v>1.5700000000000003</v>
      </c>
      <c r="BH839" s="67" t="str">
        <f>VLOOKUP(BG839,'SCORE TALLER'!$AP$2:$AQ$7,2,TRUE)</f>
        <v>2. Normal</v>
      </c>
      <c r="BI839" s="67" t="str">
        <f t="shared" si="191"/>
        <v>LBZ</v>
      </c>
      <c r="BJ839" s="67" t="str">
        <f t="shared" si="191"/>
        <v>A</v>
      </c>
      <c r="BK839" s="67" t="str">
        <f t="shared" si="192"/>
        <v>A</v>
      </c>
      <c r="BL839" s="86">
        <f t="shared" si="190"/>
        <v>0</v>
      </c>
      <c r="BM839" s="86">
        <f t="shared" si="193"/>
        <v>0</v>
      </c>
    </row>
    <row r="840" spans="1:65" x14ac:dyDescent="0.3">
      <c r="A840" s="57">
        <v>2064620248</v>
      </c>
      <c r="B840" s="12" t="s">
        <v>978</v>
      </c>
      <c r="C840" s="58" t="s">
        <v>107</v>
      </c>
      <c r="D840" s="58" t="s">
        <v>115</v>
      </c>
      <c r="E840" s="58"/>
      <c r="F840" s="58">
        <v>7000000</v>
      </c>
      <c r="G840" s="58">
        <f t="shared" si="181"/>
        <v>4731740</v>
      </c>
      <c r="H840" s="58">
        <f t="shared" si="182"/>
        <v>4731740</v>
      </c>
      <c r="I840" s="58" t="e">
        <v>#N/A</v>
      </c>
      <c r="J840" s="58">
        <v>37941</v>
      </c>
      <c r="K840" s="58">
        <v>0</v>
      </c>
      <c r="L840" s="58">
        <v>0</v>
      </c>
      <c r="M840" s="58">
        <v>2268260</v>
      </c>
      <c r="N840" s="58">
        <f>VLOOKUP(AD840,'tabla ingresos'!$A$3:$D$15,4,FALSE)</f>
        <v>2000000</v>
      </c>
      <c r="O840" s="58">
        <v>0</v>
      </c>
      <c r="P840" s="58">
        <v>0</v>
      </c>
      <c r="Q840" s="58">
        <v>0</v>
      </c>
      <c r="R840" s="12">
        <v>15238</v>
      </c>
      <c r="S840" s="12" t="s">
        <v>88</v>
      </c>
      <c r="T840" s="12" t="s">
        <v>89</v>
      </c>
      <c r="U840" s="12" t="s">
        <v>10</v>
      </c>
      <c r="V840" s="12">
        <v>4</v>
      </c>
      <c r="W840" s="12">
        <v>0</v>
      </c>
      <c r="X840" s="12">
        <v>0</v>
      </c>
      <c r="Y840" s="59">
        <v>6.1315068493150688</v>
      </c>
      <c r="Z840" s="59">
        <v>28.693150684931506</v>
      </c>
      <c r="AA840" s="12">
        <v>2</v>
      </c>
      <c r="AB840" s="12">
        <v>4</v>
      </c>
      <c r="AC840" s="12">
        <v>2</v>
      </c>
      <c r="AD840" s="12">
        <v>3</v>
      </c>
      <c r="AE840" s="12">
        <v>3</v>
      </c>
      <c r="AF840" s="58" t="s">
        <v>91</v>
      </c>
      <c r="AG840" s="66">
        <f t="shared" si="183"/>
        <v>1.2647E-2</v>
      </c>
      <c r="AH840" s="67">
        <f t="shared" si="184"/>
        <v>2.3333333333333335</v>
      </c>
      <c r="AI840" s="67">
        <f t="shared" si="185"/>
        <v>0.75608666666666668</v>
      </c>
      <c r="AJ840" s="67">
        <f t="shared" si="186"/>
        <v>1.5772466666666667</v>
      </c>
      <c r="AK840" s="67">
        <f t="shared" si="187"/>
        <v>1.5772466666666667</v>
      </c>
      <c r="AL840" s="67">
        <f t="shared" si="188"/>
        <v>0</v>
      </c>
      <c r="AM840" s="59">
        <f>VLOOKUP(AG840,'SCORE TALLER'!$AC$2:$AD$10,2,TRUE)*AM$2</f>
        <v>0</v>
      </c>
      <c r="AN840" s="59">
        <f>VLOOKUP(AD840,'SCORE TALLER'!$W$2:$X$10,2,TRUE)*AN$2</f>
        <v>0.32</v>
      </c>
      <c r="AO840" s="59">
        <f>VLOOKUP(AB840,'SCORE TALLER'!$S$2:$T$10,2,FALSE)*AO$2</f>
        <v>0.02</v>
      </c>
      <c r="AP840" s="59">
        <f>VLOOKUP(AH840,'SCORE TALLER'!$AE$2:$AF$10,2,TRUE)*AP$2</f>
        <v>0</v>
      </c>
      <c r="AQ840" s="59">
        <f>VLOOKUP(AI840,'SCORE TALLER'!$AG$2:$AH$10,2,TRUE)*AQ$2</f>
        <v>0.4</v>
      </c>
      <c r="AR840" s="59">
        <f>VLOOKUP(AC840,'SCORE TALLER'!$U$2:$V$10,2,FALSE)*AR$2</f>
        <v>0.04</v>
      </c>
      <c r="AS840" s="59">
        <f>VLOOKUP(AE840,'SCORE TALLER'!$Y$2:$Z$10,2,FALSE)*AS$2</f>
        <v>0.02</v>
      </c>
      <c r="AT840" s="59">
        <f>VLOOKUP(Z840,'SCORE TALLER'!$O$2:$P$10,2,TRUE)*AT$2</f>
        <v>0.04</v>
      </c>
      <c r="AU840" s="59">
        <f>VLOOKUP(S840,'SCORE TALLER'!$A$2:$B$10,2,FALSE)*AU$2</f>
        <v>0.25</v>
      </c>
      <c r="AV840" s="59">
        <f>VLOOKUP(AJ840,'SCORE TALLER'!$AI$2:$AJ$10,2,TRUE)*AV$2</f>
        <v>0.2</v>
      </c>
      <c r="AW840" s="59">
        <f>VLOOKUP(AK840,'SCORE TALLER'!$AK$2:$AL$10,2,TRUE)*AW$2</f>
        <v>0.2</v>
      </c>
      <c r="AX840" s="59">
        <f>VLOOKUP(T840,'SCORE TALLER'!$C$2:$D$10,2,FALSE)*AX$2</f>
        <v>0</v>
      </c>
      <c r="AY840" s="59">
        <f>VLOOKUP(W840,'SCORE TALLER'!$I$2:$J$10,2,TRUE)*AY$2</f>
        <v>0</v>
      </c>
      <c r="AZ840" s="59">
        <f>VLOOKUP(X840,'SCORE TALLER'!$K$2:$L$10,2,TRUE)*AZ$2</f>
        <v>0</v>
      </c>
      <c r="BA840" s="59">
        <f>VLOOKUP(U840,'SCORE TALLER'!$E$2:$F$10,2,FALSE)*BA$2</f>
        <v>0</v>
      </c>
      <c r="BB840" s="59">
        <f>VLOOKUP(Y840,'SCORE TALLER'!$M$2:$N$10,2,TRUE)*BB$2</f>
        <v>0.02</v>
      </c>
      <c r="BC840" s="59">
        <f>VLOOKUP(AA840,'SCORE TALLER'!$Q$2:$R$10,2,FALSE)*BC$2</f>
        <v>0</v>
      </c>
      <c r="BD840" s="59">
        <f>VLOOKUP(V840,'SCORE TALLER'!$G$2:$H$10,2,FALSE)*BD$2</f>
        <v>0</v>
      </c>
      <c r="BE840" s="59">
        <f>VLOOKUP(AF840,'SCORE TALLER'!$AA$2:$AB$10,2,FALSE)*BE$2</f>
        <v>0.30000000000000004</v>
      </c>
      <c r="BF840" s="59">
        <f>VLOOKUP(AL840,'SCORE TALLER'!$AM$2:$AN$10,2,TRUE)*BF$2</f>
        <v>0</v>
      </c>
      <c r="BG840" s="67">
        <f t="shared" si="189"/>
        <v>1.81</v>
      </c>
      <c r="BH840" s="67" t="str">
        <f>VLOOKUP(BG840,'SCORE TALLER'!$AP$2:$AQ$7,2,TRUE)</f>
        <v>2. Normal</v>
      </c>
      <c r="BI840" s="67" t="str">
        <f t="shared" si="191"/>
        <v>LBZ</v>
      </c>
      <c r="BJ840" s="67" t="str">
        <f t="shared" si="191"/>
        <v>A</v>
      </c>
      <c r="BK840" s="67" t="str">
        <f t="shared" si="192"/>
        <v>SIN</v>
      </c>
      <c r="BL840" s="86">
        <f t="shared" si="190"/>
        <v>4731740</v>
      </c>
      <c r="BM840" s="86">
        <f t="shared" si="193"/>
        <v>0</v>
      </c>
    </row>
    <row r="841" spans="1:65" x14ac:dyDescent="0.3">
      <c r="A841" s="57">
        <v>2220684242</v>
      </c>
      <c r="B841" s="12" t="s">
        <v>979</v>
      </c>
      <c r="C841" s="58" t="s">
        <v>107</v>
      </c>
      <c r="D841" s="58" t="s">
        <v>115</v>
      </c>
      <c r="E841" s="58">
        <v>779446</v>
      </c>
      <c r="F841" s="58">
        <v>3157964</v>
      </c>
      <c r="G841" s="58">
        <f t="shared" si="181"/>
        <v>2805480</v>
      </c>
      <c r="H841" s="58">
        <f t="shared" si="182"/>
        <v>2175513</v>
      </c>
      <c r="I841" s="58" t="e">
        <v>#N/A</v>
      </c>
      <c r="J841" s="58">
        <v>167777</v>
      </c>
      <c r="K841" s="58">
        <v>0</v>
      </c>
      <c r="L841" s="58">
        <v>629967</v>
      </c>
      <c r="M841" s="58">
        <v>352484</v>
      </c>
      <c r="N841" s="58">
        <f>VLOOKUP(AD841,'tabla ingresos'!$A$3:$D$15,4,FALSE)</f>
        <v>1000000</v>
      </c>
      <c r="O841" s="58">
        <v>0</v>
      </c>
      <c r="P841" s="58">
        <v>0</v>
      </c>
      <c r="Q841" s="58">
        <v>0</v>
      </c>
      <c r="R841" s="12">
        <v>8296</v>
      </c>
      <c r="S841" s="12" t="s">
        <v>87</v>
      </c>
      <c r="T841" s="12" t="s">
        <v>89</v>
      </c>
      <c r="U841" s="12" t="s">
        <v>10</v>
      </c>
      <c r="V841" s="12">
        <v>4</v>
      </c>
      <c r="W841" s="12">
        <v>0</v>
      </c>
      <c r="X841" s="12">
        <v>0</v>
      </c>
      <c r="Y841" s="59">
        <v>1.1013698630136985</v>
      </c>
      <c r="Z841" s="59">
        <v>34.912328767123284</v>
      </c>
      <c r="AA841" s="12">
        <v>1</v>
      </c>
      <c r="AB841" s="12">
        <v>3</v>
      </c>
      <c r="AC841" s="12">
        <v>1</v>
      </c>
      <c r="AD841" s="12">
        <v>2</v>
      </c>
      <c r="AE841" s="12">
        <v>3</v>
      </c>
      <c r="AF841" s="58" t="s">
        <v>91</v>
      </c>
      <c r="AG841" s="66">
        <f t="shared" si="183"/>
        <v>0.11185133333333333</v>
      </c>
      <c r="AH841" s="67">
        <f t="shared" si="184"/>
        <v>2.1053093333333335</v>
      </c>
      <c r="AI841" s="67">
        <f t="shared" si="185"/>
        <v>0.75461999999999996</v>
      </c>
      <c r="AJ841" s="67">
        <f t="shared" si="186"/>
        <v>1.87032</v>
      </c>
      <c r="AK841" s="67">
        <f t="shared" si="187"/>
        <v>1.450342</v>
      </c>
      <c r="AL841" s="67">
        <f t="shared" si="188"/>
        <v>0</v>
      </c>
      <c r="AM841" s="59">
        <f>VLOOKUP(AG841,'SCORE TALLER'!$AC$2:$AD$10,2,TRUE)*AM$2</f>
        <v>0</v>
      </c>
      <c r="AN841" s="59">
        <f>VLOOKUP(AD841,'SCORE TALLER'!$W$2:$X$10,2,TRUE)*AN$2</f>
        <v>0.32</v>
      </c>
      <c r="AO841" s="59">
        <f>VLOOKUP(AB841,'SCORE TALLER'!$S$2:$T$10,2,FALSE)*AO$2</f>
        <v>0.03</v>
      </c>
      <c r="AP841" s="59">
        <f>VLOOKUP(AH841,'SCORE TALLER'!$AE$2:$AF$10,2,TRUE)*AP$2</f>
        <v>0</v>
      </c>
      <c r="AQ841" s="59">
        <f>VLOOKUP(AI841,'SCORE TALLER'!$AG$2:$AH$10,2,TRUE)*AQ$2</f>
        <v>0.4</v>
      </c>
      <c r="AR841" s="59">
        <f>VLOOKUP(AC841,'SCORE TALLER'!$U$2:$V$10,2,FALSE)*AR$2</f>
        <v>0.05</v>
      </c>
      <c r="AS841" s="59">
        <f>VLOOKUP(AE841,'SCORE TALLER'!$Y$2:$Z$10,2,FALSE)*AS$2</f>
        <v>0.02</v>
      </c>
      <c r="AT841" s="59">
        <f>VLOOKUP(Z841,'SCORE TALLER'!$O$2:$P$10,2,TRUE)*AT$2</f>
        <v>0.04</v>
      </c>
      <c r="AU841" s="59">
        <f>VLOOKUP(S841,'SCORE TALLER'!$A$2:$B$10,2,FALSE)*AU$2</f>
        <v>0.15000000000000002</v>
      </c>
      <c r="AV841" s="59">
        <f>VLOOKUP(AJ841,'SCORE TALLER'!$AI$2:$AJ$10,2,TRUE)*AV$2</f>
        <v>0.2</v>
      </c>
      <c r="AW841" s="59">
        <f>VLOOKUP(AK841,'SCORE TALLER'!$AK$2:$AL$10,2,TRUE)*AW$2</f>
        <v>0.2</v>
      </c>
      <c r="AX841" s="59">
        <f>VLOOKUP(T841,'SCORE TALLER'!$C$2:$D$10,2,FALSE)*AX$2</f>
        <v>0</v>
      </c>
      <c r="AY841" s="59">
        <f>VLOOKUP(W841,'SCORE TALLER'!$I$2:$J$10,2,TRUE)*AY$2</f>
        <v>0</v>
      </c>
      <c r="AZ841" s="59">
        <f>VLOOKUP(X841,'SCORE TALLER'!$K$2:$L$10,2,TRUE)*AZ$2</f>
        <v>0</v>
      </c>
      <c r="BA841" s="59">
        <f>VLOOKUP(U841,'SCORE TALLER'!$E$2:$F$10,2,FALSE)*BA$2</f>
        <v>0</v>
      </c>
      <c r="BB841" s="59">
        <f>VLOOKUP(Y841,'SCORE TALLER'!$M$2:$N$10,2,TRUE)*BB$2</f>
        <v>0.05</v>
      </c>
      <c r="BC841" s="59">
        <f>VLOOKUP(AA841,'SCORE TALLER'!$Q$2:$R$10,2,FALSE)*BC$2</f>
        <v>0.05</v>
      </c>
      <c r="BD841" s="59">
        <f>VLOOKUP(V841,'SCORE TALLER'!$G$2:$H$10,2,FALSE)*BD$2</f>
        <v>0</v>
      </c>
      <c r="BE841" s="59">
        <f>VLOOKUP(AF841,'SCORE TALLER'!$AA$2:$AB$10,2,FALSE)*BE$2</f>
        <v>0.30000000000000004</v>
      </c>
      <c r="BF841" s="59">
        <f>VLOOKUP(AL841,'SCORE TALLER'!$AM$2:$AN$10,2,TRUE)*BF$2</f>
        <v>0</v>
      </c>
      <c r="BG841" s="67">
        <f t="shared" si="189"/>
        <v>1.8100000000000003</v>
      </c>
      <c r="BH841" s="67" t="str">
        <f>VLOOKUP(BG841,'SCORE TALLER'!$AP$2:$AQ$7,2,TRUE)</f>
        <v>2. Normal</v>
      </c>
      <c r="BI841" s="67" t="str">
        <f t="shared" si="191"/>
        <v>LBZ</v>
      </c>
      <c r="BJ841" s="67" t="str">
        <f t="shared" si="191"/>
        <v>A</v>
      </c>
      <c r="BK841" s="67" t="str">
        <f t="shared" si="192"/>
        <v>SIN</v>
      </c>
      <c r="BL841" s="86">
        <f t="shared" si="190"/>
        <v>2175513</v>
      </c>
      <c r="BM841" s="86">
        <f t="shared" si="193"/>
        <v>0</v>
      </c>
    </row>
    <row r="842" spans="1:65" x14ac:dyDescent="0.3">
      <c r="A842" s="57">
        <v>2008848066</v>
      </c>
      <c r="B842" s="12" t="s">
        <v>980</v>
      </c>
      <c r="C842" s="58" t="s">
        <v>107</v>
      </c>
      <c r="D842" s="58" t="s">
        <v>115</v>
      </c>
      <c r="E842" s="58"/>
      <c r="F842" s="58">
        <v>3844557</v>
      </c>
      <c r="G842" s="58">
        <f t="shared" si="181"/>
        <v>2715937</v>
      </c>
      <c r="H842" s="58">
        <f t="shared" si="182"/>
        <v>1231065</v>
      </c>
      <c r="I842" s="58" t="e">
        <v>#N/A</v>
      </c>
      <c r="J842" s="58">
        <v>134024</v>
      </c>
      <c r="K842" s="58">
        <v>0</v>
      </c>
      <c r="L842" s="58">
        <v>1484872</v>
      </c>
      <c r="M842" s="58">
        <v>1128620</v>
      </c>
      <c r="N842" s="58">
        <f>VLOOKUP(AD842,'tabla ingresos'!$A$3:$D$15,4,FALSE)</f>
        <v>1000000</v>
      </c>
      <c r="O842" s="58">
        <v>0</v>
      </c>
      <c r="P842" s="58">
        <v>0</v>
      </c>
      <c r="Q842" s="58">
        <v>0</v>
      </c>
      <c r="R842" s="12">
        <v>68895</v>
      </c>
      <c r="S842" s="12" t="s">
        <v>87</v>
      </c>
      <c r="T842" s="12" t="s">
        <v>89</v>
      </c>
      <c r="U842" s="12" t="s">
        <v>10</v>
      </c>
      <c r="V842" s="12">
        <v>4</v>
      </c>
      <c r="W842" s="12">
        <v>0</v>
      </c>
      <c r="X842" s="12">
        <v>0</v>
      </c>
      <c r="Y842" s="59">
        <v>2.8958904109589043</v>
      </c>
      <c r="Z842" s="59">
        <v>27.920547945205481</v>
      </c>
      <c r="AA842" s="12">
        <v>1</v>
      </c>
      <c r="AB842" s="12">
        <v>0</v>
      </c>
      <c r="AC842" s="12">
        <v>1</v>
      </c>
      <c r="AD842" s="12">
        <v>2</v>
      </c>
      <c r="AE842" s="12">
        <v>1</v>
      </c>
      <c r="AF842" s="58" t="s">
        <v>91</v>
      </c>
      <c r="AG842" s="66">
        <f t="shared" si="183"/>
        <v>8.9349333333333336E-2</v>
      </c>
      <c r="AH842" s="67">
        <f t="shared" si="184"/>
        <v>2.5630380000000001</v>
      </c>
      <c r="AI842" s="67">
        <f t="shared" si="185"/>
        <v>0.75241333333333338</v>
      </c>
      <c r="AJ842" s="67">
        <f t="shared" si="186"/>
        <v>1.8106246666666668</v>
      </c>
      <c r="AK842" s="67">
        <f t="shared" si="187"/>
        <v>0.82071000000000005</v>
      </c>
      <c r="AL842" s="67">
        <f t="shared" si="188"/>
        <v>0</v>
      </c>
      <c r="AM842" s="59">
        <f>VLOOKUP(AG842,'SCORE TALLER'!$AC$2:$AD$10,2,TRUE)*AM$2</f>
        <v>0</v>
      </c>
      <c r="AN842" s="59">
        <f>VLOOKUP(AD842,'SCORE TALLER'!$W$2:$X$10,2,TRUE)*AN$2</f>
        <v>0.32</v>
      </c>
      <c r="AO842" s="59">
        <f>VLOOKUP(AB842,'SCORE TALLER'!$S$2:$T$10,2,FALSE)*AO$2</f>
        <v>0.05</v>
      </c>
      <c r="AP842" s="59">
        <f>VLOOKUP(AH842,'SCORE TALLER'!$AE$2:$AF$10,2,TRUE)*AP$2</f>
        <v>0</v>
      </c>
      <c r="AQ842" s="59">
        <f>VLOOKUP(AI842,'SCORE TALLER'!$AG$2:$AH$10,2,TRUE)*AQ$2</f>
        <v>0.4</v>
      </c>
      <c r="AR842" s="59">
        <f>VLOOKUP(AC842,'SCORE TALLER'!$U$2:$V$10,2,FALSE)*AR$2</f>
        <v>0.05</v>
      </c>
      <c r="AS842" s="59">
        <f>VLOOKUP(AE842,'SCORE TALLER'!$Y$2:$Z$10,2,FALSE)*AS$2</f>
        <v>0.03</v>
      </c>
      <c r="AT842" s="59">
        <f>VLOOKUP(Z842,'SCORE TALLER'!$O$2:$P$10,2,TRUE)*AT$2</f>
        <v>0.04</v>
      </c>
      <c r="AU842" s="59">
        <f>VLOOKUP(S842,'SCORE TALLER'!$A$2:$B$10,2,FALSE)*AU$2</f>
        <v>0.15000000000000002</v>
      </c>
      <c r="AV842" s="59">
        <f>VLOOKUP(AJ842,'SCORE TALLER'!$AI$2:$AJ$10,2,TRUE)*AV$2</f>
        <v>0.2</v>
      </c>
      <c r="AW842" s="59">
        <f>VLOOKUP(AK842,'SCORE TALLER'!$AK$2:$AL$10,2,TRUE)*AW$2</f>
        <v>0.25</v>
      </c>
      <c r="AX842" s="59">
        <f>VLOOKUP(T842,'SCORE TALLER'!$C$2:$D$10,2,FALSE)*AX$2</f>
        <v>0</v>
      </c>
      <c r="AY842" s="59">
        <f>VLOOKUP(W842,'SCORE TALLER'!$I$2:$J$10,2,TRUE)*AY$2</f>
        <v>0</v>
      </c>
      <c r="AZ842" s="59">
        <f>VLOOKUP(X842,'SCORE TALLER'!$K$2:$L$10,2,TRUE)*AZ$2</f>
        <v>0</v>
      </c>
      <c r="BA842" s="59">
        <f>VLOOKUP(U842,'SCORE TALLER'!$E$2:$F$10,2,FALSE)*BA$2</f>
        <v>0</v>
      </c>
      <c r="BB842" s="59">
        <f>VLOOKUP(Y842,'SCORE TALLER'!$M$2:$N$10,2,TRUE)*BB$2</f>
        <v>0.04</v>
      </c>
      <c r="BC842" s="59">
        <f>VLOOKUP(AA842,'SCORE TALLER'!$Q$2:$R$10,2,FALSE)*BC$2</f>
        <v>0.05</v>
      </c>
      <c r="BD842" s="59">
        <f>VLOOKUP(V842,'SCORE TALLER'!$G$2:$H$10,2,FALSE)*BD$2</f>
        <v>0</v>
      </c>
      <c r="BE842" s="59">
        <f>VLOOKUP(AF842,'SCORE TALLER'!$AA$2:$AB$10,2,FALSE)*BE$2</f>
        <v>0.30000000000000004</v>
      </c>
      <c r="BF842" s="59">
        <f>VLOOKUP(AL842,'SCORE TALLER'!$AM$2:$AN$10,2,TRUE)*BF$2</f>
        <v>0</v>
      </c>
      <c r="BG842" s="67">
        <f t="shared" si="189"/>
        <v>1.8800000000000001</v>
      </c>
      <c r="BH842" s="67" t="str">
        <f>VLOOKUP(BG842,'SCORE TALLER'!$AP$2:$AQ$7,2,TRUE)</f>
        <v>2. Normal</v>
      </c>
      <c r="BI842" s="67" t="str">
        <f t="shared" si="191"/>
        <v>LBZ</v>
      </c>
      <c r="BJ842" s="67" t="str">
        <f t="shared" si="191"/>
        <v>A</v>
      </c>
      <c r="BK842" s="67" t="str">
        <f t="shared" si="192"/>
        <v>SIN</v>
      </c>
      <c r="BL842" s="86">
        <f t="shared" si="190"/>
        <v>1231065</v>
      </c>
      <c r="BM842" s="86">
        <f t="shared" si="193"/>
        <v>0</v>
      </c>
    </row>
    <row r="843" spans="1:65" x14ac:dyDescent="0.3">
      <c r="A843" s="57">
        <v>2200804880</v>
      </c>
      <c r="B843" s="12" t="s">
        <v>981</v>
      </c>
      <c r="C843" s="58" t="s">
        <v>105</v>
      </c>
      <c r="D843" s="58" t="s">
        <v>114</v>
      </c>
      <c r="E843" s="58"/>
      <c r="F843" s="58">
        <v>2312173</v>
      </c>
      <c r="G843" s="58">
        <f t="shared" si="181"/>
        <v>1183553</v>
      </c>
      <c r="H843" s="58">
        <f t="shared" si="182"/>
        <v>1183553</v>
      </c>
      <c r="I843" s="58">
        <v>2312000</v>
      </c>
      <c r="J843" s="58">
        <v>182787</v>
      </c>
      <c r="K843" s="58">
        <v>0</v>
      </c>
      <c r="L843" s="58">
        <v>0</v>
      </c>
      <c r="M843" s="58">
        <v>1128620</v>
      </c>
      <c r="N843" s="58">
        <f>VLOOKUP(AD843,'tabla ingresos'!$A$3:$D$15,4,FALSE)</f>
        <v>1000000</v>
      </c>
      <c r="O843" s="58">
        <v>5961.5119795536757</v>
      </c>
      <c r="P843" s="58">
        <v>268000</v>
      </c>
      <c r="Q843" s="58">
        <v>0</v>
      </c>
      <c r="R843" s="12">
        <v>68615</v>
      </c>
      <c r="S843" s="12" t="s">
        <v>88</v>
      </c>
      <c r="T843" s="12" t="s">
        <v>89</v>
      </c>
      <c r="U843" s="12" t="s">
        <v>10</v>
      </c>
      <c r="V843" s="12">
        <v>4</v>
      </c>
      <c r="W843" s="12">
        <v>0</v>
      </c>
      <c r="X843" s="12">
        <v>0</v>
      </c>
      <c r="Y843" s="59">
        <v>2.8958904109589043</v>
      </c>
      <c r="Z843" s="59">
        <v>27.068493150684933</v>
      </c>
      <c r="AA843" s="12">
        <v>2</v>
      </c>
      <c r="AB843" s="12">
        <v>1</v>
      </c>
      <c r="AC843" s="12">
        <v>1</v>
      </c>
      <c r="AD843" s="12">
        <v>2</v>
      </c>
      <c r="AE843" s="12">
        <v>1</v>
      </c>
      <c r="AF843" s="58" t="s">
        <v>10</v>
      </c>
      <c r="AG843" s="66">
        <f t="shared" si="183"/>
        <v>0.12583234131970245</v>
      </c>
      <c r="AH843" s="67">
        <f t="shared" si="184"/>
        <v>1.7201153333333334</v>
      </c>
      <c r="AI843" s="67">
        <f t="shared" si="185"/>
        <v>0.75241333333333338</v>
      </c>
      <c r="AJ843" s="67">
        <f t="shared" si="186"/>
        <v>0.78903533333333331</v>
      </c>
      <c r="AK843" s="67">
        <f t="shared" si="187"/>
        <v>0.78903533333333331</v>
      </c>
      <c r="AL843" s="67">
        <f t="shared" si="188"/>
        <v>0</v>
      </c>
      <c r="AM843" s="59">
        <f>VLOOKUP(AG843,'SCORE TALLER'!$AC$2:$AD$10,2,TRUE)*AM$2</f>
        <v>0</v>
      </c>
      <c r="AN843" s="59">
        <f>VLOOKUP(AD843,'SCORE TALLER'!$W$2:$X$10,2,TRUE)*AN$2</f>
        <v>0.32</v>
      </c>
      <c r="AO843" s="59">
        <f>VLOOKUP(AB843,'SCORE TALLER'!$S$2:$T$10,2,FALSE)*AO$2</f>
        <v>0.05</v>
      </c>
      <c r="AP843" s="59">
        <f>VLOOKUP(AH843,'SCORE TALLER'!$AE$2:$AF$10,2,TRUE)*AP$2</f>
        <v>0</v>
      </c>
      <c r="AQ843" s="59">
        <f>VLOOKUP(AI843,'SCORE TALLER'!$AG$2:$AH$10,2,TRUE)*AQ$2</f>
        <v>0.4</v>
      </c>
      <c r="AR843" s="59">
        <f>VLOOKUP(AC843,'SCORE TALLER'!$U$2:$V$10,2,FALSE)*AR$2</f>
        <v>0.05</v>
      </c>
      <c r="AS843" s="59">
        <f>VLOOKUP(AE843,'SCORE TALLER'!$Y$2:$Z$10,2,FALSE)*AS$2</f>
        <v>0.03</v>
      </c>
      <c r="AT843" s="59">
        <f>VLOOKUP(Z843,'SCORE TALLER'!$O$2:$P$10,2,TRUE)*AT$2</f>
        <v>0.04</v>
      </c>
      <c r="AU843" s="59">
        <f>VLOOKUP(S843,'SCORE TALLER'!$A$2:$B$10,2,FALSE)*AU$2</f>
        <v>0.25</v>
      </c>
      <c r="AV843" s="59">
        <f>VLOOKUP(AJ843,'SCORE TALLER'!$AI$2:$AJ$10,2,TRUE)*AV$2</f>
        <v>0.25</v>
      </c>
      <c r="AW843" s="59">
        <f>VLOOKUP(AK843,'SCORE TALLER'!$AK$2:$AL$10,2,TRUE)*AW$2</f>
        <v>0.25</v>
      </c>
      <c r="AX843" s="59">
        <f>VLOOKUP(T843,'SCORE TALLER'!$C$2:$D$10,2,FALSE)*AX$2</f>
        <v>0</v>
      </c>
      <c r="AY843" s="59">
        <f>VLOOKUP(W843,'SCORE TALLER'!$I$2:$J$10,2,TRUE)*AY$2</f>
        <v>0</v>
      </c>
      <c r="AZ843" s="59">
        <f>VLOOKUP(X843,'SCORE TALLER'!$K$2:$L$10,2,TRUE)*AZ$2</f>
        <v>0</v>
      </c>
      <c r="BA843" s="59">
        <f>VLOOKUP(U843,'SCORE TALLER'!$E$2:$F$10,2,FALSE)*BA$2</f>
        <v>0</v>
      </c>
      <c r="BB843" s="59">
        <f>VLOOKUP(Y843,'SCORE TALLER'!$M$2:$N$10,2,TRUE)*BB$2</f>
        <v>0.04</v>
      </c>
      <c r="BC843" s="59">
        <f>VLOOKUP(AA843,'SCORE TALLER'!$Q$2:$R$10,2,FALSE)*BC$2</f>
        <v>0</v>
      </c>
      <c r="BD843" s="59">
        <f>VLOOKUP(V843,'SCORE TALLER'!$G$2:$H$10,2,FALSE)*BD$2</f>
        <v>0</v>
      </c>
      <c r="BE843" s="59">
        <f>VLOOKUP(AF843,'SCORE TALLER'!$AA$2:$AB$10,2,FALSE)*BE$2</f>
        <v>0</v>
      </c>
      <c r="BF843" s="59">
        <f>VLOOKUP(AL843,'SCORE TALLER'!$AM$2:$AN$10,2,TRUE)*BF$2</f>
        <v>0</v>
      </c>
      <c r="BG843" s="67">
        <f t="shared" si="189"/>
        <v>1.6800000000000002</v>
      </c>
      <c r="BH843" s="67" t="str">
        <f>VLOOKUP(BG843,'SCORE TALLER'!$AP$2:$AQ$7,2,TRUE)</f>
        <v>2. Normal</v>
      </c>
      <c r="BI843" s="67" t="str">
        <f t="shared" si="191"/>
        <v>LBZ</v>
      </c>
      <c r="BJ843" s="67" t="str">
        <f t="shared" si="191"/>
        <v>A</v>
      </c>
      <c r="BK843" s="67" t="str">
        <f t="shared" si="192"/>
        <v>A</v>
      </c>
      <c r="BL843" s="86">
        <f t="shared" si="190"/>
        <v>1183553</v>
      </c>
      <c r="BM843" s="86">
        <f t="shared" si="193"/>
        <v>0</v>
      </c>
    </row>
    <row r="844" spans="1:65" x14ac:dyDescent="0.3">
      <c r="A844" s="57">
        <v>42688442</v>
      </c>
      <c r="B844" s="12" t="s">
        <v>982</v>
      </c>
      <c r="C844" s="58" t="s">
        <v>107</v>
      </c>
      <c r="D844" s="58" t="s">
        <v>115</v>
      </c>
      <c r="E844" s="58">
        <v>305515</v>
      </c>
      <c r="F844" s="58">
        <v>2845358</v>
      </c>
      <c r="G844" s="58">
        <f t="shared" si="181"/>
        <v>2022738</v>
      </c>
      <c r="H844" s="58">
        <f t="shared" si="182"/>
        <v>2022738</v>
      </c>
      <c r="I844" s="58" t="e">
        <v>#N/A</v>
      </c>
      <c r="J844" s="58">
        <v>113770</v>
      </c>
      <c r="K844" s="58">
        <v>0</v>
      </c>
      <c r="L844" s="58">
        <v>0</v>
      </c>
      <c r="M844" s="58">
        <v>822620</v>
      </c>
      <c r="N844" s="58">
        <f>VLOOKUP(AD844,'tabla ingresos'!$A$3:$D$15,4,FALSE)</f>
        <v>1000000</v>
      </c>
      <c r="O844" s="58">
        <v>0</v>
      </c>
      <c r="P844" s="58">
        <v>0</v>
      </c>
      <c r="Q844" s="58">
        <v>0</v>
      </c>
      <c r="R844" s="12">
        <v>5212</v>
      </c>
      <c r="S844" s="12" t="s">
        <v>87</v>
      </c>
      <c r="T844" s="12" t="s">
        <v>89</v>
      </c>
      <c r="U844" s="12" t="s">
        <v>10</v>
      </c>
      <c r="V844" s="12">
        <v>4</v>
      </c>
      <c r="W844" s="12">
        <v>0</v>
      </c>
      <c r="X844" s="12">
        <v>0</v>
      </c>
      <c r="Y844" s="59">
        <v>2.1123287671232878</v>
      </c>
      <c r="Z844" s="59">
        <v>45.986301369863014</v>
      </c>
      <c r="AA844" s="12">
        <v>2</v>
      </c>
      <c r="AB844" s="12">
        <v>2</v>
      </c>
      <c r="AC844" s="12">
        <v>2</v>
      </c>
      <c r="AD844" s="12">
        <v>2</v>
      </c>
      <c r="AE844" s="12">
        <v>3</v>
      </c>
      <c r="AF844" s="58" t="s">
        <v>91</v>
      </c>
      <c r="AG844" s="66">
        <f t="shared" si="183"/>
        <v>7.5846666666666673E-2</v>
      </c>
      <c r="AH844" s="67">
        <f t="shared" si="184"/>
        <v>1.8969053333333334</v>
      </c>
      <c r="AI844" s="67">
        <f t="shared" si="185"/>
        <v>0.75209000000000004</v>
      </c>
      <c r="AJ844" s="67">
        <f t="shared" si="186"/>
        <v>1.348492</v>
      </c>
      <c r="AK844" s="67">
        <f t="shared" si="187"/>
        <v>1.348492</v>
      </c>
      <c r="AL844" s="67">
        <f t="shared" si="188"/>
        <v>0</v>
      </c>
      <c r="AM844" s="59">
        <f>VLOOKUP(AG844,'SCORE TALLER'!$AC$2:$AD$10,2,TRUE)*AM$2</f>
        <v>0</v>
      </c>
      <c r="AN844" s="59">
        <f>VLOOKUP(AD844,'SCORE TALLER'!$W$2:$X$10,2,TRUE)*AN$2</f>
        <v>0.32</v>
      </c>
      <c r="AO844" s="59">
        <f>VLOOKUP(AB844,'SCORE TALLER'!$S$2:$T$10,2,FALSE)*AO$2</f>
        <v>0.04</v>
      </c>
      <c r="AP844" s="59">
        <f>VLOOKUP(AH844,'SCORE TALLER'!$AE$2:$AF$10,2,TRUE)*AP$2</f>
        <v>0</v>
      </c>
      <c r="AQ844" s="59">
        <f>VLOOKUP(AI844,'SCORE TALLER'!$AG$2:$AH$10,2,TRUE)*AQ$2</f>
        <v>0.4</v>
      </c>
      <c r="AR844" s="59">
        <f>VLOOKUP(AC844,'SCORE TALLER'!$U$2:$V$10,2,FALSE)*AR$2</f>
        <v>0.04</v>
      </c>
      <c r="AS844" s="59">
        <f>VLOOKUP(AE844,'SCORE TALLER'!$Y$2:$Z$10,2,FALSE)*AS$2</f>
        <v>0.02</v>
      </c>
      <c r="AT844" s="59">
        <f>VLOOKUP(Z844,'SCORE TALLER'!$O$2:$P$10,2,TRUE)*AT$2</f>
        <v>0.02</v>
      </c>
      <c r="AU844" s="59">
        <f>VLOOKUP(S844,'SCORE TALLER'!$A$2:$B$10,2,FALSE)*AU$2</f>
        <v>0.15000000000000002</v>
      </c>
      <c r="AV844" s="59">
        <f>VLOOKUP(AJ844,'SCORE TALLER'!$AI$2:$AJ$10,2,TRUE)*AV$2</f>
        <v>0.2</v>
      </c>
      <c r="AW844" s="59">
        <f>VLOOKUP(AK844,'SCORE TALLER'!$AK$2:$AL$10,2,TRUE)*AW$2</f>
        <v>0.2</v>
      </c>
      <c r="AX844" s="59">
        <f>VLOOKUP(T844,'SCORE TALLER'!$C$2:$D$10,2,FALSE)*AX$2</f>
        <v>0</v>
      </c>
      <c r="AY844" s="59">
        <f>VLOOKUP(W844,'SCORE TALLER'!$I$2:$J$10,2,TRUE)*AY$2</f>
        <v>0</v>
      </c>
      <c r="AZ844" s="59">
        <f>VLOOKUP(X844,'SCORE TALLER'!$K$2:$L$10,2,TRUE)*AZ$2</f>
        <v>0</v>
      </c>
      <c r="BA844" s="59">
        <f>VLOOKUP(U844,'SCORE TALLER'!$E$2:$F$10,2,FALSE)*BA$2</f>
        <v>0</v>
      </c>
      <c r="BB844" s="59">
        <f>VLOOKUP(Y844,'SCORE TALLER'!$M$2:$N$10,2,TRUE)*BB$2</f>
        <v>0.04</v>
      </c>
      <c r="BC844" s="59">
        <f>VLOOKUP(AA844,'SCORE TALLER'!$Q$2:$R$10,2,FALSE)*BC$2</f>
        <v>0</v>
      </c>
      <c r="BD844" s="59">
        <f>VLOOKUP(V844,'SCORE TALLER'!$G$2:$H$10,2,FALSE)*BD$2</f>
        <v>0</v>
      </c>
      <c r="BE844" s="59">
        <f>VLOOKUP(AF844,'SCORE TALLER'!$AA$2:$AB$10,2,FALSE)*BE$2</f>
        <v>0.30000000000000004</v>
      </c>
      <c r="BF844" s="59">
        <f>VLOOKUP(AL844,'SCORE TALLER'!$AM$2:$AN$10,2,TRUE)*BF$2</f>
        <v>0</v>
      </c>
      <c r="BG844" s="67">
        <f t="shared" si="189"/>
        <v>1.7300000000000002</v>
      </c>
      <c r="BH844" s="67" t="str">
        <f>VLOOKUP(BG844,'SCORE TALLER'!$AP$2:$AQ$7,2,TRUE)</f>
        <v>2. Normal</v>
      </c>
      <c r="BI844" s="67" t="str">
        <f t="shared" si="191"/>
        <v>LBZ</v>
      </c>
      <c r="BJ844" s="67" t="str">
        <f t="shared" si="191"/>
        <v>A</v>
      </c>
      <c r="BK844" s="67" t="str">
        <f t="shared" si="192"/>
        <v>SIN</v>
      </c>
      <c r="BL844" s="86">
        <f t="shared" si="190"/>
        <v>2022738</v>
      </c>
      <c r="BM844" s="86">
        <f t="shared" si="193"/>
        <v>0</v>
      </c>
    </row>
    <row r="845" spans="1:65" x14ac:dyDescent="0.3">
      <c r="A845" s="57">
        <v>66068042</v>
      </c>
      <c r="B845" s="12" t="s">
        <v>983</v>
      </c>
      <c r="C845" s="58" t="s">
        <v>107</v>
      </c>
      <c r="D845" s="58" t="s">
        <v>114</v>
      </c>
      <c r="E845" s="58">
        <v>103455</v>
      </c>
      <c r="F845" s="58">
        <v>2596048</v>
      </c>
      <c r="G845" s="58">
        <f t="shared" si="181"/>
        <v>1576625</v>
      </c>
      <c r="H845" s="58">
        <f t="shared" si="182"/>
        <v>0</v>
      </c>
      <c r="I845" s="58" t="e">
        <v>#N/A</v>
      </c>
      <c r="J845" s="58">
        <v>172662</v>
      </c>
      <c r="K845" s="58">
        <v>0</v>
      </c>
      <c r="L845" s="58">
        <v>2624000</v>
      </c>
      <c r="M845" s="58">
        <v>1019423</v>
      </c>
      <c r="N845" s="58">
        <f>VLOOKUP(AD845,'tabla ingresos'!$A$3:$D$15,4,FALSE)</f>
        <v>1000000</v>
      </c>
      <c r="O845" s="58">
        <v>0</v>
      </c>
      <c r="P845" s="58">
        <v>0</v>
      </c>
      <c r="Q845" s="58">
        <v>0</v>
      </c>
      <c r="R845" s="12">
        <v>76130</v>
      </c>
      <c r="S845" s="12" t="s">
        <v>87</v>
      </c>
      <c r="T845" s="12" t="s">
        <v>89</v>
      </c>
      <c r="U845" s="12" t="s">
        <v>10</v>
      </c>
      <c r="V845" s="12">
        <v>4</v>
      </c>
      <c r="W845" s="12">
        <v>0</v>
      </c>
      <c r="X845" s="12">
        <v>0</v>
      </c>
      <c r="Y845" s="59">
        <v>3.3123287671232875</v>
      </c>
      <c r="Z845" s="59">
        <v>43.630136986301373</v>
      </c>
      <c r="AA845" s="12">
        <v>2</v>
      </c>
      <c r="AB845" s="12">
        <v>0</v>
      </c>
      <c r="AC845" s="12">
        <v>1</v>
      </c>
      <c r="AD845" s="12">
        <v>2</v>
      </c>
      <c r="AE845" s="12">
        <v>1</v>
      </c>
      <c r="AF845" s="58" t="s">
        <v>91</v>
      </c>
      <c r="AG845" s="66">
        <f t="shared" si="183"/>
        <v>0.115108</v>
      </c>
      <c r="AH845" s="67">
        <f t="shared" si="184"/>
        <v>1.7306986666666666</v>
      </c>
      <c r="AI845" s="67">
        <f t="shared" si="185"/>
        <v>0.74858533333333332</v>
      </c>
      <c r="AJ845" s="67">
        <f t="shared" si="186"/>
        <v>1.0510833333333334</v>
      </c>
      <c r="AK845" s="67">
        <f t="shared" si="187"/>
        <v>0</v>
      </c>
      <c r="AL845" s="67">
        <f t="shared" si="188"/>
        <v>0</v>
      </c>
      <c r="AM845" s="59">
        <f>VLOOKUP(AG845,'SCORE TALLER'!$AC$2:$AD$10,2,TRUE)*AM$2</f>
        <v>0</v>
      </c>
      <c r="AN845" s="59">
        <f>VLOOKUP(AD845,'SCORE TALLER'!$W$2:$X$10,2,TRUE)*AN$2</f>
        <v>0.32</v>
      </c>
      <c r="AO845" s="59">
        <f>VLOOKUP(AB845,'SCORE TALLER'!$S$2:$T$10,2,FALSE)*AO$2</f>
        <v>0.05</v>
      </c>
      <c r="AP845" s="59">
        <f>VLOOKUP(AH845,'SCORE TALLER'!$AE$2:$AF$10,2,TRUE)*AP$2</f>
        <v>0</v>
      </c>
      <c r="AQ845" s="59">
        <f>VLOOKUP(AI845,'SCORE TALLER'!$AG$2:$AH$10,2,TRUE)*AQ$2</f>
        <v>0.4</v>
      </c>
      <c r="AR845" s="59">
        <f>VLOOKUP(AC845,'SCORE TALLER'!$U$2:$V$10,2,FALSE)*AR$2</f>
        <v>0.05</v>
      </c>
      <c r="AS845" s="59">
        <f>VLOOKUP(AE845,'SCORE TALLER'!$Y$2:$Z$10,2,FALSE)*AS$2</f>
        <v>0.03</v>
      </c>
      <c r="AT845" s="59">
        <f>VLOOKUP(Z845,'SCORE TALLER'!$O$2:$P$10,2,TRUE)*AT$2</f>
        <v>0.03</v>
      </c>
      <c r="AU845" s="59">
        <f>VLOOKUP(S845,'SCORE TALLER'!$A$2:$B$10,2,FALSE)*AU$2</f>
        <v>0.15000000000000002</v>
      </c>
      <c r="AV845" s="59">
        <f>VLOOKUP(AJ845,'SCORE TALLER'!$AI$2:$AJ$10,2,TRUE)*AV$2</f>
        <v>0.2</v>
      </c>
      <c r="AW845" s="59">
        <f>VLOOKUP(AK845,'SCORE TALLER'!$AK$2:$AL$10,2,TRUE)*AW$2</f>
        <v>0.25</v>
      </c>
      <c r="AX845" s="59">
        <f>VLOOKUP(T845,'SCORE TALLER'!$C$2:$D$10,2,FALSE)*AX$2</f>
        <v>0</v>
      </c>
      <c r="AY845" s="59">
        <f>VLOOKUP(W845,'SCORE TALLER'!$I$2:$J$10,2,TRUE)*AY$2</f>
        <v>0</v>
      </c>
      <c r="AZ845" s="59">
        <f>VLOOKUP(X845,'SCORE TALLER'!$K$2:$L$10,2,TRUE)*AZ$2</f>
        <v>0</v>
      </c>
      <c r="BA845" s="59">
        <f>VLOOKUP(U845,'SCORE TALLER'!$E$2:$F$10,2,FALSE)*BA$2</f>
        <v>0</v>
      </c>
      <c r="BB845" s="59">
        <f>VLOOKUP(Y845,'SCORE TALLER'!$M$2:$N$10,2,TRUE)*BB$2</f>
        <v>0.04</v>
      </c>
      <c r="BC845" s="59">
        <f>VLOOKUP(AA845,'SCORE TALLER'!$Q$2:$R$10,2,FALSE)*BC$2</f>
        <v>0</v>
      </c>
      <c r="BD845" s="59">
        <f>VLOOKUP(V845,'SCORE TALLER'!$G$2:$H$10,2,FALSE)*BD$2</f>
        <v>0</v>
      </c>
      <c r="BE845" s="59">
        <f>VLOOKUP(AF845,'SCORE TALLER'!$AA$2:$AB$10,2,FALSE)*BE$2</f>
        <v>0.30000000000000004</v>
      </c>
      <c r="BF845" s="59">
        <f>VLOOKUP(AL845,'SCORE TALLER'!$AM$2:$AN$10,2,TRUE)*BF$2</f>
        <v>0</v>
      </c>
      <c r="BG845" s="67">
        <f t="shared" si="189"/>
        <v>1.8200000000000003</v>
      </c>
      <c r="BH845" s="67" t="str">
        <f>VLOOKUP(BG845,'SCORE TALLER'!$AP$2:$AQ$7,2,TRUE)</f>
        <v>2. Normal</v>
      </c>
      <c r="BI845" s="67" t="str">
        <f t="shared" si="191"/>
        <v>LBZ</v>
      </c>
      <c r="BJ845" s="67" t="str">
        <f t="shared" si="191"/>
        <v>A</v>
      </c>
      <c r="BK845" s="67" t="str">
        <f t="shared" si="192"/>
        <v>SIN</v>
      </c>
      <c r="BL845" s="86">
        <f t="shared" si="190"/>
        <v>0</v>
      </c>
      <c r="BM845" s="86">
        <f t="shared" si="193"/>
        <v>0</v>
      </c>
    </row>
    <row r="846" spans="1:65" x14ac:dyDescent="0.3">
      <c r="A846" s="57">
        <v>66066260</v>
      </c>
      <c r="B846" s="12" t="s">
        <v>984</v>
      </c>
      <c r="C846" s="58" t="s">
        <v>107</v>
      </c>
      <c r="D846" s="58" t="s">
        <v>115</v>
      </c>
      <c r="E846" s="58">
        <v>1039996</v>
      </c>
      <c r="F846" s="58">
        <v>3568209</v>
      </c>
      <c r="G846" s="58">
        <f t="shared" si="181"/>
        <v>2362906</v>
      </c>
      <c r="H846" s="58">
        <f t="shared" si="182"/>
        <v>0</v>
      </c>
      <c r="I846" s="58" t="e">
        <v>#N/A</v>
      </c>
      <c r="J846" s="58">
        <v>346039</v>
      </c>
      <c r="K846" s="58">
        <v>0</v>
      </c>
      <c r="L846" s="58">
        <v>6000000</v>
      </c>
      <c r="M846" s="58">
        <v>1205303</v>
      </c>
      <c r="N846" s="58">
        <f>VLOOKUP(AD846,'tabla ingresos'!$A$3:$D$15,4,FALSE)</f>
        <v>2000000</v>
      </c>
      <c r="O846" s="58">
        <v>0</v>
      </c>
      <c r="P846" s="58">
        <v>0</v>
      </c>
      <c r="Q846" s="58">
        <v>0</v>
      </c>
      <c r="R846" s="12">
        <v>76130</v>
      </c>
      <c r="S846" s="12" t="s">
        <v>87</v>
      </c>
      <c r="T846" s="12" t="s">
        <v>89</v>
      </c>
      <c r="U846" s="12" t="s">
        <v>10</v>
      </c>
      <c r="V846" s="12">
        <v>4</v>
      </c>
      <c r="W846" s="12">
        <v>0</v>
      </c>
      <c r="X846" s="12">
        <v>0</v>
      </c>
      <c r="Y846" s="59">
        <v>1.8821917808219177</v>
      </c>
      <c r="Z846" s="59">
        <v>43.493150684931507</v>
      </c>
      <c r="AA846" s="12">
        <v>2</v>
      </c>
      <c r="AB846" s="12">
        <v>4</v>
      </c>
      <c r="AC846" s="12">
        <v>2</v>
      </c>
      <c r="AD846" s="12">
        <v>3</v>
      </c>
      <c r="AE846" s="12">
        <v>1</v>
      </c>
      <c r="AF846" s="58" t="s">
        <v>91</v>
      </c>
      <c r="AG846" s="66">
        <f t="shared" si="183"/>
        <v>0.11534633333333333</v>
      </c>
      <c r="AH846" s="67">
        <f t="shared" si="184"/>
        <v>1.189403</v>
      </c>
      <c r="AI846" s="67">
        <f t="shared" si="185"/>
        <v>0.74843300000000001</v>
      </c>
      <c r="AJ846" s="67">
        <f t="shared" si="186"/>
        <v>0.78763533333333335</v>
      </c>
      <c r="AK846" s="67">
        <f t="shared" si="187"/>
        <v>0</v>
      </c>
      <c r="AL846" s="67">
        <f t="shared" si="188"/>
        <v>0</v>
      </c>
      <c r="AM846" s="59">
        <f>VLOOKUP(AG846,'SCORE TALLER'!$AC$2:$AD$10,2,TRUE)*AM$2</f>
        <v>0</v>
      </c>
      <c r="AN846" s="59">
        <f>VLOOKUP(AD846,'SCORE TALLER'!$W$2:$X$10,2,TRUE)*AN$2</f>
        <v>0.32</v>
      </c>
      <c r="AO846" s="59">
        <f>VLOOKUP(AB846,'SCORE TALLER'!$S$2:$T$10,2,FALSE)*AO$2</f>
        <v>0.02</v>
      </c>
      <c r="AP846" s="59">
        <f>VLOOKUP(AH846,'SCORE TALLER'!$AE$2:$AF$10,2,TRUE)*AP$2</f>
        <v>0</v>
      </c>
      <c r="AQ846" s="59">
        <f>VLOOKUP(AI846,'SCORE TALLER'!$AG$2:$AH$10,2,TRUE)*AQ$2</f>
        <v>0.4</v>
      </c>
      <c r="AR846" s="59">
        <f>VLOOKUP(AC846,'SCORE TALLER'!$U$2:$V$10,2,FALSE)*AR$2</f>
        <v>0.04</v>
      </c>
      <c r="AS846" s="59">
        <f>VLOOKUP(AE846,'SCORE TALLER'!$Y$2:$Z$10,2,FALSE)*AS$2</f>
        <v>0.03</v>
      </c>
      <c r="AT846" s="59">
        <f>VLOOKUP(Z846,'SCORE TALLER'!$O$2:$P$10,2,TRUE)*AT$2</f>
        <v>0.03</v>
      </c>
      <c r="AU846" s="59">
        <f>VLOOKUP(S846,'SCORE TALLER'!$A$2:$B$10,2,FALSE)*AU$2</f>
        <v>0.15000000000000002</v>
      </c>
      <c r="AV846" s="59">
        <f>VLOOKUP(AJ846,'SCORE TALLER'!$AI$2:$AJ$10,2,TRUE)*AV$2</f>
        <v>0.25</v>
      </c>
      <c r="AW846" s="59">
        <f>VLOOKUP(AK846,'SCORE TALLER'!$AK$2:$AL$10,2,TRUE)*AW$2</f>
        <v>0.25</v>
      </c>
      <c r="AX846" s="59">
        <f>VLOOKUP(T846,'SCORE TALLER'!$C$2:$D$10,2,FALSE)*AX$2</f>
        <v>0</v>
      </c>
      <c r="AY846" s="59">
        <f>VLOOKUP(W846,'SCORE TALLER'!$I$2:$J$10,2,TRUE)*AY$2</f>
        <v>0</v>
      </c>
      <c r="AZ846" s="59">
        <f>VLOOKUP(X846,'SCORE TALLER'!$K$2:$L$10,2,TRUE)*AZ$2</f>
        <v>0</v>
      </c>
      <c r="BA846" s="59">
        <f>VLOOKUP(U846,'SCORE TALLER'!$E$2:$F$10,2,FALSE)*BA$2</f>
        <v>0</v>
      </c>
      <c r="BB846" s="59">
        <f>VLOOKUP(Y846,'SCORE TALLER'!$M$2:$N$10,2,TRUE)*BB$2</f>
        <v>0.05</v>
      </c>
      <c r="BC846" s="59">
        <f>VLOOKUP(AA846,'SCORE TALLER'!$Q$2:$R$10,2,FALSE)*BC$2</f>
        <v>0</v>
      </c>
      <c r="BD846" s="59">
        <f>VLOOKUP(V846,'SCORE TALLER'!$G$2:$H$10,2,FALSE)*BD$2</f>
        <v>0</v>
      </c>
      <c r="BE846" s="59">
        <f>VLOOKUP(AF846,'SCORE TALLER'!$AA$2:$AB$10,2,FALSE)*BE$2</f>
        <v>0.30000000000000004</v>
      </c>
      <c r="BF846" s="59">
        <f>VLOOKUP(AL846,'SCORE TALLER'!$AM$2:$AN$10,2,TRUE)*BF$2</f>
        <v>0</v>
      </c>
      <c r="BG846" s="67">
        <f t="shared" si="189"/>
        <v>1.8400000000000003</v>
      </c>
      <c r="BH846" s="67" t="str">
        <f>VLOOKUP(BG846,'SCORE TALLER'!$AP$2:$AQ$7,2,TRUE)</f>
        <v>2. Normal</v>
      </c>
      <c r="BI846" s="67" t="str">
        <f t="shared" si="191"/>
        <v>LBZ</v>
      </c>
      <c r="BJ846" s="67" t="str">
        <f t="shared" si="191"/>
        <v>A</v>
      </c>
      <c r="BK846" s="67" t="str">
        <f t="shared" si="192"/>
        <v>SIN</v>
      </c>
      <c r="BL846" s="86">
        <f t="shared" si="190"/>
        <v>0</v>
      </c>
      <c r="BM846" s="86">
        <f t="shared" si="193"/>
        <v>0</v>
      </c>
    </row>
    <row r="847" spans="1:65" x14ac:dyDescent="0.3">
      <c r="A847" s="57">
        <v>2224646088</v>
      </c>
      <c r="B847" s="12" t="s">
        <v>985</v>
      </c>
      <c r="C847" s="58" t="s">
        <v>107</v>
      </c>
      <c r="D847" s="58" t="s">
        <v>114</v>
      </c>
      <c r="E847" s="58">
        <v>114678</v>
      </c>
      <c r="F847" s="58">
        <v>2720738</v>
      </c>
      <c r="G847" s="58">
        <f t="shared" si="181"/>
        <v>1713034</v>
      </c>
      <c r="H847" s="58">
        <f t="shared" si="182"/>
        <v>213034</v>
      </c>
      <c r="I847" s="58" t="e">
        <v>#N/A</v>
      </c>
      <c r="J847" s="58">
        <v>363305</v>
      </c>
      <c r="K847" s="58">
        <v>0</v>
      </c>
      <c r="L847" s="58">
        <v>1500000</v>
      </c>
      <c r="M847" s="58">
        <v>1007704</v>
      </c>
      <c r="N847" s="58">
        <f>VLOOKUP(AD847,'tabla ingresos'!$A$3:$D$15,4,FALSE)</f>
        <v>1000000</v>
      </c>
      <c r="O847" s="58">
        <v>0</v>
      </c>
      <c r="P847" s="58">
        <v>0</v>
      </c>
      <c r="Q847" s="58">
        <v>0</v>
      </c>
      <c r="R847" s="12">
        <v>76130</v>
      </c>
      <c r="S847" s="12" t="s">
        <v>87</v>
      </c>
      <c r="T847" s="12" t="s">
        <v>89</v>
      </c>
      <c r="U847" s="12" t="s">
        <v>10</v>
      </c>
      <c r="V847" s="12">
        <v>4</v>
      </c>
      <c r="W847" s="12">
        <v>0</v>
      </c>
      <c r="X847" s="12">
        <v>0</v>
      </c>
      <c r="Y847" s="59">
        <v>3.2630136986301368</v>
      </c>
      <c r="Z847" s="59">
        <v>24.950684931506849</v>
      </c>
      <c r="AA847" s="12">
        <v>2</v>
      </c>
      <c r="AB847" s="12">
        <v>0</v>
      </c>
      <c r="AC847" s="12">
        <v>1</v>
      </c>
      <c r="AD847" s="12">
        <v>2</v>
      </c>
      <c r="AE847" s="12">
        <v>3</v>
      </c>
      <c r="AF847" s="58" t="s">
        <v>91</v>
      </c>
      <c r="AG847" s="66">
        <f t="shared" si="183"/>
        <v>0.24220333333333333</v>
      </c>
      <c r="AH847" s="67">
        <f t="shared" si="184"/>
        <v>1.8138253333333334</v>
      </c>
      <c r="AI847" s="67">
        <f t="shared" si="185"/>
        <v>0.74825466666666662</v>
      </c>
      <c r="AJ847" s="67">
        <f t="shared" si="186"/>
        <v>1.1420226666666666</v>
      </c>
      <c r="AK847" s="67">
        <f t="shared" si="187"/>
        <v>0.14202266666666666</v>
      </c>
      <c r="AL847" s="67">
        <f t="shared" si="188"/>
        <v>0</v>
      </c>
      <c r="AM847" s="59">
        <f>VLOOKUP(AG847,'SCORE TALLER'!$AC$2:$AD$10,2,TRUE)*AM$2</f>
        <v>0</v>
      </c>
      <c r="AN847" s="59">
        <f>VLOOKUP(AD847,'SCORE TALLER'!$W$2:$X$10,2,TRUE)*AN$2</f>
        <v>0.32</v>
      </c>
      <c r="AO847" s="59">
        <f>VLOOKUP(AB847,'SCORE TALLER'!$S$2:$T$10,2,FALSE)*AO$2</f>
        <v>0.05</v>
      </c>
      <c r="AP847" s="59">
        <f>VLOOKUP(AH847,'SCORE TALLER'!$AE$2:$AF$10,2,TRUE)*AP$2</f>
        <v>0</v>
      </c>
      <c r="AQ847" s="59">
        <f>VLOOKUP(AI847,'SCORE TALLER'!$AG$2:$AH$10,2,TRUE)*AQ$2</f>
        <v>0.4</v>
      </c>
      <c r="AR847" s="59">
        <f>VLOOKUP(AC847,'SCORE TALLER'!$U$2:$V$10,2,FALSE)*AR$2</f>
        <v>0.05</v>
      </c>
      <c r="AS847" s="59">
        <f>VLOOKUP(AE847,'SCORE TALLER'!$Y$2:$Z$10,2,FALSE)*AS$2</f>
        <v>0.02</v>
      </c>
      <c r="AT847" s="59">
        <f>VLOOKUP(Z847,'SCORE TALLER'!$O$2:$P$10,2,TRUE)*AT$2</f>
        <v>0.05</v>
      </c>
      <c r="AU847" s="59">
        <f>VLOOKUP(S847,'SCORE TALLER'!$A$2:$B$10,2,FALSE)*AU$2</f>
        <v>0.15000000000000002</v>
      </c>
      <c r="AV847" s="59">
        <f>VLOOKUP(AJ847,'SCORE TALLER'!$AI$2:$AJ$10,2,TRUE)*AV$2</f>
        <v>0.2</v>
      </c>
      <c r="AW847" s="59">
        <f>VLOOKUP(AK847,'SCORE TALLER'!$AK$2:$AL$10,2,TRUE)*AW$2</f>
        <v>0.25</v>
      </c>
      <c r="AX847" s="59">
        <f>VLOOKUP(T847,'SCORE TALLER'!$C$2:$D$10,2,FALSE)*AX$2</f>
        <v>0</v>
      </c>
      <c r="AY847" s="59">
        <f>VLOOKUP(W847,'SCORE TALLER'!$I$2:$J$10,2,TRUE)*AY$2</f>
        <v>0</v>
      </c>
      <c r="AZ847" s="59">
        <f>VLOOKUP(X847,'SCORE TALLER'!$K$2:$L$10,2,TRUE)*AZ$2</f>
        <v>0</v>
      </c>
      <c r="BA847" s="59">
        <f>VLOOKUP(U847,'SCORE TALLER'!$E$2:$F$10,2,FALSE)*BA$2</f>
        <v>0</v>
      </c>
      <c r="BB847" s="59">
        <f>VLOOKUP(Y847,'SCORE TALLER'!$M$2:$N$10,2,TRUE)*BB$2</f>
        <v>0.04</v>
      </c>
      <c r="BC847" s="59">
        <f>VLOOKUP(AA847,'SCORE TALLER'!$Q$2:$R$10,2,FALSE)*BC$2</f>
        <v>0</v>
      </c>
      <c r="BD847" s="59">
        <f>VLOOKUP(V847,'SCORE TALLER'!$G$2:$H$10,2,FALSE)*BD$2</f>
        <v>0</v>
      </c>
      <c r="BE847" s="59">
        <f>VLOOKUP(AF847,'SCORE TALLER'!$AA$2:$AB$10,2,FALSE)*BE$2</f>
        <v>0.30000000000000004</v>
      </c>
      <c r="BF847" s="59">
        <f>VLOOKUP(AL847,'SCORE TALLER'!$AM$2:$AN$10,2,TRUE)*BF$2</f>
        <v>0</v>
      </c>
      <c r="BG847" s="67">
        <f t="shared" si="189"/>
        <v>1.83</v>
      </c>
      <c r="BH847" s="67" t="str">
        <f>VLOOKUP(BG847,'SCORE TALLER'!$AP$2:$AQ$7,2,TRUE)</f>
        <v>2. Normal</v>
      </c>
      <c r="BI847" s="67" t="str">
        <f t="shared" si="191"/>
        <v>LBZ</v>
      </c>
      <c r="BJ847" s="67" t="str">
        <f t="shared" si="191"/>
        <v>A</v>
      </c>
      <c r="BK847" s="67" t="str">
        <f t="shared" si="192"/>
        <v>SIN</v>
      </c>
      <c r="BL847" s="86">
        <f t="shared" si="190"/>
        <v>213034</v>
      </c>
      <c r="BM847" s="86">
        <f t="shared" si="193"/>
        <v>0</v>
      </c>
    </row>
    <row r="848" spans="1:65" x14ac:dyDescent="0.3">
      <c r="A848" s="57">
        <v>48826280</v>
      </c>
      <c r="B848" s="12" t="s">
        <v>986</v>
      </c>
      <c r="C848" s="58" t="s">
        <v>107</v>
      </c>
      <c r="D848" s="58" t="s">
        <v>115</v>
      </c>
      <c r="E848" s="58">
        <v>205486</v>
      </c>
      <c r="F848" s="58">
        <v>6575510</v>
      </c>
      <c r="G848" s="58">
        <f t="shared" si="181"/>
        <v>4539390</v>
      </c>
      <c r="H848" s="58">
        <f t="shared" si="182"/>
        <v>4539390</v>
      </c>
      <c r="I848" s="58" t="e">
        <v>#N/A</v>
      </c>
      <c r="J848" s="58">
        <v>218290</v>
      </c>
      <c r="K848" s="58">
        <v>0</v>
      </c>
      <c r="L848" s="58">
        <v>0</v>
      </c>
      <c r="M848" s="58">
        <v>2036120</v>
      </c>
      <c r="N848" s="58">
        <f>VLOOKUP(AD848,'tabla ingresos'!$A$3:$D$15,4,FALSE)</f>
        <v>2000000</v>
      </c>
      <c r="O848" s="58">
        <v>0</v>
      </c>
      <c r="P848" s="58">
        <v>0</v>
      </c>
      <c r="Q848" s="58">
        <v>0</v>
      </c>
      <c r="R848" s="12">
        <v>68001</v>
      </c>
      <c r="S848" s="12" t="s">
        <v>88</v>
      </c>
      <c r="T848" s="12" t="s">
        <v>89</v>
      </c>
      <c r="U848" s="12" t="s">
        <v>10</v>
      </c>
      <c r="V848" s="12">
        <v>4</v>
      </c>
      <c r="W848" s="12">
        <v>0</v>
      </c>
      <c r="X848" s="12">
        <v>0</v>
      </c>
      <c r="Y848" s="59">
        <v>3.0684931506849313</v>
      </c>
      <c r="Z848" s="59">
        <v>42.528767123287672</v>
      </c>
      <c r="AA848" s="12">
        <v>2</v>
      </c>
      <c r="AB848" s="12">
        <v>4</v>
      </c>
      <c r="AC848" s="12">
        <v>1</v>
      </c>
      <c r="AD848" s="12">
        <v>3</v>
      </c>
      <c r="AE848" s="12">
        <v>1</v>
      </c>
      <c r="AF848" s="58" t="s">
        <v>91</v>
      </c>
      <c r="AG848" s="66">
        <f t="shared" si="183"/>
        <v>7.2763333333333333E-2</v>
      </c>
      <c r="AH848" s="67">
        <f t="shared" si="184"/>
        <v>2.1918366666666667</v>
      </c>
      <c r="AI848" s="67">
        <f t="shared" si="185"/>
        <v>0.74720200000000003</v>
      </c>
      <c r="AJ848" s="67">
        <f t="shared" si="186"/>
        <v>1.5131300000000001</v>
      </c>
      <c r="AK848" s="67">
        <f t="shared" si="187"/>
        <v>1.5131300000000001</v>
      </c>
      <c r="AL848" s="67">
        <f t="shared" si="188"/>
        <v>0</v>
      </c>
      <c r="AM848" s="59">
        <f>VLOOKUP(AG848,'SCORE TALLER'!$AC$2:$AD$10,2,TRUE)*AM$2</f>
        <v>0</v>
      </c>
      <c r="AN848" s="59">
        <f>VLOOKUP(AD848,'SCORE TALLER'!$W$2:$X$10,2,TRUE)*AN$2</f>
        <v>0.32</v>
      </c>
      <c r="AO848" s="59">
        <f>VLOOKUP(AB848,'SCORE TALLER'!$S$2:$T$10,2,FALSE)*AO$2</f>
        <v>0.02</v>
      </c>
      <c r="AP848" s="59">
        <f>VLOOKUP(AH848,'SCORE TALLER'!$AE$2:$AF$10,2,TRUE)*AP$2</f>
        <v>0</v>
      </c>
      <c r="AQ848" s="59">
        <f>VLOOKUP(AI848,'SCORE TALLER'!$AG$2:$AH$10,2,TRUE)*AQ$2</f>
        <v>0.4</v>
      </c>
      <c r="AR848" s="59">
        <f>VLOOKUP(AC848,'SCORE TALLER'!$U$2:$V$10,2,FALSE)*AR$2</f>
        <v>0.05</v>
      </c>
      <c r="AS848" s="59">
        <f>VLOOKUP(AE848,'SCORE TALLER'!$Y$2:$Z$10,2,FALSE)*AS$2</f>
        <v>0.03</v>
      </c>
      <c r="AT848" s="59">
        <f>VLOOKUP(Z848,'SCORE TALLER'!$O$2:$P$10,2,TRUE)*AT$2</f>
        <v>0.03</v>
      </c>
      <c r="AU848" s="59">
        <f>VLOOKUP(S848,'SCORE TALLER'!$A$2:$B$10,2,FALSE)*AU$2</f>
        <v>0.25</v>
      </c>
      <c r="AV848" s="59">
        <f>VLOOKUP(AJ848,'SCORE TALLER'!$AI$2:$AJ$10,2,TRUE)*AV$2</f>
        <v>0.2</v>
      </c>
      <c r="AW848" s="59">
        <f>VLOOKUP(AK848,'SCORE TALLER'!$AK$2:$AL$10,2,TRUE)*AW$2</f>
        <v>0.2</v>
      </c>
      <c r="AX848" s="59">
        <f>VLOOKUP(T848,'SCORE TALLER'!$C$2:$D$10,2,FALSE)*AX$2</f>
        <v>0</v>
      </c>
      <c r="AY848" s="59">
        <f>VLOOKUP(W848,'SCORE TALLER'!$I$2:$J$10,2,TRUE)*AY$2</f>
        <v>0</v>
      </c>
      <c r="AZ848" s="59">
        <f>VLOOKUP(X848,'SCORE TALLER'!$K$2:$L$10,2,TRUE)*AZ$2</f>
        <v>0</v>
      </c>
      <c r="BA848" s="59">
        <f>VLOOKUP(U848,'SCORE TALLER'!$E$2:$F$10,2,FALSE)*BA$2</f>
        <v>0</v>
      </c>
      <c r="BB848" s="59">
        <f>VLOOKUP(Y848,'SCORE TALLER'!$M$2:$N$10,2,TRUE)*BB$2</f>
        <v>0.04</v>
      </c>
      <c r="BC848" s="59">
        <f>VLOOKUP(AA848,'SCORE TALLER'!$Q$2:$R$10,2,FALSE)*BC$2</f>
        <v>0</v>
      </c>
      <c r="BD848" s="59">
        <f>VLOOKUP(V848,'SCORE TALLER'!$G$2:$H$10,2,FALSE)*BD$2</f>
        <v>0</v>
      </c>
      <c r="BE848" s="59">
        <f>VLOOKUP(AF848,'SCORE TALLER'!$AA$2:$AB$10,2,FALSE)*BE$2</f>
        <v>0.30000000000000004</v>
      </c>
      <c r="BF848" s="59">
        <f>VLOOKUP(AL848,'SCORE TALLER'!$AM$2:$AN$10,2,TRUE)*BF$2</f>
        <v>0</v>
      </c>
      <c r="BG848" s="67">
        <f t="shared" si="189"/>
        <v>1.84</v>
      </c>
      <c r="BH848" s="67" t="str">
        <f>VLOOKUP(BG848,'SCORE TALLER'!$AP$2:$AQ$7,2,TRUE)</f>
        <v>2. Normal</v>
      </c>
      <c r="BI848" s="67" t="str">
        <f t="shared" si="191"/>
        <v>LBZ</v>
      </c>
      <c r="BJ848" s="67" t="str">
        <f t="shared" si="191"/>
        <v>A</v>
      </c>
      <c r="BK848" s="67" t="str">
        <f t="shared" si="192"/>
        <v>SIN</v>
      </c>
      <c r="BL848" s="86">
        <f t="shared" si="190"/>
        <v>4539390</v>
      </c>
      <c r="BM848" s="86">
        <f t="shared" si="193"/>
        <v>0</v>
      </c>
    </row>
    <row r="849" spans="1:65" x14ac:dyDescent="0.3">
      <c r="A849" s="57">
        <v>2200888220</v>
      </c>
      <c r="B849" s="12" t="s">
        <v>987</v>
      </c>
      <c r="C849" s="58" t="s">
        <v>105</v>
      </c>
      <c r="D849" s="58" t="s">
        <v>114</v>
      </c>
      <c r="E849" s="58"/>
      <c r="F849" s="58">
        <v>4205437</v>
      </c>
      <c r="G849" s="58">
        <f t="shared" si="181"/>
        <v>1964360</v>
      </c>
      <c r="H849" s="58">
        <f t="shared" si="182"/>
        <v>1964360</v>
      </c>
      <c r="I849" s="58">
        <v>4000000</v>
      </c>
      <c r="J849" s="58">
        <v>320838</v>
      </c>
      <c r="K849" s="58">
        <v>0</v>
      </c>
      <c r="L849" s="58">
        <v>0</v>
      </c>
      <c r="M849" s="58">
        <v>2241077</v>
      </c>
      <c r="N849" s="58">
        <f>VLOOKUP(AD849,'tabla ingresos'!$A$3:$D$15,4,FALSE)</f>
        <v>2000000</v>
      </c>
      <c r="O849" s="58">
        <v>23312.181173777059</v>
      </c>
      <c r="P849" s="58">
        <v>1048000</v>
      </c>
      <c r="Q849" s="58">
        <v>0</v>
      </c>
      <c r="R849" s="12">
        <v>68615</v>
      </c>
      <c r="S849" s="12" t="s">
        <v>88</v>
      </c>
      <c r="T849" s="12" t="s">
        <v>89</v>
      </c>
      <c r="U849" s="12" t="s">
        <v>10</v>
      </c>
      <c r="V849" s="12">
        <v>4</v>
      </c>
      <c r="W849" s="12">
        <v>0</v>
      </c>
      <c r="X849" s="12">
        <v>0</v>
      </c>
      <c r="Y849" s="59">
        <v>1.095890410958904</v>
      </c>
      <c r="Z849" s="59">
        <v>36.016438356164386</v>
      </c>
      <c r="AA849" s="12">
        <v>2</v>
      </c>
      <c r="AB849" s="12">
        <v>3</v>
      </c>
      <c r="AC849" s="12">
        <v>2</v>
      </c>
      <c r="AD849" s="12">
        <v>3</v>
      </c>
      <c r="AE849" s="12">
        <v>1</v>
      </c>
      <c r="AF849" s="58" t="s">
        <v>10</v>
      </c>
      <c r="AG849" s="66">
        <f t="shared" si="183"/>
        <v>0.11471672705792568</v>
      </c>
      <c r="AH849" s="67">
        <f t="shared" si="184"/>
        <v>1.7511456666666667</v>
      </c>
      <c r="AI849" s="67">
        <f t="shared" si="185"/>
        <v>0.7470256666666667</v>
      </c>
      <c r="AJ849" s="67">
        <f t="shared" si="186"/>
        <v>0.65478666666666663</v>
      </c>
      <c r="AK849" s="67">
        <f t="shared" si="187"/>
        <v>0.65478666666666663</v>
      </c>
      <c r="AL849" s="67">
        <f t="shared" si="188"/>
        <v>0</v>
      </c>
      <c r="AM849" s="59">
        <f>VLOOKUP(AG849,'SCORE TALLER'!$AC$2:$AD$10,2,TRUE)*AM$2</f>
        <v>0</v>
      </c>
      <c r="AN849" s="59">
        <f>VLOOKUP(AD849,'SCORE TALLER'!$W$2:$X$10,2,TRUE)*AN$2</f>
        <v>0.32</v>
      </c>
      <c r="AO849" s="59">
        <f>VLOOKUP(AB849,'SCORE TALLER'!$S$2:$T$10,2,FALSE)*AO$2</f>
        <v>0.03</v>
      </c>
      <c r="AP849" s="59">
        <f>VLOOKUP(AH849,'SCORE TALLER'!$AE$2:$AF$10,2,TRUE)*AP$2</f>
        <v>0</v>
      </c>
      <c r="AQ849" s="59">
        <f>VLOOKUP(AI849,'SCORE TALLER'!$AG$2:$AH$10,2,TRUE)*AQ$2</f>
        <v>0.4</v>
      </c>
      <c r="AR849" s="59">
        <f>VLOOKUP(AC849,'SCORE TALLER'!$U$2:$V$10,2,FALSE)*AR$2</f>
        <v>0.04</v>
      </c>
      <c r="AS849" s="59">
        <f>VLOOKUP(AE849,'SCORE TALLER'!$Y$2:$Z$10,2,FALSE)*AS$2</f>
        <v>0.03</v>
      </c>
      <c r="AT849" s="59">
        <f>VLOOKUP(Z849,'SCORE TALLER'!$O$2:$P$10,2,TRUE)*AT$2</f>
        <v>0.03</v>
      </c>
      <c r="AU849" s="59">
        <f>VLOOKUP(S849,'SCORE TALLER'!$A$2:$B$10,2,FALSE)*AU$2</f>
        <v>0.25</v>
      </c>
      <c r="AV849" s="59">
        <f>VLOOKUP(AJ849,'SCORE TALLER'!$AI$2:$AJ$10,2,TRUE)*AV$2</f>
        <v>0.25</v>
      </c>
      <c r="AW849" s="59">
        <f>VLOOKUP(AK849,'SCORE TALLER'!$AK$2:$AL$10,2,TRUE)*AW$2</f>
        <v>0.25</v>
      </c>
      <c r="AX849" s="59">
        <f>VLOOKUP(T849,'SCORE TALLER'!$C$2:$D$10,2,FALSE)*AX$2</f>
        <v>0</v>
      </c>
      <c r="AY849" s="59">
        <f>VLOOKUP(W849,'SCORE TALLER'!$I$2:$J$10,2,TRUE)*AY$2</f>
        <v>0</v>
      </c>
      <c r="AZ849" s="59">
        <f>VLOOKUP(X849,'SCORE TALLER'!$K$2:$L$10,2,TRUE)*AZ$2</f>
        <v>0</v>
      </c>
      <c r="BA849" s="59">
        <f>VLOOKUP(U849,'SCORE TALLER'!$E$2:$F$10,2,FALSE)*BA$2</f>
        <v>0</v>
      </c>
      <c r="BB849" s="59">
        <f>VLOOKUP(Y849,'SCORE TALLER'!$M$2:$N$10,2,TRUE)*BB$2</f>
        <v>0.05</v>
      </c>
      <c r="BC849" s="59">
        <f>VLOOKUP(AA849,'SCORE TALLER'!$Q$2:$R$10,2,FALSE)*BC$2</f>
        <v>0</v>
      </c>
      <c r="BD849" s="59">
        <f>VLOOKUP(V849,'SCORE TALLER'!$G$2:$H$10,2,FALSE)*BD$2</f>
        <v>0</v>
      </c>
      <c r="BE849" s="59">
        <f>VLOOKUP(AF849,'SCORE TALLER'!$AA$2:$AB$10,2,FALSE)*BE$2</f>
        <v>0</v>
      </c>
      <c r="BF849" s="59">
        <f>VLOOKUP(AL849,'SCORE TALLER'!$AM$2:$AN$10,2,TRUE)*BF$2</f>
        <v>0</v>
      </c>
      <c r="BG849" s="67">
        <f t="shared" si="189"/>
        <v>1.6500000000000001</v>
      </c>
      <c r="BH849" s="67" t="str">
        <f>VLOOKUP(BG849,'SCORE TALLER'!$AP$2:$AQ$7,2,TRUE)</f>
        <v>2. Normal</v>
      </c>
      <c r="BI849" s="67" t="str">
        <f t="shared" si="191"/>
        <v>LBZ</v>
      </c>
      <c r="BJ849" s="67" t="str">
        <f t="shared" si="191"/>
        <v>A</v>
      </c>
      <c r="BK849" s="67" t="str">
        <f t="shared" si="192"/>
        <v>A</v>
      </c>
      <c r="BL849" s="86">
        <f t="shared" si="190"/>
        <v>1964360</v>
      </c>
      <c r="BM849" s="86">
        <f t="shared" si="193"/>
        <v>0</v>
      </c>
    </row>
    <row r="850" spans="1:65" x14ac:dyDescent="0.3">
      <c r="A850" s="57">
        <v>2062446640</v>
      </c>
      <c r="B850" s="12" t="s">
        <v>988</v>
      </c>
      <c r="C850" s="58" t="s">
        <v>105</v>
      </c>
      <c r="D850" s="58" t="s">
        <v>114</v>
      </c>
      <c r="E850" s="58"/>
      <c r="F850" s="58">
        <v>4129414</v>
      </c>
      <c r="G850" s="58">
        <f t="shared" si="181"/>
        <v>1897985</v>
      </c>
      <c r="H850" s="58">
        <f t="shared" si="182"/>
        <v>0</v>
      </c>
      <c r="I850" s="58">
        <v>4129000</v>
      </c>
      <c r="J850" s="58">
        <v>143758</v>
      </c>
      <c r="K850" s="58">
        <v>0</v>
      </c>
      <c r="L850" s="58">
        <v>3585000</v>
      </c>
      <c r="M850" s="58">
        <v>2231429</v>
      </c>
      <c r="N850" s="58">
        <f>VLOOKUP(AD850,'tabla ingresos'!$A$3:$D$15,4,FALSE)</f>
        <v>2000000</v>
      </c>
      <c r="O850" s="58">
        <v>363794.93538072269</v>
      </c>
      <c r="P850" s="58">
        <v>15315000</v>
      </c>
      <c r="Q850" s="58">
        <v>0</v>
      </c>
      <c r="R850" s="12">
        <v>13838</v>
      </c>
      <c r="S850" s="12" t="s">
        <v>87</v>
      </c>
      <c r="T850" s="12" t="s">
        <v>89</v>
      </c>
      <c r="U850" s="12" t="s">
        <v>10</v>
      </c>
      <c r="V850" s="12">
        <v>4</v>
      </c>
      <c r="W850" s="12">
        <v>0</v>
      </c>
      <c r="X850" s="12">
        <v>0</v>
      </c>
      <c r="Y850" s="59">
        <v>4.6575342465753424</v>
      </c>
      <c r="Z850" s="59">
        <v>32.046575342465751</v>
      </c>
      <c r="AA850" s="12">
        <v>1</v>
      </c>
      <c r="AB850" s="12">
        <v>2</v>
      </c>
      <c r="AC850" s="12">
        <v>1</v>
      </c>
      <c r="AD850" s="12">
        <v>3</v>
      </c>
      <c r="AE850" s="12">
        <v>1</v>
      </c>
      <c r="AF850" s="58" t="s">
        <v>10</v>
      </c>
      <c r="AG850" s="66">
        <f t="shared" si="183"/>
        <v>0.16918431179357424</v>
      </c>
      <c r="AH850" s="67">
        <f t="shared" si="184"/>
        <v>6.4814713333333334</v>
      </c>
      <c r="AI850" s="67">
        <f t="shared" si="185"/>
        <v>0.7438096666666667</v>
      </c>
      <c r="AJ850" s="67">
        <f t="shared" si="186"/>
        <v>0.63266166666666668</v>
      </c>
      <c r="AK850" s="67">
        <f t="shared" si="187"/>
        <v>0</v>
      </c>
      <c r="AL850" s="67">
        <f t="shared" si="188"/>
        <v>0</v>
      </c>
      <c r="AM850" s="59">
        <f>VLOOKUP(AG850,'SCORE TALLER'!$AC$2:$AD$10,2,TRUE)*AM$2</f>
        <v>0</v>
      </c>
      <c r="AN850" s="59">
        <f>VLOOKUP(AD850,'SCORE TALLER'!$W$2:$X$10,2,TRUE)*AN$2</f>
        <v>0.32</v>
      </c>
      <c r="AO850" s="59">
        <f>VLOOKUP(AB850,'SCORE TALLER'!$S$2:$T$10,2,FALSE)*AO$2</f>
        <v>0.04</v>
      </c>
      <c r="AP850" s="59">
        <f>VLOOKUP(AH850,'SCORE TALLER'!$AE$2:$AF$10,2,TRUE)*AP$2</f>
        <v>0.08</v>
      </c>
      <c r="AQ850" s="59">
        <f>VLOOKUP(AI850,'SCORE TALLER'!$AG$2:$AH$10,2,TRUE)*AQ$2</f>
        <v>0.4</v>
      </c>
      <c r="AR850" s="59">
        <f>VLOOKUP(AC850,'SCORE TALLER'!$U$2:$V$10,2,FALSE)*AR$2</f>
        <v>0.05</v>
      </c>
      <c r="AS850" s="59">
        <f>VLOOKUP(AE850,'SCORE TALLER'!$Y$2:$Z$10,2,FALSE)*AS$2</f>
        <v>0.03</v>
      </c>
      <c r="AT850" s="59">
        <f>VLOOKUP(Z850,'SCORE TALLER'!$O$2:$P$10,2,TRUE)*AT$2</f>
        <v>0.04</v>
      </c>
      <c r="AU850" s="59">
        <f>VLOOKUP(S850,'SCORE TALLER'!$A$2:$B$10,2,FALSE)*AU$2</f>
        <v>0.15000000000000002</v>
      </c>
      <c r="AV850" s="59">
        <f>VLOOKUP(AJ850,'SCORE TALLER'!$AI$2:$AJ$10,2,TRUE)*AV$2</f>
        <v>0.25</v>
      </c>
      <c r="AW850" s="59">
        <f>VLOOKUP(AK850,'SCORE TALLER'!$AK$2:$AL$10,2,TRUE)*AW$2</f>
        <v>0.25</v>
      </c>
      <c r="AX850" s="59">
        <f>VLOOKUP(T850,'SCORE TALLER'!$C$2:$D$10,2,FALSE)*AX$2</f>
        <v>0</v>
      </c>
      <c r="AY850" s="59">
        <f>VLOOKUP(W850,'SCORE TALLER'!$I$2:$J$10,2,TRUE)*AY$2</f>
        <v>0</v>
      </c>
      <c r="AZ850" s="59">
        <f>VLOOKUP(X850,'SCORE TALLER'!$K$2:$L$10,2,TRUE)*AZ$2</f>
        <v>0</v>
      </c>
      <c r="BA850" s="59">
        <f>VLOOKUP(U850,'SCORE TALLER'!$E$2:$F$10,2,FALSE)*BA$2</f>
        <v>0</v>
      </c>
      <c r="BB850" s="59">
        <f>VLOOKUP(Y850,'SCORE TALLER'!$M$2:$N$10,2,TRUE)*BB$2</f>
        <v>0.03</v>
      </c>
      <c r="BC850" s="59">
        <f>VLOOKUP(AA850,'SCORE TALLER'!$Q$2:$R$10,2,FALSE)*BC$2</f>
        <v>0.05</v>
      </c>
      <c r="BD850" s="59">
        <f>VLOOKUP(V850,'SCORE TALLER'!$G$2:$H$10,2,FALSE)*BD$2</f>
        <v>0</v>
      </c>
      <c r="BE850" s="59">
        <f>VLOOKUP(AF850,'SCORE TALLER'!$AA$2:$AB$10,2,FALSE)*BE$2</f>
        <v>0</v>
      </c>
      <c r="BF850" s="59">
        <f>VLOOKUP(AL850,'SCORE TALLER'!$AM$2:$AN$10,2,TRUE)*BF$2</f>
        <v>0</v>
      </c>
      <c r="BG850" s="67">
        <f t="shared" si="189"/>
        <v>1.6900000000000004</v>
      </c>
      <c r="BH850" s="67" t="str">
        <f>VLOOKUP(BG850,'SCORE TALLER'!$AP$2:$AQ$7,2,TRUE)</f>
        <v>2. Normal</v>
      </c>
      <c r="BI850" s="67" t="str">
        <f t="shared" si="191"/>
        <v>LBZ</v>
      </c>
      <c r="BJ850" s="67" t="str">
        <f t="shared" si="191"/>
        <v>A</v>
      </c>
      <c r="BK850" s="67" t="str">
        <f t="shared" si="192"/>
        <v>A</v>
      </c>
      <c r="BL850" s="86">
        <f t="shared" si="190"/>
        <v>0</v>
      </c>
      <c r="BM850" s="86">
        <f t="shared" si="193"/>
        <v>0</v>
      </c>
    </row>
    <row r="851" spans="1:65" x14ac:dyDescent="0.3">
      <c r="A851" s="57">
        <v>8680022</v>
      </c>
      <c r="B851" s="12" t="s">
        <v>989</v>
      </c>
      <c r="C851" s="58" t="s">
        <v>107</v>
      </c>
      <c r="D851" s="58" t="s">
        <v>115</v>
      </c>
      <c r="E851" s="58">
        <v>217035</v>
      </c>
      <c r="F851" s="58">
        <v>4200000</v>
      </c>
      <c r="G851" s="58">
        <f t="shared" si="181"/>
        <v>3310892</v>
      </c>
      <c r="H851" s="58">
        <f t="shared" si="182"/>
        <v>320040</v>
      </c>
      <c r="I851" s="58" t="e">
        <v>#N/A</v>
      </c>
      <c r="J851" s="58">
        <v>133841</v>
      </c>
      <c r="K851" s="58">
        <v>0</v>
      </c>
      <c r="L851" s="58">
        <v>2990852</v>
      </c>
      <c r="M851" s="58">
        <v>889108</v>
      </c>
      <c r="N851" s="58">
        <f>VLOOKUP(AD851,'tabla ingresos'!$A$3:$D$15,4,FALSE)</f>
        <v>1000000</v>
      </c>
      <c r="O851" s="58">
        <v>0</v>
      </c>
      <c r="P851" s="58">
        <v>0</v>
      </c>
      <c r="Q851" s="58">
        <v>0</v>
      </c>
      <c r="R851" s="12">
        <v>5266</v>
      </c>
      <c r="S851" s="12" t="s">
        <v>87</v>
      </c>
      <c r="T851" s="12" t="s">
        <v>89</v>
      </c>
      <c r="U851" s="12" t="s">
        <v>10</v>
      </c>
      <c r="V851" s="12">
        <v>4</v>
      </c>
      <c r="W851" s="12">
        <v>0</v>
      </c>
      <c r="X851" s="12">
        <v>0</v>
      </c>
      <c r="Y851" s="59">
        <v>2.8410958904109589</v>
      </c>
      <c r="Z851" s="59">
        <v>51.37808219178082</v>
      </c>
      <c r="AA851" s="12">
        <v>1</v>
      </c>
      <c r="AB851" s="12">
        <v>0</v>
      </c>
      <c r="AC851" s="12">
        <v>3</v>
      </c>
      <c r="AD851" s="12">
        <v>2</v>
      </c>
      <c r="AE851" s="12">
        <v>4</v>
      </c>
      <c r="AF851" s="58" t="s">
        <v>91</v>
      </c>
      <c r="AG851" s="66">
        <f t="shared" si="183"/>
        <v>8.9227333333333339E-2</v>
      </c>
      <c r="AH851" s="67">
        <f t="shared" si="184"/>
        <v>2.8</v>
      </c>
      <c r="AI851" s="67">
        <f t="shared" si="185"/>
        <v>0.73742866666666662</v>
      </c>
      <c r="AJ851" s="67">
        <f t="shared" si="186"/>
        <v>2.2072613333333333</v>
      </c>
      <c r="AK851" s="67">
        <f t="shared" si="187"/>
        <v>0.21335999999999999</v>
      </c>
      <c r="AL851" s="67">
        <f t="shared" si="188"/>
        <v>0</v>
      </c>
      <c r="AM851" s="59">
        <f>VLOOKUP(AG851,'SCORE TALLER'!$AC$2:$AD$10,2,TRUE)*AM$2</f>
        <v>0</v>
      </c>
      <c r="AN851" s="59">
        <f>VLOOKUP(AD851,'SCORE TALLER'!$W$2:$X$10,2,TRUE)*AN$2</f>
        <v>0.32</v>
      </c>
      <c r="AO851" s="59">
        <f>VLOOKUP(AB851,'SCORE TALLER'!$S$2:$T$10,2,FALSE)*AO$2</f>
        <v>0.05</v>
      </c>
      <c r="AP851" s="59">
        <f>VLOOKUP(AH851,'SCORE TALLER'!$AE$2:$AF$10,2,TRUE)*AP$2</f>
        <v>0</v>
      </c>
      <c r="AQ851" s="59">
        <f>VLOOKUP(AI851,'SCORE TALLER'!$AG$2:$AH$10,2,TRUE)*AQ$2</f>
        <v>0.4</v>
      </c>
      <c r="AR851" s="59">
        <f>VLOOKUP(AC851,'SCORE TALLER'!$U$2:$V$10,2,FALSE)*AR$2</f>
        <v>0.03</v>
      </c>
      <c r="AS851" s="59">
        <f>VLOOKUP(AE851,'SCORE TALLER'!$Y$2:$Z$10,2,FALSE)*AS$2</f>
        <v>0.05</v>
      </c>
      <c r="AT851" s="59">
        <f>VLOOKUP(Z851,'SCORE TALLER'!$O$2:$P$10,2,TRUE)*AT$2</f>
        <v>0.02</v>
      </c>
      <c r="AU851" s="59">
        <f>VLOOKUP(S851,'SCORE TALLER'!$A$2:$B$10,2,FALSE)*AU$2</f>
        <v>0.15000000000000002</v>
      </c>
      <c r="AV851" s="59">
        <f>VLOOKUP(AJ851,'SCORE TALLER'!$AI$2:$AJ$10,2,TRUE)*AV$2</f>
        <v>0.15000000000000002</v>
      </c>
      <c r="AW851" s="59">
        <f>VLOOKUP(AK851,'SCORE TALLER'!$AK$2:$AL$10,2,TRUE)*AW$2</f>
        <v>0.25</v>
      </c>
      <c r="AX851" s="59">
        <f>VLOOKUP(T851,'SCORE TALLER'!$C$2:$D$10,2,FALSE)*AX$2</f>
        <v>0</v>
      </c>
      <c r="AY851" s="59">
        <f>VLOOKUP(W851,'SCORE TALLER'!$I$2:$J$10,2,TRUE)*AY$2</f>
        <v>0</v>
      </c>
      <c r="AZ851" s="59">
        <f>VLOOKUP(X851,'SCORE TALLER'!$K$2:$L$10,2,TRUE)*AZ$2</f>
        <v>0</v>
      </c>
      <c r="BA851" s="59">
        <f>VLOOKUP(U851,'SCORE TALLER'!$E$2:$F$10,2,FALSE)*BA$2</f>
        <v>0</v>
      </c>
      <c r="BB851" s="59">
        <f>VLOOKUP(Y851,'SCORE TALLER'!$M$2:$N$10,2,TRUE)*BB$2</f>
        <v>0.04</v>
      </c>
      <c r="BC851" s="59">
        <f>VLOOKUP(AA851,'SCORE TALLER'!$Q$2:$R$10,2,FALSE)*BC$2</f>
        <v>0.05</v>
      </c>
      <c r="BD851" s="59">
        <f>VLOOKUP(V851,'SCORE TALLER'!$G$2:$H$10,2,FALSE)*BD$2</f>
        <v>0</v>
      </c>
      <c r="BE851" s="59">
        <f>VLOOKUP(AF851,'SCORE TALLER'!$AA$2:$AB$10,2,FALSE)*BE$2</f>
        <v>0.30000000000000004</v>
      </c>
      <c r="BF851" s="59">
        <f>VLOOKUP(AL851,'SCORE TALLER'!$AM$2:$AN$10,2,TRUE)*BF$2</f>
        <v>0</v>
      </c>
      <c r="BG851" s="67">
        <f t="shared" si="189"/>
        <v>1.81</v>
      </c>
      <c r="BH851" s="67" t="str">
        <f>VLOOKUP(BG851,'SCORE TALLER'!$AP$2:$AQ$7,2,TRUE)</f>
        <v>2. Normal</v>
      </c>
      <c r="BI851" s="67" t="str">
        <f t="shared" si="191"/>
        <v>LBZ</v>
      </c>
      <c r="BJ851" s="67" t="str">
        <f t="shared" si="191"/>
        <v>A</v>
      </c>
      <c r="BK851" s="67" t="str">
        <f t="shared" si="192"/>
        <v>SIN</v>
      </c>
      <c r="BL851" s="86">
        <f t="shared" si="190"/>
        <v>320040</v>
      </c>
      <c r="BM851" s="86">
        <f t="shared" si="193"/>
        <v>0</v>
      </c>
    </row>
    <row r="852" spans="1:65" x14ac:dyDescent="0.3">
      <c r="A852" s="57">
        <v>2042444440</v>
      </c>
      <c r="B852" s="12" t="s">
        <v>990</v>
      </c>
      <c r="C852" s="58" t="s">
        <v>107</v>
      </c>
      <c r="D852" s="58" t="s">
        <v>114</v>
      </c>
      <c r="E852" s="58">
        <v>130614</v>
      </c>
      <c r="F852" s="58">
        <v>2969765</v>
      </c>
      <c r="G852" s="58">
        <f t="shared" si="181"/>
        <v>1997218</v>
      </c>
      <c r="H852" s="58">
        <f t="shared" si="182"/>
        <v>1997218</v>
      </c>
      <c r="I852" s="58" t="e">
        <v>#N/A</v>
      </c>
      <c r="J852" s="58">
        <v>127044.99999999999</v>
      </c>
      <c r="K852" s="58">
        <v>0</v>
      </c>
      <c r="L852" s="58">
        <v>0</v>
      </c>
      <c r="M852" s="58">
        <v>972547</v>
      </c>
      <c r="N852" s="58">
        <f>VLOOKUP(AD852,'tabla ingresos'!$A$3:$D$15,4,FALSE)</f>
        <v>1000000</v>
      </c>
      <c r="O852" s="58">
        <v>0</v>
      </c>
      <c r="P852" s="58">
        <v>0</v>
      </c>
      <c r="Q852" s="58">
        <v>0</v>
      </c>
      <c r="R852" s="12">
        <v>8433</v>
      </c>
      <c r="S852" s="12" t="s">
        <v>88</v>
      </c>
      <c r="T852" s="12" t="s">
        <v>89</v>
      </c>
      <c r="U852" s="12" t="s">
        <v>10</v>
      </c>
      <c r="V852" s="12">
        <v>4</v>
      </c>
      <c r="W852" s="12">
        <v>0</v>
      </c>
      <c r="X852" s="12">
        <v>0</v>
      </c>
      <c r="Y852" s="59">
        <v>3.1424657534246574</v>
      </c>
      <c r="Z852" s="59">
        <v>28.816438356164383</v>
      </c>
      <c r="AA852" s="12">
        <v>1</v>
      </c>
      <c r="AB852" s="12">
        <v>0</v>
      </c>
      <c r="AC852" s="12">
        <v>1</v>
      </c>
      <c r="AD852" s="12">
        <v>2</v>
      </c>
      <c r="AE852" s="12">
        <v>1</v>
      </c>
      <c r="AF852" s="58" t="s">
        <v>91</v>
      </c>
      <c r="AG852" s="66">
        <f t="shared" si="183"/>
        <v>8.4696666666666656E-2</v>
      </c>
      <c r="AH852" s="67">
        <f t="shared" si="184"/>
        <v>1.9798433333333334</v>
      </c>
      <c r="AI852" s="67">
        <f t="shared" si="185"/>
        <v>0.73544066666666663</v>
      </c>
      <c r="AJ852" s="67">
        <f t="shared" si="186"/>
        <v>1.3314786666666667</v>
      </c>
      <c r="AK852" s="67">
        <f t="shared" si="187"/>
        <v>1.3314786666666667</v>
      </c>
      <c r="AL852" s="67">
        <f t="shared" si="188"/>
        <v>0</v>
      </c>
      <c r="AM852" s="59">
        <f>VLOOKUP(AG852,'SCORE TALLER'!$AC$2:$AD$10,2,TRUE)*AM$2</f>
        <v>0</v>
      </c>
      <c r="AN852" s="59">
        <f>VLOOKUP(AD852,'SCORE TALLER'!$W$2:$X$10,2,TRUE)*AN$2</f>
        <v>0.32</v>
      </c>
      <c r="AO852" s="59">
        <f>VLOOKUP(AB852,'SCORE TALLER'!$S$2:$T$10,2,FALSE)*AO$2</f>
        <v>0.05</v>
      </c>
      <c r="AP852" s="59">
        <f>VLOOKUP(AH852,'SCORE TALLER'!$AE$2:$AF$10,2,TRUE)*AP$2</f>
        <v>0</v>
      </c>
      <c r="AQ852" s="59">
        <f>VLOOKUP(AI852,'SCORE TALLER'!$AG$2:$AH$10,2,TRUE)*AQ$2</f>
        <v>0.4</v>
      </c>
      <c r="AR852" s="59">
        <f>VLOOKUP(AC852,'SCORE TALLER'!$U$2:$V$10,2,FALSE)*AR$2</f>
        <v>0.05</v>
      </c>
      <c r="AS852" s="59">
        <f>VLOOKUP(AE852,'SCORE TALLER'!$Y$2:$Z$10,2,FALSE)*AS$2</f>
        <v>0.03</v>
      </c>
      <c r="AT852" s="59">
        <f>VLOOKUP(Z852,'SCORE TALLER'!$O$2:$P$10,2,TRUE)*AT$2</f>
        <v>0.04</v>
      </c>
      <c r="AU852" s="59">
        <f>VLOOKUP(S852,'SCORE TALLER'!$A$2:$B$10,2,FALSE)*AU$2</f>
        <v>0.25</v>
      </c>
      <c r="AV852" s="59">
        <f>VLOOKUP(AJ852,'SCORE TALLER'!$AI$2:$AJ$10,2,TRUE)*AV$2</f>
        <v>0.2</v>
      </c>
      <c r="AW852" s="59">
        <f>VLOOKUP(AK852,'SCORE TALLER'!$AK$2:$AL$10,2,TRUE)*AW$2</f>
        <v>0.2</v>
      </c>
      <c r="AX852" s="59">
        <f>VLOOKUP(T852,'SCORE TALLER'!$C$2:$D$10,2,FALSE)*AX$2</f>
        <v>0</v>
      </c>
      <c r="AY852" s="59">
        <f>VLOOKUP(W852,'SCORE TALLER'!$I$2:$J$10,2,TRUE)*AY$2</f>
        <v>0</v>
      </c>
      <c r="AZ852" s="59">
        <f>VLOOKUP(X852,'SCORE TALLER'!$K$2:$L$10,2,TRUE)*AZ$2</f>
        <v>0</v>
      </c>
      <c r="BA852" s="59">
        <f>VLOOKUP(U852,'SCORE TALLER'!$E$2:$F$10,2,FALSE)*BA$2</f>
        <v>0</v>
      </c>
      <c r="BB852" s="59">
        <f>VLOOKUP(Y852,'SCORE TALLER'!$M$2:$N$10,2,TRUE)*BB$2</f>
        <v>0.04</v>
      </c>
      <c r="BC852" s="59">
        <f>VLOOKUP(AA852,'SCORE TALLER'!$Q$2:$R$10,2,FALSE)*BC$2</f>
        <v>0.05</v>
      </c>
      <c r="BD852" s="59">
        <f>VLOOKUP(V852,'SCORE TALLER'!$G$2:$H$10,2,FALSE)*BD$2</f>
        <v>0</v>
      </c>
      <c r="BE852" s="59">
        <f>VLOOKUP(AF852,'SCORE TALLER'!$AA$2:$AB$10,2,FALSE)*BE$2</f>
        <v>0.30000000000000004</v>
      </c>
      <c r="BF852" s="59">
        <f>VLOOKUP(AL852,'SCORE TALLER'!$AM$2:$AN$10,2,TRUE)*BF$2</f>
        <v>0</v>
      </c>
      <c r="BG852" s="67">
        <f t="shared" si="189"/>
        <v>1.9300000000000002</v>
      </c>
      <c r="BH852" s="67" t="str">
        <f>VLOOKUP(BG852,'SCORE TALLER'!$AP$2:$AQ$7,2,TRUE)</f>
        <v>2. Normal</v>
      </c>
      <c r="BI852" s="67" t="str">
        <f t="shared" si="191"/>
        <v>LBZ</v>
      </c>
      <c r="BJ852" s="67" t="str">
        <f t="shared" si="191"/>
        <v>A</v>
      </c>
      <c r="BK852" s="67" t="str">
        <f t="shared" si="192"/>
        <v>SIN</v>
      </c>
      <c r="BL852" s="86">
        <f t="shared" si="190"/>
        <v>1997218</v>
      </c>
      <c r="BM852" s="86">
        <f t="shared" si="193"/>
        <v>0</v>
      </c>
    </row>
    <row r="853" spans="1:65" x14ac:dyDescent="0.3">
      <c r="A853" s="57">
        <v>2008000204</v>
      </c>
      <c r="B853" s="12" t="s">
        <v>991</v>
      </c>
      <c r="C853" s="58" t="s">
        <v>105</v>
      </c>
      <c r="D853" s="58" t="s">
        <v>30</v>
      </c>
      <c r="E853" s="58"/>
      <c r="F853" s="58">
        <v>9799473</v>
      </c>
      <c r="G853" s="58">
        <f t="shared" si="181"/>
        <v>7598044</v>
      </c>
      <c r="H853" s="58">
        <f t="shared" si="182"/>
        <v>4698044</v>
      </c>
      <c r="I853" s="58">
        <v>707000</v>
      </c>
      <c r="J853" s="58">
        <v>300527</v>
      </c>
      <c r="K853" s="58">
        <v>0</v>
      </c>
      <c r="L853" s="58">
        <v>2900000</v>
      </c>
      <c r="M853" s="58">
        <v>2201429</v>
      </c>
      <c r="N853" s="58">
        <f>VLOOKUP(AD853,'tabla ingresos'!$A$3:$D$15,4,FALSE)</f>
        <v>2000000</v>
      </c>
      <c r="O853" s="58">
        <v>109843.08266804495</v>
      </c>
      <c r="P853" s="58">
        <v>4938000</v>
      </c>
      <c r="Q853" s="58">
        <v>0</v>
      </c>
      <c r="R853" s="12">
        <v>13052</v>
      </c>
      <c r="S853" s="12" t="s">
        <v>87</v>
      </c>
      <c r="T853" s="12" t="s">
        <v>89</v>
      </c>
      <c r="U853" s="12" t="s">
        <v>10</v>
      </c>
      <c r="V853" s="12">
        <v>4</v>
      </c>
      <c r="W853" s="12">
        <v>0</v>
      </c>
      <c r="X853" s="12">
        <v>0</v>
      </c>
      <c r="Y853" s="59">
        <v>4.5753424657534243</v>
      </c>
      <c r="Z853" s="59">
        <v>30.578082191780823</v>
      </c>
      <c r="AA853" s="12">
        <v>1</v>
      </c>
      <c r="AB853" s="12">
        <v>5</v>
      </c>
      <c r="AC853" s="12">
        <v>2</v>
      </c>
      <c r="AD853" s="12">
        <v>3</v>
      </c>
      <c r="AE853" s="12">
        <v>3</v>
      </c>
      <c r="AF853" s="58" t="s">
        <v>10</v>
      </c>
      <c r="AG853" s="66">
        <f t="shared" si="183"/>
        <v>0.13679002755601499</v>
      </c>
      <c r="AH853" s="67">
        <f t="shared" si="184"/>
        <v>4.9124910000000002</v>
      </c>
      <c r="AI853" s="67">
        <f t="shared" si="185"/>
        <v>0.73380966666666669</v>
      </c>
      <c r="AJ853" s="67">
        <f t="shared" si="186"/>
        <v>2.5326813333333331</v>
      </c>
      <c r="AK853" s="67">
        <f t="shared" si="187"/>
        <v>1.5660146666666668</v>
      </c>
      <c r="AL853" s="67">
        <f t="shared" si="188"/>
        <v>0</v>
      </c>
      <c r="AM853" s="59">
        <f>VLOOKUP(AG853,'SCORE TALLER'!$AC$2:$AD$10,2,TRUE)*AM$2</f>
        <v>0</v>
      </c>
      <c r="AN853" s="59">
        <f>VLOOKUP(AD853,'SCORE TALLER'!$W$2:$X$10,2,TRUE)*AN$2</f>
        <v>0.32</v>
      </c>
      <c r="AO853" s="59">
        <f>VLOOKUP(AB853,'SCORE TALLER'!$S$2:$T$10,2,FALSE)*AO$2</f>
        <v>0.01</v>
      </c>
      <c r="AP853" s="59">
        <f>VLOOKUP(AH853,'SCORE TALLER'!$AE$2:$AF$10,2,TRUE)*AP$2</f>
        <v>0</v>
      </c>
      <c r="AQ853" s="59">
        <f>VLOOKUP(AI853,'SCORE TALLER'!$AG$2:$AH$10,2,TRUE)*AQ$2</f>
        <v>0.4</v>
      </c>
      <c r="AR853" s="59">
        <f>VLOOKUP(AC853,'SCORE TALLER'!$U$2:$V$10,2,FALSE)*AR$2</f>
        <v>0.04</v>
      </c>
      <c r="AS853" s="59">
        <f>VLOOKUP(AE853,'SCORE TALLER'!$Y$2:$Z$10,2,FALSE)*AS$2</f>
        <v>0.02</v>
      </c>
      <c r="AT853" s="59">
        <f>VLOOKUP(Z853,'SCORE TALLER'!$O$2:$P$10,2,TRUE)*AT$2</f>
        <v>0.04</v>
      </c>
      <c r="AU853" s="59">
        <f>VLOOKUP(S853,'SCORE TALLER'!$A$2:$B$10,2,FALSE)*AU$2</f>
        <v>0.15000000000000002</v>
      </c>
      <c r="AV853" s="59">
        <f>VLOOKUP(AJ853,'SCORE TALLER'!$AI$2:$AJ$10,2,TRUE)*AV$2</f>
        <v>0.15000000000000002</v>
      </c>
      <c r="AW853" s="59">
        <f>VLOOKUP(AK853,'SCORE TALLER'!$AK$2:$AL$10,2,TRUE)*AW$2</f>
        <v>0.2</v>
      </c>
      <c r="AX853" s="59">
        <f>VLOOKUP(T853,'SCORE TALLER'!$C$2:$D$10,2,FALSE)*AX$2</f>
        <v>0</v>
      </c>
      <c r="AY853" s="59">
        <f>VLOOKUP(W853,'SCORE TALLER'!$I$2:$J$10,2,TRUE)*AY$2</f>
        <v>0</v>
      </c>
      <c r="AZ853" s="59">
        <f>VLOOKUP(X853,'SCORE TALLER'!$K$2:$L$10,2,TRUE)*AZ$2</f>
        <v>0</v>
      </c>
      <c r="BA853" s="59">
        <f>VLOOKUP(U853,'SCORE TALLER'!$E$2:$F$10,2,FALSE)*BA$2</f>
        <v>0</v>
      </c>
      <c r="BB853" s="59">
        <f>VLOOKUP(Y853,'SCORE TALLER'!$M$2:$N$10,2,TRUE)*BB$2</f>
        <v>0.03</v>
      </c>
      <c r="BC853" s="59">
        <f>VLOOKUP(AA853,'SCORE TALLER'!$Q$2:$R$10,2,FALSE)*BC$2</f>
        <v>0.05</v>
      </c>
      <c r="BD853" s="59">
        <f>VLOOKUP(V853,'SCORE TALLER'!$G$2:$H$10,2,FALSE)*BD$2</f>
        <v>0</v>
      </c>
      <c r="BE853" s="59">
        <f>VLOOKUP(AF853,'SCORE TALLER'!$AA$2:$AB$10,2,FALSE)*BE$2</f>
        <v>0</v>
      </c>
      <c r="BF853" s="59">
        <f>VLOOKUP(AL853,'SCORE TALLER'!$AM$2:$AN$10,2,TRUE)*BF$2</f>
        <v>0</v>
      </c>
      <c r="BG853" s="67">
        <f t="shared" si="189"/>
        <v>1.4100000000000001</v>
      </c>
      <c r="BH853" s="67" t="str">
        <f>VLOOKUP(BG853,'SCORE TALLER'!$AP$2:$AQ$7,2,TRUE)</f>
        <v>2. Normal</v>
      </c>
      <c r="BI853" s="67" t="str">
        <f t="shared" si="191"/>
        <v>LBZ</v>
      </c>
      <c r="BJ853" s="67" t="str">
        <f t="shared" si="191"/>
        <v>A</v>
      </c>
      <c r="BK853" s="67" t="str">
        <f t="shared" si="192"/>
        <v>A</v>
      </c>
      <c r="BL853" s="86">
        <f t="shared" si="190"/>
        <v>4698044</v>
      </c>
      <c r="BM853" s="86">
        <f t="shared" si="193"/>
        <v>0</v>
      </c>
    </row>
    <row r="854" spans="1:65" x14ac:dyDescent="0.3">
      <c r="A854" s="57">
        <v>26820666</v>
      </c>
      <c r="B854" s="12" t="s">
        <v>992</v>
      </c>
      <c r="C854" s="58" t="s">
        <v>107</v>
      </c>
      <c r="D854" s="58" t="s">
        <v>115</v>
      </c>
      <c r="E854" s="58"/>
      <c r="F854" s="58">
        <v>7630690</v>
      </c>
      <c r="G854" s="58">
        <f t="shared" si="181"/>
        <v>4341494</v>
      </c>
      <c r="H854" s="58">
        <f t="shared" si="182"/>
        <v>241494</v>
      </c>
      <c r="I854" s="58" t="e">
        <v>#N/A</v>
      </c>
      <c r="J854" s="58">
        <v>340395</v>
      </c>
      <c r="K854" s="58">
        <v>0</v>
      </c>
      <c r="L854" s="58">
        <v>4100000</v>
      </c>
      <c r="M854" s="58">
        <v>3289196</v>
      </c>
      <c r="N854" s="58">
        <f>VLOOKUP(AD854,'tabla ingresos'!$A$3:$D$15,4,FALSE)</f>
        <v>3000000</v>
      </c>
      <c r="O854" s="58">
        <v>0</v>
      </c>
      <c r="P854" s="58">
        <v>0</v>
      </c>
      <c r="Q854" s="58">
        <v>0</v>
      </c>
      <c r="R854" s="12">
        <v>76130</v>
      </c>
      <c r="S854" s="12" t="s">
        <v>87</v>
      </c>
      <c r="T854" s="12" t="s">
        <v>89</v>
      </c>
      <c r="U854" s="12" t="s">
        <v>10</v>
      </c>
      <c r="V854" s="12">
        <v>4</v>
      </c>
      <c r="W854" s="12">
        <v>0</v>
      </c>
      <c r="X854" s="12">
        <v>0</v>
      </c>
      <c r="Y854" s="59">
        <v>3.7671232876712328</v>
      </c>
      <c r="Z854" s="59">
        <v>56.767123287671232</v>
      </c>
      <c r="AA854" s="12">
        <v>1</v>
      </c>
      <c r="AB854" s="12">
        <v>0</v>
      </c>
      <c r="AC854" s="12">
        <v>1</v>
      </c>
      <c r="AD854" s="12">
        <v>4</v>
      </c>
      <c r="AE854" s="12">
        <v>4</v>
      </c>
      <c r="AF854" s="58" t="s">
        <v>91</v>
      </c>
      <c r="AG854" s="66">
        <f t="shared" si="183"/>
        <v>7.564333333333334E-2</v>
      </c>
      <c r="AH854" s="67">
        <f t="shared" si="184"/>
        <v>1.6957088888888889</v>
      </c>
      <c r="AI854" s="67">
        <f t="shared" si="185"/>
        <v>0.7309324444444445</v>
      </c>
      <c r="AJ854" s="67">
        <f t="shared" si="186"/>
        <v>0.96477644444444444</v>
      </c>
      <c r="AK854" s="67">
        <f t="shared" si="187"/>
        <v>5.3665333333333336E-2</v>
      </c>
      <c r="AL854" s="67">
        <f t="shared" si="188"/>
        <v>0</v>
      </c>
      <c r="AM854" s="59">
        <f>VLOOKUP(AG854,'SCORE TALLER'!$AC$2:$AD$10,2,TRUE)*AM$2</f>
        <v>0</v>
      </c>
      <c r="AN854" s="59">
        <f>VLOOKUP(AD854,'SCORE TALLER'!$W$2:$X$10,2,TRUE)*AN$2</f>
        <v>0.24</v>
      </c>
      <c r="AO854" s="59">
        <f>VLOOKUP(AB854,'SCORE TALLER'!$S$2:$T$10,2,FALSE)*AO$2</f>
        <v>0.05</v>
      </c>
      <c r="AP854" s="59">
        <f>VLOOKUP(AH854,'SCORE TALLER'!$AE$2:$AF$10,2,TRUE)*AP$2</f>
        <v>0</v>
      </c>
      <c r="AQ854" s="59">
        <f>VLOOKUP(AI854,'SCORE TALLER'!$AG$2:$AH$10,2,TRUE)*AQ$2</f>
        <v>0.4</v>
      </c>
      <c r="AR854" s="59">
        <f>VLOOKUP(AC854,'SCORE TALLER'!$U$2:$V$10,2,FALSE)*AR$2</f>
        <v>0.05</v>
      </c>
      <c r="AS854" s="59">
        <f>VLOOKUP(AE854,'SCORE TALLER'!$Y$2:$Z$10,2,FALSE)*AS$2</f>
        <v>0.05</v>
      </c>
      <c r="AT854" s="59">
        <f>VLOOKUP(Z854,'SCORE TALLER'!$O$2:$P$10,2,TRUE)*AT$2</f>
        <v>0.01</v>
      </c>
      <c r="AU854" s="59">
        <f>VLOOKUP(S854,'SCORE TALLER'!$A$2:$B$10,2,FALSE)*AU$2</f>
        <v>0.15000000000000002</v>
      </c>
      <c r="AV854" s="59">
        <f>VLOOKUP(AJ854,'SCORE TALLER'!$AI$2:$AJ$10,2,TRUE)*AV$2</f>
        <v>0.25</v>
      </c>
      <c r="AW854" s="59">
        <f>VLOOKUP(AK854,'SCORE TALLER'!$AK$2:$AL$10,2,TRUE)*AW$2</f>
        <v>0.25</v>
      </c>
      <c r="AX854" s="59">
        <f>VLOOKUP(T854,'SCORE TALLER'!$C$2:$D$10,2,FALSE)*AX$2</f>
        <v>0</v>
      </c>
      <c r="AY854" s="59">
        <f>VLOOKUP(W854,'SCORE TALLER'!$I$2:$J$10,2,TRUE)*AY$2</f>
        <v>0</v>
      </c>
      <c r="AZ854" s="59">
        <f>VLOOKUP(X854,'SCORE TALLER'!$K$2:$L$10,2,TRUE)*AZ$2</f>
        <v>0</v>
      </c>
      <c r="BA854" s="59">
        <f>VLOOKUP(U854,'SCORE TALLER'!$E$2:$F$10,2,FALSE)*BA$2</f>
        <v>0</v>
      </c>
      <c r="BB854" s="59">
        <f>VLOOKUP(Y854,'SCORE TALLER'!$M$2:$N$10,2,TRUE)*BB$2</f>
        <v>0.04</v>
      </c>
      <c r="BC854" s="59">
        <f>VLOOKUP(AA854,'SCORE TALLER'!$Q$2:$R$10,2,FALSE)*BC$2</f>
        <v>0.05</v>
      </c>
      <c r="BD854" s="59">
        <f>VLOOKUP(V854,'SCORE TALLER'!$G$2:$H$10,2,FALSE)*BD$2</f>
        <v>0</v>
      </c>
      <c r="BE854" s="59">
        <f>VLOOKUP(AF854,'SCORE TALLER'!$AA$2:$AB$10,2,FALSE)*BE$2</f>
        <v>0.30000000000000004</v>
      </c>
      <c r="BF854" s="59">
        <f>VLOOKUP(AL854,'SCORE TALLER'!$AM$2:$AN$10,2,TRUE)*BF$2</f>
        <v>0</v>
      </c>
      <c r="BG854" s="67">
        <f t="shared" si="189"/>
        <v>1.8400000000000003</v>
      </c>
      <c r="BH854" s="67" t="str">
        <f>VLOOKUP(BG854,'SCORE TALLER'!$AP$2:$AQ$7,2,TRUE)</f>
        <v>2. Normal</v>
      </c>
      <c r="BI854" s="67" t="str">
        <f t="shared" si="191"/>
        <v>LBZ</v>
      </c>
      <c r="BJ854" s="67" t="str">
        <f t="shared" si="191"/>
        <v>A</v>
      </c>
      <c r="BK854" s="67" t="str">
        <f t="shared" si="192"/>
        <v>SIN</v>
      </c>
      <c r="BL854" s="86">
        <f t="shared" si="190"/>
        <v>241494</v>
      </c>
      <c r="BM854" s="86">
        <f t="shared" si="193"/>
        <v>0</v>
      </c>
    </row>
    <row r="855" spans="1:65" x14ac:dyDescent="0.3">
      <c r="A855" s="57">
        <v>20808664</v>
      </c>
      <c r="B855" s="12" t="s">
        <v>993</v>
      </c>
      <c r="C855" s="58" t="s">
        <v>105</v>
      </c>
      <c r="D855" s="58" t="s">
        <v>30</v>
      </c>
      <c r="E855" s="58"/>
      <c r="F855" s="58">
        <v>7853029</v>
      </c>
      <c r="G855" s="58">
        <f t="shared" si="181"/>
        <v>5664209</v>
      </c>
      <c r="H855" s="58">
        <f t="shared" si="182"/>
        <v>1649661</v>
      </c>
      <c r="I855" s="58">
        <v>7853000</v>
      </c>
      <c r="J855" s="58">
        <v>213473</v>
      </c>
      <c r="K855" s="58">
        <v>0</v>
      </c>
      <c r="L855" s="58">
        <v>4014548</v>
      </c>
      <c r="M855" s="58">
        <v>2188820</v>
      </c>
      <c r="N855" s="58">
        <f>VLOOKUP(AD855,'tabla ingresos'!$A$3:$D$15,4,FALSE)</f>
        <v>2000000</v>
      </c>
      <c r="O855" s="58">
        <v>92292.213444657449</v>
      </c>
      <c r="P855" s="58">
        <v>4149000</v>
      </c>
      <c r="Q855" s="58">
        <v>0</v>
      </c>
      <c r="R855" s="12">
        <v>20060</v>
      </c>
      <c r="S855" s="12" t="s">
        <v>87</v>
      </c>
      <c r="T855" s="12" t="s">
        <v>89</v>
      </c>
      <c r="U855" s="12" t="s">
        <v>10</v>
      </c>
      <c r="V855" s="12">
        <v>4</v>
      </c>
      <c r="W855" s="12">
        <v>0</v>
      </c>
      <c r="X855" s="12">
        <v>0</v>
      </c>
      <c r="Y855" s="59">
        <v>5.7945205479452051</v>
      </c>
      <c r="Z855" s="59">
        <v>38.063013698630137</v>
      </c>
      <c r="AA855" s="12">
        <v>1</v>
      </c>
      <c r="AB855" s="12">
        <v>2</v>
      </c>
      <c r="AC855" s="12">
        <v>1</v>
      </c>
      <c r="AD855" s="12">
        <v>3</v>
      </c>
      <c r="AE855" s="12">
        <v>3</v>
      </c>
      <c r="AF855" s="58" t="s">
        <v>10</v>
      </c>
      <c r="AG855" s="66">
        <f t="shared" si="183"/>
        <v>0.10192173781488581</v>
      </c>
      <c r="AH855" s="67">
        <f t="shared" si="184"/>
        <v>4.0006763333333337</v>
      </c>
      <c r="AI855" s="67">
        <f t="shared" si="185"/>
        <v>0.72960666666666663</v>
      </c>
      <c r="AJ855" s="67">
        <f t="shared" si="186"/>
        <v>1.8880696666666668</v>
      </c>
      <c r="AK855" s="67">
        <f t="shared" si="187"/>
        <v>0.54988700000000001</v>
      </c>
      <c r="AL855" s="67">
        <f t="shared" si="188"/>
        <v>0</v>
      </c>
      <c r="AM855" s="59">
        <f>VLOOKUP(AG855,'SCORE TALLER'!$AC$2:$AD$10,2,TRUE)*AM$2</f>
        <v>0</v>
      </c>
      <c r="AN855" s="59">
        <f>VLOOKUP(AD855,'SCORE TALLER'!$W$2:$X$10,2,TRUE)*AN$2</f>
        <v>0.32</v>
      </c>
      <c r="AO855" s="59">
        <f>VLOOKUP(AB855,'SCORE TALLER'!$S$2:$T$10,2,FALSE)*AO$2</f>
        <v>0.04</v>
      </c>
      <c r="AP855" s="59">
        <f>VLOOKUP(AH855,'SCORE TALLER'!$AE$2:$AF$10,2,TRUE)*AP$2</f>
        <v>0</v>
      </c>
      <c r="AQ855" s="59">
        <f>VLOOKUP(AI855,'SCORE TALLER'!$AG$2:$AH$10,2,TRUE)*AQ$2</f>
        <v>0.4</v>
      </c>
      <c r="AR855" s="59">
        <f>VLOOKUP(AC855,'SCORE TALLER'!$U$2:$V$10,2,FALSE)*AR$2</f>
        <v>0.05</v>
      </c>
      <c r="AS855" s="59">
        <f>VLOOKUP(AE855,'SCORE TALLER'!$Y$2:$Z$10,2,FALSE)*AS$2</f>
        <v>0.02</v>
      </c>
      <c r="AT855" s="59">
        <f>VLOOKUP(Z855,'SCORE TALLER'!$O$2:$P$10,2,TRUE)*AT$2</f>
        <v>0.03</v>
      </c>
      <c r="AU855" s="59">
        <f>VLOOKUP(S855,'SCORE TALLER'!$A$2:$B$10,2,FALSE)*AU$2</f>
        <v>0.15000000000000002</v>
      </c>
      <c r="AV855" s="59">
        <f>VLOOKUP(AJ855,'SCORE TALLER'!$AI$2:$AJ$10,2,TRUE)*AV$2</f>
        <v>0.2</v>
      </c>
      <c r="AW855" s="59">
        <f>VLOOKUP(AK855,'SCORE TALLER'!$AK$2:$AL$10,2,TRUE)*AW$2</f>
        <v>0.25</v>
      </c>
      <c r="AX855" s="59">
        <f>VLOOKUP(T855,'SCORE TALLER'!$C$2:$D$10,2,FALSE)*AX$2</f>
        <v>0</v>
      </c>
      <c r="AY855" s="59">
        <f>VLOOKUP(W855,'SCORE TALLER'!$I$2:$J$10,2,TRUE)*AY$2</f>
        <v>0</v>
      </c>
      <c r="AZ855" s="59">
        <f>VLOOKUP(X855,'SCORE TALLER'!$K$2:$L$10,2,TRUE)*AZ$2</f>
        <v>0</v>
      </c>
      <c r="BA855" s="59">
        <f>VLOOKUP(U855,'SCORE TALLER'!$E$2:$F$10,2,FALSE)*BA$2</f>
        <v>0</v>
      </c>
      <c r="BB855" s="59">
        <f>VLOOKUP(Y855,'SCORE TALLER'!$M$2:$N$10,2,TRUE)*BB$2</f>
        <v>0.03</v>
      </c>
      <c r="BC855" s="59">
        <f>VLOOKUP(AA855,'SCORE TALLER'!$Q$2:$R$10,2,FALSE)*BC$2</f>
        <v>0.05</v>
      </c>
      <c r="BD855" s="59">
        <f>VLOOKUP(V855,'SCORE TALLER'!$G$2:$H$10,2,FALSE)*BD$2</f>
        <v>0</v>
      </c>
      <c r="BE855" s="59">
        <f>VLOOKUP(AF855,'SCORE TALLER'!$AA$2:$AB$10,2,FALSE)*BE$2</f>
        <v>0</v>
      </c>
      <c r="BF855" s="59">
        <f>VLOOKUP(AL855,'SCORE TALLER'!$AM$2:$AN$10,2,TRUE)*BF$2</f>
        <v>0</v>
      </c>
      <c r="BG855" s="67">
        <f t="shared" si="189"/>
        <v>1.5400000000000003</v>
      </c>
      <c r="BH855" s="67" t="str">
        <f>VLOOKUP(BG855,'SCORE TALLER'!$AP$2:$AQ$7,2,TRUE)</f>
        <v>2. Normal</v>
      </c>
      <c r="BI855" s="67" t="str">
        <f t="shared" si="191"/>
        <v>LBZ</v>
      </c>
      <c r="BJ855" s="67" t="str">
        <f t="shared" si="191"/>
        <v>A</v>
      </c>
      <c r="BK855" s="67" t="str">
        <f t="shared" si="192"/>
        <v>A</v>
      </c>
      <c r="BL855" s="86">
        <f t="shared" si="190"/>
        <v>1649661</v>
      </c>
      <c r="BM855" s="86">
        <f t="shared" si="193"/>
        <v>0</v>
      </c>
    </row>
    <row r="856" spans="1:65" x14ac:dyDescent="0.3">
      <c r="A856" s="57">
        <v>4006408</v>
      </c>
      <c r="B856" s="12" t="s">
        <v>994</v>
      </c>
      <c r="C856" s="58" t="s">
        <v>105</v>
      </c>
      <c r="D856" s="58" t="s">
        <v>114</v>
      </c>
      <c r="E856" s="58"/>
      <c r="F856" s="58">
        <v>3602435</v>
      </c>
      <c r="G856" s="58">
        <f t="shared" si="181"/>
        <v>1413615</v>
      </c>
      <c r="H856" s="58">
        <f t="shared" si="182"/>
        <v>1413615</v>
      </c>
      <c r="I856" s="58">
        <v>3602000</v>
      </c>
      <c r="J856" s="58">
        <v>177766</v>
      </c>
      <c r="K856" s="58">
        <v>0</v>
      </c>
      <c r="L856" s="58">
        <v>0</v>
      </c>
      <c r="M856" s="58">
        <v>2188820</v>
      </c>
      <c r="N856" s="58">
        <f>VLOOKUP(AD856,'tabla ingresos'!$A$3:$D$15,4,FALSE)</f>
        <v>2000000</v>
      </c>
      <c r="O856" s="58">
        <v>9209.2013415493348</v>
      </c>
      <c r="P856" s="58">
        <v>414000</v>
      </c>
      <c r="Q856" s="58">
        <v>0</v>
      </c>
      <c r="R856" s="12">
        <v>13052</v>
      </c>
      <c r="S856" s="12" t="s">
        <v>88</v>
      </c>
      <c r="T856" s="12" t="s">
        <v>89</v>
      </c>
      <c r="U856" s="12" t="s">
        <v>10</v>
      </c>
      <c r="V856" s="12">
        <v>4</v>
      </c>
      <c r="W856" s="12">
        <v>0</v>
      </c>
      <c r="X856" s="12">
        <v>0</v>
      </c>
      <c r="Y856" s="59">
        <v>5.7945205479452051</v>
      </c>
      <c r="Z856" s="59">
        <v>40.868493150684934</v>
      </c>
      <c r="AA856" s="12">
        <v>1</v>
      </c>
      <c r="AB856" s="12">
        <v>1</v>
      </c>
      <c r="AC856" s="12">
        <v>1</v>
      </c>
      <c r="AD856" s="12">
        <v>3</v>
      </c>
      <c r="AE856" s="12">
        <v>1</v>
      </c>
      <c r="AF856" s="58" t="s">
        <v>10</v>
      </c>
      <c r="AG856" s="66">
        <f t="shared" si="183"/>
        <v>6.2325067113849782E-2</v>
      </c>
      <c r="AH856" s="67">
        <f t="shared" si="184"/>
        <v>1.3388116666666667</v>
      </c>
      <c r="AI856" s="67">
        <f t="shared" si="185"/>
        <v>0.72960666666666663</v>
      </c>
      <c r="AJ856" s="67">
        <f t="shared" si="186"/>
        <v>0.47120499999999998</v>
      </c>
      <c r="AK856" s="67">
        <f t="shared" si="187"/>
        <v>0.47120499999999998</v>
      </c>
      <c r="AL856" s="67">
        <f t="shared" si="188"/>
        <v>0</v>
      </c>
      <c r="AM856" s="59">
        <f>VLOOKUP(AG856,'SCORE TALLER'!$AC$2:$AD$10,2,TRUE)*AM$2</f>
        <v>0</v>
      </c>
      <c r="AN856" s="59">
        <f>VLOOKUP(AD856,'SCORE TALLER'!$W$2:$X$10,2,TRUE)*AN$2</f>
        <v>0.32</v>
      </c>
      <c r="AO856" s="59">
        <f>VLOOKUP(AB856,'SCORE TALLER'!$S$2:$T$10,2,FALSE)*AO$2</f>
        <v>0.05</v>
      </c>
      <c r="AP856" s="59">
        <f>VLOOKUP(AH856,'SCORE TALLER'!$AE$2:$AF$10,2,TRUE)*AP$2</f>
        <v>0</v>
      </c>
      <c r="AQ856" s="59">
        <f>VLOOKUP(AI856,'SCORE TALLER'!$AG$2:$AH$10,2,TRUE)*AQ$2</f>
        <v>0.4</v>
      </c>
      <c r="AR856" s="59">
        <f>VLOOKUP(AC856,'SCORE TALLER'!$U$2:$V$10,2,FALSE)*AR$2</f>
        <v>0.05</v>
      </c>
      <c r="AS856" s="59">
        <f>VLOOKUP(AE856,'SCORE TALLER'!$Y$2:$Z$10,2,FALSE)*AS$2</f>
        <v>0.03</v>
      </c>
      <c r="AT856" s="59">
        <f>VLOOKUP(Z856,'SCORE TALLER'!$O$2:$P$10,2,TRUE)*AT$2</f>
        <v>0.03</v>
      </c>
      <c r="AU856" s="59">
        <f>VLOOKUP(S856,'SCORE TALLER'!$A$2:$B$10,2,FALSE)*AU$2</f>
        <v>0.25</v>
      </c>
      <c r="AV856" s="59">
        <f>VLOOKUP(AJ856,'SCORE TALLER'!$AI$2:$AJ$10,2,TRUE)*AV$2</f>
        <v>0.25</v>
      </c>
      <c r="AW856" s="59">
        <f>VLOOKUP(AK856,'SCORE TALLER'!$AK$2:$AL$10,2,TRUE)*AW$2</f>
        <v>0.25</v>
      </c>
      <c r="AX856" s="59">
        <f>VLOOKUP(T856,'SCORE TALLER'!$C$2:$D$10,2,FALSE)*AX$2</f>
        <v>0</v>
      </c>
      <c r="AY856" s="59">
        <f>VLOOKUP(W856,'SCORE TALLER'!$I$2:$J$10,2,TRUE)*AY$2</f>
        <v>0</v>
      </c>
      <c r="AZ856" s="59">
        <f>VLOOKUP(X856,'SCORE TALLER'!$K$2:$L$10,2,TRUE)*AZ$2</f>
        <v>0</v>
      </c>
      <c r="BA856" s="59">
        <f>VLOOKUP(U856,'SCORE TALLER'!$E$2:$F$10,2,FALSE)*BA$2</f>
        <v>0</v>
      </c>
      <c r="BB856" s="59">
        <f>VLOOKUP(Y856,'SCORE TALLER'!$M$2:$N$10,2,TRUE)*BB$2</f>
        <v>0.03</v>
      </c>
      <c r="BC856" s="59">
        <f>VLOOKUP(AA856,'SCORE TALLER'!$Q$2:$R$10,2,FALSE)*BC$2</f>
        <v>0.05</v>
      </c>
      <c r="BD856" s="59">
        <f>VLOOKUP(V856,'SCORE TALLER'!$G$2:$H$10,2,FALSE)*BD$2</f>
        <v>0</v>
      </c>
      <c r="BE856" s="59">
        <f>VLOOKUP(AF856,'SCORE TALLER'!$AA$2:$AB$10,2,FALSE)*BE$2</f>
        <v>0</v>
      </c>
      <c r="BF856" s="59">
        <f>VLOOKUP(AL856,'SCORE TALLER'!$AM$2:$AN$10,2,TRUE)*BF$2</f>
        <v>0</v>
      </c>
      <c r="BG856" s="67">
        <f t="shared" si="189"/>
        <v>1.7100000000000002</v>
      </c>
      <c r="BH856" s="67" t="str">
        <f>VLOOKUP(BG856,'SCORE TALLER'!$AP$2:$AQ$7,2,TRUE)</f>
        <v>2. Normal</v>
      </c>
      <c r="BI856" s="67" t="str">
        <f t="shared" si="191"/>
        <v>LBZ</v>
      </c>
      <c r="BJ856" s="67" t="str">
        <f t="shared" si="191"/>
        <v>A</v>
      </c>
      <c r="BK856" s="67" t="str">
        <f t="shared" si="192"/>
        <v>A</v>
      </c>
      <c r="BL856" s="86">
        <f t="shared" si="190"/>
        <v>1413615</v>
      </c>
      <c r="BM856" s="86">
        <f t="shared" si="193"/>
        <v>0</v>
      </c>
    </row>
    <row r="857" spans="1:65" x14ac:dyDescent="0.3">
      <c r="A857" s="57">
        <v>2044008842</v>
      </c>
      <c r="B857" s="12" t="s">
        <v>995</v>
      </c>
      <c r="C857" s="58" t="s">
        <v>105</v>
      </c>
      <c r="D857" s="58" t="s">
        <v>114</v>
      </c>
      <c r="E857" s="58"/>
      <c r="F857" s="58">
        <v>4162060</v>
      </c>
      <c r="G857" s="58">
        <f t="shared" si="181"/>
        <v>1975991</v>
      </c>
      <c r="H857" s="58">
        <f t="shared" si="182"/>
        <v>1975991</v>
      </c>
      <c r="I857" s="58">
        <v>4382000</v>
      </c>
      <c r="J857" s="58">
        <v>215638</v>
      </c>
      <c r="K857" s="58">
        <v>0</v>
      </c>
      <c r="L857" s="58">
        <v>0</v>
      </c>
      <c r="M857" s="58">
        <v>2186069</v>
      </c>
      <c r="N857" s="58">
        <f>VLOOKUP(AD857,'tabla ingresos'!$A$3:$D$15,4,FALSE)</f>
        <v>2000000</v>
      </c>
      <c r="O857" s="58">
        <v>278816.72918845469</v>
      </c>
      <c r="P857" s="58">
        <v>9167000</v>
      </c>
      <c r="Q857" s="58">
        <v>0</v>
      </c>
      <c r="R857" s="12">
        <v>13052</v>
      </c>
      <c r="S857" s="12" t="s">
        <v>88</v>
      </c>
      <c r="T857" s="12" t="s">
        <v>89</v>
      </c>
      <c r="U857" s="12" t="s">
        <v>10</v>
      </c>
      <c r="V857" s="12">
        <v>4</v>
      </c>
      <c r="W857" s="12">
        <v>0</v>
      </c>
      <c r="X857" s="12">
        <v>0</v>
      </c>
      <c r="Y857" s="59">
        <v>6.2986301369863016</v>
      </c>
      <c r="Z857" s="59">
        <v>35.728767123287675</v>
      </c>
      <c r="AA857" s="12">
        <v>1</v>
      </c>
      <c r="AB857" s="12">
        <v>5</v>
      </c>
      <c r="AC857" s="12">
        <v>2</v>
      </c>
      <c r="AD857" s="12">
        <v>3</v>
      </c>
      <c r="AE857" s="12">
        <v>3</v>
      </c>
      <c r="AF857" s="58" t="s">
        <v>10</v>
      </c>
      <c r="AG857" s="66">
        <f t="shared" si="183"/>
        <v>0.16481824306281823</v>
      </c>
      <c r="AH857" s="67">
        <f t="shared" si="184"/>
        <v>4.4430199999999997</v>
      </c>
      <c r="AI857" s="67">
        <f t="shared" si="185"/>
        <v>0.72868966666666668</v>
      </c>
      <c r="AJ857" s="67">
        <f t="shared" si="186"/>
        <v>0.65866366666666665</v>
      </c>
      <c r="AK857" s="67">
        <f t="shared" si="187"/>
        <v>0.65866366666666665</v>
      </c>
      <c r="AL857" s="67">
        <f t="shared" si="188"/>
        <v>0</v>
      </c>
      <c r="AM857" s="59">
        <f>VLOOKUP(AG857,'SCORE TALLER'!$AC$2:$AD$10,2,TRUE)*AM$2</f>
        <v>0</v>
      </c>
      <c r="AN857" s="59">
        <f>VLOOKUP(AD857,'SCORE TALLER'!$W$2:$X$10,2,TRUE)*AN$2</f>
        <v>0.32</v>
      </c>
      <c r="AO857" s="59">
        <f>VLOOKUP(AB857,'SCORE TALLER'!$S$2:$T$10,2,FALSE)*AO$2</f>
        <v>0.01</v>
      </c>
      <c r="AP857" s="59">
        <f>VLOOKUP(AH857,'SCORE TALLER'!$AE$2:$AF$10,2,TRUE)*AP$2</f>
        <v>0</v>
      </c>
      <c r="AQ857" s="59">
        <f>VLOOKUP(AI857,'SCORE TALLER'!$AG$2:$AH$10,2,TRUE)*AQ$2</f>
        <v>0.4</v>
      </c>
      <c r="AR857" s="59">
        <f>VLOOKUP(AC857,'SCORE TALLER'!$U$2:$V$10,2,FALSE)*AR$2</f>
        <v>0.04</v>
      </c>
      <c r="AS857" s="59">
        <f>VLOOKUP(AE857,'SCORE TALLER'!$Y$2:$Z$10,2,FALSE)*AS$2</f>
        <v>0.02</v>
      </c>
      <c r="AT857" s="59">
        <f>VLOOKUP(Z857,'SCORE TALLER'!$O$2:$P$10,2,TRUE)*AT$2</f>
        <v>0.03</v>
      </c>
      <c r="AU857" s="59">
        <f>VLOOKUP(S857,'SCORE TALLER'!$A$2:$B$10,2,FALSE)*AU$2</f>
        <v>0.25</v>
      </c>
      <c r="AV857" s="59">
        <f>VLOOKUP(AJ857,'SCORE TALLER'!$AI$2:$AJ$10,2,TRUE)*AV$2</f>
        <v>0.25</v>
      </c>
      <c r="AW857" s="59">
        <f>VLOOKUP(AK857,'SCORE TALLER'!$AK$2:$AL$10,2,TRUE)*AW$2</f>
        <v>0.25</v>
      </c>
      <c r="AX857" s="59">
        <f>VLOOKUP(T857,'SCORE TALLER'!$C$2:$D$10,2,FALSE)*AX$2</f>
        <v>0</v>
      </c>
      <c r="AY857" s="59">
        <f>VLOOKUP(W857,'SCORE TALLER'!$I$2:$J$10,2,TRUE)*AY$2</f>
        <v>0</v>
      </c>
      <c r="AZ857" s="59">
        <f>VLOOKUP(X857,'SCORE TALLER'!$K$2:$L$10,2,TRUE)*AZ$2</f>
        <v>0</v>
      </c>
      <c r="BA857" s="59">
        <f>VLOOKUP(U857,'SCORE TALLER'!$E$2:$F$10,2,FALSE)*BA$2</f>
        <v>0</v>
      </c>
      <c r="BB857" s="59">
        <f>VLOOKUP(Y857,'SCORE TALLER'!$M$2:$N$10,2,TRUE)*BB$2</f>
        <v>0.02</v>
      </c>
      <c r="BC857" s="59">
        <f>VLOOKUP(AA857,'SCORE TALLER'!$Q$2:$R$10,2,FALSE)*BC$2</f>
        <v>0.05</v>
      </c>
      <c r="BD857" s="59">
        <f>VLOOKUP(V857,'SCORE TALLER'!$G$2:$H$10,2,FALSE)*BD$2</f>
        <v>0</v>
      </c>
      <c r="BE857" s="59">
        <f>VLOOKUP(AF857,'SCORE TALLER'!$AA$2:$AB$10,2,FALSE)*BE$2</f>
        <v>0</v>
      </c>
      <c r="BF857" s="59">
        <f>VLOOKUP(AL857,'SCORE TALLER'!$AM$2:$AN$10,2,TRUE)*BF$2</f>
        <v>0</v>
      </c>
      <c r="BG857" s="67">
        <f t="shared" si="189"/>
        <v>1.6400000000000001</v>
      </c>
      <c r="BH857" s="67" t="str">
        <f>VLOOKUP(BG857,'SCORE TALLER'!$AP$2:$AQ$7,2,TRUE)</f>
        <v>2. Normal</v>
      </c>
      <c r="BI857" s="67" t="str">
        <f t="shared" si="191"/>
        <v>LBZ</v>
      </c>
      <c r="BJ857" s="67" t="str">
        <f t="shared" si="191"/>
        <v>A</v>
      </c>
      <c r="BK857" s="67" t="str">
        <f t="shared" si="192"/>
        <v>A</v>
      </c>
      <c r="BL857" s="86">
        <f t="shared" si="190"/>
        <v>1975991</v>
      </c>
      <c r="BM857" s="86">
        <f t="shared" si="193"/>
        <v>0</v>
      </c>
    </row>
    <row r="858" spans="1:65" x14ac:dyDescent="0.3">
      <c r="A858" s="57">
        <v>2202484028</v>
      </c>
      <c r="B858" s="12" t="s">
        <v>996</v>
      </c>
      <c r="C858" s="58" t="s">
        <v>105</v>
      </c>
      <c r="D858" s="58" t="s">
        <v>114</v>
      </c>
      <c r="E858" s="58"/>
      <c r="F858" s="58">
        <v>2274927</v>
      </c>
      <c r="G858" s="58">
        <f t="shared" si="181"/>
        <v>1182998</v>
      </c>
      <c r="H858" s="58">
        <f t="shared" si="182"/>
        <v>1182998</v>
      </c>
      <c r="I858" s="58">
        <v>2275000</v>
      </c>
      <c r="J858" s="58">
        <v>148039</v>
      </c>
      <c r="K858" s="58">
        <v>0</v>
      </c>
      <c r="L858" s="58">
        <v>0</v>
      </c>
      <c r="M858" s="58">
        <v>1091929</v>
      </c>
      <c r="N858" s="58">
        <f>VLOOKUP(AD858,'tabla ingresos'!$A$3:$D$15,4,FALSE)</f>
        <v>1000000</v>
      </c>
      <c r="O858" s="58">
        <v>113669.12766984807</v>
      </c>
      <c r="P858" s="58">
        <v>5110000</v>
      </c>
      <c r="Q858" s="58">
        <v>0</v>
      </c>
      <c r="R858" s="12">
        <v>68547</v>
      </c>
      <c r="S858" s="12" t="s">
        <v>88</v>
      </c>
      <c r="T858" s="12" t="s">
        <v>89</v>
      </c>
      <c r="U858" s="12" t="s">
        <v>10</v>
      </c>
      <c r="V858" s="12">
        <v>4</v>
      </c>
      <c r="W858" s="12">
        <v>0</v>
      </c>
      <c r="X858" s="12">
        <v>0</v>
      </c>
      <c r="Y858" s="59">
        <v>3.7424657534246575</v>
      </c>
      <c r="Z858" s="59">
        <v>27.608219178082191</v>
      </c>
      <c r="AA858" s="12">
        <v>2</v>
      </c>
      <c r="AB858" s="12">
        <v>4</v>
      </c>
      <c r="AC858" s="12">
        <v>2</v>
      </c>
      <c r="AD858" s="12">
        <v>2</v>
      </c>
      <c r="AE858" s="12">
        <v>1</v>
      </c>
      <c r="AF858" s="58" t="s">
        <v>10</v>
      </c>
      <c r="AG858" s="66">
        <f t="shared" si="183"/>
        <v>0.17447208511323203</v>
      </c>
      <c r="AH858" s="67">
        <f t="shared" si="184"/>
        <v>4.9232846666666665</v>
      </c>
      <c r="AI858" s="67">
        <f t="shared" si="185"/>
        <v>0.72795266666666669</v>
      </c>
      <c r="AJ858" s="67">
        <f t="shared" si="186"/>
        <v>0.78866533333333333</v>
      </c>
      <c r="AK858" s="67">
        <f t="shared" si="187"/>
        <v>0.78866533333333333</v>
      </c>
      <c r="AL858" s="67">
        <f t="shared" si="188"/>
        <v>0</v>
      </c>
      <c r="AM858" s="59">
        <f>VLOOKUP(AG858,'SCORE TALLER'!$AC$2:$AD$10,2,TRUE)*AM$2</f>
        <v>0</v>
      </c>
      <c r="AN858" s="59">
        <f>VLOOKUP(AD858,'SCORE TALLER'!$W$2:$X$10,2,TRUE)*AN$2</f>
        <v>0.32</v>
      </c>
      <c r="AO858" s="59">
        <f>VLOOKUP(AB858,'SCORE TALLER'!$S$2:$T$10,2,FALSE)*AO$2</f>
        <v>0.02</v>
      </c>
      <c r="AP858" s="59">
        <f>VLOOKUP(AH858,'SCORE TALLER'!$AE$2:$AF$10,2,TRUE)*AP$2</f>
        <v>0</v>
      </c>
      <c r="AQ858" s="59">
        <f>VLOOKUP(AI858,'SCORE TALLER'!$AG$2:$AH$10,2,TRUE)*AQ$2</f>
        <v>0.4</v>
      </c>
      <c r="AR858" s="59">
        <f>VLOOKUP(AC858,'SCORE TALLER'!$U$2:$V$10,2,FALSE)*AR$2</f>
        <v>0.04</v>
      </c>
      <c r="AS858" s="59">
        <f>VLOOKUP(AE858,'SCORE TALLER'!$Y$2:$Z$10,2,FALSE)*AS$2</f>
        <v>0.03</v>
      </c>
      <c r="AT858" s="59">
        <f>VLOOKUP(Z858,'SCORE TALLER'!$O$2:$P$10,2,TRUE)*AT$2</f>
        <v>0.04</v>
      </c>
      <c r="AU858" s="59">
        <f>VLOOKUP(S858,'SCORE TALLER'!$A$2:$B$10,2,FALSE)*AU$2</f>
        <v>0.25</v>
      </c>
      <c r="AV858" s="59">
        <f>VLOOKUP(AJ858,'SCORE TALLER'!$AI$2:$AJ$10,2,TRUE)*AV$2</f>
        <v>0.25</v>
      </c>
      <c r="AW858" s="59">
        <f>VLOOKUP(AK858,'SCORE TALLER'!$AK$2:$AL$10,2,TRUE)*AW$2</f>
        <v>0.25</v>
      </c>
      <c r="AX858" s="59">
        <f>VLOOKUP(T858,'SCORE TALLER'!$C$2:$D$10,2,FALSE)*AX$2</f>
        <v>0</v>
      </c>
      <c r="AY858" s="59">
        <f>VLOOKUP(W858,'SCORE TALLER'!$I$2:$J$10,2,TRUE)*AY$2</f>
        <v>0</v>
      </c>
      <c r="AZ858" s="59">
        <f>VLOOKUP(X858,'SCORE TALLER'!$K$2:$L$10,2,TRUE)*AZ$2</f>
        <v>0</v>
      </c>
      <c r="BA858" s="59">
        <f>VLOOKUP(U858,'SCORE TALLER'!$E$2:$F$10,2,FALSE)*BA$2</f>
        <v>0</v>
      </c>
      <c r="BB858" s="59">
        <f>VLOOKUP(Y858,'SCORE TALLER'!$M$2:$N$10,2,TRUE)*BB$2</f>
        <v>0.04</v>
      </c>
      <c r="BC858" s="59">
        <f>VLOOKUP(AA858,'SCORE TALLER'!$Q$2:$R$10,2,FALSE)*BC$2</f>
        <v>0</v>
      </c>
      <c r="BD858" s="59">
        <f>VLOOKUP(V858,'SCORE TALLER'!$G$2:$H$10,2,FALSE)*BD$2</f>
        <v>0</v>
      </c>
      <c r="BE858" s="59">
        <f>VLOOKUP(AF858,'SCORE TALLER'!$AA$2:$AB$10,2,FALSE)*BE$2</f>
        <v>0</v>
      </c>
      <c r="BF858" s="59">
        <f>VLOOKUP(AL858,'SCORE TALLER'!$AM$2:$AN$10,2,TRUE)*BF$2</f>
        <v>0</v>
      </c>
      <c r="BG858" s="67">
        <f t="shared" si="189"/>
        <v>1.6400000000000001</v>
      </c>
      <c r="BH858" s="67" t="str">
        <f>VLOOKUP(BG858,'SCORE TALLER'!$AP$2:$AQ$7,2,TRUE)</f>
        <v>2. Normal</v>
      </c>
      <c r="BI858" s="67" t="str">
        <f t="shared" si="191"/>
        <v>LBZ</v>
      </c>
      <c r="BJ858" s="67" t="str">
        <f t="shared" si="191"/>
        <v>A</v>
      </c>
      <c r="BK858" s="67" t="str">
        <f t="shared" si="192"/>
        <v>A</v>
      </c>
      <c r="BL858" s="86">
        <f t="shared" si="190"/>
        <v>1182998</v>
      </c>
      <c r="BM858" s="86">
        <f t="shared" si="193"/>
        <v>0</v>
      </c>
    </row>
    <row r="859" spans="1:65" x14ac:dyDescent="0.3">
      <c r="A859" s="57">
        <v>26800448</v>
      </c>
      <c r="B859" s="12" t="s">
        <v>997</v>
      </c>
      <c r="C859" s="58" t="s">
        <v>107</v>
      </c>
      <c r="D859" s="58" t="s">
        <v>114</v>
      </c>
      <c r="E859" s="58"/>
      <c r="F859" s="58">
        <v>2212116</v>
      </c>
      <c r="G859" s="58">
        <f t="shared" si="181"/>
        <v>1122379</v>
      </c>
      <c r="H859" s="58">
        <f t="shared" si="182"/>
        <v>0</v>
      </c>
      <c r="I859" s="58" t="e">
        <v>#N/A</v>
      </c>
      <c r="J859" s="58">
        <v>69004</v>
      </c>
      <c r="K859" s="58">
        <v>0</v>
      </c>
      <c r="L859" s="58">
        <v>2000000</v>
      </c>
      <c r="M859" s="58">
        <v>1089737</v>
      </c>
      <c r="N859" s="58">
        <f>VLOOKUP(AD859,'tabla ingresos'!$A$3:$D$15,4,FALSE)</f>
        <v>1000000</v>
      </c>
      <c r="O859" s="58">
        <v>0</v>
      </c>
      <c r="P859" s="58">
        <v>0</v>
      </c>
      <c r="Q859" s="58">
        <v>0</v>
      </c>
      <c r="R859" s="12">
        <v>76130</v>
      </c>
      <c r="S859" s="12" t="s">
        <v>87</v>
      </c>
      <c r="T859" s="12" t="s">
        <v>89</v>
      </c>
      <c r="U859" s="12" t="s">
        <v>10</v>
      </c>
      <c r="V859" s="12">
        <v>4</v>
      </c>
      <c r="W859" s="12">
        <v>0</v>
      </c>
      <c r="X859" s="12">
        <v>0</v>
      </c>
      <c r="Y859" s="59">
        <v>3.5671232876712327</v>
      </c>
      <c r="Z859" s="59">
        <v>46.265753424657532</v>
      </c>
      <c r="AA859" s="12">
        <v>1</v>
      </c>
      <c r="AB859" s="12">
        <v>2</v>
      </c>
      <c r="AC859" s="12">
        <v>2</v>
      </c>
      <c r="AD859" s="12">
        <v>2</v>
      </c>
      <c r="AE859" s="12">
        <v>3</v>
      </c>
      <c r="AF859" s="58" t="s">
        <v>91</v>
      </c>
      <c r="AG859" s="66">
        <f t="shared" si="183"/>
        <v>4.6002666666666664E-2</v>
      </c>
      <c r="AH859" s="67">
        <f t="shared" si="184"/>
        <v>1.4747440000000001</v>
      </c>
      <c r="AI859" s="67">
        <f t="shared" si="185"/>
        <v>0.72649133333333338</v>
      </c>
      <c r="AJ859" s="67">
        <f t="shared" si="186"/>
        <v>0.74825266666666668</v>
      </c>
      <c r="AK859" s="67">
        <f t="shared" si="187"/>
        <v>0</v>
      </c>
      <c r="AL859" s="67">
        <f t="shared" si="188"/>
        <v>0</v>
      </c>
      <c r="AM859" s="59">
        <f>VLOOKUP(AG859,'SCORE TALLER'!$AC$2:$AD$10,2,TRUE)*AM$2</f>
        <v>0</v>
      </c>
      <c r="AN859" s="59">
        <f>VLOOKUP(AD859,'SCORE TALLER'!$W$2:$X$10,2,TRUE)*AN$2</f>
        <v>0.32</v>
      </c>
      <c r="AO859" s="59">
        <f>VLOOKUP(AB859,'SCORE TALLER'!$S$2:$T$10,2,FALSE)*AO$2</f>
        <v>0.04</v>
      </c>
      <c r="AP859" s="59">
        <f>VLOOKUP(AH859,'SCORE TALLER'!$AE$2:$AF$10,2,TRUE)*AP$2</f>
        <v>0</v>
      </c>
      <c r="AQ859" s="59">
        <f>VLOOKUP(AI859,'SCORE TALLER'!$AG$2:$AH$10,2,TRUE)*AQ$2</f>
        <v>0.4</v>
      </c>
      <c r="AR859" s="59">
        <f>VLOOKUP(AC859,'SCORE TALLER'!$U$2:$V$10,2,FALSE)*AR$2</f>
        <v>0.04</v>
      </c>
      <c r="AS859" s="59">
        <f>VLOOKUP(AE859,'SCORE TALLER'!$Y$2:$Z$10,2,FALSE)*AS$2</f>
        <v>0.02</v>
      </c>
      <c r="AT859" s="59">
        <f>VLOOKUP(Z859,'SCORE TALLER'!$O$2:$P$10,2,TRUE)*AT$2</f>
        <v>0.02</v>
      </c>
      <c r="AU859" s="59">
        <f>VLOOKUP(S859,'SCORE TALLER'!$A$2:$B$10,2,FALSE)*AU$2</f>
        <v>0.15000000000000002</v>
      </c>
      <c r="AV859" s="59">
        <f>VLOOKUP(AJ859,'SCORE TALLER'!$AI$2:$AJ$10,2,TRUE)*AV$2</f>
        <v>0.25</v>
      </c>
      <c r="AW859" s="59">
        <f>VLOOKUP(AK859,'SCORE TALLER'!$AK$2:$AL$10,2,TRUE)*AW$2</f>
        <v>0.25</v>
      </c>
      <c r="AX859" s="59">
        <f>VLOOKUP(T859,'SCORE TALLER'!$C$2:$D$10,2,FALSE)*AX$2</f>
        <v>0</v>
      </c>
      <c r="AY859" s="59">
        <f>VLOOKUP(W859,'SCORE TALLER'!$I$2:$J$10,2,TRUE)*AY$2</f>
        <v>0</v>
      </c>
      <c r="AZ859" s="59">
        <f>VLOOKUP(X859,'SCORE TALLER'!$K$2:$L$10,2,TRUE)*AZ$2</f>
        <v>0</v>
      </c>
      <c r="BA859" s="59">
        <f>VLOOKUP(U859,'SCORE TALLER'!$E$2:$F$10,2,FALSE)*BA$2</f>
        <v>0</v>
      </c>
      <c r="BB859" s="59">
        <f>VLOOKUP(Y859,'SCORE TALLER'!$M$2:$N$10,2,TRUE)*BB$2</f>
        <v>0.04</v>
      </c>
      <c r="BC859" s="59">
        <f>VLOOKUP(AA859,'SCORE TALLER'!$Q$2:$R$10,2,FALSE)*BC$2</f>
        <v>0.05</v>
      </c>
      <c r="BD859" s="59">
        <f>VLOOKUP(V859,'SCORE TALLER'!$G$2:$H$10,2,FALSE)*BD$2</f>
        <v>0</v>
      </c>
      <c r="BE859" s="59">
        <f>VLOOKUP(AF859,'SCORE TALLER'!$AA$2:$AB$10,2,FALSE)*BE$2</f>
        <v>0.30000000000000004</v>
      </c>
      <c r="BF859" s="59">
        <f>VLOOKUP(AL859,'SCORE TALLER'!$AM$2:$AN$10,2,TRUE)*BF$2</f>
        <v>0</v>
      </c>
      <c r="BG859" s="67">
        <f t="shared" si="189"/>
        <v>1.8800000000000003</v>
      </c>
      <c r="BH859" s="67" t="str">
        <f>VLOOKUP(BG859,'SCORE TALLER'!$AP$2:$AQ$7,2,TRUE)</f>
        <v>2. Normal</v>
      </c>
      <c r="BI859" s="67" t="str">
        <f t="shared" si="191"/>
        <v>LBZ</v>
      </c>
      <c r="BJ859" s="67" t="str">
        <f t="shared" si="191"/>
        <v>A</v>
      </c>
      <c r="BK859" s="67" t="str">
        <f t="shared" si="192"/>
        <v>SIN</v>
      </c>
      <c r="BL859" s="86">
        <f t="shared" si="190"/>
        <v>0</v>
      </c>
      <c r="BM859" s="86">
        <f t="shared" si="193"/>
        <v>0</v>
      </c>
    </row>
    <row r="860" spans="1:65" x14ac:dyDescent="0.3">
      <c r="A860" s="57">
        <v>2008880226</v>
      </c>
      <c r="B860" s="12" t="s">
        <v>998</v>
      </c>
      <c r="C860" s="58" t="s">
        <v>105</v>
      </c>
      <c r="D860" s="58" t="s">
        <v>115</v>
      </c>
      <c r="E860" s="58"/>
      <c r="F860" s="58">
        <v>5828248</v>
      </c>
      <c r="G860" s="58">
        <f t="shared" si="181"/>
        <v>3667428</v>
      </c>
      <c r="H860" s="58">
        <f t="shared" si="182"/>
        <v>395428</v>
      </c>
      <c r="I860" s="58">
        <v>5828000</v>
      </c>
      <c r="J860" s="58">
        <v>325805</v>
      </c>
      <c r="K860" s="58">
        <v>0</v>
      </c>
      <c r="L860" s="58">
        <v>3272000</v>
      </c>
      <c r="M860" s="58">
        <v>2160820</v>
      </c>
      <c r="N860" s="58">
        <f>VLOOKUP(AD860,'tabla ingresos'!$A$3:$D$15,4,FALSE)</f>
        <v>2000000</v>
      </c>
      <c r="O860" s="58">
        <v>65042.765030652787</v>
      </c>
      <c r="P860" s="58">
        <v>2924000</v>
      </c>
      <c r="Q860" s="58">
        <v>0</v>
      </c>
      <c r="R860" s="12">
        <v>68547</v>
      </c>
      <c r="S860" s="12" t="s">
        <v>87</v>
      </c>
      <c r="T860" s="12" t="s">
        <v>89</v>
      </c>
      <c r="U860" s="12" t="s">
        <v>10</v>
      </c>
      <c r="V860" s="12">
        <v>4</v>
      </c>
      <c r="W860" s="12">
        <v>0</v>
      </c>
      <c r="X860" s="12">
        <v>0</v>
      </c>
      <c r="Y860" s="59">
        <v>5.484931506849315</v>
      </c>
      <c r="Z860" s="59">
        <v>25.254794520547946</v>
      </c>
      <c r="AA860" s="12">
        <v>1</v>
      </c>
      <c r="AB860" s="12">
        <v>4</v>
      </c>
      <c r="AC860" s="12">
        <v>3</v>
      </c>
      <c r="AD860" s="12">
        <v>3</v>
      </c>
      <c r="AE860" s="12">
        <v>1</v>
      </c>
      <c r="AF860" s="58" t="s">
        <v>10</v>
      </c>
      <c r="AG860" s="66">
        <f t="shared" si="183"/>
        <v>0.13028258834355094</v>
      </c>
      <c r="AH860" s="67">
        <f t="shared" si="184"/>
        <v>2.9174159999999998</v>
      </c>
      <c r="AI860" s="67">
        <f t="shared" si="185"/>
        <v>0.72027333333333332</v>
      </c>
      <c r="AJ860" s="67">
        <f t="shared" si="186"/>
        <v>1.2224759999999999</v>
      </c>
      <c r="AK860" s="67">
        <f t="shared" si="187"/>
        <v>0.13180933333333333</v>
      </c>
      <c r="AL860" s="67">
        <f t="shared" si="188"/>
        <v>0</v>
      </c>
      <c r="AM860" s="59">
        <f>VLOOKUP(AG860,'SCORE TALLER'!$AC$2:$AD$10,2,TRUE)*AM$2</f>
        <v>0</v>
      </c>
      <c r="AN860" s="59">
        <f>VLOOKUP(AD860,'SCORE TALLER'!$W$2:$X$10,2,TRUE)*AN$2</f>
        <v>0.32</v>
      </c>
      <c r="AO860" s="59">
        <f>VLOOKUP(AB860,'SCORE TALLER'!$S$2:$T$10,2,FALSE)*AO$2</f>
        <v>0.02</v>
      </c>
      <c r="AP860" s="59">
        <f>VLOOKUP(AH860,'SCORE TALLER'!$AE$2:$AF$10,2,TRUE)*AP$2</f>
        <v>0</v>
      </c>
      <c r="AQ860" s="59">
        <f>VLOOKUP(AI860,'SCORE TALLER'!$AG$2:$AH$10,2,TRUE)*AQ$2</f>
        <v>0.4</v>
      </c>
      <c r="AR860" s="59">
        <f>VLOOKUP(AC860,'SCORE TALLER'!$U$2:$V$10,2,FALSE)*AR$2</f>
        <v>0.03</v>
      </c>
      <c r="AS860" s="59">
        <f>VLOOKUP(AE860,'SCORE TALLER'!$Y$2:$Z$10,2,FALSE)*AS$2</f>
        <v>0.03</v>
      </c>
      <c r="AT860" s="59">
        <f>VLOOKUP(Z860,'SCORE TALLER'!$O$2:$P$10,2,TRUE)*AT$2</f>
        <v>0.04</v>
      </c>
      <c r="AU860" s="59">
        <f>VLOOKUP(S860,'SCORE TALLER'!$A$2:$B$10,2,FALSE)*AU$2</f>
        <v>0.15000000000000002</v>
      </c>
      <c r="AV860" s="59">
        <f>VLOOKUP(AJ860,'SCORE TALLER'!$AI$2:$AJ$10,2,TRUE)*AV$2</f>
        <v>0.2</v>
      </c>
      <c r="AW860" s="59">
        <f>VLOOKUP(AK860,'SCORE TALLER'!$AK$2:$AL$10,2,TRUE)*AW$2</f>
        <v>0.25</v>
      </c>
      <c r="AX860" s="59">
        <f>VLOOKUP(T860,'SCORE TALLER'!$C$2:$D$10,2,FALSE)*AX$2</f>
        <v>0</v>
      </c>
      <c r="AY860" s="59">
        <f>VLOOKUP(W860,'SCORE TALLER'!$I$2:$J$10,2,TRUE)*AY$2</f>
        <v>0</v>
      </c>
      <c r="AZ860" s="59">
        <f>VLOOKUP(X860,'SCORE TALLER'!$K$2:$L$10,2,TRUE)*AZ$2</f>
        <v>0</v>
      </c>
      <c r="BA860" s="59">
        <f>VLOOKUP(U860,'SCORE TALLER'!$E$2:$F$10,2,FALSE)*BA$2</f>
        <v>0</v>
      </c>
      <c r="BB860" s="59">
        <f>VLOOKUP(Y860,'SCORE TALLER'!$M$2:$N$10,2,TRUE)*BB$2</f>
        <v>0.03</v>
      </c>
      <c r="BC860" s="59">
        <f>VLOOKUP(AA860,'SCORE TALLER'!$Q$2:$R$10,2,FALSE)*BC$2</f>
        <v>0.05</v>
      </c>
      <c r="BD860" s="59">
        <f>VLOOKUP(V860,'SCORE TALLER'!$G$2:$H$10,2,FALSE)*BD$2</f>
        <v>0</v>
      </c>
      <c r="BE860" s="59">
        <f>VLOOKUP(AF860,'SCORE TALLER'!$AA$2:$AB$10,2,FALSE)*BE$2</f>
        <v>0</v>
      </c>
      <c r="BF860" s="59">
        <f>VLOOKUP(AL860,'SCORE TALLER'!$AM$2:$AN$10,2,TRUE)*BF$2</f>
        <v>0</v>
      </c>
      <c r="BG860" s="67">
        <f t="shared" si="189"/>
        <v>1.5200000000000002</v>
      </c>
      <c r="BH860" s="67" t="str">
        <f>VLOOKUP(BG860,'SCORE TALLER'!$AP$2:$AQ$7,2,TRUE)</f>
        <v>2. Normal</v>
      </c>
      <c r="BI860" s="67" t="str">
        <f t="shared" si="191"/>
        <v>LBZ</v>
      </c>
      <c r="BJ860" s="67" t="str">
        <f t="shared" si="191"/>
        <v>A</v>
      </c>
      <c r="BK860" s="67" t="str">
        <f t="shared" si="192"/>
        <v>A</v>
      </c>
      <c r="BL860" s="86">
        <f t="shared" si="190"/>
        <v>395428</v>
      </c>
      <c r="BM860" s="86">
        <f t="shared" si="193"/>
        <v>0</v>
      </c>
    </row>
    <row r="861" spans="1:65" x14ac:dyDescent="0.3">
      <c r="A861" s="57">
        <v>26806044</v>
      </c>
      <c r="B861" s="12" t="s">
        <v>999</v>
      </c>
      <c r="C861" s="58" t="s">
        <v>105</v>
      </c>
      <c r="D861" s="58" t="s">
        <v>115</v>
      </c>
      <c r="E861" s="58">
        <v>98589</v>
      </c>
      <c r="F861" s="58">
        <v>3023223</v>
      </c>
      <c r="G861" s="58">
        <f t="shared" si="181"/>
        <v>2042775</v>
      </c>
      <c r="H861" s="58">
        <f t="shared" si="182"/>
        <v>1576170</v>
      </c>
      <c r="I861" s="58">
        <v>3023000</v>
      </c>
      <c r="J861" s="58">
        <v>168317</v>
      </c>
      <c r="K861" s="58">
        <v>214288</v>
      </c>
      <c r="L861" s="58">
        <v>466605</v>
      </c>
      <c r="M861" s="58">
        <v>980448</v>
      </c>
      <c r="N861" s="58">
        <f>VLOOKUP(AD861,'tabla ingresos'!$A$3:$D$15,4,FALSE)</f>
        <v>1000000</v>
      </c>
      <c r="O861" s="58">
        <v>130135.37206689645</v>
      </c>
      <c r="P861" s="58">
        <v>3317000</v>
      </c>
      <c r="Q861" s="58">
        <v>0</v>
      </c>
      <c r="R861" s="12">
        <v>76130</v>
      </c>
      <c r="S861" s="12" t="s">
        <v>87</v>
      </c>
      <c r="T861" s="12" t="s">
        <v>89</v>
      </c>
      <c r="U861" s="12" t="s">
        <v>1</v>
      </c>
      <c r="V861" s="12">
        <v>4</v>
      </c>
      <c r="W861" s="12">
        <v>90</v>
      </c>
      <c r="X861" s="12">
        <v>32</v>
      </c>
      <c r="Y861" s="59">
        <v>3.2602739726027399</v>
      </c>
      <c r="Z861" s="59">
        <v>38.794520547945204</v>
      </c>
      <c r="AA861" s="12">
        <v>1</v>
      </c>
      <c r="AB861" s="12">
        <v>0</v>
      </c>
      <c r="AC861" s="12">
        <v>1</v>
      </c>
      <c r="AD861" s="12">
        <v>2</v>
      </c>
      <c r="AE861" s="12">
        <v>3</v>
      </c>
      <c r="AF861" s="58" t="s">
        <v>10</v>
      </c>
      <c r="AG861" s="66">
        <f t="shared" si="183"/>
        <v>0.19896824804459765</v>
      </c>
      <c r="AH861" s="67">
        <f t="shared" si="184"/>
        <v>4.2268153333333336</v>
      </c>
      <c r="AI861" s="67">
        <f t="shared" si="185"/>
        <v>0.71935800000000005</v>
      </c>
      <c r="AJ861" s="67">
        <f t="shared" si="186"/>
        <v>1.36185</v>
      </c>
      <c r="AK861" s="67">
        <f t="shared" si="187"/>
        <v>1.05078</v>
      </c>
      <c r="AL861" s="67">
        <f t="shared" si="188"/>
        <v>0</v>
      </c>
      <c r="AM861" s="59">
        <f>VLOOKUP(AG861,'SCORE TALLER'!$AC$2:$AD$10,2,TRUE)*AM$2</f>
        <v>0</v>
      </c>
      <c r="AN861" s="59">
        <f>VLOOKUP(AD861,'SCORE TALLER'!$W$2:$X$10,2,TRUE)*AN$2</f>
        <v>0.32</v>
      </c>
      <c r="AO861" s="59">
        <f>VLOOKUP(AB861,'SCORE TALLER'!$S$2:$T$10,2,FALSE)*AO$2</f>
        <v>0.05</v>
      </c>
      <c r="AP861" s="59">
        <f>VLOOKUP(AH861,'SCORE TALLER'!$AE$2:$AF$10,2,TRUE)*AP$2</f>
        <v>0</v>
      </c>
      <c r="AQ861" s="59">
        <f>VLOOKUP(AI861,'SCORE TALLER'!$AG$2:$AH$10,2,TRUE)*AQ$2</f>
        <v>0.4</v>
      </c>
      <c r="AR861" s="59">
        <f>VLOOKUP(AC861,'SCORE TALLER'!$U$2:$V$10,2,FALSE)*AR$2</f>
        <v>0.05</v>
      </c>
      <c r="AS861" s="59">
        <f>VLOOKUP(AE861,'SCORE TALLER'!$Y$2:$Z$10,2,FALSE)*AS$2</f>
        <v>0.02</v>
      </c>
      <c r="AT861" s="59">
        <f>VLOOKUP(Z861,'SCORE TALLER'!$O$2:$P$10,2,TRUE)*AT$2</f>
        <v>0.03</v>
      </c>
      <c r="AU861" s="59">
        <f>VLOOKUP(S861,'SCORE TALLER'!$A$2:$B$10,2,FALSE)*AU$2</f>
        <v>0.15000000000000002</v>
      </c>
      <c r="AV861" s="59">
        <f>VLOOKUP(AJ861,'SCORE TALLER'!$AI$2:$AJ$10,2,TRUE)*AV$2</f>
        <v>0.2</v>
      </c>
      <c r="AW861" s="59">
        <f>VLOOKUP(AK861,'SCORE TALLER'!$AK$2:$AL$10,2,TRUE)*AW$2</f>
        <v>0.2</v>
      </c>
      <c r="AX861" s="59">
        <f>VLOOKUP(T861,'SCORE TALLER'!$C$2:$D$10,2,FALSE)*AX$2</f>
        <v>0</v>
      </c>
      <c r="AY861" s="59">
        <f>VLOOKUP(W861,'SCORE TALLER'!$I$2:$J$10,2,TRUE)*AY$2</f>
        <v>0.15000000000000002</v>
      </c>
      <c r="AZ861" s="59">
        <f>VLOOKUP(X861,'SCORE TALLER'!$K$2:$L$10,2,TRUE)*AZ$2</f>
        <v>0.05</v>
      </c>
      <c r="BA861" s="59">
        <f>VLOOKUP(U861,'SCORE TALLER'!$E$2:$F$10,2,FALSE)*BA$2</f>
        <v>0.15000000000000002</v>
      </c>
      <c r="BB861" s="59">
        <f>VLOOKUP(Y861,'SCORE TALLER'!$M$2:$N$10,2,TRUE)*BB$2</f>
        <v>0.04</v>
      </c>
      <c r="BC861" s="59">
        <f>VLOOKUP(AA861,'SCORE TALLER'!$Q$2:$R$10,2,FALSE)*BC$2</f>
        <v>0.05</v>
      </c>
      <c r="BD861" s="59">
        <f>VLOOKUP(V861,'SCORE TALLER'!$G$2:$H$10,2,FALSE)*BD$2</f>
        <v>0</v>
      </c>
      <c r="BE861" s="59">
        <f>VLOOKUP(AF861,'SCORE TALLER'!$AA$2:$AB$10,2,FALSE)*BE$2</f>
        <v>0</v>
      </c>
      <c r="BF861" s="59">
        <f>VLOOKUP(AL861,'SCORE TALLER'!$AM$2:$AN$10,2,TRUE)*BF$2</f>
        <v>0</v>
      </c>
      <c r="BG861" s="67">
        <f t="shared" si="189"/>
        <v>1.86</v>
      </c>
      <c r="BH861" s="67" t="str">
        <f>VLOOKUP(BG861,'SCORE TALLER'!$AP$2:$AQ$7,2,TRUE)</f>
        <v>2. Normal</v>
      </c>
      <c r="BI861" s="67" t="str">
        <f t="shared" si="191"/>
        <v>LBZ</v>
      </c>
      <c r="BJ861" s="67" t="str">
        <f t="shared" si="191"/>
        <v>C</v>
      </c>
      <c r="BK861" s="67" t="str">
        <f t="shared" si="192"/>
        <v>A</v>
      </c>
      <c r="BL861" s="86">
        <f t="shared" si="190"/>
        <v>1576170</v>
      </c>
      <c r="BM861" s="86">
        <f t="shared" si="193"/>
        <v>0</v>
      </c>
    </row>
    <row r="862" spans="1:65" x14ac:dyDescent="0.3">
      <c r="A862" s="57">
        <v>2004224466</v>
      </c>
      <c r="B862" s="12" t="s">
        <v>1000</v>
      </c>
      <c r="C862" s="58" t="s">
        <v>105</v>
      </c>
      <c r="D862" s="58" t="s">
        <v>114</v>
      </c>
      <c r="E862" s="58"/>
      <c r="F862" s="58">
        <v>2183437</v>
      </c>
      <c r="G862" s="58">
        <f t="shared" si="181"/>
        <v>1107817</v>
      </c>
      <c r="H862" s="58">
        <f t="shared" si="182"/>
        <v>0</v>
      </c>
      <c r="I862" s="58">
        <v>2183000</v>
      </c>
      <c r="J862" s="58">
        <v>137882</v>
      </c>
      <c r="K862" s="58">
        <v>0</v>
      </c>
      <c r="L862" s="58">
        <v>2000000</v>
      </c>
      <c r="M862" s="58">
        <v>1075620</v>
      </c>
      <c r="N862" s="58">
        <f>VLOOKUP(AD862,'tabla ingresos'!$A$3:$D$15,4,FALSE)</f>
        <v>1000000</v>
      </c>
      <c r="O862" s="58">
        <v>244288.52447559126</v>
      </c>
      <c r="P862" s="58">
        <v>10982000</v>
      </c>
      <c r="Q862" s="58">
        <v>0</v>
      </c>
      <c r="R862" s="12">
        <v>68255</v>
      </c>
      <c r="S862" s="12" t="s">
        <v>87</v>
      </c>
      <c r="T862" s="12" t="s">
        <v>89</v>
      </c>
      <c r="U862" s="12" t="s">
        <v>10</v>
      </c>
      <c r="V862" s="12">
        <v>4</v>
      </c>
      <c r="W862" s="12">
        <v>0</v>
      </c>
      <c r="X862" s="12">
        <v>0</v>
      </c>
      <c r="Y862" s="59">
        <v>4.7397260273972606</v>
      </c>
      <c r="Z862" s="59">
        <v>24.980821917808218</v>
      </c>
      <c r="AA862" s="12">
        <v>2</v>
      </c>
      <c r="AB862" s="12">
        <v>2</v>
      </c>
      <c r="AC862" s="12">
        <v>1</v>
      </c>
      <c r="AD862" s="12">
        <v>2</v>
      </c>
      <c r="AE862" s="12">
        <v>1</v>
      </c>
      <c r="AF862" s="58" t="s">
        <v>10</v>
      </c>
      <c r="AG862" s="66">
        <f t="shared" si="183"/>
        <v>0.25478034965039414</v>
      </c>
      <c r="AH862" s="67">
        <f t="shared" si="184"/>
        <v>8.7769580000000005</v>
      </c>
      <c r="AI862" s="67">
        <f t="shared" si="185"/>
        <v>0.71708000000000005</v>
      </c>
      <c r="AJ862" s="67">
        <f t="shared" si="186"/>
        <v>0.73854466666666663</v>
      </c>
      <c r="AK862" s="67">
        <f t="shared" si="187"/>
        <v>0</v>
      </c>
      <c r="AL862" s="67">
        <f t="shared" si="188"/>
        <v>0</v>
      </c>
      <c r="AM862" s="59">
        <f>VLOOKUP(AG862,'SCORE TALLER'!$AC$2:$AD$10,2,TRUE)*AM$2</f>
        <v>0</v>
      </c>
      <c r="AN862" s="59">
        <f>VLOOKUP(AD862,'SCORE TALLER'!$W$2:$X$10,2,TRUE)*AN$2</f>
        <v>0.32</v>
      </c>
      <c r="AO862" s="59">
        <f>VLOOKUP(AB862,'SCORE TALLER'!$S$2:$T$10,2,FALSE)*AO$2</f>
        <v>0.04</v>
      </c>
      <c r="AP862" s="59">
        <f>VLOOKUP(AH862,'SCORE TALLER'!$AE$2:$AF$10,2,TRUE)*AP$2</f>
        <v>0.08</v>
      </c>
      <c r="AQ862" s="59">
        <f>VLOOKUP(AI862,'SCORE TALLER'!$AG$2:$AH$10,2,TRUE)*AQ$2</f>
        <v>0.4</v>
      </c>
      <c r="AR862" s="59">
        <f>VLOOKUP(AC862,'SCORE TALLER'!$U$2:$V$10,2,FALSE)*AR$2</f>
        <v>0.05</v>
      </c>
      <c r="AS862" s="59">
        <f>VLOOKUP(AE862,'SCORE TALLER'!$Y$2:$Z$10,2,FALSE)*AS$2</f>
        <v>0.03</v>
      </c>
      <c r="AT862" s="59">
        <f>VLOOKUP(Z862,'SCORE TALLER'!$O$2:$P$10,2,TRUE)*AT$2</f>
        <v>0.05</v>
      </c>
      <c r="AU862" s="59">
        <f>VLOOKUP(S862,'SCORE TALLER'!$A$2:$B$10,2,FALSE)*AU$2</f>
        <v>0.15000000000000002</v>
      </c>
      <c r="AV862" s="59">
        <f>VLOOKUP(AJ862,'SCORE TALLER'!$AI$2:$AJ$10,2,TRUE)*AV$2</f>
        <v>0.25</v>
      </c>
      <c r="AW862" s="59">
        <f>VLOOKUP(AK862,'SCORE TALLER'!$AK$2:$AL$10,2,TRUE)*AW$2</f>
        <v>0.25</v>
      </c>
      <c r="AX862" s="59">
        <f>VLOOKUP(T862,'SCORE TALLER'!$C$2:$D$10,2,FALSE)*AX$2</f>
        <v>0</v>
      </c>
      <c r="AY862" s="59">
        <f>VLOOKUP(W862,'SCORE TALLER'!$I$2:$J$10,2,TRUE)*AY$2</f>
        <v>0</v>
      </c>
      <c r="AZ862" s="59">
        <f>VLOOKUP(X862,'SCORE TALLER'!$K$2:$L$10,2,TRUE)*AZ$2</f>
        <v>0</v>
      </c>
      <c r="BA862" s="59">
        <f>VLOOKUP(U862,'SCORE TALLER'!$E$2:$F$10,2,FALSE)*BA$2</f>
        <v>0</v>
      </c>
      <c r="BB862" s="59">
        <f>VLOOKUP(Y862,'SCORE TALLER'!$M$2:$N$10,2,TRUE)*BB$2</f>
        <v>0.03</v>
      </c>
      <c r="BC862" s="59">
        <f>VLOOKUP(AA862,'SCORE TALLER'!$Q$2:$R$10,2,FALSE)*BC$2</f>
        <v>0</v>
      </c>
      <c r="BD862" s="59">
        <f>VLOOKUP(V862,'SCORE TALLER'!$G$2:$H$10,2,FALSE)*BD$2</f>
        <v>0</v>
      </c>
      <c r="BE862" s="59">
        <f>VLOOKUP(AF862,'SCORE TALLER'!$AA$2:$AB$10,2,FALSE)*BE$2</f>
        <v>0</v>
      </c>
      <c r="BF862" s="59">
        <f>VLOOKUP(AL862,'SCORE TALLER'!$AM$2:$AN$10,2,TRUE)*BF$2</f>
        <v>0</v>
      </c>
      <c r="BG862" s="67">
        <f t="shared" si="189"/>
        <v>1.6500000000000001</v>
      </c>
      <c r="BH862" s="67" t="str">
        <f>VLOOKUP(BG862,'SCORE TALLER'!$AP$2:$AQ$7,2,TRUE)</f>
        <v>2. Normal</v>
      </c>
      <c r="BI862" s="67" t="str">
        <f t="shared" si="191"/>
        <v>LBZ</v>
      </c>
      <c r="BJ862" s="67" t="str">
        <f t="shared" si="191"/>
        <v>A</v>
      </c>
      <c r="BK862" s="67" t="str">
        <f t="shared" si="192"/>
        <v>A</v>
      </c>
      <c r="BL862" s="86">
        <f t="shared" si="190"/>
        <v>0</v>
      </c>
      <c r="BM862" s="86">
        <f t="shared" si="193"/>
        <v>0</v>
      </c>
    </row>
    <row r="863" spans="1:65" x14ac:dyDescent="0.3">
      <c r="A863" s="57">
        <v>2202800840</v>
      </c>
      <c r="B863" s="12" t="s">
        <v>1001</v>
      </c>
      <c r="C863" s="58" t="s">
        <v>107</v>
      </c>
      <c r="D863" s="58" t="s">
        <v>115</v>
      </c>
      <c r="E863" s="58">
        <v>503725</v>
      </c>
      <c r="F863" s="58">
        <v>3686700</v>
      </c>
      <c r="G863" s="58">
        <f t="shared" si="181"/>
        <v>3123544</v>
      </c>
      <c r="H863" s="58">
        <f t="shared" si="182"/>
        <v>2024465</v>
      </c>
      <c r="I863" s="58" t="e">
        <v>#N/A</v>
      </c>
      <c r="J863" s="58">
        <v>170719</v>
      </c>
      <c r="K863" s="58">
        <v>0</v>
      </c>
      <c r="L863" s="58">
        <v>1099079</v>
      </c>
      <c r="M863" s="58">
        <v>563156</v>
      </c>
      <c r="N863" s="58">
        <f>VLOOKUP(AD863,'tabla ingresos'!$A$3:$D$15,4,FALSE)</f>
        <v>1000000</v>
      </c>
      <c r="O863" s="58">
        <v>0</v>
      </c>
      <c r="P863" s="58">
        <v>0</v>
      </c>
      <c r="Q863" s="58">
        <v>0</v>
      </c>
      <c r="R863" s="12">
        <v>76563</v>
      </c>
      <c r="S863" s="12" t="s">
        <v>87</v>
      </c>
      <c r="T863" s="12" t="s">
        <v>89</v>
      </c>
      <c r="U863" s="12" t="s">
        <v>10</v>
      </c>
      <c r="V863" s="12">
        <v>4</v>
      </c>
      <c r="W863" s="12">
        <v>0</v>
      </c>
      <c r="X863" s="12">
        <v>0</v>
      </c>
      <c r="Y863" s="59">
        <v>1.7643835616438357</v>
      </c>
      <c r="Z863" s="59">
        <v>23.556164383561644</v>
      </c>
      <c r="AA863" s="12">
        <v>1</v>
      </c>
      <c r="AB863" s="12">
        <v>2</v>
      </c>
      <c r="AC863" s="12">
        <v>1</v>
      </c>
      <c r="AD863" s="12">
        <v>2</v>
      </c>
      <c r="AE863" s="12">
        <v>1</v>
      </c>
      <c r="AF863" s="58" t="s">
        <v>91</v>
      </c>
      <c r="AG863" s="66">
        <f t="shared" si="183"/>
        <v>0.11381266666666667</v>
      </c>
      <c r="AH863" s="67">
        <f t="shared" si="184"/>
        <v>2.4578000000000002</v>
      </c>
      <c r="AI863" s="67">
        <f t="shared" si="185"/>
        <v>0.71125400000000005</v>
      </c>
      <c r="AJ863" s="67">
        <f t="shared" si="186"/>
        <v>2.0823626666666666</v>
      </c>
      <c r="AK863" s="67">
        <f t="shared" si="187"/>
        <v>1.3496433333333333</v>
      </c>
      <c r="AL863" s="67">
        <f t="shared" si="188"/>
        <v>0</v>
      </c>
      <c r="AM863" s="59">
        <f>VLOOKUP(AG863,'SCORE TALLER'!$AC$2:$AD$10,2,TRUE)*AM$2</f>
        <v>0</v>
      </c>
      <c r="AN863" s="59">
        <f>VLOOKUP(AD863,'SCORE TALLER'!$W$2:$X$10,2,TRUE)*AN$2</f>
        <v>0.32</v>
      </c>
      <c r="AO863" s="59">
        <f>VLOOKUP(AB863,'SCORE TALLER'!$S$2:$T$10,2,FALSE)*AO$2</f>
        <v>0.04</v>
      </c>
      <c r="AP863" s="59">
        <f>VLOOKUP(AH863,'SCORE TALLER'!$AE$2:$AF$10,2,TRUE)*AP$2</f>
        <v>0</v>
      </c>
      <c r="AQ863" s="59">
        <f>VLOOKUP(AI863,'SCORE TALLER'!$AG$2:$AH$10,2,TRUE)*AQ$2</f>
        <v>0.4</v>
      </c>
      <c r="AR863" s="59">
        <f>VLOOKUP(AC863,'SCORE TALLER'!$U$2:$V$10,2,FALSE)*AR$2</f>
        <v>0.05</v>
      </c>
      <c r="AS863" s="59">
        <f>VLOOKUP(AE863,'SCORE TALLER'!$Y$2:$Z$10,2,FALSE)*AS$2</f>
        <v>0.03</v>
      </c>
      <c r="AT863" s="59">
        <f>VLOOKUP(Z863,'SCORE TALLER'!$O$2:$P$10,2,TRUE)*AT$2</f>
        <v>0.05</v>
      </c>
      <c r="AU863" s="59">
        <f>VLOOKUP(S863,'SCORE TALLER'!$A$2:$B$10,2,FALSE)*AU$2</f>
        <v>0.15000000000000002</v>
      </c>
      <c r="AV863" s="59">
        <f>VLOOKUP(AJ863,'SCORE TALLER'!$AI$2:$AJ$10,2,TRUE)*AV$2</f>
        <v>0.15000000000000002</v>
      </c>
      <c r="AW863" s="59">
        <f>VLOOKUP(AK863,'SCORE TALLER'!$AK$2:$AL$10,2,TRUE)*AW$2</f>
        <v>0.2</v>
      </c>
      <c r="AX863" s="59">
        <f>VLOOKUP(T863,'SCORE TALLER'!$C$2:$D$10,2,FALSE)*AX$2</f>
        <v>0</v>
      </c>
      <c r="AY863" s="59">
        <f>VLOOKUP(W863,'SCORE TALLER'!$I$2:$J$10,2,TRUE)*AY$2</f>
        <v>0</v>
      </c>
      <c r="AZ863" s="59">
        <f>VLOOKUP(X863,'SCORE TALLER'!$K$2:$L$10,2,TRUE)*AZ$2</f>
        <v>0</v>
      </c>
      <c r="BA863" s="59">
        <f>VLOOKUP(U863,'SCORE TALLER'!$E$2:$F$10,2,FALSE)*BA$2</f>
        <v>0</v>
      </c>
      <c r="BB863" s="59">
        <f>VLOOKUP(Y863,'SCORE TALLER'!$M$2:$N$10,2,TRUE)*BB$2</f>
        <v>0.05</v>
      </c>
      <c r="BC863" s="59">
        <f>VLOOKUP(AA863,'SCORE TALLER'!$Q$2:$R$10,2,FALSE)*BC$2</f>
        <v>0.05</v>
      </c>
      <c r="BD863" s="59">
        <f>VLOOKUP(V863,'SCORE TALLER'!$G$2:$H$10,2,FALSE)*BD$2</f>
        <v>0</v>
      </c>
      <c r="BE863" s="59">
        <f>VLOOKUP(AF863,'SCORE TALLER'!$AA$2:$AB$10,2,FALSE)*BE$2</f>
        <v>0.30000000000000004</v>
      </c>
      <c r="BF863" s="59">
        <f>VLOOKUP(AL863,'SCORE TALLER'!$AM$2:$AN$10,2,TRUE)*BF$2</f>
        <v>0</v>
      </c>
      <c r="BG863" s="67">
        <f t="shared" si="189"/>
        <v>1.79</v>
      </c>
      <c r="BH863" s="67" t="str">
        <f>VLOOKUP(BG863,'SCORE TALLER'!$AP$2:$AQ$7,2,TRUE)</f>
        <v>2. Normal</v>
      </c>
      <c r="BI863" s="67" t="str">
        <f t="shared" si="191"/>
        <v>LBZ</v>
      </c>
      <c r="BJ863" s="67" t="str">
        <f t="shared" si="191"/>
        <v>A</v>
      </c>
      <c r="BK863" s="67" t="str">
        <f t="shared" si="192"/>
        <v>SIN</v>
      </c>
      <c r="BL863" s="86">
        <f t="shared" si="190"/>
        <v>2024465</v>
      </c>
      <c r="BM863" s="86">
        <f t="shared" si="193"/>
        <v>0</v>
      </c>
    </row>
    <row r="864" spans="1:65" x14ac:dyDescent="0.3">
      <c r="A864" s="57">
        <v>2020268646</v>
      </c>
      <c r="B864" s="12" t="s">
        <v>1002</v>
      </c>
      <c r="C864" s="58" t="s">
        <v>107</v>
      </c>
      <c r="D864" s="58" t="s">
        <v>115</v>
      </c>
      <c r="E864" s="58"/>
      <c r="F864" s="58">
        <v>5901997</v>
      </c>
      <c r="G864" s="58">
        <f t="shared" si="181"/>
        <v>3771592</v>
      </c>
      <c r="H864" s="58">
        <f t="shared" si="182"/>
        <v>0</v>
      </c>
      <c r="I864" s="58" t="e">
        <v>#N/A</v>
      </c>
      <c r="J864" s="58">
        <v>158003</v>
      </c>
      <c r="K864" s="58">
        <v>0</v>
      </c>
      <c r="L864" s="58">
        <v>4000000</v>
      </c>
      <c r="M864" s="58">
        <v>2130405</v>
      </c>
      <c r="N864" s="58">
        <f>VLOOKUP(AD864,'tabla ingresos'!$A$3:$D$15,4,FALSE)</f>
        <v>2000000</v>
      </c>
      <c r="O864" s="58">
        <v>0</v>
      </c>
      <c r="P864" s="58">
        <v>0</v>
      </c>
      <c r="Q864" s="58">
        <v>0</v>
      </c>
      <c r="R864" s="12">
        <v>11001</v>
      </c>
      <c r="S864" s="12" t="s">
        <v>87</v>
      </c>
      <c r="T864" s="12" t="s">
        <v>89</v>
      </c>
      <c r="U864" s="12" t="s">
        <v>10</v>
      </c>
      <c r="V864" s="12">
        <v>4</v>
      </c>
      <c r="W864" s="12">
        <v>0</v>
      </c>
      <c r="X864" s="12">
        <v>0</v>
      </c>
      <c r="Y864" s="59">
        <v>3.9095890410958902</v>
      </c>
      <c r="Z864" s="59">
        <v>35.147945205479452</v>
      </c>
      <c r="AA864" s="12">
        <v>1</v>
      </c>
      <c r="AB864" s="12">
        <v>2</v>
      </c>
      <c r="AC864" s="12">
        <v>2</v>
      </c>
      <c r="AD864" s="12">
        <v>3</v>
      </c>
      <c r="AE864" s="12">
        <v>1</v>
      </c>
      <c r="AF864" s="58" t="s">
        <v>91</v>
      </c>
      <c r="AG864" s="66">
        <f t="shared" si="183"/>
        <v>5.2667666666666668E-2</v>
      </c>
      <c r="AH864" s="67">
        <f t="shared" si="184"/>
        <v>1.9673323333333332</v>
      </c>
      <c r="AI864" s="67">
        <f t="shared" si="185"/>
        <v>0.71013499999999996</v>
      </c>
      <c r="AJ864" s="67">
        <f t="shared" si="186"/>
        <v>1.2571973333333333</v>
      </c>
      <c r="AK864" s="67">
        <f t="shared" si="187"/>
        <v>0</v>
      </c>
      <c r="AL864" s="67">
        <f t="shared" si="188"/>
        <v>0</v>
      </c>
      <c r="AM864" s="59">
        <f>VLOOKUP(AG864,'SCORE TALLER'!$AC$2:$AD$10,2,TRUE)*AM$2</f>
        <v>0</v>
      </c>
      <c r="AN864" s="59">
        <f>VLOOKUP(AD864,'SCORE TALLER'!$W$2:$X$10,2,TRUE)*AN$2</f>
        <v>0.32</v>
      </c>
      <c r="AO864" s="59">
        <f>VLOOKUP(AB864,'SCORE TALLER'!$S$2:$T$10,2,FALSE)*AO$2</f>
        <v>0.04</v>
      </c>
      <c r="AP864" s="59">
        <f>VLOOKUP(AH864,'SCORE TALLER'!$AE$2:$AF$10,2,TRUE)*AP$2</f>
        <v>0</v>
      </c>
      <c r="AQ864" s="59">
        <f>VLOOKUP(AI864,'SCORE TALLER'!$AG$2:$AH$10,2,TRUE)*AQ$2</f>
        <v>0.4</v>
      </c>
      <c r="AR864" s="59">
        <f>VLOOKUP(AC864,'SCORE TALLER'!$U$2:$V$10,2,FALSE)*AR$2</f>
        <v>0.04</v>
      </c>
      <c r="AS864" s="59">
        <f>VLOOKUP(AE864,'SCORE TALLER'!$Y$2:$Z$10,2,FALSE)*AS$2</f>
        <v>0.03</v>
      </c>
      <c r="AT864" s="59">
        <f>VLOOKUP(Z864,'SCORE TALLER'!$O$2:$P$10,2,TRUE)*AT$2</f>
        <v>0.03</v>
      </c>
      <c r="AU864" s="59">
        <f>VLOOKUP(S864,'SCORE TALLER'!$A$2:$B$10,2,FALSE)*AU$2</f>
        <v>0.15000000000000002</v>
      </c>
      <c r="AV864" s="59">
        <f>VLOOKUP(AJ864,'SCORE TALLER'!$AI$2:$AJ$10,2,TRUE)*AV$2</f>
        <v>0.2</v>
      </c>
      <c r="AW864" s="59">
        <f>VLOOKUP(AK864,'SCORE TALLER'!$AK$2:$AL$10,2,TRUE)*AW$2</f>
        <v>0.25</v>
      </c>
      <c r="AX864" s="59">
        <f>VLOOKUP(T864,'SCORE TALLER'!$C$2:$D$10,2,FALSE)*AX$2</f>
        <v>0</v>
      </c>
      <c r="AY864" s="59">
        <f>VLOOKUP(W864,'SCORE TALLER'!$I$2:$J$10,2,TRUE)*AY$2</f>
        <v>0</v>
      </c>
      <c r="AZ864" s="59">
        <f>VLOOKUP(X864,'SCORE TALLER'!$K$2:$L$10,2,TRUE)*AZ$2</f>
        <v>0</v>
      </c>
      <c r="BA864" s="59">
        <f>VLOOKUP(U864,'SCORE TALLER'!$E$2:$F$10,2,FALSE)*BA$2</f>
        <v>0</v>
      </c>
      <c r="BB864" s="59">
        <f>VLOOKUP(Y864,'SCORE TALLER'!$M$2:$N$10,2,TRUE)*BB$2</f>
        <v>0.04</v>
      </c>
      <c r="BC864" s="59">
        <f>VLOOKUP(AA864,'SCORE TALLER'!$Q$2:$R$10,2,FALSE)*BC$2</f>
        <v>0.05</v>
      </c>
      <c r="BD864" s="59">
        <f>VLOOKUP(V864,'SCORE TALLER'!$G$2:$H$10,2,FALSE)*BD$2</f>
        <v>0</v>
      </c>
      <c r="BE864" s="59">
        <f>VLOOKUP(AF864,'SCORE TALLER'!$AA$2:$AB$10,2,FALSE)*BE$2</f>
        <v>0.30000000000000004</v>
      </c>
      <c r="BF864" s="59">
        <f>VLOOKUP(AL864,'SCORE TALLER'!$AM$2:$AN$10,2,TRUE)*BF$2</f>
        <v>0</v>
      </c>
      <c r="BG864" s="67">
        <f t="shared" si="189"/>
        <v>1.8500000000000003</v>
      </c>
      <c r="BH864" s="67" t="str">
        <f>VLOOKUP(BG864,'SCORE TALLER'!$AP$2:$AQ$7,2,TRUE)</f>
        <v>2. Normal</v>
      </c>
      <c r="BI864" s="67" t="str">
        <f t="shared" si="191"/>
        <v>LBZ</v>
      </c>
      <c r="BJ864" s="67" t="str">
        <f t="shared" si="191"/>
        <v>A</v>
      </c>
      <c r="BK864" s="67" t="str">
        <f t="shared" si="192"/>
        <v>SIN</v>
      </c>
      <c r="BL864" s="86">
        <f t="shared" si="190"/>
        <v>0</v>
      </c>
      <c r="BM864" s="86">
        <f t="shared" si="193"/>
        <v>0</v>
      </c>
    </row>
    <row r="865" spans="1:65" x14ac:dyDescent="0.3">
      <c r="A865" s="57">
        <v>2200648066</v>
      </c>
      <c r="B865" s="12" t="s">
        <v>1003</v>
      </c>
      <c r="C865" s="58" t="s">
        <v>107</v>
      </c>
      <c r="D865" s="58" t="s">
        <v>114</v>
      </c>
      <c r="E865" s="58"/>
      <c r="F865" s="58">
        <v>2073958</v>
      </c>
      <c r="G865" s="58">
        <f t="shared" si="181"/>
        <v>1009810</v>
      </c>
      <c r="H865" s="58">
        <f t="shared" si="182"/>
        <v>1009810</v>
      </c>
      <c r="I865" s="58" t="e">
        <v>#N/A</v>
      </c>
      <c r="J865" s="58">
        <v>96002</v>
      </c>
      <c r="K865" s="58">
        <v>0</v>
      </c>
      <c r="L865" s="58">
        <v>0</v>
      </c>
      <c r="M865" s="58">
        <v>1064148</v>
      </c>
      <c r="N865" s="58">
        <f>VLOOKUP(AD865,'tabla ingresos'!$A$3:$D$15,4,FALSE)</f>
        <v>1000000</v>
      </c>
      <c r="O865" s="58">
        <v>0</v>
      </c>
      <c r="P865" s="58">
        <v>0</v>
      </c>
      <c r="Q865" s="58">
        <v>0</v>
      </c>
      <c r="R865" s="12">
        <v>8001</v>
      </c>
      <c r="S865" s="12" t="s">
        <v>88</v>
      </c>
      <c r="T865" s="12" t="s">
        <v>89</v>
      </c>
      <c r="U865" s="12" t="s">
        <v>10</v>
      </c>
      <c r="V865" s="12">
        <v>4</v>
      </c>
      <c r="W865" s="12">
        <v>0</v>
      </c>
      <c r="X865" s="12">
        <v>0</v>
      </c>
      <c r="Y865" s="59">
        <v>3.558904109589041</v>
      </c>
      <c r="Z865" s="59">
        <v>26.786301369863015</v>
      </c>
      <c r="AA865" s="12">
        <v>2</v>
      </c>
      <c r="AB865" s="12">
        <v>2</v>
      </c>
      <c r="AC865" s="12">
        <v>2</v>
      </c>
      <c r="AD865" s="12">
        <v>2</v>
      </c>
      <c r="AE865" s="12">
        <v>1</v>
      </c>
      <c r="AF865" s="58" t="s">
        <v>91</v>
      </c>
      <c r="AG865" s="66">
        <f t="shared" si="183"/>
        <v>6.4001333333333327E-2</v>
      </c>
      <c r="AH865" s="67">
        <f t="shared" si="184"/>
        <v>1.3826386666666666</v>
      </c>
      <c r="AI865" s="67">
        <f t="shared" si="185"/>
        <v>0.70943199999999995</v>
      </c>
      <c r="AJ865" s="67">
        <f t="shared" si="186"/>
        <v>0.67320666666666662</v>
      </c>
      <c r="AK865" s="67">
        <f t="shared" si="187"/>
        <v>0.67320666666666662</v>
      </c>
      <c r="AL865" s="67">
        <f t="shared" si="188"/>
        <v>0</v>
      </c>
      <c r="AM865" s="59">
        <f>VLOOKUP(AG865,'SCORE TALLER'!$AC$2:$AD$10,2,TRUE)*AM$2</f>
        <v>0</v>
      </c>
      <c r="AN865" s="59">
        <f>VLOOKUP(AD865,'SCORE TALLER'!$W$2:$X$10,2,TRUE)*AN$2</f>
        <v>0.32</v>
      </c>
      <c r="AO865" s="59">
        <f>VLOOKUP(AB865,'SCORE TALLER'!$S$2:$T$10,2,FALSE)*AO$2</f>
        <v>0.04</v>
      </c>
      <c r="AP865" s="59">
        <f>VLOOKUP(AH865,'SCORE TALLER'!$AE$2:$AF$10,2,TRUE)*AP$2</f>
        <v>0</v>
      </c>
      <c r="AQ865" s="59">
        <f>VLOOKUP(AI865,'SCORE TALLER'!$AG$2:$AH$10,2,TRUE)*AQ$2</f>
        <v>0.4</v>
      </c>
      <c r="AR865" s="59">
        <f>VLOOKUP(AC865,'SCORE TALLER'!$U$2:$V$10,2,FALSE)*AR$2</f>
        <v>0.04</v>
      </c>
      <c r="AS865" s="59">
        <f>VLOOKUP(AE865,'SCORE TALLER'!$Y$2:$Z$10,2,FALSE)*AS$2</f>
        <v>0.03</v>
      </c>
      <c r="AT865" s="59">
        <f>VLOOKUP(Z865,'SCORE TALLER'!$O$2:$P$10,2,TRUE)*AT$2</f>
        <v>0.04</v>
      </c>
      <c r="AU865" s="59">
        <f>VLOOKUP(S865,'SCORE TALLER'!$A$2:$B$10,2,FALSE)*AU$2</f>
        <v>0.25</v>
      </c>
      <c r="AV865" s="59">
        <f>VLOOKUP(AJ865,'SCORE TALLER'!$AI$2:$AJ$10,2,TRUE)*AV$2</f>
        <v>0.25</v>
      </c>
      <c r="AW865" s="59">
        <f>VLOOKUP(AK865,'SCORE TALLER'!$AK$2:$AL$10,2,TRUE)*AW$2</f>
        <v>0.25</v>
      </c>
      <c r="AX865" s="59">
        <f>VLOOKUP(T865,'SCORE TALLER'!$C$2:$D$10,2,FALSE)*AX$2</f>
        <v>0</v>
      </c>
      <c r="AY865" s="59">
        <f>VLOOKUP(W865,'SCORE TALLER'!$I$2:$J$10,2,TRUE)*AY$2</f>
        <v>0</v>
      </c>
      <c r="AZ865" s="59">
        <f>VLOOKUP(X865,'SCORE TALLER'!$K$2:$L$10,2,TRUE)*AZ$2</f>
        <v>0</v>
      </c>
      <c r="BA865" s="59">
        <f>VLOOKUP(U865,'SCORE TALLER'!$E$2:$F$10,2,FALSE)*BA$2</f>
        <v>0</v>
      </c>
      <c r="BB865" s="59">
        <f>VLOOKUP(Y865,'SCORE TALLER'!$M$2:$N$10,2,TRUE)*BB$2</f>
        <v>0.04</v>
      </c>
      <c r="BC865" s="59">
        <f>VLOOKUP(AA865,'SCORE TALLER'!$Q$2:$R$10,2,FALSE)*BC$2</f>
        <v>0</v>
      </c>
      <c r="BD865" s="59">
        <f>VLOOKUP(V865,'SCORE TALLER'!$G$2:$H$10,2,FALSE)*BD$2</f>
        <v>0</v>
      </c>
      <c r="BE865" s="59">
        <f>VLOOKUP(AF865,'SCORE TALLER'!$AA$2:$AB$10,2,FALSE)*BE$2</f>
        <v>0.30000000000000004</v>
      </c>
      <c r="BF865" s="59">
        <f>VLOOKUP(AL865,'SCORE TALLER'!$AM$2:$AN$10,2,TRUE)*BF$2</f>
        <v>0</v>
      </c>
      <c r="BG865" s="67">
        <f t="shared" si="189"/>
        <v>1.9600000000000002</v>
      </c>
      <c r="BH865" s="67" t="str">
        <f>VLOOKUP(BG865,'SCORE TALLER'!$AP$2:$AQ$7,2,TRUE)</f>
        <v>2. Normal</v>
      </c>
      <c r="BI865" s="67" t="str">
        <f t="shared" si="191"/>
        <v>LBZ</v>
      </c>
      <c r="BJ865" s="67" t="str">
        <f t="shared" si="191"/>
        <v>A</v>
      </c>
      <c r="BK865" s="67" t="str">
        <f t="shared" si="192"/>
        <v>SIN</v>
      </c>
      <c r="BL865" s="86">
        <f t="shared" si="190"/>
        <v>1009810</v>
      </c>
      <c r="BM865" s="86">
        <f t="shared" si="193"/>
        <v>0</v>
      </c>
    </row>
    <row r="866" spans="1:65" x14ac:dyDescent="0.3">
      <c r="A866" s="57">
        <v>64628200</v>
      </c>
      <c r="B866" s="12" t="s">
        <v>1004</v>
      </c>
      <c r="C866" s="58" t="s">
        <v>105</v>
      </c>
      <c r="D866" s="58" t="s">
        <v>115</v>
      </c>
      <c r="E866" s="58"/>
      <c r="F866" s="58">
        <v>4542741</v>
      </c>
      <c r="G866" s="58">
        <f t="shared" si="181"/>
        <v>3482121</v>
      </c>
      <c r="H866" s="58">
        <f t="shared" si="182"/>
        <v>2482121</v>
      </c>
      <c r="I866" s="58">
        <v>4543000</v>
      </c>
      <c r="J866" s="58">
        <v>158927</v>
      </c>
      <c r="K866" s="58">
        <v>0</v>
      </c>
      <c r="L866" s="58">
        <v>1000000</v>
      </c>
      <c r="M866" s="58">
        <v>1060620</v>
      </c>
      <c r="N866" s="58">
        <f>VLOOKUP(AD866,'tabla ingresos'!$A$3:$D$15,4,FALSE)</f>
        <v>1000000</v>
      </c>
      <c r="O866" s="58">
        <v>209332.62028223014</v>
      </c>
      <c r="P866" s="58">
        <v>7528000</v>
      </c>
      <c r="Q866" s="58">
        <v>0</v>
      </c>
      <c r="R866" s="12">
        <v>68276</v>
      </c>
      <c r="S866" s="12" t="s">
        <v>87</v>
      </c>
      <c r="T866" s="12" t="s">
        <v>89</v>
      </c>
      <c r="U866" s="12" t="s">
        <v>10</v>
      </c>
      <c r="V866" s="12">
        <v>4</v>
      </c>
      <c r="W866" s="12">
        <v>0</v>
      </c>
      <c r="X866" s="12">
        <v>0</v>
      </c>
      <c r="Y866" s="59">
        <v>2.7424657534246575</v>
      </c>
      <c r="Z866" s="59">
        <v>39.558904109589044</v>
      </c>
      <c r="AA866" s="12">
        <v>2</v>
      </c>
      <c r="AB866" s="12">
        <v>5</v>
      </c>
      <c r="AC866" s="12">
        <v>4</v>
      </c>
      <c r="AD866" s="12">
        <v>2</v>
      </c>
      <c r="AE866" s="12">
        <v>1</v>
      </c>
      <c r="AF866" s="58" t="s">
        <v>10</v>
      </c>
      <c r="AG866" s="66">
        <f t="shared" si="183"/>
        <v>0.24550641352148675</v>
      </c>
      <c r="AH866" s="67">
        <f t="shared" si="184"/>
        <v>8.0471606666666666</v>
      </c>
      <c r="AI866" s="67">
        <f t="shared" si="185"/>
        <v>0.70708000000000004</v>
      </c>
      <c r="AJ866" s="67">
        <f t="shared" si="186"/>
        <v>2.3214139999999999</v>
      </c>
      <c r="AK866" s="67">
        <f t="shared" si="187"/>
        <v>1.6547473333333333</v>
      </c>
      <c r="AL866" s="67">
        <f t="shared" si="188"/>
        <v>0</v>
      </c>
      <c r="AM866" s="59">
        <f>VLOOKUP(AG866,'SCORE TALLER'!$AC$2:$AD$10,2,TRUE)*AM$2</f>
        <v>0</v>
      </c>
      <c r="AN866" s="59">
        <f>VLOOKUP(AD866,'SCORE TALLER'!$W$2:$X$10,2,TRUE)*AN$2</f>
        <v>0.32</v>
      </c>
      <c r="AO866" s="59">
        <f>VLOOKUP(AB866,'SCORE TALLER'!$S$2:$T$10,2,FALSE)*AO$2</f>
        <v>0.01</v>
      </c>
      <c r="AP866" s="59">
        <f>VLOOKUP(AH866,'SCORE TALLER'!$AE$2:$AF$10,2,TRUE)*AP$2</f>
        <v>0.08</v>
      </c>
      <c r="AQ866" s="59">
        <f>VLOOKUP(AI866,'SCORE TALLER'!$AG$2:$AH$10,2,TRUE)*AQ$2</f>
        <v>0.4</v>
      </c>
      <c r="AR866" s="59">
        <f>VLOOKUP(AC866,'SCORE TALLER'!$U$2:$V$10,2,FALSE)*AR$2</f>
        <v>0.02</v>
      </c>
      <c r="AS866" s="59">
        <f>VLOOKUP(AE866,'SCORE TALLER'!$Y$2:$Z$10,2,FALSE)*AS$2</f>
        <v>0.03</v>
      </c>
      <c r="AT866" s="59">
        <f>VLOOKUP(Z866,'SCORE TALLER'!$O$2:$P$10,2,TRUE)*AT$2</f>
        <v>0.03</v>
      </c>
      <c r="AU866" s="59">
        <f>VLOOKUP(S866,'SCORE TALLER'!$A$2:$B$10,2,FALSE)*AU$2</f>
        <v>0.15000000000000002</v>
      </c>
      <c r="AV866" s="59">
        <f>VLOOKUP(AJ866,'SCORE TALLER'!$AI$2:$AJ$10,2,TRUE)*AV$2</f>
        <v>0.15000000000000002</v>
      </c>
      <c r="AW866" s="59">
        <f>VLOOKUP(AK866,'SCORE TALLER'!$AK$2:$AL$10,2,TRUE)*AW$2</f>
        <v>0.2</v>
      </c>
      <c r="AX866" s="59">
        <f>VLOOKUP(T866,'SCORE TALLER'!$C$2:$D$10,2,FALSE)*AX$2</f>
        <v>0</v>
      </c>
      <c r="AY866" s="59">
        <f>VLOOKUP(W866,'SCORE TALLER'!$I$2:$J$10,2,TRUE)*AY$2</f>
        <v>0</v>
      </c>
      <c r="AZ866" s="59">
        <f>VLOOKUP(X866,'SCORE TALLER'!$K$2:$L$10,2,TRUE)*AZ$2</f>
        <v>0</v>
      </c>
      <c r="BA866" s="59">
        <f>VLOOKUP(U866,'SCORE TALLER'!$E$2:$F$10,2,FALSE)*BA$2</f>
        <v>0</v>
      </c>
      <c r="BB866" s="59">
        <f>VLOOKUP(Y866,'SCORE TALLER'!$M$2:$N$10,2,TRUE)*BB$2</f>
        <v>0.04</v>
      </c>
      <c r="BC866" s="59">
        <f>VLOOKUP(AA866,'SCORE TALLER'!$Q$2:$R$10,2,FALSE)*BC$2</f>
        <v>0</v>
      </c>
      <c r="BD866" s="59">
        <f>VLOOKUP(V866,'SCORE TALLER'!$G$2:$H$10,2,FALSE)*BD$2</f>
        <v>0</v>
      </c>
      <c r="BE866" s="59">
        <f>VLOOKUP(AF866,'SCORE TALLER'!$AA$2:$AB$10,2,FALSE)*BE$2</f>
        <v>0</v>
      </c>
      <c r="BF866" s="59">
        <f>VLOOKUP(AL866,'SCORE TALLER'!$AM$2:$AN$10,2,TRUE)*BF$2</f>
        <v>0</v>
      </c>
      <c r="BG866" s="67">
        <f t="shared" si="189"/>
        <v>1.43</v>
      </c>
      <c r="BH866" s="67" t="str">
        <f>VLOOKUP(BG866,'SCORE TALLER'!$AP$2:$AQ$7,2,TRUE)</f>
        <v>2. Normal</v>
      </c>
      <c r="BI866" s="67" t="str">
        <f t="shared" si="191"/>
        <v>LBZ</v>
      </c>
      <c r="BJ866" s="67" t="str">
        <f t="shared" si="191"/>
        <v>A</v>
      </c>
      <c r="BK866" s="67" t="str">
        <f t="shared" si="192"/>
        <v>A</v>
      </c>
      <c r="BL866" s="86">
        <f t="shared" si="190"/>
        <v>2482121</v>
      </c>
      <c r="BM866" s="86">
        <f t="shared" si="193"/>
        <v>0</v>
      </c>
    </row>
    <row r="867" spans="1:65" x14ac:dyDescent="0.3">
      <c r="A867" s="57">
        <v>2248208248</v>
      </c>
      <c r="B867" s="12" t="s">
        <v>1005</v>
      </c>
      <c r="C867" s="58" t="s">
        <v>105</v>
      </c>
      <c r="D867" s="58" t="s">
        <v>115</v>
      </c>
      <c r="E867" s="58"/>
      <c r="F867" s="58">
        <v>5356914</v>
      </c>
      <c r="G867" s="58">
        <f t="shared" si="181"/>
        <v>3245485</v>
      </c>
      <c r="H867" s="58">
        <f t="shared" si="182"/>
        <v>3245485</v>
      </c>
      <c r="I867" s="58">
        <v>5357000</v>
      </c>
      <c r="J867" s="58">
        <v>199098</v>
      </c>
      <c r="K867" s="58">
        <v>0</v>
      </c>
      <c r="L867" s="58">
        <v>0</v>
      </c>
      <c r="M867" s="58">
        <v>2111429</v>
      </c>
      <c r="N867" s="58">
        <f>VLOOKUP(AD867,'tabla ingresos'!$A$3:$D$15,4,FALSE)</f>
        <v>2000000</v>
      </c>
      <c r="O867" s="58">
        <v>173665.69750282916</v>
      </c>
      <c r="P867" s="58">
        <v>5112000</v>
      </c>
      <c r="Q867" s="58">
        <v>0</v>
      </c>
      <c r="R867" s="12">
        <v>13001</v>
      </c>
      <c r="S867" s="12" t="s">
        <v>88</v>
      </c>
      <c r="T867" s="12" t="s">
        <v>89</v>
      </c>
      <c r="U867" s="12" t="s">
        <v>10</v>
      </c>
      <c r="V867" s="12">
        <v>4</v>
      </c>
      <c r="W867" s="12">
        <v>0</v>
      </c>
      <c r="X867" s="12">
        <v>0</v>
      </c>
      <c r="Y867" s="59">
        <v>4.3150684931506849</v>
      </c>
      <c r="Z867" s="59">
        <v>24.854794520547944</v>
      </c>
      <c r="AA867" s="12">
        <v>1</v>
      </c>
      <c r="AB867" s="12">
        <v>4</v>
      </c>
      <c r="AC867" s="12">
        <v>1</v>
      </c>
      <c r="AD867" s="12">
        <v>3</v>
      </c>
      <c r="AE867" s="12">
        <v>1</v>
      </c>
      <c r="AF867" s="58" t="s">
        <v>10</v>
      </c>
      <c r="AG867" s="66">
        <f t="shared" si="183"/>
        <v>0.12425456583427638</v>
      </c>
      <c r="AH867" s="67">
        <f t="shared" si="184"/>
        <v>3.4896379999999998</v>
      </c>
      <c r="AI867" s="67">
        <f t="shared" si="185"/>
        <v>0.70380966666666667</v>
      </c>
      <c r="AJ867" s="67">
        <f t="shared" si="186"/>
        <v>1.0818283333333334</v>
      </c>
      <c r="AK867" s="67">
        <f t="shared" si="187"/>
        <v>1.0818283333333334</v>
      </c>
      <c r="AL867" s="67">
        <f t="shared" si="188"/>
        <v>0</v>
      </c>
      <c r="AM867" s="59">
        <f>VLOOKUP(AG867,'SCORE TALLER'!$AC$2:$AD$10,2,TRUE)*AM$2</f>
        <v>0</v>
      </c>
      <c r="AN867" s="59">
        <f>VLOOKUP(AD867,'SCORE TALLER'!$W$2:$X$10,2,TRUE)*AN$2</f>
        <v>0.32</v>
      </c>
      <c r="AO867" s="59">
        <f>VLOOKUP(AB867,'SCORE TALLER'!$S$2:$T$10,2,FALSE)*AO$2</f>
        <v>0.02</v>
      </c>
      <c r="AP867" s="59">
        <f>VLOOKUP(AH867,'SCORE TALLER'!$AE$2:$AF$10,2,TRUE)*AP$2</f>
        <v>0</v>
      </c>
      <c r="AQ867" s="59">
        <f>VLOOKUP(AI867,'SCORE TALLER'!$AG$2:$AH$10,2,TRUE)*AQ$2</f>
        <v>0.4</v>
      </c>
      <c r="AR867" s="59">
        <f>VLOOKUP(AC867,'SCORE TALLER'!$U$2:$V$10,2,FALSE)*AR$2</f>
        <v>0.05</v>
      </c>
      <c r="AS867" s="59">
        <f>VLOOKUP(AE867,'SCORE TALLER'!$Y$2:$Z$10,2,FALSE)*AS$2</f>
        <v>0.03</v>
      </c>
      <c r="AT867" s="59">
        <f>VLOOKUP(Z867,'SCORE TALLER'!$O$2:$P$10,2,TRUE)*AT$2</f>
        <v>0.05</v>
      </c>
      <c r="AU867" s="59">
        <f>VLOOKUP(S867,'SCORE TALLER'!$A$2:$B$10,2,FALSE)*AU$2</f>
        <v>0.25</v>
      </c>
      <c r="AV867" s="59">
        <f>VLOOKUP(AJ867,'SCORE TALLER'!$AI$2:$AJ$10,2,TRUE)*AV$2</f>
        <v>0.2</v>
      </c>
      <c r="AW867" s="59">
        <f>VLOOKUP(AK867,'SCORE TALLER'!$AK$2:$AL$10,2,TRUE)*AW$2</f>
        <v>0.2</v>
      </c>
      <c r="AX867" s="59">
        <f>VLOOKUP(T867,'SCORE TALLER'!$C$2:$D$10,2,FALSE)*AX$2</f>
        <v>0</v>
      </c>
      <c r="AY867" s="59">
        <f>VLOOKUP(W867,'SCORE TALLER'!$I$2:$J$10,2,TRUE)*AY$2</f>
        <v>0</v>
      </c>
      <c r="AZ867" s="59">
        <f>VLOOKUP(X867,'SCORE TALLER'!$K$2:$L$10,2,TRUE)*AZ$2</f>
        <v>0</v>
      </c>
      <c r="BA867" s="59">
        <f>VLOOKUP(U867,'SCORE TALLER'!$E$2:$F$10,2,FALSE)*BA$2</f>
        <v>0</v>
      </c>
      <c r="BB867" s="59">
        <f>VLOOKUP(Y867,'SCORE TALLER'!$M$2:$N$10,2,TRUE)*BB$2</f>
        <v>0.03</v>
      </c>
      <c r="BC867" s="59">
        <f>VLOOKUP(AA867,'SCORE TALLER'!$Q$2:$R$10,2,FALSE)*BC$2</f>
        <v>0.05</v>
      </c>
      <c r="BD867" s="59">
        <f>VLOOKUP(V867,'SCORE TALLER'!$G$2:$H$10,2,FALSE)*BD$2</f>
        <v>0</v>
      </c>
      <c r="BE867" s="59">
        <f>VLOOKUP(AF867,'SCORE TALLER'!$AA$2:$AB$10,2,FALSE)*BE$2</f>
        <v>0</v>
      </c>
      <c r="BF867" s="59">
        <f>VLOOKUP(AL867,'SCORE TALLER'!$AM$2:$AN$10,2,TRUE)*BF$2</f>
        <v>0</v>
      </c>
      <c r="BG867" s="67">
        <f t="shared" si="189"/>
        <v>1.6</v>
      </c>
      <c r="BH867" s="67" t="str">
        <f>VLOOKUP(BG867,'SCORE TALLER'!$AP$2:$AQ$7,2,TRUE)</f>
        <v>2. Normal</v>
      </c>
      <c r="BI867" s="67" t="str">
        <f t="shared" si="191"/>
        <v>LBZ</v>
      </c>
      <c r="BJ867" s="67" t="str">
        <f t="shared" si="191"/>
        <v>A</v>
      </c>
      <c r="BK867" s="67" t="str">
        <f t="shared" si="192"/>
        <v>A</v>
      </c>
      <c r="BL867" s="86">
        <f t="shared" si="190"/>
        <v>3245485</v>
      </c>
      <c r="BM867" s="86">
        <f t="shared" si="193"/>
        <v>0</v>
      </c>
    </row>
    <row r="868" spans="1:65" x14ac:dyDescent="0.3">
      <c r="A868" s="57">
        <v>22626626</v>
      </c>
      <c r="B868" s="12" t="s">
        <v>1006</v>
      </c>
      <c r="C868" s="58" t="s">
        <v>105</v>
      </c>
      <c r="D868" s="58" t="s">
        <v>115</v>
      </c>
      <c r="E868" s="58"/>
      <c r="F868" s="58">
        <v>6847982</v>
      </c>
      <c r="G868" s="58">
        <f t="shared" si="181"/>
        <v>3681227</v>
      </c>
      <c r="H868" s="58">
        <f t="shared" si="182"/>
        <v>3681227</v>
      </c>
      <c r="I868" s="58">
        <v>6848000</v>
      </c>
      <c r="J868" s="58">
        <v>576742</v>
      </c>
      <c r="K868" s="58">
        <v>0</v>
      </c>
      <c r="L868" s="58">
        <v>0</v>
      </c>
      <c r="M868" s="58">
        <v>3166755</v>
      </c>
      <c r="N868" s="58">
        <f>VLOOKUP(AD868,'tabla ingresos'!$A$3:$D$15,4,FALSE)</f>
        <v>3000000</v>
      </c>
      <c r="O868" s="58">
        <v>1139735.0467013035</v>
      </c>
      <c r="P868" s="58">
        <v>57379000</v>
      </c>
      <c r="Q868" s="58">
        <v>0</v>
      </c>
      <c r="R868" s="12">
        <v>8001</v>
      </c>
      <c r="S868" s="12" t="s">
        <v>88</v>
      </c>
      <c r="T868" s="12" t="s">
        <v>89</v>
      </c>
      <c r="U868" s="12" t="s">
        <v>10</v>
      </c>
      <c r="V868" s="12">
        <v>4</v>
      </c>
      <c r="W868" s="12">
        <v>0</v>
      </c>
      <c r="X868" s="12">
        <v>0</v>
      </c>
      <c r="Y868" s="59">
        <v>3.4493150684931506</v>
      </c>
      <c r="Z868" s="59">
        <v>41.032876712328765</v>
      </c>
      <c r="AA868" s="12">
        <v>2</v>
      </c>
      <c r="AB868" s="12">
        <v>5</v>
      </c>
      <c r="AC868" s="12">
        <v>2</v>
      </c>
      <c r="AD868" s="12">
        <v>4</v>
      </c>
      <c r="AE868" s="12">
        <v>4</v>
      </c>
      <c r="AF868" s="58" t="s">
        <v>10</v>
      </c>
      <c r="AG868" s="66">
        <f t="shared" si="183"/>
        <v>0.38143934371140076</v>
      </c>
      <c r="AH868" s="67">
        <f t="shared" si="184"/>
        <v>14.272662666666667</v>
      </c>
      <c r="AI868" s="67">
        <f t="shared" si="185"/>
        <v>0.70372333333333337</v>
      </c>
      <c r="AJ868" s="67">
        <f t="shared" si="186"/>
        <v>0.81805044444444441</v>
      </c>
      <c r="AK868" s="67">
        <f t="shared" si="187"/>
        <v>0.81805044444444441</v>
      </c>
      <c r="AL868" s="67">
        <f t="shared" si="188"/>
        <v>0</v>
      </c>
      <c r="AM868" s="59">
        <f>VLOOKUP(AG868,'SCORE TALLER'!$AC$2:$AD$10,2,TRUE)*AM$2</f>
        <v>0</v>
      </c>
      <c r="AN868" s="59">
        <f>VLOOKUP(AD868,'SCORE TALLER'!$W$2:$X$10,2,TRUE)*AN$2</f>
        <v>0.24</v>
      </c>
      <c r="AO868" s="59">
        <f>VLOOKUP(AB868,'SCORE TALLER'!$S$2:$T$10,2,FALSE)*AO$2</f>
        <v>0.01</v>
      </c>
      <c r="AP868" s="59">
        <f>VLOOKUP(AH868,'SCORE TALLER'!$AE$2:$AF$10,2,TRUE)*AP$2</f>
        <v>0.16</v>
      </c>
      <c r="AQ868" s="59">
        <f>VLOOKUP(AI868,'SCORE TALLER'!$AG$2:$AH$10,2,TRUE)*AQ$2</f>
        <v>0.4</v>
      </c>
      <c r="AR868" s="59">
        <f>VLOOKUP(AC868,'SCORE TALLER'!$U$2:$V$10,2,FALSE)*AR$2</f>
        <v>0.04</v>
      </c>
      <c r="AS868" s="59">
        <f>VLOOKUP(AE868,'SCORE TALLER'!$Y$2:$Z$10,2,FALSE)*AS$2</f>
        <v>0.05</v>
      </c>
      <c r="AT868" s="59">
        <f>VLOOKUP(Z868,'SCORE TALLER'!$O$2:$P$10,2,TRUE)*AT$2</f>
        <v>0.03</v>
      </c>
      <c r="AU868" s="59">
        <f>VLOOKUP(S868,'SCORE TALLER'!$A$2:$B$10,2,FALSE)*AU$2</f>
        <v>0.25</v>
      </c>
      <c r="AV868" s="59">
        <f>VLOOKUP(AJ868,'SCORE TALLER'!$AI$2:$AJ$10,2,TRUE)*AV$2</f>
        <v>0.25</v>
      </c>
      <c r="AW868" s="59">
        <f>VLOOKUP(AK868,'SCORE TALLER'!$AK$2:$AL$10,2,TRUE)*AW$2</f>
        <v>0.25</v>
      </c>
      <c r="AX868" s="59">
        <f>VLOOKUP(T868,'SCORE TALLER'!$C$2:$D$10,2,FALSE)*AX$2</f>
        <v>0</v>
      </c>
      <c r="AY868" s="59">
        <f>VLOOKUP(W868,'SCORE TALLER'!$I$2:$J$10,2,TRUE)*AY$2</f>
        <v>0</v>
      </c>
      <c r="AZ868" s="59">
        <f>VLOOKUP(X868,'SCORE TALLER'!$K$2:$L$10,2,TRUE)*AZ$2</f>
        <v>0</v>
      </c>
      <c r="BA868" s="59">
        <f>VLOOKUP(U868,'SCORE TALLER'!$E$2:$F$10,2,FALSE)*BA$2</f>
        <v>0</v>
      </c>
      <c r="BB868" s="59">
        <f>VLOOKUP(Y868,'SCORE TALLER'!$M$2:$N$10,2,TRUE)*BB$2</f>
        <v>0.04</v>
      </c>
      <c r="BC868" s="59">
        <f>VLOOKUP(AA868,'SCORE TALLER'!$Q$2:$R$10,2,FALSE)*BC$2</f>
        <v>0</v>
      </c>
      <c r="BD868" s="59">
        <f>VLOOKUP(V868,'SCORE TALLER'!$G$2:$H$10,2,FALSE)*BD$2</f>
        <v>0</v>
      </c>
      <c r="BE868" s="59">
        <f>VLOOKUP(AF868,'SCORE TALLER'!$AA$2:$AB$10,2,FALSE)*BE$2</f>
        <v>0</v>
      </c>
      <c r="BF868" s="59">
        <f>VLOOKUP(AL868,'SCORE TALLER'!$AM$2:$AN$10,2,TRUE)*BF$2</f>
        <v>0</v>
      </c>
      <c r="BG868" s="67">
        <f t="shared" si="189"/>
        <v>1.7200000000000002</v>
      </c>
      <c r="BH868" s="67" t="str">
        <f>VLOOKUP(BG868,'SCORE TALLER'!$AP$2:$AQ$7,2,TRUE)</f>
        <v>2. Normal</v>
      </c>
      <c r="BI868" s="67" t="str">
        <f t="shared" si="191"/>
        <v>LBZ</v>
      </c>
      <c r="BJ868" s="67" t="str">
        <f t="shared" si="191"/>
        <v>A</v>
      </c>
      <c r="BK868" s="67" t="str">
        <f t="shared" si="192"/>
        <v>A</v>
      </c>
      <c r="BL868" s="86">
        <f t="shared" si="190"/>
        <v>3681227</v>
      </c>
      <c r="BM868" s="86">
        <f t="shared" si="193"/>
        <v>0</v>
      </c>
    </row>
    <row r="869" spans="1:65" x14ac:dyDescent="0.3">
      <c r="A869" s="57">
        <v>82240862</v>
      </c>
      <c r="B869" s="12" t="s">
        <v>1007</v>
      </c>
      <c r="C869" s="58" t="s">
        <v>107</v>
      </c>
      <c r="D869" s="58" t="s">
        <v>115</v>
      </c>
      <c r="E869" s="58">
        <v>702733</v>
      </c>
      <c r="F869" s="58">
        <v>2591387</v>
      </c>
      <c r="G869" s="58">
        <f t="shared" si="181"/>
        <v>2238903</v>
      </c>
      <c r="H869" s="58">
        <f t="shared" si="182"/>
        <v>2238903</v>
      </c>
      <c r="I869" s="58" t="e">
        <v>#N/A</v>
      </c>
      <c r="J869" s="58">
        <v>137676</v>
      </c>
      <c r="K869" s="58">
        <v>0</v>
      </c>
      <c r="L869" s="58">
        <v>0</v>
      </c>
      <c r="M869" s="58">
        <v>352484</v>
      </c>
      <c r="N869" s="58">
        <f>VLOOKUP(AD869,'tabla ingresos'!$A$3:$D$15,4,FALSE)</f>
        <v>1000000</v>
      </c>
      <c r="O869" s="58">
        <v>0</v>
      </c>
      <c r="P869" s="58">
        <v>0</v>
      </c>
      <c r="Q869" s="58">
        <v>0</v>
      </c>
      <c r="R869" s="12">
        <v>8001</v>
      </c>
      <c r="S869" s="12" t="s">
        <v>88</v>
      </c>
      <c r="T869" s="12" t="s">
        <v>89</v>
      </c>
      <c r="U869" s="12" t="s">
        <v>10</v>
      </c>
      <c r="V869" s="12">
        <v>4</v>
      </c>
      <c r="W869" s="12">
        <v>0</v>
      </c>
      <c r="X869" s="12">
        <v>0</v>
      </c>
      <c r="Y869" s="59">
        <v>1.1013698630136985</v>
      </c>
      <c r="Z869" s="59">
        <v>43.134246575342466</v>
      </c>
      <c r="AA869" s="12">
        <v>1</v>
      </c>
      <c r="AB869" s="12">
        <v>2</v>
      </c>
      <c r="AC869" s="12">
        <v>2</v>
      </c>
      <c r="AD869" s="12">
        <v>2</v>
      </c>
      <c r="AE869" s="12">
        <v>1</v>
      </c>
      <c r="AF869" s="58" t="s">
        <v>91</v>
      </c>
      <c r="AG869" s="66">
        <f t="shared" si="183"/>
        <v>9.1784000000000004E-2</v>
      </c>
      <c r="AH869" s="67">
        <f t="shared" si="184"/>
        <v>1.7275913333333333</v>
      </c>
      <c r="AI869" s="67">
        <f t="shared" si="185"/>
        <v>0.70347800000000005</v>
      </c>
      <c r="AJ869" s="67">
        <f t="shared" si="186"/>
        <v>1.492602</v>
      </c>
      <c r="AK869" s="67">
        <f t="shared" si="187"/>
        <v>1.492602</v>
      </c>
      <c r="AL869" s="67">
        <f t="shared" si="188"/>
        <v>0</v>
      </c>
      <c r="AM869" s="59">
        <f>VLOOKUP(AG869,'SCORE TALLER'!$AC$2:$AD$10,2,TRUE)*AM$2</f>
        <v>0</v>
      </c>
      <c r="AN869" s="59">
        <f>VLOOKUP(AD869,'SCORE TALLER'!$W$2:$X$10,2,TRUE)*AN$2</f>
        <v>0.32</v>
      </c>
      <c r="AO869" s="59">
        <f>VLOOKUP(AB869,'SCORE TALLER'!$S$2:$T$10,2,FALSE)*AO$2</f>
        <v>0.04</v>
      </c>
      <c r="AP869" s="59">
        <f>VLOOKUP(AH869,'SCORE TALLER'!$AE$2:$AF$10,2,TRUE)*AP$2</f>
        <v>0</v>
      </c>
      <c r="AQ869" s="59">
        <f>VLOOKUP(AI869,'SCORE TALLER'!$AG$2:$AH$10,2,TRUE)*AQ$2</f>
        <v>0.4</v>
      </c>
      <c r="AR869" s="59">
        <f>VLOOKUP(AC869,'SCORE TALLER'!$U$2:$V$10,2,FALSE)*AR$2</f>
        <v>0.04</v>
      </c>
      <c r="AS869" s="59">
        <f>VLOOKUP(AE869,'SCORE TALLER'!$Y$2:$Z$10,2,FALSE)*AS$2</f>
        <v>0.03</v>
      </c>
      <c r="AT869" s="59">
        <f>VLOOKUP(Z869,'SCORE TALLER'!$O$2:$P$10,2,TRUE)*AT$2</f>
        <v>0.03</v>
      </c>
      <c r="AU869" s="59">
        <f>VLOOKUP(S869,'SCORE TALLER'!$A$2:$B$10,2,FALSE)*AU$2</f>
        <v>0.25</v>
      </c>
      <c r="AV869" s="59">
        <f>VLOOKUP(AJ869,'SCORE TALLER'!$AI$2:$AJ$10,2,TRUE)*AV$2</f>
        <v>0.2</v>
      </c>
      <c r="AW869" s="59">
        <f>VLOOKUP(AK869,'SCORE TALLER'!$AK$2:$AL$10,2,TRUE)*AW$2</f>
        <v>0.2</v>
      </c>
      <c r="AX869" s="59">
        <f>VLOOKUP(T869,'SCORE TALLER'!$C$2:$D$10,2,FALSE)*AX$2</f>
        <v>0</v>
      </c>
      <c r="AY869" s="59">
        <f>VLOOKUP(W869,'SCORE TALLER'!$I$2:$J$10,2,TRUE)*AY$2</f>
        <v>0</v>
      </c>
      <c r="AZ869" s="59">
        <f>VLOOKUP(X869,'SCORE TALLER'!$K$2:$L$10,2,TRUE)*AZ$2</f>
        <v>0</v>
      </c>
      <c r="BA869" s="59">
        <f>VLOOKUP(U869,'SCORE TALLER'!$E$2:$F$10,2,FALSE)*BA$2</f>
        <v>0</v>
      </c>
      <c r="BB869" s="59">
        <f>VLOOKUP(Y869,'SCORE TALLER'!$M$2:$N$10,2,TRUE)*BB$2</f>
        <v>0.05</v>
      </c>
      <c r="BC869" s="59">
        <f>VLOOKUP(AA869,'SCORE TALLER'!$Q$2:$R$10,2,FALSE)*BC$2</f>
        <v>0.05</v>
      </c>
      <c r="BD869" s="59">
        <f>VLOOKUP(V869,'SCORE TALLER'!$G$2:$H$10,2,FALSE)*BD$2</f>
        <v>0</v>
      </c>
      <c r="BE869" s="59">
        <f>VLOOKUP(AF869,'SCORE TALLER'!$AA$2:$AB$10,2,FALSE)*BE$2</f>
        <v>0.30000000000000004</v>
      </c>
      <c r="BF869" s="59">
        <f>VLOOKUP(AL869,'SCORE TALLER'!$AM$2:$AN$10,2,TRUE)*BF$2</f>
        <v>0</v>
      </c>
      <c r="BG869" s="67">
        <f t="shared" si="189"/>
        <v>1.9100000000000001</v>
      </c>
      <c r="BH869" s="67" t="str">
        <f>VLOOKUP(BG869,'SCORE TALLER'!$AP$2:$AQ$7,2,TRUE)</f>
        <v>2. Normal</v>
      </c>
      <c r="BI869" s="67" t="str">
        <f t="shared" si="191"/>
        <v>LBZ</v>
      </c>
      <c r="BJ869" s="67" t="str">
        <f t="shared" si="191"/>
        <v>A</v>
      </c>
      <c r="BK869" s="67" t="str">
        <f t="shared" si="192"/>
        <v>SIN</v>
      </c>
      <c r="BL869" s="86">
        <f t="shared" si="190"/>
        <v>2238903</v>
      </c>
      <c r="BM869" s="86">
        <f t="shared" si="193"/>
        <v>0</v>
      </c>
    </row>
    <row r="870" spans="1:65" x14ac:dyDescent="0.3">
      <c r="A870" s="57">
        <v>26860062</v>
      </c>
      <c r="B870" s="12" t="s">
        <v>1008</v>
      </c>
      <c r="C870" s="58" t="s">
        <v>107</v>
      </c>
      <c r="D870" s="58" t="s">
        <v>30</v>
      </c>
      <c r="E870" s="58">
        <v>599791</v>
      </c>
      <c r="F870" s="58">
        <v>6781370</v>
      </c>
      <c r="G870" s="58">
        <f t="shared" si="181"/>
        <v>5276449</v>
      </c>
      <c r="H870" s="58">
        <f t="shared" si="182"/>
        <v>1564407</v>
      </c>
      <c r="I870" s="58" t="e">
        <v>#N/A</v>
      </c>
      <c r="J870" s="58">
        <v>204137</v>
      </c>
      <c r="K870" s="58">
        <v>0</v>
      </c>
      <c r="L870" s="58">
        <v>3712042</v>
      </c>
      <c r="M870" s="58">
        <v>1504921</v>
      </c>
      <c r="N870" s="58">
        <f>VLOOKUP(AD870,'tabla ingresos'!$A$3:$D$15,4,FALSE)</f>
        <v>2000000</v>
      </c>
      <c r="O870" s="58">
        <v>0</v>
      </c>
      <c r="P870" s="58">
        <v>0</v>
      </c>
      <c r="Q870" s="58">
        <v>0</v>
      </c>
      <c r="R870" s="12">
        <v>76001</v>
      </c>
      <c r="S870" s="12" t="s">
        <v>87</v>
      </c>
      <c r="T870" s="12" t="s">
        <v>89</v>
      </c>
      <c r="U870" s="12" t="s">
        <v>10</v>
      </c>
      <c r="V870" s="12">
        <v>4</v>
      </c>
      <c r="W870" s="12">
        <v>0</v>
      </c>
      <c r="X870" s="12">
        <v>0</v>
      </c>
      <c r="Y870" s="59">
        <v>2.3945205479452056</v>
      </c>
      <c r="Z870" s="59">
        <v>52.980821917808221</v>
      </c>
      <c r="AA870" s="12">
        <v>1</v>
      </c>
      <c r="AB870" s="12">
        <v>0</v>
      </c>
      <c r="AC870" s="12">
        <v>1</v>
      </c>
      <c r="AD870" s="12">
        <v>3</v>
      </c>
      <c r="AE870" s="12">
        <v>1</v>
      </c>
      <c r="AF870" s="58" t="s">
        <v>91</v>
      </c>
      <c r="AG870" s="66">
        <f t="shared" si="183"/>
        <v>6.8045666666666671E-2</v>
      </c>
      <c r="AH870" s="67">
        <f t="shared" si="184"/>
        <v>2.2604566666666668</v>
      </c>
      <c r="AI870" s="67">
        <f t="shared" si="185"/>
        <v>0.70157066666666668</v>
      </c>
      <c r="AJ870" s="67">
        <f t="shared" si="186"/>
        <v>1.7588163333333333</v>
      </c>
      <c r="AK870" s="67">
        <f t="shared" si="187"/>
        <v>0.52146899999999996</v>
      </c>
      <c r="AL870" s="67">
        <f t="shared" si="188"/>
        <v>0</v>
      </c>
      <c r="AM870" s="59">
        <f>VLOOKUP(AG870,'SCORE TALLER'!$AC$2:$AD$10,2,TRUE)*AM$2</f>
        <v>0</v>
      </c>
      <c r="AN870" s="59">
        <f>VLOOKUP(AD870,'SCORE TALLER'!$W$2:$X$10,2,TRUE)*AN$2</f>
        <v>0.32</v>
      </c>
      <c r="AO870" s="59">
        <f>VLOOKUP(AB870,'SCORE TALLER'!$S$2:$T$10,2,FALSE)*AO$2</f>
        <v>0.05</v>
      </c>
      <c r="AP870" s="59">
        <f>VLOOKUP(AH870,'SCORE TALLER'!$AE$2:$AF$10,2,TRUE)*AP$2</f>
        <v>0</v>
      </c>
      <c r="AQ870" s="59">
        <f>VLOOKUP(AI870,'SCORE TALLER'!$AG$2:$AH$10,2,TRUE)*AQ$2</f>
        <v>0.4</v>
      </c>
      <c r="AR870" s="59">
        <f>VLOOKUP(AC870,'SCORE TALLER'!$U$2:$V$10,2,FALSE)*AR$2</f>
        <v>0.05</v>
      </c>
      <c r="AS870" s="59">
        <f>VLOOKUP(AE870,'SCORE TALLER'!$Y$2:$Z$10,2,FALSE)*AS$2</f>
        <v>0.03</v>
      </c>
      <c r="AT870" s="59">
        <f>VLOOKUP(Z870,'SCORE TALLER'!$O$2:$P$10,2,TRUE)*AT$2</f>
        <v>0.02</v>
      </c>
      <c r="AU870" s="59">
        <f>VLOOKUP(S870,'SCORE TALLER'!$A$2:$B$10,2,FALSE)*AU$2</f>
        <v>0.15000000000000002</v>
      </c>
      <c r="AV870" s="59">
        <f>VLOOKUP(AJ870,'SCORE TALLER'!$AI$2:$AJ$10,2,TRUE)*AV$2</f>
        <v>0.2</v>
      </c>
      <c r="AW870" s="59">
        <f>VLOOKUP(AK870,'SCORE TALLER'!$AK$2:$AL$10,2,TRUE)*AW$2</f>
        <v>0.25</v>
      </c>
      <c r="AX870" s="59">
        <f>VLOOKUP(T870,'SCORE TALLER'!$C$2:$D$10,2,FALSE)*AX$2</f>
        <v>0</v>
      </c>
      <c r="AY870" s="59">
        <f>VLOOKUP(W870,'SCORE TALLER'!$I$2:$J$10,2,TRUE)*AY$2</f>
        <v>0</v>
      </c>
      <c r="AZ870" s="59">
        <f>VLOOKUP(X870,'SCORE TALLER'!$K$2:$L$10,2,TRUE)*AZ$2</f>
        <v>0</v>
      </c>
      <c r="BA870" s="59">
        <f>VLOOKUP(U870,'SCORE TALLER'!$E$2:$F$10,2,FALSE)*BA$2</f>
        <v>0</v>
      </c>
      <c r="BB870" s="59">
        <f>VLOOKUP(Y870,'SCORE TALLER'!$M$2:$N$10,2,TRUE)*BB$2</f>
        <v>0.04</v>
      </c>
      <c r="BC870" s="59">
        <f>VLOOKUP(AA870,'SCORE TALLER'!$Q$2:$R$10,2,FALSE)*BC$2</f>
        <v>0.05</v>
      </c>
      <c r="BD870" s="59">
        <f>VLOOKUP(V870,'SCORE TALLER'!$G$2:$H$10,2,FALSE)*BD$2</f>
        <v>0</v>
      </c>
      <c r="BE870" s="59">
        <f>VLOOKUP(AF870,'SCORE TALLER'!$AA$2:$AB$10,2,FALSE)*BE$2</f>
        <v>0.30000000000000004</v>
      </c>
      <c r="BF870" s="59">
        <f>VLOOKUP(AL870,'SCORE TALLER'!$AM$2:$AN$10,2,TRUE)*BF$2</f>
        <v>0</v>
      </c>
      <c r="BG870" s="67">
        <f t="shared" si="189"/>
        <v>1.86</v>
      </c>
      <c r="BH870" s="67" t="str">
        <f>VLOOKUP(BG870,'SCORE TALLER'!$AP$2:$AQ$7,2,TRUE)</f>
        <v>2. Normal</v>
      </c>
      <c r="BI870" s="67" t="str">
        <f t="shared" si="191"/>
        <v>LBZ</v>
      </c>
      <c r="BJ870" s="67" t="str">
        <f t="shared" si="191"/>
        <v>A</v>
      </c>
      <c r="BK870" s="67" t="str">
        <f t="shared" si="192"/>
        <v>SIN</v>
      </c>
      <c r="BL870" s="86">
        <f t="shared" si="190"/>
        <v>1564407</v>
      </c>
      <c r="BM870" s="86">
        <f t="shared" si="193"/>
        <v>0</v>
      </c>
    </row>
    <row r="871" spans="1:65" x14ac:dyDescent="0.3">
      <c r="A871" s="57">
        <v>24622244</v>
      </c>
      <c r="B871" s="12" t="s">
        <v>1009</v>
      </c>
      <c r="C871" s="58" t="s">
        <v>107</v>
      </c>
      <c r="D871" s="58" t="s">
        <v>115</v>
      </c>
      <c r="E871" s="58"/>
      <c r="F871" s="58">
        <v>4658235</v>
      </c>
      <c r="G871" s="58">
        <f t="shared" si="181"/>
        <v>2554480</v>
      </c>
      <c r="H871" s="58">
        <f t="shared" si="182"/>
        <v>2554480</v>
      </c>
      <c r="I871" s="58" t="e">
        <v>#N/A</v>
      </c>
      <c r="J871" s="58">
        <v>200488</v>
      </c>
      <c r="K871" s="58">
        <v>0</v>
      </c>
      <c r="L871" s="58">
        <v>0</v>
      </c>
      <c r="M871" s="58">
        <v>2103755</v>
      </c>
      <c r="N871" s="58">
        <f>VLOOKUP(AD871,'tabla ingresos'!$A$3:$D$15,4,FALSE)</f>
        <v>2000000</v>
      </c>
      <c r="O871" s="58">
        <v>0</v>
      </c>
      <c r="P871" s="58">
        <v>0</v>
      </c>
      <c r="Q871" s="58">
        <v>0</v>
      </c>
      <c r="R871" s="12">
        <v>68255</v>
      </c>
      <c r="S871" s="12" t="s">
        <v>88</v>
      </c>
      <c r="T871" s="12" t="s">
        <v>89</v>
      </c>
      <c r="U871" s="12" t="s">
        <v>10</v>
      </c>
      <c r="V871" s="12">
        <v>4</v>
      </c>
      <c r="W871" s="12">
        <v>0</v>
      </c>
      <c r="X871" s="12">
        <v>0</v>
      </c>
      <c r="Y871" s="59">
        <v>3.0684931506849313</v>
      </c>
      <c r="Z871" s="59">
        <v>44.235616438356168</v>
      </c>
      <c r="AA871" s="12">
        <v>1</v>
      </c>
      <c r="AB871" s="12">
        <v>2</v>
      </c>
      <c r="AC871" s="12">
        <v>1</v>
      </c>
      <c r="AD871" s="12">
        <v>3</v>
      </c>
      <c r="AE871" s="12">
        <v>2</v>
      </c>
      <c r="AF871" s="58" t="s">
        <v>91</v>
      </c>
      <c r="AG871" s="66">
        <f t="shared" si="183"/>
        <v>6.6829333333333338E-2</v>
      </c>
      <c r="AH871" s="67">
        <f t="shared" si="184"/>
        <v>1.552745</v>
      </c>
      <c r="AI871" s="67">
        <f t="shared" si="185"/>
        <v>0.70125166666666672</v>
      </c>
      <c r="AJ871" s="67">
        <f t="shared" si="186"/>
        <v>0.85149333333333332</v>
      </c>
      <c r="AK871" s="67">
        <f t="shared" si="187"/>
        <v>0.85149333333333332</v>
      </c>
      <c r="AL871" s="67">
        <f t="shared" si="188"/>
        <v>0</v>
      </c>
      <c r="AM871" s="59">
        <f>VLOOKUP(AG871,'SCORE TALLER'!$AC$2:$AD$10,2,TRUE)*AM$2</f>
        <v>0</v>
      </c>
      <c r="AN871" s="59">
        <f>VLOOKUP(AD871,'SCORE TALLER'!$W$2:$X$10,2,TRUE)*AN$2</f>
        <v>0.32</v>
      </c>
      <c r="AO871" s="59">
        <f>VLOOKUP(AB871,'SCORE TALLER'!$S$2:$T$10,2,FALSE)*AO$2</f>
        <v>0.04</v>
      </c>
      <c r="AP871" s="59">
        <f>VLOOKUP(AH871,'SCORE TALLER'!$AE$2:$AF$10,2,TRUE)*AP$2</f>
        <v>0</v>
      </c>
      <c r="AQ871" s="59">
        <f>VLOOKUP(AI871,'SCORE TALLER'!$AG$2:$AH$10,2,TRUE)*AQ$2</f>
        <v>0.4</v>
      </c>
      <c r="AR871" s="59">
        <f>VLOOKUP(AC871,'SCORE TALLER'!$U$2:$V$10,2,FALSE)*AR$2</f>
        <v>0.05</v>
      </c>
      <c r="AS871" s="59">
        <f>VLOOKUP(AE871,'SCORE TALLER'!$Y$2:$Z$10,2,FALSE)*AS$2</f>
        <v>0.01</v>
      </c>
      <c r="AT871" s="59">
        <f>VLOOKUP(Z871,'SCORE TALLER'!$O$2:$P$10,2,TRUE)*AT$2</f>
        <v>0.03</v>
      </c>
      <c r="AU871" s="59">
        <f>VLOOKUP(S871,'SCORE TALLER'!$A$2:$B$10,2,FALSE)*AU$2</f>
        <v>0.25</v>
      </c>
      <c r="AV871" s="59">
        <f>VLOOKUP(AJ871,'SCORE TALLER'!$AI$2:$AJ$10,2,TRUE)*AV$2</f>
        <v>0.25</v>
      </c>
      <c r="AW871" s="59">
        <f>VLOOKUP(AK871,'SCORE TALLER'!$AK$2:$AL$10,2,TRUE)*AW$2</f>
        <v>0.25</v>
      </c>
      <c r="AX871" s="59">
        <f>VLOOKUP(T871,'SCORE TALLER'!$C$2:$D$10,2,FALSE)*AX$2</f>
        <v>0</v>
      </c>
      <c r="AY871" s="59">
        <f>VLOOKUP(W871,'SCORE TALLER'!$I$2:$J$10,2,TRUE)*AY$2</f>
        <v>0</v>
      </c>
      <c r="AZ871" s="59">
        <f>VLOOKUP(X871,'SCORE TALLER'!$K$2:$L$10,2,TRUE)*AZ$2</f>
        <v>0</v>
      </c>
      <c r="BA871" s="59">
        <f>VLOOKUP(U871,'SCORE TALLER'!$E$2:$F$10,2,FALSE)*BA$2</f>
        <v>0</v>
      </c>
      <c r="BB871" s="59">
        <f>VLOOKUP(Y871,'SCORE TALLER'!$M$2:$N$10,2,TRUE)*BB$2</f>
        <v>0.04</v>
      </c>
      <c r="BC871" s="59">
        <f>VLOOKUP(AA871,'SCORE TALLER'!$Q$2:$R$10,2,FALSE)*BC$2</f>
        <v>0.05</v>
      </c>
      <c r="BD871" s="59">
        <f>VLOOKUP(V871,'SCORE TALLER'!$G$2:$H$10,2,FALSE)*BD$2</f>
        <v>0</v>
      </c>
      <c r="BE871" s="59">
        <f>VLOOKUP(AF871,'SCORE TALLER'!$AA$2:$AB$10,2,FALSE)*BE$2</f>
        <v>0.30000000000000004</v>
      </c>
      <c r="BF871" s="59">
        <f>VLOOKUP(AL871,'SCORE TALLER'!$AM$2:$AN$10,2,TRUE)*BF$2</f>
        <v>0</v>
      </c>
      <c r="BG871" s="67">
        <f t="shared" si="189"/>
        <v>1.9900000000000002</v>
      </c>
      <c r="BH871" s="67" t="str">
        <f>VLOOKUP(BG871,'SCORE TALLER'!$AP$2:$AQ$7,2,TRUE)</f>
        <v>2. Normal</v>
      </c>
      <c r="BI871" s="67" t="str">
        <f t="shared" si="191"/>
        <v>LBZ</v>
      </c>
      <c r="BJ871" s="67" t="str">
        <f t="shared" si="191"/>
        <v>A</v>
      </c>
      <c r="BK871" s="67" t="str">
        <f t="shared" si="192"/>
        <v>SIN</v>
      </c>
      <c r="BL871" s="86">
        <f t="shared" si="190"/>
        <v>2554480</v>
      </c>
      <c r="BM871" s="86">
        <f t="shared" si="193"/>
        <v>0</v>
      </c>
    </row>
    <row r="872" spans="1:65" x14ac:dyDescent="0.3">
      <c r="A872" s="57">
        <v>2020228680</v>
      </c>
      <c r="B872" s="12" t="s">
        <v>1010</v>
      </c>
      <c r="C872" s="58" t="s">
        <v>107</v>
      </c>
      <c r="D872" s="58" t="s">
        <v>114</v>
      </c>
      <c r="E872" s="58">
        <v>488649</v>
      </c>
      <c r="F872" s="58">
        <v>2395703</v>
      </c>
      <c r="G872" s="58">
        <f t="shared" si="181"/>
        <v>1832547</v>
      </c>
      <c r="H872" s="58">
        <f t="shared" si="182"/>
        <v>792547</v>
      </c>
      <c r="I872" s="58" t="e">
        <v>#N/A</v>
      </c>
      <c r="J872" s="58">
        <v>151493</v>
      </c>
      <c r="K872" s="58">
        <v>0</v>
      </c>
      <c r="L872" s="58">
        <v>1040000</v>
      </c>
      <c r="M872" s="58">
        <v>563156</v>
      </c>
      <c r="N872" s="58">
        <f>VLOOKUP(AD872,'tabla ingresos'!$A$3:$D$15,4,FALSE)</f>
        <v>1000000</v>
      </c>
      <c r="O872" s="58">
        <v>0</v>
      </c>
      <c r="P872" s="58">
        <v>0</v>
      </c>
      <c r="Q872" s="58">
        <v>0</v>
      </c>
      <c r="R872" s="12">
        <v>76130</v>
      </c>
      <c r="S872" s="12" t="s">
        <v>87</v>
      </c>
      <c r="T872" s="12" t="s">
        <v>89</v>
      </c>
      <c r="U872" s="12" t="s">
        <v>10</v>
      </c>
      <c r="V872" s="12">
        <v>4</v>
      </c>
      <c r="W872" s="12">
        <v>0</v>
      </c>
      <c r="X872" s="12">
        <v>0</v>
      </c>
      <c r="Y872" s="59">
        <v>1.7616438356164383</v>
      </c>
      <c r="Z872" s="59">
        <v>21.246575342465754</v>
      </c>
      <c r="AA872" s="12">
        <v>1</v>
      </c>
      <c r="AB872" s="12">
        <v>2</v>
      </c>
      <c r="AC872" s="12">
        <v>1</v>
      </c>
      <c r="AD872" s="12">
        <v>2</v>
      </c>
      <c r="AE872" s="12">
        <v>1</v>
      </c>
      <c r="AF872" s="58" t="s">
        <v>91</v>
      </c>
      <c r="AG872" s="66">
        <f t="shared" si="183"/>
        <v>0.10099533333333334</v>
      </c>
      <c r="AH872" s="67">
        <f t="shared" si="184"/>
        <v>1.5971353333333334</v>
      </c>
      <c r="AI872" s="67">
        <f t="shared" si="185"/>
        <v>0.70120333333333329</v>
      </c>
      <c r="AJ872" s="67">
        <f t="shared" si="186"/>
        <v>1.221698</v>
      </c>
      <c r="AK872" s="67">
        <f t="shared" si="187"/>
        <v>0.5283646666666667</v>
      </c>
      <c r="AL872" s="67">
        <f t="shared" si="188"/>
        <v>0</v>
      </c>
      <c r="AM872" s="59">
        <f>VLOOKUP(AG872,'SCORE TALLER'!$AC$2:$AD$10,2,TRUE)*AM$2</f>
        <v>0</v>
      </c>
      <c r="AN872" s="59">
        <f>VLOOKUP(AD872,'SCORE TALLER'!$W$2:$X$10,2,TRUE)*AN$2</f>
        <v>0.32</v>
      </c>
      <c r="AO872" s="59">
        <f>VLOOKUP(AB872,'SCORE TALLER'!$S$2:$T$10,2,FALSE)*AO$2</f>
        <v>0.04</v>
      </c>
      <c r="AP872" s="59">
        <f>VLOOKUP(AH872,'SCORE TALLER'!$AE$2:$AF$10,2,TRUE)*AP$2</f>
        <v>0</v>
      </c>
      <c r="AQ872" s="59">
        <f>VLOOKUP(AI872,'SCORE TALLER'!$AG$2:$AH$10,2,TRUE)*AQ$2</f>
        <v>0.4</v>
      </c>
      <c r="AR872" s="59">
        <f>VLOOKUP(AC872,'SCORE TALLER'!$U$2:$V$10,2,FALSE)*AR$2</f>
        <v>0.05</v>
      </c>
      <c r="AS872" s="59">
        <f>VLOOKUP(AE872,'SCORE TALLER'!$Y$2:$Z$10,2,FALSE)*AS$2</f>
        <v>0.03</v>
      </c>
      <c r="AT872" s="59">
        <f>VLOOKUP(Z872,'SCORE TALLER'!$O$2:$P$10,2,TRUE)*AT$2</f>
        <v>0.05</v>
      </c>
      <c r="AU872" s="59">
        <f>VLOOKUP(S872,'SCORE TALLER'!$A$2:$B$10,2,FALSE)*AU$2</f>
        <v>0.15000000000000002</v>
      </c>
      <c r="AV872" s="59">
        <f>VLOOKUP(AJ872,'SCORE TALLER'!$AI$2:$AJ$10,2,TRUE)*AV$2</f>
        <v>0.2</v>
      </c>
      <c r="AW872" s="59">
        <f>VLOOKUP(AK872,'SCORE TALLER'!$AK$2:$AL$10,2,TRUE)*AW$2</f>
        <v>0.25</v>
      </c>
      <c r="AX872" s="59">
        <f>VLOOKUP(T872,'SCORE TALLER'!$C$2:$D$10,2,FALSE)*AX$2</f>
        <v>0</v>
      </c>
      <c r="AY872" s="59">
        <f>VLOOKUP(W872,'SCORE TALLER'!$I$2:$J$10,2,TRUE)*AY$2</f>
        <v>0</v>
      </c>
      <c r="AZ872" s="59">
        <f>VLOOKUP(X872,'SCORE TALLER'!$K$2:$L$10,2,TRUE)*AZ$2</f>
        <v>0</v>
      </c>
      <c r="BA872" s="59">
        <f>VLOOKUP(U872,'SCORE TALLER'!$E$2:$F$10,2,FALSE)*BA$2</f>
        <v>0</v>
      </c>
      <c r="BB872" s="59">
        <f>VLOOKUP(Y872,'SCORE TALLER'!$M$2:$N$10,2,TRUE)*BB$2</f>
        <v>0.05</v>
      </c>
      <c r="BC872" s="59">
        <f>VLOOKUP(AA872,'SCORE TALLER'!$Q$2:$R$10,2,FALSE)*BC$2</f>
        <v>0.05</v>
      </c>
      <c r="BD872" s="59">
        <f>VLOOKUP(V872,'SCORE TALLER'!$G$2:$H$10,2,FALSE)*BD$2</f>
        <v>0</v>
      </c>
      <c r="BE872" s="59">
        <f>VLOOKUP(AF872,'SCORE TALLER'!$AA$2:$AB$10,2,FALSE)*BE$2</f>
        <v>0.30000000000000004</v>
      </c>
      <c r="BF872" s="59">
        <f>VLOOKUP(AL872,'SCORE TALLER'!$AM$2:$AN$10,2,TRUE)*BF$2</f>
        <v>0</v>
      </c>
      <c r="BG872" s="67">
        <f t="shared" si="189"/>
        <v>1.8900000000000001</v>
      </c>
      <c r="BH872" s="67" t="str">
        <f>VLOOKUP(BG872,'SCORE TALLER'!$AP$2:$AQ$7,2,TRUE)</f>
        <v>2. Normal</v>
      </c>
      <c r="BI872" s="67" t="str">
        <f t="shared" si="191"/>
        <v>LBZ</v>
      </c>
      <c r="BJ872" s="67" t="str">
        <f t="shared" si="191"/>
        <v>A</v>
      </c>
      <c r="BK872" s="67" t="str">
        <f t="shared" si="192"/>
        <v>SIN</v>
      </c>
      <c r="BL872" s="86">
        <f t="shared" si="190"/>
        <v>792547</v>
      </c>
      <c r="BM872" s="86">
        <f t="shared" si="193"/>
        <v>0</v>
      </c>
    </row>
    <row r="873" spans="1:65" x14ac:dyDescent="0.3">
      <c r="A873" s="57">
        <v>24606226</v>
      </c>
      <c r="B873" s="12" t="s">
        <v>1011</v>
      </c>
      <c r="C873" s="58" t="s">
        <v>105</v>
      </c>
      <c r="D873" s="58" t="s">
        <v>115</v>
      </c>
      <c r="E873" s="58"/>
      <c r="F873" s="58">
        <v>5857495</v>
      </c>
      <c r="G873" s="58">
        <f t="shared" si="181"/>
        <v>3754138</v>
      </c>
      <c r="H873" s="58">
        <f t="shared" si="182"/>
        <v>3754138</v>
      </c>
      <c r="I873" s="58">
        <v>5857000</v>
      </c>
      <c r="J873" s="58">
        <v>154757</v>
      </c>
      <c r="K873" s="58">
        <v>0</v>
      </c>
      <c r="L873" s="58">
        <v>0</v>
      </c>
      <c r="M873" s="58">
        <v>2103357</v>
      </c>
      <c r="N873" s="58">
        <f>VLOOKUP(AD873,'tabla ingresos'!$A$3:$D$15,4,FALSE)</f>
        <v>2000000</v>
      </c>
      <c r="O873" s="58">
        <v>766704.71044574108</v>
      </c>
      <c r="P873" s="58">
        <v>54503000</v>
      </c>
      <c r="Q873" s="58">
        <v>0</v>
      </c>
      <c r="R873" s="12">
        <v>76130</v>
      </c>
      <c r="S873" s="12" t="s">
        <v>88</v>
      </c>
      <c r="T873" s="12" t="s">
        <v>89</v>
      </c>
      <c r="U873" s="12" t="s">
        <v>10</v>
      </c>
      <c r="V873" s="12">
        <v>4</v>
      </c>
      <c r="W873" s="12">
        <v>0</v>
      </c>
      <c r="X873" s="12">
        <v>0</v>
      </c>
      <c r="Y873" s="59">
        <v>3.5123287671232877</v>
      </c>
      <c r="Z873" s="59">
        <v>39.468493150684928</v>
      </c>
      <c r="AA873" s="12">
        <v>1</v>
      </c>
      <c r="AB873" s="12">
        <v>2</v>
      </c>
      <c r="AC873" s="12">
        <v>2</v>
      </c>
      <c r="AD873" s="12">
        <v>3</v>
      </c>
      <c r="AE873" s="12">
        <v>3</v>
      </c>
      <c r="AF873" s="58" t="s">
        <v>10</v>
      </c>
      <c r="AG873" s="66">
        <f t="shared" si="183"/>
        <v>0.30715390348191368</v>
      </c>
      <c r="AH873" s="67">
        <f t="shared" si="184"/>
        <v>20.120165</v>
      </c>
      <c r="AI873" s="67">
        <f t="shared" si="185"/>
        <v>0.70111900000000005</v>
      </c>
      <c r="AJ873" s="67">
        <f t="shared" si="186"/>
        <v>1.2513793333333334</v>
      </c>
      <c r="AK873" s="67">
        <f t="shared" si="187"/>
        <v>1.2513793333333334</v>
      </c>
      <c r="AL873" s="67">
        <f t="shared" si="188"/>
        <v>0</v>
      </c>
      <c r="AM873" s="59">
        <f>VLOOKUP(AG873,'SCORE TALLER'!$AC$2:$AD$10,2,TRUE)*AM$2</f>
        <v>0</v>
      </c>
      <c r="AN873" s="59">
        <f>VLOOKUP(AD873,'SCORE TALLER'!$W$2:$X$10,2,TRUE)*AN$2</f>
        <v>0.32</v>
      </c>
      <c r="AO873" s="59">
        <f>VLOOKUP(AB873,'SCORE TALLER'!$S$2:$T$10,2,FALSE)*AO$2</f>
        <v>0.04</v>
      </c>
      <c r="AP873" s="59">
        <f>VLOOKUP(AH873,'SCORE TALLER'!$AE$2:$AF$10,2,TRUE)*AP$2</f>
        <v>0.32</v>
      </c>
      <c r="AQ873" s="59">
        <f>VLOOKUP(AI873,'SCORE TALLER'!$AG$2:$AH$10,2,TRUE)*AQ$2</f>
        <v>0.4</v>
      </c>
      <c r="AR873" s="59">
        <f>VLOOKUP(AC873,'SCORE TALLER'!$U$2:$V$10,2,FALSE)*AR$2</f>
        <v>0.04</v>
      </c>
      <c r="AS873" s="59">
        <f>VLOOKUP(AE873,'SCORE TALLER'!$Y$2:$Z$10,2,FALSE)*AS$2</f>
        <v>0.02</v>
      </c>
      <c r="AT873" s="59">
        <f>VLOOKUP(Z873,'SCORE TALLER'!$O$2:$P$10,2,TRUE)*AT$2</f>
        <v>0.03</v>
      </c>
      <c r="AU873" s="59">
        <f>VLOOKUP(S873,'SCORE TALLER'!$A$2:$B$10,2,FALSE)*AU$2</f>
        <v>0.25</v>
      </c>
      <c r="AV873" s="59">
        <f>VLOOKUP(AJ873,'SCORE TALLER'!$AI$2:$AJ$10,2,TRUE)*AV$2</f>
        <v>0.2</v>
      </c>
      <c r="AW873" s="59">
        <f>VLOOKUP(AK873,'SCORE TALLER'!$AK$2:$AL$10,2,TRUE)*AW$2</f>
        <v>0.2</v>
      </c>
      <c r="AX873" s="59">
        <f>VLOOKUP(T873,'SCORE TALLER'!$C$2:$D$10,2,FALSE)*AX$2</f>
        <v>0</v>
      </c>
      <c r="AY873" s="59">
        <f>VLOOKUP(W873,'SCORE TALLER'!$I$2:$J$10,2,TRUE)*AY$2</f>
        <v>0</v>
      </c>
      <c r="AZ873" s="59">
        <f>VLOOKUP(X873,'SCORE TALLER'!$K$2:$L$10,2,TRUE)*AZ$2</f>
        <v>0</v>
      </c>
      <c r="BA873" s="59">
        <f>VLOOKUP(U873,'SCORE TALLER'!$E$2:$F$10,2,FALSE)*BA$2</f>
        <v>0</v>
      </c>
      <c r="BB873" s="59">
        <f>VLOOKUP(Y873,'SCORE TALLER'!$M$2:$N$10,2,TRUE)*BB$2</f>
        <v>0.04</v>
      </c>
      <c r="BC873" s="59">
        <f>VLOOKUP(AA873,'SCORE TALLER'!$Q$2:$R$10,2,FALSE)*BC$2</f>
        <v>0.05</v>
      </c>
      <c r="BD873" s="59">
        <f>VLOOKUP(V873,'SCORE TALLER'!$G$2:$H$10,2,FALSE)*BD$2</f>
        <v>0</v>
      </c>
      <c r="BE873" s="59">
        <f>VLOOKUP(AF873,'SCORE TALLER'!$AA$2:$AB$10,2,FALSE)*BE$2</f>
        <v>0</v>
      </c>
      <c r="BF873" s="59">
        <f>VLOOKUP(AL873,'SCORE TALLER'!$AM$2:$AN$10,2,TRUE)*BF$2</f>
        <v>0</v>
      </c>
      <c r="BG873" s="67">
        <f t="shared" si="189"/>
        <v>1.9100000000000001</v>
      </c>
      <c r="BH873" s="67" t="str">
        <f>VLOOKUP(BG873,'SCORE TALLER'!$AP$2:$AQ$7,2,TRUE)</f>
        <v>2. Normal</v>
      </c>
      <c r="BI873" s="67" t="str">
        <f t="shared" si="191"/>
        <v>LBZ</v>
      </c>
      <c r="BJ873" s="67" t="str">
        <f t="shared" si="191"/>
        <v>A</v>
      </c>
      <c r="BK873" s="67" t="str">
        <f t="shared" si="192"/>
        <v>A</v>
      </c>
      <c r="BL873" s="86">
        <f t="shared" si="190"/>
        <v>3754138</v>
      </c>
      <c r="BM873" s="86">
        <f t="shared" si="193"/>
        <v>0</v>
      </c>
    </row>
    <row r="874" spans="1:65" x14ac:dyDescent="0.3">
      <c r="A874" s="57">
        <v>2082806444</v>
      </c>
      <c r="B874" s="12" t="s">
        <v>1012</v>
      </c>
      <c r="C874" s="58" t="s">
        <v>105</v>
      </c>
      <c r="D874" s="58" t="s">
        <v>115</v>
      </c>
      <c r="E874" s="58">
        <v>567467</v>
      </c>
      <c r="F874" s="58">
        <v>6109358</v>
      </c>
      <c r="G874" s="58">
        <f t="shared" si="181"/>
        <v>4579599</v>
      </c>
      <c r="H874" s="58">
        <f t="shared" si="182"/>
        <v>4579599</v>
      </c>
      <c r="I874" s="58">
        <v>6109000</v>
      </c>
      <c r="J874" s="58">
        <v>302001</v>
      </c>
      <c r="K874" s="58">
        <v>0</v>
      </c>
      <c r="L874" s="58">
        <v>0</v>
      </c>
      <c r="M874" s="58">
        <v>1529759</v>
      </c>
      <c r="N874" s="58">
        <f>VLOOKUP(AD874,'tabla ingresos'!$A$3:$D$15,4,FALSE)</f>
        <v>2000000</v>
      </c>
      <c r="O874" s="58">
        <v>2224.4447684901775</v>
      </c>
      <c r="P874" s="58">
        <v>100000</v>
      </c>
      <c r="Q874" s="58">
        <v>0</v>
      </c>
      <c r="R874" s="12">
        <v>25430</v>
      </c>
      <c r="S874" s="12" t="s">
        <v>88</v>
      </c>
      <c r="T874" s="12" t="s">
        <v>89</v>
      </c>
      <c r="U874" s="12" t="s">
        <v>10</v>
      </c>
      <c r="V874" s="12">
        <v>4</v>
      </c>
      <c r="W874" s="12">
        <v>0</v>
      </c>
      <c r="X874" s="12">
        <v>0</v>
      </c>
      <c r="Y874" s="59">
        <v>2.4356164383561643</v>
      </c>
      <c r="Z874" s="59">
        <v>26.715068493150685</v>
      </c>
      <c r="AA874" s="12">
        <v>1</v>
      </c>
      <c r="AB874" s="12">
        <v>2</v>
      </c>
      <c r="AC874" s="12">
        <v>3</v>
      </c>
      <c r="AD874" s="12">
        <v>3</v>
      </c>
      <c r="AE874" s="12">
        <v>1</v>
      </c>
      <c r="AF874" s="58" t="s">
        <v>10</v>
      </c>
      <c r="AG874" s="66">
        <f t="shared" si="183"/>
        <v>0.10140848158949672</v>
      </c>
      <c r="AH874" s="67">
        <f t="shared" si="184"/>
        <v>2.0697860000000001</v>
      </c>
      <c r="AI874" s="67">
        <f t="shared" si="185"/>
        <v>0.69907533333333338</v>
      </c>
      <c r="AJ874" s="67">
        <f t="shared" si="186"/>
        <v>1.5265329999999999</v>
      </c>
      <c r="AK874" s="67">
        <f t="shared" si="187"/>
        <v>1.5265329999999999</v>
      </c>
      <c r="AL874" s="67">
        <f t="shared" si="188"/>
        <v>0</v>
      </c>
      <c r="AM874" s="59">
        <f>VLOOKUP(AG874,'SCORE TALLER'!$AC$2:$AD$10,2,TRUE)*AM$2</f>
        <v>0</v>
      </c>
      <c r="AN874" s="59">
        <f>VLOOKUP(AD874,'SCORE TALLER'!$W$2:$X$10,2,TRUE)*AN$2</f>
        <v>0.32</v>
      </c>
      <c r="AO874" s="59">
        <f>VLOOKUP(AB874,'SCORE TALLER'!$S$2:$T$10,2,FALSE)*AO$2</f>
        <v>0.04</v>
      </c>
      <c r="AP874" s="59">
        <f>VLOOKUP(AH874,'SCORE TALLER'!$AE$2:$AF$10,2,TRUE)*AP$2</f>
        <v>0</v>
      </c>
      <c r="AQ874" s="59">
        <f>VLOOKUP(AI874,'SCORE TALLER'!$AG$2:$AH$10,2,TRUE)*AQ$2</f>
        <v>0.4</v>
      </c>
      <c r="AR874" s="59">
        <f>VLOOKUP(AC874,'SCORE TALLER'!$U$2:$V$10,2,FALSE)*AR$2</f>
        <v>0.03</v>
      </c>
      <c r="AS874" s="59">
        <f>VLOOKUP(AE874,'SCORE TALLER'!$Y$2:$Z$10,2,FALSE)*AS$2</f>
        <v>0.03</v>
      </c>
      <c r="AT874" s="59">
        <f>VLOOKUP(Z874,'SCORE TALLER'!$O$2:$P$10,2,TRUE)*AT$2</f>
        <v>0.04</v>
      </c>
      <c r="AU874" s="59">
        <f>VLOOKUP(S874,'SCORE TALLER'!$A$2:$B$10,2,FALSE)*AU$2</f>
        <v>0.25</v>
      </c>
      <c r="AV874" s="59">
        <f>VLOOKUP(AJ874,'SCORE TALLER'!$AI$2:$AJ$10,2,TRUE)*AV$2</f>
        <v>0.2</v>
      </c>
      <c r="AW874" s="59">
        <f>VLOOKUP(AK874,'SCORE TALLER'!$AK$2:$AL$10,2,TRUE)*AW$2</f>
        <v>0.2</v>
      </c>
      <c r="AX874" s="59">
        <f>VLOOKUP(T874,'SCORE TALLER'!$C$2:$D$10,2,FALSE)*AX$2</f>
        <v>0</v>
      </c>
      <c r="AY874" s="59">
        <f>VLOOKUP(W874,'SCORE TALLER'!$I$2:$J$10,2,TRUE)*AY$2</f>
        <v>0</v>
      </c>
      <c r="AZ874" s="59">
        <f>VLOOKUP(X874,'SCORE TALLER'!$K$2:$L$10,2,TRUE)*AZ$2</f>
        <v>0</v>
      </c>
      <c r="BA874" s="59">
        <f>VLOOKUP(U874,'SCORE TALLER'!$E$2:$F$10,2,FALSE)*BA$2</f>
        <v>0</v>
      </c>
      <c r="BB874" s="59">
        <f>VLOOKUP(Y874,'SCORE TALLER'!$M$2:$N$10,2,TRUE)*BB$2</f>
        <v>0.04</v>
      </c>
      <c r="BC874" s="59">
        <f>VLOOKUP(AA874,'SCORE TALLER'!$Q$2:$R$10,2,FALSE)*BC$2</f>
        <v>0.05</v>
      </c>
      <c r="BD874" s="59">
        <f>VLOOKUP(V874,'SCORE TALLER'!$G$2:$H$10,2,FALSE)*BD$2</f>
        <v>0</v>
      </c>
      <c r="BE874" s="59">
        <f>VLOOKUP(AF874,'SCORE TALLER'!$AA$2:$AB$10,2,FALSE)*BE$2</f>
        <v>0</v>
      </c>
      <c r="BF874" s="59">
        <f>VLOOKUP(AL874,'SCORE TALLER'!$AM$2:$AN$10,2,TRUE)*BF$2</f>
        <v>0</v>
      </c>
      <c r="BG874" s="67">
        <f t="shared" si="189"/>
        <v>1.6</v>
      </c>
      <c r="BH874" s="67" t="str">
        <f>VLOOKUP(BG874,'SCORE TALLER'!$AP$2:$AQ$7,2,TRUE)</f>
        <v>2. Normal</v>
      </c>
      <c r="BI874" s="67" t="str">
        <f t="shared" si="191"/>
        <v>LBZ</v>
      </c>
      <c r="BJ874" s="67" t="str">
        <f t="shared" si="191"/>
        <v>A</v>
      </c>
      <c r="BK874" s="67" t="str">
        <f t="shared" si="192"/>
        <v>A</v>
      </c>
      <c r="BL874" s="86">
        <f t="shared" si="190"/>
        <v>4579599</v>
      </c>
      <c r="BM874" s="86">
        <f t="shared" si="193"/>
        <v>0</v>
      </c>
    </row>
    <row r="875" spans="1:65" x14ac:dyDescent="0.3">
      <c r="A875" s="57">
        <v>2006288244</v>
      </c>
      <c r="B875" s="12" t="s">
        <v>1013</v>
      </c>
      <c r="C875" s="58" t="s">
        <v>105</v>
      </c>
      <c r="D875" s="58" t="s">
        <v>115</v>
      </c>
      <c r="E875" s="58">
        <v>911000</v>
      </c>
      <c r="F875" s="58">
        <v>3000000</v>
      </c>
      <c r="G875" s="58">
        <f t="shared" si="181"/>
        <v>2863720</v>
      </c>
      <c r="H875" s="58">
        <f t="shared" si="182"/>
        <v>1427712</v>
      </c>
      <c r="I875" s="58">
        <v>3000000</v>
      </c>
      <c r="J875" s="58">
        <v>106660</v>
      </c>
      <c r="K875" s="58">
        <v>0</v>
      </c>
      <c r="L875" s="58">
        <v>1436008</v>
      </c>
      <c r="M875" s="58">
        <v>136280</v>
      </c>
      <c r="N875" s="58">
        <f>VLOOKUP(AD875,'tabla ingresos'!$A$3:$D$15,4,FALSE)</f>
        <v>1000000</v>
      </c>
      <c r="O875" s="58">
        <v>924968.62363358564</v>
      </c>
      <c r="P875" s="58">
        <v>41582000</v>
      </c>
      <c r="Q875" s="58">
        <v>0</v>
      </c>
      <c r="R875" s="12">
        <v>76130</v>
      </c>
      <c r="S875" s="12" t="s">
        <v>87</v>
      </c>
      <c r="T875" s="12" t="s">
        <v>89</v>
      </c>
      <c r="U875" s="12" t="s">
        <v>10</v>
      </c>
      <c r="V875" s="12">
        <v>4</v>
      </c>
      <c r="W875" s="12">
        <v>0</v>
      </c>
      <c r="X875" s="12">
        <v>0</v>
      </c>
      <c r="Y875" s="59">
        <v>0.43287671232876712</v>
      </c>
      <c r="Z875" s="59">
        <v>33.745205479452054</v>
      </c>
      <c r="AA875" s="12">
        <v>2</v>
      </c>
      <c r="AB875" s="12">
        <v>2</v>
      </c>
      <c r="AC875" s="12">
        <v>2</v>
      </c>
      <c r="AD875" s="12">
        <v>2</v>
      </c>
      <c r="AE875" s="12">
        <v>3</v>
      </c>
      <c r="AF875" s="58" t="s">
        <v>10</v>
      </c>
      <c r="AG875" s="66">
        <f t="shared" si="183"/>
        <v>0.68775241575572377</v>
      </c>
      <c r="AH875" s="67">
        <f t="shared" si="184"/>
        <v>29.721333333333334</v>
      </c>
      <c r="AI875" s="67">
        <f t="shared" si="185"/>
        <v>0.69818666666666662</v>
      </c>
      <c r="AJ875" s="67">
        <f t="shared" si="186"/>
        <v>1.9091466666666668</v>
      </c>
      <c r="AK875" s="67">
        <f t="shared" si="187"/>
        <v>0.95180799999999999</v>
      </c>
      <c r="AL875" s="67">
        <f t="shared" si="188"/>
        <v>0</v>
      </c>
      <c r="AM875" s="59">
        <f>VLOOKUP(AG875,'SCORE TALLER'!$AC$2:$AD$10,2,TRUE)*AM$2</f>
        <v>0.16</v>
      </c>
      <c r="AN875" s="59">
        <f>VLOOKUP(AD875,'SCORE TALLER'!$W$2:$X$10,2,TRUE)*AN$2</f>
        <v>0.32</v>
      </c>
      <c r="AO875" s="59">
        <f>VLOOKUP(AB875,'SCORE TALLER'!$S$2:$T$10,2,FALSE)*AO$2</f>
        <v>0.04</v>
      </c>
      <c r="AP875" s="59">
        <f>VLOOKUP(AH875,'SCORE TALLER'!$AE$2:$AF$10,2,TRUE)*AP$2</f>
        <v>0.4</v>
      </c>
      <c r="AQ875" s="59">
        <f>VLOOKUP(AI875,'SCORE TALLER'!$AG$2:$AH$10,2,TRUE)*AQ$2</f>
        <v>0.4</v>
      </c>
      <c r="AR875" s="59">
        <f>VLOOKUP(AC875,'SCORE TALLER'!$U$2:$V$10,2,FALSE)*AR$2</f>
        <v>0.04</v>
      </c>
      <c r="AS875" s="59">
        <f>VLOOKUP(AE875,'SCORE TALLER'!$Y$2:$Z$10,2,FALSE)*AS$2</f>
        <v>0.02</v>
      </c>
      <c r="AT875" s="59">
        <f>VLOOKUP(Z875,'SCORE TALLER'!$O$2:$P$10,2,TRUE)*AT$2</f>
        <v>0.04</v>
      </c>
      <c r="AU875" s="59">
        <f>VLOOKUP(S875,'SCORE TALLER'!$A$2:$B$10,2,FALSE)*AU$2</f>
        <v>0.15000000000000002</v>
      </c>
      <c r="AV875" s="59">
        <f>VLOOKUP(AJ875,'SCORE TALLER'!$AI$2:$AJ$10,2,TRUE)*AV$2</f>
        <v>0.2</v>
      </c>
      <c r="AW875" s="59">
        <f>VLOOKUP(AK875,'SCORE TALLER'!$AK$2:$AL$10,2,TRUE)*AW$2</f>
        <v>0.25</v>
      </c>
      <c r="AX875" s="59">
        <f>VLOOKUP(T875,'SCORE TALLER'!$C$2:$D$10,2,FALSE)*AX$2</f>
        <v>0</v>
      </c>
      <c r="AY875" s="59">
        <f>VLOOKUP(W875,'SCORE TALLER'!$I$2:$J$10,2,TRUE)*AY$2</f>
        <v>0</v>
      </c>
      <c r="AZ875" s="59">
        <f>VLOOKUP(X875,'SCORE TALLER'!$K$2:$L$10,2,TRUE)*AZ$2</f>
        <v>0</v>
      </c>
      <c r="BA875" s="59">
        <f>VLOOKUP(U875,'SCORE TALLER'!$E$2:$F$10,2,FALSE)*BA$2</f>
        <v>0</v>
      </c>
      <c r="BB875" s="59">
        <f>VLOOKUP(Y875,'SCORE TALLER'!$M$2:$N$10,2,TRUE)*BB$2</f>
        <v>0.05</v>
      </c>
      <c r="BC875" s="59">
        <f>VLOOKUP(AA875,'SCORE TALLER'!$Q$2:$R$10,2,FALSE)*BC$2</f>
        <v>0</v>
      </c>
      <c r="BD875" s="59">
        <f>VLOOKUP(V875,'SCORE TALLER'!$G$2:$H$10,2,FALSE)*BD$2</f>
        <v>0</v>
      </c>
      <c r="BE875" s="59">
        <f>VLOOKUP(AF875,'SCORE TALLER'!$AA$2:$AB$10,2,FALSE)*BE$2</f>
        <v>0</v>
      </c>
      <c r="BF875" s="59">
        <f>VLOOKUP(AL875,'SCORE TALLER'!$AM$2:$AN$10,2,TRUE)*BF$2</f>
        <v>0</v>
      </c>
      <c r="BG875" s="67">
        <f t="shared" si="189"/>
        <v>2.0700000000000003</v>
      </c>
      <c r="BH875" s="67" t="str">
        <f>VLOOKUP(BG875,'SCORE TALLER'!$AP$2:$AQ$7,2,TRUE)</f>
        <v>3. Medio</v>
      </c>
      <c r="BI875" s="67" t="str">
        <f t="shared" si="191"/>
        <v>LBZ</v>
      </c>
      <c r="BJ875" s="67" t="str">
        <f t="shared" si="191"/>
        <v>A</v>
      </c>
      <c r="BK875" s="67" t="str">
        <f t="shared" si="192"/>
        <v>A</v>
      </c>
      <c r="BL875" s="86">
        <f t="shared" si="190"/>
        <v>1427712</v>
      </c>
      <c r="BM875" s="86">
        <f t="shared" si="193"/>
        <v>0</v>
      </c>
    </row>
    <row r="876" spans="1:65" x14ac:dyDescent="0.3">
      <c r="A876" s="57">
        <v>26808022</v>
      </c>
      <c r="B876" s="12" t="s">
        <v>1014</v>
      </c>
      <c r="C876" s="58" t="s">
        <v>105</v>
      </c>
      <c r="D876" s="58" t="s">
        <v>115</v>
      </c>
      <c r="E876" s="58">
        <v>27793</v>
      </c>
      <c r="F876" s="58">
        <v>3283053</v>
      </c>
      <c r="G876" s="58">
        <f t="shared" si="181"/>
        <v>2263630</v>
      </c>
      <c r="H876" s="58">
        <f t="shared" si="182"/>
        <v>0</v>
      </c>
      <c r="I876" s="58">
        <v>3283000</v>
      </c>
      <c r="J876" s="58">
        <v>127991.99999999999</v>
      </c>
      <c r="K876" s="58">
        <v>0</v>
      </c>
      <c r="L876" s="58">
        <v>2690000</v>
      </c>
      <c r="M876" s="58">
        <v>1019423</v>
      </c>
      <c r="N876" s="58">
        <f>VLOOKUP(AD876,'tabla ingresos'!$A$3:$D$15,4,FALSE)</f>
        <v>1000000</v>
      </c>
      <c r="O876" s="58">
        <v>148548.42163977402</v>
      </c>
      <c r="P876" s="58">
        <v>6678000</v>
      </c>
      <c r="Q876" s="58">
        <v>0</v>
      </c>
      <c r="R876" s="12">
        <v>76130</v>
      </c>
      <c r="S876" s="12" t="s">
        <v>87</v>
      </c>
      <c r="T876" s="12" t="s">
        <v>89</v>
      </c>
      <c r="U876" s="12" t="s">
        <v>10</v>
      </c>
      <c r="V876" s="12">
        <v>4</v>
      </c>
      <c r="W876" s="12">
        <v>0</v>
      </c>
      <c r="X876" s="12">
        <v>0</v>
      </c>
      <c r="Y876" s="59">
        <v>3.3095890410958906</v>
      </c>
      <c r="Z876" s="59">
        <v>36.531506849315072</v>
      </c>
      <c r="AA876" s="12">
        <v>1</v>
      </c>
      <c r="AB876" s="12">
        <v>2</v>
      </c>
      <c r="AC876" s="12">
        <v>1</v>
      </c>
      <c r="AD876" s="12">
        <v>2</v>
      </c>
      <c r="AE876" s="12">
        <v>1</v>
      </c>
      <c r="AF876" s="58" t="s">
        <v>10</v>
      </c>
      <c r="AG876" s="66">
        <f t="shared" si="183"/>
        <v>0.18436028109318267</v>
      </c>
      <c r="AH876" s="67">
        <f t="shared" si="184"/>
        <v>6.6407020000000001</v>
      </c>
      <c r="AI876" s="67">
        <f t="shared" si="185"/>
        <v>0.69814399999999999</v>
      </c>
      <c r="AJ876" s="67">
        <f t="shared" si="186"/>
        <v>1.5090866666666667</v>
      </c>
      <c r="AK876" s="67">
        <f t="shared" si="187"/>
        <v>0</v>
      </c>
      <c r="AL876" s="67">
        <f t="shared" si="188"/>
        <v>0</v>
      </c>
      <c r="AM876" s="59">
        <f>VLOOKUP(AG876,'SCORE TALLER'!$AC$2:$AD$10,2,TRUE)*AM$2</f>
        <v>0</v>
      </c>
      <c r="AN876" s="59">
        <f>VLOOKUP(AD876,'SCORE TALLER'!$W$2:$X$10,2,TRUE)*AN$2</f>
        <v>0.32</v>
      </c>
      <c r="AO876" s="59">
        <f>VLOOKUP(AB876,'SCORE TALLER'!$S$2:$T$10,2,FALSE)*AO$2</f>
        <v>0.04</v>
      </c>
      <c r="AP876" s="59">
        <f>VLOOKUP(AH876,'SCORE TALLER'!$AE$2:$AF$10,2,TRUE)*AP$2</f>
        <v>0.08</v>
      </c>
      <c r="AQ876" s="59">
        <f>VLOOKUP(AI876,'SCORE TALLER'!$AG$2:$AH$10,2,TRUE)*AQ$2</f>
        <v>0.4</v>
      </c>
      <c r="AR876" s="59">
        <f>VLOOKUP(AC876,'SCORE TALLER'!$U$2:$V$10,2,FALSE)*AR$2</f>
        <v>0.05</v>
      </c>
      <c r="AS876" s="59">
        <f>VLOOKUP(AE876,'SCORE TALLER'!$Y$2:$Z$10,2,FALSE)*AS$2</f>
        <v>0.03</v>
      </c>
      <c r="AT876" s="59">
        <f>VLOOKUP(Z876,'SCORE TALLER'!$O$2:$P$10,2,TRUE)*AT$2</f>
        <v>0.03</v>
      </c>
      <c r="AU876" s="59">
        <f>VLOOKUP(S876,'SCORE TALLER'!$A$2:$B$10,2,FALSE)*AU$2</f>
        <v>0.15000000000000002</v>
      </c>
      <c r="AV876" s="59">
        <f>VLOOKUP(AJ876,'SCORE TALLER'!$AI$2:$AJ$10,2,TRUE)*AV$2</f>
        <v>0.2</v>
      </c>
      <c r="AW876" s="59">
        <f>VLOOKUP(AK876,'SCORE TALLER'!$AK$2:$AL$10,2,TRUE)*AW$2</f>
        <v>0.25</v>
      </c>
      <c r="AX876" s="59">
        <f>VLOOKUP(T876,'SCORE TALLER'!$C$2:$D$10,2,FALSE)*AX$2</f>
        <v>0</v>
      </c>
      <c r="AY876" s="59">
        <f>VLOOKUP(W876,'SCORE TALLER'!$I$2:$J$10,2,TRUE)*AY$2</f>
        <v>0</v>
      </c>
      <c r="AZ876" s="59">
        <f>VLOOKUP(X876,'SCORE TALLER'!$K$2:$L$10,2,TRUE)*AZ$2</f>
        <v>0</v>
      </c>
      <c r="BA876" s="59">
        <f>VLOOKUP(U876,'SCORE TALLER'!$E$2:$F$10,2,FALSE)*BA$2</f>
        <v>0</v>
      </c>
      <c r="BB876" s="59">
        <f>VLOOKUP(Y876,'SCORE TALLER'!$M$2:$N$10,2,TRUE)*BB$2</f>
        <v>0.04</v>
      </c>
      <c r="BC876" s="59">
        <f>VLOOKUP(AA876,'SCORE TALLER'!$Q$2:$R$10,2,FALSE)*BC$2</f>
        <v>0.05</v>
      </c>
      <c r="BD876" s="59">
        <f>VLOOKUP(V876,'SCORE TALLER'!$G$2:$H$10,2,FALSE)*BD$2</f>
        <v>0</v>
      </c>
      <c r="BE876" s="59">
        <f>VLOOKUP(AF876,'SCORE TALLER'!$AA$2:$AB$10,2,FALSE)*BE$2</f>
        <v>0</v>
      </c>
      <c r="BF876" s="59">
        <f>VLOOKUP(AL876,'SCORE TALLER'!$AM$2:$AN$10,2,TRUE)*BF$2</f>
        <v>0</v>
      </c>
      <c r="BG876" s="67">
        <f t="shared" si="189"/>
        <v>1.6400000000000001</v>
      </c>
      <c r="BH876" s="67" t="str">
        <f>VLOOKUP(BG876,'SCORE TALLER'!$AP$2:$AQ$7,2,TRUE)</f>
        <v>2. Normal</v>
      </c>
      <c r="BI876" s="67" t="str">
        <f t="shared" si="191"/>
        <v>LBZ</v>
      </c>
      <c r="BJ876" s="67" t="str">
        <f t="shared" si="191"/>
        <v>A</v>
      </c>
      <c r="BK876" s="67" t="str">
        <f t="shared" si="192"/>
        <v>A</v>
      </c>
      <c r="BL876" s="86">
        <f t="shared" si="190"/>
        <v>0</v>
      </c>
      <c r="BM876" s="86">
        <f t="shared" si="193"/>
        <v>0</v>
      </c>
    </row>
    <row r="877" spans="1:65" x14ac:dyDescent="0.3">
      <c r="A877" s="57">
        <v>2044044880</v>
      </c>
      <c r="B877" s="12" t="s">
        <v>1015</v>
      </c>
      <c r="C877" s="58" t="s">
        <v>107</v>
      </c>
      <c r="D877" s="58" t="s">
        <v>115</v>
      </c>
      <c r="E877" s="58"/>
      <c r="F877" s="58">
        <v>3506368</v>
      </c>
      <c r="G877" s="58">
        <f t="shared" si="181"/>
        <v>2465748</v>
      </c>
      <c r="H877" s="58">
        <f t="shared" si="182"/>
        <v>2465748</v>
      </c>
      <c r="I877" s="58" t="e">
        <v>#N/A</v>
      </c>
      <c r="J877" s="58">
        <v>147943</v>
      </c>
      <c r="K877" s="58">
        <v>0</v>
      </c>
      <c r="L877" s="58">
        <v>0</v>
      </c>
      <c r="M877" s="58">
        <v>1040620</v>
      </c>
      <c r="N877" s="58">
        <f>VLOOKUP(AD877,'tabla ingresos'!$A$3:$D$15,4,FALSE)</f>
        <v>1000000</v>
      </c>
      <c r="O877" s="58">
        <v>0</v>
      </c>
      <c r="P877" s="58">
        <v>0</v>
      </c>
      <c r="Q877" s="58">
        <v>0</v>
      </c>
      <c r="R877" s="12">
        <v>13052</v>
      </c>
      <c r="S877" s="12" t="s">
        <v>88</v>
      </c>
      <c r="T877" s="12" t="s">
        <v>89</v>
      </c>
      <c r="U877" s="12" t="s">
        <v>10</v>
      </c>
      <c r="V877" s="12">
        <v>4</v>
      </c>
      <c r="W877" s="12">
        <v>0</v>
      </c>
      <c r="X877" s="12">
        <v>0</v>
      </c>
      <c r="Y877" s="59">
        <v>2.3232876712328765</v>
      </c>
      <c r="Z877" s="59">
        <v>24.038356164383561</v>
      </c>
      <c r="AA877" s="12">
        <v>1</v>
      </c>
      <c r="AB877" s="12">
        <v>2</v>
      </c>
      <c r="AC877" s="12">
        <v>1</v>
      </c>
      <c r="AD877" s="12">
        <v>2</v>
      </c>
      <c r="AE877" s="12">
        <v>3</v>
      </c>
      <c r="AF877" s="58" t="s">
        <v>91</v>
      </c>
      <c r="AG877" s="66">
        <f t="shared" si="183"/>
        <v>9.862866666666667E-2</v>
      </c>
      <c r="AH877" s="67">
        <f t="shared" si="184"/>
        <v>2.3375786666666665</v>
      </c>
      <c r="AI877" s="67">
        <f t="shared" si="185"/>
        <v>0.69374666666666662</v>
      </c>
      <c r="AJ877" s="67">
        <f t="shared" si="186"/>
        <v>1.643832</v>
      </c>
      <c r="AK877" s="67">
        <f t="shared" si="187"/>
        <v>1.643832</v>
      </c>
      <c r="AL877" s="67">
        <f t="shared" si="188"/>
        <v>0</v>
      </c>
      <c r="AM877" s="59">
        <f>VLOOKUP(AG877,'SCORE TALLER'!$AC$2:$AD$10,2,TRUE)*AM$2</f>
        <v>0</v>
      </c>
      <c r="AN877" s="59">
        <f>VLOOKUP(AD877,'SCORE TALLER'!$W$2:$X$10,2,TRUE)*AN$2</f>
        <v>0.32</v>
      </c>
      <c r="AO877" s="59">
        <f>VLOOKUP(AB877,'SCORE TALLER'!$S$2:$T$10,2,FALSE)*AO$2</f>
        <v>0.04</v>
      </c>
      <c r="AP877" s="59">
        <f>VLOOKUP(AH877,'SCORE TALLER'!$AE$2:$AF$10,2,TRUE)*AP$2</f>
        <v>0</v>
      </c>
      <c r="AQ877" s="59">
        <f>VLOOKUP(AI877,'SCORE TALLER'!$AG$2:$AH$10,2,TRUE)*AQ$2</f>
        <v>0.4</v>
      </c>
      <c r="AR877" s="59">
        <f>VLOOKUP(AC877,'SCORE TALLER'!$U$2:$V$10,2,FALSE)*AR$2</f>
        <v>0.05</v>
      </c>
      <c r="AS877" s="59">
        <f>VLOOKUP(AE877,'SCORE TALLER'!$Y$2:$Z$10,2,FALSE)*AS$2</f>
        <v>0.02</v>
      </c>
      <c r="AT877" s="59">
        <f>VLOOKUP(Z877,'SCORE TALLER'!$O$2:$P$10,2,TRUE)*AT$2</f>
        <v>0.05</v>
      </c>
      <c r="AU877" s="59">
        <f>VLOOKUP(S877,'SCORE TALLER'!$A$2:$B$10,2,FALSE)*AU$2</f>
        <v>0.25</v>
      </c>
      <c r="AV877" s="59">
        <f>VLOOKUP(AJ877,'SCORE TALLER'!$AI$2:$AJ$10,2,TRUE)*AV$2</f>
        <v>0.2</v>
      </c>
      <c r="AW877" s="59">
        <f>VLOOKUP(AK877,'SCORE TALLER'!$AK$2:$AL$10,2,TRUE)*AW$2</f>
        <v>0.2</v>
      </c>
      <c r="AX877" s="59">
        <f>VLOOKUP(T877,'SCORE TALLER'!$C$2:$D$10,2,FALSE)*AX$2</f>
        <v>0</v>
      </c>
      <c r="AY877" s="59">
        <f>VLOOKUP(W877,'SCORE TALLER'!$I$2:$J$10,2,TRUE)*AY$2</f>
        <v>0</v>
      </c>
      <c r="AZ877" s="59">
        <f>VLOOKUP(X877,'SCORE TALLER'!$K$2:$L$10,2,TRUE)*AZ$2</f>
        <v>0</v>
      </c>
      <c r="BA877" s="59">
        <f>VLOOKUP(U877,'SCORE TALLER'!$E$2:$F$10,2,FALSE)*BA$2</f>
        <v>0</v>
      </c>
      <c r="BB877" s="59">
        <f>VLOOKUP(Y877,'SCORE TALLER'!$M$2:$N$10,2,TRUE)*BB$2</f>
        <v>0.04</v>
      </c>
      <c r="BC877" s="59">
        <f>VLOOKUP(AA877,'SCORE TALLER'!$Q$2:$R$10,2,FALSE)*BC$2</f>
        <v>0.05</v>
      </c>
      <c r="BD877" s="59">
        <f>VLOOKUP(V877,'SCORE TALLER'!$G$2:$H$10,2,FALSE)*BD$2</f>
        <v>0</v>
      </c>
      <c r="BE877" s="59">
        <f>VLOOKUP(AF877,'SCORE TALLER'!$AA$2:$AB$10,2,FALSE)*BE$2</f>
        <v>0.30000000000000004</v>
      </c>
      <c r="BF877" s="59">
        <f>VLOOKUP(AL877,'SCORE TALLER'!$AM$2:$AN$10,2,TRUE)*BF$2</f>
        <v>0</v>
      </c>
      <c r="BG877" s="67">
        <f t="shared" si="189"/>
        <v>1.9200000000000002</v>
      </c>
      <c r="BH877" s="67" t="str">
        <f>VLOOKUP(BG877,'SCORE TALLER'!$AP$2:$AQ$7,2,TRUE)</f>
        <v>2. Normal</v>
      </c>
      <c r="BI877" s="67" t="str">
        <f t="shared" si="191"/>
        <v>LBZ</v>
      </c>
      <c r="BJ877" s="67" t="str">
        <f t="shared" si="191"/>
        <v>A</v>
      </c>
      <c r="BK877" s="67" t="str">
        <f t="shared" si="192"/>
        <v>SIN</v>
      </c>
      <c r="BL877" s="86">
        <f t="shared" si="190"/>
        <v>2465748</v>
      </c>
      <c r="BM877" s="86">
        <f t="shared" si="193"/>
        <v>0</v>
      </c>
    </row>
    <row r="878" spans="1:65" x14ac:dyDescent="0.3">
      <c r="A878" s="57">
        <v>48846648</v>
      </c>
      <c r="B878" s="12" t="s">
        <v>1016</v>
      </c>
      <c r="C878" s="58" t="s">
        <v>107</v>
      </c>
      <c r="D878" s="58" t="s">
        <v>29</v>
      </c>
      <c r="E878" s="58"/>
      <c r="F878" s="58">
        <v>1991691</v>
      </c>
      <c r="G878" s="58">
        <f t="shared" si="181"/>
        <v>951071</v>
      </c>
      <c r="H878" s="58">
        <f t="shared" si="182"/>
        <v>951071</v>
      </c>
      <c r="I878" s="58" t="e">
        <v>#N/A</v>
      </c>
      <c r="J878" s="58">
        <v>133855</v>
      </c>
      <c r="K878" s="58">
        <v>0</v>
      </c>
      <c r="L878" s="58">
        <v>0</v>
      </c>
      <c r="M878" s="58">
        <v>1040620</v>
      </c>
      <c r="N878" s="58">
        <f>VLOOKUP(AD878,'tabla ingresos'!$A$3:$D$15,4,FALSE)</f>
        <v>1000000</v>
      </c>
      <c r="O878" s="58">
        <v>0</v>
      </c>
      <c r="P878" s="58">
        <v>0</v>
      </c>
      <c r="Q878" s="58">
        <v>0</v>
      </c>
      <c r="R878" s="12">
        <v>68615</v>
      </c>
      <c r="S878" s="12" t="s">
        <v>88</v>
      </c>
      <c r="T878" s="12" t="s">
        <v>89</v>
      </c>
      <c r="U878" s="12" t="s">
        <v>10</v>
      </c>
      <c r="V878" s="12">
        <v>4</v>
      </c>
      <c r="W878" s="12">
        <v>0</v>
      </c>
      <c r="X878" s="12">
        <v>0</v>
      </c>
      <c r="Y878" s="59">
        <v>2.2821917808219179</v>
      </c>
      <c r="Z878" s="59">
        <v>43.11780821917808</v>
      </c>
      <c r="AA878" s="12">
        <v>2</v>
      </c>
      <c r="AB878" s="12">
        <v>2</v>
      </c>
      <c r="AC878" s="12">
        <v>1</v>
      </c>
      <c r="AD878" s="12">
        <v>2</v>
      </c>
      <c r="AE878" s="12">
        <v>3</v>
      </c>
      <c r="AF878" s="58" t="s">
        <v>91</v>
      </c>
      <c r="AG878" s="66">
        <f t="shared" si="183"/>
        <v>8.9236666666666672E-2</v>
      </c>
      <c r="AH878" s="67">
        <f t="shared" si="184"/>
        <v>1.3277939999999999</v>
      </c>
      <c r="AI878" s="67">
        <f t="shared" si="185"/>
        <v>0.69374666666666662</v>
      </c>
      <c r="AJ878" s="67">
        <f t="shared" si="186"/>
        <v>0.6340473333333333</v>
      </c>
      <c r="AK878" s="67">
        <f t="shared" si="187"/>
        <v>0.6340473333333333</v>
      </c>
      <c r="AL878" s="67">
        <f t="shared" si="188"/>
        <v>0</v>
      </c>
      <c r="AM878" s="59">
        <f>VLOOKUP(AG878,'SCORE TALLER'!$AC$2:$AD$10,2,TRUE)*AM$2</f>
        <v>0</v>
      </c>
      <c r="AN878" s="59">
        <f>VLOOKUP(AD878,'SCORE TALLER'!$W$2:$X$10,2,TRUE)*AN$2</f>
        <v>0.32</v>
      </c>
      <c r="AO878" s="59">
        <f>VLOOKUP(AB878,'SCORE TALLER'!$S$2:$T$10,2,FALSE)*AO$2</f>
        <v>0.04</v>
      </c>
      <c r="AP878" s="59">
        <f>VLOOKUP(AH878,'SCORE TALLER'!$AE$2:$AF$10,2,TRUE)*AP$2</f>
        <v>0</v>
      </c>
      <c r="AQ878" s="59">
        <f>VLOOKUP(AI878,'SCORE TALLER'!$AG$2:$AH$10,2,TRUE)*AQ$2</f>
        <v>0.4</v>
      </c>
      <c r="AR878" s="59">
        <f>VLOOKUP(AC878,'SCORE TALLER'!$U$2:$V$10,2,FALSE)*AR$2</f>
        <v>0.05</v>
      </c>
      <c r="AS878" s="59">
        <f>VLOOKUP(AE878,'SCORE TALLER'!$Y$2:$Z$10,2,FALSE)*AS$2</f>
        <v>0.02</v>
      </c>
      <c r="AT878" s="59">
        <f>VLOOKUP(Z878,'SCORE TALLER'!$O$2:$P$10,2,TRUE)*AT$2</f>
        <v>0.03</v>
      </c>
      <c r="AU878" s="59">
        <f>VLOOKUP(S878,'SCORE TALLER'!$A$2:$B$10,2,FALSE)*AU$2</f>
        <v>0.25</v>
      </c>
      <c r="AV878" s="59">
        <f>VLOOKUP(AJ878,'SCORE TALLER'!$AI$2:$AJ$10,2,TRUE)*AV$2</f>
        <v>0.25</v>
      </c>
      <c r="AW878" s="59">
        <f>VLOOKUP(AK878,'SCORE TALLER'!$AK$2:$AL$10,2,TRUE)*AW$2</f>
        <v>0.25</v>
      </c>
      <c r="AX878" s="59">
        <f>VLOOKUP(T878,'SCORE TALLER'!$C$2:$D$10,2,FALSE)*AX$2</f>
        <v>0</v>
      </c>
      <c r="AY878" s="59">
        <f>VLOOKUP(W878,'SCORE TALLER'!$I$2:$J$10,2,TRUE)*AY$2</f>
        <v>0</v>
      </c>
      <c r="AZ878" s="59">
        <f>VLOOKUP(X878,'SCORE TALLER'!$K$2:$L$10,2,TRUE)*AZ$2</f>
        <v>0</v>
      </c>
      <c r="BA878" s="59">
        <f>VLOOKUP(U878,'SCORE TALLER'!$E$2:$F$10,2,FALSE)*BA$2</f>
        <v>0</v>
      </c>
      <c r="BB878" s="59">
        <f>VLOOKUP(Y878,'SCORE TALLER'!$M$2:$N$10,2,TRUE)*BB$2</f>
        <v>0.04</v>
      </c>
      <c r="BC878" s="59">
        <f>VLOOKUP(AA878,'SCORE TALLER'!$Q$2:$R$10,2,FALSE)*BC$2</f>
        <v>0</v>
      </c>
      <c r="BD878" s="59">
        <f>VLOOKUP(V878,'SCORE TALLER'!$G$2:$H$10,2,FALSE)*BD$2</f>
        <v>0</v>
      </c>
      <c r="BE878" s="59">
        <f>VLOOKUP(AF878,'SCORE TALLER'!$AA$2:$AB$10,2,FALSE)*BE$2</f>
        <v>0.30000000000000004</v>
      </c>
      <c r="BF878" s="59">
        <f>VLOOKUP(AL878,'SCORE TALLER'!$AM$2:$AN$10,2,TRUE)*BF$2</f>
        <v>0</v>
      </c>
      <c r="BG878" s="67">
        <f t="shared" si="189"/>
        <v>1.9500000000000002</v>
      </c>
      <c r="BH878" s="67" t="str">
        <f>VLOOKUP(BG878,'SCORE TALLER'!$AP$2:$AQ$7,2,TRUE)</f>
        <v>2. Normal</v>
      </c>
      <c r="BI878" s="67" t="str">
        <f t="shared" si="191"/>
        <v>LBZ</v>
      </c>
      <c r="BJ878" s="67" t="str">
        <f t="shared" si="191"/>
        <v>A</v>
      </c>
      <c r="BK878" s="67" t="str">
        <f t="shared" si="192"/>
        <v>SIN</v>
      </c>
      <c r="BL878" s="86">
        <f t="shared" si="190"/>
        <v>951071</v>
      </c>
      <c r="BM878" s="86">
        <f t="shared" si="193"/>
        <v>0</v>
      </c>
    </row>
    <row r="879" spans="1:65" x14ac:dyDescent="0.3">
      <c r="A879" s="57">
        <v>2022446046</v>
      </c>
      <c r="B879" s="12" t="s">
        <v>1017</v>
      </c>
      <c r="C879" s="58" t="s">
        <v>105</v>
      </c>
      <c r="D879" s="58" t="s">
        <v>115</v>
      </c>
      <c r="E879" s="58"/>
      <c r="F879" s="58">
        <v>3465448</v>
      </c>
      <c r="G879" s="58">
        <f t="shared" si="181"/>
        <v>2424828</v>
      </c>
      <c r="H879" s="58">
        <f t="shared" si="182"/>
        <v>0</v>
      </c>
      <c r="I879" s="58">
        <v>3465000</v>
      </c>
      <c r="J879" s="58">
        <v>135102</v>
      </c>
      <c r="K879" s="58">
        <v>0</v>
      </c>
      <c r="L879" s="58">
        <v>2925757</v>
      </c>
      <c r="M879" s="58">
        <v>1040620</v>
      </c>
      <c r="N879" s="58">
        <f>VLOOKUP(AD879,'tabla ingresos'!$A$3:$D$15,4,FALSE)</f>
        <v>1000000</v>
      </c>
      <c r="O879" s="58">
        <v>361059.94245753641</v>
      </c>
      <c r="P879" s="58">
        <v>9203000</v>
      </c>
      <c r="Q879" s="58">
        <v>0</v>
      </c>
      <c r="R879" s="12">
        <v>11001</v>
      </c>
      <c r="S879" s="12" t="s">
        <v>87</v>
      </c>
      <c r="T879" s="12" t="s">
        <v>89</v>
      </c>
      <c r="U879" s="12" t="s">
        <v>10</v>
      </c>
      <c r="V879" s="12">
        <v>4</v>
      </c>
      <c r="W879" s="12">
        <v>0</v>
      </c>
      <c r="X879" s="12">
        <v>0</v>
      </c>
      <c r="Y879" s="59">
        <v>2.2821917808219179</v>
      </c>
      <c r="Z879" s="59">
        <v>34.219178082191782</v>
      </c>
      <c r="AA879" s="12">
        <v>2</v>
      </c>
      <c r="AB879" s="12">
        <v>2</v>
      </c>
      <c r="AC879" s="12">
        <v>2</v>
      </c>
      <c r="AD879" s="12">
        <v>2</v>
      </c>
      <c r="AE879" s="12">
        <v>3</v>
      </c>
      <c r="AF879" s="58" t="s">
        <v>10</v>
      </c>
      <c r="AG879" s="66">
        <f t="shared" si="183"/>
        <v>0.3307746283050243</v>
      </c>
      <c r="AH879" s="67">
        <f t="shared" si="184"/>
        <v>8.4456319999999998</v>
      </c>
      <c r="AI879" s="67">
        <f t="shared" si="185"/>
        <v>0.69374666666666662</v>
      </c>
      <c r="AJ879" s="67">
        <f t="shared" si="186"/>
        <v>1.616552</v>
      </c>
      <c r="AK879" s="67">
        <f t="shared" si="187"/>
        <v>0</v>
      </c>
      <c r="AL879" s="67">
        <f t="shared" si="188"/>
        <v>0</v>
      </c>
      <c r="AM879" s="59">
        <f>VLOOKUP(AG879,'SCORE TALLER'!$AC$2:$AD$10,2,TRUE)*AM$2</f>
        <v>0</v>
      </c>
      <c r="AN879" s="59">
        <f>VLOOKUP(AD879,'SCORE TALLER'!$W$2:$X$10,2,TRUE)*AN$2</f>
        <v>0.32</v>
      </c>
      <c r="AO879" s="59">
        <f>VLOOKUP(AB879,'SCORE TALLER'!$S$2:$T$10,2,FALSE)*AO$2</f>
        <v>0.04</v>
      </c>
      <c r="AP879" s="59">
        <f>VLOOKUP(AH879,'SCORE TALLER'!$AE$2:$AF$10,2,TRUE)*AP$2</f>
        <v>0.08</v>
      </c>
      <c r="AQ879" s="59">
        <f>VLOOKUP(AI879,'SCORE TALLER'!$AG$2:$AH$10,2,TRUE)*AQ$2</f>
        <v>0.4</v>
      </c>
      <c r="AR879" s="59">
        <f>VLOOKUP(AC879,'SCORE TALLER'!$U$2:$V$10,2,FALSE)*AR$2</f>
        <v>0.04</v>
      </c>
      <c r="AS879" s="59">
        <f>VLOOKUP(AE879,'SCORE TALLER'!$Y$2:$Z$10,2,FALSE)*AS$2</f>
        <v>0.02</v>
      </c>
      <c r="AT879" s="59">
        <f>VLOOKUP(Z879,'SCORE TALLER'!$O$2:$P$10,2,TRUE)*AT$2</f>
        <v>0.04</v>
      </c>
      <c r="AU879" s="59">
        <f>VLOOKUP(S879,'SCORE TALLER'!$A$2:$B$10,2,FALSE)*AU$2</f>
        <v>0.15000000000000002</v>
      </c>
      <c r="AV879" s="59">
        <f>VLOOKUP(AJ879,'SCORE TALLER'!$AI$2:$AJ$10,2,TRUE)*AV$2</f>
        <v>0.2</v>
      </c>
      <c r="AW879" s="59">
        <f>VLOOKUP(AK879,'SCORE TALLER'!$AK$2:$AL$10,2,TRUE)*AW$2</f>
        <v>0.25</v>
      </c>
      <c r="AX879" s="59">
        <f>VLOOKUP(T879,'SCORE TALLER'!$C$2:$D$10,2,FALSE)*AX$2</f>
        <v>0</v>
      </c>
      <c r="AY879" s="59">
        <f>VLOOKUP(W879,'SCORE TALLER'!$I$2:$J$10,2,TRUE)*AY$2</f>
        <v>0</v>
      </c>
      <c r="AZ879" s="59">
        <f>VLOOKUP(X879,'SCORE TALLER'!$K$2:$L$10,2,TRUE)*AZ$2</f>
        <v>0</v>
      </c>
      <c r="BA879" s="59">
        <f>VLOOKUP(U879,'SCORE TALLER'!$E$2:$F$10,2,FALSE)*BA$2</f>
        <v>0</v>
      </c>
      <c r="BB879" s="59">
        <f>VLOOKUP(Y879,'SCORE TALLER'!$M$2:$N$10,2,TRUE)*BB$2</f>
        <v>0.04</v>
      </c>
      <c r="BC879" s="59">
        <f>VLOOKUP(AA879,'SCORE TALLER'!$Q$2:$R$10,2,FALSE)*BC$2</f>
        <v>0</v>
      </c>
      <c r="BD879" s="59">
        <f>VLOOKUP(V879,'SCORE TALLER'!$G$2:$H$10,2,FALSE)*BD$2</f>
        <v>0</v>
      </c>
      <c r="BE879" s="59">
        <f>VLOOKUP(AF879,'SCORE TALLER'!$AA$2:$AB$10,2,FALSE)*BE$2</f>
        <v>0</v>
      </c>
      <c r="BF879" s="59">
        <f>VLOOKUP(AL879,'SCORE TALLER'!$AM$2:$AN$10,2,TRUE)*BF$2</f>
        <v>0</v>
      </c>
      <c r="BG879" s="67">
        <f t="shared" si="189"/>
        <v>1.5800000000000003</v>
      </c>
      <c r="BH879" s="67" t="str">
        <f>VLOOKUP(BG879,'SCORE TALLER'!$AP$2:$AQ$7,2,TRUE)</f>
        <v>2. Normal</v>
      </c>
      <c r="BI879" s="67" t="str">
        <f t="shared" si="191"/>
        <v>LBZ</v>
      </c>
      <c r="BJ879" s="67" t="str">
        <f t="shared" si="191"/>
        <v>A</v>
      </c>
      <c r="BK879" s="67" t="str">
        <f t="shared" si="192"/>
        <v>A</v>
      </c>
      <c r="BL879" s="86">
        <f t="shared" si="190"/>
        <v>0</v>
      </c>
      <c r="BM879" s="86">
        <f t="shared" si="193"/>
        <v>0</v>
      </c>
    </row>
    <row r="880" spans="1:65" x14ac:dyDescent="0.3">
      <c r="A880" s="57">
        <v>2200040468</v>
      </c>
      <c r="B880" s="12" t="s">
        <v>1018</v>
      </c>
      <c r="C880" s="58" t="s">
        <v>105</v>
      </c>
      <c r="D880" s="58" t="s">
        <v>115</v>
      </c>
      <c r="E880" s="58"/>
      <c r="F880" s="58">
        <v>6388323</v>
      </c>
      <c r="G880" s="58">
        <f t="shared" si="181"/>
        <v>4308904</v>
      </c>
      <c r="H880" s="58">
        <f t="shared" si="182"/>
        <v>808904</v>
      </c>
      <c r="I880" s="58">
        <v>6388000</v>
      </c>
      <c r="J880" s="58">
        <v>267217</v>
      </c>
      <c r="K880" s="58">
        <v>0</v>
      </c>
      <c r="L880" s="58">
        <v>3500000</v>
      </c>
      <c r="M880" s="58">
        <v>2079419</v>
      </c>
      <c r="N880" s="58">
        <f>VLOOKUP(AD880,'tabla ingresos'!$A$3:$D$15,4,FALSE)</f>
        <v>2000000</v>
      </c>
      <c r="O880" s="58">
        <v>14594.621166380914</v>
      </c>
      <c r="P880" s="58">
        <v>372000</v>
      </c>
      <c r="Q880" s="58">
        <v>0</v>
      </c>
      <c r="R880" s="12">
        <v>68255</v>
      </c>
      <c r="S880" s="12" t="s">
        <v>87</v>
      </c>
      <c r="T880" s="12" t="s">
        <v>89</v>
      </c>
      <c r="U880" s="12" t="s">
        <v>10</v>
      </c>
      <c r="V880" s="12">
        <v>4</v>
      </c>
      <c r="W880" s="12">
        <v>0</v>
      </c>
      <c r="X880" s="12">
        <v>0</v>
      </c>
      <c r="Y880" s="59">
        <v>7.8794520547945206</v>
      </c>
      <c r="Z880" s="59">
        <v>35.402739726027399</v>
      </c>
      <c r="AA880" s="12">
        <v>2</v>
      </c>
      <c r="AB880" s="12">
        <v>4</v>
      </c>
      <c r="AC880" s="12">
        <v>2</v>
      </c>
      <c r="AD880" s="12">
        <v>3</v>
      </c>
      <c r="AE880" s="12">
        <v>3</v>
      </c>
      <c r="AF880" s="58" t="s">
        <v>10</v>
      </c>
      <c r="AG880" s="66">
        <f t="shared" si="183"/>
        <v>9.3937207055460312E-2</v>
      </c>
      <c r="AH880" s="67">
        <f t="shared" si="184"/>
        <v>2.253441</v>
      </c>
      <c r="AI880" s="67">
        <f t="shared" si="185"/>
        <v>0.69313966666666671</v>
      </c>
      <c r="AJ880" s="67">
        <f t="shared" si="186"/>
        <v>1.4363013333333334</v>
      </c>
      <c r="AK880" s="67">
        <f t="shared" si="187"/>
        <v>0.26963466666666669</v>
      </c>
      <c r="AL880" s="67">
        <f t="shared" si="188"/>
        <v>0</v>
      </c>
      <c r="AM880" s="59">
        <f>VLOOKUP(AG880,'SCORE TALLER'!$AC$2:$AD$10,2,TRUE)*AM$2</f>
        <v>0</v>
      </c>
      <c r="AN880" s="59">
        <f>VLOOKUP(AD880,'SCORE TALLER'!$W$2:$X$10,2,TRUE)*AN$2</f>
        <v>0.32</v>
      </c>
      <c r="AO880" s="59">
        <f>VLOOKUP(AB880,'SCORE TALLER'!$S$2:$T$10,2,FALSE)*AO$2</f>
        <v>0.02</v>
      </c>
      <c r="AP880" s="59">
        <f>VLOOKUP(AH880,'SCORE TALLER'!$AE$2:$AF$10,2,TRUE)*AP$2</f>
        <v>0</v>
      </c>
      <c r="AQ880" s="59">
        <f>VLOOKUP(AI880,'SCORE TALLER'!$AG$2:$AH$10,2,TRUE)*AQ$2</f>
        <v>0.4</v>
      </c>
      <c r="AR880" s="59">
        <f>VLOOKUP(AC880,'SCORE TALLER'!$U$2:$V$10,2,FALSE)*AR$2</f>
        <v>0.04</v>
      </c>
      <c r="AS880" s="59">
        <f>VLOOKUP(AE880,'SCORE TALLER'!$Y$2:$Z$10,2,FALSE)*AS$2</f>
        <v>0.02</v>
      </c>
      <c r="AT880" s="59">
        <f>VLOOKUP(Z880,'SCORE TALLER'!$O$2:$P$10,2,TRUE)*AT$2</f>
        <v>0.03</v>
      </c>
      <c r="AU880" s="59">
        <f>VLOOKUP(S880,'SCORE TALLER'!$A$2:$B$10,2,FALSE)*AU$2</f>
        <v>0.15000000000000002</v>
      </c>
      <c r="AV880" s="59">
        <f>VLOOKUP(AJ880,'SCORE TALLER'!$AI$2:$AJ$10,2,TRUE)*AV$2</f>
        <v>0.2</v>
      </c>
      <c r="AW880" s="59">
        <f>VLOOKUP(AK880,'SCORE TALLER'!$AK$2:$AL$10,2,TRUE)*AW$2</f>
        <v>0.25</v>
      </c>
      <c r="AX880" s="59">
        <f>VLOOKUP(T880,'SCORE TALLER'!$C$2:$D$10,2,FALSE)*AX$2</f>
        <v>0</v>
      </c>
      <c r="AY880" s="59">
        <f>VLOOKUP(W880,'SCORE TALLER'!$I$2:$J$10,2,TRUE)*AY$2</f>
        <v>0</v>
      </c>
      <c r="AZ880" s="59">
        <f>VLOOKUP(X880,'SCORE TALLER'!$K$2:$L$10,2,TRUE)*AZ$2</f>
        <v>0</v>
      </c>
      <c r="BA880" s="59">
        <f>VLOOKUP(U880,'SCORE TALLER'!$E$2:$F$10,2,FALSE)*BA$2</f>
        <v>0</v>
      </c>
      <c r="BB880" s="59">
        <f>VLOOKUP(Y880,'SCORE TALLER'!$M$2:$N$10,2,TRUE)*BB$2</f>
        <v>0.02</v>
      </c>
      <c r="BC880" s="59">
        <f>VLOOKUP(AA880,'SCORE TALLER'!$Q$2:$R$10,2,FALSE)*BC$2</f>
        <v>0</v>
      </c>
      <c r="BD880" s="59">
        <f>VLOOKUP(V880,'SCORE TALLER'!$G$2:$H$10,2,FALSE)*BD$2</f>
        <v>0</v>
      </c>
      <c r="BE880" s="59">
        <f>VLOOKUP(AF880,'SCORE TALLER'!$AA$2:$AB$10,2,FALSE)*BE$2</f>
        <v>0</v>
      </c>
      <c r="BF880" s="59">
        <f>VLOOKUP(AL880,'SCORE TALLER'!$AM$2:$AN$10,2,TRUE)*BF$2</f>
        <v>0</v>
      </c>
      <c r="BG880" s="67">
        <f t="shared" si="189"/>
        <v>1.4500000000000002</v>
      </c>
      <c r="BH880" s="67" t="str">
        <f>VLOOKUP(BG880,'SCORE TALLER'!$AP$2:$AQ$7,2,TRUE)</f>
        <v>2. Normal</v>
      </c>
      <c r="BI880" s="67" t="str">
        <f t="shared" si="191"/>
        <v>LBZ</v>
      </c>
      <c r="BJ880" s="67" t="str">
        <f t="shared" si="191"/>
        <v>A</v>
      </c>
      <c r="BK880" s="67" t="str">
        <f t="shared" si="192"/>
        <v>A</v>
      </c>
      <c r="BL880" s="86">
        <f t="shared" si="190"/>
        <v>808904</v>
      </c>
      <c r="BM880" s="86">
        <f t="shared" si="193"/>
        <v>0</v>
      </c>
    </row>
    <row r="881" spans="1:65" x14ac:dyDescent="0.3">
      <c r="A881" s="57">
        <v>2044008688</v>
      </c>
      <c r="B881" s="12" t="s">
        <v>1019</v>
      </c>
      <c r="C881" s="58" t="s">
        <v>105</v>
      </c>
      <c r="D881" s="58" t="s">
        <v>115</v>
      </c>
      <c r="E881" s="58"/>
      <c r="F881" s="58">
        <v>4461495</v>
      </c>
      <c r="G881" s="58">
        <f t="shared" si="181"/>
        <v>2392675</v>
      </c>
      <c r="H881" s="58">
        <f t="shared" si="182"/>
        <v>2392675</v>
      </c>
      <c r="I881" s="58">
        <v>4461000</v>
      </c>
      <c r="J881" s="58">
        <v>143758</v>
      </c>
      <c r="K881" s="58">
        <v>0</v>
      </c>
      <c r="L881" s="58">
        <v>0</v>
      </c>
      <c r="M881" s="58">
        <v>2068820</v>
      </c>
      <c r="N881" s="58">
        <f>VLOOKUP(AD881,'tabla ingresos'!$A$3:$D$15,4,FALSE)</f>
        <v>2000000</v>
      </c>
      <c r="O881" s="58">
        <v>3536.8671818993816</v>
      </c>
      <c r="P881" s="58">
        <v>159000</v>
      </c>
      <c r="Q881" s="58">
        <v>0</v>
      </c>
      <c r="R881" s="12">
        <v>13052</v>
      </c>
      <c r="S881" s="12" t="s">
        <v>88</v>
      </c>
      <c r="T881" s="12" t="s">
        <v>89</v>
      </c>
      <c r="U881" s="12" t="s">
        <v>10</v>
      </c>
      <c r="V881" s="12">
        <v>4</v>
      </c>
      <c r="W881" s="12">
        <v>0</v>
      </c>
      <c r="X881" s="12">
        <v>0</v>
      </c>
      <c r="Y881" s="59">
        <v>5.484931506849315</v>
      </c>
      <c r="Z881" s="59">
        <v>39.372602739726027</v>
      </c>
      <c r="AA881" s="12">
        <v>1</v>
      </c>
      <c r="AB881" s="12">
        <v>1</v>
      </c>
      <c r="AC881" s="12">
        <v>1</v>
      </c>
      <c r="AD881" s="12">
        <v>3</v>
      </c>
      <c r="AE881" s="12">
        <v>3</v>
      </c>
      <c r="AF881" s="58" t="s">
        <v>10</v>
      </c>
      <c r="AG881" s="66">
        <f t="shared" si="183"/>
        <v>4.9098289060633127E-2</v>
      </c>
      <c r="AH881" s="67">
        <f t="shared" si="184"/>
        <v>1.540165</v>
      </c>
      <c r="AI881" s="67">
        <f t="shared" si="185"/>
        <v>0.6896066666666667</v>
      </c>
      <c r="AJ881" s="67">
        <f t="shared" si="186"/>
        <v>0.79755833333333337</v>
      </c>
      <c r="AK881" s="67">
        <f t="shared" si="187"/>
        <v>0.79755833333333337</v>
      </c>
      <c r="AL881" s="67">
        <f t="shared" si="188"/>
        <v>0</v>
      </c>
      <c r="AM881" s="59">
        <f>VLOOKUP(AG881,'SCORE TALLER'!$AC$2:$AD$10,2,TRUE)*AM$2</f>
        <v>0</v>
      </c>
      <c r="AN881" s="59">
        <f>VLOOKUP(AD881,'SCORE TALLER'!$W$2:$X$10,2,TRUE)*AN$2</f>
        <v>0.32</v>
      </c>
      <c r="AO881" s="59">
        <f>VLOOKUP(AB881,'SCORE TALLER'!$S$2:$T$10,2,FALSE)*AO$2</f>
        <v>0.05</v>
      </c>
      <c r="AP881" s="59">
        <f>VLOOKUP(AH881,'SCORE TALLER'!$AE$2:$AF$10,2,TRUE)*AP$2</f>
        <v>0</v>
      </c>
      <c r="AQ881" s="59">
        <f>VLOOKUP(AI881,'SCORE TALLER'!$AG$2:$AH$10,2,TRUE)*AQ$2</f>
        <v>0.4</v>
      </c>
      <c r="AR881" s="59">
        <f>VLOOKUP(AC881,'SCORE TALLER'!$U$2:$V$10,2,FALSE)*AR$2</f>
        <v>0.05</v>
      </c>
      <c r="AS881" s="59">
        <f>VLOOKUP(AE881,'SCORE TALLER'!$Y$2:$Z$10,2,FALSE)*AS$2</f>
        <v>0.02</v>
      </c>
      <c r="AT881" s="59">
        <f>VLOOKUP(Z881,'SCORE TALLER'!$O$2:$P$10,2,TRUE)*AT$2</f>
        <v>0.03</v>
      </c>
      <c r="AU881" s="59">
        <f>VLOOKUP(S881,'SCORE TALLER'!$A$2:$B$10,2,FALSE)*AU$2</f>
        <v>0.25</v>
      </c>
      <c r="AV881" s="59">
        <f>VLOOKUP(AJ881,'SCORE TALLER'!$AI$2:$AJ$10,2,TRUE)*AV$2</f>
        <v>0.25</v>
      </c>
      <c r="AW881" s="59">
        <f>VLOOKUP(AK881,'SCORE TALLER'!$AK$2:$AL$10,2,TRUE)*AW$2</f>
        <v>0.25</v>
      </c>
      <c r="AX881" s="59">
        <f>VLOOKUP(T881,'SCORE TALLER'!$C$2:$D$10,2,FALSE)*AX$2</f>
        <v>0</v>
      </c>
      <c r="AY881" s="59">
        <f>VLOOKUP(W881,'SCORE TALLER'!$I$2:$J$10,2,TRUE)*AY$2</f>
        <v>0</v>
      </c>
      <c r="AZ881" s="59">
        <f>VLOOKUP(X881,'SCORE TALLER'!$K$2:$L$10,2,TRUE)*AZ$2</f>
        <v>0</v>
      </c>
      <c r="BA881" s="59">
        <f>VLOOKUP(U881,'SCORE TALLER'!$E$2:$F$10,2,FALSE)*BA$2</f>
        <v>0</v>
      </c>
      <c r="BB881" s="59">
        <f>VLOOKUP(Y881,'SCORE TALLER'!$M$2:$N$10,2,TRUE)*BB$2</f>
        <v>0.03</v>
      </c>
      <c r="BC881" s="59">
        <f>VLOOKUP(AA881,'SCORE TALLER'!$Q$2:$R$10,2,FALSE)*BC$2</f>
        <v>0.05</v>
      </c>
      <c r="BD881" s="59">
        <f>VLOOKUP(V881,'SCORE TALLER'!$G$2:$H$10,2,FALSE)*BD$2</f>
        <v>0</v>
      </c>
      <c r="BE881" s="59">
        <f>VLOOKUP(AF881,'SCORE TALLER'!$AA$2:$AB$10,2,FALSE)*BE$2</f>
        <v>0</v>
      </c>
      <c r="BF881" s="59">
        <f>VLOOKUP(AL881,'SCORE TALLER'!$AM$2:$AN$10,2,TRUE)*BF$2</f>
        <v>0</v>
      </c>
      <c r="BG881" s="67">
        <f t="shared" si="189"/>
        <v>1.7000000000000002</v>
      </c>
      <c r="BH881" s="67" t="str">
        <f>VLOOKUP(BG881,'SCORE TALLER'!$AP$2:$AQ$7,2,TRUE)</f>
        <v>2. Normal</v>
      </c>
      <c r="BI881" s="67" t="str">
        <f t="shared" si="191"/>
        <v>LBZ</v>
      </c>
      <c r="BJ881" s="67" t="str">
        <f t="shared" si="191"/>
        <v>A</v>
      </c>
      <c r="BK881" s="67" t="str">
        <f t="shared" si="192"/>
        <v>A</v>
      </c>
      <c r="BL881" s="86">
        <f t="shared" si="190"/>
        <v>2392675</v>
      </c>
      <c r="BM881" s="86">
        <f t="shared" si="193"/>
        <v>0</v>
      </c>
    </row>
    <row r="882" spans="1:65" x14ac:dyDescent="0.3">
      <c r="A882" s="57">
        <v>2224648280</v>
      </c>
      <c r="B882" s="12" t="s">
        <v>1020</v>
      </c>
      <c r="C882" s="58" t="s">
        <v>107</v>
      </c>
      <c r="D882" s="58" t="s">
        <v>114</v>
      </c>
      <c r="E882" s="58"/>
      <c r="F882" s="58">
        <v>2296248</v>
      </c>
      <c r="G882" s="58">
        <f t="shared" si="181"/>
        <v>1265106</v>
      </c>
      <c r="H882" s="58">
        <f t="shared" si="182"/>
        <v>0</v>
      </c>
      <c r="I882" s="58" t="e">
        <v>#N/A</v>
      </c>
      <c r="J882" s="58">
        <v>273330</v>
      </c>
      <c r="K882" s="58">
        <v>0</v>
      </c>
      <c r="L882" s="58">
        <v>2100000</v>
      </c>
      <c r="M882" s="58">
        <v>1031142</v>
      </c>
      <c r="N882" s="58">
        <f>VLOOKUP(AD882,'tabla ingresos'!$A$3:$D$15,4,FALSE)</f>
        <v>1000000</v>
      </c>
      <c r="O882" s="58">
        <v>0</v>
      </c>
      <c r="P882" s="58">
        <v>0</v>
      </c>
      <c r="Q882" s="58">
        <v>0</v>
      </c>
      <c r="R882" s="12">
        <v>76130</v>
      </c>
      <c r="S882" s="12" t="s">
        <v>87</v>
      </c>
      <c r="T882" s="12" t="s">
        <v>89</v>
      </c>
      <c r="U882" s="12" t="s">
        <v>10</v>
      </c>
      <c r="V882" s="12">
        <v>4</v>
      </c>
      <c r="W882" s="12">
        <v>0</v>
      </c>
      <c r="X882" s="12">
        <v>0</v>
      </c>
      <c r="Y882" s="59">
        <v>3.3698630136986303</v>
      </c>
      <c r="Z882" s="59">
        <v>24.345205479452055</v>
      </c>
      <c r="AA882" s="12">
        <v>1</v>
      </c>
      <c r="AB882" s="12">
        <v>0</v>
      </c>
      <c r="AC882" s="12">
        <v>1</v>
      </c>
      <c r="AD882" s="12">
        <v>2</v>
      </c>
      <c r="AE882" s="12">
        <v>3</v>
      </c>
      <c r="AF882" s="58" t="s">
        <v>91</v>
      </c>
      <c r="AG882" s="66">
        <f t="shared" si="183"/>
        <v>0.18221999999999999</v>
      </c>
      <c r="AH882" s="67">
        <f t="shared" si="184"/>
        <v>1.530832</v>
      </c>
      <c r="AI882" s="67">
        <f t="shared" si="185"/>
        <v>0.68742800000000004</v>
      </c>
      <c r="AJ882" s="67">
        <f t="shared" si="186"/>
        <v>0.84340400000000004</v>
      </c>
      <c r="AK882" s="67">
        <f t="shared" si="187"/>
        <v>0</v>
      </c>
      <c r="AL882" s="67">
        <f t="shared" si="188"/>
        <v>0</v>
      </c>
      <c r="AM882" s="59">
        <f>VLOOKUP(AG882,'SCORE TALLER'!$AC$2:$AD$10,2,TRUE)*AM$2</f>
        <v>0</v>
      </c>
      <c r="AN882" s="59">
        <f>VLOOKUP(AD882,'SCORE TALLER'!$W$2:$X$10,2,TRUE)*AN$2</f>
        <v>0.32</v>
      </c>
      <c r="AO882" s="59">
        <f>VLOOKUP(AB882,'SCORE TALLER'!$S$2:$T$10,2,FALSE)*AO$2</f>
        <v>0.05</v>
      </c>
      <c r="AP882" s="59">
        <f>VLOOKUP(AH882,'SCORE TALLER'!$AE$2:$AF$10,2,TRUE)*AP$2</f>
        <v>0</v>
      </c>
      <c r="AQ882" s="59">
        <f>VLOOKUP(AI882,'SCORE TALLER'!$AG$2:$AH$10,2,TRUE)*AQ$2</f>
        <v>0.4</v>
      </c>
      <c r="AR882" s="59">
        <f>VLOOKUP(AC882,'SCORE TALLER'!$U$2:$V$10,2,FALSE)*AR$2</f>
        <v>0.05</v>
      </c>
      <c r="AS882" s="59">
        <f>VLOOKUP(AE882,'SCORE TALLER'!$Y$2:$Z$10,2,FALSE)*AS$2</f>
        <v>0.02</v>
      </c>
      <c r="AT882" s="59">
        <f>VLOOKUP(Z882,'SCORE TALLER'!$O$2:$P$10,2,TRUE)*AT$2</f>
        <v>0.05</v>
      </c>
      <c r="AU882" s="59">
        <f>VLOOKUP(S882,'SCORE TALLER'!$A$2:$B$10,2,FALSE)*AU$2</f>
        <v>0.15000000000000002</v>
      </c>
      <c r="AV882" s="59">
        <f>VLOOKUP(AJ882,'SCORE TALLER'!$AI$2:$AJ$10,2,TRUE)*AV$2</f>
        <v>0.25</v>
      </c>
      <c r="AW882" s="59">
        <f>VLOOKUP(AK882,'SCORE TALLER'!$AK$2:$AL$10,2,TRUE)*AW$2</f>
        <v>0.25</v>
      </c>
      <c r="AX882" s="59">
        <f>VLOOKUP(T882,'SCORE TALLER'!$C$2:$D$10,2,FALSE)*AX$2</f>
        <v>0</v>
      </c>
      <c r="AY882" s="59">
        <f>VLOOKUP(W882,'SCORE TALLER'!$I$2:$J$10,2,TRUE)*AY$2</f>
        <v>0</v>
      </c>
      <c r="AZ882" s="59">
        <f>VLOOKUP(X882,'SCORE TALLER'!$K$2:$L$10,2,TRUE)*AZ$2</f>
        <v>0</v>
      </c>
      <c r="BA882" s="59">
        <f>VLOOKUP(U882,'SCORE TALLER'!$E$2:$F$10,2,FALSE)*BA$2</f>
        <v>0</v>
      </c>
      <c r="BB882" s="59">
        <f>VLOOKUP(Y882,'SCORE TALLER'!$M$2:$N$10,2,TRUE)*BB$2</f>
        <v>0.04</v>
      </c>
      <c r="BC882" s="59">
        <f>VLOOKUP(AA882,'SCORE TALLER'!$Q$2:$R$10,2,FALSE)*BC$2</f>
        <v>0.05</v>
      </c>
      <c r="BD882" s="59">
        <f>VLOOKUP(V882,'SCORE TALLER'!$G$2:$H$10,2,FALSE)*BD$2</f>
        <v>0</v>
      </c>
      <c r="BE882" s="59">
        <f>VLOOKUP(AF882,'SCORE TALLER'!$AA$2:$AB$10,2,FALSE)*BE$2</f>
        <v>0.30000000000000004</v>
      </c>
      <c r="BF882" s="59">
        <f>VLOOKUP(AL882,'SCORE TALLER'!$AM$2:$AN$10,2,TRUE)*BF$2</f>
        <v>0</v>
      </c>
      <c r="BG882" s="67">
        <f t="shared" si="189"/>
        <v>1.9300000000000002</v>
      </c>
      <c r="BH882" s="67" t="str">
        <f>VLOOKUP(BG882,'SCORE TALLER'!$AP$2:$AQ$7,2,TRUE)</f>
        <v>2. Normal</v>
      </c>
      <c r="BI882" s="67" t="str">
        <f t="shared" si="191"/>
        <v>LBZ</v>
      </c>
      <c r="BJ882" s="67" t="str">
        <f t="shared" si="191"/>
        <v>A</v>
      </c>
      <c r="BK882" s="67" t="str">
        <f t="shared" si="192"/>
        <v>SIN</v>
      </c>
      <c r="BL882" s="86">
        <f t="shared" si="190"/>
        <v>0</v>
      </c>
      <c r="BM882" s="86">
        <f t="shared" si="193"/>
        <v>0</v>
      </c>
    </row>
    <row r="883" spans="1:65" x14ac:dyDescent="0.3">
      <c r="A883" s="57">
        <v>2060064662</v>
      </c>
      <c r="B883" s="12" t="s">
        <v>1021</v>
      </c>
      <c r="C883" s="58" t="s">
        <v>107</v>
      </c>
      <c r="D883" s="58" t="s">
        <v>115</v>
      </c>
      <c r="E883" s="58">
        <v>572664</v>
      </c>
      <c r="F883" s="58">
        <v>3642808</v>
      </c>
      <c r="G883" s="58">
        <f t="shared" si="181"/>
        <v>3184988</v>
      </c>
      <c r="H883" s="58">
        <f t="shared" si="182"/>
        <v>2396988</v>
      </c>
      <c r="I883" s="58" t="e">
        <v>#N/A</v>
      </c>
      <c r="J883" s="58">
        <v>211075</v>
      </c>
      <c r="K883" s="58">
        <v>0</v>
      </c>
      <c r="L883" s="58">
        <v>788000</v>
      </c>
      <c r="M883" s="58">
        <v>457820</v>
      </c>
      <c r="N883" s="58">
        <f>VLOOKUP(AD883,'tabla ingresos'!$A$3:$D$15,4,FALSE)</f>
        <v>1000000</v>
      </c>
      <c r="O883" s="58">
        <v>0</v>
      </c>
      <c r="P883" s="58">
        <v>0</v>
      </c>
      <c r="Q883" s="58">
        <v>0</v>
      </c>
      <c r="R883" s="12">
        <v>19455</v>
      </c>
      <c r="S883" s="12" t="s">
        <v>87</v>
      </c>
      <c r="T883" s="12" t="s">
        <v>89</v>
      </c>
      <c r="U883" s="12" t="s">
        <v>10</v>
      </c>
      <c r="V883" s="12">
        <v>4</v>
      </c>
      <c r="W883" s="12">
        <v>0</v>
      </c>
      <c r="X883" s="12">
        <v>0</v>
      </c>
      <c r="Y883" s="59">
        <v>1.3972602739726028</v>
      </c>
      <c r="Z883" s="59">
        <v>31.82191780821918</v>
      </c>
      <c r="AA883" s="12">
        <v>1</v>
      </c>
      <c r="AB883" s="12">
        <v>2</v>
      </c>
      <c r="AC883" s="12">
        <v>1</v>
      </c>
      <c r="AD883" s="12">
        <v>2</v>
      </c>
      <c r="AE883" s="12">
        <v>3</v>
      </c>
      <c r="AF883" s="58" t="s">
        <v>91</v>
      </c>
      <c r="AG883" s="66">
        <f t="shared" si="183"/>
        <v>0.14071666666666666</v>
      </c>
      <c r="AH883" s="67">
        <f t="shared" si="184"/>
        <v>2.4285386666666668</v>
      </c>
      <c r="AI883" s="67">
        <f t="shared" si="185"/>
        <v>0.68698933333333334</v>
      </c>
      <c r="AJ883" s="67">
        <f t="shared" si="186"/>
        <v>2.1233253333333333</v>
      </c>
      <c r="AK883" s="67">
        <f t="shared" si="187"/>
        <v>1.5979920000000001</v>
      </c>
      <c r="AL883" s="67">
        <f t="shared" si="188"/>
        <v>0</v>
      </c>
      <c r="AM883" s="59">
        <f>VLOOKUP(AG883,'SCORE TALLER'!$AC$2:$AD$10,2,TRUE)*AM$2</f>
        <v>0</v>
      </c>
      <c r="AN883" s="59">
        <f>VLOOKUP(AD883,'SCORE TALLER'!$W$2:$X$10,2,TRUE)*AN$2</f>
        <v>0.32</v>
      </c>
      <c r="AO883" s="59">
        <f>VLOOKUP(AB883,'SCORE TALLER'!$S$2:$T$10,2,FALSE)*AO$2</f>
        <v>0.04</v>
      </c>
      <c r="AP883" s="59">
        <f>VLOOKUP(AH883,'SCORE TALLER'!$AE$2:$AF$10,2,TRUE)*AP$2</f>
        <v>0</v>
      </c>
      <c r="AQ883" s="59">
        <f>VLOOKUP(AI883,'SCORE TALLER'!$AG$2:$AH$10,2,TRUE)*AQ$2</f>
        <v>0.4</v>
      </c>
      <c r="AR883" s="59">
        <f>VLOOKUP(AC883,'SCORE TALLER'!$U$2:$V$10,2,FALSE)*AR$2</f>
        <v>0.05</v>
      </c>
      <c r="AS883" s="59">
        <f>VLOOKUP(AE883,'SCORE TALLER'!$Y$2:$Z$10,2,FALSE)*AS$2</f>
        <v>0.02</v>
      </c>
      <c r="AT883" s="59">
        <f>VLOOKUP(Z883,'SCORE TALLER'!$O$2:$P$10,2,TRUE)*AT$2</f>
        <v>0.04</v>
      </c>
      <c r="AU883" s="59">
        <f>VLOOKUP(S883,'SCORE TALLER'!$A$2:$B$10,2,FALSE)*AU$2</f>
        <v>0.15000000000000002</v>
      </c>
      <c r="AV883" s="59">
        <f>VLOOKUP(AJ883,'SCORE TALLER'!$AI$2:$AJ$10,2,TRUE)*AV$2</f>
        <v>0.15000000000000002</v>
      </c>
      <c r="AW883" s="59">
        <f>VLOOKUP(AK883,'SCORE TALLER'!$AK$2:$AL$10,2,TRUE)*AW$2</f>
        <v>0.2</v>
      </c>
      <c r="AX883" s="59">
        <f>VLOOKUP(T883,'SCORE TALLER'!$C$2:$D$10,2,FALSE)*AX$2</f>
        <v>0</v>
      </c>
      <c r="AY883" s="59">
        <f>VLOOKUP(W883,'SCORE TALLER'!$I$2:$J$10,2,TRUE)*AY$2</f>
        <v>0</v>
      </c>
      <c r="AZ883" s="59">
        <f>VLOOKUP(X883,'SCORE TALLER'!$K$2:$L$10,2,TRUE)*AZ$2</f>
        <v>0</v>
      </c>
      <c r="BA883" s="59">
        <f>VLOOKUP(U883,'SCORE TALLER'!$E$2:$F$10,2,FALSE)*BA$2</f>
        <v>0</v>
      </c>
      <c r="BB883" s="59">
        <f>VLOOKUP(Y883,'SCORE TALLER'!$M$2:$N$10,2,TRUE)*BB$2</f>
        <v>0.05</v>
      </c>
      <c r="BC883" s="59">
        <f>VLOOKUP(AA883,'SCORE TALLER'!$Q$2:$R$10,2,FALSE)*BC$2</f>
        <v>0.05</v>
      </c>
      <c r="BD883" s="59">
        <f>VLOOKUP(V883,'SCORE TALLER'!$G$2:$H$10,2,FALSE)*BD$2</f>
        <v>0</v>
      </c>
      <c r="BE883" s="59">
        <f>VLOOKUP(AF883,'SCORE TALLER'!$AA$2:$AB$10,2,FALSE)*BE$2</f>
        <v>0.30000000000000004</v>
      </c>
      <c r="BF883" s="59">
        <f>VLOOKUP(AL883,'SCORE TALLER'!$AM$2:$AN$10,2,TRUE)*BF$2</f>
        <v>0</v>
      </c>
      <c r="BG883" s="67">
        <f t="shared" si="189"/>
        <v>1.77</v>
      </c>
      <c r="BH883" s="67" t="str">
        <f>VLOOKUP(BG883,'SCORE TALLER'!$AP$2:$AQ$7,2,TRUE)</f>
        <v>2. Normal</v>
      </c>
      <c r="BI883" s="67" t="str">
        <f t="shared" si="191"/>
        <v>LBZ</v>
      </c>
      <c r="BJ883" s="67" t="str">
        <f t="shared" si="191"/>
        <v>A</v>
      </c>
      <c r="BK883" s="67" t="str">
        <f t="shared" si="192"/>
        <v>SIN</v>
      </c>
      <c r="BL883" s="86">
        <f t="shared" si="190"/>
        <v>2396988</v>
      </c>
      <c r="BM883" s="86">
        <f t="shared" si="193"/>
        <v>0</v>
      </c>
    </row>
    <row r="884" spans="1:65" x14ac:dyDescent="0.3">
      <c r="A884" s="57">
        <v>84668424</v>
      </c>
      <c r="B884" s="12" t="s">
        <v>1022</v>
      </c>
      <c r="C884" s="58" t="s">
        <v>105</v>
      </c>
      <c r="D884" s="58" t="s">
        <v>114</v>
      </c>
      <c r="E884" s="58"/>
      <c r="F884" s="58">
        <v>3367899</v>
      </c>
      <c r="G884" s="58">
        <f t="shared" si="181"/>
        <v>1313079</v>
      </c>
      <c r="H884" s="58">
        <f t="shared" si="182"/>
        <v>1313079</v>
      </c>
      <c r="I884" s="58">
        <v>3368000</v>
      </c>
      <c r="J884" s="58">
        <v>134735</v>
      </c>
      <c r="K884" s="58">
        <v>0</v>
      </c>
      <c r="L884" s="58">
        <v>0</v>
      </c>
      <c r="M884" s="58">
        <v>2054820</v>
      </c>
      <c r="N884" s="58">
        <f>VLOOKUP(AD884,'tabla ingresos'!$A$3:$D$15,4,FALSE)</f>
        <v>2000000</v>
      </c>
      <c r="O884" s="58">
        <v>3247.6893619956586</v>
      </c>
      <c r="P884" s="58">
        <v>146000</v>
      </c>
      <c r="Q884" s="58">
        <v>0</v>
      </c>
      <c r="R884" s="12">
        <v>13052</v>
      </c>
      <c r="S884" s="12" t="s">
        <v>88</v>
      </c>
      <c r="T884" s="12" t="s">
        <v>89</v>
      </c>
      <c r="U884" s="12" t="s">
        <v>10</v>
      </c>
      <c r="V884" s="12">
        <v>4</v>
      </c>
      <c r="W884" s="12">
        <v>0</v>
      </c>
      <c r="X884" s="12">
        <v>0</v>
      </c>
      <c r="Y884" s="59">
        <v>5.484931506849315</v>
      </c>
      <c r="Z884" s="59">
        <v>50.824657534246576</v>
      </c>
      <c r="AA884" s="12">
        <v>1</v>
      </c>
      <c r="AB884" s="12">
        <v>1</v>
      </c>
      <c r="AC884" s="12">
        <v>1</v>
      </c>
      <c r="AD884" s="12">
        <v>3</v>
      </c>
      <c r="AE884" s="12">
        <v>3</v>
      </c>
      <c r="AF884" s="58" t="s">
        <v>10</v>
      </c>
      <c r="AG884" s="66">
        <f t="shared" si="183"/>
        <v>4.5994229787331892E-2</v>
      </c>
      <c r="AH884" s="67">
        <f t="shared" si="184"/>
        <v>1.1712996666666666</v>
      </c>
      <c r="AI884" s="67">
        <f t="shared" si="185"/>
        <v>0.68493999999999999</v>
      </c>
      <c r="AJ884" s="67">
        <f t="shared" si="186"/>
        <v>0.437693</v>
      </c>
      <c r="AK884" s="67">
        <f t="shared" si="187"/>
        <v>0.437693</v>
      </c>
      <c r="AL884" s="67">
        <f t="shared" si="188"/>
        <v>0</v>
      </c>
      <c r="AM884" s="59">
        <f>VLOOKUP(AG884,'SCORE TALLER'!$AC$2:$AD$10,2,TRUE)*AM$2</f>
        <v>0</v>
      </c>
      <c r="AN884" s="59">
        <f>VLOOKUP(AD884,'SCORE TALLER'!$W$2:$X$10,2,TRUE)*AN$2</f>
        <v>0.32</v>
      </c>
      <c r="AO884" s="59">
        <f>VLOOKUP(AB884,'SCORE TALLER'!$S$2:$T$10,2,FALSE)*AO$2</f>
        <v>0.05</v>
      </c>
      <c r="AP884" s="59">
        <f>VLOOKUP(AH884,'SCORE TALLER'!$AE$2:$AF$10,2,TRUE)*AP$2</f>
        <v>0</v>
      </c>
      <c r="AQ884" s="59">
        <f>VLOOKUP(AI884,'SCORE TALLER'!$AG$2:$AH$10,2,TRUE)*AQ$2</f>
        <v>0.4</v>
      </c>
      <c r="AR884" s="59">
        <f>VLOOKUP(AC884,'SCORE TALLER'!$U$2:$V$10,2,FALSE)*AR$2</f>
        <v>0.05</v>
      </c>
      <c r="AS884" s="59">
        <f>VLOOKUP(AE884,'SCORE TALLER'!$Y$2:$Z$10,2,FALSE)*AS$2</f>
        <v>0.02</v>
      </c>
      <c r="AT884" s="59">
        <f>VLOOKUP(Z884,'SCORE TALLER'!$O$2:$P$10,2,TRUE)*AT$2</f>
        <v>0.02</v>
      </c>
      <c r="AU884" s="59">
        <f>VLOOKUP(S884,'SCORE TALLER'!$A$2:$B$10,2,FALSE)*AU$2</f>
        <v>0.25</v>
      </c>
      <c r="AV884" s="59">
        <f>VLOOKUP(AJ884,'SCORE TALLER'!$AI$2:$AJ$10,2,TRUE)*AV$2</f>
        <v>0.25</v>
      </c>
      <c r="AW884" s="59">
        <f>VLOOKUP(AK884,'SCORE TALLER'!$AK$2:$AL$10,2,TRUE)*AW$2</f>
        <v>0.25</v>
      </c>
      <c r="AX884" s="59">
        <f>VLOOKUP(T884,'SCORE TALLER'!$C$2:$D$10,2,FALSE)*AX$2</f>
        <v>0</v>
      </c>
      <c r="AY884" s="59">
        <f>VLOOKUP(W884,'SCORE TALLER'!$I$2:$J$10,2,TRUE)*AY$2</f>
        <v>0</v>
      </c>
      <c r="AZ884" s="59">
        <f>VLOOKUP(X884,'SCORE TALLER'!$K$2:$L$10,2,TRUE)*AZ$2</f>
        <v>0</v>
      </c>
      <c r="BA884" s="59">
        <f>VLOOKUP(U884,'SCORE TALLER'!$E$2:$F$10,2,FALSE)*BA$2</f>
        <v>0</v>
      </c>
      <c r="BB884" s="59">
        <f>VLOOKUP(Y884,'SCORE TALLER'!$M$2:$N$10,2,TRUE)*BB$2</f>
        <v>0.03</v>
      </c>
      <c r="BC884" s="59">
        <f>VLOOKUP(AA884,'SCORE TALLER'!$Q$2:$R$10,2,FALSE)*BC$2</f>
        <v>0.05</v>
      </c>
      <c r="BD884" s="59">
        <f>VLOOKUP(V884,'SCORE TALLER'!$G$2:$H$10,2,FALSE)*BD$2</f>
        <v>0</v>
      </c>
      <c r="BE884" s="59">
        <f>VLOOKUP(AF884,'SCORE TALLER'!$AA$2:$AB$10,2,FALSE)*BE$2</f>
        <v>0</v>
      </c>
      <c r="BF884" s="59">
        <f>VLOOKUP(AL884,'SCORE TALLER'!$AM$2:$AN$10,2,TRUE)*BF$2</f>
        <v>0</v>
      </c>
      <c r="BG884" s="67">
        <f t="shared" si="189"/>
        <v>1.6900000000000002</v>
      </c>
      <c r="BH884" s="67" t="str">
        <f>VLOOKUP(BG884,'SCORE TALLER'!$AP$2:$AQ$7,2,TRUE)</f>
        <v>2. Normal</v>
      </c>
      <c r="BI884" s="67" t="str">
        <f t="shared" si="191"/>
        <v>LBZ</v>
      </c>
      <c r="BJ884" s="67" t="str">
        <f t="shared" si="191"/>
        <v>A</v>
      </c>
      <c r="BK884" s="67" t="str">
        <f t="shared" si="192"/>
        <v>A</v>
      </c>
      <c r="BL884" s="86">
        <f t="shared" si="190"/>
        <v>1313079</v>
      </c>
      <c r="BM884" s="86">
        <f t="shared" si="193"/>
        <v>0</v>
      </c>
    </row>
    <row r="885" spans="1:65" x14ac:dyDescent="0.3">
      <c r="A885" s="57">
        <v>2006048088</v>
      </c>
      <c r="B885" s="12" t="s">
        <v>1023</v>
      </c>
      <c r="C885" s="58" t="s">
        <v>105</v>
      </c>
      <c r="D885" s="58" t="s">
        <v>114</v>
      </c>
      <c r="E885" s="58"/>
      <c r="F885" s="58">
        <v>2374204</v>
      </c>
      <c r="G885" s="58">
        <f t="shared" si="181"/>
        <v>1347584</v>
      </c>
      <c r="H885" s="58">
        <f t="shared" si="182"/>
        <v>0</v>
      </c>
      <c r="I885" s="58">
        <v>2374000</v>
      </c>
      <c r="J885" s="58">
        <v>157908</v>
      </c>
      <c r="K885" s="58">
        <v>0</v>
      </c>
      <c r="L885" s="58">
        <v>1870000</v>
      </c>
      <c r="M885" s="58">
        <v>1026620</v>
      </c>
      <c r="N885" s="58">
        <f>VLOOKUP(AD885,'tabla ingresos'!$A$3:$D$15,4,FALSE)</f>
        <v>1000000</v>
      </c>
      <c r="O885" s="58">
        <v>51273.451913698576</v>
      </c>
      <c r="P885" s="58">
        <v>2305000</v>
      </c>
      <c r="Q885" s="58">
        <v>0</v>
      </c>
      <c r="R885" s="12">
        <v>68307</v>
      </c>
      <c r="S885" s="12" t="s">
        <v>87</v>
      </c>
      <c r="T885" s="12" t="s">
        <v>89</v>
      </c>
      <c r="U885" s="12" t="s">
        <v>10</v>
      </c>
      <c r="V885" s="12">
        <v>4</v>
      </c>
      <c r="W885" s="12">
        <v>0</v>
      </c>
      <c r="X885" s="12">
        <v>0</v>
      </c>
      <c r="Y885" s="59">
        <v>2.6575342465753424</v>
      </c>
      <c r="Z885" s="59">
        <v>24.736986301369864</v>
      </c>
      <c r="AA885" s="12">
        <v>2</v>
      </c>
      <c r="AB885" s="12">
        <v>2</v>
      </c>
      <c r="AC885" s="12">
        <v>1</v>
      </c>
      <c r="AD885" s="12">
        <v>2</v>
      </c>
      <c r="AE885" s="12">
        <v>3</v>
      </c>
      <c r="AF885" s="58" t="s">
        <v>10</v>
      </c>
      <c r="AG885" s="66">
        <f t="shared" si="183"/>
        <v>0.13945430127579905</v>
      </c>
      <c r="AH885" s="67">
        <f t="shared" si="184"/>
        <v>3.1194693333333334</v>
      </c>
      <c r="AI885" s="67">
        <f t="shared" si="185"/>
        <v>0.68441333333333332</v>
      </c>
      <c r="AJ885" s="67">
        <f t="shared" si="186"/>
        <v>0.89838933333333337</v>
      </c>
      <c r="AK885" s="67">
        <f t="shared" si="187"/>
        <v>0</v>
      </c>
      <c r="AL885" s="67">
        <f t="shared" si="188"/>
        <v>0</v>
      </c>
      <c r="AM885" s="59">
        <f>VLOOKUP(AG885,'SCORE TALLER'!$AC$2:$AD$10,2,TRUE)*AM$2</f>
        <v>0</v>
      </c>
      <c r="AN885" s="59">
        <f>VLOOKUP(AD885,'SCORE TALLER'!$W$2:$X$10,2,TRUE)*AN$2</f>
        <v>0.32</v>
      </c>
      <c r="AO885" s="59">
        <f>VLOOKUP(AB885,'SCORE TALLER'!$S$2:$T$10,2,FALSE)*AO$2</f>
        <v>0.04</v>
      </c>
      <c r="AP885" s="59">
        <f>VLOOKUP(AH885,'SCORE TALLER'!$AE$2:$AF$10,2,TRUE)*AP$2</f>
        <v>0</v>
      </c>
      <c r="AQ885" s="59">
        <f>VLOOKUP(AI885,'SCORE TALLER'!$AG$2:$AH$10,2,TRUE)*AQ$2</f>
        <v>0.4</v>
      </c>
      <c r="AR885" s="59">
        <f>VLOOKUP(AC885,'SCORE TALLER'!$U$2:$V$10,2,FALSE)*AR$2</f>
        <v>0.05</v>
      </c>
      <c r="AS885" s="59">
        <f>VLOOKUP(AE885,'SCORE TALLER'!$Y$2:$Z$10,2,FALSE)*AS$2</f>
        <v>0.02</v>
      </c>
      <c r="AT885" s="59">
        <f>VLOOKUP(Z885,'SCORE TALLER'!$O$2:$P$10,2,TRUE)*AT$2</f>
        <v>0.05</v>
      </c>
      <c r="AU885" s="59">
        <f>VLOOKUP(S885,'SCORE TALLER'!$A$2:$B$10,2,FALSE)*AU$2</f>
        <v>0.15000000000000002</v>
      </c>
      <c r="AV885" s="59">
        <f>VLOOKUP(AJ885,'SCORE TALLER'!$AI$2:$AJ$10,2,TRUE)*AV$2</f>
        <v>0.25</v>
      </c>
      <c r="AW885" s="59">
        <f>VLOOKUP(AK885,'SCORE TALLER'!$AK$2:$AL$10,2,TRUE)*AW$2</f>
        <v>0.25</v>
      </c>
      <c r="AX885" s="59">
        <f>VLOOKUP(T885,'SCORE TALLER'!$C$2:$D$10,2,FALSE)*AX$2</f>
        <v>0</v>
      </c>
      <c r="AY885" s="59">
        <f>VLOOKUP(W885,'SCORE TALLER'!$I$2:$J$10,2,TRUE)*AY$2</f>
        <v>0</v>
      </c>
      <c r="AZ885" s="59">
        <f>VLOOKUP(X885,'SCORE TALLER'!$K$2:$L$10,2,TRUE)*AZ$2</f>
        <v>0</v>
      </c>
      <c r="BA885" s="59">
        <f>VLOOKUP(U885,'SCORE TALLER'!$E$2:$F$10,2,FALSE)*BA$2</f>
        <v>0</v>
      </c>
      <c r="BB885" s="59">
        <f>VLOOKUP(Y885,'SCORE TALLER'!$M$2:$N$10,2,TRUE)*BB$2</f>
        <v>0.04</v>
      </c>
      <c r="BC885" s="59">
        <f>VLOOKUP(AA885,'SCORE TALLER'!$Q$2:$R$10,2,FALSE)*BC$2</f>
        <v>0</v>
      </c>
      <c r="BD885" s="59">
        <f>VLOOKUP(V885,'SCORE TALLER'!$G$2:$H$10,2,FALSE)*BD$2</f>
        <v>0</v>
      </c>
      <c r="BE885" s="59">
        <f>VLOOKUP(AF885,'SCORE TALLER'!$AA$2:$AB$10,2,FALSE)*BE$2</f>
        <v>0</v>
      </c>
      <c r="BF885" s="59">
        <f>VLOOKUP(AL885,'SCORE TALLER'!$AM$2:$AN$10,2,TRUE)*BF$2</f>
        <v>0</v>
      </c>
      <c r="BG885" s="67">
        <f t="shared" si="189"/>
        <v>1.5700000000000003</v>
      </c>
      <c r="BH885" s="67" t="str">
        <f>VLOOKUP(BG885,'SCORE TALLER'!$AP$2:$AQ$7,2,TRUE)</f>
        <v>2. Normal</v>
      </c>
      <c r="BI885" s="67" t="str">
        <f t="shared" si="191"/>
        <v>LBZ</v>
      </c>
      <c r="BJ885" s="67" t="str">
        <f t="shared" si="191"/>
        <v>A</v>
      </c>
      <c r="BK885" s="67" t="str">
        <f t="shared" si="192"/>
        <v>A</v>
      </c>
      <c r="BL885" s="86">
        <f t="shared" si="190"/>
        <v>0</v>
      </c>
      <c r="BM885" s="86">
        <f t="shared" si="193"/>
        <v>0</v>
      </c>
    </row>
    <row r="886" spans="1:65" x14ac:dyDescent="0.3">
      <c r="A886" s="57">
        <v>202600</v>
      </c>
      <c r="B886" s="12" t="s">
        <v>1024</v>
      </c>
      <c r="C886" s="58" t="s">
        <v>107</v>
      </c>
      <c r="D886" s="58" t="s">
        <v>114</v>
      </c>
      <c r="E886" s="58"/>
      <c r="F886" s="58">
        <v>2419117</v>
      </c>
      <c r="G886" s="58">
        <f t="shared" si="181"/>
        <v>1392497</v>
      </c>
      <c r="H886" s="58">
        <f t="shared" si="182"/>
        <v>0</v>
      </c>
      <c r="I886" s="58" t="e">
        <v>#N/A</v>
      </c>
      <c r="J886" s="58">
        <v>152973</v>
      </c>
      <c r="K886" s="58">
        <v>0</v>
      </c>
      <c r="L886" s="58">
        <v>1300000</v>
      </c>
      <c r="M886" s="58">
        <v>1026620</v>
      </c>
      <c r="N886" s="58">
        <f>VLOOKUP(AD886,'tabla ingresos'!$A$3:$D$15,4,FALSE)</f>
        <v>1000000</v>
      </c>
      <c r="O886" s="58">
        <v>0</v>
      </c>
      <c r="P886" s="58">
        <v>0</v>
      </c>
      <c r="Q886" s="58">
        <v>0</v>
      </c>
      <c r="R886" s="12">
        <v>13052</v>
      </c>
      <c r="S886" s="12" t="s">
        <v>87</v>
      </c>
      <c r="T886" s="12" t="s">
        <v>89</v>
      </c>
      <c r="U886" s="12" t="s">
        <v>10</v>
      </c>
      <c r="V886" s="12">
        <v>4</v>
      </c>
      <c r="W886" s="12">
        <v>0</v>
      </c>
      <c r="X886" s="12">
        <v>0</v>
      </c>
      <c r="Y886" s="59">
        <v>2.6109589041095891</v>
      </c>
      <c r="Z886" s="59">
        <v>42.684931506849317</v>
      </c>
      <c r="AA886" s="12">
        <v>1</v>
      </c>
      <c r="AB886" s="12">
        <v>1</v>
      </c>
      <c r="AC886" s="12">
        <v>1</v>
      </c>
      <c r="AD886" s="12">
        <v>2</v>
      </c>
      <c r="AE886" s="12">
        <v>2</v>
      </c>
      <c r="AF886" s="58" t="s">
        <v>91</v>
      </c>
      <c r="AG886" s="66">
        <f t="shared" si="183"/>
        <v>0.101982</v>
      </c>
      <c r="AH886" s="67">
        <f t="shared" si="184"/>
        <v>1.6127446666666667</v>
      </c>
      <c r="AI886" s="67">
        <f t="shared" si="185"/>
        <v>0.68441333333333332</v>
      </c>
      <c r="AJ886" s="67">
        <f t="shared" si="186"/>
        <v>0.92833133333333329</v>
      </c>
      <c r="AK886" s="67">
        <f t="shared" si="187"/>
        <v>0</v>
      </c>
      <c r="AL886" s="67">
        <f t="shared" si="188"/>
        <v>0</v>
      </c>
      <c r="AM886" s="59">
        <f>VLOOKUP(AG886,'SCORE TALLER'!$AC$2:$AD$10,2,TRUE)*AM$2</f>
        <v>0</v>
      </c>
      <c r="AN886" s="59">
        <f>VLOOKUP(AD886,'SCORE TALLER'!$W$2:$X$10,2,TRUE)*AN$2</f>
        <v>0.32</v>
      </c>
      <c r="AO886" s="59">
        <f>VLOOKUP(AB886,'SCORE TALLER'!$S$2:$T$10,2,FALSE)*AO$2</f>
        <v>0.05</v>
      </c>
      <c r="AP886" s="59">
        <f>VLOOKUP(AH886,'SCORE TALLER'!$AE$2:$AF$10,2,TRUE)*AP$2</f>
        <v>0</v>
      </c>
      <c r="AQ886" s="59">
        <f>VLOOKUP(AI886,'SCORE TALLER'!$AG$2:$AH$10,2,TRUE)*AQ$2</f>
        <v>0.4</v>
      </c>
      <c r="AR886" s="59">
        <f>VLOOKUP(AC886,'SCORE TALLER'!$U$2:$V$10,2,FALSE)*AR$2</f>
        <v>0.05</v>
      </c>
      <c r="AS886" s="59">
        <f>VLOOKUP(AE886,'SCORE TALLER'!$Y$2:$Z$10,2,FALSE)*AS$2</f>
        <v>0.01</v>
      </c>
      <c r="AT886" s="59">
        <f>VLOOKUP(Z886,'SCORE TALLER'!$O$2:$P$10,2,TRUE)*AT$2</f>
        <v>0.03</v>
      </c>
      <c r="AU886" s="59">
        <f>VLOOKUP(S886,'SCORE TALLER'!$A$2:$B$10,2,FALSE)*AU$2</f>
        <v>0.15000000000000002</v>
      </c>
      <c r="AV886" s="59">
        <f>VLOOKUP(AJ886,'SCORE TALLER'!$AI$2:$AJ$10,2,TRUE)*AV$2</f>
        <v>0.25</v>
      </c>
      <c r="AW886" s="59">
        <f>VLOOKUP(AK886,'SCORE TALLER'!$AK$2:$AL$10,2,TRUE)*AW$2</f>
        <v>0.25</v>
      </c>
      <c r="AX886" s="59">
        <f>VLOOKUP(T886,'SCORE TALLER'!$C$2:$D$10,2,FALSE)*AX$2</f>
        <v>0</v>
      </c>
      <c r="AY886" s="59">
        <f>VLOOKUP(W886,'SCORE TALLER'!$I$2:$J$10,2,TRUE)*AY$2</f>
        <v>0</v>
      </c>
      <c r="AZ886" s="59">
        <f>VLOOKUP(X886,'SCORE TALLER'!$K$2:$L$10,2,TRUE)*AZ$2</f>
        <v>0</v>
      </c>
      <c r="BA886" s="59">
        <f>VLOOKUP(U886,'SCORE TALLER'!$E$2:$F$10,2,FALSE)*BA$2</f>
        <v>0</v>
      </c>
      <c r="BB886" s="59">
        <f>VLOOKUP(Y886,'SCORE TALLER'!$M$2:$N$10,2,TRUE)*BB$2</f>
        <v>0.04</v>
      </c>
      <c r="BC886" s="59">
        <f>VLOOKUP(AA886,'SCORE TALLER'!$Q$2:$R$10,2,FALSE)*BC$2</f>
        <v>0.05</v>
      </c>
      <c r="BD886" s="59">
        <f>VLOOKUP(V886,'SCORE TALLER'!$G$2:$H$10,2,FALSE)*BD$2</f>
        <v>0</v>
      </c>
      <c r="BE886" s="59">
        <f>VLOOKUP(AF886,'SCORE TALLER'!$AA$2:$AB$10,2,FALSE)*BE$2</f>
        <v>0.30000000000000004</v>
      </c>
      <c r="BF886" s="59">
        <f>VLOOKUP(AL886,'SCORE TALLER'!$AM$2:$AN$10,2,TRUE)*BF$2</f>
        <v>0</v>
      </c>
      <c r="BG886" s="67">
        <f t="shared" si="189"/>
        <v>1.9000000000000004</v>
      </c>
      <c r="BH886" s="67" t="str">
        <f>VLOOKUP(BG886,'SCORE TALLER'!$AP$2:$AQ$7,2,TRUE)</f>
        <v>2. Normal</v>
      </c>
      <c r="BI886" s="67" t="str">
        <f t="shared" si="191"/>
        <v>LBZ</v>
      </c>
      <c r="BJ886" s="67" t="str">
        <f t="shared" si="191"/>
        <v>A</v>
      </c>
      <c r="BK886" s="67" t="str">
        <f t="shared" si="192"/>
        <v>SIN</v>
      </c>
      <c r="BL886" s="86">
        <f t="shared" si="190"/>
        <v>0</v>
      </c>
      <c r="BM886" s="86">
        <f t="shared" si="193"/>
        <v>0</v>
      </c>
    </row>
    <row r="887" spans="1:65" x14ac:dyDescent="0.3">
      <c r="A887" s="57">
        <v>2044022688</v>
      </c>
      <c r="B887" s="12" t="s">
        <v>1025</v>
      </c>
      <c r="C887" s="58" t="s">
        <v>105</v>
      </c>
      <c r="D887" s="58" t="s">
        <v>115</v>
      </c>
      <c r="E887" s="58"/>
      <c r="F887" s="58">
        <v>6376668</v>
      </c>
      <c r="G887" s="58">
        <f t="shared" si="181"/>
        <v>4325239</v>
      </c>
      <c r="H887" s="58">
        <f t="shared" si="182"/>
        <v>4325239</v>
      </c>
      <c r="I887" s="58">
        <v>6377000</v>
      </c>
      <c r="J887" s="58">
        <v>270417</v>
      </c>
      <c r="K887" s="58">
        <v>0</v>
      </c>
      <c r="L887" s="58">
        <v>0</v>
      </c>
      <c r="M887" s="58">
        <v>2051429</v>
      </c>
      <c r="N887" s="58">
        <f>VLOOKUP(AD887,'tabla ingresos'!$A$3:$D$15,4,FALSE)</f>
        <v>2000000</v>
      </c>
      <c r="O887" s="58">
        <v>1534.8668902582222</v>
      </c>
      <c r="P887" s="58">
        <v>69000</v>
      </c>
      <c r="Q887" s="58">
        <v>0</v>
      </c>
      <c r="R887" s="12">
        <v>13052</v>
      </c>
      <c r="S887" s="12" t="s">
        <v>88</v>
      </c>
      <c r="T887" s="12" t="s">
        <v>89</v>
      </c>
      <c r="U887" s="12" t="s">
        <v>10</v>
      </c>
      <c r="V887" s="12">
        <v>4</v>
      </c>
      <c r="W887" s="12">
        <v>0</v>
      </c>
      <c r="X887" s="12">
        <v>0</v>
      </c>
      <c r="Y887" s="59">
        <v>4.1561643835616442</v>
      </c>
      <c r="Z887" s="59">
        <v>37.980821917808221</v>
      </c>
      <c r="AA887" s="12">
        <v>1</v>
      </c>
      <c r="AB887" s="12">
        <v>2</v>
      </c>
      <c r="AC887" s="12">
        <v>1</v>
      </c>
      <c r="AD887" s="12">
        <v>3</v>
      </c>
      <c r="AE887" s="12">
        <v>3</v>
      </c>
      <c r="AF887" s="58" t="s">
        <v>10</v>
      </c>
      <c r="AG887" s="66">
        <f t="shared" si="183"/>
        <v>9.0650622296752734E-2</v>
      </c>
      <c r="AH887" s="67">
        <f t="shared" si="184"/>
        <v>2.1485560000000001</v>
      </c>
      <c r="AI887" s="67">
        <f t="shared" si="185"/>
        <v>0.68380966666666665</v>
      </c>
      <c r="AJ887" s="67">
        <f t="shared" si="186"/>
        <v>1.4417463333333334</v>
      </c>
      <c r="AK887" s="67">
        <f t="shared" si="187"/>
        <v>1.4417463333333334</v>
      </c>
      <c r="AL887" s="67">
        <f t="shared" si="188"/>
        <v>0</v>
      </c>
      <c r="AM887" s="59">
        <f>VLOOKUP(AG887,'SCORE TALLER'!$AC$2:$AD$10,2,TRUE)*AM$2</f>
        <v>0</v>
      </c>
      <c r="AN887" s="59">
        <f>VLOOKUP(AD887,'SCORE TALLER'!$W$2:$X$10,2,TRUE)*AN$2</f>
        <v>0.32</v>
      </c>
      <c r="AO887" s="59">
        <f>VLOOKUP(AB887,'SCORE TALLER'!$S$2:$T$10,2,FALSE)*AO$2</f>
        <v>0.04</v>
      </c>
      <c r="AP887" s="59">
        <f>VLOOKUP(AH887,'SCORE TALLER'!$AE$2:$AF$10,2,TRUE)*AP$2</f>
        <v>0</v>
      </c>
      <c r="AQ887" s="59">
        <f>VLOOKUP(AI887,'SCORE TALLER'!$AG$2:$AH$10,2,TRUE)*AQ$2</f>
        <v>0.4</v>
      </c>
      <c r="AR887" s="59">
        <f>VLOOKUP(AC887,'SCORE TALLER'!$U$2:$V$10,2,FALSE)*AR$2</f>
        <v>0.05</v>
      </c>
      <c r="AS887" s="59">
        <f>VLOOKUP(AE887,'SCORE TALLER'!$Y$2:$Z$10,2,FALSE)*AS$2</f>
        <v>0.02</v>
      </c>
      <c r="AT887" s="59">
        <f>VLOOKUP(Z887,'SCORE TALLER'!$O$2:$P$10,2,TRUE)*AT$2</f>
        <v>0.03</v>
      </c>
      <c r="AU887" s="59">
        <f>VLOOKUP(S887,'SCORE TALLER'!$A$2:$B$10,2,FALSE)*AU$2</f>
        <v>0.25</v>
      </c>
      <c r="AV887" s="59">
        <f>VLOOKUP(AJ887,'SCORE TALLER'!$AI$2:$AJ$10,2,TRUE)*AV$2</f>
        <v>0.2</v>
      </c>
      <c r="AW887" s="59">
        <f>VLOOKUP(AK887,'SCORE TALLER'!$AK$2:$AL$10,2,TRUE)*AW$2</f>
        <v>0.2</v>
      </c>
      <c r="AX887" s="59">
        <f>VLOOKUP(T887,'SCORE TALLER'!$C$2:$D$10,2,FALSE)*AX$2</f>
        <v>0</v>
      </c>
      <c r="AY887" s="59">
        <f>VLOOKUP(W887,'SCORE TALLER'!$I$2:$J$10,2,TRUE)*AY$2</f>
        <v>0</v>
      </c>
      <c r="AZ887" s="59">
        <f>VLOOKUP(X887,'SCORE TALLER'!$K$2:$L$10,2,TRUE)*AZ$2</f>
        <v>0</v>
      </c>
      <c r="BA887" s="59">
        <f>VLOOKUP(U887,'SCORE TALLER'!$E$2:$F$10,2,FALSE)*BA$2</f>
        <v>0</v>
      </c>
      <c r="BB887" s="59">
        <f>VLOOKUP(Y887,'SCORE TALLER'!$M$2:$N$10,2,TRUE)*BB$2</f>
        <v>0.03</v>
      </c>
      <c r="BC887" s="59">
        <f>VLOOKUP(AA887,'SCORE TALLER'!$Q$2:$R$10,2,FALSE)*BC$2</f>
        <v>0.05</v>
      </c>
      <c r="BD887" s="59">
        <f>VLOOKUP(V887,'SCORE TALLER'!$G$2:$H$10,2,FALSE)*BD$2</f>
        <v>0</v>
      </c>
      <c r="BE887" s="59">
        <f>VLOOKUP(AF887,'SCORE TALLER'!$AA$2:$AB$10,2,FALSE)*BE$2</f>
        <v>0</v>
      </c>
      <c r="BF887" s="59">
        <f>VLOOKUP(AL887,'SCORE TALLER'!$AM$2:$AN$10,2,TRUE)*BF$2</f>
        <v>0</v>
      </c>
      <c r="BG887" s="67">
        <f t="shared" si="189"/>
        <v>1.59</v>
      </c>
      <c r="BH887" s="67" t="str">
        <f>VLOOKUP(BG887,'SCORE TALLER'!$AP$2:$AQ$7,2,TRUE)</f>
        <v>2. Normal</v>
      </c>
      <c r="BI887" s="67" t="str">
        <f t="shared" si="191"/>
        <v>LBZ</v>
      </c>
      <c r="BJ887" s="67" t="str">
        <f t="shared" si="191"/>
        <v>A</v>
      </c>
      <c r="BK887" s="67" t="str">
        <f t="shared" si="192"/>
        <v>A</v>
      </c>
      <c r="BL887" s="86">
        <f t="shared" si="190"/>
        <v>4325239</v>
      </c>
      <c r="BM887" s="86">
        <f t="shared" si="193"/>
        <v>0</v>
      </c>
    </row>
    <row r="888" spans="1:65" x14ac:dyDescent="0.3">
      <c r="A888" s="57">
        <v>2208466600</v>
      </c>
      <c r="B888" s="12" t="s">
        <v>1026</v>
      </c>
      <c r="C888" s="58" t="s">
        <v>107</v>
      </c>
      <c r="D888" s="58" t="s">
        <v>114</v>
      </c>
      <c r="E888" s="58">
        <v>716828</v>
      </c>
      <c r="F888" s="58">
        <v>2980544</v>
      </c>
      <c r="G888" s="58">
        <f t="shared" si="181"/>
        <v>1649531</v>
      </c>
      <c r="H888" s="58">
        <f t="shared" si="182"/>
        <v>1649531</v>
      </c>
      <c r="I888" s="58" t="e">
        <v>#N/A</v>
      </c>
      <c r="J888" s="58">
        <v>102713</v>
      </c>
      <c r="K888" s="58">
        <v>0</v>
      </c>
      <c r="L888" s="58">
        <v>0</v>
      </c>
      <c r="M888" s="58">
        <v>1331013</v>
      </c>
      <c r="N888" s="58">
        <f>VLOOKUP(AD888,'tabla ingresos'!$A$3:$D$15,4,FALSE)</f>
        <v>2000000</v>
      </c>
      <c r="O888" s="58">
        <v>0</v>
      </c>
      <c r="P888" s="58">
        <v>0</v>
      </c>
      <c r="Q888" s="58">
        <v>0</v>
      </c>
      <c r="R888" s="12">
        <v>11001</v>
      </c>
      <c r="S888" s="12" t="s">
        <v>88</v>
      </c>
      <c r="T888" s="12" t="s">
        <v>89</v>
      </c>
      <c r="U888" s="12" t="s">
        <v>10</v>
      </c>
      <c r="V888" s="12">
        <v>4</v>
      </c>
      <c r="W888" s="12">
        <v>0</v>
      </c>
      <c r="X888" s="12">
        <v>0</v>
      </c>
      <c r="Y888" s="59">
        <v>2.1013698630136988</v>
      </c>
      <c r="Z888" s="59">
        <v>24.841095890410958</v>
      </c>
      <c r="AA888" s="12">
        <v>1</v>
      </c>
      <c r="AB888" s="12">
        <v>2</v>
      </c>
      <c r="AC888" s="12">
        <v>3</v>
      </c>
      <c r="AD888" s="12">
        <v>3</v>
      </c>
      <c r="AE888" s="12">
        <v>1</v>
      </c>
      <c r="AF888" s="58" t="s">
        <v>91</v>
      </c>
      <c r="AG888" s="66">
        <f t="shared" si="183"/>
        <v>3.4237666666666666E-2</v>
      </c>
      <c r="AH888" s="67">
        <f t="shared" si="184"/>
        <v>0.99351466666666666</v>
      </c>
      <c r="AI888" s="67">
        <f t="shared" si="185"/>
        <v>0.68261366666666667</v>
      </c>
      <c r="AJ888" s="67">
        <f t="shared" si="186"/>
        <v>0.54984366666666662</v>
      </c>
      <c r="AK888" s="67">
        <f t="shared" si="187"/>
        <v>0.54984366666666662</v>
      </c>
      <c r="AL888" s="67">
        <f t="shared" si="188"/>
        <v>0</v>
      </c>
      <c r="AM888" s="59">
        <f>VLOOKUP(AG888,'SCORE TALLER'!$AC$2:$AD$10,2,TRUE)*AM$2</f>
        <v>0</v>
      </c>
      <c r="AN888" s="59">
        <f>VLOOKUP(AD888,'SCORE TALLER'!$W$2:$X$10,2,TRUE)*AN$2</f>
        <v>0.32</v>
      </c>
      <c r="AO888" s="59">
        <f>VLOOKUP(AB888,'SCORE TALLER'!$S$2:$T$10,2,FALSE)*AO$2</f>
        <v>0.04</v>
      </c>
      <c r="AP888" s="59">
        <f>VLOOKUP(AH888,'SCORE TALLER'!$AE$2:$AF$10,2,TRUE)*AP$2</f>
        <v>0</v>
      </c>
      <c r="AQ888" s="59">
        <f>VLOOKUP(AI888,'SCORE TALLER'!$AG$2:$AH$10,2,TRUE)*AQ$2</f>
        <v>0.4</v>
      </c>
      <c r="AR888" s="59">
        <f>VLOOKUP(AC888,'SCORE TALLER'!$U$2:$V$10,2,FALSE)*AR$2</f>
        <v>0.03</v>
      </c>
      <c r="AS888" s="59">
        <f>VLOOKUP(AE888,'SCORE TALLER'!$Y$2:$Z$10,2,FALSE)*AS$2</f>
        <v>0.03</v>
      </c>
      <c r="AT888" s="59">
        <f>VLOOKUP(Z888,'SCORE TALLER'!$O$2:$P$10,2,TRUE)*AT$2</f>
        <v>0.05</v>
      </c>
      <c r="AU888" s="59">
        <f>VLOOKUP(S888,'SCORE TALLER'!$A$2:$B$10,2,FALSE)*AU$2</f>
        <v>0.25</v>
      </c>
      <c r="AV888" s="59">
        <f>VLOOKUP(AJ888,'SCORE TALLER'!$AI$2:$AJ$10,2,TRUE)*AV$2</f>
        <v>0.25</v>
      </c>
      <c r="AW888" s="59">
        <f>VLOOKUP(AK888,'SCORE TALLER'!$AK$2:$AL$10,2,TRUE)*AW$2</f>
        <v>0.25</v>
      </c>
      <c r="AX888" s="59">
        <f>VLOOKUP(T888,'SCORE TALLER'!$C$2:$D$10,2,FALSE)*AX$2</f>
        <v>0</v>
      </c>
      <c r="AY888" s="59">
        <f>VLOOKUP(W888,'SCORE TALLER'!$I$2:$J$10,2,TRUE)*AY$2</f>
        <v>0</v>
      </c>
      <c r="AZ888" s="59">
        <f>VLOOKUP(X888,'SCORE TALLER'!$K$2:$L$10,2,TRUE)*AZ$2</f>
        <v>0</v>
      </c>
      <c r="BA888" s="59">
        <f>VLOOKUP(U888,'SCORE TALLER'!$E$2:$F$10,2,FALSE)*BA$2</f>
        <v>0</v>
      </c>
      <c r="BB888" s="59">
        <f>VLOOKUP(Y888,'SCORE TALLER'!$M$2:$N$10,2,TRUE)*BB$2</f>
        <v>0.04</v>
      </c>
      <c r="BC888" s="59">
        <f>VLOOKUP(AA888,'SCORE TALLER'!$Q$2:$R$10,2,FALSE)*BC$2</f>
        <v>0.05</v>
      </c>
      <c r="BD888" s="59">
        <f>VLOOKUP(V888,'SCORE TALLER'!$G$2:$H$10,2,FALSE)*BD$2</f>
        <v>0</v>
      </c>
      <c r="BE888" s="59">
        <f>VLOOKUP(AF888,'SCORE TALLER'!$AA$2:$AB$10,2,FALSE)*BE$2</f>
        <v>0.30000000000000004</v>
      </c>
      <c r="BF888" s="59">
        <f>VLOOKUP(AL888,'SCORE TALLER'!$AM$2:$AN$10,2,TRUE)*BF$2</f>
        <v>0</v>
      </c>
      <c r="BG888" s="67">
        <f t="shared" si="189"/>
        <v>2.0100000000000002</v>
      </c>
      <c r="BH888" s="67" t="str">
        <f>VLOOKUP(BG888,'SCORE TALLER'!$AP$2:$AQ$7,2,TRUE)</f>
        <v>3. Medio</v>
      </c>
      <c r="BI888" s="67" t="str">
        <f t="shared" si="191"/>
        <v>LBZ</v>
      </c>
      <c r="BJ888" s="67" t="str">
        <f t="shared" si="191"/>
        <v>A</v>
      </c>
      <c r="BK888" s="67" t="str">
        <f t="shared" si="192"/>
        <v>SIN</v>
      </c>
      <c r="BL888" s="86">
        <f t="shared" si="190"/>
        <v>1649531</v>
      </c>
      <c r="BM888" s="86">
        <f t="shared" si="193"/>
        <v>0</v>
      </c>
    </row>
    <row r="889" spans="1:65" x14ac:dyDescent="0.3">
      <c r="A889" s="57">
        <v>2044046064</v>
      </c>
      <c r="B889" s="12" t="s">
        <v>1027</v>
      </c>
      <c r="C889" s="58" t="s">
        <v>105</v>
      </c>
      <c r="D889" s="58" t="s">
        <v>115</v>
      </c>
      <c r="E889" s="58"/>
      <c r="F889" s="58">
        <v>4381732</v>
      </c>
      <c r="G889" s="58">
        <f t="shared" si="181"/>
        <v>2335303</v>
      </c>
      <c r="H889" s="58">
        <f t="shared" si="182"/>
        <v>955303</v>
      </c>
      <c r="I889" s="58">
        <v>4382000</v>
      </c>
      <c r="J889" s="58">
        <v>184877</v>
      </c>
      <c r="K889" s="58">
        <v>0</v>
      </c>
      <c r="L889" s="58">
        <v>1380000</v>
      </c>
      <c r="M889" s="58">
        <v>2046429</v>
      </c>
      <c r="N889" s="58">
        <f>VLOOKUP(AD889,'tabla ingresos'!$A$3:$D$15,4,FALSE)</f>
        <v>2000000</v>
      </c>
      <c r="O889" s="58">
        <v>104839.5278173719</v>
      </c>
      <c r="P889" s="58">
        <v>3721000</v>
      </c>
      <c r="Q889" s="58">
        <v>0</v>
      </c>
      <c r="R889" s="12">
        <v>13052</v>
      </c>
      <c r="S889" s="12" t="s">
        <v>87</v>
      </c>
      <c r="T889" s="12" t="s">
        <v>89</v>
      </c>
      <c r="U889" s="12" t="s">
        <v>10</v>
      </c>
      <c r="V889" s="12">
        <v>4</v>
      </c>
      <c r="W889" s="12">
        <v>0</v>
      </c>
      <c r="X889" s="12">
        <v>0</v>
      </c>
      <c r="Y889" s="59">
        <v>2.5342465753424657</v>
      </c>
      <c r="Z889" s="59">
        <v>22.876712328767123</v>
      </c>
      <c r="AA889" s="12">
        <v>1</v>
      </c>
      <c r="AB889" s="12">
        <v>4</v>
      </c>
      <c r="AC889" s="12">
        <v>1</v>
      </c>
      <c r="AD889" s="12">
        <v>3</v>
      </c>
      <c r="AE889" s="12">
        <v>1</v>
      </c>
      <c r="AF889" s="58" t="s">
        <v>10</v>
      </c>
      <c r="AG889" s="66">
        <f t="shared" si="183"/>
        <v>9.6572175939123955E-2</v>
      </c>
      <c r="AH889" s="67">
        <f t="shared" si="184"/>
        <v>2.7009106666666667</v>
      </c>
      <c r="AI889" s="67">
        <f t="shared" si="185"/>
        <v>0.68214300000000005</v>
      </c>
      <c r="AJ889" s="67">
        <f t="shared" si="186"/>
        <v>0.77843433333333334</v>
      </c>
      <c r="AK889" s="67">
        <f t="shared" si="187"/>
        <v>0.31843433333333332</v>
      </c>
      <c r="AL889" s="67">
        <f t="shared" si="188"/>
        <v>0</v>
      </c>
      <c r="AM889" s="59">
        <f>VLOOKUP(AG889,'SCORE TALLER'!$AC$2:$AD$10,2,TRUE)*AM$2</f>
        <v>0</v>
      </c>
      <c r="AN889" s="59">
        <f>VLOOKUP(AD889,'SCORE TALLER'!$W$2:$X$10,2,TRUE)*AN$2</f>
        <v>0.32</v>
      </c>
      <c r="AO889" s="59">
        <f>VLOOKUP(AB889,'SCORE TALLER'!$S$2:$T$10,2,FALSE)*AO$2</f>
        <v>0.02</v>
      </c>
      <c r="AP889" s="59">
        <f>VLOOKUP(AH889,'SCORE TALLER'!$AE$2:$AF$10,2,TRUE)*AP$2</f>
        <v>0</v>
      </c>
      <c r="AQ889" s="59">
        <f>VLOOKUP(AI889,'SCORE TALLER'!$AG$2:$AH$10,2,TRUE)*AQ$2</f>
        <v>0.4</v>
      </c>
      <c r="AR889" s="59">
        <f>VLOOKUP(AC889,'SCORE TALLER'!$U$2:$V$10,2,FALSE)*AR$2</f>
        <v>0.05</v>
      </c>
      <c r="AS889" s="59">
        <f>VLOOKUP(AE889,'SCORE TALLER'!$Y$2:$Z$10,2,FALSE)*AS$2</f>
        <v>0.03</v>
      </c>
      <c r="AT889" s="59">
        <f>VLOOKUP(Z889,'SCORE TALLER'!$O$2:$P$10,2,TRUE)*AT$2</f>
        <v>0.05</v>
      </c>
      <c r="AU889" s="59">
        <f>VLOOKUP(S889,'SCORE TALLER'!$A$2:$B$10,2,FALSE)*AU$2</f>
        <v>0.15000000000000002</v>
      </c>
      <c r="AV889" s="59">
        <f>VLOOKUP(AJ889,'SCORE TALLER'!$AI$2:$AJ$10,2,TRUE)*AV$2</f>
        <v>0.25</v>
      </c>
      <c r="AW889" s="59">
        <f>VLOOKUP(AK889,'SCORE TALLER'!$AK$2:$AL$10,2,TRUE)*AW$2</f>
        <v>0.25</v>
      </c>
      <c r="AX889" s="59">
        <f>VLOOKUP(T889,'SCORE TALLER'!$C$2:$D$10,2,FALSE)*AX$2</f>
        <v>0</v>
      </c>
      <c r="AY889" s="59">
        <f>VLOOKUP(W889,'SCORE TALLER'!$I$2:$J$10,2,TRUE)*AY$2</f>
        <v>0</v>
      </c>
      <c r="AZ889" s="59">
        <f>VLOOKUP(X889,'SCORE TALLER'!$K$2:$L$10,2,TRUE)*AZ$2</f>
        <v>0</v>
      </c>
      <c r="BA889" s="59">
        <f>VLOOKUP(U889,'SCORE TALLER'!$E$2:$F$10,2,FALSE)*BA$2</f>
        <v>0</v>
      </c>
      <c r="BB889" s="59">
        <f>VLOOKUP(Y889,'SCORE TALLER'!$M$2:$N$10,2,TRUE)*BB$2</f>
        <v>0.04</v>
      </c>
      <c r="BC889" s="59">
        <f>VLOOKUP(AA889,'SCORE TALLER'!$Q$2:$R$10,2,FALSE)*BC$2</f>
        <v>0.05</v>
      </c>
      <c r="BD889" s="59">
        <f>VLOOKUP(V889,'SCORE TALLER'!$G$2:$H$10,2,FALSE)*BD$2</f>
        <v>0</v>
      </c>
      <c r="BE889" s="59">
        <f>VLOOKUP(AF889,'SCORE TALLER'!$AA$2:$AB$10,2,FALSE)*BE$2</f>
        <v>0</v>
      </c>
      <c r="BF889" s="59">
        <f>VLOOKUP(AL889,'SCORE TALLER'!$AM$2:$AN$10,2,TRUE)*BF$2</f>
        <v>0</v>
      </c>
      <c r="BG889" s="67">
        <f t="shared" si="189"/>
        <v>1.61</v>
      </c>
      <c r="BH889" s="67" t="str">
        <f>VLOOKUP(BG889,'SCORE TALLER'!$AP$2:$AQ$7,2,TRUE)</f>
        <v>2. Normal</v>
      </c>
      <c r="BI889" s="67" t="str">
        <f t="shared" si="191"/>
        <v>LBZ</v>
      </c>
      <c r="BJ889" s="67" t="str">
        <f t="shared" si="191"/>
        <v>A</v>
      </c>
      <c r="BK889" s="67" t="str">
        <f t="shared" si="192"/>
        <v>A</v>
      </c>
      <c r="BL889" s="86">
        <f t="shared" si="190"/>
        <v>955303</v>
      </c>
      <c r="BM889" s="86">
        <f t="shared" si="193"/>
        <v>0</v>
      </c>
    </row>
    <row r="890" spans="1:65" x14ac:dyDescent="0.3">
      <c r="A890" s="57">
        <v>2202480604</v>
      </c>
      <c r="B890" s="12" t="s">
        <v>1028</v>
      </c>
      <c r="C890" s="58" t="s">
        <v>107</v>
      </c>
      <c r="D890" s="58" t="s">
        <v>29</v>
      </c>
      <c r="E890" s="58"/>
      <c r="F890" s="58">
        <v>2931342</v>
      </c>
      <c r="G890" s="58">
        <f t="shared" si="181"/>
        <v>894522</v>
      </c>
      <c r="H890" s="58">
        <f t="shared" si="182"/>
        <v>0</v>
      </c>
      <c r="I890" s="58" t="e">
        <v>#N/A</v>
      </c>
      <c r="J890" s="58">
        <v>316176</v>
      </c>
      <c r="K890" s="58">
        <v>0</v>
      </c>
      <c r="L890" s="58">
        <v>1853000</v>
      </c>
      <c r="M890" s="58">
        <v>2036820</v>
      </c>
      <c r="N890" s="58">
        <f>VLOOKUP(AD890,'tabla ingresos'!$A$3:$D$15,4,FALSE)</f>
        <v>2000000</v>
      </c>
      <c r="O890" s="58">
        <v>0</v>
      </c>
      <c r="P890" s="58">
        <v>0</v>
      </c>
      <c r="Q890" s="58">
        <v>0</v>
      </c>
      <c r="R890" s="12">
        <v>68547</v>
      </c>
      <c r="S890" s="12" t="s">
        <v>87</v>
      </c>
      <c r="T890" s="12" t="s">
        <v>89</v>
      </c>
      <c r="U890" s="12" t="s">
        <v>10</v>
      </c>
      <c r="V890" s="12">
        <v>4</v>
      </c>
      <c r="W890" s="12">
        <v>0</v>
      </c>
      <c r="X890" s="12">
        <v>0</v>
      </c>
      <c r="Y890" s="59">
        <v>5.5753424657534243</v>
      </c>
      <c r="Z890" s="59">
        <v>25.523287671232875</v>
      </c>
      <c r="AA890" s="12">
        <v>2</v>
      </c>
      <c r="AB890" s="12">
        <v>5</v>
      </c>
      <c r="AC890" s="12">
        <v>3</v>
      </c>
      <c r="AD890" s="12">
        <v>3</v>
      </c>
      <c r="AE890" s="12">
        <v>1</v>
      </c>
      <c r="AF890" s="58" t="s">
        <v>91</v>
      </c>
      <c r="AG890" s="66">
        <f t="shared" si="183"/>
        <v>0.105392</v>
      </c>
      <c r="AH890" s="67">
        <f t="shared" si="184"/>
        <v>0.97711400000000004</v>
      </c>
      <c r="AI890" s="67">
        <f t="shared" si="185"/>
        <v>0.67893999999999999</v>
      </c>
      <c r="AJ890" s="67">
        <f t="shared" si="186"/>
        <v>0.29817399999999999</v>
      </c>
      <c r="AK890" s="67">
        <f t="shared" si="187"/>
        <v>0</v>
      </c>
      <c r="AL890" s="67">
        <f t="shared" si="188"/>
        <v>0</v>
      </c>
      <c r="AM890" s="59">
        <f>VLOOKUP(AG890,'SCORE TALLER'!$AC$2:$AD$10,2,TRUE)*AM$2</f>
        <v>0</v>
      </c>
      <c r="AN890" s="59">
        <f>VLOOKUP(AD890,'SCORE TALLER'!$W$2:$X$10,2,TRUE)*AN$2</f>
        <v>0.32</v>
      </c>
      <c r="AO890" s="59">
        <f>VLOOKUP(AB890,'SCORE TALLER'!$S$2:$T$10,2,FALSE)*AO$2</f>
        <v>0.01</v>
      </c>
      <c r="AP890" s="59">
        <f>VLOOKUP(AH890,'SCORE TALLER'!$AE$2:$AF$10,2,TRUE)*AP$2</f>
        <v>0</v>
      </c>
      <c r="AQ890" s="59">
        <f>VLOOKUP(AI890,'SCORE TALLER'!$AG$2:$AH$10,2,TRUE)*AQ$2</f>
        <v>0.4</v>
      </c>
      <c r="AR890" s="59">
        <f>VLOOKUP(AC890,'SCORE TALLER'!$U$2:$V$10,2,FALSE)*AR$2</f>
        <v>0.03</v>
      </c>
      <c r="AS890" s="59">
        <f>VLOOKUP(AE890,'SCORE TALLER'!$Y$2:$Z$10,2,FALSE)*AS$2</f>
        <v>0.03</v>
      </c>
      <c r="AT890" s="59">
        <f>VLOOKUP(Z890,'SCORE TALLER'!$O$2:$P$10,2,TRUE)*AT$2</f>
        <v>0.04</v>
      </c>
      <c r="AU890" s="59">
        <f>VLOOKUP(S890,'SCORE TALLER'!$A$2:$B$10,2,FALSE)*AU$2</f>
        <v>0.15000000000000002</v>
      </c>
      <c r="AV890" s="59">
        <f>VLOOKUP(AJ890,'SCORE TALLER'!$AI$2:$AJ$10,2,TRUE)*AV$2</f>
        <v>0.25</v>
      </c>
      <c r="AW890" s="59">
        <f>VLOOKUP(AK890,'SCORE TALLER'!$AK$2:$AL$10,2,TRUE)*AW$2</f>
        <v>0.25</v>
      </c>
      <c r="AX890" s="59">
        <f>VLOOKUP(T890,'SCORE TALLER'!$C$2:$D$10,2,FALSE)*AX$2</f>
        <v>0</v>
      </c>
      <c r="AY890" s="59">
        <f>VLOOKUP(W890,'SCORE TALLER'!$I$2:$J$10,2,TRUE)*AY$2</f>
        <v>0</v>
      </c>
      <c r="AZ890" s="59">
        <f>VLOOKUP(X890,'SCORE TALLER'!$K$2:$L$10,2,TRUE)*AZ$2</f>
        <v>0</v>
      </c>
      <c r="BA890" s="59">
        <f>VLOOKUP(U890,'SCORE TALLER'!$E$2:$F$10,2,FALSE)*BA$2</f>
        <v>0</v>
      </c>
      <c r="BB890" s="59">
        <f>VLOOKUP(Y890,'SCORE TALLER'!$M$2:$N$10,2,TRUE)*BB$2</f>
        <v>0.03</v>
      </c>
      <c r="BC890" s="59">
        <f>VLOOKUP(AA890,'SCORE TALLER'!$Q$2:$R$10,2,FALSE)*BC$2</f>
        <v>0</v>
      </c>
      <c r="BD890" s="59">
        <f>VLOOKUP(V890,'SCORE TALLER'!$G$2:$H$10,2,FALSE)*BD$2</f>
        <v>0</v>
      </c>
      <c r="BE890" s="59">
        <f>VLOOKUP(AF890,'SCORE TALLER'!$AA$2:$AB$10,2,FALSE)*BE$2</f>
        <v>0.30000000000000004</v>
      </c>
      <c r="BF890" s="59">
        <f>VLOOKUP(AL890,'SCORE TALLER'!$AM$2:$AN$10,2,TRUE)*BF$2</f>
        <v>0</v>
      </c>
      <c r="BG890" s="67">
        <f t="shared" si="189"/>
        <v>1.81</v>
      </c>
      <c r="BH890" s="67" t="str">
        <f>VLOOKUP(BG890,'SCORE TALLER'!$AP$2:$AQ$7,2,TRUE)</f>
        <v>2. Normal</v>
      </c>
      <c r="BI890" s="67" t="str">
        <f t="shared" si="191"/>
        <v>LBZ</v>
      </c>
      <c r="BJ890" s="67" t="str">
        <f t="shared" si="191"/>
        <v>A</v>
      </c>
      <c r="BK890" s="67" t="str">
        <f t="shared" si="192"/>
        <v>SIN</v>
      </c>
      <c r="BL890" s="86">
        <f t="shared" si="190"/>
        <v>0</v>
      </c>
      <c r="BM890" s="86">
        <f t="shared" si="193"/>
        <v>0</v>
      </c>
    </row>
    <row r="891" spans="1:65" x14ac:dyDescent="0.3">
      <c r="A891" s="57">
        <v>84668802</v>
      </c>
      <c r="B891" s="12" t="s">
        <v>1029</v>
      </c>
      <c r="C891" s="58" t="s">
        <v>105</v>
      </c>
      <c r="D891" s="58" t="s">
        <v>30</v>
      </c>
      <c r="E891" s="58"/>
      <c r="F891" s="58">
        <v>8751630</v>
      </c>
      <c r="G891" s="58">
        <f t="shared" si="181"/>
        <v>6716741</v>
      </c>
      <c r="H891" s="58">
        <f t="shared" si="182"/>
        <v>1016741</v>
      </c>
      <c r="I891" s="58">
        <v>8752000</v>
      </c>
      <c r="J891" s="58">
        <v>274280</v>
      </c>
      <c r="K891" s="58">
        <v>0</v>
      </c>
      <c r="L891" s="58">
        <v>5700000</v>
      </c>
      <c r="M891" s="58">
        <v>2034889</v>
      </c>
      <c r="N891" s="58">
        <f>VLOOKUP(AD891,'tabla ingresos'!$A$3:$D$15,4,FALSE)</f>
        <v>2000000</v>
      </c>
      <c r="O891" s="58">
        <v>112668.12752402748</v>
      </c>
      <c r="P891" s="58">
        <v>5065000</v>
      </c>
      <c r="Q891" s="58">
        <v>0</v>
      </c>
      <c r="R891" s="12">
        <v>13052</v>
      </c>
      <c r="S891" s="12" t="s">
        <v>87</v>
      </c>
      <c r="T891" s="12" t="s">
        <v>89</v>
      </c>
      <c r="U891" s="12" t="s">
        <v>10</v>
      </c>
      <c r="V891" s="12">
        <v>4</v>
      </c>
      <c r="W891" s="12">
        <v>0</v>
      </c>
      <c r="X891" s="12">
        <v>0</v>
      </c>
      <c r="Y891" s="59">
        <v>6.8794520547945206</v>
      </c>
      <c r="Z891" s="59">
        <v>46.523287671232879</v>
      </c>
      <c r="AA891" s="12">
        <v>1</v>
      </c>
      <c r="AB891" s="12">
        <v>2</v>
      </c>
      <c r="AC891" s="12">
        <v>1</v>
      </c>
      <c r="AD891" s="12">
        <v>3</v>
      </c>
      <c r="AE891" s="12">
        <v>2</v>
      </c>
      <c r="AF891" s="58" t="s">
        <v>10</v>
      </c>
      <c r="AG891" s="66">
        <f t="shared" si="183"/>
        <v>0.12898270917467583</v>
      </c>
      <c r="AH891" s="67">
        <f t="shared" si="184"/>
        <v>4.6055433333333333</v>
      </c>
      <c r="AI891" s="67">
        <f t="shared" si="185"/>
        <v>0.67829633333333328</v>
      </c>
      <c r="AJ891" s="67">
        <f t="shared" si="186"/>
        <v>2.2389136666666665</v>
      </c>
      <c r="AK891" s="67">
        <f t="shared" si="187"/>
        <v>0.33891366666666667</v>
      </c>
      <c r="AL891" s="67">
        <f t="shared" si="188"/>
        <v>0</v>
      </c>
      <c r="AM891" s="59">
        <f>VLOOKUP(AG891,'SCORE TALLER'!$AC$2:$AD$10,2,TRUE)*AM$2</f>
        <v>0</v>
      </c>
      <c r="AN891" s="59">
        <f>VLOOKUP(AD891,'SCORE TALLER'!$W$2:$X$10,2,TRUE)*AN$2</f>
        <v>0.32</v>
      </c>
      <c r="AO891" s="59">
        <f>VLOOKUP(AB891,'SCORE TALLER'!$S$2:$T$10,2,FALSE)*AO$2</f>
        <v>0.04</v>
      </c>
      <c r="AP891" s="59">
        <f>VLOOKUP(AH891,'SCORE TALLER'!$AE$2:$AF$10,2,TRUE)*AP$2</f>
        <v>0</v>
      </c>
      <c r="AQ891" s="59">
        <f>VLOOKUP(AI891,'SCORE TALLER'!$AG$2:$AH$10,2,TRUE)*AQ$2</f>
        <v>0.4</v>
      </c>
      <c r="AR891" s="59">
        <f>VLOOKUP(AC891,'SCORE TALLER'!$U$2:$V$10,2,FALSE)*AR$2</f>
        <v>0.05</v>
      </c>
      <c r="AS891" s="59">
        <f>VLOOKUP(AE891,'SCORE TALLER'!$Y$2:$Z$10,2,FALSE)*AS$2</f>
        <v>0.01</v>
      </c>
      <c r="AT891" s="59">
        <f>VLOOKUP(Z891,'SCORE TALLER'!$O$2:$P$10,2,TRUE)*AT$2</f>
        <v>0.02</v>
      </c>
      <c r="AU891" s="59">
        <f>VLOOKUP(S891,'SCORE TALLER'!$A$2:$B$10,2,FALSE)*AU$2</f>
        <v>0.15000000000000002</v>
      </c>
      <c r="AV891" s="59">
        <f>VLOOKUP(AJ891,'SCORE TALLER'!$AI$2:$AJ$10,2,TRUE)*AV$2</f>
        <v>0.15000000000000002</v>
      </c>
      <c r="AW891" s="59">
        <f>VLOOKUP(AK891,'SCORE TALLER'!$AK$2:$AL$10,2,TRUE)*AW$2</f>
        <v>0.25</v>
      </c>
      <c r="AX891" s="59">
        <f>VLOOKUP(T891,'SCORE TALLER'!$C$2:$D$10,2,FALSE)*AX$2</f>
        <v>0</v>
      </c>
      <c r="AY891" s="59">
        <f>VLOOKUP(W891,'SCORE TALLER'!$I$2:$J$10,2,TRUE)*AY$2</f>
        <v>0</v>
      </c>
      <c r="AZ891" s="59">
        <f>VLOOKUP(X891,'SCORE TALLER'!$K$2:$L$10,2,TRUE)*AZ$2</f>
        <v>0</v>
      </c>
      <c r="BA891" s="59">
        <f>VLOOKUP(U891,'SCORE TALLER'!$E$2:$F$10,2,FALSE)*BA$2</f>
        <v>0</v>
      </c>
      <c r="BB891" s="59">
        <f>VLOOKUP(Y891,'SCORE TALLER'!$M$2:$N$10,2,TRUE)*BB$2</f>
        <v>0.02</v>
      </c>
      <c r="BC891" s="59">
        <f>VLOOKUP(AA891,'SCORE TALLER'!$Q$2:$R$10,2,FALSE)*BC$2</f>
        <v>0.05</v>
      </c>
      <c r="BD891" s="59">
        <f>VLOOKUP(V891,'SCORE TALLER'!$G$2:$H$10,2,FALSE)*BD$2</f>
        <v>0</v>
      </c>
      <c r="BE891" s="59">
        <f>VLOOKUP(AF891,'SCORE TALLER'!$AA$2:$AB$10,2,FALSE)*BE$2</f>
        <v>0</v>
      </c>
      <c r="BF891" s="59">
        <f>VLOOKUP(AL891,'SCORE TALLER'!$AM$2:$AN$10,2,TRUE)*BF$2</f>
        <v>0</v>
      </c>
      <c r="BG891" s="67">
        <f t="shared" si="189"/>
        <v>1.4600000000000002</v>
      </c>
      <c r="BH891" s="67" t="str">
        <f>VLOOKUP(BG891,'SCORE TALLER'!$AP$2:$AQ$7,2,TRUE)</f>
        <v>2. Normal</v>
      </c>
      <c r="BI891" s="67" t="str">
        <f t="shared" si="191"/>
        <v>LBZ</v>
      </c>
      <c r="BJ891" s="67" t="str">
        <f t="shared" si="191"/>
        <v>A</v>
      </c>
      <c r="BK891" s="67" t="str">
        <f t="shared" si="192"/>
        <v>A</v>
      </c>
      <c r="BL891" s="86">
        <f t="shared" si="190"/>
        <v>1016741</v>
      </c>
      <c r="BM891" s="86">
        <f t="shared" si="193"/>
        <v>0</v>
      </c>
    </row>
    <row r="892" spans="1:65" x14ac:dyDescent="0.3">
      <c r="A892" s="57">
        <v>8060046</v>
      </c>
      <c r="B892" s="12" t="s">
        <v>1030</v>
      </c>
      <c r="C892" s="58" t="s">
        <v>107</v>
      </c>
      <c r="D892" s="58" t="s">
        <v>115</v>
      </c>
      <c r="E892" s="58"/>
      <c r="F892" s="58">
        <v>6319149</v>
      </c>
      <c r="G892" s="58">
        <f t="shared" si="181"/>
        <v>4292329</v>
      </c>
      <c r="H892" s="58">
        <f t="shared" si="182"/>
        <v>2344329</v>
      </c>
      <c r="I892" s="58" t="e">
        <v>#N/A</v>
      </c>
      <c r="J892" s="58">
        <v>230974</v>
      </c>
      <c r="K892" s="58">
        <v>0</v>
      </c>
      <c r="L892" s="58">
        <v>1948000</v>
      </c>
      <c r="M892" s="58">
        <v>2026820</v>
      </c>
      <c r="N892" s="58">
        <f>VLOOKUP(AD892,'tabla ingresos'!$A$3:$D$15,4,FALSE)</f>
        <v>2000000</v>
      </c>
      <c r="O892" s="58">
        <v>0</v>
      </c>
      <c r="P892" s="58">
        <v>0</v>
      </c>
      <c r="Q892" s="58">
        <v>0</v>
      </c>
      <c r="R892" s="12">
        <v>13760</v>
      </c>
      <c r="S892" s="12" t="s">
        <v>87</v>
      </c>
      <c r="T892" s="12" t="s">
        <v>89</v>
      </c>
      <c r="U892" s="12" t="s">
        <v>10</v>
      </c>
      <c r="V892" s="12">
        <v>4</v>
      </c>
      <c r="W892" s="12">
        <v>0</v>
      </c>
      <c r="X892" s="12">
        <v>0</v>
      </c>
      <c r="Y892" s="59">
        <v>5.4082191780821915</v>
      </c>
      <c r="Z892" s="59">
        <v>43.126027397260273</v>
      </c>
      <c r="AA892" s="12">
        <v>1</v>
      </c>
      <c r="AB892" s="12">
        <v>3</v>
      </c>
      <c r="AC892" s="12">
        <v>1</v>
      </c>
      <c r="AD892" s="12">
        <v>3</v>
      </c>
      <c r="AE892" s="12">
        <v>3</v>
      </c>
      <c r="AF892" s="58" t="s">
        <v>91</v>
      </c>
      <c r="AG892" s="66">
        <f t="shared" si="183"/>
        <v>7.6991333333333328E-2</v>
      </c>
      <c r="AH892" s="67">
        <f t="shared" si="184"/>
        <v>2.1063830000000001</v>
      </c>
      <c r="AI892" s="67">
        <f t="shared" si="185"/>
        <v>0.67560666666666669</v>
      </c>
      <c r="AJ892" s="67">
        <f t="shared" si="186"/>
        <v>1.4307763333333334</v>
      </c>
      <c r="AK892" s="67">
        <f t="shared" si="187"/>
        <v>0.781443</v>
      </c>
      <c r="AL892" s="67">
        <f t="shared" si="188"/>
        <v>0</v>
      </c>
      <c r="AM892" s="59">
        <f>VLOOKUP(AG892,'SCORE TALLER'!$AC$2:$AD$10,2,TRUE)*AM$2</f>
        <v>0</v>
      </c>
      <c r="AN892" s="59">
        <f>VLOOKUP(AD892,'SCORE TALLER'!$W$2:$X$10,2,TRUE)*AN$2</f>
        <v>0.32</v>
      </c>
      <c r="AO892" s="59">
        <f>VLOOKUP(AB892,'SCORE TALLER'!$S$2:$T$10,2,FALSE)*AO$2</f>
        <v>0.03</v>
      </c>
      <c r="AP892" s="59">
        <f>VLOOKUP(AH892,'SCORE TALLER'!$AE$2:$AF$10,2,TRUE)*AP$2</f>
        <v>0</v>
      </c>
      <c r="AQ892" s="59">
        <f>VLOOKUP(AI892,'SCORE TALLER'!$AG$2:$AH$10,2,TRUE)*AQ$2</f>
        <v>0.4</v>
      </c>
      <c r="AR892" s="59">
        <f>VLOOKUP(AC892,'SCORE TALLER'!$U$2:$V$10,2,FALSE)*AR$2</f>
        <v>0.05</v>
      </c>
      <c r="AS892" s="59">
        <f>VLOOKUP(AE892,'SCORE TALLER'!$Y$2:$Z$10,2,FALSE)*AS$2</f>
        <v>0.02</v>
      </c>
      <c r="AT892" s="59">
        <f>VLOOKUP(Z892,'SCORE TALLER'!$O$2:$P$10,2,TRUE)*AT$2</f>
        <v>0.03</v>
      </c>
      <c r="AU892" s="59">
        <f>VLOOKUP(S892,'SCORE TALLER'!$A$2:$B$10,2,FALSE)*AU$2</f>
        <v>0.15000000000000002</v>
      </c>
      <c r="AV892" s="59">
        <f>VLOOKUP(AJ892,'SCORE TALLER'!$AI$2:$AJ$10,2,TRUE)*AV$2</f>
        <v>0.2</v>
      </c>
      <c r="AW892" s="59">
        <f>VLOOKUP(AK892,'SCORE TALLER'!$AK$2:$AL$10,2,TRUE)*AW$2</f>
        <v>0.25</v>
      </c>
      <c r="AX892" s="59">
        <f>VLOOKUP(T892,'SCORE TALLER'!$C$2:$D$10,2,FALSE)*AX$2</f>
        <v>0</v>
      </c>
      <c r="AY892" s="59">
        <f>VLOOKUP(W892,'SCORE TALLER'!$I$2:$J$10,2,TRUE)*AY$2</f>
        <v>0</v>
      </c>
      <c r="AZ892" s="59">
        <f>VLOOKUP(X892,'SCORE TALLER'!$K$2:$L$10,2,TRUE)*AZ$2</f>
        <v>0</v>
      </c>
      <c r="BA892" s="59">
        <f>VLOOKUP(U892,'SCORE TALLER'!$E$2:$F$10,2,FALSE)*BA$2</f>
        <v>0</v>
      </c>
      <c r="BB892" s="59">
        <f>VLOOKUP(Y892,'SCORE TALLER'!$M$2:$N$10,2,TRUE)*BB$2</f>
        <v>0.03</v>
      </c>
      <c r="BC892" s="59">
        <f>VLOOKUP(AA892,'SCORE TALLER'!$Q$2:$R$10,2,FALSE)*BC$2</f>
        <v>0.05</v>
      </c>
      <c r="BD892" s="59">
        <f>VLOOKUP(V892,'SCORE TALLER'!$G$2:$H$10,2,FALSE)*BD$2</f>
        <v>0</v>
      </c>
      <c r="BE892" s="59">
        <f>VLOOKUP(AF892,'SCORE TALLER'!$AA$2:$AB$10,2,FALSE)*BE$2</f>
        <v>0.30000000000000004</v>
      </c>
      <c r="BF892" s="59">
        <f>VLOOKUP(AL892,'SCORE TALLER'!$AM$2:$AN$10,2,TRUE)*BF$2</f>
        <v>0</v>
      </c>
      <c r="BG892" s="67">
        <f t="shared" si="189"/>
        <v>1.83</v>
      </c>
      <c r="BH892" s="67" t="str">
        <f>VLOOKUP(BG892,'SCORE TALLER'!$AP$2:$AQ$7,2,TRUE)</f>
        <v>2. Normal</v>
      </c>
      <c r="BI892" s="67" t="str">
        <f t="shared" si="191"/>
        <v>LBZ</v>
      </c>
      <c r="BJ892" s="67" t="str">
        <f t="shared" si="191"/>
        <v>A</v>
      </c>
      <c r="BK892" s="67" t="str">
        <f t="shared" si="192"/>
        <v>SIN</v>
      </c>
      <c r="BL892" s="86">
        <f t="shared" si="190"/>
        <v>2344329</v>
      </c>
      <c r="BM892" s="86">
        <f t="shared" si="193"/>
        <v>0</v>
      </c>
    </row>
    <row r="893" spans="1:65" x14ac:dyDescent="0.3">
      <c r="A893" s="57">
        <v>2200806606</v>
      </c>
      <c r="B893" s="12" t="s">
        <v>1031</v>
      </c>
      <c r="C893" s="58" t="s">
        <v>107</v>
      </c>
      <c r="D893" s="58" t="s">
        <v>114</v>
      </c>
      <c r="E893" s="58">
        <v>24227</v>
      </c>
      <c r="F893" s="58">
        <v>2645183</v>
      </c>
      <c r="G893" s="58">
        <f t="shared" si="181"/>
        <v>1657063</v>
      </c>
      <c r="H893" s="58">
        <f t="shared" si="182"/>
        <v>1657063</v>
      </c>
      <c r="I893" s="58" t="e">
        <v>#N/A</v>
      </c>
      <c r="J893" s="58">
        <v>128863</v>
      </c>
      <c r="K893" s="58">
        <v>0</v>
      </c>
      <c r="L893" s="58">
        <v>0</v>
      </c>
      <c r="M893" s="58">
        <v>988120</v>
      </c>
      <c r="N893" s="58">
        <f>VLOOKUP(AD893,'tabla ingresos'!$A$3:$D$15,4,FALSE)</f>
        <v>1000000</v>
      </c>
      <c r="O893" s="58">
        <v>0</v>
      </c>
      <c r="P893" s="58">
        <v>0</v>
      </c>
      <c r="Q893" s="58">
        <v>0</v>
      </c>
      <c r="R893" s="12">
        <v>68276</v>
      </c>
      <c r="S893" s="12" t="s">
        <v>88</v>
      </c>
      <c r="T893" s="12" t="s">
        <v>89</v>
      </c>
      <c r="U893" s="12" t="s">
        <v>10</v>
      </c>
      <c r="V893" s="12">
        <v>4</v>
      </c>
      <c r="W893" s="12">
        <v>0</v>
      </c>
      <c r="X893" s="12">
        <v>0</v>
      </c>
      <c r="Y893" s="59">
        <v>3.3205479452054796</v>
      </c>
      <c r="Z893" s="59">
        <v>23.416438356164385</v>
      </c>
      <c r="AA893" s="12">
        <v>2</v>
      </c>
      <c r="AB893" s="12">
        <v>3</v>
      </c>
      <c r="AC893" s="12">
        <v>1</v>
      </c>
      <c r="AD893" s="12">
        <v>2</v>
      </c>
      <c r="AE893" s="12">
        <v>3</v>
      </c>
      <c r="AF893" s="58" t="s">
        <v>91</v>
      </c>
      <c r="AG893" s="66">
        <f t="shared" si="183"/>
        <v>8.5908666666666661E-2</v>
      </c>
      <c r="AH893" s="67">
        <f t="shared" si="184"/>
        <v>1.7634553333333334</v>
      </c>
      <c r="AI893" s="67">
        <f t="shared" si="185"/>
        <v>0.674898</v>
      </c>
      <c r="AJ893" s="67">
        <f t="shared" si="186"/>
        <v>1.1047086666666666</v>
      </c>
      <c r="AK893" s="67">
        <f t="shared" si="187"/>
        <v>1.1047086666666666</v>
      </c>
      <c r="AL893" s="67">
        <f t="shared" si="188"/>
        <v>0</v>
      </c>
      <c r="AM893" s="59">
        <f>VLOOKUP(AG893,'SCORE TALLER'!$AC$2:$AD$10,2,TRUE)*AM$2</f>
        <v>0</v>
      </c>
      <c r="AN893" s="59">
        <f>VLOOKUP(AD893,'SCORE TALLER'!$W$2:$X$10,2,TRUE)*AN$2</f>
        <v>0.32</v>
      </c>
      <c r="AO893" s="59">
        <f>VLOOKUP(AB893,'SCORE TALLER'!$S$2:$T$10,2,FALSE)*AO$2</f>
        <v>0.03</v>
      </c>
      <c r="AP893" s="59">
        <f>VLOOKUP(AH893,'SCORE TALLER'!$AE$2:$AF$10,2,TRUE)*AP$2</f>
        <v>0</v>
      </c>
      <c r="AQ893" s="59">
        <f>VLOOKUP(AI893,'SCORE TALLER'!$AG$2:$AH$10,2,TRUE)*AQ$2</f>
        <v>0.4</v>
      </c>
      <c r="AR893" s="59">
        <f>VLOOKUP(AC893,'SCORE TALLER'!$U$2:$V$10,2,FALSE)*AR$2</f>
        <v>0.05</v>
      </c>
      <c r="AS893" s="59">
        <f>VLOOKUP(AE893,'SCORE TALLER'!$Y$2:$Z$10,2,FALSE)*AS$2</f>
        <v>0.02</v>
      </c>
      <c r="AT893" s="59">
        <f>VLOOKUP(Z893,'SCORE TALLER'!$O$2:$P$10,2,TRUE)*AT$2</f>
        <v>0.05</v>
      </c>
      <c r="AU893" s="59">
        <f>VLOOKUP(S893,'SCORE TALLER'!$A$2:$B$10,2,FALSE)*AU$2</f>
        <v>0.25</v>
      </c>
      <c r="AV893" s="59">
        <f>VLOOKUP(AJ893,'SCORE TALLER'!$AI$2:$AJ$10,2,TRUE)*AV$2</f>
        <v>0.2</v>
      </c>
      <c r="AW893" s="59">
        <f>VLOOKUP(AK893,'SCORE TALLER'!$AK$2:$AL$10,2,TRUE)*AW$2</f>
        <v>0.2</v>
      </c>
      <c r="AX893" s="59">
        <f>VLOOKUP(T893,'SCORE TALLER'!$C$2:$D$10,2,FALSE)*AX$2</f>
        <v>0</v>
      </c>
      <c r="AY893" s="59">
        <f>VLOOKUP(W893,'SCORE TALLER'!$I$2:$J$10,2,TRUE)*AY$2</f>
        <v>0</v>
      </c>
      <c r="AZ893" s="59">
        <f>VLOOKUP(X893,'SCORE TALLER'!$K$2:$L$10,2,TRUE)*AZ$2</f>
        <v>0</v>
      </c>
      <c r="BA893" s="59">
        <f>VLOOKUP(U893,'SCORE TALLER'!$E$2:$F$10,2,FALSE)*BA$2</f>
        <v>0</v>
      </c>
      <c r="BB893" s="59">
        <f>VLOOKUP(Y893,'SCORE TALLER'!$M$2:$N$10,2,TRUE)*BB$2</f>
        <v>0.04</v>
      </c>
      <c r="BC893" s="59">
        <f>VLOOKUP(AA893,'SCORE TALLER'!$Q$2:$R$10,2,FALSE)*BC$2</f>
        <v>0</v>
      </c>
      <c r="BD893" s="59">
        <f>VLOOKUP(V893,'SCORE TALLER'!$G$2:$H$10,2,FALSE)*BD$2</f>
        <v>0</v>
      </c>
      <c r="BE893" s="59">
        <f>VLOOKUP(AF893,'SCORE TALLER'!$AA$2:$AB$10,2,FALSE)*BE$2</f>
        <v>0.30000000000000004</v>
      </c>
      <c r="BF893" s="59">
        <f>VLOOKUP(AL893,'SCORE TALLER'!$AM$2:$AN$10,2,TRUE)*BF$2</f>
        <v>0</v>
      </c>
      <c r="BG893" s="67">
        <f t="shared" si="189"/>
        <v>1.86</v>
      </c>
      <c r="BH893" s="67" t="str">
        <f>VLOOKUP(BG893,'SCORE TALLER'!$AP$2:$AQ$7,2,TRUE)</f>
        <v>2. Normal</v>
      </c>
      <c r="BI893" s="67" t="str">
        <f t="shared" si="191"/>
        <v>LBZ</v>
      </c>
      <c r="BJ893" s="67" t="str">
        <f t="shared" si="191"/>
        <v>A</v>
      </c>
      <c r="BK893" s="67" t="str">
        <f t="shared" si="192"/>
        <v>SIN</v>
      </c>
      <c r="BL893" s="86">
        <f t="shared" si="190"/>
        <v>1657063</v>
      </c>
      <c r="BM893" s="86">
        <f t="shared" si="193"/>
        <v>0</v>
      </c>
    </row>
    <row r="894" spans="1:65" x14ac:dyDescent="0.3">
      <c r="A894" s="57">
        <v>2224802622</v>
      </c>
      <c r="B894" s="12" t="s">
        <v>1032</v>
      </c>
      <c r="C894" s="58" t="s">
        <v>107</v>
      </c>
      <c r="D894" s="58" t="s">
        <v>115</v>
      </c>
      <c r="E894" s="58">
        <v>103933</v>
      </c>
      <c r="F894" s="58">
        <v>3861893</v>
      </c>
      <c r="G894" s="58">
        <f t="shared" si="181"/>
        <v>2955666</v>
      </c>
      <c r="H894" s="58">
        <f t="shared" si="182"/>
        <v>1291210</v>
      </c>
      <c r="I894" s="58" t="e">
        <v>#N/A</v>
      </c>
      <c r="J894" s="58">
        <v>123127</v>
      </c>
      <c r="K894" s="58">
        <v>0</v>
      </c>
      <c r="L894" s="58">
        <v>1664456</v>
      </c>
      <c r="M894" s="58">
        <v>906227</v>
      </c>
      <c r="N894" s="58">
        <f>VLOOKUP(AD894,'tabla ingresos'!$A$3:$D$15,4,FALSE)</f>
        <v>1000000</v>
      </c>
      <c r="O894" s="58">
        <v>0</v>
      </c>
      <c r="P894" s="58">
        <v>0</v>
      </c>
      <c r="Q894" s="58">
        <v>0</v>
      </c>
      <c r="R894" s="12">
        <v>76130</v>
      </c>
      <c r="S894" s="12" t="s">
        <v>87</v>
      </c>
      <c r="T894" s="12" t="s">
        <v>89</v>
      </c>
      <c r="U894" s="12" t="s">
        <v>10</v>
      </c>
      <c r="V894" s="12">
        <v>4</v>
      </c>
      <c r="W894" s="12">
        <v>0</v>
      </c>
      <c r="X894" s="12">
        <v>0</v>
      </c>
      <c r="Y894" s="59">
        <v>3.3095890410958906</v>
      </c>
      <c r="Z894" s="59">
        <v>22.69041095890411</v>
      </c>
      <c r="AA894" s="12">
        <v>1</v>
      </c>
      <c r="AB894" s="12">
        <v>0</v>
      </c>
      <c r="AC894" s="12">
        <v>1</v>
      </c>
      <c r="AD894" s="12">
        <v>2</v>
      </c>
      <c r="AE894" s="12">
        <v>1</v>
      </c>
      <c r="AF894" s="58" t="s">
        <v>91</v>
      </c>
      <c r="AG894" s="66">
        <f t="shared" si="183"/>
        <v>8.2084666666666667E-2</v>
      </c>
      <c r="AH894" s="67">
        <f t="shared" si="184"/>
        <v>2.5745953333333333</v>
      </c>
      <c r="AI894" s="67">
        <f t="shared" si="185"/>
        <v>0.67344000000000004</v>
      </c>
      <c r="AJ894" s="67">
        <f t="shared" si="186"/>
        <v>1.9704440000000001</v>
      </c>
      <c r="AK894" s="67">
        <f t="shared" si="187"/>
        <v>0.86080666666666672</v>
      </c>
      <c r="AL894" s="67">
        <f t="shared" si="188"/>
        <v>0</v>
      </c>
      <c r="AM894" s="59">
        <f>VLOOKUP(AG894,'SCORE TALLER'!$AC$2:$AD$10,2,TRUE)*AM$2</f>
        <v>0</v>
      </c>
      <c r="AN894" s="59">
        <f>VLOOKUP(AD894,'SCORE TALLER'!$W$2:$X$10,2,TRUE)*AN$2</f>
        <v>0.32</v>
      </c>
      <c r="AO894" s="59">
        <f>VLOOKUP(AB894,'SCORE TALLER'!$S$2:$T$10,2,FALSE)*AO$2</f>
        <v>0.05</v>
      </c>
      <c r="AP894" s="59">
        <f>VLOOKUP(AH894,'SCORE TALLER'!$AE$2:$AF$10,2,TRUE)*AP$2</f>
        <v>0</v>
      </c>
      <c r="AQ894" s="59">
        <f>VLOOKUP(AI894,'SCORE TALLER'!$AG$2:$AH$10,2,TRUE)*AQ$2</f>
        <v>0.4</v>
      </c>
      <c r="AR894" s="59">
        <f>VLOOKUP(AC894,'SCORE TALLER'!$U$2:$V$10,2,FALSE)*AR$2</f>
        <v>0.05</v>
      </c>
      <c r="AS894" s="59">
        <f>VLOOKUP(AE894,'SCORE TALLER'!$Y$2:$Z$10,2,FALSE)*AS$2</f>
        <v>0.03</v>
      </c>
      <c r="AT894" s="59">
        <f>VLOOKUP(Z894,'SCORE TALLER'!$O$2:$P$10,2,TRUE)*AT$2</f>
        <v>0.05</v>
      </c>
      <c r="AU894" s="59">
        <f>VLOOKUP(S894,'SCORE TALLER'!$A$2:$B$10,2,FALSE)*AU$2</f>
        <v>0.15000000000000002</v>
      </c>
      <c r="AV894" s="59">
        <f>VLOOKUP(AJ894,'SCORE TALLER'!$AI$2:$AJ$10,2,TRUE)*AV$2</f>
        <v>0.2</v>
      </c>
      <c r="AW894" s="59">
        <f>VLOOKUP(AK894,'SCORE TALLER'!$AK$2:$AL$10,2,TRUE)*AW$2</f>
        <v>0.25</v>
      </c>
      <c r="AX894" s="59">
        <f>VLOOKUP(T894,'SCORE TALLER'!$C$2:$D$10,2,FALSE)*AX$2</f>
        <v>0</v>
      </c>
      <c r="AY894" s="59">
        <f>VLOOKUP(W894,'SCORE TALLER'!$I$2:$J$10,2,TRUE)*AY$2</f>
        <v>0</v>
      </c>
      <c r="AZ894" s="59">
        <f>VLOOKUP(X894,'SCORE TALLER'!$K$2:$L$10,2,TRUE)*AZ$2</f>
        <v>0</v>
      </c>
      <c r="BA894" s="59">
        <f>VLOOKUP(U894,'SCORE TALLER'!$E$2:$F$10,2,FALSE)*BA$2</f>
        <v>0</v>
      </c>
      <c r="BB894" s="59">
        <f>VLOOKUP(Y894,'SCORE TALLER'!$M$2:$N$10,2,TRUE)*BB$2</f>
        <v>0.04</v>
      </c>
      <c r="BC894" s="59">
        <f>VLOOKUP(AA894,'SCORE TALLER'!$Q$2:$R$10,2,FALSE)*BC$2</f>
        <v>0.05</v>
      </c>
      <c r="BD894" s="59">
        <f>VLOOKUP(V894,'SCORE TALLER'!$G$2:$H$10,2,FALSE)*BD$2</f>
        <v>0</v>
      </c>
      <c r="BE894" s="59">
        <f>VLOOKUP(AF894,'SCORE TALLER'!$AA$2:$AB$10,2,FALSE)*BE$2</f>
        <v>0.30000000000000004</v>
      </c>
      <c r="BF894" s="59">
        <f>VLOOKUP(AL894,'SCORE TALLER'!$AM$2:$AN$10,2,TRUE)*BF$2</f>
        <v>0</v>
      </c>
      <c r="BG894" s="67">
        <f t="shared" si="189"/>
        <v>1.8900000000000003</v>
      </c>
      <c r="BH894" s="67" t="str">
        <f>VLOOKUP(BG894,'SCORE TALLER'!$AP$2:$AQ$7,2,TRUE)</f>
        <v>2. Normal</v>
      </c>
      <c r="BI894" s="67" t="str">
        <f t="shared" si="191"/>
        <v>LBZ</v>
      </c>
      <c r="BJ894" s="67" t="str">
        <f t="shared" si="191"/>
        <v>A</v>
      </c>
      <c r="BK894" s="67" t="str">
        <f t="shared" si="192"/>
        <v>SIN</v>
      </c>
      <c r="BL894" s="86">
        <f t="shared" si="190"/>
        <v>1291210</v>
      </c>
      <c r="BM894" s="86">
        <f t="shared" si="193"/>
        <v>0</v>
      </c>
    </row>
    <row r="895" spans="1:65" x14ac:dyDescent="0.3">
      <c r="A895" s="57">
        <v>2226266060</v>
      </c>
      <c r="B895" s="12" t="s">
        <v>1033</v>
      </c>
      <c r="C895" s="58" t="s">
        <v>105</v>
      </c>
      <c r="D895" s="58" t="s">
        <v>115</v>
      </c>
      <c r="E895" s="58">
        <v>5085</v>
      </c>
      <c r="F895" s="58">
        <v>4202499</v>
      </c>
      <c r="G895" s="58">
        <f t="shared" si="181"/>
        <v>2191404</v>
      </c>
      <c r="H895" s="58">
        <f t="shared" si="182"/>
        <v>2191404</v>
      </c>
      <c r="I895" s="58">
        <v>4202000</v>
      </c>
      <c r="J895" s="58">
        <v>261769</v>
      </c>
      <c r="K895" s="58">
        <v>0</v>
      </c>
      <c r="L895" s="58">
        <v>0</v>
      </c>
      <c r="M895" s="58">
        <v>2011095</v>
      </c>
      <c r="N895" s="58">
        <f>VLOOKUP(AD895,'tabla ingresos'!$A$3:$D$15,4,FALSE)</f>
        <v>2000000</v>
      </c>
      <c r="O895" s="58">
        <v>603061.07172192831</v>
      </c>
      <c r="P895" s="58">
        <v>45890000</v>
      </c>
      <c r="Q895" s="58">
        <v>0</v>
      </c>
      <c r="R895" s="12">
        <v>76130</v>
      </c>
      <c r="S895" s="12" t="s">
        <v>88</v>
      </c>
      <c r="T895" s="12" t="s">
        <v>89</v>
      </c>
      <c r="U895" s="12" t="s">
        <v>10</v>
      </c>
      <c r="V895" s="12">
        <v>4</v>
      </c>
      <c r="W895" s="12">
        <v>0</v>
      </c>
      <c r="X895" s="12">
        <v>0</v>
      </c>
      <c r="Y895" s="59">
        <v>3.3698630136986303</v>
      </c>
      <c r="Z895" s="59">
        <v>32.873972602739727</v>
      </c>
      <c r="AA895" s="12">
        <v>1</v>
      </c>
      <c r="AB895" s="12">
        <v>0</v>
      </c>
      <c r="AC895" s="12">
        <v>1</v>
      </c>
      <c r="AD895" s="12">
        <v>3</v>
      </c>
      <c r="AE895" s="12">
        <v>1</v>
      </c>
      <c r="AF895" s="58" t="s">
        <v>10</v>
      </c>
      <c r="AG895" s="66">
        <f t="shared" si="183"/>
        <v>0.28827669057397609</v>
      </c>
      <c r="AH895" s="67">
        <f t="shared" si="184"/>
        <v>16.697499666666666</v>
      </c>
      <c r="AI895" s="67">
        <f t="shared" si="185"/>
        <v>0.67205999999999999</v>
      </c>
      <c r="AJ895" s="67">
        <f t="shared" si="186"/>
        <v>0.73046800000000001</v>
      </c>
      <c r="AK895" s="67">
        <f t="shared" si="187"/>
        <v>0.73046800000000001</v>
      </c>
      <c r="AL895" s="67">
        <f t="shared" si="188"/>
        <v>0</v>
      </c>
      <c r="AM895" s="59">
        <f>VLOOKUP(AG895,'SCORE TALLER'!$AC$2:$AD$10,2,TRUE)*AM$2</f>
        <v>0</v>
      </c>
      <c r="AN895" s="59">
        <f>VLOOKUP(AD895,'SCORE TALLER'!$W$2:$X$10,2,TRUE)*AN$2</f>
        <v>0.32</v>
      </c>
      <c r="AO895" s="59">
        <f>VLOOKUP(AB895,'SCORE TALLER'!$S$2:$T$10,2,FALSE)*AO$2</f>
        <v>0.05</v>
      </c>
      <c r="AP895" s="59">
        <f>VLOOKUP(AH895,'SCORE TALLER'!$AE$2:$AF$10,2,TRUE)*AP$2</f>
        <v>0.24</v>
      </c>
      <c r="AQ895" s="59">
        <f>VLOOKUP(AI895,'SCORE TALLER'!$AG$2:$AH$10,2,TRUE)*AQ$2</f>
        <v>0.4</v>
      </c>
      <c r="AR895" s="59">
        <f>VLOOKUP(AC895,'SCORE TALLER'!$U$2:$V$10,2,FALSE)*AR$2</f>
        <v>0.05</v>
      </c>
      <c r="AS895" s="59">
        <f>VLOOKUP(AE895,'SCORE TALLER'!$Y$2:$Z$10,2,FALSE)*AS$2</f>
        <v>0.03</v>
      </c>
      <c r="AT895" s="59">
        <f>VLOOKUP(Z895,'SCORE TALLER'!$O$2:$P$10,2,TRUE)*AT$2</f>
        <v>0.04</v>
      </c>
      <c r="AU895" s="59">
        <f>VLOOKUP(S895,'SCORE TALLER'!$A$2:$B$10,2,FALSE)*AU$2</f>
        <v>0.25</v>
      </c>
      <c r="AV895" s="59">
        <f>VLOOKUP(AJ895,'SCORE TALLER'!$AI$2:$AJ$10,2,TRUE)*AV$2</f>
        <v>0.25</v>
      </c>
      <c r="AW895" s="59">
        <f>VLOOKUP(AK895,'SCORE TALLER'!$AK$2:$AL$10,2,TRUE)*AW$2</f>
        <v>0.25</v>
      </c>
      <c r="AX895" s="59">
        <f>VLOOKUP(T895,'SCORE TALLER'!$C$2:$D$10,2,FALSE)*AX$2</f>
        <v>0</v>
      </c>
      <c r="AY895" s="59">
        <f>VLOOKUP(W895,'SCORE TALLER'!$I$2:$J$10,2,TRUE)*AY$2</f>
        <v>0</v>
      </c>
      <c r="AZ895" s="59">
        <f>VLOOKUP(X895,'SCORE TALLER'!$K$2:$L$10,2,TRUE)*AZ$2</f>
        <v>0</v>
      </c>
      <c r="BA895" s="59">
        <f>VLOOKUP(U895,'SCORE TALLER'!$E$2:$F$10,2,FALSE)*BA$2</f>
        <v>0</v>
      </c>
      <c r="BB895" s="59">
        <f>VLOOKUP(Y895,'SCORE TALLER'!$M$2:$N$10,2,TRUE)*BB$2</f>
        <v>0.04</v>
      </c>
      <c r="BC895" s="59">
        <f>VLOOKUP(AA895,'SCORE TALLER'!$Q$2:$R$10,2,FALSE)*BC$2</f>
        <v>0.05</v>
      </c>
      <c r="BD895" s="59">
        <f>VLOOKUP(V895,'SCORE TALLER'!$G$2:$H$10,2,FALSE)*BD$2</f>
        <v>0</v>
      </c>
      <c r="BE895" s="59">
        <f>VLOOKUP(AF895,'SCORE TALLER'!$AA$2:$AB$10,2,FALSE)*BE$2</f>
        <v>0</v>
      </c>
      <c r="BF895" s="59">
        <f>VLOOKUP(AL895,'SCORE TALLER'!$AM$2:$AN$10,2,TRUE)*BF$2</f>
        <v>0</v>
      </c>
      <c r="BG895" s="67">
        <f t="shared" si="189"/>
        <v>1.9700000000000002</v>
      </c>
      <c r="BH895" s="67" t="str">
        <f>VLOOKUP(BG895,'SCORE TALLER'!$AP$2:$AQ$7,2,TRUE)</f>
        <v>2. Normal</v>
      </c>
      <c r="BI895" s="67" t="str">
        <f t="shared" si="191"/>
        <v>LBZ</v>
      </c>
      <c r="BJ895" s="67" t="str">
        <f t="shared" si="191"/>
        <v>A</v>
      </c>
      <c r="BK895" s="67" t="str">
        <f t="shared" si="192"/>
        <v>A</v>
      </c>
      <c r="BL895" s="86">
        <f t="shared" si="190"/>
        <v>2191404</v>
      </c>
      <c r="BM895" s="86">
        <f t="shared" si="193"/>
        <v>0</v>
      </c>
    </row>
    <row r="896" spans="1:65" x14ac:dyDescent="0.3">
      <c r="A896" s="57">
        <v>2224640406</v>
      </c>
      <c r="B896" s="12" t="s">
        <v>1034</v>
      </c>
      <c r="C896" s="58" t="s">
        <v>105</v>
      </c>
      <c r="D896" s="58" t="s">
        <v>114</v>
      </c>
      <c r="E896" s="58">
        <v>11082</v>
      </c>
      <c r="F896" s="58">
        <v>2038642</v>
      </c>
      <c r="G896" s="58">
        <f t="shared" si="181"/>
        <v>1042657</v>
      </c>
      <c r="H896" s="58">
        <f t="shared" si="182"/>
        <v>1042657</v>
      </c>
      <c r="I896" s="58">
        <v>2039000</v>
      </c>
      <c r="J896" s="58">
        <v>143104</v>
      </c>
      <c r="K896" s="58">
        <v>0</v>
      </c>
      <c r="L896" s="58">
        <v>0</v>
      </c>
      <c r="M896" s="58">
        <v>995985</v>
      </c>
      <c r="N896" s="58">
        <f>VLOOKUP(AD896,'tabla ingresos'!$A$3:$D$15,4,FALSE)</f>
        <v>1000000</v>
      </c>
      <c r="O896" s="58">
        <v>87018.467061916293</v>
      </c>
      <c r="P896" s="58">
        <v>2218000</v>
      </c>
      <c r="Q896" s="58">
        <v>0</v>
      </c>
      <c r="R896" s="12">
        <v>76130</v>
      </c>
      <c r="S896" s="12" t="s">
        <v>88</v>
      </c>
      <c r="T896" s="12" t="s">
        <v>89</v>
      </c>
      <c r="U896" s="12" t="s">
        <v>10</v>
      </c>
      <c r="V896" s="12">
        <v>4</v>
      </c>
      <c r="W896" s="12">
        <v>0</v>
      </c>
      <c r="X896" s="12">
        <v>0</v>
      </c>
      <c r="Y896" s="59">
        <v>3.2191780821917808</v>
      </c>
      <c r="Z896" s="59">
        <v>22.934246575342467</v>
      </c>
      <c r="AA896" s="12">
        <v>1</v>
      </c>
      <c r="AB896" s="12">
        <v>0</v>
      </c>
      <c r="AC896" s="12">
        <v>3</v>
      </c>
      <c r="AD896" s="12">
        <v>2</v>
      </c>
      <c r="AE896" s="12">
        <v>1</v>
      </c>
      <c r="AF896" s="58" t="s">
        <v>10</v>
      </c>
      <c r="AG896" s="66">
        <f t="shared" si="183"/>
        <v>0.15341497804127754</v>
      </c>
      <c r="AH896" s="67">
        <f t="shared" si="184"/>
        <v>2.8377613333333334</v>
      </c>
      <c r="AI896" s="67">
        <f t="shared" si="185"/>
        <v>0.67137800000000003</v>
      </c>
      <c r="AJ896" s="67">
        <f t="shared" si="186"/>
        <v>0.6951046666666667</v>
      </c>
      <c r="AK896" s="67">
        <f t="shared" si="187"/>
        <v>0.6951046666666667</v>
      </c>
      <c r="AL896" s="67">
        <f t="shared" si="188"/>
        <v>0</v>
      </c>
      <c r="AM896" s="59">
        <f>VLOOKUP(AG896,'SCORE TALLER'!$AC$2:$AD$10,2,TRUE)*AM$2</f>
        <v>0</v>
      </c>
      <c r="AN896" s="59">
        <f>VLOOKUP(AD896,'SCORE TALLER'!$W$2:$X$10,2,TRUE)*AN$2</f>
        <v>0.32</v>
      </c>
      <c r="AO896" s="59">
        <f>VLOOKUP(AB896,'SCORE TALLER'!$S$2:$T$10,2,FALSE)*AO$2</f>
        <v>0.05</v>
      </c>
      <c r="AP896" s="59">
        <f>VLOOKUP(AH896,'SCORE TALLER'!$AE$2:$AF$10,2,TRUE)*AP$2</f>
        <v>0</v>
      </c>
      <c r="AQ896" s="59">
        <f>VLOOKUP(AI896,'SCORE TALLER'!$AG$2:$AH$10,2,TRUE)*AQ$2</f>
        <v>0.4</v>
      </c>
      <c r="AR896" s="59">
        <f>VLOOKUP(AC896,'SCORE TALLER'!$U$2:$V$10,2,FALSE)*AR$2</f>
        <v>0.03</v>
      </c>
      <c r="AS896" s="59">
        <f>VLOOKUP(AE896,'SCORE TALLER'!$Y$2:$Z$10,2,FALSE)*AS$2</f>
        <v>0.03</v>
      </c>
      <c r="AT896" s="59">
        <f>VLOOKUP(Z896,'SCORE TALLER'!$O$2:$P$10,2,TRUE)*AT$2</f>
        <v>0.05</v>
      </c>
      <c r="AU896" s="59">
        <f>VLOOKUP(S896,'SCORE TALLER'!$A$2:$B$10,2,FALSE)*AU$2</f>
        <v>0.25</v>
      </c>
      <c r="AV896" s="59">
        <f>VLOOKUP(AJ896,'SCORE TALLER'!$AI$2:$AJ$10,2,TRUE)*AV$2</f>
        <v>0.25</v>
      </c>
      <c r="AW896" s="59">
        <f>VLOOKUP(AK896,'SCORE TALLER'!$AK$2:$AL$10,2,TRUE)*AW$2</f>
        <v>0.25</v>
      </c>
      <c r="AX896" s="59">
        <f>VLOOKUP(T896,'SCORE TALLER'!$C$2:$D$10,2,FALSE)*AX$2</f>
        <v>0</v>
      </c>
      <c r="AY896" s="59">
        <f>VLOOKUP(W896,'SCORE TALLER'!$I$2:$J$10,2,TRUE)*AY$2</f>
        <v>0</v>
      </c>
      <c r="AZ896" s="59">
        <f>VLOOKUP(X896,'SCORE TALLER'!$K$2:$L$10,2,TRUE)*AZ$2</f>
        <v>0</v>
      </c>
      <c r="BA896" s="59">
        <f>VLOOKUP(U896,'SCORE TALLER'!$E$2:$F$10,2,FALSE)*BA$2</f>
        <v>0</v>
      </c>
      <c r="BB896" s="59">
        <f>VLOOKUP(Y896,'SCORE TALLER'!$M$2:$N$10,2,TRUE)*BB$2</f>
        <v>0.04</v>
      </c>
      <c r="BC896" s="59">
        <f>VLOOKUP(AA896,'SCORE TALLER'!$Q$2:$R$10,2,FALSE)*BC$2</f>
        <v>0.05</v>
      </c>
      <c r="BD896" s="59">
        <f>VLOOKUP(V896,'SCORE TALLER'!$G$2:$H$10,2,FALSE)*BD$2</f>
        <v>0</v>
      </c>
      <c r="BE896" s="59">
        <f>VLOOKUP(AF896,'SCORE TALLER'!$AA$2:$AB$10,2,FALSE)*BE$2</f>
        <v>0</v>
      </c>
      <c r="BF896" s="59">
        <f>VLOOKUP(AL896,'SCORE TALLER'!$AM$2:$AN$10,2,TRUE)*BF$2</f>
        <v>0</v>
      </c>
      <c r="BG896" s="67">
        <f t="shared" si="189"/>
        <v>1.7200000000000002</v>
      </c>
      <c r="BH896" s="67" t="str">
        <f>VLOOKUP(BG896,'SCORE TALLER'!$AP$2:$AQ$7,2,TRUE)</f>
        <v>2. Normal</v>
      </c>
      <c r="BI896" s="67" t="str">
        <f t="shared" si="191"/>
        <v>LBZ</v>
      </c>
      <c r="BJ896" s="67" t="str">
        <f t="shared" si="191"/>
        <v>A</v>
      </c>
      <c r="BK896" s="67" t="str">
        <f t="shared" si="192"/>
        <v>A</v>
      </c>
      <c r="BL896" s="86">
        <f t="shared" si="190"/>
        <v>1042657</v>
      </c>
      <c r="BM896" s="86">
        <f t="shared" si="193"/>
        <v>0</v>
      </c>
    </row>
    <row r="897" spans="1:65" x14ac:dyDescent="0.3">
      <c r="A897" s="57">
        <v>84462608</v>
      </c>
      <c r="B897" s="12" t="s">
        <v>1035</v>
      </c>
      <c r="C897" s="58" t="s">
        <v>105</v>
      </c>
      <c r="D897" s="58" t="s">
        <v>114</v>
      </c>
      <c r="E897" s="58"/>
      <c r="F897" s="58">
        <v>3193144</v>
      </c>
      <c r="G897" s="58">
        <f t="shared" si="181"/>
        <v>1187947</v>
      </c>
      <c r="H897" s="58">
        <f t="shared" si="182"/>
        <v>1187947</v>
      </c>
      <c r="I897" s="58">
        <v>3193000</v>
      </c>
      <c r="J897" s="58">
        <v>207674</v>
      </c>
      <c r="K897" s="58">
        <v>0</v>
      </c>
      <c r="L897" s="58">
        <v>0</v>
      </c>
      <c r="M897" s="58">
        <v>2005197</v>
      </c>
      <c r="N897" s="58">
        <f>VLOOKUP(AD897,'tabla ingresos'!$A$3:$D$15,4,FALSE)</f>
        <v>2000000</v>
      </c>
      <c r="O897" s="58">
        <v>1534.8668902582222</v>
      </c>
      <c r="P897" s="58">
        <v>69000</v>
      </c>
      <c r="Q897" s="58">
        <v>0</v>
      </c>
      <c r="R897" s="12">
        <v>13001</v>
      </c>
      <c r="S897" s="12" t="s">
        <v>88</v>
      </c>
      <c r="T897" s="12" t="s">
        <v>89</v>
      </c>
      <c r="U897" s="12" t="s">
        <v>10</v>
      </c>
      <c r="V897" s="12">
        <v>4</v>
      </c>
      <c r="W897" s="12">
        <v>0</v>
      </c>
      <c r="X897" s="12">
        <v>0</v>
      </c>
      <c r="Y897" s="59">
        <v>0.59726027397260273</v>
      </c>
      <c r="Z897" s="59">
        <v>42.30958904109589</v>
      </c>
      <c r="AA897" s="12">
        <v>1</v>
      </c>
      <c r="AB897" s="12">
        <v>3</v>
      </c>
      <c r="AC897" s="12">
        <v>2</v>
      </c>
      <c r="AD897" s="12">
        <v>3</v>
      </c>
      <c r="AE897" s="12">
        <v>3</v>
      </c>
      <c r="AF897" s="58" t="s">
        <v>10</v>
      </c>
      <c r="AG897" s="66">
        <f t="shared" si="183"/>
        <v>6.9736288963419407E-2</v>
      </c>
      <c r="AH897" s="67">
        <f t="shared" si="184"/>
        <v>1.0873813333333333</v>
      </c>
      <c r="AI897" s="67">
        <f t="shared" si="185"/>
        <v>0.66839899999999997</v>
      </c>
      <c r="AJ897" s="67">
        <f t="shared" si="186"/>
        <v>0.39598233333333333</v>
      </c>
      <c r="AK897" s="67">
        <f t="shared" si="187"/>
        <v>0.39598233333333333</v>
      </c>
      <c r="AL897" s="67">
        <f t="shared" si="188"/>
        <v>0</v>
      </c>
      <c r="AM897" s="59">
        <f>VLOOKUP(AG897,'SCORE TALLER'!$AC$2:$AD$10,2,TRUE)*AM$2</f>
        <v>0</v>
      </c>
      <c r="AN897" s="59">
        <f>VLOOKUP(AD897,'SCORE TALLER'!$W$2:$X$10,2,TRUE)*AN$2</f>
        <v>0.32</v>
      </c>
      <c r="AO897" s="59">
        <f>VLOOKUP(AB897,'SCORE TALLER'!$S$2:$T$10,2,FALSE)*AO$2</f>
        <v>0.03</v>
      </c>
      <c r="AP897" s="59">
        <f>VLOOKUP(AH897,'SCORE TALLER'!$AE$2:$AF$10,2,TRUE)*AP$2</f>
        <v>0</v>
      </c>
      <c r="AQ897" s="59">
        <f>VLOOKUP(AI897,'SCORE TALLER'!$AG$2:$AH$10,2,TRUE)*AQ$2</f>
        <v>0.4</v>
      </c>
      <c r="AR897" s="59">
        <f>VLOOKUP(AC897,'SCORE TALLER'!$U$2:$V$10,2,FALSE)*AR$2</f>
        <v>0.04</v>
      </c>
      <c r="AS897" s="59">
        <f>VLOOKUP(AE897,'SCORE TALLER'!$Y$2:$Z$10,2,FALSE)*AS$2</f>
        <v>0.02</v>
      </c>
      <c r="AT897" s="59">
        <f>VLOOKUP(Z897,'SCORE TALLER'!$O$2:$P$10,2,TRUE)*AT$2</f>
        <v>0.03</v>
      </c>
      <c r="AU897" s="59">
        <f>VLOOKUP(S897,'SCORE TALLER'!$A$2:$B$10,2,FALSE)*AU$2</f>
        <v>0.25</v>
      </c>
      <c r="AV897" s="59">
        <f>VLOOKUP(AJ897,'SCORE TALLER'!$AI$2:$AJ$10,2,TRUE)*AV$2</f>
        <v>0.25</v>
      </c>
      <c r="AW897" s="59">
        <f>VLOOKUP(AK897,'SCORE TALLER'!$AK$2:$AL$10,2,TRUE)*AW$2</f>
        <v>0.25</v>
      </c>
      <c r="AX897" s="59">
        <f>VLOOKUP(T897,'SCORE TALLER'!$C$2:$D$10,2,FALSE)*AX$2</f>
        <v>0</v>
      </c>
      <c r="AY897" s="59">
        <f>VLOOKUP(W897,'SCORE TALLER'!$I$2:$J$10,2,TRUE)*AY$2</f>
        <v>0</v>
      </c>
      <c r="AZ897" s="59">
        <f>VLOOKUP(X897,'SCORE TALLER'!$K$2:$L$10,2,TRUE)*AZ$2</f>
        <v>0</v>
      </c>
      <c r="BA897" s="59">
        <f>VLOOKUP(U897,'SCORE TALLER'!$E$2:$F$10,2,FALSE)*BA$2</f>
        <v>0</v>
      </c>
      <c r="BB897" s="59">
        <f>VLOOKUP(Y897,'SCORE TALLER'!$M$2:$N$10,2,TRUE)*BB$2</f>
        <v>0.05</v>
      </c>
      <c r="BC897" s="59">
        <f>VLOOKUP(AA897,'SCORE TALLER'!$Q$2:$R$10,2,FALSE)*BC$2</f>
        <v>0.05</v>
      </c>
      <c r="BD897" s="59">
        <f>VLOOKUP(V897,'SCORE TALLER'!$G$2:$H$10,2,FALSE)*BD$2</f>
        <v>0</v>
      </c>
      <c r="BE897" s="59">
        <f>VLOOKUP(AF897,'SCORE TALLER'!$AA$2:$AB$10,2,FALSE)*BE$2</f>
        <v>0</v>
      </c>
      <c r="BF897" s="59">
        <f>VLOOKUP(AL897,'SCORE TALLER'!$AM$2:$AN$10,2,TRUE)*BF$2</f>
        <v>0</v>
      </c>
      <c r="BG897" s="67">
        <f t="shared" si="189"/>
        <v>1.6900000000000002</v>
      </c>
      <c r="BH897" s="67" t="str">
        <f>VLOOKUP(BG897,'SCORE TALLER'!$AP$2:$AQ$7,2,TRUE)</f>
        <v>2. Normal</v>
      </c>
      <c r="BI897" s="67" t="str">
        <f t="shared" si="191"/>
        <v>LBZ</v>
      </c>
      <c r="BJ897" s="67" t="str">
        <f t="shared" si="191"/>
        <v>A</v>
      </c>
      <c r="BK897" s="67" t="str">
        <f t="shared" si="192"/>
        <v>A</v>
      </c>
      <c r="BL897" s="86">
        <f t="shared" si="190"/>
        <v>1187947</v>
      </c>
      <c r="BM897" s="86">
        <f t="shared" si="193"/>
        <v>0</v>
      </c>
    </row>
    <row r="898" spans="1:65" x14ac:dyDescent="0.3">
      <c r="A898" s="57">
        <v>20226624</v>
      </c>
      <c r="B898" s="12" t="s">
        <v>1036</v>
      </c>
      <c r="C898" s="58" t="s">
        <v>105</v>
      </c>
      <c r="D898" s="58" t="s">
        <v>115</v>
      </c>
      <c r="E898" s="58">
        <v>903558</v>
      </c>
      <c r="F898" s="58">
        <v>5759568</v>
      </c>
      <c r="G898" s="58">
        <f t="shared" si="181"/>
        <v>4659560</v>
      </c>
      <c r="H898" s="58">
        <f t="shared" si="182"/>
        <v>3959560</v>
      </c>
      <c r="I898" s="58">
        <v>5760000</v>
      </c>
      <c r="J898" s="58">
        <v>236060</v>
      </c>
      <c r="K898" s="58">
        <v>0</v>
      </c>
      <c r="L898" s="58">
        <v>700000</v>
      </c>
      <c r="M898" s="58">
        <v>1100008</v>
      </c>
      <c r="N898" s="58">
        <f>VLOOKUP(AD898,'tabla ingresos'!$A$3:$D$15,4,FALSE)</f>
        <v>2000000</v>
      </c>
      <c r="O898" s="58">
        <v>210915.81556576287</v>
      </c>
      <c r="P898" s="58">
        <v>5376000</v>
      </c>
      <c r="Q898" s="58">
        <v>0</v>
      </c>
      <c r="R898" s="12">
        <v>76001</v>
      </c>
      <c r="S898" s="12" t="s">
        <v>87</v>
      </c>
      <c r="T898" s="12" t="s">
        <v>89</v>
      </c>
      <c r="U898" s="12" t="s">
        <v>10</v>
      </c>
      <c r="V898" s="12">
        <v>4</v>
      </c>
      <c r="W898" s="12">
        <v>0</v>
      </c>
      <c r="X898" s="12">
        <v>0</v>
      </c>
      <c r="Y898" s="59">
        <v>3.6410958904109587</v>
      </c>
      <c r="Z898" s="59">
        <v>42.660273972602738</v>
      </c>
      <c r="AA898" s="12">
        <v>2</v>
      </c>
      <c r="AB898" s="12">
        <v>2</v>
      </c>
      <c r="AC898" s="12">
        <v>2</v>
      </c>
      <c r="AD898" s="12">
        <v>3</v>
      </c>
      <c r="AE898" s="12">
        <v>3</v>
      </c>
      <c r="AF898" s="58" t="s">
        <v>17</v>
      </c>
      <c r="AG898" s="66">
        <f t="shared" si="183"/>
        <v>0.14899193852192097</v>
      </c>
      <c r="AH898" s="67">
        <f t="shared" si="184"/>
        <v>3.711856</v>
      </c>
      <c r="AI898" s="67">
        <f t="shared" si="185"/>
        <v>0.66785533333333336</v>
      </c>
      <c r="AJ898" s="67">
        <f t="shared" si="186"/>
        <v>1.5531866666666667</v>
      </c>
      <c r="AK898" s="67">
        <f t="shared" si="187"/>
        <v>1.3198533333333333</v>
      </c>
      <c r="AL898" s="67">
        <f t="shared" si="188"/>
        <v>0</v>
      </c>
      <c r="AM898" s="59">
        <f>VLOOKUP(AG898,'SCORE TALLER'!$AC$2:$AD$10,2,TRUE)*AM$2</f>
        <v>0</v>
      </c>
      <c r="AN898" s="59">
        <f>VLOOKUP(AD898,'SCORE TALLER'!$W$2:$X$10,2,TRUE)*AN$2</f>
        <v>0.32</v>
      </c>
      <c r="AO898" s="59">
        <f>VLOOKUP(AB898,'SCORE TALLER'!$S$2:$T$10,2,FALSE)*AO$2</f>
        <v>0.04</v>
      </c>
      <c r="AP898" s="59">
        <f>VLOOKUP(AH898,'SCORE TALLER'!$AE$2:$AF$10,2,TRUE)*AP$2</f>
        <v>0</v>
      </c>
      <c r="AQ898" s="59">
        <f>VLOOKUP(AI898,'SCORE TALLER'!$AG$2:$AH$10,2,TRUE)*AQ$2</f>
        <v>0.4</v>
      </c>
      <c r="AR898" s="59">
        <f>VLOOKUP(AC898,'SCORE TALLER'!$U$2:$V$10,2,FALSE)*AR$2</f>
        <v>0.04</v>
      </c>
      <c r="AS898" s="59">
        <f>VLOOKUP(AE898,'SCORE TALLER'!$Y$2:$Z$10,2,FALSE)*AS$2</f>
        <v>0.02</v>
      </c>
      <c r="AT898" s="59">
        <f>VLOOKUP(Z898,'SCORE TALLER'!$O$2:$P$10,2,TRUE)*AT$2</f>
        <v>0.03</v>
      </c>
      <c r="AU898" s="59">
        <f>VLOOKUP(S898,'SCORE TALLER'!$A$2:$B$10,2,FALSE)*AU$2</f>
        <v>0.15000000000000002</v>
      </c>
      <c r="AV898" s="59">
        <f>VLOOKUP(AJ898,'SCORE TALLER'!$AI$2:$AJ$10,2,TRUE)*AV$2</f>
        <v>0.2</v>
      </c>
      <c r="AW898" s="59">
        <f>VLOOKUP(AK898,'SCORE TALLER'!$AK$2:$AL$10,2,TRUE)*AW$2</f>
        <v>0.2</v>
      </c>
      <c r="AX898" s="59">
        <f>VLOOKUP(T898,'SCORE TALLER'!$C$2:$D$10,2,FALSE)*AX$2</f>
        <v>0</v>
      </c>
      <c r="AY898" s="59">
        <f>VLOOKUP(W898,'SCORE TALLER'!$I$2:$J$10,2,TRUE)*AY$2</f>
        <v>0</v>
      </c>
      <c r="AZ898" s="59">
        <f>VLOOKUP(X898,'SCORE TALLER'!$K$2:$L$10,2,TRUE)*AZ$2</f>
        <v>0</v>
      </c>
      <c r="BA898" s="59">
        <f>VLOOKUP(U898,'SCORE TALLER'!$E$2:$F$10,2,FALSE)*BA$2</f>
        <v>0</v>
      </c>
      <c r="BB898" s="59">
        <f>VLOOKUP(Y898,'SCORE TALLER'!$M$2:$N$10,2,TRUE)*BB$2</f>
        <v>0.04</v>
      </c>
      <c r="BC898" s="59">
        <f>VLOOKUP(AA898,'SCORE TALLER'!$Q$2:$R$10,2,FALSE)*BC$2</f>
        <v>0</v>
      </c>
      <c r="BD898" s="59">
        <f>VLOOKUP(V898,'SCORE TALLER'!$G$2:$H$10,2,FALSE)*BD$2</f>
        <v>0</v>
      </c>
      <c r="BE898" s="59">
        <f>VLOOKUP(AF898,'SCORE TALLER'!$AA$2:$AB$10,2,FALSE)*BE$2</f>
        <v>0.1</v>
      </c>
      <c r="BF898" s="59">
        <f>VLOOKUP(AL898,'SCORE TALLER'!$AM$2:$AN$10,2,TRUE)*BF$2</f>
        <v>0</v>
      </c>
      <c r="BG898" s="67">
        <f t="shared" si="189"/>
        <v>1.54</v>
      </c>
      <c r="BH898" s="67" t="str">
        <f>VLOOKUP(BG898,'SCORE TALLER'!$AP$2:$AQ$7,2,TRUE)</f>
        <v>2. Normal</v>
      </c>
      <c r="BI898" s="67" t="str">
        <f t="shared" si="191"/>
        <v>LBZ</v>
      </c>
      <c r="BJ898" s="67" t="str">
        <f t="shared" si="191"/>
        <v>A</v>
      </c>
      <c r="BK898" s="67" t="str">
        <f t="shared" si="192"/>
        <v>B</v>
      </c>
      <c r="BL898" s="86">
        <f t="shared" si="190"/>
        <v>3959560</v>
      </c>
      <c r="BM898" s="86">
        <f t="shared" si="193"/>
        <v>0</v>
      </c>
    </row>
    <row r="899" spans="1:65" x14ac:dyDescent="0.3">
      <c r="A899" s="57">
        <v>2088044040</v>
      </c>
      <c r="B899" s="12" t="s">
        <v>1037</v>
      </c>
      <c r="C899" s="58" t="s">
        <v>107</v>
      </c>
      <c r="D899" s="58" t="s">
        <v>115</v>
      </c>
      <c r="E899" s="58">
        <v>663485</v>
      </c>
      <c r="F899" s="58">
        <v>3645613</v>
      </c>
      <c r="G899" s="58">
        <f t="shared" si="181"/>
        <v>2314600</v>
      </c>
      <c r="H899" s="58">
        <f t="shared" si="182"/>
        <v>914600</v>
      </c>
      <c r="I899" s="58" t="e">
        <v>#N/A</v>
      </c>
      <c r="J899" s="58">
        <v>145768</v>
      </c>
      <c r="K899" s="58">
        <v>0</v>
      </c>
      <c r="L899" s="58">
        <v>1400000</v>
      </c>
      <c r="M899" s="58">
        <v>1331013</v>
      </c>
      <c r="N899" s="58">
        <f>VLOOKUP(AD899,'tabla ingresos'!$A$3:$D$15,4,FALSE)</f>
        <v>2000000</v>
      </c>
      <c r="O899" s="58">
        <v>0</v>
      </c>
      <c r="P899" s="58">
        <v>0</v>
      </c>
      <c r="Q899" s="58">
        <v>0</v>
      </c>
      <c r="R899" s="12">
        <v>66170</v>
      </c>
      <c r="S899" s="12" t="s">
        <v>87</v>
      </c>
      <c r="T899" s="12" t="s">
        <v>89</v>
      </c>
      <c r="U899" s="12" t="s">
        <v>10</v>
      </c>
      <c r="V899" s="12">
        <v>4</v>
      </c>
      <c r="W899" s="12">
        <v>0</v>
      </c>
      <c r="X899" s="12">
        <v>0</v>
      </c>
      <c r="Y899" s="59">
        <v>2.1013698630136988</v>
      </c>
      <c r="Z899" s="59">
        <v>23.561643835616437</v>
      </c>
      <c r="AA899" s="12">
        <v>2</v>
      </c>
      <c r="AB899" s="12">
        <v>0</v>
      </c>
      <c r="AC899" s="12">
        <v>3</v>
      </c>
      <c r="AD899" s="12">
        <v>3</v>
      </c>
      <c r="AE899" s="12">
        <v>1</v>
      </c>
      <c r="AF899" s="58" t="s">
        <v>91</v>
      </c>
      <c r="AG899" s="66">
        <f t="shared" si="183"/>
        <v>4.8589333333333332E-2</v>
      </c>
      <c r="AH899" s="67">
        <f t="shared" si="184"/>
        <v>1.2152043333333333</v>
      </c>
      <c r="AI899" s="67">
        <f t="shared" si="185"/>
        <v>0.66483266666666663</v>
      </c>
      <c r="AJ899" s="67">
        <f t="shared" si="186"/>
        <v>0.77153333333333329</v>
      </c>
      <c r="AK899" s="67">
        <f t="shared" si="187"/>
        <v>0.30486666666666667</v>
      </c>
      <c r="AL899" s="67">
        <f t="shared" si="188"/>
        <v>0</v>
      </c>
      <c r="AM899" s="59">
        <f>VLOOKUP(AG899,'SCORE TALLER'!$AC$2:$AD$10,2,TRUE)*AM$2</f>
        <v>0</v>
      </c>
      <c r="AN899" s="59">
        <f>VLOOKUP(AD899,'SCORE TALLER'!$W$2:$X$10,2,TRUE)*AN$2</f>
        <v>0.32</v>
      </c>
      <c r="AO899" s="59">
        <f>VLOOKUP(AB899,'SCORE TALLER'!$S$2:$T$10,2,FALSE)*AO$2</f>
        <v>0.05</v>
      </c>
      <c r="AP899" s="59">
        <f>VLOOKUP(AH899,'SCORE TALLER'!$AE$2:$AF$10,2,TRUE)*AP$2</f>
        <v>0</v>
      </c>
      <c r="AQ899" s="59">
        <f>VLOOKUP(AI899,'SCORE TALLER'!$AG$2:$AH$10,2,TRUE)*AQ$2</f>
        <v>0.4</v>
      </c>
      <c r="AR899" s="59">
        <f>VLOOKUP(AC899,'SCORE TALLER'!$U$2:$V$10,2,FALSE)*AR$2</f>
        <v>0.03</v>
      </c>
      <c r="AS899" s="59">
        <f>VLOOKUP(AE899,'SCORE TALLER'!$Y$2:$Z$10,2,FALSE)*AS$2</f>
        <v>0.03</v>
      </c>
      <c r="AT899" s="59">
        <f>VLOOKUP(Z899,'SCORE TALLER'!$O$2:$P$10,2,TRUE)*AT$2</f>
        <v>0.05</v>
      </c>
      <c r="AU899" s="59">
        <f>VLOOKUP(S899,'SCORE TALLER'!$A$2:$B$10,2,FALSE)*AU$2</f>
        <v>0.15000000000000002</v>
      </c>
      <c r="AV899" s="59">
        <f>VLOOKUP(AJ899,'SCORE TALLER'!$AI$2:$AJ$10,2,TRUE)*AV$2</f>
        <v>0.25</v>
      </c>
      <c r="AW899" s="59">
        <f>VLOOKUP(AK899,'SCORE TALLER'!$AK$2:$AL$10,2,TRUE)*AW$2</f>
        <v>0.25</v>
      </c>
      <c r="AX899" s="59">
        <f>VLOOKUP(T899,'SCORE TALLER'!$C$2:$D$10,2,FALSE)*AX$2</f>
        <v>0</v>
      </c>
      <c r="AY899" s="59">
        <f>VLOOKUP(W899,'SCORE TALLER'!$I$2:$J$10,2,TRUE)*AY$2</f>
        <v>0</v>
      </c>
      <c r="AZ899" s="59">
        <f>VLOOKUP(X899,'SCORE TALLER'!$K$2:$L$10,2,TRUE)*AZ$2</f>
        <v>0</v>
      </c>
      <c r="BA899" s="59">
        <f>VLOOKUP(U899,'SCORE TALLER'!$E$2:$F$10,2,FALSE)*BA$2</f>
        <v>0</v>
      </c>
      <c r="BB899" s="59">
        <f>VLOOKUP(Y899,'SCORE TALLER'!$M$2:$N$10,2,TRUE)*BB$2</f>
        <v>0.04</v>
      </c>
      <c r="BC899" s="59">
        <f>VLOOKUP(AA899,'SCORE TALLER'!$Q$2:$R$10,2,FALSE)*BC$2</f>
        <v>0</v>
      </c>
      <c r="BD899" s="59">
        <f>VLOOKUP(V899,'SCORE TALLER'!$G$2:$H$10,2,FALSE)*BD$2</f>
        <v>0</v>
      </c>
      <c r="BE899" s="59">
        <f>VLOOKUP(AF899,'SCORE TALLER'!$AA$2:$AB$10,2,FALSE)*BE$2</f>
        <v>0.30000000000000004</v>
      </c>
      <c r="BF899" s="59">
        <f>VLOOKUP(AL899,'SCORE TALLER'!$AM$2:$AN$10,2,TRUE)*BF$2</f>
        <v>0</v>
      </c>
      <c r="BG899" s="67">
        <f t="shared" si="189"/>
        <v>1.8700000000000003</v>
      </c>
      <c r="BH899" s="67" t="str">
        <f>VLOOKUP(BG899,'SCORE TALLER'!$AP$2:$AQ$7,2,TRUE)</f>
        <v>2. Normal</v>
      </c>
      <c r="BI899" s="67" t="str">
        <f t="shared" si="191"/>
        <v>LBZ</v>
      </c>
      <c r="BJ899" s="67" t="str">
        <f t="shared" si="191"/>
        <v>A</v>
      </c>
      <c r="BK899" s="67" t="str">
        <f t="shared" si="192"/>
        <v>SIN</v>
      </c>
      <c r="BL899" s="86">
        <f t="shared" si="190"/>
        <v>914600</v>
      </c>
      <c r="BM899" s="86">
        <f t="shared" si="193"/>
        <v>0</v>
      </c>
    </row>
    <row r="900" spans="1:65" x14ac:dyDescent="0.3">
      <c r="A900" s="57">
        <v>2020082862</v>
      </c>
      <c r="B900" s="12" t="s">
        <v>1038</v>
      </c>
      <c r="C900" s="58" t="s">
        <v>107</v>
      </c>
      <c r="D900" s="58" t="s">
        <v>115</v>
      </c>
      <c r="E900" s="58">
        <v>343042</v>
      </c>
      <c r="F900" s="58">
        <v>2737978</v>
      </c>
      <c r="G900" s="58">
        <f t="shared" si="181"/>
        <v>2084888</v>
      </c>
      <c r="H900" s="58">
        <f t="shared" si="182"/>
        <v>584888</v>
      </c>
      <c r="I900" s="58" t="e">
        <v>#N/A</v>
      </c>
      <c r="J900" s="58">
        <v>157908</v>
      </c>
      <c r="K900" s="58">
        <v>0</v>
      </c>
      <c r="L900" s="58">
        <v>1500000</v>
      </c>
      <c r="M900" s="58">
        <v>653090</v>
      </c>
      <c r="N900" s="58">
        <f>VLOOKUP(AD900,'tabla ingresos'!$A$3:$D$15,4,FALSE)</f>
        <v>1000000</v>
      </c>
      <c r="O900" s="58">
        <v>0</v>
      </c>
      <c r="P900" s="58">
        <v>0</v>
      </c>
      <c r="Q900" s="58">
        <v>0</v>
      </c>
      <c r="R900" s="12">
        <v>76130</v>
      </c>
      <c r="S900" s="12" t="s">
        <v>87</v>
      </c>
      <c r="T900" s="12" t="s">
        <v>89</v>
      </c>
      <c r="U900" s="12" t="s">
        <v>10</v>
      </c>
      <c r="V900" s="12">
        <v>4</v>
      </c>
      <c r="W900" s="12">
        <v>0</v>
      </c>
      <c r="X900" s="12">
        <v>0</v>
      </c>
      <c r="Y900" s="59">
        <v>2.0493150684931507</v>
      </c>
      <c r="Z900" s="59">
        <v>31.972602739726028</v>
      </c>
      <c r="AA900" s="12">
        <v>2</v>
      </c>
      <c r="AB900" s="12">
        <v>2</v>
      </c>
      <c r="AC900" s="12">
        <v>3</v>
      </c>
      <c r="AD900" s="12">
        <v>2</v>
      </c>
      <c r="AE900" s="12">
        <v>3</v>
      </c>
      <c r="AF900" s="58" t="s">
        <v>91</v>
      </c>
      <c r="AG900" s="66">
        <f t="shared" si="183"/>
        <v>0.105272</v>
      </c>
      <c r="AH900" s="67">
        <f t="shared" si="184"/>
        <v>1.8253186666666668</v>
      </c>
      <c r="AI900" s="67">
        <f t="shared" si="185"/>
        <v>0.66408800000000001</v>
      </c>
      <c r="AJ900" s="67">
        <f t="shared" si="186"/>
        <v>1.3899253333333332</v>
      </c>
      <c r="AK900" s="67">
        <f t="shared" si="187"/>
        <v>0.38992533333333335</v>
      </c>
      <c r="AL900" s="67">
        <f t="shared" si="188"/>
        <v>0</v>
      </c>
      <c r="AM900" s="59">
        <f>VLOOKUP(AG900,'SCORE TALLER'!$AC$2:$AD$10,2,TRUE)*AM$2</f>
        <v>0</v>
      </c>
      <c r="AN900" s="59">
        <f>VLOOKUP(AD900,'SCORE TALLER'!$W$2:$X$10,2,TRUE)*AN$2</f>
        <v>0.32</v>
      </c>
      <c r="AO900" s="59">
        <f>VLOOKUP(AB900,'SCORE TALLER'!$S$2:$T$10,2,FALSE)*AO$2</f>
        <v>0.04</v>
      </c>
      <c r="AP900" s="59">
        <f>VLOOKUP(AH900,'SCORE TALLER'!$AE$2:$AF$10,2,TRUE)*AP$2</f>
        <v>0</v>
      </c>
      <c r="AQ900" s="59">
        <f>VLOOKUP(AI900,'SCORE TALLER'!$AG$2:$AH$10,2,TRUE)*AQ$2</f>
        <v>0.4</v>
      </c>
      <c r="AR900" s="59">
        <f>VLOOKUP(AC900,'SCORE TALLER'!$U$2:$V$10,2,FALSE)*AR$2</f>
        <v>0.03</v>
      </c>
      <c r="AS900" s="59">
        <f>VLOOKUP(AE900,'SCORE TALLER'!$Y$2:$Z$10,2,FALSE)*AS$2</f>
        <v>0.02</v>
      </c>
      <c r="AT900" s="59">
        <f>VLOOKUP(Z900,'SCORE TALLER'!$O$2:$P$10,2,TRUE)*AT$2</f>
        <v>0.04</v>
      </c>
      <c r="AU900" s="59">
        <f>VLOOKUP(S900,'SCORE TALLER'!$A$2:$B$10,2,FALSE)*AU$2</f>
        <v>0.15000000000000002</v>
      </c>
      <c r="AV900" s="59">
        <f>VLOOKUP(AJ900,'SCORE TALLER'!$AI$2:$AJ$10,2,TRUE)*AV$2</f>
        <v>0.2</v>
      </c>
      <c r="AW900" s="59">
        <f>VLOOKUP(AK900,'SCORE TALLER'!$AK$2:$AL$10,2,TRUE)*AW$2</f>
        <v>0.25</v>
      </c>
      <c r="AX900" s="59">
        <f>VLOOKUP(T900,'SCORE TALLER'!$C$2:$D$10,2,FALSE)*AX$2</f>
        <v>0</v>
      </c>
      <c r="AY900" s="59">
        <f>VLOOKUP(W900,'SCORE TALLER'!$I$2:$J$10,2,TRUE)*AY$2</f>
        <v>0</v>
      </c>
      <c r="AZ900" s="59">
        <f>VLOOKUP(X900,'SCORE TALLER'!$K$2:$L$10,2,TRUE)*AZ$2</f>
        <v>0</v>
      </c>
      <c r="BA900" s="59">
        <f>VLOOKUP(U900,'SCORE TALLER'!$E$2:$F$10,2,FALSE)*BA$2</f>
        <v>0</v>
      </c>
      <c r="BB900" s="59">
        <f>VLOOKUP(Y900,'SCORE TALLER'!$M$2:$N$10,2,TRUE)*BB$2</f>
        <v>0.04</v>
      </c>
      <c r="BC900" s="59">
        <f>VLOOKUP(AA900,'SCORE TALLER'!$Q$2:$R$10,2,FALSE)*BC$2</f>
        <v>0</v>
      </c>
      <c r="BD900" s="59">
        <f>VLOOKUP(V900,'SCORE TALLER'!$G$2:$H$10,2,FALSE)*BD$2</f>
        <v>0</v>
      </c>
      <c r="BE900" s="59">
        <f>VLOOKUP(AF900,'SCORE TALLER'!$AA$2:$AB$10,2,FALSE)*BE$2</f>
        <v>0.30000000000000004</v>
      </c>
      <c r="BF900" s="59">
        <f>VLOOKUP(AL900,'SCORE TALLER'!$AM$2:$AN$10,2,TRUE)*BF$2</f>
        <v>0</v>
      </c>
      <c r="BG900" s="67">
        <f t="shared" si="189"/>
        <v>1.79</v>
      </c>
      <c r="BH900" s="67" t="str">
        <f>VLOOKUP(BG900,'SCORE TALLER'!$AP$2:$AQ$7,2,TRUE)</f>
        <v>2. Normal</v>
      </c>
      <c r="BI900" s="67" t="str">
        <f t="shared" si="191"/>
        <v>LBZ</v>
      </c>
      <c r="BJ900" s="67" t="str">
        <f t="shared" si="191"/>
        <v>A</v>
      </c>
      <c r="BK900" s="67" t="str">
        <f t="shared" si="192"/>
        <v>SIN</v>
      </c>
      <c r="BL900" s="86">
        <f t="shared" si="190"/>
        <v>584888</v>
      </c>
      <c r="BM900" s="86">
        <f t="shared" si="193"/>
        <v>0</v>
      </c>
    </row>
    <row r="901" spans="1:65" x14ac:dyDescent="0.3">
      <c r="A901" s="57">
        <v>82008662</v>
      </c>
      <c r="B901" s="12" t="s">
        <v>1039</v>
      </c>
      <c r="C901" s="58" t="s">
        <v>105</v>
      </c>
      <c r="D901" s="58" t="s">
        <v>115</v>
      </c>
      <c r="E901" s="58"/>
      <c r="F901" s="58">
        <v>3688721</v>
      </c>
      <c r="G901" s="58">
        <f t="shared" ref="G901:G964" si="194">+IF(F901&gt;M901+100000,F901-M901,0)</f>
        <v>2696101</v>
      </c>
      <c r="H901" s="58">
        <f t="shared" ref="H901:H964" si="195">IF(G901&gt;L901+100000,G901-L901,0)</f>
        <v>2696101</v>
      </c>
      <c r="I901" s="58">
        <v>3689000</v>
      </c>
      <c r="J901" s="58">
        <v>164479</v>
      </c>
      <c r="K901" s="58">
        <v>0</v>
      </c>
      <c r="L901" s="58">
        <v>0</v>
      </c>
      <c r="M901" s="58">
        <v>992620</v>
      </c>
      <c r="N901" s="58">
        <f>VLOOKUP(AD901,'tabla ingresos'!$A$3:$D$15,4,FALSE)</f>
        <v>1000000</v>
      </c>
      <c r="O901" s="58">
        <v>69202.476747729423</v>
      </c>
      <c r="P901" s="58">
        <v>3111000</v>
      </c>
      <c r="Q901" s="58">
        <v>0</v>
      </c>
      <c r="R901" s="12">
        <v>68276</v>
      </c>
      <c r="S901" s="12" t="s">
        <v>88</v>
      </c>
      <c r="T901" s="12" t="s">
        <v>89</v>
      </c>
      <c r="U901" s="12" t="s">
        <v>10</v>
      </c>
      <c r="V901" s="12">
        <v>4</v>
      </c>
      <c r="W901" s="12">
        <v>0</v>
      </c>
      <c r="X901" s="12">
        <v>0</v>
      </c>
      <c r="Y901" s="59">
        <v>2.5726027397260274</v>
      </c>
      <c r="Z901" s="59">
        <v>42.720547945205482</v>
      </c>
      <c r="AA901" s="12">
        <v>1</v>
      </c>
      <c r="AB901" s="12">
        <v>2</v>
      </c>
      <c r="AC901" s="12">
        <v>1</v>
      </c>
      <c r="AD901" s="12">
        <v>2</v>
      </c>
      <c r="AE901" s="12">
        <v>2</v>
      </c>
      <c r="AF901" s="58" t="s">
        <v>17</v>
      </c>
      <c r="AG901" s="66">
        <f t="shared" ref="AG901:AG964" si="196">+(O901+J901)/(N901*1.5)</f>
        <v>0.15578765116515295</v>
      </c>
      <c r="AH901" s="67">
        <f t="shared" ref="AH901:AH964" si="197">+(P901+F901)/(N901*1.5)</f>
        <v>4.533147333333333</v>
      </c>
      <c r="AI901" s="67">
        <f t="shared" ref="AI901:AI964" si="198">+(E901+M901)/(N901*1.5)</f>
        <v>0.66174666666666671</v>
      </c>
      <c r="AJ901" s="67">
        <f t="shared" ref="AJ901:AJ964" si="199">+G901/(N901*1.5)</f>
        <v>1.7974006666666666</v>
      </c>
      <c r="AK901" s="67">
        <f t="shared" ref="AK901:AK964" si="200">+H901/(N901*1.5)</f>
        <v>1.7974006666666666</v>
      </c>
      <c r="AL901" s="67">
        <f t="shared" ref="AL901:AL964" si="201">+Q901/(N901*1.5)</f>
        <v>0</v>
      </c>
      <c r="AM901" s="59">
        <f>VLOOKUP(AG901,'SCORE TALLER'!$AC$2:$AD$10,2,TRUE)*AM$2</f>
        <v>0</v>
      </c>
      <c r="AN901" s="59">
        <f>VLOOKUP(AD901,'SCORE TALLER'!$W$2:$X$10,2,TRUE)*AN$2</f>
        <v>0.32</v>
      </c>
      <c r="AO901" s="59">
        <f>VLOOKUP(AB901,'SCORE TALLER'!$S$2:$T$10,2,FALSE)*AO$2</f>
        <v>0.04</v>
      </c>
      <c r="AP901" s="59">
        <f>VLOOKUP(AH901,'SCORE TALLER'!$AE$2:$AF$10,2,TRUE)*AP$2</f>
        <v>0</v>
      </c>
      <c r="AQ901" s="59">
        <f>VLOOKUP(AI901,'SCORE TALLER'!$AG$2:$AH$10,2,TRUE)*AQ$2</f>
        <v>0.4</v>
      </c>
      <c r="AR901" s="59">
        <f>VLOOKUP(AC901,'SCORE TALLER'!$U$2:$V$10,2,FALSE)*AR$2</f>
        <v>0.05</v>
      </c>
      <c r="AS901" s="59">
        <f>VLOOKUP(AE901,'SCORE TALLER'!$Y$2:$Z$10,2,FALSE)*AS$2</f>
        <v>0.01</v>
      </c>
      <c r="AT901" s="59">
        <f>VLOOKUP(Z901,'SCORE TALLER'!$O$2:$P$10,2,TRUE)*AT$2</f>
        <v>0.03</v>
      </c>
      <c r="AU901" s="59">
        <f>VLOOKUP(S901,'SCORE TALLER'!$A$2:$B$10,2,FALSE)*AU$2</f>
        <v>0.25</v>
      </c>
      <c r="AV901" s="59">
        <f>VLOOKUP(AJ901,'SCORE TALLER'!$AI$2:$AJ$10,2,TRUE)*AV$2</f>
        <v>0.2</v>
      </c>
      <c r="AW901" s="59">
        <f>VLOOKUP(AK901,'SCORE TALLER'!$AK$2:$AL$10,2,TRUE)*AW$2</f>
        <v>0.2</v>
      </c>
      <c r="AX901" s="59">
        <f>VLOOKUP(T901,'SCORE TALLER'!$C$2:$D$10,2,FALSE)*AX$2</f>
        <v>0</v>
      </c>
      <c r="AY901" s="59">
        <f>VLOOKUP(W901,'SCORE TALLER'!$I$2:$J$10,2,TRUE)*AY$2</f>
        <v>0</v>
      </c>
      <c r="AZ901" s="59">
        <f>VLOOKUP(X901,'SCORE TALLER'!$K$2:$L$10,2,TRUE)*AZ$2</f>
        <v>0</v>
      </c>
      <c r="BA901" s="59">
        <f>VLOOKUP(U901,'SCORE TALLER'!$E$2:$F$10,2,FALSE)*BA$2</f>
        <v>0</v>
      </c>
      <c r="BB901" s="59">
        <f>VLOOKUP(Y901,'SCORE TALLER'!$M$2:$N$10,2,TRUE)*BB$2</f>
        <v>0.04</v>
      </c>
      <c r="BC901" s="59">
        <f>VLOOKUP(AA901,'SCORE TALLER'!$Q$2:$R$10,2,FALSE)*BC$2</f>
        <v>0.05</v>
      </c>
      <c r="BD901" s="59">
        <f>VLOOKUP(V901,'SCORE TALLER'!$G$2:$H$10,2,FALSE)*BD$2</f>
        <v>0</v>
      </c>
      <c r="BE901" s="59">
        <f>VLOOKUP(AF901,'SCORE TALLER'!$AA$2:$AB$10,2,FALSE)*BE$2</f>
        <v>0.1</v>
      </c>
      <c r="BF901" s="59">
        <f>VLOOKUP(AL901,'SCORE TALLER'!$AM$2:$AN$10,2,TRUE)*BF$2</f>
        <v>0</v>
      </c>
      <c r="BG901" s="67">
        <f t="shared" ref="BG901:BG964" si="202">+SUM(AM901:BF901)</f>
        <v>1.6900000000000002</v>
      </c>
      <c r="BH901" s="67" t="str">
        <f>VLOOKUP(BG901,'SCORE TALLER'!$AP$2:$AQ$7,2,TRUE)</f>
        <v>2. Normal</v>
      </c>
      <c r="BI901" s="67" t="str">
        <f t="shared" si="191"/>
        <v>LBZ</v>
      </c>
      <c r="BJ901" s="67" t="str">
        <f t="shared" si="191"/>
        <v>A</v>
      </c>
      <c r="BK901" s="67" t="str">
        <f t="shared" si="192"/>
        <v>B</v>
      </c>
      <c r="BL901" s="86">
        <f t="shared" ref="BL901:BL964" si="203">+H901</f>
        <v>2696101</v>
      </c>
      <c r="BM901" s="86">
        <f t="shared" si="193"/>
        <v>0</v>
      </c>
    </row>
    <row r="902" spans="1:65" x14ac:dyDescent="0.3">
      <c r="A902" s="57">
        <v>2044028442</v>
      </c>
      <c r="B902" s="12" t="s">
        <v>1040</v>
      </c>
      <c r="C902" s="58" t="s">
        <v>105</v>
      </c>
      <c r="D902" s="58" t="s">
        <v>30</v>
      </c>
      <c r="E902" s="58">
        <v>1734</v>
      </c>
      <c r="F902" s="58">
        <v>8425822</v>
      </c>
      <c r="G902" s="58">
        <f t="shared" si="194"/>
        <v>7435202</v>
      </c>
      <c r="H902" s="58">
        <f t="shared" si="195"/>
        <v>2435202</v>
      </c>
      <c r="I902" s="58">
        <v>8426000</v>
      </c>
      <c r="J902" s="58">
        <v>239708</v>
      </c>
      <c r="K902" s="58">
        <v>0</v>
      </c>
      <c r="L902" s="58">
        <v>5000000</v>
      </c>
      <c r="M902" s="58">
        <v>990620</v>
      </c>
      <c r="N902" s="58">
        <f>VLOOKUP(AD902,'tabla ingresos'!$A$3:$D$15,4,FALSE)</f>
        <v>1000000</v>
      </c>
      <c r="O902" s="58">
        <v>84840.323470215357</v>
      </c>
      <c r="P902" s="58">
        <v>3814000</v>
      </c>
      <c r="Q902" s="58">
        <v>0</v>
      </c>
      <c r="R902" s="12">
        <v>13052</v>
      </c>
      <c r="S902" s="12" t="s">
        <v>87</v>
      </c>
      <c r="T902" s="12" t="s">
        <v>89</v>
      </c>
      <c r="U902" s="12" t="s">
        <v>10</v>
      </c>
      <c r="V902" s="12">
        <v>4</v>
      </c>
      <c r="W902" s="12">
        <v>0</v>
      </c>
      <c r="X902" s="12">
        <v>0</v>
      </c>
      <c r="Y902" s="59">
        <v>2.1972602739726028</v>
      </c>
      <c r="Z902" s="59">
        <v>31.079452054794519</v>
      </c>
      <c r="AA902" s="12">
        <v>1</v>
      </c>
      <c r="AB902" s="12">
        <v>2</v>
      </c>
      <c r="AC902" s="12">
        <v>1</v>
      </c>
      <c r="AD902" s="12">
        <v>2</v>
      </c>
      <c r="AE902" s="12">
        <v>3</v>
      </c>
      <c r="AF902" s="58" t="s">
        <v>10</v>
      </c>
      <c r="AG902" s="66">
        <f t="shared" si="196"/>
        <v>0.21636554898014357</v>
      </c>
      <c r="AH902" s="67">
        <f t="shared" si="197"/>
        <v>8.1598813333333329</v>
      </c>
      <c r="AI902" s="67">
        <f t="shared" si="198"/>
        <v>0.66156933333333334</v>
      </c>
      <c r="AJ902" s="67">
        <f t="shared" si="199"/>
        <v>4.9568013333333329</v>
      </c>
      <c r="AK902" s="67">
        <f t="shared" si="200"/>
        <v>1.6234679999999999</v>
      </c>
      <c r="AL902" s="67">
        <f t="shared" si="201"/>
        <v>0</v>
      </c>
      <c r="AM902" s="59">
        <f>VLOOKUP(AG902,'SCORE TALLER'!$AC$2:$AD$10,2,TRUE)*AM$2</f>
        <v>0</v>
      </c>
      <c r="AN902" s="59">
        <f>VLOOKUP(AD902,'SCORE TALLER'!$W$2:$X$10,2,TRUE)*AN$2</f>
        <v>0.32</v>
      </c>
      <c r="AO902" s="59">
        <f>VLOOKUP(AB902,'SCORE TALLER'!$S$2:$T$10,2,FALSE)*AO$2</f>
        <v>0.04</v>
      </c>
      <c r="AP902" s="59">
        <f>VLOOKUP(AH902,'SCORE TALLER'!$AE$2:$AF$10,2,TRUE)*AP$2</f>
        <v>0.08</v>
      </c>
      <c r="AQ902" s="59">
        <f>VLOOKUP(AI902,'SCORE TALLER'!$AG$2:$AH$10,2,TRUE)*AQ$2</f>
        <v>0.4</v>
      </c>
      <c r="AR902" s="59">
        <f>VLOOKUP(AC902,'SCORE TALLER'!$U$2:$V$10,2,FALSE)*AR$2</f>
        <v>0.05</v>
      </c>
      <c r="AS902" s="59">
        <f>VLOOKUP(AE902,'SCORE TALLER'!$Y$2:$Z$10,2,FALSE)*AS$2</f>
        <v>0.02</v>
      </c>
      <c r="AT902" s="59">
        <f>VLOOKUP(Z902,'SCORE TALLER'!$O$2:$P$10,2,TRUE)*AT$2</f>
        <v>0.04</v>
      </c>
      <c r="AU902" s="59">
        <f>VLOOKUP(S902,'SCORE TALLER'!$A$2:$B$10,2,FALSE)*AU$2</f>
        <v>0.15000000000000002</v>
      </c>
      <c r="AV902" s="59">
        <f>VLOOKUP(AJ902,'SCORE TALLER'!$AI$2:$AJ$10,2,TRUE)*AV$2</f>
        <v>0.05</v>
      </c>
      <c r="AW902" s="59">
        <f>VLOOKUP(AK902,'SCORE TALLER'!$AK$2:$AL$10,2,TRUE)*AW$2</f>
        <v>0.2</v>
      </c>
      <c r="AX902" s="59">
        <f>VLOOKUP(T902,'SCORE TALLER'!$C$2:$D$10,2,FALSE)*AX$2</f>
        <v>0</v>
      </c>
      <c r="AY902" s="59">
        <f>VLOOKUP(W902,'SCORE TALLER'!$I$2:$J$10,2,TRUE)*AY$2</f>
        <v>0</v>
      </c>
      <c r="AZ902" s="59">
        <f>VLOOKUP(X902,'SCORE TALLER'!$K$2:$L$10,2,TRUE)*AZ$2</f>
        <v>0</v>
      </c>
      <c r="BA902" s="59">
        <f>VLOOKUP(U902,'SCORE TALLER'!$E$2:$F$10,2,FALSE)*BA$2</f>
        <v>0</v>
      </c>
      <c r="BB902" s="59">
        <f>VLOOKUP(Y902,'SCORE TALLER'!$M$2:$N$10,2,TRUE)*BB$2</f>
        <v>0.04</v>
      </c>
      <c r="BC902" s="59">
        <f>VLOOKUP(AA902,'SCORE TALLER'!$Q$2:$R$10,2,FALSE)*BC$2</f>
        <v>0.05</v>
      </c>
      <c r="BD902" s="59">
        <f>VLOOKUP(V902,'SCORE TALLER'!$G$2:$H$10,2,FALSE)*BD$2</f>
        <v>0</v>
      </c>
      <c r="BE902" s="59">
        <f>VLOOKUP(AF902,'SCORE TALLER'!$AA$2:$AB$10,2,FALSE)*BE$2</f>
        <v>0</v>
      </c>
      <c r="BF902" s="59">
        <f>VLOOKUP(AL902,'SCORE TALLER'!$AM$2:$AN$10,2,TRUE)*BF$2</f>
        <v>0</v>
      </c>
      <c r="BG902" s="67">
        <f t="shared" si="202"/>
        <v>1.4400000000000002</v>
      </c>
      <c r="BH902" s="67" t="str">
        <f>VLOOKUP(BG902,'SCORE TALLER'!$AP$2:$AQ$7,2,TRUE)</f>
        <v>2. Normal</v>
      </c>
      <c r="BI902" s="67" t="str">
        <f t="shared" ref="BI902:BJ965" si="204">+T902</f>
        <v>LBZ</v>
      </c>
      <c r="BJ902" s="67" t="str">
        <f t="shared" si="204"/>
        <v>A</v>
      </c>
      <c r="BK902" s="67" t="str">
        <f t="shared" ref="BK902:BK965" si="205">+AF902</f>
        <v>A</v>
      </c>
      <c r="BL902" s="86">
        <f t="shared" si="203"/>
        <v>2435202</v>
      </c>
      <c r="BM902" s="86">
        <f t="shared" ref="BM902:BM965" si="206">+Q902</f>
        <v>0</v>
      </c>
    </row>
    <row r="903" spans="1:65" x14ac:dyDescent="0.3">
      <c r="A903" s="57">
        <v>2008462282</v>
      </c>
      <c r="B903" s="12" t="s">
        <v>1041</v>
      </c>
      <c r="C903" s="58" t="s">
        <v>107</v>
      </c>
      <c r="D903" s="58" t="s">
        <v>114</v>
      </c>
      <c r="E903" s="58">
        <v>164101</v>
      </c>
      <c r="F903" s="58">
        <v>1947339</v>
      </c>
      <c r="G903" s="58">
        <f t="shared" si="194"/>
        <v>1120341</v>
      </c>
      <c r="H903" s="58">
        <f t="shared" si="195"/>
        <v>1120341</v>
      </c>
      <c r="I903" s="58" t="e">
        <v>#N/A</v>
      </c>
      <c r="J903" s="58">
        <v>113852</v>
      </c>
      <c r="K903" s="58">
        <v>0</v>
      </c>
      <c r="L903" s="58">
        <v>0</v>
      </c>
      <c r="M903" s="58">
        <v>826998</v>
      </c>
      <c r="N903" s="58">
        <f>VLOOKUP(AD903,'tabla ingresos'!$A$3:$D$15,4,FALSE)</f>
        <v>1000000</v>
      </c>
      <c r="O903" s="58">
        <v>0</v>
      </c>
      <c r="P903" s="58">
        <v>0</v>
      </c>
      <c r="Q903" s="58">
        <v>0</v>
      </c>
      <c r="R903" s="12">
        <v>76130</v>
      </c>
      <c r="S903" s="12" t="s">
        <v>88</v>
      </c>
      <c r="T903" s="12" t="s">
        <v>89</v>
      </c>
      <c r="U903" s="12" t="s">
        <v>10</v>
      </c>
      <c r="V903" s="12">
        <v>4</v>
      </c>
      <c r="W903" s="12">
        <v>0</v>
      </c>
      <c r="X903" s="12">
        <v>0</v>
      </c>
      <c r="Y903" s="59">
        <v>2.6465753424657534</v>
      </c>
      <c r="Z903" s="59">
        <v>22.75068493150685</v>
      </c>
      <c r="AA903" s="12">
        <v>1</v>
      </c>
      <c r="AB903" s="12">
        <v>2</v>
      </c>
      <c r="AC903" s="12">
        <v>1</v>
      </c>
      <c r="AD903" s="12">
        <v>2</v>
      </c>
      <c r="AE903" s="12">
        <v>1</v>
      </c>
      <c r="AF903" s="58" t="s">
        <v>91</v>
      </c>
      <c r="AG903" s="66">
        <f t="shared" si="196"/>
        <v>7.5901333333333335E-2</v>
      </c>
      <c r="AH903" s="67">
        <f t="shared" si="197"/>
        <v>1.2982260000000001</v>
      </c>
      <c r="AI903" s="67">
        <f t="shared" si="198"/>
        <v>0.66073266666666663</v>
      </c>
      <c r="AJ903" s="67">
        <f t="shared" si="199"/>
        <v>0.74689399999999995</v>
      </c>
      <c r="AK903" s="67">
        <f t="shared" si="200"/>
        <v>0.74689399999999995</v>
      </c>
      <c r="AL903" s="67">
        <f t="shared" si="201"/>
        <v>0</v>
      </c>
      <c r="AM903" s="59">
        <f>VLOOKUP(AG903,'SCORE TALLER'!$AC$2:$AD$10,2,TRUE)*AM$2</f>
        <v>0</v>
      </c>
      <c r="AN903" s="59">
        <f>VLOOKUP(AD903,'SCORE TALLER'!$W$2:$X$10,2,TRUE)*AN$2</f>
        <v>0.32</v>
      </c>
      <c r="AO903" s="59">
        <f>VLOOKUP(AB903,'SCORE TALLER'!$S$2:$T$10,2,FALSE)*AO$2</f>
        <v>0.04</v>
      </c>
      <c r="AP903" s="59">
        <f>VLOOKUP(AH903,'SCORE TALLER'!$AE$2:$AF$10,2,TRUE)*AP$2</f>
        <v>0</v>
      </c>
      <c r="AQ903" s="59">
        <f>VLOOKUP(AI903,'SCORE TALLER'!$AG$2:$AH$10,2,TRUE)*AQ$2</f>
        <v>0.4</v>
      </c>
      <c r="AR903" s="59">
        <f>VLOOKUP(AC903,'SCORE TALLER'!$U$2:$V$10,2,FALSE)*AR$2</f>
        <v>0.05</v>
      </c>
      <c r="AS903" s="59">
        <f>VLOOKUP(AE903,'SCORE TALLER'!$Y$2:$Z$10,2,FALSE)*AS$2</f>
        <v>0.03</v>
      </c>
      <c r="AT903" s="59">
        <f>VLOOKUP(Z903,'SCORE TALLER'!$O$2:$P$10,2,TRUE)*AT$2</f>
        <v>0.05</v>
      </c>
      <c r="AU903" s="59">
        <f>VLOOKUP(S903,'SCORE TALLER'!$A$2:$B$10,2,FALSE)*AU$2</f>
        <v>0.25</v>
      </c>
      <c r="AV903" s="59">
        <f>VLOOKUP(AJ903,'SCORE TALLER'!$AI$2:$AJ$10,2,TRUE)*AV$2</f>
        <v>0.25</v>
      </c>
      <c r="AW903" s="59">
        <f>VLOOKUP(AK903,'SCORE TALLER'!$AK$2:$AL$10,2,TRUE)*AW$2</f>
        <v>0.25</v>
      </c>
      <c r="AX903" s="59">
        <f>VLOOKUP(T903,'SCORE TALLER'!$C$2:$D$10,2,FALSE)*AX$2</f>
        <v>0</v>
      </c>
      <c r="AY903" s="59">
        <f>VLOOKUP(W903,'SCORE TALLER'!$I$2:$J$10,2,TRUE)*AY$2</f>
        <v>0</v>
      </c>
      <c r="AZ903" s="59">
        <f>VLOOKUP(X903,'SCORE TALLER'!$K$2:$L$10,2,TRUE)*AZ$2</f>
        <v>0</v>
      </c>
      <c r="BA903" s="59">
        <f>VLOOKUP(U903,'SCORE TALLER'!$E$2:$F$10,2,FALSE)*BA$2</f>
        <v>0</v>
      </c>
      <c r="BB903" s="59">
        <f>VLOOKUP(Y903,'SCORE TALLER'!$M$2:$N$10,2,TRUE)*BB$2</f>
        <v>0.04</v>
      </c>
      <c r="BC903" s="59">
        <f>VLOOKUP(AA903,'SCORE TALLER'!$Q$2:$R$10,2,FALSE)*BC$2</f>
        <v>0.05</v>
      </c>
      <c r="BD903" s="59">
        <f>VLOOKUP(V903,'SCORE TALLER'!$G$2:$H$10,2,FALSE)*BD$2</f>
        <v>0</v>
      </c>
      <c r="BE903" s="59">
        <f>VLOOKUP(AF903,'SCORE TALLER'!$AA$2:$AB$10,2,FALSE)*BE$2</f>
        <v>0.30000000000000004</v>
      </c>
      <c r="BF903" s="59">
        <f>VLOOKUP(AL903,'SCORE TALLER'!$AM$2:$AN$10,2,TRUE)*BF$2</f>
        <v>0</v>
      </c>
      <c r="BG903" s="67">
        <f t="shared" si="202"/>
        <v>2.0300000000000002</v>
      </c>
      <c r="BH903" s="67" t="str">
        <f>VLOOKUP(BG903,'SCORE TALLER'!$AP$2:$AQ$7,2,TRUE)</f>
        <v>3. Medio</v>
      </c>
      <c r="BI903" s="67" t="str">
        <f t="shared" si="204"/>
        <v>LBZ</v>
      </c>
      <c r="BJ903" s="67" t="str">
        <f t="shared" si="204"/>
        <v>A</v>
      </c>
      <c r="BK903" s="67" t="str">
        <f t="shared" si="205"/>
        <v>SIN</v>
      </c>
      <c r="BL903" s="86">
        <f t="shared" si="203"/>
        <v>1120341</v>
      </c>
      <c r="BM903" s="86">
        <f t="shared" si="206"/>
        <v>0</v>
      </c>
    </row>
    <row r="904" spans="1:65" x14ac:dyDescent="0.3">
      <c r="A904" s="57">
        <v>42686068</v>
      </c>
      <c r="B904" s="12" t="s">
        <v>1042</v>
      </c>
      <c r="C904" s="58" t="s">
        <v>107</v>
      </c>
      <c r="D904" s="58" t="s">
        <v>115</v>
      </c>
      <c r="E904" s="58"/>
      <c r="F904" s="58">
        <v>3009466</v>
      </c>
      <c r="G904" s="58">
        <f t="shared" si="194"/>
        <v>2018846</v>
      </c>
      <c r="H904" s="58">
        <f t="shared" si="195"/>
        <v>157753</v>
      </c>
      <c r="I904" s="58" t="e">
        <v>#N/A</v>
      </c>
      <c r="J904" s="58">
        <v>117326</v>
      </c>
      <c r="K904" s="58">
        <v>0</v>
      </c>
      <c r="L904" s="58">
        <v>1861093</v>
      </c>
      <c r="M904" s="58">
        <v>990620</v>
      </c>
      <c r="N904" s="58">
        <f>VLOOKUP(AD904,'tabla ingresos'!$A$3:$D$15,4,FALSE)</f>
        <v>1000000</v>
      </c>
      <c r="O904" s="58">
        <v>0</v>
      </c>
      <c r="P904" s="58">
        <v>0</v>
      </c>
      <c r="Q904" s="58">
        <v>0</v>
      </c>
      <c r="R904" s="12">
        <v>8001</v>
      </c>
      <c r="S904" s="12" t="s">
        <v>87</v>
      </c>
      <c r="T904" s="12" t="s">
        <v>89</v>
      </c>
      <c r="U904" s="12" t="s">
        <v>10</v>
      </c>
      <c r="V904" s="12">
        <v>4</v>
      </c>
      <c r="W904" s="12">
        <v>0</v>
      </c>
      <c r="X904" s="12">
        <v>0</v>
      </c>
      <c r="Y904" s="59">
        <v>2.2383561643835614</v>
      </c>
      <c r="Z904" s="59">
        <v>59.290410958904111</v>
      </c>
      <c r="AA904" s="12">
        <v>2</v>
      </c>
      <c r="AB904" s="12">
        <v>2</v>
      </c>
      <c r="AC904" s="12">
        <v>1</v>
      </c>
      <c r="AD904" s="12">
        <v>2</v>
      </c>
      <c r="AE904" s="12">
        <v>3</v>
      </c>
      <c r="AF904" s="58" t="s">
        <v>91</v>
      </c>
      <c r="AG904" s="66">
        <f t="shared" si="196"/>
        <v>7.8217333333333333E-2</v>
      </c>
      <c r="AH904" s="67">
        <f t="shared" si="197"/>
        <v>2.0063106666666668</v>
      </c>
      <c r="AI904" s="67">
        <f t="shared" si="198"/>
        <v>0.6604133333333333</v>
      </c>
      <c r="AJ904" s="67">
        <f t="shared" si="199"/>
        <v>1.3458973333333333</v>
      </c>
      <c r="AK904" s="67">
        <f t="shared" si="200"/>
        <v>0.10516866666666666</v>
      </c>
      <c r="AL904" s="67">
        <f t="shared" si="201"/>
        <v>0</v>
      </c>
      <c r="AM904" s="59">
        <f>VLOOKUP(AG904,'SCORE TALLER'!$AC$2:$AD$10,2,TRUE)*AM$2</f>
        <v>0</v>
      </c>
      <c r="AN904" s="59">
        <f>VLOOKUP(AD904,'SCORE TALLER'!$W$2:$X$10,2,TRUE)*AN$2</f>
        <v>0.32</v>
      </c>
      <c r="AO904" s="59">
        <f>VLOOKUP(AB904,'SCORE TALLER'!$S$2:$T$10,2,FALSE)*AO$2</f>
        <v>0.04</v>
      </c>
      <c r="AP904" s="59">
        <f>VLOOKUP(AH904,'SCORE TALLER'!$AE$2:$AF$10,2,TRUE)*AP$2</f>
        <v>0</v>
      </c>
      <c r="AQ904" s="59">
        <f>VLOOKUP(AI904,'SCORE TALLER'!$AG$2:$AH$10,2,TRUE)*AQ$2</f>
        <v>0.4</v>
      </c>
      <c r="AR904" s="59">
        <f>VLOOKUP(AC904,'SCORE TALLER'!$U$2:$V$10,2,FALSE)*AR$2</f>
        <v>0.05</v>
      </c>
      <c r="AS904" s="59">
        <f>VLOOKUP(AE904,'SCORE TALLER'!$Y$2:$Z$10,2,FALSE)*AS$2</f>
        <v>0.02</v>
      </c>
      <c r="AT904" s="59">
        <f>VLOOKUP(Z904,'SCORE TALLER'!$O$2:$P$10,2,TRUE)*AT$2</f>
        <v>0.01</v>
      </c>
      <c r="AU904" s="59">
        <f>VLOOKUP(S904,'SCORE TALLER'!$A$2:$B$10,2,FALSE)*AU$2</f>
        <v>0.15000000000000002</v>
      </c>
      <c r="AV904" s="59">
        <f>VLOOKUP(AJ904,'SCORE TALLER'!$AI$2:$AJ$10,2,TRUE)*AV$2</f>
        <v>0.2</v>
      </c>
      <c r="AW904" s="59">
        <f>VLOOKUP(AK904,'SCORE TALLER'!$AK$2:$AL$10,2,TRUE)*AW$2</f>
        <v>0.25</v>
      </c>
      <c r="AX904" s="59">
        <f>VLOOKUP(T904,'SCORE TALLER'!$C$2:$D$10,2,FALSE)*AX$2</f>
        <v>0</v>
      </c>
      <c r="AY904" s="59">
        <f>VLOOKUP(W904,'SCORE TALLER'!$I$2:$J$10,2,TRUE)*AY$2</f>
        <v>0</v>
      </c>
      <c r="AZ904" s="59">
        <f>VLOOKUP(X904,'SCORE TALLER'!$K$2:$L$10,2,TRUE)*AZ$2</f>
        <v>0</v>
      </c>
      <c r="BA904" s="59">
        <f>VLOOKUP(U904,'SCORE TALLER'!$E$2:$F$10,2,FALSE)*BA$2</f>
        <v>0</v>
      </c>
      <c r="BB904" s="59">
        <f>VLOOKUP(Y904,'SCORE TALLER'!$M$2:$N$10,2,TRUE)*BB$2</f>
        <v>0.04</v>
      </c>
      <c r="BC904" s="59">
        <f>VLOOKUP(AA904,'SCORE TALLER'!$Q$2:$R$10,2,FALSE)*BC$2</f>
        <v>0</v>
      </c>
      <c r="BD904" s="59">
        <f>VLOOKUP(V904,'SCORE TALLER'!$G$2:$H$10,2,FALSE)*BD$2</f>
        <v>0</v>
      </c>
      <c r="BE904" s="59">
        <f>VLOOKUP(AF904,'SCORE TALLER'!$AA$2:$AB$10,2,FALSE)*BE$2</f>
        <v>0.30000000000000004</v>
      </c>
      <c r="BF904" s="59">
        <f>VLOOKUP(AL904,'SCORE TALLER'!$AM$2:$AN$10,2,TRUE)*BF$2</f>
        <v>0</v>
      </c>
      <c r="BG904" s="67">
        <f t="shared" si="202"/>
        <v>1.7800000000000002</v>
      </c>
      <c r="BH904" s="67" t="str">
        <f>VLOOKUP(BG904,'SCORE TALLER'!$AP$2:$AQ$7,2,TRUE)</f>
        <v>2. Normal</v>
      </c>
      <c r="BI904" s="67" t="str">
        <f t="shared" si="204"/>
        <v>LBZ</v>
      </c>
      <c r="BJ904" s="67" t="str">
        <f t="shared" si="204"/>
        <v>A</v>
      </c>
      <c r="BK904" s="67" t="str">
        <f t="shared" si="205"/>
        <v>SIN</v>
      </c>
      <c r="BL904" s="86">
        <f t="shared" si="203"/>
        <v>157753</v>
      </c>
      <c r="BM904" s="86">
        <f t="shared" si="206"/>
        <v>0</v>
      </c>
    </row>
    <row r="905" spans="1:65" x14ac:dyDescent="0.3">
      <c r="A905" s="57">
        <v>84668286</v>
      </c>
      <c r="B905" s="12" t="s">
        <v>1043</v>
      </c>
      <c r="C905" s="58" t="s">
        <v>105</v>
      </c>
      <c r="D905" s="58" t="s">
        <v>115</v>
      </c>
      <c r="E905" s="58"/>
      <c r="F905" s="58">
        <v>3370563</v>
      </c>
      <c r="G905" s="58">
        <f t="shared" si="194"/>
        <v>2379943</v>
      </c>
      <c r="H905" s="58">
        <f t="shared" si="195"/>
        <v>0</v>
      </c>
      <c r="I905" s="58">
        <v>3371000</v>
      </c>
      <c r="J905" s="58">
        <v>142213</v>
      </c>
      <c r="K905" s="58">
        <v>0</v>
      </c>
      <c r="L905" s="58">
        <v>2540000</v>
      </c>
      <c r="M905" s="58">
        <v>990620</v>
      </c>
      <c r="N905" s="58">
        <f>VLOOKUP(AD905,'tabla ingresos'!$A$3:$D$15,4,FALSE)</f>
        <v>1000000</v>
      </c>
      <c r="O905" s="58">
        <v>93531.120593150787</v>
      </c>
      <c r="P905" s="58">
        <v>2384000</v>
      </c>
      <c r="Q905" s="58">
        <v>0</v>
      </c>
      <c r="R905" s="12">
        <v>68276</v>
      </c>
      <c r="S905" s="12" t="s">
        <v>87</v>
      </c>
      <c r="T905" s="12" t="s">
        <v>89</v>
      </c>
      <c r="U905" s="12" t="s">
        <v>10</v>
      </c>
      <c r="V905" s="12">
        <v>4</v>
      </c>
      <c r="W905" s="12">
        <v>0</v>
      </c>
      <c r="X905" s="12">
        <v>0</v>
      </c>
      <c r="Y905" s="59">
        <v>2.1972602739726028</v>
      </c>
      <c r="Z905" s="59">
        <v>49.769863013698632</v>
      </c>
      <c r="AA905" s="12">
        <v>1</v>
      </c>
      <c r="AB905" s="12">
        <v>3</v>
      </c>
      <c r="AC905" s="12">
        <v>1</v>
      </c>
      <c r="AD905" s="12">
        <v>2</v>
      </c>
      <c r="AE905" s="12">
        <v>2</v>
      </c>
      <c r="AF905" s="58" t="s">
        <v>17</v>
      </c>
      <c r="AG905" s="66">
        <f t="shared" si="196"/>
        <v>0.15716274706210051</v>
      </c>
      <c r="AH905" s="67">
        <f t="shared" si="197"/>
        <v>3.8363753333333332</v>
      </c>
      <c r="AI905" s="67">
        <f t="shared" si="198"/>
        <v>0.6604133333333333</v>
      </c>
      <c r="AJ905" s="67">
        <f t="shared" si="199"/>
        <v>1.5866286666666667</v>
      </c>
      <c r="AK905" s="67">
        <f t="shared" si="200"/>
        <v>0</v>
      </c>
      <c r="AL905" s="67">
        <f t="shared" si="201"/>
        <v>0</v>
      </c>
      <c r="AM905" s="59">
        <f>VLOOKUP(AG905,'SCORE TALLER'!$AC$2:$AD$10,2,TRUE)*AM$2</f>
        <v>0</v>
      </c>
      <c r="AN905" s="59">
        <f>VLOOKUP(AD905,'SCORE TALLER'!$W$2:$X$10,2,TRUE)*AN$2</f>
        <v>0.32</v>
      </c>
      <c r="AO905" s="59">
        <f>VLOOKUP(AB905,'SCORE TALLER'!$S$2:$T$10,2,FALSE)*AO$2</f>
        <v>0.03</v>
      </c>
      <c r="AP905" s="59">
        <f>VLOOKUP(AH905,'SCORE TALLER'!$AE$2:$AF$10,2,TRUE)*AP$2</f>
        <v>0</v>
      </c>
      <c r="AQ905" s="59">
        <f>VLOOKUP(AI905,'SCORE TALLER'!$AG$2:$AH$10,2,TRUE)*AQ$2</f>
        <v>0.4</v>
      </c>
      <c r="AR905" s="59">
        <f>VLOOKUP(AC905,'SCORE TALLER'!$U$2:$V$10,2,FALSE)*AR$2</f>
        <v>0.05</v>
      </c>
      <c r="AS905" s="59">
        <f>VLOOKUP(AE905,'SCORE TALLER'!$Y$2:$Z$10,2,FALSE)*AS$2</f>
        <v>0.01</v>
      </c>
      <c r="AT905" s="59">
        <f>VLOOKUP(Z905,'SCORE TALLER'!$O$2:$P$10,2,TRUE)*AT$2</f>
        <v>0.02</v>
      </c>
      <c r="AU905" s="59">
        <f>VLOOKUP(S905,'SCORE TALLER'!$A$2:$B$10,2,FALSE)*AU$2</f>
        <v>0.15000000000000002</v>
      </c>
      <c r="AV905" s="59">
        <f>VLOOKUP(AJ905,'SCORE TALLER'!$AI$2:$AJ$10,2,TRUE)*AV$2</f>
        <v>0.2</v>
      </c>
      <c r="AW905" s="59">
        <f>VLOOKUP(AK905,'SCORE TALLER'!$AK$2:$AL$10,2,TRUE)*AW$2</f>
        <v>0.25</v>
      </c>
      <c r="AX905" s="59">
        <f>VLOOKUP(T905,'SCORE TALLER'!$C$2:$D$10,2,FALSE)*AX$2</f>
        <v>0</v>
      </c>
      <c r="AY905" s="59">
        <f>VLOOKUP(W905,'SCORE TALLER'!$I$2:$J$10,2,TRUE)*AY$2</f>
        <v>0</v>
      </c>
      <c r="AZ905" s="59">
        <f>VLOOKUP(X905,'SCORE TALLER'!$K$2:$L$10,2,TRUE)*AZ$2</f>
        <v>0</v>
      </c>
      <c r="BA905" s="59">
        <f>VLOOKUP(U905,'SCORE TALLER'!$E$2:$F$10,2,FALSE)*BA$2</f>
        <v>0</v>
      </c>
      <c r="BB905" s="59">
        <f>VLOOKUP(Y905,'SCORE TALLER'!$M$2:$N$10,2,TRUE)*BB$2</f>
        <v>0.04</v>
      </c>
      <c r="BC905" s="59">
        <f>VLOOKUP(AA905,'SCORE TALLER'!$Q$2:$R$10,2,FALSE)*BC$2</f>
        <v>0.05</v>
      </c>
      <c r="BD905" s="59">
        <f>VLOOKUP(V905,'SCORE TALLER'!$G$2:$H$10,2,FALSE)*BD$2</f>
        <v>0</v>
      </c>
      <c r="BE905" s="59">
        <f>VLOOKUP(AF905,'SCORE TALLER'!$AA$2:$AB$10,2,FALSE)*BE$2</f>
        <v>0.1</v>
      </c>
      <c r="BF905" s="59">
        <f>VLOOKUP(AL905,'SCORE TALLER'!$AM$2:$AN$10,2,TRUE)*BF$2</f>
        <v>0</v>
      </c>
      <c r="BG905" s="67">
        <f t="shared" si="202"/>
        <v>1.6200000000000003</v>
      </c>
      <c r="BH905" s="67" t="str">
        <f>VLOOKUP(BG905,'SCORE TALLER'!$AP$2:$AQ$7,2,TRUE)</f>
        <v>2. Normal</v>
      </c>
      <c r="BI905" s="67" t="str">
        <f t="shared" si="204"/>
        <v>LBZ</v>
      </c>
      <c r="BJ905" s="67" t="str">
        <f t="shared" si="204"/>
        <v>A</v>
      </c>
      <c r="BK905" s="67" t="str">
        <f t="shared" si="205"/>
        <v>B</v>
      </c>
      <c r="BL905" s="86">
        <f t="shared" si="203"/>
        <v>0</v>
      </c>
      <c r="BM905" s="86">
        <f t="shared" si="206"/>
        <v>0</v>
      </c>
    </row>
    <row r="906" spans="1:65" x14ac:dyDescent="0.3">
      <c r="A906" s="57">
        <v>2044026244</v>
      </c>
      <c r="B906" s="12" t="s">
        <v>1044</v>
      </c>
      <c r="C906" s="58" t="s">
        <v>105</v>
      </c>
      <c r="D906" s="58" t="s">
        <v>115</v>
      </c>
      <c r="E906" s="58"/>
      <c r="F906" s="58">
        <v>6819757</v>
      </c>
      <c r="G906" s="58">
        <f t="shared" si="194"/>
        <v>4840937</v>
      </c>
      <c r="H906" s="58">
        <f t="shared" si="195"/>
        <v>3690937</v>
      </c>
      <c r="I906" s="58">
        <v>6820000</v>
      </c>
      <c r="J906" s="58">
        <v>187495</v>
      </c>
      <c r="K906" s="58">
        <v>0</v>
      </c>
      <c r="L906" s="58">
        <v>1150000</v>
      </c>
      <c r="M906" s="58">
        <v>1978820</v>
      </c>
      <c r="N906" s="58">
        <f>VLOOKUP(AD906,'tabla ingresos'!$A$3:$D$15,4,FALSE)</f>
        <v>2000000</v>
      </c>
      <c r="O906" s="58">
        <v>15459.89114100673</v>
      </c>
      <c r="P906" s="58">
        <v>695000</v>
      </c>
      <c r="Q906" s="58">
        <v>0</v>
      </c>
      <c r="R906" s="12">
        <v>13052</v>
      </c>
      <c r="S906" s="12" t="s">
        <v>87</v>
      </c>
      <c r="T906" s="12" t="s">
        <v>89</v>
      </c>
      <c r="U906" s="12" t="s">
        <v>10</v>
      </c>
      <c r="V906" s="12">
        <v>4</v>
      </c>
      <c r="W906" s="12">
        <v>0</v>
      </c>
      <c r="X906" s="12">
        <v>0</v>
      </c>
      <c r="Y906" s="59">
        <v>5.2383561643835614</v>
      </c>
      <c r="Z906" s="59">
        <v>27.936986301369863</v>
      </c>
      <c r="AA906" s="12">
        <v>1</v>
      </c>
      <c r="AB906" s="12">
        <v>2</v>
      </c>
      <c r="AC906" s="12">
        <v>1</v>
      </c>
      <c r="AD906" s="12">
        <v>3</v>
      </c>
      <c r="AE906" s="12">
        <v>2</v>
      </c>
      <c r="AF906" s="58" t="s">
        <v>10</v>
      </c>
      <c r="AG906" s="66">
        <f t="shared" si="196"/>
        <v>6.7651630380335573E-2</v>
      </c>
      <c r="AH906" s="67">
        <f t="shared" si="197"/>
        <v>2.5049190000000001</v>
      </c>
      <c r="AI906" s="67">
        <f t="shared" si="198"/>
        <v>0.65960666666666667</v>
      </c>
      <c r="AJ906" s="67">
        <f t="shared" si="199"/>
        <v>1.6136456666666668</v>
      </c>
      <c r="AK906" s="67">
        <f t="shared" si="200"/>
        <v>1.2303123333333332</v>
      </c>
      <c r="AL906" s="67">
        <f t="shared" si="201"/>
        <v>0</v>
      </c>
      <c r="AM906" s="59">
        <f>VLOOKUP(AG906,'SCORE TALLER'!$AC$2:$AD$10,2,TRUE)*AM$2</f>
        <v>0</v>
      </c>
      <c r="AN906" s="59">
        <f>VLOOKUP(AD906,'SCORE TALLER'!$W$2:$X$10,2,TRUE)*AN$2</f>
        <v>0.32</v>
      </c>
      <c r="AO906" s="59">
        <f>VLOOKUP(AB906,'SCORE TALLER'!$S$2:$T$10,2,FALSE)*AO$2</f>
        <v>0.04</v>
      </c>
      <c r="AP906" s="59">
        <f>VLOOKUP(AH906,'SCORE TALLER'!$AE$2:$AF$10,2,TRUE)*AP$2</f>
        <v>0</v>
      </c>
      <c r="AQ906" s="59">
        <f>VLOOKUP(AI906,'SCORE TALLER'!$AG$2:$AH$10,2,TRUE)*AQ$2</f>
        <v>0.4</v>
      </c>
      <c r="AR906" s="59">
        <f>VLOOKUP(AC906,'SCORE TALLER'!$U$2:$V$10,2,FALSE)*AR$2</f>
        <v>0.05</v>
      </c>
      <c r="AS906" s="59">
        <f>VLOOKUP(AE906,'SCORE TALLER'!$Y$2:$Z$10,2,FALSE)*AS$2</f>
        <v>0.01</v>
      </c>
      <c r="AT906" s="59">
        <f>VLOOKUP(Z906,'SCORE TALLER'!$O$2:$P$10,2,TRUE)*AT$2</f>
        <v>0.04</v>
      </c>
      <c r="AU906" s="59">
        <f>VLOOKUP(S906,'SCORE TALLER'!$A$2:$B$10,2,FALSE)*AU$2</f>
        <v>0.15000000000000002</v>
      </c>
      <c r="AV906" s="59">
        <f>VLOOKUP(AJ906,'SCORE TALLER'!$AI$2:$AJ$10,2,TRUE)*AV$2</f>
        <v>0.2</v>
      </c>
      <c r="AW906" s="59">
        <f>VLOOKUP(AK906,'SCORE TALLER'!$AK$2:$AL$10,2,TRUE)*AW$2</f>
        <v>0.2</v>
      </c>
      <c r="AX906" s="59">
        <f>VLOOKUP(T906,'SCORE TALLER'!$C$2:$D$10,2,FALSE)*AX$2</f>
        <v>0</v>
      </c>
      <c r="AY906" s="59">
        <f>VLOOKUP(W906,'SCORE TALLER'!$I$2:$J$10,2,TRUE)*AY$2</f>
        <v>0</v>
      </c>
      <c r="AZ906" s="59">
        <f>VLOOKUP(X906,'SCORE TALLER'!$K$2:$L$10,2,TRUE)*AZ$2</f>
        <v>0</v>
      </c>
      <c r="BA906" s="59">
        <f>VLOOKUP(U906,'SCORE TALLER'!$E$2:$F$10,2,FALSE)*BA$2</f>
        <v>0</v>
      </c>
      <c r="BB906" s="59">
        <f>VLOOKUP(Y906,'SCORE TALLER'!$M$2:$N$10,2,TRUE)*BB$2</f>
        <v>0.03</v>
      </c>
      <c r="BC906" s="59">
        <f>VLOOKUP(AA906,'SCORE TALLER'!$Q$2:$R$10,2,FALSE)*BC$2</f>
        <v>0.05</v>
      </c>
      <c r="BD906" s="59">
        <f>VLOOKUP(V906,'SCORE TALLER'!$G$2:$H$10,2,FALSE)*BD$2</f>
        <v>0</v>
      </c>
      <c r="BE906" s="59">
        <f>VLOOKUP(AF906,'SCORE TALLER'!$AA$2:$AB$10,2,FALSE)*BE$2</f>
        <v>0</v>
      </c>
      <c r="BF906" s="59">
        <f>VLOOKUP(AL906,'SCORE TALLER'!$AM$2:$AN$10,2,TRUE)*BF$2</f>
        <v>0</v>
      </c>
      <c r="BG906" s="67">
        <f t="shared" si="202"/>
        <v>1.4900000000000002</v>
      </c>
      <c r="BH906" s="67" t="str">
        <f>VLOOKUP(BG906,'SCORE TALLER'!$AP$2:$AQ$7,2,TRUE)</f>
        <v>2. Normal</v>
      </c>
      <c r="BI906" s="67" t="str">
        <f t="shared" si="204"/>
        <v>LBZ</v>
      </c>
      <c r="BJ906" s="67" t="str">
        <f t="shared" si="204"/>
        <v>A</v>
      </c>
      <c r="BK906" s="67" t="str">
        <f t="shared" si="205"/>
        <v>A</v>
      </c>
      <c r="BL906" s="86">
        <f t="shared" si="203"/>
        <v>3690937</v>
      </c>
      <c r="BM906" s="86">
        <f t="shared" si="206"/>
        <v>0</v>
      </c>
    </row>
    <row r="907" spans="1:65" x14ac:dyDescent="0.3">
      <c r="A907" s="57">
        <v>2044024608</v>
      </c>
      <c r="B907" s="12" t="s">
        <v>1045</v>
      </c>
      <c r="C907" s="58" t="s">
        <v>105</v>
      </c>
      <c r="D907" s="58" t="s">
        <v>115</v>
      </c>
      <c r="E907" s="58"/>
      <c r="F907" s="58">
        <v>4044886</v>
      </c>
      <c r="G907" s="58">
        <f t="shared" si="194"/>
        <v>2074066</v>
      </c>
      <c r="H907" s="58">
        <f t="shared" si="195"/>
        <v>2074066</v>
      </c>
      <c r="I907" s="58">
        <v>4316000</v>
      </c>
      <c r="J907" s="58">
        <v>170664</v>
      </c>
      <c r="K907" s="58">
        <v>0</v>
      </c>
      <c r="L907" s="58">
        <v>0</v>
      </c>
      <c r="M907" s="58">
        <v>1970820</v>
      </c>
      <c r="N907" s="58">
        <f>VLOOKUP(AD907,'tabla ingresos'!$A$3:$D$15,4,FALSE)</f>
        <v>2000000</v>
      </c>
      <c r="O907" s="58">
        <v>224561.97461386988</v>
      </c>
      <c r="P907" s="58">
        <v>8748000</v>
      </c>
      <c r="Q907" s="58">
        <v>0</v>
      </c>
      <c r="R907" s="12">
        <v>13052</v>
      </c>
      <c r="S907" s="12" t="s">
        <v>88</v>
      </c>
      <c r="T907" s="12" t="s">
        <v>89</v>
      </c>
      <c r="U907" s="12" t="s">
        <v>10</v>
      </c>
      <c r="V907" s="12">
        <v>4</v>
      </c>
      <c r="W907" s="12">
        <v>0</v>
      </c>
      <c r="X907" s="12">
        <v>0</v>
      </c>
      <c r="Y907" s="59">
        <v>5.2383561643835614</v>
      </c>
      <c r="Z907" s="59">
        <v>32.772602739726025</v>
      </c>
      <c r="AA907" s="12">
        <v>2</v>
      </c>
      <c r="AB907" s="12">
        <v>2</v>
      </c>
      <c r="AC907" s="12">
        <v>1</v>
      </c>
      <c r="AD907" s="12">
        <v>3</v>
      </c>
      <c r="AE907" s="12">
        <v>3</v>
      </c>
      <c r="AF907" s="58" t="s">
        <v>10</v>
      </c>
      <c r="AG907" s="66">
        <f t="shared" si="196"/>
        <v>0.13174199153795663</v>
      </c>
      <c r="AH907" s="67">
        <f t="shared" si="197"/>
        <v>4.2642953333333331</v>
      </c>
      <c r="AI907" s="67">
        <f t="shared" si="198"/>
        <v>0.65693999999999997</v>
      </c>
      <c r="AJ907" s="67">
        <f t="shared" si="199"/>
        <v>0.69135533333333332</v>
      </c>
      <c r="AK907" s="67">
        <f t="shared" si="200"/>
        <v>0.69135533333333332</v>
      </c>
      <c r="AL907" s="67">
        <f t="shared" si="201"/>
        <v>0</v>
      </c>
      <c r="AM907" s="59">
        <f>VLOOKUP(AG907,'SCORE TALLER'!$AC$2:$AD$10,2,TRUE)*AM$2</f>
        <v>0</v>
      </c>
      <c r="AN907" s="59">
        <f>VLOOKUP(AD907,'SCORE TALLER'!$W$2:$X$10,2,TRUE)*AN$2</f>
        <v>0.32</v>
      </c>
      <c r="AO907" s="59">
        <f>VLOOKUP(AB907,'SCORE TALLER'!$S$2:$T$10,2,FALSE)*AO$2</f>
        <v>0.04</v>
      </c>
      <c r="AP907" s="59">
        <f>VLOOKUP(AH907,'SCORE TALLER'!$AE$2:$AF$10,2,TRUE)*AP$2</f>
        <v>0</v>
      </c>
      <c r="AQ907" s="59">
        <f>VLOOKUP(AI907,'SCORE TALLER'!$AG$2:$AH$10,2,TRUE)*AQ$2</f>
        <v>0.4</v>
      </c>
      <c r="AR907" s="59">
        <f>VLOOKUP(AC907,'SCORE TALLER'!$U$2:$V$10,2,FALSE)*AR$2</f>
        <v>0.05</v>
      </c>
      <c r="AS907" s="59">
        <f>VLOOKUP(AE907,'SCORE TALLER'!$Y$2:$Z$10,2,FALSE)*AS$2</f>
        <v>0.02</v>
      </c>
      <c r="AT907" s="59">
        <f>VLOOKUP(Z907,'SCORE TALLER'!$O$2:$P$10,2,TRUE)*AT$2</f>
        <v>0.04</v>
      </c>
      <c r="AU907" s="59">
        <f>VLOOKUP(S907,'SCORE TALLER'!$A$2:$B$10,2,FALSE)*AU$2</f>
        <v>0.25</v>
      </c>
      <c r="AV907" s="59">
        <f>VLOOKUP(AJ907,'SCORE TALLER'!$AI$2:$AJ$10,2,TRUE)*AV$2</f>
        <v>0.25</v>
      </c>
      <c r="AW907" s="59">
        <f>VLOOKUP(AK907,'SCORE TALLER'!$AK$2:$AL$10,2,TRUE)*AW$2</f>
        <v>0.25</v>
      </c>
      <c r="AX907" s="59">
        <f>VLOOKUP(T907,'SCORE TALLER'!$C$2:$D$10,2,FALSE)*AX$2</f>
        <v>0</v>
      </c>
      <c r="AY907" s="59">
        <f>VLOOKUP(W907,'SCORE TALLER'!$I$2:$J$10,2,TRUE)*AY$2</f>
        <v>0</v>
      </c>
      <c r="AZ907" s="59">
        <f>VLOOKUP(X907,'SCORE TALLER'!$K$2:$L$10,2,TRUE)*AZ$2</f>
        <v>0</v>
      </c>
      <c r="BA907" s="59">
        <f>VLOOKUP(U907,'SCORE TALLER'!$E$2:$F$10,2,FALSE)*BA$2</f>
        <v>0</v>
      </c>
      <c r="BB907" s="59">
        <f>VLOOKUP(Y907,'SCORE TALLER'!$M$2:$N$10,2,TRUE)*BB$2</f>
        <v>0.03</v>
      </c>
      <c r="BC907" s="59">
        <f>VLOOKUP(AA907,'SCORE TALLER'!$Q$2:$R$10,2,FALSE)*BC$2</f>
        <v>0</v>
      </c>
      <c r="BD907" s="59">
        <f>VLOOKUP(V907,'SCORE TALLER'!$G$2:$H$10,2,FALSE)*BD$2</f>
        <v>0</v>
      </c>
      <c r="BE907" s="59">
        <f>VLOOKUP(AF907,'SCORE TALLER'!$AA$2:$AB$10,2,FALSE)*BE$2</f>
        <v>0</v>
      </c>
      <c r="BF907" s="59">
        <f>VLOOKUP(AL907,'SCORE TALLER'!$AM$2:$AN$10,2,TRUE)*BF$2</f>
        <v>0</v>
      </c>
      <c r="BG907" s="67">
        <f t="shared" si="202"/>
        <v>1.6500000000000001</v>
      </c>
      <c r="BH907" s="67" t="str">
        <f>VLOOKUP(BG907,'SCORE TALLER'!$AP$2:$AQ$7,2,TRUE)</f>
        <v>2. Normal</v>
      </c>
      <c r="BI907" s="67" t="str">
        <f t="shared" si="204"/>
        <v>LBZ</v>
      </c>
      <c r="BJ907" s="67" t="str">
        <f t="shared" si="204"/>
        <v>A</v>
      </c>
      <c r="BK907" s="67" t="str">
        <f t="shared" si="205"/>
        <v>A</v>
      </c>
      <c r="BL907" s="86">
        <f t="shared" si="203"/>
        <v>2074066</v>
      </c>
      <c r="BM907" s="86">
        <f t="shared" si="206"/>
        <v>0</v>
      </c>
    </row>
    <row r="908" spans="1:65" x14ac:dyDescent="0.3">
      <c r="A908" s="57">
        <v>2464202</v>
      </c>
      <c r="B908" s="12" t="s">
        <v>1046</v>
      </c>
      <c r="C908" s="58" t="s">
        <v>105</v>
      </c>
      <c r="D908" s="58" t="s">
        <v>115</v>
      </c>
      <c r="E908" s="58">
        <v>92767</v>
      </c>
      <c r="F908" s="58">
        <v>3500000</v>
      </c>
      <c r="G908" s="58">
        <f t="shared" si="194"/>
        <v>2609380</v>
      </c>
      <c r="H908" s="58">
        <f t="shared" si="195"/>
        <v>2609380</v>
      </c>
      <c r="I908" s="58">
        <v>3500000</v>
      </c>
      <c r="J908" s="58">
        <v>135338</v>
      </c>
      <c r="K908" s="58">
        <v>0</v>
      </c>
      <c r="L908" s="58">
        <v>0</v>
      </c>
      <c r="M908" s="58">
        <v>890620</v>
      </c>
      <c r="N908" s="58">
        <f>VLOOKUP(AD908,'tabla ingresos'!$A$3:$D$15,4,FALSE)</f>
        <v>1000000</v>
      </c>
      <c r="O908" s="58">
        <v>90735.10210671433</v>
      </c>
      <c r="P908" s="58">
        <v>4079000</v>
      </c>
      <c r="Q908" s="58">
        <v>0</v>
      </c>
      <c r="R908" s="12">
        <v>68255</v>
      </c>
      <c r="S908" s="12" t="s">
        <v>88</v>
      </c>
      <c r="T908" s="12" t="s">
        <v>89</v>
      </c>
      <c r="U908" s="12" t="s">
        <v>10</v>
      </c>
      <c r="V908" s="12">
        <v>4</v>
      </c>
      <c r="W908" s="12">
        <v>0</v>
      </c>
      <c r="X908" s="12">
        <v>0</v>
      </c>
      <c r="Y908" s="59">
        <v>2.2821917808219179</v>
      </c>
      <c r="Z908" s="59">
        <v>51.07123287671233</v>
      </c>
      <c r="AA908" s="12">
        <v>1</v>
      </c>
      <c r="AB908" s="12">
        <v>2</v>
      </c>
      <c r="AC908" s="12">
        <v>2</v>
      </c>
      <c r="AD908" s="12">
        <v>2</v>
      </c>
      <c r="AE908" s="12">
        <v>6</v>
      </c>
      <c r="AF908" s="58" t="s">
        <v>10</v>
      </c>
      <c r="AG908" s="66">
        <f t="shared" si="196"/>
        <v>0.15071540140447623</v>
      </c>
      <c r="AH908" s="67">
        <f t="shared" si="197"/>
        <v>5.0526666666666671</v>
      </c>
      <c r="AI908" s="67">
        <f t="shared" si="198"/>
        <v>0.6555913333333333</v>
      </c>
      <c r="AJ908" s="67">
        <f t="shared" si="199"/>
        <v>1.7395866666666666</v>
      </c>
      <c r="AK908" s="67">
        <f t="shared" si="200"/>
        <v>1.7395866666666666</v>
      </c>
      <c r="AL908" s="67">
        <f t="shared" si="201"/>
        <v>0</v>
      </c>
      <c r="AM908" s="59">
        <f>VLOOKUP(AG908,'SCORE TALLER'!$AC$2:$AD$10,2,TRUE)*AM$2</f>
        <v>0</v>
      </c>
      <c r="AN908" s="59">
        <f>VLOOKUP(AD908,'SCORE TALLER'!$W$2:$X$10,2,TRUE)*AN$2</f>
        <v>0.32</v>
      </c>
      <c r="AO908" s="59">
        <f>VLOOKUP(AB908,'SCORE TALLER'!$S$2:$T$10,2,FALSE)*AO$2</f>
        <v>0.04</v>
      </c>
      <c r="AP908" s="59">
        <f>VLOOKUP(AH908,'SCORE TALLER'!$AE$2:$AF$10,2,TRUE)*AP$2</f>
        <v>0.08</v>
      </c>
      <c r="AQ908" s="59">
        <f>VLOOKUP(AI908,'SCORE TALLER'!$AG$2:$AH$10,2,TRUE)*AQ$2</f>
        <v>0.4</v>
      </c>
      <c r="AR908" s="59">
        <f>VLOOKUP(AC908,'SCORE TALLER'!$U$2:$V$10,2,FALSE)*AR$2</f>
        <v>0.04</v>
      </c>
      <c r="AS908" s="59">
        <f>VLOOKUP(AE908,'SCORE TALLER'!$Y$2:$Z$10,2,FALSE)*AS$2</f>
        <v>0</v>
      </c>
      <c r="AT908" s="59">
        <f>VLOOKUP(Z908,'SCORE TALLER'!$O$2:$P$10,2,TRUE)*AT$2</f>
        <v>0.02</v>
      </c>
      <c r="AU908" s="59">
        <f>VLOOKUP(S908,'SCORE TALLER'!$A$2:$B$10,2,FALSE)*AU$2</f>
        <v>0.25</v>
      </c>
      <c r="AV908" s="59">
        <f>VLOOKUP(AJ908,'SCORE TALLER'!$AI$2:$AJ$10,2,TRUE)*AV$2</f>
        <v>0.2</v>
      </c>
      <c r="AW908" s="59">
        <f>VLOOKUP(AK908,'SCORE TALLER'!$AK$2:$AL$10,2,TRUE)*AW$2</f>
        <v>0.2</v>
      </c>
      <c r="AX908" s="59">
        <f>VLOOKUP(T908,'SCORE TALLER'!$C$2:$D$10,2,FALSE)*AX$2</f>
        <v>0</v>
      </c>
      <c r="AY908" s="59">
        <f>VLOOKUP(W908,'SCORE TALLER'!$I$2:$J$10,2,TRUE)*AY$2</f>
        <v>0</v>
      </c>
      <c r="AZ908" s="59">
        <f>VLOOKUP(X908,'SCORE TALLER'!$K$2:$L$10,2,TRUE)*AZ$2</f>
        <v>0</v>
      </c>
      <c r="BA908" s="59">
        <f>VLOOKUP(U908,'SCORE TALLER'!$E$2:$F$10,2,FALSE)*BA$2</f>
        <v>0</v>
      </c>
      <c r="BB908" s="59">
        <f>VLOOKUP(Y908,'SCORE TALLER'!$M$2:$N$10,2,TRUE)*BB$2</f>
        <v>0.04</v>
      </c>
      <c r="BC908" s="59">
        <f>VLOOKUP(AA908,'SCORE TALLER'!$Q$2:$R$10,2,FALSE)*BC$2</f>
        <v>0.05</v>
      </c>
      <c r="BD908" s="59">
        <f>VLOOKUP(V908,'SCORE TALLER'!$G$2:$H$10,2,FALSE)*BD$2</f>
        <v>0</v>
      </c>
      <c r="BE908" s="59">
        <f>VLOOKUP(AF908,'SCORE TALLER'!$AA$2:$AB$10,2,FALSE)*BE$2</f>
        <v>0</v>
      </c>
      <c r="BF908" s="59">
        <f>VLOOKUP(AL908,'SCORE TALLER'!$AM$2:$AN$10,2,TRUE)*BF$2</f>
        <v>0</v>
      </c>
      <c r="BG908" s="67">
        <f t="shared" si="202"/>
        <v>1.6400000000000001</v>
      </c>
      <c r="BH908" s="67" t="str">
        <f>VLOOKUP(BG908,'SCORE TALLER'!$AP$2:$AQ$7,2,TRUE)</f>
        <v>2. Normal</v>
      </c>
      <c r="BI908" s="67" t="str">
        <f t="shared" si="204"/>
        <v>LBZ</v>
      </c>
      <c r="BJ908" s="67" t="str">
        <f t="shared" si="204"/>
        <v>A</v>
      </c>
      <c r="BK908" s="67" t="str">
        <f t="shared" si="205"/>
        <v>A</v>
      </c>
      <c r="BL908" s="86">
        <f t="shared" si="203"/>
        <v>2609380</v>
      </c>
      <c r="BM908" s="86">
        <f t="shared" si="206"/>
        <v>0</v>
      </c>
    </row>
    <row r="909" spans="1:65" x14ac:dyDescent="0.3">
      <c r="A909" s="57">
        <v>2066246246</v>
      </c>
      <c r="B909" s="12" t="s">
        <v>1047</v>
      </c>
      <c r="C909" s="58" t="s">
        <v>107</v>
      </c>
      <c r="D909" s="58" t="s">
        <v>115</v>
      </c>
      <c r="E909" s="58"/>
      <c r="F909" s="58">
        <v>3500000</v>
      </c>
      <c r="G909" s="58">
        <f t="shared" si="194"/>
        <v>2520578</v>
      </c>
      <c r="H909" s="58">
        <f t="shared" si="195"/>
        <v>2520578</v>
      </c>
      <c r="I909" s="58" t="e">
        <v>#N/A</v>
      </c>
      <c r="J909" s="58">
        <v>143680</v>
      </c>
      <c r="K909" s="58">
        <v>0</v>
      </c>
      <c r="L909" s="58">
        <v>0</v>
      </c>
      <c r="M909" s="58">
        <v>979422</v>
      </c>
      <c r="N909" s="58">
        <f>VLOOKUP(AD909,'tabla ingresos'!$A$3:$D$15,4,FALSE)</f>
        <v>1000000</v>
      </c>
      <c r="O909" s="58">
        <v>0</v>
      </c>
      <c r="P909" s="58">
        <v>0</v>
      </c>
      <c r="Q909" s="58">
        <v>0</v>
      </c>
      <c r="R909" s="12">
        <v>68255</v>
      </c>
      <c r="S909" s="12" t="s">
        <v>88</v>
      </c>
      <c r="T909" s="12" t="s">
        <v>89</v>
      </c>
      <c r="U909" s="12" t="s">
        <v>10</v>
      </c>
      <c r="V909" s="12">
        <v>4</v>
      </c>
      <c r="W909" s="12">
        <v>0</v>
      </c>
      <c r="X909" s="12">
        <v>0</v>
      </c>
      <c r="Y909" s="59">
        <v>2.8191780821917809</v>
      </c>
      <c r="Z909" s="59">
        <v>34.268493150684932</v>
      </c>
      <c r="AA909" s="12">
        <v>2</v>
      </c>
      <c r="AB909" s="12">
        <v>2</v>
      </c>
      <c r="AC909" s="12">
        <v>1</v>
      </c>
      <c r="AD909" s="12">
        <v>2</v>
      </c>
      <c r="AE909" s="12">
        <v>1</v>
      </c>
      <c r="AF909" s="58" t="s">
        <v>91</v>
      </c>
      <c r="AG909" s="66">
        <f t="shared" si="196"/>
        <v>9.5786666666666673E-2</v>
      </c>
      <c r="AH909" s="67">
        <f t="shared" si="197"/>
        <v>2.3333333333333335</v>
      </c>
      <c r="AI909" s="67">
        <f t="shared" si="198"/>
        <v>0.65294799999999997</v>
      </c>
      <c r="AJ909" s="67">
        <f t="shared" si="199"/>
        <v>1.6803853333333334</v>
      </c>
      <c r="AK909" s="67">
        <f t="shared" si="200"/>
        <v>1.6803853333333334</v>
      </c>
      <c r="AL909" s="67">
        <f t="shared" si="201"/>
        <v>0</v>
      </c>
      <c r="AM909" s="59">
        <f>VLOOKUP(AG909,'SCORE TALLER'!$AC$2:$AD$10,2,TRUE)*AM$2</f>
        <v>0</v>
      </c>
      <c r="AN909" s="59">
        <f>VLOOKUP(AD909,'SCORE TALLER'!$W$2:$X$10,2,TRUE)*AN$2</f>
        <v>0.32</v>
      </c>
      <c r="AO909" s="59">
        <f>VLOOKUP(AB909,'SCORE TALLER'!$S$2:$T$10,2,FALSE)*AO$2</f>
        <v>0.04</v>
      </c>
      <c r="AP909" s="59">
        <f>VLOOKUP(AH909,'SCORE TALLER'!$AE$2:$AF$10,2,TRUE)*AP$2</f>
        <v>0</v>
      </c>
      <c r="AQ909" s="59">
        <f>VLOOKUP(AI909,'SCORE TALLER'!$AG$2:$AH$10,2,TRUE)*AQ$2</f>
        <v>0.4</v>
      </c>
      <c r="AR909" s="59">
        <f>VLOOKUP(AC909,'SCORE TALLER'!$U$2:$V$10,2,FALSE)*AR$2</f>
        <v>0.05</v>
      </c>
      <c r="AS909" s="59">
        <f>VLOOKUP(AE909,'SCORE TALLER'!$Y$2:$Z$10,2,FALSE)*AS$2</f>
        <v>0.03</v>
      </c>
      <c r="AT909" s="59">
        <f>VLOOKUP(Z909,'SCORE TALLER'!$O$2:$P$10,2,TRUE)*AT$2</f>
        <v>0.04</v>
      </c>
      <c r="AU909" s="59">
        <f>VLOOKUP(S909,'SCORE TALLER'!$A$2:$B$10,2,FALSE)*AU$2</f>
        <v>0.25</v>
      </c>
      <c r="AV909" s="59">
        <f>VLOOKUP(AJ909,'SCORE TALLER'!$AI$2:$AJ$10,2,TRUE)*AV$2</f>
        <v>0.2</v>
      </c>
      <c r="AW909" s="59">
        <f>VLOOKUP(AK909,'SCORE TALLER'!$AK$2:$AL$10,2,TRUE)*AW$2</f>
        <v>0.2</v>
      </c>
      <c r="AX909" s="59">
        <f>VLOOKUP(T909,'SCORE TALLER'!$C$2:$D$10,2,FALSE)*AX$2</f>
        <v>0</v>
      </c>
      <c r="AY909" s="59">
        <f>VLOOKUP(W909,'SCORE TALLER'!$I$2:$J$10,2,TRUE)*AY$2</f>
        <v>0</v>
      </c>
      <c r="AZ909" s="59">
        <f>VLOOKUP(X909,'SCORE TALLER'!$K$2:$L$10,2,TRUE)*AZ$2</f>
        <v>0</v>
      </c>
      <c r="BA909" s="59">
        <f>VLOOKUP(U909,'SCORE TALLER'!$E$2:$F$10,2,FALSE)*BA$2</f>
        <v>0</v>
      </c>
      <c r="BB909" s="59">
        <f>VLOOKUP(Y909,'SCORE TALLER'!$M$2:$N$10,2,TRUE)*BB$2</f>
        <v>0.04</v>
      </c>
      <c r="BC909" s="59">
        <f>VLOOKUP(AA909,'SCORE TALLER'!$Q$2:$R$10,2,FALSE)*BC$2</f>
        <v>0</v>
      </c>
      <c r="BD909" s="59">
        <f>VLOOKUP(V909,'SCORE TALLER'!$G$2:$H$10,2,FALSE)*BD$2</f>
        <v>0</v>
      </c>
      <c r="BE909" s="59">
        <f>VLOOKUP(AF909,'SCORE TALLER'!$AA$2:$AB$10,2,FALSE)*BE$2</f>
        <v>0.30000000000000004</v>
      </c>
      <c r="BF909" s="59">
        <f>VLOOKUP(AL909,'SCORE TALLER'!$AM$2:$AN$10,2,TRUE)*BF$2</f>
        <v>0</v>
      </c>
      <c r="BG909" s="67">
        <f t="shared" si="202"/>
        <v>1.87</v>
      </c>
      <c r="BH909" s="67" t="str">
        <f>VLOOKUP(BG909,'SCORE TALLER'!$AP$2:$AQ$7,2,TRUE)</f>
        <v>2. Normal</v>
      </c>
      <c r="BI909" s="67" t="str">
        <f t="shared" si="204"/>
        <v>LBZ</v>
      </c>
      <c r="BJ909" s="67" t="str">
        <f t="shared" si="204"/>
        <v>A</v>
      </c>
      <c r="BK909" s="67" t="str">
        <f t="shared" si="205"/>
        <v>SIN</v>
      </c>
      <c r="BL909" s="86">
        <f t="shared" si="203"/>
        <v>2520578</v>
      </c>
      <c r="BM909" s="86">
        <f t="shared" si="206"/>
        <v>0</v>
      </c>
    </row>
    <row r="910" spans="1:65" x14ac:dyDescent="0.3">
      <c r="A910" s="57">
        <v>24664668</v>
      </c>
      <c r="B910" s="12" t="s">
        <v>1048</v>
      </c>
      <c r="C910" s="58" t="s">
        <v>105</v>
      </c>
      <c r="D910" s="58" t="s">
        <v>30</v>
      </c>
      <c r="E910" s="58"/>
      <c r="F910" s="58">
        <v>8669040</v>
      </c>
      <c r="G910" s="58">
        <f t="shared" si="194"/>
        <v>6710611</v>
      </c>
      <c r="H910" s="58">
        <f t="shared" si="195"/>
        <v>5110611</v>
      </c>
      <c r="I910" s="58">
        <v>8669000</v>
      </c>
      <c r="J910" s="58">
        <v>199598</v>
      </c>
      <c r="K910" s="58">
        <v>0</v>
      </c>
      <c r="L910" s="58">
        <v>1600000</v>
      </c>
      <c r="M910" s="58">
        <v>1958429</v>
      </c>
      <c r="N910" s="58">
        <f>VLOOKUP(AD910,'tabla ingresos'!$A$3:$D$15,4,FALSE)</f>
        <v>2000000</v>
      </c>
      <c r="O910" s="58">
        <v>383953.13675507961</v>
      </c>
      <c r="P910" s="58">
        <v>15207000</v>
      </c>
      <c r="Q910" s="58">
        <v>0</v>
      </c>
      <c r="R910" s="12">
        <v>68255</v>
      </c>
      <c r="S910" s="12" t="s">
        <v>87</v>
      </c>
      <c r="T910" s="12" t="s">
        <v>89</v>
      </c>
      <c r="U910" s="12" t="s">
        <v>10</v>
      </c>
      <c r="V910" s="12">
        <v>4</v>
      </c>
      <c r="W910" s="12">
        <v>0</v>
      </c>
      <c r="X910" s="12">
        <v>0</v>
      </c>
      <c r="Y910" s="59">
        <v>2.7780821917808218</v>
      </c>
      <c r="Z910" s="59">
        <v>40.602739726027394</v>
      </c>
      <c r="AA910" s="12">
        <v>1</v>
      </c>
      <c r="AB910" s="12">
        <v>2</v>
      </c>
      <c r="AC910" s="12">
        <v>2</v>
      </c>
      <c r="AD910" s="12">
        <v>3</v>
      </c>
      <c r="AE910" s="12">
        <v>4</v>
      </c>
      <c r="AF910" s="58" t="s">
        <v>10</v>
      </c>
      <c r="AG910" s="66">
        <f t="shared" si="196"/>
        <v>0.19451704558502653</v>
      </c>
      <c r="AH910" s="67">
        <f t="shared" si="197"/>
        <v>7.9586800000000002</v>
      </c>
      <c r="AI910" s="67">
        <f t="shared" si="198"/>
        <v>0.65280966666666662</v>
      </c>
      <c r="AJ910" s="67">
        <f t="shared" si="199"/>
        <v>2.2368703333333335</v>
      </c>
      <c r="AK910" s="67">
        <f t="shared" si="200"/>
        <v>1.7035370000000001</v>
      </c>
      <c r="AL910" s="67">
        <f t="shared" si="201"/>
        <v>0</v>
      </c>
      <c r="AM910" s="59">
        <f>VLOOKUP(AG910,'SCORE TALLER'!$AC$2:$AD$10,2,TRUE)*AM$2</f>
        <v>0</v>
      </c>
      <c r="AN910" s="59">
        <f>VLOOKUP(AD910,'SCORE TALLER'!$W$2:$X$10,2,TRUE)*AN$2</f>
        <v>0.32</v>
      </c>
      <c r="AO910" s="59">
        <f>VLOOKUP(AB910,'SCORE TALLER'!$S$2:$T$10,2,FALSE)*AO$2</f>
        <v>0.04</v>
      </c>
      <c r="AP910" s="59">
        <f>VLOOKUP(AH910,'SCORE TALLER'!$AE$2:$AF$10,2,TRUE)*AP$2</f>
        <v>0.08</v>
      </c>
      <c r="AQ910" s="59">
        <f>VLOOKUP(AI910,'SCORE TALLER'!$AG$2:$AH$10,2,TRUE)*AQ$2</f>
        <v>0.4</v>
      </c>
      <c r="AR910" s="59">
        <f>VLOOKUP(AC910,'SCORE TALLER'!$U$2:$V$10,2,FALSE)*AR$2</f>
        <v>0.04</v>
      </c>
      <c r="AS910" s="59">
        <f>VLOOKUP(AE910,'SCORE TALLER'!$Y$2:$Z$10,2,FALSE)*AS$2</f>
        <v>0.05</v>
      </c>
      <c r="AT910" s="59">
        <f>VLOOKUP(Z910,'SCORE TALLER'!$O$2:$P$10,2,TRUE)*AT$2</f>
        <v>0.03</v>
      </c>
      <c r="AU910" s="59">
        <f>VLOOKUP(S910,'SCORE TALLER'!$A$2:$B$10,2,FALSE)*AU$2</f>
        <v>0.15000000000000002</v>
      </c>
      <c r="AV910" s="59">
        <f>VLOOKUP(AJ910,'SCORE TALLER'!$AI$2:$AJ$10,2,TRUE)*AV$2</f>
        <v>0.15000000000000002</v>
      </c>
      <c r="AW910" s="59">
        <f>VLOOKUP(AK910,'SCORE TALLER'!$AK$2:$AL$10,2,TRUE)*AW$2</f>
        <v>0.2</v>
      </c>
      <c r="AX910" s="59">
        <f>VLOOKUP(T910,'SCORE TALLER'!$C$2:$D$10,2,FALSE)*AX$2</f>
        <v>0</v>
      </c>
      <c r="AY910" s="59">
        <f>VLOOKUP(W910,'SCORE TALLER'!$I$2:$J$10,2,TRUE)*AY$2</f>
        <v>0</v>
      </c>
      <c r="AZ910" s="59">
        <f>VLOOKUP(X910,'SCORE TALLER'!$K$2:$L$10,2,TRUE)*AZ$2</f>
        <v>0</v>
      </c>
      <c r="BA910" s="59">
        <f>VLOOKUP(U910,'SCORE TALLER'!$E$2:$F$10,2,FALSE)*BA$2</f>
        <v>0</v>
      </c>
      <c r="BB910" s="59">
        <f>VLOOKUP(Y910,'SCORE TALLER'!$M$2:$N$10,2,TRUE)*BB$2</f>
        <v>0.04</v>
      </c>
      <c r="BC910" s="59">
        <f>VLOOKUP(AA910,'SCORE TALLER'!$Q$2:$R$10,2,FALSE)*BC$2</f>
        <v>0.05</v>
      </c>
      <c r="BD910" s="59">
        <f>VLOOKUP(V910,'SCORE TALLER'!$G$2:$H$10,2,FALSE)*BD$2</f>
        <v>0</v>
      </c>
      <c r="BE910" s="59">
        <f>VLOOKUP(AF910,'SCORE TALLER'!$AA$2:$AB$10,2,FALSE)*BE$2</f>
        <v>0</v>
      </c>
      <c r="BF910" s="59">
        <f>VLOOKUP(AL910,'SCORE TALLER'!$AM$2:$AN$10,2,TRUE)*BF$2</f>
        <v>0</v>
      </c>
      <c r="BG910" s="67">
        <f t="shared" si="202"/>
        <v>1.5500000000000003</v>
      </c>
      <c r="BH910" s="67" t="str">
        <f>VLOOKUP(BG910,'SCORE TALLER'!$AP$2:$AQ$7,2,TRUE)</f>
        <v>2. Normal</v>
      </c>
      <c r="BI910" s="67" t="str">
        <f t="shared" si="204"/>
        <v>LBZ</v>
      </c>
      <c r="BJ910" s="67" t="str">
        <f t="shared" si="204"/>
        <v>A</v>
      </c>
      <c r="BK910" s="67" t="str">
        <f t="shared" si="205"/>
        <v>A</v>
      </c>
      <c r="BL910" s="86">
        <f t="shared" si="203"/>
        <v>5110611</v>
      </c>
      <c r="BM910" s="86">
        <f t="shared" si="206"/>
        <v>0</v>
      </c>
    </row>
    <row r="911" spans="1:65" x14ac:dyDescent="0.3">
      <c r="A911" s="57">
        <v>2044008062</v>
      </c>
      <c r="B911" s="12" t="s">
        <v>1049</v>
      </c>
      <c r="C911" s="58" t="s">
        <v>105</v>
      </c>
      <c r="D911" s="58" t="s">
        <v>115</v>
      </c>
      <c r="E911" s="58"/>
      <c r="F911" s="58">
        <v>4672154</v>
      </c>
      <c r="G911" s="58">
        <f t="shared" si="194"/>
        <v>2716534</v>
      </c>
      <c r="H911" s="58">
        <f t="shared" si="195"/>
        <v>1409889</v>
      </c>
      <c r="I911" s="58">
        <v>4672000</v>
      </c>
      <c r="J911" s="58">
        <v>177766</v>
      </c>
      <c r="K911" s="58">
        <v>0</v>
      </c>
      <c r="L911" s="58">
        <v>1306645</v>
      </c>
      <c r="M911" s="58">
        <v>1955620</v>
      </c>
      <c r="N911" s="58">
        <f>VLOOKUP(AD911,'tabla ingresos'!$A$3:$D$15,4,FALSE)</f>
        <v>2000000</v>
      </c>
      <c r="O911" s="58">
        <v>102079.90749379298</v>
      </c>
      <c r="P911" s="58">
        <v>3461000</v>
      </c>
      <c r="Q911" s="58">
        <v>0</v>
      </c>
      <c r="R911" s="12">
        <v>13052</v>
      </c>
      <c r="S911" s="12" t="s">
        <v>87</v>
      </c>
      <c r="T911" s="12" t="s">
        <v>89</v>
      </c>
      <c r="U911" s="12" t="s">
        <v>10</v>
      </c>
      <c r="V911" s="12">
        <v>4</v>
      </c>
      <c r="W911" s="12">
        <v>0</v>
      </c>
      <c r="X911" s="12">
        <v>0</v>
      </c>
      <c r="Y911" s="59">
        <v>4.8630136986301373</v>
      </c>
      <c r="Z911" s="59">
        <v>35.539726027397258</v>
      </c>
      <c r="AA911" s="12">
        <v>1</v>
      </c>
      <c r="AB911" s="12">
        <v>2</v>
      </c>
      <c r="AC911" s="12">
        <v>1</v>
      </c>
      <c r="AD911" s="12">
        <v>3</v>
      </c>
      <c r="AE911" s="12">
        <v>3</v>
      </c>
      <c r="AF911" s="58" t="s">
        <v>10</v>
      </c>
      <c r="AG911" s="66">
        <f t="shared" si="196"/>
        <v>9.3281969164597661E-2</v>
      </c>
      <c r="AH911" s="67">
        <f t="shared" si="197"/>
        <v>2.7110513333333333</v>
      </c>
      <c r="AI911" s="67">
        <f t="shared" si="198"/>
        <v>0.6518733333333333</v>
      </c>
      <c r="AJ911" s="67">
        <f t="shared" si="199"/>
        <v>0.90551133333333333</v>
      </c>
      <c r="AK911" s="67">
        <f t="shared" si="200"/>
        <v>0.46996300000000002</v>
      </c>
      <c r="AL911" s="67">
        <f t="shared" si="201"/>
        <v>0</v>
      </c>
      <c r="AM911" s="59">
        <f>VLOOKUP(AG911,'SCORE TALLER'!$AC$2:$AD$10,2,TRUE)*AM$2</f>
        <v>0</v>
      </c>
      <c r="AN911" s="59">
        <f>VLOOKUP(AD911,'SCORE TALLER'!$W$2:$X$10,2,TRUE)*AN$2</f>
        <v>0.32</v>
      </c>
      <c r="AO911" s="59">
        <f>VLOOKUP(AB911,'SCORE TALLER'!$S$2:$T$10,2,FALSE)*AO$2</f>
        <v>0.04</v>
      </c>
      <c r="AP911" s="59">
        <f>VLOOKUP(AH911,'SCORE TALLER'!$AE$2:$AF$10,2,TRUE)*AP$2</f>
        <v>0</v>
      </c>
      <c r="AQ911" s="59">
        <f>VLOOKUP(AI911,'SCORE TALLER'!$AG$2:$AH$10,2,TRUE)*AQ$2</f>
        <v>0.4</v>
      </c>
      <c r="AR911" s="59">
        <f>VLOOKUP(AC911,'SCORE TALLER'!$U$2:$V$10,2,FALSE)*AR$2</f>
        <v>0.05</v>
      </c>
      <c r="AS911" s="59">
        <f>VLOOKUP(AE911,'SCORE TALLER'!$Y$2:$Z$10,2,FALSE)*AS$2</f>
        <v>0.02</v>
      </c>
      <c r="AT911" s="59">
        <f>VLOOKUP(Z911,'SCORE TALLER'!$O$2:$P$10,2,TRUE)*AT$2</f>
        <v>0.03</v>
      </c>
      <c r="AU911" s="59">
        <f>VLOOKUP(S911,'SCORE TALLER'!$A$2:$B$10,2,FALSE)*AU$2</f>
        <v>0.15000000000000002</v>
      </c>
      <c r="AV911" s="59">
        <f>VLOOKUP(AJ911,'SCORE TALLER'!$AI$2:$AJ$10,2,TRUE)*AV$2</f>
        <v>0.25</v>
      </c>
      <c r="AW911" s="59">
        <f>VLOOKUP(AK911,'SCORE TALLER'!$AK$2:$AL$10,2,TRUE)*AW$2</f>
        <v>0.25</v>
      </c>
      <c r="AX911" s="59">
        <f>VLOOKUP(T911,'SCORE TALLER'!$C$2:$D$10,2,FALSE)*AX$2</f>
        <v>0</v>
      </c>
      <c r="AY911" s="59">
        <f>VLOOKUP(W911,'SCORE TALLER'!$I$2:$J$10,2,TRUE)*AY$2</f>
        <v>0</v>
      </c>
      <c r="AZ911" s="59">
        <f>VLOOKUP(X911,'SCORE TALLER'!$K$2:$L$10,2,TRUE)*AZ$2</f>
        <v>0</v>
      </c>
      <c r="BA911" s="59">
        <f>VLOOKUP(U911,'SCORE TALLER'!$E$2:$F$10,2,FALSE)*BA$2</f>
        <v>0</v>
      </c>
      <c r="BB911" s="59">
        <f>VLOOKUP(Y911,'SCORE TALLER'!$M$2:$N$10,2,TRUE)*BB$2</f>
        <v>0.03</v>
      </c>
      <c r="BC911" s="59">
        <f>VLOOKUP(AA911,'SCORE TALLER'!$Q$2:$R$10,2,FALSE)*BC$2</f>
        <v>0.05</v>
      </c>
      <c r="BD911" s="59">
        <f>VLOOKUP(V911,'SCORE TALLER'!$G$2:$H$10,2,FALSE)*BD$2</f>
        <v>0</v>
      </c>
      <c r="BE911" s="59">
        <f>VLOOKUP(AF911,'SCORE TALLER'!$AA$2:$AB$10,2,FALSE)*BE$2</f>
        <v>0</v>
      </c>
      <c r="BF911" s="59">
        <f>VLOOKUP(AL911,'SCORE TALLER'!$AM$2:$AN$10,2,TRUE)*BF$2</f>
        <v>0</v>
      </c>
      <c r="BG911" s="67">
        <f t="shared" si="202"/>
        <v>1.5900000000000003</v>
      </c>
      <c r="BH911" s="67" t="str">
        <f>VLOOKUP(BG911,'SCORE TALLER'!$AP$2:$AQ$7,2,TRUE)</f>
        <v>2. Normal</v>
      </c>
      <c r="BI911" s="67" t="str">
        <f t="shared" si="204"/>
        <v>LBZ</v>
      </c>
      <c r="BJ911" s="67" t="str">
        <f t="shared" si="204"/>
        <v>A</v>
      </c>
      <c r="BK911" s="67" t="str">
        <f t="shared" si="205"/>
        <v>A</v>
      </c>
      <c r="BL911" s="86">
        <f t="shared" si="203"/>
        <v>1409889</v>
      </c>
      <c r="BM911" s="86">
        <f t="shared" si="206"/>
        <v>0</v>
      </c>
    </row>
    <row r="912" spans="1:65" x14ac:dyDescent="0.3">
      <c r="A912" s="57">
        <v>2044028206</v>
      </c>
      <c r="B912" s="12" t="s">
        <v>1050</v>
      </c>
      <c r="C912" s="58" t="s">
        <v>105</v>
      </c>
      <c r="D912" s="58" t="s">
        <v>114</v>
      </c>
      <c r="E912" s="58">
        <v>154167</v>
      </c>
      <c r="F912" s="58">
        <v>2818874</v>
      </c>
      <c r="G912" s="58">
        <f t="shared" si="194"/>
        <v>1018245</v>
      </c>
      <c r="H912" s="58">
        <f t="shared" si="195"/>
        <v>1018245</v>
      </c>
      <c r="I912" s="58">
        <v>2903000</v>
      </c>
      <c r="J912" s="58">
        <v>223126</v>
      </c>
      <c r="K912" s="58">
        <v>0</v>
      </c>
      <c r="L912" s="58">
        <v>0</v>
      </c>
      <c r="M912" s="58">
        <v>1800629</v>
      </c>
      <c r="N912" s="58">
        <f>VLOOKUP(AD912,'tabla ingresos'!$A$3:$D$15,4,FALSE)</f>
        <v>2000000</v>
      </c>
      <c r="O912" s="58">
        <v>18439.440720965129</v>
      </c>
      <c r="P912" s="58">
        <v>470000</v>
      </c>
      <c r="Q912" s="58">
        <v>0</v>
      </c>
      <c r="R912" s="12">
        <v>13052</v>
      </c>
      <c r="S912" s="12" t="s">
        <v>88</v>
      </c>
      <c r="T912" s="12" t="s">
        <v>89</v>
      </c>
      <c r="U912" s="12" t="s">
        <v>10</v>
      </c>
      <c r="V912" s="12">
        <v>4</v>
      </c>
      <c r="W912" s="12">
        <v>0</v>
      </c>
      <c r="X912" s="12">
        <v>0</v>
      </c>
      <c r="Y912" s="59">
        <v>5.1561643835616442</v>
      </c>
      <c r="Z912" s="59">
        <v>27.205479452054796</v>
      </c>
      <c r="AA912" s="12">
        <v>2</v>
      </c>
      <c r="AB912" s="12">
        <v>5</v>
      </c>
      <c r="AC912" s="12">
        <v>1</v>
      </c>
      <c r="AD912" s="12">
        <v>3</v>
      </c>
      <c r="AE912" s="12">
        <v>1</v>
      </c>
      <c r="AF912" s="58" t="s">
        <v>10</v>
      </c>
      <c r="AG912" s="66">
        <f t="shared" si="196"/>
        <v>8.0521813573655038E-2</v>
      </c>
      <c r="AH912" s="67">
        <f t="shared" si="197"/>
        <v>1.0962913333333333</v>
      </c>
      <c r="AI912" s="67">
        <f t="shared" si="198"/>
        <v>0.65159866666666666</v>
      </c>
      <c r="AJ912" s="67">
        <f t="shared" si="199"/>
        <v>0.33941500000000002</v>
      </c>
      <c r="AK912" s="67">
        <f t="shared" si="200"/>
        <v>0.33941500000000002</v>
      </c>
      <c r="AL912" s="67">
        <f t="shared" si="201"/>
        <v>0</v>
      </c>
      <c r="AM912" s="59">
        <f>VLOOKUP(AG912,'SCORE TALLER'!$AC$2:$AD$10,2,TRUE)*AM$2</f>
        <v>0</v>
      </c>
      <c r="AN912" s="59">
        <f>VLOOKUP(AD912,'SCORE TALLER'!$W$2:$X$10,2,TRUE)*AN$2</f>
        <v>0.32</v>
      </c>
      <c r="AO912" s="59">
        <f>VLOOKUP(AB912,'SCORE TALLER'!$S$2:$T$10,2,FALSE)*AO$2</f>
        <v>0.01</v>
      </c>
      <c r="AP912" s="59">
        <f>VLOOKUP(AH912,'SCORE TALLER'!$AE$2:$AF$10,2,TRUE)*AP$2</f>
        <v>0</v>
      </c>
      <c r="AQ912" s="59">
        <f>VLOOKUP(AI912,'SCORE TALLER'!$AG$2:$AH$10,2,TRUE)*AQ$2</f>
        <v>0.4</v>
      </c>
      <c r="AR912" s="59">
        <f>VLOOKUP(AC912,'SCORE TALLER'!$U$2:$V$10,2,FALSE)*AR$2</f>
        <v>0.05</v>
      </c>
      <c r="AS912" s="59">
        <f>VLOOKUP(AE912,'SCORE TALLER'!$Y$2:$Z$10,2,FALSE)*AS$2</f>
        <v>0.03</v>
      </c>
      <c r="AT912" s="59">
        <f>VLOOKUP(Z912,'SCORE TALLER'!$O$2:$P$10,2,TRUE)*AT$2</f>
        <v>0.04</v>
      </c>
      <c r="AU912" s="59">
        <f>VLOOKUP(S912,'SCORE TALLER'!$A$2:$B$10,2,FALSE)*AU$2</f>
        <v>0.25</v>
      </c>
      <c r="AV912" s="59">
        <f>VLOOKUP(AJ912,'SCORE TALLER'!$AI$2:$AJ$10,2,TRUE)*AV$2</f>
        <v>0.25</v>
      </c>
      <c r="AW912" s="59">
        <f>VLOOKUP(AK912,'SCORE TALLER'!$AK$2:$AL$10,2,TRUE)*AW$2</f>
        <v>0.25</v>
      </c>
      <c r="AX912" s="59">
        <f>VLOOKUP(T912,'SCORE TALLER'!$C$2:$D$10,2,FALSE)*AX$2</f>
        <v>0</v>
      </c>
      <c r="AY912" s="59">
        <f>VLOOKUP(W912,'SCORE TALLER'!$I$2:$J$10,2,TRUE)*AY$2</f>
        <v>0</v>
      </c>
      <c r="AZ912" s="59">
        <f>VLOOKUP(X912,'SCORE TALLER'!$K$2:$L$10,2,TRUE)*AZ$2</f>
        <v>0</v>
      </c>
      <c r="BA912" s="59">
        <f>VLOOKUP(U912,'SCORE TALLER'!$E$2:$F$10,2,FALSE)*BA$2</f>
        <v>0</v>
      </c>
      <c r="BB912" s="59">
        <f>VLOOKUP(Y912,'SCORE TALLER'!$M$2:$N$10,2,TRUE)*BB$2</f>
        <v>0.03</v>
      </c>
      <c r="BC912" s="59">
        <f>VLOOKUP(AA912,'SCORE TALLER'!$Q$2:$R$10,2,FALSE)*BC$2</f>
        <v>0</v>
      </c>
      <c r="BD912" s="59">
        <f>VLOOKUP(V912,'SCORE TALLER'!$G$2:$H$10,2,FALSE)*BD$2</f>
        <v>0</v>
      </c>
      <c r="BE912" s="59">
        <f>VLOOKUP(AF912,'SCORE TALLER'!$AA$2:$AB$10,2,FALSE)*BE$2</f>
        <v>0</v>
      </c>
      <c r="BF912" s="59">
        <f>VLOOKUP(AL912,'SCORE TALLER'!$AM$2:$AN$10,2,TRUE)*BF$2</f>
        <v>0</v>
      </c>
      <c r="BG912" s="67">
        <f t="shared" si="202"/>
        <v>1.6300000000000001</v>
      </c>
      <c r="BH912" s="67" t="str">
        <f>VLOOKUP(BG912,'SCORE TALLER'!$AP$2:$AQ$7,2,TRUE)</f>
        <v>2. Normal</v>
      </c>
      <c r="BI912" s="67" t="str">
        <f t="shared" si="204"/>
        <v>LBZ</v>
      </c>
      <c r="BJ912" s="67" t="str">
        <f t="shared" si="204"/>
        <v>A</v>
      </c>
      <c r="BK912" s="67" t="str">
        <f t="shared" si="205"/>
        <v>A</v>
      </c>
      <c r="BL912" s="86">
        <f t="shared" si="203"/>
        <v>1018245</v>
      </c>
      <c r="BM912" s="86">
        <f t="shared" si="206"/>
        <v>0</v>
      </c>
    </row>
    <row r="913" spans="1:65" x14ac:dyDescent="0.3">
      <c r="A913" s="57">
        <v>2006022440</v>
      </c>
      <c r="B913" s="12" t="s">
        <v>1051</v>
      </c>
      <c r="C913" s="58" t="s">
        <v>107</v>
      </c>
      <c r="D913" s="58" t="s">
        <v>115</v>
      </c>
      <c r="E913" s="58">
        <v>424717</v>
      </c>
      <c r="F913" s="58">
        <v>2710070</v>
      </c>
      <c r="G913" s="58">
        <f t="shared" si="194"/>
        <v>2160081</v>
      </c>
      <c r="H913" s="58">
        <f t="shared" si="195"/>
        <v>2160081</v>
      </c>
      <c r="I913" s="58" t="e">
        <v>#N/A</v>
      </c>
      <c r="J913" s="58">
        <v>137303</v>
      </c>
      <c r="K913" s="58">
        <v>0</v>
      </c>
      <c r="L913" s="58">
        <v>0</v>
      </c>
      <c r="M913" s="58">
        <v>549989</v>
      </c>
      <c r="N913" s="58">
        <f>VLOOKUP(AD913,'tabla ingresos'!$A$3:$D$15,4,FALSE)</f>
        <v>1000000</v>
      </c>
      <c r="O913" s="58">
        <v>0</v>
      </c>
      <c r="P913" s="58">
        <v>0</v>
      </c>
      <c r="Q913" s="58">
        <v>0</v>
      </c>
      <c r="R913" s="12">
        <v>76001</v>
      </c>
      <c r="S913" s="12" t="s">
        <v>88</v>
      </c>
      <c r="T913" s="12" t="s">
        <v>89</v>
      </c>
      <c r="U913" s="12" t="s">
        <v>10</v>
      </c>
      <c r="V913" s="12">
        <v>4</v>
      </c>
      <c r="W913" s="12">
        <v>0</v>
      </c>
      <c r="X913" s="12">
        <v>0</v>
      </c>
      <c r="Y913" s="59">
        <v>1.7205479452054795</v>
      </c>
      <c r="Z913" s="59">
        <v>20.339726027397262</v>
      </c>
      <c r="AA913" s="12">
        <v>1</v>
      </c>
      <c r="AB913" s="12">
        <v>2</v>
      </c>
      <c r="AC913" s="12">
        <v>1</v>
      </c>
      <c r="AD913" s="12">
        <v>2</v>
      </c>
      <c r="AE913" s="12">
        <v>3</v>
      </c>
      <c r="AF913" s="58" t="s">
        <v>91</v>
      </c>
      <c r="AG913" s="66">
        <f t="shared" si="196"/>
        <v>9.153533333333333E-2</v>
      </c>
      <c r="AH913" s="67">
        <f t="shared" si="197"/>
        <v>1.8067133333333334</v>
      </c>
      <c r="AI913" s="67">
        <f t="shared" si="198"/>
        <v>0.64980400000000005</v>
      </c>
      <c r="AJ913" s="67">
        <f t="shared" si="199"/>
        <v>1.4400539999999999</v>
      </c>
      <c r="AK913" s="67">
        <f t="shared" si="200"/>
        <v>1.4400539999999999</v>
      </c>
      <c r="AL913" s="67">
        <f t="shared" si="201"/>
        <v>0</v>
      </c>
      <c r="AM913" s="59">
        <f>VLOOKUP(AG913,'SCORE TALLER'!$AC$2:$AD$10,2,TRUE)*AM$2</f>
        <v>0</v>
      </c>
      <c r="AN913" s="59">
        <f>VLOOKUP(AD913,'SCORE TALLER'!$W$2:$X$10,2,TRUE)*AN$2</f>
        <v>0.32</v>
      </c>
      <c r="AO913" s="59">
        <f>VLOOKUP(AB913,'SCORE TALLER'!$S$2:$T$10,2,FALSE)*AO$2</f>
        <v>0.04</v>
      </c>
      <c r="AP913" s="59">
        <f>VLOOKUP(AH913,'SCORE TALLER'!$AE$2:$AF$10,2,TRUE)*AP$2</f>
        <v>0</v>
      </c>
      <c r="AQ913" s="59">
        <f>VLOOKUP(AI913,'SCORE TALLER'!$AG$2:$AH$10,2,TRUE)*AQ$2</f>
        <v>0.4</v>
      </c>
      <c r="AR913" s="59">
        <f>VLOOKUP(AC913,'SCORE TALLER'!$U$2:$V$10,2,FALSE)*AR$2</f>
        <v>0.05</v>
      </c>
      <c r="AS913" s="59">
        <f>VLOOKUP(AE913,'SCORE TALLER'!$Y$2:$Z$10,2,FALSE)*AS$2</f>
        <v>0.02</v>
      </c>
      <c r="AT913" s="59">
        <f>VLOOKUP(Z913,'SCORE TALLER'!$O$2:$P$10,2,TRUE)*AT$2</f>
        <v>0.05</v>
      </c>
      <c r="AU913" s="59">
        <f>VLOOKUP(S913,'SCORE TALLER'!$A$2:$B$10,2,FALSE)*AU$2</f>
        <v>0.25</v>
      </c>
      <c r="AV913" s="59">
        <f>VLOOKUP(AJ913,'SCORE TALLER'!$AI$2:$AJ$10,2,TRUE)*AV$2</f>
        <v>0.2</v>
      </c>
      <c r="AW913" s="59">
        <f>VLOOKUP(AK913,'SCORE TALLER'!$AK$2:$AL$10,2,TRUE)*AW$2</f>
        <v>0.2</v>
      </c>
      <c r="AX913" s="59">
        <f>VLOOKUP(T913,'SCORE TALLER'!$C$2:$D$10,2,FALSE)*AX$2</f>
        <v>0</v>
      </c>
      <c r="AY913" s="59">
        <f>VLOOKUP(W913,'SCORE TALLER'!$I$2:$J$10,2,TRUE)*AY$2</f>
        <v>0</v>
      </c>
      <c r="AZ913" s="59">
        <f>VLOOKUP(X913,'SCORE TALLER'!$K$2:$L$10,2,TRUE)*AZ$2</f>
        <v>0</v>
      </c>
      <c r="BA913" s="59">
        <f>VLOOKUP(U913,'SCORE TALLER'!$E$2:$F$10,2,FALSE)*BA$2</f>
        <v>0</v>
      </c>
      <c r="BB913" s="59">
        <f>VLOOKUP(Y913,'SCORE TALLER'!$M$2:$N$10,2,TRUE)*BB$2</f>
        <v>0.05</v>
      </c>
      <c r="BC913" s="59">
        <f>VLOOKUP(AA913,'SCORE TALLER'!$Q$2:$R$10,2,FALSE)*BC$2</f>
        <v>0.05</v>
      </c>
      <c r="BD913" s="59">
        <f>VLOOKUP(V913,'SCORE TALLER'!$G$2:$H$10,2,FALSE)*BD$2</f>
        <v>0</v>
      </c>
      <c r="BE913" s="59">
        <f>VLOOKUP(AF913,'SCORE TALLER'!$AA$2:$AB$10,2,FALSE)*BE$2</f>
        <v>0.30000000000000004</v>
      </c>
      <c r="BF913" s="59">
        <f>VLOOKUP(AL913,'SCORE TALLER'!$AM$2:$AN$10,2,TRUE)*BF$2</f>
        <v>0</v>
      </c>
      <c r="BG913" s="67">
        <f t="shared" si="202"/>
        <v>1.9300000000000002</v>
      </c>
      <c r="BH913" s="67" t="str">
        <f>VLOOKUP(BG913,'SCORE TALLER'!$AP$2:$AQ$7,2,TRUE)</f>
        <v>2. Normal</v>
      </c>
      <c r="BI913" s="67" t="str">
        <f t="shared" si="204"/>
        <v>LBZ</v>
      </c>
      <c r="BJ913" s="67" t="str">
        <f t="shared" si="204"/>
        <v>A</v>
      </c>
      <c r="BK913" s="67" t="str">
        <f t="shared" si="205"/>
        <v>SIN</v>
      </c>
      <c r="BL913" s="86">
        <f t="shared" si="203"/>
        <v>2160081</v>
      </c>
      <c r="BM913" s="86">
        <f t="shared" si="206"/>
        <v>0</v>
      </c>
    </row>
    <row r="914" spans="1:65" x14ac:dyDescent="0.3">
      <c r="A914" s="57">
        <v>2224628468</v>
      </c>
      <c r="B914" s="12" t="s">
        <v>1052</v>
      </c>
      <c r="C914" s="58" t="s">
        <v>107</v>
      </c>
      <c r="D914" s="58" t="s">
        <v>115</v>
      </c>
      <c r="E914" s="58"/>
      <c r="F914" s="58">
        <v>4818216</v>
      </c>
      <c r="G914" s="58">
        <f t="shared" si="194"/>
        <v>2874539</v>
      </c>
      <c r="H914" s="58">
        <f t="shared" si="195"/>
        <v>0</v>
      </c>
      <c r="I914" s="58" t="e">
        <v>#N/A</v>
      </c>
      <c r="J914" s="58">
        <v>158134</v>
      </c>
      <c r="K914" s="58">
        <v>0</v>
      </c>
      <c r="L914" s="58">
        <v>5200000</v>
      </c>
      <c r="M914" s="58">
        <v>1943677</v>
      </c>
      <c r="N914" s="58">
        <f>VLOOKUP(AD914,'tabla ingresos'!$A$3:$D$15,4,FALSE)</f>
        <v>2000000</v>
      </c>
      <c r="O914" s="58">
        <v>0</v>
      </c>
      <c r="P914" s="58">
        <v>0</v>
      </c>
      <c r="Q914" s="58">
        <v>0</v>
      </c>
      <c r="R914" s="12">
        <v>76130</v>
      </c>
      <c r="S914" s="12" t="s">
        <v>87</v>
      </c>
      <c r="T914" s="12" t="s">
        <v>89</v>
      </c>
      <c r="U914" s="12" t="s">
        <v>10</v>
      </c>
      <c r="V914" s="12">
        <v>4</v>
      </c>
      <c r="W914" s="12">
        <v>0</v>
      </c>
      <c r="X914" s="12">
        <v>0</v>
      </c>
      <c r="Y914" s="59">
        <v>1.8821917808219177</v>
      </c>
      <c r="Z914" s="59">
        <v>33.131506849315066</v>
      </c>
      <c r="AA914" s="12">
        <v>1</v>
      </c>
      <c r="AB914" s="12">
        <v>2</v>
      </c>
      <c r="AC914" s="12">
        <v>1</v>
      </c>
      <c r="AD914" s="12">
        <v>3</v>
      </c>
      <c r="AE914" s="12">
        <v>3</v>
      </c>
      <c r="AF914" s="58" t="s">
        <v>91</v>
      </c>
      <c r="AG914" s="66">
        <f t="shared" si="196"/>
        <v>5.2711333333333332E-2</v>
      </c>
      <c r="AH914" s="67">
        <f t="shared" si="197"/>
        <v>1.6060719999999999</v>
      </c>
      <c r="AI914" s="67">
        <f t="shared" si="198"/>
        <v>0.64789233333333329</v>
      </c>
      <c r="AJ914" s="67">
        <f t="shared" si="199"/>
        <v>0.95817966666666665</v>
      </c>
      <c r="AK914" s="67">
        <f t="shared" si="200"/>
        <v>0</v>
      </c>
      <c r="AL914" s="67">
        <f t="shared" si="201"/>
        <v>0</v>
      </c>
      <c r="AM914" s="59">
        <f>VLOOKUP(AG914,'SCORE TALLER'!$AC$2:$AD$10,2,TRUE)*AM$2</f>
        <v>0</v>
      </c>
      <c r="AN914" s="59">
        <f>VLOOKUP(AD914,'SCORE TALLER'!$W$2:$X$10,2,TRUE)*AN$2</f>
        <v>0.32</v>
      </c>
      <c r="AO914" s="59">
        <f>VLOOKUP(AB914,'SCORE TALLER'!$S$2:$T$10,2,FALSE)*AO$2</f>
        <v>0.04</v>
      </c>
      <c r="AP914" s="59">
        <f>VLOOKUP(AH914,'SCORE TALLER'!$AE$2:$AF$10,2,TRUE)*AP$2</f>
        <v>0</v>
      </c>
      <c r="AQ914" s="59">
        <f>VLOOKUP(AI914,'SCORE TALLER'!$AG$2:$AH$10,2,TRUE)*AQ$2</f>
        <v>0.4</v>
      </c>
      <c r="AR914" s="59">
        <f>VLOOKUP(AC914,'SCORE TALLER'!$U$2:$V$10,2,FALSE)*AR$2</f>
        <v>0.05</v>
      </c>
      <c r="AS914" s="59">
        <f>VLOOKUP(AE914,'SCORE TALLER'!$Y$2:$Z$10,2,FALSE)*AS$2</f>
        <v>0.02</v>
      </c>
      <c r="AT914" s="59">
        <f>VLOOKUP(Z914,'SCORE TALLER'!$O$2:$P$10,2,TRUE)*AT$2</f>
        <v>0.04</v>
      </c>
      <c r="AU914" s="59">
        <f>VLOOKUP(S914,'SCORE TALLER'!$A$2:$B$10,2,FALSE)*AU$2</f>
        <v>0.15000000000000002</v>
      </c>
      <c r="AV914" s="59">
        <f>VLOOKUP(AJ914,'SCORE TALLER'!$AI$2:$AJ$10,2,TRUE)*AV$2</f>
        <v>0.25</v>
      </c>
      <c r="AW914" s="59">
        <f>VLOOKUP(AK914,'SCORE TALLER'!$AK$2:$AL$10,2,TRUE)*AW$2</f>
        <v>0.25</v>
      </c>
      <c r="AX914" s="59">
        <f>VLOOKUP(T914,'SCORE TALLER'!$C$2:$D$10,2,FALSE)*AX$2</f>
        <v>0</v>
      </c>
      <c r="AY914" s="59">
        <f>VLOOKUP(W914,'SCORE TALLER'!$I$2:$J$10,2,TRUE)*AY$2</f>
        <v>0</v>
      </c>
      <c r="AZ914" s="59">
        <f>VLOOKUP(X914,'SCORE TALLER'!$K$2:$L$10,2,TRUE)*AZ$2</f>
        <v>0</v>
      </c>
      <c r="BA914" s="59">
        <f>VLOOKUP(U914,'SCORE TALLER'!$E$2:$F$10,2,FALSE)*BA$2</f>
        <v>0</v>
      </c>
      <c r="BB914" s="59">
        <f>VLOOKUP(Y914,'SCORE TALLER'!$M$2:$N$10,2,TRUE)*BB$2</f>
        <v>0.05</v>
      </c>
      <c r="BC914" s="59">
        <f>VLOOKUP(AA914,'SCORE TALLER'!$Q$2:$R$10,2,FALSE)*BC$2</f>
        <v>0.05</v>
      </c>
      <c r="BD914" s="59">
        <f>VLOOKUP(V914,'SCORE TALLER'!$G$2:$H$10,2,FALSE)*BD$2</f>
        <v>0</v>
      </c>
      <c r="BE914" s="59">
        <f>VLOOKUP(AF914,'SCORE TALLER'!$AA$2:$AB$10,2,FALSE)*BE$2</f>
        <v>0.30000000000000004</v>
      </c>
      <c r="BF914" s="59">
        <f>VLOOKUP(AL914,'SCORE TALLER'!$AM$2:$AN$10,2,TRUE)*BF$2</f>
        <v>0</v>
      </c>
      <c r="BG914" s="67">
        <f t="shared" si="202"/>
        <v>1.9200000000000002</v>
      </c>
      <c r="BH914" s="67" t="str">
        <f>VLOOKUP(BG914,'SCORE TALLER'!$AP$2:$AQ$7,2,TRUE)</f>
        <v>2. Normal</v>
      </c>
      <c r="BI914" s="67" t="str">
        <f t="shared" si="204"/>
        <v>LBZ</v>
      </c>
      <c r="BJ914" s="67" t="str">
        <f t="shared" si="204"/>
        <v>A</v>
      </c>
      <c r="BK914" s="67" t="str">
        <f t="shared" si="205"/>
        <v>SIN</v>
      </c>
      <c r="BL914" s="86">
        <f t="shared" si="203"/>
        <v>0</v>
      </c>
      <c r="BM914" s="86">
        <f t="shared" si="206"/>
        <v>0</v>
      </c>
    </row>
    <row r="915" spans="1:65" x14ac:dyDescent="0.3">
      <c r="A915" s="57">
        <v>2224884404</v>
      </c>
      <c r="B915" s="12" t="s">
        <v>1053</v>
      </c>
      <c r="C915" s="58" t="s">
        <v>107</v>
      </c>
      <c r="D915" s="58" t="s">
        <v>114</v>
      </c>
      <c r="E915" s="58">
        <v>354667</v>
      </c>
      <c r="F915" s="58">
        <v>2386438</v>
      </c>
      <c r="G915" s="58">
        <f t="shared" si="194"/>
        <v>1770614</v>
      </c>
      <c r="H915" s="58">
        <f t="shared" si="195"/>
        <v>1770614</v>
      </c>
      <c r="I915" s="58" t="e">
        <v>#N/A</v>
      </c>
      <c r="J915" s="58">
        <v>97862</v>
      </c>
      <c r="K915" s="58">
        <v>0</v>
      </c>
      <c r="L915" s="58">
        <v>0</v>
      </c>
      <c r="M915" s="58">
        <v>615824</v>
      </c>
      <c r="N915" s="58">
        <f>VLOOKUP(AD915,'tabla ingresos'!$A$3:$D$15,4,FALSE)</f>
        <v>1000000</v>
      </c>
      <c r="O915" s="58">
        <v>0</v>
      </c>
      <c r="P915" s="58">
        <v>0</v>
      </c>
      <c r="Q915" s="58">
        <v>0</v>
      </c>
      <c r="R915" s="12">
        <v>76275</v>
      </c>
      <c r="S915" s="12" t="s">
        <v>88</v>
      </c>
      <c r="T915" s="12" t="s">
        <v>89</v>
      </c>
      <c r="U915" s="12" t="s">
        <v>10</v>
      </c>
      <c r="V915" s="12">
        <v>4</v>
      </c>
      <c r="W915" s="12">
        <v>0</v>
      </c>
      <c r="X915" s="12">
        <v>0</v>
      </c>
      <c r="Y915" s="59">
        <v>1.9095890410958904</v>
      </c>
      <c r="Z915" s="59">
        <v>31.463013698630139</v>
      </c>
      <c r="AA915" s="12">
        <v>1</v>
      </c>
      <c r="AB915" s="12">
        <v>1</v>
      </c>
      <c r="AC915" s="12">
        <v>1</v>
      </c>
      <c r="AD915" s="12">
        <v>2</v>
      </c>
      <c r="AE915" s="12">
        <v>3</v>
      </c>
      <c r="AF915" s="58" t="s">
        <v>91</v>
      </c>
      <c r="AG915" s="66">
        <f t="shared" si="196"/>
        <v>6.5241333333333332E-2</v>
      </c>
      <c r="AH915" s="67">
        <f t="shared" si="197"/>
        <v>1.5909586666666666</v>
      </c>
      <c r="AI915" s="67">
        <f t="shared" si="198"/>
        <v>0.64699399999999996</v>
      </c>
      <c r="AJ915" s="67">
        <f t="shared" si="199"/>
        <v>1.1804093333333334</v>
      </c>
      <c r="AK915" s="67">
        <f t="shared" si="200"/>
        <v>1.1804093333333334</v>
      </c>
      <c r="AL915" s="67">
        <f t="shared" si="201"/>
        <v>0</v>
      </c>
      <c r="AM915" s="59">
        <f>VLOOKUP(AG915,'SCORE TALLER'!$AC$2:$AD$10,2,TRUE)*AM$2</f>
        <v>0</v>
      </c>
      <c r="AN915" s="59">
        <f>VLOOKUP(AD915,'SCORE TALLER'!$W$2:$X$10,2,TRUE)*AN$2</f>
        <v>0.32</v>
      </c>
      <c r="AO915" s="59">
        <f>VLOOKUP(AB915,'SCORE TALLER'!$S$2:$T$10,2,FALSE)*AO$2</f>
        <v>0.05</v>
      </c>
      <c r="AP915" s="59">
        <f>VLOOKUP(AH915,'SCORE TALLER'!$AE$2:$AF$10,2,TRUE)*AP$2</f>
        <v>0</v>
      </c>
      <c r="AQ915" s="59">
        <f>VLOOKUP(AI915,'SCORE TALLER'!$AG$2:$AH$10,2,TRUE)*AQ$2</f>
        <v>0.4</v>
      </c>
      <c r="AR915" s="59">
        <f>VLOOKUP(AC915,'SCORE TALLER'!$U$2:$V$10,2,FALSE)*AR$2</f>
        <v>0.05</v>
      </c>
      <c r="AS915" s="59">
        <f>VLOOKUP(AE915,'SCORE TALLER'!$Y$2:$Z$10,2,FALSE)*AS$2</f>
        <v>0.02</v>
      </c>
      <c r="AT915" s="59">
        <f>VLOOKUP(Z915,'SCORE TALLER'!$O$2:$P$10,2,TRUE)*AT$2</f>
        <v>0.04</v>
      </c>
      <c r="AU915" s="59">
        <f>VLOOKUP(S915,'SCORE TALLER'!$A$2:$B$10,2,FALSE)*AU$2</f>
        <v>0.25</v>
      </c>
      <c r="AV915" s="59">
        <f>VLOOKUP(AJ915,'SCORE TALLER'!$AI$2:$AJ$10,2,TRUE)*AV$2</f>
        <v>0.2</v>
      </c>
      <c r="AW915" s="59">
        <f>VLOOKUP(AK915,'SCORE TALLER'!$AK$2:$AL$10,2,TRUE)*AW$2</f>
        <v>0.2</v>
      </c>
      <c r="AX915" s="59">
        <f>VLOOKUP(T915,'SCORE TALLER'!$C$2:$D$10,2,FALSE)*AX$2</f>
        <v>0</v>
      </c>
      <c r="AY915" s="59">
        <f>VLOOKUP(W915,'SCORE TALLER'!$I$2:$J$10,2,TRUE)*AY$2</f>
        <v>0</v>
      </c>
      <c r="AZ915" s="59">
        <f>VLOOKUP(X915,'SCORE TALLER'!$K$2:$L$10,2,TRUE)*AZ$2</f>
        <v>0</v>
      </c>
      <c r="BA915" s="59">
        <f>VLOOKUP(U915,'SCORE TALLER'!$E$2:$F$10,2,FALSE)*BA$2</f>
        <v>0</v>
      </c>
      <c r="BB915" s="59">
        <f>VLOOKUP(Y915,'SCORE TALLER'!$M$2:$N$10,2,TRUE)*BB$2</f>
        <v>0.05</v>
      </c>
      <c r="BC915" s="59">
        <f>VLOOKUP(AA915,'SCORE TALLER'!$Q$2:$R$10,2,FALSE)*BC$2</f>
        <v>0.05</v>
      </c>
      <c r="BD915" s="59">
        <f>VLOOKUP(V915,'SCORE TALLER'!$G$2:$H$10,2,FALSE)*BD$2</f>
        <v>0</v>
      </c>
      <c r="BE915" s="59">
        <f>VLOOKUP(AF915,'SCORE TALLER'!$AA$2:$AB$10,2,FALSE)*BE$2</f>
        <v>0.30000000000000004</v>
      </c>
      <c r="BF915" s="59">
        <f>VLOOKUP(AL915,'SCORE TALLER'!$AM$2:$AN$10,2,TRUE)*BF$2</f>
        <v>0</v>
      </c>
      <c r="BG915" s="67">
        <f t="shared" si="202"/>
        <v>1.9300000000000002</v>
      </c>
      <c r="BH915" s="67" t="str">
        <f>VLOOKUP(BG915,'SCORE TALLER'!$AP$2:$AQ$7,2,TRUE)</f>
        <v>2. Normal</v>
      </c>
      <c r="BI915" s="67" t="str">
        <f t="shared" si="204"/>
        <v>LBZ</v>
      </c>
      <c r="BJ915" s="67" t="str">
        <f t="shared" si="204"/>
        <v>A</v>
      </c>
      <c r="BK915" s="67" t="str">
        <f t="shared" si="205"/>
        <v>SIN</v>
      </c>
      <c r="BL915" s="86">
        <f t="shared" si="203"/>
        <v>1770614</v>
      </c>
      <c r="BM915" s="86">
        <f t="shared" si="206"/>
        <v>0</v>
      </c>
    </row>
    <row r="916" spans="1:65" x14ac:dyDescent="0.3">
      <c r="A916" s="57">
        <v>48848404</v>
      </c>
      <c r="B916" s="12" t="s">
        <v>1054</v>
      </c>
      <c r="C916" s="58" t="s">
        <v>105</v>
      </c>
      <c r="D916" s="58" t="s">
        <v>115</v>
      </c>
      <c r="E916" s="58"/>
      <c r="F916" s="58">
        <v>3223145</v>
      </c>
      <c r="G916" s="58">
        <f t="shared" si="194"/>
        <v>2253523</v>
      </c>
      <c r="H916" s="58">
        <f t="shared" si="195"/>
        <v>1270094</v>
      </c>
      <c r="I916" s="58">
        <v>3223000</v>
      </c>
      <c r="J916" s="58">
        <v>183282</v>
      </c>
      <c r="K916" s="58">
        <v>0</v>
      </c>
      <c r="L916" s="58">
        <v>983429</v>
      </c>
      <c r="M916" s="58">
        <v>969622</v>
      </c>
      <c r="N916" s="58">
        <f>VLOOKUP(AD916,'tabla ingresos'!$A$3:$D$15,4,FALSE)</f>
        <v>1000000</v>
      </c>
      <c r="O916" s="58">
        <v>297421.90725814609</v>
      </c>
      <c r="P916" s="58">
        <v>12529000</v>
      </c>
      <c r="Q916" s="58">
        <v>0</v>
      </c>
      <c r="R916" s="12">
        <v>68307</v>
      </c>
      <c r="S916" s="12" t="s">
        <v>87</v>
      </c>
      <c r="T916" s="12" t="s">
        <v>89</v>
      </c>
      <c r="U916" s="12" t="s">
        <v>10</v>
      </c>
      <c r="V916" s="12">
        <v>4</v>
      </c>
      <c r="W916" s="12">
        <v>0</v>
      </c>
      <c r="X916" s="12">
        <v>0</v>
      </c>
      <c r="Y916" s="59">
        <v>2.2821917808219179</v>
      </c>
      <c r="Z916" s="59">
        <v>42.035616438356165</v>
      </c>
      <c r="AA916" s="12">
        <v>2</v>
      </c>
      <c r="AB916" s="12">
        <v>3</v>
      </c>
      <c r="AC916" s="12">
        <v>2</v>
      </c>
      <c r="AD916" s="12">
        <v>2</v>
      </c>
      <c r="AE916" s="12">
        <v>1</v>
      </c>
      <c r="AF916" s="58" t="s">
        <v>10</v>
      </c>
      <c r="AG916" s="66">
        <f t="shared" si="196"/>
        <v>0.32046927150543075</v>
      </c>
      <c r="AH916" s="67">
        <f t="shared" si="197"/>
        <v>10.501429999999999</v>
      </c>
      <c r="AI916" s="67">
        <f t="shared" si="198"/>
        <v>0.64641466666666669</v>
      </c>
      <c r="AJ916" s="67">
        <f t="shared" si="199"/>
        <v>1.5023486666666668</v>
      </c>
      <c r="AK916" s="67">
        <f t="shared" si="200"/>
        <v>0.84672933333333333</v>
      </c>
      <c r="AL916" s="67">
        <f t="shared" si="201"/>
        <v>0</v>
      </c>
      <c r="AM916" s="59">
        <f>VLOOKUP(AG916,'SCORE TALLER'!$AC$2:$AD$10,2,TRUE)*AM$2</f>
        <v>0</v>
      </c>
      <c r="AN916" s="59">
        <f>VLOOKUP(AD916,'SCORE TALLER'!$W$2:$X$10,2,TRUE)*AN$2</f>
        <v>0.32</v>
      </c>
      <c r="AO916" s="59">
        <f>VLOOKUP(AB916,'SCORE TALLER'!$S$2:$T$10,2,FALSE)*AO$2</f>
        <v>0.03</v>
      </c>
      <c r="AP916" s="59">
        <f>VLOOKUP(AH916,'SCORE TALLER'!$AE$2:$AF$10,2,TRUE)*AP$2</f>
        <v>0.16</v>
      </c>
      <c r="AQ916" s="59">
        <f>VLOOKUP(AI916,'SCORE TALLER'!$AG$2:$AH$10,2,TRUE)*AQ$2</f>
        <v>0.4</v>
      </c>
      <c r="AR916" s="59">
        <f>VLOOKUP(AC916,'SCORE TALLER'!$U$2:$V$10,2,FALSE)*AR$2</f>
        <v>0.04</v>
      </c>
      <c r="AS916" s="59">
        <f>VLOOKUP(AE916,'SCORE TALLER'!$Y$2:$Z$10,2,FALSE)*AS$2</f>
        <v>0.03</v>
      </c>
      <c r="AT916" s="59">
        <f>VLOOKUP(Z916,'SCORE TALLER'!$O$2:$P$10,2,TRUE)*AT$2</f>
        <v>0.03</v>
      </c>
      <c r="AU916" s="59">
        <f>VLOOKUP(S916,'SCORE TALLER'!$A$2:$B$10,2,FALSE)*AU$2</f>
        <v>0.15000000000000002</v>
      </c>
      <c r="AV916" s="59">
        <f>VLOOKUP(AJ916,'SCORE TALLER'!$AI$2:$AJ$10,2,TRUE)*AV$2</f>
        <v>0.2</v>
      </c>
      <c r="AW916" s="59">
        <f>VLOOKUP(AK916,'SCORE TALLER'!$AK$2:$AL$10,2,TRUE)*AW$2</f>
        <v>0.25</v>
      </c>
      <c r="AX916" s="59">
        <f>VLOOKUP(T916,'SCORE TALLER'!$C$2:$D$10,2,FALSE)*AX$2</f>
        <v>0</v>
      </c>
      <c r="AY916" s="59">
        <f>VLOOKUP(W916,'SCORE TALLER'!$I$2:$J$10,2,TRUE)*AY$2</f>
        <v>0</v>
      </c>
      <c r="AZ916" s="59">
        <f>VLOOKUP(X916,'SCORE TALLER'!$K$2:$L$10,2,TRUE)*AZ$2</f>
        <v>0</v>
      </c>
      <c r="BA916" s="59">
        <f>VLOOKUP(U916,'SCORE TALLER'!$E$2:$F$10,2,FALSE)*BA$2</f>
        <v>0</v>
      </c>
      <c r="BB916" s="59">
        <f>VLOOKUP(Y916,'SCORE TALLER'!$M$2:$N$10,2,TRUE)*BB$2</f>
        <v>0.04</v>
      </c>
      <c r="BC916" s="59">
        <f>VLOOKUP(AA916,'SCORE TALLER'!$Q$2:$R$10,2,FALSE)*BC$2</f>
        <v>0</v>
      </c>
      <c r="BD916" s="59">
        <f>VLOOKUP(V916,'SCORE TALLER'!$G$2:$H$10,2,FALSE)*BD$2</f>
        <v>0</v>
      </c>
      <c r="BE916" s="59">
        <f>VLOOKUP(AF916,'SCORE TALLER'!$AA$2:$AB$10,2,FALSE)*BE$2</f>
        <v>0</v>
      </c>
      <c r="BF916" s="59">
        <f>VLOOKUP(AL916,'SCORE TALLER'!$AM$2:$AN$10,2,TRUE)*BF$2</f>
        <v>0</v>
      </c>
      <c r="BG916" s="67">
        <f t="shared" si="202"/>
        <v>1.6500000000000001</v>
      </c>
      <c r="BH916" s="67" t="str">
        <f>VLOOKUP(BG916,'SCORE TALLER'!$AP$2:$AQ$7,2,TRUE)</f>
        <v>2. Normal</v>
      </c>
      <c r="BI916" s="67" t="str">
        <f t="shared" si="204"/>
        <v>LBZ</v>
      </c>
      <c r="BJ916" s="67" t="str">
        <f t="shared" si="204"/>
        <v>A</v>
      </c>
      <c r="BK916" s="67" t="str">
        <f t="shared" si="205"/>
        <v>A</v>
      </c>
      <c r="BL916" s="86">
        <f t="shared" si="203"/>
        <v>1270094</v>
      </c>
      <c r="BM916" s="86">
        <f t="shared" si="206"/>
        <v>0</v>
      </c>
    </row>
    <row r="917" spans="1:65" x14ac:dyDescent="0.3">
      <c r="A917" s="57">
        <v>42484820</v>
      </c>
      <c r="B917" s="12" t="s">
        <v>1055</v>
      </c>
      <c r="C917" s="58" t="s">
        <v>107</v>
      </c>
      <c r="D917" s="58" t="s">
        <v>114</v>
      </c>
      <c r="E917" s="58"/>
      <c r="F917" s="58">
        <v>2532882</v>
      </c>
      <c r="G917" s="58">
        <f t="shared" si="194"/>
        <v>1564585</v>
      </c>
      <c r="H917" s="58">
        <f t="shared" si="195"/>
        <v>669529</v>
      </c>
      <c r="I917" s="58" t="e">
        <v>#N/A</v>
      </c>
      <c r="J917" s="58">
        <v>120778</v>
      </c>
      <c r="K917" s="58">
        <v>0</v>
      </c>
      <c r="L917" s="58">
        <v>895056</v>
      </c>
      <c r="M917" s="58">
        <v>968297</v>
      </c>
      <c r="N917" s="58">
        <f>VLOOKUP(AD917,'tabla ingresos'!$A$3:$D$15,4,FALSE)</f>
        <v>1000000</v>
      </c>
      <c r="O917" s="58">
        <v>0</v>
      </c>
      <c r="P917" s="58">
        <v>0</v>
      </c>
      <c r="Q917" s="58">
        <v>0</v>
      </c>
      <c r="R917" s="12">
        <v>76130</v>
      </c>
      <c r="S917" s="12" t="s">
        <v>87</v>
      </c>
      <c r="T917" s="12" t="s">
        <v>89</v>
      </c>
      <c r="U917" s="12" t="s">
        <v>10</v>
      </c>
      <c r="V917" s="12">
        <v>4</v>
      </c>
      <c r="W917" s="12">
        <v>0</v>
      </c>
      <c r="X917" s="12">
        <v>0</v>
      </c>
      <c r="Y917" s="59">
        <v>1.4767123287671233</v>
      </c>
      <c r="Z917" s="59">
        <v>53.841095890410962</v>
      </c>
      <c r="AA917" s="12">
        <v>2</v>
      </c>
      <c r="AB917" s="12">
        <v>2</v>
      </c>
      <c r="AC917" s="12">
        <v>1</v>
      </c>
      <c r="AD917" s="12">
        <v>2</v>
      </c>
      <c r="AE917" s="12">
        <v>1</v>
      </c>
      <c r="AF917" s="58" t="s">
        <v>91</v>
      </c>
      <c r="AG917" s="66">
        <f t="shared" si="196"/>
        <v>8.0518666666666669E-2</v>
      </c>
      <c r="AH917" s="67">
        <f t="shared" si="197"/>
        <v>1.688588</v>
      </c>
      <c r="AI917" s="67">
        <f t="shared" si="198"/>
        <v>0.64553133333333335</v>
      </c>
      <c r="AJ917" s="67">
        <f t="shared" si="199"/>
        <v>1.0430566666666667</v>
      </c>
      <c r="AK917" s="67">
        <f t="shared" si="200"/>
        <v>0.44635266666666668</v>
      </c>
      <c r="AL917" s="67">
        <f t="shared" si="201"/>
        <v>0</v>
      </c>
      <c r="AM917" s="59">
        <f>VLOOKUP(AG917,'SCORE TALLER'!$AC$2:$AD$10,2,TRUE)*AM$2</f>
        <v>0</v>
      </c>
      <c r="AN917" s="59">
        <f>VLOOKUP(AD917,'SCORE TALLER'!$W$2:$X$10,2,TRUE)*AN$2</f>
        <v>0.32</v>
      </c>
      <c r="AO917" s="59">
        <f>VLOOKUP(AB917,'SCORE TALLER'!$S$2:$T$10,2,FALSE)*AO$2</f>
        <v>0.04</v>
      </c>
      <c r="AP917" s="59">
        <f>VLOOKUP(AH917,'SCORE TALLER'!$AE$2:$AF$10,2,TRUE)*AP$2</f>
        <v>0</v>
      </c>
      <c r="AQ917" s="59">
        <f>VLOOKUP(AI917,'SCORE TALLER'!$AG$2:$AH$10,2,TRUE)*AQ$2</f>
        <v>0.4</v>
      </c>
      <c r="AR917" s="59">
        <f>VLOOKUP(AC917,'SCORE TALLER'!$U$2:$V$10,2,FALSE)*AR$2</f>
        <v>0.05</v>
      </c>
      <c r="AS917" s="59">
        <f>VLOOKUP(AE917,'SCORE TALLER'!$Y$2:$Z$10,2,FALSE)*AS$2</f>
        <v>0.03</v>
      </c>
      <c r="AT917" s="59">
        <f>VLOOKUP(Z917,'SCORE TALLER'!$O$2:$P$10,2,TRUE)*AT$2</f>
        <v>0.02</v>
      </c>
      <c r="AU917" s="59">
        <f>VLOOKUP(S917,'SCORE TALLER'!$A$2:$B$10,2,FALSE)*AU$2</f>
        <v>0.15000000000000002</v>
      </c>
      <c r="AV917" s="59">
        <f>VLOOKUP(AJ917,'SCORE TALLER'!$AI$2:$AJ$10,2,TRUE)*AV$2</f>
        <v>0.2</v>
      </c>
      <c r="AW917" s="59">
        <f>VLOOKUP(AK917,'SCORE TALLER'!$AK$2:$AL$10,2,TRUE)*AW$2</f>
        <v>0.25</v>
      </c>
      <c r="AX917" s="59">
        <f>VLOOKUP(T917,'SCORE TALLER'!$C$2:$D$10,2,FALSE)*AX$2</f>
        <v>0</v>
      </c>
      <c r="AY917" s="59">
        <f>VLOOKUP(W917,'SCORE TALLER'!$I$2:$J$10,2,TRUE)*AY$2</f>
        <v>0</v>
      </c>
      <c r="AZ917" s="59">
        <f>VLOOKUP(X917,'SCORE TALLER'!$K$2:$L$10,2,TRUE)*AZ$2</f>
        <v>0</v>
      </c>
      <c r="BA917" s="59">
        <f>VLOOKUP(U917,'SCORE TALLER'!$E$2:$F$10,2,FALSE)*BA$2</f>
        <v>0</v>
      </c>
      <c r="BB917" s="59">
        <f>VLOOKUP(Y917,'SCORE TALLER'!$M$2:$N$10,2,TRUE)*BB$2</f>
        <v>0.05</v>
      </c>
      <c r="BC917" s="59">
        <f>VLOOKUP(AA917,'SCORE TALLER'!$Q$2:$R$10,2,FALSE)*BC$2</f>
        <v>0</v>
      </c>
      <c r="BD917" s="59">
        <f>VLOOKUP(V917,'SCORE TALLER'!$G$2:$H$10,2,FALSE)*BD$2</f>
        <v>0</v>
      </c>
      <c r="BE917" s="59">
        <f>VLOOKUP(AF917,'SCORE TALLER'!$AA$2:$AB$10,2,FALSE)*BE$2</f>
        <v>0.30000000000000004</v>
      </c>
      <c r="BF917" s="59">
        <f>VLOOKUP(AL917,'SCORE TALLER'!$AM$2:$AN$10,2,TRUE)*BF$2</f>
        <v>0</v>
      </c>
      <c r="BG917" s="67">
        <f t="shared" si="202"/>
        <v>1.8100000000000003</v>
      </c>
      <c r="BH917" s="67" t="str">
        <f>VLOOKUP(BG917,'SCORE TALLER'!$AP$2:$AQ$7,2,TRUE)</f>
        <v>2. Normal</v>
      </c>
      <c r="BI917" s="67" t="str">
        <f t="shared" si="204"/>
        <v>LBZ</v>
      </c>
      <c r="BJ917" s="67" t="str">
        <f t="shared" si="204"/>
        <v>A</v>
      </c>
      <c r="BK917" s="67" t="str">
        <f t="shared" si="205"/>
        <v>SIN</v>
      </c>
      <c r="BL917" s="86">
        <f t="shared" si="203"/>
        <v>669529</v>
      </c>
      <c r="BM917" s="86">
        <f t="shared" si="206"/>
        <v>0</v>
      </c>
    </row>
    <row r="918" spans="1:65" x14ac:dyDescent="0.3">
      <c r="A918" s="57">
        <v>2048622444</v>
      </c>
      <c r="B918" s="12" t="s">
        <v>1056</v>
      </c>
      <c r="C918" s="58" t="s">
        <v>107</v>
      </c>
      <c r="D918" s="58" t="s">
        <v>114</v>
      </c>
      <c r="E918" s="58"/>
      <c r="F918" s="58">
        <v>3475103</v>
      </c>
      <c r="G918" s="58">
        <f t="shared" si="194"/>
        <v>1552983</v>
      </c>
      <c r="H918" s="58">
        <f t="shared" si="195"/>
        <v>1552983</v>
      </c>
      <c r="I918" s="58" t="e">
        <v>#N/A</v>
      </c>
      <c r="J918" s="58">
        <v>177766</v>
      </c>
      <c r="K918" s="58">
        <v>0</v>
      </c>
      <c r="L918" s="58">
        <v>0</v>
      </c>
      <c r="M918" s="58">
        <v>1922120</v>
      </c>
      <c r="N918" s="58">
        <f>VLOOKUP(AD918,'tabla ingresos'!$A$3:$D$15,4,FALSE)</f>
        <v>2000000</v>
      </c>
      <c r="O918" s="58">
        <v>0</v>
      </c>
      <c r="P918" s="58">
        <v>0</v>
      </c>
      <c r="Q918" s="58">
        <v>0</v>
      </c>
      <c r="R918" s="12">
        <v>13433</v>
      </c>
      <c r="S918" s="12" t="s">
        <v>88</v>
      </c>
      <c r="T918" s="12" t="s">
        <v>89</v>
      </c>
      <c r="U918" s="12" t="s">
        <v>10</v>
      </c>
      <c r="V918" s="12">
        <v>4</v>
      </c>
      <c r="W918" s="12">
        <v>0</v>
      </c>
      <c r="X918" s="12">
        <v>0</v>
      </c>
      <c r="Y918" s="59">
        <v>3.5315068493150683</v>
      </c>
      <c r="Z918" s="59">
        <v>29.093150684931508</v>
      </c>
      <c r="AA918" s="12">
        <v>1</v>
      </c>
      <c r="AB918" s="12">
        <v>2</v>
      </c>
      <c r="AC918" s="12">
        <v>1</v>
      </c>
      <c r="AD918" s="12">
        <v>3</v>
      </c>
      <c r="AE918" s="12">
        <v>1</v>
      </c>
      <c r="AF918" s="58" t="s">
        <v>91</v>
      </c>
      <c r="AG918" s="66">
        <f t="shared" si="196"/>
        <v>5.9255333333333333E-2</v>
      </c>
      <c r="AH918" s="67">
        <f t="shared" si="197"/>
        <v>1.1583676666666667</v>
      </c>
      <c r="AI918" s="67">
        <f t="shared" si="198"/>
        <v>0.64070666666666665</v>
      </c>
      <c r="AJ918" s="67">
        <f t="shared" si="199"/>
        <v>0.51766100000000004</v>
      </c>
      <c r="AK918" s="67">
        <f t="shared" si="200"/>
        <v>0.51766100000000004</v>
      </c>
      <c r="AL918" s="67">
        <f t="shared" si="201"/>
        <v>0</v>
      </c>
      <c r="AM918" s="59">
        <f>VLOOKUP(AG918,'SCORE TALLER'!$AC$2:$AD$10,2,TRUE)*AM$2</f>
        <v>0</v>
      </c>
      <c r="AN918" s="59">
        <f>VLOOKUP(AD918,'SCORE TALLER'!$W$2:$X$10,2,TRUE)*AN$2</f>
        <v>0.32</v>
      </c>
      <c r="AO918" s="59">
        <f>VLOOKUP(AB918,'SCORE TALLER'!$S$2:$T$10,2,FALSE)*AO$2</f>
        <v>0.04</v>
      </c>
      <c r="AP918" s="59">
        <f>VLOOKUP(AH918,'SCORE TALLER'!$AE$2:$AF$10,2,TRUE)*AP$2</f>
        <v>0</v>
      </c>
      <c r="AQ918" s="59">
        <f>VLOOKUP(AI918,'SCORE TALLER'!$AG$2:$AH$10,2,TRUE)*AQ$2</f>
        <v>0.4</v>
      </c>
      <c r="AR918" s="59">
        <f>VLOOKUP(AC918,'SCORE TALLER'!$U$2:$V$10,2,FALSE)*AR$2</f>
        <v>0.05</v>
      </c>
      <c r="AS918" s="59">
        <f>VLOOKUP(AE918,'SCORE TALLER'!$Y$2:$Z$10,2,FALSE)*AS$2</f>
        <v>0.03</v>
      </c>
      <c r="AT918" s="59">
        <f>VLOOKUP(Z918,'SCORE TALLER'!$O$2:$P$10,2,TRUE)*AT$2</f>
        <v>0.04</v>
      </c>
      <c r="AU918" s="59">
        <f>VLOOKUP(S918,'SCORE TALLER'!$A$2:$B$10,2,FALSE)*AU$2</f>
        <v>0.25</v>
      </c>
      <c r="AV918" s="59">
        <f>VLOOKUP(AJ918,'SCORE TALLER'!$AI$2:$AJ$10,2,TRUE)*AV$2</f>
        <v>0.25</v>
      </c>
      <c r="AW918" s="59">
        <f>VLOOKUP(AK918,'SCORE TALLER'!$AK$2:$AL$10,2,TRUE)*AW$2</f>
        <v>0.25</v>
      </c>
      <c r="AX918" s="59">
        <f>VLOOKUP(T918,'SCORE TALLER'!$C$2:$D$10,2,FALSE)*AX$2</f>
        <v>0</v>
      </c>
      <c r="AY918" s="59">
        <f>VLOOKUP(W918,'SCORE TALLER'!$I$2:$J$10,2,TRUE)*AY$2</f>
        <v>0</v>
      </c>
      <c r="AZ918" s="59">
        <f>VLOOKUP(X918,'SCORE TALLER'!$K$2:$L$10,2,TRUE)*AZ$2</f>
        <v>0</v>
      </c>
      <c r="BA918" s="59">
        <f>VLOOKUP(U918,'SCORE TALLER'!$E$2:$F$10,2,FALSE)*BA$2</f>
        <v>0</v>
      </c>
      <c r="BB918" s="59">
        <f>VLOOKUP(Y918,'SCORE TALLER'!$M$2:$N$10,2,TRUE)*BB$2</f>
        <v>0.04</v>
      </c>
      <c r="BC918" s="59">
        <f>VLOOKUP(AA918,'SCORE TALLER'!$Q$2:$R$10,2,FALSE)*BC$2</f>
        <v>0.05</v>
      </c>
      <c r="BD918" s="59">
        <f>VLOOKUP(V918,'SCORE TALLER'!$G$2:$H$10,2,FALSE)*BD$2</f>
        <v>0</v>
      </c>
      <c r="BE918" s="59">
        <f>VLOOKUP(AF918,'SCORE TALLER'!$AA$2:$AB$10,2,FALSE)*BE$2</f>
        <v>0.30000000000000004</v>
      </c>
      <c r="BF918" s="59">
        <f>VLOOKUP(AL918,'SCORE TALLER'!$AM$2:$AN$10,2,TRUE)*BF$2</f>
        <v>0</v>
      </c>
      <c r="BG918" s="67">
        <f t="shared" si="202"/>
        <v>2.0200000000000005</v>
      </c>
      <c r="BH918" s="67" t="str">
        <f>VLOOKUP(BG918,'SCORE TALLER'!$AP$2:$AQ$7,2,TRUE)</f>
        <v>3. Medio</v>
      </c>
      <c r="BI918" s="67" t="str">
        <f t="shared" si="204"/>
        <v>LBZ</v>
      </c>
      <c r="BJ918" s="67" t="str">
        <f t="shared" si="204"/>
        <v>A</v>
      </c>
      <c r="BK918" s="67" t="str">
        <f t="shared" si="205"/>
        <v>SIN</v>
      </c>
      <c r="BL918" s="86">
        <f t="shared" si="203"/>
        <v>1552983</v>
      </c>
      <c r="BM918" s="86">
        <f t="shared" si="206"/>
        <v>0</v>
      </c>
    </row>
    <row r="919" spans="1:65" x14ac:dyDescent="0.3">
      <c r="A919" s="57">
        <v>2046062400</v>
      </c>
      <c r="B919" s="12" t="s">
        <v>1057</v>
      </c>
      <c r="C919" s="58" t="s">
        <v>105</v>
      </c>
      <c r="D919" s="58" t="s">
        <v>114</v>
      </c>
      <c r="E919" s="58"/>
      <c r="F919" s="58">
        <v>2356264</v>
      </c>
      <c r="G919" s="58">
        <f t="shared" si="194"/>
        <v>1395436</v>
      </c>
      <c r="H919" s="58">
        <f t="shared" si="195"/>
        <v>0</v>
      </c>
      <c r="I919" s="58">
        <v>2356000</v>
      </c>
      <c r="J919" s="58">
        <v>188878</v>
      </c>
      <c r="K919" s="58">
        <v>0</v>
      </c>
      <c r="L919" s="58">
        <v>2369045</v>
      </c>
      <c r="M919" s="58">
        <v>960828</v>
      </c>
      <c r="N919" s="58">
        <f>VLOOKUP(AD919,'tabla ingresos'!$A$3:$D$15,4,FALSE)</f>
        <v>1000000</v>
      </c>
      <c r="O919" s="58">
        <v>4026.2450309672213</v>
      </c>
      <c r="P919" s="58">
        <v>181000</v>
      </c>
      <c r="Q919" s="58">
        <v>0</v>
      </c>
      <c r="R919" s="12">
        <v>5001</v>
      </c>
      <c r="S919" s="12" t="s">
        <v>87</v>
      </c>
      <c r="T919" s="12" t="s">
        <v>89</v>
      </c>
      <c r="U919" s="12" t="s">
        <v>10</v>
      </c>
      <c r="V919" s="12">
        <v>4</v>
      </c>
      <c r="W919" s="12">
        <v>0</v>
      </c>
      <c r="X919" s="12">
        <v>0</v>
      </c>
      <c r="Y919" s="59">
        <v>3.0986301369863014</v>
      </c>
      <c r="Z919" s="59">
        <v>25.2</v>
      </c>
      <c r="AA919" s="12">
        <v>2</v>
      </c>
      <c r="AB919" s="12">
        <v>0</v>
      </c>
      <c r="AC919" s="12">
        <v>2</v>
      </c>
      <c r="AD919" s="12">
        <v>2</v>
      </c>
      <c r="AE919" s="12">
        <v>1</v>
      </c>
      <c r="AF919" s="58" t="s">
        <v>10</v>
      </c>
      <c r="AG919" s="66">
        <f t="shared" si="196"/>
        <v>0.12860283002064482</v>
      </c>
      <c r="AH919" s="67">
        <f t="shared" si="197"/>
        <v>1.6915093333333333</v>
      </c>
      <c r="AI919" s="67">
        <f t="shared" si="198"/>
        <v>0.64055200000000001</v>
      </c>
      <c r="AJ919" s="67">
        <f t="shared" si="199"/>
        <v>0.93029066666666671</v>
      </c>
      <c r="AK919" s="67">
        <f t="shared" si="200"/>
        <v>0</v>
      </c>
      <c r="AL919" s="67">
        <f t="shared" si="201"/>
        <v>0</v>
      </c>
      <c r="AM919" s="59">
        <f>VLOOKUP(AG919,'SCORE TALLER'!$AC$2:$AD$10,2,TRUE)*AM$2</f>
        <v>0</v>
      </c>
      <c r="AN919" s="59">
        <f>VLOOKUP(AD919,'SCORE TALLER'!$W$2:$X$10,2,TRUE)*AN$2</f>
        <v>0.32</v>
      </c>
      <c r="AO919" s="59">
        <f>VLOOKUP(AB919,'SCORE TALLER'!$S$2:$T$10,2,FALSE)*AO$2</f>
        <v>0.05</v>
      </c>
      <c r="AP919" s="59">
        <f>VLOOKUP(AH919,'SCORE TALLER'!$AE$2:$AF$10,2,TRUE)*AP$2</f>
        <v>0</v>
      </c>
      <c r="AQ919" s="59">
        <f>VLOOKUP(AI919,'SCORE TALLER'!$AG$2:$AH$10,2,TRUE)*AQ$2</f>
        <v>0.4</v>
      </c>
      <c r="AR919" s="59">
        <f>VLOOKUP(AC919,'SCORE TALLER'!$U$2:$V$10,2,FALSE)*AR$2</f>
        <v>0.04</v>
      </c>
      <c r="AS919" s="59">
        <f>VLOOKUP(AE919,'SCORE TALLER'!$Y$2:$Z$10,2,FALSE)*AS$2</f>
        <v>0.03</v>
      </c>
      <c r="AT919" s="59">
        <f>VLOOKUP(Z919,'SCORE TALLER'!$O$2:$P$10,2,TRUE)*AT$2</f>
        <v>0.04</v>
      </c>
      <c r="AU919" s="59">
        <f>VLOOKUP(S919,'SCORE TALLER'!$A$2:$B$10,2,FALSE)*AU$2</f>
        <v>0.15000000000000002</v>
      </c>
      <c r="AV919" s="59">
        <f>VLOOKUP(AJ919,'SCORE TALLER'!$AI$2:$AJ$10,2,TRUE)*AV$2</f>
        <v>0.25</v>
      </c>
      <c r="AW919" s="59">
        <f>VLOOKUP(AK919,'SCORE TALLER'!$AK$2:$AL$10,2,TRUE)*AW$2</f>
        <v>0.25</v>
      </c>
      <c r="AX919" s="59">
        <f>VLOOKUP(T919,'SCORE TALLER'!$C$2:$D$10,2,FALSE)*AX$2</f>
        <v>0</v>
      </c>
      <c r="AY919" s="59">
        <f>VLOOKUP(W919,'SCORE TALLER'!$I$2:$J$10,2,TRUE)*AY$2</f>
        <v>0</v>
      </c>
      <c r="AZ919" s="59">
        <f>VLOOKUP(X919,'SCORE TALLER'!$K$2:$L$10,2,TRUE)*AZ$2</f>
        <v>0</v>
      </c>
      <c r="BA919" s="59">
        <f>VLOOKUP(U919,'SCORE TALLER'!$E$2:$F$10,2,FALSE)*BA$2</f>
        <v>0</v>
      </c>
      <c r="BB919" s="59">
        <f>VLOOKUP(Y919,'SCORE TALLER'!$M$2:$N$10,2,TRUE)*BB$2</f>
        <v>0.04</v>
      </c>
      <c r="BC919" s="59">
        <f>VLOOKUP(AA919,'SCORE TALLER'!$Q$2:$R$10,2,FALSE)*BC$2</f>
        <v>0</v>
      </c>
      <c r="BD919" s="59">
        <f>VLOOKUP(V919,'SCORE TALLER'!$G$2:$H$10,2,FALSE)*BD$2</f>
        <v>0</v>
      </c>
      <c r="BE919" s="59">
        <f>VLOOKUP(AF919,'SCORE TALLER'!$AA$2:$AB$10,2,FALSE)*BE$2</f>
        <v>0</v>
      </c>
      <c r="BF919" s="59">
        <f>VLOOKUP(AL919,'SCORE TALLER'!$AM$2:$AN$10,2,TRUE)*BF$2</f>
        <v>0</v>
      </c>
      <c r="BG919" s="67">
        <f t="shared" si="202"/>
        <v>1.5700000000000003</v>
      </c>
      <c r="BH919" s="67" t="str">
        <f>VLOOKUP(BG919,'SCORE TALLER'!$AP$2:$AQ$7,2,TRUE)</f>
        <v>2. Normal</v>
      </c>
      <c r="BI919" s="67" t="str">
        <f t="shared" si="204"/>
        <v>LBZ</v>
      </c>
      <c r="BJ919" s="67" t="str">
        <f t="shared" si="204"/>
        <v>A</v>
      </c>
      <c r="BK919" s="67" t="str">
        <f t="shared" si="205"/>
        <v>A</v>
      </c>
      <c r="BL919" s="86">
        <f t="shared" si="203"/>
        <v>0</v>
      </c>
      <c r="BM919" s="86">
        <f t="shared" si="206"/>
        <v>0</v>
      </c>
    </row>
    <row r="920" spans="1:65" x14ac:dyDescent="0.3">
      <c r="A920" s="57">
        <v>2224620008</v>
      </c>
      <c r="B920" s="12" t="s">
        <v>1058</v>
      </c>
      <c r="C920" s="58" t="s">
        <v>105</v>
      </c>
      <c r="D920" s="58" t="s">
        <v>114</v>
      </c>
      <c r="E920" s="58"/>
      <c r="F920" s="58">
        <v>2246996</v>
      </c>
      <c r="G920" s="58">
        <f t="shared" si="194"/>
        <v>1289064</v>
      </c>
      <c r="H920" s="58">
        <f t="shared" si="195"/>
        <v>0</v>
      </c>
      <c r="I920" s="58">
        <v>2247000</v>
      </c>
      <c r="J920" s="58">
        <v>114944</v>
      </c>
      <c r="K920" s="58">
        <v>0</v>
      </c>
      <c r="L920" s="58">
        <v>1576276</v>
      </c>
      <c r="M920" s="58">
        <v>957932</v>
      </c>
      <c r="N920" s="58">
        <f>VLOOKUP(AD920,'tabla ingresos'!$A$3:$D$15,4,FALSE)</f>
        <v>1000000</v>
      </c>
      <c r="O920" s="58">
        <v>118251.48389293782</v>
      </c>
      <c r="P920" s="58">
        <v>5316000</v>
      </c>
      <c r="Q920" s="58">
        <v>0</v>
      </c>
      <c r="R920" s="12">
        <v>76130</v>
      </c>
      <c r="S920" s="12" t="s">
        <v>87</v>
      </c>
      <c r="T920" s="12" t="s">
        <v>89</v>
      </c>
      <c r="U920" s="12" t="s">
        <v>10</v>
      </c>
      <c r="V920" s="12">
        <v>4</v>
      </c>
      <c r="W920" s="12">
        <v>0</v>
      </c>
      <c r="X920" s="12">
        <v>0</v>
      </c>
      <c r="Y920" s="59">
        <v>3.1835616438356165</v>
      </c>
      <c r="Z920" s="59">
        <v>27.695890410958903</v>
      </c>
      <c r="AA920" s="12">
        <v>2</v>
      </c>
      <c r="AB920" s="12">
        <v>0</v>
      </c>
      <c r="AC920" s="12">
        <v>1</v>
      </c>
      <c r="AD920" s="12">
        <v>2</v>
      </c>
      <c r="AE920" s="12">
        <v>1</v>
      </c>
      <c r="AF920" s="58" t="s">
        <v>10</v>
      </c>
      <c r="AG920" s="66">
        <f t="shared" si="196"/>
        <v>0.15546365592862521</v>
      </c>
      <c r="AH920" s="67">
        <f t="shared" si="197"/>
        <v>5.0419973333333337</v>
      </c>
      <c r="AI920" s="67">
        <f t="shared" si="198"/>
        <v>0.63862133333333337</v>
      </c>
      <c r="AJ920" s="67">
        <f t="shared" si="199"/>
        <v>0.85937600000000003</v>
      </c>
      <c r="AK920" s="67">
        <f t="shared" si="200"/>
        <v>0</v>
      </c>
      <c r="AL920" s="67">
        <f t="shared" si="201"/>
        <v>0</v>
      </c>
      <c r="AM920" s="59">
        <f>VLOOKUP(AG920,'SCORE TALLER'!$AC$2:$AD$10,2,TRUE)*AM$2</f>
        <v>0</v>
      </c>
      <c r="AN920" s="59">
        <f>VLOOKUP(AD920,'SCORE TALLER'!$W$2:$X$10,2,TRUE)*AN$2</f>
        <v>0.32</v>
      </c>
      <c r="AO920" s="59">
        <f>VLOOKUP(AB920,'SCORE TALLER'!$S$2:$T$10,2,FALSE)*AO$2</f>
        <v>0.05</v>
      </c>
      <c r="AP920" s="59">
        <f>VLOOKUP(AH920,'SCORE TALLER'!$AE$2:$AF$10,2,TRUE)*AP$2</f>
        <v>0.08</v>
      </c>
      <c r="AQ920" s="59">
        <f>VLOOKUP(AI920,'SCORE TALLER'!$AG$2:$AH$10,2,TRUE)*AQ$2</f>
        <v>0.4</v>
      </c>
      <c r="AR920" s="59">
        <f>VLOOKUP(AC920,'SCORE TALLER'!$U$2:$V$10,2,FALSE)*AR$2</f>
        <v>0.05</v>
      </c>
      <c r="AS920" s="59">
        <f>VLOOKUP(AE920,'SCORE TALLER'!$Y$2:$Z$10,2,FALSE)*AS$2</f>
        <v>0.03</v>
      </c>
      <c r="AT920" s="59">
        <f>VLOOKUP(Z920,'SCORE TALLER'!$O$2:$P$10,2,TRUE)*AT$2</f>
        <v>0.04</v>
      </c>
      <c r="AU920" s="59">
        <f>VLOOKUP(S920,'SCORE TALLER'!$A$2:$B$10,2,FALSE)*AU$2</f>
        <v>0.15000000000000002</v>
      </c>
      <c r="AV920" s="59">
        <f>VLOOKUP(AJ920,'SCORE TALLER'!$AI$2:$AJ$10,2,TRUE)*AV$2</f>
        <v>0.25</v>
      </c>
      <c r="AW920" s="59">
        <f>VLOOKUP(AK920,'SCORE TALLER'!$AK$2:$AL$10,2,TRUE)*AW$2</f>
        <v>0.25</v>
      </c>
      <c r="AX920" s="59">
        <f>VLOOKUP(T920,'SCORE TALLER'!$C$2:$D$10,2,FALSE)*AX$2</f>
        <v>0</v>
      </c>
      <c r="AY920" s="59">
        <f>VLOOKUP(W920,'SCORE TALLER'!$I$2:$J$10,2,TRUE)*AY$2</f>
        <v>0</v>
      </c>
      <c r="AZ920" s="59">
        <f>VLOOKUP(X920,'SCORE TALLER'!$K$2:$L$10,2,TRUE)*AZ$2</f>
        <v>0</v>
      </c>
      <c r="BA920" s="59">
        <f>VLOOKUP(U920,'SCORE TALLER'!$E$2:$F$10,2,FALSE)*BA$2</f>
        <v>0</v>
      </c>
      <c r="BB920" s="59">
        <f>VLOOKUP(Y920,'SCORE TALLER'!$M$2:$N$10,2,TRUE)*BB$2</f>
        <v>0.04</v>
      </c>
      <c r="BC920" s="59">
        <f>VLOOKUP(AA920,'SCORE TALLER'!$Q$2:$R$10,2,FALSE)*BC$2</f>
        <v>0</v>
      </c>
      <c r="BD920" s="59">
        <f>VLOOKUP(V920,'SCORE TALLER'!$G$2:$H$10,2,FALSE)*BD$2</f>
        <v>0</v>
      </c>
      <c r="BE920" s="59">
        <f>VLOOKUP(AF920,'SCORE TALLER'!$AA$2:$AB$10,2,FALSE)*BE$2</f>
        <v>0</v>
      </c>
      <c r="BF920" s="59">
        <f>VLOOKUP(AL920,'SCORE TALLER'!$AM$2:$AN$10,2,TRUE)*BF$2</f>
        <v>0</v>
      </c>
      <c r="BG920" s="67">
        <f t="shared" si="202"/>
        <v>1.6600000000000001</v>
      </c>
      <c r="BH920" s="67" t="str">
        <f>VLOOKUP(BG920,'SCORE TALLER'!$AP$2:$AQ$7,2,TRUE)</f>
        <v>2. Normal</v>
      </c>
      <c r="BI920" s="67" t="str">
        <f t="shared" si="204"/>
        <v>LBZ</v>
      </c>
      <c r="BJ920" s="67" t="str">
        <f t="shared" si="204"/>
        <v>A</v>
      </c>
      <c r="BK920" s="67" t="str">
        <f t="shared" si="205"/>
        <v>A</v>
      </c>
      <c r="BL920" s="86">
        <f t="shared" si="203"/>
        <v>0</v>
      </c>
      <c r="BM920" s="86">
        <f t="shared" si="206"/>
        <v>0</v>
      </c>
    </row>
    <row r="921" spans="1:65" x14ac:dyDescent="0.3">
      <c r="A921" s="57">
        <v>2048046642</v>
      </c>
      <c r="B921" s="12" t="s">
        <v>1059</v>
      </c>
      <c r="C921" s="58" t="s">
        <v>105</v>
      </c>
      <c r="D921" s="58" t="s">
        <v>115</v>
      </c>
      <c r="E921" s="58"/>
      <c r="F921" s="58">
        <v>4976370</v>
      </c>
      <c r="G921" s="58">
        <f t="shared" si="194"/>
        <v>3060750</v>
      </c>
      <c r="H921" s="58">
        <f t="shared" si="195"/>
        <v>1735750</v>
      </c>
      <c r="I921" s="58">
        <v>4976000</v>
      </c>
      <c r="J921" s="58">
        <v>133624</v>
      </c>
      <c r="K921" s="58">
        <v>0</v>
      </c>
      <c r="L921" s="58">
        <v>1325000</v>
      </c>
      <c r="M921" s="58">
        <v>1915620</v>
      </c>
      <c r="N921" s="58">
        <f>VLOOKUP(AD921,'tabla ingresos'!$A$3:$D$15,4,FALSE)</f>
        <v>2000000</v>
      </c>
      <c r="O921" s="58">
        <v>6139.4675610328886</v>
      </c>
      <c r="P921" s="58">
        <v>276000</v>
      </c>
      <c r="Q921" s="58">
        <v>0</v>
      </c>
      <c r="R921" s="12">
        <v>13433</v>
      </c>
      <c r="S921" s="12" t="s">
        <v>87</v>
      </c>
      <c r="T921" s="12" t="s">
        <v>89</v>
      </c>
      <c r="U921" s="12" t="s">
        <v>10</v>
      </c>
      <c r="V921" s="12">
        <v>4</v>
      </c>
      <c r="W921" s="12">
        <v>0</v>
      </c>
      <c r="X921" s="12">
        <v>0</v>
      </c>
      <c r="Y921" s="59">
        <v>4.065753424657534</v>
      </c>
      <c r="Z921" s="59">
        <v>33.61643835616438</v>
      </c>
      <c r="AA921" s="12">
        <v>1</v>
      </c>
      <c r="AB921" s="12">
        <v>1</v>
      </c>
      <c r="AC921" s="12">
        <v>1</v>
      </c>
      <c r="AD921" s="12">
        <v>3</v>
      </c>
      <c r="AE921" s="12">
        <v>3</v>
      </c>
      <c r="AF921" s="58" t="s">
        <v>10</v>
      </c>
      <c r="AG921" s="66">
        <f t="shared" si="196"/>
        <v>4.6587822520344296E-2</v>
      </c>
      <c r="AH921" s="67">
        <f t="shared" si="197"/>
        <v>1.7507900000000001</v>
      </c>
      <c r="AI921" s="67">
        <f t="shared" si="198"/>
        <v>0.63854</v>
      </c>
      <c r="AJ921" s="67">
        <f t="shared" si="199"/>
        <v>1.0202500000000001</v>
      </c>
      <c r="AK921" s="67">
        <f t="shared" si="200"/>
        <v>0.57858333333333334</v>
      </c>
      <c r="AL921" s="67">
        <f t="shared" si="201"/>
        <v>0</v>
      </c>
      <c r="AM921" s="59">
        <f>VLOOKUP(AG921,'SCORE TALLER'!$AC$2:$AD$10,2,TRUE)*AM$2</f>
        <v>0</v>
      </c>
      <c r="AN921" s="59">
        <f>VLOOKUP(AD921,'SCORE TALLER'!$W$2:$X$10,2,TRUE)*AN$2</f>
        <v>0.32</v>
      </c>
      <c r="AO921" s="59">
        <f>VLOOKUP(AB921,'SCORE TALLER'!$S$2:$T$10,2,FALSE)*AO$2</f>
        <v>0.05</v>
      </c>
      <c r="AP921" s="59">
        <f>VLOOKUP(AH921,'SCORE TALLER'!$AE$2:$AF$10,2,TRUE)*AP$2</f>
        <v>0</v>
      </c>
      <c r="AQ921" s="59">
        <f>VLOOKUP(AI921,'SCORE TALLER'!$AG$2:$AH$10,2,TRUE)*AQ$2</f>
        <v>0.4</v>
      </c>
      <c r="AR921" s="59">
        <f>VLOOKUP(AC921,'SCORE TALLER'!$U$2:$V$10,2,FALSE)*AR$2</f>
        <v>0.05</v>
      </c>
      <c r="AS921" s="59">
        <f>VLOOKUP(AE921,'SCORE TALLER'!$Y$2:$Z$10,2,FALSE)*AS$2</f>
        <v>0.02</v>
      </c>
      <c r="AT921" s="59">
        <f>VLOOKUP(Z921,'SCORE TALLER'!$O$2:$P$10,2,TRUE)*AT$2</f>
        <v>0.04</v>
      </c>
      <c r="AU921" s="59">
        <f>VLOOKUP(S921,'SCORE TALLER'!$A$2:$B$10,2,FALSE)*AU$2</f>
        <v>0.15000000000000002</v>
      </c>
      <c r="AV921" s="59">
        <f>VLOOKUP(AJ921,'SCORE TALLER'!$AI$2:$AJ$10,2,TRUE)*AV$2</f>
        <v>0.2</v>
      </c>
      <c r="AW921" s="59">
        <f>VLOOKUP(AK921,'SCORE TALLER'!$AK$2:$AL$10,2,TRUE)*AW$2</f>
        <v>0.25</v>
      </c>
      <c r="AX921" s="59">
        <f>VLOOKUP(T921,'SCORE TALLER'!$C$2:$D$10,2,FALSE)*AX$2</f>
        <v>0</v>
      </c>
      <c r="AY921" s="59">
        <f>VLOOKUP(W921,'SCORE TALLER'!$I$2:$J$10,2,TRUE)*AY$2</f>
        <v>0</v>
      </c>
      <c r="AZ921" s="59">
        <f>VLOOKUP(X921,'SCORE TALLER'!$K$2:$L$10,2,TRUE)*AZ$2</f>
        <v>0</v>
      </c>
      <c r="BA921" s="59">
        <f>VLOOKUP(U921,'SCORE TALLER'!$E$2:$F$10,2,FALSE)*BA$2</f>
        <v>0</v>
      </c>
      <c r="BB921" s="59">
        <f>VLOOKUP(Y921,'SCORE TALLER'!$M$2:$N$10,2,TRUE)*BB$2</f>
        <v>0.03</v>
      </c>
      <c r="BC921" s="59">
        <f>VLOOKUP(AA921,'SCORE TALLER'!$Q$2:$R$10,2,FALSE)*BC$2</f>
        <v>0.05</v>
      </c>
      <c r="BD921" s="59">
        <f>VLOOKUP(V921,'SCORE TALLER'!$G$2:$H$10,2,FALSE)*BD$2</f>
        <v>0</v>
      </c>
      <c r="BE921" s="59">
        <f>VLOOKUP(AF921,'SCORE TALLER'!$AA$2:$AB$10,2,FALSE)*BE$2</f>
        <v>0</v>
      </c>
      <c r="BF921" s="59">
        <f>VLOOKUP(AL921,'SCORE TALLER'!$AM$2:$AN$10,2,TRUE)*BF$2</f>
        <v>0</v>
      </c>
      <c r="BG921" s="67">
        <f t="shared" si="202"/>
        <v>1.5600000000000003</v>
      </c>
      <c r="BH921" s="67" t="str">
        <f>VLOOKUP(BG921,'SCORE TALLER'!$AP$2:$AQ$7,2,TRUE)</f>
        <v>2. Normal</v>
      </c>
      <c r="BI921" s="67" t="str">
        <f t="shared" si="204"/>
        <v>LBZ</v>
      </c>
      <c r="BJ921" s="67" t="str">
        <f t="shared" si="204"/>
        <v>A</v>
      </c>
      <c r="BK921" s="67" t="str">
        <f t="shared" si="205"/>
        <v>A</v>
      </c>
      <c r="BL921" s="86">
        <f t="shared" si="203"/>
        <v>1735750</v>
      </c>
      <c r="BM921" s="86">
        <f t="shared" si="206"/>
        <v>0</v>
      </c>
    </row>
    <row r="922" spans="1:65" x14ac:dyDescent="0.3">
      <c r="A922" s="57">
        <v>2060082282</v>
      </c>
      <c r="B922" s="12" t="s">
        <v>1060</v>
      </c>
      <c r="C922" s="58" t="s">
        <v>105</v>
      </c>
      <c r="D922" s="58" t="s">
        <v>115</v>
      </c>
      <c r="E922" s="58"/>
      <c r="F922" s="58">
        <v>5079173</v>
      </c>
      <c r="G922" s="58">
        <f t="shared" si="194"/>
        <v>3164353</v>
      </c>
      <c r="H922" s="58">
        <f t="shared" si="195"/>
        <v>1407157</v>
      </c>
      <c r="I922" s="58">
        <v>5186000</v>
      </c>
      <c r="J922" s="58">
        <v>176823</v>
      </c>
      <c r="K922" s="58">
        <v>0</v>
      </c>
      <c r="L922" s="58">
        <v>1757196</v>
      </c>
      <c r="M922" s="58">
        <v>1914820</v>
      </c>
      <c r="N922" s="58">
        <f>VLOOKUP(AD922,'tabla ingresos'!$A$3:$D$15,4,FALSE)</f>
        <v>2000000</v>
      </c>
      <c r="O922" s="58">
        <v>108441.68246389614</v>
      </c>
      <c r="P922" s="58">
        <v>4875000</v>
      </c>
      <c r="Q922" s="58">
        <v>0</v>
      </c>
      <c r="R922" s="12">
        <v>13052</v>
      </c>
      <c r="S922" s="12" t="s">
        <v>87</v>
      </c>
      <c r="T922" s="12" t="s">
        <v>89</v>
      </c>
      <c r="U922" s="12" t="s">
        <v>10</v>
      </c>
      <c r="V922" s="12">
        <v>4</v>
      </c>
      <c r="W922" s="12">
        <v>0</v>
      </c>
      <c r="X922" s="12">
        <v>0</v>
      </c>
      <c r="Y922" s="59">
        <v>5.0630136986301366</v>
      </c>
      <c r="Z922" s="59">
        <v>37.57260273972603</v>
      </c>
      <c r="AA922" s="12">
        <v>2</v>
      </c>
      <c r="AB922" s="12">
        <v>5</v>
      </c>
      <c r="AC922" s="12">
        <v>2</v>
      </c>
      <c r="AD922" s="12">
        <v>3</v>
      </c>
      <c r="AE922" s="12">
        <v>3</v>
      </c>
      <c r="AF922" s="58" t="s">
        <v>10</v>
      </c>
      <c r="AG922" s="66">
        <f t="shared" si="196"/>
        <v>9.5088227487965374E-2</v>
      </c>
      <c r="AH922" s="67">
        <f t="shared" si="197"/>
        <v>3.3180576666666668</v>
      </c>
      <c r="AI922" s="67">
        <f t="shared" si="198"/>
        <v>0.63827333333333336</v>
      </c>
      <c r="AJ922" s="67">
        <f t="shared" si="199"/>
        <v>1.0547843333333333</v>
      </c>
      <c r="AK922" s="67">
        <f t="shared" si="200"/>
        <v>0.46905233333333335</v>
      </c>
      <c r="AL922" s="67">
        <f t="shared" si="201"/>
        <v>0</v>
      </c>
      <c r="AM922" s="59">
        <f>VLOOKUP(AG922,'SCORE TALLER'!$AC$2:$AD$10,2,TRUE)*AM$2</f>
        <v>0</v>
      </c>
      <c r="AN922" s="59">
        <f>VLOOKUP(AD922,'SCORE TALLER'!$W$2:$X$10,2,TRUE)*AN$2</f>
        <v>0.32</v>
      </c>
      <c r="AO922" s="59">
        <f>VLOOKUP(AB922,'SCORE TALLER'!$S$2:$T$10,2,FALSE)*AO$2</f>
        <v>0.01</v>
      </c>
      <c r="AP922" s="59">
        <f>VLOOKUP(AH922,'SCORE TALLER'!$AE$2:$AF$10,2,TRUE)*AP$2</f>
        <v>0</v>
      </c>
      <c r="AQ922" s="59">
        <f>VLOOKUP(AI922,'SCORE TALLER'!$AG$2:$AH$10,2,TRUE)*AQ$2</f>
        <v>0.4</v>
      </c>
      <c r="AR922" s="59">
        <f>VLOOKUP(AC922,'SCORE TALLER'!$U$2:$V$10,2,FALSE)*AR$2</f>
        <v>0.04</v>
      </c>
      <c r="AS922" s="59">
        <f>VLOOKUP(AE922,'SCORE TALLER'!$Y$2:$Z$10,2,FALSE)*AS$2</f>
        <v>0.02</v>
      </c>
      <c r="AT922" s="59">
        <f>VLOOKUP(Z922,'SCORE TALLER'!$O$2:$P$10,2,TRUE)*AT$2</f>
        <v>0.03</v>
      </c>
      <c r="AU922" s="59">
        <f>VLOOKUP(S922,'SCORE TALLER'!$A$2:$B$10,2,FALSE)*AU$2</f>
        <v>0.15000000000000002</v>
      </c>
      <c r="AV922" s="59">
        <f>VLOOKUP(AJ922,'SCORE TALLER'!$AI$2:$AJ$10,2,TRUE)*AV$2</f>
        <v>0.2</v>
      </c>
      <c r="AW922" s="59">
        <f>VLOOKUP(AK922,'SCORE TALLER'!$AK$2:$AL$10,2,TRUE)*AW$2</f>
        <v>0.25</v>
      </c>
      <c r="AX922" s="59">
        <f>VLOOKUP(T922,'SCORE TALLER'!$C$2:$D$10,2,FALSE)*AX$2</f>
        <v>0</v>
      </c>
      <c r="AY922" s="59">
        <f>VLOOKUP(W922,'SCORE TALLER'!$I$2:$J$10,2,TRUE)*AY$2</f>
        <v>0</v>
      </c>
      <c r="AZ922" s="59">
        <f>VLOOKUP(X922,'SCORE TALLER'!$K$2:$L$10,2,TRUE)*AZ$2</f>
        <v>0</v>
      </c>
      <c r="BA922" s="59">
        <f>VLOOKUP(U922,'SCORE TALLER'!$E$2:$F$10,2,FALSE)*BA$2</f>
        <v>0</v>
      </c>
      <c r="BB922" s="59">
        <f>VLOOKUP(Y922,'SCORE TALLER'!$M$2:$N$10,2,TRUE)*BB$2</f>
        <v>0.03</v>
      </c>
      <c r="BC922" s="59">
        <f>VLOOKUP(AA922,'SCORE TALLER'!$Q$2:$R$10,2,FALSE)*BC$2</f>
        <v>0</v>
      </c>
      <c r="BD922" s="59">
        <f>VLOOKUP(V922,'SCORE TALLER'!$G$2:$H$10,2,FALSE)*BD$2</f>
        <v>0</v>
      </c>
      <c r="BE922" s="59">
        <f>VLOOKUP(AF922,'SCORE TALLER'!$AA$2:$AB$10,2,FALSE)*BE$2</f>
        <v>0</v>
      </c>
      <c r="BF922" s="59">
        <f>VLOOKUP(AL922,'SCORE TALLER'!$AM$2:$AN$10,2,TRUE)*BF$2</f>
        <v>0</v>
      </c>
      <c r="BG922" s="67">
        <f t="shared" si="202"/>
        <v>1.4500000000000002</v>
      </c>
      <c r="BH922" s="67" t="str">
        <f>VLOOKUP(BG922,'SCORE TALLER'!$AP$2:$AQ$7,2,TRUE)</f>
        <v>2. Normal</v>
      </c>
      <c r="BI922" s="67" t="str">
        <f t="shared" si="204"/>
        <v>LBZ</v>
      </c>
      <c r="BJ922" s="67" t="str">
        <f t="shared" si="204"/>
        <v>A</v>
      </c>
      <c r="BK922" s="67" t="str">
        <f t="shared" si="205"/>
        <v>A</v>
      </c>
      <c r="BL922" s="86">
        <f t="shared" si="203"/>
        <v>1407157</v>
      </c>
      <c r="BM922" s="86">
        <f t="shared" si="206"/>
        <v>0</v>
      </c>
    </row>
    <row r="923" spans="1:65" x14ac:dyDescent="0.3">
      <c r="A923" s="57">
        <v>22620808</v>
      </c>
      <c r="B923" s="12" t="s">
        <v>1061</v>
      </c>
      <c r="C923" s="58" t="s">
        <v>105</v>
      </c>
      <c r="D923" s="58" t="s">
        <v>30</v>
      </c>
      <c r="E923" s="58">
        <v>1339768</v>
      </c>
      <c r="F923" s="58">
        <v>7292811</v>
      </c>
      <c r="G923" s="58">
        <f t="shared" si="194"/>
        <v>5763052</v>
      </c>
      <c r="H923" s="58">
        <f t="shared" si="195"/>
        <v>5763052</v>
      </c>
      <c r="I923" s="58">
        <v>7293000</v>
      </c>
      <c r="J923" s="58">
        <v>465486</v>
      </c>
      <c r="K923" s="58">
        <v>0</v>
      </c>
      <c r="L923" s="58">
        <v>0</v>
      </c>
      <c r="M923" s="58">
        <v>1529759</v>
      </c>
      <c r="N923" s="58">
        <f>VLOOKUP(AD923,'tabla ingresos'!$A$3:$D$15,4,FALSE)</f>
        <v>3000000</v>
      </c>
      <c r="O923" s="58">
        <v>283335.79262983095</v>
      </c>
      <c r="P923" s="58">
        <v>12661000</v>
      </c>
      <c r="Q923" s="58">
        <v>0</v>
      </c>
      <c r="R923" s="12">
        <v>11001</v>
      </c>
      <c r="S923" s="12" t="s">
        <v>88</v>
      </c>
      <c r="T923" s="12" t="s">
        <v>89</v>
      </c>
      <c r="U923" s="12" t="s">
        <v>10</v>
      </c>
      <c r="V923" s="12">
        <v>4</v>
      </c>
      <c r="W923" s="12">
        <v>0</v>
      </c>
      <c r="X923" s="12">
        <v>0</v>
      </c>
      <c r="Y923" s="59">
        <v>2.4356164383561643</v>
      </c>
      <c r="Z923" s="59">
        <v>39.591780821917808</v>
      </c>
      <c r="AA923" s="12">
        <v>1</v>
      </c>
      <c r="AB923" s="12">
        <v>4</v>
      </c>
      <c r="AC923" s="12">
        <v>2</v>
      </c>
      <c r="AD923" s="12">
        <v>4</v>
      </c>
      <c r="AE923" s="12">
        <v>2</v>
      </c>
      <c r="AF923" s="58" t="s">
        <v>10</v>
      </c>
      <c r="AG923" s="66">
        <f t="shared" si="196"/>
        <v>0.16640484280662912</v>
      </c>
      <c r="AH923" s="67">
        <f t="shared" si="197"/>
        <v>4.4341802222222224</v>
      </c>
      <c r="AI923" s="67">
        <f t="shared" si="198"/>
        <v>0.63767266666666667</v>
      </c>
      <c r="AJ923" s="67">
        <f t="shared" si="199"/>
        <v>1.2806782222222222</v>
      </c>
      <c r="AK923" s="67">
        <f t="shared" si="200"/>
        <v>1.2806782222222222</v>
      </c>
      <c r="AL923" s="67">
        <f t="shared" si="201"/>
        <v>0</v>
      </c>
      <c r="AM923" s="59">
        <f>VLOOKUP(AG923,'SCORE TALLER'!$AC$2:$AD$10,2,TRUE)*AM$2</f>
        <v>0</v>
      </c>
      <c r="AN923" s="59">
        <f>VLOOKUP(AD923,'SCORE TALLER'!$W$2:$X$10,2,TRUE)*AN$2</f>
        <v>0.24</v>
      </c>
      <c r="AO923" s="59">
        <f>VLOOKUP(AB923,'SCORE TALLER'!$S$2:$T$10,2,FALSE)*AO$2</f>
        <v>0.02</v>
      </c>
      <c r="AP923" s="59">
        <f>VLOOKUP(AH923,'SCORE TALLER'!$AE$2:$AF$10,2,TRUE)*AP$2</f>
        <v>0</v>
      </c>
      <c r="AQ923" s="59">
        <f>VLOOKUP(AI923,'SCORE TALLER'!$AG$2:$AH$10,2,TRUE)*AQ$2</f>
        <v>0.4</v>
      </c>
      <c r="AR923" s="59">
        <f>VLOOKUP(AC923,'SCORE TALLER'!$U$2:$V$10,2,FALSE)*AR$2</f>
        <v>0.04</v>
      </c>
      <c r="AS923" s="59">
        <f>VLOOKUP(AE923,'SCORE TALLER'!$Y$2:$Z$10,2,FALSE)*AS$2</f>
        <v>0.01</v>
      </c>
      <c r="AT923" s="59">
        <f>VLOOKUP(Z923,'SCORE TALLER'!$O$2:$P$10,2,TRUE)*AT$2</f>
        <v>0.03</v>
      </c>
      <c r="AU923" s="59">
        <f>VLOOKUP(S923,'SCORE TALLER'!$A$2:$B$10,2,FALSE)*AU$2</f>
        <v>0.25</v>
      </c>
      <c r="AV923" s="59">
        <f>VLOOKUP(AJ923,'SCORE TALLER'!$AI$2:$AJ$10,2,TRUE)*AV$2</f>
        <v>0.2</v>
      </c>
      <c r="AW923" s="59">
        <f>VLOOKUP(AK923,'SCORE TALLER'!$AK$2:$AL$10,2,TRUE)*AW$2</f>
        <v>0.2</v>
      </c>
      <c r="AX923" s="59">
        <f>VLOOKUP(T923,'SCORE TALLER'!$C$2:$D$10,2,FALSE)*AX$2</f>
        <v>0</v>
      </c>
      <c r="AY923" s="59">
        <f>VLOOKUP(W923,'SCORE TALLER'!$I$2:$J$10,2,TRUE)*AY$2</f>
        <v>0</v>
      </c>
      <c r="AZ923" s="59">
        <f>VLOOKUP(X923,'SCORE TALLER'!$K$2:$L$10,2,TRUE)*AZ$2</f>
        <v>0</v>
      </c>
      <c r="BA923" s="59">
        <f>VLOOKUP(U923,'SCORE TALLER'!$E$2:$F$10,2,FALSE)*BA$2</f>
        <v>0</v>
      </c>
      <c r="BB923" s="59">
        <f>VLOOKUP(Y923,'SCORE TALLER'!$M$2:$N$10,2,TRUE)*BB$2</f>
        <v>0.04</v>
      </c>
      <c r="BC923" s="59">
        <f>VLOOKUP(AA923,'SCORE TALLER'!$Q$2:$R$10,2,FALSE)*BC$2</f>
        <v>0.05</v>
      </c>
      <c r="BD923" s="59">
        <f>VLOOKUP(V923,'SCORE TALLER'!$G$2:$H$10,2,FALSE)*BD$2</f>
        <v>0</v>
      </c>
      <c r="BE923" s="59">
        <f>VLOOKUP(AF923,'SCORE TALLER'!$AA$2:$AB$10,2,FALSE)*BE$2</f>
        <v>0</v>
      </c>
      <c r="BF923" s="59">
        <f>VLOOKUP(AL923,'SCORE TALLER'!$AM$2:$AN$10,2,TRUE)*BF$2</f>
        <v>0</v>
      </c>
      <c r="BG923" s="67">
        <f t="shared" si="202"/>
        <v>1.4800000000000002</v>
      </c>
      <c r="BH923" s="67" t="str">
        <f>VLOOKUP(BG923,'SCORE TALLER'!$AP$2:$AQ$7,2,TRUE)</f>
        <v>2. Normal</v>
      </c>
      <c r="BI923" s="67" t="str">
        <f t="shared" si="204"/>
        <v>LBZ</v>
      </c>
      <c r="BJ923" s="67" t="str">
        <f t="shared" si="204"/>
        <v>A</v>
      </c>
      <c r="BK923" s="67" t="str">
        <f t="shared" si="205"/>
        <v>A</v>
      </c>
      <c r="BL923" s="86">
        <f t="shared" si="203"/>
        <v>5763052</v>
      </c>
      <c r="BM923" s="86">
        <f t="shared" si="206"/>
        <v>0</v>
      </c>
    </row>
    <row r="924" spans="1:65" x14ac:dyDescent="0.3">
      <c r="A924" s="57">
        <v>2262060282</v>
      </c>
      <c r="B924" s="12" t="s">
        <v>1062</v>
      </c>
      <c r="C924" s="58" t="s">
        <v>105</v>
      </c>
      <c r="D924" s="58" t="s">
        <v>115</v>
      </c>
      <c r="E924" s="58">
        <v>575084</v>
      </c>
      <c r="F924" s="58">
        <v>3700702</v>
      </c>
      <c r="G924" s="58">
        <f t="shared" si="194"/>
        <v>2369689</v>
      </c>
      <c r="H924" s="58">
        <f t="shared" si="195"/>
        <v>117226</v>
      </c>
      <c r="I924" s="58">
        <v>3701000</v>
      </c>
      <c r="J924" s="58">
        <v>154514</v>
      </c>
      <c r="K924" s="58">
        <v>0</v>
      </c>
      <c r="L924" s="58">
        <v>2252463</v>
      </c>
      <c r="M924" s="58">
        <v>1331013</v>
      </c>
      <c r="N924" s="58">
        <f>VLOOKUP(AD924,'tabla ingresos'!$A$3:$D$15,4,FALSE)</f>
        <v>2000000</v>
      </c>
      <c r="O924" s="58">
        <v>89372.438217784176</v>
      </c>
      <c r="P924" s="58">
        <v>2278000</v>
      </c>
      <c r="Q924" s="58">
        <v>0</v>
      </c>
      <c r="R924" s="12">
        <v>76001</v>
      </c>
      <c r="S924" s="12" t="s">
        <v>87</v>
      </c>
      <c r="T924" s="12" t="s">
        <v>89</v>
      </c>
      <c r="U924" s="12" t="s">
        <v>10</v>
      </c>
      <c r="V924" s="12">
        <v>4</v>
      </c>
      <c r="W924" s="12">
        <v>0</v>
      </c>
      <c r="X924" s="12">
        <v>0</v>
      </c>
      <c r="Y924" s="59">
        <v>2.1013698630136988</v>
      </c>
      <c r="Z924" s="59">
        <v>25.353424657534248</v>
      </c>
      <c r="AA924" s="12">
        <v>2</v>
      </c>
      <c r="AB924" s="12">
        <v>4</v>
      </c>
      <c r="AC924" s="12">
        <v>2</v>
      </c>
      <c r="AD924" s="12">
        <v>3</v>
      </c>
      <c r="AE924" s="12">
        <v>1</v>
      </c>
      <c r="AF924" s="58" t="s">
        <v>10</v>
      </c>
      <c r="AG924" s="66">
        <f t="shared" si="196"/>
        <v>8.1295479405928059E-2</v>
      </c>
      <c r="AH924" s="67">
        <f t="shared" si="197"/>
        <v>1.9929006666666667</v>
      </c>
      <c r="AI924" s="67">
        <f t="shared" si="198"/>
        <v>0.63536566666666672</v>
      </c>
      <c r="AJ924" s="67">
        <f t="shared" si="199"/>
        <v>0.78989633333333331</v>
      </c>
      <c r="AK924" s="67">
        <f t="shared" si="200"/>
        <v>3.907533333333333E-2</v>
      </c>
      <c r="AL924" s="67">
        <f t="shared" si="201"/>
        <v>0</v>
      </c>
      <c r="AM924" s="59">
        <f>VLOOKUP(AG924,'SCORE TALLER'!$AC$2:$AD$10,2,TRUE)*AM$2</f>
        <v>0</v>
      </c>
      <c r="AN924" s="59">
        <f>VLOOKUP(AD924,'SCORE TALLER'!$W$2:$X$10,2,TRUE)*AN$2</f>
        <v>0.32</v>
      </c>
      <c r="AO924" s="59">
        <f>VLOOKUP(AB924,'SCORE TALLER'!$S$2:$T$10,2,FALSE)*AO$2</f>
        <v>0.02</v>
      </c>
      <c r="AP924" s="59">
        <f>VLOOKUP(AH924,'SCORE TALLER'!$AE$2:$AF$10,2,TRUE)*AP$2</f>
        <v>0</v>
      </c>
      <c r="AQ924" s="59">
        <f>VLOOKUP(AI924,'SCORE TALLER'!$AG$2:$AH$10,2,TRUE)*AQ$2</f>
        <v>0.4</v>
      </c>
      <c r="AR924" s="59">
        <f>VLOOKUP(AC924,'SCORE TALLER'!$U$2:$V$10,2,FALSE)*AR$2</f>
        <v>0.04</v>
      </c>
      <c r="AS924" s="59">
        <f>VLOOKUP(AE924,'SCORE TALLER'!$Y$2:$Z$10,2,FALSE)*AS$2</f>
        <v>0.03</v>
      </c>
      <c r="AT924" s="59">
        <f>VLOOKUP(Z924,'SCORE TALLER'!$O$2:$P$10,2,TRUE)*AT$2</f>
        <v>0.04</v>
      </c>
      <c r="AU924" s="59">
        <f>VLOOKUP(S924,'SCORE TALLER'!$A$2:$B$10,2,FALSE)*AU$2</f>
        <v>0.15000000000000002</v>
      </c>
      <c r="AV924" s="59">
        <f>VLOOKUP(AJ924,'SCORE TALLER'!$AI$2:$AJ$10,2,TRUE)*AV$2</f>
        <v>0.25</v>
      </c>
      <c r="AW924" s="59">
        <f>VLOOKUP(AK924,'SCORE TALLER'!$AK$2:$AL$10,2,TRUE)*AW$2</f>
        <v>0.25</v>
      </c>
      <c r="AX924" s="59">
        <f>VLOOKUP(T924,'SCORE TALLER'!$C$2:$D$10,2,FALSE)*AX$2</f>
        <v>0</v>
      </c>
      <c r="AY924" s="59">
        <f>VLOOKUP(W924,'SCORE TALLER'!$I$2:$J$10,2,TRUE)*AY$2</f>
        <v>0</v>
      </c>
      <c r="AZ924" s="59">
        <f>VLOOKUP(X924,'SCORE TALLER'!$K$2:$L$10,2,TRUE)*AZ$2</f>
        <v>0</v>
      </c>
      <c r="BA924" s="59">
        <f>VLOOKUP(U924,'SCORE TALLER'!$E$2:$F$10,2,FALSE)*BA$2</f>
        <v>0</v>
      </c>
      <c r="BB924" s="59">
        <f>VLOOKUP(Y924,'SCORE TALLER'!$M$2:$N$10,2,TRUE)*BB$2</f>
        <v>0.04</v>
      </c>
      <c r="BC924" s="59">
        <f>VLOOKUP(AA924,'SCORE TALLER'!$Q$2:$R$10,2,FALSE)*BC$2</f>
        <v>0</v>
      </c>
      <c r="BD924" s="59">
        <f>VLOOKUP(V924,'SCORE TALLER'!$G$2:$H$10,2,FALSE)*BD$2</f>
        <v>0</v>
      </c>
      <c r="BE924" s="59">
        <f>VLOOKUP(AF924,'SCORE TALLER'!$AA$2:$AB$10,2,FALSE)*BE$2</f>
        <v>0</v>
      </c>
      <c r="BF924" s="59">
        <f>VLOOKUP(AL924,'SCORE TALLER'!$AM$2:$AN$10,2,TRUE)*BF$2</f>
        <v>0</v>
      </c>
      <c r="BG924" s="67">
        <f t="shared" si="202"/>
        <v>1.54</v>
      </c>
      <c r="BH924" s="67" t="str">
        <f>VLOOKUP(BG924,'SCORE TALLER'!$AP$2:$AQ$7,2,TRUE)</f>
        <v>2. Normal</v>
      </c>
      <c r="BI924" s="67" t="str">
        <f t="shared" si="204"/>
        <v>LBZ</v>
      </c>
      <c r="BJ924" s="67" t="str">
        <f t="shared" si="204"/>
        <v>A</v>
      </c>
      <c r="BK924" s="67" t="str">
        <f t="shared" si="205"/>
        <v>A</v>
      </c>
      <c r="BL924" s="86">
        <f t="shared" si="203"/>
        <v>117226</v>
      </c>
      <c r="BM924" s="86">
        <f t="shared" si="206"/>
        <v>0</v>
      </c>
    </row>
    <row r="925" spans="1:65" x14ac:dyDescent="0.3">
      <c r="A925" s="57">
        <v>2044028466</v>
      </c>
      <c r="B925" s="12" t="s">
        <v>1063</v>
      </c>
      <c r="C925" s="58" t="s">
        <v>107</v>
      </c>
      <c r="D925" s="58" t="s">
        <v>115</v>
      </c>
      <c r="E925" s="58"/>
      <c r="F925" s="58">
        <v>5844410</v>
      </c>
      <c r="G925" s="58">
        <f t="shared" si="194"/>
        <v>3950481</v>
      </c>
      <c r="H925" s="58">
        <f t="shared" si="195"/>
        <v>1050481</v>
      </c>
      <c r="I925" s="58" t="e">
        <v>#N/A</v>
      </c>
      <c r="J925" s="58">
        <v>185597</v>
      </c>
      <c r="K925" s="58">
        <v>0</v>
      </c>
      <c r="L925" s="58">
        <v>2900000</v>
      </c>
      <c r="M925" s="58">
        <v>1893929</v>
      </c>
      <c r="N925" s="58">
        <f>VLOOKUP(AD925,'tabla ingresos'!$A$3:$D$15,4,FALSE)</f>
        <v>2000000</v>
      </c>
      <c r="O925" s="58">
        <v>0</v>
      </c>
      <c r="P925" s="58">
        <v>0</v>
      </c>
      <c r="Q925" s="58">
        <v>0</v>
      </c>
      <c r="R925" s="12">
        <v>13052</v>
      </c>
      <c r="S925" s="12" t="s">
        <v>87</v>
      </c>
      <c r="T925" s="12" t="s">
        <v>89</v>
      </c>
      <c r="U925" s="12" t="s">
        <v>10</v>
      </c>
      <c r="V925" s="12">
        <v>4</v>
      </c>
      <c r="W925" s="12">
        <v>0</v>
      </c>
      <c r="X925" s="12">
        <v>0</v>
      </c>
      <c r="Y925" s="59">
        <v>2.9479452054794519</v>
      </c>
      <c r="Z925" s="59">
        <v>31.336986301369862</v>
      </c>
      <c r="AA925" s="12">
        <v>1</v>
      </c>
      <c r="AB925" s="12">
        <v>2</v>
      </c>
      <c r="AC925" s="12">
        <v>1</v>
      </c>
      <c r="AD925" s="12">
        <v>3</v>
      </c>
      <c r="AE925" s="12">
        <v>1</v>
      </c>
      <c r="AF925" s="58" t="s">
        <v>91</v>
      </c>
      <c r="AG925" s="66">
        <f t="shared" si="196"/>
        <v>6.1865666666666666E-2</v>
      </c>
      <c r="AH925" s="67">
        <f t="shared" si="197"/>
        <v>1.9481366666666666</v>
      </c>
      <c r="AI925" s="67">
        <f t="shared" si="198"/>
        <v>0.63130966666666666</v>
      </c>
      <c r="AJ925" s="67">
        <f t="shared" si="199"/>
        <v>1.316827</v>
      </c>
      <c r="AK925" s="67">
        <f t="shared" si="200"/>
        <v>0.35016033333333335</v>
      </c>
      <c r="AL925" s="67">
        <f t="shared" si="201"/>
        <v>0</v>
      </c>
      <c r="AM925" s="59">
        <f>VLOOKUP(AG925,'SCORE TALLER'!$AC$2:$AD$10,2,TRUE)*AM$2</f>
        <v>0</v>
      </c>
      <c r="AN925" s="59">
        <f>VLOOKUP(AD925,'SCORE TALLER'!$W$2:$X$10,2,TRUE)*AN$2</f>
        <v>0.32</v>
      </c>
      <c r="AO925" s="59">
        <f>VLOOKUP(AB925,'SCORE TALLER'!$S$2:$T$10,2,FALSE)*AO$2</f>
        <v>0.04</v>
      </c>
      <c r="AP925" s="59">
        <f>VLOOKUP(AH925,'SCORE TALLER'!$AE$2:$AF$10,2,TRUE)*AP$2</f>
        <v>0</v>
      </c>
      <c r="AQ925" s="59">
        <f>VLOOKUP(AI925,'SCORE TALLER'!$AG$2:$AH$10,2,TRUE)*AQ$2</f>
        <v>0.4</v>
      </c>
      <c r="AR925" s="59">
        <f>VLOOKUP(AC925,'SCORE TALLER'!$U$2:$V$10,2,FALSE)*AR$2</f>
        <v>0.05</v>
      </c>
      <c r="AS925" s="59">
        <f>VLOOKUP(AE925,'SCORE TALLER'!$Y$2:$Z$10,2,FALSE)*AS$2</f>
        <v>0.03</v>
      </c>
      <c r="AT925" s="59">
        <f>VLOOKUP(Z925,'SCORE TALLER'!$O$2:$P$10,2,TRUE)*AT$2</f>
        <v>0.04</v>
      </c>
      <c r="AU925" s="59">
        <f>VLOOKUP(S925,'SCORE TALLER'!$A$2:$B$10,2,FALSE)*AU$2</f>
        <v>0.15000000000000002</v>
      </c>
      <c r="AV925" s="59">
        <f>VLOOKUP(AJ925,'SCORE TALLER'!$AI$2:$AJ$10,2,TRUE)*AV$2</f>
        <v>0.2</v>
      </c>
      <c r="AW925" s="59">
        <f>VLOOKUP(AK925,'SCORE TALLER'!$AK$2:$AL$10,2,TRUE)*AW$2</f>
        <v>0.25</v>
      </c>
      <c r="AX925" s="59">
        <f>VLOOKUP(T925,'SCORE TALLER'!$C$2:$D$10,2,FALSE)*AX$2</f>
        <v>0</v>
      </c>
      <c r="AY925" s="59">
        <f>VLOOKUP(W925,'SCORE TALLER'!$I$2:$J$10,2,TRUE)*AY$2</f>
        <v>0</v>
      </c>
      <c r="AZ925" s="59">
        <f>VLOOKUP(X925,'SCORE TALLER'!$K$2:$L$10,2,TRUE)*AZ$2</f>
        <v>0</v>
      </c>
      <c r="BA925" s="59">
        <f>VLOOKUP(U925,'SCORE TALLER'!$E$2:$F$10,2,FALSE)*BA$2</f>
        <v>0</v>
      </c>
      <c r="BB925" s="59">
        <f>VLOOKUP(Y925,'SCORE TALLER'!$M$2:$N$10,2,TRUE)*BB$2</f>
        <v>0.04</v>
      </c>
      <c r="BC925" s="59">
        <f>VLOOKUP(AA925,'SCORE TALLER'!$Q$2:$R$10,2,FALSE)*BC$2</f>
        <v>0.05</v>
      </c>
      <c r="BD925" s="59">
        <f>VLOOKUP(V925,'SCORE TALLER'!$G$2:$H$10,2,FALSE)*BD$2</f>
        <v>0</v>
      </c>
      <c r="BE925" s="59">
        <f>VLOOKUP(AF925,'SCORE TALLER'!$AA$2:$AB$10,2,FALSE)*BE$2</f>
        <v>0.30000000000000004</v>
      </c>
      <c r="BF925" s="59">
        <f>VLOOKUP(AL925,'SCORE TALLER'!$AM$2:$AN$10,2,TRUE)*BF$2</f>
        <v>0</v>
      </c>
      <c r="BG925" s="67">
        <f t="shared" si="202"/>
        <v>1.8700000000000003</v>
      </c>
      <c r="BH925" s="67" t="str">
        <f>VLOOKUP(BG925,'SCORE TALLER'!$AP$2:$AQ$7,2,TRUE)</f>
        <v>2. Normal</v>
      </c>
      <c r="BI925" s="67" t="str">
        <f t="shared" si="204"/>
        <v>LBZ</v>
      </c>
      <c r="BJ925" s="67" t="str">
        <f t="shared" si="204"/>
        <v>A</v>
      </c>
      <c r="BK925" s="67" t="str">
        <f t="shared" si="205"/>
        <v>SIN</v>
      </c>
      <c r="BL925" s="86">
        <f t="shared" si="203"/>
        <v>1050481</v>
      </c>
      <c r="BM925" s="86">
        <f t="shared" si="206"/>
        <v>0</v>
      </c>
    </row>
    <row r="926" spans="1:65" x14ac:dyDescent="0.3">
      <c r="A926" s="57">
        <v>20800064</v>
      </c>
      <c r="B926" s="12" t="s">
        <v>1064</v>
      </c>
      <c r="C926" s="58" t="s">
        <v>107</v>
      </c>
      <c r="D926" s="58" t="s">
        <v>115</v>
      </c>
      <c r="E926" s="58"/>
      <c r="F926" s="58">
        <v>3300000</v>
      </c>
      <c r="G926" s="58">
        <f t="shared" si="194"/>
        <v>2354400</v>
      </c>
      <c r="H926" s="58">
        <f t="shared" si="195"/>
        <v>2354400</v>
      </c>
      <c r="I926" s="58" t="e">
        <v>#N/A</v>
      </c>
      <c r="J926" s="58">
        <v>117326</v>
      </c>
      <c r="K926" s="58">
        <v>0</v>
      </c>
      <c r="L926" s="58">
        <v>0</v>
      </c>
      <c r="M926" s="58">
        <v>945600</v>
      </c>
      <c r="N926" s="58">
        <f>VLOOKUP(AD926,'tabla ingresos'!$A$3:$D$15,4,FALSE)</f>
        <v>1000000</v>
      </c>
      <c r="O926" s="58">
        <v>0</v>
      </c>
      <c r="P926" s="58">
        <v>0</v>
      </c>
      <c r="Q926" s="58">
        <v>0</v>
      </c>
      <c r="R926" s="12">
        <v>20060</v>
      </c>
      <c r="S926" s="12" t="s">
        <v>88</v>
      </c>
      <c r="T926" s="12" t="s">
        <v>89</v>
      </c>
      <c r="U926" s="12" t="s">
        <v>10</v>
      </c>
      <c r="V926" s="12">
        <v>4</v>
      </c>
      <c r="W926" s="12">
        <v>0</v>
      </c>
      <c r="X926" s="12">
        <v>0</v>
      </c>
      <c r="Y926" s="59">
        <v>1.8986301369863015</v>
      </c>
      <c r="Z926" s="59">
        <v>39.123287671232873</v>
      </c>
      <c r="AA926" s="12">
        <v>1</v>
      </c>
      <c r="AB926" s="12">
        <v>2</v>
      </c>
      <c r="AC926" s="12">
        <v>1</v>
      </c>
      <c r="AD926" s="12">
        <v>2</v>
      </c>
      <c r="AE926" s="12">
        <v>3</v>
      </c>
      <c r="AF926" s="58" t="s">
        <v>91</v>
      </c>
      <c r="AG926" s="66">
        <f t="shared" si="196"/>
        <v>7.8217333333333333E-2</v>
      </c>
      <c r="AH926" s="67">
        <f t="shared" si="197"/>
        <v>2.2000000000000002</v>
      </c>
      <c r="AI926" s="67">
        <f t="shared" si="198"/>
        <v>0.63039999999999996</v>
      </c>
      <c r="AJ926" s="67">
        <f t="shared" si="199"/>
        <v>1.5696000000000001</v>
      </c>
      <c r="AK926" s="67">
        <f t="shared" si="200"/>
        <v>1.5696000000000001</v>
      </c>
      <c r="AL926" s="67">
        <f t="shared" si="201"/>
        <v>0</v>
      </c>
      <c r="AM926" s="59">
        <f>VLOOKUP(AG926,'SCORE TALLER'!$AC$2:$AD$10,2,TRUE)*AM$2</f>
        <v>0</v>
      </c>
      <c r="AN926" s="59">
        <f>VLOOKUP(AD926,'SCORE TALLER'!$W$2:$X$10,2,TRUE)*AN$2</f>
        <v>0.32</v>
      </c>
      <c r="AO926" s="59">
        <f>VLOOKUP(AB926,'SCORE TALLER'!$S$2:$T$10,2,FALSE)*AO$2</f>
        <v>0.04</v>
      </c>
      <c r="AP926" s="59">
        <f>VLOOKUP(AH926,'SCORE TALLER'!$AE$2:$AF$10,2,TRUE)*AP$2</f>
        <v>0</v>
      </c>
      <c r="AQ926" s="59">
        <f>VLOOKUP(AI926,'SCORE TALLER'!$AG$2:$AH$10,2,TRUE)*AQ$2</f>
        <v>0.4</v>
      </c>
      <c r="AR926" s="59">
        <f>VLOOKUP(AC926,'SCORE TALLER'!$U$2:$V$10,2,FALSE)*AR$2</f>
        <v>0.05</v>
      </c>
      <c r="AS926" s="59">
        <f>VLOOKUP(AE926,'SCORE TALLER'!$Y$2:$Z$10,2,FALSE)*AS$2</f>
        <v>0.02</v>
      </c>
      <c r="AT926" s="59">
        <f>VLOOKUP(Z926,'SCORE TALLER'!$O$2:$P$10,2,TRUE)*AT$2</f>
        <v>0.03</v>
      </c>
      <c r="AU926" s="59">
        <f>VLOOKUP(S926,'SCORE TALLER'!$A$2:$B$10,2,FALSE)*AU$2</f>
        <v>0.25</v>
      </c>
      <c r="AV926" s="59">
        <f>VLOOKUP(AJ926,'SCORE TALLER'!$AI$2:$AJ$10,2,TRUE)*AV$2</f>
        <v>0.2</v>
      </c>
      <c r="AW926" s="59">
        <f>VLOOKUP(AK926,'SCORE TALLER'!$AK$2:$AL$10,2,TRUE)*AW$2</f>
        <v>0.2</v>
      </c>
      <c r="AX926" s="59">
        <f>VLOOKUP(T926,'SCORE TALLER'!$C$2:$D$10,2,FALSE)*AX$2</f>
        <v>0</v>
      </c>
      <c r="AY926" s="59">
        <f>VLOOKUP(W926,'SCORE TALLER'!$I$2:$J$10,2,TRUE)*AY$2</f>
        <v>0</v>
      </c>
      <c r="AZ926" s="59">
        <f>VLOOKUP(X926,'SCORE TALLER'!$K$2:$L$10,2,TRUE)*AZ$2</f>
        <v>0</v>
      </c>
      <c r="BA926" s="59">
        <f>VLOOKUP(U926,'SCORE TALLER'!$E$2:$F$10,2,FALSE)*BA$2</f>
        <v>0</v>
      </c>
      <c r="BB926" s="59">
        <f>VLOOKUP(Y926,'SCORE TALLER'!$M$2:$N$10,2,TRUE)*BB$2</f>
        <v>0.05</v>
      </c>
      <c r="BC926" s="59">
        <f>VLOOKUP(AA926,'SCORE TALLER'!$Q$2:$R$10,2,FALSE)*BC$2</f>
        <v>0.05</v>
      </c>
      <c r="BD926" s="59">
        <f>VLOOKUP(V926,'SCORE TALLER'!$G$2:$H$10,2,FALSE)*BD$2</f>
        <v>0</v>
      </c>
      <c r="BE926" s="59">
        <f>VLOOKUP(AF926,'SCORE TALLER'!$AA$2:$AB$10,2,FALSE)*BE$2</f>
        <v>0.30000000000000004</v>
      </c>
      <c r="BF926" s="59">
        <f>VLOOKUP(AL926,'SCORE TALLER'!$AM$2:$AN$10,2,TRUE)*BF$2</f>
        <v>0</v>
      </c>
      <c r="BG926" s="67">
        <f t="shared" si="202"/>
        <v>1.9100000000000001</v>
      </c>
      <c r="BH926" s="67" t="str">
        <f>VLOOKUP(BG926,'SCORE TALLER'!$AP$2:$AQ$7,2,TRUE)</f>
        <v>2. Normal</v>
      </c>
      <c r="BI926" s="67" t="str">
        <f t="shared" si="204"/>
        <v>LBZ</v>
      </c>
      <c r="BJ926" s="67" t="str">
        <f t="shared" si="204"/>
        <v>A</v>
      </c>
      <c r="BK926" s="67" t="str">
        <f t="shared" si="205"/>
        <v>SIN</v>
      </c>
      <c r="BL926" s="86">
        <f t="shared" si="203"/>
        <v>2354400</v>
      </c>
      <c r="BM926" s="86">
        <f t="shared" si="206"/>
        <v>0</v>
      </c>
    </row>
    <row r="927" spans="1:65" x14ac:dyDescent="0.3">
      <c r="A927" s="57">
        <v>2088006800</v>
      </c>
      <c r="B927" s="12" t="s">
        <v>1065</v>
      </c>
      <c r="C927" s="58" t="s">
        <v>107</v>
      </c>
      <c r="D927" s="58" t="s">
        <v>114</v>
      </c>
      <c r="E927" s="58">
        <v>330248</v>
      </c>
      <c r="F927" s="58">
        <v>1950897</v>
      </c>
      <c r="G927" s="58">
        <f t="shared" si="194"/>
        <v>1335818</v>
      </c>
      <c r="H927" s="58">
        <f t="shared" si="195"/>
        <v>0</v>
      </c>
      <c r="I927" s="58" t="e">
        <v>#N/A</v>
      </c>
      <c r="J927" s="58">
        <v>123366</v>
      </c>
      <c r="K927" s="58">
        <v>0</v>
      </c>
      <c r="L927" s="58">
        <v>1800000</v>
      </c>
      <c r="M927" s="58">
        <v>615079</v>
      </c>
      <c r="N927" s="58">
        <f>VLOOKUP(AD927,'tabla ingresos'!$A$3:$D$15,4,FALSE)</f>
        <v>1000000</v>
      </c>
      <c r="O927" s="58">
        <v>0</v>
      </c>
      <c r="P927" s="58">
        <v>0</v>
      </c>
      <c r="Q927" s="58">
        <v>0</v>
      </c>
      <c r="R927" s="12">
        <v>76606</v>
      </c>
      <c r="S927" s="12" t="s">
        <v>87</v>
      </c>
      <c r="T927" s="12" t="s">
        <v>89</v>
      </c>
      <c r="U927" s="12" t="s">
        <v>10</v>
      </c>
      <c r="V927" s="12">
        <v>4</v>
      </c>
      <c r="W927" s="12">
        <v>0</v>
      </c>
      <c r="X927" s="12">
        <v>0</v>
      </c>
      <c r="Y927" s="59">
        <v>1.9698630136986301</v>
      </c>
      <c r="Z927" s="59">
        <v>33.30684931506849</v>
      </c>
      <c r="AA927" s="12">
        <v>1</v>
      </c>
      <c r="AB927" s="12">
        <v>2</v>
      </c>
      <c r="AC927" s="12">
        <v>1</v>
      </c>
      <c r="AD927" s="12">
        <v>2</v>
      </c>
      <c r="AE927" s="12">
        <v>3</v>
      </c>
      <c r="AF927" s="58" t="s">
        <v>91</v>
      </c>
      <c r="AG927" s="66">
        <f t="shared" si="196"/>
        <v>8.2243999999999998E-2</v>
      </c>
      <c r="AH927" s="67">
        <f t="shared" si="197"/>
        <v>1.3005979999999999</v>
      </c>
      <c r="AI927" s="67">
        <f t="shared" si="198"/>
        <v>0.63021799999999994</v>
      </c>
      <c r="AJ927" s="67">
        <f t="shared" si="199"/>
        <v>0.8905453333333333</v>
      </c>
      <c r="AK927" s="67">
        <f t="shared" si="200"/>
        <v>0</v>
      </c>
      <c r="AL927" s="67">
        <f t="shared" si="201"/>
        <v>0</v>
      </c>
      <c r="AM927" s="59">
        <f>VLOOKUP(AG927,'SCORE TALLER'!$AC$2:$AD$10,2,TRUE)*AM$2</f>
        <v>0</v>
      </c>
      <c r="AN927" s="59">
        <f>VLOOKUP(AD927,'SCORE TALLER'!$W$2:$X$10,2,TRUE)*AN$2</f>
        <v>0.32</v>
      </c>
      <c r="AO927" s="59">
        <f>VLOOKUP(AB927,'SCORE TALLER'!$S$2:$T$10,2,FALSE)*AO$2</f>
        <v>0.04</v>
      </c>
      <c r="AP927" s="59">
        <f>VLOOKUP(AH927,'SCORE TALLER'!$AE$2:$AF$10,2,TRUE)*AP$2</f>
        <v>0</v>
      </c>
      <c r="AQ927" s="59">
        <f>VLOOKUP(AI927,'SCORE TALLER'!$AG$2:$AH$10,2,TRUE)*AQ$2</f>
        <v>0.4</v>
      </c>
      <c r="AR927" s="59">
        <f>VLOOKUP(AC927,'SCORE TALLER'!$U$2:$V$10,2,FALSE)*AR$2</f>
        <v>0.05</v>
      </c>
      <c r="AS927" s="59">
        <f>VLOOKUP(AE927,'SCORE TALLER'!$Y$2:$Z$10,2,FALSE)*AS$2</f>
        <v>0.02</v>
      </c>
      <c r="AT927" s="59">
        <f>VLOOKUP(Z927,'SCORE TALLER'!$O$2:$P$10,2,TRUE)*AT$2</f>
        <v>0.04</v>
      </c>
      <c r="AU927" s="59">
        <f>VLOOKUP(S927,'SCORE TALLER'!$A$2:$B$10,2,FALSE)*AU$2</f>
        <v>0.15000000000000002</v>
      </c>
      <c r="AV927" s="59">
        <f>VLOOKUP(AJ927,'SCORE TALLER'!$AI$2:$AJ$10,2,TRUE)*AV$2</f>
        <v>0.25</v>
      </c>
      <c r="AW927" s="59">
        <f>VLOOKUP(AK927,'SCORE TALLER'!$AK$2:$AL$10,2,TRUE)*AW$2</f>
        <v>0.25</v>
      </c>
      <c r="AX927" s="59">
        <f>VLOOKUP(T927,'SCORE TALLER'!$C$2:$D$10,2,FALSE)*AX$2</f>
        <v>0</v>
      </c>
      <c r="AY927" s="59">
        <f>VLOOKUP(W927,'SCORE TALLER'!$I$2:$J$10,2,TRUE)*AY$2</f>
        <v>0</v>
      </c>
      <c r="AZ927" s="59">
        <f>VLOOKUP(X927,'SCORE TALLER'!$K$2:$L$10,2,TRUE)*AZ$2</f>
        <v>0</v>
      </c>
      <c r="BA927" s="59">
        <f>VLOOKUP(U927,'SCORE TALLER'!$E$2:$F$10,2,FALSE)*BA$2</f>
        <v>0</v>
      </c>
      <c r="BB927" s="59">
        <f>VLOOKUP(Y927,'SCORE TALLER'!$M$2:$N$10,2,TRUE)*BB$2</f>
        <v>0.05</v>
      </c>
      <c r="BC927" s="59">
        <f>VLOOKUP(AA927,'SCORE TALLER'!$Q$2:$R$10,2,FALSE)*BC$2</f>
        <v>0.05</v>
      </c>
      <c r="BD927" s="59">
        <f>VLOOKUP(V927,'SCORE TALLER'!$G$2:$H$10,2,FALSE)*BD$2</f>
        <v>0</v>
      </c>
      <c r="BE927" s="59">
        <f>VLOOKUP(AF927,'SCORE TALLER'!$AA$2:$AB$10,2,FALSE)*BE$2</f>
        <v>0.30000000000000004</v>
      </c>
      <c r="BF927" s="59">
        <f>VLOOKUP(AL927,'SCORE TALLER'!$AM$2:$AN$10,2,TRUE)*BF$2</f>
        <v>0</v>
      </c>
      <c r="BG927" s="67">
        <f t="shared" si="202"/>
        <v>1.9200000000000002</v>
      </c>
      <c r="BH927" s="67" t="str">
        <f>VLOOKUP(BG927,'SCORE TALLER'!$AP$2:$AQ$7,2,TRUE)</f>
        <v>2. Normal</v>
      </c>
      <c r="BI927" s="67" t="str">
        <f t="shared" si="204"/>
        <v>LBZ</v>
      </c>
      <c r="BJ927" s="67" t="str">
        <f t="shared" si="204"/>
        <v>A</v>
      </c>
      <c r="BK927" s="67" t="str">
        <f t="shared" si="205"/>
        <v>SIN</v>
      </c>
      <c r="BL927" s="86">
        <f t="shared" si="203"/>
        <v>0</v>
      </c>
      <c r="BM927" s="86">
        <f t="shared" si="206"/>
        <v>0</v>
      </c>
    </row>
    <row r="928" spans="1:65" x14ac:dyDescent="0.3">
      <c r="A928" s="57">
        <v>28448848</v>
      </c>
      <c r="B928" s="12" t="s">
        <v>1066</v>
      </c>
      <c r="C928" s="58" t="s">
        <v>107</v>
      </c>
      <c r="D928" s="58" t="s">
        <v>115</v>
      </c>
      <c r="E928" s="58">
        <v>636</v>
      </c>
      <c r="F928" s="58">
        <v>3126835</v>
      </c>
      <c r="G928" s="58">
        <f t="shared" si="194"/>
        <v>2183013</v>
      </c>
      <c r="H928" s="58">
        <f t="shared" si="195"/>
        <v>2183013</v>
      </c>
      <c r="I928" s="58" t="e">
        <v>#N/A</v>
      </c>
      <c r="J928" s="58">
        <v>103121</v>
      </c>
      <c r="K928" s="58">
        <v>0</v>
      </c>
      <c r="L928" s="58">
        <v>0</v>
      </c>
      <c r="M928" s="58">
        <v>943822</v>
      </c>
      <c r="N928" s="58">
        <f>VLOOKUP(AD928,'tabla ingresos'!$A$3:$D$15,4,FALSE)</f>
        <v>1000000</v>
      </c>
      <c r="O928" s="58">
        <v>0</v>
      </c>
      <c r="P928" s="58">
        <v>0</v>
      </c>
      <c r="Q928" s="58">
        <v>0</v>
      </c>
      <c r="R928" s="12">
        <v>68615</v>
      </c>
      <c r="S928" s="12" t="s">
        <v>88</v>
      </c>
      <c r="T928" s="12" t="s">
        <v>89</v>
      </c>
      <c r="U928" s="12" t="s">
        <v>10</v>
      </c>
      <c r="V928" s="12">
        <v>4</v>
      </c>
      <c r="W928" s="12">
        <v>0</v>
      </c>
      <c r="X928" s="12">
        <v>0</v>
      </c>
      <c r="Y928" s="59">
        <v>2.3616438356164382</v>
      </c>
      <c r="Z928" s="59">
        <v>48.057534246575344</v>
      </c>
      <c r="AA928" s="12">
        <v>2</v>
      </c>
      <c r="AB928" s="12">
        <v>1</v>
      </c>
      <c r="AC928" s="12">
        <v>1</v>
      </c>
      <c r="AD928" s="12">
        <v>2</v>
      </c>
      <c r="AE928" s="12">
        <v>3</v>
      </c>
      <c r="AF928" s="58" t="s">
        <v>91</v>
      </c>
      <c r="AG928" s="66">
        <f t="shared" si="196"/>
        <v>6.8747333333333327E-2</v>
      </c>
      <c r="AH928" s="67">
        <f t="shared" si="197"/>
        <v>2.0845566666666668</v>
      </c>
      <c r="AI928" s="67">
        <f t="shared" si="198"/>
        <v>0.62963866666666668</v>
      </c>
      <c r="AJ928" s="67">
        <f t="shared" si="199"/>
        <v>1.4553419999999999</v>
      </c>
      <c r="AK928" s="67">
        <f t="shared" si="200"/>
        <v>1.4553419999999999</v>
      </c>
      <c r="AL928" s="67">
        <f t="shared" si="201"/>
        <v>0</v>
      </c>
      <c r="AM928" s="59">
        <f>VLOOKUP(AG928,'SCORE TALLER'!$AC$2:$AD$10,2,TRUE)*AM$2</f>
        <v>0</v>
      </c>
      <c r="AN928" s="59">
        <f>VLOOKUP(AD928,'SCORE TALLER'!$W$2:$X$10,2,TRUE)*AN$2</f>
        <v>0.32</v>
      </c>
      <c r="AO928" s="59">
        <f>VLOOKUP(AB928,'SCORE TALLER'!$S$2:$T$10,2,FALSE)*AO$2</f>
        <v>0.05</v>
      </c>
      <c r="AP928" s="59">
        <f>VLOOKUP(AH928,'SCORE TALLER'!$AE$2:$AF$10,2,TRUE)*AP$2</f>
        <v>0</v>
      </c>
      <c r="AQ928" s="59">
        <f>VLOOKUP(AI928,'SCORE TALLER'!$AG$2:$AH$10,2,TRUE)*AQ$2</f>
        <v>0.4</v>
      </c>
      <c r="AR928" s="59">
        <f>VLOOKUP(AC928,'SCORE TALLER'!$U$2:$V$10,2,FALSE)*AR$2</f>
        <v>0.05</v>
      </c>
      <c r="AS928" s="59">
        <f>VLOOKUP(AE928,'SCORE TALLER'!$Y$2:$Z$10,2,FALSE)*AS$2</f>
        <v>0.02</v>
      </c>
      <c r="AT928" s="59">
        <f>VLOOKUP(Z928,'SCORE TALLER'!$O$2:$P$10,2,TRUE)*AT$2</f>
        <v>0.02</v>
      </c>
      <c r="AU928" s="59">
        <f>VLOOKUP(S928,'SCORE TALLER'!$A$2:$B$10,2,FALSE)*AU$2</f>
        <v>0.25</v>
      </c>
      <c r="AV928" s="59">
        <f>VLOOKUP(AJ928,'SCORE TALLER'!$AI$2:$AJ$10,2,TRUE)*AV$2</f>
        <v>0.2</v>
      </c>
      <c r="AW928" s="59">
        <f>VLOOKUP(AK928,'SCORE TALLER'!$AK$2:$AL$10,2,TRUE)*AW$2</f>
        <v>0.2</v>
      </c>
      <c r="AX928" s="59">
        <f>VLOOKUP(T928,'SCORE TALLER'!$C$2:$D$10,2,FALSE)*AX$2</f>
        <v>0</v>
      </c>
      <c r="AY928" s="59">
        <f>VLOOKUP(W928,'SCORE TALLER'!$I$2:$J$10,2,TRUE)*AY$2</f>
        <v>0</v>
      </c>
      <c r="AZ928" s="59">
        <f>VLOOKUP(X928,'SCORE TALLER'!$K$2:$L$10,2,TRUE)*AZ$2</f>
        <v>0</v>
      </c>
      <c r="BA928" s="59">
        <f>VLOOKUP(U928,'SCORE TALLER'!$E$2:$F$10,2,FALSE)*BA$2</f>
        <v>0</v>
      </c>
      <c r="BB928" s="59">
        <f>VLOOKUP(Y928,'SCORE TALLER'!$M$2:$N$10,2,TRUE)*BB$2</f>
        <v>0.04</v>
      </c>
      <c r="BC928" s="59">
        <f>VLOOKUP(AA928,'SCORE TALLER'!$Q$2:$R$10,2,FALSE)*BC$2</f>
        <v>0</v>
      </c>
      <c r="BD928" s="59">
        <f>VLOOKUP(V928,'SCORE TALLER'!$G$2:$H$10,2,FALSE)*BD$2</f>
        <v>0</v>
      </c>
      <c r="BE928" s="59">
        <f>VLOOKUP(AF928,'SCORE TALLER'!$AA$2:$AB$10,2,FALSE)*BE$2</f>
        <v>0.30000000000000004</v>
      </c>
      <c r="BF928" s="59">
        <f>VLOOKUP(AL928,'SCORE TALLER'!$AM$2:$AN$10,2,TRUE)*BF$2</f>
        <v>0</v>
      </c>
      <c r="BG928" s="67">
        <f t="shared" si="202"/>
        <v>1.85</v>
      </c>
      <c r="BH928" s="67" t="str">
        <f>VLOOKUP(BG928,'SCORE TALLER'!$AP$2:$AQ$7,2,TRUE)</f>
        <v>2. Normal</v>
      </c>
      <c r="BI928" s="67" t="str">
        <f t="shared" si="204"/>
        <v>LBZ</v>
      </c>
      <c r="BJ928" s="67" t="str">
        <f t="shared" si="204"/>
        <v>A</v>
      </c>
      <c r="BK928" s="67" t="str">
        <f t="shared" si="205"/>
        <v>SIN</v>
      </c>
      <c r="BL928" s="86">
        <f t="shared" si="203"/>
        <v>2183013</v>
      </c>
      <c r="BM928" s="86">
        <f t="shared" si="206"/>
        <v>0</v>
      </c>
    </row>
    <row r="929" spans="1:65" x14ac:dyDescent="0.3">
      <c r="A929" s="57">
        <v>2224688226</v>
      </c>
      <c r="B929" s="12" t="s">
        <v>1067</v>
      </c>
      <c r="C929" s="58" t="s">
        <v>105</v>
      </c>
      <c r="D929" s="58" t="s">
        <v>116</v>
      </c>
      <c r="E929" s="58">
        <v>884331</v>
      </c>
      <c r="F929" s="58">
        <v>14125697</v>
      </c>
      <c r="G929" s="58">
        <f t="shared" si="194"/>
        <v>13129712</v>
      </c>
      <c r="H929" s="58">
        <f t="shared" si="195"/>
        <v>13129712</v>
      </c>
      <c r="I929" s="58">
        <v>14126000</v>
      </c>
      <c r="J929" s="58">
        <v>577303</v>
      </c>
      <c r="K929" s="58">
        <v>0</v>
      </c>
      <c r="L929" s="58">
        <v>0</v>
      </c>
      <c r="M929" s="58">
        <v>995985</v>
      </c>
      <c r="N929" s="58">
        <f>VLOOKUP(AD929,'tabla ingresos'!$A$3:$D$15,4,FALSE)</f>
        <v>2000000</v>
      </c>
      <c r="O929" s="58">
        <v>2702509.8051704918</v>
      </c>
      <c r="P929" s="58">
        <v>234205000</v>
      </c>
      <c r="Q929" s="58">
        <v>0</v>
      </c>
      <c r="R929" s="12">
        <v>76520</v>
      </c>
      <c r="S929" s="12" t="s">
        <v>88</v>
      </c>
      <c r="T929" s="12" t="s">
        <v>89</v>
      </c>
      <c r="U929" s="12" t="s">
        <v>10</v>
      </c>
      <c r="V929" s="12">
        <v>4</v>
      </c>
      <c r="W929" s="12">
        <v>0</v>
      </c>
      <c r="X929" s="12">
        <v>0</v>
      </c>
      <c r="Y929" s="59">
        <v>3.2191780821917808</v>
      </c>
      <c r="Z929" s="59">
        <v>27.235616438356164</v>
      </c>
      <c r="AA929" s="12">
        <v>2</v>
      </c>
      <c r="AB929" s="12">
        <v>0</v>
      </c>
      <c r="AC929" s="12">
        <v>1</v>
      </c>
      <c r="AD929" s="12">
        <v>3</v>
      </c>
      <c r="AE929" s="12">
        <v>3</v>
      </c>
      <c r="AF929" s="58" t="s">
        <v>10</v>
      </c>
      <c r="AG929" s="66">
        <f t="shared" si="196"/>
        <v>1.0932709350568306</v>
      </c>
      <c r="AH929" s="67">
        <f t="shared" si="197"/>
        <v>82.776899</v>
      </c>
      <c r="AI929" s="67">
        <f t="shared" si="198"/>
        <v>0.626772</v>
      </c>
      <c r="AJ929" s="67">
        <f t="shared" si="199"/>
        <v>4.3765706666666668</v>
      </c>
      <c r="AK929" s="67">
        <f t="shared" si="200"/>
        <v>4.3765706666666668</v>
      </c>
      <c r="AL929" s="67">
        <f t="shared" si="201"/>
        <v>0</v>
      </c>
      <c r="AM929" s="59">
        <f>VLOOKUP(AG929,'SCORE TALLER'!$AC$2:$AD$10,2,TRUE)*AM$2</f>
        <v>0.4</v>
      </c>
      <c r="AN929" s="59">
        <f>VLOOKUP(AD929,'SCORE TALLER'!$W$2:$X$10,2,TRUE)*AN$2</f>
        <v>0.32</v>
      </c>
      <c r="AO929" s="59">
        <f>VLOOKUP(AB929,'SCORE TALLER'!$S$2:$T$10,2,FALSE)*AO$2</f>
        <v>0.05</v>
      </c>
      <c r="AP929" s="59">
        <f>VLOOKUP(AH929,'SCORE TALLER'!$AE$2:$AF$10,2,TRUE)*AP$2</f>
        <v>0.4</v>
      </c>
      <c r="AQ929" s="59">
        <f>VLOOKUP(AI929,'SCORE TALLER'!$AG$2:$AH$10,2,TRUE)*AQ$2</f>
        <v>0.4</v>
      </c>
      <c r="AR929" s="59">
        <f>VLOOKUP(AC929,'SCORE TALLER'!$U$2:$V$10,2,FALSE)*AR$2</f>
        <v>0.05</v>
      </c>
      <c r="AS929" s="59">
        <f>VLOOKUP(AE929,'SCORE TALLER'!$Y$2:$Z$10,2,FALSE)*AS$2</f>
        <v>0.02</v>
      </c>
      <c r="AT929" s="59">
        <f>VLOOKUP(Z929,'SCORE TALLER'!$O$2:$P$10,2,TRUE)*AT$2</f>
        <v>0.04</v>
      </c>
      <c r="AU929" s="59">
        <f>VLOOKUP(S929,'SCORE TALLER'!$A$2:$B$10,2,FALSE)*AU$2</f>
        <v>0.25</v>
      </c>
      <c r="AV929" s="59">
        <f>VLOOKUP(AJ929,'SCORE TALLER'!$AI$2:$AJ$10,2,TRUE)*AV$2</f>
        <v>0.05</v>
      </c>
      <c r="AW929" s="59">
        <f>VLOOKUP(AK929,'SCORE TALLER'!$AK$2:$AL$10,2,TRUE)*AW$2</f>
        <v>0.05</v>
      </c>
      <c r="AX929" s="59">
        <f>VLOOKUP(T929,'SCORE TALLER'!$C$2:$D$10,2,FALSE)*AX$2</f>
        <v>0</v>
      </c>
      <c r="AY929" s="59">
        <f>VLOOKUP(W929,'SCORE TALLER'!$I$2:$J$10,2,TRUE)*AY$2</f>
        <v>0</v>
      </c>
      <c r="AZ929" s="59">
        <f>VLOOKUP(X929,'SCORE TALLER'!$K$2:$L$10,2,TRUE)*AZ$2</f>
        <v>0</v>
      </c>
      <c r="BA929" s="59">
        <f>VLOOKUP(U929,'SCORE TALLER'!$E$2:$F$10,2,FALSE)*BA$2</f>
        <v>0</v>
      </c>
      <c r="BB929" s="59">
        <f>VLOOKUP(Y929,'SCORE TALLER'!$M$2:$N$10,2,TRUE)*BB$2</f>
        <v>0.04</v>
      </c>
      <c r="BC929" s="59">
        <f>VLOOKUP(AA929,'SCORE TALLER'!$Q$2:$R$10,2,FALSE)*BC$2</f>
        <v>0</v>
      </c>
      <c r="BD929" s="59">
        <f>VLOOKUP(V929,'SCORE TALLER'!$G$2:$H$10,2,FALSE)*BD$2</f>
        <v>0</v>
      </c>
      <c r="BE929" s="59">
        <f>VLOOKUP(AF929,'SCORE TALLER'!$AA$2:$AB$10,2,FALSE)*BE$2</f>
        <v>0</v>
      </c>
      <c r="BF929" s="59">
        <f>VLOOKUP(AL929,'SCORE TALLER'!$AM$2:$AN$10,2,TRUE)*BF$2</f>
        <v>0</v>
      </c>
      <c r="BG929" s="67">
        <f t="shared" si="202"/>
        <v>2.0699999999999998</v>
      </c>
      <c r="BH929" s="67" t="str">
        <f>VLOOKUP(BG929,'SCORE TALLER'!$AP$2:$AQ$7,2,TRUE)</f>
        <v>3. Medio</v>
      </c>
      <c r="BI929" s="67" t="str">
        <f t="shared" si="204"/>
        <v>LBZ</v>
      </c>
      <c r="BJ929" s="67" t="str">
        <f t="shared" si="204"/>
        <v>A</v>
      </c>
      <c r="BK929" s="67" t="str">
        <f t="shared" si="205"/>
        <v>A</v>
      </c>
      <c r="BL929" s="86">
        <f t="shared" si="203"/>
        <v>13129712</v>
      </c>
      <c r="BM929" s="86">
        <f t="shared" si="206"/>
        <v>0</v>
      </c>
    </row>
    <row r="930" spans="1:65" x14ac:dyDescent="0.3">
      <c r="A930" s="57">
        <v>2262068044</v>
      </c>
      <c r="B930" s="12" t="s">
        <v>1068</v>
      </c>
      <c r="C930" s="58" t="s">
        <v>107</v>
      </c>
      <c r="D930" s="58" t="s">
        <v>115</v>
      </c>
      <c r="E930" s="58"/>
      <c r="F930" s="58">
        <v>3400000</v>
      </c>
      <c r="G930" s="58">
        <f t="shared" si="194"/>
        <v>2462610</v>
      </c>
      <c r="H930" s="58">
        <f t="shared" si="195"/>
        <v>0</v>
      </c>
      <c r="I930" s="58" t="e">
        <v>#N/A</v>
      </c>
      <c r="J930" s="58">
        <v>120881</v>
      </c>
      <c r="K930" s="58">
        <v>0</v>
      </c>
      <c r="L930" s="58">
        <v>2500000</v>
      </c>
      <c r="M930" s="58">
        <v>937390</v>
      </c>
      <c r="N930" s="58">
        <f>VLOOKUP(AD930,'tabla ingresos'!$A$3:$D$15,4,FALSE)</f>
        <v>1000000</v>
      </c>
      <c r="O930" s="58">
        <v>0</v>
      </c>
      <c r="P930" s="58">
        <v>0</v>
      </c>
      <c r="Q930" s="58">
        <v>0</v>
      </c>
      <c r="R930" s="12">
        <v>76130</v>
      </c>
      <c r="S930" s="12" t="s">
        <v>87</v>
      </c>
      <c r="T930" s="12" t="s">
        <v>89</v>
      </c>
      <c r="U930" s="12" t="s">
        <v>10</v>
      </c>
      <c r="V930" s="12">
        <v>4</v>
      </c>
      <c r="W930" s="12">
        <v>0</v>
      </c>
      <c r="X930" s="12">
        <v>0</v>
      </c>
      <c r="Y930" s="59">
        <v>3.0136986301369864</v>
      </c>
      <c r="Z930" s="59">
        <v>22.627397260273973</v>
      </c>
      <c r="AA930" s="12">
        <v>1</v>
      </c>
      <c r="AB930" s="12">
        <v>0</v>
      </c>
      <c r="AC930" s="12">
        <v>1</v>
      </c>
      <c r="AD930" s="12">
        <v>2</v>
      </c>
      <c r="AE930" s="12">
        <v>1</v>
      </c>
      <c r="AF930" s="58" t="s">
        <v>91</v>
      </c>
      <c r="AG930" s="66">
        <f t="shared" si="196"/>
        <v>8.058733333333333E-2</v>
      </c>
      <c r="AH930" s="67">
        <f t="shared" si="197"/>
        <v>2.2666666666666666</v>
      </c>
      <c r="AI930" s="67">
        <f t="shared" si="198"/>
        <v>0.62492666666666663</v>
      </c>
      <c r="AJ930" s="67">
        <f t="shared" si="199"/>
        <v>1.64174</v>
      </c>
      <c r="AK930" s="67">
        <f t="shared" si="200"/>
        <v>0</v>
      </c>
      <c r="AL930" s="67">
        <f t="shared" si="201"/>
        <v>0</v>
      </c>
      <c r="AM930" s="59">
        <f>VLOOKUP(AG930,'SCORE TALLER'!$AC$2:$AD$10,2,TRUE)*AM$2</f>
        <v>0</v>
      </c>
      <c r="AN930" s="59">
        <f>VLOOKUP(AD930,'SCORE TALLER'!$W$2:$X$10,2,TRUE)*AN$2</f>
        <v>0.32</v>
      </c>
      <c r="AO930" s="59">
        <f>VLOOKUP(AB930,'SCORE TALLER'!$S$2:$T$10,2,FALSE)*AO$2</f>
        <v>0.05</v>
      </c>
      <c r="AP930" s="59">
        <f>VLOOKUP(AH930,'SCORE TALLER'!$AE$2:$AF$10,2,TRUE)*AP$2</f>
        <v>0</v>
      </c>
      <c r="AQ930" s="59">
        <f>VLOOKUP(AI930,'SCORE TALLER'!$AG$2:$AH$10,2,TRUE)*AQ$2</f>
        <v>0.4</v>
      </c>
      <c r="AR930" s="59">
        <f>VLOOKUP(AC930,'SCORE TALLER'!$U$2:$V$10,2,FALSE)*AR$2</f>
        <v>0.05</v>
      </c>
      <c r="AS930" s="59">
        <f>VLOOKUP(AE930,'SCORE TALLER'!$Y$2:$Z$10,2,FALSE)*AS$2</f>
        <v>0.03</v>
      </c>
      <c r="AT930" s="59">
        <f>VLOOKUP(Z930,'SCORE TALLER'!$O$2:$P$10,2,TRUE)*AT$2</f>
        <v>0.05</v>
      </c>
      <c r="AU930" s="59">
        <f>VLOOKUP(S930,'SCORE TALLER'!$A$2:$B$10,2,FALSE)*AU$2</f>
        <v>0.15000000000000002</v>
      </c>
      <c r="AV930" s="59">
        <f>VLOOKUP(AJ930,'SCORE TALLER'!$AI$2:$AJ$10,2,TRUE)*AV$2</f>
        <v>0.2</v>
      </c>
      <c r="AW930" s="59">
        <f>VLOOKUP(AK930,'SCORE TALLER'!$AK$2:$AL$10,2,TRUE)*AW$2</f>
        <v>0.25</v>
      </c>
      <c r="AX930" s="59">
        <f>VLOOKUP(T930,'SCORE TALLER'!$C$2:$D$10,2,FALSE)*AX$2</f>
        <v>0</v>
      </c>
      <c r="AY930" s="59">
        <f>VLOOKUP(W930,'SCORE TALLER'!$I$2:$J$10,2,TRUE)*AY$2</f>
        <v>0</v>
      </c>
      <c r="AZ930" s="59">
        <f>VLOOKUP(X930,'SCORE TALLER'!$K$2:$L$10,2,TRUE)*AZ$2</f>
        <v>0</v>
      </c>
      <c r="BA930" s="59">
        <f>VLOOKUP(U930,'SCORE TALLER'!$E$2:$F$10,2,FALSE)*BA$2</f>
        <v>0</v>
      </c>
      <c r="BB930" s="59">
        <f>VLOOKUP(Y930,'SCORE TALLER'!$M$2:$N$10,2,TRUE)*BB$2</f>
        <v>0.04</v>
      </c>
      <c r="BC930" s="59">
        <f>VLOOKUP(AA930,'SCORE TALLER'!$Q$2:$R$10,2,FALSE)*BC$2</f>
        <v>0.05</v>
      </c>
      <c r="BD930" s="59">
        <f>VLOOKUP(V930,'SCORE TALLER'!$G$2:$H$10,2,FALSE)*BD$2</f>
        <v>0</v>
      </c>
      <c r="BE930" s="59">
        <f>VLOOKUP(AF930,'SCORE TALLER'!$AA$2:$AB$10,2,FALSE)*BE$2</f>
        <v>0.30000000000000004</v>
      </c>
      <c r="BF930" s="59">
        <f>VLOOKUP(AL930,'SCORE TALLER'!$AM$2:$AN$10,2,TRUE)*BF$2</f>
        <v>0</v>
      </c>
      <c r="BG930" s="67">
        <f t="shared" si="202"/>
        <v>1.8900000000000003</v>
      </c>
      <c r="BH930" s="67" t="str">
        <f>VLOOKUP(BG930,'SCORE TALLER'!$AP$2:$AQ$7,2,TRUE)</f>
        <v>2. Normal</v>
      </c>
      <c r="BI930" s="67" t="str">
        <f t="shared" si="204"/>
        <v>LBZ</v>
      </c>
      <c r="BJ930" s="67" t="str">
        <f t="shared" si="204"/>
        <v>A</v>
      </c>
      <c r="BK930" s="67" t="str">
        <f t="shared" si="205"/>
        <v>SIN</v>
      </c>
      <c r="BL930" s="86">
        <f t="shared" si="203"/>
        <v>0</v>
      </c>
      <c r="BM930" s="86">
        <f t="shared" si="206"/>
        <v>0</v>
      </c>
    </row>
    <row r="931" spans="1:65" x14ac:dyDescent="0.3">
      <c r="A931" s="57">
        <v>68020024</v>
      </c>
      <c r="B931" s="12" t="s">
        <v>1069</v>
      </c>
      <c r="C931" s="58" t="s">
        <v>107</v>
      </c>
      <c r="D931" s="58" t="s">
        <v>114</v>
      </c>
      <c r="E931" s="58"/>
      <c r="F931" s="58">
        <v>2729424</v>
      </c>
      <c r="G931" s="58">
        <f t="shared" si="194"/>
        <v>1793482</v>
      </c>
      <c r="H931" s="58">
        <f t="shared" si="195"/>
        <v>0</v>
      </c>
      <c r="I931" s="58" t="e">
        <v>#N/A</v>
      </c>
      <c r="J931" s="58">
        <v>157414</v>
      </c>
      <c r="K931" s="58">
        <v>0</v>
      </c>
      <c r="L931" s="58">
        <v>4300000</v>
      </c>
      <c r="M931" s="58">
        <v>935942</v>
      </c>
      <c r="N931" s="58">
        <f>VLOOKUP(AD931,'tabla ingresos'!$A$3:$D$15,4,FALSE)</f>
        <v>1000000</v>
      </c>
      <c r="O931" s="58">
        <v>0</v>
      </c>
      <c r="P931" s="58">
        <v>0</v>
      </c>
      <c r="Q931" s="58">
        <v>0</v>
      </c>
      <c r="R931" s="12">
        <v>76130</v>
      </c>
      <c r="S931" s="12" t="s">
        <v>87</v>
      </c>
      <c r="T931" s="12" t="s">
        <v>89</v>
      </c>
      <c r="U931" s="12" t="s">
        <v>10</v>
      </c>
      <c r="V931" s="12">
        <v>4</v>
      </c>
      <c r="W931" s="12">
        <v>0</v>
      </c>
      <c r="X931" s="12">
        <v>0</v>
      </c>
      <c r="Y931" s="59">
        <v>3.0657534246575344</v>
      </c>
      <c r="Z931" s="59">
        <v>42.37808219178082</v>
      </c>
      <c r="AA931" s="12">
        <v>2</v>
      </c>
      <c r="AB931" s="12">
        <v>0</v>
      </c>
      <c r="AC931" s="12">
        <v>1</v>
      </c>
      <c r="AD931" s="12">
        <v>2</v>
      </c>
      <c r="AE931" s="12">
        <v>3</v>
      </c>
      <c r="AF931" s="58" t="s">
        <v>91</v>
      </c>
      <c r="AG931" s="66">
        <f t="shared" si="196"/>
        <v>0.10494266666666667</v>
      </c>
      <c r="AH931" s="67">
        <f t="shared" si="197"/>
        <v>1.8196159999999999</v>
      </c>
      <c r="AI931" s="67">
        <f t="shared" si="198"/>
        <v>0.62396133333333337</v>
      </c>
      <c r="AJ931" s="67">
        <f t="shared" si="199"/>
        <v>1.1956546666666668</v>
      </c>
      <c r="AK931" s="67">
        <f t="shared" si="200"/>
        <v>0</v>
      </c>
      <c r="AL931" s="67">
        <f t="shared" si="201"/>
        <v>0</v>
      </c>
      <c r="AM931" s="59">
        <f>VLOOKUP(AG931,'SCORE TALLER'!$AC$2:$AD$10,2,TRUE)*AM$2</f>
        <v>0</v>
      </c>
      <c r="AN931" s="59">
        <f>VLOOKUP(AD931,'SCORE TALLER'!$W$2:$X$10,2,TRUE)*AN$2</f>
        <v>0.32</v>
      </c>
      <c r="AO931" s="59">
        <f>VLOOKUP(AB931,'SCORE TALLER'!$S$2:$T$10,2,FALSE)*AO$2</f>
        <v>0.05</v>
      </c>
      <c r="AP931" s="59">
        <f>VLOOKUP(AH931,'SCORE TALLER'!$AE$2:$AF$10,2,TRUE)*AP$2</f>
        <v>0</v>
      </c>
      <c r="AQ931" s="59">
        <f>VLOOKUP(AI931,'SCORE TALLER'!$AG$2:$AH$10,2,TRUE)*AQ$2</f>
        <v>0.4</v>
      </c>
      <c r="AR931" s="59">
        <f>VLOOKUP(AC931,'SCORE TALLER'!$U$2:$V$10,2,FALSE)*AR$2</f>
        <v>0.05</v>
      </c>
      <c r="AS931" s="59">
        <f>VLOOKUP(AE931,'SCORE TALLER'!$Y$2:$Z$10,2,FALSE)*AS$2</f>
        <v>0.02</v>
      </c>
      <c r="AT931" s="59">
        <f>VLOOKUP(Z931,'SCORE TALLER'!$O$2:$P$10,2,TRUE)*AT$2</f>
        <v>0.03</v>
      </c>
      <c r="AU931" s="59">
        <f>VLOOKUP(S931,'SCORE TALLER'!$A$2:$B$10,2,FALSE)*AU$2</f>
        <v>0.15000000000000002</v>
      </c>
      <c r="AV931" s="59">
        <f>VLOOKUP(AJ931,'SCORE TALLER'!$AI$2:$AJ$10,2,TRUE)*AV$2</f>
        <v>0.2</v>
      </c>
      <c r="AW931" s="59">
        <f>VLOOKUP(AK931,'SCORE TALLER'!$AK$2:$AL$10,2,TRUE)*AW$2</f>
        <v>0.25</v>
      </c>
      <c r="AX931" s="59">
        <f>VLOOKUP(T931,'SCORE TALLER'!$C$2:$D$10,2,FALSE)*AX$2</f>
        <v>0</v>
      </c>
      <c r="AY931" s="59">
        <f>VLOOKUP(W931,'SCORE TALLER'!$I$2:$J$10,2,TRUE)*AY$2</f>
        <v>0</v>
      </c>
      <c r="AZ931" s="59">
        <f>VLOOKUP(X931,'SCORE TALLER'!$K$2:$L$10,2,TRUE)*AZ$2</f>
        <v>0</v>
      </c>
      <c r="BA931" s="59">
        <f>VLOOKUP(U931,'SCORE TALLER'!$E$2:$F$10,2,FALSE)*BA$2</f>
        <v>0</v>
      </c>
      <c r="BB931" s="59">
        <f>VLOOKUP(Y931,'SCORE TALLER'!$M$2:$N$10,2,TRUE)*BB$2</f>
        <v>0.04</v>
      </c>
      <c r="BC931" s="59">
        <f>VLOOKUP(AA931,'SCORE TALLER'!$Q$2:$R$10,2,FALSE)*BC$2</f>
        <v>0</v>
      </c>
      <c r="BD931" s="59">
        <f>VLOOKUP(V931,'SCORE TALLER'!$G$2:$H$10,2,FALSE)*BD$2</f>
        <v>0</v>
      </c>
      <c r="BE931" s="59">
        <f>VLOOKUP(AF931,'SCORE TALLER'!$AA$2:$AB$10,2,FALSE)*BE$2</f>
        <v>0.30000000000000004</v>
      </c>
      <c r="BF931" s="59">
        <f>VLOOKUP(AL931,'SCORE TALLER'!$AM$2:$AN$10,2,TRUE)*BF$2</f>
        <v>0</v>
      </c>
      <c r="BG931" s="67">
        <f t="shared" si="202"/>
        <v>1.81</v>
      </c>
      <c r="BH931" s="67" t="str">
        <f>VLOOKUP(BG931,'SCORE TALLER'!$AP$2:$AQ$7,2,TRUE)</f>
        <v>2. Normal</v>
      </c>
      <c r="BI931" s="67" t="str">
        <f t="shared" si="204"/>
        <v>LBZ</v>
      </c>
      <c r="BJ931" s="67" t="str">
        <f t="shared" si="204"/>
        <v>A</v>
      </c>
      <c r="BK931" s="67" t="str">
        <f t="shared" si="205"/>
        <v>SIN</v>
      </c>
      <c r="BL931" s="86">
        <f t="shared" si="203"/>
        <v>0</v>
      </c>
      <c r="BM931" s="86">
        <f t="shared" si="206"/>
        <v>0</v>
      </c>
    </row>
    <row r="932" spans="1:65" x14ac:dyDescent="0.3">
      <c r="A932" s="57">
        <v>2066848664</v>
      </c>
      <c r="B932" s="12" t="s">
        <v>1070</v>
      </c>
      <c r="C932" s="58" t="s">
        <v>107</v>
      </c>
      <c r="D932" s="58" t="s">
        <v>114</v>
      </c>
      <c r="E932" s="58">
        <v>318097</v>
      </c>
      <c r="F932" s="58">
        <v>2473051</v>
      </c>
      <c r="G932" s="58">
        <f t="shared" si="194"/>
        <v>1857227</v>
      </c>
      <c r="H932" s="58">
        <f t="shared" si="195"/>
        <v>1857227</v>
      </c>
      <c r="I932" s="58" t="e">
        <v>#N/A</v>
      </c>
      <c r="J932" s="58">
        <v>275799</v>
      </c>
      <c r="K932" s="58">
        <v>0</v>
      </c>
      <c r="L932" s="58">
        <v>0</v>
      </c>
      <c r="M932" s="58">
        <v>615824</v>
      </c>
      <c r="N932" s="58">
        <f>VLOOKUP(AD932,'tabla ingresos'!$A$3:$D$15,4,FALSE)</f>
        <v>1000000</v>
      </c>
      <c r="O932" s="58">
        <v>0</v>
      </c>
      <c r="P932" s="58">
        <v>0</v>
      </c>
      <c r="Q932" s="58">
        <v>0</v>
      </c>
      <c r="R932" s="12">
        <v>76563</v>
      </c>
      <c r="S932" s="12" t="s">
        <v>88</v>
      </c>
      <c r="T932" s="12" t="s">
        <v>89</v>
      </c>
      <c r="U932" s="12" t="s">
        <v>10</v>
      </c>
      <c r="V932" s="12">
        <v>4</v>
      </c>
      <c r="W932" s="12">
        <v>0</v>
      </c>
      <c r="X932" s="12">
        <v>0</v>
      </c>
      <c r="Y932" s="59">
        <v>1.9095890410958904</v>
      </c>
      <c r="Z932" s="59">
        <v>28.008219178082193</v>
      </c>
      <c r="AA932" s="12">
        <v>1</v>
      </c>
      <c r="AB932" s="12">
        <v>2</v>
      </c>
      <c r="AC932" s="12">
        <v>1</v>
      </c>
      <c r="AD932" s="12">
        <v>2</v>
      </c>
      <c r="AE932" s="12">
        <v>1</v>
      </c>
      <c r="AF932" s="58" t="s">
        <v>91</v>
      </c>
      <c r="AG932" s="66">
        <f t="shared" si="196"/>
        <v>0.183866</v>
      </c>
      <c r="AH932" s="67">
        <f t="shared" si="197"/>
        <v>1.6487006666666666</v>
      </c>
      <c r="AI932" s="67">
        <f t="shared" si="198"/>
        <v>0.622614</v>
      </c>
      <c r="AJ932" s="67">
        <f t="shared" si="199"/>
        <v>1.2381513333333334</v>
      </c>
      <c r="AK932" s="67">
        <f t="shared" si="200"/>
        <v>1.2381513333333334</v>
      </c>
      <c r="AL932" s="67">
        <f t="shared" si="201"/>
        <v>0</v>
      </c>
      <c r="AM932" s="59">
        <f>VLOOKUP(AG932,'SCORE TALLER'!$AC$2:$AD$10,2,TRUE)*AM$2</f>
        <v>0</v>
      </c>
      <c r="AN932" s="59">
        <f>VLOOKUP(AD932,'SCORE TALLER'!$W$2:$X$10,2,TRUE)*AN$2</f>
        <v>0.32</v>
      </c>
      <c r="AO932" s="59">
        <f>VLOOKUP(AB932,'SCORE TALLER'!$S$2:$T$10,2,FALSE)*AO$2</f>
        <v>0.04</v>
      </c>
      <c r="AP932" s="59">
        <f>VLOOKUP(AH932,'SCORE TALLER'!$AE$2:$AF$10,2,TRUE)*AP$2</f>
        <v>0</v>
      </c>
      <c r="AQ932" s="59">
        <f>VLOOKUP(AI932,'SCORE TALLER'!$AG$2:$AH$10,2,TRUE)*AQ$2</f>
        <v>0.4</v>
      </c>
      <c r="AR932" s="59">
        <f>VLOOKUP(AC932,'SCORE TALLER'!$U$2:$V$10,2,FALSE)*AR$2</f>
        <v>0.05</v>
      </c>
      <c r="AS932" s="59">
        <f>VLOOKUP(AE932,'SCORE TALLER'!$Y$2:$Z$10,2,FALSE)*AS$2</f>
        <v>0.03</v>
      </c>
      <c r="AT932" s="59">
        <f>VLOOKUP(Z932,'SCORE TALLER'!$O$2:$P$10,2,TRUE)*AT$2</f>
        <v>0.04</v>
      </c>
      <c r="AU932" s="59">
        <f>VLOOKUP(S932,'SCORE TALLER'!$A$2:$B$10,2,FALSE)*AU$2</f>
        <v>0.25</v>
      </c>
      <c r="AV932" s="59">
        <f>VLOOKUP(AJ932,'SCORE TALLER'!$AI$2:$AJ$10,2,TRUE)*AV$2</f>
        <v>0.2</v>
      </c>
      <c r="AW932" s="59">
        <f>VLOOKUP(AK932,'SCORE TALLER'!$AK$2:$AL$10,2,TRUE)*AW$2</f>
        <v>0.2</v>
      </c>
      <c r="AX932" s="59">
        <f>VLOOKUP(T932,'SCORE TALLER'!$C$2:$D$10,2,FALSE)*AX$2</f>
        <v>0</v>
      </c>
      <c r="AY932" s="59">
        <f>VLOOKUP(W932,'SCORE TALLER'!$I$2:$J$10,2,TRUE)*AY$2</f>
        <v>0</v>
      </c>
      <c r="AZ932" s="59">
        <f>VLOOKUP(X932,'SCORE TALLER'!$K$2:$L$10,2,TRUE)*AZ$2</f>
        <v>0</v>
      </c>
      <c r="BA932" s="59">
        <f>VLOOKUP(U932,'SCORE TALLER'!$E$2:$F$10,2,FALSE)*BA$2</f>
        <v>0</v>
      </c>
      <c r="BB932" s="59">
        <f>VLOOKUP(Y932,'SCORE TALLER'!$M$2:$N$10,2,TRUE)*BB$2</f>
        <v>0.05</v>
      </c>
      <c r="BC932" s="59">
        <f>VLOOKUP(AA932,'SCORE TALLER'!$Q$2:$R$10,2,FALSE)*BC$2</f>
        <v>0.05</v>
      </c>
      <c r="BD932" s="59">
        <f>VLOOKUP(V932,'SCORE TALLER'!$G$2:$H$10,2,FALSE)*BD$2</f>
        <v>0</v>
      </c>
      <c r="BE932" s="59">
        <f>VLOOKUP(AF932,'SCORE TALLER'!$AA$2:$AB$10,2,FALSE)*BE$2</f>
        <v>0.30000000000000004</v>
      </c>
      <c r="BF932" s="59">
        <f>VLOOKUP(AL932,'SCORE TALLER'!$AM$2:$AN$10,2,TRUE)*BF$2</f>
        <v>0</v>
      </c>
      <c r="BG932" s="67">
        <f t="shared" si="202"/>
        <v>1.9300000000000002</v>
      </c>
      <c r="BH932" s="67" t="str">
        <f>VLOOKUP(BG932,'SCORE TALLER'!$AP$2:$AQ$7,2,TRUE)</f>
        <v>2. Normal</v>
      </c>
      <c r="BI932" s="67" t="str">
        <f t="shared" si="204"/>
        <v>LBZ</v>
      </c>
      <c r="BJ932" s="67" t="str">
        <f t="shared" si="204"/>
        <v>A</v>
      </c>
      <c r="BK932" s="67" t="str">
        <f t="shared" si="205"/>
        <v>SIN</v>
      </c>
      <c r="BL932" s="86">
        <f t="shared" si="203"/>
        <v>1857227</v>
      </c>
      <c r="BM932" s="86">
        <f t="shared" si="206"/>
        <v>0</v>
      </c>
    </row>
    <row r="933" spans="1:65" x14ac:dyDescent="0.3">
      <c r="A933" s="57">
        <v>2242802042</v>
      </c>
      <c r="B933" s="12" t="s">
        <v>1071</v>
      </c>
      <c r="C933" s="58" t="s">
        <v>107</v>
      </c>
      <c r="D933" s="58" t="s">
        <v>114</v>
      </c>
      <c r="E933" s="58">
        <v>306500</v>
      </c>
      <c r="F933" s="58">
        <v>2381973</v>
      </c>
      <c r="G933" s="58">
        <f t="shared" si="194"/>
        <v>1755629</v>
      </c>
      <c r="H933" s="58">
        <f t="shared" si="195"/>
        <v>614629</v>
      </c>
      <c r="I933" s="58" t="e">
        <v>#N/A</v>
      </c>
      <c r="J933" s="58">
        <v>148039</v>
      </c>
      <c r="K933" s="58">
        <v>0</v>
      </c>
      <c r="L933" s="58">
        <v>1141000</v>
      </c>
      <c r="M933" s="58">
        <v>626344</v>
      </c>
      <c r="N933" s="58">
        <f>VLOOKUP(AD933,'tabla ingresos'!$A$3:$D$15,4,FALSE)</f>
        <v>1000000</v>
      </c>
      <c r="O933" s="58">
        <v>0</v>
      </c>
      <c r="P933" s="58">
        <v>0</v>
      </c>
      <c r="Q933" s="58">
        <v>0</v>
      </c>
      <c r="R933" s="12">
        <v>68001</v>
      </c>
      <c r="S933" s="12" t="s">
        <v>87</v>
      </c>
      <c r="T933" s="12" t="s">
        <v>89</v>
      </c>
      <c r="U933" s="12" t="s">
        <v>10</v>
      </c>
      <c r="V933" s="12">
        <v>4</v>
      </c>
      <c r="W933" s="12">
        <v>30</v>
      </c>
      <c r="X933" s="12">
        <v>32</v>
      </c>
      <c r="Y933" s="59">
        <v>1.7397260273972603</v>
      </c>
      <c r="Z933" s="59">
        <v>22.917808219178081</v>
      </c>
      <c r="AA933" s="12">
        <v>1</v>
      </c>
      <c r="AB933" s="12">
        <v>2</v>
      </c>
      <c r="AC933" s="12">
        <v>2</v>
      </c>
      <c r="AD933" s="12">
        <v>2</v>
      </c>
      <c r="AE933" s="12">
        <v>1</v>
      </c>
      <c r="AF933" s="58" t="s">
        <v>91</v>
      </c>
      <c r="AG933" s="66">
        <f t="shared" si="196"/>
        <v>9.8692666666666665E-2</v>
      </c>
      <c r="AH933" s="67">
        <f t="shared" si="197"/>
        <v>1.587982</v>
      </c>
      <c r="AI933" s="67">
        <f t="shared" si="198"/>
        <v>0.621896</v>
      </c>
      <c r="AJ933" s="67">
        <f t="shared" si="199"/>
        <v>1.1704193333333333</v>
      </c>
      <c r="AK933" s="67">
        <f t="shared" si="200"/>
        <v>0.40975266666666665</v>
      </c>
      <c r="AL933" s="67">
        <f t="shared" si="201"/>
        <v>0</v>
      </c>
      <c r="AM933" s="59">
        <f>VLOOKUP(AG933,'SCORE TALLER'!$AC$2:$AD$10,2,TRUE)*AM$2</f>
        <v>0</v>
      </c>
      <c r="AN933" s="59">
        <f>VLOOKUP(AD933,'SCORE TALLER'!$W$2:$X$10,2,TRUE)*AN$2</f>
        <v>0.32</v>
      </c>
      <c r="AO933" s="59">
        <f>VLOOKUP(AB933,'SCORE TALLER'!$S$2:$T$10,2,FALSE)*AO$2</f>
        <v>0.04</v>
      </c>
      <c r="AP933" s="59">
        <f>VLOOKUP(AH933,'SCORE TALLER'!$AE$2:$AF$10,2,TRUE)*AP$2</f>
        <v>0</v>
      </c>
      <c r="AQ933" s="59">
        <f>VLOOKUP(AI933,'SCORE TALLER'!$AG$2:$AH$10,2,TRUE)*AQ$2</f>
        <v>0.4</v>
      </c>
      <c r="AR933" s="59">
        <f>VLOOKUP(AC933,'SCORE TALLER'!$U$2:$V$10,2,FALSE)*AR$2</f>
        <v>0.04</v>
      </c>
      <c r="AS933" s="59">
        <f>VLOOKUP(AE933,'SCORE TALLER'!$Y$2:$Z$10,2,FALSE)*AS$2</f>
        <v>0.03</v>
      </c>
      <c r="AT933" s="59">
        <f>VLOOKUP(Z933,'SCORE TALLER'!$O$2:$P$10,2,TRUE)*AT$2</f>
        <v>0.05</v>
      </c>
      <c r="AU933" s="59">
        <f>VLOOKUP(S933,'SCORE TALLER'!$A$2:$B$10,2,FALSE)*AU$2</f>
        <v>0.15000000000000002</v>
      </c>
      <c r="AV933" s="59">
        <f>VLOOKUP(AJ933,'SCORE TALLER'!$AI$2:$AJ$10,2,TRUE)*AV$2</f>
        <v>0.2</v>
      </c>
      <c r="AW933" s="59">
        <f>VLOOKUP(AK933,'SCORE TALLER'!$AK$2:$AL$10,2,TRUE)*AW$2</f>
        <v>0.25</v>
      </c>
      <c r="AX933" s="59">
        <f>VLOOKUP(T933,'SCORE TALLER'!$C$2:$D$10,2,FALSE)*AX$2</f>
        <v>0</v>
      </c>
      <c r="AY933" s="59">
        <f>VLOOKUP(W933,'SCORE TALLER'!$I$2:$J$10,2,TRUE)*AY$2</f>
        <v>0.05</v>
      </c>
      <c r="AZ933" s="59">
        <f>VLOOKUP(X933,'SCORE TALLER'!$K$2:$L$10,2,TRUE)*AZ$2</f>
        <v>0.05</v>
      </c>
      <c r="BA933" s="59">
        <f>VLOOKUP(U933,'SCORE TALLER'!$E$2:$F$10,2,FALSE)*BA$2</f>
        <v>0</v>
      </c>
      <c r="BB933" s="59">
        <f>VLOOKUP(Y933,'SCORE TALLER'!$M$2:$N$10,2,TRUE)*BB$2</f>
        <v>0.05</v>
      </c>
      <c r="BC933" s="59">
        <f>VLOOKUP(AA933,'SCORE TALLER'!$Q$2:$R$10,2,FALSE)*BC$2</f>
        <v>0.05</v>
      </c>
      <c r="BD933" s="59">
        <f>VLOOKUP(V933,'SCORE TALLER'!$G$2:$H$10,2,FALSE)*BD$2</f>
        <v>0</v>
      </c>
      <c r="BE933" s="59">
        <f>VLOOKUP(AF933,'SCORE TALLER'!$AA$2:$AB$10,2,FALSE)*BE$2</f>
        <v>0.30000000000000004</v>
      </c>
      <c r="BF933" s="59">
        <f>VLOOKUP(AL933,'SCORE TALLER'!$AM$2:$AN$10,2,TRUE)*BF$2</f>
        <v>0</v>
      </c>
      <c r="BG933" s="67">
        <f t="shared" si="202"/>
        <v>1.9800000000000004</v>
      </c>
      <c r="BH933" s="67" t="str">
        <f>VLOOKUP(BG933,'SCORE TALLER'!$AP$2:$AQ$7,2,TRUE)</f>
        <v>2. Normal</v>
      </c>
      <c r="BI933" s="67" t="str">
        <f t="shared" si="204"/>
        <v>LBZ</v>
      </c>
      <c r="BJ933" s="67" t="str">
        <f t="shared" si="204"/>
        <v>A</v>
      </c>
      <c r="BK933" s="67" t="str">
        <f t="shared" si="205"/>
        <v>SIN</v>
      </c>
      <c r="BL933" s="86">
        <f t="shared" si="203"/>
        <v>614629</v>
      </c>
      <c r="BM933" s="86">
        <f t="shared" si="206"/>
        <v>0</v>
      </c>
    </row>
    <row r="934" spans="1:65" x14ac:dyDescent="0.3">
      <c r="A934" s="57">
        <v>4462488</v>
      </c>
      <c r="B934" s="12" t="s">
        <v>1072</v>
      </c>
      <c r="C934" s="58" t="s">
        <v>105</v>
      </c>
      <c r="D934" s="58" t="s">
        <v>114</v>
      </c>
      <c r="E934" s="58"/>
      <c r="F934" s="58">
        <v>2894024</v>
      </c>
      <c r="G934" s="58">
        <f t="shared" si="194"/>
        <v>1970369</v>
      </c>
      <c r="H934" s="58">
        <f t="shared" si="195"/>
        <v>0</v>
      </c>
      <c r="I934" s="58">
        <v>2894000</v>
      </c>
      <c r="J934" s="58">
        <v>147606</v>
      </c>
      <c r="K934" s="58">
        <v>0</v>
      </c>
      <c r="L934" s="58">
        <v>2140000</v>
      </c>
      <c r="M934" s="58">
        <v>923655</v>
      </c>
      <c r="N934" s="58">
        <f>VLOOKUP(AD934,'tabla ingresos'!$A$3:$D$15,4,FALSE)</f>
        <v>1000000</v>
      </c>
      <c r="O934" s="58">
        <v>100262.51617110833</v>
      </c>
      <c r="P934" s="58">
        <v>3655000</v>
      </c>
      <c r="Q934" s="58">
        <v>0</v>
      </c>
      <c r="R934" s="12">
        <v>76616</v>
      </c>
      <c r="S934" s="12" t="s">
        <v>87</v>
      </c>
      <c r="T934" s="12" t="s">
        <v>89</v>
      </c>
      <c r="U934" s="12" t="s">
        <v>10</v>
      </c>
      <c r="V934" s="12">
        <v>4</v>
      </c>
      <c r="W934" s="12">
        <v>0</v>
      </c>
      <c r="X934" s="12">
        <v>4</v>
      </c>
      <c r="Y934" s="59">
        <v>1.3753424657534246</v>
      </c>
      <c r="Z934" s="59">
        <v>41.235616438356168</v>
      </c>
      <c r="AA934" s="12">
        <v>1</v>
      </c>
      <c r="AB934" s="12">
        <v>0</v>
      </c>
      <c r="AC934" s="12">
        <v>2</v>
      </c>
      <c r="AD934" s="12">
        <v>2</v>
      </c>
      <c r="AE934" s="12">
        <v>1</v>
      </c>
      <c r="AF934" s="58" t="s">
        <v>10</v>
      </c>
      <c r="AG934" s="66">
        <f t="shared" si="196"/>
        <v>0.16524567744740556</v>
      </c>
      <c r="AH934" s="67">
        <f t="shared" si="197"/>
        <v>4.3660160000000001</v>
      </c>
      <c r="AI934" s="67">
        <f t="shared" si="198"/>
        <v>0.61577000000000004</v>
      </c>
      <c r="AJ934" s="67">
        <f t="shared" si="199"/>
        <v>1.3135793333333334</v>
      </c>
      <c r="AK934" s="67">
        <f t="shared" si="200"/>
        <v>0</v>
      </c>
      <c r="AL934" s="67">
        <f t="shared" si="201"/>
        <v>0</v>
      </c>
      <c r="AM934" s="59">
        <f>VLOOKUP(AG934,'SCORE TALLER'!$AC$2:$AD$10,2,TRUE)*AM$2</f>
        <v>0</v>
      </c>
      <c r="AN934" s="59">
        <f>VLOOKUP(AD934,'SCORE TALLER'!$W$2:$X$10,2,TRUE)*AN$2</f>
        <v>0.32</v>
      </c>
      <c r="AO934" s="59">
        <f>VLOOKUP(AB934,'SCORE TALLER'!$S$2:$T$10,2,FALSE)*AO$2</f>
        <v>0.05</v>
      </c>
      <c r="AP934" s="59">
        <f>VLOOKUP(AH934,'SCORE TALLER'!$AE$2:$AF$10,2,TRUE)*AP$2</f>
        <v>0</v>
      </c>
      <c r="AQ934" s="59">
        <f>VLOOKUP(AI934,'SCORE TALLER'!$AG$2:$AH$10,2,TRUE)*AQ$2</f>
        <v>0.4</v>
      </c>
      <c r="AR934" s="59">
        <f>VLOOKUP(AC934,'SCORE TALLER'!$U$2:$V$10,2,FALSE)*AR$2</f>
        <v>0.04</v>
      </c>
      <c r="AS934" s="59">
        <f>VLOOKUP(AE934,'SCORE TALLER'!$Y$2:$Z$10,2,FALSE)*AS$2</f>
        <v>0.03</v>
      </c>
      <c r="AT934" s="59">
        <f>VLOOKUP(Z934,'SCORE TALLER'!$O$2:$P$10,2,TRUE)*AT$2</f>
        <v>0.03</v>
      </c>
      <c r="AU934" s="59">
        <f>VLOOKUP(S934,'SCORE TALLER'!$A$2:$B$10,2,FALSE)*AU$2</f>
        <v>0.15000000000000002</v>
      </c>
      <c r="AV934" s="59">
        <f>VLOOKUP(AJ934,'SCORE TALLER'!$AI$2:$AJ$10,2,TRUE)*AV$2</f>
        <v>0.2</v>
      </c>
      <c r="AW934" s="59">
        <f>VLOOKUP(AK934,'SCORE TALLER'!$AK$2:$AL$10,2,TRUE)*AW$2</f>
        <v>0.25</v>
      </c>
      <c r="AX934" s="59">
        <f>VLOOKUP(T934,'SCORE TALLER'!$C$2:$D$10,2,FALSE)*AX$2</f>
        <v>0</v>
      </c>
      <c r="AY934" s="59">
        <f>VLOOKUP(W934,'SCORE TALLER'!$I$2:$J$10,2,TRUE)*AY$2</f>
        <v>0</v>
      </c>
      <c r="AZ934" s="59">
        <f>VLOOKUP(X934,'SCORE TALLER'!$K$2:$L$10,2,TRUE)*AZ$2</f>
        <v>0</v>
      </c>
      <c r="BA934" s="59">
        <f>VLOOKUP(U934,'SCORE TALLER'!$E$2:$F$10,2,FALSE)*BA$2</f>
        <v>0</v>
      </c>
      <c r="BB934" s="59">
        <f>VLOOKUP(Y934,'SCORE TALLER'!$M$2:$N$10,2,TRUE)*BB$2</f>
        <v>0.05</v>
      </c>
      <c r="BC934" s="59">
        <f>VLOOKUP(AA934,'SCORE TALLER'!$Q$2:$R$10,2,FALSE)*BC$2</f>
        <v>0.05</v>
      </c>
      <c r="BD934" s="59">
        <f>VLOOKUP(V934,'SCORE TALLER'!$G$2:$H$10,2,FALSE)*BD$2</f>
        <v>0</v>
      </c>
      <c r="BE934" s="59">
        <f>VLOOKUP(AF934,'SCORE TALLER'!$AA$2:$AB$10,2,FALSE)*BE$2</f>
        <v>0</v>
      </c>
      <c r="BF934" s="59">
        <f>VLOOKUP(AL934,'SCORE TALLER'!$AM$2:$AN$10,2,TRUE)*BF$2</f>
        <v>0</v>
      </c>
      <c r="BG934" s="67">
        <f t="shared" si="202"/>
        <v>1.57</v>
      </c>
      <c r="BH934" s="67" t="str">
        <f>VLOOKUP(BG934,'SCORE TALLER'!$AP$2:$AQ$7,2,TRUE)</f>
        <v>2. Normal</v>
      </c>
      <c r="BI934" s="67" t="str">
        <f t="shared" si="204"/>
        <v>LBZ</v>
      </c>
      <c r="BJ934" s="67" t="str">
        <f t="shared" si="204"/>
        <v>A</v>
      </c>
      <c r="BK934" s="67" t="str">
        <f t="shared" si="205"/>
        <v>A</v>
      </c>
      <c r="BL934" s="86">
        <f t="shared" si="203"/>
        <v>0</v>
      </c>
      <c r="BM934" s="86">
        <f t="shared" si="206"/>
        <v>0</v>
      </c>
    </row>
    <row r="935" spans="1:65" x14ac:dyDescent="0.3">
      <c r="A935" s="57">
        <v>2226824688</v>
      </c>
      <c r="B935" s="12" t="s">
        <v>1073</v>
      </c>
      <c r="C935" s="58" t="s">
        <v>105</v>
      </c>
      <c r="D935" s="58" t="s">
        <v>115</v>
      </c>
      <c r="E935" s="58">
        <v>121400</v>
      </c>
      <c r="F935" s="58">
        <v>2822123</v>
      </c>
      <c r="G935" s="58">
        <f t="shared" si="194"/>
        <v>2019969</v>
      </c>
      <c r="H935" s="58">
        <f t="shared" si="195"/>
        <v>0</v>
      </c>
      <c r="I935" s="58">
        <v>2822000</v>
      </c>
      <c r="J935" s="58">
        <v>118046</v>
      </c>
      <c r="K935" s="58">
        <v>0</v>
      </c>
      <c r="L935" s="58">
        <v>3440000</v>
      </c>
      <c r="M935" s="58">
        <v>802154</v>
      </c>
      <c r="N935" s="58">
        <f>VLOOKUP(AD935,'tabla ingresos'!$A$3:$D$15,4,FALSE)</f>
        <v>1000000</v>
      </c>
      <c r="O935" s="58">
        <v>88390.627561458867</v>
      </c>
      <c r="P935" s="58">
        <v>3578000</v>
      </c>
      <c r="Q935" s="58">
        <v>0</v>
      </c>
      <c r="R935" s="12">
        <v>76001</v>
      </c>
      <c r="S935" s="12" t="s">
        <v>87</v>
      </c>
      <c r="T935" s="12" t="s">
        <v>89</v>
      </c>
      <c r="U935" s="12" t="s">
        <v>10</v>
      </c>
      <c r="V935" s="12">
        <v>4</v>
      </c>
      <c r="W935" s="12">
        <v>0</v>
      </c>
      <c r="X935" s="12">
        <v>0</v>
      </c>
      <c r="Y935" s="59">
        <v>2.5534246575342467</v>
      </c>
      <c r="Z935" s="59">
        <v>33.200000000000003</v>
      </c>
      <c r="AA935" s="12">
        <v>2</v>
      </c>
      <c r="AB935" s="12">
        <v>2</v>
      </c>
      <c r="AC935" s="12">
        <v>2</v>
      </c>
      <c r="AD935" s="12">
        <v>2</v>
      </c>
      <c r="AE935" s="12">
        <v>1</v>
      </c>
      <c r="AF935" s="58" t="s">
        <v>10</v>
      </c>
      <c r="AG935" s="66">
        <f t="shared" si="196"/>
        <v>0.13762441837430589</v>
      </c>
      <c r="AH935" s="67">
        <f t="shared" si="197"/>
        <v>4.2667486666666665</v>
      </c>
      <c r="AI935" s="67">
        <f t="shared" si="198"/>
        <v>0.61570266666666662</v>
      </c>
      <c r="AJ935" s="67">
        <f t="shared" si="199"/>
        <v>1.346646</v>
      </c>
      <c r="AK935" s="67">
        <f t="shared" si="200"/>
        <v>0</v>
      </c>
      <c r="AL935" s="67">
        <f t="shared" si="201"/>
        <v>0</v>
      </c>
      <c r="AM935" s="59">
        <f>VLOOKUP(AG935,'SCORE TALLER'!$AC$2:$AD$10,2,TRUE)*AM$2</f>
        <v>0</v>
      </c>
      <c r="AN935" s="59">
        <f>VLOOKUP(AD935,'SCORE TALLER'!$W$2:$X$10,2,TRUE)*AN$2</f>
        <v>0.32</v>
      </c>
      <c r="AO935" s="59">
        <f>VLOOKUP(AB935,'SCORE TALLER'!$S$2:$T$10,2,FALSE)*AO$2</f>
        <v>0.04</v>
      </c>
      <c r="AP935" s="59">
        <f>VLOOKUP(AH935,'SCORE TALLER'!$AE$2:$AF$10,2,TRUE)*AP$2</f>
        <v>0</v>
      </c>
      <c r="AQ935" s="59">
        <f>VLOOKUP(AI935,'SCORE TALLER'!$AG$2:$AH$10,2,TRUE)*AQ$2</f>
        <v>0.4</v>
      </c>
      <c r="AR935" s="59">
        <f>VLOOKUP(AC935,'SCORE TALLER'!$U$2:$V$10,2,FALSE)*AR$2</f>
        <v>0.04</v>
      </c>
      <c r="AS935" s="59">
        <f>VLOOKUP(AE935,'SCORE TALLER'!$Y$2:$Z$10,2,FALSE)*AS$2</f>
        <v>0.03</v>
      </c>
      <c r="AT935" s="59">
        <f>VLOOKUP(Z935,'SCORE TALLER'!$O$2:$P$10,2,TRUE)*AT$2</f>
        <v>0.04</v>
      </c>
      <c r="AU935" s="59">
        <f>VLOOKUP(S935,'SCORE TALLER'!$A$2:$B$10,2,FALSE)*AU$2</f>
        <v>0.15000000000000002</v>
      </c>
      <c r="AV935" s="59">
        <f>VLOOKUP(AJ935,'SCORE TALLER'!$AI$2:$AJ$10,2,TRUE)*AV$2</f>
        <v>0.2</v>
      </c>
      <c r="AW935" s="59">
        <f>VLOOKUP(AK935,'SCORE TALLER'!$AK$2:$AL$10,2,TRUE)*AW$2</f>
        <v>0.25</v>
      </c>
      <c r="AX935" s="59">
        <f>VLOOKUP(T935,'SCORE TALLER'!$C$2:$D$10,2,FALSE)*AX$2</f>
        <v>0</v>
      </c>
      <c r="AY935" s="59">
        <f>VLOOKUP(W935,'SCORE TALLER'!$I$2:$J$10,2,TRUE)*AY$2</f>
        <v>0</v>
      </c>
      <c r="AZ935" s="59">
        <f>VLOOKUP(X935,'SCORE TALLER'!$K$2:$L$10,2,TRUE)*AZ$2</f>
        <v>0</v>
      </c>
      <c r="BA935" s="59">
        <f>VLOOKUP(U935,'SCORE TALLER'!$E$2:$F$10,2,FALSE)*BA$2</f>
        <v>0</v>
      </c>
      <c r="BB935" s="59">
        <f>VLOOKUP(Y935,'SCORE TALLER'!$M$2:$N$10,2,TRUE)*BB$2</f>
        <v>0.04</v>
      </c>
      <c r="BC935" s="59">
        <f>VLOOKUP(AA935,'SCORE TALLER'!$Q$2:$R$10,2,FALSE)*BC$2</f>
        <v>0</v>
      </c>
      <c r="BD935" s="59">
        <f>VLOOKUP(V935,'SCORE TALLER'!$G$2:$H$10,2,FALSE)*BD$2</f>
        <v>0</v>
      </c>
      <c r="BE935" s="59">
        <f>VLOOKUP(AF935,'SCORE TALLER'!$AA$2:$AB$10,2,FALSE)*BE$2</f>
        <v>0</v>
      </c>
      <c r="BF935" s="59">
        <f>VLOOKUP(AL935,'SCORE TALLER'!$AM$2:$AN$10,2,TRUE)*BF$2</f>
        <v>0</v>
      </c>
      <c r="BG935" s="67">
        <f t="shared" si="202"/>
        <v>1.51</v>
      </c>
      <c r="BH935" s="67" t="str">
        <f>VLOOKUP(BG935,'SCORE TALLER'!$AP$2:$AQ$7,2,TRUE)</f>
        <v>2. Normal</v>
      </c>
      <c r="BI935" s="67" t="str">
        <f t="shared" si="204"/>
        <v>LBZ</v>
      </c>
      <c r="BJ935" s="67" t="str">
        <f t="shared" si="204"/>
        <v>A</v>
      </c>
      <c r="BK935" s="67" t="str">
        <f t="shared" si="205"/>
        <v>A</v>
      </c>
      <c r="BL935" s="86">
        <f t="shared" si="203"/>
        <v>0</v>
      </c>
      <c r="BM935" s="86">
        <f t="shared" si="206"/>
        <v>0</v>
      </c>
    </row>
    <row r="936" spans="1:65" x14ac:dyDescent="0.3">
      <c r="A936" s="57">
        <v>2044042686</v>
      </c>
      <c r="B936" s="12" t="s">
        <v>1074</v>
      </c>
      <c r="C936" s="58" t="s">
        <v>107</v>
      </c>
      <c r="D936" s="58" t="s">
        <v>114</v>
      </c>
      <c r="E936" s="58"/>
      <c r="F936" s="58">
        <v>2045334</v>
      </c>
      <c r="G936" s="58">
        <f t="shared" si="194"/>
        <v>1127458</v>
      </c>
      <c r="H936" s="58">
        <f t="shared" si="195"/>
        <v>227458</v>
      </c>
      <c r="I936" s="58" t="e">
        <v>#N/A</v>
      </c>
      <c r="J936" s="58">
        <v>110263</v>
      </c>
      <c r="K936" s="58">
        <v>0</v>
      </c>
      <c r="L936" s="58">
        <v>900000</v>
      </c>
      <c r="M936" s="58">
        <v>917876</v>
      </c>
      <c r="N936" s="58">
        <f>VLOOKUP(AD936,'tabla ingresos'!$A$3:$D$15,4,FALSE)</f>
        <v>1000000</v>
      </c>
      <c r="O936" s="58">
        <v>0</v>
      </c>
      <c r="P936" s="58">
        <v>0</v>
      </c>
      <c r="Q936" s="58">
        <v>0</v>
      </c>
      <c r="R936" s="12">
        <v>13433</v>
      </c>
      <c r="S936" s="12" t="s">
        <v>87</v>
      </c>
      <c r="T936" s="12" t="s">
        <v>89</v>
      </c>
      <c r="U936" s="12" t="s">
        <v>10</v>
      </c>
      <c r="V936" s="12">
        <v>4</v>
      </c>
      <c r="W936" s="12">
        <v>0</v>
      </c>
      <c r="X936" s="12">
        <v>0</v>
      </c>
      <c r="Y936" s="59">
        <v>0.10136986301369863</v>
      </c>
      <c r="Z936" s="59">
        <v>25.512328767123286</v>
      </c>
      <c r="AA936" s="12">
        <v>1</v>
      </c>
      <c r="AB936" s="12">
        <v>2</v>
      </c>
      <c r="AC936" s="12">
        <v>1</v>
      </c>
      <c r="AD936" s="12">
        <v>2</v>
      </c>
      <c r="AE936" s="12">
        <v>1</v>
      </c>
      <c r="AF936" s="58" t="s">
        <v>91</v>
      </c>
      <c r="AG936" s="66">
        <f t="shared" si="196"/>
        <v>7.3508666666666667E-2</v>
      </c>
      <c r="AH936" s="67">
        <f t="shared" si="197"/>
        <v>1.363556</v>
      </c>
      <c r="AI936" s="67">
        <f t="shared" si="198"/>
        <v>0.61191733333333331</v>
      </c>
      <c r="AJ936" s="67">
        <f t="shared" si="199"/>
        <v>0.75163866666666668</v>
      </c>
      <c r="AK936" s="67">
        <f t="shared" si="200"/>
        <v>0.15163866666666667</v>
      </c>
      <c r="AL936" s="67">
        <f t="shared" si="201"/>
        <v>0</v>
      </c>
      <c r="AM936" s="59">
        <f>VLOOKUP(AG936,'SCORE TALLER'!$AC$2:$AD$10,2,TRUE)*AM$2</f>
        <v>0</v>
      </c>
      <c r="AN936" s="59">
        <f>VLOOKUP(AD936,'SCORE TALLER'!$W$2:$X$10,2,TRUE)*AN$2</f>
        <v>0.32</v>
      </c>
      <c r="AO936" s="59">
        <f>VLOOKUP(AB936,'SCORE TALLER'!$S$2:$T$10,2,FALSE)*AO$2</f>
        <v>0.04</v>
      </c>
      <c r="AP936" s="59">
        <f>VLOOKUP(AH936,'SCORE TALLER'!$AE$2:$AF$10,2,TRUE)*AP$2</f>
        <v>0</v>
      </c>
      <c r="AQ936" s="59">
        <f>VLOOKUP(AI936,'SCORE TALLER'!$AG$2:$AH$10,2,TRUE)*AQ$2</f>
        <v>0.4</v>
      </c>
      <c r="AR936" s="59">
        <f>VLOOKUP(AC936,'SCORE TALLER'!$U$2:$V$10,2,FALSE)*AR$2</f>
        <v>0.05</v>
      </c>
      <c r="AS936" s="59">
        <f>VLOOKUP(AE936,'SCORE TALLER'!$Y$2:$Z$10,2,FALSE)*AS$2</f>
        <v>0.03</v>
      </c>
      <c r="AT936" s="59">
        <f>VLOOKUP(Z936,'SCORE TALLER'!$O$2:$P$10,2,TRUE)*AT$2</f>
        <v>0.04</v>
      </c>
      <c r="AU936" s="59">
        <f>VLOOKUP(S936,'SCORE TALLER'!$A$2:$B$10,2,FALSE)*AU$2</f>
        <v>0.15000000000000002</v>
      </c>
      <c r="AV936" s="59">
        <f>VLOOKUP(AJ936,'SCORE TALLER'!$AI$2:$AJ$10,2,TRUE)*AV$2</f>
        <v>0.25</v>
      </c>
      <c r="AW936" s="59">
        <f>VLOOKUP(AK936,'SCORE TALLER'!$AK$2:$AL$10,2,TRUE)*AW$2</f>
        <v>0.25</v>
      </c>
      <c r="AX936" s="59">
        <f>VLOOKUP(T936,'SCORE TALLER'!$C$2:$D$10,2,FALSE)*AX$2</f>
        <v>0</v>
      </c>
      <c r="AY936" s="59">
        <f>VLOOKUP(W936,'SCORE TALLER'!$I$2:$J$10,2,TRUE)*AY$2</f>
        <v>0</v>
      </c>
      <c r="AZ936" s="59">
        <f>VLOOKUP(X936,'SCORE TALLER'!$K$2:$L$10,2,TRUE)*AZ$2</f>
        <v>0</v>
      </c>
      <c r="BA936" s="59">
        <f>VLOOKUP(U936,'SCORE TALLER'!$E$2:$F$10,2,FALSE)*BA$2</f>
        <v>0</v>
      </c>
      <c r="BB936" s="59">
        <f>VLOOKUP(Y936,'SCORE TALLER'!$M$2:$N$10,2,TRUE)*BB$2</f>
        <v>0.05</v>
      </c>
      <c r="BC936" s="59">
        <f>VLOOKUP(AA936,'SCORE TALLER'!$Q$2:$R$10,2,FALSE)*BC$2</f>
        <v>0.05</v>
      </c>
      <c r="BD936" s="59">
        <f>VLOOKUP(V936,'SCORE TALLER'!$G$2:$H$10,2,FALSE)*BD$2</f>
        <v>0</v>
      </c>
      <c r="BE936" s="59">
        <f>VLOOKUP(AF936,'SCORE TALLER'!$AA$2:$AB$10,2,FALSE)*BE$2</f>
        <v>0.30000000000000004</v>
      </c>
      <c r="BF936" s="59">
        <f>VLOOKUP(AL936,'SCORE TALLER'!$AM$2:$AN$10,2,TRUE)*BF$2</f>
        <v>0</v>
      </c>
      <c r="BG936" s="67">
        <f t="shared" si="202"/>
        <v>1.9300000000000004</v>
      </c>
      <c r="BH936" s="67" t="str">
        <f>VLOOKUP(BG936,'SCORE TALLER'!$AP$2:$AQ$7,2,TRUE)</f>
        <v>2. Normal</v>
      </c>
      <c r="BI936" s="67" t="str">
        <f t="shared" si="204"/>
        <v>LBZ</v>
      </c>
      <c r="BJ936" s="67" t="str">
        <f t="shared" si="204"/>
        <v>A</v>
      </c>
      <c r="BK936" s="67" t="str">
        <f t="shared" si="205"/>
        <v>SIN</v>
      </c>
      <c r="BL936" s="86">
        <f t="shared" si="203"/>
        <v>227458</v>
      </c>
      <c r="BM936" s="86">
        <f t="shared" si="206"/>
        <v>0</v>
      </c>
    </row>
    <row r="937" spans="1:65" x14ac:dyDescent="0.3">
      <c r="A937" s="57">
        <v>2202864868</v>
      </c>
      <c r="B937" s="12" t="s">
        <v>1075</v>
      </c>
      <c r="C937" s="58" t="s">
        <v>107</v>
      </c>
      <c r="D937" s="58" t="s">
        <v>114</v>
      </c>
      <c r="E937" s="58">
        <v>459095</v>
      </c>
      <c r="F937" s="58">
        <v>2212141</v>
      </c>
      <c r="G937" s="58">
        <f t="shared" si="194"/>
        <v>1754321</v>
      </c>
      <c r="H937" s="58">
        <f t="shared" si="195"/>
        <v>1009567</v>
      </c>
      <c r="I937" s="58" t="e">
        <v>#N/A</v>
      </c>
      <c r="J937" s="58">
        <v>245816</v>
      </c>
      <c r="K937" s="58">
        <v>0</v>
      </c>
      <c r="L937" s="58">
        <v>744754</v>
      </c>
      <c r="M937" s="58">
        <v>457820</v>
      </c>
      <c r="N937" s="58">
        <f>VLOOKUP(AD937,'tabla ingresos'!$A$3:$D$15,4,FALSE)</f>
        <v>1000000</v>
      </c>
      <c r="O937" s="58">
        <v>0</v>
      </c>
      <c r="P937" s="58">
        <v>0</v>
      </c>
      <c r="Q937" s="58">
        <v>0</v>
      </c>
      <c r="R937" s="12">
        <v>76275</v>
      </c>
      <c r="S937" s="12" t="s">
        <v>87</v>
      </c>
      <c r="T937" s="12" t="s">
        <v>89</v>
      </c>
      <c r="U937" s="12" t="s">
        <v>10</v>
      </c>
      <c r="V937" s="12">
        <v>4</v>
      </c>
      <c r="W937" s="12">
        <v>0</v>
      </c>
      <c r="X937" s="12">
        <v>0</v>
      </c>
      <c r="Y937" s="59">
        <v>1.3972602739726028</v>
      </c>
      <c r="Z937" s="59">
        <v>26.112328767123287</v>
      </c>
      <c r="AA937" s="12">
        <v>1</v>
      </c>
      <c r="AB937" s="12">
        <v>2</v>
      </c>
      <c r="AC937" s="12">
        <v>1</v>
      </c>
      <c r="AD937" s="12">
        <v>2</v>
      </c>
      <c r="AE937" s="12">
        <v>3</v>
      </c>
      <c r="AF937" s="58" t="s">
        <v>91</v>
      </c>
      <c r="AG937" s="66">
        <f t="shared" si="196"/>
        <v>0.16387733333333335</v>
      </c>
      <c r="AH937" s="67">
        <f t="shared" si="197"/>
        <v>1.4747606666666666</v>
      </c>
      <c r="AI937" s="67">
        <f t="shared" si="198"/>
        <v>0.61127666666666669</v>
      </c>
      <c r="AJ937" s="67">
        <f t="shared" si="199"/>
        <v>1.1695473333333333</v>
      </c>
      <c r="AK937" s="67">
        <f t="shared" si="200"/>
        <v>0.67304466666666662</v>
      </c>
      <c r="AL937" s="67">
        <f t="shared" si="201"/>
        <v>0</v>
      </c>
      <c r="AM937" s="59">
        <f>VLOOKUP(AG937,'SCORE TALLER'!$AC$2:$AD$10,2,TRUE)*AM$2</f>
        <v>0</v>
      </c>
      <c r="AN937" s="59">
        <f>VLOOKUP(AD937,'SCORE TALLER'!$W$2:$X$10,2,TRUE)*AN$2</f>
        <v>0.32</v>
      </c>
      <c r="AO937" s="59">
        <f>VLOOKUP(AB937,'SCORE TALLER'!$S$2:$T$10,2,FALSE)*AO$2</f>
        <v>0.04</v>
      </c>
      <c r="AP937" s="59">
        <f>VLOOKUP(AH937,'SCORE TALLER'!$AE$2:$AF$10,2,TRUE)*AP$2</f>
        <v>0</v>
      </c>
      <c r="AQ937" s="59">
        <f>VLOOKUP(AI937,'SCORE TALLER'!$AG$2:$AH$10,2,TRUE)*AQ$2</f>
        <v>0.4</v>
      </c>
      <c r="AR937" s="59">
        <f>VLOOKUP(AC937,'SCORE TALLER'!$U$2:$V$10,2,FALSE)*AR$2</f>
        <v>0.05</v>
      </c>
      <c r="AS937" s="59">
        <f>VLOOKUP(AE937,'SCORE TALLER'!$Y$2:$Z$10,2,FALSE)*AS$2</f>
        <v>0.02</v>
      </c>
      <c r="AT937" s="59">
        <f>VLOOKUP(Z937,'SCORE TALLER'!$O$2:$P$10,2,TRUE)*AT$2</f>
        <v>0.04</v>
      </c>
      <c r="AU937" s="59">
        <f>VLOOKUP(S937,'SCORE TALLER'!$A$2:$B$10,2,FALSE)*AU$2</f>
        <v>0.15000000000000002</v>
      </c>
      <c r="AV937" s="59">
        <f>VLOOKUP(AJ937,'SCORE TALLER'!$AI$2:$AJ$10,2,TRUE)*AV$2</f>
        <v>0.2</v>
      </c>
      <c r="AW937" s="59">
        <f>VLOOKUP(AK937,'SCORE TALLER'!$AK$2:$AL$10,2,TRUE)*AW$2</f>
        <v>0.25</v>
      </c>
      <c r="AX937" s="59">
        <f>VLOOKUP(T937,'SCORE TALLER'!$C$2:$D$10,2,FALSE)*AX$2</f>
        <v>0</v>
      </c>
      <c r="AY937" s="59">
        <f>VLOOKUP(W937,'SCORE TALLER'!$I$2:$J$10,2,TRUE)*AY$2</f>
        <v>0</v>
      </c>
      <c r="AZ937" s="59">
        <f>VLOOKUP(X937,'SCORE TALLER'!$K$2:$L$10,2,TRUE)*AZ$2</f>
        <v>0</v>
      </c>
      <c r="BA937" s="59">
        <f>VLOOKUP(U937,'SCORE TALLER'!$E$2:$F$10,2,FALSE)*BA$2</f>
        <v>0</v>
      </c>
      <c r="BB937" s="59">
        <f>VLOOKUP(Y937,'SCORE TALLER'!$M$2:$N$10,2,TRUE)*BB$2</f>
        <v>0.05</v>
      </c>
      <c r="BC937" s="59">
        <f>VLOOKUP(AA937,'SCORE TALLER'!$Q$2:$R$10,2,FALSE)*BC$2</f>
        <v>0.05</v>
      </c>
      <c r="BD937" s="59">
        <f>VLOOKUP(V937,'SCORE TALLER'!$G$2:$H$10,2,FALSE)*BD$2</f>
        <v>0</v>
      </c>
      <c r="BE937" s="59">
        <f>VLOOKUP(AF937,'SCORE TALLER'!$AA$2:$AB$10,2,FALSE)*BE$2</f>
        <v>0.30000000000000004</v>
      </c>
      <c r="BF937" s="59">
        <f>VLOOKUP(AL937,'SCORE TALLER'!$AM$2:$AN$10,2,TRUE)*BF$2</f>
        <v>0</v>
      </c>
      <c r="BG937" s="67">
        <f t="shared" si="202"/>
        <v>1.87</v>
      </c>
      <c r="BH937" s="67" t="str">
        <f>VLOOKUP(BG937,'SCORE TALLER'!$AP$2:$AQ$7,2,TRUE)</f>
        <v>2. Normal</v>
      </c>
      <c r="BI937" s="67" t="str">
        <f t="shared" si="204"/>
        <v>LBZ</v>
      </c>
      <c r="BJ937" s="67" t="str">
        <f t="shared" si="204"/>
        <v>A</v>
      </c>
      <c r="BK937" s="67" t="str">
        <f t="shared" si="205"/>
        <v>SIN</v>
      </c>
      <c r="BL937" s="86">
        <f t="shared" si="203"/>
        <v>1009567</v>
      </c>
      <c r="BM937" s="86">
        <f t="shared" si="206"/>
        <v>0</v>
      </c>
    </row>
    <row r="938" spans="1:65" x14ac:dyDescent="0.3">
      <c r="A938" s="57">
        <v>2220008640</v>
      </c>
      <c r="B938" s="12" t="s">
        <v>1076</v>
      </c>
      <c r="C938" s="58" t="s">
        <v>105</v>
      </c>
      <c r="D938" s="58" t="s">
        <v>114</v>
      </c>
      <c r="E938" s="58">
        <v>3122</v>
      </c>
      <c r="F938" s="58">
        <v>3234768</v>
      </c>
      <c r="G938" s="58">
        <f t="shared" si="194"/>
        <v>1406875</v>
      </c>
      <c r="H938" s="58">
        <f t="shared" si="195"/>
        <v>0</v>
      </c>
      <c r="I938" s="58">
        <v>3235000</v>
      </c>
      <c r="J938" s="58">
        <v>115007</v>
      </c>
      <c r="K938" s="58">
        <v>0</v>
      </c>
      <c r="L938" s="58">
        <v>2100000</v>
      </c>
      <c r="M938" s="58">
        <v>1827893</v>
      </c>
      <c r="N938" s="58">
        <f>VLOOKUP(AD938,'tabla ingresos'!$A$3:$D$15,4,FALSE)</f>
        <v>2000000</v>
      </c>
      <c r="O938" s="58">
        <v>107485.17121344536</v>
      </c>
      <c r="P938" s="58">
        <v>4832000</v>
      </c>
      <c r="Q938" s="58">
        <v>0</v>
      </c>
      <c r="R938" s="12">
        <v>76130</v>
      </c>
      <c r="S938" s="12" t="s">
        <v>87</v>
      </c>
      <c r="T938" s="12" t="s">
        <v>89</v>
      </c>
      <c r="U938" s="12" t="s">
        <v>10</v>
      </c>
      <c r="V938" s="12">
        <v>4</v>
      </c>
      <c r="W938" s="12">
        <v>0</v>
      </c>
      <c r="X938" s="12">
        <v>0</v>
      </c>
      <c r="Y938" s="59">
        <v>2.9123287671232876</v>
      </c>
      <c r="Z938" s="59">
        <v>28.915068493150685</v>
      </c>
      <c r="AA938" s="12">
        <v>1</v>
      </c>
      <c r="AB938" s="12">
        <v>0</v>
      </c>
      <c r="AC938" s="12">
        <v>1</v>
      </c>
      <c r="AD938" s="12">
        <v>3</v>
      </c>
      <c r="AE938" s="12">
        <v>3</v>
      </c>
      <c r="AF938" s="58" t="s">
        <v>10</v>
      </c>
      <c r="AG938" s="66">
        <f t="shared" si="196"/>
        <v>7.4164057071148454E-2</v>
      </c>
      <c r="AH938" s="67">
        <f t="shared" si="197"/>
        <v>2.6889226666666666</v>
      </c>
      <c r="AI938" s="67">
        <f t="shared" si="198"/>
        <v>0.61033833333333332</v>
      </c>
      <c r="AJ938" s="67">
        <f t="shared" si="199"/>
        <v>0.46895833333333331</v>
      </c>
      <c r="AK938" s="67">
        <f t="shared" si="200"/>
        <v>0</v>
      </c>
      <c r="AL938" s="67">
        <f t="shared" si="201"/>
        <v>0</v>
      </c>
      <c r="AM938" s="59">
        <f>VLOOKUP(AG938,'SCORE TALLER'!$AC$2:$AD$10,2,TRUE)*AM$2</f>
        <v>0</v>
      </c>
      <c r="AN938" s="59">
        <f>VLOOKUP(AD938,'SCORE TALLER'!$W$2:$X$10,2,TRUE)*AN$2</f>
        <v>0.32</v>
      </c>
      <c r="AO938" s="59">
        <f>VLOOKUP(AB938,'SCORE TALLER'!$S$2:$T$10,2,FALSE)*AO$2</f>
        <v>0.05</v>
      </c>
      <c r="AP938" s="59">
        <f>VLOOKUP(AH938,'SCORE TALLER'!$AE$2:$AF$10,2,TRUE)*AP$2</f>
        <v>0</v>
      </c>
      <c r="AQ938" s="59">
        <f>VLOOKUP(AI938,'SCORE TALLER'!$AG$2:$AH$10,2,TRUE)*AQ$2</f>
        <v>0.4</v>
      </c>
      <c r="AR938" s="59">
        <f>VLOOKUP(AC938,'SCORE TALLER'!$U$2:$V$10,2,FALSE)*AR$2</f>
        <v>0.05</v>
      </c>
      <c r="AS938" s="59">
        <f>VLOOKUP(AE938,'SCORE TALLER'!$Y$2:$Z$10,2,FALSE)*AS$2</f>
        <v>0.02</v>
      </c>
      <c r="AT938" s="59">
        <f>VLOOKUP(Z938,'SCORE TALLER'!$O$2:$P$10,2,TRUE)*AT$2</f>
        <v>0.04</v>
      </c>
      <c r="AU938" s="59">
        <f>VLOOKUP(S938,'SCORE TALLER'!$A$2:$B$10,2,FALSE)*AU$2</f>
        <v>0.15000000000000002</v>
      </c>
      <c r="AV938" s="59">
        <f>VLOOKUP(AJ938,'SCORE TALLER'!$AI$2:$AJ$10,2,TRUE)*AV$2</f>
        <v>0.25</v>
      </c>
      <c r="AW938" s="59">
        <f>VLOOKUP(AK938,'SCORE TALLER'!$AK$2:$AL$10,2,TRUE)*AW$2</f>
        <v>0.25</v>
      </c>
      <c r="AX938" s="59">
        <f>VLOOKUP(T938,'SCORE TALLER'!$C$2:$D$10,2,FALSE)*AX$2</f>
        <v>0</v>
      </c>
      <c r="AY938" s="59">
        <f>VLOOKUP(W938,'SCORE TALLER'!$I$2:$J$10,2,TRUE)*AY$2</f>
        <v>0</v>
      </c>
      <c r="AZ938" s="59">
        <f>VLOOKUP(X938,'SCORE TALLER'!$K$2:$L$10,2,TRUE)*AZ$2</f>
        <v>0</v>
      </c>
      <c r="BA938" s="59">
        <f>VLOOKUP(U938,'SCORE TALLER'!$E$2:$F$10,2,FALSE)*BA$2</f>
        <v>0</v>
      </c>
      <c r="BB938" s="59">
        <f>VLOOKUP(Y938,'SCORE TALLER'!$M$2:$N$10,2,TRUE)*BB$2</f>
        <v>0.04</v>
      </c>
      <c r="BC938" s="59">
        <f>VLOOKUP(AA938,'SCORE TALLER'!$Q$2:$R$10,2,FALSE)*BC$2</f>
        <v>0.05</v>
      </c>
      <c r="BD938" s="59">
        <f>VLOOKUP(V938,'SCORE TALLER'!$G$2:$H$10,2,FALSE)*BD$2</f>
        <v>0</v>
      </c>
      <c r="BE938" s="59">
        <f>VLOOKUP(AF938,'SCORE TALLER'!$AA$2:$AB$10,2,FALSE)*BE$2</f>
        <v>0</v>
      </c>
      <c r="BF938" s="59">
        <f>VLOOKUP(AL938,'SCORE TALLER'!$AM$2:$AN$10,2,TRUE)*BF$2</f>
        <v>0</v>
      </c>
      <c r="BG938" s="67">
        <f t="shared" si="202"/>
        <v>1.6200000000000003</v>
      </c>
      <c r="BH938" s="67" t="str">
        <f>VLOOKUP(BG938,'SCORE TALLER'!$AP$2:$AQ$7,2,TRUE)</f>
        <v>2. Normal</v>
      </c>
      <c r="BI938" s="67" t="str">
        <f t="shared" si="204"/>
        <v>LBZ</v>
      </c>
      <c r="BJ938" s="67" t="str">
        <f t="shared" si="204"/>
        <v>A</v>
      </c>
      <c r="BK938" s="67" t="str">
        <f t="shared" si="205"/>
        <v>A</v>
      </c>
      <c r="BL938" s="86">
        <f t="shared" si="203"/>
        <v>0</v>
      </c>
      <c r="BM938" s="86">
        <f t="shared" si="206"/>
        <v>0</v>
      </c>
    </row>
    <row r="939" spans="1:65" x14ac:dyDescent="0.3">
      <c r="A939" s="57">
        <v>28624486</v>
      </c>
      <c r="B939" s="12" t="s">
        <v>1077</v>
      </c>
      <c r="C939" s="58" t="s">
        <v>105</v>
      </c>
      <c r="D939" s="58" t="s">
        <v>30</v>
      </c>
      <c r="E939" s="58"/>
      <c r="F939" s="58">
        <v>14174669</v>
      </c>
      <c r="G939" s="58">
        <f t="shared" si="194"/>
        <v>9628271</v>
      </c>
      <c r="H939" s="58">
        <f t="shared" si="195"/>
        <v>7628271</v>
      </c>
      <c r="I939" s="58">
        <v>14175000</v>
      </c>
      <c r="J939" s="58">
        <v>486563</v>
      </c>
      <c r="K939" s="58">
        <v>0</v>
      </c>
      <c r="L939" s="58">
        <v>2000000</v>
      </c>
      <c r="M939" s="58">
        <v>4546398</v>
      </c>
      <c r="N939" s="58">
        <f>VLOOKUP(AD939,'tabla ingresos'!$A$3:$D$15,4,FALSE)</f>
        <v>5000000</v>
      </c>
      <c r="O939" s="58">
        <v>1275674.2796978878</v>
      </c>
      <c r="P939" s="58">
        <v>45738000</v>
      </c>
      <c r="Q939" s="58">
        <v>0</v>
      </c>
      <c r="R939" s="12">
        <v>76130</v>
      </c>
      <c r="S939" s="12" t="s">
        <v>87</v>
      </c>
      <c r="T939" s="12" t="s">
        <v>89</v>
      </c>
      <c r="U939" s="12" t="s">
        <v>10</v>
      </c>
      <c r="V939" s="12">
        <v>4</v>
      </c>
      <c r="W939" s="12">
        <v>0</v>
      </c>
      <c r="X939" s="12">
        <v>0</v>
      </c>
      <c r="Y939" s="59">
        <v>3.7205479452054795</v>
      </c>
      <c r="Z939" s="59">
        <v>45.364383561643834</v>
      </c>
      <c r="AA939" s="12">
        <v>1</v>
      </c>
      <c r="AB939" s="12">
        <v>0</v>
      </c>
      <c r="AC939" s="12">
        <v>1</v>
      </c>
      <c r="AD939" s="12">
        <v>6</v>
      </c>
      <c r="AE939" s="12">
        <v>2</v>
      </c>
      <c r="AF939" s="58" t="s">
        <v>10</v>
      </c>
      <c r="AG939" s="66">
        <f t="shared" si="196"/>
        <v>0.23496497062638505</v>
      </c>
      <c r="AH939" s="67">
        <f t="shared" si="197"/>
        <v>7.9883558666666667</v>
      </c>
      <c r="AI939" s="67">
        <f t="shared" si="198"/>
        <v>0.60618640000000001</v>
      </c>
      <c r="AJ939" s="67">
        <f t="shared" si="199"/>
        <v>1.2837694666666666</v>
      </c>
      <c r="AK939" s="67">
        <f t="shared" si="200"/>
        <v>1.0171028</v>
      </c>
      <c r="AL939" s="67">
        <f t="shared" si="201"/>
        <v>0</v>
      </c>
      <c r="AM939" s="59">
        <f>VLOOKUP(AG939,'SCORE TALLER'!$AC$2:$AD$10,2,TRUE)*AM$2</f>
        <v>0</v>
      </c>
      <c r="AN939" s="59">
        <f>VLOOKUP(AD939,'SCORE TALLER'!$W$2:$X$10,2,TRUE)*AN$2</f>
        <v>0.16</v>
      </c>
      <c r="AO939" s="59">
        <f>VLOOKUP(AB939,'SCORE TALLER'!$S$2:$T$10,2,FALSE)*AO$2</f>
        <v>0.05</v>
      </c>
      <c r="AP939" s="59">
        <f>VLOOKUP(AH939,'SCORE TALLER'!$AE$2:$AF$10,2,TRUE)*AP$2</f>
        <v>0.08</v>
      </c>
      <c r="AQ939" s="59">
        <f>VLOOKUP(AI939,'SCORE TALLER'!$AG$2:$AH$10,2,TRUE)*AQ$2</f>
        <v>0.4</v>
      </c>
      <c r="AR939" s="59">
        <f>VLOOKUP(AC939,'SCORE TALLER'!$U$2:$V$10,2,FALSE)*AR$2</f>
        <v>0.05</v>
      </c>
      <c r="AS939" s="59">
        <f>VLOOKUP(AE939,'SCORE TALLER'!$Y$2:$Z$10,2,FALSE)*AS$2</f>
        <v>0.01</v>
      </c>
      <c r="AT939" s="59">
        <f>VLOOKUP(Z939,'SCORE TALLER'!$O$2:$P$10,2,TRUE)*AT$2</f>
        <v>0.02</v>
      </c>
      <c r="AU939" s="59">
        <f>VLOOKUP(S939,'SCORE TALLER'!$A$2:$B$10,2,FALSE)*AU$2</f>
        <v>0.15000000000000002</v>
      </c>
      <c r="AV939" s="59">
        <f>VLOOKUP(AJ939,'SCORE TALLER'!$AI$2:$AJ$10,2,TRUE)*AV$2</f>
        <v>0.2</v>
      </c>
      <c r="AW939" s="59">
        <f>VLOOKUP(AK939,'SCORE TALLER'!$AK$2:$AL$10,2,TRUE)*AW$2</f>
        <v>0.2</v>
      </c>
      <c r="AX939" s="59">
        <f>VLOOKUP(T939,'SCORE TALLER'!$C$2:$D$10,2,FALSE)*AX$2</f>
        <v>0</v>
      </c>
      <c r="AY939" s="59">
        <f>VLOOKUP(W939,'SCORE TALLER'!$I$2:$J$10,2,TRUE)*AY$2</f>
        <v>0</v>
      </c>
      <c r="AZ939" s="59">
        <f>VLOOKUP(X939,'SCORE TALLER'!$K$2:$L$10,2,TRUE)*AZ$2</f>
        <v>0</v>
      </c>
      <c r="BA939" s="59">
        <f>VLOOKUP(U939,'SCORE TALLER'!$E$2:$F$10,2,FALSE)*BA$2</f>
        <v>0</v>
      </c>
      <c r="BB939" s="59">
        <f>VLOOKUP(Y939,'SCORE TALLER'!$M$2:$N$10,2,TRUE)*BB$2</f>
        <v>0.04</v>
      </c>
      <c r="BC939" s="59">
        <f>VLOOKUP(AA939,'SCORE TALLER'!$Q$2:$R$10,2,FALSE)*BC$2</f>
        <v>0.05</v>
      </c>
      <c r="BD939" s="59">
        <f>VLOOKUP(V939,'SCORE TALLER'!$G$2:$H$10,2,FALSE)*BD$2</f>
        <v>0</v>
      </c>
      <c r="BE939" s="59">
        <f>VLOOKUP(AF939,'SCORE TALLER'!$AA$2:$AB$10,2,FALSE)*BE$2</f>
        <v>0</v>
      </c>
      <c r="BF939" s="59">
        <f>VLOOKUP(AL939,'SCORE TALLER'!$AM$2:$AN$10,2,TRUE)*BF$2</f>
        <v>0</v>
      </c>
      <c r="BG939" s="67">
        <f t="shared" si="202"/>
        <v>1.4100000000000001</v>
      </c>
      <c r="BH939" s="67" t="str">
        <f>VLOOKUP(BG939,'SCORE TALLER'!$AP$2:$AQ$7,2,TRUE)</f>
        <v>2. Normal</v>
      </c>
      <c r="BI939" s="67" t="str">
        <f t="shared" si="204"/>
        <v>LBZ</v>
      </c>
      <c r="BJ939" s="67" t="str">
        <f t="shared" si="204"/>
        <v>A</v>
      </c>
      <c r="BK939" s="67" t="str">
        <f t="shared" si="205"/>
        <v>A</v>
      </c>
      <c r="BL939" s="86">
        <f t="shared" si="203"/>
        <v>7628271</v>
      </c>
      <c r="BM939" s="86">
        <f t="shared" si="206"/>
        <v>0</v>
      </c>
    </row>
    <row r="940" spans="1:65" x14ac:dyDescent="0.3">
      <c r="A940" s="57">
        <v>2044024006</v>
      </c>
      <c r="B940" s="12" t="s">
        <v>1078</v>
      </c>
      <c r="C940" s="58" t="s">
        <v>105</v>
      </c>
      <c r="D940" s="58" t="s">
        <v>115</v>
      </c>
      <c r="E940" s="58"/>
      <c r="F940" s="58">
        <v>5387955</v>
      </c>
      <c r="G940" s="58">
        <f t="shared" si="194"/>
        <v>3582026</v>
      </c>
      <c r="H940" s="58">
        <f t="shared" si="195"/>
        <v>2282026</v>
      </c>
      <c r="I940" s="58">
        <v>119000</v>
      </c>
      <c r="J940" s="58">
        <v>236363</v>
      </c>
      <c r="K940" s="58">
        <v>0</v>
      </c>
      <c r="L940" s="58">
        <v>1300000</v>
      </c>
      <c r="M940" s="58">
        <v>1805929</v>
      </c>
      <c r="N940" s="58">
        <f>VLOOKUP(AD940,'tabla ingresos'!$A$3:$D$15,4,FALSE)</f>
        <v>2000000</v>
      </c>
      <c r="O940" s="58">
        <v>144098.89849763579</v>
      </c>
      <c r="P940" s="58">
        <v>5867000</v>
      </c>
      <c r="Q940" s="58">
        <v>0</v>
      </c>
      <c r="R940" s="12">
        <v>13052</v>
      </c>
      <c r="S940" s="12" t="s">
        <v>87</v>
      </c>
      <c r="T940" s="12" t="s">
        <v>89</v>
      </c>
      <c r="U940" s="12" t="s">
        <v>10</v>
      </c>
      <c r="V940" s="12">
        <v>4</v>
      </c>
      <c r="W940" s="12">
        <v>0</v>
      </c>
      <c r="X940" s="12">
        <v>0</v>
      </c>
      <c r="Y940" s="59">
        <v>3.4493150684931506</v>
      </c>
      <c r="Z940" s="59">
        <v>28.854794520547944</v>
      </c>
      <c r="AA940" s="12">
        <v>2</v>
      </c>
      <c r="AB940" s="12">
        <v>3</v>
      </c>
      <c r="AC940" s="12">
        <v>1</v>
      </c>
      <c r="AD940" s="12">
        <v>3</v>
      </c>
      <c r="AE940" s="12">
        <v>3</v>
      </c>
      <c r="AF940" s="58" t="s">
        <v>10</v>
      </c>
      <c r="AG940" s="66">
        <f t="shared" si="196"/>
        <v>0.12682063283254527</v>
      </c>
      <c r="AH940" s="67">
        <f t="shared" si="197"/>
        <v>3.7516516666666666</v>
      </c>
      <c r="AI940" s="67">
        <f t="shared" si="198"/>
        <v>0.60197633333333334</v>
      </c>
      <c r="AJ940" s="67">
        <f t="shared" si="199"/>
        <v>1.1940086666666667</v>
      </c>
      <c r="AK940" s="67">
        <f t="shared" si="200"/>
        <v>0.76067533333333337</v>
      </c>
      <c r="AL940" s="67">
        <f t="shared" si="201"/>
        <v>0</v>
      </c>
      <c r="AM940" s="59">
        <f>VLOOKUP(AG940,'SCORE TALLER'!$AC$2:$AD$10,2,TRUE)*AM$2</f>
        <v>0</v>
      </c>
      <c r="AN940" s="59">
        <f>VLOOKUP(AD940,'SCORE TALLER'!$W$2:$X$10,2,TRUE)*AN$2</f>
        <v>0.32</v>
      </c>
      <c r="AO940" s="59">
        <f>VLOOKUP(AB940,'SCORE TALLER'!$S$2:$T$10,2,FALSE)*AO$2</f>
        <v>0.03</v>
      </c>
      <c r="AP940" s="59">
        <f>VLOOKUP(AH940,'SCORE TALLER'!$AE$2:$AF$10,2,TRUE)*AP$2</f>
        <v>0</v>
      </c>
      <c r="AQ940" s="59">
        <f>VLOOKUP(AI940,'SCORE TALLER'!$AG$2:$AH$10,2,TRUE)*AQ$2</f>
        <v>0.4</v>
      </c>
      <c r="AR940" s="59">
        <f>VLOOKUP(AC940,'SCORE TALLER'!$U$2:$V$10,2,FALSE)*AR$2</f>
        <v>0.05</v>
      </c>
      <c r="AS940" s="59">
        <f>VLOOKUP(AE940,'SCORE TALLER'!$Y$2:$Z$10,2,FALSE)*AS$2</f>
        <v>0.02</v>
      </c>
      <c r="AT940" s="59">
        <f>VLOOKUP(Z940,'SCORE TALLER'!$O$2:$P$10,2,TRUE)*AT$2</f>
        <v>0.04</v>
      </c>
      <c r="AU940" s="59">
        <f>VLOOKUP(S940,'SCORE TALLER'!$A$2:$B$10,2,FALSE)*AU$2</f>
        <v>0.15000000000000002</v>
      </c>
      <c r="AV940" s="59">
        <f>VLOOKUP(AJ940,'SCORE TALLER'!$AI$2:$AJ$10,2,TRUE)*AV$2</f>
        <v>0.2</v>
      </c>
      <c r="AW940" s="59">
        <f>VLOOKUP(AK940,'SCORE TALLER'!$AK$2:$AL$10,2,TRUE)*AW$2</f>
        <v>0.25</v>
      </c>
      <c r="AX940" s="59">
        <f>VLOOKUP(T940,'SCORE TALLER'!$C$2:$D$10,2,FALSE)*AX$2</f>
        <v>0</v>
      </c>
      <c r="AY940" s="59">
        <f>VLOOKUP(W940,'SCORE TALLER'!$I$2:$J$10,2,TRUE)*AY$2</f>
        <v>0</v>
      </c>
      <c r="AZ940" s="59">
        <f>VLOOKUP(X940,'SCORE TALLER'!$K$2:$L$10,2,TRUE)*AZ$2</f>
        <v>0</v>
      </c>
      <c r="BA940" s="59">
        <f>VLOOKUP(U940,'SCORE TALLER'!$E$2:$F$10,2,FALSE)*BA$2</f>
        <v>0</v>
      </c>
      <c r="BB940" s="59">
        <f>VLOOKUP(Y940,'SCORE TALLER'!$M$2:$N$10,2,TRUE)*BB$2</f>
        <v>0.04</v>
      </c>
      <c r="BC940" s="59">
        <f>VLOOKUP(AA940,'SCORE TALLER'!$Q$2:$R$10,2,FALSE)*BC$2</f>
        <v>0</v>
      </c>
      <c r="BD940" s="59">
        <f>VLOOKUP(V940,'SCORE TALLER'!$G$2:$H$10,2,FALSE)*BD$2</f>
        <v>0</v>
      </c>
      <c r="BE940" s="59">
        <f>VLOOKUP(AF940,'SCORE TALLER'!$AA$2:$AB$10,2,FALSE)*BE$2</f>
        <v>0</v>
      </c>
      <c r="BF940" s="59">
        <f>VLOOKUP(AL940,'SCORE TALLER'!$AM$2:$AN$10,2,TRUE)*BF$2</f>
        <v>0</v>
      </c>
      <c r="BG940" s="67">
        <f t="shared" si="202"/>
        <v>1.5000000000000002</v>
      </c>
      <c r="BH940" s="67" t="str">
        <f>VLOOKUP(BG940,'SCORE TALLER'!$AP$2:$AQ$7,2,TRUE)</f>
        <v>2. Normal</v>
      </c>
      <c r="BI940" s="67" t="str">
        <f t="shared" si="204"/>
        <v>LBZ</v>
      </c>
      <c r="BJ940" s="67" t="str">
        <f t="shared" si="204"/>
        <v>A</v>
      </c>
      <c r="BK940" s="67" t="str">
        <f t="shared" si="205"/>
        <v>A</v>
      </c>
      <c r="BL940" s="86">
        <f t="shared" si="203"/>
        <v>2282026</v>
      </c>
      <c r="BM940" s="86">
        <f t="shared" si="206"/>
        <v>0</v>
      </c>
    </row>
    <row r="941" spans="1:65" x14ac:dyDescent="0.3">
      <c r="A941" s="57">
        <v>2084622222</v>
      </c>
      <c r="B941" s="12" t="s">
        <v>1079</v>
      </c>
      <c r="C941" s="58" t="s">
        <v>105</v>
      </c>
      <c r="D941" s="58" t="s">
        <v>115</v>
      </c>
      <c r="E941" s="58">
        <v>273204</v>
      </c>
      <c r="F941" s="58">
        <v>5517147</v>
      </c>
      <c r="G941" s="58">
        <f t="shared" si="194"/>
        <v>3987388</v>
      </c>
      <c r="H941" s="58">
        <f t="shared" si="195"/>
        <v>0</v>
      </c>
      <c r="I941" s="58">
        <v>5517000</v>
      </c>
      <c r="J941" s="58">
        <v>293117</v>
      </c>
      <c r="K941" s="58">
        <v>0</v>
      </c>
      <c r="L941" s="58">
        <v>4212226</v>
      </c>
      <c r="M941" s="58">
        <v>1529759</v>
      </c>
      <c r="N941" s="58">
        <f>VLOOKUP(AD941,'tabla ingresos'!$A$3:$D$15,4,FALSE)</f>
        <v>2000000</v>
      </c>
      <c r="O941" s="58">
        <v>667333.43054705311</v>
      </c>
      <c r="P941" s="58">
        <v>30000000</v>
      </c>
      <c r="Q941" s="58">
        <v>0</v>
      </c>
      <c r="R941" s="12">
        <v>25286</v>
      </c>
      <c r="S941" s="12" t="s">
        <v>87</v>
      </c>
      <c r="T941" s="12" t="s">
        <v>89</v>
      </c>
      <c r="U941" s="12" t="s">
        <v>10</v>
      </c>
      <c r="V941" s="12">
        <v>4</v>
      </c>
      <c r="W941" s="12">
        <v>0</v>
      </c>
      <c r="X941" s="12">
        <v>0</v>
      </c>
      <c r="Y941" s="59">
        <v>2.4356164383561643</v>
      </c>
      <c r="Z941" s="59">
        <v>29.55890410958904</v>
      </c>
      <c r="AA941" s="12">
        <v>1</v>
      </c>
      <c r="AB941" s="12">
        <v>2</v>
      </c>
      <c r="AC941" s="12">
        <v>3</v>
      </c>
      <c r="AD941" s="12">
        <v>3</v>
      </c>
      <c r="AE941" s="12">
        <v>1</v>
      </c>
      <c r="AF941" s="58" t="s">
        <v>10</v>
      </c>
      <c r="AG941" s="66">
        <f t="shared" si="196"/>
        <v>0.32015014351568438</v>
      </c>
      <c r="AH941" s="67">
        <f t="shared" si="197"/>
        <v>11.839048999999999</v>
      </c>
      <c r="AI941" s="67">
        <f t="shared" si="198"/>
        <v>0.6009876666666667</v>
      </c>
      <c r="AJ941" s="67">
        <f t="shared" si="199"/>
        <v>1.3291293333333334</v>
      </c>
      <c r="AK941" s="67">
        <f t="shared" si="200"/>
        <v>0</v>
      </c>
      <c r="AL941" s="67">
        <f t="shared" si="201"/>
        <v>0</v>
      </c>
      <c r="AM941" s="59">
        <f>VLOOKUP(AG941,'SCORE TALLER'!$AC$2:$AD$10,2,TRUE)*AM$2</f>
        <v>0</v>
      </c>
      <c r="AN941" s="59">
        <f>VLOOKUP(AD941,'SCORE TALLER'!$W$2:$X$10,2,TRUE)*AN$2</f>
        <v>0.32</v>
      </c>
      <c r="AO941" s="59">
        <f>VLOOKUP(AB941,'SCORE TALLER'!$S$2:$T$10,2,FALSE)*AO$2</f>
        <v>0.04</v>
      </c>
      <c r="AP941" s="59">
        <f>VLOOKUP(AH941,'SCORE TALLER'!$AE$2:$AF$10,2,TRUE)*AP$2</f>
        <v>0.16</v>
      </c>
      <c r="AQ941" s="59">
        <f>VLOOKUP(AI941,'SCORE TALLER'!$AG$2:$AH$10,2,TRUE)*AQ$2</f>
        <v>0.4</v>
      </c>
      <c r="AR941" s="59">
        <f>VLOOKUP(AC941,'SCORE TALLER'!$U$2:$V$10,2,FALSE)*AR$2</f>
        <v>0.03</v>
      </c>
      <c r="AS941" s="59">
        <f>VLOOKUP(AE941,'SCORE TALLER'!$Y$2:$Z$10,2,FALSE)*AS$2</f>
        <v>0.03</v>
      </c>
      <c r="AT941" s="59">
        <f>VLOOKUP(Z941,'SCORE TALLER'!$O$2:$P$10,2,TRUE)*AT$2</f>
        <v>0.04</v>
      </c>
      <c r="AU941" s="59">
        <f>VLOOKUP(S941,'SCORE TALLER'!$A$2:$B$10,2,FALSE)*AU$2</f>
        <v>0.15000000000000002</v>
      </c>
      <c r="AV941" s="59">
        <f>VLOOKUP(AJ941,'SCORE TALLER'!$AI$2:$AJ$10,2,TRUE)*AV$2</f>
        <v>0.2</v>
      </c>
      <c r="AW941" s="59">
        <f>VLOOKUP(AK941,'SCORE TALLER'!$AK$2:$AL$10,2,TRUE)*AW$2</f>
        <v>0.25</v>
      </c>
      <c r="AX941" s="59">
        <f>VLOOKUP(T941,'SCORE TALLER'!$C$2:$D$10,2,FALSE)*AX$2</f>
        <v>0</v>
      </c>
      <c r="AY941" s="59">
        <f>VLOOKUP(W941,'SCORE TALLER'!$I$2:$J$10,2,TRUE)*AY$2</f>
        <v>0</v>
      </c>
      <c r="AZ941" s="59">
        <f>VLOOKUP(X941,'SCORE TALLER'!$K$2:$L$10,2,TRUE)*AZ$2</f>
        <v>0</v>
      </c>
      <c r="BA941" s="59">
        <f>VLOOKUP(U941,'SCORE TALLER'!$E$2:$F$10,2,FALSE)*BA$2</f>
        <v>0</v>
      </c>
      <c r="BB941" s="59">
        <f>VLOOKUP(Y941,'SCORE TALLER'!$M$2:$N$10,2,TRUE)*BB$2</f>
        <v>0.04</v>
      </c>
      <c r="BC941" s="59">
        <f>VLOOKUP(AA941,'SCORE TALLER'!$Q$2:$R$10,2,FALSE)*BC$2</f>
        <v>0.05</v>
      </c>
      <c r="BD941" s="59">
        <f>VLOOKUP(V941,'SCORE TALLER'!$G$2:$H$10,2,FALSE)*BD$2</f>
        <v>0</v>
      </c>
      <c r="BE941" s="59">
        <f>VLOOKUP(AF941,'SCORE TALLER'!$AA$2:$AB$10,2,FALSE)*BE$2</f>
        <v>0</v>
      </c>
      <c r="BF941" s="59">
        <f>VLOOKUP(AL941,'SCORE TALLER'!$AM$2:$AN$10,2,TRUE)*BF$2</f>
        <v>0</v>
      </c>
      <c r="BG941" s="67">
        <f t="shared" si="202"/>
        <v>1.71</v>
      </c>
      <c r="BH941" s="67" t="str">
        <f>VLOOKUP(BG941,'SCORE TALLER'!$AP$2:$AQ$7,2,TRUE)</f>
        <v>2. Normal</v>
      </c>
      <c r="BI941" s="67" t="str">
        <f t="shared" si="204"/>
        <v>LBZ</v>
      </c>
      <c r="BJ941" s="67" t="str">
        <f t="shared" si="204"/>
        <v>A</v>
      </c>
      <c r="BK941" s="67" t="str">
        <f t="shared" si="205"/>
        <v>A</v>
      </c>
      <c r="BL941" s="86">
        <f t="shared" si="203"/>
        <v>0</v>
      </c>
      <c r="BM941" s="86">
        <f t="shared" si="206"/>
        <v>0</v>
      </c>
    </row>
    <row r="942" spans="1:65" x14ac:dyDescent="0.3">
      <c r="A942" s="57">
        <v>2008880664</v>
      </c>
      <c r="B942" s="12" t="s">
        <v>1080</v>
      </c>
      <c r="C942" s="58" t="s">
        <v>107</v>
      </c>
      <c r="D942" s="58" t="s">
        <v>115</v>
      </c>
      <c r="E942" s="58"/>
      <c r="F942" s="58">
        <v>4925789</v>
      </c>
      <c r="G942" s="58">
        <f t="shared" si="194"/>
        <v>3123160</v>
      </c>
      <c r="H942" s="58">
        <f t="shared" si="195"/>
        <v>3123160</v>
      </c>
      <c r="I942" s="58" t="e">
        <v>#N/A</v>
      </c>
      <c r="J942" s="58">
        <v>177504</v>
      </c>
      <c r="K942" s="58">
        <v>0</v>
      </c>
      <c r="L942" s="58">
        <v>0</v>
      </c>
      <c r="M942" s="58">
        <v>1802629</v>
      </c>
      <c r="N942" s="58">
        <f>VLOOKUP(AD942,'tabla ingresos'!$A$3:$D$15,4,FALSE)</f>
        <v>2000000</v>
      </c>
      <c r="O942" s="58">
        <v>0</v>
      </c>
      <c r="P942" s="58">
        <v>0</v>
      </c>
      <c r="Q942" s="58">
        <v>0</v>
      </c>
      <c r="R942" s="12">
        <v>68001</v>
      </c>
      <c r="S942" s="12" t="s">
        <v>88</v>
      </c>
      <c r="T942" s="12" t="s">
        <v>89</v>
      </c>
      <c r="U942" s="12" t="s">
        <v>10</v>
      </c>
      <c r="V942" s="12">
        <v>4</v>
      </c>
      <c r="W942" s="12">
        <v>0</v>
      </c>
      <c r="X942" s="12">
        <v>0</v>
      </c>
      <c r="Y942" s="59">
        <v>6.9643835616438352</v>
      </c>
      <c r="Z942" s="59">
        <v>25.887671232876713</v>
      </c>
      <c r="AA942" s="12">
        <v>1</v>
      </c>
      <c r="AB942" s="12">
        <v>4</v>
      </c>
      <c r="AC942" s="12">
        <v>4</v>
      </c>
      <c r="AD942" s="12">
        <v>3</v>
      </c>
      <c r="AE942" s="12">
        <v>1</v>
      </c>
      <c r="AF942" s="58" t="s">
        <v>91</v>
      </c>
      <c r="AG942" s="66">
        <f t="shared" si="196"/>
        <v>5.9167999999999998E-2</v>
      </c>
      <c r="AH942" s="67">
        <f t="shared" si="197"/>
        <v>1.6419296666666667</v>
      </c>
      <c r="AI942" s="67">
        <f t="shared" si="198"/>
        <v>0.60087633333333335</v>
      </c>
      <c r="AJ942" s="67">
        <f t="shared" si="199"/>
        <v>1.0410533333333334</v>
      </c>
      <c r="AK942" s="67">
        <f t="shared" si="200"/>
        <v>1.0410533333333334</v>
      </c>
      <c r="AL942" s="67">
        <f t="shared" si="201"/>
        <v>0</v>
      </c>
      <c r="AM942" s="59">
        <f>VLOOKUP(AG942,'SCORE TALLER'!$AC$2:$AD$10,2,TRUE)*AM$2</f>
        <v>0</v>
      </c>
      <c r="AN942" s="59">
        <f>VLOOKUP(AD942,'SCORE TALLER'!$W$2:$X$10,2,TRUE)*AN$2</f>
        <v>0.32</v>
      </c>
      <c r="AO942" s="59">
        <f>VLOOKUP(AB942,'SCORE TALLER'!$S$2:$T$10,2,FALSE)*AO$2</f>
        <v>0.02</v>
      </c>
      <c r="AP942" s="59">
        <f>VLOOKUP(AH942,'SCORE TALLER'!$AE$2:$AF$10,2,TRUE)*AP$2</f>
        <v>0</v>
      </c>
      <c r="AQ942" s="59">
        <f>VLOOKUP(AI942,'SCORE TALLER'!$AG$2:$AH$10,2,TRUE)*AQ$2</f>
        <v>0.4</v>
      </c>
      <c r="AR942" s="59">
        <f>VLOOKUP(AC942,'SCORE TALLER'!$U$2:$V$10,2,FALSE)*AR$2</f>
        <v>0.02</v>
      </c>
      <c r="AS942" s="59">
        <f>VLOOKUP(AE942,'SCORE TALLER'!$Y$2:$Z$10,2,FALSE)*AS$2</f>
        <v>0.03</v>
      </c>
      <c r="AT942" s="59">
        <f>VLOOKUP(Z942,'SCORE TALLER'!$O$2:$P$10,2,TRUE)*AT$2</f>
        <v>0.04</v>
      </c>
      <c r="AU942" s="59">
        <f>VLOOKUP(S942,'SCORE TALLER'!$A$2:$B$10,2,FALSE)*AU$2</f>
        <v>0.25</v>
      </c>
      <c r="AV942" s="59">
        <f>VLOOKUP(AJ942,'SCORE TALLER'!$AI$2:$AJ$10,2,TRUE)*AV$2</f>
        <v>0.2</v>
      </c>
      <c r="AW942" s="59">
        <f>VLOOKUP(AK942,'SCORE TALLER'!$AK$2:$AL$10,2,TRUE)*AW$2</f>
        <v>0.2</v>
      </c>
      <c r="AX942" s="59">
        <f>VLOOKUP(T942,'SCORE TALLER'!$C$2:$D$10,2,FALSE)*AX$2</f>
        <v>0</v>
      </c>
      <c r="AY942" s="59">
        <f>VLOOKUP(W942,'SCORE TALLER'!$I$2:$J$10,2,TRUE)*AY$2</f>
        <v>0</v>
      </c>
      <c r="AZ942" s="59">
        <f>VLOOKUP(X942,'SCORE TALLER'!$K$2:$L$10,2,TRUE)*AZ$2</f>
        <v>0</v>
      </c>
      <c r="BA942" s="59">
        <f>VLOOKUP(U942,'SCORE TALLER'!$E$2:$F$10,2,FALSE)*BA$2</f>
        <v>0</v>
      </c>
      <c r="BB942" s="59">
        <f>VLOOKUP(Y942,'SCORE TALLER'!$M$2:$N$10,2,TRUE)*BB$2</f>
        <v>0.02</v>
      </c>
      <c r="BC942" s="59">
        <f>VLOOKUP(AA942,'SCORE TALLER'!$Q$2:$R$10,2,FALSE)*BC$2</f>
        <v>0.05</v>
      </c>
      <c r="BD942" s="59">
        <f>VLOOKUP(V942,'SCORE TALLER'!$G$2:$H$10,2,FALSE)*BD$2</f>
        <v>0</v>
      </c>
      <c r="BE942" s="59">
        <f>VLOOKUP(AF942,'SCORE TALLER'!$AA$2:$AB$10,2,FALSE)*BE$2</f>
        <v>0.30000000000000004</v>
      </c>
      <c r="BF942" s="59">
        <f>VLOOKUP(AL942,'SCORE TALLER'!$AM$2:$AN$10,2,TRUE)*BF$2</f>
        <v>0</v>
      </c>
      <c r="BG942" s="67">
        <f t="shared" si="202"/>
        <v>1.85</v>
      </c>
      <c r="BH942" s="67" t="str">
        <f>VLOOKUP(BG942,'SCORE TALLER'!$AP$2:$AQ$7,2,TRUE)</f>
        <v>2. Normal</v>
      </c>
      <c r="BI942" s="67" t="str">
        <f t="shared" si="204"/>
        <v>LBZ</v>
      </c>
      <c r="BJ942" s="67" t="str">
        <f t="shared" si="204"/>
        <v>A</v>
      </c>
      <c r="BK942" s="67" t="str">
        <f t="shared" si="205"/>
        <v>SIN</v>
      </c>
      <c r="BL942" s="86">
        <f t="shared" si="203"/>
        <v>3123160</v>
      </c>
      <c r="BM942" s="86">
        <f t="shared" si="206"/>
        <v>0</v>
      </c>
    </row>
    <row r="943" spans="1:65" x14ac:dyDescent="0.3">
      <c r="A943" s="57">
        <v>2044024804</v>
      </c>
      <c r="B943" s="12" t="s">
        <v>1081</v>
      </c>
      <c r="C943" s="58" t="s">
        <v>105</v>
      </c>
      <c r="D943" s="58" t="s">
        <v>114</v>
      </c>
      <c r="E943" s="58"/>
      <c r="F943" s="58">
        <v>2185009</v>
      </c>
      <c r="G943" s="58">
        <f t="shared" si="194"/>
        <v>1284389</v>
      </c>
      <c r="H943" s="58">
        <f t="shared" si="195"/>
        <v>184389</v>
      </c>
      <c r="I943" s="58">
        <v>2185000</v>
      </c>
      <c r="J943" s="58">
        <v>138169</v>
      </c>
      <c r="K943" s="58">
        <v>0</v>
      </c>
      <c r="L943" s="58">
        <v>1100000</v>
      </c>
      <c r="M943" s="58">
        <v>900620</v>
      </c>
      <c r="N943" s="58">
        <f>VLOOKUP(AD943,'tabla ingresos'!$A$3:$D$15,4,FALSE)</f>
        <v>1000000</v>
      </c>
      <c r="O943" s="58">
        <v>9209.2013415493348</v>
      </c>
      <c r="P943" s="58">
        <v>414000</v>
      </c>
      <c r="Q943" s="58">
        <v>0</v>
      </c>
      <c r="R943" s="12">
        <v>13052</v>
      </c>
      <c r="S943" s="12" t="s">
        <v>87</v>
      </c>
      <c r="T943" s="12" t="s">
        <v>89</v>
      </c>
      <c r="U943" s="12" t="s">
        <v>10</v>
      </c>
      <c r="V943" s="12">
        <v>4</v>
      </c>
      <c r="W943" s="12">
        <v>0</v>
      </c>
      <c r="X943" s="12">
        <v>0</v>
      </c>
      <c r="Y943" s="59">
        <v>2.2383561643835614</v>
      </c>
      <c r="Z943" s="59">
        <v>33.246575342465754</v>
      </c>
      <c r="AA943" s="12">
        <v>1</v>
      </c>
      <c r="AB943" s="12">
        <v>2</v>
      </c>
      <c r="AC943" s="12">
        <v>1</v>
      </c>
      <c r="AD943" s="12">
        <v>2</v>
      </c>
      <c r="AE943" s="12">
        <v>5</v>
      </c>
      <c r="AF943" s="58" t="s">
        <v>10</v>
      </c>
      <c r="AG943" s="66">
        <f t="shared" si="196"/>
        <v>9.8252134227699559E-2</v>
      </c>
      <c r="AH943" s="67">
        <f t="shared" si="197"/>
        <v>1.7326726666666667</v>
      </c>
      <c r="AI943" s="67">
        <f t="shared" si="198"/>
        <v>0.60041333333333335</v>
      </c>
      <c r="AJ943" s="67">
        <f t="shared" si="199"/>
        <v>0.85625933333333337</v>
      </c>
      <c r="AK943" s="67">
        <f t="shared" si="200"/>
        <v>0.12292599999999999</v>
      </c>
      <c r="AL943" s="67">
        <f t="shared" si="201"/>
        <v>0</v>
      </c>
      <c r="AM943" s="59">
        <f>VLOOKUP(AG943,'SCORE TALLER'!$AC$2:$AD$10,2,TRUE)*AM$2</f>
        <v>0</v>
      </c>
      <c r="AN943" s="59">
        <f>VLOOKUP(AD943,'SCORE TALLER'!$W$2:$X$10,2,TRUE)*AN$2</f>
        <v>0.32</v>
      </c>
      <c r="AO943" s="59">
        <f>VLOOKUP(AB943,'SCORE TALLER'!$S$2:$T$10,2,FALSE)*AO$2</f>
        <v>0.04</v>
      </c>
      <c r="AP943" s="59">
        <f>VLOOKUP(AH943,'SCORE TALLER'!$AE$2:$AF$10,2,TRUE)*AP$2</f>
        <v>0</v>
      </c>
      <c r="AQ943" s="59">
        <f>VLOOKUP(AI943,'SCORE TALLER'!$AG$2:$AH$10,2,TRUE)*AQ$2</f>
        <v>0.4</v>
      </c>
      <c r="AR943" s="59">
        <f>VLOOKUP(AC943,'SCORE TALLER'!$U$2:$V$10,2,FALSE)*AR$2</f>
        <v>0.05</v>
      </c>
      <c r="AS943" s="59">
        <f>VLOOKUP(AE943,'SCORE TALLER'!$Y$2:$Z$10,2,FALSE)*AS$2</f>
        <v>0.04</v>
      </c>
      <c r="AT943" s="59">
        <f>VLOOKUP(Z943,'SCORE TALLER'!$O$2:$P$10,2,TRUE)*AT$2</f>
        <v>0.04</v>
      </c>
      <c r="AU943" s="59">
        <f>VLOOKUP(S943,'SCORE TALLER'!$A$2:$B$10,2,FALSE)*AU$2</f>
        <v>0.15000000000000002</v>
      </c>
      <c r="AV943" s="59">
        <f>VLOOKUP(AJ943,'SCORE TALLER'!$AI$2:$AJ$10,2,TRUE)*AV$2</f>
        <v>0.25</v>
      </c>
      <c r="AW943" s="59">
        <f>VLOOKUP(AK943,'SCORE TALLER'!$AK$2:$AL$10,2,TRUE)*AW$2</f>
        <v>0.25</v>
      </c>
      <c r="AX943" s="59">
        <f>VLOOKUP(T943,'SCORE TALLER'!$C$2:$D$10,2,FALSE)*AX$2</f>
        <v>0</v>
      </c>
      <c r="AY943" s="59">
        <f>VLOOKUP(W943,'SCORE TALLER'!$I$2:$J$10,2,TRUE)*AY$2</f>
        <v>0</v>
      </c>
      <c r="AZ943" s="59">
        <f>VLOOKUP(X943,'SCORE TALLER'!$K$2:$L$10,2,TRUE)*AZ$2</f>
        <v>0</v>
      </c>
      <c r="BA943" s="59">
        <f>VLOOKUP(U943,'SCORE TALLER'!$E$2:$F$10,2,FALSE)*BA$2</f>
        <v>0</v>
      </c>
      <c r="BB943" s="59">
        <f>VLOOKUP(Y943,'SCORE TALLER'!$M$2:$N$10,2,TRUE)*BB$2</f>
        <v>0.04</v>
      </c>
      <c r="BC943" s="59">
        <f>VLOOKUP(AA943,'SCORE TALLER'!$Q$2:$R$10,2,FALSE)*BC$2</f>
        <v>0.05</v>
      </c>
      <c r="BD943" s="59">
        <f>VLOOKUP(V943,'SCORE TALLER'!$G$2:$H$10,2,FALSE)*BD$2</f>
        <v>0</v>
      </c>
      <c r="BE943" s="59">
        <f>VLOOKUP(AF943,'SCORE TALLER'!$AA$2:$AB$10,2,FALSE)*BE$2</f>
        <v>0</v>
      </c>
      <c r="BF943" s="59">
        <f>VLOOKUP(AL943,'SCORE TALLER'!$AM$2:$AN$10,2,TRUE)*BF$2</f>
        <v>0</v>
      </c>
      <c r="BG943" s="67">
        <f t="shared" si="202"/>
        <v>1.6300000000000001</v>
      </c>
      <c r="BH943" s="67" t="str">
        <f>VLOOKUP(BG943,'SCORE TALLER'!$AP$2:$AQ$7,2,TRUE)</f>
        <v>2. Normal</v>
      </c>
      <c r="BI943" s="67" t="str">
        <f t="shared" si="204"/>
        <v>LBZ</v>
      </c>
      <c r="BJ943" s="67" t="str">
        <f t="shared" si="204"/>
        <v>A</v>
      </c>
      <c r="BK943" s="67" t="str">
        <f t="shared" si="205"/>
        <v>A</v>
      </c>
      <c r="BL943" s="86">
        <f t="shared" si="203"/>
        <v>184389</v>
      </c>
      <c r="BM943" s="86">
        <f t="shared" si="206"/>
        <v>0</v>
      </c>
    </row>
    <row r="944" spans="1:65" x14ac:dyDescent="0.3">
      <c r="A944" s="57">
        <v>2224000264</v>
      </c>
      <c r="B944" s="12" t="s">
        <v>1082</v>
      </c>
      <c r="C944" s="58" t="s">
        <v>107</v>
      </c>
      <c r="D944" s="58" t="s">
        <v>115</v>
      </c>
      <c r="E944" s="58">
        <v>371459</v>
      </c>
      <c r="F944" s="58">
        <v>3460000</v>
      </c>
      <c r="G944" s="58">
        <f t="shared" si="194"/>
        <v>2936345</v>
      </c>
      <c r="H944" s="58">
        <f t="shared" si="195"/>
        <v>1966345</v>
      </c>
      <c r="I944" s="58" t="e">
        <v>#N/A</v>
      </c>
      <c r="J944" s="58">
        <v>131314</v>
      </c>
      <c r="K944" s="58">
        <v>0</v>
      </c>
      <c r="L944" s="58">
        <v>970000</v>
      </c>
      <c r="M944" s="58">
        <v>523655</v>
      </c>
      <c r="N944" s="58">
        <f>VLOOKUP(AD944,'tabla ingresos'!$A$3:$D$15,4,FALSE)</f>
        <v>1000000</v>
      </c>
      <c r="O944" s="58">
        <v>0</v>
      </c>
      <c r="P944" s="58">
        <v>0</v>
      </c>
      <c r="Q944" s="58">
        <v>0</v>
      </c>
      <c r="R944" s="12">
        <v>76275</v>
      </c>
      <c r="S944" s="12" t="s">
        <v>87</v>
      </c>
      <c r="T944" s="12" t="s">
        <v>89</v>
      </c>
      <c r="U944" s="12" t="s">
        <v>10</v>
      </c>
      <c r="V944" s="12">
        <v>4</v>
      </c>
      <c r="W944" s="12">
        <v>0</v>
      </c>
      <c r="X944" s="12">
        <v>0</v>
      </c>
      <c r="Y944" s="59">
        <v>1.6465753424657534</v>
      </c>
      <c r="Z944" s="59">
        <v>22.915068493150685</v>
      </c>
      <c r="AA944" s="12">
        <v>1</v>
      </c>
      <c r="AB944" s="12">
        <v>2</v>
      </c>
      <c r="AC944" s="12">
        <v>1</v>
      </c>
      <c r="AD944" s="12">
        <v>2</v>
      </c>
      <c r="AE944" s="12">
        <v>1</v>
      </c>
      <c r="AF944" s="58" t="s">
        <v>91</v>
      </c>
      <c r="AG944" s="66">
        <f t="shared" si="196"/>
        <v>8.7542666666666671E-2</v>
      </c>
      <c r="AH944" s="67">
        <f t="shared" si="197"/>
        <v>2.3066666666666666</v>
      </c>
      <c r="AI944" s="67">
        <f t="shared" si="198"/>
        <v>0.59674266666666664</v>
      </c>
      <c r="AJ944" s="67">
        <f t="shared" si="199"/>
        <v>1.9575633333333333</v>
      </c>
      <c r="AK944" s="67">
        <f t="shared" si="200"/>
        <v>1.3108966666666666</v>
      </c>
      <c r="AL944" s="67">
        <f t="shared" si="201"/>
        <v>0</v>
      </c>
      <c r="AM944" s="59">
        <f>VLOOKUP(AG944,'SCORE TALLER'!$AC$2:$AD$10,2,TRUE)*AM$2</f>
        <v>0</v>
      </c>
      <c r="AN944" s="59">
        <f>VLOOKUP(AD944,'SCORE TALLER'!$W$2:$X$10,2,TRUE)*AN$2</f>
        <v>0.32</v>
      </c>
      <c r="AO944" s="59">
        <f>VLOOKUP(AB944,'SCORE TALLER'!$S$2:$T$10,2,FALSE)*AO$2</f>
        <v>0.04</v>
      </c>
      <c r="AP944" s="59">
        <f>VLOOKUP(AH944,'SCORE TALLER'!$AE$2:$AF$10,2,TRUE)*AP$2</f>
        <v>0</v>
      </c>
      <c r="AQ944" s="59">
        <f>VLOOKUP(AI944,'SCORE TALLER'!$AG$2:$AH$10,2,TRUE)*AQ$2</f>
        <v>0.4</v>
      </c>
      <c r="AR944" s="59">
        <f>VLOOKUP(AC944,'SCORE TALLER'!$U$2:$V$10,2,FALSE)*AR$2</f>
        <v>0.05</v>
      </c>
      <c r="AS944" s="59">
        <f>VLOOKUP(AE944,'SCORE TALLER'!$Y$2:$Z$10,2,FALSE)*AS$2</f>
        <v>0.03</v>
      </c>
      <c r="AT944" s="59">
        <f>VLOOKUP(Z944,'SCORE TALLER'!$O$2:$P$10,2,TRUE)*AT$2</f>
        <v>0.05</v>
      </c>
      <c r="AU944" s="59">
        <f>VLOOKUP(S944,'SCORE TALLER'!$A$2:$B$10,2,FALSE)*AU$2</f>
        <v>0.15000000000000002</v>
      </c>
      <c r="AV944" s="59">
        <f>VLOOKUP(AJ944,'SCORE TALLER'!$AI$2:$AJ$10,2,TRUE)*AV$2</f>
        <v>0.2</v>
      </c>
      <c r="AW944" s="59">
        <f>VLOOKUP(AK944,'SCORE TALLER'!$AK$2:$AL$10,2,TRUE)*AW$2</f>
        <v>0.2</v>
      </c>
      <c r="AX944" s="59">
        <f>VLOOKUP(T944,'SCORE TALLER'!$C$2:$D$10,2,FALSE)*AX$2</f>
        <v>0</v>
      </c>
      <c r="AY944" s="59">
        <f>VLOOKUP(W944,'SCORE TALLER'!$I$2:$J$10,2,TRUE)*AY$2</f>
        <v>0</v>
      </c>
      <c r="AZ944" s="59">
        <f>VLOOKUP(X944,'SCORE TALLER'!$K$2:$L$10,2,TRUE)*AZ$2</f>
        <v>0</v>
      </c>
      <c r="BA944" s="59">
        <f>VLOOKUP(U944,'SCORE TALLER'!$E$2:$F$10,2,FALSE)*BA$2</f>
        <v>0</v>
      </c>
      <c r="BB944" s="59">
        <f>VLOOKUP(Y944,'SCORE TALLER'!$M$2:$N$10,2,TRUE)*BB$2</f>
        <v>0.05</v>
      </c>
      <c r="BC944" s="59">
        <f>VLOOKUP(AA944,'SCORE TALLER'!$Q$2:$R$10,2,FALSE)*BC$2</f>
        <v>0.05</v>
      </c>
      <c r="BD944" s="59">
        <f>VLOOKUP(V944,'SCORE TALLER'!$G$2:$H$10,2,FALSE)*BD$2</f>
        <v>0</v>
      </c>
      <c r="BE944" s="59">
        <f>VLOOKUP(AF944,'SCORE TALLER'!$AA$2:$AB$10,2,FALSE)*BE$2</f>
        <v>0.30000000000000004</v>
      </c>
      <c r="BF944" s="59">
        <f>VLOOKUP(AL944,'SCORE TALLER'!$AM$2:$AN$10,2,TRUE)*BF$2</f>
        <v>0</v>
      </c>
      <c r="BG944" s="67">
        <f t="shared" si="202"/>
        <v>1.84</v>
      </c>
      <c r="BH944" s="67" t="str">
        <f>VLOOKUP(BG944,'SCORE TALLER'!$AP$2:$AQ$7,2,TRUE)</f>
        <v>2. Normal</v>
      </c>
      <c r="BI944" s="67" t="str">
        <f t="shared" si="204"/>
        <v>LBZ</v>
      </c>
      <c r="BJ944" s="67" t="str">
        <f t="shared" si="204"/>
        <v>A</v>
      </c>
      <c r="BK944" s="67" t="str">
        <f t="shared" si="205"/>
        <v>SIN</v>
      </c>
      <c r="BL944" s="86">
        <f t="shared" si="203"/>
        <v>1966345</v>
      </c>
      <c r="BM944" s="86">
        <f t="shared" si="206"/>
        <v>0</v>
      </c>
    </row>
    <row r="945" spans="1:65" x14ac:dyDescent="0.3">
      <c r="A945" s="57">
        <v>8020402</v>
      </c>
      <c r="B945" s="12" t="s">
        <v>1083</v>
      </c>
      <c r="C945" s="58" t="s">
        <v>107</v>
      </c>
      <c r="D945" s="58" t="s">
        <v>115</v>
      </c>
      <c r="E945" s="58">
        <v>594750</v>
      </c>
      <c r="F945" s="58">
        <v>2600000</v>
      </c>
      <c r="G945" s="58">
        <f t="shared" si="194"/>
        <v>2300184</v>
      </c>
      <c r="H945" s="58">
        <f t="shared" si="195"/>
        <v>2300184</v>
      </c>
      <c r="I945" s="58" t="e">
        <v>#N/A</v>
      </c>
      <c r="J945" s="58">
        <v>117190</v>
      </c>
      <c r="K945" s="58">
        <v>0</v>
      </c>
      <c r="L945" s="58">
        <v>0</v>
      </c>
      <c r="M945" s="58">
        <v>299816</v>
      </c>
      <c r="N945" s="58">
        <f>VLOOKUP(AD945,'tabla ingresos'!$A$3:$D$15,4,FALSE)</f>
        <v>1000000</v>
      </c>
      <c r="O945" s="58">
        <v>0</v>
      </c>
      <c r="P945" s="58">
        <v>0</v>
      </c>
      <c r="Q945" s="58">
        <v>0</v>
      </c>
      <c r="R945" s="12">
        <v>5001</v>
      </c>
      <c r="S945" s="12" t="s">
        <v>88</v>
      </c>
      <c r="T945" s="12" t="s">
        <v>89</v>
      </c>
      <c r="U945" s="12" t="s">
        <v>10</v>
      </c>
      <c r="V945" s="12">
        <v>4</v>
      </c>
      <c r="W945" s="12">
        <v>0</v>
      </c>
      <c r="X945" s="12">
        <v>0</v>
      </c>
      <c r="Y945" s="59">
        <v>0.90136986301369859</v>
      </c>
      <c r="Z945" s="59">
        <v>36.410958904109592</v>
      </c>
      <c r="AA945" s="12">
        <v>1</v>
      </c>
      <c r="AB945" s="12">
        <v>2</v>
      </c>
      <c r="AC945" s="12">
        <v>2</v>
      </c>
      <c r="AD945" s="12">
        <v>2</v>
      </c>
      <c r="AE945" s="12">
        <v>1</v>
      </c>
      <c r="AF945" s="58" t="s">
        <v>91</v>
      </c>
      <c r="AG945" s="66">
        <f t="shared" si="196"/>
        <v>7.8126666666666664E-2</v>
      </c>
      <c r="AH945" s="67">
        <f t="shared" si="197"/>
        <v>1.7333333333333334</v>
      </c>
      <c r="AI945" s="67">
        <f t="shared" si="198"/>
        <v>0.59637733333333331</v>
      </c>
      <c r="AJ945" s="67">
        <f t="shared" si="199"/>
        <v>1.5334559999999999</v>
      </c>
      <c r="AK945" s="67">
        <f t="shared" si="200"/>
        <v>1.5334559999999999</v>
      </c>
      <c r="AL945" s="67">
        <f t="shared" si="201"/>
        <v>0</v>
      </c>
      <c r="AM945" s="59">
        <f>VLOOKUP(AG945,'SCORE TALLER'!$AC$2:$AD$10,2,TRUE)*AM$2</f>
        <v>0</v>
      </c>
      <c r="AN945" s="59">
        <f>VLOOKUP(AD945,'SCORE TALLER'!$W$2:$X$10,2,TRUE)*AN$2</f>
        <v>0.32</v>
      </c>
      <c r="AO945" s="59">
        <f>VLOOKUP(AB945,'SCORE TALLER'!$S$2:$T$10,2,FALSE)*AO$2</f>
        <v>0.04</v>
      </c>
      <c r="AP945" s="59">
        <f>VLOOKUP(AH945,'SCORE TALLER'!$AE$2:$AF$10,2,TRUE)*AP$2</f>
        <v>0</v>
      </c>
      <c r="AQ945" s="59">
        <f>VLOOKUP(AI945,'SCORE TALLER'!$AG$2:$AH$10,2,TRUE)*AQ$2</f>
        <v>0.4</v>
      </c>
      <c r="AR945" s="59">
        <f>VLOOKUP(AC945,'SCORE TALLER'!$U$2:$V$10,2,FALSE)*AR$2</f>
        <v>0.04</v>
      </c>
      <c r="AS945" s="59">
        <f>VLOOKUP(AE945,'SCORE TALLER'!$Y$2:$Z$10,2,FALSE)*AS$2</f>
        <v>0.03</v>
      </c>
      <c r="AT945" s="59">
        <f>VLOOKUP(Z945,'SCORE TALLER'!$O$2:$P$10,2,TRUE)*AT$2</f>
        <v>0.03</v>
      </c>
      <c r="AU945" s="59">
        <f>VLOOKUP(S945,'SCORE TALLER'!$A$2:$B$10,2,FALSE)*AU$2</f>
        <v>0.25</v>
      </c>
      <c r="AV945" s="59">
        <f>VLOOKUP(AJ945,'SCORE TALLER'!$AI$2:$AJ$10,2,TRUE)*AV$2</f>
        <v>0.2</v>
      </c>
      <c r="AW945" s="59">
        <f>VLOOKUP(AK945,'SCORE TALLER'!$AK$2:$AL$10,2,TRUE)*AW$2</f>
        <v>0.2</v>
      </c>
      <c r="AX945" s="59">
        <f>VLOOKUP(T945,'SCORE TALLER'!$C$2:$D$10,2,FALSE)*AX$2</f>
        <v>0</v>
      </c>
      <c r="AY945" s="59">
        <f>VLOOKUP(W945,'SCORE TALLER'!$I$2:$J$10,2,TRUE)*AY$2</f>
        <v>0</v>
      </c>
      <c r="AZ945" s="59">
        <f>VLOOKUP(X945,'SCORE TALLER'!$K$2:$L$10,2,TRUE)*AZ$2</f>
        <v>0</v>
      </c>
      <c r="BA945" s="59">
        <f>VLOOKUP(U945,'SCORE TALLER'!$E$2:$F$10,2,FALSE)*BA$2</f>
        <v>0</v>
      </c>
      <c r="BB945" s="59">
        <f>VLOOKUP(Y945,'SCORE TALLER'!$M$2:$N$10,2,TRUE)*BB$2</f>
        <v>0.05</v>
      </c>
      <c r="BC945" s="59">
        <f>VLOOKUP(AA945,'SCORE TALLER'!$Q$2:$R$10,2,FALSE)*BC$2</f>
        <v>0.05</v>
      </c>
      <c r="BD945" s="59">
        <f>VLOOKUP(V945,'SCORE TALLER'!$G$2:$H$10,2,FALSE)*BD$2</f>
        <v>0</v>
      </c>
      <c r="BE945" s="59">
        <f>VLOOKUP(AF945,'SCORE TALLER'!$AA$2:$AB$10,2,FALSE)*BE$2</f>
        <v>0.30000000000000004</v>
      </c>
      <c r="BF945" s="59">
        <f>VLOOKUP(AL945,'SCORE TALLER'!$AM$2:$AN$10,2,TRUE)*BF$2</f>
        <v>0</v>
      </c>
      <c r="BG945" s="67">
        <f t="shared" si="202"/>
        <v>1.9100000000000001</v>
      </c>
      <c r="BH945" s="67" t="str">
        <f>VLOOKUP(BG945,'SCORE TALLER'!$AP$2:$AQ$7,2,TRUE)</f>
        <v>2. Normal</v>
      </c>
      <c r="BI945" s="67" t="str">
        <f t="shared" si="204"/>
        <v>LBZ</v>
      </c>
      <c r="BJ945" s="67" t="str">
        <f t="shared" si="204"/>
        <v>A</v>
      </c>
      <c r="BK945" s="67" t="str">
        <f t="shared" si="205"/>
        <v>SIN</v>
      </c>
      <c r="BL945" s="86">
        <f t="shared" si="203"/>
        <v>2300184</v>
      </c>
      <c r="BM945" s="86">
        <f t="shared" si="206"/>
        <v>0</v>
      </c>
    </row>
    <row r="946" spans="1:65" x14ac:dyDescent="0.3">
      <c r="A946" s="57">
        <v>2044026626</v>
      </c>
      <c r="B946" s="12" t="s">
        <v>1084</v>
      </c>
      <c r="C946" s="58" t="s">
        <v>105</v>
      </c>
      <c r="D946" s="58" t="s">
        <v>114</v>
      </c>
      <c r="E946" s="58"/>
      <c r="F946" s="58">
        <v>2988585</v>
      </c>
      <c r="G946" s="58">
        <f t="shared" si="194"/>
        <v>1206465</v>
      </c>
      <c r="H946" s="58">
        <f t="shared" si="195"/>
        <v>1206465</v>
      </c>
      <c r="I946" s="58">
        <v>2989000</v>
      </c>
      <c r="J946" s="58">
        <v>152879</v>
      </c>
      <c r="K946" s="58">
        <v>0</v>
      </c>
      <c r="L946" s="58">
        <v>0</v>
      </c>
      <c r="M946" s="58">
        <v>1782120</v>
      </c>
      <c r="N946" s="58">
        <f>VLOOKUP(AD946,'tabla ingresos'!$A$3:$D$15,4,FALSE)</f>
        <v>2000000</v>
      </c>
      <c r="O946" s="58">
        <v>1534.8668902582222</v>
      </c>
      <c r="P946" s="58">
        <v>69000</v>
      </c>
      <c r="Q946" s="58">
        <v>0</v>
      </c>
      <c r="R946" s="12">
        <v>13052</v>
      </c>
      <c r="S946" s="12" t="s">
        <v>88</v>
      </c>
      <c r="T946" s="12" t="s">
        <v>89</v>
      </c>
      <c r="U946" s="12" t="s">
        <v>10</v>
      </c>
      <c r="V946" s="12">
        <v>4</v>
      </c>
      <c r="W946" s="12">
        <v>0</v>
      </c>
      <c r="X946" s="12">
        <v>0</v>
      </c>
      <c r="Y946" s="59">
        <v>3.6575342465753424</v>
      </c>
      <c r="Z946" s="59">
        <v>31.767123287671232</v>
      </c>
      <c r="AA946" s="12">
        <v>1</v>
      </c>
      <c r="AB946" s="12">
        <v>2</v>
      </c>
      <c r="AC946" s="12">
        <v>1</v>
      </c>
      <c r="AD946" s="12">
        <v>3</v>
      </c>
      <c r="AE946" s="12">
        <v>2</v>
      </c>
      <c r="AF946" s="58" t="s">
        <v>10</v>
      </c>
      <c r="AG946" s="66">
        <f t="shared" si="196"/>
        <v>5.1471288963419404E-2</v>
      </c>
      <c r="AH946" s="67">
        <f t="shared" si="197"/>
        <v>1.0191950000000001</v>
      </c>
      <c r="AI946" s="67">
        <f t="shared" si="198"/>
        <v>0.59404000000000001</v>
      </c>
      <c r="AJ946" s="67">
        <f t="shared" si="199"/>
        <v>0.40215499999999998</v>
      </c>
      <c r="AK946" s="67">
        <f t="shared" si="200"/>
        <v>0.40215499999999998</v>
      </c>
      <c r="AL946" s="67">
        <f t="shared" si="201"/>
        <v>0</v>
      </c>
      <c r="AM946" s="59">
        <f>VLOOKUP(AG946,'SCORE TALLER'!$AC$2:$AD$10,2,TRUE)*AM$2</f>
        <v>0</v>
      </c>
      <c r="AN946" s="59">
        <f>VLOOKUP(AD946,'SCORE TALLER'!$W$2:$X$10,2,TRUE)*AN$2</f>
        <v>0.32</v>
      </c>
      <c r="AO946" s="59">
        <f>VLOOKUP(AB946,'SCORE TALLER'!$S$2:$T$10,2,FALSE)*AO$2</f>
        <v>0.04</v>
      </c>
      <c r="AP946" s="59">
        <f>VLOOKUP(AH946,'SCORE TALLER'!$AE$2:$AF$10,2,TRUE)*AP$2</f>
        <v>0</v>
      </c>
      <c r="AQ946" s="59">
        <f>VLOOKUP(AI946,'SCORE TALLER'!$AG$2:$AH$10,2,TRUE)*AQ$2</f>
        <v>0.4</v>
      </c>
      <c r="AR946" s="59">
        <f>VLOOKUP(AC946,'SCORE TALLER'!$U$2:$V$10,2,FALSE)*AR$2</f>
        <v>0.05</v>
      </c>
      <c r="AS946" s="59">
        <f>VLOOKUP(AE946,'SCORE TALLER'!$Y$2:$Z$10,2,FALSE)*AS$2</f>
        <v>0.01</v>
      </c>
      <c r="AT946" s="59">
        <f>VLOOKUP(Z946,'SCORE TALLER'!$O$2:$P$10,2,TRUE)*AT$2</f>
        <v>0.04</v>
      </c>
      <c r="AU946" s="59">
        <f>VLOOKUP(S946,'SCORE TALLER'!$A$2:$B$10,2,FALSE)*AU$2</f>
        <v>0.25</v>
      </c>
      <c r="AV946" s="59">
        <f>VLOOKUP(AJ946,'SCORE TALLER'!$AI$2:$AJ$10,2,TRUE)*AV$2</f>
        <v>0.25</v>
      </c>
      <c r="AW946" s="59">
        <f>VLOOKUP(AK946,'SCORE TALLER'!$AK$2:$AL$10,2,TRUE)*AW$2</f>
        <v>0.25</v>
      </c>
      <c r="AX946" s="59">
        <f>VLOOKUP(T946,'SCORE TALLER'!$C$2:$D$10,2,FALSE)*AX$2</f>
        <v>0</v>
      </c>
      <c r="AY946" s="59">
        <f>VLOOKUP(W946,'SCORE TALLER'!$I$2:$J$10,2,TRUE)*AY$2</f>
        <v>0</v>
      </c>
      <c r="AZ946" s="59">
        <f>VLOOKUP(X946,'SCORE TALLER'!$K$2:$L$10,2,TRUE)*AZ$2</f>
        <v>0</v>
      </c>
      <c r="BA946" s="59">
        <f>VLOOKUP(U946,'SCORE TALLER'!$E$2:$F$10,2,FALSE)*BA$2</f>
        <v>0</v>
      </c>
      <c r="BB946" s="59">
        <f>VLOOKUP(Y946,'SCORE TALLER'!$M$2:$N$10,2,TRUE)*BB$2</f>
        <v>0.04</v>
      </c>
      <c r="BC946" s="59">
        <f>VLOOKUP(AA946,'SCORE TALLER'!$Q$2:$R$10,2,FALSE)*BC$2</f>
        <v>0.05</v>
      </c>
      <c r="BD946" s="59">
        <f>VLOOKUP(V946,'SCORE TALLER'!$G$2:$H$10,2,FALSE)*BD$2</f>
        <v>0</v>
      </c>
      <c r="BE946" s="59">
        <f>VLOOKUP(AF946,'SCORE TALLER'!$AA$2:$AB$10,2,FALSE)*BE$2</f>
        <v>0</v>
      </c>
      <c r="BF946" s="59">
        <f>VLOOKUP(AL946,'SCORE TALLER'!$AM$2:$AN$10,2,TRUE)*BF$2</f>
        <v>0</v>
      </c>
      <c r="BG946" s="67">
        <f t="shared" si="202"/>
        <v>1.7000000000000002</v>
      </c>
      <c r="BH946" s="67" t="str">
        <f>VLOOKUP(BG946,'SCORE TALLER'!$AP$2:$AQ$7,2,TRUE)</f>
        <v>2. Normal</v>
      </c>
      <c r="BI946" s="67" t="str">
        <f t="shared" si="204"/>
        <v>LBZ</v>
      </c>
      <c r="BJ946" s="67" t="str">
        <f t="shared" si="204"/>
        <v>A</v>
      </c>
      <c r="BK946" s="67" t="str">
        <f t="shared" si="205"/>
        <v>A</v>
      </c>
      <c r="BL946" s="86">
        <f t="shared" si="203"/>
        <v>1206465</v>
      </c>
      <c r="BM946" s="86">
        <f t="shared" si="206"/>
        <v>0</v>
      </c>
    </row>
    <row r="947" spans="1:65" x14ac:dyDescent="0.3">
      <c r="A947" s="57">
        <v>44264082</v>
      </c>
      <c r="B947" s="12" t="s">
        <v>1085</v>
      </c>
      <c r="C947" s="58" t="s">
        <v>105</v>
      </c>
      <c r="D947" s="58" t="s">
        <v>114</v>
      </c>
      <c r="E947" s="58"/>
      <c r="F947" s="58">
        <v>2604462</v>
      </c>
      <c r="G947" s="58">
        <f t="shared" si="194"/>
        <v>1713842</v>
      </c>
      <c r="H947" s="58">
        <f t="shared" si="195"/>
        <v>1713842</v>
      </c>
      <c r="I947" s="58">
        <v>2604000</v>
      </c>
      <c r="J947" s="58">
        <v>138832</v>
      </c>
      <c r="K947" s="58">
        <v>0</v>
      </c>
      <c r="L947" s="58">
        <v>0</v>
      </c>
      <c r="M947" s="58">
        <v>890620</v>
      </c>
      <c r="N947" s="58">
        <f>VLOOKUP(AD947,'tabla ingresos'!$A$3:$D$15,4,FALSE)</f>
        <v>1000000</v>
      </c>
      <c r="O947" s="58">
        <v>106411.73207813784</v>
      </c>
      <c r="P947" s="58">
        <v>4269000</v>
      </c>
      <c r="Q947" s="58">
        <v>0</v>
      </c>
      <c r="R947" s="12">
        <v>13838</v>
      </c>
      <c r="S947" s="12" t="s">
        <v>88</v>
      </c>
      <c r="T947" s="12" t="s">
        <v>89</v>
      </c>
      <c r="U947" s="12" t="s">
        <v>10</v>
      </c>
      <c r="V947" s="12">
        <v>4</v>
      </c>
      <c r="W947" s="12">
        <v>0</v>
      </c>
      <c r="X947" s="12">
        <v>0</v>
      </c>
      <c r="Y947" s="59">
        <v>2.2821917808219179</v>
      </c>
      <c r="Z947" s="59">
        <v>40.350684931506848</v>
      </c>
      <c r="AA947" s="12">
        <v>2</v>
      </c>
      <c r="AB947" s="12">
        <v>1</v>
      </c>
      <c r="AC947" s="12">
        <v>1</v>
      </c>
      <c r="AD947" s="12">
        <v>2</v>
      </c>
      <c r="AE947" s="12">
        <v>2</v>
      </c>
      <c r="AF947" s="58" t="s">
        <v>10</v>
      </c>
      <c r="AG947" s="66">
        <f t="shared" si="196"/>
        <v>0.16349582138542523</v>
      </c>
      <c r="AH947" s="67">
        <f t="shared" si="197"/>
        <v>4.5823080000000003</v>
      </c>
      <c r="AI947" s="67">
        <f t="shared" si="198"/>
        <v>0.59374666666666664</v>
      </c>
      <c r="AJ947" s="67">
        <f t="shared" si="199"/>
        <v>1.1425613333333333</v>
      </c>
      <c r="AK947" s="67">
        <f t="shared" si="200"/>
        <v>1.1425613333333333</v>
      </c>
      <c r="AL947" s="67">
        <f t="shared" si="201"/>
        <v>0</v>
      </c>
      <c r="AM947" s="59">
        <f>VLOOKUP(AG947,'SCORE TALLER'!$AC$2:$AD$10,2,TRUE)*AM$2</f>
        <v>0</v>
      </c>
      <c r="AN947" s="59">
        <f>VLOOKUP(AD947,'SCORE TALLER'!$W$2:$X$10,2,TRUE)*AN$2</f>
        <v>0.32</v>
      </c>
      <c r="AO947" s="59">
        <f>VLOOKUP(AB947,'SCORE TALLER'!$S$2:$T$10,2,FALSE)*AO$2</f>
        <v>0.05</v>
      </c>
      <c r="AP947" s="59">
        <f>VLOOKUP(AH947,'SCORE TALLER'!$AE$2:$AF$10,2,TRUE)*AP$2</f>
        <v>0</v>
      </c>
      <c r="AQ947" s="59">
        <f>VLOOKUP(AI947,'SCORE TALLER'!$AG$2:$AH$10,2,TRUE)*AQ$2</f>
        <v>0.4</v>
      </c>
      <c r="AR947" s="59">
        <f>VLOOKUP(AC947,'SCORE TALLER'!$U$2:$V$10,2,FALSE)*AR$2</f>
        <v>0.05</v>
      </c>
      <c r="AS947" s="59">
        <f>VLOOKUP(AE947,'SCORE TALLER'!$Y$2:$Z$10,2,FALSE)*AS$2</f>
        <v>0.01</v>
      </c>
      <c r="AT947" s="59">
        <f>VLOOKUP(Z947,'SCORE TALLER'!$O$2:$P$10,2,TRUE)*AT$2</f>
        <v>0.03</v>
      </c>
      <c r="AU947" s="59">
        <f>VLOOKUP(S947,'SCORE TALLER'!$A$2:$B$10,2,FALSE)*AU$2</f>
        <v>0.25</v>
      </c>
      <c r="AV947" s="59">
        <f>VLOOKUP(AJ947,'SCORE TALLER'!$AI$2:$AJ$10,2,TRUE)*AV$2</f>
        <v>0.2</v>
      </c>
      <c r="AW947" s="59">
        <f>VLOOKUP(AK947,'SCORE TALLER'!$AK$2:$AL$10,2,TRUE)*AW$2</f>
        <v>0.2</v>
      </c>
      <c r="AX947" s="59">
        <f>VLOOKUP(T947,'SCORE TALLER'!$C$2:$D$10,2,FALSE)*AX$2</f>
        <v>0</v>
      </c>
      <c r="AY947" s="59">
        <f>VLOOKUP(W947,'SCORE TALLER'!$I$2:$J$10,2,TRUE)*AY$2</f>
        <v>0</v>
      </c>
      <c r="AZ947" s="59">
        <f>VLOOKUP(X947,'SCORE TALLER'!$K$2:$L$10,2,TRUE)*AZ$2</f>
        <v>0</v>
      </c>
      <c r="BA947" s="59">
        <f>VLOOKUP(U947,'SCORE TALLER'!$E$2:$F$10,2,FALSE)*BA$2</f>
        <v>0</v>
      </c>
      <c r="BB947" s="59">
        <f>VLOOKUP(Y947,'SCORE TALLER'!$M$2:$N$10,2,TRUE)*BB$2</f>
        <v>0.04</v>
      </c>
      <c r="BC947" s="59">
        <f>VLOOKUP(AA947,'SCORE TALLER'!$Q$2:$R$10,2,FALSE)*BC$2</f>
        <v>0</v>
      </c>
      <c r="BD947" s="59">
        <f>VLOOKUP(V947,'SCORE TALLER'!$G$2:$H$10,2,FALSE)*BD$2</f>
        <v>0</v>
      </c>
      <c r="BE947" s="59">
        <f>VLOOKUP(AF947,'SCORE TALLER'!$AA$2:$AB$10,2,FALSE)*BE$2</f>
        <v>0</v>
      </c>
      <c r="BF947" s="59">
        <f>VLOOKUP(AL947,'SCORE TALLER'!$AM$2:$AN$10,2,TRUE)*BF$2</f>
        <v>0</v>
      </c>
      <c r="BG947" s="67">
        <f t="shared" si="202"/>
        <v>1.55</v>
      </c>
      <c r="BH947" s="67" t="str">
        <f>VLOOKUP(BG947,'SCORE TALLER'!$AP$2:$AQ$7,2,TRUE)</f>
        <v>2. Normal</v>
      </c>
      <c r="BI947" s="67" t="str">
        <f t="shared" si="204"/>
        <v>LBZ</v>
      </c>
      <c r="BJ947" s="67" t="str">
        <f t="shared" si="204"/>
        <v>A</v>
      </c>
      <c r="BK947" s="67" t="str">
        <f t="shared" si="205"/>
        <v>A</v>
      </c>
      <c r="BL947" s="86">
        <f t="shared" si="203"/>
        <v>1713842</v>
      </c>
      <c r="BM947" s="86">
        <f t="shared" si="206"/>
        <v>0</v>
      </c>
    </row>
    <row r="948" spans="1:65" x14ac:dyDescent="0.3">
      <c r="A948" s="57">
        <v>2008608064</v>
      </c>
      <c r="B948" s="12" t="s">
        <v>1086</v>
      </c>
      <c r="C948" s="58" t="s">
        <v>105</v>
      </c>
      <c r="D948" s="58" t="s">
        <v>115</v>
      </c>
      <c r="E948" s="58"/>
      <c r="F948" s="58">
        <v>3559688</v>
      </c>
      <c r="G948" s="58">
        <f t="shared" si="194"/>
        <v>2669068</v>
      </c>
      <c r="H948" s="58">
        <f t="shared" si="195"/>
        <v>0</v>
      </c>
      <c r="I948" s="58">
        <v>3560000</v>
      </c>
      <c r="J948" s="58">
        <v>252783</v>
      </c>
      <c r="K948" s="58">
        <v>0</v>
      </c>
      <c r="L948" s="58">
        <v>5148000</v>
      </c>
      <c r="M948" s="58">
        <v>890620</v>
      </c>
      <c r="N948" s="58">
        <f>VLOOKUP(AD948,'tabla ingresos'!$A$3:$D$15,4,FALSE)</f>
        <v>1000000</v>
      </c>
      <c r="O948" s="58">
        <v>450205.46842879255</v>
      </c>
      <c r="P948" s="58">
        <v>15394000</v>
      </c>
      <c r="Q948" s="58">
        <v>0</v>
      </c>
      <c r="R948" s="12">
        <v>68001</v>
      </c>
      <c r="S948" s="12" t="s">
        <v>87</v>
      </c>
      <c r="T948" s="12" t="s">
        <v>89</v>
      </c>
      <c r="U948" s="12" t="s">
        <v>10</v>
      </c>
      <c r="V948" s="12">
        <v>4</v>
      </c>
      <c r="W948" s="12">
        <v>0</v>
      </c>
      <c r="X948" s="12">
        <v>0</v>
      </c>
      <c r="Y948" s="59">
        <v>2.2821917808219179</v>
      </c>
      <c r="Z948" s="59">
        <v>30.964383561643835</v>
      </c>
      <c r="AA948" s="12">
        <v>2</v>
      </c>
      <c r="AB948" s="12">
        <v>4</v>
      </c>
      <c r="AC948" s="12">
        <v>4</v>
      </c>
      <c r="AD948" s="12">
        <v>2</v>
      </c>
      <c r="AE948" s="12">
        <v>1</v>
      </c>
      <c r="AF948" s="58" t="s">
        <v>10</v>
      </c>
      <c r="AG948" s="66">
        <f t="shared" si="196"/>
        <v>0.46865897895252839</v>
      </c>
      <c r="AH948" s="67">
        <f t="shared" si="197"/>
        <v>12.635792</v>
      </c>
      <c r="AI948" s="67">
        <f t="shared" si="198"/>
        <v>0.59374666666666664</v>
      </c>
      <c r="AJ948" s="67">
        <f t="shared" si="199"/>
        <v>1.7793786666666667</v>
      </c>
      <c r="AK948" s="67">
        <f t="shared" si="200"/>
        <v>0</v>
      </c>
      <c r="AL948" s="67">
        <f t="shared" si="201"/>
        <v>0</v>
      </c>
      <c r="AM948" s="59">
        <f>VLOOKUP(AG948,'SCORE TALLER'!$AC$2:$AD$10,2,TRUE)*AM$2</f>
        <v>0</v>
      </c>
      <c r="AN948" s="59">
        <f>VLOOKUP(AD948,'SCORE TALLER'!$W$2:$X$10,2,TRUE)*AN$2</f>
        <v>0.32</v>
      </c>
      <c r="AO948" s="59">
        <f>VLOOKUP(AB948,'SCORE TALLER'!$S$2:$T$10,2,FALSE)*AO$2</f>
        <v>0.02</v>
      </c>
      <c r="AP948" s="59">
        <f>VLOOKUP(AH948,'SCORE TALLER'!$AE$2:$AF$10,2,TRUE)*AP$2</f>
        <v>0.16</v>
      </c>
      <c r="AQ948" s="59">
        <f>VLOOKUP(AI948,'SCORE TALLER'!$AG$2:$AH$10,2,TRUE)*AQ$2</f>
        <v>0.4</v>
      </c>
      <c r="AR948" s="59">
        <f>VLOOKUP(AC948,'SCORE TALLER'!$U$2:$V$10,2,FALSE)*AR$2</f>
        <v>0.02</v>
      </c>
      <c r="AS948" s="59">
        <f>VLOOKUP(AE948,'SCORE TALLER'!$Y$2:$Z$10,2,FALSE)*AS$2</f>
        <v>0.03</v>
      </c>
      <c r="AT948" s="59">
        <f>VLOOKUP(Z948,'SCORE TALLER'!$O$2:$P$10,2,TRUE)*AT$2</f>
        <v>0.04</v>
      </c>
      <c r="AU948" s="59">
        <f>VLOOKUP(S948,'SCORE TALLER'!$A$2:$B$10,2,FALSE)*AU$2</f>
        <v>0.15000000000000002</v>
      </c>
      <c r="AV948" s="59">
        <f>VLOOKUP(AJ948,'SCORE TALLER'!$AI$2:$AJ$10,2,TRUE)*AV$2</f>
        <v>0.2</v>
      </c>
      <c r="AW948" s="59">
        <f>VLOOKUP(AK948,'SCORE TALLER'!$AK$2:$AL$10,2,TRUE)*AW$2</f>
        <v>0.25</v>
      </c>
      <c r="AX948" s="59">
        <f>VLOOKUP(T948,'SCORE TALLER'!$C$2:$D$10,2,FALSE)*AX$2</f>
        <v>0</v>
      </c>
      <c r="AY948" s="59">
        <f>VLOOKUP(W948,'SCORE TALLER'!$I$2:$J$10,2,TRUE)*AY$2</f>
        <v>0</v>
      </c>
      <c r="AZ948" s="59">
        <f>VLOOKUP(X948,'SCORE TALLER'!$K$2:$L$10,2,TRUE)*AZ$2</f>
        <v>0</v>
      </c>
      <c r="BA948" s="59">
        <f>VLOOKUP(U948,'SCORE TALLER'!$E$2:$F$10,2,FALSE)*BA$2</f>
        <v>0</v>
      </c>
      <c r="BB948" s="59">
        <f>VLOOKUP(Y948,'SCORE TALLER'!$M$2:$N$10,2,TRUE)*BB$2</f>
        <v>0.04</v>
      </c>
      <c r="BC948" s="59">
        <f>VLOOKUP(AA948,'SCORE TALLER'!$Q$2:$R$10,2,FALSE)*BC$2</f>
        <v>0</v>
      </c>
      <c r="BD948" s="59">
        <f>VLOOKUP(V948,'SCORE TALLER'!$G$2:$H$10,2,FALSE)*BD$2</f>
        <v>0</v>
      </c>
      <c r="BE948" s="59">
        <f>VLOOKUP(AF948,'SCORE TALLER'!$AA$2:$AB$10,2,FALSE)*BE$2</f>
        <v>0</v>
      </c>
      <c r="BF948" s="59">
        <f>VLOOKUP(AL948,'SCORE TALLER'!$AM$2:$AN$10,2,TRUE)*BF$2</f>
        <v>0</v>
      </c>
      <c r="BG948" s="67">
        <f t="shared" si="202"/>
        <v>1.6300000000000001</v>
      </c>
      <c r="BH948" s="67" t="str">
        <f>VLOOKUP(BG948,'SCORE TALLER'!$AP$2:$AQ$7,2,TRUE)</f>
        <v>2. Normal</v>
      </c>
      <c r="BI948" s="67" t="str">
        <f t="shared" si="204"/>
        <v>LBZ</v>
      </c>
      <c r="BJ948" s="67" t="str">
        <f t="shared" si="204"/>
        <v>A</v>
      </c>
      <c r="BK948" s="67" t="str">
        <f t="shared" si="205"/>
        <v>A</v>
      </c>
      <c r="BL948" s="86">
        <f t="shared" si="203"/>
        <v>0</v>
      </c>
      <c r="BM948" s="86">
        <f t="shared" si="206"/>
        <v>0</v>
      </c>
    </row>
    <row r="949" spans="1:65" x14ac:dyDescent="0.3">
      <c r="A949" s="57">
        <v>2028224486</v>
      </c>
      <c r="B949" s="12" t="s">
        <v>1087</v>
      </c>
      <c r="C949" s="58" t="s">
        <v>105</v>
      </c>
      <c r="D949" s="58" t="s">
        <v>115</v>
      </c>
      <c r="E949" s="58">
        <v>151742</v>
      </c>
      <c r="F949" s="58">
        <v>5420257</v>
      </c>
      <c r="G949" s="58">
        <f t="shared" si="194"/>
        <v>3791116</v>
      </c>
      <c r="H949" s="58">
        <f t="shared" si="195"/>
        <v>691116</v>
      </c>
      <c r="I949" s="58">
        <v>5420000</v>
      </c>
      <c r="J949" s="58">
        <v>221504</v>
      </c>
      <c r="K949" s="58">
        <v>0</v>
      </c>
      <c r="L949" s="58">
        <v>3100000</v>
      </c>
      <c r="M949" s="58">
        <v>1629141</v>
      </c>
      <c r="N949" s="58">
        <f>VLOOKUP(AD949,'tabla ingresos'!$A$3:$D$15,4,FALSE)</f>
        <v>2000000</v>
      </c>
      <c r="O949" s="58">
        <v>206404.03751701608</v>
      </c>
      <c r="P949" s="58">
        <v>5261000</v>
      </c>
      <c r="Q949" s="58">
        <v>0</v>
      </c>
      <c r="R949" s="12">
        <v>5001</v>
      </c>
      <c r="S949" s="12" t="s">
        <v>87</v>
      </c>
      <c r="T949" s="12" t="s">
        <v>89</v>
      </c>
      <c r="U949" s="12" t="s">
        <v>10</v>
      </c>
      <c r="V949" s="12">
        <v>4</v>
      </c>
      <c r="W949" s="12">
        <v>0</v>
      </c>
      <c r="X949" s="12">
        <v>0</v>
      </c>
      <c r="Y949" s="59">
        <v>2.6054794520547944</v>
      </c>
      <c r="Z949" s="59">
        <v>28.224657534246575</v>
      </c>
      <c r="AA949" s="12">
        <v>2</v>
      </c>
      <c r="AB949" s="12">
        <v>0</v>
      </c>
      <c r="AC949" s="12">
        <v>3</v>
      </c>
      <c r="AD949" s="12">
        <v>3</v>
      </c>
      <c r="AE949" s="12">
        <v>1</v>
      </c>
      <c r="AF949" s="58" t="s">
        <v>10</v>
      </c>
      <c r="AG949" s="66">
        <f t="shared" si="196"/>
        <v>0.14263601250567201</v>
      </c>
      <c r="AH949" s="67">
        <f t="shared" si="197"/>
        <v>3.560419</v>
      </c>
      <c r="AI949" s="67">
        <f t="shared" si="198"/>
        <v>0.59362766666666666</v>
      </c>
      <c r="AJ949" s="67">
        <f t="shared" si="199"/>
        <v>1.2637053333333332</v>
      </c>
      <c r="AK949" s="67">
        <f t="shared" si="200"/>
        <v>0.23037199999999999</v>
      </c>
      <c r="AL949" s="67">
        <f t="shared" si="201"/>
        <v>0</v>
      </c>
      <c r="AM949" s="59">
        <f>VLOOKUP(AG949,'SCORE TALLER'!$AC$2:$AD$10,2,TRUE)*AM$2</f>
        <v>0</v>
      </c>
      <c r="AN949" s="59">
        <f>VLOOKUP(AD949,'SCORE TALLER'!$W$2:$X$10,2,TRUE)*AN$2</f>
        <v>0.32</v>
      </c>
      <c r="AO949" s="59">
        <f>VLOOKUP(AB949,'SCORE TALLER'!$S$2:$T$10,2,FALSE)*AO$2</f>
        <v>0.05</v>
      </c>
      <c r="AP949" s="59">
        <f>VLOOKUP(AH949,'SCORE TALLER'!$AE$2:$AF$10,2,TRUE)*AP$2</f>
        <v>0</v>
      </c>
      <c r="AQ949" s="59">
        <f>VLOOKUP(AI949,'SCORE TALLER'!$AG$2:$AH$10,2,TRUE)*AQ$2</f>
        <v>0.4</v>
      </c>
      <c r="AR949" s="59">
        <f>VLOOKUP(AC949,'SCORE TALLER'!$U$2:$V$10,2,FALSE)*AR$2</f>
        <v>0.03</v>
      </c>
      <c r="AS949" s="59">
        <f>VLOOKUP(AE949,'SCORE TALLER'!$Y$2:$Z$10,2,FALSE)*AS$2</f>
        <v>0.03</v>
      </c>
      <c r="AT949" s="59">
        <f>VLOOKUP(Z949,'SCORE TALLER'!$O$2:$P$10,2,TRUE)*AT$2</f>
        <v>0.04</v>
      </c>
      <c r="AU949" s="59">
        <f>VLOOKUP(S949,'SCORE TALLER'!$A$2:$B$10,2,FALSE)*AU$2</f>
        <v>0.15000000000000002</v>
      </c>
      <c r="AV949" s="59">
        <f>VLOOKUP(AJ949,'SCORE TALLER'!$AI$2:$AJ$10,2,TRUE)*AV$2</f>
        <v>0.2</v>
      </c>
      <c r="AW949" s="59">
        <f>VLOOKUP(AK949,'SCORE TALLER'!$AK$2:$AL$10,2,TRUE)*AW$2</f>
        <v>0.25</v>
      </c>
      <c r="AX949" s="59">
        <f>VLOOKUP(T949,'SCORE TALLER'!$C$2:$D$10,2,FALSE)*AX$2</f>
        <v>0</v>
      </c>
      <c r="AY949" s="59">
        <f>VLOOKUP(W949,'SCORE TALLER'!$I$2:$J$10,2,TRUE)*AY$2</f>
        <v>0</v>
      </c>
      <c r="AZ949" s="59">
        <f>VLOOKUP(X949,'SCORE TALLER'!$K$2:$L$10,2,TRUE)*AZ$2</f>
        <v>0</v>
      </c>
      <c r="BA949" s="59">
        <f>VLOOKUP(U949,'SCORE TALLER'!$E$2:$F$10,2,FALSE)*BA$2</f>
        <v>0</v>
      </c>
      <c r="BB949" s="59">
        <f>VLOOKUP(Y949,'SCORE TALLER'!$M$2:$N$10,2,TRUE)*BB$2</f>
        <v>0.04</v>
      </c>
      <c r="BC949" s="59">
        <f>VLOOKUP(AA949,'SCORE TALLER'!$Q$2:$R$10,2,FALSE)*BC$2</f>
        <v>0</v>
      </c>
      <c r="BD949" s="59">
        <f>VLOOKUP(V949,'SCORE TALLER'!$G$2:$H$10,2,FALSE)*BD$2</f>
        <v>0</v>
      </c>
      <c r="BE949" s="59">
        <f>VLOOKUP(AF949,'SCORE TALLER'!$AA$2:$AB$10,2,FALSE)*BE$2</f>
        <v>0</v>
      </c>
      <c r="BF949" s="59">
        <f>VLOOKUP(AL949,'SCORE TALLER'!$AM$2:$AN$10,2,TRUE)*BF$2</f>
        <v>0</v>
      </c>
      <c r="BG949" s="67">
        <f t="shared" si="202"/>
        <v>1.51</v>
      </c>
      <c r="BH949" s="67" t="str">
        <f>VLOOKUP(BG949,'SCORE TALLER'!$AP$2:$AQ$7,2,TRUE)</f>
        <v>2. Normal</v>
      </c>
      <c r="BI949" s="67" t="str">
        <f t="shared" si="204"/>
        <v>LBZ</v>
      </c>
      <c r="BJ949" s="67" t="str">
        <f t="shared" si="204"/>
        <v>A</v>
      </c>
      <c r="BK949" s="67" t="str">
        <f t="shared" si="205"/>
        <v>A</v>
      </c>
      <c r="BL949" s="86">
        <f t="shared" si="203"/>
        <v>691116</v>
      </c>
      <c r="BM949" s="86">
        <f t="shared" si="206"/>
        <v>0</v>
      </c>
    </row>
    <row r="950" spans="1:65" x14ac:dyDescent="0.3">
      <c r="A950" s="57">
        <v>2062020280</v>
      </c>
      <c r="B950" s="12" t="s">
        <v>1088</v>
      </c>
      <c r="C950" s="58" t="s">
        <v>107</v>
      </c>
      <c r="D950" s="58" t="s">
        <v>114</v>
      </c>
      <c r="E950" s="58">
        <v>204667</v>
      </c>
      <c r="F950" s="58">
        <v>2490602</v>
      </c>
      <c r="G950" s="58">
        <f t="shared" si="194"/>
        <v>1812668</v>
      </c>
      <c r="H950" s="58">
        <f t="shared" si="195"/>
        <v>512668</v>
      </c>
      <c r="I950" s="58" t="e">
        <v>#N/A</v>
      </c>
      <c r="J950" s="58">
        <v>114944</v>
      </c>
      <c r="K950" s="58">
        <v>0</v>
      </c>
      <c r="L950" s="58">
        <v>1300000</v>
      </c>
      <c r="M950" s="58">
        <v>677934</v>
      </c>
      <c r="N950" s="58">
        <f>VLOOKUP(AD950,'tabla ingresos'!$A$3:$D$15,4,FALSE)</f>
        <v>1000000</v>
      </c>
      <c r="O950" s="58">
        <v>0</v>
      </c>
      <c r="P950" s="58">
        <v>0</v>
      </c>
      <c r="Q950" s="58">
        <v>0</v>
      </c>
      <c r="R950" s="12">
        <v>76130</v>
      </c>
      <c r="S950" s="12" t="s">
        <v>87</v>
      </c>
      <c r="T950" s="12" t="s">
        <v>89</v>
      </c>
      <c r="U950" s="12" t="s">
        <v>10</v>
      </c>
      <c r="V950" s="12">
        <v>4</v>
      </c>
      <c r="W950" s="12">
        <v>0</v>
      </c>
      <c r="X950" s="12">
        <v>0</v>
      </c>
      <c r="Y950" s="59">
        <v>2.1589041095890411</v>
      </c>
      <c r="Z950" s="59">
        <v>27.449315068493149</v>
      </c>
      <c r="AA950" s="12">
        <v>2</v>
      </c>
      <c r="AB950" s="12">
        <v>2</v>
      </c>
      <c r="AC950" s="12">
        <v>3</v>
      </c>
      <c r="AD950" s="12">
        <v>2</v>
      </c>
      <c r="AE950" s="12">
        <v>1</v>
      </c>
      <c r="AF950" s="58" t="s">
        <v>91</v>
      </c>
      <c r="AG950" s="66">
        <f t="shared" si="196"/>
        <v>7.6629333333333327E-2</v>
      </c>
      <c r="AH950" s="67">
        <f t="shared" si="197"/>
        <v>1.6604013333333334</v>
      </c>
      <c r="AI950" s="67">
        <f t="shared" si="198"/>
        <v>0.58840066666666668</v>
      </c>
      <c r="AJ950" s="67">
        <f t="shared" si="199"/>
        <v>1.2084453333333334</v>
      </c>
      <c r="AK950" s="67">
        <f t="shared" si="200"/>
        <v>0.34177866666666668</v>
      </c>
      <c r="AL950" s="67">
        <f t="shared" si="201"/>
        <v>0</v>
      </c>
      <c r="AM950" s="59">
        <f>VLOOKUP(AG950,'SCORE TALLER'!$AC$2:$AD$10,2,TRUE)*AM$2</f>
        <v>0</v>
      </c>
      <c r="AN950" s="59">
        <f>VLOOKUP(AD950,'SCORE TALLER'!$W$2:$X$10,2,TRUE)*AN$2</f>
        <v>0.32</v>
      </c>
      <c r="AO950" s="59">
        <f>VLOOKUP(AB950,'SCORE TALLER'!$S$2:$T$10,2,FALSE)*AO$2</f>
        <v>0.04</v>
      </c>
      <c r="AP950" s="59">
        <f>VLOOKUP(AH950,'SCORE TALLER'!$AE$2:$AF$10,2,TRUE)*AP$2</f>
        <v>0</v>
      </c>
      <c r="AQ950" s="59">
        <f>VLOOKUP(AI950,'SCORE TALLER'!$AG$2:$AH$10,2,TRUE)*AQ$2</f>
        <v>0.4</v>
      </c>
      <c r="AR950" s="59">
        <f>VLOOKUP(AC950,'SCORE TALLER'!$U$2:$V$10,2,FALSE)*AR$2</f>
        <v>0.03</v>
      </c>
      <c r="AS950" s="59">
        <f>VLOOKUP(AE950,'SCORE TALLER'!$Y$2:$Z$10,2,FALSE)*AS$2</f>
        <v>0.03</v>
      </c>
      <c r="AT950" s="59">
        <f>VLOOKUP(Z950,'SCORE TALLER'!$O$2:$P$10,2,TRUE)*AT$2</f>
        <v>0.04</v>
      </c>
      <c r="AU950" s="59">
        <f>VLOOKUP(S950,'SCORE TALLER'!$A$2:$B$10,2,FALSE)*AU$2</f>
        <v>0.15000000000000002</v>
      </c>
      <c r="AV950" s="59">
        <f>VLOOKUP(AJ950,'SCORE TALLER'!$AI$2:$AJ$10,2,TRUE)*AV$2</f>
        <v>0.2</v>
      </c>
      <c r="AW950" s="59">
        <f>VLOOKUP(AK950,'SCORE TALLER'!$AK$2:$AL$10,2,TRUE)*AW$2</f>
        <v>0.25</v>
      </c>
      <c r="AX950" s="59">
        <f>VLOOKUP(T950,'SCORE TALLER'!$C$2:$D$10,2,FALSE)*AX$2</f>
        <v>0</v>
      </c>
      <c r="AY950" s="59">
        <f>VLOOKUP(W950,'SCORE TALLER'!$I$2:$J$10,2,TRUE)*AY$2</f>
        <v>0</v>
      </c>
      <c r="AZ950" s="59">
        <f>VLOOKUP(X950,'SCORE TALLER'!$K$2:$L$10,2,TRUE)*AZ$2</f>
        <v>0</v>
      </c>
      <c r="BA950" s="59">
        <f>VLOOKUP(U950,'SCORE TALLER'!$E$2:$F$10,2,FALSE)*BA$2</f>
        <v>0</v>
      </c>
      <c r="BB950" s="59">
        <f>VLOOKUP(Y950,'SCORE TALLER'!$M$2:$N$10,2,TRUE)*BB$2</f>
        <v>0.04</v>
      </c>
      <c r="BC950" s="59">
        <f>VLOOKUP(AA950,'SCORE TALLER'!$Q$2:$R$10,2,FALSE)*BC$2</f>
        <v>0</v>
      </c>
      <c r="BD950" s="59">
        <f>VLOOKUP(V950,'SCORE TALLER'!$G$2:$H$10,2,FALSE)*BD$2</f>
        <v>0</v>
      </c>
      <c r="BE950" s="59">
        <f>VLOOKUP(AF950,'SCORE TALLER'!$AA$2:$AB$10,2,FALSE)*BE$2</f>
        <v>0.30000000000000004</v>
      </c>
      <c r="BF950" s="59">
        <f>VLOOKUP(AL950,'SCORE TALLER'!$AM$2:$AN$10,2,TRUE)*BF$2</f>
        <v>0</v>
      </c>
      <c r="BG950" s="67">
        <f t="shared" si="202"/>
        <v>1.8000000000000003</v>
      </c>
      <c r="BH950" s="67" t="str">
        <f>VLOOKUP(BG950,'SCORE TALLER'!$AP$2:$AQ$7,2,TRUE)</f>
        <v>2. Normal</v>
      </c>
      <c r="BI950" s="67" t="str">
        <f t="shared" si="204"/>
        <v>LBZ</v>
      </c>
      <c r="BJ950" s="67" t="str">
        <f t="shared" si="204"/>
        <v>A</v>
      </c>
      <c r="BK950" s="67" t="str">
        <f t="shared" si="205"/>
        <v>SIN</v>
      </c>
      <c r="BL950" s="86">
        <f t="shared" si="203"/>
        <v>512668</v>
      </c>
      <c r="BM950" s="86">
        <f t="shared" si="206"/>
        <v>0</v>
      </c>
    </row>
    <row r="951" spans="1:65" x14ac:dyDescent="0.3">
      <c r="A951" s="57">
        <v>2224464822</v>
      </c>
      <c r="B951" s="12" t="s">
        <v>1089</v>
      </c>
      <c r="C951" s="58" t="s">
        <v>105</v>
      </c>
      <c r="D951" s="58" t="s">
        <v>115</v>
      </c>
      <c r="E951" s="58">
        <v>711589</v>
      </c>
      <c r="F951" s="58">
        <v>4911418</v>
      </c>
      <c r="G951" s="58">
        <f t="shared" si="194"/>
        <v>3864119</v>
      </c>
      <c r="H951" s="58">
        <f t="shared" si="195"/>
        <v>3864119</v>
      </c>
      <c r="I951" s="58">
        <v>4911000</v>
      </c>
      <c r="J951" s="58">
        <v>169329</v>
      </c>
      <c r="K951" s="58">
        <v>0</v>
      </c>
      <c r="L951" s="58">
        <v>0</v>
      </c>
      <c r="M951" s="58">
        <v>1047299</v>
      </c>
      <c r="N951" s="58">
        <f>VLOOKUP(AD951,'tabla ingresos'!$A$3:$D$15,4,FALSE)</f>
        <v>2000000</v>
      </c>
      <c r="O951" s="58">
        <v>437729.51213989197</v>
      </c>
      <c r="P951" s="58">
        <v>40401000</v>
      </c>
      <c r="Q951" s="58">
        <v>0</v>
      </c>
      <c r="R951" s="12">
        <v>76318</v>
      </c>
      <c r="S951" s="12" t="s">
        <v>88</v>
      </c>
      <c r="T951" s="12" t="s">
        <v>89</v>
      </c>
      <c r="U951" s="12" t="s">
        <v>10</v>
      </c>
      <c r="V951" s="12">
        <v>4</v>
      </c>
      <c r="W951" s="12">
        <v>0</v>
      </c>
      <c r="X951" s="12">
        <v>0</v>
      </c>
      <c r="Y951" s="59">
        <v>1.6273972602739726</v>
      </c>
      <c r="Z951" s="59">
        <v>29.742465753424657</v>
      </c>
      <c r="AA951" s="12">
        <v>2</v>
      </c>
      <c r="AB951" s="12">
        <v>4</v>
      </c>
      <c r="AC951" s="12">
        <v>2</v>
      </c>
      <c r="AD951" s="12">
        <v>3</v>
      </c>
      <c r="AE951" s="12">
        <v>1</v>
      </c>
      <c r="AF951" s="58" t="s">
        <v>10</v>
      </c>
      <c r="AG951" s="66">
        <f t="shared" si="196"/>
        <v>0.20235283737996398</v>
      </c>
      <c r="AH951" s="67">
        <f t="shared" si="197"/>
        <v>15.104139333333332</v>
      </c>
      <c r="AI951" s="67">
        <f t="shared" si="198"/>
        <v>0.58629600000000004</v>
      </c>
      <c r="AJ951" s="67">
        <f t="shared" si="199"/>
        <v>1.2880396666666667</v>
      </c>
      <c r="AK951" s="67">
        <f t="shared" si="200"/>
        <v>1.2880396666666667</v>
      </c>
      <c r="AL951" s="67">
        <f t="shared" si="201"/>
        <v>0</v>
      </c>
      <c r="AM951" s="59">
        <f>VLOOKUP(AG951,'SCORE TALLER'!$AC$2:$AD$10,2,TRUE)*AM$2</f>
        <v>0</v>
      </c>
      <c r="AN951" s="59">
        <f>VLOOKUP(AD951,'SCORE TALLER'!$W$2:$X$10,2,TRUE)*AN$2</f>
        <v>0.32</v>
      </c>
      <c r="AO951" s="59">
        <f>VLOOKUP(AB951,'SCORE TALLER'!$S$2:$T$10,2,FALSE)*AO$2</f>
        <v>0.02</v>
      </c>
      <c r="AP951" s="59">
        <f>VLOOKUP(AH951,'SCORE TALLER'!$AE$2:$AF$10,2,TRUE)*AP$2</f>
        <v>0.24</v>
      </c>
      <c r="AQ951" s="59">
        <f>VLOOKUP(AI951,'SCORE TALLER'!$AG$2:$AH$10,2,TRUE)*AQ$2</f>
        <v>0.4</v>
      </c>
      <c r="AR951" s="59">
        <f>VLOOKUP(AC951,'SCORE TALLER'!$U$2:$V$10,2,FALSE)*AR$2</f>
        <v>0.04</v>
      </c>
      <c r="AS951" s="59">
        <f>VLOOKUP(AE951,'SCORE TALLER'!$Y$2:$Z$10,2,FALSE)*AS$2</f>
        <v>0.03</v>
      </c>
      <c r="AT951" s="59">
        <f>VLOOKUP(Z951,'SCORE TALLER'!$O$2:$P$10,2,TRUE)*AT$2</f>
        <v>0.04</v>
      </c>
      <c r="AU951" s="59">
        <f>VLOOKUP(S951,'SCORE TALLER'!$A$2:$B$10,2,FALSE)*AU$2</f>
        <v>0.25</v>
      </c>
      <c r="AV951" s="59">
        <f>VLOOKUP(AJ951,'SCORE TALLER'!$AI$2:$AJ$10,2,TRUE)*AV$2</f>
        <v>0.2</v>
      </c>
      <c r="AW951" s="59">
        <f>VLOOKUP(AK951,'SCORE TALLER'!$AK$2:$AL$10,2,TRUE)*AW$2</f>
        <v>0.2</v>
      </c>
      <c r="AX951" s="59">
        <f>VLOOKUP(T951,'SCORE TALLER'!$C$2:$D$10,2,FALSE)*AX$2</f>
        <v>0</v>
      </c>
      <c r="AY951" s="59">
        <f>VLOOKUP(W951,'SCORE TALLER'!$I$2:$J$10,2,TRUE)*AY$2</f>
        <v>0</v>
      </c>
      <c r="AZ951" s="59">
        <f>VLOOKUP(X951,'SCORE TALLER'!$K$2:$L$10,2,TRUE)*AZ$2</f>
        <v>0</v>
      </c>
      <c r="BA951" s="59">
        <f>VLOOKUP(U951,'SCORE TALLER'!$E$2:$F$10,2,FALSE)*BA$2</f>
        <v>0</v>
      </c>
      <c r="BB951" s="59">
        <f>VLOOKUP(Y951,'SCORE TALLER'!$M$2:$N$10,2,TRUE)*BB$2</f>
        <v>0.05</v>
      </c>
      <c r="BC951" s="59">
        <f>VLOOKUP(AA951,'SCORE TALLER'!$Q$2:$R$10,2,FALSE)*BC$2</f>
        <v>0</v>
      </c>
      <c r="BD951" s="59">
        <f>VLOOKUP(V951,'SCORE TALLER'!$G$2:$H$10,2,FALSE)*BD$2</f>
        <v>0</v>
      </c>
      <c r="BE951" s="59">
        <f>VLOOKUP(AF951,'SCORE TALLER'!$AA$2:$AB$10,2,FALSE)*BE$2</f>
        <v>0</v>
      </c>
      <c r="BF951" s="59">
        <f>VLOOKUP(AL951,'SCORE TALLER'!$AM$2:$AN$10,2,TRUE)*BF$2</f>
        <v>0</v>
      </c>
      <c r="BG951" s="67">
        <f t="shared" si="202"/>
        <v>1.79</v>
      </c>
      <c r="BH951" s="67" t="str">
        <f>VLOOKUP(BG951,'SCORE TALLER'!$AP$2:$AQ$7,2,TRUE)</f>
        <v>2. Normal</v>
      </c>
      <c r="BI951" s="67" t="str">
        <f t="shared" si="204"/>
        <v>LBZ</v>
      </c>
      <c r="BJ951" s="67" t="str">
        <f t="shared" si="204"/>
        <v>A</v>
      </c>
      <c r="BK951" s="67" t="str">
        <f t="shared" si="205"/>
        <v>A</v>
      </c>
      <c r="BL951" s="86">
        <f t="shared" si="203"/>
        <v>3864119</v>
      </c>
      <c r="BM951" s="86">
        <f t="shared" si="206"/>
        <v>0</v>
      </c>
    </row>
    <row r="952" spans="1:65" x14ac:dyDescent="0.3">
      <c r="A952" s="57">
        <v>2002060604</v>
      </c>
      <c r="B952" s="12" t="s">
        <v>1090</v>
      </c>
      <c r="C952" s="58" t="s">
        <v>105</v>
      </c>
      <c r="D952" s="58" t="s">
        <v>114</v>
      </c>
      <c r="E952" s="58"/>
      <c r="F952" s="58">
        <v>3163409</v>
      </c>
      <c r="G952" s="58">
        <f t="shared" si="194"/>
        <v>1414980</v>
      </c>
      <c r="H952" s="58">
        <f t="shared" si="195"/>
        <v>1414980</v>
      </c>
      <c r="I952" s="58">
        <v>3163000</v>
      </c>
      <c r="J952" s="58">
        <v>222058</v>
      </c>
      <c r="K952" s="58">
        <v>0</v>
      </c>
      <c r="L952" s="58">
        <v>0</v>
      </c>
      <c r="M952" s="58">
        <v>1748429</v>
      </c>
      <c r="N952" s="58">
        <f>VLOOKUP(AD952,'tabla ingresos'!$A$3:$D$15,4,FALSE)</f>
        <v>2000000</v>
      </c>
      <c r="O952" s="58">
        <v>112714.68203620655</v>
      </c>
      <c r="P952" s="58">
        <v>5048000</v>
      </c>
      <c r="Q952" s="58">
        <v>0</v>
      </c>
      <c r="R952" s="12">
        <v>13052</v>
      </c>
      <c r="S952" s="12" t="s">
        <v>88</v>
      </c>
      <c r="T952" s="12" t="s">
        <v>89</v>
      </c>
      <c r="U952" s="12" t="s">
        <v>10</v>
      </c>
      <c r="V952" s="12">
        <v>4</v>
      </c>
      <c r="W952" s="12">
        <v>0</v>
      </c>
      <c r="X952" s="12">
        <v>0</v>
      </c>
      <c r="Y952" s="59">
        <v>2.7013698630136984</v>
      </c>
      <c r="Z952" s="59">
        <v>28.638356164383563</v>
      </c>
      <c r="AA952" s="12">
        <v>1</v>
      </c>
      <c r="AB952" s="12">
        <v>0</v>
      </c>
      <c r="AC952" s="12">
        <v>1</v>
      </c>
      <c r="AD952" s="12">
        <v>3</v>
      </c>
      <c r="AE952" s="12">
        <v>3</v>
      </c>
      <c r="AF952" s="58" t="s">
        <v>10</v>
      </c>
      <c r="AG952" s="66">
        <f t="shared" si="196"/>
        <v>0.11159089401206884</v>
      </c>
      <c r="AH952" s="67">
        <f t="shared" si="197"/>
        <v>2.7371363333333334</v>
      </c>
      <c r="AI952" s="67">
        <f t="shared" si="198"/>
        <v>0.58280966666666667</v>
      </c>
      <c r="AJ952" s="67">
        <f t="shared" si="199"/>
        <v>0.47166000000000002</v>
      </c>
      <c r="AK952" s="67">
        <f t="shared" si="200"/>
        <v>0.47166000000000002</v>
      </c>
      <c r="AL952" s="67">
        <f t="shared" si="201"/>
        <v>0</v>
      </c>
      <c r="AM952" s="59">
        <f>VLOOKUP(AG952,'SCORE TALLER'!$AC$2:$AD$10,2,TRUE)*AM$2</f>
        <v>0</v>
      </c>
      <c r="AN952" s="59">
        <f>VLOOKUP(AD952,'SCORE TALLER'!$W$2:$X$10,2,TRUE)*AN$2</f>
        <v>0.32</v>
      </c>
      <c r="AO952" s="59">
        <f>VLOOKUP(AB952,'SCORE TALLER'!$S$2:$T$10,2,FALSE)*AO$2</f>
        <v>0.05</v>
      </c>
      <c r="AP952" s="59">
        <f>VLOOKUP(AH952,'SCORE TALLER'!$AE$2:$AF$10,2,TRUE)*AP$2</f>
        <v>0</v>
      </c>
      <c r="AQ952" s="59">
        <f>VLOOKUP(AI952,'SCORE TALLER'!$AG$2:$AH$10,2,TRUE)*AQ$2</f>
        <v>0.4</v>
      </c>
      <c r="AR952" s="59">
        <f>VLOOKUP(AC952,'SCORE TALLER'!$U$2:$V$10,2,FALSE)*AR$2</f>
        <v>0.05</v>
      </c>
      <c r="AS952" s="59">
        <f>VLOOKUP(AE952,'SCORE TALLER'!$Y$2:$Z$10,2,FALSE)*AS$2</f>
        <v>0.02</v>
      </c>
      <c r="AT952" s="59">
        <f>VLOOKUP(Z952,'SCORE TALLER'!$O$2:$P$10,2,TRUE)*AT$2</f>
        <v>0.04</v>
      </c>
      <c r="AU952" s="59">
        <f>VLOOKUP(S952,'SCORE TALLER'!$A$2:$B$10,2,FALSE)*AU$2</f>
        <v>0.25</v>
      </c>
      <c r="AV952" s="59">
        <f>VLOOKUP(AJ952,'SCORE TALLER'!$AI$2:$AJ$10,2,TRUE)*AV$2</f>
        <v>0.25</v>
      </c>
      <c r="AW952" s="59">
        <f>VLOOKUP(AK952,'SCORE TALLER'!$AK$2:$AL$10,2,TRUE)*AW$2</f>
        <v>0.25</v>
      </c>
      <c r="AX952" s="59">
        <f>VLOOKUP(T952,'SCORE TALLER'!$C$2:$D$10,2,FALSE)*AX$2</f>
        <v>0</v>
      </c>
      <c r="AY952" s="59">
        <f>VLOOKUP(W952,'SCORE TALLER'!$I$2:$J$10,2,TRUE)*AY$2</f>
        <v>0</v>
      </c>
      <c r="AZ952" s="59">
        <f>VLOOKUP(X952,'SCORE TALLER'!$K$2:$L$10,2,TRUE)*AZ$2</f>
        <v>0</v>
      </c>
      <c r="BA952" s="59">
        <f>VLOOKUP(U952,'SCORE TALLER'!$E$2:$F$10,2,FALSE)*BA$2</f>
        <v>0</v>
      </c>
      <c r="BB952" s="59">
        <f>VLOOKUP(Y952,'SCORE TALLER'!$M$2:$N$10,2,TRUE)*BB$2</f>
        <v>0.04</v>
      </c>
      <c r="BC952" s="59">
        <f>VLOOKUP(AA952,'SCORE TALLER'!$Q$2:$R$10,2,FALSE)*BC$2</f>
        <v>0.05</v>
      </c>
      <c r="BD952" s="59">
        <f>VLOOKUP(V952,'SCORE TALLER'!$G$2:$H$10,2,FALSE)*BD$2</f>
        <v>0</v>
      </c>
      <c r="BE952" s="59">
        <f>VLOOKUP(AF952,'SCORE TALLER'!$AA$2:$AB$10,2,FALSE)*BE$2</f>
        <v>0</v>
      </c>
      <c r="BF952" s="59">
        <f>VLOOKUP(AL952,'SCORE TALLER'!$AM$2:$AN$10,2,TRUE)*BF$2</f>
        <v>0</v>
      </c>
      <c r="BG952" s="67">
        <f t="shared" si="202"/>
        <v>1.7200000000000002</v>
      </c>
      <c r="BH952" s="67" t="str">
        <f>VLOOKUP(BG952,'SCORE TALLER'!$AP$2:$AQ$7,2,TRUE)</f>
        <v>2. Normal</v>
      </c>
      <c r="BI952" s="67" t="str">
        <f t="shared" si="204"/>
        <v>LBZ</v>
      </c>
      <c r="BJ952" s="67" t="str">
        <f t="shared" si="204"/>
        <v>A</v>
      </c>
      <c r="BK952" s="67" t="str">
        <f t="shared" si="205"/>
        <v>A</v>
      </c>
      <c r="BL952" s="86">
        <f t="shared" si="203"/>
        <v>1414980</v>
      </c>
      <c r="BM952" s="86">
        <f t="shared" si="206"/>
        <v>0</v>
      </c>
    </row>
    <row r="953" spans="1:65" x14ac:dyDescent="0.3">
      <c r="A953" s="57">
        <v>2048464626</v>
      </c>
      <c r="B953" s="12" t="s">
        <v>1091</v>
      </c>
      <c r="C953" s="58" t="s">
        <v>105</v>
      </c>
      <c r="D953" s="58" t="s">
        <v>115</v>
      </c>
      <c r="E953" s="58"/>
      <c r="F953" s="58">
        <v>6086286</v>
      </c>
      <c r="G953" s="58">
        <f t="shared" si="194"/>
        <v>4355473</v>
      </c>
      <c r="H953" s="58">
        <f t="shared" si="195"/>
        <v>2855473</v>
      </c>
      <c r="I953" s="58">
        <v>6086000</v>
      </c>
      <c r="J953" s="58">
        <v>200514</v>
      </c>
      <c r="K953" s="58">
        <v>0</v>
      </c>
      <c r="L953" s="58">
        <v>1500000</v>
      </c>
      <c r="M953" s="58">
        <v>1730813</v>
      </c>
      <c r="N953" s="58">
        <f>VLOOKUP(AD953,'tabla ingresos'!$A$3:$D$15,4,FALSE)</f>
        <v>2000000</v>
      </c>
      <c r="O953" s="58">
        <v>276132.73294694192</v>
      </c>
      <c r="P953" s="58">
        <v>7134000</v>
      </c>
      <c r="Q953" s="58">
        <v>0</v>
      </c>
      <c r="R953" s="12">
        <v>13001</v>
      </c>
      <c r="S953" s="12" t="s">
        <v>87</v>
      </c>
      <c r="T953" s="12" t="s">
        <v>89</v>
      </c>
      <c r="U953" s="12" t="s">
        <v>10</v>
      </c>
      <c r="V953" s="12">
        <v>4</v>
      </c>
      <c r="W953" s="12">
        <v>0</v>
      </c>
      <c r="X953" s="12">
        <v>0</v>
      </c>
      <c r="Y953" s="59">
        <v>4.4082191780821915</v>
      </c>
      <c r="Z953" s="59">
        <v>27.876712328767123</v>
      </c>
      <c r="AA953" s="12">
        <v>1</v>
      </c>
      <c r="AB953" s="12">
        <v>4</v>
      </c>
      <c r="AC953" s="12">
        <v>2</v>
      </c>
      <c r="AD953" s="12">
        <v>3</v>
      </c>
      <c r="AE953" s="12">
        <v>2</v>
      </c>
      <c r="AF953" s="58" t="s">
        <v>10</v>
      </c>
      <c r="AG953" s="66">
        <f t="shared" si="196"/>
        <v>0.15888224431564732</v>
      </c>
      <c r="AH953" s="67">
        <f t="shared" si="197"/>
        <v>4.4067619999999996</v>
      </c>
      <c r="AI953" s="67">
        <f t="shared" si="198"/>
        <v>0.57693766666666668</v>
      </c>
      <c r="AJ953" s="67">
        <f t="shared" si="199"/>
        <v>1.4518243333333334</v>
      </c>
      <c r="AK953" s="67">
        <f t="shared" si="200"/>
        <v>0.95182433333333338</v>
      </c>
      <c r="AL953" s="67">
        <f t="shared" si="201"/>
        <v>0</v>
      </c>
      <c r="AM953" s="59">
        <f>VLOOKUP(AG953,'SCORE TALLER'!$AC$2:$AD$10,2,TRUE)*AM$2</f>
        <v>0</v>
      </c>
      <c r="AN953" s="59">
        <f>VLOOKUP(AD953,'SCORE TALLER'!$W$2:$X$10,2,TRUE)*AN$2</f>
        <v>0.32</v>
      </c>
      <c r="AO953" s="59">
        <f>VLOOKUP(AB953,'SCORE TALLER'!$S$2:$T$10,2,FALSE)*AO$2</f>
        <v>0.02</v>
      </c>
      <c r="AP953" s="59">
        <f>VLOOKUP(AH953,'SCORE TALLER'!$AE$2:$AF$10,2,TRUE)*AP$2</f>
        <v>0</v>
      </c>
      <c r="AQ953" s="59">
        <f>VLOOKUP(AI953,'SCORE TALLER'!$AG$2:$AH$10,2,TRUE)*AQ$2</f>
        <v>0.4</v>
      </c>
      <c r="AR953" s="59">
        <f>VLOOKUP(AC953,'SCORE TALLER'!$U$2:$V$10,2,FALSE)*AR$2</f>
        <v>0.04</v>
      </c>
      <c r="AS953" s="59">
        <f>VLOOKUP(AE953,'SCORE TALLER'!$Y$2:$Z$10,2,FALSE)*AS$2</f>
        <v>0.01</v>
      </c>
      <c r="AT953" s="59">
        <f>VLOOKUP(Z953,'SCORE TALLER'!$O$2:$P$10,2,TRUE)*AT$2</f>
        <v>0.04</v>
      </c>
      <c r="AU953" s="59">
        <f>VLOOKUP(S953,'SCORE TALLER'!$A$2:$B$10,2,FALSE)*AU$2</f>
        <v>0.15000000000000002</v>
      </c>
      <c r="AV953" s="59">
        <f>VLOOKUP(AJ953,'SCORE TALLER'!$AI$2:$AJ$10,2,TRUE)*AV$2</f>
        <v>0.2</v>
      </c>
      <c r="AW953" s="59">
        <f>VLOOKUP(AK953,'SCORE TALLER'!$AK$2:$AL$10,2,TRUE)*AW$2</f>
        <v>0.25</v>
      </c>
      <c r="AX953" s="59">
        <f>VLOOKUP(T953,'SCORE TALLER'!$C$2:$D$10,2,FALSE)*AX$2</f>
        <v>0</v>
      </c>
      <c r="AY953" s="59">
        <f>VLOOKUP(W953,'SCORE TALLER'!$I$2:$J$10,2,TRUE)*AY$2</f>
        <v>0</v>
      </c>
      <c r="AZ953" s="59">
        <f>VLOOKUP(X953,'SCORE TALLER'!$K$2:$L$10,2,TRUE)*AZ$2</f>
        <v>0</v>
      </c>
      <c r="BA953" s="59">
        <f>VLOOKUP(U953,'SCORE TALLER'!$E$2:$F$10,2,FALSE)*BA$2</f>
        <v>0</v>
      </c>
      <c r="BB953" s="59">
        <f>VLOOKUP(Y953,'SCORE TALLER'!$M$2:$N$10,2,TRUE)*BB$2</f>
        <v>0.03</v>
      </c>
      <c r="BC953" s="59">
        <f>VLOOKUP(AA953,'SCORE TALLER'!$Q$2:$R$10,2,FALSE)*BC$2</f>
        <v>0.05</v>
      </c>
      <c r="BD953" s="59">
        <f>VLOOKUP(V953,'SCORE TALLER'!$G$2:$H$10,2,FALSE)*BD$2</f>
        <v>0</v>
      </c>
      <c r="BE953" s="59">
        <f>VLOOKUP(AF953,'SCORE TALLER'!$AA$2:$AB$10,2,FALSE)*BE$2</f>
        <v>0</v>
      </c>
      <c r="BF953" s="59">
        <f>VLOOKUP(AL953,'SCORE TALLER'!$AM$2:$AN$10,2,TRUE)*BF$2</f>
        <v>0</v>
      </c>
      <c r="BG953" s="67">
        <f t="shared" si="202"/>
        <v>1.5100000000000002</v>
      </c>
      <c r="BH953" s="67" t="str">
        <f>VLOOKUP(BG953,'SCORE TALLER'!$AP$2:$AQ$7,2,TRUE)</f>
        <v>2. Normal</v>
      </c>
      <c r="BI953" s="67" t="str">
        <f t="shared" si="204"/>
        <v>LBZ</v>
      </c>
      <c r="BJ953" s="67" t="str">
        <f t="shared" si="204"/>
        <v>A</v>
      </c>
      <c r="BK953" s="67" t="str">
        <f t="shared" si="205"/>
        <v>A</v>
      </c>
      <c r="BL953" s="86">
        <f t="shared" si="203"/>
        <v>2855473</v>
      </c>
      <c r="BM953" s="86">
        <f t="shared" si="206"/>
        <v>0</v>
      </c>
    </row>
    <row r="954" spans="1:65" x14ac:dyDescent="0.3">
      <c r="A954" s="57">
        <v>4042428</v>
      </c>
      <c r="B954" s="12" t="s">
        <v>1092</v>
      </c>
      <c r="C954" s="58" t="s">
        <v>107</v>
      </c>
      <c r="D954" s="58" t="s">
        <v>115</v>
      </c>
      <c r="E954" s="58"/>
      <c r="F954" s="58">
        <v>3176980</v>
      </c>
      <c r="G954" s="58">
        <f t="shared" si="194"/>
        <v>2312716</v>
      </c>
      <c r="H954" s="58">
        <f t="shared" si="195"/>
        <v>2312716</v>
      </c>
      <c r="I954" s="58" t="e">
        <v>#N/A</v>
      </c>
      <c r="J954" s="58">
        <v>98240</v>
      </c>
      <c r="K954" s="58">
        <v>0</v>
      </c>
      <c r="L954" s="58">
        <v>0</v>
      </c>
      <c r="M954" s="58">
        <v>864264</v>
      </c>
      <c r="N954" s="58">
        <f>VLOOKUP(AD954,'tabla ingresos'!$A$3:$D$15,4,FALSE)</f>
        <v>1000000</v>
      </c>
      <c r="O954" s="58">
        <v>0</v>
      </c>
      <c r="P954" s="58">
        <v>0</v>
      </c>
      <c r="Q954" s="58">
        <v>0</v>
      </c>
      <c r="R954" s="12">
        <v>76130</v>
      </c>
      <c r="S954" s="12" t="s">
        <v>88</v>
      </c>
      <c r="T954" s="12" t="s">
        <v>89</v>
      </c>
      <c r="U954" s="12" t="s">
        <v>10</v>
      </c>
      <c r="V954" s="12">
        <v>4</v>
      </c>
      <c r="W954" s="12">
        <v>0</v>
      </c>
      <c r="X954" s="12">
        <v>0</v>
      </c>
      <c r="Y954" s="59">
        <v>2.7643835616438355</v>
      </c>
      <c r="Z954" s="59">
        <v>38.408219178082192</v>
      </c>
      <c r="AA954" s="12">
        <v>1</v>
      </c>
      <c r="AB954" s="12">
        <v>0</v>
      </c>
      <c r="AC954" s="12">
        <v>2</v>
      </c>
      <c r="AD954" s="12">
        <v>2</v>
      </c>
      <c r="AE954" s="12">
        <v>1</v>
      </c>
      <c r="AF954" s="58" t="s">
        <v>91</v>
      </c>
      <c r="AG954" s="66">
        <f t="shared" si="196"/>
        <v>6.5493333333333334E-2</v>
      </c>
      <c r="AH954" s="67">
        <f t="shared" si="197"/>
        <v>2.1179866666666665</v>
      </c>
      <c r="AI954" s="67">
        <f t="shared" si="198"/>
        <v>0.57617600000000002</v>
      </c>
      <c r="AJ954" s="67">
        <f t="shared" si="199"/>
        <v>1.5418106666666667</v>
      </c>
      <c r="AK954" s="67">
        <f t="shared" si="200"/>
        <v>1.5418106666666667</v>
      </c>
      <c r="AL954" s="67">
        <f t="shared" si="201"/>
        <v>0</v>
      </c>
      <c r="AM954" s="59">
        <f>VLOOKUP(AG954,'SCORE TALLER'!$AC$2:$AD$10,2,TRUE)*AM$2</f>
        <v>0</v>
      </c>
      <c r="AN954" s="59">
        <f>VLOOKUP(AD954,'SCORE TALLER'!$W$2:$X$10,2,TRUE)*AN$2</f>
        <v>0.32</v>
      </c>
      <c r="AO954" s="59">
        <f>VLOOKUP(AB954,'SCORE TALLER'!$S$2:$T$10,2,FALSE)*AO$2</f>
        <v>0.05</v>
      </c>
      <c r="AP954" s="59">
        <f>VLOOKUP(AH954,'SCORE TALLER'!$AE$2:$AF$10,2,TRUE)*AP$2</f>
        <v>0</v>
      </c>
      <c r="AQ954" s="59">
        <f>VLOOKUP(AI954,'SCORE TALLER'!$AG$2:$AH$10,2,TRUE)*AQ$2</f>
        <v>0.4</v>
      </c>
      <c r="AR954" s="59">
        <f>VLOOKUP(AC954,'SCORE TALLER'!$U$2:$V$10,2,FALSE)*AR$2</f>
        <v>0.04</v>
      </c>
      <c r="AS954" s="59">
        <f>VLOOKUP(AE954,'SCORE TALLER'!$Y$2:$Z$10,2,FALSE)*AS$2</f>
        <v>0.03</v>
      </c>
      <c r="AT954" s="59">
        <f>VLOOKUP(Z954,'SCORE TALLER'!$O$2:$P$10,2,TRUE)*AT$2</f>
        <v>0.03</v>
      </c>
      <c r="AU954" s="59">
        <f>VLOOKUP(S954,'SCORE TALLER'!$A$2:$B$10,2,FALSE)*AU$2</f>
        <v>0.25</v>
      </c>
      <c r="AV954" s="59">
        <f>VLOOKUP(AJ954,'SCORE TALLER'!$AI$2:$AJ$10,2,TRUE)*AV$2</f>
        <v>0.2</v>
      </c>
      <c r="AW954" s="59">
        <f>VLOOKUP(AK954,'SCORE TALLER'!$AK$2:$AL$10,2,TRUE)*AW$2</f>
        <v>0.2</v>
      </c>
      <c r="AX954" s="59">
        <f>VLOOKUP(T954,'SCORE TALLER'!$C$2:$D$10,2,FALSE)*AX$2</f>
        <v>0</v>
      </c>
      <c r="AY954" s="59">
        <f>VLOOKUP(W954,'SCORE TALLER'!$I$2:$J$10,2,TRUE)*AY$2</f>
        <v>0</v>
      </c>
      <c r="AZ954" s="59">
        <f>VLOOKUP(X954,'SCORE TALLER'!$K$2:$L$10,2,TRUE)*AZ$2</f>
        <v>0</v>
      </c>
      <c r="BA954" s="59">
        <f>VLOOKUP(U954,'SCORE TALLER'!$E$2:$F$10,2,FALSE)*BA$2</f>
        <v>0</v>
      </c>
      <c r="BB954" s="59">
        <f>VLOOKUP(Y954,'SCORE TALLER'!$M$2:$N$10,2,TRUE)*BB$2</f>
        <v>0.04</v>
      </c>
      <c r="BC954" s="59">
        <f>VLOOKUP(AA954,'SCORE TALLER'!$Q$2:$R$10,2,FALSE)*BC$2</f>
        <v>0.05</v>
      </c>
      <c r="BD954" s="59">
        <f>VLOOKUP(V954,'SCORE TALLER'!$G$2:$H$10,2,FALSE)*BD$2</f>
        <v>0</v>
      </c>
      <c r="BE954" s="59">
        <f>VLOOKUP(AF954,'SCORE TALLER'!$AA$2:$AB$10,2,FALSE)*BE$2</f>
        <v>0.30000000000000004</v>
      </c>
      <c r="BF954" s="59">
        <f>VLOOKUP(AL954,'SCORE TALLER'!$AM$2:$AN$10,2,TRUE)*BF$2</f>
        <v>0</v>
      </c>
      <c r="BG954" s="67">
        <f t="shared" si="202"/>
        <v>1.9100000000000001</v>
      </c>
      <c r="BH954" s="67" t="str">
        <f>VLOOKUP(BG954,'SCORE TALLER'!$AP$2:$AQ$7,2,TRUE)</f>
        <v>2. Normal</v>
      </c>
      <c r="BI954" s="67" t="str">
        <f t="shared" si="204"/>
        <v>LBZ</v>
      </c>
      <c r="BJ954" s="67" t="str">
        <f t="shared" si="204"/>
        <v>A</v>
      </c>
      <c r="BK954" s="67" t="str">
        <f t="shared" si="205"/>
        <v>SIN</v>
      </c>
      <c r="BL954" s="86">
        <f t="shared" si="203"/>
        <v>2312716</v>
      </c>
      <c r="BM954" s="86">
        <f t="shared" si="206"/>
        <v>0</v>
      </c>
    </row>
    <row r="955" spans="1:65" x14ac:dyDescent="0.3">
      <c r="A955" s="57">
        <v>2044882602</v>
      </c>
      <c r="B955" s="12" t="s">
        <v>1093</v>
      </c>
      <c r="C955" s="58" t="s">
        <v>107</v>
      </c>
      <c r="D955" s="58" t="s">
        <v>115</v>
      </c>
      <c r="E955" s="58">
        <v>523002</v>
      </c>
      <c r="F955" s="58">
        <v>3645253</v>
      </c>
      <c r="G955" s="58">
        <f t="shared" si="194"/>
        <v>2439950</v>
      </c>
      <c r="H955" s="58">
        <f t="shared" si="195"/>
        <v>904039</v>
      </c>
      <c r="I955" s="58" t="e">
        <v>#N/A</v>
      </c>
      <c r="J955" s="58">
        <v>273512</v>
      </c>
      <c r="K955" s="58">
        <v>0</v>
      </c>
      <c r="L955" s="58">
        <v>1535911</v>
      </c>
      <c r="M955" s="58">
        <v>1205303</v>
      </c>
      <c r="N955" s="58">
        <f>VLOOKUP(AD955,'tabla ingresos'!$A$3:$D$15,4,FALSE)</f>
        <v>2000000</v>
      </c>
      <c r="O955" s="58">
        <v>0</v>
      </c>
      <c r="P955" s="58">
        <v>0</v>
      </c>
      <c r="Q955" s="58">
        <v>0</v>
      </c>
      <c r="R955" s="12">
        <v>76130</v>
      </c>
      <c r="S955" s="12" t="s">
        <v>87</v>
      </c>
      <c r="T955" s="12" t="s">
        <v>89</v>
      </c>
      <c r="U955" s="12" t="s">
        <v>10</v>
      </c>
      <c r="V955" s="12">
        <v>4</v>
      </c>
      <c r="W955" s="12">
        <v>0</v>
      </c>
      <c r="X955" s="12">
        <v>0</v>
      </c>
      <c r="Y955" s="59">
        <v>1.8821917808219177</v>
      </c>
      <c r="Z955" s="59">
        <v>31.931506849315067</v>
      </c>
      <c r="AA955" s="12">
        <v>1</v>
      </c>
      <c r="AB955" s="12">
        <v>2</v>
      </c>
      <c r="AC955" s="12">
        <v>2</v>
      </c>
      <c r="AD955" s="12">
        <v>3</v>
      </c>
      <c r="AE955" s="12">
        <v>1</v>
      </c>
      <c r="AF955" s="58" t="s">
        <v>91</v>
      </c>
      <c r="AG955" s="66">
        <f t="shared" si="196"/>
        <v>9.1170666666666664E-2</v>
      </c>
      <c r="AH955" s="67">
        <f t="shared" si="197"/>
        <v>1.2150843333333334</v>
      </c>
      <c r="AI955" s="67">
        <f t="shared" si="198"/>
        <v>0.57610166666666662</v>
      </c>
      <c r="AJ955" s="67">
        <f t="shared" si="199"/>
        <v>0.81331666666666669</v>
      </c>
      <c r="AK955" s="67">
        <f t="shared" si="200"/>
        <v>0.30134633333333333</v>
      </c>
      <c r="AL955" s="67">
        <f t="shared" si="201"/>
        <v>0</v>
      </c>
      <c r="AM955" s="59">
        <f>VLOOKUP(AG955,'SCORE TALLER'!$AC$2:$AD$10,2,TRUE)*AM$2</f>
        <v>0</v>
      </c>
      <c r="AN955" s="59">
        <f>VLOOKUP(AD955,'SCORE TALLER'!$W$2:$X$10,2,TRUE)*AN$2</f>
        <v>0.32</v>
      </c>
      <c r="AO955" s="59">
        <f>VLOOKUP(AB955,'SCORE TALLER'!$S$2:$T$10,2,FALSE)*AO$2</f>
        <v>0.04</v>
      </c>
      <c r="AP955" s="59">
        <f>VLOOKUP(AH955,'SCORE TALLER'!$AE$2:$AF$10,2,TRUE)*AP$2</f>
        <v>0</v>
      </c>
      <c r="AQ955" s="59">
        <f>VLOOKUP(AI955,'SCORE TALLER'!$AG$2:$AH$10,2,TRUE)*AQ$2</f>
        <v>0.4</v>
      </c>
      <c r="AR955" s="59">
        <f>VLOOKUP(AC955,'SCORE TALLER'!$U$2:$V$10,2,FALSE)*AR$2</f>
        <v>0.04</v>
      </c>
      <c r="AS955" s="59">
        <f>VLOOKUP(AE955,'SCORE TALLER'!$Y$2:$Z$10,2,FALSE)*AS$2</f>
        <v>0.03</v>
      </c>
      <c r="AT955" s="59">
        <f>VLOOKUP(Z955,'SCORE TALLER'!$O$2:$P$10,2,TRUE)*AT$2</f>
        <v>0.04</v>
      </c>
      <c r="AU955" s="59">
        <f>VLOOKUP(S955,'SCORE TALLER'!$A$2:$B$10,2,FALSE)*AU$2</f>
        <v>0.15000000000000002</v>
      </c>
      <c r="AV955" s="59">
        <f>VLOOKUP(AJ955,'SCORE TALLER'!$AI$2:$AJ$10,2,TRUE)*AV$2</f>
        <v>0.25</v>
      </c>
      <c r="AW955" s="59">
        <f>VLOOKUP(AK955,'SCORE TALLER'!$AK$2:$AL$10,2,TRUE)*AW$2</f>
        <v>0.25</v>
      </c>
      <c r="AX955" s="59">
        <f>VLOOKUP(T955,'SCORE TALLER'!$C$2:$D$10,2,FALSE)*AX$2</f>
        <v>0</v>
      </c>
      <c r="AY955" s="59">
        <f>VLOOKUP(W955,'SCORE TALLER'!$I$2:$J$10,2,TRUE)*AY$2</f>
        <v>0</v>
      </c>
      <c r="AZ955" s="59">
        <f>VLOOKUP(X955,'SCORE TALLER'!$K$2:$L$10,2,TRUE)*AZ$2</f>
        <v>0</v>
      </c>
      <c r="BA955" s="59">
        <f>VLOOKUP(U955,'SCORE TALLER'!$E$2:$F$10,2,FALSE)*BA$2</f>
        <v>0</v>
      </c>
      <c r="BB955" s="59">
        <f>VLOOKUP(Y955,'SCORE TALLER'!$M$2:$N$10,2,TRUE)*BB$2</f>
        <v>0.05</v>
      </c>
      <c r="BC955" s="59">
        <f>VLOOKUP(AA955,'SCORE TALLER'!$Q$2:$R$10,2,FALSE)*BC$2</f>
        <v>0.05</v>
      </c>
      <c r="BD955" s="59">
        <f>VLOOKUP(V955,'SCORE TALLER'!$G$2:$H$10,2,FALSE)*BD$2</f>
        <v>0</v>
      </c>
      <c r="BE955" s="59">
        <f>VLOOKUP(AF955,'SCORE TALLER'!$AA$2:$AB$10,2,FALSE)*BE$2</f>
        <v>0.30000000000000004</v>
      </c>
      <c r="BF955" s="59">
        <f>VLOOKUP(AL955,'SCORE TALLER'!$AM$2:$AN$10,2,TRUE)*BF$2</f>
        <v>0</v>
      </c>
      <c r="BG955" s="67">
        <f t="shared" si="202"/>
        <v>1.9200000000000002</v>
      </c>
      <c r="BH955" s="67" t="str">
        <f>VLOOKUP(BG955,'SCORE TALLER'!$AP$2:$AQ$7,2,TRUE)</f>
        <v>2. Normal</v>
      </c>
      <c r="BI955" s="67" t="str">
        <f t="shared" si="204"/>
        <v>LBZ</v>
      </c>
      <c r="BJ955" s="67" t="str">
        <f t="shared" si="204"/>
        <v>A</v>
      </c>
      <c r="BK955" s="67" t="str">
        <f t="shared" si="205"/>
        <v>SIN</v>
      </c>
      <c r="BL955" s="86">
        <f t="shared" si="203"/>
        <v>904039</v>
      </c>
      <c r="BM955" s="86">
        <f t="shared" si="206"/>
        <v>0</v>
      </c>
    </row>
    <row r="956" spans="1:65" x14ac:dyDescent="0.3">
      <c r="A956" s="57">
        <v>2082802448</v>
      </c>
      <c r="B956" s="12" t="s">
        <v>1094</v>
      </c>
      <c r="C956" s="58" t="s">
        <v>107</v>
      </c>
      <c r="D956" s="58" t="s">
        <v>114</v>
      </c>
      <c r="E956" s="58"/>
      <c r="F956" s="58">
        <v>2588163</v>
      </c>
      <c r="G956" s="58">
        <f t="shared" si="194"/>
        <v>1726043</v>
      </c>
      <c r="H956" s="58">
        <f t="shared" si="195"/>
        <v>0</v>
      </c>
      <c r="I956" s="58" t="e">
        <v>#N/A</v>
      </c>
      <c r="J956" s="58">
        <v>143104</v>
      </c>
      <c r="K956" s="58">
        <v>0</v>
      </c>
      <c r="L956" s="58">
        <v>2200000</v>
      </c>
      <c r="M956" s="58">
        <v>862120</v>
      </c>
      <c r="N956" s="58">
        <f>VLOOKUP(AD956,'tabla ingresos'!$A$3:$D$15,4,FALSE)</f>
        <v>1000000</v>
      </c>
      <c r="O956" s="58">
        <v>0</v>
      </c>
      <c r="P956" s="58">
        <v>0</v>
      </c>
      <c r="Q956" s="58">
        <v>0</v>
      </c>
      <c r="R956" s="12">
        <v>68418</v>
      </c>
      <c r="S956" s="12" t="s">
        <v>87</v>
      </c>
      <c r="T956" s="12" t="s">
        <v>89</v>
      </c>
      <c r="U956" s="12" t="s">
        <v>10</v>
      </c>
      <c r="V956" s="12">
        <v>4</v>
      </c>
      <c r="W956" s="12">
        <v>0</v>
      </c>
      <c r="X956" s="12">
        <v>0</v>
      </c>
      <c r="Y956" s="59">
        <v>3.1561643835616437</v>
      </c>
      <c r="Z956" s="59">
        <v>30.649315068493152</v>
      </c>
      <c r="AA956" s="12">
        <v>1</v>
      </c>
      <c r="AB956" s="12">
        <v>2</v>
      </c>
      <c r="AC956" s="12">
        <v>1</v>
      </c>
      <c r="AD956" s="12">
        <v>2</v>
      </c>
      <c r="AE956" s="12">
        <v>3</v>
      </c>
      <c r="AF956" s="58" t="s">
        <v>91</v>
      </c>
      <c r="AG956" s="66">
        <f t="shared" si="196"/>
        <v>9.5402666666666663E-2</v>
      </c>
      <c r="AH956" s="67">
        <f t="shared" si="197"/>
        <v>1.7254419999999999</v>
      </c>
      <c r="AI956" s="67">
        <f t="shared" si="198"/>
        <v>0.57474666666666663</v>
      </c>
      <c r="AJ956" s="67">
        <f t="shared" si="199"/>
        <v>1.1506953333333334</v>
      </c>
      <c r="AK956" s="67">
        <f t="shared" si="200"/>
        <v>0</v>
      </c>
      <c r="AL956" s="67">
        <f t="shared" si="201"/>
        <v>0</v>
      </c>
      <c r="AM956" s="59">
        <f>VLOOKUP(AG956,'SCORE TALLER'!$AC$2:$AD$10,2,TRUE)*AM$2</f>
        <v>0</v>
      </c>
      <c r="AN956" s="59">
        <f>VLOOKUP(AD956,'SCORE TALLER'!$W$2:$X$10,2,TRUE)*AN$2</f>
        <v>0.32</v>
      </c>
      <c r="AO956" s="59">
        <f>VLOOKUP(AB956,'SCORE TALLER'!$S$2:$T$10,2,FALSE)*AO$2</f>
        <v>0.04</v>
      </c>
      <c r="AP956" s="59">
        <f>VLOOKUP(AH956,'SCORE TALLER'!$AE$2:$AF$10,2,TRUE)*AP$2</f>
        <v>0</v>
      </c>
      <c r="AQ956" s="59">
        <f>VLOOKUP(AI956,'SCORE TALLER'!$AG$2:$AH$10,2,TRUE)*AQ$2</f>
        <v>0.4</v>
      </c>
      <c r="AR956" s="59">
        <f>VLOOKUP(AC956,'SCORE TALLER'!$U$2:$V$10,2,FALSE)*AR$2</f>
        <v>0.05</v>
      </c>
      <c r="AS956" s="59">
        <f>VLOOKUP(AE956,'SCORE TALLER'!$Y$2:$Z$10,2,FALSE)*AS$2</f>
        <v>0.02</v>
      </c>
      <c r="AT956" s="59">
        <f>VLOOKUP(Z956,'SCORE TALLER'!$O$2:$P$10,2,TRUE)*AT$2</f>
        <v>0.04</v>
      </c>
      <c r="AU956" s="59">
        <f>VLOOKUP(S956,'SCORE TALLER'!$A$2:$B$10,2,FALSE)*AU$2</f>
        <v>0.15000000000000002</v>
      </c>
      <c r="AV956" s="59">
        <f>VLOOKUP(AJ956,'SCORE TALLER'!$AI$2:$AJ$10,2,TRUE)*AV$2</f>
        <v>0.2</v>
      </c>
      <c r="AW956" s="59">
        <f>VLOOKUP(AK956,'SCORE TALLER'!$AK$2:$AL$10,2,TRUE)*AW$2</f>
        <v>0.25</v>
      </c>
      <c r="AX956" s="59">
        <f>VLOOKUP(T956,'SCORE TALLER'!$C$2:$D$10,2,FALSE)*AX$2</f>
        <v>0</v>
      </c>
      <c r="AY956" s="59">
        <f>VLOOKUP(W956,'SCORE TALLER'!$I$2:$J$10,2,TRUE)*AY$2</f>
        <v>0</v>
      </c>
      <c r="AZ956" s="59">
        <f>VLOOKUP(X956,'SCORE TALLER'!$K$2:$L$10,2,TRUE)*AZ$2</f>
        <v>0</v>
      </c>
      <c r="BA956" s="59">
        <f>VLOOKUP(U956,'SCORE TALLER'!$E$2:$F$10,2,FALSE)*BA$2</f>
        <v>0</v>
      </c>
      <c r="BB956" s="59">
        <f>VLOOKUP(Y956,'SCORE TALLER'!$M$2:$N$10,2,TRUE)*BB$2</f>
        <v>0.04</v>
      </c>
      <c r="BC956" s="59">
        <f>VLOOKUP(AA956,'SCORE TALLER'!$Q$2:$R$10,2,FALSE)*BC$2</f>
        <v>0.05</v>
      </c>
      <c r="BD956" s="59">
        <f>VLOOKUP(V956,'SCORE TALLER'!$G$2:$H$10,2,FALSE)*BD$2</f>
        <v>0</v>
      </c>
      <c r="BE956" s="59">
        <f>VLOOKUP(AF956,'SCORE TALLER'!$AA$2:$AB$10,2,FALSE)*BE$2</f>
        <v>0.30000000000000004</v>
      </c>
      <c r="BF956" s="59">
        <f>VLOOKUP(AL956,'SCORE TALLER'!$AM$2:$AN$10,2,TRUE)*BF$2</f>
        <v>0</v>
      </c>
      <c r="BG956" s="67">
        <f t="shared" si="202"/>
        <v>1.86</v>
      </c>
      <c r="BH956" s="67" t="str">
        <f>VLOOKUP(BG956,'SCORE TALLER'!$AP$2:$AQ$7,2,TRUE)</f>
        <v>2. Normal</v>
      </c>
      <c r="BI956" s="67" t="str">
        <f t="shared" si="204"/>
        <v>LBZ</v>
      </c>
      <c r="BJ956" s="67" t="str">
        <f t="shared" si="204"/>
        <v>A</v>
      </c>
      <c r="BK956" s="67" t="str">
        <f t="shared" si="205"/>
        <v>SIN</v>
      </c>
      <c r="BL956" s="86">
        <f t="shared" si="203"/>
        <v>0</v>
      </c>
      <c r="BM956" s="86">
        <f t="shared" si="206"/>
        <v>0</v>
      </c>
    </row>
    <row r="957" spans="1:65" x14ac:dyDescent="0.3">
      <c r="A957" s="57">
        <v>4408684</v>
      </c>
      <c r="B957" s="12" t="s">
        <v>1095</v>
      </c>
      <c r="C957" s="58" t="s">
        <v>107</v>
      </c>
      <c r="D957" s="58" t="s">
        <v>30</v>
      </c>
      <c r="E957" s="58"/>
      <c r="F957" s="58">
        <v>8319805</v>
      </c>
      <c r="G957" s="58">
        <f t="shared" si="194"/>
        <v>7459185</v>
      </c>
      <c r="H957" s="58">
        <f t="shared" si="195"/>
        <v>717779</v>
      </c>
      <c r="I957" s="58" t="e">
        <v>#N/A</v>
      </c>
      <c r="J957" s="58">
        <v>187415</v>
      </c>
      <c r="K957" s="58">
        <v>0</v>
      </c>
      <c r="L957" s="58">
        <v>6741406</v>
      </c>
      <c r="M957" s="58">
        <v>860620</v>
      </c>
      <c r="N957" s="58">
        <f>VLOOKUP(AD957,'tabla ingresos'!$A$3:$D$15,4,FALSE)</f>
        <v>1000000</v>
      </c>
      <c r="O957" s="58">
        <v>0</v>
      </c>
      <c r="P957" s="58">
        <v>0</v>
      </c>
      <c r="Q957" s="58">
        <v>0</v>
      </c>
      <c r="R957" s="12">
        <v>11001</v>
      </c>
      <c r="S957" s="12" t="s">
        <v>87</v>
      </c>
      <c r="T957" s="12" t="s">
        <v>89</v>
      </c>
      <c r="U957" s="12" t="s">
        <v>10</v>
      </c>
      <c r="V957" s="12">
        <v>4</v>
      </c>
      <c r="W957" s="12">
        <v>0</v>
      </c>
      <c r="X957" s="12">
        <v>0</v>
      </c>
      <c r="Y957" s="59">
        <v>2.1972602739726028</v>
      </c>
      <c r="Z957" s="59">
        <v>46.643835616438359</v>
      </c>
      <c r="AA957" s="12">
        <v>1</v>
      </c>
      <c r="AB957" s="12">
        <v>2</v>
      </c>
      <c r="AC957" s="12">
        <v>2</v>
      </c>
      <c r="AD957" s="12">
        <v>2</v>
      </c>
      <c r="AE957" s="12">
        <v>2</v>
      </c>
      <c r="AF957" s="58" t="s">
        <v>91</v>
      </c>
      <c r="AG957" s="66">
        <f t="shared" si="196"/>
        <v>0.12494333333333334</v>
      </c>
      <c r="AH957" s="67">
        <f t="shared" si="197"/>
        <v>5.5465366666666664</v>
      </c>
      <c r="AI957" s="67">
        <f t="shared" si="198"/>
        <v>0.57374666666666663</v>
      </c>
      <c r="AJ957" s="67">
        <f t="shared" si="199"/>
        <v>4.9727899999999998</v>
      </c>
      <c r="AK957" s="67">
        <f t="shared" si="200"/>
        <v>0.47851933333333335</v>
      </c>
      <c r="AL957" s="67">
        <f t="shared" si="201"/>
        <v>0</v>
      </c>
      <c r="AM957" s="59">
        <f>VLOOKUP(AG957,'SCORE TALLER'!$AC$2:$AD$10,2,TRUE)*AM$2</f>
        <v>0</v>
      </c>
      <c r="AN957" s="59">
        <f>VLOOKUP(AD957,'SCORE TALLER'!$W$2:$X$10,2,TRUE)*AN$2</f>
        <v>0.32</v>
      </c>
      <c r="AO957" s="59">
        <f>VLOOKUP(AB957,'SCORE TALLER'!$S$2:$T$10,2,FALSE)*AO$2</f>
        <v>0.04</v>
      </c>
      <c r="AP957" s="59">
        <f>VLOOKUP(AH957,'SCORE TALLER'!$AE$2:$AF$10,2,TRUE)*AP$2</f>
        <v>0.08</v>
      </c>
      <c r="AQ957" s="59">
        <f>VLOOKUP(AI957,'SCORE TALLER'!$AG$2:$AH$10,2,TRUE)*AQ$2</f>
        <v>0.4</v>
      </c>
      <c r="AR957" s="59">
        <f>VLOOKUP(AC957,'SCORE TALLER'!$U$2:$V$10,2,FALSE)*AR$2</f>
        <v>0.04</v>
      </c>
      <c r="AS957" s="59">
        <f>VLOOKUP(AE957,'SCORE TALLER'!$Y$2:$Z$10,2,FALSE)*AS$2</f>
        <v>0.01</v>
      </c>
      <c r="AT957" s="59">
        <f>VLOOKUP(Z957,'SCORE TALLER'!$O$2:$P$10,2,TRUE)*AT$2</f>
        <v>0.02</v>
      </c>
      <c r="AU957" s="59">
        <f>VLOOKUP(S957,'SCORE TALLER'!$A$2:$B$10,2,FALSE)*AU$2</f>
        <v>0.15000000000000002</v>
      </c>
      <c r="AV957" s="59">
        <f>VLOOKUP(AJ957,'SCORE TALLER'!$AI$2:$AJ$10,2,TRUE)*AV$2</f>
        <v>0.05</v>
      </c>
      <c r="AW957" s="59">
        <f>VLOOKUP(AK957,'SCORE TALLER'!$AK$2:$AL$10,2,TRUE)*AW$2</f>
        <v>0.25</v>
      </c>
      <c r="AX957" s="59">
        <f>VLOOKUP(T957,'SCORE TALLER'!$C$2:$D$10,2,FALSE)*AX$2</f>
        <v>0</v>
      </c>
      <c r="AY957" s="59">
        <f>VLOOKUP(W957,'SCORE TALLER'!$I$2:$J$10,2,TRUE)*AY$2</f>
        <v>0</v>
      </c>
      <c r="AZ957" s="59">
        <f>VLOOKUP(X957,'SCORE TALLER'!$K$2:$L$10,2,TRUE)*AZ$2</f>
        <v>0</v>
      </c>
      <c r="BA957" s="59">
        <f>VLOOKUP(U957,'SCORE TALLER'!$E$2:$F$10,2,FALSE)*BA$2</f>
        <v>0</v>
      </c>
      <c r="BB957" s="59">
        <f>VLOOKUP(Y957,'SCORE TALLER'!$M$2:$N$10,2,TRUE)*BB$2</f>
        <v>0.04</v>
      </c>
      <c r="BC957" s="59">
        <f>VLOOKUP(AA957,'SCORE TALLER'!$Q$2:$R$10,2,FALSE)*BC$2</f>
        <v>0.05</v>
      </c>
      <c r="BD957" s="59">
        <f>VLOOKUP(V957,'SCORE TALLER'!$G$2:$H$10,2,FALSE)*BD$2</f>
        <v>0</v>
      </c>
      <c r="BE957" s="59">
        <f>VLOOKUP(AF957,'SCORE TALLER'!$AA$2:$AB$10,2,FALSE)*BE$2</f>
        <v>0.30000000000000004</v>
      </c>
      <c r="BF957" s="59">
        <f>VLOOKUP(AL957,'SCORE TALLER'!$AM$2:$AN$10,2,TRUE)*BF$2</f>
        <v>0</v>
      </c>
      <c r="BG957" s="67">
        <f t="shared" si="202"/>
        <v>1.7500000000000002</v>
      </c>
      <c r="BH957" s="67" t="str">
        <f>VLOOKUP(BG957,'SCORE TALLER'!$AP$2:$AQ$7,2,TRUE)</f>
        <v>2. Normal</v>
      </c>
      <c r="BI957" s="67" t="str">
        <f t="shared" si="204"/>
        <v>LBZ</v>
      </c>
      <c r="BJ957" s="67" t="str">
        <f t="shared" si="204"/>
        <v>A</v>
      </c>
      <c r="BK957" s="67" t="str">
        <f t="shared" si="205"/>
        <v>SIN</v>
      </c>
      <c r="BL957" s="86">
        <f t="shared" si="203"/>
        <v>717779</v>
      </c>
      <c r="BM957" s="86">
        <f t="shared" si="206"/>
        <v>0</v>
      </c>
    </row>
    <row r="958" spans="1:65" x14ac:dyDescent="0.3">
      <c r="A958" s="57">
        <v>24662402</v>
      </c>
      <c r="B958" s="12" t="s">
        <v>1096</v>
      </c>
      <c r="C958" s="58" t="s">
        <v>107</v>
      </c>
      <c r="D958" s="58" t="s">
        <v>114</v>
      </c>
      <c r="E958" s="58">
        <v>70350</v>
      </c>
      <c r="F958" s="58">
        <v>2786437</v>
      </c>
      <c r="G958" s="58">
        <f t="shared" si="194"/>
        <v>1996705</v>
      </c>
      <c r="H958" s="58">
        <f t="shared" si="195"/>
        <v>1996705</v>
      </c>
      <c r="I958" s="58" t="e">
        <v>#N/A</v>
      </c>
      <c r="J958" s="58">
        <v>148039</v>
      </c>
      <c r="K958" s="58">
        <v>0</v>
      </c>
      <c r="L958" s="58">
        <v>0</v>
      </c>
      <c r="M958" s="58">
        <v>789732</v>
      </c>
      <c r="N958" s="58">
        <f>VLOOKUP(AD958,'tabla ingresos'!$A$3:$D$15,4,FALSE)</f>
        <v>1000000</v>
      </c>
      <c r="O958" s="58">
        <v>0</v>
      </c>
      <c r="P958" s="58">
        <v>0</v>
      </c>
      <c r="Q958" s="58">
        <v>0</v>
      </c>
      <c r="R958" s="12">
        <v>76306</v>
      </c>
      <c r="S958" s="12" t="s">
        <v>88</v>
      </c>
      <c r="T958" s="12" t="s">
        <v>89</v>
      </c>
      <c r="U958" s="12" t="s">
        <v>10</v>
      </c>
      <c r="V958" s="12">
        <v>4</v>
      </c>
      <c r="W958" s="12">
        <v>0</v>
      </c>
      <c r="X958" s="12">
        <v>0</v>
      </c>
      <c r="Y958" s="59">
        <v>2.526027397260274</v>
      </c>
      <c r="Z958" s="59">
        <v>37.849315068493148</v>
      </c>
      <c r="AA958" s="12">
        <v>1</v>
      </c>
      <c r="AB958" s="12">
        <v>2</v>
      </c>
      <c r="AC958" s="12">
        <v>2</v>
      </c>
      <c r="AD958" s="12">
        <v>2</v>
      </c>
      <c r="AE958" s="12">
        <v>1</v>
      </c>
      <c r="AF958" s="58" t="s">
        <v>91</v>
      </c>
      <c r="AG958" s="66">
        <f t="shared" si="196"/>
        <v>9.8692666666666665E-2</v>
      </c>
      <c r="AH958" s="67">
        <f t="shared" si="197"/>
        <v>1.8576246666666667</v>
      </c>
      <c r="AI958" s="67">
        <f t="shared" si="198"/>
        <v>0.57338800000000001</v>
      </c>
      <c r="AJ958" s="67">
        <f t="shared" si="199"/>
        <v>1.3311366666666666</v>
      </c>
      <c r="AK958" s="67">
        <f t="shared" si="200"/>
        <v>1.3311366666666666</v>
      </c>
      <c r="AL958" s="67">
        <f t="shared" si="201"/>
        <v>0</v>
      </c>
      <c r="AM958" s="59">
        <f>VLOOKUP(AG958,'SCORE TALLER'!$AC$2:$AD$10,2,TRUE)*AM$2</f>
        <v>0</v>
      </c>
      <c r="AN958" s="59">
        <f>VLOOKUP(AD958,'SCORE TALLER'!$W$2:$X$10,2,TRUE)*AN$2</f>
        <v>0.32</v>
      </c>
      <c r="AO958" s="59">
        <f>VLOOKUP(AB958,'SCORE TALLER'!$S$2:$T$10,2,FALSE)*AO$2</f>
        <v>0.04</v>
      </c>
      <c r="AP958" s="59">
        <f>VLOOKUP(AH958,'SCORE TALLER'!$AE$2:$AF$10,2,TRUE)*AP$2</f>
        <v>0</v>
      </c>
      <c r="AQ958" s="59">
        <f>VLOOKUP(AI958,'SCORE TALLER'!$AG$2:$AH$10,2,TRUE)*AQ$2</f>
        <v>0.4</v>
      </c>
      <c r="AR958" s="59">
        <f>VLOOKUP(AC958,'SCORE TALLER'!$U$2:$V$10,2,FALSE)*AR$2</f>
        <v>0.04</v>
      </c>
      <c r="AS958" s="59">
        <f>VLOOKUP(AE958,'SCORE TALLER'!$Y$2:$Z$10,2,FALSE)*AS$2</f>
        <v>0.03</v>
      </c>
      <c r="AT958" s="59">
        <f>VLOOKUP(Z958,'SCORE TALLER'!$O$2:$P$10,2,TRUE)*AT$2</f>
        <v>0.03</v>
      </c>
      <c r="AU958" s="59">
        <f>VLOOKUP(S958,'SCORE TALLER'!$A$2:$B$10,2,FALSE)*AU$2</f>
        <v>0.25</v>
      </c>
      <c r="AV958" s="59">
        <f>VLOOKUP(AJ958,'SCORE TALLER'!$AI$2:$AJ$10,2,TRUE)*AV$2</f>
        <v>0.2</v>
      </c>
      <c r="AW958" s="59">
        <f>VLOOKUP(AK958,'SCORE TALLER'!$AK$2:$AL$10,2,TRUE)*AW$2</f>
        <v>0.2</v>
      </c>
      <c r="AX958" s="59">
        <f>VLOOKUP(T958,'SCORE TALLER'!$C$2:$D$10,2,FALSE)*AX$2</f>
        <v>0</v>
      </c>
      <c r="AY958" s="59">
        <f>VLOOKUP(W958,'SCORE TALLER'!$I$2:$J$10,2,TRUE)*AY$2</f>
        <v>0</v>
      </c>
      <c r="AZ958" s="59">
        <f>VLOOKUP(X958,'SCORE TALLER'!$K$2:$L$10,2,TRUE)*AZ$2</f>
        <v>0</v>
      </c>
      <c r="BA958" s="59">
        <f>VLOOKUP(U958,'SCORE TALLER'!$E$2:$F$10,2,FALSE)*BA$2</f>
        <v>0</v>
      </c>
      <c r="BB958" s="59">
        <f>VLOOKUP(Y958,'SCORE TALLER'!$M$2:$N$10,2,TRUE)*BB$2</f>
        <v>0.04</v>
      </c>
      <c r="BC958" s="59">
        <f>VLOOKUP(AA958,'SCORE TALLER'!$Q$2:$R$10,2,FALSE)*BC$2</f>
        <v>0.05</v>
      </c>
      <c r="BD958" s="59">
        <f>VLOOKUP(V958,'SCORE TALLER'!$G$2:$H$10,2,FALSE)*BD$2</f>
        <v>0</v>
      </c>
      <c r="BE958" s="59">
        <f>VLOOKUP(AF958,'SCORE TALLER'!$AA$2:$AB$10,2,FALSE)*BE$2</f>
        <v>0.30000000000000004</v>
      </c>
      <c r="BF958" s="59">
        <f>VLOOKUP(AL958,'SCORE TALLER'!$AM$2:$AN$10,2,TRUE)*BF$2</f>
        <v>0</v>
      </c>
      <c r="BG958" s="67">
        <f t="shared" si="202"/>
        <v>1.9000000000000001</v>
      </c>
      <c r="BH958" s="67" t="str">
        <f>VLOOKUP(BG958,'SCORE TALLER'!$AP$2:$AQ$7,2,TRUE)</f>
        <v>2. Normal</v>
      </c>
      <c r="BI958" s="67" t="str">
        <f t="shared" si="204"/>
        <v>LBZ</v>
      </c>
      <c r="BJ958" s="67" t="str">
        <f t="shared" si="204"/>
        <v>A</v>
      </c>
      <c r="BK958" s="67" t="str">
        <f t="shared" si="205"/>
        <v>SIN</v>
      </c>
      <c r="BL958" s="86">
        <f t="shared" si="203"/>
        <v>1996705</v>
      </c>
      <c r="BM958" s="86">
        <f t="shared" si="206"/>
        <v>0</v>
      </c>
    </row>
    <row r="959" spans="1:65" x14ac:dyDescent="0.3">
      <c r="A959" s="57">
        <v>64446644</v>
      </c>
      <c r="B959" s="12" t="s">
        <v>1097</v>
      </c>
      <c r="C959" s="58" t="s">
        <v>105</v>
      </c>
      <c r="D959" s="58" t="s">
        <v>30</v>
      </c>
      <c r="E959" s="58"/>
      <c r="F959" s="58">
        <v>12501331</v>
      </c>
      <c r="G959" s="58">
        <f t="shared" si="194"/>
        <v>9065280</v>
      </c>
      <c r="H959" s="58">
        <f t="shared" si="195"/>
        <v>6165280</v>
      </c>
      <c r="I959" s="58">
        <v>12501000</v>
      </c>
      <c r="J959" s="58">
        <v>369925</v>
      </c>
      <c r="K959" s="58">
        <v>0</v>
      </c>
      <c r="L959" s="58">
        <v>2900000</v>
      </c>
      <c r="M959" s="58">
        <v>3436051</v>
      </c>
      <c r="N959" s="58">
        <f>VLOOKUP(AD959,'tabla ingresos'!$A$3:$D$15,4,FALSE)</f>
        <v>4000000</v>
      </c>
      <c r="O959" s="58">
        <v>22755.054506722929</v>
      </c>
      <c r="P959" s="58">
        <v>580000</v>
      </c>
      <c r="Q959" s="58">
        <v>0</v>
      </c>
      <c r="R959" s="12">
        <v>68547</v>
      </c>
      <c r="S959" s="12" t="s">
        <v>87</v>
      </c>
      <c r="T959" s="12" t="s">
        <v>89</v>
      </c>
      <c r="U959" s="12" t="s">
        <v>10</v>
      </c>
      <c r="V959" s="12">
        <v>4</v>
      </c>
      <c r="W959" s="12">
        <v>0</v>
      </c>
      <c r="X959" s="12">
        <v>0</v>
      </c>
      <c r="Y959" s="59">
        <v>1.3041095890410959</v>
      </c>
      <c r="Z959" s="59">
        <v>50.134246575342466</v>
      </c>
      <c r="AA959" s="12">
        <v>2</v>
      </c>
      <c r="AB959" s="12">
        <v>5</v>
      </c>
      <c r="AC959" s="12">
        <v>3</v>
      </c>
      <c r="AD959" s="12">
        <v>5</v>
      </c>
      <c r="AE959" s="12">
        <v>2</v>
      </c>
      <c r="AF959" s="58" t="s">
        <v>10</v>
      </c>
      <c r="AG959" s="66">
        <f t="shared" si="196"/>
        <v>6.5446675751120495E-2</v>
      </c>
      <c r="AH959" s="67">
        <f t="shared" si="197"/>
        <v>2.1802218333333334</v>
      </c>
      <c r="AI959" s="67">
        <f t="shared" si="198"/>
        <v>0.57267516666666662</v>
      </c>
      <c r="AJ959" s="67">
        <f t="shared" si="199"/>
        <v>1.51088</v>
      </c>
      <c r="AK959" s="67">
        <f t="shared" si="200"/>
        <v>1.0275466666666666</v>
      </c>
      <c r="AL959" s="67">
        <f t="shared" si="201"/>
        <v>0</v>
      </c>
      <c r="AM959" s="59">
        <f>VLOOKUP(AG959,'SCORE TALLER'!$AC$2:$AD$10,2,TRUE)*AM$2</f>
        <v>0</v>
      </c>
      <c r="AN959" s="59">
        <f>VLOOKUP(AD959,'SCORE TALLER'!$W$2:$X$10,2,TRUE)*AN$2</f>
        <v>0.24</v>
      </c>
      <c r="AO959" s="59">
        <f>VLOOKUP(AB959,'SCORE TALLER'!$S$2:$T$10,2,FALSE)*AO$2</f>
        <v>0.01</v>
      </c>
      <c r="AP959" s="59">
        <f>VLOOKUP(AH959,'SCORE TALLER'!$AE$2:$AF$10,2,TRUE)*AP$2</f>
        <v>0</v>
      </c>
      <c r="AQ959" s="59">
        <f>VLOOKUP(AI959,'SCORE TALLER'!$AG$2:$AH$10,2,TRUE)*AQ$2</f>
        <v>0.4</v>
      </c>
      <c r="AR959" s="59">
        <f>VLOOKUP(AC959,'SCORE TALLER'!$U$2:$V$10,2,FALSE)*AR$2</f>
        <v>0.03</v>
      </c>
      <c r="AS959" s="59">
        <f>VLOOKUP(AE959,'SCORE TALLER'!$Y$2:$Z$10,2,FALSE)*AS$2</f>
        <v>0.01</v>
      </c>
      <c r="AT959" s="59">
        <f>VLOOKUP(Z959,'SCORE TALLER'!$O$2:$P$10,2,TRUE)*AT$2</f>
        <v>0.02</v>
      </c>
      <c r="AU959" s="59">
        <f>VLOOKUP(S959,'SCORE TALLER'!$A$2:$B$10,2,FALSE)*AU$2</f>
        <v>0.15000000000000002</v>
      </c>
      <c r="AV959" s="59">
        <f>VLOOKUP(AJ959,'SCORE TALLER'!$AI$2:$AJ$10,2,TRUE)*AV$2</f>
        <v>0.2</v>
      </c>
      <c r="AW959" s="59">
        <f>VLOOKUP(AK959,'SCORE TALLER'!$AK$2:$AL$10,2,TRUE)*AW$2</f>
        <v>0.2</v>
      </c>
      <c r="AX959" s="59">
        <f>VLOOKUP(T959,'SCORE TALLER'!$C$2:$D$10,2,FALSE)*AX$2</f>
        <v>0</v>
      </c>
      <c r="AY959" s="59">
        <f>VLOOKUP(W959,'SCORE TALLER'!$I$2:$J$10,2,TRUE)*AY$2</f>
        <v>0</v>
      </c>
      <c r="AZ959" s="59">
        <f>VLOOKUP(X959,'SCORE TALLER'!$K$2:$L$10,2,TRUE)*AZ$2</f>
        <v>0</v>
      </c>
      <c r="BA959" s="59">
        <f>VLOOKUP(U959,'SCORE TALLER'!$E$2:$F$10,2,FALSE)*BA$2</f>
        <v>0</v>
      </c>
      <c r="BB959" s="59">
        <f>VLOOKUP(Y959,'SCORE TALLER'!$M$2:$N$10,2,TRUE)*BB$2</f>
        <v>0.05</v>
      </c>
      <c r="BC959" s="59">
        <f>VLOOKUP(AA959,'SCORE TALLER'!$Q$2:$R$10,2,FALSE)*BC$2</f>
        <v>0</v>
      </c>
      <c r="BD959" s="59">
        <f>VLOOKUP(V959,'SCORE TALLER'!$G$2:$H$10,2,FALSE)*BD$2</f>
        <v>0</v>
      </c>
      <c r="BE959" s="59">
        <f>VLOOKUP(AF959,'SCORE TALLER'!$AA$2:$AB$10,2,FALSE)*BE$2</f>
        <v>0</v>
      </c>
      <c r="BF959" s="59">
        <f>VLOOKUP(AL959,'SCORE TALLER'!$AM$2:$AN$10,2,TRUE)*BF$2</f>
        <v>0</v>
      </c>
      <c r="BG959" s="67">
        <f t="shared" si="202"/>
        <v>1.31</v>
      </c>
      <c r="BH959" s="67" t="str">
        <f>VLOOKUP(BG959,'SCORE TALLER'!$AP$2:$AQ$7,2,TRUE)</f>
        <v>2. Normal</v>
      </c>
      <c r="BI959" s="67" t="str">
        <f t="shared" si="204"/>
        <v>LBZ</v>
      </c>
      <c r="BJ959" s="67" t="str">
        <f t="shared" si="204"/>
        <v>A</v>
      </c>
      <c r="BK959" s="67" t="str">
        <f t="shared" si="205"/>
        <v>A</v>
      </c>
      <c r="BL959" s="86">
        <f t="shared" si="203"/>
        <v>6165280</v>
      </c>
      <c r="BM959" s="86">
        <f t="shared" si="206"/>
        <v>0</v>
      </c>
    </row>
    <row r="960" spans="1:65" x14ac:dyDescent="0.3">
      <c r="A960" s="57">
        <v>24068462</v>
      </c>
      <c r="B960" s="12" t="s">
        <v>1098</v>
      </c>
      <c r="C960" s="58" t="s">
        <v>105</v>
      </c>
      <c r="D960" s="58" t="s">
        <v>115</v>
      </c>
      <c r="E960" s="58"/>
      <c r="F960" s="58">
        <v>5089305</v>
      </c>
      <c r="G960" s="58">
        <f t="shared" si="194"/>
        <v>2513050</v>
      </c>
      <c r="H960" s="58">
        <f t="shared" si="195"/>
        <v>0</v>
      </c>
      <c r="I960" s="58">
        <v>5089000</v>
      </c>
      <c r="J960" s="58">
        <v>220098</v>
      </c>
      <c r="K960" s="58">
        <v>0</v>
      </c>
      <c r="L960" s="58">
        <v>6130000</v>
      </c>
      <c r="M960" s="58">
        <v>2576255</v>
      </c>
      <c r="N960" s="58">
        <f>VLOOKUP(AD960,'tabla ingresos'!$A$3:$D$15,4,FALSE)</f>
        <v>3000000</v>
      </c>
      <c r="O960" s="58">
        <v>58849.278896697229</v>
      </c>
      <c r="P960" s="58">
        <v>1500000</v>
      </c>
      <c r="Q960" s="58">
        <v>0</v>
      </c>
      <c r="R960" s="12">
        <v>68001</v>
      </c>
      <c r="S960" s="12" t="s">
        <v>87</v>
      </c>
      <c r="T960" s="12" t="s">
        <v>89</v>
      </c>
      <c r="U960" s="12" t="s">
        <v>10</v>
      </c>
      <c r="V960" s="12">
        <v>4</v>
      </c>
      <c r="W960" s="12">
        <v>0</v>
      </c>
      <c r="X960" s="12">
        <v>0</v>
      </c>
      <c r="Y960" s="59">
        <v>2.6575342465753424</v>
      </c>
      <c r="Z960" s="59">
        <v>42.065753424657537</v>
      </c>
      <c r="AA960" s="12">
        <v>1</v>
      </c>
      <c r="AB960" s="12">
        <v>6</v>
      </c>
      <c r="AC960" s="12">
        <v>3</v>
      </c>
      <c r="AD960" s="12">
        <v>4</v>
      </c>
      <c r="AE960" s="12">
        <v>2</v>
      </c>
      <c r="AF960" s="58" t="s">
        <v>10</v>
      </c>
      <c r="AG960" s="66">
        <f t="shared" si="196"/>
        <v>6.1988284199266046E-2</v>
      </c>
      <c r="AH960" s="67">
        <f t="shared" si="197"/>
        <v>1.4642900000000001</v>
      </c>
      <c r="AI960" s="67">
        <f t="shared" si="198"/>
        <v>0.57250111111111113</v>
      </c>
      <c r="AJ960" s="67">
        <f t="shared" si="199"/>
        <v>0.55845555555555559</v>
      </c>
      <c r="AK960" s="67">
        <f t="shared" si="200"/>
        <v>0</v>
      </c>
      <c r="AL960" s="67">
        <f t="shared" si="201"/>
        <v>0</v>
      </c>
      <c r="AM960" s="59">
        <f>VLOOKUP(AG960,'SCORE TALLER'!$AC$2:$AD$10,2,TRUE)*AM$2</f>
        <v>0</v>
      </c>
      <c r="AN960" s="59">
        <f>VLOOKUP(AD960,'SCORE TALLER'!$W$2:$X$10,2,TRUE)*AN$2</f>
        <v>0.24</v>
      </c>
      <c r="AO960" s="59">
        <f>VLOOKUP(AB960,'SCORE TALLER'!$S$2:$T$10,2,FALSE)*AO$2</f>
        <v>0</v>
      </c>
      <c r="AP960" s="59">
        <f>VLOOKUP(AH960,'SCORE TALLER'!$AE$2:$AF$10,2,TRUE)*AP$2</f>
        <v>0</v>
      </c>
      <c r="AQ960" s="59">
        <f>VLOOKUP(AI960,'SCORE TALLER'!$AG$2:$AH$10,2,TRUE)*AQ$2</f>
        <v>0.4</v>
      </c>
      <c r="AR960" s="59">
        <f>VLOOKUP(AC960,'SCORE TALLER'!$U$2:$V$10,2,FALSE)*AR$2</f>
        <v>0.03</v>
      </c>
      <c r="AS960" s="59">
        <f>VLOOKUP(AE960,'SCORE TALLER'!$Y$2:$Z$10,2,FALSE)*AS$2</f>
        <v>0.01</v>
      </c>
      <c r="AT960" s="59">
        <f>VLOOKUP(Z960,'SCORE TALLER'!$O$2:$P$10,2,TRUE)*AT$2</f>
        <v>0.03</v>
      </c>
      <c r="AU960" s="59">
        <f>VLOOKUP(S960,'SCORE TALLER'!$A$2:$B$10,2,FALSE)*AU$2</f>
        <v>0.15000000000000002</v>
      </c>
      <c r="AV960" s="59">
        <f>VLOOKUP(AJ960,'SCORE TALLER'!$AI$2:$AJ$10,2,TRUE)*AV$2</f>
        <v>0.25</v>
      </c>
      <c r="AW960" s="59">
        <f>VLOOKUP(AK960,'SCORE TALLER'!$AK$2:$AL$10,2,TRUE)*AW$2</f>
        <v>0.25</v>
      </c>
      <c r="AX960" s="59">
        <f>VLOOKUP(T960,'SCORE TALLER'!$C$2:$D$10,2,FALSE)*AX$2</f>
        <v>0</v>
      </c>
      <c r="AY960" s="59">
        <f>VLOOKUP(W960,'SCORE TALLER'!$I$2:$J$10,2,TRUE)*AY$2</f>
        <v>0</v>
      </c>
      <c r="AZ960" s="59">
        <f>VLOOKUP(X960,'SCORE TALLER'!$K$2:$L$10,2,TRUE)*AZ$2</f>
        <v>0</v>
      </c>
      <c r="BA960" s="59">
        <f>VLOOKUP(U960,'SCORE TALLER'!$E$2:$F$10,2,FALSE)*BA$2</f>
        <v>0</v>
      </c>
      <c r="BB960" s="59">
        <f>VLOOKUP(Y960,'SCORE TALLER'!$M$2:$N$10,2,TRUE)*BB$2</f>
        <v>0.04</v>
      </c>
      <c r="BC960" s="59">
        <f>VLOOKUP(AA960,'SCORE TALLER'!$Q$2:$R$10,2,FALSE)*BC$2</f>
        <v>0.05</v>
      </c>
      <c r="BD960" s="59">
        <f>VLOOKUP(V960,'SCORE TALLER'!$G$2:$H$10,2,FALSE)*BD$2</f>
        <v>0</v>
      </c>
      <c r="BE960" s="59">
        <f>VLOOKUP(AF960,'SCORE TALLER'!$AA$2:$AB$10,2,FALSE)*BE$2</f>
        <v>0</v>
      </c>
      <c r="BF960" s="59">
        <f>VLOOKUP(AL960,'SCORE TALLER'!$AM$2:$AN$10,2,TRUE)*BF$2</f>
        <v>0</v>
      </c>
      <c r="BG960" s="67">
        <f t="shared" si="202"/>
        <v>1.4500000000000002</v>
      </c>
      <c r="BH960" s="67" t="str">
        <f>VLOOKUP(BG960,'SCORE TALLER'!$AP$2:$AQ$7,2,TRUE)</f>
        <v>2. Normal</v>
      </c>
      <c r="BI960" s="67" t="str">
        <f t="shared" si="204"/>
        <v>LBZ</v>
      </c>
      <c r="BJ960" s="67" t="str">
        <f t="shared" si="204"/>
        <v>A</v>
      </c>
      <c r="BK960" s="67" t="str">
        <f t="shared" si="205"/>
        <v>A</v>
      </c>
      <c r="BL960" s="86">
        <f t="shared" si="203"/>
        <v>0</v>
      </c>
      <c r="BM960" s="86">
        <f t="shared" si="206"/>
        <v>0</v>
      </c>
    </row>
    <row r="961" spans="1:65" x14ac:dyDescent="0.3">
      <c r="A961" s="57">
        <v>2002406224</v>
      </c>
      <c r="B961" s="12" t="s">
        <v>1099</v>
      </c>
      <c r="C961" s="58" t="s">
        <v>105</v>
      </c>
      <c r="D961" s="58" t="s">
        <v>114</v>
      </c>
      <c r="E961" s="58"/>
      <c r="F961" s="58">
        <v>3558956</v>
      </c>
      <c r="G961" s="58">
        <f t="shared" si="194"/>
        <v>1845336</v>
      </c>
      <c r="H961" s="58">
        <f t="shared" si="195"/>
        <v>1845336</v>
      </c>
      <c r="I961" s="58">
        <v>3559000</v>
      </c>
      <c r="J961" s="58">
        <v>205257</v>
      </c>
      <c r="K961" s="58">
        <v>0</v>
      </c>
      <c r="L961" s="58">
        <v>0</v>
      </c>
      <c r="M961" s="58">
        <v>1713620</v>
      </c>
      <c r="N961" s="58">
        <f>VLOOKUP(AD961,'tabla ingresos'!$A$3:$D$15,4,FALSE)</f>
        <v>2000000</v>
      </c>
      <c r="O961" s="58">
        <v>254102.81287447401</v>
      </c>
      <c r="P961" s="58">
        <v>9449000</v>
      </c>
      <c r="Q961" s="58">
        <v>0</v>
      </c>
      <c r="R961" s="12">
        <v>13001</v>
      </c>
      <c r="S961" s="12" t="s">
        <v>88</v>
      </c>
      <c r="T961" s="12" t="s">
        <v>89</v>
      </c>
      <c r="U961" s="12" t="s">
        <v>10</v>
      </c>
      <c r="V961" s="12">
        <v>4</v>
      </c>
      <c r="W961" s="12">
        <v>0</v>
      </c>
      <c r="X961" s="12">
        <v>0</v>
      </c>
      <c r="Y961" s="59">
        <v>4.4904109589041097</v>
      </c>
      <c r="Z961" s="59">
        <v>24.342465753424658</v>
      </c>
      <c r="AA961" s="12">
        <v>1</v>
      </c>
      <c r="AB961" s="12">
        <v>4</v>
      </c>
      <c r="AC961" s="12">
        <v>1</v>
      </c>
      <c r="AD961" s="12">
        <v>3</v>
      </c>
      <c r="AE961" s="12">
        <v>1</v>
      </c>
      <c r="AF961" s="58" t="s">
        <v>10</v>
      </c>
      <c r="AG961" s="66">
        <f t="shared" si="196"/>
        <v>0.15311993762482465</v>
      </c>
      <c r="AH961" s="67">
        <f t="shared" si="197"/>
        <v>4.3359853333333334</v>
      </c>
      <c r="AI961" s="67">
        <f t="shared" si="198"/>
        <v>0.57120666666666664</v>
      </c>
      <c r="AJ961" s="67">
        <f t="shared" si="199"/>
        <v>0.61511199999999999</v>
      </c>
      <c r="AK961" s="67">
        <f t="shared" si="200"/>
        <v>0.61511199999999999</v>
      </c>
      <c r="AL961" s="67">
        <f t="shared" si="201"/>
        <v>0</v>
      </c>
      <c r="AM961" s="59">
        <f>VLOOKUP(AG961,'SCORE TALLER'!$AC$2:$AD$10,2,TRUE)*AM$2</f>
        <v>0</v>
      </c>
      <c r="AN961" s="59">
        <f>VLOOKUP(AD961,'SCORE TALLER'!$W$2:$X$10,2,TRUE)*AN$2</f>
        <v>0.32</v>
      </c>
      <c r="AO961" s="59">
        <f>VLOOKUP(AB961,'SCORE TALLER'!$S$2:$T$10,2,FALSE)*AO$2</f>
        <v>0.02</v>
      </c>
      <c r="AP961" s="59">
        <f>VLOOKUP(AH961,'SCORE TALLER'!$AE$2:$AF$10,2,TRUE)*AP$2</f>
        <v>0</v>
      </c>
      <c r="AQ961" s="59">
        <f>VLOOKUP(AI961,'SCORE TALLER'!$AG$2:$AH$10,2,TRUE)*AQ$2</f>
        <v>0.4</v>
      </c>
      <c r="AR961" s="59">
        <f>VLOOKUP(AC961,'SCORE TALLER'!$U$2:$V$10,2,FALSE)*AR$2</f>
        <v>0.05</v>
      </c>
      <c r="AS961" s="59">
        <f>VLOOKUP(AE961,'SCORE TALLER'!$Y$2:$Z$10,2,FALSE)*AS$2</f>
        <v>0.03</v>
      </c>
      <c r="AT961" s="59">
        <f>VLOOKUP(Z961,'SCORE TALLER'!$O$2:$P$10,2,TRUE)*AT$2</f>
        <v>0.05</v>
      </c>
      <c r="AU961" s="59">
        <f>VLOOKUP(S961,'SCORE TALLER'!$A$2:$B$10,2,FALSE)*AU$2</f>
        <v>0.25</v>
      </c>
      <c r="AV961" s="59">
        <f>VLOOKUP(AJ961,'SCORE TALLER'!$AI$2:$AJ$10,2,TRUE)*AV$2</f>
        <v>0.25</v>
      </c>
      <c r="AW961" s="59">
        <f>VLOOKUP(AK961,'SCORE TALLER'!$AK$2:$AL$10,2,TRUE)*AW$2</f>
        <v>0.25</v>
      </c>
      <c r="AX961" s="59">
        <f>VLOOKUP(T961,'SCORE TALLER'!$C$2:$D$10,2,FALSE)*AX$2</f>
        <v>0</v>
      </c>
      <c r="AY961" s="59">
        <f>VLOOKUP(W961,'SCORE TALLER'!$I$2:$J$10,2,TRUE)*AY$2</f>
        <v>0</v>
      </c>
      <c r="AZ961" s="59">
        <f>VLOOKUP(X961,'SCORE TALLER'!$K$2:$L$10,2,TRUE)*AZ$2</f>
        <v>0</v>
      </c>
      <c r="BA961" s="59">
        <f>VLOOKUP(U961,'SCORE TALLER'!$E$2:$F$10,2,FALSE)*BA$2</f>
        <v>0</v>
      </c>
      <c r="BB961" s="59">
        <f>VLOOKUP(Y961,'SCORE TALLER'!$M$2:$N$10,2,TRUE)*BB$2</f>
        <v>0.03</v>
      </c>
      <c r="BC961" s="59">
        <f>VLOOKUP(AA961,'SCORE TALLER'!$Q$2:$R$10,2,FALSE)*BC$2</f>
        <v>0.05</v>
      </c>
      <c r="BD961" s="59">
        <f>VLOOKUP(V961,'SCORE TALLER'!$G$2:$H$10,2,FALSE)*BD$2</f>
        <v>0</v>
      </c>
      <c r="BE961" s="59">
        <f>VLOOKUP(AF961,'SCORE TALLER'!$AA$2:$AB$10,2,FALSE)*BE$2</f>
        <v>0</v>
      </c>
      <c r="BF961" s="59">
        <f>VLOOKUP(AL961,'SCORE TALLER'!$AM$2:$AN$10,2,TRUE)*BF$2</f>
        <v>0</v>
      </c>
      <c r="BG961" s="67">
        <f t="shared" si="202"/>
        <v>1.7000000000000002</v>
      </c>
      <c r="BH961" s="67" t="str">
        <f>VLOOKUP(BG961,'SCORE TALLER'!$AP$2:$AQ$7,2,TRUE)</f>
        <v>2. Normal</v>
      </c>
      <c r="BI961" s="67" t="str">
        <f t="shared" si="204"/>
        <v>LBZ</v>
      </c>
      <c r="BJ961" s="67" t="str">
        <f t="shared" si="204"/>
        <v>A</v>
      </c>
      <c r="BK961" s="67" t="str">
        <f t="shared" si="205"/>
        <v>A</v>
      </c>
      <c r="BL961" s="86">
        <f t="shared" si="203"/>
        <v>1845336</v>
      </c>
      <c r="BM961" s="86">
        <f t="shared" si="206"/>
        <v>0</v>
      </c>
    </row>
    <row r="962" spans="1:65" x14ac:dyDescent="0.3">
      <c r="A962" s="57">
        <v>2044000202</v>
      </c>
      <c r="B962" s="12" t="s">
        <v>1100</v>
      </c>
      <c r="C962" s="58" t="s">
        <v>105</v>
      </c>
      <c r="D962" s="58" t="s">
        <v>114</v>
      </c>
      <c r="E962" s="58"/>
      <c r="F962" s="58">
        <v>2836556</v>
      </c>
      <c r="G962" s="58">
        <f t="shared" si="194"/>
        <v>1979936</v>
      </c>
      <c r="H962" s="58">
        <f t="shared" si="195"/>
        <v>1979936</v>
      </c>
      <c r="I962" s="58">
        <v>2837000</v>
      </c>
      <c r="J962" s="58">
        <v>123154</v>
      </c>
      <c r="K962" s="58">
        <v>0</v>
      </c>
      <c r="L962" s="58">
        <v>0</v>
      </c>
      <c r="M962" s="58">
        <v>856620</v>
      </c>
      <c r="N962" s="58">
        <f>VLOOKUP(AD962,'tabla ingresos'!$A$3:$D$15,4,FALSE)</f>
        <v>1000000</v>
      </c>
      <c r="O962" s="58">
        <v>263836.34274951322</v>
      </c>
      <c r="P962" s="58">
        <v>11414000</v>
      </c>
      <c r="Q962" s="58">
        <v>0</v>
      </c>
      <c r="R962" s="12">
        <v>13760</v>
      </c>
      <c r="S962" s="12" t="s">
        <v>88</v>
      </c>
      <c r="T962" s="12" t="s">
        <v>89</v>
      </c>
      <c r="U962" s="12" t="s">
        <v>10</v>
      </c>
      <c r="V962" s="12">
        <v>4</v>
      </c>
      <c r="W962" s="12">
        <v>0</v>
      </c>
      <c r="X962" s="12">
        <v>0</v>
      </c>
      <c r="Y962" s="59">
        <v>2.2383561643835614</v>
      </c>
      <c r="Z962" s="59">
        <v>35.167123287671231</v>
      </c>
      <c r="AA962" s="12">
        <v>1</v>
      </c>
      <c r="AB962" s="12">
        <v>2</v>
      </c>
      <c r="AC962" s="12">
        <v>1</v>
      </c>
      <c r="AD962" s="12">
        <v>2</v>
      </c>
      <c r="AE962" s="12">
        <v>3</v>
      </c>
      <c r="AF962" s="58" t="s">
        <v>10</v>
      </c>
      <c r="AG962" s="66">
        <f t="shared" si="196"/>
        <v>0.25799356183300881</v>
      </c>
      <c r="AH962" s="67">
        <f t="shared" si="197"/>
        <v>9.500370666666667</v>
      </c>
      <c r="AI962" s="67">
        <f t="shared" si="198"/>
        <v>0.57108000000000003</v>
      </c>
      <c r="AJ962" s="67">
        <f t="shared" si="199"/>
        <v>1.3199573333333334</v>
      </c>
      <c r="AK962" s="67">
        <f t="shared" si="200"/>
        <v>1.3199573333333334</v>
      </c>
      <c r="AL962" s="67">
        <f t="shared" si="201"/>
        <v>0</v>
      </c>
      <c r="AM962" s="59">
        <f>VLOOKUP(AG962,'SCORE TALLER'!$AC$2:$AD$10,2,TRUE)*AM$2</f>
        <v>0</v>
      </c>
      <c r="AN962" s="59">
        <f>VLOOKUP(AD962,'SCORE TALLER'!$W$2:$X$10,2,TRUE)*AN$2</f>
        <v>0.32</v>
      </c>
      <c r="AO962" s="59">
        <f>VLOOKUP(AB962,'SCORE TALLER'!$S$2:$T$10,2,FALSE)*AO$2</f>
        <v>0.04</v>
      </c>
      <c r="AP962" s="59">
        <f>VLOOKUP(AH962,'SCORE TALLER'!$AE$2:$AF$10,2,TRUE)*AP$2</f>
        <v>0.08</v>
      </c>
      <c r="AQ962" s="59">
        <f>VLOOKUP(AI962,'SCORE TALLER'!$AG$2:$AH$10,2,TRUE)*AQ$2</f>
        <v>0.4</v>
      </c>
      <c r="AR962" s="59">
        <f>VLOOKUP(AC962,'SCORE TALLER'!$U$2:$V$10,2,FALSE)*AR$2</f>
        <v>0.05</v>
      </c>
      <c r="AS962" s="59">
        <f>VLOOKUP(AE962,'SCORE TALLER'!$Y$2:$Z$10,2,FALSE)*AS$2</f>
        <v>0.02</v>
      </c>
      <c r="AT962" s="59">
        <f>VLOOKUP(Z962,'SCORE TALLER'!$O$2:$P$10,2,TRUE)*AT$2</f>
        <v>0.03</v>
      </c>
      <c r="AU962" s="59">
        <f>VLOOKUP(S962,'SCORE TALLER'!$A$2:$B$10,2,FALSE)*AU$2</f>
        <v>0.25</v>
      </c>
      <c r="AV962" s="59">
        <f>VLOOKUP(AJ962,'SCORE TALLER'!$AI$2:$AJ$10,2,TRUE)*AV$2</f>
        <v>0.2</v>
      </c>
      <c r="AW962" s="59">
        <f>VLOOKUP(AK962,'SCORE TALLER'!$AK$2:$AL$10,2,TRUE)*AW$2</f>
        <v>0.2</v>
      </c>
      <c r="AX962" s="59">
        <f>VLOOKUP(T962,'SCORE TALLER'!$C$2:$D$10,2,FALSE)*AX$2</f>
        <v>0</v>
      </c>
      <c r="AY962" s="59">
        <f>VLOOKUP(W962,'SCORE TALLER'!$I$2:$J$10,2,TRUE)*AY$2</f>
        <v>0</v>
      </c>
      <c r="AZ962" s="59">
        <f>VLOOKUP(X962,'SCORE TALLER'!$K$2:$L$10,2,TRUE)*AZ$2</f>
        <v>0</v>
      </c>
      <c r="BA962" s="59">
        <f>VLOOKUP(U962,'SCORE TALLER'!$E$2:$F$10,2,FALSE)*BA$2</f>
        <v>0</v>
      </c>
      <c r="BB962" s="59">
        <f>VLOOKUP(Y962,'SCORE TALLER'!$M$2:$N$10,2,TRUE)*BB$2</f>
        <v>0.04</v>
      </c>
      <c r="BC962" s="59">
        <f>VLOOKUP(AA962,'SCORE TALLER'!$Q$2:$R$10,2,FALSE)*BC$2</f>
        <v>0.05</v>
      </c>
      <c r="BD962" s="59">
        <f>VLOOKUP(V962,'SCORE TALLER'!$G$2:$H$10,2,FALSE)*BD$2</f>
        <v>0</v>
      </c>
      <c r="BE962" s="59">
        <f>VLOOKUP(AF962,'SCORE TALLER'!$AA$2:$AB$10,2,FALSE)*BE$2</f>
        <v>0</v>
      </c>
      <c r="BF962" s="59">
        <f>VLOOKUP(AL962,'SCORE TALLER'!$AM$2:$AN$10,2,TRUE)*BF$2</f>
        <v>0</v>
      </c>
      <c r="BG962" s="67">
        <f t="shared" si="202"/>
        <v>1.6800000000000002</v>
      </c>
      <c r="BH962" s="67" t="str">
        <f>VLOOKUP(BG962,'SCORE TALLER'!$AP$2:$AQ$7,2,TRUE)</f>
        <v>2. Normal</v>
      </c>
      <c r="BI962" s="67" t="str">
        <f t="shared" si="204"/>
        <v>LBZ</v>
      </c>
      <c r="BJ962" s="67" t="str">
        <f t="shared" si="204"/>
        <v>A</v>
      </c>
      <c r="BK962" s="67" t="str">
        <f t="shared" si="205"/>
        <v>A</v>
      </c>
      <c r="BL962" s="86">
        <f t="shared" si="203"/>
        <v>1979936</v>
      </c>
      <c r="BM962" s="86">
        <f t="shared" si="206"/>
        <v>0</v>
      </c>
    </row>
    <row r="963" spans="1:65" x14ac:dyDescent="0.3">
      <c r="A963" s="57">
        <v>2222200426</v>
      </c>
      <c r="B963" s="12" t="s">
        <v>1101</v>
      </c>
      <c r="C963" s="58" t="s">
        <v>105</v>
      </c>
      <c r="D963" s="58" t="s">
        <v>114</v>
      </c>
      <c r="E963" s="58"/>
      <c r="F963" s="58">
        <v>2553487</v>
      </c>
      <c r="G963" s="58">
        <f t="shared" si="194"/>
        <v>1696867</v>
      </c>
      <c r="H963" s="58">
        <f t="shared" si="195"/>
        <v>1696867</v>
      </c>
      <c r="I963" s="58">
        <v>2553000</v>
      </c>
      <c r="J963" s="58">
        <v>99549</v>
      </c>
      <c r="K963" s="58">
        <v>0</v>
      </c>
      <c r="L963" s="58">
        <v>0</v>
      </c>
      <c r="M963" s="58">
        <v>856620</v>
      </c>
      <c r="N963" s="58">
        <f>VLOOKUP(AD963,'tabla ingresos'!$A$3:$D$15,4,FALSE)</f>
        <v>1000000</v>
      </c>
      <c r="O963" s="58">
        <v>84577.439730950107</v>
      </c>
      <c r="P963" s="58">
        <v>3444000</v>
      </c>
      <c r="Q963" s="58">
        <v>0</v>
      </c>
      <c r="R963" s="12">
        <v>13052</v>
      </c>
      <c r="S963" s="12" t="s">
        <v>88</v>
      </c>
      <c r="T963" s="12" t="s">
        <v>89</v>
      </c>
      <c r="U963" s="12" t="s">
        <v>10</v>
      </c>
      <c r="V963" s="12">
        <v>4</v>
      </c>
      <c r="W963" s="12">
        <v>0</v>
      </c>
      <c r="X963" s="12">
        <v>0</v>
      </c>
      <c r="Y963" s="59">
        <v>2.1972602739726028</v>
      </c>
      <c r="Z963" s="59">
        <v>34.249315068493154</v>
      </c>
      <c r="AA963" s="12">
        <v>2</v>
      </c>
      <c r="AB963" s="12">
        <v>2</v>
      </c>
      <c r="AC963" s="12">
        <v>2</v>
      </c>
      <c r="AD963" s="12">
        <v>2</v>
      </c>
      <c r="AE963" s="12">
        <v>3</v>
      </c>
      <c r="AF963" s="58" t="s">
        <v>10</v>
      </c>
      <c r="AG963" s="66">
        <f t="shared" si="196"/>
        <v>0.1227509598206334</v>
      </c>
      <c r="AH963" s="67">
        <f t="shared" si="197"/>
        <v>3.9983246666666665</v>
      </c>
      <c r="AI963" s="67">
        <f t="shared" si="198"/>
        <v>0.57108000000000003</v>
      </c>
      <c r="AJ963" s="67">
        <f t="shared" si="199"/>
        <v>1.1312446666666667</v>
      </c>
      <c r="AK963" s="67">
        <f t="shared" si="200"/>
        <v>1.1312446666666667</v>
      </c>
      <c r="AL963" s="67">
        <f t="shared" si="201"/>
        <v>0</v>
      </c>
      <c r="AM963" s="59">
        <f>VLOOKUP(AG963,'SCORE TALLER'!$AC$2:$AD$10,2,TRUE)*AM$2</f>
        <v>0</v>
      </c>
      <c r="AN963" s="59">
        <f>VLOOKUP(AD963,'SCORE TALLER'!$W$2:$X$10,2,TRUE)*AN$2</f>
        <v>0.32</v>
      </c>
      <c r="AO963" s="59">
        <f>VLOOKUP(AB963,'SCORE TALLER'!$S$2:$T$10,2,FALSE)*AO$2</f>
        <v>0.04</v>
      </c>
      <c r="AP963" s="59">
        <f>VLOOKUP(AH963,'SCORE TALLER'!$AE$2:$AF$10,2,TRUE)*AP$2</f>
        <v>0</v>
      </c>
      <c r="AQ963" s="59">
        <f>VLOOKUP(AI963,'SCORE TALLER'!$AG$2:$AH$10,2,TRUE)*AQ$2</f>
        <v>0.4</v>
      </c>
      <c r="AR963" s="59">
        <f>VLOOKUP(AC963,'SCORE TALLER'!$U$2:$V$10,2,FALSE)*AR$2</f>
        <v>0.04</v>
      </c>
      <c r="AS963" s="59">
        <f>VLOOKUP(AE963,'SCORE TALLER'!$Y$2:$Z$10,2,FALSE)*AS$2</f>
        <v>0.02</v>
      </c>
      <c r="AT963" s="59">
        <f>VLOOKUP(Z963,'SCORE TALLER'!$O$2:$P$10,2,TRUE)*AT$2</f>
        <v>0.04</v>
      </c>
      <c r="AU963" s="59">
        <f>VLOOKUP(S963,'SCORE TALLER'!$A$2:$B$10,2,FALSE)*AU$2</f>
        <v>0.25</v>
      </c>
      <c r="AV963" s="59">
        <f>VLOOKUP(AJ963,'SCORE TALLER'!$AI$2:$AJ$10,2,TRUE)*AV$2</f>
        <v>0.2</v>
      </c>
      <c r="AW963" s="59">
        <f>VLOOKUP(AK963,'SCORE TALLER'!$AK$2:$AL$10,2,TRUE)*AW$2</f>
        <v>0.2</v>
      </c>
      <c r="AX963" s="59">
        <f>VLOOKUP(T963,'SCORE TALLER'!$C$2:$D$10,2,FALSE)*AX$2</f>
        <v>0</v>
      </c>
      <c r="AY963" s="59">
        <f>VLOOKUP(W963,'SCORE TALLER'!$I$2:$J$10,2,TRUE)*AY$2</f>
        <v>0</v>
      </c>
      <c r="AZ963" s="59">
        <f>VLOOKUP(X963,'SCORE TALLER'!$K$2:$L$10,2,TRUE)*AZ$2</f>
        <v>0</v>
      </c>
      <c r="BA963" s="59">
        <f>VLOOKUP(U963,'SCORE TALLER'!$E$2:$F$10,2,FALSE)*BA$2</f>
        <v>0</v>
      </c>
      <c r="BB963" s="59">
        <f>VLOOKUP(Y963,'SCORE TALLER'!$M$2:$N$10,2,TRUE)*BB$2</f>
        <v>0.04</v>
      </c>
      <c r="BC963" s="59">
        <f>VLOOKUP(AA963,'SCORE TALLER'!$Q$2:$R$10,2,FALSE)*BC$2</f>
        <v>0</v>
      </c>
      <c r="BD963" s="59">
        <f>VLOOKUP(V963,'SCORE TALLER'!$G$2:$H$10,2,FALSE)*BD$2</f>
        <v>0</v>
      </c>
      <c r="BE963" s="59">
        <f>VLOOKUP(AF963,'SCORE TALLER'!$AA$2:$AB$10,2,FALSE)*BE$2</f>
        <v>0</v>
      </c>
      <c r="BF963" s="59">
        <f>VLOOKUP(AL963,'SCORE TALLER'!$AM$2:$AN$10,2,TRUE)*BF$2</f>
        <v>0</v>
      </c>
      <c r="BG963" s="67">
        <f t="shared" si="202"/>
        <v>1.55</v>
      </c>
      <c r="BH963" s="67" t="str">
        <f>VLOOKUP(BG963,'SCORE TALLER'!$AP$2:$AQ$7,2,TRUE)</f>
        <v>2. Normal</v>
      </c>
      <c r="BI963" s="67" t="str">
        <f t="shared" si="204"/>
        <v>LBZ</v>
      </c>
      <c r="BJ963" s="67" t="str">
        <f t="shared" si="204"/>
        <v>A</v>
      </c>
      <c r="BK963" s="67" t="str">
        <f t="shared" si="205"/>
        <v>A</v>
      </c>
      <c r="BL963" s="86">
        <f t="shared" si="203"/>
        <v>1696867</v>
      </c>
      <c r="BM963" s="86">
        <f t="shared" si="206"/>
        <v>0</v>
      </c>
    </row>
    <row r="964" spans="1:65" x14ac:dyDescent="0.3">
      <c r="A964" s="57">
        <v>84668080</v>
      </c>
      <c r="B964" s="12" t="s">
        <v>1102</v>
      </c>
      <c r="C964" s="58" t="s">
        <v>107</v>
      </c>
      <c r="D964" s="58" t="s">
        <v>29</v>
      </c>
      <c r="E964" s="58"/>
      <c r="F964" s="58">
        <v>1833843</v>
      </c>
      <c r="G964" s="58">
        <f t="shared" si="194"/>
        <v>977223</v>
      </c>
      <c r="H964" s="58">
        <f t="shared" si="195"/>
        <v>977223</v>
      </c>
      <c r="I964" s="58" t="e">
        <v>#N/A</v>
      </c>
      <c r="J964" s="58">
        <v>115964</v>
      </c>
      <c r="K964" s="58">
        <v>0</v>
      </c>
      <c r="L964" s="58">
        <v>0</v>
      </c>
      <c r="M964" s="58">
        <v>856620</v>
      </c>
      <c r="N964" s="58">
        <f>VLOOKUP(AD964,'tabla ingresos'!$A$3:$D$15,4,FALSE)</f>
        <v>1000000</v>
      </c>
      <c r="O964" s="58">
        <v>0</v>
      </c>
      <c r="P964" s="58">
        <v>0</v>
      </c>
      <c r="Q964" s="58">
        <v>0</v>
      </c>
      <c r="R964" s="12">
        <v>13052</v>
      </c>
      <c r="S964" s="12" t="s">
        <v>88</v>
      </c>
      <c r="T964" s="12" t="s">
        <v>89</v>
      </c>
      <c r="U964" s="12" t="s">
        <v>10</v>
      </c>
      <c r="V964" s="12">
        <v>4</v>
      </c>
      <c r="W964" s="12">
        <v>0</v>
      </c>
      <c r="X964" s="12">
        <v>0</v>
      </c>
      <c r="Y964" s="59">
        <v>2.1972602739726028</v>
      </c>
      <c r="Z964" s="59">
        <v>47.841095890410962</v>
      </c>
      <c r="AA964" s="12">
        <v>1</v>
      </c>
      <c r="AB964" s="12">
        <v>3</v>
      </c>
      <c r="AC964" s="12">
        <v>1</v>
      </c>
      <c r="AD964" s="12">
        <v>2</v>
      </c>
      <c r="AE964" s="12">
        <v>2</v>
      </c>
      <c r="AF964" s="58" t="s">
        <v>91</v>
      </c>
      <c r="AG964" s="66">
        <f t="shared" si="196"/>
        <v>7.7309333333333327E-2</v>
      </c>
      <c r="AH964" s="67">
        <f t="shared" si="197"/>
        <v>1.2225619999999999</v>
      </c>
      <c r="AI964" s="67">
        <f t="shared" si="198"/>
        <v>0.57108000000000003</v>
      </c>
      <c r="AJ964" s="67">
        <f t="shared" si="199"/>
        <v>0.65148200000000001</v>
      </c>
      <c r="AK964" s="67">
        <f t="shared" si="200"/>
        <v>0.65148200000000001</v>
      </c>
      <c r="AL964" s="67">
        <f t="shared" si="201"/>
        <v>0</v>
      </c>
      <c r="AM964" s="59">
        <f>VLOOKUP(AG964,'SCORE TALLER'!$AC$2:$AD$10,2,TRUE)*AM$2</f>
        <v>0</v>
      </c>
      <c r="AN964" s="59">
        <f>VLOOKUP(AD964,'SCORE TALLER'!$W$2:$X$10,2,TRUE)*AN$2</f>
        <v>0.32</v>
      </c>
      <c r="AO964" s="59">
        <f>VLOOKUP(AB964,'SCORE TALLER'!$S$2:$T$10,2,FALSE)*AO$2</f>
        <v>0.03</v>
      </c>
      <c r="AP964" s="59">
        <f>VLOOKUP(AH964,'SCORE TALLER'!$AE$2:$AF$10,2,TRUE)*AP$2</f>
        <v>0</v>
      </c>
      <c r="AQ964" s="59">
        <f>VLOOKUP(AI964,'SCORE TALLER'!$AG$2:$AH$10,2,TRUE)*AQ$2</f>
        <v>0.4</v>
      </c>
      <c r="AR964" s="59">
        <f>VLOOKUP(AC964,'SCORE TALLER'!$U$2:$V$10,2,FALSE)*AR$2</f>
        <v>0.05</v>
      </c>
      <c r="AS964" s="59">
        <f>VLOOKUP(AE964,'SCORE TALLER'!$Y$2:$Z$10,2,FALSE)*AS$2</f>
        <v>0.01</v>
      </c>
      <c r="AT964" s="59">
        <f>VLOOKUP(Z964,'SCORE TALLER'!$O$2:$P$10,2,TRUE)*AT$2</f>
        <v>0.02</v>
      </c>
      <c r="AU964" s="59">
        <f>VLOOKUP(S964,'SCORE TALLER'!$A$2:$B$10,2,FALSE)*AU$2</f>
        <v>0.25</v>
      </c>
      <c r="AV964" s="59">
        <f>VLOOKUP(AJ964,'SCORE TALLER'!$AI$2:$AJ$10,2,TRUE)*AV$2</f>
        <v>0.25</v>
      </c>
      <c r="AW964" s="59">
        <f>VLOOKUP(AK964,'SCORE TALLER'!$AK$2:$AL$10,2,TRUE)*AW$2</f>
        <v>0.25</v>
      </c>
      <c r="AX964" s="59">
        <f>VLOOKUP(T964,'SCORE TALLER'!$C$2:$D$10,2,FALSE)*AX$2</f>
        <v>0</v>
      </c>
      <c r="AY964" s="59">
        <f>VLOOKUP(W964,'SCORE TALLER'!$I$2:$J$10,2,TRUE)*AY$2</f>
        <v>0</v>
      </c>
      <c r="AZ964" s="59">
        <f>VLOOKUP(X964,'SCORE TALLER'!$K$2:$L$10,2,TRUE)*AZ$2</f>
        <v>0</v>
      </c>
      <c r="BA964" s="59">
        <f>VLOOKUP(U964,'SCORE TALLER'!$E$2:$F$10,2,FALSE)*BA$2</f>
        <v>0</v>
      </c>
      <c r="BB964" s="59">
        <f>VLOOKUP(Y964,'SCORE TALLER'!$M$2:$N$10,2,TRUE)*BB$2</f>
        <v>0.04</v>
      </c>
      <c r="BC964" s="59">
        <f>VLOOKUP(AA964,'SCORE TALLER'!$Q$2:$R$10,2,FALSE)*BC$2</f>
        <v>0.05</v>
      </c>
      <c r="BD964" s="59">
        <f>VLOOKUP(V964,'SCORE TALLER'!$G$2:$H$10,2,FALSE)*BD$2</f>
        <v>0</v>
      </c>
      <c r="BE964" s="59">
        <f>VLOOKUP(AF964,'SCORE TALLER'!$AA$2:$AB$10,2,FALSE)*BE$2</f>
        <v>0.30000000000000004</v>
      </c>
      <c r="BF964" s="59">
        <f>VLOOKUP(AL964,'SCORE TALLER'!$AM$2:$AN$10,2,TRUE)*BF$2</f>
        <v>0</v>
      </c>
      <c r="BG964" s="67">
        <f t="shared" si="202"/>
        <v>1.9700000000000002</v>
      </c>
      <c r="BH964" s="67" t="str">
        <f>VLOOKUP(BG964,'SCORE TALLER'!$AP$2:$AQ$7,2,TRUE)</f>
        <v>2. Normal</v>
      </c>
      <c r="BI964" s="67" t="str">
        <f t="shared" si="204"/>
        <v>LBZ</v>
      </c>
      <c r="BJ964" s="67" t="str">
        <f t="shared" si="204"/>
        <v>A</v>
      </c>
      <c r="BK964" s="67" t="str">
        <f t="shared" si="205"/>
        <v>SIN</v>
      </c>
      <c r="BL964" s="86">
        <f t="shared" si="203"/>
        <v>977223</v>
      </c>
      <c r="BM964" s="86">
        <f t="shared" si="206"/>
        <v>0</v>
      </c>
    </row>
    <row r="965" spans="1:65" x14ac:dyDescent="0.3">
      <c r="A965" s="57">
        <v>2044026446</v>
      </c>
      <c r="B965" s="12" t="s">
        <v>1103</v>
      </c>
      <c r="C965" s="58" t="s">
        <v>105</v>
      </c>
      <c r="D965" s="58" t="s">
        <v>29</v>
      </c>
      <c r="E965" s="58"/>
      <c r="F965" s="58">
        <v>1801681</v>
      </c>
      <c r="G965" s="58">
        <f t="shared" ref="G965:G1028" si="207">+IF(F965&gt;M965+100000,F965-M965,0)</f>
        <v>945061</v>
      </c>
      <c r="H965" s="58">
        <f t="shared" ref="H965:H1028" si="208">IF(G965&gt;L965+100000,G965-L965,0)</f>
        <v>945061</v>
      </c>
      <c r="I965" s="58">
        <v>1802000</v>
      </c>
      <c r="J965" s="58">
        <v>126470.00000000001</v>
      </c>
      <c r="K965" s="58">
        <v>0</v>
      </c>
      <c r="L965" s="58">
        <v>0</v>
      </c>
      <c r="M965" s="58">
        <v>856620</v>
      </c>
      <c r="N965" s="58">
        <f>VLOOKUP(AD965,'tabla ingresos'!$A$3:$D$15,4,FALSE)</f>
        <v>1000000</v>
      </c>
      <c r="O965" s="58">
        <v>9120.2235508097274</v>
      </c>
      <c r="P965" s="58">
        <v>410000</v>
      </c>
      <c r="Q965" s="58">
        <v>0</v>
      </c>
      <c r="R965" s="12">
        <v>13052</v>
      </c>
      <c r="S965" s="12" t="s">
        <v>88</v>
      </c>
      <c r="T965" s="12" t="s">
        <v>89</v>
      </c>
      <c r="U965" s="12" t="s">
        <v>10</v>
      </c>
      <c r="V965" s="12">
        <v>4</v>
      </c>
      <c r="W965" s="12">
        <v>0</v>
      </c>
      <c r="X965" s="12">
        <v>0</v>
      </c>
      <c r="Y965" s="59">
        <v>2.1972602739726028</v>
      </c>
      <c r="Z965" s="59">
        <v>31.920547945205481</v>
      </c>
      <c r="AA965" s="12">
        <v>1</v>
      </c>
      <c r="AB965" s="12">
        <v>2</v>
      </c>
      <c r="AC965" s="12">
        <v>1</v>
      </c>
      <c r="AD965" s="12">
        <v>2</v>
      </c>
      <c r="AE965" s="12">
        <v>3</v>
      </c>
      <c r="AF965" s="58" t="s">
        <v>10</v>
      </c>
      <c r="AG965" s="66">
        <f t="shared" ref="AG965:AG1028" si="209">+(O965+J965)/(N965*1.5)</f>
        <v>9.0393482367206499E-2</v>
      </c>
      <c r="AH965" s="67">
        <f t="shared" ref="AH965:AH1028" si="210">+(P965+F965)/(N965*1.5)</f>
        <v>1.4744539999999999</v>
      </c>
      <c r="AI965" s="67">
        <f t="shared" ref="AI965:AI1028" si="211">+(E965+M965)/(N965*1.5)</f>
        <v>0.57108000000000003</v>
      </c>
      <c r="AJ965" s="67">
        <f t="shared" ref="AJ965:AJ1028" si="212">+G965/(N965*1.5)</f>
        <v>0.63004066666666669</v>
      </c>
      <c r="AK965" s="67">
        <f t="shared" ref="AK965:AK1028" si="213">+H965/(N965*1.5)</f>
        <v>0.63004066666666669</v>
      </c>
      <c r="AL965" s="67">
        <f t="shared" ref="AL965:AL1028" si="214">+Q965/(N965*1.5)</f>
        <v>0</v>
      </c>
      <c r="AM965" s="59">
        <f>VLOOKUP(AG965,'SCORE TALLER'!$AC$2:$AD$10,2,TRUE)*AM$2</f>
        <v>0</v>
      </c>
      <c r="AN965" s="59">
        <f>VLOOKUP(AD965,'SCORE TALLER'!$W$2:$X$10,2,TRUE)*AN$2</f>
        <v>0.32</v>
      </c>
      <c r="AO965" s="59">
        <f>VLOOKUP(AB965,'SCORE TALLER'!$S$2:$T$10,2,FALSE)*AO$2</f>
        <v>0.04</v>
      </c>
      <c r="AP965" s="59">
        <f>VLOOKUP(AH965,'SCORE TALLER'!$AE$2:$AF$10,2,TRUE)*AP$2</f>
        <v>0</v>
      </c>
      <c r="AQ965" s="59">
        <f>VLOOKUP(AI965,'SCORE TALLER'!$AG$2:$AH$10,2,TRUE)*AQ$2</f>
        <v>0.4</v>
      </c>
      <c r="AR965" s="59">
        <f>VLOOKUP(AC965,'SCORE TALLER'!$U$2:$V$10,2,FALSE)*AR$2</f>
        <v>0.05</v>
      </c>
      <c r="AS965" s="59">
        <f>VLOOKUP(AE965,'SCORE TALLER'!$Y$2:$Z$10,2,FALSE)*AS$2</f>
        <v>0.02</v>
      </c>
      <c r="AT965" s="59">
        <f>VLOOKUP(Z965,'SCORE TALLER'!$O$2:$P$10,2,TRUE)*AT$2</f>
        <v>0.04</v>
      </c>
      <c r="AU965" s="59">
        <f>VLOOKUP(S965,'SCORE TALLER'!$A$2:$B$10,2,FALSE)*AU$2</f>
        <v>0.25</v>
      </c>
      <c r="AV965" s="59">
        <f>VLOOKUP(AJ965,'SCORE TALLER'!$AI$2:$AJ$10,2,TRUE)*AV$2</f>
        <v>0.25</v>
      </c>
      <c r="AW965" s="59">
        <f>VLOOKUP(AK965,'SCORE TALLER'!$AK$2:$AL$10,2,TRUE)*AW$2</f>
        <v>0.25</v>
      </c>
      <c r="AX965" s="59">
        <f>VLOOKUP(T965,'SCORE TALLER'!$C$2:$D$10,2,FALSE)*AX$2</f>
        <v>0</v>
      </c>
      <c r="AY965" s="59">
        <f>VLOOKUP(W965,'SCORE TALLER'!$I$2:$J$10,2,TRUE)*AY$2</f>
        <v>0</v>
      </c>
      <c r="AZ965" s="59">
        <f>VLOOKUP(X965,'SCORE TALLER'!$K$2:$L$10,2,TRUE)*AZ$2</f>
        <v>0</v>
      </c>
      <c r="BA965" s="59">
        <f>VLOOKUP(U965,'SCORE TALLER'!$E$2:$F$10,2,FALSE)*BA$2</f>
        <v>0</v>
      </c>
      <c r="BB965" s="59">
        <f>VLOOKUP(Y965,'SCORE TALLER'!$M$2:$N$10,2,TRUE)*BB$2</f>
        <v>0.04</v>
      </c>
      <c r="BC965" s="59">
        <f>VLOOKUP(AA965,'SCORE TALLER'!$Q$2:$R$10,2,FALSE)*BC$2</f>
        <v>0.05</v>
      </c>
      <c r="BD965" s="59">
        <f>VLOOKUP(V965,'SCORE TALLER'!$G$2:$H$10,2,FALSE)*BD$2</f>
        <v>0</v>
      </c>
      <c r="BE965" s="59">
        <f>VLOOKUP(AF965,'SCORE TALLER'!$AA$2:$AB$10,2,FALSE)*BE$2</f>
        <v>0</v>
      </c>
      <c r="BF965" s="59">
        <f>VLOOKUP(AL965,'SCORE TALLER'!$AM$2:$AN$10,2,TRUE)*BF$2</f>
        <v>0</v>
      </c>
      <c r="BG965" s="67">
        <f t="shared" ref="BG965:BG1028" si="215">+SUM(AM965:BF965)</f>
        <v>1.7100000000000002</v>
      </c>
      <c r="BH965" s="67" t="str">
        <f>VLOOKUP(BG965,'SCORE TALLER'!$AP$2:$AQ$7,2,TRUE)</f>
        <v>2. Normal</v>
      </c>
      <c r="BI965" s="67" t="str">
        <f t="shared" si="204"/>
        <v>LBZ</v>
      </c>
      <c r="BJ965" s="67" t="str">
        <f t="shared" si="204"/>
        <v>A</v>
      </c>
      <c r="BK965" s="67" t="str">
        <f t="shared" si="205"/>
        <v>A</v>
      </c>
      <c r="BL965" s="86">
        <f t="shared" ref="BL965:BL1028" si="216">+H965</f>
        <v>945061</v>
      </c>
      <c r="BM965" s="86">
        <f t="shared" si="206"/>
        <v>0</v>
      </c>
    </row>
    <row r="966" spans="1:65" x14ac:dyDescent="0.3">
      <c r="A966" s="57">
        <v>2082880824</v>
      </c>
      <c r="B966" s="12" t="s">
        <v>1104</v>
      </c>
      <c r="C966" s="58" t="s">
        <v>105</v>
      </c>
      <c r="D966" s="58" t="s">
        <v>114</v>
      </c>
      <c r="E966" s="58"/>
      <c r="F966" s="58">
        <v>3242183</v>
      </c>
      <c r="G966" s="58">
        <f t="shared" si="207"/>
        <v>1536063</v>
      </c>
      <c r="H966" s="58">
        <f t="shared" si="208"/>
        <v>1536063</v>
      </c>
      <c r="I966" s="58">
        <v>3242000</v>
      </c>
      <c r="J966" s="58">
        <v>159990</v>
      </c>
      <c r="K966" s="58">
        <v>0</v>
      </c>
      <c r="L966" s="58">
        <v>0</v>
      </c>
      <c r="M966" s="58">
        <v>1706120</v>
      </c>
      <c r="N966" s="58">
        <f>VLOOKUP(AD966,'tabla ingresos'!$A$3:$D$15,4,FALSE)</f>
        <v>2000000</v>
      </c>
      <c r="O966" s="58">
        <v>55431.38441629622</v>
      </c>
      <c r="P966" s="58">
        <v>2385000</v>
      </c>
      <c r="Q966" s="58">
        <v>0</v>
      </c>
      <c r="R966" s="12">
        <v>13052</v>
      </c>
      <c r="S966" s="12" t="s">
        <v>88</v>
      </c>
      <c r="T966" s="12" t="s">
        <v>89</v>
      </c>
      <c r="U966" s="12" t="s">
        <v>10</v>
      </c>
      <c r="V966" s="12">
        <v>4</v>
      </c>
      <c r="W966" s="12">
        <v>0</v>
      </c>
      <c r="X966" s="12">
        <v>0</v>
      </c>
      <c r="Y966" s="59">
        <v>3.8191780821917809</v>
      </c>
      <c r="Z966" s="59">
        <v>34.200000000000003</v>
      </c>
      <c r="AA966" s="12">
        <v>1</v>
      </c>
      <c r="AB966" s="12">
        <v>4</v>
      </c>
      <c r="AC966" s="12">
        <v>1</v>
      </c>
      <c r="AD966" s="12">
        <v>3</v>
      </c>
      <c r="AE966" s="12">
        <v>1</v>
      </c>
      <c r="AF966" s="58" t="s">
        <v>10</v>
      </c>
      <c r="AG966" s="66">
        <f t="shared" si="209"/>
        <v>7.18071281387654E-2</v>
      </c>
      <c r="AH966" s="67">
        <f t="shared" si="210"/>
        <v>1.8757276666666667</v>
      </c>
      <c r="AI966" s="67">
        <f t="shared" si="211"/>
        <v>0.56870666666666669</v>
      </c>
      <c r="AJ966" s="67">
        <f t="shared" si="212"/>
        <v>0.51202099999999995</v>
      </c>
      <c r="AK966" s="67">
        <f t="shared" si="213"/>
        <v>0.51202099999999995</v>
      </c>
      <c r="AL966" s="67">
        <f t="shared" si="214"/>
        <v>0</v>
      </c>
      <c r="AM966" s="59">
        <f>VLOOKUP(AG966,'SCORE TALLER'!$AC$2:$AD$10,2,TRUE)*AM$2</f>
        <v>0</v>
      </c>
      <c r="AN966" s="59">
        <f>VLOOKUP(AD966,'SCORE TALLER'!$W$2:$X$10,2,TRUE)*AN$2</f>
        <v>0.32</v>
      </c>
      <c r="AO966" s="59">
        <f>VLOOKUP(AB966,'SCORE TALLER'!$S$2:$T$10,2,FALSE)*AO$2</f>
        <v>0.02</v>
      </c>
      <c r="AP966" s="59">
        <f>VLOOKUP(AH966,'SCORE TALLER'!$AE$2:$AF$10,2,TRUE)*AP$2</f>
        <v>0</v>
      </c>
      <c r="AQ966" s="59">
        <f>VLOOKUP(AI966,'SCORE TALLER'!$AG$2:$AH$10,2,TRUE)*AQ$2</f>
        <v>0.4</v>
      </c>
      <c r="AR966" s="59">
        <f>VLOOKUP(AC966,'SCORE TALLER'!$U$2:$V$10,2,FALSE)*AR$2</f>
        <v>0.05</v>
      </c>
      <c r="AS966" s="59">
        <f>VLOOKUP(AE966,'SCORE TALLER'!$Y$2:$Z$10,2,FALSE)*AS$2</f>
        <v>0.03</v>
      </c>
      <c r="AT966" s="59">
        <f>VLOOKUP(Z966,'SCORE TALLER'!$O$2:$P$10,2,TRUE)*AT$2</f>
        <v>0.04</v>
      </c>
      <c r="AU966" s="59">
        <f>VLOOKUP(S966,'SCORE TALLER'!$A$2:$B$10,2,FALSE)*AU$2</f>
        <v>0.25</v>
      </c>
      <c r="AV966" s="59">
        <f>VLOOKUP(AJ966,'SCORE TALLER'!$AI$2:$AJ$10,2,TRUE)*AV$2</f>
        <v>0.25</v>
      </c>
      <c r="AW966" s="59">
        <f>VLOOKUP(AK966,'SCORE TALLER'!$AK$2:$AL$10,2,TRUE)*AW$2</f>
        <v>0.25</v>
      </c>
      <c r="AX966" s="59">
        <f>VLOOKUP(T966,'SCORE TALLER'!$C$2:$D$10,2,FALSE)*AX$2</f>
        <v>0</v>
      </c>
      <c r="AY966" s="59">
        <f>VLOOKUP(W966,'SCORE TALLER'!$I$2:$J$10,2,TRUE)*AY$2</f>
        <v>0</v>
      </c>
      <c r="AZ966" s="59">
        <f>VLOOKUP(X966,'SCORE TALLER'!$K$2:$L$10,2,TRUE)*AZ$2</f>
        <v>0</v>
      </c>
      <c r="BA966" s="59">
        <f>VLOOKUP(U966,'SCORE TALLER'!$E$2:$F$10,2,FALSE)*BA$2</f>
        <v>0</v>
      </c>
      <c r="BB966" s="59">
        <f>VLOOKUP(Y966,'SCORE TALLER'!$M$2:$N$10,2,TRUE)*BB$2</f>
        <v>0.04</v>
      </c>
      <c r="BC966" s="59">
        <f>VLOOKUP(AA966,'SCORE TALLER'!$Q$2:$R$10,2,FALSE)*BC$2</f>
        <v>0.05</v>
      </c>
      <c r="BD966" s="59">
        <f>VLOOKUP(V966,'SCORE TALLER'!$G$2:$H$10,2,FALSE)*BD$2</f>
        <v>0</v>
      </c>
      <c r="BE966" s="59">
        <f>VLOOKUP(AF966,'SCORE TALLER'!$AA$2:$AB$10,2,FALSE)*BE$2</f>
        <v>0</v>
      </c>
      <c r="BF966" s="59">
        <f>VLOOKUP(AL966,'SCORE TALLER'!$AM$2:$AN$10,2,TRUE)*BF$2</f>
        <v>0</v>
      </c>
      <c r="BG966" s="67">
        <f t="shared" si="215"/>
        <v>1.7000000000000002</v>
      </c>
      <c r="BH966" s="67" t="str">
        <f>VLOOKUP(BG966,'SCORE TALLER'!$AP$2:$AQ$7,2,TRUE)</f>
        <v>2. Normal</v>
      </c>
      <c r="BI966" s="67" t="str">
        <f t="shared" ref="BI966:BJ1029" si="217">+T966</f>
        <v>LBZ</v>
      </c>
      <c r="BJ966" s="67" t="str">
        <f t="shared" si="217"/>
        <v>A</v>
      </c>
      <c r="BK966" s="67" t="str">
        <f t="shared" ref="BK966:BK1029" si="218">+AF966</f>
        <v>A</v>
      </c>
      <c r="BL966" s="86">
        <f t="shared" si="216"/>
        <v>1536063</v>
      </c>
      <c r="BM966" s="86">
        <f t="shared" ref="BM966:BM1029" si="219">+Q966</f>
        <v>0</v>
      </c>
    </row>
    <row r="967" spans="1:65" x14ac:dyDescent="0.3">
      <c r="A967" s="57">
        <v>2060468286</v>
      </c>
      <c r="B967" s="12" t="s">
        <v>1105</v>
      </c>
      <c r="C967" s="58" t="s">
        <v>107</v>
      </c>
      <c r="D967" s="58" t="s">
        <v>114</v>
      </c>
      <c r="E967" s="58"/>
      <c r="F967" s="58">
        <v>2409668</v>
      </c>
      <c r="G967" s="58">
        <f t="shared" si="207"/>
        <v>1557072</v>
      </c>
      <c r="H967" s="58">
        <f t="shared" si="208"/>
        <v>0</v>
      </c>
      <c r="I967" s="58" t="e">
        <v>#N/A</v>
      </c>
      <c r="J967" s="58">
        <v>133235</v>
      </c>
      <c r="K967" s="58">
        <v>0</v>
      </c>
      <c r="L967" s="58">
        <v>2393940</v>
      </c>
      <c r="M967" s="58">
        <v>852596</v>
      </c>
      <c r="N967" s="58">
        <f>VLOOKUP(AD967,'tabla ingresos'!$A$3:$D$15,4,FALSE)</f>
        <v>1000000</v>
      </c>
      <c r="O967" s="58">
        <v>0</v>
      </c>
      <c r="P967" s="58">
        <v>0</v>
      </c>
      <c r="Q967" s="58">
        <v>0</v>
      </c>
      <c r="R967" s="12">
        <v>76130</v>
      </c>
      <c r="S967" s="12" t="s">
        <v>87</v>
      </c>
      <c r="T967" s="12" t="s">
        <v>89</v>
      </c>
      <c r="U967" s="12" t="s">
        <v>10</v>
      </c>
      <c r="V967" s="12">
        <v>4</v>
      </c>
      <c r="W967" s="12">
        <v>0</v>
      </c>
      <c r="X967" s="12">
        <v>0</v>
      </c>
      <c r="Y967" s="59">
        <v>3.1835616438356165</v>
      </c>
      <c r="Z967" s="59">
        <v>33.202739726027396</v>
      </c>
      <c r="AA967" s="12">
        <v>2</v>
      </c>
      <c r="AB967" s="12">
        <v>0</v>
      </c>
      <c r="AC967" s="12">
        <v>1</v>
      </c>
      <c r="AD967" s="12">
        <v>2</v>
      </c>
      <c r="AE967" s="12">
        <v>3</v>
      </c>
      <c r="AF967" s="58" t="s">
        <v>91</v>
      </c>
      <c r="AG967" s="66">
        <f t="shared" si="209"/>
        <v>8.8823333333333337E-2</v>
      </c>
      <c r="AH967" s="67">
        <f t="shared" si="210"/>
        <v>1.6064453333333333</v>
      </c>
      <c r="AI967" s="67">
        <f t="shared" si="211"/>
        <v>0.56839733333333331</v>
      </c>
      <c r="AJ967" s="67">
        <f t="shared" si="212"/>
        <v>1.0380480000000001</v>
      </c>
      <c r="AK967" s="67">
        <f t="shared" si="213"/>
        <v>0</v>
      </c>
      <c r="AL967" s="67">
        <f t="shared" si="214"/>
        <v>0</v>
      </c>
      <c r="AM967" s="59">
        <f>VLOOKUP(AG967,'SCORE TALLER'!$AC$2:$AD$10,2,TRUE)*AM$2</f>
        <v>0</v>
      </c>
      <c r="AN967" s="59">
        <f>VLOOKUP(AD967,'SCORE TALLER'!$W$2:$X$10,2,TRUE)*AN$2</f>
        <v>0.32</v>
      </c>
      <c r="AO967" s="59">
        <f>VLOOKUP(AB967,'SCORE TALLER'!$S$2:$T$10,2,FALSE)*AO$2</f>
        <v>0.05</v>
      </c>
      <c r="AP967" s="59">
        <f>VLOOKUP(AH967,'SCORE TALLER'!$AE$2:$AF$10,2,TRUE)*AP$2</f>
        <v>0</v>
      </c>
      <c r="AQ967" s="59">
        <f>VLOOKUP(AI967,'SCORE TALLER'!$AG$2:$AH$10,2,TRUE)*AQ$2</f>
        <v>0.4</v>
      </c>
      <c r="AR967" s="59">
        <f>VLOOKUP(AC967,'SCORE TALLER'!$U$2:$V$10,2,FALSE)*AR$2</f>
        <v>0.05</v>
      </c>
      <c r="AS967" s="59">
        <f>VLOOKUP(AE967,'SCORE TALLER'!$Y$2:$Z$10,2,FALSE)*AS$2</f>
        <v>0.02</v>
      </c>
      <c r="AT967" s="59">
        <f>VLOOKUP(Z967,'SCORE TALLER'!$O$2:$P$10,2,TRUE)*AT$2</f>
        <v>0.04</v>
      </c>
      <c r="AU967" s="59">
        <f>VLOOKUP(S967,'SCORE TALLER'!$A$2:$B$10,2,FALSE)*AU$2</f>
        <v>0.15000000000000002</v>
      </c>
      <c r="AV967" s="59">
        <f>VLOOKUP(AJ967,'SCORE TALLER'!$AI$2:$AJ$10,2,TRUE)*AV$2</f>
        <v>0.2</v>
      </c>
      <c r="AW967" s="59">
        <f>VLOOKUP(AK967,'SCORE TALLER'!$AK$2:$AL$10,2,TRUE)*AW$2</f>
        <v>0.25</v>
      </c>
      <c r="AX967" s="59">
        <f>VLOOKUP(T967,'SCORE TALLER'!$C$2:$D$10,2,FALSE)*AX$2</f>
        <v>0</v>
      </c>
      <c r="AY967" s="59">
        <f>VLOOKUP(W967,'SCORE TALLER'!$I$2:$J$10,2,TRUE)*AY$2</f>
        <v>0</v>
      </c>
      <c r="AZ967" s="59">
        <f>VLOOKUP(X967,'SCORE TALLER'!$K$2:$L$10,2,TRUE)*AZ$2</f>
        <v>0</v>
      </c>
      <c r="BA967" s="59">
        <f>VLOOKUP(U967,'SCORE TALLER'!$E$2:$F$10,2,FALSE)*BA$2</f>
        <v>0</v>
      </c>
      <c r="BB967" s="59">
        <f>VLOOKUP(Y967,'SCORE TALLER'!$M$2:$N$10,2,TRUE)*BB$2</f>
        <v>0.04</v>
      </c>
      <c r="BC967" s="59">
        <f>VLOOKUP(AA967,'SCORE TALLER'!$Q$2:$R$10,2,FALSE)*BC$2</f>
        <v>0</v>
      </c>
      <c r="BD967" s="59">
        <f>VLOOKUP(V967,'SCORE TALLER'!$G$2:$H$10,2,FALSE)*BD$2</f>
        <v>0</v>
      </c>
      <c r="BE967" s="59">
        <f>VLOOKUP(AF967,'SCORE TALLER'!$AA$2:$AB$10,2,FALSE)*BE$2</f>
        <v>0.30000000000000004</v>
      </c>
      <c r="BF967" s="59">
        <f>VLOOKUP(AL967,'SCORE TALLER'!$AM$2:$AN$10,2,TRUE)*BF$2</f>
        <v>0</v>
      </c>
      <c r="BG967" s="67">
        <f t="shared" si="215"/>
        <v>1.8200000000000003</v>
      </c>
      <c r="BH967" s="67" t="str">
        <f>VLOOKUP(BG967,'SCORE TALLER'!$AP$2:$AQ$7,2,TRUE)</f>
        <v>2. Normal</v>
      </c>
      <c r="BI967" s="67" t="str">
        <f t="shared" si="217"/>
        <v>LBZ</v>
      </c>
      <c r="BJ967" s="67" t="str">
        <f t="shared" si="217"/>
        <v>A</v>
      </c>
      <c r="BK967" s="67" t="str">
        <f t="shared" si="218"/>
        <v>SIN</v>
      </c>
      <c r="BL967" s="86">
        <f t="shared" si="216"/>
        <v>0</v>
      </c>
      <c r="BM967" s="86">
        <f t="shared" si="219"/>
        <v>0</v>
      </c>
    </row>
    <row r="968" spans="1:65" x14ac:dyDescent="0.3">
      <c r="A968" s="57">
        <v>26808464</v>
      </c>
      <c r="B968" s="12" t="s">
        <v>1106</v>
      </c>
      <c r="C968" s="58" t="s">
        <v>107</v>
      </c>
      <c r="D968" s="58" t="s">
        <v>114</v>
      </c>
      <c r="E968" s="58">
        <v>312000</v>
      </c>
      <c r="F968" s="58">
        <v>1812279</v>
      </c>
      <c r="G968" s="58">
        <f t="shared" si="207"/>
        <v>1275457</v>
      </c>
      <c r="H968" s="58">
        <f t="shared" si="208"/>
        <v>1275457</v>
      </c>
      <c r="I968" s="58" t="e">
        <v>#N/A</v>
      </c>
      <c r="J968" s="58">
        <v>215721</v>
      </c>
      <c r="K968" s="58">
        <v>0</v>
      </c>
      <c r="L968" s="58">
        <v>0</v>
      </c>
      <c r="M968" s="58">
        <v>536822</v>
      </c>
      <c r="N968" s="58">
        <f>VLOOKUP(AD968,'tabla ingresos'!$A$3:$D$15,4,FALSE)</f>
        <v>1000000</v>
      </c>
      <c r="O968" s="58">
        <v>0</v>
      </c>
      <c r="P968" s="58">
        <v>0</v>
      </c>
      <c r="Q968" s="58">
        <v>0</v>
      </c>
      <c r="R968" s="12">
        <v>76275</v>
      </c>
      <c r="S968" s="12" t="s">
        <v>88</v>
      </c>
      <c r="T968" s="12" t="s">
        <v>89</v>
      </c>
      <c r="U968" s="12" t="s">
        <v>10</v>
      </c>
      <c r="V968" s="12">
        <v>4</v>
      </c>
      <c r="W968" s="12">
        <v>0</v>
      </c>
      <c r="X968" s="12">
        <v>0</v>
      </c>
      <c r="Y968" s="59">
        <v>1.6712328767123288</v>
      </c>
      <c r="Z968" s="59">
        <v>41.049315068493151</v>
      </c>
      <c r="AA968" s="12">
        <v>1</v>
      </c>
      <c r="AB968" s="12">
        <v>2</v>
      </c>
      <c r="AC968" s="12">
        <v>1</v>
      </c>
      <c r="AD968" s="12">
        <v>2</v>
      </c>
      <c r="AE968" s="12">
        <v>1</v>
      </c>
      <c r="AF968" s="58" t="s">
        <v>91</v>
      </c>
      <c r="AG968" s="66">
        <f t="shared" si="209"/>
        <v>0.143814</v>
      </c>
      <c r="AH968" s="67">
        <f t="shared" si="210"/>
        <v>1.208186</v>
      </c>
      <c r="AI968" s="67">
        <f t="shared" si="211"/>
        <v>0.56588133333333335</v>
      </c>
      <c r="AJ968" s="67">
        <f t="shared" si="212"/>
        <v>0.85030466666666671</v>
      </c>
      <c r="AK968" s="67">
        <f t="shared" si="213"/>
        <v>0.85030466666666671</v>
      </c>
      <c r="AL968" s="67">
        <f t="shared" si="214"/>
        <v>0</v>
      </c>
      <c r="AM968" s="59">
        <f>VLOOKUP(AG968,'SCORE TALLER'!$AC$2:$AD$10,2,TRUE)*AM$2</f>
        <v>0</v>
      </c>
      <c r="AN968" s="59">
        <f>VLOOKUP(AD968,'SCORE TALLER'!$W$2:$X$10,2,TRUE)*AN$2</f>
        <v>0.32</v>
      </c>
      <c r="AO968" s="59">
        <f>VLOOKUP(AB968,'SCORE TALLER'!$S$2:$T$10,2,FALSE)*AO$2</f>
        <v>0.04</v>
      </c>
      <c r="AP968" s="59">
        <f>VLOOKUP(AH968,'SCORE TALLER'!$AE$2:$AF$10,2,TRUE)*AP$2</f>
        <v>0</v>
      </c>
      <c r="AQ968" s="59">
        <f>VLOOKUP(AI968,'SCORE TALLER'!$AG$2:$AH$10,2,TRUE)*AQ$2</f>
        <v>0.4</v>
      </c>
      <c r="AR968" s="59">
        <f>VLOOKUP(AC968,'SCORE TALLER'!$U$2:$V$10,2,FALSE)*AR$2</f>
        <v>0.05</v>
      </c>
      <c r="AS968" s="59">
        <f>VLOOKUP(AE968,'SCORE TALLER'!$Y$2:$Z$10,2,FALSE)*AS$2</f>
        <v>0.03</v>
      </c>
      <c r="AT968" s="59">
        <f>VLOOKUP(Z968,'SCORE TALLER'!$O$2:$P$10,2,TRUE)*AT$2</f>
        <v>0.03</v>
      </c>
      <c r="AU968" s="59">
        <f>VLOOKUP(S968,'SCORE TALLER'!$A$2:$B$10,2,FALSE)*AU$2</f>
        <v>0.25</v>
      </c>
      <c r="AV968" s="59">
        <f>VLOOKUP(AJ968,'SCORE TALLER'!$AI$2:$AJ$10,2,TRUE)*AV$2</f>
        <v>0.25</v>
      </c>
      <c r="AW968" s="59">
        <f>VLOOKUP(AK968,'SCORE TALLER'!$AK$2:$AL$10,2,TRUE)*AW$2</f>
        <v>0.25</v>
      </c>
      <c r="AX968" s="59">
        <f>VLOOKUP(T968,'SCORE TALLER'!$C$2:$D$10,2,FALSE)*AX$2</f>
        <v>0</v>
      </c>
      <c r="AY968" s="59">
        <f>VLOOKUP(W968,'SCORE TALLER'!$I$2:$J$10,2,TRUE)*AY$2</f>
        <v>0</v>
      </c>
      <c r="AZ968" s="59">
        <f>VLOOKUP(X968,'SCORE TALLER'!$K$2:$L$10,2,TRUE)*AZ$2</f>
        <v>0</v>
      </c>
      <c r="BA968" s="59">
        <f>VLOOKUP(U968,'SCORE TALLER'!$E$2:$F$10,2,FALSE)*BA$2</f>
        <v>0</v>
      </c>
      <c r="BB968" s="59">
        <f>VLOOKUP(Y968,'SCORE TALLER'!$M$2:$N$10,2,TRUE)*BB$2</f>
        <v>0.05</v>
      </c>
      <c r="BC968" s="59">
        <f>VLOOKUP(AA968,'SCORE TALLER'!$Q$2:$R$10,2,FALSE)*BC$2</f>
        <v>0.05</v>
      </c>
      <c r="BD968" s="59">
        <f>VLOOKUP(V968,'SCORE TALLER'!$G$2:$H$10,2,FALSE)*BD$2</f>
        <v>0</v>
      </c>
      <c r="BE968" s="59">
        <f>VLOOKUP(AF968,'SCORE TALLER'!$AA$2:$AB$10,2,FALSE)*BE$2</f>
        <v>0.30000000000000004</v>
      </c>
      <c r="BF968" s="59">
        <f>VLOOKUP(AL968,'SCORE TALLER'!$AM$2:$AN$10,2,TRUE)*BF$2</f>
        <v>0</v>
      </c>
      <c r="BG968" s="67">
        <f t="shared" si="215"/>
        <v>2.0200000000000005</v>
      </c>
      <c r="BH968" s="67" t="str">
        <f>VLOOKUP(BG968,'SCORE TALLER'!$AP$2:$AQ$7,2,TRUE)</f>
        <v>3. Medio</v>
      </c>
      <c r="BI968" s="67" t="str">
        <f t="shared" si="217"/>
        <v>LBZ</v>
      </c>
      <c r="BJ968" s="67" t="str">
        <f t="shared" si="217"/>
        <v>A</v>
      </c>
      <c r="BK968" s="67" t="str">
        <f t="shared" si="218"/>
        <v>SIN</v>
      </c>
      <c r="BL968" s="86">
        <f t="shared" si="216"/>
        <v>1275457</v>
      </c>
      <c r="BM968" s="86">
        <f t="shared" si="219"/>
        <v>0</v>
      </c>
    </row>
    <row r="969" spans="1:65" x14ac:dyDescent="0.3">
      <c r="A969" s="57">
        <v>2008808024</v>
      </c>
      <c r="B969" s="12" t="s">
        <v>1107</v>
      </c>
      <c r="C969" s="58" t="s">
        <v>107</v>
      </c>
      <c r="D969" s="58" t="s">
        <v>114</v>
      </c>
      <c r="E969" s="58"/>
      <c r="F969" s="58">
        <v>2082259</v>
      </c>
      <c r="G969" s="58">
        <f t="shared" si="207"/>
        <v>1241639</v>
      </c>
      <c r="H969" s="58">
        <f t="shared" si="208"/>
        <v>0</v>
      </c>
      <c r="I969" s="58" t="e">
        <v>#N/A</v>
      </c>
      <c r="J969" s="58">
        <v>157937</v>
      </c>
      <c r="K969" s="58">
        <v>0</v>
      </c>
      <c r="L969" s="58">
        <v>1600000</v>
      </c>
      <c r="M969" s="58">
        <v>840620</v>
      </c>
      <c r="N969" s="58">
        <f>VLOOKUP(AD969,'tabla ingresos'!$A$3:$D$15,4,FALSE)</f>
        <v>1000000</v>
      </c>
      <c r="O969" s="58">
        <v>0</v>
      </c>
      <c r="P969" s="58">
        <v>0</v>
      </c>
      <c r="Q969" s="58">
        <v>0</v>
      </c>
      <c r="R969" s="12">
        <v>68615</v>
      </c>
      <c r="S969" s="12" t="s">
        <v>87</v>
      </c>
      <c r="T969" s="12" t="s">
        <v>89</v>
      </c>
      <c r="U969" s="12" t="s">
        <v>10</v>
      </c>
      <c r="V969" s="12">
        <v>4</v>
      </c>
      <c r="W969" s="12">
        <v>0</v>
      </c>
      <c r="X969" s="12">
        <v>0</v>
      </c>
      <c r="Y969" s="59">
        <v>1.989041095890411</v>
      </c>
      <c r="Z969" s="59">
        <v>24.545205479452054</v>
      </c>
      <c r="AA969" s="12">
        <v>1</v>
      </c>
      <c r="AB969" s="12">
        <v>2</v>
      </c>
      <c r="AC969" s="12">
        <v>1</v>
      </c>
      <c r="AD969" s="12">
        <v>2</v>
      </c>
      <c r="AE969" s="12">
        <v>3</v>
      </c>
      <c r="AF969" s="58" t="s">
        <v>91</v>
      </c>
      <c r="AG969" s="66">
        <f t="shared" si="209"/>
        <v>0.10529133333333333</v>
      </c>
      <c r="AH969" s="67">
        <f t="shared" si="210"/>
        <v>1.3881726666666667</v>
      </c>
      <c r="AI969" s="67">
        <f t="shared" si="211"/>
        <v>0.56041333333333332</v>
      </c>
      <c r="AJ969" s="67">
        <f t="shared" si="212"/>
        <v>0.82775933333333329</v>
      </c>
      <c r="AK969" s="67">
        <f t="shared" si="213"/>
        <v>0</v>
      </c>
      <c r="AL969" s="67">
        <f t="shared" si="214"/>
        <v>0</v>
      </c>
      <c r="AM969" s="59">
        <f>VLOOKUP(AG969,'SCORE TALLER'!$AC$2:$AD$10,2,TRUE)*AM$2</f>
        <v>0</v>
      </c>
      <c r="AN969" s="59">
        <f>VLOOKUP(AD969,'SCORE TALLER'!$W$2:$X$10,2,TRUE)*AN$2</f>
        <v>0.32</v>
      </c>
      <c r="AO969" s="59">
        <f>VLOOKUP(AB969,'SCORE TALLER'!$S$2:$T$10,2,FALSE)*AO$2</f>
        <v>0.04</v>
      </c>
      <c r="AP969" s="59">
        <f>VLOOKUP(AH969,'SCORE TALLER'!$AE$2:$AF$10,2,TRUE)*AP$2</f>
        <v>0</v>
      </c>
      <c r="AQ969" s="59">
        <f>VLOOKUP(AI969,'SCORE TALLER'!$AG$2:$AH$10,2,TRUE)*AQ$2</f>
        <v>0.4</v>
      </c>
      <c r="AR969" s="59">
        <f>VLOOKUP(AC969,'SCORE TALLER'!$U$2:$V$10,2,FALSE)*AR$2</f>
        <v>0.05</v>
      </c>
      <c r="AS969" s="59">
        <f>VLOOKUP(AE969,'SCORE TALLER'!$Y$2:$Z$10,2,FALSE)*AS$2</f>
        <v>0.02</v>
      </c>
      <c r="AT969" s="59">
        <f>VLOOKUP(Z969,'SCORE TALLER'!$O$2:$P$10,2,TRUE)*AT$2</f>
        <v>0.05</v>
      </c>
      <c r="AU969" s="59">
        <f>VLOOKUP(S969,'SCORE TALLER'!$A$2:$B$10,2,FALSE)*AU$2</f>
        <v>0.15000000000000002</v>
      </c>
      <c r="AV969" s="59">
        <f>VLOOKUP(AJ969,'SCORE TALLER'!$AI$2:$AJ$10,2,TRUE)*AV$2</f>
        <v>0.25</v>
      </c>
      <c r="AW969" s="59">
        <f>VLOOKUP(AK969,'SCORE TALLER'!$AK$2:$AL$10,2,TRUE)*AW$2</f>
        <v>0.25</v>
      </c>
      <c r="AX969" s="59">
        <f>VLOOKUP(T969,'SCORE TALLER'!$C$2:$D$10,2,FALSE)*AX$2</f>
        <v>0</v>
      </c>
      <c r="AY969" s="59">
        <f>VLOOKUP(W969,'SCORE TALLER'!$I$2:$J$10,2,TRUE)*AY$2</f>
        <v>0</v>
      </c>
      <c r="AZ969" s="59">
        <f>VLOOKUP(X969,'SCORE TALLER'!$K$2:$L$10,2,TRUE)*AZ$2</f>
        <v>0</v>
      </c>
      <c r="BA969" s="59">
        <f>VLOOKUP(U969,'SCORE TALLER'!$E$2:$F$10,2,FALSE)*BA$2</f>
        <v>0</v>
      </c>
      <c r="BB969" s="59">
        <f>VLOOKUP(Y969,'SCORE TALLER'!$M$2:$N$10,2,TRUE)*BB$2</f>
        <v>0.05</v>
      </c>
      <c r="BC969" s="59">
        <f>VLOOKUP(AA969,'SCORE TALLER'!$Q$2:$R$10,2,FALSE)*BC$2</f>
        <v>0.05</v>
      </c>
      <c r="BD969" s="59">
        <f>VLOOKUP(V969,'SCORE TALLER'!$G$2:$H$10,2,FALSE)*BD$2</f>
        <v>0</v>
      </c>
      <c r="BE969" s="59">
        <f>VLOOKUP(AF969,'SCORE TALLER'!$AA$2:$AB$10,2,FALSE)*BE$2</f>
        <v>0.30000000000000004</v>
      </c>
      <c r="BF969" s="59">
        <f>VLOOKUP(AL969,'SCORE TALLER'!$AM$2:$AN$10,2,TRUE)*BF$2</f>
        <v>0</v>
      </c>
      <c r="BG969" s="67">
        <f t="shared" si="215"/>
        <v>1.9300000000000004</v>
      </c>
      <c r="BH969" s="67" t="str">
        <f>VLOOKUP(BG969,'SCORE TALLER'!$AP$2:$AQ$7,2,TRUE)</f>
        <v>2. Normal</v>
      </c>
      <c r="BI969" s="67" t="str">
        <f t="shared" si="217"/>
        <v>LBZ</v>
      </c>
      <c r="BJ969" s="67" t="str">
        <f t="shared" si="217"/>
        <v>A</v>
      </c>
      <c r="BK969" s="67" t="str">
        <f t="shared" si="218"/>
        <v>SIN</v>
      </c>
      <c r="BL969" s="86">
        <f t="shared" si="216"/>
        <v>0</v>
      </c>
      <c r="BM969" s="86">
        <f t="shared" si="219"/>
        <v>0</v>
      </c>
    </row>
    <row r="970" spans="1:65" x14ac:dyDescent="0.3">
      <c r="A970" s="57">
        <v>2044042242</v>
      </c>
      <c r="B970" s="12" t="s">
        <v>1108</v>
      </c>
      <c r="C970" s="58" t="s">
        <v>107</v>
      </c>
      <c r="D970" s="58" t="s">
        <v>114</v>
      </c>
      <c r="E970" s="58"/>
      <c r="F970" s="58">
        <v>3275538</v>
      </c>
      <c r="G970" s="58">
        <f t="shared" si="207"/>
        <v>1597609</v>
      </c>
      <c r="H970" s="58">
        <f t="shared" si="208"/>
        <v>0</v>
      </c>
      <c r="I970" s="58" t="e">
        <v>#N/A</v>
      </c>
      <c r="J970" s="58">
        <v>142213</v>
      </c>
      <c r="K970" s="58">
        <v>0</v>
      </c>
      <c r="L970" s="58">
        <v>1552893</v>
      </c>
      <c r="M970" s="58">
        <v>1677929</v>
      </c>
      <c r="N970" s="58">
        <f>VLOOKUP(AD970,'tabla ingresos'!$A$3:$D$15,4,FALSE)</f>
        <v>2000000</v>
      </c>
      <c r="O970" s="58">
        <v>0</v>
      </c>
      <c r="P970" s="58">
        <v>0</v>
      </c>
      <c r="Q970" s="58">
        <v>0</v>
      </c>
      <c r="R970" s="12">
        <v>13052</v>
      </c>
      <c r="S970" s="12" t="s">
        <v>87</v>
      </c>
      <c r="T970" s="12" t="s">
        <v>89</v>
      </c>
      <c r="U970" s="12" t="s">
        <v>10</v>
      </c>
      <c r="V970" s="12">
        <v>4</v>
      </c>
      <c r="W970" s="12">
        <v>0</v>
      </c>
      <c r="X970" s="12">
        <v>0</v>
      </c>
      <c r="Y970" s="59">
        <v>3.1561643835616437</v>
      </c>
      <c r="Z970" s="59">
        <v>25.742465753424657</v>
      </c>
      <c r="AA970" s="12">
        <v>1</v>
      </c>
      <c r="AB970" s="12">
        <v>3</v>
      </c>
      <c r="AC970" s="12">
        <v>1</v>
      </c>
      <c r="AD970" s="12">
        <v>3</v>
      </c>
      <c r="AE970" s="12">
        <v>3</v>
      </c>
      <c r="AF970" s="58" t="s">
        <v>91</v>
      </c>
      <c r="AG970" s="66">
        <f t="shared" si="209"/>
        <v>4.7404333333333333E-2</v>
      </c>
      <c r="AH970" s="67">
        <f t="shared" si="210"/>
        <v>1.0918460000000001</v>
      </c>
      <c r="AI970" s="67">
        <f t="shared" si="211"/>
        <v>0.5593096666666667</v>
      </c>
      <c r="AJ970" s="67">
        <f t="shared" si="212"/>
        <v>0.53253633333333328</v>
      </c>
      <c r="AK970" s="67">
        <f t="shared" si="213"/>
        <v>0</v>
      </c>
      <c r="AL970" s="67">
        <f t="shared" si="214"/>
        <v>0</v>
      </c>
      <c r="AM970" s="59">
        <f>VLOOKUP(AG970,'SCORE TALLER'!$AC$2:$AD$10,2,TRUE)*AM$2</f>
        <v>0</v>
      </c>
      <c r="AN970" s="59">
        <f>VLOOKUP(AD970,'SCORE TALLER'!$W$2:$X$10,2,TRUE)*AN$2</f>
        <v>0.32</v>
      </c>
      <c r="AO970" s="59">
        <f>VLOOKUP(AB970,'SCORE TALLER'!$S$2:$T$10,2,FALSE)*AO$2</f>
        <v>0.03</v>
      </c>
      <c r="AP970" s="59">
        <f>VLOOKUP(AH970,'SCORE TALLER'!$AE$2:$AF$10,2,TRUE)*AP$2</f>
        <v>0</v>
      </c>
      <c r="AQ970" s="59">
        <f>VLOOKUP(AI970,'SCORE TALLER'!$AG$2:$AH$10,2,TRUE)*AQ$2</f>
        <v>0.4</v>
      </c>
      <c r="AR970" s="59">
        <f>VLOOKUP(AC970,'SCORE TALLER'!$U$2:$V$10,2,FALSE)*AR$2</f>
        <v>0.05</v>
      </c>
      <c r="AS970" s="59">
        <f>VLOOKUP(AE970,'SCORE TALLER'!$Y$2:$Z$10,2,FALSE)*AS$2</f>
        <v>0.02</v>
      </c>
      <c r="AT970" s="59">
        <f>VLOOKUP(Z970,'SCORE TALLER'!$O$2:$P$10,2,TRUE)*AT$2</f>
        <v>0.04</v>
      </c>
      <c r="AU970" s="59">
        <f>VLOOKUP(S970,'SCORE TALLER'!$A$2:$B$10,2,FALSE)*AU$2</f>
        <v>0.15000000000000002</v>
      </c>
      <c r="AV970" s="59">
        <f>VLOOKUP(AJ970,'SCORE TALLER'!$AI$2:$AJ$10,2,TRUE)*AV$2</f>
        <v>0.25</v>
      </c>
      <c r="AW970" s="59">
        <f>VLOOKUP(AK970,'SCORE TALLER'!$AK$2:$AL$10,2,TRUE)*AW$2</f>
        <v>0.25</v>
      </c>
      <c r="AX970" s="59">
        <f>VLOOKUP(T970,'SCORE TALLER'!$C$2:$D$10,2,FALSE)*AX$2</f>
        <v>0</v>
      </c>
      <c r="AY970" s="59">
        <f>VLOOKUP(W970,'SCORE TALLER'!$I$2:$J$10,2,TRUE)*AY$2</f>
        <v>0</v>
      </c>
      <c r="AZ970" s="59">
        <f>VLOOKUP(X970,'SCORE TALLER'!$K$2:$L$10,2,TRUE)*AZ$2</f>
        <v>0</v>
      </c>
      <c r="BA970" s="59">
        <f>VLOOKUP(U970,'SCORE TALLER'!$E$2:$F$10,2,FALSE)*BA$2</f>
        <v>0</v>
      </c>
      <c r="BB970" s="59">
        <f>VLOOKUP(Y970,'SCORE TALLER'!$M$2:$N$10,2,TRUE)*BB$2</f>
        <v>0.04</v>
      </c>
      <c r="BC970" s="59">
        <f>VLOOKUP(AA970,'SCORE TALLER'!$Q$2:$R$10,2,FALSE)*BC$2</f>
        <v>0.05</v>
      </c>
      <c r="BD970" s="59">
        <f>VLOOKUP(V970,'SCORE TALLER'!$G$2:$H$10,2,FALSE)*BD$2</f>
        <v>0</v>
      </c>
      <c r="BE970" s="59">
        <f>VLOOKUP(AF970,'SCORE TALLER'!$AA$2:$AB$10,2,FALSE)*BE$2</f>
        <v>0.30000000000000004</v>
      </c>
      <c r="BF970" s="59">
        <f>VLOOKUP(AL970,'SCORE TALLER'!$AM$2:$AN$10,2,TRUE)*BF$2</f>
        <v>0</v>
      </c>
      <c r="BG970" s="67">
        <f t="shared" si="215"/>
        <v>1.9000000000000004</v>
      </c>
      <c r="BH970" s="67" t="str">
        <f>VLOOKUP(BG970,'SCORE TALLER'!$AP$2:$AQ$7,2,TRUE)</f>
        <v>2. Normal</v>
      </c>
      <c r="BI970" s="67" t="str">
        <f t="shared" si="217"/>
        <v>LBZ</v>
      </c>
      <c r="BJ970" s="67" t="str">
        <f t="shared" si="217"/>
        <v>A</v>
      </c>
      <c r="BK970" s="67" t="str">
        <f t="shared" si="218"/>
        <v>SIN</v>
      </c>
      <c r="BL970" s="86">
        <f t="shared" si="216"/>
        <v>0</v>
      </c>
      <c r="BM970" s="86">
        <f t="shared" si="219"/>
        <v>0</v>
      </c>
    </row>
    <row r="971" spans="1:65" x14ac:dyDescent="0.3">
      <c r="A971" s="57">
        <v>2208060622</v>
      </c>
      <c r="B971" s="12" t="s">
        <v>1109</v>
      </c>
      <c r="C971" s="58" t="s">
        <v>107</v>
      </c>
      <c r="D971" s="58" t="s">
        <v>30</v>
      </c>
      <c r="E971" s="58">
        <v>830499</v>
      </c>
      <c r="F971" s="58">
        <v>9657008</v>
      </c>
      <c r="G971" s="58">
        <f t="shared" si="207"/>
        <v>7138759</v>
      </c>
      <c r="H971" s="58">
        <f t="shared" si="208"/>
        <v>5438759</v>
      </c>
      <c r="I971" s="58" t="e">
        <v>#N/A</v>
      </c>
      <c r="J971" s="58">
        <v>660328</v>
      </c>
      <c r="K971" s="58">
        <v>0</v>
      </c>
      <c r="L971" s="58">
        <v>1700000</v>
      </c>
      <c r="M971" s="58">
        <v>2518249</v>
      </c>
      <c r="N971" s="58">
        <f>VLOOKUP(AD971,'tabla ingresos'!$A$3:$D$15,4,FALSE)</f>
        <v>4000000</v>
      </c>
      <c r="O971" s="58">
        <v>0</v>
      </c>
      <c r="P971" s="58">
        <v>0</v>
      </c>
      <c r="Q971" s="58">
        <v>0</v>
      </c>
      <c r="R971" s="12">
        <v>76130</v>
      </c>
      <c r="S971" s="12" t="s">
        <v>87</v>
      </c>
      <c r="T971" s="12" t="s">
        <v>89</v>
      </c>
      <c r="U971" s="12" t="s">
        <v>10</v>
      </c>
      <c r="V971" s="12">
        <v>4</v>
      </c>
      <c r="W971" s="12">
        <v>0</v>
      </c>
      <c r="X971" s="12">
        <v>0</v>
      </c>
      <c r="Y971" s="59">
        <v>2.6849315068493151</v>
      </c>
      <c r="Z971" s="59">
        <v>29.934246575342467</v>
      </c>
      <c r="AA971" s="12">
        <v>1</v>
      </c>
      <c r="AB971" s="12">
        <v>0</v>
      </c>
      <c r="AC971" s="12">
        <v>3</v>
      </c>
      <c r="AD971" s="12">
        <v>5</v>
      </c>
      <c r="AE971" s="12">
        <v>1</v>
      </c>
      <c r="AF971" s="58" t="s">
        <v>91</v>
      </c>
      <c r="AG971" s="66">
        <f t="shared" si="209"/>
        <v>0.11005466666666666</v>
      </c>
      <c r="AH971" s="67">
        <f t="shared" si="210"/>
        <v>1.6095013333333332</v>
      </c>
      <c r="AI971" s="67">
        <f t="shared" si="211"/>
        <v>0.55812466666666671</v>
      </c>
      <c r="AJ971" s="67">
        <f t="shared" si="212"/>
        <v>1.1897931666666666</v>
      </c>
      <c r="AK971" s="67">
        <f t="shared" si="213"/>
        <v>0.90645983333333335</v>
      </c>
      <c r="AL971" s="67">
        <f t="shared" si="214"/>
        <v>0</v>
      </c>
      <c r="AM971" s="59">
        <f>VLOOKUP(AG971,'SCORE TALLER'!$AC$2:$AD$10,2,TRUE)*AM$2</f>
        <v>0</v>
      </c>
      <c r="AN971" s="59">
        <f>VLOOKUP(AD971,'SCORE TALLER'!$W$2:$X$10,2,TRUE)*AN$2</f>
        <v>0.24</v>
      </c>
      <c r="AO971" s="59">
        <f>VLOOKUP(AB971,'SCORE TALLER'!$S$2:$T$10,2,FALSE)*AO$2</f>
        <v>0.05</v>
      </c>
      <c r="AP971" s="59">
        <f>VLOOKUP(AH971,'SCORE TALLER'!$AE$2:$AF$10,2,TRUE)*AP$2</f>
        <v>0</v>
      </c>
      <c r="AQ971" s="59">
        <f>VLOOKUP(AI971,'SCORE TALLER'!$AG$2:$AH$10,2,TRUE)*AQ$2</f>
        <v>0.4</v>
      </c>
      <c r="AR971" s="59">
        <f>VLOOKUP(AC971,'SCORE TALLER'!$U$2:$V$10,2,FALSE)*AR$2</f>
        <v>0.03</v>
      </c>
      <c r="AS971" s="59">
        <f>VLOOKUP(AE971,'SCORE TALLER'!$Y$2:$Z$10,2,FALSE)*AS$2</f>
        <v>0.03</v>
      </c>
      <c r="AT971" s="59">
        <f>VLOOKUP(Z971,'SCORE TALLER'!$O$2:$P$10,2,TRUE)*AT$2</f>
        <v>0.04</v>
      </c>
      <c r="AU971" s="59">
        <f>VLOOKUP(S971,'SCORE TALLER'!$A$2:$B$10,2,FALSE)*AU$2</f>
        <v>0.15000000000000002</v>
      </c>
      <c r="AV971" s="59">
        <f>VLOOKUP(AJ971,'SCORE TALLER'!$AI$2:$AJ$10,2,TRUE)*AV$2</f>
        <v>0.2</v>
      </c>
      <c r="AW971" s="59">
        <f>VLOOKUP(AK971,'SCORE TALLER'!$AK$2:$AL$10,2,TRUE)*AW$2</f>
        <v>0.25</v>
      </c>
      <c r="AX971" s="59">
        <f>VLOOKUP(T971,'SCORE TALLER'!$C$2:$D$10,2,FALSE)*AX$2</f>
        <v>0</v>
      </c>
      <c r="AY971" s="59">
        <f>VLOOKUP(W971,'SCORE TALLER'!$I$2:$J$10,2,TRUE)*AY$2</f>
        <v>0</v>
      </c>
      <c r="AZ971" s="59">
        <f>VLOOKUP(X971,'SCORE TALLER'!$K$2:$L$10,2,TRUE)*AZ$2</f>
        <v>0</v>
      </c>
      <c r="BA971" s="59">
        <f>VLOOKUP(U971,'SCORE TALLER'!$E$2:$F$10,2,FALSE)*BA$2</f>
        <v>0</v>
      </c>
      <c r="BB971" s="59">
        <f>VLOOKUP(Y971,'SCORE TALLER'!$M$2:$N$10,2,TRUE)*BB$2</f>
        <v>0.04</v>
      </c>
      <c r="BC971" s="59">
        <f>VLOOKUP(AA971,'SCORE TALLER'!$Q$2:$R$10,2,FALSE)*BC$2</f>
        <v>0.05</v>
      </c>
      <c r="BD971" s="59">
        <f>VLOOKUP(V971,'SCORE TALLER'!$G$2:$H$10,2,FALSE)*BD$2</f>
        <v>0</v>
      </c>
      <c r="BE971" s="59">
        <f>VLOOKUP(AF971,'SCORE TALLER'!$AA$2:$AB$10,2,FALSE)*BE$2</f>
        <v>0.30000000000000004</v>
      </c>
      <c r="BF971" s="59">
        <f>VLOOKUP(AL971,'SCORE TALLER'!$AM$2:$AN$10,2,TRUE)*BF$2</f>
        <v>0</v>
      </c>
      <c r="BG971" s="67">
        <f t="shared" si="215"/>
        <v>1.7800000000000002</v>
      </c>
      <c r="BH971" s="67" t="str">
        <f>VLOOKUP(BG971,'SCORE TALLER'!$AP$2:$AQ$7,2,TRUE)</f>
        <v>2. Normal</v>
      </c>
      <c r="BI971" s="67" t="str">
        <f t="shared" si="217"/>
        <v>LBZ</v>
      </c>
      <c r="BJ971" s="67" t="str">
        <f t="shared" si="217"/>
        <v>A</v>
      </c>
      <c r="BK971" s="67" t="str">
        <f t="shared" si="218"/>
        <v>SIN</v>
      </c>
      <c r="BL971" s="86">
        <f t="shared" si="216"/>
        <v>5438759</v>
      </c>
      <c r="BM971" s="86">
        <f t="shared" si="219"/>
        <v>0</v>
      </c>
    </row>
    <row r="972" spans="1:65" x14ac:dyDescent="0.3">
      <c r="A972" s="57">
        <v>2208640248</v>
      </c>
      <c r="B972" s="12" t="s">
        <v>1110</v>
      </c>
      <c r="C972" s="58" t="s">
        <v>107</v>
      </c>
      <c r="D972" s="58" t="s">
        <v>114</v>
      </c>
      <c r="E972" s="58">
        <v>572985</v>
      </c>
      <c r="F972" s="58">
        <v>2790823</v>
      </c>
      <c r="G972" s="58">
        <f t="shared" si="207"/>
        <v>1690856</v>
      </c>
      <c r="H972" s="58">
        <f t="shared" si="208"/>
        <v>490856</v>
      </c>
      <c r="I972" s="58" t="e">
        <v>#N/A</v>
      </c>
      <c r="J972" s="58">
        <v>251177.00000000003</v>
      </c>
      <c r="K972" s="58">
        <v>0</v>
      </c>
      <c r="L972" s="58">
        <v>1200000</v>
      </c>
      <c r="M972" s="58">
        <v>1099967</v>
      </c>
      <c r="N972" s="58">
        <f>VLOOKUP(AD972,'tabla ingresos'!$A$3:$D$15,4,FALSE)</f>
        <v>2000000</v>
      </c>
      <c r="O972" s="58">
        <v>0</v>
      </c>
      <c r="P972" s="58">
        <v>0</v>
      </c>
      <c r="Q972" s="58">
        <v>0</v>
      </c>
      <c r="R972" s="12">
        <v>76130</v>
      </c>
      <c r="S972" s="12" t="s">
        <v>87</v>
      </c>
      <c r="T972" s="12" t="s">
        <v>89</v>
      </c>
      <c r="U972" s="12" t="s">
        <v>10</v>
      </c>
      <c r="V972" s="12">
        <v>4</v>
      </c>
      <c r="W972" s="12">
        <v>0</v>
      </c>
      <c r="X972" s="12">
        <v>0</v>
      </c>
      <c r="Y972" s="59">
        <v>1.7178082191780821</v>
      </c>
      <c r="Z972" s="59">
        <v>23.824657534246576</v>
      </c>
      <c r="AA972" s="12">
        <v>1</v>
      </c>
      <c r="AB972" s="12">
        <v>2</v>
      </c>
      <c r="AC972" s="12">
        <v>1</v>
      </c>
      <c r="AD972" s="12">
        <v>3</v>
      </c>
      <c r="AE972" s="12">
        <v>1</v>
      </c>
      <c r="AF972" s="58" t="s">
        <v>91</v>
      </c>
      <c r="AG972" s="66">
        <f t="shared" si="209"/>
        <v>8.372566666666667E-2</v>
      </c>
      <c r="AH972" s="67">
        <f t="shared" si="210"/>
        <v>0.93027433333333331</v>
      </c>
      <c r="AI972" s="67">
        <f t="shared" si="211"/>
        <v>0.55765066666666663</v>
      </c>
      <c r="AJ972" s="67">
        <f t="shared" si="212"/>
        <v>0.56361866666666671</v>
      </c>
      <c r="AK972" s="67">
        <f t="shared" si="213"/>
        <v>0.16361866666666666</v>
      </c>
      <c r="AL972" s="67">
        <f t="shared" si="214"/>
        <v>0</v>
      </c>
      <c r="AM972" s="59">
        <f>VLOOKUP(AG972,'SCORE TALLER'!$AC$2:$AD$10,2,TRUE)*AM$2</f>
        <v>0</v>
      </c>
      <c r="AN972" s="59">
        <f>VLOOKUP(AD972,'SCORE TALLER'!$W$2:$X$10,2,TRUE)*AN$2</f>
        <v>0.32</v>
      </c>
      <c r="AO972" s="59">
        <f>VLOOKUP(AB972,'SCORE TALLER'!$S$2:$T$10,2,FALSE)*AO$2</f>
        <v>0.04</v>
      </c>
      <c r="AP972" s="59">
        <f>VLOOKUP(AH972,'SCORE TALLER'!$AE$2:$AF$10,2,TRUE)*AP$2</f>
        <v>0</v>
      </c>
      <c r="AQ972" s="59">
        <f>VLOOKUP(AI972,'SCORE TALLER'!$AG$2:$AH$10,2,TRUE)*AQ$2</f>
        <v>0.4</v>
      </c>
      <c r="AR972" s="59">
        <f>VLOOKUP(AC972,'SCORE TALLER'!$U$2:$V$10,2,FALSE)*AR$2</f>
        <v>0.05</v>
      </c>
      <c r="AS972" s="59">
        <f>VLOOKUP(AE972,'SCORE TALLER'!$Y$2:$Z$10,2,FALSE)*AS$2</f>
        <v>0.03</v>
      </c>
      <c r="AT972" s="59">
        <f>VLOOKUP(Z972,'SCORE TALLER'!$O$2:$P$10,2,TRUE)*AT$2</f>
        <v>0.05</v>
      </c>
      <c r="AU972" s="59">
        <f>VLOOKUP(S972,'SCORE TALLER'!$A$2:$B$10,2,FALSE)*AU$2</f>
        <v>0.15000000000000002</v>
      </c>
      <c r="AV972" s="59">
        <f>VLOOKUP(AJ972,'SCORE TALLER'!$AI$2:$AJ$10,2,TRUE)*AV$2</f>
        <v>0.25</v>
      </c>
      <c r="AW972" s="59">
        <f>VLOOKUP(AK972,'SCORE TALLER'!$AK$2:$AL$10,2,TRUE)*AW$2</f>
        <v>0.25</v>
      </c>
      <c r="AX972" s="59">
        <f>VLOOKUP(T972,'SCORE TALLER'!$C$2:$D$10,2,FALSE)*AX$2</f>
        <v>0</v>
      </c>
      <c r="AY972" s="59">
        <f>VLOOKUP(W972,'SCORE TALLER'!$I$2:$J$10,2,TRUE)*AY$2</f>
        <v>0</v>
      </c>
      <c r="AZ972" s="59">
        <f>VLOOKUP(X972,'SCORE TALLER'!$K$2:$L$10,2,TRUE)*AZ$2</f>
        <v>0</v>
      </c>
      <c r="BA972" s="59">
        <f>VLOOKUP(U972,'SCORE TALLER'!$E$2:$F$10,2,FALSE)*BA$2</f>
        <v>0</v>
      </c>
      <c r="BB972" s="59">
        <f>VLOOKUP(Y972,'SCORE TALLER'!$M$2:$N$10,2,TRUE)*BB$2</f>
        <v>0.05</v>
      </c>
      <c r="BC972" s="59">
        <f>VLOOKUP(AA972,'SCORE TALLER'!$Q$2:$R$10,2,FALSE)*BC$2</f>
        <v>0.05</v>
      </c>
      <c r="BD972" s="59">
        <f>VLOOKUP(V972,'SCORE TALLER'!$G$2:$H$10,2,FALSE)*BD$2</f>
        <v>0</v>
      </c>
      <c r="BE972" s="59">
        <f>VLOOKUP(AF972,'SCORE TALLER'!$AA$2:$AB$10,2,FALSE)*BE$2</f>
        <v>0.30000000000000004</v>
      </c>
      <c r="BF972" s="59">
        <f>VLOOKUP(AL972,'SCORE TALLER'!$AM$2:$AN$10,2,TRUE)*BF$2</f>
        <v>0</v>
      </c>
      <c r="BG972" s="67">
        <f t="shared" si="215"/>
        <v>1.9400000000000002</v>
      </c>
      <c r="BH972" s="67" t="str">
        <f>VLOOKUP(BG972,'SCORE TALLER'!$AP$2:$AQ$7,2,TRUE)</f>
        <v>2. Normal</v>
      </c>
      <c r="BI972" s="67" t="str">
        <f t="shared" si="217"/>
        <v>LBZ</v>
      </c>
      <c r="BJ972" s="67" t="str">
        <f t="shared" si="217"/>
        <v>A</v>
      </c>
      <c r="BK972" s="67" t="str">
        <f t="shared" si="218"/>
        <v>SIN</v>
      </c>
      <c r="BL972" s="86">
        <f t="shared" si="216"/>
        <v>490856</v>
      </c>
      <c r="BM972" s="86">
        <f t="shared" si="219"/>
        <v>0</v>
      </c>
    </row>
    <row r="973" spans="1:65" x14ac:dyDescent="0.3">
      <c r="A973" s="57">
        <v>2086266248</v>
      </c>
      <c r="B973" s="12" t="s">
        <v>1111</v>
      </c>
      <c r="C973" s="58" t="s">
        <v>107</v>
      </c>
      <c r="D973" s="58" t="s">
        <v>114</v>
      </c>
      <c r="E973" s="58">
        <v>266</v>
      </c>
      <c r="F973" s="58">
        <v>2024187</v>
      </c>
      <c r="G973" s="58">
        <f t="shared" si="207"/>
        <v>1191575</v>
      </c>
      <c r="H973" s="58">
        <f t="shared" si="208"/>
        <v>1191575</v>
      </c>
      <c r="I973" s="58" t="e">
        <v>#N/A</v>
      </c>
      <c r="J973" s="58">
        <v>179754</v>
      </c>
      <c r="K973" s="58">
        <v>0</v>
      </c>
      <c r="L973" s="58">
        <v>0</v>
      </c>
      <c r="M973" s="58">
        <v>832612</v>
      </c>
      <c r="N973" s="58">
        <f>VLOOKUP(AD973,'tabla ingresos'!$A$3:$D$15,4,FALSE)</f>
        <v>1000000</v>
      </c>
      <c r="O973" s="58">
        <v>0</v>
      </c>
      <c r="P973" s="58">
        <v>0</v>
      </c>
      <c r="Q973" s="58">
        <v>0</v>
      </c>
      <c r="R973" s="12">
        <v>76130</v>
      </c>
      <c r="S973" s="12" t="s">
        <v>88</v>
      </c>
      <c r="T973" s="12" t="s">
        <v>89</v>
      </c>
      <c r="U973" s="12" t="s">
        <v>10</v>
      </c>
      <c r="V973" s="12">
        <v>4</v>
      </c>
      <c r="W973" s="12">
        <v>0</v>
      </c>
      <c r="X973" s="12">
        <v>0</v>
      </c>
      <c r="Y973" s="59">
        <v>3.0136986301369864</v>
      </c>
      <c r="Z973" s="59">
        <v>33.517808219178079</v>
      </c>
      <c r="AA973" s="12">
        <v>1</v>
      </c>
      <c r="AB973" s="12">
        <v>0</v>
      </c>
      <c r="AC973" s="12">
        <v>1</v>
      </c>
      <c r="AD973" s="12">
        <v>2</v>
      </c>
      <c r="AE973" s="12">
        <v>3</v>
      </c>
      <c r="AF973" s="58" t="s">
        <v>91</v>
      </c>
      <c r="AG973" s="66">
        <f t="shared" si="209"/>
        <v>0.119836</v>
      </c>
      <c r="AH973" s="67">
        <f t="shared" si="210"/>
        <v>1.349458</v>
      </c>
      <c r="AI973" s="67">
        <f t="shared" si="211"/>
        <v>0.55525199999999997</v>
      </c>
      <c r="AJ973" s="67">
        <f t="shared" si="212"/>
        <v>0.79438333333333333</v>
      </c>
      <c r="AK973" s="67">
        <f t="shared" si="213"/>
        <v>0.79438333333333333</v>
      </c>
      <c r="AL973" s="67">
        <f t="shared" si="214"/>
        <v>0</v>
      </c>
      <c r="AM973" s="59">
        <f>VLOOKUP(AG973,'SCORE TALLER'!$AC$2:$AD$10,2,TRUE)*AM$2</f>
        <v>0</v>
      </c>
      <c r="AN973" s="59">
        <f>VLOOKUP(AD973,'SCORE TALLER'!$W$2:$X$10,2,TRUE)*AN$2</f>
        <v>0.32</v>
      </c>
      <c r="AO973" s="59">
        <f>VLOOKUP(AB973,'SCORE TALLER'!$S$2:$T$10,2,FALSE)*AO$2</f>
        <v>0.05</v>
      </c>
      <c r="AP973" s="59">
        <f>VLOOKUP(AH973,'SCORE TALLER'!$AE$2:$AF$10,2,TRUE)*AP$2</f>
        <v>0</v>
      </c>
      <c r="AQ973" s="59">
        <f>VLOOKUP(AI973,'SCORE TALLER'!$AG$2:$AH$10,2,TRUE)*AQ$2</f>
        <v>0.4</v>
      </c>
      <c r="AR973" s="59">
        <f>VLOOKUP(AC973,'SCORE TALLER'!$U$2:$V$10,2,FALSE)*AR$2</f>
        <v>0.05</v>
      </c>
      <c r="AS973" s="59">
        <f>VLOOKUP(AE973,'SCORE TALLER'!$Y$2:$Z$10,2,FALSE)*AS$2</f>
        <v>0.02</v>
      </c>
      <c r="AT973" s="59">
        <f>VLOOKUP(Z973,'SCORE TALLER'!$O$2:$P$10,2,TRUE)*AT$2</f>
        <v>0.04</v>
      </c>
      <c r="AU973" s="59">
        <f>VLOOKUP(S973,'SCORE TALLER'!$A$2:$B$10,2,FALSE)*AU$2</f>
        <v>0.25</v>
      </c>
      <c r="AV973" s="59">
        <f>VLOOKUP(AJ973,'SCORE TALLER'!$AI$2:$AJ$10,2,TRUE)*AV$2</f>
        <v>0.25</v>
      </c>
      <c r="AW973" s="59">
        <f>VLOOKUP(AK973,'SCORE TALLER'!$AK$2:$AL$10,2,TRUE)*AW$2</f>
        <v>0.25</v>
      </c>
      <c r="AX973" s="59">
        <f>VLOOKUP(T973,'SCORE TALLER'!$C$2:$D$10,2,FALSE)*AX$2</f>
        <v>0</v>
      </c>
      <c r="AY973" s="59">
        <f>VLOOKUP(W973,'SCORE TALLER'!$I$2:$J$10,2,TRUE)*AY$2</f>
        <v>0</v>
      </c>
      <c r="AZ973" s="59">
        <f>VLOOKUP(X973,'SCORE TALLER'!$K$2:$L$10,2,TRUE)*AZ$2</f>
        <v>0</v>
      </c>
      <c r="BA973" s="59">
        <f>VLOOKUP(U973,'SCORE TALLER'!$E$2:$F$10,2,FALSE)*BA$2</f>
        <v>0</v>
      </c>
      <c r="BB973" s="59">
        <f>VLOOKUP(Y973,'SCORE TALLER'!$M$2:$N$10,2,TRUE)*BB$2</f>
        <v>0.04</v>
      </c>
      <c r="BC973" s="59">
        <f>VLOOKUP(AA973,'SCORE TALLER'!$Q$2:$R$10,2,FALSE)*BC$2</f>
        <v>0.05</v>
      </c>
      <c r="BD973" s="59">
        <f>VLOOKUP(V973,'SCORE TALLER'!$G$2:$H$10,2,FALSE)*BD$2</f>
        <v>0</v>
      </c>
      <c r="BE973" s="59">
        <f>VLOOKUP(AF973,'SCORE TALLER'!$AA$2:$AB$10,2,FALSE)*BE$2</f>
        <v>0.30000000000000004</v>
      </c>
      <c r="BF973" s="59">
        <f>VLOOKUP(AL973,'SCORE TALLER'!$AM$2:$AN$10,2,TRUE)*BF$2</f>
        <v>0</v>
      </c>
      <c r="BG973" s="67">
        <f t="shared" si="215"/>
        <v>2.0200000000000005</v>
      </c>
      <c r="BH973" s="67" t="str">
        <f>VLOOKUP(BG973,'SCORE TALLER'!$AP$2:$AQ$7,2,TRUE)</f>
        <v>3. Medio</v>
      </c>
      <c r="BI973" s="67" t="str">
        <f t="shared" si="217"/>
        <v>LBZ</v>
      </c>
      <c r="BJ973" s="67" t="str">
        <f t="shared" si="217"/>
        <v>A</v>
      </c>
      <c r="BK973" s="67" t="str">
        <f t="shared" si="218"/>
        <v>SIN</v>
      </c>
      <c r="BL973" s="86">
        <f t="shared" si="216"/>
        <v>1191575</v>
      </c>
      <c r="BM973" s="86">
        <f t="shared" si="219"/>
        <v>0</v>
      </c>
    </row>
    <row r="974" spans="1:65" x14ac:dyDescent="0.3">
      <c r="A974" s="57">
        <v>2044024844</v>
      </c>
      <c r="B974" s="12" t="s">
        <v>1112</v>
      </c>
      <c r="C974" s="58" t="s">
        <v>105</v>
      </c>
      <c r="D974" s="58" t="s">
        <v>114</v>
      </c>
      <c r="E974" s="58"/>
      <c r="F974" s="58">
        <v>2587168</v>
      </c>
      <c r="G974" s="58">
        <f t="shared" si="207"/>
        <v>1759048</v>
      </c>
      <c r="H974" s="58">
        <f t="shared" si="208"/>
        <v>1759048</v>
      </c>
      <c r="I974" s="58">
        <v>2587000</v>
      </c>
      <c r="J974" s="58">
        <v>109160</v>
      </c>
      <c r="K974" s="58">
        <v>0</v>
      </c>
      <c r="L974" s="58">
        <v>0</v>
      </c>
      <c r="M974" s="58">
        <v>828120</v>
      </c>
      <c r="N974" s="58">
        <f>VLOOKUP(AD974,'tabla ingresos'!$A$3:$D$15,4,FALSE)</f>
        <v>1000000</v>
      </c>
      <c r="O974" s="58">
        <v>49899.368198509052</v>
      </c>
      <c r="P974" s="58">
        <v>2147000</v>
      </c>
      <c r="Q974" s="58">
        <v>0</v>
      </c>
      <c r="R974" s="12">
        <v>13052</v>
      </c>
      <c r="S974" s="12" t="s">
        <v>88</v>
      </c>
      <c r="T974" s="12" t="s">
        <v>89</v>
      </c>
      <c r="U974" s="12" t="s">
        <v>10</v>
      </c>
      <c r="V974" s="12">
        <v>4</v>
      </c>
      <c r="W974" s="12">
        <v>0</v>
      </c>
      <c r="X974" s="12">
        <v>0</v>
      </c>
      <c r="Y974" s="59">
        <v>3.4493150684931506</v>
      </c>
      <c r="Z974" s="59">
        <v>33.021917808219179</v>
      </c>
      <c r="AA974" s="12">
        <v>1</v>
      </c>
      <c r="AB974" s="12">
        <v>2</v>
      </c>
      <c r="AC974" s="12">
        <v>1</v>
      </c>
      <c r="AD974" s="12">
        <v>2</v>
      </c>
      <c r="AE974" s="12">
        <v>3</v>
      </c>
      <c r="AF974" s="58" t="s">
        <v>10</v>
      </c>
      <c r="AG974" s="66">
        <f t="shared" si="209"/>
        <v>0.10603957879900602</v>
      </c>
      <c r="AH974" s="67">
        <f t="shared" si="210"/>
        <v>3.1561119999999998</v>
      </c>
      <c r="AI974" s="67">
        <f t="shared" si="211"/>
        <v>0.55208000000000002</v>
      </c>
      <c r="AJ974" s="67">
        <f t="shared" si="212"/>
        <v>1.1726986666666666</v>
      </c>
      <c r="AK974" s="67">
        <f t="shared" si="213"/>
        <v>1.1726986666666666</v>
      </c>
      <c r="AL974" s="67">
        <f t="shared" si="214"/>
        <v>0</v>
      </c>
      <c r="AM974" s="59">
        <f>VLOOKUP(AG974,'SCORE TALLER'!$AC$2:$AD$10,2,TRUE)*AM$2</f>
        <v>0</v>
      </c>
      <c r="AN974" s="59">
        <f>VLOOKUP(AD974,'SCORE TALLER'!$W$2:$X$10,2,TRUE)*AN$2</f>
        <v>0.32</v>
      </c>
      <c r="AO974" s="59">
        <f>VLOOKUP(AB974,'SCORE TALLER'!$S$2:$T$10,2,FALSE)*AO$2</f>
        <v>0.04</v>
      </c>
      <c r="AP974" s="59">
        <f>VLOOKUP(AH974,'SCORE TALLER'!$AE$2:$AF$10,2,TRUE)*AP$2</f>
        <v>0</v>
      </c>
      <c r="AQ974" s="59">
        <f>VLOOKUP(AI974,'SCORE TALLER'!$AG$2:$AH$10,2,TRUE)*AQ$2</f>
        <v>0.4</v>
      </c>
      <c r="AR974" s="59">
        <f>VLOOKUP(AC974,'SCORE TALLER'!$U$2:$V$10,2,FALSE)*AR$2</f>
        <v>0.05</v>
      </c>
      <c r="AS974" s="59">
        <f>VLOOKUP(AE974,'SCORE TALLER'!$Y$2:$Z$10,2,FALSE)*AS$2</f>
        <v>0.02</v>
      </c>
      <c r="AT974" s="59">
        <f>VLOOKUP(Z974,'SCORE TALLER'!$O$2:$P$10,2,TRUE)*AT$2</f>
        <v>0.04</v>
      </c>
      <c r="AU974" s="59">
        <f>VLOOKUP(S974,'SCORE TALLER'!$A$2:$B$10,2,FALSE)*AU$2</f>
        <v>0.25</v>
      </c>
      <c r="AV974" s="59">
        <f>VLOOKUP(AJ974,'SCORE TALLER'!$AI$2:$AJ$10,2,TRUE)*AV$2</f>
        <v>0.2</v>
      </c>
      <c r="AW974" s="59">
        <f>VLOOKUP(AK974,'SCORE TALLER'!$AK$2:$AL$10,2,TRUE)*AW$2</f>
        <v>0.2</v>
      </c>
      <c r="AX974" s="59">
        <f>VLOOKUP(T974,'SCORE TALLER'!$C$2:$D$10,2,FALSE)*AX$2</f>
        <v>0</v>
      </c>
      <c r="AY974" s="59">
        <f>VLOOKUP(W974,'SCORE TALLER'!$I$2:$J$10,2,TRUE)*AY$2</f>
        <v>0</v>
      </c>
      <c r="AZ974" s="59">
        <f>VLOOKUP(X974,'SCORE TALLER'!$K$2:$L$10,2,TRUE)*AZ$2</f>
        <v>0</v>
      </c>
      <c r="BA974" s="59">
        <f>VLOOKUP(U974,'SCORE TALLER'!$E$2:$F$10,2,FALSE)*BA$2</f>
        <v>0</v>
      </c>
      <c r="BB974" s="59">
        <f>VLOOKUP(Y974,'SCORE TALLER'!$M$2:$N$10,2,TRUE)*BB$2</f>
        <v>0.04</v>
      </c>
      <c r="BC974" s="59">
        <f>VLOOKUP(AA974,'SCORE TALLER'!$Q$2:$R$10,2,FALSE)*BC$2</f>
        <v>0.05</v>
      </c>
      <c r="BD974" s="59">
        <f>VLOOKUP(V974,'SCORE TALLER'!$G$2:$H$10,2,FALSE)*BD$2</f>
        <v>0</v>
      </c>
      <c r="BE974" s="59">
        <f>VLOOKUP(AF974,'SCORE TALLER'!$AA$2:$AB$10,2,FALSE)*BE$2</f>
        <v>0</v>
      </c>
      <c r="BF974" s="59">
        <f>VLOOKUP(AL974,'SCORE TALLER'!$AM$2:$AN$10,2,TRUE)*BF$2</f>
        <v>0</v>
      </c>
      <c r="BG974" s="67">
        <f t="shared" si="215"/>
        <v>1.61</v>
      </c>
      <c r="BH974" s="67" t="str">
        <f>VLOOKUP(BG974,'SCORE TALLER'!$AP$2:$AQ$7,2,TRUE)</f>
        <v>2. Normal</v>
      </c>
      <c r="BI974" s="67" t="str">
        <f t="shared" si="217"/>
        <v>LBZ</v>
      </c>
      <c r="BJ974" s="67" t="str">
        <f t="shared" si="217"/>
        <v>A</v>
      </c>
      <c r="BK974" s="67" t="str">
        <f t="shared" si="218"/>
        <v>A</v>
      </c>
      <c r="BL974" s="86">
        <f t="shared" si="216"/>
        <v>1759048</v>
      </c>
      <c r="BM974" s="86">
        <f t="shared" si="219"/>
        <v>0</v>
      </c>
    </row>
    <row r="975" spans="1:65" x14ac:dyDescent="0.3">
      <c r="A975" s="57">
        <v>2224820226</v>
      </c>
      <c r="B975" s="12" t="s">
        <v>1113</v>
      </c>
      <c r="C975" s="58" t="s">
        <v>107</v>
      </c>
      <c r="D975" s="58" t="s">
        <v>114</v>
      </c>
      <c r="E975" s="58"/>
      <c r="F975" s="58">
        <v>3561305</v>
      </c>
      <c r="G975" s="58">
        <f t="shared" si="207"/>
        <v>1907320</v>
      </c>
      <c r="H975" s="58">
        <f t="shared" si="208"/>
        <v>0</v>
      </c>
      <c r="I975" s="58" t="e">
        <v>#N/A</v>
      </c>
      <c r="J975" s="58">
        <v>236862</v>
      </c>
      <c r="K975" s="58">
        <v>0</v>
      </c>
      <c r="L975" s="58">
        <v>3670000</v>
      </c>
      <c r="M975" s="58">
        <v>1653985</v>
      </c>
      <c r="N975" s="58">
        <f>VLOOKUP(AD975,'tabla ingresos'!$A$3:$D$15,4,FALSE)</f>
        <v>2000000</v>
      </c>
      <c r="O975" s="58">
        <v>0</v>
      </c>
      <c r="P975" s="58">
        <v>0</v>
      </c>
      <c r="Q975" s="58">
        <v>0</v>
      </c>
      <c r="R975" s="12">
        <v>76275</v>
      </c>
      <c r="S975" s="12" t="s">
        <v>87</v>
      </c>
      <c r="T975" s="12" t="s">
        <v>89</v>
      </c>
      <c r="U975" s="12" t="s">
        <v>10</v>
      </c>
      <c r="V975" s="12">
        <v>4</v>
      </c>
      <c r="W975" s="12">
        <v>0</v>
      </c>
      <c r="X975" s="12">
        <v>0</v>
      </c>
      <c r="Y975" s="59">
        <v>2.6465753424657534</v>
      </c>
      <c r="Z975" s="59">
        <v>34.424657534246577</v>
      </c>
      <c r="AA975" s="12">
        <v>1</v>
      </c>
      <c r="AB975" s="12">
        <v>4</v>
      </c>
      <c r="AC975" s="12">
        <v>2</v>
      </c>
      <c r="AD975" s="12">
        <v>3</v>
      </c>
      <c r="AE975" s="12">
        <v>1</v>
      </c>
      <c r="AF975" s="58" t="s">
        <v>91</v>
      </c>
      <c r="AG975" s="66">
        <f t="shared" si="209"/>
        <v>7.8953999999999996E-2</v>
      </c>
      <c r="AH975" s="67">
        <f t="shared" si="210"/>
        <v>1.1871016666666667</v>
      </c>
      <c r="AI975" s="67">
        <f t="shared" si="211"/>
        <v>0.55132833333333331</v>
      </c>
      <c r="AJ975" s="67">
        <f t="shared" si="212"/>
        <v>0.6357733333333333</v>
      </c>
      <c r="AK975" s="67">
        <f t="shared" si="213"/>
        <v>0</v>
      </c>
      <c r="AL975" s="67">
        <f t="shared" si="214"/>
        <v>0</v>
      </c>
      <c r="AM975" s="59">
        <f>VLOOKUP(AG975,'SCORE TALLER'!$AC$2:$AD$10,2,TRUE)*AM$2</f>
        <v>0</v>
      </c>
      <c r="AN975" s="59">
        <f>VLOOKUP(AD975,'SCORE TALLER'!$W$2:$X$10,2,TRUE)*AN$2</f>
        <v>0.32</v>
      </c>
      <c r="AO975" s="59">
        <f>VLOOKUP(AB975,'SCORE TALLER'!$S$2:$T$10,2,FALSE)*AO$2</f>
        <v>0.02</v>
      </c>
      <c r="AP975" s="59">
        <f>VLOOKUP(AH975,'SCORE TALLER'!$AE$2:$AF$10,2,TRUE)*AP$2</f>
        <v>0</v>
      </c>
      <c r="AQ975" s="59">
        <f>VLOOKUP(AI975,'SCORE TALLER'!$AG$2:$AH$10,2,TRUE)*AQ$2</f>
        <v>0.4</v>
      </c>
      <c r="AR975" s="59">
        <f>VLOOKUP(AC975,'SCORE TALLER'!$U$2:$V$10,2,FALSE)*AR$2</f>
        <v>0.04</v>
      </c>
      <c r="AS975" s="59">
        <f>VLOOKUP(AE975,'SCORE TALLER'!$Y$2:$Z$10,2,FALSE)*AS$2</f>
        <v>0.03</v>
      </c>
      <c r="AT975" s="59">
        <f>VLOOKUP(Z975,'SCORE TALLER'!$O$2:$P$10,2,TRUE)*AT$2</f>
        <v>0.04</v>
      </c>
      <c r="AU975" s="59">
        <f>VLOOKUP(S975,'SCORE TALLER'!$A$2:$B$10,2,FALSE)*AU$2</f>
        <v>0.15000000000000002</v>
      </c>
      <c r="AV975" s="59">
        <f>VLOOKUP(AJ975,'SCORE TALLER'!$AI$2:$AJ$10,2,TRUE)*AV$2</f>
        <v>0.25</v>
      </c>
      <c r="AW975" s="59">
        <f>VLOOKUP(AK975,'SCORE TALLER'!$AK$2:$AL$10,2,TRUE)*AW$2</f>
        <v>0.25</v>
      </c>
      <c r="AX975" s="59">
        <f>VLOOKUP(T975,'SCORE TALLER'!$C$2:$D$10,2,FALSE)*AX$2</f>
        <v>0</v>
      </c>
      <c r="AY975" s="59">
        <f>VLOOKUP(W975,'SCORE TALLER'!$I$2:$J$10,2,TRUE)*AY$2</f>
        <v>0</v>
      </c>
      <c r="AZ975" s="59">
        <f>VLOOKUP(X975,'SCORE TALLER'!$K$2:$L$10,2,TRUE)*AZ$2</f>
        <v>0</v>
      </c>
      <c r="BA975" s="59">
        <f>VLOOKUP(U975,'SCORE TALLER'!$E$2:$F$10,2,FALSE)*BA$2</f>
        <v>0</v>
      </c>
      <c r="BB975" s="59">
        <f>VLOOKUP(Y975,'SCORE TALLER'!$M$2:$N$10,2,TRUE)*BB$2</f>
        <v>0.04</v>
      </c>
      <c r="BC975" s="59">
        <f>VLOOKUP(AA975,'SCORE TALLER'!$Q$2:$R$10,2,FALSE)*BC$2</f>
        <v>0.05</v>
      </c>
      <c r="BD975" s="59">
        <f>VLOOKUP(V975,'SCORE TALLER'!$G$2:$H$10,2,FALSE)*BD$2</f>
        <v>0</v>
      </c>
      <c r="BE975" s="59">
        <f>VLOOKUP(AF975,'SCORE TALLER'!$AA$2:$AB$10,2,FALSE)*BE$2</f>
        <v>0.30000000000000004</v>
      </c>
      <c r="BF975" s="59">
        <f>VLOOKUP(AL975,'SCORE TALLER'!$AM$2:$AN$10,2,TRUE)*BF$2</f>
        <v>0</v>
      </c>
      <c r="BG975" s="67">
        <f t="shared" si="215"/>
        <v>1.8900000000000001</v>
      </c>
      <c r="BH975" s="67" t="str">
        <f>VLOOKUP(BG975,'SCORE TALLER'!$AP$2:$AQ$7,2,TRUE)</f>
        <v>2. Normal</v>
      </c>
      <c r="BI975" s="67" t="str">
        <f t="shared" si="217"/>
        <v>LBZ</v>
      </c>
      <c r="BJ975" s="67" t="str">
        <f t="shared" si="217"/>
        <v>A</v>
      </c>
      <c r="BK975" s="67" t="str">
        <f t="shared" si="218"/>
        <v>SIN</v>
      </c>
      <c r="BL975" s="86">
        <f t="shared" si="216"/>
        <v>0</v>
      </c>
      <c r="BM975" s="86">
        <f t="shared" si="219"/>
        <v>0</v>
      </c>
    </row>
    <row r="976" spans="1:65" x14ac:dyDescent="0.3">
      <c r="A976" s="57">
        <v>2044026822</v>
      </c>
      <c r="B976" s="12" t="s">
        <v>1114</v>
      </c>
      <c r="C976" s="58" t="s">
        <v>107</v>
      </c>
      <c r="D976" s="58" t="s">
        <v>114</v>
      </c>
      <c r="E976" s="58"/>
      <c r="F976" s="58">
        <v>2684162</v>
      </c>
      <c r="G976" s="58">
        <f t="shared" si="207"/>
        <v>1044042</v>
      </c>
      <c r="H976" s="58">
        <f t="shared" si="208"/>
        <v>1044042</v>
      </c>
      <c r="I976" s="58" t="e">
        <v>#N/A</v>
      </c>
      <c r="J976" s="58">
        <v>127991.99999999999</v>
      </c>
      <c r="K976" s="58">
        <v>0</v>
      </c>
      <c r="L976" s="58">
        <v>0</v>
      </c>
      <c r="M976" s="58">
        <v>1640120</v>
      </c>
      <c r="N976" s="58">
        <f>VLOOKUP(AD976,'tabla ingresos'!$A$3:$D$15,4,FALSE)</f>
        <v>2000000</v>
      </c>
      <c r="O976" s="58">
        <v>0</v>
      </c>
      <c r="P976" s="58">
        <v>0</v>
      </c>
      <c r="Q976" s="58">
        <v>0</v>
      </c>
      <c r="R976" s="12">
        <v>13052</v>
      </c>
      <c r="S976" s="12" t="s">
        <v>88</v>
      </c>
      <c r="T976" s="12" t="s">
        <v>89</v>
      </c>
      <c r="U976" s="12" t="s">
        <v>10</v>
      </c>
      <c r="V976" s="12">
        <v>4</v>
      </c>
      <c r="W976" s="12">
        <v>0</v>
      </c>
      <c r="X976" s="12">
        <v>0</v>
      </c>
      <c r="Y976" s="59">
        <v>3.5315068493150683</v>
      </c>
      <c r="Z976" s="59">
        <v>28.06027397260274</v>
      </c>
      <c r="AA976" s="12">
        <v>1</v>
      </c>
      <c r="AB976" s="12">
        <v>2</v>
      </c>
      <c r="AC976" s="12">
        <v>1</v>
      </c>
      <c r="AD976" s="12">
        <v>3</v>
      </c>
      <c r="AE976" s="12">
        <v>3</v>
      </c>
      <c r="AF976" s="58" t="s">
        <v>91</v>
      </c>
      <c r="AG976" s="66">
        <f t="shared" si="209"/>
        <v>4.2663999999999994E-2</v>
      </c>
      <c r="AH976" s="67">
        <f t="shared" si="210"/>
        <v>0.89472066666666672</v>
      </c>
      <c r="AI976" s="67">
        <f t="shared" si="211"/>
        <v>0.54670666666666667</v>
      </c>
      <c r="AJ976" s="67">
        <f t="shared" si="212"/>
        <v>0.34801399999999999</v>
      </c>
      <c r="AK976" s="67">
        <f t="shared" si="213"/>
        <v>0.34801399999999999</v>
      </c>
      <c r="AL976" s="67">
        <f t="shared" si="214"/>
        <v>0</v>
      </c>
      <c r="AM976" s="59">
        <f>VLOOKUP(AG976,'SCORE TALLER'!$AC$2:$AD$10,2,TRUE)*AM$2</f>
        <v>0</v>
      </c>
      <c r="AN976" s="59">
        <f>VLOOKUP(AD976,'SCORE TALLER'!$W$2:$X$10,2,TRUE)*AN$2</f>
        <v>0.32</v>
      </c>
      <c r="AO976" s="59">
        <f>VLOOKUP(AB976,'SCORE TALLER'!$S$2:$T$10,2,FALSE)*AO$2</f>
        <v>0.04</v>
      </c>
      <c r="AP976" s="59">
        <f>VLOOKUP(AH976,'SCORE TALLER'!$AE$2:$AF$10,2,TRUE)*AP$2</f>
        <v>0</v>
      </c>
      <c r="AQ976" s="59">
        <f>VLOOKUP(AI976,'SCORE TALLER'!$AG$2:$AH$10,2,TRUE)*AQ$2</f>
        <v>0.4</v>
      </c>
      <c r="AR976" s="59">
        <f>VLOOKUP(AC976,'SCORE TALLER'!$U$2:$V$10,2,FALSE)*AR$2</f>
        <v>0.05</v>
      </c>
      <c r="AS976" s="59">
        <f>VLOOKUP(AE976,'SCORE TALLER'!$Y$2:$Z$10,2,FALSE)*AS$2</f>
        <v>0.02</v>
      </c>
      <c r="AT976" s="59">
        <f>VLOOKUP(Z976,'SCORE TALLER'!$O$2:$P$10,2,TRUE)*AT$2</f>
        <v>0.04</v>
      </c>
      <c r="AU976" s="59">
        <f>VLOOKUP(S976,'SCORE TALLER'!$A$2:$B$10,2,FALSE)*AU$2</f>
        <v>0.25</v>
      </c>
      <c r="AV976" s="59">
        <f>VLOOKUP(AJ976,'SCORE TALLER'!$AI$2:$AJ$10,2,TRUE)*AV$2</f>
        <v>0.25</v>
      </c>
      <c r="AW976" s="59">
        <f>VLOOKUP(AK976,'SCORE TALLER'!$AK$2:$AL$10,2,TRUE)*AW$2</f>
        <v>0.25</v>
      </c>
      <c r="AX976" s="59">
        <f>VLOOKUP(T976,'SCORE TALLER'!$C$2:$D$10,2,FALSE)*AX$2</f>
        <v>0</v>
      </c>
      <c r="AY976" s="59">
        <f>VLOOKUP(W976,'SCORE TALLER'!$I$2:$J$10,2,TRUE)*AY$2</f>
        <v>0</v>
      </c>
      <c r="AZ976" s="59">
        <f>VLOOKUP(X976,'SCORE TALLER'!$K$2:$L$10,2,TRUE)*AZ$2</f>
        <v>0</v>
      </c>
      <c r="BA976" s="59">
        <f>VLOOKUP(U976,'SCORE TALLER'!$E$2:$F$10,2,FALSE)*BA$2</f>
        <v>0</v>
      </c>
      <c r="BB976" s="59">
        <f>VLOOKUP(Y976,'SCORE TALLER'!$M$2:$N$10,2,TRUE)*BB$2</f>
        <v>0.04</v>
      </c>
      <c r="BC976" s="59">
        <f>VLOOKUP(AA976,'SCORE TALLER'!$Q$2:$R$10,2,FALSE)*BC$2</f>
        <v>0.05</v>
      </c>
      <c r="BD976" s="59">
        <f>VLOOKUP(V976,'SCORE TALLER'!$G$2:$H$10,2,FALSE)*BD$2</f>
        <v>0</v>
      </c>
      <c r="BE976" s="59">
        <f>VLOOKUP(AF976,'SCORE TALLER'!$AA$2:$AB$10,2,FALSE)*BE$2</f>
        <v>0.30000000000000004</v>
      </c>
      <c r="BF976" s="59">
        <f>VLOOKUP(AL976,'SCORE TALLER'!$AM$2:$AN$10,2,TRUE)*BF$2</f>
        <v>0</v>
      </c>
      <c r="BG976" s="67">
        <f t="shared" si="215"/>
        <v>2.0100000000000002</v>
      </c>
      <c r="BH976" s="67" t="str">
        <f>VLOOKUP(BG976,'SCORE TALLER'!$AP$2:$AQ$7,2,TRUE)</f>
        <v>3. Medio</v>
      </c>
      <c r="BI976" s="67" t="str">
        <f t="shared" si="217"/>
        <v>LBZ</v>
      </c>
      <c r="BJ976" s="67" t="str">
        <f t="shared" si="217"/>
        <v>A</v>
      </c>
      <c r="BK976" s="67" t="str">
        <f t="shared" si="218"/>
        <v>SIN</v>
      </c>
      <c r="BL976" s="86">
        <f t="shared" si="216"/>
        <v>1044042</v>
      </c>
      <c r="BM976" s="86">
        <f t="shared" si="219"/>
        <v>0</v>
      </c>
    </row>
    <row r="977" spans="1:65" x14ac:dyDescent="0.3">
      <c r="A977" s="57">
        <v>64642442</v>
      </c>
      <c r="B977" s="12" t="s">
        <v>1115</v>
      </c>
      <c r="C977" s="58" t="s">
        <v>105</v>
      </c>
      <c r="D977" s="58" t="s">
        <v>114</v>
      </c>
      <c r="E977" s="58"/>
      <c r="F977" s="58">
        <v>3895321</v>
      </c>
      <c r="G977" s="58">
        <f t="shared" si="207"/>
        <v>1438942</v>
      </c>
      <c r="H977" s="58">
        <f t="shared" si="208"/>
        <v>1438942</v>
      </c>
      <c r="I977" s="58">
        <v>3895000</v>
      </c>
      <c r="J977" s="58">
        <v>162937</v>
      </c>
      <c r="K977" s="58">
        <v>0</v>
      </c>
      <c r="L977" s="58">
        <v>0</v>
      </c>
      <c r="M977" s="58">
        <v>2456379</v>
      </c>
      <c r="N977" s="58">
        <f>VLOOKUP(AD977,'tabla ingresos'!$A$3:$D$15,4,FALSE)</f>
        <v>3000000</v>
      </c>
      <c r="O977" s="58">
        <v>733805.31120737747</v>
      </c>
      <c r="P977" s="58">
        <v>27378000</v>
      </c>
      <c r="Q977" s="58">
        <v>0</v>
      </c>
      <c r="R977" s="12">
        <v>68307</v>
      </c>
      <c r="S977" s="12" t="s">
        <v>88</v>
      </c>
      <c r="T977" s="12" t="s">
        <v>89</v>
      </c>
      <c r="U977" s="12" t="s">
        <v>10</v>
      </c>
      <c r="V977" s="12">
        <v>4</v>
      </c>
      <c r="W977" s="12">
        <v>0</v>
      </c>
      <c r="X977" s="12">
        <v>0</v>
      </c>
      <c r="Y977" s="59">
        <v>12.967123287671233</v>
      </c>
      <c r="Z977" s="59">
        <v>38.31232876712329</v>
      </c>
      <c r="AA977" s="12">
        <v>2</v>
      </c>
      <c r="AB977" s="12">
        <v>2</v>
      </c>
      <c r="AC977" s="12">
        <v>2</v>
      </c>
      <c r="AD977" s="12">
        <v>4</v>
      </c>
      <c r="AE977" s="12">
        <v>3</v>
      </c>
      <c r="AF977" s="58" t="s">
        <v>10</v>
      </c>
      <c r="AG977" s="66">
        <f t="shared" si="209"/>
        <v>0.19927606915719498</v>
      </c>
      <c r="AH977" s="67">
        <f t="shared" si="210"/>
        <v>6.949626888888889</v>
      </c>
      <c r="AI977" s="67">
        <f t="shared" si="211"/>
        <v>0.54586199999999996</v>
      </c>
      <c r="AJ977" s="67">
        <f t="shared" si="212"/>
        <v>0.31976488888888888</v>
      </c>
      <c r="AK977" s="67">
        <f t="shared" si="213"/>
        <v>0.31976488888888888</v>
      </c>
      <c r="AL977" s="67">
        <f t="shared" si="214"/>
        <v>0</v>
      </c>
      <c r="AM977" s="59">
        <f>VLOOKUP(AG977,'SCORE TALLER'!$AC$2:$AD$10,2,TRUE)*AM$2</f>
        <v>0</v>
      </c>
      <c r="AN977" s="59">
        <f>VLOOKUP(AD977,'SCORE TALLER'!$W$2:$X$10,2,TRUE)*AN$2</f>
        <v>0.24</v>
      </c>
      <c r="AO977" s="59">
        <f>VLOOKUP(AB977,'SCORE TALLER'!$S$2:$T$10,2,FALSE)*AO$2</f>
        <v>0.04</v>
      </c>
      <c r="AP977" s="59">
        <f>VLOOKUP(AH977,'SCORE TALLER'!$AE$2:$AF$10,2,TRUE)*AP$2</f>
        <v>0.08</v>
      </c>
      <c r="AQ977" s="59">
        <f>VLOOKUP(AI977,'SCORE TALLER'!$AG$2:$AH$10,2,TRUE)*AQ$2</f>
        <v>0.4</v>
      </c>
      <c r="AR977" s="59">
        <f>VLOOKUP(AC977,'SCORE TALLER'!$U$2:$V$10,2,FALSE)*AR$2</f>
        <v>0.04</v>
      </c>
      <c r="AS977" s="59">
        <f>VLOOKUP(AE977,'SCORE TALLER'!$Y$2:$Z$10,2,FALSE)*AS$2</f>
        <v>0.02</v>
      </c>
      <c r="AT977" s="59">
        <f>VLOOKUP(Z977,'SCORE TALLER'!$O$2:$P$10,2,TRUE)*AT$2</f>
        <v>0.03</v>
      </c>
      <c r="AU977" s="59">
        <f>VLOOKUP(S977,'SCORE TALLER'!$A$2:$B$10,2,FALSE)*AU$2</f>
        <v>0.25</v>
      </c>
      <c r="AV977" s="59">
        <f>VLOOKUP(AJ977,'SCORE TALLER'!$AI$2:$AJ$10,2,TRUE)*AV$2</f>
        <v>0.25</v>
      </c>
      <c r="AW977" s="59">
        <f>VLOOKUP(AK977,'SCORE TALLER'!$AK$2:$AL$10,2,TRUE)*AW$2</f>
        <v>0.25</v>
      </c>
      <c r="AX977" s="59">
        <f>VLOOKUP(T977,'SCORE TALLER'!$C$2:$D$10,2,FALSE)*AX$2</f>
        <v>0</v>
      </c>
      <c r="AY977" s="59">
        <f>VLOOKUP(W977,'SCORE TALLER'!$I$2:$J$10,2,TRUE)*AY$2</f>
        <v>0</v>
      </c>
      <c r="AZ977" s="59">
        <f>VLOOKUP(X977,'SCORE TALLER'!$K$2:$L$10,2,TRUE)*AZ$2</f>
        <v>0</v>
      </c>
      <c r="BA977" s="59">
        <f>VLOOKUP(U977,'SCORE TALLER'!$E$2:$F$10,2,FALSE)*BA$2</f>
        <v>0</v>
      </c>
      <c r="BB977" s="59">
        <f>VLOOKUP(Y977,'SCORE TALLER'!$M$2:$N$10,2,TRUE)*BB$2</f>
        <v>0</v>
      </c>
      <c r="BC977" s="59">
        <f>VLOOKUP(AA977,'SCORE TALLER'!$Q$2:$R$10,2,FALSE)*BC$2</f>
        <v>0</v>
      </c>
      <c r="BD977" s="59">
        <f>VLOOKUP(V977,'SCORE TALLER'!$G$2:$H$10,2,FALSE)*BD$2</f>
        <v>0</v>
      </c>
      <c r="BE977" s="59">
        <f>VLOOKUP(AF977,'SCORE TALLER'!$AA$2:$AB$10,2,FALSE)*BE$2</f>
        <v>0</v>
      </c>
      <c r="BF977" s="59">
        <f>VLOOKUP(AL977,'SCORE TALLER'!$AM$2:$AN$10,2,TRUE)*BF$2</f>
        <v>0</v>
      </c>
      <c r="BG977" s="67">
        <f t="shared" si="215"/>
        <v>1.6</v>
      </c>
      <c r="BH977" s="67" t="str">
        <f>VLOOKUP(BG977,'SCORE TALLER'!$AP$2:$AQ$7,2,TRUE)</f>
        <v>2. Normal</v>
      </c>
      <c r="BI977" s="67" t="str">
        <f t="shared" si="217"/>
        <v>LBZ</v>
      </c>
      <c r="BJ977" s="67" t="str">
        <f t="shared" si="217"/>
        <v>A</v>
      </c>
      <c r="BK977" s="67" t="str">
        <f t="shared" si="218"/>
        <v>A</v>
      </c>
      <c r="BL977" s="86">
        <f t="shared" si="216"/>
        <v>1438942</v>
      </c>
      <c r="BM977" s="86">
        <f t="shared" si="219"/>
        <v>0</v>
      </c>
    </row>
    <row r="978" spans="1:65" x14ac:dyDescent="0.3">
      <c r="A978" s="57">
        <v>4208064</v>
      </c>
      <c r="B978" s="12" t="s">
        <v>1116</v>
      </c>
      <c r="C978" s="58" t="s">
        <v>107</v>
      </c>
      <c r="D978" s="58" t="s">
        <v>114</v>
      </c>
      <c r="E978" s="58"/>
      <c r="F978" s="58">
        <v>2702520</v>
      </c>
      <c r="G978" s="58">
        <f t="shared" si="207"/>
        <v>1073379</v>
      </c>
      <c r="H978" s="58">
        <f t="shared" si="208"/>
        <v>0</v>
      </c>
      <c r="I978" s="58" t="e">
        <v>#N/A</v>
      </c>
      <c r="J978" s="58">
        <v>189706</v>
      </c>
      <c r="K978" s="58">
        <v>0</v>
      </c>
      <c r="L978" s="58">
        <v>1250000</v>
      </c>
      <c r="M978" s="58">
        <v>1629141</v>
      </c>
      <c r="N978" s="58">
        <f>VLOOKUP(AD978,'tabla ingresos'!$A$3:$D$15,4,FALSE)</f>
        <v>2000000</v>
      </c>
      <c r="O978" s="58">
        <v>0</v>
      </c>
      <c r="P978" s="58">
        <v>0</v>
      </c>
      <c r="Q978" s="58">
        <v>0</v>
      </c>
      <c r="R978" s="12">
        <v>76130</v>
      </c>
      <c r="S978" s="12" t="s">
        <v>87</v>
      </c>
      <c r="T978" s="12" t="s">
        <v>89</v>
      </c>
      <c r="U978" s="12" t="s">
        <v>10</v>
      </c>
      <c r="V978" s="12">
        <v>4</v>
      </c>
      <c r="W978" s="12">
        <v>0</v>
      </c>
      <c r="X978" s="12">
        <v>0</v>
      </c>
      <c r="Y978" s="59">
        <v>2.6054794520547944</v>
      </c>
      <c r="Z978" s="59">
        <v>46.238356164383561</v>
      </c>
      <c r="AA978" s="12">
        <v>1</v>
      </c>
      <c r="AB978" s="12">
        <v>2</v>
      </c>
      <c r="AC978" s="12">
        <v>2</v>
      </c>
      <c r="AD978" s="12">
        <v>3</v>
      </c>
      <c r="AE978" s="12">
        <v>3</v>
      </c>
      <c r="AF978" s="58" t="s">
        <v>91</v>
      </c>
      <c r="AG978" s="66">
        <f t="shared" si="209"/>
        <v>6.3235333333333338E-2</v>
      </c>
      <c r="AH978" s="67">
        <f t="shared" si="210"/>
        <v>0.90083999999999997</v>
      </c>
      <c r="AI978" s="67">
        <f t="shared" si="211"/>
        <v>0.54304699999999995</v>
      </c>
      <c r="AJ978" s="67">
        <f t="shared" si="212"/>
        <v>0.35779300000000003</v>
      </c>
      <c r="AK978" s="67">
        <f t="shared" si="213"/>
        <v>0</v>
      </c>
      <c r="AL978" s="67">
        <f t="shared" si="214"/>
        <v>0</v>
      </c>
      <c r="AM978" s="59">
        <f>VLOOKUP(AG978,'SCORE TALLER'!$AC$2:$AD$10,2,TRUE)*AM$2</f>
        <v>0</v>
      </c>
      <c r="AN978" s="59">
        <f>VLOOKUP(AD978,'SCORE TALLER'!$W$2:$X$10,2,TRUE)*AN$2</f>
        <v>0.32</v>
      </c>
      <c r="AO978" s="59">
        <f>VLOOKUP(AB978,'SCORE TALLER'!$S$2:$T$10,2,FALSE)*AO$2</f>
        <v>0.04</v>
      </c>
      <c r="AP978" s="59">
        <f>VLOOKUP(AH978,'SCORE TALLER'!$AE$2:$AF$10,2,TRUE)*AP$2</f>
        <v>0</v>
      </c>
      <c r="AQ978" s="59">
        <f>VLOOKUP(AI978,'SCORE TALLER'!$AG$2:$AH$10,2,TRUE)*AQ$2</f>
        <v>0.4</v>
      </c>
      <c r="AR978" s="59">
        <f>VLOOKUP(AC978,'SCORE TALLER'!$U$2:$V$10,2,FALSE)*AR$2</f>
        <v>0.04</v>
      </c>
      <c r="AS978" s="59">
        <f>VLOOKUP(AE978,'SCORE TALLER'!$Y$2:$Z$10,2,FALSE)*AS$2</f>
        <v>0.02</v>
      </c>
      <c r="AT978" s="59">
        <f>VLOOKUP(Z978,'SCORE TALLER'!$O$2:$P$10,2,TRUE)*AT$2</f>
        <v>0.02</v>
      </c>
      <c r="AU978" s="59">
        <f>VLOOKUP(S978,'SCORE TALLER'!$A$2:$B$10,2,FALSE)*AU$2</f>
        <v>0.15000000000000002</v>
      </c>
      <c r="AV978" s="59">
        <f>VLOOKUP(AJ978,'SCORE TALLER'!$AI$2:$AJ$10,2,TRUE)*AV$2</f>
        <v>0.25</v>
      </c>
      <c r="AW978" s="59">
        <f>VLOOKUP(AK978,'SCORE TALLER'!$AK$2:$AL$10,2,TRUE)*AW$2</f>
        <v>0.25</v>
      </c>
      <c r="AX978" s="59">
        <f>VLOOKUP(T978,'SCORE TALLER'!$C$2:$D$10,2,FALSE)*AX$2</f>
        <v>0</v>
      </c>
      <c r="AY978" s="59">
        <f>VLOOKUP(W978,'SCORE TALLER'!$I$2:$J$10,2,TRUE)*AY$2</f>
        <v>0</v>
      </c>
      <c r="AZ978" s="59">
        <f>VLOOKUP(X978,'SCORE TALLER'!$K$2:$L$10,2,TRUE)*AZ$2</f>
        <v>0</v>
      </c>
      <c r="BA978" s="59">
        <f>VLOOKUP(U978,'SCORE TALLER'!$E$2:$F$10,2,FALSE)*BA$2</f>
        <v>0</v>
      </c>
      <c r="BB978" s="59">
        <f>VLOOKUP(Y978,'SCORE TALLER'!$M$2:$N$10,2,TRUE)*BB$2</f>
        <v>0.04</v>
      </c>
      <c r="BC978" s="59">
        <f>VLOOKUP(AA978,'SCORE TALLER'!$Q$2:$R$10,2,FALSE)*BC$2</f>
        <v>0.05</v>
      </c>
      <c r="BD978" s="59">
        <f>VLOOKUP(V978,'SCORE TALLER'!$G$2:$H$10,2,FALSE)*BD$2</f>
        <v>0</v>
      </c>
      <c r="BE978" s="59">
        <f>VLOOKUP(AF978,'SCORE TALLER'!$AA$2:$AB$10,2,FALSE)*BE$2</f>
        <v>0.30000000000000004</v>
      </c>
      <c r="BF978" s="59">
        <f>VLOOKUP(AL978,'SCORE TALLER'!$AM$2:$AN$10,2,TRUE)*BF$2</f>
        <v>0</v>
      </c>
      <c r="BG978" s="67">
        <f t="shared" si="215"/>
        <v>1.8800000000000003</v>
      </c>
      <c r="BH978" s="67" t="str">
        <f>VLOOKUP(BG978,'SCORE TALLER'!$AP$2:$AQ$7,2,TRUE)</f>
        <v>2. Normal</v>
      </c>
      <c r="BI978" s="67" t="str">
        <f t="shared" si="217"/>
        <v>LBZ</v>
      </c>
      <c r="BJ978" s="67" t="str">
        <f t="shared" si="217"/>
        <v>A</v>
      </c>
      <c r="BK978" s="67" t="str">
        <f t="shared" si="218"/>
        <v>SIN</v>
      </c>
      <c r="BL978" s="86">
        <f t="shared" si="216"/>
        <v>0</v>
      </c>
      <c r="BM978" s="86">
        <f t="shared" si="219"/>
        <v>0</v>
      </c>
    </row>
    <row r="979" spans="1:65" x14ac:dyDescent="0.3">
      <c r="A979" s="57">
        <v>2044044640</v>
      </c>
      <c r="B979" s="12" t="s">
        <v>1117</v>
      </c>
      <c r="C979" s="58" t="s">
        <v>107</v>
      </c>
      <c r="D979" s="58" t="s">
        <v>115</v>
      </c>
      <c r="E979" s="58"/>
      <c r="F979" s="58">
        <v>5177499</v>
      </c>
      <c r="G979" s="58">
        <f t="shared" si="207"/>
        <v>3553879</v>
      </c>
      <c r="H979" s="58">
        <f t="shared" si="208"/>
        <v>2176879</v>
      </c>
      <c r="I979" s="58" t="e">
        <v>#N/A</v>
      </c>
      <c r="J979" s="58">
        <v>163885</v>
      </c>
      <c r="K979" s="58">
        <v>0</v>
      </c>
      <c r="L979" s="58">
        <v>1377000</v>
      </c>
      <c r="M979" s="58">
        <v>1623620</v>
      </c>
      <c r="N979" s="58">
        <f>VLOOKUP(AD979,'tabla ingresos'!$A$3:$D$15,4,FALSE)</f>
        <v>2000000</v>
      </c>
      <c r="O979" s="58">
        <v>0</v>
      </c>
      <c r="P979" s="58">
        <v>0</v>
      </c>
      <c r="Q979" s="58">
        <v>0</v>
      </c>
      <c r="R979" s="12">
        <v>13052</v>
      </c>
      <c r="S979" s="12" t="s">
        <v>87</v>
      </c>
      <c r="T979" s="12" t="s">
        <v>89</v>
      </c>
      <c r="U979" s="12" t="s">
        <v>10</v>
      </c>
      <c r="V979" s="12">
        <v>4</v>
      </c>
      <c r="W979" s="12">
        <v>0</v>
      </c>
      <c r="X979" s="12">
        <v>0</v>
      </c>
      <c r="Y979" s="59">
        <v>4.2383561643835614</v>
      </c>
      <c r="Z979" s="59">
        <v>31.975342465753425</v>
      </c>
      <c r="AA979" s="12">
        <v>1</v>
      </c>
      <c r="AB979" s="12">
        <v>1</v>
      </c>
      <c r="AC979" s="12">
        <v>1</v>
      </c>
      <c r="AD979" s="12">
        <v>3</v>
      </c>
      <c r="AE979" s="12">
        <v>3</v>
      </c>
      <c r="AF979" s="58" t="s">
        <v>91</v>
      </c>
      <c r="AG979" s="66">
        <f t="shared" si="209"/>
        <v>5.4628333333333334E-2</v>
      </c>
      <c r="AH979" s="67">
        <f t="shared" si="210"/>
        <v>1.725833</v>
      </c>
      <c r="AI979" s="67">
        <f t="shared" si="211"/>
        <v>0.54120666666666661</v>
      </c>
      <c r="AJ979" s="67">
        <f t="shared" si="212"/>
        <v>1.1846263333333333</v>
      </c>
      <c r="AK979" s="67">
        <f t="shared" si="213"/>
        <v>0.72562633333333337</v>
      </c>
      <c r="AL979" s="67">
        <f t="shared" si="214"/>
        <v>0</v>
      </c>
      <c r="AM979" s="59">
        <f>VLOOKUP(AG979,'SCORE TALLER'!$AC$2:$AD$10,2,TRUE)*AM$2</f>
        <v>0</v>
      </c>
      <c r="AN979" s="59">
        <f>VLOOKUP(AD979,'SCORE TALLER'!$W$2:$X$10,2,TRUE)*AN$2</f>
        <v>0.32</v>
      </c>
      <c r="AO979" s="59">
        <f>VLOOKUP(AB979,'SCORE TALLER'!$S$2:$T$10,2,FALSE)*AO$2</f>
        <v>0.05</v>
      </c>
      <c r="AP979" s="59">
        <f>VLOOKUP(AH979,'SCORE TALLER'!$AE$2:$AF$10,2,TRUE)*AP$2</f>
        <v>0</v>
      </c>
      <c r="AQ979" s="59">
        <f>VLOOKUP(AI979,'SCORE TALLER'!$AG$2:$AH$10,2,TRUE)*AQ$2</f>
        <v>0.4</v>
      </c>
      <c r="AR979" s="59">
        <f>VLOOKUP(AC979,'SCORE TALLER'!$U$2:$V$10,2,FALSE)*AR$2</f>
        <v>0.05</v>
      </c>
      <c r="AS979" s="59">
        <f>VLOOKUP(AE979,'SCORE TALLER'!$Y$2:$Z$10,2,FALSE)*AS$2</f>
        <v>0.02</v>
      </c>
      <c r="AT979" s="59">
        <f>VLOOKUP(Z979,'SCORE TALLER'!$O$2:$P$10,2,TRUE)*AT$2</f>
        <v>0.04</v>
      </c>
      <c r="AU979" s="59">
        <f>VLOOKUP(S979,'SCORE TALLER'!$A$2:$B$10,2,FALSE)*AU$2</f>
        <v>0.15000000000000002</v>
      </c>
      <c r="AV979" s="59">
        <f>VLOOKUP(AJ979,'SCORE TALLER'!$AI$2:$AJ$10,2,TRUE)*AV$2</f>
        <v>0.2</v>
      </c>
      <c r="AW979" s="59">
        <f>VLOOKUP(AK979,'SCORE TALLER'!$AK$2:$AL$10,2,TRUE)*AW$2</f>
        <v>0.25</v>
      </c>
      <c r="AX979" s="59">
        <f>VLOOKUP(T979,'SCORE TALLER'!$C$2:$D$10,2,FALSE)*AX$2</f>
        <v>0</v>
      </c>
      <c r="AY979" s="59">
        <f>VLOOKUP(W979,'SCORE TALLER'!$I$2:$J$10,2,TRUE)*AY$2</f>
        <v>0</v>
      </c>
      <c r="AZ979" s="59">
        <f>VLOOKUP(X979,'SCORE TALLER'!$K$2:$L$10,2,TRUE)*AZ$2</f>
        <v>0</v>
      </c>
      <c r="BA979" s="59">
        <f>VLOOKUP(U979,'SCORE TALLER'!$E$2:$F$10,2,FALSE)*BA$2</f>
        <v>0</v>
      </c>
      <c r="BB979" s="59">
        <f>VLOOKUP(Y979,'SCORE TALLER'!$M$2:$N$10,2,TRUE)*BB$2</f>
        <v>0.03</v>
      </c>
      <c r="BC979" s="59">
        <f>VLOOKUP(AA979,'SCORE TALLER'!$Q$2:$R$10,2,FALSE)*BC$2</f>
        <v>0.05</v>
      </c>
      <c r="BD979" s="59">
        <f>VLOOKUP(V979,'SCORE TALLER'!$G$2:$H$10,2,FALSE)*BD$2</f>
        <v>0</v>
      </c>
      <c r="BE979" s="59">
        <f>VLOOKUP(AF979,'SCORE TALLER'!$AA$2:$AB$10,2,FALSE)*BE$2</f>
        <v>0.30000000000000004</v>
      </c>
      <c r="BF979" s="59">
        <f>VLOOKUP(AL979,'SCORE TALLER'!$AM$2:$AN$10,2,TRUE)*BF$2</f>
        <v>0</v>
      </c>
      <c r="BG979" s="67">
        <f t="shared" si="215"/>
        <v>1.8600000000000003</v>
      </c>
      <c r="BH979" s="67" t="str">
        <f>VLOOKUP(BG979,'SCORE TALLER'!$AP$2:$AQ$7,2,TRUE)</f>
        <v>2. Normal</v>
      </c>
      <c r="BI979" s="67" t="str">
        <f t="shared" si="217"/>
        <v>LBZ</v>
      </c>
      <c r="BJ979" s="67" t="str">
        <f t="shared" si="217"/>
        <v>A</v>
      </c>
      <c r="BK979" s="67" t="str">
        <f t="shared" si="218"/>
        <v>SIN</v>
      </c>
      <c r="BL979" s="86">
        <f t="shared" si="216"/>
        <v>2176879</v>
      </c>
      <c r="BM979" s="86">
        <f t="shared" si="219"/>
        <v>0</v>
      </c>
    </row>
    <row r="980" spans="1:65" x14ac:dyDescent="0.3">
      <c r="A980" s="57">
        <v>4820404</v>
      </c>
      <c r="B980" s="12" t="s">
        <v>1118</v>
      </c>
      <c r="C980" s="58" t="s">
        <v>107</v>
      </c>
      <c r="D980" s="58" t="s">
        <v>115</v>
      </c>
      <c r="E980" s="58"/>
      <c r="F980" s="58">
        <v>4310634</v>
      </c>
      <c r="G980" s="58">
        <f t="shared" si="207"/>
        <v>2696705</v>
      </c>
      <c r="H980" s="58">
        <f t="shared" si="208"/>
        <v>1645468</v>
      </c>
      <c r="I980" s="58" t="e">
        <v>#N/A</v>
      </c>
      <c r="J980" s="58">
        <v>214466</v>
      </c>
      <c r="K980" s="58">
        <v>0</v>
      </c>
      <c r="L980" s="58">
        <v>1051237</v>
      </c>
      <c r="M980" s="58">
        <v>1613929</v>
      </c>
      <c r="N980" s="58">
        <f>VLOOKUP(AD980,'tabla ingresos'!$A$3:$D$15,4,FALSE)</f>
        <v>2000000</v>
      </c>
      <c r="O980" s="58">
        <v>0</v>
      </c>
      <c r="P980" s="58">
        <v>0</v>
      </c>
      <c r="Q980" s="58">
        <v>0</v>
      </c>
      <c r="R980" s="12">
        <v>13052</v>
      </c>
      <c r="S980" s="12" t="s">
        <v>87</v>
      </c>
      <c r="T980" s="12" t="s">
        <v>89</v>
      </c>
      <c r="U980" s="12" t="s">
        <v>10</v>
      </c>
      <c r="V980" s="12">
        <v>4</v>
      </c>
      <c r="W980" s="12">
        <v>0</v>
      </c>
      <c r="X980" s="12">
        <v>0</v>
      </c>
      <c r="Y980" s="59">
        <v>2.9479452054794519</v>
      </c>
      <c r="Z980" s="59">
        <v>40.295890410958904</v>
      </c>
      <c r="AA980" s="12">
        <v>1</v>
      </c>
      <c r="AB980" s="12">
        <v>2</v>
      </c>
      <c r="AC980" s="12">
        <v>1</v>
      </c>
      <c r="AD980" s="12">
        <v>3</v>
      </c>
      <c r="AE980" s="12">
        <v>3</v>
      </c>
      <c r="AF980" s="58" t="s">
        <v>91</v>
      </c>
      <c r="AG980" s="66">
        <f t="shared" si="209"/>
        <v>7.1488666666666673E-2</v>
      </c>
      <c r="AH980" s="67">
        <f t="shared" si="210"/>
        <v>1.4368780000000001</v>
      </c>
      <c r="AI980" s="67">
        <f t="shared" si="211"/>
        <v>0.53797633333333328</v>
      </c>
      <c r="AJ980" s="67">
        <f t="shared" si="212"/>
        <v>0.89890166666666671</v>
      </c>
      <c r="AK980" s="67">
        <f t="shared" si="213"/>
        <v>0.54848933333333338</v>
      </c>
      <c r="AL980" s="67">
        <f t="shared" si="214"/>
        <v>0</v>
      </c>
      <c r="AM980" s="59">
        <f>VLOOKUP(AG980,'SCORE TALLER'!$AC$2:$AD$10,2,TRUE)*AM$2</f>
        <v>0</v>
      </c>
      <c r="AN980" s="59">
        <f>VLOOKUP(AD980,'SCORE TALLER'!$W$2:$X$10,2,TRUE)*AN$2</f>
        <v>0.32</v>
      </c>
      <c r="AO980" s="59">
        <f>VLOOKUP(AB980,'SCORE TALLER'!$S$2:$T$10,2,FALSE)*AO$2</f>
        <v>0.04</v>
      </c>
      <c r="AP980" s="59">
        <f>VLOOKUP(AH980,'SCORE TALLER'!$AE$2:$AF$10,2,TRUE)*AP$2</f>
        <v>0</v>
      </c>
      <c r="AQ980" s="59">
        <f>VLOOKUP(AI980,'SCORE TALLER'!$AG$2:$AH$10,2,TRUE)*AQ$2</f>
        <v>0.4</v>
      </c>
      <c r="AR980" s="59">
        <f>VLOOKUP(AC980,'SCORE TALLER'!$U$2:$V$10,2,FALSE)*AR$2</f>
        <v>0.05</v>
      </c>
      <c r="AS980" s="59">
        <f>VLOOKUP(AE980,'SCORE TALLER'!$Y$2:$Z$10,2,FALSE)*AS$2</f>
        <v>0.02</v>
      </c>
      <c r="AT980" s="59">
        <f>VLOOKUP(Z980,'SCORE TALLER'!$O$2:$P$10,2,TRUE)*AT$2</f>
        <v>0.03</v>
      </c>
      <c r="AU980" s="59">
        <f>VLOOKUP(S980,'SCORE TALLER'!$A$2:$B$10,2,FALSE)*AU$2</f>
        <v>0.15000000000000002</v>
      </c>
      <c r="AV980" s="59">
        <f>VLOOKUP(AJ980,'SCORE TALLER'!$AI$2:$AJ$10,2,TRUE)*AV$2</f>
        <v>0.25</v>
      </c>
      <c r="AW980" s="59">
        <f>VLOOKUP(AK980,'SCORE TALLER'!$AK$2:$AL$10,2,TRUE)*AW$2</f>
        <v>0.25</v>
      </c>
      <c r="AX980" s="59">
        <f>VLOOKUP(T980,'SCORE TALLER'!$C$2:$D$10,2,FALSE)*AX$2</f>
        <v>0</v>
      </c>
      <c r="AY980" s="59">
        <f>VLOOKUP(W980,'SCORE TALLER'!$I$2:$J$10,2,TRUE)*AY$2</f>
        <v>0</v>
      </c>
      <c r="AZ980" s="59">
        <f>VLOOKUP(X980,'SCORE TALLER'!$K$2:$L$10,2,TRUE)*AZ$2</f>
        <v>0</v>
      </c>
      <c r="BA980" s="59">
        <f>VLOOKUP(U980,'SCORE TALLER'!$E$2:$F$10,2,FALSE)*BA$2</f>
        <v>0</v>
      </c>
      <c r="BB980" s="59">
        <f>VLOOKUP(Y980,'SCORE TALLER'!$M$2:$N$10,2,TRUE)*BB$2</f>
        <v>0.04</v>
      </c>
      <c r="BC980" s="59">
        <f>VLOOKUP(AA980,'SCORE TALLER'!$Q$2:$R$10,2,FALSE)*BC$2</f>
        <v>0.05</v>
      </c>
      <c r="BD980" s="59">
        <f>VLOOKUP(V980,'SCORE TALLER'!$G$2:$H$10,2,FALSE)*BD$2</f>
        <v>0</v>
      </c>
      <c r="BE980" s="59">
        <f>VLOOKUP(AF980,'SCORE TALLER'!$AA$2:$AB$10,2,FALSE)*BE$2</f>
        <v>0.30000000000000004</v>
      </c>
      <c r="BF980" s="59">
        <f>VLOOKUP(AL980,'SCORE TALLER'!$AM$2:$AN$10,2,TRUE)*BF$2</f>
        <v>0</v>
      </c>
      <c r="BG980" s="67">
        <f t="shared" si="215"/>
        <v>1.9000000000000004</v>
      </c>
      <c r="BH980" s="67" t="str">
        <f>VLOOKUP(BG980,'SCORE TALLER'!$AP$2:$AQ$7,2,TRUE)</f>
        <v>2. Normal</v>
      </c>
      <c r="BI980" s="67" t="str">
        <f t="shared" si="217"/>
        <v>LBZ</v>
      </c>
      <c r="BJ980" s="67" t="str">
        <f t="shared" si="217"/>
        <v>A</v>
      </c>
      <c r="BK980" s="67" t="str">
        <f t="shared" si="218"/>
        <v>SIN</v>
      </c>
      <c r="BL980" s="86">
        <f t="shared" si="216"/>
        <v>1645468</v>
      </c>
      <c r="BM980" s="86">
        <f t="shared" si="219"/>
        <v>0</v>
      </c>
    </row>
    <row r="981" spans="1:65" x14ac:dyDescent="0.3">
      <c r="A981" s="57">
        <v>2224640806</v>
      </c>
      <c r="B981" s="12" t="s">
        <v>1119</v>
      </c>
      <c r="C981" s="58" t="s">
        <v>105</v>
      </c>
      <c r="D981" s="58" t="s">
        <v>114</v>
      </c>
      <c r="E981" s="58"/>
      <c r="F981" s="58">
        <v>2131365</v>
      </c>
      <c r="G981" s="58">
        <f t="shared" si="207"/>
        <v>1329211</v>
      </c>
      <c r="H981" s="58">
        <f t="shared" si="208"/>
        <v>329211</v>
      </c>
      <c r="I981" s="58">
        <v>2131000</v>
      </c>
      <c r="J981" s="58">
        <v>217526</v>
      </c>
      <c r="K981" s="58">
        <v>0</v>
      </c>
      <c r="L981" s="58">
        <v>1000000</v>
      </c>
      <c r="M981" s="58">
        <v>802154</v>
      </c>
      <c r="N981" s="58">
        <f>VLOOKUP(AD981,'tabla ingresos'!$A$3:$D$15,4,FALSE)</f>
        <v>1000000</v>
      </c>
      <c r="O981" s="58">
        <v>30385.91553757582</v>
      </c>
      <c r="P981" s="58">
        <v>1366000</v>
      </c>
      <c r="Q981" s="58">
        <v>0</v>
      </c>
      <c r="R981" s="12">
        <v>76130</v>
      </c>
      <c r="S981" s="12" t="s">
        <v>87</v>
      </c>
      <c r="T981" s="12" t="s">
        <v>89</v>
      </c>
      <c r="U981" s="12" t="s">
        <v>10</v>
      </c>
      <c r="V981" s="12">
        <v>4</v>
      </c>
      <c r="W981" s="12">
        <v>0</v>
      </c>
      <c r="X981" s="12">
        <v>0</v>
      </c>
      <c r="Y981" s="59">
        <v>2.5616438356164384</v>
      </c>
      <c r="Z981" s="59">
        <v>27.350684931506848</v>
      </c>
      <c r="AA981" s="12">
        <v>2</v>
      </c>
      <c r="AB981" s="12">
        <v>3</v>
      </c>
      <c r="AC981" s="12">
        <v>2</v>
      </c>
      <c r="AD981" s="12">
        <v>2</v>
      </c>
      <c r="AE981" s="12">
        <v>3</v>
      </c>
      <c r="AF981" s="58" t="s">
        <v>10</v>
      </c>
      <c r="AG981" s="66">
        <f t="shared" si="209"/>
        <v>0.16527461035838387</v>
      </c>
      <c r="AH981" s="67">
        <f t="shared" si="210"/>
        <v>2.3315766666666669</v>
      </c>
      <c r="AI981" s="67">
        <f t="shared" si="211"/>
        <v>0.53476933333333332</v>
      </c>
      <c r="AJ981" s="67">
        <f t="shared" si="212"/>
        <v>0.88614066666666669</v>
      </c>
      <c r="AK981" s="67">
        <f t="shared" si="213"/>
        <v>0.219474</v>
      </c>
      <c r="AL981" s="67">
        <f t="shared" si="214"/>
        <v>0</v>
      </c>
      <c r="AM981" s="59">
        <f>VLOOKUP(AG981,'SCORE TALLER'!$AC$2:$AD$10,2,TRUE)*AM$2</f>
        <v>0</v>
      </c>
      <c r="AN981" s="59">
        <f>VLOOKUP(AD981,'SCORE TALLER'!$W$2:$X$10,2,TRUE)*AN$2</f>
        <v>0.32</v>
      </c>
      <c r="AO981" s="59">
        <f>VLOOKUP(AB981,'SCORE TALLER'!$S$2:$T$10,2,FALSE)*AO$2</f>
        <v>0.03</v>
      </c>
      <c r="AP981" s="59">
        <f>VLOOKUP(AH981,'SCORE TALLER'!$AE$2:$AF$10,2,TRUE)*AP$2</f>
        <v>0</v>
      </c>
      <c r="AQ981" s="59">
        <f>VLOOKUP(AI981,'SCORE TALLER'!$AG$2:$AH$10,2,TRUE)*AQ$2</f>
        <v>0.4</v>
      </c>
      <c r="AR981" s="59">
        <f>VLOOKUP(AC981,'SCORE TALLER'!$U$2:$V$10,2,FALSE)*AR$2</f>
        <v>0.04</v>
      </c>
      <c r="AS981" s="59">
        <f>VLOOKUP(AE981,'SCORE TALLER'!$Y$2:$Z$10,2,FALSE)*AS$2</f>
        <v>0.02</v>
      </c>
      <c r="AT981" s="59">
        <f>VLOOKUP(Z981,'SCORE TALLER'!$O$2:$P$10,2,TRUE)*AT$2</f>
        <v>0.04</v>
      </c>
      <c r="AU981" s="59">
        <f>VLOOKUP(S981,'SCORE TALLER'!$A$2:$B$10,2,FALSE)*AU$2</f>
        <v>0.15000000000000002</v>
      </c>
      <c r="AV981" s="59">
        <f>VLOOKUP(AJ981,'SCORE TALLER'!$AI$2:$AJ$10,2,TRUE)*AV$2</f>
        <v>0.25</v>
      </c>
      <c r="AW981" s="59">
        <f>VLOOKUP(AK981,'SCORE TALLER'!$AK$2:$AL$10,2,TRUE)*AW$2</f>
        <v>0.25</v>
      </c>
      <c r="AX981" s="59">
        <f>VLOOKUP(T981,'SCORE TALLER'!$C$2:$D$10,2,FALSE)*AX$2</f>
        <v>0</v>
      </c>
      <c r="AY981" s="59">
        <f>VLOOKUP(W981,'SCORE TALLER'!$I$2:$J$10,2,TRUE)*AY$2</f>
        <v>0</v>
      </c>
      <c r="AZ981" s="59">
        <f>VLOOKUP(X981,'SCORE TALLER'!$K$2:$L$10,2,TRUE)*AZ$2</f>
        <v>0</v>
      </c>
      <c r="BA981" s="59">
        <f>VLOOKUP(U981,'SCORE TALLER'!$E$2:$F$10,2,FALSE)*BA$2</f>
        <v>0</v>
      </c>
      <c r="BB981" s="59">
        <f>VLOOKUP(Y981,'SCORE TALLER'!$M$2:$N$10,2,TRUE)*BB$2</f>
        <v>0.04</v>
      </c>
      <c r="BC981" s="59">
        <f>VLOOKUP(AA981,'SCORE TALLER'!$Q$2:$R$10,2,FALSE)*BC$2</f>
        <v>0</v>
      </c>
      <c r="BD981" s="59">
        <f>VLOOKUP(V981,'SCORE TALLER'!$G$2:$H$10,2,FALSE)*BD$2</f>
        <v>0</v>
      </c>
      <c r="BE981" s="59">
        <f>VLOOKUP(AF981,'SCORE TALLER'!$AA$2:$AB$10,2,FALSE)*BE$2</f>
        <v>0</v>
      </c>
      <c r="BF981" s="59">
        <f>VLOOKUP(AL981,'SCORE TALLER'!$AM$2:$AN$10,2,TRUE)*BF$2</f>
        <v>0</v>
      </c>
      <c r="BG981" s="67">
        <f t="shared" si="215"/>
        <v>1.54</v>
      </c>
      <c r="BH981" s="67" t="str">
        <f>VLOOKUP(BG981,'SCORE TALLER'!$AP$2:$AQ$7,2,TRUE)</f>
        <v>2. Normal</v>
      </c>
      <c r="BI981" s="67" t="str">
        <f t="shared" si="217"/>
        <v>LBZ</v>
      </c>
      <c r="BJ981" s="67" t="str">
        <f t="shared" si="217"/>
        <v>A</v>
      </c>
      <c r="BK981" s="67" t="str">
        <f t="shared" si="218"/>
        <v>A</v>
      </c>
      <c r="BL981" s="86">
        <f t="shared" si="216"/>
        <v>329211</v>
      </c>
      <c r="BM981" s="86">
        <f t="shared" si="219"/>
        <v>0</v>
      </c>
    </row>
    <row r="982" spans="1:65" x14ac:dyDescent="0.3">
      <c r="A982" s="57">
        <v>28424826</v>
      </c>
      <c r="B982" s="12" t="s">
        <v>1120</v>
      </c>
      <c r="C982" s="58" t="s">
        <v>105</v>
      </c>
      <c r="D982" s="58" t="s">
        <v>114</v>
      </c>
      <c r="E982" s="58">
        <v>469335</v>
      </c>
      <c r="F982" s="58">
        <v>1687150</v>
      </c>
      <c r="G982" s="58">
        <f t="shared" si="207"/>
        <v>1361000</v>
      </c>
      <c r="H982" s="58">
        <f t="shared" si="208"/>
        <v>0</v>
      </c>
      <c r="I982" s="58">
        <v>1918000</v>
      </c>
      <c r="J982" s="58">
        <v>118431</v>
      </c>
      <c r="K982" s="58">
        <v>0</v>
      </c>
      <c r="L982" s="58">
        <v>2400000</v>
      </c>
      <c r="M982" s="58">
        <v>326150</v>
      </c>
      <c r="N982" s="58">
        <f>VLOOKUP(AD982,'tabla ingresos'!$A$3:$D$15,4,FALSE)</f>
        <v>1000000</v>
      </c>
      <c r="O982" s="58">
        <v>1082935.9027209892</v>
      </c>
      <c r="P982" s="58">
        <v>37049000</v>
      </c>
      <c r="Q982" s="58">
        <v>0</v>
      </c>
      <c r="R982" s="12">
        <v>13052</v>
      </c>
      <c r="S982" s="12" t="s">
        <v>87</v>
      </c>
      <c r="T982" s="12" t="s">
        <v>89</v>
      </c>
      <c r="U982" s="12" t="s">
        <v>10</v>
      </c>
      <c r="V982" s="12">
        <v>4</v>
      </c>
      <c r="W982" s="12">
        <v>0</v>
      </c>
      <c r="X982" s="12">
        <v>0</v>
      </c>
      <c r="Y982" s="59">
        <v>1.0136986301369864</v>
      </c>
      <c r="Z982" s="59">
        <v>52.778082191780825</v>
      </c>
      <c r="AA982" s="12">
        <v>1</v>
      </c>
      <c r="AB982" s="12">
        <v>1</v>
      </c>
      <c r="AC982" s="12">
        <v>1</v>
      </c>
      <c r="AD982" s="12">
        <v>2</v>
      </c>
      <c r="AE982" s="12">
        <v>2</v>
      </c>
      <c r="AF982" s="58" t="s">
        <v>17</v>
      </c>
      <c r="AG982" s="66">
        <f t="shared" si="209"/>
        <v>0.80091126848065941</v>
      </c>
      <c r="AH982" s="67">
        <f t="shared" si="210"/>
        <v>25.824100000000001</v>
      </c>
      <c r="AI982" s="67">
        <f t="shared" si="211"/>
        <v>0.53032333333333337</v>
      </c>
      <c r="AJ982" s="67">
        <f t="shared" si="212"/>
        <v>0.90733333333333333</v>
      </c>
      <c r="AK982" s="67">
        <f t="shared" si="213"/>
        <v>0</v>
      </c>
      <c r="AL982" s="67">
        <f t="shared" si="214"/>
        <v>0</v>
      </c>
      <c r="AM982" s="59">
        <f>VLOOKUP(AG982,'SCORE TALLER'!$AC$2:$AD$10,2,TRUE)*AM$2</f>
        <v>0.32</v>
      </c>
      <c r="AN982" s="59">
        <f>VLOOKUP(AD982,'SCORE TALLER'!$W$2:$X$10,2,TRUE)*AN$2</f>
        <v>0.32</v>
      </c>
      <c r="AO982" s="59">
        <f>VLOOKUP(AB982,'SCORE TALLER'!$S$2:$T$10,2,FALSE)*AO$2</f>
        <v>0.05</v>
      </c>
      <c r="AP982" s="59">
        <f>VLOOKUP(AH982,'SCORE TALLER'!$AE$2:$AF$10,2,TRUE)*AP$2</f>
        <v>0.4</v>
      </c>
      <c r="AQ982" s="59">
        <f>VLOOKUP(AI982,'SCORE TALLER'!$AG$2:$AH$10,2,TRUE)*AQ$2</f>
        <v>0.4</v>
      </c>
      <c r="AR982" s="59">
        <f>VLOOKUP(AC982,'SCORE TALLER'!$U$2:$V$10,2,FALSE)*AR$2</f>
        <v>0.05</v>
      </c>
      <c r="AS982" s="59">
        <f>VLOOKUP(AE982,'SCORE TALLER'!$Y$2:$Z$10,2,FALSE)*AS$2</f>
        <v>0.01</v>
      </c>
      <c r="AT982" s="59">
        <f>VLOOKUP(Z982,'SCORE TALLER'!$O$2:$P$10,2,TRUE)*AT$2</f>
        <v>0.02</v>
      </c>
      <c r="AU982" s="59">
        <f>VLOOKUP(S982,'SCORE TALLER'!$A$2:$B$10,2,FALSE)*AU$2</f>
        <v>0.15000000000000002</v>
      </c>
      <c r="AV982" s="59">
        <f>VLOOKUP(AJ982,'SCORE TALLER'!$AI$2:$AJ$10,2,TRUE)*AV$2</f>
        <v>0.25</v>
      </c>
      <c r="AW982" s="59">
        <f>VLOOKUP(AK982,'SCORE TALLER'!$AK$2:$AL$10,2,TRUE)*AW$2</f>
        <v>0.25</v>
      </c>
      <c r="AX982" s="59">
        <f>VLOOKUP(T982,'SCORE TALLER'!$C$2:$D$10,2,FALSE)*AX$2</f>
        <v>0</v>
      </c>
      <c r="AY982" s="59">
        <f>VLOOKUP(W982,'SCORE TALLER'!$I$2:$J$10,2,TRUE)*AY$2</f>
        <v>0</v>
      </c>
      <c r="AZ982" s="59">
        <f>VLOOKUP(X982,'SCORE TALLER'!$K$2:$L$10,2,TRUE)*AZ$2</f>
        <v>0</v>
      </c>
      <c r="BA982" s="59">
        <f>VLOOKUP(U982,'SCORE TALLER'!$E$2:$F$10,2,FALSE)*BA$2</f>
        <v>0</v>
      </c>
      <c r="BB982" s="59">
        <f>VLOOKUP(Y982,'SCORE TALLER'!$M$2:$N$10,2,TRUE)*BB$2</f>
        <v>0.05</v>
      </c>
      <c r="BC982" s="59">
        <f>VLOOKUP(AA982,'SCORE TALLER'!$Q$2:$R$10,2,FALSE)*BC$2</f>
        <v>0.05</v>
      </c>
      <c r="BD982" s="59">
        <f>VLOOKUP(V982,'SCORE TALLER'!$G$2:$H$10,2,FALSE)*BD$2</f>
        <v>0</v>
      </c>
      <c r="BE982" s="59">
        <f>VLOOKUP(AF982,'SCORE TALLER'!$AA$2:$AB$10,2,FALSE)*BE$2</f>
        <v>0.1</v>
      </c>
      <c r="BF982" s="59">
        <f>VLOOKUP(AL982,'SCORE TALLER'!$AM$2:$AN$10,2,TRUE)*BF$2</f>
        <v>0</v>
      </c>
      <c r="BG982" s="67">
        <f t="shared" si="215"/>
        <v>2.42</v>
      </c>
      <c r="BH982" s="67" t="str">
        <f>VLOOKUP(BG982,'SCORE TALLER'!$AP$2:$AQ$7,2,TRUE)</f>
        <v>3. Medio</v>
      </c>
      <c r="BI982" s="67" t="str">
        <f t="shared" si="217"/>
        <v>LBZ</v>
      </c>
      <c r="BJ982" s="67" t="str">
        <f t="shared" si="217"/>
        <v>A</v>
      </c>
      <c r="BK982" s="67" t="str">
        <f t="shared" si="218"/>
        <v>B</v>
      </c>
      <c r="BL982" s="86">
        <f t="shared" si="216"/>
        <v>0</v>
      </c>
      <c r="BM982" s="86">
        <f t="shared" si="219"/>
        <v>0</v>
      </c>
    </row>
    <row r="983" spans="1:65" x14ac:dyDescent="0.3">
      <c r="A983" s="57">
        <v>4402626</v>
      </c>
      <c r="B983" s="12" t="s">
        <v>1121</v>
      </c>
      <c r="C983" s="58" t="s">
        <v>107</v>
      </c>
      <c r="D983" s="58" t="s">
        <v>115</v>
      </c>
      <c r="E983" s="58">
        <v>225400</v>
      </c>
      <c r="F983" s="58">
        <v>5022235</v>
      </c>
      <c r="G983" s="58">
        <f t="shared" si="207"/>
        <v>3666378</v>
      </c>
      <c r="H983" s="58">
        <f t="shared" si="208"/>
        <v>3666378</v>
      </c>
      <c r="I983" s="58" t="e">
        <v>#N/A</v>
      </c>
      <c r="J983" s="58">
        <v>131233</v>
      </c>
      <c r="K983" s="58">
        <v>0</v>
      </c>
      <c r="L983" s="58">
        <v>0</v>
      </c>
      <c r="M983" s="58">
        <v>1355857</v>
      </c>
      <c r="N983" s="58">
        <f>VLOOKUP(AD983,'tabla ingresos'!$A$3:$D$15,4,FALSE)</f>
        <v>2000000</v>
      </c>
      <c r="O983" s="58">
        <v>0</v>
      </c>
      <c r="P983" s="58">
        <v>0</v>
      </c>
      <c r="Q983" s="58">
        <v>0</v>
      </c>
      <c r="R983" s="12">
        <v>5001</v>
      </c>
      <c r="S983" s="12" t="s">
        <v>88</v>
      </c>
      <c r="T983" s="12" t="s">
        <v>89</v>
      </c>
      <c r="U983" s="12" t="s">
        <v>10</v>
      </c>
      <c r="V983" s="12">
        <v>4</v>
      </c>
      <c r="W983" s="12">
        <v>0</v>
      </c>
      <c r="X983" s="12">
        <v>0</v>
      </c>
      <c r="Y983" s="59">
        <v>2.1397260273972605</v>
      </c>
      <c r="Z983" s="59">
        <v>41.517808219178079</v>
      </c>
      <c r="AA983" s="12">
        <v>1</v>
      </c>
      <c r="AB983" s="12">
        <v>5</v>
      </c>
      <c r="AC983" s="12">
        <v>3</v>
      </c>
      <c r="AD983" s="12">
        <v>3</v>
      </c>
      <c r="AE983" s="12">
        <v>1</v>
      </c>
      <c r="AF983" s="58" t="s">
        <v>91</v>
      </c>
      <c r="AG983" s="66">
        <f t="shared" si="209"/>
        <v>4.3744333333333336E-2</v>
      </c>
      <c r="AH983" s="67">
        <f t="shared" si="210"/>
        <v>1.6740783333333333</v>
      </c>
      <c r="AI983" s="67">
        <f t="shared" si="211"/>
        <v>0.52708566666666667</v>
      </c>
      <c r="AJ983" s="67">
        <f t="shared" si="212"/>
        <v>1.222126</v>
      </c>
      <c r="AK983" s="67">
        <f t="shared" si="213"/>
        <v>1.222126</v>
      </c>
      <c r="AL983" s="67">
        <f t="shared" si="214"/>
        <v>0</v>
      </c>
      <c r="AM983" s="59">
        <f>VLOOKUP(AG983,'SCORE TALLER'!$AC$2:$AD$10,2,TRUE)*AM$2</f>
        <v>0</v>
      </c>
      <c r="AN983" s="59">
        <f>VLOOKUP(AD983,'SCORE TALLER'!$W$2:$X$10,2,TRUE)*AN$2</f>
        <v>0.32</v>
      </c>
      <c r="AO983" s="59">
        <f>VLOOKUP(AB983,'SCORE TALLER'!$S$2:$T$10,2,FALSE)*AO$2</f>
        <v>0.01</v>
      </c>
      <c r="AP983" s="59">
        <f>VLOOKUP(AH983,'SCORE TALLER'!$AE$2:$AF$10,2,TRUE)*AP$2</f>
        <v>0</v>
      </c>
      <c r="AQ983" s="59">
        <f>VLOOKUP(AI983,'SCORE TALLER'!$AG$2:$AH$10,2,TRUE)*AQ$2</f>
        <v>0.4</v>
      </c>
      <c r="AR983" s="59">
        <f>VLOOKUP(AC983,'SCORE TALLER'!$U$2:$V$10,2,FALSE)*AR$2</f>
        <v>0.03</v>
      </c>
      <c r="AS983" s="59">
        <f>VLOOKUP(AE983,'SCORE TALLER'!$Y$2:$Z$10,2,FALSE)*AS$2</f>
        <v>0.03</v>
      </c>
      <c r="AT983" s="59">
        <f>VLOOKUP(Z983,'SCORE TALLER'!$O$2:$P$10,2,TRUE)*AT$2</f>
        <v>0.03</v>
      </c>
      <c r="AU983" s="59">
        <f>VLOOKUP(S983,'SCORE TALLER'!$A$2:$B$10,2,FALSE)*AU$2</f>
        <v>0.25</v>
      </c>
      <c r="AV983" s="59">
        <f>VLOOKUP(AJ983,'SCORE TALLER'!$AI$2:$AJ$10,2,TRUE)*AV$2</f>
        <v>0.2</v>
      </c>
      <c r="AW983" s="59">
        <f>VLOOKUP(AK983,'SCORE TALLER'!$AK$2:$AL$10,2,TRUE)*AW$2</f>
        <v>0.2</v>
      </c>
      <c r="AX983" s="59">
        <f>VLOOKUP(T983,'SCORE TALLER'!$C$2:$D$10,2,FALSE)*AX$2</f>
        <v>0</v>
      </c>
      <c r="AY983" s="59">
        <f>VLOOKUP(W983,'SCORE TALLER'!$I$2:$J$10,2,TRUE)*AY$2</f>
        <v>0</v>
      </c>
      <c r="AZ983" s="59">
        <f>VLOOKUP(X983,'SCORE TALLER'!$K$2:$L$10,2,TRUE)*AZ$2</f>
        <v>0</v>
      </c>
      <c r="BA983" s="59">
        <f>VLOOKUP(U983,'SCORE TALLER'!$E$2:$F$10,2,FALSE)*BA$2</f>
        <v>0</v>
      </c>
      <c r="BB983" s="59">
        <f>VLOOKUP(Y983,'SCORE TALLER'!$M$2:$N$10,2,TRUE)*BB$2</f>
        <v>0.04</v>
      </c>
      <c r="BC983" s="59">
        <f>VLOOKUP(AA983,'SCORE TALLER'!$Q$2:$R$10,2,FALSE)*BC$2</f>
        <v>0.05</v>
      </c>
      <c r="BD983" s="59">
        <f>VLOOKUP(V983,'SCORE TALLER'!$G$2:$H$10,2,FALSE)*BD$2</f>
        <v>0</v>
      </c>
      <c r="BE983" s="59">
        <f>VLOOKUP(AF983,'SCORE TALLER'!$AA$2:$AB$10,2,FALSE)*BE$2</f>
        <v>0.30000000000000004</v>
      </c>
      <c r="BF983" s="59">
        <f>VLOOKUP(AL983,'SCORE TALLER'!$AM$2:$AN$10,2,TRUE)*BF$2</f>
        <v>0</v>
      </c>
      <c r="BG983" s="67">
        <f t="shared" si="215"/>
        <v>1.86</v>
      </c>
      <c r="BH983" s="67" t="str">
        <f>VLOOKUP(BG983,'SCORE TALLER'!$AP$2:$AQ$7,2,TRUE)</f>
        <v>2. Normal</v>
      </c>
      <c r="BI983" s="67" t="str">
        <f t="shared" si="217"/>
        <v>LBZ</v>
      </c>
      <c r="BJ983" s="67" t="str">
        <f t="shared" si="217"/>
        <v>A</v>
      </c>
      <c r="BK983" s="67" t="str">
        <f t="shared" si="218"/>
        <v>SIN</v>
      </c>
      <c r="BL983" s="86">
        <f t="shared" si="216"/>
        <v>3666378</v>
      </c>
      <c r="BM983" s="86">
        <f t="shared" si="219"/>
        <v>0</v>
      </c>
    </row>
    <row r="984" spans="1:65" x14ac:dyDescent="0.3">
      <c r="A984" s="57">
        <v>2244260464</v>
      </c>
      <c r="B984" s="12" t="s">
        <v>1122</v>
      </c>
      <c r="C984" s="58" t="s">
        <v>105</v>
      </c>
      <c r="D984" s="58" t="s">
        <v>116</v>
      </c>
      <c r="E984" s="58">
        <v>410691</v>
      </c>
      <c r="F984" s="58">
        <v>21539203</v>
      </c>
      <c r="G984" s="58">
        <f t="shared" si="207"/>
        <v>19579944</v>
      </c>
      <c r="H984" s="58">
        <f t="shared" si="208"/>
        <v>19579944</v>
      </c>
      <c r="I984" s="58">
        <v>21539000</v>
      </c>
      <c r="J984" s="58">
        <v>541912</v>
      </c>
      <c r="K984" s="58">
        <v>0</v>
      </c>
      <c r="L984" s="58">
        <v>0</v>
      </c>
      <c r="M984" s="58">
        <v>1959259</v>
      </c>
      <c r="N984" s="58">
        <f>VLOOKUP(AD984,'tabla ingresos'!$A$3:$D$15,4,FALSE)</f>
        <v>3000000</v>
      </c>
      <c r="O984" s="58">
        <v>884366.67242782353</v>
      </c>
      <c r="P984" s="58">
        <v>37697000</v>
      </c>
      <c r="Q984" s="58">
        <v>0</v>
      </c>
      <c r="R984" s="12">
        <v>76001</v>
      </c>
      <c r="S984" s="12" t="s">
        <v>88</v>
      </c>
      <c r="T984" s="12" t="s">
        <v>89</v>
      </c>
      <c r="U984" s="12" t="s">
        <v>10</v>
      </c>
      <c r="V984" s="12">
        <v>4</v>
      </c>
      <c r="W984" s="12">
        <v>0</v>
      </c>
      <c r="X984" s="12">
        <v>0</v>
      </c>
      <c r="Y984" s="59">
        <v>2.0493150684931507</v>
      </c>
      <c r="Z984" s="59">
        <v>28.482191780821918</v>
      </c>
      <c r="AA984" s="12">
        <v>1</v>
      </c>
      <c r="AB984" s="12">
        <v>5</v>
      </c>
      <c r="AC984" s="12">
        <v>3</v>
      </c>
      <c r="AD984" s="12">
        <v>4</v>
      </c>
      <c r="AE984" s="12">
        <v>1</v>
      </c>
      <c r="AF984" s="58" t="s">
        <v>10</v>
      </c>
      <c r="AG984" s="66">
        <f t="shared" si="209"/>
        <v>0.31695081609507192</v>
      </c>
      <c r="AH984" s="67">
        <f t="shared" si="210"/>
        <v>13.163600666666667</v>
      </c>
      <c r="AI984" s="67">
        <f t="shared" si="211"/>
        <v>0.52665555555555554</v>
      </c>
      <c r="AJ984" s="67">
        <f t="shared" si="212"/>
        <v>4.3510986666666662</v>
      </c>
      <c r="AK984" s="67">
        <f t="shared" si="213"/>
        <v>4.3510986666666662</v>
      </c>
      <c r="AL984" s="67">
        <f t="shared" si="214"/>
        <v>0</v>
      </c>
      <c r="AM984" s="59">
        <f>VLOOKUP(AG984,'SCORE TALLER'!$AC$2:$AD$10,2,TRUE)*AM$2</f>
        <v>0</v>
      </c>
      <c r="AN984" s="59">
        <f>VLOOKUP(AD984,'SCORE TALLER'!$W$2:$X$10,2,TRUE)*AN$2</f>
        <v>0.24</v>
      </c>
      <c r="AO984" s="59">
        <f>VLOOKUP(AB984,'SCORE TALLER'!$S$2:$T$10,2,FALSE)*AO$2</f>
        <v>0.01</v>
      </c>
      <c r="AP984" s="59">
        <f>VLOOKUP(AH984,'SCORE TALLER'!$AE$2:$AF$10,2,TRUE)*AP$2</f>
        <v>0.16</v>
      </c>
      <c r="AQ984" s="59">
        <f>VLOOKUP(AI984,'SCORE TALLER'!$AG$2:$AH$10,2,TRUE)*AQ$2</f>
        <v>0.4</v>
      </c>
      <c r="AR984" s="59">
        <f>VLOOKUP(AC984,'SCORE TALLER'!$U$2:$V$10,2,FALSE)*AR$2</f>
        <v>0.03</v>
      </c>
      <c r="AS984" s="59">
        <f>VLOOKUP(AE984,'SCORE TALLER'!$Y$2:$Z$10,2,FALSE)*AS$2</f>
        <v>0.03</v>
      </c>
      <c r="AT984" s="59">
        <f>VLOOKUP(Z984,'SCORE TALLER'!$O$2:$P$10,2,TRUE)*AT$2</f>
        <v>0.04</v>
      </c>
      <c r="AU984" s="59">
        <f>VLOOKUP(S984,'SCORE TALLER'!$A$2:$B$10,2,FALSE)*AU$2</f>
        <v>0.25</v>
      </c>
      <c r="AV984" s="59">
        <f>VLOOKUP(AJ984,'SCORE TALLER'!$AI$2:$AJ$10,2,TRUE)*AV$2</f>
        <v>0.05</v>
      </c>
      <c r="AW984" s="59">
        <f>VLOOKUP(AK984,'SCORE TALLER'!$AK$2:$AL$10,2,TRUE)*AW$2</f>
        <v>0.05</v>
      </c>
      <c r="AX984" s="59">
        <f>VLOOKUP(T984,'SCORE TALLER'!$C$2:$D$10,2,FALSE)*AX$2</f>
        <v>0</v>
      </c>
      <c r="AY984" s="59">
        <f>VLOOKUP(W984,'SCORE TALLER'!$I$2:$J$10,2,TRUE)*AY$2</f>
        <v>0</v>
      </c>
      <c r="AZ984" s="59">
        <f>VLOOKUP(X984,'SCORE TALLER'!$K$2:$L$10,2,TRUE)*AZ$2</f>
        <v>0</v>
      </c>
      <c r="BA984" s="59">
        <f>VLOOKUP(U984,'SCORE TALLER'!$E$2:$F$10,2,FALSE)*BA$2</f>
        <v>0</v>
      </c>
      <c r="BB984" s="59">
        <f>VLOOKUP(Y984,'SCORE TALLER'!$M$2:$N$10,2,TRUE)*BB$2</f>
        <v>0.04</v>
      </c>
      <c r="BC984" s="59">
        <f>VLOOKUP(AA984,'SCORE TALLER'!$Q$2:$R$10,2,FALSE)*BC$2</f>
        <v>0.05</v>
      </c>
      <c r="BD984" s="59">
        <f>VLOOKUP(V984,'SCORE TALLER'!$G$2:$H$10,2,FALSE)*BD$2</f>
        <v>0</v>
      </c>
      <c r="BE984" s="59">
        <f>VLOOKUP(AF984,'SCORE TALLER'!$AA$2:$AB$10,2,FALSE)*BE$2</f>
        <v>0</v>
      </c>
      <c r="BF984" s="59">
        <f>VLOOKUP(AL984,'SCORE TALLER'!$AM$2:$AN$10,2,TRUE)*BF$2</f>
        <v>0</v>
      </c>
      <c r="BG984" s="67">
        <f t="shared" si="215"/>
        <v>1.3500000000000003</v>
      </c>
      <c r="BH984" s="67" t="str">
        <f>VLOOKUP(BG984,'SCORE TALLER'!$AP$2:$AQ$7,2,TRUE)</f>
        <v>2. Normal</v>
      </c>
      <c r="BI984" s="67" t="str">
        <f t="shared" si="217"/>
        <v>LBZ</v>
      </c>
      <c r="BJ984" s="67" t="str">
        <f t="shared" si="217"/>
        <v>A</v>
      </c>
      <c r="BK984" s="67" t="str">
        <f t="shared" si="218"/>
        <v>A</v>
      </c>
      <c r="BL984" s="86">
        <f t="shared" si="216"/>
        <v>19579944</v>
      </c>
      <c r="BM984" s="86">
        <f t="shared" si="219"/>
        <v>0</v>
      </c>
    </row>
    <row r="985" spans="1:65" x14ac:dyDescent="0.3">
      <c r="A985" s="57">
        <v>2224640626</v>
      </c>
      <c r="B985" s="12" t="s">
        <v>1123</v>
      </c>
      <c r="C985" s="58" t="s">
        <v>107</v>
      </c>
      <c r="D985" s="58" t="s">
        <v>114</v>
      </c>
      <c r="E985" s="58"/>
      <c r="F985" s="58">
        <v>1887481</v>
      </c>
      <c r="G985" s="58">
        <f t="shared" si="207"/>
        <v>1097749</v>
      </c>
      <c r="H985" s="58">
        <f t="shared" si="208"/>
        <v>1097749</v>
      </c>
      <c r="I985" s="58" t="e">
        <v>#N/A</v>
      </c>
      <c r="J985" s="58">
        <v>129984</v>
      </c>
      <c r="K985" s="58">
        <v>0</v>
      </c>
      <c r="L985" s="58">
        <v>0</v>
      </c>
      <c r="M985" s="58">
        <v>789732</v>
      </c>
      <c r="N985" s="58">
        <f>VLOOKUP(AD985,'tabla ingresos'!$A$3:$D$15,4,FALSE)</f>
        <v>1000000</v>
      </c>
      <c r="O985" s="58">
        <v>0</v>
      </c>
      <c r="P985" s="58">
        <v>0</v>
      </c>
      <c r="Q985" s="58">
        <v>0</v>
      </c>
      <c r="R985" s="12">
        <v>76130</v>
      </c>
      <c r="S985" s="12" t="s">
        <v>88</v>
      </c>
      <c r="T985" s="12" t="s">
        <v>89</v>
      </c>
      <c r="U985" s="12" t="s">
        <v>10</v>
      </c>
      <c r="V985" s="12">
        <v>4</v>
      </c>
      <c r="W985" s="12">
        <v>0</v>
      </c>
      <c r="X985" s="12">
        <v>0</v>
      </c>
      <c r="Y985" s="59">
        <v>2.5232876712328767</v>
      </c>
      <c r="Z985" s="59">
        <v>27.438356164383563</v>
      </c>
      <c r="AA985" s="12">
        <v>1</v>
      </c>
      <c r="AB985" s="12">
        <v>0</v>
      </c>
      <c r="AC985" s="12">
        <v>2</v>
      </c>
      <c r="AD985" s="12">
        <v>2</v>
      </c>
      <c r="AE985" s="12">
        <v>1</v>
      </c>
      <c r="AF985" s="58" t="s">
        <v>91</v>
      </c>
      <c r="AG985" s="66">
        <f t="shared" si="209"/>
        <v>8.6655999999999997E-2</v>
      </c>
      <c r="AH985" s="67">
        <f t="shared" si="210"/>
        <v>1.2583206666666666</v>
      </c>
      <c r="AI985" s="67">
        <f t="shared" si="211"/>
        <v>0.52648799999999996</v>
      </c>
      <c r="AJ985" s="67">
        <f t="shared" si="212"/>
        <v>0.73183266666666669</v>
      </c>
      <c r="AK985" s="67">
        <f t="shared" si="213"/>
        <v>0.73183266666666669</v>
      </c>
      <c r="AL985" s="67">
        <f t="shared" si="214"/>
        <v>0</v>
      </c>
      <c r="AM985" s="59">
        <f>VLOOKUP(AG985,'SCORE TALLER'!$AC$2:$AD$10,2,TRUE)*AM$2</f>
        <v>0</v>
      </c>
      <c r="AN985" s="59">
        <f>VLOOKUP(AD985,'SCORE TALLER'!$W$2:$X$10,2,TRUE)*AN$2</f>
        <v>0.32</v>
      </c>
      <c r="AO985" s="59">
        <f>VLOOKUP(AB985,'SCORE TALLER'!$S$2:$T$10,2,FALSE)*AO$2</f>
        <v>0.05</v>
      </c>
      <c r="AP985" s="59">
        <f>VLOOKUP(AH985,'SCORE TALLER'!$AE$2:$AF$10,2,TRUE)*AP$2</f>
        <v>0</v>
      </c>
      <c r="AQ985" s="59">
        <f>VLOOKUP(AI985,'SCORE TALLER'!$AG$2:$AH$10,2,TRUE)*AQ$2</f>
        <v>0.4</v>
      </c>
      <c r="AR985" s="59">
        <f>VLOOKUP(AC985,'SCORE TALLER'!$U$2:$V$10,2,FALSE)*AR$2</f>
        <v>0.04</v>
      </c>
      <c r="AS985" s="59">
        <f>VLOOKUP(AE985,'SCORE TALLER'!$Y$2:$Z$10,2,FALSE)*AS$2</f>
        <v>0.03</v>
      </c>
      <c r="AT985" s="59">
        <f>VLOOKUP(Z985,'SCORE TALLER'!$O$2:$P$10,2,TRUE)*AT$2</f>
        <v>0.04</v>
      </c>
      <c r="AU985" s="59">
        <f>VLOOKUP(S985,'SCORE TALLER'!$A$2:$B$10,2,FALSE)*AU$2</f>
        <v>0.25</v>
      </c>
      <c r="AV985" s="59">
        <f>VLOOKUP(AJ985,'SCORE TALLER'!$AI$2:$AJ$10,2,TRUE)*AV$2</f>
        <v>0.25</v>
      </c>
      <c r="AW985" s="59">
        <f>VLOOKUP(AK985,'SCORE TALLER'!$AK$2:$AL$10,2,TRUE)*AW$2</f>
        <v>0.25</v>
      </c>
      <c r="AX985" s="59">
        <f>VLOOKUP(T985,'SCORE TALLER'!$C$2:$D$10,2,FALSE)*AX$2</f>
        <v>0</v>
      </c>
      <c r="AY985" s="59">
        <f>VLOOKUP(W985,'SCORE TALLER'!$I$2:$J$10,2,TRUE)*AY$2</f>
        <v>0</v>
      </c>
      <c r="AZ985" s="59">
        <f>VLOOKUP(X985,'SCORE TALLER'!$K$2:$L$10,2,TRUE)*AZ$2</f>
        <v>0</v>
      </c>
      <c r="BA985" s="59">
        <f>VLOOKUP(U985,'SCORE TALLER'!$E$2:$F$10,2,FALSE)*BA$2</f>
        <v>0</v>
      </c>
      <c r="BB985" s="59">
        <f>VLOOKUP(Y985,'SCORE TALLER'!$M$2:$N$10,2,TRUE)*BB$2</f>
        <v>0.04</v>
      </c>
      <c r="BC985" s="59">
        <f>VLOOKUP(AA985,'SCORE TALLER'!$Q$2:$R$10,2,FALSE)*BC$2</f>
        <v>0.05</v>
      </c>
      <c r="BD985" s="59">
        <f>VLOOKUP(V985,'SCORE TALLER'!$G$2:$H$10,2,FALSE)*BD$2</f>
        <v>0</v>
      </c>
      <c r="BE985" s="59">
        <f>VLOOKUP(AF985,'SCORE TALLER'!$AA$2:$AB$10,2,FALSE)*BE$2</f>
        <v>0.30000000000000004</v>
      </c>
      <c r="BF985" s="59">
        <f>VLOOKUP(AL985,'SCORE TALLER'!$AM$2:$AN$10,2,TRUE)*BF$2</f>
        <v>0</v>
      </c>
      <c r="BG985" s="67">
        <f t="shared" si="215"/>
        <v>2.0200000000000005</v>
      </c>
      <c r="BH985" s="67" t="str">
        <f>VLOOKUP(BG985,'SCORE TALLER'!$AP$2:$AQ$7,2,TRUE)</f>
        <v>3. Medio</v>
      </c>
      <c r="BI985" s="67" t="str">
        <f t="shared" si="217"/>
        <v>LBZ</v>
      </c>
      <c r="BJ985" s="67" t="str">
        <f t="shared" si="217"/>
        <v>A</v>
      </c>
      <c r="BK985" s="67" t="str">
        <f t="shared" si="218"/>
        <v>SIN</v>
      </c>
      <c r="BL985" s="86">
        <f t="shared" si="216"/>
        <v>1097749</v>
      </c>
      <c r="BM985" s="86">
        <f t="shared" si="219"/>
        <v>0</v>
      </c>
    </row>
    <row r="986" spans="1:65" x14ac:dyDescent="0.3">
      <c r="A986" s="57">
        <v>2008888640</v>
      </c>
      <c r="B986" s="12" t="s">
        <v>1124</v>
      </c>
      <c r="C986" s="58" t="s">
        <v>107</v>
      </c>
      <c r="D986" s="58" t="s">
        <v>29</v>
      </c>
      <c r="E986" s="58"/>
      <c r="F986" s="58">
        <v>1700435</v>
      </c>
      <c r="G986" s="58">
        <f t="shared" si="207"/>
        <v>911815</v>
      </c>
      <c r="H986" s="58">
        <f t="shared" si="208"/>
        <v>911815</v>
      </c>
      <c r="I986" s="58" t="e">
        <v>#N/A</v>
      </c>
      <c r="J986" s="58">
        <v>126470.00000000001</v>
      </c>
      <c r="K986" s="58">
        <v>0</v>
      </c>
      <c r="L986" s="58">
        <v>0</v>
      </c>
      <c r="M986" s="58">
        <v>788620</v>
      </c>
      <c r="N986" s="58">
        <f>VLOOKUP(AD986,'tabla ingresos'!$A$3:$D$15,4,FALSE)</f>
        <v>1000000</v>
      </c>
      <c r="O986" s="58">
        <v>0</v>
      </c>
      <c r="P986" s="58">
        <v>0</v>
      </c>
      <c r="Q986" s="58">
        <v>0</v>
      </c>
      <c r="R986" s="12">
        <v>68001</v>
      </c>
      <c r="S986" s="12" t="s">
        <v>88</v>
      </c>
      <c r="T986" s="12" t="s">
        <v>89</v>
      </c>
      <c r="U986" s="12" t="s">
        <v>10</v>
      </c>
      <c r="V986" s="12">
        <v>4</v>
      </c>
      <c r="W986" s="12">
        <v>0</v>
      </c>
      <c r="X986" s="12">
        <v>0</v>
      </c>
      <c r="Y986" s="59">
        <v>2.0712328767123287</v>
      </c>
      <c r="Z986" s="59">
        <v>26.112328767123287</v>
      </c>
      <c r="AA986" s="12">
        <v>2</v>
      </c>
      <c r="AB986" s="12">
        <v>6</v>
      </c>
      <c r="AC986" s="12">
        <v>3</v>
      </c>
      <c r="AD986" s="12">
        <v>2</v>
      </c>
      <c r="AE986" s="12">
        <v>1</v>
      </c>
      <c r="AF986" s="58" t="s">
        <v>91</v>
      </c>
      <c r="AG986" s="66">
        <f t="shared" si="209"/>
        <v>8.4313333333333337E-2</v>
      </c>
      <c r="AH986" s="67">
        <f t="shared" si="210"/>
        <v>1.1336233333333334</v>
      </c>
      <c r="AI986" s="67">
        <f t="shared" si="211"/>
        <v>0.5257466666666667</v>
      </c>
      <c r="AJ986" s="67">
        <f t="shared" si="212"/>
        <v>0.60787666666666662</v>
      </c>
      <c r="AK986" s="67">
        <f t="shared" si="213"/>
        <v>0.60787666666666662</v>
      </c>
      <c r="AL986" s="67">
        <f t="shared" si="214"/>
        <v>0</v>
      </c>
      <c r="AM986" s="59">
        <f>VLOOKUP(AG986,'SCORE TALLER'!$AC$2:$AD$10,2,TRUE)*AM$2</f>
        <v>0</v>
      </c>
      <c r="AN986" s="59">
        <f>VLOOKUP(AD986,'SCORE TALLER'!$W$2:$X$10,2,TRUE)*AN$2</f>
        <v>0.32</v>
      </c>
      <c r="AO986" s="59">
        <f>VLOOKUP(AB986,'SCORE TALLER'!$S$2:$T$10,2,FALSE)*AO$2</f>
        <v>0</v>
      </c>
      <c r="AP986" s="59">
        <f>VLOOKUP(AH986,'SCORE TALLER'!$AE$2:$AF$10,2,TRUE)*AP$2</f>
        <v>0</v>
      </c>
      <c r="AQ986" s="59">
        <f>VLOOKUP(AI986,'SCORE TALLER'!$AG$2:$AH$10,2,TRUE)*AQ$2</f>
        <v>0.4</v>
      </c>
      <c r="AR986" s="59">
        <f>VLOOKUP(AC986,'SCORE TALLER'!$U$2:$V$10,2,FALSE)*AR$2</f>
        <v>0.03</v>
      </c>
      <c r="AS986" s="59">
        <f>VLOOKUP(AE986,'SCORE TALLER'!$Y$2:$Z$10,2,FALSE)*AS$2</f>
        <v>0.03</v>
      </c>
      <c r="AT986" s="59">
        <f>VLOOKUP(Z986,'SCORE TALLER'!$O$2:$P$10,2,TRUE)*AT$2</f>
        <v>0.04</v>
      </c>
      <c r="AU986" s="59">
        <f>VLOOKUP(S986,'SCORE TALLER'!$A$2:$B$10,2,FALSE)*AU$2</f>
        <v>0.25</v>
      </c>
      <c r="AV986" s="59">
        <f>VLOOKUP(AJ986,'SCORE TALLER'!$AI$2:$AJ$10,2,TRUE)*AV$2</f>
        <v>0.25</v>
      </c>
      <c r="AW986" s="59">
        <f>VLOOKUP(AK986,'SCORE TALLER'!$AK$2:$AL$10,2,TRUE)*AW$2</f>
        <v>0.25</v>
      </c>
      <c r="AX986" s="59">
        <f>VLOOKUP(T986,'SCORE TALLER'!$C$2:$D$10,2,FALSE)*AX$2</f>
        <v>0</v>
      </c>
      <c r="AY986" s="59">
        <f>VLOOKUP(W986,'SCORE TALLER'!$I$2:$J$10,2,TRUE)*AY$2</f>
        <v>0</v>
      </c>
      <c r="AZ986" s="59">
        <f>VLOOKUP(X986,'SCORE TALLER'!$K$2:$L$10,2,TRUE)*AZ$2</f>
        <v>0</v>
      </c>
      <c r="BA986" s="59">
        <f>VLOOKUP(U986,'SCORE TALLER'!$E$2:$F$10,2,FALSE)*BA$2</f>
        <v>0</v>
      </c>
      <c r="BB986" s="59">
        <f>VLOOKUP(Y986,'SCORE TALLER'!$M$2:$N$10,2,TRUE)*BB$2</f>
        <v>0.04</v>
      </c>
      <c r="BC986" s="59">
        <f>VLOOKUP(AA986,'SCORE TALLER'!$Q$2:$R$10,2,FALSE)*BC$2</f>
        <v>0</v>
      </c>
      <c r="BD986" s="59">
        <f>VLOOKUP(V986,'SCORE TALLER'!$G$2:$H$10,2,FALSE)*BD$2</f>
        <v>0</v>
      </c>
      <c r="BE986" s="59">
        <f>VLOOKUP(AF986,'SCORE TALLER'!$AA$2:$AB$10,2,FALSE)*BE$2</f>
        <v>0.30000000000000004</v>
      </c>
      <c r="BF986" s="59">
        <f>VLOOKUP(AL986,'SCORE TALLER'!$AM$2:$AN$10,2,TRUE)*BF$2</f>
        <v>0</v>
      </c>
      <c r="BG986" s="67">
        <f t="shared" si="215"/>
        <v>1.9100000000000001</v>
      </c>
      <c r="BH986" s="67" t="str">
        <f>VLOOKUP(BG986,'SCORE TALLER'!$AP$2:$AQ$7,2,TRUE)</f>
        <v>2. Normal</v>
      </c>
      <c r="BI986" s="67" t="str">
        <f t="shared" si="217"/>
        <v>LBZ</v>
      </c>
      <c r="BJ986" s="67" t="str">
        <f t="shared" si="217"/>
        <v>A</v>
      </c>
      <c r="BK986" s="67" t="str">
        <f t="shared" si="218"/>
        <v>SIN</v>
      </c>
      <c r="BL986" s="86">
        <f t="shared" si="216"/>
        <v>911815</v>
      </c>
      <c r="BM986" s="86">
        <f t="shared" si="219"/>
        <v>0</v>
      </c>
    </row>
    <row r="987" spans="1:65" x14ac:dyDescent="0.3">
      <c r="A987" s="57">
        <v>48642040</v>
      </c>
      <c r="B987" s="12" t="s">
        <v>1125</v>
      </c>
      <c r="C987" s="58" t="s">
        <v>107</v>
      </c>
      <c r="D987" s="58" t="s">
        <v>114</v>
      </c>
      <c r="E987" s="58">
        <v>570400</v>
      </c>
      <c r="F987" s="58">
        <v>2086692</v>
      </c>
      <c r="G987" s="58">
        <f t="shared" si="207"/>
        <v>1868644</v>
      </c>
      <c r="H987" s="58">
        <f t="shared" si="208"/>
        <v>1868644</v>
      </c>
      <c r="I987" s="58" t="e">
        <v>#N/A</v>
      </c>
      <c r="J987" s="58">
        <v>107081</v>
      </c>
      <c r="K987" s="58">
        <v>0</v>
      </c>
      <c r="L987" s="58">
        <v>0</v>
      </c>
      <c r="M987" s="58">
        <v>218048</v>
      </c>
      <c r="N987" s="58">
        <f>VLOOKUP(AD987,'tabla ingresos'!$A$3:$D$15,4,FALSE)</f>
        <v>1000000</v>
      </c>
      <c r="O987" s="58">
        <v>0</v>
      </c>
      <c r="P987" s="58">
        <v>0</v>
      </c>
      <c r="Q987" s="58">
        <v>0</v>
      </c>
      <c r="R987" s="12">
        <v>68255</v>
      </c>
      <c r="S987" s="12" t="s">
        <v>88</v>
      </c>
      <c r="T987" s="12" t="s">
        <v>89</v>
      </c>
      <c r="U987" s="12" t="s">
        <v>10</v>
      </c>
      <c r="V987" s="12">
        <v>4</v>
      </c>
      <c r="W987" s="12">
        <v>0</v>
      </c>
      <c r="X987" s="12">
        <v>0</v>
      </c>
      <c r="Y987" s="59">
        <v>0.68219178082191778</v>
      </c>
      <c r="Z987" s="59">
        <v>46.027397260273972</v>
      </c>
      <c r="AA987" s="12">
        <v>2</v>
      </c>
      <c r="AB987" s="12">
        <v>2</v>
      </c>
      <c r="AC987" s="12">
        <v>1</v>
      </c>
      <c r="AD987" s="12">
        <v>2</v>
      </c>
      <c r="AE987" s="12">
        <v>2</v>
      </c>
      <c r="AF987" s="58" t="s">
        <v>91</v>
      </c>
      <c r="AG987" s="66">
        <f t="shared" si="209"/>
        <v>7.138733333333333E-2</v>
      </c>
      <c r="AH987" s="67">
        <f t="shared" si="210"/>
        <v>1.3911279999999999</v>
      </c>
      <c r="AI987" s="67">
        <f t="shared" si="211"/>
        <v>0.52563199999999999</v>
      </c>
      <c r="AJ987" s="67">
        <f t="shared" si="212"/>
        <v>1.2457626666666666</v>
      </c>
      <c r="AK987" s="67">
        <f t="shared" si="213"/>
        <v>1.2457626666666666</v>
      </c>
      <c r="AL987" s="67">
        <f t="shared" si="214"/>
        <v>0</v>
      </c>
      <c r="AM987" s="59">
        <f>VLOOKUP(AG987,'SCORE TALLER'!$AC$2:$AD$10,2,TRUE)*AM$2</f>
        <v>0</v>
      </c>
      <c r="AN987" s="59">
        <f>VLOOKUP(AD987,'SCORE TALLER'!$W$2:$X$10,2,TRUE)*AN$2</f>
        <v>0.32</v>
      </c>
      <c r="AO987" s="59">
        <f>VLOOKUP(AB987,'SCORE TALLER'!$S$2:$T$10,2,FALSE)*AO$2</f>
        <v>0.04</v>
      </c>
      <c r="AP987" s="59">
        <f>VLOOKUP(AH987,'SCORE TALLER'!$AE$2:$AF$10,2,TRUE)*AP$2</f>
        <v>0</v>
      </c>
      <c r="AQ987" s="59">
        <f>VLOOKUP(AI987,'SCORE TALLER'!$AG$2:$AH$10,2,TRUE)*AQ$2</f>
        <v>0.4</v>
      </c>
      <c r="AR987" s="59">
        <f>VLOOKUP(AC987,'SCORE TALLER'!$U$2:$V$10,2,FALSE)*AR$2</f>
        <v>0.05</v>
      </c>
      <c r="AS987" s="59">
        <f>VLOOKUP(AE987,'SCORE TALLER'!$Y$2:$Z$10,2,FALSE)*AS$2</f>
        <v>0.01</v>
      </c>
      <c r="AT987" s="59">
        <f>VLOOKUP(Z987,'SCORE TALLER'!$O$2:$P$10,2,TRUE)*AT$2</f>
        <v>0.02</v>
      </c>
      <c r="AU987" s="59">
        <f>VLOOKUP(S987,'SCORE TALLER'!$A$2:$B$10,2,FALSE)*AU$2</f>
        <v>0.25</v>
      </c>
      <c r="AV987" s="59">
        <f>VLOOKUP(AJ987,'SCORE TALLER'!$AI$2:$AJ$10,2,TRUE)*AV$2</f>
        <v>0.2</v>
      </c>
      <c r="AW987" s="59">
        <f>VLOOKUP(AK987,'SCORE TALLER'!$AK$2:$AL$10,2,TRUE)*AW$2</f>
        <v>0.2</v>
      </c>
      <c r="AX987" s="59">
        <f>VLOOKUP(T987,'SCORE TALLER'!$C$2:$D$10,2,FALSE)*AX$2</f>
        <v>0</v>
      </c>
      <c r="AY987" s="59">
        <f>VLOOKUP(W987,'SCORE TALLER'!$I$2:$J$10,2,TRUE)*AY$2</f>
        <v>0</v>
      </c>
      <c r="AZ987" s="59">
        <f>VLOOKUP(X987,'SCORE TALLER'!$K$2:$L$10,2,TRUE)*AZ$2</f>
        <v>0</v>
      </c>
      <c r="BA987" s="59">
        <f>VLOOKUP(U987,'SCORE TALLER'!$E$2:$F$10,2,FALSE)*BA$2</f>
        <v>0</v>
      </c>
      <c r="BB987" s="59">
        <f>VLOOKUP(Y987,'SCORE TALLER'!$M$2:$N$10,2,TRUE)*BB$2</f>
        <v>0.05</v>
      </c>
      <c r="BC987" s="59">
        <f>VLOOKUP(AA987,'SCORE TALLER'!$Q$2:$R$10,2,FALSE)*BC$2</f>
        <v>0</v>
      </c>
      <c r="BD987" s="59">
        <f>VLOOKUP(V987,'SCORE TALLER'!$G$2:$H$10,2,FALSE)*BD$2</f>
        <v>0</v>
      </c>
      <c r="BE987" s="59">
        <f>VLOOKUP(AF987,'SCORE TALLER'!$AA$2:$AB$10,2,FALSE)*BE$2</f>
        <v>0.30000000000000004</v>
      </c>
      <c r="BF987" s="59">
        <f>VLOOKUP(AL987,'SCORE TALLER'!$AM$2:$AN$10,2,TRUE)*BF$2</f>
        <v>0</v>
      </c>
      <c r="BG987" s="67">
        <f t="shared" si="215"/>
        <v>1.84</v>
      </c>
      <c r="BH987" s="67" t="str">
        <f>VLOOKUP(BG987,'SCORE TALLER'!$AP$2:$AQ$7,2,TRUE)</f>
        <v>2. Normal</v>
      </c>
      <c r="BI987" s="67" t="str">
        <f t="shared" si="217"/>
        <v>LBZ</v>
      </c>
      <c r="BJ987" s="67" t="str">
        <f t="shared" si="217"/>
        <v>A</v>
      </c>
      <c r="BK987" s="67" t="str">
        <f t="shared" si="218"/>
        <v>SIN</v>
      </c>
      <c r="BL987" s="86">
        <f t="shared" si="216"/>
        <v>1868644</v>
      </c>
      <c r="BM987" s="86">
        <f t="shared" si="219"/>
        <v>0</v>
      </c>
    </row>
    <row r="988" spans="1:65" x14ac:dyDescent="0.3">
      <c r="A988" s="57">
        <v>2220886646</v>
      </c>
      <c r="B988" s="12" t="s">
        <v>1126</v>
      </c>
      <c r="C988" s="58" t="s">
        <v>107</v>
      </c>
      <c r="D988" s="58" t="s">
        <v>114</v>
      </c>
      <c r="E988" s="58">
        <v>462000</v>
      </c>
      <c r="F988" s="58">
        <v>1777296</v>
      </c>
      <c r="G988" s="58">
        <f t="shared" si="207"/>
        <v>1451146</v>
      </c>
      <c r="H988" s="58">
        <f t="shared" si="208"/>
        <v>1451146</v>
      </c>
      <c r="I988" s="58" t="e">
        <v>#N/A</v>
      </c>
      <c r="J988" s="58">
        <v>101205</v>
      </c>
      <c r="K988" s="58">
        <v>0</v>
      </c>
      <c r="L988" s="58">
        <v>0</v>
      </c>
      <c r="M988" s="58">
        <v>326150</v>
      </c>
      <c r="N988" s="58">
        <f>VLOOKUP(AD988,'tabla ingresos'!$A$3:$D$15,4,FALSE)</f>
        <v>1000000</v>
      </c>
      <c r="O988" s="58">
        <v>0</v>
      </c>
      <c r="P988" s="58">
        <v>0</v>
      </c>
      <c r="Q988" s="58">
        <v>0</v>
      </c>
      <c r="R988" s="12">
        <v>76130</v>
      </c>
      <c r="S988" s="12" t="s">
        <v>88</v>
      </c>
      <c r="T988" s="12" t="s">
        <v>89</v>
      </c>
      <c r="U988" s="12" t="s">
        <v>10</v>
      </c>
      <c r="V988" s="12">
        <v>4</v>
      </c>
      <c r="W988" s="12">
        <v>0</v>
      </c>
      <c r="X988" s="12">
        <v>0</v>
      </c>
      <c r="Y988" s="59">
        <v>1.010958904109589</v>
      </c>
      <c r="Z988" s="59">
        <v>23.909589041095892</v>
      </c>
      <c r="AA988" s="12">
        <v>1</v>
      </c>
      <c r="AB988" s="12">
        <v>3</v>
      </c>
      <c r="AC988" s="12">
        <v>1</v>
      </c>
      <c r="AD988" s="12">
        <v>2</v>
      </c>
      <c r="AE988" s="12">
        <v>1</v>
      </c>
      <c r="AF988" s="58" t="s">
        <v>91</v>
      </c>
      <c r="AG988" s="66">
        <f t="shared" si="209"/>
        <v>6.7470000000000002E-2</v>
      </c>
      <c r="AH988" s="67">
        <f t="shared" si="210"/>
        <v>1.1848639999999999</v>
      </c>
      <c r="AI988" s="67">
        <f t="shared" si="211"/>
        <v>0.52543333333333331</v>
      </c>
      <c r="AJ988" s="67">
        <f t="shared" si="212"/>
        <v>0.96743066666666666</v>
      </c>
      <c r="AK988" s="67">
        <f t="shared" si="213"/>
        <v>0.96743066666666666</v>
      </c>
      <c r="AL988" s="67">
        <f t="shared" si="214"/>
        <v>0</v>
      </c>
      <c r="AM988" s="59">
        <f>VLOOKUP(AG988,'SCORE TALLER'!$AC$2:$AD$10,2,TRUE)*AM$2</f>
        <v>0</v>
      </c>
      <c r="AN988" s="59">
        <f>VLOOKUP(AD988,'SCORE TALLER'!$W$2:$X$10,2,TRUE)*AN$2</f>
        <v>0.32</v>
      </c>
      <c r="AO988" s="59">
        <f>VLOOKUP(AB988,'SCORE TALLER'!$S$2:$T$10,2,FALSE)*AO$2</f>
        <v>0.03</v>
      </c>
      <c r="AP988" s="59">
        <f>VLOOKUP(AH988,'SCORE TALLER'!$AE$2:$AF$10,2,TRUE)*AP$2</f>
        <v>0</v>
      </c>
      <c r="AQ988" s="59">
        <f>VLOOKUP(AI988,'SCORE TALLER'!$AG$2:$AH$10,2,TRUE)*AQ$2</f>
        <v>0.4</v>
      </c>
      <c r="AR988" s="59">
        <f>VLOOKUP(AC988,'SCORE TALLER'!$U$2:$V$10,2,FALSE)*AR$2</f>
        <v>0.05</v>
      </c>
      <c r="AS988" s="59">
        <f>VLOOKUP(AE988,'SCORE TALLER'!$Y$2:$Z$10,2,FALSE)*AS$2</f>
        <v>0.03</v>
      </c>
      <c r="AT988" s="59">
        <f>VLOOKUP(Z988,'SCORE TALLER'!$O$2:$P$10,2,TRUE)*AT$2</f>
        <v>0.05</v>
      </c>
      <c r="AU988" s="59">
        <f>VLOOKUP(S988,'SCORE TALLER'!$A$2:$B$10,2,FALSE)*AU$2</f>
        <v>0.25</v>
      </c>
      <c r="AV988" s="59">
        <f>VLOOKUP(AJ988,'SCORE TALLER'!$AI$2:$AJ$10,2,TRUE)*AV$2</f>
        <v>0.25</v>
      </c>
      <c r="AW988" s="59">
        <f>VLOOKUP(AK988,'SCORE TALLER'!$AK$2:$AL$10,2,TRUE)*AW$2</f>
        <v>0.25</v>
      </c>
      <c r="AX988" s="59">
        <f>VLOOKUP(T988,'SCORE TALLER'!$C$2:$D$10,2,FALSE)*AX$2</f>
        <v>0</v>
      </c>
      <c r="AY988" s="59">
        <f>VLOOKUP(W988,'SCORE TALLER'!$I$2:$J$10,2,TRUE)*AY$2</f>
        <v>0</v>
      </c>
      <c r="AZ988" s="59">
        <f>VLOOKUP(X988,'SCORE TALLER'!$K$2:$L$10,2,TRUE)*AZ$2</f>
        <v>0</v>
      </c>
      <c r="BA988" s="59">
        <f>VLOOKUP(U988,'SCORE TALLER'!$E$2:$F$10,2,FALSE)*BA$2</f>
        <v>0</v>
      </c>
      <c r="BB988" s="59">
        <f>VLOOKUP(Y988,'SCORE TALLER'!$M$2:$N$10,2,TRUE)*BB$2</f>
        <v>0.05</v>
      </c>
      <c r="BC988" s="59">
        <f>VLOOKUP(AA988,'SCORE TALLER'!$Q$2:$R$10,2,FALSE)*BC$2</f>
        <v>0.05</v>
      </c>
      <c r="BD988" s="59">
        <f>VLOOKUP(V988,'SCORE TALLER'!$G$2:$H$10,2,FALSE)*BD$2</f>
        <v>0</v>
      </c>
      <c r="BE988" s="59">
        <f>VLOOKUP(AF988,'SCORE TALLER'!$AA$2:$AB$10,2,FALSE)*BE$2</f>
        <v>0.30000000000000004</v>
      </c>
      <c r="BF988" s="59">
        <f>VLOOKUP(AL988,'SCORE TALLER'!$AM$2:$AN$10,2,TRUE)*BF$2</f>
        <v>0</v>
      </c>
      <c r="BG988" s="67">
        <f t="shared" si="215"/>
        <v>2.0300000000000002</v>
      </c>
      <c r="BH988" s="67" t="str">
        <f>VLOOKUP(BG988,'SCORE TALLER'!$AP$2:$AQ$7,2,TRUE)</f>
        <v>3. Medio</v>
      </c>
      <c r="BI988" s="67" t="str">
        <f t="shared" si="217"/>
        <v>LBZ</v>
      </c>
      <c r="BJ988" s="67" t="str">
        <f t="shared" si="217"/>
        <v>A</v>
      </c>
      <c r="BK988" s="67" t="str">
        <f t="shared" si="218"/>
        <v>SIN</v>
      </c>
      <c r="BL988" s="86">
        <f t="shared" si="216"/>
        <v>1451146</v>
      </c>
      <c r="BM988" s="86">
        <f t="shared" si="219"/>
        <v>0</v>
      </c>
    </row>
    <row r="989" spans="1:65" x14ac:dyDescent="0.3">
      <c r="A989" s="57">
        <v>8048262</v>
      </c>
      <c r="B989" s="12" t="s">
        <v>1127</v>
      </c>
      <c r="C989" s="58" t="s">
        <v>107</v>
      </c>
      <c r="D989" s="58" t="s">
        <v>114</v>
      </c>
      <c r="E989" s="58"/>
      <c r="F989" s="58">
        <v>3048596</v>
      </c>
      <c r="G989" s="58">
        <f t="shared" si="207"/>
        <v>1478167</v>
      </c>
      <c r="H989" s="58">
        <f t="shared" si="208"/>
        <v>0</v>
      </c>
      <c r="I989" s="58" t="e">
        <v>#N/A</v>
      </c>
      <c r="J989" s="58">
        <v>328823</v>
      </c>
      <c r="K989" s="58">
        <v>0</v>
      </c>
      <c r="L989" s="58">
        <v>1694763</v>
      </c>
      <c r="M989" s="58">
        <v>1570429</v>
      </c>
      <c r="N989" s="58">
        <f>VLOOKUP(AD989,'tabla ingresos'!$A$3:$D$15,4,FALSE)</f>
        <v>2000000</v>
      </c>
      <c r="O989" s="58">
        <v>0</v>
      </c>
      <c r="P989" s="58">
        <v>0</v>
      </c>
      <c r="Q989" s="58">
        <v>0</v>
      </c>
      <c r="R989" s="12">
        <v>13052</v>
      </c>
      <c r="S989" s="12" t="s">
        <v>87</v>
      </c>
      <c r="T989" s="12" t="s">
        <v>89</v>
      </c>
      <c r="U989" s="12" t="s">
        <v>10</v>
      </c>
      <c r="V989" s="12">
        <v>4</v>
      </c>
      <c r="W989" s="12">
        <v>0</v>
      </c>
      <c r="X989" s="12">
        <v>0</v>
      </c>
      <c r="Y989" s="59">
        <v>2.1972602739726028</v>
      </c>
      <c r="Z989" s="59">
        <v>37.016438356164386</v>
      </c>
      <c r="AA989" s="12">
        <v>1</v>
      </c>
      <c r="AB989" s="12">
        <v>2</v>
      </c>
      <c r="AC989" s="12">
        <v>2</v>
      </c>
      <c r="AD989" s="12">
        <v>3</v>
      </c>
      <c r="AE989" s="12">
        <v>2</v>
      </c>
      <c r="AF989" s="58" t="s">
        <v>91</v>
      </c>
      <c r="AG989" s="66">
        <f t="shared" si="209"/>
        <v>0.10960766666666667</v>
      </c>
      <c r="AH989" s="67">
        <f t="shared" si="210"/>
        <v>1.0161986666666667</v>
      </c>
      <c r="AI989" s="67">
        <f t="shared" si="211"/>
        <v>0.52347633333333332</v>
      </c>
      <c r="AJ989" s="67">
        <f t="shared" si="212"/>
        <v>0.49272233333333332</v>
      </c>
      <c r="AK989" s="67">
        <f t="shared" si="213"/>
        <v>0</v>
      </c>
      <c r="AL989" s="67">
        <f t="shared" si="214"/>
        <v>0</v>
      </c>
      <c r="AM989" s="59">
        <f>VLOOKUP(AG989,'SCORE TALLER'!$AC$2:$AD$10,2,TRUE)*AM$2</f>
        <v>0</v>
      </c>
      <c r="AN989" s="59">
        <f>VLOOKUP(AD989,'SCORE TALLER'!$W$2:$X$10,2,TRUE)*AN$2</f>
        <v>0.32</v>
      </c>
      <c r="AO989" s="59">
        <f>VLOOKUP(AB989,'SCORE TALLER'!$S$2:$T$10,2,FALSE)*AO$2</f>
        <v>0.04</v>
      </c>
      <c r="AP989" s="59">
        <f>VLOOKUP(AH989,'SCORE TALLER'!$AE$2:$AF$10,2,TRUE)*AP$2</f>
        <v>0</v>
      </c>
      <c r="AQ989" s="59">
        <f>VLOOKUP(AI989,'SCORE TALLER'!$AG$2:$AH$10,2,TRUE)*AQ$2</f>
        <v>0.4</v>
      </c>
      <c r="AR989" s="59">
        <f>VLOOKUP(AC989,'SCORE TALLER'!$U$2:$V$10,2,FALSE)*AR$2</f>
        <v>0.04</v>
      </c>
      <c r="AS989" s="59">
        <f>VLOOKUP(AE989,'SCORE TALLER'!$Y$2:$Z$10,2,FALSE)*AS$2</f>
        <v>0.01</v>
      </c>
      <c r="AT989" s="59">
        <f>VLOOKUP(Z989,'SCORE TALLER'!$O$2:$P$10,2,TRUE)*AT$2</f>
        <v>0.03</v>
      </c>
      <c r="AU989" s="59">
        <f>VLOOKUP(S989,'SCORE TALLER'!$A$2:$B$10,2,FALSE)*AU$2</f>
        <v>0.15000000000000002</v>
      </c>
      <c r="AV989" s="59">
        <f>VLOOKUP(AJ989,'SCORE TALLER'!$AI$2:$AJ$10,2,TRUE)*AV$2</f>
        <v>0.25</v>
      </c>
      <c r="AW989" s="59">
        <f>VLOOKUP(AK989,'SCORE TALLER'!$AK$2:$AL$10,2,TRUE)*AW$2</f>
        <v>0.25</v>
      </c>
      <c r="AX989" s="59">
        <f>VLOOKUP(T989,'SCORE TALLER'!$C$2:$D$10,2,FALSE)*AX$2</f>
        <v>0</v>
      </c>
      <c r="AY989" s="59">
        <f>VLOOKUP(W989,'SCORE TALLER'!$I$2:$J$10,2,TRUE)*AY$2</f>
        <v>0</v>
      </c>
      <c r="AZ989" s="59">
        <f>VLOOKUP(X989,'SCORE TALLER'!$K$2:$L$10,2,TRUE)*AZ$2</f>
        <v>0</v>
      </c>
      <c r="BA989" s="59">
        <f>VLOOKUP(U989,'SCORE TALLER'!$E$2:$F$10,2,FALSE)*BA$2</f>
        <v>0</v>
      </c>
      <c r="BB989" s="59">
        <f>VLOOKUP(Y989,'SCORE TALLER'!$M$2:$N$10,2,TRUE)*BB$2</f>
        <v>0.04</v>
      </c>
      <c r="BC989" s="59">
        <f>VLOOKUP(AA989,'SCORE TALLER'!$Q$2:$R$10,2,FALSE)*BC$2</f>
        <v>0.05</v>
      </c>
      <c r="BD989" s="59">
        <f>VLOOKUP(V989,'SCORE TALLER'!$G$2:$H$10,2,FALSE)*BD$2</f>
        <v>0</v>
      </c>
      <c r="BE989" s="59">
        <f>VLOOKUP(AF989,'SCORE TALLER'!$AA$2:$AB$10,2,FALSE)*BE$2</f>
        <v>0.30000000000000004</v>
      </c>
      <c r="BF989" s="59">
        <f>VLOOKUP(AL989,'SCORE TALLER'!$AM$2:$AN$10,2,TRUE)*BF$2</f>
        <v>0</v>
      </c>
      <c r="BG989" s="67">
        <f t="shared" si="215"/>
        <v>1.8800000000000003</v>
      </c>
      <c r="BH989" s="67" t="str">
        <f>VLOOKUP(BG989,'SCORE TALLER'!$AP$2:$AQ$7,2,TRUE)</f>
        <v>2. Normal</v>
      </c>
      <c r="BI989" s="67" t="str">
        <f t="shared" si="217"/>
        <v>LBZ</v>
      </c>
      <c r="BJ989" s="67" t="str">
        <f t="shared" si="217"/>
        <v>A</v>
      </c>
      <c r="BK989" s="67" t="str">
        <f t="shared" si="218"/>
        <v>SIN</v>
      </c>
      <c r="BL989" s="86">
        <f t="shared" si="216"/>
        <v>0</v>
      </c>
      <c r="BM989" s="86">
        <f t="shared" si="219"/>
        <v>0</v>
      </c>
    </row>
    <row r="990" spans="1:65" x14ac:dyDescent="0.3">
      <c r="A990" s="57">
        <v>2084842</v>
      </c>
      <c r="B990" s="12" t="s">
        <v>1128</v>
      </c>
      <c r="C990" s="58" t="s">
        <v>107</v>
      </c>
      <c r="D990" s="58" t="s">
        <v>116</v>
      </c>
      <c r="E990" s="58">
        <v>27336200</v>
      </c>
      <c r="F990" s="58">
        <v>78834678</v>
      </c>
      <c r="G990" s="58">
        <f t="shared" si="207"/>
        <v>78071517</v>
      </c>
      <c r="H990" s="58">
        <f t="shared" si="208"/>
        <v>0</v>
      </c>
      <c r="I990" s="58" t="e">
        <v>#N/A</v>
      </c>
      <c r="J990" s="58">
        <v>1379762</v>
      </c>
      <c r="K990" s="58">
        <v>0</v>
      </c>
      <c r="L990" s="58">
        <v>80000000</v>
      </c>
      <c r="M990" s="58">
        <v>763161</v>
      </c>
      <c r="N990" s="58">
        <f>VLOOKUP(AD990,'tabla ingresos'!$A$3:$D$15,4,FALSE)</f>
        <v>36000000</v>
      </c>
      <c r="O990" s="58">
        <v>0</v>
      </c>
      <c r="P990" s="58">
        <v>0</v>
      </c>
      <c r="Q990" s="58">
        <v>0</v>
      </c>
      <c r="R990" s="12">
        <v>76001</v>
      </c>
      <c r="S990" s="12" t="s">
        <v>86</v>
      </c>
      <c r="T990" s="12" t="s">
        <v>89</v>
      </c>
      <c r="U990" s="12" t="s">
        <v>10</v>
      </c>
      <c r="V990" s="12">
        <v>4</v>
      </c>
      <c r="W990" s="12">
        <v>0</v>
      </c>
      <c r="X990" s="12">
        <v>0</v>
      </c>
      <c r="Y990" s="59">
        <v>0.60821917808219184</v>
      </c>
      <c r="Z990" s="59">
        <v>42.602739726027394</v>
      </c>
      <c r="AA990" s="12">
        <v>1</v>
      </c>
      <c r="AB990" s="12">
        <v>6</v>
      </c>
      <c r="AC990" s="12">
        <v>6</v>
      </c>
      <c r="AD990" s="12">
        <v>11</v>
      </c>
      <c r="AE990" s="12">
        <v>2</v>
      </c>
      <c r="AF990" s="58" t="s">
        <v>91</v>
      </c>
      <c r="AG990" s="66">
        <f t="shared" si="209"/>
        <v>2.5551148148148149E-2</v>
      </c>
      <c r="AH990" s="67">
        <f t="shared" si="210"/>
        <v>1.4599014444444445</v>
      </c>
      <c r="AI990" s="67">
        <f t="shared" si="211"/>
        <v>0.52035853703703705</v>
      </c>
      <c r="AJ990" s="67">
        <f t="shared" si="212"/>
        <v>1.4457688333333334</v>
      </c>
      <c r="AK990" s="67">
        <f t="shared" si="213"/>
        <v>0</v>
      </c>
      <c r="AL990" s="67">
        <f t="shared" si="214"/>
        <v>0</v>
      </c>
      <c r="AM990" s="59">
        <f>VLOOKUP(AG990,'SCORE TALLER'!$AC$2:$AD$10,2,TRUE)*AM$2</f>
        <v>0</v>
      </c>
      <c r="AN990" s="59">
        <f>VLOOKUP(AD990,'SCORE TALLER'!$W$2:$X$10,2,TRUE)*AN$2</f>
        <v>0</v>
      </c>
      <c r="AO990" s="59">
        <f>VLOOKUP(AB990,'SCORE TALLER'!$S$2:$T$10,2,FALSE)*AO$2</f>
        <v>0</v>
      </c>
      <c r="AP990" s="59">
        <f>VLOOKUP(AH990,'SCORE TALLER'!$AE$2:$AF$10,2,TRUE)*AP$2</f>
        <v>0</v>
      </c>
      <c r="AQ990" s="59">
        <f>VLOOKUP(AI990,'SCORE TALLER'!$AG$2:$AH$10,2,TRUE)*AQ$2</f>
        <v>0.4</v>
      </c>
      <c r="AR990" s="59">
        <f>VLOOKUP(AC990,'SCORE TALLER'!$U$2:$V$10,2,FALSE)*AR$2</f>
        <v>0</v>
      </c>
      <c r="AS990" s="59">
        <f>VLOOKUP(AE990,'SCORE TALLER'!$Y$2:$Z$10,2,FALSE)*AS$2</f>
        <v>0.01</v>
      </c>
      <c r="AT990" s="59">
        <f>VLOOKUP(Z990,'SCORE TALLER'!$O$2:$P$10,2,TRUE)*AT$2</f>
        <v>0.03</v>
      </c>
      <c r="AU990" s="59">
        <f>VLOOKUP(S990,'SCORE TALLER'!$A$2:$B$10,2,FALSE)*AU$2</f>
        <v>0.05</v>
      </c>
      <c r="AV990" s="59">
        <f>VLOOKUP(AJ990,'SCORE TALLER'!$AI$2:$AJ$10,2,TRUE)*AV$2</f>
        <v>0.2</v>
      </c>
      <c r="AW990" s="59">
        <f>VLOOKUP(AK990,'SCORE TALLER'!$AK$2:$AL$10,2,TRUE)*AW$2</f>
        <v>0.25</v>
      </c>
      <c r="AX990" s="59">
        <f>VLOOKUP(T990,'SCORE TALLER'!$C$2:$D$10,2,FALSE)*AX$2</f>
        <v>0</v>
      </c>
      <c r="AY990" s="59">
        <f>VLOOKUP(W990,'SCORE TALLER'!$I$2:$J$10,2,TRUE)*AY$2</f>
        <v>0</v>
      </c>
      <c r="AZ990" s="59">
        <f>VLOOKUP(X990,'SCORE TALLER'!$K$2:$L$10,2,TRUE)*AZ$2</f>
        <v>0</v>
      </c>
      <c r="BA990" s="59">
        <f>VLOOKUP(U990,'SCORE TALLER'!$E$2:$F$10,2,FALSE)*BA$2</f>
        <v>0</v>
      </c>
      <c r="BB990" s="59">
        <f>VLOOKUP(Y990,'SCORE TALLER'!$M$2:$N$10,2,TRUE)*BB$2</f>
        <v>0.05</v>
      </c>
      <c r="BC990" s="59">
        <f>VLOOKUP(AA990,'SCORE TALLER'!$Q$2:$R$10,2,FALSE)*BC$2</f>
        <v>0.05</v>
      </c>
      <c r="BD990" s="59">
        <f>VLOOKUP(V990,'SCORE TALLER'!$G$2:$H$10,2,FALSE)*BD$2</f>
        <v>0</v>
      </c>
      <c r="BE990" s="59">
        <f>VLOOKUP(AF990,'SCORE TALLER'!$AA$2:$AB$10,2,FALSE)*BE$2</f>
        <v>0.30000000000000004</v>
      </c>
      <c r="BF990" s="59">
        <f>VLOOKUP(AL990,'SCORE TALLER'!$AM$2:$AN$10,2,TRUE)*BF$2</f>
        <v>0</v>
      </c>
      <c r="BG990" s="67">
        <f t="shared" si="215"/>
        <v>1.34</v>
      </c>
      <c r="BH990" s="67" t="str">
        <f>VLOOKUP(BG990,'SCORE TALLER'!$AP$2:$AQ$7,2,TRUE)</f>
        <v>2. Normal</v>
      </c>
      <c r="BI990" s="67" t="str">
        <f t="shared" si="217"/>
        <v>LBZ</v>
      </c>
      <c r="BJ990" s="67" t="str">
        <f t="shared" si="217"/>
        <v>A</v>
      </c>
      <c r="BK990" s="67" t="str">
        <f t="shared" si="218"/>
        <v>SIN</v>
      </c>
      <c r="BL990" s="86">
        <f t="shared" si="216"/>
        <v>0</v>
      </c>
      <c r="BM990" s="86">
        <f t="shared" si="219"/>
        <v>0</v>
      </c>
    </row>
    <row r="991" spans="1:65" x14ac:dyDescent="0.3">
      <c r="A991" s="57">
        <v>66060062</v>
      </c>
      <c r="B991" s="12" t="s">
        <v>1129</v>
      </c>
      <c r="C991" s="58" t="s">
        <v>107</v>
      </c>
      <c r="D991" s="58" t="s">
        <v>115</v>
      </c>
      <c r="E991" s="58">
        <v>114337</v>
      </c>
      <c r="F991" s="58">
        <v>3000000</v>
      </c>
      <c r="G991" s="58">
        <f t="shared" si="207"/>
        <v>2334488</v>
      </c>
      <c r="H991" s="58">
        <f t="shared" si="208"/>
        <v>2334488</v>
      </c>
      <c r="I991" s="58" t="e">
        <v>#N/A</v>
      </c>
      <c r="J991" s="58">
        <v>148039</v>
      </c>
      <c r="K991" s="58">
        <v>0</v>
      </c>
      <c r="L991" s="58">
        <v>0</v>
      </c>
      <c r="M991" s="58">
        <v>665512</v>
      </c>
      <c r="N991" s="58">
        <f>VLOOKUP(AD991,'tabla ingresos'!$A$3:$D$15,4,FALSE)</f>
        <v>1000000</v>
      </c>
      <c r="O991" s="58">
        <v>0</v>
      </c>
      <c r="P991" s="58">
        <v>0</v>
      </c>
      <c r="Q991" s="58">
        <v>0</v>
      </c>
      <c r="R991" s="12">
        <v>76130</v>
      </c>
      <c r="S991" s="12" t="s">
        <v>88</v>
      </c>
      <c r="T991" s="12" t="s">
        <v>89</v>
      </c>
      <c r="U991" s="12" t="s">
        <v>10</v>
      </c>
      <c r="V991" s="12">
        <v>4</v>
      </c>
      <c r="W991" s="12">
        <v>0</v>
      </c>
      <c r="X991" s="12">
        <v>0</v>
      </c>
      <c r="Y991" s="59">
        <v>2.1013698630136988</v>
      </c>
      <c r="Z991" s="59">
        <v>40.024657534246572</v>
      </c>
      <c r="AA991" s="12">
        <v>2</v>
      </c>
      <c r="AB991" s="12">
        <v>0</v>
      </c>
      <c r="AC991" s="12">
        <v>3</v>
      </c>
      <c r="AD991" s="12">
        <v>2</v>
      </c>
      <c r="AE991" s="12">
        <v>3</v>
      </c>
      <c r="AF991" s="58" t="s">
        <v>91</v>
      </c>
      <c r="AG991" s="66">
        <f t="shared" si="209"/>
        <v>9.8692666666666665E-2</v>
      </c>
      <c r="AH991" s="67">
        <f t="shared" si="210"/>
        <v>2</v>
      </c>
      <c r="AI991" s="67">
        <f t="shared" si="211"/>
        <v>0.51989933333333338</v>
      </c>
      <c r="AJ991" s="67">
        <f t="shared" si="212"/>
        <v>1.5563253333333333</v>
      </c>
      <c r="AK991" s="67">
        <f t="shared" si="213"/>
        <v>1.5563253333333333</v>
      </c>
      <c r="AL991" s="67">
        <f t="shared" si="214"/>
        <v>0</v>
      </c>
      <c r="AM991" s="59">
        <f>VLOOKUP(AG991,'SCORE TALLER'!$AC$2:$AD$10,2,TRUE)*AM$2</f>
        <v>0</v>
      </c>
      <c r="AN991" s="59">
        <f>VLOOKUP(AD991,'SCORE TALLER'!$W$2:$X$10,2,TRUE)*AN$2</f>
        <v>0.32</v>
      </c>
      <c r="AO991" s="59">
        <f>VLOOKUP(AB991,'SCORE TALLER'!$S$2:$T$10,2,FALSE)*AO$2</f>
        <v>0.05</v>
      </c>
      <c r="AP991" s="59">
        <f>VLOOKUP(AH991,'SCORE TALLER'!$AE$2:$AF$10,2,TRUE)*AP$2</f>
        <v>0</v>
      </c>
      <c r="AQ991" s="59">
        <f>VLOOKUP(AI991,'SCORE TALLER'!$AG$2:$AH$10,2,TRUE)*AQ$2</f>
        <v>0.4</v>
      </c>
      <c r="AR991" s="59">
        <f>VLOOKUP(AC991,'SCORE TALLER'!$U$2:$V$10,2,FALSE)*AR$2</f>
        <v>0.03</v>
      </c>
      <c r="AS991" s="59">
        <f>VLOOKUP(AE991,'SCORE TALLER'!$Y$2:$Z$10,2,FALSE)*AS$2</f>
        <v>0.02</v>
      </c>
      <c r="AT991" s="59">
        <f>VLOOKUP(Z991,'SCORE TALLER'!$O$2:$P$10,2,TRUE)*AT$2</f>
        <v>0.03</v>
      </c>
      <c r="AU991" s="59">
        <f>VLOOKUP(S991,'SCORE TALLER'!$A$2:$B$10,2,FALSE)*AU$2</f>
        <v>0.25</v>
      </c>
      <c r="AV991" s="59">
        <f>VLOOKUP(AJ991,'SCORE TALLER'!$AI$2:$AJ$10,2,TRUE)*AV$2</f>
        <v>0.2</v>
      </c>
      <c r="AW991" s="59">
        <f>VLOOKUP(AK991,'SCORE TALLER'!$AK$2:$AL$10,2,TRUE)*AW$2</f>
        <v>0.2</v>
      </c>
      <c r="AX991" s="59">
        <f>VLOOKUP(T991,'SCORE TALLER'!$C$2:$D$10,2,FALSE)*AX$2</f>
        <v>0</v>
      </c>
      <c r="AY991" s="59">
        <f>VLOOKUP(W991,'SCORE TALLER'!$I$2:$J$10,2,TRUE)*AY$2</f>
        <v>0</v>
      </c>
      <c r="AZ991" s="59">
        <f>VLOOKUP(X991,'SCORE TALLER'!$K$2:$L$10,2,TRUE)*AZ$2</f>
        <v>0</v>
      </c>
      <c r="BA991" s="59">
        <f>VLOOKUP(U991,'SCORE TALLER'!$E$2:$F$10,2,FALSE)*BA$2</f>
        <v>0</v>
      </c>
      <c r="BB991" s="59">
        <f>VLOOKUP(Y991,'SCORE TALLER'!$M$2:$N$10,2,TRUE)*BB$2</f>
        <v>0.04</v>
      </c>
      <c r="BC991" s="59">
        <f>VLOOKUP(AA991,'SCORE TALLER'!$Q$2:$R$10,2,FALSE)*BC$2</f>
        <v>0</v>
      </c>
      <c r="BD991" s="59">
        <f>VLOOKUP(V991,'SCORE TALLER'!$G$2:$H$10,2,FALSE)*BD$2</f>
        <v>0</v>
      </c>
      <c r="BE991" s="59">
        <f>VLOOKUP(AF991,'SCORE TALLER'!$AA$2:$AB$10,2,FALSE)*BE$2</f>
        <v>0.30000000000000004</v>
      </c>
      <c r="BF991" s="59">
        <f>VLOOKUP(AL991,'SCORE TALLER'!$AM$2:$AN$10,2,TRUE)*BF$2</f>
        <v>0</v>
      </c>
      <c r="BG991" s="67">
        <f t="shared" si="215"/>
        <v>1.84</v>
      </c>
      <c r="BH991" s="67" t="str">
        <f>VLOOKUP(BG991,'SCORE TALLER'!$AP$2:$AQ$7,2,TRUE)</f>
        <v>2. Normal</v>
      </c>
      <c r="BI991" s="67" t="str">
        <f t="shared" si="217"/>
        <v>LBZ</v>
      </c>
      <c r="BJ991" s="67" t="str">
        <f t="shared" si="217"/>
        <v>A</v>
      </c>
      <c r="BK991" s="67" t="str">
        <f t="shared" si="218"/>
        <v>SIN</v>
      </c>
      <c r="BL991" s="86">
        <f t="shared" si="216"/>
        <v>2334488</v>
      </c>
      <c r="BM991" s="86">
        <f t="shared" si="219"/>
        <v>0</v>
      </c>
    </row>
    <row r="992" spans="1:65" x14ac:dyDescent="0.3">
      <c r="A992" s="57">
        <v>2000604288</v>
      </c>
      <c r="B992" s="12" t="s">
        <v>1130</v>
      </c>
      <c r="C992" s="58" t="s">
        <v>107</v>
      </c>
      <c r="D992" s="58" t="s">
        <v>114</v>
      </c>
      <c r="E992" s="58"/>
      <c r="F992" s="58">
        <v>2320422</v>
      </c>
      <c r="G992" s="58">
        <f t="shared" si="207"/>
        <v>1543112</v>
      </c>
      <c r="H992" s="58">
        <f t="shared" si="208"/>
        <v>1543112</v>
      </c>
      <c r="I992" s="58" t="e">
        <v>#N/A</v>
      </c>
      <c r="J992" s="58">
        <v>128300.00000000001</v>
      </c>
      <c r="K992" s="58">
        <v>0</v>
      </c>
      <c r="L992" s="58">
        <v>0</v>
      </c>
      <c r="M992" s="58">
        <v>777310</v>
      </c>
      <c r="N992" s="58">
        <f>VLOOKUP(AD992,'tabla ingresos'!$A$3:$D$15,4,FALSE)</f>
        <v>1000000</v>
      </c>
      <c r="O992" s="58">
        <v>0</v>
      </c>
      <c r="P992" s="58">
        <v>0</v>
      </c>
      <c r="Q992" s="58">
        <v>0</v>
      </c>
      <c r="R992" s="12">
        <v>76130</v>
      </c>
      <c r="S992" s="12" t="s">
        <v>88</v>
      </c>
      <c r="T992" s="12" t="s">
        <v>89</v>
      </c>
      <c r="U992" s="12" t="s">
        <v>10</v>
      </c>
      <c r="V992" s="12">
        <v>4</v>
      </c>
      <c r="W992" s="12">
        <v>0</v>
      </c>
      <c r="X992" s="12">
        <v>0</v>
      </c>
      <c r="Y992" s="59">
        <v>2.4657534246575343</v>
      </c>
      <c r="Z992" s="59">
        <v>30.761643835616439</v>
      </c>
      <c r="AA992" s="12">
        <v>1</v>
      </c>
      <c r="AB992" s="12">
        <v>0</v>
      </c>
      <c r="AC992" s="12">
        <v>3</v>
      </c>
      <c r="AD992" s="12">
        <v>2</v>
      </c>
      <c r="AE992" s="12">
        <v>3</v>
      </c>
      <c r="AF992" s="58" t="s">
        <v>91</v>
      </c>
      <c r="AG992" s="66">
        <f t="shared" si="209"/>
        <v>8.5533333333333336E-2</v>
      </c>
      <c r="AH992" s="67">
        <f t="shared" si="210"/>
        <v>1.546948</v>
      </c>
      <c r="AI992" s="67">
        <f t="shared" si="211"/>
        <v>0.5182066666666667</v>
      </c>
      <c r="AJ992" s="67">
        <f t="shared" si="212"/>
        <v>1.0287413333333333</v>
      </c>
      <c r="AK992" s="67">
        <f t="shared" si="213"/>
        <v>1.0287413333333333</v>
      </c>
      <c r="AL992" s="67">
        <f t="shared" si="214"/>
        <v>0</v>
      </c>
      <c r="AM992" s="59">
        <f>VLOOKUP(AG992,'SCORE TALLER'!$AC$2:$AD$10,2,TRUE)*AM$2</f>
        <v>0</v>
      </c>
      <c r="AN992" s="59">
        <f>VLOOKUP(AD992,'SCORE TALLER'!$W$2:$X$10,2,TRUE)*AN$2</f>
        <v>0.32</v>
      </c>
      <c r="AO992" s="59">
        <f>VLOOKUP(AB992,'SCORE TALLER'!$S$2:$T$10,2,FALSE)*AO$2</f>
        <v>0.05</v>
      </c>
      <c r="AP992" s="59">
        <f>VLOOKUP(AH992,'SCORE TALLER'!$AE$2:$AF$10,2,TRUE)*AP$2</f>
        <v>0</v>
      </c>
      <c r="AQ992" s="59">
        <f>VLOOKUP(AI992,'SCORE TALLER'!$AG$2:$AH$10,2,TRUE)*AQ$2</f>
        <v>0.4</v>
      </c>
      <c r="AR992" s="59">
        <f>VLOOKUP(AC992,'SCORE TALLER'!$U$2:$V$10,2,FALSE)*AR$2</f>
        <v>0.03</v>
      </c>
      <c r="AS992" s="59">
        <f>VLOOKUP(AE992,'SCORE TALLER'!$Y$2:$Z$10,2,FALSE)*AS$2</f>
        <v>0.02</v>
      </c>
      <c r="AT992" s="59">
        <f>VLOOKUP(Z992,'SCORE TALLER'!$O$2:$P$10,2,TRUE)*AT$2</f>
        <v>0.04</v>
      </c>
      <c r="AU992" s="59">
        <f>VLOOKUP(S992,'SCORE TALLER'!$A$2:$B$10,2,FALSE)*AU$2</f>
        <v>0.25</v>
      </c>
      <c r="AV992" s="59">
        <f>VLOOKUP(AJ992,'SCORE TALLER'!$AI$2:$AJ$10,2,TRUE)*AV$2</f>
        <v>0.2</v>
      </c>
      <c r="AW992" s="59">
        <f>VLOOKUP(AK992,'SCORE TALLER'!$AK$2:$AL$10,2,TRUE)*AW$2</f>
        <v>0.2</v>
      </c>
      <c r="AX992" s="59">
        <f>VLOOKUP(T992,'SCORE TALLER'!$C$2:$D$10,2,FALSE)*AX$2</f>
        <v>0</v>
      </c>
      <c r="AY992" s="59">
        <f>VLOOKUP(W992,'SCORE TALLER'!$I$2:$J$10,2,TRUE)*AY$2</f>
        <v>0</v>
      </c>
      <c r="AZ992" s="59">
        <f>VLOOKUP(X992,'SCORE TALLER'!$K$2:$L$10,2,TRUE)*AZ$2</f>
        <v>0</v>
      </c>
      <c r="BA992" s="59">
        <f>VLOOKUP(U992,'SCORE TALLER'!$E$2:$F$10,2,FALSE)*BA$2</f>
        <v>0</v>
      </c>
      <c r="BB992" s="59">
        <f>VLOOKUP(Y992,'SCORE TALLER'!$M$2:$N$10,2,TRUE)*BB$2</f>
        <v>0.04</v>
      </c>
      <c r="BC992" s="59">
        <f>VLOOKUP(AA992,'SCORE TALLER'!$Q$2:$R$10,2,FALSE)*BC$2</f>
        <v>0.05</v>
      </c>
      <c r="BD992" s="59">
        <f>VLOOKUP(V992,'SCORE TALLER'!$G$2:$H$10,2,FALSE)*BD$2</f>
        <v>0</v>
      </c>
      <c r="BE992" s="59">
        <f>VLOOKUP(AF992,'SCORE TALLER'!$AA$2:$AB$10,2,FALSE)*BE$2</f>
        <v>0.30000000000000004</v>
      </c>
      <c r="BF992" s="59">
        <f>VLOOKUP(AL992,'SCORE TALLER'!$AM$2:$AN$10,2,TRUE)*BF$2</f>
        <v>0</v>
      </c>
      <c r="BG992" s="67">
        <f t="shared" si="215"/>
        <v>1.9000000000000001</v>
      </c>
      <c r="BH992" s="67" t="str">
        <f>VLOOKUP(BG992,'SCORE TALLER'!$AP$2:$AQ$7,2,TRUE)</f>
        <v>2. Normal</v>
      </c>
      <c r="BI992" s="67" t="str">
        <f t="shared" si="217"/>
        <v>LBZ</v>
      </c>
      <c r="BJ992" s="67" t="str">
        <f t="shared" si="217"/>
        <v>A</v>
      </c>
      <c r="BK992" s="67" t="str">
        <f t="shared" si="218"/>
        <v>SIN</v>
      </c>
      <c r="BL992" s="86">
        <f t="shared" si="216"/>
        <v>1543112</v>
      </c>
      <c r="BM992" s="86">
        <f t="shared" si="219"/>
        <v>0</v>
      </c>
    </row>
    <row r="993" spans="1:65" x14ac:dyDescent="0.3">
      <c r="A993" s="57">
        <v>2004604002</v>
      </c>
      <c r="B993" s="12" t="s">
        <v>1131</v>
      </c>
      <c r="C993" s="58" t="s">
        <v>107</v>
      </c>
      <c r="D993" s="58" t="s">
        <v>114</v>
      </c>
      <c r="E993" s="58"/>
      <c r="F993" s="58">
        <v>1848594</v>
      </c>
      <c r="G993" s="58">
        <f t="shared" si="207"/>
        <v>1071284</v>
      </c>
      <c r="H993" s="58">
        <f t="shared" si="208"/>
        <v>1071284</v>
      </c>
      <c r="I993" s="58" t="e">
        <v>#N/A</v>
      </c>
      <c r="J993" s="58">
        <v>103177</v>
      </c>
      <c r="K993" s="58">
        <v>0</v>
      </c>
      <c r="L993" s="58">
        <v>0</v>
      </c>
      <c r="M993" s="58">
        <v>777310</v>
      </c>
      <c r="N993" s="58">
        <f>VLOOKUP(AD993,'tabla ingresos'!$A$3:$D$15,4,FALSE)</f>
        <v>1000000</v>
      </c>
      <c r="O993" s="58">
        <v>0</v>
      </c>
      <c r="P993" s="58">
        <v>0</v>
      </c>
      <c r="Q993" s="58">
        <v>0</v>
      </c>
      <c r="R993" s="12">
        <v>47001</v>
      </c>
      <c r="S993" s="12" t="s">
        <v>88</v>
      </c>
      <c r="T993" s="12" t="s">
        <v>89</v>
      </c>
      <c r="U993" s="12" t="s">
        <v>10</v>
      </c>
      <c r="V993" s="12">
        <v>4</v>
      </c>
      <c r="W993" s="12">
        <v>0</v>
      </c>
      <c r="X993" s="12">
        <v>0</v>
      </c>
      <c r="Y993" s="59">
        <v>2.526027397260274</v>
      </c>
      <c r="Z993" s="59">
        <v>31.82191780821918</v>
      </c>
      <c r="AA993" s="12">
        <v>2</v>
      </c>
      <c r="AB993" s="12">
        <v>0</v>
      </c>
      <c r="AC993" s="12">
        <v>2</v>
      </c>
      <c r="AD993" s="12">
        <v>2</v>
      </c>
      <c r="AE993" s="12">
        <v>1</v>
      </c>
      <c r="AF993" s="58" t="s">
        <v>91</v>
      </c>
      <c r="AG993" s="66">
        <f t="shared" si="209"/>
        <v>6.8784666666666661E-2</v>
      </c>
      <c r="AH993" s="67">
        <f t="shared" si="210"/>
        <v>1.232396</v>
      </c>
      <c r="AI993" s="67">
        <f t="shared" si="211"/>
        <v>0.5182066666666667</v>
      </c>
      <c r="AJ993" s="67">
        <f t="shared" si="212"/>
        <v>0.71418933333333334</v>
      </c>
      <c r="AK993" s="67">
        <f t="shared" si="213"/>
        <v>0.71418933333333334</v>
      </c>
      <c r="AL993" s="67">
        <f t="shared" si="214"/>
        <v>0</v>
      </c>
      <c r="AM993" s="59">
        <f>VLOOKUP(AG993,'SCORE TALLER'!$AC$2:$AD$10,2,TRUE)*AM$2</f>
        <v>0</v>
      </c>
      <c r="AN993" s="59">
        <f>VLOOKUP(AD993,'SCORE TALLER'!$W$2:$X$10,2,TRUE)*AN$2</f>
        <v>0.32</v>
      </c>
      <c r="AO993" s="59">
        <f>VLOOKUP(AB993,'SCORE TALLER'!$S$2:$T$10,2,FALSE)*AO$2</f>
        <v>0.05</v>
      </c>
      <c r="AP993" s="59">
        <f>VLOOKUP(AH993,'SCORE TALLER'!$AE$2:$AF$10,2,TRUE)*AP$2</f>
        <v>0</v>
      </c>
      <c r="AQ993" s="59">
        <f>VLOOKUP(AI993,'SCORE TALLER'!$AG$2:$AH$10,2,TRUE)*AQ$2</f>
        <v>0.4</v>
      </c>
      <c r="AR993" s="59">
        <f>VLOOKUP(AC993,'SCORE TALLER'!$U$2:$V$10,2,FALSE)*AR$2</f>
        <v>0.04</v>
      </c>
      <c r="AS993" s="59">
        <f>VLOOKUP(AE993,'SCORE TALLER'!$Y$2:$Z$10,2,FALSE)*AS$2</f>
        <v>0.03</v>
      </c>
      <c r="AT993" s="59">
        <f>VLOOKUP(Z993,'SCORE TALLER'!$O$2:$P$10,2,TRUE)*AT$2</f>
        <v>0.04</v>
      </c>
      <c r="AU993" s="59">
        <f>VLOOKUP(S993,'SCORE TALLER'!$A$2:$B$10,2,FALSE)*AU$2</f>
        <v>0.25</v>
      </c>
      <c r="AV993" s="59">
        <f>VLOOKUP(AJ993,'SCORE TALLER'!$AI$2:$AJ$10,2,TRUE)*AV$2</f>
        <v>0.25</v>
      </c>
      <c r="AW993" s="59">
        <f>VLOOKUP(AK993,'SCORE TALLER'!$AK$2:$AL$10,2,TRUE)*AW$2</f>
        <v>0.25</v>
      </c>
      <c r="AX993" s="59">
        <f>VLOOKUP(T993,'SCORE TALLER'!$C$2:$D$10,2,FALSE)*AX$2</f>
        <v>0</v>
      </c>
      <c r="AY993" s="59">
        <f>VLOOKUP(W993,'SCORE TALLER'!$I$2:$J$10,2,TRUE)*AY$2</f>
        <v>0</v>
      </c>
      <c r="AZ993" s="59">
        <f>VLOOKUP(X993,'SCORE TALLER'!$K$2:$L$10,2,TRUE)*AZ$2</f>
        <v>0</v>
      </c>
      <c r="BA993" s="59">
        <f>VLOOKUP(U993,'SCORE TALLER'!$E$2:$F$10,2,FALSE)*BA$2</f>
        <v>0</v>
      </c>
      <c r="BB993" s="59">
        <f>VLOOKUP(Y993,'SCORE TALLER'!$M$2:$N$10,2,TRUE)*BB$2</f>
        <v>0.04</v>
      </c>
      <c r="BC993" s="59">
        <f>VLOOKUP(AA993,'SCORE TALLER'!$Q$2:$R$10,2,FALSE)*BC$2</f>
        <v>0</v>
      </c>
      <c r="BD993" s="59">
        <f>VLOOKUP(V993,'SCORE TALLER'!$G$2:$H$10,2,FALSE)*BD$2</f>
        <v>0</v>
      </c>
      <c r="BE993" s="59">
        <f>VLOOKUP(AF993,'SCORE TALLER'!$AA$2:$AB$10,2,FALSE)*BE$2</f>
        <v>0.30000000000000004</v>
      </c>
      <c r="BF993" s="59">
        <f>VLOOKUP(AL993,'SCORE TALLER'!$AM$2:$AN$10,2,TRUE)*BF$2</f>
        <v>0</v>
      </c>
      <c r="BG993" s="67">
        <f t="shared" si="215"/>
        <v>1.9700000000000002</v>
      </c>
      <c r="BH993" s="67" t="str">
        <f>VLOOKUP(BG993,'SCORE TALLER'!$AP$2:$AQ$7,2,TRUE)</f>
        <v>2. Normal</v>
      </c>
      <c r="BI993" s="67" t="str">
        <f t="shared" si="217"/>
        <v>LBZ</v>
      </c>
      <c r="BJ993" s="67" t="str">
        <f t="shared" si="217"/>
        <v>A</v>
      </c>
      <c r="BK993" s="67" t="str">
        <f t="shared" si="218"/>
        <v>SIN</v>
      </c>
      <c r="BL993" s="86">
        <f t="shared" si="216"/>
        <v>1071284</v>
      </c>
      <c r="BM993" s="86">
        <f t="shared" si="219"/>
        <v>0</v>
      </c>
    </row>
    <row r="994" spans="1:65" x14ac:dyDescent="0.3">
      <c r="A994" s="57">
        <v>64420046</v>
      </c>
      <c r="B994" s="12" t="s">
        <v>1132</v>
      </c>
      <c r="C994" s="58" t="s">
        <v>105</v>
      </c>
      <c r="D994" s="58" t="s">
        <v>116</v>
      </c>
      <c r="E994" s="58"/>
      <c r="F994" s="58">
        <v>19080371</v>
      </c>
      <c r="G994" s="58">
        <f t="shared" si="207"/>
        <v>15207619</v>
      </c>
      <c r="H994" s="58">
        <f t="shared" si="208"/>
        <v>1207619</v>
      </c>
      <c r="I994" s="58">
        <v>19080000</v>
      </c>
      <c r="J994" s="58">
        <v>646059</v>
      </c>
      <c r="K994" s="58">
        <v>0</v>
      </c>
      <c r="L994" s="58">
        <v>14000000</v>
      </c>
      <c r="M994" s="58">
        <v>3872752</v>
      </c>
      <c r="N994" s="58">
        <f>VLOOKUP(AD994,'tabla ingresos'!$A$3:$D$15,4,FALSE)</f>
        <v>5000000</v>
      </c>
      <c r="O994" s="58">
        <v>1409673.9081987643</v>
      </c>
      <c r="P994" s="58">
        <v>129915000</v>
      </c>
      <c r="Q994" s="58">
        <v>0</v>
      </c>
      <c r="R994" s="12">
        <v>68001</v>
      </c>
      <c r="S994" s="12" t="s">
        <v>87</v>
      </c>
      <c r="T994" s="12" t="s">
        <v>89</v>
      </c>
      <c r="U994" s="12" t="s">
        <v>10</v>
      </c>
      <c r="V994" s="12">
        <v>4</v>
      </c>
      <c r="W994" s="12">
        <v>0</v>
      </c>
      <c r="X994" s="12">
        <v>0</v>
      </c>
      <c r="Y994" s="59">
        <v>1.3041095890410959</v>
      </c>
      <c r="Z994" s="59">
        <v>56.594520547945208</v>
      </c>
      <c r="AA994" s="12">
        <v>2</v>
      </c>
      <c r="AB994" s="12">
        <v>7</v>
      </c>
      <c r="AC994" s="12">
        <v>3</v>
      </c>
      <c r="AD994" s="12">
        <v>6</v>
      </c>
      <c r="AE994" s="12">
        <v>4</v>
      </c>
      <c r="AF994" s="58" t="s">
        <v>10</v>
      </c>
      <c r="AG994" s="66">
        <f t="shared" si="209"/>
        <v>0.2740977210931686</v>
      </c>
      <c r="AH994" s="67">
        <f t="shared" si="210"/>
        <v>19.866049466666666</v>
      </c>
      <c r="AI994" s="67">
        <f t="shared" si="211"/>
        <v>0.51636693333333339</v>
      </c>
      <c r="AJ994" s="67">
        <f t="shared" si="212"/>
        <v>2.0276825333333335</v>
      </c>
      <c r="AK994" s="67">
        <f t="shared" si="213"/>
        <v>0.16101586666666667</v>
      </c>
      <c r="AL994" s="67">
        <f t="shared" si="214"/>
        <v>0</v>
      </c>
      <c r="AM994" s="59">
        <f>VLOOKUP(AG994,'SCORE TALLER'!$AC$2:$AD$10,2,TRUE)*AM$2</f>
        <v>0</v>
      </c>
      <c r="AN994" s="59">
        <f>VLOOKUP(AD994,'SCORE TALLER'!$W$2:$X$10,2,TRUE)*AN$2</f>
        <v>0.16</v>
      </c>
      <c r="AO994" s="59">
        <f>VLOOKUP(AB994,'SCORE TALLER'!$S$2:$T$10,2,FALSE)*AO$2</f>
        <v>0</v>
      </c>
      <c r="AP994" s="59">
        <f>VLOOKUP(AH994,'SCORE TALLER'!$AE$2:$AF$10,2,TRUE)*AP$2</f>
        <v>0.24</v>
      </c>
      <c r="AQ994" s="59">
        <f>VLOOKUP(AI994,'SCORE TALLER'!$AG$2:$AH$10,2,TRUE)*AQ$2</f>
        <v>0.4</v>
      </c>
      <c r="AR994" s="59">
        <f>VLOOKUP(AC994,'SCORE TALLER'!$U$2:$V$10,2,FALSE)*AR$2</f>
        <v>0.03</v>
      </c>
      <c r="AS994" s="59">
        <f>VLOOKUP(AE994,'SCORE TALLER'!$Y$2:$Z$10,2,FALSE)*AS$2</f>
        <v>0.05</v>
      </c>
      <c r="AT994" s="59">
        <f>VLOOKUP(Z994,'SCORE TALLER'!$O$2:$P$10,2,TRUE)*AT$2</f>
        <v>0.01</v>
      </c>
      <c r="AU994" s="59">
        <f>VLOOKUP(S994,'SCORE TALLER'!$A$2:$B$10,2,FALSE)*AU$2</f>
        <v>0.15000000000000002</v>
      </c>
      <c r="AV994" s="59">
        <f>VLOOKUP(AJ994,'SCORE TALLER'!$AI$2:$AJ$10,2,TRUE)*AV$2</f>
        <v>0.15000000000000002</v>
      </c>
      <c r="AW994" s="59">
        <f>VLOOKUP(AK994,'SCORE TALLER'!$AK$2:$AL$10,2,TRUE)*AW$2</f>
        <v>0.25</v>
      </c>
      <c r="AX994" s="59">
        <f>VLOOKUP(T994,'SCORE TALLER'!$C$2:$D$10,2,FALSE)*AX$2</f>
        <v>0</v>
      </c>
      <c r="AY994" s="59">
        <f>VLOOKUP(W994,'SCORE TALLER'!$I$2:$J$10,2,TRUE)*AY$2</f>
        <v>0</v>
      </c>
      <c r="AZ994" s="59">
        <f>VLOOKUP(X994,'SCORE TALLER'!$K$2:$L$10,2,TRUE)*AZ$2</f>
        <v>0</v>
      </c>
      <c r="BA994" s="59">
        <f>VLOOKUP(U994,'SCORE TALLER'!$E$2:$F$10,2,FALSE)*BA$2</f>
        <v>0</v>
      </c>
      <c r="BB994" s="59">
        <f>VLOOKUP(Y994,'SCORE TALLER'!$M$2:$N$10,2,TRUE)*BB$2</f>
        <v>0.05</v>
      </c>
      <c r="BC994" s="59">
        <f>VLOOKUP(AA994,'SCORE TALLER'!$Q$2:$R$10,2,FALSE)*BC$2</f>
        <v>0</v>
      </c>
      <c r="BD994" s="59">
        <f>VLOOKUP(V994,'SCORE TALLER'!$G$2:$H$10,2,FALSE)*BD$2</f>
        <v>0</v>
      </c>
      <c r="BE994" s="59">
        <f>VLOOKUP(AF994,'SCORE TALLER'!$AA$2:$AB$10,2,FALSE)*BE$2</f>
        <v>0</v>
      </c>
      <c r="BF994" s="59">
        <f>VLOOKUP(AL994,'SCORE TALLER'!$AM$2:$AN$10,2,TRUE)*BF$2</f>
        <v>0</v>
      </c>
      <c r="BG994" s="67">
        <f t="shared" si="215"/>
        <v>1.49</v>
      </c>
      <c r="BH994" s="67" t="str">
        <f>VLOOKUP(BG994,'SCORE TALLER'!$AP$2:$AQ$7,2,TRUE)</f>
        <v>2. Normal</v>
      </c>
      <c r="BI994" s="67" t="str">
        <f t="shared" si="217"/>
        <v>LBZ</v>
      </c>
      <c r="BJ994" s="67" t="str">
        <f t="shared" si="217"/>
        <v>A</v>
      </c>
      <c r="BK994" s="67" t="str">
        <f t="shared" si="218"/>
        <v>A</v>
      </c>
      <c r="BL994" s="86">
        <f t="shared" si="216"/>
        <v>1207619</v>
      </c>
      <c r="BM994" s="86">
        <f t="shared" si="219"/>
        <v>0</v>
      </c>
    </row>
    <row r="995" spans="1:65" x14ac:dyDescent="0.3">
      <c r="A995" s="57">
        <v>84660088</v>
      </c>
      <c r="B995" s="12" t="s">
        <v>1133</v>
      </c>
      <c r="C995" s="58" t="s">
        <v>105</v>
      </c>
      <c r="D995" s="58" t="s">
        <v>114</v>
      </c>
      <c r="E995" s="58"/>
      <c r="F995" s="58">
        <v>2062874</v>
      </c>
      <c r="G995" s="58">
        <f t="shared" si="207"/>
        <v>1292754</v>
      </c>
      <c r="H995" s="58">
        <f t="shared" si="208"/>
        <v>1292754</v>
      </c>
      <c r="I995" s="58">
        <v>2063000</v>
      </c>
      <c r="J995" s="58">
        <v>113770</v>
      </c>
      <c r="K995" s="58">
        <v>0</v>
      </c>
      <c r="L995" s="58">
        <v>0</v>
      </c>
      <c r="M995" s="58">
        <v>770120</v>
      </c>
      <c r="N995" s="58">
        <f>VLOOKUP(AD995,'tabla ingresos'!$A$3:$D$15,4,FALSE)</f>
        <v>1000000</v>
      </c>
      <c r="O995" s="58">
        <v>4649.0895661444711</v>
      </c>
      <c r="P995" s="58">
        <v>209000</v>
      </c>
      <c r="Q995" s="58">
        <v>0</v>
      </c>
      <c r="R995" s="12">
        <v>13052</v>
      </c>
      <c r="S995" s="12" t="s">
        <v>88</v>
      </c>
      <c r="T995" s="12" t="s">
        <v>89</v>
      </c>
      <c r="U995" s="12" t="s">
        <v>10</v>
      </c>
      <c r="V995" s="12">
        <v>4</v>
      </c>
      <c r="W995" s="12">
        <v>0</v>
      </c>
      <c r="X995" s="12">
        <v>0</v>
      </c>
      <c r="Y995" s="59">
        <v>3.1095890410958904</v>
      </c>
      <c r="Z995" s="59">
        <v>44.369863013698627</v>
      </c>
      <c r="AA995" s="12">
        <v>1</v>
      </c>
      <c r="AB995" s="12">
        <v>2</v>
      </c>
      <c r="AC995" s="12">
        <v>1</v>
      </c>
      <c r="AD995" s="12">
        <v>2</v>
      </c>
      <c r="AE995" s="12">
        <v>3</v>
      </c>
      <c r="AF995" s="58" t="s">
        <v>10</v>
      </c>
      <c r="AG995" s="66">
        <f t="shared" si="209"/>
        <v>7.8946059710762975E-2</v>
      </c>
      <c r="AH995" s="67">
        <f t="shared" si="210"/>
        <v>1.5145826666666666</v>
      </c>
      <c r="AI995" s="67">
        <f t="shared" si="211"/>
        <v>0.51341333333333339</v>
      </c>
      <c r="AJ995" s="67">
        <f t="shared" si="212"/>
        <v>0.86183600000000005</v>
      </c>
      <c r="AK995" s="67">
        <f t="shared" si="213"/>
        <v>0.86183600000000005</v>
      </c>
      <c r="AL995" s="67">
        <f t="shared" si="214"/>
        <v>0</v>
      </c>
      <c r="AM995" s="59">
        <f>VLOOKUP(AG995,'SCORE TALLER'!$AC$2:$AD$10,2,TRUE)*AM$2</f>
        <v>0</v>
      </c>
      <c r="AN995" s="59">
        <f>VLOOKUP(AD995,'SCORE TALLER'!$W$2:$X$10,2,TRUE)*AN$2</f>
        <v>0.32</v>
      </c>
      <c r="AO995" s="59">
        <f>VLOOKUP(AB995,'SCORE TALLER'!$S$2:$T$10,2,FALSE)*AO$2</f>
        <v>0.04</v>
      </c>
      <c r="AP995" s="59">
        <f>VLOOKUP(AH995,'SCORE TALLER'!$AE$2:$AF$10,2,TRUE)*AP$2</f>
        <v>0</v>
      </c>
      <c r="AQ995" s="59">
        <f>VLOOKUP(AI995,'SCORE TALLER'!$AG$2:$AH$10,2,TRUE)*AQ$2</f>
        <v>0.4</v>
      </c>
      <c r="AR995" s="59">
        <f>VLOOKUP(AC995,'SCORE TALLER'!$U$2:$V$10,2,FALSE)*AR$2</f>
        <v>0.05</v>
      </c>
      <c r="AS995" s="59">
        <f>VLOOKUP(AE995,'SCORE TALLER'!$Y$2:$Z$10,2,FALSE)*AS$2</f>
        <v>0.02</v>
      </c>
      <c r="AT995" s="59">
        <f>VLOOKUP(Z995,'SCORE TALLER'!$O$2:$P$10,2,TRUE)*AT$2</f>
        <v>0.03</v>
      </c>
      <c r="AU995" s="59">
        <f>VLOOKUP(S995,'SCORE TALLER'!$A$2:$B$10,2,FALSE)*AU$2</f>
        <v>0.25</v>
      </c>
      <c r="AV995" s="59">
        <f>VLOOKUP(AJ995,'SCORE TALLER'!$AI$2:$AJ$10,2,TRUE)*AV$2</f>
        <v>0.25</v>
      </c>
      <c r="AW995" s="59">
        <f>VLOOKUP(AK995,'SCORE TALLER'!$AK$2:$AL$10,2,TRUE)*AW$2</f>
        <v>0.25</v>
      </c>
      <c r="AX995" s="59">
        <f>VLOOKUP(T995,'SCORE TALLER'!$C$2:$D$10,2,FALSE)*AX$2</f>
        <v>0</v>
      </c>
      <c r="AY995" s="59">
        <f>VLOOKUP(W995,'SCORE TALLER'!$I$2:$J$10,2,TRUE)*AY$2</f>
        <v>0</v>
      </c>
      <c r="AZ995" s="59">
        <f>VLOOKUP(X995,'SCORE TALLER'!$K$2:$L$10,2,TRUE)*AZ$2</f>
        <v>0</v>
      </c>
      <c r="BA995" s="59">
        <f>VLOOKUP(U995,'SCORE TALLER'!$E$2:$F$10,2,FALSE)*BA$2</f>
        <v>0</v>
      </c>
      <c r="BB995" s="59">
        <f>VLOOKUP(Y995,'SCORE TALLER'!$M$2:$N$10,2,TRUE)*BB$2</f>
        <v>0.04</v>
      </c>
      <c r="BC995" s="59">
        <f>VLOOKUP(AA995,'SCORE TALLER'!$Q$2:$R$10,2,FALSE)*BC$2</f>
        <v>0.05</v>
      </c>
      <c r="BD995" s="59">
        <f>VLOOKUP(V995,'SCORE TALLER'!$G$2:$H$10,2,FALSE)*BD$2</f>
        <v>0</v>
      </c>
      <c r="BE995" s="59">
        <f>VLOOKUP(AF995,'SCORE TALLER'!$AA$2:$AB$10,2,FALSE)*BE$2</f>
        <v>0</v>
      </c>
      <c r="BF995" s="59">
        <f>VLOOKUP(AL995,'SCORE TALLER'!$AM$2:$AN$10,2,TRUE)*BF$2</f>
        <v>0</v>
      </c>
      <c r="BG995" s="67">
        <f t="shared" si="215"/>
        <v>1.7000000000000002</v>
      </c>
      <c r="BH995" s="67" t="str">
        <f>VLOOKUP(BG995,'SCORE TALLER'!$AP$2:$AQ$7,2,TRUE)</f>
        <v>2. Normal</v>
      </c>
      <c r="BI995" s="67" t="str">
        <f t="shared" si="217"/>
        <v>LBZ</v>
      </c>
      <c r="BJ995" s="67" t="str">
        <f t="shared" si="217"/>
        <v>A</v>
      </c>
      <c r="BK995" s="67" t="str">
        <f t="shared" si="218"/>
        <v>A</v>
      </c>
      <c r="BL995" s="86">
        <f t="shared" si="216"/>
        <v>1292754</v>
      </c>
      <c r="BM995" s="86">
        <f t="shared" si="219"/>
        <v>0</v>
      </c>
    </row>
    <row r="996" spans="1:65" x14ac:dyDescent="0.3">
      <c r="A996" s="57">
        <v>2224646086</v>
      </c>
      <c r="B996" s="12" t="s">
        <v>1134</v>
      </c>
      <c r="C996" s="58" t="s">
        <v>107</v>
      </c>
      <c r="D996" s="58" t="s">
        <v>115</v>
      </c>
      <c r="E996" s="58">
        <v>159667</v>
      </c>
      <c r="F996" s="58">
        <v>4902279</v>
      </c>
      <c r="G996" s="58">
        <f t="shared" si="207"/>
        <v>3524558</v>
      </c>
      <c r="H996" s="58">
        <f t="shared" si="208"/>
        <v>964558</v>
      </c>
      <c r="I996" s="58" t="e">
        <v>#N/A</v>
      </c>
      <c r="J996" s="58">
        <v>170664</v>
      </c>
      <c r="K996" s="58">
        <v>0</v>
      </c>
      <c r="L996" s="58">
        <v>2560000</v>
      </c>
      <c r="M996" s="58">
        <v>1377721</v>
      </c>
      <c r="N996" s="58">
        <f>VLOOKUP(AD996,'tabla ingresos'!$A$3:$D$15,4,FALSE)</f>
        <v>2000000</v>
      </c>
      <c r="O996" s="58">
        <v>0</v>
      </c>
      <c r="P996" s="58">
        <v>0</v>
      </c>
      <c r="Q996" s="58">
        <v>0</v>
      </c>
      <c r="R996" s="12">
        <v>76130</v>
      </c>
      <c r="S996" s="12" t="s">
        <v>87</v>
      </c>
      <c r="T996" s="12" t="s">
        <v>89</v>
      </c>
      <c r="U996" s="12" t="s">
        <v>10</v>
      </c>
      <c r="V996" s="12">
        <v>4</v>
      </c>
      <c r="W996" s="12">
        <v>0</v>
      </c>
      <c r="X996" s="12">
        <v>0</v>
      </c>
      <c r="Y996" s="59">
        <v>2.2602739726027399</v>
      </c>
      <c r="Z996" s="59">
        <v>24.473972602739725</v>
      </c>
      <c r="AA996" s="12">
        <v>1</v>
      </c>
      <c r="AB996" s="12">
        <v>0</v>
      </c>
      <c r="AC996" s="12">
        <v>2</v>
      </c>
      <c r="AD996" s="12">
        <v>3</v>
      </c>
      <c r="AE996" s="12">
        <v>1</v>
      </c>
      <c r="AF996" s="58" t="s">
        <v>91</v>
      </c>
      <c r="AG996" s="66">
        <f t="shared" si="209"/>
        <v>5.6888000000000001E-2</v>
      </c>
      <c r="AH996" s="67">
        <f t="shared" si="210"/>
        <v>1.634093</v>
      </c>
      <c r="AI996" s="67">
        <f t="shared" si="211"/>
        <v>0.51246266666666662</v>
      </c>
      <c r="AJ996" s="67">
        <f t="shared" si="212"/>
        <v>1.1748526666666668</v>
      </c>
      <c r="AK996" s="67">
        <f t="shared" si="213"/>
        <v>0.32151933333333332</v>
      </c>
      <c r="AL996" s="67">
        <f t="shared" si="214"/>
        <v>0</v>
      </c>
      <c r="AM996" s="59">
        <f>VLOOKUP(AG996,'SCORE TALLER'!$AC$2:$AD$10,2,TRUE)*AM$2</f>
        <v>0</v>
      </c>
      <c r="AN996" s="59">
        <f>VLOOKUP(AD996,'SCORE TALLER'!$W$2:$X$10,2,TRUE)*AN$2</f>
        <v>0.32</v>
      </c>
      <c r="AO996" s="59">
        <f>VLOOKUP(AB996,'SCORE TALLER'!$S$2:$T$10,2,FALSE)*AO$2</f>
        <v>0.05</v>
      </c>
      <c r="AP996" s="59">
        <f>VLOOKUP(AH996,'SCORE TALLER'!$AE$2:$AF$10,2,TRUE)*AP$2</f>
        <v>0</v>
      </c>
      <c r="AQ996" s="59">
        <f>VLOOKUP(AI996,'SCORE TALLER'!$AG$2:$AH$10,2,TRUE)*AQ$2</f>
        <v>0.4</v>
      </c>
      <c r="AR996" s="59">
        <f>VLOOKUP(AC996,'SCORE TALLER'!$U$2:$V$10,2,FALSE)*AR$2</f>
        <v>0.04</v>
      </c>
      <c r="AS996" s="59">
        <f>VLOOKUP(AE996,'SCORE TALLER'!$Y$2:$Z$10,2,FALSE)*AS$2</f>
        <v>0.03</v>
      </c>
      <c r="AT996" s="59">
        <f>VLOOKUP(Z996,'SCORE TALLER'!$O$2:$P$10,2,TRUE)*AT$2</f>
        <v>0.05</v>
      </c>
      <c r="AU996" s="59">
        <f>VLOOKUP(S996,'SCORE TALLER'!$A$2:$B$10,2,FALSE)*AU$2</f>
        <v>0.15000000000000002</v>
      </c>
      <c r="AV996" s="59">
        <f>VLOOKUP(AJ996,'SCORE TALLER'!$AI$2:$AJ$10,2,TRUE)*AV$2</f>
        <v>0.2</v>
      </c>
      <c r="AW996" s="59">
        <f>VLOOKUP(AK996,'SCORE TALLER'!$AK$2:$AL$10,2,TRUE)*AW$2</f>
        <v>0.25</v>
      </c>
      <c r="AX996" s="59">
        <f>VLOOKUP(T996,'SCORE TALLER'!$C$2:$D$10,2,FALSE)*AX$2</f>
        <v>0</v>
      </c>
      <c r="AY996" s="59">
        <f>VLOOKUP(W996,'SCORE TALLER'!$I$2:$J$10,2,TRUE)*AY$2</f>
        <v>0</v>
      </c>
      <c r="AZ996" s="59">
        <f>VLOOKUP(X996,'SCORE TALLER'!$K$2:$L$10,2,TRUE)*AZ$2</f>
        <v>0</v>
      </c>
      <c r="BA996" s="59">
        <f>VLOOKUP(U996,'SCORE TALLER'!$E$2:$F$10,2,FALSE)*BA$2</f>
        <v>0</v>
      </c>
      <c r="BB996" s="59">
        <f>VLOOKUP(Y996,'SCORE TALLER'!$M$2:$N$10,2,TRUE)*BB$2</f>
        <v>0.04</v>
      </c>
      <c r="BC996" s="59">
        <f>VLOOKUP(AA996,'SCORE TALLER'!$Q$2:$R$10,2,FALSE)*BC$2</f>
        <v>0.05</v>
      </c>
      <c r="BD996" s="59">
        <f>VLOOKUP(V996,'SCORE TALLER'!$G$2:$H$10,2,FALSE)*BD$2</f>
        <v>0</v>
      </c>
      <c r="BE996" s="59">
        <f>VLOOKUP(AF996,'SCORE TALLER'!$AA$2:$AB$10,2,FALSE)*BE$2</f>
        <v>0.30000000000000004</v>
      </c>
      <c r="BF996" s="59">
        <f>VLOOKUP(AL996,'SCORE TALLER'!$AM$2:$AN$10,2,TRUE)*BF$2</f>
        <v>0</v>
      </c>
      <c r="BG996" s="67">
        <f t="shared" si="215"/>
        <v>1.8800000000000001</v>
      </c>
      <c r="BH996" s="67" t="str">
        <f>VLOOKUP(BG996,'SCORE TALLER'!$AP$2:$AQ$7,2,TRUE)</f>
        <v>2. Normal</v>
      </c>
      <c r="BI996" s="67" t="str">
        <f t="shared" si="217"/>
        <v>LBZ</v>
      </c>
      <c r="BJ996" s="67" t="str">
        <f t="shared" si="217"/>
        <v>A</v>
      </c>
      <c r="BK996" s="67" t="str">
        <f t="shared" si="218"/>
        <v>SIN</v>
      </c>
      <c r="BL996" s="86">
        <f t="shared" si="216"/>
        <v>964558</v>
      </c>
      <c r="BM996" s="86">
        <f t="shared" si="219"/>
        <v>0</v>
      </c>
    </row>
    <row r="997" spans="1:65" x14ac:dyDescent="0.3">
      <c r="A997" s="57">
        <v>2008622044</v>
      </c>
      <c r="B997" s="12" t="s">
        <v>1135</v>
      </c>
      <c r="C997" s="58" t="s">
        <v>107</v>
      </c>
      <c r="D997" s="58" t="s">
        <v>114</v>
      </c>
      <c r="E997" s="58">
        <v>495284</v>
      </c>
      <c r="F997" s="58">
        <v>1800000</v>
      </c>
      <c r="G997" s="58">
        <f t="shared" si="207"/>
        <v>1527440</v>
      </c>
      <c r="H997" s="58">
        <f t="shared" si="208"/>
        <v>0</v>
      </c>
      <c r="I997" s="58" t="e">
        <v>#N/A</v>
      </c>
      <c r="J997" s="58">
        <v>113823</v>
      </c>
      <c r="K997" s="58">
        <v>0</v>
      </c>
      <c r="L997" s="58">
        <v>1900000</v>
      </c>
      <c r="M997" s="58">
        <v>272560</v>
      </c>
      <c r="N997" s="58">
        <f>VLOOKUP(AD997,'tabla ingresos'!$A$3:$D$15,4,FALSE)</f>
        <v>1000000</v>
      </c>
      <c r="O997" s="58">
        <v>0</v>
      </c>
      <c r="P997" s="58">
        <v>0</v>
      </c>
      <c r="Q997" s="58">
        <v>0</v>
      </c>
      <c r="R997" s="12">
        <v>68001</v>
      </c>
      <c r="S997" s="12" t="s">
        <v>87</v>
      </c>
      <c r="T997" s="12" t="s">
        <v>89</v>
      </c>
      <c r="U997" s="12" t="s">
        <v>10</v>
      </c>
      <c r="V997" s="12">
        <v>4</v>
      </c>
      <c r="W997" s="12">
        <v>0</v>
      </c>
      <c r="X997" s="12">
        <v>0</v>
      </c>
      <c r="Y997" s="59">
        <v>0.84383561643835614</v>
      </c>
      <c r="Z997" s="59">
        <v>35.88219178082192</v>
      </c>
      <c r="AA997" s="12">
        <v>1</v>
      </c>
      <c r="AB997" s="12">
        <v>2</v>
      </c>
      <c r="AC997" s="12">
        <v>2</v>
      </c>
      <c r="AD997" s="12">
        <v>2</v>
      </c>
      <c r="AE997" s="12">
        <v>3</v>
      </c>
      <c r="AF997" s="58" t="s">
        <v>91</v>
      </c>
      <c r="AG997" s="66">
        <f t="shared" si="209"/>
        <v>7.5882000000000005E-2</v>
      </c>
      <c r="AH997" s="67">
        <f t="shared" si="210"/>
        <v>1.2</v>
      </c>
      <c r="AI997" s="67">
        <f t="shared" si="211"/>
        <v>0.51189600000000002</v>
      </c>
      <c r="AJ997" s="67">
        <f t="shared" si="212"/>
        <v>1.0182933333333333</v>
      </c>
      <c r="AK997" s="67">
        <f t="shared" si="213"/>
        <v>0</v>
      </c>
      <c r="AL997" s="67">
        <f t="shared" si="214"/>
        <v>0</v>
      </c>
      <c r="AM997" s="59">
        <f>VLOOKUP(AG997,'SCORE TALLER'!$AC$2:$AD$10,2,TRUE)*AM$2</f>
        <v>0</v>
      </c>
      <c r="AN997" s="59">
        <f>VLOOKUP(AD997,'SCORE TALLER'!$W$2:$X$10,2,TRUE)*AN$2</f>
        <v>0.32</v>
      </c>
      <c r="AO997" s="59">
        <f>VLOOKUP(AB997,'SCORE TALLER'!$S$2:$T$10,2,FALSE)*AO$2</f>
        <v>0.04</v>
      </c>
      <c r="AP997" s="59">
        <f>VLOOKUP(AH997,'SCORE TALLER'!$AE$2:$AF$10,2,TRUE)*AP$2</f>
        <v>0</v>
      </c>
      <c r="AQ997" s="59">
        <f>VLOOKUP(AI997,'SCORE TALLER'!$AG$2:$AH$10,2,TRUE)*AQ$2</f>
        <v>0.4</v>
      </c>
      <c r="AR997" s="59">
        <f>VLOOKUP(AC997,'SCORE TALLER'!$U$2:$V$10,2,FALSE)*AR$2</f>
        <v>0.04</v>
      </c>
      <c r="AS997" s="59">
        <f>VLOOKUP(AE997,'SCORE TALLER'!$Y$2:$Z$10,2,FALSE)*AS$2</f>
        <v>0.02</v>
      </c>
      <c r="AT997" s="59">
        <f>VLOOKUP(Z997,'SCORE TALLER'!$O$2:$P$10,2,TRUE)*AT$2</f>
        <v>0.03</v>
      </c>
      <c r="AU997" s="59">
        <f>VLOOKUP(S997,'SCORE TALLER'!$A$2:$B$10,2,FALSE)*AU$2</f>
        <v>0.15000000000000002</v>
      </c>
      <c r="AV997" s="59">
        <f>VLOOKUP(AJ997,'SCORE TALLER'!$AI$2:$AJ$10,2,TRUE)*AV$2</f>
        <v>0.2</v>
      </c>
      <c r="AW997" s="59">
        <f>VLOOKUP(AK997,'SCORE TALLER'!$AK$2:$AL$10,2,TRUE)*AW$2</f>
        <v>0.25</v>
      </c>
      <c r="AX997" s="59">
        <f>VLOOKUP(T997,'SCORE TALLER'!$C$2:$D$10,2,FALSE)*AX$2</f>
        <v>0</v>
      </c>
      <c r="AY997" s="59">
        <f>VLOOKUP(W997,'SCORE TALLER'!$I$2:$J$10,2,TRUE)*AY$2</f>
        <v>0</v>
      </c>
      <c r="AZ997" s="59">
        <f>VLOOKUP(X997,'SCORE TALLER'!$K$2:$L$10,2,TRUE)*AZ$2</f>
        <v>0</v>
      </c>
      <c r="BA997" s="59">
        <f>VLOOKUP(U997,'SCORE TALLER'!$E$2:$F$10,2,FALSE)*BA$2</f>
        <v>0</v>
      </c>
      <c r="BB997" s="59">
        <f>VLOOKUP(Y997,'SCORE TALLER'!$M$2:$N$10,2,TRUE)*BB$2</f>
        <v>0.05</v>
      </c>
      <c r="BC997" s="59">
        <f>VLOOKUP(AA997,'SCORE TALLER'!$Q$2:$R$10,2,FALSE)*BC$2</f>
        <v>0.05</v>
      </c>
      <c r="BD997" s="59">
        <f>VLOOKUP(V997,'SCORE TALLER'!$G$2:$H$10,2,FALSE)*BD$2</f>
        <v>0</v>
      </c>
      <c r="BE997" s="59">
        <f>VLOOKUP(AF997,'SCORE TALLER'!$AA$2:$AB$10,2,FALSE)*BE$2</f>
        <v>0.30000000000000004</v>
      </c>
      <c r="BF997" s="59">
        <f>VLOOKUP(AL997,'SCORE TALLER'!$AM$2:$AN$10,2,TRUE)*BF$2</f>
        <v>0</v>
      </c>
      <c r="BG997" s="67">
        <f t="shared" si="215"/>
        <v>1.85</v>
      </c>
      <c r="BH997" s="67" t="str">
        <f>VLOOKUP(BG997,'SCORE TALLER'!$AP$2:$AQ$7,2,TRUE)</f>
        <v>2. Normal</v>
      </c>
      <c r="BI997" s="67" t="str">
        <f t="shared" si="217"/>
        <v>LBZ</v>
      </c>
      <c r="BJ997" s="67" t="str">
        <f t="shared" si="217"/>
        <v>A</v>
      </c>
      <c r="BK997" s="67" t="str">
        <f t="shared" si="218"/>
        <v>SIN</v>
      </c>
      <c r="BL997" s="86">
        <f t="shared" si="216"/>
        <v>0</v>
      </c>
      <c r="BM997" s="86">
        <f t="shared" si="219"/>
        <v>0</v>
      </c>
    </row>
    <row r="998" spans="1:65" x14ac:dyDescent="0.3">
      <c r="A998" s="57">
        <v>2222228288</v>
      </c>
      <c r="B998" s="12" t="s">
        <v>1136</v>
      </c>
      <c r="C998" s="58" t="s">
        <v>107</v>
      </c>
      <c r="D998" s="58" t="s">
        <v>115</v>
      </c>
      <c r="E998" s="58">
        <v>183899</v>
      </c>
      <c r="F998" s="58">
        <v>2701031</v>
      </c>
      <c r="G998" s="58">
        <f t="shared" si="207"/>
        <v>2124708</v>
      </c>
      <c r="H998" s="58">
        <f t="shared" si="208"/>
        <v>1024708</v>
      </c>
      <c r="I998" s="58" t="e">
        <v>#N/A</v>
      </c>
      <c r="J998" s="58">
        <v>138169</v>
      </c>
      <c r="K998" s="58">
        <v>0</v>
      </c>
      <c r="L998" s="58">
        <v>1100000</v>
      </c>
      <c r="M998" s="58">
        <v>576323</v>
      </c>
      <c r="N998" s="58">
        <f>VLOOKUP(AD998,'tabla ingresos'!$A$3:$D$15,4,FALSE)</f>
        <v>1000000</v>
      </c>
      <c r="O998" s="58">
        <v>0</v>
      </c>
      <c r="P998" s="58">
        <v>0</v>
      </c>
      <c r="Q998" s="58">
        <v>0</v>
      </c>
      <c r="R998" s="12">
        <v>76563</v>
      </c>
      <c r="S998" s="12" t="s">
        <v>87</v>
      </c>
      <c r="T998" s="12" t="s">
        <v>89</v>
      </c>
      <c r="U998" s="12" t="s">
        <v>10</v>
      </c>
      <c r="V998" s="12">
        <v>4</v>
      </c>
      <c r="W998" s="12">
        <v>0</v>
      </c>
      <c r="X998" s="12">
        <v>0</v>
      </c>
      <c r="Y998" s="59">
        <v>1.8</v>
      </c>
      <c r="Z998" s="59">
        <v>35.715068493150682</v>
      </c>
      <c r="AA998" s="12">
        <v>1</v>
      </c>
      <c r="AB998" s="12">
        <v>2</v>
      </c>
      <c r="AC998" s="12">
        <v>1</v>
      </c>
      <c r="AD998" s="12">
        <v>2</v>
      </c>
      <c r="AE998" s="12">
        <v>1</v>
      </c>
      <c r="AF998" s="58" t="s">
        <v>91</v>
      </c>
      <c r="AG998" s="66">
        <f t="shared" si="209"/>
        <v>9.2112666666666662E-2</v>
      </c>
      <c r="AH998" s="67">
        <f t="shared" si="210"/>
        <v>1.8006873333333333</v>
      </c>
      <c r="AI998" s="67">
        <f t="shared" si="211"/>
        <v>0.50681466666666664</v>
      </c>
      <c r="AJ998" s="67">
        <f t="shared" si="212"/>
        <v>1.416472</v>
      </c>
      <c r="AK998" s="67">
        <f t="shared" si="213"/>
        <v>0.68313866666666667</v>
      </c>
      <c r="AL998" s="67">
        <f t="shared" si="214"/>
        <v>0</v>
      </c>
      <c r="AM998" s="59">
        <f>VLOOKUP(AG998,'SCORE TALLER'!$AC$2:$AD$10,2,TRUE)*AM$2</f>
        <v>0</v>
      </c>
      <c r="AN998" s="59">
        <f>VLOOKUP(AD998,'SCORE TALLER'!$W$2:$X$10,2,TRUE)*AN$2</f>
        <v>0.32</v>
      </c>
      <c r="AO998" s="59">
        <f>VLOOKUP(AB998,'SCORE TALLER'!$S$2:$T$10,2,FALSE)*AO$2</f>
        <v>0.04</v>
      </c>
      <c r="AP998" s="59">
        <f>VLOOKUP(AH998,'SCORE TALLER'!$AE$2:$AF$10,2,TRUE)*AP$2</f>
        <v>0</v>
      </c>
      <c r="AQ998" s="59">
        <f>VLOOKUP(AI998,'SCORE TALLER'!$AG$2:$AH$10,2,TRUE)*AQ$2</f>
        <v>0.4</v>
      </c>
      <c r="AR998" s="59">
        <f>VLOOKUP(AC998,'SCORE TALLER'!$U$2:$V$10,2,FALSE)*AR$2</f>
        <v>0.05</v>
      </c>
      <c r="AS998" s="59">
        <f>VLOOKUP(AE998,'SCORE TALLER'!$Y$2:$Z$10,2,FALSE)*AS$2</f>
        <v>0.03</v>
      </c>
      <c r="AT998" s="59">
        <f>VLOOKUP(Z998,'SCORE TALLER'!$O$2:$P$10,2,TRUE)*AT$2</f>
        <v>0.03</v>
      </c>
      <c r="AU998" s="59">
        <f>VLOOKUP(S998,'SCORE TALLER'!$A$2:$B$10,2,FALSE)*AU$2</f>
        <v>0.15000000000000002</v>
      </c>
      <c r="AV998" s="59">
        <f>VLOOKUP(AJ998,'SCORE TALLER'!$AI$2:$AJ$10,2,TRUE)*AV$2</f>
        <v>0.2</v>
      </c>
      <c r="AW998" s="59">
        <f>VLOOKUP(AK998,'SCORE TALLER'!$AK$2:$AL$10,2,TRUE)*AW$2</f>
        <v>0.25</v>
      </c>
      <c r="AX998" s="59">
        <f>VLOOKUP(T998,'SCORE TALLER'!$C$2:$D$10,2,FALSE)*AX$2</f>
        <v>0</v>
      </c>
      <c r="AY998" s="59">
        <f>VLOOKUP(W998,'SCORE TALLER'!$I$2:$J$10,2,TRUE)*AY$2</f>
        <v>0</v>
      </c>
      <c r="AZ998" s="59">
        <f>VLOOKUP(X998,'SCORE TALLER'!$K$2:$L$10,2,TRUE)*AZ$2</f>
        <v>0</v>
      </c>
      <c r="BA998" s="59">
        <f>VLOOKUP(U998,'SCORE TALLER'!$E$2:$F$10,2,FALSE)*BA$2</f>
        <v>0</v>
      </c>
      <c r="BB998" s="59">
        <f>VLOOKUP(Y998,'SCORE TALLER'!$M$2:$N$10,2,TRUE)*BB$2</f>
        <v>0.05</v>
      </c>
      <c r="BC998" s="59">
        <f>VLOOKUP(AA998,'SCORE TALLER'!$Q$2:$R$10,2,FALSE)*BC$2</f>
        <v>0.05</v>
      </c>
      <c r="BD998" s="59">
        <f>VLOOKUP(V998,'SCORE TALLER'!$G$2:$H$10,2,FALSE)*BD$2</f>
        <v>0</v>
      </c>
      <c r="BE998" s="59">
        <f>VLOOKUP(AF998,'SCORE TALLER'!$AA$2:$AB$10,2,FALSE)*BE$2</f>
        <v>0.30000000000000004</v>
      </c>
      <c r="BF998" s="59">
        <f>VLOOKUP(AL998,'SCORE TALLER'!$AM$2:$AN$10,2,TRUE)*BF$2</f>
        <v>0</v>
      </c>
      <c r="BG998" s="67">
        <f t="shared" si="215"/>
        <v>1.87</v>
      </c>
      <c r="BH998" s="67" t="str">
        <f>VLOOKUP(BG998,'SCORE TALLER'!$AP$2:$AQ$7,2,TRUE)</f>
        <v>2. Normal</v>
      </c>
      <c r="BI998" s="67" t="str">
        <f t="shared" si="217"/>
        <v>LBZ</v>
      </c>
      <c r="BJ998" s="67" t="str">
        <f t="shared" si="217"/>
        <v>A</v>
      </c>
      <c r="BK998" s="67" t="str">
        <f t="shared" si="218"/>
        <v>SIN</v>
      </c>
      <c r="BL998" s="86">
        <f t="shared" si="216"/>
        <v>1024708</v>
      </c>
      <c r="BM998" s="86">
        <f t="shared" si="219"/>
        <v>0</v>
      </c>
    </row>
    <row r="999" spans="1:65" x14ac:dyDescent="0.3">
      <c r="A999" s="57">
        <v>2008822000</v>
      </c>
      <c r="B999" s="12" t="s">
        <v>1137</v>
      </c>
      <c r="C999" s="58" t="s">
        <v>105</v>
      </c>
      <c r="D999" s="58" t="s">
        <v>30</v>
      </c>
      <c r="E999" s="58">
        <v>73243</v>
      </c>
      <c r="F999" s="58">
        <v>7583768</v>
      </c>
      <c r="G999" s="58">
        <f t="shared" si="207"/>
        <v>6139648</v>
      </c>
      <c r="H999" s="58">
        <f t="shared" si="208"/>
        <v>2012720</v>
      </c>
      <c r="I999" s="58">
        <v>7584000</v>
      </c>
      <c r="J999" s="58">
        <v>319979</v>
      </c>
      <c r="K999" s="58">
        <v>0</v>
      </c>
      <c r="L999" s="58">
        <v>4126928</v>
      </c>
      <c r="M999" s="58">
        <v>1444120</v>
      </c>
      <c r="N999" s="58">
        <f>VLOOKUP(AD999,'tabla ingresos'!$A$3:$D$15,4,FALSE)</f>
        <v>2000000</v>
      </c>
      <c r="O999" s="58">
        <v>577836.57585012319</v>
      </c>
      <c r="P999" s="58">
        <v>21777000</v>
      </c>
      <c r="Q999" s="58">
        <v>0</v>
      </c>
      <c r="R999" s="12">
        <v>68276</v>
      </c>
      <c r="S999" s="12" t="s">
        <v>87</v>
      </c>
      <c r="T999" s="12" t="s">
        <v>89</v>
      </c>
      <c r="U999" s="12" t="s">
        <v>10</v>
      </c>
      <c r="V999" s="12">
        <v>4</v>
      </c>
      <c r="W999" s="12">
        <v>0</v>
      </c>
      <c r="X999" s="12">
        <v>0</v>
      </c>
      <c r="Y999" s="59">
        <v>3.7424657534246575</v>
      </c>
      <c r="Z999" s="59">
        <v>30.216438356164385</v>
      </c>
      <c r="AA999" s="12">
        <v>2</v>
      </c>
      <c r="AB999" s="12">
        <v>2</v>
      </c>
      <c r="AC999" s="12">
        <v>4</v>
      </c>
      <c r="AD999" s="12">
        <v>3</v>
      </c>
      <c r="AE999" s="12">
        <v>2</v>
      </c>
      <c r="AF999" s="58" t="s">
        <v>10</v>
      </c>
      <c r="AG999" s="66">
        <f t="shared" si="209"/>
        <v>0.29927185861670774</v>
      </c>
      <c r="AH999" s="67">
        <f t="shared" si="210"/>
        <v>9.7869226666666673</v>
      </c>
      <c r="AI999" s="67">
        <f t="shared" si="211"/>
        <v>0.50578766666666664</v>
      </c>
      <c r="AJ999" s="67">
        <f t="shared" si="212"/>
        <v>2.0465493333333336</v>
      </c>
      <c r="AK999" s="67">
        <f t="shared" si="213"/>
        <v>0.67090666666666665</v>
      </c>
      <c r="AL999" s="67">
        <f t="shared" si="214"/>
        <v>0</v>
      </c>
      <c r="AM999" s="59">
        <f>VLOOKUP(AG999,'SCORE TALLER'!$AC$2:$AD$10,2,TRUE)*AM$2</f>
        <v>0</v>
      </c>
      <c r="AN999" s="59">
        <f>VLOOKUP(AD999,'SCORE TALLER'!$W$2:$X$10,2,TRUE)*AN$2</f>
        <v>0.32</v>
      </c>
      <c r="AO999" s="59">
        <f>VLOOKUP(AB999,'SCORE TALLER'!$S$2:$T$10,2,FALSE)*AO$2</f>
        <v>0.04</v>
      </c>
      <c r="AP999" s="59">
        <f>VLOOKUP(AH999,'SCORE TALLER'!$AE$2:$AF$10,2,TRUE)*AP$2</f>
        <v>0.08</v>
      </c>
      <c r="AQ999" s="59">
        <f>VLOOKUP(AI999,'SCORE TALLER'!$AG$2:$AH$10,2,TRUE)*AQ$2</f>
        <v>0.4</v>
      </c>
      <c r="AR999" s="59">
        <f>VLOOKUP(AC999,'SCORE TALLER'!$U$2:$V$10,2,FALSE)*AR$2</f>
        <v>0.02</v>
      </c>
      <c r="AS999" s="59">
        <f>VLOOKUP(AE999,'SCORE TALLER'!$Y$2:$Z$10,2,FALSE)*AS$2</f>
        <v>0.01</v>
      </c>
      <c r="AT999" s="59">
        <f>VLOOKUP(Z999,'SCORE TALLER'!$O$2:$P$10,2,TRUE)*AT$2</f>
        <v>0.04</v>
      </c>
      <c r="AU999" s="59">
        <f>VLOOKUP(S999,'SCORE TALLER'!$A$2:$B$10,2,FALSE)*AU$2</f>
        <v>0.15000000000000002</v>
      </c>
      <c r="AV999" s="59">
        <f>VLOOKUP(AJ999,'SCORE TALLER'!$AI$2:$AJ$10,2,TRUE)*AV$2</f>
        <v>0.15000000000000002</v>
      </c>
      <c r="AW999" s="59">
        <f>VLOOKUP(AK999,'SCORE TALLER'!$AK$2:$AL$10,2,TRUE)*AW$2</f>
        <v>0.25</v>
      </c>
      <c r="AX999" s="59">
        <f>VLOOKUP(T999,'SCORE TALLER'!$C$2:$D$10,2,FALSE)*AX$2</f>
        <v>0</v>
      </c>
      <c r="AY999" s="59">
        <f>VLOOKUP(W999,'SCORE TALLER'!$I$2:$J$10,2,TRUE)*AY$2</f>
        <v>0</v>
      </c>
      <c r="AZ999" s="59">
        <f>VLOOKUP(X999,'SCORE TALLER'!$K$2:$L$10,2,TRUE)*AZ$2</f>
        <v>0</v>
      </c>
      <c r="BA999" s="59">
        <f>VLOOKUP(U999,'SCORE TALLER'!$E$2:$F$10,2,FALSE)*BA$2</f>
        <v>0</v>
      </c>
      <c r="BB999" s="59">
        <f>VLOOKUP(Y999,'SCORE TALLER'!$M$2:$N$10,2,TRUE)*BB$2</f>
        <v>0.04</v>
      </c>
      <c r="BC999" s="59">
        <f>VLOOKUP(AA999,'SCORE TALLER'!$Q$2:$R$10,2,FALSE)*BC$2</f>
        <v>0</v>
      </c>
      <c r="BD999" s="59">
        <f>VLOOKUP(V999,'SCORE TALLER'!$G$2:$H$10,2,FALSE)*BD$2</f>
        <v>0</v>
      </c>
      <c r="BE999" s="59">
        <f>VLOOKUP(AF999,'SCORE TALLER'!$AA$2:$AB$10,2,FALSE)*BE$2</f>
        <v>0</v>
      </c>
      <c r="BF999" s="59">
        <f>VLOOKUP(AL999,'SCORE TALLER'!$AM$2:$AN$10,2,TRUE)*BF$2</f>
        <v>0</v>
      </c>
      <c r="BG999" s="67">
        <f t="shared" si="215"/>
        <v>1.5</v>
      </c>
      <c r="BH999" s="67" t="str">
        <f>VLOOKUP(BG999,'SCORE TALLER'!$AP$2:$AQ$7,2,TRUE)</f>
        <v>2. Normal</v>
      </c>
      <c r="BI999" s="67" t="str">
        <f t="shared" si="217"/>
        <v>LBZ</v>
      </c>
      <c r="BJ999" s="67" t="str">
        <f t="shared" si="217"/>
        <v>A</v>
      </c>
      <c r="BK999" s="67" t="str">
        <f t="shared" si="218"/>
        <v>A</v>
      </c>
      <c r="BL999" s="86">
        <f t="shared" si="216"/>
        <v>2012720</v>
      </c>
      <c r="BM999" s="86">
        <f t="shared" si="219"/>
        <v>0</v>
      </c>
    </row>
    <row r="1000" spans="1:65" x14ac:dyDescent="0.3">
      <c r="A1000" s="57">
        <v>20462866</v>
      </c>
      <c r="B1000" s="12" t="s">
        <v>1138</v>
      </c>
      <c r="C1000" s="58" t="s">
        <v>107</v>
      </c>
      <c r="D1000" s="58" t="s">
        <v>114</v>
      </c>
      <c r="E1000" s="58">
        <v>208526</v>
      </c>
      <c r="F1000" s="58">
        <v>2367679</v>
      </c>
      <c r="G1000" s="58">
        <f t="shared" si="207"/>
        <v>1817690</v>
      </c>
      <c r="H1000" s="58">
        <f t="shared" si="208"/>
        <v>517690</v>
      </c>
      <c r="I1000" s="58" t="e">
        <v>#N/A</v>
      </c>
      <c r="J1000" s="58">
        <v>105912</v>
      </c>
      <c r="K1000" s="58">
        <v>0</v>
      </c>
      <c r="L1000" s="58">
        <v>1300000</v>
      </c>
      <c r="M1000" s="58">
        <v>549989</v>
      </c>
      <c r="N1000" s="58">
        <f>VLOOKUP(AD1000,'tabla ingresos'!$A$3:$D$15,4,FALSE)</f>
        <v>1000000</v>
      </c>
      <c r="O1000" s="58">
        <v>0</v>
      </c>
      <c r="P1000" s="58">
        <v>0</v>
      </c>
      <c r="Q1000" s="58">
        <v>0</v>
      </c>
      <c r="R1000" s="12">
        <v>76130</v>
      </c>
      <c r="S1000" s="12" t="s">
        <v>87</v>
      </c>
      <c r="T1000" s="12" t="s">
        <v>89</v>
      </c>
      <c r="U1000" s="12" t="s">
        <v>10</v>
      </c>
      <c r="V1000" s="12">
        <v>4</v>
      </c>
      <c r="W1000" s="12">
        <v>0</v>
      </c>
      <c r="X1000" s="12">
        <v>0</v>
      </c>
      <c r="Y1000" s="59">
        <v>1.7178082191780821</v>
      </c>
      <c r="Z1000" s="59">
        <v>36.482191780821921</v>
      </c>
      <c r="AA1000" s="12">
        <v>2</v>
      </c>
      <c r="AB1000" s="12">
        <v>2</v>
      </c>
      <c r="AC1000" s="12">
        <v>1</v>
      </c>
      <c r="AD1000" s="12">
        <v>2</v>
      </c>
      <c r="AE1000" s="12">
        <v>1</v>
      </c>
      <c r="AF1000" s="58" t="s">
        <v>91</v>
      </c>
      <c r="AG1000" s="66">
        <f t="shared" si="209"/>
        <v>7.0608000000000004E-2</v>
      </c>
      <c r="AH1000" s="67">
        <f t="shared" si="210"/>
        <v>1.5784526666666667</v>
      </c>
      <c r="AI1000" s="67">
        <f t="shared" si="211"/>
        <v>0.50567666666666666</v>
      </c>
      <c r="AJ1000" s="67">
        <f t="shared" si="212"/>
        <v>1.2117933333333333</v>
      </c>
      <c r="AK1000" s="67">
        <f t="shared" si="213"/>
        <v>0.34512666666666669</v>
      </c>
      <c r="AL1000" s="67">
        <f t="shared" si="214"/>
        <v>0</v>
      </c>
      <c r="AM1000" s="59">
        <f>VLOOKUP(AG1000,'SCORE TALLER'!$AC$2:$AD$10,2,TRUE)*AM$2</f>
        <v>0</v>
      </c>
      <c r="AN1000" s="59">
        <f>VLOOKUP(AD1000,'SCORE TALLER'!$W$2:$X$10,2,TRUE)*AN$2</f>
        <v>0.32</v>
      </c>
      <c r="AO1000" s="59">
        <f>VLOOKUP(AB1000,'SCORE TALLER'!$S$2:$T$10,2,FALSE)*AO$2</f>
        <v>0.04</v>
      </c>
      <c r="AP1000" s="59">
        <f>VLOOKUP(AH1000,'SCORE TALLER'!$AE$2:$AF$10,2,TRUE)*AP$2</f>
        <v>0</v>
      </c>
      <c r="AQ1000" s="59">
        <f>VLOOKUP(AI1000,'SCORE TALLER'!$AG$2:$AH$10,2,TRUE)*AQ$2</f>
        <v>0.4</v>
      </c>
      <c r="AR1000" s="59">
        <f>VLOOKUP(AC1000,'SCORE TALLER'!$U$2:$V$10,2,FALSE)*AR$2</f>
        <v>0.05</v>
      </c>
      <c r="AS1000" s="59">
        <f>VLOOKUP(AE1000,'SCORE TALLER'!$Y$2:$Z$10,2,FALSE)*AS$2</f>
        <v>0.03</v>
      </c>
      <c r="AT1000" s="59">
        <f>VLOOKUP(Z1000,'SCORE TALLER'!$O$2:$P$10,2,TRUE)*AT$2</f>
        <v>0.03</v>
      </c>
      <c r="AU1000" s="59">
        <f>VLOOKUP(S1000,'SCORE TALLER'!$A$2:$B$10,2,FALSE)*AU$2</f>
        <v>0.15000000000000002</v>
      </c>
      <c r="AV1000" s="59">
        <f>VLOOKUP(AJ1000,'SCORE TALLER'!$AI$2:$AJ$10,2,TRUE)*AV$2</f>
        <v>0.2</v>
      </c>
      <c r="AW1000" s="59">
        <f>VLOOKUP(AK1000,'SCORE TALLER'!$AK$2:$AL$10,2,TRUE)*AW$2</f>
        <v>0.25</v>
      </c>
      <c r="AX1000" s="59">
        <f>VLOOKUP(T1000,'SCORE TALLER'!$C$2:$D$10,2,FALSE)*AX$2</f>
        <v>0</v>
      </c>
      <c r="AY1000" s="59">
        <f>VLOOKUP(W1000,'SCORE TALLER'!$I$2:$J$10,2,TRUE)*AY$2</f>
        <v>0</v>
      </c>
      <c r="AZ1000" s="59">
        <f>VLOOKUP(X1000,'SCORE TALLER'!$K$2:$L$10,2,TRUE)*AZ$2</f>
        <v>0</v>
      </c>
      <c r="BA1000" s="59">
        <f>VLOOKUP(U1000,'SCORE TALLER'!$E$2:$F$10,2,FALSE)*BA$2</f>
        <v>0</v>
      </c>
      <c r="BB1000" s="59">
        <f>VLOOKUP(Y1000,'SCORE TALLER'!$M$2:$N$10,2,TRUE)*BB$2</f>
        <v>0.05</v>
      </c>
      <c r="BC1000" s="59">
        <f>VLOOKUP(AA1000,'SCORE TALLER'!$Q$2:$R$10,2,FALSE)*BC$2</f>
        <v>0</v>
      </c>
      <c r="BD1000" s="59">
        <f>VLOOKUP(V1000,'SCORE TALLER'!$G$2:$H$10,2,FALSE)*BD$2</f>
        <v>0</v>
      </c>
      <c r="BE1000" s="59">
        <f>VLOOKUP(AF1000,'SCORE TALLER'!$AA$2:$AB$10,2,FALSE)*BE$2</f>
        <v>0.30000000000000004</v>
      </c>
      <c r="BF1000" s="59">
        <f>VLOOKUP(AL1000,'SCORE TALLER'!$AM$2:$AN$10,2,TRUE)*BF$2</f>
        <v>0</v>
      </c>
      <c r="BG1000" s="67">
        <f t="shared" si="215"/>
        <v>1.82</v>
      </c>
      <c r="BH1000" s="67" t="str">
        <f>VLOOKUP(BG1000,'SCORE TALLER'!$AP$2:$AQ$7,2,TRUE)</f>
        <v>2. Normal</v>
      </c>
      <c r="BI1000" s="67" t="str">
        <f t="shared" si="217"/>
        <v>LBZ</v>
      </c>
      <c r="BJ1000" s="67" t="str">
        <f t="shared" si="217"/>
        <v>A</v>
      </c>
      <c r="BK1000" s="67" t="str">
        <f t="shared" si="218"/>
        <v>SIN</v>
      </c>
      <c r="BL1000" s="86">
        <f t="shared" si="216"/>
        <v>517690</v>
      </c>
      <c r="BM1000" s="86">
        <f t="shared" si="219"/>
        <v>0</v>
      </c>
    </row>
    <row r="1001" spans="1:65" x14ac:dyDescent="0.3">
      <c r="A1001" s="57">
        <v>84666622</v>
      </c>
      <c r="B1001" s="12" t="s">
        <v>1139</v>
      </c>
      <c r="C1001" s="58" t="s">
        <v>105</v>
      </c>
      <c r="D1001" s="58" t="s">
        <v>115</v>
      </c>
      <c r="E1001" s="58"/>
      <c r="F1001" s="58">
        <v>5798492</v>
      </c>
      <c r="G1001" s="58">
        <f t="shared" si="207"/>
        <v>3526232</v>
      </c>
      <c r="H1001" s="58">
        <f t="shared" si="208"/>
        <v>3526232</v>
      </c>
      <c r="I1001" s="58">
        <v>5798000</v>
      </c>
      <c r="J1001" s="58">
        <v>252284</v>
      </c>
      <c r="K1001" s="58">
        <v>0</v>
      </c>
      <c r="L1001" s="58">
        <v>0</v>
      </c>
      <c r="M1001" s="58">
        <v>2272260</v>
      </c>
      <c r="N1001" s="58">
        <f>VLOOKUP(AD1001,'tabla ingresos'!$A$3:$D$15,4,FALSE)</f>
        <v>3000000</v>
      </c>
      <c r="O1001" s="58">
        <v>612623.05253140465</v>
      </c>
      <c r="P1001" s="58">
        <v>25564000</v>
      </c>
      <c r="Q1001" s="58">
        <v>0</v>
      </c>
      <c r="R1001" s="12">
        <v>13052</v>
      </c>
      <c r="S1001" s="12" t="s">
        <v>88</v>
      </c>
      <c r="T1001" s="12" t="s">
        <v>89</v>
      </c>
      <c r="U1001" s="12" t="s">
        <v>10</v>
      </c>
      <c r="V1001" s="12">
        <v>4</v>
      </c>
      <c r="W1001" s="12">
        <v>0</v>
      </c>
      <c r="X1001" s="12">
        <v>0</v>
      </c>
      <c r="Y1001" s="59">
        <v>6.5506849315068489</v>
      </c>
      <c r="Z1001" s="59">
        <v>55.060273972602737</v>
      </c>
      <c r="AA1001" s="12">
        <v>1</v>
      </c>
      <c r="AB1001" s="12">
        <v>2</v>
      </c>
      <c r="AC1001" s="12">
        <v>1</v>
      </c>
      <c r="AD1001" s="12">
        <v>4</v>
      </c>
      <c r="AE1001" s="12">
        <v>2</v>
      </c>
      <c r="AF1001" s="58" t="s">
        <v>10</v>
      </c>
      <c r="AG1001" s="66">
        <f t="shared" si="209"/>
        <v>0.19220156722920104</v>
      </c>
      <c r="AH1001" s="67">
        <f t="shared" si="210"/>
        <v>6.9694426666666667</v>
      </c>
      <c r="AI1001" s="67">
        <f t="shared" si="211"/>
        <v>0.50494666666666665</v>
      </c>
      <c r="AJ1001" s="67">
        <f t="shared" si="212"/>
        <v>0.78360711111111114</v>
      </c>
      <c r="AK1001" s="67">
        <f t="shared" si="213"/>
        <v>0.78360711111111114</v>
      </c>
      <c r="AL1001" s="67">
        <f t="shared" si="214"/>
        <v>0</v>
      </c>
      <c r="AM1001" s="59">
        <f>VLOOKUP(AG1001,'SCORE TALLER'!$AC$2:$AD$10,2,TRUE)*AM$2</f>
        <v>0</v>
      </c>
      <c r="AN1001" s="59">
        <f>VLOOKUP(AD1001,'SCORE TALLER'!$W$2:$X$10,2,TRUE)*AN$2</f>
        <v>0.24</v>
      </c>
      <c r="AO1001" s="59">
        <f>VLOOKUP(AB1001,'SCORE TALLER'!$S$2:$T$10,2,FALSE)*AO$2</f>
        <v>0.04</v>
      </c>
      <c r="AP1001" s="59">
        <f>VLOOKUP(AH1001,'SCORE TALLER'!$AE$2:$AF$10,2,TRUE)*AP$2</f>
        <v>0.08</v>
      </c>
      <c r="AQ1001" s="59">
        <f>VLOOKUP(AI1001,'SCORE TALLER'!$AG$2:$AH$10,2,TRUE)*AQ$2</f>
        <v>0.4</v>
      </c>
      <c r="AR1001" s="59">
        <f>VLOOKUP(AC1001,'SCORE TALLER'!$U$2:$V$10,2,FALSE)*AR$2</f>
        <v>0.05</v>
      </c>
      <c r="AS1001" s="59">
        <f>VLOOKUP(AE1001,'SCORE TALLER'!$Y$2:$Z$10,2,FALSE)*AS$2</f>
        <v>0.01</v>
      </c>
      <c r="AT1001" s="59">
        <f>VLOOKUP(Z1001,'SCORE TALLER'!$O$2:$P$10,2,TRUE)*AT$2</f>
        <v>0.01</v>
      </c>
      <c r="AU1001" s="59">
        <f>VLOOKUP(S1001,'SCORE TALLER'!$A$2:$B$10,2,FALSE)*AU$2</f>
        <v>0.25</v>
      </c>
      <c r="AV1001" s="59">
        <f>VLOOKUP(AJ1001,'SCORE TALLER'!$AI$2:$AJ$10,2,TRUE)*AV$2</f>
        <v>0.25</v>
      </c>
      <c r="AW1001" s="59">
        <f>VLOOKUP(AK1001,'SCORE TALLER'!$AK$2:$AL$10,2,TRUE)*AW$2</f>
        <v>0.25</v>
      </c>
      <c r="AX1001" s="59">
        <f>VLOOKUP(T1001,'SCORE TALLER'!$C$2:$D$10,2,FALSE)*AX$2</f>
        <v>0</v>
      </c>
      <c r="AY1001" s="59">
        <f>VLOOKUP(W1001,'SCORE TALLER'!$I$2:$J$10,2,TRUE)*AY$2</f>
        <v>0</v>
      </c>
      <c r="AZ1001" s="59">
        <f>VLOOKUP(X1001,'SCORE TALLER'!$K$2:$L$10,2,TRUE)*AZ$2</f>
        <v>0</v>
      </c>
      <c r="BA1001" s="59">
        <f>VLOOKUP(U1001,'SCORE TALLER'!$E$2:$F$10,2,FALSE)*BA$2</f>
        <v>0</v>
      </c>
      <c r="BB1001" s="59">
        <f>VLOOKUP(Y1001,'SCORE TALLER'!$M$2:$N$10,2,TRUE)*BB$2</f>
        <v>0.02</v>
      </c>
      <c r="BC1001" s="59">
        <f>VLOOKUP(AA1001,'SCORE TALLER'!$Q$2:$R$10,2,FALSE)*BC$2</f>
        <v>0.05</v>
      </c>
      <c r="BD1001" s="59">
        <f>VLOOKUP(V1001,'SCORE TALLER'!$G$2:$H$10,2,FALSE)*BD$2</f>
        <v>0</v>
      </c>
      <c r="BE1001" s="59">
        <f>VLOOKUP(AF1001,'SCORE TALLER'!$AA$2:$AB$10,2,FALSE)*BE$2</f>
        <v>0</v>
      </c>
      <c r="BF1001" s="59">
        <f>VLOOKUP(AL1001,'SCORE TALLER'!$AM$2:$AN$10,2,TRUE)*BF$2</f>
        <v>0</v>
      </c>
      <c r="BG1001" s="67">
        <f t="shared" si="215"/>
        <v>1.6500000000000001</v>
      </c>
      <c r="BH1001" s="67" t="str">
        <f>VLOOKUP(BG1001,'SCORE TALLER'!$AP$2:$AQ$7,2,TRUE)</f>
        <v>2. Normal</v>
      </c>
      <c r="BI1001" s="67" t="str">
        <f t="shared" si="217"/>
        <v>LBZ</v>
      </c>
      <c r="BJ1001" s="67" t="str">
        <f t="shared" si="217"/>
        <v>A</v>
      </c>
      <c r="BK1001" s="67" t="str">
        <f t="shared" si="218"/>
        <v>A</v>
      </c>
      <c r="BL1001" s="86">
        <f t="shared" si="216"/>
        <v>3526232</v>
      </c>
      <c r="BM1001" s="86">
        <f t="shared" si="219"/>
        <v>0</v>
      </c>
    </row>
    <row r="1002" spans="1:65" x14ac:dyDescent="0.3">
      <c r="A1002" s="57">
        <v>2062822666</v>
      </c>
      <c r="B1002" s="12" t="s">
        <v>1140</v>
      </c>
      <c r="C1002" s="58" t="s">
        <v>107</v>
      </c>
      <c r="D1002" s="58" t="s">
        <v>114</v>
      </c>
      <c r="E1002" s="58">
        <v>77398</v>
      </c>
      <c r="F1002" s="58">
        <v>1864957</v>
      </c>
      <c r="G1002" s="58">
        <f t="shared" si="207"/>
        <v>1187023</v>
      </c>
      <c r="H1002" s="58">
        <f t="shared" si="208"/>
        <v>1187023</v>
      </c>
      <c r="I1002" s="58" t="e">
        <v>#N/A</v>
      </c>
      <c r="J1002" s="58">
        <v>157908</v>
      </c>
      <c r="K1002" s="58">
        <v>0</v>
      </c>
      <c r="L1002" s="58">
        <v>0</v>
      </c>
      <c r="M1002" s="58">
        <v>677934</v>
      </c>
      <c r="N1002" s="58">
        <f>VLOOKUP(AD1002,'tabla ingresos'!$A$3:$D$15,4,FALSE)</f>
        <v>1000000</v>
      </c>
      <c r="O1002" s="58">
        <v>0</v>
      </c>
      <c r="P1002" s="58">
        <v>0</v>
      </c>
      <c r="Q1002" s="58">
        <v>0</v>
      </c>
      <c r="R1002" s="12">
        <v>19001</v>
      </c>
      <c r="S1002" s="12" t="s">
        <v>88</v>
      </c>
      <c r="T1002" s="12" t="s">
        <v>89</v>
      </c>
      <c r="U1002" s="12" t="s">
        <v>10</v>
      </c>
      <c r="V1002" s="12">
        <v>4</v>
      </c>
      <c r="W1002" s="12">
        <v>0</v>
      </c>
      <c r="X1002" s="12">
        <v>0</v>
      </c>
      <c r="Y1002" s="59">
        <v>2.1589041095890411</v>
      </c>
      <c r="Z1002" s="59">
        <v>33.238356164383561</v>
      </c>
      <c r="AA1002" s="12">
        <v>1</v>
      </c>
      <c r="AB1002" s="12">
        <v>2</v>
      </c>
      <c r="AC1002" s="12">
        <v>2</v>
      </c>
      <c r="AD1002" s="12">
        <v>2</v>
      </c>
      <c r="AE1002" s="12">
        <v>3</v>
      </c>
      <c r="AF1002" s="58" t="s">
        <v>91</v>
      </c>
      <c r="AG1002" s="66">
        <f t="shared" si="209"/>
        <v>0.105272</v>
      </c>
      <c r="AH1002" s="67">
        <f t="shared" si="210"/>
        <v>1.2433046666666667</v>
      </c>
      <c r="AI1002" s="67">
        <f t="shared" si="211"/>
        <v>0.50355466666666671</v>
      </c>
      <c r="AJ1002" s="67">
        <f t="shared" si="212"/>
        <v>0.7913486666666667</v>
      </c>
      <c r="AK1002" s="67">
        <f t="shared" si="213"/>
        <v>0.7913486666666667</v>
      </c>
      <c r="AL1002" s="67">
        <f t="shared" si="214"/>
        <v>0</v>
      </c>
      <c r="AM1002" s="59">
        <f>VLOOKUP(AG1002,'SCORE TALLER'!$AC$2:$AD$10,2,TRUE)*AM$2</f>
        <v>0</v>
      </c>
      <c r="AN1002" s="59">
        <f>VLOOKUP(AD1002,'SCORE TALLER'!$W$2:$X$10,2,TRUE)*AN$2</f>
        <v>0.32</v>
      </c>
      <c r="AO1002" s="59">
        <f>VLOOKUP(AB1002,'SCORE TALLER'!$S$2:$T$10,2,FALSE)*AO$2</f>
        <v>0.04</v>
      </c>
      <c r="AP1002" s="59">
        <f>VLOOKUP(AH1002,'SCORE TALLER'!$AE$2:$AF$10,2,TRUE)*AP$2</f>
        <v>0</v>
      </c>
      <c r="AQ1002" s="59">
        <f>VLOOKUP(AI1002,'SCORE TALLER'!$AG$2:$AH$10,2,TRUE)*AQ$2</f>
        <v>0.4</v>
      </c>
      <c r="AR1002" s="59">
        <f>VLOOKUP(AC1002,'SCORE TALLER'!$U$2:$V$10,2,FALSE)*AR$2</f>
        <v>0.04</v>
      </c>
      <c r="AS1002" s="59">
        <f>VLOOKUP(AE1002,'SCORE TALLER'!$Y$2:$Z$10,2,FALSE)*AS$2</f>
        <v>0.02</v>
      </c>
      <c r="AT1002" s="59">
        <f>VLOOKUP(Z1002,'SCORE TALLER'!$O$2:$P$10,2,TRUE)*AT$2</f>
        <v>0.04</v>
      </c>
      <c r="AU1002" s="59">
        <f>VLOOKUP(S1002,'SCORE TALLER'!$A$2:$B$10,2,FALSE)*AU$2</f>
        <v>0.25</v>
      </c>
      <c r="AV1002" s="59">
        <f>VLOOKUP(AJ1002,'SCORE TALLER'!$AI$2:$AJ$10,2,TRUE)*AV$2</f>
        <v>0.25</v>
      </c>
      <c r="AW1002" s="59">
        <f>VLOOKUP(AK1002,'SCORE TALLER'!$AK$2:$AL$10,2,TRUE)*AW$2</f>
        <v>0.25</v>
      </c>
      <c r="AX1002" s="59">
        <f>VLOOKUP(T1002,'SCORE TALLER'!$C$2:$D$10,2,FALSE)*AX$2</f>
        <v>0</v>
      </c>
      <c r="AY1002" s="59">
        <f>VLOOKUP(W1002,'SCORE TALLER'!$I$2:$J$10,2,TRUE)*AY$2</f>
        <v>0</v>
      </c>
      <c r="AZ1002" s="59">
        <f>VLOOKUP(X1002,'SCORE TALLER'!$K$2:$L$10,2,TRUE)*AZ$2</f>
        <v>0</v>
      </c>
      <c r="BA1002" s="59">
        <f>VLOOKUP(U1002,'SCORE TALLER'!$E$2:$F$10,2,FALSE)*BA$2</f>
        <v>0</v>
      </c>
      <c r="BB1002" s="59">
        <f>VLOOKUP(Y1002,'SCORE TALLER'!$M$2:$N$10,2,TRUE)*BB$2</f>
        <v>0.04</v>
      </c>
      <c r="BC1002" s="59">
        <f>VLOOKUP(AA1002,'SCORE TALLER'!$Q$2:$R$10,2,FALSE)*BC$2</f>
        <v>0.05</v>
      </c>
      <c r="BD1002" s="59">
        <f>VLOOKUP(V1002,'SCORE TALLER'!$G$2:$H$10,2,FALSE)*BD$2</f>
        <v>0</v>
      </c>
      <c r="BE1002" s="59">
        <f>VLOOKUP(AF1002,'SCORE TALLER'!$AA$2:$AB$10,2,FALSE)*BE$2</f>
        <v>0.30000000000000004</v>
      </c>
      <c r="BF1002" s="59">
        <f>VLOOKUP(AL1002,'SCORE TALLER'!$AM$2:$AN$10,2,TRUE)*BF$2</f>
        <v>0</v>
      </c>
      <c r="BG1002" s="67">
        <f t="shared" si="215"/>
        <v>2</v>
      </c>
      <c r="BH1002" s="67" t="str">
        <f>VLOOKUP(BG1002,'SCORE TALLER'!$AP$2:$AQ$7,2,TRUE)</f>
        <v>3. Medio</v>
      </c>
      <c r="BI1002" s="67" t="str">
        <f t="shared" si="217"/>
        <v>LBZ</v>
      </c>
      <c r="BJ1002" s="67" t="str">
        <f t="shared" si="217"/>
        <v>A</v>
      </c>
      <c r="BK1002" s="67" t="str">
        <f t="shared" si="218"/>
        <v>SIN</v>
      </c>
      <c r="BL1002" s="86">
        <f t="shared" si="216"/>
        <v>1187023</v>
      </c>
      <c r="BM1002" s="86">
        <f t="shared" si="219"/>
        <v>0</v>
      </c>
    </row>
    <row r="1003" spans="1:65" x14ac:dyDescent="0.3">
      <c r="A1003" s="57">
        <v>2002808664</v>
      </c>
      <c r="B1003" s="12" t="s">
        <v>1141</v>
      </c>
      <c r="C1003" s="58" t="s">
        <v>107</v>
      </c>
      <c r="D1003" s="58" t="s">
        <v>115</v>
      </c>
      <c r="E1003" s="58"/>
      <c r="F1003" s="58">
        <v>5006676</v>
      </c>
      <c r="G1003" s="58">
        <f t="shared" si="207"/>
        <v>3498556</v>
      </c>
      <c r="H1003" s="58">
        <f t="shared" si="208"/>
        <v>3498556</v>
      </c>
      <c r="I1003" s="58" t="e">
        <v>#N/A</v>
      </c>
      <c r="J1003" s="58">
        <v>164724</v>
      </c>
      <c r="K1003" s="58">
        <v>0</v>
      </c>
      <c r="L1003" s="58">
        <v>0</v>
      </c>
      <c r="M1003" s="58">
        <v>1508120</v>
      </c>
      <c r="N1003" s="58">
        <f>VLOOKUP(AD1003,'tabla ingresos'!$A$3:$D$15,4,FALSE)</f>
        <v>2000000</v>
      </c>
      <c r="O1003" s="58">
        <v>0</v>
      </c>
      <c r="P1003" s="58">
        <v>0</v>
      </c>
      <c r="Q1003" s="58">
        <v>0</v>
      </c>
      <c r="R1003" s="12">
        <v>13052</v>
      </c>
      <c r="S1003" s="12" t="s">
        <v>88</v>
      </c>
      <c r="T1003" s="12" t="s">
        <v>89</v>
      </c>
      <c r="U1003" s="12" t="s">
        <v>10</v>
      </c>
      <c r="V1003" s="12">
        <v>4</v>
      </c>
      <c r="W1003" s="12">
        <v>0</v>
      </c>
      <c r="X1003" s="12">
        <v>0</v>
      </c>
      <c r="Y1003" s="59">
        <v>3.904109589041096</v>
      </c>
      <c r="Z1003" s="59">
        <v>35.11780821917808</v>
      </c>
      <c r="AA1003" s="12">
        <v>1</v>
      </c>
      <c r="AB1003" s="12">
        <v>1</v>
      </c>
      <c r="AC1003" s="12">
        <v>2</v>
      </c>
      <c r="AD1003" s="12">
        <v>3</v>
      </c>
      <c r="AE1003" s="12">
        <v>3</v>
      </c>
      <c r="AF1003" s="58" t="s">
        <v>91</v>
      </c>
      <c r="AG1003" s="66">
        <f t="shared" si="209"/>
        <v>5.4907999999999998E-2</v>
      </c>
      <c r="AH1003" s="67">
        <f t="shared" si="210"/>
        <v>1.668892</v>
      </c>
      <c r="AI1003" s="67">
        <f t="shared" si="211"/>
        <v>0.50270666666666664</v>
      </c>
      <c r="AJ1003" s="67">
        <f t="shared" si="212"/>
        <v>1.1661853333333334</v>
      </c>
      <c r="AK1003" s="67">
        <f t="shared" si="213"/>
        <v>1.1661853333333334</v>
      </c>
      <c r="AL1003" s="67">
        <f t="shared" si="214"/>
        <v>0</v>
      </c>
      <c r="AM1003" s="59">
        <f>VLOOKUP(AG1003,'SCORE TALLER'!$AC$2:$AD$10,2,TRUE)*AM$2</f>
        <v>0</v>
      </c>
      <c r="AN1003" s="59">
        <f>VLOOKUP(AD1003,'SCORE TALLER'!$W$2:$X$10,2,TRUE)*AN$2</f>
        <v>0.32</v>
      </c>
      <c r="AO1003" s="59">
        <f>VLOOKUP(AB1003,'SCORE TALLER'!$S$2:$T$10,2,FALSE)*AO$2</f>
        <v>0.05</v>
      </c>
      <c r="AP1003" s="59">
        <f>VLOOKUP(AH1003,'SCORE TALLER'!$AE$2:$AF$10,2,TRUE)*AP$2</f>
        <v>0</v>
      </c>
      <c r="AQ1003" s="59">
        <f>VLOOKUP(AI1003,'SCORE TALLER'!$AG$2:$AH$10,2,TRUE)*AQ$2</f>
        <v>0.4</v>
      </c>
      <c r="AR1003" s="59">
        <f>VLOOKUP(AC1003,'SCORE TALLER'!$U$2:$V$10,2,FALSE)*AR$2</f>
        <v>0.04</v>
      </c>
      <c r="AS1003" s="59">
        <f>VLOOKUP(AE1003,'SCORE TALLER'!$Y$2:$Z$10,2,FALSE)*AS$2</f>
        <v>0.02</v>
      </c>
      <c r="AT1003" s="59">
        <f>VLOOKUP(Z1003,'SCORE TALLER'!$O$2:$P$10,2,TRUE)*AT$2</f>
        <v>0.03</v>
      </c>
      <c r="AU1003" s="59">
        <f>VLOOKUP(S1003,'SCORE TALLER'!$A$2:$B$10,2,FALSE)*AU$2</f>
        <v>0.25</v>
      </c>
      <c r="AV1003" s="59">
        <f>VLOOKUP(AJ1003,'SCORE TALLER'!$AI$2:$AJ$10,2,TRUE)*AV$2</f>
        <v>0.2</v>
      </c>
      <c r="AW1003" s="59">
        <f>VLOOKUP(AK1003,'SCORE TALLER'!$AK$2:$AL$10,2,TRUE)*AW$2</f>
        <v>0.2</v>
      </c>
      <c r="AX1003" s="59">
        <f>VLOOKUP(T1003,'SCORE TALLER'!$C$2:$D$10,2,FALSE)*AX$2</f>
        <v>0</v>
      </c>
      <c r="AY1003" s="59">
        <f>VLOOKUP(W1003,'SCORE TALLER'!$I$2:$J$10,2,TRUE)*AY$2</f>
        <v>0</v>
      </c>
      <c r="AZ1003" s="59">
        <f>VLOOKUP(X1003,'SCORE TALLER'!$K$2:$L$10,2,TRUE)*AZ$2</f>
        <v>0</v>
      </c>
      <c r="BA1003" s="59">
        <f>VLOOKUP(U1003,'SCORE TALLER'!$E$2:$F$10,2,FALSE)*BA$2</f>
        <v>0</v>
      </c>
      <c r="BB1003" s="59">
        <f>VLOOKUP(Y1003,'SCORE TALLER'!$M$2:$N$10,2,TRUE)*BB$2</f>
        <v>0.04</v>
      </c>
      <c r="BC1003" s="59">
        <f>VLOOKUP(AA1003,'SCORE TALLER'!$Q$2:$R$10,2,FALSE)*BC$2</f>
        <v>0.05</v>
      </c>
      <c r="BD1003" s="59">
        <f>VLOOKUP(V1003,'SCORE TALLER'!$G$2:$H$10,2,FALSE)*BD$2</f>
        <v>0</v>
      </c>
      <c r="BE1003" s="59">
        <f>VLOOKUP(AF1003,'SCORE TALLER'!$AA$2:$AB$10,2,FALSE)*BE$2</f>
        <v>0.30000000000000004</v>
      </c>
      <c r="BF1003" s="59">
        <f>VLOOKUP(AL1003,'SCORE TALLER'!$AM$2:$AN$10,2,TRUE)*BF$2</f>
        <v>0</v>
      </c>
      <c r="BG1003" s="67">
        <f t="shared" si="215"/>
        <v>1.9000000000000001</v>
      </c>
      <c r="BH1003" s="67" t="str">
        <f>VLOOKUP(BG1003,'SCORE TALLER'!$AP$2:$AQ$7,2,TRUE)</f>
        <v>2. Normal</v>
      </c>
      <c r="BI1003" s="67" t="str">
        <f t="shared" si="217"/>
        <v>LBZ</v>
      </c>
      <c r="BJ1003" s="67" t="str">
        <f t="shared" si="217"/>
        <v>A</v>
      </c>
      <c r="BK1003" s="67" t="str">
        <f t="shared" si="218"/>
        <v>SIN</v>
      </c>
      <c r="BL1003" s="86">
        <f t="shared" si="216"/>
        <v>3498556</v>
      </c>
      <c r="BM1003" s="86">
        <f t="shared" si="219"/>
        <v>0</v>
      </c>
    </row>
    <row r="1004" spans="1:65" x14ac:dyDescent="0.3">
      <c r="A1004" s="57">
        <v>42860406</v>
      </c>
      <c r="B1004" s="12" t="s">
        <v>1142</v>
      </c>
      <c r="C1004" s="58" t="s">
        <v>105</v>
      </c>
      <c r="D1004" s="58" t="s">
        <v>115</v>
      </c>
      <c r="E1004" s="58">
        <v>5000</v>
      </c>
      <c r="F1004" s="58">
        <v>5649803</v>
      </c>
      <c r="G1004" s="58">
        <f t="shared" si="207"/>
        <v>3405874</v>
      </c>
      <c r="H1004" s="58">
        <f t="shared" si="208"/>
        <v>0</v>
      </c>
      <c r="I1004" s="58">
        <v>5650000</v>
      </c>
      <c r="J1004" s="58">
        <v>357267</v>
      </c>
      <c r="K1004" s="58">
        <v>0</v>
      </c>
      <c r="L1004" s="58">
        <v>3775233</v>
      </c>
      <c r="M1004" s="58">
        <v>2243929</v>
      </c>
      <c r="N1004" s="58">
        <f>VLOOKUP(AD1004,'tabla ingresos'!$A$3:$D$15,4,FALSE)</f>
        <v>3000000</v>
      </c>
      <c r="O1004" s="58">
        <v>1112511.5620649925</v>
      </c>
      <c r="P1004" s="58">
        <v>50013000</v>
      </c>
      <c r="Q1004" s="58">
        <v>0</v>
      </c>
      <c r="R1004" s="12">
        <v>8001</v>
      </c>
      <c r="S1004" s="12" t="s">
        <v>87</v>
      </c>
      <c r="T1004" s="12" t="s">
        <v>89</v>
      </c>
      <c r="U1004" s="12" t="s">
        <v>10</v>
      </c>
      <c r="V1004" s="12">
        <v>4</v>
      </c>
      <c r="W1004" s="12">
        <v>0</v>
      </c>
      <c r="X1004" s="12">
        <v>0</v>
      </c>
      <c r="Y1004" s="59">
        <v>3.5315068493150683</v>
      </c>
      <c r="Z1004" s="59">
        <v>47.438356164383563</v>
      </c>
      <c r="AA1004" s="12">
        <v>2</v>
      </c>
      <c r="AB1004" s="12">
        <v>4</v>
      </c>
      <c r="AC1004" s="12">
        <v>3</v>
      </c>
      <c r="AD1004" s="12">
        <v>4</v>
      </c>
      <c r="AE1004" s="12">
        <v>4</v>
      </c>
      <c r="AF1004" s="58" t="s">
        <v>10</v>
      </c>
      <c r="AG1004" s="66">
        <f t="shared" si="209"/>
        <v>0.32661745823666499</v>
      </c>
      <c r="AH1004" s="67">
        <f t="shared" si="210"/>
        <v>12.369511777777777</v>
      </c>
      <c r="AI1004" s="67">
        <f t="shared" si="211"/>
        <v>0.49976199999999998</v>
      </c>
      <c r="AJ1004" s="67">
        <f t="shared" si="212"/>
        <v>0.75686088888888892</v>
      </c>
      <c r="AK1004" s="67">
        <f t="shared" si="213"/>
        <v>0</v>
      </c>
      <c r="AL1004" s="67">
        <f t="shared" si="214"/>
        <v>0</v>
      </c>
      <c r="AM1004" s="59">
        <f>VLOOKUP(AG1004,'SCORE TALLER'!$AC$2:$AD$10,2,TRUE)*AM$2</f>
        <v>0</v>
      </c>
      <c r="AN1004" s="59">
        <f>VLOOKUP(AD1004,'SCORE TALLER'!$W$2:$X$10,2,TRUE)*AN$2</f>
        <v>0.24</v>
      </c>
      <c r="AO1004" s="59">
        <f>VLOOKUP(AB1004,'SCORE TALLER'!$S$2:$T$10,2,FALSE)*AO$2</f>
        <v>0.02</v>
      </c>
      <c r="AP1004" s="59">
        <f>VLOOKUP(AH1004,'SCORE TALLER'!$AE$2:$AF$10,2,TRUE)*AP$2</f>
        <v>0.16</v>
      </c>
      <c r="AQ1004" s="59">
        <f>VLOOKUP(AI1004,'SCORE TALLER'!$AG$2:$AH$10,2,TRUE)*AQ$2</f>
        <v>0.4</v>
      </c>
      <c r="AR1004" s="59">
        <f>VLOOKUP(AC1004,'SCORE TALLER'!$U$2:$V$10,2,FALSE)*AR$2</f>
        <v>0.03</v>
      </c>
      <c r="AS1004" s="59">
        <f>VLOOKUP(AE1004,'SCORE TALLER'!$Y$2:$Z$10,2,FALSE)*AS$2</f>
        <v>0.05</v>
      </c>
      <c r="AT1004" s="59">
        <f>VLOOKUP(Z1004,'SCORE TALLER'!$O$2:$P$10,2,TRUE)*AT$2</f>
        <v>0.02</v>
      </c>
      <c r="AU1004" s="59">
        <f>VLOOKUP(S1004,'SCORE TALLER'!$A$2:$B$10,2,FALSE)*AU$2</f>
        <v>0.15000000000000002</v>
      </c>
      <c r="AV1004" s="59">
        <f>VLOOKUP(AJ1004,'SCORE TALLER'!$AI$2:$AJ$10,2,TRUE)*AV$2</f>
        <v>0.25</v>
      </c>
      <c r="AW1004" s="59">
        <f>VLOOKUP(AK1004,'SCORE TALLER'!$AK$2:$AL$10,2,TRUE)*AW$2</f>
        <v>0.25</v>
      </c>
      <c r="AX1004" s="59">
        <f>VLOOKUP(T1004,'SCORE TALLER'!$C$2:$D$10,2,FALSE)*AX$2</f>
        <v>0</v>
      </c>
      <c r="AY1004" s="59">
        <f>VLOOKUP(W1004,'SCORE TALLER'!$I$2:$J$10,2,TRUE)*AY$2</f>
        <v>0</v>
      </c>
      <c r="AZ1004" s="59">
        <f>VLOOKUP(X1004,'SCORE TALLER'!$K$2:$L$10,2,TRUE)*AZ$2</f>
        <v>0</v>
      </c>
      <c r="BA1004" s="59">
        <f>VLOOKUP(U1004,'SCORE TALLER'!$E$2:$F$10,2,FALSE)*BA$2</f>
        <v>0</v>
      </c>
      <c r="BB1004" s="59">
        <f>VLOOKUP(Y1004,'SCORE TALLER'!$M$2:$N$10,2,TRUE)*BB$2</f>
        <v>0.04</v>
      </c>
      <c r="BC1004" s="59">
        <f>VLOOKUP(AA1004,'SCORE TALLER'!$Q$2:$R$10,2,FALSE)*BC$2</f>
        <v>0</v>
      </c>
      <c r="BD1004" s="59">
        <f>VLOOKUP(V1004,'SCORE TALLER'!$G$2:$H$10,2,FALSE)*BD$2</f>
        <v>0</v>
      </c>
      <c r="BE1004" s="59">
        <f>VLOOKUP(AF1004,'SCORE TALLER'!$AA$2:$AB$10,2,FALSE)*BE$2</f>
        <v>0</v>
      </c>
      <c r="BF1004" s="59">
        <f>VLOOKUP(AL1004,'SCORE TALLER'!$AM$2:$AN$10,2,TRUE)*BF$2</f>
        <v>0</v>
      </c>
      <c r="BG1004" s="67">
        <f t="shared" si="215"/>
        <v>1.6100000000000003</v>
      </c>
      <c r="BH1004" s="67" t="str">
        <f>VLOOKUP(BG1004,'SCORE TALLER'!$AP$2:$AQ$7,2,TRUE)</f>
        <v>2. Normal</v>
      </c>
      <c r="BI1004" s="67" t="str">
        <f t="shared" si="217"/>
        <v>LBZ</v>
      </c>
      <c r="BJ1004" s="67" t="str">
        <f t="shared" si="217"/>
        <v>A</v>
      </c>
      <c r="BK1004" s="67" t="str">
        <f t="shared" si="218"/>
        <v>A</v>
      </c>
      <c r="BL1004" s="86">
        <f t="shared" si="216"/>
        <v>0</v>
      </c>
      <c r="BM1004" s="86">
        <f t="shared" si="219"/>
        <v>0</v>
      </c>
    </row>
    <row r="1005" spans="1:65" x14ac:dyDescent="0.3">
      <c r="A1005" s="57">
        <v>2002068020</v>
      </c>
      <c r="B1005" s="12" t="s">
        <v>1143</v>
      </c>
      <c r="C1005" s="58" t="s">
        <v>105</v>
      </c>
      <c r="D1005" s="58" t="s">
        <v>114</v>
      </c>
      <c r="E1005" s="58"/>
      <c r="F1005" s="58">
        <v>2833710</v>
      </c>
      <c r="G1005" s="58">
        <f t="shared" si="207"/>
        <v>1349281</v>
      </c>
      <c r="H1005" s="58">
        <f t="shared" si="208"/>
        <v>1349281</v>
      </c>
      <c r="I1005" s="58">
        <v>2888000</v>
      </c>
      <c r="J1005" s="58">
        <v>103521</v>
      </c>
      <c r="K1005" s="58">
        <v>0</v>
      </c>
      <c r="L1005" s="58">
        <v>0</v>
      </c>
      <c r="M1005" s="58">
        <v>1484429</v>
      </c>
      <c r="N1005" s="58">
        <f>VLOOKUP(AD1005,'tabla ingresos'!$A$3:$D$15,4,FALSE)</f>
        <v>2000000</v>
      </c>
      <c r="O1005" s="58">
        <v>165692.46311492712</v>
      </c>
      <c r="P1005" s="58">
        <v>4565000</v>
      </c>
      <c r="Q1005" s="58">
        <v>0</v>
      </c>
      <c r="R1005" s="12">
        <v>13052</v>
      </c>
      <c r="S1005" s="12" t="s">
        <v>88</v>
      </c>
      <c r="T1005" s="12" t="s">
        <v>89</v>
      </c>
      <c r="U1005" s="12" t="s">
        <v>10</v>
      </c>
      <c r="V1005" s="12">
        <v>4</v>
      </c>
      <c r="W1005" s="12">
        <v>0</v>
      </c>
      <c r="X1005" s="12">
        <v>0</v>
      </c>
      <c r="Y1005" s="59">
        <v>2.6575342465753424</v>
      </c>
      <c r="Z1005" s="59">
        <v>35.241095890410961</v>
      </c>
      <c r="AA1005" s="12">
        <v>1</v>
      </c>
      <c r="AB1005" s="12">
        <v>2</v>
      </c>
      <c r="AC1005" s="12">
        <v>1</v>
      </c>
      <c r="AD1005" s="12">
        <v>3</v>
      </c>
      <c r="AE1005" s="12">
        <v>2</v>
      </c>
      <c r="AF1005" s="58" t="s">
        <v>10</v>
      </c>
      <c r="AG1005" s="66">
        <f t="shared" si="209"/>
        <v>8.9737821038309032E-2</v>
      </c>
      <c r="AH1005" s="67">
        <f t="shared" si="210"/>
        <v>2.4662366666666666</v>
      </c>
      <c r="AI1005" s="67">
        <f t="shared" si="211"/>
        <v>0.49480966666666665</v>
      </c>
      <c r="AJ1005" s="67">
        <f t="shared" si="212"/>
        <v>0.44976033333333332</v>
      </c>
      <c r="AK1005" s="67">
        <f t="shared" si="213"/>
        <v>0.44976033333333332</v>
      </c>
      <c r="AL1005" s="67">
        <f t="shared" si="214"/>
        <v>0</v>
      </c>
      <c r="AM1005" s="59">
        <f>VLOOKUP(AG1005,'SCORE TALLER'!$AC$2:$AD$10,2,TRUE)*AM$2</f>
        <v>0</v>
      </c>
      <c r="AN1005" s="59">
        <f>VLOOKUP(AD1005,'SCORE TALLER'!$W$2:$X$10,2,TRUE)*AN$2</f>
        <v>0.32</v>
      </c>
      <c r="AO1005" s="59">
        <f>VLOOKUP(AB1005,'SCORE TALLER'!$S$2:$T$10,2,FALSE)*AO$2</f>
        <v>0.04</v>
      </c>
      <c r="AP1005" s="59">
        <f>VLOOKUP(AH1005,'SCORE TALLER'!$AE$2:$AF$10,2,TRUE)*AP$2</f>
        <v>0</v>
      </c>
      <c r="AQ1005" s="59">
        <f>VLOOKUP(AI1005,'SCORE TALLER'!$AG$2:$AH$10,2,TRUE)*AQ$2</f>
        <v>0.4</v>
      </c>
      <c r="AR1005" s="59">
        <f>VLOOKUP(AC1005,'SCORE TALLER'!$U$2:$V$10,2,FALSE)*AR$2</f>
        <v>0.05</v>
      </c>
      <c r="AS1005" s="59">
        <f>VLOOKUP(AE1005,'SCORE TALLER'!$Y$2:$Z$10,2,FALSE)*AS$2</f>
        <v>0.01</v>
      </c>
      <c r="AT1005" s="59">
        <f>VLOOKUP(Z1005,'SCORE TALLER'!$O$2:$P$10,2,TRUE)*AT$2</f>
        <v>0.03</v>
      </c>
      <c r="AU1005" s="59">
        <f>VLOOKUP(S1005,'SCORE TALLER'!$A$2:$B$10,2,FALSE)*AU$2</f>
        <v>0.25</v>
      </c>
      <c r="AV1005" s="59">
        <f>VLOOKUP(AJ1005,'SCORE TALLER'!$AI$2:$AJ$10,2,TRUE)*AV$2</f>
        <v>0.25</v>
      </c>
      <c r="AW1005" s="59">
        <f>VLOOKUP(AK1005,'SCORE TALLER'!$AK$2:$AL$10,2,TRUE)*AW$2</f>
        <v>0.25</v>
      </c>
      <c r="AX1005" s="59">
        <f>VLOOKUP(T1005,'SCORE TALLER'!$C$2:$D$10,2,FALSE)*AX$2</f>
        <v>0</v>
      </c>
      <c r="AY1005" s="59">
        <f>VLOOKUP(W1005,'SCORE TALLER'!$I$2:$J$10,2,TRUE)*AY$2</f>
        <v>0</v>
      </c>
      <c r="AZ1005" s="59">
        <f>VLOOKUP(X1005,'SCORE TALLER'!$K$2:$L$10,2,TRUE)*AZ$2</f>
        <v>0</v>
      </c>
      <c r="BA1005" s="59">
        <f>VLOOKUP(U1005,'SCORE TALLER'!$E$2:$F$10,2,FALSE)*BA$2</f>
        <v>0</v>
      </c>
      <c r="BB1005" s="59">
        <f>VLOOKUP(Y1005,'SCORE TALLER'!$M$2:$N$10,2,TRUE)*BB$2</f>
        <v>0.04</v>
      </c>
      <c r="BC1005" s="59">
        <f>VLOOKUP(AA1005,'SCORE TALLER'!$Q$2:$R$10,2,FALSE)*BC$2</f>
        <v>0.05</v>
      </c>
      <c r="BD1005" s="59">
        <f>VLOOKUP(V1005,'SCORE TALLER'!$G$2:$H$10,2,FALSE)*BD$2</f>
        <v>0</v>
      </c>
      <c r="BE1005" s="59">
        <f>VLOOKUP(AF1005,'SCORE TALLER'!$AA$2:$AB$10,2,FALSE)*BE$2</f>
        <v>0</v>
      </c>
      <c r="BF1005" s="59">
        <f>VLOOKUP(AL1005,'SCORE TALLER'!$AM$2:$AN$10,2,TRUE)*BF$2</f>
        <v>0</v>
      </c>
      <c r="BG1005" s="67">
        <f t="shared" si="215"/>
        <v>1.6900000000000002</v>
      </c>
      <c r="BH1005" s="67" t="str">
        <f>VLOOKUP(BG1005,'SCORE TALLER'!$AP$2:$AQ$7,2,TRUE)</f>
        <v>2. Normal</v>
      </c>
      <c r="BI1005" s="67" t="str">
        <f t="shared" si="217"/>
        <v>LBZ</v>
      </c>
      <c r="BJ1005" s="67" t="str">
        <f t="shared" si="217"/>
        <v>A</v>
      </c>
      <c r="BK1005" s="67" t="str">
        <f t="shared" si="218"/>
        <v>A</v>
      </c>
      <c r="BL1005" s="86">
        <f t="shared" si="216"/>
        <v>1349281</v>
      </c>
      <c r="BM1005" s="86">
        <f t="shared" si="219"/>
        <v>0</v>
      </c>
    </row>
    <row r="1006" spans="1:65" x14ac:dyDescent="0.3">
      <c r="A1006" s="57">
        <v>2064066428</v>
      </c>
      <c r="B1006" s="12" t="s">
        <v>1144</v>
      </c>
      <c r="C1006" s="58" t="s">
        <v>105</v>
      </c>
      <c r="D1006" s="58" t="s">
        <v>114</v>
      </c>
      <c r="E1006" s="58">
        <v>485600</v>
      </c>
      <c r="F1006" s="58">
        <v>2786437</v>
      </c>
      <c r="G1006" s="58">
        <f t="shared" si="207"/>
        <v>1793817</v>
      </c>
      <c r="H1006" s="58">
        <f t="shared" si="208"/>
        <v>1793817</v>
      </c>
      <c r="I1006" s="58">
        <v>2786000</v>
      </c>
      <c r="J1006" s="58">
        <v>148039</v>
      </c>
      <c r="K1006" s="58">
        <v>0</v>
      </c>
      <c r="L1006" s="58">
        <v>0</v>
      </c>
      <c r="M1006" s="58">
        <v>992620</v>
      </c>
      <c r="N1006" s="58">
        <f>VLOOKUP(AD1006,'tabla ingresos'!$A$3:$D$15,4,FALSE)</f>
        <v>2000000</v>
      </c>
      <c r="O1006" s="58">
        <v>141585.9095143998</v>
      </c>
      <c r="P1006" s="58">
        <v>6365000</v>
      </c>
      <c r="Q1006" s="58">
        <v>0</v>
      </c>
      <c r="R1006" s="12">
        <v>20060</v>
      </c>
      <c r="S1006" s="12" t="s">
        <v>88</v>
      </c>
      <c r="T1006" s="12" t="s">
        <v>89</v>
      </c>
      <c r="U1006" s="12" t="s">
        <v>10</v>
      </c>
      <c r="V1006" s="12">
        <v>4</v>
      </c>
      <c r="W1006" s="12">
        <v>0</v>
      </c>
      <c r="X1006" s="12">
        <v>0</v>
      </c>
      <c r="Y1006" s="59">
        <v>2.5342465753424657</v>
      </c>
      <c r="Z1006" s="59">
        <v>27.082191780821919</v>
      </c>
      <c r="AA1006" s="12">
        <v>1</v>
      </c>
      <c r="AB1006" s="12">
        <v>2</v>
      </c>
      <c r="AC1006" s="12">
        <v>1</v>
      </c>
      <c r="AD1006" s="12">
        <v>3</v>
      </c>
      <c r="AE1006" s="12">
        <v>2</v>
      </c>
      <c r="AF1006" s="58" t="s">
        <v>10</v>
      </c>
      <c r="AG1006" s="66">
        <f t="shared" si="209"/>
        <v>9.6541636504799938E-2</v>
      </c>
      <c r="AH1006" s="67">
        <f t="shared" si="210"/>
        <v>3.0504790000000002</v>
      </c>
      <c r="AI1006" s="67">
        <f t="shared" si="211"/>
        <v>0.49274000000000001</v>
      </c>
      <c r="AJ1006" s="67">
        <f t="shared" si="212"/>
        <v>0.597939</v>
      </c>
      <c r="AK1006" s="67">
        <f t="shared" si="213"/>
        <v>0.597939</v>
      </c>
      <c r="AL1006" s="67">
        <f t="shared" si="214"/>
        <v>0</v>
      </c>
      <c r="AM1006" s="59">
        <f>VLOOKUP(AG1006,'SCORE TALLER'!$AC$2:$AD$10,2,TRUE)*AM$2</f>
        <v>0</v>
      </c>
      <c r="AN1006" s="59">
        <f>VLOOKUP(AD1006,'SCORE TALLER'!$W$2:$X$10,2,TRUE)*AN$2</f>
        <v>0.32</v>
      </c>
      <c r="AO1006" s="59">
        <f>VLOOKUP(AB1006,'SCORE TALLER'!$S$2:$T$10,2,FALSE)*AO$2</f>
        <v>0.04</v>
      </c>
      <c r="AP1006" s="59">
        <f>VLOOKUP(AH1006,'SCORE TALLER'!$AE$2:$AF$10,2,TRUE)*AP$2</f>
        <v>0</v>
      </c>
      <c r="AQ1006" s="59">
        <f>VLOOKUP(AI1006,'SCORE TALLER'!$AG$2:$AH$10,2,TRUE)*AQ$2</f>
        <v>0.4</v>
      </c>
      <c r="AR1006" s="59">
        <f>VLOOKUP(AC1006,'SCORE TALLER'!$U$2:$V$10,2,FALSE)*AR$2</f>
        <v>0.05</v>
      </c>
      <c r="AS1006" s="59">
        <f>VLOOKUP(AE1006,'SCORE TALLER'!$Y$2:$Z$10,2,FALSE)*AS$2</f>
        <v>0.01</v>
      </c>
      <c r="AT1006" s="59">
        <f>VLOOKUP(Z1006,'SCORE TALLER'!$O$2:$P$10,2,TRUE)*AT$2</f>
        <v>0.04</v>
      </c>
      <c r="AU1006" s="59">
        <f>VLOOKUP(S1006,'SCORE TALLER'!$A$2:$B$10,2,FALSE)*AU$2</f>
        <v>0.25</v>
      </c>
      <c r="AV1006" s="59">
        <f>VLOOKUP(AJ1006,'SCORE TALLER'!$AI$2:$AJ$10,2,TRUE)*AV$2</f>
        <v>0.25</v>
      </c>
      <c r="AW1006" s="59">
        <f>VLOOKUP(AK1006,'SCORE TALLER'!$AK$2:$AL$10,2,TRUE)*AW$2</f>
        <v>0.25</v>
      </c>
      <c r="AX1006" s="59">
        <f>VLOOKUP(T1006,'SCORE TALLER'!$C$2:$D$10,2,FALSE)*AX$2</f>
        <v>0</v>
      </c>
      <c r="AY1006" s="59">
        <f>VLOOKUP(W1006,'SCORE TALLER'!$I$2:$J$10,2,TRUE)*AY$2</f>
        <v>0</v>
      </c>
      <c r="AZ1006" s="59">
        <f>VLOOKUP(X1006,'SCORE TALLER'!$K$2:$L$10,2,TRUE)*AZ$2</f>
        <v>0</v>
      </c>
      <c r="BA1006" s="59">
        <f>VLOOKUP(U1006,'SCORE TALLER'!$E$2:$F$10,2,FALSE)*BA$2</f>
        <v>0</v>
      </c>
      <c r="BB1006" s="59">
        <f>VLOOKUP(Y1006,'SCORE TALLER'!$M$2:$N$10,2,TRUE)*BB$2</f>
        <v>0.04</v>
      </c>
      <c r="BC1006" s="59">
        <f>VLOOKUP(AA1006,'SCORE TALLER'!$Q$2:$R$10,2,FALSE)*BC$2</f>
        <v>0.05</v>
      </c>
      <c r="BD1006" s="59">
        <f>VLOOKUP(V1006,'SCORE TALLER'!$G$2:$H$10,2,FALSE)*BD$2</f>
        <v>0</v>
      </c>
      <c r="BE1006" s="59">
        <f>VLOOKUP(AF1006,'SCORE TALLER'!$AA$2:$AB$10,2,FALSE)*BE$2</f>
        <v>0</v>
      </c>
      <c r="BF1006" s="59">
        <f>VLOOKUP(AL1006,'SCORE TALLER'!$AM$2:$AN$10,2,TRUE)*BF$2</f>
        <v>0</v>
      </c>
      <c r="BG1006" s="67">
        <f t="shared" si="215"/>
        <v>1.7000000000000002</v>
      </c>
      <c r="BH1006" s="67" t="str">
        <f>VLOOKUP(BG1006,'SCORE TALLER'!$AP$2:$AQ$7,2,TRUE)</f>
        <v>2. Normal</v>
      </c>
      <c r="BI1006" s="67" t="str">
        <f t="shared" si="217"/>
        <v>LBZ</v>
      </c>
      <c r="BJ1006" s="67" t="str">
        <f t="shared" si="217"/>
        <v>A</v>
      </c>
      <c r="BK1006" s="67" t="str">
        <f t="shared" si="218"/>
        <v>A</v>
      </c>
      <c r="BL1006" s="86">
        <f t="shared" si="216"/>
        <v>1793817</v>
      </c>
      <c r="BM1006" s="86">
        <f t="shared" si="219"/>
        <v>0</v>
      </c>
    </row>
    <row r="1007" spans="1:65" x14ac:dyDescent="0.3">
      <c r="A1007" s="57">
        <v>2224884664</v>
      </c>
      <c r="B1007" s="12" t="s">
        <v>1145</v>
      </c>
      <c r="C1007" s="58" t="s">
        <v>107</v>
      </c>
      <c r="D1007" s="58" t="s">
        <v>115</v>
      </c>
      <c r="E1007" s="58">
        <v>102498</v>
      </c>
      <c r="F1007" s="58">
        <v>2662141</v>
      </c>
      <c r="G1007" s="58">
        <f t="shared" si="207"/>
        <v>2033895</v>
      </c>
      <c r="H1007" s="58">
        <f t="shared" si="208"/>
        <v>633895</v>
      </c>
      <c r="I1007" s="58" t="e">
        <v>#N/A</v>
      </c>
      <c r="J1007" s="58">
        <v>177059</v>
      </c>
      <c r="K1007" s="58">
        <v>0</v>
      </c>
      <c r="L1007" s="58">
        <v>1400000</v>
      </c>
      <c r="M1007" s="58">
        <v>628246</v>
      </c>
      <c r="N1007" s="58">
        <f>VLOOKUP(AD1007,'tabla ingresos'!$A$3:$D$15,4,FALSE)</f>
        <v>1000000</v>
      </c>
      <c r="O1007" s="58">
        <v>0</v>
      </c>
      <c r="P1007" s="58">
        <v>0</v>
      </c>
      <c r="Q1007" s="58">
        <v>0</v>
      </c>
      <c r="R1007" s="12">
        <v>76275</v>
      </c>
      <c r="S1007" s="12" t="s">
        <v>87</v>
      </c>
      <c r="T1007" s="12" t="s">
        <v>89</v>
      </c>
      <c r="U1007" s="12" t="s">
        <v>10</v>
      </c>
      <c r="V1007" s="12">
        <v>4</v>
      </c>
      <c r="W1007" s="12">
        <v>0</v>
      </c>
      <c r="X1007" s="12">
        <v>0</v>
      </c>
      <c r="Y1007" s="59">
        <v>1.9698630136986301</v>
      </c>
      <c r="Z1007" s="59">
        <v>30.849315068493151</v>
      </c>
      <c r="AA1007" s="12">
        <v>2</v>
      </c>
      <c r="AB1007" s="12">
        <v>3</v>
      </c>
      <c r="AC1007" s="12">
        <v>1</v>
      </c>
      <c r="AD1007" s="12">
        <v>2</v>
      </c>
      <c r="AE1007" s="12">
        <v>1</v>
      </c>
      <c r="AF1007" s="58" t="s">
        <v>91</v>
      </c>
      <c r="AG1007" s="66">
        <f t="shared" si="209"/>
        <v>0.11803933333333333</v>
      </c>
      <c r="AH1007" s="67">
        <f t="shared" si="210"/>
        <v>1.7747606666666667</v>
      </c>
      <c r="AI1007" s="67">
        <f t="shared" si="211"/>
        <v>0.48716266666666669</v>
      </c>
      <c r="AJ1007" s="67">
        <f t="shared" si="212"/>
        <v>1.3559300000000001</v>
      </c>
      <c r="AK1007" s="67">
        <f t="shared" si="213"/>
        <v>0.42259666666666668</v>
      </c>
      <c r="AL1007" s="67">
        <f t="shared" si="214"/>
        <v>0</v>
      </c>
      <c r="AM1007" s="59">
        <f>VLOOKUP(AG1007,'SCORE TALLER'!$AC$2:$AD$10,2,TRUE)*AM$2</f>
        <v>0</v>
      </c>
      <c r="AN1007" s="59">
        <f>VLOOKUP(AD1007,'SCORE TALLER'!$W$2:$X$10,2,TRUE)*AN$2</f>
        <v>0.32</v>
      </c>
      <c r="AO1007" s="59">
        <f>VLOOKUP(AB1007,'SCORE TALLER'!$S$2:$T$10,2,FALSE)*AO$2</f>
        <v>0.03</v>
      </c>
      <c r="AP1007" s="59">
        <f>VLOOKUP(AH1007,'SCORE TALLER'!$AE$2:$AF$10,2,TRUE)*AP$2</f>
        <v>0</v>
      </c>
      <c r="AQ1007" s="59">
        <f>VLOOKUP(AI1007,'SCORE TALLER'!$AG$2:$AH$10,2,TRUE)*AQ$2</f>
        <v>0.4</v>
      </c>
      <c r="AR1007" s="59">
        <f>VLOOKUP(AC1007,'SCORE TALLER'!$U$2:$V$10,2,FALSE)*AR$2</f>
        <v>0.05</v>
      </c>
      <c r="AS1007" s="59">
        <f>VLOOKUP(AE1007,'SCORE TALLER'!$Y$2:$Z$10,2,FALSE)*AS$2</f>
        <v>0.03</v>
      </c>
      <c r="AT1007" s="59">
        <f>VLOOKUP(Z1007,'SCORE TALLER'!$O$2:$P$10,2,TRUE)*AT$2</f>
        <v>0.04</v>
      </c>
      <c r="AU1007" s="59">
        <f>VLOOKUP(S1007,'SCORE TALLER'!$A$2:$B$10,2,FALSE)*AU$2</f>
        <v>0.15000000000000002</v>
      </c>
      <c r="AV1007" s="59">
        <f>VLOOKUP(AJ1007,'SCORE TALLER'!$AI$2:$AJ$10,2,TRUE)*AV$2</f>
        <v>0.2</v>
      </c>
      <c r="AW1007" s="59">
        <f>VLOOKUP(AK1007,'SCORE TALLER'!$AK$2:$AL$10,2,TRUE)*AW$2</f>
        <v>0.25</v>
      </c>
      <c r="AX1007" s="59">
        <f>VLOOKUP(T1007,'SCORE TALLER'!$C$2:$D$10,2,FALSE)*AX$2</f>
        <v>0</v>
      </c>
      <c r="AY1007" s="59">
        <f>VLOOKUP(W1007,'SCORE TALLER'!$I$2:$J$10,2,TRUE)*AY$2</f>
        <v>0</v>
      </c>
      <c r="AZ1007" s="59">
        <f>VLOOKUP(X1007,'SCORE TALLER'!$K$2:$L$10,2,TRUE)*AZ$2</f>
        <v>0</v>
      </c>
      <c r="BA1007" s="59">
        <f>VLOOKUP(U1007,'SCORE TALLER'!$E$2:$F$10,2,FALSE)*BA$2</f>
        <v>0</v>
      </c>
      <c r="BB1007" s="59">
        <f>VLOOKUP(Y1007,'SCORE TALLER'!$M$2:$N$10,2,TRUE)*BB$2</f>
        <v>0.05</v>
      </c>
      <c r="BC1007" s="59">
        <f>VLOOKUP(AA1007,'SCORE TALLER'!$Q$2:$R$10,2,FALSE)*BC$2</f>
        <v>0</v>
      </c>
      <c r="BD1007" s="59">
        <f>VLOOKUP(V1007,'SCORE TALLER'!$G$2:$H$10,2,FALSE)*BD$2</f>
        <v>0</v>
      </c>
      <c r="BE1007" s="59">
        <f>VLOOKUP(AF1007,'SCORE TALLER'!$AA$2:$AB$10,2,FALSE)*BE$2</f>
        <v>0.30000000000000004</v>
      </c>
      <c r="BF1007" s="59">
        <f>VLOOKUP(AL1007,'SCORE TALLER'!$AM$2:$AN$10,2,TRUE)*BF$2</f>
        <v>0</v>
      </c>
      <c r="BG1007" s="67">
        <f t="shared" si="215"/>
        <v>1.82</v>
      </c>
      <c r="BH1007" s="67" t="str">
        <f>VLOOKUP(BG1007,'SCORE TALLER'!$AP$2:$AQ$7,2,TRUE)</f>
        <v>2. Normal</v>
      </c>
      <c r="BI1007" s="67" t="str">
        <f t="shared" si="217"/>
        <v>LBZ</v>
      </c>
      <c r="BJ1007" s="67" t="str">
        <f t="shared" si="217"/>
        <v>A</v>
      </c>
      <c r="BK1007" s="67" t="str">
        <f t="shared" si="218"/>
        <v>SIN</v>
      </c>
      <c r="BL1007" s="86">
        <f t="shared" si="216"/>
        <v>633895</v>
      </c>
      <c r="BM1007" s="86">
        <f t="shared" si="219"/>
        <v>0</v>
      </c>
    </row>
    <row r="1008" spans="1:65" x14ac:dyDescent="0.3">
      <c r="A1008" s="57">
        <v>2048048420</v>
      </c>
      <c r="B1008" s="12" t="s">
        <v>1146</v>
      </c>
      <c r="C1008" s="58" t="s">
        <v>107</v>
      </c>
      <c r="D1008" s="58" t="s">
        <v>114</v>
      </c>
      <c r="E1008" s="58"/>
      <c r="F1008" s="58">
        <v>2032358</v>
      </c>
      <c r="G1008" s="58">
        <f t="shared" si="207"/>
        <v>1306758</v>
      </c>
      <c r="H1008" s="58">
        <f t="shared" si="208"/>
        <v>1306758</v>
      </c>
      <c r="I1008" s="58" t="e">
        <v>#N/A</v>
      </c>
      <c r="J1008" s="58">
        <v>184689</v>
      </c>
      <c r="K1008" s="58">
        <v>0</v>
      </c>
      <c r="L1008" s="58">
        <v>0</v>
      </c>
      <c r="M1008" s="58">
        <v>725600</v>
      </c>
      <c r="N1008" s="58">
        <f>VLOOKUP(AD1008,'tabla ingresos'!$A$3:$D$15,4,FALSE)</f>
        <v>1000000</v>
      </c>
      <c r="O1008" s="58">
        <v>0</v>
      </c>
      <c r="P1008" s="58">
        <v>0</v>
      </c>
      <c r="Q1008" s="58">
        <v>0</v>
      </c>
      <c r="R1008" s="12">
        <v>68432</v>
      </c>
      <c r="S1008" s="12" t="s">
        <v>88</v>
      </c>
      <c r="T1008" s="12" t="s">
        <v>89</v>
      </c>
      <c r="U1008" s="12" t="s">
        <v>10</v>
      </c>
      <c r="V1008" s="12">
        <v>4</v>
      </c>
      <c r="W1008" s="12">
        <v>0</v>
      </c>
      <c r="X1008" s="12">
        <v>0</v>
      </c>
      <c r="Y1008" s="59">
        <v>1.8630136986301369</v>
      </c>
      <c r="Z1008" s="59">
        <v>30.632876712328766</v>
      </c>
      <c r="AA1008" s="12">
        <v>1</v>
      </c>
      <c r="AB1008" s="12">
        <v>1</v>
      </c>
      <c r="AC1008" s="12">
        <v>1</v>
      </c>
      <c r="AD1008" s="12">
        <v>2</v>
      </c>
      <c r="AE1008" s="12">
        <v>3</v>
      </c>
      <c r="AF1008" s="58" t="s">
        <v>91</v>
      </c>
      <c r="AG1008" s="66">
        <f t="shared" si="209"/>
        <v>0.123126</v>
      </c>
      <c r="AH1008" s="67">
        <f t="shared" si="210"/>
        <v>1.3549053333333334</v>
      </c>
      <c r="AI1008" s="67">
        <f t="shared" si="211"/>
        <v>0.48373333333333335</v>
      </c>
      <c r="AJ1008" s="67">
        <f t="shared" si="212"/>
        <v>0.87117199999999995</v>
      </c>
      <c r="AK1008" s="67">
        <f t="shared" si="213"/>
        <v>0.87117199999999995</v>
      </c>
      <c r="AL1008" s="67">
        <f t="shared" si="214"/>
        <v>0</v>
      </c>
      <c r="AM1008" s="59">
        <f>VLOOKUP(AG1008,'SCORE TALLER'!$AC$2:$AD$10,2,TRUE)*AM$2</f>
        <v>0</v>
      </c>
      <c r="AN1008" s="59">
        <f>VLOOKUP(AD1008,'SCORE TALLER'!$W$2:$X$10,2,TRUE)*AN$2</f>
        <v>0.32</v>
      </c>
      <c r="AO1008" s="59">
        <f>VLOOKUP(AB1008,'SCORE TALLER'!$S$2:$T$10,2,FALSE)*AO$2</f>
        <v>0.05</v>
      </c>
      <c r="AP1008" s="59">
        <f>VLOOKUP(AH1008,'SCORE TALLER'!$AE$2:$AF$10,2,TRUE)*AP$2</f>
        <v>0</v>
      </c>
      <c r="AQ1008" s="59">
        <f>VLOOKUP(AI1008,'SCORE TALLER'!$AG$2:$AH$10,2,TRUE)*AQ$2</f>
        <v>0.4</v>
      </c>
      <c r="AR1008" s="59">
        <f>VLOOKUP(AC1008,'SCORE TALLER'!$U$2:$V$10,2,FALSE)*AR$2</f>
        <v>0.05</v>
      </c>
      <c r="AS1008" s="59">
        <f>VLOOKUP(AE1008,'SCORE TALLER'!$Y$2:$Z$10,2,FALSE)*AS$2</f>
        <v>0.02</v>
      </c>
      <c r="AT1008" s="59">
        <f>VLOOKUP(Z1008,'SCORE TALLER'!$O$2:$P$10,2,TRUE)*AT$2</f>
        <v>0.04</v>
      </c>
      <c r="AU1008" s="59">
        <f>VLOOKUP(S1008,'SCORE TALLER'!$A$2:$B$10,2,FALSE)*AU$2</f>
        <v>0.25</v>
      </c>
      <c r="AV1008" s="59">
        <f>VLOOKUP(AJ1008,'SCORE TALLER'!$AI$2:$AJ$10,2,TRUE)*AV$2</f>
        <v>0.25</v>
      </c>
      <c r="AW1008" s="59">
        <f>VLOOKUP(AK1008,'SCORE TALLER'!$AK$2:$AL$10,2,TRUE)*AW$2</f>
        <v>0.25</v>
      </c>
      <c r="AX1008" s="59">
        <f>VLOOKUP(T1008,'SCORE TALLER'!$C$2:$D$10,2,FALSE)*AX$2</f>
        <v>0</v>
      </c>
      <c r="AY1008" s="59">
        <f>VLOOKUP(W1008,'SCORE TALLER'!$I$2:$J$10,2,TRUE)*AY$2</f>
        <v>0</v>
      </c>
      <c r="AZ1008" s="59">
        <f>VLOOKUP(X1008,'SCORE TALLER'!$K$2:$L$10,2,TRUE)*AZ$2</f>
        <v>0</v>
      </c>
      <c r="BA1008" s="59">
        <f>VLOOKUP(U1008,'SCORE TALLER'!$E$2:$F$10,2,FALSE)*BA$2</f>
        <v>0</v>
      </c>
      <c r="BB1008" s="59">
        <f>VLOOKUP(Y1008,'SCORE TALLER'!$M$2:$N$10,2,TRUE)*BB$2</f>
        <v>0.05</v>
      </c>
      <c r="BC1008" s="59">
        <f>VLOOKUP(AA1008,'SCORE TALLER'!$Q$2:$R$10,2,FALSE)*BC$2</f>
        <v>0.05</v>
      </c>
      <c r="BD1008" s="59">
        <f>VLOOKUP(V1008,'SCORE TALLER'!$G$2:$H$10,2,FALSE)*BD$2</f>
        <v>0</v>
      </c>
      <c r="BE1008" s="59">
        <f>VLOOKUP(AF1008,'SCORE TALLER'!$AA$2:$AB$10,2,FALSE)*BE$2</f>
        <v>0.30000000000000004</v>
      </c>
      <c r="BF1008" s="59">
        <f>VLOOKUP(AL1008,'SCORE TALLER'!$AM$2:$AN$10,2,TRUE)*BF$2</f>
        <v>0</v>
      </c>
      <c r="BG1008" s="67">
        <f t="shared" si="215"/>
        <v>2.0300000000000002</v>
      </c>
      <c r="BH1008" s="67" t="str">
        <f>VLOOKUP(BG1008,'SCORE TALLER'!$AP$2:$AQ$7,2,TRUE)</f>
        <v>3. Medio</v>
      </c>
      <c r="BI1008" s="67" t="str">
        <f t="shared" si="217"/>
        <v>LBZ</v>
      </c>
      <c r="BJ1008" s="67" t="str">
        <f t="shared" si="217"/>
        <v>A</v>
      </c>
      <c r="BK1008" s="67" t="str">
        <f t="shared" si="218"/>
        <v>SIN</v>
      </c>
      <c r="BL1008" s="86">
        <f t="shared" si="216"/>
        <v>1306758</v>
      </c>
      <c r="BM1008" s="86">
        <f t="shared" si="219"/>
        <v>0</v>
      </c>
    </row>
    <row r="1009" spans="1:65" x14ac:dyDescent="0.3">
      <c r="A1009" s="57">
        <v>2006204824</v>
      </c>
      <c r="B1009" s="12" t="s">
        <v>1147</v>
      </c>
      <c r="C1009" s="58" t="s">
        <v>107</v>
      </c>
      <c r="D1009" s="58" t="s">
        <v>114</v>
      </c>
      <c r="E1009" s="58"/>
      <c r="F1009" s="58">
        <v>2003233</v>
      </c>
      <c r="G1009" s="58">
        <f t="shared" si="207"/>
        <v>1277633</v>
      </c>
      <c r="H1009" s="58">
        <f t="shared" si="208"/>
        <v>177633</v>
      </c>
      <c r="I1009" s="58" t="e">
        <v>#N/A</v>
      </c>
      <c r="J1009" s="58">
        <v>133235</v>
      </c>
      <c r="K1009" s="58">
        <v>0</v>
      </c>
      <c r="L1009" s="58">
        <v>1100000</v>
      </c>
      <c r="M1009" s="58">
        <v>725600</v>
      </c>
      <c r="N1009" s="58">
        <f>VLOOKUP(AD1009,'tabla ingresos'!$A$3:$D$15,4,FALSE)</f>
        <v>1000000</v>
      </c>
      <c r="O1009" s="58">
        <v>0</v>
      </c>
      <c r="P1009" s="58">
        <v>0</v>
      </c>
      <c r="Q1009" s="58">
        <v>0</v>
      </c>
      <c r="R1009" s="12">
        <v>68081</v>
      </c>
      <c r="S1009" s="12" t="s">
        <v>87</v>
      </c>
      <c r="T1009" s="12" t="s">
        <v>89</v>
      </c>
      <c r="U1009" s="12" t="s">
        <v>10</v>
      </c>
      <c r="V1009" s="12">
        <v>4</v>
      </c>
      <c r="W1009" s="12">
        <v>0</v>
      </c>
      <c r="X1009" s="12">
        <v>0</v>
      </c>
      <c r="Y1009" s="59">
        <v>1.8986301369863015</v>
      </c>
      <c r="Z1009" s="59">
        <v>31.660273972602738</v>
      </c>
      <c r="AA1009" s="12">
        <v>1</v>
      </c>
      <c r="AB1009" s="12">
        <v>2</v>
      </c>
      <c r="AC1009" s="12">
        <v>2</v>
      </c>
      <c r="AD1009" s="12">
        <v>2</v>
      </c>
      <c r="AE1009" s="12">
        <v>2</v>
      </c>
      <c r="AF1009" s="58" t="s">
        <v>91</v>
      </c>
      <c r="AG1009" s="66">
        <f t="shared" si="209"/>
        <v>8.8823333333333337E-2</v>
      </c>
      <c r="AH1009" s="67">
        <f t="shared" si="210"/>
        <v>1.3354886666666668</v>
      </c>
      <c r="AI1009" s="67">
        <f t="shared" si="211"/>
        <v>0.48373333333333335</v>
      </c>
      <c r="AJ1009" s="67">
        <f t="shared" si="212"/>
        <v>0.85175533333333331</v>
      </c>
      <c r="AK1009" s="67">
        <f t="shared" si="213"/>
        <v>0.118422</v>
      </c>
      <c r="AL1009" s="67">
        <f t="shared" si="214"/>
        <v>0</v>
      </c>
      <c r="AM1009" s="59">
        <f>VLOOKUP(AG1009,'SCORE TALLER'!$AC$2:$AD$10,2,TRUE)*AM$2</f>
        <v>0</v>
      </c>
      <c r="AN1009" s="59">
        <f>VLOOKUP(AD1009,'SCORE TALLER'!$W$2:$X$10,2,TRUE)*AN$2</f>
        <v>0.32</v>
      </c>
      <c r="AO1009" s="59">
        <f>VLOOKUP(AB1009,'SCORE TALLER'!$S$2:$T$10,2,FALSE)*AO$2</f>
        <v>0.04</v>
      </c>
      <c r="AP1009" s="59">
        <f>VLOOKUP(AH1009,'SCORE TALLER'!$AE$2:$AF$10,2,TRUE)*AP$2</f>
        <v>0</v>
      </c>
      <c r="AQ1009" s="59">
        <f>VLOOKUP(AI1009,'SCORE TALLER'!$AG$2:$AH$10,2,TRUE)*AQ$2</f>
        <v>0.4</v>
      </c>
      <c r="AR1009" s="59">
        <f>VLOOKUP(AC1009,'SCORE TALLER'!$U$2:$V$10,2,FALSE)*AR$2</f>
        <v>0.04</v>
      </c>
      <c r="AS1009" s="59">
        <f>VLOOKUP(AE1009,'SCORE TALLER'!$Y$2:$Z$10,2,FALSE)*AS$2</f>
        <v>0.01</v>
      </c>
      <c r="AT1009" s="59">
        <f>VLOOKUP(Z1009,'SCORE TALLER'!$O$2:$P$10,2,TRUE)*AT$2</f>
        <v>0.04</v>
      </c>
      <c r="AU1009" s="59">
        <f>VLOOKUP(S1009,'SCORE TALLER'!$A$2:$B$10,2,FALSE)*AU$2</f>
        <v>0.15000000000000002</v>
      </c>
      <c r="AV1009" s="59">
        <f>VLOOKUP(AJ1009,'SCORE TALLER'!$AI$2:$AJ$10,2,TRUE)*AV$2</f>
        <v>0.25</v>
      </c>
      <c r="AW1009" s="59">
        <f>VLOOKUP(AK1009,'SCORE TALLER'!$AK$2:$AL$10,2,TRUE)*AW$2</f>
        <v>0.25</v>
      </c>
      <c r="AX1009" s="59">
        <f>VLOOKUP(T1009,'SCORE TALLER'!$C$2:$D$10,2,FALSE)*AX$2</f>
        <v>0</v>
      </c>
      <c r="AY1009" s="59">
        <f>VLOOKUP(W1009,'SCORE TALLER'!$I$2:$J$10,2,TRUE)*AY$2</f>
        <v>0</v>
      </c>
      <c r="AZ1009" s="59">
        <f>VLOOKUP(X1009,'SCORE TALLER'!$K$2:$L$10,2,TRUE)*AZ$2</f>
        <v>0</v>
      </c>
      <c r="BA1009" s="59">
        <f>VLOOKUP(U1009,'SCORE TALLER'!$E$2:$F$10,2,FALSE)*BA$2</f>
        <v>0</v>
      </c>
      <c r="BB1009" s="59">
        <f>VLOOKUP(Y1009,'SCORE TALLER'!$M$2:$N$10,2,TRUE)*BB$2</f>
        <v>0.05</v>
      </c>
      <c r="BC1009" s="59">
        <f>VLOOKUP(AA1009,'SCORE TALLER'!$Q$2:$R$10,2,FALSE)*BC$2</f>
        <v>0.05</v>
      </c>
      <c r="BD1009" s="59">
        <f>VLOOKUP(V1009,'SCORE TALLER'!$G$2:$H$10,2,FALSE)*BD$2</f>
        <v>0</v>
      </c>
      <c r="BE1009" s="59">
        <f>VLOOKUP(AF1009,'SCORE TALLER'!$AA$2:$AB$10,2,FALSE)*BE$2</f>
        <v>0.30000000000000004</v>
      </c>
      <c r="BF1009" s="59">
        <f>VLOOKUP(AL1009,'SCORE TALLER'!$AM$2:$AN$10,2,TRUE)*BF$2</f>
        <v>0</v>
      </c>
      <c r="BG1009" s="67">
        <f t="shared" si="215"/>
        <v>1.9000000000000001</v>
      </c>
      <c r="BH1009" s="67" t="str">
        <f>VLOOKUP(BG1009,'SCORE TALLER'!$AP$2:$AQ$7,2,TRUE)</f>
        <v>2. Normal</v>
      </c>
      <c r="BI1009" s="67" t="str">
        <f t="shared" si="217"/>
        <v>LBZ</v>
      </c>
      <c r="BJ1009" s="67" t="str">
        <f t="shared" si="217"/>
        <v>A</v>
      </c>
      <c r="BK1009" s="67" t="str">
        <f t="shared" si="218"/>
        <v>SIN</v>
      </c>
      <c r="BL1009" s="86">
        <f t="shared" si="216"/>
        <v>177633</v>
      </c>
      <c r="BM1009" s="86">
        <f t="shared" si="219"/>
        <v>0</v>
      </c>
    </row>
    <row r="1010" spans="1:65" x14ac:dyDescent="0.3">
      <c r="A1010" s="57">
        <v>2486864</v>
      </c>
      <c r="B1010" s="12" t="s">
        <v>1148</v>
      </c>
      <c r="C1010" s="58" t="s">
        <v>107</v>
      </c>
      <c r="D1010" s="58" t="s">
        <v>114</v>
      </c>
      <c r="E1010" s="58">
        <v>2133</v>
      </c>
      <c r="F1010" s="58">
        <v>2666450</v>
      </c>
      <c r="G1010" s="58">
        <f t="shared" si="207"/>
        <v>1220480</v>
      </c>
      <c r="H1010" s="58">
        <f t="shared" si="208"/>
        <v>0</v>
      </c>
      <c r="I1010" s="58" t="e">
        <v>#N/A</v>
      </c>
      <c r="J1010" s="58">
        <v>224166</v>
      </c>
      <c r="K1010" s="58">
        <v>0</v>
      </c>
      <c r="L1010" s="58">
        <v>1860000</v>
      </c>
      <c r="M1010" s="58">
        <v>1445970</v>
      </c>
      <c r="N1010" s="58">
        <f>VLOOKUP(AD1010,'tabla ingresos'!$A$3:$D$15,4,FALSE)</f>
        <v>2000000</v>
      </c>
      <c r="O1010" s="58">
        <v>0</v>
      </c>
      <c r="P1010" s="58">
        <v>0</v>
      </c>
      <c r="Q1010" s="58">
        <v>0</v>
      </c>
      <c r="R1010" s="12">
        <v>68001</v>
      </c>
      <c r="S1010" s="12" t="s">
        <v>87</v>
      </c>
      <c r="T1010" s="12" t="s">
        <v>89</v>
      </c>
      <c r="U1010" s="12" t="s">
        <v>10</v>
      </c>
      <c r="V1010" s="12">
        <v>4</v>
      </c>
      <c r="W1010" s="12">
        <v>0</v>
      </c>
      <c r="X1010" s="12">
        <v>0</v>
      </c>
      <c r="Y1010" s="59">
        <v>8.5917808219178085</v>
      </c>
      <c r="Z1010" s="59">
        <v>46.824657534246576</v>
      </c>
      <c r="AA1010" s="12">
        <v>1</v>
      </c>
      <c r="AB1010" s="12">
        <v>2</v>
      </c>
      <c r="AC1010" s="12">
        <v>2</v>
      </c>
      <c r="AD1010" s="12">
        <v>3</v>
      </c>
      <c r="AE1010" s="12">
        <v>3</v>
      </c>
      <c r="AF1010" s="58" t="s">
        <v>91</v>
      </c>
      <c r="AG1010" s="66">
        <f t="shared" si="209"/>
        <v>7.4721999999999997E-2</v>
      </c>
      <c r="AH1010" s="67">
        <f t="shared" si="210"/>
        <v>0.8888166666666667</v>
      </c>
      <c r="AI1010" s="67">
        <f t="shared" si="211"/>
        <v>0.48270099999999999</v>
      </c>
      <c r="AJ1010" s="67">
        <f t="shared" si="212"/>
        <v>0.40682666666666667</v>
      </c>
      <c r="AK1010" s="67">
        <f t="shared" si="213"/>
        <v>0</v>
      </c>
      <c r="AL1010" s="67">
        <f t="shared" si="214"/>
        <v>0</v>
      </c>
      <c r="AM1010" s="59">
        <f>VLOOKUP(AG1010,'SCORE TALLER'!$AC$2:$AD$10,2,TRUE)*AM$2</f>
        <v>0</v>
      </c>
      <c r="AN1010" s="59">
        <f>VLOOKUP(AD1010,'SCORE TALLER'!$W$2:$X$10,2,TRUE)*AN$2</f>
        <v>0.32</v>
      </c>
      <c r="AO1010" s="59">
        <f>VLOOKUP(AB1010,'SCORE TALLER'!$S$2:$T$10,2,FALSE)*AO$2</f>
        <v>0.04</v>
      </c>
      <c r="AP1010" s="59">
        <f>VLOOKUP(AH1010,'SCORE TALLER'!$AE$2:$AF$10,2,TRUE)*AP$2</f>
        <v>0</v>
      </c>
      <c r="AQ1010" s="59">
        <f>VLOOKUP(AI1010,'SCORE TALLER'!$AG$2:$AH$10,2,TRUE)*AQ$2</f>
        <v>0.4</v>
      </c>
      <c r="AR1010" s="59">
        <f>VLOOKUP(AC1010,'SCORE TALLER'!$U$2:$V$10,2,FALSE)*AR$2</f>
        <v>0.04</v>
      </c>
      <c r="AS1010" s="59">
        <f>VLOOKUP(AE1010,'SCORE TALLER'!$Y$2:$Z$10,2,FALSE)*AS$2</f>
        <v>0.02</v>
      </c>
      <c r="AT1010" s="59">
        <f>VLOOKUP(Z1010,'SCORE TALLER'!$O$2:$P$10,2,TRUE)*AT$2</f>
        <v>0.02</v>
      </c>
      <c r="AU1010" s="59">
        <f>VLOOKUP(S1010,'SCORE TALLER'!$A$2:$B$10,2,FALSE)*AU$2</f>
        <v>0.15000000000000002</v>
      </c>
      <c r="AV1010" s="59">
        <f>VLOOKUP(AJ1010,'SCORE TALLER'!$AI$2:$AJ$10,2,TRUE)*AV$2</f>
        <v>0.25</v>
      </c>
      <c r="AW1010" s="59">
        <f>VLOOKUP(AK1010,'SCORE TALLER'!$AK$2:$AL$10,2,TRUE)*AW$2</f>
        <v>0.25</v>
      </c>
      <c r="AX1010" s="59">
        <f>VLOOKUP(T1010,'SCORE TALLER'!$C$2:$D$10,2,FALSE)*AX$2</f>
        <v>0</v>
      </c>
      <c r="AY1010" s="59">
        <f>VLOOKUP(W1010,'SCORE TALLER'!$I$2:$J$10,2,TRUE)*AY$2</f>
        <v>0</v>
      </c>
      <c r="AZ1010" s="59">
        <f>VLOOKUP(X1010,'SCORE TALLER'!$K$2:$L$10,2,TRUE)*AZ$2</f>
        <v>0</v>
      </c>
      <c r="BA1010" s="59">
        <f>VLOOKUP(U1010,'SCORE TALLER'!$E$2:$F$10,2,FALSE)*BA$2</f>
        <v>0</v>
      </c>
      <c r="BB1010" s="59">
        <f>VLOOKUP(Y1010,'SCORE TALLER'!$M$2:$N$10,2,TRUE)*BB$2</f>
        <v>0.01</v>
      </c>
      <c r="BC1010" s="59">
        <f>VLOOKUP(AA1010,'SCORE TALLER'!$Q$2:$R$10,2,FALSE)*BC$2</f>
        <v>0.05</v>
      </c>
      <c r="BD1010" s="59">
        <f>VLOOKUP(V1010,'SCORE TALLER'!$G$2:$H$10,2,FALSE)*BD$2</f>
        <v>0</v>
      </c>
      <c r="BE1010" s="59">
        <f>VLOOKUP(AF1010,'SCORE TALLER'!$AA$2:$AB$10,2,FALSE)*BE$2</f>
        <v>0.30000000000000004</v>
      </c>
      <c r="BF1010" s="59">
        <f>VLOOKUP(AL1010,'SCORE TALLER'!$AM$2:$AN$10,2,TRUE)*BF$2</f>
        <v>0</v>
      </c>
      <c r="BG1010" s="67">
        <f t="shared" si="215"/>
        <v>1.8500000000000003</v>
      </c>
      <c r="BH1010" s="67" t="str">
        <f>VLOOKUP(BG1010,'SCORE TALLER'!$AP$2:$AQ$7,2,TRUE)</f>
        <v>2. Normal</v>
      </c>
      <c r="BI1010" s="67" t="str">
        <f t="shared" si="217"/>
        <v>LBZ</v>
      </c>
      <c r="BJ1010" s="67" t="str">
        <f t="shared" si="217"/>
        <v>A</v>
      </c>
      <c r="BK1010" s="67" t="str">
        <f t="shared" si="218"/>
        <v>SIN</v>
      </c>
      <c r="BL1010" s="86">
        <f t="shared" si="216"/>
        <v>0</v>
      </c>
      <c r="BM1010" s="86">
        <f t="shared" si="219"/>
        <v>0</v>
      </c>
    </row>
    <row r="1011" spans="1:65" x14ac:dyDescent="0.3">
      <c r="A1011" s="57">
        <v>2042426242</v>
      </c>
      <c r="B1011" s="12" t="s">
        <v>1149</v>
      </c>
      <c r="C1011" s="58" t="s">
        <v>105</v>
      </c>
      <c r="D1011" s="58" t="s">
        <v>115</v>
      </c>
      <c r="E1011" s="58">
        <v>3054833</v>
      </c>
      <c r="F1011" s="58">
        <v>7313541</v>
      </c>
      <c r="G1011" s="58">
        <f t="shared" si="207"/>
        <v>4254007</v>
      </c>
      <c r="H1011" s="58">
        <f t="shared" si="208"/>
        <v>4254007</v>
      </c>
      <c r="I1011" s="58">
        <v>7314000</v>
      </c>
      <c r="J1011" s="58">
        <v>519354</v>
      </c>
      <c r="K1011" s="58">
        <v>0</v>
      </c>
      <c r="L1011" s="58">
        <v>0</v>
      </c>
      <c r="M1011" s="58">
        <v>3059534</v>
      </c>
      <c r="N1011" s="58">
        <f>VLOOKUP(AD1011,'tabla ingresos'!$A$3:$D$15,4,FALSE)</f>
        <v>8500000</v>
      </c>
      <c r="O1011" s="58">
        <v>2622587.2680747276</v>
      </c>
      <c r="P1011" s="58">
        <v>221835000</v>
      </c>
      <c r="Q1011" s="58">
        <v>0</v>
      </c>
      <c r="R1011" s="12">
        <v>25126</v>
      </c>
      <c r="S1011" s="12" t="s">
        <v>88</v>
      </c>
      <c r="T1011" s="12" t="s">
        <v>89</v>
      </c>
      <c r="U1011" s="12" t="s">
        <v>10</v>
      </c>
      <c r="V1011" s="12">
        <v>4</v>
      </c>
      <c r="W1011" s="12">
        <v>0</v>
      </c>
      <c r="X1011" s="12">
        <v>0</v>
      </c>
      <c r="Y1011" s="59">
        <v>2.4356164383561643</v>
      </c>
      <c r="Z1011" s="59">
        <v>33.38356164383562</v>
      </c>
      <c r="AA1011" s="12">
        <v>2</v>
      </c>
      <c r="AB1011" s="12">
        <v>0</v>
      </c>
      <c r="AC1011" s="12">
        <v>2</v>
      </c>
      <c r="AD1011" s="12">
        <v>8</v>
      </c>
      <c r="AE1011" s="12">
        <v>3</v>
      </c>
      <c r="AF1011" s="58" t="s">
        <v>10</v>
      </c>
      <c r="AG1011" s="66">
        <f t="shared" si="209"/>
        <v>0.24642676612350806</v>
      </c>
      <c r="AH1011" s="67">
        <f t="shared" si="210"/>
        <v>17.972434588235295</v>
      </c>
      <c r="AI1011" s="67">
        <f t="shared" si="211"/>
        <v>0.47955819607843136</v>
      </c>
      <c r="AJ1011" s="67">
        <f t="shared" si="212"/>
        <v>0.33364760784313724</v>
      </c>
      <c r="AK1011" s="67">
        <f t="shared" si="213"/>
        <v>0.33364760784313724</v>
      </c>
      <c r="AL1011" s="67">
        <f t="shared" si="214"/>
        <v>0</v>
      </c>
      <c r="AM1011" s="59">
        <f>VLOOKUP(AG1011,'SCORE TALLER'!$AC$2:$AD$10,2,TRUE)*AM$2</f>
        <v>0</v>
      </c>
      <c r="AN1011" s="59">
        <f>VLOOKUP(AD1011,'SCORE TALLER'!$W$2:$X$10,2,TRUE)*AN$2</f>
        <v>0.08</v>
      </c>
      <c r="AO1011" s="59">
        <f>VLOOKUP(AB1011,'SCORE TALLER'!$S$2:$T$10,2,FALSE)*AO$2</f>
        <v>0.05</v>
      </c>
      <c r="AP1011" s="59">
        <f>VLOOKUP(AH1011,'SCORE TALLER'!$AE$2:$AF$10,2,TRUE)*AP$2</f>
        <v>0.24</v>
      </c>
      <c r="AQ1011" s="59">
        <f>VLOOKUP(AI1011,'SCORE TALLER'!$AG$2:$AH$10,2,TRUE)*AQ$2</f>
        <v>0.4</v>
      </c>
      <c r="AR1011" s="59">
        <f>VLOOKUP(AC1011,'SCORE TALLER'!$U$2:$V$10,2,FALSE)*AR$2</f>
        <v>0.04</v>
      </c>
      <c r="AS1011" s="59">
        <f>VLOOKUP(AE1011,'SCORE TALLER'!$Y$2:$Z$10,2,FALSE)*AS$2</f>
        <v>0.02</v>
      </c>
      <c r="AT1011" s="59">
        <f>VLOOKUP(Z1011,'SCORE TALLER'!$O$2:$P$10,2,TRUE)*AT$2</f>
        <v>0.04</v>
      </c>
      <c r="AU1011" s="59">
        <f>VLOOKUP(S1011,'SCORE TALLER'!$A$2:$B$10,2,FALSE)*AU$2</f>
        <v>0.25</v>
      </c>
      <c r="AV1011" s="59">
        <f>VLOOKUP(AJ1011,'SCORE TALLER'!$AI$2:$AJ$10,2,TRUE)*AV$2</f>
        <v>0.25</v>
      </c>
      <c r="AW1011" s="59">
        <f>VLOOKUP(AK1011,'SCORE TALLER'!$AK$2:$AL$10,2,TRUE)*AW$2</f>
        <v>0.25</v>
      </c>
      <c r="AX1011" s="59">
        <f>VLOOKUP(T1011,'SCORE TALLER'!$C$2:$D$10,2,FALSE)*AX$2</f>
        <v>0</v>
      </c>
      <c r="AY1011" s="59">
        <f>VLOOKUP(W1011,'SCORE TALLER'!$I$2:$J$10,2,TRUE)*AY$2</f>
        <v>0</v>
      </c>
      <c r="AZ1011" s="59">
        <f>VLOOKUP(X1011,'SCORE TALLER'!$K$2:$L$10,2,TRUE)*AZ$2</f>
        <v>0</v>
      </c>
      <c r="BA1011" s="59">
        <f>VLOOKUP(U1011,'SCORE TALLER'!$E$2:$F$10,2,FALSE)*BA$2</f>
        <v>0</v>
      </c>
      <c r="BB1011" s="59">
        <f>VLOOKUP(Y1011,'SCORE TALLER'!$M$2:$N$10,2,TRUE)*BB$2</f>
        <v>0.04</v>
      </c>
      <c r="BC1011" s="59">
        <f>VLOOKUP(AA1011,'SCORE TALLER'!$Q$2:$R$10,2,FALSE)*BC$2</f>
        <v>0</v>
      </c>
      <c r="BD1011" s="59">
        <f>VLOOKUP(V1011,'SCORE TALLER'!$G$2:$H$10,2,FALSE)*BD$2</f>
        <v>0</v>
      </c>
      <c r="BE1011" s="59">
        <f>VLOOKUP(AF1011,'SCORE TALLER'!$AA$2:$AB$10,2,FALSE)*BE$2</f>
        <v>0</v>
      </c>
      <c r="BF1011" s="59">
        <f>VLOOKUP(AL1011,'SCORE TALLER'!$AM$2:$AN$10,2,TRUE)*BF$2</f>
        <v>0</v>
      </c>
      <c r="BG1011" s="67">
        <f t="shared" si="215"/>
        <v>1.6600000000000001</v>
      </c>
      <c r="BH1011" s="67" t="str">
        <f>VLOOKUP(BG1011,'SCORE TALLER'!$AP$2:$AQ$7,2,TRUE)</f>
        <v>2. Normal</v>
      </c>
      <c r="BI1011" s="67" t="str">
        <f t="shared" si="217"/>
        <v>LBZ</v>
      </c>
      <c r="BJ1011" s="67" t="str">
        <f t="shared" si="217"/>
        <v>A</v>
      </c>
      <c r="BK1011" s="67" t="str">
        <f t="shared" si="218"/>
        <v>A</v>
      </c>
      <c r="BL1011" s="86">
        <f t="shared" si="216"/>
        <v>4254007</v>
      </c>
      <c r="BM1011" s="86">
        <f t="shared" si="219"/>
        <v>0</v>
      </c>
    </row>
    <row r="1012" spans="1:65" x14ac:dyDescent="0.3">
      <c r="A1012" s="57">
        <v>2042406004</v>
      </c>
      <c r="B1012" s="12" t="s">
        <v>1150</v>
      </c>
      <c r="C1012" s="58" t="s">
        <v>107</v>
      </c>
      <c r="D1012" s="58" t="s">
        <v>115</v>
      </c>
      <c r="E1012" s="58"/>
      <c r="F1012" s="58">
        <v>2869775</v>
      </c>
      <c r="G1012" s="58">
        <f t="shared" si="207"/>
        <v>2154575</v>
      </c>
      <c r="H1012" s="58">
        <f t="shared" si="208"/>
        <v>0</v>
      </c>
      <c r="I1012" s="58" t="e">
        <v>#N/A</v>
      </c>
      <c r="J1012" s="58">
        <v>106660</v>
      </c>
      <c r="K1012" s="58">
        <v>0</v>
      </c>
      <c r="L1012" s="58">
        <v>2400000</v>
      </c>
      <c r="M1012" s="58">
        <v>715200</v>
      </c>
      <c r="N1012" s="58">
        <f>VLOOKUP(AD1012,'tabla ingresos'!$A$3:$D$15,4,FALSE)</f>
        <v>1000000</v>
      </c>
      <c r="O1012" s="58">
        <v>0</v>
      </c>
      <c r="P1012" s="58">
        <v>0</v>
      </c>
      <c r="Q1012" s="58">
        <v>0</v>
      </c>
      <c r="R1012" s="12">
        <v>11001</v>
      </c>
      <c r="S1012" s="12" t="s">
        <v>87</v>
      </c>
      <c r="T1012" s="12" t="s">
        <v>89</v>
      </c>
      <c r="U1012" s="12" t="s">
        <v>10</v>
      </c>
      <c r="V1012" s="12">
        <v>4</v>
      </c>
      <c r="W1012" s="12">
        <v>0</v>
      </c>
      <c r="X1012" s="12">
        <v>0</v>
      </c>
      <c r="Y1012" s="59">
        <v>2.2602739726027399</v>
      </c>
      <c r="Z1012" s="59">
        <v>34.205479452054796</v>
      </c>
      <c r="AA1012" s="12">
        <v>2</v>
      </c>
      <c r="AB1012" s="12">
        <v>2</v>
      </c>
      <c r="AC1012" s="12">
        <v>2</v>
      </c>
      <c r="AD1012" s="12">
        <v>2</v>
      </c>
      <c r="AE1012" s="12">
        <v>1</v>
      </c>
      <c r="AF1012" s="58" t="s">
        <v>91</v>
      </c>
      <c r="AG1012" s="66">
        <f t="shared" si="209"/>
        <v>7.1106666666666665E-2</v>
      </c>
      <c r="AH1012" s="67">
        <f t="shared" si="210"/>
        <v>1.9131833333333332</v>
      </c>
      <c r="AI1012" s="67">
        <f t="shared" si="211"/>
        <v>0.4768</v>
      </c>
      <c r="AJ1012" s="67">
        <f t="shared" si="212"/>
        <v>1.4363833333333333</v>
      </c>
      <c r="AK1012" s="67">
        <f t="shared" si="213"/>
        <v>0</v>
      </c>
      <c r="AL1012" s="67">
        <f t="shared" si="214"/>
        <v>0</v>
      </c>
      <c r="AM1012" s="59">
        <f>VLOOKUP(AG1012,'SCORE TALLER'!$AC$2:$AD$10,2,TRUE)*AM$2</f>
        <v>0</v>
      </c>
      <c r="AN1012" s="59">
        <f>VLOOKUP(AD1012,'SCORE TALLER'!$W$2:$X$10,2,TRUE)*AN$2</f>
        <v>0.32</v>
      </c>
      <c r="AO1012" s="59">
        <f>VLOOKUP(AB1012,'SCORE TALLER'!$S$2:$T$10,2,FALSE)*AO$2</f>
        <v>0.04</v>
      </c>
      <c r="AP1012" s="59">
        <f>VLOOKUP(AH1012,'SCORE TALLER'!$AE$2:$AF$10,2,TRUE)*AP$2</f>
        <v>0</v>
      </c>
      <c r="AQ1012" s="59">
        <f>VLOOKUP(AI1012,'SCORE TALLER'!$AG$2:$AH$10,2,TRUE)*AQ$2</f>
        <v>0.4</v>
      </c>
      <c r="AR1012" s="59">
        <f>VLOOKUP(AC1012,'SCORE TALLER'!$U$2:$V$10,2,FALSE)*AR$2</f>
        <v>0.04</v>
      </c>
      <c r="AS1012" s="59">
        <f>VLOOKUP(AE1012,'SCORE TALLER'!$Y$2:$Z$10,2,FALSE)*AS$2</f>
        <v>0.03</v>
      </c>
      <c r="AT1012" s="59">
        <f>VLOOKUP(Z1012,'SCORE TALLER'!$O$2:$P$10,2,TRUE)*AT$2</f>
        <v>0.04</v>
      </c>
      <c r="AU1012" s="59">
        <f>VLOOKUP(S1012,'SCORE TALLER'!$A$2:$B$10,2,FALSE)*AU$2</f>
        <v>0.15000000000000002</v>
      </c>
      <c r="AV1012" s="59">
        <f>VLOOKUP(AJ1012,'SCORE TALLER'!$AI$2:$AJ$10,2,TRUE)*AV$2</f>
        <v>0.2</v>
      </c>
      <c r="AW1012" s="59">
        <f>VLOOKUP(AK1012,'SCORE TALLER'!$AK$2:$AL$10,2,TRUE)*AW$2</f>
        <v>0.25</v>
      </c>
      <c r="AX1012" s="59">
        <f>VLOOKUP(T1012,'SCORE TALLER'!$C$2:$D$10,2,FALSE)*AX$2</f>
        <v>0</v>
      </c>
      <c r="AY1012" s="59">
        <f>VLOOKUP(W1012,'SCORE TALLER'!$I$2:$J$10,2,TRUE)*AY$2</f>
        <v>0</v>
      </c>
      <c r="AZ1012" s="59">
        <f>VLOOKUP(X1012,'SCORE TALLER'!$K$2:$L$10,2,TRUE)*AZ$2</f>
        <v>0</v>
      </c>
      <c r="BA1012" s="59">
        <f>VLOOKUP(U1012,'SCORE TALLER'!$E$2:$F$10,2,FALSE)*BA$2</f>
        <v>0</v>
      </c>
      <c r="BB1012" s="59">
        <f>VLOOKUP(Y1012,'SCORE TALLER'!$M$2:$N$10,2,TRUE)*BB$2</f>
        <v>0.04</v>
      </c>
      <c r="BC1012" s="59">
        <f>VLOOKUP(AA1012,'SCORE TALLER'!$Q$2:$R$10,2,FALSE)*BC$2</f>
        <v>0</v>
      </c>
      <c r="BD1012" s="59">
        <f>VLOOKUP(V1012,'SCORE TALLER'!$G$2:$H$10,2,FALSE)*BD$2</f>
        <v>0</v>
      </c>
      <c r="BE1012" s="59">
        <f>VLOOKUP(AF1012,'SCORE TALLER'!$AA$2:$AB$10,2,FALSE)*BE$2</f>
        <v>0.30000000000000004</v>
      </c>
      <c r="BF1012" s="59">
        <f>VLOOKUP(AL1012,'SCORE TALLER'!$AM$2:$AN$10,2,TRUE)*BF$2</f>
        <v>0</v>
      </c>
      <c r="BG1012" s="67">
        <f t="shared" si="215"/>
        <v>1.81</v>
      </c>
      <c r="BH1012" s="67" t="str">
        <f>VLOOKUP(BG1012,'SCORE TALLER'!$AP$2:$AQ$7,2,TRUE)</f>
        <v>2. Normal</v>
      </c>
      <c r="BI1012" s="67" t="str">
        <f t="shared" si="217"/>
        <v>LBZ</v>
      </c>
      <c r="BJ1012" s="67" t="str">
        <f t="shared" si="217"/>
        <v>A</v>
      </c>
      <c r="BK1012" s="67" t="str">
        <f t="shared" si="218"/>
        <v>SIN</v>
      </c>
      <c r="BL1012" s="86">
        <f t="shared" si="216"/>
        <v>0</v>
      </c>
      <c r="BM1012" s="86">
        <f t="shared" si="219"/>
        <v>0</v>
      </c>
    </row>
    <row r="1013" spans="1:65" x14ac:dyDescent="0.3">
      <c r="A1013" s="57">
        <v>2046824820</v>
      </c>
      <c r="B1013" s="12" t="s">
        <v>1151</v>
      </c>
      <c r="C1013" s="58" t="s">
        <v>105</v>
      </c>
      <c r="D1013" s="58" t="s">
        <v>115</v>
      </c>
      <c r="E1013" s="58">
        <v>165000</v>
      </c>
      <c r="F1013" s="58">
        <v>5962782</v>
      </c>
      <c r="G1013" s="58">
        <f t="shared" si="207"/>
        <v>3990522</v>
      </c>
      <c r="H1013" s="58">
        <f t="shared" si="208"/>
        <v>3990522</v>
      </c>
      <c r="I1013" s="58">
        <v>5963000</v>
      </c>
      <c r="J1013" s="58">
        <v>197961</v>
      </c>
      <c r="K1013" s="58">
        <v>0</v>
      </c>
      <c r="L1013" s="58">
        <v>0</v>
      </c>
      <c r="M1013" s="58">
        <v>1972260</v>
      </c>
      <c r="N1013" s="58">
        <f>VLOOKUP(AD1013,'tabla ingresos'!$A$3:$D$15,4,FALSE)</f>
        <v>3000000</v>
      </c>
      <c r="O1013" s="58">
        <v>181312.46212977119</v>
      </c>
      <c r="P1013" s="58">
        <v>7265000</v>
      </c>
      <c r="Q1013" s="58">
        <v>0</v>
      </c>
      <c r="R1013" s="12">
        <v>13052</v>
      </c>
      <c r="S1013" s="12" t="s">
        <v>88</v>
      </c>
      <c r="T1013" s="12" t="s">
        <v>89</v>
      </c>
      <c r="U1013" s="12" t="s">
        <v>10</v>
      </c>
      <c r="V1013" s="12">
        <v>4</v>
      </c>
      <c r="W1013" s="12">
        <v>0</v>
      </c>
      <c r="X1013" s="12">
        <v>0</v>
      </c>
      <c r="Y1013" s="59">
        <v>6.7178082191780826</v>
      </c>
      <c r="Z1013" s="59">
        <v>29.906849315068492</v>
      </c>
      <c r="AA1013" s="12">
        <v>1</v>
      </c>
      <c r="AB1013" s="12">
        <v>2</v>
      </c>
      <c r="AC1013" s="12">
        <v>1</v>
      </c>
      <c r="AD1013" s="12">
        <v>4</v>
      </c>
      <c r="AE1013" s="12">
        <v>2</v>
      </c>
      <c r="AF1013" s="58" t="s">
        <v>10</v>
      </c>
      <c r="AG1013" s="66">
        <f t="shared" si="209"/>
        <v>8.4282991584393591E-2</v>
      </c>
      <c r="AH1013" s="67">
        <f t="shared" si="210"/>
        <v>2.9395071111111113</v>
      </c>
      <c r="AI1013" s="67">
        <f t="shared" si="211"/>
        <v>0.47494666666666668</v>
      </c>
      <c r="AJ1013" s="67">
        <f t="shared" si="212"/>
        <v>0.88678266666666672</v>
      </c>
      <c r="AK1013" s="67">
        <f t="shared" si="213"/>
        <v>0.88678266666666672</v>
      </c>
      <c r="AL1013" s="67">
        <f t="shared" si="214"/>
        <v>0</v>
      </c>
      <c r="AM1013" s="59">
        <f>VLOOKUP(AG1013,'SCORE TALLER'!$AC$2:$AD$10,2,TRUE)*AM$2</f>
        <v>0</v>
      </c>
      <c r="AN1013" s="59">
        <f>VLOOKUP(AD1013,'SCORE TALLER'!$W$2:$X$10,2,TRUE)*AN$2</f>
        <v>0.24</v>
      </c>
      <c r="AO1013" s="59">
        <f>VLOOKUP(AB1013,'SCORE TALLER'!$S$2:$T$10,2,FALSE)*AO$2</f>
        <v>0.04</v>
      </c>
      <c r="AP1013" s="59">
        <f>VLOOKUP(AH1013,'SCORE TALLER'!$AE$2:$AF$10,2,TRUE)*AP$2</f>
        <v>0</v>
      </c>
      <c r="AQ1013" s="59">
        <f>VLOOKUP(AI1013,'SCORE TALLER'!$AG$2:$AH$10,2,TRUE)*AQ$2</f>
        <v>0.4</v>
      </c>
      <c r="AR1013" s="59">
        <f>VLOOKUP(AC1013,'SCORE TALLER'!$U$2:$V$10,2,FALSE)*AR$2</f>
        <v>0.05</v>
      </c>
      <c r="AS1013" s="59">
        <f>VLOOKUP(AE1013,'SCORE TALLER'!$Y$2:$Z$10,2,FALSE)*AS$2</f>
        <v>0.01</v>
      </c>
      <c r="AT1013" s="59">
        <f>VLOOKUP(Z1013,'SCORE TALLER'!$O$2:$P$10,2,TRUE)*AT$2</f>
        <v>0.04</v>
      </c>
      <c r="AU1013" s="59">
        <f>VLOOKUP(S1013,'SCORE TALLER'!$A$2:$B$10,2,FALSE)*AU$2</f>
        <v>0.25</v>
      </c>
      <c r="AV1013" s="59">
        <f>VLOOKUP(AJ1013,'SCORE TALLER'!$AI$2:$AJ$10,2,TRUE)*AV$2</f>
        <v>0.25</v>
      </c>
      <c r="AW1013" s="59">
        <f>VLOOKUP(AK1013,'SCORE TALLER'!$AK$2:$AL$10,2,TRUE)*AW$2</f>
        <v>0.25</v>
      </c>
      <c r="AX1013" s="59">
        <f>VLOOKUP(T1013,'SCORE TALLER'!$C$2:$D$10,2,FALSE)*AX$2</f>
        <v>0</v>
      </c>
      <c r="AY1013" s="59">
        <f>VLOOKUP(W1013,'SCORE TALLER'!$I$2:$J$10,2,TRUE)*AY$2</f>
        <v>0</v>
      </c>
      <c r="AZ1013" s="59">
        <f>VLOOKUP(X1013,'SCORE TALLER'!$K$2:$L$10,2,TRUE)*AZ$2</f>
        <v>0</v>
      </c>
      <c r="BA1013" s="59">
        <f>VLOOKUP(U1013,'SCORE TALLER'!$E$2:$F$10,2,FALSE)*BA$2</f>
        <v>0</v>
      </c>
      <c r="BB1013" s="59">
        <f>VLOOKUP(Y1013,'SCORE TALLER'!$M$2:$N$10,2,TRUE)*BB$2</f>
        <v>0.02</v>
      </c>
      <c r="BC1013" s="59">
        <f>VLOOKUP(AA1013,'SCORE TALLER'!$Q$2:$R$10,2,FALSE)*BC$2</f>
        <v>0.05</v>
      </c>
      <c r="BD1013" s="59">
        <f>VLOOKUP(V1013,'SCORE TALLER'!$G$2:$H$10,2,FALSE)*BD$2</f>
        <v>0</v>
      </c>
      <c r="BE1013" s="59">
        <f>VLOOKUP(AF1013,'SCORE TALLER'!$AA$2:$AB$10,2,FALSE)*BE$2</f>
        <v>0</v>
      </c>
      <c r="BF1013" s="59">
        <f>VLOOKUP(AL1013,'SCORE TALLER'!$AM$2:$AN$10,2,TRUE)*BF$2</f>
        <v>0</v>
      </c>
      <c r="BG1013" s="67">
        <f t="shared" si="215"/>
        <v>1.6</v>
      </c>
      <c r="BH1013" s="67" t="str">
        <f>VLOOKUP(BG1013,'SCORE TALLER'!$AP$2:$AQ$7,2,TRUE)</f>
        <v>2. Normal</v>
      </c>
      <c r="BI1013" s="67" t="str">
        <f t="shared" si="217"/>
        <v>LBZ</v>
      </c>
      <c r="BJ1013" s="67" t="str">
        <f t="shared" si="217"/>
        <v>A</v>
      </c>
      <c r="BK1013" s="67" t="str">
        <f t="shared" si="218"/>
        <v>A</v>
      </c>
      <c r="BL1013" s="86">
        <f t="shared" si="216"/>
        <v>3990522</v>
      </c>
      <c r="BM1013" s="86">
        <f t="shared" si="219"/>
        <v>0</v>
      </c>
    </row>
    <row r="1014" spans="1:65" x14ac:dyDescent="0.3">
      <c r="A1014" s="57">
        <v>2060048242</v>
      </c>
      <c r="B1014" s="12" t="s">
        <v>1152</v>
      </c>
      <c r="C1014" s="58" t="s">
        <v>105</v>
      </c>
      <c r="D1014" s="58" t="s">
        <v>115</v>
      </c>
      <c r="E1014" s="58"/>
      <c r="F1014" s="58">
        <v>4461495</v>
      </c>
      <c r="G1014" s="58">
        <f t="shared" si="207"/>
        <v>3045066</v>
      </c>
      <c r="H1014" s="58">
        <f t="shared" si="208"/>
        <v>745066</v>
      </c>
      <c r="I1014" s="58">
        <v>4461000</v>
      </c>
      <c r="J1014" s="58">
        <v>143758</v>
      </c>
      <c r="K1014" s="58">
        <v>0</v>
      </c>
      <c r="L1014" s="58">
        <v>2300000</v>
      </c>
      <c r="M1014" s="58">
        <v>1416429</v>
      </c>
      <c r="N1014" s="58">
        <f>VLOOKUP(AD1014,'tabla ingresos'!$A$3:$D$15,4,FALSE)</f>
        <v>2000000</v>
      </c>
      <c r="O1014" s="58">
        <v>107774.34903334908</v>
      </c>
      <c r="P1014" s="58">
        <v>4845000</v>
      </c>
      <c r="Q1014" s="58">
        <v>0</v>
      </c>
      <c r="R1014" s="12">
        <v>13836</v>
      </c>
      <c r="S1014" s="12" t="s">
        <v>87</v>
      </c>
      <c r="T1014" s="12" t="s">
        <v>89</v>
      </c>
      <c r="U1014" s="12" t="s">
        <v>10</v>
      </c>
      <c r="V1014" s="12">
        <v>4</v>
      </c>
      <c r="W1014" s="12">
        <v>0</v>
      </c>
      <c r="X1014" s="12">
        <v>0</v>
      </c>
      <c r="Y1014" s="59">
        <v>2.4493150684931506</v>
      </c>
      <c r="Z1014" s="59">
        <v>34.991780821917807</v>
      </c>
      <c r="AA1014" s="12">
        <v>2</v>
      </c>
      <c r="AB1014" s="12">
        <v>4</v>
      </c>
      <c r="AC1014" s="12">
        <v>2</v>
      </c>
      <c r="AD1014" s="12">
        <v>3</v>
      </c>
      <c r="AE1014" s="12">
        <v>3</v>
      </c>
      <c r="AF1014" s="58" t="s">
        <v>10</v>
      </c>
      <c r="AG1014" s="66">
        <f t="shared" si="209"/>
        <v>8.3844116344449687E-2</v>
      </c>
      <c r="AH1014" s="67">
        <f t="shared" si="210"/>
        <v>3.1021649999999998</v>
      </c>
      <c r="AI1014" s="67">
        <f t="shared" si="211"/>
        <v>0.47214299999999998</v>
      </c>
      <c r="AJ1014" s="67">
        <f t="shared" si="212"/>
        <v>1.0150220000000001</v>
      </c>
      <c r="AK1014" s="67">
        <f t="shared" si="213"/>
        <v>0.24835533333333334</v>
      </c>
      <c r="AL1014" s="67">
        <f t="shared" si="214"/>
        <v>0</v>
      </c>
      <c r="AM1014" s="59">
        <f>VLOOKUP(AG1014,'SCORE TALLER'!$AC$2:$AD$10,2,TRUE)*AM$2</f>
        <v>0</v>
      </c>
      <c r="AN1014" s="59">
        <f>VLOOKUP(AD1014,'SCORE TALLER'!$W$2:$X$10,2,TRUE)*AN$2</f>
        <v>0.32</v>
      </c>
      <c r="AO1014" s="59">
        <f>VLOOKUP(AB1014,'SCORE TALLER'!$S$2:$T$10,2,FALSE)*AO$2</f>
        <v>0.02</v>
      </c>
      <c r="AP1014" s="59">
        <f>VLOOKUP(AH1014,'SCORE TALLER'!$AE$2:$AF$10,2,TRUE)*AP$2</f>
        <v>0</v>
      </c>
      <c r="AQ1014" s="59">
        <f>VLOOKUP(AI1014,'SCORE TALLER'!$AG$2:$AH$10,2,TRUE)*AQ$2</f>
        <v>0.4</v>
      </c>
      <c r="AR1014" s="59">
        <f>VLOOKUP(AC1014,'SCORE TALLER'!$U$2:$V$10,2,FALSE)*AR$2</f>
        <v>0.04</v>
      </c>
      <c r="AS1014" s="59">
        <f>VLOOKUP(AE1014,'SCORE TALLER'!$Y$2:$Z$10,2,FALSE)*AS$2</f>
        <v>0.02</v>
      </c>
      <c r="AT1014" s="59">
        <f>VLOOKUP(Z1014,'SCORE TALLER'!$O$2:$P$10,2,TRUE)*AT$2</f>
        <v>0.04</v>
      </c>
      <c r="AU1014" s="59">
        <f>VLOOKUP(S1014,'SCORE TALLER'!$A$2:$B$10,2,FALSE)*AU$2</f>
        <v>0.15000000000000002</v>
      </c>
      <c r="AV1014" s="59">
        <f>VLOOKUP(AJ1014,'SCORE TALLER'!$AI$2:$AJ$10,2,TRUE)*AV$2</f>
        <v>0.2</v>
      </c>
      <c r="AW1014" s="59">
        <f>VLOOKUP(AK1014,'SCORE TALLER'!$AK$2:$AL$10,2,TRUE)*AW$2</f>
        <v>0.25</v>
      </c>
      <c r="AX1014" s="59">
        <f>VLOOKUP(T1014,'SCORE TALLER'!$C$2:$D$10,2,FALSE)*AX$2</f>
        <v>0</v>
      </c>
      <c r="AY1014" s="59">
        <f>VLOOKUP(W1014,'SCORE TALLER'!$I$2:$J$10,2,TRUE)*AY$2</f>
        <v>0</v>
      </c>
      <c r="AZ1014" s="59">
        <f>VLOOKUP(X1014,'SCORE TALLER'!$K$2:$L$10,2,TRUE)*AZ$2</f>
        <v>0</v>
      </c>
      <c r="BA1014" s="59">
        <f>VLOOKUP(U1014,'SCORE TALLER'!$E$2:$F$10,2,FALSE)*BA$2</f>
        <v>0</v>
      </c>
      <c r="BB1014" s="59">
        <f>VLOOKUP(Y1014,'SCORE TALLER'!$M$2:$N$10,2,TRUE)*BB$2</f>
        <v>0.04</v>
      </c>
      <c r="BC1014" s="59">
        <f>VLOOKUP(AA1014,'SCORE TALLER'!$Q$2:$R$10,2,FALSE)*BC$2</f>
        <v>0</v>
      </c>
      <c r="BD1014" s="59">
        <f>VLOOKUP(V1014,'SCORE TALLER'!$G$2:$H$10,2,FALSE)*BD$2</f>
        <v>0</v>
      </c>
      <c r="BE1014" s="59">
        <f>VLOOKUP(AF1014,'SCORE TALLER'!$AA$2:$AB$10,2,FALSE)*BE$2</f>
        <v>0</v>
      </c>
      <c r="BF1014" s="59">
        <f>VLOOKUP(AL1014,'SCORE TALLER'!$AM$2:$AN$10,2,TRUE)*BF$2</f>
        <v>0</v>
      </c>
      <c r="BG1014" s="67">
        <f t="shared" si="215"/>
        <v>1.4800000000000002</v>
      </c>
      <c r="BH1014" s="67" t="str">
        <f>VLOOKUP(BG1014,'SCORE TALLER'!$AP$2:$AQ$7,2,TRUE)</f>
        <v>2. Normal</v>
      </c>
      <c r="BI1014" s="67" t="str">
        <f t="shared" si="217"/>
        <v>LBZ</v>
      </c>
      <c r="BJ1014" s="67" t="str">
        <f t="shared" si="217"/>
        <v>A</v>
      </c>
      <c r="BK1014" s="67" t="str">
        <f t="shared" si="218"/>
        <v>A</v>
      </c>
      <c r="BL1014" s="86">
        <f t="shared" si="216"/>
        <v>745066</v>
      </c>
      <c r="BM1014" s="86">
        <f t="shared" si="219"/>
        <v>0</v>
      </c>
    </row>
    <row r="1015" spans="1:65" x14ac:dyDescent="0.3">
      <c r="A1015" s="57">
        <v>2044020880</v>
      </c>
      <c r="B1015" s="12" t="s">
        <v>1153</v>
      </c>
      <c r="C1015" s="58" t="s">
        <v>105</v>
      </c>
      <c r="D1015" s="58" t="s">
        <v>115</v>
      </c>
      <c r="E1015" s="58"/>
      <c r="F1015" s="58">
        <v>4528947</v>
      </c>
      <c r="G1015" s="58">
        <f t="shared" si="207"/>
        <v>3121454</v>
      </c>
      <c r="H1015" s="58">
        <f t="shared" si="208"/>
        <v>3121454</v>
      </c>
      <c r="I1015" s="58">
        <v>4529000</v>
      </c>
      <c r="J1015" s="58">
        <v>150732</v>
      </c>
      <c r="K1015" s="58">
        <v>0</v>
      </c>
      <c r="L1015" s="58">
        <v>0</v>
      </c>
      <c r="M1015" s="58">
        <v>1407493</v>
      </c>
      <c r="N1015" s="58">
        <f>VLOOKUP(AD1015,'tabla ingresos'!$A$3:$D$15,4,FALSE)</f>
        <v>2000000</v>
      </c>
      <c r="O1015" s="58">
        <v>83548.012153795236</v>
      </c>
      <c r="P1015" s="58">
        <v>3093000</v>
      </c>
      <c r="Q1015" s="58">
        <v>0</v>
      </c>
      <c r="R1015" s="12">
        <v>13052</v>
      </c>
      <c r="S1015" s="12" t="s">
        <v>88</v>
      </c>
      <c r="T1015" s="12" t="s">
        <v>89</v>
      </c>
      <c r="U1015" s="12" t="s">
        <v>10</v>
      </c>
      <c r="V1015" s="12">
        <v>4</v>
      </c>
      <c r="W1015" s="12">
        <v>0</v>
      </c>
      <c r="X1015" s="12">
        <v>0</v>
      </c>
      <c r="Y1015" s="59">
        <v>3.989041095890411</v>
      </c>
      <c r="Z1015" s="59">
        <v>34.350684931506848</v>
      </c>
      <c r="AA1015" s="12">
        <v>1</v>
      </c>
      <c r="AB1015" s="12">
        <v>2</v>
      </c>
      <c r="AC1015" s="12">
        <v>1</v>
      </c>
      <c r="AD1015" s="12">
        <v>3</v>
      </c>
      <c r="AE1015" s="12">
        <v>3</v>
      </c>
      <c r="AF1015" s="58" t="s">
        <v>10</v>
      </c>
      <c r="AG1015" s="66">
        <f t="shared" si="209"/>
        <v>7.8093337384598407E-2</v>
      </c>
      <c r="AH1015" s="67">
        <f t="shared" si="210"/>
        <v>2.5406490000000002</v>
      </c>
      <c r="AI1015" s="67">
        <f t="shared" si="211"/>
        <v>0.46916433333333335</v>
      </c>
      <c r="AJ1015" s="67">
        <f t="shared" si="212"/>
        <v>1.0404846666666667</v>
      </c>
      <c r="AK1015" s="67">
        <f t="shared" si="213"/>
        <v>1.0404846666666667</v>
      </c>
      <c r="AL1015" s="67">
        <f t="shared" si="214"/>
        <v>0</v>
      </c>
      <c r="AM1015" s="59">
        <f>VLOOKUP(AG1015,'SCORE TALLER'!$AC$2:$AD$10,2,TRUE)*AM$2</f>
        <v>0</v>
      </c>
      <c r="AN1015" s="59">
        <f>VLOOKUP(AD1015,'SCORE TALLER'!$W$2:$X$10,2,TRUE)*AN$2</f>
        <v>0.32</v>
      </c>
      <c r="AO1015" s="59">
        <f>VLOOKUP(AB1015,'SCORE TALLER'!$S$2:$T$10,2,FALSE)*AO$2</f>
        <v>0.04</v>
      </c>
      <c r="AP1015" s="59">
        <f>VLOOKUP(AH1015,'SCORE TALLER'!$AE$2:$AF$10,2,TRUE)*AP$2</f>
        <v>0</v>
      </c>
      <c r="AQ1015" s="59">
        <f>VLOOKUP(AI1015,'SCORE TALLER'!$AG$2:$AH$10,2,TRUE)*AQ$2</f>
        <v>0.4</v>
      </c>
      <c r="AR1015" s="59">
        <f>VLOOKUP(AC1015,'SCORE TALLER'!$U$2:$V$10,2,FALSE)*AR$2</f>
        <v>0.05</v>
      </c>
      <c r="AS1015" s="59">
        <f>VLOOKUP(AE1015,'SCORE TALLER'!$Y$2:$Z$10,2,FALSE)*AS$2</f>
        <v>0.02</v>
      </c>
      <c r="AT1015" s="59">
        <f>VLOOKUP(Z1015,'SCORE TALLER'!$O$2:$P$10,2,TRUE)*AT$2</f>
        <v>0.04</v>
      </c>
      <c r="AU1015" s="59">
        <f>VLOOKUP(S1015,'SCORE TALLER'!$A$2:$B$10,2,FALSE)*AU$2</f>
        <v>0.25</v>
      </c>
      <c r="AV1015" s="59">
        <f>VLOOKUP(AJ1015,'SCORE TALLER'!$AI$2:$AJ$10,2,TRUE)*AV$2</f>
        <v>0.2</v>
      </c>
      <c r="AW1015" s="59">
        <f>VLOOKUP(AK1015,'SCORE TALLER'!$AK$2:$AL$10,2,TRUE)*AW$2</f>
        <v>0.2</v>
      </c>
      <c r="AX1015" s="59">
        <f>VLOOKUP(T1015,'SCORE TALLER'!$C$2:$D$10,2,FALSE)*AX$2</f>
        <v>0</v>
      </c>
      <c r="AY1015" s="59">
        <f>VLOOKUP(W1015,'SCORE TALLER'!$I$2:$J$10,2,TRUE)*AY$2</f>
        <v>0</v>
      </c>
      <c r="AZ1015" s="59">
        <f>VLOOKUP(X1015,'SCORE TALLER'!$K$2:$L$10,2,TRUE)*AZ$2</f>
        <v>0</v>
      </c>
      <c r="BA1015" s="59">
        <f>VLOOKUP(U1015,'SCORE TALLER'!$E$2:$F$10,2,FALSE)*BA$2</f>
        <v>0</v>
      </c>
      <c r="BB1015" s="59">
        <f>VLOOKUP(Y1015,'SCORE TALLER'!$M$2:$N$10,2,TRUE)*BB$2</f>
        <v>0.04</v>
      </c>
      <c r="BC1015" s="59">
        <f>VLOOKUP(AA1015,'SCORE TALLER'!$Q$2:$R$10,2,FALSE)*BC$2</f>
        <v>0.05</v>
      </c>
      <c r="BD1015" s="59">
        <f>VLOOKUP(V1015,'SCORE TALLER'!$G$2:$H$10,2,FALSE)*BD$2</f>
        <v>0</v>
      </c>
      <c r="BE1015" s="59">
        <f>VLOOKUP(AF1015,'SCORE TALLER'!$AA$2:$AB$10,2,FALSE)*BE$2</f>
        <v>0</v>
      </c>
      <c r="BF1015" s="59">
        <f>VLOOKUP(AL1015,'SCORE TALLER'!$AM$2:$AN$10,2,TRUE)*BF$2</f>
        <v>0</v>
      </c>
      <c r="BG1015" s="67">
        <f t="shared" si="215"/>
        <v>1.61</v>
      </c>
      <c r="BH1015" s="67" t="str">
        <f>VLOOKUP(BG1015,'SCORE TALLER'!$AP$2:$AQ$7,2,TRUE)</f>
        <v>2. Normal</v>
      </c>
      <c r="BI1015" s="67" t="str">
        <f t="shared" si="217"/>
        <v>LBZ</v>
      </c>
      <c r="BJ1015" s="67" t="str">
        <f t="shared" si="217"/>
        <v>A</v>
      </c>
      <c r="BK1015" s="67" t="str">
        <f t="shared" si="218"/>
        <v>A</v>
      </c>
      <c r="BL1015" s="86">
        <f t="shared" si="216"/>
        <v>3121454</v>
      </c>
      <c r="BM1015" s="86">
        <f t="shared" si="219"/>
        <v>0</v>
      </c>
    </row>
    <row r="1016" spans="1:65" x14ac:dyDescent="0.3">
      <c r="A1016" s="57">
        <v>2002844864</v>
      </c>
      <c r="B1016" s="12" t="s">
        <v>1154</v>
      </c>
      <c r="C1016" s="58" t="s">
        <v>105</v>
      </c>
      <c r="D1016" s="58" t="s">
        <v>115</v>
      </c>
      <c r="E1016" s="58"/>
      <c r="F1016" s="58">
        <v>3593638</v>
      </c>
      <c r="G1016" s="58">
        <f t="shared" si="207"/>
        <v>2193397</v>
      </c>
      <c r="H1016" s="58">
        <f t="shared" si="208"/>
        <v>2193397</v>
      </c>
      <c r="I1016" s="58">
        <v>3594000</v>
      </c>
      <c r="J1016" s="58">
        <v>213320</v>
      </c>
      <c r="K1016" s="58">
        <v>0</v>
      </c>
      <c r="L1016" s="58">
        <v>0</v>
      </c>
      <c r="M1016" s="58">
        <v>1400241</v>
      </c>
      <c r="N1016" s="58">
        <f>VLOOKUP(AD1016,'tabla ingresos'!$A$3:$D$15,4,FALSE)</f>
        <v>2000000</v>
      </c>
      <c r="O1016" s="58">
        <v>91494.044816081601</v>
      </c>
      <c r="P1016" s="58">
        <v>4023000</v>
      </c>
      <c r="Q1016" s="58">
        <v>0</v>
      </c>
      <c r="R1016" s="12">
        <v>13052</v>
      </c>
      <c r="S1016" s="12" t="s">
        <v>88</v>
      </c>
      <c r="T1016" s="12" t="s">
        <v>89</v>
      </c>
      <c r="U1016" s="12" t="s">
        <v>10</v>
      </c>
      <c r="V1016" s="12">
        <v>4</v>
      </c>
      <c r="W1016" s="12">
        <v>0</v>
      </c>
      <c r="X1016" s="12">
        <v>0</v>
      </c>
      <c r="Y1016" s="59">
        <v>5.9232876712328766</v>
      </c>
      <c r="Z1016" s="59">
        <v>43.104109589041094</v>
      </c>
      <c r="AA1016" s="12">
        <v>1</v>
      </c>
      <c r="AB1016" s="12">
        <v>2</v>
      </c>
      <c r="AC1016" s="12">
        <v>1</v>
      </c>
      <c r="AD1016" s="12">
        <v>3</v>
      </c>
      <c r="AE1016" s="12">
        <v>3</v>
      </c>
      <c r="AF1016" s="58" t="s">
        <v>10</v>
      </c>
      <c r="AG1016" s="66">
        <f t="shared" si="209"/>
        <v>0.10160468160536053</v>
      </c>
      <c r="AH1016" s="67">
        <f t="shared" si="210"/>
        <v>2.5388793333333335</v>
      </c>
      <c r="AI1016" s="67">
        <f t="shared" si="211"/>
        <v>0.46674700000000002</v>
      </c>
      <c r="AJ1016" s="67">
        <f t="shared" si="212"/>
        <v>0.73113233333333338</v>
      </c>
      <c r="AK1016" s="67">
        <f t="shared" si="213"/>
        <v>0.73113233333333338</v>
      </c>
      <c r="AL1016" s="67">
        <f t="shared" si="214"/>
        <v>0</v>
      </c>
      <c r="AM1016" s="59">
        <f>VLOOKUP(AG1016,'SCORE TALLER'!$AC$2:$AD$10,2,TRUE)*AM$2</f>
        <v>0</v>
      </c>
      <c r="AN1016" s="59">
        <f>VLOOKUP(AD1016,'SCORE TALLER'!$W$2:$X$10,2,TRUE)*AN$2</f>
        <v>0.32</v>
      </c>
      <c r="AO1016" s="59">
        <f>VLOOKUP(AB1016,'SCORE TALLER'!$S$2:$T$10,2,FALSE)*AO$2</f>
        <v>0.04</v>
      </c>
      <c r="AP1016" s="59">
        <f>VLOOKUP(AH1016,'SCORE TALLER'!$AE$2:$AF$10,2,TRUE)*AP$2</f>
        <v>0</v>
      </c>
      <c r="AQ1016" s="59">
        <f>VLOOKUP(AI1016,'SCORE TALLER'!$AG$2:$AH$10,2,TRUE)*AQ$2</f>
        <v>0.4</v>
      </c>
      <c r="AR1016" s="59">
        <f>VLOOKUP(AC1016,'SCORE TALLER'!$U$2:$V$10,2,FALSE)*AR$2</f>
        <v>0.05</v>
      </c>
      <c r="AS1016" s="59">
        <f>VLOOKUP(AE1016,'SCORE TALLER'!$Y$2:$Z$10,2,FALSE)*AS$2</f>
        <v>0.02</v>
      </c>
      <c r="AT1016" s="59">
        <f>VLOOKUP(Z1016,'SCORE TALLER'!$O$2:$P$10,2,TRUE)*AT$2</f>
        <v>0.03</v>
      </c>
      <c r="AU1016" s="59">
        <f>VLOOKUP(S1016,'SCORE TALLER'!$A$2:$B$10,2,FALSE)*AU$2</f>
        <v>0.25</v>
      </c>
      <c r="AV1016" s="59">
        <f>VLOOKUP(AJ1016,'SCORE TALLER'!$AI$2:$AJ$10,2,TRUE)*AV$2</f>
        <v>0.25</v>
      </c>
      <c r="AW1016" s="59">
        <f>VLOOKUP(AK1016,'SCORE TALLER'!$AK$2:$AL$10,2,TRUE)*AW$2</f>
        <v>0.25</v>
      </c>
      <c r="AX1016" s="59">
        <f>VLOOKUP(T1016,'SCORE TALLER'!$C$2:$D$10,2,FALSE)*AX$2</f>
        <v>0</v>
      </c>
      <c r="AY1016" s="59">
        <f>VLOOKUP(W1016,'SCORE TALLER'!$I$2:$J$10,2,TRUE)*AY$2</f>
        <v>0</v>
      </c>
      <c r="AZ1016" s="59">
        <f>VLOOKUP(X1016,'SCORE TALLER'!$K$2:$L$10,2,TRUE)*AZ$2</f>
        <v>0</v>
      </c>
      <c r="BA1016" s="59">
        <f>VLOOKUP(U1016,'SCORE TALLER'!$E$2:$F$10,2,FALSE)*BA$2</f>
        <v>0</v>
      </c>
      <c r="BB1016" s="59">
        <f>VLOOKUP(Y1016,'SCORE TALLER'!$M$2:$N$10,2,TRUE)*BB$2</f>
        <v>0.03</v>
      </c>
      <c r="BC1016" s="59">
        <f>VLOOKUP(AA1016,'SCORE TALLER'!$Q$2:$R$10,2,FALSE)*BC$2</f>
        <v>0.05</v>
      </c>
      <c r="BD1016" s="59">
        <f>VLOOKUP(V1016,'SCORE TALLER'!$G$2:$H$10,2,FALSE)*BD$2</f>
        <v>0</v>
      </c>
      <c r="BE1016" s="59">
        <f>VLOOKUP(AF1016,'SCORE TALLER'!$AA$2:$AB$10,2,FALSE)*BE$2</f>
        <v>0</v>
      </c>
      <c r="BF1016" s="59">
        <f>VLOOKUP(AL1016,'SCORE TALLER'!$AM$2:$AN$10,2,TRUE)*BF$2</f>
        <v>0</v>
      </c>
      <c r="BG1016" s="67">
        <f t="shared" si="215"/>
        <v>1.6900000000000002</v>
      </c>
      <c r="BH1016" s="67" t="str">
        <f>VLOOKUP(BG1016,'SCORE TALLER'!$AP$2:$AQ$7,2,TRUE)</f>
        <v>2. Normal</v>
      </c>
      <c r="BI1016" s="67" t="str">
        <f t="shared" si="217"/>
        <v>LBZ</v>
      </c>
      <c r="BJ1016" s="67" t="str">
        <f t="shared" si="217"/>
        <v>A</v>
      </c>
      <c r="BK1016" s="67" t="str">
        <f t="shared" si="218"/>
        <v>A</v>
      </c>
      <c r="BL1016" s="86">
        <f t="shared" si="216"/>
        <v>2193397</v>
      </c>
      <c r="BM1016" s="86">
        <f t="shared" si="219"/>
        <v>0</v>
      </c>
    </row>
    <row r="1017" spans="1:65" x14ac:dyDescent="0.3">
      <c r="A1017" s="57">
        <v>2202464662</v>
      </c>
      <c r="B1017" s="12" t="s">
        <v>1155</v>
      </c>
      <c r="C1017" s="58" t="s">
        <v>105</v>
      </c>
      <c r="D1017" s="58" t="s">
        <v>115</v>
      </c>
      <c r="E1017" s="58"/>
      <c r="F1017" s="58">
        <v>4091254</v>
      </c>
      <c r="G1017" s="58">
        <f t="shared" si="207"/>
        <v>2700634</v>
      </c>
      <c r="H1017" s="58">
        <f t="shared" si="208"/>
        <v>2700634</v>
      </c>
      <c r="I1017" s="58">
        <v>4091000</v>
      </c>
      <c r="J1017" s="58">
        <v>246731</v>
      </c>
      <c r="K1017" s="58">
        <v>0</v>
      </c>
      <c r="L1017" s="58">
        <v>0</v>
      </c>
      <c r="M1017" s="58">
        <v>1390620</v>
      </c>
      <c r="N1017" s="58">
        <f>VLOOKUP(AD1017,'tabla ingresos'!$A$3:$D$15,4,FALSE)</f>
        <v>2000000</v>
      </c>
      <c r="O1017" s="58">
        <v>66733.343054705314</v>
      </c>
      <c r="P1017" s="58">
        <v>3000000</v>
      </c>
      <c r="Q1017" s="58">
        <v>0</v>
      </c>
      <c r="R1017" s="12">
        <v>68547</v>
      </c>
      <c r="S1017" s="12" t="s">
        <v>88</v>
      </c>
      <c r="T1017" s="12" t="s">
        <v>89</v>
      </c>
      <c r="U1017" s="12" t="s">
        <v>10</v>
      </c>
      <c r="V1017" s="12">
        <v>4</v>
      </c>
      <c r="W1017" s="12">
        <v>0</v>
      </c>
      <c r="X1017" s="12">
        <v>0</v>
      </c>
      <c r="Y1017" s="59">
        <v>2.8958904109589043</v>
      </c>
      <c r="Z1017" s="59">
        <v>31.416438356164385</v>
      </c>
      <c r="AA1017" s="12">
        <v>1</v>
      </c>
      <c r="AB1017" s="12">
        <v>4</v>
      </c>
      <c r="AC1017" s="12">
        <v>2</v>
      </c>
      <c r="AD1017" s="12">
        <v>3</v>
      </c>
      <c r="AE1017" s="12">
        <v>3</v>
      </c>
      <c r="AF1017" s="58" t="s">
        <v>10</v>
      </c>
      <c r="AG1017" s="66">
        <f t="shared" si="209"/>
        <v>0.10448811435156843</v>
      </c>
      <c r="AH1017" s="67">
        <f t="shared" si="210"/>
        <v>2.3637513333333335</v>
      </c>
      <c r="AI1017" s="67">
        <f t="shared" si="211"/>
        <v>0.46354000000000001</v>
      </c>
      <c r="AJ1017" s="67">
        <f t="shared" si="212"/>
        <v>0.90021133333333336</v>
      </c>
      <c r="AK1017" s="67">
        <f t="shared" si="213"/>
        <v>0.90021133333333336</v>
      </c>
      <c r="AL1017" s="67">
        <f t="shared" si="214"/>
        <v>0</v>
      </c>
      <c r="AM1017" s="59">
        <f>VLOOKUP(AG1017,'SCORE TALLER'!$AC$2:$AD$10,2,TRUE)*AM$2</f>
        <v>0</v>
      </c>
      <c r="AN1017" s="59">
        <f>VLOOKUP(AD1017,'SCORE TALLER'!$W$2:$X$10,2,TRUE)*AN$2</f>
        <v>0.32</v>
      </c>
      <c r="AO1017" s="59">
        <f>VLOOKUP(AB1017,'SCORE TALLER'!$S$2:$T$10,2,FALSE)*AO$2</f>
        <v>0.02</v>
      </c>
      <c r="AP1017" s="59">
        <f>VLOOKUP(AH1017,'SCORE TALLER'!$AE$2:$AF$10,2,TRUE)*AP$2</f>
        <v>0</v>
      </c>
      <c r="AQ1017" s="59">
        <f>VLOOKUP(AI1017,'SCORE TALLER'!$AG$2:$AH$10,2,TRUE)*AQ$2</f>
        <v>0.4</v>
      </c>
      <c r="AR1017" s="59">
        <f>VLOOKUP(AC1017,'SCORE TALLER'!$U$2:$V$10,2,FALSE)*AR$2</f>
        <v>0.04</v>
      </c>
      <c r="AS1017" s="59">
        <f>VLOOKUP(AE1017,'SCORE TALLER'!$Y$2:$Z$10,2,FALSE)*AS$2</f>
        <v>0.02</v>
      </c>
      <c r="AT1017" s="59">
        <f>VLOOKUP(Z1017,'SCORE TALLER'!$O$2:$P$10,2,TRUE)*AT$2</f>
        <v>0.04</v>
      </c>
      <c r="AU1017" s="59">
        <f>VLOOKUP(S1017,'SCORE TALLER'!$A$2:$B$10,2,FALSE)*AU$2</f>
        <v>0.25</v>
      </c>
      <c r="AV1017" s="59">
        <f>VLOOKUP(AJ1017,'SCORE TALLER'!$AI$2:$AJ$10,2,TRUE)*AV$2</f>
        <v>0.25</v>
      </c>
      <c r="AW1017" s="59">
        <f>VLOOKUP(AK1017,'SCORE TALLER'!$AK$2:$AL$10,2,TRUE)*AW$2</f>
        <v>0.25</v>
      </c>
      <c r="AX1017" s="59">
        <f>VLOOKUP(T1017,'SCORE TALLER'!$C$2:$D$10,2,FALSE)*AX$2</f>
        <v>0</v>
      </c>
      <c r="AY1017" s="59">
        <f>VLOOKUP(W1017,'SCORE TALLER'!$I$2:$J$10,2,TRUE)*AY$2</f>
        <v>0</v>
      </c>
      <c r="AZ1017" s="59">
        <f>VLOOKUP(X1017,'SCORE TALLER'!$K$2:$L$10,2,TRUE)*AZ$2</f>
        <v>0</v>
      </c>
      <c r="BA1017" s="59">
        <f>VLOOKUP(U1017,'SCORE TALLER'!$E$2:$F$10,2,FALSE)*BA$2</f>
        <v>0</v>
      </c>
      <c r="BB1017" s="59">
        <f>VLOOKUP(Y1017,'SCORE TALLER'!$M$2:$N$10,2,TRUE)*BB$2</f>
        <v>0.04</v>
      </c>
      <c r="BC1017" s="59">
        <f>VLOOKUP(AA1017,'SCORE TALLER'!$Q$2:$R$10,2,FALSE)*BC$2</f>
        <v>0.05</v>
      </c>
      <c r="BD1017" s="59">
        <f>VLOOKUP(V1017,'SCORE TALLER'!$G$2:$H$10,2,FALSE)*BD$2</f>
        <v>0</v>
      </c>
      <c r="BE1017" s="59">
        <f>VLOOKUP(AF1017,'SCORE TALLER'!$AA$2:$AB$10,2,FALSE)*BE$2</f>
        <v>0</v>
      </c>
      <c r="BF1017" s="59">
        <f>VLOOKUP(AL1017,'SCORE TALLER'!$AM$2:$AN$10,2,TRUE)*BF$2</f>
        <v>0</v>
      </c>
      <c r="BG1017" s="67">
        <f t="shared" si="215"/>
        <v>1.6800000000000002</v>
      </c>
      <c r="BH1017" s="67" t="str">
        <f>VLOOKUP(BG1017,'SCORE TALLER'!$AP$2:$AQ$7,2,TRUE)</f>
        <v>2. Normal</v>
      </c>
      <c r="BI1017" s="67" t="str">
        <f t="shared" si="217"/>
        <v>LBZ</v>
      </c>
      <c r="BJ1017" s="67" t="str">
        <f t="shared" si="217"/>
        <v>A</v>
      </c>
      <c r="BK1017" s="67" t="str">
        <f t="shared" si="218"/>
        <v>A</v>
      </c>
      <c r="BL1017" s="86">
        <f t="shared" si="216"/>
        <v>2700634</v>
      </c>
      <c r="BM1017" s="86">
        <f t="shared" si="219"/>
        <v>0</v>
      </c>
    </row>
    <row r="1018" spans="1:65" x14ac:dyDescent="0.3">
      <c r="A1018" s="57">
        <v>2088026888</v>
      </c>
      <c r="B1018" s="12" t="s">
        <v>1156</v>
      </c>
      <c r="C1018" s="58" t="s">
        <v>107</v>
      </c>
      <c r="D1018" s="58" t="s">
        <v>114</v>
      </c>
      <c r="E1018" s="58">
        <v>392700</v>
      </c>
      <c r="F1018" s="58">
        <v>2122238</v>
      </c>
      <c r="G1018" s="58">
        <f t="shared" si="207"/>
        <v>1822422</v>
      </c>
      <c r="H1018" s="58">
        <f t="shared" si="208"/>
        <v>822422</v>
      </c>
      <c r="I1018" s="58" t="e">
        <v>#N/A</v>
      </c>
      <c r="J1018" s="58">
        <v>108562</v>
      </c>
      <c r="K1018" s="58">
        <v>0</v>
      </c>
      <c r="L1018" s="58">
        <v>1000000</v>
      </c>
      <c r="M1018" s="58">
        <v>299816</v>
      </c>
      <c r="N1018" s="58">
        <f>VLOOKUP(AD1018,'tabla ingresos'!$A$3:$D$15,4,FALSE)</f>
        <v>1000000</v>
      </c>
      <c r="O1018" s="58">
        <v>0</v>
      </c>
      <c r="P1018" s="58">
        <v>0</v>
      </c>
      <c r="Q1018" s="58">
        <v>0</v>
      </c>
      <c r="R1018" s="12">
        <v>66001</v>
      </c>
      <c r="S1018" s="12" t="s">
        <v>87</v>
      </c>
      <c r="T1018" s="12" t="s">
        <v>89</v>
      </c>
      <c r="U1018" s="12" t="s">
        <v>10</v>
      </c>
      <c r="V1018" s="12">
        <v>4</v>
      </c>
      <c r="W1018" s="12">
        <v>0</v>
      </c>
      <c r="X1018" s="12">
        <v>0</v>
      </c>
      <c r="Y1018" s="59">
        <v>0.90136986301369859</v>
      </c>
      <c r="Z1018" s="59">
        <v>27.920547945205481</v>
      </c>
      <c r="AA1018" s="12">
        <v>1</v>
      </c>
      <c r="AB1018" s="12">
        <v>2</v>
      </c>
      <c r="AC1018" s="12">
        <v>2</v>
      </c>
      <c r="AD1018" s="12">
        <v>2</v>
      </c>
      <c r="AE1018" s="12">
        <v>1</v>
      </c>
      <c r="AF1018" s="58" t="s">
        <v>91</v>
      </c>
      <c r="AG1018" s="66">
        <f t="shared" si="209"/>
        <v>7.237466666666667E-2</v>
      </c>
      <c r="AH1018" s="67">
        <f t="shared" si="210"/>
        <v>1.4148253333333334</v>
      </c>
      <c r="AI1018" s="67">
        <f t="shared" si="211"/>
        <v>0.46167733333333333</v>
      </c>
      <c r="AJ1018" s="67">
        <f t="shared" si="212"/>
        <v>1.2149479999999999</v>
      </c>
      <c r="AK1018" s="67">
        <f t="shared" si="213"/>
        <v>0.54828133333333329</v>
      </c>
      <c r="AL1018" s="67">
        <f t="shared" si="214"/>
        <v>0</v>
      </c>
      <c r="AM1018" s="59">
        <f>VLOOKUP(AG1018,'SCORE TALLER'!$AC$2:$AD$10,2,TRUE)*AM$2</f>
        <v>0</v>
      </c>
      <c r="AN1018" s="59">
        <f>VLOOKUP(AD1018,'SCORE TALLER'!$W$2:$X$10,2,TRUE)*AN$2</f>
        <v>0.32</v>
      </c>
      <c r="AO1018" s="59">
        <f>VLOOKUP(AB1018,'SCORE TALLER'!$S$2:$T$10,2,FALSE)*AO$2</f>
        <v>0.04</v>
      </c>
      <c r="AP1018" s="59">
        <f>VLOOKUP(AH1018,'SCORE TALLER'!$AE$2:$AF$10,2,TRUE)*AP$2</f>
        <v>0</v>
      </c>
      <c r="AQ1018" s="59">
        <f>VLOOKUP(AI1018,'SCORE TALLER'!$AG$2:$AH$10,2,TRUE)*AQ$2</f>
        <v>0.4</v>
      </c>
      <c r="AR1018" s="59">
        <f>VLOOKUP(AC1018,'SCORE TALLER'!$U$2:$V$10,2,FALSE)*AR$2</f>
        <v>0.04</v>
      </c>
      <c r="AS1018" s="59">
        <f>VLOOKUP(AE1018,'SCORE TALLER'!$Y$2:$Z$10,2,FALSE)*AS$2</f>
        <v>0.03</v>
      </c>
      <c r="AT1018" s="59">
        <f>VLOOKUP(Z1018,'SCORE TALLER'!$O$2:$P$10,2,TRUE)*AT$2</f>
        <v>0.04</v>
      </c>
      <c r="AU1018" s="59">
        <f>VLOOKUP(S1018,'SCORE TALLER'!$A$2:$B$10,2,FALSE)*AU$2</f>
        <v>0.15000000000000002</v>
      </c>
      <c r="AV1018" s="59">
        <f>VLOOKUP(AJ1018,'SCORE TALLER'!$AI$2:$AJ$10,2,TRUE)*AV$2</f>
        <v>0.2</v>
      </c>
      <c r="AW1018" s="59">
        <f>VLOOKUP(AK1018,'SCORE TALLER'!$AK$2:$AL$10,2,TRUE)*AW$2</f>
        <v>0.25</v>
      </c>
      <c r="AX1018" s="59">
        <f>VLOOKUP(T1018,'SCORE TALLER'!$C$2:$D$10,2,FALSE)*AX$2</f>
        <v>0</v>
      </c>
      <c r="AY1018" s="59">
        <f>VLOOKUP(W1018,'SCORE TALLER'!$I$2:$J$10,2,TRUE)*AY$2</f>
        <v>0</v>
      </c>
      <c r="AZ1018" s="59">
        <f>VLOOKUP(X1018,'SCORE TALLER'!$K$2:$L$10,2,TRUE)*AZ$2</f>
        <v>0</v>
      </c>
      <c r="BA1018" s="59">
        <f>VLOOKUP(U1018,'SCORE TALLER'!$E$2:$F$10,2,FALSE)*BA$2</f>
        <v>0</v>
      </c>
      <c r="BB1018" s="59">
        <f>VLOOKUP(Y1018,'SCORE TALLER'!$M$2:$N$10,2,TRUE)*BB$2</f>
        <v>0.05</v>
      </c>
      <c r="BC1018" s="59">
        <f>VLOOKUP(AA1018,'SCORE TALLER'!$Q$2:$R$10,2,FALSE)*BC$2</f>
        <v>0.05</v>
      </c>
      <c r="BD1018" s="59">
        <f>VLOOKUP(V1018,'SCORE TALLER'!$G$2:$H$10,2,FALSE)*BD$2</f>
        <v>0</v>
      </c>
      <c r="BE1018" s="59">
        <f>VLOOKUP(AF1018,'SCORE TALLER'!$AA$2:$AB$10,2,FALSE)*BE$2</f>
        <v>0.30000000000000004</v>
      </c>
      <c r="BF1018" s="59">
        <f>VLOOKUP(AL1018,'SCORE TALLER'!$AM$2:$AN$10,2,TRUE)*BF$2</f>
        <v>0</v>
      </c>
      <c r="BG1018" s="67">
        <f t="shared" si="215"/>
        <v>1.87</v>
      </c>
      <c r="BH1018" s="67" t="str">
        <f>VLOOKUP(BG1018,'SCORE TALLER'!$AP$2:$AQ$7,2,TRUE)</f>
        <v>2. Normal</v>
      </c>
      <c r="BI1018" s="67" t="str">
        <f t="shared" si="217"/>
        <v>LBZ</v>
      </c>
      <c r="BJ1018" s="67" t="str">
        <f t="shared" si="217"/>
        <v>A</v>
      </c>
      <c r="BK1018" s="67" t="str">
        <f t="shared" si="218"/>
        <v>SIN</v>
      </c>
      <c r="BL1018" s="86">
        <f t="shared" si="216"/>
        <v>822422</v>
      </c>
      <c r="BM1018" s="86">
        <f t="shared" si="219"/>
        <v>0</v>
      </c>
    </row>
    <row r="1019" spans="1:65" x14ac:dyDescent="0.3">
      <c r="A1019" s="57">
        <v>64666040</v>
      </c>
      <c r="B1019" s="12" t="s">
        <v>1157</v>
      </c>
      <c r="C1019" s="58" t="s">
        <v>105</v>
      </c>
      <c r="D1019" s="58" t="s">
        <v>114</v>
      </c>
      <c r="E1019" s="58"/>
      <c r="F1019" s="58">
        <v>3736813</v>
      </c>
      <c r="G1019" s="58">
        <f t="shared" si="207"/>
        <v>1660408</v>
      </c>
      <c r="H1019" s="58">
        <f t="shared" si="208"/>
        <v>0</v>
      </c>
      <c r="I1019" s="58">
        <v>3737000</v>
      </c>
      <c r="J1019" s="58">
        <v>191154</v>
      </c>
      <c r="K1019" s="58">
        <v>0</v>
      </c>
      <c r="L1019" s="58">
        <v>2500000</v>
      </c>
      <c r="M1019" s="58">
        <v>2076405</v>
      </c>
      <c r="N1019" s="58">
        <f>VLOOKUP(AD1019,'tabla ingresos'!$A$3:$D$15,4,FALSE)</f>
        <v>3000000</v>
      </c>
      <c r="O1019" s="58">
        <v>383843.87933263736</v>
      </c>
      <c r="P1019" s="58">
        <v>12914000</v>
      </c>
      <c r="Q1019" s="58">
        <v>0</v>
      </c>
      <c r="R1019" s="12">
        <v>68276</v>
      </c>
      <c r="S1019" s="12" t="s">
        <v>87</v>
      </c>
      <c r="T1019" s="12" t="s">
        <v>89</v>
      </c>
      <c r="U1019" s="12" t="s">
        <v>10</v>
      </c>
      <c r="V1019" s="12">
        <v>4</v>
      </c>
      <c r="W1019" s="12">
        <v>0</v>
      </c>
      <c r="X1019" s="12">
        <v>0</v>
      </c>
      <c r="Y1019" s="59">
        <v>8.7589041095890412</v>
      </c>
      <c r="Z1019" s="59">
        <v>37.164383561643838</v>
      </c>
      <c r="AA1019" s="12">
        <v>2</v>
      </c>
      <c r="AB1019" s="12">
        <v>5</v>
      </c>
      <c r="AC1019" s="12">
        <v>4</v>
      </c>
      <c r="AD1019" s="12">
        <v>4</v>
      </c>
      <c r="AE1019" s="12">
        <v>3</v>
      </c>
      <c r="AF1019" s="58" t="s">
        <v>10</v>
      </c>
      <c r="AG1019" s="66">
        <f t="shared" si="209"/>
        <v>0.12777730651836386</v>
      </c>
      <c r="AH1019" s="67">
        <f t="shared" si="210"/>
        <v>3.7001806666666668</v>
      </c>
      <c r="AI1019" s="67">
        <f t="shared" si="211"/>
        <v>0.46142333333333335</v>
      </c>
      <c r="AJ1019" s="67">
        <f t="shared" si="212"/>
        <v>0.36897955555555556</v>
      </c>
      <c r="AK1019" s="67">
        <f t="shared" si="213"/>
        <v>0</v>
      </c>
      <c r="AL1019" s="67">
        <f t="shared" si="214"/>
        <v>0</v>
      </c>
      <c r="AM1019" s="59">
        <f>VLOOKUP(AG1019,'SCORE TALLER'!$AC$2:$AD$10,2,TRUE)*AM$2</f>
        <v>0</v>
      </c>
      <c r="AN1019" s="59">
        <f>VLOOKUP(AD1019,'SCORE TALLER'!$W$2:$X$10,2,TRUE)*AN$2</f>
        <v>0.24</v>
      </c>
      <c r="AO1019" s="59">
        <f>VLOOKUP(AB1019,'SCORE TALLER'!$S$2:$T$10,2,FALSE)*AO$2</f>
        <v>0.01</v>
      </c>
      <c r="AP1019" s="59">
        <f>VLOOKUP(AH1019,'SCORE TALLER'!$AE$2:$AF$10,2,TRUE)*AP$2</f>
        <v>0</v>
      </c>
      <c r="AQ1019" s="59">
        <f>VLOOKUP(AI1019,'SCORE TALLER'!$AG$2:$AH$10,2,TRUE)*AQ$2</f>
        <v>0.4</v>
      </c>
      <c r="AR1019" s="59">
        <f>VLOOKUP(AC1019,'SCORE TALLER'!$U$2:$V$10,2,FALSE)*AR$2</f>
        <v>0.02</v>
      </c>
      <c r="AS1019" s="59">
        <f>VLOOKUP(AE1019,'SCORE TALLER'!$Y$2:$Z$10,2,FALSE)*AS$2</f>
        <v>0.02</v>
      </c>
      <c r="AT1019" s="59">
        <f>VLOOKUP(Z1019,'SCORE TALLER'!$O$2:$P$10,2,TRUE)*AT$2</f>
        <v>0.03</v>
      </c>
      <c r="AU1019" s="59">
        <f>VLOOKUP(S1019,'SCORE TALLER'!$A$2:$B$10,2,FALSE)*AU$2</f>
        <v>0.15000000000000002</v>
      </c>
      <c r="AV1019" s="59">
        <f>VLOOKUP(AJ1019,'SCORE TALLER'!$AI$2:$AJ$10,2,TRUE)*AV$2</f>
        <v>0.25</v>
      </c>
      <c r="AW1019" s="59">
        <f>VLOOKUP(AK1019,'SCORE TALLER'!$AK$2:$AL$10,2,TRUE)*AW$2</f>
        <v>0.25</v>
      </c>
      <c r="AX1019" s="59">
        <f>VLOOKUP(T1019,'SCORE TALLER'!$C$2:$D$10,2,FALSE)*AX$2</f>
        <v>0</v>
      </c>
      <c r="AY1019" s="59">
        <f>VLOOKUP(W1019,'SCORE TALLER'!$I$2:$J$10,2,TRUE)*AY$2</f>
        <v>0</v>
      </c>
      <c r="AZ1019" s="59">
        <f>VLOOKUP(X1019,'SCORE TALLER'!$K$2:$L$10,2,TRUE)*AZ$2</f>
        <v>0</v>
      </c>
      <c r="BA1019" s="59">
        <f>VLOOKUP(U1019,'SCORE TALLER'!$E$2:$F$10,2,FALSE)*BA$2</f>
        <v>0</v>
      </c>
      <c r="BB1019" s="59">
        <f>VLOOKUP(Y1019,'SCORE TALLER'!$M$2:$N$10,2,TRUE)*BB$2</f>
        <v>0.01</v>
      </c>
      <c r="BC1019" s="59">
        <f>VLOOKUP(AA1019,'SCORE TALLER'!$Q$2:$R$10,2,FALSE)*BC$2</f>
        <v>0</v>
      </c>
      <c r="BD1019" s="59">
        <f>VLOOKUP(V1019,'SCORE TALLER'!$G$2:$H$10,2,FALSE)*BD$2</f>
        <v>0</v>
      </c>
      <c r="BE1019" s="59">
        <f>VLOOKUP(AF1019,'SCORE TALLER'!$AA$2:$AB$10,2,FALSE)*BE$2</f>
        <v>0</v>
      </c>
      <c r="BF1019" s="59">
        <f>VLOOKUP(AL1019,'SCORE TALLER'!$AM$2:$AN$10,2,TRUE)*BF$2</f>
        <v>0</v>
      </c>
      <c r="BG1019" s="67">
        <f t="shared" si="215"/>
        <v>1.3800000000000001</v>
      </c>
      <c r="BH1019" s="67" t="str">
        <f>VLOOKUP(BG1019,'SCORE TALLER'!$AP$2:$AQ$7,2,TRUE)</f>
        <v>2. Normal</v>
      </c>
      <c r="BI1019" s="67" t="str">
        <f t="shared" si="217"/>
        <v>LBZ</v>
      </c>
      <c r="BJ1019" s="67" t="str">
        <f t="shared" si="217"/>
        <v>A</v>
      </c>
      <c r="BK1019" s="67" t="str">
        <f t="shared" si="218"/>
        <v>A</v>
      </c>
      <c r="BL1019" s="86">
        <f t="shared" si="216"/>
        <v>0</v>
      </c>
      <c r="BM1019" s="86">
        <f t="shared" si="219"/>
        <v>0</v>
      </c>
    </row>
    <row r="1020" spans="1:65" x14ac:dyDescent="0.3">
      <c r="A1020" s="57">
        <v>2044006664</v>
      </c>
      <c r="B1020" s="12" t="s">
        <v>1158</v>
      </c>
      <c r="C1020" s="58" t="s">
        <v>105</v>
      </c>
      <c r="D1020" s="58" t="s">
        <v>29</v>
      </c>
      <c r="E1020" s="58"/>
      <c r="F1020" s="58">
        <v>2377603</v>
      </c>
      <c r="G1020" s="58">
        <f t="shared" si="207"/>
        <v>997483</v>
      </c>
      <c r="H1020" s="58">
        <f t="shared" si="208"/>
        <v>997483</v>
      </c>
      <c r="I1020" s="58">
        <v>2378000</v>
      </c>
      <c r="J1020" s="58">
        <v>117326</v>
      </c>
      <c r="K1020" s="58">
        <v>0</v>
      </c>
      <c r="L1020" s="58">
        <v>0</v>
      </c>
      <c r="M1020" s="58">
        <v>1380120</v>
      </c>
      <c r="N1020" s="58">
        <f>VLOOKUP(AD1020,'tabla ingresos'!$A$3:$D$15,4,FALSE)</f>
        <v>2000000</v>
      </c>
      <c r="O1020" s="58">
        <v>5605.6008165952471</v>
      </c>
      <c r="P1020" s="58">
        <v>252000</v>
      </c>
      <c r="Q1020" s="58">
        <v>0</v>
      </c>
      <c r="R1020" s="12">
        <v>13052</v>
      </c>
      <c r="S1020" s="12" t="s">
        <v>88</v>
      </c>
      <c r="T1020" s="12" t="s">
        <v>89</v>
      </c>
      <c r="U1020" s="12" t="s">
        <v>10</v>
      </c>
      <c r="V1020" s="12">
        <v>4</v>
      </c>
      <c r="W1020" s="12">
        <v>0</v>
      </c>
      <c r="X1020" s="12">
        <v>0</v>
      </c>
      <c r="Y1020" s="59">
        <v>3.56986301369863</v>
      </c>
      <c r="Z1020" s="59">
        <v>37.060273972602737</v>
      </c>
      <c r="AA1020" s="12">
        <v>1</v>
      </c>
      <c r="AB1020" s="12">
        <v>0</v>
      </c>
      <c r="AC1020" s="12">
        <v>1</v>
      </c>
      <c r="AD1020" s="12">
        <v>3</v>
      </c>
      <c r="AE1020" s="12">
        <v>3</v>
      </c>
      <c r="AF1020" s="58" t="s">
        <v>10</v>
      </c>
      <c r="AG1020" s="66">
        <f t="shared" si="209"/>
        <v>4.0977200272198415E-2</v>
      </c>
      <c r="AH1020" s="67">
        <f t="shared" si="210"/>
        <v>0.8765343333333333</v>
      </c>
      <c r="AI1020" s="67">
        <f t="shared" si="211"/>
        <v>0.46004</v>
      </c>
      <c r="AJ1020" s="67">
        <f t="shared" si="212"/>
        <v>0.33249433333333334</v>
      </c>
      <c r="AK1020" s="67">
        <f t="shared" si="213"/>
        <v>0.33249433333333334</v>
      </c>
      <c r="AL1020" s="67">
        <f t="shared" si="214"/>
        <v>0</v>
      </c>
      <c r="AM1020" s="59">
        <f>VLOOKUP(AG1020,'SCORE TALLER'!$AC$2:$AD$10,2,TRUE)*AM$2</f>
        <v>0</v>
      </c>
      <c r="AN1020" s="59">
        <f>VLOOKUP(AD1020,'SCORE TALLER'!$W$2:$X$10,2,TRUE)*AN$2</f>
        <v>0.32</v>
      </c>
      <c r="AO1020" s="59">
        <f>VLOOKUP(AB1020,'SCORE TALLER'!$S$2:$T$10,2,FALSE)*AO$2</f>
        <v>0.05</v>
      </c>
      <c r="AP1020" s="59">
        <f>VLOOKUP(AH1020,'SCORE TALLER'!$AE$2:$AF$10,2,TRUE)*AP$2</f>
        <v>0</v>
      </c>
      <c r="AQ1020" s="59">
        <f>VLOOKUP(AI1020,'SCORE TALLER'!$AG$2:$AH$10,2,TRUE)*AQ$2</f>
        <v>0.4</v>
      </c>
      <c r="AR1020" s="59">
        <f>VLOOKUP(AC1020,'SCORE TALLER'!$U$2:$V$10,2,FALSE)*AR$2</f>
        <v>0.05</v>
      </c>
      <c r="AS1020" s="59">
        <f>VLOOKUP(AE1020,'SCORE TALLER'!$Y$2:$Z$10,2,FALSE)*AS$2</f>
        <v>0.02</v>
      </c>
      <c r="AT1020" s="59">
        <f>VLOOKUP(Z1020,'SCORE TALLER'!$O$2:$P$10,2,TRUE)*AT$2</f>
        <v>0.03</v>
      </c>
      <c r="AU1020" s="59">
        <f>VLOOKUP(S1020,'SCORE TALLER'!$A$2:$B$10,2,FALSE)*AU$2</f>
        <v>0.25</v>
      </c>
      <c r="AV1020" s="59">
        <f>VLOOKUP(AJ1020,'SCORE TALLER'!$AI$2:$AJ$10,2,TRUE)*AV$2</f>
        <v>0.25</v>
      </c>
      <c r="AW1020" s="59">
        <f>VLOOKUP(AK1020,'SCORE TALLER'!$AK$2:$AL$10,2,TRUE)*AW$2</f>
        <v>0.25</v>
      </c>
      <c r="AX1020" s="59">
        <f>VLOOKUP(T1020,'SCORE TALLER'!$C$2:$D$10,2,FALSE)*AX$2</f>
        <v>0</v>
      </c>
      <c r="AY1020" s="59">
        <f>VLOOKUP(W1020,'SCORE TALLER'!$I$2:$J$10,2,TRUE)*AY$2</f>
        <v>0</v>
      </c>
      <c r="AZ1020" s="59">
        <f>VLOOKUP(X1020,'SCORE TALLER'!$K$2:$L$10,2,TRUE)*AZ$2</f>
        <v>0</v>
      </c>
      <c r="BA1020" s="59">
        <f>VLOOKUP(U1020,'SCORE TALLER'!$E$2:$F$10,2,FALSE)*BA$2</f>
        <v>0</v>
      </c>
      <c r="BB1020" s="59">
        <f>VLOOKUP(Y1020,'SCORE TALLER'!$M$2:$N$10,2,TRUE)*BB$2</f>
        <v>0.04</v>
      </c>
      <c r="BC1020" s="59">
        <f>VLOOKUP(AA1020,'SCORE TALLER'!$Q$2:$R$10,2,FALSE)*BC$2</f>
        <v>0.05</v>
      </c>
      <c r="BD1020" s="59">
        <f>VLOOKUP(V1020,'SCORE TALLER'!$G$2:$H$10,2,FALSE)*BD$2</f>
        <v>0</v>
      </c>
      <c r="BE1020" s="59">
        <f>VLOOKUP(AF1020,'SCORE TALLER'!$AA$2:$AB$10,2,FALSE)*BE$2</f>
        <v>0</v>
      </c>
      <c r="BF1020" s="59">
        <f>VLOOKUP(AL1020,'SCORE TALLER'!$AM$2:$AN$10,2,TRUE)*BF$2</f>
        <v>0</v>
      </c>
      <c r="BG1020" s="67">
        <f t="shared" si="215"/>
        <v>1.7100000000000002</v>
      </c>
      <c r="BH1020" s="67" t="str">
        <f>VLOOKUP(BG1020,'SCORE TALLER'!$AP$2:$AQ$7,2,TRUE)</f>
        <v>2. Normal</v>
      </c>
      <c r="BI1020" s="67" t="str">
        <f t="shared" si="217"/>
        <v>LBZ</v>
      </c>
      <c r="BJ1020" s="67" t="str">
        <f t="shared" si="217"/>
        <v>A</v>
      </c>
      <c r="BK1020" s="67" t="str">
        <f t="shared" si="218"/>
        <v>A</v>
      </c>
      <c r="BL1020" s="86">
        <f t="shared" si="216"/>
        <v>997483</v>
      </c>
      <c r="BM1020" s="86">
        <f t="shared" si="219"/>
        <v>0</v>
      </c>
    </row>
    <row r="1021" spans="1:65" x14ac:dyDescent="0.3">
      <c r="A1021" s="57">
        <v>2062448426</v>
      </c>
      <c r="B1021" s="12" t="s">
        <v>1159</v>
      </c>
      <c r="C1021" s="58" t="s">
        <v>105</v>
      </c>
      <c r="D1021" s="58" t="s">
        <v>114</v>
      </c>
      <c r="E1021" s="58"/>
      <c r="F1021" s="58">
        <v>3326619</v>
      </c>
      <c r="G1021" s="58">
        <f t="shared" si="207"/>
        <v>1964690</v>
      </c>
      <c r="H1021" s="58">
        <f t="shared" si="208"/>
        <v>1964690</v>
      </c>
      <c r="I1021" s="58">
        <v>3594000</v>
      </c>
      <c r="J1021" s="58">
        <v>143758</v>
      </c>
      <c r="K1021" s="58">
        <v>0</v>
      </c>
      <c r="L1021" s="58">
        <v>0</v>
      </c>
      <c r="M1021" s="58">
        <v>1361929</v>
      </c>
      <c r="N1021" s="58">
        <f>VLOOKUP(AD1021,'tabla ingresos'!$A$3:$D$15,4,FALSE)</f>
        <v>2000000</v>
      </c>
      <c r="O1021" s="58">
        <v>34493.257761819252</v>
      </c>
      <c r="P1021" s="58">
        <v>1459000</v>
      </c>
      <c r="Q1021" s="58">
        <v>0</v>
      </c>
      <c r="R1021" s="12">
        <v>13838</v>
      </c>
      <c r="S1021" s="12" t="s">
        <v>88</v>
      </c>
      <c r="T1021" s="12" t="s">
        <v>89</v>
      </c>
      <c r="U1021" s="12" t="s">
        <v>10</v>
      </c>
      <c r="V1021" s="12">
        <v>4</v>
      </c>
      <c r="W1021" s="12">
        <v>0</v>
      </c>
      <c r="X1021" s="12">
        <v>0</v>
      </c>
      <c r="Y1021" s="59">
        <v>3.8191780821917809</v>
      </c>
      <c r="Z1021" s="59">
        <v>29.915068493150685</v>
      </c>
      <c r="AA1021" s="12">
        <v>2</v>
      </c>
      <c r="AB1021" s="12">
        <v>4</v>
      </c>
      <c r="AC1021" s="12">
        <v>1</v>
      </c>
      <c r="AD1021" s="12">
        <v>3</v>
      </c>
      <c r="AE1021" s="12">
        <v>3</v>
      </c>
      <c r="AF1021" s="58" t="s">
        <v>10</v>
      </c>
      <c r="AG1021" s="66">
        <f t="shared" si="209"/>
        <v>5.9417085920606419E-2</v>
      </c>
      <c r="AH1021" s="67">
        <f t="shared" si="210"/>
        <v>1.5952063333333333</v>
      </c>
      <c r="AI1021" s="67">
        <f t="shared" si="211"/>
        <v>0.45397633333333332</v>
      </c>
      <c r="AJ1021" s="67">
        <f t="shared" si="212"/>
        <v>0.65489666666666668</v>
      </c>
      <c r="AK1021" s="67">
        <f t="shared" si="213"/>
        <v>0.65489666666666668</v>
      </c>
      <c r="AL1021" s="67">
        <f t="shared" si="214"/>
        <v>0</v>
      </c>
      <c r="AM1021" s="59">
        <f>VLOOKUP(AG1021,'SCORE TALLER'!$AC$2:$AD$10,2,TRUE)*AM$2</f>
        <v>0</v>
      </c>
      <c r="AN1021" s="59">
        <f>VLOOKUP(AD1021,'SCORE TALLER'!$W$2:$X$10,2,TRUE)*AN$2</f>
        <v>0.32</v>
      </c>
      <c r="AO1021" s="59">
        <f>VLOOKUP(AB1021,'SCORE TALLER'!$S$2:$T$10,2,FALSE)*AO$2</f>
        <v>0.02</v>
      </c>
      <c r="AP1021" s="59">
        <f>VLOOKUP(AH1021,'SCORE TALLER'!$AE$2:$AF$10,2,TRUE)*AP$2</f>
        <v>0</v>
      </c>
      <c r="AQ1021" s="59">
        <f>VLOOKUP(AI1021,'SCORE TALLER'!$AG$2:$AH$10,2,TRUE)*AQ$2</f>
        <v>0.4</v>
      </c>
      <c r="AR1021" s="59">
        <f>VLOOKUP(AC1021,'SCORE TALLER'!$U$2:$V$10,2,FALSE)*AR$2</f>
        <v>0.05</v>
      </c>
      <c r="AS1021" s="59">
        <f>VLOOKUP(AE1021,'SCORE TALLER'!$Y$2:$Z$10,2,FALSE)*AS$2</f>
        <v>0.02</v>
      </c>
      <c r="AT1021" s="59">
        <f>VLOOKUP(Z1021,'SCORE TALLER'!$O$2:$P$10,2,TRUE)*AT$2</f>
        <v>0.04</v>
      </c>
      <c r="AU1021" s="59">
        <f>VLOOKUP(S1021,'SCORE TALLER'!$A$2:$B$10,2,FALSE)*AU$2</f>
        <v>0.25</v>
      </c>
      <c r="AV1021" s="59">
        <f>VLOOKUP(AJ1021,'SCORE TALLER'!$AI$2:$AJ$10,2,TRUE)*AV$2</f>
        <v>0.25</v>
      </c>
      <c r="AW1021" s="59">
        <f>VLOOKUP(AK1021,'SCORE TALLER'!$AK$2:$AL$10,2,TRUE)*AW$2</f>
        <v>0.25</v>
      </c>
      <c r="AX1021" s="59">
        <f>VLOOKUP(T1021,'SCORE TALLER'!$C$2:$D$10,2,FALSE)*AX$2</f>
        <v>0</v>
      </c>
      <c r="AY1021" s="59">
        <f>VLOOKUP(W1021,'SCORE TALLER'!$I$2:$J$10,2,TRUE)*AY$2</f>
        <v>0</v>
      </c>
      <c r="AZ1021" s="59">
        <f>VLOOKUP(X1021,'SCORE TALLER'!$K$2:$L$10,2,TRUE)*AZ$2</f>
        <v>0</v>
      </c>
      <c r="BA1021" s="59">
        <f>VLOOKUP(U1021,'SCORE TALLER'!$E$2:$F$10,2,FALSE)*BA$2</f>
        <v>0</v>
      </c>
      <c r="BB1021" s="59">
        <f>VLOOKUP(Y1021,'SCORE TALLER'!$M$2:$N$10,2,TRUE)*BB$2</f>
        <v>0.04</v>
      </c>
      <c r="BC1021" s="59">
        <f>VLOOKUP(AA1021,'SCORE TALLER'!$Q$2:$R$10,2,FALSE)*BC$2</f>
        <v>0</v>
      </c>
      <c r="BD1021" s="59">
        <f>VLOOKUP(V1021,'SCORE TALLER'!$G$2:$H$10,2,FALSE)*BD$2</f>
        <v>0</v>
      </c>
      <c r="BE1021" s="59">
        <f>VLOOKUP(AF1021,'SCORE TALLER'!$AA$2:$AB$10,2,FALSE)*BE$2</f>
        <v>0</v>
      </c>
      <c r="BF1021" s="59">
        <f>VLOOKUP(AL1021,'SCORE TALLER'!$AM$2:$AN$10,2,TRUE)*BF$2</f>
        <v>0</v>
      </c>
      <c r="BG1021" s="67">
        <f t="shared" si="215"/>
        <v>1.6400000000000001</v>
      </c>
      <c r="BH1021" s="67" t="str">
        <f>VLOOKUP(BG1021,'SCORE TALLER'!$AP$2:$AQ$7,2,TRUE)</f>
        <v>2. Normal</v>
      </c>
      <c r="BI1021" s="67" t="str">
        <f t="shared" si="217"/>
        <v>LBZ</v>
      </c>
      <c r="BJ1021" s="67" t="str">
        <f t="shared" si="217"/>
        <v>A</v>
      </c>
      <c r="BK1021" s="67" t="str">
        <f t="shared" si="218"/>
        <v>A</v>
      </c>
      <c r="BL1021" s="86">
        <f t="shared" si="216"/>
        <v>1964690</v>
      </c>
      <c r="BM1021" s="86">
        <f t="shared" si="219"/>
        <v>0</v>
      </c>
    </row>
    <row r="1022" spans="1:65" x14ac:dyDescent="0.3">
      <c r="A1022" s="57">
        <v>2224646244</v>
      </c>
      <c r="B1022" s="12" t="s">
        <v>1160</v>
      </c>
      <c r="C1022" s="58" t="s">
        <v>107</v>
      </c>
      <c r="D1022" s="58" t="s">
        <v>115</v>
      </c>
      <c r="E1022" s="58">
        <v>171127</v>
      </c>
      <c r="F1022" s="58">
        <v>4292582</v>
      </c>
      <c r="G1022" s="58">
        <f t="shared" si="207"/>
        <v>3113613</v>
      </c>
      <c r="H1022" s="58">
        <f t="shared" si="208"/>
        <v>3113613</v>
      </c>
      <c r="I1022" s="58" t="e">
        <v>#N/A</v>
      </c>
      <c r="J1022" s="58">
        <v>268093</v>
      </c>
      <c r="K1022" s="58">
        <v>0</v>
      </c>
      <c r="L1022" s="58">
        <v>0</v>
      </c>
      <c r="M1022" s="58">
        <v>1178969</v>
      </c>
      <c r="N1022" s="58">
        <f>VLOOKUP(AD1022,'tabla ingresos'!$A$3:$D$15,4,FALSE)</f>
        <v>2000000</v>
      </c>
      <c r="O1022" s="58">
        <v>0</v>
      </c>
      <c r="P1022" s="58">
        <v>0</v>
      </c>
      <c r="Q1022" s="58">
        <v>0</v>
      </c>
      <c r="R1022" s="12">
        <v>76130</v>
      </c>
      <c r="S1022" s="12" t="s">
        <v>88</v>
      </c>
      <c r="T1022" s="12" t="s">
        <v>89</v>
      </c>
      <c r="U1022" s="12" t="s">
        <v>10</v>
      </c>
      <c r="V1022" s="12">
        <v>4</v>
      </c>
      <c r="W1022" s="12">
        <v>0</v>
      </c>
      <c r="X1022" s="12">
        <v>0</v>
      </c>
      <c r="Y1022" s="59">
        <v>1.8356164383561644</v>
      </c>
      <c r="Z1022" s="59">
        <v>24.87123287671233</v>
      </c>
      <c r="AA1022" s="12">
        <v>1</v>
      </c>
      <c r="AB1022" s="12">
        <v>2</v>
      </c>
      <c r="AC1022" s="12">
        <v>1</v>
      </c>
      <c r="AD1022" s="12">
        <v>3</v>
      </c>
      <c r="AE1022" s="12">
        <v>3</v>
      </c>
      <c r="AF1022" s="58" t="s">
        <v>91</v>
      </c>
      <c r="AG1022" s="66">
        <f t="shared" si="209"/>
        <v>8.9364333333333337E-2</v>
      </c>
      <c r="AH1022" s="67">
        <f t="shared" si="210"/>
        <v>1.4308606666666666</v>
      </c>
      <c r="AI1022" s="67">
        <f t="shared" si="211"/>
        <v>0.45003199999999999</v>
      </c>
      <c r="AJ1022" s="67">
        <f t="shared" si="212"/>
        <v>1.037871</v>
      </c>
      <c r="AK1022" s="67">
        <f t="shared" si="213"/>
        <v>1.037871</v>
      </c>
      <c r="AL1022" s="67">
        <f t="shared" si="214"/>
        <v>0</v>
      </c>
      <c r="AM1022" s="59">
        <f>VLOOKUP(AG1022,'SCORE TALLER'!$AC$2:$AD$10,2,TRUE)*AM$2</f>
        <v>0</v>
      </c>
      <c r="AN1022" s="59">
        <f>VLOOKUP(AD1022,'SCORE TALLER'!$W$2:$X$10,2,TRUE)*AN$2</f>
        <v>0.32</v>
      </c>
      <c r="AO1022" s="59">
        <f>VLOOKUP(AB1022,'SCORE TALLER'!$S$2:$T$10,2,FALSE)*AO$2</f>
        <v>0.04</v>
      </c>
      <c r="AP1022" s="59">
        <f>VLOOKUP(AH1022,'SCORE TALLER'!$AE$2:$AF$10,2,TRUE)*AP$2</f>
        <v>0</v>
      </c>
      <c r="AQ1022" s="59">
        <f>VLOOKUP(AI1022,'SCORE TALLER'!$AG$2:$AH$10,2,TRUE)*AQ$2</f>
        <v>0.4</v>
      </c>
      <c r="AR1022" s="59">
        <f>VLOOKUP(AC1022,'SCORE TALLER'!$U$2:$V$10,2,FALSE)*AR$2</f>
        <v>0.05</v>
      </c>
      <c r="AS1022" s="59">
        <f>VLOOKUP(AE1022,'SCORE TALLER'!$Y$2:$Z$10,2,FALSE)*AS$2</f>
        <v>0.02</v>
      </c>
      <c r="AT1022" s="59">
        <f>VLOOKUP(Z1022,'SCORE TALLER'!$O$2:$P$10,2,TRUE)*AT$2</f>
        <v>0.05</v>
      </c>
      <c r="AU1022" s="59">
        <f>VLOOKUP(S1022,'SCORE TALLER'!$A$2:$B$10,2,FALSE)*AU$2</f>
        <v>0.25</v>
      </c>
      <c r="AV1022" s="59">
        <f>VLOOKUP(AJ1022,'SCORE TALLER'!$AI$2:$AJ$10,2,TRUE)*AV$2</f>
        <v>0.2</v>
      </c>
      <c r="AW1022" s="59">
        <f>VLOOKUP(AK1022,'SCORE TALLER'!$AK$2:$AL$10,2,TRUE)*AW$2</f>
        <v>0.2</v>
      </c>
      <c r="AX1022" s="59">
        <f>VLOOKUP(T1022,'SCORE TALLER'!$C$2:$D$10,2,FALSE)*AX$2</f>
        <v>0</v>
      </c>
      <c r="AY1022" s="59">
        <f>VLOOKUP(W1022,'SCORE TALLER'!$I$2:$J$10,2,TRUE)*AY$2</f>
        <v>0</v>
      </c>
      <c r="AZ1022" s="59">
        <f>VLOOKUP(X1022,'SCORE TALLER'!$K$2:$L$10,2,TRUE)*AZ$2</f>
        <v>0</v>
      </c>
      <c r="BA1022" s="59">
        <f>VLOOKUP(U1022,'SCORE TALLER'!$E$2:$F$10,2,FALSE)*BA$2</f>
        <v>0</v>
      </c>
      <c r="BB1022" s="59">
        <f>VLOOKUP(Y1022,'SCORE TALLER'!$M$2:$N$10,2,TRUE)*BB$2</f>
        <v>0.05</v>
      </c>
      <c r="BC1022" s="59">
        <f>VLOOKUP(AA1022,'SCORE TALLER'!$Q$2:$R$10,2,FALSE)*BC$2</f>
        <v>0.05</v>
      </c>
      <c r="BD1022" s="59">
        <f>VLOOKUP(V1022,'SCORE TALLER'!$G$2:$H$10,2,FALSE)*BD$2</f>
        <v>0</v>
      </c>
      <c r="BE1022" s="59">
        <f>VLOOKUP(AF1022,'SCORE TALLER'!$AA$2:$AB$10,2,FALSE)*BE$2</f>
        <v>0.30000000000000004</v>
      </c>
      <c r="BF1022" s="59">
        <f>VLOOKUP(AL1022,'SCORE TALLER'!$AM$2:$AN$10,2,TRUE)*BF$2</f>
        <v>0</v>
      </c>
      <c r="BG1022" s="67">
        <f t="shared" si="215"/>
        <v>1.9300000000000002</v>
      </c>
      <c r="BH1022" s="67" t="str">
        <f>VLOOKUP(BG1022,'SCORE TALLER'!$AP$2:$AQ$7,2,TRUE)</f>
        <v>2. Normal</v>
      </c>
      <c r="BI1022" s="67" t="str">
        <f t="shared" si="217"/>
        <v>LBZ</v>
      </c>
      <c r="BJ1022" s="67" t="str">
        <f t="shared" si="217"/>
        <v>A</v>
      </c>
      <c r="BK1022" s="67" t="str">
        <f t="shared" si="218"/>
        <v>SIN</v>
      </c>
      <c r="BL1022" s="86">
        <f t="shared" si="216"/>
        <v>3113613</v>
      </c>
      <c r="BM1022" s="86">
        <f t="shared" si="219"/>
        <v>0</v>
      </c>
    </row>
    <row r="1023" spans="1:65" x14ac:dyDescent="0.3">
      <c r="A1023" s="57">
        <v>2200804024</v>
      </c>
      <c r="B1023" s="12" t="s">
        <v>1161</v>
      </c>
      <c r="C1023" s="58" t="s">
        <v>107</v>
      </c>
      <c r="D1023" s="58" t="s">
        <v>115</v>
      </c>
      <c r="E1023" s="58">
        <v>90600</v>
      </c>
      <c r="F1023" s="58">
        <v>3464276</v>
      </c>
      <c r="G1023" s="58">
        <f t="shared" si="207"/>
        <v>2208156</v>
      </c>
      <c r="H1023" s="58">
        <f t="shared" si="208"/>
        <v>308156</v>
      </c>
      <c r="I1023" s="58" t="e">
        <v>#N/A</v>
      </c>
      <c r="J1023" s="58">
        <v>142213</v>
      </c>
      <c r="K1023" s="58">
        <v>0</v>
      </c>
      <c r="L1023" s="58">
        <v>1900000</v>
      </c>
      <c r="M1023" s="58">
        <v>1256120</v>
      </c>
      <c r="N1023" s="58">
        <f>VLOOKUP(AD1023,'tabla ingresos'!$A$3:$D$15,4,FALSE)</f>
        <v>2000000</v>
      </c>
      <c r="O1023" s="58">
        <v>0</v>
      </c>
      <c r="P1023" s="58">
        <v>0</v>
      </c>
      <c r="Q1023" s="58">
        <v>0</v>
      </c>
      <c r="R1023" s="12">
        <v>68001</v>
      </c>
      <c r="S1023" s="12" t="s">
        <v>87</v>
      </c>
      <c r="T1023" s="12" t="s">
        <v>89</v>
      </c>
      <c r="U1023" s="12" t="s">
        <v>10</v>
      </c>
      <c r="V1023" s="12">
        <v>4</v>
      </c>
      <c r="W1023" s="12">
        <v>0</v>
      </c>
      <c r="X1023" s="12">
        <v>0</v>
      </c>
      <c r="Y1023" s="59">
        <v>2.989041095890411</v>
      </c>
      <c r="Z1023" s="59">
        <v>31.912328767123288</v>
      </c>
      <c r="AA1023" s="12">
        <v>1</v>
      </c>
      <c r="AB1023" s="12">
        <v>4</v>
      </c>
      <c r="AC1023" s="12">
        <v>3</v>
      </c>
      <c r="AD1023" s="12">
        <v>3</v>
      </c>
      <c r="AE1023" s="12">
        <v>1</v>
      </c>
      <c r="AF1023" s="58" t="s">
        <v>91</v>
      </c>
      <c r="AG1023" s="66">
        <f t="shared" si="209"/>
        <v>4.7404333333333333E-2</v>
      </c>
      <c r="AH1023" s="67">
        <f t="shared" si="210"/>
        <v>1.1547586666666667</v>
      </c>
      <c r="AI1023" s="67">
        <f t="shared" si="211"/>
        <v>0.44890666666666668</v>
      </c>
      <c r="AJ1023" s="67">
        <f t="shared" si="212"/>
        <v>0.73605200000000004</v>
      </c>
      <c r="AK1023" s="67">
        <f t="shared" si="213"/>
        <v>0.10271866666666667</v>
      </c>
      <c r="AL1023" s="67">
        <f t="shared" si="214"/>
        <v>0</v>
      </c>
      <c r="AM1023" s="59">
        <f>VLOOKUP(AG1023,'SCORE TALLER'!$AC$2:$AD$10,2,TRUE)*AM$2</f>
        <v>0</v>
      </c>
      <c r="AN1023" s="59">
        <f>VLOOKUP(AD1023,'SCORE TALLER'!$W$2:$X$10,2,TRUE)*AN$2</f>
        <v>0.32</v>
      </c>
      <c r="AO1023" s="59">
        <f>VLOOKUP(AB1023,'SCORE TALLER'!$S$2:$T$10,2,FALSE)*AO$2</f>
        <v>0.02</v>
      </c>
      <c r="AP1023" s="59">
        <f>VLOOKUP(AH1023,'SCORE TALLER'!$AE$2:$AF$10,2,TRUE)*AP$2</f>
        <v>0</v>
      </c>
      <c r="AQ1023" s="59">
        <f>VLOOKUP(AI1023,'SCORE TALLER'!$AG$2:$AH$10,2,TRUE)*AQ$2</f>
        <v>0.4</v>
      </c>
      <c r="AR1023" s="59">
        <f>VLOOKUP(AC1023,'SCORE TALLER'!$U$2:$V$10,2,FALSE)*AR$2</f>
        <v>0.03</v>
      </c>
      <c r="AS1023" s="59">
        <f>VLOOKUP(AE1023,'SCORE TALLER'!$Y$2:$Z$10,2,FALSE)*AS$2</f>
        <v>0.03</v>
      </c>
      <c r="AT1023" s="59">
        <f>VLOOKUP(Z1023,'SCORE TALLER'!$O$2:$P$10,2,TRUE)*AT$2</f>
        <v>0.04</v>
      </c>
      <c r="AU1023" s="59">
        <f>VLOOKUP(S1023,'SCORE TALLER'!$A$2:$B$10,2,FALSE)*AU$2</f>
        <v>0.15000000000000002</v>
      </c>
      <c r="AV1023" s="59">
        <f>VLOOKUP(AJ1023,'SCORE TALLER'!$AI$2:$AJ$10,2,TRUE)*AV$2</f>
        <v>0.25</v>
      </c>
      <c r="AW1023" s="59">
        <f>VLOOKUP(AK1023,'SCORE TALLER'!$AK$2:$AL$10,2,TRUE)*AW$2</f>
        <v>0.25</v>
      </c>
      <c r="AX1023" s="59">
        <f>VLOOKUP(T1023,'SCORE TALLER'!$C$2:$D$10,2,FALSE)*AX$2</f>
        <v>0</v>
      </c>
      <c r="AY1023" s="59">
        <f>VLOOKUP(W1023,'SCORE TALLER'!$I$2:$J$10,2,TRUE)*AY$2</f>
        <v>0</v>
      </c>
      <c r="AZ1023" s="59">
        <f>VLOOKUP(X1023,'SCORE TALLER'!$K$2:$L$10,2,TRUE)*AZ$2</f>
        <v>0</v>
      </c>
      <c r="BA1023" s="59">
        <f>VLOOKUP(U1023,'SCORE TALLER'!$E$2:$F$10,2,FALSE)*BA$2</f>
        <v>0</v>
      </c>
      <c r="BB1023" s="59">
        <f>VLOOKUP(Y1023,'SCORE TALLER'!$M$2:$N$10,2,TRUE)*BB$2</f>
        <v>0.04</v>
      </c>
      <c r="BC1023" s="59">
        <f>VLOOKUP(AA1023,'SCORE TALLER'!$Q$2:$R$10,2,FALSE)*BC$2</f>
        <v>0.05</v>
      </c>
      <c r="BD1023" s="59">
        <f>VLOOKUP(V1023,'SCORE TALLER'!$G$2:$H$10,2,FALSE)*BD$2</f>
        <v>0</v>
      </c>
      <c r="BE1023" s="59">
        <f>VLOOKUP(AF1023,'SCORE TALLER'!$AA$2:$AB$10,2,FALSE)*BE$2</f>
        <v>0.30000000000000004</v>
      </c>
      <c r="BF1023" s="59">
        <f>VLOOKUP(AL1023,'SCORE TALLER'!$AM$2:$AN$10,2,TRUE)*BF$2</f>
        <v>0</v>
      </c>
      <c r="BG1023" s="67">
        <f t="shared" si="215"/>
        <v>1.8800000000000003</v>
      </c>
      <c r="BH1023" s="67" t="str">
        <f>VLOOKUP(BG1023,'SCORE TALLER'!$AP$2:$AQ$7,2,TRUE)</f>
        <v>2. Normal</v>
      </c>
      <c r="BI1023" s="67" t="str">
        <f t="shared" si="217"/>
        <v>LBZ</v>
      </c>
      <c r="BJ1023" s="67" t="str">
        <f t="shared" si="217"/>
        <v>A</v>
      </c>
      <c r="BK1023" s="67" t="str">
        <f t="shared" si="218"/>
        <v>SIN</v>
      </c>
      <c r="BL1023" s="86">
        <f t="shared" si="216"/>
        <v>308156</v>
      </c>
      <c r="BM1023" s="86">
        <f t="shared" si="219"/>
        <v>0</v>
      </c>
    </row>
    <row r="1024" spans="1:65" x14ac:dyDescent="0.3">
      <c r="A1024" s="57">
        <v>24664640</v>
      </c>
      <c r="B1024" s="12" t="s">
        <v>1162</v>
      </c>
      <c r="C1024" s="58" t="s">
        <v>105</v>
      </c>
      <c r="D1024" s="58" t="s">
        <v>115</v>
      </c>
      <c r="E1024" s="58">
        <v>58668</v>
      </c>
      <c r="F1024" s="58">
        <v>4379556</v>
      </c>
      <c r="G1024" s="58">
        <f t="shared" si="207"/>
        <v>3123638</v>
      </c>
      <c r="H1024" s="58">
        <f t="shared" si="208"/>
        <v>1523638</v>
      </c>
      <c r="I1024" s="58">
        <v>4380000</v>
      </c>
      <c r="J1024" s="58">
        <v>229582</v>
      </c>
      <c r="K1024" s="58">
        <v>0</v>
      </c>
      <c r="L1024" s="58">
        <v>1600000</v>
      </c>
      <c r="M1024" s="58">
        <v>1255918</v>
      </c>
      <c r="N1024" s="58">
        <f>VLOOKUP(AD1024,'tabla ingresos'!$A$3:$D$15,4,FALSE)</f>
        <v>2000000</v>
      </c>
      <c r="O1024" s="58">
        <v>75444.775545565848</v>
      </c>
      <c r="P1024" s="58">
        <v>1923000</v>
      </c>
      <c r="Q1024" s="58">
        <v>0</v>
      </c>
      <c r="R1024" s="12">
        <v>68255</v>
      </c>
      <c r="S1024" s="12" t="s">
        <v>87</v>
      </c>
      <c r="T1024" s="12" t="s">
        <v>89</v>
      </c>
      <c r="U1024" s="12" t="s">
        <v>10</v>
      </c>
      <c r="V1024" s="12">
        <v>4</v>
      </c>
      <c r="W1024" s="12">
        <v>30</v>
      </c>
      <c r="X1024" s="12">
        <v>31</v>
      </c>
      <c r="Y1024" s="59">
        <v>2.3616438356164382</v>
      </c>
      <c r="Z1024" s="59">
        <v>40.358904109589041</v>
      </c>
      <c r="AA1024" s="12">
        <v>1</v>
      </c>
      <c r="AB1024" s="12">
        <v>3</v>
      </c>
      <c r="AC1024" s="12">
        <v>2</v>
      </c>
      <c r="AD1024" s="12">
        <v>3</v>
      </c>
      <c r="AE1024" s="12">
        <v>3</v>
      </c>
      <c r="AF1024" s="58" t="s">
        <v>10</v>
      </c>
      <c r="AG1024" s="66">
        <f t="shared" si="209"/>
        <v>0.10167559184852196</v>
      </c>
      <c r="AH1024" s="67">
        <f t="shared" si="210"/>
        <v>2.1008520000000002</v>
      </c>
      <c r="AI1024" s="67">
        <f t="shared" si="211"/>
        <v>0.43819533333333333</v>
      </c>
      <c r="AJ1024" s="67">
        <f t="shared" si="212"/>
        <v>1.0412126666666666</v>
      </c>
      <c r="AK1024" s="67">
        <f t="shared" si="213"/>
        <v>0.50787933333333335</v>
      </c>
      <c r="AL1024" s="67">
        <f t="shared" si="214"/>
        <v>0</v>
      </c>
      <c r="AM1024" s="59">
        <f>VLOOKUP(AG1024,'SCORE TALLER'!$AC$2:$AD$10,2,TRUE)*AM$2</f>
        <v>0</v>
      </c>
      <c r="AN1024" s="59">
        <f>VLOOKUP(AD1024,'SCORE TALLER'!$W$2:$X$10,2,TRUE)*AN$2</f>
        <v>0.32</v>
      </c>
      <c r="AO1024" s="59">
        <f>VLOOKUP(AB1024,'SCORE TALLER'!$S$2:$T$10,2,FALSE)*AO$2</f>
        <v>0.03</v>
      </c>
      <c r="AP1024" s="59">
        <f>VLOOKUP(AH1024,'SCORE TALLER'!$AE$2:$AF$10,2,TRUE)*AP$2</f>
        <v>0</v>
      </c>
      <c r="AQ1024" s="59">
        <f>VLOOKUP(AI1024,'SCORE TALLER'!$AG$2:$AH$10,2,TRUE)*AQ$2</f>
        <v>0.4</v>
      </c>
      <c r="AR1024" s="59">
        <f>VLOOKUP(AC1024,'SCORE TALLER'!$U$2:$V$10,2,FALSE)*AR$2</f>
        <v>0.04</v>
      </c>
      <c r="AS1024" s="59">
        <f>VLOOKUP(AE1024,'SCORE TALLER'!$Y$2:$Z$10,2,FALSE)*AS$2</f>
        <v>0.02</v>
      </c>
      <c r="AT1024" s="59">
        <f>VLOOKUP(Z1024,'SCORE TALLER'!$O$2:$P$10,2,TRUE)*AT$2</f>
        <v>0.03</v>
      </c>
      <c r="AU1024" s="59">
        <f>VLOOKUP(S1024,'SCORE TALLER'!$A$2:$B$10,2,FALSE)*AU$2</f>
        <v>0.15000000000000002</v>
      </c>
      <c r="AV1024" s="59">
        <f>VLOOKUP(AJ1024,'SCORE TALLER'!$AI$2:$AJ$10,2,TRUE)*AV$2</f>
        <v>0.2</v>
      </c>
      <c r="AW1024" s="59">
        <f>VLOOKUP(AK1024,'SCORE TALLER'!$AK$2:$AL$10,2,TRUE)*AW$2</f>
        <v>0.25</v>
      </c>
      <c r="AX1024" s="59">
        <f>VLOOKUP(T1024,'SCORE TALLER'!$C$2:$D$10,2,FALSE)*AX$2</f>
        <v>0</v>
      </c>
      <c r="AY1024" s="59">
        <f>VLOOKUP(W1024,'SCORE TALLER'!$I$2:$J$10,2,TRUE)*AY$2</f>
        <v>0.05</v>
      </c>
      <c r="AZ1024" s="59">
        <f>VLOOKUP(X1024,'SCORE TALLER'!$K$2:$L$10,2,TRUE)*AZ$2</f>
        <v>0.05</v>
      </c>
      <c r="BA1024" s="59">
        <f>VLOOKUP(U1024,'SCORE TALLER'!$E$2:$F$10,2,FALSE)*BA$2</f>
        <v>0</v>
      </c>
      <c r="BB1024" s="59">
        <f>VLOOKUP(Y1024,'SCORE TALLER'!$M$2:$N$10,2,TRUE)*BB$2</f>
        <v>0.04</v>
      </c>
      <c r="BC1024" s="59">
        <f>VLOOKUP(AA1024,'SCORE TALLER'!$Q$2:$R$10,2,FALSE)*BC$2</f>
        <v>0.05</v>
      </c>
      <c r="BD1024" s="59">
        <f>VLOOKUP(V1024,'SCORE TALLER'!$G$2:$H$10,2,FALSE)*BD$2</f>
        <v>0</v>
      </c>
      <c r="BE1024" s="59">
        <f>VLOOKUP(AF1024,'SCORE TALLER'!$AA$2:$AB$10,2,FALSE)*BE$2</f>
        <v>0</v>
      </c>
      <c r="BF1024" s="59">
        <f>VLOOKUP(AL1024,'SCORE TALLER'!$AM$2:$AN$10,2,TRUE)*BF$2</f>
        <v>0</v>
      </c>
      <c r="BG1024" s="67">
        <f t="shared" si="215"/>
        <v>1.6300000000000003</v>
      </c>
      <c r="BH1024" s="67" t="str">
        <f>VLOOKUP(BG1024,'SCORE TALLER'!$AP$2:$AQ$7,2,TRUE)</f>
        <v>2. Normal</v>
      </c>
      <c r="BI1024" s="67" t="str">
        <f t="shared" si="217"/>
        <v>LBZ</v>
      </c>
      <c r="BJ1024" s="67" t="str">
        <f t="shared" si="217"/>
        <v>A</v>
      </c>
      <c r="BK1024" s="67" t="str">
        <f t="shared" si="218"/>
        <v>A</v>
      </c>
      <c r="BL1024" s="86">
        <f t="shared" si="216"/>
        <v>1523638</v>
      </c>
      <c r="BM1024" s="86">
        <f t="shared" si="219"/>
        <v>0</v>
      </c>
    </row>
    <row r="1025" spans="1:65" x14ac:dyDescent="0.3">
      <c r="A1025" s="57">
        <v>4828466</v>
      </c>
      <c r="B1025" s="12" t="s">
        <v>1163</v>
      </c>
      <c r="C1025" s="58" t="s">
        <v>107</v>
      </c>
      <c r="D1025" s="58" t="s">
        <v>115</v>
      </c>
      <c r="E1025" s="58"/>
      <c r="F1025" s="58">
        <v>5096896</v>
      </c>
      <c r="G1025" s="58">
        <f t="shared" si="207"/>
        <v>3782467</v>
      </c>
      <c r="H1025" s="58">
        <f t="shared" si="208"/>
        <v>1182467</v>
      </c>
      <c r="I1025" s="58" t="e">
        <v>#N/A</v>
      </c>
      <c r="J1025" s="58">
        <v>225754</v>
      </c>
      <c r="K1025" s="58">
        <v>0</v>
      </c>
      <c r="L1025" s="58">
        <v>2600000</v>
      </c>
      <c r="M1025" s="58">
        <v>1314429</v>
      </c>
      <c r="N1025" s="58">
        <f>VLOOKUP(AD1025,'tabla ingresos'!$A$3:$D$15,4,FALSE)</f>
        <v>2000000</v>
      </c>
      <c r="O1025" s="58">
        <v>0</v>
      </c>
      <c r="P1025" s="58">
        <v>0</v>
      </c>
      <c r="Q1025" s="58">
        <v>0</v>
      </c>
      <c r="R1025" s="12">
        <v>13052</v>
      </c>
      <c r="S1025" s="12" t="s">
        <v>87</v>
      </c>
      <c r="T1025" s="12" t="s">
        <v>89</v>
      </c>
      <c r="U1025" s="12" t="s">
        <v>10</v>
      </c>
      <c r="V1025" s="12">
        <v>4</v>
      </c>
      <c r="W1025" s="12">
        <v>0</v>
      </c>
      <c r="X1025" s="12">
        <v>0</v>
      </c>
      <c r="Y1025" s="59">
        <v>2.2383561643835614</v>
      </c>
      <c r="Z1025" s="59">
        <v>42.424657534246577</v>
      </c>
      <c r="AA1025" s="12">
        <v>1</v>
      </c>
      <c r="AB1025" s="12">
        <v>3</v>
      </c>
      <c r="AC1025" s="12">
        <v>2</v>
      </c>
      <c r="AD1025" s="12">
        <v>3</v>
      </c>
      <c r="AE1025" s="12">
        <v>3</v>
      </c>
      <c r="AF1025" s="58" t="s">
        <v>91</v>
      </c>
      <c r="AG1025" s="66">
        <f t="shared" si="209"/>
        <v>7.5251333333333337E-2</v>
      </c>
      <c r="AH1025" s="67">
        <f t="shared" si="210"/>
        <v>1.6989653333333334</v>
      </c>
      <c r="AI1025" s="67">
        <f t="shared" si="211"/>
        <v>0.438143</v>
      </c>
      <c r="AJ1025" s="67">
        <f t="shared" si="212"/>
        <v>1.2608223333333333</v>
      </c>
      <c r="AK1025" s="67">
        <f t="shared" si="213"/>
        <v>0.39415566666666668</v>
      </c>
      <c r="AL1025" s="67">
        <f t="shared" si="214"/>
        <v>0</v>
      </c>
      <c r="AM1025" s="59">
        <f>VLOOKUP(AG1025,'SCORE TALLER'!$AC$2:$AD$10,2,TRUE)*AM$2</f>
        <v>0</v>
      </c>
      <c r="AN1025" s="59">
        <f>VLOOKUP(AD1025,'SCORE TALLER'!$W$2:$X$10,2,TRUE)*AN$2</f>
        <v>0.32</v>
      </c>
      <c r="AO1025" s="59">
        <f>VLOOKUP(AB1025,'SCORE TALLER'!$S$2:$T$10,2,FALSE)*AO$2</f>
        <v>0.03</v>
      </c>
      <c r="AP1025" s="59">
        <f>VLOOKUP(AH1025,'SCORE TALLER'!$AE$2:$AF$10,2,TRUE)*AP$2</f>
        <v>0</v>
      </c>
      <c r="AQ1025" s="59">
        <f>VLOOKUP(AI1025,'SCORE TALLER'!$AG$2:$AH$10,2,TRUE)*AQ$2</f>
        <v>0.4</v>
      </c>
      <c r="AR1025" s="59">
        <f>VLOOKUP(AC1025,'SCORE TALLER'!$U$2:$V$10,2,FALSE)*AR$2</f>
        <v>0.04</v>
      </c>
      <c r="AS1025" s="59">
        <f>VLOOKUP(AE1025,'SCORE TALLER'!$Y$2:$Z$10,2,FALSE)*AS$2</f>
        <v>0.02</v>
      </c>
      <c r="AT1025" s="59">
        <f>VLOOKUP(Z1025,'SCORE TALLER'!$O$2:$P$10,2,TRUE)*AT$2</f>
        <v>0.03</v>
      </c>
      <c r="AU1025" s="59">
        <f>VLOOKUP(S1025,'SCORE TALLER'!$A$2:$B$10,2,FALSE)*AU$2</f>
        <v>0.15000000000000002</v>
      </c>
      <c r="AV1025" s="59">
        <f>VLOOKUP(AJ1025,'SCORE TALLER'!$AI$2:$AJ$10,2,TRUE)*AV$2</f>
        <v>0.2</v>
      </c>
      <c r="AW1025" s="59">
        <f>VLOOKUP(AK1025,'SCORE TALLER'!$AK$2:$AL$10,2,TRUE)*AW$2</f>
        <v>0.25</v>
      </c>
      <c r="AX1025" s="59">
        <f>VLOOKUP(T1025,'SCORE TALLER'!$C$2:$D$10,2,FALSE)*AX$2</f>
        <v>0</v>
      </c>
      <c r="AY1025" s="59">
        <f>VLOOKUP(W1025,'SCORE TALLER'!$I$2:$J$10,2,TRUE)*AY$2</f>
        <v>0</v>
      </c>
      <c r="AZ1025" s="59">
        <f>VLOOKUP(X1025,'SCORE TALLER'!$K$2:$L$10,2,TRUE)*AZ$2</f>
        <v>0</v>
      </c>
      <c r="BA1025" s="59">
        <f>VLOOKUP(U1025,'SCORE TALLER'!$E$2:$F$10,2,FALSE)*BA$2</f>
        <v>0</v>
      </c>
      <c r="BB1025" s="59">
        <f>VLOOKUP(Y1025,'SCORE TALLER'!$M$2:$N$10,2,TRUE)*BB$2</f>
        <v>0.04</v>
      </c>
      <c r="BC1025" s="59">
        <f>VLOOKUP(AA1025,'SCORE TALLER'!$Q$2:$R$10,2,FALSE)*BC$2</f>
        <v>0.05</v>
      </c>
      <c r="BD1025" s="59">
        <f>VLOOKUP(V1025,'SCORE TALLER'!$G$2:$H$10,2,FALSE)*BD$2</f>
        <v>0</v>
      </c>
      <c r="BE1025" s="59">
        <f>VLOOKUP(AF1025,'SCORE TALLER'!$AA$2:$AB$10,2,FALSE)*BE$2</f>
        <v>0.30000000000000004</v>
      </c>
      <c r="BF1025" s="59">
        <f>VLOOKUP(AL1025,'SCORE TALLER'!$AM$2:$AN$10,2,TRUE)*BF$2</f>
        <v>0</v>
      </c>
      <c r="BG1025" s="67">
        <f t="shared" si="215"/>
        <v>1.8300000000000003</v>
      </c>
      <c r="BH1025" s="67" t="str">
        <f>VLOOKUP(BG1025,'SCORE TALLER'!$AP$2:$AQ$7,2,TRUE)</f>
        <v>2. Normal</v>
      </c>
      <c r="BI1025" s="67" t="str">
        <f t="shared" si="217"/>
        <v>LBZ</v>
      </c>
      <c r="BJ1025" s="67" t="str">
        <f t="shared" si="217"/>
        <v>A</v>
      </c>
      <c r="BK1025" s="67" t="str">
        <f t="shared" si="218"/>
        <v>SIN</v>
      </c>
      <c r="BL1025" s="86">
        <f t="shared" si="216"/>
        <v>1182467</v>
      </c>
      <c r="BM1025" s="86">
        <f t="shared" si="219"/>
        <v>0</v>
      </c>
    </row>
    <row r="1026" spans="1:65" x14ac:dyDescent="0.3">
      <c r="A1026" s="57">
        <v>2044024026</v>
      </c>
      <c r="B1026" s="12" t="s">
        <v>1164</v>
      </c>
      <c r="C1026" s="58" t="s">
        <v>107</v>
      </c>
      <c r="D1026" s="58" t="s">
        <v>114</v>
      </c>
      <c r="E1026" s="58"/>
      <c r="F1026" s="58">
        <v>3275538</v>
      </c>
      <c r="G1026" s="58">
        <f t="shared" si="207"/>
        <v>1961109</v>
      </c>
      <c r="H1026" s="58">
        <f t="shared" si="208"/>
        <v>261109</v>
      </c>
      <c r="I1026" s="58" t="e">
        <v>#N/A</v>
      </c>
      <c r="J1026" s="58">
        <v>142213</v>
      </c>
      <c r="K1026" s="58">
        <v>0</v>
      </c>
      <c r="L1026" s="58">
        <v>1700000</v>
      </c>
      <c r="M1026" s="58">
        <v>1314429</v>
      </c>
      <c r="N1026" s="58">
        <f>VLOOKUP(AD1026,'tabla ingresos'!$A$3:$D$15,4,FALSE)</f>
        <v>2000000</v>
      </c>
      <c r="O1026" s="58">
        <v>0</v>
      </c>
      <c r="P1026" s="58">
        <v>0</v>
      </c>
      <c r="Q1026" s="58">
        <v>0</v>
      </c>
      <c r="R1026" s="12">
        <v>13052</v>
      </c>
      <c r="S1026" s="12" t="s">
        <v>87</v>
      </c>
      <c r="T1026" s="12" t="s">
        <v>89</v>
      </c>
      <c r="U1026" s="12" t="s">
        <v>10</v>
      </c>
      <c r="V1026" s="12">
        <v>4</v>
      </c>
      <c r="W1026" s="12">
        <v>0</v>
      </c>
      <c r="X1026" s="12">
        <v>0</v>
      </c>
      <c r="Y1026" s="59">
        <v>2.2383561643835614</v>
      </c>
      <c r="Z1026" s="59">
        <v>28.443835616438356</v>
      </c>
      <c r="AA1026" s="12">
        <v>1</v>
      </c>
      <c r="AB1026" s="12">
        <v>2</v>
      </c>
      <c r="AC1026" s="12">
        <v>2</v>
      </c>
      <c r="AD1026" s="12">
        <v>3</v>
      </c>
      <c r="AE1026" s="12">
        <v>3</v>
      </c>
      <c r="AF1026" s="58" t="s">
        <v>91</v>
      </c>
      <c r="AG1026" s="66">
        <f t="shared" si="209"/>
        <v>4.7404333333333333E-2</v>
      </c>
      <c r="AH1026" s="67">
        <f t="shared" si="210"/>
        <v>1.0918460000000001</v>
      </c>
      <c r="AI1026" s="67">
        <f t="shared" si="211"/>
        <v>0.438143</v>
      </c>
      <c r="AJ1026" s="67">
        <f t="shared" si="212"/>
        <v>0.65370300000000003</v>
      </c>
      <c r="AK1026" s="67">
        <f t="shared" si="213"/>
        <v>8.7036333333333327E-2</v>
      </c>
      <c r="AL1026" s="67">
        <f t="shared" si="214"/>
        <v>0</v>
      </c>
      <c r="AM1026" s="59">
        <f>VLOOKUP(AG1026,'SCORE TALLER'!$AC$2:$AD$10,2,TRUE)*AM$2</f>
        <v>0</v>
      </c>
      <c r="AN1026" s="59">
        <f>VLOOKUP(AD1026,'SCORE TALLER'!$W$2:$X$10,2,TRUE)*AN$2</f>
        <v>0.32</v>
      </c>
      <c r="AO1026" s="59">
        <f>VLOOKUP(AB1026,'SCORE TALLER'!$S$2:$T$10,2,FALSE)*AO$2</f>
        <v>0.04</v>
      </c>
      <c r="AP1026" s="59">
        <f>VLOOKUP(AH1026,'SCORE TALLER'!$AE$2:$AF$10,2,TRUE)*AP$2</f>
        <v>0</v>
      </c>
      <c r="AQ1026" s="59">
        <f>VLOOKUP(AI1026,'SCORE TALLER'!$AG$2:$AH$10,2,TRUE)*AQ$2</f>
        <v>0.4</v>
      </c>
      <c r="AR1026" s="59">
        <f>VLOOKUP(AC1026,'SCORE TALLER'!$U$2:$V$10,2,FALSE)*AR$2</f>
        <v>0.04</v>
      </c>
      <c r="AS1026" s="59">
        <f>VLOOKUP(AE1026,'SCORE TALLER'!$Y$2:$Z$10,2,FALSE)*AS$2</f>
        <v>0.02</v>
      </c>
      <c r="AT1026" s="59">
        <f>VLOOKUP(Z1026,'SCORE TALLER'!$O$2:$P$10,2,TRUE)*AT$2</f>
        <v>0.04</v>
      </c>
      <c r="AU1026" s="59">
        <f>VLOOKUP(S1026,'SCORE TALLER'!$A$2:$B$10,2,FALSE)*AU$2</f>
        <v>0.15000000000000002</v>
      </c>
      <c r="AV1026" s="59">
        <f>VLOOKUP(AJ1026,'SCORE TALLER'!$AI$2:$AJ$10,2,TRUE)*AV$2</f>
        <v>0.25</v>
      </c>
      <c r="AW1026" s="59">
        <f>VLOOKUP(AK1026,'SCORE TALLER'!$AK$2:$AL$10,2,TRUE)*AW$2</f>
        <v>0.25</v>
      </c>
      <c r="AX1026" s="59">
        <f>VLOOKUP(T1026,'SCORE TALLER'!$C$2:$D$10,2,FALSE)*AX$2</f>
        <v>0</v>
      </c>
      <c r="AY1026" s="59">
        <f>VLOOKUP(W1026,'SCORE TALLER'!$I$2:$J$10,2,TRUE)*AY$2</f>
        <v>0</v>
      </c>
      <c r="AZ1026" s="59">
        <f>VLOOKUP(X1026,'SCORE TALLER'!$K$2:$L$10,2,TRUE)*AZ$2</f>
        <v>0</v>
      </c>
      <c r="BA1026" s="59">
        <f>VLOOKUP(U1026,'SCORE TALLER'!$E$2:$F$10,2,FALSE)*BA$2</f>
        <v>0</v>
      </c>
      <c r="BB1026" s="59">
        <f>VLOOKUP(Y1026,'SCORE TALLER'!$M$2:$N$10,2,TRUE)*BB$2</f>
        <v>0.04</v>
      </c>
      <c r="BC1026" s="59">
        <f>VLOOKUP(AA1026,'SCORE TALLER'!$Q$2:$R$10,2,FALSE)*BC$2</f>
        <v>0.05</v>
      </c>
      <c r="BD1026" s="59">
        <f>VLOOKUP(V1026,'SCORE TALLER'!$G$2:$H$10,2,FALSE)*BD$2</f>
        <v>0</v>
      </c>
      <c r="BE1026" s="59">
        <f>VLOOKUP(AF1026,'SCORE TALLER'!$AA$2:$AB$10,2,FALSE)*BE$2</f>
        <v>0.30000000000000004</v>
      </c>
      <c r="BF1026" s="59">
        <f>VLOOKUP(AL1026,'SCORE TALLER'!$AM$2:$AN$10,2,TRUE)*BF$2</f>
        <v>0</v>
      </c>
      <c r="BG1026" s="67">
        <f t="shared" si="215"/>
        <v>1.9000000000000004</v>
      </c>
      <c r="BH1026" s="67" t="str">
        <f>VLOOKUP(BG1026,'SCORE TALLER'!$AP$2:$AQ$7,2,TRUE)</f>
        <v>2. Normal</v>
      </c>
      <c r="BI1026" s="67" t="str">
        <f t="shared" si="217"/>
        <v>LBZ</v>
      </c>
      <c r="BJ1026" s="67" t="str">
        <f t="shared" si="217"/>
        <v>A</v>
      </c>
      <c r="BK1026" s="67" t="str">
        <f t="shared" si="218"/>
        <v>SIN</v>
      </c>
      <c r="BL1026" s="86">
        <f t="shared" si="216"/>
        <v>261109</v>
      </c>
      <c r="BM1026" s="86">
        <f t="shared" si="219"/>
        <v>0</v>
      </c>
    </row>
    <row r="1027" spans="1:65" x14ac:dyDescent="0.3">
      <c r="A1027" s="57">
        <v>2244848480</v>
      </c>
      <c r="B1027" s="12" t="s">
        <v>1165</v>
      </c>
      <c r="C1027" s="58" t="s">
        <v>105</v>
      </c>
      <c r="D1027" s="58" t="s">
        <v>115</v>
      </c>
      <c r="E1027" s="58">
        <v>204312</v>
      </c>
      <c r="F1027" s="58">
        <v>3171447</v>
      </c>
      <c r="G1027" s="58">
        <f t="shared" si="207"/>
        <v>2071469</v>
      </c>
      <c r="H1027" s="58">
        <f t="shared" si="208"/>
        <v>2071469</v>
      </c>
      <c r="I1027" s="58">
        <v>3171000</v>
      </c>
      <c r="J1027" s="58">
        <v>202424</v>
      </c>
      <c r="K1027" s="58">
        <v>0</v>
      </c>
      <c r="L1027" s="58">
        <v>0</v>
      </c>
      <c r="M1027" s="58">
        <v>1099978</v>
      </c>
      <c r="N1027" s="58">
        <f>VLOOKUP(AD1027,'tabla ingresos'!$A$3:$D$15,4,FALSE)</f>
        <v>2000000</v>
      </c>
      <c r="O1027" s="58">
        <v>413888.6747609633</v>
      </c>
      <c r="P1027" s="58">
        <v>17722000</v>
      </c>
      <c r="Q1027" s="58">
        <v>0</v>
      </c>
      <c r="R1027" s="12">
        <v>76001</v>
      </c>
      <c r="S1027" s="12" t="s">
        <v>88</v>
      </c>
      <c r="T1027" s="12" t="s">
        <v>89</v>
      </c>
      <c r="U1027" s="12" t="s">
        <v>10</v>
      </c>
      <c r="V1027" s="12">
        <v>4</v>
      </c>
      <c r="W1027" s="12">
        <v>0</v>
      </c>
      <c r="X1027" s="12">
        <v>0</v>
      </c>
      <c r="Y1027" s="59">
        <v>1.7095890410958905</v>
      </c>
      <c r="Z1027" s="59">
        <v>30.304109589041097</v>
      </c>
      <c r="AA1027" s="12">
        <v>1</v>
      </c>
      <c r="AB1027" s="12">
        <v>3</v>
      </c>
      <c r="AC1027" s="12">
        <v>2</v>
      </c>
      <c r="AD1027" s="12">
        <v>3</v>
      </c>
      <c r="AE1027" s="12">
        <v>3</v>
      </c>
      <c r="AF1027" s="58" t="s">
        <v>10</v>
      </c>
      <c r="AG1027" s="66">
        <f t="shared" si="209"/>
        <v>0.20543755825365442</v>
      </c>
      <c r="AH1027" s="67">
        <f t="shared" si="210"/>
        <v>6.9644823333333337</v>
      </c>
      <c r="AI1027" s="67">
        <f t="shared" si="211"/>
        <v>0.43476333333333333</v>
      </c>
      <c r="AJ1027" s="67">
        <f t="shared" si="212"/>
        <v>0.69048966666666667</v>
      </c>
      <c r="AK1027" s="67">
        <f t="shared" si="213"/>
        <v>0.69048966666666667</v>
      </c>
      <c r="AL1027" s="67">
        <f t="shared" si="214"/>
        <v>0</v>
      </c>
      <c r="AM1027" s="59">
        <f>VLOOKUP(AG1027,'SCORE TALLER'!$AC$2:$AD$10,2,TRUE)*AM$2</f>
        <v>0</v>
      </c>
      <c r="AN1027" s="59">
        <f>VLOOKUP(AD1027,'SCORE TALLER'!$W$2:$X$10,2,TRUE)*AN$2</f>
        <v>0.32</v>
      </c>
      <c r="AO1027" s="59">
        <f>VLOOKUP(AB1027,'SCORE TALLER'!$S$2:$T$10,2,FALSE)*AO$2</f>
        <v>0.03</v>
      </c>
      <c r="AP1027" s="59">
        <f>VLOOKUP(AH1027,'SCORE TALLER'!$AE$2:$AF$10,2,TRUE)*AP$2</f>
        <v>0.08</v>
      </c>
      <c r="AQ1027" s="59">
        <f>VLOOKUP(AI1027,'SCORE TALLER'!$AG$2:$AH$10,2,TRUE)*AQ$2</f>
        <v>0.4</v>
      </c>
      <c r="AR1027" s="59">
        <f>VLOOKUP(AC1027,'SCORE TALLER'!$U$2:$V$10,2,FALSE)*AR$2</f>
        <v>0.04</v>
      </c>
      <c r="AS1027" s="59">
        <f>VLOOKUP(AE1027,'SCORE TALLER'!$Y$2:$Z$10,2,FALSE)*AS$2</f>
        <v>0.02</v>
      </c>
      <c r="AT1027" s="59">
        <f>VLOOKUP(Z1027,'SCORE TALLER'!$O$2:$P$10,2,TRUE)*AT$2</f>
        <v>0.04</v>
      </c>
      <c r="AU1027" s="59">
        <f>VLOOKUP(S1027,'SCORE TALLER'!$A$2:$B$10,2,FALSE)*AU$2</f>
        <v>0.25</v>
      </c>
      <c r="AV1027" s="59">
        <f>VLOOKUP(AJ1027,'SCORE TALLER'!$AI$2:$AJ$10,2,TRUE)*AV$2</f>
        <v>0.25</v>
      </c>
      <c r="AW1027" s="59">
        <f>VLOOKUP(AK1027,'SCORE TALLER'!$AK$2:$AL$10,2,TRUE)*AW$2</f>
        <v>0.25</v>
      </c>
      <c r="AX1027" s="59">
        <f>VLOOKUP(T1027,'SCORE TALLER'!$C$2:$D$10,2,FALSE)*AX$2</f>
        <v>0</v>
      </c>
      <c r="AY1027" s="59">
        <f>VLOOKUP(W1027,'SCORE TALLER'!$I$2:$J$10,2,TRUE)*AY$2</f>
        <v>0</v>
      </c>
      <c r="AZ1027" s="59">
        <f>VLOOKUP(X1027,'SCORE TALLER'!$K$2:$L$10,2,TRUE)*AZ$2</f>
        <v>0</v>
      </c>
      <c r="BA1027" s="59">
        <f>VLOOKUP(U1027,'SCORE TALLER'!$E$2:$F$10,2,FALSE)*BA$2</f>
        <v>0</v>
      </c>
      <c r="BB1027" s="59">
        <f>VLOOKUP(Y1027,'SCORE TALLER'!$M$2:$N$10,2,TRUE)*BB$2</f>
        <v>0.05</v>
      </c>
      <c r="BC1027" s="59">
        <f>VLOOKUP(AA1027,'SCORE TALLER'!$Q$2:$R$10,2,FALSE)*BC$2</f>
        <v>0.05</v>
      </c>
      <c r="BD1027" s="59">
        <f>VLOOKUP(V1027,'SCORE TALLER'!$G$2:$H$10,2,FALSE)*BD$2</f>
        <v>0</v>
      </c>
      <c r="BE1027" s="59">
        <f>VLOOKUP(AF1027,'SCORE TALLER'!$AA$2:$AB$10,2,FALSE)*BE$2</f>
        <v>0</v>
      </c>
      <c r="BF1027" s="59">
        <f>VLOOKUP(AL1027,'SCORE TALLER'!$AM$2:$AN$10,2,TRUE)*BF$2</f>
        <v>0</v>
      </c>
      <c r="BG1027" s="67">
        <f t="shared" si="215"/>
        <v>1.7800000000000002</v>
      </c>
      <c r="BH1027" s="67" t="str">
        <f>VLOOKUP(BG1027,'SCORE TALLER'!$AP$2:$AQ$7,2,TRUE)</f>
        <v>2. Normal</v>
      </c>
      <c r="BI1027" s="67" t="str">
        <f t="shared" si="217"/>
        <v>LBZ</v>
      </c>
      <c r="BJ1027" s="67" t="str">
        <f t="shared" si="217"/>
        <v>A</v>
      </c>
      <c r="BK1027" s="67" t="str">
        <f t="shared" si="218"/>
        <v>A</v>
      </c>
      <c r="BL1027" s="86">
        <f t="shared" si="216"/>
        <v>2071469</v>
      </c>
      <c r="BM1027" s="86">
        <f t="shared" si="219"/>
        <v>0</v>
      </c>
    </row>
    <row r="1028" spans="1:65" x14ac:dyDescent="0.3">
      <c r="A1028" s="57">
        <v>2002646408</v>
      </c>
      <c r="B1028" s="12" t="s">
        <v>1166</v>
      </c>
      <c r="C1028" s="58" t="s">
        <v>107</v>
      </c>
      <c r="D1028" s="58" t="s">
        <v>115</v>
      </c>
      <c r="E1028" s="58">
        <v>540072</v>
      </c>
      <c r="F1028" s="58">
        <v>4197240</v>
      </c>
      <c r="G1028" s="58">
        <f t="shared" si="207"/>
        <v>3439615</v>
      </c>
      <c r="H1028" s="58">
        <f t="shared" si="208"/>
        <v>0</v>
      </c>
      <c r="I1028" s="58" t="e">
        <v>#N/A</v>
      </c>
      <c r="J1028" s="58">
        <v>365760</v>
      </c>
      <c r="K1028" s="58">
        <v>0</v>
      </c>
      <c r="L1028" s="58">
        <v>3360000</v>
      </c>
      <c r="M1028" s="58">
        <v>757625</v>
      </c>
      <c r="N1028" s="58">
        <f>VLOOKUP(AD1028,'tabla ingresos'!$A$3:$D$15,4,FALSE)</f>
        <v>2000000</v>
      </c>
      <c r="O1028" s="58">
        <v>0</v>
      </c>
      <c r="P1028" s="58">
        <v>0</v>
      </c>
      <c r="Q1028" s="58">
        <v>0</v>
      </c>
      <c r="R1028" s="12">
        <v>11001</v>
      </c>
      <c r="S1028" s="12" t="s">
        <v>87</v>
      </c>
      <c r="T1028" s="12" t="s">
        <v>89</v>
      </c>
      <c r="U1028" s="12" t="s">
        <v>10</v>
      </c>
      <c r="V1028" s="12">
        <v>4</v>
      </c>
      <c r="W1028" s="12">
        <v>0</v>
      </c>
      <c r="X1028" s="12">
        <v>0</v>
      </c>
      <c r="Y1028" s="59">
        <v>1.1643835616438356</v>
      </c>
      <c r="Z1028" s="59">
        <v>30.460273972602739</v>
      </c>
      <c r="AA1028" s="12">
        <v>1</v>
      </c>
      <c r="AB1028" s="12">
        <v>2</v>
      </c>
      <c r="AC1028" s="12">
        <v>3</v>
      </c>
      <c r="AD1028" s="12">
        <v>3</v>
      </c>
      <c r="AE1028" s="12">
        <v>1</v>
      </c>
      <c r="AF1028" s="58" t="s">
        <v>91</v>
      </c>
      <c r="AG1028" s="66">
        <f t="shared" si="209"/>
        <v>0.12192</v>
      </c>
      <c r="AH1028" s="67">
        <f t="shared" si="210"/>
        <v>1.3990800000000001</v>
      </c>
      <c r="AI1028" s="67">
        <f t="shared" si="211"/>
        <v>0.43256566666666668</v>
      </c>
      <c r="AJ1028" s="67">
        <f t="shared" si="212"/>
        <v>1.1465383333333334</v>
      </c>
      <c r="AK1028" s="67">
        <f t="shared" si="213"/>
        <v>0</v>
      </c>
      <c r="AL1028" s="67">
        <f t="shared" si="214"/>
        <v>0</v>
      </c>
      <c r="AM1028" s="59">
        <f>VLOOKUP(AG1028,'SCORE TALLER'!$AC$2:$AD$10,2,TRUE)*AM$2</f>
        <v>0</v>
      </c>
      <c r="AN1028" s="59">
        <f>VLOOKUP(AD1028,'SCORE TALLER'!$W$2:$X$10,2,TRUE)*AN$2</f>
        <v>0.32</v>
      </c>
      <c r="AO1028" s="59">
        <f>VLOOKUP(AB1028,'SCORE TALLER'!$S$2:$T$10,2,FALSE)*AO$2</f>
        <v>0.04</v>
      </c>
      <c r="AP1028" s="59">
        <f>VLOOKUP(AH1028,'SCORE TALLER'!$AE$2:$AF$10,2,TRUE)*AP$2</f>
        <v>0</v>
      </c>
      <c r="AQ1028" s="59">
        <f>VLOOKUP(AI1028,'SCORE TALLER'!$AG$2:$AH$10,2,TRUE)*AQ$2</f>
        <v>0.4</v>
      </c>
      <c r="AR1028" s="59">
        <f>VLOOKUP(AC1028,'SCORE TALLER'!$U$2:$V$10,2,FALSE)*AR$2</f>
        <v>0.03</v>
      </c>
      <c r="AS1028" s="59">
        <f>VLOOKUP(AE1028,'SCORE TALLER'!$Y$2:$Z$10,2,FALSE)*AS$2</f>
        <v>0.03</v>
      </c>
      <c r="AT1028" s="59">
        <f>VLOOKUP(Z1028,'SCORE TALLER'!$O$2:$P$10,2,TRUE)*AT$2</f>
        <v>0.04</v>
      </c>
      <c r="AU1028" s="59">
        <f>VLOOKUP(S1028,'SCORE TALLER'!$A$2:$B$10,2,FALSE)*AU$2</f>
        <v>0.15000000000000002</v>
      </c>
      <c r="AV1028" s="59">
        <f>VLOOKUP(AJ1028,'SCORE TALLER'!$AI$2:$AJ$10,2,TRUE)*AV$2</f>
        <v>0.2</v>
      </c>
      <c r="AW1028" s="59">
        <f>VLOOKUP(AK1028,'SCORE TALLER'!$AK$2:$AL$10,2,TRUE)*AW$2</f>
        <v>0.25</v>
      </c>
      <c r="AX1028" s="59">
        <f>VLOOKUP(T1028,'SCORE TALLER'!$C$2:$D$10,2,FALSE)*AX$2</f>
        <v>0</v>
      </c>
      <c r="AY1028" s="59">
        <f>VLOOKUP(W1028,'SCORE TALLER'!$I$2:$J$10,2,TRUE)*AY$2</f>
        <v>0</v>
      </c>
      <c r="AZ1028" s="59">
        <f>VLOOKUP(X1028,'SCORE TALLER'!$K$2:$L$10,2,TRUE)*AZ$2</f>
        <v>0</v>
      </c>
      <c r="BA1028" s="59">
        <f>VLOOKUP(U1028,'SCORE TALLER'!$E$2:$F$10,2,FALSE)*BA$2</f>
        <v>0</v>
      </c>
      <c r="BB1028" s="59">
        <f>VLOOKUP(Y1028,'SCORE TALLER'!$M$2:$N$10,2,TRUE)*BB$2</f>
        <v>0.05</v>
      </c>
      <c r="BC1028" s="59">
        <f>VLOOKUP(AA1028,'SCORE TALLER'!$Q$2:$R$10,2,FALSE)*BC$2</f>
        <v>0.05</v>
      </c>
      <c r="BD1028" s="59">
        <f>VLOOKUP(V1028,'SCORE TALLER'!$G$2:$H$10,2,FALSE)*BD$2</f>
        <v>0</v>
      </c>
      <c r="BE1028" s="59">
        <f>VLOOKUP(AF1028,'SCORE TALLER'!$AA$2:$AB$10,2,FALSE)*BE$2</f>
        <v>0.30000000000000004</v>
      </c>
      <c r="BF1028" s="59">
        <f>VLOOKUP(AL1028,'SCORE TALLER'!$AM$2:$AN$10,2,TRUE)*BF$2</f>
        <v>0</v>
      </c>
      <c r="BG1028" s="67">
        <f t="shared" si="215"/>
        <v>1.8600000000000003</v>
      </c>
      <c r="BH1028" s="67" t="str">
        <f>VLOOKUP(BG1028,'SCORE TALLER'!$AP$2:$AQ$7,2,TRUE)</f>
        <v>2. Normal</v>
      </c>
      <c r="BI1028" s="67" t="str">
        <f t="shared" si="217"/>
        <v>LBZ</v>
      </c>
      <c r="BJ1028" s="67" t="str">
        <f t="shared" si="217"/>
        <v>A</v>
      </c>
      <c r="BK1028" s="67" t="str">
        <f t="shared" si="218"/>
        <v>SIN</v>
      </c>
      <c r="BL1028" s="86">
        <f t="shared" si="216"/>
        <v>0</v>
      </c>
      <c r="BM1028" s="86">
        <f t="shared" si="219"/>
        <v>0</v>
      </c>
    </row>
    <row r="1029" spans="1:65" x14ac:dyDescent="0.3">
      <c r="A1029" s="57">
        <v>2466268</v>
      </c>
      <c r="B1029" s="12" t="s">
        <v>1167</v>
      </c>
      <c r="C1029" s="58" t="s">
        <v>107</v>
      </c>
      <c r="D1029" s="58" t="s">
        <v>115</v>
      </c>
      <c r="E1029" s="58">
        <v>35351</v>
      </c>
      <c r="F1029" s="58">
        <v>4605687</v>
      </c>
      <c r="G1029" s="58">
        <f t="shared" ref="G1029:G1082" si="220">+IF(F1029&gt;M1029+100000,F1029-M1029,0)</f>
        <v>3356251</v>
      </c>
      <c r="H1029" s="58">
        <f t="shared" ref="H1029:H1082" si="221">IF(G1029&gt;L1029+100000,G1029-L1029,0)</f>
        <v>3356251</v>
      </c>
      <c r="I1029" s="58" t="e">
        <v>#N/A</v>
      </c>
      <c r="J1029" s="58">
        <v>150818</v>
      </c>
      <c r="K1029" s="58">
        <v>0</v>
      </c>
      <c r="L1029" s="58">
        <v>0</v>
      </c>
      <c r="M1029" s="58">
        <v>1249436</v>
      </c>
      <c r="N1029" s="58">
        <f>VLOOKUP(AD1029,'tabla ingresos'!$A$3:$D$15,4,FALSE)</f>
        <v>2000000</v>
      </c>
      <c r="O1029" s="58">
        <v>0</v>
      </c>
      <c r="P1029" s="58">
        <v>0</v>
      </c>
      <c r="Q1029" s="58">
        <v>0</v>
      </c>
      <c r="R1029" s="12">
        <v>68615</v>
      </c>
      <c r="S1029" s="12" t="s">
        <v>88</v>
      </c>
      <c r="T1029" s="12" t="s">
        <v>89</v>
      </c>
      <c r="U1029" s="12" t="s">
        <v>10</v>
      </c>
      <c r="V1029" s="12">
        <v>4</v>
      </c>
      <c r="W1029" s="12">
        <v>0</v>
      </c>
      <c r="X1029" s="12">
        <v>0</v>
      </c>
      <c r="Y1029" s="59">
        <v>9.6767123287671239</v>
      </c>
      <c r="Z1029" s="59">
        <v>44.263013698630139</v>
      </c>
      <c r="AA1029" s="12">
        <v>1</v>
      </c>
      <c r="AB1029" s="12">
        <v>2</v>
      </c>
      <c r="AC1029" s="12">
        <v>2</v>
      </c>
      <c r="AD1029" s="12">
        <v>3</v>
      </c>
      <c r="AE1029" s="12">
        <v>3</v>
      </c>
      <c r="AF1029" s="58" t="s">
        <v>91</v>
      </c>
      <c r="AG1029" s="66">
        <f t="shared" ref="AG1029:AG1082" si="222">+(O1029+J1029)/(N1029*1.5)</f>
        <v>5.0272666666666667E-2</v>
      </c>
      <c r="AH1029" s="67">
        <f t="shared" ref="AH1029:AH1082" si="223">+(P1029+F1029)/(N1029*1.5)</f>
        <v>1.535229</v>
      </c>
      <c r="AI1029" s="67">
        <f t="shared" ref="AI1029:AI1082" si="224">+(E1029+M1029)/(N1029*1.5)</f>
        <v>0.42826233333333336</v>
      </c>
      <c r="AJ1029" s="67">
        <f t="shared" ref="AJ1029:AJ1082" si="225">+G1029/(N1029*1.5)</f>
        <v>1.1187503333333333</v>
      </c>
      <c r="AK1029" s="67">
        <f t="shared" ref="AK1029:AK1082" si="226">+H1029/(N1029*1.5)</f>
        <v>1.1187503333333333</v>
      </c>
      <c r="AL1029" s="67">
        <f t="shared" ref="AL1029:AL1082" si="227">+Q1029/(N1029*1.5)</f>
        <v>0</v>
      </c>
      <c r="AM1029" s="59">
        <f>VLOOKUP(AG1029,'SCORE TALLER'!$AC$2:$AD$10,2,TRUE)*AM$2</f>
        <v>0</v>
      </c>
      <c r="AN1029" s="59">
        <f>VLOOKUP(AD1029,'SCORE TALLER'!$W$2:$X$10,2,TRUE)*AN$2</f>
        <v>0.32</v>
      </c>
      <c r="AO1029" s="59">
        <f>VLOOKUP(AB1029,'SCORE TALLER'!$S$2:$T$10,2,FALSE)*AO$2</f>
        <v>0.04</v>
      </c>
      <c r="AP1029" s="59">
        <f>VLOOKUP(AH1029,'SCORE TALLER'!$AE$2:$AF$10,2,TRUE)*AP$2</f>
        <v>0</v>
      </c>
      <c r="AQ1029" s="59">
        <f>VLOOKUP(AI1029,'SCORE TALLER'!$AG$2:$AH$10,2,TRUE)*AQ$2</f>
        <v>0.4</v>
      </c>
      <c r="AR1029" s="59">
        <f>VLOOKUP(AC1029,'SCORE TALLER'!$U$2:$V$10,2,FALSE)*AR$2</f>
        <v>0.04</v>
      </c>
      <c r="AS1029" s="59">
        <f>VLOOKUP(AE1029,'SCORE TALLER'!$Y$2:$Z$10,2,FALSE)*AS$2</f>
        <v>0.02</v>
      </c>
      <c r="AT1029" s="59">
        <f>VLOOKUP(Z1029,'SCORE TALLER'!$O$2:$P$10,2,TRUE)*AT$2</f>
        <v>0.03</v>
      </c>
      <c r="AU1029" s="59">
        <f>VLOOKUP(S1029,'SCORE TALLER'!$A$2:$B$10,2,FALSE)*AU$2</f>
        <v>0.25</v>
      </c>
      <c r="AV1029" s="59">
        <f>VLOOKUP(AJ1029,'SCORE TALLER'!$AI$2:$AJ$10,2,TRUE)*AV$2</f>
        <v>0.2</v>
      </c>
      <c r="AW1029" s="59">
        <f>VLOOKUP(AK1029,'SCORE TALLER'!$AK$2:$AL$10,2,TRUE)*AW$2</f>
        <v>0.2</v>
      </c>
      <c r="AX1029" s="59">
        <f>VLOOKUP(T1029,'SCORE TALLER'!$C$2:$D$10,2,FALSE)*AX$2</f>
        <v>0</v>
      </c>
      <c r="AY1029" s="59">
        <f>VLOOKUP(W1029,'SCORE TALLER'!$I$2:$J$10,2,TRUE)*AY$2</f>
        <v>0</v>
      </c>
      <c r="AZ1029" s="59">
        <f>VLOOKUP(X1029,'SCORE TALLER'!$K$2:$L$10,2,TRUE)*AZ$2</f>
        <v>0</v>
      </c>
      <c r="BA1029" s="59">
        <f>VLOOKUP(U1029,'SCORE TALLER'!$E$2:$F$10,2,FALSE)*BA$2</f>
        <v>0</v>
      </c>
      <c r="BB1029" s="59">
        <f>VLOOKUP(Y1029,'SCORE TALLER'!$M$2:$N$10,2,TRUE)*BB$2</f>
        <v>0.01</v>
      </c>
      <c r="BC1029" s="59">
        <f>VLOOKUP(AA1029,'SCORE TALLER'!$Q$2:$R$10,2,FALSE)*BC$2</f>
        <v>0.05</v>
      </c>
      <c r="BD1029" s="59">
        <f>VLOOKUP(V1029,'SCORE TALLER'!$G$2:$H$10,2,FALSE)*BD$2</f>
        <v>0</v>
      </c>
      <c r="BE1029" s="59">
        <f>VLOOKUP(AF1029,'SCORE TALLER'!$AA$2:$AB$10,2,FALSE)*BE$2</f>
        <v>0.30000000000000004</v>
      </c>
      <c r="BF1029" s="59">
        <f>VLOOKUP(AL1029,'SCORE TALLER'!$AM$2:$AN$10,2,TRUE)*BF$2</f>
        <v>0</v>
      </c>
      <c r="BG1029" s="67">
        <f t="shared" ref="BG1029" si="228">+SUM(AM1029:BF1029)</f>
        <v>1.86</v>
      </c>
      <c r="BH1029" s="67" t="str">
        <f>VLOOKUP(BG1029,'SCORE TALLER'!$AP$2:$AQ$7,2,TRUE)</f>
        <v>2. Normal</v>
      </c>
      <c r="BI1029" s="67" t="str">
        <f t="shared" si="217"/>
        <v>LBZ</v>
      </c>
      <c r="BJ1029" s="67" t="str">
        <f t="shared" si="217"/>
        <v>A</v>
      </c>
      <c r="BK1029" s="67" t="str">
        <f t="shared" si="218"/>
        <v>SIN</v>
      </c>
      <c r="BL1029" s="86">
        <f t="shared" ref="BL1029:BL1082" si="229">+H1029</f>
        <v>3356251</v>
      </c>
      <c r="BM1029" s="86">
        <f t="shared" si="219"/>
        <v>0</v>
      </c>
    </row>
    <row r="1030" spans="1:65" x14ac:dyDescent="0.3">
      <c r="A1030" s="57">
        <v>2020268828</v>
      </c>
      <c r="B1030" s="12" t="s">
        <v>1168</v>
      </c>
      <c r="C1030" s="58" t="s">
        <v>107</v>
      </c>
      <c r="D1030" s="58" t="s">
        <v>114</v>
      </c>
      <c r="E1030" s="58">
        <v>175100</v>
      </c>
      <c r="F1030" s="58">
        <v>1615411</v>
      </c>
      <c r="G1030" s="58">
        <f t="shared" si="220"/>
        <v>1157591</v>
      </c>
      <c r="H1030" s="58">
        <f t="shared" si="221"/>
        <v>457591</v>
      </c>
      <c r="I1030" s="58" t="e">
        <v>#N/A</v>
      </c>
      <c r="J1030" s="58">
        <v>120147</v>
      </c>
      <c r="K1030" s="58">
        <v>0</v>
      </c>
      <c r="L1030" s="58">
        <v>700000</v>
      </c>
      <c r="M1030" s="58">
        <v>457820</v>
      </c>
      <c r="N1030" s="58">
        <f>VLOOKUP(AD1030,'tabla ingresos'!$A$3:$D$15,4,FALSE)</f>
        <v>1000000</v>
      </c>
      <c r="O1030" s="58">
        <v>0</v>
      </c>
      <c r="P1030" s="58">
        <v>0</v>
      </c>
      <c r="Q1030" s="58">
        <v>0</v>
      </c>
      <c r="R1030" s="12">
        <v>76275</v>
      </c>
      <c r="S1030" s="12" t="s">
        <v>87</v>
      </c>
      <c r="T1030" s="12" t="s">
        <v>89</v>
      </c>
      <c r="U1030" s="12" t="s">
        <v>10</v>
      </c>
      <c r="V1030" s="12">
        <v>4</v>
      </c>
      <c r="W1030" s="12">
        <v>0</v>
      </c>
      <c r="X1030" s="12">
        <v>0</v>
      </c>
      <c r="Y1030" s="59">
        <v>1.3972602739726028</v>
      </c>
      <c r="Z1030" s="59">
        <v>23.983561643835618</v>
      </c>
      <c r="AA1030" s="12">
        <v>1</v>
      </c>
      <c r="AB1030" s="12">
        <v>2</v>
      </c>
      <c r="AC1030" s="12">
        <v>1</v>
      </c>
      <c r="AD1030" s="12">
        <v>2</v>
      </c>
      <c r="AE1030" s="12">
        <v>1</v>
      </c>
      <c r="AF1030" s="58" t="s">
        <v>91</v>
      </c>
      <c r="AG1030" s="66">
        <f t="shared" si="222"/>
        <v>8.0098000000000003E-2</v>
      </c>
      <c r="AH1030" s="67">
        <f t="shared" si="223"/>
        <v>1.0769406666666668</v>
      </c>
      <c r="AI1030" s="67">
        <f t="shared" si="224"/>
        <v>0.42194666666666669</v>
      </c>
      <c r="AJ1030" s="67">
        <f t="shared" si="225"/>
        <v>0.77172733333333332</v>
      </c>
      <c r="AK1030" s="67">
        <f t="shared" si="226"/>
        <v>0.30506066666666665</v>
      </c>
      <c r="AL1030" s="67">
        <f t="shared" si="227"/>
        <v>0</v>
      </c>
      <c r="AM1030" s="59">
        <f>VLOOKUP(AG1030,'SCORE TALLER'!$AC$2:$AD$10,2,TRUE)*AM$2</f>
        <v>0</v>
      </c>
      <c r="AN1030" s="59">
        <f>VLOOKUP(AD1030,'SCORE TALLER'!$W$2:$X$10,2,TRUE)*AN$2</f>
        <v>0.32</v>
      </c>
      <c r="AO1030" s="59">
        <f>VLOOKUP(AB1030,'SCORE TALLER'!$S$2:$T$10,2,FALSE)*AO$2</f>
        <v>0.04</v>
      </c>
      <c r="AP1030" s="59">
        <f>VLOOKUP(AH1030,'SCORE TALLER'!$AE$2:$AF$10,2,TRUE)*AP$2</f>
        <v>0</v>
      </c>
      <c r="AQ1030" s="59">
        <f>VLOOKUP(AI1030,'SCORE TALLER'!$AG$2:$AH$10,2,TRUE)*AQ$2</f>
        <v>0.4</v>
      </c>
      <c r="AR1030" s="59">
        <f>VLOOKUP(AC1030,'SCORE TALLER'!$U$2:$V$10,2,FALSE)*AR$2</f>
        <v>0.05</v>
      </c>
      <c r="AS1030" s="59">
        <f>VLOOKUP(AE1030,'SCORE TALLER'!$Y$2:$Z$10,2,FALSE)*AS$2</f>
        <v>0.03</v>
      </c>
      <c r="AT1030" s="59">
        <f>VLOOKUP(Z1030,'SCORE TALLER'!$O$2:$P$10,2,TRUE)*AT$2</f>
        <v>0.05</v>
      </c>
      <c r="AU1030" s="59">
        <f>VLOOKUP(S1030,'SCORE TALLER'!$A$2:$B$10,2,FALSE)*AU$2</f>
        <v>0.15000000000000002</v>
      </c>
      <c r="AV1030" s="59">
        <f>VLOOKUP(AJ1030,'SCORE TALLER'!$AI$2:$AJ$10,2,TRUE)*AV$2</f>
        <v>0.25</v>
      </c>
      <c r="AW1030" s="59">
        <f>VLOOKUP(AK1030,'SCORE TALLER'!$AK$2:$AL$10,2,TRUE)*AW$2</f>
        <v>0.25</v>
      </c>
      <c r="AX1030" s="59">
        <f>VLOOKUP(T1030,'SCORE TALLER'!$C$2:$D$10,2,FALSE)*AX$2</f>
        <v>0</v>
      </c>
      <c r="AY1030" s="59">
        <f>VLOOKUP(W1030,'SCORE TALLER'!$I$2:$J$10,2,TRUE)*AY$2</f>
        <v>0</v>
      </c>
      <c r="AZ1030" s="59">
        <f>VLOOKUP(X1030,'SCORE TALLER'!$K$2:$L$10,2,TRUE)*AZ$2</f>
        <v>0</v>
      </c>
      <c r="BA1030" s="59">
        <f>VLOOKUP(U1030,'SCORE TALLER'!$E$2:$F$10,2,FALSE)*BA$2</f>
        <v>0</v>
      </c>
      <c r="BB1030" s="59">
        <f>VLOOKUP(Y1030,'SCORE TALLER'!$M$2:$N$10,2,TRUE)*BB$2</f>
        <v>0.05</v>
      </c>
      <c r="BC1030" s="59">
        <f>VLOOKUP(AA1030,'SCORE TALLER'!$Q$2:$R$10,2,FALSE)*BC$2</f>
        <v>0.05</v>
      </c>
      <c r="BD1030" s="59">
        <f>VLOOKUP(V1030,'SCORE TALLER'!$G$2:$H$10,2,FALSE)*BD$2</f>
        <v>0</v>
      </c>
      <c r="BE1030" s="59">
        <f>VLOOKUP(AF1030,'SCORE TALLER'!$AA$2:$AB$10,2,FALSE)*BE$2</f>
        <v>0.30000000000000004</v>
      </c>
      <c r="BF1030" s="59">
        <f>VLOOKUP(AL1030,'SCORE TALLER'!$AM$2:$AN$10,2,TRUE)*BF$2</f>
        <v>0</v>
      </c>
      <c r="BG1030" s="67">
        <f t="shared" ref="BG1030:BG1082" si="230">+SUM(AM1030:BF1030)</f>
        <v>1.9400000000000002</v>
      </c>
      <c r="BH1030" s="67" t="str">
        <f>VLOOKUP(BG1030,'SCORE TALLER'!$AP$2:$AQ$7,2,TRUE)</f>
        <v>2. Normal</v>
      </c>
      <c r="BI1030" s="67" t="str">
        <f t="shared" ref="BI1030:BJ1082" si="231">+T1030</f>
        <v>LBZ</v>
      </c>
      <c r="BJ1030" s="67" t="str">
        <f t="shared" si="231"/>
        <v>A</v>
      </c>
      <c r="BK1030" s="67" t="str">
        <f t="shared" ref="BK1030:BK1082" si="232">+AF1030</f>
        <v>SIN</v>
      </c>
      <c r="BL1030" s="86">
        <f t="shared" si="229"/>
        <v>457591</v>
      </c>
      <c r="BM1030" s="86">
        <f t="shared" ref="BM1030:BM1082" si="233">+Q1030</f>
        <v>0</v>
      </c>
    </row>
    <row r="1031" spans="1:65" x14ac:dyDescent="0.3">
      <c r="A1031" s="57">
        <v>84066820</v>
      </c>
      <c r="B1031" s="12" t="s">
        <v>1169</v>
      </c>
      <c r="C1031" s="58" t="s">
        <v>105</v>
      </c>
      <c r="D1031" s="58" t="s">
        <v>114</v>
      </c>
      <c r="E1031" s="58"/>
      <c r="F1031" s="58">
        <v>2500000</v>
      </c>
      <c r="G1031" s="58">
        <f t="shared" si="220"/>
        <v>1247880</v>
      </c>
      <c r="H1031" s="58">
        <f t="shared" si="221"/>
        <v>1247880</v>
      </c>
      <c r="I1031" s="58">
        <v>2500000</v>
      </c>
      <c r="J1031" s="58">
        <v>123366</v>
      </c>
      <c r="K1031" s="58">
        <v>0</v>
      </c>
      <c r="L1031" s="58">
        <v>0</v>
      </c>
      <c r="M1031" s="58">
        <v>1252120</v>
      </c>
      <c r="N1031" s="58">
        <f>VLOOKUP(AD1031,'tabla ingresos'!$A$3:$D$15,4,FALSE)</f>
        <v>2000000</v>
      </c>
      <c r="O1031" s="58">
        <v>66.73334305470533</v>
      </c>
      <c r="P1031" s="58">
        <v>3000</v>
      </c>
      <c r="Q1031" s="58">
        <v>0</v>
      </c>
      <c r="R1031" s="12">
        <v>13433</v>
      </c>
      <c r="S1031" s="12" t="s">
        <v>88</v>
      </c>
      <c r="T1031" s="12" t="s">
        <v>89</v>
      </c>
      <c r="U1031" s="12" t="s">
        <v>10</v>
      </c>
      <c r="V1031" s="12">
        <v>4</v>
      </c>
      <c r="W1031" s="12">
        <v>0</v>
      </c>
      <c r="X1031" s="12">
        <v>0</v>
      </c>
      <c r="Y1031" s="59">
        <v>3.1972602739726028</v>
      </c>
      <c r="Z1031" s="59">
        <v>49.123287671232873</v>
      </c>
      <c r="AA1031" s="12">
        <v>1</v>
      </c>
      <c r="AB1031" s="12">
        <v>2</v>
      </c>
      <c r="AC1031" s="12">
        <v>1</v>
      </c>
      <c r="AD1031" s="12">
        <v>3</v>
      </c>
      <c r="AE1031" s="12">
        <v>3</v>
      </c>
      <c r="AF1031" s="58" t="s">
        <v>10</v>
      </c>
      <c r="AG1031" s="66">
        <f t="shared" si="222"/>
        <v>4.11442444476849E-2</v>
      </c>
      <c r="AH1031" s="67">
        <f t="shared" si="223"/>
        <v>0.83433333333333337</v>
      </c>
      <c r="AI1031" s="67">
        <f t="shared" si="224"/>
        <v>0.41737333333333332</v>
      </c>
      <c r="AJ1031" s="67">
        <f t="shared" si="225"/>
        <v>0.41596</v>
      </c>
      <c r="AK1031" s="67">
        <f t="shared" si="226"/>
        <v>0.41596</v>
      </c>
      <c r="AL1031" s="67">
        <f t="shared" si="227"/>
        <v>0</v>
      </c>
      <c r="AM1031" s="59">
        <f>VLOOKUP(AG1031,'SCORE TALLER'!$AC$2:$AD$10,2,TRUE)*AM$2</f>
        <v>0</v>
      </c>
      <c r="AN1031" s="59">
        <f>VLOOKUP(AD1031,'SCORE TALLER'!$W$2:$X$10,2,TRUE)*AN$2</f>
        <v>0.32</v>
      </c>
      <c r="AO1031" s="59">
        <f>VLOOKUP(AB1031,'SCORE TALLER'!$S$2:$T$10,2,FALSE)*AO$2</f>
        <v>0.04</v>
      </c>
      <c r="AP1031" s="59">
        <f>VLOOKUP(AH1031,'SCORE TALLER'!$AE$2:$AF$10,2,TRUE)*AP$2</f>
        <v>0</v>
      </c>
      <c r="AQ1031" s="59">
        <f>VLOOKUP(AI1031,'SCORE TALLER'!$AG$2:$AH$10,2,TRUE)*AQ$2</f>
        <v>0.4</v>
      </c>
      <c r="AR1031" s="59">
        <f>VLOOKUP(AC1031,'SCORE TALLER'!$U$2:$V$10,2,FALSE)*AR$2</f>
        <v>0.05</v>
      </c>
      <c r="AS1031" s="59">
        <f>VLOOKUP(AE1031,'SCORE TALLER'!$Y$2:$Z$10,2,FALSE)*AS$2</f>
        <v>0.02</v>
      </c>
      <c r="AT1031" s="59">
        <f>VLOOKUP(Z1031,'SCORE TALLER'!$O$2:$P$10,2,TRUE)*AT$2</f>
        <v>0.02</v>
      </c>
      <c r="AU1031" s="59">
        <f>VLOOKUP(S1031,'SCORE TALLER'!$A$2:$B$10,2,FALSE)*AU$2</f>
        <v>0.25</v>
      </c>
      <c r="AV1031" s="59">
        <f>VLOOKUP(AJ1031,'SCORE TALLER'!$AI$2:$AJ$10,2,TRUE)*AV$2</f>
        <v>0.25</v>
      </c>
      <c r="AW1031" s="59">
        <f>VLOOKUP(AK1031,'SCORE TALLER'!$AK$2:$AL$10,2,TRUE)*AW$2</f>
        <v>0.25</v>
      </c>
      <c r="AX1031" s="59">
        <f>VLOOKUP(T1031,'SCORE TALLER'!$C$2:$D$10,2,FALSE)*AX$2</f>
        <v>0</v>
      </c>
      <c r="AY1031" s="59">
        <f>VLOOKUP(W1031,'SCORE TALLER'!$I$2:$J$10,2,TRUE)*AY$2</f>
        <v>0</v>
      </c>
      <c r="AZ1031" s="59">
        <f>VLOOKUP(X1031,'SCORE TALLER'!$K$2:$L$10,2,TRUE)*AZ$2</f>
        <v>0</v>
      </c>
      <c r="BA1031" s="59">
        <f>VLOOKUP(U1031,'SCORE TALLER'!$E$2:$F$10,2,FALSE)*BA$2</f>
        <v>0</v>
      </c>
      <c r="BB1031" s="59">
        <f>VLOOKUP(Y1031,'SCORE TALLER'!$M$2:$N$10,2,TRUE)*BB$2</f>
        <v>0.04</v>
      </c>
      <c r="BC1031" s="59">
        <f>VLOOKUP(AA1031,'SCORE TALLER'!$Q$2:$R$10,2,FALSE)*BC$2</f>
        <v>0.05</v>
      </c>
      <c r="BD1031" s="59">
        <f>VLOOKUP(V1031,'SCORE TALLER'!$G$2:$H$10,2,FALSE)*BD$2</f>
        <v>0</v>
      </c>
      <c r="BE1031" s="59">
        <f>VLOOKUP(AF1031,'SCORE TALLER'!$AA$2:$AB$10,2,FALSE)*BE$2</f>
        <v>0</v>
      </c>
      <c r="BF1031" s="59">
        <f>VLOOKUP(AL1031,'SCORE TALLER'!$AM$2:$AN$10,2,TRUE)*BF$2</f>
        <v>0</v>
      </c>
      <c r="BG1031" s="67">
        <f t="shared" si="230"/>
        <v>1.6900000000000002</v>
      </c>
      <c r="BH1031" s="67" t="str">
        <f>VLOOKUP(BG1031,'SCORE TALLER'!$AP$2:$AQ$7,2,TRUE)</f>
        <v>2. Normal</v>
      </c>
      <c r="BI1031" s="67" t="str">
        <f t="shared" si="231"/>
        <v>LBZ</v>
      </c>
      <c r="BJ1031" s="67" t="str">
        <f t="shared" si="231"/>
        <v>A</v>
      </c>
      <c r="BK1031" s="67" t="str">
        <f t="shared" si="232"/>
        <v>A</v>
      </c>
      <c r="BL1031" s="86">
        <f t="shared" si="229"/>
        <v>1247880</v>
      </c>
      <c r="BM1031" s="86">
        <f t="shared" si="233"/>
        <v>0</v>
      </c>
    </row>
    <row r="1032" spans="1:65" x14ac:dyDescent="0.3">
      <c r="A1032" s="57">
        <v>48200644</v>
      </c>
      <c r="B1032" s="12" t="s">
        <v>1170</v>
      </c>
      <c r="C1032" s="58" t="s">
        <v>107</v>
      </c>
      <c r="D1032" s="58" t="s">
        <v>116</v>
      </c>
      <c r="E1032" s="58">
        <v>868743</v>
      </c>
      <c r="F1032" s="58">
        <v>19076768</v>
      </c>
      <c r="G1032" s="58">
        <f t="shared" si="220"/>
        <v>17447627</v>
      </c>
      <c r="H1032" s="58">
        <f t="shared" si="221"/>
        <v>3256754</v>
      </c>
      <c r="I1032" s="58" t="e">
        <v>#N/A</v>
      </c>
      <c r="J1032" s="58">
        <v>534600</v>
      </c>
      <c r="K1032" s="58">
        <v>0</v>
      </c>
      <c r="L1032" s="58">
        <v>14190873</v>
      </c>
      <c r="M1032" s="58">
        <v>1629141</v>
      </c>
      <c r="N1032" s="58">
        <f>VLOOKUP(AD1032,'tabla ingresos'!$A$3:$D$15,4,FALSE)</f>
        <v>4000000</v>
      </c>
      <c r="O1032" s="58">
        <v>0</v>
      </c>
      <c r="P1032" s="58">
        <v>0</v>
      </c>
      <c r="Q1032" s="58">
        <v>0</v>
      </c>
      <c r="R1032" s="12">
        <v>11001</v>
      </c>
      <c r="S1032" s="12" t="s">
        <v>87</v>
      </c>
      <c r="T1032" s="12" t="s">
        <v>89</v>
      </c>
      <c r="U1032" s="12" t="s">
        <v>10</v>
      </c>
      <c r="V1032" s="12">
        <v>4</v>
      </c>
      <c r="W1032" s="12">
        <v>0</v>
      </c>
      <c r="X1032" s="12">
        <v>0</v>
      </c>
      <c r="Y1032" s="59">
        <v>2.6465753424657534</v>
      </c>
      <c r="Z1032" s="59">
        <v>24.887671232876713</v>
      </c>
      <c r="AA1032" s="12">
        <v>2</v>
      </c>
      <c r="AB1032" s="12">
        <v>0</v>
      </c>
      <c r="AC1032" s="12">
        <v>1</v>
      </c>
      <c r="AD1032" s="12">
        <v>5</v>
      </c>
      <c r="AE1032" s="12">
        <v>1</v>
      </c>
      <c r="AF1032" s="58" t="s">
        <v>91</v>
      </c>
      <c r="AG1032" s="66">
        <f t="shared" si="222"/>
        <v>8.9099999999999999E-2</v>
      </c>
      <c r="AH1032" s="67">
        <f t="shared" si="223"/>
        <v>3.1794613333333333</v>
      </c>
      <c r="AI1032" s="67">
        <f t="shared" si="224"/>
        <v>0.41631400000000002</v>
      </c>
      <c r="AJ1032" s="67">
        <f t="shared" si="225"/>
        <v>2.9079378333333334</v>
      </c>
      <c r="AK1032" s="67">
        <f t="shared" si="226"/>
        <v>0.54279233333333332</v>
      </c>
      <c r="AL1032" s="67">
        <f t="shared" si="227"/>
        <v>0</v>
      </c>
      <c r="AM1032" s="59">
        <f>VLOOKUP(AG1032,'SCORE TALLER'!$AC$2:$AD$10,2,TRUE)*AM$2</f>
        <v>0</v>
      </c>
      <c r="AN1032" s="59">
        <f>VLOOKUP(AD1032,'SCORE TALLER'!$W$2:$X$10,2,TRUE)*AN$2</f>
        <v>0.24</v>
      </c>
      <c r="AO1032" s="59">
        <f>VLOOKUP(AB1032,'SCORE TALLER'!$S$2:$T$10,2,FALSE)*AO$2</f>
        <v>0.05</v>
      </c>
      <c r="AP1032" s="59">
        <f>VLOOKUP(AH1032,'SCORE TALLER'!$AE$2:$AF$10,2,TRUE)*AP$2</f>
        <v>0</v>
      </c>
      <c r="AQ1032" s="59">
        <f>VLOOKUP(AI1032,'SCORE TALLER'!$AG$2:$AH$10,2,TRUE)*AQ$2</f>
        <v>0.4</v>
      </c>
      <c r="AR1032" s="59">
        <f>VLOOKUP(AC1032,'SCORE TALLER'!$U$2:$V$10,2,FALSE)*AR$2</f>
        <v>0.05</v>
      </c>
      <c r="AS1032" s="59">
        <f>VLOOKUP(AE1032,'SCORE TALLER'!$Y$2:$Z$10,2,FALSE)*AS$2</f>
        <v>0.03</v>
      </c>
      <c r="AT1032" s="59">
        <f>VLOOKUP(Z1032,'SCORE TALLER'!$O$2:$P$10,2,TRUE)*AT$2</f>
        <v>0.05</v>
      </c>
      <c r="AU1032" s="59">
        <f>VLOOKUP(S1032,'SCORE TALLER'!$A$2:$B$10,2,FALSE)*AU$2</f>
        <v>0.15000000000000002</v>
      </c>
      <c r="AV1032" s="59">
        <f>VLOOKUP(AJ1032,'SCORE TALLER'!$AI$2:$AJ$10,2,TRUE)*AV$2</f>
        <v>0.15000000000000002</v>
      </c>
      <c r="AW1032" s="59">
        <f>VLOOKUP(AK1032,'SCORE TALLER'!$AK$2:$AL$10,2,TRUE)*AW$2</f>
        <v>0.25</v>
      </c>
      <c r="AX1032" s="59">
        <f>VLOOKUP(T1032,'SCORE TALLER'!$C$2:$D$10,2,FALSE)*AX$2</f>
        <v>0</v>
      </c>
      <c r="AY1032" s="59">
        <f>VLOOKUP(W1032,'SCORE TALLER'!$I$2:$J$10,2,TRUE)*AY$2</f>
        <v>0</v>
      </c>
      <c r="AZ1032" s="59">
        <f>VLOOKUP(X1032,'SCORE TALLER'!$K$2:$L$10,2,TRUE)*AZ$2</f>
        <v>0</v>
      </c>
      <c r="BA1032" s="59">
        <f>VLOOKUP(U1032,'SCORE TALLER'!$E$2:$F$10,2,FALSE)*BA$2</f>
        <v>0</v>
      </c>
      <c r="BB1032" s="59">
        <f>VLOOKUP(Y1032,'SCORE TALLER'!$M$2:$N$10,2,TRUE)*BB$2</f>
        <v>0.04</v>
      </c>
      <c r="BC1032" s="59">
        <f>VLOOKUP(AA1032,'SCORE TALLER'!$Q$2:$R$10,2,FALSE)*BC$2</f>
        <v>0</v>
      </c>
      <c r="BD1032" s="59">
        <f>VLOOKUP(V1032,'SCORE TALLER'!$G$2:$H$10,2,FALSE)*BD$2</f>
        <v>0</v>
      </c>
      <c r="BE1032" s="59">
        <f>VLOOKUP(AF1032,'SCORE TALLER'!$AA$2:$AB$10,2,FALSE)*BE$2</f>
        <v>0.30000000000000004</v>
      </c>
      <c r="BF1032" s="59">
        <f>VLOOKUP(AL1032,'SCORE TALLER'!$AM$2:$AN$10,2,TRUE)*BF$2</f>
        <v>0</v>
      </c>
      <c r="BG1032" s="67">
        <f t="shared" si="230"/>
        <v>1.7100000000000002</v>
      </c>
      <c r="BH1032" s="67" t="str">
        <f>VLOOKUP(BG1032,'SCORE TALLER'!$AP$2:$AQ$7,2,TRUE)</f>
        <v>2. Normal</v>
      </c>
      <c r="BI1032" s="67" t="str">
        <f t="shared" si="231"/>
        <v>LBZ</v>
      </c>
      <c r="BJ1032" s="67" t="str">
        <f t="shared" si="231"/>
        <v>A</v>
      </c>
      <c r="BK1032" s="67" t="str">
        <f t="shared" si="232"/>
        <v>SIN</v>
      </c>
      <c r="BL1032" s="86">
        <f t="shared" si="229"/>
        <v>3256754</v>
      </c>
      <c r="BM1032" s="86">
        <f t="shared" si="233"/>
        <v>0</v>
      </c>
    </row>
    <row r="1033" spans="1:65" x14ac:dyDescent="0.3">
      <c r="A1033" s="57">
        <v>2066682664</v>
      </c>
      <c r="B1033" s="12" t="s">
        <v>1171</v>
      </c>
      <c r="C1033" s="58" t="s">
        <v>107</v>
      </c>
      <c r="D1033" s="58" t="s">
        <v>115</v>
      </c>
      <c r="E1033" s="58">
        <v>13335</v>
      </c>
      <c r="F1033" s="58">
        <v>3832579</v>
      </c>
      <c r="G1033" s="58">
        <f t="shared" si="220"/>
        <v>2602432</v>
      </c>
      <c r="H1033" s="58">
        <f t="shared" si="221"/>
        <v>802432</v>
      </c>
      <c r="I1033" s="58" t="e">
        <v>#N/A</v>
      </c>
      <c r="J1033" s="58">
        <v>223421</v>
      </c>
      <c r="K1033" s="58">
        <v>0</v>
      </c>
      <c r="L1033" s="58">
        <v>1800000</v>
      </c>
      <c r="M1033" s="58">
        <v>1230147</v>
      </c>
      <c r="N1033" s="58">
        <f>VLOOKUP(AD1033,'tabla ingresos'!$A$3:$D$15,4,FALSE)</f>
        <v>2000000</v>
      </c>
      <c r="O1033" s="58">
        <v>0</v>
      </c>
      <c r="P1033" s="58">
        <v>0</v>
      </c>
      <c r="Q1033" s="58">
        <v>0</v>
      </c>
      <c r="R1033" s="12">
        <v>76130</v>
      </c>
      <c r="S1033" s="12" t="s">
        <v>87</v>
      </c>
      <c r="T1033" s="12" t="s">
        <v>89</v>
      </c>
      <c r="U1033" s="12" t="s">
        <v>10</v>
      </c>
      <c r="V1033" s="12">
        <v>4</v>
      </c>
      <c r="W1033" s="12">
        <v>0</v>
      </c>
      <c r="X1033" s="12">
        <v>0</v>
      </c>
      <c r="Y1033" s="59">
        <v>1.9726027397260273</v>
      </c>
      <c r="Z1033" s="59">
        <v>30.791780821917808</v>
      </c>
      <c r="AA1033" s="12">
        <v>1</v>
      </c>
      <c r="AB1033" s="12">
        <v>2</v>
      </c>
      <c r="AC1033" s="12">
        <v>1</v>
      </c>
      <c r="AD1033" s="12">
        <v>3</v>
      </c>
      <c r="AE1033" s="12">
        <v>1</v>
      </c>
      <c r="AF1033" s="58" t="s">
        <v>91</v>
      </c>
      <c r="AG1033" s="66">
        <f t="shared" si="222"/>
        <v>7.447366666666666E-2</v>
      </c>
      <c r="AH1033" s="67">
        <f t="shared" si="223"/>
        <v>1.2775263333333333</v>
      </c>
      <c r="AI1033" s="67">
        <f t="shared" si="224"/>
        <v>0.41449399999999997</v>
      </c>
      <c r="AJ1033" s="67">
        <f t="shared" si="225"/>
        <v>0.86747733333333332</v>
      </c>
      <c r="AK1033" s="67">
        <f t="shared" si="226"/>
        <v>0.26747733333333334</v>
      </c>
      <c r="AL1033" s="67">
        <f t="shared" si="227"/>
        <v>0</v>
      </c>
      <c r="AM1033" s="59">
        <f>VLOOKUP(AG1033,'SCORE TALLER'!$AC$2:$AD$10,2,TRUE)*AM$2</f>
        <v>0</v>
      </c>
      <c r="AN1033" s="59">
        <f>VLOOKUP(AD1033,'SCORE TALLER'!$W$2:$X$10,2,TRUE)*AN$2</f>
        <v>0.32</v>
      </c>
      <c r="AO1033" s="59">
        <f>VLOOKUP(AB1033,'SCORE TALLER'!$S$2:$T$10,2,FALSE)*AO$2</f>
        <v>0.04</v>
      </c>
      <c r="AP1033" s="59">
        <f>VLOOKUP(AH1033,'SCORE TALLER'!$AE$2:$AF$10,2,TRUE)*AP$2</f>
        <v>0</v>
      </c>
      <c r="AQ1033" s="59">
        <f>VLOOKUP(AI1033,'SCORE TALLER'!$AG$2:$AH$10,2,TRUE)*AQ$2</f>
        <v>0.4</v>
      </c>
      <c r="AR1033" s="59">
        <f>VLOOKUP(AC1033,'SCORE TALLER'!$U$2:$V$10,2,FALSE)*AR$2</f>
        <v>0.05</v>
      </c>
      <c r="AS1033" s="59">
        <f>VLOOKUP(AE1033,'SCORE TALLER'!$Y$2:$Z$10,2,FALSE)*AS$2</f>
        <v>0.03</v>
      </c>
      <c r="AT1033" s="59">
        <f>VLOOKUP(Z1033,'SCORE TALLER'!$O$2:$P$10,2,TRUE)*AT$2</f>
        <v>0.04</v>
      </c>
      <c r="AU1033" s="59">
        <f>VLOOKUP(S1033,'SCORE TALLER'!$A$2:$B$10,2,FALSE)*AU$2</f>
        <v>0.15000000000000002</v>
      </c>
      <c r="AV1033" s="59">
        <f>VLOOKUP(AJ1033,'SCORE TALLER'!$AI$2:$AJ$10,2,TRUE)*AV$2</f>
        <v>0.25</v>
      </c>
      <c r="AW1033" s="59">
        <f>VLOOKUP(AK1033,'SCORE TALLER'!$AK$2:$AL$10,2,TRUE)*AW$2</f>
        <v>0.25</v>
      </c>
      <c r="AX1033" s="59">
        <f>VLOOKUP(T1033,'SCORE TALLER'!$C$2:$D$10,2,FALSE)*AX$2</f>
        <v>0</v>
      </c>
      <c r="AY1033" s="59">
        <f>VLOOKUP(W1033,'SCORE TALLER'!$I$2:$J$10,2,TRUE)*AY$2</f>
        <v>0</v>
      </c>
      <c r="AZ1033" s="59">
        <f>VLOOKUP(X1033,'SCORE TALLER'!$K$2:$L$10,2,TRUE)*AZ$2</f>
        <v>0</v>
      </c>
      <c r="BA1033" s="59">
        <f>VLOOKUP(U1033,'SCORE TALLER'!$E$2:$F$10,2,FALSE)*BA$2</f>
        <v>0</v>
      </c>
      <c r="BB1033" s="59">
        <f>VLOOKUP(Y1033,'SCORE TALLER'!$M$2:$N$10,2,TRUE)*BB$2</f>
        <v>0.05</v>
      </c>
      <c r="BC1033" s="59">
        <f>VLOOKUP(AA1033,'SCORE TALLER'!$Q$2:$R$10,2,FALSE)*BC$2</f>
        <v>0.05</v>
      </c>
      <c r="BD1033" s="59">
        <f>VLOOKUP(V1033,'SCORE TALLER'!$G$2:$H$10,2,FALSE)*BD$2</f>
        <v>0</v>
      </c>
      <c r="BE1033" s="59">
        <f>VLOOKUP(AF1033,'SCORE TALLER'!$AA$2:$AB$10,2,FALSE)*BE$2</f>
        <v>0.30000000000000004</v>
      </c>
      <c r="BF1033" s="59">
        <f>VLOOKUP(AL1033,'SCORE TALLER'!$AM$2:$AN$10,2,TRUE)*BF$2</f>
        <v>0</v>
      </c>
      <c r="BG1033" s="67">
        <f t="shared" si="230"/>
        <v>1.9300000000000004</v>
      </c>
      <c r="BH1033" s="67" t="str">
        <f>VLOOKUP(BG1033,'SCORE TALLER'!$AP$2:$AQ$7,2,TRUE)</f>
        <v>2. Normal</v>
      </c>
      <c r="BI1033" s="67" t="str">
        <f t="shared" si="231"/>
        <v>LBZ</v>
      </c>
      <c r="BJ1033" s="67" t="str">
        <f t="shared" si="231"/>
        <v>A</v>
      </c>
      <c r="BK1033" s="67" t="str">
        <f t="shared" si="232"/>
        <v>SIN</v>
      </c>
      <c r="BL1033" s="86">
        <f t="shared" si="229"/>
        <v>802432</v>
      </c>
      <c r="BM1033" s="86">
        <f t="shared" si="233"/>
        <v>0</v>
      </c>
    </row>
    <row r="1034" spans="1:65" x14ac:dyDescent="0.3">
      <c r="A1034" s="57">
        <v>4480846</v>
      </c>
      <c r="B1034" s="12" t="s">
        <v>1172</v>
      </c>
      <c r="C1034" s="58" t="s">
        <v>105</v>
      </c>
      <c r="D1034" s="58" t="s">
        <v>29</v>
      </c>
      <c r="E1034" s="58"/>
      <c r="F1034" s="58">
        <v>1581200</v>
      </c>
      <c r="G1034" s="58">
        <f t="shared" si="220"/>
        <v>959659</v>
      </c>
      <c r="H1034" s="58">
        <f t="shared" si="221"/>
        <v>959659</v>
      </c>
      <c r="I1034" s="58">
        <v>1581000</v>
      </c>
      <c r="J1034" s="58">
        <v>133458</v>
      </c>
      <c r="K1034" s="58">
        <v>0</v>
      </c>
      <c r="L1034" s="58">
        <v>0</v>
      </c>
      <c r="M1034" s="58">
        <v>621541</v>
      </c>
      <c r="N1034" s="58">
        <f>VLOOKUP(AD1034,'tabla ingresos'!$A$3:$D$15,4,FALSE)</f>
        <v>1000000</v>
      </c>
      <c r="O1034" s="58">
        <v>171913.57284460173</v>
      </c>
      <c r="P1034" s="58">
        <v>6844000</v>
      </c>
      <c r="Q1034" s="58">
        <v>0</v>
      </c>
      <c r="R1034" s="12">
        <v>76113</v>
      </c>
      <c r="S1034" s="12" t="s">
        <v>88</v>
      </c>
      <c r="T1034" s="12" t="s">
        <v>89</v>
      </c>
      <c r="U1034" s="12" t="s">
        <v>10</v>
      </c>
      <c r="V1034" s="12">
        <v>4</v>
      </c>
      <c r="W1034" s="12">
        <v>0</v>
      </c>
      <c r="X1034" s="12">
        <v>4</v>
      </c>
      <c r="Y1034" s="59">
        <v>1.3753424657534246</v>
      </c>
      <c r="Z1034" s="59">
        <v>46.876712328767127</v>
      </c>
      <c r="AA1034" s="12">
        <v>1</v>
      </c>
      <c r="AB1034" s="12">
        <v>2</v>
      </c>
      <c r="AC1034" s="12">
        <v>2</v>
      </c>
      <c r="AD1034" s="12">
        <v>2</v>
      </c>
      <c r="AE1034" s="12">
        <v>1</v>
      </c>
      <c r="AF1034" s="58" t="s">
        <v>10</v>
      </c>
      <c r="AG1034" s="66">
        <f t="shared" si="222"/>
        <v>0.2035810485630678</v>
      </c>
      <c r="AH1034" s="67">
        <f t="shared" si="223"/>
        <v>5.6167999999999996</v>
      </c>
      <c r="AI1034" s="67">
        <f t="shared" si="224"/>
        <v>0.41436066666666665</v>
      </c>
      <c r="AJ1034" s="67">
        <f t="shared" si="225"/>
        <v>0.63977266666666666</v>
      </c>
      <c r="AK1034" s="67">
        <f t="shared" si="226"/>
        <v>0.63977266666666666</v>
      </c>
      <c r="AL1034" s="67">
        <f t="shared" si="227"/>
        <v>0</v>
      </c>
      <c r="AM1034" s="59">
        <f>VLOOKUP(AG1034,'SCORE TALLER'!$AC$2:$AD$10,2,TRUE)*AM$2</f>
        <v>0</v>
      </c>
      <c r="AN1034" s="59">
        <f>VLOOKUP(AD1034,'SCORE TALLER'!$W$2:$X$10,2,TRUE)*AN$2</f>
        <v>0.32</v>
      </c>
      <c r="AO1034" s="59">
        <f>VLOOKUP(AB1034,'SCORE TALLER'!$S$2:$T$10,2,FALSE)*AO$2</f>
        <v>0.04</v>
      </c>
      <c r="AP1034" s="59">
        <f>VLOOKUP(AH1034,'SCORE TALLER'!$AE$2:$AF$10,2,TRUE)*AP$2</f>
        <v>0.08</v>
      </c>
      <c r="AQ1034" s="59">
        <f>VLOOKUP(AI1034,'SCORE TALLER'!$AG$2:$AH$10,2,TRUE)*AQ$2</f>
        <v>0.4</v>
      </c>
      <c r="AR1034" s="59">
        <f>VLOOKUP(AC1034,'SCORE TALLER'!$U$2:$V$10,2,FALSE)*AR$2</f>
        <v>0.04</v>
      </c>
      <c r="AS1034" s="59">
        <f>VLOOKUP(AE1034,'SCORE TALLER'!$Y$2:$Z$10,2,FALSE)*AS$2</f>
        <v>0.03</v>
      </c>
      <c r="AT1034" s="59">
        <f>VLOOKUP(Z1034,'SCORE TALLER'!$O$2:$P$10,2,TRUE)*AT$2</f>
        <v>0.02</v>
      </c>
      <c r="AU1034" s="59">
        <f>VLOOKUP(S1034,'SCORE TALLER'!$A$2:$B$10,2,FALSE)*AU$2</f>
        <v>0.25</v>
      </c>
      <c r="AV1034" s="59">
        <f>VLOOKUP(AJ1034,'SCORE TALLER'!$AI$2:$AJ$10,2,TRUE)*AV$2</f>
        <v>0.25</v>
      </c>
      <c r="AW1034" s="59">
        <f>VLOOKUP(AK1034,'SCORE TALLER'!$AK$2:$AL$10,2,TRUE)*AW$2</f>
        <v>0.25</v>
      </c>
      <c r="AX1034" s="59">
        <f>VLOOKUP(T1034,'SCORE TALLER'!$C$2:$D$10,2,FALSE)*AX$2</f>
        <v>0</v>
      </c>
      <c r="AY1034" s="59">
        <f>VLOOKUP(W1034,'SCORE TALLER'!$I$2:$J$10,2,TRUE)*AY$2</f>
        <v>0</v>
      </c>
      <c r="AZ1034" s="59">
        <f>VLOOKUP(X1034,'SCORE TALLER'!$K$2:$L$10,2,TRUE)*AZ$2</f>
        <v>0</v>
      </c>
      <c r="BA1034" s="59">
        <f>VLOOKUP(U1034,'SCORE TALLER'!$E$2:$F$10,2,FALSE)*BA$2</f>
        <v>0</v>
      </c>
      <c r="BB1034" s="59">
        <f>VLOOKUP(Y1034,'SCORE TALLER'!$M$2:$N$10,2,TRUE)*BB$2</f>
        <v>0.05</v>
      </c>
      <c r="BC1034" s="59">
        <f>VLOOKUP(AA1034,'SCORE TALLER'!$Q$2:$R$10,2,FALSE)*BC$2</f>
        <v>0.05</v>
      </c>
      <c r="BD1034" s="59">
        <f>VLOOKUP(V1034,'SCORE TALLER'!$G$2:$H$10,2,FALSE)*BD$2</f>
        <v>0</v>
      </c>
      <c r="BE1034" s="59">
        <f>VLOOKUP(AF1034,'SCORE TALLER'!$AA$2:$AB$10,2,FALSE)*BE$2</f>
        <v>0</v>
      </c>
      <c r="BF1034" s="59">
        <f>VLOOKUP(AL1034,'SCORE TALLER'!$AM$2:$AN$10,2,TRUE)*BF$2</f>
        <v>0</v>
      </c>
      <c r="BG1034" s="67">
        <f t="shared" si="230"/>
        <v>1.7800000000000002</v>
      </c>
      <c r="BH1034" s="67" t="str">
        <f>VLOOKUP(BG1034,'SCORE TALLER'!$AP$2:$AQ$7,2,TRUE)</f>
        <v>2. Normal</v>
      </c>
      <c r="BI1034" s="67" t="str">
        <f t="shared" si="231"/>
        <v>LBZ</v>
      </c>
      <c r="BJ1034" s="67" t="str">
        <f t="shared" si="231"/>
        <v>A</v>
      </c>
      <c r="BK1034" s="67" t="str">
        <f t="shared" si="232"/>
        <v>A</v>
      </c>
      <c r="BL1034" s="86">
        <f t="shared" si="229"/>
        <v>959659</v>
      </c>
      <c r="BM1034" s="86">
        <f t="shared" si="233"/>
        <v>0</v>
      </c>
    </row>
    <row r="1035" spans="1:65" x14ac:dyDescent="0.3">
      <c r="A1035" s="57">
        <v>88282866</v>
      </c>
      <c r="B1035" s="12" t="s">
        <v>1173</v>
      </c>
      <c r="C1035" s="58" t="s">
        <v>107</v>
      </c>
      <c r="D1035" s="58" t="s">
        <v>30</v>
      </c>
      <c r="E1035" s="58">
        <v>532133</v>
      </c>
      <c r="F1035" s="58">
        <v>8273425</v>
      </c>
      <c r="G1035" s="58">
        <f t="shared" si="220"/>
        <v>7568468</v>
      </c>
      <c r="H1035" s="58">
        <f t="shared" si="221"/>
        <v>0</v>
      </c>
      <c r="I1035" s="58" t="e">
        <v>#N/A</v>
      </c>
      <c r="J1035" s="58">
        <v>320797</v>
      </c>
      <c r="K1035" s="58">
        <v>0</v>
      </c>
      <c r="L1035" s="58">
        <v>9500000</v>
      </c>
      <c r="M1035" s="58">
        <v>704957</v>
      </c>
      <c r="N1035" s="58">
        <f>VLOOKUP(AD1035,'tabla ingresos'!$A$3:$D$15,4,FALSE)</f>
        <v>2000000</v>
      </c>
      <c r="O1035" s="58">
        <v>0</v>
      </c>
      <c r="P1035" s="58">
        <v>0</v>
      </c>
      <c r="Q1035" s="58">
        <v>0</v>
      </c>
      <c r="R1035" s="12">
        <v>68255</v>
      </c>
      <c r="S1035" s="12" t="s">
        <v>87</v>
      </c>
      <c r="T1035" s="12" t="s">
        <v>89</v>
      </c>
      <c r="U1035" s="12" t="s">
        <v>10</v>
      </c>
      <c r="V1035" s="12">
        <v>4</v>
      </c>
      <c r="W1035" s="12">
        <v>0</v>
      </c>
      <c r="X1035" s="12">
        <v>0</v>
      </c>
      <c r="Y1035" s="59">
        <v>1.095890410958904</v>
      </c>
      <c r="Z1035" s="59">
        <v>36.350684931506848</v>
      </c>
      <c r="AA1035" s="12">
        <v>1</v>
      </c>
      <c r="AB1035" s="12">
        <v>2</v>
      </c>
      <c r="AC1035" s="12">
        <v>2</v>
      </c>
      <c r="AD1035" s="12">
        <v>3</v>
      </c>
      <c r="AE1035" s="12">
        <v>1</v>
      </c>
      <c r="AF1035" s="58" t="s">
        <v>91</v>
      </c>
      <c r="AG1035" s="66">
        <f t="shared" si="222"/>
        <v>0.10693233333333334</v>
      </c>
      <c r="AH1035" s="67">
        <f t="shared" si="223"/>
        <v>2.7578083333333332</v>
      </c>
      <c r="AI1035" s="67">
        <f t="shared" si="224"/>
        <v>0.41236333333333336</v>
      </c>
      <c r="AJ1035" s="67">
        <f t="shared" si="225"/>
        <v>2.5228226666666669</v>
      </c>
      <c r="AK1035" s="67">
        <f t="shared" si="226"/>
        <v>0</v>
      </c>
      <c r="AL1035" s="67">
        <f t="shared" si="227"/>
        <v>0</v>
      </c>
      <c r="AM1035" s="59">
        <f>VLOOKUP(AG1035,'SCORE TALLER'!$AC$2:$AD$10,2,TRUE)*AM$2</f>
        <v>0</v>
      </c>
      <c r="AN1035" s="59">
        <f>VLOOKUP(AD1035,'SCORE TALLER'!$W$2:$X$10,2,TRUE)*AN$2</f>
        <v>0.32</v>
      </c>
      <c r="AO1035" s="59">
        <f>VLOOKUP(AB1035,'SCORE TALLER'!$S$2:$T$10,2,FALSE)*AO$2</f>
        <v>0.04</v>
      </c>
      <c r="AP1035" s="59">
        <f>VLOOKUP(AH1035,'SCORE TALLER'!$AE$2:$AF$10,2,TRUE)*AP$2</f>
        <v>0</v>
      </c>
      <c r="AQ1035" s="59">
        <f>VLOOKUP(AI1035,'SCORE TALLER'!$AG$2:$AH$10,2,TRUE)*AQ$2</f>
        <v>0.4</v>
      </c>
      <c r="AR1035" s="59">
        <f>VLOOKUP(AC1035,'SCORE TALLER'!$U$2:$V$10,2,FALSE)*AR$2</f>
        <v>0.04</v>
      </c>
      <c r="AS1035" s="59">
        <f>VLOOKUP(AE1035,'SCORE TALLER'!$Y$2:$Z$10,2,FALSE)*AS$2</f>
        <v>0.03</v>
      </c>
      <c r="AT1035" s="59">
        <f>VLOOKUP(Z1035,'SCORE TALLER'!$O$2:$P$10,2,TRUE)*AT$2</f>
        <v>0.03</v>
      </c>
      <c r="AU1035" s="59">
        <f>VLOOKUP(S1035,'SCORE TALLER'!$A$2:$B$10,2,FALSE)*AU$2</f>
        <v>0.15000000000000002</v>
      </c>
      <c r="AV1035" s="59">
        <f>VLOOKUP(AJ1035,'SCORE TALLER'!$AI$2:$AJ$10,2,TRUE)*AV$2</f>
        <v>0.15000000000000002</v>
      </c>
      <c r="AW1035" s="59">
        <f>VLOOKUP(AK1035,'SCORE TALLER'!$AK$2:$AL$10,2,TRUE)*AW$2</f>
        <v>0.25</v>
      </c>
      <c r="AX1035" s="59">
        <f>VLOOKUP(T1035,'SCORE TALLER'!$C$2:$D$10,2,FALSE)*AX$2</f>
        <v>0</v>
      </c>
      <c r="AY1035" s="59">
        <f>VLOOKUP(W1035,'SCORE TALLER'!$I$2:$J$10,2,TRUE)*AY$2</f>
        <v>0</v>
      </c>
      <c r="AZ1035" s="59">
        <f>VLOOKUP(X1035,'SCORE TALLER'!$K$2:$L$10,2,TRUE)*AZ$2</f>
        <v>0</v>
      </c>
      <c r="BA1035" s="59">
        <f>VLOOKUP(U1035,'SCORE TALLER'!$E$2:$F$10,2,FALSE)*BA$2</f>
        <v>0</v>
      </c>
      <c r="BB1035" s="59">
        <f>VLOOKUP(Y1035,'SCORE TALLER'!$M$2:$N$10,2,TRUE)*BB$2</f>
        <v>0.05</v>
      </c>
      <c r="BC1035" s="59">
        <f>VLOOKUP(AA1035,'SCORE TALLER'!$Q$2:$R$10,2,FALSE)*BC$2</f>
        <v>0.05</v>
      </c>
      <c r="BD1035" s="59">
        <f>VLOOKUP(V1035,'SCORE TALLER'!$G$2:$H$10,2,FALSE)*BD$2</f>
        <v>0</v>
      </c>
      <c r="BE1035" s="59">
        <f>VLOOKUP(AF1035,'SCORE TALLER'!$AA$2:$AB$10,2,FALSE)*BE$2</f>
        <v>0.30000000000000004</v>
      </c>
      <c r="BF1035" s="59">
        <f>VLOOKUP(AL1035,'SCORE TALLER'!$AM$2:$AN$10,2,TRUE)*BF$2</f>
        <v>0</v>
      </c>
      <c r="BG1035" s="67">
        <f t="shared" si="230"/>
        <v>1.8100000000000003</v>
      </c>
      <c r="BH1035" s="67" t="str">
        <f>VLOOKUP(BG1035,'SCORE TALLER'!$AP$2:$AQ$7,2,TRUE)</f>
        <v>2. Normal</v>
      </c>
      <c r="BI1035" s="67" t="str">
        <f t="shared" si="231"/>
        <v>LBZ</v>
      </c>
      <c r="BJ1035" s="67" t="str">
        <f t="shared" si="231"/>
        <v>A</v>
      </c>
      <c r="BK1035" s="67" t="str">
        <f t="shared" si="232"/>
        <v>SIN</v>
      </c>
      <c r="BL1035" s="86">
        <f t="shared" si="229"/>
        <v>0</v>
      </c>
      <c r="BM1035" s="86">
        <f t="shared" si="233"/>
        <v>0</v>
      </c>
    </row>
    <row r="1036" spans="1:65" x14ac:dyDescent="0.3">
      <c r="A1036" s="57">
        <v>86088646</v>
      </c>
      <c r="B1036" s="12" t="s">
        <v>1174</v>
      </c>
      <c r="C1036" s="58" t="s">
        <v>107</v>
      </c>
      <c r="D1036" s="58" t="s">
        <v>114</v>
      </c>
      <c r="E1036" s="58"/>
      <c r="F1036" s="58">
        <v>2372927</v>
      </c>
      <c r="G1036" s="58">
        <f t="shared" si="220"/>
        <v>1141290</v>
      </c>
      <c r="H1036" s="58">
        <f t="shared" si="221"/>
        <v>0</v>
      </c>
      <c r="I1036" s="58" t="e">
        <v>#N/A</v>
      </c>
      <c r="J1036" s="58">
        <v>143104</v>
      </c>
      <c r="K1036" s="58">
        <v>0</v>
      </c>
      <c r="L1036" s="58">
        <v>2000000</v>
      </c>
      <c r="M1036" s="58">
        <v>1231637</v>
      </c>
      <c r="N1036" s="58">
        <f>VLOOKUP(AD1036,'tabla ingresos'!$A$3:$D$15,4,FALSE)</f>
        <v>2000000</v>
      </c>
      <c r="O1036" s="58">
        <v>0</v>
      </c>
      <c r="P1036" s="58">
        <v>0</v>
      </c>
      <c r="Q1036" s="58">
        <v>0</v>
      </c>
      <c r="R1036" s="12">
        <v>66001</v>
      </c>
      <c r="S1036" s="12" t="s">
        <v>87</v>
      </c>
      <c r="T1036" s="12" t="s">
        <v>89</v>
      </c>
      <c r="U1036" s="12" t="s">
        <v>10</v>
      </c>
      <c r="V1036" s="12">
        <v>4</v>
      </c>
      <c r="W1036" s="12">
        <v>0</v>
      </c>
      <c r="X1036" s="12">
        <v>0</v>
      </c>
      <c r="Y1036" s="59">
        <v>1.9095890410958904</v>
      </c>
      <c r="Z1036" s="59">
        <v>46.517808219178079</v>
      </c>
      <c r="AA1036" s="12">
        <v>1</v>
      </c>
      <c r="AB1036" s="12">
        <v>2</v>
      </c>
      <c r="AC1036" s="12">
        <v>3</v>
      </c>
      <c r="AD1036" s="12">
        <v>3</v>
      </c>
      <c r="AE1036" s="12">
        <v>2</v>
      </c>
      <c r="AF1036" s="58" t="s">
        <v>91</v>
      </c>
      <c r="AG1036" s="66">
        <f t="shared" si="222"/>
        <v>4.7701333333333332E-2</v>
      </c>
      <c r="AH1036" s="67">
        <f t="shared" si="223"/>
        <v>0.79097566666666663</v>
      </c>
      <c r="AI1036" s="67">
        <f t="shared" si="224"/>
        <v>0.41054566666666664</v>
      </c>
      <c r="AJ1036" s="67">
        <f t="shared" si="225"/>
        <v>0.38042999999999999</v>
      </c>
      <c r="AK1036" s="67">
        <f t="shared" si="226"/>
        <v>0</v>
      </c>
      <c r="AL1036" s="67">
        <f t="shared" si="227"/>
        <v>0</v>
      </c>
      <c r="AM1036" s="59">
        <f>VLOOKUP(AG1036,'SCORE TALLER'!$AC$2:$AD$10,2,TRUE)*AM$2</f>
        <v>0</v>
      </c>
      <c r="AN1036" s="59">
        <f>VLOOKUP(AD1036,'SCORE TALLER'!$W$2:$X$10,2,TRUE)*AN$2</f>
        <v>0.32</v>
      </c>
      <c r="AO1036" s="59">
        <f>VLOOKUP(AB1036,'SCORE TALLER'!$S$2:$T$10,2,FALSE)*AO$2</f>
        <v>0.04</v>
      </c>
      <c r="AP1036" s="59">
        <f>VLOOKUP(AH1036,'SCORE TALLER'!$AE$2:$AF$10,2,TRUE)*AP$2</f>
        <v>0</v>
      </c>
      <c r="AQ1036" s="59">
        <f>VLOOKUP(AI1036,'SCORE TALLER'!$AG$2:$AH$10,2,TRUE)*AQ$2</f>
        <v>0.4</v>
      </c>
      <c r="AR1036" s="59">
        <f>VLOOKUP(AC1036,'SCORE TALLER'!$U$2:$V$10,2,FALSE)*AR$2</f>
        <v>0.03</v>
      </c>
      <c r="AS1036" s="59">
        <f>VLOOKUP(AE1036,'SCORE TALLER'!$Y$2:$Z$10,2,FALSE)*AS$2</f>
        <v>0.01</v>
      </c>
      <c r="AT1036" s="59">
        <f>VLOOKUP(Z1036,'SCORE TALLER'!$O$2:$P$10,2,TRUE)*AT$2</f>
        <v>0.02</v>
      </c>
      <c r="AU1036" s="59">
        <f>VLOOKUP(S1036,'SCORE TALLER'!$A$2:$B$10,2,FALSE)*AU$2</f>
        <v>0.15000000000000002</v>
      </c>
      <c r="AV1036" s="59">
        <f>VLOOKUP(AJ1036,'SCORE TALLER'!$AI$2:$AJ$10,2,TRUE)*AV$2</f>
        <v>0.25</v>
      </c>
      <c r="AW1036" s="59">
        <f>VLOOKUP(AK1036,'SCORE TALLER'!$AK$2:$AL$10,2,TRUE)*AW$2</f>
        <v>0.25</v>
      </c>
      <c r="AX1036" s="59">
        <f>VLOOKUP(T1036,'SCORE TALLER'!$C$2:$D$10,2,FALSE)*AX$2</f>
        <v>0</v>
      </c>
      <c r="AY1036" s="59">
        <f>VLOOKUP(W1036,'SCORE TALLER'!$I$2:$J$10,2,TRUE)*AY$2</f>
        <v>0</v>
      </c>
      <c r="AZ1036" s="59">
        <f>VLOOKUP(X1036,'SCORE TALLER'!$K$2:$L$10,2,TRUE)*AZ$2</f>
        <v>0</v>
      </c>
      <c r="BA1036" s="59">
        <f>VLOOKUP(U1036,'SCORE TALLER'!$E$2:$F$10,2,FALSE)*BA$2</f>
        <v>0</v>
      </c>
      <c r="BB1036" s="59">
        <f>VLOOKUP(Y1036,'SCORE TALLER'!$M$2:$N$10,2,TRUE)*BB$2</f>
        <v>0.05</v>
      </c>
      <c r="BC1036" s="59">
        <f>VLOOKUP(AA1036,'SCORE TALLER'!$Q$2:$R$10,2,FALSE)*BC$2</f>
        <v>0.05</v>
      </c>
      <c r="BD1036" s="59">
        <f>VLOOKUP(V1036,'SCORE TALLER'!$G$2:$H$10,2,FALSE)*BD$2</f>
        <v>0</v>
      </c>
      <c r="BE1036" s="59">
        <f>VLOOKUP(AF1036,'SCORE TALLER'!$AA$2:$AB$10,2,FALSE)*BE$2</f>
        <v>0.30000000000000004</v>
      </c>
      <c r="BF1036" s="59">
        <f>VLOOKUP(AL1036,'SCORE TALLER'!$AM$2:$AN$10,2,TRUE)*BF$2</f>
        <v>0</v>
      </c>
      <c r="BG1036" s="67">
        <f t="shared" si="230"/>
        <v>1.8700000000000003</v>
      </c>
      <c r="BH1036" s="67" t="str">
        <f>VLOOKUP(BG1036,'SCORE TALLER'!$AP$2:$AQ$7,2,TRUE)</f>
        <v>2. Normal</v>
      </c>
      <c r="BI1036" s="67" t="str">
        <f t="shared" si="231"/>
        <v>LBZ</v>
      </c>
      <c r="BJ1036" s="67" t="str">
        <f t="shared" si="231"/>
        <v>A</v>
      </c>
      <c r="BK1036" s="67" t="str">
        <f t="shared" si="232"/>
        <v>SIN</v>
      </c>
      <c r="BL1036" s="86">
        <f t="shared" si="229"/>
        <v>0</v>
      </c>
      <c r="BM1036" s="86">
        <f t="shared" si="233"/>
        <v>0</v>
      </c>
    </row>
    <row r="1037" spans="1:65" x14ac:dyDescent="0.3">
      <c r="A1037" s="57">
        <v>88268824</v>
      </c>
      <c r="B1037" s="12" t="s">
        <v>1175</v>
      </c>
      <c r="C1037" s="58" t="s">
        <v>105</v>
      </c>
      <c r="D1037" s="58" t="s">
        <v>114</v>
      </c>
      <c r="E1037" s="58"/>
      <c r="F1037" s="58">
        <v>2449665</v>
      </c>
      <c r="G1037" s="58">
        <f t="shared" si="220"/>
        <v>1229545</v>
      </c>
      <c r="H1037" s="58">
        <f t="shared" si="221"/>
        <v>0</v>
      </c>
      <c r="I1037" s="58">
        <v>2450000</v>
      </c>
      <c r="J1037" s="58">
        <v>176728</v>
      </c>
      <c r="K1037" s="58">
        <v>0</v>
      </c>
      <c r="L1037" s="58">
        <v>1300000</v>
      </c>
      <c r="M1037" s="58">
        <v>1220120</v>
      </c>
      <c r="N1037" s="58">
        <f>VLOOKUP(AD1037,'tabla ingresos'!$A$3:$D$15,4,FALSE)</f>
        <v>2000000</v>
      </c>
      <c r="O1037" s="58">
        <v>7807.337666961831</v>
      </c>
      <c r="P1037" s="58">
        <v>199000</v>
      </c>
      <c r="Q1037" s="58">
        <v>0</v>
      </c>
      <c r="R1037" s="12">
        <v>68255</v>
      </c>
      <c r="S1037" s="12" t="s">
        <v>87</v>
      </c>
      <c r="T1037" s="12" t="s">
        <v>89</v>
      </c>
      <c r="U1037" s="12" t="s">
        <v>10</v>
      </c>
      <c r="V1037" s="12">
        <v>4</v>
      </c>
      <c r="W1037" s="12">
        <v>0</v>
      </c>
      <c r="X1037" s="12">
        <v>0</v>
      </c>
      <c r="Y1037" s="59">
        <v>3.1095890410958904</v>
      </c>
      <c r="Z1037" s="59">
        <v>48.805479452054797</v>
      </c>
      <c r="AA1037" s="12">
        <v>1</v>
      </c>
      <c r="AB1037" s="12">
        <v>2</v>
      </c>
      <c r="AC1037" s="12">
        <v>2</v>
      </c>
      <c r="AD1037" s="12">
        <v>3</v>
      </c>
      <c r="AE1037" s="12">
        <v>2</v>
      </c>
      <c r="AF1037" s="58" t="s">
        <v>10</v>
      </c>
      <c r="AG1037" s="66">
        <f t="shared" si="222"/>
        <v>6.1511779222320609E-2</v>
      </c>
      <c r="AH1037" s="67">
        <f t="shared" si="223"/>
        <v>0.88288833333333339</v>
      </c>
      <c r="AI1037" s="67">
        <f t="shared" si="224"/>
        <v>0.40670666666666666</v>
      </c>
      <c r="AJ1037" s="67">
        <f t="shared" si="225"/>
        <v>0.40984833333333331</v>
      </c>
      <c r="AK1037" s="67">
        <f t="shared" si="226"/>
        <v>0</v>
      </c>
      <c r="AL1037" s="67">
        <f t="shared" si="227"/>
        <v>0</v>
      </c>
      <c r="AM1037" s="59">
        <f>VLOOKUP(AG1037,'SCORE TALLER'!$AC$2:$AD$10,2,TRUE)*AM$2</f>
        <v>0</v>
      </c>
      <c r="AN1037" s="59">
        <f>VLOOKUP(AD1037,'SCORE TALLER'!$W$2:$X$10,2,TRUE)*AN$2</f>
        <v>0.32</v>
      </c>
      <c r="AO1037" s="59">
        <f>VLOOKUP(AB1037,'SCORE TALLER'!$S$2:$T$10,2,FALSE)*AO$2</f>
        <v>0.04</v>
      </c>
      <c r="AP1037" s="59">
        <f>VLOOKUP(AH1037,'SCORE TALLER'!$AE$2:$AF$10,2,TRUE)*AP$2</f>
        <v>0</v>
      </c>
      <c r="AQ1037" s="59">
        <f>VLOOKUP(AI1037,'SCORE TALLER'!$AG$2:$AH$10,2,TRUE)*AQ$2</f>
        <v>0.4</v>
      </c>
      <c r="AR1037" s="59">
        <f>VLOOKUP(AC1037,'SCORE TALLER'!$U$2:$V$10,2,FALSE)*AR$2</f>
        <v>0.04</v>
      </c>
      <c r="AS1037" s="59">
        <f>VLOOKUP(AE1037,'SCORE TALLER'!$Y$2:$Z$10,2,FALSE)*AS$2</f>
        <v>0.01</v>
      </c>
      <c r="AT1037" s="59">
        <f>VLOOKUP(Z1037,'SCORE TALLER'!$O$2:$P$10,2,TRUE)*AT$2</f>
        <v>0.02</v>
      </c>
      <c r="AU1037" s="59">
        <f>VLOOKUP(S1037,'SCORE TALLER'!$A$2:$B$10,2,FALSE)*AU$2</f>
        <v>0.15000000000000002</v>
      </c>
      <c r="AV1037" s="59">
        <f>VLOOKUP(AJ1037,'SCORE TALLER'!$AI$2:$AJ$10,2,TRUE)*AV$2</f>
        <v>0.25</v>
      </c>
      <c r="AW1037" s="59">
        <f>VLOOKUP(AK1037,'SCORE TALLER'!$AK$2:$AL$10,2,TRUE)*AW$2</f>
        <v>0.25</v>
      </c>
      <c r="AX1037" s="59">
        <f>VLOOKUP(T1037,'SCORE TALLER'!$C$2:$D$10,2,FALSE)*AX$2</f>
        <v>0</v>
      </c>
      <c r="AY1037" s="59">
        <f>VLOOKUP(W1037,'SCORE TALLER'!$I$2:$J$10,2,TRUE)*AY$2</f>
        <v>0</v>
      </c>
      <c r="AZ1037" s="59">
        <f>VLOOKUP(X1037,'SCORE TALLER'!$K$2:$L$10,2,TRUE)*AZ$2</f>
        <v>0</v>
      </c>
      <c r="BA1037" s="59">
        <f>VLOOKUP(U1037,'SCORE TALLER'!$E$2:$F$10,2,FALSE)*BA$2</f>
        <v>0</v>
      </c>
      <c r="BB1037" s="59">
        <f>VLOOKUP(Y1037,'SCORE TALLER'!$M$2:$N$10,2,TRUE)*BB$2</f>
        <v>0.04</v>
      </c>
      <c r="BC1037" s="59">
        <f>VLOOKUP(AA1037,'SCORE TALLER'!$Q$2:$R$10,2,FALSE)*BC$2</f>
        <v>0.05</v>
      </c>
      <c r="BD1037" s="59">
        <f>VLOOKUP(V1037,'SCORE TALLER'!$G$2:$H$10,2,FALSE)*BD$2</f>
        <v>0</v>
      </c>
      <c r="BE1037" s="59">
        <f>VLOOKUP(AF1037,'SCORE TALLER'!$AA$2:$AB$10,2,FALSE)*BE$2</f>
        <v>0</v>
      </c>
      <c r="BF1037" s="59">
        <f>VLOOKUP(AL1037,'SCORE TALLER'!$AM$2:$AN$10,2,TRUE)*BF$2</f>
        <v>0</v>
      </c>
      <c r="BG1037" s="67">
        <f t="shared" si="230"/>
        <v>1.57</v>
      </c>
      <c r="BH1037" s="67" t="str">
        <f>VLOOKUP(BG1037,'SCORE TALLER'!$AP$2:$AQ$7,2,TRUE)</f>
        <v>2. Normal</v>
      </c>
      <c r="BI1037" s="67" t="str">
        <f t="shared" si="231"/>
        <v>LBZ</v>
      </c>
      <c r="BJ1037" s="67" t="str">
        <f t="shared" si="231"/>
        <v>A</v>
      </c>
      <c r="BK1037" s="67" t="str">
        <f t="shared" si="232"/>
        <v>A</v>
      </c>
      <c r="BL1037" s="86">
        <f t="shared" si="229"/>
        <v>0</v>
      </c>
      <c r="BM1037" s="86">
        <f t="shared" si="233"/>
        <v>0</v>
      </c>
    </row>
    <row r="1038" spans="1:65" x14ac:dyDescent="0.3">
      <c r="A1038" s="57">
        <v>8048666</v>
      </c>
      <c r="B1038" s="12" t="s">
        <v>1176</v>
      </c>
      <c r="C1038" s="58" t="s">
        <v>105</v>
      </c>
      <c r="D1038" s="58" t="s">
        <v>114</v>
      </c>
      <c r="E1038" s="58"/>
      <c r="F1038" s="58">
        <v>2703086</v>
      </c>
      <c r="G1038" s="58">
        <f t="shared" si="220"/>
        <v>1488266</v>
      </c>
      <c r="H1038" s="58">
        <f t="shared" si="221"/>
        <v>1488266</v>
      </c>
      <c r="I1038" s="58">
        <v>2703000</v>
      </c>
      <c r="J1038" s="58">
        <v>129383</v>
      </c>
      <c r="K1038" s="58">
        <v>0</v>
      </c>
      <c r="L1038" s="58">
        <v>0</v>
      </c>
      <c r="M1038" s="58">
        <v>1214820</v>
      </c>
      <c r="N1038" s="58">
        <f>VLOOKUP(AD1038,'tabla ingresos'!$A$3:$D$15,4,FALSE)</f>
        <v>2000000</v>
      </c>
      <c r="O1038" s="58">
        <v>49346.660109539043</v>
      </c>
      <c r="P1038" s="58">
        <v>1476000</v>
      </c>
      <c r="Q1038" s="58">
        <v>0</v>
      </c>
      <c r="R1038" s="12">
        <v>68432</v>
      </c>
      <c r="S1038" s="12" t="s">
        <v>88</v>
      </c>
      <c r="T1038" s="12" t="s">
        <v>89</v>
      </c>
      <c r="U1038" s="12" t="s">
        <v>10</v>
      </c>
      <c r="V1038" s="12">
        <v>4</v>
      </c>
      <c r="W1038" s="12">
        <v>0</v>
      </c>
      <c r="X1038" s="12">
        <v>0</v>
      </c>
      <c r="Y1038" s="59">
        <v>5.484931506849315</v>
      </c>
      <c r="Z1038" s="59">
        <v>37.805479452054797</v>
      </c>
      <c r="AA1038" s="12">
        <v>1</v>
      </c>
      <c r="AB1038" s="12">
        <v>2</v>
      </c>
      <c r="AC1038" s="12">
        <v>2</v>
      </c>
      <c r="AD1038" s="12">
        <v>3</v>
      </c>
      <c r="AE1038" s="12">
        <v>3</v>
      </c>
      <c r="AF1038" s="58" t="s">
        <v>10</v>
      </c>
      <c r="AG1038" s="66">
        <f t="shared" si="222"/>
        <v>5.9576553369846352E-2</v>
      </c>
      <c r="AH1038" s="67">
        <f t="shared" si="223"/>
        <v>1.3930286666666667</v>
      </c>
      <c r="AI1038" s="67">
        <f t="shared" si="224"/>
        <v>0.40494000000000002</v>
      </c>
      <c r="AJ1038" s="67">
        <f t="shared" si="225"/>
        <v>0.49608866666666668</v>
      </c>
      <c r="AK1038" s="67">
        <f t="shared" si="226"/>
        <v>0.49608866666666668</v>
      </c>
      <c r="AL1038" s="67">
        <f t="shared" si="227"/>
        <v>0</v>
      </c>
      <c r="AM1038" s="59">
        <f>VLOOKUP(AG1038,'SCORE TALLER'!$AC$2:$AD$10,2,TRUE)*AM$2</f>
        <v>0</v>
      </c>
      <c r="AN1038" s="59">
        <f>VLOOKUP(AD1038,'SCORE TALLER'!$W$2:$X$10,2,TRUE)*AN$2</f>
        <v>0.32</v>
      </c>
      <c r="AO1038" s="59">
        <f>VLOOKUP(AB1038,'SCORE TALLER'!$S$2:$T$10,2,FALSE)*AO$2</f>
        <v>0.04</v>
      </c>
      <c r="AP1038" s="59">
        <f>VLOOKUP(AH1038,'SCORE TALLER'!$AE$2:$AF$10,2,TRUE)*AP$2</f>
        <v>0</v>
      </c>
      <c r="AQ1038" s="59">
        <f>VLOOKUP(AI1038,'SCORE TALLER'!$AG$2:$AH$10,2,TRUE)*AQ$2</f>
        <v>0.4</v>
      </c>
      <c r="AR1038" s="59">
        <f>VLOOKUP(AC1038,'SCORE TALLER'!$U$2:$V$10,2,FALSE)*AR$2</f>
        <v>0.04</v>
      </c>
      <c r="AS1038" s="59">
        <f>VLOOKUP(AE1038,'SCORE TALLER'!$Y$2:$Z$10,2,FALSE)*AS$2</f>
        <v>0.02</v>
      </c>
      <c r="AT1038" s="59">
        <f>VLOOKUP(Z1038,'SCORE TALLER'!$O$2:$P$10,2,TRUE)*AT$2</f>
        <v>0.03</v>
      </c>
      <c r="AU1038" s="59">
        <f>VLOOKUP(S1038,'SCORE TALLER'!$A$2:$B$10,2,FALSE)*AU$2</f>
        <v>0.25</v>
      </c>
      <c r="AV1038" s="59">
        <f>VLOOKUP(AJ1038,'SCORE TALLER'!$AI$2:$AJ$10,2,TRUE)*AV$2</f>
        <v>0.25</v>
      </c>
      <c r="AW1038" s="59">
        <f>VLOOKUP(AK1038,'SCORE TALLER'!$AK$2:$AL$10,2,TRUE)*AW$2</f>
        <v>0.25</v>
      </c>
      <c r="AX1038" s="59">
        <f>VLOOKUP(T1038,'SCORE TALLER'!$C$2:$D$10,2,FALSE)*AX$2</f>
        <v>0</v>
      </c>
      <c r="AY1038" s="59">
        <f>VLOOKUP(W1038,'SCORE TALLER'!$I$2:$J$10,2,TRUE)*AY$2</f>
        <v>0</v>
      </c>
      <c r="AZ1038" s="59">
        <f>VLOOKUP(X1038,'SCORE TALLER'!$K$2:$L$10,2,TRUE)*AZ$2</f>
        <v>0</v>
      </c>
      <c r="BA1038" s="59">
        <f>VLOOKUP(U1038,'SCORE TALLER'!$E$2:$F$10,2,FALSE)*BA$2</f>
        <v>0</v>
      </c>
      <c r="BB1038" s="59">
        <f>VLOOKUP(Y1038,'SCORE TALLER'!$M$2:$N$10,2,TRUE)*BB$2</f>
        <v>0.03</v>
      </c>
      <c r="BC1038" s="59">
        <f>VLOOKUP(AA1038,'SCORE TALLER'!$Q$2:$R$10,2,FALSE)*BC$2</f>
        <v>0.05</v>
      </c>
      <c r="BD1038" s="59">
        <f>VLOOKUP(V1038,'SCORE TALLER'!$G$2:$H$10,2,FALSE)*BD$2</f>
        <v>0</v>
      </c>
      <c r="BE1038" s="59">
        <f>VLOOKUP(AF1038,'SCORE TALLER'!$AA$2:$AB$10,2,FALSE)*BE$2</f>
        <v>0</v>
      </c>
      <c r="BF1038" s="59">
        <f>VLOOKUP(AL1038,'SCORE TALLER'!$AM$2:$AN$10,2,TRUE)*BF$2</f>
        <v>0</v>
      </c>
      <c r="BG1038" s="67">
        <f t="shared" si="230"/>
        <v>1.6800000000000002</v>
      </c>
      <c r="BH1038" s="67" t="str">
        <f>VLOOKUP(BG1038,'SCORE TALLER'!$AP$2:$AQ$7,2,TRUE)</f>
        <v>2. Normal</v>
      </c>
      <c r="BI1038" s="67" t="str">
        <f t="shared" si="231"/>
        <v>LBZ</v>
      </c>
      <c r="BJ1038" s="67" t="str">
        <f t="shared" si="231"/>
        <v>A</v>
      </c>
      <c r="BK1038" s="67" t="str">
        <f t="shared" si="232"/>
        <v>A</v>
      </c>
      <c r="BL1038" s="86">
        <f t="shared" si="229"/>
        <v>1488266</v>
      </c>
      <c r="BM1038" s="86">
        <f t="shared" si="233"/>
        <v>0</v>
      </c>
    </row>
    <row r="1039" spans="1:65" x14ac:dyDescent="0.3">
      <c r="A1039" s="57">
        <v>2062200062</v>
      </c>
      <c r="B1039" s="12" t="s">
        <v>1177</v>
      </c>
      <c r="C1039" s="58" t="s">
        <v>105</v>
      </c>
      <c r="D1039" s="58" t="s">
        <v>114</v>
      </c>
      <c r="E1039" s="58">
        <v>1499</v>
      </c>
      <c r="F1039" s="58">
        <v>1828554</v>
      </c>
      <c r="G1039" s="58">
        <f t="shared" si="220"/>
        <v>1225897</v>
      </c>
      <c r="H1039" s="58">
        <f t="shared" si="221"/>
        <v>1225897</v>
      </c>
      <c r="I1039" s="58">
        <v>1829000</v>
      </c>
      <c r="J1039" s="58">
        <v>113127</v>
      </c>
      <c r="K1039" s="58">
        <v>0</v>
      </c>
      <c r="L1039" s="58">
        <v>0</v>
      </c>
      <c r="M1039" s="58">
        <v>602657</v>
      </c>
      <c r="N1039" s="58">
        <f>VLOOKUP(AD1039,'tabla ingresos'!$A$3:$D$15,4,FALSE)</f>
        <v>1000000</v>
      </c>
      <c r="O1039" s="58">
        <v>52697.096565532309</v>
      </c>
      <c r="P1039" s="58">
        <v>2369000</v>
      </c>
      <c r="Q1039" s="58">
        <v>0</v>
      </c>
      <c r="R1039" s="12">
        <v>76563</v>
      </c>
      <c r="S1039" s="12" t="s">
        <v>88</v>
      </c>
      <c r="T1039" s="12" t="s">
        <v>89</v>
      </c>
      <c r="U1039" s="12" t="s">
        <v>10</v>
      </c>
      <c r="V1039" s="12">
        <v>4</v>
      </c>
      <c r="W1039" s="12">
        <v>0</v>
      </c>
      <c r="X1039" s="12">
        <v>0</v>
      </c>
      <c r="Y1039" s="59">
        <v>1.8794520547945206</v>
      </c>
      <c r="Z1039" s="59">
        <v>24.452054794520549</v>
      </c>
      <c r="AA1039" s="12">
        <v>1</v>
      </c>
      <c r="AB1039" s="12">
        <v>2</v>
      </c>
      <c r="AC1039" s="12">
        <v>1</v>
      </c>
      <c r="AD1039" s="12">
        <v>2</v>
      </c>
      <c r="AE1039" s="12">
        <v>3</v>
      </c>
      <c r="AF1039" s="58" t="s">
        <v>10</v>
      </c>
      <c r="AG1039" s="66">
        <f t="shared" si="222"/>
        <v>0.11054939771035488</v>
      </c>
      <c r="AH1039" s="67">
        <f t="shared" si="223"/>
        <v>2.7983693333333335</v>
      </c>
      <c r="AI1039" s="67">
        <f t="shared" si="224"/>
        <v>0.40277066666666667</v>
      </c>
      <c r="AJ1039" s="67">
        <f t="shared" si="225"/>
        <v>0.81726466666666664</v>
      </c>
      <c r="AK1039" s="67">
        <f t="shared" si="226"/>
        <v>0.81726466666666664</v>
      </c>
      <c r="AL1039" s="67">
        <f t="shared" si="227"/>
        <v>0</v>
      </c>
      <c r="AM1039" s="59">
        <f>VLOOKUP(AG1039,'SCORE TALLER'!$AC$2:$AD$10,2,TRUE)*AM$2</f>
        <v>0</v>
      </c>
      <c r="AN1039" s="59">
        <f>VLOOKUP(AD1039,'SCORE TALLER'!$W$2:$X$10,2,TRUE)*AN$2</f>
        <v>0.32</v>
      </c>
      <c r="AO1039" s="59">
        <f>VLOOKUP(AB1039,'SCORE TALLER'!$S$2:$T$10,2,FALSE)*AO$2</f>
        <v>0.04</v>
      </c>
      <c r="AP1039" s="59">
        <f>VLOOKUP(AH1039,'SCORE TALLER'!$AE$2:$AF$10,2,TRUE)*AP$2</f>
        <v>0</v>
      </c>
      <c r="AQ1039" s="59">
        <f>VLOOKUP(AI1039,'SCORE TALLER'!$AG$2:$AH$10,2,TRUE)*AQ$2</f>
        <v>0.4</v>
      </c>
      <c r="AR1039" s="59">
        <f>VLOOKUP(AC1039,'SCORE TALLER'!$U$2:$V$10,2,FALSE)*AR$2</f>
        <v>0.05</v>
      </c>
      <c r="AS1039" s="59">
        <f>VLOOKUP(AE1039,'SCORE TALLER'!$Y$2:$Z$10,2,FALSE)*AS$2</f>
        <v>0.02</v>
      </c>
      <c r="AT1039" s="59">
        <f>VLOOKUP(Z1039,'SCORE TALLER'!$O$2:$P$10,2,TRUE)*AT$2</f>
        <v>0.05</v>
      </c>
      <c r="AU1039" s="59">
        <f>VLOOKUP(S1039,'SCORE TALLER'!$A$2:$B$10,2,FALSE)*AU$2</f>
        <v>0.25</v>
      </c>
      <c r="AV1039" s="59">
        <f>VLOOKUP(AJ1039,'SCORE TALLER'!$AI$2:$AJ$10,2,TRUE)*AV$2</f>
        <v>0.25</v>
      </c>
      <c r="AW1039" s="59">
        <f>VLOOKUP(AK1039,'SCORE TALLER'!$AK$2:$AL$10,2,TRUE)*AW$2</f>
        <v>0.25</v>
      </c>
      <c r="AX1039" s="59">
        <f>VLOOKUP(T1039,'SCORE TALLER'!$C$2:$D$10,2,FALSE)*AX$2</f>
        <v>0</v>
      </c>
      <c r="AY1039" s="59">
        <f>VLOOKUP(W1039,'SCORE TALLER'!$I$2:$J$10,2,TRUE)*AY$2</f>
        <v>0</v>
      </c>
      <c r="AZ1039" s="59">
        <f>VLOOKUP(X1039,'SCORE TALLER'!$K$2:$L$10,2,TRUE)*AZ$2</f>
        <v>0</v>
      </c>
      <c r="BA1039" s="59">
        <f>VLOOKUP(U1039,'SCORE TALLER'!$E$2:$F$10,2,FALSE)*BA$2</f>
        <v>0</v>
      </c>
      <c r="BB1039" s="59">
        <f>VLOOKUP(Y1039,'SCORE TALLER'!$M$2:$N$10,2,TRUE)*BB$2</f>
        <v>0.05</v>
      </c>
      <c r="BC1039" s="59">
        <f>VLOOKUP(AA1039,'SCORE TALLER'!$Q$2:$R$10,2,FALSE)*BC$2</f>
        <v>0.05</v>
      </c>
      <c r="BD1039" s="59">
        <f>VLOOKUP(V1039,'SCORE TALLER'!$G$2:$H$10,2,FALSE)*BD$2</f>
        <v>0</v>
      </c>
      <c r="BE1039" s="59">
        <f>VLOOKUP(AF1039,'SCORE TALLER'!$AA$2:$AB$10,2,FALSE)*BE$2</f>
        <v>0</v>
      </c>
      <c r="BF1039" s="59">
        <f>VLOOKUP(AL1039,'SCORE TALLER'!$AM$2:$AN$10,2,TRUE)*BF$2</f>
        <v>0</v>
      </c>
      <c r="BG1039" s="67">
        <f t="shared" si="230"/>
        <v>1.7300000000000002</v>
      </c>
      <c r="BH1039" s="67" t="str">
        <f>VLOOKUP(BG1039,'SCORE TALLER'!$AP$2:$AQ$7,2,TRUE)</f>
        <v>2. Normal</v>
      </c>
      <c r="BI1039" s="67" t="str">
        <f t="shared" si="231"/>
        <v>LBZ</v>
      </c>
      <c r="BJ1039" s="67" t="str">
        <f t="shared" si="231"/>
        <v>A</v>
      </c>
      <c r="BK1039" s="67" t="str">
        <f t="shared" si="232"/>
        <v>A</v>
      </c>
      <c r="BL1039" s="86">
        <f t="shared" si="229"/>
        <v>1225897</v>
      </c>
      <c r="BM1039" s="86">
        <f t="shared" si="233"/>
        <v>0</v>
      </c>
    </row>
    <row r="1040" spans="1:65" x14ac:dyDescent="0.3">
      <c r="A1040" s="57">
        <v>26682288</v>
      </c>
      <c r="B1040" s="12" t="s">
        <v>1178</v>
      </c>
      <c r="C1040" s="58" t="s">
        <v>107</v>
      </c>
      <c r="D1040" s="58" t="s">
        <v>115</v>
      </c>
      <c r="E1040" s="58"/>
      <c r="F1040" s="58">
        <v>3282602</v>
      </c>
      <c r="G1040" s="58">
        <f t="shared" si="220"/>
        <v>2077299</v>
      </c>
      <c r="H1040" s="58">
        <f t="shared" si="221"/>
        <v>0</v>
      </c>
      <c r="I1040" s="58" t="e">
        <v>#N/A</v>
      </c>
      <c r="J1040" s="58">
        <v>258986</v>
      </c>
      <c r="K1040" s="58">
        <v>0</v>
      </c>
      <c r="L1040" s="58">
        <v>2900000</v>
      </c>
      <c r="M1040" s="58">
        <v>1205303</v>
      </c>
      <c r="N1040" s="58">
        <f>VLOOKUP(AD1040,'tabla ingresos'!$A$3:$D$15,4,FALSE)</f>
        <v>2000000</v>
      </c>
      <c r="O1040" s="58">
        <v>0</v>
      </c>
      <c r="P1040" s="58">
        <v>0</v>
      </c>
      <c r="Q1040" s="58">
        <v>0</v>
      </c>
      <c r="R1040" s="12">
        <v>76001</v>
      </c>
      <c r="S1040" s="12" t="s">
        <v>87</v>
      </c>
      <c r="T1040" s="12" t="s">
        <v>89</v>
      </c>
      <c r="U1040" s="12" t="s">
        <v>10</v>
      </c>
      <c r="V1040" s="12">
        <v>4</v>
      </c>
      <c r="W1040" s="12">
        <v>0</v>
      </c>
      <c r="X1040" s="12">
        <v>0</v>
      </c>
      <c r="Y1040" s="59">
        <v>1.8821917808219177</v>
      </c>
      <c r="Z1040" s="59">
        <v>59.369863013698627</v>
      </c>
      <c r="AA1040" s="12">
        <v>1</v>
      </c>
      <c r="AB1040" s="12">
        <v>2</v>
      </c>
      <c r="AC1040" s="12">
        <v>3</v>
      </c>
      <c r="AD1040" s="12">
        <v>3</v>
      </c>
      <c r="AE1040" s="12">
        <v>3</v>
      </c>
      <c r="AF1040" s="58" t="s">
        <v>91</v>
      </c>
      <c r="AG1040" s="66">
        <f t="shared" si="222"/>
        <v>8.6328666666666665E-2</v>
      </c>
      <c r="AH1040" s="67">
        <f t="shared" si="223"/>
        <v>1.0942006666666666</v>
      </c>
      <c r="AI1040" s="67">
        <f t="shared" si="224"/>
        <v>0.40176766666666669</v>
      </c>
      <c r="AJ1040" s="67">
        <f t="shared" si="225"/>
        <v>0.69243299999999997</v>
      </c>
      <c r="AK1040" s="67">
        <f t="shared" si="226"/>
        <v>0</v>
      </c>
      <c r="AL1040" s="67">
        <f t="shared" si="227"/>
        <v>0</v>
      </c>
      <c r="AM1040" s="59">
        <f>VLOOKUP(AG1040,'SCORE TALLER'!$AC$2:$AD$10,2,TRUE)*AM$2</f>
        <v>0</v>
      </c>
      <c r="AN1040" s="59">
        <f>VLOOKUP(AD1040,'SCORE TALLER'!$W$2:$X$10,2,TRUE)*AN$2</f>
        <v>0.32</v>
      </c>
      <c r="AO1040" s="59">
        <f>VLOOKUP(AB1040,'SCORE TALLER'!$S$2:$T$10,2,FALSE)*AO$2</f>
        <v>0.04</v>
      </c>
      <c r="AP1040" s="59">
        <f>VLOOKUP(AH1040,'SCORE TALLER'!$AE$2:$AF$10,2,TRUE)*AP$2</f>
        <v>0</v>
      </c>
      <c r="AQ1040" s="59">
        <f>VLOOKUP(AI1040,'SCORE TALLER'!$AG$2:$AH$10,2,TRUE)*AQ$2</f>
        <v>0.4</v>
      </c>
      <c r="AR1040" s="59">
        <f>VLOOKUP(AC1040,'SCORE TALLER'!$U$2:$V$10,2,FALSE)*AR$2</f>
        <v>0.03</v>
      </c>
      <c r="AS1040" s="59">
        <f>VLOOKUP(AE1040,'SCORE TALLER'!$Y$2:$Z$10,2,FALSE)*AS$2</f>
        <v>0.02</v>
      </c>
      <c r="AT1040" s="59">
        <f>VLOOKUP(Z1040,'SCORE TALLER'!$O$2:$P$10,2,TRUE)*AT$2</f>
        <v>0.01</v>
      </c>
      <c r="AU1040" s="59">
        <f>VLOOKUP(S1040,'SCORE TALLER'!$A$2:$B$10,2,FALSE)*AU$2</f>
        <v>0.15000000000000002</v>
      </c>
      <c r="AV1040" s="59">
        <f>VLOOKUP(AJ1040,'SCORE TALLER'!$AI$2:$AJ$10,2,TRUE)*AV$2</f>
        <v>0.25</v>
      </c>
      <c r="AW1040" s="59">
        <f>VLOOKUP(AK1040,'SCORE TALLER'!$AK$2:$AL$10,2,TRUE)*AW$2</f>
        <v>0.25</v>
      </c>
      <c r="AX1040" s="59">
        <f>VLOOKUP(T1040,'SCORE TALLER'!$C$2:$D$10,2,FALSE)*AX$2</f>
        <v>0</v>
      </c>
      <c r="AY1040" s="59">
        <f>VLOOKUP(W1040,'SCORE TALLER'!$I$2:$J$10,2,TRUE)*AY$2</f>
        <v>0</v>
      </c>
      <c r="AZ1040" s="59">
        <f>VLOOKUP(X1040,'SCORE TALLER'!$K$2:$L$10,2,TRUE)*AZ$2</f>
        <v>0</v>
      </c>
      <c r="BA1040" s="59">
        <f>VLOOKUP(U1040,'SCORE TALLER'!$E$2:$F$10,2,FALSE)*BA$2</f>
        <v>0</v>
      </c>
      <c r="BB1040" s="59">
        <f>VLOOKUP(Y1040,'SCORE TALLER'!$M$2:$N$10,2,TRUE)*BB$2</f>
        <v>0.05</v>
      </c>
      <c r="BC1040" s="59">
        <f>VLOOKUP(AA1040,'SCORE TALLER'!$Q$2:$R$10,2,FALSE)*BC$2</f>
        <v>0.05</v>
      </c>
      <c r="BD1040" s="59">
        <f>VLOOKUP(V1040,'SCORE TALLER'!$G$2:$H$10,2,FALSE)*BD$2</f>
        <v>0</v>
      </c>
      <c r="BE1040" s="59">
        <f>VLOOKUP(AF1040,'SCORE TALLER'!$AA$2:$AB$10,2,FALSE)*BE$2</f>
        <v>0.30000000000000004</v>
      </c>
      <c r="BF1040" s="59">
        <f>VLOOKUP(AL1040,'SCORE TALLER'!$AM$2:$AN$10,2,TRUE)*BF$2</f>
        <v>0</v>
      </c>
      <c r="BG1040" s="67">
        <f t="shared" si="230"/>
        <v>1.8700000000000003</v>
      </c>
      <c r="BH1040" s="67" t="str">
        <f>VLOOKUP(BG1040,'SCORE TALLER'!$AP$2:$AQ$7,2,TRUE)</f>
        <v>2. Normal</v>
      </c>
      <c r="BI1040" s="67" t="str">
        <f t="shared" si="231"/>
        <v>LBZ</v>
      </c>
      <c r="BJ1040" s="67" t="str">
        <f t="shared" si="231"/>
        <v>A</v>
      </c>
      <c r="BK1040" s="67" t="str">
        <f t="shared" si="232"/>
        <v>SIN</v>
      </c>
      <c r="BL1040" s="86">
        <f t="shared" si="229"/>
        <v>0</v>
      </c>
      <c r="BM1040" s="86">
        <f t="shared" si="233"/>
        <v>0</v>
      </c>
    </row>
    <row r="1041" spans="1:65" x14ac:dyDescent="0.3">
      <c r="A1041" s="57">
        <v>44080</v>
      </c>
      <c r="B1041" s="12" t="s">
        <v>1179</v>
      </c>
      <c r="C1041" s="58" t="s">
        <v>105</v>
      </c>
      <c r="D1041" s="58" t="s">
        <v>114</v>
      </c>
      <c r="E1041" s="58"/>
      <c r="F1041" s="58">
        <v>2598205</v>
      </c>
      <c r="G1041" s="58">
        <f t="shared" si="220"/>
        <v>1401385</v>
      </c>
      <c r="H1041" s="58">
        <f t="shared" si="221"/>
        <v>0</v>
      </c>
      <c r="I1041" s="58">
        <v>2598000</v>
      </c>
      <c r="J1041" s="58">
        <v>106660</v>
      </c>
      <c r="K1041" s="58">
        <v>0</v>
      </c>
      <c r="L1041" s="58">
        <v>1560000</v>
      </c>
      <c r="M1041" s="58">
        <v>1196820</v>
      </c>
      <c r="N1041" s="58">
        <f>VLOOKUP(AD1041,'tabla ingresos'!$A$3:$D$15,4,FALSE)</f>
        <v>2000000</v>
      </c>
      <c r="O1041" s="58">
        <v>1883.1769246943111</v>
      </c>
      <c r="P1041" s="58">
        <v>48000</v>
      </c>
      <c r="Q1041" s="58">
        <v>0</v>
      </c>
      <c r="R1041" s="12">
        <v>13052</v>
      </c>
      <c r="S1041" s="12" t="s">
        <v>87</v>
      </c>
      <c r="T1041" s="12" t="s">
        <v>89</v>
      </c>
      <c r="U1041" s="12" t="s">
        <v>10</v>
      </c>
      <c r="V1041" s="12">
        <v>4</v>
      </c>
      <c r="W1041" s="12">
        <v>0</v>
      </c>
      <c r="X1041" s="12">
        <v>0</v>
      </c>
      <c r="Y1041" s="59">
        <v>5.1972602739726028</v>
      </c>
      <c r="Z1041" s="59">
        <v>47.983561643835614</v>
      </c>
      <c r="AA1041" s="12">
        <v>1</v>
      </c>
      <c r="AB1041" s="12">
        <v>1</v>
      </c>
      <c r="AC1041" s="12">
        <v>1</v>
      </c>
      <c r="AD1041" s="12">
        <v>3</v>
      </c>
      <c r="AE1041" s="12">
        <v>3</v>
      </c>
      <c r="AF1041" s="58" t="s">
        <v>10</v>
      </c>
      <c r="AG1041" s="66">
        <f t="shared" si="222"/>
        <v>3.6181058974898102E-2</v>
      </c>
      <c r="AH1041" s="67">
        <f t="shared" si="223"/>
        <v>0.88206833333333334</v>
      </c>
      <c r="AI1041" s="67">
        <f t="shared" si="224"/>
        <v>0.39894000000000002</v>
      </c>
      <c r="AJ1041" s="67">
        <f t="shared" si="225"/>
        <v>0.46712833333333331</v>
      </c>
      <c r="AK1041" s="67">
        <f t="shared" si="226"/>
        <v>0</v>
      </c>
      <c r="AL1041" s="67">
        <f t="shared" si="227"/>
        <v>0</v>
      </c>
      <c r="AM1041" s="59">
        <f>VLOOKUP(AG1041,'SCORE TALLER'!$AC$2:$AD$10,2,TRUE)*AM$2</f>
        <v>0</v>
      </c>
      <c r="AN1041" s="59">
        <f>VLOOKUP(AD1041,'SCORE TALLER'!$W$2:$X$10,2,TRUE)*AN$2</f>
        <v>0.32</v>
      </c>
      <c r="AO1041" s="59">
        <f>VLOOKUP(AB1041,'SCORE TALLER'!$S$2:$T$10,2,FALSE)*AO$2</f>
        <v>0.05</v>
      </c>
      <c r="AP1041" s="59">
        <f>VLOOKUP(AH1041,'SCORE TALLER'!$AE$2:$AF$10,2,TRUE)*AP$2</f>
        <v>0</v>
      </c>
      <c r="AQ1041" s="59">
        <f>VLOOKUP(AI1041,'SCORE TALLER'!$AG$2:$AH$10,2,TRUE)*AQ$2</f>
        <v>0.4</v>
      </c>
      <c r="AR1041" s="59">
        <f>VLOOKUP(AC1041,'SCORE TALLER'!$U$2:$V$10,2,FALSE)*AR$2</f>
        <v>0.05</v>
      </c>
      <c r="AS1041" s="59">
        <f>VLOOKUP(AE1041,'SCORE TALLER'!$Y$2:$Z$10,2,FALSE)*AS$2</f>
        <v>0.02</v>
      </c>
      <c r="AT1041" s="59">
        <f>VLOOKUP(Z1041,'SCORE TALLER'!$O$2:$P$10,2,TRUE)*AT$2</f>
        <v>0.02</v>
      </c>
      <c r="AU1041" s="59">
        <f>VLOOKUP(S1041,'SCORE TALLER'!$A$2:$B$10,2,FALSE)*AU$2</f>
        <v>0.15000000000000002</v>
      </c>
      <c r="AV1041" s="59">
        <f>VLOOKUP(AJ1041,'SCORE TALLER'!$AI$2:$AJ$10,2,TRUE)*AV$2</f>
        <v>0.25</v>
      </c>
      <c r="AW1041" s="59">
        <f>VLOOKUP(AK1041,'SCORE TALLER'!$AK$2:$AL$10,2,TRUE)*AW$2</f>
        <v>0.25</v>
      </c>
      <c r="AX1041" s="59">
        <f>VLOOKUP(T1041,'SCORE TALLER'!$C$2:$D$10,2,FALSE)*AX$2</f>
        <v>0</v>
      </c>
      <c r="AY1041" s="59">
        <f>VLOOKUP(W1041,'SCORE TALLER'!$I$2:$J$10,2,TRUE)*AY$2</f>
        <v>0</v>
      </c>
      <c r="AZ1041" s="59">
        <f>VLOOKUP(X1041,'SCORE TALLER'!$K$2:$L$10,2,TRUE)*AZ$2</f>
        <v>0</v>
      </c>
      <c r="BA1041" s="59">
        <f>VLOOKUP(U1041,'SCORE TALLER'!$E$2:$F$10,2,FALSE)*BA$2</f>
        <v>0</v>
      </c>
      <c r="BB1041" s="59">
        <f>VLOOKUP(Y1041,'SCORE TALLER'!$M$2:$N$10,2,TRUE)*BB$2</f>
        <v>0.03</v>
      </c>
      <c r="BC1041" s="59">
        <f>VLOOKUP(AA1041,'SCORE TALLER'!$Q$2:$R$10,2,FALSE)*BC$2</f>
        <v>0.05</v>
      </c>
      <c r="BD1041" s="59">
        <f>VLOOKUP(V1041,'SCORE TALLER'!$G$2:$H$10,2,FALSE)*BD$2</f>
        <v>0</v>
      </c>
      <c r="BE1041" s="59">
        <f>VLOOKUP(AF1041,'SCORE TALLER'!$AA$2:$AB$10,2,FALSE)*BE$2</f>
        <v>0</v>
      </c>
      <c r="BF1041" s="59">
        <f>VLOOKUP(AL1041,'SCORE TALLER'!$AM$2:$AN$10,2,TRUE)*BF$2</f>
        <v>0</v>
      </c>
      <c r="BG1041" s="67">
        <f t="shared" si="230"/>
        <v>1.5900000000000003</v>
      </c>
      <c r="BH1041" s="67" t="str">
        <f>VLOOKUP(BG1041,'SCORE TALLER'!$AP$2:$AQ$7,2,TRUE)</f>
        <v>2. Normal</v>
      </c>
      <c r="BI1041" s="67" t="str">
        <f t="shared" si="231"/>
        <v>LBZ</v>
      </c>
      <c r="BJ1041" s="67" t="str">
        <f t="shared" si="231"/>
        <v>A</v>
      </c>
      <c r="BK1041" s="67" t="str">
        <f t="shared" si="232"/>
        <v>A</v>
      </c>
      <c r="BL1041" s="86">
        <f t="shared" si="229"/>
        <v>0</v>
      </c>
      <c r="BM1041" s="86">
        <f t="shared" si="233"/>
        <v>0</v>
      </c>
    </row>
    <row r="1042" spans="1:65" x14ac:dyDescent="0.3">
      <c r="A1042" s="57">
        <v>2004608002</v>
      </c>
      <c r="B1042" s="12" t="s">
        <v>1180</v>
      </c>
      <c r="C1042" s="58" t="s">
        <v>107</v>
      </c>
      <c r="D1042" s="58" t="s">
        <v>115</v>
      </c>
      <c r="E1042" s="58"/>
      <c r="F1042" s="58">
        <v>4402564</v>
      </c>
      <c r="G1042" s="58">
        <f t="shared" si="220"/>
        <v>3211944</v>
      </c>
      <c r="H1042" s="58">
        <f t="shared" si="221"/>
        <v>774629</v>
      </c>
      <c r="I1042" s="58" t="e">
        <v>#N/A</v>
      </c>
      <c r="J1042" s="58">
        <v>200996</v>
      </c>
      <c r="K1042" s="58">
        <v>0</v>
      </c>
      <c r="L1042" s="58">
        <v>2437315</v>
      </c>
      <c r="M1042" s="58">
        <v>1190620</v>
      </c>
      <c r="N1042" s="58">
        <f>VLOOKUP(AD1042,'tabla ingresos'!$A$3:$D$15,4,FALSE)</f>
        <v>2000000</v>
      </c>
      <c r="O1042" s="58">
        <v>0</v>
      </c>
      <c r="P1042" s="58">
        <v>0</v>
      </c>
      <c r="Q1042" s="58">
        <v>0</v>
      </c>
      <c r="R1042" s="12">
        <v>13760</v>
      </c>
      <c r="S1042" s="12" t="s">
        <v>87</v>
      </c>
      <c r="T1042" s="12" t="s">
        <v>89</v>
      </c>
      <c r="U1042" s="12" t="s">
        <v>10</v>
      </c>
      <c r="V1042" s="12">
        <v>4</v>
      </c>
      <c r="W1042" s="12">
        <v>0</v>
      </c>
      <c r="X1042" s="12">
        <v>0</v>
      </c>
      <c r="Y1042" s="59">
        <v>2.5342465753424657</v>
      </c>
      <c r="Z1042" s="59">
        <v>31.739726027397261</v>
      </c>
      <c r="AA1042" s="12">
        <v>1</v>
      </c>
      <c r="AB1042" s="12">
        <v>1</v>
      </c>
      <c r="AC1042" s="12">
        <v>1</v>
      </c>
      <c r="AD1042" s="12">
        <v>3</v>
      </c>
      <c r="AE1042" s="12">
        <v>3</v>
      </c>
      <c r="AF1042" s="58" t="s">
        <v>91</v>
      </c>
      <c r="AG1042" s="66">
        <f t="shared" si="222"/>
        <v>6.6998666666666665E-2</v>
      </c>
      <c r="AH1042" s="67">
        <f t="shared" si="223"/>
        <v>1.4675213333333332</v>
      </c>
      <c r="AI1042" s="67">
        <f t="shared" si="224"/>
        <v>0.39687333333333336</v>
      </c>
      <c r="AJ1042" s="67">
        <f t="shared" si="225"/>
        <v>1.070648</v>
      </c>
      <c r="AK1042" s="67">
        <f t="shared" si="226"/>
        <v>0.25820966666666667</v>
      </c>
      <c r="AL1042" s="67">
        <f t="shared" si="227"/>
        <v>0</v>
      </c>
      <c r="AM1042" s="59">
        <f>VLOOKUP(AG1042,'SCORE TALLER'!$AC$2:$AD$10,2,TRUE)*AM$2</f>
        <v>0</v>
      </c>
      <c r="AN1042" s="59">
        <f>VLOOKUP(AD1042,'SCORE TALLER'!$W$2:$X$10,2,TRUE)*AN$2</f>
        <v>0.32</v>
      </c>
      <c r="AO1042" s="59">
        <f>VLOOKUP(AB1042,'SCORE TALLER'!$S$2:$T$10,2,FALSE)*AO$2</f>
        <v>0.05</v>
      </c>
      <c r="AP1042" s="59">
        <f>VLOOKUP(AH1042,'SCORE TALLER'!$AE$2:$AF$10,2,TRUE)*AP$2</f>
        <v>0</v>
      </c>
      <c r="AQ1042" s="59">
        <f>VLOOKUP(AI1042,'SCORE TALLER'!$AG$2:$AH$10,2,TRUE)*AQ$2</f>
        <v>0.4</v>
      </c>
      <c r="AR1042" s="59">
        <f>VLOOKUP(AC1042,'SCORE TALLER'!$U$2:$V$10,2,FALSE)*AR$2</f>
        <v>0.05</v>
      </c>
      <c r="AS1042" s="59">
        <f>VLOOKUP(AE1042,'SCORE TALLER'!$Y$2:$Z$10,2,FALSE)*AS$2</f>
        <v>0.02</v>
      </c>
      <c r="AT1042" s="59">
        <f>VLOOKUP(Z1042,'SCORE TALLER'!$O$2:$P$10,2,TRUE)*AT$2</f>
        <v>0.04</v>
      </c>
      <c r="AU1042" s="59">
        <f>VLOOKUP(S1042,'SCORE TALLER'!$A$2:$B$10,2,FALSE)*AU$2</f>
        <v>0.15000000000000002</v>
      </c>
      <c r="AV1042" s="59">
        <f>VLOOKUP(AJ1042,'SCORE TALLER'!$AI$2:$AJ$10,2,TRUE)*AV$2</f>
        <v>0.2</v>
      </c>
      <c r="AW1042" s="59">
        <f>VLOOKUP(AK1042,'SCORE TALLER'!$AK$2:$AL$10,2,TRUE)*AW$2</f>
        <v>0.25</v>
      </c>
      <c r="AX1042" s="59">
        <f>VLOOKUP(T1042,'SCORE TALLER'!$C$2:$D$10,2,FALSE)*AX$2</f>
        <v>0</v>
      </c>
      <c r="AY1042" s="59">
        <f>VLOOKUP(W1042,'SCORE TALLER'!$I$2:$J$10,2,TRUE)*AY$2</f>
        <v>0</v>
      </c>
      <c r="AZ1042" s="59">
        <f>VLOOKUP(X1042,'SCORE TALLER'!$K$2:$L$10,2,TRUE)*AZ$2</f>
        <v>0</v>
      </c>
      <c r="BA1042" s="59">
        <f>VLOOKUP(U1042,'SCORE TALLER'!$E$2:$F$10,2,FALSE)*BA$2</f>
        <v>0</v>
      </c>
      <c r="BB1042" s="59">
        <f>VLOOKUP(Y1042,'SCORE TALLER'!$M$2:$N$10,2,TRUE)*BB$2</f>
        <v>0.04</v>
      </c>
      <c r="BC1042" s="59">
        <f>VLOOKUP(AA1042,'SCORE TALLER'!$Q$2:$R$10,2,FALSE)*BC$2</f>
        <v>0.05</v>
      </c>
      <c r="BD1042" s="59">
        <f>VLOOKUP(V1042,'SCORE TALLER'!$G$2:$H$10,2,FALSE)*BD$2</f>
        <v>0</v>
      </c>
      <c r="BE1042" s="59">
        <f>VLOOKUP(AF1042,'SCORE TALLER'!$AA$2:$AB$10,2,FALSE)*BE$2</f>
        <v>0.30000000000000004</v>
      </c>
      <c r="BF1042" s="59">
        <f>VLOOKUP(AL1042,'SCORE TALLER'!$AM$2:$AN$10,2,TRUE)*BF$2</f>
        <v>0</v>
      </c>
      <c r="BG1042" s="67">
        <f t="shared" si="230"/>
        <v>1.8700000000000003</v>
      </c>
      <c r="BH1042" s="67" t="str">
        <f>VLOOKUP(BG1042,'SCORE TALLER'!$AP$2:$AQ$7,2,TRUE)</f>
        <v>2. Normal</v>
      </c>
      <c r="BI1042" s="67" t="str">
        <f t="shared" si="231"/>
        <v>LBZ</v>
      </c>
      <c r="BJ1042" s="67" t="str">
        <f t="shared" si="231"/>
        <v>A</v>
      </c>
      <c r="BK1042" s="67" t="str">
        <f t="shared" si="232"/>
        <v>SIN</v>
      </c>
      <c r="BL1042" s="86">
        <f t="shared" si="229"/>
        <v>774629</v>
      </c>
      <c r="BM1042" s="86">
        <f t="shared" si="233"/>
        <v>0</v>
      </c>
    </row>
    <row r="1043" spans="1:65" x14ac:dyDescent="0.3">
      <c r="A1043" s="57">
        <v>2226006026</v>
      </c>
      <c r="B1043" s="12" t="s">
        <v>1181</v>
      </c>
      <c r="C1043" s="58" t="s">
        <v>105</v>
      </c>
      <c r="D1043" s="58" t="s">
        <v>114</v>
      </c>
      <c r="E1043" s="58">
        <v>105996</v>
      </c>
      <c r="F1043" s="58">
        <v>2131530</v>
      </c>
      <c r="G1043" s="58">
        <f t="shared" si="220"/>
        <v>1647376</v>
      </c>
      <c r="H1043" s="58">
        <f t="shared" si="221"/>
        <v>904099</v>
      </c>
      <c r="I1043" s="58">
        <v>2132000</v>
      </c>
      <c r="J1043" s="58">
        <v>126470.00000000001</v>
      </c>
      <c r="K1043" s="58">
        <v>0</v>
      </c>
      <c r="L1043" s="58">
        <v>743277</v>
      </c>
      <c r="M1043" s="58">
        <v>484154</v>
      </c>
      <c r="N1043" s="58">
        <f>VLOOKUP(AD1043,'tabla ingresos'!$A$3:$D$15,4,FALSE)</f>
        <v>1000000</v>
      </c>
      <c r="O1043" s="58">
        <v>68849.606676182186</v>
      </c>
      <c r="P1043" s="58">
        <v>2113000</v>
      </c>
      <c r="Q1043" s="58">
        <v>0</v>
      </c>
      <c r="R1043" s="12">
        <v>76275</v>
      </c>
      <c r="S1043" s="12" t="s">
        <v>87</v>
      </c>
      <c r="T1043" s="12" t="s">
        <v>89</v>
      </c>
      <c r="U1043" s="12" t="s">
        <v>10</v>
      </c>
      <c r="V1043" s="12">
        <v>4</v>
      </c>
      <c r="W1043" s="12">
        <v>0</v>
      </c>
      <c r="X1043" s="12">
        <v>0</v>
      </c>
      <c r="Y1043" s="59">
        <v>1.4904109589041097</v>
      </c>
      <c r="Z1043" s="59">
        <v>37.175342465753424</v>
      </c>
      <c r="AA1043" s="12">
        <v>1</v>
      </c>
      <c r="AB1043" s="12">
        <v>2</v>
      </c>
      <c r="AC1043" s="12">
        <v>1</v>
      </c>
      <c r="AD1043" s="12">
        <v>2</v>
      </c>
      <c r="AE1043" s="12">
        <v>3</v>
      </c>
      <c r="AF1043" s="58" t="s">
        <v>10</v>
      </c>
      <c r="AG1043" s="66">
        <f t="shared" si="222"/>
        <v>0.13021307111745478</v>
      </c>
      <c r="AH1043" s="67">
        <f t="shared" si="223"/>
        <v>2.8296866666666665</v>
      </c>
      <c r="AI1043" s="67">
        <f t="shared" si="224"/>
        <v>0.39343333333333336</v>
      </c>
      <c r="AJ1043" s="67">
        <f t="shared" si="225"/>
        <v>1.0982506666666667</v>
      </c>
      <c r="AK1043" s="67">
        <f t="shared" si="226"/>
        <v>0.60273266666666669</v>
      </c>
      <c r="AL1043" s="67">
        <f t="shared" si="227"/>
        <v>0</v>
      </c>
      <c r="AM1043" s="59">
        <f>VLOOKUP(AG1043,'SCORE TALLER'!$AC$2:$AD$10,2,TRUE)*AM$2</f>
        <v>0</v>
      </c>
      <c r="AN1043" s="59">
        <f>VLOOKUP(AD1043,'SCORE TALLER'!$W$2:$X$10,2,TRUE)*AN$2</f>
        <v>0.32</v>
      </c>
      <c r="AO1043" s="59">
        <f>VLOOKUP(AB1043,'SCORE TALLER'!$S$2:$T$10,2,FALSE)*AO$2</f>
        <v>0.04</v>
      </c>
      <c r="AP1043" s="59">
        <f>VLOOKUP(AH1043,'SCORE TALLER'!$AE$2:$AF$10,2,TRUE)*AP$2</f>
        <v>0</v>
      </c>
      <c r="AQ1043" s="59">
        <f>VLOOKUP(AI1043,'SCORE TALLER'!$AG$2:$AH$10,2,TRUE)*AQ$2</f>
        <v>0.4</v>
      </c>
      <c r="AR1043" s="59">
        <f>VLOOKUP(AC1043,'SCORE TALLER'!$U$2:$V$10,2,FALSE)*AR$2</f>
        <v>0.05</v>
      </c>
      <c r="AS1043" s="59">
        <f>VLOOKUP(AE1043,'SCORE TALLER'!$Y$2:$Z$10,2,FALSE)*AS$2</f>
        <v>0.02</v>
      </c>
      <c r="AT1043" s="59">
        <f>VLOOKUP(Z1043,'SCORE TALLER'!$O$2:$P$10,2,TRUE)*AT$2</f>
        <v>0.03</v>
      </c>
      <c r="AU1043" s="59">
        <f>VLOOKUP(S1043,'SCORE TALLER'!$A$2:$B$10,2,FALSE)*AU$2</f>
        <v>0.15000000000000002</v>
      </c>
      <c r="AV1043" s="59">
        <f>VLOOKUP(AJ1043,'SCORE TALLER'!$AI$2:$AJ$10,2,TRUE)*AV$2</f>
        <v>0.2</v>
      </c>
      <c r="AW1043" s="59">
        <f>VLOOKUP(AK1043,'SCORE TALLER'!$AK$2:$AL$10,2,TRUE)*AW$2</f>
        <v>0.25</v>
      </c>
      <c r="AX1043" s="59">
        <f>VLOOKUP(T1043,'SCORE TALLER'!$C$2:$D$10,2,FALSE)*AX$2</f>
        <v>0</v>
      </c>
      <c r="AY1043" s="59">
        <f>VLOOKUP(W1043,'SCORE TALLER'!$I$2:$J$10,2,TRUE)*AY$2</f>
        <v>0</v>
      </c>
      <c r="AZ1043" s="59">
        <f>VLOOKUP(X1043,'SCORE TALLER'!$K$2:$L$10,2,TRUE)*AZ$2</f>
        <v>0</v>
      </c>
      <c r="BA1043" s="59">
        <f>VLOOKUP(U1043,'SCORE TALLER'!$E$2:$F$10,2,FALSE)*BA$2</f>
        <v>0</v>
      </c>
      <c r="BB1043" s="59">
        <f>VLOOKUP(Y1043,'SCORE TALLER'!$M$2:$N$10,2,TRUE)*BB$2</f>
        <v>0.05</v>
      </c>
      <c r="BC1043" s="59">
        <f>VLOOKUP(AA1043,'SCORE TALLER'!$Q$2:$R$10,2,FALSE)*BC$2</f>
        <v>0.05</v>
      </c>
      <c r="BD1043" s="59">
        <f>VLOOKUP(V1043,'SCORE TALLER'!$G$2:$H$10,2,FALSE)*BD$2</f>
        <v>0</v>
      </c>
      <c r="BE1043" s="59">
        <f>VLOOKUP(AF1043,'SCORE TALLER'!$AA$2:$AB$10,2,FALSE)*BE$2</f>
        <v>0</v>
      </c>
      <c r="BF1043" s="59">
        <f>VLOOKUP(AL1043,'SCORE TALLER'!$AM$2:$AN$10,2,TRUE)*BF$2</f>
        <v>0</v>
      </c>
      <c r="BG1043" s="67">
        <f t="shared" si="230"/>
        <v>1.5600000000000003</v>
      </c>
      <c r="BH1043" s="67" t="str">
        <f>VLOOKUP(BG1043,'SCORE TALLER'!$AP$2:$AQ$7,2,TRUE)</f>
        <v>2. Normal</v>
      </c>
      <c r="BI1043" s="67" t="str">
        <f t="shared" si="231"/>
        <v>LBZ</v>
      </c>
      <c r="BJ1043" s="67" t="str">
        <f t="shared" si="231"/>
        <v>A</v>
      </c>
      <c r="BK1043" s="67" t="str">
        <f t="shared" si="232"/>
        <v>A</v>
      </c>
      <c r="BL1043" s="86">
        <f t="shared" si="229"/>
        <v>904099</v>
      </c>
      <c r="BM1043" s="86">
        <f t="shared" si="233"/>
        <v>0</v>
      </c>
    </row>
    <row r="1044" spans="1:65" x14ac:dyDescent="0.3">
      <c r="A1044" s="57">
        <v>4208424</v>
      </c>
      <c r="B1044" s="12" t="s">
        <v>1182</v>
      </c>
      <c r="C1044" s="58" t="s">
        <v>107</v>
      </c>
      <c r="D1044" s="58" t="s">
        <v>114</v>
      </c>
      <c r="E1044" s="58"/>
      <c r="F1044" s="58">
        <v>2567278</v>
      </c>
      <c r="G1044" s="58">
        <f t="shared" si="220"/>
        <v>1977788</v>
      </c>
      <c r="H1044" s="58">
        <f t="shared" si="221"/>
        <v>477788</v>
      </c>
      <c r="I1044" s="58" t="e">
        <v>#N/A</v>
      </c>
      <c r="J1044" s="58">
        <v>231695</v>
      </c>
      <c r="K1044" s="58">
        <v>0</v>
      </c>
      <c r="L1044" s="58">
        <v>1500000</v>
      </c>
      <c r="M1044" s="58">
        <v>589490</v>
      </c>
      <c r="N1044" s="58">
        <f>VLOOKUP(AD1044,'tabla ingresos'!$A$3:$D$15,4,FALSE)</f>
        <v>1000000</v>
      </c>
      <c r="O1044" s="58">
        <v>0</v>
      </c>
      <c r="P1044" s="58">
        <v>0</v>
      </c>
      <c r="Q1044" s="58">
        <v>0</v>
      </c>
      <c r="R1044" s="12">
        <v>76130</v>
      </c>
      <c r="S1044" s="12" t="s">
        <v>87</v>
      </c>
      <c r="T1044" s="12" t="s">
        <v>89</v>
      </c>
      <c r="U1044" s="12" t="s">
        <v>10</v>
      </c>
      <c r="V1044" s="12">
        <v>4</v>
      </c>
      <c r="W1044" s="12">
        <v>0</v>
      </c>
      <c r="X1044" s="12">
        <v>0</v>
      </c>
      <c r="Y1044" s="59">
        <v>1.8438356164383563</v>
      </c>
      <c r="Z1044" s="59">
        <v>41.939726027397263</v>
      </c>
      <c r="AA1044" s="12">
        <v>1</v>
      </c>
      <c r="AB1044" s="12">
        <v>2</v>
      </c>
      <c r="AC1044" s="12">
        <v>1</v>
      </c>
      <c r="AD1044" s="12">
        <v>2</v>
      </c>
      <c r="AE1044" s="12">
        <v>3</v>
      </c>
      <c r="AF1044" s="58" t="s">
        <v>91</v>
      </c>
      <c r="AG1044" s="66">
        <f t="shared" si="222"/>
        <v>0.15446333333333334</v>
      </c>
      <c r="AH1044" s="67">
        <f t="shared" si="223"/>
        <v>1.7115186666666666</v>
      </c>
      <c r="AI1044" s="67">
        <f t="shared" si="224"/>
        <v>0.39299333333333331</v>
      </c>
      <c r="AJ1044" s="67">
        <f t="shared" si="225"/>
        <v>1.3185253333333333</v>
      </c>
      <c r="AK1044" s="67">
        <f t="shared" si="226"/>
        <v>0.31852533333333333</v>
      </c>
      <c r="AL1044" s="67">
        <f t="shared" si="227"/>
        <v>0</v>
      </c>
      <c r="AM1044" s="59">
        <f>VLOOKUP(AG1044,'SCORE TALLER'!$AC$2:$AD$10,2,TRUE)*AM$2</f>
        <v>0</v>
      </c>
      <c r="AN1044" s="59">
        <f>VLOOKUP(AD1044,'SCORE TALLER'!$W$2:$X$10,2,TRUE)*AN$2</f>
        <v>0.32</v>
      </c>
      <c r="AO1044" s="59">
        <f>VLOOKUP(AB1044,'SCORE TALLER'!$S$2:$T$10,2,FALSE)*AO$2</f>
        <v>0.04</v>
      </c>
      <c r="AP1044" s="59">
        <f>VLOOKUP(AH1044,'SCORE TALLER'!$AE$2:$AF$10,2,TRUE)*AP$2</f>
        <v>0</v>
      </c>
      <c r="AQ1044" s="59">
        <f>VLOOKUP(AI1044,'SCORE TALLER'!$AG$2:$AH$10,2,TRUE)*AQ$2</f>
        <v>0.4</v>
      </c>
      <c r="AR1044" s="59">
        <f>VLOOKUP(AC1044,'SCORE TALLER'!$U$2:$V$10,2,FALSE)*AR$2</f>
        <v>0.05</v>
      </c>
      <c r="AS1044" s="59">
        <f>VLOOKUP(AE1044,'SCORE TALLER'!$Y$2:$Z$10,2,FALSE)*AS$2</f>
        <v>0.02</v>
      </c>
      <c r="AT1044" s="59">
        <f>VLOOKUP(Z1044,'SCORE TALLER'!$O$2:$P$10,2,TRUE)*AT$2</f>
        <v>0.03</v>
      </c>
      <c r="AU1044" s="59">
        <f>VLOOKUP(S1044,'SCORE TALLER'!$A$2:$B$10,2,FALSE)*AU$2</f>
        <v>0.15000000000000002</v>
      </c>
      <c r="AV1044" s="59">
        <f>VLOOKUP(AJ1044,'SCORE TALLER'!$AI$2:$AJ$10,2,TRUE)*AV$2</f>
        <v>0.2</v>
      </c>
      <c r="AW1044" s="59">
        <f>VLOOKUP(AK1044,'SCORE TALLER'!$AK$2:$AL$10,2,TRUE)*AW$2</f>
        <v>0.25</v>
      </c>
      <c r="AX1044" s="59">
        <f>VLOOKUP(T1044,'SCORE TALLER'!$C$2:$D$10,2,FALSE)*AX$2</f>
        <v>0</v>
      </c>
      <c r="AY1044" s="59">
        <f>VLOOKUP(W1044,'SCORE TALLER'!$I$2:$J$10,2,TRUE)*AY$2</f>
        <v>0</v>
      </c>
      <c r="AZ1044" s="59">
        <f>VLOOKUP(X1044,'SCORE TALLER'!$K$2:$L$10,2,TRUE)*AZ$2</f>
        <v>0</v>
      </c>
      <c r="BA1044" s="59">
        <f>VLOOKUP(U1044,'SCORE TALLER'!$E$2:$F$10,2,FALSE)*BA$2</f>
        <v>0</v>
      </c>
      <c r="BB1044" s="59">
        <f>VLOOKUP(Y1044,'SCORE TALLER'!$M$2:$N$10,2,TRUE)*BB$2</f>
        <v>0.05</v>
      </c>
      <c r="BC1044" s="59">
        <f>VLOOKUP(AA1044,'SCORE TALLER'!$Q$2:$R$10,2,FALSE)*BC$2</f>
        <v>0.05</v>
      </c>
      <c r="BD1044" s="59">
        <f>VLOOKUP(V1044,'SCORE TALLER'!$G$2:$H$10,2,FALSE)*BD$2</f>
        <v>0</v>
      </c>
      <c r="BE1044" s="59">
        <f>VLOOKUP(AF1044,'SCORE TALLER'!$AA$2:$AB$10,2,FALSE)*BE$2</f>
        <v>0.30000000000000004</v>
      </c>
      <c r="BF1044" s="59">
        <f>VLOOKUP(AL1044,'SCORE TALLER'!$AM$2:$AN$10,2,TRUE)*BF$2</f>
        <v>0</v>
      </c>
      <c r="BG1044" s="67">
        <f t="shared" si="230"/>
        <v>1.8600000000000003</v>
      </c>
      <c r="BH1044" s="67" t="str">
        <f>VLOOKUP(BG1044,'SCORE TALLER'!$AP$2:$AQ$7,2,TRUE)</f>
        <v>2. Normal</v>
      </c>
      <c r="BI1044" s="67" t="str">
        <f t="shared" si="231"/>
        <v>LBZ</v>
      </c>
      <c r="BJ1044" s="67" t="str">
        <f t="shared" si="231"/>
        <v>A</v>
      </c>
      <c r="BK1044" s="67" t="str">
        <f t="shared" si="232"/>
        <v>SIN</v>
      </c>
      <c r="BL1044" s="86">
        <f t="shared" si="229"/>
        <v>477788</v>
      </c>
      <c r="BM1044" s="86">
        <f t="shared" si="233"/>
        <v>0</v>
      </c>
    </row>
    <row r="1045" spans="1:65" x14ac:dyDescent="0.3">
      <c r="A1045" s="57">
        <v>2224804602</v>
      </c>
      <c r="B1045" s="12" t="s">
        <v>1183</v>
      </c>
      <c r="C1045" s="58" t="s">
        <v>107</v>
      </c>
      <c r="D1045" s="58" t="s">
        <v>29</v>
      </c>
      <c r="E1045" s="58"/>
      <c r="F1045" s="58">
        <v>1520000</v>
      </c>
      <c r="G1045" s="58">
        <f t="shared" si="220"/>
        <v>930510</v>
      </c>
      <c r="H1045" s="58">
        <f t="shared" si="221"/>
        <v>0</v>
      </c>
      <c r="I1045" s="58" t="e">
        <v>#N/A</v>
      </c>
      <c r="J1045" s="58">
        <v>202164</v>
      </c>
      <c r="K1045" s="58">
        <v>0</v>
      </c>
      <c r="L1045" s="58">
        <v>1134985</v>
      </c>
      <c r="M1045" s="58">
        <v>589490</v>
      </c>
      <c r="N1045" s="58">
        <f>VLOOKUP(AD1045,'tabla ingresos'!$A$3:$D$15,4,FALSE)</f>
        <v>1000000</v>
      </c>
      <c r="O1045" s="58">
        <v>0</v>
      </c>
      <c r="P1045" s="58">
        <v>0</v>
      </c>
      <c r="Q1045" s="58">
        <v>0</v>
      </c>
      <c r="R1045" s="12">
        <v>76275</v>
      </c>
      <c r="S1045" s="12" t="s">
        <v>87</v>
      </c>
      <c r="T1045" s="12" t="s">
        <v>89</v>
      </c>
      <c r="U1045" s="12" t="s">
        <v>10</v>
      </c>
      <c r="V1045" s="12">
        <v>4</v>
      </c>
      <c r="W1045" s="12">
        <v>0</v>
      </c>
      <c r="X1045" s="12">
        <v>0</v>
      </c>
      <c r="Y1045" s="59">
        <v>1.8356164383561644</v>
      </c>
      <c r="Z1045" s="59">
        <v>27.460273972602739</v>
      </c>
      <c r="AA1045" s="12">
        <v>1</v>
      </c>
      <c r="AB1045" s="12">
        <v>2</v>
      </c>
      <c r="AC1045" s="12">
        <v>1</v>
      </c>
      <c r="AD1045" s="12">
        <v>2</v>
      </c>
      <c r="AE1045" s="12">
        <v>5</v>
      </c>
      <c r="AF1045" s="58" t="s">
        <v>91</v>
      </c>
      <c r="AG1045" s="66">
        <f t="shared" si="222"/>
        <v>0.13477600000000001</v>
      </c>
      <c r="AH1045" s="67">
        <f t="shared" si="223"/>
        <v>1.0133333333333334</v>
      </c>
      <c r="AI1045" s="67">
        <f t="shared" si="224"/>
        <v>0.39299333333333331</v>
      </c>
      <c r="AJ1045" s="67">
        <f t="shared" si="225"/>
        <v>0.62034</v>
      </c>
      <c r="AK1045" s="67">
        <f t="shared" si="226"/>
        <v>0</v>
      </c>
      <c r="AL1045" s="67">
        <f t="shared" si="227"/>
        <v>0</v>
      </c>
      <c r="AM1045" s="59">
        <f>VLOOKUP(AG1045,'SCORE TALLER'!$AC$2:$AD$10,2,TRUE)*AM$2</f>
        <v>0</v>
      </c>
      <c r="AN1045" s="59">
        <f>VLOOKUP(AD1045,'SCORE TALLER'!$W$2:$X$10,2,TRUE)*AN$2</f>
        <v>0.32</v>
      </c>
      <c r="AO1045" s="59">
        <f>VLOOKUP(AB1045,'SCORE TALLER'!$S$2:$T$10,2,FALSE)*AO$2</f>
        <v>0.04</v>
      </c>
      <c r="AP1045" s="59">
        <f>VLOOKUP(AH1045,'SCORE TALLER'!$AE$2:$AF$10,2,TRUE)*AP$2</f>
        <v>0</v>
      </c>
      <c r="AQ1045" s="59">
        <f>VLOOKUP(AI1045,'SCORE TALLER'!$AG$2:$AH$10,2,TRUE)*AQ$2</f>
        <v>0.4</v>
      </c>
      <c r="AR1045" s="59">
        <f>VLOOKUP(AC1045,'SCORE TALLER'!$U$2:$V$10,2,FALSE)*AR$2</f>
        <v>0.05</v>
      </c>
      <c r="AS1045" s="59">
        <f>VLOOKUP(AE1045,'SCORE TALLER'!$Y$2:$Z$10,2,FALSE)*AS$2</f>
        <v>0.04</v>
      </c>
      <c r="AT1045" s="59">
        <f>VLOOKUP(Z1045,'SCORE TALLER'!$O$2:$P$10,2,TRUE)*AT$2</f>
        <v>0.04</v>
      </c>
      <c r="AU1045" s="59">
        <f>VLOOKUP(S1045,'SCORE TALLER'!$A$2:$B$10,2,FALSE)*AU$2</f>
        <v>0.15000000000000002</v>
      </c>
      <c r="AV1045" s="59">
        <f>VLOOKUP(AJ1045,'SCORE TALLER'!$AI$2:$AJ$10,2,TRUE)*AV$2</f>
        <v>0.25</v>
      </c>
      <c r="AW1045" s="59">
        <f>VLOOKUP(AK1045,'SCORE TALLER'!$AK$2:$AL$10,2,TRUE)*AW$2</f>
        <v>0.25</v>
      </c>
      <c r="AX1045" s="59">
        <f>VLOOKUP(T1045,'SCORE TALLER'!$C$2:$D$10,2,FALSE)*AX$2</f>
        <v>0</v>
      </c>
      <c r="AY1045" s="59">
        <f>VLOOKUP(W1045,'SCORE TALLER'!$I$2:$J$10,2,TRUE)*AY$2</f>
        <v>0</v>
      </c>
      <c r="AZ1045" s="59">
        <f>VLOOKUP(X1045,'SCORE TALLER'!$K$2:$L$10,2,TRUE)*AZ$2</f>
        <v>0</v>
      </c>
      <c r="BA1045" s="59">
        <f>VLOOKUP(U1045,'SCORE TALLER'!$E$2:$F$10,2,FALSE)*BA$2</f>
        <v>0</v>
      </c>
      <c r="BB1045" s="59">
        <f>VLOOKUP(Y1045,'SCORE TALLER'!$M$2:$N$10,2,TRUE)*BB$2</f>
        <v>0.05</v>
      </c>
      <c r="BC1045" s="59">
        <f>VLOOKUP(AA1045,'SCORE TALLER'!$Q$2:$R$10,2,FALSE)*BC$2</f>
        <v>0.05</v>
      </c>
      <c r="BD1045" s="59">
        <f>VLOOKUP(V1045,'SCORE TALLER'!$G$2:$H$10,2,FALSE)*BD$2</f>
        <v>0</v>
      </c>
      <c r="BE1045" s="59">
        <f>VLOOKUP(AF1045,'SCORE TALLER'!$AA$2:$AB$10,2,FALSE)*BE$2</f>
        <v>0.30000000000000004</v>
      </c>
      <c r="BF1045" s="59">
        <f>VLOOKUP(AL1045,'SCORE TALLER'!$AM$2:$AN$10,2,TRUE)*BF$2</f>
        <v>0</v>
      </c>
      <c r="BG1045" s="67">
        <f t="shared" si="230"/>
        <v>1.9400000000000002</v>
      </c>
      <c r="BH1045" s="67" t="str">
        <f>VLOOKUP(BG1045,'SCORE TALLER'!$AP$2:$AQ$7,2,TRUE)</f>
        <v>2. Normal</v>
      </c>
      <c r="BI1045" s="67" t="str">
        <f t="shared" si="231"/>
        <v>LBZ</v>
      </c>
      <c r="BJ1045" s="67" t="str">
        <f t="shared" si="231"/>
        <v>A</v>
      </c>
      <c r="BK1045" s="67" t="str">
        <f t="shared" si="232"/>
        <v>SIN</v>
      </c>
      <c r="BL1045" s="86">
        <f t="shared" si="229"/>
        <v>0</v>
      </c>
      <c r="BM1045" s="86">
        <f t="shared" si="233"/>
        <v>0</v>
      </c>
    </row>
    <row r="1046" spans="1:65" x14ac:dyDescent="0.3">
      <c r="A1046" s="57">
        <v>2202660088</v>
      </c>
      <c r="B1046" s="12" t="s">
        <v>1184</v>
      </c>
      <c r="C1046" s="58" t="s">
        <v>105</v>
      </c>
      <c r="D1046" s="58" t="s">
        <v>115</v>
      </c>
      <c r="E1046" s="58"/>
      <c r="F1046" s="58">
        <v>4400000</v>
      </c>
      <c r="G1046" s="58">
        <f t="shared" si="220"/>
        <v>3243880</v>
      </c>
      <c r="H1046" s="58">
        <f t="shared" si="221"/>
        <v>0</v>
      </c>
      <c r="I1046" s="58">
        <v>4400000</v>
      </c>
      <c r="J1046" s="58">
        <v>156434</v>
      </c>
      <c r="K1046" s="58">
        <v>0</v>
      </c>
      <c r="L1046" s="58">
        <v>3300000</v>
      </c>
      <c r="M1046" s="58">
        <v>1156120</v>
      </c>
      <c r="N1046" s="58">
        <f>VLOOKUP(AD1046,'tabla ingresos'!$A$3:$D$15,4,FALSE)</f>
        <v>2000000</v>
      </c>
      <c r="O1046" s="58">
        <v>111754.10181928774</v>
      </c>
      <c r="P1046" s="58">
        <v>4735000</v>
      </c>
      <c r="Q1046" s="58">
        <v>0</v>
      </c>
      <c r="R1046" s="12">
        <v>68895</v>
      </c>
      <c r="S1046" s="12" t="s">
        <v>87</v>
      </c>
      <c r="T1046" s="12" t="s">
        <v>89</v>
      </c>
      <c r="U1046" s="12" t="s">
        <v>10</v>
      </c>
      <c r="V1046" s="12">
        <v>4</v>
      </c>
      <c r="W1046" s="12">
        <v>0</v>
      </c>
      <c r="X1046" s="12">
        <v>0</v>
      </c>
      <c r="Y1046" s="59">
        <v>2.9479452054794519</v>
      </c>
      <c r="Z1046" s="59">
        <v>23.86849315068493</v>
      </c>
      <c r="AA1046" s="12">
        <v>1</v>
      </c>
      <c r="AB1046" s="12">
        <v>2</v>
      </c>
      <c r="AC1046" s="12">
        <v>1</v>
      </c>
      <c r="AD1046" s="12">
        <v>3</v>
      </c>
      <c r="AE1046" s="12">
        <v>3</v>
      </c>
      <c r="AF1046" s="58" t="s">
        <v>10</v>
      </c>
      <c r="AG1046" s="66">
        <f t="shared" si="222"/>
        <v>8.9396033939762587E-2</v>
      </c>
      <c r="AH1046" s="67">
        <f t="shared" si="223"/>
        <v>3.0449999999999999</v>
      </c>
      <c r="AI1046" s="67">
        <f t="shared" si="224"/>
        <v>0.38537333333333335</v>
      </c>
      <c r="AJ1046" s="67">
        <f t="shared" si="225"/>
        <v>1.0812933333333334</v>
      </c>
      <c r="AK1046" s="67">
        <f t="shared" si="226"/>
        <v>0</v>
      </c>
      <c r="AL1046" s="67">
        <f t="shared" si="227"/>
        <v>0</v>
      </c>
      <c r="AM1046" s="59">
        <f>VLOOKUP(AG1046,'SCORE TALLER'!$AC$2:$AD$10,2,TRUE)*AM$2</f>
        <v>0</v>
      </c>
      <c r="AN1046" s="59">
        <f>VLOOKUP(AD1046,'SCORE TALLER'!$W$2:$X$10,2,TRUE)*AN$2</f>
        <v>0.32</v>
      </c>
      <c r="AO1046" s="59">
        <f>VLOOKUP(AB1046,'SCORE TALLER'!$S$2:$T$10,2,FALSE)*AO$2</f>
        <v>0.04</v>
      </c>
      <c r="AP1046" s="59">
        <f>VLOOKUP(AH1046,'SCORE TALLER'!$AE$2:$AF$10,2,TRUE)*AP$2</f>
        <v>0</v>
      </c>
      <c r="AQ1046" s="59">
        <f>VLOOKUP(AI1046,'SCORE TALLER'!$AG$2:$AH$10,2,TRUE)*AQ$2</f>
        <v>0.4</v>
      </c>
      <c r="AR1046" s="59">
        <f>VLOOKUP(AC1046,'SCORE TALLER'!$U$2:$V$10,2,FALSE)*AR$2</f>
        <v>0.05</v>
      </c>
      <c r="AS1046" s="59">
        <f>VLOOKUP(AE1046,'SCORE TALLER'!$Y$2:$Z$10,2,FALSE)*AS$2</f>
        <v>0.02</v>
      </c>
      <c r="AT1046" s="59">
        <f>VLOOKUP(Z1046,'SCORE TALLER'!$O$2:$P$10,2,TRUE)*AT$2</f>
        <v>0.05</v>
      </c>
      <c r="AU1046" s="59">
        <f>VLOOKUP(S1046,'SCORE TALLER'!$A$2:$B$10,2,FALSE)*AU$2</f>
        <v>0.15000000000000002</v>
      </c>
      <c r="AV1046" s="59">
        <f>VLOOKUP(AJ1046,'SCORE TALLER'!$AI$2:$AJ$10,2,TRUE)*AV$2</f>
        <v>0.2</v>
      </c>
      <c r="AW1046" s="59">
        <f>VLOOKUP(AK1046,'SCORE TALLER'!$AK$2:$AL$10,2,TRUE)*AW$2</f>
        <v>0.25</v>
      </c>
      <c r="AX1046" s="59">
        <f>VLOOKUP(T1046,'SCORE TALLER'!$C$2:$D$10,2,FALSE)*AX$2</f>
        <v>0</v>
      </c>
      <c r="AY1046" s="59">
        <f>VLOOKUP(W1046,'SCORE TALLER'!$I$2:$J$10,2,TRUE)*AY$2</f>
        <v>0</v>
      </c>
      <c r="AZ1046" s="59">
        <f>VLOOKUP(X1046,'SCORE TALLER'!$K$2:$L$10,2,TRUE)*AZ$2</f>
        <v>0</v>
      </c>
      <c r="BA1046" s="59">
        <f>VLOOKUP(U1046,'SCORE TALLER'!$E$2:$F$10,2,FALSE)*BA$2</f>
        <v>0</v>
      </c>
      <c r="BB1046" s="59">
        <f>VLOOKUP(Y1046,'SCORE TALLER'!$M$2:$N$10,2,TRUE)*BB$2</f>
        <v>0.04</v>
      </c>
      <c r="BC1046" s="59">
        <f>VLOOKUP(AA1046,'SCORE TALLER'!$Q$2:$R$10,2,FALSE)*BC$2</f>
        <v>0.05</v>
      </c>
      <c r="BD1046" s="59">
        <f>VLOOKUP(V1046,'SCORE TALLER'!$G$2:$H$10,2,FALSE)*BD$2</f>
        <v>0</v>
      </c>
      <c r="BE1046" s="59">
        <f>VLOOKUP(AF1046,'SCORE TALLER'!$AA$2:$AB$10,2,FALSE)*BE$2</f>
        <v>0</v>
      </c>
      <c r="BF1046" s="59">
        <f>VLOOKUP(AL1046,'SCORE TALLER'!$AM$2:$AN$10,2,TRUE)*BF$2</f>
        <v>0</v>
      </c>
      <c r="BG1046" s="67">
        <f t="shared" si="230"/>
        <v>1.5700000000000003</v>
      </c>
      <c r="BH1046" s="67" t="str">
        <f>VLOOKUP(BG1046,'SCORE TALLER'!$AP$2:$AQ$7,2,TRUE)</f>
        <v>2. Normal</v>
      </c>
      <c r="BI1046" s="67" t="str">
        <f t="shared" si="231"/>
        <v>LBZ</v>
      </c>
      <c r="BJ1046" s="67" t="str">
        <f t="shared" si="231"/>
        <v>A</v>
      </c>
      <c r="BK1046" s="67" t="str">
        <f t="shared" si="232"/>
        <v>A</v>
      </c>
      <c r="BL1046" s="86">
        <f t="shared" si="229"/>
        <v>0</v>
      </c>
      <c r="BM1046" s="86">
        <f t="shared" si="233"/>
        <v>0</v>
      </c>
    </row>
    <row r="1047" spans="1:65" x14ac:dyDescent="0.3">
      <c r="A1047" s="57">
        <v>2224800608</v>
      </c>
      <c r="B1047" s="12" t="s">
        <v>1185</v>
      </c>
      <c r="C1047" s="58" t="s">
        <v>105</v>
      </c>
      <c r="D1047" s="58" t="s">
        <v>29</v>
      </c>
      <c r="E1047" s="58">
        <v>9000</v>
      </c>
      <c r="F1047" s="58">
        <v>1402204</v>
      </c>
      <c r="G1047" s="58">
        <f t="shared" si="220"/>
        <v>839048</v>
      </c>
      <c r="H1047" s="58">
        <f t="shared" si="221"/>
        <v>0</v>
      </c>
      <c r="I1047" s="58">
        <v>1580000</v>
      </c>
      <c r="J1047" s="58">
        <v>151242</v>
      </c>
      <c r="K1047" s="58">
        <v>0</v>
      </c>
      <c r="L1047" s="58">
        <v>1100000</v>
      </c>
      <c r="M1047" s="58">
        <v>563156</v>
      </c>
      <c r="N1047" s="58">
        <f>VLOOKUP(AD1047,'tabla ingresos'!$A$3:$D$15,4,FALSE)</f>
        <v>1000000</v>
      </c>
      <c r="O1047" s="58">
        <v>56133.344319267577</v>
      </c>
      <c r="P1047" s="58">
        <v>1559000</v>
      </c>
      <c r="Q1047" s="58">
        <v>0</v>
      </c>
      <c r="R1047" s="12">
        <v>19455</v>
      </c>
      <c r="S1047" s="12" t="s">
        <v>87</v>
      </c>
      <c r="T1047" s="12" t="s">
        <v>89</v>
      </c>
      <c r="U1047" s="12" t="s">
        <v>10</v>
      </c>
      <c r="V1047" s="12">
        <v>4</v>
      </c>
      <c r="W1047" s="12">
        <v>0</v>
      </c>
      <c r="X1047" s="12">
        <v>0</v>
      </c>
      <c r="Y1047" s="59">
        <v>1.7616438356164383</v>
      </c>
      <c r="Z1047" s="59">
        <v>23.336986301369862</v>
      </c>
      <c r="AA1047" s="12">
        <v>2</v>
      </c>
      <c r="AB1047" s="12">
        <v>2</v>
      </c>
      <c r="AC1047" s="12">
        <v>1</v>
      </c>
      <c r="AD1047" s="12">
        <v>2</v>
      </c>
      <c r="AE1047" s="12">
        <v>1</v>
      </c>
      <c r="AF1047" s="58" t="s">
        <v>10</v>
      </c>
      <c r="AG1047" s="66">
        <f t="shared" si="222"/>
        <v>0.13825022954617838</v>
      </c>
      <c r="AH1047" s="67">
        <f t="shared" si="223"/>
        <v>1.9741359999999999</v>
      </c>
      <c r="AI1047" s="67">
        <f t="shared" si="224"/>
        <v>0.38143733333333335</v>
      </c>
      <c r="AJ1047" s="67">
        <f t="shared" si="225"/>
        <v>0.55936533333333338</v>
      </c>
      <c r="AK1047" s="67">
        <f t="shared" si="226"/>
        <v>0</v>
      </c>
      <c r="AL1047" s="67">
        <f t="shared" si="227"/>
        <v>0</v>
      </c>
      <c r="AM1047" s="59">
        <f>VLOOKUP(AG1047,'SCORE TALLER'!$AC$2:$AD$10,2,TRUE)*AM$2</f>
        <v>0</v>
      </c>
      <c r="AN1047" s="59">
        <f>VLOOKUP(AD1047,'SCORE TALLER'!$W$2:$X$10,2,TRUE)*AN$2</f>
        <v>0.32</v>
      </c>
      <c r="AO1047" s="59">
        <f>VLOOKUP(AB1047,'SCORE TALLER'!$S$2:$T$10,2,FALSE)*AO$2</f>
        <v>0.04</v>
      </c>
      <c r="AP1047" s="59">
        <f>VLOOKUP(AH1047,'SCORE TALLER'!$AE$2:$AF$10,2,TRUE)*AP$2</f>
        <v>0</v>
      </c>
      <c r="AQ1047" s="59">
        <f>VLOOKUP(AI1047,'SCORE TALLER'!$AG$2:$AH$10,2,TRUE)*AQ$2</f>
        <v>0.4</v>
      </c>
      <c r="AR1047" s="59">
        <f>VLOOKUP(AC1047,'SCORE TALLER'!$U$2:$V$10,2,FALSE)*AR$2</f>
        <v>0.05</v>
      </c>
      <c r="AS1047" s="59">
        <f>VLOOKUP(AE1047,'SCORE TALLER'!$Y$2:$Z$10,2,FALSE)*AS$2</f>
        <v>0.03</v>
      </c>
      <c r="AT1047" s="59">
        <f>VLOOKUP(Z1047,'SCORE TALLER'!$O$2:$P$10,2,TRUE)*AT$2</f>
        <v>0.05</v>
      </c>
      <c r="AU1047" s="59">
        <f>VLOOKUP(S1047,'SCORE TALLER'!$A$2:$B$10,2,FALSE)*AU$2</f>
        <v>0.15000000000000002</v>
      </c>
      <c r="AV1047" s="59">
        <f>VLOOKUP(AJ1047,'SCORE TALLER'!$AI$2:$AJ$10,2,TRUE)*AV$2</f>
        <v>0.25</v>
      </c>
      <c r="AW1047" s="59">
        <f>VLOOKUP(AK1047,'SCORE TALLER'!$AK$2:$AL$10,2,TRUE)*AW$2</f>
        <v>0.25</v>
      </c>
      <c r="AX1047" s="59">
        <f>VLOOKUP(T1047,'SCORE TALLER'!$C$2:$D$10,2,FALSE)*AX$2</f>
        <v>0</v>
      </c>
      <c r="AY1047" s="59">
        <f>VLOOKUP(W1047,'SCORE TALLER'!$I$2:$J$10,2,TRUE)*AY$2</f>
        <v>0</v>
      </c>
      <c r="AZ1047" s="59">
        <f>VLOOKUP(X1047,'SCORE TALLER'!$K$2:$L$10,2,TRUE)*AZ$2</f>
        <v>0</v>
      </c>
      <c r="BA1047" s="59">
        <f>VLOOKUP(U1047,'SCORE TALLER'!$E$2:$F$10,2,FALSE)*BA$2</f>
        <v>0</v>
      </c>
      <c r="BB1047" s="59">
        <f>VLOOKUP(Y1047,'SCORE TALLER'!$M$2:$N$10,2,TRUE)*BB$2</f>
        <v>0.05</v>
      </c>
      <c r="BC1047" s="59">
        <f>VLOOKUP(AA1047,'SCORE TALLER'!$Q$2:$R$10,2,FALSE)*BC$2</f>
        <v>0</v>
      </c>
      <c r="BD1047" s="59">
        <f>VLOOKUP(V1047,'SCORE TALLER'!$G$2:$H$10,2,FALSE)*BD$2</f>
        <v>0</v>
      </c>
      <c r="BE1047" s="59">
        <f>VLOOKUP(AF1047,'SCORE TALLER'!$AA$2:$AB$10,2,FALSE)*BE$2</f>
        <v>0</v>
      </c>
      <c r="BF1047" s="59">
        <f>VLOOKUP(AL1047,'SCORE TALLER'!$AM$2:$AN$10,2,TRUE)*BF$2</f>
        <v>0</v>
      </c>
      <c r="BG1047" s="67">
        <f t="shared" si="230"/>
        <v>1.59</v>
      </c>
      <c r="BH1047" s="67" t="str">
        <f>VLOOKUP(BG1047,'SCORE TALLER'!$AP$2:$AQ$7,2,TRUE)</f>
        <v>2. Normal</v>
      </c>
      <c r="BI1047" s="67" t="str">
        <f t="shared" si="231"/>
        <v>LBZ</v>
      </c>
      <c r="BJ1047" s="67" t="str">
        <f t="shared" si="231"/>
        <v>A</v>
      </c>
      <c r="BK1047" s="67" t="str">
        <f t="shared" si="232"/>
        <v>A</v>
      </c>
      <c r="BL1047" s="86">
        <f t="shared" si="229"/>
        <v>0</v>
      </c>
      <c r="BM1047" s="86">
        <f t="shared" si="233"/>
        <v>0</v>
      </c>
    </row>
    <row r="1048" spans="1:65" x14ac:dyDescent="0.3">
      <c r="A1048" s="57">
        <v>2000466464</v>
      </c>
      <c r="B1048" s="12" t="s">
        <v>1186</v>
      </c>
      <c r="C1048" s="58" t="s">
        <v>107</v>
      </c>
      <c r="D1048" s="58" t="s">
        <v>114</v>
      </c>
      <c r="E1048" s="58">
        <v>269200</v>
      </c>
      <c r="F1048" s="58">
        <v>2251775</v>
      </c>
      <c r="G1048" s="58">
        <f t="shared" si="220"/>
        <v>1951959</v>
      </c>
      <c r="H1048" s="58">
        <f t="shared" si="221"/>
        <v>0</v>
      </c>
      <c r="I1048" s="58" t="e">
        <v>#N/A</v>
      </c>
      <c r="J1048" s="58">
        <v>92439</v>
      </c>
      <c r="K1048" s="58">
        <v>0</v>
      </c>
      <c r="L1048" s="58">
        <v>2500000</v>
      </c>
      <c r="M1048" s="58">
        <v>299816</v>
      </c>
      <c r="N1048" s="58">
        <f>VLOOKUP(AD1048,'tabla ingresos'!$A$3:$D$15,4,FALSE)</f>
        <v>1000000</v>
      </c>
      <c r="O1048" s="58">
        <v>0</v>
      </c>
      <c r="P1048" s="58">
        <v>0</v>
      </c>
      <c r="Q1048" s="58">
        <v>0</v>
      </c>
      <c r="R1048" s="12">
        <v>68255</v>
      </c>
      <c r="S1048" s="12" t="s">
        <v>87</v>
      </c>
      <c r="T1048" s="12" t="s">
        <v>89</v>
      </c>
      <c r="U1048" s="12" t="s">
        <v>10</v>
      </c>
      <c r="V1048" s="12">
        <v>4</v>
      </c>
      <c r="W1048" s="12">
        <v>0</v>
      </c>
      <c r="X1048" s="12">
        <v>0</v>
      </c>
      <c r="Y1048" s="59">
        <v>0.90136986301369859</v>
      </c>
      <c r="Z1048" s="59">
        <v>32.164383561643838</v>
      </c>
      <c r="AA1048" s="12">
        <v>1</v>
      </c>
      <c r="AB1048" s="12">
        <v>2</v>
      </c>
      <c r="AC1048" s="12">
        <v>2</v>
      </c>
      <c r="AD1048" s="12">
        <v>2</v>
      </c>
      <c r="AE1048" s="12">
        <v>1</v>
      </c>
      <c r="AF1048" s="58" t="s">
        <v>91</v>
      </c>
      <c r="AG1048" s="66">
        <f t="shared" si="222"/>
        <v>6.1626E-2</v>
      </c>
      <c r="AH1048" s="67">
        <f t="shared" si="223"/>
        <v>1.5011833333333333</v>
      </c>
      <c r="AI1048" s="67">
        <f t="shared" si="224"/>
        <v>0.37934400000000001</v>
      </c>
      <c r="AJ1048" s="67">
        <f t="shared" si="225"/>
        <v>1.3013060000000001</v>
      </c>
      <c r="AK1048" s="67">
        <f t="shared" si="226"/>
        <v>0</v>
      </c>
      <c r="AL1048" s="67">
        <f t="shared" si="227"/>
        <v>0</v>
      </c>
      <c r="AM1048" s="59">
        <f>VLOOKUP(AG1048,'SCORE TALLER'!$AC$2:$AD$10,2,TRUE)*AM$2</f>
        <v>0</v>
      </c>
      <c r="AN1048" s="59">
        <f>VLOOKUP(AD1048,'SCORE TALLER'!$W$2:$X$10,2,TRUE)*AN$2</f>
        <v>0.32</v>
      </c>
      <c r="AO1048" s="59">
        <f>VLOOKUP(AB1048,'SCORE TALLER'!$S$2:$T$10,2,FALSE)*AO$2</f>
        <v>0.04</v>
      </c>
      <c r="AP1048" s="59">
        <f>VLOOKUP(AH1048,'SCORE TALLER'!$AE$2:$AF$10,2,TRUE)*AP$2</f>
        <v>0</v>
      </c>
      <c r="AQ1048" s="59">
        <f>VLOOKUP(AI1048,'SCORE TALLER'!$AG$2:$AH$10,2,TRUE)*AQ$2</f>
        <v>0.4</v>
      </c>
      <c r="AR1048" s="59">
        <f>VLOOKUP(AC1048,'SCORE TALLER'!$U$2:$V$10,2,FALSE)*AR$2</f>
        <v>0.04</v>
      </c>
      <c r="AS1048" s="59">
        <f>VLOOKUP(AE1048,'SCORE TALLER'!$Y$2:$Z$10,2,FALSE)*AS$2</f>
        <v>0.03</v>
      </c>
      <c r="AT1048" s="59">
        <f>VLOOKUP(Z1048,'SCORE TALLER'!$O$2:$P$10,2,TRUE)*AT$2</f>
        <v>0.04</v>
      </c>
      <c r="AU1048" s="59">
        <f>VLOOKUP(S1048,'SCORE TALLER'!$A$2:$B$10,2,FALSE)*AU$2</f>
        <v>0.15000000000000002</v>
      </c>
      <c r="AV1048" s="59">
        <f>VLOOKUP(AJ1048,'SCORE TALLER'!$AI$2:$AJ$10,2,TRUE)*AV$2</f>
        <v>0.2</v>
      </c>
      <c r="AW1048" s="59">
        <f>VLOOKUP(AK1048,'SCORE TALLER'!$AK$2:$AL$10,2,TRUE)*AW$2</f>
        <v>0.25</v>
      </c>
      <c r="AX1048" s="59">
        <f>VLOOKUP(T1048,'SCORE TALLER'!$C$2:$D$10,2,FALSE)*AX$2</f>
        <v>0</v>
      </c>
      <c r="AY1048" s="59">
        <f>VLOOKUP(W1048,'SCORE TALLER'!$I$2:$J$10,2,TRUE)*AY$2</f>
        <v>0</v>
      </c>
      <c r="AZ1048" s="59">
        <f>VLOOKUP(X1048,'SCORE TALLER'!$K$2:$L$10,2,TRUE)*AZ$2</f>
        <v>0</v>
      </c>
      <c r="BA1048" s="59">
        <f>VLOOKUP(U1048,'SCORE TALLER'!$E$2:$F$10,2,FALSE)*BA$2</f>
        <v>0</v>
      </c>
      <c r="BB1048" s="59">
        <f>VLOOKUP(Y1048,'SCORE TALLER'!$M$2:$N$10,2,TRUE)*BB$2</f>
        <v>0.05</v>
      </c>
      <c r="BC1048" s="59">
        <f>VLOOKUP(AA1048,'SCORE TALLER'!$Q$2:$R$10,2,FALSE)*BC$2</f>
        <v>0.05</v>
      </c>
      <c r="BD1048" s="59">
        <f>VLOOKUP(V1048,'SCORE TALLER'!$G$2:$H$10,2,FALSE)*BD$2</f>
        <v>0</v>
      </c>
      <c r="BE1048" s="59">
        <f>VLOOKUP(AF1048,'SCORE TALLER'!$AA$2:$AB$10,2,FALSE)*BE$2</f>
        <v>0.30000000000000004</v>
      </c>
      <c r="BF1048" s="59">
        <f>VLOOKUP(AL1048,'SCORE TALLER'!$AM$2:$AN$10,2,TRUE)*BF$2</f>
        <v>0</v>
      </c>
      <c r="BG1048" s="67">
        <f t="shared" si="230"/>
        <v>1.87</v>
      </c>
      <c r="BH1048" s="67" t="str">
        <f>VLOOKUP(BG1048,'SCORE TALLER'!$AP$2:$AQ$7,2,TRUE)</f>
        <v>2. Normal</v>
      </c>
      <c r="BI1048" s="67" t="str">
        <f t="shared" si="231"/>
        <v>LBZ</v>
      </c>
      <c r="BJ1048" s="67" t="str">
        <f t="shared" si="231"/>
        <v>A</v>
      </c>
      <c r="BK1048" s="67" t="str">
        <f t="shared" si="232"/>
        <v>SIN</v>
      </c>
      <c r="BL1048" s="86">
        <f t="shared" si="229"/>
        <v>0</v>
      </c>
      <c r="BM1048" s="86">
        <f t="shared" si="233"/>
        <v>0</v>
      </c>
    </row>
    <row r="1049" spans="1:65" x14ac:dyDescent="0.3">
      <c r="A1049" s="57">
        <v>2008846842</v>
      </c>
      <c r="B1049" s="12" t="s">
        <v>1187</v>
      </c>
      <c r="C1049" s="58" t="s">
        <v>105</v>
      </c>
      <c r="D1049" s="58" t="s">
        <v>29</v>
      </c>
      <c r="E1049" s="58"/>
      <c r="F1049" s="58">
        <v>1560846</v>
      </c>
      <c r="G1049" s="58">
        <f t="shared" si="220"/>
        <v>997690</v>
      </c>
      <c r="H1049" s="58">
        <f t="shared" si="221"/>
        <v>0</v>
      </c>
      <c r="I1049" s="58">
        <v>1561000</v>
      </c>
      <c r="J1049" s="58">
        <v>103812</v>
      </c>
      <c r="K1049" s="58">
        <v>0</v>
      </c>
      <c r="L1049" s="58">
        <v>1006955</v>
      </c>
      <c r="M1049" s="58">
        <v>563156</v>
      </c>
      <c r="N1049" s="58">
        <f>VLOOKUP(AD1049,'tabla ingresos'!$A$3:$D$15,4,FALSE)</f>
        <v>1000000</v>
      </c>
      <c r="O1049" s="58">
        <v>97457.20054234119</v>
      </c>
      <c r="P1049" s="58">
        <v>3034000</v>
      </c>
      <c r="Q1049" s="58">
        <v>0</v>
      </c>
      <c r="R1049" s="12">
        <v>76130</v>
      </c>
      <c r="S1049" s="12" t="s">
        <v>87</v>
      </c>
      <c r="T1049" s="12" t="s">
        <v>89</v>
      </c>
      <c r="U1049" s="12" t="s">
        <v>10</v>
      </c>
      <c r="V1049" s="12">
        <v>4</v>
      </c>
      <c r="W1049" s="12">
        <v>0</v>
      </c>
      <c r="X1049" s="12">
        <v>0</v>
      </c>
      <c r="Y1049" s="59">
        <v>1.7616438356164383</v>
      </c>
      <c r="Z1049" s="59">
        <v>21.084931506849315</v>
      </c>
      <c r="AA1049" s="12">
        <v>2</v>
      </c>
      <c r="AB1049" s="12">
        <v>2</v>
      </c>
      <c r="AC1049" s="12">
        <v>1</v>
      </c>
      <c r="AD1049" s="12">
        <v>2</v>
      </c>
      <c r="AE1049" s="12">
        <v>1</v>
      </c>
      <c r="AF1049" s="58" t="s">
        <v>10</v>
      </c>
      <c r="AG1049" s="66">
        <f t="shared" si="222"/>
        <v>0.13417946702822747</v>
      </c>
      <c r="AH1049" s="67">
        <f t="shared" si="223"/>
        <v>3.0632306666666667</v>
      </c>
      <c r="AI1049" s="67">
        <f t="shared" si="224"/>
        <v>0.37543733333333335</v>
      </c>
      <c r="AJ1049" s="67">
        <f t="shared" si="225"/>
        <v>0.66512666666666664</v>
      </c>
      <c r="AK1049" s="67">
        <f t="shared" si="226"/>
        <v>0</v>
      </c>
      <c r="AL1049" s="67">
        <f t="shared" si="227"/>
        <v>0</v>
      </c>
      <c r="AM1049" s="59">
        <f>VLOOKUP(AG1049,'SCORE TALLER'!$AC$2:$AD$10,2,TRUE)*AM$2</f>
        <v>0</v>
      </c>
      <c r="AN1049" s="59">
        <f>VLOOKUP(AD1049,'SCORE TALLER'!$W$2:$X$10,2,TRUE)*AN$2</f>
        <v>0.32</v>
      </c>
      <c r="AO1049" s="59">
        <f>VLOOKUP(AB1049,'SCORE TALLER'!$S$2:$T$10,2,FALSE)*AO$2</f>
        <v>0.04</v>
      </c>
      <c r="AP1049" s="59">
        <f>VLOOKUP(AH1049,'SCORE TALLER'!$AE$2:$AF$10,2,TRUE)*AP$2</f>
        <v>0</v>
      </c>
      <c r="AQ1049" s="59">
        <f>VLOOKUP(AI1049,'SCORE TALLER'!$AG$2:$AH$10,2,TRUE)*AQ$2</f>
        <v>0.4</v>
      </c>
      <c r="AR1049" s="59">
        <f>VLOOKUP(AC1049,'SCORE TALLER'!$U$2:$V$10,2,FALSE)*AR$2</f>
        <v>0.05</v>
      </c>
      <c r="AS1049" s="59">
        <f>VLOOKUP(AE1049,'SCORE TALLER'!$Y$2:$Z$10,2,FALSE)*AS$2</f>
        <v>0.03</v>
      </c>
      <c r="AT1049" s="59">
        <f>VLOOKUP(Z1049,'SCORE TALLER'!$O$2:$P$10,2,TRUE)*AT$2</f>
        <v>0.05</v>
      </c>
      <c r="AU1049" s="59">
        <f>VLOOKUP(S1049,'SCORE TALLER'!$A$2:$B$10,2,FALSE)*AU$2</f>
        <v>0.15000000000000002</v>
      </c>
      <c r="AV1049" s="59">
        <f>VLOOKUP(AJ1049,'SCORE TALLER'!$AI$2:$AJ$10,2,TRUE)*AV$2</f>
        <v>0.25</v>
      </c>
      <c r="AW1049" s="59">
        <f>VLOOKUP(AK1049,'SCORE TALLER'!$AK$2:$AL$10,2,TRUE)*AW$2</f>
        <v>0.25</v>
      </c>
      <c r="AX1049" s="59">
        <f>VLOOKUP(T1049,'SCORE TALLER'!$C$2:$D$10,2,FALSE)*AX$2</f>
        <v>0</v>
      </c>
      <c r="AY1049" s="59">
        <f>VLOOKUP(W1049,'SCORE TALLER'!$I$2:$J$10,2,TRUE)*AY$2</f>
        <v>0</v>
      </c>
      <c r="AZ1049" s="59">
        <f>VLOOKUP(X1049,'SCORE TALLER'!$K$2:$L$10,2,TRUE)*AZ$2</f>
        <v>0</v>
      </c>
      <c r="BA1049" s="59">
        <f>VLOOKUP(U1049,'SCORE TALLER'!$E$2:$F$10,2,FALSE)*BA$2</f>
        <v>0</v>
      </c>
      <c r="BB1049" s="59">
        <f>VLOOKUP(Y1049,'SCORE TALLER'!$M$2:$N$10,2,TRUE)*BB$2</f>
        <v>0.05</v>
      </c>
      <c r="BC1049" s="59">
        <f>VLOOKUP(AA1049,'SCORE TALLER'!$Q$2:$R$10,2,FALSE)*BC$2</f>
        <v>0</v>
      </c>
      <c r="BD1049" s="59">
        <f>VLOOKUP(V1049,'SCORE TALLER'!$G$2:$H$10,2,FALSE)*BD$2</f>
        <v>0</v>
      </c>
      <c r="BE1049" s="59">
        <f>VLOOKUP(AF1049,'SCORE TALLER'!$AA$2:$AB$10,2,FALSE)*BE$2</f>
        <v>0</v>
      </c>
      <c r="BF1049" s="59">
        <f>VLOOKUP(AL1049,'SCORE TALLER'!$AM$2:$AN$10,2,TRUE)*BF$2</f>
        <v>0</v>
      </c>
      <c r="BG1049" s="67">
        <f t="shared" si="230"/>
        <v>1.59</v>
      </c>
      <c r="BH1049" s="67" t="str">
        <f>VLOOKUP(BG1049,'SCORE TALLER'!$AP$2:$AQ$7,2,TRUE)</f>
        <v>2. Normal</v>
      </c>
      <c r="BI1049" s="67" t="str">
        <f t="shared" si="231"/>
        <v>LBZ</v>
      </c>
      <c r="BJ1049" s="67" t="str">
        <f t="shared" si="231"/>
        <v>A</v>
      </c>
      <c r="BK1049" s="67" t="str">
        <f t="shared" si="232"/>
        <v>A</v>
      </c>
      <c r="BL1049" s="86">
        <f t="shared" si="229"/>
        <v>0</v>
      </c>
      <c r="BM1049" s="86">
        <f t="shared" si="233"/>
        <v>0</v>
      </c>
    </row>
    <row r="1050" spans="1:65" x14ac:dyDescent="0.3">
      <c r="A1050" s="57">
        <v>2244200264</v>
      </c>
      <c r="B1050" s="12" t="s">
        <v>1188</v>
      </c>
      <c r="C1050" s="58" t="s">
        <v>107</v>
      </c>
      <c r="D1050" s="58" t="s">
        <v>114</v>
      </c>
      <c r="E1050" s="58"/>
      <c r="F1050" s="58">
        <v>2471988</v>
      </c>
      <c r="G1050" s="58">
        <f t="shared" si="220"/>
        <v>1345687</v>
      </c>
      <c r="H1050" s="58">
        <f t="shared" si="221"/>
        <v>0</v>
      </c>
      <c r="I1050" s="58" t="e">
        <v>#N/A</v>
      </c>
      <c r="J1050" s="58">
        <v>164412</v>
      </c>
      <c r="K1050" s="58">
        <v>0</v>
      </c>
      <c r="L1050" s="58">
        <v>1300000</v>
      </c>
      <c r="M1050" s="58">
        <v>1126301</v>
      </c>
      <c r="N1050" s="58">
        <f>VLOOKUP(AD1050,'tabla ingresos'!$A$3:$D$15,4,FALSE)</f>
        <v>2000000</v>
      </c>
      <c r="O1050" s="58">
        <v>0</v>
      </c>
      <c r="P1050" s="58">
        <v>0</v>
      </c>
      <c r="Q1050" s="58">
        <v>0</v>
      </c>
      <c r="R1050" s="12">
        <v>76001</v>
      </c>
      <c r="S1050" s="12" t="s">
        <v>87</v>
      </c>
      <c r="T1050" s="12" t="s">
        <v>89</v>
      </c>
      <c r="U1050" s="12" t="s">
        <v>10</v>
      </c>
      <c r="V1050" s="12">
        <v>4</v>
      </c>
      <c r="W1050" s="12">
        <v>0</v>
      </c>
      <c r="X1050" s="12">
        <v>0</v>
      </c>
      <c r="Y1050" s="59">
        <v>1.7616438356164383</v>
      </c>
      <c r="Z1050" s="59">
        <v>23.887671232876713</v>
      </c>
      <c r="AA1050" s="12">
        <v>2</v>
      </c>
      <c r="AB1050" s="12">
        <v>3</v>
      </c>
      <c r="AC1050" s="12">
        <v>1</v>
      </c>
      <c r="AD1050" s="12">
        <v>3</v>
      </c>
      <c r="AE1050" s="12">
        <v>1</v>
      </c>
      <c r="AF1050" s="58" t="s">
        <v>91</v>
      </c>
      <c r="AG1050" s="66">
        <f t="shared" si="222"/>
        <v>5.4803999999999999E-2</v>
      </c>
      <c r="AH1050" s="67">
        <f t="shared" si="223"/>
        <v>0.82399599999999995</v>
      </c>
      <c r="AI1050" s="67">
        <f t="shared" si="224"/>
        <v>0.37543366666666667</v>
      </c>
      <c r="AJ1050" s="67">
        <f t="shared" si="225"/>
        <v>0.44856233333333334</v>
      </c>
      <c r="AK1050" s="67">
        <f t="shared" si="226"/>
        <v>0</v>
      </c>
      <c r="AL1050" s="67">
        <f t="shared" si="227"/>
        <v>0</v>
      </c>
      <c r="AM1050" s="59">
        <f>VLOOKUP(AG1050,'SCORE TALLER'!$AC$2:$AD$10,2,TRUE)*AM$2</f>
        <v>0</v>
      </c>
      <c r="AN1050" s="59">
        <f>VLOOKUP(AD1050,'SCORE TALLER'!$W$2:$X$10,2,TRUE)*AN$2</f>
        <v>0.32</v>
      </c>
      <c r="AO1050" s="59">
        <f>VLOOKUP(AB1050,'SCORE TALLER'!$S$2:$T$10,2,FALSE)*AO$2</f>
        <v>0.03</v>
      </c>
      <c r="AP1050" s="59">
        <f>VLOOKUP(AH1050,'SCORE TALLER'!$AE$2:$AF$10,2,TRUE)*AP$2</f>
        <v>0</v>
      </c>
      <c r="AQ1050" s="59">
        <f>VLOOKUP(AI1050,'SCORE TALLER'!$AG$2:$AH$10,2,TRUE)*AQ$2</f>
        <v>0.4</v>
      </c>
      <c r="AR1050" s="59">
        <f>VLOOKUP(AC1050,'SCORE TALLER'!$U$2:$V$10,2,FALSE)*AR$2</f>
        <v>0.05</v>
      </c>
      <c r="AS1050" s="59">
        <f>VLOOKUP(AE1050,'SCORE TALLER'!$Y$2:$Z$10,2,FALSE)*AS$2</f>
        <v>0.03</v>
      </c>
      <c r="AT1050" s="59">
        <f>VLOOKUP(Z1050,'SCORE TALLER'!$O$2:$P$10,2,TRUE)*AT$2</f>
        <v>0.05</v>
      </c>
      <c r="AU1050" s="59">
        <f>VLOOKUP(S1050,'SCORE TALLER'!$A$2:$B$10,2,FALSE)*AU$2</f>
        <v>0.15000000000000002</v>
      </c>
      <c r="AV1050" s="59">
        <f>VLOOKUP(AJ1050,'SCORE TALLER'!$AI$2:$AJ$10,2,TRUE)*AV$2</f>
        <v>0.25</v>
      </c>
      <c r="AW1050" s="59">
        <f>VLOOKUP(AK1050,'SCORE TALLER'!$AK$2:$AL$10,2,TRUE)*AW$2</f>
        <v>0.25</v>
      </c>
      <c r="AX1050" s="59">
        <f>VLOOKUP(T1050,'SCORE TALLER'!$C$2:$D$10,2,FALSE)*AX$2</f>
        <v>0</v>
      </c>
      <c r="AY1050" s="59">
        <f>VLOOKUP(W1050,'SCORE TALLER'!$I$2:$J$10,2,TRUE)*AY$2</f>
        <v>0</v>
      </c>
      <c r="AZ1050" s="59">
        <f>VLOOKUP(X1050,'SCORE TALLER'!$K$2:$L$10,2,TRUE)*AZ$2</f>
        <v>0</v>
      </c>
      <c r="BA1050" s="59">
        <f>VLOOKUP(U1050,'SCORE TALLER'!$E$2:$F$10,2,FALSE)*BA$2</f>
        <v>0</v>
      </c>
      <c r="BB1050" s="59">
        <f>VLOOKUP(Y1050,'SCORE TALLER'!$M$2:$N$10,2,TRUE)*BB$2</f>
        <v>0.05</v>
      </c>
      <c r="BC1050" s="59">
        <f>VLOOKUP(AA1050,'SCORE TALLER'!$Q$2:$R$10,2,FALSE)*BC$2</f>
        <v>0</v>
      </c>
      <c r="BD1050" s="59">
        <f>VLOOKUP(V1050,'SCORE TALLER'!$G$2:$H$10,2,FALSE)*BD$2</f>
        <v>0</v>
      </c>
      <c r="BE1050" s="59">
        <f>VLOOKUP(AF1050,'SCORE TALLER'!$AA$2:$AB$10,2,FALSE)*BE$2</f>
        <v>0.30000000000000004</v>
      </c>
      <c r="BF1050" s="59">
        <f>VLOOKUP(AL1050,'SCORE TALLER'!$AM$2:$AN$10,2,TRUE)*BF$2</f>
        <v>0</v>
      </c>
      <c r="BG1050" s="67">
        <f t="shared" si="230"/>
        <v>1.8800000000000003</v>
      </c>
      <c r="BH1050" s="67" t="str">
        <f>VLOOKUP(BG1050,'SCORE TALLER'!$AP$2:$AQ$7,2,TRUE)</f>
        <v>2. Normal</v>
      </c>
      <c r="BI1050" s="67" t="str">
        <f t="shared" si="231"/>
        <v>LBZ</v>
      </c>
      <c r="BJ1050" s="67" t="str">
        <f t="shared" si="231"/>
        <v>A</v>
      </c>
      <c r="BK1050" s="67" t="str">
        <f t="shared" si="232"/>
        <v>SIN</v>
      </c>
      <c r="BL1050" s="86">
        <f t="shared" si="229"/>
        <v>0</v>
      </c>
      <c r="BM1050" s="86">
        <f t="shared" si="233"/>
        <v>0</v>
      </c>
    </row>
    <row r="1051" spans="1:65" x14ac:dyDescent="0.3">
      <c r="A1051" s="57">
        <v>20282260</v>
      </c>
      <c r="B1051" s="12" t="s">
        <v>1189</v>
      </c>
      <c r="C1051" s="58" t="s">
        <v>105</v>
      </c>
      <c r="D1051" s="58" t="s">
        <v>115</v>
      </c>
      <c r="E1051" s="58"/>
      <c r="F1051" s="58">
        <v>3250739</v>
      </c>
      <c r="G1051" s="58">
        <f t="shared" si="220"/>
        <v>2126548</v>
      </c>
      <c r="H1051" s="58">
        <f t="shared" si="221"/>
        <v>0</v>
      </c>
      <c r="I1051" s="58">
        <v>3251000</v>
      </c>
      <c r="J1051" s="58">
        <v>121812</v>
      </c>
      <c r="K1051" s="58">
        <v>0</v>
      </c>
      <c r="L1051" s="58">
        <v>4750000</v>
      </c>
      <c r="M1051" s="58">
        <v>1124191</v>
      </c>
      <c r="N1051" s="58">
        <f>VLOOKUP(AD1051,'tabla ingresos'!$A$3:$D$15,4,FALSE)</f>
        <v>2000000</v>
      </c>
      <c r="O1051" s="58">
        <v>207807.95134162874</v>
      </c>
      <c r="P1051" s="58">
        <v>8311000</v>
      </c>
      <c r="Q1051" s="58">
        <v>0</v>
      </c>
      <c r="R1051" s="12">
        <v>76001</v>
      </c>
      <c r="S1051" s="12" t="s">
        <v>87</v>
      </c>
      <c r="T1051" s="12" t="s">
        <v>89</v>
      </c>
      <c r="U1051" s="12" t="s">
        <v>10</v>
      </c>
      <c r="V1051" s="12">
        <v>4</v>
      </c>
      <c r="W1051" s="12">
        <v>0</v>
      </c>
      <c r="X1051" s="12">
        <v>0</v>
      </c>
      <c r="Y1051" s="59">
        <v>3.7698630136986302</v>
      </c>
      <c r="Z1051" s="59">
        <v>41.739726027397261</v>
      </c>
      <c r="AA1051" s="12">
        <v>2</v>
      </c>
      <c r="AB1051" s="12">
        <v>4</v>
      </c>
      <c r="AC1051" s="12">
        <v>3</v>
      </c>
      <c r="AD1051" s="12">
        <v>3</v>
      </c>
      <c r="AE1051" s="12">
        <v>4</v>
      </c>
      <c r="AF1051" s="58" t="s">
        <v>10</v>
      </c>
      <c r="AG1051" s="66">
        <f t="shared" si="222"/>
        <v>0.10987331711387624</v>
      </c>
      <c r="AH1051" s="67">
        <f t="shared" si="223"/>
        <v>3.8539129999999999</v>
      </c>
      <c r="AI1051" s="67">
        <f t="shared" si="224"/>
        <v>0.37473033333333333</v>
      </c>
      <c r="AJ1051" s="67">
        <f t="shared" si="225"/>
        <v>0.70884933333333333</v>
      </c>
      <c r="AK1051" s="67">
        <f t="shared" si="226"/>
        <v>0</v>
      </c>
      <c r="AL1051" s="67">
        <f t="shared" si="227"/>
        <v>0</v>
      </c>
      <c r="AM1051" s="59">
        <f>VLOOKUP(AG1051,'SCORE TALLER'!$AC$2:$AD$10,2,TRUE)*AM$2</f>
        <v>0</v>
      </c>
      <c r="AN1051" s="59">
        <f>VLOOKUP(AD1051,'SCORE TALLER'!$W$2:$X$10,2,TRUE)*AN$2</f>
        <v>0.32</v>
      </c>
      <c r="AO1051" s="59">
        <f>VLOOKUP(AB1051,'SCORE TALLER'!$S$2:$T$10,2,FALSE)*AO$2</f>
        <v>0.02</v>
      </c>
      <c r="AP1051" s="59">
        <f>VLOOKUP(AH1051,'SCORE TALLER'!$AE$2:$AF$10,2,TRUE)*AP$2</f>
        <v>0</v>
      </c>
      <c r="AQ1051" s="59">
        <f>VLOOKUP(AI1051,'SCORE TALLER'!$AG$2:$AH$10,2,TRUE)*AQ$2</f>
        <v>0.4</v>
      </c>
      <c r="AR1051" s="59">
        <f>VLOOKUP(AC1051,'SCORE TALLER'!$U$2:$V$10,2,FALSE)*AR$2</f>
        <v>0.03</v>
      </c>
      <c r="AS1051" s="59">
        <f>VLOOKUP(AE1051,'SCORE TALLER'!$Y$2:$Z$10,2,FALSE)*AS$2</f>
        <v>0.05</v>
      </c>
      <c r="AT1051" s="59">
        <f>VLOOKUP(Z1051,'SCORE TALLER'!$O$2:$P$10,2,TRUE)*AT$2</f>
        <v>0.03</v>
      </c>
      <c r="AU1051" s="59">
        <f>VLOOKUP(S1051,'SCORE TALLER'!$A$2:$B$10,2,FALSE)*AU$2</f>
        <v>0.15000000000000002</v>
      </c>
      <c r="AV1051" s="59">
        <f>VLOOKUP(AJ1051,'SCORE TALLER'!$AI$2:$AJ$10,2,TRUE)*AV$2</f>
        <v>0.25</v>
      </c>
      <c r="AW1051" s="59">
        <f>VLOOKUP(AK1051,'SCORE TALLER'!$AK$2:$AL$10,2,TRUE)*AW$2</f>
        <v>0.25</v>
      </c>
      <c r="AX1051" s="59">
        <f>VLOOKUP(T1051,'SCORE TALLER'!$C$2:$D$10,2,FALSE)*AX$2</f>
        <v>0</v>
      </c>
      <c r="AY1051" s="59">
        <f>VLOOKUP(W1051,'SCORE TALLER'!$I$2:$J$10,2,TRUE)*AY$2</f>
        <v>0</v>
      </c>
      <c r="AZ1051" s="59">
        <f>VLOOKUP(X1051,'SCORE TALLER'!$K$2:$L$10,2,TRUE)*AZ$2</f>
        <v>0</v>
      </c>
      <c r="BA1051" s="59">
        <f>VLOOKUP(U1051,'SCORE TALLER'!$E$2:$F$10,2,FALSE)*BA$2</f>
        <v>0</v>
      </c>
      <c r="BB1051" s="59">
        <f>VLOOKUP(Y1051,'SCORE TALLER'!$M$2:$N$10,2,TRUE)*BB$2</f>
        <v>0.04</v>
      </c>
      <c r="BC1051" s="59">
        <f>VLOOKUP(AA1051,'SCORE TALLER'!$Q$2:$R$10,2,FALSE)*BC$2</f>
        <v>0</v>
      </c>
      <c r="BD1051" s="59">
        <f>VLOOKUP(V1051,'SCORE TALLER'!$G$2:$H$10,2,FALSE)*BD$2</f>
        <v>0</v>
      </c>
      <c r="BE1051" s="59">
        <f>VLOOKUP(AF1051,'SCORE TALLER'!$AA$2:$AB$10,2,FALSE)*BE$2</f>
        <v>0</v>
      </c>
      <c r="BF1051" s="59">
        <f>VLOOKUP(AL1051,'SCORE TALLER'!$AM$2:$AN$10,2,TRUE)*BF$2</f>
        <v>0</v>
      </c>
      <c r="BG1051" s="67">
        <f t="shared" si="230"/>
        <v>1.54</v>
      </c>
      <c r="BH1051" s="67" t="str">
        <f>VLOOKUP(BG1051,'SCORE TALLER'!$AP$2:$AQ$7,2,TRUE)</f>
        <v>2. Normal</v>
      </c>
      <c r="BI1051" s="67" t="str">
        <f t="shared" si="231"/>
        <v>LBZ</v>
      </c>
      <c r="BJ1051" s="67" t="str">
        <f t="shared" si="231"/>
        <v>A</v>
      </c>
      <c r="BK1051" s="67" t="str">
        <f t="shared" si="232"/>
        <v>A</v>
      </c>
      <c r="BL1051" s="86">
        <f t="shared" si="229"/>
        <v>0</v>
      </c>
      <c r="BM1051" s="86">
        <f t="shared" si="233"/>
        <v>0</v>
      </c>
    </row>
    <row r="1052" spans="1:65" x14ac:dyDescent="0.3">
      <c r="A1052" s="57">
        <v>2064066286</v>
      </c>
      <c r="B1052" s="12" t="s">
        <v>1190</v>
      </c>
      <c r="C1052" s="58" t="s">
        <v>107</v>
      </c>
      <c r="D1052" s="58" t="s">
        <v>114</v>
      </c>
      <c r="E1052" s="58"/>
      <c r="F1052" s="58">
        <v>2653225</v>
      </c>
      <c r="G1052" s="58">
        <f t="shared" si="220"/>
        <v>1558605</v>
      </c>
      <c r="H1052" s="58">
        <f t="shared" si="221"/>
        <v>1558605</v>
      </c>
      <c r="I1052" s="58" t="e">
        <v>#N/A</v>
      </c>
      <c r="J1052" s="58">
        <v>167777</v>
      </c>
      <c r="K1052" s="58">
        <v>0</v>
      </c>
      <c r="L1052" s="58">
        <v>0</v>
      </c>
      <c r="M1052" s="58">
        <v>1094620</v>
      </c>
      <c r="N1052" s="58">
        <f>VLOOKUP(AD1052,'tabla ingresos'!$A$3:$D$15,4,FALSE)</f>
        <v>2000000</v>
      </c>
      <c r="O1052" s="58">
        <v>0</v>
      </c>
      <c r="P1052" s="58">
        <v>0</v>
      </c>
      <c r="Q1052" s="58">
        <v>0</v>
      </c>
      <c r="R1052" s="12">
        <v>20060</v>
      </c>
      <c r="S1052" s="12" t="s">
        <v>88</v>
      </c>
      <c r="T1052" s="12" t="s">
        <v>89</v>
      </c>
      <c r="U1052" s="12" t="s">
        <v>10</v>
      </c>
      <c r="V1052" s="12">
        <v>4</v>
      </c>
      <c r="W1052" s="12">
        <v>0</v>
      </c>
      <c r="X1052" s="12">
        <v>0</v>
      </c>
      <c r="Y1052" s="59">
        <v>2.7780821917808218</v>
      </c>
      <c r="Z1052" s="59">
        <v>31.693150684931506</v>
      </c>
      <c r="AA1052" s="12">
        <v>1</v>
      </c>
      <c r="AB1052" s="12">
        <v>2</v>
      </c>
      <c r="AC1052" s="12">
        <v>1</v>
      </c>
      <c r="AD1052" s="12">
        <v>3</v>
      </c>
      <c r="AE1052" s="12">
        <v>3</v>
      </c>
      <c r="AF1052" s="58" t="s">
        <v>91</v>
      </c>
      <c r="AG1052" s="66">
        <f t="shared" si="222"/>
        <v>5.5925666666666665E-2</v>
      </c>
      <c r="AH1052" s="67">
        <f t="shared" si="223"/>
        <v>0.88440833333333335</v>
      </c>
      <c r="AI1052" s="67">
        <f t="shared" si="224"/>
        <v>0.36487333333333333</v>
      </c>
      <c r="AJ1052" s="67">
        <f t="shared" si="225"/>
        <v>0.51953499999999997</v>
      </c>
      <c r="AK1052" s="67">
        <f t="shared" si="226"/>
        <v>0.51953499999999997</v>
      </c>
      <c r="AL1052" s="67">
        <f t="shared" si="227"/>
        <v>0</v>
      </c>
      <c r="AM1052" s="59">
        <f>VLOOKUP(AG1052,'SCORE TALLER'!$AC$2:$AD$10,2,TRUE)*AM$2</f>
        <v>0</v>
      </c>
      <c r="AN1052" s="59">
        <f>VLOOKUP(AD1052,'SCORE TALLER'!$W$2:$X$10,2,TRUE)*AN$2</f>
        <v>0.32</v>
      </c>
      <c r="AO1052" s="59">
        <f>VLOOKUP(AB1052,'SCORE TALLER'!$S$2:$T$10,2,FALSE)*AO$2</f>
        <v>0.04</v>
      </c>
      <c r="AP1052" s="59">
        <f>VLOOKUP(AH1052,'SCORE TALLER'!$AE$2:$AF$10,2,TRUE)*AP$2</f>
        <v>0</v>
      </c>
      <c r="AQ1052" s="59">
        <f>VLOOKUP(AI1052,'SCORE TALLER'!$AG$2:$AH$10,2,TRUE)*AQ$2</f>
        <v>0.4</v>
      </c>
      <c r="AR1052" s="59">
        <f>VLOOKUP(AC1052,'SCORE TALLER'!$U$2:$V$10,2,FALSE)*AR$2</f>
        <v>0.05</v>
      </c>
      <c r="AS1052" s="59">
        <f>VLOOKUP(AE1052,'SCORE TALLER'!$Y$2:$Z$10,2,FALSE)*AS$2</f>
        <v>0.02</v>
      </c>
      <c r="AT1052" s="59">
        <f>VLOOKUP(Z1052,'SCORE TALLER'!$O$2:$P$10,2,TRUE)*AT$2</f>
        <v>0.04</v>
      </c>
      <c r="AU1052" s="59">
        <f>VLOOKUP(S1052,'SCORE TALLER'!$A$2:$B$10,2,FALSE)*AU$2</f>
        <v>0.25</v>
      </c>
      <c r="AV1052" s="59">
        <f>VLOOKUP(AJ1052,'SCORE TALLER'!$AI$2:$AJ$10,2,TRUE)*AV$2</f>
        <v>0.25</v>
      </c>
      <c r="AW1052" s="59">
        <f>VLOOKUP(AK1052,'SCORE TALLER'!$AK$2:$AL$10,2,TRUE)*AW$2</f>
        <v>0.25</v>
      </c>
      <c r="AX1052" s="59">
        <f>VLOOKUP(T1052,'SCORE TALLER'!$C$2:$D$10,2,FALSE)*AX$2</f>
        <v>0</v>
      </c>
      <c r="AY1052" s="59">
        <f>VLOOKUP(W1052,'SCORE TALLER'!$I$2:$J$10,2,TRUE)*AY$2</f>
        <v>0</v>
      </c>
      <c r="AZ1052" s="59">
        <f>VLOOKUP(X1052,'SCORE TALLER'!$K$2:$L$10,2,TRUE)*AZ$2</f>
        <v>0</v>
      </c>
      <c r="BA1052" s="59">
        <f>VLOOKUP(U1052,'SCORE TALLER'!$E$2:$F$10,2,FALSE)*BA$2</f>
        <v>0</v>
      </c>
      <c r="BB1052" s="59">
        <f>VLOOKUP(Y1052,'SCORE TALLER'!$M$2:$N$10,2,TRUE)*BB$2</f>
        <v>0.04</v>
      </c>
      <c r="BC1052" s="59">
        <f>VLOOKUP(AA1052,'SCORE TALLER'!$Q$2:$R$10,2,FALSE)*BC$2</f>
        <v>0.05</v>
      </c>
      <c r="BD1052" s="59">
        <f>VLOOKUP(V1052,'SCORE TALLER'!$G$2:$H$10,2,FALSE)*BD$2</f>
        <v>0</v>
      </c>
      <c r="BE1052" s="59">
        <f>VLOOKUP(AF1052,'SCORE TALLER'!$AA$2:$AB$10,2,FALSE)*BE$2</f>
        <v>0.30000000000000004</v>
      </c>
      <c r="BF1052" s="59">
        <f>VLOOKUP(AL1052,'SCORE TALLER'!$AM$2:$AN$10,2,TRUE)*BF$2</f>
        <v>0</v>
      </c>
      <c r="BG1052" s="67">
        <f t="shared" si="230"/>
        <v>2.0100000000000002</v>
      </c>
      <c r="BH1052" s="67" t="str">
        <f>VLOOKUP(BG1052,'SCORE TALLER'!$AP$2:$AQ$7,2,TRUE)</f>
        <v>3. Medio</v>
      </c>
      <c r="BI1052" s="67" t="str">
        <f t="shared" si="231"/>
        <v>LBZ</v>
      </c>
      <c r="BJ1052" s="67" t="str">
        <f t="shared" si="231"/>
        <v>A</v>
      </c>
      <c r="BK1052" s="67" t="str">
        <f t="shared" si="232"/>
        <v>SIN</v>
      </c>
      <c r="BL1052" s="86">
        <f t="shared" si="229"/>
        <v>1558605</v>
      </c>
      <c r="BM1052" s="86">
        <f t="shared" si="233"/>
        <v>0</v>
      </c>
    </row>
    <row r="1053" spans="1:65" x14ac:dyDescent="0.3">
      <c r="A1053" s="57">
        <v>2044024008</v>
      </c>
      <c r="B1053" s="12" t="s">
        <v>1191</v>
      </c>
      <c r="C1053" s="58" t="s">
        <v>105</v>
      </c>
      <c r="D1053" s="58" t="s">
        <v>115</v>
      </c>
      <c r="E1053" s="58"/>
      <c r="F1053" s="58">
        <v>3237954</v>
      </c>
      <c r="G1053" s="58">
        <f t="shared" si="220"/>
        <v>2143334</v>
      </c>
      <c r="H1053" s="58">
        <f t="shared" si="221"/>
        <v>943334</v>
      </c>
      <c r="I1053" s="58">
        <v>3238000</v>
      </c>
      <c r="J1053" s="58">
        <v>135137</v>
      </c>
      <c r="K1053" s="58">
        <v>0</v>
      </c>
      <c r="L1053" s="58">
        <v>1200000</v>
      </c>
      <c r="M1053" s="58">
        <v>1094620</v>
      </c>
      <c r="N1053" s="58">
        <f>VLOOKUP(AD1053,'tabla ingresos'!$A$3:$D$15,4,FALSE)</f>
        <v>2000000</v>
      </c>
      <c r="O1053" s="58">
        <v>1534.8668902582222</v>
      </c>
      <c r="P1053" s="58">
        <v>69000</v>
      </c>
      <c r="Q1053" s="58">
        <v>0</v>
      </c>
      <c r="R1053" s="12">
        <v>13433</v>
      </c>
      <c r="S1053" s="12" t="s">
        <v>87</v>
      </c>
      <c r="T1053" s="12" t="s">
        <v>89</v>
      </c>
      <c r="U1053" s="12" t="s">
        <v>10</v>
      </c>
      <c r="V1053" s="12">
        <v>4</v>
      </c>
      <c r="W1053" s="12">
        <v>0</v>
      </c>
      <c r="X1053" s="12">
        <v>0</v>
      </c>
      <c r="Y1053" s="59">
        <v>2.7780821917808218</v>
      </c>
      <c r="Z1053" s="59">
        <v>29.276712328767122</v>
      </c>
      <c r="AA1053" s="12">
        <v>1</v>
      </c>
      <c r="AB1053" s="12">
        <v>3</v>
      </c>
      <c r="AC1053" s="12">
        <v>1</v>
      </c>
      <c r="AD1053" s="12">
        <v>3</v>
      </c>
      <c r="AE1053" s="12">
        <v>2</v>
      </c>
      <c r="AF1053" s="58" t="s">
        <v>10</v>
      </c>
      <c r="AG1053" s="66">
        <f t="shared" si="222"/>
        <v>4.5557288963419408E-2</v>
      </c>
      <c r="AH1053" s="67">
        <f t="shared" si="223"/>
        <v>1.1023179999999999</v>
      </c>
      <c r="AI1053" s="67">
        <f t="shared" si="224"/>
        <v>0.36487333333333333</v>
      </c>
      <c r="AJ1053" s="67">
        <f t="shared" si="225"/>
        <v>0.71444466666666662</v>
      </c>
      <c r="AK1053" s="67">
        <f t="shared" si="226"/>
        <v>0.31444466666666665</v>
      </c>
      <c r="AL1053" s="67">
        <f t="shared" si="227"/>
        <v>0</v>
      </c>
      <c r="AM1053" s="59">
        <f>VLOOKUP(AG1053,'SCORE TALLER'!$AC$2:$AD$10,2,TRUE)*AM$2</f>
        <v>0</v>
      </c>
      <c r="AN1053" s="59">
        <f>VLOOKUP(AD1053,'SCORE TALLER'!$W$2:$X$10,2,TRUE)*AN$2</f>
        <v>0.32</v>
      </c>
      <c r="AO1053" s="59">
        <f>VLOOKUP(AB1053,'SCORE TALLER'!$S$2:$T$10,2,FALSE)*AO$2</f>
        <v>0.03</v>
      </c>
      <c r="AP1053" s="59">
        <f>VLOOKUP(AH1053,'SCORE TALLER'!$AE$2:$AF$10,2,TRUE)*AP$2</f>
        <v>0</v>
      </c>
      <c r="AQ1053" s="59">
        <f>VLOOKUP(AI1053,'SCORE TALLER'!$AG$2:$AH$10,2,TRUE)*AQ$2</f>
        <v>0.4</v>
      </c>
      <c r="AR1053" s="59">
        <f>VLOOKUP(AC1053,'SCORE TALLER'!$U$2:$V$10,2,FALSE)*AR$2</f>
        <v>0.05</v>
      </c>
      <c r="AS1053" s="59">
        <f>VLOOKUP(AE1053,'SCORE TALLER'!$Y$2:$Z$10,2,FALSE)*AS$2</f>
        <v>0.01</v>
      </c>
      <c r="AT1053" s="59">
        <f>VLOOKUP(Z1053,'SCORE TALLER'!$O$2:$P$10,2,TRUE)*AT$2</f>
        <v>0.04</v>
      </c>
      <c r="AU1053" s="59">
        <f>VLOOKUP(S1053,'SCORE TALLER'!$A$2:$B$10,2,FALSE)*AU$2</f>
        <v>0.15000000000000002</v>
      </c>
      <c r="AV1053" s="59">
        <f>VLOOKUP(AJ1053,'SCORE TALLER'!$AI$2:$AJ$10,2,TRUE)*AV$2</f>
        <v>0.25</v>
      </c>
      <c r="AW1053" s="59">
        <f>VLOOKUP(AK1053,'SCORE TALLER'!$AK$2:$AL$10,2,TRUE)*AW$2</f>
        <v>0.25</v>
      </c>
      <c r="AX1053" s="59">
        <f>VLOOKUP(T1053,'SCORE TALLER'!$C$2:$D$10,2,FALSE)*AX$2</f>
        <v>0</v>
      </c>
      <c r="AY1053" s="59">
        <f>VLOOKUP(W1053,'SCORE TALLER'!$I$2:$J$10,2,TRUE)*AY$2</f>
        <v>0</v>
      </c>
      <c r="AZ1053" s="59">
        <f>VLOOKUP(X1053,'SCORE TALLER'!$K$2:$L$10,2,TRUE)*AZ$2</f>
        <v>0</v>
      </c>
      <c r="BA1053" s="59">
        <f>VLOOKUP(U1053,'SCORE TALLER'!$E$2:$F$10,2,FALSE)*BA$2</f>
        <v>0</v>
      </c>
      <c r="BB1053" s="59">
        <f>VLOOKUP(Y1053,'SCORE TALLER'!$M$2:$N$10,2,TRUE)*BB$2</f>
        <v>0.04</v>
      </c>
      <c r="BC1053" s="59">
        <f>VLOOKUP(AA1053,'SCORE TALLER'!$Q$2:$R$10,2,FALSE)*BC$2</f>
        <v>0.05</v>
      </c>
      <c r="BD1053" s="59">
        <f>VLOOKUP(V1053,'SCORE TALLER'!$G$2:$H$10,2,FALSE)*BD$2</f>
        <v>0</v>
      </c>
      <c r="BE1053" s="59">
        <f>VLOOKUP(AF1053,'SCORE TALLER'!$AA$2:$AB$10,2,FALSE)*BE$2</f>
        <v>0</v>
      </c>
      <c r="BF1053" s="59">
        <f>VLOOKUP(AL1053,'SCORE TALLER'!$AM$2:$AN$10,2,TRUE)*BF$2</f>
        <v>0</v>
      </c>
      <c r="BG1053" s="67">
        <f t="shared" si="230"/>
        <v>1.59</v>
      </c>
      <c r="BH1053" s="67" t="str">
        <f>VLOOKUP(BG1053,'SCORE TALLER'!$AP$2:$AQ$7,2,TRUE)</f>
        <v>2. Normal</v>
      </c>
      <c r="BI1053" s="67" t="str">
        <f t="shared" si="231"/>
        <v>LBZ</v>
      </c>
      <c r="BJ1053" s="67" t="str">
        <f t="shared" si="231"/>
        <v>A</v>
      </c>
      <c r="BK1053" s="67" t="str">
        <f t="shared" si="232"/>
        <v>A</v>
      </c>
      <c r="BL1053" s="86">
        <f t="shared" si="229"/>
        <v>943334</v>
      </c>
      <c r="BM1053" s="86">
        <f t="shared" si="233"/>
        <v>0</v>
      </c>
    </row>
    <row r="1054" spans="1:65" x14ac:dyDescent="0.3">
      <c r="A1054" s="57">
        <v>2202802064</v>
      </c>
      <c r="B1054" s="12" t="s">
        <v>1192</v>
      </c>
      <c r="C1054" s="58" t="s">
        <v>105</v>
      </c>
      <c r="D1054" s="58" t="s">
        <v>114</v>
      </c>
      <c r="E1054" s="58"/>
      <c r="F1054" s="58">
        <v>1598696</v>
      </c>
      <c r="G1054" s="58">
        <f t="shared" si="220"/>
        <v>1061874</v>
      </c>
      <c r="H1054" s="58">
        <f t="shared" si="221"/>
        <v>0</v>
      </c>
      <c r="I1054" s="58">
        <v>1599000</v>
      </c>
      <c r="J1054" s="58">
        <v>135363</v>
      </c>
      <c r="K1054" s="58">
        <v>0</v>
      </c>
      <c r="L1054" s="58">
        <v>1032326</v>
      </c>
      <c r="M1054" s="58">
        <v>536822</v>
      </c>
      <c r="N1054" s="58">
        <f>VLOOKUP(AD1054,'tabla ingresos'!$A$3:$D$15,4,FALSE)</f>
        <v>1000000</v>
      </c>
      <c r="O1054" s="58">
        <v>38055.867019864199</v>
      </c>
      <c r="P1054" s="58">
        <v>970000</v>
      </c>
      <c r="Q1054" s="58">
        <v>0</v>
      </c>
      <c r="R1054" s="12">
        <v>76275</v>
      </c>
      <c r="S1054" s="12" t="s">
        <v>87</v>
      </c>
      <c r="T1054" s="12" t="s">
        <v>89</v>
      </c>
      <c r="U1054" s="12" t="s">
        <v>10</v>
      </c>
      <c r="V1054" s="12">
        <v>4</v>
      </c>
      <c r="W1054" s="12">
        <v>0</v>
      </c>
      <c r="X1054" s="12">
        <v>0</v>
      </c>
      <c r="Y1054" s="59">
        <v>1.6712328767123288</v>
      </c>
      <c r="Z1054" s="59">
        <v>21.863013698630137</v>
      </c>
      <c r="AA1054" s="12">
        <v>1</v>
      </c>
      <c r="AB1054" s="12">
        <v>2</v>
      </c>
      <c r="AC1054" s="12">
        <v>1</v>
      </c>
      <c r="AD1054" s="12">
        <v>2</v>
      </c>
      <c r="AE1054" s="12">
        <v>1</v>
      </c>
      <c r="AF1054" s="58" t="s">
        <v>10</v>
      </c>
      <c r="AG1054" s="66">
        <f t="shared" si="222"/>
        <v>0.1156125780132428</v>
      </c>
      <c r="AH1054" s="67">
        <f t="shared" si="223"/>
        <v>1.712464</v>
      </c>
      <c r="AI1054" s="67">
        <f t="shared" si="224"/>
        <v>0.35788133333333333</v>
      </c>
      <c r="AJ1054" s="67">
        <f t="shared" si="225"/>
        <v>0.70791599999999999</v>
      </c>
      <c r="AK1054" s="67">
        <f t="shared" si="226"/>
        <v>0</v>
      </c>
      <c r="AL1054" s="67">
        <f t="shared" si="227"/>
        <v>0</v>
      </c>
      <c r="AM1054" s="59">
        <f>VLOOKUP(AG1054,'SCORE TALLER'!$AC$2:$AD$10,2,TRUE)*AM$2</f>
        <v>0</v>
      </c>
      <c r="AN1054" s="59">
        <f>VLOOKUP(AD1054,'SCORE TALLER'!$W$2:$X$10,2,TRUE)*AN$2</f>
        <v>0.32</v>
      </c>
      <c r="AO1054" s="59">
        <f>VLOOKUP(AB1054,'SCORE TALLER'!$S$2:$T$10,2,FALSE)*AO$2</f>
        <v>0.04</v>
      </c>
      <c r="AP1054" s="59">
        <f>VLOOKUP(AH1054,'SCORE TALLER'!$AE$2:$AF$10,2,TRUE)*AP$2</f>
        <v>0</v>
      </c>
      <c r="AQ1054" s="59">
        <f>VLOOKUP(AI1054,'SCORE TALLER'!$AG$2:$AH$10,2,TRUE)*AQ$2</f>
        <v>0.4</v>
      </c>
      <c r="AR1054" s="59">
        <f>VLOOKUP(AC1054,'SCORE TALLER'!$U$2:$V$10,2,FALSE)*AR$2</f>
        <v>0.05</v>
      </c>
      <c r="AS1054" s="59">
        <f>VLOOKUP(AE1054,'SCORE TALLER'!$Y$2:$Z$10,2,FALSE)*AS$2</f>
        <v>0.03</v>
      </c>
      <c r="AT1054" s="59">
        <f>VLOOKUP(Z1054,'SCORE TALLER'!$O$2:$P$10,2,TRUE)*AT$2</f>
        <v>0.05</v>
      </c>
      <c r="AU1054" s="59">
        <f>VLOOKUP(S1054,'SCORE TALLER'!$A$2:$B$10,2,FALSE)*AU$2</f>
        <v>0.15000000000000002</v>
      </c>
      <c r="AV1054" s="59">
        <f>VLOOKUP(AJ1054,'SCORE TALLER'!$AI$2:$AJ$10,2,TRUE)*AV$2</f>
        <v>0.25</v>
      </c>
      <c r="AW1054" s="59">
        <f>VLOOKUP(AK1054,'SCORE TALLER'!$AK$2:$AL$10,2,TRUE)*AW$2</f>
        <v>0.25</v>
      </c>
      <c r="AX1054" s="59">
        <f>VLOOKUP(T1054,'SCORE TALLER'!$C$2:$D$10,2,FALSE)*AX$2</f>
        <v>0</v>
      </c>
      <c r="AY1054" s="59">
        <f>VLOOKUP(W1054,'SCORE TALLER'!$I$2:$J$10,2,TRUE)*AY$2</f>
        <v>0</v>
      </c>
      <c r="AZ1054" s="59">
        <f>VLOOKUP(X1054,'SCORE TALLER'!$K$2:$L$10,2,TRUE)*AZ$2</f>
        <v>0</v>
      </c>
      <c r="BA1054" s="59">
        <f>VLOOKUP(U1054,'SCORE TALLER'!$E$2:$F$10,2,FALSE)*BA$2</f>
        <v>0</v>
      </c>
      <c r="BB1054" s="59">
        <f>VLOOKUP(Y1054,'SCORE TALLER'!$M$2:$N$10,2,TRUE)*BB$2</f>
        <v>0.05</v>
      </c>
      <c r="BC1054" s="59">
        <f>VLOOKUP(AA1054,'SCORE TALLER'!$Q$2:$R$10,2,FALSE)*BC$2</f>
        <v>0.05</v>
      </c>
      <c r="BD1054" s="59">
        <f>VLOOKUP(V1054,'SCORE TALLER'!$G$2:$H$10,2,FALSE)*BD$2</f>
        <v>0</v>
      </c>
      <c r="BE1054" s="59">
        <f>VLOOKUP(AF1054,'SCORE TALLER'!$AA$2:$AB$10,2,FALSE)*BE$2</f>
        <v>0</v>
      </c>
      <c r="BF1054" s="59">
        <f>VLOOKUP(AL1054,'SCORE TALLER'!$AM$2:$AN$10,2,TRUE)*BF$2</f>
        <v>0</v>
      </c>
      <c r="BG1054" s="67">
        <f t="shared" si="230"/>
        <v>1.6400000000000001</v>
      </c>
      <c r="BH1054" s="67" t="str">
        <f>VLOOKUP(BG1054,'SCORE TALLER'!$AP$2:$AQ$7,2,TRUE)</f>
        <v>2. Normal</v>
      </c>
      <c r="BI1054" s="67" t="str">
        <f t="shared" si="231"/>
        <v>LBZ</v>
      </c>
      <c r="BJ1054" s="67" t="str">
        <f t="shared" si="231"/>
        <v>A</v>
      </c>
      <c r="BK1054" s="67" t="str">
        <f t="shared" si="232"/>
        <v>A</v>
      </c>
      <c r="BL1054" s="86">
        <f t="shared" si="229"/>
        <v>0</v>
      </c>
      <c r="BM1054" s="86">
        <f t="shared" si="233"/>
        <v>0</v>
      </c>
    </row>
    <row r="1055" spans="1:65" x14ac:dyDescent="0.3">
      <c r="A1055" s="57">
        <v>24406404</v>
      </c>
      <c r="B1055" s="12" t="s">
        <v>1193</v>
      </c>
      <c r="C1055" s="58" t="s">
        <v>107</v>
      </c>
      <c r="D1055" s="58" t="s">
        <v>114</v>
      </c>
      <c r="E1055" s="58">
        <v>225851</v>
      </c>
      <c r="F1055" s="58">
        <v>1471551</v>
      </c>
      <c r="G1055" s="58">
        <f t="shared" si="220"/>
        <v>1171735</v>
      </c>
      <c r="H1055" s="58">
        <f t="shared" si="221"/>
        <v>1171735</v>
      </c>
      <c r="I1055" s="58" t="e">
        <v>#N/A</v>
      </c>
      <c r="J1055" s="58">
        <v>98274</v>
      </c>
      <c r="K1055" s="58">
        <v>0</v>
      </c>
      <c r="L1055" s="58">
        <v>0</v>
      </c>
      <c r="M1055" s="58">
        <v>299816</v>
      </c>
      <c r="N1055" s="58">
        <f>VLOOKUP(AD1055,'tabla ingresos'!$A$3:$D$15,4,FALSE)</f>
        <v>1000000</v>
      </c>
      <c r="O1055" s="58">
        <v>0</v>
      </c>
      <c r="P1055" s="58">
        <v>0</v>
      </c>
      <c r="Q1055" s="58">
        <v>0</v>
      </c>
      <c r="R1055" s="12">
        <v>68615</v>
      </c>
      <c r="S1055" s="12" t="s">
        <v>88</v>
      </c>
      <c r="T1055" s="12" t="s">
        <v>89</v>
      </c>
      <c r="U1055" s="12" t="s">
        <v>10</v>
      </c>
      <c r="V1055" s="12">
        <v>4</v>
      </c>
      <c r="W1055" s="12">
        <v>0</v>
      </c>
      <c r="X1055" s="12">
        <v>0</v>
      </c>
      <c r="Y1055" s="59">
        <v>0.90136986301369859</v>
      </c>
      <c r="Z1055" s="59">
        <v>37.473972602739728</v>
      </c>
      <c r="AA1055" s="12">
        <v>1</v>
      </c>
      <c r="AB1055" s="12">
        <v>1</v>
      </c>
      <c r="AC1055" s="12">
        <v>1</v>
      </c>
      <c r="AD1055" s="12">
        <v>2</v>
      </c>
      <c r="AE1055" s="12">
        <v>3</v>
      </c>
      <c r="AF1055" s="58" t="s">
        <v>91</v>
      </c>
      <c r="AG1055" s="66">
        <f t="shared" si="222"/>
        <v>6.5516000000000005E-2</v>
      </c>
      <c r="AH1055" s="67">
        <f t="shared" si="223"/>
        <v>0.98103399999999996</v>
      </c>
      <c r="AI1055" s="67">
        <f t="shared" si="224"/>
        <v>0.35044466666666668</v>
      </c>
      <c r="AJ1055" s="67">
        <f t="shared" si="225"/>
        <v>0.78115666666666672</v>
      </c>
      <c r="AK1055" s="67">
        <f t="shared" si="226"/>
        <v>0.78115666666666672</v>
      </c>
      <c r="AL1055" s="67">
        <f t="shared" si="227"/>
        <v>0</v>
      </c>
      <c r="AM1055" s="59">
        <f>VLOOKUP(AG1055,'SCORE TALLER'!$AC$2:$AD$10,2,TRUE)*AM$2</f>
        <v>0</v>
      </c>
      <c r="AN1055" s="59">
        <f>VLOOKUP(AD1055,'SCORE TALLER'!$W$2:$X$10,2,TRUE)*AN$2</f>
        <v>0.32</v>
      </c>
      <c r="AO1055" s="59">
        <f>VLOOKUP(AB1055,'SCORE TALLER'!$S$2:$T$10,2,FALSE)*AO$2</f>
        <v>0.05</v>
      </c>
      <c r="AP1055" s="59">
        <f>VLOOKUP(AH1055,'SCORE TALLER'!$AE$2:$AF$10,2,TRUE)*AP$2</f>
        <v>0</v>
      </c>
      <c r="AQ1055" s="59">
        <f>VLOOKUP(AI1055,'SCORE TALLER'!$AG$2:$AH$10,2,TRUE)*AQ$2</f>
        <v>0.4</v>
      </c>
      <c r="AR1055" s="59">
        <f>VLOOKUP(AC1055,'SCORE TALLER'!$U$2:$V$10,2,FALSE)*AR$2</f>
        <v>0.05</v>
      </c>
      <c r="AS1055" s="59">
        <f>VLOOKUP(AE1055,'SCORE TALLER'!$Y$2:$Z$10,2,FALSE)*AS$2</f>
        <v>0.02</v>
      </c>
      <c r="AT1055" s="59">
        <f>VLOOKUP(Z1055,'SCORE TALLER'!$O$2:$P$10,2,TRUE)*AT$2</f>
        <v>0.03</v>
      </c>
      <c r="AU1055" s="59">
        <f>VLOOKUP(S1055,'SCORE TALLER'!$A$2:$B$10,2,FALSE)*AU$2</f>
        <v>0.25</v>
      </c>
      <c r="AV1055" s="59">
        <f>VLOOKUP(AJ1055,'SCORE TALLER'!$AI$2:$AJ$10,2,TRUE)*AV$2</f>
        <v>0.25</v>
      </c>
      <c r="AW1055" s="59">
        <f>VLOOKUP(AK1055,'SCORE TALLER'!$AK$2:$AL$10,2,TRUE)*AW$2</f>
        <v>0.25</v>
      </c>
      <c r="AX1055" s="59">
        <f>VLOOKUP(T1055,'SCORE TALLER'!$C$2:$D$10,2,FALSE)*AX$2</f>
        <v>0</v>
      </c>
      <c r="AY1055" s="59">
        <f>VLOOKUP(W1055,'SCORE TALLER'!$I$2:$J$10,2,TRUE)*AY$2</f>
        <v>0</v>
      </c>
      <c r="AZ1055" s="59">
        <f>VLOOKUP(X1055,'SCORE TALLER'!$K$2:$L$10,2,TRUE)*AZ$2</f>
        <v>0</v>
      </c>
      <c r="BA1055" s="59">
        <f>VLOOKUP(U1055,'SCORE TALLER'!$E$2:$F$10,2,FALSE)*BA$2</f>
        <v>0</v>
      </c>
      <c r="BB1055" s="59">
        <f>VLOOKUP(Y1055,'SCORE TALLER'!$M$2:$N$10,2,TRUE)*BB$2</f>
        <v>0.05</v>
      </c>
      <c r="BC1055" s="59">
        <f>VLOOKUP(AA1055,'SCORE TALLER'!$Q$2:$R$10,2,FALSE)*BC$2</f>
        <v>0.05</v>
      </c>
      <c r="BD1055" s="59">
        <f>VLOOKUP(V1055,'SCORE TALLER'!$G$2:$H$10,2,FALSE)*BD$2</f>
        <v>0</v>
      </c>
      <c r="BE1055" s="59">
        <f>VLOOKUP(AF1055,'SCORE TALLER'!$AA$2:$AB$10,2,FALSE)*BE$2</f>
        <v>0.30000000000000004</v>
      </c>
      <c r="BF1055" s="59">
        <f>VLOOKUP(AL1055,'SCORE TALLER'!$AM$2:$AN$10,2,TRUE)*BF$2</f>
        <v>0</v>
      </c>
      <c r="BG1055" s="67">
        <f t="shared" si="230"/>
        <v>2.0200000000000005</v>
      </c>
      <c r="BH1055" s="67" t="str">
        <f>VLOOKUP(BG1055,'SCORE TALLER'!$AP$2:$AQ$7,2,TRUE)</f>
        <v>3. Medio</v>
      </c>
      <c r="BI1055" s="67" t="str">
        <f t="shared" si="231"/>
        <v>LBZ</v>
      </c>
      <c r="BJ1055" s="67" t="str">
        <f t="shared" si="231"/>
        <v>A</v>
      </c>
      <c r="BK1055" s="67" t="str">
        <f t="shared" si="232"/>
        <v>SIN</v>
      </c>
      <c r="BL1055" s="86">
        <f t="shared" si="229"/>
        <v>1171735</v>
      </c>
      <c r="BM1055" s="86">
        <f t="shared" si="233"/>
        <v>0</v>
      </c>
    </row>
    <row r="1056" spans="1:65" x14ac:dyDescent="0.3">
      <c r="A1056" s="57">
        <v>82242440</v>
      </c>
      <c r="B1056" s="12" t="s">
        <v>1194</v>
      </c>
      <c r="C1056" s="58" t="s">
        <v>107</v>
      </c>
      <c r="D1056" s="58" t="s">
        <v>115</v>
      </c>
      <c r="E1056" s="58"/>
      <c r="F1056" s="58">
        <v>4213204</v>
      </c>
      <c r="G1056" s="58">
        <f t="shared" si="220"/>
        <v>3222584</v>
      </c>
      <c r="H1056" s="58">
        <f t="shared" si="221"/>
        <v>1475150</v>
      </c>
      <c r="I1056" s="58" t="e">
        <v>#N/A</v>
      </c>
      <c r="J1056" s="58">
        <v>177766</v>
      </c>
      <c r="K1056" s="58">
        <v>0</v>
      </c>
      <c r="L1056" s="58">
        <v>1747434</v>
      </c>
      <c r="M1056" s="58">
        <v>990620</v>
      </c>
      <c r="N1056" s="58">
        <f>VLOOKUP(AD1056,'tabla ingresos'!$A$3:$D$15,4,FALSE)</f>
        <v>2000000</v>
      </c>
      <c r="O1056" s="58">
        <v>0</v>
      </c>
      <c r="P1056" s="58">
        <v>0</v>
      </c>
      <c r="Q1056" s="58">
        <v>0</v>
      </c>
      <c r="R1056" s="12">
        <v>8758</v>
      </c>
      <c r="S1056" s="12" t="s">
        <v>87</v>
      </c>
      <c r="T1056" s="12" t="s">
        <v>89</v>
      </c>
      <c r="U1056" s="12" t="s">
        <v>10</v>
      </c>
      <c r="V1056" s="12">
        <v>4</v>
      </c>
      <c r="W1056" s="12">
        <v>0</v>
      </c>
      <c r="X1056" s="12">
        <v>0</v>
      </c>
      <c r="Y1056" s="59">
        <v>2.2383561643835614</v>
      </c>
      <c r="Z1056" s="59">
        <v>54.978082191780821</v>
      </c>
      <c r="AA1056" s="12">
        <v>1</v>
      </c>
      <c r="AB1056" s="12">
        <v>2</v>
      </c>
      <c r="AC1056" s="12">
        <v>1</v>
      </c>
      <c r="AD1056" s="12">
        <v>3</v>
      </c>
      <c r="AE1056" s="12">
        <v>3</v>
      </c>
      <c r="AF1056" s="58" t="s">
        <v>91</v>
      </c>
      <c r="AG1056" s="66">
        <f t="shared" si="222"/>
        <v>5.9255333333333333E-2</v>
      </c>
      <c r="AH1056" s="67">
        <f t="shared" si="223"/>
        <v>1.4044013333333334</v>
      </c>
      <c r="AI1056" s="67">
        <f t="shared" si="224"/>
        <v>0.33020666666666665</v>
      </c>
      <c r="AJ1056" s="67">
        <f t="shared" si="225"/>
        <v>1.0741946666666666</v>
      </c>
      <c r="AK1056" s="67">
        <f t="shared" si="226"/>
        <v>0.49171666666666669</v>
      </c>
      <c r="AL1056" s="67">
        <f t="shared" si="227"/>
        <v>0</v>
      </c>
      <c r="AM1056" s="59">
        <f>VLOOKUP(AG1056,'SCORE TALLER'!$AC$2:$AD$10,2,TRUE)*AM$2</f>
        <v>0</v>
      </c>
      <c r="AN1056" s="59">
        <f>VLOOKUP(AD1056,'SCORE TALLER'!$W$2:$X$10,2,TRUE)*AN$2</f>
        <v>0.32</v>
      </c>
      <c r="AO1056" s="59">
        <f>VLOOKUP(AB1056,'SCORE TALLER'!$S$2:$T$10,2,FALSE)*AO$2</f>
        <v>0.04</v>
      </c>
      <c r="AP1056" s="59">
        <f>VLOOKUP(AH1056,'SCORE TALLER'!$AE$2:$AF$10,2,TRUE)*AP$2</f>
        <v>0</v>
      </c>
      <c r="AQ1056" s="59">
        <f>VLOOKUP(AI1056,'SCORE TALLER'!$AG$2:$AH$10,2,TRUE)*AQ$2</f>
        <v>0.4</v>
      </c>
      <c r="AR1056" s="59">
        <f>VLOOKUP(AC1056,'SCORE TALLER'!$U$2:$V$10,2,FALSE)*AR$2</f>
        <v>0.05</v>
      </c>
      <c r="AS1056" s="59">
        <f>VLOOKUP(AE1056,'SCORE TALLER'!$Y$2:$Z$10,2,FALSE)*AS$2</f>
        <v>0.02</v>
      </c>
      <c r="AT1056" s="59">
        <f>VLOOKUP(Z1056,'SCORE TALLER'!$O$2:$P$10,2,TRUE)*AT$2</f>
        <v>0.02</v>
      </c>
      <c r="AU1056" s="59">
        <f>VLOOKUP(S1056,'SCORE TALLER'!$A$2:$B$10,2,FALSE)*AU$2</f>
        <v>0.15000000000000002</v>
      </c>
      <c r="AV1056" s="59">
        <f>VLOOKUP(AJ1056,'SCORE TALLER'!$AI$2:$AJ$10,2,TRUE)*AV$2</f>
        <v>0.2</v>
      </c>
      <c r="AW1056" s="59">
        <f>VLOOKUP(AK1056,'SCORE TALLER'!$AK$2:$AL$10,2,TRUE)*AW$2</f>
        <v>0.25</v>
      </c>
      <c r="AX1056" s="59">
        <f>VLOOKUP(T1056,'SCORE TALLER'!$C$2:$D$10,2,FALSE)*AX$2</f>
        <v>0</v>
      </c>
      <c r="AY1056" s="59">
        <f>VLOOKUP(W1056,'SCORE TALLER'!$I$2:$J$10,2,TRUE)*AY$2</f>
        <v>0</v>
      </c>
      <c r="AZ1056" s="59">
        <f>VLOOKUP(X1056,'SCORE TALLER'!$K$2:$L$10,2,TRUE)*AZ$2</f>
        <v>0</v>
      </c>
      <c r="BA1056" s="59">
        <f>VLOOKUP(U1056,'SCORE TALLER'!$E$2:$F$10,2,FALSE)*BA$2</f>
        <v>0</v>
      </c>
      <c r="BB1056" s="59">
        <f>VLOOKUP(Y1056,'SCORE TALLER'!$M$2:$N$10,2,TRUE)*BB$2</f>
        <v>0.04</v>
      </c>
      <c r="BC1056" s="59">
        <f>VLOOKUP(AA1056,'SCORE TALLER'!$Q$2:$R$10,2,FALSE)*BC$2</f>
        <v>0.05</v>
      </c>
      <c r="BD1056" s="59">
        <f>VLOOKUP(V1056,'SCORE TALLER'!$G$2:$H$10,2,FALSE)*BD$2</f>
        <v>0</v>
      </c>
      <c r="BE1056" s="59">
        <f>VLOOKUP(AF1056,'SCORE TALLER'!$AA$2:$AB$10,2,FALSE)*BE$2</f>
        <v>0.30000000000000004</v>
      </c>
      <c r="BF1056" s="59">
        <f>VLOOKUP(AL1056,'SCORE TALLER'!$AM$2:$AN$10,2,TRUE)*BF$2</f>
        <v>0</v>
      </c>
      <c r="BG1056" s="67">
        <f t="shared" si="230"/>
        <v>1.84</v>
      </c>
      <c r="BH1056" s="67" t="str">
        <f>VLOOKUP(BG1056,'SCORE TALLER'!$AP$2:$AQ$7,2,TRUE)</f>
        <v>2. Normal</v>
      </c>
      <c r="BI1056" s="67" t="str">
        <f t="shared" si="231"/>
        <v>LBZ</v>
      </c>
      <c r="BJ1056" s="67" t="str">
        <f t="shared" si="231"/>
        <v>A</v>
      </c>
      <c r="BK1056" s="67" t="str">
        <f t="shared" si="232"/>
        <v>SIN</v>
      </c>
      <c r="BL1056" s="86">
        <f t="shared" si="229"/>
        <v>1475150</v>
      </c>
      <c r="BM1056" s="86">
        <f t="shared" si="233"/>
        <v>0</v>
      </c>
    </row>
    <row r="1057" spans="1:65" x14ac:dyDescent="0.3">
      <c r="A1057" s="57">
        <v>48804640</v>
      </c>
      <c r="B1057" s="12" t="s">
        <v>1195</v>
      </c>
      <c r="C1057" s="58" t="s">
        <v>105</v>
      </c>
      <c r="D1057" s="58" t="s">
        <v>114</v>
      </c>
      <c r="E1057" s="58">
        <v>303000</v>
      </c>
      <c r="F1057" s="58">
        <v>3762150</v>
      </c>
      <c r="G1057" s="58">
        <f t="shared" si="220"/>
        <v>1728359</v>
      </c>
      <c r="H1057" s="58">
        <f t="shared" si="221"/>
        <v>0</v>
      </c>
      <c r="I1057" s="58">
        <v>3762000</v>
      </c>
      <c r="J1057" s="58">
        <v>192450</v>
      </c>
      <c r="K1057" s="58">
        <v>0</v>
      </c>
      <c r="L1057" s="58">
        <v>1900000</v>
      </c>
      <c r="M1057" s="58">
        <v>2033791</v>
      </c>
      <c r="N1057" s="58">
        <f>VLOOKUP(AD1057,'tabla ingresos'!$A$3:$D$15,4,FALSE)</f>
        <v>5000000</v>
      </c>
      <c r="O1057" s="58">
        <v>730307.4619430101</v>
      </c>
      <c r="P1057" s="58">
        <v>32831000</v>
      </c>
      <c r="Q1057" s="58">
        <v>0</v>
      </c>
      <c r="R1057" s="12">
        <v>76001</v>
      </c>
      <c r="S1057" s="12" t="s">
        <v>87</v>
      </c>
      <c r="T1057" s="12" t="s">
        <v>89</v>
      </c>
      <c r="U1057" s="12" t="s">
        <v>10</v>
      </c>
      <c r="V1057" s="12">
        <v>4</v>
      </c>
      <c r="W1057" s="12">
        <v>0</v>
      </c>
      <c r="X1057" s="12">
        <v>0</v>
      </c>
      <c r="Y1057" s="59">
        <v>2.1589041095890411</v>
      </c>
      <c r="Z1057" s="59">
        <v>37.553424657534244</v>
      </c>
      <c r="AA1057" s="12">
        <v>2</v>
      </c>
      <c r="AB1057" s="12">
        <v>5</v>
      </c>
      <c r="AC1057" s="12">
        <v>3</v>
      </c>
      <c r="AD1057" s="12">
        <v>6</v>
      </c>
      <c r="AE1057" s="12">
        <v>1</v>
      </c>
      <c r="AF1057" s="58" t="s">
        <v>10</v>
      </c>
      <c r="AG1057" s="66">
        <f t="shared" si="222"/>
        <v>0.12303432825906802</v>
      </c>
      <c r="AH1057" s="67">
        <f t="shared" si="223"/>
        <v>4.8790866666666668</v>
      </c>
      <c r="AI1057" s="67">
        <f t="shared" si="224"/>
        <v>0.31157213333333333</v>
      </c>
      <c r="AJ1057" s="67">
        <f t="shared" si="225"/>
        <v>0.23044786666666667</v>
      </c>
      <c r="AK1057" s="67">
        <f t="shared" si="226"/>
        <v>0</v>
      </c>
      <c r="AL1057" s="67">
        <f t="shared" si="227"/>
        <v>0</v>
      </c>
      <c r="AM1057" s="59">
        <f>VLOOKUP(AG1057,'SCORE TALLER'!$AC$2:$AD$10,2,TRUE)*AM$2</f>
        <v>0</v>
      </c>
      <c r="AN1057" s="59">
        <f>VLOOKUP(AD1057,'SCORE TALLER'!$W$2:$X$10,2,TRUE)*AN$2</f>
        <v>0.16</v>
      </c>
      <c r="AO1057" s="59">
        <f>VLOOKUP(AB1057,'SCORE TALLER'!$S$2:$T$10,2,FALSE)*AO$2</f>
        <v>0.01</v>
      </c>
      <c r="AP1057" s="59">
        <f>VLOOKUP(AH1057,'SCORE TALLER'!$AE$2:$AF$10,2,TRUE)*AP$2</f>
        <v>0</v>
      </c>
      <c r="AQ1057" s="59">
        <f>VLOOKUP(AI1057,'SCORE TALLER'!$AG$2:$AH$10,2,TRUE)*AQ$2</f>
        <v>0.4</v>
      </c>
      <c r="AR1057" s="59">
        <f>VLOOKUP(AC1057,'SCORE TALLER'!$U$2:$V$10,2,FALSE)*AR$2</f>
        <v>0.03</v>
      </c>
      <c r="AS1057" s="59">
        <f>VLOOKUP(AE1057,'SCORE TALLER'!$Y$2:$Z$10,2,FALSE)*AS$2</f>
        <v>0.03</v>
      </c>
      <c r="AT1057" s="59">
        <f>VLOOKUP(Z1057,'SCORE TALLER'!$O$2:$P$10,2,TRUE)*AT$2</f>
        <v>0.03</v>
      </c>
      <c r="AU1057" s="59">
        <f>VLOOKUP(S1057,'SCORE TALLER'!$A$2:$B$10,2,FALSE)*AU$2</f>
        <v>0.15000000000000002</v>
      </c>
      <c r="AV1057" s="59">
        <f>VLOOKUP(AJ1057,'SCORE TALLER'!$AI$2:$AJ$10,2,TRUE)*AV$2</f>
        <v>0.25</v>
      </c>
      <c r="AW1057" s="59">
        <f>VLOOKUP(AK1057,'SCORE TALLER'!$AK$2:$AL$10,2,TRUE)*AW$2</f>
        <v>0.25</v>
      </c>
      <c r="AX1057" s="59">
        <f>VLOOKUP(T1057,'SCORE TALLER'!$C$2:$D$10,2,FALSE)*AX$2</f>
        <v>0</v>
      </c>
      <c r="AY1057" s="59">
        <f>VLOOKUP(W1057,'SCORE TALLER'!$I$2:$J$10,2,TRUE)*AY$2</f>
        <v>0</v>
      </c>
      <c r="AZ1057" s="59">
        <f>VLOOKUP(X1057,'SCORE TALLER'!$K$2:$L$10,2,TRUE)*AZ$2</f>
        <v>0</v>
      </c>
      <c r="BA1057" s="59">
        <f>VLOOKUP(U1057,'SCORE TALLER'!$E$2:$F$10,2,FALSE)*BA$2</f>
        <v>0</v>
      </c>
      <c r="BB1057" s="59">
        <f>VLOOKUP(Y1057,'SCORE TALLER'!$M$2:$N$10,2,TRUE)*BB$2</f>
        <v>0.04</v>
      </c>
      <c r="BC1057" s="59">
        <f>VLOOKUP(AA1057,'SCORE TALLER'!$Q$2:$R$10,2,FALSE)*BC$2</f>
        <v>0</v>
      </c>
      <c r="BD1057" s="59">
        <f>VLOOKUP(V1057,'SCORE TALLER'!$G$2:$H$10,2,FALSE)*BD$2</f>
        <v>0</v>
      </c>
      <c r="BE1057" s="59">
        <f>VLOOKUP(AF1057,'SCORE TALLER'!$AA$2:$AB$10,2,FALSE)*BE$2</f>
        <v>0</v>
      </c>
      <c r="BF1057" s="59">
        <f>VLOOKUP(AL1057,'SCORE TALLER'!$AM$2:$AN$10,2,TRUE)*BF$2</f>
        <v>0</v>
      </c>
      <c r="BG1057" s="67">
        <f t="shared" si="230"/>
        <v>1.35</v>
      </c>
      <c r="BH1057" s="67" t="str">
        <f>VLOOKUP(BG1057,'SCORE TALLER'!$AP$2:$AQ$7,2,TRUE)</f>
        <v>2. Normal</v>
      </c>
      <c r="BI1057" s="67" t="str">
        <f t="shared" si="231"/>
        <v>LBZ</v>
      </c>
      <c r="BJ1057" s="67" t="str">
        <f t="shared" si="231"/>
        <v>A</v>
      </c>
      <c r="BK1057" s="67" t="str">
        <f t="shared" si="232"/>
        <v>A</v>
      </c>
      <c r="BL1057" s="86">
        <f t="shared" si="229"/>
        <v>0</v>
      </c>
      <c r="BM1057" s="86">
        <f t="shared" si="233"/>
        <v>0</v>
      </c>
    </row>
    <row r="1058" spans="1:65" x14ac:dyDescent="0.3">
      <c r="A1058" s="57">
        <v>48686848</v>
      </c>
      <c r="B1058" s="12" t="s">
        <v>1196</v>
      </c>
      <c r="C1058" s="58" t="s">
        <v>107</v>
      </c>
      <c r="D1058" s="58" t="s">
        <v>114</v>
      </c>
      <c r="E1058" s="58">
        <v>142100</v>
      </c>
      <c r="F1058" s="58">
        <v>1997212</v>
      </c>
      <c r="G1058" s="58">
        <f t="shared" si="220"/>
        <v>1239587</v>
      </c>
      <c r="H1058" s="58">
        <f t="shared" si="221"/>
        <v>0</v>
      </c>
      <c r="I1058" s="58" t="e">
        <v>#N/A</v>
      </c>
      <c r="J1058" s="58">
        <v>158088</v>
      </c>
      <c r="K1058" s="58">
        <v>0</v>
      </c>
      <c r="L1058" s="58">
        <v>1200000</v>
      </c>
      <c r="M1058" s="58">
        <v>757625</v>
      </c>
      <c r="N1058" s="58">
        <f>VLOOKUP(AD1058,'tabla ingresos'!$A$3:$D$15,4,FALSE)</f>
        <v>2000000</v>
      </c>
      <c r="O1058" s="58">
        <v>0</v>
      </c>
      <c r="P1058" s="58">
        <v>0</v>
      </c>
      <c r="Q1058" s="58">
        <v>0</v>
      </c>
      <c r="R1058" s="12">
        <v>68895</v>
      </c>
      <c r="S1058" s="12" t="s">
        <v>87</v>
      </c>
      <c r="T1058" s="12" t="s">
        <v>89</v>
      </c>
      <c r="U1058" s="12" t="s">
        <v>10</v>
      </c>
      <c r="V1058" s="12">
        <v>4</v>
      </c>
      <c r="W1058" s="12">
        <v>0</v>
      </c>
      <c r="X1058" s="12">
        <v>0</v>
      </c>
      <c r="Y1058" s="59">
        <v>1.1643835616438356</v>
      </c>
      <c r="Z1058" s="59">
        <v>38.906849315068492</v>
      </c>
      <c r="AA1058" s="12">
        <v>2</v>
      </c>
      <c r="AB1058" s="12">
        <v>2</v>
      </c>
      <c r="AC1058" s="12">
        <v>2</v>
      </c>
      <c r="AD1058" s="12">
        <v>3</v>
      </c>
      <c r="AE1058" s="12">
        <v>3</v>
      </c>
      <c r="AF1058" s="58" t="s">
        <v>91</v>
      </c>
      <c r="AG1058" s="66">
        <f t="shared" si="222"/>
        <v>5.2696E-2</v>
      </c>
      <c r="AH1058" s="67">
        <f t="shared" si="223"/>
        <v>0.66573733333333329</v>
      </c>
      <c r="AI1058" s="67">
        <f t="shared" si="224"/>
        <v>0.29990833333333333</v>
      </c>
      <c r="AJ1058" s="67">
        <f t="shared" si="225"/>
        <v>0.41319566666666668</v>
      </c>
      <c r="AK1058" s="67">
        <f t="shared" si="226"/>
        <v>0</v>
      </c>
      <c r="AL1058" s="67">
        <f t="shared" si="227"/>
        <v>0</v>
      </c>
      <c r="AM1058" s="59">
        <f>VLOOKUP(AG1058,'SCORE TALLER'!$AC$2:$AD$10,2,TRUE)*AM$2</f>
        <v>0</v>
      </c>
      <c r="AN1058" s="59">
        <f>VLOOKUP(AD1058,'SCORE TALLER'!$W$2:$X$10,2,TRUE)*AN$2</f>
        <v>0.32</v>
      </c>
      <c r="AO1058" s="59">
        <f>VLOOKUP(AB1058,'SCORE TALLER'!$S$2:$T$10,2,FALSE)*AO$2</f>
        <v>0.04</v>
      </c>
      <c r="AP1058" s="59">
        <f>VLOOKUP(AH1058,'SCORE TALLER'!$AE$2:$AF$10,2,TRUE)*AP$2</f>
        <v>0</v>
      </c>
      <c r="AQ1058" s="59">
        <f>VLOOKUP(AI1058,'SCORE TALLER'!$AG$2:$AH$10,2,TRUE)*AQ$2</f>
        <v>0.4</v>
      </c>
      <c r="AR1058" s="59">
        <f>VLOOKUP(AC1058,'SCORE TALLER'!$U$2:$V$10,2,FALSE)*AR$2</f>
        <v>0.04</v>
      </c>
      <c r="AS1058" s="59">
        <f>VLOOKUP(AE1058,'SCORE TALLER'!$Y$2:$Z$10,2,FALSE)*AS$2</f>
        <v>0.02</v>
      </c>
      <c r="AT1058" s="59">
        <f>VLOOKUP(Z1058,'SCORE TALLER'!$O$2:$P$10,2,TRUE)*AT$2</f>
        <v>0.03</v>
      </c>
      <c r="AU1058" s="59">
        <f>VLOOKUP(S1058,'SCORE TALLER'!$A$2:$B$10,2,FALSE)*AU$2</f>
        <v>0.15000000000000002</v>
      </c>
      <c r="AV1058" s="59">
        <f>VLOOKUP(AJ1058,'SCORE TALLER'!$AI$2:$AJ$10,2,TRUE)*AV$2</f>
        <v>0.25</v>
      </c>
      <c r="AW1058" s="59">
        <f>VLOOKUP(AK1058,'SCORE TALLER'!$AK$2:$AL$10,2,TRUE)*AW$2</f>
        <v>0.25</v>
      </c>
      <c r="AX1058" s="59">
        <f>VLOOKUP(T1058,'SCORE TALLER'!$C$2:$D$10,2,FALSE)*AX$2</f>
        <v>0</v>
      </c>
      <c r="AY1058" s="59">
        <f>VLOOKUP(W1058,'SCORE TALLER'!$I$2:$J$10,2,TRUE)*AY$2</f>
        <v>0</v>
      </c>
      <c r="AZ1058" s="59">
        <f>VLOOKUP(X1058,'SCORE TALLER'!$K$2:$L$10,2,TRUE)*AZ$2</f>
        <v>0</v>
      </c>
      <c r="BA1058" s="59">
        <f>VLOOKUP(U1058,'SCORE TALLER'!$E$2:$F$10,2,FALSE)*BA$2</f>
        <v>0</v>
      </c>
      <c r="BB1058" s="59">
        <f>VLOOKUP(Y1058,'SCORE TALLER'!$M$2:$N$10,2,TRUE)*BB$2</f>
        <v>0.05</v>
      </c>
      <c r="BC1058" s="59">
        <f>VLOOKUP(AA1058,'SCORE TALLER'!$Q$2:$R$10,2,FALSE)*BC$2</f>
        <v>0</v>
      </c>
      <c r="BD1058" s="59">
        <f>VLOOKUP(V1058,'SCORE TALLER'!$G$2:$H$10,2,FALSE)*BD$2</f>
        <v>0</v>
      </c>
      <c r="BE1058" s="59">
        <f>VLOOKUP(AF1058,'SCORE TALLER'!$AA$2:$AB$10,2,FALSE)*BE$2</f>
        <v>0.30000000000000004</v>
      </c>
      <c r="BF1058" s="59">
        <f>VLOOKUP(AL1058,'SCORE TALLER'!$AM$2:$AN$10,2,TRUE)*BF$2</f>
        <v>0</v>
      </c>
      <c r="BG1058" s="67">
        <f t="shared" si="230"/>
        <v>1.85</v>
      </c>
      <c r="BH1058" s="67" t="str">
        <f>VLOOKUP(BG1058,'SCORE TALLER'!$AP$2:$AQ$7,2,TRUE)</f>
        <v>2. Normal</v>
      </c>
      <c r="BI1058" s="67" t="str">
        <f t="shared" si="231"/>
        <v>LBZ</v>
      </c>
      <c r="BJ1058" s="67" t="str">
        <f t="shared" si="231"/>
        <v>A</v>
      </c>
      <c r="BK1058" s="67" t="str">
        <f t="shared" si="232"/>
        <v>SIN</v>
      </c>
      <c r="BL1058" s="86">
        <f t="shared" si="229"/>
        <v>0</v>
      </c>
      <c r="BM1058" s="86">
        <f t="shared" si="233"/>
        <v>0</v>
      </c>
    </row>
    <row r="1059" spans="1:65" x14ac:dyDescent="0.3">
      <c r="A1059" s="57">
        <v>2008468006</v>
      </c>
      <c r="B1059" s="12" t="s">
        <v>1197</v>
      </c>
      <c r="C1059" s="58" t="s">
        <v>105</v>
      </c>
      <c r="D1059" s="58" t="s">
        <v>115</v>
      </c>
      <c r="E1059" s="58"/>
      <c r="F1059" s="58">
        <v>2972200</v>
      </c>
      <c r="G1059" s="58">
        <f t="shared" si="220"/>
        <v>2081580</v>
      </c>
      <c r="H1059" s="58">
        <f t="shared" si="221"/>
        <v>2081580</v>
      </c>
      <c r="I1059" s="58">
        <v>2972000</v>
      </c>
      <c r="J1059" s="58">
        <v>157908</v>
      </c>
      <c r="K1059" s="58">
        <v>0</v>
      </c>
      <c r="L1059" s="58">
        <v>0</v>
      </c>
      <c r="M1059" s="58">
        <v>890620</v>
      </c>
      <c r="N1059" s="58">
        <f>VLOOKUP(AD1059,'tabla ingresos'!$A$3:$D$15,4,FALSE)</f>
        <v>2000000</v>
      </c>
      <c r="O1059" s="58">
        <v>390906.52027283673</v>
      </c>
      <c r="P1059" s="58">
        <v>16155000</v>
      </c>
      <c r="Q1059" s="58">
        <v>0</v>
      </c>
      <c r="R1059" s="12">
        <v>68895</v>
      </c>
      <c r="S1059" s="12" t="s">
        <v>88</v>
      </c>
      <c r="T1059" s="12" t="s">
        <v>89</v>
      </c>
      <c r="U1059" s="12" t="s">
        <v>10</v>
      </c>
      <c r="V1059" s="12">
        <v>4</v>
      </c>
      <c r="W1059" s="12">
        <v>0</v>
      </c>
      <c r="X1059" s="12">
        <v>0</v>
      </c>
      <c r="Y1059" s="59">
        <v>2.2821917808219179</v>
      </c>
      <c r="Z1059" s="59">
        <v>27.232876712328768</v>
      </c>
      <c r="AA1059" s="12">
        <v>1</v>
      </c>
      <c r="AB1059" s="12">
        <v>1</v>
      </c>
      <c r="AC1059" s="12">
        <v>2</v>
      </c>
      <c r="AD1059" s="12">
        <v>3</v>
      </c>
      <c r="AE1059" s="12">
        <v>1</v>
      </c>
      <c r="AF1059" s="58" t="s">
        <v>10</v>
      </c>
      <c r="AG1059" s="66">
        <f t="shared" si="222"/>
        <v>0.18293817342427893</v>
      </c>
      <c r="AH1059" s="67">
        <f t="shared" si="223"/>
        <v>6.3757333333333337</v>
      </c>
      <c r="AI1059" s="67">
        <f t="shared" si="224"/>
        <v>0.29687333333333332</v>
      </c>
      <c r="AJ1059" s="67">
        <f t="shared" si="225"/>
        <v>0.69386000000000003</v>
      </c>
      <c r="AK1059" s="67">
        <f t="shared" si="226"/>
        <v>0.69386000000000003</v>
      </c>
      <c r="AL1059" s="67">
        <f t="shared" si="227"/>
        <v>0</v>
      </c>
      <c r="AM1059" s="59">
        <f>VLOOKUP(AG1059,'SCORE TALLER'!$AC$2:$AD$10,2,TRUE)*AM$2</f>
        <v>0</v>
      </c>
      <c r="AN1059" s="59">
        <f>VLOOKUP(AD1059,'SCORE TALLER'!$W$2:$X$10,2,TRUE)*AN$2</f>
        <v>0.32</v>
      </c>
      <c r="AO1059" s="59">
        <f>VLOOKUP(AB1059,'SCORE TALLER'!$S$2:$T$10,2,FALSE)*AO$2</f>
        <v>0.05</v>
      </c>
      <c r="AP1059" s="59">
        <f>VLOOKUP(AH1059,'SCORE TALLER'!$AE$2:$AF$10,2,TRUE)*AP$2</f>
        <v>0.08</v>
      </c>
      <c r="AQ1059" s="59">
        <f>VLOOKUP(AI1059,'SCORE TALLER'!$AG$2:$AH$10,2,TRUE)*AQ$2</f>
        <v>0.4</v>
      </c>
      <c r="AR1059" s="59">
        <f>VLOOKUP(AC1059,'SCORE TALLER'!$U$2:$V$10,2,FALSE)*AR$2</f>
        <v>0.04</v>
      </c>
      <c r="AS1059" s="59">
        <f>VLOOKUP(AE1059,'SCORE TALLER'!$Y$2:$Z$10,2,FALSE)*AS$2</f>
        <v>0.03</v>
      </c>
      <c r="AT1059" s="59">
        <f>VLOOKUP(Z1059,'SCORE TALLER'!$O$2:$P$10,2,TRUE)*AT$2</f>
        <v>0.04</v>
      </c>
      <c r="AU1059" s="59">
        <f>VLOOKUP(S1059,'SCORE TALLER'!$A$2:$B$10,2,FALSE)*AU$2</f>
        <v>0.25</v>
      </c>
      <c r="AV1059" s="59">
        <f>VLOOKUP(AJ1059,'SCORE TALLER'!$AI$2:$AJ$10,2,TRUE)*AV$2</f>
        <v>0.25</v>
      </c>
      <c r="AW1059" s="59">
        <f>VLOOKUP(AK1059,'SCORE TALLER'!$AK$2:$AL$10,2,TRUE)*AW$2</f>
        <v>0.25</v>
      </c>
      <c r="AX1059" s="59">
        <f>VLOOKUP(T1059,'SCORE TALLER'!$C$2:$D$10,2,FALSE)*AX$2</f>
        <v>0</v>
      </c>
      <c r="AY1059" s="59">
        <f>VLOOKUP(W1059,'SCORE TALLER'!$I$2:$J$10,2,TRUE)*AY$2</f>
        <v>0</v>
      </c>
      <c r="AZ1059" s="59">
        <f>VLOOKUP(X1059,'SCORE TALLER'!$K$2:$L$10,2,TRUE)*AZ$2</f>
        <v>0</v>
      </c>
      <c r="BA1059" s="59">
        <f>VLOOKUP(U1059,'SCORE TALLER'!$E$2:$F$10,2,FALSE)*BA$2</f>
        <v>0</v>
      </c>
      <c r="BB1059" s="59">
        <f>VLOOKUP(Y1059,'SCORE TALLER'!$M$2:$N$10,2,TRUE)*BB$2</f>
        <v>0.04</v>
      </c>
      <c r="BC1059" s="59">
        <f>VLOOKUP(AA1059,'SCORE TALLER'!$Q$2:$R$10,2,FALSE)*BC$2</f>
        <v>0.05</v>
      </c>
      <c r="BD1059" s="59">
        <f>VLOOKUP(V1059,'SCORE TALLER'!$G$2:$H$10,2,FALSE)*BD$2</f>
        <v>0</v>
      </c>
      <c r="BE1059" s="59">
        <f>VLOOKUP(AF1059,'SCORE TALLER'!$AA$2:$AB$10,2,FALSE)*BE$2</f>
        <v>0</v>
      </c>
      <c r="BF1059" s="59">
        <f>VLOOKUP(AL1059,'SCORE TALLER'!$AM$2:$AN$10,2,TRUE)*BF$2</f>
        <v>0</v>
      </c>
      <c r="BG1059" s="67">
        <f t="shared" si="230"/>
        <v>1.8000000000000003</v>
      </c>
      <c r="BH1059" s="67" t="str">
        <f>VLOOKUP(BG1059,'SCORE TALLER'!$AP$2:$AQ$7,2,TRUE)</f>
        <v>2. Normal</v>
      </c>
      <c r="BI1059" s="67" t="str">
        <f t="shared" si="231"/>
        <v>LBZ</v>
      </c>
      <c r="BJ1059" s="67" t="str">
        <f t="shared" si="231"/>
        <v>A</v>
      </c>
      <c r="BK1059" s="67" t="str">
        <f t="shared" si="232"/>
        <v>A</v>
      </c>
      <c r="BL1059" s="86">
        <f t="shared" si="229"/>
        <v>2081580</v>
      </c>
      <c r="BM1059" s="86">
        <f t="shared" si="233"/>
        <v>0</v>
      </c>
    </row>
    <row r="1060" spans="1:65" x14ac:dyDescent="0.3">
      <c r="A1060" s="57">
        <v>2402888</v>
      </c>
      <c r="B1060" s="12" t="s">
        <v>1198</v>
      </c>
      <c r="C1060" s="58" t="s">
        <v>105</v>
      </c>
      <c r="D1060" s="58" t="s">
        <v>115</v>
      </c>
      <c r="E1060" s="58"/>
      <c r="F1060" s="58">
        <v>4160177</v>
      </c>
      <c r="G1060" s="58">
        <f t="shared" si="220"/>
        <v>2403922</v>
      </c>
      <c r="H1060" s="58">
        <f t="shared" si="221"/>
        <v>2403922</v>
      </c>
      <c r="I1060" s="58">
        <v>4160000</v>
      </c>
      <c r="J1060" s="58">
        <v>301479</v>
      </c>
      <c r="K1060" s="58">
        <v>0</v>
      </c>
      <c r="L1060" s="58">
        <v>0</v>
      </c>
      <c r="M1060" s="58">
        <v>1756255</v>
      </c>
      <c r="N1060" s="58">
        <f>VLOOKUP(AD1060,'tabla ingresos'!$A$3:$D$15,4,FALSE)</f>
        <v>4000000</v>
      </c>
      <c r="O1060" s="58">
        <v>39232.852597798148</v>
      </c>
      <c r="P1060" s="58">
        <v>1000000</v>
      </c>
      <c r="Q1060" s="58">
        <v>0</v>
      </c>
      <c r="R1060" s="12">
        <v>68276</v>
      </c>
      <c r="S1060" s="12" t="s">
        <v>88</v>
      </c>
      <c r="T1060" s="12" t="s">
        <v>89</v>
      </c>
      <c r="U1060" s="12" t="s">
        <v>10</v>
      </c>
      <c r="V1060" s="12">
        <v>4</v>
      </c>
      <c r="W1060" s="12">
        <v>0</v>
      </c>
      <c r="X1060" s="12">
        <v>0</v>
      </c>
      <c r="Y1060" s="59">
        <v>1.9479452054794522</v>
      </c>
      <c r="Z1060" s="59">
        <v>45.142465753424659</v>
      </c>
      <c r="AA1060" s="12">
        <v>1</v>
      </c>
      <c r="AB1060" s="12">
        <v>0</v>
      </c>
      <c r="AC1060" s="12">
        <v>4</v>
      </c>
      <c r="AD1060" s="12">
        <v>5</v>
      </c>
      <c r="AE1060" s="12">
        <v>2</v>
      </c>
      <c r="AF1060" s="58" t="s">
        <v>10</v>
      </c>
      <c r="AG1060" s="66">
        <f t="shared" si="222"/>
        <v>5.6785308766299697E-2</v>
      </c>
      <c r="AH1060" s="67">
        <f t="shared" si="223"/>
        <v>0.8600295</v>
      </c>
      <c r="AI1060" s="67">
        <f t="shared" si="224"/>
        <v>0.29270916666666669</v>
      </c>
      <c r="AJ1060" s="67">
        <f t="shared" si="225"/>
        <v>0.40065366666666669</v>
      </c>
      <c r="AK1060" s="67">
        <f t="shared" si="226"/>
        <v>0.40065366666666669</v>
      </c>
      <c r="AL1060" s="67">
        <f t="shared" si="227"/>
        <v>0</v>
      </c>
      <c r="AM1060" s="59">
        <f>VLOOKUP(AG1060,'SCORE TALLER'!$AC$2:$AD$10,2,TRUE)*AM$2</f>
        <v>0</v>
      </c>
      <c r="AN1060" s="59">
        <f>VLOOKUP(AD1060,'SCORE TALLER'!$W$2:$X$10,2,TRUE)*AN$2</f>
        <v>0.24</v>
      </c>
      <c r="AO1060" s="59">
        <f>VLOOKUP(AB1060,'SCORE TALLER'!$S$2:$T$10,2,FALSE)*AO$2</f>
        <v>0.05</v>
      </c>
      <c r="AP1060" s="59">
        <f>VLOOKUP(AH1060,'SCORE TALLER'!$AE$2:$AF$10,2,TRUE)*AP$2</f>
        <v>0</v>
      </c>
      <c r="AQ1060" s="59">
        <f>VLOOKUP(AI1060,'SCORE TALLER'!$AG$2:$AH$10,2,TRUE)*AQ$2</f>
        <v>0.4</v>
      </c>
      <c r="AR1060" s="59">
        <f>VLOOKUP(AC1060,'SCORE TALLER'!$U$2:$V$10,2,FALSE)*AR$2</f>
        <v>0.02</v>
      </c>
      <c r="AS1060" s="59">
        <f>VLOOKUP(AE1060,'SCORE TALLER'!$Y$2:$Z$10,2,FALSE)*AS$2</f>
        <v>0.01</v>
      </c>
      <c r="AT1060" s="59">
        <f>VLOOKUP(Z1060,'SCORE TALLER'!$O$2:$P$10,2,TRUE)*AT$2</f>
        <v>0.02</v>
      </c>
      <c r="AU1060" s="59">
        <f>VLOOKUP(S1060,'SCORE TALLER'!$A$2:$B$10,2,FALSE)*AU$2</f>
        <v>0.25</v>
      </c>
      <c r="AV1060" s="59">
        <f>VLOOKUP(AJ1060,'SCORE TALLER'!$AI$2:$AJ$10,2,TRUE)*AV$2</f>
        <v>0.25</v>
      </c>
      <c r="AW1060" s="59">
        <f>VLOOKUP(AK1060,'SCORE TALLER'!$AK$2:$AL$10,2,TRUE)*AW$2</f>
        <v>0.25</v>
      </c>
      <c r="AX1060" s="59">
        <f>VLOOKUP(T1060,'SCORE TALLER'!$C$2:$D$10,2,FALSE)*AX$2</f>
        <v>0</v>
      </c>
      <c r="AY1060" s="59">
        <f>VLOOKUP(W1060,'SCORE TALLER'!$I$2:$J$10,2,TRUE)*AY$2</f>
        <v>0</v>
      </c>
      <c r="AZ1060" s="59">
        <f>VLOOKUP(X1060,'SCORE TALLER'!$K$2:$L$10,2,TRUE)*AZ$2</f>
        <v>0</v>
      </c>
      <c r="BA1060" s="59">
        <f>VLOOKUP(U1060,'SCORE TALLER'!$E$2:$F$10,2,FALSE)*BA$2</f>
        <v>0</v>
      </c>
      <c r="BB1060" s="59">
        <f>VLOOKUP(Y1060,'SCORE TALLER'!$M$2:$N$10,2,TRUE)*BB$2</f>
        <v>0.05</v>
      </c>
      <c r="BC1060" s="59">
        <f>VLOOKUP(AA1060,'SCORE TALLER'!$Q$2:$R$10,2,FALSE)*BC$2</f>
        <v>0.05</v>
      </c>
      <c r="BD1060" s="59">
        <f>VLOOKUP(V1060,'SCORE TALLER'!$G$2:$H$10,2,FALSE)*BD$2</f>
        <v>0</v>
      </c>
      <c r="BE1060" s="59">
        <f>VLOOKUP(AF1060,'SCORE TALLER'!$AA$2:$AB$10,2,FALSE)*BE$2</f>
        <v>0</v>
      </c>
      <c r="BF1060" s="59">
        <f>VLOOKUP(AL1060,'SCORE TALLER'!$AM$2:$AN$10,2,TRUE)*BF$2</f>
        <v>0</v>
      </c>
      <c r="BG1060" s="67">
        <f t="shared" si="230"/>
        <v>1.59</v>
      </c>
      <c r="BH1060" s="67" t="str">
        <f>VLOOKUP(BG1060,'SCORE TALLER'!$AP$2:$AQ$7,2,TRUE)</f>
        <v>2. Normal</v>
      </c>
      <c r="BI1060" s="67" t="str">
        <f t="shared" si="231"/>
        <v>LBZ</v>
      </c>
      <c r="BJ1060" s="67" t="str">
        <f t="shared" si="231"/>
        <v>A</v>
      </c>
      <c r="BK1060" s="67" t="str">
        <f t="shared" si="232"/>
        <v>A</v>
      </c>
      <c r="BL1060" s="86">
        <f t="shared" si="229"/>
        <v>2403922</v>
      </c>
      <c r="BM1060" s="86">
        <f t="shared" si="233"/>
        <v>0</v>
      </c>
    </row>
    <row r="1061" spans="1:65" x14ac:dyDescent="0.3">
      <c r="A1061" s="57">
        <v>2008660204</v>
      </c>
      <c r="B1061" s="12" t="s">
        <v>1199</v>
      </c>
      <c r="C1061" s="58" t="s">
        <v>105</v>
      </c>
      <c r="D1061" s="58" t="s">
        <v>114</v>
      </c>
      <c r="E1061" s="58"/>
      <c r="F1061" s="58">
        <v>2637997</v>
      </c>
      <c r="G1061" s="58">
        <f t="shared" si="220"/>
        <v>1775036</v>
      </c>
      <c r="H1061" s="58">
        <f t="shared" si="221"/>
        <v>675036</v>
      </c>
      <c r="I1061" s="58">
        <v>2638000</v>
      </c>
      <c r="J1061" s="58">
        <v>114533</v>
      </c>
      <c r="K1061" s="58">
        <v>0</v>
      </c>
      <c r="L1061" s="58">
        <v>1100000</v>
      </c>
      <c r="M1061" s="58">
        <v>862961</v>
      </c>
      <c r="N1061" s="58">
        <f>VLOOKUP(AD1061,'tabla ingresos'!$A$3:$D$15,4,FALSE)</f>
        <v>2000000</v>
      </c>
      <c r="O1061" s="58">
        <v>452718.85688195855</v>
      </c>
      <c r="P1061" s="58">
        <v>19169000</v>
      </c>
      <c r="Q1061" s="58">
        <v>0</v>
      </c>
      <c r="R1061" s="12">
        <v>68615</v>
      </c>
      <c r="S1061" s="12" t="s">
        <v>87</v>
      </c>
      <c r="T1061" s="12" t="s">
        <v>89</v>
      </c>
      <c r="U1061" s="12" t="s">
        <v>10</v>
      </c>
      <c r="V1061" s="12">
        <v>4</v>
      </c>
      <c r="W1061" s="12">
        <v>0</v>
      </c>
      <c r="X1061" s="12">
        <v>0</v>
      </c>
      <c r="Y1061" s="59">
        <v>1.3205479452054794</v>
      </c>
      <c r="Z1061" s="59">
        <v>33.161643835616438</v>
      </c>
      <c r="AA1061" s="12">
        <v>1</v>
      </c>
      <c r="AB1061" s="12">
        <v>2</v>
      </c>
      <c r="AC1061" s="12">
        <v>2</v>
      </c>
      <c r="AD1061" s="12">
        <v>3</v>
      </c>
      <c r="AE1061" s="12">
        <v>3</v>
      </c>
      <c r="AF1061" s="58" t="s">
        <v>17</v>
      </c>
      <c r="AG1061" s="66">
        <f t="shared" si="222"/>
        <v>0.1890839522939862</v>
      </c>
      <c r="AH1061" s="67">
        <f t="shared" si="223"/>
        <v>7.268999</v>
      </c>
      <c r="AI1061" s="67">
        <f t="shared" si="224"/>
        <v>0.28765366666666664</v>
      </c>
      <c r="AJ1061" s="67">
        <f t="shared" si="225"/>
        <v>0.59167866666666669</v>
      </c>
      <c r="AK1061" s="67">
        <f t="shared" si="226"/>
        <v>0.22501199999999999</v>
      </c>
      <c r="AL1061" s="67">
        <f t="shared" si="227"/>
        <v>0</v>
      </c>
      <c r="AM1061" s="59">
        <f>VLOOKUP(AG1061,'SCORE TALLER'!$AC$2:$AD$10,2,TRUE)*AM$2</f>
        <v>0</v>
      </c>
      <c r="AN1061" s="59">
        <f>VLOOKUP(AD1061,'SCORE TALLER'!$W$2:$X$10,2,TRUE)*AN$2</f>
        <v>0.32</v>
      </c>
      <c r="AO1061" s="59">
        <f>VLOOKUP(AB1061,'SCORE TALLER'!$S$2:$T$10,2,FALSE)*AO$2</f>
        <v>0.04</v>
      </c>
      <c r="AP1061" s="59">
        <f>VLOOKUP(AH1061,'SCORE TALLER'!$AE$2:$AF$10,2,TRUE)*AP$2</f>
        <v>0.08</v>
      </c>
      <c r="AQ1061" s="59">
        <f>VLOOKUP(AI1061,'SCORE TALLER'!$AG$2:$AH$10,2,TRUE)*AQ$2</f>
        <v>0.4</v>
      </c>
      <c r="AR1061" s="59">
        <f>VLOOKUP(AC1061,'SCORE TALLER'!$U$2:$V$10,2,FALSE)*AR$2</f>
        <v>0.04</v>
      </c>
      <c r="AS1061" s="59">
        <f>VLOOKUP(AE1061,'SCORE TALLER'!$Y$2:$Z$10,2,FALSE)*AS$2</f>
        <v>0.02</v>
      </c>
      <c r="AT1061" s="59">
        <f>VLOOKUP(Z1061,'SCORE TALLER'!$O$2:$P$10,2,TRUE)*AT$2</f>
        <v>0.04</v>
      </c>
      <c r="AU1061" s="59">
        <f>VLOOKUP(S1061,'SCORE TALLER'!$A$2:$B$10,2,FALSE)*AU$2</f>
        <v>0.15000000000000002</v>
      </c>
      <c r="AV1061" s="59">
        <f>VLOOKUP(AJ1061,'SCORE TALLER'!$AI$2:$AJ$10,2,TRUE)*AV$2</f>
        <v>0.25</v>
      </c>
      <c r="AW1061" s="59">
        <f>VLOOKUP(AK1061,'SCORE TALLER'!$AK$2:$AL$10,2,TRUE)*AW$2</f>
        <v>0.25</v>
      </c>
      <c r="AX1061" s="59">
        <f>VLOOKUP(T1061,'SCORE TALLER'!$C$2:$D$10,2,FALSE)*AX$2</f>
        <v>0</v>
      </c>
      <c r="AY1061" s="59">
        <f>VLOOKUP(W1061,'SCORE TALLER'!$I$2:$J$10,2,TRUE)*AY$2</f>
        <v>0</v>
      </c>
      <c r="AZ1061" s="59">
        <f>VLOOKUP(X1061,'SCORE TALLER'!$K$2:$L$10,2,TRUE)*AZ$2</f>
        <v>0</v>
      </c>
      <c r="BA1061" s="59">
        <f>VLOOKUP(U1061,'SCORE TALLER'!$E$2:$F$10,2,FALSE)*BA$2</f>
        <v>0</v>
      </c>
      <c r="BB1061" s="59">
        <f>VLOOKUP(Y1061,'SCORE TALLER'!$M$2:$N$10,2,TRUE)*BB$2</f>
        <v>0.05</v>
      </c>
      <c r="BC1061" s="59">
        <f>VLOOKUP(AA1061,'SCORE TALLER'!$Q$2:$R$10,2,FALSE)*BC$2</f>
        <v>0.05</v>
      </c>
      <c r="BD1061" s="59">
        <f>VLOOKUP(V1061,'SCORE TALLER'!$G$2:$H$10,2,FALSE)*BD$2</f>
        <v>0</v>
      </c>
      <c r="BE1061" s="59">
        <f>VLOOKUP(AF1061,'SCORE TALLER'!$AA$2:$AB$10,2,FALSE)*BE$2</f>
        <v>0.1</v>
      </c>
      <c r="BF1061" s="59">
        <f>VLOOKUP(AL1061,'SCORE TALLER'!$AM$2:$AN$10,2,TRUE)*BF$2</f>
        <v>0</v>
      </c>
      <c r="BG1061" s="67">
        <f t="shared" si="230"/>
        <v>1.7900000000000005</v>
      </c>
      <c r="BH1061" s="67" t="str">
        <f>VLOOKUP(BG1061,'SCORE TALLER'!$AP$2:$AQ$7,2,TRUE)</f>
        <v>2. Normal</v>
      </c>
      <c r="BI1061" s="67" t="str">
        <f t="shared" si="231"/>
        <v>LBZ</v>
      </c>
      <c r="BJ1061" s="67" t="str">
        <f t="shared" si="231"/>
        <v>A</v>
      </c>
      <c r="BK1061" s="67" t="str">
        <f t="shared" si="232"/>
        <v>B</v>
      </c>
      <c r="BL1061" s="86">
        <f t="shared" si="229"/>
        <v>675036</v>
      </c>
      <c r="BM1061" s="86">
        <f t="shared" si="233"/>
        <v>0</v>
      </c>
    </row>
    <row r="1062" spans="1:65" x14ac:dyDescent="0.3">
      <c r="A1062" s="57">
        <v>268468</v>
      </c>
      <c r="B1062" s="12" t="s">
        <v>1200</v>
      </c>
      <c r="C1062" s="58" t="s">
        <v>105</v>
      </c>
      <c r="D1062" s="58" t="s">
        <v>114</v>
      </c>
      <c r="E1062" s="58"/>
      <c r="F1062" s="58">
        <v>1933471</v>
      </c>
      <c r="G1062" s="58">
        <f t="shared" si="220"/>
        <v>1076851</v>
      </c>
      <c r="H1062" s="58">
        <f t="shared" si="221"/>
        <v>1076851</v>
      </c>
      <c r="I1062" s="58">
        <v>1933000</v>
      </c>
      <c r="J1062" s="58">
        <v>135089</v>
      </c>
      <c r="K1062" s="58">
        <v>0</v>
      </c>
      <c r="L1062" s="58">
        <v>0</v>
      </c>
      <c r="M1062" s="58">
        <v>856620</v>
      </c>
      <c r="N1062" s="58">
        <f>VLOOKUP(AD1062,'tabla ingresos'!$A$3:$D$15,4,FALSE)</f>
        <v>2000000</v>
      </c>
      <c r="O1062" s="58">
        <v>223875.47089398961</v>
      </c>
      <c r="P1062" s="58">
        <v>9322000</v>
      </c>
      <c r="Q1062" s="58">
        <v>0</v>
      </c>
      <c r="R1062" s="12">
        <v>68276</v>
      </c>
      <c r="S1062" s="12" t="s">
        <v>88</v>
      </c>
      <c r="T1062" s="12" t="s">
        <v>89</v>
      </c>
      <c r="U1062" s="12" t="s">
        <v>10</v>
      </c>
      <c r="V1062" s="12">
        <v>4</v>
      </c>
      <c r="W1062" s="12">
        <v>0</v>
      </c>
      <c r="X1062" s="12">
        <v>0</v>
      </c>
      <c r="Y1062" s="59">
        <v>2.1972602739726028</v>
      </c>
      <c r="Z1062" s="59">
        <v>31.934246575342467</v>
      </c>
      <c r="AA1062" s="12">
        <v>1</v>
      </c>
      <c r="AB1062" s="12">
        <v>1</v>
      </c>
      <c r="AC1062" s="12">
        <v>1</v>
      </c>
      <c r="AD1062" s="12">
        <v>3</v>
      </c>
      <c r="AE1062" s="12">
        <v>3</v>
      </c>
      <c r="AF1062" s="58" t="s">
        <v>10</v>
      </c>
      <c r="AG1062" s="66">
        <f t="shared" si="222"/>
        <v>0.11965482363132987</v>
      </c>
      <c r="AH1062" s="67">
        <f t="shared" si="223"/>
        <v>3.7518236666666667</v>
      </c>
      <c r="AI1062" s="67">
        <f t="shared" si="224"/>
        <v>0.28554000000000002</v>
      </c>
      <c r="AJ1062" s="67">
        <f t="shared" si="225"/>
        <v>0.35895033333333332</v>
      </c>
      <c r="AK1062" s="67">
        <f t="shared" si="226"/>
        <v>0.35895033333333332</v>
      </c>
      <c r="AL1062" s="67">
        <f t="shared" si="227"/>
        <v>0</v>
      </c>
      <c r="AM1062" s="59">
        <f>VLOOKUP(AG1062,'SCORE TALLER'!$AC$2:$AD$10,2,TRUE)*AM$2</f>
        <v>0</v>
      </c>
      <c r="AN1062" s="59">
        <f>VLOOKUP(AD1062,'SCORE TALLER'!$W$2:$X$10,2,TRUE)*AN$2</f>
        <v>0.32</v>
      </c>
      <c r="AO1062" s="59">
        <f>VLOOKUP(AB1062,'SCORE TALLER'!$S$2:$T$10,2,FALSE)*AO$2</f>
        <v>0.05</v>
      </c>
      <c r="AP1062" s="59">
        <f>VLOOKUP(AH1062,'SCORE TALLER'!$AE$2:$AF$10,2,TRUE)*AP$2</f>
        <v>0</v>
      </c>
      <c r="AQ1062" s="59">
        <f>VLOOKUP(AI1062,'SCORE TALLER'!$AG$2:$AH$10,2,TRUE)*AQ$2</f>
        <v>0.4</v>
      </c>
      <c r="AR1062" s="59">
        <f>VLOOKUP(AC1062,'SCORE TALLER'!$U$2:$V$10,2,FALSE)*AR$2</f>
        <v>0.05</v>
      </c>
      <c r="AS1062" s="59">
        <f>VLOOKUP(AE1062,'SCORE TALLER'!$Y$2:$Z$10,2,FALSE)*AS$2</f>
        <v>0.02</v>
      </c>
      <c r="AT1062" s="59">
        <f>VLOOKUP(Z1062,'SCORE TALLER'!$O$2:$P$10,2,TRUE)*AT$2</f>
        <v>0.04</v>
      </c>
      <c r="AU1062" s="59">
        <f>VLOOKUP(S1062,'SCORE TALLER'!$A$2:$B$10,2,FALSE)*AU$2</f>
        <v>0.25</v>
      </c>
      <c r="AV1062" s="59">
        <f>VLOOKUP(AJ1062,'SCORE TALLER'!$AI$2:$AJ$10,2,TRUE)*AV$2</f>
        <v>0.25</v>
      </c>
      <c r="AW1062" s="59">
        <f>VLOOKUP(AK1062,'SCORE TALLER'!$AK$2:$AL$10,2,TRUE)*AW$2</f>
        <v>0.25</v>
      </c>
      <c r="AX1062" s="59">
        <f>VLOOKUP(T1062,'SCORE TALLER'!$C$2:$D$10,2,FALSE)*AX$2</f>
        <v>0</v>
      </c>
      <c r="AY1062" s="59">
        <f>VLOOKUP(W1062,'SCORE TALLER'!$I$2:$J$10,2,TRUE)*AY$2</f>
        <v>0</v>
      </c>
      <c r="AZ1062" s="59">
        <f>VLOOKUP(X1062,'SCORE TALLER'!$K$2:$L$10,2,TRUE)*AZ$2</f>
        <v>0</v>
      </c>
      <c r="BA1062" s="59">
        <f>VLOOKUP(U1062,'SCORE TALLER'!$E$2:$F$10,2,FALSE)*BA$2</f>
        <v>0</v>
      </c>
      <c r="BB1062" s="59">
        <f>VLOOKUP(Y1062,'SCORE TALLER'!$M$2:$N$10,2,TRUE)*BB$2</f>
        <v>0.04</v>
      </c>
      <c r="BC1062" s="59">
        <f>VLOOKUP(AA1062,'SCORE TALLER'!$Q$2:$R$10,2,FALSE)*BC$2</f>
        <v>0.05</v>
      </c>
      <c r="BD1062" s="59">
        <f>VLOOKUP(V1062,'SCORE TALLER'!$G$2:$H$10,2,FALSE)*BD$2</f>
        <v>0</v>
      </c>
      <c r="BE1062" s="59">
        <f>VLOOKUP(AF1062,'SCORE TALLER'!$AA$2:$AB$10,2,FALSE)*BE$2</f>
        <v>0</v>
      </c>
      <c r="BF1062" s="59">
        <f>VLOOKUP(AL1062,'SCORE TALLER'!$AM$2:$AN$10,2,TRUE)*BF$2</f>
        <v>0</v>
      </c>
      <c r="BG1062" s="67">
        <f t="shared" si="230"/>
        <v>1.7200000000000002</v>
      </c>
      <c r="BH1062" s="67" t="str">
        <f>VLOOKUP(BG1062,'SCORE TALLER'!$AP$2:$AQ$7,2,TRUE)</f>
        <v>2. Normal</v>
      </c>
      <c r="BI1062" s="67" t="str">
        <f t="shared" si="231"/>
        <v>LBZ</v>
      </c>
      <c r="BJ1062" s="67" t="str">
        <f t="shared" si="231"/>
        <v>A</v>
      </c>
      <c r="BK1062" s="67" t="str">
        <f t="shared" si="232"/>
        <v>A</v>
      </c>
      <c r="BL1062" s="86">
        <f t="shared" si="229"/>
        <v>1076851</v>
      </c>
      <c r="BM1062" s="86">
        <f t="shared" si="233"/>
        <v>0</v>
      </c>
    </row>
    <row r="1063" spans="1:65" x14ac:dyDescent="0.3">
      <c r="A1063" s="57">
        <v>2468224</v>
      </c>
      <c r="B1063" s="12" t="s">
        <v>1201</v>
      </c>
      <c r="C1063" s="58" t="s">
        <v>105</v>
      </c>
      <c r="D1063" s="58" t="s">
        <v>115</v>
      </c>
      <c r="E1063" s="58">
        <v>329400</v>
      </c>
      <c r="F1063" s="58">
        <v>2900000</v>
      </c>
      <c r="G1063" s="58">
        <f t="shared" si="220"/>
        <v>2409401</v>
      </c>
      <c r="H1063" s="58">
        <f t="shared" si="221"/>
        <v>2409401</v>
      </c>
      <c r="I1063" s="58">
        <v>2900000</v>
      </c>
      <c r="J1063" s="58">
        <v>143104</v>
      </c>
      <c r="K1063" s="58">
        <v>0</v>
      </c>
      <c r="L1063" s="58">
        <v>0</v>
      </c>
      <c r="M1063" s="58">
        <v>490599</v>
      </c>
      <c r="N1063" s="58">
        <f>VLOOKUP(AD1063,'tabla ingresos'!$A$3:$D$15,4,FALSE)</f>
        <v>2000000</v>
      </c>
      <c r="O1063" s="58">
        <v>388855.18997976789</v>
      </c>
      <c r="P1063" s="58">
        <v>17481000</v>
      </c>
      <c r="Q1063" s="58">
        <v>0</v>
      </c>
      <c r="R1063" s="12">
        <v>68255</v>
      </c>
      <c r="S1063" s="12" t="s">
        <v>88</v>
      </c>
      <c r="T1063" s="12" t="s">
        <v>89</v>
      </c>
      <c r="U1063" s="12" t="s">
        <v>10</v>
      </c>
      <c r="V1063" s="12">
        <v>4</v>
      </c>
      <c r="W1063" s="12">
        <v>0</v>
      </c>
      <c r="X1063" s="12">
        <v>0</v>
      </c>
      <c r="Y1063" s="59">
        <v>0.76164383561643834</v>
      </c>
      <c r="Z1063" s="59">
        <v>38.783561643835618</v>
      </c>
      <c r="AA1063" s="12">
        <v>1</v>
      </c>
      <c r="AB1063" s="12">
        <v>2</v>
      </c>
      <c r="AC1063" s="12">
        <v>2</v>
      </c>
      <c r="AD1063" s="12">
        <v>3</v>
      </c>
      <c r="AE1063" s="12">
        <v>1</v>
      </c>
      <c r="AF1063" s="58" t="s">
        <v>10</v>
      </c>
      <c r="AG1063" s="66">
        <f t="shared" si="222"/>
        <v>0.17731972999325596</v>
      </c>
      <c r="AH1063" s="67">
        <f t="shared" si="223"/>
        <v>6.7936666666666667</v>
      </c>
      <c r="AI1063" s="67">
        <f t="shared" si="224"/>
        <v>0.27333299999999999</v>
      </c>
      <c r="AJ1063" s="67">
        <f t="shared" si="225"/>
        <v>0.80313366666666663</v>
      </c>
      <c r="AK1063" s="67">
        <f t="shared" si="226"/>
        <v>0.80313366666666663</v>
      </c>
      <c r="AL1063" s="67">
        <f t="shared" si="227"/>
        <v>0</v>
      </c>
      <c r="AM1063" s="59">
        <f>VLOOKUP(AG1063,'SCORE TALLER'!$AC$2:$AD$10,2,TRUE)*AM$2</f>
        <v>0</v>
      </c>
      <c r="AN1063" s="59">
        <f>VLOOKUP(AD1063,'SCORE TALLER'!$W$2:$X$10,2,TRUE)*AN$2</f>
        <v>0.32</v>
      </c>
      <c r="AO1063" s="59">
        <f>VLOOKUP(AB1063,'SCORE TALLER'!$S$2:$T$10,2,FALSE)*AO$2</f>
        <v>0.04</v>
      </c>
      <c r="AP1063" s="59">
        <f>VLOOKUP(AH1063,'SCORE TALLER'!$AE$2:$AF$10,2,TRUE)*AP$2</f>
        <v>0.08</v>
      </c>
      <c r="AQ1063" s="59">
        <f>VLOOKUP(AI1063,'SCORE TALLER'!$AG$2:$AH$10,2,TRUE)*AQ$2</f>
        <v>0.4</v>
      </c>
      <c r="AR1063" s="59">
        <f>VLOOKUP(AC1063,'SCORE TALLER'!$U$2:$V$10,2,FALSE)*AR$2</f>
        <v>0.04</v>
      </c>
      <c r="AS1063" s="59">
        <f>VLOOKUP(AE1063,'SCORE TALLER'!$Y$2:$Z$10,2,FALSE)*AS$2</f>
        <v>0.03</v>
      </c>
      <c r="AT1063" s="59">
        <f>VLOOKUP(Z1063,'SCORE TALLER'!$O$2:$P$10,2,TRUE)*AT$2</f>
        <v>0.03</v>
      </c>
      <c r="AU1063" s="59">
        <f>VLOOKUP(S1063,'SCORE TALLER'!$A$2:$B$10,2,FALSE)*AU$2</f>
        <v>0.25</v>
      </c>
      <c r="AV1063" s="59">
        <f>VLOOKUP(AJ1063,'SCORE TALLER'!$AI$2:$AJ$10,2,TRUE)*AV$2</f>
        <v>0.25</v>
      </c>
      <c r="AW1063" s="59">
        <f>VLOOKUP(AK1063,'SCORE TALLER'!$AK$2:$AL$10,2,TRUE)*AW$2</f>
        <v>0.25</v>
      </c>
      <c r="AX1063" s="59">
        <f>VLOOKUP(T1063,'SCORE TALLER'!$C$2:$D$10,2,FALSE)*AX$2</f>
        <v>0</v>
      </c>
      <c r="AY1063" s="59">
        <f>VLOOKUP(W1063,'SCORE TALLER'!$I$2:$J$10,2,TRUE)*AY$2</f>
        <v>0</v>
      </c>
      <c r="AZ1063" s="59">
        <f>VLOOKUP(X1063,'SCORE TALLER'!$K$2:$L$10,2,TRUE)*AZ$2</f>
        <v>0</v>
      </c>
      <c r="BA1063" s="59">
        <f>VLOOKUP(U1063,'SCORE TALLER'!$E$2:$F$10,2,FALSE)*BA$2</f>
        <v>0</v>
      </c>
      <c r="BB1063" s="59">
        <f>VLOOKUP(Y1063,'SCORE TALLER'!$M$2:$N$10,2,TRUE)*BB$2</f>
        <v>0.05</v>
      </c>
      <c r="BC1063" s="59">
        <f>VLOOKUP(AA1063,'SCORE TALLER'!$Q$2:$R$10,2,FALSE)*BC$2</f>
        <v>0.05</v>
      </c>
      <c r="BD1063" s="59">
        <f>VLOOKUP(V1063,'SCORE TALLER'!$G$2:$H$10,2,FALSE)*BD$2</f>
        <v>0</v>
      </c>
      <c r="BE1063" s="59">
        <f>VLOOKUP(AF1063,'SCORE TALLER'!$AA$2:$AB$10,2,FALSE)*BE$2</f>
        <v>0</v>
      </c>
      <c r="BF1063" s="59">
        <f>VLOOKUP(AL1063,'SCORE TALLER'!$AM$2:$AN$10,2,TRUE)*BF$2</f>
        <v>0</v>
      </c>
      <c r="BG1063" s="67">
        <f t="shared" si="230"/>
        <v>1.7900000000000003</v>
      </c>
      <c r="BH1063" s="67" t="str">
        <f>VLOOKUP(BG1063,'SCORE TALLER'!$AP$2:$AQ$7,2,TRUE)</f>
        <v>2. Normal</v>
      </c>
      <c r="BI1063" s="67" t="str">
        <f t="shared" si="231"/>
        <v>LBZ</v>
      </c>
      <c r="BJ1063" s="67" t="str">
        <f t="shared" si="231"/>
        <v>A</v>
      </c>
      <c r="BK1063" s="67" t="str">
        <f t="shared" si="232"/>
        <v>A</v>
      </c>
      <c r="BL1063" s="86">
        <f t="shared" si="229"/>
        <v>2409401</v>
      </c>
      <c r="BM1063" s="86">
        <f t="shared" si="233"/>
        <v>0</v>
      </c>
    </row>
    <row r="1064" spans="1:65" x14ac:dyDescent="0.3">
      <c r="A1064" s="57">
        <v>62820002</v>
      </c>
      <c r="B1064" s="12" t="s">
        <v>1202</v>
      </c>
      <c r="C1064" s="58" t="s">
        <v>105</v>
      </c>
      <c r="D1064" s="58" t="s">
        <v>114</v>
      </c>
      <c r="E1064" s="58">
        <v>206167</v>
      </c>
      <c r="F1064" s="58">
        <v>1711377</v>
      </c>
      <c r="G1064" s="58">
        <f t="shared" si="220"/>
        <v>1111756</v>
      </c>
      <c r="H1064" s="58">
        <f t="shared" si="221"/>
        <v>1111756</v>
      </c>
      <c r="I1064" s="58">
        <v>1711000</v>
      </c>
      <c r="J1064" s="58">
        <v>113823</v>
      </c>
      <c r="K1064" s="58">
        <v>0</v>
      </c>
      <c r="L1064" s="58">
        <v>0</v>
      </c>
      <c r="M1064" s="58">
        <v>599621</v>
      </c>
      <c r="N1064" s="58">
        <f>VLOOKUP(AD1064,'tabla ingresos'!$A$3:$D$15,4,FALSE)</f>
        <v>2000000</v>
      </c>
      <c r="O1064" s="58">
        <v>358333.79882015585</v>
      </c>
      <c r="P1064" s="58">
        <v>18737000</v>
      </c>
      <c r="Q1064" s="58">
        <v>0</v>
      </c>
      <c r="R1064" s="12">
        <v>11001</v>
      </c>
      <c r="S1064" s="12" t="s">
        <v>88</v>
      </c>
      <c r="T1064" s="12" t="s">
        <v>89</v>
      </c>
      <c r="U1064" s="12" t="s">
        <v>10</v>
      </c>
      <c r="V1064" s="12">
        <v>4</v>
      </c>
      <c r="W1064" s="12">
        <v>0</v>
      </c>
      <c r="X1064" s="12">
        <v>0</v>
      </c>
      <c r="Y1064" s="59">
        <v>0.90136986301369859</v>
      </c>
      <c r="Z1064" s="59">
        <v>40.106849315068494</v>
      </c>
      <c r="AA1064" s="12">
        <v>2</v>
      </c>
      <c r="AB1064" s="12">
        <v>2</v>
      </c>
      <c r="AC1064" s="12">
        <v>2</v>
      </c>
      <c r="AD1064" s="12">
        <v>3</v>
      </c>
      <c r="AE1064" s="12">
        <v>1</v>
      </c>
      <c r="AF1064" s="58" t="s">
        <v>10</v>
      </c>
      <c r="AG1064" s="66">
        <f t="shared" si="222"/>
        <v>0.15738559960671861</v>
      </c>
      <c r="AH1064" s="67">
        <f t="shared" si="223"/>
        <v>6.8161256666666663</v>
      </c>
      <c r="AI1064" s="67">
        <f t="shared" si="224"/>
        <v>0.268596</v>
      </c>
      <c r="AJ1064" s="67">
        <f t="shared" si="225"/>
        <v>0.37058533333333332</v>
      </c>
      <c r="AK1064" s="67">
        <f t="shared" si="226"/>
        <v>0.37058533333333332</v>
      </c>
      <c r="AL1064" s="67">
        <f t="shared" si="227"/>
        <v>0</v>
      </c>
      <c r="AM1064" s="59">
        <f>VLOOKUP(AG1064,'SCORE TALLER'!$AC$2:$AD$10,2,TRUE)*AM$2</f>
        <v>0</v>
      </c>
      <c r="AN1064" s="59">
        <f>VLOOKUP(AD1064,'SCORE TALLER'!$W$2:$X$10,2,TRUE)*AN$2</f>
        <v>0.32</v>
      </c>
      <c r="AO1064" s="59">
        <f>VLOOKUP(AB1064,'SCORE TALLER'!$S$2:$T$10,2,FALSE)*AO$2</f>
        <v>0.04</v>
      </c>
      <c r="AP1064" s="59">
        <f>VLOOKUP(AH1064,'SCORE TALLER'!$AE$2:$AF$10,2,TRUE)*AP$2</f>
        <v>0.08</v>
      </c>
      <c r="AQ1064" s="59">
        <f>VLOOKUP(AI1064,'SCORE TALLER'!$AG$2:$AH$10,2,TRUE)*AQ$2</f>
        <v>0.4</v>
      </c>
      <c r="AR1064" s="59">
        <f>VLOOKUP(AC1064,'SCORE TALLER'!$U$2:$V$10,2,FALSE)*AR$2</f>
        <v>0.04</v>
      </c>
      <c r="AS1064" s="59">
        <f>VLOOKUP(AE1064,'SCORE TALLER'!$Y$2:$Z$10,2,FALSE)*AS$2</f>
        <v>0.03</v>
      </c>
      <c r="AT1064" s="59">
        <f>VLOOKUP(Z1064,'SCORE TALLER'!$O$2:$P$10,2,TRUE)*AT$2</f>
        <v>0.03</v>
      </c>
      <c r="AU1064" s="59">
        <f>VLOOKUP(S1064,'SCORE TALLER'!$A$2:$B$10,2,FALSE)*AU$2</f>
        <v>0.25</v>
      </c>
      <c r="AV1064" s="59">
        <f>VLOOKUP(AJ1064,'SCORE TALLER'!$AI$2:$AJ$10,2,TRUE)*AV$2</f>
        <v>0.25</v>
      </c>
      <c r="AW1064" s="59">
        <f>VLOOKUP(AK1064,'SCORE TALLER'!$AK$2:$AL$10,2,TRUE)*AW$2</f>
        <v>0.25</v>
      </c>
      <c r="AX1064" s="59">
        <f>VLOOKUP(T1064,'SCORE TALLER'!$C$2:$D$10,2,FALSE)*AX$2</f>
        <v>0</v>
      </c>
      <c r="AY1064" s="59">
        <f>VLOOKUP(W1064,'SCORE TALLER'!$I$2:$J$10,2,TRUE)*AY$2</f>
        <v>0</v>
      </c>
      <c r="AZ1064" s="59">
        <f>VLOOKUP(X1064,'SCORE TALLER'!$K$2:$L$10,2,TRUE)*AZ$2</f>
        <v>0</v>
      </c>
      <c r="BA1064" s="59">
        <f>VLOOKUP(U1064,'SCORE TALLER'!$E$2:$F$10,2,FALSE)*BA$2</f>
        <v>0</v>
      </c>
      <c r="BB1064" s="59">
        <f>VLOOKUP(Y1064,'SCORE TALLER'!$M$2:$N$10,2,TRUE)*BB$2</f>
        <v>0.05</v>
      </c>
      <c r="BC1064" s="59">
        <f>VLOOKUP(AA1064,'SCORE TALLER'!$Q$2:$R$10,2,FALSE)*BC$2</f>
        <v>0</v>
      </c>
      <c r="BD1064" s="59">
        <f>VLOOKUP(V1064,'SCORE TALLER'!$G$2:$H$10,2,FALSE)*BD$2</f>
        <v>0</v>
      </c>
      <c r="BE1064" s="59">
        <f>VLOOKUP(AF1064,'SCORE TALLER'!$AA$2:$AB$10,2,FALSE)*BE$2</f>
        <v>0</v>
      </c>
      <c r="BF1064" s="59">
        <f>VLOOKUP(AL1064,'SCORE TALLER'!$AM$2:$AN$10,2,TRUE)*BF$2</f>
        <v>0</v>
      </c>
      <c r="BG1064" s="67">
        <f t="shared" si="230"/>
        <v>1.7400000000000002</v>
      </c>
      <c r="BH1064" s="67" t="str">
        <f>VLOOKUP(BG1064,'SCORE TALLER'!$AP$2:$AQ$7,2,TRUE)</f>
        <v>2. Normal</v>
      </c>
      <c r="BI1064" s="67" t="str">
        <f t="shared" si="231"/>
        <v>LBZ</v>
      </c>
      <c r="BJ1064" s="67" t="str">
        <f t="shared" si="231"/>
        <v>A</v>
      </c>
      <c r="BK1064" s="67" t="str">
        <f t="shared" si="232"/>
        <v>A</v>
      </c>
      <c r="BL1064" s="86">
        <f t="shared" si="229"/>
        <v>1111756</v>
      </c>
      <c r="BM1064" s="86">
        <f t="shared" si="233"/>
        <v>0</v>
      </c>
    </row>
    <row r="1065" spans="1:65" x14ac:dyDescent="0.3">
      <c r="A1065" s="57">
        <v>2008664268</v>
      </c>
      <c r="B1065" s="12" t="s">
        <v>1203</v>
      </c>
      <c r="C1065" s="58" t="s">
        <v>105</v>
      </c>
      <c r="D1065" s="58" t="s">
        <v>116</v>
      </c>
      <c r="E1065" s="58"/>
      <c r="F1065" s="58">
        <v>36047451</v>
      </c>
      <c r="G1065" s="58">
        <f t="shared" si="220"/>
        <v>34461331</v>
      </c>
      <c r="H1065" s="58">
        <f t="shared" si="221"/>
        <v>0</v>
      </c>
      <c r="I1065" s="58">
        <v>6000000</v>
      </c>
      <c r="J1065" s="58">
        <v>827510</v>
      </c>
      <c r="K1065" s="58">
        <v>0</v>
      </c>
      <c r="L1065" s="58">
        <v>36500000</v>
      </c>
      <c r="M1065" s="58">
        <v>1586120</v>
      </c>
      <c r="N1065" s="58">
        <f>VLOOKUP(AD1065,'tabla ingresos'!$A$3:$D$15,4,FALSE)</f>
        <v>4000000</v>
      </c>
      <c r="O1065" s="58">
        <v>99276.970017716623</v>
      </c>
      <c r="P1065" s="58">
        <v>4463000</v>
      </c>
      <c r="Q1065" s="58">
        <v>0</v>
      </c>
      <c r="R1065" s="12">
        <v>68001</v>
      </c>
      <c r="S1065" s="12" t="s">
        <v>86</v>
      </c>
      <c r="T1065" s="12" t="s">
        <v>89</v>
      </c>
      <c r="U1065" s="12" t="s">
        <v>10</v>
      </c>
      <c r="V1065" s="12">
        <v>4</v>
      </c>
      <c r="W1065" s="12">
        <v>0</v>
      </c>
      <c r="X1065" s="12">
        <v>0</v>
      </c>
      <c r="Y1065" s="59">
        <v>3.2383561643835614</v>
      </c>
      <c r="Z1065" s="59">
        <v>32.989041095890414</v>
      </c>
      <c r="AA1065" s="12">
        <v>1</v>
      </c>
      <c r="AB1065" s="12">
        <v>5</v>
      </c>
      <c r="AC1065" s="12">
        <v>4</v>
      </c>
      <c r="AD1065" s="12">
        <v>5</v>
      </c>
      <c r="AE1065" s="12">
        <v>1</v>
      </c>
      <c r="AF1065" s="58" t="s">
        <v>10</v>
      </c>
      <c r="AG1065" s="66">
        <f t="shared" si="222"/>
        <v>0.15446449500295278</v>
      </c>
      <c r="AH1065" s="67">
        <f t="shared" si="223"/>
        <v>6.751741833333333</v>
      </c>
      <c r="AI1065" s="67">
        <f t="shared" si="224"/>
        <v>0.26435333333333333</v>
      </c>
      <c r="AJ1065" s="67">
        <f t="shared" si="225"/>
        <v>5.7435551666666669</v>
      </c>
      <c r="AK1065" s="67">
        <f t="shared" si="226"/>
        <v>0</v>
      </c>
      <c r="AL1065" s="67">
        <f t="shared" si="227"/>
        <v>0</v>
      </c>
      <c r="AM1065" s="59">
        <f>VLOOKUP(AG1065,'SCORE TALLER'!$AC$2:$AD$10,2,TRUE)*AM$2</f>
        <v>0</v>
      </c>
      <c r="AN1065" s="59">
        <f>VLOOKUP(AD1065,'SCORE TALLER'!$W$2:$X$10,2,TRUE)*AN$2</f>
        <v>0.24</v>
      </c>
      <c r="AO1065" s="59">
        <f>VLOOKUP(AB1065,'SCORE TALLER'!$S$2:$T$10,2,FALSE)*AO$2</f>
        <v>0.01</v>
      </c>
      <c r="AP1065" s="59">
        <f>VLOOKUP(AH1065,'SCORE TALLER'!$AE$2:$AF$10,2,TRUE)*AP$2</f>
        <v>0.08</v>
      </c>
      <c r="AQ1065" s="59">
        <f>VLOOKUP(AI1065,'SCORE TALLER'!$AG$2:$AH$10,2,TRUE)*AQ$2</f>
        <v>0.4</v>
      </c>
      <c r="AR1065" s="59">
        <f>VLOOKUP(AC1065,'SCORE TALLER'!$U$2:$V$10,2,FALSE)*AR$2</f>
        <v>0.02</v>
      </c>
      <c r="AS1065" s="59">
        <f>VLOOKUP(AE1065,'SCORE TALLER'!$Y$2:$Z$10,2,FALSE)*AS$2</f>
        <v>0.03</v>
      </c>
      <c r="AT1065" s="59">
        <f>VLOOKUP(Z1065,'SCORE TALLER'!$O$2:$P$10,2,TRUE)*AT$2</f>
        <v>0.04</v>
      </c>
      <c r="AU1065" s="59">
        <f>VLOOKUP(S1065,'SCORE TALLER'!$A$2:$B$10,2,FALSE)*AU$2</f>
        <v>0.05</v>
      </c>
      <c r="AV1065" s="59">
        <f>VLOOKUP(AJ1065,'SCORE TALLER'!$AI$2:$AJ$10,2,TRUE)*AV$2</f>
        <v>0</v>
      </c>
      <c r="AW1065" s="59">
        <f>VLOOKUP(AK1065,'SCORE TALLER'!$AK$2:$AL$10,2,TRUE)*AW$2</f>
        <v>0.25</v>
      </c>
      <c r="AX1065" s="59">
        <f>VLOOKUP(T1065,'SCORE TALLER'!$C$2:$D$10,2,FALSE)*AX$2</f>
        <v>0</v>
      </c>
      <c r="AY1065" s="59">
        <f>VLOOKUP(W1065,'SCORE TALLER'!$I$2:$J$10,2,TRUE)*AY$2</f>
        <v>0</v>
      </c>
      <c r="AZ1065" s="59">
        <f>VLOOKUP(X1065,'SCORE TALLER'!$K$2:$L$10,2,TRUE)*AZ$2</f>
        <v>0</v>
      </c>
      <c r="BA1065" s="59">
        <f>VLOOKUP(U1065,'SCORE TALLER'!$E$2:$F$10,2,FALSE)*BA$2</f>
        <v>0</v>
      </c>
      <c r="BB1065" s="59">
        <f>VLOOKUP(Y1065,'SCORE TALLER'!$M$2:$N$10,2,TRUE)*BB$2</f>
        <v>0.04</v>
      </c>
      <c r="BC1065" s="59">
        <f>VLOOKUP(AA1065,'SCORE TALLER'!$Q$2:$R$10,2,FALSE)*BC$2</f>
        <v>0.05</v>
      </c>
      <c r="BD1065" s="59">
        <f>VLOOKUP(V1065,'SCORE TALLER'!$G$2:$H$10,2,FALSE)*BD$2</f>
        <v>0</v>
      </c>
      <c r="BE1065" s="59">
        <f>VLOOKUP(AF1065,'SCORE TALLER'!$AA$2:$AB$10,2,FALSE)*BE$2</f>
        <v>0</v>
      </c>
      <c r="BF1065" s="59">
        <f>VLOOKUP(AL1065,'SCORE TALLER'!$AM$2:$AN$10,2,TRUE)*BF$2</f>
        <v>0</v>
      </c>
      <c r="BG1065" s="67">
        <f t="shared" si="230"/>
        <v>1.2100000000000002</v>
      </c>
      <c r="BH1065" s="67" t="str">
        <f>VLOOKUP(BG1065,'SCORE TALLER'!$AP$2:$AQ$7,2,TRUE)</f>
        <v>2. Normal</v>
      </c>
      <c r="BI1065" s="67" t="str">
        <f t="shared" si="231"/>
        <v>LBZ</v>
      </c>
      <c r="BJ1065" s="67" t="str">
        <f t="shared" si="231"/>
        <v>A</v>
      </c>
      <c r="BK1065" s="67" t="str">
        <f t="shared" si="232"/>
        <v>A</v>
      </c>
      <c r="BL1065" s="86">
        <f t="shared" si="229"/>
        <v>0</v>
      </c>
      <c r="BM1065" s="86">
        <f t="shared" si="233"/>
        <v>0</v>
      </c>
    </row>
    <row r="1066" spans="1:65" x14ac:dyDescent="0.3">
      <c r="A1066" s="57">
        <v>2262802006</v>
      </c>
      <c r="B1066" s="12" t="s">
        <v>1204</v>
      </c>
      <c r="C1066" s="58" t="s">
        <v>107</v>
      </c>
      <c r="D1066" s="58" t="s">
        <v>114</v>
      </c>
      <c r="E1066" s="58">
        <v>54334</v>
      </c>
      <c r="F1066" s="58">
        <v>1740298</v>
      </c>
      <c r="G1066" s="58">
        <f t="shared" si="220"/>
        <v>1008996</v>
      </c>
      <c r="H1066" s="58">
        <f t="shared" si="221"/>
        <v>1008996</v>
      </c>
      <c r="I1066" s="58" t="e">
        <v>#N/A</v>
      </c>
      <c r="J1066" s="58">
        <v>224626</v>
      </c>
      <c r="K1066" s="58">
        <v>0</v>
      </c>
      <c r="L1066" s="58">
        <v>0</v>
      </c>
      <c r="M1066" s="58">
        <v>731302</v>
      </c>
      <c r="N1066" s="58">
        <f>VLOOKUP(AD1066,'tabla ingresos'!$A$3:$D$15,4,FALSE)</f>
        <v>2000000</v>
      </c>
      <c r="O1066" s="58">
        <v>0</v>
      </c>
      <c r="P1066" s="58">
        <v>0</v>
      </c>
      <c r="Q1066" s="58">
        <v>0</v>
      </c>
      <c r="R1066" s="12">
        <v>5129</v>
      </c>
      <c r="S1066" s="12" t="s">
        <v>88</v>
      </c>
      <c r="T1066" s="12" t="s">
        <v>89</v>
      </c>
      <c r="U1066" s="12" t="s">
        <v>10</v>
      </c>
      <c r="V1066" s="12">
        <v>4</v>
      </c>
      <c r="W1066" s="12">
        <v>0</v>
      </c>
      <c r="X1066" s="12">
        <v>0</v>
      </c>
      <c r="Y1066" s="59">
        <v>1.1260273972602739</v>
      </c>
      <c r="Z1066" s="59">
        <v>25.964383561643835</v>
      </c>
      <c r="AA1066" s="12">
        <v>1</v>
      </c>
      <c r="AB1066" s="12">
        <v>2</v>
      </c>
      <c r="AC1066" s="12">
        <v>3</v>
      </c>
      <c r="AD1066" s="12">
        <v>3</v>
      </c>
      <c r="AE1066" s="12">
        <v>1</v>
      </c>
      <c r="AF1066" s="58" t="s">
        <v>91</v>
      </c>
      <c r="AG1066" s="66">
        <f t="shared" si="222"/>
        <v>7.4875333333333335E-2</v>
      </c>
      <c r="AH1066" s="67">
        <f t="shared" si="223"/>
        <v>0.5800993333333333</v>
      </c>
      <c r="AI1066" s="67">
        <f t="shared" si="224"/>
        <v>0.26187866666666665</v>
      </c>
      <c r="AJ1066" s="67">
        <f t="shared" si="225"/>
        <v>0.33633200000000002</v>
      </c>
      <c r="AK1066" s="67">
        <f t="shared" si="226"/>
        <v>0.33633200000000002</v>
      </c>
      <c r="AL1066" s="67">
        <f t="shared" si="227"/>
        <v>0</v>
      </c>
      <c r="AM1066" s="59">
        <f>VLOOKUP(AG1066,'SCORE TALLER'!$AC$2:$AD$10,2,TRUE)*AM$2</f>
        <v>0</v>
      </c>
      <c r="AN1066" s="59">
        <f>VLOOKUP(AD1066,'SCORE TALLER'!$W$2:$X$10,2,TRUE)*AN$2</f>
        <v>0.32</v>
      </c>
      <c r="AO1066" s="59">
        <f>VLOOKUP(AB1066,'SCORE TALLER'!$S$2:$T$10,2,FALSE)*AO$2</f>
        <v>0.04</v>
      </c>
      <c r="AP1066" s="59">
        <f>VLOOKUP(AH1066,'SCORE TALLER'!$AE$2:$AF$10,2,TRUE)*AP$2</f>
        <v>0</v>
      </c>
      <c r="AQ1066" s="59">
        <f>VLOOKUP(AI1066,'SCORE TALLER'!$AG$2:$AH$10,2,TRUE)*AQ$2</f>
        <v>0.4</v>
      </c>
      <c r="AR1066" s="59">
        <f>VLOOKUP(AC1066,'SCORE TALLER'!$U$2:$V$10,2,FALSE)*AR$2</f>
        <v>0.03</v>
      </c>
      <c r="AS1066" s="59">
        <f>VLOOKUP(AE1066,'SCORE TALLER'!$Y$2:$Z$10,2,FALSE)*AS$2</f>
        <v>0.03</v>
      </c>
      <c r="AT1066" s="59">
        <f>VLOOKUP(Z1066,'SCORE TALLER'!$O$2:$P$10,2,TRUE)*AT$2</f>
        <v>0.04</v>
      </c>
      <c r="AU1066" s="59">
        <f>VLOOKUP(S1066,'SCORE TALLER'!$A$2:$B$10,2,FALSE)*AU$2</f>
        <v>0.25</v>
      </c>
      <c r="AV1066" s="59">
        <f>VLOOKUP(AJ1066,'SCORE TALLER'!$AI$2:$AJ$10,2,TRUE)*AV$2</f>
        <v>0.25</v>
      </c>
      <c r="AW1066" s="59">
        <f>VLOOKUP(AK1066,'SCORE TALLER'!$AK$2:$AL$10,2,TRUE)*AW$2</f>
        <v>0.25</v>
      </c>
      <c r="AX1066" s="59">
        <f>VLOOKUP(T1066,'SCORE TALLER'!$C$2:$D$10,2,FALSE)*AX$2</f>
        <v>0</v>
      </c>
      <c r="AY1066" s="59">
        <f>VLOOKUP(W1066,'SCORE TALLER'!$I$2:$J$10,2,TRUE)*AY$2</f>
        <v>0</v>
      </c>
      <c r="AZ1066" s="59">
        <f>VLOOKUP(X1066,'SCORE TALLER'!$K$2:$L$10,2,TRUE)*AZ$2</f>
        <v>0</v>
      </c>
      <c r="BA1066" s="59">
        <f>VLOOKUP(U1066,'SCORE TALLER'!$E$2:$F$10,2,FALSE)*BA$2</f>
        <v>0</v>
      </c>
      <c r="BB1066" s="59">
        <f>VLOOKUP(Y1066,'SCORE TALLER'!$M$2:$N$10,2,TRUE)*BB$2</f>
        <v>0.05</v>
      </c>
      <c r="BC1066" s="59">
        <f>VLOOKUP(AA1066,'SCORE TALLER'!$Q$2:$R$10,2,FALSE)*BC$2</f>
        <v>0.05</v>
      </c>
      <c r="BD1066" s="59">
        <f>VLOOKUP(V1066,'SCORE TALLER'!$G$2:$H$10,2,FALSE)*BD$2</f>
        <v>0</v>
      </c>
      <c r="BE1066" s="59">
        <f>VLOOKUP(AF1066,'SCORE TALLER'!$AA$2:$AB$10,2,FALSE)*BE$2</f>
        <v>0.30000000000000004</v>
      </c>
      <c r="BF1066" s="59">
        <f>VLOOKUP(AL1066,'SCORE TALLER'!$AM$2:$AN$10,2,TRUE)*BF$2</f>
        <v>0</v>
      </c>
      <c r="BG1066" s="67">
        <f t="shared" si="230"/>
        <v>2.0100000000000002</v>
      </c>
      <c r="BH1066" s="67" t="str">
        <f>VLOOKUP(BG1066,'SCORE TALLER'!$AP$2:$AQ$7,2,TRUE)</f>
        <v>3. Medio</v>
      </c>
      <c r="BI1066" s="67" t="str">
        <f t="shared" si="231"/>
        <v>LBZ</v>
      </c>
      <c r="BJ1066" s="67" t="str">
        <f t="shared" si="231"/>
        <v>A</v>
      </c>
      <c r="BK1066" s="67" t="str">
        <f t="shared" si="232"/>
        <v>SIN</v>
      </c>
      <c r="BL1066" s="86">
        <f t="shared" si="229"/>
        <v>1008996</v>
      </c>
      <c r="BM1066" s="86">
        <f t="shared" si="233"/>
        <v>0</v>
      </c>
    </row>
    <row r="1067" spans="1:65" x14ac:dyDescent="0.3">
      <c r="A1067" s="57">
        <v>2008262282</v>
      </c>
      <c r="B1067" s="12" t="s">
        <v>1205</v>
      </c>
      <c r="C1067" s="58" t="s">
        <v>105</v>
      </c>
      <c r="D1067" s="58" t="s">
        <v>115</v>
      </c>
      <c r="E1067" s="58"/>
      <c r="F1067" s="58">
        <v>3121440</v>
      </c>
      <c r="G1067" s="58">
        <f t="shared" si="220"/>
        <v>2742622</v>
      </c>
      <c r="H1067" s="58">
        <f t="shared" si="221"/>
        <v>0</v>
      </c>
      <c r="I1067" s="58">
        <v>3121000</v>
      </c>
      <c r="J1067" s="58">
        <v>197385</v>
      </c>
      <c r="K1067" s="58">
        <v>0</v>
      </c>
      <c r="L1067" s="58">
        <v>3000000</v>
      </c>
      <c r="M1067" s="58">
        <v>378818</v>
      </c>
      <c r="N1067" s="58">
        <f>VLOOKUP(AD1067,'tabla ingresos'!$A$3:$D$15,4,FALSE)</f>
        <v>1000000</v>
      </c>
      <c r="O1067" s="58">
        <v>197946.9868295723</v>
      </c>
      <c r="P1067" s="58">
        <v>8135000</v>
      </c>
      <c r="Q1067" s="58">
        <v>0</v>
      </c>
      <c r="R1067" s="12">
        <v>68418</v>
      </c>
      <c r="S1067" s="12" t="s">
        <v>87</v>
      </c>
      <c r="T1067" s="12" t="s">
        <v>89</v>
      </c>
      <c r="U1067" s="12" t="s">
        <v>10</v>
      </c>
      <c r="V1067" s="12">
        <v>4</v>
      </c>
      <c r="W1067" s="12">
        <v>0</v>
      </c>
      <c r="X1067" s="12">
        <v>0</v>
      </c>
      <c r="Y1067" s="59">
        <v>1.1643835616438356</v>
      </c>
      <c r="Z1067" s="59">
        <v>29.126027397260273</v>
      </c>
      <c r="AA1067" s="12">
        <v>1</v>
      </c>
      <c r="AB1067" s="12">
        <v>2</v>
      </c>
      <c r="AC1067" s="12">
        <v>1</v>
      </c>
      <c r="AD1067" s="12">
        <v>2</v>
      </c>
      <c r="AE1067" s="12">
        <v>1</v>
      </c>
      <c r="AF1067" s="58" t="s">
        <v>10</v>
      </c>
      <c r="AG1067" s="66">
        <f t="shared" si="222"/>
        <v>0.26355465788638155</v>
      </c>
      <c r="AH1067" s="67">
        <f t="shared" si="223"/>
        <v>7.504293333333333</v>
      </c>
      <c r="AI1067" s="67">
        <f t="shared" si="224"/>
        <v>0.25254533333333334</v>
      </c>
      <c r="AJ1067" s="67">
        <f t="shared" si="225"/>
        <v>1.8284146666666667</v>
      </c>
      <c r="AK1067" s="67">
        <f t="shared" si="226"/>
        <v>0</v>
      </c>
      <c r="AL1067" s="67">
        <f t="shared" si="227"/>
        <v>0</v>
      </c>
      <c r="AM1067" s="59">
        <f>VLOOKUP(AG1067,'SCORE TALLER'!$AC$2:$AD$10,2,TRUE)*AM$2</f>
        <v>0</v>
      </c>
      <c r="AN1067" s="59">
        <f>VLOOKUP(AD1067,'SCORE TALLER'!$W$2:$X$10,2,TRUE)*AN$2</f>
        <v>0.32</v>
      </c>
      <c r="AO1067" s="59">
        <f>VLOOKUP(AB1067,'SCORE TALLER'!$S$2:$T$10,2,FALSE)*AO$2</f>
        <v>0.04</v>
      </c>
      <c r="AP1067" s="59">
        <f>VLOOKUP(AH1067,'SCORE TALLER'!$AE$2:$AF$10,2,TRUE)*AP$2</f>
        <v>0.08</v>
      </c>
      <c r="AQ1067" s="59">
        <f>VLOOKUP(AI1067,'SCORE TALLER'!$AG$2:$AH$10,2,TRUE)*AQ$2</f>
        <v>0.4</v>
      </c>
      <c r="AR1067" s="59">
        <f>VLOOKUP(AC1067,'SCORE TALLER'!$U$2:$V$10,2,FALSE)*AR$2</f>
        <v>0.05</v>
      </c>
      <c r="AS1067" s="59">
        <f>VLOOKUP(AE1067,'SCORE TALLER'!$Y$2:$Z$10,2,FALSE)*AS$2</f>
        <v>0.03</v>
      </c>
      <c r="AT1067" s="59">
        <f>VLOOKUP(Z1067,'SCORE TALLER'!$O$2:$P$10,2,TRUE)*AT$2</f>
        <v>0.04</v>
      </c>
      <c r="AU1067" s="59">
        <f>VLOOKUP(S1067,'SCORE TALLER'!$A$2:$B$10,2,FALSE)*AU$2</f>
        <v>0.15000000000000002</v>
      </c>
      <c r="AV1067" s="59">
        <f>VLOOKUP(AJ1067,'SCORE TALLER'!$AI$2:$AJ$10,2,TRUE)*AV$2</f>
        <v>0.2</v>
      </c>
      <c r="AW1067" s="59">
        <f>VLOOKUP(AK1067,'SCORE TALLER'!$AK$2:$AL$10,2,TRUE)*AW$2</f>
        <v>0.25</v>
      </c>
      <c r="AX1067" s="59">
        <f>VLOOKUP(T1067,'SCORE TALLER'!$C$2:$D$10,2,FALSE)*AX$2</f>
        <v>0</v>
      </c>
      <c r="AY1067" s="59">
        <f>VLOOKUP(W1067,'SCORE TALLER'!$I$2:$J$10,2,TRUE)*AY$2</f>
        <v>0</v>
      </c>
      <c r="AZ1067" s="59">
        <f>VLOOKUP(X1067,'SCORE TALLER'!$K$2:$L$10,2,TRUE)*AZ$2</f>
        <v>0</v>
      </c>
      <c r="BA1067" s="59">
        <f>VLOOKUP(U1067,'SCORE TALLER'!$E$2:$F$10,2,FALSE)*BA$2</f>
        <v>0</v>
      </c>
      <c r="BB1067" s="59">
        <f>VLOOKUP(Y1067,'SCORE TALLER'!$M$2:$N$10,2,TRUE)*BB$2</f>
        <v>0.05</v>
      </c>
      <c r="BC1067" s="59">
        <f>VLOOKUP(AA1067,'SCORE TALLER'!$Q$2:$R$10,2,FALSE)*BC$2</f>
        <v>0.05</v>
      </c>
      <c r="BD1067" s="59">
        <f>VLOOKUP(V1067,'SCORE TALLER'!$G$2:$H$10,2,FALSE)*BD$2</f>
        <v>0</v>
      </c>
      <c r="BE1067" s="59">
        <f>VLOOKUP(AF1067,'SCORE TALLER'!$AA$2:$AB$10,2,FALSE)*BE$2</f>
        <v>0</v>
      </c>
      <c r="BF1067" s="59">
        <f>VLOOKUP(AL1067,'SCORE TALLER'!$AM$2:$AN$10,2,TRUE)*BF$2</f>
        <v>0</v>
      </c>
      <c r="BG1067" s="67">
        <f t="shared" si="230"/>
        <v>1.6600000000000004</v>
      </c>
      <c r="BH1067" s="67" t="str">
        <f>VLOOKUP(BG1067,'SCORE TALLER'!$AP$2:$AQ$7,2,TRUE)</f>
        <v>2. Normal</v>
      </c>
      <c r="BI1067" s="67" t="str">
        <f t="shared" si="231"/>
        <v>LBZ</v>
      </c>
      <c r="BJ1067" s="67" t="str">
        <f t="shared" si="231"/>
        <v>A</v>
      </c>
      <c r="BK1067" s="67" t="str">
        <f t="shared" si="232"/>
        <v>A</v>
      </c>
      <c r="BL1067" s="86">
        <f t="shared" si="229"/>
        <v>0</v>
      </c>
      <c r="BM1067" s="86">
        <f t="shared" si="233"/>
        <v>0</v>
      </c>
    </row>
    <row r="1068" spans="1:65" x14ac:dyDescent="0.3">
      <c r="A1068" s="57">
        <v>4820062</v>
      </c>
      <c r="B1068" s="12" t="s">
        <v>1206</v>
      </c>
      <c r="C1068" s="58" t="s">
        <v>105</v>
      </c>
      <c r="D1068" s="58" t="s">
        <v>114</v>
      </c>
      <c r="E1068" s="58"/>
      <c r="F1068" s="58">
        <v>3035762</v>
      </c>
      <c r="G1068" s="58">
        <f t="shared" si="220"/>
        <v>1945142</v>
      </c>
      <c r="H1068" s="58">
        <f t="shared" si="221"/>
        <v>1945142</v>
      </c>
      <c r="I1068" s="58">
        <v>3036000</v>
      </c>
      <c r="J1068" s="58">
        <v>240294</v>
      </c>
      <c r="K1068" s="58">
        <v>0</v>
      </c>
      <c r="L1068" s="58">
        <v>0</v>
      </c>
      <c r="M1068" s="58">
        <v>1090620</v>
      </c>
      <c r="N1068" s="58">
        <f>VLOOKUP(AD1068,'tabla ingresos'!$A$3:$D$15,4,FALSE)</f>
        <v>3000000</v>
      </c>
      <c r="O1068" s="58">
        <v>122344.46226695976</v>
      </c>
      <c r="P1068" s="58">
        <v>5500000</v>
      </c>
      <c r="Q1068" s="58">
        <v>0</v>
      </c>
      <c r="R1068" s="12">
        <v>13052</v>
      </c>
      <c r="S1068" s="12" t="s">
        <v>88</v>
      </c>
      <c r="T1068" s="12" t="s">
        <v>89</v>
      </c>
      <c r="U1068" s="12" t="s">
        <v>10</v>
      </c>
      <c r="V1068" s="12">
        <v>4</v>
      </c>
      <c r="W1068" s="12">
        <v>0</v>
      </c>
      <c r="X1068" s="12">
        <v>0</v>
      </c>
      <c r="Y1068" s="59">
        <v>2.408219178082192</v>
      </c>
      <c r="Z1068" s="59">
        <v>39.150684931506852</v>
      </c>
      <c r="AA1068" s="12">
        <v>1</v>
      </c>
      <c r="AB1068" s="12">
        <v>2</v>
      </c>
      <c r="AC1068" s="12">
        <v>1</v>
      </c>
      <c r="AD1068" s="12">
        <v>4</v>
      </c>
      <c r="AE1068" s="12">
        <v>3</v>
      </c>
      <c r="AF1068" s="58" t="s">
        <v>10</v>
      </c>
      <c r="AG1068" s="66">
        <f t="shared" si="222"/>
        <v>8.0586324948213287E-2</v>
      </c>
      <c r="AH1068" s="67">
        <f t="shared" si="223"/>
        <v>1.896836</v>
      </c>
      <c r="AI1068" s="67">
        <f t="shared" si="224"/>
        <v>0.24235999999999999</v>
      </c>
      <c r="AJ1068" s="67">
        <f t="shared" si="225"/>
        <v>0.43225377777777779</v>
      </c>
      <c r="AK1068" s="67">
        <f t="shared" si="226"/>
        <v>0.43225377777777779</v>
      </c>
      <c r="AL1068" s="67">
        <f t="shared" si="227"/>
        <v>0</v>
      </c>
      <c r="AM1068" s="59">
        <f>VLOOKUP(AG1068,'SCORE TALLER'!$AC$2:$AD$10,2,TRUE)*AM$2</f>
        <v>0</v>
      </c>
      <c r="AN1068" s="59">
        <f>VLOOKUP(AD1068,'SCORE TALLER'!$W$2:$X$10,2,TRUE)*AN$2</f>
        <v>0.24</v>
      </c>
      <c r="AO1068" s="59">
        <f>VLOOKUP(AB1068,'SCORE TALLER'!$S$2:$T$10,2,FALSE)*AO$2</f>
        <v>0.04</v>
      </c>
      <c r="AP1068" s="59">
        <f>VLOOKUP(AH1068,'SCORE TALLER'!$AE$2:$AF$10,2,TRUE)*AP$2</f>
        <v>0</v>
      </c>
      <c r="AQ1068" s="59">
        <f>VLOOKUP(AI1068,'SCORE TALLER'!$AG$2:$AH$10,2,TRUE)*AQ$2</f>
        <v>0.4</v>
      </c>
      <c r="AR1068" s="59">
        <f>VLOOKUP(AC1068,'SCORE TALLER'!$U$2:$V$10,2,FALSE)*AR$2</f>
        <v>0.05</v>
      </c>
      <c r="AS1068" s="59">
        <f>VLOOKUP(AE1068,'SCORE TALLER'!$Y$2:$Z$10,2,FALSE)*AS$2</f>
        <v>0.02</v>
      </c>
      <c r="AT1068" s="59">
        <f>VLOOKUP(Z1068,'SCORE TALLER'!$O$2:$P$10,2,TRUE)*AT$2</f>
        <v>0.03</v>
      </c>
      <c r="AU1068" s="59">
        <f>VLOOKUP(S1068,'SCORE TALLER'!$A$2:$B$10,2,FALSE)*AU$2</f>
        <v>0.25</v>
      </c>
      <c r="AV1068" s="59">
        <f>VLOOKUP(AJ1068,'SCORE TALLER'!$AI$2:$AJ$10,2,TRUE)*AV$2</f>
        <v>0.25</v>
      </c>
      <c r="AW1068" s="59">
        <f>VLOOKUP(AK1068,'SCORE TALLER'!$AK$2:$AL$10,2,TRUE)*AW$2</f>
        <v>0.25</v>
      </c>
      <c r="AX1068" s="59">
        <f>VLOOKUP(T1068,'SCORE TALLER'!$C$2:$D$10,2,FALSE)*AX$2</f>
        <v>0</v>
      </c>
      <c r="AY1068" s="59">
        <f>VLOOKUP(W1068,'SCORE TALLER'!$I$2:$J$10,2,TRUE)*AY$2</f>
        <v>0</v>
      </c>
      <c r="AZ1068" s="59">
        <f>VLOOKUP(X1068,'SCORE TALLER'!$K$2:$L$10,2,TRUE)*AZ$2</f>
        <v>0</v>
      </c>
      <c r="BA1068" s="59">
        <f>VLOOKUP(U1068,'SCORE TALLER'!$E$2:$F$10,2,FALSE)*BA$2</f>
        <v>0</v>
      </c>
      <c r="BB1068" s="59">
        <f>VLOOKUP(Y1068,'SCORE TALLER'!$M$2:$N$10,2,TRUE)*BB$2</f>
        <v>0.04</v>
      </c>
      <c r="BC1068" s="59">
        <f>VLOOKUP(AA1068,'SCORE TALLER'!$Q$2:$R$10,2,FALSE)*BC$2</f>
        <v>0.05</v>
      </c>
      <c r="BD1068" s="59">
        <f>VLOOKUP(V1068,'SCORE TALLER'!$G$2:$H$10,2,FALSE)*BD$2</f>
        <v>0</v>
      </c>
      <c r="BE1068" s="59">
        <f>VLOOKUP(AF1068,'SCORE TALLER'!$AA$2:$AB$10,2,FALSE)*BE$2</f>
        <v>0</v>
      </c>
      <c r="BF1068" s="59">
        <f>VLOOKUP(AL1068,'SCORE TALLER'!$AM$2:$AN$10,2,TRUE)*BF$2</f>
        <v>0</v>
      </c>
      <c r="BG1068" s="67">
        <f t="shared" si="230"/>
        <v>1.62</v>
      </c>
      <c r="BH1068" s="67" t="str">
        <f>VLOOKUP(BG1068,'SCORE TALLER'!$AP$2:$AQ$7,2,TRUE)</f>
        <v>2. Normal</v>
      </c>
      <c r="BI1068" s="67" t="str">
        <f t="shared" si="231"/>
        <v>LBZ</v>
      </c>
      <c r="BJ1068" s="67" t="str">
        <f t="shared" si="231"/>
        <v>A</v>
      </c>
      <c r="BK1068" s="67" t="str">
        <f t="shared" si="232"/>
        <v>A</v>
      </c>
      <c r="BL1068" s="86">
        <f t="shared" si="229"/>
        <v>1945142</v>
      </c>
      <c r="BM1068" s="86">
        <f t="shared" si="233"/>
        <v>0</v>
      </c>
    </row>
    <row r="1069" spans="1:65" x14ac:dyDescent="0.3">
      <c r="A1069" s="57">
        <v>2044044826</v>
      </c>
      <c r="B1069" s="12" t="s">
        <v>1207</v>
      </c>
      <c r="C1069" s="58" t="s">
        <v>105</v>
      </c>
      <c r="D1069" s="58" t="s">
        <v>114</v>
      </c>
      <c r="E1069" s="58"/>
      <c r="F1069" s="58">
        <v>2652909</v>
      </c>
      <c r="G1069" s="58">
        <f t="shared" si="220"/>
        <v>1934289</v>
      </c>
      <c r="H1069" s="58">
        <f t="shared" si="221"/>
        <v>1934289</v>
      </c>
      <c r="I1069" s="58">
        <v>2653000</v>
      </c>
      <c r="J1069" s="58">
        <v>200250</v>
      </c>
      <c r="K1069" s="58">
        <v>0</v>
      </c>
      <c r="L1069" s="58">
        <v>0</v>
      </c>
      <c r="M1069" s="58">
        <v>718620</v>
      </c>
      <c r="N1069" s="58">
        <f>VLOOKUP(AD1069,'tabla ingresos'!$A$3:$D$15,4,FALSE)</f>
        <v>2000000</v>
      </c>
      <c r="O1069" s="58">
        <v>107507.41566113026</v>
      </c>
      <c r="P1069" s="58">
        <v>4833000</v>
      </c>
      <c r="Q1069" s="58">
        <v>0</v>
      </c>
      <c r="R1069" s="12">
        <v>13052</v>
      </c>
      <c r="S1069" s="12" t="s">
        <v>88</v>
      </c>
      <c r="T1069" s="12" t="s">
        <v>89</v>
      </c>
      <c r="U1069" s="12" t="s">
        <v>10</v>
      </c>
      <c r="V1069" s="12">
        <v>4</v>
      </c>
      <c r="W1069" s="12">
        <v>0</v>
      </c>
      <c r="X1069" s="12">
        <v>0</v>
      </c>
      <c r="Y1069" s="59">
        <v>2.8958904109589043</v>
      </c>
      <c r="Z1069" s="59">
        <v>24.358904109589041</v>
      </c>
      <c r="AA1069" s="12">
        <v>2</v>
      </c>
      <c r="AB1069" s="12">
        <v>2</v>
      </c>
      <c r="AC1069" s="12">
        <v>1</v>
      </c>
      <c r="AD1069" s="12">
        <v>3</v>
      </c>
      <c r="AE1069" s="12">
        <v>3</v>
      </c>
      <c r="AF1069" s="58" t="s">
        <v>10</v>
      </c>
      <c r="AG1069" s="66">
        <f t="shared" si="222"/>
        <v>0.10258580522037676</v>
      </c>
      <c r="AH1069" s="67">
        <f t="shared" si="223"/>
        <v>2.4953029999999998</v>
      </c>
      <c r="AI1069" s="67">
        <f t="shared" si="224"/>
        <v>0.23954</v>
      </c>
      <c r="AJ1069" s="67">
        <f t="shared" si="225"/>
        <v>0.64476299999999998</v>
      </c>
      <c r="AK1069" s="67">
        <f t="shared" si="226"/>
        <v>0.64476299999999998</v>
      </c>
      <c r="AL1069" s="67">
        <f t="shared" si="227"/>
        <v>0</v>
      </c>
      <c r="AM1069" s="59">
        <f>VLOOKUP(AG1069,'SCORE TALLER'!$AC$2:$AD$10,2,TRUE)*AM$2</f>
        <v>0</v>
      </c>
      <c r="AN1069" s="59">
        <f>VLOOKUP(AD1069,'SCORE TALLER'!$W$2:$X$10,2,TRUE)*AN$2</f>
        <v>0.32</v>
      </c>
      <c r="AO1069" s="59">
        <f>VLOOKUP(AB1069,'SCORE TALLER'!$S$2:$T$10,2,FALSE)*AO$2</f>
        <v>0.04</v>
      </c>
      <c r="AP1069" s="59">
        <f>VLOOKUP(AH1069,'SCORE TALLER'!$AE$2:$AF$10,2,TRUE)*AP$2</f>
        <v>0</v>
      </c>
      <c r="AQ1069" s="59">
        <f>VLOOKUP(AI1069,'SCORE TALLER'!$AG$2:$AH$10,2,TRUE)*AQ$2</f>
        <v>0.4</v>
      </c>
      <c r="AR1069" s="59">
        <f>VLOOKUP(AC1069,'SCORE TALLER'!$U$2:$V$10,2,FALSE)*AR$2</f>
        <v>0.05</v>
      </c>
      <c r="AS1069" s="59">
        <f>VLOOKUP(AE1069,'SCORE TALLER'!$Y$2:$Z$10,2,FALSE)*AS$2</f>
        <v>0.02</v>
      </c>
      <c r="AT1069" s="59">
        <f>VLOOKUP(Z1069,'SCORE TALLER'!$O$2:$P$10,2,TRUE)*AT$2</f>
        <v>0.05</v>
      </c>
      <c r="AU1069" s="59">
        <f>VLOOKUP(S1069,'SCORE TALLER'!$A$2:$B$10,2,FALSE)*AU$2</f>
        <v>0.25</v>
      </c>
      <c r="AV1069" s="59">
        <f>VLOOKUP(AJ1069,'SCORE TALLER'!$AI$2:$AJ$10,2,TRUE)*AV$2</f>
        <v>0.25</v>
      </c>
      <c r="AW1069" s="59">
        <f>VLOOKUP(AK1069,'SCORE TALLER'!$AK$2:$AL$10,2,TRUE)*AW$2</f>
        <v>0.25</v>
      </c>
      <c r="AX1069" s="59">
        <f>VLOOKUP(T1069,'SCORE TALLER'!$C$2:$D$10,2,FALSE)*AX$2</f>
        <v>0</v>
      </c>
      <c r="AY1069" s="59">
        <f>VLOOKUP(W1069,'SCORE TALLER'!$I$2:$J$10,2,TRUE)*AY$2</f>
        <v>0</v>
      </c>
      <c r="AZ1069" s="59">
        <f>VLOOKUP(X1069,'SCORE TALLER'!$K$2:$L$10,2,TRUE)*AZ$2</f>
        <v>0</v>
      </c>
      <c r="BA1069" s="59">
        <f>VLOOKUP(U1069,'SCORE TALLER'!$E$2:$F$10,2,FALSE)*BA$2</f>
        <v>0</v>
      </c>
      <c r="BB1069" s="59">
        <f>VLOOKUP(Y1069,'SCORE TALLER'!$M$2:$N$10,2,TRUE)*BB$2</f>
        <v>0.04</v>
      </c>
      <c r="BC1069" s="59">
        <f>VLOOKUP(AA1069,'SCORE TALLER'!$Q$2:$R$10,2,FALSE)*BC$2</f>
        <v>0</v>
      </c>
      <c r="BD1069" s="59">
        <f>VLOOKUP(V1069,'SCORE TALLER'!$G$2:$H$10,2,FALSE)*BD$2</f>
        <v>0</v>
      </c>
      <c r="BE1069" s="59">
        <f>VLOOKUP(AF1069,'SCORE TALLER'!$AA$2:$AB$10,2,FALSE)*BE$2</f>
        <v>0</v>
      </c>
      <c r="BF1069" s="59">
        <f>VLOOKUP(AL1069,'SCORE TALLER'!$AM$2:$AN$10,2,TRUE)*BF$2</f>
        <v>0</v>
      </c>
      <c r="BG1069" s="67">
        <f t="shared" si="230"/>
        <v>1.6700000000000002</v>
      </c>
      <c r="BH1069" s="67" t="str">
        <f>VLOOKUP(BG1069,'SCORE TALLER'!$AP$2:$AQ$7,2,TRUE)</f>
        <v>2. Normal</v>
      </c>
      <c r="BI1069" s="67" t="str">
        <f t="shared" si="231"/>
        <v>LBZ</v>
      </c>
      <c r="BJ1069" s="67" t="str">
        <f t="shared" si="231"/>
        <v>A</v>
      </c>
      <c r="BK1069" s="67" t="str">
        <f t="shared" si="232"/>
        <v>A</v>
      </c>
      <c r="BL1069" s="86">
        <f t="shared" si="229"/>
        <v>1934289</v>
      </c>
      <c r="BM1069" s="86">
        <f t="shared" si="233"/>
        <v>0</v>
      </c>
    </row>
    <row r="1070" spans="1:65" x14ac:dyDescent="0.3">
      <c r="A1070" s="57">
        <v>4484684</v>
      </c>
      <c r="B1070" s="12" t="s">
        <v>1208</v>
      </c>
      <c r="C1070" s="58" t="s">
        <v>105</v>
      </c>
      <c r="D1070" s="58" t="s">
        <v>114</v>
      </c>
      <c r="E1070" s="58"/>
      <c r="F1070" s="58">
        <v>3000000</v>
      </c>
      <c r="G1070" s="58">
        <f t="shared" si="220"/>
        <v>1942557</v>
      </c>
      <c r="H1070" s="58">
        <f t="shared" si="221"/>
        <v>1942557</v>
      </c>
      <c r="I1070" s="58">
        <v>3000000</v>
      </c>
      <c r="J1070" s="58">
        <v>86464</v>
      </c>
      <c r="K1070" s="58">
        <v>0</v>
      </c>
      <c r="L1070" s="58">
        <v>0</v>
      </c>
      <c r="M1070" s="58">
        <v>1057443</v>
      </c>
      <c r="N1070" s="58">
        <f>VLOOKUP(AD1070,'tabla ingresos'!$A$3:$D$15,4,FALSE)</f>
        <v>3000000</v>
      </c>
      <c r="O1070" s="58">
        <v>1098.5198727383483</v>
      </c>
      <c r="P1070" s="58">
        <v>28000</v>
      </c>
      <c r="Q1070" s="58">
        <v>0</v>
      </c>
      <c r="R1070" s="12">
        <v>76111</v>
      </c>
      <c r="S1070" s="12" t="s">
        <v>88</v>
      </c>
      <c r="T1070" s="12" t="s">
        <v>89</v>
      </c>
      <c r="U1070" s="12" t="s">
        <v>10</v>
      </c>
      <c r="V1070" s="12">
        <v>4</v>
      </c>
      <c r="W1070" s="12">
        <v>0</v>
      </c>
      <c r="X1070" s="12">
        <v>0</v>
      </c>
      <c r="Y1070" s="59">
        <v>1.1095890410958904</v>
      </c>
      <c r="Z1070" s="59">
        <v>43.265753424657532</v>
      </c>
      <c r="AA1070" s="12">
        <v>1</v>
      </c>
      <c r="AB1070" s="12">
        <v>2</v>
      </c>
      <c r="AC1070" s="12">
        <v>2</v>
      </c>
      <c r="AD1070" s="12">
        <v>4</v>
      </c>
      <c r="AE1070" s="12">
        <v>3</v>
      </c>
      <c r="AF1070" s="58" t="s">
        <v>10</v>
      </c>
      <c r="AG1070" s="66">
        <f t="shared" si="222"/>
        <v>1.9458337749497411E-2</v>
      </c>
      <c r="AH1070" s="67">
        <f t="shared" si="223"/>
        <v>0.67288888888888887</v>
      </c>
      <c r="AI1070" s="67">
        <f t="shared" si="224"/>
        <v>0.23498733333333333</v>
      </c>
      <c r="AJ1070" s="67">
        <f t="shared" si="225"/>
        <v>0.43167933333333336</v>
      </c>
      <c r="AK1070" s="67">
        <f t="shared" si="226"/>
        <v>0.43167933333333336</v>
      </c>
      <c r="AL1070" s="67">
        <f t="shared" si="227"/>
        <v>0</v>
      </c>
      <c r="AM1070" s="59">
        <f>VLOOKUP(AG1070,'SCORE TALLER'!$AC$2:$AD$10,2,TRUE)*AM$2</f>
        <v>0</v>
      </c>
      <c r="AN1070" s="59">
        <f>VLOOKUP(AD1070,'SCORE TALLER'!$W$2:$X$10,2,TRUE)*AN$2</f>
        <v>0.24</v>
      </c>
      <c r="AO1070" s="59">
        <f>VLOOKUP(AB1070,'SCORE TALLER'!$S$2:$T$10,2,FALSE)*AO$2</f>
        <v>0.04</v>
      </c>
      <c r="AP1070" s="59">
        <f>VLOOKUP(AH1070,'SCORE TALLER'!$AE$2:$AF$10,2,TRUE)*AP$2</f>
        <v>0</v>
      </c>
      <c r="AQ1070" s="59">
        <f>VLOOKUP(AI1070,'SCORE TALLER'!$AG$2:$AH$10,2,TRUE)*AQ$2</f>
        <v>0.4</v>
      </c>
      <c r="AR1070" s="59">
        <f>VLOOKUP(AC1070,'SCORE TALLER'!$U$2:$V$10,2,FALSE)*AR$2</f>
        <v>0.04</v>
      </c>
      <c r="AS1070" s="59">
        <f>VLOOKUP(AE1070,'SCORE TALLER'!$Y$2:$Z$10,2,FALSE)*AS$2</f>
        <v>0.02</v>
      </c>
      <c r="AT1070" s="59">
        <f>VLOOKUP(Z1070,'SCORE TALLER'!$O$2:$P$10,2,TRUE)*AT$2</f>
        <v>0.03</v>
      </c>
      <c r="AU1070" s="59">
        <f>VLOOKUP(S1070,'SCORE TALLER'!$A$2:$B$10,2,FALSE)*AU$2</f>
        <v>0.25</v>
      </c>
      <c r="AV1070" s="59">
        <f>VLOOKUP(AJ1070,'SCORE TALLER'!$AI$2:$AJ$10,2,TRUE)*AV$2</f>
        <v>0.25</v>
      </c>
      <c r="AW1070" s="59">
        <f>VLOOKUP(AK1070,'SCORE TALLER'!$AK$2:$AL$10,2,TRUE)*AW$2</f>
        <v>0.25</v>
      </c>
      <c r="AX1070" s="59">
        <f>VLOOKUP(T1070,'SCORE TALLER'!$C$2:$D$10,2,FALSE)*AX$2</f>
        <v>0</v>
      </c>
      <c r="AY1070" s="59">
        <f>VLOOKUP(W1070,'SCORE TALLER'!$I$2:$J$10,2,TRUE)*AY$2</f>
        <v>0</v>
      </c>
      <c r="AZ1070" s="59">
        <f>VLOOKUP(X1070,'SCORE TALLER'!$K$2:$L$10,2,TRUE)*AZ$2</f>
        <v>0</v>
      </c>
      <c r="BA1070" s="59">
        <f>VLOOKUP(U1070,'SCORE TALLER'!$E$2:$F$10,2,FALSE)*BA$2</f>
        <v>0</v>
      </c>
      <c r="BB1070" s="59">
        <f>VLOOKUP(Y1070,'SCORE TALLER'!$M$2:$N$10,2,TRUE)*BB$2</f>
        <v>0.05</v>
      </c>
      <c r="BC1070" s="59">
        <f>VLOOKUP(AA1070,'SCORE TALLER'!$Q$2:$R$10,2,FALSE)*BC$2</f>
        <v>0.05</v>
      </c>
      <c r="BD1070" s="59">
        <f>VLOOKUP(V1070,'SCORE TALLER'!$G$2:$H$10,2,FALSE)*BD$2</f>
        <v>0</v>
      </c>
      <c r="BE1070" s="59">
        <f>VLOOKUP(AF1070,'SCORE TALLER'!$AA$2:$AB$10,2,FALSE)*BE$2</f>
        <v>0</v>
      </c>
      <c r="BF1070" s="59">
        <f>VLOOKUP(AL1070,'SCORE TALLER'!$AM$2:$AN$10,2,TRUE)*BF$2</f>
        <v>0</v>
      </c>
      <c r="BG1070" s="67">
        <f t="shared" si="230"/>
        <v>1.62</v>
      </c>
      <c r="BH1070" s="67" t="str">
        <f>VLOOKUP(BG1070,'SCORE TALLER'!$AP$2:$AQ$7,2,TRUE)</f>
        <v>2. Normal</v>
      </c>
      <c r="BI1070" s="67" t="str">
        <f t="shared" si="231"/>
        <v>LBZ</v>
      </c>
      <c r="BJ1070" s="67" t="str">
        <f t="shared" si="231"/>
        <v>A</v>
      </c>
      <c r="BK1070" s="67" t="str">
        <f t="shared" si="232"/>
        <v>A</v>
      </c>
      <c r="BL1070" s="86">
        <f t="shared" si="229"/>
        <v>1942557</v>
      </c>
      <c r="BM1070" s="86">
        <f t="shared" si="233"/>
        <v>0</v>
      </c>
    </row>
    <row r="1071" spans="1:65" x14ac:dyDescent="0.3">
      <c r="A1071" s="57">
        <v>2262484064</v>
      </c>
      <c r="B1071" s="12" t="s">
        <v>1209</v>
      </c>
      <c r="C1071" s="58" t="s">
        <v>105</v>
      </c>
      <c r="D1071" s="58" t="s">
        <v>114</v>
      </c>
      <c r="E1071" s="58"/>
      <c r="F1071" s="58">
        <v>2262820</v>
      </c>
      <c r="G1071" s="58">
        <f t="shared" si="220"/>
        <v>1557863</v>
      </c>
      <c r="H1071" s="58">
        <f t="shared" si="221"/>
        <v>1557863</v>
      </c>
      <c r="I1071" s="58">
        <v>2263000</v>
      </c>
      <c r="J1071" s="58">
        <v>150500</v>
      </c>
      <c r="K1071" s="58">
        <v>0</v>
      </c>
      <c r="L1071" s="58">
        <v>0</v>
      </c>
      <c r="M1071" s="58">
        <v>704957</v>
      </c>
      <c r="N1071" s="58">
        <f>VLOOKUP(AD1071,'tabla ingresos'!$A$3:$D$15,4,FALSE)</f>
        <v>2000000</v>
      </c>
      <c r="O1071" s="58">
        <v>231934.35983973506</v>
      </c>
      <c r="P1071" s="58">
        <v>7381000</v>
      </c>
      <c r="Q1071" s="58">
        <v>0</v>
      </c>
      <c r="R1071" s="12">
        <v>68432</v>
      </c>
      <c r="S1071" s="12" t="s">
        <v>88</v>
      </c>
      <c r="T1071" s="12" t="s">
        <v>89</v>
      </c>
      <c r="U1071" s="12" t="s">
        <v>10</v>
      </c>
      <c r="V1071" s="12">
        <v>4</v>
      </c>
      <c r="W1071" s="12">
        <v>0</v>
      </c>
      <c r="X1071" s="12">
        <v>0</v>
      </c>
      <c r="Y1071" s="59">
        <v>1.1095890410958904</v>
      </c>
      <c r="Z1071" s="59">
        <v>36.347945205479455</v>
      </c>
      <c r="AA1071" s="12">
        <v>1</v>
      </c>
      <c r="AB1071" s="12">
        <v>2</v>
      </c>
      <c r="AC1071" s="12">
        <v>2</v>
      </c>
      <c r="AD1071" s="12">
        <v>3</v>
      </c>
      <c r="AE1071" s="12">
        <v>3</v>
      </c>
      <c r="AF1071" s="58" t="s">
        <v>10</v>
      </c>
      <c r="AG1071" s="66">
        <f t="shared" si="222"/>
        <v>0.12747811994657837</v>
      </c>
      <c r="AH1071" s="67">
        <f t="shared" si="223"/>
        <v>3.2146066666666666</v>
      </c>
      <c r="AI1071" s="67">
        <f t="shared" si="224"/>
        <v>0.23498566666666668</v>
      </c>
      <c r="AJ1071" s="67">
        <f t="shared" si="225"/>
        <v>0.5192876666666667</v>
      </c>
      <c r="AK1071" s="67">
        <f t="shared" si="226"/>
        <v>0.5192876666666667</v>
      </c>
      <c r="AL1071" s="67">
        <f t="shared" si="227"/>
        <v>0</v>
      </c>
      <c r="AM1071" s="59">
        <f>VLOOKUP(AG1071,'SCORE TALLER'!$AC$2:$AD$10,2,TRUE)*AM$2</f>
        <v>0</v>
      </c>
      <c r="AN1071" s="59">
        <f>VLOOKUP(AD1071,'SCORE TALLER'!$W$2:$X$10,2,TRUE)*AN$2</f>
        <v>0.32</v>
      </c>
      <c r="AO1071" s="59">
        <f>VLOOKUP(AB1071,'SCORE TALLER'!$S$2:$T$10,2,FALSE)*AO$2</f>
        <v>0.04</v>
      </c>
      <c r="AP1071" s="59">
        <f>VLOOKUP(AH1071,'SCORE TALLER'!$AE$2:$AF$10,2,TRUE)*AP$2</f>
        <v>0</v>
      </c>
      <c r="AQ1071" s="59">
        <f>VLOOKUP(AI1071,'SCORE TALLER'!$AG$2:$AH$10,2,TRUE)*AQ$2</f>
        <v>0.4</v>
      </c>
      <c r="AR1071" s="59">
        <f>VLOOKUP(AC1071,'SCORE TALLER'!$U$2:$V$10,2,FALSE)*AR$2</f>
        <v>0.04</v>
      </c>
      <c r="AS1071" s="59">
        <f>VLOOKUP(AE1071,'SCORE TALLER'!$Y$2:$Z$10,2,FALSE)*AS$2</f>
        <v>0.02</v>
      </c>
      <c r="AT1071" s="59">
        <f>VLOOKUP(Z1071,'SCORE TALLER'!$O$2:$P$10,2,TRUE)*AT$2</f>
        <v>0.03</v>
      </c>
      <c r="AU1071" s="59">
        <f>VLOOKUP(S1071,'SCORE TALLER'!$A$2:$B$10,2,FALSE)*AU$2</f>
        <v>0.25</v>
      </c>
      <c r="AV1071" s="59">
        <f>VLOOKUP(AJ1071,'SCORE TALLER'!$AI$2:$AJ$10,2,TRUE)*AV$2</f>
        <v>0.25</v>
      </c>
      <c r="AW1071" s="59">
        <f>VLOOKUP(AK1071,'SCORE TALLER'!$AK$2:$AL$10,2,TRUE)*AW$2</f>
        <v>0.25</v>
      </c>
      <c r="AX1071" s="59">
        <f>VLOOKUP(T1071,'SCORE TALLER'!$C$2:$D$10,2,FALSE)*AX$2</f>
        <v>0</v>
      </c>
      <c r="AY1071" s="59">
        <f>VLOOKUP(W1071,'SCORE TALLER'!$I$2:$J$10,2,TRUE)*AY$2</f>
        <v>0</v>
      </c>
      <c r="AZ1071" s="59">
        <f>VLOOKUP(X1071,'SCORE TALLER'!$K$2:$L$10,2,TRUE)*AZ$2</f>
        <v>0</v>
      </c>
      <c r="BA1071" s="59">
        <f>VLOOKUP(U1071,'SCORE TALLER'!$E$2:$F$10,2,FALSE)*BA$2</f>
        <v>0</v>
      </c>
      <c r="BB1071" s="59">
        <f>VLOOKUP(Y1071,'SCORE TALLER'!$M$2:$N$10,2,TRUE)*BB$2</f>
        <v>0.05</v>
      </c>
      <c r="BC1071" s="59">
        <f>VLOOKUP(AA1071,'SCORE TALLER'!$Q$2:$R$10,2,FALSE)*BC$2</f>
        <v>0.05</v>
      </c>
      <c r="BD1071" s="59">
        <f>VLOOKUP(V1071,'SCORE TALLER'!$G$2:$H$10,2,FALSE)*BD$2</f>
        <v>0</v>
      </c>
      <c r="BE1071" s="59">
        <f>VLOOKUP(AF1071,'SCORE TALLER'!$AA$2:$AB$10,2,FALSE)*BE$2</f>
        <v>0</v>
      </c>
      <c r="BF1071" s="59">
        <f>VLOOKUP(AL1071,'SCORE TALLER'!$AM$2:$AN$10,2,TRUE)*BF$2</f>
        <v>0</v>
      </c>
      <c r="BG1071" s="67">
        <f t="shared" si="230"/>
        <v>1.7000000000000002</v>
      </c>
      <c r="BH1071" s="67" t="str">
        <f>VLOOKUP(BG1071,'SCORE TALLER'!$AP$2:$AQ$7,2,TRUE)</f>
        <v>2. Normal</v>
      </c>
      <c r="BI1071" s="67" t="str">
        <f t="shared" si="231"/>
        <v>LBZ</v>
      </c>
      <c r="BJ1071" s="67" t="str">
        <f t="shared" si="231"/>
        <v>A</v>
      </c>
      <c r="BK1071" s="67" t="str">
        <f t="shared" si="232"/>
        <v>A</v>
      </c>
      <c r="BL1071" s="86">
        <f t="shared" si="229"/>
        <v>1557863</v>
      </c>
      <c r="BM1071" s="86">
        <f t="shared" si="233"/>
        <v>0</v>
      </c>
    </row>
    <row r="1072" spans="1:65" x14ac:dyDescent="0.3">
      <c r="A1072" s="57">
        <v>2044042466</v>
      </c>
      <c r="B1072" s="12" t="s">
        <v>1210</v>
      </c>
      <c r="C1072" s="58" t="s">
        <v>107</v>
      </c>
      <c r="D1072" s="58" t="s">
        <v>114</v>
      </c>
      <c r="E1072" s="58"/>
      <c r="F1072" s="58">
        <v>1860567</v>
      </c>
      <c r="G1072" s="58">
        <f t="shared" si="220"/>
        <v>1170967</v>
      </c>
      <c r="H1072" s="58">
        <f t="shared" si="221"/>
        <v>0</v>
      </c>
      <c r="I1072" s="58" t="e">
        <v>#N/A</v>
      </c>
      <c r="J1072" s="58">
        <v>117653</v>
      </c>
      <c r="K1072" s="58">
        <v>0</v>
      </c>
      <c r="L1072" s="58">
        <v>1225000</v>
      </c>
      <c r="M1072" s="58">
        <v>689600</v>
      </c>
      <c r="N1072" s="58">
        <f>VLOOKUP(AD1072,'tabla ingresos'!$A$3:$D$15,4,FALSE)</f>
        <v>2000000</v>
      </c>
      <c r="O1072" s="58">
        <v>0</v>
      </c>
      <c r="P1072" s="58">
        <v>0</v>
      </c>
      <c r="Q1072" s="58">
        <v>0</v>
      </c>
      <c r="R1072" s="12">
        <v>68276</v>
      </c>
      <c r="S1072" s="12" t="s">
        <v>87</v>
      </c>
      <c r="T1072" s="12" t="s">
        <v>89</v>
      </c>
      <c r="U1072" s="12" t="s">
        <v>10</v>
      </c>
      <c r="V1072" s="12">
        <v>4</v>
      </c>
      <c r="W1072" s="12">
        <v>0</v>
      </c>
      <c r="X1072" s="12">
        <v>0</v>
      </c>
      <c r="Y1072" s="59">
        <v>1.8191780821917809</v>
      </c>
      <c r="Z1072" s="59">
        <v>27.849315068493151</v>
      </c>
      <c r="AA1072" s="12">
        <v>1</v>
      </c>
      <c r="AB1072" s="12">
        <v>1</v>
      </c>
      <c r="AC1072" s="12">
        <v>1</v>
      </c>
      <c r="AD1072" s="12">
        <v>3</v>
      </c>
      <c r="AE1072" s="12">
        <v>3</v>
      </c>
      <c r="AF1072" s="58" t="s">
        <v>91</v>
      </c>
      <c r="AG1072" s="66">
        <f t="shared" si="222"/>
        <v>3.9217666666666665E-2</v>
      </c>
      <c r="AH1072" s="67">
        <f t="shared" si="223"/>
        <v>0.62018899999999999</v>
      </c>
      <c r="AI1072" s="67">
        <f t="shared" si="224"/>
        <v>0.22986666666666666</v>
      </c>
      <c r="AJ1072" s="67">
        <f t="shared" si="225"/>
        <v>0.39032233333333333</v>
      </c>
      <c r="AK1072" s="67">
        <f t="shared" si="226"/>
        <v>0</v>
      </c>
      <c r="AL1072" s="67">
        <f t="shared" si="227"/>
        <v>0</v>
      </c>
      <c r="AM1072" s="59">
        <f>VLOOKUP(AG1072,'SCORE TALLER'!$AC$2:$AD$10,2,TRUE)*AM$2</f>
        <v>0</v>
      </c>
      <c r="AN1072" s="59">
        <f>VLOOKUP(AD1072,'SCORE TALLER'!$W$2:$X$10,2,TRUE)*AN$2</f>
        <v>0.32</v>
      </c>
      <c r="AO1072" s="59">
        <f>VLOOKUP(AB1072,'SCORE TALLER'!$S$2:$T$10,2,FALSE)*AO$2</f>
        <v>0.05</v>
      </c>
      <c r="AP1072" s="59">
        <f>VLOOKUP(AH1072,'SCORE TALLER'!$AE$2:$AF$10,2,TRUE)*AP$2</f>
        <v>0</v>
      </c>
      <c r="AQ1072" s="59">
        <f>VLOOKUP(AI1072,'SCORE TALLER'!$AG$2:$AH$10,2,TRUE)*AQ$2</f>
        <v>0.4</v>
      </c>
      <c r="AR1072" s="59">
        <f>VLOOKUP(AC1072,'SCORE TALLER'!$U$2:$V$10,2,FALSE)*AR$2</f>
        <v>0.05</v>
      </c>
      <c r="AS1072" s="59">
        <f>VLOOKUP(AE1072,'SCORE TALLER'!$Y$2:$Z$10,2,FALSE)*AS$2</f>
        <v>0.02</v>
      </c>
      <c r="AT1072" s="59">
        <f>VLOOKUP(Z1072,'SCORE TALLER'!$O$2:$P$10,2,TRUE)*AT$2</f>
        <v>0.04</v>
      </c>
      <c r="AU1072" s="59">
        <f>VLOOKUP(S1072,'SCORE TALLER'!$A$2:$B$10,2,FALSE)*AU$2</f>
        <v>0.15000000000000002</v>
      </c>
      <c r="AV1072" s="59">
        <f>VLOOKUP(AJ1072,'SCORE TALLER'!$AI$2:$AJ$10,2,TRUE)*AV$2</f>
        <v>0.25</v>
      </c>
      <c r="AW1072" s="59">
        <f>VLOOKUP(AK1072,'SCORE TALLER'!$AK$2:$AL$10,2,TRUE)*AW$2</f>
        <v>0.25</v>
      </c>
      <c r="AX1072" s="59">
        <f>VLOOKUP(T1072,'SCORE TALLER'!$C$2:$D$10,2,FALSE)*AX$2</f>
        <v>0</v>
      </c>
      <c r="AY1072" s="59">
        <f>VLOOKUP(W1072,'SCORE TALLER'!$I$2:$J$10,2,TRUE)*AY$2</f>
        <v>0</v>
      </c>
      <c r="AZ1072" s="59">
        <f>VLOOKUP(X1072,'SCORE TALLER'!$K$2:$L$10,2,TRUE)*AZ$2</f>
        <v>0</v>
      </c>
      <c r="BA1072" s="59">
        <f>VLOOKUP(U1072,'SCORE TALLER'!$E$2:$F$10,2,FALSE)*BA$2</f>
        <v>0</v>
      </c>
      <c r="BB1072" s="59">
        <f>VLOOKUP(Y1072,'SCORE TALLER'!$M$2:$N$10,2,TRUE)*BB$2</f>
        <v>0.05</v>
      </c>
      <c r="BC1072" s="59">
        <f>VLOOKUP(AA1072,'SCORE TALLER'!$Q$2:$R$10,2,FALSE)*BC$2</f>
        <v>0.05</v>
      </c>
      <c r="BD1072" s="59">
        <f>VLOOKUP(V1072,'SCORE TALLER'!$G$2:$H$10,2,FALSE)*BD$2</f>
        <v>0</v>
      </c>
      <c r="BE1072" s="59">
        <f>VLOOKUP(AF1072,'SCORE TALLER'!$AA$2:$AB$10,2,FALSE)*BE$2</f>
        <v>0.30000000000000004</v>
      </c>
      <c r="BF1072" s="59">
        <f>VLOOKUP(AL1072,'SCORE TALLER'!$AM$2:$AN$10,2,TRUE)*BF$2</f>
        <v>0</v>
      </c>
      <c r="BG1072" s="67">
        <f t="shared" si="230"/>
        <v>1.9300000000000004</v>
      </c>
      <c r="BH1072" s="67" t="str">
        <f>VLOOKUP(BG1072,'SCORE TALLER'!$AP$2:$AQ$7,2,TRUE)</f>
        <v>2. Normal</v>
      </c>
      <c r="BI1072" s="67" t="str">
        <f t="shared" si="231"/>
        <v>LBZ</v>
      </c>
      <c r="BJ1072" s="67" t="str">
        <f t="shared" si="231"/>
        <v>A</v>
      </c>
      <c r="BK1072" s="67" t="str">
        <f t="shared" si="232"/>
        <v>SIN</v>
      </c>
      <c r="BL1072" s="86">
        <f t="shared" si="229"/>
        <v>0</v>
      </c>
      <c r="BM1072" s="86">
        <f t="shared" si="233"/>
        <v>0</v>
      </c>
    </row>
    <row r="1073" spans="1:65" x14ac:dyDescent="0.3">
      <c r="A1073" s="57">
        <v>2002880640</v>
      </c>
      <c r="B1073" s="12" t="s">
        <v>1211</v>
      </c>
      <c r="C1073" s="58" t="s">
        <v>105</v>
      </c>
      <c r="D1073" s="58" t="s">
        <v>29</v>
      </c>
      <c r="E1073" s="58"/>
      <c r="F1073" s="58">
        <v>1531428</v>
      </c>
      <c r="G1073" s="58">
        <f t="shared" si="220"/>
        <v>931807</v>
      </c>
      <c r="H1073" s="58">
        <f t="shared" si="221"/>
        <v>931807</v>
      </c>
      <c r="I1073" s="58">
        <v>1531000</v>
      </c>
      <c r="J1073" s="58">
        <v>107500</v>
      </c>
      <c r="K1073" s="58">
        <v>0</v>
      </c>
      <c r="L1073" s="58">
        <v>0</v>
      </c>
      <c r="M1073" s="58">
        <v>599621</v>
      </c>
      <c r="N1073" s="58">
        <f>VLOOKUP(AD1073,'tabla ingresos'!$A$3:$D$15,4,FALSE)</f>
        <v>2000000</v>
      </c>
      <c r="O1073" s="58">
        <v>160695.23355332759</v>
      </c>
      <c r="P1073" s="58">
        <v>6455000</v>
      </c>
      <c r="Q1073" s="58">
        <v>0</v>
      </c>
      <c r="R1073" s="12">
        <v>11001</v>
      </c>
      <c r="S1073" s="12" t="s">
        <v>88</v>
      </c>
      <c r="T1073" s="12" t="s">
        <v>89</v>
      </c>
      <c r="U1073" s="12" t="s">
        <v>10</v>
      </c>
      <c r="V1073" s="12">
        <v>4</v>
      </c>
      <c r="W1073" s="12">
        <v>0</v>
      </c>
      <c r="X1073" s="12">
        <v>0</v>
      </c>
      <c r="Y1073" s="59">
        <v>0.89863013698630134</v>
      </c>
      <c r="Z1073" s="59">
        <v>23.747945205479454</v>
      </c>
      <c r="AA1073" s="12">
        <v>1</v>
      </c>
      <c r="AB1073" s="12">
        <v>2</v>
      </c>
      <c r="AC1073" s="12">
        <v>2</v>
      </c>
      <c r="AD1073" s="12">
        <v>3</v>
      </c>
      <c r="AE1073" s="12">
        <v>1</v>
      </c>
      <c r="AF1073" s="58" t="s">
        <v>10</v>
      </c>
      <c r="AG1073" s="66">
        <f t="shared" si="222"/>
        <v>8.9398411184442542E-2</v>
      </c>
      <c r="AH1073" s="67">
        <f t="shared" si="223"/>
        <v>2.6621426666666665</v>
      </c>
      <c r="AI1073" s="67">
        <f t="shared" si="224"/>
        <v>0.19987366666666667</v>
      </c>
      <c r="AJ1073" s="67">
        <f t="shared" si="225"/>
        <v>0.31060233333333331</v>
      </c>
      <c r="AK1073" s="67">
        <f t="shared" si="226"/>
        <v>0.31060233333333331</v>
      </c>
      <c r="AL1073" s="67">
        <f t="shared" si="227"/>
        <v>0</v>
      </c>
      <c r="AM1073" s="59">
        <f>VLOOKUP(AG1073,'SCORE TALLER'!$AC$2:$AD$10,2,TRUE)*AM$2</f>
        <v>0</v>
      </c>
      <c r="AN1073" s="59">
        <f>VLOOKUP(AD1073,'SCORE TALLER'!$W$2:$X$10,2,TRUE)*AN$2</f>
        <v>0.32</v>
      </c>
      <c r="AO1073" s="59">
        <f>VLOOKUP(AB1073,'SCORE TALLER'!$S$2:$T$10,2,FALSE)*AO$2</f>
        <v>0.04</v>
      </c>
      <c r="AP1073" s="59">
        <f>VLOOKUP(AH1073,'SCORE TALLER'!$AE$2:$AF$10,2,TRUE)*AP$2</f>
        <v>0</v>
      </c>
      <c r="AQ1073" s="59">
        <f>VLOOKUP(AI1073,'SCORE TALLER'!$AG$2:$AH$10,2,TRUE)*AQ$2</f>
        <v>0.4</v>
      </c>
      <c r="AR1073" s="59">
        <f>VLOOKUP(AC1073,'SCORE TALLER'!$U$2:$V$10,2,FALSE)*AR$2</f>
        <v>0.04</v>
      </c>
      <c r="AS1073" s="59">
        <f>VLOOKUP(AE1073,'SCORE TALLER'!$Y$2:$Z$10,2,FALSE)*AS$2</f>
        <v>0.03</v>
      </c>
      <c r="AT1073" s="59">
        <f>VLOOKUP(Z1073,'SCORE TALLER'!$O$2:$P$10,2,TRUE)*AT$2</f>
        <v>0.05</v>
      </c>
      <c r="AU1073" s="59">
        <f>VLOOKUP(S1073,'SCORE TALLER'!$A$2:$B$10,2,FALSE)*AU$2</f>
        <v>0.25</v>
      </c>
      <c r="AV1073" s="59">
        <f>VLOOKUP(AJ1073,'SCORE TALLER'!$AI$2:$AJ$10,2,TRUE)*AV$2</f>
        <v>0.25</v>
      </c>
      <c r="AW1073" s="59">
        <f>VLOOKUP(AK1073,'SCORE TALLER'!$AK$2:$AL$10,2,TRUE)*AW$2</f>
        <v>0.25</v>
      </c>
      <c r="AX1073" s="59">
        <f>VLOOKUP(T1073,'SCORE TALLER'!$C$2:$D$10,2,FALSE)*AX$2</f>
        <v>0</v>
      </c>
      <c r="AY1073" s="59">
        <f>VLOOKUP(W1073,'SCORE TALLER'!$I$2:$J$10,2,TRUE)*AY$2</f>
        <v>0</v>
      </c>
      <c r="AZ1073" s="59">
        <f>VLOOKUP(X1073,'SCORE TALLER'!$K$2:$L$10,2,TRUE)*AZ$2</f>
        <v>0</v>
      </c>
      <c r="BA1073" s="59">
        <f>VLOOKUP(U1073,'SCORE TALLER'!$E$2:$F$10,2,FALSE)*BA$2</f>
        <v>0</v>
      </c>
      <c r="BB1073" s="59">
        <f>VLOOKUP(Y1073,'SCORE TALLER'!$M$2:$N$10,2,TRUE)*BB$2</f>
        <v>0.05</v>
      </c>
      <c r="BC1073" s="59">
        <f>VLOOKUP(AA1073,'SCORE TALLER'!$Q$2:$R$10,2,FALSE)*BC$2</f>
        <v>0.05</v>
      </c>
      <c r="BD1073" s="59">
        <f>VLOOKUP(V1073,'SCORE TALLER'!$G$2:$H$10,2,FALSE)*BD$2</f>
        <v>0</v>
      </c>
      <c r="BE1073" s="59">
        <f>VLOOKUP(AF1073,'SCORE TALLER'!$AA$2:$AB$10,2,FALSE)*BE$2</f>
        <v>0</v>
      </c>
      <c r="BF1073" s="59">
        <f>VLOOKUP(AL1073,'SCORE TALLER'!$AM$2:$AN$10,2,TRUE)*BF$2</f>
        <v>0</v>
      </c>
      <c r="BG1073" s="67">
        <f t="shared" si="230"/>
        <v>1.7300000000000002</v>
      </c>
      <c r="BH1073" s="67" t="str">
        <f>VLOOKUP(BG1073,'SCORE TALLER'!$AP$2:$AQ$7,2,TRUE)</f>
        <v>2. Normal</v>
      </c>
      <c r="BI1073" s="67" t="str">
        <f t="shared" si="231"/>
        <v>LBZ</v>
      </c>
      <c r="BJ1073" s="67" t="str">
        <f t="shared" si="231"/>
        <v>A</v>
      </c>
      <c r="BK1073" s="67" t="str">
        <f t="shared" si="232"/>
        <v>A</v>
      </c>
      <c r="BL1073" s="86">
        <f t="shared" si="229"/>
        <v>931807</v>
      </c>
      <c r="BM1073" s="86">
        <f t="shared" si="233"/>
        <v>0</v>
      </c>
    </row>
    <row r="1074" spans="1:65" x14ac:dyDescent="0.3">
      <c r="A1074" s="57">
        <v>4084040</v>
      </c>
      <c r="B1074" s="12" t="s">
        <v>1212</v>
      </c>
      <c r="C1074" s="58" t="s">
        <v>105</v>
      </c>
      <c r="D1074" s="58" t="s">
        <v>114</v>
      </c>
      <c r="E1074" s="58"/>
      <c r="F1074" s="58">
        <v>3385305</v>
      </c>
      <c r="G1074" s="58">
        <f t="shared" si="220"/>
        <v>1932847</v>
      </c>
      <c r="H1074" s="58">
        <f t="shared" si="221"/>
        <v>1932847</v>
      </c>
      <c r="I1074" s="58">
        <v>3385000</v>
      </c>
      <c r="J1074" s="58">
        <v>183842</v>
      </c>
      <c r="K1074" s="58">
        <v>0</v>
      </c>
      <c r="L1074" s="58">
        <v>0</v>
      </c>
      <c r="M1074" s="58">
        <v>1452458</v>
      </c>
      <c r="N1074" s="58">
        <f>VLOOKUP(AD1074,'tabla ingresos'!$A$3:$D$15,4,FALSE)</f>
        <v>5000000</v>
      </c>
      <c r="O1074" s="58">
        <v>998528.83098589641</v>
      </c>
      <c r="P1074" s="58">
        <v>84372000</v>
      </c>
      <c r="Q1074" s="58">
        <v>0</v>
      </c>
      <c r="R1074" s="12">
        <v>76001</v>
      </c>
      <c r="S1074" s="12" t="s">
        <v>88</v>
      </c>
      <c r="T1074" s="12" t="s">
        <v>89</v>
      </c>
      <c r="U1074" s="12" t="s">
        <v>10</v>
      </c>
      <c r="V1074" s="12">
        <v>4</v>
      </c>
      <c r="W1074" s="12">
        <v>0</v>
      </c>
      <c r="X1074" s="12">
        <v>0</v>
      </c>
      <c r="Y1074" s="59">
        <v>1.4904109589041097</v>
      </c>
      <c r="Z1074" s="59">
        <v>37.863013698630134</v>
      </c>
      <c r="AA1074" s="12">
        <v>1</v>
      </c>
      <c r="AB1074" s="12">
        <v>6</v>
      </c>
      <c r="AC1074" s="12">
        <v>3</v>
      </c>
      <c r="AD1074" s="12">
        <v>6</v>
      </c>
      <c r="AE1074" s="12">
        <v>3</v>
      </c>
      <c r="AF1074" s="58" t="s">
        <v>10</v>
      </c>
      <c r="AG1074" s="66">
        <f t="shared" si="222"/>
        <v>0.15764944413145285</v>
      </c>
      <c r="AH1074" s="67">
        <f t="shared" si="223"/>
        <v>11.700974</v>
      </c>
      <c r="AI1074" s="67">
        <f t="shared" si="224"/>
        <v>0.19366106666666666</v>
      </c>
      <c r="AJ1074" s="67">
        <f t="shared" si="225"/>
        <v>0.25771293333333334</v>
      </c>
      <c r="AK1074" s="67">
        <f t="shared" si="226"/>
        <v>0.25771293333333334</v>
      </c>
      <c r="AL1074" s="67">
        <f t="shared" si="227"/>
        <v>0</v>
      </c>
      <c r="AM1074" s="59">
        <f>VLOOKUP(AG1074,'SCORE TALLER'!$AC$2:$AD$10,2,TRUE)*AM$2</f>
        <v>0</v>
      </c>
      <c r="AN1074" s="59">
        <f>VLOOKUP(AD1074,'SCORE TALLER'!$W$2:$X$10,2,TRUE)*AN$2</f>
        <v>0.16</v>
      </c>
      <c r="AO1074" s="59">
        <f>VLOOKUP(AB1074,'SCORE TALLER'!$S$2:$T$10,2,FALSE)*AO$2</f>
        <v>0</v>
      </c>
      <c r="AP1074" s="59">
        <f>VLOOKUP(AH1074,'SCORE TALLER'!$AE$2:$AF$10,2,TRUE)*AP$2</f>
        <v>0.16</v>
      </c>
      <c r="AQ1074" s="59">
        <f>VLOOKUP(AI1074,'SCORE TALLER'!$AG$2:$AH$10,2,TRUE)*AQ$2</f>
        <v>0.4</v>
      </c>
      <c r="AR1074" s="59">
        <f>VLOOKUP(AC1074,'SCORE TALLER'!$U$2:$V$10,2,FALSE)*AR$2</f>
        <v>0.03</v>
      </c>
      <c r="AS1074" s="59">
        <f>VLOOKUP(AE1074,'SCORE TALLER'!$Y$2:$Z$10,2,FALSE)*AS$2</f>
        <v>0.02</v>
      </c>
      <c r="AT1074" s="59">
        <f>VLOOKUP(Z1074,'SCORE TALLER'!$O$2:$P$10,2,TRUE)*AT$2</f>
        <v>0.03</v>
      </c>
      <c r="AU1074" s="59">
        <f>VLOOKUP(S1074,'SCORE TALLER'!$A$2:$B$10,2,FALSE)*AU$2</f>
        <v>0.25</v>
      </c>
      <c r="AV1074" s="59">
        <f>VLOOKUP(AJ1074,'SCORE TALLER'!$AI$2:$AJ$10,2,TRUE)*AV$2</f>
        <v>0.25</v>
      </c>
      <c r="AW1074" s="59">
        <f>VLOOKUP(AK1074,'SCORE TALLER'!$AK$2:$AL$10,2,TRUE)*AW$2</f>
        <v>0.25</v>
      </c>
      <c r="AX1074" s="59">
        <f>VLOOKUP(T1074,'SCORE TALLER'!$C$2:$D$10,2,FALSE)*AX$2</f>
        <v>0</v>
      </c>
      <c r="AY1074" s="59">
        <f>VLOOKUP(W1074,'SCORE TALLER'!$I$2:$J$10,2,TRUE)*AY$2</f>
        <v>0</v>
      </c>
      <c r="AZ1074" s="59">
        <f>VLOOKUP(X1074,'SCORE TALLER'!$K$2:$L$10,2,TRUE)*AZ$2</f>
        <v>0</v>
      </c>
      <c r="BA1074" s="59">
        <f>VLOOKUP(U1074,'SCORE TALLER'!$E$2:$F$10,2,FALSE)*BA$2</f>
        <v>0</v>
      </c>
      <c r="BB1074" s="59">
        <f>VLOOKUP(Y1074,'SCORE TALLER'!$M$2:$N$10,2,TRUE)*BB$2</f>
        <v>0.05</v>
      </c>
      <c r="BC1074" s="59">
        <f>VLOOKUP(AA1074,'SCORE TALLER'!$Q$2:$R$10,2,FALSE)*BC$2</f>
        <v>0.05</v>
      </c>
      <c r="BD1074" s="59">
        <f>VLOOKUP(V1074,'SCORE TALLER'!$G$2:$H$10,2,FALSE)*BD$2</f>
        <v>0</v>
      </c>
      <c r="BE1074" s="59">
        <f>VLOOKUP(AF1074,'SCORE TALLER'!$AA$2:$AB$10,2,FALSE)*BE$2</f>
        <v>0</v>
      </c>
      <c r="BF1074" s="59">
        <f>VLOOKUP(AL1074,'SCORE TALLER'!$AM$2:$AN$10,2,TRUE)*BF$2</f>
        <v>0</v>
      </c>
      <c r="BG1074" s="67">
        <f t="shared" si="230"/>
        <v>1.6500000000000001</v>
      </c>
      <c r="BH1074" s="67" t="str">
        <f>VLOOKUP(BG1074,'SCORE TALLER'!$AP$2:$AQ$7,2,TRUE)</f>
        <v>2. Normal</v>
      </c>
      <c r="BI1074" s="67" t="str">
        <f t="shared" si="231"/>
        <v>LBZ</v>
      </c>
      <c r="BJ1074" s="67" t="str">
        <f t="shared" si="231"/>
        <v>A</v>
      </c>
      <c r="BK1074" s="67" t="str">
        <f t="shared" si="232"/>
        <v>A</v>
      </c>
      <c r="BL1074" s="86">
        <f t="shared" si="229"/>
        <v>1932847</v>
      </c>
      <c r="BM1074" s="86">
        <f t="shared" si="233"/>
        <v>0</v>
      </c>
    </row>
    <row r="1075" spans="1:65" x14ac:dyDescent="0.3">
      <c r="A1075" s="57">
        <v>20664628</v>
      </c>
      <c r="B1075" s="12" t="s">
        <v>1213</v>
      </c>
      <c r="C1075" s="58" t="s">
        <v>105</v>
      </c>
      <c r="D1075" s="58" t="s">
        <v>29</v>
      </c>
      <c r="E1075" s="58"/>
      <c r="F1075" s="58">
        <v>1530123</v>
      </c>
      <c r="G1075" s="58">
        <f t="shared" si="220"/>
        <v>957754</v>
      </c>
      <c r="H1075" s="58">
        <f t="shared" si="221"/>
        <v>957754</v>
      </c>
      <c r="I1075" s="58">
        <v>1530000</v>
      </c>
      <c r="J1075" s="58">
        <v>92277</v>
      </c>
      <c r="K1075" s="58">
        <v>0</v>
      </c>
      <c r="L1075" s="58">
        <v>0</v>
      </c>
      <c r="M1075" s="58">
        <v>572369</v>
      </c>
      <c r="N1075" s="58">
        <f>VLOOKUP(AD1075,'tabla ingresos'!$A$3:$D$15,4,FALSE)</f>
        <v>3000000</v>
      </c>
      <c r="O1075" s="58">
        <v>1418747.2360659458</v>
      </c>
      <c r="P1075" s="58">
        <v>73161000</v>
      </c>
      <c r="Q1075" s="58">
        <v>0</v>
      </c>
      <c r="R1075" s="12">
        <v>76520</v>
      </c>
      <c r="S1075" s="12" t="s">
        <v>88</v>
      </c>
      <c r="T1075" s="12" t="s">
        <v>89</v>
      </c>
      <c r="U1075" s="12" t="s">
        <v>10</v>
      </c>
      <c r="V1075" s="12">
        <v>4</v>
      </c>
      <c r="W1075" s="12">
        <v>0</v>
      </c>
      <c r="X1075" s="12">
        <v>0</v>
      </c>
      <c r="Y1075" s="59">
        <v>0.59726027397260273</v>
      </c>
      <c r="Z1075" s="59">
        <v>41.830136986301369</v>
      </c>
      <c r="AA1075" s="12">
        <v>2</v>
      </c>
      <c r="AB1075" s="12">
        <v>5</v>
      </c>
      <c r="AC1075" s="12">
        <v>2</v>
      </c>
      <c r="AD1075" s="12">
        <v>4</v>
      </c>
      <c r="AE1075" s="12">
        <v>1</v>
      </c>
      <c r="AF1075" s="58" t="s">
        <v>10</v>
      </c>
      <c r="AG1075" s="66">
        <f t="shared" si="222"/>
        <v>0.33578316357021021</v>
      </c>
      <c r="AH1075" s="67">
        <f t="shared" si="223"/>
        <v>16.598027333333334</v>
      </c>
      <c r="AI1075" s="67">
        <f t="shared" si="224"/>
        <v>0.12719311111111112</v>
      </c>
      <c r="AJ1075" s="67">
        <f t="shared" si="225"/>
        <v>0.21283422222222223</v>
      </c>
      <c r="AK1075" s="67">
        <f t="shared" si="226"/>
        <v>0.21283422222222223</v>
      </c>
      <c r="AL1075" s="67">
        <f t="shared" si="227"/>
        <v>0</v>
      </c>
      <c r="AM1075" s="59">
        <f>VLOOKUP(AG1075,'SCORE TALLER'!$AC$2:$AD$10,2,TRUE)*AM$2</f>
        <v>0</v>
      </c>
      <c r="AN1075" s="59">
        <f>VLOOKUP(AD1075,'SCORE TALLER'!$W$2:$X$10,2,TRUE)*AN$2</f>
        <v>0.24</v>
      </c>
      <c r="AO1075" s="59">
        <f>VLOOKUP(AB1075,'SCORE TALLER'!$S$2:$T$10,2,FALSE)*AO$2</f>
        <v>0.01</v>
      </c>
      <c r="AP1075" s="59">
        <f>VLOOKUP(AH1075,'SCORE TALLER'!$AE$2:$AF$10,2,TRUE)*AP$2</f>
        <v>0.24</v>
      </c>
      <c r="AQ1075" s="59">
        <f>VLOOKUP(AI1075,'SCORE TALLER'!$AG$2:$AH$10,2,TRUE)*AQ$2</f>
        <v>0.4</v>
      </c>
      <c r="AR1075" s="59">
        <f>VLOOKUP(AC1075,'SCORE TALLER'!$U$2:$V$10,2,FALSE)*AR$2</f>
        <v>0.04</v>
      </c>
      <c r="AS1075" s="59">
        <f>VLOOKUP(AE1075,'SCORE TALLER'!$Y$2:$Z$10,2,FALSE)*AS$2</f>
        <v>0.03</v>
      </c>
      <c r="AT1075" s="59">
        <f>VLOOKUP(Z1075,'SCORE TALLER'!$O$2:$P$10,2,TRUE)*AT$2</f>
        <v>0.03</v>
      </c>
      <c r="AU1075" s="59">
        <f>VLOOKUP(S1075,'SCORE TALLER'!$A$2:$B$10,2,FALSE)*AU$2</f>
        <v>0.25</v>
      </c>
      <c r="AV1075" s="59">
        <f>VLOOKUP(AJ1075,'SCORE TALLER'!$AI$2:$AJ$10,2,TRUE)*AV$2</f>
        <v>0.25</v>
      </c>
      <c r="AW1075" s="59">
        <f>VLOOKUP(AK1075,'SCORE TALLER'!$AK$2:$AL$10,2,TRUE)*AW$2</f>
        <v>0.25</v>
      </c>
      <c r="AX1075" s="59">
        <f>VLOOKUP(T1075,'SCORE TALLER'!$C$2:$D$10,2,FALSE)*AX$2</f>
        <v>0</v>
      </c>
      <c r="AY1075" s="59">
        <f>VLOOKUP(W1075,'SCORE TALLER'!$I$2:$J$10,2,TRUE)*AY$2</f>
        <v>0</v>
      </c>
      <c r="AZ1075" s="59">
        <f>VLOOKUP(X1075,'SCORE TALLER'!$K$2:$L$10,2,TRUE)*AZ$2</f>
        <v>0</v>
      </c>
      <c r="BA1075" s="59">
        <f>VLOOKUP(U1075,'SCORE TALLER'!$E$2:$F$10,2,FALSE)*BA$2</f>
        <v>0</v>
      </c>
      <c r="BB1075" s="59">
        <f>VLOOKUP(Y1075,'SCORE TALLER'!$M$2:$N$10,2,TRUE)*BB$2</f>
        <v>0.05</v>
      </c>
      <c r="BC1075" s="59">
        <f>VLOOKUP(AA1075,'SCORE TALLER'!$Q$2:$R$10,2,FALSE)*BC$2</f>
        <v>0</v>
      </c>
      <c r="BD1075" s="59">
        <f>VLOOKUP(V1075,'SCORE TALLER'!$G$2:$H$10,2,FALSE)*BD$2</f>
        <v>0</v>
      </c>
      <c r="BE1075" s="59">
        <f>VLOOKUP(AF1075,'SCORE TALLER'!$AA$2:$AB$10,2,FALSE)*BE$2</f>
        <v>0</v>
      </c>
      <c r="BF1075" s="59">
        <f>VLOOKUP(AL1075,'SCORE TALLER'!$AM$2:$AN$10,2,TRUE)*BF$2</f>
        <v>0</v>
      </c>
      <c r="BG1075" s="67">
        <f t="shared" si="230"/>
        <v>1.7900000000000003</v>
      </c>
      <c r="BH1075" s="67" t="str">
        <f>VLOOKUP(BG1075,'SCORE TALLER'!$AP$2:$AQ$7,2,TRUE)</f>
        <v>2. Normal</v>
      </c>
      <c r="BI1075" s="67" t="str">
        <f t="shared" si="231"/>
        <v>LBZ</v>
      </c>
      <c r="BJ1075" s="67" t="str">
        <f t="shared" si="231"/>
        <v>A</v>
      </c>
      <c r="BK1075" s="67" t="str">
        <f t="shared" si="232"/>
        <v>A</v>
      </c>
      <c r="BL1075" s="86">
        <f t="shared" si="229"/>
        <v>957754</v>
      </c>
      <c r="BM1075" s="86">
        <f t="shared" si="233"/>
        <v>0</v>
      </c>
    </row>
    <row r="1076" spans="1:65" x14ac:dyDescent="0.3">
      <c r="A1076" s="57">
        <v>2008600404</v>
      </c>
      <c r="B1076" s="12" t="s">
        <v>1214</v>
      </c>
      <c r="C1076" s="58" t="s">
        <v>105</v>
      </c>
      <c r="D1076" s="58" t="s">
        <v>114</v>
      </c>
      <c r="E1076" s="58">
        <v>605000</v>
      </c>
      <c r="F1076" s="58">
        <v>2787528</v>
      </c>
      <c r="G1076" s="58">
        <f t="shared" si="220"/>
        <v>1915344</v>
      </c>
      <c r="H1076" s="58">
        <f t="shared" si="221"/>
        <v>1915344</v>
      </c>
      <c r="I1076" s="58">
        <v>2788000</v>
      </c>
      <c r="J1076" s="58">
        <v>198550</v>
      </c>
      <c r="K1076" s="58">
        <v>0</v>
      </c>
      <c r="L1076" s="58">
        <v>0</v>
      </c>
      <c r="M1076" s="58">
        <v>872184</v>
      </c>
      <c r="N1076" s="58">
        <f>VLOOKUP(AD1076,'tabla ingresos'!$A$3:$D$15,4,FALSE)</f>
        <v>8500000</v>
      </c>
      <c r="O1076" s="58">
        <v>1342420.7807263632</v>
      </c>
      <c r="P1076" s="58">
        <v>58075000</v>
      </c>
      <c r="Q1076" s="58">
        <v>0</v>
      </c>
      <c r="R1076" s="12">
        <v>13836</v>
      </c>
      <c r="S1076" s="12" t="s">
        <v>88</v>
      </c>
      <c r="T1076" s="12" t="s">
        <v>89</v>
      </c>
      <c r="U1076" s="12" t="s">
        <v>10</v>
      </c>
      <c r="V1076" s="12">
        <v>4</v>
      </c>
      <c r="W1076" s="12">
        <v>0</v>
      </c>
      <c r="X1076" s="12">
        <v>0</v>
      </c>
      <c r="Y1076" s="59">
        <v>0.66849315068493154</v>
      </c>
      <c r="Z1076" s="59">
        <v>35.786301369863011</v>
      </c>
      <c r="AA1076" s="12">
        <v>1</v>
      </c>
      <c r="AB1076" s="12">
        <v>6</v>
      </c>
      <c r="AC1076" s="12">
        <v>4</v>
      </c>
      <c r="AD1076" s="12">
        <v>8</v>
      </c>
      <c r="AE1076" s="12">
        <v>2</v>
      </c>
      <c r="AF1076" s="58" t="s">
        <v>10</v>
      </c>
      <c r="AG1076" s="66">
        <f t="shared" si="222"/>
        <v>0.12086045339030299</v>
      </c>
      <c r="AH1076" s="67">
        <f t="shared" si="223"/>
        <v>4.7735316078431369</v>
      </c>
      <c r="AI1076" s="67">
        <f t="shared" si="224"/>
        <v>0.11585756862745097</v>
      </c>
      <c r="AJ1076" s="67">
        <f t="shared" si="225"/>
        <v>0.1502230588235294</v>
      </c>
      <c r="AK1076" s="67">
        <f t="shared" si="226"/>
        <v>0.1502230588235294</v>
      </c>
      <c r="AL1076" s="67">
        <f t="shared" si="227"/>
        <v>0</v>
      </c>
      <c r="AM1076" s="59">
        <f>VLOOKUP(AG1076,'SCORE TALLER'!$AC$2:$AD$10,2,TRUE)*AM$2</f>
        <v>0</v>
      </c>
      <c r="AN1076" s="59">
        <f>VLOOKUP(AD1076,'SCORE TALLER'!$W$2:$X$10,2,TRUE)*AN$2</f>
        <v>0.08</v>
      </c>
      <c r="AO1076" s="59">
        <f>VLOOKUP(AB1076,'SCORE TALLER'!$S$2:$T$10,2,FALSE)*AO$2</f>
        <v>0</v>
      </c>
      <c r="AP1076" s="59">
        <f>VLOOKUP(AH1076,'SCORE TALLER'!$AE$2:$AF$10,2,TRUE)*AP$2</f>
        <v>0</v>
      </c>
      <c r="AQ1076" s="59">
        <f>VLOOKUP(AI1076,'SCORE TALLER'!$AG$2:$AH$10,2,TRUE)*AQ$2</f>
        <v>0.4</v>
      </c>
      <c r="AR1076" s="59">
        <f>VLOOKUP(AC1076,'SCORE TALLER'!$U$2:$V$10,2,FALSE)*AR$2</f>
        <v>0.02</v>
      </c>
      <c r="AS1076" s="59">
        <f>VLOOKUP(AE1076,'SCORE TALLER'!$Y$2:$Z$10,2,FALSE)*AS$2</f>
        <v>0.01</v>
      </c>
      <c r="AT1076" s="59">
        <f>VLOOKUP(Z1076,'SCORE TALLER'!$O$2:$P$10,2,TRUE)*AT$2</f>
        <v>0.03</v>
      </c>
      <c r="AU1076" s="59">
        <f>VLOOKUP(S1076,'SCORE TALLER'!$A$2:$B$10,2,FALSE)*AU$2</f>
        <v>0.25</v>
      </c>
      <c r="AV1076" s="59">
        <f>VLOOKUP(AJ1076,'SCORE TALLER'!$AI$2:$AJ$10,2,TRUE)*AV$2</f>
        <v>0.25</v>
      </c>
      <c r="AW1076" s="59">
        <f>VLOOKUP(AK1076,'SCORE TALLER'!$AK$2:$AL$10,2,TRUE)*AW$2</f>
        <v>0.25</v>
      </c>
      <c r="AX1076" s="59">
        <f>VLOOKUP(T1076,'SCORE TALLER'!$C$2:$D$10,2,FALSE)*AX$2</f>
        <v>0</v>
      </c>
      <c r="AY1076" s="59">
        <f>VLOOKUP(W1076,'SCORE TALLER'!$I$2:$J$10,2,TRUE)*AY$2</f>
        <v>0</v>
      </c>
      <c r="AZ1076" s="59">
        <f>VLOOKUP(X1076,'SCORE TALLER'!$K$2:$L$10,2,TRUE)*AZ$2</f>
        <v>0</v>
      </c>
      <c r="BA1076" s="59">
        <f>VLOOKUP(U1076,'SCORE TALLER'!$E$2:$F$10,2,FALSE)*BA$2</f>
        <v>0</v>
      </c>
      <c r="BB1076" s="59">
        <f>VLOOKUP(Y1076,'SCORE TALLER'!$M$2:$N$10,2,TRUE)*BB$2</f>
        <v>0.05</v>
      </c>
      <c r="BC1076" s="59">
        <f>VLOOKUP(AA1076,'SCORE TALLER'!$Q$2:$R$10,2,FALSE)*BC$2</f>
        <v>0.05</v>
      </c>
      <c r="BD1076" s="59">
        <f>VLOOKUP(V1076,'SCORE TALLER'!$G$2:$H$10,2,FALSE)*BD$2</f>
        <v>0</v>
      </c>
      <c r="BE1076" s="59">
        <f>VLOOKUP(AF1076,'SCORE TALLER'!$AA$2:$AB$10,2,FALSE)*BE$2</f>
        <v>0</v>
      </c>
      <c r="BF1076" s="59">
        <f>VLOOKUP(AL1076,'SCORE TALLER'!$AM$2:$AN$10,2,TRUE)*BF$2</f>
        <v>0</v>
      </c>
      <c r="BG1076" s="67">
        <f t="shared" si="230"/>
        <v>1.3900000000000001</v>
      </c>
      <c r="BH1076" s="67" t="str">
        <f>VLOOKUP(BG1076,'SCORE TALLER'!$AP$2:$AQ$7,2,TRUE)</f>
        <v>2. Normal</v>
      </c>
      <c r="BI1076" s="67" t="str">
        <f t="shared" si="231"/>
        <v>LBZ</v>
      </c>
      <c r="BJ1076" s="67" t="str">
        <f t="shared" si="231"/>
        <v>A</v>
      </c>
      <c r="BK1076" s="67" t="str">
        <f t="shared" si="232"/>
        <v>A</v>
      </c>
      <c r="BL1076" s="86">
        <f t="shared" si="229"/>
        <v>1915344</v>
      </c>
      <c r="BM1076" s="86">
        <f t="shared" si="233"/>
        <v>0</v>
      </c>
    </row>
    <row r="1077" spans="1:65" x14ac:dyDescent="0.3">
      <c r="A1077" s="57">
        <v>4066202</v>
      </c>
      <c r="B1077" s="12" t="s">
        <v>1215</v>
      </c>
      <c r="C1077" s="58" t="s">
        <v>105</v>
      </c>
      <c r="D1077" s="58" t="s">
        <v>115</v>
      </c>
      <c r="E1077" s="58"/>
      <c r="F1077" s="58">
        <v>3029650</v>
      </c>
      <c r="G1077" s="58">
        <f t="shared" si="220"/>
        <v>2539051</v>
      </c>
      <c r="H1077" s="58">
        <f t="shared" si="221"/>
        <v>0</v>
      </c>
      <c r="I1077" s="58">
        <v>3030000</v>
      </c>
      <c r="J1077" s="58">
        <v>522760.99999999994</v>
      </c>
      <c r="K1077" s="58">
        <v>0</v>
      </c>
      <c r="L1077" s="58">
        <v>4000000</v>
      </c>
      <c r="M1077" s="58">
        <v>490599</v>
      </c>
      <c r="N1077" s="58">
        <f>VLOOKUP(AD1077,'tabla ingresos'!$A$3:$D$15,4,FALSE)</f>
        <v>3000000</v>
      </c>
      <c r="O1077" s="58">
        <v>2867200.8127176589</v>
      </c>
      <c r="P1077" s="58">
        <v>136578000</v>
      </c>
      <c r="Q1077" s="58">
        <v>0</v>
      </c>
      <c r="R1077" s="12">
        <v>68307</v>
      </c>
      <c r="S1077" s="12" t="s">
        <v>87</v>
      </c>
      <c r="T1077" s="12" t="s">
        <v>89</v>
      </c>
      <c r="U1077" s="12" t="s">
        <v>10</v>
      </c>
      <c r="V1077" s="12">
        <v>4</v>
      </c>
      <c r="W1077" s="12">
        <v>0</v>
      </c>
      <c r="X1077" s="12">
        <v>0</v>
      </c>
      <c r="Y1077" s="59">
        <v>0.76438356164383559</v>
      </c>
      <c r="Z1077" s="59">
        <v>45.295890410958904</v>
      </c>
      <c r="AA1077" s="12">
        <v>1</v>
      </c>
      <c r="AB1077" s="12">
        <v>4</v>
      </c>
      <c r="AC1077" s="12">
        <v>3</v>
      </c>
      <c r="AD1077" s="12">
        <v>4</v>
      </c>
      <c r="AE1077" s="12">
        <v>1</v>
      </c>
      <c r="AF1077" s="58" t="s">
        <v>10</v>
      </c>
      <c r="AG1077" s="66">
        <f t="shared" si="222"/>
        <v>0.7533248472705909</v>
      </c>
      <c r="AH1077" s="67">
        <f t="shared" si="223"/>
        <v>31.023922222222222</v>
      </c>
      <c r="AI1077" s="67">
        <f t="shared" si="224"/>
        <v>0.10902199999999999</v>
      </c>
      <c r="AJ1077" s="67">
        <f t="shared" si="225"/>
        <v>0.56423355555555554</v>
      </c>
      <c r="AK1077" s="67">
        <f t="shared" si="226"/>
        <v>0</v>
      </c>
      <c r="AL1077" s="67">
        <f t="shared" si="227"/>
        <v>0</v>
      </c>
      <c r="AM1077" s="59">
        <f>VLOOKUP(AG1077,'SCORE TALLER'!$AC$2:$AD$10,2,TRUE)*AM$2</f>
        <v>0.24</v>
      </c>
      <c r="AN1077" s="59">
        <f>VLOOKUP(AD1077,'SCORE TALLER'!$W$2:$X$10,2,TRUE)*AN$2</f>
        <v>0.24</v>
      </c>
      <c r="AO1077" s="59">
        <f>VLOOKUP(AB1077,'SCORE TALLER'!$S$2:$T$10,2,FALSE)*AO$2</f>
        <v>0.02</v>
      </c>
      <c r="AP1077" s="59">
        <f>VLOOKUP(AH1077,'SCORE TALLER'!$AE$2:$AF$10,2,TRUE)*AP$2</f>
        <v>0.4</v>
      </c>
      <c r="AQ1077" s="59">
        <f>VLOOKUP(AI1077,'SCORE TALLER'!$AG$2:$AH$10,2,TRUE)*AQ$2</f>
        <v>0.4</v>
      </c>
      <c r="AR1077" s="59">
        <f>VLOOKUP(AC1077,'SCORE TALLER'!$U$2:$V$10,2,FALSE)*AR$2</f>
        <v>0.03</v>
      </c>
      <c r="AS1077" s="59">
        <f>VLOOKUP(AE1077,'SCORE TALLER'!$Y$2:$Z$10,2,FALSE)*AS$2</f>
        <v>0.03</v>
      </c>
      <c r="AT1077" s="59">
        <f>VLOOKUP(Z1077,'SCORE TALLER'!$O$2:$P$10,2,TRUE)*AT$2</f>
        <v>0.02</v>
      </c>
      <c r="AU1077" s="59">
        <f>VLOOKUP(S1077,'SCORE TALLER'!$A$2:$B$10,2,FALSE)*AU$2</f>
        <v>0.15000000000000002</v>
      </c>
      <c r="AV1077" s="59">
        <f>VLOOKUP(AJ1077,'SCORE TALLER'!$AI$2:$AJ$10,2,TRUE)*AV$2</f>
        <v>0.25</v>
      </c>
      <c r="AW1077" s="59">
        <f>VLOOKUP(AK1077,'SCORE TALLER'!$AK$2:$AL$10,2,TRUE)*AW$2</f>
        <v>0.25</v>
      </c>
      <c r="AX1077" s="59">
        <f>VLOOKUP(T1077,'SCORE TALLER'!$C$2:$D$10,2,FALSE)*AX$2</f>
        <v>0</v>
      </c>
      <c r="AY1077" s="59">
        <f>VLOOKUP(W1077,'SCORE TALLER'!$I$2:$J$10,2,TRUE)*AY$2</f>
        <v>0</v>
      </c>
      <c r="AZ1077" s="59">
        <f>VLOOKUP(X1077,'SCORE TALLER'!$K$2:$L$10,2,TRUE)*AZ$2</f>
        <v>0</v>
      </c>
      <c r="BA1077" s="59">
        <f>VLOOKUP(U1077,'SCORE TALLER'!$E$2:$F$10,2,FALSE)*BA$2</f>
        <v>0</v>
      </c>
      <c r="BB1077" s="59">
        <f>VLOOKUP(Y1077,'SCORE TALLER'!$M$2:$N$10,2,TRUE)*BB$2</f>
        <v>0.05</v>
      </c>
      <c r="BC1077" s="59">
        <f>VLOOKUP(AA1077,'SCORE TALLER'!$Q$2:$R$10,2,FALSE)*BC$2</f>
        <v>0.05</v>
      </c>
      <c r="BD1077" s="59">
        <f>VLOOKUP(V1077,'SCORE TALLER'!$G$2:$H$10,2,FALSE)*BD$2</f>
        <v>0</v>
      </c>
      <c r="BE1077" s="59">
        <f>VLOOKUP(AF1077,'SCORE TALLER'!$AA$2:$AB$10,2,FALSE)*BE$2</f>
        <v>0</v>
      </c>
      <c r="BF1077" s="59">
        <f>VLOOKUP(AL1077,'SCORE TALLER'!$AM$2:$AN$10,2,TRUE)*BF$2</f>
        <v>0</v>
      </c>
      <c r="BG1077" s="67">
        <f t="shared" si="230"/>
        <v>2.13</v>
      </c>
      <c r="BH1077" s="67" t="str">
        <f>VLOOKUP(BG1077,'SCORE TALLER'!$AP$2:$AQ$7,2,TRUE)</f>
        <v>3. Medio</v>
      </c>
      <c r="BI1077" s="67" t="str">
        <f t="shared" si="231"/>
        <v>LBZ</v>
      </c>
      <c r="BJ1077" s="67" t="str">
        <f t="shared" si="231"/>
        <v>A</v>
      </c>
      <c r="BK1077" s="67" t="str">
        <f t="shared" si="232"/>
        <v>A</v>
      </c>
      <c r="BL1077" s="86">
        <f t="shared" si="229"/>
        <v>0</v>
      </c>
      <c r="BM1077" s="86">
        <f t="shared" si="233"/>
        <v>0</v>
      </c>
    </row>
    <row r="1078" spans="1:65" x14ac:dyDescent="0.3">
      <c r="A1078" s="57">
        <v>66068822</v>
      </c>
      <c r="B1078" s="12" t="s">
        <v>1216</v>
      </c>
      <c r="C1078" s="58" t="s">
        <v>107</v>
      </c>
      <c r="D1078" s="58" t="s">
        <v>30</v>
      </c>
      <c r="E1078" s="58"/>
      <c r="F1078" s="58">
        <v>6545105</v>
      </c>
      <c r="G1078" s="58">
        <f t="shared" si="220"/>
        <v>6436081</v>
      </c>
      <c r="H1078" s="58">
        <f t="shared" si="221"/>
        <v>1627468</v>
      </c>
      <c r="I1078" s="58" t="e">
        <v>#N/A</v>
      </c>
      <c r="J1078" s="58">
        <v>169395</v>
      </c>
      <c r="K1078" s="58">
        <v>0</v>
      </c>
      <c r="L1078" s="58">
        <v>4808613</v>
      </c>
      <c r="M1078" s="58">
        <v>109024</v>
      </c>
      <c r="N1078" s="58">
        <f>VLOOKUP(AD1078,'tabla ingresos'!$A$3:$D$15,4,FALSE)</f>
        <v>1000000</v>
      </c>
      <c r="O1078" s="58">
        <v>0</v>
      </c>
      <c r="P1078" s="58">
        <v>0</v>
      </c>
      <c r="Q1078" s="58">
        <v>0</v>
      </c>
      <c r="R1078" s="12">
        <v>76001</v>
      </c>
      <c r="S1078" s="12" t="s">
        <v>87</v>
      </c>
      <c r="T1078" s="12" t="s">
        <v>89</v>
      </c>
      <c r="U1078" s="12" t="s">
        <v>10</v>
      </c>
      <c r="V1078" s="12">
        <v>4</v>
      </c>
      <c r="W1078" s="12">
        <v>0</v>
      </c>
      <c r="X1078" s="12">
        <v>0</v>
      </c>
      <c r="Y1078" s="59">
        <v>0.32328767123287672</v>
      </c>
      <c r="Z1078" s="59">
        <v>42.493150684931507</v>
      </c>
      <c r="AA1078" s="12">
        <v>1</v>
      </c>
      <c r="AB1078" s="12">
        <v>2</v>
      </c>
      <c r="AC1078" s="12">
        <v>1</v>
      </c>
      <c r="AD1078" s="12">
        <v>2</v>
      </c>
      <c r="AE1078" s="12">
        <v>1</v>
      </c>
      <c r="AF1078" s="58" t="s">
        <v>91</v>
      </c>
      <c r="AG1078" s="66">
        <f t="shared" si="222"/>
        <v>0.11293</v>
      </c>
      <c r="AH1078" s="67">
        <f t="shared" si="223"/>
        <v>4.3634033333333333</v>
      </c>
      <c r="AI1078" s="67">
        <f t="shared" si="224"/>
        <v>7.2682666666666673E-2</v>
      </c>
      <c r="AJ1078" s="67">
        <f t="shared" si="225"/>
        <v>4.2907206666666671</v>
      </c>
      <c r="AK1078" s="67">
        <f t="shared" si="226"/>
        <v>1.0849786666666668</v>
      </c>
      <c r="AL1078" s="67">
        <f t="shared" si="227"/>
        <v>0</v>
      </c>
      <c r="AM1078" s="59">
        <f>VLOOKUP(AG1078,'SCORE TALLER'!$AC$2:$AD$10,2,TRUE)*AM$2</f>
        <v>0</v>
      </c>
      <c r="AN1078" s="59">
        <f>VLOOKUP(AD1078,'SCORE TALLER'!$W$2:$X$10,2,TRUE)*AN$2</f>
        <v>0.32</v>
      </c>
      <c r="AO1078" s="59">
        <f>VLOOKUP(AB1078,'SCORE TALLER'!$S$2:$T$10,2,FALSE)*AO$2</f>
        <v>0.04</v>
      </c>
      <c r="AP1078" s="59">
        <f>VLOOKUP(AH1078,'SCORE TALLER'!$AE$2:$AF$10,2,TRUE)*AP$2</f>
        <v>0</v>
      </c>
      <c r="AQ1078" s="59">
        <f>VLOOKUP(AI1078,'SCORE TALLER'!$AG$2:$AH$10,2,TRUE)*AQ$2</f>
        <v>0.4</v>
      </c>
      <c r="AR1078" s="59">
        <f>VLOOKUP(AC1078,'SCORE TALLER'!$U$2:$V$10,2,FALSE)*AR$2</f>
        <v>0.05</v>
      </c>
      <c r="AS1078" s="59">
        <f>VLOOKUP(AE1078,'SCORE TALLER'!$Y$2:$Z$10,2,FALSE)*AS$2</f>
        <v>0.03</v>
      </c>
      <c r="AT1078" s="59">
        <f>VLOOKUP(Z1078,'SCORE TALLER'!$O$2:$P$10,2,TRUE)*AT$2</f>
        <v>0.03</v>
      </c>
      <c r="AU1078" s="59">
        <f>VLOOKUP(S1078,'SCORE TALLER'!$A$2:$B$10,2,FALSE)*AU$2</f>
        <v>0.15000000000000002</v>
      </c>
      <c r="AV1078" s="59">
        <f>VLOOKUP(AJ1078,'SCORE TALLER'!$AI$2:$AJ$10,2,TRUE)*AV$2</f>
        <v>0.05</v>
      </c>
      <c r="AW1078" s="59">
        <f>VLOOKUP(AK1078,'SCORE TALLER'!$AK$2:$AL$10,2,TRUE)*AW$2</f>
        <v>0.2</v>
      </c>
      <c r="AX1078" s="59">
        <f>VLOOKUP(T1078,'SCORE TALLER'!$C$2:$D$10,2,FALSE)*AX$2</f>
        <v>0</v>
      </c>
      <c r="AY1078" s="59">
        <f>VLOOKUP(W1078,'SCORE TALLER'!$I$2:$J$10,2,TRUE)*AY$2</f>
        <v>0</v>
      </c>
      <c r="AZ1078" s="59">
        <f>VLOOKUP(X1078,'SCORE TALLER'!$K$2:$L$10,2,TRUE)*AZ$2</f>
        <v>0</v>
      </c>
      <c r="BA1078" s="59">
        <f>VLOOKUP(U1078,'SCORE TALLER'!$E$2:$F$10,2,FALSE)*BA$2</f>
        <v>0</v>
      </c>
      <c r="BB1078" s="59">
        <f>VLOOKUP(Y1078,'SCORE TALLER'!$M$2:$N$10,2,TRUE)*BB$2</f>
        <v>0.05</v>
      </c>
      <c r="BC1078" s="59">
        <f>VLOOKUP(AA1078,'SCORE TALLER'!$Q$2:$R$10,2,FALSE)*BC$2</f>
        <v>0.05</v>
      </c>
      <c r="BD1078" s="59">
        <f>VLOOKUP(V1078,'SCORE TALLER'!$G$2:$H$10,2,FALSE)*BD$2</f>
        <v>0</v>
      </c>
      <c r="BE1078" s="59">
        <f>VLOOKUP(AF1078,'SCORE TALLER'!$AA$2:$AB$10,2,FALSE)*BE$2</f>
        <v>0.30000000000000004</v>
      </c>
      <c r="BF1078" s="59">
        <f>VLOOKUP(AL1078,'SCORE TALLER'!$AM$2:$AN$10,2,TRUE)*BF$2</f>
        <v>0</v>
      </c>
      <c r="BG1078" s="67">
        <f t="shared" si="230"/>
        <v>1.6700000000000002</v>
      </c>
      <c r="BH1078" s="67" t="str">
        <f>VLOOKUP(BG1078,'SCORE TALLER'!$AP$2:$AQ$7,2,TRUE)</f>
        <v>2. Normal</v>
      </c>
      <c r="BI1078" s="67" t="str">
        <f t="shared" si="231"/>
        <v>LBZ</v>
      </c>
      <c r="BJ1078" s="67" t="str">
        <f t="shared" si="231"/>
        <v>A</v>
      </c>
      <c r="BK1078" s="67" t="str">
        <f t="shared" si="232"/>
        <v>SIN</v>
      </c>
      <c r="BL1078" s="86">
        <f t="shared" si="229"/>
        <v>1627468</v>
      </c>
      <c r="BM1078" s="86">
        <f t="shared" si="233"/>
        <v>0</v>
      </c>
    </row>
    <row r="1079" spans="1:65" x14ac:dyDescent="0.3">
      <c r="A1079" s="57">
        <v>4044448</v>
      </c>
      <c r="B1079" s="12" t="s">
        <v>1217</v>
      </c>
      <c r="C1079" s="58" t="s">
        <v>107</v>
      </c>
      <c r="D1079" s="58" t="s">
        <v>115</v>
      </c>
      <c r="E1079" s="58"/>
      <c r="F1079" s="58">
        <v>3170539</v>
      </c>
      <c r="G1079" s="58">
        <f t="shared" si="220"/>
        <v>3061515</v>
      </c>
      <c r="H1079" s="58">
        <f t="shared" si="221"/>
        <v>0</v>
      </c>
      <c r="I1079" s="58" t="e">
        <v>#N/A</v>
      </c>
      <c r="J1079" s="58">
        <v>146323</v>
      </c>
      <c r="K1079" s="58">
        <v>0</v>
      </c>
      <c r="L1079" s="58">
        <v>3600000</v>
      </c>
      <c r="M1079" s="58">
        <v>109024</v>
      </c>
      <c r="N1079" s="58">
        <f>VLOOKUP(AD1079,'tabla ingresos'!$A$3:$D$15,4,FALSE)</f>
        <v>1000000</v>
      </c>
      <c r="O1079" s="58">
        <v>0</v>
      </c>
      <c r="P1079" s="58">
        <v>0</v>
      </c>
      <c r="Q1079" s="58">
        <v>0</v>
      </c>
      <c r="R1079" s="12">
        <v>76130</v>
      </c>
      <c r="S1079" s="12" t="s">
        <v>87</v>
      </c>
      <c r="T1079" s="12" t="s">
        <v>89</v>
      </c>
      <c r="U1079" s="12" t="s">
        <v>10</v>
      </c>
      <c r="V1079" s="12">
        <v>4</v>
      </c>
      <c r="W1079" s="12">
        <v>0</v>
      </c>
      <c r="X1079" s="12">
        <v>0</v>
      </c>
      <c r="Y1079" s="59">
        <v>0.32328767123287672</v>
      </c>
      <c r="Z1079" s="59">
        <v>35.92876712328767</v>
      </c>
      <c r="AA1079" s="12">
        <v>1</v>
      </c>
      <c r="AB1079" s="12">
        <v>2</v>
      </c>
      <c r="AC1079" s="12">
        <v>2</v>
      </c>
      <c r="AD1079" s="12">
        <v>2</v>
      </c>
      <c r="AE1079" s="12">
        <v>4</v>
      </c>
      <c r="AF1079" s="58" t="s">
        <v>91</v>
      </c>
      <c r="AG1079" s="66">
        <f t="shared" si="222"/>
        <v>9.7548666666666672E-2</v>
      </c>
      <c r="AH1079" s="67">
        <f t="shared" si="223"/>
        <v>2.1136926666666667</v>
      </c>
      <c r="AI1079" s="67">
        <f t="shared" si="224"/>
        <v>7.2682666666666673E-2</v>
      </c>
      <c r="AJ1079" s="67">
        <f t="shared" si="225"/>
        <v>2.04101</v>
      </c>
      <c r="AK1079" s="67">
        <f t="shared" si="226"/>
        <v>0</v>
      </c>
      <c r="AL1079" s="67">
        <f t="shared" si="227"/>
        <v>0</v>
      </c>
      <c r="AM1079" s="59">
        <f>VLOOKUP(AG1079,'SCORE TALLER'!$AC$2:$AD$10,2,TRUE)*AM$2</f>
        <v>0</v>
      </c>
      <c r="AN1079" s="59">
        <f>VLOOKUP(AD1079,'SCORE TALLER'!$W$2:$X$10,2,TRUE)*AN$2</f>
        <v>0.32</v>
      </c>
      <c r="AO1079" s="59">
        <f>VLOOKUP(AB1079,'SCORE TALLER'!$S$2:$T$10,2,FALSE)*AO$2</f>
        <v>0.04</v>
      </c>
      <c r="AP1079" s="59">
        <f>VLOOKUP(AH1079,'SCORE TALLER'!$AE$2:$AF$10,2,TRUE)*AP$2</f>
        <v>0</v>
      </c>
      <c r="AQ1079" s="59">
        <f>VLOOKUP(AI1079,'SCORE TALLER'!$AG$2:$AH$10,2,TRUE)*AQ$2</f>
        <v>0.4</v>
      </c>
      <c r="AR1079" s="59">
        <f>VLOOKUP(AC1079,'SCORE TALLER'!$U$2:$V$10,2,FALSE)*AR$2</f>
        <v>0.04</v>
      </c>
      <c r="AS1079" s="59">
        <f>VLOOKUP(AE1079,'SCORE TALLER'!$Y$2:$Z$10,2,FALSE)*AS$2</f>
        <v>0.05</v>
      </c>
      <c r="AT1079" s="59">
        <f>VLOOKUP(Z1079,'SCORE TALLER'!$O$2:$P$10,2,TRUE)*AT$2</f>
        <v>0.03</v>
      </c>
      <c r="AU1079" s="59">
        <f>VLOOKUP(S1079,'SCORE TALLER'!$A$2:$B$10,2,FALSE)*AU$2</f>
        <v>0.15000000000000002</v>
      </c>
      <c r="AV1079" s="59">
        <f>VLOOKUP(AJ1079,'SCORE TALLER'!$AI$2:$AJ$10,2,TRUE)*AV$2</f>
        <v>0.15000000000000002</v>
      </c>
      <c r="AW1079" s="59">
        <f>VLOOKUP(AK1079,'SCORE TALLER'!$AK$2:$AL$10,2,TRUE)*AW$2</f>
        <v>0.25</v>
      </c>
      <c r="AX1079" s="59">
        <f>VLOOKUP(T1079,'SCORE TALLER'!$C$2:$D$10,2,FALSE)*AX$2</f>
        <v>0</v>
      </c>
      <c r="AY1079" s="59">
        <f>VLOOKUP(W1079,'SCORE TALLER'!$I$2:$J$10,2,TRUE)*AY$2</f>
        <v>0</v>
      </c>
      <c r="AZ1079" s="59">
        <f>VLOOKUP(X1079,'SCORE TALLER'!$K$2:$L$10,2,TRUE)*AZ$2</f>
        <v>0</v>
      </c>
      <c r="BA1079" s="59">
        <f>VLOOKUP(U1079,'SCORE TALLER'!$E$2:$F$10,2,FALSE)*BA$2</f>
        <v>0</v>
      </c>
      <c r="BB1079" s="59">
        <f>VLOOKUP(Y1079,'SCORE TALLER'!$M$2:$N$10,2,TRUE)*BB$2</f>
        <v>0.05</v>
      </c>
      <c r="BC1079" s="59">
        <f>VLOOKUP(AA1079,'SCORE TALLER'!$Q$2:$R$10,2,FALSE)*BC$2</f>
        <v>0.05</v>
      </c>
      <c r="BD1079" s="59">
        <f>VLOOKUP(V1079,'SCORE TALLER'!$G$2:$H$10,2,FALSE)*BD$2</f>
        <v>0</v>
      </c>
      <c r="BE1079" s="59">
        <f>VLOOKUP(AF1079,'SCORE TALLER'!$AA$2:$AB$10,2,FALSE)*BE$2</f>
        <v>0.30000000000000004</v>
      </c>
      <c r="BF1079" s="59">
        <f>VLOOKUP(AL1079,'SCORE TALLER'!$AM$2:$AN$10,2,TRUE)*BF$2</f>
        <v>0</v>
      </c>
      <c r="BG1079" s="67">
        <f t="shared" si="230"/>
        <v>1.8300000000000003</v>
      </c>
      <c r="BH1079" s="67" t="str">
        <f>VLOOKUP(BG1079,'SCORE TALLER'!$AP$2:$AQ$7,2,TRUE)</f>
        <v>2. Normal</v>
      </c>
      <c r="BI1079" s="67" t="str">
        <f t="shared" si="231"/>
        <v>LBZ</v>
      </c>
      <c r="BJ1079" s="67" t="str">
        <f t="shared" si="231"/>
        <v>A</v>
      </c>
      <c r="BK1079" s="67" t="str">
        <f t="shared" si="232"/>
        <v>SIN</v>
      </c>
      <c r="BL1079" s="86">
        <f t="shared" si="229"/>
        <v>0</v>
      </c>
      <c r="BM1079" s="86">
        <f t="shared" si="233"/>
        <v>0</v>
      </c>
    </row>
    <row r="1080" spans="1:65" x14ac:dyDescent="0.3">
      <c r="A1080" s="57">
        <v>24888844</v>
      </c>
      <c r="B1080" s="12" t="s">
        <v>1218</v>
      </c>
      <c r="C1080" s="58" t="s">
        <v>107</v>
      </c>
      <c r="D1080" s="58" t="s">
        <v>115</v>
      </c>
      <c r="E1080" s="58"/>
      <c r="F1080" s="58">
        <v>4803135</v>
      </c>
      <c r="G1080" s="58">
        <f t="shared" si="220"/>
        <v>4775879</v>
      </c>
      <c r="H1080" s="58">
        <f t="shared" si="221"/>
        <v>0</v>
      </c>
      <c r="I1080" s="58" t="e">
        <v>#N/A</v>
      </c>
      <c r="J1080" s="58">
        <v>133382</v>
      </c>
      <c r="K1080" s="58">
        <v>0</v>
      </c>
      <c r="L1080" s="58">
        <v>6611000</v>
      </c>
      <c r="M1080" s="58">
        <v>27256</v>
      </c>
      <c r="N1080" s="58">
        <f>VLOOKUP(AD1080,'tabla ingresos'!$A$3:$D$15,4,FALSE)</f>
        <v>1000000</v>
      </c>
      <c r="O1080" s="58">
        <v>0</v>
      </c>
      <c r="P1080" s="58">
        <v>0</v>
      </c>
      <c r="Q1080" s="58">
        <v>0</v>
      </c>
      <c r="R1080" s="12">
        <v>76130</v>
      </c>
      <c r="S1080" s="12" t="s">
        <v>87</v>
      </c>
      <c r="T1080" s="12" t="s">
        <v>89</v>
      </c>
      <c r="U1080" s="12" t="s">
        <v>10</v>
      </c>
      <c r="V1080" s="12">
        <v>4</v>
      </c>
      <c r="W1080" s="12">
        <v>0</v>
      </c>
      <c r="X1080" s="12">
        <v>260</v>
      </c>
      <c r="Y1080" s="59">
        <v>0.84383561643835614</v>
      </c>
      <c r="Z1080" s="59">
        <v>56.06849315068493</v>
      </c>
      <c r="AA1080" s="12">
        <v>1</v>
      </c>
      <c r="AB1080" s="12">
        <v>2</v>
      </c>
      <c r="AC1080" s="12">
        <v>2</v>
      </c>
      <c r="AD1080" s="12">
        <v>2</v>
      </c>
      <c r="AE1080" s="12">
        <v>3</v>
      </c>
      <c r="AF1080" s="58" t="s">
        <v>91</v>
      </c>
      <c r="AG1080" s="66">
        <f t="shared" si="222"/>
        <v>8.8921333333333338E-2</v>
      </c>
      <c r="AH1080" s="67">
        <f t="shared" si="223"/>
        <v>3.2020900000000001</v>
      </c>
      <c r="AI1080" s="67">
        <f t="shared" si="224"/>
        <v>1.8170666666666668E-2</v>
      </c>
      <c r="AJ1080" s="67">
        <f t="shared" si="225"/>
        <v>3.1839193333333333</v>
      </c>
      <c r="AK1080" s="67">
        <f t="shared" si="226"/>
        <v>0</v>
      </c>
      <c r="AL1080" s="67">
        <f t="shared" si="227"/>
        <v>0</v>
      </c>
      <c r="AM1080" s="59">
        <f>VLOOKUP(AG1080,'SCORE TALLER'!$AC$2:$AD$10,2,TRUE)*AM$2</f>
        <v>0</v>
      </c>
      <c r="AN1080" s="59">
        <f>VLOOKUP(AD1080,'SCORE TALLER'!$W$2:$X$10,2,TRUE)*AN$2</f>
        <v>0.32</v>
      </c>
      <c r="AO1080" s="59">
        <f>VLOOKUP(AB1080,'SCORE TALLER'!$S$2:$T$10,2,FALSE)*AO$2</f>
        <v>0.04</v>
      </c>
      <c r="AP1080" s="59">
        <f>VLOOKUP(AH1080,'SCORE TALLER'!$AE$2:$AF$10,2,TRUE)*AP$2</f>
        <v>0</v>
      </c>
      <c r="AQ1080" s="59">
        <f>VLOOKUP(AI1080,'SCORE TALLER'!$AG$2:$AH$10,2,TRUE)*AQ$2</f>
        <v>0.4</v>
      </c>
      <c r="AR1080" s="59">
        <f>VLOOKUP(AC1080,'SCORE TALLER'!$U$2:$V$10,2,FALSE)*AR$2</f>
        <v>0.04</v>
      </c>
      <c r="AS1080" s="59">
        <f>VLOOKUP(AE1080,'SCORE TALLER'!$Y$2:$Z$10,2,FALSE)*AS$2</f>
        <v>0.02</v>
      </c>
      <c r="AT1080" s="59">
        <f>VLOOKUP(Z1080,'SCORE TALLER'!$O$2:$P$10,2,TRUE)*AT$2</f>
        <v>0.01</v>
      </c>
      <c r="AU1080" s="59">
        <f>VLOOKUP(S1080,'SCORE TALLER'!$A$2:$B$10,2,FALSE)*AU$2</f>
        <v>0.15000000000000002</v>
      </c>
      <c r="AV1080" s="59">
        <f>VLOOKUP(AJ1080,'SCORE TALLER'!$AI$2:$AJ$10,2,TRUE)*AV$2</f>
        <v>0.1</v>
      </c>
      <c r="AW1080" s="59">
        <f>VLOOKUP(AK1080,'SCORE TALLER'!$AK$2:$AL$10,2,TRUE)*AW$2</f>
        <v>0.25</v>
      </c>
      <c r="AX1080" s="59">
        <f>VLOOKUP(T1080,'SCORE TALLER'!$C$2:$D$10,2,FALSE)*AX$2</f>
        <v>0</v>
      </c>
      <c r="AY1080" s="59">
        <f>VLOOKUP(W1080,'SCORE TALLER'!$I$2:$J$10,2,TRUE)*AY$2</f>
        <v>0</v>
      </c>
      <c r="AZ1080" s="59">
        <f>VLOOKUP(X1080,'SCORE TALLER'!$K$2:$L$10,2,TRUE)*AZ$2</f>
        <v>0.25</v>
      </c>
      <c r="BA1080" s="59">
        <f>VLOOKUP(U1080,'SCORE TALLER'!$E$2:$F$10,2,FALSE)*BA$2</f>
        <v>0</v>
      </c>
      <c r="BB1080" s="59">
        <f>VLOOKUP(Y1080,'SCORE TALLER'!$M$2:$N$10,2,TRUE)*BB$2</f>
        <v>0.05</v>
      </c>
      <c r="BC1080" s="59">
        <f>VLOOKUP(AA1080,'SCORE TALLER'!$Q$2:$R$10,2,FALSE)*BC$2</f>
        <v>0.05</v>
      </c>
      <c r="BD1080" s="59">
        <f>VLOOKUP(V1080,'SCORE TALLER'!$G$2:$H$10,2,FALSE)*BD$2</f>
        <v>0</v>
      </c>
      <c r="BE1080" s="59">
        <f>VLOOKUP(AF1080,'SCORE TALLER'!$AA$2:$AB$10,2,FALSE)*BE$2</f>
        <v>0.30000000000000004</v>
      </c>
      <c r="BF1080" s="59">
        <f>VLOOKUP(AL1080,'SCORE TALLER'!$AM$2:$AN$10,2,TRUE)*BF$2</f>
        <v>0</v>
      </c>
      <c r="BG1080" s="67">
        <f t="shared" si="230"/>
        <v>1.9800000000000002</v>
      </c>
      <c r="BH1080" s="67" t="str">
        <f>VLOOKUP(BG1080,'SCORE TALLER'!$AP$2:$AQ$7,2,TRUE)</f>
        <v>2. Normal</v>
      </c>
      <c r="BI1080" s="67" t="str">
        <f t="shared" si="231"/>
        <v>LBZ</v>
      </c>
      <c r="BJ1080" s="67" t="str">
        <f t="shared" si="231"/>
        <v>A</v>
      </c>
      <c r="BK1080" s="67" t="str">
        <f t="shared" si="232"/>
        <v>SIN</v>
      </c>
      <c r="BL1080" s="86">
        <f t="shared" si="229"/>
        <v>0</v>
      </c>
      <c r="BM1080" s="86">
        <f t="shared" si="233"/>
        <v>0</v>
      </c>
    </row>
    <row r="1081" spans="1:65" x14ac:dyDescent="0.3">
      <c r="A1081" s="57">
        <v>48644260</v>
      </c>
      <c r="B1081" s="12" t="s">
        <v>1219</v>
      </c>
      <c r="C1081" s="58" t="s">
        <v>105</v>
      </c>
      <c r="D1081" s="58" t="s">
        <v>118</v>
      </c>
      <c r="E1081" s="58"/>
      <c r="F1081" s="58">
        <v>4881907</v>
      </c>
      <c r="G1081" s="58">
        <f t="shared" si="220"/>
        <v>4881907</v>
      </c>
      <c r="H1081" s="58">
        <f t="shared" si="221"/>
        <v>4881907</v>
      </c>
      <c r="I1081" s="58">
        <v>4882000</v>
      </c>
      <c r="J1081" s="58">
        <v>133451</v>
      </c>
      <c r="K1081" s="58">
        <v>0</v>
      </c>
      <c r="L1081" s="58">
        <v>0</v>
      </c>
      <c r="M1081" s="58">
        <v>0</v>
      </c>
      <c r="N1081" s="58">
        <f>VLOOKUP(AD1081,'tabla ingresos'!$A$3:$D$15,4,FALSE)</f>
        <v>1000000</v>
      </c>
      <c r="O1081" s="58">
        <v>32543.626963011291</v>
      </c>
      <c r="P1081" s="58">
        <v>1463000</v>
      </c>
      <c r="Q1081" s="58">
        <v>0</v>
      </c>
      <c r="R1081" s="12">
        <v>68547</v>
      </c>
      <c r="S1081" s="12" t="s">
        <v>88</v>
      </c>
      <c r="T1081" s="12" t="s">
        <v>89</v>
      </c>
      <c r="U1081" s="12" t="s">
        <v>10</v>
      </c>
      <c r="V1081" s="12">
        <v>4</v>
      </c>
      <c r="W1081" s="12">
        <v>0</v>
      </c>
      <c r="X1081" s="12">
        <v>999</v>
      </c>
      <c r="Y1081" s="59">
        <v>0.64383561643835618</v>
      </c>
      <c r="Z1081" s="59">
        <v>43.115068493150687</v>
      </c>
      <c r="AA1081" s="12">
        <v>2</v>
      </c>
      <c r="AB1081" s="12">
        <v>2</v>
      </c>
      <c r="AC1081" s="12">
        <v>2</v>
      </c>
      <c r="AD1081" s="12">
        <v>2</v>
      </c>
      <c r="AE1081" s="12">
        <v>2</v>
      </c>
      <c r="AF1081" s="58" t="s">
        <v>17</v>
      </c>
      <c r="AG1081" s="66">
        <f t="shared" si="222"/>
        <v>0.11066308464200753</v>
      </c>
      <c r="AH1081" s="67">
        <f t="shared" si="223"/>
        <v>4.2299379999999998</v>
      </c>
      <c r="AI1081" s="67">
        <f t="shared" si="224"/>
        <v>0</v>
      </c>
      <c r="AJ1081" s="67">
        <f t="shared" si="225"/>
        <v>3.2546046666666668</v>
      </c>
      <c r="AK1081" s="67">
        <f t="shared" si="226"/>
        <v>3.2546046666666668</v>
      </c>
      <c r="AL1081" s="67">
        <f t="shared" si="227"/>
        <v>0</v>
      </c>
      <c r="AM1081" s="59">
        <f>VLOOKUP(AG1081,'SCORE TALLER'!$AC$2:$AD$10,2,TRUE)*AM$2</f>
        <v>0</v>
      </c>
      <c r="AN1081" s="59">
        <f>VLOOKUP(AD1081,'SCORE TALLER'!$W$2:$X$10,2,TRUE)*AN$2</f>
        <v>0.32</v>
      </c>
      <c r="AO1081" s="59">
        <f>VLOOKUP(AB1081,'SCORE TALLER'!$S$2:$T$10,2,FALSE)*AO$2</f>
        <v>0.04</v>
      </c>
      <c r="AP1081" s="59">
        <f>VLOOKUP(AH1081,'SCORE TALLER'!$AE$2:$AF$10,2,TRUE)*AP$2</f>
        <v>0</v>
      </c>
      <c r="AQ1081" s="59">
        <f>VLOOKUP(AI1081,'SCORE TALLER'!$AG$2:$AH$10,2,TRUE)*AQ$2</f>
        <v>0.4</v>
      </c>
      <c r="AR1081" s="59">
        <f>VLOOKUP(AC1081,'SCORE TALLER'!$U$2:$V$10,2,FALSE)*AR$2</f>
        <v>0.04</v>
      </c>
      <c r="AS1081" s="59">
        <f>VLOOKUP(AE1081,'SCORE TALLER'!$Y$2:$Z$10,2,FALSE)*AS$2</f>
        <v>0.01</v>
      </c>
      <c r="AT1081" s="59">
        <f>VLOOKUP(Z1081,'SCORE TALLER'!$O$2:$P$10,2,TRUE)*AT$2</f>
        <v>0.03</v>
      </c>
      <c r="AU1081" s="59">
        <f>VLOOKUP(S1081,'SCORE TALLER'!$A$2:$B$10,2,FALSE)*AU$2</f>
        <v>0.25</v>
      </c>
      <c r="AV1081" s="59">
        <f>VLOOKUP(AJ1081,'SCORE TALLER'!$AI$2:$AJ$10,2,TRUE)*AV$2</f>
        <v>0.1</v>
      </c>
      <c r="AW1081" s="59">
        <f>VLOOKUP(AK1081,'SCORE TALLER'!$AK$2:$AL$10,2,TRUE)*AW$2</f>
        <v>0.1</v>
      </c>
      <c r="AX1081" s="59">
        <f>VLOOKUP(T1081,'SCORE TALLER'!$C$2:$D$10,2,FALSE)*AX$2</f>
        <v>0</v>
      </c>
      <c r="AY1081" s="59">
        <f>VLOOKUP(W1081,'SCORE TALLER'!$I$2:$J$10,2,TRUE)*AY$2</f>
        <v>0</v>
      </c>
      <c r="AZ1081" s="59">
        <f>VLOOKUP(X1081,'SCORE TALLER'!$K$2:$L$10,2,TRUE)*AZ$2</f>
        <v>0.25</v>
      </c>
      <c r="BA1081" s="59">
        <f>VLOOKUP(U1081,'SCORE TALLER'!$E$2:$F$10,2,FALSE)*BA$2</f>
        <v>0</v>
      </c>
      <c r="BB1081" s="59">
        <f>VLOOKUP(Y1081,'SCORE TALLER'!$M$2:$N$10,2,TRUE)*BB$2</f>
        <v>0.05</v>
      </c>
      <c r="BC1081" s="59">
        <f>VLOOKUP(AA1081,'SCORE TALLER'!$Q$2:$R$10,2,FALSE)*BC$2</f>
        <v>0</v>
      </c>
      <c r="BD1081" s="59">
        <f>VLOOKUP(V1081,'SCORE TALLER'!$G$2:$H$10,2,FALSE)*BD$2</f>
        <v>0</v>
      </c>
      <c r="BE1081" s="59">
        <f>VLOOKUP(AF1081,'SCORE TALLER'!$AA$2:$AB$10,2,FALSE)*BE$2</f>
        <v>0.1</v>
      </c>
      <c r="BF1081" s="59">
        <f>VLOOKUP(AL1081,'SCORE TALLER'!$AM$2:$AN$10,2,TRUE)*BF$2</f>
        <v>0</v>
      </c>
      <c r="BG1081" s="67">
        <f t="shared" si="230"/>
        <v>1.6900000000000004</v>
      </c>
      <c r="BH1081" s="67" t="str">
        <f>VLOOKUP(BG1081,'SCORE TALLER'!$AP$2:$AQ$7,2,TRUE)</f>
        <v>2. Normal</v>
      </c>
      <c r="BI1081" s="67" t="str">
        <f t="shared" si="231"/>
        <v>LBZ</v>
      </c>
      <c r="BJ1081" s="67" t="str">
        <f t="shared" si="231"/>
        <v>A</v>
      </c>
      <c r="BK1081" s="67" t="str">
        <f t="shared" si="232"/>
        <v>B</v>
      </c>
      <c r="BL1081" s="86">
        <f t="shared" si="229"/>
        <v>4881907</v>
      </c>
      <c r="BM1081" s="86">
        <f t="shared" si="233"/>
        <v>0</v>
      </c>
    </row>
    <row r="1082" spans="1:65" x14ac:dyDescent="0.3">
      <c r="A1082" s="57">
        <v>828828</v>
      </c>
      <c r="B1082" s="12" t="s">
        <v>1220</v>
      </c>
      <c r="C1082" s="58" t="s">
        <v>105</v>
      </c>
      <c r="D1082" s="58" t="s">
        <v>118</v>
      </c>
      <c r="E1082" s="58"/>
      <c r="F1082" s="58">
        <v>1966175</v>
      </c>
      <c r="G1082" s="58">
        <f t="shared" si="220"/>
        <v>1966175</v>
      </c>
      <c r="H1082" s="58">
        <f t="shared" si="221"/>
        <v>1966175</v>
      </c>
      <c r="I1082" s="58">
        <v>1966000</v>
      </c>
      <c r="J1082" s="58">
        <v>149107</v>
      </c>
      <c r="K1082" s="58">
        <v>19662</v>
      </c>
      <c r="L1082" s="58">
        <v>0</v>
      </c>
      <c r="M1082" s="58">
        <v>0</v>
      </c>
      <c r="N1082" s="58">
        <f>VLOOKUP(AD1082,'tabla ingresos'!$A$3:$D$15,4,FALSE)</f>
        <v>2000000</v>
      </c>
      <c r="O1082" s="58">
        <v>373978.21078230185</v>
      </c>
      <c r="P1082" s="58">
        <v>13028000</v>
      </c>
      <c r="Q1082" s="58">
        <v>0</v>
      </c>
      <c r="R1082" s="12">
        <v>13052</v>
      </c>
      <c r="S1082" s="12" t="s">
        <v>88</v>
      </c>
      <c r="T1082" s="12" t="s">
        <v>90</v>
      </c>
      <c r="U1082" s="12" t="s">
        <v>17</v>
      </c>
      <c r="V1082" s="12">
        <v>4</v>
      </c>
      <c r="W1082" s="12">
        <v>60</v>
      </c>
      <c r="X1082" s="12">
        <v>999</v>
      </c>
      <c r="Y1082" s="59">
        <v>0.47123287671232877</v>
      </c>
      <c r="Z1082" s="59">
        <v>43.339726027397262</v>
      </c>
      <c r="AA1082" s="12">
        <v>1</v>
      </c>
      <c r="AB1082" s="12">
        <v>1</v>
      </c>
      <c r="AC1082" s="12">
        <v>1</v>
      </c>
      <c r="AD1082" s="12">
        <v>3</v>
      </c>
      <c r="AE1082" s="12">
        <v>3</v>
      </c>
      <c r="AF1082" s="58" t="s">
        <v>17</v>
      </c>
      <c r="AG1082" s="66">
        <f t="shared" si="222"/>
        <v>0.17436173692743395</v>
      </c>
      <c r="AH1082" s="67">
        <f t="shared" si="223"/>
        <v>4.9980583333333337</v>
      </c>
      <c r="AI1082" s="67">
        <f t="shared" si="224"/>
        <v>0</v>
      </c>
      <c r="AJ1082" s="67">
        <f t="shared" si="225"/>
        <v>0.65539166666666671</v>
      </c>
      <c r="AK1082" s="67">
        <f t="shared" si="226"/>
        <v>0.65539166666666671</v>
      </c>
      <c r="AL1082" s="67">
        <f t="shared" si="227"/>
        <v>0</v>
      </c>
      <c r="AM1082" s="59">
        <f>VLOOKUP(AG1082,'SCORE TALLER'!$AC$2:$AD$10,2,TRUE)*AM$2</f>
        <v>0</v>
      </c>
      <c r="AN1082" s="59">
        <f>VLOOKUP(AD1082,'SCORE TALLER'!$W$2:$X$10,2,TRUE)*AN$2</f>
        <v>0.32</v>
      </c>
      <c r="AO1082" s="59">
        <f>VLOOKUP(AB1082,'SCORE TALLER'!$S$2:$T$10,2,FALSE)*AO$2</f>
        <v>0.05</v>
      </c>
      <c r="AP1082" s="59">
        <f>VLOOKUP(AH1082,'SCORE TALLER'!$AE$2:$AF$10,2,TRUE)*AP$2</f>
        <v>0</v>
      </c>
      <c r="AQ1082" s="59">
        <f>VLOOKUP(AI1082,'SCORE TALLER'!$AG$2:$AH$10,2,TRUE)*AQ$2</f>
        <v>0.4</v>
      </c>
      <c r="AR1082" s="59">
        <f>VLOOKUP(AC1082,'SCORE TALLER'!$U$2:$V$10,2,FALSE)*AR$2</f>
        <v>0.05</v>
      </c>
      <c r="AS1082" s="59">
        <f>VLOOKUP(AE1082,'SCORE TALLER'!$Y$2:$Z$10,2,FALSE)*AS$2</f>
        <v>0.02</v>
      </c>
      <c r="AT1082" s="59">
        <f>VLOOKUP(Z1082,'SCORE TALLER'!$O$2:$P$10,2,TRUE)*AT$2</f>
        <v>0.03</v>
      </c>
      <c r="AU1082" s="59">
        <f>VLOOKUP(S1082,'SCORE TALLER'!$A$2:$B$10,2,FALSE)*AU$2</f>
        <v>0.25</v>
      </c>
      <c r="AV1082" s="59">
        <f>VLOOKUP(AJ1082,'SCORE TALLER'!$AI$2:$AJ$10,2,TRUE)*AV$2</f>
        <v>0.25</v>
      </c>
      <c r="AW1082" s="59">
        <f>VLOOKUP(AK1082,'SCORE TALLER'!$AK$2:$AL$10,2,TRUE)*AW$2</f>
        <v>0.25</v>
      </c>
      <c r="AX1082" s="59">
        <f>VLOOKUP(T1082,'SCORE TALLER'!$C$2:$D$10,2,FALSE)*AX$2</f>
        <v>0.25</v>
      </c>
      <c r="AY1082" s="59">
        <f>VLOOKUP(W1082,'SCORE TALLER'!$I$2:$J$10,2,TRUE)*AY$2</f>
        <v>0.1</v>
      </c>
      <c r="AZ1082" s="59">
        <f>VLOOKUP(X1082,'SCORE TALLER'!$K$2:$L$10,2,TRUE)*AZ$2</f>
        <v>0.25</v>
      </c>
      <c r="BA1082" s="59">
        <f>VLOOKUP(U1082,'SCORE TALLER'!$E$2:$F$10,2,FALSE)*BA$2</f>
        <v>0.05</v>
      </c>
      <c r="BB1082" s="59">
        <f>VLOOKUP(Y1082,'SCORE TALLER'!$M$2:$N$10,2,TRUE)*BB$2</f>
        <v>0.05</v>
      </c>
      <c r="BC1082" s="59">
        <f>VLOOKUP(AA1082,'SCORE TALLER'!$Q$2:$R$10,2,FALSE)*BC$2</f>
        <v>0.05</v>
      </c>
      <c r="BD1082" s="59">
        <f>VLOOKUP(V1082,'SCORE TALLER'!$G$2:$H$10,2,FALSE)*BD$2</f>
        <v>0</v>
      </c>
      <c r="BE1082" s="59">
        <f>VLOOKUP(AF1082,'SCORE TALLER'!$AA$2:$AB$10,2,FALSE)*BE$2</f>
        <v>0.1</v>
      </c>
      <c r="BF1082" s="59">
        <f>VLOOKUP(AL1082,'SCORE TALLER'!$AM$2:$AN$10,2,TRUE)*BF$2</f>
        <v>0</v>
      </c>
      <c r="BG1082" s="67">
        <f t="shared" si="230"/>
        <v>2.4699999999999998</v>
      </c>
      <c r="BH1082" s="67" t="str">
        <f>VLOOKUP(BG1082,'SCORE TALLER'!$AP$2:$AQ$7,2,TRUE)</f>
        <v>3. Medio</v>
      </c>
      <c r="BI1082" s="67" t="str">
        <f t="shared" si="231"/>
        <v>OTRO</v>
      </c>
      <c r="BJ1082" s="67" t="str">
        <f t="shared" si="231"/>
        <v>B</v>
      </c>
      <c r="BK1082" s="67" t="str">
        <f t="shared" si="232"/>
        <v>B</v>
      </c>
      <c r="BL1082" s="86">
        <f t="shared" si="229"/>
        <v>1966175</v>
      </c>
      <c r="BM1082" s="86">
        <f t="shared" si="233"/>
        <v>0</v>
      </c>
    </row>
    <row r="1084" spans="1:65" x14ac:dyDescent="0.3">
      <c r="F1084" s="50">
        <f>SUBTOTAL(9,F5:F1083)</f>
        <v>6483907370</v>
      </c>
      <c r="BL1084" s="50">
        <f>SUBTOTAL(9,BL5:BL1083)</f>
        <v>1885380083</v>
      </c>
    </row>
    <row r="1085" spans="1:65" x14ac:dyDescent="0.3">
      <c r="BL1085" s="60">
        <f>+BL1084*1%</f>
        <v>18853800.830000002</v>
      </c>
    </row>
  </sheetData>
  <sortState xmlns:xlrd2="http://schemas.microsoft.com/office/spreadsheetml/2017/richdata2" ref="A5:AL1082">
    <sortCondition descending="1" ref="AL8:AL1082"/>
  </sortState>
  <mergeCells count="5">
    <mergeCell ref="BE1:BF1"/>
    <mergeCell ref="AY1:BC1"/>
    <mergeCell ref="AM1:AO1"/>
    <mergeCell ref="AP1:AT1"/>
    <mergeCell ref="AU1:AX1"/>
  </mergeCells>
  <phoneticPr fontId="26" type="noConversion"/>
  <conditionalFormatting sqref="AG5:AG1082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H5:AI1082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J5:AJ1082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K5:AK1082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I5:AI1082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L5:AL1082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G5:BG1082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H5:BH1082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J5:BK1082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I5:BI1082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L5:BL1082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M5:BM1082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D43E2-25C8-40DA-B1F5-15D799C6B644}">
  <dimension ref="A1:AQ14"/>
  <sheetViews>
    <sheetView showGridLines="0" zoomScale="140" zoomScaleNormal="140" workbookViewId="0">
      <selection activeCell="AQ3" sqref="AQ3"/>
    </sheetView>
  </sheetViews>
  <sheetFormatPr baseColWidth="10" defaultColWidth="6.28515625" defaultRowHeight="16.5" x14ac:dyDescent="0.3"/>
  <cols>
    <col min="1" max="1" width="27.7109375" style="1" bestFit="1" customWidth="1"/>
    <col min="2" max="2" width="2" style="1" bestFit="1" customWidth="1"/>
    <col min="3" max="3" width="6.42578125" style="1" bestFit="1" customWidth="1"/>
    <col min="4" max="4" width="2" style="1" bestFit="1" customWidth="1"/>
    <col min="5" max="5" width="3.85546875" style="1" bestFit="1" customWidth="1"/>
    <col min="6" max="8" width="2" style="1" bestFit="1" customWidth="1"/>
    <col min="9" max="9" width="5" style="1" bestFit="1" customWidth="1"/>
    <col min="10" max="10" width="2" style="1" bestFit="1" customWidth="1"/>
    <col min="11" max="11" width="5" style="1" bestFit="1" customWidth="1"/>
    <col min="12" max="12" width="2" style="1" bestFit="1" customWidth="1"/>
    <col min="13" max="13" width="5" style="1" bestFit="1" customWidth="1"/>
    <col min="14" max="14" width="2" style="1" bestFit="1" customWidth="1"/>
    <col min="15" max="15" width="5" style="1" bestFit="1" customWidth="1"/>
    <col min="16" max="22" width="2" style="1" bestFit="1" customWidth="1"/>
    <col min="23" max="23" width="5" style="1" bestFit="1" customWidth="1"/>
    <col min="24" max="26" width="2" style="1" bestFit="1" customWidth="1"/>
    <col min="27" max="27" width="3.85546875" style="1" bestFit="1" customWidth="1"/>
    <col min="28" max="28" width="2" style="1" bestFit="1" customWidth="1"/>
    <col min="29" max="29" width="9.5703125" style="1" bestFit="1" customWidth="1"/>
    <col min="30" max="30" width="2" style="1" bestFit="1" customWidth="1"/>
    <col min="31" max="31" width="4" style="1" bestFit="1" customWidth="1"/>
    <col min="32" max="32" width="2" style="1" bestFit="1" customWidth="1"/>
    <col min="33" max="33" width="4" style="1" bestFit="1" customWidth="1"/>
    <col min="34" max="34" width="2" style="1" bestFit="1" customWidth="1"/>
    <col min="35" max="35" width="4" style="1" bestFit="1" customWidth="1"/>
    <col min="36" max="36" width="2" style="1" bestFit="1" customWidth="1"/>
    <col min="37" max="37" width="4" style="1" bestFit="1" customWidth="1"/>
    <col min="38" max="38" width="2" style="1" bestFit="1" customWidth="1"/>
    <col min="39" max="39" width="4" style="1" bestFit="1" customWidth="1"/>
    <col min="40" max="40" width="2" style="1" bestFit="1" customWidth="1"/>
    <col min="41" max="42" width="6.28515625" style="1"/>
    <col min="43" max="43" width="8.7109375" style="1" bestFit="1" customWidth="1"/>
    <col min="44" max="16384" width="6.28515625" style="1"/>
  </cols>
  <sheetData>
    <row r="1" spans="1:43" x14ac:dyDescent="0.3">
      <c r="A1" s="93" t="s">
        <v>82</v>
      </c>
      <c r="B1" s="93"/>
      <c r="C1" s="93" t="s">
        <v>83</v>
      </c>
      <c r="D1" s="93"/>
      <c r="E1" s="93" t="s">
        <v>16</v>
      </c>
      <c r="F1" s="93"/>
      <c r="G1" s="93" t="s">
        <v>84</v>
      </c>
      <c r="H1" s="93"/>
      <c r="I1" s="93" t="s">
        <v>18</v>
      </c>
      <c r="J1" s="93"/>
      <c r="K1" s="93" t="s">
        <v>92</v>
      </c>
      <c r="L1" s="93"/>
      <c r="M1" s="94" t="s">
        <v>93</v>
      </c>
      <c r="N1" s="94"/>
      <c r="O1" s="94" t="s">
        <v>94</v>
      </c>
      <c r="P1" s="94"/>
      <c r="Q1" s="93" t="s">
        <v>95</v>
      </c>
      <c r="R1" s="93"/>
      <c r="S1" s="93" t="s">
        <v>96</v>
      </c>
      <c r="T1" s="93"/>
      <c r="U1" s="93" t="s">
        <v>97</v>
      </c>
      <c r="V1" s="93"/>
      <c r="W1" s="93" t="s">
        <v>98</v>
      </c>
      <c r="X1" s="93"/>
      <c r="Y1" s="93" t="s">
        <v>99</v>
      </c>
      <c r="Z1" s="93"/>
      <c r="AA1" s="96" t="s">
        <v>126</v>
      </c>
      <c r="AB1" s="96"/>
      <c r="AC1" s="95" t="s">
        <v>76</v>
      </c>
      <c r="AD1" s="95"/>
      <c r="AE1" s="95" t="s">
        <v>127</v>
      </c>
      <c r="AF1" s="95"/>
      <c r="AG1" s="95" t="s">
        <v>130</v>
      </c>
      <c r="AH1" s="95"/>
      <c r="AI1" s="95" t="s">
        <v>129</v>
      </c>
      <c r="AJ1" s="95"/>
      <c r="AK1" s="95" t="s">
        <v>128</v>
      </c>
      <c r="AL1" s="95"/>
      <c r="AM1" s="95" t="s">
        <v>103</v>
      </c>
      <c r="AN1" s="95"/>
      <c r="AP1" s="95" t="s">
        <v>138</v>
      </c>
      <c r="AQ1" s="95"/>
    </row>
    <row r="2" spans="1:43" x14ac:dyDescent="0.3">
      <c r="A2" s="12" t="s">
        <v>88</v>
      </c>
      <c r="B2" s="12">
        <v>5</v>
      </c>
      <c r="C2" s="68" t="s">
        <v>89</v>
      </c>
      <c r="D2" s="68">
        <v>0</v>
      </c>
      <c r="E2" s="12" t="s">
        <v>91</v>
      </c>
      <c r="F2" s="12">
        <v>3</v>
      </c>
      <c r="G2" s="68">
        <v>2</v>
      </c>
      <c r="H2" s="68">
        <v>5</v>
      </c>
      <c r="I2" s="12">
        <v>0</v>
      </c>
      <c r="J2" s="12">
        <v>0</v>
      </c>
      <c r="K2" s="68">
        <v>0</v>
      </c>
      <c r="L2" s="68">
        <v>0</v>
      </c>
      <c r="M2" s="12">
        <v>0</v>
      </c>
      <c r="N2" s="12">
        <v>5</v>
      </c>
      <c r="O2" s="68">
        <v>0</v>
      </c>
      <c r="P2" s="68">
        <v>5</v>
      </c>
      <c r="Q2" s="12">
        <v>1</v>
      </c>
      <c r="R2" s="12">
        <v>5</v>
      </c>
      <c r="S2" s="68">
        <v>0</v>
      </c>
      <c r="T2" s="68">
        <v>5</v>
      </c>
      <c r="U2" s="12">
        <v>0</v>
      </c>
      <c r="V2" s="12">
        <v>5</v>
      </c>
      <c r="W2" s="68">
        <v>0</v>
      </c>
      <c r="X2" s="68">
        <v>5</v>
      </c>
      <c r="Y2" s="12">
        <v>1</v>
      </c>
      <c r="Z2" s="12">
        <v>3</v>
      </c>
      <c r="AA2" s="68" t="s">
        <v>91</v>
      </c>
      <c r="AB2" s="68">
        <v>3</v>
      </c>
      <c r="AC2" s="12">
        <v>0</v>
      </c>
      <c r="AD2" s="12">
        <v>0</v>
      </c>
      <c r="AE2" s="68">
        <v>0</v>
      </c>
      <c r="AF2" s="68">
        <v>0</v>
      </c>
      <c r="AG2" s="12">
        <v>0</v>
      </c>
      <c r="AH2" s="12">
        <v>5</v>
      </c>
      <c r="AI2" s="68">
        <v>0</v>
      </c>
      <c r="AJ2" s="68">
        <v>5</v>
      </c>
      <c r="AK2" s="12">
        <v>0</v>
      </c>
      <c r="AL2" s="12">
        <v>5</v>
      </c>
      <c r="AM2" s="68">
        <v>0</v>
      </c>
      <c r="AN2" s="68">
        <v>0</v>
      </c>
      <c r="AP2" s="68">
        <v>0</v>
      </c>
      <c r="AQ2" s="68" t="s">
        <v>53</v>
      </c>
    </row>
    <row r="3" spans="1:43" x14ac:dyDescent="0.3">
      <c r="A3" s="12" t="s">
        <v>87</v>
      </c>
      <c r="B3" s="12">
        <v>3</v>
      </c>
      <c r="C3" s="68" t="s">
        <v>90</v>
      </c>
      <c r="D3" s="68">
        <v>5</v>
      </c>
      <c r="E3" s="12" t="s">
        <v>10</v>
      </c>
      <c r="F3" s="12">
        <v>0</v>
      </c>
      <c r="G3" s="68">
        <v>3</v>
      </c>
      <c r="H3" s="68">
        <v>3</v>
      </c>
      <c r="I3" s="12">
        <v>30</v>
      </c>
      <c r="J3" s="12">
        <v>1</v>
      </c>
      <c r="K3" s="68">
        <v>30</v>
      </c>
      <c r="L3" s="68">
        <v>1</v>
      </c>
      <c r="M3" s="12">
        <v>2</v>
      </c>
      <c r="N3" s="12">
        <v>4</v>
      </c>
      <c r="O3" s="68">
        <v>25</v>
      </c>
      <c r="P3" s="68">
        <v>4</v>
      </c>
      <c r="Q3" s="12">
        <v>2</v>
      </c>
      <c r="R3" s="12">
        <v>0</v>
      </c>
      <c r="S3" s="68">
        <v>1</v>
      </c>
      <c r="T3" s="68">
        <v>5</v>
      </c>
      <c r="U3" s="12">
        <v>1</v>
      </c>
      <c r="V3" s="12">
        <v>5</v>
      </c>
      <c r="W3" s="68">
        <v>2</v>
      </c>
      <c r="X3" s="68">
        <v>4</v>
      </c>
      <c r="Y3" s="12">
        <v>2</v>
      </c>
      <c r="Z3" s="12">
        <v>1</v>
      </c>
      <c r="AA3" s="68" t="s">
        <v>10</v>
      </c>
      <c r="AB3" s="68">
        <v>0</v>
      </c>
      <c r="AC3" s="69">
        <v>0.5</v>
      </c>
      <c r="AD3" s="12">
        <v>1</v>
      </c>
      <c r="AE3" s="68">
        <v>5</v>
      </c>
      <c r="AF3" s="68">
        <v>1</v>
      </c>
      <c r="AG3" s="12">
        <v>1</v>
      </c>
      <c r="AH3" s="12">
        <v>4</v>
      </c>
      <c r="AI3" s="68">
        <v>1</v>
      </c>
      <c r="AJ3" s="68">
        <v>4</v>
      </c>
      <c r="AK3" s="12">
        <v>1</v>
      </c>
      <c r="AL3" s="12">
        <v>4</v>
      </c>
      <c r="AM3" s="68">
        <v>0.5</v>
      </c>
      <c r="AN3" s="68">
        <v>1</v>
      </c>
      <c r="AP3" s="68">
        <v>1</v>
      </c>
      <c r="AQ3" s="68" t="s">
        <v>54</v>
      </c>
    </row>
    <row r="4" spans="1:43" x14ac:dyDescent="0.3">
      <c r="A4" s="12" t="s">
        <v>86</v>
      </c>
      <c r="B4" s="12">
        <v>1</v>
      </c>
      <c r="C4" s="68"/>
      <c r="D4" s="68"/>
      <c r="E4" s="12" t="s">
        <v>17</v>
      </c>
      <c r="F4" s="12">
        <v>1</v>
      </c>
      <c r="G4" s="68">
        <v>4</v>
      </c>
      <c r="H4" s="68">
        <v>0</v>
      </c>
      <c r="I4" s="12">
        <v>60</v>
      </c>
      <c r="J4" s="12">
        <v>2</v>
      </c>
      <c r="K4" s="68">
        <v>60</v>
      </c>
      <c r="L4" s="68">
        <v>2</v>
      </c>
      <c r="M4" s="12">
        <v>4</v>
      </c>
      <c r="N4" s="12">
        <v>3</v>
      </c>
      <c r="O4" s="68">
        <v>35</v>
      </c>
      <c r="P4" s="68">
        <v>3</v>
      </c>
      <c r="Q4" s="12"/>
      <c r="R4" s="12"/>
      <c r="S4" s="68">
        <v>2</v>
      </c>
      <c r="T4" s="68">
        <v>4</v>
      </c>
      <c r="U4" s="12">
        <v>2</v>
      </c>
      <c r="V4" s="12">
        <v>4</v>
      </c>
      <c r="W4" s="68">
        <v>4</v>
      </c>
      <c r="X4" s="68">
        <v>3</v>
      </c>
      <c r="Y4" s="12">
        <v>3</v>
      </c>
      <c r="Z4" s="12">
        <v>2</v>
      </c>
      <c r="AA4" s="68" t="s">
        <v>17</v>
      </c>
      <c r="AB4" s="68">
        <v>1</v>
      </c>
      <c r="AC4" s="70">
        <f>+AC3+10%</f>
        <v>0.6</v>
      </c>
      <c r="AD4" s="12">
        <v>2</v>
      </c>
      <c r="AE4" s="68">
        <v>10</v>
      </c>
      <c r="AF4" s="68">
        <v>2</v>
      </c>
      <c r="AG4" s="12">
        <v>2</v>
      </c>
      <c r="AH4" s="12">
        <v>3</v>
      </c>
      <c r="AI4" s="68">
        <v>2</v>
      </c>
      <c r="AJ4" s="68">
        <v>3</v>
      </c>
      <c r="AK4" s="12">
        <v>2</v>
      </c>
      <c r="AL4" s="12">
        <v>3</v>
      </c>
      <c r="AM4" s="68">
        <v>1</v>
      </c>
      <c r="AN4" s="68">
        <v>2</v>
      </c>
      <c r="AP4" s="68">
        <v>2</v>
      </c>
      <c r="AQ4" s="68" t="s">
        <v>55</v>
      </c>
    </row>
    <row r="5" spans="1:43" x14ac:dyDescent="0.3">
      <c r="A5" s="12" t="s">
        <v>85</v>
      </c>
      <c r="B5" s="12">
        <v>0</v>
      </c>
      <c r="C5" s="68"/>
      <c r="D5" s="68"/>
      <c r="E5" s="12" t="s">
        <v>1</v>
      </c>
      <c r="F5" s="12">
        <v>3</v>
      </c>
      <c r="G5" s="68"/>
      <c r="H5" s="68"/>
      <c r="I5" s="12">
        <v>90</v>
      </c>
      <c r="J5" s="12">
        <v>3</v>
      </c>
      <c r="K5" s="68">
        <v>90</v>
      </c>
      <c r="L5" s="68">
        <v>3</v>
      </c>
      <c r="M5" s="12">
        <v>6</v>
      </c>
      <c r="N5" s="12">
        <v>2</v>
      </c>
      <c r="O5" s="68">
        <v>45</v>
      </c>
      <c r="P5" s="68">
        <v>2</v>
      </c>
      <c r="Q5" s="12"/>
      <c r="R5" s="12"/>
      <c r="S5" s="68">
        <v>3</v>
      </c>
      <c r="T5" s="68">
        <v>3</v>
      </c>
      <c r="U5" s="12">
        <v>3</v>
      </c>
      <c r="V5" s="12">
        <v>3</v>
      </c>
      <c r="W5" s="68">
        <v>6</v>
      </c>
      <c r="X5" s="68">
        <v>2</v>
      </c>
      <c r="Y5" s="12">
        <v>4</v>
      </c>
      <c r="Z5" s="12">
        <v>5</v>
      </c>
      <c r="AA5" s="68" t="s">
        <v>1</v>
      </c>
      <c r="AB5" s="68">
        <v>3</v>
      </c>
      <c r="AC5" s="70">
        <f t="shared" ref="AC5:AC7" si="0">+AC4+10%</f>
        <v>0.7</v>
      </c>
      <c r="AD5" s="12">
        <v>3</v>
      </c>
      <c r="AE5" s="68">
        <v>15</v>
      </c>
      <c r="AF5" s="68">
        <v>3</v>
      </c>
      <c r="AG5" s="12">
        <v>3</v>
      </c>
      <c r="AH5" s="12">
        <v>2</v>
      </c>
      <c r="AI5" s="68">
        <v>3</v>
      </c>
      <c r="AJ5" s="68">
        <v>2</v>
      </c>
      <c r="AK5" s="12">
        <v>3</v>
      </c>
      <c r="AL5" s="12">
        <v>2</v>
      </c>
      <c r="AM5" s="68">
        <v>1.5</v>
      </c>
      <c r="AN5" s="68">
        <v>3</v>
      </c>
      <c r="AP5" s="68">
        <v>2.5</v>
      </c>
      <c r="AQ5" s="68" t="s">
        <v>56</v>
      </c>
    </row>
    <row r="6" spans="1:43" x14ac:dyDescent="0.3">
      <c r="A6" s="12"/>
      <c r="B6" s="12"/>
      <c r="C6" s="68"/>
      <c r="D6" s="68"/>
      <c r="E6" s="12" t="s">
        <v>22</v>
      </c>
      <c r="F6" s="12">
        <v>5</v>
      </c>
      <c r="G6" s="68"/>
      <c r="H6" s="68"/>
      <c r="I6" s="12">
        <v>120</v>
      </c>
      <c r="J6" s="12">
        <v>4</v>
      </c>
      <c r="K6" s="68">
        <v>120</v>
      </c>
      <c r="L6" s="68">
        <v>4</v>
      </c>
      <c r="M6" s="12">
        <v>8</v>
      </c>
      <c r="N6" s="12">
        <v>1</v>
      </c>
      <c r="O6" s="68">
        <v>55</v>
      </c>
      <c r="P6" s="68">
        <v>1</v>
      </c>
      <c r="Q6" s="12"/>
      <c r="R6" s="12"/>
      <c r="S6" s="68">
        <v>4</v>
      </c>
      <c r="T6" s="68">
        <v>2</v>
      </c>
      <c r="U6" s="12">
        <v>4</v>
      </c>
      <c r="V6" s="12">
        <v>2</v>
      </c>
      <c r="W6" s="68">
        <v>8</v>
      </c>
      <c r="X6" s="68">
        <v>1</v>
      </c>
      <c r="Y6" s="12">
        <v>5</v>
      </c>
      <c r="Z6" s="12">
        <v>4</v>
      </c>
      <c r="AA6" s="68" t="s">
        <v>22</v>
      </c>
      <c r="AB6" s="68">
        <v>5</v>
      </c>
      <c r="AC6" s="70">
        <f t="shared" si="0"/>
        <v>0.79999999999999993</v>
      </c>
      <c r="AD6" s="12">
        <v>4</v>
      </c>
      <c r="AE6" s="68">
        <v>20</v>
      </c>
      <c r="AF6" s="68">
        <v>4</v>
      </c>
      <c r="AG6" s="12">
        <v>4</v>
      </c>
      <c r="AH6" s="12">
        <v>1</v>
      </c>
      <c r="AI6" s="68">
        <v>4</v>
      </c>
      <c r="AJ6" s="68">
        <v>1</v>
      </c>
      <c r="AK6" s="12">
        <v>4</v>
      </c>
      <c r="AL6" s="12">
        <v>1</v>
      </c>
      <c r="AM6" s="68">
        <v>2</v>
      </c>
      <c r="AN6" s="68">
        <v>4</v>
      </c>
      <c r="AP6" s="68">
        <v>3</v>
      </c>
      <c r="AQ6" s="68" t="s">
        <v>57</v>
      </c>
    </row>
    <row r="7" spans="1:43" x14ac:dyDescent="0.3">
      <c r="A7" s="12"/>
      <c r="B7" s="12"/>
      <c r="C7" s="68"/>
      <c r="D7" s="68"/>
      <c r="E7" s="12" t="s">
        <v>0</v>
      </c>
      <c r="F7" s="12">
        <v>5</v>
      </c>
      <c r="G7" s="68"/>
      <c r="H7" s="68"/>
      <c r="I7" s="12">
        <v>150</v>
      </c>
      <c r="J7" s="12">
        <v>5</v>
      </c>
      <c r="K7" s="68">
        <v>150</v>
      </c>
      <c r="L7" s="68">
        <v>5</v>
      </c>
      <c r="M7" s="12">
        <v>10</v>
      </c>
      <c r="N7" s="12">
        <v>0</v>
      </c>
      <c r="O7" s="68">
        <v>65</v>
      </c>
      <c r="P7" s="68">
        <v>0</v>
      </c>
      <c r="Q7" s="12"/>
      <c r="R7" s="12"/>
      <c r="S7" s="68">
        <v>5</v>
      </c>
      <c r="T7" s="68">
        <v>1</v>
      </c>
      <c r="U7" s="12">
        <v>5</v>
      </c>
      <c r="V7" s="12">
        <v>1</v>
      </c>
      <c r="W7" s="68">
        <v>10</v>
      </c>
      <c r="X7" s="68">
        <v>0</v>
      </c>
      <c r="Y7" s="12">
        <v>6</v>
      </c>
      <c r="Z7" s="12">
        <v>0</v>
      </c>
      <c r="AA7" s="68" t="s">
        <v>0</v>
      </c>
      <c r="AB7" s="68">
        <v>5</v>
      </c>
      <c r="AC7" s="70">
        <f t="shared" si="0"/>
        <v>0.89999999999999991</v>
      </c>
      <c r="AD7" s="12">
        <v>5</v>
      </c>
      <c r="AE7" s="68">
        <v>25</v>
      </c>
      <c r="AF7" s="68">
        <v>5</v>
      </c>
      <c r="AG7" s="12">
        <v>5</v>
      </c>
      <c r="AH7" s="12">
        <v>0</v>
      </c>
      <c r="AI7" s="68">
        <v>5</v>
      </c>
      <c r="AJ7" s="68">
        <v>0</v>
      </c>
      <c r="AK7" s="12">
        <v>5</v>
      </c>
      <c r="AL7" s="12">
        <v>0</v>
      </c>
      <c r="AM7" s="68">
        <v>2.5</v>
      </c>
      <c r="AN7" s="68">
        <v>5</v>
      </c>
      <c r="AP7" s="68">
        <v>99</v>
      </c>
      <c r="AQ7" s="68"/>
    </row>
    <row r="8" spans="1:43" x14ac:dyDescent="0.3">
      <c r="A8" s="12"/>
      <c r="B8" s="12"/>
      <c r="C8" s="68"/>
      <c r="D8" s="68"/>
      <c r="E8" s="12"/>
      <c r="F8" s="12"/>
      <c r="G8" s="68"/>
      <c r="H8" s="68"/>
      <c r="I8" s="12">
        <v>9999</v>
      </c>
      <c r="J8" s="12"/>
      <c r="K8" s="68">
        <v>9999</v>
      </c>
      <c r="L8" s="68"/>
      <c r="M8" s="12">
        <v>9999</v>
      </c>
      <c r="N8" s="12"/>
      <c r="O8" s="68">
        <v>9999</v>
      </c>
      <c r="P8" s="68"/>
      <c r="Q8" s="12"/>
      <c r="R8" s="12"/>
      <c r="S8" s="68">
        <v>6</v>
      </c>
      <c r="T8" s="68">
        <v>0</v>
      </c>
      <c r="U8" s="12">
        <v>6</v>
      </c>
      <c r="V8" s="12">
        <v>0</v>
      </c>
      <c r="W8" s="68">
        <v>9999</v>
      </c>
      <c r="X8" s="68"/>
      <c r="Y8" s="12"/>
      <c r="Z8" s="12"/>
      <c r="AA8" s="68"/>
      <c r="AB8" s="68"/>
      <c r="AC8" s="70">
        <v>99.99</v>
      </c>
      <c r="AD8" s="12"/>
      <c r="AE8" s="68">
        <v>999</v>
      </c>
      <c r="AF8" s="68"/>
      <c r="AG8" s="12">
        <v>999</v>
      </c>
      <c r="AH8" s="12"/>
      <c r="AI8" s="68">
        <v>999</v>
      </c>
      <c r="AJ8" s="68"/>
      <c r="AK8" s="12">
        <v>999</v>
      </c>
      <c r="AL8" s="12"/>
      <c r="AM8" s="68">
        <v>999</v>
      </c>
      <c r="AN8" s="68"/>
      <c r="AP8" s="68"/>
      <c r="AQ8" s="68"/>
    </row>
    <row r="9" spans="1:43" x14ac:dyDescent="0.3">
      <c r="A9" s="12"/>
      <c r="B9" s="12"/>
      <c r="C9" s="68"/>
      <c r="D9" s="68"/>
      <c r="E9" s="12"/>
      <c r="F9" s="12"/>
      <c r="G9" s="68"/>
      <c r="H9" s="68"/>
      <c r="I9" s="12"/>
      <c r="J9" s="12"/>
      <c r="K9" s="68"/>
      <c r="L9" s="68"/>
      <c r="M9" s="12"/>
      <c r="N9" s="12"/>
      <c r="O9" s="68"/>
      <c r="P9" s="68"/>
      <c r="Q9" s="12"/>
      <c r="R9" s="12"/>
      <c r="S9" s="68">
        <v>7</v>
      </c>
      <c r="T9" s="68">
        <v>0</v>
      </c>
      <c r="U9" s="12"/>
      <c r="V9" s="12"/>
      <c r="W9" s="68"/>
      <c r="X9" s="68"/>
      <c r="Y9" s="12"/>
      <c r="Z9" s="12"/>
      <c r="AA9" s="68"/>
      <c r="AB9" s="68"/>
      <c r="AC9" s="12"/>
      <c r="AD9" s="12"/>
      <c r="AE9" s="68"/>
      <c r="AF9" s="68"/>
      <c r="AG9" s="12"/>
      <c r="AH9" s="12"/>
      <c r="AI9" s="68"/>
      <c r="AJ9" s="68"/>
      <c r="AK9" s="12"/>
      <c r="AL9" s="12"/>
      <c r="AM9" s="68"/>
      <c r="AN9" s="68"/>
      <c r="AP9" s="68"/>
      <c r="AQ9" s="68"/>
    </row>
    <row r="10" spans="1:43" x14ac:dyDescent="0.3">
      <c r="A10" s="12"/>
      <c r="B10" s="12"/>
      <c r="C10" s="68"/>
      <c r="D10" s="68"/>
      <c r="E10" s="12"/>
      <c r="F10" s="12"/>
      <c r="G10" s="68"/>
      <c r="H10" s="68"/>
      <c r="I10" s="12"/>
      <c r="J10" s="12"/>
      <c r="K10" s="68"/>
      <c r="L10" s="68"/>
      <c r="M10" s="12"/>
      <c r="N10" s="12"/>
      <c r="O10" s="68"/>
      <c r="P10" s="68"/>
      <c r="Q10" s="12"/>
      <c r="R10" s="12"/>
      <c r="S10" s="68"/>
      <c r="T10" s="68"/>
      <c r="U10" s="12"/>
      <c r="V10" s="12"/>
      <c r="W10" s="68"/>
      <c r="X10" s="68"/>
      <c r="Y10" s="12"/>
      <c r="Z10" s="12"/>
      <c r="AA10" s="68"/>
      <c r="AB10" s="68"/>
      <c r="AC10" s="12"/>
      <c r="AD10" s="12"/>
      <c r="AE10" s="68"/>
      <c r="AF10" s="68"/>
      <c r="AG10" s="12"/>
      <c r="AH10" s="12"/>
      <c r="AI10" s="68"/>
      <c r="AJ10" s="68"/>
      <c r="AK10" s="12"/>
      <c r="AL10" s="12"/>
      <c r="AM10" s="68"/>
      <c r="AN10" s="68"/>
      <c r="AP10" s="68"/>
      <c r="AQ10" s="68"/>
    </row>
    <row r="11" spans="1:43" x14ac:dyDescent="0.3">
      <c r="A11" s="12"/>
      <c r="B11" s="12"/>
      <c r="C11" s="68"/>
      <c r="D11" s="68"/>
      <c r="E11" s="12"/>
      <c r="F11" s="12"/>
      <c r="G11" s="68"/>
      <c r="H11" s="68"/>
      <c r="I11" s="12"/>
      <c r="J11" s="12"/>
      <c r="K11" s="68"/>
      <c r="L11" s="68"/>
      <c r="M11" s="12"/>
      <c r="N11" s="12"/>
      <c r="O11" s="68"/>
      <c r="P11" s="68"/>
      <c r="Q11" s="12"/>
      <c r="R11" s="12"/>
      <c r="S11" s="68"/>
      <c r="T11" s="68"/>
      <c r="U11" s="12"/>
      <c r="V11" s="12"/>
      <c r="W11" s="68"/>
      <c r="X11" s="68"/>
      <c r="Y11" s="12"/>
      <c r="Z11" s="12"/>
      <c r="AA11" s="68"/>
      <c r="AB11" s="68"/>
      <c r="AC11" s="12"/>
      <c r="AD11" s="12"/>
      <c r="AE11" s="68"/>
      <c r="AF11" s="68"/>
      <c r="AG11" s="12"/>
      <c r="AH11" s="12"/>
      <c r="AI11" s="68"/>
      <c r="AJ11" s="68"/>
      <c r="AK11" s="12"/>
      <c r="AL11" s="12"/>
      <c r="AM11" s="68"/>
      <c r="AN11" s="68"/>
    </row>
    <row r="12" spans="1:43" x14ac:dyDescent="0.3">
      <c r="A12" s="12"/>
      <c r="B12" s="12"/>
      <c r="C12" s="68"/>
      <c r="D12" s="68"/>
      <c r="E12" s="12"/>
      <c r="F12" s="12"/>
      <c r="G12" s="68"/>
      <c r="H12" s="68"/>
      <c r="I12" s="12"/>
      <c r="J12" s="12"/>
      <c r="K12" s="68"/>
      <c r="L12" s="68"/>
      <c r="M12" s="12"/>
      <c r="N12" s="12"/>
      <c r="O12" s="68"/>
      <c r="P12" s="68"/>
      <c r="Q12" s="12"/>
      <c r="R12" s="12"/>
      <c r="S12" s="68"/>
      <c r="T12" s="68"/>
      <c r="U12" s="12"/>
      <c r="V12" s="12"/>
      <c r="W12" s="68"/>
      <c r="X12" s="68"/>
      <c r="Y12" s="12"/>
      <c r="Z12" s="12"/>
      <c r="AA12" s="68"/>
      <c r="AB12" s="68"/>
      <c r="AC12" s="12"/>
      <c r="AD12" s="12"/>
      <c r="AE12" s="68"/>
      <c r="AF12" s="68"/>
      <c r="AG12" s="12"/>
      <c r="AH12" s="12"/>
      <c r="AI12" s="68"/>
      <c r="AJ12" s="68"/>
      <c r="AK12" s="12"/>
      <c r="AL12" s="12"/>
      <c r="AM12" s="68"/>
      <c r="AN12" s="68"/>
    </row>
    <row r="13" spans="1:43" x14ac:dyDescent="0.3">
      <c r="A13" s="12"/>
      <c r="B13" s="12"/>
      <c r="C13" s="68"/>
      <c r="D13" s="68"/>
      <c r="E13" s="12"/>
      <c r="F13" s="12"/>
      <c r="G13" s="68"/>
      <c r="H13" s="68"/>
      <c r="I13" s="12"/>
      <c r="J13" s="12"/>
      <c r="K13" s="68"/>
      <c r="L13" s="68"/>
      <c r="M13" s="12"/>
      <c r="N13" s="12"/>
      <c r="O13" s="68"/>
      <c r="P13" s="68"/>
      <c r="Q13" s="12"/>
      <c r="R13" s="12"/>
      <c r="S13" s="68"/>
      <c r="T13" s="68"/>
      <c r="U13" s="12"/>
      <c r="V13" s="12"/>
      <c r="W13" s="68"/>
      <c r="X13" s="68"/>
      <c r="Y13" s="12"/>
      <c r="Z13" s="12"/>
      <c r="AA13" s="68"/>
      <c r="AB13" s="68"/>
      <c r="AC13" s="12"/>
      <c r="AD13" s="12"/>
      <c r="AE13" s="68"/>
      <c r="AF13" s="68"/>
      <c r="AG13" s="12"/>
      <c r="AH13" s="12"/>
      <c r="AI13" s="68"/>
      <c r="AJ13" s="68"/>
      <c r="AK13" s="12"/>
      <c r="AL13" s="12"/>
      <c r="AM13" s="68"/>
      <c r="AN13" s="68"/>
    </row>
    <row r="14" spans="1:43" x14ac:dyDescent="0.3">
      <c r="A14" s="12"/>
      <c r="B14" s="12"/>
      <c r="C14" s="68"/>
      <c r="D14" s="68"/>
      <c r="E14" s="12"/>
      <c r="F14" s="12"/>
      <c r="G14" s="68"/>
      <c r="H14" s="68"/>
      <c r="I14" s="12"/>
      <c r="J14" s="12"/>
      <c r="K14" s="68"/>
      <c r="L14" s="68"/>
      <c r="M14" s="12"/>
      <c r="N14" s="12"/>
      <c r="O14" s="68"/>
      <c r="P14" s="68"/>
      <c r="Q14" s="12"/>
      <c r="R14" s="12"/>
      <c r="S14" s="68"/>
      <c r="T14" s="68"/>
      <c r="U14" s="12"/>
      <c r="V14" s="12"/>
      <c r="W14" s="68"/>
      <c r="X14" s="68"/>
      <c r="Y14" s="12"/>
      <c r="Z14" s="12"/>
      <c r="AA14" s="68"/>
      <c r="AB14" s="68"/>
      <c r="AC14" s="12"/>
      <c r="AD14" s="12"/>
      <c r="AE14" s="68"/>
      <c r="AF14" s="68"/>
      <c r="AG14" s="12"/>
      <c r="AH14" s="12"/>
      <c r="AI14" s="68"/>
      <c r="AJ14" s="68"/>
      <c r="AK14" s="12"/>
      <c r="AL14" s="12"/>
      <c r="AM14" s="68"/>
      <c r="AN14" s="68"/>
    </row>
  </sheetData>
  <mergeCells count="21">
    <mergeCell ref="AK1:AL1"/>
    <mergeCell ref="AM1:AN1"/>
    <mergeCell ref="AP1:AQ1"/>
    <mergeCell ref="Y1:Z1"/>
    <mergeCell ref="AA1:AB1"/>
    <mergeCell ref="AC1:AD1"/>
    <mergeCell ref="AE1:AF1"/>
    <mergeCell ref="AG1:AH1"/>
    <mergeCell ref="AI1:AJ1"/>
    <mergeCell ref="W1:X1"/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B1029"/>
  <sheetViews>
    <sheetView showGridLines="0" zoomScale="130" zoomScaleNormal="130" workbookViewId="0">
      <pane xSplit="2" ySplit="4" topLeftCell="C5" activePane="bottomRight" state="frozen"/>
      <selection activeCell="A6" sqref="A3:A9 A11:A16 A18:A23 A25:A30"/>
      <selection pane="topRight" activeCell="A6" sqref="A3:A9 A11:A16 A18:A23 A25:A30"/>
      <selection pane="bottomLeft" activeCell="A6" sqref="A3:A9 A11:A16 A18:A23 A25:A30"/>
      <selection pane="bottomRight" activeCell="B4" sqref="B4"/>
    </sheetView>
  </sheetViews>
  <sheetFormatPr baseColWidth="10" defaultColWidth="11.85546875" defaultRowHeight="16.5" x14ac:dyDescent="0.3"/>
  <cols>
    <col min="1" max="1" width="13.42578125" style="1" bestFit="1" customWidth="1"/>
    <col min="2" max="2" width="36.140625" style="1" bestFit="1" customWidth="1"/>
    <col min="3" max="3" width="9.42578125" style="1" bestFit="1" customWidth="1"/>
    <col min="4" max="4" width="14.28515625" style="1" bestFit="1" customWidth="1"/>
    <col min="5" max="5" width="9.28515625" style="1" bestFit="1" customWidth="1"/>
    <col min="6" max="7" width="11.28515625" style="1" bestFit="1" customWidth="1"/>
    <col min="8" max="8" width="12" style="1" bestFit="1" customWidth="1"/>
    <col min="9" max="10" width="11.28515625" style="1" bestFit="1" customWidth="1"/>
    <col min="11" max="12" width="12" style="1" bestFit="1" customWidth="1"/>
    <col min="13" max="13" width="12" style="1" customWidth="1"/>
    <col min="14" max="15" width="5.28515625" style="1" bestFit="1" customWidth="1"/>
    <col min="16" max="16" width="3.5703125" style="1" bestFit="1" customWidth="1"/>
    <col min="17" max="17" width="3.28515625" style="1" bestFit="1" customWidth="1"/>
    <col min="18" max="18" width="3.42578125" style="1" bestFit="1" customWidth="1"/>
    <col min="19" max="19" width="4.28515625" style="1" bestFit="1" customWidth="1"/>
    <col min="20" max="20" width="4.7109375" style="1" bestFit="1" customWidth="1"/>
    <col min="21" max="21" width="6.42578125" style="1" bestFit="1" customWidth="1"/>
    <col min="22" max="22" width="6.140625" style="1" customWidth="1"/>
    <col min="23" max="23" width="3.7109375" style="1" bestFit="1" customWidth="1"/>
    <col min="24" max="24" width="3.7109375" style="1" customWidth="1"/>
    <col min="25" max="25" width="6.28515625" style="1" bestFit="1" customWidth="1"/>
    <col min="26" max="26" width="12" style="1" customWidth="1"/>
    <col min="27" max="27" width="9" style="3" customWidth="1"/>
    <col min="28" max="32" width="6.85546875" style="2" customWidth="1"/>
    <col min="33" max="33" width="11.28515625" style="1" bestFit="1" customWidth="1"/>
    <col min="34" max="34" width="13.85546875" style="1" bestFit="1" customWidth="1"/>
    <col min="35" max="35" width="11.7109375" style="1" bestFit="1" customWidth="1"/>
    <col min="36" max="46" width="5.28515625" style="1" bestFit="1" customWidth="1"/>
    <col min="47" max="47" width="5.5703125" style="1" bestFit="1" customWidth="1"/>
    <col min="48" max="52" width="5.28515625" style="1" bestFit="1" customWidth="1"/>
    <col min="53" max="53" width="5.5703125" style="1" bestFit="1" customWidth="1"/>
    <col min="54" max="54" width="9.5703125" style="1" bestFit="1" customWidth="1"/>
    <col min="55" max="16384" width="11.85546875" style="1"/>
  </cols>
  <sheetData>
    <row r="1" spans="1:54" ht="25.5" x14ac:dyDescent="0.3">
      <c r="AJ1" s="97" t="s">
        <v>60</v>
      </c>
      <c r="AK1" s="97"/>
      <c r="AL1" s="97"/>
      <c r="AM1" s="98" t="s">
        <v>61</v>
      </c>
      <c r="AN1" s="98"/>
      <c r="AO1" s="98"/>
      <c r="AP1" s="98"/>
      <c r="AQ1" s="99" t="s">
        <v>62</v>
      </c>
      <c r="AR1" s="99"/>
      <c r="AS1" s="99"/>
      <c r="AT1" s="99"/>
      <c r="AU1" s="44" t="s">
        <v>74</v>
      </c>
      <c r="AV1" s="101" t="s">
        <v>75</v>
      </c>
      <c r="AW1" s="101"/>
      <c r="AX1" s="100" t="s">
        <v>63</v>
      </c>
      <c r="AY1" s="100"/>
      <c r="AZ1" s="100"/>
    </row>
    <row r="2" spans="1:54" x14ac:dyDescent="0.3">
      <c r="AJ2" s="30">
        <v>0.02</v>
      </c>
      <c r="AK2" s="30">
        <v>0.02</v>
      </c>
      <c r="AL2" s="30">
        <v>0.02</v>
      </c>
      <c r="AM2" s="31">
        <v>0.09</v>
      </c>
      <c r="AN2" s="31">
        <v>0.09</v>
      </c>
      <c r="AO2" s="31">
        <v>0.02</v>
      </c>
      <c r="AP2" s="31">
        <v>0.02</v>
      </c>
      <c r="AQ2" s="32">
        <v>0.02</v>
      </c>
      <c r="AR2" s="32">
        <v>0.05</v>
      </c>
      <c r="AS2" s="32">
        <v>0.09</v>
      </c>
      <c r="AT2" s="32">
        <v>0.09</v>
      </c>
      <c r="AU2" s="33">
        <v>0.09</v>
      </c>
      <c r="AV2" s="45">
        <v>0.09</v>
      </c>
      <c r="AW2" s="45">
        <v>0.09</v>
      </c>
      <c r="AX2" s="34">
        <v>0.09</v>
      </c>
      <c r="AY2" s="34">
        <v>0.09</v>
      </c>
      <c r="AZ2" s="34">
        <v>0.02</v>
      </c>
      <c r="BA2" s="27">
        <f>+SUM(AJ2:AZ2)</f>
        <v>0.99999999999999989</v>
      </c>
      <c r="BB2" s="27"/>
    </row>
    <row r="4" spans="1:54" ht="54" x14ac:dyDescent="0.3">
      <c r="A4" s="4" t="s">
        <v>2</v>
      </c>
      <c r="B4" s="5" t="s">
        <v>3</v>
      </c>
      <c r="C4" s="5" t="s">
        <v>20</v>
      </c>
      <c r="D4" s="16" t="s">
        <v>28</v>
      </c>
      <c r="E4" s="5" t="s">
        <v>6</v>
      </c>
      <c r="F4" s="7" t="s">
        <v>14</v>
      </c>
      <c r="G4" s="7" t="s">
        <v>13</v>
      </c>
      <c r="H4" s="7" t="s">
        <v>11</v>
      </c>
      <c r="I4" s="7" t="s">
        <v>71</v>
      </c>
      <c r="J4" s="7" t="s">
        <v>12</v>
      </c>
      <c r="K4" s="8" t="s">
        <v>21</v>
      </c>
      <c r="L4" s="8" t="s">
        <v>64</v>
      </c>
      <c r="M4" s="8" t="s">
        <v>65</v>
      </c>
      <c r="N4" s="5" t="s">
        <v>4</v>
      </c>
      <c r="O4" s="6" t="s">
        <v>5</v>
      </c>
      <c r="P4" s="5" t="s">
        <v>24</v>
      </c>
      <c r="Q4" s="5" t="s">
        <v>25</v>
      </c>
      <c r="R4" s="5" t="s">
        <v>7</v>
      </c>
      <c r="S4" s="5" t="s">
        <v>8</v>
      </c>
      <c r="T4" s="5" t="s">
        <v>9</v>
      </c>
      <c r="U4" s="5" t="s">
        <v>15</v>
      </c>
      <c r="V4" s="5" t="s">
        <v>18</v>
      </c>
      <c r="W4" s="5" t="s">
        <v>16</v>
      </c>
      <c r="X4" s="5" t="s">
        <v>73</v>
      </c>
      <c r="Y4" s="9" t="s">
        <v>23</v>
      </c>
      <c r="Z4" s="8" t="s">
        <v>66</v>
      </c>
      <c r="AA4" s="42" t="s">
        <v>67</v>
      </c>
      <c r="AB4" s="18" t="s">
        <v>47</v>
      </c>
      <c r="AC4" s="18" t="s">
        <v>48</v>
      </c>
      <c r="AD4" s="18" t="s">
        <v>49</v>
      </c>
      <c r="AE4" s="18" t="s">
        <v>50</v>
      </c>
      <c r="AF4" s="18" t="s">
        <v>51</v>
      </c>
      <c r="AG4" s="16" t="s">
        <v>32</v>
      </c>
      <c r="AH4" s="16" t="s">
        <v>27</v>
      </c>
      <c r="AI4" s="16" t="s">
        <v>26</v>
      </c>
      <c r="AJ4" s="22" t="s">
        <v>76</v>
      </c>
      <c r="AK4" s="22" t="s">
        <v>9</v>
      </c>
      <c r="AL4" s="22" t="s">
        <v>25</v>
      </c>
      <c r="AM4" s="24" t="s">
        <v>47</v>
      </c>
      <c r="AN4" s="24" t="s">
        <v>50</v>
      </c>
      <c r="AO4" s="23" t="s">
        <v>5</v>
      </c>
      <c r="AP4" s="22" t="s">
        <v>7</v>
      </c>
      <c r="AQ4" s="22" t="s">
        <v>24</v>
      </c>
      <c r="AR4" s="22" t="s">
        <v>15</v>
      </c>
      <c r="AS4" s="22" t="s">
        <v>18</v>
      </c>
      <c r="AT4" s="22" t="s">
        <v>16</v>
      </c>
      <c r="AU4" s="25" t="s">
        <v>72</v>
      </c>
      <c r="AV4" s="24" t="s">
        <v>51</v>
      </c>
      <c r="AW4" s="25" t="s">
        <v>23</v>
      </c>
      <c r="AX4" s="24" t="s">
        <v>48</v>
      </c>
      <c r="AY4" s="24" t="s">
        <v>49</v>
      </c>
      <c r="AZ4" s="22" t="s">
        <v>4</v>
      </c>
      <c r="BA4" s="24" t="s">
        <v>58</v>
      </c>
      <c r="BB4" s="24" t="s">
        <v>59</v>
      </c>
    </row>
    <row r="5" spans="1:54" x14ac:dyDescent="0.3">
      <c r="A5" s="10"/>
      <c r="B5" s="11"/>
      <c r="C5" s="12"/>
      <c r="D5" s="14"/>
      <c r="E5" s="12"/>
      <c r="F5" s="14"/>
      <c r="G5" s="14"/>
      <c r="H5" s="14"/>
      <c r="I5" s="14"/>
      <c r="J5" s="14"/>
      <c r="K5" s="14"/>
      <c r="L5" s="14"/>
      <c r="M5" s="14"/>
      <c r="N5" s="13"/>
      <c r="O5" s="13"/>
      <c r="P5" s="12"/>
      <c r="Q5" s="12"/>
      <c r="R5" s="12"/>
      <c r="S5" s="12"/>
      <c r="T5" s="12"/>
      <c r="U5" s="12"/>
      <c r="V5" s="12"/>
      <c r="W5" s="17"/>
      <c r="X5" s="17"/>
      <c r="Y5" s="15"/>
      <c r="Z5" s="14"/>
      <c r="AA5" s="43" t="e">
        <f t="shared" ref="AA5:AA68" si="0">+((I5+L5)/Z5)</f>
        <v>#DIV/0!</v>
      </c>
      <c r="AB5" s="21" t="e">
        <f t="shared" ref="AB5:AB68" si="1">+(K5+H5)/(AG5*1.5)</f>
        <v>#DIV/0!</v>
      </c>
      <c r="AC5" s="21" t="e">
        <f t="shared" ref="AC5:AC68" si="2">+AH5/AG5</f>
        <v>#DIV/0!</v>
      </c>
      <c r="AD5" s="21" t="e">
        <f t="shared" ref="AD5:AD68" si="3">+AI5/AG5</f>
        <v>#DIV/0!</v>
      </c>
      <c r="AE5" s="21" t="e">
        <f t="shared" ref="AE5:AE68" si="4">+(G5+F5)/AG5</f>
        <v>#DIV/0!</v>
      </c>
      <c r="AF5" s="21" t="e">
        <f>(M5)/(AG5*1.5)</f>
        <v>#DIV/0!</v>
      </c>
      <c r="AG5" s="20">
        <f>VLOOKUP(S5,'tabla ingresos'!$A$3:$D$15,4,FALSE)</f>
        <v>0</v>
      </c>
      <c r="AH5" s="20">
        <f t="shared" ref="AH5:AH68" si="5">IF(H5-G5&gt;100000,H5-G5,0)</f>
        <v>0</v>
      </c>
      <c r="AI5" s="20">
        <f t="shared" ref="AI5:AI68" si="6">IF(AH5-J5&gt;100000,AH5-J5,0)</f>
        <v>0</v>
      </c>
      <c r="AJ5" s="28" t="e">
        <f>VLOOKUP(AA5,score!$K$2:$L$8,2,TRUE)*AJ$2</f>
        <v>#DIV/0!</v>
      </c>
      <c r="AK5" s="28">
        <f>VLOOKUP(T5,score!$M$2:$N$8,2,FALSE)*AK$2</f>
        <v>0</v>
      </c>
      <c r="AL5" s="28">
        <f>VLOOKUP(Q5,score!$G$2:$H$8,2,TRUE)*AL$2</f>
        <v>0.1</v>
      </c>
      <c r="AM5" s="28" t="e">
        <f>VLOOKUP(AB5,score!$Y$2:$Z$8,2,TRUE)*AM$2</f>
        <v>#DIV/0!</v>
      </c>
      <c r="AN5" s="28" t="e">
        <f>VLOOKUP(AE5,score!$AE$2:$AF$8,2,TRUE)*AN$2</f>
        <v>#DIV/0!</v>
      </c>
      <c r="AO5" s="28">
        <f>VLOOKUP(O5,score!$C$2:$D$8,2,TRUE)*AO$2</f>
        <v>0.1</v>
      </c>
      <c r="AP5" s="28">
        <f>VLOOKUP(R5,score!$I$2:$J$8,2,TRUE)*AP$2</f>
        <v>0.1</v>
      </c>
      <c r="AQ5" s="28" t="e">
        <f>VLOOKUP(P5,score!$E$2:$F$8,2,FALSE)*AQ$2</f>
        <v>#N/A</v>
      </c>
      <c r="AR5" s="28">
        <f>VLOOKUP(U5,score!$O$2:$P$8,2,TRUE)*AR$2</f>
        <v>0</v>
      </c>
      <c r="AS5" s="28">
        <f>VLOOKUP(V5,score!$Q$2:$R$8,2,TRUE)*AS$2</f>
        <v>0</v>
      </c>
      <c r="AT5" s="28" t="e">
        <f>VLOOKUP(W5,score!$S$2:$T$8,2,FALSE)*AT$2</f>
        <v>#N/A</v>
      </c>
      <c r="AU5" s="28" t="e">
        <f>VLOOKUP(X5,score!$U$2:$V$4,2,FALSE)*AU$2</f>
        <v>#N/A</v>
      </c>
      <c r="AV5" s="28" t="e">
        <f>VLOOKUP(AF5,score!$AG$2:$AH$8,2,TRUE)*AV$2</f>
        <v>#DIV/0!</v>
      </c>
      <c r="AW5" s="28" t="e">
        <f>VLOOKUP(Y5,score!$W$2:$X$8,2,FALSE)*AW$2</f>
        <v>#N/A</v>
      </c>
      <c r="AX5" s="28" t="e">
        <f>VLOOKUP(AC5,score!$AA$2:$AB$8,2,TRUE)*AX$2</f>
        <v>#DIV/0!</v>
      </c>
      <c r="AY5" s="28" t="e">
        <f>VLOOKUP(AD5,score!$AC$2:$AD$8,2,TRUE)*AY$2</f>
        <v>#DIV/0!</v>
      </c>
      <c r="AZ5" s="28">
        <f>VLOOKUP(N5,score!$A$2:$B$8,2,TRUE)*AZ$2</f>
        <v>0.1</v>
      </c>
      <c r="BA5" s="29" t="e">
        <f>+SUM(AJ5:AZ5)</f>
        <v>#DIV/0!</v>
      </c>
      <c r="BB5" s="29" t="e">
        <f>VLOOKUP(BA5,score!$AJ$2:$AK$7,2,TRUE)</f>
        <v>#DIV/0!</v>
      </c>
    </row>
    <row r="6" spans="1:54" x14ac:dyDescent="0.3">
      <c r="A6" s="10"/>
      <c r="B6" s="11"/>
      <c r="C6" s="12"/>
      <c r="D6" s="14"/>
      <c r="E6" s="12"/>
      <c r="F6" s="14"/>
      <c r="G6" s="14"/>
      <c r="H6" s="14"/>
      <c r="I6" s="14"/>
      <c r="J6" s="14"/>
      <c r="K6" s="14"/>
      <c r="L6" s="14"/>
      <c r="M6" s="14"/>
      <c r="N6" s="13"/>
      <c r="O6" s="13"/>
      <c r="P6" s="12"/>
      <c r="Q6" s="12"/>
      <c r="R6" s="12"/>
      <c r="S6" s="12"/>
      <c r="T6" s="12"/>
      <c r="U6" s="12"/>
      <c r="V6" s="12"/>
      <c r="W6" s="17"/>
      <c r="X6" s="17"/>
      <c r="Y6" s="15"/>
      <c r="Z6" s="14"/>
      <c r="AA6" s="43" t="e">
        <f t="shared" si="0"/>
        <v>#DIV/0!</v>
      </c>
      <c r="AB6" s="21" t="e">
        <f t="shared" si="1"/>
        <v>#DIV/0!</v>
      </c>
      <c r="AC6" s="21" t="e">
        <f t="shared" si="2"/>
        <v>#DIV/0!</v>
      </c>
      <c r="AD6" s="21" t="e">
        <f t="shared" si="3"/>
        <v>#DIV/0!</v>
      </c>
      <c r="AE6" s="21" t="e">
        <f t="shared" si="4"/>
        <v>#DIV/0!</v>
      </c>
      <c r="AF6" s="21" t="e">
        <f t="shared" ref="AF6:AF69" si="7">(M6)/(AG6*1.5)</f>
        <v>#DIV/0!</v>
      </c>
      <c r="AG6" s="20">
        <f>VLOOKUP(S6,'tabla ingresos'!$A$3:$D$15,4,FALSE)</f>
        <v>0</v>
      </c>
      <c r="AH6" s="20">
        <f t="shared" si="5"/>
        <v>0</v>
      </c>
      <c r="AI6" s="20">
        <f t="shared" si="6"/>
        <v>0</v>
      </c>
      <c r="AJ6" s="28" t="e">
        <f>VLOOKUP(AA6,score!$K$2:$L$8,2,TRUE)*AJ$2</f>
        <v>#DIV/0!</v>
      </c>
      <c r="AK6" s="28">
        <f>VLOOKUP(T6,score!$M$2:$N$8,2,FALSE)*AK$2</f>
        <v>0</v>
      </c>
      <c r="AL6" s="28">
        <f>VLOOKUP(Q6,score!$G$2:$H$8,2,TRUE)*AL$2</f>
        <v>0.1</v>
      </c>
      <c r="AM6" s="28" t="e">
        <f>VLOOKUP(AB6,score!$Y$2:$Z$8,2,TRUE)*AM$2</f>
        <v>#DIV/0!</v>
      </c>
      <c r="AN6" s="28" t="e">
        <f>VLOOKUP(AE6,score!$AE$2:$AF$8,2,TRUE)*AN$2</f>
        <v>#DIV/0!</v>
      </c>
      <c r="AO6" s="28">
        <f>VLOOKUP(O6,score!$C$2:$D$8,2,TRUE)*AO$2</f>
        <v>0.1</v>
      </c>
      <c r="AP6" s="28">
        <f>VLOOKUP(R6,score!$I$2:$J$8,2,TRUE)*AP$2</f>
        <v>0.1</v>
      </c>
      <c r="AQ6" s="28" t="e">
        <f>VLOOKUP(P6,score!$E$2:$F$8,2,FALSE)*AQ$2</f>
        <v>#N/A</v>
      </c>
      <c r="AR6" s="28">
        <f>VLOOKUP(U6,score!$O$2:$P$8,2,TRUE)*AR$2</f>
        <v>0</v>
      </c>
      <c r="AS6" s="28">
        <f>VLOOKUP(V6,score!$Q$2:$R$8,2,TRUE)*AS$2</f>
        <v>0</v>
      </c>
      <c r="AT6" s="28" t="e">
        <f>VLOOKUP(W6,score!$S$2:$T$8,2,FALSE)*AT$2</f>
        <v>#N/A</v>
      </c>
      <c r="AU6" s="28" t="e">
        <f>VLOOKUP(X6,score!$U$2:$V$4,2,FALSE)*AU$2</f>
        <v>#N/A</v>
      </c>
      <c r="AV6" s="28" t="e">
        <f>VLOOKUP(AF6,score!$AG$2:$AH$8,2,TRUE)*AV$2</f>
        <v>#DIV/0!</v>
      </c>
      <c r="AW6" s="28" t="e">
        <f>VLOOKUP(Y6,score!$W$2:$X$8,2,FALSE)*AW$2</f>
        <v>#N/A</v>
      </c>
      <c r="AX6" s="28" t="e">
        <f>VLOOKUP(AC6,score!$AA$2:$AB$8,2,TRUE)*AX$2</f>
        <v>#DIV/0!</v>
      </c>
      <c r="AY6" s="28" t="e">
        <f>VLOOKUP(AD6,score!$AC$2:$AD$8,2,TRUE)*AY$2</f>
        <v>#DIV/0!</v>
      </c>
      <c r="AZ6" s="28">
        <f>VLOOKUP(N6,score!$A$2:$B$8,2,TRUE)*AZ$2</f>
        <v>0.1</v>
      </c>
      <c r="BA6" s="29" t="e">
        <f t="shared" ref="BA6:BA69" si="8">+SUM(AJ6:AZ6)</f>
        <v>#DIV/0!</v>
      </c>
      <c r="BB6" s="29" t="e">
        <f>VLOOKUP(BA6,score!$AJ$2:$AK$7,2,TRUE)</f>
        <v>#DIV/0!</v>
      </c>
    </row>
    <row r="7" spans="1:54" x14ac:dyDescent="0.3">
      <c r="A7" s="10"/>
      <c r="B7" s="11"/>
      <c r="C7" s="12"/>
      <c r="D7" s="14"/>
      <c r="E7" s="12"/>
      <c r="F7" s="14"/>
      <c r="G7" s="14"/>
      <c r="H7" s="14"/>
      <c r="I7" s="14"/>
      <c r="J7" s="14"/>
      <c r="K7" s="14"/>
      <c r="L7" s="14"/>
      <c r="M7" s="14"/>
      <c r="N7" s="13"/>
      <c r="O7" s="13"/>
      <c r="P7" s="12"/>
      <c r="Q7" s="12"/>
      <c r="R7" s="12"/>
      <c r="S7" s="12"/>
      <c r="T7" s="12"/>
      <c r="U7" s="12"/>
      <c r="V7" s="12"/>
      <c r="W7" s="17"/>
      <c r="X7" s="17"/>
      <c r="Y7" s="15"/>
      <c r="Z7" s="14"/>
      <c r="AA7" s="43" t="e">
        <f t="shared" si="0"/>
        <v>#DIV/0!</v>
      </c>
      <c r="AB7" s="21" t="e">
        <f t="shared" si="1"/>
        <v>#DIV/0!</v>
      </c>
      <c r="AC7" s="21" t="e">
        <f t="shared" si="2"/>
        <v>#DIV/0!</v>
      </c>
      <c r="AD7" s="21" t="e">
        <f t="shared" si="3"/>
        <v>#DIV/0!</v>
      </c>
      <c r="AE7" s="21" t="e">
        <f t="shared" si="4"/>
        <v>#DIV/0!</v>
      </c>
      <c r="AF7" s="21" t="e">
        <f t="shared" si="7"/>
        <v>#DIV/0!</v>
      </c>
      <c r="AG7" s="20">
        <f>VLOOKUP(S7,'tabla ingresos'!$A$3:$D$15,4,FALSE)</f>
        <v>0</v>
      </c>
      <c r="AH7" s="20">
        <f t="shared" si="5"/>
        <v>0</v>
      </c>
      <c r="AI7" s="20">
        <f t="shared" si="6"/>
        <v>0</v>
      </c>
      <c r="AJ7" s="28" t="e">
        <f>VLOOKUP(AA7,score!$K$2:$L$8,2,TRUE)*AJ$2</f>
        <v>#DIV/0!</v>
      </c>
      <c r="AK7" s="28">
        <f>VLOOKUP(T7,score!$M$2:$N$8,2,FALSE)*AK$2</f>
        <v>0</v>
      </c>
      <c r="AL7" s="28">
        <f>VLOOKUP(Q7,score!$G$2:$H$8,2,TRUE)*AL$2</f>
        <v>0.1</v>
      </c>
      <c r="AM7" s="28" t="e">
        <f>VLOOKUP(AB7,score!$Y$2:$Z$8,2,TRUE)*AM$2</f>
        <v>#DIV/0!</v>
      </c>
      <c r="AN7" s="28" t="e">
        <f>VLOOKUP(AE7,score!$AE$2:$AF$8,2,TRUE)*AN$2</f>
        <v>#DIV/0!</v>
      </c>
      <c r="AO7" s="28">
        <f>VLOOKUP(O7,score!$C$2:$D$8,2,TRUE)*AO$2</f>
        <v>0.1</v>
      </c>
      <c r="AP7" s="28">
        <f>VLOOKUP(R7,score!$I$2:$J$8,2,TRUE)*AP$2</f>
        <v>0.1</v>
      </c>
      <c r="AQ7" s="28" t="e">
        <f>VLOOKUP(P7,score!$E$2:$F$8,2,FALSE)*AQ$2</f>
        <v>#N/A</v>
      </c>
      <c r="AR7" s="28">
        <f>VLOOKUP(U7,score!$O$2:$P$8,2,TRUE)*AR$2</f>
        <v>0</v>
      </c>
      <c r="AS7" s="28">
        <f>VLOOKUP(V7,score!$Q$2:$R$8,2,TRUE)*AS$2</f>
        <v>0</v>
      </c>
      <c r="AT7" s="28" t="e">
        <f>VLOOKUP(W7,score!$S$2:$T$8,2,FALSE)*AT$2</f>
        <v>#N/A</v>
      </c>
      <c r="AU7" s="28" t="e">
        <f>VLOOKUP(X7,score!$U$2:$V$4,2,FALSE)*AU$2</f>
        <v>#N/A</v>
      </c>
      <c r="AV7" s="28" t="e">
        <f>VLOOKUP(AF7,score!$AG$2:$AH$8,2,TRUE)*AV$2</f>
        <v>#DIV/0!</v>
      </c>
      <c r="AW7" s="28" t="e">
        <f>VLOOKUP(Y7,score!$W$2:$X$8,2,FALSE)*AW$2</f>
        <v>#N/A</v>
      </c>
      <c r="AX7" s="28" t="e">
        <f>VLOOKUP(AC7,score!$AA$2:$AB$8,2,TRUE)*AX$2</f>
        <v>#DIV/0!</v>
      </c>
      <c r="AY7" s="28" t="e">
        <f>VLOOKUP(AD7,score!$AC$2:$AD$8,2,TRUE)*AY$2</f>
        <v>#DIV/0!</v>
      </c>
      <c r="AZ7" s="28">
        <f>VLOOKUP(N7,score!$A$2:$B$8,2,TRUE)*AZ$2</f>
        <v>0.1</v>
      </c>
      <c r="BA7" s="29" t="e">
        <f t="shared" si="8"/>
        <v>#DIV/0!</v>
      </c>
      <c r="BB7" s="29" t="e">
        <f>VLOOKUP(BA7,score!$AJ$2:$AK$7,2,TRUE)</f>
        <v>#DIV/0!</v>
      </c>
    </row>
    <row r="8" spans="1:54" x14ac:dyDescent="0.3">
      <c r="A8" s="10"/>
      <c r="B8" s="11"/>
      <c r="C8" s="12"/>
      <c r="D8" s="14"/>
      <c r="E8" s="12"/>
      <c r="F8" s="14"/>
      <c r="G8" s="14"/>
      <c r="H8" s="14"/>
      <c r="I8" s="14"/>
      <c r="J8" s="14"/>
      <c r="K8" s="14"/>
      <c r="L8" s="14"/>
      <c r="M8" s="14"/>
      <c r="N8" s="13"/>
      <c r="O8" s="13"/>
      <c r="P8" s="12"/>
      <c r="Q8" s="12"/>
      <c r="R8" s="12"/>
      <c r="S8" s="12"/>
      <c r="T8" s="12"/>
      <c r="U8" s="12"/>
      <c r="V8" s="12"/>
      <c r="W8" s="17"/>
      <c r="X8" s="17"/>
      <c r="Y8" s="15"/>
      <c r="Z8" s="14"/>
      <c r="AA8" s="43" t="e">
        <f t="shared" si="0"/>
        <v>#DIV/0!</v>
      </c>
      <c r="AB8" s="21" t="e">
        <f t="shared" si="1"/>
        <v>#DIV/0!</v>
      </c>
      <c r="AC8" s="21" t="e">
        <f t="shared" si="2"/>
        <v>#DIV/0!</v>
      </c>
      <c r="AD8" s="21" t="e">
        <f t="shared" si="3"/>
        <v>#DIV/0!</v>
      </c>
      <c r="AE8" s="21" t="e">
        <f t="shared" si="4"/>
        <v>#DIV/0!</v>
      </c>
      <c r="AF8" s="21" t="e">
        <f t="shared" si="7"/>
        <v>#DIV/0!</v>
      </c>
      <c r="AG8" s="20">
        <f>VLOOKUP(S8,'tabla ingresos'!$A$3:$D$15,4,FALSE)</f>
        <v>0</v>
      </c>
      <c r="AH8" s="20">
        <f t="shared" si="5"/>
        <v>0</v>
      </c>
      <c r="AI8" s="20">
        <f t="shared" si="6"/>
        <v>0</v>
      </c>
      <c r="AJ8" s="28" t="e">
        <f>VLOOKUP(AA8,score!$K$2:$L$8,2,TRUE)*AJ$2</f>
        <v>#DIV/0!</v>
      </c>
      <c r="AK8" s="28">
        <f>VLOOKUP(T8,score!$M$2:$N$8,2,FALSE)*AK$2</f>
        <v>0</v>
      </c>
      <c r="AL8" s="28">
        <f>VLOOKUP(Q8,score!$G$2:$H$8,2,TRUE)*AL$2</f>
        <v>0.1</v>
      </c>
      <c r="AM8" s="28" t="e">
        <f>VLOOKUP(AB8,score!$Y$2:$Z$8,2,TRUE)*AM$2</f>
        <v>#DIV/0!</v>
      </c>
      <c r="AN8" s="28" t="e">
        <f>VLOOKUP(AE8,score!$AE$2:$AF$8,2,TRUE)*AN$2</f>
        <v>#DIV/0!</v>
      </c>
      <c r="AO8" s="28">
        <f>VLOOKUP(O8,score!$C$2:$D$8,2,TRUE)*AO$2</f>
        <v>0.1</v>
      </c>
      <c r="AP8" s="28">
        <f>VLOOKUP(R8,score!$I$2:$J$8,2,TRUE)*AP$2</f>
        <v>0.1</v>
      </c>
      <c r="AQ8" s="28" t="e">
        <f>VLOOKUP(P8,score!$E$2:$F$8,2,FALSE)*AQ$2</f>
        <v>#N/A</v>
      </c>
      <c r="AR8" s="28">
        <f>VLOOKUP(U8,score!$O$2:$P$8,2,TRUE)*AR$2</f>
        <v>0</v>
      </c>
      <c r="AS8" s="28">
        <f>VLOOKUP(V8,score!$Q$2:$R$8,2,TRUE)*AS$2</f>
        <v>0</v>
      </c>
      <c r="AT8" s="28" t="e">
        <f>VLOOKUP(W8,score!$S$2:$T$8,2,FALSE)*AT$2</f>
        <v>#N/A</v>
      </c>
      <c r="AU8" s="28" t="e">
        <f>VLOOKUP(X8,score!$U$2:$V$4,2,FALSE)*AU$2</f>
        <v>#N/A</v>
      </c>
      <c r="AV8" s="28" t="e">
        <f>VLOOKUP(AF8,score!$AG$2:$AH$8,2,TRUE)*AV$2</f>
        <v>#DIV/0!</v>
      </c>
      <c r="AW8" s="28" t="e">
        <f>VLOOKUP(Y8,score!$W$2:$X$8,2,FALSE)*AW$2</f>
        <v>#N/A</v>
      </c>
      <c r="AX8" s="28" t="e">
        <f>VLOOKUP(AC8,score!$AA$2:$AB$8,2,TRUE)*AX$2</f>
        <v>#DIV/0!</v>
      </c>
      <c r="AY8" s="28" t="e">
        <f>VLOOKUP(AD8,score!$AC$2:$AD$8,2,TRUE)*AY$2</f>
        <v>#DIV/0!</v>
      </c>
      <c r="AZ8" s="28">
        <f>VLOOKUP(N8,score!$A$2:$B$8,2,TRUE)*AZ$2</f>
        <v>0.1</v>
      </c>
      <c r="BA8" s="29" t="e">
        <f t="shared" si="8"/>
        <v>#DIV/0!</v>
      </c>
      <c r="BB8" s="29" t="e">
        <f>VLOOKUP(BA8,score!$AJ$2:$AK$7,2,TRUE)</f>
        <v>#DIV/0!</v>
      </c>
    </row>
    <row r="9" spans="1:54" x14ac:dyDescent="0.3">
      <c r="A9" s="10"/>
      <c r="B9" s="11"/>
      <c r="C9" s="12"/>
      <c r="D9" s="14"/>
      <c r="E9" s="12"/>
      <c r="F9" s="14"/>
      <c r="G9" s="14"/>
      <c r="H9" s="14"/>
      <c r="I9" s="14"/>
      <c r="J9" s="14"/>
      <c r="K9" s="14"/>
      <c r="L9" s="14"/>
      <c r="M9" s="14"/>
      <c r="N9" s="13"/>
      <c r="O9" s="13"/>
      <c r="P9" s="12"/>
      <c r="Q9" s="12"/>
      <c r="R9" s="12"/>
      <c r="S9" s="12"/>
      <c r="T9" s="12"/>
      <c r="U9" s="12"/>
      <c r="V9" s="12"/>
      <c r="W9" s="17"/>
      <c r="X9" s="17"/>
      <c r="Y9" s="15"/>
      <c r="Z9" s="14"/>
      <c r="AA9" s="43" t="e">
        <f t="shared" si="0"/>
        <v>#DIV/0!</v>
      </c>
      <c r="AB9" s="21" t="e">
        <f t="shared" si="1"/>
        <v>#DIV/0!</v>
      </c>
      <c r="AC9" s="21" t="e">
        <f t="shared" si="2"/>
        <v>#DIV/0!</v>
      </c>
      <c r="AD9" s="21" t="e">
        <f t="shared" si="3"/>
        <v>#DIV/0!</v>
      </c>
      <c r="AE9" s="21" t="e">
        <f t="shared" si="4"/>
        <v>#DIV/0!</v>
      </c>
      <c r="AF9" s="21" t="e">
        <f t="shared" si="7"/>
        <v>#DIV/0!</v>
      </c>
      <c r="AG9" s="20">
        <f>VLOOKUP(S9,'tabla ingresos'!$A$3:$D$15,4,FALSE)</f>
        <v>0</v>
      </c>
      <c r="AH9" s="20">
        <f t="shared" si="5"/>
        <v>0</v>
      </c>
      <c r="AI9" s="20">
        <f t="shared" si="6"/>
        <v>0</v>
      </c>
      <c r="AJ9" s="28" t="e">
        <f>VLOOKUP(AA9,score!$K$2:$L$8,2,TRUE)*AJ$2</f>
        <v>#DIV/0!</v>
      </c>
      <c r="AK9" s="28">
        <f>VLOOKUP(T9,score!$M$2:$N$8,2,FALSE)*AK$2</f>
        <v>0</v>
      </c>
      <c r="AL9" s="28">
        <f>VLOOKUP(Q9,score!$G$2:$H$8,2,TRUE)*AL$2</f>
        <v>0.1</v>
      </c>
      <c r="AM9" s="28" t="e">
        <f>VLOOKUP(AB9,score!$Y$2:$Z$8,2,TRUE)*AM$2</f>
        <v>#DIV/0!</v>
      </c>
      <c r="AN9" s="28" t="e">
        <f>VLOOKUP(AE9,score!$AE$2:$AF$8,2,TRUE)*AN$2</f>
        <v>#DIV/0!</v>
      </c>
      <c r="AO9" s="28">
        <f>VLOOKUP(O9,score!$C$2:$D$8,2,TRUE)*AO$2</f>
        <v>0.1</v>
      </c>
      <c r="AP9" s="28">
        <f>VLOOKUP(R9,score!$I$2:$J$8,2,TRUE)*AP$2</f>
        <v>0.1</v>
      </c>
      <c r="AQ9" s="28" t="e">
        <f>VLOOKUP(P9,score!$E$2:$F$8,2,FALSE)*AQ$2</f>
        <v>#N/A</v>
      </c>
      <c r="AR9" s="28">
        <f>VLOOKUP(U9,score!$O$2:$P$8,2,TRUE)*AR$2</f>
        <v>0</v>
      </c>
      <c r="AS9" s="28">
        <f>VLOOKUP(V9,score!$Q$2:$R$8,2,TRUE)*AS$2</f>
        <v>0</v>
      </c>
      <c r="AT9" s="28" t="e">
        <f>VLOOKUP(W9,score!$S$2:$T$8,2,FALSE)*AT$2</f>
        <v>#N/A</v>
      </c>
      <c r="AU9" s="28" t="e">
        <f>VLOOKUP(X9,score!$U$2:$V$4,2,FALSE)*AU$2</f>
        <v>#N/A</v>
      </c>
      <c r="AV9" s="28" t="e">
        <f>VLOOKUP(AF9,score!$AG$2:$AH$8,2,TRUE)*AV$2</f>
        <v>#DIV/0!</v>
      </c>
      <c r="AW9" s="28" t="e">
        <f>VLOOKUP(Y9,score!$W$2:$X$8,2,FALSE)*AW$2</f>
        <v>#N/A</v>
      </c>
      <c r="AX9" s="28" t="e">
        <f>VLOOKUP(AC9,score!$AA$2:$AB$8,2,TRUE)*AX$2</f>
        <v>#DIV/0!</v>
      </c>
      <c r="AY9" s="28" t="e">
        <f>VLOOKUP(AD9,score!$AC$2:$AD$8,2,TRUE)*AY$2</f>
        <v>#DIV/0!</v>
      </c>
      <c r="AZ9" s="28">
        <f>VLOOKUP(N9,score!$A$2:$B$8,2,TRUE)*AZ$2</f>
        <v>0.1</v>
      </c>
      <c r="BA9" s="29" t="e">
        <f t="shared" si="8"/>
        <v>#DIV/0!</v>
      </c>
      <c r="BB9" s="29" t="e">
        <f>VLOOKUP(BA9,score!$AJ$2:$AK$7,2,TRUE)</f>
        <v>#DIV/0!</v>
      </c>
    </row>
    <row r="10" spans="1:54" x14ac:dyDescent="0.3">
      <c r="A10" s="10"/>
      <c r="B10" s="11"/>
      <c r="C10" s="12"/>
      <c r="D10" s="14"/>
      <c r="E10" s="12"/>
      <c r="F10" s="14"/>
      <c r="G10" s="14"/>
      <c r="H10" s="14"/>
      <c r="I10" s="14"/>
      <c r="J10" s="14"/>
      <c r="K10" s="14"/>
      <c r="L10" s="14"/>
      <c r="M10" s="14"/>
      <c r="N10" s="13"/>
      <c r="O10" s="13"/>
      <c r="P10" s="12"/>
      <c r="Q10" s="12"/>
      <c r="R10" s="12"/>
      <c r="S10" s="12"/>
      <c r="T10" s="12"/>
      <c r="U10" s="12"/>
      <c r="V10" s="12"/>
      <c r="W10" s="17"/>
      <c r="X10" s="17"/>
      <c r="Y10" s="15"/>
      <c r="Z10" s="14"/>
      <c r="AA10" s="43" t="e">
        <f t="shared" si="0"/>
        <v>#DIV/0!</v>
      </c>
      <c r="AB10" s="21" t="e">
        <f t="shared" si="1"/>
        <v>#DIV/0!</v>
      </c>
      <c r="AC10" s="21" t="e">
        <f t="shared" si="2"/>
        <v>#DIV/0!</v>
      </c>
      <c r="AD10" s="21" t="e">
        <f t="shared" si="3"/>
        <v>#DIV/0!</v>
      </c>
      <c r="AE10" s="21" t="e">
        <f t="shared" si="4"/>
        <v>#DIV/0!</v>
      </c>
      <c r="AF10" s="21" t="e">
        <f t="shared" si="7"/>
        <v>#DIV/0!</v>
      </c>
      <c r="AG10" s="20">
        <f>VLOOKUP(S10,'tabla ingresos'!$A$3:$D$15,4,FALSE)</f>
        <v>0</v>
      </c>
      <c r="AH10" s="20">
        <f t="shared" si="5"/>
        <v>0</v>
      </c>
      <c r="AI10" s="20">
        <f t="shared" si="6"/>
        <v>0</v>
      </c>
      <c r="AJ10" s="28" t="e">
        <f>VLOOKUP(AA10,score!$K$2:$L$8,2,TRUE)*AJ$2</f>
        <v>#DIV/0!</v>
      </c>
      <c r="AK10" s="28">
        <f>VLOOKUP(T10,score!$M$2:$N$8,2,FALSE)*AK$2</f>
        <v>0</v>
      </c>
      <c r="AL10" s="28">
        <f>VLOOKUP(Q10,score!$G$2:$H$8,2,TRUE)*AL$2</f>
        <v>0.1</v>
      </c>
      <c r="AM10" s="28" t="e">
        <f>VLOOKUP(AB10,score!$Y$2:$Z$8,2,TRUE)*AM$2</f>
        <v>#DIV/0!</v>
      </c>
      <c r="AN10" s="28" t="e">
        <f>VLOOKUP(AE10,score!$AE$2:$AF$8,2,TRUE)*AN$2</f>
        <v>#DIV/0!</v>
      </c>
      <c r="AO10" s="28">
        <f>VLOOKUP(O10,score!$C$2:$D$8,2,TRUE)*AO$2</f>
        <v>0.1</v>
      </c>
      <c r="AP10" s="28">
        <f>VLOOKUP(R10,score!$I$2:$J$8,2,TRUE)*AP$2</f>
        <v>0.1</v>
      </c>
      <c r="AQ10" s="28" t="e">
        <f>VLOOKUP(P10,score!$E$2:$F$8,2,FALSE)*AQ$2</f>
        <v>#N/A</v>
      </c>
      <c r="AR10" s="28">
        <f>VLOOKUP(U10,score!$O$2:$P$8,2,TRUE)*AR$2</f>
        <v>0</v>
      </c>
      <c r="AS10" s="28">
        <f>VLOOKUP(V10,score!$Q$2:$R$8,2,TRUE)*AS$2</f>
        <v>0</v>
      </c>
      <c r="AT10" s="28" t="e">
        <f>VLOOKUP(W10,score!$S$2:$T$8,2,FALSE)*AT$2</f>
        <v>#N/A</v>
      </c>
      <c r="AU10" s="28" t="e">
        <f>VLOOKUP(X10,score!$U$2:$V$4,2,FALSE)*AU$2</f>
        <v>#N/A</v>
      </c>
      <c r="AV10" s="28" t="e">
        <f>VLOOKUP(AF10,score!$AG$2:$AH$8,2,TRUE)*AV$2</f>
        <v>#DIV/0!</v>
      </c>
      <c r="AW10" s="28" t="e">
        <f>VLOOKUP(Y10,score!$W$2:$X$8,2,FALSE)*AW$2</f>
        <v>#N/A</v>
      </c>
      <c r="AX10" s="28" t="e">
        <f>VLOOKUP(AC10,score!$AA$2:$AB$8,2,TRUE)*AX$2</f>
        <v>#DIV/0!</v>
      </c>
      <c r="AY10" s="28" t="e">
        <f>VLOOKUP(AD10,score!$AC$2:$AD$8,2,TRUE)*AY$2</f>
        <v>#DIV/0!</v>
      </c>
      <c r="AZ10" s="28">
        <f>VLOOKUP(N10,score!$A$2:$B$8,2,TRUE)*AZ$2</f>
        <v>0.1</v>
      </c>
      <c r="BA10" s="29" t="e">
        <f t="shared" si="8"/>
        <v>#DIV/0!</v>
      </c>
      <c r="BB10" s="29" t="e">
        <f>VLOOKUP(BA10,score!$AJ$2:$AK$7,2,TRUE)</f>
        <v>#DIV/0!</v>
      </c>
    </row>
    <row r="11" spans="1:54" x14ac:dyDescent="0.3">
      <c r="A11" s="10"/>
      <c r="B11" s="11"/>
      <c r="C11" s="12"/>
      <c r="D11" s="14"/>
      <c r="E11" s="12"/>
      <c r="F11" s="14"/>
      <c r="G11" s="14"/>
      <c r="H11" s="14"/>
      <c r="I11" s="14"/>
      <c r="J11" s="14"/>
      <c r="K11" s="14"/>
      <c r="L11" s="14"/>
      <c r="M11" s="14"/>
      <c r="N11" s="13"/>
      <c r="O11" s="13"/>
      <c r="P11" s="12"/>
      <c r="Q11" s="12"/>
      <c r="R11" s="12"/>
      <c r="S11" s="12"/>
      <c r="T11" s="12"/>
      <c r="U11" s="12"/>
      <c r="V11" s="12"/>
      <c r="W11" s="17"/>
      <c r="X11" s="17"/>
      <c r="Y11" s="15"/>
      <c r="Z11" s="14"/>
      <c r="AA11" s="43" t="e">
        <f t="shared" si="0"/>
        <v>#DIV/0!</v>
      </c>
      <c r="AB11" s="21" t="e">
        <f t="shared" si="1"/>
        <v>#DIV/0!</v>
      </c>
      <c r="AC11" s="21" t="e">
        <f t="shared" si="2"/>
        <v>#DIV/0!</v>
      </c>
      <c r="AD11" s="21" t="e">
        <f t="shared" si="3"/>
        <v>#DIV/0!</v>
      </c>
      <c r="AE11" s="21" t="e">
        <f t="shared" si="4"/>
        <v>#DIV/0!</v>
      </c>
      <c r="AF11" s="21" t="e">
        <f t="shared" si="7"/>
        <v>#DIV/0!</v>
      </c>
      <c r="AG11" s="20">
        <f>VLOOKUP(S11,'tabla ingresos'!$A$3:$D$15,4,FALSE)</f>
        <v>0</v>
      </c>
      <c r="AH11" s="20">
        <f t="shared" si="5"/>
        <v>0</v>
      </c>
      <c r="AI11" s="20">
        <f t="shared" si="6"/>
        <v>0</v>
      </c>
      <c r="AJ11" s="28" t="e">
        <f>VLOOKUP(AA11,score!$K$2:$L$8,2,TRUE)*AJ$2</f>
        <v>#DIV/0!</v>
      </c>
      <c r="AK11" s="28">
        <f>VLOOKUP(T11,score!$M$2:$N$8,2,FALSE)*AK$2</f>
        <v>0</v>
      </c>
      <c r="AL11" s="28">
        <f>VLOOKUP(Q11,score!$G$2:$H$8,2,TRUE)*AL$2</f>
        <v>0.1</v>
      </c>
      <c r="AM11" s="28" t="e">
        <f>VLOOKUP(AB11,score!$Y$2:$Z$8,2,TRUE)*AM$2</f>
        <v>#DIV/0!</v>
      </c>
      <c r="AN11" s="28" t="e">
        <f>VLOOKUP(AE11,score!$AE$2:$AF$8,2,TRUE)*AN$2</f>
        <v>#DIV/0!</v>
      </c>
      <c r="AO11" s="28">
        <f>VLOOKUP(O11,score!$C$2:$D$8,2,TRUE)*AO$2</f>
        <v>0.1</v>
      </c>
      <c r="AP11" s="28">
        <f>VLOOKUP(R11,score!$I$2:$J$8,2,TRUE)*AP$2</f>
        <v>0.1</v>
      </c>
      <c r="AQ11" s="28" t="e">
        <f>VLOOKUP(P11,score!$E$2:$F$8,2,FALSE)*AQ$2</f>
        <v>#N/A</v>
      </c>
      <c r="AR11" s="28">
        <f>VLOOKUP(U11,score!$O$2:$P$8,2,TRUE)*AR$2</f>
        <v>0</v>
      </c>
      <c r="AS11" s="28">
        <f>VLOOKUP(V11,score!$Q$2:$R$8,2,TRUE)*AS$2</f>
        <v>0</v>
      </c>
      <c r="AT11" s="28" t="e">
        <f>VLOOKUP(W11,score!$S$2:$T$8,2,FALSE)*AT$2</f>
        <v>#N/A</v>
      </c>
      <c r="AU11" s="28" t="e">
        <f>VLOOKUP(X11,score!$U$2:$V$4,2,FALSE)*AU$2</f>
        <v>#N/A</v>
      </c>
      <c r="AV11" s="28" t="e">
        <f>VLOOKUP(AF11,score!$AG$2:$AH$8,2,TRUE)*AV$2</f>
        <v>#DIV/0!</v>
      </c>
      <c r="AW11" s="28" t="e">
        <f>VLOOKUP(Y11,score!$W$2:$X$8,2,FALSE)*AW$2</f>
        <v>#N/A</v>
      </c>
      <c r="AX11" s="28" t="e">
        <f>VLOOKUP(AC11,score!$AA$2:$AB$8,2,TRUE)*AX$2</f>
        <v>#DIV/0!</v>
      </c>
      <c r="AY11" s="28" t="e">
        <f>VLOOKUP(AD11,score!$AC$2:$AD$8,2,TRUE)*AY$2</f>
        <v>#DIV/0!</v>
      </c>
      <c r="AZ11" s="28">
        <f>VLOOKUP(N11,score!$A$2:$B$8,2,TRUE)*AZ$2</f>
        <v>0.1</v>
      </c>
      <c r="BA11" s="29" t="e">
        <f t="shared" si="8"/>
        <v>#DIV/0!</v>
      </c>
      <c r="BB11" s="29" t="e">
        <f>VLOOKUP(BA11,score!$AJ$2:$AK$7,2,TRUE)</f>
        <v>#DIV/0!</v>
      </c>
    </row>
    <row r="12" spans="1:54" x14ac:dyDescent="0.3">
      <c r="A12" s="10"/>
      <c r="B12" s="11"/>
      <c r="C12" s="12"/>
      <c r="D12" s="14"/>
      <c r="E12" s="12"/>
      <c r="F12" s="14"/>
      <c r="G12" s="14"/>
      <c r="H12" s="14"/>
      <c r="I12" s="14"/>
      <c r="J12" s="14"/>
      <c r="K12" s="14"/>
      <c r="L12" s="14"/>
      <c r="M12" s="14"/>
      <c r="N12" s="13"/>
      <c r="O12" s="13"/>
      <c r="P12" s="12"/>
      <c r="Q12" s="12"/>
      <c r="R12" s="12"/>
      <c r="S12" s="12"/>
      <c r="T12" s="12"/>
      <c r="U12" s="12"/>
      <c r="V12" s="12"/>
      <c r="W12" s="17"/>
      <c r="X12" s="17"/>
      <c r="Y12" s="15"/>
      <c r="Z12" s="14"/>
      <c r="AA12" s="43" t="e">
        <f t="shared" si="0"/>
        <v>#DIV/0!</v>
      </c>
      <c r="AB12" s="21" t="e">
        <f t="shared" si="1"/>
        <v>#DIV/0!</v>
      </c>
      <c r="AC12" s="21" t="e">
        <f t="shared" si="2"/>
        <v>#DIV/0!</v>
      </c>
      <c r="AD12" s="21" t="e">
        <f t="shared" si="3"/>
        <v>#DIV/0!</v>
      </c>
      <c r="AE12" s="21" t="e">
        <f t="shared" si="4"/>
        <v>#DIV/0!</v>
      </c>
      <c r="AF12" s="21" t="e">
        <f t="shared" si="7"/>
        <v>#DIV/0!</v>
      </c>
      <c r="AG12" s="20">
        <f>VLOOKUP(S12,'tabla ingresos'!$A$3:$D$15,4,FALSE)</f>
        <v>0</v>
      </c>
      <c r="AH12" s="20">
        <f t="shared" si="5"/>
        <v>0</v>
      </c>
      <c r="AI12" s="20">
        <f t="shared" si="6"/>
        <v>0</v>
      </c>
      <c r="AJ12" s="28" t="e">
        <f>VLOOKUP(AA12,score!$K$2:$L$8,2,TRUE)*AJ$2</f>
        <v>#DIV/0!</v>
      </c>
      <c r="AK12" s="28">
        <f>VLOOKUP(T12,score!$M$2:$N$8,2,FALSE)*AK$2</f>
        <v>0</v>
      </c>
      <c r="AL12" s="28">
        <f>VLOOKUP(Q12,score!$G$2:$H$8,2,TRUE)*AL$2</f>
        <v>0.1</v>
      </c>
      <c r="AM12" s="28" t="e">
        <f>VLOOKUP(AB12,score!$Y$2:$Z$8,2,TRUE)*AM$2</f>
        <v>#DIV/0!</v>
      </c>
      <c r="AN12" s="28" t="e">
        <f>VLOOKUP(AE12,score!$AE$2:$AF$8,2,TRUE)*AN$2</f>
        <v>#DIV/0!</v>
      </c>
      <c r="AO12" s="28">
        <f>VLOOKUP(O12,score!$C$2:$D$8,2,TRUE)*AO$2</f>
        <v>0.1</v>
      </c>
      <c r="AP12" s="28">
        <f>VLOOKUP(R12,score!$I$2:$J$8,2,TRUE)*AP$2</f>
        <v>0.1</v>
      </c>
      <c r="AQ12" s="28" t="e">
        <f>VLOOKUP(P12,score!$E$2:$F$8,2,FALSE)*AQ$2</f>
        <v>#N/A</v>
      </c>
      <c r="AR12" s="28">
        <f>VLOOKUP(U12,score!$O$2:$P$8,2,TRUE)*AR$2</f>
        <v>0</v>
      </c>
      <c r="AS12" s="28">
        <f>VLOOKUP(V12,score!$Q$2:$R$8,2,TRUE)*AS$2</f>
        <v>0</v>
      </c>
      <c r="AT12" s="28" t="e">
        <f>VLOOKUP(W12,score!$S$2:$T$8,2,FALSE)*AT$2</f>
        <v>#N/A</v>
      </c>
      <c r="AU12" s="28" t="e">
        <f>VLOOKUP(X12,score!$U$2:$V$4,2,FALSE)*AU$2</f>
        <v>#N/A</v>
      </c>
      <c r="AV12" s="28" t="e">
        <f>VLOOKUP(AF12,score!$AG$2:$AH$8,2,TRUE)*AV$2</f>
        <v>#DIV/0!</v>
      </c>
      <c r="AW12" s="28" t="e">
        <f>VLOOKUP(Y12,score!$W$2:$X$8,2,FALSE)*AW$2</f>
        <v>#N/A</v>
      </c>
      <c r="AX12" s="28" t="e">
        <f>VLOOKUP(AC12,score!$AA$2:$AB$8,2,TRUE)*AX$2</f>
        <v>#DIV/0!</v>
      </c>
      <c r="AY12" s="28" t="e">
        <f>VLOOKUP(AD12,score!$AC$2:$AD$8,2,TRUE)*AY$2</f>
        <v>#DIV/0!</v>
      </c>
      <c r="AZ12" s="28">
        <f>VLOOKUP(N12,score!$A$2:$B$8,2,TRUE)*AZ$2</f>
        <v>0.1</v>
      </c>
      <c r="BA12" s="29" t="e">
        <f t="shared" si="8"/>
        <v>#DIV/0!</v>
      </c>
      <c r="BB12" s="29" t="e">
        <f>VLOOKUP(BA12,score!$AJ$2:$AK$7,2,TRUE)</f>
        <v>#DIV/0!</v>
      </c>
    </row>
    <row r="13" spans="1:54" x14ac:dyDescent="0.3">
      <c r="A13" s="10"/>
      <c r="B13" s="11"/>
      <c r="C13" s="12"/>
      <c r="D13" s="14"/>
      <c r="E13" s="12"/>
      <c r="F13" s="14"/>
      <c r="G13" s="14"/>
      <c r="H13" s="14"/>
      <c r="I13" s="14"/>
      <c r="J13" s="14"/>
      <c r="K13" s="14"/>
      <c r="L13" s="14"/>
      <c r="M13" s="14"/>
      <c r="N13" s="13"/>
      <c r="O13" s="13"/>
      <c r="P13" s="12"/>
      <c r="Q13" s="12"/>
      <c r="R13" s="12"/>
      <c r="S13" s="12"/>
      <c r="T13" s="12"/>
      <c r="U13" s="12"/>
      <c r="V13" s="12"/>
      <c r="W13" s="17"/>
      <c r="X13" s="17"/>
      <c r="Y13" s="15"/>
      <c r="Z13" s="14"/>
      <c r="AA13" s="43" t="e">
        <f t="shared" si="0"/>
        <v>#DIV/0!</v>
      </c>
      <c r="AB13" s="21" t="e">
        <f t="shared" si="1"/>
        <v>#DIV/0!</v>
      </c>
      <c r="AC13" s="21" t="e">
        <f t="shared" si="2"/>
        <v>#DIV/0!</v>
      </c>
      <c r="AD13" s="21" t="e">
        <f t="shared" si="3"/>
        <v>#DIV/0!</v>
      </c>
      <c r="AE13" s="21" t="e">
        <f t="shared" si="4"/>
        <v>#DIV/0!</v>
      </c>
      <c r="AF13" s="21" t="e">
        <f t="shared" si="7"/>
        <v>#DIV/0!</v>
      </c>
      <c r="AG13" s="20">
        <f>VLOOKUP(S13,'tabla ingresos'!$A$3:$D$15,4,FALSE)</f>
        <v>0</v>
      </c>
      <c r="AH13" s="20">
        <f t="shared" si="5"/>
        <v>0</v>
      </c>
      <c r="AI13" s="20">
        <f t="shared" si="6"/>
        <v>0</v>
      </c>
      <c r="AJ13" s="28" t="e">
        <f>VLOOKUP(AA13,score!$K$2:$L$8,2,TRUE)*AJ$2</f>
        <v>#DIV/0!</v>
      </c>
      <c r="AK13" s="28">
        <f>VLOOKUP(T13,score!$M$2:$N$8,2,FALSE)*AK$2</f>
        <v>0</v>
      </c>
      <c r="AL13" s="28">
        <f>VLOOKUP(Q13,score!$G$2:$H$8,2,TRUE)*AL$2</f>
        <v>0.1</v>
      </c>
      <c r="AM13" s="28" t="e">
        <f>VLOOKUP(AB13,score!$Y$2:$Z$8,2,TRUE)*AM$2</f>
        <v>#DIV/0!</v>
      </c>
      <c r="AN13" s="28" t="e">
        <f>VLOOKUP(AE13,score!$AE$2:$AF$8,2,TRUE)*AN$2</f>
        <v>#DIV/0!</v>
      </c>
      <c r="AO13" s="28">
        <f>VLOOKUP(O13,score!$C$2:$D$8,2,TRUE)*AO$2</f>
        <v>0.1</v>
      </c>
      <c r="AP13" s="28">
        <f>VLOOKUP(R13,score!$I$2:$J$8,2,TRUE)*AP$2</f>
        <v>0.1</v>
      </c>
      <c r="AQ13" s="28" t="e">
        <f>VLOOKUP(P13,score!$E$2:$F$8,2,FALSE)*AQ$2</f>
        <v>#N/A</v>
      </c>
      <c r="AR13" s="28">
        <f>VLOOKUP(U13,score!$O$2:$P$8,2,TRUE)*AR$2</f>
        <v>0</v>
      </c>
      <c r="AS13" s="28">
        <f>VLOOKUP(V13,score!$Q$2:$R$8,2,TRUE)*AS$2</f>
        <v>0</v>
      </c>
      <c r="AT13" s="28" t="e">
        <f>VLOOKUP(W13,score!$S$2:$T$8,2,FALSE)*AT$2</f>
        <v>#N/A</v>
      </c>
      <c r="AU13" s="28" t="e">
        <f>VLOOKUP(X13,score!$U$2:$V$4,2,FALSE)*AU$2</f>
        <v>#N/A</v>
      </c>
      <c r="AV13" s="28" t="e">
        <f>VLOOKUP(AF13,score!$AG$2:$AH$8,2,TRUE)*AV$2</f>
        <v>#DIV/0!</v>
      </c>
      <c r="AW13" s="28" t="e">
        <f>VLOOKUP(Y13,score!$W$2:$X$8,2,FALSE)*AW$2</f>
        <v>#N/A</v>
      </c>
      <c r="AX13" s="28" t="e">
        <f>VLOOKUP(AC13,score!$AA$2:$AB$8,2,TRUE)*AX$2</f>
        <v>#DIV/0!</v>
      </c>
      <c r="AY13" s="28" t="e">
        <f>VLOOKUP(AD13,score!$AC$2:$AD$8,2,TRUE)*AY$2</f>
        <v>#DIV/0!</v>
      </c>
      <c r="AZ13" s="28">
        <f>VLOOKUP(N13,score!$A$2:$B$8,2,TRUE)*AZ$2</f>
        <v>0.1</v>
      </c>
      <c r="BA13" s="29" t="e">
        <f t="shared" si="8"/>
        <v>#DIV/0!</v>
      </c>
      <c r="BB13" s="29" t="e">
        <f>VLOOKUP(BA13,score!$AJ$2:$AK$7,2,TRUE)</f>
        <v>#DIV/0!</v>
      </c>
    </row>
    <row r="14" spans="1:54" x14ac:dyDescent="0.3">
      <c r="A14" s="10"/>
      <c r="B14" s="11"/>
      <c r="C14" s="12"/>
      <c r="D14" s="14"/>
      <c r="E14" s="12"/>
      <c r="F14" s="14"/>
      <c r="G14" s="14"/>
      <c r="H14" s="14"/>
      <c r="I14" s="14"/>
      <c r="J14" s="14"/>
      <c r="K14" s="14"/>
      <c r="L14" s="14"/>
      <c r="M14" s="14"/>
      <c r="N14" s="13"/>
      <c r="O14" s="13"/>
      <c r="P14" s="12"/>
      <c r="Q14" s="12"/>
      <c r="R14" s="12"/>
      <c r="S14" s="12"/>
      <c r="T14" s="12"/>
      <c r="U14" s="12"/>
      <c r="V14" s="12"/>
      <c r="W14" s="17"/>
      <c r="X14" s="17"/>
      <c r="Y14" s="15"/>
      <c r="Z14" s="14"/>
      <c r="AA14" s="43" t="e">
        <f t="shared" si="0"/>
        <v>#DIV/0!</v>
      </c>
      <c r="AB14" s="21" t="e">
        <f t="shared" si="1"/>
        <v>#DIV/0!</v>
      </c>
      <c r="AC14" s="21" t="e">
        <f t="shared" si="2"/>
        <v>#DIV/0!</v>
      </c>
      <c r="AD14" s="21" t="e">
        <f t="shared" si="3"/>
        <v>#DIV/0!</v>
      </c>
      <c r="AE14" s="21" t="e">
        <f t="shared" si="4"/>
        <v>#DIV/0!</v>
      </c>
      <c r="AF14" s="21" t="e">
        <f t="shared" si="7"/>
        <v>#DIV/0!</v>
      </c>
      <c r="AG14" s="20">
        <f>VLOOKUP(S14,'tabla ingresos'!$A$3:$D$15,4,FALSE)</f>
        <v>0</v>
      </c>
      <c r="AH14" s="20">
        <f t="shared" si="5"/>
        <v>0</v>
      </c>
      <c r="AI14" s="20">
        <f t="shared" si="6"/>
        <v>0</v>
      </c>
      <c r="AJ14" s="28" t="e">
        <f>VLOOKUP(AA14,score!$K$2:$L$8,2,TRUE)*AJ$2</f>
        <v>#DIV/0!</v>
      </c>
      <c r="AK14" s="28">
        <f>VLOOKUP(T14,score!$M$2:$N$8,2,FALSE)*AK$2</f>
        <v>0</v>
      </c>
      <c r="AL14" s="28">
        <f>VLOOKUP(Q14,score!$G$2:$H$8,2,TRUE)*AL$2</f>
        <v>0.1</v>
      </c>
      <c r="AM14" s="28" t="e">
        <f>VLOOKUP(AB14,score!$Y$2:$Z$8,2,TRUE)*AM$2</f>
        <v>#DIV/0!</v>
      </c>
      <c r="AN14" s="28" t="e">
        <f>VLOOKUP(AE14,score!$AE$2:$AF$8,2,TRUE)*AN$2</f>
        <v>#DIV/0!</v>
      </c>
      <c r="AO14" s="28">
        <f>VLOOKUP(O14,score!$C$2:$D$8,2,TRUE)*AO$2</f>
        <v>0.1</v>
      </c>
      <c r="AP14" s="28">
        <f>VLOOKUP(R14,score!$I$2:$J$8,2,TRUE)*AP$2</f>
        <v>0.1</v>
      </c>
      <c r="AQ14" s="28" t="e">
        <f>VLOOKUP(P14,score!$E$2:$F$8,2,FALSE)*AQ$2</f>
        <v>#N/A</v>
      </c>
      <c r="AR14" s="28">
        <f>VLOOKUP(U14,score!$O$2:$P$8,2,TRUE)*AR$2</f>
        <v>0</v>
      </c>
      <c r="AS14" s="28">
        <f>VLOOKUP(V14,score!$Q$2:$R$8,2,TRUE)*AS$2</f>
        <v>0</v>
      </c>
      <c r="AT14" s="28" t="e">
        <f>VLOOKUP(W14,score!$S$2:$T$8,2,FALSE)*AT$2</f>
        <v>#N/A</v>
      </c>
      <c r="AU14" s="28" t="e">
        <f>VLOOKUP(X14,score!$U$2:$V$4,2,FALSE)*AU$2</f>
        <v>#N/A</v>
      </c>
      <c r="AV14" s="28" t="e">
        <f>VLOOKUP(AF14,score!$AG$2:$AH$8,2,TRUE)*AV$2</f>
        <v>#DIV/0!</v>
      </c>
      <c r="AW14" s="28" t="e">
        <f>VLOOKUP(Y14,score!$W$2:$X$8,2,FALSE)*AW$2</f>
        <v>#N/A</v>
      </c>
      <c r="AX14" s="28" t="e">
        <f>VLOOKUP(AC14,score!$AA$2:$AB$8,2,TRUE)*AX$2</f>
        <v>#DIV/0!</v>
      </c>
      <c r="AY14" s="28" t="e">
        <f>VLOOKUP(AD14,score!$AC$2:$AD$8,2,TRUE)*AY$2</f>
        <v>#DIV/0!</v>
      </c>
      <c r="AZ14" s="28">
        <f>VLOOKUP(N14,score!$A$2:$B$8,2,TRUE)*AZ$2</f>
        <v>0.1</v>
      </c>
      <c r="BA14" s="29" t="e">
        <f t="shared" si="8"/>
        <v>#DIV/0!</v>
      </c>
      <c r="BB14" s="29" t="e">
        <f>VLOOKUP(BA14,score!$AJ$2:$AK$7,2,TRUE)</f>
        <v>#DIV/0!</v>
      </c>
    </row>
    <row r="15" spans="1:54" x14ac:dyDescent="0.3">
      <c r="A15" s="10"/>
      <c r="B15" s="11"/>
      <c r="C15" s="12"/>
      <c r="D15" s="14"/>
      <c r="E15" s="12"/>
      <c r="F15" s="14"/>
      <c r="G15" s="14"/>
      <c r="H15" s="14"/>
      <c r="I15" s="14"/>
      <c r="J15" s="14"/>
      <c r="K15" s="14"/>
      <c r="L15" s="14"/>
      <c r="M15" s="14"/>
      <c r="N15" s="13"/>
      <c r="O15" s="13"/>
      <c r="P15" s="12"/>
      <c r="Q15" s="12"/>
      <c r="R15" s="12"/>
      <c r="S15" s="12"/>
      <c r="T15" s="12"/>
      <c r="U15" s="12"/>
      <c r="V15" s="12"/>
      <c r="W15" s="17"/>
      <c r="X15" s="17"/>
      <c r="Y15" s="15"/>
      <c r="Z15" s="14"/>
      <c r="AA15" s="43" t="e">
        <f t="shared" si="0"/>
        <v>#DIV/0!</v>
      </c>
      <c r="AB15" s="21" t="e">
        <f t="shared" si="1"/>
        <v>#DIV/0!</v>
      </c>
      <c r="AC15" s="21" t="e">
        <f t="shared" si="2"/>
        <v>#DIV/0!</v>
      </c>
      <c r="AD15" s="21" t="e">
        <f t="shared" si="3"/>
        <v>#DIV/0!</v>
      </c>
      <c r="AE15" s="21" t="e">
        <f t="shared" si="4"/>
        <v>#DIV/0!</v>
      </c>
      <c r="AF15" s="21" t="e">
        <f t="shared" si="7"/>
        <v>#DIV/0!</v>
      </c>
      <c r="AG15" s="20">
        <f>VLOOKUP(S15,'tabla ingresos'!$A$3:$D$15,4,FALSE)</f>
        <v>0</v>
      </c>
      <c r="AH15" s="20">
        <f t="shared" si="5"/>
        <v>0</v>
      </c>
      <c r="AI15" s="20">
        <f t="shared" si="6"/>
        <v>0</v>
      </c>
      <c r="AJ15" s="28" t="e">
        <f>VLOOKUP(AA15,score!$K$2:$L$8,2,TRUE)*AJ$2</f>
        <v>#DIV/0!</v>
      </c>
      <c r="AK15" s="28">
        <f>VLOOKUP(T15,score!$M$2:$N$8,2,FALSE)*AK$2</f>
        <v>0</v>
      </c>
      <c r="AL15" s="28">
        <f>VLOOKUP(Q15,score!$G$2:$H$8,2,TRUE)*AL$2</f>
        <v>0.1</v>
      </c>
      <c r="AM15" s="28" t="e">
        <f>VLOOKUP(AB15,score!$Y$2:$Z$8,2,TRUE)*AM$2</f>
        <v>#DIV/0!</v>
      </c>
      <c r="AN15" s="28" t="e">
        <f>VLOOKUP(AE15,score!$AE$2:$AF$8,2,TRUE)*AN$2</f>
        <v>#DIV/0!</v>
      </c>
      <c r="AO15" s="28">
        <f>VLOOKUP(O15,score!$C$2:$D$8,2,TRUE)*AO$2</f>
        <v>0.1</v>
      </c>
      <c r="AP15" s="28">
        <f>VLOOKUP(R15,score!$I$2:$J$8,2,TRUE)*AP$2</f>
        <v>0.1</v>
      </c>
      <c r="AQ15" s="28" t="e">
        <f>VLOOKUP(P15,score!$E$2:$F$8,2,FALSE)*AQ$2</f>
        <v>#N/A</v>
      </c>
      <c r="AR15" s="28">
        <f>VLOOKUP(U15,score!$O$2:$P$8,2,TRUE)*AR$2</f>
        <v>0</v>
      </c>
      <c r="AS15" s="28">
        <f>VLOOKUP(V15,score!$Q$2:$R$8,2,TRUE)*AS$2</f>
        <v>0</v>
      </c>
      <c r="AT15" s="28" t="e">
        <f>VLOOKUP(W15,score!$S$2:$T$8,2,FALSE)*AT$2</f>
        <v>#N/A</v>
      </c>
      <c r="AU15" s="28" t="e">
        <f>VLOOKUP(X15,score!$U$2:$V$4,2,FALSE)*AU$2</f>
        <v>#N/A</v>
      </c>
      <c r="AV15" s="28" t="e">
        <f>VLOOKUP(AF15,score!$AG$2:$AH$8,2,TRUE)*AV$2</f>
        <v>#DIV/0!</v>
      </c>
      <c r="AW15" s="28" t="e">
        <f>VLOOKUP(Y15,score!$W$2:$X$8,2,FALSE)*AW$2</f>
        <v>#N/A</v>
      </c>
      <c r="AX15" s="28" t="e">
        <f>VLOOKUP(AC15,score!$AA$2:$AB$8,2,TRUE)*AX$2</f>
        <v>#DIV/0!</v>
      </c>
      <c r="AY15" s="28" t="e">
        <f>VLOOKUP(AD15,score!$AC$2:$AD$8,2,TRUE)*AY$2</f>
        <v>#DIV/0!</v>
      </c>
      <c r="AZ15" s="28">
        <f>VLOOKUP(N15,score!$A$2:$B$8,2,TRUE)*AZ$2</f>
        <v>0.1</v>
      </c>
      <c r="BA15" s="29" t="e">
        <f t="shared" si="8"/>
        <v>#DIV/0!</v>
      </c>
      <c r="BB15" s="29" t="e">
        <f>VLOOKUP(BA15,score!$AJ$2:$AK$7,2,TRUE)</f>
        <v>#DIV/0!</v>
      </c>
    </row>
    <row r="16" spans="1:54" x14ac:dyDescent="0.3">
      <c r="A16" s="10"/>
      <c r="B16" s="11"/>
      <c r="C16" s="12"/>
      <c r="D16" s="14"/>
      <c r="E16" s="12"/>
      <c r="F16" s="14"/>
      <c r="G16" s="14"/>
      <c r="H16" s="14"/>
      <c r="I16" s="14"/>
      <c r="J16" s="14"/>
      <c r="K16" s="14"/>
      <c r="L16" s="14"/>
      <c r="M16" s="14"/>
      <c r="N16" s="13"/>
      <c r="O16" s="13"/>
      <c r="P16" s="12"/>
      <c r="Q16" s="12"/>
      <c r="R16" s="12"/>
      <c r="S16" s="12"/>
      <c r="T16" s="12"/>
      <c r="U16" s="12"/>
      <c r="V16" s="12"/>
      <c r="W16" s="17"/>
      <c r="X16" s="17"/>
      <c r="Y16" s="15"/>
      <c r="Z16" s="14"/>
      <c r="AA16" s="43" t="e">
        <f t="shared" si="0"/>
        <v>#DIV/0!</v>
      </c>
      <c r="AB16" s="21" t="e">
        <f t="shared" si="1"/>
        <v>#DIV/0!</v>
      </c>
      <c r="AC16" s="21" t="e">
        <f t="shared" si="2"/>
        <v>#DIV/0!</v>
      </c>
      <c r="AD16" s="21" t="e">
        <f t="shared" si="3"/>
        <v>#DIV/0!</v>
      </c>
      <c r="AE16" s="21" t="e">
        <f t="shared" si="4"/>
        <v>#DIV/0!</v>
      </c>
      <c r="AF16" s="21" t="e">
        <f t="shared" si="7"/>
        <v>#DIV/0!</v>
      </c>
      <c r="AG16" s="20">
        <f>VLOOKUP(S16,'tabla ingresos'!$A$3:$D$15,4,FALSE)</f>
        <v>0</v>
      </c>
      <c r="AH16" s="20">
        <f t="shared" si="5"/>
        <v>0</v>
      </c>
      <c r="AI16" s="20">
        <f t="shared" si="6"/>
        <v>0</v>
      </c>
      <c r="AJ16" s="28" t="e">
        <f>VLOOKUP(AA16,score!$K$2:$L$8,2,TRUE)*AJ$2</f>
        <v>#DIV/0!</v>
      </c>
      <c r="AK16" s="28">
        <f>VLOOKUP(T16,score!$M$2:$N$8,2,FALSE)*AK$2</f>
        <v>0</v>
      </c>
      <c r="AL16" s="28">
        <f>VLOOKUP(Q16,score!$G$2:$H$8,2,TRUE)*AL$2</f>
        <v>0.1</v>
      </c>
      <c r="AM16" s="28" t="e">
        <f>VLOOKUP(AB16,score!$Y$2:$Z$8,2,TRUE)*AM$2</f>
        <v>#DIV/0!</v>
      </c>
      <c r="AN16" s="28" t="e">
        <f>VLOOKUP(AE16,score!$AE$2:$AF$8,2,TRUE)*AN$2</f>
        <v>#DIV/0!</v>
      </c>
      <c r="AO16" s="28">
        <f>VLOOKUP(O16,score!$C$2:$D$8,2,TRUE)*AO$2</f>
        <v>0.1</v>
      </c>
      <c r="AP16" s="28">
        <f>VLOOKUP(R16,score!$I$2:$J$8,2,TRUE)*AP$2</f>
        <v>0.1</v>
      </c>
      <c r="AQ16" s="28" t="e">
        <f>VLOOKUP(P16,score!$E$2:$F$8,2,FALSE)*AQ$2</f>
        <v>#N/A</v>
      </c>
      <c r="AR16" s="28">
        <f>VLOOKUP(U16,score!$O$2:$P$8,2,TRUE)*AR$2</f>
        <v>0</v>
      </c>
      <c r="AS16" s="28">
        <f>VLOOKUP(V16,score!$Q$2:$R$8,2,TRUE)*AS$2</f>
        <v>0</v>
      </c>
      <c r="AT16" s="28" t="e">
        <f>VLOOKUP(W16,score!$S$2:$T$8,2,FALSE)*AT$2</f>
        <v>#N/A</v>
      </c>
      <c r="AU16" s="28" t="e">
        <f>VLOOKUP(X16,score!$U$2:$V$4,2,FALSE)*AU$2</f>
        <v>#N/A</v>
      </c>
      <c r="AV16" s="28" t="e">
        <f>VLOOKUP(AF16,score!$AG$2:$AH$8,2,TRUE)*AV$2</f>
        <v>#DIV/0!</v>
      </c>
      <c r="AW16" s="28" t="e">
        <f>VLOOKUP(Y16,score!$W$2:$X$8,2,FALSE)*AW$2</f>
        <v>#N/A</v>
      </c>
      <c r="AX16" s="28" t="e">
        <f>VLOOKUP(AC16,score!$AA$2:$AB$8,2,TRUE)*AX$2</f>
        <v>#DIV/0!</v>
      </c>
      <c r="AY16" s="28" t="e">
        <f>VLOOKUP(AD16,score!$AC$2:$AD$8,2,TRUE)*AY$2</f>
        <v>#DIV/0!</v>
      </c>
      <c r="AZ16" s="28">
        <f>VLOOKUP(N16,score!$A$2:$B$8,2,TRUE)*AZ$2</f>
        <v>0.1</v>
      </c>
      <c r="BA16" s="29" t="e">
        <f t="shared" si="8"/>
        <v>#DIV/0!</v>
      </c>
      <c r="BB16" s="29" t="e">
        <f>VLOOKUP(BA16,score!$AJ$2:$AK$7,2,TRUE)</f>
        <v>#DIV/0!</v>
      </c>
    </row>
    <row r="17" spans="1:54" x14ac:dyDescent="0.3">
      <c r="A17" s="10"/>
      <c r="B17" s="11"/>
      <c r="C17" s="12"/>
      <c r="D17" s="14"/>
      <c r="E17" s="12"/>
      <c r="F17" s="14"/>
      <c r="G17" s="14"/>
      <c r="H17" s="14"/>
      <c r="I17" s="14"/>
      <c r="J17" s="14"/>
      <c r="K17" s="14"/>
      <c r="L17" s="14"/>
      <c r="M17" s="14"/>
      <c r="N17" s="13"/>
      <c r="O17" s="13"/>
      <c r="P17" s="12"/>
      <c r="Q17" s="12"/>
      <c r="R17" s="12"/>
      <c r="S17" s="12"/>
      <c r="T17" s="12"/>
      <c r="U17" s="12"/>
      <c r="V17" s="12"/>
      <c r="W17" s="17"/>
      <c r="X17" s="17"/>
      <c r="Y17" s="15"/>
      <c r="Z17" s="14"/>
      <c r="AA17" s="43" t="e">
        <f t="shared" si="0"/>
        <v>#DIV/0!</v>
      </c>
      <c r="AB17" s="21" t="e">
        <f t="shared" si="1"/>
        <v>#DIV/0!</v>
      </c>
      <c r="AC17" s="21" t="e">
        <f t="shared" si="2"/>
        <v>#DIV/0!</v>
      </c>
      <c r="AD17" s="21" t="e">
        <f t="shared" si="3"/>
        <v>#DIV/0!</v>
      </c>
      <c r="AE17" s="21" t="e">
        <f t="shared" si="4"/>
        <v>#DIV/0!</v>
      </c>
      <c r="AF17" s="21" t="e">
        <f t="shared" si="7"/>
        <v>#DIV/0!</v>
      </c>
      <c r="AG17" s="20">
        <f>VLOOKUP(S17,'tabla ingresos'!$A$3:$D$15,4,FALSE)</f>
        <v>0</v>
      </c>
      <c r="AH17" s="20">
        <f t="shared" si="5"/>
        <v>0</v>
      </c>
      <c r="AI17" s="20">
        <f t="shared" si="6"/>
        <v>0</v>
      </c>
      <c r="AJ17" s="28" t="e">
        <f>VLOOKUP(AA17,score!$K$2:$L$8,2,TRUE)*AJ$2</f>
        <v>#DIV/0!</v>
      </c>
      <c r="AK17" s="28">
        <f>VLOOKUP(T17,score!$M$2:$N$8,2,FALSE)*AK$2</f>
        <v>0</v>
      </c>
      <c r="AL17" s="28">
        <f>VLOOKUP(Q17,score!$G$2:$H$8,2,TRUE)*AL$2</f>
        <v>0.1</v>
      </c>
      <c r="AM17" s="28" t="e">
        <f>VLOOKUP(AB17,score!$Y$2:$Z$8,2,TRUE)*AM$2</f>
        <v>#DIV/0!</v>
      </c>
      <c r="AN17" s="28" t="e">
        <f>VLOOKUP(AE17,score!$AE$2:$AF$8,2,TRUE)*AN$2</f>
        <v>#DIV/0!</v>
      </c>
      <c r="AO17" s="28">
        <f>VLOOKUP(O17,score!$C$2:$D$8,2,TRUE)*AO$2</f>
        <v>0.1</v>
      </c>
      <c r="AP17" s="28">
        <f>VLOOKUP(R17,score!$I$2:$J$8,2,TRUE)*AP$2</f>
        <v>0.1</v>
      </c>
      <c r="AQ17" s="28" t="e">
        <f>VLOOKUP(P17,score!$E$2:$F$8,2,FALSE)*AQ$2</f>
        <v>#N/A</v>
      </c>
      <c r="AR17" s="28">
        <f>VLOOKUP(U17,score!$O$2:$P$8,2,TRUE)*AR$2</f>
        <v>0</v>
      </c>
      <c r="AS17" s="28">
        <f>VLOOKUP(V17,score!$Q$2:$R$8,2,TRUE)*AS$2</f>
        <v>0</v>
      </c>
      <c r="AT17" s="28" t="e">
        <f>VLOOKUP(W17,score!$S$2:$T$8,2,FALSE)*AT$2</f>
        <v>#N/A</v>
      </c>
      <c r="AU17" s="28" t="e">
        <f>VLOOKUP(X17,score!$U$2:$V$4,2,FALSE)*AU$2</f>
        <v>#N/A</v>
      </c>
      <c r="AV17" s="28" t="e">
        <f>VLOOKUP(AF17,score!$AG$2:$AH$8,2,TRUE)*AV$2</f>
        <v>#DIV/0!</v>
      </c>
      <c r="AW17" s="28" t="e">
        <f>VLOOKUP(Y17,score!$W$2:$X$8,2,FALSE)*AW$2</f>
        <v>#N/A</v>
      </c>
      <c r="AX17" s="28" t="e">
        <f>VLOOKUP(AC17,score!$AA$2:$AB$8,2,TRUE)*AX$2</f>
        <v>#DIV/0!</v>
      </c>
      <c r="AY17" s="28" t="e">
        <f>VLOOKUP(AD17,score!$AC$2:$AD$8,2,TRUE)*AY$2</f>
        <v>#DIV/0!</v>
      </c>
      <c r="AZ17" s="28">
        <f>VLOOKUP(N17,score!$A$2:$B$8,2,TRUE)*AZ$2</f>
        <v>0.1</v>
      </c>
      <c r="BA17" s="29" t="e">
        <f t="shared" si="8"/>
        <v>#DIV/0!</v>
      </c>
      <c r="BB17" s="29" t="e">
        <f>VLOOKUP(BA17,score!$AJ$2:$AK$7,2,TRUE)</f>
        <v>#DIV/0!</v>
      </c>
    </row>
    <row r="18" spans="1:54" x14ac:dyDescent="0.3">
      <c r="A18" s="10"/>
      <c r="B18" s="11"/>
      <c r="C18" s="12"/>
      <c r="D18" s="14"/>
      <c r="E18" s="12"/>
      <c r="F18" s="14"/>
      <c r="G18" s="14"/>
      <c r="H18" s="14"/>
      <c r="I18" s="14"/>
      <c r="J18" s="14"/>
      <c r="K18" s="14"/>
      <c r="L18" s="14"/>
      <c r="M18" s="14"/>
      <c r="N18" s="13"/>
      <c r="O18" s="13"/>
      <c r="P18" s="12"/>
      <c r="Q18" s="12"/>
      <c r="R18" s="12"/>
      <c r="S18" s="12"/>
      <c r="T18" s="12"/>
      <c r="U18" s="12"/>
      <c r="V18" s="12"/>
      <c r="W18" s="17"/>
      <c r="X18" s="17"/>
      <c r="Y18" s="15"/>
      <c r="Z18" s="14"/>
      <c r="AA18" s="43" t="e">
        <f t="shared" si="0"/>
        <v>#DIV/0!</v>
      </c>
      <c r="AB18" s="21" t="e">
        <f t="shared" si="1"/>
        <v>#DIV/0!</v>
      </c>
      <c r="AC18" s="21" t="e">
        <f t="shared" si="2"/>
        <v>#DIV/0!</v>
      </c>
      <c r="AD18" s="21" t="e">
        <f t="shared" si="3"/>
        <v>#DIV/0!</v>
      </c>
      <c r="AE18" s="21" t="e">
        <f t="shared" si="4"/>
        <v>#DIV/0!</v>
      </c>
      <c r="AF18" s="21" t="e">
        <f t="shared" si="7"/>
        <v>#DIV/0!</v>
      </c>
      <c r="AG18" s="20">
        <f>VLOOKUP(S18,'tabla ingresos'!$A$3:$D$15,4,FALSE)</f>
        <v>0</v>
      </c>
      <c r="AH18" s="20">
        <f t="shared" si="5"/>
        <v>0</v>
      </c>
      <c r="AI18" s="20">
        <f t="shared" si="6"/>
        <v>0</v>
      </c>
      <c r="AJ18" s="28" t="e">
        <f>VLOOKUP(AA18,score!$K$2:$L$8,2,TRUE)*AJ$2</f>
        <v>#DIV/0!</v>
      </c>
      <c r="AK18" s="28">
        <f>VLOOKUP(T18,score!$M$2:$N$8,2,FALSE)*AK$2</f>
        <v>0</v>
      </c>
      <c r="AL18" s="28">
        <f>VLOOKUP(Q18,score!$G$2:$H$8,2,TRUE)*AL$2</f>
        <v>0.1</v>
      </c>
      <c r="AM18" s="28" t="e">
        <f>VLOOKUP(AB18,score!$Y$2:$Z$8,2,TRUE)*AM$2</f>
        <v>#DIV/0!</v>
      </c>
      <c r="AN18" s="28" t="e">
        <f>VLOOKUP(AE18,score!$AE$2:$AF$8,2,TRUE)*AN$2</f>
        <v>#DIV/0!</v>
      </c>
      <c r="AO18" s="28">
        <f>VLOOKUP(O18,score!$C$2:$D$8,2,TRUE)*AO$2</f>
        <v>0.1</v>
      </c>
      <c r="AP18" s="28">
        <f>VLOOKUP(R18,score!$I$2:$J$8,2,TRUE)*AP$2</f>
        <v>0.1</v>
      </c>
      <c r="AQ18" s="28" t="e">
        <f>VLOOKUP(P18,score!$E$2:$F$8,2,FALSE)*AQ$2</f>
        <v>#N/A</v>
      </c>
      <c r="AR18" s="28">
        <f>VLOOKUP(U18,score!$O$2:$P$8,2,TRUE)*AR$2</f>
        <v>0</v>
      </c>
      <c r="AS18" s="28">
        <f>VLOOKUP(V18,score!$Q$2:$R$8,2,TRUE)*AS$2</f>
        <v>0</v>
      </c>
      <c r="AT18" s="28" t="e">
        <f>VLOOKUP(W18,score!$S$2:$T$8,2,FALSE)*AT$2</f>
        <v>#N/A</v>
      </c>
      <c r="AU18" s="28" t="e">
        <f>VLOOKUP(X18,score!$U$2:$V$4,2,FALSE)*AU$2</f>
        <v>#N/A</v>
      </c>
      <c r="AV18" s="28" t="e">
        <f>VLOOKUP(AF18,score!$AG$2:$AH$8,2,TRUE)*AV$2</f>
        <v>#DIV/0!</v>
      </c>
      <c r="AW18" s="28" t="e">
        <f>VLOOKUP(Y18,score!$W$2:$X$8,2,FALSE)*AW$2</f>
        <v>#N/A</v>
      </c>
      <c r="AX18" s="28" t="e">
        <f>VLOOKUP(AC18,score!$AA$2:$AB$8,2,TRUE)*AX$2</f>
        <v>#DIV/0!</v>
      </c>
      <c r="AY18" s="28" t="e">
        <f>VLOOKUP(AD18,score!$AC$2:$AD$8,2,TRUE)*AY$2</f>
        <v>#DIV/0!</v>
      </c>
      <c r="AZ18" s="28">
        <f>VLOOKUP(N18,score!$A$2:$B$8,2,TRUE)*AZ$2</f>
        <v>0.1</v>
      </c>
      <c r="BA18" s="29" t="e">
        <f t="shared" si="8"/>
        <v>#DIV/0!</v>
      </c>
      <c r="BB18" s="29" t="e">
        <f>VLOOKUP(BA18,score!$AJ$2:$AK$7,2,TRUE)</f>
        <v>#DIV/0!</v>
      </c>
    </row>
    <row r="19" spans="1:54" x14ac:dyDescent="0.3">
      <c r="A19" s="10"/>
      <c r="B19" s="11"/>
      <c r="C19" s="12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3"/>
      <c r="O19" s="13"/>
      <c r="P19" s="12"/>
      <c r="Q19" s="12"/>
      <c r="R19" s="12"/>
      <c r="S19" s="12"/>
      <c r="T19" s="12"/>
      <c r="U19" s="12"/>
      <c r="V19" s="12"/>
      <c r="W19" s="17"/>
      <c r="X19" s="17"/>
      <c r="Y19" s="15"/>
      <c r="Z19" s="14"/>
      <c r="AA19" s="43" t="e">
        <f t="shared" si="0"/>
        <v>#DIV/0!</v>
      </c>
      <c r="AB19" s="21" t="e">
        <f t="shared" si="1"/>
        <v>#DIV/0!</v>
      </c>
      <c r="AC19" s="21" t="e">
        <f t="shared" si="2"/>
        <v>#DIV/0!</v>
      </c>
      <c r="AD19" s="21" t="e">
        <f t="shared" si="3"/>
        <v>#DIV/0!</v>
      </c>
      <c r="AE19" s="21" t="e">
        <f t="shared" si="4"/>
        <v>#DIV/0!</v>
      </c>
      <c r="AF19" s="21" t="e">
        <f t="shared" si="7"/>
        <v>#DIV/0!</v>
      </c>
      <c r="AG19" s="20">
        <f>VLOOKUP(S19,'tabla ingresos'!$A$3:$D$15,4,FALSE)</f>
        <v>0</v>
      </c>
      <c r="AH19" s="20">
        <f t="shared" si="5"/>
        <v>0</v>
      </c>
      <c r="AI19" s="20">
        <f t="shared" si="6"/>
        <v>0</v>
      </c>
      <c r="AJ19" s="28" t="e">
        <f>VLOOKUP(AA19,score!$K$2:$L$8,2,TRUE)*AJ$2</f>
        <v>#DIV/0!</v>
      </c>
      <c r="AK19" s="28">
        <f>VLOOKUP(T19,score!$M$2:$N$8,2,FALSE)*AK$2</f>
        <v>0</v>
      </c>
      <c r="AL19" s="28">
        <f>VLOOKUP(Q19,score!$G$2:$H$8,2,TRUE)*AL$2</f>
        <v>0.1</v>
      </c>
      <c r="AM19" s="28" t="e">
        <f>VLOOKUP(AB19,score!$Y$2:$Z$8,2,TRUE)*AM$2</f>
        <v>#DIV/0!</v>
      </c>
      <c r="AN19" s="28" t="e">
        <f>VLOOKUP(AE19,score!$AE$2:$AF$8,2,TRUE)*AN$2</f>
        <v>#DIV/0!</v>
      </c>
      <c r="AO19" s="28">
        <f>VLOOKUP(O19,score!$C$2:$D$8,2,TRUE)*AO$2</f>
        <v>0.1</v>
      </c>
      <c r="AP19" s="28">
        <f>VLOOKUP(R19,score!$I$2:$J$8,2,TRUE)*AP$2</f>
        <v>0.1</v>
      </c>
      <c r="AQ19" s="28" t="e">
        <f>VLOOKUP(P19,score!$E$2:$F$8,2,FALSE)*AQ$2</f>
        <v>#N/A</v>
      </c>
      <c r="AR19" s="28">
        <f>VLOOKUP(U19,score!$O$2:$P$8,2,TRUE)*AR$2</f>
        <v>0</v>
      </c>
      <c r="AS19" s="28">
        <f>VLOOKUP(V19,score!$Q$2:$R$8,2,TRUE)*AS$2</f>
        <v>0</v>
      </c>
      <c r="AT19" s="28" t="e">
        <f>VLOOKUP(W19,score!$S$2:$T$8,2,FALSE)*AT$2</f>
        <v>#N/A</v>
      </c>
      <c r="AU19" s="28" t="e">
        <f>VLOOKUP(X19,score!$U$2:$V$4,2,FALSE)*AU$2</f>
        <v>#N/A</v>
      </c>
      <c r="AV19" s="28" t="e">
        <f>VLOOKUP(AF19,score!$AG$2:$AH$8,2,TRUE)*AV$2</f>
        <v>#DIV/0!</v>
      </c>
      <c r="AW19" s="28" t="e">
        <f>VLOOKUP(Y19,score!$W$2:$X$8,2,FALSE)*AW$2</f>
        <v>#N/A</v>
      </c>
      <c r="AX19" s="28" t="e">
        <f>VLOOKUP(AC19,score!$AA$2:$AB$8,2,TRUE)*AX$2</f>
        <v>#DIV/0!</v>
      </c>
      <c r="AY19" s="28" t="e">
        <f>VLOOKUP(AD19,score!$AC$2:$AD$8,2,TRUE)*AY$2</f>
        <v>#DIV/0!</v>
      </c>
      <c r="AZ19" s="28">
        <f>VLOOKUP(N19,score!$A$2:$B$8,2,TRUE)*AZ$2</f>
        <v>0.1</v>
      </c>
      <c r="BA19" s="29" t="e">
        <f t="shared" si="8"/>
        <v>#DIV/0!</v>
      </c>
      <c r="BB19" s="29" t="e">
        <f>VLOOKUP(BA19,score!$AJ$2:$AK$7,2,TRUE)</f>
        <v>#DIV/0!</v>
      </c>
    </row>
    <row r="20" spans="1:54" x14ac:dyDescent="0.3">
      <c r="A20" s="10"/>
      <c r="B20" s="11"/>
      <c r="C20" s="12"/>
      <c r="D20" s="14"/>
      <c r="E20" s="12"/>
      <c r="F20" s="14"/>
      <c r="G20" s="14"/>
      <c r="H20" s="14"/>
      <c r="I20" s="14"/>
      <c r="J20" s="14"/>
      <c r="K20" s="14"/>
      <c r="L20" s="14"/>
      <c r="M20" s="14"/>
      <c r="N20" s="13"/>
      <c r="O20" s="13"/>
      <c r="P20" s="12"/>
      <c r="Q20" s="12"/>
      <c r="R20" s="12"/>
      <c r="S20" s="12"/>
      <c r="T20" s="12"/>
      <c r="U20" s="12"/>
      <c r="V20" s="12"/>
      <c r="W20" s="17"/>
      <c r="X20" s="17"/>
      <c r="Y20" s="15"/>
      <c r="Z20" s="14"/>
      <c r="AA20" s="43" t="e">
        <f t="shared" si="0"/>
        <v>#DIV/0!</v>
      </c>
      <c r="AB20" s="21" t="e">
        <f t="shared" si="1"/>
        <v>#DIV/0!</v>
      </c>
      <c r="AC20" s="21" t="e">
        <f t="shared" si="2"/>
        <v>#DIV/0!</v>
      </c>
      <c r="AD20" s="21" t="e">
        <f t="shared" si="3"/>
        <v>#DIV/0!</v>
      </c>
      <c r="AE20" s="21" t="e">
        <f t="shared" si="4"/>
        <v>#DIV/0!</v>
      </c>
      <c r="AF20" s="21" t="e">
        <f t="shared" si="7"/>
        <v>#DIV/0!</v>
      </c>
      <c r="AG20" s="20">
        <f>VLOOKUP(S20,'tabla ingresos'!$A$3:$D$15,4,FALSE)</f>
        <v>0</v>
      </c>
      <c r="AH20" s="20">
        <f t="shared" si="5"/>
        <v>0</v>
      </c>
      <c r="AI20" s="20">
        <f t="shared" si="6"/>
        <v>0</v>
      </c>
      <c r="AJ20" s="28" t="e">
        <f>VLOOKUP(AA20,score!$K$2:$L$8,2,TRUE)*AJ$2</f>
        <v>#DIV/0!</v>
      </c>
      <c r="AK20" s="28">
        <f>VLOOKUP(T20,score!$M$2:$N$8,2,FALSE)*AK$2</f>
        <v>0</v>
      </c>
      <c r="AL20" s="28">
        <f>VLOOKUP(Q20,score!$G$2:$H$8,2,TRUE)*AL$2</f>
        <v>0.1</v>
      </c>
      <c r="AM20" s="28" t="e">
        <f>VLOOKUP(AB20,score!$Y$2:$Z$8,2,TRUE)*AM$2</f>
        <v>#DIV/0!</v>
      </c>
      <c r="AN20" s="28" t="e">
        <f>VLOOKUP(AE20,score!$AE$2:$AF$8,2,TRUE)*AN$2</f>
        <v>#DIV/0!</v>
      </c>
      <c r="AO20" s="28">
        <f>VLOOKUP(O20,score!$C$2:$D$8,2,TRUE)*AO$2</f>
        <v>0.1</v>
      </c>
      <c r="AP20" s="28">
        <f>VLOOKUP(R20,score!$I$2:$J$8,2,TRUE)*AP$2</f>
        <v>0.1</v>
      </c>
      <c r="AQ20" s="28" t="e">
        <f>VLOOKUP(P20,score!$E$2:$F$8,2,FALSE)*AQ$2</f>
        <v>#N/A</v>
      </c>
      <c r="AR20" s="28">
        <f>VLOOKUP(U20,score!$O$2:$P$8,2,TRUE)*AR$2</f>
        <v>0</v>
      </c>
      <c r="AS20" s="28">
        <f>VLOOKUP(V20,score!$Q$2:$R$8,2,TRUE)*AS$2</f>
        <v>0</v>
      </c>
      <c r="AT20" s="28" t="e">
        <f>VLOOKUP(W20,score!$S$2:$T$8,2,FALSE)*AT$2</f>
        <v>#N/A</v>
      </c>
      <c r="AU20" s="28" t="e">
        <f>VLOOKUP(X20,score!$U$2:$V$4,2,FALSE)*AU$2</f>
        <v>#N/A</v>
      </c>
      <c r="AV20" s="28" t="e">
        <f>VLOOKUP(AF20,score!$AG$2:$AH$8,2,TRUE)*AV$2</f>
        <v>#DIV/0!</v>
      </c>
      <c r="AW20" s="28" t="e">
        <f>VLOOKUP(Y20,score!$W$2:$X$8,2,FALSE)*AW$2</f>
        <v>#N/A</v>
      </c>
      <c r="AX20" s="28" t="e">
        <f>VLOOKUP(AC20,score!$AA$2:$AB$8,2,TRUE)*AX$2</f>
        <v>#DIV/0!</v>
      </c>
      <c r="AY20" s="28" t="e">
        <f>VLOOKUP(AD20,score!$AC$2:$AD$8,2,TRUE)*AY$2</f>
        <v>#DIV/0!</v>
      </c>
      <c r="AZ20" s="28">
        <f>VLOOKUP(N20,score!$A$2:$B$8,2,TRUE)*AZ$2</f>
        <v>0.1</v>
      </c>
      <c r="BA20" s="29" t="e">
        <f t="shared" si="8"/>
        <v>#DIV/0!</v>
      </c>
      <c r="BB20" s="29" t="e">
        <f>VLOOKUP(BA20,score!$AJ$2:$AK$7,2,TRUE)</f>
        <v>#DIV/0!</v>
      </c>
    </row>
    <row r="21" spans="1:54" x14ac:dyDescent="0.3">
      <c r="A21" s="10"/>
      <c r="B21" s="11"/>
      <c r="C21" s="12"/>
      <c r="D21" s="14"/>
      <c r="E21" s="12"/>
      <c r="F21" s="14"/>
      <c r="G21" s="14"/>
      <c r="H21" s="14"/>
      <c r="I21" s="14"/>
      <c r="J21" s="14"/>
      <c r="K21" s="14"/>
      <c r="L21" s="14"/>
      <c r="M21" s="14"/>
      <c r="N21" s="13"/>
      <c r="O21" s="13"/>
      <c r="P21" s="12"/>
      <c r="Q21" s="12"/>
      <c r="R21" s="12"/>
      <c r="S21" s="12"/>
      <c r="T21" s="12"/>
      <c r="U21" s="12"/>
      <c r="V21" s="12"/>
      <c r="W21" s="17"/>
      <c r="X21" s="17"/>
      <c r="Y21" s="15"/>
      <c r="Z21" s="14"/>
      <c r="AA21" s="43" t="e">
        <f t="shared" si="0"/>
        <v>#DIV/0!</v>
      </c>
      <c r="AB21" s="21" t="e">
        <f t="shared" si="1"/>
        <v>#DIV/0!</v>
      </c>
      <c r="AC21" s="21" t="e">
        <f t="shared" si="2"/>
        <v>#DIV/0!</v>
      </c>
      <c r="AD21" s="21" t="e">
        <f t="shared" si="3"/>
        <v>#DIV/0!</v>
      </c>
      <c r="AE21" s="21" t="e">
        <f t="shared" si="4"/>
        <v>#DIV/0!</v>
      </c>
      <c r="AF21" s="21" t="e">
        <f t="shared" si="7"/>
        <v>#DIV/0!</v>
      </c>
      <c r="AG21" s="20">
        <f>VLOOKUP(S21,'tabla ingresos'!$A$3:$D$15,4,FALSE)</f>
        <v>0</v>
      </c>
      <c r="AH21" s="20">
        <f t="shared" si="5"/>
        <v>0</v>
      </c>
      <c r="AI21" s="20">
        <f t="shared" si="6"/>
        <v>0</v>
      </c>
      <c r="AJ21" s="28" t="e">
        <f>VLOOKUP(AA21,score!$K$2:$L$8,2,TRUE)*AJ$2</f>
        <v>#DIV/0!</v>
      </c>
      <c r="AK21" s="28">
        <f>VLOOKUP(T21,score!$M$2:$N$8,2,FALSE)*AK$2</f>
        <v>0</v>
      </c>
      <c r="AL21" s="28">
        <f>VLOOKUP(Q21,score!$G$2:$H$8,2,TRUE)*AL$2</f>
        <v>0.1</v>
      </c>
      <c r="AM21" s="28" t="e">
        <f>VLOOKUP(AB21,score!$Y$2:$Z$8,2,TRUE)*AM$2</f>
        <v>#DIV/0!</v>
      </c>
      <c r="AN21" s="28" t="e">
        <f>VLOOKUP(AE21,score!$AE$2:$AF$8,2,TRUE)*AN$2</f>
        <v>#DIV/0!</v>
      </c>
      <c r="AO21" s="28">
        <f>VLOOKUP(O21,score!$C$2:$D$8,2,TRUE)*AO$2</f>
        <v>0.1</v>
      </c>
      <c r="AP21" s="28">
        <f>VLOOKUP(R21,score!$I$2:$J$8,2,TRUE)*AP$2</f>
        <v>0.1</v>
      </c>
      <c r="AQ21" s="28" t="e">
        <f>VLOOKUP(P21,score!$E$2:$F$8,2,FALSE)*AQ$2</f>
        <v>#N/A</v>
      </c>
      <c r="AR21" s="28">
        <f>VLOOKUP(U21,score!$O$2:$P$8,2,TRUE)*AR$2</f>
        <v>0</v>
      </c>
      <c r="AS21" s="28">
        <f>VLOOKUP(V21,score!$Q$2:$R$8,2,TRUE)*AS$2</f>
        <v>0</v>
      </c>
      <c r="AT21" s="28" t="e">
        <f>VLOOKUP(W21,score!$S$2:$T$8,2,FALSE)*AT$2</f>
        <v>#N/A</v>
      </c>
      <c r="AU21" s="28" t="e">
        <f>VLOOKUP(X21,score!$U$2:$V$4,2,FALSE)*AU$2</f>
        <v>#N/A</v>
      </c>
      <c r="AV21" s="28" t="e">
        <f>VLOOKUP(AF21,score!$AG$2:$AH$8,2,TRUE)*AV$2</f>
        <v>#DIV/0!</v>
      </c>
      <c r="AW21" s="28" t="e">
        <f>VLOOKUP(Y21,score!$W$2:$X$8,2,FALSE)*AW$2</f>
        <v>#N/A</v>
      </c>
      <c r="AX21" s="28" t="e">
        <f>VLOOKUP(AC21,score!$AA$2:$AB$8,2,TRUE)*AX$2</f>
        <v>#DIV/0!</v>
      </c>
      <c r="AY21" s="28" t="e">
        <f>VLOOKUP(AD21,score!$AC$2:$AD$8,2,TRUE)*AY$2</f>
        <v>#DIV/0!</v>
      </c>
      <c r="AZ21" s="28">
        <f>VLOOKUP(N21,score!$A$2:$B$8,2,TRUE)*AZ$2</f>
        <v>0.1</v>
      </c>
      <c r="BA21" s="29" t="e">
        <f t="shared" si="8"/>
        <v>#DIV/0!</v>
      </c>
      <c r="BB21" s="29" t="e">
        <f>VLOOKUP(BA21,score!$AJ$2:$AK$7,2,TRUE)</f>
        <v>#DIV/0!</v>
      </c>
    </row>
    <row r="22" spans="1:54" x14ac:dyDescent="0.3">
      <c r="A22" s="10"/>
      <c r="B22" s="11"/>
      <c r="C22" s="12"/>
      <c r="D22" s="14"/>
      <c r="E22" s="12"/>
      <c r="F22" s="14"/>
      <c r="G22" s="14"/>
      <c r="H22" s="14"/>
      <c r="I22" s="14"/>
      <c r="J22" s="14"/>
      <c r="K22" s="14"/>
      <c r="L22" s="14"/>
      <c r="M22" s="14"/>
      <c r="N22" s="13"/>
      <c r="O22" s="13"/>
      <c r="P22" s="12"/>
      <c r="Q22" s="12"/>
      <c r="R22" s="12"/>
      <c r="S22" s="12"/>
      <c r="T22" s="12"/>
      <c r="U22" s="12"/>
      <c r="V22" s="12"/>
      <c r="W22" s="17"/>
      <c r="X22" s="17"/>
      <c r="Y22" s="15"/>
      <c r="Z22" s="14"/>
      <c r="AA22" s="43" t="e">
        <f t="shared" si="0"/>
        <v>#DIV/0!</v>
      </c>
      <c r="AB22" s="21" t="e">
        <f t="shared" si="1"/>
        <v>#DIV/0!</v>
      </c>
      <c r="AC22" s="21" t="e">
        <f t="shared" si="2"/>
        <v>#DIV/0!</v>
      </c>
      <c r="AD22" s="21" t="e">
        <f t="shared" si="3"/>
        <v>#DIV/0!</v>
      </c>
      <c r="AE22" s="21" t="e">
        <f t="shared" si="4"/>
        <v>#DIV/0!</v>
      </c>
      <c r="AF22" s="21" t="e">
        <f t="shared" si="7"/>
        <v>#DIV/0!</v>
      </c>
      <c r="AG22" s="20">
        <f>VLOOKUP(S22,'tabla ingresos'!$A$3:$D$15,4,FALSE)</f>
        <v>0</v>
      </c>
      <c r="AH22" s="20">
        <f t="shared" si="5"/>
        <v>0</v>
      </c>
      <c r="AI22" s="20">
        <f t="shared" si="6"/>
        <v>0</v>
      </c>
      <c r="AJ22" s="28" t="e">
        <f>VLOOKUP(AA22,score!$K$2:$L$8,2,TRUE)*AJ$2</f>
        <v>#DIV/0!</v>
      </c>
      <c r="AK22" s="28">
        <f>VLOOKUP(T22,score!$M$2:$N$8,2,FALSE)*AK$2</f>
        <v>0</v>
      </c>
      <c r="AL22" s="28">
        <f>VLOOKUP(Q22,score!$G$2:$H$8,2,TRUE)*AL$2</f>
        <v>0.1</v>
      </c>
      <c r="AM22" s="28" t="e">
        <f>VLOOKUP(AB22,score!$Y$2:$Z$8,2,TRUE)*AM$2</f>
        <v>#DIV/0!</v>
      </c>
      <c r="AN22" s="28" t="e">
        <f>VLOOKUP(AE22,score!$AE$2:$AF$8,2,TRUE)*AN$2</f>
        <v>#DIV/0!</v>
      </c>
      <c r="AO22" s="28">
        <f>VLOOKUP(O22,score!$C$2:$D$8,2,TRUE)*AO$2</f>
        <v>0.1</v>
      </c>
      <c r="AP22" s="28">
        <f>VLOOKUP(R22,score!$I$2:$J$8,2,TRUE)*AP$2</f>
        <v>0.1</v>
      </c>
      <c r="AQ22" s="28" t="e">
        <f>VLOOKUP(P22,score!$E$2:$F$8,2,FALSE)*AQ$2</f>
        <v>#N/A</v>
      </c>
      <c r="AR22" s="28">
        <f>VLOOKUP(U22,score!$O$2:$P$8,2,TRUE)*AR$2</f>
        <v>0</v>
      </c>
      <c r="AS22" s="28">
        <f>VLOOKUP(V22,score!$Q$2:$R$8,2,TRUE)*AS$2</f>
        <v>0</v>
      </c>
      <c r="AT22" s="28" t="e">
        <f>VLOOKUP(W22,score!$S$2:$T$8,2,FALSE)*AT$2</f>
        <v>#N/A</v>
      </c>
      <c r="AU22" s="28" t="e">
        <f>VLOOKUP(X22,score!$U$2:$V$4,2,FALSE)*AU$2</f>
        <v>#N/A</v>
      </c>
      <c r="AV22" s="28" t="e">
        <f>VLOOKUP(AF22,score!$AG$2:$AH$8,2,TRUE)*AV$2</f>
        <v>#DIV/0!</v>
      </c>
      <c r="AW22" s="28" t="e">
        <f>VLOOKUP(Y22,score!$W$2:$X$8,2,FALSE)*AW$2</f>
        <v>#N/A</v>
      </c>
      <c r="AX22" s="28" t="e">
        <f>VLOOKUP(AC22,score!$AA$2:$AB$8,2,TRUE)*AX$2</f>
        <v>#DIV/0!</v>
      </c>
      <c r="AY22" s="28" t="e">
        <f>VLOOKUP(AD22,score!$AC$2:$AD$8,2,TRUE)*AY$2</f>
        <v>#DIV/0!</v>
      </c>
      <c r="AZ22" s="28">
        <f>VLOOKUP(N22,score!$A$2:$B$8,2,TRUE)*AZ$2</f>
        <v>0.1</v>
      </c>
      <c r="BA22" s="29" t="e">
        <f t="shared" si="8"/>
        <v>#DIV/0!</v>
      </c>
      <c r="BB22" s="29" t="e">
        <f>VLOOKUP(BA22,score!$AJ$2:$AK$7,2,TRUE)</f>
        <v>#DIV/0!</v>
      </c>
    </row>
    <row r="23" spans="1:54" x14ac:dyDescent="0.3">
      <c r="A23" s="10"/>
      <c r="B23" s="11"/>
      <c r="C23" s="12"/>
      <c r="D23" s="14"/>
      <c r="E23" s="12"/>
      <c r="F23" s="14"/>
      <c r="G23" s="14"/>
      <c r="H23" s="14"/>
      <c r="I23" s="14"/>
      <c r="J23" s="14"/>
      <c r="K23" s="14"/>
      <c r="L23" s="14"/>
      <c r="M23" s="14"/>
      <c r="N23" s="13"/>
      <c r="O23" s="13"/>
      <c r="P23" s="12"/>
      <c r="Q23" s="12"/>
      <c r="R23" s="12"/>
      <c r="S23" s="12"/>
      <c r="T23" s="12"/>
      <c r="U23" s="12"/>
      <c r="V23" s="12"/>
      <c r="W23" s="17"/>
      <c r="X23" s="17"/>
      <c r="Y23" s="15"/>
      <c r="Z23" s="14"/>
      <c r="AA23" s="43" t="e">
        <f t="shared" si="0"/>
        <v>#DIV/0!</v>
      </c>
      <c r="AB23" s="21" t="e">
        <f t="shared" si="1"/>
        <v>#DIV/0!</v>
      </c>
      <c r="AC23" s="21" t="e">
        <f t="shared" si="2"/>
        <v>#DIV/0!</v>
      </c>
      <c r="AD23" s="21" t="e">
        <f t="shared" si="3"/>
        <v>#DIV/0!</v>
      </c>
      <c r="AE23" s="21" t="e">
        <f t="shared" si="4"/>
        <v>#DIV/0!</v>
      </c>
      <c r="AF23" s="21" t="e">
        <f t="shared" si="7"/>
        <v>#DIV/0!</v>
      </c>
      <c r="AG23" s="20">
        <f>VLOOKUP(S23,'tabla ingresos'!$A$3:$D$15,4,FALSE)</f>
        <v>0</v>
      </c>
      <c r="AH23" s="20">
        <f t="shared" si="5"/>
        <v>0</v>
      </c>
      <c r="AI23" s="20">
        <f t="shared" si="6"/>
        <v>0</v>
      </c>
      <c r="AJ23" s="28" t="e">
        <f>VLOOKUP(AA23,score!$K$2:$L$8,2,TRUE)*AJ$2</f>
        <v>#DIV/0!</v>
      </c>
      <c r="AK23" s="28">
        <f>VLOOKUP(T23,score!$M$2:$N$8,2,FALSE)*AK$2</f>
        <v>0</v>
      </c>
      <c r="AL23" s="28">
        <f>VLOOKUP(Q23,score!$G$2:$H$8,2,TRUE)*AL$2</f>
        <v>0.1</v>
      </c>
      <c r="AM23" s="28" t="e">
        <f>VLOOKUP(AB23,score!$Y$2:$Z$8,2,TRUE)*AM$2</f>
        <v>#DIV/0!</v>
      </c>
      <c r="AN23" s="28" t="e">
        <f>VLOOKUP(AE23,score!$AE$2:$AF$8,2,TRUE)*AN$2</f>
        <v>#DIV/0!</v>
      </c>
      <c r="AO23" s="28">
        <f>VLOOKUP(O23,score!$C$2:$D$8,2,TRUE)*AO$2</f>
        <v>0.1</v>
      </c>
      <c r="AP23" s="28">
        <f>VLOOKUP(R23,score!$I$2:$J$8,2,TRUE)*AP$2</f>
        <v>0.1</v>
      </c>
      <c r="AQ23" s="28" t="e">
        <f>VLOOKUP(P23,score!$E$2:$F$8,2,FALSE)*AQ$2</f>
        <v>#N/A</v>
      </c>
      <c r="AR23" s="28">
        <f>VLOOKUP(U23,score!$O$2:$P$8,2,TRUE)*AR$2</f>
        <v>0</v>
      </c>
      <c r="AS23" s="28">
        <f>VLOOKUP(V23,score!$Q$2:$R$8,2,TRUE)*AS$2</f>
        <v>0</v>
      </c>
      <c r="AT23" s="28" t="e">
        <f>VLOOKUP(W23,score!$S$2:$T$8,2,FALSE)*AT$2</f>
        <v>#N/A</v>
      </c>
      <c r="AU23" s="28" t="e">
        <f>VLOOKUP(X23,score!$U$2:$V$4,2,FALSE)*AU$2</f>
        <v>#N/A</v>
      </c>
      <c r="AV23" s="28" t="e">
        <f>VLOOKUP(AF23,score!$AG$2:$AH$8,2,TRUE)*AV$2</f>
        <v>#DIV/0!</v>
      </c>
      <c r="AW23" s="28" t="e">
        <f>VLOOKUP(Y23,score!$W$2:$X$8,2,FALSE)*AW$2</f>
        <v>#N/A</v>
      </c>
      <c r="AX23" s="28" t="e">
        <f>VLOOKUP(AC23,score!$AA$2:$AB$8,2,TRUE)*AX$2</f>
        <v>#DIV/0!</v>
      </c>
      <c r="AY23" s="28" t="e">
        <f>VLOOKUP(AD23,score!$AC$2:$AD$8,2,TRUE)*AY$2</f>
        <v>#DIV/0!</v>
      </c>
      <c r="AZ23" s="28">
        <f>VLOOKUP(N23,score!$A$2:$B$8,2,TRUE)*AZ$2</f>
        <v>0.1</v>
      </c>
      <c r="BA23" s="29" t="e">
        <f t="shared" si="8"/>
        <v>#DIV/0!</v>
      </c>
      <c r="BB23" s="29" t="e">
        <f>VLOOKUP(BA23,score!$AJ$2:$AK$7,2,TRUE)</f>
        <v>#DIV/0!</v>
      </c>
    </row>
    <row r="24" spans="1:54" x14ac:dyDescent="0.3">
      <c r="A24" s="10"/>
      <c r="B24" s="11"/>
      <c r="C24" s="12"/>
      <c r="D24" s="14"/>
      <c r="E24" s="12"/>
      <c r="F24" s="14"/>
      <c r="G24" s="14"/>
      <c r="H24" s="14"/>
      <c r="I24" s="14"/>
      <c r="J24" s="14"/>
      <c r="K24" s="14"/>
      <c r="L24" s="14"/>
      <c r="M24" s="14"/>
      <c r="N24" s="13"/>
      <c r="O24" s="13"/>
      <c r="P24" s="12"/>
      <c r="Q24" s="12"/>
      <c r="R24" s="12"/>
      <c r="S24" s="12"/>
      <c r="T24" s="12"/>
      <c r="U24" s="12"/>
      <c r="V24" s="12"/>
      <c r="W24" s="17"/>
      <c r="X24" s="17"/>
      <c r="Y24" s="15"/>
      <c r="Z24" s="14"/>
      <c r="AA24" s="43" t="e">
        <f t="shared" si="0"/>
        <v>#DIV/0!</v>
      </c>
      <c r="AB24" s="21" t="e">
        <f t="shared" si="1"/>
        <v>#DIV/0!</v>
      </c>
      <c r="AC24" s="21" t="e">
        <f t="shared" si="2"/>
        <v>#DIV/0!</v>
      </c>
      <c r="AD24" s="21" t="e">
        <f t="shared" si="3"/>
        <v>#DIV/0!</v>
      </c>
      <c r="AE24" s="21" t="e">
        <f t="shared" si="4"/>
        <v>#DIV/0!</v>
      </c>
      <c r="AF24" s="21" t="e">
        <f t="shared" si="7"/>
        <v>#DIV/0!</v>
      </c>
      <c r="AG24" s="20">
        <f>VLOOKUP(S24,'tabla ingresos'!$A$3:$D$15,4,FALSE)</f>
        <v>0</v>
      </c>
      <c r="AH24" s="20">
        <f t="shared" si="5"/>
        <v>0</v>
      </c>
      <c r="AI24" s="20">
        <f t="shared" si="6"/>
        <v>0</v>
      </c>
      <c r="AJ24" s="28" t="e">
        <f>VLOOKUP(AA24,score!$K$2:$L$8,2,TRUE)*AJ$2</f>
        <v>#DIV/0!</v>
      </c>
      <c r="AK24" s="28">
        <f>VLOOKUP(T24,score!$M$2:$N$8,2,FALSE)*AK$2</f>
        <v>0</v>
      </c>
      <c r="AL24" s="28">
        <f>VLOOKUP(Q24,score!$G$2:$H$8,2,TRUE)*AL$2</f>
        <v>0.1</v>
      </c>
      <c r="AM24" s="28" t="e">
        <f>VLOOKUP(AB24,score!$Y$2:$Z$8,2,TRUE)*AM$2</f>
        <v>#DIV/0!</v>
      </c>
      <c r="AN24" s="28" t="e">
        <f>VLOOKUP(AE24,score!$AE$2:$AF$8,2,TRUE)*AN$2</f>
        <v>#DIV/0!</v>
      </c>
      <c r="AO24" s="28">
        <f>VLOOKUP(O24,score!$C$2:$D$8,2,TRUE)*AO$2</f>
        <v>0.1</v>
      </c>
      <c r="AP24" s="28">
        <f>VLOOKUP(R24,score!$I$2:$J$8,2,TRUE)*AP$2</f>
        <v>0.1</v>
      </c>
      <c r="AQ24" s="28" t="e">
        <f>VLOOKUP(P24,score!$E$2:$F$8,2,FALSE)*AQ$2</f>
        <v>#N/A</v>
      </c>
      <c r="AR24" s="28">
        <f>VLOOKUP(U24,score!$O$2:$P$8,2,TRUE)*AR$2</f>
        <v>0</v>
      </c>
      <c r="AS24" s="28">
        <f>VLOOKUP(V24,score!$Q$2:$R$8,2,TRUE)*AS$2</f>
        <v>0</v>
      </c>
      <c r="AT24" s="28" t="e">
        <f>VLOOKUP(W24,score!$S$2:$T$8,2,FALSE)*AT$2</f>
        <v>#N/A</v>
      </c>
      <c r="AU24" s="28" t="e">
        <f>VLOOKUP(X24,score!$U$2:$V$4,2,FALSE)*AU$2</f>
        <v>#N/A</v>
      </c>
      <c r="AV24" s="28" t="e">
        <f>VLOOKUP(AF24,score!$AG$2:$AH$8,2,TRUE)*AV$2</f>
        <v>#DIV/0!</v>
      </c>
      <c r="AW24" s="28" t="e">
        <f>VLOOKUP(Y24,score!$W$2:$X$8,2,FALSE)*AW$2</f>
        <v>#N/A</v>
      </c>
      <c r="AX24" s="28" t="e">
        <f>VLOOKUP(AC24,score!$AA$2:$AB$8,2,TRUE)*AX$2</f>
        <v>#DIV/0!</v>
      </c>
      <c r="AY24" s="28" t="e">
        <f>VLOOKUP(AD24,score!$AC$2:$AD$8,2,TRUE)*AY$2</f>
        <v>#DIV/0!</v>
      </c>
      <c r="AZ24" s="28">
        <f>VLOOKUP(N24,score!$A$2:$B$8,2,TRUE)*AZ$2</f>
        <v>0.1</v>
      </c>
      <c r="BA24" s="29" t="e">
        <f t="shared" si="8"/>
        <v>#DIV/0!</v>
      </c>
      <c r="BB24" s="29" t="e">
        <f>VLOOKUP(BA24,score!$AJ$2:$AK$7,2,TRUE)</f>
        <v>#DIV/0!</v>
      </c>
    </row>
    <row r="25" spans="1:54" x14ac:dyDescent="0.3">
      <c r="A25" s="10"/>
      <c r="B25" s="11"/>
      <c r="C25" s="12"/>
      <c r="D25" s="14"/>
      <c r="E25" s="12"/>
      <c r="F25" s="14"/>
      <c r="G25" s="14"/>
      <c r="H25" s="14"/>
      <c r="I25" s="14"/>
      <c r="J25" s="14"/>
      <c r="K25" s="14"/>
      <c r="L25" s="14"/>
      <c r="M25" s="14"/>
      <c r="N25" s="13"/>
      <c r="O25" s="13"/>
      <c r="P25" s="12"/>
      <c r="Q25" s="12"/>
      <c r="R25" s="12"/>
      <c r="S25" s="12"/>
      <c r="T25" s="12"/>
      <c r="U25" s="12"/>
      <c r="V25" s="12"/>
      <c r="W25" s="17"/>
      <c r="X25" s="17"/>
      <c r="Y25" s="15"/>
      <c r="Z25" s="14"/>
      <c r="AA25" s="43" t="e">
        <f t="shared" si="0"/>
        <v>#DIV/0!</v>
      </c>
      <c r="AB25" s="21" t="e">
        <f t="shared" si="1"/>
        <v>#DIV/0!</v>
      </c>
      <c r="AC25" s="21" t="e">
        <f t="shared" si="2"/>
        <v>#DIV/0!</v>
      </c>
      <c r="AD25" s="21" t="e">
        <f t="shared" si="3"/>
        <v>#DIV/0!</v>
      </c>
      <c r="AE25" s="21" t="e">
        <f t="shared" si="4"/>
        <v>#DIV/0!</v>
      </c>
      <c r="AF25" s="21" t="e">
        <f t="shared" si="7"/>
        <v>#DIV/0!</v>
      </c>
      <c r="AG25" s="20">
        <f>VLOOKUP(S25,'tabla ingresos'!$A$3:$D$15,4,FALSE)</f>
        <v>0</v>
      </c>
      <c r="AH25" s="20">
        <f t="shared" si="5"/>
        <v>0</v>
      </c>
      <c r="AI25" s="20">
        <f t="shared" si="6"/>
        <v>0</v>
      </c>
      <c r="AJ25" s="28" t="e">
        <f>VLOOKUP(AA25,score!$K$2:$L$8,2,TRUE)*AJ$2</f>
        <v>#DIV/0!</v>
      </c>
      <c r="AK25" s="28">
        <f>VLOOKUP(T25,score!$M$2:$N$8,2,FALSE)*AK$2</f>
        <v>0</v>
      </c>
      <c r="AL25" s="28">
        <f>VLOOKUP(Q25,score!$G$2:$H$8,2,TRUE)*AL$2</f>
        <v>0.1</v>
      </c>
      <c r="AM25" s="28" t="e">
        <f>VLOOKUP(AB25,score!$Y$2:$Z$8,2,TRUE)*AM$2</f>
        <v>#DIV/0!</v>
      </c>
      <c r="AN25" s="28" t="e">
        <f>VLOOKUP(AE25,score!$AE$2:$AF$8,2,TRUE)*AN$2</f>
        <v>#DIV/0!</v>
      </c>
      <c r="AO25" s="28">
        <f>VLOOKUP(O25,score!$C$2:$D$8,2,TRUE)*AO$2</f>
        <v>0.1</v>
      </c>
      <c r="AP25" s="28">
        <f>VLOOKUP(R25,score!$I$2:$J$8,2,TRUE)*AP$2</f>
        <v>0.1</v>
      </c>
      <c r="AQ25" s="28" t="e">
        <f>VLOOKUP(P25,score!$E$2:$F$8,2,FALSE)*AQ$2</f>
        <v>#N/A</v>
      </c>
      <c r="AR25" s="28">
        <f>VLOOKUP(U25,score!$O$2:$P$8,2,TRUE)*AR$2</f>
        <v>0</v>
      </c>
      <c r="AS25" s="28">
        <f>VLOOKUP(V25,score!$Q$2:$R$8,2,TRUE)*AS$2</f>
        <v>0</v>
      </c>
      <c r="AT25" s="28" t="e">
        <f>VLOOKUP(W25,score!$S$2:$T$8,2,FALSE)*AT$2</f>
        <v>#N/A</v>
      </c>
      <c r="AU25" s="28" t="e">
        <f>VLOOKUP(X25,score!$U$2:$V$4,2,FALSE)*AU$2</f>
        <v>#N/A</v>
      </c>
      <c r="AV25" s="28" t="e">
        <f>VLOOKUP(AF25,score!$AG$2:$AH$8,2,TRUE)*AV$2</f>
        <v>#DIV/0!</v>
      </c>
      <c r="AW25" s="28" t="e">
        <f>VLOOKUP(Y25,score!$W$2:$X$8,2,FALSE)*AW$2</f>
        <v>#N/A</v>
      </c>
      <c r="AX25" s="28" t="e">
        <f>VLOOKUP(AC25,score!$AA$2:$AB$8,2,TRUE)*AX$2</f>
        <v>#DIV/0!</v>
      </c>
      <c r="AY25" s="28" t="e">
        <f>VLOOKUP(AD25,score!$AC$2:$AD$8,2,TRUE)*AY$2</f>
        <v>#DIV/0!</v>
      </c>
      <c r="AZ25" s="28">
        <f>VLOOKUP(N25,score!$A$2:$B$8,2,TRUE)*AZ$2</f>
        <v>0.1</v>
      </c>
      <c r="BA25" s="29" t="e">
        <f t="shared" si="8"/>
        <v>#DIV/0!</v>
      </c>
      <c r="BB25" s="29" t="e">
        <f>VLOOKUP(BA25,score!$AJ$2:$AK$7,2,TRUE)</f>
        <v>#DIV/0!</v>
      </c>
    </row>
    <row r="26" spans="1:54" x14ac:dyDescent="0.3">
      <c r="A26" s="10"/>
      <c r="B26" s="11"/>
      <c r="C26" s="12"/>
      <c r="D26" s="14"/>
      <c r="E26" s="12"/>
      <c r="F26" s="14"/>
      <c r="G26" s="14"/>
      <c r="H26" s="14"/>
      <c r="I26" s="14"/>
      <c r="J26" s="14"/>
      <c r="K26" s="14"/>
      <c r="L26" s="14"/>
      <c r="M26" s="14"/>
      <c r="N26" s="13"/>
      <c r="O26" s="13"/>
      <c r="P26" s="12"/>
      <c r="Q26" s="12"/>
      <c r="R26" s="12"/>
      <c r="S26" s="12"/>
      <c r="T26" s="12"/>
      <c r="U26" s="12"/>
      <c r="V26" s="12"/>
      <c r="W26" s="17"/>
      <c r="X26" s="17"/>
      <c r="Y26" s="15"/>
      <c r="Z26" s="14"/>
      <c r="AA26" s="43" t="e">
        <f t="shared" si="0"/>
        <v>#DIV/0!</v>
      </c>
      <c r="AB26" s="21" t="e">
        <f t="shared" si="1"/>
        <v>#DIV/0!</v>
      </c>
      <c r="AC26" s="21" t="e">
        <f t="shared" si="2"/>
        <v>#DIV/0!</v>
      </c>
      <c r="AD26" s="21" t="e">
        <f t="shared" si="3"/>
        <v>#DIV/0!</v>
      </c>
      <c r="AE26" s="21" t="e">
        <f t="shared" si="4"/>
        <v>#DIV/0!</v>
      </c>
      <c r="AF26" s="21" t="e">
        <f t="shared" si="7"/>
        <v>#DIV/0!</v>
      </c>
      <c r="AG26" s="20">
        <f>VLOOKUP(S26,'tabla ingresos'!$A$3:$D$15,4,FALSE)</f>
        <v>0</v>
      </c>
      <c r="AH26" s="20">
        <f t="shared" si="5"/>
        <v>0</v>
      </c>
      <c r="AI26" s="20">
        <f t="shared" si="6"/>
        <v>0</v>
      </c>
      <c r="AJ26" s="28" t="e">
        <f>VLOOKUP(AA26,score!$K$2:$L$8,2,TRUE)*AJ$2</f>
        <v>#DIV/0!</v>
      </c>
      <c r="AK26" s="28">
        <f>VLOOKUP(T26,score!$M$2:$N$8,2,FALSE)*AK$2</f>
        <v>0</v>
      </c>
      <c r="AL26" s="28">
        <f>VLOOKUP(Q26,score!$G$2:$H$8,2,TRUE)*AL$2</f>
        <v>0.1</v>
      </c>
      <c r="AM26" s="28" t="e">
        <f>VLOOKUP(AB26,score!$Y$2:$Z$8,2,TRUE)*AM$2</f>
        <v>#DIV/0!</v>
      </c>
      <c r="AN26" s="28" t="e">
        <f>VLOOKUP(AE26,score!$AE$2:$AF$8,2,TRUE)*AN$2</f>
        <v>#DIV/0!</v>
      </c>
      <c r="AO26" s="28">
        <f>VLOOKUP(O26,score!$C$2:$D$8,2,TRUE)*AO$2</f>
        <v>0.1</v>
      </c>
      <c r="AP26" s="28">
        <f>VLOOKUP(R26,score!$I$2:$J$8,2,TRUE)*AP$2</f>
        <v>0.1</v>
      </c>
      <c r="AQ26" s="28" t="e">
        <f>VLOOKUP(P26,score!$E$2:$F$8,2,FALSE)*AQ$2</f>
        <v>#N/A</v>
      </c>
      <c r="AR26" s="28">
        <f>VLOOKUP(U26,score!$O$2:$P$8,2,TRUE)*AR$2</f>
        <v>0</v>
      </c>
      <c r="AS26" s="28">
        <f>VLOOKUP(V26,score!$Q$2:$R$8,2,TRUE)*AS$2</f>
        <v>0</v>
      </c>
      <c r="AT26" s="28" t="e">
        <f>VLOOKUP(W26,score!$S$2:$T$8,2,FALSE)*AT$2</f>
        <v>#N/A</v>
      </c>
      <c r="AU26" s="28" t="e">
        <f>VLOOKUP(X26,score!$U$2:$V$4,2,FALSE)*AU$2</f>
        <v>#N/A</v>
      </c>
      <c r="AV26" s="28" t="e">
        <f>VLOOKUP(AF26,score!$AG$2:$AH$8,2,TRUE)*AV$2</f>
        <v>#DIV/0!</v>
      </c>
      <c r="AW26" s="28" t="e">
        <f>VLOOKUP(Y26,score!$W$2:$X$8,2,FALSE)*AW$2</f>
        <v>#N/A</v>
      </c>
      <c r="AX26" s="28" t="e">
        <f>VLOOKUP(AC26,score!$AA$2:$AB$8,2,TRUE)*AX$2</f>
        <v>#DIV/0!</v>
      </c>
      <c r="AY26" s="28" t="e">
        <f>VLOOKUP(AD26,score!$AC$2:$AD$8,2,TRUE)*AY$2</f>
        <v>#DIV/0!</v>
      </c>
      <c r="AZ26" s="28">
        <f>VLOOKUP(N26,score!$A$2:$B$8,2,TRUE)*AZ$2</f>
        <v>0.1</v>
      </c>
      <c r="BA26" s="29" t="e">
        <f t="shared" si="8"/>
        <v>#DIV/0!</v>
      </c>
      <c r="BB26" s="29" t="e">
        <f>VLOOKUP(BA26,score!$AJ$2:$AK$7,2,TRUE)</f>
        <v>#DIV/0!</v>
      </c>
    </row>
    <row r="27" spans="1:54" x14ac:dyDescent="0.3">
      <c r="A27" s="10"/>
      <c r="B27" s="11"/>
      <c r="C27" s="12"/>
      <c r="D27" s="14"/>
      <c r="E27" s="12"/>
      <c r="F27" s="14"/>
      <c r="G27" s="14"/>
      <c r="H27" s="14"/>
      <c r="I27" s="14"/>
      <c r="J27" s="14"/>
      <c r="K27" s="14"/>
      <c r="L27" s="14"/>
      <c r="M27" s="14"/>
      <c r="N27" s="13"/>
      <c r="O27" s="13"/>
      <c r="P27" s="12"/>
      <c r="Q27" s="12"/>
      <c r="R27" s="12"/>
      <c r="S27" s="12"/>
      <c r="T27" s="12"/>
      <c r="U27" s="12"/>
      <c r="V27" s="12"/>
      <c r="W27" s="17"/>
      <c r="X27" s="17"/>
      <c r="Y27" s="15"/>
      <c r="Z27" s="14"/>
      <c r="AA27" s="43" t="e">
        <f t="shared" si="0"/>
        <v>#DIV/0!</v>
      </c>
      <c r="AB27" s="21" t="e">
        <f t="shared" si="1"/>
        <v>#DIV/0!</v>
      </c>
      <c r="AC27" s="21" t="e">
        <f t="shared" si="2"/>
        <v>#DIV/0!</v>
      </c>
      <c r="AD27" s="21" t="e">
        <f t="shared" si="3"/>
        <v>#DIV/0!</v>
      </c>
      <c r="AE27" s="21" t="e">
        <f t="shared" si="4"/>
        <v>#DIV/0!</v>
      </c>
      <c r="AF27" s="21" t="e">
        <f t="shared" si="7"/>
        <v>#DIV/0!</v>
      </c>
      <c r="AG27" s="20">
        <f>VLOOKUP(S27,'tabla ingresos'!$A$3:$D$15,4,FALSE)</f>
        <v>0</v>
      </c>
      <c r="AH27" s="20">
        <f t="shared" si="5"/>
        <v>0</v>
      </c>
      <c r="AI27" s="20">
        <f t="shared" si="6"/>
        <v>0</v>
      </c>
      <c r="AJ27" s="28" t="e">
        <f>VLOOKUP(AA27,score!$K$2:$L$8,2,TRUE)*AJ$2</f>
        <v>#DIV/0!</v>
      </c>
      <c r="AK27" s="28">
        <f>VLOOKUP(T27,score!$M$2:$N$8,2,FALSE)*AK$2</f>
        <v>0</v>
      </c>
      <c r="AL27" s="28">
        <f>VLOOKUP(Q27,score!$G$2:$H$8,2,TRUE)*AL$2</f>
        <v>0.1</v>
      </c>
      <c r="AM27" s="28" t="e">
        <f>VLOOKUP(AB27,score!$Y$2:$Z$8,2,TRUE)*AM$2</f>
        <v>#DIV/0!</v>
      </c>
      <c r="AN27" s="28" t="e">
        <f>VLOOKUP(AE27,score!$AE$2:$AF$8,2,TRUE)*AN$2</f>
        <v>#DIV/0!</v>
      </c>
      <c r="AO27" s="28">
        <f>VLOOKUP(O27,score!$C$2:$D$8,2,TRUE)*AO$2</f>
        <v>0.1</v>
      </c>
      <c r="AP27" s="28">
        <f>VLOOKUP(R27,score!$I$2:$J$8,2,TRUE)*AP$2</f>
        <v>0.1</v>
      </c>
      <c r="AQ27" s="28" t="e">
        <f>VLOOKUP(P27,score!$E$2:$F$8,2,FALSE)*AQ$2</f>
        <v>#N/A</v>
      </c>
      <c r="AR27" s="28">
        <f>VLOOKUP(U27,score!$O$2:$P$8,2,TRUE)*AR$2</f>
        <v>0</v>
      </c>
      <c r="AS27" s="28">
        <f>VLOOKUP(V27,score!$Q$2:$R$8,2,TRUE)*AS$2</f>
        <v>0</v>
      </c>
      <c r="AT27" s="28" t="e">
        <f>VLOOKUP(W27,score!$S$2:$T$8,2,FALSE)*AT$2</f>
        <v>#N/A</v>
      </c>
      <c r="AU27" s="28" t="e">
        <f>VLOOKUP(X27,score!$U$2:$V$4,2,FALSE)*AU$2</f>
        <v>#N/A</v>
      </c>
      <c r="AV27" s="28" t="e">
        <f>VLOOKUP(AF27,score!$AG$2:$AH$8,2,TRUE)*AV$2</f>
        <v>#DIV/0!</v>
      </c>
      <c r="AW27" s="28" t="e">
        <f>VLOOKUP(Y27,score!$W$2:$X$8,2,FALSE)*AW$2</f>
        <v>#N/A</v>
      </c>
      <c r="AX27" s="28" t="e">
        <f>VLOOKUP(AC27,score!$AA$2:$AB$8,2,TRUE)*AX$2</f>
        <v>#DIV/0!</v>
      </c>
      <c r="AY27" s="28" t="e">
        <f>VLOOKUP(AD27,score!$AC$2:$AD$8,2,TRUE)*AY$2</f>
        <v>#DIV/0!</v>
      </c>
      <c r="AZ27" s="28">
        <f>VLOOKUP(N27,score!$A$2:$B$8,2,TRUE)*AZ$2</f>
        <v>0.1</v>
      </c>
      <c r="BA27" s="29" t="e">
        <f t="shared" si="8"/>
        <v>#DIV/0!</v>
      </c>
      <c r="BB27" s="29" t="e">
        <f>VLOOKUP(BA27,score!$AJ$2:$AK$7,2,TRUE)</f>
        <v>#DIV/0!</v>
      </c>
    </row>
    <row r="28" spans="1:54" x14ac:dyDescent="0.3">
      <c r="A28" s="10"/>
      <c r="B28" s="11"/>
      <c r="C28" s="12"/>
      <c r="D28" s="14"/>
      <c r="E28" s="12"/>
      <c r="F28" s="14"/>
      <c r="G28" s="14"/>
      <c r="H28" s="14"/>
      <c r="I28" s="14"/>
      <c r="J28" s="14"/>
      <c r="K28" s="14"/>
      <c r="L28" s="14"/>
      <c r="M28" s="14"/>
      <c r="N28" s="13"/>
      <c r="O28" s="13"/>
      <c r="P28" s="12"/>
      <c r="Q28" s="12"/>
      <c r="R28" s="12"/>
      <c r="S28" s="12"/>
      <c r="T28" s="12"/>
      <c r="U28" s="12"/>
      <c r="V28" s="12"/>
      <c r="W28" s="17"/>
      <c r="X28" s="17"/>
      <c r="Y28" s="15"/>
      <c r="Z28" s="14"/>
      <c r="AA28" s="43" t="e">
        <f t="shared" si="0"/>
        <v>#DIV/0!</v>
      </c>
      <c r="AB28" s="21" t="e">
        <f t="shared" si="1"/>
        <v>#DIV/0!</v>
      </c>
      <c r="AC28" s="21" t="e">
        <f t="shared" si="2"/>
        <v>#DIV/0!</v>
      </c>
      <c r="AD28" s="21" t="e">
        <f t="shared" si="3"/>
        <v>#DIV/0!</v>
      </c>
      <c r="AE28" s="21" t="e">
        <f t="shared" si="4"/>
        <v>#DIV/0!</v>
      </c>
      <c r="AF28" s="21" t="e">
        <f t="shared" si="7"/>
        <v>#DIV/0!</v>
      </c>
      <c r="AG28" s="20">
        <f>VLOOKUP(S28,'tabla ingresos'!$A$3:$D$15,4,FALSE)</f>
        <v>0</v>
      </c>
      <c r="AH28" s="20">
        <f t="shared" si="5"/>
        <v>0</v>
      </c>
      <c r="AI28" s="20">
        <f t="shared" si="6"/>
        <v>0</v>
      </c>
      <c r="AJ28" s="28" t="e">
        <f>VLOOKUP(AA28,score!$K$2:$L$8,2,TRUE)*AJ$2</f>
        <v>#DIV/0!</v>
      </c>
      <c r="AK28" s="28">
        <f>VLOOKUP(T28,score!$M$2:$N$8,2,FALSE)*AK$2</f>
        <v>0</v>
      </c>
      <c r="AL28" s="28">
        <f>VLOOKUP(Q28,score!$G$2:$H$8,2,TRUE)*AL$2</f>
        <v>0.1</v>
      </c>
      <c r="AM28" s="28" t="e">
        <f>VLOOKUP(AB28,score!$Y$2:$Z$8,2,TRUE)*AM$2</f>
        <v>#DIV/0!</v>
      </c>
      <c r="AN28" s="28" t="e">
        <f>VLOOKUP(AE28,score!$AE$2:$AF$8,2,TRUE)*AN$2</f>
        <v>#DIV/0!</v>
      </c>
      <c r="AO28" s="28">
        <f>VLOOKUP(O28,score!$C$2:$D$8,2,TRUE)*AO$2</f>
        <v>0.1</v>
      </c>
      <c r="AP28" s="28">
        <f>VLOOKUP(R28,score!$I$2:$J$8,2,TRUE)*AP$2</f>
        <v>0.1</v>
      </c>
      <c r="AQ28" s="28" t="e">
        <f>VLOOKUP(P28,score!$E$2:$F$8,2,FALSE)*AQ$2</f>
        <v>#N/A</v>
      </c>
      <c r="AR28" s="28">
        <f>VLOOKUP(U28,score!$O$2:$P$8,2,TRUE)*AR$2</f>
        <v>0</v>
      </c>
      <c r="AS28" s="28">
        <f>VLOOKUP(V28,score!$Q$2:$R$8,2,TRUE)*AS$2</f>
        <v>0</v>
      </c>
      <c r="AT28" s="28" t="e">
        <f>VLOOKUP(W28,score!$S$2:$T$8,2,FALSE)*AT$2</f>
        <v>#N/A</v>
      </c>
      <c r="AU28" s="28" t="e">
        <f>VLOOKUP(X28,score!$U$2:$V$4,2,FALSE)*AU$2</f>
        <v>#N/A</v>
      </c>
      <c r="AV28" s="28" t="e">
        <f>VLOOKUP(AF28,score!$AG$2:$AH$8,2,TRUE)*AV$2</f>
        <v>#DIV/0!</v>
      </c>
      <c r="AW28" s="28" t="e">
        <f>VLOOKUP(Y28,score!$W$2:$X$8,2,FALSE)*AW$2</f>
        <v>#N/A</v>
      </c>
      <c r="AX28" s="28" t="e">
        <f>VLOOKUP(AC28,score!$AA$2:$AB$8,2,TRUE)*AX$2</f>
        <v>#DIV/0!</v>
      </c>
      <c r="AY28" s="28" t="e">
        <f>VLOOKUP(AD28,score!$AC$2:$AD$8,2,TRUE)*AY$2</f>
        <v>#DIV/0!</v>
      </c>
      <c r="AZ28" s="28">
        <f>VLOOKUP(N28,score!$A$2:$B$8,2,TRUE)*AZ$2</f>
        <v>0.1</v>
      </c>
      <c r="BA28" s="29" t="e">
        <f t="shared" si="8"/>
        <v>#DIV/0!</v>
      </c>
      <c r="BB28" s="29" t="e">
        <f>VLOOKUP(BA28,score!$AJ$2:$AK$7,2,TRUE)</f>
        <v>#DIV/0!</v>
      </c>
    </row>
    <row r="29" spans="1:54" x14ac:dyDescent="0.3">
      <c r="A29" s="10"/>
      <c r="B29" s="11"/>
      <c r="C29" s="12"/>
      <c r="D29" s="14"/>
      <c r="E29" s="12"/>
      <c r="F29" s="14"/>
      <c r="G29" s="14"/>
      <c r="H29" s="14"/>
      <c r="I29" s="14"/>
      <c r="J29" s="14"/>
      <c r="K29" s="14"/>
      <c r="L29" s="14"/>
      <c r="M29" s="14"/>
      <c r="N29" s="13"/>
      <c r="O29" s="13"/>
      <c r="P29" s="12"/>
      <c r="Q29" s="12"/>
      <c r="R29" s="12"/>
      <c r="S29" s="12"/>
      <c r="T29" s="12"/>
      <c r="U29" s="12"/>
      <c r="V29" s="12"/>
      <c r="W29" s="17"/>
      <c r="X29" s="17"/>
      <c r="Y29" s="15"/>
      <c r="Z29" s="14"/>
      <c r="AA29" s="43" t="e">
        <f t="shared" si="0"/>
        <v>#DIV/0!</v>
      </c>
      <c r="AB29" s="21" t="e">
        <f t="shared" si="1"/>
        <v>#DIV/0!</v>
      </c>
      <c r="AC29" s="21" t="e">
        <f t="shared" si="2"/>
        <v>#DIV/0!</v>
      </c>
      <c r="AD29" s="21" t="e">
        <f t="shared" si="3"/>
        <v>#DIV/0!</v>
      </c>
      <c r="AE29" s="21" t="e">
        <f t="shared" si="4"/>
        <v>#DIV/0!</v>
      </c>
      <c r="AF29" s="21" t="e">
        <f t="shared" si="7"/>
        <v>#DIV/0!</v>
      </c>
      <c r="AG29" s="20">
        <f>VLOOKUP(S29,'tabla ingresos'!$A$3:$D$15,4,FALSE)</f>
        <v>0</v>
      </c>
      <c r="AH29" s="20">
        <f t="shared" si="5"/>
        <v>0</v>
      </c>
      <c r="AI29" s="20">
        <f t="shared" si="6"/>
        <v>0</v>
      </c>
      <c r="AJ29" s="28" t="e">
        <f>VLOOKUP(AA29,score!$K$2:$L$8,2,TRUE)*AJ$2</f>
        <v>#DIV/0!</v>
      </c>
      <c r="AK29" s="28">
        <f>VLOOKUP(T29,score!$M$2:$N$8,2,FALSE)*AK$2</f>
        <v>0</v>
      </c>
      <c r="AL29" s="28">
        <f>VLOOKUP(Q29,score!$G$2:$H$8,2,TRUE)*AL$2</f>
        <v>0.1</v>
      </c>
      <c r="AM29" s="28" t="e">
        <f>VLOOKUP(AB29,score!$Y$2:$Z$8,2,TRUE)*AM$2</f>
        <v>#DIV/0!</v>
      </c>
      <c r="AN29" s="28" t="e">
        <f>VLOOKUP(AE29,score!$AE$2:$AF$8,2,TRUE)*AN$2</f>
        <v>#DIV/0!</v>
      </c>
      <c r="AO29" s="28">
        <f>VLOOKUP(O29,score!$C$2:$D$8,2,TRUE)*AO$2</f>
        <v>0.1</v>
      </c>
      <c r="AP29" s="28">
        <f>VLOOKUP(R29,score!$I$2:$J$8,2,TRUE)*AP$2</f>
        <v>0.1</v>
      </c>
      <c r="AQ29" s="28" t="e">
        <f>VLOOKUP(P29,score!$E$2:$F$8,2,FALSE)*AQ$2</f>
        <v>#N/A</v>
      </c>
      <c r="AR29" s="28">
        <f>VLOOKUP(U29,score!$O$2:$P$8,2,TRUE)*AR$2</f>
        <v>0</v>
      </c>
      <c r="AS29" s="28">
        <f>VLOOKUP(V29,score!$Q$2:$R$8,2,TRUE)*AS$2</f>
        <v>0</v>
      </c>
      <c r="AT29" s="28" t="e">
        <f>VLOOKUP(W29,score!$S$2:$T$8,2,FALSE)*AT$2</f>
        <v>#N/A</v>
      </c>
      <c r="AU29" s="28" t="e">
        <f>VLOOKUP(X29,score!$U$2:$V$4,2,FALSE)*AU$2</f>
        <v>#N/A</v>
      </c>
      <c r="AV29" s="28" t="e">
        <f>VLOOKUP(AF29,score!$AG$2:$AH$8,2,TRUE)*AV$2</f>
        <v>#DIV/0!</v>
      </c>
      <c r="AW29" s="28" t="e">
        <f>VLOOKUP(Y29,score!$W$2:$X$8,2,FALSE)*AW$2</f>
        <v>#N/A</v>
      </c>
      <c r="AX29" s="28" t="e">
        <f>VLOOKUP(AC29,score!$AA$2:$AB$8,2,TRUE)*AX$2</f>
        <v>#DIV/0!</v>
      </c>
      <c r="AY29" s="28" t="e">
        <f>VLOOKUP(AD29,score!$AC$2:$AD$8,2,TRUE)*AY$2</f>
        <v>#DIV/0!</v>
      </c>
      <c r="AZ29" s="28">
        <f>VLOOKUP(N29,score!$A$2:$B$8,2,TRUE)*AZ$2</f>
        <v>0.1</v>
      </c>
      <c r="BA29" s="29" t="e">
        <f t="shared" si="8"/>
        <v>#DIV/0!</v>
      </c>
      <c r="BB29" s="29" t="e">
        <f>VLOOKUP(BA29,score!$AJ$2:$AK$7,2,TRUE)</f>
        <v>#DIV/0!</v>
      </c>
    </row>
    <row r="30" spans="1:54" x14ac:dyDescent="0.3">
      <c r="A30" s="10"/>
      <c r="B30" s="11"/>
      <c r="C30" s="12"/>
      <c r="D30" s="14"/>
      <c r="E30" s="12"/>
      <c r="F30" s="14"/>
      <c r="G30" s="14"/>
      <c r="H30" s="14"/>
      <c r="I30" s="14"/>
      <c r="J30" s="14"/>
      <c r="K30" s="14"/>
      <c r="L30" s="14"/>
      <c r="M30" s="14"/>
      <c r="N30" s="13"/>
      <c r="O30" s="13"/>
      <c r="P30" s="12"/>
      <c r="Q30" s="12"/>
      <c r="R30" s="12"/>
      <c r="S30" s="12"/>
      <c r="T30" s="12"/>
      <c r="U30" s="12"/>
      <c r="V30" s="12"/>
      <c r="W30" s="17"/>
      <c r="X30" s="17"/>
      <c r="Y30" s="15"/>
      <c r="Z30" s="14"/>
      <c r="AA30" s="43" t="e">
        <f t="shared" si="0"/>
        <v>#DIV/0!</v>
      </c>
      <c r="AB30" s="21" t="e">
        <f t="shared" si="1"/>
        <v>#DIV/0!</v>
      </c>
      <c r="AC30" s="21" t="e">
        <f t="shared" si="2"/>
        <v>#DIV/0!</v>
      </c>
      <c r="AD30" s="21" t="e">
        <f t="shared" si="3"/>
        <v>#DIV/0!</v>
      </c>
      <c r="AE30" s="21" t="e">
        <f t="shared" si="4"/>
        <v>#DIV/0!</v>
      </c>
      <c r="AF30" s="21" t="e">
        <f t="shared" si="7"/>
        <v>#DIV/0!</v>
      </c>
      <c r="AG30" s="20">
        <f>VLOOKUP(S30,'tabla ingresos'!$A$3:$D$15,4,FALSE)</f>
        <v>0</v>
      </c>
      <c r="AH30" s="20">
        <f t="shared" si="5"/>
        <v>0</v>
      </c>
      <c r="AI30" s="20">
        <f t="shared" si="6"/>
        <v>0</v>
      </c>
      <c r="AJ30" s="28" t="e">
        <f>VLOOKUP(AA30,score!$K$2:$L$8,2,TRUE)*AJ$2</f>
        <v>#DIV/0!</v>
      </c>
      <c r="AK30" s="28">
        <f>VLOOKUP(T30,score!$M$2:$N$8,2,FALSE)*AK$2</f>
        <v>0</v>
      </c>
      <c r="AL30" s="28">
        <f>VLOOKUP(Q30,score!$G$2:$H$8,2,TRUE)*AL$2</f>
        <v>0.1</v>
      </c>
      <c r="AM30" s="28" t="e">
        <f>VLOOKUP(AB30,score!$Y$2:$Z$8,2,TRUE)*AM$2</f>
        <v>#DIV/0!</v>
      </c>
      <c r="AN30" s="28" t="e">
        <f>VLOOKUP(AE30,score!$AE$2:$AF$8,2,TRUE)*AN$2</f>
        <v>#DIV/0!</v>
      </c>
      <c r="AO30" s="28">
        <f>VLOOKUP(O30,score!$C$2:$D$8,2,TRUE)*AO$2</f>
        <v>0.1</v>
      </c>
      <c r="AP30" s="28">
        <f>VLOOKUP(R30,score!$I$2:$J$8,2,TRUE)*AP$2</f>
        <v>0.1</v>
      </c>
      <c r="AQ30" s="28" t="e">
        <f>VLOOKUP(P30,score!$E$2:$F$8,2,FALSE)*AQ$2</f>
        <v>#N/A</v>
      </c>
      <c r="AR30" s="28">
        <f>VLOOKUP(U30,score!$O$2:$P$8,2,TRUE)*AR$2</f>
        <v>0</v>
      </c>
      <c r="AS30" s="28">
        <f>VLOOKUP(V30,score!$Q$2:$R$8,2,TRUE)*AS$2</f>
        <v>0</v>
      </c>
      <c r="AT30" s="28" t="e">
        <f>VLOOKUP(W30,score!$S$2:$T$8,2,FALSE)*AT$2</f>
        <v>#N/A</v>
      </c>
      <c r="AU30" s="28" t="e">
        <f>VLOOKUP(X30,score!$U$2:$V$4,2,FALSE)*AU$2</f>
        <v>#N/A</v>
      </c>
      <c r="AV30" s="28" t="e">
        <f>VLOOKUP(AF30,score!$AG$2:$AH$8,2,TRUE)*AV$2</f>
        <v>#DIV/0!</v>
      </c>
      <c r="AW30" s="28" t="e">
        <f>VLOOKUP(Y30,score!$W$2:$X$8,2,FALSE)*AW$2</f>
        <v>#N/A</v>
      </c>
      <c r="AX30" s="28" t="e">
        <f>VLOOKUP(AC30,score!$AA$2:$AB$8,2,TRUE)*AX$2</f>
        <v>#DIV/0!</v>
      </c>
      <c r="AY30" s="28" t="e">
        <f>VLOOKUP(AD30,score!$AC$2:$AD$8,2,TRUE)*AY$2</f>
        <v>#DIV/0!</v>
      </c>
      <c r="AZ30" s="28">
        <f>VLOOKUP(N30,score!$A$2:$B$8,2,TRUE)*AZ$2</f>
        <v>0.1</v>
      </c>
      <c r="BA30" s="29" t="e">
        <f t="shared" si="8"/>
        <v>#DIV/0!</v>
      </c>
      <c r="BB30" s="29" t="e">
        <f>VLOOKUP(BA30,score!$AJ$2:$AK$7,2,TRUE)</f>
        <v>#DIV/0!</v>
      </c>
    </row>
    <row r="31" spans="1:54" x14ac:dyDescent="0.3">
      <c r="A31" s="10"/>
      <c r="B31" s="11"/>
      <c r="C31" s="12"/>
      <c r="D31" s="14"/>
      <c r="E31" s="12"/>
      <c r="F31" s="14"/>
      <c r="G31" s="14"/>
      <c r="H31" s="14"/>
      <c r="I31" s="14"/>
      <c r="J31" s="14"/>
      <c r="K31" s="14"/>
      <c r="L31" s="14"/>
      <c r="M31" s="14"/>
      <c r="N31" s="13"/>
      <c r="O31" s="13"/>
      <c r="P31" s="12"/>
      <c r="Q31" s="12"/>
      <c r="R31" s="12"/>
      <c r="S31" s="12"/>
      <c r="T31" s="12"/>
      <c r="U31" s="12"/>
      <c r="V31" s="12"/>
      <c r="W31" s="17"/>
      <c r="X31" s="17"/>
      <c r="Y31" s="15"/>
      <c r="Z31" s="14"/>
      <c r="AA31" s="43" t="e">
        <f t="shared" si="0"/>
        <v>#DIV/0!</v>
      </c>
      <c r="AB31" s="21" t="e">
        <f t="shared" si="1"/>
        <v>#DIV/0!</v>
      </c>
      <c r="AC31" s="21" t="e">
        <f t="shared" si="2"/>
        <v>#DIV/0!</v>
      </c>
      <c r="AD31" s="21" t="e">
        <f t="shared" si="3"/>
        <v>#DIV/0!</v>
      </c>
      <c r="AE31" s="21" t="e">
        <f t="shared" si="4"/>
        <v>#DIV/0!</v>
      </c>
      <c r="AF31" s="21" t="e">
        <f t="shared" si="7"/>
        <v>#DIV/0!</v>
      </c>
      <c r="AG31" s="20">
        <f>VLOOKUP(S31,'tabla ingresos'!$A$3:$D$15,4,FALSE)</f>
        <v>0</v>
      </c>
      <c r="AH31" s="20">
        <f t="shared" si="5"/>
        <v>0</v>
      </c>
      <c r="AI31" s="20">
        <f t="shared" si="6"/>
        <v>0</v>
      </c>
      <c r="AJ31" s="28" t="e">
        <f>VLOOKUP(AA31,score!$K$2:$L$8,2,TRUE)*AJ$2</f>
        <v>#DIV/0!</v>
      </c>
      <c r="AK31" s="28">
        <f>VLOOKUP(T31,score!$M$2:$N$8,2,FALSE)*AK$2</f>
        <v>0</v>
      </c>
      <c r="AL31" s="28">
        <f>VLOOKUP(Q31,score!$G$2:$H$8,2,TRUE)*AL$2</f>
        <v>0.1</v>
      </c>
      <c r="AM31" s="28" t="e">
        <f>VLOOKUP(AB31,score!$Y$2:$Z$8,2,TRUE)*AM$2</f>
        <v>#DIV/0!</v>
      </c>
      <c r="AN31" s="28" t="e">
        <f>VLOOKUP(AE31,score!$AE$2:$AF$8,2,TRUE)*AN$2</f>
        <v>#DIV/0!</v>
      </c>
      <c r="AO31" s="28">
        <f>VLOOKUP(O31,score!$C$2:$D$8,2,TRUE)*AO$2</f>
        <v>0.1</v>
      </c>
      <c r="AP31" s="28">
        <f>VLOOKUP(R31,score!$I$2:$J$8,2,TRUE)*AP$2</f>
        <v>0.1</v>
      </c>
      <c r="AQ31" s="28" t="e">
        <f>VLOOKUP(P31,score!$E$2:$F$8,2,FALSE)*AQ$2</f>
        <v>#N/A</v>
      </c>
      <c r="AR31" s="28">
        <f>VLOOKUP(U31,score!$O$2:$P$8,2,TRUE)*AR$2</f>
        <v>0</v>
      </c>
      <c r="AS31" s="28">
        <f>VLOOKUP(V31,score!$Q$2:$R$8,2,TRUE)*AS$2</f>
        <v>0</v>
      </c>
      <c r="AT31" s="28" t="e">
        <f>VLOOKUP(W31,score!$S$2:$T$8,2,FALSE)*AT$2</f>
        <v>#N/A</v>
      </c>
      <c r="AU31" s="28" t="e">
        <f>VLOOKUP(X31,score!$U$2:$V$4,2,FALSE)*AU$2</f>
        <v>#N/A</v>
      </c>
      <c r="AV31" s="28" t="e">
        <f>VLOOKUP(AF31,score!$AG$2:$AH$8,2,TRUE)*AV$2</f>
        <v>#DIV/0!</v>
      </c>
      <c r="AW31" s="28" t="e">
        <f>VLOOKUP(Y31,score!$W$2:$X$8,2,FALSE)*AW$2</f>
        <v>#N/A</v>
      </c>
      <c r="AX31" s="28" t="e">
        <f>VLOOKUP(AC31,score!$AA$2:$AB$8,2,TRUE)*AX$2</f>
        <v>#DIV/0!</v>
      </c>
      <c r="AY31" s="28" t="e">
        <f>VLOOKUP(AD31,score!$AC$2:$AD$8,2,TRUE)*AY$2</f>
        <v>#DIV/0!</v>
      </c>
      <c r="AZ31" s="28">
        <f>VLOOKUP(N31,score!$A$2:$B$8,2,TRUE)*AZ$2</f>
        <v>0.1</v>
      </c>
      <c r="BA31" s="29" t="e">
        <f t="shared" si="8"/>
        <v>#DIV/0!</v>
      </c>
      <c r="BB31" s="29" t="e">
        <f>VLOOKUP(BA31,score!$AJ$2:$AK$7,2,TRUE)</f>
        <v>#DIV/0!</v>
      </c>
    </row>
    <row r="32" spans="1:54" x14ac:dyDescent="0.3">
      <c r="A32" s="10"/>
      <c r="B32" s="11"/>
      <c r="C32" s="12"/>
      <c r="D32" s="14"/>
      <c r="E32" s="12"/>
      <c r="F32" s="14"/>
      <c r="G32" s="14"/>
      <c r="H32" s="14"/>
      <c r="I32" s="14"/>
      <c r="J32" s="14"/>
      <c r="K32" s="14"/>
      <c r="L32" s="14"/>
      <c r="M32" s="14"/>
      <c r="N32" s="13"/>
      <c r="O32" s="13"/>
      <c r="P32" s="12"/>
      <c r="Q32" s="12"/>
      <c r="R32" s="12"/>
      <c r="S32" s="12"/>
      <c r="T32" s="12"/>
      <c r="U32" s="12"/>
      <c r="V32" s="12"/>
      <c r="W32" s="17"/>
      <c r="X32" s="17"/>
      <c r="Y32" s="15"/>
      <c r="Z32" s="14"/>
      <c r="AA32" s="43" t="e">
        <f t="shared" si="0"/>
        <v>#DIV/0!</v>
      </c>
      <c r="AB32" s="21" t="e">
        <f t="shared" si="1"/>
        <v>#DIV/0!</v>
      </c>
      <c r="AC32" s="21" t="e">
        <f t="shared" si="2"/>
        <v>#DIV/0!</v>
      </c>
      <c r="AD32" s="21" t="e">
        <f t="shared" si="3"/>
        <v>#DIV/0!</v>
      </c>
      <c r="AE32" s="21" t="e">
        <f t="shared" si="4"/>
        <v>#DIV/0!</v>
      </c>
      <c r="AF32" s="21" t="e">
        <f t="shared" si="7"/>
        <v>#DIV/0!</v>
      </c>
      <c r="AG32" s="20">
        <f>VLOOKUP(S32,'tabla ingresos'!$A$3:$D$15,4,FALSE)</f>
        <v>0</v>
      </c>
      <c r="AH32" s="20">
        <f t="shared" si="5"/>
        <v>0</v>
      </c>
      <c r="AI32" s="20">
        <f t="shared" si="6"/>
        <v>0</v>
      </c>
      <c r="AJ32" s="28" t="e">
        <f>VLOOKUP(AA32,score!$K$2:$L$8,2,TRUE)*AJ$2</f>
        <v>#DIV/0!</v>
      </c>
      <c r="AK32" s="28">
        <f>VLOOKUP(T32,score!$M$2:$N$8,2,FALSE)*AK$2</f>
        <v>0</v>
      </c>
      <c r="AL32" s="28">
        <f>VLOOKUP(Q32,score!$G$2:$H$8,2,TRUE)*AL$2</f>
        <v>0.1</v>
      </c>
      <c r="AM32" s="28" t="e">
        <f>VLOOKUP(AB32,score!$Y$2:$Z$8,2,TRUE)*AM$2</f>
        <v>#DIV/0!</v>
      </c>
      <c r="AN32" s="28" t="e">
        <f>VLOOKUP(AE32,score!$AE$2:$AF$8,2,TRUE)*AN$2</f>
        <v>#DIV/0!</v>
      </c>
      <c r="AO32" s="28">
        <f>VLOOKUP(O32,score!$C$2:$D$8,2,TRUE)*AO$2</f>
        <v>0.1</v>
      </c>
      <c r="AP32" s="28">
        <f>VLOOKUP(R32,score!$I$2:$J$8,2,TRUE)*AP$2</f>
        <v>0.1</v>
      </c>
      <c r="AQ32" s="28" t="e">
        <f>VLOOKUP(P32,score!$E$2:$F$8,2,FALSE)*AQ$2</f>
        <v>#N/A</v>
      </c>
      <c r="AR32" s="28">
        <f>VLOOKUP(U32,score!$O$2:$P$8,2,TRUE)*AR$2</f>
        <v>0</v>
      </c>
      <c r="AS32" s="28">
        <f>VLOOKUP(V32,score!$Q$2:$R$8,2,TRUE)*AS$2</f>
        <v>0</v>
      </c>
      <c r="AT32" s="28" t="e">
        <f>VLOOKUP(W32,score!$S$2:$T$8,2,FALSE)*AT$2</f>
        <v>#N/A</v>
      </c>
      <c r="AU32" s="28" t="e">
        <f>VLOOKUP(X32,score!$U$2:$V$4,2,FALSE)*AU$2</f>
        <v>#N/A</v>
      </c>
      <c r="AV32" s="28" t="e">
        <f>VLOOKUP(AF32,score!$AG$2:$AH$8,2,TRUE)*AV$2</f>
        <v>#DIV/0!</v>
      </c>
      <c r="AW32" s="28" t="e">
        <f>VLOOKUP(Y32,score!$W$2:$X$8,2,FALSE)*AW$2</f>
        <v>#N/A</v>
      </c>
      <c r="AX32" s="28" t="e">
        <f>VLOOKUP(AC32,score!$AA$2:$AB$8,2,TRUE)*AX$2</f>
        <v>#DIV/0!</v>
      </c>
      <c r="AY32" s="28" t="e">
        <f>VLOOKUP(AD32,score!$AC$2:$AD$8,2,TRUE)*AY$2</f>
        <v>#DIV/0!</v>
      </c>
      <c r="AZ32" s="28">
        <f>VLOOKUP(N32,score!$A$2:$B$8,2,TRUE)*AZ$2</f>
        <v>0.1</v>
      </c>
      <c r="BA32" s="29" t="e">
        <f t="shared" si="8"/>
        <v>#DIV/0!</v>
      </c>
      <c r="BB32" s="29" t="e">
        <f>VLOOKUP(BA32,score!$AJ$2:$AK$7,2,TRUE)</f>
        <v>#DIV/0!</v>
      </c>
    </row>
    <row r="33" spans="1:54" x14ac:dyDescent="0.3">
      <c r="A33" s="10"/>
      <c r="B33" s="11"/>
      <c r="C33" s="12"/>
      <c r="D33" s="14"/>
      <c r="E33" s="12"/>
      <c r="F33" s="14"/>
      <c r="G33" s="14"/>
      <c r="H33" s="14"/>
      <c r="I33" s="14"/>
      <c r="J33" s="14"/>
      <c r="K33" s="14"/>
      <c r="L33" s="14"/>
      <c r="M33" s="14"/>
      <c r="N33" s="13"/>
      <c r="O33" s="13"/>
      <c r="P33" s="12"/>
      <c r="Q33" s="12"/>
      <c r="R33" s="12"/>
      <c r="S33" s="12"/>
      <c r="T33" s="12"/>
      <c r="U33" s="12"/>
      <c r="V33" s="12"/>
      <c r="W33" s="17"/>
      <c r="X33" s="17"/>
      <c r="Y33" s="15"/>
      <c r="Z33" s="14"/>
      <c r="AA33" s="43" t="e">
        <f t="shared" si="0"/>
        <v>#DIV/0!</v>
      </c>
      <c r="AB33" s="21" t="e">
        <f t="shared" si="1"/>
        <v>#DIV/0!</v>
      </c>
      <c r="AC33" s="21" t="e">
        <f t="shared" si="2"/>
        <v>#DIV/0!</v>
      </c>
      <c r="AD33" s="21" t="e">
        <f t="shared" si="3"/>
        <v>#DIV/0!</v>
      </c>
      <c r="AE33" s="21" t="e">
        <f t="shared" si="4"/>
        <v>#DIV/0!</v>
      </c>
      <c r="AF33" s="21" t="e">
        <f t="shared" si="7"/>
        <v>#DIV/0!</v>
      </c>
      <c r="AG33" s="20">
        <f>VLOOKUP(S33,'tabla ingresos'!$A$3:$D$15,4,FALSE)</f>
        <v>0</v>
      </c>
      <c r="AH33" s="20">
        <f t="shared" si="5"/>
        <v>0</v>
      </c>
      <c r="AI33" s="20">
        <f t="shared" si="6"/>
        <v>0</v>
      </c>
      <c r="AJ33" s="28" t="e">
        <f>VLOOKUP(AA33,score!$K$2:$L$8,2,TRUE)*AJ$2</f>
        <v>#DIV/0!</v>
      </c>
      <c r="AK33" s="28">
        <f>VLOOKUP(T33,score!$M$2:$N$8,2,FALSE)*AK$2</f>
        <v>0</v>
      </c>
      <c r="AL33" s="28">
        <f>VLOOKUP(Q33,score!$G$2:$H$8,2,TRUE)*AL$2</f>
        <v>0.1</v>
      </c>
      <c r="AM33" s="28" t="e">
        <f>VLOOKUP(AB33,score!$Y$2:$Z$8,2,TRUE)*AM$2</f>
        <v>#DIV/0!</v>
      </c>
      <c r="AN33" s="28" t="e">
        <f>VLOOKUP(AE33,score!$AE$2:$AF$8,2,TRUE)*AN$2</f>
        <v>#DIV/0!</v>
      </c>
      <c r="AO33" s="28">
        <f>VLOOKUP(O33,score!$C$2:$D$8,2,TRUE)*AO$2</f>
        <v>0.1</v>
      </c>
      <c r="AP33" s="28">
        <f>VLOOKUP(R33,score!$I$2:$J$8,2,TRUE)*AP$2</f>
        <v>0.1</v>
      </c>
      <c r="AQ33" s="28" t="e">
        <f>VLOOKUP(P33,score!$E$2:$F$8,2,FALSE)*AQ$2</f>
        <v>#N/A</v>
      </c>
      <c r="AR33" s="28">
        <f>VLOOKUP(U33,score!$O$2:$P$8,2,TRUE)*AR$2</f>
        <v>0</v>
      </c>
      <c r="AS33" s="28">
        <f>VLOOKUP(V33,score!$Q$2:$R$8,2,TRUE)*AS$2</f>
        <v>0</v>
      </c>
      <c r="AT33" s="28" t="e">
        <f>VLOOKUP(W33,score!$S$2:$T$8,2,FALSE)*AT$2</f>
        <v>#N/A</v>
      </c>
      <c r="AU33" s="28" t="e">
        <f>VLOOKUP(X33,score!$U$2:$V$4,2,FALSE)*AU$2</f>
        <v>#N/A</v>
      </c>
      <c r="AV33" s="28" t="e">
        <f>VLOOKUP(AF33,score!$AG$2:$AH$8,2,TRUE)*AV$2</f>
        <v>#DIV/0!</v>
      </c>
      <c r="AW33" s="28" t="e">
        <f>VLOOKUP(Y33,score!$W$2:$X$8,2,FALSE)*AW$2</f>
        <v>#N/A</v>
      </c>
      <c r="AX33" s="28" t="e">
        <f>VLOOKUP(AC33,score!$AA$2:$AB$8,2,TRUE)*AX$2</f>
        <v>#DIV/0!</v>
      </c>
      <c r="AY33" s="28" t="e">
        <f>VLOOKUP(AD33,score!$AC$2:$AD$8,2,TRUE)*AY$2</f>
        <v>#DIV/0!</v>
      </c>
      <c r="AZ33" s="28">
        <f>VLOOKUP(N33,score!$A$2:$B$8,2,TRUE)*AZ$2</f>
        <v>0.1</v>
      </c>
      <c r="BA33" s="29" t="e">
        <f t="shared" si="8"/>
        <v>#DIV/0!</v>
      </c>
      <c r="BB33" s="29" t="e">
        <f>VLOOKUP(BA33,score!$AJ$2:$AK$7,2,TRUE)</f>
        <v>#DIV/0!</v>
      </c>
    </row>
    <row r="34" spans="1:54" x14ac:dyDescent="0.3">
      <c r="A34" s="10"/>
      <c r="B34" s="11"/>
      <c r="C34" s="12"/>
      <c r="D34" s="14"/>
      <c r="E34" s="12"/>
      <c r="F34" s="14"/>
      <c r="G34" s="14"/>
      <c r="H34" s="14"/>
      <c r="I34" s="14"/>
      <c r="J34" s="14"/>
      <c r="K34" s="14"/>
      <c r="L34" s="14"/>
      <c r="M34" s="14"/>
      <c r="N34" s="13"/>
      <c r="O34" s="13"/>
      <c r="P34" s="12"/>
      <c r="Q34" s="12"/>
      <c r="R34" s="12"/>
      <c r="S34" s="12"/>
      <c r="T34" s="12"/>
      <c r="U34" s="12"/>
      <c r="V34" s="12"/>
      <c r="W34" s="17"/>
      <c r="X34" s="17"/>
      <c r="Y34" s="15"/>
      <c r="Z34" s="14"/>
      <c r="AA34" s="43" t="e">
        <f t="shared" si="0"/>
        <v>#DIV/0!</v>
      </c>
      <c r="AB34" s="21" t="e">
        <f t="shared" si="1"/>
        <v>#DIV/0!</v>
      </c>
      <c r="AC34" s="21" t="e">
        <f t="shared" si="2"/>
        <v>#DIV/0!</v>
      </c>
      <c r="AD34" s="21" t="e">
        <f t="shared" si="3"/>
        <v>#DIV/0!</v>
      </c>
      <c r="AE34" s="21" t="e">
        <f t="shared" si="4"/>
        <v>#DIV/0!</v>
      </c>
      <c r="AF34" s="21" t="e">
        <f t="shared" si="7"/>
        <v>#DIV/0!</v>
      </c>
      <c r="AG34" s="20">
        <f>VLOOKUP(S34,'tabla ingresos'!$A$3:$D$15,4,FALSE)</f>
        <v>0</v>
      </c>
      <c r="AH34" s="20">
        <f t="shared" si="5"/>
        <v>0</v>
      </c>
      <c r="AI34" s="20">
        <f t="shared" si="6"/>
        <v>0</v>
      </c>
      <c r="AJ34" s="28" t="e">
        <f>VLOOKUP(AA34,score!$K$2:$L$8,2,TRUE)*AJ$2</f>
        <v>#DIV/0!</v>
      </c>
      <c r="AK34" s="28">
        <f>VLOOKUP(T34,score!$M$2:$N$8,2,FALSE)*AK$2</f>
        <v>0</v>
      </c>
      <c r="AL34" s="28">
        <f>VLOOKUP(Q34,score!$G$2:$H$8,2,TRUE)*AL$2</f>
        <v>0.1</v>
      </c>
      <c r="AM34" s="28" t="e">
        <f>VLOOKUP(AB34,score!$Y$2:$Z$8,2,TRUE)*AM$2</f>
        <v>#DIV/0!</v>
      </c>
      <c r="AN34" s="28" t="e">
        <f>VLOOKUP(AE34,score!$AE$2:$AF$8,2,TRUE)*AN$2</f>
        <v>#DIV/0!</v>
      </c>
      <c r="AO34" s="28">
        <f>VLOOKUP(O34,score!$C$2:$D$8,2,TRUE)*AO$2</f>
        <v>0.1</v>
      </c>
      <c r="AP34" s="28">
        <f>VLOOKUP(R34,score!$I$2:$J$8,2,TRUE)*AP$2</f>
        <v>0.1</v>
      </c>
      <c r="AQ34" s="28" t="e">
        <f>VLOOKUP(P34,score!$E$2:$F$8,2,FALSE)*AQ$2</f>
        <v>#N/A</v>
      </c>
      <c r="AR34" s="28">
        <f>VLOOKUP(U34,score!$O$2:$P$8,2,TRUE)*AR$2</f>
        <v>0</v>
      </c>
      <c r="AS34" s="28">
        <f>VLOOKUP(V34,score!$Q$2:$R$8,2,TRUE)*AS$2</f>
        <v>0</v>
      </c>
      <c r="AT34" s="28" t="e">
        <f>VLOOKUP(W34,score!$S$2:$T$8,2,FALSE)*AT$2</f>
        <v>#N/A</v>
      </c>
      <c r="AU34" s="28" t="e">
        <f>VLOOKUP(X34,score!$U$2:$V$4,2,FALSE)*AU$2</f>
        <v>#N/A</v>
      </c>
      <c r="AV34" s="28" t="e">
        <f>VLOOKUP(AF34,score!$AG$2:$AH$8,2,TRUE)*AV$2</f>
        <v>#DIV/0!</v>
      </c>
      <c r="AW34" s="28" t="e">
        <f>VLOOKUP(Y34,score!$W$2:$X$8,2,FALSE)*AW$2</f>
        <v>#N/A</v>
      </c>
      <c r="AX34" s="28" t="e">
        <f>VLOOKUP(AC34,score!$AA$2:$AB$8,2,TRUE)*AX$2</f>
        <v>#DIV/0!</v>
      </c>
      <c r="AY34" s="28" t="e">
        <f>VLOOKUP(AD34,score!$AC$2:$AD$8,2,TRUE)*AY$2</f>
        <v>#DIV/0!</v>
      </c>
      <c r="AZ34" s="28">
        <f>VLOOKUP(N34,score!$A$2:$B$8,2,TRUE)*AZ$2</f>
        <v>0.1</v>
      </c>
      <c r="BA34" s="29" t="e">
        <f t="shared" si="8"/>
        <v>#DIV/0!</v>
      </c>
      <c r="BB34" s="29" t="e">
        <f>VLOOKUP(BA34,score!$AJ$2:$AK$7,2,TRUE)</f>
        <v>#DIV/0!</v>
      </c>
    </row>
    <row r="35" spans="1:54" x14ac:dyDescent="0.3">
      <c r="A35" s="10"/>
      <c r="B35" s="11"/>
      <c r="C35" s="12"/>
      <c r="D35" s="14"/>
      <c r="E35" s="12"/>
      <c r="F35" s="14"/>
      <c r="G35" s="14"/>
      <c r="H35" s="14"/>
      <c r="I35" s="14"/>
      <c r="J35" s="14"/>
      <c r="K35" s="14"/>
      <c r="L35" s="14"/>
      <c r="M35" s="14"/>
      <c r="N35" s="13"/>
      <c r="O35" s="13"/>
      <c r="P35" s="12"/>
      <c r="Q35" s="12"/>
      <c r="R35" s="12"/>
      <c r="S35" s="12"/>
      <c r="T35" s="12"/>
      <c r="U35" s="12"/>
      <c r="V35" s="12"/>
      <c r="W35" s="17"/>
      <c r="X35" s="17"/>
      <c r="Y35" s="15"/>
      <c r="Z35" s="14"/>
      <c r="AA35" s="43" t="e">
        <f t="shared" si="0"/>
        <v>#DIV/0!</v>
      </c>
      <c r="AB35" s="21" t="e">
        <f t="shared" si="1"/>
        <v>#DIV/0!</v>
      </c>
      <c r="AC35" s="21" t="e">
        <f t="shared" si="2"/>
        <v>#DIV/0!</v>
      </c>
      <c r="AD35" s="21" t="e">
        <f t="shared" si="3"/>
        <v>#DIV/0!</v>
      </c>
      <c r="AE35" s="21" t="e">
        <f t="shared" si="4"/>
        <v>#DIV/0!</v>
      </c>
      <c r="AF35" s="21" t="e">
        <f t="shared" si="7"/>
        <v>#DIV/0!</v>
      </c>
      <c r="AG35" s="20">
        <f>VLOOKUP(S35,'tabla ingresos'!$A$3:$D$15,4,FALSE)</f>
        <v>0</v>
      </c>
      <c r="AH35" s="20">
        <f t="shared" si="5"/>
        <v>0</v>
      </c>
      <c r="AI35" s="20">
        <f t="shared" si="6"/>
        <v>0</v>
      </c>
      <c r="AJ35" s="28" t="e">
        <f>VLOOKUP(AA35,score!$K$2:$L$8,2,TRUE)*AJ$2</f>
        <v>#DIV/0!</v>
      </c>
      <c r="AK35" s="28">
        <f>VLOOKUP(T35,score!$M$2:$N$8,2,FALSE)*AK$2</f>
        <v>0</v>
      </c>
      <c r="AL35" s="28">
        <f>VLOOKUP(Q35,score!$G$2:$H$8,2,TRUE)*AL$2</f>
        <v>0.1</v>
      </c>
      <c r="AM35" s="28" t="e">
        <f>VLOOKUP(AB35,score!$Y$2:$Z$8,2,TRUE)*AM$2</f>
        <v>#DIV/0!</v>
      </c>
      <c r="AN35" s="28" t="e">
        <f>VLOOKUP(AE35,score!$AE$2:$AF$8,2,TRUE)*AN$2</f>
        <v>#DIV/0!</v>
      </c>
      <c r="AO35" s="28">
        <f>VLOOKUP(O35,score!$C$2:$D$8,2,TRUE)*AO$2</f>
        <v>0.1</v>
      </c>
      <c r="AP35" s="28">
        <f>VLOOKUP(R35,score!$I$2:$J$8,2,TRUE)*AP$2</f>
        <v>0.1</v>
      </c>
      <c r="AQ35" s="28" t="e">
        <f>VLOOKUP(P35,score!$E$2:$F$8,2,FALSE)*AQ$2</f>
        <v>#N/A</v>
      </c>
      <c r="AR35" s="28">
        <f>VLOOKUP(U35,score!$O$2:$P$8,2,TRUE)*AR$2</f>
        <v>0</v>
      </c>
      <c r="AS35" s="28">
        <f>VLOOKUP(V35,score!$Q$2:$R$8,2,TRUE)*AS$2</f>
        <v>0</v>
      </c>
      <c r="AT35" s="28" t="e">
        <f>VLOOKUP(W35,score!$S$2:$T$8,2,FALSE)*AT$2</f>
        <v>#N/A</v>
      </c>
      <c r="AU35" s="28" t="e">
        <f>VLOOKUP(X35,score!$U$2:$V$4,2,FALSE)*AU$2</f>
        <v>#N/A</v>
      </c>
      <c r="AV35" s="28" t="e">
        <f>VLOOKUP(AF35,score!$AG$2:$AH$8,2,TRUE)*AV$2</f>
        <v>#DIV/0!</v>
      </c>
      <c r="AW35" s="28" t="e">
        <f>VLOOKUP(Y35,score!$W$2:$X$8,2,FALSE)*AW$2</f>
        <v>#N/A</v>
      </c>
      <c r="AX35" s="28" t="e">
        <f>VLOOKUP(AC35,score!$AA$2:$AB$8,2,TRUE)*AX$2</f>
        <v>#DIV/0!</v>
      </c>
      <c r="AY35" s="28" t="e">
        <f>VLOOKUP(AD35,score!$AC$2:$AD$8,2,TRUE)*AY$2</f>
        <v>#DIV/0!</v>
      </c>
      <c r="AZ35" s="28">
        <f>VLOOKUP(N35,score!$A$2:$B$8,2,TRUE)*AZ$2</f>
        <v>0.1</v>
      </c>
      <c r="BA35" s="29" t="e">
        <f t="shared" si="8"/>
        <v>#DIV/0!</v>
      </c>
      <c r="BB35" s="29" t="e">
        <f>VLOOKUP(BA35,score!$AJ$2:$AK$7,2,TRUE)</f>
        <v>#DIV/0!</v>
      </c>
    </row>
    <row r="36" spans="1:54" x14ac:dyDescent="0.3">
      <c r="A36" s="10"/>
      <c r="B36" s="11"/>
      <c r="C36" s="12"/>
      <c r="D36" s="14"/>
      <c r="E36" s="12"/>
      <c r="F36" s="14"/>
      <c r="G36" s="14"/>
      <c r="H36" s="14"/>
      <c r="I36" s="14"/>
      <c r="J36" s="14"/>
      <c r="K36" s="14"/>
      <c r="L36" s="14"/>
      <c r="M36" s="14"/>
      <c r="N36" s="13"/>
      <c r="O36" s="13"/>
      <c r="P36" s="12"/>
      <c r="Q36" s="12"/>
      <c r="R36" s="12"/>
      <c r="S36" s="12"/>
      <c r="T36" s="12"/>
      <c r="U36" s="12"/>
      <c r="V36" s="12"/>
      <c r="W36" s="17"/>
      <c r="X36" s="17"/>
      <c r="Y36" s="15"/>
      <c r="Z36" s="14"/>
      <c r="AA36" s="43" t="e">
        <f t="shared" si="0"/>
        <v>#DIV/0!</v>
      </c>
      <c r="AB36" s="21" t="e">
        <f t="shared" si="1"/>
        <v>#DIV/0!</v>
      </c>
      <c r="AC36" s="21" t="e">
        <f t="shared" si="2"/>
        <v>#DIV/0!</v>
      </c>
      <c r="AD36" s="21" t="e">
        <f t="shared" si="3"/>
        <v>#DIV/0!</v>
      </c>
      <c r="AE36" s="21" t="e">
        <f t="shared" si="4"/>
        <v>#DIV/0!</v>
      </c>
      <c r="AF36" s="21" t="e">
        <f t="shared" si="7"/>
        <v>#DIV/0!</v>
      </c>
      <c r="AG36" s="20">
        <f>VLOOKUP(S36,'tabla ingresos'!$A$3:$D$15,4,FALSE)</f>
        <v>0</v>
      </c>
      <c r="AH36" s="20">
        <f t="shared" si="5"/>
        <v>0</v>
      </c>
      <c r="AI36" s="20">
        <f t="shared" si="6"/>
        <v>0</v>
      </c>
      <c r="AJ36" s="28" t="e">
        <f>VLOOKUP(AA36,score!$K$2:$L$8,2,TRUE)*AJ$2</f>
        <v>#DIV/0!</v>
      </c>
      <c r="AK36" s="28">
        <f>VLOOKUP(T36,score!$M$2:$N$8,2,FALSE)*AK$2</f>
        <v>0</v>
      </c>
      <c r="AL36" s="28">
        <f>VLOOKUP(Q36,score!$G$2:$H$8,2,TRUE)*AL$2</f>
        <v>0.1</v>
      </c>
      <c r="AM36" s="28" t="e">
        <f>VLOOKUP(AB36,score!$Y$2:$Z$8,2,TRUE)*AM$2</f>
        <v>#DIV/0!</v>
      </c>
      <c r="AN36" s="28" t="e">
        <f>VLOOKUP(AE36,score!$AE$2:$AF$8,2,TRUE)*AN$2</f>
        <v>#DIV/0!</v>
      </c>
      <c r="AO36" s="28">
        <f>VLOOKUP(O36,score!$C$2:$D$8,2,TRUE)*AO$2</f>
        <v>0.1</v>
      </c>
      <c r="AP36" s="28">
        <f>VLOOKUP(R36,score!$I$2:$J$8,2,TRUE)*AP$2</f>
        <v>0.1</v>
      </c>
      <c r="AQ36" s="28" t="e">
        <f>VLOOKUP(P36,score!$E$2:$F$8,2,FALSE)*AQ$2</f>
        <v>#N/A</v>
      </c>
      <c r="AR36" s="28">
        <f>VLOOKUP(U36,score!$O$2:$P$8,2,TRUE)*AR$2</f>
        <v>0</v>
      </c>
      <c r="AS36" s="28">
        <f>VLOOKUP(V36,score!$Q$2:$R$8,2,TRUE)*AS$2</f>
        <v>0</v>
      </c>
      <c r="AT36" s="28" t="e">
        <f>VLOOKUP(W36,score!$S$2:$T$8,2,FALSE)*AT$2</f>
        <v>#N/A</v>
      </c>
      <c r="AU36" s="28" t="e">
        <f>VLOOKUP(X36,score!$U$2:$V$4,2,FALSE)*AU$2</f>
        <v>#N/A</v>
      </c>
      <c r="AV36" s="28" t="e">
        <f>VLOOKUP(AF36,score!$AG$2:$AH$8,2,TRUE)*AV$2</f>
        <v>#DIV/0!</v>
      </c>
      <c r="AW36" s="28" t="e">
        <f>VLOOKUP(Y36,score!$W$2:$X$8,2,FALSE)*AW$2</f>
        <v>#N/A</v>
      </c>
      <c r="AX36" s="28" t="e">
        <f>VLOOKUP(AC36,score!$AA$2:$AB$8,2,TRUE)*AX$2</f>
        <v>#DIV/0!</v>
      </c>
      <c r="AY36" s="28" t="e">
        <f>VLOOKUP(AD36,score!$AC$2:$AD$8,2,TRUE)*AY$2</f>
        <v>#DIV/0!</v>
      </c>
      <c r="AZ36" s="28">
        <f>VLOOKUP(N36,score!$A$2:$B$8,2,TRUE)*AZ$2</f>
        <v>0.1</v>
      </c>
      <c r="BA36" s="29" t="e">
        <f t="shared" si="8"/>
        <v>#DIV/0!</v>
      </c>
      <c r="BB36" s="29" t="e">
        <f>VLOOKUP(BA36,score!$AJ$2:$AK$7,2,TRUE)</f>
        <v>#DIV/0!</v>
      </c>
    </row>
    <row r="37" spans="1:54" x14ac:dyDescent="0.3">
      <c r="A37" s="10"/>
      <c r="B37" s="11"/>
      <c r="C37" s="12"/>
      <c r="D37" s="14"/>
      <c r="E37" s="12"/>
      <c r="F37" s="14"/>
      <c r="G37" s="14"/>
      <c r="H37" s="14"/>
      <c r="I37" s="14"/>
      <c r="J37" s="14"/>
      <c r="K37" s="14"/>
      <c r="L37" s="14"/>
      <c r="M37" s="14"/>
      <c r="N37" s="13"/>
      <c r="O37" s="13"/>
      <c r="P37" s="12"/>
      <c r="Q37" s="12"/>
      <c r="R37" s="12"/>
      <c r="S37" s="12"/>
      <c r="T37" s="12"/>
      <c r="U37" s="12"/>
      <c r="V37" s="12"/>
      <c r="W37" s="17"/>
      <c r="X37" s="17"/>
      <c r="Y37" s="15"/>
      <c r="Z37" s="14"/>
      <c r="AA37" s="43" t="e">
        <f t="shared" si="0"/>
        <v>#DIV/0!</v>
      </c>
      <c r="AB37" s="21" t="e">
        <f t="shared" si="1"/>
        <v>#DIV/0!</v>
      </c>
      <c r="AC37" s="21" t="e">
        <f t="shared" si="2"/>
        <v>#DIV/0!</v>
      </c>
      <c r="AD37" s="21" t="e">
        <f t="shared" si="3"/>
        <v>#DIV/0!</v>
      </c>
      <c r="AE37" s="21" t="e">
        <f t="shared" si="4"/>
        <v>#DIV/0!</v>
      </c>
      <c r="AF37" s="21" t="e">
        <f t="shared" si="7"/>
        <v>#DIV/0!</v>
      </c>
      <c r="AG37" s="20">
        <f>VLOOKUP(S37,'tabla ingresos'!$A$3:$D$15,4,FALSE)</f>
        <v>0</v>
      </c>
      <c r="AH37" s="20">
        <f t="shared" si="5"/>
        <v>0</v>
      </c>
      <c r="AI37" s="20">
        <f t="shared" si="6"/>
        <v>0</v>
      </c>
      <c r="AJ37" s="28" t="e">
        <f>VLOOKUP(AA37,score!$K$2:$L$8,2,TRUE)*AJ$2</f>
        <v>#DIV/0!</v>
      </c>
      <c r="AK37" s="28">
        <f>VLOOKUP(T37,score!$M$2:$N$8,2,FALSE)*AK$2</f>
        <v>0</v>
      </c>
      <c r="AL37" s="28">
        <f>VLOOKUP(Q37,score!$G$2:$H$8,2,TRUE)*AL$2</f>
        <v>0.1</v>
      </c>
      <c r="AM37" s="28" t="e">
        <f>VLOOKUP(AB37,score!$Y$2:$Z$8,2,TRUE)*AM$2</f>
        <v>#DIV/0!</v>
      </c>
      <c r="AN37" s="28" t="e">
        <f>VLOOKUP(AE37,score!$AE$2:$AF$8,2,TRUE)*AN$2</f>
        <v>#DIV/0!</v>
      </c>
      <c r="AO37" s="28">
        <f>VLOOKUP(O37,score!$C$2:$D$8,2,TRUE)*AO$2</f>
        <v>0.1</v>
      </c>
      <c r="AP37" s="28">
        <f>VLOOKUP(R37,score!$I$2:$J$8,2,TRUE)*AP$2</f>
        <v>0.1</v>
      </c>
      <c r="AQ37" s="28" t="e">
        <f>VLOOKUP(P37,score!$E$2:$F$8,2,FALSE)*AQ$2</f>
        <v>#N/A</v>
      </c>
      <c r="AR37" s="28">
        <f>VLOOKUP(U37,score!$O$2:$P$8,2,TRUE)*AR$2</f>
        <v>0</v>
      </c>
      <c r="AS37" s="28">
        <f>VLOOKUP(V37,score!$Q$2:$R$8,2,TRUE)*AS$2</f>
        <v>0</v>
      </c>
      <c r="AT37" s="28" t="e">
        <f>VLOOKUP(W37,score!$S$2:$T$8,2,FALSE)*AT$2</f>
        <v>#N/A</v>
      </c>
      <c r="AU37" s="28" t="e">
        <f>VLOOKUP(X37,score!$U$2:$V$4,2,FALSE)*AU$2</f>
        <v>#N/A</v>
      </c>
      <c r="AV37" s="28" t="e">
        <f>VLOOKUP(AF37,score!$AG$2:$AH$8,2,TRUE)*AV$2</f>
        <v>#DIV/0!</v>
      </c>
      <c r="AW37" s="28" t="e">
        <f>VLOOKUP(Y37,score!$W$2:$X$8,2,FALSE)*AW$2</f>
        <v>#N/A</v>
      </c>
      <c r="AX37" s="28" t="e">
        <f>VLOOKUP(AC37,score!$AA$2:$AB$8,2,TRUE)*AX$2</f>
        <v>#DIV/0!</v>
      </c>
      <c r="AY37" s="28" t="e">
        <f>VLOOKUP(AD37,score!$AC$2:$AD$8,2,TRUE)*AY$2</f>
        <v>#DIV/0!</v>
      </c>
      <c r="AZ37" s="28">
        <f>VLOOKUP(N37,score!$A$2:$B$8,2,TRUE)*AZ$2</f>
        <v>0.1</v>
      </c>
      <c r="BA37" s="29" t="e">
        <f t="shared" si="8"/>
        <v>#DIV/0!</v>
      </c>
      <c r="BB37" s="29" t="e">
        <f>VLOOKUP(BA37,score!$AJ$2:$AK$7,2,TRUE)</f>
        <v>#DIV/0!</v>
      </c>
    </row>
    <row r="38" spans="1:54" x14ac:dyDescent="0.3">
      <c r="A38" s="10"/>
      <c r="B38" s="11"/>
      <c r="C38" s="12"/>
      <c r="D38" s="14"/>
      <c r="E38" s="12"/>
      <c r="F38" s="14"/>
      <c r="G38" s="14"/>
      <c r="H38" s="14"/>
      <c r="I38" s="14"/>
      <c r="J38" s="14"/>
      <c r="K38" s="14"/>
      <c r="L38" s="14"/>
      <c r="M38" s="14"/>
      <c r="N38" s="13"/>
      <c r="O38" s="13"/>
      <c r="P38" s="12"/>
      <c r="Q38" s="12"/>
      <c r="R38" s="12"/>
      <c r="S38" s="12"/>
      <c r="T38" s="12"/>
      <c r="U38" s="12"/>
      <c r="V38" s="12"/>
      <c r="W38" s="17"/>
      <c r="X38" s="17"/>
      <c r="Y38" s="15"/>
      <c r="Z38" s="14"/>
      <c r="AA38" s="43" t="e">
        <f t="shared" si="0"/>
        <v>#DIV/0!</v>
      </c>
      <c r="AB38" s="21" t="e">
        <f t="shared" si="1"/>
        <v>#DIV/0!</v>
      </c>
      <c r="AC38" s="21" t="e">
        <f t="shared" si="2"/>
        <v>#DIV/0!</v>
      </c>
      <c r="AD38" s="21" t="e">
        <f t="shared" si="3"/>
        <v>#DIV/0!</v>
      </c>
      <c r="AE38" s="21" t="e">
        <f t="shared" si="4"/>
        <v>#DIV/0!</v>
      </c>
      <c r="AF38" s="21" t="e">
        <f t="shared" si="7"/>
        <v>#DIV/0!</v>
      </c>
      <c r="AG38" s="20">
        <f>VLOOKUP(S38,'tabla ingresos'!$A$3:$D$15,4,FALSE)</f>
        <v>0</v>
      </c>
      <c r="AH38" s="20">
        <f t="shared" si="5"/>
        <v>0</v>
      </c>
      <c r="AI38" s="20">
        <f t="shared" si="6"/>
        <v>0</v>
      </c>
      <c r="AJ38" s="28" t="e">
        <f>VLOOKUP(AA38,score!$K$2:$L$8,2,TRUE)*AJ$2</f>
        <v>#DIV/0!</v>
      </c>
      <c r="AK38" s="28">
        <f>VLOOKUP(T38,score!$M$2:$N$8,2,FALSE)*AK$2</f>
        <v>0</v>
      </c>
      <c r="AL38" s="28">
        <f>VLOOKUP(Q38,score!$G$2:$H$8,2,TRUE)*AL$2</f>
        <v>0.1</v>
      </c>
      <c r="AM38" s="28" t="e">
        <f>VLOOKUP(AB38,score!$Y$2:$Z$8,2,TRUE)*AM$2</f>
        <v>#DIV/0!</v>
      </c>
      <c r="AN38" s="28" t="e">
        <f>VLOOKUP(AE38,score!$AE$2:$AF$8,2,TRUE)*AN$2</f>
        <v>#DIV/0!</v>
      </c>
      <c r="AO38" s="28">
        <f>VLOOKUP(O38,score!$C$2:$D$8,2,TRUE)*AO$2</f>
        <v>0.1</v>
      </c>
      <c r="AP38" s="28">
        <f>VLOOKUP(R38,score!$I$2:$J$8,2,TRUE)*AP$2</f>
        <v>0.1</v>
      </c>
      <c r="AQ38" s="28" t="e">
        <f>VLOOKUP(P38,score!$E$2:$F$8,2,FALSE)*AQ$2</f>
        <v>#N/A</v>
      </c>
      <c r="AR38" s="28">
        <f>VLOOKUP(U38,score!$O$2:$P$8,2,TRUE)*AR$2</f>
        <v>0</v>
      </c>
      <c r="AS38" s="28">
        <f>VLOOKUP(V38,score!$Q$2:$R$8,2,TRUE)*AS$2</f>
        <v>0</v>
      </c>
      <c r="AT38" s="28" t="e">
        <f>VLOOKUP(W38,score!$S$2:$T$8,2,FALSE)*AT$2</f>
        <v>#N/A</v>
      </c>
      <c r="AU38" s="28" t="e">
        <f>VLOOKUP(X38,score!$U$2:$V$4,2,FALSE)*AU$2</f>
        <v>#N/A</v>
      </c>
      <c r="AV38" s="28" t="e">
        <f>VLOOKUP(AF38,score!$AG$2:$AH$8,2,TRUE)*AV$2</f>
        <v>#DIV/0!</v>
      </c>
      <c r="AW38" s="28" t="e">
        <f>VLOOKUP(Y38,score!$W$2:$X$8,2,FALSE)*AW$2</f>
        <v>#N/A</v>
      </c>
      <c r="AX38" s="28" t="e">
        <f>VLOOKUP(AC38,score!$AA$2:$AB$8,2,TRUE)*AX$2</f>
        <v>#DIV/0!</v>
      </c>
      <c r="AY38" s="28" t="e">
        <f>VLOOKUP(AD38,score!$AC$2:$AD$8,2,TRUE)*AY$2</f>
        <v>#DIV/0!</v>
      </c>
      <c r="AZ38" s="28">
        <f>VLOOKUP(N38,score!$A$2:$B$8,2,TRUE)*AZ$2</f>
        <v>0.1</v>
      </c>
      <c r="BA38" s="29" t="e">
        <f t="shared" si="8"/>
        <v>#DIV/0!</v>
      </c>
      <c r="BB38" s="29" t="e">
        <f>VLOOKUP(BA38,score!$AJ$2:$AK$7,2,TRUE)</f>
        <v>#DIV/0!</v>
      </c>
    </row>
    <row r="39" spans="1:54" x14ac:dyDescent="0.3">
      <c r="A39" s="10"/>
      <c r="B39" s="11"/>
      <c r="C39" s="12"/>
      <c r="D39" s="14"/>
      <c r="E39" s="12"/>
      <c r="F39" s="14"/>
      <c r="G39" s="14"/>
      <c r="H39" s="14"/>
      <c r="I39" s="14"/>
      <c r="J39" s="14"/>
      <c r="K39" s="14"/>
      <c r="L39" s="14"/>
      <c r="M39" s="14"/>
      <c r="N39" s="13"/>
      <c r="O39" s="13"/>
      <c r="P39" s="12"/>
      <c r="Q39" s="12"/>
      <c r="R39" s="12"/>
      <c r="S39" s="12"/>
      <c r="T39" s="12"/>
      <c r="U39" s="12"/>
      <c r="V39" s="12"/>
      <c r="W39" s="17"/>
      <c r="X39" s="17"/>
      <c r="Y39" s="15"/>
      <c r="Z39" s="14"/>
      <c r="AA39" s="43" t="e">
        <f t="shared" si="0"/>
        <v>#DIV/0!</v>
      </c>
      <c r="AB39" s="21" t="e">
        <f t="shared" si="1"/>
        <v>#DIV/0!</v>
      </c>
      <c r="AC39" s="21" t="e">
        <f t="shared" si="2"/>
        <v>#DIV/0!</v>
      </c>
      <c r="AD39" s="21" t="e">
        <f t="shared" si="3"/>
        <v>#DIV/0!</v>
      </c>
      <c r="AE39" s="21" t="e">
        <f t="shared" si="4"/>
        <v>#DIV/0!</v>
      </c>
      <c r="AF39" s="21" t="e">
        <f t="shared" si="7"/>
        <v>#DIV/0!</v>
      </c>
      <c r="AG39" s="20">
        <f>VLOOKUP(S39,'tabla ingresos'!$A$3:$D$15,4,FALSE)</f>
        <v>0</v>
      </c>
      <c r="AH39" s="20">
        <f t="shared" si="5"/>
        <v>0</v>
      </c>
      <c r="AI39" s="20">
        <f t="shared" si="6"/>
        <v>0</v>
      </c>
      <c r="AJ39" s="28" t="e">
        <f>VLOOKUP(AA39,score!$K$2:$L$8,2,TRUE)*AJ$2</f>
        <v>#DIV/0!</v>
      </c>
      <c r="AK39" s="28">
        <f>VLOOKUP(T39,score!$M$2:$N$8,2,FALSE)*AK$2</f>
        <v>0</v>
      </c>
      <c r="AL39" s="28">
        <f>VLOOKUP(Q39,score!$G$2:$H$8,2,TRUE)*AL$2</f>
        <v>0.1</v>
      </c>
      <c r="AM39" s="28" t="e">
        <f>VLOOKUP(AB39,score!$Y$2:$Z$8,2,TRUE)*AM$2</f>
        <v>#DIV/0!</v>
      </c>
      <c r="AN39" s="28" t="e">
        <f>VLOOKUP(AE39,score!$AE$2:$AF$8,2,TRUE)*AN$2</f>
        <v>#DIV/0!</v>
      </c>
      <c r="AO39" s="28">
        <f>VLOOKUP(O39,score!$C$2:$D$8,2,TRUE)*AO$2</f>
        <v>0.1</v>
      </c>
      <c r="AP39" s="28">
        <f>VLOOKUP(R39,score!$I$2:$J$8,2,TRUE)*AP$2</f>
        <v>0.1</v>
      </c>
      <c r="AQ39" s="28" t="e">
        <f>VLOOKUP(P39,score!$E$2:$F$8,2,FALSE)*AQ$2</f>
        <v>#N/A</v>
      </c>
      <c r="AR39" s="28">
        <f>VLOOKUP(U39,score!$O$2:$P$8,2,TRUE)*AR$2</f>
        <v>0</v>
      </c>
      <c r="AS39" s="28">
        <f>VLOOKUP(V39,score!$Q$2:$R$8,2,TRUE)*AS$2</f>
        <v>0</v>
      </c>
      <c r="AT39" s="28" t="e">
        <f>VLOOKUP(W39,score!$S$2:$T$8,2,FALSE)*AT$2</f>
        <v>#N/A</v>
      </c>
      <c r="AU39" s="28" t="e">
        <f>VLOOKUP(X39,score!$U$2:$V$4,2,FALSE)*AU$2</f>
        <v>#N/A</v>
      </c>
      <c r="AV39" s="28" t="e">
        <f>VLOOKUP(AF39,score!$AG$2:$AH$8,2,TRUE)*AV$2</f>
        <v>#DIV/0!</v>
      </c>
      <c r="AW39" s="28" t="e">
        <f>VLOOKUP(Y39,score!$W$2:$X$8,2,FALSE)*AW$2</f>
        <v>#N/A</v>
      </c>
      <c r="AX39" s="28" t="e">
        <f>VLOOKUP(AC39,score!$AA$2:$AB$8,2,TRUE)*AX$2</f>
        <v>#DIV/0!</v>
      </c>
      <c r="AY39" s="28" t="e">
        <f>VLOOKUP(AD39,score!$AC$2:$AD$8,2,TRUE)*AY$2</f>
        <v>#DIV/0!</v>
      </c>
      <c r="AZ39" s="28">
        <f>VLOOKUP(N39,score!$A$2:$B$8,2,TRUE)*AZ$2</f>
        <v>0.1</v>
      </c>
      <c r="BA39" s="29" t="e">
        <f t="shared" si="8"/>
        <v>#DIV/0!</v>
      </c>
      <c r="BB39" s="29" t="e">
        <f>VLOOKUP(BA39,score!$AJ$2:$AK$7,2,TRUE)</f>
        <v>#DIV/0!</v>
      </c>
    </row>
    <row r="40" spans="1:54" x14ac:dyDescent="0.3">
      <c r="A40" s="10"/>
      <c r="B40" s="11"/>
      <c r="C40" s="12"/>
      <c r="D40" s="14"/>
      <c r="E40" s="12"/>
      <c r="F40" s="14"/>
      <c r="G40" s="14"/>
      <c r="H40" s="14"/>
      <c r="I40" s="14"/>
      <c r="J40" s="14"/>
      <c r="K40" s="14"/>
      <c r="L40" s="14"/>
      <c r="M40" s="14"/>
      <c r="N40" s="13"/>
      <c r="O40" s="13"/>
      <c r="P40" s="12"/>
      <c r="Q40" s="12"/>
      <c r="R40" s="12"/>
      <c r="S40" s="12"/>
      <c r="T40" s="12"/>
      <c r="U40" s="12"/>
      <c r="V40" s="12"/>
      <c r="W40" s="17"/>
      <c r="X40" s="17"/>
      <c r="Y40" s="15"/>
      <c r="Z40" s="14"/>
      <c r="AA40" s="43" t="e">
        <f t="shared" si="0"/>
        <v>#DIV/0!</v>
      </c>
      <c r="AB40" s="21" t="e">
        <f t="shared" si="1"/>
        <v>#DIV/0!</v>
      </c>
      <c r="AC40" s="21" t="e">
        <f t="shared" si="2"/>
        <v>#DIV/0!</v>
      </c>
      <c r="AD40" s="21" t="e">
        <f t="shared" si="3"/>
        <v>#DIV/0!</v>
      </c>
      <c r="AE40" s="21" t="e">
        <f t="shared" si="4"/>
        <v>#DIV/0!</v>
      </c>
      <c r="AF40" s="21" t="e">
        <f t="shared" si="7"/>
        <v>#DIV/0!</v>
      </c>
      <c r="AG40" s="20">
        <f>VLOOKUP(S40,'tabla ingresos'!$A$3:$D$15,4,FALSE)</f>
        <v>0</v>
      </c>
      <c r="AH40" s="20">
        <f t="shared" si="5"/>
        <v>0</v>
      </c>
      <c r="AI40" s="20">
        <f t="shared" si="6"/>
        <v>0</v>
      </c>
      <c r="AJ40" s="28" t="e">
        <f>VLOOKUP(AA40,score!$K$2:$L$8,2,TRUE)*AJ$2</f>
        <v>#DIV/0!</v>
      </c>
      <c r="AK40" s="28">
        <f>VLOOKUP(T40,score!$M$2:$N$8,2,FALSE)*AK$2</f>
        <v>0</v>
      </c>
      <c r="AL40" s="28">
        <f>VLOOKUP(Q40,score!$G$2:$H$8,2,TRUE)*AL$2</f>
        <v>0.1</v>
      </c>
      <c r="AM40" s="28" t="e">
        <f>VLOOKUP(AB40,score!$Y$2:$Z$8,2,TRUE)*AM$2</f>
        <v>#DIV/0!</v>
      </c>
      <c r="AN40" s="28" t="e">
        <f>VLOOKUP(AE40,score!$AE$2:$AF$8,2,TRUE)*AN$2</f>
        <v>#DIV/0!</v>
      </c>
      <c r="AO40" s="28">
        <f>VLOOKUP(O40,score!$C$2:$D$8,2,TRUE)*AO$2</f>
        <v>0.1</v>
      </c>
      <c r="AP40" s="28">
        <f>VLOOKUP(R40,score!$I$2:$J$8,2,TRUE)*AP$2</f>
        <v>0.1</v>
      </c>
      <c r="AQ40" s="28" t="e">
        <f>VLOOKUP(P40,score!$E$2:$F$8,2,FALSE)*AQ$2</f>
        <v>#N/A</v>
      </c>
      <c r="AR40" s="28">
        <f>VLOOKUP(U40,score!$O$2:$P$8,2,TRUE)*AR$2</f>
        <v>0</v>
      </c>
      <c r="AS40" s="28">
        <f>VLOOKUP(V40,score!$Q$2:$R$8,2,TRUE)*AS$2</f>
        <v>0</v>
      </c>
      <c r="AT40" s="28" t="e">
        <f>VLOOKUP(W40,score!$S$2:$T$8,2,FALSE)*AT$2</f>
        <v>#N/A</v>
      </c>
      <c r="AU40" s="28" t="e">
        <f>VLOOKUP(X40,score!$U$2:$V$4,2,FALSE)*AU$2</f>
        <v>#N/A</v>
      </c>
      <c r="AV40" s="28" t="e">
        <f>VLOOKUP(AF40,score!$AG$2:$AH$8,2,TRUE)*AV$2</f>
        <v>#DIV/0!</v>
      </c>
      <c r="AW40" s="28" t="e">
        <f>VLOOKUP(Y40,score!$W$2:$X$8,2,FALSE)*AW$2</f>
        <v>#N/A</v>
      </c>
      <c r="AX40" s="28" t="e">
        <f>VLOOKUP(AC40,score!$AA$2:$AB$8,2,TRUE)*AX$2</f>
        <v>#DIV/0!</v>
      </c>
      <c r="AY40" s="28" t="e">
        <f>VLOOKUP(AD40,score!$AC$2:$AD$8,2,TRUE)*AY$2</f>
        <v>#DIV/0!</v>
      </c>
      <c r="AZ40" s="28">
        <f>VLOOKUP(N40,score!$A$2:$B$8,2,TRUE)*AZ$2</f>
        <v>0.1</v>
      </c>
      <c r="BA40" s="29" t="e">
        <f t="shared" si="8"/>
        <v>#DIV/0!</v>
      </c>
      <c r="BB40" s="29" t="e">
        <f>VLOOKUP(BA40,score!$AJ$2:$AK$7,2,TRUE)</f>
        <v>#DIV/0!</v>
      </c>
    </row>
    <row r="41" spans="1:54" x14ac:dyDescent="0.3">
      <c r="A41" s="10"/>
      <c r="B41" s="11"/>
      <c r="C41" s="12"/>
      <c r="D41" s="14"/>
      <c r="E41" s="12"/>
      <c r="F41" s="14"/>
      <c r="G41" s="14"/>
      <c r="H41" s="14"/>
      <c r="I41" s="14"/>
      <c r="J41" s="14"/>
      <c r="K41" s="14"/>
      <c r="L41" s="14"/>
      <c r="M41" s="14"/>
      <c r="N41" s="13"/>
      <c r="O41" s="13"/>
      <c r="P41" s="12"/>
      <c r="Q41" s="12"/>
      <c r="R41" s="12"/>
      <c r="S41" s="12"/>
      <c r="T41" s="12"/>
      <c r="U41" s="12"/>
      <c r="V41" s="12"/>
      <c r="W41" s="17"/>
      <c r="X41" s="17"/>
      <c r="Y41" s="15"/>
      <c r="Z41" s="14"/>
      <c r="AA41" s="43" t="e">
        <f t="shared" si="0"/>
        <v>#DIV/0!</v>
      </c>
      <c r="AB41" s="21" t="e">
        <f t="shared" si="1"/>
        <v>#DIV/0!</v>
      </c>
      <c r="AC41" s="21" t="e">
        <f t="shared" si="2"/>
        <v>#DIV/0!</v>
      </c>
      <c r="AD41" s="21" t="e">
        <f t="shared" si="3"/>
        <v>#DIV/0!</v>
      </c>
      <c r="AE41" s="21" t="e">
        <f t="shared" si="4"/>
        <v>#DIV/0!</v>
      </c>
      <c r="AF41" s="21" t="e">
        <f t="shared" si="7"/>
        <v>#DIV/0!</v>
      </c>
      <c r="AG41" s="20">
        <f>VLOOKUP(S41,'tabla ingresos'!$A$3:$D$15,4,FALSE)</f>
        <v>0</v>
      </c>
      <c r="AH41" s="20">
        <f t="shared" si="5"/>
        <v>0</v>
      </c>
      <c r="AI41" s="20">
        <f t="shared" si="6"/>
        <v>0</v>
      </c>
      <c r="AJ41" s="28" t="e">
        <f>VLOOKUP(AA41,score!$K$2:$L$8,2,TRUE)*AJ$2</f>
        <v>#DIV/0!</v>
      </c>
      <c r="AK41" s="28">
        <f>VLOOKUP(T41,score!$M$2:$N$8,2,FALSE)*AK$2</f>
        <v>0</v>
      </c>
      <c r="AL41" s="28">
        <f>VLOOKUP(Q41,score!$G$2:$H$8,2,TRUE)*AL$2</f>
        <v>0.1</v>
      </c>
      <c r="AM41" s="28" t="e">
        <f>VLOOKUP(AB41,score!$Y$2:$Z$8,2,TRUE)*AM$2</f>
        <v>#DIV/0!</v>
      </c>
      <c r="AN41" s="28" t="e">
        <f>VLOOKUP(AE41,score!$AE$2:$AF$8,2,TRUE)*AN$2</f>
        <v>#DIV/0!</v>
      </c>
      <c r="AO41" s="28">
        <f>VLOOKUP(O41,score!$C$2:$D$8,2,TRUE)*AO$2</f>
        <v>0.1</v>
      </c>
      <c r="AP41" s="28">
        <f>VLOOKUP(R41,score!$I$2:$J$8,2,TRUE)*AP$2</f>
        <v>0.1</v>
      </c>
      <c r="AQ41" s="28" t="e">
        <f>VLOOKUP(P41,score!$E$2:$F$8,2,FALSE)*AQ$2</f>
        <v>#N/A</v>
      </c>
      <c r="AR41" s="28">
        <f>VLOOKUP(U41,score!$O$2:$P$8,2,TRUE)*AR$2</f>
        <v>0</v>
      </c>
      <c r="AS41" s="28">
        <f>VLOOKUP(V41,score!$Q$2:$R$8,2,TRUE)*AS$2</f>
        <v>0</v>
      </c>
      <c r="AT41" s="28" t="e">
        <f>VLOOKUP(W41,score!$S$2:$T$8,2,FALSE)*AT$2</f>
        <v>#N/A</v>
      </c>
      <c r="AU41" s="28" t="e">
        <f>VLOOKUP(X41,score!$U$2:$V$4,2,FALSE)*AU$2</f>
        <v>#N/A</v>
      </c>
      <c r="AV41" s="28" t="e">
        <f>VLOOKUP(AF41,score!$AG$2:$AH$8,2,TRUE)*AV$2</f>
        <v>#DIV/0!</v>
      </c>
      <c r="AW41" s="28" t="e">
        <f>VLOOKUP(Y41,score!$W$2:$X$8,2,FALSE)*AW$2</f>
        <v>#N/A</v>
      </c>
      <c r="AX41" s="28" t="e">
        <f>VLOOKUP(AC41,score!$AA$2:$AB$8,2,TRUE)*AX$2</f>
        <v>#DIV/0!</v>
      </c>
      <c r="AY41" s="28" t="e">
        <f>VLOOKUP(AD41,score!$AC$2:$AD$8,2,TRUE)*AY$2</f>
        <v>#DIV/0!</v>
      </c>
      <c r="AZ41" s="28">
        <f>VLOOKUP(N41,score!$A$2:$B$8,2,TRUE)*AZ$2</f>
        <v>0.1</v>
      </c>
      <c r="BA41" s="29" t="e">
        <f t="shared" si="8"/>
        <v>#DIV/0!</v>
      </c>
      <c r="BB41" s="29" t="e">
        <f>VLOOKUP(BA41,score!$AJ$2:$AK$7,2,TRUE)</f>
        <v>#DIV/0!</v>
      </c>
    </row>
    <row r="42" spans="1:54" x14ac:dyDescent="0.3">
      <c r="A42" s="10"/>
      <c r="B42" s="11"/>
      <c r="C42" s="12"/>
      <c r="D42" s="14"/>
      <c r="E42" s="12"/>
      <c r="F42" s="14"/>
      <c r="G42" s="14"/>
      <c r="H42" s="14"/>
      <c r="I42" s="14"/>
      <c r="J42" s="14"/>
      <c r="K42" s="14"/>
      <c r="L42" s="14"/>
      <c r="M42" s="14"/>
      <c r="N42" s="13"/>
      <c r="O42" s="13"/>
      <c r="P42" s="12"/>
      <c r="Q42" s="12"/>
      <c r="R42" s="12"/>
      <c r="S42" s="12"/>
      <c r="T42" s="12"/>
      <c r="U42" s="12"/>
      <c r="V42" s="12"/>
      <c r="W42" s="17"/>
      <c r="X42" s="17"/>
      <c r="Y42" s="15"/>
      <c r="Z42" s="14"/>
      <c r="AA42" s="43" t="e">
        <f t="shared" si="0"/>
        <v>#DIV/0!</v>
      </c>
      <c r="AB42" s="21" t="e">
        <f t="shared" si="1"/>
        <v>#DIV/0!</v>
      </c>
      <c r="AC42" s="21" t="e">
        <f t="shared" si="2"/>
        <v>#DIV/0!</v>
      </c>
      <c r="AD42" s="21" t="e">
        <f t="shared" si="3"/>
        <v>#DIV/0!</v>
      </c>
      <c r="AE42" s="21" t="e">
        <f t="shared" si="4"/>
        <v>#DIV/0!</v>
      </c>
      <c r="AF42" s="21" t="e">
        <f t="shared" si="7"/>
        <v>#DIV/0!</v>
      </c>
      <c r="AG42" s="20">
        <f>VLOOKUP(S42,'tabla ingresos'!$A$3:$D$15,4,FALSE)</f>
        <v>0</v>
      </c>
      <c r="AH42" s="20">
        <f t="shared" si="5"/>
        <v>0</v>
      </c>
      <c r="AI42" s="20">
        <f t="shared" si="6"/>
        <v>0</v>
      </c>
      <c r="AJ42" s="28" t="e">
        <f>VLOOKUP(AA42,score!$K$2:$L$8,2,TRUE)*AJ$2</f>
        <v>#DIV/0!</v>
      </c>
      <c r="AK42" s="28">
        <f>VLOOKUP(T42,score!$M$2:$N$8,2,FALSE)*AK$2</f>
        <v>0</v>
      </c>
      <c r="AL42" s="28">
        <f>VLOOKUP(Q42,score!$G$2:$H$8,2,TRUE)*AL$2</f>
        <v>0.1</v>
      </c>
      <c r="AM42" s="28" t="e">
        <f>VLOOKUP(AB42,score!$Y$2:$Z$8,2,TRUE)*AM$2</f>
        <v>#DIV/0!</v>
      </c>
      <c r="AN42" s="28" t="e">
        <f>VLOOKUP(AE42,score!$AE$2:$AF$8,2,TRUE)*AN$2</f>
        <v>#DIV/0!</v>
      </c>
      <c r="AO42" s="28">
        <f>VLOOKUP(O42,score!$C$2:$D$8,2,TRUE)*AO$2</f>
        <v>0.1</v>
      </c>
      <c r="AP42" s="28">
        <f>VLOOKUP(R42,score!$I$2:$J$8,2,TRUE)*AP$2</f>
        <v>0.1</v>
      </c>
      <c r="AQ42" s="28" t="e">
        <f>VLOOKUP(P42,score!$E$2:$F$8,2,FALSE)*AQ$2</f>
        <v>#N/A</v>
      </c>
      <c r="AR42" s="28">
        <f>VLOOKUP(U42,score!$O$2:$P$8,2,TRUE)*AR$2</f>
        <v>0</v>
      </c>
      <c r="AS42" s="28">
        <f>VLOOKUP(V42,score!$Q$2:$R$8,2,TRUE)*AS$2</f>
        <v>0</v>
      </c>
      <c r="AT42" s="28" t="e">
        <f>VLOOKUP(W42,score!$S$2:$T$8,2,FALSE)*AT$2</f>
        <v>#N/A</v>
      </c>
      <c r="AU42" s="28" t="e">
        <f>VLOOKUP(X42,score!$U$2:$V$4,2,FALSE)*AU$2</f>
        <v>#N/A</v>
      </c>
      <c r="AV42" s="28" t="e">
        <f>VLOOKUP(AF42,score!$AG$2:$AH$8,2,TRUE)*AV$2</f>
        <v>#DIV/0!</v>
      </c>
      <c r="AW42" s="28" t="e">
        <f>VLOOKUP(Y42,score!$W$2:$X$8,2,FALSE)*AW$2</f>
        <v>#N/A</v>
      </c>
      <c r="AX42" s="28" t="e">
        <f>VLOOKUP(AC42,score!$AA$2:$AB$8,2,TRUE)*AX$2</f>
        <v>#DIV/0!</v>
      </c>
      <c r="AY42" s="28" t="e">
        <f>VLOOKUP(AD42,score!$AC$2:$AD$8,2,TRUE)*AY$2</f>
        <v>#DIV/0!</v>
      </c>
      <c r="AZ42" s="28">
        <f>VLOOKUP(N42,score!$A$2:$B$8,2,TRUE)*AZ$2</f>
        <v>0.1</v>
      </c>
      <c r="BA42" s="29" t="e">
        <f t="shared" si="8"/>
        <v>#DIV/0!</v>
      </c>
      <c r="BB42" s="29" t="e">
        <f>VLOOKUP(BA42,score!$AJ$2:$AK$7,2,TRUE)</f>
        <v>#DIV/0!</v>
      </c>
    </row>
    <row r="43" spans="1:54" x14ac:dyDescent="0.3">
      <c r="A43" s="10"/>
      <c r="B43" s="11"/>
      <c r="C43" s="12"/>
      <c r="D43" s="14"/>
      <c r="E43" s="12"/>
      <c r="F43" s="14"/>
      <c r="G43" s="14"/>
      <c r="H43" s="14"/>
      <c r="I43" s="14"/>
      <c r="J43" s="14"/>
      <c r="K43" s="14"/>
      <c r="L43" s="14"/>
      <c r="M43" s="14"/>
      <c r="N43" s="13"/>
      <c r="O43" s="13"/>
      <c r="P43" s="12"/>
      <c r="Q43" s="12"/>
      <c r="R43" s="12"/>
      <c r="S43" s="12"/>
      <c r="T43" s="12"/>
      <c r="U43" s="12"/>
      <c r="V43" s="12"/>
      <c r="W43" s="17"/>
      <c r="X43" s="17"/>
      <c r="Y43" s="15"/>
      <c r="Z43" s="14"/>
      <c r="AA43" s="43" t="e">
        <f t="shared" si="0"/>
        <v>#DIV/0!</v>
      </c>
      <c r="AB43" s="21" t="e">
        <f t="shared" si="1"/>
        <v>#DIV/0!</v>
      </c>
      <c r="AC43" s="21" t="e">
        <f t="shared" si="2"/>
        <v>#DIV/0!</v>
      </c>
      <c r="AD43" s="21" t="e">
        <f t="shared" si="3"/>
        <v>#DIV/0!</v>
      </c>
      <c r="AE43" s="21" t="e">
        <f t="shared" si="4"/>
        <v>#DIV/0!</v>
      </c>
      <c r="AF43" s="21" t="e">
        <f t="shared" si="7"/>
        <v>#DIV/0!</v>
      </c>
      <c r="AG43" s="20">
        <f>VLOOKUP(S43,'tabla ingresos'!$A$3:$D$15,4,FALSE)</f>
        <v>0</v>
      </c>
      <c r="AH43" s="20">
        <f t="shared" si="5"/>
        <v>0</v>
      </c>
      <c r="AI43" s="20">
        <f t="shared" si="6"/>
        <v>0</v>
      </c>
      <c r="AJ43" s="28" t="e">
        <f>VLOOKUP(AA43,score!$K$2:$L$8,2,TRUE)*AJ$2</f>
        <v>#DIV/0!</v>
      </c>
      <c r="AK43" s="28">
        <f>VLOOKUP(T43,score!$M$2:$N$8,2,FALSE)*AK$2</f>
        <v>0</v>
      </c>
      <c r="AL43" s="28">
        <f>VLOOKUP(Q43,score!$G$2:$H$8,2,TRUE)*AL$2</f>
        <v>0.1</v>
      </c>
      <c r="AM43" s="28" t="e">
        <f>VLOOKUP(AB43,score!$Y$2:$Z$8,2,TRUE)*AM$2</f>
        <v>#DIV/0!</v>
      </c>
      <c r="AN43" s="28" t="e">
        <f>VLOOKUP(AE43,score!$AE$2:$AF$8,2,TRUE)*AN$2</f>
        <v>#DIV/0!</v>
      </c>
      <c r="AO43" s="28">
        <f>VLOOKUP(O43,score!$C$2:$D$8,2,TRUE)*AO$2</f>
        <v>0.1</v>
      </c>
      <c r="AP43" s="28">
        <f>VLOOKUP(R43,score!$I$2:$J$8,2,TRUE)*AP$2</f>
        <v>0.1</v>
      </c>
      <c r="AQ43" s="28" t="e">
        <f>VLOOKUP(P43,score!$E$2:$F$8,2,FALSE)*AQ$2</f>
        <v>#N/A</v>
      </c>
      <c r="AR43" s="28">
        <f>VLOOKUP(U43,score!$O$2:$P$8,2,TRUE)*AR$2</f>
        <v>0</v>
      </c>
      <c r="AS43" s="28">
        <f>VLOOKUP(V43,score!$Q$2:$R$8,2,TRUE)*AS$2</f>
        <v>0</v>
      </c>
      <c r="AT43" s="28" t="e">
        <f>VLOOKUP(W43,score!$S$2:$T$8,2,FALSE)*AT$2</f>
        <v>#N/A</v>
      </c>
      <c r="AU43" s="28" t="e">
        <f>VLOOKUP(X43,score!$U$2:$V$4,2,FALSE)*AU$2</f>
        <v>#N/A</v>
      </c>
      <c r="AV43" s="28" t="e">
        <f>VLOOKUP(AF43,score!$AG$2:$AH$8,2,TRUE)*AV$2</f>
        <v>#DIV/0!</v>
      </c>
      <c r="AW43" s="28" t="e">
        <f>VLOOKUP(Y43,score!$W$2:$X$8,2,FALSE)*AW$2</f>
        <v>#N/A</v>
      </c>
      <c r="AX43" s="28" t="e">
        <f>VLOOKUP(AC43,score!$AA$2:$AB$8,2,TRUE)*AX$2</f>
        <v>#DIV/0!</v>
      </c>
      <c r="AY43" s="28" t="e">
        <f>VLOOKUP(AD43,score!$AC$2:$AD$8,2,TRUE)*AY$2</f>
        <v>#DIV/0!</v>
      </c>
      <c r="AZ43" s="28">
        <f>VLOOKUP(N43,score!$A$2:$B$8,2,TRUE)*AZ$2</f>
        <v>0.1</v>
      </c>
      <c r="BA43" s="29" t="e">
        <f t="shared" si="8"/>
        <v>#DIV/0!</v>
      </c>
      <c r="BB43" s="29" t="e">
        <f>VLOOKUP(BA43,score!$AJ$2:$AK$7,2,TRUE)</f>
        <v>#DIV/0!</v>
      </c>
    </row>
    <row r="44" spans="1:54" x14ac:dyDescent="0.3">
      <c r="A44" s="10"/>
      <c r="B44" s="11"/>
      <c r="C44" s="12"/>
      <c r="D44" s="14"/>
      <c r="E44" s="12"/>
      <c r="F44" s="14"/>
      <c r="G44" s="14"/>
      <c r="H44" s="14"/>
      <c r="I44" s="14"/>
      <c r="J44" s="14"/>
      <c r="K44" s="14"/>
      <c r="L44" s="14"/>
      <c r="M44" s="14"/>
      <c r="N44" s="13"/>
      <c r="O44" s="13"/>
      <c r="P44" s="12"/>
      <c r="Q44" s="12"/>
      <c r="R44" s="12"/>
      <c r="S44" s="12"/>
      <c r="T44" s="12"/>
      <c r="U44" s="12"/>
      <c r="V44" s="12"/>
      <c r="W44" s="17"/>
      <c r="X44" s="17"/>
      <c r="Y44" s="15"/>
      <c r="Z44" s="14"/>
      <c r="AA44" s="43" t="e">
        <f t="shared" si="0"/>
        <v>#DIV/0!</v>
      </c>
      <c r="AB44" s="21" t="e">
        <f t="shared" si="1"/>
        <v>#DIV/0!</v>
      </c>
      <c r="AC44" s="21" t="e">
        <f t="shared" si="2"/>
        <v>#DIV/0!</v>
      </c>
      <c r="AD44" s="21" t="e">
        <f t="shared" si="3"/>
        <v>#DIV/0!</v>
      </c>
      <c r="AE44" s="21" t="e">
        <f t="shared" si="4"/>
        <v>#DIV/0!</v>
      </c>
      <c r="AF44" s="21" t="e">
        <f t="shared" si="7"/>
        <v>#DIV/0!</v>
      </c>
      <c r="AG44" s="20">
        <f>VLOOKUP(S44,'tabla ingresos'!$A$3:$D$15,4,FALSE)</f>
        <v>0</v>
      </c>
      <c r="AH44" s="20">
        <f t="shared" si="5"/>
        <v>0</v>
      </c>
      <c r="AI44" s="20">
        <f t="shared" si="6"/>
        <v>0</v>
      </c>
      <c r="AJ44" s="28" t="e">
        <f>VLOOKUP(AA44,score!$K$2:$L$8,2,TRUE)*AJ$2</f>
        <v>#DIV/0!</v>
      </c>
      <c r="AK44" s="28">
        <f>VLOOKUP(T44,score!$M$2:$N$8,2,FALSE)*AK$2</f>
        <v>0</v>
      </c>
      <c r="AL44" s="28">
        <f>VLOOKUP(Q44,score!$G$2:$H$8,2,TRUE)*AL$2</f>
        <v>0.1</v>
      </c>
      <c r="AM44" s="28" t="e">
        <f>VLOOKUP(AB44,score!$Y$2:$Z$8,2,TRUE)*AM$2</f>
        <v>#DIV/0!</v>
      </c>
      <c r="AN44" s="28" t="e">
        <f>VLOOKUP(AE44,score!$AE$2:$AF$8,2,TRUE)*AN$2</f>
        <v>#DIV/0!</v>
      </c>
      <c r="AO44" s="28">
        <f>VLOOKUP(O44,score!$C$2:$D$8,2,TRUE)*AO$2</f>
        <v>0.1</v>
      </c>
      <c r="AP44" s="28">
        <f>VLOOKUP(R44,score!$I$2:$J$8,2,TRUE)*AP$2</f>
        <v>0.1</v>
      </c>
      <c r="AQ44" s="28" t="e">
        <f>VLOOKUP(P44,score!$E$2:$F$8,2,FALSE)*AQ$2</f>
        <v>#N/A</v>
      </c>
      <c r="AR44" s="28">
        <f>VLOOKUP(U44,score!$O$2:$P$8,2,TRUE)*AR$2</f>
        <v>0</v>
      </c>
      <c r="AS44" s="28">
        <f>VLOOKUP(V44,score!$Q$2:$R$8,2,TRUE)*AS$2</f>
        <v>0</v>
      </c>
      <c r="AT44" s="28" t="e">
        <f>VLOOKUP(W44,score!$S$2:$T$8,2,FALSE)*AT$2</f>
        <v>#N/A</v>
      </c>
      <c r="AU44" s="28" t="e">
        <f>VLOOKUP(X44,score!$U$2:$V$4,2,FALSE)*AU$2</f>
        <v>#N/A</v>
      </c>
      <c r="AV44" s="28" t="e">
        <f>VLOOKUP(AF44,score!$AG$2:$AH$8,2,TRUE)*AV$2</f>
        <v>#DIV/0!</v>
      </c>
      <c r="AW44" s="28" t="e">
        <f>VLOOKUP(Y44,score!$W$2:$X$8,2,FALSE)*AW$2</f>
        <v>#N/A</v>
      </c>
      <c r="AX44" s="28" t="e">
        <f>VLOOKUP(AC44,score!$AA$2:$AB$8,2,TRUE)*AX$2</f>
        <v>#DIV/0!</v>
      </c>
      <c r="AY44" s="28" t="e">
        <f>VLOOKUP(AD44,score!$AC$2:$AD$8,2,TRUE)*AY$2</f>
        <v>#DIV/0!</v>
      </c>
      <c r="AZ44" s="28">
        <f>VLOOKUP(N44,score!$A$2:$B$8,2,TRUE)*AZ$2</f>
        <v>0.1</v>
      </c>
      <c r="BA44" s="29" t="e">
        <f t="shared" si="8"/>
        <v>#DIV/0!</v>
      </c>
      <c r="BB44" s="29" t="e">
        <f>VLOOKUP(BA44,score!$AJ$2:$AK$7,2,TRUE)</f>
        <v>#DIV/0!</v>
      </c>
    </row>
    <row r="45" spans="1:54" x14ac:dyDescent="0.3">
      <c r="A45" s="10"/>
      <c r="B45" s="11"/>
      <c r="C45" s="12"/>
      <c r="D45" s="14"/>
      <c r="E45" s="12"/>
      <c r="F45" s="14"/>
      <c r="G45" s="14"/>
      <c r="H45" s="14"/>
      <c r="I45" s="14"/>
      <c r="J45" s="14"/>
      <c r="K45" s="14"/>
      <c r="L45" s="14"/>
      <c r="M45" s="14"/>
      <c r="N45" s="13"/>
      <c r="O45" s="13"/>
      <c r="P45" s="12"/>
      <c r="Q45" s="12"/>
      <c r="R45" s="12"/>
      <c r="S45" s="12"/>
      <c r="T45" s="12"/>
      <c r="U45" s="12"/>
      <c r="V45" s="12"/>
      <c r="W45" s="17"/>
      <c r="X45" s="17"/>
      <c r="Y45" s="15"/>
      <c r="Z45" s="14"/>
      <c r="AA45" s="43" t="e">
        <f t="shared" si="0"/>
        <v>#DIV/0!</v>
      </c>
      <c r="AB45" s="21" t="e">
        <f t="shared" si="1"/>
        <v>#DIV/0!</v>
      </c>
      <c r="AC45" s="21" t="e">
        <f t="shared" si="2"/>
        <v>#DIV/0!</v>
      </c>
      <c r="AD45" s="21" t="e">
        <f t="shared" si="3"/>
        <v>#DIV/0!</v>
      </c>
      <c r="AE45" s="21" t="e">
        <f t="shared" si="4"/>
        <v>#DIV/0!</v>
      </c>
      <c r="AF45" s="21" t="e">
        <f t="shared" si="7"/>
        <v>#DIV/0!</v>
      </c>
      <c r="AG45" s="20">
        <f>VLOOKUP(S45,'tabla ingresos'!$A$3:$D$15,4,FALSE)</f>
        <v>0</v>
      </c>
      <c r="AH45" s="20">
        <f t="shared" si="5"/>
        <v>0</v>
      </c>
      <c r="AI45" s="20">
        <f t="shared" si="6"/>
        <v>0</v>
      </c>
      <c r="AJ45" s="28" t="e">
        <f>VLOOKUP(AA45,score!$K$2:$L$8,2,TRUE)*AJ$2</f>
        <v>#DIV/0!</v>
      </c>
      <c r="AK45" s="28">
        <f>VLOOKUP(T45,score!$M$2:$N$8,2,FALSE)*AK$2</f>
        <v>0</v>
      </c>
      <c r="AL45" s="28">
        <f>VLOOKUP(Q45,score!$G$2:$H$8,2,TRUE)*AL$2</f>
        <v>0.1</v>
      </c>
      <c r="AM45" s="28" t="e">
        <f>VLOOKUP(AB45,score!$Y$2:$Z$8,2,TRUE)*AM$2</f>
        <v>#DIV/0!</v>
      </c>
      <c r="AN45" s="28" t="e">
        <f>VLOOKUP(AE45,score!$AE$2:$AF$8,2,TRUE)*AN$2</f>
        <v>#DIV/0!</v>
      </c>
      <c r="AO45" s="28">
        <f>VLOOKUP(O45,score!$C$2:$D$8,2,TRUE)*AO$2</f>
        <v>0.1</v>
      </c>
      <c r="AP45" s="28">
        <f>VLOOKUP(R45,score!$I$2:$J$8,2,TRUE)*AP$2</f>
        <v>0.1</v>
      </c>
      <c r="AQ45" s="28" t="e">
        <f>VLOOKUP(P45,score!$E$2:$F$8,2,FALSE)*AQ$2</f>
        <v>#N/A</v>
      </c>
      <c r="AR45" s="28">
        <f>VLOOKUP(U45,score!$O$2:$P$8,2,TRUE)*AR$2</f>
        <v>0</v>
      </c>
      <c r="AS45" s="28">
        <f>VLOOKUP(V45,score!$Q$2:$R$8,2,TRUE)*AS$2</f>
        <v>0</v>
      </c>
      <c r="AT45" s="28" t="e">
        <f>VLOOKUP(W45,score!$S$2:$T$8,2,FALSE)*AT$2</f>
        <v>#N/A</v>
      </c>
      <c r="AU45" s="28" t="e">
        <f>VLOOKUP(X45,score!$U$2:$V$4,2,FALSE)*AU$2</f>
        <v>#N/A</v>
      </c>
      <c r="AV45" s="28" t="e">
        <f>VLOOKUP(AF45,score!$AG$2:$AH$8,2,TRUE)*AV$2</f>
        <v>#DIV/0!</v>
      </c>
      <c r="AW45" s="28" t="e">
        <f>VLOOKUP(Y45,score!$W$2:$X$8,2,FALSE)*AW$2</f>
        <v>#N/A</v>
      </c>
      <c r="AX45" s="28" t="e">
        <f>VLOOKUP(AC45,score!$AA$2:$AB$8,2,TRUE)*AX$2</f>
        <v>#DIV/0!</v>
      </c>
      <c r="AY45" s="28" t="e">
        <f>VLOOKUP(AD45,score!$AC$2:$AD$8,2,TRUE)*AY$2</f>
        <v>#DIV/0!</v>
      </c>
      <c r="AZ45" s="28">
        <f>VLOOKUP(N45,score!$A$2:$B$8,2,TRUE)*AZ$2</f>
        <v>0.1</v>
      </c>
      <c r="BA45" s="29" t="e">
        <f t="shared" si="8"/>
        <v>#DIV/0!</v>
      </c>
      <c r="BB45" s="29" t="e">
        <f>VLOOKUP(BA45,score!$AJ$2:$AK$7,2,TRUE)</f>
        <v>#DIV/0!</v>
      </c>
    </row>
    <row r="46" spans="1:54" x14ac:dyDescent="0.3">
      <c r="A46" s="10"/>
      <c r="B46" s="11"/>
      <c r="C46" s="12"/>
      <c r="D46" s="14"/>
      <c r="E46" s="12"/>
      <c r="F46" s="14"/>
      <c r="G46" s="14"/>
      <c r="H46" s="14"/>
      <c r="I46" s="14"/>
      <c r="J46" s="14"/>
      <c r="K46" s="14"/>
      <c r="L46" s="14"/>
      <c r="M46" s="14"/>
      <c r="N46" s="13"/>
      <c r="O46" s="13"/>
      <c r="P46" s="12"/>
      <c r="Q46" s="12"/>
      <c r="R46" s="12"/>
      <c r="S46" s="12"/>
      <c r="T46" s="12"/>
      <c r="U46" s="12"/>
      <c r="V46" s="12"/>
      <c r="W46" s="17"/>
      <c r="X46" s="17"/>
      <c r="Y46" s="15"/>
      <c r="Z46" s="14"/>
      <c r="AA46" s="43" t="e">
        <f t="shared" si="0"/>
        <v>#DIV/0!</v>
      </c>
      <c r="AB46" s="21" t="e">
        <f t="shared" si="1"/>
        <v>#DIV/0!</v>
      </c>
      <c r="AC46" s="21" t="e">
        <f t="shared" si="2"/>
        <v>#DIV/0!</v>
      </c>
      <c r="AD46" s="21" t="e">
        <f t="shared" si="3"/>
        <v>#DIV/0!</v>
      </c>
      <c r="AE46" s="21" t="e">
        <f t="shared" si="4"/>
        <v>#DIV/0!</v>
      </c>
      <c r="AF46" s="21" t="e">
        <f t="shared" si="7"/>
        <v>#DIV/0!</v>
      </c>
      <c r="AG46" s="20">
        <f>VLOOKUP(S46,'tabla ingresos'!$A$3:$D$15,4,FALSE)</f>
        <v>0</v>
      </c>
      <c r="AH46" s="20">
        <f t="shared" si="5"/>
        <v>0</v>
      </c>
      <c r="AI46" s="20">
        <f t="shared" si="6"/>
        <v>0</v>
      </c>
      <c r="AJ46" s="28" t="e">
        <f>VLOOKUP(AA46,score!$K$2:$L$8,2,TRUE)*AJ$2</f>
        <v>#DIV/0!</v>
      </c>
      <c r="AK46" s="28">
        <f>VLOOKUP(T46,score!$M$2:$N$8,2,FALSE)*AK$2</f>
        <v>0</v>
      </c>
      <c r="AL46" s="28">
        <f>VLOOKUP(Q46,score!$G$2:$H$8,2,TRUE)*AL$2</f>
        <v>0.1</v>
      </c>
      <c r="AM46" s="28" t="e">
        <f>VLOOKUP(AB46,score!$Y$2:$Z$8,2,TRUE)*AM$2</f>
        <v>#DIV/0!</v>
      </c>
      <c r="AN46" s="28" t="e">
        <f>VLOOKUP(AE46,score!$AE$2:$AF$8,2,TRUE)*AN$2</f>
        <v>#DIV/0!</v>
      </c>
      <c r="AO46" s="28">
        <f>VLOOKUP(O46,score!$C$2:$D$8,2,TRUE)*AO$2</f>
        <v>0.1</v>
      </c>
      <c r="AP46" s="28">
        <f>VLOOKUP(R46,score!$I$2:$J$8,2,TRUE)*AP$2</f>
        <v>0.1</v>
      </c>
      <c r="AQ46" s="28" t="e">
        <f>VLOOKUP(P46,score!$E$2:$F$8,2,FALSE)*AQ$2</f>
        <v>#N/A</v>
      </c>
      <c r="AR46" s="28">
        <f>VLOOKUP(U46,score!$O$2:$P$8,2,TRUE)*AR$2</f>
        <v>0</v>
      </c>
      <c r="AS46" s="28">
        <f>VLOOKUP(V46,score!$Q$2:$R$8,2,TRUE)*AS$2</f>
        <v>0</v>
      </c>
      <c r="AT46" s="28" t="e">
        <f>VLOOKUP(W46,score!$S$2:$T$8,2,FALSE)*AT$2</f>
        <v>#N/A</v>
      </c>
      <c r="AU46" s="28" t="e">
        <f>VLOOKUP(X46,score!$U$2:$V$4,2,FALSE)*AU$2</f>
        <v>#N/A</v>
      </c>
      <c r="AV46" s="28" t="e">
        <f>VLOOKUP(AF46,score!$AG$2:$AH$8,2,TRUE)*AV$2</f>
        <v>#DIV/0!</v>
      </c>
      <c r="AW46" s="28" t="e">
        <f>VLOOKUP(Y46,score!$W$2:$X$8,2,FALSE)*AW$2</f>
        <v>#N/A</v>
      </c>
      <c r="AX46" s="28" t="e">
        <f>VLOOKUP(AC46,score!$AA$2:$AB$8,2,TRUE)*AX$2</f>
        <v>#DIV/0!</v>
      </c>
      <c r="AY46" s="28" t="e">
        <f>VLOOKUP(AD46,score!$AC$2:$AD$8,2,TRUE)*AY$2</f>
        <v>#DIV/0!</v>
      </c>
      <c r="AZ46" s="28">
        <f>VLOOKUP(N46,score!$A$2:$B$8,2,TRUE)*AZ$2</f>
        <v>0.1</v>
      </c>
      <c r="BA46" s="29" t="e">
        <f t="shared" si="8"/>
        <v>#DIV/0!</v>
      </c>
      <c r="BB46" s="29" t="e">
        <f>VLOOKUP(BA46,score!$AJ$2:$AK$7,2,TRUE)</f>
        <v>#DIV/0!</v>
      </c>
    </row>
    <row r="47" spans="1:54" x14ac:dyDescent="0.3">
      <c r="A47" s="10"/>
      <c r="B47" s="11"/>
      <c r="C47" s="12"/>
      <c r="D47" s="14"/>
      <c r="E47" s="12"/>
      <c r="F47" s="14"/>
      <c r="G47" s="14"/>
      <c r="H47" s="14"/>
      <c r="I47" s="14"/>
      <c r="J47" s="14"/>
      <c r="K47" s="14"/>
      <c r="L47" s="14"/>
      <c r="M47" s="14"/>
      <c r="N47" s="13"/>
      <c r="O47" s="13"/>
      <c r="P47" s="12"/>
      <c r="Q47" s="12"/>
      <c r="R47" s="12"/>
      <c r="S47" s="12"/>
      <c r="T47" s="12"/>
      <c r="U47" s="12"/>
      <c r="V47" s="12"/>
      <c r="W47" s="17"/>
      <c r="X47" s="17"/>
      <c r="Y47" s="15"/>
      <c r="Z47" s="14"/>
      <c r="AA47" s="43" t="e">
        <f t="shared" si="0"/>
        <v>#DIV/0!</v>
      </c>
      <c r="AB47" s="21" t="e">
        <f t="shared" si="1"/>
        <v>#DIV/0!</v>
      </c>
      <c r="AC47" s="21" t="e">
        <f t="shared" si="2"/>
        <v>#DIV/0!</v>
      </c>
      <c r="AD47" s="21" t="e">
        <f t="shared" si="3"/>
        <v>#DIV/0!</v>
      </c>
      <c r="AE47" s="21" t="e">
        <f t="shared" si="4"/>
        <v>#DIV/0!</v>
      </c>
      <c r="AF47" s="21" t="e">
        <f t="shared" si="7"/>
        <v>#DIV/0!</v>
      </c>
      <c r="AG47" s="20">
        <f>VLOOKUP(S47,'tabla ingresos'!$A$3:$D$15,4,FALSE)</f>
        <v>0</v>
      </c>
      <c r="AH47" s="20">
        <f t="shared" si="5"/>
        <v>0</v>
      </c>
      <c r="AI47" s="20">
        <f t="shared" si="6"/>
        <v>0</v>
      </c>
      <c r="AJ47" s="28" t="e">
        <f>VLOOKUP(AA47,score!$K$2:$L$8,2,TRUE)*AJ$2</f>
        <v>#DIV/0!</v>
      </c>
      <c r="AK47" s="28">
        <f>VLOOKUP(T47,score!$M$2:$N$8,2,FALSE)*AK$2</f>
        <v>0</v>
      </c>
      <c r="AL47" s="28">
        <f>VLOOKUP(Q47,score!$G$2:$H$8,2,TRUE)*AL$2</f>
        <v>0.1</v>
      </c>
      <c r="AM47" s="28" t="e">
        <f>VLOOKUP(AB47,score!$Y$2:$Z$8,2,TRUE)*AM$2</f>
        <v>#DIV/0!</v>
      </c>
      <c r="AN47" s="28" t="e">
        <f>VLOOKUP(AE47,score!$AE$2:$AF$8,2,TRUE)*AN$2</f>
        <v>#DIV/0!</v>
      </c>
      <c r="AO47" s="28">
        <f>VLOOKUP(O47,score!$C$2:$D$8,2,TRUE)*AO$2</f>
        <v>0.1</v>
      </c>
      <c r="AP47" s="28">
        <f>VLOOKUP(R47,score!$I$2:$J$8,2,TRUE)*AP$2</f>
        <v>0.1</v>
      </c>
      <c r="AQ47" s="28" t="e">
        <f>VLOOKUP(P47,score!$E$2:$F$8,2,FALSE)*AQ$2</f>
        <v>#N/A</v>
      </c>
      <c r="AR47" s="28">
        <f>VLOOKUP(U47,score!$O$2:$P$8,2,TRUE)*AR$2</f>
        <v>0</v>
      </c>
      <c r="AS47" s="28">
        <f>VLOOKUP(V47,score!$Q$2:$R$8,2,TRUE)*AS$2</f>
        <v>0</v>
      </c>
      <c r="AT47" s="28" t="e">
        <f>VLOOKUP(W47,score!$S$2:$T$8,2,FALSE)*AT$2</f>
        <v>#N/A</v>
      </c>
      <c r="AU47" s="28" t="e">
        <f>VLOOKUP(X47,score!$U$2:$V$4,2,FALSE)*AU$2</f>
        <v>#N/A</v>
      </c>
      <c r="AV47" s="28" t="e">
        <f>VLOOKUP(AF47,score!$AG$2:$AH$8,2,TRUE)*AV$2</f>
        <v>#DIV/0!</v>
      </c>
      <c r="AW47" s="28" t="e">
        <f>VLOOKUP(Y47,score!$W$2:$X$8,2,FALSE)*AW$2</f>
        <v>#N/A</v>
      </c>
      <c r="AX47" s="28" t="e">
        <f>VLOOKUP(AC47,score!$AA$2:$AB$8,2,TRUE)*AX$2</f>
        <v>#DIV/0!</v>
      </c>
      <c r="AY47" s="28" t="e">
        <f>VLOOKUP(AD47,score!$AC$2:$AD$8,2,TRUE)*AY$2</f>
        <v>#DIV/0!</v>
      </c>
      <c r="AZ47" s="28">
        <f>VLOOKUP(N47,score!$A$2:$B$8,2,TRUE)*AZ$2</f>
        <v>0.1</v>
      </c>
      <c r="BA47" s="29" t="e">
        <f t="shared" si="8"/>
        <v>#DIV/0!</v>
      </c>
      <c r="BB47" s="29" t="e">
        <f>VLOOKUP(BA47,score!$AJ$2:$AK$7,2,TRUE)</f>
        <v>#DIV/0!</v>
      </c>
    </row>
    <row r="48" spans="1:54" x14ac:dyDescent="0.3">
      <c r="A48" s="10"/>
      <c r="B48" s="11"/>
      <c r="C48" s="12"/>
      <c r="D48" s="14"/>
      <c r="E48" s="12"/>
      <c r="F48" s="14"/>
      <c r="G48" s="14"/>
      <c r="H48" s="14"/>
      <c r="I48" s="14"/>
      <c r="J48" s="14"/>
      <c r="K48" s="14"/>
      <c r="L48" s="14"/>
      <c r="M48" s="14"/>
      <c r="N48" s="13"/>
      <c r="O48" s="13"/>
      <c r="P48" s="12"/>
      <c r="Q48" s="12"/>
      <c r="R48" s="12"/>
      <c r="S48" s="12"/>
      <c r="T48" s="12"/>
      <c r="U48" s="12"/>
      <c r="V48" s="12"/>
      <c r="W48" s="17"/>
      <c r="X48" s="17"/>
      <c r="Y48" s="15"/>
      <c r="Z48" s="14"/>
      <c r="AA48" s="43" t="e">
        <f t="shared" si="0"/>
        <v>#DIV/0!</v>
      </c>
      <c r="AB48" s="21" t="e">
        <f t="shared" si="1"/>
        <v>#DIV/0!</v>
      </c>
      <c r="AC48" s="21" t="e">
        <f t="shared" si="2"/>
        <v>#DIV/0!</v>
      </c>
      <c r="AD48" s="21" t="e">
        <f t="shared" si="3"/>
        <v>#DIV/0!</v>
      </c>
      <c r="AE48" s="21" t="e">
        <f t="shared" si="4"/>
        <v>#DIV/0!</v>
      </c>
      <c r="AF48" s="21" t="e">
        <f t="shared" si="7"/>
        <v>#DIV/0!</v>
      </c>
      <c r="AG48" s="20">
        <f>VLOOKUP(S48,'tabla ingresos'!$A$3:$D$15,4,FALSE)</f>
        <v>0</v>
      </c>
      <c r="AH48" s="20">
        <f t="shared" si="5"/>
        <v>0</v>
      </c>
      <c r="AI48" s="20">
        <f t="shared" si="6"/>
        <v>0</v>
      </c>
      <c r="AJ48" s="28" t="e">
        <f>VLOOKUP(AA48,score!$K$2:$L$8,2,TRUE)*AJ$2</f>
        <v>#DIV/0!</v>
      </c>
      <c r="AK48" s="28">
        <f>VLOOKUP(T48,score!$M$2:$N$8,2,FALSE)*AK$2</f>
        <v>0</v>
      </c>
      <c r="AL48" s="28">
        <f>VLOOKUP(Q48,score!$G$2:$H$8,2,TRUE)*AL$2</f>
        <v>0.1</v>
      </c>
      <c r="AM48" s="28" t="e">
        <f>VLOOKUP(AB48,score!$Y$2:$Z$8,2,TRUE)*AM$2</f>
        <v>#DIV/0!</v>
      </c>
      <c r="AN48" s="28" t="e">
        <f>VLOOKUP(AE48,score!$AE$2:$AF$8,2,TRUE)*AN$2</f>
        <v>#DIV/0!</v>
      </c>
      <c r="AO48" s="28">
        <f>VLOOKUP(O48,score!$C$2:$D$8,2,TRUE)*AO$2</f>
        <v>0.1</v>
      </c>
      <c r="AP48" s="28">
        <f>VLOOKUP(R48,score!$I$2:$J$8,2,TRUE)*AP$2</f>
        <v>0.1</v>
      </c>
      <c r="AQ48" s="28" t="e">
        <f>VLOOKUP(P48,score!$E$2:$F$8,2,FALSE)*AQ$2</f>
        <v>#N/A</v>
      </c>
      <c r="AR48" s="28">
        <f>VLOOKUP(U48,score!$O$2:$P$8,2,TRUE)*AR$2</f>
        <v>0</v>
      </c>
      <c r="AS48" s="28">
        <f>VLOOKUP(V48,score!$Q$2:$R$8,2,TRUE)*AS$2</f>
        <v>0</v>
      </c>
      <c r="AT48" s="28" t="e">
        <f>VLOOKUP(W48,score!$S$2:$T$8,2,FALSE)*AT$2</f>
        <v>#N/A</v>
      </c>
      <c r="AU48" s="28" t="e">
        <f>VLOOKUP(X48,score!$U$2:$V$4,2,FALSE)*AU$2</f>
        <v>#N/A</v>
      </c>
      <c r="AV48" s="28" t="e">
        <f>VLOOKUP(AF48,score!$AG$2:$AH$8,2,TRUE)*AV$2</f>
        <v>#DIV/0!</v>
      </c>
      <c r="AW48" s="28" t="e">
        <f>VLOOKUP(Y48,score!$W$2:$X$8,2,FALSE)*AW$2</f>
        <v>#N/A</v>
      </c>
      <c r="AX48" s="28" t="e">
        <f>VLOOKUP(AC48,score!$AA$2:$AB$8,2,TRUE)*AX$2</f>
        <v>#DIV/0!</v>
      </c>
      <c r="AY48" s="28" t="e">
        <f>VLOOKUP(AD48,score!$AC$2:$AD$8,2,TRUE)*AY$2</f>
        <v>#DIV/0!</v>
      </c>
      <c r="AZ48" s="28">
        <f>VLOOKUP(N48,score!$A$2:$B$8,2,TRUE)*AZ$2</f>
        <v>0.1</v>
      </c>
      <c r="BA48" s="29" t="e">
        <f t="shared" si="8"/>
        <v>#DIV/0!</v>
      </c>
      <c r="BB48" s="29" t="e">
        <f>VLOOKUP(BA48,score!$AJ$2:$AK$7,2,TRUE)</f>
        <v>#DIV/0!</v>
      </c>
    </row>
    <row r="49" spans="1:54" x14ac:dyDescent="0.3">
      <c r="A49" s="10"/>
      <c r="B49" s="11"/>
      <c r="C49" s="12"/>
      <c r="D49" s="14"/>
      <c r="E49" s="12"/>
      <c r="F49" s="14"/>
      <c r="G49" s="14"/>
      <c r="H49" s="14"/>
      <c r="I49" s="14"/>
      <c r="J49" s="14"/>
      <c r="K49" s="14"/>
      <c r="L49" s="14"/>
      <c r="M49" s="14"/>
      <c r="N49" s="13"/>
      <c r="O49" s="13"/>
      <c r="P49" s="12"/>
      <c r="Q49" s="12"/>
      <c r="R49" s="12"/>
      <c r="S49" s="12"/>
      <c r="T49" s="12"/>
      <c r="U49" s="12"/>
      <c r="V49" s="12"/>
      <c r="W49" s="17"/>
      <c r="X49" s="17"/>
      <c r="Y49" s="15"/>
      <c r="Z49" s="14"/>
      <c r="AA49" s="43" t="e">
        <f t="shared" si="0"/>
        <v>#DIV/0!</v>
      </c>
      <c r="AB49" s="21" t="e">
        <f t="shared" si="1"/>
        <v>#DIV/0!</v>
      </c>
      <c r="AC49" s="21" t="e">
        <f t="shared" si="2"/>
        <v>#DIV/0!</v>
      </c>
      <c r="AD49" s="21" t="e">
        <f t="shared" si="3"/>
        <v>#DIV/0!</v>
      </c>
      <c r="AE49" s="21" t="e">
        <f t="shared" si="4"/>
        <v>#DIV/0!</v>
      </c>
      <c r="AF49" s="21" t="e">
        <f t="shared" si="7"/>
        <v>#DIV/0!</v>
      </c>
      <c r="AG49" s="20">
        <f>VLOOKUP(S49,'tabla ingresos'!$A$3:$D$15,4,FALSE)</f>
        <v>0</v>
      </c>
      <c r="AH49" s="20">
        <f t="shared" si="5"/>
        <v>0</v>
      </c>
      <c r="AI49" s="20">
        <f t="shared" si="6"/>
        <v>0</v>
      </c>
      <c r="AJ49" s="28" t="e">
        <f>VLOOKUP(AA49,score!$K$2:$L$8,2,TRUE)*AJ$2</f>
        <v>#DIV/0!</v>
      </c>
      <c r="AK49" s="28">
        <f>VLOOKUP(T49,score!$M$2:$N$8,2,FALSE)*AK$2</f>
        <v>0</v>
      </c>
      <c r="AL49" s="28">
        <f>VLOOKUP(Q49,score!$G$2:$H$8,2,TRUE)*AL$2</f>
        <v>0.1</v>
      </c>
      <c r="AM49" s="28" t="e">
        <f>VLOOKUP(AB49,score!$Y$2:$Z$8,2,TRUE)*AM$2</f>
        <v>#DIV/0!</v>
      </c>
      <c r="AN49" s="28" t="e">
        <f>VLOOKUP(AE49,score!$AE$2:$AF$8,2,TRUE)*AN$2</f>
        <v>#DIV/0!</v>
      </c>
      <c r="AO49" s="28">
        <f>VLOOKUP(O49,score!$C$2:$D$8,2,TRUE)*AO$2</f>
        <v>0.1</v>
      </c>
      <c r="AP49" s="28">
        <f>VLOOKUP(R49,score!$I$2:$J$8,2,TRUE)*AP$2</f>
        <v>0.1</v>
      </c>
      <c r="AQ49" s="28" t="e">
        <f>VLOOKUP(P49,score!$E$2:$F$8,2,FALSE)*AQ$2</f>
        <v>#N/A</v>
      </c>
      <c r="AR49" s="28">
        <f>VLOOKUP(U49,score!$O$2:$P$8,2,TRUE)*AR$2</f>
        <v>0</v>
      </c>
      <c r="AS49" s="28">
        <f>VLOOKUP(V49,score!$Q$2:$R$8,2,TRUE)*AS$2</f>
        <v>0</v>
      </c>
      <c r="AT49" s="28" t="e">
        <f>VLOOKUP(W49,score!$S$2:$T$8,2,FALSE)*AT$2</f>
        <v>#N/A</v>
      </c>
      <c r="AU49" s="28" t="e">
        <f>VLOOKUP(X49,score!$U$2:$V$4,2,FALSE)*AU$2</f>
        <v>#N/A</v>
      </c>
      <c r="AV49" s="28" t="e">
        <f>VLOOKUP(AF49,score!$AG$2:$AH$8,2,TRUE)*AV$2</f>
        <v>#DIV/0!</v>
      </c>
      <c r="AW49" s="28" t="e">
        <f>VLOOKUP(Y49,score!$W$2:$X$8,2,FALSE)*AW$2</f>
        <v>#N/A</v>
      </c>
      <c r="AX49" s="28" t="e">
        <f>VLOOKUP(AC49,score!$AA$2:$AB$8,2,TRUE)*AX$2</f>
        <v>#DIV/0!</v>
      </c>
      <c r="AY49" s="28" t="e">
        <f>VLOOKUP(AD49,score!$AC$2:$AD$8,2,TRUE)*AY$2</f>
        <v>#DIV/0!</v>
      </c>
      <c r="AZ49" s="28">
        <f>VLOOKUP(N49,score!$A$2:$B$8,2,TRUE)*AZ$2</f>
        <v>0.1</v>
      </c>
      <c r="BA49" s="29" t="e">
        <f t="shared" si="8"/>
        <v>#DIV/0!</v>
      </c>
      <c r="BB49" s="29" t="e">
        <f>VLOOKUP(BA49,score!$AJ$2:$AK$7,2,TRUE)</f>
        <v>#DIV/0!</v>
      </c>
    </row>
    <row r="50" spans="1:54" x14ac:dyDescent="0.3">
      <c r="A50" s="10"/>
      <c r="B50" s="11"/>
      <c r="C50" s="12"/>
      <c r="D50" s="14"/>
      <c r="E50" s="12"/>
      <c r="F50" s="14"/>
      <c r="G50" s="14"/>
      <c r="H50" s="14"/>
      <c r="I50" s="14"/>
      <c r="J50" s="14"/>
      <c r="K50" s="14"/>
      <c r="L50" s="14"/>
      <c r="M50" s="14"/>
      <c r="N50" s="13"/>
      <c r="O50" s="13"/>
      <c r="P50" s="12"/>
      <c r="Q50" s="12"/>
      <c r="R50" s="12"/>
      <c r="S50" s="12"/>
      <c r="T50" s="12"/>
      <c r="U50" s="12"/>
      <c r="V50" s="12"/>
      <c r="W50" s="17"/>
      <c r="X50" s="17"/>
      <c r="Y50" s="15"/>
      <c r="Z50" s="14"/>
      <c r="AA50" s="43" t="e">
        <f t="shared" si="0"/>
        <v>#DIV/0!</v>
      </c>
      <c r="AB50" s="21" t="e">
        <f t="shared" si="1"/>
        <v>#DIV/0!</v>
      </c>
      <c r="AC50" s="21" t="e">
        <f t="shared" si="2"/>
        <v>#DIV/0!</v>
      </c>
      <c r="AD50" s="21" t="e">
        <f t="shared" si="3"/>
        <v>#DIV/0!</v>
      </c>
      <c r="AE50" s="21" t="e">
        <f t="shared" si="4"/>
        <v>#DIV/0!</v>
      </c>
      <c r="AF50" s="21" t="e">
        <f t="shared" si="7"/>
        <v>#DIV/0!</v>
      </c>
      <c r="AG50" s="20">
        <f>VLOOKUP(S50,'tabla ingresos'!$A$3:$D$15,4,FALSE)</f>
        <v>0</v>
      </c>
      <c r="AH50" s="20">
        <f t="shared" si="5"/>
        <v>0</v>
      </c>
      <c r="AI50" s="20">
        <f t="shared" si="6"/>
        <v>0</v>
      </c>
      <c r="AJ50" s="28" t="e">
        <f>VLOOKUP(AA50,score!$K$2:$L$8,2,TRUE)*AJ$2</f>
        <v>#DIV/0!</v>
      </c>
      <c r="AK50" s="28">
        <f>VLOOKUP(T50,score!$M$2:$N$8,2,FALSE)*AK$2</f>
        <v>0</v>
      </c>
      <c r="AL50" s="28">
        <f>VLOOKUP(Q50,score!$G$2:$H$8,2,TRUE)*AL$2</f>
        <v>0.1</v>
      </c>
      <c r="AM50" s="28" t="e">
        <f>VLOOKUP(AB50,score!$Y$2:$Z$8,2,TRUE)*AM$2</f>
        <v>#DIV/0!</v>
      </c>
      <c r="AN50" s="28" t="e">
        <f>VLOOKUP(AE50,score!$AE$2:$AF$8,2,TRUE)*AN$2</f>
        <v>#DIV/0!</v>
      </c>
      <c r="AO50" s="28">
        <f>VLOOKUP(O50,score!$C$2:$D$8,2,TRUE)*AO$2</f>
        <v>0.1</v>
      </c>
      <c r="AP50" s="28">
        <f>VLOOKUP(R50,score!$I$2:$J$8,2,TRUE)*AP$2</f>
        <v>0.1</v>
      </c>
      <c r="AQ50" s="28" t="e">
        <f>VLOOKUP(P50,score!$E$2:$F$8,2,FALSE)*AQ$2</f>
        <v>#N/A</v>
      </c>
      <c r="AR50" s="28">
        <f>VLOOKUP(U50,score!$O$2:$P$8,2,TRUE)*AR$2</f>
        <v>0</v>
      </c>
      <c r="AS50" s="28">
        <f>VLOOKUP(V50,score!$Q$2:$R$8,2,TRUE)*AS$2</f>
        <v>0</v>
      </c>
      <c r="AT50" s="28" t="e">
        <f>VLOOKUP(W50,score!$S$2:$T$8,2,FALSE)*AT$2</f>
        <v>#N/A</v>
      </c>
      <c r="AU50" s="28" t="e">
        <f>VLOOKUP(X50,score!$U$2:$V$4,2,FALSE)*AU$2</f>
        <v>#N/A</v>
      </c>
      <c r="AV50" s="28" t="e">
        <f>VLOOKUP(AF50,score!$AG$2:$AH$8,2,TRUE)*AV$2</f>
        <v>#DIV/0!</v>
      </c>
      <c r="AW50" s="28" t="e">
        <f>VLOOKUP(Y50,score!$W$2:$X$8,2,FALSE)*AW$2</f>
        <v>#N/A</v>
      </c>
      <c r="AX50" s="28" t="e">
        <f>VLOOKUP(AC50,score!$AA$2:$AB$8,2,TRUE)*AX$2</f>
        <v>#DIV/0!</v>
      </c>
      <c r="AY50" s="28" t="e">
        <f>VLOOKUP(AD50,score!$AC$2:$AD$8,2,TRUE)*AY$2</f>
        <v>#DIV/0!</v>
      </c>
      <c r="AZ50" s="28">
        <f>VLOOKUP(N50,score!$A$2:$B$8,2,TRUE)*AZ$2</f>
        <v>0.1</v>
      </c>
      <c r="BA50" s="29" t="e">
        <f t="shared" si="8"/>
        <v>#DIV/0!</v>
      </c>
      <c r="BB50" s="29" t="e">
        <f>VLOOKUP(BA50,score!$AJ$2:$AK$7,2,TRUE)</f>
        <v>#DIV/0!</v>
      </c>
    </row>
    <row r="51" spans="1:54" x14ac:dyDescent="0.3">
      <c r="A51" s="10"/>
      <c r="B51" s="11"/>
      <c r="C51" s="12"/>
      <c r="D51" s="14"/>
      <c r="E51" s="12"/>
      <c r="F51" s="14"/>
      <c r="G51" s="14"/>
      <c r="H51" s="14"/>
      <c r="I51" s="14"/>
      <c r="J51" s="14"/>
      <c r="K51" s="14"/>
      <c r="L51" s="14"/>
      <c r="M51" s="14"/>
      <c r="N51" s="13"/>
      <c r="O51" s="13"/>
      <c r="P51" s="12"/>
      <c r="Q51" s="12"/>
      <c r="R51" s="12"/>
      <c r="S51" s="12"/>
      <c r="T51" s="12"/>
      <c r="U51" s="12"/>
      <c r="V51" s="12"/>
      <c r="W51" s="17"/>
      <c r="X51" s="17"/>
      <c r="Y51" s="15"/>
      <c r="Z51" s="14"/>
      <c r="AA51" s="43" t="e">
        <f t="shared" si="0"/>
        <v>#DIV/0!</v>
      </c>
      <c r="AB51" s="21" t="e">
        <f t="shared" si="1"/>
        <v>#DIV/0!</v>
      </c>
      <c r="AC51" s="21" t="e">
        <f t="shared" si="2"/>
        <v>#DIV/0!</v>
      </c>
      <c r="AD51" s="21" t="e">
        <f t="shared" si="3"/>
        <v>#DIV/0!</v>
      </c>
      <c r="AE51" s="21" t="e">
        <f t="shared" si="4"/>
        <v>#DIV/0!</v>
      </c>
      <c r="AF51" s="21" t="e">
        <f t="shared" si="7"/>
        <v>#DIV/0!</v>
      </c>
      <c r="AG51" s="20">
        <f>VLOOKUP(S51,'tabla ingresos'!$A$3:$D$15,4,FALSE)</f>
        <v>0</v>
      </c>
      <c r="AH51" s="20">
        <f t="shared" si="5"/>
        <v>0</v>
      </c>
      <c r="AI51" s="20">
        <f t="shared" si="6"/>
        <v>0</v>
      </c>
      <c r="AJ51" s="28" t="e">
        <f>VLOOKUP(AA51,score!$K$2:$L$8,2,TRUE)*AJ$2</f>
        <v>#DIV/0!</v>
      </c>
      <c r="AK51" s="28">
        <f>VLOOKUP(T51,score!$M$2:$N$8,2,FALSE)*AK$2</f>
        <v>0</v>
      </c>
      <c r="AL51" s="28">
        <f>VLOOKUP(Q51,score!$G$2:$H$8,2,TRUE)*AL$2</f>
        <v>0.1</v>
      </c>
      <c r="AM51" s="28" t="e">
        <f>VLOOKUP(AB51,score!$Y$2:$Z$8,2,TRUE)*AM$2</f>
        <v>#DIV/0!</v>
      </c>
      <c r="AN51" s="28" t="e">
        <f>VLOOKUP(AE51,score!$AE$2:$AF$8,2,TRUE)*AN$2</f>
        <v>#DIV/0!</v>
      </c>
      <c r="AO51" s="28">
        <f>VLOOKUP(O51,score!$C$2:$D$8,2,TRUE)*AO$2</f>
        <v>0.1</v>
      </c>
      <c r="AP51" s="28">
        <f>VLOOKUP(R51,score!$I$2:$J$8,2,TRUE)*AP$2</f>
        <v>0.1</v>
      </c>
      <c r="AQ51" s="28" t="e">
        <f>VLOOKUP(P51,score!$E$2:$F$8,2,FALSE)*AQ$2</f>
        <v>#N/A</v>
      </c>
      <c r="AR51" s="28">
        <f>VLOOKUP(U51,score!$O$2:$P$8,2,TRUE)*AR$2</f>
        <v>0</v>
      </c>
      <c r="AS51" s="28">
        <f>VLOOKUP(V51,score!$Q$2:$R$8,2,TRUE)*AS$2</f>
        <v>0</v>
      </c>
      <c r="AT51" s="28" t="e">
        <f>VLOOKUP(W51,score!$S$2:$T$8,2,FALSE)*AT$2</f>
        <v>#N/A</v>
      </c>
      <c r="AU51" s="28" t="e">
        <f>VLOOKUP(X51,score!$U$2:$V$4,2,FALSE)*AU$2</f>
        <v>#N/A</v>
      </c>
      <c r="AV51" s="28" t="e">
        <f>VLOOKUP(AF51,score!$AG$2:$AH$8,2,TRUE)*AV$2</f>
        <v>#DIV/0!</v>
      </c>
      <c r="AW51" s="28" t="e">
        <f>VLOOKUP(Y51,score!$W$2:$X$8,2,FALSE)*AW$2</f>
        <v>#N/A</v>
      </c>
      <c r="AX51" s="28" t="e">
        <f>VLOOKUP(AC51,score!$AA$2:$AB$8,2,TRUE)*AX$2</f>
        <v>#DIV/0!</v>
      </c>
      <c r="AY51" s="28" t="e">
        <f>VLOOKUP(AD51,score!$AC$2:$AD$8,2,TRUE)*AY$2</f>
        <v>#DIV/0!</v>
      </c>
      <c r="AZ51" s="28">
        <f>VLOOKUP(N51,score!$A$2:$B$8,2,TRUE)*AZ$2</f>
        <v>0.1</v>
      </c>
      <c r="BA51" s="29" t="e">
        <f t="shared" si="8"/>
        <v>#DIV/0!</v>
      </c>
      <c r="BB51" s="29" t="e">
        <f>VLOOKUP(BA51,score!$AJ$2:$AK$7,2,TRUE)</f>
        <v>#DIV/0!</v>
      </c>
    </row>
    <row r="52" spans="1:54" x14ac:dyDescent="0.3">
      <c r="A52" s="10"/>
      <c r="B52" s="11"/>
      <c r="C52" s="12"/>
      <c r="D52" s="14"/>
      <c r="E52" s="12"/>
      <c r="F52" s="14"/>
      <c r="G52" s="14"/>
      <c r="H52" s="14"/>
      <c r="I52" s="14"/>
      <c r="J52" s="14"/>
      <c r="K52" s="14"/>
      <c r="L52" s="14"/>
      <c r="M52" s="14"/>
      <c r="N52" s="13"/>
      <c r="O52" s="13"/>
      <c r="P52" s="12"/>
      <c r="Q52" s="12"/>
      <c r="R52" s="12"/>
      <c r="S52" s="12"/>
      <c r="T52" s="12"/>
      <c r="U52" s="12"/>
      <c r="V52" s="12"/>
      <c r="W52" s="17"/>
      <c r="X52" s="17"/>
      <c r="Y52" s="15"/>
      <c r="Z52" s="14"/>
      <c r="AA52" s="43" t="e">
        <f t="shared" si="0"/>
        <v>#DIV/0!</v>
      </c>
      <c r="AB52" s="21" t="e">
        <f t="shared" si="1"/>
        <v>#DIV/0!</v>
      </c>
      <c r="AC52" s="21" t="e">
        <f t="shared" si="2"/>
        <v>#DIV/0!</v>
      </c>
      <c r="AD52" s="21" t="e">
        <f t="shared" si="3"/>
        <v>#DIV/0!</v>
      </c>
      <c r="AE52" s="21" t="e">
        <f t="shared" si="4"/>
        <v>#DIV/0!</v>
      </c>
      <c r="AF52" s="21" t="e">
        <f t="shared" si="7"/>
        <v>#DIV/0!</v>
      </c>
      <c r="AG52" s="20">
        <f>VLOOKUP(S52,'tabla ingresos'!$A$3:$D$15,4,FALSE)</f>
        <v>0</v>
      </c>
      <c r="AH52" s="20">
        <f t="shared" si="5"/>
        <v>0</v>
      </c>
      <c r="AI52" s="20">
        <f t="shared" si="6"/>
        <v>0</v>
      </c>
      <c r="AJ52" s="28" t="e">
        <f>VLOOKUP(AA52,score!$K$2:$L$8,2,TRUE)*AJ$2</f>
        <v>#DIV/0!</v>
      </c>
      <c r="AK52" s="28">
        <f>VLOOKUP(T52,score!$M$2:$N$8,2,FALSE)*AK$2</f>
        <v>0</v>
      </c>
      <c r="AL52" s="28">
        <f>VLOOKUP(Q52,score!$G$2:$H$8,2,TRUE)*AL$2</f>
        <v>0.1</v>
      </c>
      <c r="AM52" s="28" t="e">
        <f>VLOOKUP(AB52,score!$Y$2:$Z$8,2,TRUE)*AM$2</f>
        <v>#DIV/0!</v>
      </c>
      <c r="AN52" s="28" t="e">
        <f>VLOOKUP(AE52,score!$AE$2:$AF$8,2,TRUE)*AN$2</f>
        <v>#DIV/0!</v>
      </c>
      <c r="AO52" s="28">
        <f>VLOOKUP(O52,score!$C$2:$D$8,2,TRUE)*AO$2</f>
        <v>0.1</v>
      </c>
      <c r="AP52" s="28">
        <f>VLOOKUP(R52,score!$I$2:$J$8,2,TRUE)*AP$2</f>
        <v>0.1</v>
      </c>
      <c r="AQ52" s="28" t="e">
        <f>VLOOKUP(P52,score!$E$2:$F$8,2,FALSE)*AQ$2</f>
        <v>#N/A</v>
      </c>
      <c r="AR52" s="28">
        <f>VLOOKUP(U52,score!$O$2:$P$8,2,TRUE)*AR$2</f>
        <v>0</v>
      </c>
      <c r="AS52" s="28">
        <f>VLOOKUP(V52,score!$Q$2:$R$8,2,TRUE)*AS$2</f>
        <v>0</v>
      </c>
      <c r="AT52" s="28" t="e">
        <f>VLOOKUP(W52,score!$S$2:$T$8,2,FALSE)*AT$2</f>
        <v>#N/A</v>
      </c>
      <c r="AU52" s="28" t="e">
        <f>VLOOKUP(X52,score!$U$2:$V$4,2,FALSE)*AU$2</f>
        <v>#N/A</v>
      </c>
      <c r="AV52" s="28" t="e">
        <f>VLOOKUP(AF52,score!$AG$2:$AH$8,2,TRUE)*AV$2</f>
        <v>#DIV/0!</v>
      </c>
      <c r="AW52" s="28" t="e">
        <f>VLOOKUP(Y52,score!$W$2:$X$8,2,FALSE)*AW$2</f>
        <v>#N/A</v>
      </c>
      <c r="AX52" s="28" t="e">
        <f>VLOOKUP(AC52,score!$AA$2:$AB$8,2,TRUE)*AX$2</f>
        <v>#DIV/0!</v>
      </c>
      <c r="AY52" s="28" t="e">
        <f>VLOOKUP(AD52,score!$AC$2:$AD$8,2,TRUE)*AY$2</f>
        <v>#DIV/0!</v>
      </c>
      <c r="AZ52" s="28">
        <f>VLOOKUP(N52,score!$A$2:$B$8,2,TRUE)*AZ$2</f>
        <v>0.1</v>
      </c>
      <c r="BA52" s="29" t="e">
        <f t="shared" si="8"/>
        <v>#DIV/0!</v>
      </c>
      <c r="BB52" s="29" t="e">
        <f>VLOOKUP(BA52,score!$AJ$2:$AK$7,2,TRUE)</f>
        <v>#DIV/0!</v>
      </c>
    </row>
    <row r="53" spans="1:54" x14ac:dyDescent="0.3">
      <c r="A53" s="10"/>
      <c r="B53" s="11"/>
      <c r="C53" s="12"/>
      <c r="D53" s="14"/>
      <c r="E53" s="12"/>
      <c r="F53" s="14"/>
      <c r="G53" s="14"/>
      <c r="H53" s="14"/>
      <c r="I53" s="14"/>
      <c r="J53" s="14"/>
      <c r="K53" s="14"/>
      <c r="L53" s="14"/>
      <c r="M53" s="14"/>
      <c r="N53" s="13"/>
      <c r="O53" s="13"/>
      <c r="P53" s="12"/>
      <c r="Q53" s="12"/>
      <c r="R53" s="12"/>
      <c r="S53" s="12"/>
      <c r="T53" s="12"/>
      <c r="U53" s="12"/>
      <c r="V53" s="12"/>
      <c r="W53" s="17"/>
      <c r="X53" s="17"/>
      <c r="Y53" s="15"/>
      <c r="Z53" s="14"/>
      <c r="AA53" s="43" t="e">
        <f t="shared" si="0"/>
        <v>#DIV/0!</v>
      </c>
      <c r="AB53" s="21" t="e">
        <f t="shared" si="1"/>
        <v>#DIV/0!</v>
      </c>
      <c r="AC53" s="21" t="e">
        <f t="shared" si="2"/>
        <v>#DIV/0!</v>
      </c>
      <c r="AD53" s="21" t="e">
        <f t="shared" si="3"/>
        <v>#DIV/0!</v>
      </c>
      <c r="AE53" s="21" t="e">
        <f t="shared" si="4"/>
        <v>#DIV/0!</v>
      </c>
      <c r="AF53" s="21" t="e">
        <f t="shared" si="7"/>
        <v>#DIV/0!</v>
      </c>
      <c r="AG53" s="20">
        <f>VLOOKUP(S53,'tabla ingresos'!$A$3:$D$15,4,FALSE)</f>
        <v>0</v>
      </c>
      <c r="AH53" s="20">
        <f t="shared" si="5"/>
        <v>0</v>
      </c>
      <c r="AI53" s="20">
        <f t="shared" si="6"/>
        <v>0</v>
      </c>
      <c r="AJ53" s="28" t="e">
        <f>VLOOKUP(AA53,score!$K$2:$L$8,2,TRUE)*AJ$2</f>
        <v>#DIV/0!</v>
      </c>
      <c r="AK53" s="28">
        <f>VLOOKUP(T53,score!$M$2:$N$8,2,FALSE)*AK$2</f>
        <v>0</v>
      </c>
      <c r="AL53" s="28">
        <f>VLOOKUP(Q53,score!$G$2:$H$8,2,TRUE)*AL$2</f>
        <v>0.1</v>
      </c>
      <c r="AM53" s="28" t="e">
        <f>VLOOKUP(AB53,score!$Y$2:$Z$8,2,TRUE)*AM$2</f>
        <v>#DIV/0!</v>
      </c>
      <c r="AN53" s="28" t="e">
        <f>VLOOKUP(AE53,score!$AE$2:$AF$8,2,TRUE)*AN$2</f>
        <v>#DIV/0!</v>
      </c>
      <c r="AO53" s="28">
        <f>VLOOKUP(O53,score!$C$2:$D$8,2,TRUE)*AO$2</f>
        <v>0.1</v>
      </c>
      <c r="AP53" s="28">
        <f>VLOOKUP(R53,score!$I$2:$J$8,2,TRUE)*AP$2</f>
        <v>0.1</v>
      </c>
      <c r="AQ53" s="28" t="e">
        <f>VLOOKUP(P53,score!$E$2:$F$8,2,FALSE)*AQ$2</f>
        <v>#N/A</v>
      </c>
      <c r="AR53" s="28">
        <f>VLOOKUP(U53,score!$O$2:$P$8,2,TRUE)*AR$2</f>
        <v>0</v>
      </c>
      <c r="AS53" s="28">
        <f>VLOOKUP(V53,score!$Q$2:$R$8,2,TRUE)*AS$2</f>
        <v>0</v>
      </c>
      <c r="AT53" s="28" t="e">
        <f>VLOOKUP(W53,score!$S$2:$T$8,2,FALSE)*AT$2</f>
        <v>#N/A</v>
      </c>
      <c r="AU53" s="28" t="e">
        <f>VLOOKUP(X53,score!$U$2:$V$4,2,FALSE)*AU$2</f>
        <v>#N/A</v>
      </c>
      <c r="AV53" s="28" t="e">
        <f>VLOOKUP(AF53,score!$AG$2:$AH$8,2,TRUE)*AV$2</f>
        <v>#DIV/0!</v>
      </c>
      <c r="AW53" s="28" t="e">
        <f>VLOOKUP(Y53,score!$W$2:$X$8,2,FALSE)*AW$2</f>
        <v>#N/A</v>
      </c>
      <c r="AX53" s="28" t="e">
        <f>VLOOKUP(AC53,score!$AA$2:$AB$8,2,TRUE)*AX$2</f>
        <v>#DIV/0!</v>
      </c>
      <c r="AY53" s="28" t="e">
        <f>VLOOKUP(AD53,score!$AC$2:$AD$8,2,TRUE)*AY$2</f>
        <v>#DIV/0!</v>
      </c>
      <c r="AZ53" s="28">
        <f>VLOOKUP(N53,score!$A$2:$B$8,2,TRUE)*AZ$2</f>
        <v>0.1</v>
      </c>
      <c r="BA53" s="29" t="e">
        <f t="shared" si="8"/>
        <v>#DIV/0!</v>
      </c>
      <c r="BB53" s="29" t="e">
        <f>VLOOKUP(BA53,score!$AJ$2:$AK$7,2,TRUE)</f>
        <v>#DIV/0!</v>
      </c>
    </row>
    <row r="54" spans="1:54" x14ac:dyDescent="0.3">
      <c r="A54" s="10"/>
      <c r="B54" s="11"/>
      <c r="C54" s="12"/>
      <c r="D54" s="14"/>
      <c r="E54" s="12"/>
      <c r="F54" s="14"/>
      <c r="G54" s="14"/>
      <c r="H54" s="14"/>
      <c r="I54" s="14"/>
      <c r="J54" s="14"/>
      <c r="K54" s="14"/>
      <c r="L54" s="14"/>
      <c r="M54" s="14"/>
      <c r="N54" s="13"/>
      <c r="O54" s="13"/>
      <c r="P54" s="12"/>
      <c r="Q54" s="12"/>
      <c r="R54" s="12"/>
      <c r="S54" s="12"/>
      <c r="T54" s="12"/>
      <c r="U54" s="12"/>
      <c r="V54" s="12"/>
      <c r="W54" s="17"/>
      <c r="X54" s="17"/>
      <c r="Y54" s="15"/>
      <c r="Z54" s="14"/>
      <c r="AA54" s="43" t="e">
        <f t="shared" si="0"/>
        <v>#DIV/0!</v>
      </c>
      <c r="AB54" s="21" t="e">
        <f t="shared" si="1"/>
        <v>#DIV/0!</v>
      </c>
      <c r="AC54" s="21" t="e">
        <f t="shared" si="2"/>
        <v>#DIV/0!</v>
      </c>
      <c r="AD54" s="21" t="e">
        <f t="shared" si="3"/>
        <v>#DIV/0!</v>
      </c>
      <c r="AE54" s="21" t="e">
        <f t="shared" si="4"/>
        <v>#DIV/0!</v>
      </c>
      <c r="AF54" s="21" t="e">
        <f t="shared" si="7"/>
        <v>#DIV/0!</v>
      </c>
      <c r="AG54" s="20">
        <f>VLOOKUP(S54,'tabla ingresos'!$A$3:$D$15,4,FALSE)</f>
        <v>0</v>
      </c>
      <c r="AH54" s="20">
        <f t="shared" si="5"/>
        <v>0</v>
      </c>
      <c r="AI54" s="20">
        <f t="shared" si="6"/>
        <v>0</v>
      </c>
      <c r="AJ54" s="28" t="e">
        <f>VLOOKUP(AA54,score!$K$2:$L$8,2,TRUE)*AJ$2</f>
        <v>#DIV/0!</v>
      </c>
      <c r="AK54" s="28">
        <f>VLOOKUP(T54,score!$M$2:$N$8,2,FALSE)*AK$2</f>
        <v>0</v>
      </c>
      <c r="AL54" s="28">
        <f>VLOOKUP(Q54,score!$G$2:$H$8,2,TRUE)*AL$2</f>
        <v>0.1</v>
      </c>
      <c r="AM54" s="28" t="e">
        <f>VLOOKUP(AB54,score!$Y$2:$Z$8,2,TRUE)*AM$2</f>
        <v>#DIV/0!</v>
      </c>
      <c r="AN54" s="28" t="e">
        <f>VLOOKUP(AE54,score!$AE$2:$AF$8,2,TRUE)*AN$2</f>
        <v>#DIV/0!</v>
      </c>
      <c r="AO54" s="28">
        <f>VLOOKUP(O54,score!$C$2:$D$8,2,TRUE)*AO$2</f>
        <v>0.1</v>
      </c>
      <c r="AP54" s="28">
        <f>VLOOKUP(R54,score!$I$2:$J$8,2,TRUE)*AP$2</f>
        <v>0.1</v>
      </c>
      <c r="AQ54" s="28" t="e">
        <f>VLOOKUP(P54,score!$E$2:$F$8,2,FALSE)*AQ$2</f>
        <v>#N/A</v>
      </c>
      <c r="AR54" s="28">
        <f>VLOOKUP(U54,score!$O$2:$P$8,2,TRUE)*AR$2</f>
        <v>0</v>
      </c>
      <c r="AS54" s="28">
        <f>VLOOKUP(V54,score!$Q$2:$R$8,2,TRUE)*AS$2</f>
        <v>0</v>
      </c>
      <c r="AT54" s="28" t="e">
        <f>VLOOKUP(W54,score!$S$2:$T$8,2,FALSE)*AT$2</f>
        <v>#N/A</v>
      </c>
      <c r="AU54" s="28" t="e">
        <f>VLOOKUP(X54,score!$U$2:$V$4,2,FALSE)*AU$2</f>
        <v>#N/A</v>
      </c>
      <c r="AV54" s="28" t="e">
        <f>VLOOKUP(AF54,score!$AG$2:$AH$8,2,TRUE)*AV$2</f>
        <v>#DIV/0!</v>
      </c>
      <c r="AW54" s="28" t="e">
        <f>VLOOKUP(Y54,score!$W$2:$X$8,2,FALSE)*AW$2</f>
        <v>#N/A</v>
      </c>
      <c r="AX54" s="28" t="e">
        <f>VLOOKUP(AC54,score!$AA$2:$AB$8,2,TRUE)*AX$2</f>
        <v>#DIV/0!</v>
      </c>
      <c r="AY54" s="28" t="e">
        <f>VLOOKUP(AD54,score!$AC$2:$AD$8,2,TRUE)*AY$2</f>
        <v>#DIV/0!</v>
      </c>
      <c r="AZ54" s="28">
        <f>VLOOKUP(N54,score!$A$2:$B$8,2,TRUE)*AZ$2</f>
        <v>0.1</v>
      </c>
      <c r="BA54" s="29" t="e">
        <f t="shared" si="8"/>
        <v>#DIV/0!</v>
      </c>
      <c r="BB54" s="29" t="e">
        <f>VLOOKUP(BA54,score!$AJ$2:$AK$7,2,TRUE)</f>
        <v>#DIV/0!</v>
      </c>
    </row>
    <row r="55" spans="1:54" x14ac:dyDescent="0.3">
      <c r="A55" s="10"/>
      <c r="B55" s="11"/>
      <c r="C55" s="12"/>
      <c r="D55" s="14"/>
      <c r="E55" s="12"/>
      <c r="F55" s="14"/>
      <c r="G55" s="14"/>
      <c r="H55" s="14"/>
      <c r="I55" s="14"/>
      <c r="J55" s="14"/>
      <c r="K55" s="14"/>
      <c r="L55" s="14"/>
      <c r="M55" s="14"/>
      <c r="N55" s="13"/>
      <c r="O55" s="13"/>
      <c r="P55" s="12"/>
      <c r="Q55" s="12"/>
      <c r="R55" s="12"/>
      <c r="S55" s="12"/>
      <c r="T55" s="12"/>
      <c r="U55" s="12"/>
      <c r="V55" s="12"/>
      <c r="W55" s="17"/>
      <c r="X55" s="17"/>
      <c r="Y55" s="15"/>
      <c r="Z55" s="14"/>
      <c r="AA55" s="43" t="e">
        <f t="shared" si="0"/>
        <v>#DIV/0!</v>
      </c>
      <c r="AB55" s="21" t="e">
        <f t="shared" si="1"/>
        <v>#DIV/0!</v>
      </c>
      <c r="AC55" s="21" t="e">
        <f t="shared" si="2"/>
        <v>#DIV/0!</v>
      </c>
      <c r="AD55" s="21" t="e">
        <f t="shared" si="3"/>
        <v>#DIV/0!</v>
      </c>
      <c r="AE55" s="21" t="e">
        <f t="shared" si="4"/>
        <v>#DIV/0!</v>
      </c>
      <c r="AF55" s="21" t="e">
        <f t="shared" si="7"/>
        <v>#DIV/0!</v>
      </c>
      <c r="AG55" s="20">
        <f>VLOOKUP(S55,'tabla ingresos'!$A$3:$D$15,4,FALSE)</f>
        <v>0</v>
      </c>
      <c r="AH55" s="20">
        <f t="shared" si="5"/>
        <v>0</v>
      </c>
      <c r="AI55" s="20">
        <f t="shared" si="6"/>
        <v>0</v>
      </c>
      <c r="AJ55" s="28" t="e">
        <f>VLOOKUP(AA55,score!$K$2:$L$8,2,TRUE)*AJ$2</f>
        <v>#DIV/0!</v>
      </c>
      <c r="AK55" s="28">
        <f>VLOOKUP(T55,score!$M$2:$N$8,2,FALSE)*AK$2</f>
        <v>0</v>
      </c>
      <c r="AL55" s="28">
        <f>VLOOKUP(Q55,score!$G$2:$H$8,2,TRUE)*AL$2</f>
        <v>0.1</v>
      </c>
      <c r="AM55" s="28" t="e">
        <f>VLOOKUP(AB55,score!$Y$2:$Z$8,2,TRUE)*AM$2</f>
        <v>#DIV/0!</v>
      </c>
      <c r="AN55" s="28" t="e">
        <f>VLOOKUP(AE55,score!$AE$2:$AF$8,2,TRUE)*AN$2</f>
        <v>#DIV/0!</v>
      </c>
      <c r="AO55" s="28">
        <f>VLOOKUP(O55,score!$C$2:$D$8,2,TRUE)*AO$2</f>
        <v>0.1</v>
      </c>
      <c r="AP55" s="28">
        <f>VLOOKUP(R55,score!$I$2:$J$8,2,TRUE)*AP$2</f>
        <v>0.1</v>
      </c>
      <c r="AQ55" s="28" t="e">
        <f>VLOOKUP(P55,score!$E$2:$F$8,2,FALSE)*AQ$2</f>
        <v>#N/A</v>
      </c>
      <c r="AR55" s="28">
        <f>VLOOKUP(U55,score!$O$2:$P$8,2,TRUE)*AR$2</f>
        <v>0</v>
      </c>
      <c r="AS55" s="28">
        <f>VLOOKUP(V55,score!$Q$2:$R$8,2,TRUE)*AS$2</f>
        <v>0</v>
      </c>
      <c r="AT55" s="28" t="e">
        <f>VLOOKUP(W55,score!$S$2:$T$8,2,FALSE)*AT$2</f>
        <v>#N/A</v>
      </c>
      <c r="AU55" s="28" t="e">
        <f>VLOOKUP(X55,score!$U$2:$V$4,2,FALSE)*AU$2</f>
        <v>#N/A</v>
      </c>
      <c r="AV55" s="28" t="e">
        <f>VLOOKUP(AF55,score!$AG$2:$AH$8,2,TRUE)*AV$2</f>
        <v>#DIV/0!</v>
      </c>
      <c r="AW55" s="28" t="e">
        <f>VLOOKUP(Y55,score!$W$2:$X$8,2,FALSE)*AW$2</f>
        <v>#N/A</v>
      </c>
      <c r="AX55" s="28" t="e">
        <f>VLOOKUP(AC55,score!$AA$2:$AB$8,2,TRUE)*AX$2</f>
        <v>#DIV/0!</v>
      </c>
      <c r="AY55" s="28" t="e">
        <f>VLOOKUP(AD55,score!$AC$2:$AD$8,2,TRUE)*AY$2</f>
        <v>#DIV/0!</v>
      </c>
      <c r="AZ55" s="28">
        <f>VLOOKUP(N55,score!$A$2:$B$8,2,TRUE)*AZ$2</f>
        <v>0.1</v>
      </c>
      <c r="BA55" s="29" t="e">
        <f t="shared" si="8"/>
        <v>#DIV/0!</v>
      </c>
      <c r="BB55" s="29" t="e">
        <f>VLOOKUP(BA55,score!$AJ$2:$AK$7,2,TRUE)</f>
        <v>#DIV/0!</v>
      </c>
    </row>
    <row r="56" spans="1:54" x14ac:dyDescent="0.3">
      <c r="A56" s="10"/>
      <c r="B56" s="11"/>
      <c r="C56" s="12"/>
      <c r="D56" s="14"/>
      <c r="E56" s="12"/>
      <c r="F56" s="14"/>
      <c r="G56" s="14"/>
      <c r="H56" s="14"/>
      <c r="I56" s="14"/>
      <c r="J56" s="14"/>
      <c r="K56" s="14"/>
      <c r="L56" s="14"/>
      <c r="M56" s="14"/>
      <c r="N56" s="13"/>
      <c r="O56" s="13"/>
      <c r="P56" s="12"/>
      <c r="Q56" s="12"/>
      <c r="R56" s="12"/>
      <c r="S56" s="12"/>
      <c r="T56" s="12"/>
      <c r="U56" s="12"/>
      <c r="V56" s="12"/>
      <c r="W56" s="17"/>
      <c r="X56" s="17"/>
      <c r="Y56" s="15"/>
      <c r="Z56" s="14"/>
      <c r="AA56" s="43" t="e">
        <f t="shared" si="0"/>
        <v>#DIV/0!</v>
      </c>
      <c r="AB56" s="21" t="e">
        <f t="shared" si="1"/>
        <v>#DIV/0!</v>
      </c>
      <c r="AC56" s="21" t="e">
        <f t="shared" si="2"/>
        <v>#DIV/0!</v>
      </c>
      <c r="AD56" s="21" t="e">
        <f t="shared" si="3"/>
        <v>#DIV/0!</v>
      </c>
      <c r="AE56" s="21" t="e">
        <f t="shared" si="4"/>
        <v>#DIV/0!</v>
      </c>
      <c r="AF56" s="21" t="e">
        <f t="shared" si="7"/>
        <v>#DIV/0!</v>
      </c>
      <c r="AG56" s="20">
        <f>VLOOKUP(S56,'tabla ingresos'!$A$3:$D$15,4,FALSE)</f>
        <v>0</v>
      </c>
      <c r="AH56" s="20">
        <f t="shared" si="5"/>
        <v>0</v>
      </c>
      <c r="AI56" s="20">
        <f t="shared" si="6"/>
        <v>0</v>
      </c>
      <c r="AJ56" s="28" t="e">
        <f>VLOOKUP(AA56,score!$K$2:$L$8,2,TRUE)*AJ$2</f>
        <v>#DIV/0!</v>
      </c>
      <c r="AK56" s="28">
        <f>VLOOKUP(T56,score!$M$2:$N$8,2,FALSE)*AK$2</f>
        <v>0</v>
      </c>
      <c r="AL56" s="28">
        <f>VLOOKUP(Q56,score!$G$2:$H$8,2,TRUE)*AL$2</f>
        <v>0.1</v>
      </c>
      <c r="AM56" s="28" t="e">
        <f>VLOOKUP(AB56,score!$Y$2:$Z$8,2,TRUE)*AM$2</f>
        <v>#DIV/0!</v>
      </c>
      <c r="AN56" s="28" t="e">
        <f>VLOOKUP(AE56,score!$AE$2:$AF$8,2,TRUE)*AN$2</f>
        <v>#DIV/0!</v>
      </c>
      <c r="AO56" s="28">
        <f>VLOOKUP(O56,score!$C$2:$D$8,2,TRUE)*AO$2</f>
        <v>0.1</v>
      </c>
      <c r="AP56" s="28">
        <f>VLOOKUP(R56,score!$I$2:$J$8,2,TRUE)*AP$2</f>
        <v>0.1</v>
      </c>
      <c r="AQ56" s="28" t="e">
        <f>VLOOKUP(P56,score!$E$2:$F$8,2,FALSE)*AQ$2</f>
        <v>#N/A</v>
      </c>
      <c r="AR56" s="28">
        <f>VLOOKUP(U56,score!$O$2:$P$8,2,TRUE)*AR$2</f>
        <v>0</v>
      </c>
      <c r="AS56" s="28">
        <f>VLOOKUP(V56,score!$Q$2:$R$8,2,TRUE)*AS$2</f>
        <v>0</v>
      </c>
      <c r="AT56" s="28" t="e">
        <f>VLOOKUP(W56,score!$S$2:$T$8,2,FALSE)*AT$2</f>
        <v>#N/A</v>
      </c>
      <c r="AU56" s="28" t="e">
        <f>VLOOKUP(X56,score!$U$2:$V$4,2,FALSE)*AU$2</f>
        <v>#N/A</v>
      </c>
      <c r="AV56" s="28" t="e">
        <f>VLOOKUP(AF56,score!$AG$2:$AH$8,2,TRUE)*AV$2</f>
        <v>#DIV/0!</v>
      </c>
      <c r="AW56" s="28" t="e">
        <f>VLOOKUP(Y56,score!$W$2:$X$8,2,FALSE)*AW$2</f>
        <v>#N/A</v>
      </c>
      <c r="AX56" s="28" t="e">
        <f>VLOOKUP(AC56,score!$AA$2:$AB$8,2,TRUE)*AX$2</f>
        <v>#DIV/0!</v>
      </c>
      <c r="AY56" s="28" t="e">
        <f>VLOOKUP(AD56,score!$AC$2:$AD$8,2,TRUE)*AY$2</f>
        <v>#DIV/0!</v>
      </c>
      <c r="AZ56" s="28">
        <f>VLOOKUP(N56,score!$A$2:$B$8,2,TRUE)*AZ$2</f>
        <v>0.1</v>
      </c>
      <c r="BA56" s="29" t="e">
        <f t="shared" si="8"/>
        <v>#DIV/0!</v>
      </c>
      <c r="BB56" s="29" t="e">
        <f>VLOOKUP(BA56,score!$AJ$2:$AK$7,2,TRUE)</f>
        <v>#DIV/0!</v>
      </c>
    </row>
    <row r="57" spans="1:54" x14ac:dyDescent="0.3">
      <c r="A57" s="10"/>
      <c r="B57" s="11"/>
      <c r="C57" s="12"/>
      <c r="D57" s="14"/>
      <c r="E57" s="12"/>
      <c r="F57" s="14"/>
      <c r="G57" s="14"/>
      <c r="H57" s="14"/>
      <c r="I57" s="14"/>
      <c r="J57" s="14"/>
      <c r="K57" s="14"/>
      <c r="L57" s="14"/>
      <c r="M57" s="14"/>
      <c r="N57" s="13"/>
      <c r="O57" s="13"/>
      <c r="P57" s="12"/>
      <c r="Q57" s="12"/>
      <c r="R57" s="12"/>
      <c r="S57" s="12"/>
      <c r="T57" s="12"/>
      <c r="U57" s="12"/>
      <c r="V57" s="12"/>
      <c r="W57" s="17"/>
      <c r="X57" s="17"/>
      <c r="Y57" s="15"/>
      <c r="Z57" s="14"/>
      <c r="AA57" s="43" t="e">
        <f t="shared" si="0"/>
        <v>#DIV/0!</v>
      </c>
      <c r="AB57" s="21" t="e">
        <f t="shared" si="1"/>
        <v>#DIV/0!</v>
      </c>
      <c r="AC57" s="21" t="e">
        <f t="shared" si="2"/>
        <v>#DIV/0!</v>
      </c>
      <c r="AD57" s="21" t="e">
        <f t="shared" si="3"/>
        <v>#DIV/0!</v>
      </c>
      <c r="AE57" s="21" t="e">
        <f t="shared" si="4"/>
        <v>#DIV/0!</v>
      </c>
      <c r="AF57" s="21" t="e">
        <f t="shared" si="7"/>
        <v>#DIV/0!</v>
      </c>
      <c r="AG57" s="20">
        <f>VLOOKUP(S57,'tabla ingresos'!$A$3:$D$15,4,FALSE)</f>
        <v>0</v>
      </c>
      <c r="AH57" s="20">
        <f t="shared" si="5"/>
        <v>0</v>
      </c>
      <c r="AI57" s="20">
        <f t="shared" si="6"/>
        <v>0</v>
      </c>
      <c r="AJ57" s="28" t="e">
        <f>VLOOKUP(AA57,score!$K$2:$L$8,2,TRUE)*AJ$2</f>
        <v>#DIV/0!</v>
      </c>
      <c r="AK57" s="28">
        <f>VLOOKUP(T57,score!$M$2:$N$8,2,FALSE)*AK$2</f>
        <v>0</v>
      </c>
      <c r="AL57" s="28">
        <f>VLOOKUP(Q57,score!$G$2:$H$8,2,TRUE)*AL$2</f>
        <v>0.1</v>
      </c>
      <c r="AM57" s="28" t="e">
        <f>VLOOKUP(AB57,score!$Y$2:$Z$8,2,TRUE)*AM$2</f>
        <v>#DIV/0!</v>
      </c>
      <c r="AN57" s="28" t="e">
        <f>VLOOKUP(AE57,score!$AE$2:$AF$8,2,TRUE)*AN$2</f>
        <v>#DIV/0!</v>
      </c>
      <c r="AO57" s="28">
        <f>VLOOKUP(O57,score!$C$2:$D$8,2,TRUE)*AO$2</f>
        <v>0.1</v>
      </c>
      <c r="AP57" s="28">
        <f>VLOOKUP(R57,score!$I$2:$J$8,2,TRUE)*AP$2</f>
        <v>0.1</v>
      </c>
      <c r="AQ57" s="28" t="e">
        <f>VLOOKUP(P57,score!$E$2:$F$8,2,FALSE)*AQ$2</f>
        <v>#N/A</v>
      </c>
      <c r="AR57" s="28">
        <f>VLOOKUP(U57,score!$O$2:$P$8,2,TRUE)*AR$2</f>
        <v>0</v>
      </c>
      <c r="AS57" s="28">
        <f>VLOOKUP(V57,score!$Q$2:$R$8,2,TRUE)*AS$2</f>
        <v>0</v>
      </c>
      <c r="AT57" s="28" t="e">
        <f>VLOOKUP(W57,score!$S$2:$T$8,2,FALSE)*AT$2</f>
        <v>#N/A</v>
      </c>
      <c r="AU57" s="28" t="e">
        <f>VLOOKUP(X57,score!$U$2:$V$4,2,FALSE)*AU$2</f>
        <v>#N/A</v>
      </c>
      <c r="AV57" s="28" t="e">
        <f>VLOOKUP(AF57,score!$AG$2:$AH$8,2,TRUE)*AV$2</f>
        <v>#DIV/0!</v>
      </c>
      <c r="AW57" s="28" t="e">
        <f>VLOOKUP(Y57,score!$W$2:$X$8,2,FALSE)*AW$2</f>
        <v>#N/A</v>
      </c>
      <c r="AX57" s="28" t="e">
        <f>VLOOKUP(AC57,score!$AA$2:$AB$8,2,TRUE)*AX$2</f>
        <v>#DIV/0!</v>
      </c>
      <c r="AY57" s="28" t="e">
        <f>VLOOKUP(AD57,score!$AC$2:$AD$8,2,TRUE)*AY$2</f>
        <v>#DIV/0!</v>
      </c>
      <c r="AZ57" s="28">
        <f>VLOOKUP(N57,score!$A$2:$B$8,2,TRUE)*AZ$2</f>
        <v>0.1</v>
      </c>
      <c r="BA57" s="29" t="e">
        <f t="shared" si="8"/>
        <v>#DIV/0!</v>
      </c>
      <c r="BB57" s="29" t="e">
        <f>VLOOKUP(BA57,score!$AJ$2:$AK$7,2,TRUE)</f>
        <v>#DIV/0!</v>
      </c>
    </row>
    <row r="58" spans="1:54" x14ac:dyDescent="0.3">
      <c r="A58" s="10"/>
      <c r="B58" s="11"/>
      <c r="C58" s="12"/>
      <c r="D58" s="14"/>
      <c r="E58" s="12"/>
      <c r="F58" s="14"/>
      <c r="G58" s="14"/>
      <c r="H58" s="14"/>
      <c r="I58" s="14"/>
      <c r="J58" s="14"/>
      <c r="K58" s="14"/>
      <c r="L58" s="14"/>
      <c r="M58" s="14"/>
      <c r="N58" s="13"/>
      <c r="O58" s="13"/>
      <c r="P58" s="12"/>
      <c r="Q58" s="12"/>
      <c r="R58" s="12"/>
      <c r="S58" s="12"/>
      <c r="T58" s="12"/>
      <c r="U58" s="12"/>
      <c r="V58" s="12"/>
      <c r="W58" s="17"/>
      <c r="X58" s="17"/>
      <c r="Y58" s="15"/>
      <c r="Z58" s="14"/>
      <c r="AA58" s="43" t="e">
        <f t="shared" si="0"/>
        <v>#DIV/0!</v>
      </c>
      <c r="AB58" s="21" t="e">
        <f t="shared" si="1"/>
        <v>#DIV/0!</v>
      </c>
      <c r="AC58" s="21" t="e">
        <f t="shared" si="2"/>
        <v>#DIV/0!</v>
      </c>
      <c r="AD58" s="21" t="e">
        <f t="shared" si="3"/>
        <v>#DIV/0!</v>
      </c>
      <c r="AE58" s="21" t="e">
        <f t="shared" si="4"/>
        <v>#DIV/0!</v>
      </c>
      <c r="AF58" s="21" t="e">
        <f t="shared" si="7"/>
        <v>#DIV/0!</v>
      </c>
      <c r="AG58" s="20">
        <f>VLOOKUP(S58,'tabla ingresos'!$A$3:$D$15,4,FALSE)</f>
        <v>0</v>
      </c>
      <c r="AH58" s="20">
        <f t="shared" si="5"/>
        <v>0</v>
      </c>
      <c r="AI58" s="20">
        <f t="shared" si="6"/>
        <v>0</v>
      </c>
      <c r="AJ58" s="28" t="e">
        <f>VLOOKUP(AA58,score!$K$2:$L$8,2,TRUE)*AJ$2</f>
        <v>#DIV/0!</v>
      </c>
      <c r="AK58" s="28">
        <f>VLOOKUP(T58,score!$M$2:$N$8,2,FALSE)*AK$2</f>
        <v>0</v>
      </c>
      <c r="AL58" s="28">
        <f>VLOOKUP(Q58,score!$G$2:$H$8,2,TRUE)*AL$2</f>
        <v>0.1</v>
      </c>
      <c r="AM58" s="28" t="e">
        <f>VLOOKUP(AB58,score!$Y$2:$Z$8,2,TRUE)*AM$2</f>
        <v>#DIV/0!</v>
      </c>
      <c r="AN58" s="28" t="e">
        <f>VLOOKUP(AE58,score!$AE$2:$AF$8,2,TRUE)*AN$2</f>
        <v>#DIV/0!</v>
      </c>
      <c r="AO58" s="28">
        <f>VLOOKUP(O58,score!$C$2:$D$8,2,TRUE)*AO$2</f>
        <v>0.1</v>
      </c>
      <c r="AP58" s="28">
        <f>VLOOKUP(R58,score!$I$2:$J$8,2,TRUE)*AP$2</f>
        <v>0.1</v>
      </c>
      <c r="AQ58" s="28" t="e">
        <f>VLOOKUP(P58,score!$E$2:$F$8,2,FALSE)*AQ$2</f>
        <v>#N/A</v>
      </c>
      <c r="AR58" s="28">
        <f>VLOOKUP(U58,score!$O$2:$P$8,2,TRUE)*AR$2</f>
        <v>0</v>
      </c>
      <c r="AS58" s="28">
        <f>VLOOKUP(V58,score!$Q$2:$R$8,2,TRUE)*AS$2</f>
        <v>0</v>
      </c>
      <c r="AT58" s="28" t="e">
        <f>VLOOKUP(W58,score!$S$2:$T$8,2,FALSE)*AT$2</f>
        <v>#N/A</v>
      </c>
      <c r="AU58" s="28" t="e">
        <f>VLOOKUP(X58,score!$U$2:$V$4,2,FALSE)*AU$2</f>
        <v>#N/A</v>
      </c>
      <c r="AV58" s="28" t="e">
        <f>VLOOKUP(AF58,score!$AG$2:$AH$8,2,TRUE)*AV$2</f>
        <v>#DIV/0!</v>
      </c>
      <c r="AW58" s="28" t="e">
        <f>VLOOKUP(Y58,score!$W$2:$X$8,2,FALSE)*AW$2</f>
        <v>#N/A</v>
      </c>
      <c r="AX58" s="28" t="e">
        <f>VLOOKUP(AC58,score!$AA$2:$AB$8,2,TRUE)*AX$2</f>
        <v>#DIV/0!</v>
      </c>
      <c r="AY58" s="28" t="e">
        <f>VLOOKUP(AD58,score!$AC$2:$AD$8,2,TRUE)*AY$2</f>
        <v>#DIV/0!</v>
      </c>
      <c r="AZ58" s="28">
        <f>VLOOKUP(N58,score!$A$2:$B$8,2,TRUE)*AZ$2</f>
        <v>0.1</v>
      </c>
      <c r="BA58" s="29" t="e">
        <f t="shared" si="8"/>
        <v>#DIV/0!</v>
      </c>
      <c r="BB58" s="29" t="e">
        <f>VLOOKUP(BA58,score!$AJ$2:$AK$7,2,TRUE)</f>
        <v>#DIV/0!</v>
      </c>
    </row>
    <row r="59" spans="1:54" x14ac:dyDescent="0.3">
      <c r="A59" s="10"/>
      <c r="B59" s="11"/>
      <c r="C59" s="12"/>
      <c r="D59" s="14"/>
      <c r="E59" s="12"/>
      <c r="F59" s="14"/>
      <c r="G59" s="14"/>
      <c r="H59" s="14"/>
      <c r="I59" s="14"/>
      <c r="J59" s="14"/>
      <c r="K59" s="14"/>
      <c r="L59" s="14"/>
      <c r="M59" s="14"/>
      <c r="N59" s="13"/>
      <c r="O59" s="13"/>
      <c r="P59" s="12"/>
      <c r="Q59" s="12"/>
      <c r="R59" s="12"/>
      <c r="S59" s="12"/>
      <c r="T59" s="12"/>
      <c r="U59" s="12"/>
      <c r="V59" s="12"/>
      <c r="W59" s="17"/>
      <c r="X59" s="17"/>
      <c r="Y59" s="15"/>
      <c r="Z59" s="14"/>
      <c r="AA59" s="43" t="e">
        <f t="shared" si="0"/>
        <v>#DIV/0!</v>
      </c>
      <c r="AB59" s="21" t="e">
        <f t="shared" si="1"/>
        <v>#DIV/0!</v>
      </c>
      <c r="AC59" s="21" t="e">
        <f t="shared" si="2"/>
        <v>#DIV/0!</v>
      </c>
      <c r="AD59" s="21" t="e">
        <f t="shared" si="3"/>
        <v>#DIV/0!</v>
      </c>
      <c r="AE59" s="21" t="e">
        <f t="shared" si="4"/>
        <v>#DIV/0!</v>
      </c>
      <c r="AF59" s="21" t="e">
        <f t="shared" si="7"/>
        <v>#DIV/0!</v>
      </c>
      <c r="AG59" s="20">
        <f>VLOOKUP(S59,'tabla ingresos'!$A$3:$D$15,4,FALSE)</f>
        <v>0</v>
      </c>
      <c r="AH59" s="20">
        <f t="shared" si="5"/>
        <v>0</v>
      </c>
      <c r="AI59" s="20">
        <f t="shared" si="6"/>
        <v>0</v>
      </c>
      <c r="AJ59" s="28" t="e">
        <f>VLOOKUP(AA59,score!$K$2:$L$8,2,TRUE)*AJ$2</f>
        <v>#DIV/0!</v>
      </c>
      <c r="AK59" s="28">
        <f>VLOOKUP(T59,score!$M$2:$N$8,2,FALSE)*AK$2</f>
        <v>0</v>
      </c>
      <c r="AL59" s="28">
        <f>VLOOKUP(Q59,score!$G$2:$H$8,2,TRUE)*AL$2</f>
        <v>0.1</v>
      </c>
      <c r="AM59" s="28" t="e">
        <f>VLOOKUP(AB59,score!$Y$2:$Z$8,2,TRUE)*AM$2</f>
        <v>#DIV/0!</v>
      </c>
      <c r="AN59" s="28" t="e">
        <f>VLOOKUP(AE59,score!$AE$2:$AF$8,2,TRUE)*AN$2</f>
        <v>#DIV/0!</v>
      </c>
      <c r="AO59" s="28">
        <f>VLOOKUP(O59,score!$C$2:$D$8,2,TRUE)*AO$2</f>
        <v>0.1</v>
      </c>
      <c r="AP59" s="28">
        <f>VLOOKUP(R59,score!$I$2:$J$8,2,TRUE)*AP$2</f>
        <v>0.1</v>
      </c>
      <c r="AQ59" s="28" t="e">
        <f>VLOOKUP(P59,score!$E$2:$F$8,2,FALSE)*AQ$2</f>
        <v>#N/A</v>
      </c>
      <c r="AR59" s="28">
        <f>VLOOKUP(U59,score!$O$2:$P$8,2,TRUE)*AR$2</f>
        <v>0</v>
      </c>
      <c r="AS59" s="28">
        <f>VLOOKUP(V59,score!$Q$2:$R$8,2,TRUE)*AS$2</f>
        <v>0</v>
      </c>
      <c r="AT59" s="28" t="e">
        <f>VLOOKUP(W59,score!$S$2:$T$8,2,FALSE)*AT$2</f>
        <v>#N/A</v>
      </c>
      <c r="AU59" s="28" t="e">
        <f>VLOOKUP(X59,score!$U$2:$V$4,2,FALSE)*AU$2</f>
        <v>#N/A</v>
      </c>
      <c r="AV59" s="28" t="e">
        <f>VLOOKUP(AF59,score!$AG$2:$AH$8,2,TRUE)*AV$2</f>
        <v>#DIV/0!</v>
      </c>
      <c r="AW59" s="28" t="e">
        <f>VLOOKUP(Y59,score!$W$2:$X$8,2,FALSE)*AW$2</f>
        <v>#N/A</v>
      </c>
      <c r="AX59" s="28" t="e">
        <f>VLOOKUP(AC59,score!$AA$2:$AB$8,2,TRUE)*AX$2</f>
        <v>#DIV/0!</v>
      </c>
      <c r="AY59" s="28" t="e">
        <f>VLOOKUP(AD59,score!$AC$2:$AD$8,2,TRUE)*AY$2</f>
        <v>#DIV/0!</v>
      </c>
      <c r="AZ59" s="28">
        <f>VLOOKUP(N59,score!$A$2:$B$8,2,TRUE)*AZ$2</f>
        <v>0.1</v>
      </c>
      <c r="BA59" s="29" t="e">
        <f t="shared" si="8"/>
        <v>#DIV/0!</v>
      </c>
      <c r="BB59" s="29" t="e">
        <f>VLOOKUP(BA59,score!$AJ$2:$AK$7,2,TRUE)</f>
        <v>#DIV/0!</v>
      </c>
    </row>
    <row r="60" spans="1:54" x14ac:dyDescent="0.3">
      <c r="A60" s="10"/>
      <c r="B60" s="11"/>
      <c r="C60" s="12"/>
      <c r="D60" s="14"/>
      <c r="E60" s="12"/>
      <c r="F60" s="14"/>
      <c r="G60" s="14"/>
      <c r="H60" s="14"/>
      <c r="I60" s="14"/>
      <c r="J60" s="14"/>
      <c r="K60" s="14"/>
      <c r="L60" s="14"/>
      <c r="M60" s="14"/>
      <c r="N60" s="13"/>
      <c r="O60" s="13"/>
      <c r="P60" s="12"/>
      <c r="Q60" s="12"/>
      <c r="R60" s="12"/>
      <c r="S60" s="12"/>
      <c r="T60" s="12"/>
      <c r="U60" s="12"/>
      <c r="V60" s="12"/>
      <c r="W60" s="17"/>
      <c r="X60" s="17"/>
      <c r="Y60" s="15"/>
      <c r="Z60" s="14"/>
      <c r="AA60" s="43" t="e">
        <f t="shared" si="0"/>
        <v>#DIV/0!</v>
      </c>
      <c r="AB60" s="21" t="e">
        <f t="shared" si="1"/>
        <v>#DIV/0!</v>
      </c>
      <c r="AC60" s="21" t="e">
        <f t="shared" si="2"/>
        <v>#DIV/0!</v>
      </c>
      <c r="AD60" s="21" t="e">
        <f t="shared" si="3"/>
        <v>#DIV/0!</v>
      </c>
      <c r="AE60" s="21" t="e">
        <f t="shared" si="4"/>
        <v>#DIV/0!</v>
      </c>
      <c r="AF60" s="21" t="e">
        <f t="shared" si="7"/>
        <v>#DIV/0!</v>
      </c>
      <c r="AG60" s="20">
        <f>VLOOKUP(S60,'tabla ingresos'!$A$3:$D$15,4,FALSE)</f>
        <v>0</v>
      </c>
      <c r="AH60" s="20">
        <f t="shared" si="5"/>
        <v>0</v>
      </c>
      <c r="AI60" s="20">
        <f t="shared" si="6"/>
        <v>0</v>
      </c>
      <c r="AJ60" s="28" t="e">
        <f>VLOOKUP(AA60,score!$K$2:$L$8,2,TRUE)*AJ$2</f>
        <v>#DIV/0!</v>
      </c>
      <c r="AK60" s="28">
        <f>VLOOKUP(T60,score!$M$2:$N$8,2,FALSE)*AK$2</f>
        <v>0</v>
      </c>
      <c r="AL60" s="28">
        <f>VLOOKUP(Q60,score!$G$2:$H$8,2,TRUE)*AL$2</f>
        <v>0.1</v>
      </c>
      <c r="AM60" s="28" t="e">
        <f>VLOOKUP(AB60,score!$Y$2:$Z$8,2,TRUE)*AM$2</f>
        <v>#DIV/0!</v>
      </c>
      <c r="AN60" s="28" t="e">
        <f>VLOOKUP(AE60,score!$AE$2:$AF$8,2,TRUE)*AN$2</f>
        <v>#DIV/0!</v>
      </c>
      <c r="AO60" s="28">
        <f>VLOOKUP(O60,score!$C$2:$D$8,2,TRUE)*AO$2</f>
        <v>0.1</v>
      </c>
      <c r="AP60" s="28">
        <f>VLOOKUP(R60,score!$I$2:$J$8,2,TRUE)*AP$2</f>
        <v>0.1</v>
      </c>
      <c r="AQ60" s="28" t="e">
        <f>VLOOKUP(P60,score!$E$2:$F$8,2,FALSE)*AQ$2</f>
        <v>#N/A</v>
      </c>
      <c r="AR60" s="28">
        <f>VLOOKUP(U60,score!$O$2:$P$8,2,TRUE)*AR$2</f>
        <v>0</v>
      </c>
      <c r="AS60" s="28">
        <f>VLOOKUP(V60,score!$Q$2:$R$8,2,TRUE)*AS$2</f>
        <v>0</v>
      </c>
      <c r="AT60" s="28" t="e">
        <f>VLOOKUP(W60,score!$S$2:$T$8,2,FALSE)*AT$2</f>
        <v>#N/A</v>
      </c>
      <c r="AU60" s="28" t="e">
        <f>VLOOKUP(X60,score!$U$2:$V$4,2,FALSE)*AU$2</f>
        <v>#N/A</v>
      </c>
      <c r="AV60" s="28" t="e">
        <f>VLOOKUP(AF60,score!$AG$2:$AH$8,2,TRUE)*AV$2</f>
        <v>#DIV/0!</v>
      </c>
      <c r="AW60" s="28" t="e">
        <f>VLOOKUP(Y60,score!$W$2:$X$8,2,FALSE)*AW$2</f>
        <v>#N/A</v>
      </c>
      <c r="AX60" s="28" t="e">
        <f>VLOOKUP(AC60,score!$AA$2:$AB$8,2,TRUE)*AX$2</f>
        <v>#DIV/0!</v>
      </c>
      <c r="AY60" s="28" t="e">
        <f>VLOOKUP(AD60,score!$AC$2:$AD$8,2,TRUE)*AY$2</f>
        <v>#DIV/0!</v>
      </c>
      <c r="AZ60" s="28">
        <f>VLOOKUP(N60,score!$A$2:$B$8,2,TRUE)*AZ$2</f>
        <v>0.1</v>
      </c>
      <c r="BA60" s="29" t="e">
        <f t="shared" si="8"/>
        <v>#DIV/0!</v>
      </c>
      <c r="BB60" s="29" t="e">
        <f>VLOOKUP(BA60,score!$AJ$2:$AK$7,2,TRUE)</f>
        <v>#DIV/0!</v>
      </c>
    </row>
    <row r="61" spans="1:54" x14ac:dyDescent="0.3">
      <c r="A61" s="10"/>
      <c r="B61" s="11"/>
      <c r="C61" s="12"/>
      <c r="D61" s="14"/>
      <c r="E61" s="12"/>
      <c r="F61" s="14"/>
      <c r="G61" s="14"/>
      <c r="H61" s="14"/>
      <c r="I61" s="14"/>
      <c r="J61" s="14"/>
      <c r="K61" s="14"/>
      <c r="L61" s="14"/>
      <c r="M61" s="14"/>
      <c r="N61" s="13"/>
      <c r="O61" s="13"/>
      <c r="P61" s="12"/>
      <c r="Q61" s="12"/>
      <c r="R61" s="12"/>
      <c r="S61" s="12"/>
      <c r="T61" s="12"/>
      <c r="U61" s="12"/>
      <c r="V61" s="12"/>
      <c r="W61" s="17"/>
      <c r="X61" s="17"/>
      <c r="Y61" s="15"/>
      <c r="Z61" s="14"/>
      <c r="AA61" s="43" t="e">
        <f t="shared" si="0"/>
        <v>#DIV/0!</v>
      </c>
      <c r="AB61" s="21" t="e">
        <f t="shared" si="1"/>
        <v>#DIV/0!</v>
      </c>
      <c r="AC61" s="21" t="e">
        <f t="shared" si="2"/>
        <v>#DIV/0!</v>
      </c>
      <c r="AD61" s="21" t="e">
        <f t="shared" si="3"/>
        <v>#DIV/0!</v>
      </c>
      <c r="AE61" s="21" t="e">
        <f t="shared" si="4"/>
        <v>#DIV/0!</v>
      </c>
      <c r="AF61" s="21" t="e">
        <f t="shared" si="7"/>
        <v>#DIV/0!</v>
      </c>
      <c r="AG61" s="20">
        <f>VLOOKUP(S61,'tabla ingresos'!$A$3:$D$15,4,FALSE)</f>
        <v>0</v>
      </c>
      <c r="AH61" s="20">
        <f t="shared" si="5"/>
        <v>0</v>
      </c>
      <c r="AI61" s="20">
        <f t="shared" si="6"/>
        <v>0</v>
      </c>
      <c r="AJ61" s="28" t="e">
        <f>VLOOKUP(AA61,score!$K$2:$L$8,2,TRUE)*AJ$2</f>
        <v>#DIV/0!</v>
      </c>
      <c r="AK61" s="28">
        <f>VLOOKUP(T61,score!$M$2:$N$8,2,FALSE)*AK$2</f>
        <v>0</v>
      </c>
      <c r="AL61" s="28">
        <f>VLOOKUP(Q61,score!$G$2:$H$8,2,TRUE)*AL$2</f>
        <v>0.1</v>
      </c>
      <c r="AM61" s="28" t="e">
        <f>VLOOKUP(AB61,score!$Y$2:$Z$8,2,TRUE)*AM$2</f>
        <v>#DIV/0!</v>
      </c>
      <c r="AN61" s="28" t="e">
        <f>VLOOKUP(AE61,score!$AE$2:$AF$8,2,TRUE)*AN$2</f>
        <v>#DIV/0!</v>
      </c>
      <c r="AO61" s="28">
        <f>VLOOKUP(O61,score!$C$2:$D$8,2,TRUE)*AO$2</f>
        <v>0.1</v>
      </c>
      <c r="AP61" s="28">
        <f>VLOOKUP(R61,score!$I$2:$J$8,2,TRUE)*AP$2</f>
        <v>0.1</v>
      </c>
      <c r="AQ61" s="28" t="e">
        <f>VLOOKUP(P61,score!$E$2:$F$8,2,FALSE)*AQ$2</f>
        <v>#N/A</v>
      </c>
      <c r="AR61" s="28">
        <f>VLOOKUP(U61,score!$O$2:$P$8,2,TRUE)*AR$2</f>
        <v>0</v>
      </c>
      <c r="AS61" s="28">
        <f>VLOOKUP(V61,score!$Q$2:$R$8,2,TRUE)*AS$2</f>
        <v>0</v>
      </c>
      <c r="AT61" s="28" t="e">
        <f>VLOOKUP(W61,score!$S$2:$T$8,2,FALSE)*AT$2</f>
        <v>#N/A</v>
      </c>
      <c r="AU61" s="28" t="e">
        <f>VLOOKUP(X61,score!$U$2:$V$4,2,FALSE)*AU$2</f>
        <v>#N/A</v>
      </c>
      <c r="AV61" s="28" t="e">
        <f>VLOOKUP(AF61,score!$AG$2:$AH$8,2,TRUE)*AV$2</f>
        <v>#DIV/0!</v>
      </c>
      <c r="AW61" s="28" t="e">
        <f>VLOOKUP(Y61,score!$W$2:$X$8,2,FALSE)*AW$2</f>
        <v>#N/A</v>
      </c>
      <c r="AX61" s="28" t="e">
        <f>VLOOKUP(AC61,score!$AA$2:$AB$8,2,TRUE)*AX$2</f>
        <v>#DIV/0!</v>
      </c>
      <c r="AY61" s="28" t="e">
        <f>VLOOKUP(AD61,score!$AC$2:$AD$8,2,TRUE)*AY$2</f>
        <v>#DIV/0!</v>
      </c>
      <c r="AZ61" s="28">
        <f>VLOOKUP(N61,score!$A$2:$B$8,2,TRUE)*AZ$2</f>
        <v>0.1</v>
      </c>
      <c r="BA61" s="29" t="e">
        <f t="shared" si="8"/>
        <v>#DIV/0!</v>
      </c>
      <c r="BB61" s="29" t="e">
        <f>VLOOKUP(BA61,score!$AJ$2:$AK$7,2,TRUE)</f>
        <v>#DIV/0!</v>
      </c>
    </row>
    <row r="62" spans="1:54" x14ac:dyDescent="0.3">
      <c r="A62" s="10"/>
      <c r="B62" s="11"/>
      <c r="C62" s="12"/>
      <c r="D62" s="14"/>
      <c r="E62" s="12"/>
      <c r="F62" s="14"/>
      <c r="G62" s="14"/>
      <c r="H62" s="14"/>
      <c r="I62" s="14"/>
      <c r="J62" s="14"/>
      <c r="K62" s="14"/>
      <c r="L62" s="14"/>
      <c r="M62" s="14"/>
      <c r="N62" s="13"/>
      <c r="O62" s="13"/>
      <c r="P62" s="12"/>
      <c r="Q62" s="12"/>
      <c r="R62" s="12"/>
      <c r="S62" s="12"/>
      <c r="T62" s="12"/>
      <c r="U62" s="12"/>
      <c r="V62" s="12"/>
      <c r="W62" s="17"/>
      <c r="X62" s="17"/>
      <c r="Y62" s="15"/>
      <c r="Z62" s="14"/>
      <c r="AA62" s="43" t="e">
        <f t="shared" si="0"/>
        <v>#DIV/0!</v>
      </c>
      <c r="AB62" s="21" t="e">
        <f t="shared" si="1"/>
        <v>#DIV/0!</v>
      </c>
      <c r="AC62" s="21" t="e">
        <f t="shared" si="2"/>
        <v>#DIV/0!</v>
      </c>
      <c r="AD62" s="21" t="e">
        <f t="shared" si="3"/>
        <v>#DIV/0!</v>
      </c>
      <c r="AE62" s="21" t="e">
        <f t="shared" si="4"/>
        <v>#DIV/0!</v>
      </c>
      <c r="AF62" s="21" t="e">
        <f t="shared" si="7"/>
        <v>#DIV/0!</v>
      </c>
      <c r="AG62" s="20">
        <f>VLOOKUP(S62,'tabla ingresos'!$A$3:$D$15,4,FALSE)</f>
        <v>0</v>
      </c>
      <c r="AH62" s="20">
        <f t="shared" si="5"/>
        <v>0</v>
      </c>
      <c r="AI62" s="20">
        <f t="shared" si="6"/>
        <v>0</v>
      </c>
      <c r="AJ62" s="28" t="e">
        <f>VLOOKUP(AA62,score!$K$2:$L$8,2,TRUE)*AJ$2</f>
        <v>#DIV/0!</v>
      </c>
      <c r="AK62" s="28">
        <f>VLOOKUP(T62,score!$M$2:$N$8,2,FALSE)*AK$2</f>
        <v>0</v>
      </c>
      <c r="AL62" s="28">
        <f>VLOOKUP(Q62,score!$G$2:$H$8,2,TRUE)*AL$2</f>
        <v>0.1</v>
      </c>
      <c r="AM62" s="28" t="e">
        <f>VLOOKUP(AB62,score!$Y$2:$Z$8,2,TRUE)*AM$2</f>
        <v>#DIV/0!</v>
      </c>
      <c r="AN62" s="28" t="e">
        <f>VLOOKUP(AE62,score!$AE$2:$AF$8,2,TRUE)*AN$2</f>
        <v>#DIV/0!</v>
      </c>
      <c r="AO62" s="28">
        <f>VLOOKUP(O62,score!$C$2:$D$8,2,TRUE)*AO$2</f>
        <v>0.1</v>
      </c>
      <c r="AP62" s="28">
        <f>VLOOKUP(R62,score!$I$2:$J$8,2,TRUE)*AP$2</f>
        <v>0.1</v>
      </c>
      <c r="AQ62" s="28" t="e">
        <f>VLOOKUP(P62,score!$E$2:$F$8,2,FALSE)*AQ$2</f>
        <v>#N/A</v>
      </c>
      <c r="AR62" s="28">
        <f>VLOOKUP(U62,score!$O$2:$P$8,2,TRUE)*AR$2</f>
        <v>0</v>
      </c>
      <c r="AS62" s="28">
        <f>VLOOKUP(V62,score!$Q$2:$R$8,2,TRUE)*AS$2</f>
        <v>0</v>
      </c>
      <c r="AT62" s="28" t="e">
        <f>VLOOKUP(W62,score!$S$2:$T$8,2,FALSE)*AT$2</f>
        <v>#N/A</v>
      </c>
      <c r="AU62" s="28" t="e">
        <f>VLOOKUP(X62,score!$U$2:$V$4,2,FALSE)*AU$2</f>
        <v>#N/A</v>
      </c>
      <c r="AV62" s="28" t="e">
        <f>VLOOKUP(AF62,score!$AG$2:$AH$8,2,TRUE)*AV$2</f>
        <v>#DIV/0!</v>
      </c>
      <c r="AW62" s="28" t="e">
        <f>VLOOKUP(Y62,score!$W$2:$X$8,2,FALSE)*AW$2</f>
        <v>#N/A</v>
      </c>
      <c r="AX62" s="28" t="e">
        <f>VLOOKUP(AC62,score!$AA$2:$AB$8,2,TRUE)*AX$2</f>
        <v>#DIV/0!</v>
      </c>
      <c r="AY62" s="28" t="e">
        <f>VLOOKUP(AD62,score!$AC$2:$AD$8,2,TRUE)*AY$2</f>
        <v>#DIV/0!</v>
      </c>
      <c r="AZ62" s="28">
        <f>VLOOKUP(N62,score!$A$2:$B$8,2,TRUE)*AZ$2</f>
        <v>0.1</v>
      </c>
      <c r="BA62" s="29" t="e">
        <f t="shared" si="8"/>
        <v>#DIV/0!</v>
      </c>
      <c r="BB62" s="29" t="e">
        <f>VLOOKUP(BA62,score!$AJ$2:$AK$7,2,TRUE)</f>
        <v>#DIV/0!</v>
      </c>
    </row>
    <row r="63" spans="1:54" x14ac:dyDescent="0.3">
      <c r="A63" s="10"/>
      <c r="B63" s="11"/>
      <c r="C63" s="12"/>
      <c r="D63" s="14"/>
      <c r="E63" s="12"/>
      <c r="F63" s="14"/>
      <c r="G63" s="14"/>
      <c r="H63" s="14"/>
      <c r="I63" s="14"/>
      <c r="J63" s="14"/>
      <c r="K63" s="14"/>
      <c r="L63" s="14"/>
      <c r="M63" s="14"/>
      <c r="N63" s="13"/>
      <c r="O63" s="13"/>
      <c r="P63" s="12"/>
      <c r="Q63" s="12"/>
      <c r="R63" s="12"/>
      <c r="S63" s="12"/>
      <c r="T63" s="12"/>
      <c r="U63" s="12"/>
      <c r="V63" s="12"/>
      <c r="W63" s="17"/>
      <c r="X63" s="17"/>
      <c r="Y63" s="15"/>
      <c r="Z63" s="14"/>
      <c r="AA63" s="43" t="e">
        <f t="shared" si="0"/>
        <v>#DIV/0!</v>
      </c>
      <c r="AB63" s="21" t="e">
        <f t="shared" si="1"/>
        <v>#DIV/0!</v>
      </c>
      <c r="AC63" s="21" t="e">
        <f t="shared" si="2"/>
        <v>#DIV/0!</v>
      </c>
      <c r="AD63" s="21" t="e">
        <f t="shared" si="3"/>
        <v>#DIV/0!</v>
      </c>
      <c r="AE63" s="21" t="e">
        <f t="shared" si="4"/>
        <v>#DIV/0!</v>
      </c>
      <c r="AF63" s="21" t="e">
        <f t="shared" si="7"/>
        <v>#DIV/0!</v>
      </c>
      <c r="AG63" s="20">
        <f>VLOOKUP(S63,'tabla ingresos'!$A$3:$D$15,4,FALSE)</f>
        <v>0</v>
      </c>
      <c r="AH63" s="20">
        <f t="shared" si="5"/>
        <v>0</v>
      </c>
      <c r="AI63" s="20">
        <f t="shared" si="6"/>
        <v>0</v>
      </c>
      <c r="AJ63" s="28" t="e">
        <f>VLOOKUP(AA63,score!$K$2:$L$8,2,TRUE)*AJ$2</f>
        <v>#DIV/0!</v>
      </c>
      <c r="AK63" s="28">
        <f>VLOOKUP(T63,score!$M$2:$N$8,2,FALSE)*AK$2</f>
        <v>0</v>
      </c>
      <c r="AL63" s="28">
        <f>VLOOKUP(Q63,score!$G$2:$H$8,2,TRUE)*AL$2</f>
        <v>0.1</v>
      </c>
      <c r="AM63" s="28" t="e">
        <f>VLOOKUP(AB63,score!$Y$2:$Z$8,2,TRUE)*AM$2</f>
        <v>#DIV/0!</v>
      </c>
      <c r="AN63" s="28" t="e">
        <f>VLOOKUP(AE63,score!$AE$2:$AF$8,2,TRUE)*AN$2</f>
        <v>#DIV/0!</v>
      </c>
      <c r="AO63" s="28">
        <f>VLOOKUP(O63,score!$C$2:$D$8,2,TRUE)*AO$2</f>
        <v>0.1</v>
      </c>
      <c r="AP63" s="28">
        <f>VLOOKUP(R63,score!$I$2:$J$8,2,TRUE)*AP$2</f>
        <v>0.1</v>
      </c>
      <c r="AQ63" s="28" t="e">
        <f>VLOOKUP(P63,score!$E$2:$F$8,2,FALSE)*AQ$2</f>
        <v>#N/A</v>
      </c>
      <c r="AR63" s="28">
        <f>VLOOKUP(U63,score!$O$2:$P$8,2,TRUE)*AR$2</f>
        <v>0</v>
      </c>
      <c r="AS63" s="28">
        <f>VLOOKUP(V63,score!$Q$2:$R$8,2,TRUE)*AS$2</f>
        <v>0</v>
      </c>
      <c r="AT63" s="28" t="e">
        <f>VLOOKUP(W63,score!$S$2:$T$8,2,FALSE)*AT$2</f>
        <v>#N/A</v>
      </c>
      <c r="AU63" s="28" t="e">
        <f>VLOOKUP(X63,score!$U$2:$V$4,2,FALSE)*AU$2</f>
        <v>#N/A</v>
      </c>
      <c r="AV63" s="28" t="e">
        <f>VLOOKUP(AF63,score!$AG$2:$AH$8,2,TRUE)*AV$2</f>
        <v>#DIV/0!</v>
      </c>
      <c r="AW63" s="28" t="e">
        <f>VLOOKUP(Y63,score!$W$2:$X$8,2,FALSE)*AW$2</f>
        <v>#N/A</v>
      </c>
      <c r="AX63" s="28" t="e">
        <f>VLOOKUP(AC63,score!$AA$2:$AB$8,2,TRUE)*AX$2</f>
        <v>#DIV/0!</v>
      </c>
      <c r="AY63" s="28" t="e">
        <f>VLOOKUP(AD63,score!$AC$2:$AD$8,2,TRUE)*AY$2</f>
        <v>#DIV/0!</v>
      </c>
      <c r="AZ63" s="28">
        <f>VLOOKUP(N63,score!$A$2:$B$8,2,TRUE)*AZ$2</f>
        <v>0.1</v>
      </c>
      <c r="BA63" s="29" t="e">
        <f t="shared" si="8"/>
        <v>#DIV/0!</v>
      </c>
      <c r="BB63" s="29" t="e">
        <f>VLOOKUP(BA63,score!$AJ$2:$AK$7,2,TRUE)</f>
        <v>#DIV/0!</v>
      </c>
    </row>
    <row r="64" spans="1:54" x14ac:dyDescent="0.3">
      <c r="A64" s="10"/>
      <c r="B64" s="11"/>
      <c r="C64" s="12"/>
      <c r="D64" s="14"/>
      <c r="E64" s="12"/>
      <c r="F64" s="14"/>
      <c r="G64" s="14"/>
      <c r="H64" s="14"/>
      <c r="I64" s="14"/>
      <c r="J64" s="14"/>
      <c r="K64" s="14"/>
      <c r="L64" s="14"/>
      <c r="M64" s="14"/>
      <c r="N64" s="13"/>
      <c r="O64" s="13"/>
      <c r="P64" s="12"/>
      <c r="Q64" s="12"/>
      <c r="R64" s="12"/>
      <c r="S64" s="12"/>
      <c r="T64" s="12"/>
      <c r="U64" s="12"/>
      <c r="V64" s="12"/>
      <c r="W64" s="17"/>
      <c r="X64" s="17"/>
      <c r="Y64" s="15"/>
      <c r="Z64" s="14"/>
      <c r="AA64" s="43" t="e">
        <f t="shared" si="0"/>
        <v>#DIV/0!</v>
      </c>
      <c r="AB64" s="21" t="e">
        <f t="shared" si="1"/>
        <v>#DIV/0!</v>
      </c>
      <c r="AC64" s="21" t="e">
        <f t="shared" si="2"/>
        <v>#DIV/0!</v>
      </c>
      <c r="AD64" s="21" t="e">
        <f t="shared" si="3"/>
        <v>#DIV/0!</v>
      </c>
      <c r="AE64" s="21" t="e">
        <f t="shared" si="4"/>
        <v>#DIV/0!</v>
      </c>
      <c r="AF64" s="21" t="e">
        <f t="shared" si="7"/>
        <v>#DIV/0!</v>
      </c>
      <c r="AG64" s="20">
        <f>VLOOKUP(S64,'tabla ingresos'!$A$3:$D$15,4,FALSE)</f>
        <v>0</v>
      </c>
      <c r="AH64" s="20">
        <f t="shared" si="5"/>
        <v>0</v>
      </c>
      <c r="AI64" s="20">
        <f t="shared" si="6"/>
        <v>0</v>
      </c>
      <c r="AJ64" s="28" t="e">
        <f>VLOOKUP(AA64,score!$K$2:$L$8,2,TRUE)*AJ$2</f>
        <v>#DIV/0!</v>
      </c>
      <c r="AK64" s="28">
        <f>VLOOKUP(T64,score!$M$2:$N$8,2,FALSE)*AK$2</f>
        <v>0</v>
      </c>
      <c r="AL64" s="28">
        <f>VLOOKUP(Q64,score!$G$2:$H$8,2,TRUE)*AL$2</f>
        <v>0.1</v>
      </c>
      <c r="AM64" s="28" t="e">
        <f>VLOOKUP(AB64,score!$Y$2:$Z$8,2,TRUE)*AM$2</f>
        <v>#DIV/0!</v>
      </c>
      <c r="AN64" s="28" t="e">
        <f>VLOOKUP(AE64,score!$AE$2:$AF$8,2,TRUE)*AN$2</f>
        <v>#DIV/0!</v>
      </c>
      <c r="AO64" s="28">
        <f>VLOOKUP(O64,score!$C$2:$D$8,2,TRUE)*AO$2</f>
        <v>0.1</v>
      </c>
      <c r="AP64" s="28">
        <f>VLOOKUP(R64,score!$I$2:$J$8,2,TRUE)*AP$2</f>
        <v>0.1</v>
      </c>
      <c r="AQ64" s="28" t="e">
        <f>VLOOKUP(P64,score!$E$2:$F$8,2,FALSE)*AQ$2</f>
        <v>#N/A</v>
      </c>
      <c r="AR64" s="28">
        <f>VLOOKUP(U64,score!$O$2:$P$8,2,TRUE)*AR$2</f>
        <v>0</v>
      </c>
      <c r="AS64" s="28">
        <f>VLOOKUP(V64,score!$Q$2:$R$8,2,TRUE)*AS$2</f>
        <v>0</v>
      </c>
      <c r="AT64" s="28" t="e">
        <f>VLOOKUP(W64,score!$S$2:$T$8,2,FALSE)*AT$2</f>
        <v>#N/A</v>
      </c>
      <c r="AU64" s="28" t="e">
        <f>VLOOKUP(X64,score!$U$2:$V$4,2,FALSE)*AU$2</f>
        <v>#N/A</v>
      </c>
      <c r="AV64" s="28" t="e">
        <f>VLOOKUP(AF64,score!$AG$2:$AH$8,2,TRUE)*AV$2</f>
        <v>#DIV/0!</v>
      </c>
      <c r="AW64" s="28" t="e">
        <f>VLOOKUP(Y64,score!$W$2:$X$8,2,FALSE)*AW$2</f>
        <v>#N/A</v>
      </c>
      <c r="AX64" s="28" t="e">
        <f>VLOOKUP(AC64,score!$AA$2:$AB$8,2,TRUE)*AX$2</f>
        <v>#DIV/0!</v>
      </c>
      <c r="AY64" s="28" t="e">
        <f>VLOOKUP(AD64,score!$AC$2:$AD$8,2,TRUE)*AY$2</f>
        <v>#DIV/0!</v>
      </c>
      <c r="AZ64" s="28">
        <f>VLOOKUP(N64,score!$A$2:$B$8,2,TRUE)*AZ$2</f>
        <v>0.1</v>
      </c>
      <c r="BA64" s="29" t="e">
        <f t="shared" si="8"/>
        <v>#DIV/0!</v>
      </c>
      <c r="BB64" s="29" t="e">
        <f>VLOOKUP(BA64,score!$AJ$2:$AK$7,2,TRUE)</f>
        <v>#DIV/0!</v>
      </c>
    </row>
    <row r="65" spans="1:54" x14ac:dyDescent="0.3">
      <c r="A65" s="10"/>
      <c r="B65" s="11"/>
      <c r="C65" s="12"/>
      <c r="D65" s="14"/>
      <c r="E65" s="12"/>
      <c r="F65" s="14"/>
      <c r="G65" s="14"/>
      <c r="H65" s="14"/>
      <c r="I65" s="14"/>
      <c r="J65" s="14"/>
      <c r="K65" s="14"/>
      <c r="L65" s="14"/>
      <c r="M65" s="14"/>
      <c r="N65" s="13"/>
      <c r="O65" s="13"/>
      <c r="P65" s="12"/>
      <c r="Q65" s="12"/>
      <c r="R65" s="12"/>
      <c r="S65" s="12"/>
      <c r="T65" s="12"/>
      <c r="U65" s="12"/>
      <c r="V65" s="12"/>
      <c r="W65" s="17"/>
      <c r="X65" s="17"/>
      <c r="Y65" s="15"/>
      <c r="Z65" s="14"/>
      <c r="AA65" s="43" t="e">
        <f t="shared" si="0"/>
        <v>#DIV/0!</v>
      </c>
      <c r="AB65" s="21" t="e">
        <f t="shared" si="1"/>
        <v>#DIV/0!</v>
      </c>
      <c r="AC65" s="21" t="e">
        <f t="shared" si="2"/>
        <v>#DIV/0!</v>
      </c>
      <c r="AD65" s="21" t="e">
        <f t="shared" si="3"/>
        <v>#DIV/0!</v>
      </c>
      <c r="AE65" s="21" t="e">
        <f t="shared" si="4"/>
        <v>#DIV/0!</v>
      </c>
      <c r="AF65" s="21" t="e">
        <f t="shared" si="7"/>
        <v>#DIV/0!</v>
      </c>
      <c r="AG65" s="20">
        <f>VLOOKUP(S65,'tabla ingresos'!$A$3:$D$15,4,FALSE)</f>
        <v>0</v>
      </c>
      <c r="AH65" s="20">
        <f t="shared" si="5"/>
        <v>0</v>
      </c>
      <c r="AI65" s="20">
        <f t="shared" si="6"/>
        <v>0</v>
      </c>
      <c r="AJ65" s="28" t="e">
        <f>VLOOKUP(AA65,score!$K$2:$L$8,2,TRUE)*AJ$2</f>
        <v>#DIV/0!</v>
      </c>
      <c r="AK65" s="28">
        <f>VLOOKUP(T65,score!$M$2:$N$8,2,FALSE)*AK$2</f>
        <v>0</v>
      </c>
      <c r="AL65" s="28">
        <f>VLOOKUP(Q65,score!$G$2:$H$8,2,TRUE)*AL$2</f>
        <v>0.1</v>
      </c>
      <c r="AM65" s="28" t="e">
        <f>VLOOKUP(AB65,score!$Y$2:$Z$8,2,TRUE)*AM$2</f>
        <v>#DIV/0!</v>
      </c>
      <c r="AN65" s="28" t="e">
        <f>VLOOKUP(AE65,score!$AE$2:$AF$8,2,TRUE)*AN$2</f>
        <v>#DIV/0!</v>
      </c>
      <c r="AO65" s="28">
        <f>VLOOKUP(O65,score!$C$2:$D$8,2,TRUE)*AO$2</f>
        <v>0.1</v>
      </c>
      <c r="AP65" s="28">
        <f>VLOOKUP(R65,score!$I$2:$J$8,2,TRUE)*AP$2</f>
        <v>0.1</v>
      </c>
      <c r="AQ65" s="28" t="e">
        <f>VLOOKUP(P65,score!$E$2:$F$8,2,FALSE)*AQ$2</f>
        <v>#N/A</v>
      </c>
      <c r="AR65" s="28">
        <f>VLOOKUP(U65,score!$O$2:$P$8,2,TRUE)*AR$2</f>
        <v>0</v>
      </c>
      <c r="AS65" s="28">
        <f>VLOOKUP(V65,score!$Q$2:$R$8,2,TRUE)*AS$2</f>
        <v>0</v>
      </c>
      <c r="AT65" s="28" t="e">
        <f>VLOOKUP(W65,score!$S$2:$T$8,2,FALSE)*AT$2</f>
        <v>#N/A</v>
      </c>
      <c r="AU65" s="28" t="e">
        <f>VLOOKUP(X65,score!$U$2:$V$4,2,FALSE)*AU$2</f>
        <v>#N/A</v>
      </c>
      <c r="AV65" s="28" t="e">
        <f>VLOOKUP(AF65,score!$AG$2:$AH$8,2,TRUE)*AV$2</f>
        <v>#DIV/0!</v>
      </c>
      <c r="AW65" s="28" t="e">
        <f>VLOOKUP(Y65,score!$W$2:$X$8,2,FALSE)*AW$2</f>
        <v>#N/A</v>
      </c>
      <c r="AX65" s="28" t="e">
        <f>VLOOKUP(AC65,score!$AA$2:$AB$8,2,TRUE)*AX$2</f>
        <v>#DIV/0!</v>
      </c>
      <c r="AY65" s="28" t="e">
        <f>VLOOKUP(AD65,score!$AC$2:$AD$8,2,TRUE)*AY$2</f>
        <v>#DIV/0!</v>
      </c>
      <c r="AZ65" s="28">
        <f>VLOOKUP(N65,score!$A$2:$B$8,2,TRUE)*AZ$2</f>
        <v>0.1</v>
      </c>
      <c r="BA65" s="29" t="e">
        <f t="shared" si="8"/>
        <v>#DIV/0!</v>
      </c>
      <c r="BB65" s="29" t="e">
        <f>VLOOKUP(BA65,score!$AJ$2:$AK$7,2,TRUE)</f>
        <v>#DIV/0!</v>
      </c>
    </row>
    <row r="66" spans="1:54" x14ac:dyDescent="0.3">
      <c r="A66" s="10"/>
      <c r="B66" s="11"/>
      <c r="C66" s="12"/>
      <c r="D66" s="14"/>
      <c r="E66" s="12"/>
      <c r="F66" s="14"/>
      <c r="G66" s="14"/>
      <c r="H66" s="14"/>
      <c r="I66" s="14"/>
      <c r="J66" s="14"/>
      <c r="K66" s="14"/>
      <c r="L66" s="14"/>
      <c r="M66" s="14"/>
      <c r="N66" s="13"/>
      <c r="O66" s="13"/>
      <c r="P66" s="12"/>
      <c r="Q66" s="12"/>
      <c r="R66" s="12"/>
      <c r="S66" s="12"/>
      <c r="T66" s="12"/>
      <c r="U66" s="12"/>
      <c r="V66" s="12"/>
      <c r="W66" s="17"/>
      <c r="X66" s="17"/>
      <c r="Y66" s="15"/>
      <c r="Z66" s="14"/>
      <c r="AA66" s="43" t="e">
        <f t="shared" si="0"/>
        <v>#DIV/0!</v>
      </c>
      <c r="AB66" s="21" t="e">
        <f t="shared" si="1"/>
        <v>#DIV/0!</v>
      </c>
      <c r="AC66" s="21" t="e">
        <f t="shared" si="2"/>
        <v>#DIV/0!</v>
      </c>
      <c r="AD66" s="21" t="e">
        <f t="shared" si="3"/>
        <v>#DIV/0!</v>
      </c>
      <c r="AE66" s="21" t="e">
        <f t="shared" si="4"/>
        <v>#DIV/0!</v>
      </c>
      <c r="AF66" s="21" t="e">
        <f t="shared" si="7"/>
        <v>#DIV/0!</v>
      </c>
      <c r="AG66" s="20">
        <f>VLOOKUP(S66,'tabla ingresos'!$A$3:$D$15,4,FALSE)</f>
        <v>0</v>
      </c>
      <c r="AH66" s="20">
        <f t="shared" si="5"/>
        <v>0</v>
      </c>
      <c r="AI66" s="20">
        <f t="shared" si="6"/>
        <v>0</v>
      </c>
      <c r="AJ66" s="28" t="e">
        <f>VLOOKUP(AA66,score!$K$2:$L$8,2,TRUE)*AJ$2</f>
        <v>#DIV/0!</v>
      </c>
      <c r="AK66" s="28">
        <f>VLOOKUP(T66,score!$M$2:$N$8,2,FALSE)*AK$2</f>
        <v>0</v>
      </c>
      <c r="AL66" s="28">
        <f>VLOOKUP(Q66,score!$G$2:$H$8,2,TRUE)*AL$2</f>
        <v>0.1</v>
      </c>
      <c r="AM66" s="28" t="e">
        <f>VLOOKUP(AB66,score!$Y$2:$Z$8,2,TRUE)*AM$2</f>
        <v>#DIV/0!</v>
      </c>
      <c r="AN66" s="28" t="e">
        <f>VLOOKUP(AE66,score!$AE$2:$AF$8,2,TRUE)*AN$2</f>
        <v>#DIV/0!</v>
      </c>
      <c r="AO66" s="28">
        <f>VLOOKUP(O66,score!$C$2:$D$8,2,TRUE)*AO$2</f>
        <v>0.1</v>
      </c>
      <c r="AP66" s="28">
        <f>VLOOKUP(R66,score!$I$2:$J$8,2,TRUE)*AP$2</f>
        <v>0.1</v>
      </c>
      <c r="AQ66" s="28" t="e">
        <f>VLOOKUP(P66,score!$E$2:$F$8,2,FALSE)*AQ$2</f>
        <v>#N/A</v>
      </c>
      <c r="AR66" s="28">
        <f>VLOOKUP(U66,score!$O$2:$P$8,2,TRUE)*AR$2</f>
        <v>0</v>
      </c>
      <c r="AS66" s="28">
        <f>VLOOKUP(V66,score!$Q$2:$R$8,2,TRUE)*AS$2</f>
        <v>0</v>
      </c>
      <c r="AT66" s="28" t="e">
        <f>VLOOKUP(W66,score!$S$2:$T$8,2,FALSE)*AT$2</f>
        <v>#N/A</v>
      </c>
      <c r="AU66" s="28" t="e">
        <f>VLOOKUP(X66,score!$U$2:$V$4,2,FALSE)*AU$2</f>
        <v>#N/A</v>
      </c>
      <c r="AV66" s="28" t="e">
        <f>VLOOKUP(AF66,score!$AG$2:$AH$8,2,TRUE)*AV$2</f>
        <v>#DIV/0!</v>
      </c>
      <c r="AW66" s="28" t="e">
        <f>VLOOKUP(Y66,score!$W$2:$X$8,2,FALSE)*AW$2</f>
        <v>#N/A</v>
      </c>
      <c r="AX66" s="28" t="e">
        <f>VLOOKUP(AC66,score!$AA$2:$AB$8,2,TRUE)*AX$2</f>
        <v>#DIV/0!</v>
      </c>
      <c r="AY66" s="28" t="e">
        <f>VLOOKUP(AD66,score!$AC$2:$AD$8,2,TRUE)*AY$2</f>
        <v>#DIV/0!</v>
      </c>
      <c r="AZ66" s="28">
        <f>VLOOKUP(N66,score!$A$2:$B$8,2,TRUE)*AZ$2</f>
        <v>0.1</v>
      </c>
      <c r="BA66" s="29" t="e">
        <f t="shared" si="8"/>
        <v>#DIV/0!</v>
      </c>
      <c r="BB66" s="29" t="e">
        <f>VLOOKUP(BA66,score!$AJ$2:$AK$7,2,TRUE)</f>
        <v>#DIV/0!</v>
      </c>
    </row>
    <row r="67" spans="1:54" x14ac:dyDescent="0.3">
      <c r="A67" s="10"/>
      <c r="B67" s="11"/>
      <c r="C67" s="12"/>
      <c r="D67" s="14"/>
      <c r="E67" s="12"/>
      <c r="F67" s="14"/>
      <c r="G67" s="14"/>
      <c r="H67" s="14"/>
      <c r="I67" s="14"/>
      <c r="J67" s="14"/>
      <c r="K67" s="14"/>
      <c r="L67" s="14"/>
      <c r="M67" s="14"/>
      <c r="N67" s="13"/>
      <c r="O67" s="13"/>
      <c r="P67" s="12"/>
      <c r="Q67" s="12"/>
      <c r="R67" s="12"/>
      <c r="S67" s="12"/>
      <c r="T67" s="12"/>
      <c r="U67" s="12"/>
      <c r="V67" s="12"/>
      <c r="W67" s="17"/>
      <c r="X67" s="17"/>
      <c r="Y67" s="15"/>
      <c r="Z67" s="14"/>
      <c r="AA67" s="43" t="e">
        <f t="shared" si="0"/>
        <v>#DIV/0!</v>
      </c>
      <c r="AB67" s="21" t="e">
        <f t="shared" si="1"/>
        <v>#DIV/0!</v>
      </c>
      <c r="AC67" s="21" t="e">
        <f t="shared" si="2"/>
        <v>#DIV/0!</v>
      </c>
      <c r="AD67" s="21" t="e">
        <f t="shared" si="3"/>
        <v>#DIV/0!</v>
      </c>
      <c r="AE67" s="21" t="e">
        <f t="shared" si="4"/>
        <v>#DIV/0!</v>
      </c>
      <c r="AF67" s="21" t="e">
        <f t="shared" si="7"/>
        <v>#DIV/0!</v>
      </c>
      <c r="AG67" s="20">
        <f>VLOOKUP(S67,'tabla ingresos'!$A$3:$D$15,4,FALSE)</f>
        <v>0</v>
      </c>
      <c r="AH67" s="20">
        <f t="shared" si="5"/>
        <v>0</v>
      </c>
      <c r="AI67" s="20">
        <f t="shared" si="6"/>
        <v>0</v>
      </c>
      <c r="AJ67" s="28" t="e">
        <f>VLOOKUP(AA67,score!$K$2:$L$8,2,TRUE)*AJ$2</f>
        <v>#DIV/0!</v>
      </c>
      <c r="AK67" s="28">
        <f>VLOOKUP(T67,score!$M$2:$N$8,2,FALSE)*AK$2</f>
        <v>0</v>
      </c>
      <c r="AL67" s="28">
        <f>VLOOKUP(Q67,score!$G$2:$H$8,2,TRUE)*AL$2</f>
        <v>0.1</v>
      </c>
      <c r="AM67" s="28" t="e">
        <f>VLOOKUP(AB67,score!$Y$2:$Z$8,2,TRUE)*AM$2</f>
        <v>#DIV/0!</v>
      </c>
      <c r="AN67" s="28" t="e">
        <f>VLOOKUP(AE67,score!$AE$2:$AF$8,2,TRUE)*AN$2</f>
        <v>#DIV/0!</v>
      </c>
      <c r="AO67" s="28">
        <f>VLOOKUP(O67,score!$C$2:$D$8,2,TRUE)*AO$2</f>
        <v>0.1</v>
      </c>
      <c r="AP67" s="28">
        <f>VLOOKUP(R67,score!$I$2:$J$8,2,TRUE)*AP$2</f>
        <v>0.1</v>
      </c>
      <c r="AQ67" s="28" t="e">
        <f>VLOOKUP(P67,score!$E$2:$F$8,2,FALSE)*AQ$2</f>
        <v>#N/A</v>
      </c>
      <c r="AR67" s="28">
        <f>VLOOKUP(U67,score!$O$2:$P$8,2,TRUE)*AR$2</f>
        <v>0</v>
      </c>
      <c r="AS67" s="28">
        <f>VLOOKUP(V67,score!$Q$2:$R$8,2,TRUE)*AS$2</f>
        <v>0</v>
      </c>
      <c r="AT67" s="28" t="e">
        <f>VLOOKUP(W67,score!$S$2:$T$8,2,FALSE)*AT$2</f>
        <v>#N/A</v>
      </c>
      <c r="AU67" s="28" t="e">
        <f>VLOOKUP(X67,score!$U$2:$V$4,2,FALSE)*AU$2</f>
        <v>#N/A</v>
      </c>
      <c r="AV67" s="28" t="e">
        <f>VLOOKUP(AF67,score!$AG$2:$AH$8,2,TRUE)*AV$2</f>
        <v>#DIV/0!</v>
      </c>
      <c r="AW67" s="28" t="e">
        <f>VLOOKUP(Y67,score!$W$2:$X$8,2,FALSE)*AW$2</f>
        <v>#N/A</v>
      </c>
      <c r="AX67" s="28" t="e">
        <f>VLOOKUP(AC67,score!$AA$2:$AB$8,2,TRUE)*AX$2</f>
        <v>#DIV/0!</v>
      </c>
      <c r="AY67" s="28" t="e">
        <f>VLOOKUP(AD67,score!$AC$2:$AD$8,2,TRUE)*AY$2</f>
        <v>#DIV/0!</v>
      </c>
      <c r="AZ67" s="28">
        <f>VLOOKUP(N67,score!$A$2:$B$8,2,TRUE)*AZ$2</f>
        <v>0.1</v>
      </c>
      <c r="BA67" s="29" t="e">
        <f t="shared" si="8"/>
        <v>#DIV/0!</v>
      </c>
      <c r="BB67" s="29" t="e">
        <f>VLOOKUP(BA67,score!$AJ$2:$AK$7,2,TRUE)</f>
        <v>#DIV/0!</v>
      </c>
    </row>
    <row r="68" spans="1:54" x14ac:dyDescent="0.3">
      <c r="A68" s="10"/>
      <c r="B68" s="11"/>
      <c r="C68" s="12"/>
      <c r="D68" s="14"/>
      <c r="E68" s="12"/>
      <c r="F68" s="14"/>
      <c r="G68" s="14"/>
      <c r="H68" s="14"/>
      <c r="I68" s="14"/>
      <c r="J68" s="14"/>
      <c r="K68" s="14"/>
      <c r="L68" s="14"/>
      <c r="M68" s="14"/>
      <c r="N68" s="13"/>
      <c r="O68" s="13"/>
      <c r="P68" s="12"/>
      <c r="Q68" s="12"/>
      <c r="R68" s="12"/>
      <c r="S68" s="12"/>
      <c r="T68" s="12"/>
      <c r="U68" s="12"/>
      <c r="V68" s="12"/>
      <c r="W68" s="17"/>
      <c r="X68" s="17"/>
      <c r="Y68" s="15"/>
      <c r="Z68" s="14"/>
      <c r="AA68" s="43" t="e">
        <f t="shared" si="0"/>
        <v>#DIV/0!</v>
      </c>
      <c r="AB68" s="21" t="e">
        <f t="shared" si="1"/>
        <v>#DIV/0!</v>
      </c>
      <c r="AC68" s="21" t="e">
        <f t="shared" si="2"/>
        <v>#DIV/0!</v>
      </c>
      <c r="AD68" s="21" t="e">
        <f t="shared" si="3"/>
        <v>#DIV/0!</v>
      </c>
      <c r="AE68" s="21" t="e">
        <f t="shared" si="4"/>
        <v>#DIV/0!</v>
      </c>
      <c r="AF68" s="21" t="e">
        <f t="shared" si="7"/>
        <v>#DIV/0!</v>
      </c>
      <c r="AG68" s="20">
        <f>VLOOKUP(S68,'tabla ingresos'!$A$3:$D$15,4,FALSE)</f>
        <v>0</v>
      </c>
      <c r="AH68" s="20">
        <f t="shared" si="5"/>
        <v>0</v>
      </c>
      <c r="AI68" s="20">
        <f t="shared" si="6"/>
        <v>0</v>
      </c>
      <c r="AJ68" s="28" t="e">
        <f>VLOOKUP(AA68,score!$K$2:$L$8,2,TRUE)*AJ$2</f>
        <v>#DIV/0!</v>
      </c>
      <c r="AK68" s="28">
        <f>VLOOKUP(T68,score!$M$2:$N$8,2,FALSE)*AK$2</f>
        <v>0</v>
      </c>
      <c r="AL68" s="28">
        <f>VLOOKUP(Q68,score!$G$2:$H$8,2,TRUE)*AL$2</f>
        <v>0.1</v>
      </c>
      <c r="AM68" s="28" t="e">
        <f>VLOOKUP(AB68,score!$Y$2:$Z$8,2,TRUE)*AM$2</f>
        <v>#DIV/0!</v>
      </c>
      <c r="AN68" s="28" t="e">
        <f>VLOOKUP(AE68,score!$AE$2:$AF$8,2,TRUE)*AN$2</f>
        <v>#DIV/0!</v>
      </c>
      <c r="AO68" s="28">
        <f>VLOOKUP(O68,score!$C$2:$D$8,2,TRUE)*AO$2</f>
        <v>0.1</v>
      </c>
      <c r="AP68" s="28">
        <f>VLOOKUP(R68,score!$I$2:$J$8,2,TRUE)*AP$2</f>
        <v>0.1</v>
      </c>
      <c r="AQ68" s="28" t="e">
        <f>VLOOKUP(P68,score!$E$2:$F$8,2,FALSE)*AQ$2</f>
        <v>#N/A</v>
      </c>
      <c r="AR68" s="28">
        <f>VLOOKUP(U68,score!$O$2:$P$8,2,TRUE)*AR$2</f>
        <v>0</v>
      </c>
      <c r="AS68" s="28">
        <f>VLOOKUP(V68,score!$Q$2:$R$8,2,TRUE)*AS$2</f>
        <v>0</v>
      </c>
      <c r="AT68" s="28" t="e">
        <f>VLOOKUP(W68,score!$S$2:$T$8,2,FALSE)*AT$2</f>
        <v>#N/A</v>
      </c>
      <c r="AU68" s="28" t="e">
        <f>VLOOKUP(X68,score!$U$2:$V$4,2,FALSE)*AU$2</f>
        <v>#N/A</v>
      </c>
      <c r="AV68" s="28" t="e">
        <f>VLOOKUP(AF68,score!$AG$2:$AH$8,2,TRUE)*AV$2</f>
        <v>#DIV/0!</v>
      </c>
      <c r="AW68" s="28" t="e">
        <f>VLOOKUP(Y68,score!$W$2:$X$8,2,FALSE)*AW$2</f>
        <v>#N/A</v>
      </c>
      <c r="AX68" s="28" t="e">
        <f>VLOOKUP(AC68,score!$AA$2:$AB$8,2,TRUE)*AX$2</f>
        <v>#DIV/0!</v>
      </c>
      <c r="AY68" s="28" t="e">
        <f>VLOOKUP(AD68,score!$AC$2:$AD$8,2,TRUE)*AY$2</f>
        <v>#DIV/0!</v>
      </c>
      <c r="AZ68" s="28">
        <f>VLOOKUP(N68,score!$A$2:$B$8,2,TRUE)*AZ$2</f>
        <v>0.1</v>
      </c>
      <c r="BA68" s="29" t="e">
        <f t="shared" si="8"/>
        <v>#DIV/0!</v>
      </c>
      <c r="BB68" s="29" t="e">
        <f>VLOOKUP(BA68,score!$AJ$2:$AK$7,2,TRUE)</f>
        <v>#DIV/0!</v>
      </c>
    </row>
    <row r="69" spans="1:54" x14ac:dyDescent="0.3">
      <c r="A69" s="10"/>
      <c r="B69" s="11"/>
      <c r="C69" s="12"/>
      <c r="D69" s="14"/>
      <c r="E69" s="12"/>
      <c r="F69" s="14"/>
      <c r="G69" s="14"/>
      <c r="H69" s="14"/>
      <c r="I69" s="14"/>
      <c r="J69" s="14"/>
      <c r="K69" s="14"/>
      <c r="L69" s="14"/>
      <c r="M69" s="14"/>
      <c r="N69" s="13"/>
      <c r="O69" s="13"/>
      <c r="P69" s="12"/>
      <c r="Q69" s="12"/>
      <c r="R69" s="12"/>
      <c r="S69" s="12"/>
      <c r="T69" s="12"/>
      <c r="U69" s="12"/>
      <c r="V69" s="12"/>
      <c r="W69" s="17"/>
      <c r="X69" s="17"/>
      <c r="Y69" s="15"/>
      <c r="Z69" s="14"/>
      <c r="AA69" s="43" t="e">
        <f t="shared" ref="AA69:AA132" si="9">+((I69+L69)/Z69)</f>
        <v>#DIV/0!</v>
      </c>
      <c r="AB69" s="21" t="e">
        <f t="shared" ref="AB69:AB132" si="10">+(K69+H69)/(AG69*1.5)</f>
        <v>#DIV/0!</v>
      </c>
      <c r="AC69" s="21" t="e">
        <f t="shared" ref="AC69:AC132" si="11">+AH69/AG69</f>
        <v>#DIV/0!</v>
      </c>
      <c r="AD69" s="21" t="e">
        <f t="shared" ref="AD69:AD132" si="12">+AI69/AG69</f>
        <v>#DIV/0!</v>
      </c>
      <c r="AE69" s="21" t="e">
        <f t="shared" ref="AE69:AE132" si="13">+(G69+F69)/AG69</f>
        <v>#DIV/0!</v>
      </c>
      <c r="AF69" s="21" t="e">
        <f t="shared" si="7"/>
        <v>#DIV/0!</v>
      </c>
      <c r="AG69" s="20">
        <f>VLOOKUP(S69,'tabla ingresos'!$A$3:$D$15,4,FALSE)</f>
        <v>0</v>
      </c>
      <c r="AH69" s="20">
        <f t="shared" ref="AH69:AH132" si="14">IF(H69-G69&gt;100000,H69-G69,0)</f>
        <v>0</v>
      </c>
      <c r="AI69" s="20">
        <f t="shared" ref="AI69:AI132" si="15">IF(AH69-J69&gt;100000,AH69-J69,0)</f>
        <v>0</v>
      </c>
      <c r="AJ69" s="28" t="e">
        <f>VLOOKUP(AA69,score!$K$2:$L$8,2,TRUE)*AJ$2</f>
        <v>#DIV/0!</v>
      </c>
      <c r="AK69" s="28">
        <f>VLOOKUP(T69,score!$M$2:$N$8,2,FALSE)*AK$2</f>
        <v>0</v>
      </c>
      <c r="AL69" s="28">
        <f>VLOOKUP(Q69,score!$G$2:$H$8,2,TRUE)*AL$2</f>
        <v>0.1</v>
      </c>
      <c r="AM69" s="28" t="e">
        <f>VLOOKUP(AB69,score!$Y$2:$Z$8,2,TRUE)*AM$2</f>
        <v>#DIV/0!</v>
      </c>
      <c r="AN69" s="28" t="e">
        <f>VLOOKUP(AE69,score!$AE$2:$AF$8,2,TRUE)*AN$2</f>
        <v>#DIV/0!</v>
      </c>
      <c r="AO69" s="28">
        <f>VLOOKUP(O69,score!$C$2:$D$8,2,TRUE)*AO$2</f>
        <v>0.1</v>
      </c>
      <c r="AP69" s="28">
        <f>VLOOKUP(R69,score!$I$2:$J$8,2,TRUE)*AP$2</f>
        <v>0.1</v>
      </c>
      <c r="AQ69" s="28" t="e">
        <f>VLOOKUP(P69,score!$E$2:$F$8,2,FALSE)*AQ$2</f>
        <v>#N/A</v>
      </c>
      <c r="AR69" s="28">
        <f>VLOOKUP(U69,score!$O$2:$P$8,2,TRUE)*AR$2</f>
        <v>0</v>
      </c>
      <c r="AS69" s="28">
        <f>VLOOKUP(V69,score!$Q$2:$R$8,2,TRUE)*AS$2</f>
        <v>0</v>
      </c>
      <c r="AT69" s="28" t="e">
        <f>VLOOKUP(W69,score!$S$2:$T$8,2,FALSE)*AT$2</f>
        <v>#N/A</v>
      </c>
      <c r="AU69" s="28" t="e">
        <f>VLOOKUP(X69,score!$U$2:$V$4,2,FALSE)*AU$2</f>
        <v>#N/A</v>
      </c>
      <c r="AV69" s="28" t="e">
        <f>VLOOKUP(AF69,score!$AG$2:$AH$8,2,TRUE)*AV$2</f>
        <v>#DIV/0!</v>
      </c>
      <c r="AW69" s="28" t="e">
        <f>VLOOKUP(Y69,score!$W$2:$X$8,2,FALSE)*AW$2</f>
        <v>#N/A</v>
      </c>
      <c r="AX69" s="28" t="e">
        <f>VLOOKUP(AC69,score!$AA$2:$AB$8,2,TRUE)*AX$2</f>
        <v>#DIV/0!</v>
      </c>
      <c r="AY69" s="28" t="e">
        <f>VLOOKUP(AD69,score!$AC$2:$AD$8,2,TRUE)*AY$2</f>
        <v>#DIV/0!</v>
      </c>
      <c r="AZ69" s="28">
        <f>VLOOKUP(N69,score!$A$2:$B$8,2,TRUE)*AZ$2</f>
        <v>0.1</v>
      </c>
      <c r="BA69" s="29" t="e">
        <f t="shared" si="8"/>
        <v>#DIV/0!</v>
      </c>
      <c r="BB69" s="29" t="e">
        <f>VLOOKUP(BA69,score!$AJ$2:$AK$7,2,TRUE)</f>
        <v>#DIV/0!</v>
      </c>
    </row>
    <row r="70" spans="1:54" x14ac:dyDescent="0.3">
      <c r="A70" s="10"/>
      <c r="B70" s="11"/>
      <c r="C70" s="12"/>
      <c r="D70" s="14"/>
      <c r="E70" s="12"/>
      <c r="F70" s="14"/>
      <c r="G70" s="14"/>
      <c r="H70" s="14"/>
      <c r="I70" s="14"/>
      <c r="J70" s="14"/>
      <c r="K70" s="14"/>
      <c r="L70" s="14"/>
      <c r="M70" s="14"/>
      <c r="N70" s="13"/>
      <c r="O70" s="13"/>
      <c r="P70" s="12"/>
      <c r="Q70" s="12"/>
      <c r="R70" s="12"/>
      <c r="S70" s="12"/>
      <c r="T70" s="12"/>
      <c r="U70" s="12"/>
      <c r="V70" s="12"/>
      <c r="W70" s="17"/>
      <c r="X70" s="17"/>
      <c r="Y70" s="15"/>
      <c r="Z70" s="14"/>
      <c r="AA70" s="43" t="e">
        <f t="shared" si="9"/>
        <v>#DIV/0!</v>
      </c>
      <c r="AB70" s="21" t="e">
        <f t="shared" si="10"/>
        <v>#DIV/0!</v>
      </c>
      <c r="AC70" s="21" t="e">
        <f t="shared" si="11"/>
        <v>#DIV/0!</v>
      </c>
      <c r="AD70" s="21" t="e">
        <f t="shared" si="12"/>
        <v>#DIV/0!</v>
      </c>
      <c r="AE70" s="21" t="e">
        <f t="shared" si="13"/>
        <v>#DIV/0!</v>
      </c>
      <c r="AF70" s="21" t="e">
        <f t="shared" ref="AF70:AF133" si="16">(M70)/(AG70*1.5)</f>
        <v>#DIV/0!</v>
      </c>
      <c r="AG70" s="20">
        <f>VLOOKUP(S70,'tabla ingresos'!$A$3:$D$15,4,FALSE)</f>
        <v>0</v>
      </c>
      <c r="AH70" s="20">
        <f t="shared" si="14"/>
        <v>0</v>
      </c>
      <c r="AI70" s="20">
        <f t="shared" si="15"/>
        <v>0</v>
      </c>
      <c r="AJ70" s="28" t="e">
        <f>VLOOKUP(AA70,score!$K$2:$L$8,2,TRUE)*AJ$2</f>
        <v>#DIV/0!</v>
      </c>
      <c r="AK70" s="28">
        <f>VLOOKUP(T70,score!$M$2:$N$8,2,FALSE)*AK$2</f>
        <v>0</v>
      </c>
      <c r="AL70" s="28">
        <f>VLOOKUP(Q70,score!$G$2:$H$8,2,TRUE)*AL$2</f>
        <v>0.1</v>
      </c>
      <c r="AM70" s="28" t="e">
        <f>VLOOKUP(AB70,score!$Y$2:$Z$8,2,TRUE)*AM$2</f>
        <v>#DIV/0!</v>
      </c>
      <c r="AN70" s="28" t="e">
        <f>VLOOKUP(AE70,score!$AE$2:$AF$8,2,TRUE)*AN$2</f>
        <v>#DIV/0!</v>
      </c>
      <c r="AO70" s="28">
        <f>VLOOKUP(O70,score!$C$2:$D$8,2,TRUE)*AO$2</f>
        <v>0.1</v>
      </c>
      <c r="AP70" s="28">
        <f>VLOOKUP(R70,score!$I$2:$J$8,2,TRUE)*AP$2</f>
        <v>0.1</v>
      </c>
      <c r="AQ70" s="28" t="e">
        <f>VLOOKUP(P70,score!$E$2:$F$8,2,FALSE)*AQ$2</f>
        <v>#N/A</v>
      </c>
      <c r="AR70" s="28">
        <f>VLOOKUP(U70,score!$O$2:$P$8,2,TRUE)*AR$2</f>
        <v>0</v>
      </c>
      <c r="AS70" s="28">
        <f>VLOOKUP(V70,score!$Q$2:$R$8,2,TRUE)*AS$2</f>
        <v>0</v>
      </c>
      <c r="AT70" s="28" t="e">
        <f>VLOOKUP(W70,score!$S$2:$T$8,2,FALSE)*AT$2</f>
        <v>#N/A</v>
      </c>
      <c r="AU70" s="28" t="e">
        <f>VLOOKUP(X70,score!$U$2:$V$4,2,FALSE)*AU$2</f>
        <v>#N/A</v>
      </c>
      <c r="AV70" s="28" t="e">
        <f>VLOOKUP(AF70,score!$AG$2:$AH$8,2,TRUE)*AV$2</f>
        <v>#DIV/0!</v>
      </c>
      <c r="AW70" s="28" t="e">
        <f>VLOOKUP(Y70,score!$W$2:$X$8,2,FALSE)*AW$2</f>
        <v>#N/A</v>
      </c>
      <c r="AX70" s="28" t="e">
        <f>VLOOKUP(AC70,score!$AA$2:$AB$8,2,TRUE)*AX$2</f>
        <v>#DIV/0!</v>
      </c>
      <c r="AY70" s="28" t="e">
        <f>VLOOKUP(AD70,score!$AC$2:$AD$8,2,TRUE)*AY$2</f>
        <v>#DIV/0!</v>
      </c>
      <c r="AZ70" s="28">
        <f>VLOOKUP(N70,score!$A$2:$B$8,2,TRUE)*AZ$2</f>
        <v>0.1</v>
      </c>
      <c r="BA70" s="29" t="e">
        <f t="shared" ref="BA70:BA133" si="17">+SUM(AJ70:AZ70)</f>
        <v>#DIV/0!</v>
      </c>
      <c r="BB70" s="29" t="e">
        <f>VLOOKUP(BA70,score!$AJ$2:$AK$7,2,TRUE)</f>
        <v>#DIV/0!</v>
      </c>
    </row>
    <row r="71" spans="1:54" x14ac:dyDescent="0.3">
      <c r="A71" s="10"/>
      <c r="B71" s="11"/>
      <c r="C71" s="12"/>
      <c r="D71" s="14"/>
      <c r="E71" s="12"/>
      <c r="F71" s="14"/>
      <c r="G71" s="14"/>
      <c r="H71" s="14"/>
      <c r="I71" s="14"/>
      <c r="J71" s="14"/>
      <c r="K71" s="14"/>
      <c r="L71" s="14"/>
      <c r="M71" s="14"/>
      <c r="N71" s="13"/>
      <c r="O71" s="13"/>
      <c r="P71" s="12"/>
      <c r="Q71" s="12"/>
      <c r="R71" s="12"/>
      <c r="S71" s="12"/>
      <c r="T71" s="12"/>
      <c r="U71" s="12"/>
      <c r="V71" s="12"/>
      <c r="W71" s="17"/>
      <c r="X71" s="17"/>
      <c r="Y71" s="15"/>
      <c r="Z71" s="14"/>
      <c r="AA71" s="43" t="e">
        <f t="shared" si="9"/>
        <v>#DIV/0!</v>
      </c>
      <c r="AB71" s="21" t="e">
        <f t="shared" si="10"/>
        <v>#DIV/0!</v>
      </c>
      <c r="AC71" s="21" t="e">
        <f t="shared" si="11"/>
        <v>#DIV/0!</v>
      </c>
      <c r="AD71" s="21" t="e">
        <f t="shared" si="12"/>
        <v>#DIV/0!</v>
      </c>
      <c r="AE71" s="21" t="e">
        <f t="shared" si="13"/>
        <v>#DIV/0!</v>
      </c>
      <c r="AF71" s="21" t="e">
        <f t="shared" si="16"/>
        <v>#DIV/0!</v>
      </c>
      <c r="AG71" s="20">
        <f>VLOOKUP(S71,'tabla ingresos'!$A$3:$D$15,4,FALSE)</f>
        <v>0</v>
      </c>
      <c r="AH71" s="20">
        <f t="shared" si="14"/>
        <v>0</v>
      </c>
      <c r="AI71" s="20">
        <f t="shared" si="15"/>
        <v>0</v>
      </c>
      <c r="AJ71" s="28" t="e">
        <f>VLOOKUP(AA71,score!$K$2:$L$8,2,TRUE)*AJ$2</f>
        <v>#DIV/0!</v>
      </c>
      <c r="AK71" s="28">
        <f>VLOOKUP(T71,score!$M$2:$N$8,2,FALSE)*AK$2</f>
        <v>0</v>
      </c>
      <c r="AL71" s="28">
        <f>VLOOKUP(Q71,score!$G$2:$H$8,2,TRUE)*AL$2</f>
        <v>0.1</v>
      </c>
      <c r="AM71" s="28" t="e">
        <f>VLOOKUP(AB71,score!$Y$2:$Z$8,2,TRUE)*AM$2</f>
        <v>#DIV/0!</v>
      </c>
      <c r="AN71" s="28" t="e">
        <f>VLOOKUP(AE71,score!$AE$2:$AF$8,2,TRUE)*AN$2</f>
        <v>#DIV/0!</v>
      </c>
      <c r="AO71" s="28">
        <f>VLOOKUP(O71,score!$C$2:$D$8,2,TRUE)*AO$2</f>
        <v>0.1</v>
      </c>
      <c r="AP71" s="28">
        <f>VLOOKUP(R71,score!$I$2:$J$8,2,TRUE)*AP$2</f>
        <v>0.1</v>
      </c>
      <c r="AQ71" s="28" t="e">
        <f>VLOOKUP(P71,score!$E$2:$F$8,2,FALSE)*AQ$2</f>
        <v>#N/A</v>
      </c>
      <c r="AR71" s="28">
        <f>VLOOKUP(U71,score!$O$2:$P$8,2,TRUE)*AR$2</f>
        <v>0</v>
      </c>
      <c r="AS71" s="28">
        <f>VLOOKUP(V71,score!$Q$2:$R$8,2,TRUE)*AS$2</f>
        <v>0</v>
      </c>
      <c r="AT71" s="28" t="e">
        <f>VLOOKUP(W71,score!$S$2:$T$8,2,FALSE)*AT$2</f>
        <v>#N/A</v>
      </c>
      <c r="AU71" s="28" t="e">
        <f>VLOOKUP(X71,score!$U$2:$V$4,2,FALSE)*AU$2</f>
        <v>#N/A</v>
      </c>
      <c r="AV71" s="28" t="e">
        <f>VLOOKUP(AF71,score!$AG$2:$AH$8,2,TRUE)*AV$2</f>
        <v>#DIV/0!</v>
      </c>
      <c r="AW71" s="28" t="e">
        <f>VLOOKUP(Y71,score!$W$2:$X$8,2,FALSE)*AW$2</f>
        <v>#N/A</v>
      </c>
      <c r="AX71" s="28" t="e">
        <f>VLOOKUP(AC71,score!$AA$2:$AB$8,2,TRUE)*AX$2</f>
        <v>#DIV/0!</v>
      </c>
      <c r="AY71" s="28" t="e">
        <f>VLOOKUP(AD71,score!$AC$2:$AD$8,2,TRUE)*AY$2</f>
        <v>#DIV/0!</v>
      </c>
      <c r="AZ71" s="28">
        <f>VLOOKUP(N71,score!$A$2:$B$8,2,TRUE)*AZ$2</f>
        <v>0.1</v>
      </c>
      <c r="BA71" s="29" t="e">
        <f t="shared" si="17"/>
        <v>#DIV/0!</v>
      </c>
      <c r="BB71" s="29" t="e">
        <f>VLOOKUP(BA71,score!$AJ$2:$AK$7,2,TRUE)</f>
        <v>#DIV/0!</v>
      </c>
    </row>
    <row r="72" spans="1:54" x14ac:dyDescent="0.3">
      <c r="A72" s="10"/>
      <c r="B72" s="11"/>
      <c r="C72" s="12"/>
      <c r="D72" s="14"/>
      <c r="E72" s="12"/>
      <c r="F72" s="14"/>
      <c r="G72" s="14"/>
      <c r="H72" s="14"/>
      <c r="I72" s="14"/>
      <c r="J72" s="14"/>
      <c r="K72" s="14"/>
      <c r="L72" s="14"/>
      <c r="M72" s="14"/>
      <c r="N72" s="13"/>
      <c r="O72" s="13"/>
      <c r="P72" s="12"/>
      <c r="Q72" s="12"/>
      <c r="R72" s="12"/>
      <c r="S72" s="12"/>
      <c r="T72" s="12"/>
      <c r="U72" s="12"/>
      <c r="V72" s="12"/>
      <c r="W72" s="17"/>
      <c r="X72" s="17"/>
      <c r="Y72" s="15"/>
      <c r="Z72" s="14"/>
      <c r="AA72" s="43" t="e">
        <f t="shared" si="9"/>
        <v>#DIV/0!</v>
      </c>
      <c r="AB72" s="21" t="e">
        <f t="shared" si="10"/>
        <v>#DIV/0!</v>
      </c>
      <c r="AC72" s="21" t="e">
        <f t="shared" si="11"/>
        <v>#DIV/0!</v>
      </c>
      <c r="AD72" s="21" t="e">
        <f t="shared" si="12"/>
        <v>#DIV/0!</v>
      </c>
      <c r="AE72" s="21" t="e">
        <f t="shared" si="13"/>
        <v>#DIV/0!</v>
      </c>
      <c r="AF72" s="21" t="e">
        <f t="shared" si="16"/>
        <v>#DIV/0!</v>
      </c>
      <c r="AG72" s="20">
        <f>VLOOKUP(S72,'tabla ingresos'!$A$3:$D$15,4,FALSE)</f>
        <v>0</v>
      </c>
      <c r="AH72" s="20">
        <f t="shared" si="14"/>
        <v>0</v>
      </c>
      <c r="AI72" s="20">
        <f t="shared" si="15"/>
        <v>0</v>
      </c>
      <c r="AJ72" s="28" t="e">
        <f>VLOOKUP(AA72,score!$K$2:$L$8,2,TRUE)*AJ$2</f>
        <v>#DIV/0!</v>
      </c>
      <c r="AK72" s="28">
        <f>VLOOKUP(T72,score!$M$2:$N$8,2,FALSE)*AK$2</f>
        <v>0</v>
      </c>
      <c r="AL72" s="28">
        <f>VLOOKUP(Q72,score!$G$2:$H$8,2,TRUE)*AL$2</f>
        <v>0.1</v>
      </c>
      <c r="AM72" s="28" t="e">
        <f>VLOOKUP(AB72,score!$Y$2:$Z$8,2,TRUE)*AM$2</f>
        <v>#DIV/0!</v>
      </c>
      <c r="AN72" s="28" t="e">
        <f>VLOOKUP(AE72,score!$AE$2:$AF$8,2,TRUE)*AN$2</f>
        <v>#DIV/0!</v>
      </c>
      <c r="AO72" s="28">
        <f>VLOOKUP(O72,score!$C$2:$D$8,2,TRUE)*AO$2</f>
        <v>0.1</v>
      </c>
      <c r="AP72" s="28">
        <f>VLOOKUP(R72,score!$I$2:$J$8,2,TRUE)*AP$2</f>
        <v>0.1</v>
      </c>
      <c r="AQ72" s="28" t="e">
        <f>VLOOKUP(P72,score!$E$2:$F$8,2,FALSE)*AQ$2</f>
        <v>#N/A</v>
      </c>
      <c r="AR72" s="28">
        <f>VLOOKUP(U72,score!$O$2:$P$8,2,TRUE)*AR$2</f>
        <v>0</v>
      </c>
      <c r="AS72" s="28">
        <f>VLOOKUP(V72,score!$Q$2:$R$8,2,TRUE)*AS$2</f>
        <v>0</v>
      </c>
      <c r="AT72" s="28" t="e">
        <f>VLOOKUP(W72,score!$S$2:$T$8,2,FALSE)*AT$2</f>
        <v>#N/A</v>
      </c>
      <c r="AU72" s="28" t="e">
        <f>VLOOKUP(X72,score!$U$2:$V$4,2,FALSE)*AU$2</f>
        <v>#N/A</v>
      </c>
      <c r="AV72" s="28" t="e">
        <f>VLOOKUP(AF72,score!$AG$2:$AH$8,2,TRUE)*AV$2</f>
        <v>#DIV/0!</v>
      </c>
      <c r="AW72" s="28" t="e">
        <f>VLOOKUP(Y72,score!$W$2:$X$8,2,FALSE)*AW$2</f>
        <v>#N/A</v>
      </c>
      <c r="AX72" s="28" t="e">
        <f>VLOOKUP(AC72,score!$AA$2:$AB$8,2,TRUE)*AX$2</f>
        <v>#DIV/0!</v>
      </c>
      <c r="AY72" s="28" t="e">
        <f>VLOOKUP(AD72,score!$AC$2:$AD$8,2,TRUE)*AY$2</f>
        <v>#DIV/0!</v>
      </c>
      <c r="AZ72" s="28">
        <f>VLOOKUP(N72,score!$A$2:$B$8,2,TRUE)*AZ$2</f>
        <v>0.1</v>
      </c>
      <c r="BA72" s="29" t="e">
        <f t="shared" si="17"/>
        <v>#DIV/0!</v>
      </c>
      <c r="BB72" s="29" t="e">
        <f>VLOOKUP(BA72,score!$AJ$2:$AK$7,2,TRUE)</f>
        <v>#DIV/0!</v>
      </c>
    </row>
    <row r="73" spans="1:54" x14ac:dyDescent="0.3">
      <c r="A73" s="10"/>
      <c r="B73" s="11"/>
      <c r="C73" s="12"/>
      <c r="D73" s="14"/>
      <c r="E73" s="12"/>
      <c r="F73" s="14"/>
      <c r="G73" s="14"/>
      <c r="H73" s="14"/>
      <c r="I73" s="14"/>
      <c r="J73" s="14"/>
      <c r="K73" s="14"/>
      <c r="L73" s="14"/>
      <c r="M73" s="14"/>
      <c r="N73" s="13"/>
      <c r="O73" s="13"/>
      <c r="P73" s="12"/>
      <c r="Q73" s="12"/>
      <c r="R73" s="12"/>
      <c r="S73" s="12"/>
      <c r="T73" s="12"/>
      <c r="U73" s="12"/>
      <c r="V73" s="12"/>
      <c r="W73" s="17"/>
      <c r="X73" s="17"/>
      <c r="Y73" s="15"/>
      <c r="Z73" s="14"/>
      <c r="AA73" s="43" t="e">
        <f t="shared" si="9"/>
        <v>#DIV/0!</v>
      </c>
      <c r="AB73" s="21" t="e">
        <f t="shared" si="10"/>
        <v>#DIV/0!</v>
      </c>
      <c r="AC73" s="21" t="e">
        <f t="shared" si="11"/>
        <v>#DIV/0!</v>
      </c>
      <c r="AD73" s="21" t="e">
        <f t="shared" si="12"/>
        <v>#DIV/0!</v>
      </c>
      <c r="AE73" s="21" t="e">
        <f t="shared" si="13"/>
        <v>#DIV/0!</v>
      </c>
      <c r="AF73" s="21" t="e">
        <f t="shared" si="16"/>
        <v>#DIV/0!</v>
      </c>
      <c r="AG73" s="20">
        <f>VLOOKUP(S73,'tabla ingresos'!$A$3:$D$15,4,FALSE)</f>
        <v>0</v>
      </c>
      <c r="AH73" s="20">
        <f t="shared" si="14"/>
        <v>0</v>
      </c>
      <c r="AI73" s="20">
        <f t="shared" si="15"/>
        <v>0</v>
      </c>
      <c r="AJ73" s="28" t="e">
        <f>VLOOKUP(AA73,score!$K$2:$L$8,2,TRUE)*AJ$2</f>
        <v>#DIV/0!</v>
      </c>
      <c r="AK73" s="28">
        <f>VLOOKUP(T73,score!$M$2:$N$8,2,FALSE)*AK$2</f>
        <v>0</v>
      </c>
      <c r="AL73" s="28">
        <f>VLOOKUP(Q73,score!$G$2:$H$8,2,TRUE)*AL$2</f>
        <v>0.1</v>
      </c>
      <c r="AM73" s="28" t="e">
        <f>VLOOKUP(AB73,score!$Y$2:$Z$8,2,TRUE)*AM$2</f>
        <v>#DIV/0!</v>
      </c>
      <c r="AN73" s="28" t="e">
        <f>VLOOKUP(AE73,score!$AE$2:$AF$8,2,TRUE)*AN$2</f>
        <v>#DIV/0!</v>
      </c>
      <c r="AO73" s="28">
        <f>VLOOKUP(O73,score!$C$2:$D$8,2,TRUE)*AO$2</f>
        <v>0.1</v>
      </c>
      <c r="AP73" s="28">
        <f>VLOOKUP(R73,score!$I$2:$J$8,2,TRUE)*AP$2</f>
        <v>0.1</v>
      </c>
      <c r="AQ73" s="28" t="e">
        <f>VLOOKUP(P73,score!$E$2:$F$8,2,FALSE)*AQ$2</f>
        <v>#N/A</v>
      </c>
      <c r="AR73" s="28">
        <f>VLOOKUP(U73,score!$O$2:$P$8,2,TRUE)*AR$2</f>
        <v>0</v>
      </c>
      <c r="AS73" s="28">
        <f>VLOOKUP(V73,score!$Q$2:$R$8,2,TRUE)*AS$2</f>
        <v>0</v>
      </c>
      <c r="AT73" s="28" t="e">
        <f>VLOOKUP(W73,score!$S$2:$T$8,2,FALSE)*AT$2</f>
        <v>#N/A</v>
      </c>
      <c r="AU73" s="28" t="e">
        <f>VLOOKUP(X73,score!$U$2:$V$4,2,FALSE)*AU$2</f>
        <v>#N/A</v>
      </c>
      <c r="AV73" s="28" t="e">
        <f>VLOOKUP(AF73,score!$AG$2:$AH$8,2,TRUE)*AV$2</f>
        <v>#DIV/0!</v>
      </c>
      <c r="AW73" s="28" t="e">
        <f>VLOOKUP(Y73,score!$W$2:$X$8,2,FALSE)*AW$2</f>
        <v>#N/A</v>
      </c>
      <c r="AX73" s="28" t="e">
        <f>VLOOKUP(AC73,score!$AA$2:$AB$8,2,TRUE)*AX$2</f>
        <v>#DIV/0!</v>
      </c>
      <c r="AY73" s="28" t="e">
        <f>VLOOKUP(AD73,score!$AC$2:$AD$8,2,TRUE)*AY$2</f>
        <v>#DIV/0!</v>
      </c>
      <c r="AZ73" s="28">
        <f>VLOOKUP(N73,score!$A$2:$B$8,2,TRUE)*AZ$2</f>
        <v>0.1</v>
      </c>
      <c r="BA73" s="29" t="e">
        <f t="shared" si="17"/>
        <v>#DIV/0!</v>
      </c>
      <c r="BB73" s="29" t="e">
        <f>VLOOKUP(BA73,score!$AJ$2:$AK$7,2,TRUE)</f>
        <v>#DIV/0!</v>
      </c>
    </row>
    <row r="74" spans="1:54" x14ac:dyDescent="0.3">
      <c r="A74" s="10"/>
      <c r="B74" s="11"/>
      <c r="C74" s="12"/>
      <c r="D74" s="14"/>
      <c r="E74" s="12"/>
      <c r="F74" s="14"/>
      <c r="G74" s="14"/>
      <c r="H74" s="14"/>
      <c r="I74" s="14"/>
      <c r="J74" s="14"/>
      <c r="K74" s="14"/>
      <c r="L74" s="14"/>
      <c r="M74" s="14"/>
      <c r="N74" s="13"/>
      <c r="O74" s="13"/>
      <c r="P74" s="12"/>
      <c r="Q74" s="12"/>
      <c r="R74" s="12"/>
      <c r="S74" s="12"/>
      <c r="T74" s="12"/>
      <c r="U74" s="12"/>
      <c r="V74" s="12"/>
      <c r="W74" s="17"/>
      <c r="X74" s="17"/>
      <c r="Y74" s="15"/>
      <c r="Z74" s="14"/>
      <c r="AA74" s="43" t="e">
        <f t="shared" si="9"/>
        <v>#DIV/0!</v>
      </c>
      <c r="AB74" s="21" t="e">
        <f t="shared" si="10"/>
        <v>#DIV/0!</v>
      </c>
      <c r="AC74" s="21" t="e">
        <f t="shared" si="11"/>
        <v>#DIV/0!</v>
      </c>
      <c r="AD74" s="21" t="e">
        <f t="shared" si="12"/>
        <v>#DIV/0!</v>
      </c>
      <c r="AE74" s="21" t="e">
        <f t="shared" si="13"/>
        <v>#DIV/0!</v>
      </c>
      <c r="AF74" s="21" t="e">
        <f t="shared" si="16"/>
        <v>#DIV/0!</v>
      </c>
      <c r="AG74" s="20">
        <f>VLOOKUP(S74,'tabla ingresos'!$A$3:$D$15,4,FALSE)</f>
        <v>0</v>
      </c>
      <c r="AH74" s="20">
        <f t="shared" si="14"/>
        <v>0</v>
      </c>
      <c r="AI74" s="20">
        <f t="shared" si="15"/>
        <v>0</v>
      </c>
      <c r="AJ74" s="28" t="e">
        <f>VLOOKUP(AA74,score!$K$2:$L$8,2,TRUE)*AJ$2</f>
        <v>#DIV/0!</v>
      </c>
      <c r="AK74" s="28">
        <f>VLOOKUP(T74,score!$M$2:$N$8,2,FALSE)*AK$2</f>
        <v>0</v>
      </c>
      <c r="AL74" s="28">
        <f>VLOOKUP(Q74,score!$G$2:$H$8,2,TRUE)*AL$2</f>
        <v>0.1</v>
      </c>
      <c r="AM74" s="28" t="e">
        <f>VLOOKUP(AB74,score!$Y$2:$Z$8,2,TRUE)*AM$2</f>
        <v>#DIV/0!</v>
      </c>
      <c r="AN74" s="28" t="e">
        <f>VLOOKUP(AE74,score!$AE$2:$AF$8,2,TRUE)*AN$2</f>
        <v>#DIV/0!</v>
      </c>
      <c r="AO74" s="28">
        <f>VLOOKUP(O74,score!$C$2:$D$8,2,TRUE)*AO$2</f>
        <v>0.1</v>
      </c>
      <c r="AP74" s="28">
        <f>VLOOKUP(R74,score!$I$2:$J$8,2,TRUE)*AP$2</f>
        <v>0.1</v>
      </c>
      <c r="AQ74" s="28" t="e">
        <f>VLOOKUP(P74,score!$E$2:$F$8,2,FALSE)*AQ$2</f>
        <v>#N/A</v>
      </c>
      <c r="AR74" s="28">
        <f>VLOOKUP(U74,score!$O$2:$P$8,2,TRUE)*AR$2</f>
        <v>0</v>
      </c>
      <c r="AS74" s="28">
        <f>VLOOKUP(V74,score!$Q$2:$R$8,2,TRUE)*AS$2</f>
        <v>0</v>
      </c>
      <c r="AT74" s="28" t="e">
        <f>VLOOKUP(W74,score!$S$2:$T$8,2,FALSE)*AT$2</f>
        <v>#N/A</v>
      </c>
      <c r="AU74" s="28" t="e">
        <f>VLOOKUP(X74,score!$U$2:$V$4,2,FALSE)*AU$2</f>
        <v>#N/A</v>
      </c>
      <c r="AV74" s="28" t="e">
        <f>VLOOKUP(AF74,score!$AG$2:$AH$8,2,TRUE)*AV$2</f>
        <v>#DIV/0!</v>
      </c>
      <c r="AW74" s="28" t="e">
        <f>VLOOKUP(Y74,score!$W$2:$X$8,2,FALSE)*AW$2</f>
        <v>#N/A</v>
      </c>
      <c r="AX74" s="28" t="e">
        <f>VLOOKUP(AC74,score!$AA$2:$AB$8,2,TRUE)*AX$2</f>
        <v>#DIV/0!</v>
      </c>
      <c r="AY74" s="28" t="e">
        <f>VLOOKUP(AD74,score!$AC$2:$AD$8,2,TRUE)*AY$2</f>
        <v>#DIV/0!</v>
      </c>
      <c r="AZ74" s="28">
        <f>VLOOKUP(N74,score!$A$2:$B$8,2,TRUE)*AZ$2</f>
        <v>0.1</v>
      </c>
      <c r="BA74" s="29" t="e">
        <f t="shared" si="17"/>
        <v>#DIV/0!</v>
      </c>
      <c r="BB74" s="29" t="e">
        <f>VLOOKUP(BA74,score!$AJ$2:$AK$7,2,TRUE)</f>
        <v>#DIV/0!</v>
      </c>
    </row>
    <row r="75" spans="1:54" x14ac:dyDescent="0.3">
      <c r="A75" s="10"/>
      <c r="B75" s="11"/>
      <c r="C75" s="12"/>
      <c r="D75" s="14"/>
      <c r="E75" s="12"/>
      <c r="F75" s="14"/>
      <c r="G75" s="14"/>
      <c r="H75" s="14"/>
      <c r="I75" s="14"/>
      <c r="J75" s="14"/>
      <c r="K75" s="14"/>
      <c r="L75" s="14"/>
      <c r="M75" s="14"/>
      <c r="N75" s="13"/>
      <c r="O75" s="13"/>
      <c r="P75" s="12"/>
      <c r="Q75" s="12"/>
      <c r="R75" s="12"/>
      <c r="S75" s="12"/>
      <c r="T75" s="12"/>
      <c r="U75" s="12"/>
      <c r="V75" s="12"/>
      <c r="W75" s="17"/>
      <c r="X75" s="17"/>
      <c r="Y75" s="15"/>
      <c r="Z75" s="14"/>
      <c r="AA75" s="43" t="e">
        <f t="shared" si="9"/>
        <v>#DIV/0!</v>
      </c>
      <c r="AB75" s="21" t="e">
        <f t="shared" si="10"/>
        <v>#DIV/0!</v>
      </c>
      <c r="AC75" s="21" t="e">
        <f t="shared" si="11"/>
        <v>#DIV/0!</v>
      </c>
      <c r="AD75" s="21" t="e">
        <f t="shared" si="12"/>
        <v>#DIV/0!</v>
      </c>
      <c r="AE75" s="21" t="e">
        <f t="shared" si="13"/>
        <v>#DIV/0!</v>
      </c>
      <c r="AF75" s="21" t="e">
        <f t="shared" si="16"/>
        <v>#DIV/0!</v>
      </c>
      <c r="AG75" s="20">
        <f>VLOOKUP(S75,'tabla ingresos'!$A$3:$D$15,4,FALSE)</f>
        <v>0</v>
      </c>
      <c r="AH75" s="20">
        <f t="shared" si="14"/>
        <v>0</v>
      </c>
      <c r="AI75" s="20">
        <f t="shared" si="15"/>
        <v>0</v>
      </c>
      <c r="AJ75" s="28" t="e">
        <f>VLOOKUP(AA75,score!$K$2:$L$8,2,TRUE)*AJ$2</f>
        <v>#DIV/0!</v>
      </c>
      <c r="AK75" s="28">
        <f>VLOOKUP(T75,score!$M$2:$N$8,2,FALSE)*AK$2</f>
        <v>0</v>
      </c>
      <c r="AL75" s="28">
        <f>VLOOKUP(Q75,score!$G$2:$H$8,2,TRUE)*AL$2</f>
        <v>0.1</v>
      </c>
      <c r="AM75" s="28" t="e">
        <f>VLOOKUP(AB75,score!$Y$2:$Z$8,2,TRUE)*AM$2</f>
        <v>#DIV/0!</v>
      </c>
      <c r="AN75" s="28" t="e">
        <f>VLOOKUP(AE75,score!$AE$2:$AF$8,2,TRUE)*AN$2</f>
        <v>#DIV/0!</v>
      </c>
      <c r="AO75" s="28">
        <f>VLOOKUP(O75,score!$C$2:$D$8,2,TRUE)*AO$2</f>
        <v>0.1</v>
      </c>
      <c r="AP75" s="28">
        <f>VLOOKUP(R75,score!$I$2:$J$8,2,TRUE)*AP$2</f>
        <v>0.1</v>
      </c>
      <c r="AQ75" s="28" t="e">
        <f>VLOOKUP(P75,score!$E$2:$F$8,2,FALSE)*AQ$2</f>
        <v>#N/A</v>
      </c>
      <c r="AR75" s="28">
        <f>VLOOKUP(U75,score!$O$2:$P$8,2,TRUE)*AR$2</f>
        <v>0</v>
      </c>
      <c r="AS75" s="28">
        <f>VLOOKUP(V75,score!$Q$2:$R$8,2,TRUE)*AS$2</f>
        <v>0</v>
      </c>
      <c r="AT75" s="28" t="e">
        <f>VLOOKUP(W75,score!$S$2:$T$8,2,FALSE)*AT$2</f>
        <v>#N/A</v>
      </c>
      <c r="AU75" s="28" t="e">
        <f>VLOOKUP(X75,score!$U$2:$V$4,2,FALSE)*AU$2</f>
        <v>#N/A</v>
      </c>
      <c r="AV75" s="28" t="e">
        <f>VLOOKUP(AF75,score!$AG$2:$AH$8,2,TRUE)*AV$2</f>
        <v>#DIV/0!</v>
      </c>
      <c r="AW75" s="28" t="e">
        <f>VLOOKUP(Y75,score!$W$2:$X$8,2,FALSE)*AW$2</f>
        <v>#N/A</v>
      </c>
      <c r="AX75" s="28" t="e">
        <f>VLOOKUP(AC75,score!$AA$2:$AB$8,2,TRUE)*AX$2</f>
        <v>#DIV/0!</v>
      </c>
      <c r="AY75" s="28" t="e">
        <f>VLOOKUP(AD75,score!$AC$2:$AD$8,2,TRUE)*AY$2</f>
        <v>#DIV/0!</v>
      </c>
      <c r="AZ75" s="28">
        <f>VLOOKUP(N75,score!$A$2:$B$8,2,TRUE)*AZ$2</f>
        <v>0.1</v>
      </c>
      <c r="BA75" s="29" t="e">
        <f t="shared" si="17"/>
        <v>#DIV/0!</v>
      </c>
      <c r="BB75" s="29" t="e">
        <f>VLOOKUP(BA75,score!$AJ$2:$AK$7,2,TRUE)</f>
        <v>#DIV/0!</v>
      </c>
    </row>
    <row r="76" spans="1:54" x14ac:dyDescent="0.3">
      <c r="A76" s="10"/>
      <c r="B76" s="11"/>
      <c r="C76" s="12"/>
      <c r="D76" s="14"/>
      <c r="E76" s="12"/>
      <c r="F76" s="14"/>
      <c r="G76" s="14"/>
      <c r="H76" s="14"/>
      <c r="I76" s="14"/>
      <c r="J76" s="14"/>
      <c r="K76" s="14"/>
      <c r="L76" s="14"/>
      <c r="M76" s="14"/>
      <c r="N76" s="13"/>
      <c r="O76" s="13"/>
      <c r="P76" s="12"/>
      <c r="Q76" s="12"/>
      <c r="R76" s="12"/>
      <c r="S76" s="12"/>
      <c r="T76" s="12"/>
      <c r="U76" s="12"/>
      <c r="V76" s="12"/>
      <c r="W76" s="17"/>
      <c r="X76" s="17"/>
      <c r="Y76" s="15"/>
      <c r="Z76" s="14"/>
      <c r="AA76" s="43" t="e">
        <f t="shared" si="9"/>
        <v>#DIV/0!</v>
      </c>
      <c r="AB76" s="21" t="e">
        <f t="shared" si="10"/>
        <v>#DIV/0!</v>
      </c>
      <c r="AC76" s="21" t="e">
        <f t="shared" si="11"/>
        <v>#DIV/0!</v>
      </c>
      <c r="AD76" s="21" t="e">
        <f t="shared" si="12"/>
        <v>#DIV/0!</v>
      </c>
      <c r="AE76" s="21" t="e">
        <f t="shared" si="13"/>
        <v>#DIV/0!</v>
      </c>
      <c r="AF76" s="21" t="e">
        <f t="shared" si="16"/>
        <v>#DIV/0!</v>
      </c>
      <c r="AG76" s="20">
        <f>VLOOKUP(S76,'tabla ingresos'!$A$3:$D$15,4,FALSE)</f>
        <v>0</v>
      </c>
      <c r="AH76" s="20">
        <f t="shared" si="14"/>
        <v>0</v>
      </c>
      <c r="AI76" s="20">
        <f t="shared" si="15"/>
        <v>0</v>
      </c>
      <c r="AJ76" s="28" t="e">
        <f>VLOOKUP(AA76,score!$K$2:$L$8,2,TRUE)*AJ$2</f>
        <v>#DIV/0!</v>
      </c>
      <c r="AK76" s="28">
        <f>VLOOKUP(T76,score!$M$2:$N$8,2,FALSE)*AK$2</f>
        <v>0</v>
      </c>
      <c r="AL76" s="28">
        <f>VLOOKUP(Q76,score!$G$2:$H$8,2,TRUE)*AL$2</f>
        <v>0.1</v>
      </c>
      <c r="AM76" s="28" t="e">
        <f>VLOOKUP(AB76,score!$Y$2:$Z$8,2,TRUE)*AM$2</f>
        <v>#DIV/0!</v>
      </c>
      <c r="AN76" s="28" t="e">
        <f>VLOOKUP(AE76,score!$AE$2:$AF$8,2,TRUE)*AN$2</f>
        <v>#DIV/0!</v>
      </c>
      <c r="AO76" s="28">
        <f>VLOOKUP(O76,score!$C$2:$D$8,2,TRUE)*AO$2</f>
        <v>0.1</v>
      </c>
      <c r="AP76" s="28">
        <f>VLOOKUP(R76,score!$I$2:$J$8,2,TRUE)*AP$2</f>
        <v>0.1</v>
      </c>
      <c r="AQ76" s="28" t="e">
        <f>VLOOKUP(P76,score!$E$2:$F$8,2,FALSE)*AQ$2</f>
        <v>#N/A</v>
      </c>
      <c r="AR76" s="28">
        <f>VLOOKUP(U76,score!$O$2:$P$8,2,TRUE)*AR$2</f>
        <v>0</v>
      </c>
      <c r="AS76" s="28">
        <f>VLOOKUP(V76,score!$Q$2:$R$8,2,TRUE)*AS$2</f>
        <v>0</v>
      </c>
      <c r="AT76" s="28" t="e">
        <f>VLOOKUP(W76,score!$S$2:$T$8,2,FALSE)*AT$2</f>
        <v>#N/A</v>
      </c>
      <c r="AU76" s="28" t="e">
        <f>VLOOKUP(X76,score!$U$2:$V$4,2,FALSE)*AU$2</f>
        <v>#N/A</v>
      </c>
      <c r="AV76" s="28" t="e">
        <f>VLOOKUP(AF76,score!$AG$2:$AH$8,2,TRUE)*AV$2</f>
        <v>#DIV/0!</v>
      </c>
      <c r="AW76" s="28" t="e">
        <f>VLOOKUP(Y76,score!$W$2:$X$8,2,FALSE)*AW$2</f>
        <v>#N/A</v>
      </c>
      <c r="AX76" s="28" t="e">
        <f>VLOOKUP(AC76,score!$AA$2:$AB$8,2,TRUE)*AX$2</f>
        <v>#DIV/0!</v>
      </c>
      <c r="AY76" s="28" t="e">
        <f>VLOOKUP(AD76,score!$AC$2:$AD$8,2,TRUE)*AY$2</f>
        <v>#DIV/0!</v>
      </c>
      <c r="AZ76" s="28">
        <f>VLOOKUP(N76,score!$A$2:$B$8,2,TRUE)*AZ$2</f>
        <v>0.1</v>
      </c>
      <c r="BA76" s="29" t="e">
        <f t="shared" si="17"/>
        <v>#DIV/0!</v>
      </c>
      <c r="BB76" s="29" t="e">
        <f>VLOOKUP(BA76,score!$AJ$2:$AK$7,2,TRUE)</f>
        <v>#DIV/0!</v>
      </c>
    </row>
    <row r="77" spans="1:54" x14ac:dyDescent="0.3">
      <c r="A77" s="10"/>
      <c r="B77" s="11"/>
      <c r="C77" s="12"/>
      <c r="D77" s="14"/>
      <c r="E77" s="12"/>
      <c r="F77" s="14"/>
      <c r="G77" s="14"/>
      <c r="H77" s="14"/>
      <c r="I77" s="14"/>
      <c r="J77" s="14"/>
      <c r="K77" s="14"/>
      <c r="L77" s="14"/>
      <c r="M77" s="14"/>
      <c r="N77" s="13"/>
      <c r="O77" s="13"/>
      <c r="P77" s="12"/>
      <c r="Q77" s="12"/>
      <c r="R77" s="12"/>
      <c r="S77" s="12"/>
      <c r="T77" s="12"/>
      <c r="U77" s="12"/>
      <c r="V77" s="12"/>
      <c r="W77" s="17"/>
      <c r="X77" s="17"/>
      <c r="Y77" s="15"/>
      <c r="Z77" s="14"/>
      <c r="AA77" s="43" t="e">
        <f t="shared" si="9"/>
        <v>#DIV/0!</v>
      </c>
      <c r="AB77" s="21" t="e">
        <f t="shared" si="10"/>
        <v>#DIV/0!</v>
      </c>
      <c r="AC77" s="21" t="e">
        <f t="shared" si="11"/>
        <v>#DIV/0!</v>
      </c>
      <c r="AD77" s="21" t="e">
        <f t="shared" si="12"/>
        <v>#DIV/0!</v>
      </c>
      <c r="AE77" s="21" t="e">
        <f t="shared" si="13"/>
        <v>#DIV/0!</v>
      </c>
      <c r="AF77" s="21" t="e">
        <f t="shared" si="16"/>
        <v>#DIV/0!</v>
      </c>
      <c r="AG77" s="20">
        <f>VLOOKUP(S77,'tabla ingresos'!$A$3:$D$15,4,FALSE)</f>
        <v>0</v>
      </c>
      <c r="AH77" s="20">
        <f t="shared" si="14"/>
        <v>0</v>
      </c>
      <c r="AI77" s="20">
        <f t="shared" si="15"/>
        <v>0</v>
      </c>
      <c r="AJ77" s="28" t="e">
        <f>VLOOKUP(AA77,score!$K$2:$L$8,2,TRUE)*AJ$2</f>
        <v>#DIV/0!</v>
      </c>
      <c r="AK77" s="28">
        <f>VLOOKUP(T77,score!$M$2:$N$8,2,FALSE)*AK$2</f>
        <v>0</v>
      </c>
      <c r="AL77" s="28">
        <f>VLOOKUP(Q77,score!$G$2:$H$8,2,TRUE)*AL$2</f>
        <v>0.1</v>
      </c>
      <c r="AM77" s="28" t="e">
        <f>VLOOKUP(AB77,score!$Y$2:$Z$8,2,TRUE)*AM$2</f>
        <v>#DIV/0!</v>
      </c>
      <c r="AN77" s="28" t="e">
        <f>VLOOKUP(AE77,score!$AE$2:$AF$8,2,TRUE)*AN$2</f>
        <v>#DIV/0!</v>
      </c>
      <c r="AO77" s="28">
        <f>VLOOKUP(O77,score!$C$2:$D$8,2,TRUE)*AO$2</f>
        <v>0.1</v>
      </c>
      <c r="AP77" s="28">
        <f>VLOOKUP(R77,score!$I$2:$J$8,2,TRUE)*AP$2</f>
        <v>0.1</v>
      </c>
      <c r="AQ77" s="28" t="e">
        <f>VLOOKUP(P77,score!$E$2:$F$8,2,FALSE)*AQ$2</f>
        <v>#N/A</v>
      </c>
      <c r="AR77" s="28">
        <f>VLOOKUP(U77,score!$O$2:$P$8,2,TRUE)*AR$2</f>
        <v>0</v>
      </c>
      <c r="AS77" s="28">
        <f>VLOOKUP(V77,score!$Q$2:$R$8,2,TRUE)*AS$2</f>
        <v>0</v>
      </c>
      <c r="AT77" s="28" t="e">
        <f>VLOOKUP(W77,score!$S$2:$T$8,2,FALSE)*AT$2</f>
        <v>#N/A</v>
      </c>
      <c r="AU77" s="28" t="e">
        <f>VLOOKUP(X77,score!$U$2:$V$4,2,FALSE)*AU$2</f>
        <v>#N/A</v>
      </c>
      <c r="AV77" s="28" t="e">
        <f>VLOOKUP(AF77,score!$AG$2:$AH$8,2,TRUE)*AV$2</f>
        <v>#DIV/0!</v>
      </c>
      <c r="AW77" s="28" t="e">
        <f>VLOOKUP(Y77,score!$W$2:$X$8,2,FALSE)*AW$2</f>
        <v>#N/A</v>
      </c>
      <c r="AX77" s="28" t="e">
        <f>VLOOKUP(AC77,score!$AA$2:$AB$8,2,TRUE)*AX$2</f>
        <v>#DIV/0!</v>
      </c>
      <c r="AY77" s="28" t="e">
        <f>VLOOKUP(AD77,score!$AC$2:$AD$8,2,TRUE)*AY$2</f>
        <v>#DIV/0!</v>
      </c>
      <c r="AZ77" s="28">
        <f>VLOOKUP(N77,score!$A$2:$B$8,2,TRUE)*AZ$2</f>
        <v>0.1</v>
      </c>
      <c r="BA77" s="29" t="e">
        <f t="shared" si="17"/>
        <v>#DIV/0!</v>
      </c>
      <c r="BB77" s="29" t="e">
        <f>VLOOKUP(BA77,score!$AJ$2:$AK$7,2,TRUE)</f>
        <v>#DIV/0!</v>
      </c>
    </row>
    <row r="78" spans="1:54" x14ac:dyDescent="0.3">
      <c r="A78" s="10"/>
      <c r="B78" s="11"/>
      <c r="C78" s="12"/>
      <c r="D78" s="14"/>
      <c r="E78" s="12"/>
      <c r="F78" s="14"/>
      <c r="G78" s="14"/>
      <c r="H78" s="14"/>
      <c r="I78" s="14"/>
      <c r="J78" s="14"/>
      <c r="K78" s="14"/>
      <c r="L78" s="14"/>
      <c r="M78" s="14"/>
      <c r="N78" s="13"/>
      <c r="O78" s="13"/>
      <c r="P78" s="12"/>
      <c r="Q78" s="12"/>
      <c r="R78" s="12"/>
      <c r="S78" s="12"/>
      <c r="T78" s="12"/>
      <c r="U78" s="12"/>
      <c r="V78" s="12"/>
      <c r="W78" s="17"/>
      <c r="X78" s="17"/>
      <c r="Y78" s="15"/>
      <c r="Z78" s="14"/>
      <c r="AA78" s="43" t="e">
        <f t="shared" si="9"/>
        <v>#DIV/0!</v>
      </c>
      <c r="AB78" s="21" t="e">
        <f t="shared" si="10"/>
        <v>#DIV/0!</v>
      </c>
      <c r="AC78" s="21" t="e">
        <f t="shared" si="11"/>
        <v>#DIV/0!</v>
      </c>
      <c r="AD78" s="21" t="e">
        <f t="shared" si="12"/>
        <v>#DIV/0!</v>
      </c>
      <c r="AE78" s="21" t="e">
        <f t="shared" si="13"/>
        <v>#DIV/0!</v>
      </c>
      <c r="AF78" s="21" t="e">
        <f t="shared" si="16"/>
        <v>#DIV/0!</v>
      </c>
      <c r="AG78" s="20">
        <f>VLOOKUP(S78,'tabla ingresos'!$A$3:$D$15,4,FALSE)</f>
        <v>0</v>
      </c>
      <c r="AH78" s="20">
        <f t="shared" si="14"/>
        <v>0</v>
      </c>
      <c r="AI78" s="20">
        <f t="shared" si="15"/>
        <v>0</v>
      </c>
      <c r="AJ78" s="28" t="e">
        <f>VLOOKUP(AA78,score!$K$2:$L$8,2,TRUE)*AJ$2</f>
        <v>#DIV/0!</v>
      </c>
      <c r="AK78" s="28">
        <f>VLOOKUP(T78,score!$M$2:$N$8,2,FALSE)*AK$2</f>
        <v>0</v>
      </c>
      <c r="AL78" s="28">
        <f>VLOOKUP(Q78,score!$G$2:$H$8,2,TRUE)*AL$2</f>
        <v>0.1</v>
      </c>
      <c r="AM78" s="28" t="e">
        <f>VLOOKUP(AB78,score!$Y$2:$Z$8,2,TRUE)*AM$2</f>
        <v>#DIV/0!</v>
      </c>
      <c r="AN78" s="28" t="e">
        <f>VLOOKUP(AE78,score!$AE$2:$AF$8,2,TRUE)*AN$2</f>
        <v>#DIV/0!</v>
      </c>
      <c r="AO78" s="28">
        <f>VLOOKUP(O78,score!$C$2:$D$8,2,TRUE)*AO$2</f>
        <v>0.1</v>
      </c>
      <c r="AP78" s="28">
        <f>VLOOKUP(R78,score!$I$2:$J$8,2,TRUE)*AP$2</f>
        <v>0.1</v>
      </c>
      <c r="AQ78" s="28" t="e">
        <f>VLOOKUP(P78,score!$E$2:$F$8,2,FALSE)*AQ$2</f>
        <v>#N/A</v>
      </c>
      <c r="AR78" s="28">
        <f>VLOOKUP(U78,score!$O$2:$P$8,2,TRUE)*AR$2</f>
        <v>0</v>
      </c>
      <c r="AS78" s="28">
        <f>VLOOKUP(V78,score!$Q$2:$R$8,2,TRUE)*AS$2</f>
        <v>0</v>
      </c>
      <c r="AT78" s="28" t="e">
        <f>VLOOKUP(W78,score!$S$2:$T$8,2,FALSE)*AT$2</f>
        <v>#N/A</v>
      </c>
      <c r="AU78" s="28" t="e">
        <f>VLOOKUP(X78,score!$U$2:$V$4,2,FALSE)*AU$2</f>
        <v>#N/A</v>
      </c>
      <c r="AV78" s="28" t="e">
        <f>VLOOKUP(AF78,score!$AG$2:$AH$8,2,TRUE)*AV$2</f>
        <v>#DIV/0!</v>
      </c>
      <c r="AW78" s="28" t="e">
        <f>VLOOKUP(Y78,score!$W$2:$X$8,2,FALSE)*AW$2</f>
        <v>#N/A</v>
      </c>
      <c r="AX78" s="28" t="e">
        <f>VLOOKUP(AC78,score!$AA$2:$AB$8,2,TRUE)*AX$2</f>
        <v>#DIV/0!</v>
      </c>
      <c r="AY78" s="28" t="e">
        <f>VLOOKUP(AD78,score!$AC$2:$AD$8,2,TRUE)*AY$2</f>
        <v>#DIV/0!</v>
      </c>
      <c r="AZ78" s="28">
        <f>VLOOKUP(N78,score!$A$2:$B$8,2,TRUE)*AZ$2</f>
        <v>0.1</v>
      </c>
      <c r="BA78" s="29" t="e">
        <f t="shared" si="17"/>
        <v>#DIV/0!</v>
      </c>
      <c r="BB78" s="29" t="e">
        <f>VLOOKUP(BA78,score!$AJ$2:$AK$7,2,TRUE)</f>
        <v>#DIV/0!</v>
      </c>
    </row>
    <row r="79" spans="1:54" x14ac:dyDescent="0.3">
      <c r="A79" s="10"/>
      <c r="B79" s="11"/>
      <c r="C79" s="12"/>
      <c r="D79" s="14"/>
      <c r="E79" s="12"/>
      <c r="F79" s="14"/>
      <c r="G79" s="14"/>
      <c r="H79" s="14"/>
      <c r="I79" s="14"/>
      <c r="J79" s="14"/>
      <c r="K79" s="14"/>
      <c r="L79" s="14"/>
      <c r="M79" s="14"/>
      <c r="N79" s="13"/>
      <c r="O79" s="13"/>
      <c r="P79" s="12"/>
      <c r="Q79" s="12"/>
      <c r="R79" s="12"/>
      <c r="S79" s="12"/>
      <c r="T79" s="12"/>
      <c r="U79" s="12"/>
      <c r="V79" s="12"/>
      <c r="W79" s="17"/>
      <c r="X79" s="17"/>
      <c r="Y79" s="15"/>
      <c r="Z79" s="14"/>
      <c r="AA79" s="43" t="e">
        <f t="shared" si="9"/>
        <v>#DIV/0!</v>
      </c>
      <c r="AB79" s="21" t="e">
        <f t="shared" si="10"/>
        <v>#DIV/0!</v>
      </c>
      <c r="AC79" s="21" t="e">
        <f t="shared" si="11"/>
        <v>#DIV/0!</v>
      </c>
      <c r="AD79" s="21" t="e">
        <f t="shared" si="12"/>
        <v>#DIV/0!</v>
      </c>
      <c r="AE79" s="21" t="e">
        <f t="shared" si="13"/>
        <v>#DIV/0!</v>
      </c>
      <c r="AF79" s="21" t="e">
        <f t="shared" si="16"/>
        <v>#DIV/0!</v>
      </c>
      <c r="AG79" s="20">
        <f>VLOOKUP(S79,'tabla ingresos'!$A$3:$D$15,4,FALSE)</f>
        <v>0</v>
      </c>
      <c r="AH79" s="20">
        <f t="shared" si="14"/>
        <v>0</v>
      </c>
      <c r="AI79" s="20">
        <f t="shared" si="15"/>
        <v>0</v>
      </c>
      <c r="AJ79" s="28" t="e">
        <f>VLOOKUP(AA79,score!$K$2:$L$8,2,TRUE)*AJ$2</f>
        <v>#DIV/0!</v>
      </c>
      <c r="AK79" s="28">
        <f>VLOOKUP(T79,score!$M$2:$N$8,2,FALSE)*AK$2</f>
        <v>0</v>
      </c>
      <c r="AL79" s="28">
        <f>VLOOKUP(Q79,score!$G$2:$H$8,2,TRUE)*AL$2</f>
        <v>0.1</v>
      </c>
      <c r="AM79" s="28" t="e">
        <f>VLOOKUP(AB79,score!$Y$2:$Z$8,2,TRUE)*AM$2</f>
        <v>#DIV/0!</v>
      </c>
      <c r="AN79" s="28" t="e">
        <f>VLOOKUP(AE79,score!$AE$2:$AF$8,2,TRUE)*AN$2</f>
        <v>#DIV/0!</v>
      </c>
      <c r="AO79" s="28">
        <f>VLOOKUP(O79,score!$C$2:$D$8,2,TRUE)*AO$2</f>
        <v>0.1</v>
      </c>
      <c r="AP79" s="28">
        <f>VLOOKUP(R79,score!$I$2:$J$8,2,TRUE)*AP$2</f>
        <v>0.1</v>
      </c>
      <c r="AQ79" s="28" t="e">
        <f>VLOOKUP(P79,score!$E$2:$F$8,2,FALSE)*AQ$2</f>
        <v>#N/A</v>
      </c>
      <c r="AR79" s="28">
        <f>VLOOKUP(U79,score!$O$2:$P$8,2,TRUE)*AR$2</f>
        <v>0</v>
      </c>
      <c r="AS79" s="28">
        <f>VLOOKUP(V79,score!$Q$2:$R$8,2,TRUE)*AS$2</f>
        <v>0</v>
      </c>
      <c r="AT79" s="28" t="e">
        <f>VLOOKUP(W79,score!$S$2:$T$8,2,FALSE)*AT$2</f>
        <v>#N/A</v>
      </c>
      <c r="AU79" s="28" t="e">
        <f>VLOOKUP(X79,score!$U$2:$V$4,2,FALSE)*AU$2</f>
        <v>#N/A</v>
      </c>
      <c r="AV79" s="28" t="e">
        <f>VLOOKUP(AF79,score!$AG$2:$AH$8,2,TRUE)*AV$2</f>
        <v>#DIV/0!</v>
      </c>
      <c r="AW79" s="28" t="e">
        <f>VLOOKUP(Y79,score!$W$2:$X$8,2,FALSE)*AW$2</f>
        <v>#N/A</v>
      </c>
      <c r="AX79" s="28" t="e">
        <f>VLOOKUP(AC79,score!$AA$2:$AB$8,2,TRUE)*AX$2</f>
        <v>#DIV/0!</v>
      </c>
      <c r="AY79" s="28" t="e">
        <f>VLOOKUP(AD79,score!$AC$2:$AD$8,2,TRUE)*AY$2</f>
        <v>#DIV/0!</v>
      </c>
      <c r="AZ79" s="28">
        <f>VLOOKUP(N79,score!$A$2:$B$8,2,TRUE)*AZ$2</f>
        <v>0.1</v>
      </c>
      <c r="BA79" s="29" t="e">
        <f t="shared" si="17"/>
        <v>#DIV/0!</v>
      </c>
      <c r="BB79" s="29" t="e">
        <f>VLOOKUP(BA79,score!$AJ$2:$AK$7,2,TRUE)</f>
        <v>#DIV/0!</v>
      </c>
    </row>
    <row r="80" spans="1:54" x14ac:dyDescent="0.3">
      <c r="A80" s="10"/>
      <c r="B80" s="11"/>
      <c r="C80" s="12"/>
      <c r="D80" s="14"/>
      <c r="E80" s="12"/>
      <c r="F80" s="14"/>
      <c r="G80" s="14"/>
      <c r="H80" s="14"/>
      <c r="I80" s="14"/>
      <c r="J80" s="14"/>
      <c r="K80" s="14"/>
      <c r="L80" s="14"/>
      <c r="M80" s="14"/>
      <c r="N80" s="13"/>
      <c r="O80" s="13"/>
      <c r="P80" s="12"/>
      <c r="Q80" s="12"/>
      <c r="R80" s="12"/>
      <c r="S80" s="12"/>
      <c r="T80" s="12"/>
      <c r="U80" s="12"/>
      <c r="V80" s="12"/>
      <c r="W80" s="17"/>
      <c r="X80" s="17"/>
      <c r="Y80" s="15"/>
      <c r="Z80" s="14"/>
      <c r="AA80" s="43" t="e">
        <f t="shared" si="9"/>
        <v>#DIV/0!</v>
      </c>
      <c r="AB80" s="21" t="e">
        <f t="shared" si="10"/>
        <v>#DIV/0!</v>
      </c>
      <c r="AC80" s="21" t="e">
        <f t="shared" si="11"/>
        <v>#DIV/0!</v>
      </c>
      <c r="AD80" s="21" t="e">
        <f t="shared" si="12"/>
        <v>#DIV/0!</v>
      </c>
      <c r="AE80" s="21" t="e">
        <f t="shared" si="13"/>
        <v>#DIV/0!</v>
      </c>
      <c r="AF80" s="21" t="e">
        <f t="shared" si="16"/>
        <v>#DIV/0!</v>
      </c>
      <c r="AG80" s="20">
        <f>VLOOKUP(S80,'tabla ingresos'!$A$3:$D$15,4,FALSE)</f>
        <v>0</v>
      </c>
      <c r="AH80" s="20">
        <f t="shared" si="14"/>
        <v>0</v>
      </c>
      <c r="AI80" s="20">
        <f t="shared" si="15"/>
        <v>0</v>
      </c>
      <c r="AJ80" s="28" t="e">
        <f>VLOOKUP(AA80,score!$K$2:$L$8,2,TRUE)*AJ$2</f>
        <v>#DIV/0!</v>
      </c>
      <c r="AK80" s="28">
        <f>VLOOKUP(T80,score!$M$2:$N$8,2,FALSE)*AK$2</f>
        <v>0</v>
      </c>
      <c r="AL80" s="28">
        <f>VLOOKUP(Q80,score!$G$2:$H$8,2,TRUE)*AL$2</f>
        <v>0.1</v>
      </c>
      <c r="AM80" s="28" t="e">
        <f>VLOOKUP(AB80,score!$Y$2:$Z$8,2,TRUE)*AM$2</f>
        <v>#DIV/0!</v>
      </c>
      <c r="AN80" s="28" t="e">
        <f>VLOOKUP(AE80,score!$AE$2:$AF$8,2,TRUE)*AN$2</f>
        <v>#DIV/0!</v>
      </c>
      <c r="AO80" s="28">
        <f>VLOOKUP(O80,score!$C$2:$D$8,2,TRUE)*AO$2</f>
        <v>0.1</v>
      </c>
      <c r="AP80" s="28">
        <f>VLOOKUP(R80,score!$I$2:$J$8,2,TRUE)*AP$2</f>
        <v>0.1</v>
      </c>
      <c r="AQ80" s="28" t="e">
        <f>VLOOKUP(P80,score!$E$2:$F$8,2,FALSE)*AQ$2</f>
        <v>#N/A</v>
      </c>
      <c r="AR80" s="28">
        <f>VLOOKUP(U80,score!$O$2:$P$8,2,TRUE)*AR$2</f>
        <v>0</v>
      </c>
      <c r="AS80" s="28">
        <f>VLOOKUP(V80,score!$Q$2:$R$8,2,TRUE)*AS$2</f>
        <v>0</v>
      </c>
      <c r="AT80" s="28" t="e">
        <f>VLOOKUP(W80,score!$S$2:$T$8,2,FALSE)*AT$2</f>
        <v>#N/A</v>
      </c>
      <c r="AU80" s="28" t="e">
        <f>VLOOKUP(X80,score!$U$2:$V$4,2,FALSE)*AU$2</f>
        <v>#N/A</v>
      </c>
      <c r="AV80" s="28" t="e">
        <f>VLOOKUP(AF80,score!$AG$2:$AH$8,2,TRUE)*AV$2</f>
        <v>#DIV/0!</v>
      </c>
      <c r="AW80" s="28" t="e">
        <f>VLOOKUP(Y80,score!$W$2:$X$8,2,FALSE)*AW$2</f>
        <v>#N/A</v>
      </c>
      <c r="AX80" s="28" t="e">
        <f>VLOOKUP(AC80,score!$AA$2:$AB$8,2,TRUE)*AX$2</f>
        <v>#DIV/0!</v>
      </c>
      <c r="AY80" s="28" t="e">
        <f>VLOOKUP(AD80,score!$AC$2:$AD$8,2,TRUE)*AY$2</f>
        <v>#DIV/0!</v>
      </c>
      <c r="AZ80" s="28">
        <f>VLOOKUP(N80,score!$A$2:$B$8,2,TRUE)*AZ$2</f>
        <v>0.1</v>
      </c>
      <c r="BA80" s="29" t="e">
        <f t="shared" si="17"/>
        <v>#DIV/0!</v>
      </c>
      <c r="BB80" s="29" t="e">
        <f>VLOOKUP(BA80,score!$AJ$2:$AK$7,2,TRUE)</f>
        <v>#DIV/0!</v>
      </c>
    </row>
    <row r="81" spans="1:54" x14ac:dyDescent="0.3">
      <c r="A81" s="10"/>
      <c r="B81" s="11"/>
      <c r="C81" s="12"/>
      <c r="D81" s="14"/>
      <c r="E81" s="12"/>
      <c r="F81" s="14"/>
      <c r="G81" s="14"/>
      <c r="H81" s="14"/>
      <c r="I81" s="14"/>
      <c r="J81" s="14"/>
      <c r="K81" s="14"/>
      <c r="L81" s="14"/>
      <c r="M81" s="14"/>
      <c r="N81" s="13"/>
      <c r="O81" s="13"/>
      <c r="P81" s="12"/>
      <c r="Q81" s="12"/>
      <c r="R81" s="12"/>
      <c r="S81" s="12"/>
      <c r="T81" s="12"/>
      <c r="U81" s="12"/>
      <c r="V81" s="12"/>
      <c r="W81" s="17"/>
      <c r="X81" s="17"/>
      <c r="Y81" s="15"/>
      <c r="Z81" s="14"/>
      <c r="AA81" s="43" t="e">
        <f t="shared" si="9"/>
        <v>#DIV/0!</v>
      </c>
      <c r="AB81" s="21" t="e">
        <f t="shared" si="10"/>
        <v>#DIV/0!</v>
      </c>
      <c r="AC81" s="21" t="e">
        <f t="shared" si="11"/>
        <v>#DIV/0!</v>
      </c>
      <c r="AD81" s="21" t="e">
        <f t="shared" si="12"/>
        <v>#DIV/0!</v>
      </c>
      <c r="AE81" s="21" t="e">
        <f t="shared" si="13"/>
        <v>#DIV/0!</v>
      </c>
      <c r="AF81" s="21" t="e">
        <f t="shared" si="16"/>
        <v>#DIV/0!</v>
      </c>
      <c r="AG81" s="20">
        <f>VLOOKUP(S81,'tabla ingresos'!$A$3:$D$15,4,FALSE)</f>
        <v>0</v>
      </c>
      <c r="AH81" s="20">
        <f t="shared" si="14"/>
        <v>0</v>
      </c>
      <c r="AI81" s="20">
        <f t="shared" si="15"/>
        <v>0</v>
      </c>
      <c r="AJ81" s="28" t="e">
        <f>VLOOKUP(AA81,score!$K$2:$L$8,2,TRUE)*AJ$2</f>
        <v>#DIV/0!</v>
      </c>
      <c r="AK81" s="28">
        <f>VLOOKUP(T81,score!$M$2:$N$8,2,FALSE)*AK$2</f>
        <v>0</v>
      </c>
      <c r="AL81" s="28">
        <f>VLOOKUP(Q81,score!$G$2:$H$8,2,TRUE)*AL$2</f>
        <v>0.1</v>
      </c>
      <c r="AM81" s="28" t="e">
        <f>VLOOKUP(AB81,score!$Y$2:$Z$8,2,TRUE)*AM$2</f>
        <v>#DIV/0!</v>
      </c>
      <c r="AN81" s="28" t="e">
        <f>VLOOKUP(AE81,score!$AE$2:$AF$8,2,TRUE)*AN$2</f>
        <v>#DIV/0!</v>
      </c>
      <c r="AO81" s="28">
        <f>VLOOKUP(O81,score!$C$2:$D$8,2,TRUE)*AO$2</f>
        <v>0.1</v>
      </c>
      <c r="AP81" s="28">
        <f>VLOOKUP(R81,score!$I$2:$J$8,2,TRUE)*AP$2</f>
        <v>0.1</v>
      </c>
      <c r="AQ81" s="28" t="e">
        <f>VLOOKUP(P81,score!$E$2:$F$8,2,FALSE)*AQ$2</f>
        <v>#N/A</v>
      </c>
      <c r="AR81" s="28">
        <f>VLOOKUP(U81,score!$O$2:$P$8,2,TRUE)*AR$2</f>
        <v>0</v>
      </c>
      <c r="AS81" s="28">
        <f>VLOOKUP(V81,score!$Q$2:$R$8,2,TRUE)*AS$2</f>
        <v>0</v>
      </c>
      <c r="AT81" s="28" t="e">
        <f>VLOOKUP(W81,score!$S$2:$T$8,2,FALSE)*AT$2</f>
        <v>#N/A</v>
      </c>
      <c r="AU81" s="28" t="e">
        <f>VLOOKUP(X81,score!$U$2:$V$4,2,FALSE)*AU$2</f>
        <v>#N/A</v>
      </c>
      <c r="AV81" s="28" t="e">
        <f>VLOOKUP(AF81,score!$AG$2:$AH$8,2,TRUE)*AV$2</f>
        <v>#DIV/0!</v>
      </c>
      <c r="AW81" s="28" t="e">
        <f>VLOOKUP(Y81,score!$W$2:$X$8,2,FALSE)*AW$2</f>
        <v>#N/A</v>
      </c>
      <c r="AX81" s="28" t="e">
        <f>VLOOKUP(AC81,score!$AA$2:$AB$8,2,TRUE)*AX$2</f>
        <v>#DIV/0!</v>
      </c>
      <c r="AY81" s="28" t="e">
        <f>VLOOKUP(AD81,score!$AC$2:$AD$8,2,TRUE)*AY$2</f>
        <v>#DIV/0!</v>
      </c>
      <c r="AZ81" s="28">
        <f>VLOOKUP(N81,score!$A$2:$B$8,2,TRUE)*AZ$2</f>
        <v>0.1</v>
      </c>
      <c r="BA81" s="29" t="e">
        <f t="shared" si="17"/>
        <v>#DIV/0!</v>
      </c>
      <c r="BB81" s="29" t="e">
        <f>VLOOKUP(BA81,score!$AJ$2:$AK$7,2,TRUE)</f>
        <v>#DIV/0!</v>
      </c>
    </row>
    <row r="82" spans="1:54" x14ac:dyDescent="0.3">
      <c r="A82" s="10"/>
      <c r="B82" s="11"/>
      <c r="C82" s="12"/>
      <c r="D82" s="14"/>
      <c r="E82" s="12"/>
      <c r="F82" s="14"/>
      <c r="G82" s="14"/>
      <c r="H82" s="14"/>
      <c r="I82" s="14"/>
      <c r="J82" s="14"/>
      <c r="K82" s="14"/>
      <c r="L82" s="14"/>
      <c r="M82" s="14"/>
      <c r="N82" s="13"/>
      <c r="O82" s="13"/>
      <c r="P82" s="12"/>
      <c r="Q82" s="12"/>
      <c r="R82" s="12"/>
      <c r="S82" s="12"/>
      <c r="T82" s="12"/>
      <c r="U82" s="12"/>
      <c r="V82" s="12"/>
      <c r="W82" s="17"/>
      <c r="X82" s="17"/>
      <c r="Y82" s="15"/>
      <c r="Z82" s="14"/>
      <c r="AA82" s="43" t="e">
        <f t="shared" si="9"/>
        <v>#DIV/0!</v>
      </c>
      <c r="AB82" s="21" t="e">
        <f t="shared" si="10"/>
        <v>#DIV/0!</v>
      </c>
      <c r="AC82" s="21" t="e">
        <f t="shared" si="11"/>
        <v>#DIV/0!</v>
      </c>
      <c r="AD82" s="21" t="e">
        <f t="shared" si="12"/>
        <v>#DIV/0!</v>
      </c>
      <c r="AE82" s="21" t="e">
        <f t="shared" si="13"/>
        <v>#DIV/0!</v>
      </c>
      <c r="AF82" s="21" t="e">
        <f t="shared" si="16"/>
        <v>#DIV/0!</v>
      </c>
      <c r="AG82" s="20">
        <f>VLOOKUP(S82,'tabla ingresos'!$A$3:$D$15,4,FALSE)</f>
        <v>0</v>
      </c>
      <c r="AH82" s="20">
        <f t="shared" si="14"/>
        <v>0</v>
      </c>
      <c r="AI82" s="20">
        <f t="shared" si="15"/>
        <v>0</v>
      </c>
      <c r="AJ82" s="28" t="e">
        <f>VLOOKUP(AA82,score!$K$2:$L$8,2,TRUE)*AJ$2</f>
        <v>#DIV/0!</v>
      </c>
      <c r="AK82" s="28">
        <f>VLOOKUP(T82,score!$M$2:$N$8,2,FALSE)*AK$2</f>
        <v>0</v>
      </c>
      <c r="AL82" s="28">
        <f>VLOOKUP(Q82,score!$G$2:$H$8,2,TRUE)*AL$2</f>
        <v>0.1</v>
      </c>
      <c r="AM82" s="28" t="e">
        <f>VLOOKUP(AB82,score!$Y$2:$Z$8,2,TRUE)*AM$2</f>
        <v>#DIV/0!</v>
      </c>
      <c r="AN82" s="28" t="e">
        <f>VLOOKUP(AE82,score!$AE$2:$AF$8,2,TRUE)*AN$2</f>
        <v>#DIV/0!</v>
      </c>
      <c r="AO82" s="28">
        <f>VLOOKUP(O82,score!$C$2:$D$8,2,TRUE)*AO$2</f>
        <v>0.1</v>
      </c>
      <c r="AP82" s="28">
        <f>VLOOKUP(R82,score!$I$2:$J$8,2,TRUE)*AP$2</f>
        <v>0.1</v>
      </c>
      <c r="AQ82" s="28" t="e">
        <f>VLOOKUP(P82,score!$E$2:$F$8,2,FALSE)*AQ$2</f>
        <v>#N/A</v>
      </c>
      <c r="AR82" s="28">
        <f>VLOOKUP(U82,score!$O$2:$P$8,2,TRUE)*AR$2</f>
        <v>0</v>
      </c>
      <c r="AS82" s="28">
        <f>VLOOKUP(V82,score!$Q$2:$R$8,2,TRUE)*AS$2</f>
        <v>0</v>
      </c>
      <c r="AT82" s="28" t="e">
        <f>VLOOKUP(W82,score!$S$2:$T$8,2,FALSE)*AT$2</f>
        <v>#N/A</v>
      </c>
      <c r="AU82" s="28" t="e">
        <f>VLOOKUP(X82,score!$U$2:$V$4,2,FALSE)*AU$2</f>
        <v>#N/A</v>
      </c>
      <c r="AV82" s="28" t="e">
        <f>VLOOKUP(AF82,score!$AG$2:$AH$8,2,TRUE)*AV$2</f>
        <v>#DIV/0!</v>
      </c>
      <c r="AW82" s="28" t="e">
        <f>VLOOKUP(Y82,score!$W$2:$X$8,2,FALSE)*AW$2</f>
        <v>#N/A</v>
      </c>
      <c r="AX82" s="28" t="e">
        <f>VLOOKUP(AC82,score!$AA$2:$AB$8,2,TRUE)*AX$2</f>
        <v>#DIV/0!</v>
      </c>
      <c r="AY82" s="28" t="e">
        <f>VLOOKUP(AD82,score!$AC$2:$AD$8,2,TRUE)*AY$2</f>
        <v>#DIV/0!</v>
      </c>
      <c r="AZ82" s="28">
        <f>VLOOKUP(N82,score!$A$2:$B$8,2,TRUE)*AZ$2</f>
        <v>0.1</v>
      </c>
      <c r="BA82" s="29" t="e">
        <f t="shared" si="17"/>
        <v>#DIV/0!</v>
      </c>
      <c r="BB82" s="29" t="e">
        <f>VLOOKUP(BA82,score!$AJ$2:$AK$7,2,TRUE)</f>
        <v>#DIV/0!</v>
      </c>
    </row>
    <row r="83" spans="1:54" x14ac:dyDescent="0.3">
      <c r="A83" s="10"/>
      <c r="B83" s="11"/>
      <c r="C83" s="12"/>
      <c r="D83" s="14"/>
      <c r="E83" s="12"/>
      <c r="F83" s="14"/>
      <c r="G83" s="14"/>
      <c r="H83" s="14"/>
      <c r="I83" s="14"/>
      <c r="J83" s="14"/>
      <c r="K83" s="14"/>
      <c r="L83" s="14"/>
      <c r="M83" s="14"/>
      <c r="N83" s="13"/>
      <c r="O83" s="13"/>
      <c r="P83" s="12"/>
      <c r="Q83" s="12"/>
      <c r="R83" s="12"/>
      <c r="S83" s="12"/>
      <c r="T83" s="12"/>
      <c r="U83" s="12"/>
      <c r="V83" s="12"/>
      <c r="W83" s="17"/>
      <c r="X83" s="17"/>
      <c r="Y83" s="15"/>
      <c r="Z83" s="14"/>
      <c r="AA83" s="43" t="e">
        <f t="shared" si="9"/>
        <v>#DIV/0!</v>
      </c>
      <c r="AB83" s="21" t="e">
        <f t="shared" si="10"/>
        <v>#DIV/0!</v>
      </c>
      <c r="AC83" s="21" t="e">
        <f t="shared" si="11"/>
        <v>#DIV/0!</v>
      </c>
      <c r="AD83" s="21" t="e">
        <f t="shared" si="12"/>
        <v>#DIV/0!</v>
      </c>
      <c r="AE83" s="21" t="e">
        <f t="shared" si="13"/>
        <v>#DIV/0!</v>
      </c>
      <c r="AF83" s="21" t="e">
        <f t="shared" si="16"/>
        <v>#DIV/0!</v>
      </c>
      <c r="AG83" s="20">
        <f>VLOOKUP(S83,'tabla ingresos'!$A$3:$D$15,4,FALSE)</f>
        <v>0</v>
      </c>
      <c r="AH83" s="20">
        <f t="shared" si="14"/>
        <v>0</v>
      </c>
      <c r="AI83" s="20">
        <f t="shared" si="15"/>
        <v>0</v>
      </c>
      <c r="AJ83" s="28" t="e">
        <f>VLOOKUP(AA83,score!$K$2:$L$8,2,TRUE)*AJ$2</f>
        <v>#DIV/0!</v>
      </c>
      <c r="AK83" s="28">
        <f>VLOOKUP(T83,score!$M$2:$N$8,2,FALSE)*AK$2</f>
        <v>0</v>
      </c>
      <c r="AL83" s="28">
        <f>VLOOKUP(Q83,score!$G$2:$H$8,2,TRUE)*AL$2</f>
        <v>0.1</v>
      </c>
      <c r="AM83" s="28" t="e">
        <f>VLOOKUP(AB83,score!$Y$2:$Z$8,2,TRUE)*AM$2</f>
        <v>#DIV/0!</v>
      </c>
      <c r="AN83" s="28" t="e">
        <f>VLOOKUP(AE83,score!$AE$2:$AF$8,2,TRUE)*AN$2</f>
        <v>#DIV/0!</v>
      </c>
      <c r="AO83" s="28">
        <f>VLOOKUP(O83,score!$C$2:$D$8,2,TRUE)*AO$2</f>
        <v>0.1</v>
      </c>
      <c r="AP83" s="28">
        <f>VLOOKUP(R83,score!$I$2:$J$8,2,TRUE)*AP$2</f>
        <v>0.1</v>
      </c>
      <c r="AQ83" s="28" t="e">
        <f>VLOOKUP(P83,score!$E$2:$F$8,2,FALSE)*AQ$2</f>
        <v>#N/A</v>
      </c>
      <c r="AR83" s="28">
        <f>VLOOKUP(U83,score!$O$2:$P$8,2,TRUE)*AR$2</f>
        <v>0</v>
      </c>
      <c r="AS83" s="28">
        <f>VLOOKUP(V83,score!$Q$2:$R$8,2,TRUE)*AS$2</f>
        <v>0</v>
      </c>
      <c r="AT83" s="28" t="e">
        <f>VLOOKUP(W83,score!$S$2:$T$8,2,FALSE)*AT$2</f>
        <v>#N/A</v>
      </c>
      <c r="AU83" s="28" t="e">
        <f>VLOOKUP(X83,score!$U$2:$V$4,2,FALSE)*AU$2</f>
        <v>#N/A</v>
      </c>
      <c r="AV83" s="28" t="e">
        <f>VLOOKUP(AF83,score!$AG$2:$AH$8,2,TRUE)*AV$2</f>
        <v>#DIV/0!</v>
      </c>
      <c r="AW83" s="28" t="e">
        <f>VLOOKUP(Y83,score!$W$2:$X$8,2,FALSE)*AW$2</f>
        <v>#N/A</v>
      </c>
      <c r="AX83" s="28" t="e">
        <f>VLOOKUP(AC83,score!$AA$2:$AB$8,2,TRUE)*AX$2</f>
        <v>#DIV/0!</v>
      </c>
      <c r="AY83" s="28" t="e">
        <f>VLOOKUP(AD83,score!$AC$2:$AD$8,2,TRUE)*AY$2</f>
        <v>#DIV/0!</v>
      </c>
      <c r="AZ83" s="28">
        <f>VLOOKUP(N83,score!$A$2:$B$8,2,TRUE)*AZ$2</f>
        <v>0.1</v>
      </c>
      <c r="BA83" s="29" t="e">
        <f t="shared" si="17"/>
        <v>#DIV/0!</v>
      </c>
      <c r="BB83" s="29" t="e">
        <f>VLOOKUP(BA83,score!$AJ$2:$AK$7,2,TRUE)</f>
        <v>#DIV/0!</v>
      </c>
    </row>
    <row r="84" spans="1:54" x14ac:dyDescent="0.3">
      <c r="A84" s="10"/>
      <c r="B84" s="11"/>
      <c r="C84" s="12"/>
      <c r="D84" s="14"/>
      <c r="E84" s="12"/>
      <c r="F84" s="14"/>
      <c r="G84" s="14"/>
      <c r="H84" s="14"/>
      <c r="I84" s="14"/>
      <c r="J84" s="14"/>
      <c r="K84" s="14"/>
      <c r="L84" s="14"/>
      <c r="M84" s="14"/>
      <c r="N84" s="13"/>
      <c r="O84" s="13"/>
      <c r="P84" s="12"/>
      <c r="Q84" s="12"/>
      <c r="R84" s="12"/>
      <c r="S84" s="12"/>
      <c r="T84" s="12"/>
      <c r="U84" s="12"/>
      <c r="V84" s="12"/>
      <c r="W84" s="17"/>
      <c r="X84" s="17"/>
      <c r="Y84" s="15"/>
      <c r="Z84" s="14"/>
      <c r="AA84" s="43" t="e">
        <f t="shared" si="9"/>
        <v>#DIV/0!</v>
      </c>
      <c r="AB84" s="21" t="e">
        <f t="shared" si="10"/>
        <v>#DIV/0!</v>
      </c>
      <c r="AC84" s="21" t="e">
        <f t="shared" si="11"/>
        <v>#DIV/0!</v>
      </c>
      <c r="AD84" s="21" t="e">
        <f t="shared" si="12"/>
        <v>#DIV/0!</v>
      </c>
      <c r="AE84" s="21" t="e">
        <f t="shared" si="13"/>
        <v>#DIV/0!</v>
      </c>
      <c r="AF84" s="21" t="e">
        <f t="shared" si="16"/>
        <v>#DIV/0!</v>
      </c>
      <c r="AG84" s="20">
        <f>VLOOKUP(S84,'tabla ingresos'!$A$3:$D$15,4,FALSE)</f>
        <v>0</v>
      </c>
      <c r="AH84" s="20">
        <f t="shared" si="14"/>
        <v>0</v>
      </c>
      <c r="AI84" s="20">
        <f t="shared" si="15"/>
        <v>0</v>
      </c>
      <c r="AJ84" s="28" t="e">
        <f>VLOOKUP(AA84,score!$K$2:$L$8,2,TRUE)*AJ$2</f>
        <v>#DIV/0!</v>
      </c>
      <c r="AK84" s="28">
        <f>VLOOKUP(T84,score!$M$2:$N$8,2,FALSE)*AK$2</f>
        <v>0</v>
      </c>
      <c r="AL84" s="28">
        <f>VLOOKUP(Q84,score!$G$2:$H$8,2,TRUE)*AL$2</f>
        <v>0.1</v>
      </c>
      <c r="AM84" s="28" t="e">
        <f>VLOOKUP(AB84,score!$Y$2:$Z$8,2,TRUE)*AM$2</f>
        <v>#DIV/0!</v>
      </c>
      <c r="AN84" s="28" t="e">
        <f>VLOOKUP(AE84,score!$AE$2:$AF$8,2,TRUE)*AN$2</f>
        <v>#DIV/0!</v>
      </c>
      <c r="AO84" s="28">
        <f>VLOOKUP(O84,score!$C$2:$D$8,2,TRUE)*AO$2</f>
        <v>0.1</v>
      </c>
      <c r="AP84" s="28">
        <f>VLOOKUP(R84,score!$I$2:$J$8,2,TRUE)*AP$2</f>
        <v>0.1</v>
      </c>
      <c r="AQ84" s="28" t="e">
        <f>VLOOKUP(P84,score!$E$2:$F$8,2,FALSE)*AQ$2</f>
        <v>#N/A</v>
      </c>
      <c r="AR84" s="28">
        <f>VLOOKUP(U84,score!$O$2:$P$8,2,TRUE)*AR$2</f>
        <v>0</v>
      </c>
      <c r="AS84" s="28">
        <f>VLOOKUP(V84,score!$Q$2:$R$8,2,TRUE)*AS$2</f>
        <v>0</v>
      </c>
      <c r="AT84" s="28" t="e">
        <f>VLOOKUP(W84,score!$S$2:$T$8,2,FALSE)*AT$2</f>
        <v>#N/A</v>
      </c>
      <c r="AU84" s="28" t="e">
        <f>VLOOKUP(X84,score!$U$2:$V$4,2,FALSE)*AU$2</f>
        <v>#N/A</v>
      </c>
      <c r="AV84" s="28" t="e">
        <f>VLOOKUP(AF84,score!$AG$2:$AH$8,2,TRUE)*AV$2</f>
        <v>#DIV/0!</v>
      </c>
      <c r="AW84" s="28" t="e">
        <f>VLOOKUP(Y84,score!$W$2:$X$8,2,FALSE)*AW$2</f>
        <v>#N/A</v>
      </c>
      <c r="AX84" s="28" t="e">
        <f>VLOOKUP(AC84,score!$AA$2:$AB$8,2,TRUE)*AX$2</f>
        <v>#DIV/0!</v>
      </c>
      <c r="AY84" s="28" t="e">
        <f>VLOOKUP(AD84,score!$AC$2:$AD$8,2,TRUE)*AY$2</f>
        <v>#DIV/0!</v>
      </c>
      <c r="AZ84" s="28">
        <f>VLOOKUP(N84,score!$A$2:$B$8,2,TRUE)*AZ$2</f>
        <v>0.1</v>
      </c>
      <c r="BA84" s="29" t="e">
        <f t="shared" si="17"/>
        <v>#DIV/0!</v>
      </c>
      <c r="BB84" s="29" t="e">
        <f>VLOOKUP(BA84,score!$AJ$2:$AK$7,2,TRUE)</f>
        <v>#DIV/0!</v>
      </c>
    </row>
    <row r="85" spans="1:54" x14ac:dyDescent="0.3">
      <c r="A85" s="10"/>
      <c r="B85" s="11"/>
      <c r="C85" s="12"/>
      <c r="D85" s="14"/>
      <c r="E85" s="12"/>
      <c r="F85" s="14"/>
      <c r="G85" s="14"/>
      <c r="H85" s="14"/>
      <c r="I85" s="14"/>
      <c r="J85" s="14"/>
      <c r="K85" s="14"/>
      <c r="L85" s="14"/>
      <c r="M85" s="14"/>
      <c r="N85" s="13"/>
      <c r="O85" s="13"/>
      <c r="P85" s="12"/>
      <c r="Q85" s="12"/>
      <c r="R85" s="12"/>
      <c r="S85" s="12"/>
      <c r="T85" s="12"/>
      <c r="U85" s="12"/>
      <c r="V85" s="12"/>
      <c r="W85" s="17"/>
      <c r="X85" s="17"/>
      <c r="Y85" s="15"/>
      <c r="Z85" s="14"/>
      <c r="AA85" s="43" t="e">
        <f t="shared" si="9"/>
        <v>#DIV/0!</v>
      </c>
      <c r="AB85" s="21" t="e">
        <f t="shared" si="10"/>
        <v>#DIV/0!</v>
      </c>
      <c r="AC85" s="21" t="e">
        <f t="shared" si="11"/>
        <v>#DIV/0!</v>
      </c>
      <c r="AD85" s="21" t="e">
        <f t="shared" si="12"/>
        <v>#DIV/0!</v>
      </c>
      <c r="AE85" s="21" t="e">
        <f t="shared" si="13"/>
        <v>#DIV/0!</v>
      </c>
      <c r="AF85" s="21" t="e">
        <f t="shared" si="16"/>
        <v>#DIV/0!</v>
      </c>
      <c r="AG85" s="20">
        <f>VLOOKUP(S85,'tabla ingresos'!$A$3:$D$15,4,FALSE)</f>
        <v>0</v>
      </c>
      <c r="AH85" s="20">
        <f t="shared" si="14"/>
        <v>0</v>
      </c>
      <c r="AI85" s="20">
        <f t="shared" si="15"/>
        <v>0</v>
      </c>
      <c r="AJ85" s="28" t="e">
        <f>VLOOKUP(AA85,score!$K$2:$L$8,2,TRUE)*AJ$2</f>
        <v>#DIV/0!</v>
      </c>
      <c r="AK85" s="28">
        <f>VLOOKUP(T85,score!$M$2:$N$8,2,FALSE)*AK$2</f>
        <v>0</v>
      </c>
      <c r="AL85" s="28">
        <f>VLOOKUP(Q85,score!$G$2:$H$8,2,TRUE)*AL$2</f>
        <v>0.1</v>
      </c>
      <c r="AM85" s="28" t="e">
        <f>VLOOKUP(AB85,score!$Y$2:$Z$8,2,TRUE)*AM$2</f>
        <v>#DIV/0!</v>
      </c>
      <c r="AN85" s="28" t="e">
        <f>VLOOKUP(AE85,score!$AE$2:$AF$8,2,TRUE)*AN$2</f>
        <v>#DIV/0!</v>
      </c>
      <c r="AO85" s="28">
        <f>VLOOKUP(O85,score!$C$2:$D$8,2,TRUE)*AO$2</f>
        <v>0.1</v>
      </c>
      <c r="AP85" s="28">
        <f>VLOOKUP(R85,score!$I$2:$J$8,2,TRUE)*AP$2</f>
        <v>0.1</v>
      </c>
      <c r="AQ85" s="28" t="e">
        <f>VLOOKUP(P85,score!$E$2:$F$8,2,FALSE)*AQ$2</f>
        <v>#N/A</v>
      </c>
      <c r="AR85" s="28">
        <f>VLOOKUP(U85,score!$O$2:$P$8,2,TRUE)*AR$2</f>
        <v>0</v>
      </c>
      <c r="AS85" s="28">
        <f>VLOOKUP(V85,score!$Q$2:$R$8,2,TRUE)*AS$2</f>
        <v>0</v>
      </c>
      <c r="AT85" s="28" t="e">
        <f>VLOOKUP(W85,score!$S$2:$T$8,2,FALSE)*AT$2</f>
        <v>#N/A</v>
      </c>
      <c r="AU85" s="28" t="e">
        <f>VLOOKUP(X85,score!$U$2:$V$4,2,FALSE)*AU$2</f>
        <v>#N/A</v>
      </c>
      <c r="AV85" s="28" t="e">
        <f>VLOOKUP(AF85,score!$AG$2:$AH$8,2,TRUE)*AV$2</f>
        <v>#DIV/0!</v>
      </c>
      <c r="AW85" s="28" t="e">
        <f>VLOOKUP(Y85,score!$W$2:$X$8,2,FALSE)*AW$2</f>
        <v>#N/A</v>
      </c>
      <c r="AX85" s="28" t="e">
        <f>VLOOKUP(AC85,score!$AA$2:$AB$8,2,TRUE)*AX$2</f>
        <v>#DIV/0!</v>
      </c>
      <c r="AY85" s="28" t="e">
        <f>VLOOKUP(AD85,score!$AC$2:$AD$8,2,TRUE)*AY$2</f>
        <v>#DIV/0!</v>
      </c>
      <c r="AZ85" s="28">
        <f>VLOOKUP(N85,score!$A$2:$B$8,2,TRUE)*AZ$2</f>
        <v>0.1</v>
      </c>
      <c r="BA85" s="29" t="e">
        <f t="shared" si="17"/>
        <v>#DIV/0!</v>
      </c>
      <c r="BB85" s="29" t="e">
        <f>VLOOKUP(BA85,score!$AJ$2:$AK$7,2,TRUE)</f>
        <v>#DIV/0!</v>
      </c>
    </row>
    <row r="86" spans="1:54" x14ac:dyDescent="0.3">
      <c r="A86" s="10"/>
      <c r="B86" s="11"/>
      <c r="C86" s="12"/>
      <c r="D86" s="14"/>
      <c r="E86" s="12"/>
      <c r="F86" s="14"/>
      <c r="G86" s="14"/>
      <c r="H86" s="14"/>
      <c r="I86" s="14"/>
      <c r="J86" s="14"/>
      <c r="K86" s="14"/>
      <c r="L86" s="14"/>
      <c r="M86" s="14"/>
      <c r="N86" s="13"/>
      <c r="O86" s="13"/>
      <c r="P86" s="12"/>
      <c r="Q86" s="12"/>
      <c r="R86" s="12"/>
      <c r="S86" s="12"/>
      <c r="T86" s="12"/>
      <c r="U86" s="12"/>
      <c r="V86" s="12"/>
      <c r="W86" s="17"/>
      <c r="X86" s="17"/>
      <c r="Y86" s="15"/>
      <c r="Z86" s="14"/>
      <c r="AA86" s="43" t="e">
        <f t="shared" si="9"/>
        <v>#DIV/0!</v>
      </c>
      <c r="AB86" s="21" t="e">
        <f t="shared" si="10"/>
        <v>#DIV/0!</v>
      </c>
      <c r="AC86" s="21" t="e">
        <f t="shared" si="11"/>
        <v>#DIV/0!</v>
      </c>
      <c r="AD86" s="21" t="e">
        <f t="shared" si="12"/>
        <v>#DIV/0!</v>
      </c>
      <c r="AE86" s="21" t="e">
        <f t="shared" si="13"/>
        <v>#DIV/0!</v>
      </c>
      <c r="AF86" s="21" t="e">
        <f t="shared" si="16"/>
        <v>#DIV/0!</v>
      </c>
      <c r="AG86" s="20">
        <f>VLOOKUP(S86,'tabla ingresos'!$A$3:$D$15,4,FALSE)</f>
        <v>0</v>
      </c>
      <c r="AH86" s="20">
        <f t="shared" si="14"/>
        <v>0</v>
      </c>
      <c r="AI86" s="20">
        <f t="shared" si="15"/>
        <v>0</v>
      </c>
      <c r="AJ86" s="28" t="e">
        <f>VLOOKUP(AA86,score!$K$2:$L$8,2,TRUE)*AJ$2</f>
        <v>#DIV/0!</v>
      </c>
      <c r="AK86" s="28">
        <f>VLOOKUP(T86,score!$M$2:$N$8,2,FALSE)*AK$2</f>
        <v>0</v>
      </c>
      <c r="AL86" s="28">
        <f>VLOOKUP(Q86,score!$G$2:$H$8,2,TRUE)*AL$2</f>
        <v>0.1</v>
      </c>
      <c r="AM86" s="28" t="e">
        <f>VLOOKUP(AB86,score!$Y$2:$Z$8,2,TRUE)*AM$2</f>
        <v>#DIV/0!</v>
      </c>
      <c r="AN86" s="28" t="e">
        <f>VLOOKUP(AE86,score!$AE$2:$AF$8,2,TRUE)*AN$2</f>
        <v>#DIV/0!</v>
      </c>
      <c r="AO86" s="28">
        <f>VLOOKUP(O86,score!$C$2:$D$8,2,TRUE)*AO$2</f>
        <v>0.1</v>
      </c>
      <c r="AP86" s="28">
        <f>VLOOKUP(R86,score!$I$2:$J$8,2,TRUE)*AP$2</f>
        <v>0.1</v>
      </c>
      <c r="AQ86" s="28" t="e">
        <f>VLOOKUP(P86,score!$E$2:$F$8,2,FALSE)*AQ$2</f>
        <v>#N/A</v>
      </c>
      <c r="AR86" s="28">
        <f>VLOOKUP(U86,score!$O$2:$P$8,2,TRUE)*AR$2</f>
        <v>0</v>
      </c>
      <c r="AS86" s="28">
        <f>VLOOKUP(V86,score!$Q$2:$R$8,2,TRUE)*AS$2</f>
        <v>0</v>
      </c>
      <c r="AT86" s="28" t="e">
        <f>VLOOKUP(W86,score!$S$2:$T$8,2,FALSE)*AT$2</f>
        <v>#N/A</v>
      </c>
      <c r="AU86" s="28" t="e">
        <f>VLOOKUP(X86,score!$U$2:$V$4,2,FALSE)*AU$2</f>
        <v>#N/A</v>
      </c>
      <c r="AV86" s="28" t="e">
        <f>VLOOKUP(AF86,score!$AG$2:$AH$8,2,TRUE)*AV$2</f>
        <v>#DIV/0!</v>
      </c>
      <c r="AW86" s="28" t="e">
        <f>VLOOKUP(Y86,score!$W$2:$X$8,2,FALSE)*AW$2</f>
        <v>#N/A</v>
      </c>
      <c r="AX86" s="28" t="e">
        <f>VLOOKUP(AC86,score!$AA$2:$AB$8,2,TRUE)*AX$2</f>
        <v>#DIV/0!</v>
      </c>
      <c r="AY86" s="28" t="e">
        <f>VLOOKUP(AD86,score!$AC$2:$AD$8,2,TRUE)*AY$2</f>
        <v>#DIV/0!</v>
      </c>
      <c r="AZ86" s="28">
        <f>VLOOKUP(N86,score!$A$2:$B$8,2,TRUE)*AZ$2</f>
        <v>0.1</v>
      </c>
      <c r="BA86" s="29" t="e">
        <f t="shared" si="17"/>
        <v>#DIV/0!</v>
      </c>
      <c r="BB86" s="29" t="e">
        <f>VLOOKUP(BA86,score!$AJ$2:$AK$7,2,TRUE)</f>
        <v>#DIV/0!</v>
      </c>
    </row>
    <row r="87" spans="1:54" x14ac:dyDescent="0.3">
      <c r="A87" s="10"/>
      <c r="B87" s="11"/>
      <c r="C87" s="12"/>
      <c r="D87" s="14"/>
      <c r="E87" s="12"/>
      <c r="F87" s="14"/>
      <c r="G87" s="14"/>
      <c r="H87" s="14"/>
      <c r="I87" s="14"/>
      <c r="J87" s="14"/>
      <c r="K87" s="14"/>
      <c r="L87" s="14"/>
      <c r="M87" s="14"/>
      <c r="N87" s="13"/>
      <c r="O87" s="13"/>
      <c r="P87" s="12"/>
      <c r="Q87" s="12"/>
      <c r="R87" s="12"/>
      <c r="S87" s="12"/>
      <c r="T87" s="12"/>
      <c r="U87" s="12"/>
      <c r="V87" s="12"/>
      <c r="W87" s="17"/>
      <c r="X87" s="17"/>
      <c r="Y87" s="15"/>
      <c r="Z87" s="14"/>
      <c r="AA87" s="43" t="e">
        <f t="shared" si="9"/>
        <v>#DIV/0!</v>
      </c>
      <c r="AB87" s="21" t="e">
        <f t="shared" si="10"/>
        <v>#DIV/0!</v>
      </c>
      <c r="AC87" s="21" t="e">
        <f t="shared" si="11"/>
        <v>#DIV/0!</v>
      </c>
      <c r="AD87" s="21" t="e">
        <f t="shared" si="12"/>
        <v>#DIV/0!</v>
      </c>
      <c r="AE87" s="21" t="e">
        <f t="shared" si="13"/>
        <v>#DIV/0!</v>
      </c>
      <c r="AF87" s="21" t="e">
        <f t="shared" si="16"/>
        <v>#DIV/0!</v>
      </c>
      <c r="AG87" s="20">
        <f>VLOOKUP(S87,'tabla ingresos'!$A$3:$D$15,4,FALSE)</f>
        <v>0</v>
      </c>
      <c r="AH87" s="20">
        <f t="shared" si="14"/>
        <v>0</v>
      </c>
      <c r="AI87" s="20">
        <f t="shared" si="15"/>
        <v>0</v>
      </c>
      <c r="AJ87" s="28" t="e">
        <f>VLOOKUP(AA87,score!$K$2:$L$8,2,TRUE)*AJ$2</f>
        <v>#DIV/0!</v>
      </c>
      <c r="AK87" s="28">
        <f>VLOOKUP(T87,score!$M$2:$N$8,2,FALSE)*AK$2</f>
        <v>0</v>
      </c>
      <c r="AL87" s="28">
        <f>VLOOKUP(Q87,score!$G$2:$H$8,2,TRUE)*AL$2</f>
        <v>0.1</v>
      </c>
      <c r="AM87" s="28" t="e">
        <f>VLOOKUP(AB87,score!$Y$2:$Z$8,2,TRUE)*AM$2</f>
        <v>#DIV/0!</v>
      </c>
      <c r="AN87" s="28" t="e">
        <f>VLOOKUP(AE87,score!$AE$2:$AF$8,2,TRUE)*AN$2</f>
        <v>#DIV/0!</v>
      </c>
      <c r="AO87" s="28">
        <f>VLOOKUP(O87,score!$C$2:$D$8,2,TRUE)*AO$2</f>
        <v>0.1</v>
      </c>
      <c r="AP87" s="28">
        <f>VLOOKUP(R87,score!$I$2:$J$8,2,TRUE)*AP$2</f>
        <v>0.1</v>
      </c>
      <c r="AQ87" s="28" t="e">
        <f>VLOOKUP(P87,score!$E$2:$F$8,2,FALSE)*AQ$2</f>
        <v>#N/A</v>
      </c>
      <c r="AR87" s="28">
        <f>VLOOKUP(U87,score!$O$2:$P$8,2,TRUE)*AR$2</f>
        <v>0</v>
      </c>
      <c r="AS87" s="28">
        <f>VLOOKUP(V87,score!$Q$2:$R$8,2,TRUE)*AS$2</f>
        <v>0</v>
      </c>
      <c r="AT87" s="28" t="e">
        <f>VLOOKUP(W87,score!$S$2:$T$8,2,FALSE)*AT$2</f>
        <v>#N/A</v>
      </c>
      <c r="AU87" s="28" t="e">
        <f>VLOOKUP(X87,score!$U$2:$V$4,2,FALSE)*AU$2</f>
        <v>#N/A</v>
      </c>
      <c r="AV87" s="28" t="e">
        <f>VLOOKUP(AF87,score!$AG$2:$AH$8,2,TRUE)*AV$2</f>
        <v>#DIV/0!</v>
      </c>
      <c r="AW87" s="28" t="e">
        <f>VLOOKUP(Y87,score!$W$2:$X$8,2,FALSE)*AW$2</f>
        <v>#N/A</v>
      </c>
      <c r="AX87" s="28" t="e">
        <f>VLOOKUP(AC87,score!$AA$2:$AB$8,2,TRUE)*AX$2</f>
        <v>#DIV/0!</v>
      </c>
      <c r="AY87" s="28" t="e">
        <f>VLOOKUP(AD87,score!$AC$2:$AD$8,2,TRUE)*AY$2</f>
        <v>#DIV/0!</v>
      </c>
      <c r="AZ87" s="28">
        <f>VLOOKUP(N87,score!$A$2:$B$8,2,TRUE)*AZ$2</f>
        <v>0.1</v>
      </c>
      <c r="BA87" s="29" t="e">
        <f t="shared" si="17"/>
        <v>#DIV/0!</v>
      </c>
      <c r="BB87" s="29" t="e">
        <f>VLOOKUP(BA87,score!$AJ$2:$AK$7,2,TRUE)</f>
        <v>#DIV/0!</v>
      </c>
    </row>
    <row r="88" spans="1:54" x14ac:dyDescent="0.3">
      <c r="A88" s="10"/>
      <c r="B88" s="11"/>
      <c r="C88" s="12"/>
      <c r="D88" s="14"/>
      <c r="E88" s="12"/>
      <c r="F88" s="14"/>
      <c r="G88" s="14"/>
      <c r="H88" s="14"/>
      <c r="I88" s="14"/>
      <c r="J88" s="14"/>
      <c r="K88" s="14"/>
      <c r="L88" s="14"/>
      <c r="M88" s="14"/>
      <c r="N88" s="13"/>
      <c r="O88" s="13"/>
      <c r="P88" s="12"/>
      <c r="Q88" s="12"/>
      <c r="R88" s="12"/>
      <c r="S88" s="12"/>
      <c r="T88" s="12"/>
      <c r="U88" s="12"/>
      <c r="V88" s="12"/>
      <c r="W88" s="17"/>
      <c r="X88" s="17"/>
      <c r="Y88" s="15"/>
      <c r="Z88" s="14"/>
      <c r="AA88" s="43" t="e">
        <f t="shared" si="9"/>
        <v>#DIV/0!</v>
      </c>
      <c r="AB88" s="21" t="e">
        <f t="shared" si="10"/>
        <v>#DIV/0!</v>
      </c>
      <c r="AC88" s="21" t="e">
        <f t="shared" si="11"/>
        <v>#DIV/0!</v>
      </c>
      <c r="AD88" s="21" t="e">
        <f t="shared" si="12"/>
        <v>#DIV/0!</v>
      </c>
      <c r="AE88" s="21" t="e">
        <f t="shared" si="13"/>
        <v>#DIV/0!</v>
      </c>
      <c r="AF88" s="21" t="e">
        <f t="shared" si="16"/>
        <v>#DIV/0!</v>
      </c>
      <c r="AG88" s="20">
        <f>VLOOKUP(S88,'tabla ingresos'!$A$3:$D$15,4,FALSE)</f>
        <v>0</v>
      </c>
      <c r="AH88" s="20">
        <f t="shared" si="14"/>
        <v>0</v>
      </c>
      <c r="AI88" s="20">
        <f t="shared" si="15"/>
        <v>0</v>
      </c>
      <c r="AJ88" s="28" t="e">
        <f>VLOOKUP(AA88,score!$K$2:$L$8,2,TRUE)*AJ$2</f>
        <v>#DIV/0!</v>
      </c>
      <c r="AK88" s="28">
        <f>VLOOKUP(T88,score!$M$2:$N$8,2,FALSE)*AK$2</f>
        <v>0</v>
      </c>
      <c r="AL88" s="28">
        <f>VLOOKUP(Q88,score!$G$2:$H$8,2,TRUE)*AL$2</f>
        <v>0.1</v>
      </c>
      <c r="AM88" s="28" t="e">
        <f>VLOOKUP(AB88,score!$Y$2:$Z$8,2,TRUE)*AM$2</f>
        <v>#DIV/0!</v>
      </c>
      <c r="AN88" s="28" t="e">
        <f>VLOOKUP(AE88,score!$AE$2:$AF$8,2,TRUE)*AN$2</f>
        <v>#DIV/0!</v>
      </c>
      <c r="AO88" s="28">
        <f>VLOOKUP(O88,score!$C$2:$D$8,2,TRUE)*AO$2</f>
        <v>0.1</v>
      </c>
      <c r="AP88" s="28">
        <f>VLOOKUP(R88,score!$I$2:$J$8,2,TRUE)*AP$2</f>
        <v>0.1</v>
      </c>
      <c r="AQ88" s="28" t="e">
        <f>VLOOKUP(P88,score!$E$2:$F$8,2,FALSE)*AQ$2</f>
        <v>#N/A</v>
      </c>
      <c r="AR88" s="28">
        <f>VLOOKUP(U88,score!$O$2:$P$8,2,TRUE)*AR$2</f>
        <v>0</v>
      </c>
      <c r="AS88" s="28">
        <f>VLOOKUP(V88,score!$Q$2:$R$8,2,TRUE)*AS$2</f>
        <v>0</v>
      </c>
      <c r="AT88" s="28" t="e">
        <f>VLOOKUP(W88,score!$S$2:$T$8,2,FALSE)*AT$2</f>
        <v>#N/A</v>
      </c>
      <c r="AU88" s="28" t="e">
        <f>VLOOKUP(X88,score!$U$2:$V$4,2,FALSE)*AU$2</f>
        <v>#N/A</v>
      </c>
      <c r="AV88" s="28" t="e">
        <f>VLOOKUP(AF88,score!$AG$2:$AH$8,2,TRUE)*AV$2</f>
        <v>#DIV/0!</v>
      </c>
      <c r="AW88" s="28" t="e">
        <f>VLOOKUP(Y88,score!$W$2:$X$8,2,FALSE)*AW$2</f>
        <v>#N/A</v>
      </c>
      <c r="AX88" s="28" t="e">
        <f>VLOOKUP(AC88,score!$AA$2:$AB$8,2,TRUE)*AX$2</f>
        <v>#DIV/0!</v>
      </c>
      <c r="AY88" s="28" t="e">
        <f>VLOOKUP(AD88,score!$AC$2:$AD$8,2,TRUE)*AY$2</f>
        <v>#DIV/0!</v>
      </c>
      <c r="AZ88" s="28">
        <f>VLOOKUP(N88,score!$A$2:$B$8,2,TRUE)*AZ$2</f>
        <v>0.1</v>
      </c>
      <c r="BA88" s="29" t="e">
        <f t="shared" si="17"/>
        <v>#DIV/0!</v>
      </c>
      <c r="BB88" s="29" t="e">
        <f>VLOOKUP(BA88,score!$AJ$2:$AK$7,2,TRUE)</f>
        <v>#DIV/0!</v>
      </c>
    </row>
    <row r="89" spans="1:54" x14ac:dyDescent="0.3">
      <c r="A89" s="10"/>
      <c r="B89" s="11"/>
      <c r="C89" s="12"/>
      <c r="D89" s="14"/>
      <c r="E89" s="12"/>
      <c r="F89" s="14"/>
      <c r="G89" s="14"/>
      <c r="H89" s="14"/>
      <c r="I89" s="14"/>
      <c r="J89" s="14"/>
      <c r="K89" s="14"/>
      <c r="L89" s="14"/>
      <c r="M89" s="14"/>
      <c r="N89" s="13"/>
      <c r="O89" s="13"/>
      <c r="P89" s="12"/>
      <c r="Q89" s="12"/>
      <c r="R89" s="12"/>
      <c r="S89" s="12"/>
      <c r="T89" s="12"/>
      <c r="U89" s="12"/>
      <c r="V89" s="12"/>
      <c r="W89" s="17"/>
      <c r="X89" s="17"/>
      <c r="Y89" s="15"/>
      <c r="Z89" s="14"/>
      <c r="AA89" s="43" t="e">
        <f t="shared" si="9"/>
        <v>#DIV/0!</v>
      </c>
      <c r="AB89" s="21" t="e">
        <f t="shared" si="10"/>
        <v>#DIV/0!</v>
      </c>
      <c r="AC89" s="21" t="e">
        <f t="shared" si="11"/>
        <v>#DIV/0!</v>
      </c>
      <c r="AD89" s="21" t="e">
        <f t="shared" si="12"/>
        <v>#DIV/0!</v>
      </c>
      <c r="AE89" s="21" t="e">
        <f t="shared" si="13"/>
        <v>#DIV/0!</v>
      </c>
      <c r="AF89" s="21" t="e">
        <f t="shared" si="16"/>
        <v>#DIV/0!</v>
      </c>
      <c r="AG89" s="20">
        <f>VLOOKUP(S89,'tabla ingresos'!$A$3:$D$15,4,FALSE)</f>
        <v>0</v>
      </c>
      <c r="AH89" s="20">
        <f t="shared" si="14"/>
        <v>0</v>
      </c>
      <c r="AI89" s="20">
        <f t="shared" si="15"/>
        <v>0</v>
      </c>
      <c r="AJ89" s="28" t="e">
        <f>VLOOKUP(AA89,score!$K$2:$L$8,2,TRUE)*AJ$2</f>
        <v>#DIV/0!</v>
      </c>
      <c r="AK89" s="28">
        <f>VLOOKUP(T89,score!$M$2:$N$8,2,FALSE)*AK$2</f>
        <v>0</v>
      </c>
      <c r="AL89" s="28">
        <f>VLOOKUP(Q89,score!$G$2:$H$8,2,TRUE)*AL$2</f>
        <v>0.1</v>
      </c>
      <c r="AM89" s="28" t="e">
        <f>VLOOKUP(AB89,score!$Y$2:$Z$8,2,TRUE)*AM$2</f>
        <v>#DIV/0!</v>
      </c>
      <c r="AN89" s="28" t="e">
        <f>VLOOKUP(AE89,score!$AE$2:$AF$8,2,TRUE)*AN$2</f>
        <v>#DIV/0!</v>
      </c>
      <c r="AO89" s="28">
        <f>VLOOKUP(O89,score!$C$2:$D$8,2,TRUE)*AO$2</f>
        <v>0.1</v>
      </c>
      <c r="AP89" s="28">
        <f>VLOOKUP(R89,score!$I$2:$J$8,2,TRUE)*AP$2</f>
        <v>0.1</v>
      </c>
      <c r="AQ89" s="28" t="e">
        <f>VLOOKUP(P89,score!$E$2:$F$8,2,FALSE)*AQ$2</f>
        <v>#N/A</v>
      </c>
      <c r="AR89" s="28">
        <f>VLOOKUP(U89,score!$O$2:$P$8,2,TRUE)*AR$2</f>
        <v>0</v>
      </c>
      <c r="AS89" s="28">
        <f>VLOOKUP(V89,score!$Q$2:$R$8,2,TRUE)*AS$2</f>
        <v>0</v>
      </c>
      <c r="AT89" s="28" t="e">
        <f>VLOOKUP(W89,score!$S$2:$T$8,2,FALSE)*AT$2</f>
        <v>#N/A</v>
      </c>
      <c r="AU89" s="28" t="e">
        <f>VLOOKUP(X89,score!$U$2:$V$4,2,FALSE)*AU$2</f>
        <v>#N/A</v>
      </c>
      <c r="AV89" s="28" t="e">
        <f>VLOOKUP(AF89,score!$AG$2:$AH$8,2,TRUE)*AV$2</f>
        <v>#DIV/0!</v>
      </c>
      <c r="AW89" s="28" t="e">
        <f>VLOOKUP(Y89,score!$W$2:$X$8,2,FALSE)*AW$2</f>
        <v>#N/A</v>
      </c>
      <c r="AX89" s="28" t="e">
        <f>VLOOKUP(AC89,score!$AA$2:$AB$8,2,TRUE)*AX$2</f>
        <v>#DIV/0!</v>
      </c>
      <c r="AY89" s="28" t="e">
        <f>VLOOKUP(AD89,score!$AC$2:$AD$8,2,TRUE)*AY$2</f>
        <v>#DIV/0!</v>
      </c>
      <c r="AZ89" s="28">
        <f>VLOOKUP(N89,score!$A$2:$B$8,2,TRUE)*AZ$2</f>
        <v>0.1</v>
      </c>
      <c r="BA89" s="29" t="e">
        <f t="shared" si="17"/>
        <v>#DIV/0!</v>
      </c>
      <c r="BB89" s="29" t="e">
        <f>VLOOKUP(BA89,score!$AJ$2:$AK$7,2,TRUE)</f>
        <v>#DIV/0!</v>
      </c>
    </row>
    <row r="90" spans="1:54" x14ac:dyDescent="0.3">
      <c r="A90" s="10"/>
      <c r="B90" s="11"/>
      <c r="C90" s="12"/>
      <c r="D90" s="14"/>
      <c r="E90" s="12"/>
      <c r="F90" s="14"/>
      <c r="G90" s="14"/>
      <c r="H90" s="14"/>
      <c r="I90" s="14"/>
      <c r="J90" s="14"/>
      <c r="K90" s="14"/>
      <c r="L90" s="14"/>
      <c r="M90" s="14"/>
      <c r="N90" s="13"/>
      <c r="O90" s="13"/>
      <c r="P90" s="12"/>
      <c r="Q90" s="12"/>
      <c r="R90" s="12"/>
      <c r="S90" s="12"/>
      <c r="T90" s="12"/>
      <c r="U90" s="12"/>
      <c r="V90" s="12"/>
      <c r="W90" s="17"/>
      <c r="X90" s="17"/>
      <c r="Y90" s="15"/>
      <c r="Z90" s="14"/>
      <c r="AA90" s="43" t="e">
        <f t="shared" si="9"/>
        <v>#DIV/0!</v>
      </c>
      <c r="AB90" s="21" t="e">
        <f t="shared" si="10"/>
        <v>#DIV/0!</v>
      </c>
      <c r="AC90" s="21" t="e">
        <f t="shared" si="11"/>
        <v>#DIV/0!</v>
      </c>
      <c r="AD90" s="21" t="e">
        <f t="shared" si="12"/>
        <v>#DIV/0!</v>
      </c>
      <c r="AE90" s="21" t="e">
        <f t="shared" si="13"/>
        <v>#DIV/0!</v>
      </c>
      <c r="AF90" s="21" t="e">
        <f t="shared" si="16"/>
        <v>#DIV/0!</v>
      </c>
      <c r="AG90" s="20">
        <f>VLOOKUP(S90,'tabla ingresos'!$A$3:$D$15,4,FALSE)</f>
        <v>0</v>
      </c>
      <c r="AH90" s="20">
        <f t="shared" si="14"/>
        <v>0</v>
      </c>
      <c r="AI90" s="20">
        <f t="shared" si="15"/>
        <v>0</v>
      </c>
      <c r="AJ90" s="28" t="e">
        <f>VLOOKUP(AA90,score!$K$2:$L$8,2,TRUE)*AJ$2</f>
        <v>#DIV/0!</v>
      </c>
      <c r="AK90" s="28">
        <f>VLOOKUP(T90,score!$M$2:$N$8,2,FALSE)*AK$2</f>
        <v>0</v>
      </c>
      <c r="AL90" s="28">
        <f>VLOOKUP(Q90,score!$G$2:$H$8,2,TRUE)*AL$2</f>
        <v>0.1</v>
      </c>
      <c r="AM90" s="28" t="e">
        <f>VLOOKUP(AB90,score!$Y$2:$Z$8,2,TRUE)*AM$2</f>
        <v>#DIV/0!</v>
      </c>
      <c r="AN90" s="28" t="e">
        <f>VLOOKUP(AE90,score!$AE$2:$AF$8,2,TRUE)*AN$2</f>
        <v>#DIV/0!</v>
      </c>
      <c r="AO90" s="28">
        <f>VLOOKUP(O90,score!$C$2:$D$8,2,TRUE)*AO$2</f>
        <v>0.1</v>
      </c>
      <c r="AP90" s="28">
        <f>VLOOKUP(R90,score!$I$2:$J$8,2,TRUE)*AP$2</f>
        <v>0.1</v>
      </c>
      <c r="AQ90" s="28" t="e">
        <f>VLOOKUP(P90,score!$E$2:$F$8,2,FALSE)*AQ$2</f>
        <v>#N/A</v>
      </c>
      <c r="AR90" s="28">
        <f>VLOOKUP(U90,score!$O$2:$P$8,2,TRUE)*AR$2</f>
        <v>0</v>
      </c>
      <c r="AS90" s="28">
        <f>VLOOKUP(V90,score!$Q$2:$R$8,2,TRUE)*AS$2</f>
        <v>0</v>
      </c>
      <c r="AT90" s="28" t="e">
        <f>VLOOKUP(W90,score!$S$2:$T$8,2,FALSE)*AT$2</f>
        <v>#N/A</v>
      </c>
      <c r="AU90" s="28" t="e">
        <f>VLOOKUP(X90,score!$U$2:$V$4,2,FALSE)*AU$2</f>
        <v>#N/A</v>
      </c>
      <c r="AV90" s="28" t="e">
        <f>VLOOKUP(AF90,score!$AG$2:$AH$8,2,TRUE)*AV$2</f>
        <v>#DIV/0!</v>
      </c>
      <c r="AW90" s="28" t="e">
        <f>VLOOKUP(Y90,score!$W$2:$X$8,2,FALSE)*AW$2</f>
        <v>#N/A</v>
      </c>
      <c r="AX90" s="28" t="e">
        <f>VLOOKUP(AC90,score!$AA$2:$AB$8,2,TRUE)*AX$2</f>
        <v>#DIV/0!</v>
      </c>
      <c r="AY90" s="28" t="e">
        <f>VLOOKUP(AD90,score!$AC$2:$AD$8,2,TRUE)*AY$2</f>
        <v>#DIV/0!</v>
      </c>
      <c r="AZ90" s="28">
        <f>VLOOKUP(N90,score!$A$2:$B$8,2,TRUE)*AZ$2</f>
        <v>0.1</v>
      </c>
      <c r="BA90" s="29" t="e">
        <f t="shared" si="17"/>
        <v>#DIV/0!</v>
      </c>
      <c r="BB90" s="29" t="e">
        <f>VLOOKUP(BA90,score!$AJ$2:$AK$7,2,TRUE)</f>
        <v>#DIV/0!</v>
      </c>
    </row>
    <row r="91" spans="1:54" x14ac:dyDescent="0.3">
      <c r="A91" s="10"/>
      <c r="B91" s="11"/>
      <c r="C91" s="12"/>
      <c r="D91" s="14"/>
      <c r="E91" s="12"/>
      <c r="F91" s="14"/>
      <c r="G91" s="14"/>
      <c r="H91" s="14"/>
      <c r="I91" s="14"/>
      <c r="J91" s="14"/>
      <c r="K91" s="14"/>
      <c r="L91" s="14"/>
      <c r="M91" s="14"/>
      <c r="N91" s="13"/>
      <c r="O91" s="13"/>
      <c r="P91" s="12"/>
      <c r="Q91" s="12"/>
      <c r="R91" s="12"/>
      <c r="S91" s="12"/>
      <c r="T91" s="12"/>
      <c r="U91" s="12"/>
      <c r="V91" s="12"/>
      <c r="W91" s="17"/>
      <c r="X91" s="17"/>
      <c r="Y91" s="15"/>
      <c r="Z91" s="14"/>
      <c r="AA91" s="43" t="e">
        <f t="shared" si="9"/>
        <v>#DIV/0!</v>
      </c>
      <c r="AB91" s="21" t="e">
        <f t="shared" si="10"/>
        <v>#DIV/0!</v>
      </c>
      <c r="AC91" s="21" t="e">
        <f t="shared" si="11"/>
        <v>#DIV/0!</v>
      </c>
      <c r="AD91" s="21" t="e">
        <f t="shared" si="12"/>
        <v>#DIV/0!</v>
      </c>
      <c r="AE91" s="21" t="e">
        <f t="shared" si="13"/>
        <v>#DIV/0!</v>
      </c>
      <c r="AF91" s="21" t="e">
        <f t="shared" si="16"/>
        <v>#DIV/0!</v>
      </c>
      <c r="AG91" s="20">
        <f>VLOOKUP(S91,'tabla ingresos'!$A$3:$D$15,4,FALSE)</f>
        <v>0</v>
      </c>
      <c r="AH91" s="20">
        <f t="shared" si="14"/>
        <v>0</v>
      </c>
      <c r="AI91" s="20">
        <f t="shared" si="15"/>
        <v>0</v>
      </c>
      <c r="AJ91" s="28" t="e">
        <f>VLOOKUP(AA91,score!$K$2:$L$8,2,TRUE)*AJ$2</f>
        <v>#DIV/0!</v>
      </c>
      <c r="AK91" s="28">
        <f>VLOOKUP(T91,score!$M$2:$N$8,2,FALSE)*AK$2</f>
        <v>0</v>
      </c>
      <c r="AL91" s="28">
        <f>VLOOKUP(Q91,score!$G$2:$H$8,2,TRUE)*AL$2</f>
        <v>0.1</v>
      </c>
      <c r="AM91" s="28" t="e">
        <f>VLOOKUP(AB91,score!$Y$2:$Z$8,2,TRUE)*AM$2</f>
        <v>#DIV/0!</v>
      </c>
      <c r="AN91" s="28" t="e">
        <f>VLOOKUP(AE91,score!$AE$2:$AF$8,2,TRUE)*AN$2</f>
        <v>#DIV/0!</v>
      </c>
      <c r="AO91" s="28">
        <f>VLOOKUP(O91,score!$C$2:$D$8,2,TRUE)*AO$2</f>
        <v>0.1</v>
      </c>
      <c r="AP91" s="28">
        <f>VLOOKUP(R91,score!$I$2:$J$8,2,TRUE)*AP$2</f>
        <v>0.1</v>
      </c>
      <c r="AQ91" s="28" t="e">
        <f>VLOOKUP(P91,score!$E$2:$F$8,2,FALSE)*AQ$2</f>
        <v>#N/A</v>
      </c>
      <c r="AR91" s="28">
        <f>VLOOKUP(U91,score!$O$2:$P$8,2,TRUE)*AR$2</f>
        <v>0</v>
      </c>
      <c r="AS91" s="28">
        <f>VLOOKUP(V91,score!$Q$2:$R$8,2,TRUE)*AS$2</f>
        <v>0</v>
      </c>
      <c r="AT91" s="28" t="e">
        <f>VLOOKUP(W91,score!$S$2:$T$8,2,FALSE)*AT$2</f>
        <v>#N/A</v>
      </c>
      <c r="AU91" s="28" t="e">
        <f>VLOOKUP(X91,score!$U$2:$V$4,2,FALSE)*AU$2</f>
        <v>#N/A</v>
      </c>
      <c r="AV91" s="28" t="e">
        <f>VLOOKUP(AF91,score!$AG$2:$AH$8,2,TRUE)*AV$2</f>
        <v>#DIV/0!</v>
      </c>
      <c r="AW91" s="28" t="e">
        <f>VLOOKUP(Y91,score!$W$2:$X$8,2,FALSE)*AW$2</f>
        <v>#N/A</v>
      </c>
      <c r="AX91" s="28" t="e">
        <f>VLOOKUP(AC91,score!$AA$2:$AB$8,2,TRUE)*AX$2</f>
        <v>#DIV/0!</v>
      </c>
      <c r="AY91" s="28" t="e">
        <f>VLOOKUP(AD91,score!$AC$2:$AD$8,2,TRUE)*AY$2</f>
        <v>#DIV/0!</v>
      </c>
      <c r="AZ91" s="28">
        <f>VLOOKUP(N91,score!$A$2:$B$8,2,TRUE)*AZ$2</f>
        <v>0.1</v>
      </c>
      <c r="BA91" s="29" t="e">
        <f t="shared" si="17"/>
        <v>#DIV/0!</v>
      </c>
      <c r="BB91" s="29" t="e">
        <f>VLOOKUP(BA91,score!$AJ$2:$AK$7,2,TRUE)</f>
        <v>#DIV/0!</v>
      </c>
    </row>
    <row r="92" spans="1:54" x14ac:dyDescent="0.3">
      <c r="A92" s="10"/>
      <c r="B92" s="11"/>
      <c r="C92" s="12"/>
      <c r="D92" s="14"/>
      <c r="E92" s="12"/>
      <c r="F92" s="14"/>
      <c r="G92" s="14"/>
      <c r="H92" s="14"/>
      <c r="I92" s="14"/>
      <c r="J92" s="14"/>
      <c r="K92" s="14"/>
      <c r="L92" s="14"/>
      <c r="M92" s="14"/>
      <c r="N92" s="13"/>
      <c r="O92" s="13"/>
      <c r="P92" s="12"/>
      <c r="Q92" s="12"/>
      <c r="R92" s="12"/>
      <c r="S92" s="12"/>
      <c r="T92" s="12"/>
      <c r="U92" s="12"/>
      <c r="V92" s="12"/>
      <c r="W92" s="17"/>
      <c r="X92" s="17"/>
      <c r="Y92" s="15"/>
      <c r="Z92" s="14"/>
      <c r="AA92" s="43" t="e">
        <f t="shared" si="9"/>
        <v>#DIV/0!</v>
      </c>
      <c r="AB92" s="21" t="e">
        <f t="shared" si="10"/>
        <v>#DIV/0!</v>
      </c>
      <c r="AC92" s="21" t="e">
        <f t="shared" si="11"/>
        <v>#DIV/0!</v>
      </c>
      <c r="AD92" s="21" t="e">
        <f t="shared" si="12"/>
        <v>#DIV/0!</v>
      </c>
      <c r="AE92" s="21" t="e">
        <f t="shared" si="13"/>
        <v>#DIV/0!</v>
      </c>
      <c r="AF92" s="21" t="e">
        <f t="shared" si="16"/>
        <v>#DIV/0!</v>
      </c>
      <c r="AG92" s="20">
        <f>VLOOKUP(S92,'tabla ingresos'!$A$3:$D$15,4,FALSE)</f>
        <v>0</v>
      </c>
      <c r="AH92" s="20">
        <f t="shared" si="14"/>
        <v>0</v>
      </c>
      <c r="AI92" s="20">
        <f t="shared" si="15"/>
        <v>0</v>
      </c>
      <c r="AJ92" s="28" t="e">
        <f>VLOOKUP(AA92,score!$K$2:$L$8,2,TRUE)*AJ$2</f>
        <v>#DIV/0!</v>
      </c>
      <c r="AK92" s="28">
        <f>VLOOKUP(T92,score!$M$2:$N$8,2,FALSE)*AK$2</f>
        <v>0</v>
      </c>
      <c r="AL92" s="28">
        <f>VLOOKUP(Q92,score!$G$2:$H$8,2,TRUE)*AL$2</f>
        <v>0.1</v>
      </c>
      <c r="AM92" s="28" t="e">
        <f>VLOOKUP(AB92,score!$Y$2:$Z$8,2,TRUE)*AM$2</f>
        <v>#DIV/0!</v>
      </c>
      <c r="AN92" s="28" t="e">
        <f>VLOOKUP(AE92,score!$AE$2:$AF$8,2,TRUE)*AN$2</f>
        <v>#DIV/0!</v>
      </c>
      <c r="AO92" s="28">
        <f>VLOOKUP(O92,score!$C$2:$D$8,2,TRUE)*AO$2</f>
        <v>0.1</v>
      </c>
      <c r="AP92" s="28">
        <f>VLOOKUP(R92,score!$I$2:$J$8,2,TRUE)*AP$2</f>
        <v>0.1</v>
      </c>
      <c r="AQ92" s="28" t="e">
        <f>VLOOKUP(P92,score!$E$2:$F$8,2,FALSE)*AQ$2</f>
        <v>#N/A</v>
      </c>
      <c r="AR92" s="28">
        <f>VLOOKUP(U92,score!$O$2:$P$8,2,TRUE)*AR$2</f>
        <v>0</v>
      </c>
      <c r="AS92" s="28">
        <f>VLOOKUP(V92,score!$Q$2:$R$8,2,TRUE)*AS$2</f>
        <v>0</v>
      </c>
      <c r="AT92" s="28" t="e">
        <f>VLOOKUP(W92,score!$S$2:$T$8,2,FALSE)*AT$2</f>
        <v>#N/A</v>
      </c>
      <c r="AU92" s="28" t="e">
        <f>VLOOKUP(X92,score!$U$2:$V$4,2,FALSE)*AU$2</f>
        <v>#N/A</v>
      </c>
      <c r="AV92" s="28" t="e">
        <f>VLOOKUP(AF92,score!$AG$2:$AH$8,2,TRUE)*AV$2</f>
        <v>#DIV/0!</v>
      </c>
      <c r="AW92" s="28" t="e">
        <f>VLOOKUP(Y92,score!$W$2:$X$8,2,FALSE)*AW$2</f>
        <v>#N/A</v>
      </c>
      <c r="AX92" s="28" t="e">
        <f>VLOOKUP(AC92,score!$AA$2:$AB$8,2,TRUE)*AX$2</f>
        <v>#DIV/0!</v>
      </c>
      <c r="AY92" s="28" t="e">
        <f>VLOOKUP(AD92,score!$AC$2:$AD$8,2,TRUE)*AY$2</f>
        <v>#DIV/0!</v>
      </c>
      <c r="AZ92" s="28">
        <f>VLOOKUP(N92,score!$A$2:$B$8,2,TRUE)*AZ$2</f>
        <v>0.1</v>
      </c>
      <c r="BA92" s="29" t="e">
        <f t="shared" si="17"/>
        <v>#DIV/0!</v>
      </c>
      <c r="BB92" s="29" t="e">
        <f>VLOOKUP(BA92,score!$AJ$2:$AK$7,2,TRUE)</f>
        <v>#DIV/0!</v>
      </c>
    </row>
    <row r="93" spans="1:54" x14ac:dyDescent="0.3">
      <c r="A93" s="10"/>
      <c r="B93" s="11"/>
      <c r="C93" s="12"/>
      <c r="D93" s="14"/>
      <c r="E93" s="12"/>
      <c r="F93" s="14"/>
      <c r="G93" s="14"/>
      <c r="H93" s="14"/>
      <c r="I93" s="14"/>
      <c r="J93" s="14"/>
      <c r="K93" s="14"/>
      <c r="L93" s="14"/>
      <c r="M93" s="14"/>
      <c r="N93" s="13"/>
      <c r="O93" s="13"/>
      <c r="P93" s="12"/>
      <c r="Q93" s="12"/>
      <c r="R93" s="12"/>
      <c r="S93" s="12"/>
      <c r="T93" s="12"/>
      <c r="U93" s="12"/>
      <c r="V93" s="12"/>
      <c r="W93" s="17"/>
      <c r="X93" s="17"/>
      <c r="Y93" s="15"/>
      <c r="Z93" s="14"/>
      <c r="AA93" s="43" t="e">
        <f t="shared" si="9"/>
        <v>#DIV/0!</v>
      </c>
      <c r="AB93" s="21" t="e">
        <f t="shared" si="10"/>
        <v>#DIV/0!</v>
      </c>
      <c r="AC93" s="21" t="e">
        <f t="shared" si="11"/>
        <v>#DIV/0!</v>
      </c>
      <c r="AD93" s="21" t="e">
        <f t="shared" si="12"/>
        <v>#DIV/0!</v>
      </c>
      <c r="AE93" s="21" t="e">
        <f t="shared" si="13"/>
        <v>#DIV/0!</v>
      </c>
      <c r="AF93" s="21" t="e">
        <f t="shared" si="16"/>
        <v>#DIV/0!</v>
      </c>
      <c r="AG93" s="20">
        <f>VLOOKUP(S93,'tabla ingresos'!$A$3:$D$15,4,FALSE)</f>
        <v>0</v>
      </c>
      <c r="AH93" s="20">
        <f t="shared" si="14"/>
        <v>0</v>
      </c>
      <c r="AI93" s="20">
        <f t="shared" si="15"/>
        <v>0</v>
      </c>
      <c r="AJ93" s="28" t="e">
        <f>VLOOKUP(AA93,score!$K$2:$L$8,2,TRUE)*AJ$2</f>
        <v>#DIV/0!</v>
      </c>
      <c r="AK93" s="28">
        <f>VLOOKUP(T93,score!$M$2:$N$8,2,FALSE)*AK$2</f>
        <v>0</v>
      </c>
      <c r="AL93" s="28">
        <f>VLOOKUP(Q93,score!$G$2:$H$8,2,TRUE)*AL$2</f>
        <v>0.1</v>
      </c>
      <c r="AM93" s="28" t="e">
        <f>VLOOKUP(AB93,score!$Y$2:$Z$8,2,TRUE)*AM$2</f>
        <v>#DIV/0!</v>
      </c>
      <c r="AN93" s="28" t="e">
        <f>VLOOKUP(AE93,score!$AE$2:$AF$8,2,TRUE)*AN$2</f>
        <v>#DIV/0!</v>
      </c>
      <c r="AO93" s="28">
        <f>VLOOKUP(O93,score!$C$2:$D$8,2,TRUE)*AO$2</f>
        <v>0.1</v>
      </c>
      <c r="AP93" s="28">
        <f>VLOOKUP(R93,score!$I$2:$J$8,2,TRUE)*AP$2</f>
        <v>0.1</v>
      </c>
      <c r="AQ93" s="28" t="e">
        <f>VLOOKUP(P93,score!$E$2:$F$8,2,FALSE)*AQ$2</f>
        <v>#N/A</v>
      </c>
      <c r="AR93" s="28">
        <f>VLOOKUP(U93,score!$O$2:$P$8,2,TRUE)*AR$2</f>
        <v>0</v>
      </c>
      <c r="AS93" s="28">
        <f>VLOOKUP(V93,score!$Q$2:$R$8,2,TRUE)*AS$2</f>
        <v>0</v>
      </c>
      <c r="AT93" s="28" t="e">
        <f>VLOOKUP(W93,score!$S$2:$T$8,2,FALSE)*AT$2</f>
        <v>#N/A</v>
      </c>
      <c r="AU93" s="28" t="e">
        <f>VLOOKUP(X93,score!$U$2:$V$4,2,FALSE)*AU$2</f>
        <v>#N/A</v>
      </c>
      <c r="AV93" s="28" t="e">
        <f>VLOOKUP(AF93,score!$AG$2:$AH$8,2,TRUE)*AV$2</f>
        <v>#DIV/0!</v>
      </c>
      <c r="AW93" s="28" t="e">
        <f>VLOOKUP(Y93,score!$W$2:$X$8,2,FALSE)*AW$2</f>
        <v>#N/A</v>
      </c>
      <c r="AX93" s="28" t="e">
        <f>VLOOKUP(AC93,score!$AA$2:$AB$8,2,TRUE)*AX$2</f>
        <v>#DIV/0!</v>
      </c>
      <c r="AY93" s="28" t="e">
        <f>VLOOKUP(AD93,score!$AC$2:$AD$8,2,TRUE)*AY$2</f>
        <v>#DIV/0!</v>
      </c>
      <c r="AZ93" s="28">
        <f>VLOOKUP(N93,score!$A$2:$B$8,2,TRUE)*AZ$2</f>
        <v>0.1</v>
      </c>
      <c r="BA93" s="29" t="e">
        <f t="shared" si="17"/>
        <v>#DIV/0!</v>
      </c>
      <c r="BB93" s="29" t="e">
        <f>VLOOKUP(BA93,score!$AJ$2:$AK$7,2,TRUE)</f>
        <v>#DIV/0!</v>
      </c>
    </row>
    <row r="94" spans="1:54" x14ac:dyDescent="0.3">
      <c r="A94" s="10"/>
      <c r="B94" s="11"/>
      <c r="C94" s="12"/>
      <c r="D94" s="14"/>
      <c r="E94" s="12"/>
      <c r="F94" s="14"/>
      <c r="G94" s="14"/>
      <c r="H94" s="14"/>
      <c r="I94" s="14"/>
      <c r="J94" s="14"/>
      <c r="K94" s="14"/>
      <c r="L94" s="14"/>
      <c r="M94" s="14"/>
      <c r="N94" s="13"/>
      <c r="O94" s="13"/>
      <c r="P94" s="12"/>
      <c r="Q94" s="12"/>
      <c r="R94" s="12"/>
      <c r="S94" s="12"/>
      <c r="T94" s="12"/>
      <c r="U94" s="12"/>
      <c r="V94" s="12"/>
      <c r="W94" s="17"/>
      <c r="X94" s="17"/>
      <c r="Y94" s="15"/>
      <c r="Z94" s="14"/>
      <c r="AA94" s="43" t="e">
        <f t="shared" si="9"/>
        <v>#DIV/0!</v>
      </c>
      <c r="AB94" s="21" t="e">
        <f t="shared" si="10"/>
        <v>#DIV/0!</v>
      </c>
      <c r="AC94" s="21" t="e">
        <f t="shared" si="11"/>
        <v>#DIV/0!</v>
      </c>
      <c r="AD94" s="21" t="e">
        <f t="shared" si="12"/>
        <v>#DIV/0!</v>
      </c>
      <c r="AE94" s="21" t="e">
        <f t="shared" si="13"/>
        <v>#DIV/0!</v>
      </c>
      <c r="AF94" s="21" t="e">
        <f t="shared" si="16"/>
        <v>#DIV/0!</v>
      </c>
      <c r="AG94" s="20">
        <f>VLOOKUP(S94,'tabla ingresos'!$A$3:$D$15,4,FALSE)</f>
        <v>0</v>
      </c>
      <c r="AH94" s="20">
        <f t="shared" si="14"/>
        <v>0</v>
      </c>
      <c r="AI94" s="20">
        <f t="shared" si="15"/>
        <v>0</v>
      </c>
      <c r="AJ94" s="28" t="e">
        <f>VLOOKUP(AA94,score!$K$2:$L$8,2,TRUE)*AJ$2</f>
        <v>#DIV/0!</v>
      </c>
      <c r="AK94" s="28">
        <f>VLOOKUP(T94,score!$M$2:$N$8,2,FALSE)*AK$2</f>
        <v>0</v>
      </c>
      <c r="AL94" s="28">
        <f>VLOOKUP(Q94,score!$G$2:$H$8,2,TRUE)*AL$2</f>
        <v>0.1</v>
      </c>
      <c r="AM94" s="28" t="e">
        <f>VLOOKUP(AB94,score!$Y$2:$Z$8,2,TRUE)*AM$2</f>
        <v>#DIV/0!</v>
      </c>
      <c r="AN94" s="28" t="e">
        <f>VLOOKUP(AE94,score!$AE$2:$AF$8,2,TRUE)*AN$2</f>
        <v>#DIV/0!</v>
      </c>
      <c r="AO94" s="28">
        <f>VLOOKUP(O94,score!$C$2:$D$8,2,TRUE)*AO$2</f>
        <v>0.1</v>
      </c>
      <c r="AP94" s="28">
        <f>VLOOKUP(R94,score!$I$2:$J$8,2,TRUE)*AP$2</f>
        <v>0.1</v>
      </c>
      <c r="AQ94" s="28" t="e">
        <f>VLOOKUP(P94,score!$E$2:$F$8,2,FALSE)*AQ$2</f>
        <v>#N/A</v>
      </c>
      <c r="AR94" s="28">
        <f>VLOOKUP(U94,score!$O$2:$P$8,2,TRUE)*AR$2</f>
        <v>0</v>
      </c>
      <c r="AS94" s="28">
        <f>VLOOKUP(V94,score!$Q$2:$R$8,2,TRUE)*AS$2</f>
        <v>0</v>
      </c>
      <c r="AT94" s="28" t="e">
        <f>VLOOKUP(W94,score!$S$2:$T$8,2,FALSE)*AT$2</f>
        <v>#N/A</v>
      </c>
      <c r="AU94" s="28" t="e">
        <f>VLOOKUP(X94,score!$U$2:$V$4,2,FALSE)*AU$2</f>
        <v>#N/A</v>
      </c>
      <c r="AV94" s="28" t="e">
        <f>VLOOKUP(AF94,score!$AG$2:$AH$8,2,TRUE)*AV$2</f>
        <v>#DIV/0!</v>
      </c>
      <c r="AW94" s="28" t="e">
        <f>VLOOKUP(Y94,score!$W$2:$X$8,2,FALSE)*AW$2</f>
        <v>#N/A</v>
      </c>
      <c r="AX94" s="28" t="e">
        <f>VLOOKUP(AC94,score!$AA$2:$AB$8,2,TRUE)*AX$2</f>
        <v>#DIV/0!</v>
      </c>
      <c r="AY94" s="28" t="e">
        <f>VLOOKUP(AD94,score!$AC$2:$AD$8,2,TRUE)*AY$2</f>
        <v>#DIV/0!</v>
      </c>
      <c r="AZ94" s="28">
        <f>VLOOKUP(N94,score!$A$2:$B$8,2,TRUE)*AZ$2</f>
        <v>0.1</v>
      </c>
      <c r="BA94" s="29" t="e">
        <f t="shared" si="17"/>
        <v>#DIV/0!</v>
      </c>
      <c r="BB94" s="29" t="e">
        <f>VLOOKUP(BA94,score!$AJ$2:$AK$7,2,TRUE)</f>
        <v>#DIV/0!</v>
      </c>
    </row>
    <row r="95" spans="1:54" x14ac:dyDescent="0.3">
      <c r="A95" s="10"/>
      <c r="B95" s="11"/>
      <c r="C95" s="12"/>
      <c r="D95" s="14"/>
      <c r="E95" s="12"/>
      <c r="F95" s="14"/>
      <c r="G95" s="14"/>
      <c r="H95" s="14"/>
      <c r="I95" s="14"/>
      <c r="J95" s="14"/>
      <c r="K95" s="14"/>
      <c r="L95" s="14"/>
      <c r="M95" s="14"/>
      <c r="N95" s="13"/>
      <c r="O95" s="13"/>
      <c r="P95" s="12"/>
      <c r="Q95" s="12"/>
      <c r="R95" s="12"/>
      <c r="S95" s="12"/>
      <c r="T95" s="12"/>
      <c r="U95" s="12"/>
      <c r="V95" s="12"/>
      <c r="W95" s="17"/>
      <c r="X95" s="17"/>
      <c r="Y95" s="15"/>
      <c r="Z95" s="14"/>
      <c r="AA95" s="43" t="e">
        <f t="shared" si="9"/>
        <v>#DIV/0!</v>
      </c>
      <c r="AB95" s="21" t="e">
        <f t="shared" si="10"/>
        <v>#DIV/0!</v>
      </c>
      <c r="AC95" s="21" t="e">
        <f t="shared" si="11"/>
        <v>#DIV/0!</v>
      </c>
      <c r="AD95" s="21" t="e">
        <f t="shared" si="12"/>
        <v>#DIV/0!</v>
      </c>
      <c r="AE95" s="21" t="e">
        <f t="shared" si="13"/>
        <v>#DIV/0!</v>
      </c>
      <c r="AF95" s="21" t="e">
        <f t="shared" si="16"/>
        <v>#DIV/0!</v>
      </c>
      <c r="AG95" s="20">
        <f>VLOOKUP(S95,'tabla ingresos'!$A$3:$D$15,4,FALSE)</f>
        <v>0</v>
      </c>
      <c r="AH95" s="20">
        <f t="shared" si="14"/>
        <v>0</v>
      </c>
      <c r="AI95" s="20">
        <f t="shared" si="15"/>
        <v>0</v>
      </c>
      <c r="AJ95" s="28" t="e">
        <f>VLOOKUP(AA95,score!$K$2:$L$8,2,TRUE)*AJ$2</f>
        <v>#DIV/0!</v>
      </c>
      <c r="AK95" s="28">
        <f>VLOOKUP(T95,score!$M$2:$N$8,2,FALSE)*AK$2</f>
        <v>0</v>
      </c>
      <c r="AL95" s="28">
        <f>VLOOKUP(Q95,score!$G$2:$H$8,2,TRUE)*AL$2</f>
        <v>0.1</v>
      </c>
      <c r="AM95" s="28" t="e">
        <f>VLOOKUP(AB95,score!$Y$2:$Z$8,2,TRUE)*AM$2</f>
        <v>#DIV/0!</v>
      </c>
      <c r="AN95" s="28" t="e">
        <f>VLOOKUP(AE95,score!$AE$2:$AF$8,2,TRUE)*AN$2</f>
        <v>#DIV/0!</v>
      </c>
      <c r="AO95" s="28">
        <f>VLOOKUP(O95,score!$C$2:$D$8,2,TRUE)*AO$2</f>
        <v>0.1</v>
      </c>
      <c r="AP95" s="28">
        <f>VLOOKUP(R95,score!$I$2:$J$8,2,TRUE)*AP$2</f>
        <v>0.1</v>
      </c>
      <c r="AQ95" s="28" t="e">
        <f>VLOOKUP(P95,score!$E$2:$F$8,2,FALSE)*AQ$2</f>
        <v>#N/A</v>
      </c>
      <c r="AR95" s="28">
        <f>VLOOKUP(U95,score!$O$2:$P$8,2,TRUE)*AR$2</f>
        <v>0</v>
      </c>
      <c r="AS95" s="28">
        <f>VLOOKUP(V95,score!$Q$2:$R$8,2,TRUE)*AS$2</f>
        <v>0</v>
      </c>
      <c r="AT95" s="28" t="e">
        <f>VLOOKUP(W95,score!$S$2:$T$8,2,FALSE)*AT$2</f>
        <v>#N/A</v>
      </c>
      <c r="AU95" s="28" t="e">
        <f>VLOOKUP(X95,score!$U$2:$V$4,2,FALSE)*AU$2</f>
        <v>#N/A</v>
      </c>
      <c r="AV95" s="28" t="e">
        <f>VLOOKUP(AF95,score!$AG$2:$AH$8,2,TRUE)*AV$2</f>
        <v>#DIV/0!</v>
      </c>
      <c r="AW95" s="28" t="e">
        <f>VLOOKUP(Y95,score!$W$2:$X$8,2,FALSE)*AW$2</f>
        <v>#N/A</v>
      </c>
      <c r="AX95" s="28" t="e">
        <f>VLOOKUP(AC95,score!$AA$2:$AB$8,2,TRUE)*AX$2</f>
        <v>#DIV/0!</v>
      </c>
      <c r="AY95" s="28" t="e">
        <f>VLOOKUP(AD95,score!$AC$2:$AD$8,2,TRUE)*AY$2</f>
        <v>#DIV/0!</v>
      </c>
      <c r="AZ95" s="28">
        <f>VLOOKUP(N95,score!$A$2:$B$8,2,TRUE)*AZ$2</f>
        <v>0.1</v>
      </c>
      <c r="BA95" s="29" t="e">
        <f t="shared" si="17"/>
        <v>#DIV/0!</v>
      </c>
      <c r="BB95" s="29" t="e">
        <f>VLOOKUP(BA95,score!$AJ$2:$AK$7,2,TRUE)</f>
        <v>#DIV/0!</v>
      </c>
    </row>
    <row r="96" spans="1:54" x14ac:dyDescent="0.3">
      <c r="A96" s="10"/>
      <c r="B96" s="11"/>
      <c r="C96" s="12"/>
      <c r="D96" s="14"/>
      <c r="E96" s="12"/>
      <c r="F96" s="14"/>
      <c r="G96" s="14"/>
      <c r="H96" s="14"/>
      <c r="I96" s="14"/>
      <c r="J96" s="14"/>
      <c r="K96" s="14"/>
      <c r="L96" s="14"/>
      <c r="M96" s="14"/>
      <c r="N96" s="13"/>
      <c r="O96" s="13"/>
      <c r="P96" s="12"/>
      <c r="Q96" s="12"/>
      <c r="R96" s="12"/>
      <c r="S96" s="12"/>
      <c r="T96" s="12"/>
      <c r="U96" s="12"/>
      <c r="V96" s="12"/>
      <c r="W96" s="17"/>
      <c r="X96" s="17"/>
      <c r="Y96" s="15"/>
      <c r="Z96" s="14"/>
      <c r="AA96" s="43" t="e">
        <f t="shared" si="9"/>
        <v>#DIV/0!</v>
      </c>
      <c r="AB96" s="21" t="e">
        <f t="shared" si="10"/>
        <v>#DIV/0!</v>
      </c>
      <c r="AC96" s="21" t="e">
        <f t="shared" si="11"/>
        <v>#DIV/0!</v>
      </c>
      <c r="AD96" s="21" t="e">
        <f t="shared" si="12"/>
        <v>#DIV/0!</v>
      </c>
      <c r="AE96" s="21" t="e">
        <f t="shared" si="13"/>
        <v>#DIV/0!</v>
      </c>
      <c r="AF96" s="21" t="e">
        <f t="shared" si="16"/>
        <v>#DIV/0!</v>
      </c>
      <c r="AG96" s="20">
        <f>VLOOKUP(S96,'tabla ingresos'!$A$3:$D$15,4,FALSE)</f>
        <v>0</v>
      </c>
      <c r="AH96" s="20">
        <f t="shared" si="14"/>
        <v>0</v>
      </c>
      <c r="AI96" s="20">
        <f t="shared" si="15"/>
        <v>0</v>
      </c>
      <c r="AJ96" s="28" t="e">
        <f>VLOOKUP(AA96,score!$K$2:$L$8,2,TRUE)*AJ$2</f>
        <v>#DIV/0!</v>
      </c>
      <c r="AK96" s="28">
        <f>VLOOKUP(T96,score!$M$2:$N$8,2,FALSE)*AK$2</f>
        <v>0</v>
      </c>
      <c r="AL96" s="28">
        <f>VLOOKUP(Q96,score!$G$2:$H$8,2,TRUE)*AL$2</f>
        <v>0.1</v>
      </c>
      <c r="AM96" s="28" t="e">
        <f>VLOOKUP(AB96,score!$Y$2:$Z$8,2,TRUE)*AM$2</f>
        <v>#DIV/0!</v>
      </c>
      <c r="AN96" s="28" t="e">
        <f>VLOOKUP(AE96,score!$AE$2:$AF$8,2,TRUE)*AN$2</f>
        <v>#DIV/0!</v>
      </c>
      <c r="AO96" s="28">
        <f>VLOOKUP(O96,score!$C$2:$D$8,2,TRUE)*AO$2</f>
        <v>0.1</v>
      </c>
      <c r="AP96" s="28">
        <f>VLOOKUP(R96,score!$I$2:$J$8,2,TRUE)*AP$2</f>
        <v>0.1</v>
      </c>
      <c r="AQ96" s="28" t="e">
        <f>VLOOKUP(P96,score!$E$2:$F$8,2,FALSE)*AQ$2</f>
        <v>#N/A</v>
      </c>
      <c r="AR96" s="28">
        <f>VLOOKUP(U96,score!$O$2:$P$8,2,TRUE)*AR$2</f>
        <v>0</v>
      </c>
      <c r="AS96" s="28">
        <f>VLOOKUP(V96,score!$Q$2:$R$8,2,TRUE)*AS$2</f>
        <v>0</v>
      </c>
      <c r="AT96" s="28" t="e">
        <f>VLOOKUP(W96,score!$S$2:$T$8,2,FALSE)*AT$2</f>
        <v>#N/A</v>
      </c>
      <c r="AU96" s="28" t="e">
        <f>VLOOKUP(X96,score!$U$2:$V$4,2,FALSE)*AU$2</f>
        <v>#N/A</v>
      </c>
      <c r="AV96" s="28" t="e">
        <f>VLOOKUP(AF96,score!$AG$2:$AH$8,2,TRUE)*AV$2</f>
        <v>#DIV/0!</v>
      </c>
      <c r="AW96" s="28" t="e">
        <f>VLOOKUP(Y96,score!$W$2:$X$8,2,FALSE)*AW$2</f>
        <v>#N/A</v>
      </c>
      <c r="AX96" s="28" t="e">
        <f>VLOOKUP(AC96,score!$AA$2:$AB$8,2,TRUE)*AX$2</f>
        <v>#DIV/0!</v>
      </c>
      <c r="AY96" s="28" t="e">
        <f>VLOOKUP(AD96,score!$AC$2:$AD$8,2,TRUE)*AY$2</f>
        <v>#DIV/0!</v>
      </c>
      <c r="AZ96" s="28">
        <f>VLOOKUP(N96,score!$A$2:$B$8,2,TRUE)*AZ$2</f>
        <v>0.1</v>
      </c>
      <c r="BA96" s="29" t="e">
        <f t="shared" si="17"/>
        <v>#DIV/0!</v>
      </c>
      <c r="BB96" s="29" t="e">
        <f>VLOOKUP(BA96,score!$AJ$2:$AK$7,2,TRUE)</f>
        <v>#DIV/0!</v>
      </c>
    </row>
    <row r="97" spans="1:54" x14ac:dyDescent="0.3">
      <c r="A97" s="10"/>
      <c r="B97" s="11"/>
      <c r="C97" s="12"/>
      <c r="D97" s="14"/>
      <c r="E97" s="12"/>
      <c r="F97" s="14"/>
      <c r="G97" s="14"/>
      <c r="H97" s="14"/>
      <c r="I97" s="14"/>
      <c r="J97" s="14"/>
      <c r="K97" s="14"/>
      <c r="L97" s="14"/>
      <c r="M97" s="14"/>
      <c r="N97" s="13"/>
      <c r="O97" s="13"/>
      <c r="P97" s="12"/>
      <c r="Q97" s="12"/>
      <c r="R97" s="12"/>
      <c r="S97" s="12"/>
      <c r="T97" s="12"/>
      <c r="U97" s="12"/>
      <c r="V97" s="12"/>
      <c r="W97" s="17"/>
      <c r="X97" s="17"/>
      <c r="Y97" s="15"/>
      <c r="Z97" s="14"/>
      <c r="AA97" s="43" t="e">
        <f t="shared" si="9"/>
        <v>#DIV/0!</v>
      </c>
      <c r="AB97" s="21" t="e">
        <f t="shared" si="10"/>
        <v>#DIV/0!</v>
      </c>
      <c r="AC97" s="21" t="e">
        <f t="shared" si="11"/>
        <v>#DIV/0!</v>
      </c>
      <c r="AD97" s="21" t="e">
        <f t="shared" si="12"/>
        <v>#DIV/0!</v>
      </c>
      <c r="AE97" s="21" t="e">
        <f t="shared" si="13"/>
        <v>#DIV/0!</v>
      </c>
      <c r="AF97" s="21" t="e">
        <f t="shared" si="16"/>
        <v>#DIV/0!</v>
      </c>
      <c r="AG97" s="20">
        <f>VLOOKUP(S97,'tabla ingresos'!$A$3:$D$15,4,FALSE)</f>
        <v>0</v>
      </c>
      <c r="AH97" s="20">
        <f t="shared" si="14"/>
        <v>0</v>
      </c>
      <c r="AI97" s="20">
        <f t="shared" si="15"/>
        <v>0</v>
      </c>
      <c r="AJ97" s="28" t="e">
        <f>VLOOKUP(AA97,score!$K$2:$L$8,2,TRUE)*AJ$2</f>
        <v>#DIV/0!</v>
      </c>
      <c r="AK97" s="28">
        <f>VLOOKUP(T97,score!$M$2:$N$8,2,FALSE)*AK$2</f>
        <v>0</v>
      </c>
      <c r="AL97" s="28">
        <f>VLOOKUP(Q97,score!$G$2:$H$8,2,TRUE)*AL$2</f>
        <v>0.1</v>
      </c>
      <c r="AM97" s="28" t="e">
        <f>VLOOKUP(AB97,score!$Y$2:$Z$8,2,TRUE)*AM$2</f>
        <v>#DIV/0!</v>
      </c>
      <c r="AN97" s="28" t="e">
        <f>VLOOKUP(AE97,score!$AE$2:$AF$8,2,TRUE)*AN$2</f>
        <v>#DIV/0!</v>
      </c>
      <c r="AO97" s="28">
        <f>VLOOKUP(O97,score!$C$2:$D$8,2,TRUE)*AO$2</f>
        <v>0.1</v>
      </c>
      <c r="AP97" s="28">
        <f>VLOOKUP(R97,score!$I$2:$J$8,2,TRUE)*AP$2</f>
        <v>0.1</v>
      </c>
      <c r="AQ97" s="28" t="e">
        <f>VLOOKUP(P97,score!$E$2:$F$8,2,FALSE)*AQ$2</f>
        <v>#N/A</v>
      </c>
      <c r="AR97" s="28">
        <f>VLOOKUP(U97,score!$O$2:$P$8,2,TRUE)*AR$2</f>
        <v>0</v>
      </c>
      <c r="AS97" s="28">
        <f>VLOOKUP(V97,score!$Q$2:$R$8,2,TRUE)*AS$2</f>
        <v>0</v>
      </c>
      <c r="AT97" s="28" t="e">
        <f>VLOOKUP(W97,score!$S$2:$T$8,2,FALSE)*AT$2</f>
        <v>#N/A</v>
      </c>
      <c r="AU97" s="28" t="e">
        <f>VLOOKUP(X97,score!$U$2:$V$4,2,FALSE)*AU$2</f>
        <v>#N/A</v>
      </c>
      <c r="AV97" s="28" t="e">
        <f>VLOOKUP(AF97,score!$AG$2:$AH$8,2,TRUE)*AV$2</f>
        <v>#DIV/0!</v>
      </c>
      <c r="AW97" s="28" t="e">
        <f>VLOOKUP(Y97,score!$W$2:$X$8,2,FALSE)*AW$2</f>
        <v>#N/A</v>
      </c>
      <c r="AX97" s="28" t="e">
        <f>VLOOKUP(AC97,score!$AA$2:$AB$8,2,TRUE)*AX$2</f>
        <v>#DIV/0!</v>
      </c>
      <c r="AY97" s="28" t="e">
        <f>VLOOKUP(AD97,score!$AC$2:$AD$8,2,TRUE)*AY$2</f>
        <v>#DIV/0!</v>
      </c>
      <c r="AZ97" s="28">
        <f>VLOOKUP(N97,score!$A$2:$B$8,2,TRUE)*AZ$2</f>
        <v>0.1</v>
      </c>
      <c r="BA97" s="29" t="e">
        <f t="shared" si="17"/>
        <v>#DIV/0!</v>
      </c>
      <c r="BB97" s="29" t="e">
        <f>VLOOKUP(BA97,score!$AJ$2:$AK$7,2,TRUE)</f>
        <v>#DIV/0!</v>
      </c>
    </row>
    <row r="98" spans="1:54" x14ac:dyDescent="0.3">
      <c r="A98" s="10"/>
      <c r="B98" s="11"/>
      <c r="C98" s="12"/>
      <c r="D98" s="14"/>
      <c r="E98" s="12"/>
      <c r="F98" s="14"/>
      <c r="G98" s="14"/>
      <c r="H98" s="14"/>
      <c r="I98" s="14"/>
      <c r="J98" s="14"/>
      <c r="K98" s="14"/>
      <c r="L98" s="14"/>
      <c r="M98" s="14"/>
      <c r="N98" s="13"/>
      <c r="O98" s="13"/>
      <c r="P98" s="12"/>
      <c r="Q98" s="12"/>
      <c r="R98" s="12"/>
      <c r="S98" s="12"/>
      <c r="T98" s="12"/>
      <c r="U98" s="12"/>
      <c r="V98" s="12"/>
      <c r="W98" s="17"/>
      <c r="X98" s="17"/>
      <c r="Y98" s="15"/>
      <c r="Z98" s="14"/>
      <c r="AA98" s="43" t="e">
        <f t="shared" si="9"/>
        <v>#DIV/0!</v>
      </c>
      <c r="AB98" s="21" t="e">
        <f t="shared" si="10"/>
        <v>#DIV/0!</v>
      </c>
      <c r="AC98" s="21" t="e">
        <f t="shared" si="11"/>
        <v>#DIV/0!</v>
      </c>
      <c r="AD98" s="21" t="e">
        <f t="shared" si="12"/>
        <v>#DIV/0!</v>
      </c>
      <c r="AE98" s="21" t="e">
        <f t="shared" si="13"/>
        <v>#DIV/0!</v>
      </c>
      <c r="AF98" s="21" t="e">
        <f t="shared" si="16"/>
        <v>#DIV/0!</v>
      </c>
      <c r="AG98" s="20">
        <f>VLOOKUP(S98,'tabla ingresos'!$A$3:$D$15,4,FALSE)</f>
        <v>0</v>
      </c>
      <c r="AH98" s="20">
        <f t="shared" si="14"/>
        <v>0</v>
      </c>
      <c r="AI98" s="20">
        <f t="shared" si="15"/>
        <v>0</v>
      </c>
      <c r="AJ98" s="28" t="e">
        <f>VLOOKUP(AA98,score!$K$2:$L$8,2,TRUE)*AJ$2</f>
        <v>#DIV/0!</v>
      </c>
      <c r="AK98" s="28">
        <f>VLOOKUP(T98,score!$M$2:$N$8,2,FALSE)*AK$2</f>
        <v>0</v>
      </c>
      <c r="AL98" s="28">
        <f>VLOOKUP(Q98,score!$G$2:$H$8,2,TRUE)*AL$2</f>
        <v>0.1</v>
      </c>
      <c r="AM98" s="28" t="e">
        <f>VLOOKUP(AB98,score!$Y$2:$Z$8,2,TRUE)*AM$2</f>
        <v>#DIV/0!</v>
      </c>
      <c r="AN98" s="28" t="e">
        <f>VLOOKUP(AE98,score!$AE$2:$AF$8,2,TRUE)*AN$2</f>
        <v>#DIV/0!</v>
      </c>
      <c r="AO98" s="28">
        <f>VLOOKUP(O98,score!$C$2:$D$8,2,TRUE)*AO$2</f>
        <v>0.1</v>
      </c>
      <c r="AP98" s="28">
        <f>VLOOKUP(R98,score!$I$2:$J$8,2,TRUE)*AP$2</f>
        <v>0.1</v>
      </c>
      <c r="AQ98" s="28" t="e">
        <f>VLOOKUP(P98,score!$E$2:$F$8,2,FALSE)*AQ$2</f>
        <v>#N/A</v>
      </c>
      <c r="AR98" s="28">
        <f>VLOOKUP(U98,score!$O$2:$P$8,2,TRUE)*AR$2</f>
        <v>0</v>
      </c>
      <c r="AS98" s="28">
        <f>VLOOKUP(V98,score!$Q$2:$R$8,2,TRUE)*AS$2</f>
        <v>0</v>
      </c>
      <c r="AT98" s="28" t="e">
        <f>VLOOKUP(W98,score!$S$2:$T$8,2,FALSE)*AT$2</f>
        <v>#N/A</v>
      </c>
      <c r="AU98" s="28" t="e">
        <f>VLOOKUP(X98,score!$U$2:$V$4,2,FALSE)*AU$2</f>
        <v>#N/A</v>
      </c>
      <c r="AV98" s="28" t="e">
        <f>VLOOKUP(AF98,score!$AG$2:$AH$8,2,TRUE)*AV$2</f>
        <v>#DIV/0!</v>
      </c>
      <c r="AW98" s="28" t="e">
        <f>VLOOKUP(Y98,score!$W$2:$X$8,2,FALSE)*AW$2</f>
        <v>#N/A</v>
      </c>
      <c r="AX98" s="28" t="e">
        <f>VLOOKUP(AC98,score!$AA$2:$AB$8,2,TRUE)*AX$2</f>
        <v>#DIV/0!</v>
      </c>
      <c r="AY98" s="28" t="e">
        <f>VLOOKUP(AD98,score!$AC$2:$AD$8,2,TRUE)*AY$2</f>
        <v>#DIV/0!</v>
      </c>
      <c r="AZ98" s="28">
        <f>VLOOKUP(N98,score!$A$2:$B$8,2,TRUE)*AZ$2</f>
        <v>0.1</v>
      </c>
      <c r="BA98" s="29" t="e">
        <f t="shared" si="17"/>
        <v>#DIV/0!</v>
      </c>
      <c r="BB98" s="29" t="e">
        <f>VLOOKUP(BA98,score!$AJ$2:$AK$7,2,TRUE)</f>
        <v>#DIV/0!</v>
      </c>
    </row>
    <row r="99" spans="1:54" x14ac:dyDescent="0.3">
      <c r="A99" s="10"/>
      <c r="B99" s="11"/>
      <c r="C99" s="12"/>
      <c r="D99" s="14"/>
      <c r="E99" s="12"/>
      <c r="F99" s="14"/>
      <c r="G99" s="14"/>
      <c r="H99" s="14"/>
      <c r="I99" s="14"/>
      <c r="J99" s="14"/>
      <c r="K99" s="14"/>
      <c r="L99" s="14"/>
      <c r="M99" s="14"/>
      <c r="N99" s="13"/>
      <c r="O99" s="13"/>
      <c r="P99" s="12"/>
      <c r="Q99" s="12"/>
      <c r="R99" s="12"/>
      <c r="S99" s="12"/>
      <c r="T99" s="12"/>
      <c r="U99" s="12"/>
      <c r="V99" s="12"/>
      <c r="W99" s="17"/>
      <c r="X99" s="17"/>
      <c r="Y99" s="15"/>
      <c r="Z99" s="14"/>
      <c r="AA99" s="43" t="e">
        <f t="shared" si="9"/>
        <v>#DIV/0!</v>
      </c>
      <c r="AB99" s="21" t="e">
        <f t="shared" si="10"/>
        <v>#DIV/0!</v>
      </c>
      <c r="AC99" s="21" t="e">
        <f t="shared" si="11"/>
        <v>#DIV/0!</v>
      </c>
      <c r="AD99" s="21" t="e">
        <f t="shared" si="12"/>
        <v>#DIV/0!</v>
      </c>
      <c r="AE99" s="21" t="e">
        <f t="shared" si="13"/>
        <v>#DIV/0!</v>
      </c>
      <c r="AF99" s="21" t="e">
        <f t="shared" si="16"/>
        <v>#DIV/0!</v>
      </c>
      <c r="AG99" s="20">
        <f>VLOOKUP(S99,'tabla ingresos'!$A$3:$D$15,4,FALSE)</f>
        <v>0</v>
      </c>
      <c r="AH99" s="20">
        <f t="shared" si="14"/>
        <v>0</v>
      </c>
      <c r="AI99" s="20">
        <f t="shared" si="15"/>
        <v>0</v>
      </c>
      <c r="AJ99" s="28" t="e">
        <f>VLOOKUP(AA99,score!$K$2:$L$8,2,TRUE)*AJ$2</f>
        <v>#DIV/0!</v>
      </c>
      <c r="AK99" s="28">
        <f>VLOOKUP(T99,score!$M$2:$N$8,2,FALSE)*AK$2</f>
        <v>0</v>
      </c>
      <c r="AL99" s="28">
        <f>VLOOKUP(Q99,score!$G$2:$H$8,2,TRUE)*AL$2</f>
        <v>0.1</v>
      </c>
      <c r="AM99" s="28" t="e">
        <f>VLOOKUP(AB99,score!$Y$2:$Z$8,2,TRUE)*AM$2</f>
        <v>#DIV/0!</v>
      </c>
      <c r="AN99" s="28" t="e">
        <f>VLOOKUP(AE99,score!$AE$2:$AF$8,2,TRUE)*AN$2</f>
        <v>#DIV/0!</v>
      </c>
      <c r="AO99" s="28">
        <f>VLOOKUP(O99,score!$C$2:$D$8,2,TRUE)*AO$2</f>
        <v>0.1</v>
      </c>
      <c r="AP99" s="28">
        <f>VLOOKUP(R99,score!$I$2:$J$8,2,TRUE)*AP$2</f>
        <v>0.1</v>
      </c>
      <c r="AQ99" s="28" t="e">
        <f>VLOOKUP(P99,score!$E$2:$F$8,2,FALSE)*AQ$2</f>
        <v>#N/A</v>
      </c>
      <c r="AR99" s="28">
        <f>VLOOKUP(U99,score!$O$2:$P$8,2,TRUE)*AR$2</f>
        <v>0</v>
      </c>
      <c r="AS99" s="28">
        <f>VLOOKUP(V99,score!$Q$2:$R$8,2,TRUE)*AS$2</f>
        <v>0</v>
      </c>
      <c r="AT99" s="28" t="e">
        <f>VLOOKUP(W99,score!$S$2:$T$8,2,FALSE)*AT$2</f>
        <v>#N/A</v>
      </c>
      <c r="AU99" s="28" t="e">
        <f>VLOOKUP(X99,score!$U$2:$V$4,2,FALSE)*AU$2</f>
        <v>#N/A</v>
      </c>
      <c r="AV99" s="28" t="e">
        <f>VLOOKUP(AF99,score!$AG$2:$AH$8,2,TRUE)*AV$2</f>
        <v>#DIV/0!</v>
      </c>
      <c r="AW99" s="28" t="e">
        <f>VLOOKUP(Y99,score!$W$2:$X$8,2,FALSE)*AW$2</f>
        <v>#N/A</v>
      </c>
      <c r="AX99" s="28" t="e">
        <f>VLOOKUP(AC99,score!$AA$2:$AB$8,2,TRUE)*AX$2</f>
        <v>#DIV/0!</v>
      </c>
      <c r="AY99" s="28" t="e">
        <f>VLOOKUP(AD99,score!$AC$2:$AD$8,2,TRUE)*AY$2</f>
        <v>#DIV/0!</v>
      </c>
      <c r="AZ99" s="28">
        <f>VLOOKUP(N99,score!$A$2:$B$8,2,TRUE)*AZ$2</f>
        <v>0.1</v>
      </c>
      <c r="BA99" s="29" t="e">
        <f t="shared" si="17"/>
        <v>#DIV/0!</v>
      </c>
      <c r="BB99" s="29" t="e">
        <f>VLOOKUP(BA99,score!$AJ$2:$AK$7,2,TRUE)</f>
        <v>#DIV/0!</v>
      </c>
    </row>
    <row r="100" spans="1:54" x14ac:dyDescent="0.3">
      <c r="A100" s="10"/>
      <c r="B100" s="11"/>
      <c r="C100" s="12"/>
      <c r="D100" s="14"/>
      <c r="E100" s="12"/>
      <c r="F100" s="14"/>
      <c r="G100" s="14"/>
      <c r="H100" s="14"/>
      <c r="I100" s="14"/>
      <c r="J100" s="14"/>
      <c r="K100" s="14"/>
      <c r="L100" s="14"/>
      <c r="M100" s="14"/>
      <c r="N100" s="13"/>
      <c r="O100" s="13"/>
      <c r="P100" s="12"/>
      <c r="Q100" s="12"/>
      <c r="R100" s="12"/>
      <c r="S100" s="12"/>
      <c r="T100" s="12"/>
      <c r="U100" s="12"/>
      <c r="V100" s="12"/>
      <c r="W100" s="17"/>
      <c r="X100" s="17"/>
      <c r="Y100" s="15"/>
      <c r="Z100" s="14"/>
      <c r="AA100" s="43" t="e">
        <f t="shared" si="9"/>
        <v>#DIV/0!</v>
      </c>
      <c r="AB100" s="21" t="e">
        <f t="shared" si="10"/>
        <v>#DIV/0!</v>
      </c>
      <c r="AC100" s="21" t="e">
        <f t="shared" si="11"/>
        <v>#DIV/0!</v>
      </c>
      <c r="AD100" s="21" t="e">
        <f t="shared" si="12"/>
        <v>#DIV/0!</v>
      </c>
      <c r="AE100" s="21" t="e">
        <f t="shared" si="13"/>
        <v>#DIV/0!</v>
      </c>
      <c r="AF100" s="21" t="e">
        <f t="shared" si="16"/>
        <v>#DIV/0!</v>
      </c>
      <c r="AG100" s="20">
        <f>VLOOKUP(S100,'tabla ingresos'!$A$3:$D$15,4,FALSE)</f>
        <v>0</v>
      </c>
      <c r="AH100" s="20">
        <f t="shared" si="14"/>
        <v>0</v>
      </c>
      <c r="AI100" s="20">
        <f t="shared" si="15"/>
        <v>0</v>
      </c>
      <c r="AJ100" s="28" t="e">
        <f>VLOOKUP(AA100,score!$K$2:$L$8,2,TRUE)*AJ$2</f>
        <v>#DIV/0!</v>
      </c>
      <c r="AK100" s="28">
        <f>VLOOKUP(T100,score!$M$2:$N$8,2,FALSE)*AK$2</f>
        <v>0</v>
      </c>
      <c r="AL100" s="28">
        <f>VLOOKUP(Q100,score!$G$2:$H$8,2,TRUE)*AL$2</f>
        <v>0.1</v>
      </c>
      <c r="AM100" s="28" t="e">
        <f>VLOOKUP(AB100,score!$Y$2:$Z$8,2,TRUE)*AM$2</f>
        <v>#DIV/0!</v>
      </c>
      <c r="AN100" s="28" t="e">
        <f>VLOOKUP(AE100,score!$AE$2:$AF$8,2,TRUE)*AN$2</f>
        <v>#DIV/0!</v>
      </c>
      <c r="AO100" s="28">
        <f>VLOOKUP(O100,score!$C$2:$D$8,2,TRUE)*AO$2</f>
        <v>0.1</v>
      </c>
      <c r="AP100" s="28">
        <f>VLOOKUP(R100,score!$I$2:$J$8,2,TRUE)*AP$2</f>
        <v>0.1</v>
      </c>
      <c r="AQ100" s="28" t="e">
        <f>VLOOKUP(P100,score!$E$2:$F$8,2,FALSE)*AQ$2</f>
        <v>#N/A</v>
      </c>
      <c r="AR100" s="28">
        <f>VLOOKUP(U100,score!$O$2:$P$8,2,TRUE)*AR$2</f>
        <v>0</v>
      </c>
      <c r="AS100" s="28">
        <f>VLOOKUP(V100,score!$Q$2:$R$8,2,TRUE)*AS$2</f>
        <v>0</v>
      </c>
      <c r="AT100" s="28" t="e">
        <f>VLOOKUP(W100,score!$S$2:$T$8,2,FALSE)*AT$2</f>
        <v>#N/A</v>
      </c>
      <c r="AU100" s="28" t="e">
        <f>VLOOKUP(X100,score!$U$2:$V$4,2,FALSE)*AU$2</f>
        <v>#N/A</v>
      </c>
      <c r="AV100" s="28" t="e">
        <f>VLOOKUP(AF100,score!$AG$2:$AH$8,2,TRUE)*AV$2</f>
        <v>#DIV/0!</v>
      </c>
      <c r="AW100" s="28" t="e">
        <f>VLOOKUP(Y100,score!$W$2:$X$8,2,FALSE)*AW$2</f>
        <v>#N/A</v>
      </c>
      <c r="AX100" s="28" t="e">
        <f>VLOOKUP(AC100,score!$AA$2:$AB$8,2,TRUE)*AX$2</f>
        <v>#DIV/0!</v>
      </c>
      <c r="AY100" s="28" t="e">
        <f>VLOOKUP(AD100,score!$AC$2:$AD$8,2,TRUE)*AY$2</f>
        <v>#DIV/0!</v>
      </c>
      <c r="AZ100" s="28">
        <f>VLOOKUP(N100,score!$A$2:$B$8,2,TRUE)*AZ$2</f>
        <v>0.1</v>
      </c>
      <c r="BA100" s="29" t="e">
        <f t="shared" si="17"/>
        <v>#DIV/0!</v>
      </c>
      <c r="BB100" s="29" t="e">
        <f>VLOOKUP(BA100,score!$AJ$2:$AK$7,2,TRUE)</f>
        <v>#DIV/0!</v>
      </c>
    </row>
    <row r="101" spans="1:54" x14ac:dyDescent="0.3">
      <c r="A101" s="10"/>
      <c r="B101" s="11"/>
      <c r="C101" s="12"/>
      <c r="D101" s="14"/>
      <c r="E101" s="12"/>
      <c r="F101" s="14"/>
      <c r="G101" s="14"/>
      <c r="H101" s="14"/>
      <c r="I101" s="14"/>
      <c r="J101" s="14"/>
      <c r="K101" s="14"/>
      <c r="L101" s="14"/>
      <c r="M101" s="14"/>
      <c r="N101" s="13"/>
      <c r="O101" s="13"/>
      <c r="P101" s="12"/>
      <c r="Q101" s="12"/>
      <c r="R101" s="12"/>
      <c r="S101" s="12"/>
      <c r="T101" s="12"/>
      <c r="U101" s="12"/>
      <c r="V101" s="12"/>
      <c r="W101" s="17"/>
      <c r="X101" s="17"/>
      <c r="Y101" s="15"/>
      <c r="Z101" s="14"/>
      <c r="AA101" s="43" t="e">
        <f t="shared" si="9"/>
        <v>#DIV/0!</v>
      </c>
      <c r="AB101" s="21" t="e">
        <f t="shared" si="10"/>
        <v>#DIV/0!</v>
      </c>
      <c r="AC101" s="21" t="e">
        <f t="shared" si="11"/>
        <v>#DIV/0!</v>
      </c>
      <c r="AD101" s="21" t="e">
        <f t="shared" si="12"/>
        <v>#DIV/0!</v>
      </c>
      <c r="AE101" s="21" t="e">
        <f t="shared" si="13"/>
        <v>#DIV/0!</v>
      </c>
      <c r="AF101" s="21" t="e">
        <f t="shared" si="16"/>
        <v>#DIV/0!</v>
      </c>
      <c r="AG101" s="20">
        <f>VLOOKUP(S101,'tabla ingresos'!$A$3:$D$15,4,FALSE)</f>
        <v>0</v>
      </c>
      <c r="AH101" s="20">
        <f t="shared" si="14"/>
        <v>0</v>
      </c>
      <c r="AI101" s="20">
        <f t="shared" si="15"/>
        <v>0</v>
      </c>
      <c r="AJ101" s="28" t="e">
        <f>VLOOKUP(AA101,score!$K$2:$L$8,2,TRUE)*AJ$2</f>
        <v>#DIV/0!</v>
      </c>
      <c r="AK101" s="28">
        <f>VLOOKUP(T101,score!$M$2:$N$8,2,FALSE)*AK$2</f>
        <v>0</v>
      </c>
      <c r="AL101" s="28">
        <f>VLOOKUP(Q101,score!$G$2:$H$8,2,TRUE)*AL$2</f>
        <v>0.1</v>
      </c>
      <c r="AM101" s="28" t="e">
        <f>VLOOKUP(AB101,score!$Y$2:$Z$8,2,TRUE)*AM$2</f>
        <v>#DIV/0!</v>
      </c>
      <c r="AN101" s="28" t="e">
        <f>VLOOKUP(AE101,score!$AE$2:$AF$8,2,TRUE)*AN$2</f>
        <v>#DIV/0!</v>
      </c>
      <c r="AO101" s="28">
        <f>VLOOKUP(O101,score!$C$2:$D$8,2,TRUE)*AO$2</f>
        <v>0.1</v>
      </c>
      <c r="AP101" s="28">
        <f>VLOOKUP(R101,score!$I$2:$J$8,2,TRUE)*AP$2</f>
        <v>0.1</v>
      </c>
      <c r="AQ101" s="28" t="e">
        <f>VLOOKUP(P101,score!$E$2:$F$8,2,FALSE)*AQ$2</f>
        <v>#N/A</v>
      </c>
      <c r="AR101" s="28">
        <f>VLOOKUP(U101,score!$O$2:$P$8,2,TRUE)*AR$2</f>
        <v>0</v>
      </c>
      <c r="AS101" s="28">
        <f>VLOOKUP(V101,score!$Q$2:$R$8,2,TRUE)*AS$2</f>
        <v>0</v>
      </c>
      <c r="AT101" s="28" t="e">
        <f>VLOOKUP(W101,score!$S$2:$T$8,2,FALSE)*AT$2</f>
        <v>#N/A</v>
      </c>
      <c r="AU101" s="28" t="e">
        <f>VLOOKUP(X101,score!$U$2:$V$4,2,FALSE)*AU$2</f>
        <v>#N/A</v>
      </c>
      <c r="AV101" s="28" t="e">
        <f>VLOOKUP(AF101,score!$AG$2:$AH$8,2,TRUE)*AV$2</f>
        <v>#DIV/0!</v>
      </c>
      <c r="AW101" s="28" t="e">
        <f>VLOOKUP(Y101,score!$W$2:$X$8,2,FALSE)*AW$2</f>
        <v>#N/A</v>
      </c>
      <c r="AX101" s="28" t="e">
        <f>VLOOKUP(AC101,score!$AA$2:$AB$8,2,TRUE)*AX$2</f>
        <v>#DIV/0!</v>
      </c>
      <c r="AY101" s="28" t="e">
        <f>VLOOKUP(AD101,score!$AC$2:$AD$8,2,TRUE)*AY$2</f>
        <v>#DIV/0!</v>
      </c>
      <c r="AZ101" s="28">
        <f>VLOOKUP(N101,score!$A$2:$B$8,2,TRUE)*AZ$2</f>
        <v>0.1</v>
      </c>
      <c r="BA101" s="29" t="e">
        <f t="shared" si="17"/>
        <v>#DIV/0!</v>
      </c>
      <c r="BB101" s="29" t="e">
        <f>VLOOKUP(BA101,score!$AJ$2:$AK$7,2,TRUE)</f>
        <v>#DIV/0!</v>
      </c>
    </row>
    <row r="102" spans="1:54" x14ac:dyDescent="0.3">
      <c r="A102" s="10"/>
      <c r="B102" s="11"/>
      <c r="C102" s="12"/>
      <c r="D102" s="14"/>
      <c r="E102" s="12"/>
      <c r="F102" s="14"/>
      <c r="G102" s="14"/>
      <c r="H102" s="14"/>
      <c r="I102" s="14"/>
      <c r="J102" s="14"/>
      <c r="K102" s="14"/>
      <c r="L102" s="14"/>
      <c r="M102" s="14"/>
      <c r="N102" s="13"/>
      <c r="O102" s="13"/>
      <c r="P102" s="12"/>
      <c r="Q102" s="12"/>
      <c r="R102" s="12"/>
      <c r="S102" s="12"/>
      <c r="T102" s="12"/>
      <c r="U102" s="12"/>
      <c r="V102" s="12"/>
      <c r="W102" s="17"/>
      <c r="X102" s="17"/>
      <c r="Y102" s="15"/>
      <c r="Z102" s="14"/>
      <c r="AA102" s="43" t="e">
        <f t="shared" si="9"/>
        <v>#DIV/0!</v>
      </c>
      <c r="AB102" s="21" t="e">
        <f t="shared" si="10"/>
        <v>#DIV/0!</v>
      </c>
      <c r="AC102" s="21" t="e">
        <f t="shared" si="11"/>
        <v>#DIV/0!</v>
      </c>
      <c r="AD102" s="21" t="e">
        <f t="shared" si="12"/>
        <v>#DIV/0!</v>
      </c>
      <c r="AE102" s="21" t="e">
        <f t="shared" si="13"/>
        <v>#DIV/0!</v>
      </c>
      <c r="AF102" s="21" t="e">
        <f t="shared" si="16"/>
        <v>#DIV/0!</v>
      </c>
      <c r="AG102" s="20">
        <f>VLOOKUP(S102,'tabla ingresos'!$A$3:$D$15,4,FALSE)</f>
        <v>0</v>
      </c>
      <c r="AH102" s="20">
        <f t="shared" si="14"/>
        <v>0</v>
      </c>
      <c r="AI102" s="20">
        <f t="shared" si="15"/>
        <v>0</v>
      </c>
      <c r="AJ102" s="28" t="e">
        <f>VLOOKUP(AA102,score!$K$2:$L$8,2,TRUE)*AJ$2</f>
        <v>#DIV/0!</v>
      </c>
      <c r="AK102" s="28">
        <f>VLOOKUP(T102,score!$M$2:$N$8,2,FALSE)*AK$2</f>
        <v>0</v>
      </c>
      <c r="AL102" s="28">
        <f>VLOOKUP(Q102,score!$G$2:$H$8,2,TRUE)*AL$2</f>
        <v>0.1</v>
      </c>
      <c r="AM102" s="28" t="e">
        <f>VLOOKUP(AB102,score!$Y$2:$Z$8,2,TRUE)*AM$2</f>
        <v>#DIV/0!</v>
      </c>
      <c r="AN102" s="28" t="e">
        <f>VLOOKUP(AE102,score!$AE$2:$AF$8,2,TRUE)*AN$2</f>
        <v>#DIV/0!</v>
      </c>
      <c r="AO102" s="28">
        <f>VLOOKUP(O102,score!$C$2:$D$8,2,TRUE)*AO$2</f>
        <v>0.1</v>
      </c>
      <c r="AP102" s="28">
        <f>VLOOKUP(R102,score!$I$2:$J$8,2,TRUE)*AP$2</f>
        <v>0.1</v>
      </c>
      <c r="AQ102" s="28" t="e">
        <f>VLOOKUP(P102,score!$E$2:$F$8,2,FALSE)*AQ$2</f>
        <v>#N/A</v>
      </c>
      <c r="AR102" s="28">
        <f>VLOOKUP(U102,score!$O$2:$P$8,2,TRUE)*AR$2</f>
        <v>0</v>
      </c>
      <c r="AS102" s="28">
        <f>VLOOKUP(V102,score!$Q$2:$R$8,2,TRUE)*AS$2</f>
        <v>0</v>
      </c>
      <c r="AT102" s="28" t="e">
        <f>VLOOKUP(W102,score!$S$2:$T$8,2,FALSE)*AT$2</f>
        <v>#N/A</v>
      </c>
      <c r="AU102" s="28" t="e">
        <f>VLOOKUP(X102,score!$U$2:$V$4,2,FALSE)*AU$2</f>
        <v>#N/A</v>
      </c>
      <c r="AV102" s="28" t="e">
        <f>VLOOKUP(AF102,score!$AG$2:$AH$8,2,TRUE)*AV$2</f>
        <v>#DIV/0!</v>
      </c>
      <c r="AW102" s="28" t="e">
        <f>VLOOKUP(Y102,score!$W$2:$X$8,2,FALSE)*AW$2</f>
        <v>#N/A</v>
      </c>
      <c r="AX102" s="28" t="e">
        <f>VLOOKUP(AC102,score!$AA$2:$AB$8,2,TRUE)*AX$2</f>
        <v>#DIV/0!</v>
      </c>
      <c r="AY102" s="28" t="e">
        <f>VLOOKUP(AD102,score!$AC$2:$AD$8,2,TRUE)*AY$2</f>
        <v>#DIV/0!</v>
      </c>
      <c r="AZ102" s="28">
        <f>VLOOKUP(N102,score!$A$2:$B$8,2,TRUE)*AZ$2</f>
        <v>0.1</v>
      </c>
      <c r="BA102" s="29" t="e">
        <f t="shared" si="17"/>
        <v>#DIV/0!</v>
      </c>
      <c r="BB102" s="29" t="e">
        <f>VLOOKUP(BA102,score!$AJ$2:$AK$7,2,TRUE)</f>
        <v>#DIV/0!</v>
      </c>
    </row>
    <row r="103" spans="1:54" x14ac:dyDescent="0.3">
      <c r="A103" s="10"/>
      <c r="B103" s="11"/>
      <c r="C103" s="12"/>
      <c r="D103" s="14"/>
      <c r="E103" s="12"/>
      <c r="F103" s="14"/>
      <c r="G103" s="14"/>
      <c r="H103" s="14"/>
      <c r="I103" s="14"/>
      <c r="J103" s="14"/>
      <c r="K103" s="14"/>
      <c r="L103" s="14"/>
      <c r="M103" s="14"/>
      <c r="N103" s="13"/>
      <c r="O103" s="13"/>
      <c r="P103" s="12"/>
      <c r="Q103" s="12"/>
      <c r="R103" s="12"/>
      <c r="S103" s="12"/>
      <c r="T103" s="12"/>
      <c r="U103" s="12"/>
      <c r="V103" s="12"/>
      <c r="W103" s="17"/>
      <c r="X103" s="17"/>
      <c r="Y103" s="15"/>
      <c r="Z103" s="14"/>
      <c r="AA103" s="43" t="e">
        <f t="shared" si="9"/>
        <v>#DIV/0!</v>
      </c>
      <c r="AB103" s="21" t="e">
        <f t="shared" si="10"/>
        <v>#DIV/0!</v>
      </c>
      <c r="AC103" s="21" t="e">
        <f t="shared" si="11"/>
        <v>#DIV/0!</v>
      </c>
      <c r="AD103" s="21" t="e">
        <f t="shared" si="12"/>
        <v>#DIV/0!</v>
      </c>
      <c r="AE103" s="21" t="e">
        <f t="shared" si="13"/>
        <v>#DIV/0!</v>
      </c>
      <c r="AF103" s="21" t="e">
        <f t="shared" si="16"/>
        <v>#DIV/0!</v>
      </c>
      <c r="AG103" s="20">
        <f>VLOOKUP(S103,'tabla ingresos'!$A$3:$D$15,4,FALSE)</f>
        <v>0</v>
      </c>
      <c r="AH103" s="20">
        <f t="shared" si="14"/>
        <v>0</v>
      </c>
      <c r="AI103" s="20">
        <f t="shared" si="15"/>
        <v>0</v>
      </c>
      <c r="AJ103" s="28" t="e">
        <f>VLOOKUP(AA103,score!$K$2:$L$8,2,TRUE)*AJ$2</f>
        <v>#DIV/0!</v>
      </c>
      <c r="AK103" s="28">
        <f>VLOOKUP(T103,score!$M$2:$N$8,2,FALSE)*AK$2</f>
        <v>0</v>
      </c>
      <c r="AL103" s="28">
        <f>VLOOKUP(Q103,score!$G$2:$H$8,2,TRUE)*AL$2</f>
        <v>0.1</v>
      </c>
      <c r="AM103" s="28" t="e">
        <f>VLOOKUP(AB103,score!$Y$2:$Z$8,2,TRUE)*AM$2</f>
        <v>#DIV/0!</v>
      </c>
      <c r="AN103" s="28" t="e">
        <f>VLOOKUP(AE103,score!$AE$2:$AF$8,2,TRUE)*AN$2</f>
        <v>#DIV/0!</v>
      </c>
      <c r="AO103" s="28">
        <f>VLOOKUP(O103,score!$C$2:$D$8,2,TRUE)*AO$2</f>
        <v>0.1</v>
      </c>
      <c r="AP103" s="28">
        <f>VLOOKUP(R103,score!$I$2:$J$8,2,TRUE)*AP$2</f>
        <v>0.1</v>
      </c>
      <c r="AQ103" s="28" t="e">
        <f>VLOOKUP(P103,score!$E$2:$F$8,2,FALSE)*AQ$2</f>
        <v>#N/A</v>
      </c>
      <c r="AR103" s="28">
        <f>VLOOKUP(U103,score!$O$2:$P$8,2,TRUE)*AR$2</f>
        <v>0</v>
      </c>
      <c r="AS103" s="28">
        <f>VLOOKUP(V103,score!$Q$2:$R$8,2,TRUE)*AS$2</f>
        <v>0</v>
      </c>
      <c r="AT103" s="28" t="e">
        <f>VLOOKUP(W103,score!$S$2:$T$8,2,FALSE)*AT$2</f>
        <v>#N/A</v>
      </c>
      <c r="AU103" s="28" t="e">
        <f>VLOOKUP(X103,score!$U$2:$V$4,2,FALSE)*AU$2</f>
        <v>#N/A</v>
      </c>
      <c r="AV103" s="28" t="e">
        <f>VLOOKUP(AF103,score!$AG$2:$AH$8,2,TRUE)*AV$2</f>
        <v>#DIV/0!</v>
      </c>
      <c r="AW103" s="28" t="e">
        <f>VLOOKUP(Y103,score!$W$2:$X$8,2,FALSE)*AW$2</f>
        <v>#N/A</v>
      </c>
      <c r="AX103" s="28" t="e">
        <f>VLOOKUP(AC103,score!$AA$2:$AB$8,2,TRUE)*AX$2</f>
        <v>#DIV/0!</v>
      </c>
      <c r="AY103" s="28" t="e">
        <f>VLOOKUP(AD103,score!$AC$2:$AD$8,2,TRUE)*AY$2</f>
        <v>#DIV/0!</v>
      </c>
      <c r="AZ103" s="28">
        <f>VLOOKUP(N103,score!$A$2:$B$8,2,TRUE)*AZ$2</f>
        <v>0.1</v>
      </c>
      <c r="BA103" s="29" t="e">
        <f t="shared" si="17"/>
        <v>#DIV/0!</v>
      </c>
      <c r="BB103" s="29" t="e">
        <f>VLOOKUP(BA103,score!$AJ$2:$AK$7,2,TRUE)</f>
        <v>#DIV/0!</v>
      </c>
    </row>
    <row r="104" spans="1:54" x14ac:dyDescent="0.3">
      <c r="A104" s="10"/>
      <c r="B104" s="11"/>
      <c r="C104" s="12"/>
      <c r="D104" s="14"/>
      <c r="E104" s="12"/>
      <c r="F104" s="14"/>
      <c r="G104" s="14"/>
      <c r="H104" s="14"/>
      <c r="I104" s="14"/>
      <c r="J104" s="14"/>
      <c r="K104" s="14"/>
      <c r="L104" s="14"/>
      <c r="M104" s="14"/>
      <c r="N104" s="13"/>
      <c r="O104" s="13"/>
      <c r="P104" s="12"/>
      <c r="Q104" s="12"/>
      <c r="R104" s="12"/>
      <c r="S104" s="12"/>
      <c r="T104" s="12"/>
      <c r="U104" s="12"/>
      <c r="V104" s="12"/>
      <c r="W104" s="17"/>
      <c r="X104" s="17"/>
      <c r="Y104" s="15"/>
      <c r="Z104" s="14"/>
      <c r="AA104" s="43" t="e">
        <f t="shared" si="9"/>
        <v>#DIV/0!</v>
      </c>
      <c r="AB104" s="21" t="e">
        <f t="shared" si="10"/>
        <v>#DIV/0!</v>
      </c>
      <c r="AC104" s="21" t="e">
        <f t="shared" si="11"/>
        <v>#DIV/0!</v>
      </c>
      <c r="AD104" s="21" t="e">
        <f t="shared" si="12"/>
        <v>#DIV/0!</v>
      </c>
      <c r="AE104" s="21" t="e">
        <f t="shared" si="13"/>
        <v>#DIV/0!</v>
      </c>
      <c r="AF104" s="21" t="e">
        <f t="shared" si="16"/>
        <v>#DIV/0!</v>
      </c>
      <c r="AG104" s="20">
        <f>VLOOKUP(S104,'tabla ingresos'!$A$3:$D$15,4,FALSE)</f>
        <v>0</v>
      </c>
      <c r="AH104" s="20">
        <f t="shared" si="14"/>
        <v>0</v>
      </c>
      <c r="AI104" s="20">
        <f t="shared" si="15"/>
        <v>0</v>
      </c>
      <c r="AJ104" s="28" t="e">
        <f>VLOOKUP(AA104,score!$K$2:$L$8,2,TRUE)*AJ$2</f>
        <v>#DIV/0!</v>
      </c>
      <c r="AK104" s="28">
        <f>VLOOKUP(T104,score!$M$2:$N$8,2,FALSE)*AK$2</f>
        <v>0</v>
      </c>
      <c r="AL104" s="28">
        <f>VLOOKUP(Q104,score!$G$2:$H$8,2,TRUE)*AL$2</f>
        <v>0.1</v>
      </c>
      <c r="AM104" s="28" t="e">
        <f>VLOOKUP(AB104,score!$Y$2:$Z$8,2,TRUE)*AM$2</f>
        <v>#DIV/0!</v>
      </c>
      <c r="AN104" s="28" t="e">
        <f>VLOOKUP(AE104,score!$AE$2:$AF$8,2,TRUE)*AN$2</f>
        <v>#DIV/0!</v>
      </c>
      <c r="AO104" s="28">
        <f>VLOOKUP(O104,score!$C$2:$D$8,2,TRUE)*AO$2</f>
        <v>0.1</v>
      </c>
      <c r="AP104" s="28">
        <f>VLOOKUP(R104,score!$I$2:$J$8,2,TRUE)*AP$2</f>
        <v>0.1</v>
      </c>
      <c r="AQ104" s="28" t="e">
        <f>VLOOKUP(P104,score!$E$2:$F$8,2,FALSE)*AQ$2</f>
        <v>#N/A</v>
      </c>
      <c r="AR104" s="28">
        <f>VLOOKUP(U104,score!$O$2:$P$8,2,TRUE)*AR$2</f>
        <v>0</v>
      </c>
      <c r="AS104" s="28">
        <f>VLOOKUP(V104,score!$Q$2:$R$8,2,TRUE)*AS$2</f>
        <v>0</v>
      </c>
      <c r="AT104" s="28" t="e">
        <f>VLOOKUP(W104,score!$S$2:$T$8,2,FALSE)*AT$2</f>
        <v>#N/A</v>
      </c>
      <c r="AU104" s="28" t="e">
        <f>VLOOKUP(X104,score!$U$2:$V$4,2,FALSE)*AU$2</f>
        <v>#N/A</v>
      </c>
      <c r="AV104" s="28" t="e">
        <f>VLOOKUP(AF104,score!$AG$2:$AH$8,2,TRUE)*AV$2</f>
        <v>#DIV/0!</v>
      </c>
      <c r="AW104" s="28" t="e">
        <f>VLOOKUP(Y104,score!$W$2:$X$8,2,FALSE)*AW$2</f>
        <v>#N/A</v>
      </c>
      <c r="AX104" s="28" t="e">
        <f>VLOOKUP(AC104,score!$AA$2:$AB$8,2,TRUE)*AX$2</f>
        <v>#DIV/0!</v>
      </c>
      <c r="AY104" s="28" t="e">
        <f>VLOOKUP(AD104,score!$AC$2:$AD$8,2,TRUE)*AY$2</f>
        <v>#DIV/0!</v>
      </c>
      <c r="AZ104" s="28">
        <f>VLOOKUP(N104,score!$A$2:$B$8,2,TRUE)*AZ$2</f>
        <v>0.1</v>
      </c>
      <c r="BA104" s="29" t="e">
        <f t="shared" si="17"/>
        <v>#DIV/0!</v>
      </c>
      <c r="BB104" s="29" t="e">
        <f>VLOOKUP(BA104,score!$AJ$2:$AK$7,2,TRUE)</f>
        <v>#DIV/0!</v>
      </c>
    </row>
    <row r="105" spans="1:54" x14ac:dyDescent="0.3">
      <c r="A105" s="10"/>
      <c r="B105" s="11"/>
      <c r="C105" s="12"/>
      <c r="D105" s="14"/>
      <c r="E105" s="12"/>
      <c r="F105" s="14"/>
      <c r="G105" s="14"/>
      <c r="H105" s="14"/>
      <c r="I105" s="14"/>
      <c r="J105" s="14"/>
      <c r="K105" s="14"/>
      <c r="L105" s="14"/>
      <c r="M105" s="14"/>
      <c r="N105" s="13"/>
      <c r="O105" s="13"/>
      <c r="P105" s="12"/>
      <c r="Q105" s="12"/>
      <c r="R105" s="12"/>
      <c r="S105" s="12"/>
      <c r="T105" s="12"/>
      <c r="U105" s="12"/>
      <c r="V105" s="12"/>
      <c r="W105" s="17"/>
      <c r="X105" s="17"/>
      <c r="Y105" s="15"/>
      <c r="Z105" s="14"/>
      <c r="AA105" s="43" t="e">
        <f t="shared" si="9"/>
        <v>#DIV/0!</v>
      </c>
      <c r="AB105" s="21" t="e">
        <f t="shared" si="10"/>
        <v>#DIV/0!</v>
      </c>
      <c r="AC105" s="21" t="e">
        <f t="shared" si="11"/>
        <v>#DIV/0!</v>
      </c>
      <c r="AD105" s="21" t="e">
        <f t="shared" si="12"/>
        <v>#DIV/0!</v>
      </c>
      <c r="AE105" s="21" t="e">
        <f t="shared" si="13"/>
        <v>#DIV/0!</v>
      </c>
      <c r="AF105" s="21" t="e">
        <f t="shared" si="16"/>
        <v>#DIV/0!</v>
      </c>
      <c r="AG105" s="20">
        <f>VLOOKUP(S105,'tabla ingresos'!$A$3:$D$15,4,FALSE)</f>
        <v>0</v>
      </c>
      <c r="AH105" s="20">
        <f t="shared" si="14"/>
        <v>0</v>
      </c>
      <c r="AI105" s="20">
        <f t="shared" si="15"/>
        <v>0</v>
      </c>
      <c r="AJ105" s="28" t="e">
        <f>VLOOKUP(AA105,score!$K$2:$L$8,2,TRUE)*AJ$2</f>
        <v>#DIV/0!</v>
      </c>
      <c r="AK105" s="28">
        <f>VLOOKUP(T105,score!$M$2:$N$8,2,FALSE)*AK$2</f>
        <v>0</v>
      </c>
      <c r="AL105" s="28">
        <f>VLOOKUP(Q105,score!$G$2:$H$8,2,TRUE)*AL$2</f>
        <v>0.1</v>
      </c>
      <c r="AM105" s="28" t="e">
        <f>VLOOKUP(AB105,score!$Y$2:$Z$8,2,TRUE)*AM$2</f>
        <v>#DIV/0!</v>
      </c>
      <c r="AN105" s="28" t="e">
        <f>VLOOKUP(AE105,score!$AE$2:$AF$8,2,TRUE)*AN$2</f>
        <v>#DIV/0!</v>
      </c>
      <c r="AO105" s="28">
        <f>VLOOKUP(O105,score!$C$2:$D$8,2,TRUE)*AO$2</f>
        <v>0.1</v>
      </c>
      <c r="AP105" s="28">
        <f>VLOOKUP(R105,score!$I$2:$J$8,2,TRUE)*AP$2</f>
        <v>0.1</v>
      </c>
      <c r="AQ105" s="28" t="e">
        <f>VLOOKUP(P105,score!$E$2:$F$8,2,FALSE)*AQ$2</f>
        <v>#N/A</v>
      </c>
      <c r="AR105" s="28">
        <f>VLOOKUP(U105,score!$O$2:$P$8,2,TRUE)*AR$2</f>
        <v>0</v>
      </c>
      <c r="AS105" s="28">
        <f>VLOOKUP(V105,score!$Q$2:$R$8,2,TRUE)*AS$2</f>
        <v>0</v>
      </c>
      <c r="AT105" s="28" t="e">
        <f>VLOOKUP(W105,score!$S$2:$T$8,2,FALSE)*AT$2</f>
        <v>#N/A</v>
      </c>
      <c r="AU105" s="28" t="e">
        <f>VLOOKUP(X105,score!$U$2:$V$4,2,FALSE)*AU$2</f>
        <v>#N/A</v>
      </c>
      <c r="AV105" s="28" t="e">
        <f>VLOOKUP(AF105,score!$AG$2:$AH$8,2,TRUE)*AV$2</f>
        <v>#DIV/0!</v>
      </c>
      <c r="AW105" s="28" t="e">
        <f>VLOOKUP(Y105,score!$W$2:$X$8,2,FALSE)*AW$2</f>
        <v>#N/A</v>
      </c>
      <c r="AX105" s="28" t="e">
        <f>VLOOKUP(AC105,score!$AA$2:$AB$8,2,TRUE)*AX$2</f>
        <v>#DIV/0!</v>
      </c>
      <c r="AY105" s="28" t="e">
        <f>VLOOKUP(AD105,score!$AC$2:$AD$8,2,TRUE)*AY$2</f>
        <v>#DIV/0!</v>
      </c>
      <c r="AZ105" s="28">
        <f>VLOOKUP(N105,score!$A$2:$B$8,2,TRUE)*AZ$2</f>
        <v>0.1</v>
      </c>
      <c r="BA105" s="29" t="e">
        <f t="shared" si="17"/>
        <v>#DIV/0!</v>
      </c>
      <c r="BB105" s="29" t="e">
        <f>VLOOKUP(BA105,score!$AJ$2:$AK$7,2,TRUE)</f>
        <v>#DIV/0!</v>
      </c>
    </row>
    <row r="106" spans="1:54" x14ac:dyDescent="0.3">
      <c r="A106" s="10"/>
      <c r="B106" s="11"/>
      <c r="C106" s="12"/>
      <c r="D106" s="14"/>
      <c r="E106" s="12"/>
      <c r="F106" s="14"/>
      <c r="G106" s="14"/>
      <c r="H106" s="14"/>
      <c r="I106" s="14"/>
      <c r="J106" s="14"/>
      <c r="K106" s="14"/>
      <c r="L106" s="14"/>
      <c r="M106" s="14"/>
      <c r="N106" s="13"/>
      <c r="O106" s="13"/>
      <c r="P106" s="12"/>
      <c r="Q106" s="12"/>
      <c r="R106" s="12"/>
      <c r="S106" s="12"/>
      <c r="T106" s="12"/>
      <c r="U106" s="12"/>
      <c r="V106" s="12"/>
      <c r="W106" s="17"/>
      <c r="X106" s="17"/>
      <c r="Y106" s="15"/>
      <c r="Z106" s="14"/>
      <c r="AA106" s="43" t="e">
        <f t="shared" si="9"/>
        <v>#DIV/0!</v>
      </c>
      <c r="AB106" s="21" t="e">
        <f t="shared" si="10"/>
        <v>#DIV/0!</v>
      </c>
      <c r="AC106" s="21" t="e">
        <f t="shared" si="11"/>
        <v>#DIV/0!</v>
      </c>
      <c r="AD106" s="21" t="e">
        <f t="shared" si="12"/>
        <v>#DIV/0!</v>
      </c>
      <c r="AE106" s="21" t="e">
        <f t="shared" si="13"/>
        <v>#DIV/0!</v>
      </c>
      <c r="AF106" s="21" t="e">
        <f t="shared" si="16"/>
        <v>#DIV/0!</v>
      </c>
      <c r="AG106" s="20">
        <f>VLOOKUP(S106,'tabla ingresos'!$A$3:$D$15,4,FALSE)</f>
        <v>0</v>
      </c>
      <c r="AH106" s="20">
        <f t="shared" si="14"/>
        <v>0</v>
      </c>
      <c r="AI106" s="20">
        <f t="shared" si="15"/>
        <v>0</v>
      </c>
      <c r="AJ106" s="28" t="e">
        <f>VLOOKUP(AA106,score!$K$2:$L$8,2,TRUE)*AJ$2</f>
        <v>#DIV/0!</v>
      </c>
      <c r="AK106" s="28">
        <f>VLOOKUP(T106,score!$M$2:$N$8,2,FALSE)*AK$2</f>
        <v>0</v>
      </c>
      <c r="AL106" s="28">
        <f>VLOOKUP(Q106,score!$G$2:$H$8,2,TRUE)*AL$2</f>
        <v>0.1</v>
      </c>
      <c r="AM106" s="28" t="e">
        <f>VLOOKUP(AB106,score!$Y$2:$Z$8,2,TRUE)*AM$2</f>
        <v>#DIV/0!</v>
      </c>
      <c r="AN106" s="28" t="e">
        <f>VLOOKUP(AE106,score!$AE$2:$AF$8,2,TRUE)*AN$2</f>
        <v>#DIV/0!</v>
      </c>
      <c r="AO106" s="28">
        <f>VLOOKUP(O106,score!$C$2:$D$8,2,TRUE)*AO$2</f>
        <v>0.1</v>
      </c>
      <c r="AP106" s="28">
        <f>VLOOKUP(R106,score!$I$2:$J$8,2,TRUE)*AP$2</f>
        <v>0.1</v>
      </c>
      <c r="AQ106" s="28" t="e">
        <f>VLOOKUP(P106,score!$E$2:$F$8,2,FALSE)*AQ$2</f>
        <v>#N/A</v>
      </c>
      <c r="AR106" s="28">
        <f>VLOOKUP(U106,score!$O$2:$P$8,2,TRUE)*AR$2</f>
        <v>0</v>
      </c>
      <c r="AS106" s="28">
        <f>VLOOKUP(V106,score!$Q$2:$R$8,2,TRUE)*AS$2</f>
        <v>0</v>
      </c>
      <c r="AT106" s="28" t="e">
        <f>VLOOKUP(W106,score!$S$2:$T$8,2,FALSE)*AT$2</f>
        <v>#N/A</v>
      </c>
      <c r="AU106" s="28" t="e">
        <f>VLOOKUP(X106,score!$U$2:$V$4,2,FALSE)*AU$2</f>
        <v>#N/A</v>
      </c>
      <c r="AV106" s="28" t="e">
        <f>VLOOKUP(AF106,score!$AG$2:$AH$8,2,TRUE)*AV$2</f>
        <v>#DIV/0!</v>
      </c>
      <c r="AW106" s="28" t="e">
        <f>VLOOKUP(Y106,score!$W$2:$X$8,2,FALSE)*AW$2</f>
        <v>#N/A</v>
      </c>
      <c r="AX106" s="28" t="e">
        <f>VLOOKUP(AC106,score!$AA$2:$AB$8,2,TRUE)*AX$2</f>
        <v>#DIV/0!</v>
      </c>
      <c r="AY106" s="28" t="e">
        <f>VLOOKUP(AD106,score!$AC$2:$AD$8,2,TRUE)*AY$2</f>
        <v>#DIV/0!</v>
      </c>
      <c r="AZ106" s="28">
        <f>VLOOKUP(N106,score!$A$2:$B$8,2,TRUE)*AZ$2</f>
        <v>0.1</v>
      </c>
      <c r="BA106" s="29" t="e">
        <f t="shared" si="17"/>
        <v>#DIV/0!</v>
      </c>
      <c r="BB106" s="29" t="e">
        <f>VLOOKUP(BA106,score!$AJ$2:$AK$7,2,TRUE)</f>
        <v>#DIV/0!</v>
      </c>
    </row>
    <row r="107" spans="1:54" x14ac:dyDescent="0.3">
      <c r="A107" s="10"/>
      <c r="B107" s="11"/>
      <c r="C107" s="12"/>
      <c r="D107" s="14"/>
      <c r="E107" s="12"/>
      <c r="F107" s="14"/>
      <c r="G107" s="14"/>
      <c r="H107" s="14"/>
      <c r="I107" s="14"/>
      <c r="J107" s="14"/>
      <c r="K107" s="14"/>
      <c r="L107" s="14"/>
      <c r="M107" s="14"/>
      <c r="N107" s="13"/>
      <c r="O107" s="13"/>
      <c r="P107" s="12"/>
      <c r="Q107" s="12"/>
      <c r="R107" s="12"/>
      <c r="S107" s="12"/>
      <c r="T107" s="12"/>
      <c r="U107" s="12"/>
      <c r="V107" s="12"/>
      <c r="W107" s="17"/>
      <c r="X107" s="17"/>
      <c r="Y107" s="15"/>
      <c r="Z107" s="14"/>
      <c r="AA107" s="43" t="e">
        <f t="shared" si="9"/>
        <v>#DIV/0!</v>
      </c>
      <c r="AB107" s="21" t="e">
        <f t="shared" si="10"/>
        <v>#DIV/0!</v>
      </c>
      <c r="AC107" s="21" t="e">
        <f t="shared" si="11"/>
        <v>#DIV/0!</v>
      </c>
      <c r="AD107" s="21" t="e">
        <f t="shared" si="12"/>
        <v>#DIV/0!</v>
      </c>
      <c r="AE107" s="21" t="e">
        <f t="shared" si="13"/>
        <v>#DIV/0!</v>
      </c>
      <c r="AF107" s="21" t="e">
        <f t="shared" si="16"/>
        <v>#DIV/0!</v>
      </c>
      <c r="AG107" s="20">
        <f>VLOOKUP(S107,'tabla ingresos'!$A$3:$D$15,4,FALSE)</f>
        <v>0</v>
      </c>
      <c r="AH107" s="20">
        <f t="shared" si="14"/>
        <v>0</v>
      </c>
      <c r="AI107" s="20">
        <f t="shared" si="15"/>
        <v>0</v>
      </c>
      <c r="AJ107" s="28" t="e">
        <f>VLOOKUP(AA107,score!$K$2:$L$8,2,TRUE)*AJ$2</f>
        <v>#DIV/0!</v>
      </c>
      <c r="AK107" s="28">
        <f>VLOOKUP(T107,score!$M$2:$N$8,2,FALSE)*AK$2</f>
        <v>0</v>
      </c>
      <c r="AL107" s="28">
        <f>VLOOKUP(Q107,score!$G$2:$H$8,2,TRUE)*AL$2</f>
        <v>0.1</v>
      </c>
      <c r="AM107" s="28" t="e">
        <f>VLOOKUP(AB107,score!$Y$2:$Z$8,2,TRUE)*AM$2</f>
        <v>#DIV/0!</v>
      </c>
      <c r="AN107" s="28" t="e">
        <f>VLOOKUP(AE107,score!$AE$2:$AF$8,2,TRUE)*AN$2</f>
        <v>#DIV/0!</v>
      </c>
      <c r="AO107" s="28">
        <f>VLOOKUP(O107,score!$C$2:$D$8,2,TRUE)*AO$2</f>
        <v>0.1</v>
      </c>
      <c r="AP107" s="28">
        <f>VLOOKUP(R107,score!$I$2:$J$8,2,TRUE)*AP$2</f>
        <v>0.1</v>
      </c>
      <c r="AQ107" s="28" t="e">
        <f>VLOOKUP(P107,score!$E$2:$F$8,2,FALSE)*AQ$2</f>
        <v>#N/A</v>
      </c>
      <c r="AR107" s="28">
        <f>VLOOKUP(U107,score!$O$2:$P$8,2,TRUE)*AR$2</f>
        <v>0</v>
      </c>
      <c r="AS107" s="28">
        <f>VLOOKUP(V107,score!$Q$2:$R$8,2,TRUE)*AS$2</f>
        <v>0</v>
      </c>
      <c r="AT107" s="28" t="e">
        <f>VLOOKUP(W107,score!$S$2:$T$8,2,FALSE)*AT$2</f>
        <v>#N/A</v>
      </c>
      <c r="AU107" s="28" t="e">
        <f>VLOOKUP(X107,score!$U$2:$V$4,2,FALSE)*AU$2</f>
        <v>#N/A</v>
      </c>
      <c r="AV107" s="28" t="e">
        <f>VLOOKUP(AF107,score!$AG$2:$AH$8,2,TRUE)*AV$2</f>
        <v>#DIV/0!</v>
      </c>
      <c r="AW107" s="28" t="e">
        <f>VLOOKUP(Y107,score!$W$2:$X$8,2,FALSE)*AW$2</f>
        <v>#N/A</v>
      </c>
      <c r="AX107" s="28" t="e">
        <f>VLOOKUP(AC107,score!$AA$2:$AB$8,2,TRUE)*AX$2</f>
        <v>#DIV/0!</v>
      </c>
      <c r="AY107" s="28" t="e">
        <f>VLOOKUP(AD107,score!$AC$2:$AD$8,2,TRUE)*AY$2</f>
        <v>#DIV/0!</v>
      </c>
      <c r="AZ107" s="28">
        <f>VLOOKUP(N107,score!$A$2:$B$8,2,TRUE)*AZ$2</f>
        <v>0.1</v>
      </c>
      <c r="BA107" s="29" t="e">
        <f t="shared" si="17"/>
        <v>#DIV/0!</v>
      </c>
      <c r="BB107" s="29" t="e">
        <f>VLOOKUP(BA107,score!$AJ$2:$AK$7,2,TRUE)</f>
        <v>#DIV/0!</v>
      </c>
    </row>
    <row r="108" spans="1:54" x14ac:dyDescent="0.3">
      <c r="A108" s="10"/>
      <c r="B108" s="11"/>
      <c r="C108" s="12"/>
      <c r="D108" s="14"/>
      <c r="E108" s="12"/>
      <c r="F108" s="14"/>
      <c r="G108" s="14"/>
      <c r="H108" s="14"/>
      <c r="I108" s="14"/>
      <c r="J108" s="14"/>
      <c r="K108" s="14"/>
      <c r="L108" s="14"/>
      <c r="M108" s="14"/>
      <c r="N108" s="13"/>
      <c r="O108" s="13"/>
      <c r="P108" s="12"/>
      <c r="Q108" s="12"/>
      <c r="R108" s="12"/>
      <c r="S108" s="12"/>
      <c r="T108" s="12"/>
      <c r="U108" s="12"/>
      <c r="V108" s="12"/>
      <c r="W108" s="17"/>
      <c r="X108" s="17"/>
      <c r="Y108" s="15"/>
      <c r="Z108" s="14"/>
      <c r="AA108" s="43" t="e">
        <f t="shared" si="9"/>
        <v>#DIV/0!</v>
      </c>
      <c r="AB108" s="21" t="e">
        <f t="shared" si="10"/>
        <v>#DIV/0!</v>
      </c>
      <c r="AC108" s="21" t="e">
        <f t="shared" si="11"/>
        <v>#DIV/0!</v>
      </c>
      <c r="AD108" s="21" t="e">
        <f t="shared" si="12"/>
        <v>#DIV/0!</v>
      </c>
      <c r="AE108" s="21" t="e">
        <f t="shared" si="13"/>
        <v>#DIV/0!</v>
      </c>
      <c r="AF108" s="21" t="e">
        <f t="shared" si="16"/>
        <v>#DIV/0!</v>
      </c>
      <c r="AG108" s="20">
        <f>VLOOKUP(S108,'tabla ingresos'!$A$3:$D$15,4,FALSE)</f>
        <v>0</v>
      </c>
      <c r="AH108" s="20">
        <f t="shared" si="14"/>
        <v>0</v>
      </c>
      <c r="AI108" s="20">
        <f t="shared" si="15"/>
        <v>0</v>
      </c>
      <c r="AJ108" s="28" t="e">
        <f>VLOOKUP(AA108,score!$K$2:$L$8,2,TRUE)*AJ$2</f>
        <v>#DIV/0!</v>
      </c>
      <c r="AK108" s="28">
        <f>VLOOKUP(T108,score!$M$2:$N$8,2,FALSE)*AK$2</f>
        <v>0</v>
      </c>
      <c r="AL108" s="28">
        <f>VLOOKUP(Q108,score!$G$2:$H$8,2,TRUE)*AL$2</f>
        <v>0.1</v>
      </c>
      <c r="AM108" s="28" t="e">
        <f>VLOOKUP(AB108,score!$Y$2:$Z$8,2,TRUE)*AM$2</f>
        <v>#DIV/0!</v>
      </c>
      <c r="AN108" s="28" t="e">
        <f>VLOOKUP(AE108,score!$AE$2:$AF$8,2,TRUE)*AN$2</f>
        <v>#DIV/0!</v>
      </c>
      <c r="AO108" s="28">
        <f>VLOOKUP(O108,score!$C$2:$D$8,2,TRUE)*AO$2</f>
        <v>0.1</v>
      </c>
      <c r="AP108" s="28">
        <f>VLOOKUP(R108,score!$I$2:$J$8,2,TRUE)*AP$2</f>
        <v>0.1</v>
      </c>
      <c r="AQ108" s="28" t="e">
        <f>VLOOKUP(P108,score!$E$2:$F$8,2,FALSE)*AQ$2</f>
        <v>#N/A</v>
      </c>
      <c r="AR108" s="28">
        <f>VLOOKUP(U108,score!$O$2:$P$8,2,TRUE)*AR$2</f>
        <v>0</v>
      </c>
      <c r="AS108" s="28">
        <f>VLOOKUP(V108,score!$Q$2:$R$8,2,TRUE)*AS$2</f>
        <v>0</v>
      </c>
      <c r="AT108" s="28" t="e">
        <f>VLOOKUP(W108,score!$S$2:$T$8,2,FALSE)*AT$2</f>
        <v>#N/A</v>
      </c>
      <c r="AU108" s="28" t="e">
        <f>VLOOKUP(X108,score!$U$2:$V$4,2,FALSE)*AU$2</f>
        <v>#N/A</v>
      </c>
      <c r="AV108" s="28" t="e">
        <f>VLOOKUP(AF108,score!$AG$2:$AH$8,2,TRUE)*AV$2</f>
        <v>#DIV/0!</v>
      </c>
      <c r="AW108" s="28" t="e">
        <f>VLOOKUP(Y108,score!$W$2:$X$8,2,FALSE)*AW$2</f>
        <v>#N/A</v>
      </c>
      <c r="AX108" s="28" t="e">
        <f>VLOOKUP(AC108,score!$AA$2:$AB$8,2,TRUE)*AX$2</f>
        <v>#DIV/0!</v>
      </c>
      <c r="AY108" s="28" t="e">
        <f>VLOOKUP(AD108,score!$AC$2:$AD$8,2,TRUE)*AY$2</f>
        <v>#DIV/0!</v>
      </c>
      <c r="AZ108" s="28">
        <f>VLOOKUP(N108,score!$A$2:$B$8,2,TRUE)*AZ$2</f>
        <v>0.1</v>
      </c>
      <c r="BA108" s="29" t="e">
        <f t="shared" si="17"/>
        <v>#DIV/0!</v>
      </c>
      <c r="BB108" s="29" t="e">
        <f>VLOOKUP(BA108,score!$AJ$2:$AK$7,2,TRUE)</f>
        <v>#DIV/0!</v>
      </c>
    </row>
    <row r="109" spans="1:54" x14ac:dyDescent="0.3">
      <c r="A109" s="10"/>
      <c r="B109" s="11"/>
      <c r="C109" s="12"/>
      <c r="D109" s="14"/>
      <c r="E109" s="12"/>
      <c r="F109" s="14"/>
      <c r="G109" s="14"/>
      <c r="H109" s="14"/>
      <c r="I109" s="14"/>
      <c r="J109" s="14"/>
      <c r="K109" s="14"/>
      <c r="L109" s="14"/>
      <c r="M109" s="14"/>
      <c r="N109" s="13"/>
      <c r="O109" s="13"/>
      <c r="P109" s="12"/>
      <c r="Q109" s="12"/>
      <c r="R109" s="12"/>
      <c r="S109" s="12"/>
      <c r="T109" s="12"/>
      <c r="U109" s="12"/>
      <c r="V109" s="12"/>
      <c r="W109" s="17"/>
      <c r="X109" s="17"/>
      <c r="Y109" s="15"/>
      <c r="Z109" s="14"/>
      <c r="AA109" s="43" t="e">
        <f t="shared" si="9"/>
        <v>#DIV/0!</v>
      </c>
      <c r="AB109" s="21" t="e">
        <f t="shared" si="10"/>
        <v>#DIV/0!</v>
      </c>
      <c r="AC109" s="21" t="e">
        <f t="shared" si="11"/>
        <v>#DIV/0!</v>
      </c>
      <c r="AD109" s="21" t="e">
        <f t="shared" si="12"/>
        <v>#DIV/0!</v>
      </c>
      <c r="AE109" s="21" t="e">
        <f t="shared" si="13"/>
        <v>#DIV/0!</v>
      </c>
      <c r="AF109" s="21" t="e">
        <f t="shared" si="16"/>
        <v>#DIV/0!</v>
      </c>
      <c r="AG109" s="20">
        <f>VLOOKUP(S109,'tabla ingresos'!$A$3:$D$15,4,FALSE)</f>
        <v>0</v>
      </c>
      <c r="AH109" s="20">
        <f t="shared" si="14"/>
        <v>0</v>
      </c>
      <c r="AI109" s="20">
        <f t="shared" si="15"/>
        <v>0</v>
      </c>
      <c r="AJ109" s="28" t="e">
        <f>VLOOKUP(AA109,score!$K$2:$L$8,2,TRUE)*AJ$2</f>
        <v>#DIV/0!</v>
      </c>
      <c r="AK109" s="28">
        <f>VLOOKUP(T109,score!$M$2:$N$8,2,FALSE)*AK$2</f>
        <v>0</v>
      </c>
      <c r="AL109" s="28">
        <f>VLOOKUP(Q109,score!$G$2:$H$8,2,TRUE)*AL$2</f>
        <v>0.1</v>
      </c>
      <c r="AM109" s="28" t="e">
        <f>VLOOKUP(AB109,score!$Y$2:$Z$8,2,TRUE)*AM$2</f>
        <v>#DIV/0!</v>
      </c>
      <c r="AN109" s="28" t="e">
        <f>VLOOKUP(AE109,score!$AE$2:$AF$8,2,TRUE)*AN$2</f>
        <v>#DIV/0!</v>
      </c>
      <c r="AO109" s="28">
        <f>VLOOKUP(O109,score!$C$2:$D$8,2,TRUE)*AO$2</f>
        <v>0.1</v>
      </c>
      <c r="AP109" s="28">
        <f>VLOOKUP(R109,score!$I$2:$J$8,2,TRUE)*AP$2</f>
        <v>0.1</v>
      </c>
      <c r="AQ109" s="28" t="e">
        <f>VLOOKUP(P109,score!$E$2:$F$8,2,FALSE)*AQ$2</f>
        <v>#N/A</v>
      </c>
      <c r="AR109" s="28">
        <f>VLOOKUP(U109,score!$O$2:$P$8,2,TRUE)*AR$2</f>
        <v>0</v>
      </c>
      <c r="AS109" s="28">
        <f>VLOOKUP(V109,score!$Q$2:$R$8,2,TRUE)*AS$2</f>
        <v>0</v>
      </c>
      <c r="AT109" s="28" t="e">
        <f>VLOOKUP(W109,score!$S$2:$T$8,2,FALSE)*AT$2</f>
        <v>#N/A</v>
      </c>
      <c r="AU109" s="28" t="e">
        <f>VLOOKUP(X109,score!$U$2:$V$4,2,FALSE)*AU$2</f>
        <v>#N/A</v>
      </c>
      <c r="AV109" s="28" t="e">
        <f>VLOOKUP(AF109,score!$AG$2:$AH$8,2,TRUE)*AV$2</f>
        <v>#DIV/0!</v>
      </c>
      <c r="AW109" s="28" t="e">
        <f>VLOOKUP(Y109,score!$W$2:$X$8,2,FALSE)*AW$2</f>
        <v>#N/A</v>
      </c>
      <c r="AX109" s="28" t="e">
        <f>VLOOKUP(AC109,score!$AA$2:$AB$8,2,TRUE)*AX$2</f>
        <v>#DIV/0!</v>
      </c>
      <c r="AY109" s="28" t="e">
        <f>VLOOKUP(AD109,score!$AC$2:$AD$8,2,TRUE)*AY$2</f>
        <v>#DIV/0!</v>
      </c>
      <c r="AZ109" s="28">
        <f>VLOOKUP(N109,score!$A$2:$B$8,2,TRUE)*AZ$2</f>
        <v>0.1</v>
      </c>
      <c r="BA109" s="29" t="e">
        <f t="shared" si="17"/>
        <v>#DIV/0!</v>
      </c>
      <c r="BB109" s="29" t="e">
        <f>VLOOKUP(BA109,score!$AJ$2:$AK$7,2,TRUE)</f>
        <v>#DIV/0!</v>
      </c>
    </row>
    <row r="110" spans="1:54" x14ac:dyDescent="0.3">
      <c r="A110" s="10"/>
      <c r="B110" s="11"/>
      <c r="C110" s="12"/>
      <c r="D110" s="14"/>
      <c r="E110" s="12"/>
      <c r="F110" s="14"/>
      <c r="G110" s="14"/>
      <c r="H110" s="14"/>
      <c r="I110" s="14"/>
      <c r="J110" s="14"/>
      <c r="K110" s="14"/>
      <c r="L110" s="14"/>
      <c r="M110" s="14"/>
      <c r="N110" s="13"/>
      <c r="O110" s="13"/>
      <c r="P110" s="12"/>
      <c r="Q110" s="12"/>
      <c r="R110" s="12"/>
      <c r="S110" s="12"/>
      <c r="T110" s="12"/>
      <c r="U110" s="12"/>
      <c r="V110" s="12"/>
      <c r="W110" s="17"/>
      <c r="X110" s="17"/>
      <c r="Y110" s="15"/>
      <c r="Z110" s="14"/>
      <c r="AA110" s="43" t="e">
        <f t="shared" si="9"/>
        <v>#DIV/0!</v>
      </c>
      <c r="AB110" s="21" t="e">
        <f t="shared" si="10"/>
        <v>#DIV/0!</v>
      </c>
      <c r="AC110" s="21" t="e">
        <f t="shared" si="11"/>
        <v>#DIV/0!</v>
      </c>
      <c r="AD110" s="21" t="e">
        <f t="shared" si="12"/>
        <v>#DIV/0!</v>
      </c>
      <c r="AE110" s="21" t="e">
        <f t="shared" si="13"/>
        <v>#DIV/0!</v>
      </c>
      <c r="AF110" s="21" t="e">
        <f t="shared" si="16"/>
        <v>#DIV/0!</v>
      </c>
      <c r="AG110" s="20">
        <f>VLOOKUP(S110,'tabla ingresos'!$A$3:$D$15,4,FALSE)</f>
        <v>0</v>
      </c>
      <c r="AH110" s="20">
        <f t="shared" si="14"/>
        <v>0</v>
      </c>
      <c r="AI110" s="20">
        <f t="shared" si="15"/>
        <v>0</v>
      </c>
      <c r="AJ110" s="28" t="e">
        <f>VLOOKUP(AA110,score!$K$2:$L$8,2,TRUE)*AJ$2</f>
        <v>#DIV/0!</v>
      </c>
      <c r="AK110" s="28">
        <f>VLOOKUP(T110,score!$M$2:$N$8,2,FALSE)*AK$2</f>
        <v>0</v>
      </c>
      <c r="AL110" s="28">
        <f>VLOOKUP(Q110,score!$G$2:$H$8,2,TRUE)*AL$2</f>
        <v>0.1</v>
      </c>
      <c r="AM110" s="28" t="e">
        <f>VLOOKUP(AB110,score!$Y$2:$Z$8,2,TRUE)*AM$2</f>
        <v>#DIV/0!</v>
      </c>
      <c r="AN110" s="28" t="e">
        <f>VLOOKUP(AE110,score!$AE$2:$AF$8,2,TRUE)*AN$2</f>
        <v>#DIV/0!</v>
      </c>
      <c r="AO110" s="28">
        <f>VLOOKUP(O110,score!$C$2:$D$8,2,TRUE)*AO$2</f>
        <v>0.1</v>
      </c>
      <c r="AP110" s="28">
        <f>VLOOKUP(R110,score!$I$2:$J$8,2,TRUE)*AP$2</f>
        <v>0.1</v>
      </c>
      <c r="AQ110" s="28" t="e">
        <f>VLOOKUP(P110,score!$E$2:$F$8,2,FALSE)*AQ$2</f>
        <v>#N/A</v>
      </c>
      <c r="AR110" s="28">
        <f>VLOOKUP(U110,score!$O$2:$P$8,2,TRUE)*AR$2</f>
        <v>0</v>
      </c>
      <c r="AS110" s="28">
        <f>VLOOKUP(V110,score!$Q$2:$R$8,2,TRUE)*AS$2</f>
        <v>0</v>
      </c>
      <c r="AT110" s="28" t="e">
        <f>VLOOKUP(W110,score!$S$2:$T$8,2,FALSE)*AT$2</f>
        <v>#N/A</v>
      </c>
      <c r="AU110" s="28" t="e">
        <f>VLOOKUP(X110,score!$U$2:$V$4,2,FALSE)*AU$2</f>
        <v>#N/A</v>
      </c>
      <c r="AV110" s="28" t="e">
        <f>VLOOKUP(AF110,score!$AG$2:$AH$8,2,TRUE)*AV$2</f>
        <v>#DIV/0!</v>
      </c>
      <c r="AW110" s="28" t="e">
        <f>VLOOKUP(Y110,score!$W$2:$X$8,2,FALSE)*AW$2</f>
        <v>#N/A</v>
      </c>
      <c r="AX110" s="28" t="e">
        <f>VLOOKUP(AC110,score!$AA$2:$AB$8,2,TRUE)*AX$2</f>
        <v>#DIV/0!</v>
      </c>
      <c r="AY110" s="28" t="e">
        <f>VLOOKUP(AD110,score!$AC$2:$AD$8,2,TRUE)*AY$2</f>
        <v>#DIV/0!</v>
      </c>
      <c r="AZ110" s="28">
        <f>VLOOKUP(N110,score!$A$2:$B$8,2,TRUE)*AZ$2</f>
        <v>0.1</v>
      </c>
      <c r="BA110" s="29" t="e">
        <f t="shared" si="17"/>
        <v>#DIV/0!</v>
      </c>
      <c r="BB110" s="29" t="e">
        <f>VLOOKUP(BA110,score!$AJ$2:$AK$7,2,TRUE)</f>
        <v>#DIV/0!</v>
      </c>
    </row>
    <row r="111" spans="1:54" x14ac:dyDescent="0.3">
      <c r="A111" s="10"/>
      <c r="B111" s="11"/>
      <c r="C111" s="12"/>
      <c r="D111" s="14"/>
      <c r="E111" s="12"/>
      <c r="F111" s="14"/>
      <c r="G111" s="14"/>
      <c r="H111" s="14"/>
      <c r="I111" s="14"/>
      <c r="J111" s="14"/>
      <c r="K111" s="14"/>
      <c r="L111" s="14"/>
      <c r="M111" s="14"/>
      <c r="N111" s="13"/>
      <c r="O111" s="13"/>
      <c r="P111" s="12"/>
      <c r="Q111" s="12"/>
      <c r="R111" s="12"/>
      <c r="S111" s="12"/>
      <c r="T111" s="12"/>
      <c r="U111" s="12"/>
      <c r="V111" s="12"/>
      <c r="W111" s="17"/>
      <c r="X111" s="17"/>
      <c r="Y111" s="15"/>
      <c r="Z111" s="14"/>
      <c r="AA111" s="43" t="e">
        <f t="shared" si="9"/>
        <v>#DIV/0!</v>
      </c>
      <c r="AB111" s="21" t="e">
        <f t="shared" si="10"/>
        <v>#DIV/0!</v>
      </c>
      <c r="AC111" s="21" t="e">
        <f t="shared" si="11"/>
        <v>#DIV/0!</v>
      </c>
      <c r="AD111" s="21" t="e">
        <f t="shared" si="12"/>
        <v>#DIV/0!</v>
      </c>
      <c r="AE111" s="21" t="e">
        <f t="shared" si="13"/>
        <v>#DIV/0!</v>
      </c>
      <c r="AF111" s="21" t="e">
        <f t="shared" si="16"/>
        <v>#DIV/0!</v>
      </c>
      <c r="AG111" s="20">
        <f>VLOOKUP(S111,'tabla ingresos'!$A$3:$D$15,4,FALSE)</f>
        <v>0</v>
      </c>
      <c r="AH111" s="20">
        <f t="shared" si="14"/>
        <v>0</v>
      </c>
      <c r="AI111" s="20">
        <f t="shared" si="15"/>
        <v>0</v>
      </c>
      <c r="AJ111" s="28" t="e">
        <f>VLOOKUP(AA111,score!$K$2:$L$8,2,TRUE)*AJ$2</f>
        <v>#DIV/0!</v>
      </c>
      <c r="AK111" s="28">
        <f>VLOOKUP(T111,score!$M$2:$N$8,2,FALSE)*AK$2</f>
        <v>0</v>
      </c>
      <c r="AL111" s="28">
        <f>VLOOKUP(Q111,score!$G$2:$H$8,2,TRUE)*AL$2</f>
        <v>0.1</v>
      </c>
      <c r="AM111" s="28" t="e">
        <f>VLOOKUP(AB111,score!$Y$2:$Z$8,2,TRUE)*AM$2</f>
        <v>#DIV/0!</v>
      </c>
      <c r="AN111" s="28" t="e">
        <f>VLOOKUP(AE111,score!$AE$2:$AF$8,2,TRUE)*AN$2</f>
        <v>#DIV/0!</v>
      </c>
      <c r="AO111" s="28">
        <f>VLOOKUP(O111,score!$C$2:$D$8,2,TRUE)*AO$2</f>
        <v>0.1</v>
      </c>
      <c r="AP111" s="28">
        <f>VLOOKUP(R111,score!$I$2:$J$8,2,TRUE)*AP$2</f>
        <v>0.1</v>
      </c>
      <c r="AQ111" s="28" t="e">
        <f>VLOOKUP(P111,score!$E$2:$F$8,2,FALSE)*AQ$2</f>
        <v>#N/A</v>
      </c>
      <c r="AR111" s="28">
        <f>VLOOKUP(U111,score!$O$2:$P$8,2,TRUE)*AR$2</f>
        <v>0</v>
      </c>
      <c r="AS111" s="28">
        <f>VLOOKUP(V111,score!$Q$2:$R$8,2,TRUE)*AS$2</f>
        <v>0</v>
      </c>
      <c r="AT111" s="28" t="e">
        <f>VLOOKUP(W111,score!$S$2:$T$8,2,FALSE)*AT$2</f>
        <v>#N/A</v>
      </c>
      <c r="AU111" s="28" t="e">
        <f>VLOOKUP(X111,score!$U$2:$V$4,2,FALSE)*AU$2</f>
        <v>#N/A</v>
      </c>
      <c r="AV111" s="28" t="e">
        <f>VLOOKUP(AF111,score!$AG$2:$AH$8,2,TRUE)*AV$2</f>
        <v>#DIV/0!</v>
      </c>
      <c r="AW111" s="28" t="e">
        <f>VLOOKUP(Y111,score!$W$2:$X$8,2,FALSE)*AW$2</f>
        <v>#N/A</v>
      </c>
      <c r="AX111" s="28" t="e">
        <f>VLOOKUP(AC111,score!$AA$2:$AB$8,2,TRUE)*AX$2</f>
        <v>#DIV/0!</v>
      </c>
      <c r="AY111" s="28" t="e">
        <f>VLOOKUP(AD111,score!$AC$2:$AD$8,2,TRUE)*AY$2</f>
        <v>#DIV/0!</v>
      </c>
      <c r="AZ111" s="28">
        <f>VLOOKUP(N111,score!$A$2:$B$8,2,TRUE)*AZ$2</f>
        <v>0.1</v>
      </c>
      <c r="BA111" s="29" t="e">
        <f t="shared" si="17"/>
        <v>#DIV/0!</v>
      </c>
      <c r="BB111" s="29" t="e">
        <f>VLOOKUP(BA111,score!$AJ$2:$AK$7,2,TRUE)</f>
        <v>#DIV/0!</v>
      </c>
    </row>
    <row r="112" spans="1:54" x14ac:dyDescent="0.3">
      <c r="A112" s="10"/>
      <c r="B112" s="11"/>
      <c r="C112" s="12"/>
      <c r="D112" s="14"/>
      <c r="E112" s="12"/>
      <c r="F112" s="14"/>
      <c r="G112" s="14"/>
      <c r="H112" s="14"/>
      <c r="I112" s="14"/>
      <c r="J112" s="14"/>
      <c r="K112" s="14"/>
      <c r="L112" s="14"/>
      <c r="M112" s="14"/>
      <c r="N112" s="13"/>
      <c r="O112" s="13"/>
      <c r="P112" s="12"/>
      <c r="Q112" s="12"/>
      <c r="R112" s="12"/>
      <c r="S112" s="12"/>
      <c r="T112" s="12"/>
      <c r="U112" s="12"/>
      <c r="V112" s="12"/>
      <c r="W112" s="17"/>
      <c r="X112" s="17"/>
      <c r="Y112" s="15"/>
      <c r="Z112" s="14"/>
      <c r="AA112" s="43" t="e">
        <f t="shared" si="9"/>
        <v>#DIV/0!</v>
      </c>
      <c r="AB112" s="21" t="e">
        <f t="shared" si="10"/>
        <v>#DIV/0!</v>
      </c>
      <c r="AC112" s="21" t="e">
        <f t="shared" si="11"/>
        <v>#DIV/0!</v>
      </c>
      <c r="AD112" s="21" t="e">
        <f t="shared" si="12"/>
        <v>#DIV/0!</v>
      </c>
      <c r="AE112" s="21" t="e">
        <f t="shared" si="13"/>
        <v>#DIV/0!</v>
      </c>
      <c r="AF112" s="21" t="e">
        <f t="shared" si="16"/>
        <v>#DIV/0!</v>
      </c>
      <c r="AG112" s="20">
        <f>VLOOKUP(S112,'tabla ingresos'!$A$3:$D$15,4,FALSE)</f>
        <v>0</v>
      </c>
      <c r="AH112" s="20">
        <f t="shared" si="14"/>
        <v>0</v>
      </c>
      <c r="AI112" s="20">
        <f t="shared" si="15"/>
        <v>0</v>
      </c>
      <c r="AJ112" s="28" t="e">
        <f>VLOOKUP(AA112,score!$K$2:$L$8,2,TRUE)*AJ$2</f>
        <v>#DIV/0!</v>
      </c>
      <c r="AK112" s="28">
        <f>VLOOKUP(T112,score!$M$2:$N$8,2,FALSE)*AK$2</f>
        <v>0</v>
      </c>
      <c r="AL112" s="28">
        <f>VLOOKUP(Q112,score!$G$2:$H$8,2,TRUE)*AL$2</f>
        <v>0.1</v>
      </c>
      <c r="AM112" s="28" t="e">
        <f>VLOOKUP(AB112,score!$Y$2:$Z$8,2,TRUE)*AM$2</f>
        <v>#DIV/0!</v>
      </c>
      <c r="AN112" s="28" t="e">
        <f>VLOOKUP(AE112,score!$AE$2:$AF$8,2,TRUE)*AN$2</f>
        <v>#DIV/0!</v>
      </c>
      <c r="AO112" s="28">
        <f>VLOOKUP(O112,score!$C$2:$D$8,2,TRUE)*AO$2</f>
        <v>0.1</v>
      </c>
      <c r="AP112" s="28">
        <f>VLOOKUP(R112,score!$I$2:$J$8,2,TRUE)*AP$2</f>
        <v>0.1</v>
      </c>
      <c r="AQ112" s="28" t="e">
        <f>VLOOKUP(P112,score!$E$2:$F$8,2,FALSE)*AQ$2</f>
        <v>#N/A</v>
      </c>
      <c r="AR112" s="28">
        <f>VLOOKUP(U112,score!$O$2:$P$8,2,TRUE)*AR$2</f>
        <v>0</v>
      </c>
      <c r="AS112" s="28">
        <f>VLOOKUP(V112,score!$Q$2:$R$8,2,TRUE)*AS$2</f>
        <v>0</v>
      </c>
      <c r="AT112" s="28" t="e">
        <f>VLOOKUP(W112,score!$S$2:$T$8,2,FALSE)*AT$2</f>
        <v>#N/A</v>
      </c>
      <c r="AU112" s="28" t="e">
        <f>VLOOKUP(X112,score!$U$2:$V$4,2,FALSE)*AU$2</f>
        <v>#N/A</v>
      </c>
      <c r="AV112" s="28" t="e">
        <f>VLOOKUP(AF112,score!$AG$2:$AH$8,2,TRUE)*AV$2</f>
        <v>#DIV/0!</v>
      </c>
      <c r="AW112" s="28" t="e">
        <f>VLOOKUP(Y112,score!$W$2:$X$8,2,FALSE)*AW$2</f>
        <v>#N/A</v>
      </c>
      <c r="AX112" s="28" t="e">
        <f>VLOOKUP(AC112,score!$AA$2:$AB$8,2,TRUE)*AX$2</f>
        <v>#DIV/0!</v>
      </c>
      <c r="AY112" s="28" t="e">
        <f>VLOOKUP(AD112,score!$AC$2:$AD$8,2,TRUE)*AY$2</f>
        <v>#DIV/0!</v>
      </c>
      <c r="AZ112" s="28">
        <f>VLOOKUP(N112,score!$A$2:$B$8,2,TRUE)*AZ$2</f>
        <v>0.1</v>
      </c>
      <c r="BA112" s="29" t="e">
        <f t="shared" si="17"/>
        <v>#DIV/0!</v>
      </c>
      <c r="BB112" s="29" t="e">
        <f>VLOOKUP(BA112,score!$AJ$2:$AK$7,2,TRUE)</f>
        <v>#DIV/0!</v>
      </c>
    </row>
    <row r="113" spans="1:54" x14ac:dyDescent="0.3">
      <c r="A113" s="10"/>
      <c r="B113" s="11"/>
      <c r="C113" s="12"/>
      <c r="D113" s="14"/>
      <c r="E113" s="12"/>
      <c r="F113" s="14"/>
      <c r="G113" s="14"/>
      <c r="H113" s="14"/>
      <c r="I113" s="14"/>
      <c r="J113" s="14"/>
      <c r="K113" s="14"/>
      <c r="L113" s="14"/>
      <c r="M113" s="14"/>
      <c r="N113" s="13"/>
      <c r="O113" s="13"/>
      <c r="P113" s="12"/>
      <c r="Q113" s="12"/>
      <c r="R113" s="12"/>
      <c r="S113" s="12"/>
      <c r="T113" s="12"/>
      <c r="U113" s="12"/>
      <c r="V113" s="12"/>
      <c r="W113" s="17"/>
      <c r="X113" s="17"/>
      <c r="Y113" s="15"/>
      <c r="Z113" s="14"/>
      <c r="AA113" s="43" t="e">
        <f t="shared" si="9"/>
        <v>#DIV/0!</v>
      </c>
      <c r="AB113" s="21" t="e">
        <f t="shared" si="10"/>
        <v>#DIV/0!</v>
      </c>
      <c r="AC113" s="21" t="e">
        <f t="shared" si="11"/>
        <v>#DIV/0!</v>
      </c>
      <c r="AD113" s="21" t="e">
        <f t="shared" si="12"/>
        <v>#DIV/0!</v>
      </c>
      <c r="AE113" s="21" t="e">
        <f t="shared" si="13"/>
        <v>#DIV/0!</v>
      </c>
      <c r="AF113" s="21" t="e">
        <f t="shared" si="16"/>
        <v>#DIV/0!</v>
      </c>
      <c r="AG113" s="20">
        <f>VLOOKUP(S113,'tabla ingresos'!$A$3:$D$15,4,FALSE)</f>
        <v>0</v>
      </c>
      <c r="AH113" s="20">
        <f t="shared" si="14"/>
        <v>0</v>
      </c>
      <c r="AI113" s="20">
        <f t="shared" si="15"/>
        <v>0</v>
      </c>
      <c r="AJ113" s="28" t="e">
        <f>VLOOKUP(AA113,score!$K$2:$L$8,2,TRUE)*AJ$2</f>
        <v>#DIV/0!</v>
      </c>
      <c r="AK113" s="28">
        <f>VLOOKUP(T113,score!$M$2:$N$8,2,FALSE)*AK$2</f>
        <v>0</v>
      </c>
      <c r="AL113" s="28">
        <f>VLOOKUP(Q113,score!$G$2:$H$8,2,TRUE)*AL$2</f>
        <v>0.1</v>
      </c>
      <c r="AM113" s="28" t="e">
        <f>VLOOKUP(AB113,score!$Y$2:$Z$8,2,TRUE)*AM$2</f>
        <v>#DIV/0!</v>
      </c>
      <c r="AN113" s="28" t="e">
        <f>VLOOKUP(AE113,score!$AE$2:$AF$8,2,TRUE)*AN$2</f>
        <v>#DIV/0!</v>
      </c>
      <c r="AO113" s="28">
        <f>VLOOKUP(O113,score!$C$2:$D$8,2,TRUE)*AO$2</f>
        <v>0.1</v>
      </c>
      <c r="AP113" s="28">
        <f>VLOOKUP(R113,score!$I$2:$J$8,2,TRUE)*AP$2</f>
        <v>0.1</v>
      </c>
      <c r="AQ113" s="28" t="e">
        <f>VLOOKUP(P113,score!$E$2:$F$8,2,FALSE)*AQ$2</f>
        <v>#N/A</v>
      </c>
      <c r="AR113" s="28">
        <f>VLOOKUP(U113,score!$O$2:$P$8,2,TRUE)*AR$2</f>
        <v>0</v>
      </c>
      <c r="AS113" s="28">
        <f>VLOOKUP(V113,score!$Q$2:$R$8,2,TRUE)*AS$2</f>
        <v>0</v>
      </c>
      <c r="AT113" s="28" t="e">
        <f>VLOOKUP(W113,score!$S$2:$T$8,2,FALSE)*AT$2</f>
        <v>#N/A</v>
      </c>
      <c r="AU113" s="28" t="e">
        <f>VLOOKUP(X113,score!$U$2:$V$4,2,FALSE)*AU$2</f>
        <v>#N/A</v>
      </c>
      <c r="AV113" s="28" t="e">
        <f>VLOOKUP(AF113,score!$AG$2:$AH$8,2,TRUE)*AV$2</f>
        <v>#DIV/0!</v>
      </c>
      <c r="AW113" s="28" t="e">
        <f>VLOOKUP(Y113,score!$W$2:$X$8,2,FALSE)*AW$2</f>
        <v>#N/A</v>
      </c>
      <c r="AX113" s="28" t="e">
        <f>VLOOKUP(AC113,score!$AA$2:$AB$8,2,TRUE)*AX$2</f>
        <v>#DIV/0!</v>
      </c>
      <c r="AY113" s="28" t="e">
        <f>VLOOKUP(AD113,score!$AC$2:$AD$8,2,TRUE)*AY$2</f>
        <v>#DIV/0!</v>
      </c>
      <c r="AZ113" s="28">
        <f>VLOOKUP(N113,score!$A$2:$B$8,2,TRUE)*AZ$2</f>
        <v>0.1</v>
      </c>
      <c r="BA113" s="29" t="e">
        <f t="shared" si="17"/>
        <v>#DIV/0!</v>
      </c>
      <c r="BB113" s="29" t="e">
        <f>VLOOKUP(BA113,score!$AJ$2:$AK$7,2,TRUE)</f>
        <v>#DIV/0!</v>
      </c>
    </row>
    <row r="114" spans="1:54" x14ac:dyDescent="0.3">
      <c r="A114" s="10"/>
      <c r="B114" s="11"/>
      <c r="C114" s="12"/>
      <c r="D114" s="14"/>
      <c r="E114" s="12"/>
      <c r="F114" s="14"/>
      <c r="G114" s="14"/>
      <c r="H114" s="14"/>
      <c r="I114" s="14"/>
      <c r="J114" s="14"/>
      <c r="K114" s="14"/>
      <c r="L114" s="14"/>
      <c r="M114" s="14"/>
      <c r="N114" s="13"/>
      <c r="O114" s="13"/>
      <c r="P114" s="12"/>
      <c r="Q114" s="12"/>
      <c r="R114" s="12"/>
      <c r="S114" s="12"/>
      <c r="T114" s="12"/>
      <c r="U114" s="12"/>
      <c r="V114" s="12"/>
      <c r="W114" s="17"/>
      <c r="X114" s="17"/>
      <c r="Y114" s="15"/>
      <c r="Z114" s="14"/>
      <c r="AA114" s="43" t="e">
        <f t="shared" si="9"/>
        <v>#DIV/0!</v>
      </c>
      <c r="AB114" s="21" t="e">
        <f t="shared" si="10"/>
        <v>#DIV/0!</v>
      </c>
      <c r="AC114" s="21" t="e">
        <f t="shared" si="11"/>
        <v>#DIV/0!</v>
      </c>
      <c r="AD114" s="21" t="e">
        <f t="shared" si="12"/>
        <v>#DIV/0!</v>
      </c>
      <c r="AE114" s="21" t="e">
        <f t="shared" si="13"/>
        <v>#DIV/0!</v>
      </c>
      <c r="AF114" s="21" t="e">
        <f t="shared" si="16"/>
        <v>#DIV/0!</v>
      </c>
      <c r="AG114" s="20">
        <f>VLOOKUP(S114,'tabla ingresos'!$A$3:$D$15,4,FALSE)</f>
        <v>0</v>
      </c>
      <c r="AH114" s="20">
        <f t="shared" si="14"/>
        <v>0</v>
      </c>
      <c r="AI114" s="20">
        <f t="shared" si="15"/>
        <v>0</v>
      </c>
      <c r="AJ114" s="28" t="e">
        <f>VLOOKUP(AA114,score!$K$2:$L$8,2,TRUE)*AJ$2</f>
        <v>#DIV/0!</v>
      </c>
      <c r="AK114" s="28">
        <f>VLOOKUP(T114,score!$M$2:$N$8,2,FALSE)*AK$2</f>
        <v>0</v>
      </c>
      <c r="AL114" s="28">
        <f>VLOOKUP(Q114,score!$G$2:$H$8,2,TRUE)*AL$2</f>
        <v>0.1</v>
      </c>
      <c r="AM114" s="28" t="e">
        <f>VLOOKUP(AB114,score!$Y$2:$Z$8,2,TRUE)*AM$2</f>
        <v>#DIV/0!</v>
      </c>
      <c r="AN114" s="28" t="e">
        <f>VLOOKUP(AE114,score!$AE$2:$AF$8,2,TRUE)*AN$2</f>
        <v>#DIV/0!</v>
      </c>
      <c r="AO114" s="28">
        <f>VLOOKUP(O114,score!$C$2:$D$8,2,TRUE)*AO$2</f>
        <v>0.1</v>
      </c>
      <c r="AP114" s="28">
        <f>VLOOKUP(R114,score!$I$2:$J$8,2,TRUE)*AP$2</f>
        <v>0.1</v>
      </c>
      <c r="AQ114" s="28" t="e">
        <f>VLOOKUP(P114,score!$E$2:$F$8,2,FALSE)*AQ$2</f>
        <v>#N/A</v>
      </c>
      <c r="AR114" s="28">
        <f>VLOOKUP(U114,score!$O$2:$P$8,2,TRUE)*AR$2</f>
        <v>0</v>
      </c>
      <c r="AS114" s="28">
        <f>VLOOKUP(V114,score!$Q$2:$R$8,2,TRUE)*AS$2</f>
        <v>0</v>
      </c>
      <c r="AT114" s="28" t="e">
        <f>VLOOKUP(W114,score!$S$2:$T$8,2,FALSE)*AT$2</f>
        <v>#N/A</v>
      </c>
      <c r="AU114" s="28" t="e">
        <f>VLOOKUP(X114,score!$U$2:$V$4,2,FALSE)*AU$2</f>
        <v>#N/A</v>
      </c>
      <c r="AV114" s="28" t="e">
        <f>VLOOKUP(AF114,score!$AG$2:$AH$8,2,TRUE)*AV$2</f>
        <v>#DIV/0!</v>
      </c>
      <c r="AW114" s="28" t="e">
        <f>VLOOKUP(Y114,score!$W$2:$X$8,2,FALSE)*AW$2</f>
        <v>#N/A</v>
      </c>
      <c r="AX114" s="28" t="e">
        <f>VLOOKUP(AC114,score!$AA$2:$AB$8,2,TRUE)*AX$2</f>
        <v>#DIV/0!</v>
      </c>
      <c r="AY114" s="28" t="e">
        <f>VLOOKUP(AD114,score!$AC$2:$AD$8,2,TRUE)*AY$2</f>
        <v>#DIV/0!</v>
      </c>
      <c r="AZ114" s="28">
        <f>VLOOKUP(N114,score!$A$2:$B$8,2,TRUE)*AZ$2</f>
        <v>0.1</v>
      </c>
      <c r="BA114" s="29" t="e">
        <f t="shared" si="17"/>
        <v>#DIV/0!</v>
      </c>
      <c r="BB114" s="29" t="e">
        <f>VLOOKUP(BA114,score!$AJ$2:$AK$7,2,TRUE)</f>
        <v>#DIV/0!</v>
      </c>
    </row>
    <row r="115" spans="1:54" x14ac:dyDescent="0.3">
      <c r="A115" s="10"/>
      <c r="B115" s="11"/>
      <c r="C115" s="12"/>
      <c r="D115" s="14"/>
      <c r="E115" s="12"/>
      <c r="F115" s="14"/>
      <c r="G115" s="14"/>
      <c r="H115" s="14"/>
      <c r="I115" s="14"/>
      <c r="J115" s="14"/>
      <c r="K115" s="14"/>
      <c r="L115" s="14"/>
      <c r="M115" s="14"/>
      <c r="N115" s="13"/>
      <c r="O115" s="13"/>
      <c r="P115" s="12"/>
      <c r="Q115" s="12"/>
      <c r="R115" s="12"/>
      <c r="S115" s="12"/>
      <c r="T115" s="12"/>
      <c r="U115" s="12"/>
      <c r="V115" s="12"/>
      <c r="W115" s="17"/>
      <c r="X115" s="17"/>
      <c r="Y115" s="15"/>
      <c r="Z115" s="14"/>
      <c r="AA115" s="43" t="e">
        <f t="shared" si="9"/>
        <v>#DIV/0!</v>
      </c>
      <c r="AB115" s="21" t="e">
        <f t="shared" si="10"/>
        <v>#DIV/0!</v>
      </c>
      <c r="AC115" s="21" t="e">
        <f t="shared" si="11"/>
        <v>#DIV/0!</v>
      </c>
      <c r="AD115" s="21" t="e">
        <f t="shared" si="12"/>
        <v>#DIV/0!</v>
      </c>
      <c r="AE115" s="21" t="e">
        <f t="shared" si="13"/>
        <v>#DIV/0!</v>
      </c>
      <c r="AF115" s="21" t="e">
        <f t="shared" si="16"/>
        <v>#DIV/0!</v>
      </c>
      <c r="AG115" s="20">
        <f>VLOOKUP(S115,'tabla ingresos'!$A$3:$D$15,4,FALSE)</f>
        <v>0</v>
      </c>
      <c r="AH115" s="20">
        <f t="shared" si="14"/>
        <v>0</v>
      </c>
      <c r="AI115" s="20">
        <f t="shared" si="15"/>
        <v>0</v>
      </c>
      <c r="AJ115" s="28" t="e">
        <f>VLOOKUP(AA115,score!$K$2:$L$8,2,TRUE)*AJ$2</f>
        <v>#DIV/0!</v>
      </c>
      <c r="AK115" s="28">
        <f>VLOOKUP(T115,score!$M$2:$N$8,2,FALSE)*AK$2</f>
        <v>0</v>
      </c>
      <c r="AL115" s="28">
        <f>VLOOKUP(Q115,score!$G$2:$H$8,2,TRUE)*AL$2</f>
        <v>0.1</v>
      </c>
      <c r="AM115" s="28" t="e">
        <f>VLOOKUP(AB115,score!$Y$2:$Z$8,2,TRUE)*AM$2</f>
        <v>#DIV/0!</v>
      </c>
      <c r="AN115" s="28" t="e">
        <f>VLOOKUP(AE115,score!$AE$2:$AF$8,2,TRUE)*AN$2</f>
        <v>#DIV/0!</v>
      </c>
      <c r="AO115" s="28">
        <f>VLOOKUP(O115,score!$C$2:$D$8,2,TRUE)*AO$2</f>
        <v>0.1</v>
      </c>
      <c r="AP115" s="28">
        <f>VLOOKUP(R115,score!$I$2:$J$8,2,TRUE)*AP$2</f>
        <v>0.1</v>
      </c>
      <c r="AQ115" s="28" t="e">
        <f>VLOOKUP(P115,score!$E$2:$F$8,2,FALSE)*AQ$2</f>
        <v>#N/A</v>
      </c>
      <c r="AR115" s="28">
        <f>VLOOKUP(U115,score!$O$2:$P$8,2,TRUE)*AR$2</f>
        <v>0</v>
      </c>
      <c r="AS115" s="28">
        <f>VLOOKUP(V115,score!$Q$2:$R$8,2,TRUE)*AS$2</f>
        <v>0</v>
      </c>
      <c r="AT115" s="28" t="e">
        <f>VLOOKUP(W115,score!$S$2:$T$8,2,FALSE)*AT$2</f>
        <v>#N/A</v>
      </c>
      <c r="AU115" s="28" t="e">
        <f>VLOOKUP(X115,score!$U$2:$V$4,2,FALSE)*AU$2</f>
        <v>#N/A</v>
      </c>
      <c r="AV115" s="28" t="e">
        <f>VLOOKUP(AF115,score!$AG$2:$AH$8,2,TRUE)*AV$2</f>
        <v>#DIV/0!</v>
      </c>
      <c r="AW115" s="28" t="e">
        <f>VLOOKUP(Y115,score!$W$2:$X$8,2,FALSE)*AW$2</f>
        <v>#N/A</v>
      </c>
      <c r="AX115" s="28" t="e">
        <f>VLOOKUP(AC115,score!$AA$2:$AB$8,2,TRUE)*AX$2</f>
        <v>#DIV/0!</v>
      </c>
      <c r="AY115" s="28" t="e">
        <f>VLOOKUP(AD115,score!$AC$2:$AD$8,2,TRUE)*AY$2</f>
        <v>#DIV/0!</v>
      </c>
      <c r="AZ115" s="28">
        <f>VLOOKUP(N115,score!$A$2:$B$8,2,TRUE)*AZ$2</f>
        <v>0.1</v>
      </c>
      <c r="BA115" s="29" t="e">
        <f t="shared" si="17"/>
        <v>#DIV/0!</v>
      </c>
      <c r="BB115" s="29" t="e">
        <f>VLOOKUP(BA115,score!$AJ$2:$AK$7,2,TRUE)</f>
        <v>#DIV/0!</v>
      </c>
    </row>
    <row r="116" spans="1:54" x14ac:dyDescent="0.3">
      <c r="A116" s="10"/>
      <c r="B116" s="11"/>
      <c r="C116" s="12"/>
      <c r="D116" s="14"/>
      <c r="E116" s="12"/>
      <c r="F116" s="14"/>
      <c r="G116" s="14"/>
      <c r="H116" s="14"/>
      <c r="I116" s="14"/>
      <c r="J116" s="14"/>
      <c r="K116" s="14"/>
      <c r="L116" s="14"/>
      <c r="M116" s="14"/>
      <c r="N116" s="13"/>
      <c r="O116" s="13"/>
      <c r="P116" s="12"/>
      <c r="Q116" s="12"/>
      <c r="R116" s="12"/>
      <c r="S116" s="12"/>
      <c r="T116" s="12"/>
      <c r="U116" s="12"/>
      <c r="V116" s="12"/>
      <c r="W116" s="17"/>
      <c r="X116" s="17"/>
      <c r="Y116" s="15"/>
      <c r="Z116" s="14"/>
      <c r="AA116" s="43" t="e">
        <f t="shared" si="9"/>
        <v>#DIV/0!</v>
      </c>
      <c r="AB116" s="21" t="e">
        <f t="shared" si="10"/>
        <v>#DIV/0!</v>
      </c>
      <c r="AC116" s="21" t="e">
        <f t="shared" si="11"/>
        <v>#DIV/0!</v>
      </c>
      <c r="AD116" s="21" t="e">
        <f t="shared" si="12"/>
        <v>#DIV/0!</v>
      </c>
      <c r="AE116" s="21" t="e">
        <f t="shared" si="13"/>
        <v>#DIV/0!</v>
      </c>
      <c r="AF116" s="21" t="e">
        <f t="shared" si="16"/>
        <v>#DIV/0!</v>
      </c>
      <c r="AG116" s="20">
        <f>VLOOKUP(S116,'tabla ingresos'!$A$3:$D$15,4,FALSE)</f>
        <v>0</v>
      </c>
      <c r="AH116" s="20">
        <f t="shared" si="14"/>
        <v>0</v>
      </c>
      <c r="AI116" s="20">
        <f t="shared" si="15"/>
        <v>0</v>
      </c>
      <c r="AJ116" s="28" t="e">
        <f>VLOOKUP(AA116,score!$K$2:$L$8,2,TRUE)*AJ$2</f>
        <v>#DIV/0!</v>
      </c>
      <c r="AK116" s="28">
        <f>VLOOKUP(T116,score!$M$2:$N$8,2,FALSE)*AK$2</f>
        <v>0</v>
      </c>
      <c r="AL116" s="28">
        <f>VLOOKUP(Q116,score!$G$2:$H$8,2,TRUE)*AL$2</f>
        <v>0.1</v>
      </c>
      <c r="AM116" s="28" t="e">
        <f>VLOOKUP(AB116,score!$Y$2:$Z$8,2,TRUE)*AM$2</f>
        <v>#DIV/0!</v>
      </c>
      <c r="AN116" s="28" t="e">
        <f>VLOOKUP(AE116,score!$AE$2:$AF$8,2,TRUE)*AN$2</f>
        <v>#DIV/0!</v>
      </c>
      <c r="AO116" s="28">
        <f>VLOOKUP(O116,score!$C$2:$D$8,2,TRUE)*AO$2</f>
        <v>0.1</v>
      </c>
      <c r="AP116" s="28">
        <f>VLOOKUP(R116,score!$I$2:$J$8,2,TRUE)*AP$2</f>
        <v>0.1</v>
      </c>
      <c r="AQ116" s="28" t="e">
        <f>VLOOKUP(P116,score!$E$2:$F$8,2,FALSE)*AQ$2</f>
        <v>#N/A</v>
      </c>
      <c r="AR116" s="28">
        <f>VLOOKUP(U116,score!$O$2:$P$8,2,TRUE)*AR$2</f>
        <v>0</v>
      </c>
      <c r="AS116" s="28">
        <f>VLOOKUP(V116,score!$Q$2:$R$8,2,TRUE)*AS$2</f>
        <v>0</v>
      </c>
      <c r="AT116" s="28" t="e">
        <f>VLOOKUP(W116,score!$S$2:$T$8,2,FALSE)*AT$2</f>
        <v>#N/A</v>
      </c>
      <c r="AU116" s="28" t="e">
        <f>VLOOKUP(X116,score!$U$2:$V$4,2,FALSE)*AU$2</f>
        <v>#N/A</v>
      </c>
      <c r="AV116" s="28" t="e">
        <f>VLOOKUP(AF116,score!$AG$2:$AH$8,2,TRUE)*AV$2</f>
        <v>#DIV/0!</v>
      </c>
      <c r="AW116" s="28" t="e">
        <f>VLOOKUP(Y116,score!$W$2:$X$8,2,FALSE)*AW$2</f>
        <v>#N/A</v>
      </c>
      <c r="AX116" s="28" t="e">
        <f>VLOOKUP(AC116,score!$AA$2:$AB$8,2,TRUE)*AX$2</f>
        <v>#DIV/0!</v>
      </c>
      <c r="AY116" s="28" t="e">
        <f>VLOOKUP(AD116,score!$AC$2:$AD$8,2,TRUE)*AY$2</f>
        <v>#DIV/0!</v>
      </c>
      <c r="AZ116" s="28">
        <f>VLOOKUP(N116,score!$A$2:$B$8,2,TRUE)*AZ$2</f>
        <v>0.1</v>
      </c>
      <c r="BA116" s="29" t="e">
        <f t="shared" si="17"/>
        <v>#DIV/0!</v>
      </c>
      <c r="BB116" s="29" t="e">
        <f>VLOOKUP(BA116,score!$AJ$2:$AK$7,2,TRUE)</f>
        <v>#DIV/0!</v>
      </c>
    </row>
    <row r="117" spans="1:54" x14ac:dyDescent="0.3">
      <c r="A117" s="10"/>
      <c r="B117" s="11"/>
      <c r="C117" s="12"/>
      <c r="D117" s="14"/>
      <c r="E117" s="12"/>
      <c r="F117" s="14"/>
      <c r="G117" s="14"/>
      <c r="H117" s="14"/>
      <c r="I117" s="14"/>
      <c r="J117" s="14"/>
      <c r="K117" s="14"/>
      <c r="L117" s="14"/>
      <c r="M117" s="14"/>
      <c r="N117" s="13"/>
      <c r="O117" s="13"/>
      <c r="P117" s="12"/>
      <c r="Q117" s="12"/>
      <c r="R117" s="12"/>
      <c r="S117" s="12"/>
      <c r="T117" s="12"/>
      <c r="U117" s="12"/>
      <c r="V117" s="12"/>
      <c r="W117" s="17"/>
      <c r="X117" s="17"/>
      <c r="Y117" s="15"/>
      <c r="Z117" s="14"/>
      <c r="AA117" s="43" t="e">
        <f t="shared" si="9"/>
        <v>#DIV/0!</v>
      </c>
      <c r="AB117" s="21" t="e">
        <f t="shared" si="10"/>
        <v>#DIV/0!</v>
      </c>
      <c r="AC117" s="21" t="e">
        <f t="shared" si="11"/>
        <v>#DIV/0!</v>
      </c>
      <c r="AD117" s="21" t="e">
        <f t="shared" si="12"/>
        <v>#DIV/0!</v>
      </c>
      <c r="AE117" s="21" t="e">
        <f t="shared" si="13"/>
        <v>#DIV/0!</v>
      </c>
      <c r="AF117" s="21" t="e">
        <f t="shared" si="16"/>
        <v>#DIV/0!</v>
      </c>
      <c r="AG117" s="20">
        <f>VLOOKUP(S117,'tabla ingresos'!$A$3:$D$15,4,FALSE)</f>
        <v>0</v>
      </c>
      <c r="AH117" s="20">
        <f t="shared" si="14"/>
        <v>0</v>
      </c>
      <c r="AI117" s="20">
        <f t="shared" si="15"/>
        <v>0</v>
      </c>
      <c r="AJ117" s="28" t="e">
        <f>VLOOKUP(AA117,score!$K$2:$L$8,2,TRUE)*AJ$2</f>
        <v>#DIV/0!</v>
      </c>
      <c r="AK117" s="28">
        <f>VLOOKUP(T117,score!$M$2:$N$8,2,FALSE)*AK$2</f>
        <v>0</v>
      </c>
      <c r="AL117" s="28">
        <f>VLOOKUP(Q117,score!$G$2:$H$8,2,TRUE)*AL$2</f>
        <v>0.1</v>
      </c>
      <c r="AM117" s="28" t="e">
        <f>VLOOKUP(AB117,score!$Y$2:$Z$8,2,TRUE)*AM$2</f>
        <v>#DIV/0!</v>
      </c>
      <c r="AN117" s="28" t="e">
        <f>VLOOKUP(AE117,score!$AE$2:$AF$8,2,TRUE)*AN$2</f>
        <v>#DIV/0!</v>
      </c>
      <c r="AO117" s="28">
        <f>VLOOKUP(O117,score!$C$2:$D$8,2,TRUE)*AO$2</f>
        <v>0.1</v>
      </c>
      <c r="AP117" s="28">
        <f>VLOOKUP(R117,score!$I$2:$J$8,2,TRUE)*AP$2</f>
        <v>0.1</v>
      </c>
      <c r="AQ117" s="28" t="e">
        <f>VLOOKUP(P117,score!$E$2:$F$8,2,FALSE)*AQ$2</f>
        <v>#N/A</v>
      </c>
      <c r="AR117" s="28">
        <f>VLOOKUP(U117,score!$O$2:$P$8,2,TRUE)*AR$2</f>
        <v>0</v>
      </c>
      <c r="AS117" s="28">
        <f>VLOOKUP(V117,score!$Q$2:$R$8,2,TRUE)*AS$2</f>
        <v>0</v>
      </c>
      <c r="AT117" s="28" t="e">
        <f>VLOOKUP(W117,score!$S$2:$T$8,2,FALSE)*AT$2</f>
        <v>#N/A</v>
      </c>
      <c r="AU117" s="28" t="e">
        <f>VLOOKUP(X117,score!$U$2:$V$4,2,FALSE)*AU$2</f>
        <v>#N/A</v>
      </c>
      <c r="AV117" s="28" t="e">
        <f>VLOOKUP(AF117,score!$AG$2:$AH$8,2,TRUE)*AV$2</f>
        <v>#DIV/0!</v>
      </c>
      <c r="AW117" s="28" t="e">
        <f>VLOOKUP(Y117,score!$W$2:$X$8,2,FALSE)*AW$2</f>
        <v>#N/A</v>
      </c>
      <c r="AX117" s="28" t="e">
        <f>VLOOKUP(AC117,score!$AA$2:$AB$8,2,TRUE)*AX$2</f>
        <v>#DIV/0!</v>
      </c>
      <c r="AY117" s="28" t="e">
        <f>VLOOKUP(AD117,score!$AC$2:$AD$8,2,TRUE)*AY$2</f>
        <v>#DIV/0!</v>
      </c>
      <c r="AZ117" s="28">
        <f>VLOOKUP(N117,score!$A$2:$B$8,2,TRUE)*AZ$2</f>
        <v>0.1</v>
      </c>
      <c r="BA117" s="29" t="e">
        <f t="shared" si="17"/>
        <v>#DIV/0!</v>
      </c>
      <c r="BB117" s="29" t="e">
        <f>VLOOKUP(BA117,score!$AJ$2:$AK$7,2,TRUE)</f>
        <v>#DIV/0!</v>
      </c>
    </row>
    <row r="118" spans="1:54" x14ac:dyDescent="0.3">
      <c r="A118" s="10"/>
      <c r="B118" s="11"/>
      <c r="C118" s="12"/>
      <c r="D118" s="14"/>
      <c r="E118" s="12"/>
      <c r="F118" s="14"/>
      <c r="G118" s="14"/>
      <c r="H118" s="14"/>
      <c r="I118" s="14"/>
      <c r="J118" s="14"/>
      <c r="K118" s="14"/>
      <c r="L118" s="14"/>
      <c r="M118" s="14"/>
      <c r="N118" s="13"/>
      <c r="O118" s="13"/>
      <c r="P118" s="12"/>
      <c r="Q118" s="12"/>
      <c r="R118" s="12"/>
      <c r="S118" s="12"/>
      <c r="T118" s="12"/>
      <c r="U118" s="12"/>
      <c r="V118" s="12"/>
      <c r="W118" s="17"/>
      <c r="X118" s="17"/>
      <c r="Y118" s="15"/>
      <c r="Z118" s="14"/>
      <c r="AA118" s="43" t="e">
        <f t="shared" si="9"/>
        <v>#DIV/0!</v>
      </c>
      <c r="AB118" s="21" t="e">
        <f t="shared" si="10"/>
        <v>#DIV/0!</v>
      </c>
      <c r="AC118" s="21" t="e">
        <f t="shared" si="11"/>
        <v>#DIV/0!</v>
      </c>
      <c r="AD118" s="21" t="e">
        <f t="shared" si="12"/>
        <v>#DIV/0!</v>
      </c>
      <c r="AE118" s="21" t="e">
        <f t="shared" si="13"/>
        <v>#DIV/0!</v>
      </c>
      <c r="AF118" s="21" t="e">
        <f t="shared" si="16"/>
        <v>#DIV/0!</v>
      </c>
      <c r="AG118" s="20">
        <f>VLOOKUP(S118,'tabla ingresos'!$A$3:$D$15,4,FALSE)</f>
        <v>0</v>
      </c>
      <c r="AH118" s="20">
        <f t="shared" si="14"/>
        <v>0</v>
      </c>
      <c r="AI118" s="20">
        <f t="shared" si="15"/>
        <v>0</v>
      </c>
      <c r="AJ118" s="28" t="e">
        <f>VLOOKUP(AA118,score!$K$2:$L$8,2,TRUE)*AJ$2</f>
        <v>#DIV/0!</v>
      </c>
      <c r="AK118" s="28">
        <f>VLOOKUP(T118,score!$M$2:$N$8,2,FALSE)*AK$2</f>
        <v>0</v>
      </c>
      <c r="AL118" s="28">
        <f>VLOOKUP(Q118,score!$G$2:$H$8,2,TRUE)*AL$2</f>
        <v>0.1</v>
      </c>
      <c r="AM118" s="28" t="e">
        <f>VLOOKUP(AB118,score!$Y$2:$Z$8,2,TRUE)*AM$2</f>
        <v>#DIV/0!</v>
      </c>
      <c r="AN118" s="28" t="e">
        <f>VLOOKUP(AE118,score!$AE$2:$AF$8,2,TRUE)*AN$2</f>
        <v>#DIV/0!</v>
      </c>
      <c r="AO118" s="28">
        <f>VLOOKUP(O118,score!$C$2:$D$8,2,TRUE)*AO$2</f>
        <v>0.1</v>
      </c>
      <c r="AP118" s="28">
        <f>VLOOKUP(R118,score!$I$2:$J$8,2,TRUE)*AP$2</f>
        <v>0.1</v>
      </c>
      <c r="AQ118" s="28" t="e">
        <f>VLOOKUP(P118,score!$E$2:$F$8,2,FALSE)*AQ$2</f>
        <v>#N/A</v>
      </c>
      <c r="AR118" s="28">
        <f>VLOOKUP(U118,score!$O$2:$P$8,2,TRUE)*AR$2</f>
        <v>0</v>
      </c>
      <c r="AS118" s="28">
        <f>VLOOKUP(V118,score!$Q$2:$R$8,2,TRUE)*AS$2</f>
        <v>0</v>
      </c>
      <c r="AT118" s="28" t="e">
        <f>VLOOKUP(W118,score!$S$2:$T$8,2,FALSE)*AT$2</f>
        <v>#N/A</v>
      </c>
      <c r="AU118" s="28" t="e">
        <f>VLOOKUP(X118,score!$U$2:$V$4,2,FALSE)*AU$2</f>
        <v>#N/A</v>
      </c>
      <c r="AV118" s="28" t="e">
        <f>VLOOKUP(AF118,score!$AG$2:$AH$8,2,TRUE)*AV$2</f>
        <v>#DIV/0!</v>
      </c>
      <c r="AW118" s="28" t="e">
        <f>VLOOKUP(Y118,score!$W$2:$X$8,2,FALSE)*AW$2</f>
        <v>#N/A</v>
      </c>
      <c r="AX118" s="28" t="e">
        <f>VLOOKUP(AC118,score!$AA$2:$AB$8,2,TRUE)*AX$2</f>
        <v>#DIV/0!</v>
      </c>
      <c r="AY118" s="28" t="e">
        <f>VLOOKUP(AD118,score!$AC$2:$AD$8,2,TRUE)*AY$2</f>
        <v>#DIV/0!</v>
      </c>
      <c r="AZ118" s="28">
        <f>VLOOKUP(N118,score!$A$2:$B$8,2,TRUE)*AZ$2</f>
        <v>0.1</v>
      </c>
      <c r="BA118" s="29" t="e">
        <f t="shared" si="17"/>
        <v>#DIV/0!</v>
      </c>
      <c r="BB118" s="29" t="e">
        <f>VLOOKUP(BA118,score!$AJ$2:$AK$7,2,TRUE)</f>
        <v>#DIV/0!</v>
      </c>
    </row>
    <row r="119" spans="1:54" x14ac:dyDescent="0.3">
      <c r="A119" s="10"/>
      <c r="B119" s="11"/>
      <c r="C119" s="12"/>
      <c r="D119" s="14"/>
      <c r="E119" s="12"/>
      <c r="F119" s="14"/>
      <c r="G119" s="14"/>
      <c r="H119" s="14"/>
      <c r="I119" s="14"/>
      <c r="J119" s="14"/>
      <c r="K119" s="14"/>
      <c r="L119" s="14"/>
      <c r="M119" s="14"/>
      <c r="N119" s="13"/>
      <c r="O119" s="13"/>
      <c r="P119" s="12"/>
      <c r="Q119" s="12"/>
      <c r="R119" s="12"/>
      <c r="S119" s="12"/>
      <c r="T119" s="12"/>
      <c r="U119" s="12"/>
      <c r="V119" s="12"/>
      <c r="W119" s="17"/>
      <c r="X119" s="17"/>
      <c r="Y119" s="15"/>
      <c r="Z119" s="14"/>
      <c r="AA119" s="43" t="e">
        <f t="shared" si="9"/>
        <v>#DIV/0!</v>
      </c>
      <c r="AB119" s="21" t="e">
        <f t="shared" si="10"/>
        <v>#DIV/0!</v>
      </c>
      <c r="AC119" s="21" t="e">
        <f t="shared" si="11"/>
        <v>#DIV/0!</v>
      </c>
      <c r="AD119" s="21" t="e">
        <f t="shared" si="12"/>
        <v>#DIV/0!</v>
      </c>
      <c r="AE119" s="21" t="e">
        <f t="shared" si="13"/>
        <v>#DIV/0!</v>
      </c>
      <c r="AF119" s="21" t="e">
        <f t="shared" si="16"/>
        <v>#DIV/0!</v>
      </c>
      <c r="AG119" s="20">
        <f>VLOOKUP(S119,'tabla ingresos'!$A$3:$D$15,4,FALSE)</f>
        <v>0</v>
      </c>
      <c r="AH119" s="20">
        <f t="shared" si="14"/>
        <v>0</v>
      </c>
      <c r="AI119" s="20">
        <f t="shared" si="15"/>
        <v>0</v>
      </c>
      <c r="AJ119" s="28" t="e">
        <f>VLOOKUP(AA119,score!$K$2:$L$8,2,TRUE)*AJ$2</f>
        <v>#DIV/0!</v>
      </c>
      <c r="AK119" s="28">
        <f>VLOOKUP(T119,score!$M$2:$N$8,2,FALSE)*AK$2</f>
        <v>0</v>
      </c>
      <c r="AL119" s="28">
        <f>VLOOKUP(Q119,score!$G$2:$H$8,2,TRUE)*AL$2</f>
        <v>0.1</v>
      </c>
      <c r="AM119" s="28" t="e">
        <f>VLOOKUP(AB119,score!$Y$2:$Z$8,2,TRUE)*AM$2</f>
        <v>#DIV/0!</v>
      </c>
      <c r="AN119" s="28" t="e">
        <f>VLOOKUP(AE119,score!$AE$2:$AF$8,2,TRUE)*AN$2</f>
        <v>#DIV/0!</v>
      </c>
      <c r="AO119" s="28">
        <f>VLOOKUP(O119,score!$C$2:$D$8,2,TRUE)*AO$2</f>
        <v>0.1</v>
      </c>
      <c r="AP119" s="28">
        <f>VLOOKUP(R119,score!$I$2:$J$8,2,TRUE)*AP$2</f>
        <v>0.1</v>
      </c>
      <c r="AQ119" s="28" t="e">
        <f>VLOOKUP(P119,score!$E$2:$F$8,2,FALSE)*AQ$2</f>
        <v>#N/A</v>
      </c>
      <c r="AR119" s="28">
        <f>VLOOKUP(U119,score!$O$2:$P$8,2,TRUE)*AR$2</f>
        <v>0</v>
      </c>
      <c r="AS119" s="28">
        <f>VLOOKUP(V119,score!$Q$2:$R$8,2,TRUE)*AS$2</f>
        <v>0</v>
      </c>
      <c r="AT119" s="28" t="e">
        <f>VLOOKUP(W119,score!$S$2:$T$8,2,FALSE)*AT$2</f>
        <v>#N/A</v>
      </c>
      <c r="AU119" s="28" t="e">
        <f>VLOOKUP(X119,score!$U$2:$V$4,2,FALSE)*AU$2</f>
        <v>#N/A</v>
      </c>
      <c r="AV119" s="28" t="e">
        <f>VLOOKUP(AF119,score!$AG$2:$AH$8,2,TRUE)*AV$2</f>
        <v>#DIV/0!</v>
      </c>
      <c r="AW119" s="28" t="e">
        <f>VLOOKUP(Y119,score!$W$2:$X$8,2,FALSE)*AW$2</f>
        <v>#N/A</v>
      </c>
      <c r="AX119" s="28" t="e">
        <f>VLOOKUP(AC119,score!$AA$2:$AB$8,2,TRUE)*AX$2</f>
        <v>#DIV/0!</v>
      </c>
      <c r="AY119" s="28" t="e">
        <f>VLOOKUP(AD119,score!$AC$2:$AD$8,2,TRUE)*AY$2</f>
        <v>#DIV/0!</v>
      </c>
      <c r="AZ119" s="28">
        <f>VLOOKUP(N119,score!$A$2:$B$8,2,TRUE)*AZ$2</f>
        <v>0.1</v>
      </c>
      <c r="BA119" s="29" t="e">
        <f t="shared" si="17"/>
        <v>#DIV/0!</v>
      </c>
      <c r="BB119" s="29" t="e">
        <f>VLOOKUP(BA119,score!$AJ$2:$AK$7,2,TRUE)</f>
        <v>#DIV/0!</v>
      </c>
    </row>
    <row r="120" spans="1:54" x14ac:dyDescent="0.3">
      <c r="A120" s="10"/>
      <c r="B120" s="11"/>
      <c r="C120" s="12"/>
      <c r="D120" s="14"/>
      <c r="E120" s="12"/>
      <c r="F120" s="14"/>
      <c r="G120" s="14"/>
      <c r="H120" s="14"/>
      <c r="I120" s="14"/>
      <c r="J120" s="14"/>
      <c r="K120" s="14"/>
      <c r="L120" s="14"/>
      <c r="M120" s="14"/>
      <c r="N120" s="13"/>
      <c r="O120" s="13"/>
      <c r="P120" s="12"/>
      <c r="Q120" s="12"/>
      <c r="R120" s="12"/>
      <c r="S120" s="12"/>
      <c r="T120" s="12"/>
      <c r="U120" s="12"/>
      <c r="V120" s="12"/>
      <c r="W120" s="17"/>
      <c r="X120" s="17"/>
      <c r="Y120" s="15"/>
      <c r="Z120" s="14"/>
      <c r="AA120" s="43" t="e">
        <f t="shared" si="9"/>
        <v>#DIV/0!</v>
      </c>
      <c r="AB120" s="21" t="e">
        <f t="shared" si="10"/>
        <v>#DIV/0!</v>
      </c>
      <c r="AC120" s="21" t="e">
        <f t="shared" si="11"/>
        <v>#DIV/0!</v>
      </c>
      <c r="AD120" s="21" t="e">
        <f t="shared" si="12"/>
        <v>#DIV/0!</v>
      </c>
      <c r="AE120" s="21" t="e">
        <f t="shared" si="13"/>
        <v>#DIV/0!</v>
      </c>
      <c r="AF120" s="21" t="e">
        <f t="shared" si="16"/>
        <v>#DIV/0!</v>
      </c>
      <c r="AG120" s="20">
        <f>VLOOKUP(S120,'tabla ingresos'!$A$3:$D$15,4,FALSE)</f>
        <v>0</v>
      </c>
      <c r="AH120" s="20">
        <f t="shared" si="14"/>
        <v>0</v>
      </c>
      <c r="AI120" s="20">
        <f t="shared" si="15"/>
        <v>0</v>
      </c>
      <c r="AJ120" s="28" t="e">
        <f>VLOOKUP(AA120,score!$K$2:$L$8,2,TRUE)*AJ$2</f>
        <v>#DIV/0!</v>
      </c>
      <c r="AK120" s="28">
        <f>VLOOKUP(T120,score!$M$2:$N$8,2,FALSE)*AK$2</f>
        <v>0</v>
      </c>
      <c r="AL120" s="28">
        <f>VLOOKUP(Q120,score!$G$2:$H$8,2,TRUE)*AL$2</f>
        <v>0.1</v>
      </c>
      <c r="AM120" s="28" t="e">
        <f>VLOOKUP(AB120,score!$Y$2:$Z$8,2,TRUE)*AM$2</f>
        <v>#DIV/0!</v>
      </c>
      <c r="AN120" s="28" t="e">
        <f>VLOOKUP(AE120,score!$AE$2:$AF$8,2,TRUE)*AN$2</f>
        <v>#DIV/0!</v>
      </c>
      <c r="AO120" s="28">
        <f>VLOOKUP(O120,score!$C$2:$D$8,2,TRUE)*AO$2</f>
        <v>0.1</v>
      </c>
      <c r="AP120" s="28">
        <f>VLOOKUP(R120,score!$I$2:$J$8,2,TRUE)*AP$2</f>
        <v>0.1</v>
      </c>
      <c r="AQ120" s="28" t="e">
        <f>VLOOKUP(P120,score!$E$2:$F$8,2,FALSE)*AQ$2</f>
        <v>#N/A</v>
      </c>
      <c r="AR120" s="28">
        <f>VLOOKUP(U120,score!$O$2:$P$8,2,TRUE)*AR$2</f>
        <v>0</v>
      </c>
      <c r="AS120" s="28">
        <f>VLOOKUP(V120,score!$Q$2:$R$8,2,TRUE)*AS$2</f>
        <v>0</v>
      </c>
      <c r="AT120" s="28" t="e">
        <f>VLOOKUP(W120,score!$S$2:$T$8,2,FALSE)*AT$2</f>
        <v>#N/A</v>
      </c>
      <c r="AU120" s="28" t="e">
        <f>VLOOKUP(X120,score!$U$2:$V$4,2,FALSE)*AU$2</f>
        <v>#N/A</v>
      </c>
      <c r="AV120" s="28" t="e">
        <f>VLOOKUP(AF120,score!$AG$2:$AH$8,2,TRUE)*AV$2</f>
        <v>#DIV/0!</v>
      </c>
      <c r="AW120" s="28" t="e">
        <f>VLOOKUP(Y120,score!$W$2:$X$8,2,FALSE)*AW$2</f>
        <v>#N/A</v>
      </c>
      <c r="AX120" s="28" t="e">
        <f>VLOOKUP(AC120,score!$AA$2:$AB$8,2,TRUE)*AX$2</f>
        <v>#DIV/0!</v>
      </c>
      <c r="AY120" s="28" t="e">
        <f>VLOOKUP(AD120,score!$AC$2:$AD$8,2,TRUE)*AY$2</f>
        <v>#DIV/0!</v>
      </c>
      <c r="AZ120" s="28">
        <f>VLOOKUP(N120,score!$A$2:$B$8,2,TRUE)*AZ$2</f>
        <v>0.1</v>
      </c>
      <c r="BA120" s="29" t="e">
        <f t="shared" si="17"/>
        <v>#DIV/0!</v>
      </c>
      <c r="BB120" s="29" t="e">
        <f>VLOOKUP(BA120,score!$AJ$2:$AK$7,2,TRUE)</f>
        <v>#DIV/0!</v>
      </c>
    </row>
    <row r="121" spans="1:54" x14ac:dyDescent="0.3">
      <c r="A121" s="10"/>
      <c r="B121" s="11"/>
      <c r="C121" s="12"/>
      <c r="D121" s="14"/>
      <c r="E121" s="12"/>
      <c r="F121" s="14"/>
      <c r="G121" s="14"/>
      <c r="H121" s="14"/>
      <c r="I121" s="14"/>
      <c r="J121" s="14"/>
      <c r="K121" s="14"/>
      <c r="L121" s="14"/>
      <c r="M121" s="14"/>
      <c r="N121" s="13"/>
      <c r="O121" s="13"/>
      <c r="P121" s="12"/>
      <c r="Q121" s="12"/>
      <c r="R121" s="12"/>
      <c r="S121" s="12"/>
      <c r="T121" s="12"/>
      <c r="U121" s="12"/>
      <c r="V121" s="12"/>
      <c r="W121" s="17"/>
      <c r="X121" s="17"/>
      <c r="Y121" s="15"/>
      <c r="Z121" s="14"/>
      <c r="AA121" s="43" t="e">
        <f t="shared" si="9"/>
        <v>#DIV/0!</v>
      </c>
      <c r="AB121" s="21" t="e">
        <f t="shared" si="10"/>
        <v>#DIV/0!</v>
      </c>
      <c r="AC121" s="21" t="e">
        <f t="shared" si="11"/>
        <v>#DIV/0!</v>
      </c>
      <c r="AD121" s="21" t="e">
        <f t="shared" si="12"/>
        <v>#DIV/0!</v>
      </c>
      <c r="AE121" s="21" t="e">
        <f t="shared" si="13"/>
        <v>#DIV/0!</v>
      </c>
      <c r="AF121" s="21" t="e">
        <f t="shared" si="16"/>
        <v>#DIV/0!</v>
      </c>
      <c r="AG121" s="20">
        <f>VLOOKUP(S121,'tabla ingresos'!$A$3:$D$15,4,FALSE)</f>
        <v>0</v>
      </c>
      <c r="AH121" s="20">
        <f t="shared" si="14"/>
        <v>0</v>
      </c>
      <c r="AI121" s="20">
        <f t="shared" si="15"/>
        <v>0</v>
      </c>
      <c r="AJ121" s="28" t="e">
        <f>VLOOKUP(AA121,score!$K$2:$L$8,2,TRUE)*AJ$2</f>
        <v>#DIV/0!</v>
      </c>
      <c r="AK121" s="28">
        <f>VLOOKUP(T121,score!$M$2:$N$8,2,FALSE)*AK$2</f>
        <v>0</v>
      </c>
      <c r="AL121" s="28">
        <f>VLOOKUP(Q121,score!$G$2:$H$8,2,TRUE)*AL$2</f>
        <v>0.1</v>
      </c>
      <c r="AM121" s="28" t="e">
        <f>VLOOKUP(AB121,score!$Y$2:$Z$8,2,TRUE)*AM$2</f>
        <v>#DIV/0!</v>
      </c>
      <c r="AN121" s="28" t="e">
        <f>VLOOKUP(AE121,score!$AE$2:$AF$8,2,TRUE)*AN$2</f>
        <v>#DIV/0!</v>
      </c>
      <c r="AO121" s="28">
        <f>VLOOKUP(O121,score!$C$2:$D$8,2,TRUE)*AO$2</f>
        <v>0.1</v>
      </c>
      <c r="AP121" s="28">
        <f>VLOOKUP(R121,score!$I$2:$J$8,2,TRUE)*AP$2</f>
        <v>0.1</v>
      </c>
      <c r="AQ121" s="28" t="e">
        <f>VLOOKUP(P121,score!$E$2:$F$8,2,FALSE)*AQ$2</f>
        <v>#N/A</v>
      </c>
      <c r="AR121" s="28">
        <f>VLOOKUP(U121,score!$O$2:$P$8,2,TRUE)*AR$2</f>
        <v>0</v>
      </c>
      <c r="AS121" s="28">
        <f>VLOOKUP(V121,score!$Q$2:$R$8,2,TRUE)*AS$2</f>
        <v>0</v>
      </c>
      <c r="AT121" s="28" t="e">
        <f>VLOOKUP(W121,score!$S$2:$T$8,2,FALSE)*AT$2</f>
        <v>#N/A</v>
      </c>
      <c r="AU121" s="28" t="e">
        <f>VLOOKUP(X121,score!$U$2:$V$4,2,FALSE)*AU$2</f>
        <v>#N/A</v>
      </c>
      <c r="AV121" s="28" t="e">
        <f>VLOOKUP(AF121,score!$AG$2:$AH$8,2,TRUE)*AV$2</f>
        <v>#DIV/0!</v>
      </c>
      <c r="AW121" s="28" t="e">
        <f>VLOOKUP(Y121,score!$W$2:$X$8,2,FALSE)*AW$2</f>
        <v>#N/A</v>
      </c>
      <c r="AX121" s="28" t="e">
        <f>VLOOKUP(AC121,score!$AA$2:$AB$8,2,TRUE)*AX$2</f>
        <v>#DIV/0!</v>
      </c>
      <c r="AY121" s="28" t="e">
        <f>VLOOKUP(AD121,score!$AC$2:$AD$8,2,TRUE)*AY$2</f>
        <v>#DIV/0!</v>
      </c>
      <c r="AZ121" s="28">
        <f>VLOOKUP(N121,score!$A$2:$B$8,2,TRUE)*AZ$2</f>
        <v>0.1</v>
      </c>
      <c r="BA121" s="29" t="e">
        <f t="shared" si="17"/>
        <v>#DIV/0!</v>
      </c>
      <c r="BB121" s="29" t="e">
        <f>VLOOKUP(BA121,score!$AJ$2:$AK$7,2,TRUE)</f>
        <v>#DIV/0!</v>
      </c>
    </row>
    <row r="122" spans="1:54" x14ac:dyDescent="0.3">
      <c r="A122" s="10"/>
      <c r="B122" s="11"/>
      <c r="C122" s="12"/>
      <c r="D122" s="14"/>
      <c r="E122" s="12"/>
      <c r="F122" s="14"/>
      <c r="G122" s="14"/>
      <c r="H122" s="14"/>
      <c r="I122" s="14"/>
      <c r="J122" s="14"/>
      <c r="K122" s="14"/>
      <c r="L122" s="14"/>
      <c r="M122" s="14"/>
      <c r="N122" s="13"/>
      <c r="O122" s="13"/>
      <c r="P122" s="12"/>
      <c r="Q122" s="12"/>
      <c r="R122" s="12"/>
      <c r="S122" s="12"/>
      <c r="T122" s="12"/>
      <c r="U122" s="12"/>
      <c r="V122" s="12"/>
      <c r="W122" s="17"/>
      <c r="X122" s="17"/>
      <c r="Y122" s="15"/>
      <c r="Z122" s="14"/>
      <c r="AA122" s="43" t="e">
        <f t="shared" si="9"/>
        <v>#DIV/0!</v>
      </c>
      <c r="AB122" s="21" t="e">
        <f t="shared" si="10"/>
        <v>#DIV/0!</v>
      </c>
      <c r="AC122" s="21" t="e">
        <f t="shared" si="11"/>
        <v>#DIV/0!</v>
      </c>
      <c r="AD122" s="21" t="e">
        <f t="shared" si="12"/>
        <v>#DIV/0!</v>
      </c>
      <c r="AE122" s="21" t="e">
        <f t="shared" si="13"/>
        <v>#DIV/0!</v>
      </c>
      <c r="AF122" s="21" t="e">
        <f t="shared" si="16"/>
        <v>#DIV/0!</v>
      </c>
      <c r="AG122" s="20">
        <f>VLOOKUP(S122,'tabla ingresos'!$A$3:$D$15,4,FALSE)</f>
        <v>0</v>
      </c>
      <c r="AH122" s="20">
        <f t="shared" si="14"/>
        <v>0</v>
      </c>
      <c r="AI122" s="20">
        <f t="shared" si="15"/>
        <v>0</v>
      </c>
      <c r="AJ122" s="28" t="e">
        <f>VLOOKUP(AA122,score!$K$2:$L$8,2,TRUE)*AJ$2</f>
        <v>#DIV/0!</v>
      </c>
      <c r="AK122" s="28">
        <f>VLOOKUP(T122,score!$M$2:$N$8,2,FALSE)*AK$2</f>
        <v>0</v>
      </c>
      <c r="AL122" s="28">
        <f>VLOOKUP(Q122,score!$G$2:$H$8,2,TRUE)*AL$2</f>
        <v>0.1</v>
      </c>
      <c r="AM122" s="28" t="e">
        <f>VLOOKUP(AB122,score!$Y$2:$Z$8,2,TRUE)*AM$2</f>
        <v>#DIV/0!</v>
      </c>
      <c r="AN122" s="28" t="e">
        <f>VLOOKUP(AE122,score!$AE$2:$AF$8,2,TRUE)*AN$2</f>
        <v>#DIV/0!</v>
      </c>
      <c r="AO122" s="28">
        <f>VLOOKUP(O122,score!$C$2:$D$8,2,TRUE)*AO$2</f>
        <v>0.1</v>
      </c>
      <c r="AP122" s="28">
        <f>VLOOKUP(R122,score!$I$2:$J$8,2,TRUE)*AP$2</f>
        <v>0.1</v>
      </c>
      <c r="AQ122" s="28" t="e">
        <f>VLOOKUP(P122,score!$E$2:$F$8,2,FALSE)*AQ$2</f>
        <v>#N/A</v>
      </c>
      <c r="AR122" s="28">
        <f>VLOOKUP(U122,score!$O$2:$P$8,2,TRUE)*AR$2</f>
        <v>0</v>
      </c>
      <c r="AS122" s="28">
        <f>VLOOKUP(V122,score!$Q$2:$R$8,2,TRUE)*AS$2</f>
        <v>0</v>
      </c>
      <c r="AT122" s="28" t="e">
        <f>VLOOKUP(W122,score!$S$2:$T$8,2,FALSE)*AT$2</f>
        <v>#N/A</v>
      </c>
      <c r="AU122" s="28" t="e">
        <f>VLOOKUP(X122,score!$U$2:$V$4,2,FALSE)*AU$2</f>
        <v>#N/A</v>
      </c>
      <c r="AV122" s="28" t="e">
        <f>VLOOKUP(AF122,score!$AG$2:$AH$8,2,TRUE)*AV$2</f>
        <v>#DIV/0!</v>
      </c>
      <c r="AW122" s="28" t="e">
        <f>VLOOKUP(Y122,score!$W$2:$X$8,2,FALSE)*AW$2</f>
        <v>#N/A</v>
      </c>
      <c r="AX122" s="28" t="e">
        <f>VLOOKUP(AC122,score!$AA$2:$AB$8,2,TRUE)*AX$2</f>
        <v>#DIV/0!</v>
      </c>
      <c r="AY122" s="28" t="e">
        <f>VLOOKUP(AD122,score!$AC$2:$AD$8,2,TRUE)*AY$2</f>
        <v>#DIV/0!</v>
      </c>
      <c r="AZ122" s="28">
        <f>VLOOKUP(N122,score!$A$2:$B$8,2,TRUE)*AZ$2</f>
        <v>0.1</v>
      </c>
      <c r="BA122" s="29" t="e">
        <f t="shared" si="17"/>
        <v>#DIV/0!</v>
      </c>
      <c r="BB122" s="29" t="e">
        <f>VLOOKUP(BA122,score!$AJ$2:$AK$7,2,TRUE)</f>
        <v>#DIV/0!</v>
      </c>
    </row>
    <row r="123" spans="1:54" x14ac:dyDescent="0.3">
      <c r="A123" s="10"/>
      <c r="B123" s="11"/>
      <c r="C123" s="12"/>
      <c r="D123" s="14"/>
      <c r="E123" s="12"/>
      <c r="F123" s="14"/>
      <c r="G123" s="14"/>
      <c r="H123" s="14"/>
      <c r="I123" s="14"/>
      <c r="J123" s="14"/>
      <c r="K123" s="14"/>
      <c r="L123" s="14"/>
      <c r="M123" s="14"/>
      <c r="N123" s="13"/>
      <c r="O123" s="13"/>
      <c r="P123" s="12"/>
      <c r="Q123" s="12"/>
      <c r="R123" s="12"/>
      <c r="S123" s="12"/>
      <c r="T123" s="12"/>
      <c r="U123" s="12"/>
      <c r="V123" s="12"/>
      <c r="W123" s="17"/>
      <c r="X123" s="17"/>
      <c r="Y123" s="15"/>
      <c r="Z123" s="14"/>
      <c r="AA123" s="43" t="e">
        <f t="shared" si="9"/>
        <v>#DIV/0!</v>
      </c>
      <c r="AB123" s="21" t="e">
        <f t="shared" si="10"/>
        <v>#DIV/0!</v>
      </c>
      <c r="AC123" s="21" t="e">
        <f t="shared" si="11"/>
        <v>#DIV/0!</v>
      </c>
      <c r="AD123" s="21" t="e">
        <f t="shared" si="12"/>
        <v>#DIV/0!</v>
      </c>
      <c r="AE123" s="21" t="e">
        <f t="shared" si="13"/>
        <v>#DIV/0!</v>
      </c>
      <c r="AF123" s="21" t="e">
        <f t="shared" si="16"/>
        <v>#DIV/0!</v>
      </c>
      <c r="AG123" s="20">
        <f>VLOOKUP(S123,'tabla ingresos'!$A$3:$D$15,4,FALSE)</f>
        <v>0</v>
      </c>
      <c r="AH123" s="20">
        <f t="shared" si="14"/>
        <v>0</v>
      </c>
      <c r="AI123" s="20">
        <f t="shared" si="15"/>
        <v>0</v>
      </c>
      <c r="AJ123" s="28" t="e">
        <f>VLOOKUP(AA123,score!$K$2:$L$8,2,TRUE)*AJ$2</f>
        <v>#DIV/0!</v>
      </c>
      <c r="AK123" s="28">
        <f>VLOOKUP(T123,score!$M$2:$N$8,2,FALSE)*AK$2</f>
        <v>0</v>
      </c>
      <c r="AL123" s="28">
        <f>VLOOKUP(Q123,score!$G$2:$H$8,2,TRUE)*AL$2</f>
        <v>0.1</v>
      </c>
      <c r="AM123" s="28" t="e">
        <f>VLOOKUP(AB123,score!$Y$2:$Z$8,2,TRUE)*AM$2</f>
        <v>#DIV/0!</v>
      </c>
      <c r="AN123" s="28" t="e">
        <f>VLOOKUP(AE123,score!$AE$2:$AF$8,2,TRUE)*AN$2</f>
        <v>#DIV/0!</v>
      </c>
      <c r="AO123" s="28">
        <f>VLOOKUP(O123,score!$C$2:$D$8,2,TRUE)*AO$2</f>
        <v>0.1</v>
      </c>
      <c r="AP123" s="28">
        <f>VLOOKUP(R123,score!$I$2:$J$8,2,TRUE)*AP$2</f>
        <v>0.1</v>
      </c>
      <c r="AQ123" s="28" t="e">
        <f>VLOOKUP(P123,score!$E$2:$F$8,2,FALSE)*AQ$2</f>
        <v>#N/A</v>
      </c>
      <c r="AR123" s="28">
        <f>VLOOKUP(U123,score!$O$2:$P$8,2,TRUE)*AR$2</f>
        <v>0</v>
      </c>
      <c r="AS123" s="28">
        <f>VLOOKUP(V123,score!$Q$2:$R$8,2,TRUE)*AS$2</f>
        <v>0</v>
      </c>
      <c r="AT123" s="28" t="e">
        <f>VLOOKUP(W123,score!$S$2:$T$8,2,FALSE)*AT$2</f>
        <v>#N/A</v>
      </c>
      <c r="AU123" s="28" t="e">
        <f>VLOOKUP(X123,score!$U$2:$V$4,2,FALSE)*AU$2</f>
        <v>#N/A</v>
      </c>
      <c r="AV123" s="28" t="e">
        <f>VLOOKUP(AF123,score!$AG$2:$AH$8,2,TRUE)*AV$2</f>
        <v>#DIV/0!</v>
      </c>
      <c r="AW123" s="28" t="e">
        <f>VLOOKUP(Y123,score!$W$2:$X$8,2,FALSE)*AW$2</f>
        <v>#N/A</v>
      </c>
      <c r="AX123" s="28" t="e">
        <f>VLOOKUP(AC123,score!$AA$2:$AB$8,2,TRUE)*AX$2</f>
        <v>#DIV/0!</v>
      </c>
      <c r="AY123" s="28" t="e">
        <f>VLOOKUP(AD123,score!$AC$2:$AD$8,2,TRUE)*AY$2</f>
        <v>#DIV/0!</v>
      </c>
      <c r="AZ123" s="28">
        <f>VLOOKUP(N123,score!$A$2:$B$8,2,TRUE)*AZ$2</f>
        <v>0.1</v>
      </c>
      <c r="BA123" s="29" t="e">
        <f t="shared" si="17"/>
        <v>#DIV/0!</v>
      </c>
      <c r="BB123" s="29" t="e">
        <f>VLOOKUP(BA123,score!$AJ$2:$AK$7,2,TRUE)</f>
        <v>#DIV/0!</v>
      </c>
    </row>
    <row r="124" spans="1:54" x14ac:dyDescent="0.3">
      <c r="A124" s="10"/>
      <c r="B124" s="11"/>
      <c r="C124" s="12"/>
      <c r="D124" s="14"/>
      <c r="E124" s="12"/>
      <c r="F124" s="14"/>
      <c r="G124" s="14"/>
      <c r="H124" s="14"/>
      <c r="I124" s="14"/>
      <c r="J124" s="14"/>
      <c r="K124" s="14"/>
      <c r="L124" s="14"/>
      <c r="M124" s="14"/>
      <c r="N124" s="13"/>
      <c r="O124" s="13"/>
      <c r="P124" s="12"/>
      <c r="Q124" s="12"/>
      <c r="R124" s="12"/>
      <c r="S124" s="12"/>
      <c r="T124" s="12"/>
      <c r="U124" s="12"/>
      <c r="V124" s="12"/>
      <c r="W124" s="17"/>
      <c r="X124" s="17"/>
      <c r="Y124" s="15"/>
      <c r="Z124" s="14"/>
      <c r="AA124" s="43" t="e">
        <f t="shared" si="9"/>
        <v>#DIV/0!</v>
      </c>
      <c r="AB124" s="21" t="e">
        <f t="shared" si="10"/>
        <v>#DIV/0!</v>
      </c>
      <c r="AC124" s="21" t="e">
        <f t="shared" si="11"/>
        <v>#DIV/0!</v>
      </c>
      <c r="AD124" s="21" t="e">
        <f t="shared" si="12"/>
        <v>#DIV/0!</v>
      </c>
      <c r="AE124" s="21" t="e">
        <f t="shared" si="13"/>
        <v>#DIV/0!</v>
      </c>
      <c r="AF124" s="21" t="e">
        <f t="shared" si="16"/>
        <v>#DIV/0!</v>
      </c>
      <c r="AG124" s="20">
        <f>VLOOKUP(S124,'tabla ingresos'!$A$3:$D$15,4,FALSE)</f>
        <v>0</v>
      </c>
      <c r="AH124" s="20">
        <f t="shared" si="14"/>
        <v>0</v>
      </c>
      <c r="AI124" s="20">
        <f t="shared" si="15"/>
        <v>0</v>
      </c>
      <c r="AJ124" s="28" t="e">
        <f>VLOOKUP(AA124,score!$K$2:$L$8,2,TRUE)*AJ$2</f>
        <v>#DIV/0!</v>
      </c>
      <c r="AK124" s="28">
        <f>VLOOKUP(T124,score!$M$2:$N$8,2,FALSE)*AK$2</f>
        <v>0</v>
      </c>
      <c r="AL124" s="28">
        <f>VLOOKUP(Q124,score!$G$2:$H$8,2,TRUE)*AL$2</f>
        <v>0.1</v>
      </c>
      <c r="AM124" s="28" t="e">
        <f>VLOOKUP(AB124,score!$Y$2:$Z$8,2,TRUE)*AM$2</f>
        <v>#DIV/0!</v>
      </c>
      <c r="AN124" s="28" t="e">
        <f>VLOOKUP(AE124,score!$AE$2:$AF$8,2,TRUE)*AN$2</f>
        <v>#DIV/0!</v>
      </c>
      <c r="AO124" s="28">
        <f>VLOOKUP(O124,score!$C$2:$D$8,2,TRUE)*AO$2</f>
        <v>0.1</v>
      </c>
      <c r="AP124" s="28">
        <f>VLOOKUP(R124,score!$I$2:$J$8,2,TRUE)*AP$2</f>
        <v>0.1</v>
      </c>
      <c r="AQ124" s="28" t="e">
        <f>VLOOKUP(P124,score!$E$2:$F$8,2,FALSE)*AQ$2</f>
        <v>#N/A</v>
      </c>
      <c r="AR124" s="28">
        <f>VLOOKUP(U124,score!$O$2:$P$8,2,TRUE)*AR$2</f>
        <v>0</v>
      </c>
      <c r="AS124" s="28">
        <f>VLOOKUP(V124,score!$Q$2:$R$8,2,TRUE)*AS$2</f>
        <v>0</v>
      </c>
      <c r="AT124" s="28" t="e">
        <f>VLOOKUP(W124,score!$S$2:$T$8,2,FALSE)*AT$2</f>
        <v>#N/A</v>
      </c>
      <c r="AU124" s="28" t="e">
        <f>VLOOKUP(X124,score!$U$2:$V$4,2,FALSE)*AU$2</f>
        <v>#N/A</v>
      </c>
      <c r="AV124" s="28" t="e">
        <f>VLOOKUP(AF124,score!$AG$2:$AH$8,2,TRUE)*AV$2</f>
        <v>#DIV/0!</v>
      </c>
      <c r="AW124" s="28" t="e">
        <f>VLOOKUP(Y124,score!$W$2:$X$8,2,FALSE)*AW$2</f>
        <v>#N/A</v>
      </c>
      <c r="AX124" s="28" t="e">
        <f>VLOOKUP(AC124,score!$AA$2:$AB$8,2,TRUE)*AX$2</f>
        <v>#DIV/0!</v>
      </c>
      <c r="AY124" s="28" t="e">
        <f>VLOOKUP(AD124,score!$AC$2:$AD$8,2,TRUE)*AY$2</f>
        <v>#DIV/0!</v>
      </c>
      <c r="AZ124" s="28">
        <f>VLOOKUP(N124,score!$A$2:$B$8,2,TRUE)*AZ$2</f>
        <v>0.1</v>
      </c>
      <c r="BA124" s="29" t="e">
        <f t="shared" si="17"/>
        <v>#DIV/0!</v>
      </c>
      <c r="BB124" s="29" t="e">
        <f>VLOOKUP(BA124,score!$AJ$2:$AK$7,2,TRUE)</f>
        <v>#DIV/0!</v>
      </c>
    </row>
    <row r="125" spans="1:54" x14ac:dyDescent="0.3">
      <c r="A125" s="10"/>
      <c r="B125" s="11"/>
      <c r="C125" s="12"/>
      <c r="D125" s="14"/>
      <c r="E125" s="12"/>
      <c r="F125" s="14"/>
      <c r="G125" s="14"/>
      <c r="H125" s="14"/>
      <c r="I125" s="14"/>
      <c r="J125" s="14"/>
      <c r="K125" s="14"/>
      <c r="L125" s="14"/>
      <c r="M125" s="14"/>
      <c r="N125" s="13"/>
      <c r="O125" s="13"/>
      <c r="P125" s="12"/>
      <c r="Q125" s="12"/>
      <c r="R125" s="12"/>
      <c r="S125" s="12"/>
      <c r="T125" s="12"/>
      <c r="U125" s="12"/>
      <c r="V125" s="12"/>
      <c r="W125" s="17"/>
      <c r="X125" s="17"/>
      <c r="Y125" s="15"/>
      <c r="Z125" s="14"/>
      <c r="AA125" s="43" t="e">
        <f t="shared" si="9"/>
        <v>#DIV/0!</v>
      </c>
      <c r="AB125" s="21" t="e">
        <f t="shared" si="10"/>
        <v>#DIV/0!</v>
      </c>
      <c r="AC125" s="21" t="e">
        <f t="shared" si="11"/>
        <v>#DIV/0!</v>
      </c>
      <c r="AD125" s="21" t="e">
        <f t="shared" si="12"/>
        <v>#DIV/0!</v>
      </c>
      <c r="AE125" s="21" t="e">
        <f t="shared" si="13"/>
        <v>#DIV/0!</v>
      </c>
      <c r="AF125" s="21" t="e">
        <f t="shared" si="16"/>
        <v>#DIV/0!</v>
      </c>
      <c r="AG125" s="20">
        <f>VLOOKUP(S125,'tabla ingresos'!$A$3:$D$15,4,FALSE)</f>
        <v>0</v>
      </c>
      <c r="AH125" s="20">
        <f t="shared" si="14"/>
        <v>0</v>
      </c>
      <c r="AI125" s="20">
        <f t="shared" si="15"/>
        <v>0</v>
      </c>
      <c r="AJ125" s="28" t="e">
        <f>VLOOKUP(AA125,score!$K$2:$L$8,2,TRUE)*AJ$2</f>
        <v>#DIV/0!</v>
      </c>
      <c r="AK125" s="28">
        <f>VLOOKUP(T125,score!$M$2:$N$8,2,FALSE)*AK$2</f>
        <v>0</v>
      </c>
      <c r="AL125" s="28">
        <f>VLOOKUP(Q125,score!$G$2:$H$8,2,TRUE)*AL$2</f>
        <v>0.1</v>
      </c>
      <c r="AM125" s="28" t="e">
        <f>VLOOKUP(AB125,score!$Y$2:$Z$8,2,TRUE)*AM$2</f>
        <v>#DIV/0!</v>
      </c>
      <c r="AN125" s="28" t="e">
        <f>VLOOKUP(AE125,score!$AE$2:$AF$8,2,TRUE)*AN$2</f>
        <v>#DIV/0!</v>
      </c>
      <c r="AO125" s="28">
        <f>VLOOKUP(O125,score!$C$2:$D$8,2,TRUE)*AO$2</f>
        <v>0.1</v>
      </c>
      <c r="AP125" s="28">
        <f>VLOOKUP(R125,score!$I$2:$J$8,2,TRUE)*AP$2</f>
        <v>0.1</v>
      </c>
      <c r="AQ125" s="28" t="e">
        <f>VLOOKUP(P125,score!$E$2:$F$8,2,FALSE)*AQ$2</f>
        <v>#N/A</v>
      </c>
      <c r="AR125" s="28">
        <f>VLOOKUP(U125,score!$O$2:$P$8,2,TRUE)*AR$2</f>
        <v>0</v>
      </c>
      <c r="AS125" s="28">
        <f>VLOOKUP(V125,score!$Q$2:$R$8,2,TRUE)*AS$2</f>
        <v>0</v>
      </c>
      <c r="AT125" s="28" t="e">
        <f>VLOOKUP(W125,score!$S$2:$T$8,2,FALSE)*AT$2</f>
        <v>#N/A</v>
      </c>
      <c r="AU125" s="28" t="e">
        <f>VLOOKUP(X125,score!$U$2:$V$4,2,FALSE)*AU$2</f>
        <v>#N/A</v>
      </c>
      <c r="AV125" s="28" t="e">
        <f>VLOOKUP(AF125,score!$AG$2:$AH$8,2,TRUE)*AV$2</f>
        <v>#DIV/0!</v>
      </c>
      <c r="AW125" s="28" t="e">
        <f>VLOOKUP(Y125,score!$W$2:$X$8,2,FALSE)*AW$2</f>
        <v>#N/A</v>
      </c>
      <c r="AX125" s="28" t="e">
        <f>VLOOKUP(AC125,score!$AA$2:$AB$8,2,TRUE)*AX$2</f>
        <v>#DIV/0!</v>
      </c>
      <c r="AY125" s="28" t="e">
        <f>VLOOKUP(AD125,score!$AC$2:$AD$8,2,TRUE)*AY$2</f>
        <v>#DIV/0!</v>
      </c>
      <c r="AZ125" s="28">
        <f>VLOOKUP(N125,score!$A$2:$B$8,2,TRUE)*AZ$2</f>
        <v>0.1</v>
      </c>
      <c r="BA125" s="29" t="e">
        <f t="shared" si="17"/>
        <v>#DIV/0!</v>
      </c>
      <c r="BB125" s="29" t="e">
        <f>VLOOKUP(BA125,score!$AJ$2:$AK$7,2,TRUE)</f>
        <v>#DIV/0!</v>
      </c>
    </row>
    <row r="126" spans="1:54" x14ac:dyDescent="0.3">
      <c r="A126" s="10"/>
      <c r="B126" s="11"/>
      <c r="C126" s="12"/>
      <c r="D126" s="14"/>
      <c r="E126" s="12"/>
      <c r="F126" s="14"/>
      <c r="G126" s="14"/>
      <c r="H126" s="14"/>
      <c r="I126" s="14"/>
      <c r="J126" s="14"/>
      <c r="K126" s="14"/>
      <c r="L126" s="14"/>
      <c r="M126" s="14"/>
      <c r="N126" s="13"/>
      <c r="O126" s="13"/>
      <c r="P126" s="12"/>
      <c r="Q126" s="12"/>
      <c r="R126" s="12"/>
      <c r="S126" s="12"/>
      <c r="T126" s="12"/>
      <c r="U126" s="12"/>
      <c r="V126" s="12"/>
      <c r="W126" s="17"/>
      <c r="X126" s="17"/>
      <c r="Y126" s="15"/>
      <c r="Z126" s="14"/>
      <c r="AA126" s="43" t="e">
        <f t="shared" si="9"/>
        <v>#DIV/0!</v>
      </c>
      <c r="AB126" s="21" t="e">
        <f t="shared" si="10"/>
        <v>#DIV/0!</v>
      </c>
      <c r="AC126" s="21" t="e">
        <f t="shared" si="11"/>
        <v>#DIV/0!</v>
      </c>
      <c r="AD126" s="21" t="e">
        <f t="shared" si="12"/>
        <v>#DIV/0!</v>
      </c>
      <c r="AE126" s="21" t="e">
        <f t="shared" si="13"/>
        <v>#DIV/0!</v>
      </c>
      <c r="AF126" s="21" t="e">
        <f t="shared" si="16"/>
        <v>#DIV/0!</v>
      </c>
      <c r="AG126" s="20">
        <f>VLOOKUP(S126,'tabla ingresos'!$A$3:$D$15,4,FALSE)</f>
        <v>0</v>
      </c>
      <c r="AH126" s="20">
        <f t="shared" si="14"/>
        <v>0</v>
      </c>
      <c r="AI126" s="20">
        <f t="shared" si="15"/>
        <v>0</v>
      </c>
      <c r="AJ126" s="28" t="e">
        <f>VLOOKUP(AA126,score!$K$2:$L$8,2,TRUE)*AJ$2</f>
        <v>#DIV/0!</v>
      </c>
      <c r="AK126" s="28">
        <f>VLOOKUP(T126,score!$M$2:$N$8,2,FALSE)*AK$2</f>
        <v>0</v>
      </c>
      <c r="AL126" s="28">
        <f>VLOOKUP(Q126,score!$G$2:$H$8,2,TRUE)*AL$2</f>
        <v>0.1</v>
      </c>
      <c r="AM126" s="28" t="e">
        <f>VLOOKUP(AB126,score!$Y$2:$Z$8,2,TRUE)*AM$2</f>
        <v>#DIV/0!</v>
      </c>
      <c r="AN126" s="28" t="e">
        <f>VLOOKUP(AE126,score!$AE$2:$AF$8,2,TRUE)*AN$2</f>
        <v>#DIV/0!</v>
      </c>
      <c r="AO126" s="28">
        <f>VLOOKUP(O126,score!$C$2:$D$8,2,TRUE)*AO$2</f>
        <v>0.1</v>
      </c>
      <c r="AP126" s="28">
        <f>VLOOKUP(R126,score!$I$2:$J$8,2,TRUE)*AP$2</f>
        <v>0.1</v>
      </c>
      <c r="AQ126" s="28" t="e">
        <f>VLOOKUP(P126,score!$E$2:$F$8,2,FALSE)*AQ$2</f>
        <v>#N/A</v>
      </c>
      <c r="AR126" s="28">
        <f>VLOOKUP(U126,score!$O$2:$P$8,2,TRUE)*AR$2</f>
        <v>0</v>
      </c>
      <c r="AS126" s="28">
        <f>VLOOKUP(V126,score!$Q$2:$R$8,2,TRUE)*AS$2</f>
        <v>0</v>
      </c>
      <c r="AT126" s="28" t="e">
        <f>VLOOKUP(W126,score!$S$2:$T$8,2,FALSE)*AT$2</f>
        <v>#N/A</v>
      </c>
      <c r="AU126" s="28" t="e">
        <f>VLOOKUP(X126,score!$U$2:$V$4,2,FALSE)*AU$2</f>
        <v>#N/A</v>
      </c>
      <c r="AV126" s="28" t="e">
        <f>VLOOKUP(AF126,score!$AG$2:$AH$8,2,TRUE)*AV$2</f>
        <v>#DIV/0!</v>
      </c>
      <c r="AW126" s="28" t="e">
        <f>VLOOKUP(Y126,score!$W$2:$X$8,2,FALSE)*AW$2</f>
        <v>#N/A</v>
      </c>
      <c r="AX126" s="28" t="e">
        <f>VLOOKUP(AC126,score!$AA$2:$AB$8,2,TRUE)*AX$2</f>
        <v>#DIV/0!</v>
      </c>
      <c r="AY126" s="28" t="e">
        <f>VLOOKUP(AD126,score!$AC$2:$AD$8,2,TRUE)*AY$2</f>
        <v>#DIV/0!</v>
      </c>
      <c r="AZ126" s="28">
        <f>VLOOKUP(N126,score!$A$2:$B$8,2,TRUE)*AZ$2</f>
        <v>0.1</v>
      </c>
      <c r="BA126" s="29" t="e">
        <f t="shared" si="17"/>
        <v>#DIV/0!</v>
      </c>
      <c r="BB126" s="29" t="e">
        <f>VLOOKUP(BA126,score!$AJ$2:$AK$7,2,TRUE)</f>
        <v>#DIV/0!</v>
      </c>
    </row>
    <row r="127" spans="1:54" x14ac:dyDescent="0.3">
      <c r="A127" s="10"/>
      <c r="B127" s="11"/>
      <c r="C127" s="12"/>
      <c r="D127" s="14"/>
      <c r="E127" s="12"/>
      <c r="F127" s="14"/>
      <c r="G127" s="14"/>
      <c r="H127" s="14"/>
      <c r="I127" s="14"/>
      <c r="J127" s="14"/>
      <c r="K127" s="14"/>
      <c r="L127" s="14"/>
      <c r="M127" s="14"/>
      <c r="N127" s="13"/>
      <c r="O127" s="13"/>
      <c r="P127" s="12"/>
      <c r="Q127" s="12"/>
      <c r="R127" s="12"/>
      <c r="S127" s="12"/>
      <c r="T127" s="12"/>
      <c r="U127" s="12"/>
      <c r="V127" s="12"/>
      <c r="W127" s="17"/>
      <c r="X127" s="17"/>
      <c r="Y127" s="15"/>
      <c r="Z127" s="14"/>
      <c r="AA127" s="43" t="e">
        <f t="shared" si="9"/>
        <v>#DIV/0!</v>
      </c>
      <c r="AB127" s="21" t="e">
        <f t="shared" si="10"/>
        <v>#DIV/0!</v>
      </c>
      <c r="AC127" s="21" t="e">
        <f t="shared" si="11"/>
        <v>#DIV/0!</v>
      </c>
      <c r="AD127" s="21" t="e">
        <f t="shared" si="12"/>
        <v>#DIV/0!</v>
      </c>
      <c r="AE127" s="21" t="e">
        <f t="shared" si="13"/>
        <v>#DIV/0!</v>
      </c>
      <c r="AF127" s="21" t="e">
        <f t="shared" si="16"/>
        <v>#DIV/0!</v>
      </c>
      <c r="AG127" s="20">
        <f>VLOOKUP(S127,'tabla ingresos'!$A$3:$D$15,4,FALSE)</f>
        <v>0</v>
      </c>
      <c r="AH127" s="20">
        <f t="shared" si="14"/>
        <v>0</v>
      </c>
      <c r="AI127" s="20">
        <f t="shared" si="15"/>
        <v>0</v>
      </c>
      <c r="AJ127" s="28" t="e">
        <f>VLOOKUP(AA127,score!$K$2:$L$8,2,TRUE)*AJ$2</f>
        <v>#DIV/0!</v>
      </c>
      <c r="AK127" s="28">
        <f>VLOOKUP(T127,score!$M$2:$N$8,2,FALSE)*AK$2</f>
        <v>0</v>
      </c>
      <c r="AL127" s="28">
        <f>VLOOKUP(Q127,score!$G$2:$H$8,2,TRUE)*AL$2</f>
        <v>0.1</v>
      </c>
      <c r="AM127" s="28" t="e">
        <f>VLOOKUP(AB127,score!$Y$2:$Z$8,2,TRUE)*AM$2</f>
        <v>#DIV/0!</v>
      </c>
      <c r="AN127" s="28" t="e">
        <f>VLOOKUP(AE127,score!$AE$2:$AF$8,2,TRUE)*AN$2</f>
        <v>#DIV/0!</v>
      </c>
      <c r="AO127" s="28">
        <f>VLOOKUP(O127,score!$C$2:$D$8,2,TRUE)*AO$2</f>
        <v>0.1</v>
      </c>
      <c r="AP127" s="28">
        <f>VLOOKUP(R127,score!$I$2:$J$8,2,TRUE)*AP$2</f>
        <v>0.1</v>
      </c>
      <c r="AQ127" s="28" t="e">
        <f>VLOOKUP(P127,score!$E$2:$F$8,2,FALSE)*AQ$2</f>
        <v>#N/A</v>
      </c>
      <c r="AR127" s="28">
        <f>VLOOKUP(U127,score!$O$2:$P$8,2,TRUE)*AR$2</f>
        <v>0</v>
      </c>
      <c r="AS127" s="28">
        <f>VLOOKUP(V127,score!$Q$2:$R$8,2,TRUE)*AS$2</f>
        <v>0</v>
      </c>
      <c r="AT127" s="28" t="e">
        <f>VLOOKUP(W127,score!$S$2:$T$8,2,FALSE)*AT$2</f>
        <v>#N/A</v>
      </c>
      <c r="AU127" s="28" t="e">
        <f>VLOOKUP(X127,score!$U$2:$V$4,2,FALSE)*AU$2</f>
        <v>#N/A</v>
      </c>
      <c r="AV127" s="28" t="e">
        <f>VLOOKUP(AF127,score!$AG$2:$AH$8,2,TRUE)*AV$2</f>
        <v>#DIV/0!</v>
      </c>
      <c r="AW127" s="28" t="e">
        <f>VLOOKUP(Y127,score!$W$2:$X$8,2,FALSE)*AW$2</f>
        <v>#N/A</v>
      </c>
      <c r="AX127" s="28" t="e">
        <f>VLOOKUP(AC127,score!$AA$2:$AB$8,2,TRUE)*AX$2</f>
        <v>#DIV/0!</v>
      </c>
      <c r="AY127" s="28" t="e">
        <f>VLOOKUP(AD127,score!$AC$2:$AD$8,2,TRUE)*AY$2</f>
        <v>#DIV/0!</v>
      </c>
      <c r="AZ127" s="28">
        <f>VLOOKUP(N127,score!$A$2:$B$8,2,TRUE)*AZ$2</f>
        <v>0.1</v>
      </c>
      <c r="BA127" s="29" t="e">
        <f t="shared" si="17"/>
        <v>#DIV/0!</v>
      </c>
      <c r="BB127" s="29" t="e">
        <f>VLOOKUP(BA127,score!$AJ$2:$AK$7,2,TRUE)</f>
        <v>#DIV/0!</v>
      </c>
    </row>
    <row r="128" spans="1:54" x14ac:dyDescent="0.3">
      <c r="A128" s="10"/>
      <c r="B128" s="11"/>
      <c r="C128" s="12"/>
      <c r="D128" s="14"/>
      <c r="E128" s="12"/>
      <c r="F128" s="14"/>
      <c r="G128" s="14"/>
      <c r="H128" s="14"/>
      <c r="I128" s="14"/>
      <c r="J128" s="14"/>
      <c r="K128" s="14"/>
      <c r="L128" s="14"/>
      <c r="M128" s="14"/>
      <c r="N128" s="13"/>
      <c r="O128" s="13"/>
      <c r="P128" s="12"/>
      <c r="Q128" s="12"/>
      <c r="R128" s="12"/>
      <c r="S128" s="12"/>
      <c r="T128" s="12"/>
      <c r="U128" s="12"/>
      <c r="V128" s="12"/>
      <c r="W128" s="17"/>
      <c r="X128" s="17"/>
      <c r="Y128" s="15"/>
      <c r="Z128" s="14"/>
      <c r="AA128" s="43" t="e">
        <f t="shared" si="9"/>
        <v>#DIV/0!</v>
      </c>
      <c r="AB128" s="21" t="e">
        <f t="shared" si="10"/>
        <v>#DIV/0!</v>
      </c>
      <c r="AC128" s="21" t="e">
        <f t="shared" si="11"/>
        <v>#DIV/0!</v>
      </c>
      <c r="AD128" s="21" t="e">
        <f t="shared" si="12"/>
        <v>#DIV/0!</v>
      </c>
      <c r="AE128" s="21" t="e">
        <f t="shared" si="13"/>
        <v>#DIV/0!</v>
      </c>
      <c r="AF128" s="21" t="e">
        <f t="shared" si="16"/>
        <v>#DIV/0!</v>
      </c>
      <c r="AG128" s="20">
        <f>VLOOKUP(S128,'tabla ingresos'!$A$3:$D$15,4,FALSE)</f>
        <v>0</v>
      </c>
      <c r="AH128" s="20">
        <f t="shared" si="14"/>
        <v>0</v>
      </c>
      <c r="AI128" s="20">
        <f t="shared" si="15"/>
        <v>0</v>
      </c>
      <c r="AJ128" s="28" t="e">
        <f>VLOOKUP(AA128,score!$K$2:$L$8,2,TRUE)*AJ$2</f>
        <v>#DIV/0!</v>
      </c>
      <c r="AK128" s="28">
        <f>VLOOKUP(T128,score!$M$2:$N$8,2,FALSE)*AK$2</f>
        <v>0</v>
      </c>
      <c r="AL128" s="28">
        <f>VLOOKUP(Q128,score!$G$2:$H$8,2,TRUE)*AL$2</f>
        <v>0.1</v>
      </c>
      <c r="AM128" s="28" t="e">
        <f>VLOOKUP(AB128,score!$Y$2:$Z$8,2,TRUE)*AM$2</f>
        <v>#DIV/0!</v>
      </c>
      <c r="AN128" s="28" t="e">
        <f>VLOOKUP(AE128,score!$AE$2:$AF$8,2,TRUE)*AN$2</f>
        <v>#DIV/0!</v>
      </c>
      <c r="AO128" s="28">
        <f>VLOOKUP(O128,score!$C$2:$D$8,2,TRUE)*AO$2</f>
        <v>0.1</v>
      </c>
      <c r="AP128" s="28">
        <f>VLOOKUP(R128,score!$I$2:$J$8,2,TRUE)*AP$2</f>
        <v>0.1</v>
      </c>
      <c r="AQ128" s="28" t="e">
        <f>VLOOKUP(P128,score!$E$2:$F$8,2,FALSE)*AQ$2</f>
        <v>#N/A</v>
      </c>
      <c r="AR128" s="28">
        <f>VLOOKUP(U128,score!$O$2:$P$8,2,TRUE)*AR$2</f>
        <v>0</v>
      </c>
      <c r="AS128" s="28">
        <f>VLOOKUP(V128,score!$Q$2:$R$8,2,TRUE)*AS$2</f>
        <v>0</v>
      </c>
      <c r="AT128" s="28" t="e">
        <f>VLOOKUP(W128,score!$S$2:$T$8,2,FALSE)*AT$2</f>
        <v>#N/A</v>
      </c>
      <c r="AU128" s="28" t="e">
        <f>VLOOKUP(X128,score!$U$2:$V$4,2,FALSE)*AU$2</f>
        <v>#N/A</v>
      </c>
      <c r="AV128" s="28" t="e">
        <f>VLOOKUP(AF128,score!$AG$2:$AH$8,2,TRUE)*AV$2</f>
        <v>#DIV/0!</v>
      </c>
      <c r="AW128" s="28" t="e">
        <f>VLOOKUP(Y128,score!$W$2:$X$8,2,FALSE)*AW$2</f>
        <v>#N/A</v>
      </c>
      <c r="AX128" s="28" t="e">
        <f>VLOOKUP(AC128,score!$AA$2:$AB$8,2,TRUE)*AX$2</f>
        <v>#DIV/0!</v>
      </c>
      <c r="AY128" s="28" t="e">
        <f>VLOOKUP(AD128,score!$AC$2:$AD$8,2,TRUE)*AY$2</f>
        <v>#DIV/0!</v>
      </c>
      <c r="AZ128" s="28">
        <f>VLOOKUP(N128,score!$A$2:$B$8,2,TRUE)*AZ$2</f>
        <v>0.1</v>
      </c>
      <c r="BA128" s="29" t="e">
        <f t="shared" si="17"/>
        <v>#DIV/0!</v>
      </c>
      <c r="BB128" s="29" t="e">
        <f>VLOOKUP(BA128,score!$AJ$2:$AK$7,2,TRUE)</f>
        <v>#DIV/0!</v>
      </c>
    </row>
    <row r="129" spans="1:54" x14ac:dyDescent="0.3">
      <c r="A129" s="10"/>
      <c r="B129" s="11"/>
      <c r="C129" s="12"/>
      <c r="D129" s="14"/>
      <c r="E129" s="12"/>
      <c r="F129" s="14"/>
      <c r="G129" s="14"/>
      <c r="H129" s="14"/>
      <c r="I129" s="14"/>
      <c r="J129" s="14"/>
      <c r="K129" s="14"/>
      <c r="L129" s="14"/>
      <c r="M129" s="14"/>
      <c r="N129" s="13"/>
      <c r="O129" s="13"/>
      <c r="P129" s="12"/>
      <c r="Q129" s="12"/>
      <c r="R129" s="12"/>
      <c r="S129" s="12"/>
      <c r="T129" s="12"/>
      <c r="U129" s="12"/>
      <c r="V129" s="12"/>
      <c r="W129" s="17"/>
      <c r="X129" s="17"/>
      <c r="Y129" s="15"/>
      <c r="Z129" s="14"/>
      <c r="AA129" s="43" t="e">
        <f t="shared" si="9"/>
        <v>#DIV/0!</v>
      </c>
      <c r="AB129" s="21" t="e">
        <f t="shared" si="10"/>
        <v>#DIV/0!</v>
      </c>
      <c r="AC129" s="21" t="e">
        <f t="shared" si="11"/>
        <v>#DIV/0!</v>
      </c>
      <c r="AD129" s="21" t="e">
        <f t="shared" si="12"/>
        <v>#DIV/0!</v>
      </c>
      <c r="AE129" s="21" t="e">
        <f t="shared" si="13"/>
        <v>#DIV/0!</v>
      </c>
      <c r="AF129" s="21" t="e">
        <f t="shared" si="16"/>
        <v>#DIV/0!</v>
      </c>
      <c r="AG129" s="20">
        <f>VLOOKUP(S129,'tabla ingresos'!$A$3:$D$15,4,FALSE)</f>
        <v>0</v>
      </c>
      <c r="AH129" s="20">
        <f t="shared" si="14"/>
        <v>0</v>
      </c>
      <c r="AI129" s="20">
        <f t="shared" si="15"/>
        <v>0</v>
      </c>
      <c r="AJ129" s="28" t="e">
        <f>VLOOKUP(AA129,score!$K$2:$L$8,2,TRUE)*AJ$2</f>
        <v>#DIV/0!</v>
      </c>
      <c r="AK129" s="28">
        <f>VLOOKUP(T129,score!$M$2:$N$8,2,FALSE)*AK$2</f>
        <v>0</v>
      </c>
      <c r="AL129" s="28">
        <f>VLOOKUP(Q129,score!$G$2:$H$8,2,TRUE)*AL$2</f>
        <v>0.1</v>
      </c>
      <c r="AM129" s="28" t="e">
        <f>VLOOKUP(AB129,score!$Y$2:$Z$8,2,TRUE)*AM$2</f>
        <v>#DIV/0!</v>
      </c>
      <c r="AN129" s="28" t="e">
        <f>VLOOKUP(AE129,score!$AE$2:$AF$8,2,TRUE)*AN$2</f>
        <v>#DIV/0!</v>
      </c>
      <c r="AO129" s="28">
        <f>VLOOKUP(O129,score!$C$2:$D$8,2,TRUE)*AO$2</f>
        <v>0.1</v>
      </c>
      <c r="AP129" s="28">
        <f>VLOOKUP(R129,score!$I$2:$J$8,2,TRUE)*AP$2</f>
        <v>0.1</v>
      </c>
      <c r="AQ129" s="28" t="e">
        <f>VLOOKUP(P129,score!$E$2:$F$8,2,FALSE)*AQ$2</f>
        <v>#N/A</v>
      </c>
      <c r="AR129" s="28">
        <f>VLOOKUP(U129,score!$O$2:$P$8,2,TRUE)*AR$2</f>
        <v>0</v>
      </c>
      <c r="AS129" s="28">
        <f>VLOOKUP(V129,score!$Q$2:$R$8,2,TRUE)*AS$2</f>
        <v>0</v>
      </c>
      <c r="AT129" s="28" t="e">
        <f>VLOOKUP(W129,score!$S$2:$T$8,2,FALSE)*AT$2</f>
        <v>#N/A</v>
      </c>
      <c r="AU129" s="28" t="e">
        <f>VLOOKUP(X129,score!$U$2:$V$4,2,FALSE)*AU$2</f>
        <v>#N/A</v>
      </c>
      <c r="AV129" s="28" t="e">
        <f>VLOOKUP(AF129,score!$AG$2:$AH$8,2,TRUE)*AV$2</f>
        <v>#DIV/0!</v>
      </c>
      <c r="AW129" s="28" t="e">
        <f>VLOOKUP(Y129,score!$W$2:$X$8,2,FALSE)*AW$2</f>
        <v>#N/A</v>
      </c>
      <c r="AX129" s="28" t="e">
        <f>VLOOKUP(AC129,score!$AA$2:$AB$8,2,TRUE)*AX$2</f>
        <v>#DIV/0!</v>
      </c>
      <c r="AY129" s="28" t="e">
        <f>VLOOKUP(AD129,score!$AC$2:$AD$8,2,TRUE)*AY$2</f>
        <v>#DIV/0!</v>
      </c>
      <c r="AZ129" s="28">
        <f>VLOOKUP(N129,score!$A$2:$B$8,2,TRUE)*AZ$2</f>
        <v>0.1</v>
      </c>
      <c r="BA129" s="29" t="e">
        <f t="shared" si="17"/>
        <v>#DIV/0!</v>
      </c>
      <c r="BB129" s="29" t="e">
        <f>VLOOKUP(BA129,score!$AJ$2:$AK$7,2,TRUE)</f>
        <v>#DIV/0!</v>
      </c>
    </row>
    <row r="130" spans="1:54" x14ac:dyDescent="0.3">
      <c r="A130" s="10"/>
      <c r="B130" s="11"/>
      <c r="C130" s="12"/>
      <c r="D130" s="14"/>
      <c r="E130" s="12"/>
      <c r="F130" s="14"/>
      <c r="G130" s="14"/>
      <c r="H130" s="14"/>
      <c r="I130" s="14"/>
      <c r="J130" s="14"/>
      <c r="K130" s="14"/>
      <c r="L130" s="14"/>
      <c r="M130" s="14"/>
      <c r="N130" s="13"/>
      <c r="O130" s="13"/>
      <c r="P130" s="12"/>
      <c r="Q130" s="12"/>
      <c r="R130" s="12"/>
      <c r="S130" s="12"/>
      <c r="T130" s="12"/>
      <c r="U130" s="12"/>
      <c r="V130" s="12"/>
      <c r="W130" s="17"/>
      <c r="X130" s="17"/>
      <c r="Y130" s="15"/>
      <c r="Z130" s="14"/>
      <c r="AA130" s="43" t="e">
        <f t="shared" si="9"/>
        <v>#DIV/0!</v>
      </c>
      <c r="AB130" s="21" t="e">
        <f t="shared" si="10"/>
        <v>#DIV/0!</v>
      </c>
      <c r="AC130" s="21" t="e">
        <f t="shared" si="11"/>
        <v>#DIV/0!</v>
      </c>
      <c r="AD130" s="21" t="e">
        <f t="shared" si="12"/>
        <v>#DIV/0!</v>
      </c>
      <c r="AE130" s="21" t="e">
        <f t="shared" si="13"/>
        <v>#DIV/0!</v>
      </c>
      <c r="AF130" s="21" t="e">
        <f t="shared" si="16"/>
        <v>#DIV/0!</v>
      </c>
      <c r="AG130" s="20">
        <f>VLOOKUP(S130,'tabla ingresos'!$A$3:$D$15,4,FALSE)</f>
        <v>0</v>
      </c>
      <c r="AH130" s="20">
        <f t="shared" si="14"/>
        <v>0</v>
      </c>
      <c r="AI130" s="20">
        <f t="shared" si="15"/>
        <v>0</v>
      </c>
      <c r="AJ130" s="28" t="e">
        <f>VLOOKUP(AA130,score!$K$2:$L$8,2,TRUE)*AJ$2</f>
        <v>#DIV/0!</v>
      </c>
      <c r="AK130" s="28">
        <f>VLOOKUP(T130,score!$M$2:$N$8,2,FALSE)*AK$2</f>
        <v>0</v>
      </c>
      <c r="AL130" s="28">
        <f>VLOOKUP(Q130,score!$G$2:$H$8,2,TRUE)*AL$2</f>
        <v>0.1</v>
      </c>
      <c r="AM130" s="28" t="e">
        <f>VLOOKUP(AB130,score!$Y$2:$Z$8,2,TRUE)*AM$2</f>
        <v>#DIV/0!</v>
      </c>
      <c r="AN130" s="28" t="e">
        <f>VLOOKUP(AE130,score!$AE$2:$AF$8,2,TRUE)*AN$2</f>
        <v>#DIV/0!</v>
      </c>
      <c r="AO130" s="28">
        <f>VLOOKUP(O130,score!$C$2:$D$8,2,TRUE)*AO$2</f>
        <v>0.1</v>
      </c>
      <c r="AP130" s="28">
        <f>VLOOKUP(R130,score!$I$2:$J$8,2,TRUE)*AP$2</f>
        <v>0.1</v>
      </c>
      <c r="AQ130" s="28" t="e">
        <f>VLOOKUP(P130,score!$E$2:$F$8,2,FALSE)*AQ$2</f>
        <v>#N/A</v>
      </c>
      <c r="AR130" s="28">
        <f>VLOOKUP(U130,score!$O$2:$P$8,2,TRUE)*AR$2</f>
        <v>0</v>
      </c>
      <c r="AS130" s="28">
        <f>VLOOKUP(V130,score!$Q$2:$R$8,2,TRUE)*AS$2</f>
        <v>0</v>
      </c>
      <c r="AT130" s="28" t="e">
        <f>VLOOKUP(W130,score!$S$2:$T$8,2,FALSE)*AT$2</f>
        <v>#N/A</v>
      </c>
      <c r="AU130" s="28" t="e">
        <f>VLOOKUP(X130,score!$U$2:$V$4,2,FALSE)*AU$2</f>
        <v>#N/A</v>
      </c>
      <c r="AV130" s="28" t="e">
        <f>VLOOKUP(AF130,score!$AG$2:$AH$8,2,TRUE)*AV$2</f>
        <v>#DIV/0!</v>
      </c>
      <c r="AW130" s="28" t="e">
        <f>VLOOKUP(Y130,score!$W$2:$X$8,2,FALSE)*AW$2</f>
        <v>#N/A</v>
      </c>
      <c r="AX130" s="28" t="e">
        <f>VLOOKUP(AC130,score!$AA$2:$AB$8,2,TRUE)*AX$2</f>
        <v>#DIV/0!</v>
      </c>
      <c r="AY130" s="28" t="e">
        <f>VLOOKUP(AD130,score!$AC$2:$AD$8,2,TRUE)*AY$2</f>
        <v>#DIV/0!</v>
      </c>
      <c r="AZ130" s="28">
        <f>VLOOKUP(N130,score!$A$2:$B$8,2,TRUE)*AZ$2</f>
        <v>0.1</v>
      </c>
      <c r="BA130" s="29" t="e">
        <f t="shared" si="17"/>
        <v>#DIV/0!</v>
      </c>
      <c r="BB130" s="29" t="e">
        <f>VLOOKUP(BA130,score!$AJ$2:$AK$7,2,TRUE)</f>
        <v>#DIV/0!</v>
      </c>
    </row>
    <row r="131" spans="1:54" x14ac:dyDescent="0.3">
      <c r="A131" s="10"/>
      <c r="B131" s="11"/>
      <c r="C131" s="12"/>
      <c r="D131" s="14"/>
      <c r="E131" s="12"/>
      <c r="F131" s="14"/>
      <c r="G131" s="14"/>
      <c r="H131" s="14"/>
      <c r="I131" s="14"/>
      <c r="J131" s="14"/>
      <c r="K131" s="14"/>
      <c r="L131" s="14"/>
      <c r="M131" s="14"/>
      <c r="N131" s="13"/>
      <c r="O131" s="13"/>
      <c r="P131" s="12"/>
      <c r="Q131" s="12"/>
      <c r="R131" s="12"/>
      <c r="S131" s="12"/>
      <c r="T131" s="12"/>
      <c r="U131" s="12"/>
      <c r="V131" s="12"/>
      <c r="W131" s="17"/>
      <c r="X131" s="17"/>
      <c r="Y131" s="15"/>
      <c r="Z131" s="14"/>
      <c r="AA131" s="43" t="e">
        <f t="shared" si="9"/>
        <v>#DIV/0!</v>
      </c>
      <c r="AB131" s="21" t="e">
        <f t="shared" si="10"/>
        <v>#DIV/0!</v>
      </c>
      <c r="AC131" s="21" t="e">
        <f t="shared" si="11"/>
        <v>#DIV/0!</v>
      </c>
      <c r="AD131" s="21" t="e">
        <f t="shared" si="12"/>
        <v>#DIV/0!</v>
      </c>
      <c r="AE131" s="21" t="e">
        <f t="shared" si="13"/>
        <v>#DIV/0!</v>
      </c>
      <c r="AF131" s="21" t="e">
        <f t="shared" si="16"/>
        <v>#DIV/0!</v>
      </c>
      <c r="AG131" s="20">
        <f>VLOOKUP(S131,'tabla ingresos'!$A$3:$D$15,4,FALSE)</f>
        <v>0</v>
      </c>
      <c r="AH131" s="20">
        <f t="shared" si="14"/>
        <v>0</v>
      </c>
      <c r="AI131" s="20">
        <f t="shared" si="15"/>
        <v>0</v>
      </c>
      <c r="AJ131" s="28" t="e">
        <f>VLOOKUP(AA131,score!$K$2:$L$8,2,TRUE)*AJ$2</f>
        <v>#DIV/0!</v>
      </c>
      <c r="AK131" s="28">
        <f>VLOOKUP(T131,score!$M$2:$N$8,2,FALSE)*AK$2</f>
        <v>0</v>
      </c>
      <c r="AL131" s="28">
        <f>VLOOKUP(Q131,score!$G$2:$H$8,2,TRUE)*AL$2</f>
        <v>0.1</v>
      </c>
      <c r="AM131" s="28" t="e">
        <f>VLOOKUP(AB131,score!$Y$2:$Z$8,2,TRUE)*AM$2</f>
        <v>#DIV/0!</v>
      </c>
      <c r="AN131" s="28" t="e">
        <f>VLOOKUP(AE131,score!$AE$2:$AF$8,2,TRUE)*AN$2</f>
        <v>#DIV/0!</v>
      </c>
      <c r="AO131" s="28">
        <f>VLOOKUP(O131,score!$C$2:$D$8,2,TRUE)*AO$2</f>
        <v>0.1</v>
      </c>
      <c r="AP131" s="28">
        <f>VLOOKUP(R131,score!$I$2:$J$8,2,TRUE)*AP$2</f>
        <v>0.1</v>
      </c>
      <c r="AQ131" s="28" t="e">
        <f>VLOOKUP(P131,score!$E$2:$F$8,2,FALSE)*AQ$2</f>
        <v>#N/A</v>
      </c>
      <c r="AR131" s="28">
        <f>VLOOKUP(U131,score!$O$2:$P$8,2,TRUE)*AR$2</f>
        <v>0</v>
      </c>
      <c r="AS131" s="28">
        <f>VLOOKUP(V131,score!$Q$2:$R$8,2,TRUE)*AS$2</f>
        <v>0</v>
      </c>
      <c r="AT131" s="28" t="e">
        <f>VLOOKUP(W131,score!$S$2:$T$8,2,FALSE)*AT$2</f>
        <v>#N/A</v>
      </c>
      <c r="AU131" s="28" t="e">
        <f>VLOOKUP(X131,score!$U$2:$V$4,2,FALSE)*AU$2</f>
        <v>#N/A</v>
      </c>
      <c r="AV131" s="28" t="e">
        <f>VLOOKUP(AF131,score!$AG$2:$AH$8,2,TRUE)*AV$2</f>
        <v>#DIV/0!</v>
      </c>
      <c r="AW131" s="28" t="e">
        <f>VLOOKUP(Y131,score!$W$2:$X$8,2,FALSE)*AW$2</f>
        <v>#N/A</v>
      </c>
      <c r="AX131" s="28" t="e">
        <f>VLOOKUP(AC131,score!$AA$2:$AB$8,2,TRUE)*AX$2</f>
        <v>#DIV/0!</v>
      </c>
      <c r="AY131" s="28" t="e">
        <f>VLOOKUP(AD131,score!$AC$2:$AD$8,2,TRUE)*AY$2</f>
        <v>#DIV/0!</v>
      </c>
      <c r="AZ131" s="28">
        <f>VLOOKUP(N131,score!$A$2:$B$8,2,TRUE)*AZ$2</f>
        <v>0.1</v>
      </c>
      <c r="BA131" s="29" t="e">
        <f t="shared" si="17"/>
        <v>#DIV/0!</v>
      </c>
      <c r="BB131" s="29" t="e">
        <f>VLOOKUP(BA131,score!$AJ$2:$AK$7,2,TRUE)</f>
        <v>#DIV/0!</v>
      </c>
    </row>
    <row r="132" spans="1:54" x14ac:dyDescent="0.3">
      <c r="A132" s="10"/>
      <c r="B132" s="11"/>
      <c r="C132" s="12"/>
      <c r="D132" s="14"/>
      <c r="E132" s="12"/>
      <c r="F132" s="14"/>
      <c r="G132" s="14"/>
      <c r="H132" s="14"/>
      <c r="I132" s="14"/>
      <c r="J132" s="14"/>
      <c r="K132" s="14"/>
      <c r="L132" s="14"/>
      <c r="M132" s="14"/>
      <c r="N132" s="13"/>
      <c r="O132" s="13"/>
      <c r="P132" s="12"/>
      <c r="Q132" s="12"/>
      <c r="R132" s="12"/>
      <c r="S132" s="12"/>
      <c r="T132" s="12"/>
      <c r="U132" s="12"/>
      <c r="V132" s="12"/>
      <c r="W132" s="17"/>
      <c r="X132" s="17"/>
      <c r="Y132" s="15"/>
      <c r="Z132" s="14"/>
      <c r="AA132" s="43" t="e">
        <f t="shared" si="9"/>
        <v>#DIV/0!</v>
      </c>
      <c r="AB132" s="21" t="e">
        <f t="shared" si="10"/>
        <v>#DIV/0!</v>
      </c>
      <c r="AC132" s="21" t="e">
        <f t="shared" si="11"/>
        <v>#DIV/0!</v>
      </c>
      <c r="AD132" s="21" t="e">
        <f t="shared" si="12"/>
        <v>#DIV/0!</v>
      </c>
      <c r="AE132" s="21" t="e">
        <f t="shared" si="13"/>
        <v>#DIV/0!</v>
      </c>
      <c r="AF132" s="21" t="e">
        <f t="shared" si="16"/>
        <v>#DIV/0!</v>
      </c>
      <c r="AG132" s="20">
        <f>VLOOKUP(S132,'tabla ingresos'!$A$3:$D$15,4,FALSE)</f>
        <v>0</v>
      </c>
      <c r="AH132" s="20">
        <f t="shared" si="14"/>
        <v>0</v>
      </c>
      <c r="AI132" s="20">
        <f t="shared" si="15"/>
        <v>0</v>
      </c>
      <c r="AJ132" s="28" t="e">
        <f>VLOOKUP(AA132,score!$K$2:$L$8,2,TRUE)*AJ$2</f>
        <v>#DIV/0!</v>
      </c>
      <c r="AK132" s="28">
        <f>VLOOKUP(T132,score!$M$2:$N$8,2,FALSE)*AK$2</f>
        <v>0</v>
      </c>
      <c r="AL132" s="28">
        <f>VLOOKUP(Q132,score!$G$2:$H$8,2,TRUE)*AL$2</f>
        <v>0.1</v>
      </c>
      <c r="AM132" s="28" t="e">
        <f>VLOOKUP(AB132,score!$Y$2:$Z$8,2,TRUE)*AM$2</f>
        <v>#DIV/0!</v>
      </c>
      <c r="AN132" s="28" t="e">
        <f>VLOOKUP(AE132,score!$AE$2:$AF$8,2,TRUE)*AN$2</f>
        <v>#DIV/0!</v>
      </c>
      <c r="AO132" s="28">
        <f>VLOOKUP(O132,score!$C$2:$D$8,2,TRUE)*AO$2</f>
        <v>0.1</v>
      </c>
      <c r="AP132" s="28">
        <f>VLOOKUP(R132,score!$I$2:$J$8,2,TRUE)*AP$2</f>
        <v>0.1</v>
      </c>
      <c r="AQ132" s="28" t="e">
        <f>VLOOKUP(P132,score!$E$2:$F$8,2,FALSE)*AQ$2</f>
        <v>#N/A</v>
      </c>
      <c r="AR132" s="28">
        <f>VLOOKUP(U132,score!$O$2:$P$8,2,TRUE)*AR$2</f>
        <v>0</v>
      </c>
      <c r="AS132" s="28">
        <f>VLOOKUP(V132,score!$Q$2:$R$8,2,TRUE)*AS$2</f>
        <v>0</v>
      </c>
      <c r="AT132" s="28" t="e">
        <f>VLOOKUP(W132,score!$S$2:$T$8,2,FALSE)*AT$2</f>
        <v>#N/A</v>
      </c>
      <c r="AU132" s="28" t="e">
        <f>VLOOKUP(X132,score!$U$2:$V$4,2,FALSE)*AU$2</f>
        <v>#N/A</v>
      </c>
      <c r="AV132" s="28" t="e">
        <f>VLOOKUP(AF132,score!$AG$2:$AH$8,2,TRUE)*AV$2</f>
        <v>#DIV/0!</v>
      </c>
      <c r="AW132" s="28" t="e">
        <f>VLOOKUP(Y132,score!$W$2:$X$8,2,FALSE)*AW$2</f>
        <v>#N/A</v>
      </c>
      <c r="AX132" s="28" t="e">
        <f>VLOOKUP(AC132,score!$AA$2:$AB$8,2,TRUE)*AX$2</f>
        <v>#DIV/0!</v>
      </c>
      <c r="AY132" s="28" t="e">
        <f>VLOOKUP(AD132,score!$AC$2:$AD$8,2,TRUE)*AY$2</f>
        <v>#DIV/0!</v>
      </c>
      <c r="AZ132" s="28">
        <f>VLOOKUP(N132,score!$A$2:$B$8,2,TRUE)*AZ$2</f>
        <v>0.1</v>
      </c>
      <c r="BA132" s="29" t="e">
        <f t="shared" si="17"/>
        <v>#DIV/0!</v>
      </c>
      <c r="BB132" s="29" t="e">
        <f>VLOOKUP(BA132,score!$AJ$2:$AK$7,2,TRUE)</f>
        <v>#DIV/0!</v>
      </c>
    </row>
    <row r="133" spans="1:54" x14ac:dyDescent="0.3">
      <c r="A133" s="10"/>
      <c r="B133" s="11"/>
      <c r="C133" s="12"/>
      <c r="D133" s="14"/>
      <c r="E133" s="12"/>
      <c r="F133" s="14"/>
      <c r="G133" s="14"/>
      <c r="H133" s="14"/>
      <c r="I133" s="14"/>
      <c r="J133" s="14"/>
      <c r="K133" s="14"/>
      <c r="L133" s="14"/>
      <c r="M133" s="14"/>
      <c r="N133" s="13"/>
      <c r="O133" s="13"/>
      <c r="P133" s="12"/>
      <c r="Q133" s="12"/>
      <c r="R133" s="12"/>
      <c r="S133" s="12"/>
      <c r="T133" s="12"/>
      <c r="U133" s="12"/>
      <c r="V133" s="12"/>
      <c r="W133" s="17"/>
      <c r="X133" s="17"/>
      <c r="Y133" s="15"/>
      <c r="Z133" s="14"/>
      <c r="AA133" s="43" t="e">
        <f t="shared" ref="AA133:AA196" si="18">+((I133+L133)/Z133)</f>
        <v>#DIV/0!</v>
      </c>
      <c r="AB133" s="21" t="e">
        <f t="shared" ref="AB133:AB196" si="19">+(K133+H133)/(AG133*1.5)</f>
        <v>#DIV/0!</v>
      </c>
      <c r="AC133" s="21" t="e">
        <f t="shared" ref="AC133:AC196" si="20">+AH133/AG133</f>
        <v>#DIV/0!</v>
      </c>
      <c r="AD133" s="21" t="e">
        <f t="shared" ref="AD133:AD196" si="21">+AI133/AG133</f>
        <v>#DIV/0!</v>
      </c>
      <c r="AE133" s="21" t="e">
        <f t="shared" ref="AE133:AE196" si="22">+(G133+F133)/AG133</f>
        <v>#DIV/0!</v>
      </c>
      <c r="AF133" s="21" t="e">
        <f t="shared" si="16"/>
        <v>#DIV/0!</v>
      </c>
      <c r="AG133" s="20">
        <f>VLOOKUP(S133,'tabla ingresos'!$A$3:$D$15,4,FALSE)</f>
        <v>0</v>
      </c>
      <c r="AH133" s="20">
        <f t="shared" ref="AH133:AH196" si="23">IF(H133-G133&gt;100000,H133-G133,0)</f>
        <v>0</v>
      </c>
      <c r="AI133" s="20">
        <f t="shared" ref="AI133:AI196" si="24">IF(AH133-J133&gt;100000,AH133-J133,0)</f>
        <v>0</v>
      </c>
      <c r="AJ133" s="28" t="e">
        <f>VLOOKUP(AA133,score!$K$2:$L$8,2,TRUE)*AJ$2</f>
        <v>#DIV/0!</v>
      </c>
      <c r="AK133" s="28">
        <f>VLOOKUP(T133,score!$M$2:$N$8,2,FALSE)*AK$2</f>
        <v>0</v>
      </c>
      <c r="AL133" s="28">
        <f>VLOOKUP(Q133,score!$G$2:$H$8,2,TRUE)*AL$2</f>
        <v>0.1</v>
      </c>
      <c r="AM133" s="28" t="e">
        <f>VLOOKUP(AB133,score!$Y$2:$Z$8,2,TRUE)*AM$2</f>
        <v>#DIV/0!</v>
      </c>
      <c r="AN133" s="28" t="e">
        <f>VLOOKUP(AE133,score!$AE$2:$AF$8,2,TRUE)*AN$2</f>
        <v>#DIV/0!</v>
      </c>
      <c r="AO133" s="28">
        <f>VLOOKUP(O133,score!$C$2:$D$8,2,TRUE)*AO$2</f>
        <v>0.1</v>
      </c>
      <c r="AP133" s="28">
        <f>VLOOKUP(R133,score!$I$2:$J$8,2,TRUE)*AP$2</f>
        <v>0.1</v>
      </c>
      <c r="AQ133" s="28" t="e">
        <f>VLOOKUP(P133,score!$E$2:$F$8,2,FALSE)*AQ$2</f>
        <v>#N/A</v>
      </c>
      <c r="AR133" s="28">
        <f>VLOOKUP(U133,score!$O$2:$P$8,2,TRUE)*AR$2</f>
        <v>0</v>
      </c>
      <c r="AS133" s="28">
        <f>VLOOKUP(V133,score!$Q$2:$R$8,2,TRUE)*AS$2</f>
        <v>0</v>
      </c>
      <c r="AT133" s="28" t="e">
        <f>VLOOKUP(W133,score!$S$2:$T$8,2,FALSE)*AT$2</f>
        <v>#N/A</v>
      </c>
      <c r="AU133" s="28" t="e">
        <f>VLOOKUP(X133,score!$U$2:$V$4,2,FALSE)*AU$2</f>
        <v>#N/A</v>
      </c>
      <c r="AV133" s="28" t="e">
        <f>VLOOKUP(AF133,score!$AG$2:$AH$8,2,TRUE)*AV$2</f>
        <v>#DIV/0!</v>
      </c>
      <c r="AW133" s="28" t="e">
        <f>VLOOKUP(Y133,score!$W$2:$X$8,2,FALSE)*AW$2</f>
        <v>#N/A</v>
      </c>
      <c r="AX133" s="28" t="e">
        <f>VLOOKUP(AC133,score!$AA$2:$AB$8,2,TRUE)*AX$2</f>
        <v>#DIV/0!</v>
      </c>
      <c r="AY133" s="28" t="e">
        <f>VLOOKUP(AD133,score!$AC$2:$AD$8,2,TRUE)*AY$2</f>
        <v>#DIV/0!</v>
      </c>
      <c r="AZ133" s="28">
        <f>VLOOKUP(N133,score!$A$2:$B$8,2,TRUE)*AZ$2</f>
        <v>0.1</v>
      </c>
      <c r="BA133" s="29" t="e">
        <f t="shared" si="17"/>
        <v>#DIV/0!</v>
      </c>
      <c r="BB133" s="29" t="e">
        <f>VLOOKUP(BA133,score!$AJ$2:$AK$7,2,TRUE)</f>
        <v>#DIV/0!</v>
      </c>
    </row>
    <row r="134" spans="1:54" x14ac:dyDescent="0.3">
      <c r="A134" s="10"/>
      <c r="B134" s="11"/>
      <c r="C134" s="12"/>
      <c r="D134" s="14"/>
      <c r="E134" s="12"/>
      <c r="F134" s="14"/>
      <c r="G134" s="14"/>
      <c r="H134" s="14"/>
      <c r="I134" s="14"/>
      <c r="J134" s="14"/>
      <c r="K134" s="14"/>
      <c r="L134" s="14"/>
      <c r="M134" s="14"/>
      <c r="N134" s="13"/>
      <c r="O134" s="13"/>
      <c r="P134" s="12"/>
      <c r="Q134" s="12"/>
      <c r="R134" s="12"/>
      <c r="S134" s="12"/>
      <c r="T134" s="12"/>
      <c r="U134" s="12"/>
      <c r="V134" s="12"/>
      <c r="W134" s="17"/>
      <c r="X134" s="17"/>
      <c r="Y134" s="15"/>
      <c r="Z134" s="14"/>
      <c r="AA134" s="43" t="e">
        <f t="shared" si="18"/>
        <v>#DIV/0!</v>
      </c>
      <c r="AB134" s="21" t="e">
        <f t="shared" si="19"/>
        <v>#DIV/0!</v>
      </c>
      <c r="AC134" s="21" t="e">
        <f t="shared" si="20"/>
        <v>#DIV/0!</v>
      </c>
      <c r="AD134" s="21" t="e">
        <f t="shared" si="21"/>
        <v>#DIV/0!</v>
      </c>
      <c r="AE134" s="21" t="e">
        <f t="shared" si="22"/>
        <v>#DIV/0!</v>
      </c>
      <c r="AF134" s="21" t="e">
        <f t="shared" ref="AF134:AF197" si="25">(M134)/(AG134*1.5)</f>
        <v>#DIV/0!</v>
      </c>
      <c r="AG134" s="20">
        <f>VLOOKUP(S134,'tabla ingresos'!$A$3:$D$15,4,FALSE)</f>
        <v>0</v>
      </c>
      <c r="AH134" s="20">
        <f t="shared" si="23"/>
        <v>0</v>
      </c>
      <c r="AI134" s="20">
        <f t="shared" si="24"/>
        <v>0</v>
      </c>
      <c r="AJ134" s="28" t="e">
        <f>VLOOKUP(AA134,score!$K$2:$L$8,2,TRUE)*AJ$2</f>
        <v>#DIV/0!</v>
      </c>
      <c r="AK134" s="28">
        <f>VLOOKUP(T134,score!$M$2:$N$8,2,FALSE)*AK$2</f>
        <v>0</v>
      </c>
      <c r="AL134" s="28">
        <f>VLOOKUP(Q134,score!$G$2:$H$8,2,TRUE)*AL$2</f>
        <v>0.1</v>
      </c>
      <c r="AM134" s="28" t="e">
        <f>VLOOKUP(AB134,score!$Y$2:$Z$8,2,TRUE)*AM$2</f>
        <v>#DIV/0!</v>
      </c>
      <c r="AN134" s="28" t="e">
        <f>VLOOKUP(AE134,score!$AE$2:$AF$8,2,TRUE)*AN$2</f>
        <v>#DIV/0!</v>
      </c>
      <c r="AO134" s="28">
        <f>VLOOKUP(O134,score!$C$2:$D$8,2,TRUE)*AO$2</f>
        <v>0.1</v>
      </c>
      <c r="AP134" s="28">
        <f>VLOOKUP(R134,score!$I$2:$J$8,2,TRUE)*AP$2</f>
        <v>0.1</v>
      </c>
      <c r="AQ134" s="28" t="e">
        <f>VLOOKUP(P134,score!$E$2:$F$8,2,FALSE)*AQ$2</f>
        <v>#N/A</v>
      </c>
      <c r="AR134" s="28">
        <f>VLOOKUP(U134,score!$O$2:$P$8,2,TRUE)*AR$2</f>
        <v>0</v>
      </c>
      <c r="AS134" s="28">
        <f>VLOOKUP(V134,score!$Q$2:$R$8,2,TRUE)*AS$2</f>
        <v>0</v>
      </c>
      <c r="AT134" s="28" t="e">
        <f>VLOOKUP(W134,score!$S$2:$T$8,2,FALSE)*AT$2</f>
        <v>#N/A</v>
      </c>
      <c r="AU134" s="28" t="e">
        <f>VLOOKUP(X134,score!$U$2:$V$4,2,FALSE)*AU$2</f>
        <v>#N/A</v>
      </c>
      <c r="AV134" s="28" t="e">
        <f>VLOOKUP(AF134,score!$AG$2:$AH$8,2,TRUE)*AV$2</f>
        <v>#DIV/0!</v>
      </c>
      <c r="AW134" s="28" t="e">
        <f>VLOOKUP(Y134,score!$W$2:$X$8,2,FALSE)*AW$2</f>
        <v>#N/A</v>
      </c>
      <c r="AX134" s="28" t="e">
        <f>VLOOKUP(AC134,score!$AA$2:$AB$8,2,TRUE)*AX$2</f>
        <v>#DIV/0!</v>
      </c>
      <c r="AY134" s="28" t="e">
        <f>VLOOKUP(AD134,score!$AC$2:$AD$8,2,TRUE)*AY$2</f>
        <v>#DIV/0!</v>
      </c>
      <c r="AZ134" s="28">
        <f>VLOOKUP(N134,score!$A$2:$B$8,2,TRUE)*AZ$2</f>
        <v>0.1</v>
      </c>
      <c r="BA134" s="29" t="e">
        <f t="shared" ref="BA134:BA197" si="26">+SUM(AJ134:AZ134)</f>
        <v>#DIV/0!</v>
      </c>
      <c r="BB134" s="29" t="e">
        <f>VLOOKUP(BA134,score!$AJ$2:$AK$7,2,TRUE)</f>
        <v>#DIV/0!</v>
      </c>
    </row>
    <row r="135" spans="1:54" x14ac:dyDescent="0.3">
      <c r="A135" s="10"/>
      <c r="B135" s="11"/>
      <c r="C135" s="12"/>
      <c r="D135" s="14"/>
      <c r="E135" s="12"/>
      <c r="F135" s="14"/>
      <c r="G135" s="14"/>
      <c r="H135" s="14"/>
      <c r="I135" s="14"/>
      <c r="J135" s="14"/>
      <c r="K135" s="14"/>
      <c r="L135" s="14"/>
      <c r="M135" s="14"/>
      <c r="N135" s="13"/>
      <c r="O135" s="13"/>
      <c r="P135" s="12"/>
      <c r="Q135" s="12"/>
      <c r="R135" s="12"/>
      <c r="S135" s="12"/>
      <c r="T135" s="12"/>
      <c r="U135" s="12"/>
      <c r="V135" s="12"/>
      <c r="W135" s="17"/>
      <c r="X135" s="17"/>
      <c r="Y135" s="15"/>
      <c r="Z135" s="14"/>
      <c r="AA135" s="43" t="e">
        <f t="shared" si="18"/>
        <v>#DIV/0!</v>
      </c>
      <c r="AB135" s="21" t="e">
        <f t="shared" si="19"/>
        <v>#DIV/0!</v>
      </c>
      <c r="AC135" s="21" t="e">
        <f t="shared" si="20"/>
        <v>#DIV/0!</v>
      </c>
      <c r="AD135" s="21" t="e">
        <f t="shared" si="21"/>
        <v>#DIV/0!</v>
      </c>
      <c r="AE135" s="21" t="e">
        <f t="shared" si="22"/>
        <v>#DIV/0!</v>
      </c>
      <c r="AF135" s="21" t="e">
        <f t="shared" si="25"/>
        <v>#DIV/0!</v>
      </c>
      <c r="AG135" s="20">
        <f>VLOOKUP(S135,'tabla ingresos'!$A$3:$D$15,4,FALSE)</f>
        <v>0</v>
      </c>
      <c r="AH135" s="20">
        <f t="shared" si="23"/>
        <v>0</v>
      </c>
      <c r="AI135" s="20">
        <f t="shared" si="24"/>
        <v>0</v>
      </c>
      <c r="AJ135" s="28" t="e">
        <f>VLOOKUP(AA135,score!$K$2:$L$8,2,TRUE)*AJ$2</f>
        <v>#DIV/0!</v>
      </c>
      <c r="AK135" s="28">
        <f>VLOOKUP(T135,score!$M$2:$N$8,2,FALSE)*AK$2</f>
        <v>0</v>
      </c>
      <c r="AL135" s="28">
        <f>VLOOKUP(Q135,score!$G$2:$H$8,2,TRUE)*AL$2</f>
        <v>0.1</v>
      </c>
      <c r="AM135" s="28" t="e">
        <f>VLOOKUP(AB135,score!$Y$2:$Z$8,2,TRUE)*AM$2</f>
        <v>#DIV/0!</v>
      </c>
      <c r="AN135" s="28" t="e">
        <f>VLOOKUP(AE135,score!$AE$2:$AF$8,2,TRUE)*AN$2</f>
        <v>#DIV/0!</v>
      </c>
      <c r="AO135" s="28">
        <f>VLOOKUP(O135,score!$C$2:$D$8,2,TRUE)*AO$2</f>
        <v>0.1</v>
      </c>
      <c r="AP135" s="28">
        <f>VLOOKUP(R135,score!$I$2:$J$8,2,TRUE)*AP$2</f>
        <v>0.1</v>
      </c>
      <c r="AQ135" s="28" t="e">
        <f>VLOOKUP(P135,score!$E$2:$F$8,2,FALSE)*AQ$2</f>
        <v>#N/A</v>
      </c>
      <c r="AR135" s="28">
        <f>VLOOKUP(U135,score!$O$2:$P$8,2,TRUE)*AR$2</f>
        <v>0</v>
      </c>
      <c r="AS135" s="28">
        <f>VLOOKUP(V135,score!$Q$2:$R$8,2,TRUE)*AS$2</f>
        <v>0</v>
      </c>
      <c r="AT135" s="28" t="e">
        <f>VLOOKUP(W135,score!$S$2:$T$8,2,FALSE)*AT$2</f>
        <v>#N/A</v>
      </c>
      <c r="AU135" s="28" t="e">
        <f>VLOOKUP(X135,score!$U$2:$V$4,2,FALSE)*AU$2</f>
        <v>#N/A</v>
      </c>
      <c r="AV135" s="28" t="e">
        <f>VLOOKUP(AF135,score!$AG$2:$AH$8,2,TRUE)*AV$2</f>
        <v>#DIV/0!</v>
      </c>
      <c r="AW135" s="28" t="e">
        <f>VLOOKUP(Y135,score!$W$2:$X$8,2,FALSE)*AW$2</f>
        <v>#N/A</v>
      </c>
      <c r="AX135" s="28" t="e">
        <f>VLOOKUP(AC135,score!$AA$2:$AB$8,2,TRUE)*AX$2</f>
        <v>#DIV/0!</v>
      </c>
      <c r="AY135" s="28" t="e">
        <f>VLOOKUP(AD135,score!$AC$2:$AD$8,2,TRUE)*AY$2</f>
        <v>#DIV/0!</v>
      </c>
      <c r="AZ135" s="28">
        <f>VLOOKUP(N135,score!$A$2:$B$8,2,TRUE)*AZ$2</f>
        <v>0.1</v>
      </c>
      <c r="BA135" s="29" t="e">
        <f t="shared" si="26"/>
        <v>#DIV/0!</v>
      </c>
      <c r="BB135" s="29" t="e">
        <f>VLOOKUP(BA135,score!$AJ$2:$AK$7,2,TRUE)</f>
        <v>#DIV/0!</v>
      </c>
    </row>
    <row r="136" spans="1:54" x14ac:dyDescent="0.3">
      <c r="A136" s="10"/>
      <c r="B136" s="11"/>
      <c r="C136" s="12"/>
      <c r="D136" s="14"/>
      <c r="E136" s="12"/>
      <c r="F136" s="14"/>
      <c r="G136" s="14"/>
      <c r="H136" s="14"/>
      <c r="I136" s="14"/>
      <c r="J136" s="14"/>
      <c r="K136" s="14"/>
      <c r="L136" s="14"/>
      <c r="M136" s="14"/>
      <c r="N136" s="13"/>
      <c r="O136" s="13"/>
      <c r="P136" s="12"/>
      <c r="Q136" s="12"/>
      <c r="R136" s="12"/>
      <c r="S136" s="12"/>
      <c r="T136" s="12"/>
      <c r="U136" s="12"/>
      <c r="V136" s="12"/>
      <c r="W136" s="17"/>
      <c r="X136" s="17"/>
      <c r="Y136" s="15"/>
      <c r="Z136" s="14"/>
      <c r="AA136" s="43" t="e">
        <f t="shared" si="18"/>
        <v>#DIV/0!</v>
      </c>
      <c r="AB136" s="21" t="e">
        <f t="shared" si="19"/>
        <v>#DIV/0!</v>
      </c>
      <c r="AC136" s="21" t="e">
        <f t="shared" si="20"/>
        <v>#DIV/0!</v>
      </c>
      <c r="AD136" s="21" t="e">
        <f t="shared" si="21"/>
        <v>#DIV/0!</v>
      </c>
      <c r="AE136" s="21" t="e">
        <f t="shared" si="22"/>
        <v>#DIV/0!</v>
      </c>
      <c r="AF136" s="21" t="e">
        <f t="shared" si="25"/>
        <v>#DIV/0!</v>
      </c>
      <c r="AG136" s="20">
        <f>VLOOKUP(S136,'tabla ingresos'!$A$3:$D$15,4,FALSE)</f>
        <v>0</v>
      </c>
      <c r="AH136" s="20">
        <f t="shared" si="23"/>
        <v>0</v>
      </c>
      <c r="AI136" s="20">
        <f t="shared" si="24"/>
        <v>0</v>
      </c>
      <c r="AJ136" s="28" t="e">
        <f>VLOOKUP(AA136,score!$K$2:$L$8,2,TRUE)*AJ$2</f>
        <v>#DIV/0!</v>
      </c>
      <c r="AK136" s="28">
        <f>VLOOKUP(T136,score!$M$2:$N$8,2,FALSE)*AK$2</f>
        <v>0</v>
      </c>
      <c r="AL136" s="28">
        <f>VLOOKUP(Q136,score!$G$2:$H$8,2,TRUE)*AL$2</f>
        <v>0.1</v>
      </c>
      <c r="AM136" s="28" t="e">
        <f>VLOOKUP(AB136,score!$Y$2:$Z$8,2,TRUE)*AM$2</f>
        <v>#DIV/0!</v>
      </c>
      <c r="AN136" s="28" t="e">
        <f>VLOOKUP(AE136,score!$AE$2:$AF$8,2,TRUE)*AN$2</f>
        <v>#DIV/0!</v>
      </c>
      <c r="AO136" s="28">
        <f>VLOOKUP(O136,score!$C$2:$D$8,2,TRUE)*AO$2</f>
        <v>0.1</v>
      </c>
      <c r="AP136" s="28">
        <f>VLOOKUP(R136,score!$I$2:$J$8,2,TRUE)*AP$2</f>
        <v>0.1</v>
      </c>
      <c r="AQ136" s="28" t="e">
        <f>VLOOKUP(P136,score!$E$2:$F$8,2,FALSE)*AQ$2</f>
        <v>#N/A</v>
      </c>
      <c r="AR136" s="28">
        <f>VLOOKUP(U136,score!$O$2:$P$8,2,TRUE)*AR$2</f>
        <v>0</v>
      </c>
      <c r="AS136" s="28">
        <f>VLOOKUP(V136,score!$Q$2:$R$8,2,TRUE)*AS$2</f>
        <v>0</v>
      </c>
      <c r="AT136" s="28" t="e">
        <f>VLOOKUP(W136,score!$S$2:$T$8,2,FALSE)*AT$2</f>
        <v>#N/A</v>
      </c>
      <c r="AU136" s="28" t="e">
        <f>VLOOKUP(X136,score!$U$2:$V$4,2,FALSE)*AU$2</f>
        <v>#N/A</v>
      </c>
      <c r="AV136" s="28" t="e">
        <f>VLOOKUP(AF136,score!$AG$2:$AH$8,2,TRUE)*AV$2</f>
        <v>#DIV/0!</v>
      </c>
      <c r="AW136" s="28" t="e">
        <f>VLOOKUP(Y136,score!$W$2:$X$8,2,FALSE)*AW$2</f>
        <v>#N/A</v>
      </c>
      <c r="AX136" s="28" t="e">
        <f>VLOOKUP(AC136,score!$AA$2:$AB$8,2,TRUE)*AX$2</f>
        <v>#DIV/0!</v>
      </c>
      <c r="AY136" s="28" t="e">
        <f>VLOOKUP(AD136,score!$AC$2:$AD$8,2,TRUE)*AY$2</f>
        <v>#DIV/0!</v>
      </c>
      <c r="AZ136" s="28">
        <f>VLOOKUP(N136,score!$A$2:$B$8,2,TRUE)*AZ$2</f>
        <v>0.1</v>
      </c>
      <c r="BA136" s="29" t="e">
        <f t="shared" si="26"/>
        <v>#DIV/0!</v>
      </c>
      <c r="BB136" s="29" t="e">
        <f>VLOOKUP(BA136,score!$AJ$2:$AK$7,2,TRUE)</f>
        <v>#DIV/0!</v>
      </c>
    </row>
    <row r="137" spans="1:54" x14ac:dyDescent="0.3">
      <c r="A137" s="10"/>
      <c r="B137" s="11"/>
      <c r="C137" s="12"/>
      <c r="D137" s="14"/>
      <c r="E137" s="12"/>
      <c r="F137" s="14"/>
      <c r="G137" s="14"/>
      <c r="H137" s="14"/>
      <c r="I137" s="14"/>
      <c r="J137" s="14"/>
      <c r="K137" s="14"/>
      <c r="L137" s="14"/>
      <c r="M137" s="14"/>
      <c r="N137" s="13"/>
      <c r="O137" s="13"/>
      <c r="P137" s="12"/>
      <c r="Q137" s="12"/>
      <c r="R137" s="12"/>
      <c r="S137" s="12"/>
      <c r="T137" s="12"/>
      <c r="U137" s="12"/>
      <c r="V137" s="12"/>
      <c r="W137" s="17"/>
      <c r="X137" s="17"/>
      <c r="Y137" s="15"/>
      <c r="Z137" s="14"/>
      <c r="AA137" s="43" t="e">
        <f t="shared" si="18"/>
        <v>#DIV/0!</v>
      </c>
      <c r="AB137" s="21" t="e">
        <f t="shared" si="19"/>
        <v>#DIV/0!</v>
      </c>
      <c r="AC137" s="21" t="e">
        <f t="shared" si="20"/>
        <v>#DIV/0!</v>
      </c>
      <c r="AD137" s="21" t="e">
        <f t="shared" si="21"/>
        <v>#DIV/0!</v>
      </c>
      <c r="AE137" s="21" t="e">
        <f t="shared" si="22"/>
        <v>#DIV/0!</v>
      </c>
      <c r="AF137" s="21" t="e">
        <f t="shared" si="25"/>
        <v>#DIV/0!</v>
      </c>
      <c r="AG137" s="20">
        <f>VLOOKUP(S137,'tabla ingresos'!$A$3:$D$15,4,FALSE)</f>
        <v>0</v>
      </c>
      <c r="AH137" s="20">
        <f t="shared" si="23"/>
        <v>0</v>
      </c>
      <c r="AI137" s="20">
        <f t="shared" si="24"/>
        <v>0</v>
      </c>
      <c r="AJ137" s="28" t="e">
        <f>VLOOKUP(AA137,score!$K$2:$L$8,2,TRUE)*AJ$2</f>
        <v>#DIV/0!</v>
      </c>
      <c r="AK137" s="28">
        <f>VLOOKUP(T137,score!$M$2:$N$8,2,FALSE)*AK$2</f>
        <v>0</v>
      </c>
      <c r="AL137" s="28">
        <f>VLOOKUP(Q137,score!$G$2:$H$8,2,TRUE)*AL$2</f>
        <v>0.1</v>
      </c>
      <c r="AM137" s="28" t="e">
        <f>VLOOKUP(AB137,score!$Y$2:$Z$8,2,TRUE)*AM$2</f>
        <v>#DIV/0!</v>
      </c>
      <c r="AN137" s="28" t="e">
        <f>VLOOKUP(AE137,score!$AE$2:$AF$8,2,TRUE)*AN$2</f>
        <v>#DIV/0!</v>
      </c>
      <c r="AO137" s="28">
        <f>VLOOKUP(O137,score!$C$2:$D$8,2,TRUE)*AO$2</f>
        <v>0.1</v>
      </c>
      <c r="AP137" s="28">
        <f>VLOOKUP(R137,score!$I$2:$J$8,2,TRUE)*AP$2</f>
        <v>0.1</v>
      </c>
      <c r="AQ137" s="28" t="e">
        <f>VLOOKUP(P137,score!$E$2:$F$8,2,FALSE)*AQ$2</f>
        <v>#N/A</v>
      </c>
      <c r="AR137" s="28">
        <f>VLOOKUP(U137,score!$O$2:$P$8,2,TRUE)*AR$2</f>
        <v>0</v>
      </c>
      <c r="AS137" s="28">
        <f>VLOOKUP(V137,score!$Q$2:$R$8,2,TRUE)*AS$2</f>
        <v>0</v>
      </c>
      <c r="AT137" s="28" t="e">
        <f>VLOOKUP(W137,score!$S$2:$T$8,2,FALSE)*AT$2</f>
        <v>#N/A</v>
      </c>
      <c r="AU137" s="28" t="e">
        <f>VLOOKUP(X137,score!$U$2:$V$4,2,FALSE)*AU$2</f>
        <v>#N/A</v>
      </c>
      <c r="AV137" s="28" t="e">
        <f>VLOOKUP(AF137,score!$AG$2:$AH$8,2,TRUE)*AV$2</f>
        <v>#DIV/0!</v>
      </c>
      <c r="AW137" s="28" t="e">
        <f>VLOOKUP(Y137,score!$W$2:$X$8,2,FALSE)*AW$2</f>
        <v>#N/A</v>
      </c>
      <c r="AX137" s="28" t="e">
        <f>VLOOKUP(AC137,score!$AA$2:$AB$8,2,TRUE)*AX$2</f>
        <v>#DIV/0!</v>
      </c>
      <c r="AY137" s="28" t="e">
        <f>VLOOKUP(AD137,score!$AC$2:$AD$8,2,TRUE)*AY$2</f>
        <v>#DIV/0!</v>
      </c>
      <c r="AZ137" s="28">
        <f>VLOOKUP(N137,score!$A$2:$B$8,2,TRUE)*AZ$2</f>
        <v>0.1</v>
      </c>
      <c r="BA137" s="29" t="e">
        <f t="shared" si="26"/>
        <v>#DIV/0!</v>
      </c>
      <c r="BB137" s="29" t="e">
        <f>VLOOKUP(BA137,score!$AJ$2:$AK$7,2,TRUE)</f>
        <v>#DIV/0!</v>
      </c>
    </row>
    <row r="138" spans="1:54" x14ac:dyDescent="0.3">
      <c r="A138" s="10"/>
      <c r="B138" s="11"/>
      <c r="C138" s="12"/>
      <c r="D138" s="14"/>
      <c r="E138" s="12"/>
      <c r="F138" s="14"/>
      <c r="G138" s="14"/>
      <c r="H138" s="14"/>
      <c r="I138" s="14"/>
      <c r="J138" s="14"/>
      <c r="K138" s="14"/>
      <c r="L138" s="14"/>
      <c r="M138" s="14"/>
      <c r="N138" s="13"/>
      <c r="O138" s="13"/>
      <c r="P138" s="12"/>
      <c r="Q138" s="12"/>
      <c r="R138" s="12"/>
      <c r="S138" s="12"/>
      <c r="T138" s="12"/>
      <c r="U138" s="12"/>
      <c r="V138" s="12"/>
      <c r="W138" s="17"/>
      <c r="X138" s="17"/>
      <c r="Y138" s="15"/>
      <c r="Z138" s="14"/>
      <c r="AA138" s="43" t="e">
        <f t="shared" si="18"/>
        <v>#DIV/0!</v>
      </c>
      <c r="AB138" s="21" t="e">
        <f t="shared" si="19"/>
        <v>#DIV/0!</v>
      </c>
      <c r="AC138" s="21" t="e">
        <f t="shared" si="20"/>
        <v>#DIV/0!</v>
      </c>
      <c r="AD138" s="21" t="e">
        <f t="shared" si="21"/>
        <v>#DIV/0!</v>
      </c>
      <c r="AE138" s="21" t="e">
        <f t="shared" si="22"/>
        <v>#DIV/0!</v>
      </c>
      <c r="AF138" s="21" t="e">
        <f t="shared" si="25"/>
        <v>#DIV/0!</v>
      </c>
      <c r="AG138" s="20">
        <f>VLOOKUP(S138,'tabla ingresos'!$A$3:$D$15,4,FALSE)</f>
        <v>0</v>
      </c>
      <c r="AH138" s="20">
        <f t="shared" si="23"/>
        <v>0</v>
      </c>
      <c r="AI138" s="20">
        <f t="shared" si="24"/>
        <v>0</v>
      </c>
      <c r="AJ138" s="28" t="e">
        <f>VLOOKUP(AA138,score!$K$2:$L$8,2,TRUE)*AJ$2</f>
        <v>#DIV/0!</v>
      </c>
      <c r="AK138" s="28">
        <f>VLOOKUP(T138,score!$M$2:$N$8,2,FALSE)*AK$2</f>
        <v>0</v>
      </c>
      <c r="AL138" s="28">
        <f>VLOOKUP(Q138,score!$G$2:$H$8,2,TRUE)*AL$2</f>
        <v>0.1</v>
      </c>
      <c r="AM138" s="28" t="e">
        <f>VLOOKUP(AB138,score!$Y$2:$Z$8,2,TRUE)*AM$2</f>
        <v>#DIV/0!</v>
      </c>
      <c r="AN138" s="28" t="e">
        <f>VLOOKUP(AE138,score!$AE$2:$AF$8,2,TRUE)*AN$2</f>
        <v>#DIV/0!</v>
      </c>
      <c r="AO138" s="28">
        <f>VLOOKUP(O138,score!$C$2:$D$8,2,TRUE)*AO$2</f>
        <v>0.1</v>
      </c>
      <c r="AP138" s="28">
        <f>VLOOKUP(R138,score!$I$2:$J$8,2,TRUE)*AP$2</f>
        <v>0.1</v>
      </c>
      <c r="AQ138" s="28" t="e">
        <f>VLOOKUP(P138,score!$E$2:$F$8,2,FALSE)*AQ$2</f>
        <v>#N/A</v>
      </c>
      <c r="AR138" s="28">
        <f>VLOOKUP(U138,score!$O$2:$P$8,2,TRUE)*AR$2</f>
        <v>0</v>
      </c>
      <c r="AS138" s="28">
        <f>VLOOKUP(V138,score!$Q$2:$R$8,2,TRUE)*AS$2</f>
        <v>0</v>
      </c>
      <c r="AT138" s="28" t="e">
        <f>VLOOKUP(W138,score!$S$2:$T$8,2,FALSE)*AT$2</f>
        <v>#N/A</v>
      </c>
      <c r="AU138" s="28" t="e">
        <f>VLOOKUP(X138,score!$U$2:$V$4,2,FALSE)*AU$2</f>
        <v>#N/A</v>
      </c>
      <c r="AV138" s="28" t="e">
        <f>VLOOKUP(AF138,score!$AG$2:$AH$8,2,TRUE)*AV$2</f>
        <v>#DIV/0!</v>
      </c>
      <c r="AW138" s="28" t="e">
        <f>VLOOKUP(Y138,score!$W$2:$X$8,2,FALSE)*AW$2</f>
        <v>#N/A</v>
      </c>
      <c r="AX138" s="28" t="e">
        <f>VLOOKUP(AC138,score!$AA$2:$AB$8,2,TRUE)*AX$2</f>
        <v>#DIV/0!</v>
      </c>
      <c r="AY138" s="28" t="e">
        <f>VLOOKUP(AD138,score!$AC$2:$AD$8,2,TRUE)*AY$2</f>
        <v>#DIV/0!</v>
      </c>
      <c r="AZ138" s="28">
        <f>VLOOKUP(N138,score!$A$2:$B$8,2,TRUE)*AZ$2</f>
        <v>0.1</v>
      </c>
      <c r="BA138" s="29" t="e">
        <f t="shared" si="26"/>
        <v>#DIV/0!</v>
      </c>
      <c r="BB138" s="29" t="e">
        <f>VLOOKUP(BA138,score!$AJ$2:$AK$7,2,TRUE)</f>
        <v>#DIV/0!</v>
      </c>
    </row>
    <row r="139" spans="1:54" x14ac:dyDescent="0.3">
      <c r="A139" s="10"/>
      <c r="B139" s="11"/>
      <c r="C139" s="12"/>
      <c r="D139" s="14"/>
      <c r="E139" s="12"/>
      <c r="F139" s="14"/>
      <c r="G139" s="14"/>
      <c r="H139" s="14"/>
      <c r="I139" s="14"/>
      <c r="J139" s="14"/>
      <c r="K139" s="14"/>
      <c r="L139" s="14"/>
      <c r="M139" s="14"/>
      <c r="N139" s="13"/>
      <c r="O139" s="13"/>
      <c r="P139" s="12"/>
      <c r="Q139" s="12"/>
      <c r="R139" s="12"/>
      <c r="S139" s="12"/>
      <c r="T139" s="12"/>
      <c r="U139" s="12"/>
      <c r="V139" s="12"/>
      <c r="W139" s="17"/>
      <c r="X139" s="17"/>
      <c r="Y139" s="15"/>
      <c r="Z139" s="14"/>
      <c r="AA139" s="43" t="e">
        <f t="shared" si="18"/>
        <v>#DIV/0!</v>
      </c>
      <c r="AB139" s="21" t="e">
        <f t="shared" si="19"/>
        <v>#DIV/0!</v>
      </c>
      <c r="AC139" s="21" t="e">
        <f t="shared" si="20"/>
        <v>#DIV/0!</v>
      </c>
      <c r="AD139" s="21" t="e">
        <f t="shared" si="21"/>
        <v>#DIV/0!</v>
      </c>
      <c r="AE139" s="21" t="e">
        <f t="shared" si="22"/>
        <v>#DIV/0!</v>
      </c>
      <c r="AF139" s="21" t="e">
        <f t="shared" si="25"/>
        <v>#DIV/0!</v>
      </c>
      <c r="AG139" s="20">
        <f>VLOOKUP(S139,'tabla ingresos'!$A$3:$D$15,4,FALSE)</f>
        <v>0</v>
      </c>
      <c r="AH139" s="20">
        <f t="shared" si="23"/>
        <v>0</v>
      </c>
      <c r="AI139" s="20">
        <f t="shared" si="24"/>
        <v>0</v>
      </c>
      <c r="AJ139" s="28" t="e">
        <f>VLOOKUP(AA139,score!$K$2:$L$8,2,TRUE)*AJ$2</f>
        <v>#DIV/0!</v>
      </c>
      <c r="AK139" s="28">
        <f>VLOOKUP(T139,score!$M$2:$N$8,2,FALSE)*AK$2</f>
        <v>0</v>
      </c>
      <c r="AL139" s="28">
        <f>VLOOKUP(Q139,score!$G$2:$H$8,2,TRUE)*AL$2</f>
        <v>0.1</v>
      </c>
      <c r="AM139" s="28" t="e">
        <f>VLOOKUP(AB139,score!$Y$2:$Z$8,2,TRUE)*AM$2</f>
        <v>#DIV/0!</v>
      </c>
      <c r="AN139" s="28" t="e">
        <f>VLOOKUP(AE139,score!$AE$2:$AF$8,2,TRUE)*AN$2</f>
        <v>#DIV/0!</v>
      </c>
      <c r="AO139" s="28">
        <f>VLOOKUP(O139,score!$C$2:$D$8,2,TRUE)*AO$2</f>
        <v>0.1</v>
      </c>
      <c r="AP139" s="28">
        <f>VLOOKUP(R139,score!$I$2:$J$8,2,TRUE)*AP$2</f>
        <v>0.1</v>
      </c>
      <c r="AQ139" s="28" t="e">
        <f>VLOOKUP(P139,score!$E$2:$F$8,2,FALSE)*AQ$2</f>
        <v>#N/A</v>
      </c>
      <c r="AR139" s="28">
        <f>VLOOKUP(U139,score!$O$2:$P$8,2,TRUE)*AR$2</f>
        <v>0</v>
      </c>
      <c r="AS139" s="28">
        <f>VLOOKUP(V139,score!$Q$2:$R$8,2,TRUE)*AS$2</f>
        <v>0</v>
      </c>
      <c r="AT139" s="28" t="e">
        <f>VLOOKUP(W139,score!$S$2:$T$8,2,FALSE)*AT$2</f>
        <v>#N/A</v>
      </c>
      <c r="AU139" s="28" t="e">
        <f>VLOOKUP(X139,score!$U$2:$V$4,2,FALSE)*AU$2</f>
        <v>#N/A</v>
      </c>
      <c r="AV139" s="28" t="e">
        <f>VLOOKUP(AF139,score!$AG$2:$AH$8,2,TRUE)*AV$2</f>
        <v>#DIV/0!</v>
      </c>
      <c r="AW139" s="28" t="e">
        <f>VLOOKUP(Y139,score!$W$2:$X$8,2,FALSE)*AW$2</f>
        <v>#N/A</v>
      </c>
      <c r="AX139" s="28" t="e">
        <f>VLOOKUP(AC139,score!$AA$2:$AB$8,2,TRUE)*AX$2</f>
        <v>#DIV/0!</v>
      </c>
      <c r="AY139" s="28" t="e">
        <f>VLOOKUP(AD139,score!$AC$2:$AD$8,2,TRUE)*AY$2</f>
        <v>#DIV/0!</v>
      </c>
      <c r="AZ139" s="28">
        <f>VLOOKUP(N139,score!$A$2:$B$8,2,TRUE)*AZ$2</f>
        <v>0.1</v>
      </c>
      <c r="BA139" s="29" t="e">
        <f t="shared" si="26"/>
        <v>#DIV/0!</v>
      </c>
      <c r="BB139" s="29" t="e">
        <f>VLOOKUP(BA139,score!$AJ$2:$AK$7,2,TRUE)</f>
        <v>#DIV/0!</v>
      </c>
    </row>
    <row r="140" spans="1:54" x14ac:dyDescent="0.3">
      <c r="A140" s="10"/>
      <c r="B140" s="11"/>
      <c r="C140" s="12"/>
      <c r="D140" s="14"/>
      <c r="E140" s="12"/>
      <c r="F140" s="14"/>
      <c r="G140" s="14"/>
      <c r="H140" s="14"/>
      <c r="I140" s="14"/>
      <c r="J140" s="14"/>
      <c r="K140" s="14"/>
      <c r="L140" s="14"/>
      <c r="M140" s="14"/>
      <c r="N140" s="13"/>
      <c r="O140" s="13"/>
      <c r="P140" s="12"/>
      <c r="Q140" s="12"/>
      <c r="R140" s="12"/>
      <c r="S140" s="12"/>
      <c r="T140" s="12"/>
      <c r="U140" s="12"/>
      <c r="V140" s="12"/>
      <c r="W140" s="17"/>
      <c r="X140" s="17"/>
      <c r="Y140" s="15"/>
      <c r="Z140" s="14"/>
      <c r="AA140" s="43" t="e">
        <f t="shared" si="18"/>
        <v>#DIV/0!</v>
      </c>
      <c r="AB140" s="21" t="e">
        <f t="shared" si="19"/>
        <v>#DIV/0!</v>
      </c>
      <c r="AC140" s="21" t="e">
        <f t="shared" si="20"/>
        <v>#DIV/0!</v>
      </c>
      <c r="AD140" s="21" t="e">
        <f t="shared" si="21"/>
        <v>#DIV/0!</v>
      </c>
      <c r="AE140" s="21" t="e">
        <f t="shared" si="22"/>
        <v>#DIV/0!</v>
      </c>
      <c r="AF140" s="21" t="e">
        <f t="shared" si="25"/>
        <v>#DIV/0!</v>
      </c>
      <c r="AG140" s="20">
        <f>VLOOKUP(S140,'tabla ingresos'!$A$3:$D$15,4,FALSE)</f>
        <v>0</v>
      </c>
      <c r="AH140" s="20">
        <f t="shared" si="23"/>
        <v>0</v>
      </c>
      <c r="AI140" s="20">
        <f t="shared" si="24"/>
        <v>0</v>
      </c>
      <c r="AJ140" s="28" t="e">
        <f>VLOOKUP(AA140,score!$K$2:$L$8,2,TRUE)*AJ$2</f>
        <v>#DIV/0!</v>
      </c>
      <c r="AK140" s="28">
        <f>VLOOKUP(T140,score!$M$2:$N$8,2,FALSE)*AK$2</f>
        <v>0</v>
      </c>
      <c r="AL140" s="28">
        <f>VLOOKUP(Q140,score!$G$2:$H$8,2,TRUE)*AL$2</f>
        <v>0.1</v>
      </c>
      <c r="AM140" s="28" t="e">
        <f>VLOOKUP(AB140,score!$Y$2:$Z$8,2,TRUE)*AM$2</f>
        <v>#DIV/0!</v>
      </c>
      <c r="AN140" s="28" t="e">
        <f>VLOOKUP(AE140,score!$AE$2:$AF$8,2,TRUE)*AN$2</f>
        <v>#DIV/0!</v>
      </c>
      <c r="AO140" s="28">
        <f>VLOOKUP(O140,score!$C$2:$D$8,2,TRUE)*AO$2</f>
        <v>0.1</v>
      </c>
      <c r="AP140" s="28">
        <f>VLOOKUP(R140,score!$I$2:$J$8,2,TRUE)*AP$2</f>
        <v>0.1</v>
      </c>
      <c r="AQ140" s="28" t="e">
        <f>VLOOKUP(P140,score!$E$2:$F$8,2,FALSE)*AQ$2</f>
        <v>#N/A</v>
      </c>
      <c r="AR140" s="28">
        <f>VLOOKUP(U140,score!$O$2:$P$8,2,TRUE)*AR$2</f>
        <v>0</v>
      </c>
      <c r="AS140" s="28">
        <f>VLOOKUP(V140,score!$Q$2:$R$8,2,TRUE)*AS$2</f>
        <v>0</v>
      </c>
      <c r="AT140" s="28" t="e">
        <f>VLOOKUP(W140,score!$S$2:$T$8,2,FALSE)*AT$2</f>
        <v>#N/A</v>
      </c>
      <c r="AU140" s="28" t="e">
        <f>VLOOKUP(X140,score!$U$2:$V$4,2,FALSE)*AU$2</f>
        <v>#N/A</v>
      </c>
      <c r="AV140" s="28" t="e">
        <f>VLOOKUP(AF140,score!$AG$2:$AH$8,2,TRUE)*AV$2</f>
        <v>#DIV/0!</v>
      </c>
      <c r="AW140" s="28" t="e">
        <f>VLOOKUP(Y140,score!$W$2:$X$8,2,FALSE)*AW$2</f>
        <v>#N/A</v>
      </c>
      <c r="AX140" s="28" t="e">
        <f>VLOOKUP(AC140,score!$AA$2:$AB$8,2,TRUE)*AX$2</f>
        <v>#DIV/0!</v>
      </c>
      <c r="AY140" s="28" t="e">
        <f>VLOOKUP(AD140,score!$AC$2:$AD$8,2,TRUE)*AY$2</f>
        <v>#DIV/0!</v>
      </c>
      <c r="AZ140" s="28">
        <f>VLOOKUP(N140,score!$A$2:$B$8,2,TRUE)*AZ$2</f>
        <v>0.1</v>
      </c>
      <c r="BA140" s="29" t="e">
        <f t="shared" si="26"/>
        <v>#DIV/0!</v>
      </c>
      <c r="BB140" s="29" t="e">
        <f>VLOOKUP(BA140,score!$AJ$2:$AK$7,2,TRUE)</f>
        <v>#DIV/0!</v>
      </c>
    </row>
    <row r="141" spans="1:54" x14ac:dyDescent="0.3">
      <c r="A141" s="10"/>
      <c r="B141" s="11"/>
      <c r="C141" s="12"/>
      <c r="D141" s="14"/>
      <c r="E141" s="12"/>
      <c r="F141" s="14"/>
      <c r="G141" s="14"/>
      <c r="H141" s="14"/>
      <c r="I141" s="14"/>
      <c r="J141" s="14"/>
      <c r="K141" s="14"/>
      <c r="L141" s="14"/>
      <c r="M141" s="14"/>
      <c r="N141" s="13"/>
      <c r="O141" s="13"/>
      <c r="P141" s="12"/>
      <c r="Q141" s="12"/>
      <c r="R141" s="12"/>
      <c r="S141" s="12"/>
      <c r="T141" s="12"/>
      <c r="U141" s="12"/>
      <c r="V141" s="12"/>
      <c r="W141" s="17"/>
      <c r="X141" s="17"/>
      <c r="Y141" s="15"/>
      <c r="Z141" s="14"/>
      <c r="AA141" s="43" t="e">
        <f t="shared" si="18"/>
        <v>#DIV/0!</v>
      </c>
      <c r="AB141" s="21" t="e">
        <f t="shared" si="19"/>
        <v>#DIV/0!</v>
      </c>
      <c r="AC141" s="21" t="e">
        <f t="shared" si="20"/>
        <v>#DIV/0!</v>
      </c>
      <c r="AD141" s="21" t="e">
        <f t="shared" si="21"/>
        <v>#DIV/0!</v>
      </c>
      <c r="AE141" s="21" t="e">
        <f t="shared" si="22"/>
        <v>#DIV/0!</v>
      </c>
      <c r="AF141" s="21" t="e">
        <f t="shared" si="25"/>
        <v>#DIV/0!</v>
      </c>
      <c r="AG141" s="20">
        <f>VLOOKUP(S141,'tabla ingresos'!$A$3:$D$15,4,FALSE)</f>
        <v>0</v>
      </c>
      <c r="AH141" s="20">
        <f t="shared" si="23"/>
        <v>0</v>
      </c>
      <c r="AI141" s="20">
        <f t="shared" si="24"/>
        <v>0</v>
      </c>
      <c r="AJ141" s="28" t="e">
        <f>VLOOKUP(AA141,score!$K$2:$L$8,2,TRUE)*AJ$2</f>
        <v>#DIV/0!</v>
      </c>
      <c r="AK141" s="28">
        <f>VLOOKUP(T141,score!$M$2:$N$8,2,FALSE)*AK$2</f>
        <v>0</v>
      </c>
      <c r="AL141" s="28">
        <f>VLOOKUP(Q141,score!$G$2:$H$8,2,TRUE)*AL$2</f>
        <v>0.1</v>
      </c>
      <c r="AM141" s="28" t="e">
        <f>VLOOKUP(AB141,score!$Y$2:$Z$8,2,TRUE)*AM$2</f>
        <v>#DIV/0!</v>
      </c>
      <c r="AN141" s="28" t="e">
        <f>VLOOKUP(AE141,score!$AE$2:$AF$8,2,TRUE)*AN$2</f>
        <v>#DIV/0!</v>
      </c>
      <c r="AO141" s="28">
        <f>VLOOKUP(O141,score!$C$2:$D$8,2,TRUE)*AO$2</f>
        <v>0.1</v>
      </c>
      <c r="AP141" s="28">
        <f>VLOOKUP(R141,score!$I$2:$J$8,2,TRUE)*AP$2</f>
        <v>0.1</v>
      </c>
      <c r="AQ141" s="28" t="e">
        <f>VLOOKUP(P141,score!$E$2:$F$8,2,FALSE)*AQ$2</f>
        <v>#N/A</v>
      </c>
      <c r="AR141" s="28">
        <f>VLOOKUP(U141,score!$O$2:$P$8,2,TRUE)*AR$2</f>
        <v>0</v>
      </c>
      <c r="AS141" s="28">
        <f>VLOOKUP(V141,score!$Q$2:$R$8,2,TRUE)*AS$2</f>
        <v>0</v>
      </c>
      <c r="AT141" s="28" t="e">
        <f>VLOOKUP(W141,score!$S$2:$T$8,2,FALSE)*AT$2</f>
        <v>#N/A</v>
      </c>
      <c r="AU141" s="28" t="e">
        <f>VLOOKUP(X141,score!$U$2:$V$4,2,FALSE)*AU$2</f>
        <v>#N/A</v>
      </c>
      <c r="AV141" s="28" t="e">
        <f>VLOOKUP(AF141,score!$AG$2:$AH$8,2,TRUE)*AV$2</f>
        <v>#DIV/0!</v>
      </c>
      <c r="AW141" s="28" t="e">
        <f>VLOOKUP(Y141,score!$W$2:$X$8,2,FALSE)*AW$2</f>
        <v>#N/A</v>
      </c>
      <c r="AX141" s="28" t="e">
        <f>VLOOKUP(AC141,score!$AA$2:$AB$8,2,TRUE)*AX$2</f>
        <v>#DIV/0!</v>
      </c>
      <c r="AY141" s="28" t="e">
        <f>VLOOKUP(AD141,score!$AC$2:$AD$8,2,TRUE)*AY$2</f>
        <v>#DIV/0!</v>
      </c>
      <c r="AZ141" s="28">
        <f>VLOOKUP(N141,score!$A$2:$B$8,2,TRUE)*AZ$2</f>
        <v>0.1</v>
      </c>
      <c r="BA141" s="29" t="e">
        <f t="shared" si="26"/>
        <v>#DIV/0!</v>
      </c>
      <c r="BB141" s="29" t="e">
        <f>VLOOKUP(BA141,score!$AJ$2:$AK$7,2,TRUE)</f>
        <v>#DIV/0!</v>
      </c>
    </row>
    <row r="142" spans="1:54" x14ac:dyDescent="0.3">
      <c r="A142" s="10"/>
      <c r="B142" s="11"/>
      <c r="C142" s="12"/>
      <c r="D142" s="14"/>
      <c r="E142" s="12"/>
      <c r="F142" s="14"/>
      <c r="G142" s="14"/>
      <c r="H142" s="14"/>
      <c r="I142" s="14"/>
      <c r="J142" s="14"/>
      <c r="K142" s="14"/>
      <c r="L142" s="14"/>
      <c r="M142" s="14"/>
      <c r="N142" s="13"/>
      <c r="O142" s="13"/>
      <c r="P142" s="12"/>
      <c r="Q142" s="12"/>
      <c r="R142" s="12"/>
      <c r="S142" s="12"/>
      <c r="T142" s="12"/>
      <c r="U142" s="12"/>
      <c r="V142" s="12"/>
      <c r="W142" s="17"/>
      <c r="X142" s="17"/>
      <c r="Y142" s="15"/>
      <c r="Z142" s="14"/>
      <c r="AA142" s="43" t="e">
        <f t="shared" si="18"/>
        <v>#DIV/0!</v>
      </c>
      <c r="AB142" s="21" t="e">
        <f t="shared" si="19"/>
        <v>#DIV/0!</v>
      </c>
      <c r="AC142" s="21" t="e">
        <f t="shared" si="20"/>
        <v>#DIV/0!</v>
      </c>
      <c r="AD142" s="21" t="e">
        <f t="shared" si="21"/>
        <v>#DIV/0!</v>
      </c>
      <c r="AE142" s="21" t="e">
        <f t="shared" si="22"/>
        <v>#DIV/0!</v>
      </c>
      <c r="AF142" s="21" t="e">
        <f t="shared" si="25"/>
        <v>#DIV/0!</v>
      </c>
      <c r="AG142" s="20">
        <f>VLOOKUP(S142,'tabla ingresos'!$A$3:$D$15,4,FALSE)</f>
        <v>0</v>
      </c>
      <c r="AH142" s="20">
        <f t="shared" si="23"/>
        <v>0</v>
      </c>
      <c r="AI142" s="20">
        <f t="shared" si="24"/>
        <v>0</v>
      </c>
      <c r="AJ142" s="28" t="e">
        <f>VLOOKUP(AA142,score!$K$2:$L$8,2,TRUE)*AJ$2</f>
        <v>#DIV/0!</v>
      </c>
      <c r="AK142" s="28">
        <f>VLOOKUP(T142,score!$M$2:$N$8,2,FALSE)*AK$2</f>
        <v>0</v>
      </c>
      <c r="AL142" s="28">
        <f>VLOOKUP(Q142,score!$G$2:$H$8,2,TRUE)*AL$2</f>
        <v>0.1</v>
      </c>
      <c r="AM142" s="28" t="e">
        <f>VLOOKUP(AB142,score!$Y$2:$Z$8,2,TRUE)*AM$2</f>
        <v>#DIV/0!</v>
      </c>
      <c r="AN142" s="28" t="e">
        <f>VLOOKUP(AE142,score!$AE$2:$AF$8,2,TRUE)*AN$2</f>
        <v>#DIV/0!</v>
      </c>
      <c r="AO142" s="28">
        <f>VLOOKUP(O142,score!$C$2:$D$8,2,TRUE)*AO$2</f>
        <v>0.1</v>
      </c>
      <c r="AP142" s="28">
        <f>VLOOKUP(R142,score!$I$2:$J$8,2,TRUE)*AP$2</f>
        <v>0.1</v>
      </c>
      <c r="AQ142" s="28" t="e">
        <f>VLOOKUP(P142,score!$E$2:$F$8,2,FALSE)*AQ$2</f>
        <v>#N/A</v>
      </c>
      <c r="AR142" s="28">
        <f>VLOOKUP(U142,score!$O$2:$P$8,2,TRUE)*AR$2</f>
        <v>0</v>
      </c>
      <c r="AS142" s="28">
        <f>VLOOKUP(V142,score!$Q$2:$R$8,2,TRUE)*AS$2</f>
        <v>0</v>
      </c>
      <c r="AT142" s="28" t="e">
        <f>VLOOKUP(W142,score!$S$2:$T$8,2,FALSE)*AT$2</f>
        <v>#N/A</v>
      </c>
      <c r="AU142" s="28" t="e">
        <f>VLOOKUP(X142,score!$U$2:$V$4,2,FALSE)*AU$2</f>
        <v>#N/A</v>
      </c>
      <c r="AV142" s="28" t="e">
        <f>VLOOKUP(AF142,score!$AG$2:$AH$8,2,TRUE)*AV$2</f>
        <v>#DIV/0!</v>
      </c>
      <c r="AW142" s="28" t="e">
        <f>VLOOKUP(Y142,score!$W$2:$X$8,2,FALSE)*AW$2</f>
        <v>#N/A</v>
      </c>
      <c r="AX142" s="28" t="e">
        <f>VLOOKUP(AC142,score!$AA$2:$AB$8,2,TRUE)*AX$2</f>
        <v>#DIV/0!</v>
      </c>
      <c r="AY142" s="28" t="e">
        <f>VLOOKUP(AD142,score!$AC$2:$AD$8,2,TRUE)*AY$2</f>
        <v>#DIV/0!</v>
      </c>
      <c r="AZ142" s="28">
        <f>VLOOKUP(N142,score!$A$2:$B$8,2,TRUE)*AZ$2</f>
        <v>0.1</v>
      </c>
      <c r="BA142" s="29" t="e">
        <f t="shared" si="26"/>
        <v>#DIV/0!</v>
      </c>
      <c r="BB142" s="29" t="e">
        <f>VLOOKUP(BA142,score!$AJ$2:$AK$7,2,TRUE)</f>
        <v>#DIV/0!</v>
      </c>
    </row>
    <row r="143" spans="1:54" x14ac:dyDescent="0.3">
      <c r="A143" s="10"/>
      <c r="B143" s="11"/>
      <c r="C143" s="12"/>
      <c r="D143" s="14"/>
      <c r="E143" s="12"/>
      <c r="F143" s="14"/>
      <c r="G143" s="14"/>
      <c r="H143" s="14"/>
      <c r="I143" s="14"/>
      <c r="J143" s="14"/>
      <c r="K143" s="14"/>
      <c r="L143" s="14"/>
      <c r="M143" s="14"/>
      <c r="N143" s="13"/>
      <c r="O143" s="13"/>
      <c r="P143" s="12"/>
      <c r="Q143" s="12"/>
      <c r="R143" s="12"/>
      <c r="S143" s="12"/>
      <c r="T143" s="12"/>
      <c r="U143" s="12"/>
      <c r="V143" s="12"/>
      <c r="W143" s="17"/>
      <c r="X143" s="17"/>
      <c r="Y143" s="15"/>
      <c r="Z143" s="14"/>
      <c r="AA143" s="43" t="e">
        <f t="shared" si="18"/>
        <v>#DIV/0!</v>
      </c>
      <c r="AB143" s="21" t="e">
        <f t="shared" si="19"/>
        <v>#DIV/0!</v>
      </c>
      <c r="AC143" s="21" t="e">
        <f t="shared" si="20"/>
        <v>#DIV/0!</v>
      </c>
      <c r="AD143" s="21" t="e">
        <f t="shared" si="21"/>
        <v>#DIV/0!</v>
      </c>
      <c r="AE143" s="21" t="e">
        <f t="shared" si="22"/>
        <v>#DIV/0!</v>
      </c>
      <c r="AF143" s="21" t="e">
        <f t="shared" si="25"/>
        <v>#DIV/0!</v>
      </c>
      <c r="AG143" s="20">
        <f>VLOOKUP(S143,'tabla ingresos'!$A$3:$D$15,4,FALSE)</f>
        <v>0</v>
      </c>
      <c r="AH143" s="20">
        <f t="shared" si="23"/>
        <v>0</v>
      </c>
      <c r="AI143" s="20">
        <f t="shared" si="24"/>
        <v>0</v>
      </c>
      <c r="AJ143" s="28" t="e">
        <f>VLOOKUP(AA143,score!$K$2:$L$8,2,TRUE)*AJ$2</f>
        <v>#DIV/0!</v>
      </c>
      <c r="AK143" s="28">
        <f>VLOOKUP(T143,score!$M$2:$N$8,2,FALSE)*AK$2</f>
        <v>0</v>
      </c>
      <c r="AL143" s="28">
        <f>VLOOKUP(Q143,score!$G$2:$H$8,2,TRUE)*AL$2</f>
        <v>0.1</v>
      </c>
      <c r="AM143" s="28" t="e">
        <f>VLOOKUP(AB143,score!$Y$2:$Z$8,2,TRUE)*AM$2</f>
        <v>#DIV/0!</v>
      </c>
      <c r="AN143" s="28" t="e">
        <f>VLOOKUP(AE143,score!$AE$2:$AF$8,2,TRUE)*AN$2</f>
        <v>#DIV/0!</v>
      </c>
      <c r="AO143" s="28">
        <f>VLOOKUP(O143,score!$C$2:$D$8,2,TRUE)*AO$2</f>
        <v>0.1</v>
      </c>
      <c r="AP143" s="28">
        <f>VLOOKUP(R143,score!$I$2:$J$8,2,TRUE)*AP$2</f>
        <v>0.1</v>
      </c>
      <c r="AQ143" s="28" t="e">
        <f>VLOOKUP(P143,score!$E$2:$F$8,2,FALSE)*AQ$2</f>
        <v>#N/A</v>
      </c>
      <c r="AR143" s="28">
        <f>VLOOKUP(U143,score!$O$2:$P$8,2,TRUE)*AR$2</f>
        <v>0</v>
      </c>
      <c r="AS143" s="28">
        <f>VLOOKUP(V143,score!$Q$2:$R$8,2,TRUE)*AS$2</f>
        <v>0</v>
      </c>
      <c r="AT143" s="28" t="e">
        <f>VLOOKUP(W143,score!$S$2:$T$8,2,FALSE)*AT$2</f>
        <v>#N/A</v>
      </c>
      <c r="AU143" s="28" t="e">
        <f>VLOOKUP(X143,score!$U$2:$V$4,2,FALSE)*AU$2</f>
        <v>#N/A</v>
      </c>
      <c r="AV143" s="28" t="e">
        <f>VLOOKUP(AF143,score!$AG$2:$AH$8,2,TRUE)*AV$2</f>
        <v>#DIV/0!</v>
      </c>
      <c r="AW143" s="28" t="e">
        <f>VLOOKUP(Y143,score!$W$2:$X$8,2,FALSE)*AW$2</f>
        <v>#N/A</v>
      </c>
      <c r="AX143" s="28" t="e">
        <f>VLOOKUP(AC143,score!$AA$2:$AB$8,2,TRUE)*AX$2</f>
        <v>#DIV/0!</v>
      </c>
      <c r="AY143" s="28" t="e">
        <f>VLOOKUP(AD143,score!$AC$2:$AD$8,2,TRUE)*AY$2</f>
        <v>#DIV/0!</v>
      </c>
      <c r="AZ143" s="28">
        <f>VLOOKUP(N143,score!$A$2:$B$8,2,TRUE)*AZ$2</f>
        <v>0.1</v>
      </c>
      <c r="BA143" s="29" t="e">
        <f t="shared" si="26"/>
        <v>#DIV/0!</v>
      </c>
      <c r="BB143" s="29" t="e">
        <f>VLOOKUP(BA143,score!$AJ$2:$AK$7,2,TRUE)</f>
        <v>#DIV/0!</v>
      </c>
    </row>
    <row r="144" spans="1:54" x14ac:dyDescent="0.3">
      <c r="A144" s="10"/>
      <c r="B144" s="11"/>
      <c r="C144" s="12"/>
      <c r="D144" s="14"/>
      <c r="E144" s="12"/>
      <c r="F144" s="14"/>
      <c r="G144" s="14"/>
      <c r="H144" s="14"/>
      <c r="I144" s="14"/>
      <c r="J144" s="14"/>
      <c r="K144" s="14"/>
      <c r="L144" s="14"/>
      <c r="M144" s="14"/>
      <c r="N144" s="13"/>
      <c r="O144" s="13"/>
      <c r="P144" s="12"/>
      <c r="Q144" s="12"/>
      <c r="R144" s="12"/>
      <c r="S144" s="12"/>
      <c r="T144" s="12"/>
      <c r="U144" s="12"/>
      <c r="V144" s="12"/>
      <c r="W144" s="17"/>
      <c r="X144" s="17"/>
      <c r="Y144" s="15"/>
      <c r="Z144" s="14"/>
      <c r="AA144" s="43" t="e">
        <f t="shared" si="18"/>
        <v>#DIV/0!</v>
      </c>
      <c r="AB144" s="21" t="e">
        <f t="shared" si="19"/>
        <v>#DIV/0!</v>
      </c>
      <c r="AC144" s="21" t="e">
        <f t="shared" si="20"/>
        <v>#DIV/0!</v>
      </c>
      <c r="AD144" s="21" t="e">
        <f t="shared" si="21"/>
        <v>#DIV/0!</v>
      </c>
      <c r="AE144" s="21" t="e">
        <f t="shared" si="22"/>
        <v>#DIV/0!</v>
      </c>
      <c r="AF144" s="21" t="e">
        <f t="shared" si="25"/>
        <v>#DIV/0!</v>
      </c>
      <c r="AG144" s="20">
        <f>VLOOKUP(S144,'tabla ingresos'!$A$3:$D$15,4,FALSE)</f>
        <v>0</v>
      </c>
      <c r="AH144" s="20">
        <f t="shared" si="23"/>
        <v>0</v>
      </c>
      <c r="AI144" s="20">
        <f t="shared" si="24"/>
        <v>0</v>
      </c>
      <c r="AJ144" s="28" t="e">
        <f>VLOOKUP(AA144,score!$K$2:$L$8,2,TRUE)*AJ$2</f>
        <v>#DIV/0!</v>
      </c>
      <c r="AK144" s="28">
        <f>VLOOKUP(T144,score!$M$2:$N$8,2,FALSE)*AK$2</f>
        <v>0</v>
      </c>
      <c r="AL144" s="28">
        <f>VLOOKUP(Q144,score!$G$2:$H$8,2,TRUE)*AL$2</f>
        <v>0.1</v>
      </c>
      <c r="AM144" s="28" t="e">
        <f>VLOOKUP(AB144,score!$Y$2:$Z$8,2,TRUE)*AM$2</f>
        <v>#DIV/0!</v>
      </c>
      <c r="AN144" s="28" t="e">
        <f>VLOOKUP(AE144,score!$AE$2:$AF$8,2,TRUE)*AN$2</f>
        <v>#DIV/0!</v>
      </c>
      <c r="AO144" s="28">
        <f>VLOOKUP(O144,score!$C$2:$D$8,2,TRUE)*AO$2</f>
        <v>0.1</v>
      </c>
      <c r="AP144" s="28">
        <f>VLOOKUP(R144,score!$I$2:$J$8,2,TRUE)*AP$2</f>
        <v>0.1</v>
      </c>
      <c r="AQ144" s="28" t="e">
        <f>VLOOKUP(P144,score!$E$2:$F$8,2,FALSE)*AQ$2</f>
        <v>#N/A</v>
      </c>
      <c r="AR144" s="28">
        <f>VLOOKUP(U144,score!$O$2:$P$8,2,TRUE)*AR$2</f>
        <v>0</v>
      </c>
      <c r="AS144" s="28">
        <f>VLOOKUP(V144,score!$Q$2:$R$8,2,TRUE)*AS$2</f>
        <v>0</v>
      </c>
      <c r="AT144" s="28" t="e">
        <f>VLOOKUP(W144,score!$S$2:$T$8,2,FALSE)*AT$2</f>
        <v>#N/A</v>
      </c>
      <c r="AU144" s="28" t="e">
        <f>VLOOKUP(X144,score!$U$2:$V$4,2,FALSE)*AU$2</f>
        <v>#N/A</v>
      </c>
      <c r="AV144" s="28" t="e">
        <f>VLOOKUP(AF144,score!$AG$2:$AH$8,2,TRUE)*AV$2</f>
        <v>#DIV/0!</v>
      </c>
      <c r="AW144" s="28" t="e">
        <f>VLOOKUP(Y144,score!$W$2:$X$8,2,FALSE)*AW$2</f>
        <v>#N/A</v>
      </c>
      <c r="AX144" s="28" t="e">
        <f>VLOOKUP(AC144,score!$AA$2:$AB$8,2,TRUE)*AX$2</f>
        <v>#DIV/0!</v>
      </c>
      <c r="AY144" s="28" t="e">
        <f>VLOOKUP(AD144,score!$AC$2:$AD$8,2,TRUE)*AY$2</f>
        <v>#DIV/0!</v>
      </c>
      <c r="AZ144" s="28">
        <f>VLOOKUP(N144,score!$A$2:$B$8,2,TRUE)*AZ$2</f>
        <v>0.1</v>
      </c>
      <c r="BA144" s="29" t="e">
        <f t="shared" si="26"/>
        <v>#DIV/0!</v>
      </c>
      <c r="BB144" s="29" t="e">
        <f>VLOOKUP(BA144,score!$AJ$2:$AK$7,2,TRUE)</f>
        <v>#DIV/0!</v>
      </c>
    </row>
    <row r="145" spans="1:54" x14ac:dyDescent="0.3">
      <c r="A145" s="10"/>
      <c r="B145" s="11"/>
      <c r="C145" s="12"/>
      <c r="D145" s="14"/>
      <c r="E145" s="12"/>
      <c r="F145" s="14"/>
      <c r="G145" s="14"/>
      <c r="H145" s="14"/>
      <c r="I145" s="14"/>
      <c r="J145" s="14"/>
      <c r="K145" s="14"/>
      <c r="L145" s="14"/>
      <c r="M145" s="14"/>
      <c r="N145" s="13"/>
      <c r="O145" s="13"/>
      <c r="P145" s="12"/>
      <c r="Q145" s="12"/>
      <c r="R145" s="12"/>
      <c r="S145" s="12"/>
      <c r="T145" s="12"/>
      <c r="U145" s="12"/>
      <c r="V145" s="12"/>
      <c r="W145" s="17"/>
      <c r="X145" s="17"/>
      <c r="Y145" s="15"/>
      <c r="Z145" s="14"/>
      <c r="AA145" s="43" t="e">
        <f t="shared" si="18"/>
        <v>#DIV/0!</v>
      </c>
      <c r="AB145" s="21" t="e">
        <f t="shared" si="19"/>
        <v>#DIV/0!</v>
      </c>
      <c r="AC145" s="21" t="e">
        <f t="shared" si="20"/>
        <v>#DIV/0!</v>
      </c>
      <c r="AD145" s="21" t="e">
        <f t="shared" si="21"/>
        <v>#DIV/0!</v>
      </c>
      <c r="AE145" s="21" t="e">
        <f t="shared" si="22"/>
        <v>#DIV/0!</v>
      </c>
      <c r="AF145" s="21" t="e">
        <f t="shared" si="25"/>
        <v>#DIV/0!</v>
      </c>
      <c r="AG145" s="20">
        <f>VLOOKUP(S145,'tabla ingresos'!$A$3:$D$15,4,FALSE)</f>
        <v>0</v>
      </c>
      <c r="AH145" s="20">
        <f t="shared" si="23"/>
        <v>0</v>
      </c>
      <c r="AI145" s="20">
        <f t="shared" si="24"/>
        <v>0</v>
      </c>
      <c r="AJ145" s="28" t="e">
        <f>VLOOKUP(AA145,score!$K$2:$L$8,2,TRUE)*AJ$2</f>
        <v>#DIV/0!</v>
      </c>
      <c r="AK145" s="28">
        <f>VLOOKUP(T145,score!$M$2:$N$8,2,FALSE)*AK$2</f>
        <v>0</v>
      </c>
      <c r="AL145" s="28">
        <f>VLOOKUP(Q145,score!$G$2:$H$8,2,TRUE)*AL$2</f>
        <v>0.1</v>
      </c>
      <c r="AM145" s="28" t="e">
        <f>VLOOKUP(AB145,score!$Y$2:$Z$8,2,TRUE)*AM$2</f>
        <v>#DIV/0!</v>
      </c>
      <c r="AN145" s="28" t="e">
        <f>VLOOKUP(AE145,score!$AE$2:$AF$8,2,TRUE)*AN$2</f>
        <v>#DIV/0!</v>
      </c>
      <c r="AO145" s="28">
        <f>VLOOKUP(O145,score!$C$2:$D$8,2,TRUE)*AO$2</f>
        <v>0.1</v>
      </c>
      <c r="AP145" s="28">
        <f>VLOOKUP(R145,score!$I$2:$J$8,2,TRUE)*AP$2</f>
        <v>0.1</v>
      </c>
      <c r="AQ145" s="28" t="e">
        <f>VLOOKUP(P145,score!$E$2:$F$8,2,FALSE)*AQ$2</f>
        <v>#N/A</v>
      </c>
      <c r="AR145" s="28">
        <f>VLOOKUP(U145,score!$O$2:$P$8,2,TRUE)*AR$2</f>
        <v>0</v>
      </c>
      <c r="AS145" s="28">
        <f>VLOOKUP(V145,score!$Q$2:$R$8,2,TRUE)*AS$2</f>
        <v>0</v>
      </c>
      <c r="AT145" s="28" t="e">
        <f>VLOOKUP(W145,score!$S$2:$T$8,2,FALSE)*AT$2</f>
        <v>#N/A</v>
      </c>
      <c r="AU145" s="28" t="e">
        <f>VLOOKUP(X145,score!$U$2:$V$4,2,FALSE)*AU$2</f>
        <v>#N/A</v>
      </c>
      <c r="AV145" s="28" t="e">
        <f>VLOOKUP(AF145,score!$AG$2:$AH$8,2,TRUE)*AV$2</f>
        <v>#DIV/0!</v>
      </c>
      <c r="AW145" s="28" t="e">
        <f>VLOOKUP(Y145,score!$W$2:$X$8,2,FALSE)*AW$2</f>
        <v>#N/A</v>
      </c>
      <c r="AX145" s="28" t="e">
        <f>VLOOKUP(AC145,score!$AA$2:$AB$8,2,TRUE)*AX$2</f>
        <v>#DIV/0!</v>
      </c>
      <c r="AY145" s="28" t="e">
        <f>VLOOKUP(AD145,score!$AC$2:$AD$8,2,TRUE)*AY$2</f>
        <v>#DIV/0!</v>
      </c>
      <c r="AZ145" s="28">
        <f>VLOOKUP(N145,score!$A$2:$B$8,2,TRUE)*AZ$2</f>
        <v>0.1</v>
      </c>
      <c r="BA145" s="29" t="e">
        <f t="shared" si="26"/>
        <v>#DIV/0!</v>
      </c>
      <c r="BB145" s="29" t="e">
        <f>VLOOKUP(BA145,score!$AJ$2:$AK$7,2,TRUE)</f>
        <v>#DIV/0!</v>
      </c>
    </row>
    <row r="146" spans="1:54" x14ac:dyDescent="0.3">
      <c r="A146" s="10"/>
      <c r="B146" s="11"/>
      <c r="C146" s="12"/>
      <c r="D146" s="14"/>
      <c r="E146" s="12"/>
      <c r="F146" s="14"/>
      <c r="G146" s="14"/>
      <c r="H146" s="14"/>
      <c r="I146" s="14"/>
      <c r="J146" s="14"/>
      <c r="K146" s="14"/>
      <c r="L146" s="14"/>
      <c r="M146" s="14"/>
      <c r="N146" s="13"/>
      <c r="O146" s="13"/>
      <c r="P146" s="12"/>
      <c r="Q146" s="12"/>
      <c r="R146" s="12"/>
      <c r="S146" s="12"/>
      <c r="T146" s="12"/>
      <c r="U146" s="12"/>
      <c r="V146" s="12"/>
      <c r="W146" s="17"/>
      <c r="X146" s="17"/>
      <c r="Y146" s="15"/>
      <c r="Z146" s="14"/>
      <c r="AA146" s="43" t="e">
        <f t="shared" si="18"/>
        <v>#DIV/0!</v>
      </c>
      <c r="AB146" s="21" t="e">
        <f t="shared" si="19"/>
        <v>#DIV/0!</v>
      </c>
      <c r="AC146" s="21" t="e">
        <f t="shared" si="20"/>
        <v>#DIV/0!</v>
      </c>
      <c r="AD146" s="21" t="e">
        <f t="shared" si="21"/>
        <v>#DIV/0!</v>
      </c>
      <c r="AE146" s="21" t="e">
        <f t="shared" si="22"/>
        <v>#DIV/0!</v>
      </c>
      <c r="AF146" s="21" t="e">
        <f t="shared" si="25"/>
        <v>#DIV/0!</v>
      </c>
      <c r="AG146" s="20">
        <f>VLOOKUP(S146,'tabla ingresos'!$A$3:$D$15,4,FALSE)</f>
        <v>0</v>
      </c>
      <c r="AH146" s="20">
        <f t="shared" si="23"/>
        <v>0</v>
      </c>
      <c r="AI146" s="20">
        <f t="shared" si="24"/>
        <v>0</v>
      </c>
      <c r="AJ146" s="28" t="e">
        <f>VLOOKUP(AA146,score!$K$2:$L$8,2,TRUE)*AJ$2</f>
        <v>#DIV/0!</v>
      </c>
      <c r="AK146" s="28">
        <f>VLOOKUP(T146,score!$M$2:$N$8,2,FALSE)*AK$2</f>
        <v>0</v>
      </c>
      <c r="AL146" s="28">
        <f>VLOOKUP(Q146,score!$G$2:$H$8,2,TRUE)*AL$2</f>
        <v>0.1</v>
      </c>
      <c r="AM146" s="28" t="e">
        <f>VLOOKUP(AB146,score!$Y$2:$Z$8,2,TRUE)*AM$2</f>
        <v>#DIV/0!</v>
      </c>
      <c r="AN146" s="28" t="e">
        <f>VLOOKUP(AE146,score!$AE$2:$AF$8,2,TRUE)*AN$2</f>
        <v>#DIV/0!</v>
      </c>
      <c r="AO146" s="28">
        <f>VLOOKUP(O146,score!$C$2:$D$8,2,TRUE)*AO$2</f>
        <v>0.1</v>
      </c>
      <c r="AP146" s="28">
        <f>VLOOKUP(R146,score!$I$2:$J$8,2,TRUE)*AP$2</f>
        <v>0.1</v>
      </c>
      <c r="AQ146" s="28" t="e">
        <f>VLOOKUP(P146,score!$E$2:$F$8,2,FALSE)*AQ$2</f>
        <v>#N/A</v>
      </c>
      <c r="AR146" s="28">
        <f>VLOOKUP(U146,score!$O$2:$P$8,2,TRUE)*AR$2</f>
        <v>0</v>
      </c>
      <c r="AS146" s="28">
        <f>VLOOKUP(V146,score!$Q$2:$R$8,2,TRUE)*AS$2</f>
        <v>0</v>
      </c>
      <c r="AT146" s="28" t="e">
        <f>VLOOKUP(W146,score!$S$2:$T$8,2,FALSE)*AT$2</f>
        <v>#N/A</v>
      </c>
      <c r="AU146" s="28" t="e">
        <f>VLOOKUP(X146,score!$U$2:$V$4,2,FALSE)*AU$2</f>
        <v>#N/A</v>
      </c>
      <c r="AV146" s="28" t="e">
        <f>VLOOKUP(AF146,score!$AG$2:$AH$8,2,TRUE)*AV$2</f>
        <v>#DIV/0!</v>
      </c>
      <c r="AW146" s="28" t="e">
        <f>VLOOKUP(Y146,score!$W$2:$X$8,2,FALSE)*AW$2</f>
        <v>#N/A</v>
      </c>
      <c r="AX146" s="28" t="e">
        <f>VLOOKUP(AC146,score!$AA$2:$AB$8,2,TRUE)*AX$2</f>
        <v>#DIV/0!</v>
      </c>
      <c r="AY146" s="28" t="e">
        <f>VLOOKUP(AD146,score!$AC$2:$AD$8,2,TRUE)*AY$2</f>
        <v>#DIV/0!</v>
      </c>
      <c r="AZ146" s="28">
        <f>VLOOKUP(N146,score!$A$2:$B$8,2,TRUE)*AZ$2</f>
        <v>0.1</v>
      </c>
      <c r="BA146" s="29" t="e">
        <f t="shared" si="26"/>
        <v>#DIV/0!</v>
      </c>
      <c r="BB146" s="29" t="e">
        <f>VLOOKUP(BA146,score!$AJ$2:$AK$7,2,TRUE)</f>
        <v>#DIV/0!</v>
      </c>
    </row>
    <row r="147" spans="1:54" x14ac:dyDescent="0.3">
      <c r="A147" s="10"/>
      <c r="B147" s="11"/>
      <c r="C147" s="12"/>
      <c r="D147" s="14"/>
      <c r="E147" s="12"/>
      <c r="F147" s="14"/>
      <c r="G147" s="14"/>
      <c r="H147" s="14"/>
      <c r="I147" s="14"/>
      <c r="J147" s="14"/>
      <c r="K147" s="14"/>
      <c r="L147" s="14"/>
      <c r="M147" s="14"/>
      <c r="N147" s="13"/>
      <c r="O147" s="13"/>
      <c r="P147" s="12"/>
      <c r="Q147" s="12"/>
      <c r="R147" s="12"/>
      <c r="S147" s="12"/>
      <c r="T147" s="12"/>
      <c r="U147" s="12"/>
      <c r="V147" s="12"/>
      <c r="W147" s="17"/>
      <c r="X147" s="17"/>
      <c r="Y147" s="15"/>
      <c r="Z147" s="14"/>
      <c r="AA147" s="43" t="e">
        <f t="shared" si="18"/>
        <v>#DIV/0!</v>
      </c>
      <c r="AB147" s="21" t="e">
        <f t="shared" si="19"/>
        <v>#DIV/0!</v>
      </c>
      <c r="AC147" s="21" t="e">
        <f t="shared" si="20"/>
        <v>#DIV/0!</v>
      </c>
      <c r="AD147" s="21" t="e">
        <f t="shared" si="21"/>
        <v>#DIV/0!</v>
      </c>
      <c r="AE147" s="21" t="e">
        <f t="shared" si="22"/>
        <v>#DIV/0!</v>
      </c>
      <c r="AF147" s="21" t="e">
        <f t="shared" si="25"/>
        <v>#DIV/0!</v>
      </c>
      <c r="AG147" s="20">
        <f>VLOOKUP(S147,'tabla ingresos'!$A$3:$D$15,4,FALSE)</f>
        <v>0</v>
      </c>
      <c r="AH147" s="20">
        <f t="shared" si="23"/>
        <v>0</v>
      </c>
      <c r="AI147" s="20">
        <f t="shared" si="24"/>
        <v>0</v>
      </c>
      <c r="AJ147" s="28" t="e">
        <f>VLOOKUP(AA147,score!$K$2:$L$8,2,TRUE)*AJ$2</f>
        <v>#DIV/0!</v>
      </c>
      <c r="AK147" s="28">
        <f>VLOOKUP(T147,score!$M$2:$N$8,2,FALSE)*AK$2</f>
        <v>0</v>
      </c>
      <c r="AL147" s="28">
        <f>VLOOKUP(Q147,score!$G$2:$H$8,2,TRUE)*AL$2</f>
        <v>0.1</v>
      </c>
      <c r="AM147" s="28" t="e">
        <f>VLOOKUP(AB147,score!$Y$2:$Z$8,2,TRUE)*AM$2</f>
        <v>#DIV/0!</v>
      </c>
      <c r="AN147" s="28" t="e">
        <f>VLOOKUP(AE147,score!$AE$2:$AF$8,2,TRUE)*AN$2</f>
        <v>#DIV/0!</v>
      </c>
      <c r="AO147" s="28">
        <f>VLOOKUP(O147,score!$C$2:$D$8,2,TRUE)*AO$2</f>
        <v>0.1</v>
      </c>
      <c r="AP147" s="28">
        <f>VLOOKUP(R147,score!$I$2:$J$8,2,TRUE)*AP$2</f>
        <v>0.1</v>
      </c>
      <c r="AQ147" s="28" t="e">
        <f>VLOOKUP(P147,score!$E$2:$F$8,2,FALSE)*AQ$2</f>
        <v>#N/A</v>
      </c>
      <c r="AR147" s="28">
        <f>VLOOKUP(U147,score!$O$2:$P$8,2,TRUE)*AR$2</f>
        <v>0</v>
      </c>
      <c r="AS147" s="28">
        <f>VLOOKUP(V147,score!$Q$2:$R$8,2,TRUE)*AS$2</f>
        <v>0</v>
      </c>
      <c r="AT147" s="28" t="e">
        <f>VLOOKUP(W147,score!$S$2:$T$8,2,FALSE)*AT$2</f>
        <v>#N/A</v>
      </c>
      <c r="AU147" s="28" t="e">
        <f>VLOOKUP(X147,score!$U$2:$V$4,2,FALSE)*AU$2</f>
        <v>#N/A</v>
      </c>
      <c r="AV147" s="28" t="e">
        <f>VLOOKUP(AF147,score!$AG$2:$AH$8,2,TRUE)*AV$2</f>
        <v>#DIV/0!</v>
      </c>
      <c r="AW147" s="28" t="e">
        <f>VLOOKUP(Y147,score!$W$2:$X$8,2,FALSE)*AW$2</f>
        <v>#N/A</v>
      </c>
      <c r="AX147" s="28" t="e">
        <f>VLOOKUP(AC147,score!$AA$2:$AB$8,2,TRUE)*AX$2</f>
        <v>#DIV/0!</v>
      </c>
      <c r="AY147" s="28" t="e">
        <f>VLOOKUP(AD147,score!$AC$2:$AD$8,2,TRUE)*AY$2</f>
        <v>#DIV/0!</v>
      </c>
      <c r="AZ147" s="28">
        <f>VLOOKUP(N147,score!$A$2:$B$8,2,TRUE)*AZ$2</f>
        <v>0.1</v>
      </c>
      <c r="BA147" s="29" t="e">
        <f t="shared" si="26"/>
        <v>#DIV/0!</v>
      </c>
      <c r="BB147" s="29" t="e">
        <f>VLOOKUP(BA147,score!$AJ$2:$AK$7,2,TRUE)</f>
        <v>#DIV/0!</v>
      </c>
    </row>
    <row r="148" spans="1:54" x14ac:dyDescent="0.3">
      <c r="A148" s="10"/>
      <c r="B148" s="11"/>
      <c r="C148" s="12"/>
      <c r="D148" s="14"/>
      <c r="E148" s="12"/>
      <c r="F148" s="14"/>
      <c r="G148" s="14"/>
      <c r="H148" s="14"/>
      <c r="I148" s="14"/>
      <c r="J148" s="14"/>
      <c r="K148" s="14"/>
      <c r="L148" s="14"/>
      <c r="M148" s="14"/>
      <c r="N148" s="13"/>
      <c r="O148" s="13"/>
      <c r="P148" s="12"/>
      <c r="Q148" s="12"/>
      <c r="R148" s="12"/>
      <c r="S148" s="12"/>
      <c r="T148" s="12"/>
      <c r="U148" s="12"/>
      <c r="V148" s="12"/>
      <c r="W148" s="17"/>
      <c r="X148" s="17"/>
      <c r="Y148" s="15"/>
      <c r="Z148" s="14"/>
      <c r="AA148" s="43" t="e">
        <f t="shared" si="18"/>
        <v>#DIV/0!</v>
      </c>
      <c r="AB148" s="21" t="e">
        <f t="shared" si="19"/>
        <v>#DIV/0!</v>
      </c>
      <c r="AC148" s="21" t="e">
        <f t="shared" si="20"/>
        <v>#DIV/0!</v>
      </c>
      <c r="AD148" s="21" t="e">
        <f t="shared" si="21"/>
        <v>#DIV/0!</v>
      </c>
      <c r="AE148" s="21" t="e">
        <f t="shared" si="22"/>
        <v>#DIV/0!</v>
      </c>
      <c r="AF148" s="21" t="e">
        <f t="shared" si="25"/>
        <v>#DIV/0!</v>
      </c>
      <c r="AG148" s="20">
        <f>VLOOKUP(S148,'tabla ingresos'!$A$3:$D$15,4,FALSE)</f>
        <v>0</v>
      </c>
      <c r="AH148" s="20">
        <f t="shared" si="23"/>
        <v>0</v>
      </c>
      <c r="AI148" s="20">
        <f t="shared" si="24"/>
        <v>0</v>
      </c>
      <c r="AJ148" s="28" t="e">
        <f>VLOOKUP(AA148,score!$K$2:$L$8,2,TRUE)*AJ$2</f>
        <v>#DIV/0!</v>
      </c>
      <c r="AK148" s="28">
        <f>VLOOKUP(T148,score!$M$2:$N$8,2,FALSE)*AK$2</f>
        <v>0</v>
      </c>
      <c r="AL148" s="28">
        <f>VLOOKUP(Q148,score!$G$2:$H$8,2,TRUE)*AL$2</f>
        <v>0.1</v>
      </c>
      <c r="AM148" s="28" t="e">
        <f>VLOOKUP(AB148,score!$Y$2:$Z$8,2,TRUE)*AM$2</f>
        <v>#DIV/0!</v>
      </c>
      <c r="AN148" s="28" t="e">
        <f>VLOOKUP(AE148,score!$AE$2:$AF$8,2,TRUE)*AN$2</f>
        <v>#DIV/0!</v>
      </c>
      <c r="AO148" s="28">
        <f>VLOOKUP(O148,score!$C$2:$D$8,2,TRUE)*AO$2</f>
        <v>0.1</v>
      </c>
      <c r="AP148" s="28">
        <f>VLOOKUP(R148,score!$I$2:$J$8,2,TRUE)*AP$2</f>
        <v>0.1</v>
      </c>
      <c r="AQ148" s="28" t="e">
        <f>VLOOKUP(P148,score!$E$2:$F$8,2,FALSE)*AQ$2</f>
        <v>#N/A</v>
      </c>
      <c r="AR148" s="28">
        <f>VLOOKUP(U148,score!$O$2:$P$8,2,TRUE)*AR$2</f>
        <v>0</v>
      </c>
      <c r="AS148" s="28">
        <f>VLOOKUP(V148,score!$Q$2:$R$8,2,TRUE)*AS$2</f>
        <v>0</v>
      </c>
      <c r="AT148" s="28" t="e">
        <f>VLOOKUP(W148,score!$S$2:$T$8,2,FALSE)*AT$2</f>
        <v>#N/A</v>
      </c>
      <c r="AU148" s="28" t="e">
        <f>VLOOKUP(X148,score!$U$2:$V$4,2,FALSE)*AU$2</f>
        <v>#N/A</v>
      </c>
      <c r="AV148" s="28" t="e">
        <f>VLOOKUP(AF148,score!$AG$2:$AH$8,2,TRUE)*AV$2</f>
        <v>#DIV/0!</v>
      </c>
      <c r="AW148" s="28" t="e">
        <f>VLOOKUP(Y148,score!$W$2:$X$8,2,FALSE)*AW$2</f>
        <v>#N/A</v>
      </c>
      <c r="AX148" s="28" t="e">
        <f>VLOOKUP(AC148,score!$AA$2:$AB$8,2,TRUE)*AX$2</f>
        <v>#DIV/0!</v>
      </c>
      <c r="AY148" s="28" t="e">
        <f>VLOOKUP(AD148,score!$AC$2:$AD$8,2,TRUE)*AY$2</f>
        <v>#DIV/0!</v>
      </c>
      <c r="AZ148" s="28">
        <f>VLOOKUP(N148,score!$A$2:$B$8,2,TRUE)*AZ$2</f>
        <v>0.1</v>
      </c>
      <c r="BA148" s="29" t="e">
        <f t="shared" si="26"/>
        <v>#DIV/0!</v>
      </c>
      <c r="BB148" s="29" t="e">
        <f>VLOOKUP(BA148,score!$AJ$2:$AK$7,2,TRUE)</f>
        <v>#DIV/0!</v>
      </c>
    </row>
    <row r="149" spans="1:54" x14ac:dyDescent="0.3">
      <c r="A149" s="10"/>
      <c r="B149" s="11"/>
      <c r="C149" s="12"/>
      <c r="D149" s="14"/>
      <c r="E149" s="12"/>
      <c r="F149" s="14"/>
      <c r="G149" s="14"/>
      <c r="H149" s="14"/>
      <c r="I149" s="14"/>
      <c r="J149" s="14"/>
      <c r="K149" s="14"/>
      <c r="L149" s="14"/>
      <c r="M149" s="14"/>
      <c r="N149" s="13"/>
      <c r="O149" s="13"/>
      <c r="P149" s="12"/>
      <c r="Q149" s="12"/>
      <c r="R149" s="12"/>
      <c r="S149" s="12"/>
      <c r="T149" s="12"/>
      <c r="U149" s="12"/>
      <c r="V149" s="12"/>
      <c r="W149" s="17"/>
      <c r="X149" s="17"/>
      <c r="Y149" s="15"/>
      <c r="Z149" s="14"/>
      <c r="AA149" s="43" t="e">
        <f t="shared" si="18"/>
        <v>#DIV/0!</v>
      </c>
      <c r="AB149" s="21" t="e">
        <f t="shared" si="19"/>
        <v>#DIV/0!</v>
      </c>
      <c r="AC149" s="21" t="e">
        <f t="shared" si="20"/>
        <v>#DIV/0!</v>
      </c>
      <c r="AD149" s="21" t="e">
        <f t="shared" si="21"/>
        <v>#DIV/0!</v>
      </c>
      <c r="AE149" s="21" t="e">
        <f t="shared" si="22"/>
        <v>#DIV/0!</v>
      </c>
      <c r="AF149" s="21" t="e">
        <f t="shared" si="25"/>
        <v>#DIV/0!</v>
      </c>
      <c r="AG149" s="20">
        <f>VLOOKUP(S149,'tabla ingresos'!$A$3:$D$15,4,FALSE)</f>
        <v>0</v>
      </c>
      <c r="AH149" s="20">
        <f t="shared" si="23"/>
        <v>0</v>
      </c>
      <c r="AI149" s="20">
        <f t="shared" si="24"/>
        <v>0</v>
      </c>
      <c r="AJ149" s="28" t="e">
        <f>VLOOKUP(AA149,score!$K$2:$L$8,2,TRUE)*AJ$2</f>
        <v>#DIV/0!</v>
      </c>
      <c r="AK149" s="28">
        <f>VLOOKUP(T149,score!$M$2:$N$8,2,FALSE)*AK$2</f>
        <v>0</v>
      </c>
      <c r="AL149" s="28">
        <f>VLOOKUP(Q149,score!$G$2:$H$8,2,TRUE)*AL$2</f>
        <v>0.1</v>
      </c>
      <c r="AM149" s="28" t="e">
        <f>VLOOKUP(AB149,score!$Y$2:$Z$8,2,TRUE)*AM$2</f>
        <v>#DIV/0!</v>
      </c>
      <c r="AN149" s="28" t="e">
        <f>VLOOKUP(AE149,score!$AE$2:$AF$8,2,TRUE)*AN$2</f>
        <v>#DIV/0!</v>
      </c>
      <c r="AO149" s="28">
        <f>VLOOKUP(O149,score!$C$2:$D$8,2,TRUE)*AO$2</f>
        <v>0.1</v>
      </c>
      <c r="AP149" s="28">
        <f>VLOOKUP(R149,score!$I$2:$J$8,2,TRUE)*AP$2</f>
        <v>0.1</v>
      </c>
      <c r="AQ149" s="28" t="e">
        <f>VLOOKUP(P149,score!$E$2:$F$8,2,FALSE)*AQ$2</f>
        <v>#N/A</v>
      </c>
      <c r="AR149" s="28">
        <f>VLOOKUP(U149,score!$O$2:$P$8,2,TRUE)*AR$2</f>
        <v>0</v>
      </c>
      <c r="AS149" s="28">
        <f>VLOOKUP(V149,score!$Q$2:$R$8,2,TRUE)*AS$2</f>
        <v>0</v>
      </c>
      <c r="AT149" s="28" t="e">
        <f>VLOOKUP(W149,score!$S$2:$T$8,2,FALSE)*AT$2</f>
        <v>#N/A</v>
      </c>
      <c r="AU149" s="28" t="e">
        <f>VLOOKUP(X149,score!$U$2:$V$4,2,FALSE)*AU$2</f>
        <v>#N/A</v>
      </c>
      <c r="AV149" s="28" t="e">
        <f>VLOOKUP(AF149,score!$AG$2:$AH$8,2,TRUE)*AV$2</f>
        <v>#DIV/0!</v>
      </c>
      <c r="AW149" s="28" t="e">
        <f>VLOOKUP(Y149,score!$W$2:$X$8,2,FALSE)*AW$2</f>
        <v>#N/A</v>
      </c>
      <c r="AX149" s="28" t="e">
        <f>VLOOKUP(AC149,score!$AA$2:$AB$8,2,TRUE)*AX$2</f>
        <v>#DIV/0!</v>
      </c>
      <c r="AY149" s="28" t="e">
        <f>VLOOKUP(AD149,score!$AC$2:$AD$8,2,TRUE)*AY$2</f>
        <v>#DIV/0!</v>
      </c>
      <c r="AZ149" s="28">
        <f>VLOOKUP(N149,score!$A$2:$B$8,2,TRUE)*AZ$2</f>
        <v>0.1</v>
      </c>
      <c r="BA149" s="29" t="e">
        <f t="shared" si="26"/>
        <v>#DIV/0!</v>
      </c>
      <c r="BB149" s="29" t="e">
        <f>VLOOKUP(BA149,score!$AJ$2:$AK$7,2,TRUE)</f>
        <v>#DIV/0!</v>
      </c>
    </row>
    <row r="150" spans="1:54" x14ac:dyDescent="0.3">
      <c r="A150" s="10"/>
      <c r="B150" s="11"/>
      <c r="C150" s="12"/>
      <c r="D150" s="14"/>
      <c r="E150" s="12"/>
      <c r="F150" s="14"/>
      <c r="G150" s="14"/>
      <c r="H150" s="14"/>
      <c r="I150" s="14"/>
      <c r="J150" s="14"/>
      <c r="K150" s="14"/>
      <c r="L150" s="14"/>
      <c r="M150" s="14"/>
      <c r="N150" s="13"/>
      <c r="O150" s="13"/>
      <c r="P150" s="12"/>
      <c r="Q150" s="12"/>
      <c r="R150" s="12"/>
      <c r="S150" s="12"/>
      <c r="T150" s="12"/>
      <c r="U150" s="12"/>
      <c r="V150" s="12"/>
      <c r="W150" s="17"/>
      <c r="X150" s="17"/>
      <c r="Y150" s="15"/>
      <c r="Z150" s="14"/>
      <c r="AA150" s="43" t="e">
        <f t="shared" si="18"/>
        <v>#DIV/0!</v>
      </c>
      <c r="AB150" s="21" t="e">
        <f t="shared" si="19"/>
        <v>#DIV/0!</v>
      </c>
      <c r="AC150" s="21" t="e">
        <f t="shared" si="20"/>
        <v>#DIV/0!</v>
      </c>
      <c r="AD150" s="21" t="e">
        <f t="shared" si="21"/>
        <v>#DIV/0!</v>
      </c>
      <c r="AE150" s="21" t="e">
        <f t="shared" si="22"/>
        <v>#DIV/0!</v>
      </c>
      <c r="AF150" s="21" t="e">
        <f t="shared" si="25"/>
        <v>#DIV/0!</v>
      </c>
      <c r="AG150" s="20">
        <f>VLOOKUP(S150,'tabla ingresos'!$A$3:$D$15,4,FALSE)</f>
        <v>0</v>
      </c>
      <c r="AH150" s="20">
        <f t="shared" si="23"/>
        <v>0</v>
      </c>
      <c r="AI150" s="20">
        <f t="shared" si="24"/>
        <v>0</v>
      </c>
      <c r="AJ150" s="28" t="e">
        <f>VLOOKUP(AA150,score!$K$2:$L$8,2,TRUE)*AJ$2</f>
        <v>#DIV/0!</v>
      </c>
      <c r="AK150" s="28">
        <f>VLOOKUP(T150,score!$M$2:$N$8,2,FALSE)*AK$2</f>
        <v>0</v>
      </c>
      <c r="AL150" s="28">
        <f>VLOOKUP(Q150,score!$G$2:$H$8,2,TRUE)*AL$2</f>
        <v>0.1</v>
      </c>
      <c r="AM150" s="28" t="e">
        <f>VLOOKUP(AB150,score!$Y$2:$Z$8,2,TRUE)*AM$2</f>
        <v>#DIV/0!</v>
      </c>
      <c r="AN150" s="28" t="e">
        <f>VLOOKUP(AE150,score!$AE$2:$AF$8,2,TRUE)*AN$2</f>
        <v>#DIV/0!</v>
      </c>
      <c r="AO150" s="28">
        <f>VLOOKUP(O150,score!$C$2:$D$8,2,TRUE)*AO$2</f>
        <v>0.1</v>
      </c>
      <c r="AP150" s="28">
        <f>VLOOKUP(R150,score!$I$2:$J$8,2,TRUE)*AP$2</f>
        <v>0.1</v>
      </c>
      <c r="AQ150" s="28" t="e">
        <f>VLOOKUP(P150,score!$E$2:$F$8,2,FALSE)*AQ$2</f>
        <v>#N/A</v>
      </c>
      <c r="AR150" s="28">
        <f>VLOOKUP(U150,score!$O$2:$P$8,2,TRUE)*AR$2</f>
        <v>0</v>
      </c>
      <c r="AS150" s="28">
        <f>VLOOKUP(V150,score!$Q$2:$R$8,2,TRUE)*AS$2</f>
        <v>0</v>
      </c>
      <c r="AT150" s="28" t="e">
        <f>VLOOKUP(W150,score!$S$2:$T$8,2,FALSE)*AT$2</f>
        <v>#N/A</v>
      </c>
      <c r="AU150" s="28" t="e">
        <f>VLOOKUP(X150,score!$U$2:$V$4,2,FALSE)*AU$2</f>
        <v>#N/A</v>
      </c>
      <c r="AV150" s="28" t="e">
        <f>VLOOKUP(AF150,score!$AG$2:$AH$8,2,TRUE)*AV$2</f>
        <v>#DIV/0!</v>
      </c>
      <c r="AW150" s="28" t="e">
        <f>VLOOKUP(Y150,score!$W$2:$X$8,2,FALSE)*AW$2</f>
        <v>#N/A</v>
      </c>
      <c r="AX150" s="28" t="e">
        <f>VLOOKUP(AC150,score!$AA$2:$AB$8,2,TRUE)*AX$2</f>
        <v>#DIV/0!</v>
      </c>
      <c r="AY150" s="28" t="e">
        <f>VLOOKUP(AD150,score!$AC$2:$AD$8,2,TRUE)*AY$2</f>
        <v>#DIV/0!</v>
      </c>
      <c r="AZ150" s="28">
        <f>VLOOKUP(N150,score!$A$2:$B$8,2,TRUE)*AZ$2</f>
        <v>0.1</v>
      </c>
      <c r="BA150" s="29" t="e">
        <f t="shared" si="26"/>
        <v>#DIV/0!</v>
      </c>
      <c r="BB150" s="29" t="e">
        <f>VLOOKUP(BA150,score!$AJ$2:$AK$7,2,TRUE)</f>
        <v>#DIV/0!</v>
      </c>
    </row>
    <row r="151" spans="1:54" x14ac:dyDescent="0.3">
      <c r="A151" s="10"/>
      <c r="B151" s="11"/>
      <c r="C151" s="12"/>
      <c r="D151" s="14"/>
      <c r="E151" s="12"/>
      <c r="F151" s="14"/>
      <c r="G151" s="14"/>
      <c r="H151" s="14"/>
      <c r="I151" s="14"/>
      <c r="J151" s="14"/>
      <c r="K151" s="14"/>
      <c r="L151" s="14"/>
      <c r="M151" s="14"/>
      <c r="N151" s="13"/>
      <c r="O151" s="13"/>
      <c r="P151" s="12"/>
      <c r="Q151" s="12"/>
      <c r="R151" s="12"/>
      <c r="S151" s="12"/>
      <c r="T151" s="12"/>
      <c r="U151" s="12"/>
      <c r="V151" s="12"/>
      <c r="W151" s="17"/>
      <c r="X151" s="17"/>
      <c r="Y151" s="15"/>
      <c r="Z151" s="14"/>
      <c r="AA151" s="43" t="e">
        <f t="shared" si="18"/>
        <v>#DIV/0!</v>
      </c>
      <c r="AB151" s="21" t="e">
        <f t="shared" si="19"/>
        <v>#DIV/0!</v>
      </c>
      <c r="AC151" s="21" t="e">
        <f t="shared" si="20"/>
        <v>#DIV/0!</v>
      </c>
      <c r="AD151" s="21" t="e">
        <f t="shared" si="21"/>
        <v>#DIV/0!</v>
      </c>
      <c r="AE151" s="21" t="e">
        <f t="shared" si="22"/>
        <v>#DIV/0!</v>
      </c>
      <c r="AF151" s="21" t="e">
        <f t="shared" si="25"/>
        <v>#DIV/0!</v>
      </c>
      <c r="AG151" s="20">
        <f>VLOOKUP(S151,'tabla ingresos'!$A$3:$D$15,4,FALSE)</f>
        <v>0</v>
      </c>
      <c r="AH151" s="20">
        <f t="shared" si="23"/>
        <v>0</v>
      </c>
      <c r="AI151" s="20">
        <f t="shared" si="24"/>
        <v>0</v>
      </c>
      <c r="AJ151" s="28" t="e">
        <f>VLOOKUP(AA151,score!$K$2:$L$8,2,TRUE)*AJ$2</f>
        <v>#DIV/0!</v>
      </c>
      <c r="AK151" s="28">
        <f>VLOOKUP(T151,score!$M$2:$N$8,2,FALSE)*AK$2</f>
        <v>0</v>
      </c>
      <c r="AL151" s="28">
        <f>VLOOKUP(Q151,score!$G$2:$H$8,2,TRUE)*AL$2</f>
        <v>0.1</v>
      </c>
      <c r="AM151" s="28" t="e">
        <f>VLOOKUP(AB151,score!$Y$2:$Z$8,2,TRUE)*AM$2</f>
        <v>#DIV/0!</v>
      </c>
      <c r="AN151" s="28" t="e">
        <f>VLOOKUP(AE151,score!$AE$2:$AF$8,2,TRUE)*AN$2</f>
        <v>#DIV/0!</v>
      </c>
      <c r="AO151" s="28">
        <f>VLOOKUP(O151,score!$C$2:$D$8,2,TRUE)*AO$2</f>
        <v>0.1</v>
      </c>
      <c r="AP151" s="28">
        <f>VLOOKUP(R151,score!$I$2:$J$8,2,TRUE)*AP$2</f>
        <v>0.1</v>
      </c>
      <c r="AQ151" s="28" t="e">
        <f>VLOOKUP(P151,score!$E$2:$F$8,2,FALSE)*AQ$2</f>
        <v>#N/A</v>
      </c>
      <c r="AR151" s="28">
        <f>VLOOKUP(U151,score!$O$2:$P$8,2,TRUE)*AR$2</f>
        <v>0</v>
      </c>
      <c r="AS151" s="28">
        <f>VLOOKUP(V151,score!$Q$2:$R$8,2,TRUE)*AS$2</f>
        <v>0</v>
      </c>
      <c r="AT151" s="28" t="e">
        <f>VLOOKUP(W151,score!$S$2:$T$8,2,FALSE)*AT$2</f>
        <v>#N/A</v>
      </c>
      <c r="AU151" s="28" t="e">
        <f>VLOOKUP(X151,score!$U$2:$V$4,2,FALSE)*AU$2</f>
        <v>#N/A</v>
      </c>
      <c r="AV151" s="28" t="e">
        <f>VLOOKUP(AF151,score!$AG$2:$AH$8,2,TRUE)*AV$2</f>
        <v>#DIV/0!</v>
      </c>
      <c r="AW151" s="28" t="e">
        <f>VLOOKUP(Y151,score!$W$2:$X$8,2,FALSE)*AW$2</f>
        <v>#N/A</v>
      </c>
      <c r="AX151" s="28" t="e">
        <f>VLOOKUP(AC151,score!$AA$2:$AB$8,2,TRUE)*AX$2</f>
        <v>#DIV/0!</v>
      </c>
      <c r="AY151" s="28" t="e">
        <f>VLOOKUP(AD151,score!$AC$2:$AD$8,2,TRUE)*AY$2</f>
        <v>#DIV/0!</v>
      </c>
      <c r="AZ151" s="28">
        <f>VLOOKUP(N151,score!$A$2:$B$8,2,TRUE)*AZ$2</f>
        <v>0.1</v>
      </c>
      <c r="BA151" s="29" t="e">
        <f t="shared" si="26"/>
        <v>#DIV/0!</v>
      </c>
      <c r="BB151" s="29" t="e">
        <f>VLOOKUP(BA151,score!$AJ$2:$AK$7,2,TRUE)</f>
        <v>#DIV/0!</v>
      </c>
    </row>
    <row r="152" spans="1:54" x14ac:dyDescent="0.3">
      <c r="A152" s="10"/>
      <c r="B152" s="11"/>
      <c r="C152" s="12"/>
      <c r="D152" s="14"/>
      <c r="E152" s="12"/>
      <c r="F152" s="14"/>
      <c r="G152" s="14"/>
      <c r="H152" s="14"/>
      <c r="I152" s="14"/>
      <c r="J152" s="14"/>
      <c r="K152" s="14"/>
      <c r="L152" s="14"/>
      <c r="M152" s="14"/>
      <c r="N152" s="13"/>
      <c r="O152" s="13"/>
      <c r="P152" s="12"/>
      <c r="Q152" s="12"/>
      <c r="R152" s="12"/>
      <c r="S152" s="12"/>
      <c r="T152" s="12"/>
      <c r="U152" s="12"/>
      <c r="V152" s="12"/>
      <c r="W152" s="17"/>
      <c r="X152" s="17"/>
      <c r="Y152" s="15"/>
      <c r="Z152" s="14"/>
      <c r="AA152" s="43" t="e">
        <f t="shared" si="18"/>
        <v>#DIV/0!</v>
      </c>
      <c r="AB152" s="21" t="e">
        <f t="shared" si="19"/>
        <v>#DIV/0!</v>
      </c>
      <c r="AC152" s="21" t="e">
        <f t="shared" si="20"/>
        <v>#DIV/0!</v>
      </c>
      <c r="AD152" s="21" t="e">
        <f t="shared" si="21"/>
        <v>#DIV/0!</v>
      </c>
      <c r="AE152" s="21" t="e">
        <f t="shared" si="22"/>
        <v>#DIV/0!</v>
      </c>
      <c r="AF152" s="21" t="e">
        <f t="shared" si="25"/>
        <v>#DIV/0!</v>
      </c>
      <c r="AG152" s="20">
        <f>VLOOKUP(S152,'tabla ingresos'!$A$3:$D$15,4,FALSE)</f>
        <v>0</v>
      </c>
      <c r="AH152" s="20">
        <f t="shared" si="23"/>
        <v>0</v>
      </c>
      <c r="AI152" s="20">
        <f t="shared" si="24"/>
        <v>0</v>
      </c>
      <c r="AJ152" s="28" t="e">
        <f>VLOOKUP(AA152,score!$K$2:$L$8,2,TRUE)*AJ$2</f>
        <v>#DIV/0!</v>
      </c>
      <c r="AK152" s="28">
        <f>VLOOKUP(T152,score!$M$2:$N$8,2,FALSE)*AK$2</f>
        <v>0</v>
      </c>
      <c r="AL152" s="28">
        <f>VLOOKUP(Q152,score!$G$2:$H$8,2,TRUE)*AL$2</f>
        <v>0.1</v>
      </c>
      <c r="AM152" s="28" t="e">
        <f>VLOOKUP(AB152,score!$Y$2:$Z$8,2,TRUE)*AM$2</f>
        <v>#DIV/0!</v>
      </c>
      <c r="AN152" s="28" t="e">
        <f>VLOOKUP(AE152,score!$AE$2:$AF$8,2,TRUE)*AN$2</f>
        <v>#DIV/0!</v>
      </c>
      <c r="AO152" s="28">
        <f>VLOOKUP(O152,score!$C$2:$D$8,2,TRUE)*AO$2</f>
        <v>0.1</v>
      </c>
      <c r="AP152" s="28">
        <f>VLOOKUP(R152,score!$I$2:$J$8,2,TRUE)*AP$2</f>
        <v>0.1</v>
      </c>
      <c r="AQ152" s="28" t="e">
        <f>VLOOKUP(P152,score!$E$2:$F$8,2,FALSE)*AQ$2</f>
        <v>#N/A</v>
      </c>
      <c r="AR152" s="28">
        <f>VLOOKUP(U152,score!$O$2:$P$8,2,TRUE)*AR$2</f>
        <v>0</v>
      </c>
      <c r="AS152" s="28">
        <f>VLOOKUP(V152,score!$Q$2:$R$8,2,TRUE)*AS$2</f>
        <v>0</v>
      </c>
      <c r="AT152" s="28" t="e">
        <f>VLOOKUP(W152,score!$S$2:$T$8,2,FALSE)*AT$2</f>
        <v>#N/A</v>
      </c>
      <c r="AU152" s="28" t="e">
        <f>VLOOKUP(X152,score!$U$2:$V$4,2,FALSE)*AU$2</f>
        <v>#N/A</v>
      </c>
      <c r="AV152" s="28" t="e">
        <f>VLOOKUP(AF152,score!$AG$2:$AH$8,2,TRUE)*AV$2</f>
        <v>#DIV/0!</v>
      </c>
      <c r="AW152" s="28" t="e">
        <f>VLOOKUP(Y152,score!$W$2:$X$8,2,FALSE)*AW$2</f>
        <v>#N/A</v>
      </c>
      <c r="AX152" s="28" t="e">
        <f>VLOOKUP(AC152,score!$AA$2:$AB$8,2,TRUE)*AX$2</f>
        <v>#DIV/0!</v>
      </c>
      <c r="AY152" s="28" t="e">
        <f>VLOOKUP(AD152,score!$AC$2:$AD$8,2,TRUE)*AY$2</f>
        <v>#DIV/0!</v>
      </c>
      <c r="AZ152" s="28">
        <f>VLOOKUP(N152,score!$A$2:$B$8,2,TRUE)*AZ$2</f>
        <v>0.1</v>
      </c>
      <c r="BA152" s="29" t="e">
        <f t="shared" si="26"/>
        <v>#DIV/0!</v>
      </c>
      <c r="BB152" s="29" t="e">
        <f>VLOOKUP(BA152,score!$AJ$2:$AK$7,2,TRUE)</f>
        <v>#DIV/0!</v>
      </c>
    </row>
    <row r="153" spans="1:54" x14ac:dyDescent="0.3">
      <c r="A153" s="10"/>
      <c r="B153" s="11"/>
      <c r="C153" s="12"/>
      <c r="D153" s="14"/>
      <c r="E153" s="12"/>
      <c r="F153" s="14"/>
      <c r="G153" s="14"/>
      <c r="H153" s="14"/>
      <c r="I153" s="14"/>
      <c r="J153" s="14"/>
      <c r="K153" s="14"/>
      <c r="L153" s="14"/>
      <c r="M153" s="14"/>
      <c r="N153" s="13"/>
      <c r="O153" s="13"/>
      <c r="P153" s="12"/>
      <c r="Q153" s="12"/>
      <c r="R153" s="12"/>
      <c r="S153" s="12"/>
      <c r="T153" s="12"/>
      <c r="U153" s="12"/>
      <c r="V153" s="12"/>
      <c r="W153" s="17"/>
      <c r="X153" s="17"/>
      <c r="Y153" s="15"/>
      <c r="Z153" s="14"/>
      <c r="AA153" s="43" t="e">
        <f t="shared" si="18"/>
        <v>#DIV/0!</v>
      </c>
      <c r="AB153" s="21" t="e">
        <f t="shared" si="19"/>
        <v>#DIV/0!</v>
      </c>
      <c r="AC153" s="21" t="e">
        <f t="shared" si="20"/>
        <v>#DIV/0!</v>
      </c>
      <c r="AD153" s="21" t="e">
        <f t="shared" si="21"/>
        <v>#DIV/0!</v>
      </c>
      <c r="AE153" s="21" t="e">
        <f t="shared" si="22"/>
        <v>#DIV/0!</v>
      </c>
      <c r="AF153" s="21" t="e">
        <f t="shared" si="25"/>
        <v>#DIV/0!</v>
      </c>
      <c r="AG153" s="20">
        <f>VLOOKUP(S153,'tabla ingresos'!$A$3:$D$15,4,FALSE)</f>
        <v>0</v>
      </c>
      <c r="AH153" s="20">
        <f t="shared" si="23"/>
        <v>0</v>
      </c>
      <c r="AI153" s="20">
        <f t="shared" si="24"/>
        <v>0</v>
      </c>
      <c r="AJ153" s="28" t="e">
        <f>VLOOKUP(AA153,score!$K$2:$L$8,2,TRUE)*AJ$2</f>
        <v>#DIV/0!</v>
      </c>
      <c r="AK153" s="28">
        <f>VLOOKUP(T153,score!$M$2:$N$8,2,FALSE)*AK$2</f>
        <v>0</v>
      </c>
      <c r="AL153" s="28">
        <f>VLOOKUP(Q153,score!$G$2:$H$8,2,TRUE)*AL$2</f>
        <v>0.1</v>
      </c>
      <c r="AM153" s="28" t="e">
        <f>VLOOKUP(AB153,score!$Y$2:$Z$8,2,TRUE)*AM$2</f>
        <v>#DIV/0!</v>
      </c>
      <c r="AN153" s="28" t="e">
        <f>VLOOKUP(AE153,score!$AE$2:$AF$8,2,TRUE)*AN$2</f>
        <v>#DIV/0!</v>
      </c>
      <c r="AO153" s="28">
        <f>VLOOKUP(O153,score!$C$2:$D$8,2,TRUE)*AO$2</f>
        <v>0.1</v>
      </c>
      <c r="AP153" s="28">
        <f>VLOOKUP(R153,score!$I$2:$J$8,2,TRUE)*AP$2</f>
        <v>0.1</v>
      </c>
      <c r="AQ153" s="28" t="e">
        <f>VLOOKUP(P153,score!$E$2:$F$8,2,FALSE)*AQ$2</f>
        <v>#N/A</v>
      </c>
      <c r="AR153" s="28">
        <f>VLOOKUP(U153,score!$O$2:$P$8,2,TRUE)*AR$2</f>
        <v>0</v>
      </c>
      <c r="AS153" s="28">
        <f>VLOOKUP(V153,score!$Q$2:$R$8,2,TRUE)*AS$2</f>
        <v>0</v>
      </c>
      <c r="AT153" s="28" t="e">
        <f>VLOOKUP(W153,score!$S$2:$T$8,2,FALSE)*AT$2</f>
        <v>#N/A</v>
      </c>
      <c r="AU153" s="28" t="e">
        <f>VLOOKUP(X153,score!$U$2:$V$4,2,FALSE)*AU$2</f>
        <v>#N/A</v>
      </c>
      <c r="AV153" s="28" t="e">
        <f>VLOOKUP(AF153,score!$AG$2:$AH$8,2,TRUE)*AV$2</f>
        <v>#DIV/0!</v>
      </c>
      <c r="AW153" s="28" t="e">
        <f>VLOOKUP(Y153,score!$W$2:$X$8,2,FALSE)*AW$2</f>
        <v>#N/A</v>
      </c>
      <c r="AX153" s="28" t="e">
        <f>VLOOKUP(AC153,score!$AA$2:$AB$8,2,TRUE)*AX$2</f>
        <v>#DIV/0!</v>
      </c>
      <c r="AY153" s="28" t="e">
        <f>VLOOKUP(AD153,score!$AC$2:$AD$8,2,TRUE)*AY$2</f>
        <v>#DIV/0!</v>
      </c>
      <c r="AZ153" s="28">
        <f>VLOOKUP(N153,score!$A$2:$B$8,2,TRUE)*AZ$2</f>
        <v>0.1</v>
      </c>
      <c r="BA153" s="29" t="e">
        <f t="shared" si="26"/>
        <v>#DIV/0!</v>
      </c>
      <c r="BB153" s="29" t="e">
        <f>VLOOKUP(BA153,score!$AJ$2:$AK$7,2,TRUE)</f>
        <v>#DIV/0!</v>
      </c>
    </row>
    <row r="154" spans="1:54" x14ac:dyDescent="0.3">
      <c r="A154" s="10"/>
      <c r="B154" s="11"/>
      <c r="C154" s="12"/>
      <c r="D154" s="14"/>
      <c r="E154" s="12"/>
      <c r="F154" s="14"/>
      <c r="G154" s="14"/>
      <c r="H154" s="14"/>
      <c r="I154" s="14"/>
      <c r="J154" s="14"/>
      <c r="K154" s="14"/>
      <c r="L154" s="14"/>
      <c r="M154" s="14"/>
      <c r="N154" s="13"/>
      <c r="O154" s="13"/>
      <c r="P154" s="12"/>
      <c r="Q154" s="12"/>
      <c r="R154" s="12"/>
      <c r="S154" s="12"/>
      <c r="T154" s="12"/>
      <c r="U154" s="12"/>
      <c r="V154" s="12"/>
      <c r="W154" s="17"/>
      <c r="X154" s="17"/>
      <c r="Y154" s="15"/>
      <c r="Z154" s="14"/>
      <c r="AA154" s="43" t="e">
        <f t="shared" si="18"/>
        <v>#DIV/0!</v>
      </c>
      <c r="AB154" s="21" t="e">
        <f t="shared" si="19"/>
        <v>#DIV/0!</v>
      </c>
      <c r="AC154" s="21" t="e">
        <f t="shared" si="20"/>
        <v>#DIV/0!</v>
      </c>
      <c r="AD154" s="21" t="e">
        <f t="shared" si="21"/>
        <v>#DIV/0!</v>
      </c>
      <c r="AE154" s="21" t="e">
        <f t="shared" si="22"/>
        <v>#DIV/0!</v>
      </c>
      <c r="AF154" s="21" t="e">
        <f t="shared" si="25"/>
        <v>#DIV/0!</v>
      </c>
      <c r="AG154" s="20">
        <f>VLOOKUP(S154,'tabla ingresos'!$A$3:$D$15,4,FALSE)</f>
        <v>0</v>
      </c>
      <c r="AH154" s="20">
        <f t="shared" si="23"/>
        <v>0</v>
      </c>
      <c r="AI154" s="20">
        <f t="shared" si="24"/>
        <v>0</v>
      </c>
      <c r="AJ154" s="28" t="e">
        <f>VLOOKUP(AA154,score!$K$2:$L$8,2,TRUE)*AJ$2</f>
        <v>#DIV/0!</v>
      </c>
      <c r="AK154" s="28">
        <f>VLOOKUP(T154,score!$M$2:$N$8,2,FALSE)*AK$2</f>
        <v>0</v>
      </c>
      <c r="AL154" s="28">
        <f>VLOOKUP(Q154,score!$G$2:$H$8,2,TRUE)*AL$2</f>
        <v>0.1</v>
      </c>
      <c r="AM154" s="28" t="e">
        <f>VLOOKUP(AB154,score!$Y$2:$Z$8,2,TRUE)*AM$2</f>
        <v>#DIV/0!</v>
      </c>
      <c r="AN154" s="28" t="e">
        <f>VLOOKUP(AE154,score!$AE$2:$AF$8,2,TRUE)*AN$2</f>
        <v>#DIV/0!</v>
      </c>
      <c r="AO154" s="28">
        <f>VLOOKUP(O154,score!$C$2:$D$8,2,TRUE)*AO$2</f>
        <v>0.1</v>
      </c>
      <c r="AP154" s="28">
        <f>VLOOKUP(R154,score!$I$2:$J$8,2,TRUE)*AP$2</f>
        <v>0.1</v>
      </c>
      <c r="AQ154" s="28" t="e">
        <f>VLOOKUP(P154,score!$E$2:$F$8,2,FALSE)*AQ$2</f>
        <v>#N/A</v>
      </c>
      <c r="AR154" s="28">
        <f>VLOOKUP(U154,score!$O$2:$P$8,2,TRUE)*AR$2</f>
        <v>0</v>
      </c>
      <c r="AS154" s="28">
        <f>VLOOKUP(V154,score!$Q$2:$R$8,2,TRUE)*AS$2</f>
        <v>0</v>
      </c>
      <c r="AT154" s="28" t="e">
        <f>VLOOKUP(W154,score!$S$2:$T$8,2,FALSE)*AT$2</f>
        <v>#N/A</v>
      </c>
      <c r="AU154" s="28" t="e">
        <f>VLOOKUP(X154,score!$U$2:$V$4,2,FALSE)*AU$2</f>
        <v>#N/A</v>
      </c>
      <c r="AV154" s="28" t="e">
        <f>VLOOKUP(AF154,score!$AG$2:$AH$8,2,TRUE)*AV$2</f>
        <v>#DIV/0!</v>
      </c>
      <c r="AW154" s="28" t="e">
        <f>VLOOKUP(Y154,score!$W$2:$X$8,2,FALSE)*AW$2</f>
        <v>#N/A</v>
      </c>
      <c r="AX154" s="28" t="e">
        <f>VLOOKUP(AC154,score!$AA$2:$AB$8,2,TRUE)*AX$2</f>
        <v>#DIV/0!</v>
      </c>
      <c r="AY154" s="28" t="e">
        <f>VLOOKUP(AD154,score!$AC$2:$AD$8,2,TRUE)*AY$2</f>
        <v>#DIV/0!</v>
      </c>
      <c r="AZ154" s="28">
        <f>VLOOKUP(N154,score!$A$2:$B$8,2,TRUE)*AZ$2</f>
        <v>0.1</v>
      </c>
      <c r="BA154" s="29" t="e">
        <f t="shared" si="26"/>
        <v>#DIV/0!</v>
      </c>
      <c r="BB154" s="29" t="e">
        <f>VLOOKUP(BA154,score!$AJ$2:$AK$7,2,TRUE)</f>
        <v>#DIV/0!</v>
      </c>
    </row>
    <row r="155" spans="1:54" x14ac:dyDescent="0.3">
      <c r="A155" s="10"/>
      <c r="B155" s="11"/>
      <c r="C155" s="12"/>
      <c r="D155" s="14"/>
      <c r="E155" s="12"/>
      <c r="F155" s="14"/>
      <c r="G155" s="14"/>
      <c r="H155" s="14"/>
      <c r="I155" s="14"/>
      <c r="J155" s="14"/>
      <c r="K155" s="14"/>
      <c r="L155" s="14"/>
      <c r="M155" s="14"/>
      <c r="N155" s="13"/>
      <c r="O155" s="13"/>
      <c r="P155" s="12"/>
      <c r="Q155" s="12"/>
      <c r="R155" s="12"/>
      <c r="S155" s="12"/>
      <c r="T155" s="12"/>
      <c r="U155" s="12"/>
      <c r="V155" s="12"/>
      <c r="W155" s="17"/>
      <c r="X155" s="17"/>
      <c r="Y155" s="15"/>
      <c r="Z155" s="14"/>
      <c r="AA155" s="43" t="e">
        <f t="shared" si="18"/>
        <v>#DIV/0!</v>
      </c>
      <c r="AB155" s="21" t="e">
        <f t="shared" si="19"/>
        <v>#DIV/0!</v>
      </c>
      <c r="AC155" s="21" t="e">
        <f t="shared" si="20"/>
        <v>#DIV/0!</v>
      </c>
      <c r="AD155" s="21" t="e">
        <f t="shared" si="21"/>
        <v>#DIV/0!</v>
      </c>
      <c r="AE155" s="21" t="e">
        <f t="shared" si="22"/>
        <v>#DIV/0!</v>
      </c>
      <c r="AF155" s="21" t="e">
        <f t="shared" si="25"/>
        <v>#DIV/0!</v>
      </c>
      <c r="AG155" s="20">
        <f>VLOOKUP(S155,'tabla ingresos'!$A$3:$D$15,4,FALSE)</f>
        <v>0</v>
      </c>
      <c r="AH155" s="20">
        <f t="shared" si="23"/>
        <v>0</v>
      </c>
      <c r="AI155" s="20">
        <f t="shared" si="24"/>
        <v>0</v>
      </c>
      <c r="AJ155" s="28" t="e">
        <f>VLOOKUP(AA155,score!$K$2:$L$8,2,TRUE)*AJ$2</f>
        <v>#DIV/0!</v>
      </c>
      <c r="AK155" s="28">
        <f>VLOOKUP(T155,score!$M$2:$N$8,2,FALSE)*AK$2</f>
        <v>0</v>
      </c>
      <c r="AL155" s="28">
        <f>VLOOKUP(Q155,score!$G$2:$H$8,2,TRUE)*AL$2</f>
        <v>0.1</v>
      </c>
      <c r="AM155" s="28" t="e">
        <f>VLOOKUP(AB155,score!$Y$2:$Z$8,2,TRUE)*AM$2</f>
        <v>#DIV/0!</v>
      </c>
      <c r="AN155" s="28" t="e">
        <f>VLOOKUP(AE155,score!$AE$2:$AF$8,2,TRUE)*AN$2</f>
        <v>#DIV/0!</v>
      </c>
      <c r="AO155" s="28">
        <f>VLOOKUP(O155,score!$C$2:$D$8,2,TRUE)*AO$2</f>
        <v>0.1</v>
      </c>
      <c r="AP155" s="28">
        <f>VLOOKUP(R155,score!$I$2:$J$8,2,TRUE)*AP$2</f>
        <v>0.1</v>
      </c>
      <c r="AQ155" s="28" t="e">
        <f>VLOOKUP(P155,score!$E$2:$F$8,2,FALSE)*AQ$2</f>
        <v>#N/A</v>
      </c>
      <c r="AR155" s="28">
        <f>VLOOKUP(U155,score!$O$2:$P$8,2,TRUE)*AR$2</f>
        <v>0</v>
      </c>
      <c r="AS155" s="28">
        <f>VLOOKUP(V155,score!$Q$2:$R$8,2,TRUE)*AS$2</f>
        <v>0</v>
      </c>
      <c r="AT155" s="28" t="e">
        <f>VLOOKUP(W155,score!$S$2:$T$8,2,FALSE)*AT$2</f>
        <v>#N/A</v>
      </c>
      <c r="AU155" s="28" t="e">
        <f>VLOOKUP(X155,score!$U$2:$V$4,2,FALSE)*AU$2</f>
        <v>#N/A</v>
      </c>
      <c r="AV155" s="28" t="e">
        <f>VLOOKUP(AF155,score!$AG$2:$AH$8,2,TRUE)*AV$2</f>
        <v>#DIV/0!</v>
      </c>
      <c r="AW155" s="28" t="e">
        <f>VLOOKUP(Y155,score!$W$2:$X$8,2,FALSE)*AW$2</f>
        <v>#N/A</v>
      </c>
      <c r="AX155" s="28" t="e">
        <f>VLOOKUP(AC155,score!$AA$2:$AB$8,2,TRUE)*AX$2</f>
        <v>#DIV/0!</v>
      </c>
      <c r="AY155" s="28" t="e">
        <f>VLOOKUP(AD155,score!$AC$2:$AD$8,2,TRUE)*AY$2</f>
        <v>#DIV/0!</v>
      </c>
      <c r="AZ155" s="28">
        <f>VLOOKUP(N155,score!$A$2:$B$8,2,TRUE)*AZ$2</f>
        <v>0.1</v>
      </c>
      <c r="BA155" s="29" t="e">
        <f t="shared" si="26"/>
        <v>#DIV/0!</v>
      </c>
      <c r="BB155" s="29" t="e">
        <f>VLOOKUP(BA155,score!$AJ$2:$AK$7,2,TRUE)</f>
        <v>#DIV/0!</v>
      </c>
    </row>
    <row r="156" spans="1:54" x14ac:dyDescent="0.3">
      <c r="A156" s="10"/>
      <c r="B156" s="11"/>
      <c r="C156" s="12"/>
      <c r="D156" s="14"/>
      <c r="E156" s="12"/>
      <c r="F156" s="14"/>
      <c r="G156" s="14"/>
      <c r="H156" s="14"/>
      <c r="I156" s="14"/>
      <c r="J156" s="14"/>
      <c r="K156" s="14"/>
      <c r="L156" s="14"/>
      <c r="M156" s="14"/>
      <c r="N156" s="13"/>
      <c r="O156" s="13"/>
      <c r="P156" s="12"/>
      <c r="Q156" s="12"/>
      <c r="R156" s="12"/>
      <c r="S156" s="12"/>
      <c r="T156" s="12"/>
      <c r="U156" s="12"/>
      <c r="V156" s="12"/>
      <c r="W156" s="17"/>
      <c r="X156" s="17"/>
      <c r="Y156" s="15"/>
      <c r="Z156" s="14"/>
      <c r="AA156" s="43" t="e">
        <f t="shared" si="18"/>
        <v>#DIV/0!</v>
      </c>
      <c r="AB156" s="21" t="e">
        <f t="shared" si="19"/>
        <v>#DIV/0!</v>
      </c>
      <c r="AC156" s="21" t="e">
        <f t="shared" si="20"/>
        <v>#DIV/0!</v>
      </c>
      <c r="AD156" s="21" t="e">
        <f t="shared" si="21"/>
        <v>#DIV/0!</v>
      </c>
      <c r="AE156" s="21" t="e">
        <f t="shared" si="22"/>
        <v>#DIV/0!</v>
      </c>
      <c r="AF156" s="21" t="e">
        <f t="shared" si="25"/>
        <v>#DIV/0!</v>
      </c>
      <c r="AG156" s="20">
        <f>VLOOKUP(S156,'tabla ingresos'!$A$3:$D$15,4,FALSE)</f>
        <v>0</v>
      </c>
      <c r="AH156" s="20">
        <f t="shared" si="23"/>
        <v>0</v>
      </c>
      <c r="AI156" s="20">
        <f t="shared" si="24"/>
        <v>0</v>
      </c>
      <c r="AJ156" s="28" t="e">
        <f>VLOOKUP(AA156,score!$K$2:$L$8,2,TRUE)*AJ$2</f>
        <v>#DIV/0!</v>
      </c>
      <c r="AK156" s="28">
        <f>VLOOKUP(T156,score!$M$2:$N$8,2,FALSE)*AK$2</f>
        <v>0</v>
      </c>
      <c r="AL156" s="28">
        <f>VLOOKUP(Q156,score!$G$2:$H$8,2,TRUE)*AL$2</f>
        <v>0.1</v>
      </c>
      <c r="AM156" s="28" t="e">
        <f>VLOOKUP(AB156,score!$Y$2:$Z$8,2,TRUE)*AM$2</f>
        <v>#DIV/0!</v>
      </c>
      <c r="AN156" s="28" t="e">
        <f>VLOOKUP(AE156,score!$AE$2:$AF$8,2,TRUE)*AN$2</f>
        <v>#DIV/0!</v>
      </c>
      <c r="AO156" s="28">
        <f>VLOOKUP(O156,score!$C$2:$D$8,2,TRUE)*AO$2</f>
        <v>0.1</v>
      </c>
      <c r="AP156" s="28">
        <f>VLOOKUP(R156,score!$I$2:$J$8,2,TRUE)*AP$2</f>
        <v>0.1</v>
      </c>
      <c r="AQ156" s="28" t="e">
        <f>VLOOKUP(P156,score!$E$2:$F$8,2,FALSE)*AQ$2</f>
        <v>#N/A</v>
      </c>
      <c r="AR156" s="28">
        <f>VLOOKUP(U156,score!$O$2:$P$8,2,TRUE)*AR$2</f>
        <v>0</v>
      </c>
      <c r="AS156" s="28">
        <f>VLOOKUP(V156,score!$Q$2:$R$8,2,TRUE)*AS$2</f>
        <v>0</v>
      </c>
      <c r="AT156" s="28" t="e">
        <f>VLOOKUP(W156,score!$S$2:$T$8,2,FALSE)*AT$2</f>
        <v>#N/A</v>
      </c>
      <c r="AU156" s="28" t="e">
        <f>VLOOKUP(X156,score!$U$2:$V$4,2,FALSE)*AU$2</f>
        <v>#N/A</v>
      </c>
      <c r="AV156" s="28" t="e">
        <f>VLOOKUP(AF156,score!$AG$2:$AH$8,2,TRUE)*AV$2</f>
        <v>#DIV/0!</v>
      </c>
      <c r="AW156" s="28" t="e">
        <f>VLOOKUP(Y156,score!$W$2:$X$8,2,FALSE)*AW$2</f>
        <v>#N/A</v>
      </c>
      <c r="AX156" s="28" t="e">
        <f>VLOOKUP(AC156,score!$AA$2:$AB$8,2,TRUE)*AX$2</f>
        <v>#DIV/0!</v>
      </c>
      <c r="AY156" s="28" t="e">
        <f>VLOOKUP(AD156,score!$AC$2:$AD$8,2,TRUE)*AY$2</f>
        <v>#DIV/0!</v>
      </c>
      <c r="AZ156" s="28">
        <f>VLOOKUP(N156,score!$A$2:$B$8,2,TRUE)*AZ$2</f>
        <v>0.1</v>
      </c>
      <c r="BA156" s="29" t="e">
        <f t="shared" si="26"/>
        <v>#DIV/0!</v>
      </c>
      <c r="BB156" s="29" t="e">
        <f>VLOOKUP(BA156,score!$AJ$2:$AK$7,2,TRUE)</f>
        <v>#DIV/0!</v>
      </c>
    </row>
    <row r="157" spans="1:54" x14ac:dyDescent="0.3">
      <c r="A157" s="10"/>
      <c r="B157" s="11"/>
      <c r="C157" s="12"/>
      <c r="D157" s="14"/>
      <c r="E157" s="12"/>
      <c r="F157" s="14"/>
      <c r="G157" s="14"/>
      <c r="H157" s="14"/>
      <c r="I157" s="14"/>
      <c r="J157" s="14"/>
      <c r="K157" s="14"/>
      <c r="L157" s="14"/>
      <c r="M157" s="14"/>
      <c r="N157" s="13"/>
      <c r="O157" s="13"/>
      <c r="P157" s="12"/>
      <c r="Q157" s="12"/>
      <c r="R157" s="12"/>
      <c r="S157" s="12"/>
      <c r="T157" s="12"/>
      <c r="U157" s="12"/>
      <c r="V157" s="12"/>
      <c r="W157" s="17"/>
      <c r="X157" s="17"/>
      <c r="Y157" s="15"/>
      <c r="Z157" s="14"/>
      <c r="AA157" s="43" t="e">
        <f t="shared" si="18"/>
        <v>#DIV/0!</v>
      </c>
      <c r="AB157" s="21" t="e">
        <f t="shared" si="19"/>
        <v>#DIV/0!</v>
      </c>
      <c r="AC157" s="21" t="e">
        <f t="shared" si="20"/>
        <v>#DIV/0!</v>
      </c>
      <c r="AD157" s="21" t="e">
        <f t="shared" si="21"/>
        <v>#DIV/0!</v>
      </c>
      <c r="AE157" s="21" t="e">
        <f t="shared" si="22"/>
        <v>#DIV/0!</v>
      </c>
      <c r="AF157" s="21" t="e">
        <f t="shared" si="25"/>
        <v>#DIV/0!</v>
      </c>
      <c r="AG157" s="20">
        <f>VLOOKUP(S157,'tabla ingresos'!$A$3:$D$15,4,FALSE)</f>
        <v>0</v>
      </c>
      <c r="AH157" s="20">
        <f t="shared" si="23"/>
        <v>0</v>
      </c>
      <c r="AI157" s="20">
        <f t="shared" si="24"/>
        <v>0</v>
      </c>
      <c r="AJ157" s="28" t="e">
        <f>VLOOKUP(AA157,score!$K$2:$L$8,2,TRUE)*AJ$2</f>
        <v>#DIV/0!</v>
      </c>
      <c r="AK157" s="28">
        <f>VLOOKUP(T157,score!$M$2:$N$8,2,FALSE)*AK$2</f>
        <v>0</v>
      </c>
      <c r="AL157" s="28">
        <f>VLOOKUP(Q157,score!$G$2:$H$8,2,TRUE)*AL$2</f>
        <v>0.1</v>
      </c>
      <c r="AM157" s="28" t="e">
        <f>VLOOKUP(AB157,score!$Y$2:$Z$8,2,TRUE)*AM$2</f>
        <v>#DIV/0!</v>
      </c>
      <c r="AN157" s="28" t="e">
        <f>VLOOKUP(AE157,score!$AE$2:$AF$8,2,TRUE)*AN$2</f>
        <v>#DIV/0!</v>
      </c>
      <c r="AO157" s="28">
        <f>VLOOKUP(O157,score!$C$2:$D$8,2,TRUE)*AO$2</f>
        <v>0.1</v>
      </c>
      <c r="AP157" s="28">
        <f>VLOOKUP(R157,score!$I$2:$J$8,2,TRUE)*AP$2</f>
        <v>0.1</v>
      </c>
      <c r="AQ157" s="28" t="e">
        <f>VLOOKUP(P157,score!$E$2:$F$8,2,FALSE)*AQ$2</f>
        <v>#N/A</v>
      </c>
      <c r="AR157" s="28">
        <f>VLOOKUP(U157,score!$O$2:$P$8,2,TRUE)*AR$2</f>
        <v>0</v>
      </c>
      <c r="AS157" s="28">
        <f>VLOOKUP(V157,score!$Q$2:$R$8,2,TRUE)*AS$2</f>
        <v>0</v>
      </c>
      <c r="AT157" s="28" t="e">
        <f>VLOOKUP(W157,score!$S$2:$T$8,2,FALSE)*AT$2</f>
        <v>#N/A</v>
      </c>
      <c r="AU157" s="28" t="e">
        <f>VLOOKUP(X157,score!$U$2:$V$4,2,FALSE)*AU$2</f>
        <v>#N/A</v>
      </c>
      <c r="AV157" s="28" t="e">
        <f>VLOOKUP(AF157,score!$AG$2:$AH$8,2,TRUE)*AV$2</f>
        <v>#DIV/0!</v>
      </c>
      <c r="AW157" s="28" t="e">
        <f>VLOOKUP(Y157,score!$W$2:$X$8,2,FALSE)*AW$2</f>
        <v>#N/A</v>
      </c>
      <c r="AX157" s="28" t="e">
        <f>VLOOKUP(AC157,score!$AA$2:$AB$8,2,TRUE)*AX$2</f>
        <v>#DIV/0!</v>
      </c>
      <c r="AY157" s="28" t="e">
        <f>VLOOKUP(AD157,score!$AC$2:$AD$8,2,TRUE)*AY$2</f>
        <v>#DIV/0!</v>
      </c>
      <c r="AZ157" s="28">
        <f>VLOOKUP(N157,score!$A$2:$B$8,2,TRUE)*AZ$2</f>
        <v>0.1</v>
      </c>
      <c r="BA157" s="29" t="e">
        <f t="shared" si="26"/>
        <v>#DIV/0!</v>
      </c>
      <c r="BB157" s="29" t="e">
        <f>VLOOKUP(BA157,score!$AJ$2:$AK$7,2,TRUE)</f>
        <v>#DIV/0!</v>
      </c>
    </row>
    <row r="158" spans="1:54" x14ac:dyDescent="0.3">
      <c r="A158" s="10"/>
      <c r="B158" s="11"/>
      <c r="C158" s="12"/>
      <c r="D158" s="14"/>
      <c r="E158" s="12"/>
      <c r="F158" s="14"/>
      <c r="G158" s="14"/>
      <c r="H158" s="14"/>
      <c r="I158" s="14"/>
      <c r="J158" s="14"/>
      <c r="K158" s="14"/>
      <c r="L158" s="14"/>
      <c r="M158" s="14"/>
      <c r="N158" s="13"/>
      <c r="O158" s="13"/>
      <c r="P158" s="12"/>
      <c r="Q158" s="12"/>
      <c r="R158" s="12"/>
      <c r="S158" s="12"/>
      <c r="T158" s="12"/>
      <c r="U158" s="12"/>
      <c r="V158" s="12"/>
      <c r="W158" s="17"/>
      <c r="X158" s="17"/>
      <c r="Y158" s="15"/>
      <c r="Z158" s="14"/>
      <c r="AA158" s="43" t="e">
        <f t="shared" si="18"/>
        <v>#DIV/0!</v>
      </c>
      <c r="AB158" s="21" t="e">
        <f t="shared" si="19"/>
        <v>#DIV/0!</v>
      </c>
      <c r="AC158" s="21" t="e">
        <f t="shared" si="20"/>
        <v>#DIV/0!</v>
      </c>
      <c r="AD158" s="21" t="e">
        <f t="shared" si="21"/>
        <v>#DIV/0!</v>
      </c>
      <c r="AE158" s="21" t="e">
        <f t="shared" si="22"/>
        <v>#DIV/0!</v>
      </c>
      <c r="AF158" s="21" t="e">
        <f t="shared" si="25"/>
        <v>#DIV/0!</v>
      </c>
      <c r="AG158" s="20">
        <f>VLOOKUP(S158,'tabla ingresos'!$A$3:$D$15,4,FALSE)</f>
        <v>0</v>
      </c>
      <c r="AH158" s="20">
        <f t="shared" si="23"/>
        <v>0</v>
      </c>
      <c r="AI158" s="20">
        <f t="shared" si="24"/>
        <v>0</v>
      </c>
      <c r="AJ158" s="28" t="e">
        <f>VLOOKUP(AA158,score!$K$2:$L$8,2,TRUE)*AJ$2</f>
        <v>#DIV/0!</v>
      </c>
      <c r="AK158" s="28">
        <f>VLOOKUP(T158,score!$M$2:$N$8,2,FALSE)*AK$2</f>
        <v>0</v>
      </c>
      <c r="AL158" s="28">
        <f>VLOOKUP(Q158,score!$G$2:$H$8,2,TRUE)*AL$2</f>
        <v>0.1</v>
      </c>
      <c r="AM158" s="28" t="e">
        <f>VLOOKUP(AB158,score!$Y$2:$Z$8,2,TRUE)*AM$2</f>
        <v>#DIV/0!</v>
      </c>
      <c r="AN158" s="28" t="e">
        <f>VLOOKUP(AE158,score!$AE$2:$AF$8,2,TRUE)*AN$2</f>
        <v>#DIV/0!</v>
      </c>
      <c r="AO158" s="28">
        <f>VLOOKUP(O158,score!$C$2:$D$8,2,TRUE)*AO$2</f>
        <v>0.1</v>
      </c>
      <c r="AP158" s="28">
        <f>VLOOKUP(R158,score!$I$2:$J$8,2,TRUE)*AP$2</f>
        <v>0.1</v>
      </c>
      <c r="AQ158" s="28" t="e">
        <f>VLOOKUP(P158,score!$E$2:$F$8,2,FALSE)*AQ$2</f>
        <v>#N/A</v>
      </c>
      <c r="AR158" s="28">
        <f>VLOOKUP(U158,score!$O$2:$P$8,2,TRUE)*AR$2</f>
        <v>0</v>
      </c>
      <c r="AS158" s="28">
        <f>VLOOKUP(V158,score!$Q$2:$R$8,2,TRUE)*AS$2</f>
        <v>0</v>
      </c>
      <c r="AT158" s="28" t="e">
        <f>VLOOKUP(W158,score!$S$2:$T$8,2,FALSE)*AT$2</f>
        <v>#N/A</v>
      </c>
      <c r="AU158" s="28" t="e">
        <f>VLOOKUP(X158,score!$U$2:$V$4,2,FALSE)*AU$2</f>
        <v>#N/A</v>
      </c>
      <c r="AV158" s="28" t="e">
        <f>VLOOKUP(AF158,score!$AG$2:$AH$8,2,TRUE)*AV$2</f>
        <v>#DIV/0!</v>
      </c>
      <c r="AW158" s="28" t="e">
        <f>VLOOKUP(Y158,score!$W$2:$X$8,2,FALSE)*AW$2</f>
        <v>#N/A</v>
      </c>
      <c r="AX158" s="28" t="e">
        <f>VLOOKUP(AC158,score!$AA$2:$AB$8,2,TRUE)*AX$2</f>
        <v>#DIV/0!</v>
      </c>
      <c r="AY158" s="28" t="e">
        <f>VLOOKUP(AD158,score!$AC$2:$AD$8,2,TRUE)*AY$2</f>
        <v>#DIV/0!</v>
      </c>
      <c r="AZ158" s="28">
        <f>VLOOKUP(N158,score!$A$2:$B$8,2,TRUE)*AZ$2</f>
        <v>0.1</v>
      </c>
      <c r="BA158" s="29" t="e">
        <f t="shared" si="26"/>
        <v>#DIV/0!</v>
      </c>
      <c r="BB158" s="29" t="e">
        <f>VLOOKUP(BA158,score!$AJ$2:$AK$7,2,TRUE)</f>
        <v>#DIV/0!</v>
      </c>
    </row>
    <row r="159" spans="1:54" x14ac:dyDescent="0.3">
      <c r="A159" s="10"/>
      <c r="B159" s="11"/>
      <c r="C159" s="12"/>
      <c r="D159" s="14"/>
      <c r="E159" s="12"/>
      <c r="F159" s="14"/>
      <c r="G159" s="14"/>
      <c r="H159" s="14"/>
      <c r="I159" s="14"/>
      <c r="J159" s="14"/>
      <c r="K159" s="14"/>
      <c r="L159" s="14"/>
      <c r="M159" s="14"/>
      <c r="N159" s="13"/>
      <c r="O159" s="13"/>
      <c r="P159" s="12"/>
      <c r="Q159" s="12"/>
      <c r="R159" s="12"/>
      <c r="S159" s="12"/>
      <c r="T159" s="12"/>
      <c r="U159" s="12"/>
      <c r="V159" s="12"/>
      <c r="W159" s="17"/>
      <c r="X159" s="17"/>
      <c r="Y159" s="15"/>
      <c r="Z159" s="14"/>
      <c r="AA159" s="43" t="e">
        <f t="shared" si="18"/>
        <v>#DIV/0!</v>
      </c>
      <c r="AB159" s="21" t="e">
        <f t="shared" si="19"/>
        <v>#DIV/0!</v>
      </c>
      <c r="AC159" s="21" t="e">
        <f t="shared" si="20"/>
        <v>#DIV/0!</v>
      </c>
      <c r="AD159" s="21" t="e">
        <f t="shared" si="21"/>
        <v>#DIV/0!</v>
      </c>
      <c r="AE159" s="21" t="e">
        <f t="shared" si="22"/>
        <v>#DIV/0!</v>
      </c>
      <c r="AF159" s="21" t="e">
        <f t="shared" si="25"/>
        <v>#DIV/0!</v>
      </c>
      <c r="AG159" s="20">
        <f>VLOOKUP(S159,'tabla ingresos'!$A$3:$D$15,4,FALSE)</f>
        <v>0</v>
      </c>
      <c r="AH159" s="20">
        <f t="shared" si="23"/>
        <v>0</v>
      </c>
      <c r="AI159" s="20">
        <f t="shared" si="24"/>
        <v>0</v>
      </c>
      <c r="AJ159" s="28" t="e">
        <f>VLOOKUP(AA159,score!$K$2:$L$8,2,TRUE)*AJ$2</f>
        <v>#DIV/0!</v>
      </c>
      <c r="AK159" s="28">
        <f>VLOOKUP(T159,score!$M$2:$N$8,2,FALSE)*AK$2</f>
        <v>0</v>
      </c>
      <c r="AL159" s="28">
        <f>VLOOKUP(Q159,score!$G$2:$H$8,2,TRUE)*AL$2</f>
        <v>0.1</v>
      </c>
      <c r="AM159" s="28" t="e">
        <f>VLOOKUP(AB159,score!$Y$2:$Z$8,2,TRUE)*AM$2</f>
        <v>#DIV/0!</v>
      </c>
      <c r="AN159" s="28" t="e">
        <f>VLOOKUP(AE159,score!$AE$2:$AF$8,2,TRUE)*AN$2</f>
        <v>#DIV/0!</v>
      </c>
      <c r="AO159" s="28">
        <f>VLOOKUP(O159,score!$C$2:$D$8,2,TRUE)*AO$2</f>
        <v>0.1</v>
      </c>
      <c r="AP159" s="28">
        <f>VLOOKUP(R159,score!$I$2:$J$8,2,TRUE)*AP$2</f>
        <v>0.1</v>
      </c>
      <c r="AQ159" s="28" t="e">
        <f>VLOOKUP(P159,score!$E$2:$F$8,2,FALSE)*AQ$2</f>
        <v>#N/A</v>
      </c>
      <c r="AR159" s="28">
        <f>VLOOKUP(U159,score!$O$2:$P$8,2,TRUE)*AR$2</f>
        <v>0</v>
      </c>
      <c r="AS159" s="28">
        <f>VLOOKUP(V159,score!$Q$2:$R$8,2,TRUE)*AS$2</f>
        <v>0</v>
      </c>
      <c r="AT159" s="28" t="e">
        <f>VLOOKUP(W159,score!$S$2:$T$8,2,FALSE)*AT$2</f>
        <v>#N/A</v>
      </c>
      <c r="AU159" s="28" t="e">
        <f>VLOOKUP(X159,score!$U$2:$V$4,2,FALSE)*AU$2</f>
        <v>#N/A</v>
      </c>
      <c r="AV159" s="28" t="e">
        <f>VLOOKUP(AF159,score!$AG$2:$AH$8,2,TRUE)*AV$2</f>
        <v>#DIV/0!</v>
      </c>
      <c r="AW159" s="28" t="e">
        <f>VLOOKUP(Y159,score!$W$2:$X$8,2,FALSE)*AW$2</f>
        <v>#N/A</v>
      </c>
      <c r="AX159" s="28" t="e">
        <f>VLOOKUP(AC159,score!$AA$2:$AB$8,2,TRUE)*AX$2</f>
        <v>#DIV/0!</v>
      </c>
      <c r="AY159" s="28" t="e">
        <f>VLOOKUP(AD159,score!$AC$2:$AD$8,2,TRUE)*AY$2</f>
        <v>#DIV/0!</v>
      </c>
      <c r="AZ159" s="28">
        <f>VLOOKUP(N159,score!$A$2:$B$8,2,TRUE)*AZ$2</f>
        <v>0.1</v>
      </c>
      <c r="BA159" s="29" t="e">
        <f t="shared" si="26"/>
        <v>#DIV/0!</v>
      </c>
      <c r="BB159" s="29" t="e">
        <f>VLOOKUP(BA159,score!$AJ$2:$AK$7,2,TRUE)</f>
        <v>#DIV/0!</v>
      </c>
    </row>
    <row r="160" spans="1:54" x14ac:dyDescent="0.3">
      <c r="A160" s="10"/>
      <c r="B160" s="11"/>
      <c r="C160" s="12"/>
      <c r="D160" s="14"/>
      <c r="E160" s="12"/>
      <c r="F160" s="14"/>
      <c r="G160" s="14"/>
      <c r="H160" s="14"/>
      <c r="I160" s="14"/>
      <c r="J160" s="14"/>
      <c r="K160" s="14"/>
      <c r="L160" s="14"/>
      <c r="M160" s="14"/>
      <c r="N160" s="13"/>
      <c r="O160" s="13"/>
      <c r="P160" s="12"/>
      <c r="Q160" s="12"/>
      <c r="R160" s="12"/>
      <c r="S160" s="12"/>
      <c r="T160" s="12"/>
      <c r="U160" s="12"/>
      <c r="V160" s="12"/>
      <c r="W160" s="17"/>
      <c r="X160" s="17"/>
      <c r="Y160" s="15"/>
      <c r="Z160" s="14"/>
      <c r="AA160" s="43" t="e">
        <f t="shared" si="18"/>
        <v>#DIV/0!</v>
      </c>
      <c r="AB160" s="21" t="e">
        <f t="shared" si="19"/>
        <v>#DIV/0!</v>
      </c>
      <c r="AC160" s="21" t="e">
        <f t="shared" si="20"/>
        <v>#DIV/0!</v>
      </c>
      <c r="AD160" s="21" t="e">
        <f t="shared" si="21"/>
        <v>#DIV/0!</v>
      </c>
      <c r="AE160" s="21" t="e">
        <f t="shared" si="22"/>
        <v>#DIV/0!</v>
      </c>
      <c r="AF160" s="21" t="e">
        <f t="shared" si="25"/>
        <v>#DIV/0!</v>
      </c>
      <c r="AG160" s="20">
        <f>VLOOKUP(S160,'tabla ingresos'!$A$3:$D$15,4,FALSE)</f>
        <v>0</v>
      </c>
      <c r="AH160" s="20">
        <f t="shared" si="23"/>
        <v>0</v>
      </c>
      <c r="AI160" s="20">
        <f t="shared" si="24"/>
        <v>0</v>
      </c>
      <c r="AJ160" s="28" t="e">
        <f>VLOOKUP(AA160,score!$K$2:$L$8,2,TRUE)*AJ$2</f>
        <v>#DIV/0!</v>
      </c>
      <c r="AK160" s="28">
        <f>VLOOKUP(T160,score!$M$2:$N$8,2,FALSE)*AK$2</f>
        <v>0</v>
      </c>
      <c r="AL160" s="28">
        <f>VLOOKUP(Q160,score!$G$2:$H$8,2,TRUE)*AL$2</f>
        <v>0.1</v>
      </c>
      <c r="AM160" s="28" t="e">
        <f>VLOOKUP(AB160,score!$Y$2:$Z$8,2,TRUE)*AM$2</f>
        <v>#DIV/0!</v>
      </c>
      <c r="AN160" s="28" t="e">
        <f>VLOOKUP(AE160,score!$AE$2:$AF$8,2,TRUE)*AN$2</f>
        <v>#DIV/0!</v>
      </c>
      <c r="AO160" s="28">
        <f>VLOOKUP(O160,score!$C$2:$D$8,2,TRUE)*AO$2</f>
        <v>0.1</v>
      </c>
      <c r="AP160" s="28">
        <f>VLOOKUP(R160,score!$I$2:$J$8,2,TRUE)*AP$2</f>
        <v>0.1</v>
      </c>
      <c r="AQ160" s="28" t="e">
        <f>VLOOKUP(P160,score!$E$2:$F$8,2,FALSE)*AQ$2</f>
        <v>#N/A</v>
      </c>
      <c r="AR160" s="28">
        <f>VLOOKUP(U160,score!$O$2:$P$8,2,TRUE)*AR$2</f>
        <v>0</v>
      </c>
      <c r="AS160" s="28">
        <f>VLOOKUP(V160,score!$Q$2:$R$8,2,TRUE)*AS$2</f>
        <v>0</v>
      </c>
      <c r="AT160" s="28" t="e">
        <f>VLOOKUP(W160,score!$S$2:$T$8,2,FALSE)*AT$2</f>
        <v>#N/A</v>
      </c>
      <c r="AU160" s="28" t="e">
        <f>VLOOKUP(X160,score!$U$2:$V$4,2,FALSE)*AU$2</f>
        <v>#N/A</v>
      </c>
      <c r="AV160" s="28" t="e">
        <f>VLOOKUP(AF160,score!$AG$2:$AH$8,2,TRUE)*AV$2</f>
        <v>#DIV/0!</v>
      </c>
      <c r="AW160" s="28" t="e">
        <f>VLOOKUP(Y160,score!$W$2:$X$8,2,FALSE)*AW$2</f>
        <v>#N/A</v>
      </c>
      <c r="AX160" s="28" t="e">
        <f>VLOOKUP(AC160,score!$AA$2:$AB$8,2,TRUE)*AX$2</f>
        <v>#DIV/0!</v>
      </c>
      <c r="AY160" s="28" t="e">
        <f>VLOOKUP(AD160,score!$AC$2:$AD$8,2,TRUE)*AY$2</f>
        <v>#DIV/0!</v>
      </c>
      <c r="AZ160" s="28">
        <f>VLOOKUP(N160,score!$A$2:$B$8,2,TRUE)*AZ$2</f>
        <v>0.1</v>
      </c>
      <c r="BA160" s="29" t="e">
        <f t="shared" si="26"/>
        <v>#DIV/0!</v>
      </c>
      <c r="BB160" s="29" t="e">
        <f>VLOOKUP(BA160,score!$AJ$2:$AK$7,2,TRUE)</f>
        <v>#DIV/0!</v>
      </c>
    </row>
    <row r="161" spans="1:54" x14ac:dyDescent="0.3">
      <c r="A161" s="10"/>
      <c r="B161" s="11"/>
      <c r="C161" s="12"/>
      <c r="D161" s="14"/>
      <c r="E161" s="12"/>
      <c r="F161" s="14"/>
      <c r="G161" s="14"/>
      <c r="H161" s="14"/>
      <c r="I161" s="14"/>
      <c r="J161" s="14"/>
      <c r="K161" s="14"/>
      <c r="L161" s="14"/>
      <c r="M161" s="14"/>
      <c r="N161" s="13"/>
      <c r="O161" s="13"/>
      <c r="P161" s="12"/>
      <c r="Q161" s="12"/>
      <c r="R161" s="12"/>
      <c r="S161" s="12"/>
      <c r="T161" s="12"/>
      <c r="U161" s="12"/>
      <c r="V161" s="12"/>
      <c r="W161" s="17"/>
      <c r="X161" s="17"/>
      <c r="Y161" s="15"/>
      <c r="Z161" s="14"/>
      <c r="AA161" s="43" t="e">
        <f t="shared" si="18"/>
        <v>#DIV/0!</v>
      </c>
      <c r="AB161" s="21" t="e">
        <f t="shared" si="19"/>
        <v>#DIV/0!</v>
      </c>
      <c r="AC161" s="21" t="e">
        <f t="shared" si="20"/>
        <v>#DIV/0!</v>
      </c>
      <c r="AD161" s="21" t="e">
        <f t="shared" si="21"/>
        <v>#DIV/0!</v>
      </c>
      <c r="AE161" s="21" t="e">
        <f t="shared" si="22"/>
        <v>#DIV/0!</v>
      </c>
      <c r="AF161" s="21" t="e">
        <f t="shared" si="25"/>
        <v>#DIV/0!</v>
      </c>
      <c r="AG161" s="20">
        <f>VLOOKUP(S161,'tabla ingresos'!$A$3:$D$15,4,FALSE)</f>
        <v>0</v>
      </c>
      <c r="AH161" s="20">
        <f t="shared" si="23"/>
        <v>0</v>
      </c>
      <c r="AI161" s="20">
        <f t="shared" si="24"/>
        <v>0</v>
      </c>
      <c r="AJ161" s="28" t="e">
        <f>VLOOKUP(AA161,score!$K$2:$L$8,2,TRUE)*AJ$2</f>
        <v>#DIV/0!</v>
      </c>
      <c r="AK161" s="28">
        <f>VLOOKUP(T161,score!$M$2:$N$8,2,FALSE)*AK$2</f>
        <v>0</v>
      </c>
      <c r="AL161" s="28">
        <f>VLOOKUP(Q161,score!$G$2:$H$8,2,TRUE)*AL$2</f>
        <v>0.1</v>
      </c>
      <c r="AM161" s="28" t="e">
        <f>VLOOKUP(AB161,score!$Y$2:$Z$8,2,TRUE)*AM$2</f>
        <v>#DIV/0!</v>
      </c>
      <c r="AN161" s="28" t="e">
        <f>VLOOKUP(AE161,score!$AE$2:$AF$8,2,TRUE)*AN$2</f>
        <v>#DIV/0!</v>
      </c>
      <c r="AO161" s="28">
        <f>VLOOKUP(O161,score!$C$2:$D$8,2,TRUE)*AO$2</f>
        <v>0.1</v>
      </c>
      <c r="AP161" s="28">
        <f>VLOOKUP(R161,score!$I$2:$J$8,2,TRUE)*AP$2</f>
        <v>0.1</v>
      </c>
      <c r="AQ161" s="28" t="e">
        <f>VLOOKUP(P161,score!$E$2:$F$8,2,FALSE)*AQ$2</f>
        <v>#N/A</v>
      </c>
      <c r="AR161" s="28">
        <f>VLOOKUP(U161,score!$O$2:$P$8,2,TRUE)*AR$2</f>
        <v>0</v>
      </c>
      <c r="AS161" s="28">
        <f>VLOOKUP(V161,score!$Q$2:$R$8,2,TRUE)*AS$2</f>
        <v>0</v>
      </c>
      <c r="AT161" s="28" t="e">
        <f>VLOOKUP(W161,score!$S$2:$T$8,2,FALSE)*AT$2</f>
        <v>#N/A</v>
      </c>
      <c r="AU161" s="28" t="e">
        <f>VLOOKUP(X161,score!$U$2:$V$4,2,FALSE)*AU$2</f>
        <v>#N/A</v>
      </c>
      <c r="AV161" s="28" t="e">
        <f>VLOOKUP(AF161,score!$AG$2:$AH$8,2,TRUE)*AV$2</f>
        <v>#DIV/0!</v>
      </c>
      <c r="AW161" s="28" t="e">
        <f>VLOOKUP(Y161,score!$W$2:$X$8,2,FALSE)*AW$2</f>
        <v>#N/A</v>
      </c>
      <c r="AX161" s="28" t="e">
        <f>VLOOKUP(AC161,score!$AA$2:$AB$8,2,TRUE)*AX$2</f>
        <v>#DIV/0!</v>
      </c>
      <c r="AY161" s="28" t="e">
        <f>VLOOKUP(AD161,score!$AC$2:$AD$8,2,TRUE)*AY$2</f>
        <v>#DIV/0!</v>
      </c>
      <c r="AZ161" s="28">
        <f>VLOOKUP(N161,score!$A$2:$B$8,2,TRUE)*AZ$2</f>
        <v>0.1</v>
      </c>
      <c r="BA161" s="29" t="e">
        <f t="shared" si="26"/>
        <v>#DIV/0!</v>
      </c>
      <c r="BB161" s="29" t="e">
        <f>VLOOKUP(BA161,score!$AJ$2:$AK$7,2,TRUE)</f>
        <v>#DIV/0!</v>
      </c>
    </row>
    <row r="162" spans="1:54" x14ac:dyDescent="0.3">
      <c r="A162" s="10"/>
      <c r="B162" s="11"/>
      <c r="C162" s="12"/>
      <c r="D162" s="14"/>
      <c r="E162" s="12"/>
      <c r="F162" s="14"/>
      <c r="G162" s="14"/>
      <c r="H162" s="14"/>
      <c r="I162" s="14"/>
      <c r="J162" s="14"/>
      <c r="K162" s="14"/>
      <c r="L162" s="14"/>
      <c r="M162" s="14"/>
      <c r="N162" s="13"/>
      <c r="O162" s="13"/>
      <c r="P162" s="12"/>
      <c r="Q162" s="12"/>
      <c r="R162" s="12"/>
      <c r="S162" s="12"/>
      <c r="T162" s="12"/>
      <c r="U162" s="12"/>
      <c r="V162" s="12"/>
      <c r="W162" s="17"/>
      <c r="X162" s="17"/>
      <c r="Y162" s="15"/>
      <c r="Z162" s="14"/>
      <c r="AA162" s="43" t="e">
        <f t="shared" si="18"/>
        <v>#DIV/0!</v>
      </c>
      <c r="AB162" s="21" t="e">
        <f t="shared" si="19"/>
        <v>#DIV/0!</v>
      </c>
      <c r="AC162" s="21" t="e">
        <f t="shared" si="20"/>
        <v>#DIV/0!</v>
      </c>
      <c r="AD162" s="21" t="e">
        <f t="shared" si="21"/>
        <v>#DIV/0!</v>
      </c>
      <c r="AE162" s="21" t="e">
        <f t="shared" si="22"/>
        <v>#DIV/0!</v>
      </c>
      <c r="AF162" s="21" t="e">
        <f t="shared" si="25"/>
        <v>#DIV/0!</v>
      </c>
      <c r="AG162" s="20">
        <f>VLOOKUP(S162,'tabla ingresos'!$A$3:$D$15,4,FALSE)</f>
        <v>0</v>
      </c>
      <c r="AH162" s="20">
        <f t="shared" si="23"/>
        <v>0</v>
      </c>
      <c r="AI162" s="20">
        <f t="shared" si="24"/>
        <v>0</v>
      </c>
      <c r="AJ162" s="28" t="e">
        <f>VLOOKUP(AA162,score!$K$2:$L$8,2,TRUE)*AJ$2</f>
        <v>#DIV/0!</v>
      </c>
      <c r="AK162" s="28">
        <f>VLOOKUP(T162,score!$M$2:$N$8,2,FALSE)*AK$2</f>
        <v>0</v>
      </c>
      <c r="AL162" s="28">
        <f>VLOOKUP(Q162,score!$G$2:$H$8,2,TRUE)*AL$2</f>
        <v>0.1</v>
      </c>
      <c r="AM162" s="28" t="e">
        <f>VLOOKUP(AB162,score!$Y$2:$Z$8,2,TRUE)*AM$2</f>
        <v>#DIV/0!</v>
      </c>
      <c r="AN162" s="28" t="e">
        <f>VLOOKUP(AE162,score!$AE$2:$AF$8,2,TRUE)*AN$2</f>
        <v>#DIV/0!</v>
      </c>
      <c r="AO162" s="28">
        <f>VLOOKUP(O162,score!$C$2:$D$8,2,TRUE)*AO$2</f>
        <v>0.1</v>
      </c>
      <c r="AP162" s="28">
        <f>VLOOKUP(R162,score!$I$2:$J$8,2,TRUE)*AP$2</f>
        <v>0.1</v>
      </c>
      <c r="AQ162" s="28" t="e">
        <f>VLOOKUP(P162,score!$E$2:$F$8,2,FALSE)*AQ$2</f>
        <v>#N/A</v>
      </c>
      <c r="AR162" s="28">
        <f>VLOOKUP(U162,score!$O$2:$P$8,2,TRUE)*AR$2</f>
        <v>0</v>
      </c>
      <c r="AS162" s="28">
        <f>VLOOKUP(V162,score!$Q$2:$R$8,2,TRUE)*AS$2</f>
        <v>0</v>
      </c>
      <c r="AT162" s="28" t="e">
        <f>VLOOKUP(W162,score!$S$2:$T$8,2,FALSE)*AT$2</f>
        <v>#N/A</v>
      </c>
      <c r="AU162" s="28" t="e">
        <f>VLOOKUP(X162,score!$U$2:$V$4,2,FALSE)*AU$2</f>
        <v>#N/A</v>
      </c>
      <c r="AV162" s="28" t="e">
        <f>VLOOKUP(AF162,score!$AG$2:$AH$8,2,TRUE)*AV$2</f>
        <v>#DIV/0!</v>
      </c>
      <c r="AW162" s="28" t="e">
        <f>VLOOKUP(Y162,score!$W$2:$X$8,2,FALSE)*AW$2</f>
        <v>#N/A</v>
      </c>
      <c r="AX162" s="28" t="e">
        <f>VLOOKUP(AC162,score!$AA$2:$AB$8,2,TRUE)*AX$2</f>
        <v>#DIV/0!</v>
      </c>
      <c r="AY162" s="28" t="e">
        <f>VLOOKUP(AD162,score!$AC$2:$AD$8,2,TRUE)*AY$2</f>
        <v>#DIV/0!</v>
      </c>
      <c r="AZ162" s="28">
        <f>VLOOKUP(N162,score!$A$2:$B$8,2,TRUE)*AZ$2</f>
        <v>0.1</v>
      </c>
      <c r="BA162" s="29" t="e">
        <f t="shared" si="26"/>
        <v>#DIV/0!</v>
      </c>
      <c r="BB162" s="29" t="e">
        <f>VLOOKUP(BA162,score!$AJ$2:$AK$7,2,TRUE)</f>
        <v>#DIV/0!</v>
      </c>
    </row>
    <row r="163" spans="1:54" x14ac:dyDescent="0.3">
      <c r="A163" s="10"/>
      <c r="B163" s="11"/>
      <c r="C163" s="12"/>
      <c r="D163" s="14"/>
      <c r="E163" s="12"/>
      <c r="F163" s="14"/>
      <c r="G163" s="14"/>
      <c r="H163" s="14"/>
      <c r="I163" s="14"/>
      <c r="J163" s="14"/>
      <c r="K163" s="14"/>
      <c r="L163" s="14"/>
      <c r="M163" s="14"/>
      <c r="N163" s="13"/>
      <c r="O163" s="13"/>
      <c r="P163" s="12"/>
      <c r="Q163" s="12"/>
      <c r="R163" s="12"/>
      <c r="S163" s="12"/>
      <c r="T163" s="12"/>
      <c r="U163" s="12"/>
      <c r="V163" s="12"/>
      <c r="W163" s="17"/>
      <c r="X163" s="17"/>
      <c r="Y163" s="15"/>
      <c r="Z163" s="14"/>
      <c r="AA163" s="43" t="e">
        <f t="shared" si="18"/>
        <v>#DIV/0!</v>
      </c>
      <c r="AB163" s="21" t="e">
        <f t="shared" si="19"/>
        <v>#DIV/0!</v>
      </c>
      <c r="AC163" s="21" t="e">
        <f t="shared" si="20"/>
        <v>#DIV/0!</v>
      </c>
      <c r="AD163" s="21" t="e">
        <f t="shared" si="21"/>
        <v>#DIV/0!</v>
      </c>
      <c r="AE163" s="21" t="e">
        <f t="shared" si="22"/>
        <v>#DIV/0!</v>
      </c>
      <c r="AF163" s="21" t="e">
        <f t="shared" si="25"/>
        <v>#DIV/0!</v>
      </c>
      <c r="AG163" s="20">
        <f>VLOOKUP(S163,'tabla ingresos'!$A$3:$D$15,4,FALSE)</f>
        <v>0</v>
      </c>
      <c r="AH163" s="20">
        <f t="shared" si="23"/>
        <v>0</v>
      </c>
      <c r="AI163" s="20">
        <f t="shared" si="24"/>
        <v>0</v>
      </c>
      <c r="AJ163" s="28" t="e">
        <f>VLOOKUP(AA163,score!$K$2:$L$8,2,TRUE)*AJ$2</f>
        <v>#DIV/0!</v>
      </c>
      <c r="AK163" s="28">
        <f>VLOOKUP(T163,score!$M$2:$N$8,2,FALSE)*AK$2</f>
        <v>0</v>
      </c>
      <c r="AL163" s="28">
        <f>VLOOKUP(Q163,score!$G$2:$H$8,2,TRUE)*AL$2</f>
        <v>0.1</v>
      </c>
      <c r="AM163" s="28" t="e">
        <f>VLOOKUP(AB163,score!$Y$2:$Z$8,2,TRUE)*AM$2</f>
        <v>#DIV/0!</v>
      </c>
      <c r="AN163" s="28" t="e">
        <f>VLOOKUP(AE163,score!$AE$2:$AF$8,2,TRUE)*AN$2</f>
        <v>#DIV/0!</v>
      </c>
      <c r="AO163" s="28">
        <f>VLOOKUP(O163,score!$C$2:$D$8,2,TRUE)*AO$2</f>
        <v>0.1</v>
      </c>
      <c r="AP163" s="28">
        <f>VLOOKUP(R163,score!$I$2:$J$8,2,TRUE)*AP$2</f>
        <v>0.1</v>
      </c>
      <c r="AQ163" s="28" t="e">
        <f>VLOOKUP(P163,score!$E$2:$F$8,2,FALSE)*AQ$2</f>
        <v>#N/A</v>
      </c>
      <c r="AR163" s="28">
        <f>VLOOKUP(U163,score!$O$2:$P$8,2,TRUE)*AR$2</f>
        <v>0</v>
      </c>
      <c r="AS163" s="28">
        <f>VLOOKUP(V163,score!$Q$2:$R$8,2,TRUE)*AS$2</f>
        <v>0</v>
      </c>
      <c r="AT163" s="28" t="e">
        <f>VLOOKUP(W163,score!$S$2:$T$8,2,FALSE)*AT$2</f>
        <v>#N/A</v>
      </c>
      <c r="AU163" s="28" t="e">
        <f>VLOOKUP(X163,score!$U$2:$V$4,2,FALSE)*AU$2</f>
        <v>#N/A</v>
      </c>
      <c r="AV163" s="28" t="e">
        <f>VLOOKUP(AF163,score!$AG$2:$AH$8,2,TRUE)*AV$2</f>
        <v>#DIV/0!</v>
      </c>
      <c r="AW163" s="28" t="e">
        <f>VLOOKUP(Y163,score!$W$2:$X$8,2,FALSE)*AW$2</f>
        <v>#N/A</v>
      </c>
      <c r="AX163" s="28" t="e">
        <f>VLOOKUP(AC163,score!$AA$2:$AB$8,2,TRUE)*AX$2</f>
        <v>#DIV/0!</v>
      </c>
      <c r="AY163" s="28" t="e">
        <f>VLOOKUP(AD163,score!$AC$2:$AD$8,2,TRUE)*AY$2</f>
        <v>#DIV/0!</v>
      </c>
      <c r="AZ163" s="28">
        <f>VLOOKUP(N163,score!$A$2:$B$8,2,TRUE)*AZ$2</f>
        <v>0.1</v>
      </c>
      <c r="BA163" s="29" t="e">
        <f t="shared" si="26"/>
        <v>#DIV/0!</v>
      </c>
      <c r="BB163" s="29" t="e">
        <f>VLOOKUP(BA163,score!$AJ$2:$AK$7,2,TRUE)</f>
        <v>#DIV/0!</v>
      </c>
    </row>
    <row r="164" spans="1:54" x14ac:dyDescent="0.3">
      <c r="A164" s="10"/>
      <c r="B164" s="11"/>
      <c r="C164" s="12"/>
      <c r="D164" s="14"/>
      <c r="E164" s="12"/>
      <c r="F164" s="14"/>
      <c r="G164" s="14"/>
      <c r="H164" s="14"/>
      <c r="I164" s="14"/>
      <c r="J164" s="14"/>
      <c r="K164" s="14"/>
      <c r="L164" s="14"/>
      <c r="M164" s="14"/>
      <c r="N164" s="13"/>
      <c r="O164" s="13"/>
      <c r="P164" s="12"/>
      <c r="Q164" s="12"/>
      <c r="R164" s="12"/>
      <c r="S164" s="12"/>
      <c r="T164" s="12"/>
      <c r="U164" s="12"/>
      <c r="V164" s="12"/>
      <c r="W164" s="17"/>
      <c r="X164" s="17"/>
      <c r="Y164" s="15"/>
      <c r="Z164" s="14"/>
      <c r="AA164" s="43" t="e">
        <f t="shared" si="18"/>
        <v>#DIV/0!</v>
      </c>
      <c r="AB164" s="21" t="e">
        <f t="shared" si="19"/>
        <v>#DIV/0!</v>
      </c>
      <c r="AC164" s="21" t="e">
        <f t="shared" si="20"/>
        <v>#DIV/0!</v>
      </c>
      <c r="AD164" s="21" t="e">
        <f t="shared" si="21"/>
        <v>#DIV/0!</v>
      </c>
      <c r="AE164" s="21" t="e">
        <f t="shared" si="22"/>
        <v>#DIV/0!</v>
      </c>
      <c r="AF164" s="21" t="e">
        <f t="shared" si="25"/>
        <v>#DIV/0!</v>
      </c>
      <c r="AG164" s="20">
        <f>VLOOKUP(S164,'tabla ingresos'!$A$3:$D$15,4,FALSE)</f>
        <v>0</v>
      </c>
      <c r="AH164" s="20">
        <f t="shared" si="23"/>
        <v>0</v>
      </c>
      <c r="AI164" s="20">
        <f t="shared" si="24"/>
        <v>0</v>
      </c>
      <c r="AJ164" s="28" t="e">
        <f>VLOOKUP(AA164,score!$K$2:$L$8,2,TRUE)*AJ$2</f>
        <v>#DIV/0!</v>
      </c>
      <c r="AK164" s="28">
        <f>VLOOKUP(T164,score!$M$2:$N$8,2,FALSE)*AK$2</f>
        <v>0</v>
      </c>
      <c r="AL164" s="28">
        <f>VLOOKUP(Q164,score!$G$2:$H$8,2,TRUE)*AL$2</f>
        <v>0.1</v>
      </c>
      <c r="AM164" s="28" t="e">
        <f>VLOOKUP(AB164,score!$Y$2:$Z$8,2,TRUE)*AM$2</f>
        <v>#DIV/0!</v>
      </c>
      <c r="AN164" s="28" t="e">
        <f>VLOOKUP(AE164,score!$AE$2:$AF$8,2,TRUE)*AN$2</f>
        <v>#DIV/0!</v>
      </c>
      <c r="AO164" s="28">
        <f>VLOOKUP(O164,score!$C$2:$D$8,2,TRUE)*AO$2</f>
        <v>0.1</v>
      </c>
      <c r="AP164" s="28">
        <f>VLOOKUP(R164,score!$I$2:$J$8,2,TRUE)*AP$2</f>
        <v>0.1</v>
      </c>
      <c r="AQ164" s="28" t="e">
        <f>VLOOKUP(P164,score!$E$2:$F$8,2,FALSE)*AQ$2</f>
        <v>#N/A</v>
      </c>
      <c r="AR164" s="28">
        <f>VLOOKUP(U164,score!$O$2:$P$8,2,TRUE)*AR$2</f>
        <v>0</v>
      </c>
      <c r="AS164" s="28">
        <f>VLOOKUP(V164,score!$Q$2:$R$8,2,TRUE)*AS$2</f>
        <v>0</v>
      </c>
      <c r="AT164" s="28" t="e">
        <f>VLOOKUP(W164,score!$S$2:$T$8,2,FALSE)*AT$2</f>
        <v>#N/A</v>
      </c>
      <c r="AU164" s="28" t="e">
        <f>VLOOKUP(X164,score!$U$2:$V$4,2,FALSE)*AU$2</f>
        <v>#N/A</v>
      </c>
      <c r="AV164" s="28" t="e">
        <f>VLOOKUP(AF164,score!$AG$2:$AH$8,2,TRUE)*AV$2</f>
        <v>#DIV/0!</v>
      </c>
      <c r="AW164" s="28" t="e">
        <f>VLOOKUP(Y164,score!$W$2:$X$8,2,FALSE)*AW$2</f>
        <v>#N/A</v>
      </c>
      <c r="AX164" s="28" t="e">
        <f>VLOOKUP(AC164,score!$AA$2:$AB$8,2,TRUE)*AX$2</f>
        <v>#DIV/0!</v>
      </c>
      <c r="AY164" s="28" t="e">
        <f>VLOOKUP(AD164,score!$AC$2:$AD$8,2,TRUE)*AY$2</f>
        <v>#DIV/0!</v>
      </c>
      <c r="AZ164" s="28">
        <f>VLOOKUP(N164,score!$A$2:$B$8,2,TRUE)*AZ$2</f>
        <v>0.1</v>
      </c>
      <c r="BA164" s="29" t="e">
        <f t="shared" si="26"/>
        <v>#DIV/0!</v>
      </c>
      <c r="BB164" s="29" t="e">
        <f>VLOOKUP(BA164,score!$AJ$2:$AK$7,2,TRUE)</f>
        <v>#DIV/0!</v>
      </c>
    </row>
    <row r="165" spans="1:54" x14ac:dyDescent="0.3">
      <c r="A165" s="10"/>
      <c r="B165" s="11"/>
      <c r="C165" s="12"/>
      <c r="D165" s="14"/>
      <c r="E165" s="12"/>
      <c r="F165" s="14"/>
      <c r="G165" s="14"/>
      <c r="H165" s="14"/>
      <c r="I165" s="14"/>
      <c r="J165" s="14"/>
      <c r="K165" s="14"/>
      <c r="L165" s="14"/>
      <c r="M165" s="14"/>
      <c r="N165" s="13"/>
      <c r="O165" s="13"/>
      <c r="P165" s="12"/>
      <c r="Q165" s="12"/>
      <c r="R165" s="12"/>
      <c r="S165" s="12"/>
      <c r="T165" s="12"/>
      <c r="U165" s="12"/>
      <c r="V165" s="12"/>
      <c r="W165" s="17"/>
      <c r="X165" s="17"/>
      <c r="Y165" s="15"/>
      <c r="Z165" s="14"/>
      <c r="AA165" s="43" t="e">
        <f t="shared" si="18"/>
        <v>#DIV/0!</v>
      </c>
      <c r="AB165" s="21" t="e">
        <f t="shared" si="19"/>
        <v>#DIV/0!</v>
      </c>
      <c r="AC165" s="21" t="e">
        <f t="shared" si="20"/>
        <v>#DIV/0!</v>
      </c>
      <c r="AD165" s="21" t="e">
        <f t="shared" si="21"/>
        <v>#DIV/0!</v>
      </c>
      <c r="AE165" s="21" t="e">
        <f t="shared" si="22"/>
        <v>#DIV/0!</v>
      </c>
      <c r="AF165" s="21" t="e">
        <f t="shared" si="25"/>
        <v>#DIV/0!</v>
      </c>
      <c r="AG165" s="20">
        <f>VLOOKUP(S165,'tabla ingresos'!$A$3:$D$15,4,FALSE)</f>
        <v>0</v>
      </c>
      <c r="AH165" s="20">
        <f t="shared" si="23"/>
        <v>0</v>
      </c>
      <c r="AI165" s="20">
        <f t="shared" si="24"/>
        <v>0</v>
      </c>
      <c r="AJ165" s="28" t="e">
        <f>VLOOKUP(AA165,score!$K$2:$L$8,2,TRUE)*AJ$2</f>
        <v>#DIV/0!</v>
      </c>
      <c r="AK165" s="28">
        <f>VLOOKUP(T165,score!$M$2:$N$8,2,FALSE)*AK$2</f>
        <v>0</v>
      </c>
      <c r="AL165" s="28">
        <f>VLOOKUP(Q165,score!$G$2:$H$8,2,TRUE)*AL$2</f>
        <v>0.1</v>
      </c>
      <c r="AM165" s="28" t="e">
        <f>VLOOKUP(AB165,score!$Y$2:$Z$8,2,TRUE)*AM$2</f>
        <v>#DIV/0!</v>
      </c>
      <c r="AN165" s="28" t="e">
        <f>VLOOKUP(AE165,score!$AE$2:$AF$8,2,TRUE)*AN$2</f>
        <v>#DIV/0!</v>
      </c>
      <c r="AO165" s="28">
        <f>VLOOKUP(O165,score!$C$2:$D$8,2,TRUE)*AO$2</f>
        <v>0.1</v>
      </c>
      <c r="AP165" s="28">
        <f>VLOOKUP(R165,score!$I$2:$J$8,2,TRUE)*AP$2</f>
        <v>0.1</v>
      </c>
      <c r="AQ165" s="28" t="e">
        <f>VLOOKUP(P165,score!$E$2:$F$8,2,FALSE)*AQ$2</f>
        <v>#N/A</v>
      </c>
      <c r="AR165" s="28">
        <f>VLOOKUP(U165,score!$O$2:$P$8,2,TRUE)*AR$2</f>
        <v>0</v>
      </c>
      <c r="AS165" s="28">
        <f>VLOOKUP(V165,score!$Q$2:$R$8,2,TRUE)*AS$2</f>
        <v>0</v>
      </c>
      <c r="AT165" s="28" t="e">
        <f>VLOOKUP(W165,score!$S$2:$T$8,2,FALSE)*AT$2</f>
        <v>#N/A</v>
      </c>
      <c r="AU165" s="28" t="e">
        <f>VLOOKUP(X165,score!$U$2:$V$4,2,FALSE)*AU$2</f>
        <v>#N/A</v>
      </c>
      <c r="AV165" s="28" t="e">
        <f>VLOOKUP(AF165,score!$AG$2:$AH$8,2,TRUE)*AV$2</f>
        <v>#DIV/0!</v>
      </c>
      <c r="AW165" s="28" t="e">
        <f>VLOOKUP(Y165,score!$W$2:$X$8,2,FALSE)*AW$2</f>
        <v>#N/A</v>
      </c>
      <c r="AX165" s="28" t="e">
        <f>VLOOKUP(AC165,score!$AA$2:$AB$8,2,TRUE)*AX$2</f>
        <v>#DIV/0!</v>
      </c>
      <c r="AY165" s="28" t="e">
        <f>VLOOKUP(AD165,score!$AC$2:$AD$8,2,TRUE)*AY$2</f>
        <v>#DIV/0!</v>
      </c>
      <c r="AZ165" s="28">
        <f>VLOOKUP(N165,score!$A$2:$B$8,2,TRUE)*AZ$2</f>
        <v>0.1</v>
      </c>
      <c r="BA165" s="29" t="e">
        <f t="shared" si="26"/>
        <v>#DIV/0!</v>
      </c>
      <c r="BB165" s="29" t="e">
        <f>VLOOKUP(BA165,score!$AJ$2:$AK$7,2,TRUE)</f>
        <v>#DIV/0!</v>
      </c>
    </row>
    <row r="166" spans="1:54" x14ac:dyDescent="0.3">
      <c r="A166" s="10"/>
      <c r="B166" s="11"/>
      <c r="C166" s="12"/>
      <c r="D166" s="14"/>
      <c r="E166" s="12"/>
      <c r="F166" s="14"/>
      <c r="G166" s="14"/>
      <c r="H166" s="14"/>
      <c r="I166" s="14"/>
      <c r="J166" s="14"/>
      <c r="K166" s="14"/>
      <c r="L166" s="14"/>
      <c r="M166" s="14"/>
      <c r="N166" s="13"/>
      <c r="O166" s="13"/>
      <c r="P166" s="12"/>
      <c r="Q166" s="12"/>
      <c r="R166" s="12"/>
      <c r="S166" s="12"/>
      <c r="T166" s="12"/>
      <c r="U166" s="12"/>
      <c r="V166" s="12"/>
      <c r="W166" s="17"/>
      <c r="X166" s="17"/>
      <c r="Y166" s="15"/>
      <c r="Z166" s="14"/>
      <c r="AA166" s="43" t="e">
        <f t="shared" si="18"/>
        <v>#DIV/0!</v>
      </c>
      <c r="AB166" s="21" t="e">
        <f t="shared" si="19"/>
        <v>#DIV/0!</v>
      </c>
      <c r="AC166" s="21" t="e">
        <f t="shared" si="20"/>
        <v>#DIV/0!</v>
      </c>
      <c r="AD166" s="21" t="e">
        <f t="shared" si="21"/>
        <v>#DIV/0!</v>
      </c>
      <c r="AE166" s="21" t="e">
        <f t="shared" si="22"/>
        <v>#DIV/0!</v>
      </c>
      <c r="AF166" s="21" t="e">
        <f t="shared" si="25"/>
        <v>#DIV/0!</v>
      </c>
      <c r="AG166" s="20">
        <f>VLOOKUP(S166,'tabla ingresos'!$A$3:$D$15,4,FALSE)</f>
        <v>0</v>
      </c>
      <c r="AH166" s="20">
        <f t="shared" si="23"/>
        <v>0</v>
      </c>
      <c r="AI166" s="20">
        <f t="shared" si="24"/>
        <v>0</v>
      </c>
      <c r="AJ166" s="28" t="e">
        <f>VLOOKUP(AA166,score!$K$2:$L$8,2,TRUE)*AJ$2</f>
        <v>#DIV/0!</v>
      </c>
      <c r="AK166" s="28">
        <f>VLOOKUP(T166,score!$M$2:$N$8,2,FALSE)*AK$2</f>
        <v>0</v>
      </c>
      <c r="AL166" s="28">
        <f>VLOOKUP(Q166,score!$G$2:$H$8,2,TRUE)*AL$2</f>
        <v>0.1</v>
      </c>
      <c r="AM166" s="28" t="e">
        <f>VLOOKUP(AB166,score!$Y$2:$Z$8,2,TRUE)*AM$2</f>
        <v>#DIV/0!</v>
      </c>
      <c r="AN166" s="28" t="e">
        <f>VLOOKUP(AE166,score!$AE$2:$AF$8,2,TRUE)*AN$2</f>
        <v>#DIV/0!</v>
      </c>
      <c r="AO166" s="28">
        <f>VLOOKUP(O166,score!$C$2:$D$8,2,TRUE)*AO$2</f>
        <v>0.1</v>
      </c>
      <c r="AP166" s="28">
        <f>VLOOKUP(R166,score!$I$2:$J$8,2,TRUE)*AP$2</f>
        <v>0.1</v>
      </c>
      <c r="AQ166" s="28" t="e">
        <f>VLOOKUP(P166,score!$E$2:$F$8,2,FALSE)*AQ$2</f>
        <v>#N/A</v>
      </c>
      <c r="AR166" s="28">
        <f>VLOOKUP(U166,score!$O$2:$P$8,2,TRUE)*AR$2</f>
        <v>0</v>
      </c>
      <c r="AS166" s="28">
        <f>VLOOKUP(V166,score!$Q$2:$R$8,2,TRUE)*AS$2</f>
        <v>0</v>
      </c>
      <c r="AT166" s="28" t="e">
        <f>VLOOKUP(W166,score!$S$2:$T$8,2,FALSE)*AT$2</f>
        <v>#N/A</v>
      </c>
      <c r="AU166" s="28" t="e">
        <f>VLOOKUP(X166,score!$U$2:$V$4,2,FALSE)*AU$2</f>
        <v>#N/A</v>
      </c>
      <c r="AV166" s="28" t="e">
        <f>VLOOKUP(AF166,score!$AG$2:$AH$8,2,TRUE)*AV$2</f>
        <v>#DIV/0!</v>
      </c>
      <c r="AW166" s="28" t="e">
        <f>VLOOKUP(Y166,score!$W$2:$X$8,2,FALSE)*AW$2</f>
        <v>#N/A</v>
      </c>
      <c r="AX166" s="28" t="e">
        <f>VLOOKUP(AC166,score!$AA$2:$AB$8,2,TRUE)*AX$2</f>
        <v>#DIV/0!</v>
      </c>
      <c r="AY166" s="28" t="e">
        <f>VLOOKUP(AD166,score!$AC$2:$AD$8,2,TRUE)*AY$2</f>
        <v>#DIV/0!</v>
      </c>
      <c r="AZ166" s="28">
        <f>VLOOKUP(N166,score!$A$2:$B$8,2,TRUE)*AZ$2</f>
        <v>0.1</v>
      </c>
      <c r="BA166" s="29" t="e">
        <f t="shared" si="26"/>
        <v>#DIV/0!</v>
      </c>
      <c r="BB166" s="29" t="e">
        <f>VLOOKUP(BA166,score!$AJ$2:$AK$7,2,TRUE)</f>
        <v>#DIV/0!</v>
      </c>
    </row>
    <row r="167" spans="1:54" x14ac:dyDescent="0.3">
      <c r="A167" s="10"/>
      <c r="B167" s="11"/>
      <c r="C167" s="12"/>
      <c r="D167" s="14"/>
      <c r="E167" s="12"/>
      <c r="F167" s="14"/>
      <c r="G167" s="14"/>
      <c r="H167" s="14"/>
      <c r="I167" s="14"/>
      <c r="J167" s="14"/>
      <c r="K167" s="14"/>
      <c r="L167" s="14"/>
      <c r="M167" s="14"/>
      <c r="N167" s="13"/>
      <c r="O167" s="13"/>
      <c r="P167" s="12"/>
      <c r="Q167" s="12"/>
      <c r="R167" s="12"/>
      <c r="S167" s="12"/>
      <c r="T167" s="12"/>
      <c r="U167" s="12"/>
      <c r="V167" s="12"/>
      <c r="W167" s="17"/>
      <c r="X167" s="17"/>
      <c r="Y167" s="15"/>
      <c r="Z167" s="14"/>
      <c r="AA167" s="43" t="e">
        <f t="shared" si="18"/>
        <v>#DIV/0!</v>
      </c>
      <c r="AB167" s="21" t="e">
        <f t="shared" si="19"/>
        <v>#DIV/0!</v>
      </c>
      <c r="AC167" s="21" t="e">
        <f t="shared" si="20"/>
        <v>#DIV/0!</v>
      </c>
      <c r="AD167" s="21" t="e">
        <f t="shared" si="21"/>
        <v>#DIV/0!</v>
      </c>
      <c r="AE167" s="21" t="e">
        <f t="shared" si="22"/>
        <v>#DIV/0!</v>
      </c>
      <c r="AF167" s="21" t="e">
        <f t="shared" si="25"/>
        <v>#DIV/0!</v>
      </c>
      <c r="AG167" s="20">
        <f>VLOOKUP(S167,'tabla ingresos'!$A$3:$D$15,4,FALSE)</f>
        <v>0</v>
      </c>
      <c r="AH167" s="20">
        <f t="shared" si="23"/>
        <v>0</v>
      </c>
      <c r="AI167" s="20">
        <f t="shared" si="24"/>
        <v>0</v>
      </c>
      <c r="AJ167" s="28" t="e">
        <f>VLOOKUP(AA167,score!$K$2:$L$8,2,TRUE)*AJ$2</f>
        <v>#DIV/0!</v>
      </c>
      <c r="AK167" s="28">
        <f>VLOOKUP(T167,score!$M$2:$N$8,2,FALSE)*AK$2</f>
        <v>0</v>
      </c>
      <c r="AL167" s="28">
        <f>VLOOKUP(Q167,score!$G$2:$H$8,2,TRUE)*AL$2</f>
        <v>0.1</v>
      </c>
      <c r="AM167" s="28" t="e">
        <f>VLOOKUP(AB167,score!$Y$2:$Z$8,2,TRUE)*AM$2</f>
        <v>#DIV/0!</v>
      </c>
      <c r="AN167" s="28" t="e">
        <f>VLOOKUP(AE167,score!$AE$2:$AF$8,2,TRUE)*AN$2</f>
        <v>#DIV/0!</v>
      </c>
      <c r="AO167" s="28">
        <f>VLOOKUP(O167,score!$C$2:$D$8,2,TRUE)*AO$2</f>
        <v>0.1</v>
      </c>
      <c r="AP167" s="28">
        <f>VLOOKUP(R167,score!$I$2:$J$8,2,TRUE)*AP$2</f>
        <v>0.1</v>
      </c>
      <c r="AQ167" s="28" t="e">
        <f>VLOOKUP(P167,score!$E$2:$F$8,2,FALSE)*AQ$2</f>
        <v>#N/A</v>
      </c>
      <c r="AR167" s="28">
        <f>VLOOKUP(U167,score!$O$2:$P$8,2,TRUE)*AR$2</f>
        <v>0</v>
      </c>
      <c r="AS167" s="28">
        <f>VLOOKUP(V167,score!$Q$2:$R$8,2,TRUE)*AS$2</f>
        <v>0</v>
      </c>
      <c r="AT167" s="28" t="e">
        <f>VLOOKUP(W167,score!$S$2:$T$8,2,FALSE)*AT$2</f>
        <v>#N/A</v>
      </c>
      <c r="AU167" s="28" t="e">
        <f>VLOOKUP(X167,score!$U$2:$V$4,2,FALSE)*AU$2</f>
        <v>#N/A</v>
      </c>
      <c r="AV167" s="28" t="e">
        <f>VLOOKUP(AF167,score!$AG$2:$AH$8,2,TRUE)*AV$2</f>
        <v>#DIV/0!</v>
      </c>
      <c r="AW167" s="28" t="e">
        <f>VLOOKUP(Y167,score!$W$2:$X$8,2,FALSE)*AW$2</f>
        <v>#N/A</v>
      </c>
      <c r="AX167" s="28" t="e">
        <f>VLOOKUP(AC167,score!$AA$2:$AB$8,2,TRUE)*AX$2</f>
        <v>#DIV/0!</v>
      </c>
      <c r="AY167" s="28" t="e">
        <f>VLOOKUP(AD167,score!$AC$2:$AD$8,2,TRUE)*AY$2</f>
        <v>#DIV/0!</v>
      </c>
      <c r="AZ167" s="28">
        <f>VLOOKUP(N167,score!$A$2:$B$8,2,TRUE)*AZ$2</f>
        <v>0.1</v>
      </c>
      <c r="BA167" s="29" t="e">
        <f t="shared" si="26"/>
        <v>#DIV/0!</v>
      </c>
      <c r="BB167" s="29" t="e">
        <f>VLOOKUP(BA167,score!$AJ$2:$AK$7,2,TRUE)</f>
        <v>#DIV/0!</v>
      </c>
    </row>
    <row r="168" spans="1:54" x14ac:dyDescent="0.3">
      <c r="A168" s="10"/>
      <c r="B168" s="11"/>
      <c r="C168" s="12"/>
      <c r="D168" s="14"/>
      <c r="E168" s="12"/>
      <c r="F168" s="14"/>
      <c r="G168" s="14"/>
      <c r="H168" s="14"/>
      <c r="I168" s="14"/>
      <c r="J168" s="14"/>
      <c r="K168" s="14"/>
      <c r="L168" s="14"/>
      <c r="M168" s="14"/>
      <c r="N168" s="13"/>
      <c r="O168" s="13"/>
      <c r="P168" s="12"/>
      <c r="Q168" s="12"/>
      <c r="R168" s="12"/>
      <c r="S168" s="12"/>
      <c r="T168" s="12"/>
      <c r="U168" s="12"/>
      <c r="V168" s="12"/>
      <c r="W168" s="17"/>
      <c r="X168" s="17"/>
      <c r="Y168" s="15"/>
      <c r="Z168" s="14"/>
      <c r="AA168" s="43" t="e">
        <f t="shared" si="18"/>
        <v>#DIV/0!</v>
      </c>
      <c r="AB168" s="21" t="e">
        <f t="shared" si="19"/>
        <v>#DIV/0!</v>
      </c>
      <c r="AC168" s="21" t="e">
        <f t="shared" si="20"/>
        <v>#DIV/0!</v>
      </c>
      <c r="AD168" s="21" t="e">
        <f t="shared" si="21"/>
        <v>#DIV/0!</v>
      </c>
      <c r="AE168" s="21" t="e">
        <f t="shared" si="22"/>
        <v>#DIV/0!</v>
      </c>
      <c r="AF168" s="21" t="e">
        <f t="shared" si="25"/>
        <v>#DIV/0!</v>
      </c>
      <c r="AG168" s="20">
        <f>VLOOKUP(S168,'tabla ingresos'!$A$3:$D$15,4,FALSE)</f>
        <v>0</v>
      </c>
      <c r="AH168" s="20">
        <f t="shared" si="23"/>
        <v>0</v>
      </c>
      <c r="AI168" s="20">
        <f t="shared" si="24"/>
        <v>0</v>
      </c>
      <c r="AJ168" s="28" t="e">
        <f>VLOOKUP(AA168,score!$K$2:$L$8,2,TRUE)*AJ$2</f>
        <v>#DIV/0!</v>
      </c>
      <c r="AK168" s="28">
        <f>VLOOKUP(T168,score!$M$2:$N$8,2,FALSE)*AK$2</f>
        <v>0</v>
      </c>
      <c r="AL168" s="28">
        <f>VLOOKUP(Q168,score!$G$2:$H$8,2,TRUE)*AL$2</f>
        <v>0.1</v>
      </c>
      <c r="AM168" s="28" t="e">
        <f>VLOOKUP(AB168,score!$Y$2:$Z$8,2,TRUE)*AM$2</f>
        <v>#DIV/0!</v>
      </c>
      <c r="AN168" s="28" t="e">
        <f>VLOOKUP(AE168,score!$AE$2:$AF$8,2,TRUE)*AN$2</f>
        <v>#DIV/0!</v>
      </c>
      <c r="AO168" s="28">
        <f>VLOOKUP(O168,score!$C$2:$D$8,2,TRUE)*AO$2</f>
        <v>0.1</v>
      </c>
      <c r="AP168" s="28">
        <f>VLOOKUP(R168,score!$I$2:$J$8,2,TRUE)*AP$2</f>
        <v>0.1</v>
      </c>
      <c r="AQ168" s="28" t="e">
        <f>VLOOKUP(P168,score!$E$2:$F$8,2,FALSE)*AQ$2</f>
        <v>#N/A</v>
      </c>
      <c r="AR168" s="28">
        <f>VLOOKUP(U168,score!$O$2:$P$8,2,TRUE)*AR$2</f>
        <v>0</v>
      </c>
      <c r="AS168" s="28">
        <f>VLOOKUP(V168,score!$Q$2:$R$8,2,TRUE)*AS$2</f>
        <v>0</v>
      </c>
      <c r="AT168" s="28" t="e">
        <f>VLOOKUP(W168,score!$S$2:$T$8,2,FALSE)*AT$2</f>
        <v>#N/A</v>
      </c>
      <c r="AU168" s="28" t="e">
        <f>VLOOKUP(X168,score!$U$2:$V$4,2,FALSE)*AU$2</f>
        <v>#N/A</v>
      </c>
      <c r="AV168" s="28" t="e">
        <f>VLOOKUP(AF168,score!$AG$2:$AH$8,2,TRUE)*AV$2</f>
        <v>#DIV/0!</v>
      </c>
      <c r="AW168" s="28" t="e">
        <f>VLOOKUP(Y168,score!$W$2:$X$8,2,FALSE)*AW$2</f>
        <v>#N/A</v>
      </c>
      <c r="AX168" s="28" t="e">
        <f>VLOOKUP(AC168,score!$AA$2:$AB$8,2,TRUE)*AX$2</f>
        <v>#DIV/0!</v>
      </c>
      <c r="AY168" s="28" t="e">
        <f>VLOOKUP(AD168,score!$AC$2:$AD$8,2,TRUE)*AY$2</f>
        <v>#DIV/0!</v>
      </c>
      <c r="AZ168" s="28">
        <f>VLOOKUP(N168,score!$A$2:$B$8,2,TRUE)*AZ$2</f>
        <v>0.1</v>
      </c>
      <c r="BA168" s="29" t="e">
        <f t="shared" si="26"/>
        <v>#DIV/0!</v>
      </c>
      <c r="BB168" s="29" t="e">
        <f>VLOOKUP(BA168,score!$AJ$2:$AK$7,2,TRUE)</f>
        <v>#DIV/0!</v>
      </c>
    </row>
    <row r="169" spans="1:54" x14ac:dyDescent="0.3">
      <c r="A169" s="10"/>
      <c r="B169" s="11"/>
      <c r="C169" s="12"/>
      <c r="D169" s="14"/>
      <c r="E169" s="12"/>
      <c r="F169" s="14"/>
      <c r="G169" s="14"/>
      <c r="H169" s="14"/>
      <c r="I169" s="14"/>
      <c r="J169" s="14"/>
      <c r="K169" s="14"/>
      <c r="L169" s="14"/>
      <c r="M169" s="14"/>
      <c r="N169" s="13"/>
      <c r="O169" s="13"/>
      <c r="P169" s="12"/>
      <c r="Q169" s="12"/>
      <c r="R169" s="12"/>
      <c r="S169" s="12"/>
      <c r="T169" s="12"/>
      <c r="U169" s="12"/>
      <c r="V169" s="12"/>
      <c r="W169" s="17"/>
      <c r="X169" s="17"/>
      <c r="Y169" s="15"/>
      <c r="Z169" s="14"/>
      <c r="AA169" s="43" t="e">
        <f t="shared" si="18"/>
        <v>#DIV/0!</v>
      </c>
      <c r="AB169" s="21" t="e">
        <f t="shared" si="19"/>
        <v>#DIV/0!</v>
      </c>
      <c r="AC169" s="21" t="e">
        <f t="shared" si="20"/>
        <v>#DIV/0!</v>
      </c>
      <c r="AD169" s="21" t="e">
        <f t="shared" si="21"/>
        <v>#DIV/0!</v>
      </c>
      <c r="AE169" s="21" t="e">
        <f t="shared" si="22"/>
        <v>#DIV/0!</v>
      </c>
      <c r="AF169" s="21" t="e">
        <f t="shared" si="25"/>
        <v>#DIV/0!</v>
      </c>
      <c r="AG169" s="20">
        <f>VLOOKUP(S169,'tabla ingresos'!$A$3:$D$15,4,FALSE)</f>
        <v>0</v>
      </c>
      <c r="AH169" s="20">
        <f t="shared" si="23"/>
        <v>0</v>
      </c>
      <c r="AI169" s="20">
        <f t="shared" si="24"/>
        <v>0</v>
      </c>
      <c r="AJ169" s="28" t="e">
        <f>VLOOKUP(AA169,score!$K$2:$L$8,2,TRUE)*AJ$2</f>
        <v>#DIV/0!</v>
      </c>
      <c r="AK169" s="28">
        <f>VLOOKUP(T169,score!$M$2:$N$8,2,FALSE)*AK$2</f>
        <v>0</v>
      </c>
      <c r="AL169" s="28">
        <f>VLOOKUP(Q169,score!$G$2:$H$8,2,TRUE)*AL$2</f>
        <v>0.1</v>
      </c>
      <c r="AM169" s="28" t="e">
        <f>VLOOKUP(AB169,score!$Y$2:$Z$8,2,TRUE)*AM$2</f>
        <v>#DIV/0!</v>
      </c>
      <c r="AN169" s="28" t="e">
        <f>VLOOKUP(AE169,score!$AE$2:$AF$8,2,TRUE)*AN$2</f>
        <v>#DIV/0!</v>
      </c>
      <c r="AO169" s="28">
        <f>VLOOKUP(O169,score!$C$2:$D$8,2,TRUE)*AO$2</f>
        <v>0.1</v>
      </c>
      <c r="AP169" s="28">
        <f>VLOOKUP(R169,score!$I$2:$J$8,2,TRUE)*AP$2</f>
        <v>0.1</v>
      </c>
      <c r="AQ169" s="28" t="e">
        <f>VLOOKUP(P169,score!$E$2:$F$8,2,FALSE)*AQ$2</f>
        <v>#N/A</v>
      </c>
      <c r="AR169" s="28">
        <f>VLOOKUP(U169,score!$O$2:$P$8,2,TRUE)*AR$2</f>
        <v>0</v>
      </c>
      <c r="AS169" s="28">
        <f>VLOOKUP(V169,score!$Q$2:$R$8,2,TRUE)*AS$2</f>
        <v>0</v>
      </c>
      <c r="AT169" s="28" t="e">
        <f>VLOOKUP(W169,score!$S$2:$T$8,2,FALSE)*AT$2</f>
        <v>#N/A</v>
      </c>
      <c r="AU169" s="28" t="e">
        <f>VLOOKUP(X169,score!$U$2:$V$4,2,FALSE)*AU$2</f>
        <v>#N/A</v>
      </c>
      <c r="AV169" s="28" t="e">
        <f>VLOOKUP(AF169,score!$AG$2:$AH$8,2,TRUE)*AV$2</f>
        <v>#DIV/0!</v>
      </c>
      <c r="AW169" s="28" t="e">
        <f>VLOOKUP(Y169,score!$W$2:$X$8,2,FALSE)*AW$2</f>
        <v>#N/A</v>
      </c>
      <c r="AX169" s="28" t="e">
        <f>VLOOKUP(AC169,score!$AA$2:$AB$8,2,TRUE)*AX$2</f>
        <v>#DIV/0!</v>
      </c>
      <c r="AY169" s="28" t="e">
        <f>VLOOKUP(AD169,score!$AC$2:$AD$8,2,TRUE)*AY$2</f>
        <v>#DIV/0!</v>
      </c>
      <c r="AZ169" s="28">
        <f>VLOOKUP(N169,score!$A$2:$B$8,2,TRUE)*AZ$2</f>
        <v>0.1</v>
      </c>
      <c r="BA169" s="29" t="e">
        <f t="shared" si="26"/>
        <v>#DIV/0!</v>
      </c>
      <c r="BB169" s="29" t="e">
        <f>VLOOKUP(BA169,score!$AJ$2:$AK$7,2,TRUE)</f>
        <v>#DIV/0!</v>
      </c>
    </row>
    <row r="170" spans="1:54" x14ac:dyDescent="0.3">
      <c r="A170" s="10"/>
      <c r="B170" s="11"/>
      <c r="C170" s="12"/>
      <c r="D170" s="14"/>
      <c r="E170" s="12"/>
      <c r="F170" s="14"/>
      <c r="G170" s="14"/>
      <c r="H170" s="14"/>
      <c r="I170" s="14"/>
      <c r="J170" s="14"/>
      <c r="K170" s="14"/>
      <c r="L170" s="14"/>
      <c r="M170" s="14"/>
      <c r="N170" s="13"/>
      <c r="O170" s="13"/>
      <c r="P170" s="12"/>
      <c r="Q170" s="12"/>
      <c r="R170" s="12"/>
      <c r="S170" s="12"/>
      <c r="T170" s="12"/>
      <c r="U170" s="12"/>
      <c r="V170" s="12"/>
      <c r="W170" s="17"/>
      <c r="X170" s="17"/>
      <c r="Y170" s="15"/>
      <c r="Z170" s="14"/>
      <c r="AA170" s="43" t="e">
        <f t="shared" si="18"/>
        <v>#DIV/0!</v>
      </c>
      <c r="AB170" s="21" t="e">
        <f t="shared" si="19"/>
        <v>#DIV/0!</v>
      </c>
      <c r="AC170" s="21" t="e">
        <f t="shared" si="20"/>
        <v>#DIV/0!</v>
      </c>
      <c r="AD170" s="21" t="e">
        <f t="shared" si="21"/>
        <v>#DIV/0!</v>
      </c>
      <c r="AE170" s="21" t="e">
        <f t="shared" si="22"/>
        <v>#DIV/0!</v>
      </c>
      <c r="AF170" s="21" t="e">
        <f t="shared" si="25"/>
        <v>#DIV/0!</v>
      </c>
      <c r="AG170" s="20">
        <f>VLOOKUP(S170,'tabla ingresos'!$A$3:$D$15,4,FALSE)</f>
        <v>0</v>
      </c>
      <c r="AH170" s="20">
        <f t="shared" si="23"/>
        <v>0</v>
      </c>
      <c r="AI170" s="20">
        <f t="shared" si="24"/>
        <v>0</v>
      </c>
      <c r="AJ170" s="28" t="e">
        <f>VLOOKUP(AA170,score!$K$2:$L$8,2,TRUE)*AJ$2</f>
        <v>#DIV/0!</v>
      </c>
      <c r="AK170" s="28">
        <f>VLOOKUP(T170,score!$M$2:$N$8,2,FALSE)*AK$2</f>
        <v>0</v>
      </c>
      <c r="AL170" s="28">
        <f>VLOOKUP(Q170,score!$G$2:$H$8,2,TRUE)*AL$2</f>
        <v>0.1</v>
      </c>
      <c r="AM170" s="28" t="e">
        <f>VLOOKUP(AB170,score!$Y$2:$Z$8,2,TRUE)*AM$2</f>
        <v>#DIV/0!</v>
      </c>
      <c r="AN170" s="28" t="e">
        <f>VLOOKUP(AE170,score!$AE$2:$AF$8,2,TRUE)*AN$2</f>
        <v>#DIV/0!</v>
      </c>
      <c r="AO170" s="28">
        <f>VLOOKUP(O170,score!$C$2:$D$8,2,TRUE)*AO$2</f>
        <v>0.1</v>
      </c>
      <c r="AP170" s="28">
        <f>VLOOKUP(R170,score!$I$2:$J$8,2,TRUE)*AP$2</f>
        <v>0.1</v>
      </c>
      <c r="AQ170" s="28" t="e">
        <f>VLOOKUP(P170,score!$E$2:$F$8,2,FALSE)*AQ$2</f>
        <v>#N/A</v>
      </c>
      <c r="AR170" s="28">
        <f>VLOOKUP(U170,score!$O$2:$P$8,2,TRUE)*AR$2</f>
        <v>0</v>
      </c>
      <c r="AS170" s="28">
        <f>VLOOKUP(V170,score!$Q$2:$R$8,2,TRUE)*AS$2</f>
        <v>0</v>
      </c>
      <c r="AT170" s="28" t="e">
        <f>VLOOKUP(W170,score!$S$2:$T$8,2,FALSE)*AT$2</f>
        <v>#N/A</v>
      </c>
      <c r="AU170" s="28" t="e">
        <f>VLOOKUP(X170,score!$U$2:$V$4,2,FALSE)*AU$2</f>
        <v>#N/A</v>
      </c>
      <c r="AV170" s="28" t="e">
        <f>VLOOKUP(AF170,score!$AG$2:$AH$8,2,TRUE)*AV$2</f>
        <v>#DIV/0!</v>
      </c>
      <c r="AW170" s="28" t="e">
        <f>VLOOKUP(Y170,score!$W$2:$X$8,2,FALSE)*AW$2</f>
        <v>#N/A</v>
      </c>
      <c r="AX170" s="28" t="e">
        <f>VLOOKUP(AC170,score!$AA$2:$AB$8,2,TRUE)*AX$2</f>
        <v>#DIV/0!</v>
      </c>
      <c r="AY170" s="28" t="e">
        <f>VLOOKUP(AD170,score!$AC$2:$AD$8,2,TRUE)*AY$2</f>
        <v>#DIV/0!</v>
      </c>
      <c r="AZ170" s="28">
        <f>VLOOKUP(N170,score!$A$2:$B$8,2,TRUE)*AZ$2</f>
        <v>0.1</v>
      </c>
      <c r="BA170" s="29" t="e">
        <f t="shared" si="26"/>
        <v>#DIV/0!</v>
      </c>
      <c r="BB170" s="29" t="e">
        <f>VLOOKUP(BA170,score!$AJ$2:$AK$7,2,TRUE)</f>
        <v>#DIV/0!</v>
      </c>
    </row>
    <row r="171" spans="1:54" x14ac:dyDescent="0.3">
      <c r="A171" s="10"/>
      <c r="B171" s="11"/>
      <c r="C171" s="12"/>
      <c r="D171" s="14"/>
      <c r="E171" s="12"/>
      <c r="F171" s="14"/>
      <c r="G171" s="14"/>
      <c r="H171" s="14"/>
      <c r="I171" s="14"/>
      <c r="J171" s="14"/>
      <c r="K171" s="14"/>
      <c r="L171" s="14"/>
      <c r="M171" s="14"/>
      <c r="N171" s="13"/>
      <c r="O171" s="13"/>
      <c r="P171" s="12"/>
      <c r="Q171" s="12"/>
      <c r="R171" s="12"/>
      <c r="S171" s="12"/>
      <c r="T171" s="12"/>
      <c r="U171" s="12"/>
      <c r="V171" s="12"/>
      <c r="W171" s="17"/>
      <c r="X171" s="17"/>
      <c r="Y171" s="15"/>
      <c r="Z171" s="14"/>
      <c r="AA171" s="43" t="e">
        <f t="shared" si="18"/>
        <v>#DIV/0!</v>
      </c>
      <c r="AB171" s="21" t="e">
        <f t="shared" si="19"/>
        <v>#DIV/0!</v>
      </c>
      <c r="AC171" s="21" t="e">
        <f t="shared" si="20"/>
        <v>#DIV/0!</v>
      </c>
      <c r="AD171" s="21" t="e">
        <f t="shared" si="21"/>
        <v>#DIV/0!</v>
      </c>
      <c r="AE171" s="21" t="e">
        <f t="shared" si="22"/>
        <v>#DIV/0!</v>
      </c>
      <c r="AF171" s="21" t="e">
        <f t="shared" si="25"/>
        <v>#DIV/0!</v>
      </c>
      <c r="AG171" s="20">
        <f>VLOOKUP(S171,'tabla ingresos'!$A$3:$D$15,4,FALSE)</f>
        <v>0</v>
      </c>
      <c r="AH171" s="20">
        <f t="shared" si="23"/>
        <v>0</v>
      </c>
      <c r="AI171" s="20">
        <f t="shared" si="24"/>
        <v>0</v>
      </c>
      <c r="AJ171" s="28" t="e">
        <f>VLOOKUP(AA171,score!$K$2:$L$8,2,TRUE)*AJ$2</f>
        <v>#DIV/0!</v>
      </c>
      <c r="AK171" s="28">
        <f>VLOOKUP(T171,score!$M$2:$N$8,2,FALSE)*AK$2</f>
        <v>0</v>
      </c>
      <c r="AL171" s="28">
        <f>VLOOKUP(Q171,score!$G$2:$H$8,2,TRUE)*AL$2</f>
        <v>0.1</v>
      </c>
      <c r="AM171" s="28" t="e">
        <f>VLOOKUP(AB171,score!$Y$2:$Z$8,2,TRUE)*AM$2</f>
        <v>#DIV/0!</v>
      </c>
      <c r="AN171" s="28" t="e">
        <f>VLOOKUP(AE171,score!$AE$2:$AF$8,2,TRUE)*AN$2</f>
        <v>#DIV/0!</v>
      </c>
      <c r="AO171" s="28">
        <f>VLOOKUP(O171,score!$C$2:$D$8,2,TRUE)*AO$2</f>
        <v>0.1</v>
      </c>
      <c r="AP171" s="28">
        <f>VLOOKUP(R171,score!$I$2:$J$8,2,TRUE)*AP$2</f>
        <v>0.1</v>
      </c>
      <c r="AQ171" s="28" t="e">
        <f>VLOOKUP(P171,score!$E$2:$F$8,2,FALSE)*AQ$2</f>
        <v>#N/A</v>
      </c>
      <c r="AR171" s="28">
        <f>VLOOKUP(U171,score!$O$2:$P$8,2,TRUE)*AR$2</f>
        <v>0</v>
      </c>
      <c r="AS171" s="28">
        <f>VLOOKUP(V171,score!$Q$2:$R$8,2,TRUE)*AS$2</f>
        <v>0</v>
      </c>
      <c r="AT171" s="28" t="e">
        <f>VLOOKUP(W171,score!$S$2:$T$8,2,FALSE)*AT$2</f>
        <v>#N/A</v>
      </c>
      <c r="AU171" s="28" t="e">
        <f>VLOOKUP(X171,score!$U$2:$V$4,2,FALSE)*AU$2</f>
        <v>#N/A</v>
      </c>
      <c r="AV171" s="28" t="e">
        <f>VLOOKUP(AF171,score!$AG$2:$AH$8,2,TRUE)*AV$2</f>
        <v>#DIV/0!</v>
      </c>
      <c r="AW171" s="28" t="e">
        <f>VLOOKUP(Y171,score!$W$2:$X$8,2,FALSE)*AW$2</f>
        <v>#N/A</v>
      </c>
      <c r="AX171" s="28" t="e">
        <f>VLOOKUP(AC171,score!$AA$2:$AB$8,2,TRUE)*AX$2</f>
        <v>#DIV/0!</v>
      </c>
      <c r="AY171" s="28" t="e">
        <f>VLOOKUP(AD171,score!$AC$2:$AD$8,2,TRUE)*AY$2</f>
        <v>#DIV/0!</v>
      </c>
      <c r="AZ171" s="28">
        <f>VLOOKUP(N171,score!$A$2:$B$8,2,TRUE)*AZ$2</f>
        <v>0.1</v>
      </c>
      <c r="BA171" s="29" t="e">
        <f t="shared" si="26"/>
        <v>#DIV/0!</v>
      </c>
      <c r="BB171" s="29" t="e">
        <f>VLOOKUP(BA171,score!$AJ$2:$AK$7,2,TRUE)</f>
        <v>#DIV/0!</v>
      </c>
    </row>
    <row r="172" spans="1:54" x14ac:dyDescent="0.3">
      <c r="A172" s="10"/>
      <c r="B172" s="11"/>
      <c r="C172" s="12"/>
      <c r="D172" s="14"/>
      <c r="E172" s="12"/>
      <c r="F172" s="14"/>
      <c r="G172" s="14"/>
      <c r="H172" s="14"/>
      <c r="I172" s="14"/>
      <c r="J172" s="14"/>
      <c r="K172" s="14"/>
      <c r="L172" s="14"/>
      <c r="M172" s="14"/>
      <c r="N172" s="13"/>
      <c r="O172" s="13"/>
      <c r="P172" s="12"/>
      <c r="Q172" s="12"/>
      <c r="R172" s="12"/>
      <c r="S172" s="12"/>
      <c r="T172" s="12"/>
      <c r="U172" s="12"/>
      <c r="V172" s="12"/>
      <c r="W172" s="17"/>
      <c r="X172" s="17"/>
      <c r="Y172" s="15"/>
      <c r="Z172" s="14"/>
      <c r="AA172" s="43" t="e">
        <f t="shared" si="18"/>
        <v>#DIV/0!</v>
      </c>
      <c r="AB172" s="21" t="e">
        <f t="shared" si="19"/>
        <v>#DIV/0!</v>
      </c>
      <c r="AC172" s="21" t="e">
        <f t="shared" si="20"/>
        <v>#DIV/0!</v>
      </c>
      <c r="AD172" s="21" t="e">
        <f t="shared" si="21"/>
        <v>#DIV/0!</v>
      </c>
      <c r="AE172" s="21" t="e">
        <f t="shared" si="22"/>
        <v>#DIV/0!</v>
      </c>
      <c r="AF172" s="21" t="e">
        <f t="shared" si="25"/>
        <v>#DIV/0!</v>
      </c>
      <c r="AG172" s="20">
        <f>VLOOKUP(S172,'tabla ingresos'!$A$3:$D$15,4,FALSE)</f>
        <v>0</v>
      </c>
      <c r="AH172" s="20">
        <f t="shared" si="23"/>
        <v>0</v>
      </c>
      <c r="AI172" s="20">
        <f t="shared" si="24"/>
        <v>0</v>
      </c>
      <c r="AJ172" s="28" t="e">
        <f>VLOOKUP(AA172,score!$K$2:$L$8,2,TRUE)*AJ$2</f>
        <v>#DIV/0!</v>
      </c>
      <c r="AK172" s="28">
        <f>VLOOKUP(T172,score!$M$2:$N$8,2,FALSE)*AK$2</f>
        <v>0</v>
      </c>
      <c r="AL172" s="28">
        <f>VLOOKUP(Q172,score!$G$2:$H$8,2,TRUE)*AL$2</f>
        <v>0.1</v>
      </c>
      <c r="AM172" s="28" t="e">
        <f>VLOOKUP(AB172,score!$Y$2:$Z$8,2,TRUE)*AM$2</f>
        <v>#DIV/0!</v>
      </c>
      <c r="AN172" s="28" t="e">
        <f>VLOOKUP(AE172,score!$AE$2:$AF$8,2,TRUE)*AN$2</f>
        <v>#DIV/0!</v>
      </c>
      <c r="AO172" s="28">
        <f>VLOOKUP(O172,score!$C$2:$D$8,2,TRUE)*AO$2</f>
        <v>0.1</v>
      </c>
      <c r="AP172" s="28">
        <f>VLOOKUP(R172,score!$I$2:$J$8,2,TRUE)*AP$2</f>
        <v>0.1</v>
      </c>
      <c r="AQ172" s="28" t="e">
        <f>VLOOKUP(P172,score!$E$2:$F$8,2,FALSE)*AQ$2</f>
        <v>#N/A</v>
      </c>
      <c r="AR172" s="28">
        <f>VLOOKUP(U172,score!$O$2:$P$8,2,TRUE)*AR$2</f>
        <v>0</v>
      </c>
      <c r="AS172" s="28">
        <f>VLOOKUP(V172,score!$Q$2:$R$8,2,TRUE)*AS$2</f>
        <v>0</v>
      </c>
      <c r="AT172" s="28" t="e">
        <f>VLOOKUP(W172,score!$S$2:$T$8,2,FALSE)*AT$2</f>
        <v>#N/A</v>
      </c>
      <c r="AU172" s="28" t="e">
        <f>VLOOKUP(X172,score!$U$2:$V$4,2,FALSE)*AU$2</f>
        <v>#N/A</v>
      </c>
      <c r="AV172" s="28" t="e">
        <f>VLOOKUP(AF172,score!$AG$2:$AH$8,2,TRUE)*AV$2</f>
        <v>#DIV/0!</v>
      </c>
      <c r="AW172" s="28" t="e">
        <f>VLOOKUP(Y172,score!$W$2:$X$8,2,FALSE)*AW$2</f>
        <v>#N/A</v>
      </c>
      <c r="AX172" s="28" t="e">
        <f>VLOOKUP(AC172,score!$AA$2:$AB$8,2,TRUE)*AX$2</f>
        <v>#DIV/0!</v>
      </c>
      <c r="AY172" s="28" t="e">
        <f>VLOOKUP(AD172,score!$AC$2:$AD$8,2,TRUE)*AY$2</f>
        <v>#DIV/0!</v>
      </c>
      <c r="AZ172" s="28">
        <f>VLOOKUP(N172,score!$A$2:$B$8,2,TRUE)*AZ$2</f>
        <v>0.1</v>
      </c>
      <c r="BA172" s="29" t="e">
        <f t="shared" si="26"/>
        <v>#DIV/0!</v>
      </c>
      <c r="BB172" s="29" t="e">
        <f>VLOOKUP(BA172,score!$AJ$2:$AK$7,2,TRUE)</f>
        <v>#DIV/0!</v>
      </c>
    </row>
    <row r="173" spans="1:54" x14ac:dyDescent="0.3">
      <c r="A173" s="10"/>
      <c r="B173" s="11"/>
      <c r="C173" s="12"/>
      <c r="D173" s="14"/>
      <c r="E173" s="12"/>
      <c r="F173" s="14"/>
      <c r="G173" s="14"/>
      <c r="H173" s="14"/>
      <c r="I173" s="14"/>
      <c r="J173" s="14"/>
      <c r="K173" s="14"/>
      <c r="L173" s="14"/>
      <c r="M173" s="14"/>
      <c r="N173" s="13"/>
      <c r="O173" s="13"/>
      <c r="P173" s="12"/>
      <c r="Q173" s="12"/>
      <c r="R173" s="12"/>
      <c r="S173" s="12"/>
      <c r="T173" s="12"/>
      <c r="U173" s="12"/>
      <c r="V173" s="12"/>
      <c r="W173" s="17"/>
      <c r="X173" s="17"/>
      <c r="Y173" s="15"/>
      <c r="Z173" s="14"/>
      <c r="AA173" s="43" t="e">
        <f t="shared" si="18"/>
        <v>#DIV/0!</v>
      </c>
      <c r="AB173" s="21" t="e">
        <f t="shared" si="19"/>
        <v>#DIV/0!</v>
      </c>
      <c r="AC173" s="21" t="e">
        <f t="shared" si="20"/>
        <v>#DIV/0!</v>
      </c>
      <c r="AD173" s="21" t="e">
        <f t="shared" si="21"/>
        <v>#DIV/0!</v>
      </c>
      <c r="AE173" s="21" t="e">
        <f t="shared" si="22"/>
        <v>#DIV/0!</v>
      </c>
      <c r="AF173" s="21" t="e">
        <f t="shared" si="25"/>
        <v>#DIV/0!</v>
      </c>
      <c r="AG173" s="20">
        <f>VLOOKUP(S173,'tabla ingresos'!$A$3:$D$15,4,FALSE)</f>
        <v>0</v>
      </c>
      <c r="AH173" s="20">
        <f t="shared" si="23"/>
        <v>0</v>
      </c>
      <c r="AI173" s="20">
        <f t="shared" si="24"/>
        <v>0</v>
      </c>
      <c r="AJ173" s="28" t="e">
        <f>VLOOKUP(AA173,score!$K$2:$L$8,2,TRUE)*AJ$2</f>
        <v>#DIV/0!</v>
      </c>
      <c r="AK173" s="28">
        <f>VLOOKUP(T173,score!$M$2:$N$8,2,FALSE)*AK$2</f>
        <v>0</v>
      </c>
      <c r="AL173" s="28">
        <f>VLOOKUP(Q173,score!$G$2:$H$8,2,TRUE)*AL$2</f>
        <v>0.1</v>
      </c>
      <c r="AM173" s="28" t="e">
        <f>VLOOKUP(AB173,score!$Y$2:$Z$8,2,TRUE)*AM$2</f>
        <v>#DIV/0!</v>
      </c>
      <c r="AN173" s="28" t="e">
        <f>VLOOKUP(AE173,score!$AE$2:$AF$8,2,TRUE)*AN$2</f>
        <v>#DIV/0!</v>
      </c>
      <c r="AO173" s="28">
        <f>VLOOKUP(O173,score!$C$2:$D$8,2,TRUE)*AO$2</f>
        <v>0.1</v>
      </c>
      <c r="AP173" s="28">
        <f>VLOOKUP(R173,score!$I$2:$J$8,2,TRUE)*AP$2</f>
        <v>0.1</v>
      </c>
      <c r="AQ173" s="28" t="e">
        <f>VLOOKUP(P173,score!$E$2:$F$8,2,FALSE)*AQ$2</f>
        <v>#N/A</v>
      </c>
      <c r="AR173" s="28">
        <f>VLOOKUP(U173,score!$O$2:$P$8,2,TRUE)*AR$2</f>
        <v>0</v>
      </c>
      <c r="AS173" s="28">
        <f>VLOOKUP(V173,score!$Q$2:$R$8,2,TRUE)*AS$2</f>
        <v>0</v>
      </c>
      <c r="AT173" s="28" t="e">
        <f>VLOOKUP(W173,score!$S$2:$T$8,2,FALSE)*AT$2</f>
        <v>#N/A</v>
      </c>
      <c r="AU173" s="28" t="e">
        <f>VLOOKUP(X173,score!$U$2:$V$4,2,FALSE)*AU$2</f>
        <v>#N/A</v>
      </c>
      <c r="AV173" s="28" t="e">
        <f>VLOOKUP(AF173,score!$AG$2:$AH$8,2,TRUE)*AV$2</f>
        <v>#DIV/0!</v>
      </c>
      <c r="AW173" s="28" t="e">
        <f>VLOOKUP(Y173,score!$W$2:$X$8,2,FALSE)*AW$2</f>
        <v>#N/A</v>
      </c>
      <c r="AX173" s="28" t="e">
        <f>VLOOKUP(AC173,score!$AA$2:$AB$8,2,TRUE)*AX$2</f>
        <v>#DIV/0!</v>
      </c>
      <c r="AY173" s="28" t="e">
        <f>VLOOKUP(AD173,score!$AC$2:$AD$8,2,TRUE)*AY$2</f>
        <v>#DIV/0!</v>
      </c>
      <c r="AZ173" s="28">
        <f>VLOOKUP(N173,score!$A$2:$B$8,2,TRUE)*AZ$2</f>
        <v>0.1</v>
      </c>
      <c r="BA173" s="29" t="e">
        <f t="shared" si="26"/>
        <v>#DIV/0!</v>
      </c>
      <c r="BB173" s="29" t="e">
        <f>VLOOKUP(BA173,score!$AJ$2:$AK$7,2,TRUE)</f>
        <v>#DIV/0!</v>
      </c>
    </row>
    <row r="174" spans="1:54" x14ac:dyDescent="0.3">
      <c r="A174" s="10"/>
      <c r="B174" s="11"/>
      <c r="C174" s="12"/>
      <c r="D174" s="14"/>
      <c r="E174" s="12"/>
      <c r="F174" s="14"/>
      <c r="G174" s="14"/>
      <c r="H174" s="14"/>
      <c r="I174" s="14"/>
      <c r="J174" s="14"/>
      <c r="K174" s="14"/>
      <c r="L174" s="14"/>
      <c r="M174" s="14"/>
      <c r="N174" s="13"/>
      <c r="O174" s="13"/>
      <c r="P174" s="12"/>
      <c r="Q174" s="12"/>
      <c r="R174" s="12"/>
      <c r="S174" s="12"/>
      <c r="T174" s="12"/>
      <c r="U174" s="12"/>
      <c r="V174" s="12"/>
      <c r="W174" s="17"/>
      <c r="X174" s="17"/>
      <c r="Y174" s="15"/>
      <c r="Z174" s="14"/>
      <c r="AA174" s="43" t="e">
        <f t="shared" si="18"/>
        <v>#DIV/0!</v>
      </c>
      <c r="AB174" s="21" t="e">
        <f t="shared" si="19"/>
        <v>#DIV/0!</v>
      </c>
      <c r="AC174" s="21" t="e">
        <f t="shared" si="20"/>
        <v>#DIV/0!</v>
      </c>
      <c r="AD174" s="21" t="e">
        <f t="shared" si="21"/>
        <v>#DIV/0!</v>
      </c>
      <c r="AE174" s="21" t="e">
        <f t="shared" si="22"/>
        <v>#DIV/0!</v>
      </c>
      <c r="AF174" s="21" t="e">
        <f t="shared" si="25"/>
        <v>#DIV/0!</v>
      </c>
      <c r="AG174" s="20">
        <f>VLOOKUP(S174,'tabla ingresos'!$A$3:$D$15,4,FALSE)</f>
        <v>0</v>
      </c>
      <c r="AH174" s="20">
        <f t="shared" si="23"/>
        <v>0</v>
      </c>
      <c r="AI174" s="20">
        <f t="shared" si="24"/>
        <v>0</v>
      </c>
      <c r="AJ174" s="28" t="e">
        <f>VLOOKUP(AA174,score!$K$2:$L$8,2,TRUE)*AJ$2</f>
        <v>#DIV/0!</v>
      </c>
      <c r="AK174" s="28">
        <f>VLOOKUP(T174,score!$M$2:$N$8,2,FALSE)*AK$2</f>
        <v>0</v>
      </c>
      <c r="AL174" s="28">
        <f>VLOOKUP(Q174,score!$G$2:$H$8,2,TRUE)*AL$2</f>
        <v>0.1</v>
      </c>
      <c r="AM174" s="28" t="e">
        <f>VLOOKUP(AB174,score!$Y$2:$Z$8,2,TRUE)*AM$2</f>
        <v>#DIV/0!</v>
      </c>
      <c r="AN174" s="28" t="e">
        <f>VLOOKUP(AE174,score!$AE$2:$AF$8,2,TRUE)*AN$2</f>
        <v>#DIV/0!</v>
      </c>
      <c r="AO174" s="28">
        <f>VLOOKUP(O174,score!$C$2:$D$8,2,TRUE)*AO$2</f>
        <v>0.1</v>
      </c>
      <c r="AP174" s="28">
        <f>VLOOKUP(R174,score!$I$2:$J$8,2,TRUE)*AP$2</f>
        <v>0.1</v>
      </c>
      <c r="AQ174" s="28" t="e">
        <f>VLOOKUP(P174,score!$E$2:$F$8,2,FALSE)*AQ$2</f>
        <v>#N/A</v>
      </c>
      <c r="AR174" s="28">
        <f>VLOOKUP(U174,score!$O$2:$P$8,2,TRUE)*AR$2</f>
        <v>0</v>
      </c>
      <c r="AS174" s="28">
        <f>VLOOKUP(V174,score!$Q$2:$R$8,2,TRUE)*AS$2</f>
        <v>0</v>
      </c>
      <c r="AT174" s="28" t="e">
        <f>VLOOKUP(W174,score!$S$2:$T$8,2,FALSE)*AT$2</f>
        <v>#N/A</v>
      </c>
      <c r="AU174" s="28" t="e">
        <f>VLOOKUP(X174,score!$U$2:$V$4,2,FALSE)*AU$2</f>
        <v>#N/A</v>
      </c>
      <c r="AV174" s="28" t="e">
        <f>VLOOKUP(AF174,score!$AG$2:$AH$8,2,TRUE)*AV$2</f>
        <v>#DIV/0!</v>
      </c>
      <c r="AW174" s="28" t="e">
        <f>VLOOKUP(Y174,score!$W$2:$X$8,2,FALSE)*AW$2</f>
        <v>#N/A</v>
      </c>
      <c r="AX174" s="28" t="e">
        <f>VLOOKUP(AC174,score!$AA$2:$AB$8,2,TRUE)*AX$2</f>
        <v>#DIV/0!</v>
      </c>
      <c r="AY174" s="28" t="e">
        <f>VLOOKUP(AD174,score!$AC$2:$AD$8,2,TRUE)*AY$2</f>
        <v>#DIV/0!</v>
      </c>
      <c r="AZ174" s="28">
        <f>VLOOKUP(N174,score!$A$2:$B$8,2,TRUE)*AZ$2</f>
        <v>0.1</v>
      </c>
      <c r="BA174" s="29" t="e">
        <f t="shared" si="26"/>
        <v>#DIV/0!</v>
      </c>
      <c r="BB174" s="29" t="e">
        <f>VLOOKUP(BA174,score!$AJ$2:$AK$7,2,TRUE)</f>
        <v>#DIV/0!</v>
      </c>
    </row>
    <row r="175" spans="1:54" x14ac:dyDescent="0.3">
      <c r="A175" s="10"/>
      <c r="B175" s="11"/>
      <c r="C175" s="12"/>
      <c r="D175" s="14"/>
      <c r="E175" s="12"/>
      <c r="F175" s="14"/>
      <c r="G175" s="14"/>
      <c r="H175" s="14"/>
      <c r="I175" s="14"/>
      <c r="J175" s="14"/>
      <c r="K175" s="14"/>
      <c r="L175" s="14"/>
      <c r="M175" s="14"/>
      <c r="N175" s="13"/>
      <c r="O175" s="13"/>
      <c r="P175" s="12"/>
      <c r="Q175" s="12"/>
      <c r="R175" s="12"/>
      <c r="S175" s="12"/>
      <c r="T175" s="12"/>
      <c r="U175" s="12"/>
      <c r="V175" s="12"/>
      <c r="W175" s="17"/>
      <c r="X175" s="17"/>
      <c r="Y175" s="15"/>
      <c r="Z175" s="14"/>
      <c r="AA175" s="43" t="e">
        <f t="shared" si="18"/>
        <v>#DIV/0!</v>
      </c>
      <c r="AB175" s="21" t="e">
        <f t="shared" si="19"/>
        <v>#DIV/0!</v>
      </c>
      <c r="AC175" s="21" t="e">
        <f t="shared" si="20"/>
        <v>#DIV/0!</v>
      </c>
      <c r="AD175" s="21" t="e">
        <f t="shared" si="21"/>
        <v>#DIV/0!</v>
      </c>
      <c r="AE175" s="21" t="e">
        <f t="shared" si="22"/>
        <v>#DIV/0!</v>
      </c>
      <c r="AF175" s="21" t="e">
        <f t="shared" si="25"/>
        <v>#DIV/0!</v>
      </c>
      <c r="AG175" s="20">
        <f>VLOOKUP(S175,'tabla ingresos'!$A$3:$D$15,4,FALSE)</f>
        <v>0</v>
      </c>
      <c r="AH175" s="20">
        <f t="shared" si="23"/>
        <v>0</v>
      </c>
      <c r="AI175" s="20">
        <f t="shared" si="24"/>
        <v>0</v>
      </c>
      <c r="AJ175" s="28" t="e">
        <f>VLOOKUP(AA175,score!$K$2:$L$8,2,TRUE)*AJ$2</f>
        <v>#DIV/0!</v>
      </c>
      <c r="AK175" s="28">
        <f>VLOOKUP(T175,score!$M$2:$N$8,2,FALSE)*AK$2</f>
        <v>0</v>
      </c>
      <c r="AL175" s="28">
        <f>VLOOKUP(Q175,score!$G$2:$H$8,2,TRUE)*AL$2</f>
        <v>0.1</v>
      </c>
      <c r="AM175" s="28" t="e">
        <f>VLOOKUP(AB175,score!$Y$2:$Z$8,2,TRUE)*AM$2</f>
        <v>#DIV/0!</v>
      </c>
      <c r="AN175" s="28" t="e">
        <f>VLOOKUP(AE175,score!$AE$2:$AF$8,2,TRUE)*AN$2</f>
        <v>#DIV/0!</v>
      </c>
      <c r="AO175" s="28">
        <f>VLOOKUP(O175,score!$C$2:$D$8,2,TRUE)*AO$2</f>
        <v>0.1</v>
      </c>
      <c r="AP175" s="28">
        <f>VLOOKUP(R175,score!$I$2:$J$8,2,TRUE)*AP$2</f>
        <v>0.1</v>
      </c>
      <c r="AQ175" s="28" t="e">
        <f>VLOOKUP(P175,score!$E$2:$F$8,2,FALSE)*AQ$2</f>
        <v>#N/A</v>
      </c>
      <c r="AR175" s="28">
        <f>VLOOKUP(U175,score!$O$2:$P$8,2,TRUE)*AR$2</f>
        <v>0</v>
      </c>
      <c r="AS175" s="28">
        <f>VLOOKUP(V175,score!$Q$2:$R$8,2,TRUE)*AS$2</f>
        <v>0</v>
      </c>
      <c r="AT175" s="28" t="e">
        <f>VLOOKUP(W175,score!$S$2:$T$8,2,FALSE)*AT$2</f>
        <v>#N/A</v>
      </c>
      <c r="AU175" s="28" t="e">
        <f>VLOOKUP(X175,score!$U$2:$V$4,2,FALSE)*AU$2</f>
        <v>#N/A</v>
      </c>
      <c r="AV175" s="28" t="e">
        <f>VLOOKUP(AF175,score!$AG$2:$AH$8,2,TRUE)*AV$2</f>
        <v>#DIV/0!</v>
      </c>
      <c r="AW175" s="28" t="e">
        <f>VLOOKUP(Y175,score!$W$2:$X$8,2,FALSE)*AW$2</f>
        <v>#N/A</v>
      </c>
      <c r="AX175" s="28" t="e">
        <f>VLOOKUP(AC175,score!$AA$2:$AB$8,2,TRUE)*AX$2</f>
        <v>#DIV/0!</v>
      </c>
      <c r="AY175" s="28" t="e">
        <f>VLOOKUP(AD175,score!$AC$2:$AD$8,2,TRUE)*AY$2</f>
        <v>#DIV/0!</v>
      </c>
      <c r="AZ175" s="28">
        <f>VLOOKUP(N175,score!$A$2:$B$8,2,TRUE)*AZ$2</f>
        <v>0.1</v>
      </c>
      <c r="BA175" s="29" t="e">
        <f t="shared" si="26"/>
        <v>#DIV/0!</v>
      </c>
      <c r="BB175" s="29" t="e">
        <f>VLOOKUP(BA175,score!$AJ$2:$AK$7,2,TRUE)</f>
        <v>#DIV/0!</v>
      </c>
    </row>
    <row r="176" spans="1:54" x14ac:dyDescent="0.3">
      <c r="A176" s="10"/>
      <c r="B176" s="11"/>
      <c r="C176" s="12"/>
      <c r="D176" s="14"/>
      <c r="E176" s="12"/>
      <c r="F176" s="14"/>
      <c r="G176" s="14"/>
      <c r="H176" s="14"/>
      <c r="I176" s="14"/>
      <c r="J176" s="14"/>
      <c r="K176" s="14"/>
      <c r="L176" s="14"/>
      <c r="M176" s="14"/>
      <c r="N176" s="13"/>
      <c r="O176" s="13"/>
      <c r="P176" s="12"/>
      <c r="Q176" s="12"/>
      <c r="R176" s="12"/>
      <c r="S176" s="12"/>
      <c r="T176" s="12"/>
      <c r="U176" s="12"/>
      <c r="V176" s="12"/>
      <c r="W176" s="17"/>
      <c r="X176" s="17"/>
      <c r="Y176" s="15"/>
      <c r="Z176" s="14"/>
      <c r="AA176" s="43" t="e">
        <f t="shared" si="18"/>
        <v>#DIV/0!</v>
      </c>
      <c r="AB176" s="21" t="e">
        <f t="shared" si="19"/>
        <v>#DIV/0!</v>
      </c>
      <c r="AC176" s="21" t="e">
        <f t="shared" si="20"/>
        <v>#DIV/0!</v>
      </c>
      <c r="AD176" s="21" t="e">
        <f t="shared" si="21"/>
        <v>#DIV/0!</v>
      </c>
      <c r="AE176" s="21" t="e">
        <f t="shared" si="22"/>
        <v>#DIV/0!</v>
      </c>
      <c r="AF176" s="21" t="e">
        <f t="shared" si="25"/>
        <v>#DIV/0!</v>
      </c>
      <c r="AG176" s="20">
        <f>VLOOKUP(S176,'tabla ingresos'!$A$3:$D$15,4,FALSE)</f>
        <v>0</v>
      </c>
      <c r="AH176" s="20">
        <f t="shared" si="23"/>
        <v>0</v>
      </c>
      <c r="AI176" s="20">
        <f t="shared" si="24"/>
        <v>0</v>
      </c>
      <c r="AJ176" s="28" t="e">
        <f>VLOOKUP(AA176,score!$K$2:$L$8,2,TRUE)*AJ$2</f>
        <v>#DIV/0!</v>
      </c>
      <c r="AK176" s="28">
        <f>VLOOKUP(T176,score!$M$2:$N$8,2,FALSE)*AK$2</f>
        <v>0</v>
      </c>
      <c r="AL176" s="28">
        <f>VLOOKUP(Q176,score!$G$2:$H$8,2,TRUE)*AL$2</f>
        <v>0.1</v>
      </c>
      <c r="AM176" s="28" t="e">
        <f>VLOOKUP(AB176,score!$Y$2:$Z$8,2,TRUE)*AM$2</f>
        <v>#DIV/0!</v>
      </c>
      <c r="AN176" s="28" t="e">
        <f>VLOOKUP(AE176,score!$AE$2:$AF$8,2,TRUE)*AN$2</f>
        <v>#DIV/0!</v>
      </c>
      <c r="AO176" s="28">
        <f>VLOOKUP(O176,score!$C$2:$D$8,2,TRUE)*AO$2</f>
        <v>0.1</v>
      </c>
      <c r="AP176" s="28">
        <f>VLOOKUP(R176,score!$I$2:$J$8,2,TRUE)*AP$2</f>
        <v>0.1</v>
      </c>
      <c r="AQ176" s="28" t="e">
        <f>VLOOKUP(P176,score!$E$2:$F$8,2,FALSE)*AQ$2</f>
        <v>#N/A</v>
      </c>
      <c r="AR176" s="28">
        <f>VLOOKUP(U176,score!$O$2:$P$8,2,TRUE)*AR$2</f>
        <v>0</v>
      </c>
      <c r="AS176" s="28">
        <f>VLOOKUP(V176,score!$Q$2:$R$8,2,TRUE)*AS$2</f>
        <v>0</v>
      </c>
      <c r="AT176" s="28" t="e">
        <f>VLOOKUP(W176,score!$S$2:$T$8,2,FALSE)*AT$2</f>
        <v>#N/A</v>
      </c>
      <c r="AU176" s="28" t="e">
        <f>VLOOKUP(X176,score!$U$2:$V$4,2,FALSE)*AU$2</f>
        <v>#N/A</v>
      </c>
      <c r="AV176" s="28" t="e">
        <f>VLOOKUP(AF176,score!$AG$2:$AH$8,2,TRUE)*AV$2</f>
        <v>#DIV/0!</v>
      </c>
      <c r="AW176" s="28" t="e">
        <f>VLOOKUP(Y176,score!$W$2:$X$8,2,FALSE)*AW$2</f>
        <v>#N/A</v>
      </c>
      <c r="AX176" s="28" t="e">
        <f>VLOOKUP(AC176,score!$AA$2:$AB$8,2,TRUE)*AX$2</f>
        <v>#DIV/0!</v>
      </c>
      <c r="AY176" s="28" t="e">
        <f>VLOOKUP(AD176,score!$AC$2:$AD$8,2,TRUE)*AY$2</f>
        <v>#DIV/0!</v>
      </c>
      <c r="AZ176" s="28">
        <f>VLOOKUP(N176,score!$A$2:$B$8,2,TRUE)*AZ$2</f>
        <v>0.1</v>
      </c>
      <c r="BA176" s="29" t="e">
        <f t="shared" si="26"/>
        <v>#DIV/0!</v>
      </c>
      <c r="BB176" s="29" t="e">
        <f>VLOOKUP(BA176,score!$AJ$2:$AK$7,2,TRUE)</f>
        <v>#DIV/0!</v>
      </c>
    </row>
    <row r="177" spans="1:54" x14ac:dyDescent="0.3">
      <c r="A177" s="10"/>
      <c r="B177" s="11"/>
      <c r="C177" s="12"/>
      <c r="D177" s="14"/>
      <c r="E177" s="12"/>
      <c r="F177" s="14"/>
      <c r="G177" s="14"/>
      <c r="H177" s="14"/>
      <c r="I177" s="14"/>
      <c r="J177" s="14"/>
      <c r="K177" s="14"/>
      <c r="L177" s="14"/>
      <c r="M177" s="14"/>
      <c r="N177" s="13"/>
      <c r="O177" s="13"/>
      <c r="P177" s="12"/>
      <c r="Q177" s="12"/>
      <c r="R177" s="12"/>
      <c r="S177" s="12"/>
      <c r="T177" s="12"/>
      <c r="U177" s="12"/>
      <c r="V177" s="12"/>
      <c r="W177" s="17"/>
      <c r="X177" s="17"/>
      <c r="Y177" s="15"/>
      <c r="Z177" s="14"/>
      <c r="AA177" s="43" t="e">
        <f t="shared" si="18"/>
        <v>#DIV/0!</v>
      </c>
      <c r="AB177" s="21" t="e">
        <f t="shared" si="19"/>
        <v>#DIV/0!</v>
      </c>
      <c r="AC177" s="21" t="e">
        <f t="shared" si="20"/>
        <v>#DIV/0!</v>
      </c>
      <c r="AD177" s="21" t="e">
        <f t="shared" si="21"/>
        <v>#DIV/0!</v>
      </c>
      <c r="AE177" s="21" t="e">
        <f t="shared" si="22"/>
        <v>#DIV/0!</v>
      </c>
      <c r="AF177" s="21" t="e">
        <f t="shared" si="25"/>
        <v>#DIV/0!</v>
      </c>
      <c r="AG177" s="20">
        <f>VLOOKUP(S177,'tabla ingresos'!$A$3:$D$15,4,FALSE)</f>
        <v>0</v>
      </c>
      <c r="AH177" s="20">
        <f t="shared" si="23"/>
        <v>0</v>
      </c>
      <c r="AI177" s="20">
        <f t="shared" si="24"/>
        <v>0</v>
      </c>
      <c r="AJ177" s="28" t="e">
        <f>VLOOKUP(AA177,score!$K$2:$L$8,2,TRUE)*AJ$2</f>
        <v>#DIV/0!</v>
      </c>
      <c r="AK177" s="28">
        <f>VLOOKUP(T177,score!$M$2:$N$8,2,FALSE)*AK$2</f>
        <v>0</v>
      </c>
      <c r="AL177" s="28">
        <f>VLOOKUP(Q177,score!$G$2:$H$8,2,TRUE)*AL$2</f>
        <v>0.1</v>
      </c>
      <c r="AM177" s="28" t="e">
        <f>VLOOKUP(AB177,score!$Y$2:$Z$8,2,TRUE)*AM$2</f>
        <v>#DIV/0!</v>
      </c>
      <c r="AN177" s="28" t="e">
        <f>VLOOKUP(AE177,score!$AE$2:$AF$8,2,TRUE)*AN$2</f>
        <v>#DIV/0!</v>
      </c>
      <c r="AO177" s="28">
        <f>VLOOKUP(O177,score!$C$2:$D$8,2,TRUE)*AO$2</f>
        <v>0.1</v>
      </c>
      <c r="AP177" s="28">
        <f>VLOOKUP(R177,score!$I$2:$J$8,2,TRUE)*AP$2</f>
        <v>0.1</v>
      </c>
      <c r="AQ177" s="28" t="e">
        <f>VLOOKUP(P177,score!$E$2:$F$8,2,FALSE)*AQ$2</f>
        <v>#N/A</v>
      </c>
      <c r="AR177" s="28">
        <f>VLOOKUP(U177,score!$O$2:$P$8,2,TRUE)*AR$2</f>
        <v>0</v>
      </c>
      <c r="AS177" s="28">
        <f>VLOOKUP(V177,score!$Q$2:$R$8,2,TRUE)*AS$2</f>
        <v>0</v>
      </c>
      <c r="AT177" s="28" t="e">
        <f>VLOOKUP(W177,score!$S$2:$T$8,2,FALSE)*AT$2</f>
        <v>#N/A</v>
      </c>
      <c r="AU177" s="28" t="e">
        <f>VLOOKUP(X177,score!$U$2:$V$4,2,FALSE)*AU$2</f>
        <v>#N/A</v>
      </c>
      <c r="AV177" s="28" t="e">
        <f>VLOOKUP(AF177,score!$AG$2:$AH$8,2,TRUE)*AV$2</f>
        <v>#DIV/0!</v>
      </c>
      <c r="AW177" s="28" t="e">
        <f>VLOOKUP(Y177,score!$W$2:$X$8,2,FALSE)*AW$2</f>
        <v>#N/A</v>
      </c>
      <c r="AX177" s="28" t="e">
        <f>VLOOKUP(AC177,score!$AA$2:$AB$8,2,TRUE)*AX$2</f>
        <v>#DIV/0!</v>
      </c>
      <c r="AY177" s="28" t="e">
        <f>VLOOKUP(AD177,score!$AC$2:$AD$8,2,TRUE)*AY$2</f>
        <v>#DIV/0!</v>
      </c>
      <c r="AZ177" s="28">
        <f>VLOOKUP(N177,score!$A$2:$B$8,2,TRUE)*AZ$2</f>
        <v>0.1</v>
      </c>
      <c r="BA177" s="29" t="e">
        <f t="shared" si="26"/>
        <v>#DIV/0!</v>
      </c>
      <c r="BB177" s="29" t="e">
        <f>VLOOKUP(BA177,score!$AJ$2:$AK$7,2,TRUE)</f>
        <v>#DIV/0!</v>
      </c>
    </row>
    <row r="178" spans="1:54" x14ac:dyDescent="0.3">
      <c r="A178" s="10"/>
      <c r="B178" s="11"/>
      <c r="C178" s="12"/>
      <c r="D178" s="14"/>
      <c r="E178" s="12"/>
      <c r="F178" s="14"/>
      <c r="G178" s="14"/>
      <c r="H178" s="14"/>
      <c r="I178" s="14"/>
      <c r="J178" s="14"/>
      <c r="K178" s="14"/>
      <c r="L178" s="14"/>
      <c r="M178" s="14"/>
      <c r="N178" s="13"/>
      <c r="O178" s="13"/>
      <c r="P178" s="12"/>
      <c r="Q178" s="12"/>
      <c r="R178" s="12"/>
      <c r="S178" s="12"/>
      <c r="T178" s="12"/>
      <c r="U178" s="12"/>
      <c r="V178" s="12"/>
      <c r="W178" s="17"/>
      <c r="X178" s="17"/>
      <c r="Y178" s="15"/>
      <c r="Z178" s="14"/>
      <c r="AA178" s="43" t="e">
        <f t="shared" si="18"/>
        <v>#DIV/0!</v>
      </c>
      <c r="AB178" s="21" t="e">
        <f t="shared" si="19"/>
        <v>#DIV/0!</v>
      </c>
      <c r="AC178" s="21" t="e">
        <f t="shared" si="20"/>
        <v>#DIV/0!</v>
      </c>
      <c r="AD178" s="21" t="e">
        <f t="shared" si="21"/>
        <v>#DIV/0!</v>
      </c>
      <c r="AE178" s="21" t="e">
        <f t="shared" si="22"/>
        <v>#DIV/0!</v>
      </c>
      <c r="AF178" s="21" t="e">
        <f t="shared" si="25"/>
        <v>#DIV/0!</v>
      </c>
      <c r="AG178" s="20">
        <f>VLOOKUP(S178,'tabla ingresos'!$A$3:$D$15,4,FALSE)</f>
        <v>0</v>
      </c>
      <c r="AH178" s="20">
        <f t="shared" si="23"/>
        <v>0</v>
      </c>
      <c r="AI178" s="20">
        <f t="shared" si="24"/>
        <v>0</v>
      </c>
      <c r="AJ178" s="28" t="e">
        <f>VLOOKUP(AA178,score!$K$2:$L$8,2,TRUE)*AJ$2</f>
        <v>#DIV/0!</v>
      </c>
      <c r="AK178" s="28">
        <f>VLOOKUP(T178,score!$M$2:$N$8,2,FALSE)*AK$2</f>
        <v>0</v>
      </c>
      <c r="AL178" s="28">
        <f>VLOOKUP(Q178,score!$G$2:$H$8,2,TRUE)*AL$2</f>
        <v>0.1</v>
      </c>
      <c r="AM178" s="28" t="e">
        <f>VLOOKUP(AB178,score!$Y$2:$Z$8,2,TRUE)*AM$2</f>
        <v>#DIV/0!</v>
      </c>
      <c r="AN178" s="28" t="e">
        <f>VLOOKUP(AE178,score!$AE$2:$AF$8,2,TRUE)*AN$2</f>
        <v>#DIV/0!</v>
      </c>
      <c r="AO178" s="28">
        <f>VLOOKUP(O178,score!$C$2:$D$8,2,TRUE)*AO$2</f>
        <v>0.1</v>
      </c>
      <c r="AP178" s="28">
        <f>VLOOKUP(R178,score!$I$2:$J$8,2,TRUE)*AP$2</f>
        <v>0.1</v>
      </c>
      <c r="AQ178" s="28" t="e">
        <f>VLOOKUP(P178,score!$E$2:$F$8,2,FALSE)*AQ$2</f>
        <v>#N/A</v>
      </c>
      <c r="AR178" s="28">
        <f>VLOOKUP(U178,score!$O$2:$P$8,2,TRUE)*AR$2</f>
        <v>0</v>
      </c>
      <c r="AS178" s="28">
        <f>VLOOKUP(V178,score!$Q$2:$R$8,2,TRUE)*AS$2</f>
        <v>0</v>
      </c>
      <c r="AT178" s="28" t="e">
        <f>VLOOKUP(W178,score!$S$2:$T$8,2,FALSE)*AT$2</f>
        <v>#N/A</v>
      </c>
      <c r="AU178" s="28" t="e">
        <f>VLOOKUP(X178,score!$U$2:$V$4,2,FALSE)*AU$2</f>
        <v>#N/A</v>
      </c>
      <c r="AV178" s="28" t="e">
        <f>VLOOKUP(AF178,score!$AG$2:$AH$8,2,TRUE)*AV$2</f>
        <v>#DIV/0!</v>
      </c>
      <c r="AW178" s="28" t="e">
        <f>VLOOKUP(Y178,score!$W$2:$X$8,2,FALSE)*AW$2</f>
        <v>#N/A</v>
      </c>
      <c r="AX178" s="28" t="e">
        <f>VLOOKUP(AC178,score!$AA$2:$AB$8,2,TRUE)*AX$2</f>
        <v>#DIV/0!</v>
      </c>
      <c r="AY178" s="28" t="e">
        <f>VLOOKUP(AD178,score!$AC$2:$AD$8,2,TRUE)*AY$2</f>
        <v>#DIV/0!</v>
      </c>
      <c r="AZ178" s="28">
        <f>VLOOKUP(N178,score!$A$2:$B$8,2,TRUE)*AZ$2</f>
        <v>0.1</v>
      </c>
      <c r="BA178" s="29" t="e">
        <f t="shared" si="26"/>
        <v>#DIV/0!</v>
      </c>
      <c r="BB178" s="29" t="e">
        <f>VLOOKUP(BA178,score!$AJ$2:$AK$7,2,TRUE)</f>
        <v>#DIV/0!</v>
      </c>
    </row>
    <row r="179" spans="1:54" x14ac:dyDescent="0.3">
      <c r="A179" s="10"/>
      <c r="B179" s="11"/>
      <c r="C179" s="12"/>
      <c r="D179" s="14"/>
      <c r="E179" s="12"/>
      <c r="F179" s="14"/>
      <c r="G179" s="14"/>
      <c r="H179" s="14"/>
      <c r="I179" s="14"/>
      <c r="J179" s="14"/>
      <c r="K179" s="14"/>
      <c r="L179" s="14"/>
      <c r="M179" s="14"/>
      <c r="N179" s="13"/>
      <c r="O179" s="13"/>
      <c r="P179" s="12"/>
      <c r="Q179" s="12"/>
      <c r="R179" s="12"/>
      <c r="S179" s="12"/>
      <c r="T179" s="12"/>
      <c r="U179" s="12"/>
      <c r="V179" s="12"/>
      <c r="W179" s="17"/>
      <c r="X179" s="17"/>
      <c r="Y179" s="15"/>
      <c r="Z179" s="14"/>
      <c r="AA179" s="43" t="e">
        <f t="shared" si="18"/>
        <v>#DIV/0!</v>
      </c>
      <c r="AB179" s="21" t="e">
        <f t="shared" si="19"/>
        <v>#DIV/0!</v>
      </c>
      <c r="AC179" s="21" t="e">
        <f t="shared" si="20"/>
        <v>#DIV/0!</v>
      </c>
      <c r="AD179" s="21" t="e">
        <f t="shared" si="21"/>
        <v>#DIV/0!</v>
      </c>
      <c r="AE179" s="21" t="e">
        <f t="shared" si="22"/>
        <v>#DIV/0!</v>
      </c>
      <c r="AF179" s="21" t="e">
        <f t="shared" si="25"/>
        <v>#DIV/0!</v>
      </c>
      <c r="AG179" s="20">
        <f>VLOOKUP(S179,'tabla ingresos'!$A$3:$D$15,4,FALSE)</f>
        <v>0</v>
      </c>
      <c r="AH179" s="20">
        <f t="shared" si="23"/>
        <v>0</v>
      </c>
      <c r="AI179" s="20">
        <f t="shared" si="24"/>
        <v>0</v>
      </c>
      <c r="AJ179" s="28" t="e">
        <f>VLOOKUP(AA179,score!$K$2:$L$8,2,TRUE)*AJ$2</f>
        <v>#DIV/0!</v>
      </c>
      <c r="AK179" s="28">
        <f>VLOOKUP(T179,score!$M$2:$N$8,2,FALSE)*AK$2</f>
        <v>0</v>
      </c>
      <c r="AL179" s="28">
        <f>VLOOKUP(Q179,score!$G$2:$H$8,2,TRUE)*AL$2</f>
        <v>0.1</v>
      </c>
      <c r="AM179" s="28" t="e">
        <f>VLOOKUP(AB179,score!$Y$2:$Z$8,2,TRUE)*AM$2</f>
        <v>#DIV/0!</v>
      </c>
      <c r="AN179" s="28" t="e">
        <f>VLOOKUP(AE179,score!$AE$2:$AF$8,2,TRUE)*AN$2</f>
        <v>#DIV/0!</v>
      </c>
      <c r="AO179" s="28">
        <f>VLOOKUP(O179,score!$C$2:$D$8,2,TRUE)*AO$2</f>
        <v>0.1</v>
      </c>
      <c r="AP179" s="28">
        <f>VLOOKUP(R179,score!$I$2:$J$8,2,TRUE)*AP$2</f>
        <v>0.1</v>
      </c>
      <c r="AQ179" s="28" t="e">
        <f>VLOOKUP(P179,score!$E$2:$F$8,2,FALSE)*AQ$2</f>
        <v>#N/A</v>
      </c>
      <c r="AR179" s="28">
        <f>VLOOKUP(U179,score!$O$2:$P$8,2,TRUE)*AR$2</f>
        <v>0</v>
      </c>
      <c r="AS179" s="28">
        <f>VLOOKUP(V179,score!$Q$2:$R$8,2,TRUE)*AS$2</f>
        <v>0</v>
      </c>
      <c r="AT179" s="28" t="e">
        <f>VLOOKUP(W179,score!$S$2:$T$8,2,FALSE)*AT$2</f>
        <v>#N/A</v>
      </c>
      <c r="AU179" s="28" t="e">
        <f>VLOOKUP(X179,score!$U$2:$V$4,2,FALSE)*AU$2</f>
        <v>#N/A</v>
      </c>
      <c r="AV179" s="28" t="e">
        <f>VLOOKUP(AF179,score!$AG$2:$AH$8,2,TRUE)*AV$2</f>
        <v>#DIV/0!</v>
      </c>
      <c r="AW179" s="28" t="e">
        <f>VLOOKUP(Y179,score!$W$2:$X$8,2,FALSE)*AW$2</f>
        <v>#N/A</v>
      </c>
      <c r="AX179" s="28" t="e">
        <f>VLOOKUP(AC179,score!$AA$2:$AB$8,2,TRUE)*AX$2</f>
        <v>#DIV/0!</v>
      </c>
      <c r="AY179" s="28" t="e">
        <f>VLOOKUP(AD179,score!$AC$2:$AD$8,2,TRUE)*AY$2</f>
        <v>#DIV/0!</v>
      </c>
      <c r="AZ179" s="28">
        <f>VLOOKUP(N179,score!$A$2:$B$8,2,TRUE)*AZ$2</f>
        <v>0.1</v>
      </c>
      <c r="BA179" s="29" t="e">
        <f t="shared" si="26"/>
        <v>#DIV/0!</v>
      </c>
      <c r="BB179" s="29" t="e">
        <f>VLOOKUP(BA179,score!$AJ$2:$AK$7,2,TRUE)</f>
        <v>#DIV/0!</v>
      </c>
    </row>
    <row r="180" spans="1:54" x14ac:dyDescent="0.3">
      <c r="A180" s="10"/>
      <c r="B180" s="11"/>
      <c r="C180" s="12"/>
      <c r="D180" s="14"/>
      <c r="E180" s="12"/>
      <c r="F180" s="14"/>
      <c r="G180" s="14"/>
      <c r="H180" s="14"/>
      <c r="I180" s="14"/>
      <c r="J180" s="14"/>
      <c r="K180" s="14"/>
      <c r="L180" s="14"/>
      <c r="M180" s="14"/>
      <c r="N180" s="13"/>
      <c r="O180" s="13"/>
      <c r="P180" s="12"/>
      <c r="Q180" s="12"/>
      <c r="R180" s="12"/>
      <c r="S180" s="12"/>
      <c r="T180" s="12"/>
      <c r="U180" s="12"/>
      <c r="V180" s="12"/>
      <c r="W180" s="17"/>
      <c r="X180" s="17"/>
      <c r="Y180" s="15"/>
      <c r="Z180" s="14"/>
      <c r="AA180" s="43" t="e">
        <f t="shared" si="18"/>
        <v>#DIV/0!</v>
      </c>
      <c r="AB180" s="21" t="e">
        <f t="shared" si="19"/>
        <v>#DIV/0!</v>
      </c>
      <c r="AC180" s="21" t="e">
        <f t="shared" si="20"/>
        <v>#DIV/0!</v>
      </c>
      <c r="AD180" s="21" t="e">
        <f t="shared" si="21"/>
        <v>#DIV/0!</v>
      </c>
      <c r="AE180" s="21" t="e">
        <f t="shared" si="22"/>
        <v>#DIV/0!</v>
      </c>
      <c r="AF180" s="21" t="e">
        <f t="shared" si="25"/>
        <v>#DIV/0!</v>
      </c>
      <c r="AG180" s="20">
        <f>VLOOKUP(S180,'tabla ingresos'!$A$3:$D$15,4,FALSE)</f>
        <v>0</v>
      </c>
      <c r="AH180" s="20">
        <f t="shared" si="23"/>
        <v>0</v>
      </c>
      <c r="AI180" s="20">
        <f t="shared" si="24"/>
        <v>0</v>
      </c>
      <c r="AJ180" s="28" t="e">
        <f>VLOOKUP(AA180,score!$K$2:$L$8,2,TRUE)*AJ$2</f>
        <v>#DIV/0!</v>
      </c>
      <c r="AK180" s="28">
        <f>VLOOKUP(T180,score!$M$2:$N$8,2,FALSE)*AK$2</f>
        <v>0</v>
      </c>
      <c r="AL180" s="28">
        <f>VLOOKUP(Q180,score!$G$2:$H$8,2,TRUE)*AL$2</f>
        <v>0.1</v>
      </c>
      <c r="AM180" s="28" t="e">
        <f>VLOOKUP(AB180,score!$Y$2:$Z$8,2,TRUE)*AM$2</f>
        <v>#DIV/0!</v>
      </c>
      <c r="AN180" s="28" t="e">
        <f>VLOOKUP(AE180,score!$AE$2:$AF$8,2,TRUE)*AN$2</f>
        <v>#DIV/0!</v>
      </c>
      <c r="AO180" s="28">
        <f>VLOOKUP(O180,score!$C$2:$D$8,2,TRUE)*AO$2</f>
        <v>0.1</v>
      </c>
      <c r="AP180" s="28">
        <f>VLOOKUP(R180,score!$I$2:$J$8,2,TRUE)*AP$2</f>
        <v>0.1</v>
      </c>
      <c r="AQ180" s="28" t="e">
        <f>VLOOKUP(P180,score!$E$2:$F$8,2,FALSE)*AQ$2</f>
        <v>#N/A</v>
      </c>
      <c r="AR180" s="28">
        <f>VLOOKUP(U180,score!$O$2:$P$8,2,TRUE)*AR$2</f>
        <v>0</v>
      </c>
      <c r="AS180" s="28">
        <f>VLOOKUP(V180,score!$Q$2:$R$8,2,TRUE)*AS$2</f>
        <v>0</v>
      </c>
      <c r="AT180" s="28" t="e">
        <f>VLOOKUP(W180,score!$S$2:$T$8,2,FALSE)*AT$2</f>
        <v>#N/A</v>
      </c>
      <c r="AU180" s="28" t="e">
        <f>VLOOKUP(X180,score!$U$2:$V$4,2,FALSE)*AU$2</f>
        <v>#N/A</v>
      </c>
      <c r="AV180" s="28" t="e">
        <f>VLOOKUP(AF180,score!$AG$2:$AH$8,2,TRUE)*AV$2</f>
        <v>#DIV/0!</v>
      </c>
      <c r="AW180" s="28" t="e">
        <f>VLOOKUP(Y180,score!$W$2:$X$8,2,FALSE)*AW$2</f>
        <v>#N/A</v>
      </c>
      <c r="AX180" s="28" t="e">
        <f>VLOOKUP(AC180,score!$AA$2:$AB$8,2,TRUE)*AX$2</f>
        <v>#DIV/0!</v>
      </c>
      <c r="AY180" s="28" t="e">
        <f>VLOOKUP(AD180,score!$AC$2:$AD$8,2,TRUE)*AY$2</f>
        <v>#DIV/0!</v>
      </c>
      <c r="AZ180" s="28">
        <f>VLOOKUP(N180,score!$A$2:$B$8,2,TRUE)*AZ$2</f>
        <v>0.1</v>
      </c>
      <c r="BA180" s="29" t="e">
        <f t="shared" si="26"/>
        <v>#DIV/0!</v>
      </c>
      <c r="BB180" s="29" t="e">
        <f>VLOOKUP(BA180,score!$AJ$2:$AK$7,2,TRUE)</f>
        <v>#DIV/0!</v>
      </c>
    </row>
    <row r="181" spans="1:54" x14ac:dyDescent="0.3">
      <c r="A181" s="10"/>
      <c r="B181" s="11"/>
      <c r="C181" s="12"/>
      <c r="D181" s="14"/>
      <c r="E181" s="12"/>
      <c r="F181" s="14"/>
      <c r="G181" s="14"/>
      <c r="H181" s="14"/>
      <c r="I181" s="14"/>
      <c r="J181" s="14"/>
      <c r="K181" s="14"/>
      <c r="L181" s="14"/>
      <c r="M181" s="14"/>
      <c r="N181" s="13"/>
      <c r="O181" s="13"/>
      <c r="P181" s="12"/>
      <c r="Q181" s="12"/>
      <c r="R181" s="12"/>
      <c r="S181" s="12"/>
      <c r="T181" s="12"/>
      <c r="U181" s="12"/>
      <c r="V181" s="12"/>
      <c r="W181" s="17"/>
      <c r="X181" s="17"/>
      <c r="Y181" s="15"/>
      <c r="Z181" s="14"/>
      <c r="AA181" s="43" t="e">
        <f t="shared" si="18"/>
        <v>#DIV/0!</v>
      </c>
      <c r="AB181" s="21" t="e">
        <f t="shared" si="19"/>
        <v>#DIV/0!</v>
      </c>
      <c r="AC181" s="21" t="e">
        <f t="shared" si="20"/>
        <v>#DIV/0!</v>
      </c>
      <c r="AD181" s="21" t="e">
        <f t="shared" si="21"/>
        <v>#DIV/0!</v>
      </c>
      <c r="AE181" s="21" t="e">
        <f t="shared" si="22"/>
        <v>#DIV/0!</v>
      </c>
      <c r="AF181" s="21" t="e">
        <f t="shared" si="25"/>
        <v>#DIV/0!</v>
      </c>
      <c r="AG181" s="20">
        <f>VLOOKUP(S181,'tabla ingresos'!$A$3:$D$15,4,FALSE)</f>
        <v>0</v>
      </c>
      <c r="AH181" s="20">
        <f t="shared" si="23"/>
        <v>0</v>
      </c>
      <c r="AI181" s="20">
        <f t="shared" si="24"/>
        <v>0</v>
      </c>
      <c r="AJ181" s="28" t="e">
        <f>VLOOKUP(AA181,score!$K$2:$L$8,2,TRUE)*AJ$2</f>
        <v>#DIV/0!</v>
      </c>
      <c r="AK181" s="28">
        <f>VLOOKUP(T181,score!$M$2:$N$8,2,FALSE)*AK$2</f>
        <v>0</v>
      </c>
      <c r="AL181" s="28">
        <f>VLOOKUP(Q181,score!$G$2:$H$8,2,TRUE)*AL$2</f>
        <v>0.1</v>
      </c>
      <c r="AM181" s="28" t="e">
        <f>VLOOKUP(AB181,score!$Y$2:$Z$8,2,TRUE)*AM$2</f>
        <v>#DIV/0!</v>
      </c>
      <c r="AN181" s="28" t="e">
        <f>VLOOKUP(AE181,score!$AE$2:$AF$8,2,TRUE)*AN$2</f>
        <v>#DIV/0!</v>
      </c>
      <c r="AO181" s="28">
        <f>VLOOKUP(O181,score!$C$2:$D$8,2,TRUE)*AO$2</f>
        <v>0.1</v>
      </c>
      <c r="AP181" s="28">
        <f>VLOOKUP(R181,score!$I$2:$J$8,2,TRUE)*AP$2</f>
        <v>0.1</v>
      </c>
      <c r="AQ181" s="28" t="e">
        <f>VLOOKUP(P181,score!$E$2:$F$8,2,FALSE)*AQ$2</f>
        <v>#N/A</v>
      </c>
      <c r="AR181" s="28">
        <f>VLOOKUP(U181,score!$O$2:$P$8,2,TRUE)*AR$2</f>
        <v>0</v>
      </c>
      <c r="AS181" s="28">
        <f>VLOOKUP(V181,score!$Q$2:$R$8,2,TRUE)*AS$2</f>
        <v>0</v>
      </c>
      <c r="AT181" s="28" t="e">
        <f>VLOOKUP(W181,score!$S$2:$T$8,2,FALSE)*AT$2</f>
        <v>#N/A</v>
      </c>
      <c r="AU181" s="28" t="e">
        <f>VLOOKUP(X181,score!$U$2:$V$4,2,FALSE)*AU$2</f>
        <v>#N/A</v>
      </c>
      <c r="AV181" s="28" t="e">
        <f>VLOOKUP(AF181,score!$AG$2:$AH$8,2,TRUE)*AV$2</f>
        <v>#DIV/0!</v>
      </c>
      <c r="AW181" s="28" t="e">
        <f>VLOOKUP(Y181,score!$W$2:$X$8,2,FALSE)*AW$2</f>
        <v>#N/A</v>
      </c>
      <c r="AX181" s="28" t="e">
        <f>VLOOKUP(AC181,score!$AA$2:$AB$8,2,TRUE)*AX$2</f>
        <v>#DIV/0!</v>
      </c>
      <c r="AY181" s="28" t="e">
        <f>VLOOKUP(AD181,score!$AC$2:$AD$8,2,TRUE)*AY$2</f>
        <v>#DIV/0!</v>
      </c>
      <c r="AZ181" s="28">
        <f>VLOOKUP(N181,score!$A$2:$B$8,2,TRUE)*AZ$2</f>
        <v>0.1</v>
      </c>
      <c r="BA181" s="29" t="e">
        <f t="shared" si="26"/>
        <v>#DIV/0!</v>
      </c>
      <c r="BB181" s="29" t="e">
        <f>VLOOKUP(BA181,score!$AJ$2:$AK$7,2,TRUE)</f>
        <v>#DIV/0!</v>
      </c>
    </row>
    <row r="182" spans="1:54" x14ac:dyDescent="0.3">
      <c r="A182" s="10"/>
      <c r="B182" s="11"/>
      <c r="C182" s="12"/>
      <c r="D182" s="14"/>
      <c r="E182" s="12"/>
      <c r="F182" s="14"/>
      <c r="G182" s="14"/>
      <c r="H182" s="14"/>
      <c r="I182" s="14"/>
      <c r="J182" s="14"/>
      <c r="K182" s="14"/>
      <c r="L182" s="14"/>
      <c r="M182" s="14"/>
      <c r="N182" s="13"/>
      <c r="O182" s="13"/>
      <c r="P182" s="12"/>
      <c r="Q182" s="12"/>
      <c r="R182" s="12"/>
      <c r="S182" s="12"/>
      <c r="T182" s="12"/>
      <c r="U182" s="12"/>
      <c r="V182" s="12"/>
      <c r="W182" s="17"/>
      <c r="X182" s="17"/>
      <c r="Y182" s="15"/>
      <c r="Z182" s="14"/>
      <c r="AA182" s="43" t="e">
        <f t="shared" si="18"/>
        <v>#DIV/0!</v>
      </c>
      <c r="AB182" s="21" t="e">
        <f t="shared" si="19"/>
        <v>#DIV/0!</v>
      </c>
      <c r="AC182" s="21" t="e">
        <f t="shared" si="20"/>
        <v>#DIV/0!</v>
      </c>
      <c r="AD182" s="21" t="e">
        <f t="shared" si="21"/>
        <v>#DIV/0!</v>
      </c>
      <c r="AE182" s="21" t="e">
        <f t="shared" si="22"/>
        <v>#DIV/0!</v>
      </c>
      <c r="AF182" s="21" t="e">
        <f t="shared" si="25"/>
        <v>#DIV/0!</v>
      </c>
      <c r="AG182" s="20">
        <f>VLOOKUP(S182,'tabla ingresos'!$A$3:$D$15,4,FALSE)</f>
        <v>0</v>
      </c>
      <c r="AH182" s="20">
        <f t="shared" si="23"/>
        <v>0</v>
      </c>
      <c r="AI182" s="20">
        <f t="shared" si="24"/>
        <v>0</v>
      </c>
      <c r="AJ182" s="28" t="e">
        <f>VLOOKUP(AA182,score!$K$2:$L$8,2,TRUE)*AJ$2</f>
        <v>#DIV/0!</v>
      </c>
      <c r="AK182" s="28">
        <f>VLOOKUP(T182,score!$M$2:$N$8,2,FALSE)*AK$2</f>
        <v>0</v>
      </c>
      <c r="AL182" s="28">
        <f>VLOOKUP(Q182,score!$G$2:$H$8,2,TRUE)*AL$2</f>
        <v>0.1</v>
      </c>
      <c r="AM182" s="28" t="e">
        <f>VLOOKUP(AB182,score!$Y$2:$Z$8,2,TRUE)*AM$2</f>
        <v>#DIV/0!</v>
      </c>
      <c r="AN182" s="28" t="e">
        <f>VLOOKUP(AE182,score!$AE$2:$AF$8,2,TRUE)*AN$2</f>
        <v>#DIV/0!</v>
      </c>
      <c r="AO182" s="28">
        <f>VLOOKUP(O182,score!$C$2:$D$8,2,TRUE)*AO$2</f>
        <v>0.1</v>
      </c>
      <c r="AP182" s="28">
        <f>VLOOKUP(R182,score!$I$2:$J$8,2,TRUE)*AP$2</f>
        <v>0.1</v>
      </c>
      <c r="AQ182" s="28" t="e">
        <f>VLOOKUP(P182,score!$E$2:$F$8,2,FALSE)*AQ$2</f>
        <v>#N/A</v>
      </c>
      <c r="AR182" s="28">
        <f>VLOOKUP(U182,score!$O$2:$P$8,2,TRUE)*AR$2</f>
        <v>0</v>
      </c>
      <c r="AS182" s="28">
        <f>VLOOKUP(V182,score!$Q$2:$R$8,2,TRUE)*AS$2</f>
        <v>0</v>
      </c>
      <c r="AT182" s="28" t="e">
        <f>VLOOKUP(W182,score!$S$2:$T$8,2,FALSE)*AT$2</f>
        <v>#N/A</v>
      </c>
      <c r="AU182" s="28" t="e">
        <f>VLOOKUP(X182,score!$U$2:$V$4,2,FALSE)*AU$2</f>
        <v>#N/A</v>
      </c>
      <c r="AV182" s="28" t="e">
        <f>VLOOKUP(AF182,score!$AG$2:$AH$8,2,TRUE)*AV$2</f>
        <v>#DIV/0!</v>
      </c>
      <c r="AW182" s="28" t="e">
        <f>VLOOKUP(Y182,score!$W$2:$X$8,2,FALSE)*AW$2</f>
        <v>#N/A</v>
      </c>
      <c r="AX182" s="28" t="e">
        <f>VLOOKUP(AC182,score!$AA$2:$AB$8,2,TRUE)*AX$2</f>
        <v>#DIV/0!</v>
      </c>
      <c r="AY182" s="28" t="e">
        <f>VLOOKUP(AD182,score!$AC$2:$AD$8,2,TRUE)*AY$2</f>
        <v>#DIV/0!</v>
      </c>
      <c r="AZ182" s="28">
        <f>VLOOKUP(N182,score!$A$2:$B$8,2,TRUE)*AZ$2</f>
        <v>0.1</v>
      </c>
      <c r="BA182" s="29" t="e">
        <f t="shared" si="26"/>
        <v>#DIV/0!</v>
      </c>
      <c r="BB182" s="29" t="e">
        <f>VLOOKUP(BA182,score!$AJ$2:$AK$7,2,TRUE)</f>
        <v>#DIV/0!</v>
      </c>
    </row>
    <row r="183" spans="1:54" x14ac:dyDescent="0.3">
      <c r="A183" s="10"/>
      <c r="B183" s="11"/>
      <c r="C183" s="12"/>
      <c r="D183" s="14"/>
      <c r="E183" s="12"/>
      <c r="F183" s="14"/>
      <c r="G183" s="14"/>
      <c r="H183" s="14"/>
      <c r="I183" s="14"/>
      <c r="J183" s="14"/>
      <c r="K183" s="14"/>
      <c r="L183" s="14"/>
      <c r="M183" s="14"/>
      <c r="N183" s="13"/>
      <c r="O183" s="13"/>
      <c r="P183" s="12"/>
      <c r="Q183" s="12"/>
      <c r="R183" s="12"/>
      <c r="S183" s="12"/>
      <c r="T183" s="12"/>
      <c r="U183" s="12"/>
      <c r="V183" s="12"/>
      <c r="W183" s="17"/>
      <c r="X183" s="17"/>
      <c r="Y183" s="15"/>
      <c r="Z183" s="14"/>
      <c r="AA183" s="43" t="e">
        <f t="shared" si="18"/>
        <v>#DIV/0!</v>
      </c>
      <c r="AB183" s="21" t="e">
        <f t="shared" si="19"/>
        <v>#DIV/0!</v>
      </c>
      <c r="AC183" s="21" t="e">
        <f t="shared" si="20"/>
        <v>#DIV/0!</v>
      </c>
      <c r="AD183" s="21" t="e">
        <f t="shared" si="21"/>
        <v>#DIV/0!</v>
      </c>
      <c r="AE183" s="21" t="e">
        <f t="shared" si="22"/>
        <v>#DIV/0!</v>
      </c>
      <c r="AF183" s="21" t="e">
        <f t="shared" si="25"/>
        <v>#DIV/0!</v>
      </c>
      <c r="AG183" s="20">
        <f>VLOOKUP(S183,'tabla ingresos'!$A$3:$D$15,4,FALSE)</f>
        <v>0</v>
      </c>
      <c r="AH183" s="20">
        <f t="shared" si="23"/>
        <v>0</v>
      </c>
      <c r="AI183" s="20">
        <f t="shared" si="24"/>
        <v>0</v>
      </c>
      <c r="AJ183" s="28" t="e">
        <f>VLOOKUP(AA183,score!$K$2:$L$8,2,TRUE)*AJ$2</f>
        <v>#DIV/0!</v>
      </c>
      <c r="AK183" s="28">
        <f>VLOOKUP(T183,score!$M$2:$N$8,2,FALSE)*AK$2</f>
        <v>0</v>
      </c>
      <c r="AL183" s="28">
        <f>VLOOKUP(Q183,score!$G$2:$H$8,2,TRUE)*AL$2</f>
        <v>0.1</v>
      </c>
      <c r="AM183" s="28" t="e">
        <f>VLOOKUP(AB183,score!$Y$2:$Z$8,2,TRUE)*AM$2</f>
        <v>#DIV/0!</v>
      </c>
      <c r="AN183" s="28" t="e">
        <f>VLOOKUP(AE183,score!$AE$2:$AF$8,2,TRUE)*AN$2</f>
        <v>#DIV/0!</v>
      </c>
      <c r="AO183" s="28">
        <f>VLOOKUP(O183,score!$C$2:$D$8,2,TRUE)*AO$2</f>
        <v>0.1</v>
      </c>
      <c r="AP183" s="28">
        <f>VLOOKUP(R183,score!$I$2:$J$8,2,TRUE)*AP$2</f>
        <v>0.1</v>
      </c>
      <c r="AQ183" s="28" t="e">
        <f>VLOOKUP(P183,score!$E$2:$F$8,2,FALSE)*AQ$2</f>
        <v>#N/A</v>
      </c>
      <c r="AR183" s="28">
        <f>VLOOKUP(U183,score!$O$2:$P$8,2,TRUE)*AR$2</f>
        <v>0</v>
      </c>
      <c r="AS183" s="28">
        <f>VLOOKUP(V183,score!$Q$2:$R$8,2,TRUE)*AS$2</f>
        <v>0</v>
      </c>
      <c r="AT183" s="28" t="e">
        <f>VLOOKUP(W183,score!$S$2:$T$8,2,FALSE)*AT$2</f>
        <v>#N/A</v>
      </c>
      <c r="AU183" s="28" t="e">
        <f>VLOOKUP(X183,score!$U$2:$V$4,2,FALSE)*AU$2</f>
        <v>#N/A</v>
      </c>
      <c r="AV183" s="28" t="e">
        <f>VLOOKUP(AF183,score!$AG$2:$AH$8,2,TRUE)*AV$2</f>
        <v>#DIV/0!</v>
      </c>
      <c r="AW183" s="28" t="e">
        <f>VLOOKUP(Y183,score!$W$2:$X$8,2,FALSE)*AW$2</f>
        <v>#N/A</v>
      </c>
      <c r="AX183" s="28" t="e">
        <f>VLOOKUP(AC183,score!$AA$2:$AB$8,2,TRUE)*AX$2</f>
        <v>#DIV/0!</v>
      </c>
      <c r="AY183" s="28" t="e">
        <f>VLOOKUP(AD183,score!$AC$2:$AD$8,2,TRUE)*AY$2</f>
        <v>#DIV/0!</v>
      </c>
      <c r="AZ183" s="28">
        <f>VLOOKUP(N183,score!$A$2:$B$8,2,TRUE)*AZ$2</f>
        <v>0.1</v>
      </c>
      <c r="BA183" s="29" t="e">
        <f t="shared" si="26"/>
        <v>#DIV/0!</v>
      </c>
      <c r="BB183" s="29" t="e">
        <f>VLOOKUP(BA183,score!$AJ$2:$AK$7,2,TRUE)</f>
        <v>#DIV/0!</v>
      </c>
    </row>
    <row r="184" spans="1:54" x14ac:dyDescent="0.3">
      <c r="A184" s="10"/>
      <c r="B184" s="11"/>
      <c r="C184" s="12"/>
      <c r="D184" s="14"/>
      <c r="E184" s="12"/>
      <c r="F184" s="14"/>
      <c r="G184" s="14"/>
      <c r="H184" s="14"/>
      <c r="I184" s="14"/>
      <c r="J184" s="14"/>
      <c r="K184" s="14"/>
      <c r="L184" s="14"/>
      <c r="M184" s="14"/>
      <c r="N184" s="13"/>
      <c r="O184" s="13"/>
      <c r="P184" s="12"/>
      <c r="Q184" s="12"/>
      <c r="R184" s="12"/>
      <c r="S184" s="12"/>
      <c r="T184" s="12"/>
      <c r="U184" s="12"/>
      <c r="V184" s="12"/>
      <c r="W184" s="17"/>
      <c r="X184" s="17"/>
      <c r="Y184" s="15"/>
      <c r="Z184" s="14"/>
      <c r="AA184" s="43" t="e">
        <f t="shared" si="18"/>
        <v>#DIV/0!</v>
      </c>
      <c r="AB184" s="21" t="e">
        <f t="shared" si="19"/>
        <v>#DIV/0!</v>
      </c>
      <c r="AC184" s="21" t="e">
        <f t="shared" si="20"/>
        <v>#DIV/0!</v>
      </c>
      <c r="AD184" s="21" t="e">
        <f t="shared" si="21"/>
        <v>#DIV/0!</v>
      </c>
      <c r="AE184" s="21" t="e">
        <f t="shared" si="22"/>
        <v>#DIV/0!</v>
      </c>
      <c r="AF184" s="21" t="e">
        <f t="shared" si="25"/>
        <v>#DIV/0!</v>
      </c>
      <c r="AG184" s="20">
        <f>VLOOKUP(S184,'tabla ingresos'!$A$3:$D$15,4,FALSE)</f>
        <v>0</v>
      </c>
      <c r="AH184" s="20">
        <f t="shared" si="23"/>
        <v>0</v>
      </c>
      <c r="AI184" s="20">
        <f t="shared" si="24"/>
        <v>0</v>
      </c>
      <c r="AJ184" s="28" t="e">
        <f>VLOOKUP(AA184,score!$K$2:$L$8,2,TRUE)*AJ$2</f>
        <v>#DIV/0!</v>
      </c>
      <c r="AK184" s="28">
        <f>VLOOKUP(T184,score!$M$2:$N$8,2,FALSE)*AK$2</f>
        <v>0</v>
      </c>
      <c r="AL184" s="28">
        <f>VLOOKUP(Q184,score!$G$2:$H$8,2,TRUE)*AL$2</f>
        <v>0.1</v>
      </c>
      <c r="AM184" s="28" t="e">
        <f>VLOOKUP(AB184,score!$Y$2:$Z$8,2,TRUE)*AM$2</f>
        <v>#DIV/0!</v>
      </c>
      <c r="AN184" s="28" t="e">
        <f>VLOOKUP(AE184,score!$AE$2:$AF$8,2,TRUE)*AN$2</f>
        <v>#DIV/0!</v>
      </c>
      <c r="AO184" s="28">
        <f>VLOOKUP(O184,score!$C$2:$D$8,2,TRUE)*AO$2</f>
        <v>0.1</v>
      </c>
      <c r="AP184" s="28">
        <f>VLOOKUP(R184,score!$I$2:$J$8,2,TRUE)*AP$2</f>
        <v>0.1</v>
      </c>
      <c r="AQ184" s="28" t="e">
        <f>VLOOKUP(P184,score!$E$2:$F$8,2,FALSE)*AQ$2</f>
        <v>#N/A</v>
      </c>
      <c r="AR184" s="28">
        <f>VLOOKUP(U184,score!$O$2:$P$8,2,TRUE)*AR$2</f>
        <v>0</v>
      </c>
      <c r="AS184" s="28">
        <f>VLOOKUP(V184,score!$Q$2:$R$8,2,TRUE)*AS$2</f>
        <v>0</v>
      </c>
      <c r="AT184" s="28" t="e">
        <f>VLOOKUP(W184,score!$S$2:$T$8,2,FALSE)*AT$2</f>
        <v>#N/A</v>
      </c>
      <c r="AU184" s="28" t="e">
        <f>VLOOKUP(X184,score!$U$2:$V$4,2,FALSE)*AU$2</f>
        <v>#N/A</v>
      </c>
      <c r="AV184" s="28" t="e">
        <f>VLOOKUP(AF184,score!$AG$2:$AH$8,2,TRUE)*AV$2</f>
        <v>#DIV/0!</v>
      </c>
      <c r="AW184" s="28" t="e">
        <f>VLOOKUP(Y184,score!$W$2:$X$8,2,FALSE)*AW$2</f>
        <v>#N/A</v>
      </c>
      <c r="AX184" s="28" t="e">
        <f>VLOOKUP(AC184,score!$AA$2:$AB$8,2,TRUE)*AX$2</f>
        <v>#DIV/0!</v>
      </c>
      <c r="AY184" s="28" t="e">
        <f>VLOOKUP(AD184,score!$AC$2:$AD$8,2,TRUE)*AY$2</f>
        <v>#DIV/0!</v>
      </c>
      <c r="AZ184" s="28">
        <f>VLOOKUP(N184,score!$A$2:$B$8,2,TRUE)*AZ$2</f>
        <v>0.1</v>
      </c>
      <c r="BA184" s="29" t="e">
        <f t="shared" si="26"/>
        <v>#DIV/0!</v>
      </c>
      <c r="BB184" s="29" t="e">
        <f>VLOOKUP(BA184,score!$AJ$2:$AK$7,2,TRUE)</f>
        <v>#DIV/0!</v>
      </c>
    </row>
    <row r="185" spans="1:54" x14ac:dyDescent="0.3">
      <c r="A185" s="10"/>
      <c r="B185" s="11"/>
      <c r="C185" s="12"/>
      <c r="D185" s="14"/>
      <c r="E185" s="12"/>
      <c r="F185" s="14"/>
      <c r="G185" s="14"/>
      <c r="H185" s="14"/>
      <c r="I185" s="14"/>
      <c r="J185" s="14"/>
      <c r="K185" s="14"/>
      <c r="L185" s="14"/>
      <c r="M185" s="14"/>
      <c r="N185" s="13"/>
      <c r="O185" s="13"/>
      <c r="P185" s="12"/>
      <c r="Q185" s="12"/>
      <c r="R185" s="12"/>
      <c r="S185" s="12"/>
      <c r="T185" s="12"/>
      <c r="U185" s="12"/>
      <c r="V185" s="12"/>
      <c r="W185" s="17"/>
      <c r="X185" s="17"/>
      <c r="Y185" s="15"/>
      <c r="Z185" s="14"/>
      <c r="AA185" s="43" t="e">
        <f t="shared" si="18"/>
        <v>#DIV/0!</v>
      </c>
      <c r="AB185" s="21" t="e">
        <f t="shared" si="19"/>
        <v>#DIV/0!</v>
      </c>
      <c r="AC185" s="21" t="e">
        <f t="shared" si="20"/>
        <v>#DIV/0!</v>
      </c>
      <c r="AD185" s="21" t="e">
        <f t="shared" si="21"/>
        <v>#DIV/0!</v>
      </c>
      <c r="AE185" s="21" t="e">
        <f t="shared" si="22"/>
        <v>#DIV/0!</v>
      </c>
      <c r="AF185" s="21" t="e">
        <f t="shared" si="25"/>
        <v>#DIV/0!</v>
      </c>
      <c r="AG185" s="20">
        <f>VLOOKUP(S185,'tabla ingresos'!$A$3:$D$15,4,FALSE)</f>
        <v>0</v>
      </c>
      <c r="AH185" s="20">
        <f t="shared" si="23"/>
        <v>0</v>
      </c>
      <c r="AI185" s="20">
        <f t="shared" si="24"/>
        <v>0</v>
      </c>
      <c r="AJ185" s="28" t="e">
        <f>VLOOKUP(AA185,score!$K$2:$L$8,2,TRUE)*AJ$2</f>
        <v>#DIV/0!</v>
      </c>
      <c r="AK185" s="28">
        <f>VLOOKUP(T185,score!$M$2:$N$8,2,FALSE)*AK$2</f>
        <v>0</v>
      </c>
      <c r="AL185" s="28">
        <f>VLOOKUP(Q185,score!$G$2:$H$8,2,TRUE)*AL$2</f>
        <v>0.1</v>
      </c>
      <c r="AM185" s="28" t="e">
        <f>VLOOKUP(AB185,score!$Y$2:$Z$8,2,TRUE)*AM$2</f>
        <v>#DIV/0!</v>
      </c>
      <c r="AN185" s="28" t="e">
        <f>VLOOKUP(AE185,score!$AE$2:$AF$8,2,TRUE)*AN$2</f>
        <v>#DIV/0!</v>
      </c>
      <c r="AO185" s="28">
        <f>VLOOKUP(O185,score!$C$2:$D$8,2,TRUE)*AO$2</f>
        <v>0.1</v>
      </c>
      <c r="AP185" s="28">
        <f>VLOOKUP(R185,score!$I$2:$J$8,2,TRUE)*AP$2</f>
        <v>0.1</v>
      </c>
      <c r="AQ185" s="28" t="e">
        <f>VLOOKUP(P185,score!$E$2:$F$8,2,FALSE)*AQ$2</f>
        <v>#N/A</v>
      </c>
      <c r="AR185" s="28">
        <f>VLOOKUP(U185,score!$O$2:$P$8,2,TRUE)*AR$2</f>
        <v>0</v>
      </c>
      <c r="AS185" s="28">
        <f>VLOOKUP(V185,score!$Q$2:$R$8,2,TRUE)*AS$2</f>
        <v>0</v>
      </c>
      <c r="AT185" s="28" t="e">
        <f>VLOOKUP(W185,score!$S$2:$T$8,2,FALSE)*AT$2</f>
        <v>#N/A</v>
      </c>
      <c r="AU185" s="28" t="e">
        <f>VLOOKUP(X185,score!$U$2:$V$4,2,FALSE)*AU$2</f>
        <v>#N/A</v>
      </c>
      <c r="AV185" s="28" t="e">
        <f>VLOOKUP(AF185,score!$AG$2:$AH$8,2,TRUE)*AV$2</f>
        <v>#DIV/0!</v>
      </c>
      <c r="AW185" s="28" t="e">
        <f>VLOOKUP(Y185,score!$W$2:$X$8,2,FALSE)*AW$2</f>
        <v>#N/A</v>
      </c>
      <c r="AX185" s="28" t="e">
        <f>VLOOKUP(AC185,score!$AA$2:$AB$8,2,TRUE)*AX$2</f>
        <v>#DIV/0!</v>
      </c>
      <c r="AY185" s="28" t="e">
        <f>VLOOKUP(AD185,score!$AC$2:$AD$8,2,TRUE)*AY$2</f>
        <v>#DIV/0!</v>
      </c>
      <c r="AZ185" s="28">
        <f>VLOOKUP(N185,score!$A$2:$B$8,2,TRUE)*AZ$2</f>
        <v>0.1</v>
      </c>
      <c r="BA185" s="29" t="e">
        <f t="shared" si="26"/>
        <v>#DIV/0!</v>
      </c>
      <c r="BB185" s="29" t="e">
        <f>VLOOKUP(BA185,score!$AJ$2:$AK$7,2,TRUE)</f>
        <v>#DIV/0!</v>
      </c>
    </row>
    <row r="186" spans="1:54" x14ac:dyDescent="0.3">
      <c r="A186" s="10"/>
      <c r="B186" s="11"/>
      <c r="C186" s="12"/>
      <c r="D186" s="14"/>
      <c r="E186" s="12"/>
      <c r="F186" s="14"/>
      <c r="G186" s="14"/>
      <c r="H186" s="14"/>
      <c r="I186" s="14"/>
      <c r="J186" s="14"/>
      <c r="K186" s="14"/>
      <c r="L186" s="14"/>
      <c r="M186" s="14"/>
      <c r="N186" s="13"/>
      <c r="O186" s="13"/>
      <c r="P186" s="12"/>
      <c r="Q186" s="12"/>
      <c r="R186" s="12"/>
      <c r="S186" s="12"/>
      <c r="T186" s="12"/>
      <c r="U186" s="12"/>
      <c r="V186" s="12"/>
      <c r="W186" s="17"/>
      <c r="X186" s="17"/>
      <c r="Y186" s="15"/>
      <c r="Z186" s="14"/>
      <c r="AA186" s="43" t="e">
        <f t="shared" si="18"/>
        <v>#DIV/0!</v>
      </c>
      <c r="AB186" s="21" t="e">
        <f t="shared" si="19"/>
        <v>#DIV/0!</v>
      </c>
      <c r="AC186" s="21" t="e">
        <f t="shared" si="20"/>
        <v>#DIV/0!</v>
      </c>
      <c r="AD186" s="21" t="e">
        <f t="shared" si="21"/>
        <v>#DIV/0!</v>
      </c>
      <c r="AE186" s="21" t="e">
        <f t="shared" si="22"/>
        <v>#DIV/0!</v>
      </c>
      <c r="AF186" s="21" t="e">
        <f t="shared" si="25"/>
        <v>#DIV/0!</v>
      </c>
      <c r="AG186" s="20">
        <f>VLOOKUP(S186,'tabla ingresos'!$A$3:$D$15,4,FALSE)</f>
        <v>0</v>
      </c>
      <c r="AH186" s="20">
        <f t="shared" si="23"/>
        <v>0</v>
      </c>
      <c r="AI186" s="20">
        <f t="shared" si="24"/>
        <v>0</v>
      </c>
      <c r="AJ186" s="28" t="e">
        <f>VLOOKUP(AA186,score!$K$2:$L$8,2,TRUE)*AJ$2</f>
        <v>#DIV/0!</v>
      </c>
      <c r="AK186" s="28">
        <f>VLOOKUP(T186,score!$M$2:$N$8,2,FALSE)*AK$2</f>
        <v>0</v>
      </c>
      <c r="AL186" s="28">
        <f>VLOOKUP(Q186,score!$G$2:$H$8,2,TRUE)*AL$2</f>
        <v>0.1</v>
      </c>
      <c r="AM186" s="28" t="e">
        <f>VLOOKUP(AB186,score!$Y$2:$Z$8,2,TRUE)*AM$2</f>
        <v>#DIV/0!</v>
      </c>
      <c r="AN186" s="28" t="e">
        <f>VLOOKUP(AE186,score!$AE$2:$AF$8,2,TRUE)*AN$2</f>
        <v>#DIV/0!</v>
      </c>
      <c r="AO186" s="28">
        <f>VLOOKUP(O186,score!$C$2:$D$8,2,TRUE)*AO$2</f>
        <v>0.1</v>
      </c>
      <c r="AP186" s="28">
        <f>VLOOKUP(R186,score!$I$2:$J$8,2,TRUE)*AP$2</f>
        <v>0.1</v>
      </c>
      <c r="AQ186" s="28" t="e">
        <f>VLOOKUP(P186,score!$E$2:$F$8,2,FALSE)*AQ$2</f>
        <v>#N/A</v>
      </c>
      <c r="AR186" s="28">
        <f>VLOOKUP(U186,score!$O$2:$P$8,2,TRUE)*AR$2</f>
        <v>0</v>
      </c>
      <c r="AS186" s="28">
        <f>VLOOKUP(V186,score!$Q$2:$R$8,2,TRUE)*AS$2</f>
        <v>0</v>
      </c>
      <c r="AT186" s="28" t="e">
        <f>VLOOKUP(W186,score!$S$2:$T$8,2,FALSE)*AT$2</f>
        <v>#N/A</v>
      </c>
      <c r="AU186" s="28" t="e">
        <f>VLOOKUP(X186,score!$U$2:$V$4,2,FALSE)*AU$2</f>
        <v>#N/A</v>
      </c>
      <c r="AV186" s="28" t="e">
        <f>VLOOKUP(AF186,score!$AG$2:$AH$8,2,TRUE)*AV$2</f>
        <v>#DIV/0!</v>
      </c>
      <c r="AW186" s="28" t="e">
        <f>VLOOKUP(Y186,score!$W$2:$X$8,2,FALSE)*AW$2</f>
        <v>#N/A</v>
      </c>
      <c r="AX186" s="28" t="e">
        <f>VLOOKUP(AC186,score!$AA$2:$AB$8,2,TRUE)*AX$2</f>
        <v>#DIV/0!</v>
      </c>
      <c r="AY186" s="28" t="e">
        <f>VLOOKUP(AD186,score!$AC$2:$AD$8,2,TRUE)*AY$2</f>
        <v>#DIV/0!</v>
      </c>
      <c r="AZ186" s="28">
        <f>VLOOKUP(N186,score!$A$2:$B$8,2,TRUE)*AZ$2</f>
        <v>0.1</v>
      </c>
      <c r="BA186" s="29" t="e">
        <f t="shared" si="26"/>
        <v>#DIV/0!</v>
      </c>
      <c r="BB186" s="29" t="e">
        <f>VLOOKUP(BA186,score!$AJ$2:$AK$7,2,TRUE)</f>
        <v>#DIV/0!</v>
      </c>
    </row>
    <row r="187" spans="1:54" x14ac:dyDescent="0.3">
      <c r="A187" s="10"/>
      <c r="B187" s="11"/>
      <c r="C187" s="12"/>
      <c r="D187" s="14"/>
      <c r="E187" s="12"/>
      <c r="F187" s="14"/>
      <c r="G187" s="14"/>
      <c r="H187" s="14"/>
      <c r="I187" s="14"/>
      <c r="J187" s="14"/>
      <c r="K187" s="14"/>
      <c r="L187" s="14"/>
      <c r="M187" s="14"/>
      <c r="N187" s="13"/>
      <c r="O187" s="13"/>
      <c r="P187" s="12"/>
      <c r="Q187" s="12"/>
      <c r="R187" s="12"/>
      <c r="S187" s="12"/>
      <c r="T187" s="12"/>
      <c r="U187" s="12"/>
      <c r="V187" s="12"/>
      <c r="W187" s="17"/>
      <c r="X187" s="17"/>
      <c r="Y187" s="15"/>
      <c r="Z187" s="14"/>
      <c r="AA187" s="43" t="e">
        <f t="shared" si="18"/>
        <v>#DIV/0!</v>
      </c>
      <c r="AB187" s="21" t="e">
        <f t="shared" si="19"/>
        <v>#DIV/0!</v>
      </c>
      <c r="AC187" s="21" t="e">
        <f t="shared" si="20"/>
        <v>#DIV/0!</v>
      </c>
      <c r="AD187" s="21" t="e">
        <f t="shared" si="21"/>
        <v>#DIV/0!</v>
      </c>
      <c r="AE187" s="21" t="e">
        <f t="shared" si="22"/>
        <v>#DIV/0!</v>
      </c>
      <c r="AF187" s="21" t="e">
        <f t="shared" si="25"/>
        <v>#DIV/0!</v>
      </c>
      <c r="AG187" s="20">
        <f>VLOOKUP(S187,'tabla ingresos'!$A$3:$D$15,4,FALSE)</f>
        <v>0</v>
      </c>
      <c r="AH187" s="20">
        <f t="shared" si="23"/>
        <v>0</v>
      </c>
      <c r="AI187" s="20">
        <f t="shared" si="24"/>
        <v>0</v>
      </c>
      <c r="AJ187" s="28" t="e">
        <f>VLOOKUP(AA187,score!$K$2:$L$8,2,TRUE)*AJ$2</f>
        <v>#DIV/0!</v>
      </c>
      <c r="AK187" s="28">
        <f>VLOOKUP(T187,score!$M$2:$N$8,2,FALSE)*AK$2</f>
        <v>0</v>
      </c>
      <c r="AL187" s="28">
        <f>VLOOKUP(Q187,score!$G$2:$H$8,2,TRUE)*AL$2</f>
        <v>0.1</v>
      </c>
      <c r="AM187" s="28" t="e">
        <f>VLOOKUP(AB187,score!$Y$2:$Z$8,2,TRUE)*AM$2</f>
        <v>#DIV/0!</v>
      </c>
      <c r="AN187" s="28" t="e">
        <f>VLOOKUP(AE187,score!$AE$2:$AF$8,2,TRUE)*AN$2</f>
        <v>#DIV/0!</v>
      </c>
      <c r="AO187" s="28">
        <f>VLOOKUP(O187,score!$C$2:$D$8,2,TRUE)*AO$2</f>
        <v>0.1</v>
      </c>
      <c r="AP187" s="28">
        <f>VLOOKUP(R187,score!$I$2:$J$8,2,TRUE)*AP$2</f>
        <v>0.1</v>
      </c>
      <c r="AQ187" s="28" t="e">
        <f>VLOOKUP(P187,score!$E$2:$F$8,2,FALSE)*AQ$2</f>
        <v>#N/A</v>
      </c>
      <c r="AR187" s="28">
        <f>VLOOKUP(U187,score!$O$2:$P$8,2,TRUE)*AR$2</f>
        <v>0</v>
      </c>
      <c r="AS187" s="28">
        <f>VLOOKUP(V187,score!$Q$2:$R$8,2,TRUE)*AS$2</f>
        <v>0</v>
      </c>
      <c r="AT187" s="28" t="e">
        <f>VLOOKUP(W187,score!$S$2:$T$8,2,FALSE)*AT$2</f>
        <v>#N/A</v>
      </c>
      <c r="AU187" s="28" t="e">
        <f>VLOOKUP(X187,score!$U$2:$V$4,2,FALSE)*AU$2</f>
        <v>#N/A</v>
      </c>
      <c r="AV187" s="28" t="e">
        <f>VLOOKUP(AF187,score!$AG$2:$AH$8,2,TRUE)*AV$2</f>
        <v>#DIV/0!</v>
      </c>
      <c r="AW187" s="28" t="e">
        <f>VLOOKUP(Y187,score!$W$2:$X$8,2,FALSE)*AW$2</f>
        <v>#N/A</v>
      </c>
      <c r="AX187" s="28" t="e">
        <f>VLOOKUP(AC187,score!$AA$2:$AB$8,2,TRUE)*AX$2</f>
        <v>#DIV/0!</v>
      </c>
      <c r="AY187" s="28" t="e">
        <f>VLOOKUP(AD187,score!$AC$2:$AD$8,2,TRUE)*AY$2</f>
        <v>#DIV/0!</v>
      </c>
      <c r="AZ187" s="28">
        <f>VLOOKUP(N187,score!$A$2:$B$8,2,TRUE)*AZ$2</f>
        <v>0.1</v>
      </c>
      <c r="BA187" s="29" t="e">
        <f t="shared" si="26"/>
        <v>#DIV/0!</v>
      </c>
      <c r="BB187" s="29" t="e">
        <f>VLOOKUP(BA187,score!$AJ$2:$AK$7,2,TRUE)</f>
        <v>#DIV/0!</v>
      </c>
    </row>
    <row r="188" spans="1:54" x14ac:dyDescent="0.3">
      <c r="A188" s="10"/>
      <c r="B188" s="11"/>
      <c r="C188" s="12"/>
      <c r="D188" s="14"/>
      <c r="E188" s="12"/>
      <c r="F188" s="14"/>
      <c r="G188" s="14"/>
      <c r="H188" s="14"/>
      <c r="I188" s="14"/>
      <c r="J188" s="14"/>
      <c r="K188" s="14"/>
      <c r="L188" s="14"/>
      <c r="M188" s="14"/>
      <c r="N188" s="13"/>
      <c r="O188" s="13"/>
      <c r="P188" s="12"/>
      <c r="Q188" s="12"/>
      <c r="R188" s="12"/>
      <c r="S188" s="12"/>
      <c r="T188" s="12"/>
      <c r="U188" s="12"/>
      <c r="V188" s="12"/>
      <c r="W188" s="17"/>
      <c r="X188" s="17"/>
      <c r="Y188" s="15"/>
      <c r="Z188" s="14"/>
      <c r="AA188" s="43" t="e">
        <f t="shared" si="18"/>
        <v>#DIV/0!</v>
      </c>
      <c r="AB188" s="21" t="e">
        <f t="shared" si="19"/>
        <v>#DIV/0!</v>
      </c>
      <c r="AC188" s="21" t="e">
        <f t="shared" si="20"/>
        <v>#DIV/0!</v>
      </c>
      <c r="AD188" s="21" t="e">
        <f t="shared" si="21"/>
        <v>#DIV/0!</v>
      </c>
      <c r="AE188" s="21" t="e">
        <f t="shared" si="22"/>
        <v>#DIV/0!</v>
      </c>
      <c r="AF188" s="21" t="e">
        <f t="shared" si="25"/>
        <v>#DIV/0!</v>
      </c>
      <c r="AG188" s="20">
        <f>VLOOKUP(S188,'tabla ingresos'!$A$3:$D$15,4,FALSE)</f>
        <v>0</v>
      </c>
      <c r="AH188" s="20">
        <f t="shared" si="23"/>
        <v>0</v>
      </c>
      <c r="AI188" s="20">
        <f t="shared" si="24"/>
        <v>0</v>
      </c>
      <c r="AJ188" s="28" t="e">
        <f>VLOOKUP(AA188,score!$K$2:$L$8,2,TRUE)*AJ$2</f>
        <v>#DIV/0!</v>
      </c>
      <c r="AK188" s="28">
        <f>VLOOKUP(T188,score!$M$2:$N$8,2,FALSE)*AK$2</f>
        <v>0</v>
      </c>
      <c r="AL188" s="28">
        <f>VLOOKUP(Q188,score!$G$2:$H$8,2,TRUE)*AL$2</f>
        <v>0.1</v>
      </c>
      <c r="AM188" s="28" t="e">
        <f>VLOOKUP(AB188,score!$Y$2:$Z$8,2,TRUE)*AM$2</f>
        <v>#DIV/0!</v>
      </c>
      <c r="AN188" s="28" t="e">
        <f>VLOOKUP(AE188,score!$AE$2:$AF$8,2,TRUE)*AN$2</f>
        <v>#DIV/0!</v>
      </c>
      <c r="AO188" s="28">
        <f>VLOOKUP(O188,score!$C$2:$D$8,2,TRUE)*AO$2</f>
        <v>0.1</v>
      </c>
      <c r="AP188" s="28">
        <f>VLOOKUP(R188,score!$I$2:$J$8,2,TRUE)*AP$2</f>
        <v>0.1</v>
      </c>
      <c r="AQ188" s="28" t="e">
        <f>VLOOKUP(P188,score!$E$2:$F$8,2,FALSE)*AQ$2</f>
        <v>#N/A</v>
      </c>
      <c r="AR188" s="28">
        <f>VLOOKUP(U188,score!$O$2:$P$8,2,TRUE)*AR$2</f>
        <v>0</v>
      </c>
      <c r="AS188" s="28">
        <f>VLOOKUP(V188,score!$Q$2:$R$8,2,TRUE)*AS$2</f>
        <v>0</v>
      </c>
      <c r="AT188" s="28" t="e">
        <f>VLOOKUP(W188,score!$S$2:$T$8,2,FALSE)*AT$2</f>
        <v>#N/A</v>
      </c>
      <c r="AU188" s="28" t="e">
        <f>VLOOKUP(X188,score!$U$2:$V$4,2,FALSE)*AU$2</f>
        <v>#N/A</v>
      </c>
      <c r="AV188" s="28" t="e">
        <f>VLOOKUP(AF188,score!$AG$2:$AH$8,2,TRUE)*AV$2</f>
        <v>#DIV/0!</v>
      </c>
      <c r="AW188" s="28" t="e">
        <f>VLOOKUP(Y188,score!$W$2:$X$8,2,FALSE)*AW$2</f>
        <v>#N/A</v>
      </c>
      <c r="AX188" s="28" t="e">
        <f>VLOOKUP(AC188,score!$AA$2:$AB$8,2,TRUE)*AX$2</f>
        <v>#DIV/0!</v>
      </c>
      <c r="AY188" s="28" t="e">
        <f>VLOOKUP(AD188,score!$AC$2:$AD$8,2,TRUE)*AY$2</f>
        <v>#DIV/0!</v>
      </c>
      <c r="AZ188" s="28">
        <f>VLOOKUP(N188,score!$A$2:$B$8,2,TRUE)*AZ$2</f>
        <v>0.1</v>
      </c>
      <c r="BA188" s="29" t="e">
        <f t="shared" si="26"/>
        <v>#DIV/0!</v>
      </c>
      <c r="BB188" s="29" t="e">
        <f>VLOOKUP(BA188,score!$AJ$2:$AK$7,2,TRUE)</f>
        <v>#DIV/0!</v>
      </c>
    </row>
    <row r="189" spans="1:54" x14ac:dyDescent="0.3">
      <c r="A189" s="10"/>
      <c r="B189" s="11"/>
      <c r="C189" s="12"/>
      <c r="D189" s="14"/>
      <c r="E189" s="12"/>
      <c r="F189" s="14"/>
      <c r="G189" s="14"/>
      <c r="H189" s="14"/>
      <c r="I189" s="14"/>
      <c r="J189" s="14"/>
      <c r="K189" s="14"/>
      <c r="L189" s="14"/>
      <c r="M189" s="14"/>
      <c r="N189" s="13"/>
      <c r="O189" s="13"/>
      <c r="P189" s="12"/>
      <c r="Q189" s="12"/>
      <c r="R189" s="12"/>
      <c r="S189" s="12"/>
      <c r="T189" s="12"/>
      <c r="U189" s="12"/>
      <c r="V189" s="12"/>
      <c r="W189" s="17"/>
      <c r="X189" s="17"/>
      <c r="Y189" s="15"/>
      <c r="Z189" s="14"/>
      <c r="AA189" s="43" t="e">
        <f t="shared" si="18"/>
        <v>#DIV/0!</v>
      </c>
      <c r="AB189" s="21" t="e">
        <f t="shared" si="19"/>
        <v>#DIV/0!</v>
      </c>
      <c r="AC189" s="21" t="e">
        <f t="shared" si="20"/>
        <v>#DIV/0!</v>
      </c>
      <c r="AD189" s="21" t="e">
        <f t="shared" si="21"/>
        <v>#DIV/0!</v>
      </c>
      <c r="AE189" s="21" t="e">
        <f t="shared" si="22"/>
        <v>#DIV/0!</v>
      </c>
      <c r="AF189" s="21" t="e">
        <f t="shared" si="25"/>
        <v>#DIV/0!</v>
      </c>
      <c r="AG189" s="20">
        <f>VLOOKUP(S189,'tabla ingresos'!$A$3:$D$15,4,FALSE)</f>
        <v>0</v>
      </c>
      <c r="AH189" s="20">
        <f t="shared" si="23"/>
        <v>0</v>
      </c>
      <c r="AI189" s="20">
        <f t="shared" si="24"/>
        <v>0</v>
      </c>
      <c r="AJ189" s="28" t="e">
        <f>VLOOKUP(AA189,score!$K$2:$L$8,2,TRUE)*AJ$2</f>
        <v>#DIV/0!</v>
      </c>
      <c r="AK189" s="28">
        <f>VLOOKUP(T189,score!$M$2:$N$8,2,FALSE)*AK$2</f>
        <v>0</v>
      </c>
      <c r="AL189" s="28">
        <f>VLOOKUP(Q189,score!$G$2:$H$8,2,TRUE)*AL$2</f>
        <v>0.1</v>
      </c>
      <c r="AM189" s="28" t="e">
        <f>VLOOKUP(AB189,score!$Y$2:$Z$8,2,TRUE)*AM$2</f>
        <v>#DIV/0!</v>
      </c>
      <c r="AN189" s="28" t="e">
        <f>VLOOKUP(AE189,score!$AE$2:$AF$8,2,TRUE)*AN$2</f>
        <v>#DIV/0!</v>
      </c>
      <c r="AO189" s="28">
        <f>VLOOKUP(O189,score!$C$2:$D$8,2,TRUE)*AO$2</f>
        <v>0.1</v>
      </c>
      <c r="AP189" s="28">
        <f>VLOOKUP(R189,score!$I$2:$J$8,2,TRUE)*AP$2</f>
        <v>0.1</v>
      </c>
      <c r="AQ189" s="28" t="e">
        <f>VLOOKUP(P189,score!$E$2:$F$8,2,FALSE)*AQ$2</f>
        <v>#N/A</v>
      </c>
      <c r="AR189" s="28">
        <f>VLOOKUP(U189,score!$O$2:$P$8,2,TRUE)*AR$2</f>
        <v>0</v>
      </c>
      <c r="AS189" s="28">
        <f>VLOOKUP(V189,score!$Q$2:$R$8,2,TRUE)*AS$2</f>
        <v>0</v>
      </c>
      <c r="AT189" s="28" t="e">
        <f>VLOOKUP(W189,score!$S$2:$T$8,2,FALSE)*AT$2</f>
        <v>#N/A</v>
      </c>
      <c r="AU189" s="28" t="e">
        <f>VLOOKUP(X189,score!$U$2:$V$4,2,FALSE)*AU$2</f>
        <v>#N/A</v>
      </c>
      <c r="AV189" s="28" t="e">
        <f>VLOOKUP(AF189,score!$AG$2:$AH$8,2,TRUE)*AV$2</f>
        <v>#DIV/0!</v>
      </c>
      <c r="AW189" s="28" t="e">
        <f>VLOOKUP(Y189,score!$W$2:$X$8,2,FALSE)*AW$2</f>
        <v>#N/A</v>
      </c>
      <c r="AX189" s="28" t="e">
        <f>VLOOKUP(AC189,score!$AA$2:$AB$8,2,TRUE)*AX$2</f>
        <v>#DIV/0!</v>
      </c>
      <c r="AY189" s="28" t="e">
        <f>VLOOKUP(AD189,score!$AC$2:$AD$8,2,TRUE)*AY$2</f>
        <v>#DIV/0!</v>
      </c>
      <c r="AZ189" s="28">
        <f>VLOOKUP(N189,score!$A$2:$B$8,2,TRUE)*AZ$2</f>
        <v>0.1</v>
      </c>
      <c r="BA189" s="29" t="e">
        <f t="shared" si="26"/>
        <v>#DIV/0!</v>
      </c>
      <c r="BB189" s="29" t="e">
        <f>VLOOKUP(BA189,score!$AJ$2:$AK$7,2,TRUE)</f>
        <v>#DIV/0!</v>
      </c>
    </row>
    <row r="190" spans="1:54" x14ac:dyDescent="0.3">
      <c r="A190" s="10"/>
      <c r="B190" s="11"/>
      <c r="C190" s="12"/>
      <c r="D190" s="14"/>
      <c r="E190" s="12"/>
      <c r="F190" s="14"/>
      <c r="G190" s="14"/>
      <c r="H190" s="14"/>
      <c r="I190" s="14"/>
      <c r="J190" s="14"/>
      <c r="K190" s="14"/>
      <c r="L190" s="14"/>
      <c r="M190" s="14"/>
      <c r="N190" s="13"/>
      <c r="O190" s="13"/>
      <c r="P190" s="12"/>
      <c r="Q190" s="12"/>
      <c r="R190" s="12"/>
      <c r="S190" s="12"/>
      <c r="T190" s="12"/>
      <c r="U190" s="12"/>
      <c r="V190" s="12"/>
      <c r="W190" s="17"/>
      <c r="X190" s="17"/>
      <c r="Y190" s="15"/>
      <c r="Z190" s="14"/>
      <c r="AA190" s="43" t="e">
        <f t="shared" si="18"/>
        <v>#DIV/0!</v>
      </c>
      <c r="AB190" s="21" t="e">
        <f t="shared" si="19"/>
        <v>#DIV/0!</v>
      </c>
      <c r="AC190" s="21" t="e">
        <f t="shared" si="20"/>
        <v>#DIV/0!</v>
      </c>
      <c r="AD190" s="21" t="e">
        <f t="shared" si="21"/>
        <v>#DIV/0!</v>
      </c>
      <c r="AE190" s="21" t="e">
        <f t="shared" si="22"/>
        <v>#DIV/0!</v>
      </c>
      <c r="AF190" s="21" t="e">
        <f t="shared" si="25"/>
        <v>#DIV/0!</v>
      </c>
      <c r="AG190" s="20">
        <f>VLOOKUP(S190,'tabla ingresos'!$A$3:$D$15,4,FALSE)</f>
        <v>0</v>
      </c>
      <c r="AH190" s="20">
        <f t="shared" si="23"/>
        <v>0</v>
      </c>
      <c r="AI190" s="20">
        <f t="shared" si="24"/>
        <v>0</v>
      </c>
      <c r="AJ190" s="28" t="e">
        <f>VLOOKUP(AA190,score!$K$2:$L$8,2,TRUE)*AJ$2</f>
        <v>#DIV/0!</v>
      </c>
      <c r="AK190" s="28">
        <f>VLOOKUP(T190,score!$M$2:$N$8,2,FALSE)*AK$2</f>
        <v>0</v>
      </c>
      <c r="AL190" s="28">
        <f>VLOOKUP(Q190,score!$G$2:$H$8,2,TRUE)*AL$2</f>
        <v>0.1</v>
      </c>
      <c r="AM190" s="28" t="e">
        <f>VLOOKUP(AB190,score!$Y$2:$Z$8,2,TRUE)*AM$2</f>
        <v>#DIV/0!</v>
      </c>
      <c r="AN190" s="28" t="e">
        <f>VLOOKUP(AE190,score!$AE$2:$AF$8,2,TRUE)*AN$2</f>
        <v>#DIV/0!</v>
      </c>
      <c r="AO190" s="28">
        <f>VLOOKUP(O190,score!$C$2:$D$8,2,TRUE)*AO$2</f>
        <v>0.1</v>
      </c>
      <c r="AP190" s="28">
        <f>VLOOKUP(R190,score!$I$2:$J$8,2,TRUE)*AP$2</f>
        <v>0.1</v>
      </c>
      <c r="AQ190" s="28" t="e">
        <f>VLOOKUP(P190,score!$E$2:$F$8,2,FALSE)*AQ$2</f>
        <v>#N/A</v>
      </c>
      <c r="AR190" s="28">
        <f>VLOOKUP(U190,score!$O$2:$P$8,2,TRUE)*AR$2</f>
        <v>0</v>
      </c>
      <c r="AS190" s="28">
        <f>VLOOKUP(V190,score!$Q$2:$R$8,2,TRUE)*AS$2</f>
        <v>0</v>
      </c>
      <c r="AT190" s="28" t="e">
        <f>VLOOKUP(W190,score!$S$2:$T$8,2,FALSE)*AT$2</f>
        <v>#N/A</v>
      </c>
      <c r="AU190" s="28" t="e">
        <f>VLOOKUP(X190,score!$U$2:$V$4,2,FALSE)*AU$2</f>
        <v>#N/A</v>
      </c>
      <c r="AV190" s="28" t="e">
        <f>VLOOKUP(AF190,score!$AG$2:$AH$8,2,TRUE)*AV$2</f>
        <v>#DIV/0!</v>
      </c>
      <c r="AW190" s="28" t="e">
        <f>VLOOKUP(Y190,score!$W$2:$X$8,2,FALSE)*AW$2</f>
        <v>#N/A</v>
      </c>
      <c r="AX190" s="28" t="e">
        <f>VLOOKUP(AC190,score!$AA$2:$AB$8,2,TRUE)*AX$2</f>
        <v>#DIV/0!</v>
      </c>
      <c r="AY190" s="28" t="e">
        <f>VLOOKUP(AD190,score!$AC$2:$AD$8,2,TRUE)*AY$2</f>
        <v>#DIV/0!</v>
      </c>
      <c r="AZ190" s="28">
        <f>VLOOKUP(N190,score!$A$2:$B$8,2,TRUE)*AZ$2</f>
        <v>0.1</v>
      </c>
      <c r="BA190" s="29" t="e">
        <f t="shared" si="26"/>
        <v>#DIV/0!</v>
      </c>
      <c r="BB190" s="29" t="e">
        <f>VLOOKUP(BA190,score!$AJ$2:$AK$7,2,TRUE)</f>
        <v>#DIV/0!</v>
      </c>
    </row>
    <row r="191" spans="1:54" x14ac:dyDescent="0.3">
      <c r="A191" s="10"/>
      <c r="B191" s="11"/>
      <c r="C191" s="12"/>
      <c r="D191" s="14"/>
      <c r="E191" s="12"/>
      <c r="F191" s="14"/>
      <c r="G191" s="14"/>
      <c r="H191" s="14"/>
      <c r="I191" s="14"/>
      <c r="J191" s="14"/>
      <c r="K191" s="14"/>
      <c r="L191" s="14"/>
      <c r="M191" s="14"/>
      <c r="N191" s="13"/>
      <c r="O191" s="13"/>
      <c r="P191" s="12"/>
      <c r="Q191" s="12"/>
      <c r="R191" s="12"/>
      <c r="S191" s="12"/>
      <c r="T191" s="12"/>
      <c r="U191" s="12"/>
      <c r="V191" s="12"/>
      <c r="W191" s="17"/>
      <c r="X191" s="17"/>
      <c r="Y191" s="15"/>
      <c r="Z191" s="14"/>
      <c r="AA191" s="43" t="e">
        <f t="shared" si="18"/>
        <v>#DIV/0!</v>
      </c>
      <c r="AB191" s="21" t="e">
        <f t="shared" si="19"/>
        <v>#DIV/0!</v>
      </c>
      <c r="AC191" s="21" t="e">
        <f t="shared" si="20"/>
        <v>#DIV/0!</v>
      </c>
      <c r="AD191" s="21" t="e">
        <f t="shared" si="21"/>
        <v>#DIV/0!</v>
      </c>
      <c r="AE191" s="21" t="e">
        <f t="shared" si="22"/>
        <v>#DIV/0!</v>
      </c>
      <c r="AF191" s="21" t="e">
        <f t="shared" si="25"/>
        <v>#DIV/0!</v>
      </c>
      <c r="AG191" s="20">
        <f>VLOOKUP(S191,'tabla ingresos'!$A$3:$D$15,4,FALSE)</f>
        <v>0</v>
      </c>
      <c r="AH191" s="20">
        <f t="shared" si="23"/>
        <v>0</v>
      </c>
      <c r="AI191" s="20">
        <f t="shared" si="24"/>
        <v>0</v>
      </c>
      <c r="AJ191" s="28" t="e">
        <f>VLOOKUP(AA191,score!$K$2:$L$8,2,TRUE)*AJ$2</f>
        <v>#DIV/0!</v>
      </c>
      <c r="AK191" s="28">
        <f>VLOOKUP(T191,score!$M$2:$N$8,2,FALSE)*AK$2</f>
        <v>0</v>
      </c>
      <c r="AL191" s="28">
        <f>VLOOKUP(Q191,score!$G$2:$H$8,2,TRUE)*AL$2</f>
        <v>0.1</v>
      </c>
      <c r="AM191" s="28" t="e">
        <f>VLOOKUP(AB191,score!$Y$2:$Z$8,2,TRUE)*AM$2</f>
        <v>#DIV/0!</v>
      </c>
      <c r="AN191" s="28" t="e">
        <f>VLOOKUP(AE191,score!$AE$2:$AF$8,2,TRUE)*AN$2</f>
        <v>#DIV/0!</v>
      </c>
      <c r="AO191" s="28">
        <f>VLOOKUP(O191,score!$C$2:$D$8,2,TRUE)*AO$2</f>
        <v>0.1</v>
      </c>
      <c r="AP191" s="28">
        <f>VLOOKUP(R191,score!$I$2:$J$8,2,TRUE)*AP$2</f>
        <v>0.1</v>
      </c>
      <c r="AQ191" s="28" t="e">
        <f>VLOOKUP(P191,score!$E$2:$F$8,2,FALSE)*AQ$2</f>
        <v>#N/A</v>
      </c>
      <c r="AR191" s="28">
        <f>VLOOKUP(U191,score!$O$2:$P$8,2,TRUE)*AR$2</f>
        <v>0</v>
      </c>
      <c r="AS191" s="28">
        <f>VLOOKUP(V191,score!$Q$2:$R$8,2,TRUE)*AS$2</f>
        <v>0</v>
      </c>
      <c r="AT191" s="28" t="e">
        <f>VLOOKUP(W191,score!$S$2:$T$8,2,FALSE)*AT$2</f>
        <v>#N/A</v>
      </c>
      <c r="AU191" s="28" t="e">
        <f>VLOOKUP(X191,score!$U$2:$V$4,2,FALSE)*AU$2</f>
        <v>#N/A</v>
      </c>
      <c r="AV191" s="28" t="e">
        <f>VLOOKUP(AF191,score!$AG$2:$AH$8,2,TRUE)*AV$2</f>
        <v>#DIV/0!</v>
      </c>
      <c r="AW191" s="28" t="e">
        <f>VLOOKUP(Y191,score!$W$2:$X$8,2,FALSE)*AW$2</f>
        <v>#N/A</v>
      </c>
      <c r="AX191" s="28" t="e">
        <f>VLOOKUP(AC191,score!$AA$2:$AB$8,2,TRUE)*AX$2</f>
        <v>#DIV/0!</v>
      </c>
      <c r="AY191" s="28" t="e">
        <f>VLOOKUP(AD191,score!$AC$2:$AD$8,2,TRUE)*AY$2</f>
        <v>#DIV/0!</v>
      </c>
      <c r="AZ191" s="28">
        <f>VLOOKUP(N191,score!$A$2:$B$8,2,TRUE)*AZ$2</f>
        <v>0.1</v>
      </c>
      <c r="BA191" s="29" t="e">
        <f t="shared" si="26"/>
        <v>#DIV/0!</v>
      </c>
      <c r="BB191" s="29" t="e">
        <f>VLOOKUP(BA191,score!$AJ$2:$AK$7,2,TRUE)</f>
        <v>#DIV/0!</v>
      </c>
    </row>
    <row r="192" spans="1:54" x14ac:dyDescent="0.3">
      <c r="A192" s="10"/>
      <c r="B192" s="11"/>
      <c r="C192" s="12"/>
      <c r="D192" s="14"/>
      <c r="E192" s="12"/>
      <c r="F192" s="14"/>
      <c r="G192" s="14"/>
      <c r="H192" s="14"/>
      <c r="I192" s="14"/>
      <c r="J192" s="14"/>
      <c r="K192" s="14"/>
      <c r="L192" s="14"/>
      <c r="M192" s="14"/>
      <c r="N192" s="13"/>
      <c r="O192" s="13"/>
      <c r="P192" s="12"/>
      <c r="Q192" s="12"/>
      <c r="R192" s="12"/>
      <c r="S192" s="12"/>
      <c r="T192" s="12"/>
      <c r="U192" s="12"/>
      <c r="V192" s="12"/>
      <c r="W192" s="17"/>
      <c r="X192" s="17"/>
      <c r="Y192" s="15"/>
      <c r="Z192" s="14"/>
      <c r="AA192" s="43" t="e">
        <f t="shared" si="18"/>
        <v>#DIV/0!</v>
      </c>
      <c r="AB192" s="21" t="e">
        <f t="shared" si="19"/>
        <v>#DIV/0!</v>
      </c>
      <c r="AC192" s="21" t="e">
        <f t="shared" si="20"/>
        <v>#DIV/0!</v>
      </c>
      <c r="AD192" s="21" t="e">
        <f t="shared" si="21"/>
        <v>#DIV/0!</v>
      </c>
      <c r="AE192" s="21" t="e">
        <f t="shared" si="22"/>
        <v>#DIV/0!</v>
      </c>
      <c r="AF192" s="21" t="e">
        <f t="shared" si="25"/>
        <v>#DIV/0!</v>
      </c>
      <c r="AG192" s="20">
        <f>VLOOKUP(S192,'tabla ingresos'!$A$3:$D$15,4,FALSE)</f>
        <v>0</v>
      </c>
      <c r="AH192" s="20">
        <f t="shared" si="23"/>
        <v>0</v>
      </c>
      <c r="AI192" s="20">
        <f t="shared" si="24"/>
        <v>0</v>
      </c>
      <c r="AJ192" s="28" t="e">
        <f>VLOOKUP(AA192,score!$K$2:$L$8,2,TRUE)*AJ$2</f>
        <v>#DIV/0!</v>
      </c>
      <c r="AK192" s="28">
        <f>VLOOKUP(T192,score!$M$2:$N$8,2,FALSE)*AK$2</f>
        <v>0</v>
      </c>
      <c r="AL192" s="28">
        <f>VLOOKUP(Q192,score!$G$2:$H$8,2,TRUE)*AL$2</f>
        <v>0.1</v>
      </c>
      <c r="AM192" s="28" t="e">
        <f>VLOOKUP(AB192,score!$Y$2:$Z$8,2,TRUE)*AM$2</f>
        <v>#DIV/0!</v>
      </c>
      <c r="AN192" s="28" t="e">
        <f>VLOOKUP(AE192,score!$AE$2:$AF$8,2,TRUE)*AN$2</f>
        <v>#DIV/0!</v>
      </c>
      <c r="AO192" s="28">
        <f>VLOOKUP(O192,score!$C$2:$D$8,2,TRUE)*AO$2</f>
        <v>0.1</v>
      </c>
      <c r="AP192" s="28">
        <f>VLOOKUP(R192,score!$I$2:$J$8,2,TRUE)*AP$2</f>
        <v>0.1</v>
      </c>
      <c r="AQ192" s="28" t="e">
        <f>VLOOKUP(P192,score!$E$2:$F$8,2,FALSE)*AQ$2</f>
        <v>#N/A</v>
      </c>
      <c r="AR192" s="28">
        <f>VLOOKUP(U192,score!$O$2:$P$8,2,TRUE)*AR$2</f>
        <v>0</v>
      </c>
      <c r="AS192" s="28">
        <f>VLOOKUP(V192,score!$Q$2:$R$8,2,TRUE)*AS$2</f>
        <v>0</v>
      </c>
      <c r="AT192" s="28" t="e">
        <f>VLOOKUP(W192,score!$S$2:$T$8,2,FALSE)*AT$2</f>
        <v>#N/A</v>
      </c>
      <c r="AU192" s="28" t="e">
        <f>VLOOKUP(X192,score!$U$2:$V$4,2,FALSE)*AU$2</f>
        <v>#N/A</v>
      </c>
      <c r="AV192" s="28" t="e">
        <f>VLOOKUP(AF192,score!$AG$2:$AH$8,2,TRUE)*AV$2</f>
        <v>#DIV/0!</v>
      </c>
      <c r="AW192" s="28" t="e">
        <f>VLOOKUP(Y192,score!$W$2:$X$8,2,FALSE)*AW$2</f>
        <v>#N/A</v>
      </c>
      <c r="AX192" s="28" t="e">
        <f>VLOOKUP(AC192,score!$AA$2:$AB$8,2,TRUE)*AX$2</f>
        <v>#DIV/0!</v>
      </c>
      <c r="AY192" s="28" t="e">
        <f>VLOOKUP(AD192,score!$AC$2:$AD$8,2,TRUE)*AY$2</f>
        <v>#DIV/0!</v>
      </c>
      <c r="AZ192" s="28">
        <f>VLOOKUP(N192,score!$A$2:$B$8,2,TRUE)*AZ$2</f>
        <v>0.1</v>
      </c>
      <c r="BA192" s="29" t="e">
        <f t="shared" si="26"/>
        <v>#DIV/0!</v>
      </c>
      <c r="BB192" s="29" t="e">
        <f>VLOOKUP(BA192,score!$AJ$2:$AK$7,2,TRUE)</f>
        <v>#DIV/0!</v>
      </c>
    </row>
    <row r="193" spans="1:54" x14ac:dyDescent="0.3">
      <c r="A193" s="10"/>
      <c r="B193" s="11"/>
      <c r="C193" s="12"/>
      <c r="D193" s="14"/>
      <c r="E193" s="12"/>
      <c r="F193" s="14"/>
      <c r="G193" s="14"/>
      <c r="H193" s="14"/>
      <c r="I193" s="14"/>
      <c r="J193" s="14"/>
      <c r="K193" s="14"/>
      <c r="L193" s="14"/>
      <c r="M193" s="14"/>
      <c r="N193" s="13"/>
      <c r="O193" s="13"/>
      <c r="P193" s="12"/>
      <c r="Q193" s="12"/>
      <c r="R193" s="12"/>
      <c r="S193" s="12"/>
      <c r="T193" s="12"/>
      <c r="U193" s="12"/>
      <c r="V193" s="12"/>
      <c r="W193" s="17"/>
      <c r="X193" s="17"/>
      <c r="Y193" s="15"/>
      <c r="Z193" s="14"/>
      <c r="AA193" s="43" t="e">
        <f t="shared" si="18"/>
        <v>#DIV/0!</v>
      </c>
      <c r="AB193" s="21" t="e">
        <f t="shared" si="19"/>
        <v>#DIV/0!</v>
      </c>
      <c r="AC193" s="21" t="e">
        <f t="shared" si="20"/>
        <v>#DIV/0!</v>
      </c>
      <c r="AD193" s="21" t="e">
        <f t="shared" si="21"/>
        <v>#DIV/0!</v>
      </c>
      <c r="AE193" s="21" t="e">
        <f t="shared" si="22"/>
        <v>#DIV/0!</v>
      </c>
      <c r="AF193" s="21" t="e">
        <f t="shared" si="25"/>
        <v>#DIV/0!</v>
      </c>
      <c r="AG193" s="20">
        <f>VLOOKUP(S193,'tabla ingresos'!$A$3:$D$15,4,FALSE)</f>
        <v>0</v>
      </c>
      <c r="AH193" s="20">
        <f t="shared" si="23"/>
        <v>0</v>
      </c>
      <c r="AI193" s="20">
        <f t="shared" si="24"/>
        <v>0</v>
      </c>
      <c r="AJ193" s="28" t="e">
        <f>VLOOKUP(AA193,score!$K$2:$L$8,2,TRUE)*AJ$2</f>
        <v>#DIV/0!</v>
      </c>
      <c r="AK193" s="28">
        <f>VLOOKUP(T193,score!$M$2:$N$8,2,FALSE)*AK$2</f>
        <v>0</v>
      </c>
      <c r="AL193" s="28">
        <f>VLOOKUP(Q193,score!$G$2:$H$8,2,TRUE)*AL$2</f>
        <v>0.1</v>
      </c>
      <c r="AM193" s="28" t="e">
        <f>VLOOKUP(AB193,score!$Y$2:$Z$8,2,TRUE)*AM$2</f>
        <v>#DIV/0!</v>
      </c>
      <c r="AN193" s="28" t="e">
        <f>VLOOKUP(AE193,score!$AE$2:$AF$8,2,TRUE)*AN$2</f>
        <v>#DIV/0!</v>
      </c>
      <c r="AO193" s="28">
        <f>VLOOKUP(O193,score!$C$2:$D$8,2,TRUE)*AO$2</f>
        <v>0.1</v>
      </c>
      <c r="AP193" s="28">
        <f>VLOOKUP(R193,score!$I$2:$J$8,2,TRUE)*AP$2</f>
        <v>0.1</v>
      </c>
      <c r="AQ193" s="28" t="e">
        <f>VLOOKUP(P193,score!$E$2:$F$8,2,FALSE)*AQ$2</f>
        <v>#N/A</v>
      </c>
      <c r="AR193" s="28">
        <f>VLOOKUP(U193,score!$O$2:$P$8,2,TRUE)*AR$2</f>
        <v>0</v>
      </c>
      <c r="AS193" s="28">
        <f>VLOOKUP(V193,score!$Q$2:$R$8,2,TRUE)*AS$2</f>
        <v>0</v>
      </c>
      <c r="AT193" s="28" t="e">
        <f>VLOOKUP(W193,score!$S$2:$T$8,2,FALSE)*AT$2</f>
        <v>#N/A</v>
      </c>
      <c r="AU193" s="28" t="e">
        <f>VLOOKUP(X193,score!$U$2:$V$4,2,FALSE)*AU$2</f>
        <v>#N/A</v>
      </c>
      <c r="AV193" s="28" t="e">
        <f>VLOOKUP(AF193,score!$AG$2:$AH$8,2,TRUE)*AV$2</f>
        <v>#DIV/0!</v>
      </c>
      <c r="AW193" s="28" t="e">
        <f>VLOOKUP(Y193,score!$W$2:$X$8,2,FALSE)*AW$2</f>
        <v>#N/A</v>
      </c>
      <c r="AX193" s="28" t="e">
        <f>VLOOKUP(AC193,score!$AA$2:$AB$8,2,TRUE)*AX$2</f>
        <v>#DIV/0!</v>
      </c>
      <c r="AY193" s="28" t="e">
        <f>VLOOKUP(AD193,score!$AC$2:$AD$8,2,TRUE)*AY$2</f>
        <v>#DIV/0!</v>
      </c>
      <c r="AZ193" s="28">
        <f>VLOOKUP(N193,score!$A$2:$B$8,2,TRUE)*AZ$2</f>
        <v>0.1</v>
      </c>
      <c r="BA193" s="29" t="e">
        <f t="shared" si="26"/>
        <v>#DIV/0!</v>
      </c>
      <c r="BB193" s="29" t="e">
        <f>VLOOKUP(BA193,score!$AJ$2:$AK$7,2,TRUE)</f>
        <v>#DIV/0!</v>
      </c>
    </row>
    <row r="194" spans="1:54" x14ac:dyDescent="0.3">
      <c r="A194" s="10"/>
      <c r="B194" s="11"/>
      <c r="C194" s="12"/>
      <c r="D194" s="14"/>
      <c r="E194" s="12"/>
      <c r="F194" s="14"/>
      <c r="G194" s="14"/>
      <c r="H194" s="14"/>
      <c r="I194" s="14"/>
      <c r="J194" s="14"/>
      <c r="K194" s="14"/>
      <c r="L194" s="14"/>
      <c r="M194" s="14"/>
      <c r="N194" s="13"/>
      <c r="O194" s="13"/>
      <c r="P194" s="12"/>
      <c r="Q194" s="12"/>
      <c r="R194" s="12"/>
      <c r="S194" s="12"/>
      <c r="T194" s="12"/>
      <c r="U194" s="12"/>
      <c r="V194" s="12"/>
      <c r="W194" s="17"/>
      <c r="X194" s="17"/>
      <c r="Y194" s="15"/>
      <c r="Z194" s="14"/>
      <c r="AA194" s="43" t="e">
        <f t="shared" si="18"/>
        <v>#DIV/0!</v>
      </c>
      <c r="AB194" s="21" t="e">
        <f t="shared" si="19"/>
        <v>#DIV/0!</v>
      </c>
      <c r="AC194" s="21" t="e">
        <f t="shared" si="20"/>
        <v>#DIV/0!</v>
      </c>
      <c r="AD194" s="21" t="e">
        <f t="shared" si="21"/>
        <v>#DIV/0!</v>
      </c>
      <c r="AE194" s="21" t="e">
        <f t="shared" si="22"/>
        <v>#DIV/0!</v>
      </c>
      <c r="AF194" s="21" t="e">
        <f t="shared" si="25"/>
        <v>#DIV/0!</v>
      </c>
      <c r="AG194" s="20">
        <f>VLOOKUP(S194,'tabla ingresos'!$A$3:$D$15,4,FALSE)</f>
        <v>0</v>
      </c>
      <c r="AH194" s="20">
        <f t="shared" si="23"/>
        <v>0</v>
      </c>
      <c r="AI194" s="20">
        <f t="shared" si="24"/>
        <v>0</v>
      </c>
      <c r="AJ194" s="28" t="e">
        <f>VLOOKUP(AA194,score!$K$2:$L$8,2,TRUE)*AJ$2</f>
        <v>#DIV/0!</v>
      </c>
      <c r="AK194" s="28">
        <f>VLOOKUP(T194,score!$M$2:$N$8,2,FALSE)*AK$2</f>
        <v>0</v>
      </c>
      <c r="AL194" s="28">
        <f>VLOOKUP(Q194,score!$G$2:$H$8,2,TRUE)*AL$2</f>
        <v>0.1</v>
      </c>
      <c r="AM194" s="28" t="e">
        <f>VLOOKUP(AB194,score!$Y$2:$Z$8,2,TRUE)*AM$2</f>
        <v>#DIV/0!</v>
      </c>
      <c r="AN194" s="28" t="e">
        <f>VLOOKUP(AE194,score!$AE$2:$AF$8,2,TRUE)*AN$2</f>
        <v>#DIV/0!</v>
      </c>
      <c r="AO194" s="28">
        <f>VLOOKUP(O194,score!$C$2:$D$8,2,TRUE)*AO$2</f>
        <v>0.1</v>
      </c>
      <c r="AP194" s="28">
        <f>VLOOKUP(R194,score!$I$2:$J$8,2,TRUE)*AP$2</f>
        <v>0.1</v>
      </c>
      <c r="AQ194" s="28" t="e">
        <f>VLOOKUP(P194,score!$E$2:$F$8,2,FALSE)*AQ$2</f>
        <v>#N/A</v>
      </c>
      <c r="AR194" s="28">
        <f>VLOOKUP(U194,score!$O$2:$P$8,2,TRUE)*AR$2</f>
        <v>0</v>
      </c>
      <c r="AS194" s="28">
        <f>VLOOKUP(V194,score!$Q$2:$R$8,2,TRUE)*AS$2</f>
        <v>0</v>
      </c>
      <c r="AT194" s="28" t="e">
        <f>VLOOKUP(W194,score!$S$2:$T$8,2,FALSE)*AT$2</f>
        <v>#N/A</v>
      </c>
      <c r="AU194" s="28" t="e">
        <f>VLOOKUP(X194,score!$U$2:$V$4,2,FALSE)*AU$2</f>
        <v>#N/A</v>
      </c>
      <c r="AV194" s="28" t="e">
        <f>VLOOKUP(AF194,score!$AG$2:$AH$8,2,TRUE)*AV$2</f>
        <v>#DIV/0!</v>
      </c>
      <c r="AW194" s="28" t="e">
        <f>VLOOKUP(Y194,score!$W$2:$X$8,2,FALSE)*AW$2</f>
        <v>#N/A</v>
      </c>
      <c r="AX194" s="28" t="e">
        <f>VLOOKUP(AC194,score!$AA$2:$AB$8,2,TRUE)*AX$2</f>
        <v>#DIV/0!</v>
      </c>
      <c r="AY194" s="28" t="e">
        <f>VLOOKUP(AD194,score!$AC$2:$AD$8,2,TRUE)*AY$2</f>
        <v>#DIV/0!</v>
      </c>
      <c r="AZ194" s="28">
        <f>VLOOKUP(N194,score!$A$2:$B$8,2,TRUE)*AZ$2</f>
        <v>0.1</v>
      </c>
      <c r="BA194" s="29" t="e">
        <f t="shared" si="26"/>
        <v>#DIV/0!</v>
      </c>
      <c r="BB194" s="29" t="e">
        <f>VLOOKUP(BA194,score!$AJ$2:$AK$7,2,TRUE)</f>
        <v>#DIV/0!</v>
      </c>
    </row>
    <row r="195" spans="1:54" x14ac:dyDescent="0.3">
      <c r="A195" s="10"/>
      <c r="B195" s="11"/>
      <c r="C195" s="12"/>
      <c r="D195" s="14"/>
      <c r="E195" s="12"/>
      <c r="F195" s="14"/>
      <c r="G195" s="14"/>
      <c r="H195" s="14"/>
      <c r="I195" s="14"/>
      <c r="J195" s="14"/>
      <c r="K195" s="14"/>
      <c r="L195" s="14"/>
      <c r="M195" s="14"/>
      <c r="N195" s="13"/>
      <c r="O195" s="13"/>
      <c r="P195" s="12"/>
      <c r="Q195" s="12"/>
      <c r="R195" s="12"/>
      <c r="S195" s="12"/>
      <c r="T195" s="12"/>
      <c r="U195" s="12"/>
      <c r="V195" s="12"/>
      <c r="W195" s="17"/>
      <c r="X195" s="17"/>
      <c r="Y195" s="15"/>
      <c r="Z195" s="14"/>
      <c r="AA195" s="43" t="e">
        <f t="shared" si="18"/>
        <v>#DIV/0!</v>
      </c>
      <c r="AB195" s="21" t="e">
        <f t="shared" si="19"/>
        <v>#DIV/0!</v>
      </c>
      <c r="AC195" s="21" t="e">
        <f t="shared" si="20"/>
        <v>#DIV/0!</v>
      </c>
      <c r="AD195" s="21" t="e">
        <f t="shared" si="21"/>
        <v>#DIV/0!</v>
      </c>
      <c r="AE195" s="21" t="e">
        <f t="shared" si="22"/>
        <v>#DIV/0!</v>
      </c>
      <c r="AF195" s="21" t="e">
        <f t="shared" si="25"/>
        <v>#DIV/0!</v>
      </c>
      <c r="AG195" s="20">
        <f>VLOOKUP(S195,'tabla ingresos'!$A$3:$D$15,4,FALSE)</f>
        <v>0</v>
      </c>
      <c r="AH195" s="20">
        <f t="shared" si="23"/>
        <v>0</v>
      </c>
      <c r="AI195" s="20">
        <f t="shared" si="24"/>
        <v>0</v>
      </c>
      <c r="AJ195" s="28" t="e">
        <f>VLOOKUP(AA195,score!$K$2:$L$8,2,TRUE)*AJ$2</f>
        <v>#DIV/0!</v>
      </c>
      <c r="AK195" s="28">
        <f>VLOOKUP(T195,score!$M$2:$N$8,2,FALSE)*AK$2</f>
        <v>0</v>
      </c>
      <c r="AL195" s="28">
        <f>VLOOKUP(Q195,score!$G$2:$H$8,2,TRUE)*AL$2</f>
        <v>0.1</v>
      </c>
      <c r="AM195" s="28" t="e">
        <f>VLOOKUP(AB195,score!$Y$2:$Z$8,2,TRUE)*AM$2</f>
        <v>#DIV/0!</v>
      </c>
      <c r="AN195" s="28" t="e">
        <f>VLOOKUP(AE195,score!$AE$2:$AF$8,2,TRUE)*AN$2</f>
        <v>#DIV/0!</v>
      </c>
      <c r="AO195" s="28">
        <f>VLOOKUP(O195,score!$C$2:$D$8,2,TRUE)*AO$2</f>
        <v>0.1</v>
      </c>
      <c r="AP195" s="28">
        <f>VLOOKUP(R195,score!$I$2:$J$8,2,TRUE)*AP$2</f>
        <v>0.1</v>
      </c>
      <c r="AQ195" s="28" t="e">
        <f>VLOOKUP(P195,score!$E$2:$F$8,2,FALSE)*AQ$2</f>
        <v>#N/A</v>
      </c>
      <c r="AR195" s="28">
        <f>VLOOKUP(U195,score!$O$2:$P$8,2,TRUE)*AR$2</f>
        <v>0</v>
      </c>
      <c r="AS195" s="28">
        <f>VLOOKUP(V195,score!$Q$2:$R$8,2,TRUE)*AS$2</f>
        <v>0</v>
      </c>
      <c r="AT195" s="28" t="e">
        <f>VLOOKUP(W195,score!$S$2:$T$8,2,FALSE)*AT$2</f>
        <v>#N/A</v>
      </c>
      <c r="AU195" s="28" t="e">
        <f>VLOOKUP(X195,score!$U$2:$V$4,2,FALSE)*AU$2</f>
        <v>#N/A</v>
      </c>
      <c r="AV195" s="28" t="e">
        <f>VLOOKUP(AF195,score!$AG$2:$AH$8,2,TRUE)*AV$2</f>
        <v>#DIV/0!</v>
      </c>
      <c r="AW195" s="28" t="e">
        <f>VLOOKUP(Y195,score!$W$2:$X$8,2,FALSE)*AW$2</f>
        <v>#N/A</v>
      </c>
      <c r="AX195" s="28" t="e">
        <f>VLOOKUP(AC195,score!$AA$2:$AB$8,2,TRUE)*AX$2</f>
        <v>#DIV/0!</v>
      </c>
      <c r="AY195" s="28" t="e">
        <f>VLOOKUP(AD195,score!$AC$2:$AD$8,2,TRUE)*AY$2</f>
        <v>#DIV/0!</v>
      </c>
      <c r="AZ195" s="28">
        <f>VLOOKUP(N195,score!$A$2:$B$8,2,TRUE)*AZ$2</f>
        <v>0.1</v>
      </c>
      <c r="BA195" s="29" t="e">
        <f t="shared" si="26"/>
        <v>#DIV/0!</v>
      </c>
      <c r="BB195" s="29" t="e">
        <f>VLOOKUP(BA195,score!$AJ$2:$AK$7,2,TRUE)</f>
        <v>#DIV/0!</v>
      </c>
    </row>
    <row r="196" spans="1:54" x14ac:dyDescent="0.3">
      <c r="A196" s="10"/>
      <c r="B196" s="11"/>
      <c r="C196" s="12"/>
      <c r="D196" s="14"/>
      <c r="E196" s="12"/>
      <c r="F196" s="14"/>
      <c r="G196" s="14"/>
      <c r="H196" s="14"/>
      <c r="I196" s="14"/>
      <c r="J196" s="14"/>
      <c r="K196" s="14"/>
      <c r="L196" s="14"/>
      <c r="M196" s="14"/>
      <c r="N196" s="13"/>
      <c r="O196" s="13"/>
      <c r="P196" s="12"/>
      <c r="Q196" s="12"/>
      <c r="R196" s="12"/>
      <c r="S196" s="12"/>
      <c r="T196" s="12"/>
      <c r="U196" s="12"/>
      <c r="V196" s="12"/>
      <c r="W196" s="17"/>
      <c r="X196" s="17"/>
      <c r="Y196" s="15"/>
      <c r="Z196" s="14"/>
      <c r="AA196" s="43" t="e">
        <f t="shared" si="18"/>
        <v>#DIV/0!</v>
      </c>
      <c r="AB196" s="21" t="e">
        <f t="shared" si="19"/>
        <v>#DIV/0!</v>
      </c>
      <c r="AC196" s="21" t="e">
        <f t="shared" si="20"/>
        <v>#DIV/0!</v>
      </c>
      <c r="AD196" s="21" t="e">
        <f t="shared" si="21"/>
        <v>#DIV/0!</v>
      </c>
      <c r="AE196" s="21" t="e">
        <f t="shared" si="22"/>
        <v>#DIV/0!</v>
      </c>
      <c r="AF196" s="21" t="e">
        <f t="shared" si="25"/>
        <v>#DIV/0!</v>
      </c>
      <c r="AG196" s="20">
        <f>VLOOKUP(S196,'tabla ingresos'!$A$3:$D$15,4,FALSE)</f>
        <v>0</v>
      </c>
      <c r="AH196" s="20">
        <f t="shared" si="23"/>
        <v>0</v>
      </c>
      <c r="AI196" s="20">
        <f t="shared" si="24"/>
        <v>0</v>
      </c>
      <c r="AJ196" s="28" t="e">
        <f>VLOOKUP(AA196,score!$K$2:$L$8,2,TRUE)*AJ$2</f>
        <v>#DIV/0!</v>
      </c>
      <c r="AK196" s="28">
        <f>VLOOKUP(T196,score!$M$2:$N$8,2,FALSE)*AK$2</f>
        <v>0</v>
      </c>
      <c r="AL196" s="28">
        <f>VLOOKUP(Q196,score!$G$2:$H$8,2,TRUE)*AL$2</f>
        <v>0.1</v>
      </c>
      <c r="AM196" s="28" t="e">
        <f>VLOOKUP(AB196,score!$Y$2:$Z$8,2,TRUE)*AM$2</f>
        <v>#DIV/0!</v>
      </c>
      <c r="AN196" s="28" t="e">
        <f>VLOOKUP(AE196,score!$AE$2:$AF$8,2,TRUE)*AN$2</f>
        <v>#DIV/0!</v>
      </c>
      <c r="AO196" s="28">
        <f>VLOOKUP(O196,score!$C$2:$D$8,2,TRUE)*AO$2</f>
        <v>0.1</v>
      </c>
      <c r="AP196" s="28">
        <f>VLOOKUP(R196,score!$I$2:$J$8,2,TRUE)*AP$2</f>
        <v>0.1</v>
      </c>
      <c r="AQ196" s="28" t="e">
        <f>VLOOKUP(P196,score!$E$2:$F$8,2,FALSE)*AQ$2</f>
        <v>#N/A</v>
      </c>
      <c r="AR196" s="28">
        <f>VLOOKUP(U196,score!$O$2:$P$8,2,TRUE)*AR$2</f>
        <v>0</v>
      </c>
      <c r="AS196" s="28">
        <f>VLOOKUP(V196,score!$Q$2:$R$8,2,TRUE)*AS$2</f>
        <v>0</v>
      </c>
      <c r="AT196" s="28" t="e">
        <f>VLOOKUP(W196,score!$S$2:$T$8,2,FALSE)*AT$2</f>
        <v>#N/A</v>
      </c>
      <c r="AU196" s="28" t="e">
        <f>VLOOKUP(X196,score!$U$2:$V$4,2,FALSE)*AU$2</f>
        <v>#N/A</v>
      </c>
      <c r="AV196" s="28" t="e">
        <f>VLOOKUP(AF196,score!$AG$2:$AH$8,2,TRUE)*AV$2</f>
        <v>#DIV/0!</v>
      </c>
      <c r="AW196" s="28" t="e">
        <f>VLOOKUP(Y196,score!$W$2:$X$8,2,FALSE)*AW$2</f>
        <v>#N/A</v>
      </c>
      <c r="AX196" s="28" t="e">
        <f>VLOOKUP(AC196,score!$AA$2:$AB$8,2,TRUE)*AX$2</f>
        <v>#DIV/0!</v>
      </c>
      <c r="AY196" s="28" t="e">
        <f>VLOOKUP(AD196,score!$AC$2:$AD$8,2,TRUE)*AY$2</f>
        <v>#DIV/0!</v>
      </c>
      <c r="AZ196" s="28">
        <f>VLOOKUP(N196,score!$A$2:$B$8,2,TRUE)*AZ$2</f>
        <v>0.1</v>
      </c>
      <c r="BA196" s="29" t="e">
        <f t="shared" si="26"/>
        <v>#DIV/0!</v>
      </c>
      <c r="BB196" s="29" t="e">
        <f>VLOOKUP(BA196,score!$AJ$2:$AK$7,2,TRUE)</f>
        <v>#DIV/0!</v>
      </c>
    </row>
    <row r="197" spans="1:54" x14ac:dyDescent="0.3">
      <c r="A197" s="10"/>
      <c r="B197" s="11"/>
      <c r="C197" s="12"/>
      <c r="D197" s="14"/>
      <c r="E197" s="12"/>
      <c r="F197" s="14"/>
      <c r="G197" s="14"/>
      <c r="H197" s="14"/>
      <c r="I197" s="14"/>
      <c r="J197" s="14"/>
      <c r="K197" s="14"/>
      <c r="L197" s="14"/>
      <c r="M197" s="14"/>
      <c r="N197" s="13"/>
      <c r="O197" s="13"/>
      <c r="P197" s="12"/>
      <c r="Q197" s="12"/>
      <c r="R197" s="12"/>
      <c r="S197" s="12"/>
      <c r="T197" s="12"/>
      <c r="U197" s="12"/>
      <c r="V197" s="12"/>
      <c r="W197" s="17"/>
      <c r="X197" s="17"/>
      <c r="Y197" s="15"/>
      <c r="Z197" s="14"/>
      <c r="AA197" s="43" t="e">
        <f t="shared" ref="AA197:AA260" si="27">+((I197+L197)/Z197)</f>
        <v>#DIV/0!</v>
      </c>
      <c r="AB197" s="21" t="e">
        <f t="shared" ref="AB197:AB260" si="28">+(K197+H197)/(AG197*1.5)</f>
        <v>#DIV/0!</v>
      </c>
      <c r="AC197" s="21" t="e">
        <f t="shared" ref="AC197:AC260" si="29">+AH197/AG197</f>
        <v>#DIV/0!</v>
      </c>
      <c r="AD197" s="21" t="e">
        <f t="shared" ref="AD197:AD260" si="30">+AI197/AG197</f>
        <v>#DIV/0!</v>
      </c>
      <c r="AE197" s="21" t="e">
        <f t="shared" ref="AE197:AE260" si="31">+(G197+F197)/AG197</f>
        <v>#DIV/0!</v>
      </c>
      <c r="AF197" s="21" t="e">
        <f t="shared" si="25"/>
        <v>#DIV/0!</v>
      </c>
      <c r="AG197" s="20">
        <f>VLOOKUP(S197,'tabla ingresos'!$A$3:$D$15,4,FALSE)</f>
        <v>0</v>
      </c>
      <c r="AH197" s="20">
        <f t="shared" ref="AH197:AH260" si="32">IF(H197-G197&gt;100000,H197-G197,0)</f>
        <v>0</v>
      </c>
      <c r="AI197" s="20">
        <f t="shared" ref="AI197:AI260" si="33">IF(AH197-J197&gt;100000,AH197-J197,0)</f>
        <v>0</v>
      </c>
      <c r="AJ197" s="28" t="e">
        <f>VLOOKUP(AA197,score!$K$2:$L$8,2,TRUE)*AJ$2</f>
        <v>#DIV/0!</v>
      </c>
      <c r="AK197" s="28">
        <f>VLOOKUP(T197,score!$M$2:$N$8,2,FALSE)*AK$2</f>
        <v>0</v>
      </c>
      <c r="AL197" s="28">
        <f>VLOOKUP(Q197,score!$G$2:$H$8,2,TRUE)*AL$2</f>
        <v>0.1</v>
      </c>
      <c r="AM197" s="28" t="e">
        <f>VLOOKUP(AB197,score!$Y$2:$Z$8,2,TRUE)*AM$2</f>
        <v>#DIV/0!</v>
      </c>
      <c r="AN197" s="28" t="e">
        <f>VLOOKUP(AE197,score!$AE$2:$AF$8,2,TRUE)*AN$2</f>
        <v>#DIV/0!</v>
      </c>
      <c r="AO197" s="28">
        <f>VLOOKUP(O197,score!$C$2:$D$8,2,TRUE)*AO$2</f>
        <v>0.1</v>
      </c>
      <c r="AP197" s="28">
        <f>VLOOKUP(R197,score!$I$2:$J$8,2,TRUE)*AP$2</f>
        <v>0.1</v>
      </c>
      <c r="AQ197" s="28" t="e">
        <f>VLOOKUP(P197,score!$E$2:$F$8,2,FALSE)*AQ$2</f>
        <v>#N/A</v>
      </c>
      <c r="AR197" s="28">
        <f>VLOOKUP(U197,score!$O$2:$P$8,2,TRUE)*AR$2</f>
        <v>0</v>
      </c>
      <c r="AS197" s="28">
        <f>VLOOKUP(V197,score!$Q$2:$R$8,2,TRUE)*AS$2</f>
        <v>0</v>
      </c>
      <c r="AT197" s="28" t="e">
        <f>VLOOKUP(W197,score!$S$2:$T$8,2,FALSE)*AT$2</f>
        <v>#N/A</v>
      </c>
      <c r="AU197" s="28" t="e">
        <f>VLOOKUP(X197,score!$U$2:$V$4,2,FALSE)*AU$2</f>
        <v>#N/A</v>
      </c>
      <c r="AV197" s="28" t="e">
        <f>VLOOKUP(AF197,score!$AG$2:$AH$8,2,TRUE)*AV$2</f>
        <v>#DIV/0!</v>
      </c>
      <c r="AW197" s="28" t="e">
        <f>VLOOKUP(Y197,score!$W$2:$X$8,2,FALSE)*AW$2</f>
        <v>#N/A</v>
      </c>
      <c r="AX197" s="28" t="e">
        <f>VLOOKUP(AC197,score!$AA$2:$AB$8,2,TRUE)*AX$2</f>
        <v>#DIV/0!</v>
      </c>
      <c r="AY197" s="28" t="e">
        <f>VLOOKUP(AD197,score!$AC$2:$AD$8,2,TRUE)*AY$2</f>
        <v>#DIV/0!</v>
      </c>
      <c r="AZ197" s="28">
        <f>VLOOKUP(N197,score!$A$2:$B$8,2,TRUE)*AZ$2</f>
        <v>0.1</v>
      </c>
      <c r="BA197" s="29" t="e">
        <f t="shared" si="26"/>
        <v>#DIV/0!</v>
      </c>
      <c r="BB197" s="29" t="e">
        <f>VLOOKUP(BA197,score!$AJ$2:$AK$7,2,TRUE)</f>
        <v>#DIV/0!</v>
      </c>
    </row>
    <row r="198" spans="1:54" x14ac:dyDescent="0.3">
      <c r="A198" s="10"/>
      <c r="B198" s="11"/>
      <c r="C198" s="12"/>
      <c r="D198" s="14"/>
      <c r="E198" s="12"/>
      <c r="F198" s="14"/>
      <c r="G198" s="14"/>
      <c r="H198" s="14"/>
      <c r="I198" s="14"/>
      <c r="J198" s="14"/>
      <c r="K198" s="14"/>
      <c r="L198" s="14"/>
      <c r="M198" s="14"/>
      <c r="N198" s="13"/>
      <c r="O198" s="13"/>
      <c r="P198" s="12"/>
      <c r="Q198" s="12"/>
      <c r="R198" s="12"/>
      <c r="S198" s="12"/>
      <c r="T198" s="12"/>
      <c r="U198" s="12"/>
      <c r="V198" s="12"/>
      <c r="W198" s="17"/>
      <c r="X198" s="17"/>
      <c r="Y198" s="15"/>
      <c r="Z198" s="14"/>
      <c r="AA198" s="43" t="e">
        <f t="shared" si="27"/>
        <v>#DIV/0!</v>
      </c>
      <c r="AB198" s="21" t="e">
        <f t="shared" si="28"/>
        <v>#DIV/0!</v>
      </c>
      <c r="AC198" s="21" t="e">
        <f t="shared" si="29"/>
        <v>#DIV/0!</v>
      </c>
      <c r="AD198" s="21" t="e">
        <f t="shared" si="30"/>
        <v>#DIV/0!</v>
      </c>
      <c r="AE198" s="21" t="e">
        <f t="shared" si="31"/>
        <v>#DIV/0!</v>
      </c>
      <c r="AF198" s="21" t="e">
        <f t="shared" ref="AF198:AF261" si="34">(M198)/(AG198*1.5)</f>
        <v>#DIV/0!</v>
      </c>
      <c r="AG198" s="20">
        <f>VLOOKUP(S198,'tabla ingresos'!$A$3:$D$15,4,FALSE)</f>
        <v>0</v>
      </c>
      <c r="AH198" s="20">
        <f t="shared" si="32"/>
        <v>0</v>
      </c>
      <c r="AI198" s="20">
        <f t="shared" si="33"/>
        <v>0</v>
      </c>
      <c r="AJ198" s="28" t="e">
        <f>VLOOKUP(AA198,score!$K$2:$L$8,2,TRUE)*AJ$2</f>
        <v>#DIV/0!</v>
      </c>
      <c r="AK198" s="28">
        <f>VLOOKUP(T198,score!$M$2:$N$8,2,FALSE)*AK$2</f>
        <v>0</v>
      </c>
      <c r="AL198" s="28">
        <f>VLOOKUP(Q198,score!$G$2:$H$8,2,TRUE)*AL$2</f>
        <v>0.1</v>
      </c>
      <c r="AM198" s="28" t="e">
        <f>VLOOKUP(AB198,score!$Y$2:$Z$8,2,TRUE)*AM$2</f>
        <v>#DIV/0!</v>
      </c>
      <c r="AN198" s="28" t="e">
        <f>VLOOKUP(AE198,score!$AE$2:$AF$8,2,TRUE)*AN$2</f>
        <v>#DIV/0!</v>
      </c>
      <c r="AO198" s="28">
        <f>VLOOKUP(O198,score!$C$2:$D$8,2,TRUE)*AO$2</f>
        <v>0.1</v>
      </c>
      <c r="AP198" s="28">
        <f>VLOOKUP(R198,score!$I$2:$J$8,2,TRUE)*AP$2</f>
        <v>0.1</v>
      </c>
      <c r="AQ198" s="28" t="e">
        <f>VLOOKUP(P198,score!$E$2:$F$8,2,FALSE)*AQ$2</f>
        <v>#N/A</v>
      </c>
      <c r="AR198" s="28">
        <f>VLOOKUP(U198,score!$O$2:$P$8,2,TRUE)*AR$2</f>
        <v>0</v>
      </c>
      <c r="AS198" s="28">
        <f>VLOOKUP(V198,score!$Q$2:$R$8,2,TRUE)*AS$2</f>
        <v>0</v>
      </c>
      <c r="AT198" s="28" t="e">
        <f>VLOOKUP(W198,score!$S$2:$T$8,2,FALSE)*AT$2</f>
        <v>#N/A</v>
      </c>
      <c r="AU198" s="28" t="e">
        <f>VLOOKUP(X198,score!$U$2:$V$4,2,FALSE)*AU$2</f>
        <v>#N/A</v>
      </c>
      <c r="AV198" s="28" t="e">
        <f>VLOOKUP(AF198,score!$AG$2:$AH$8,2,TRUE)*AV$2</f>
        <v>#DIV/0!</v>
      </c>
      <c r="AW198" s="28" t="e">
        <f>VLOOKUP(Y198,score!$W$2:$X$8,2,FALSE)*AW$2</f>
        <v>#N/A</v>
      </c>
      <c r="AX198" s="28" t="e">
        <f>VLOOKUP(AC198,score!$AA$2:$AB$8,2,TRUE)*AX$2</f>
        <v>#DIV/0!</v>
      </c>
      <c r="AY198" s="28" t="e">
        <f>VLOOKUP(AD198,score!$AC$2:$AD$8,2,TRUE)*AY$2</f>
        <v>#DIV/0!</v>
      </c>
      <c r="AZ198" s="28">
        <f>VLOOKUP(N198,score!$A$2:$B$8,2,TRUE)*AZ$2</f>
        <v>0.1</v>
      </c>
      <c r="BA198" s="29" t="e">
        <f t="shared" ref="BA198:BA261" si="35">+SUM(AJ198:AZ198)</f>
        <v>#DIV/0!</v>
      </c>
      <c r="BB198" s="29" t="e">
        <f>VLOOKUP(BA198,score!$AJ$2:$AK$7,2,TRUE)</f>
        <v>#DIV/0!</v>
      </c>
    </row>
    <row r="199" spans="1:54" x14ac:dyDescent="0.3">
      <c r="A199" s="10"/>
      <c r="B199" s="11"/>
      <c r="C199" s="12"/>
      <c r="D199" s="14"/>
      <c r="E199" s="12"/>
      <c r="F199" s="14"/>
      <c r="G199" s="14"/>
      <c r="H199" s="14"/>
      <c r="I199" s="14"/>
      <c r="J199" s="14"/>
      <c r="K199" s="14"/>
      <c r="L199" s="14"/>
      <c r="M199" s="14"/>
      <c r="N199" s="13"/>
      <c r="O199" s="13"/>
      <c r="P199" s="12"/>
      <c r="Q199" s="12"/>
      <c r="R199" s="12"/>
      <c r="S199" s="12"/>
      <c r="T199" s="12"/>
      <c r="U199" s="12"/>
      <c r="V199" s="12"/>
      <c r="W199" s="17"/>
      <c r="X199" s="17"/>
      <c r="Y199" s="15"/>
      <c r="Z199" s="14"/>
      <c r="AA199" s="43" t="e">
        <f t="shared" si="27"/>
        <v>#DIV/0!</v>
      </c>
      <c r="AB199" s="21" t="e">
        <f t="shared" si="28"/>
        <v>#DIV/0!</v>
      </c>
      <c r="AC199" s="21" t="e">
        <f t="shared" si="29"/>
        <v>#DIV/0!</v>
      </c>
      <c r="AD199" s="21" t="e">
        <f t="shared" si="30"/>
        <v>#DIV/0!</v>
      </c>
      <c r="AE199" s="21" t="e">
        <f t="shared" si="31"/>
        <v>#DIV/0!</v>
      </c>
      <c r="AF199" s="21" t="e">
        <f t="shared" si="34"/>
        <v>#DIV/0!</v>
      </c>
      <c r="AG199" s="20">
        <f>VLOOKUP(S199,'tabla ingresos'!$A$3:$D$15,4,FALSE)</f>
        <v>0</v>
      </c>
      <c r="AH199" s="20">
        <f t="shared" si="32"/>
        <v>0</v>
      </c>
      <c r="AI199" s="20">
        <f t="shared" si="33"/>
        <v>0</v>
      </c>
      <c r="AJ199" s="28" t="e">
        <f>VLOOKUP(AA199,score!$K$2:$L$8,2,TRUE)*AJ$2</f>
        <v>#DIV/0!</v>
      </c>
      <c r="AK199" s="28">
        <f>VLOOKUP(T199,score!$M$2:$N$8,2,FALSE)*AK$2</f>
        <v>0</v>
      </c>
      <c r="AL199" s="28">
        <f>VLOOKUP(Q199,score!$G$2:$H$8,2,TRUE)*AL$2</f>
        <v>0.1</v>
      </c>
      <c r="AM199" s="28" t="e">
        <f>VLOOKUP(AB199,score!$Y$2:$Z$8,2,TRUE)*AM$2</f>
        <v>#DIV/0!</v>
      </c>
      <c r="AN199" s="28" t="e">
        <f>VLOOKUP(AE199,score!$AE$2:$AF$8,2,TRUE)*AN$2</f>
        <v>#DIV/0!</v>
      </c>
      <c r="AO199" s="28">
        <f>VLOOKUP(O199,score!$C$2:$D$8,2,TRUE)*AO$2</f>
        <v>0.1</v>
      </c>
      <c r="AP199" s="28">
        <f>VLOOKUP(R199,score!$I$2:$J$8,2,TRUE)*AP$2</f>
        <v>0.1</v>
      </c>
      <c r="AQ199" s="28" t="e">
        <f>VLOOKUP(P199,score!$E$2:$F$8,2,FALSE)*AQ$2</f>
        <v>#N/A</v>
      </c>
      <c r="AR199" s="28">
        <f>VLOOKUP(U199,score!$O$2:$P$8,2,TRUE)*AR$2</f>
        <v>0</v>
      </c>
      <c r="AS199" s="28">
        <f>VLOOKUP(V199,score!$Q$2:$R$8,2,TRUE)*AS$2</f>
        <v>0</v>
      </c>
      <c r="AT199" s="28" t="e">
        <f>VLOOKUP(W199,score!$S$2:$T$8,2,FALSE)*AT$2</f>
        <v>#N/A</v>
      </c>
      <c r="AU199" s="28" t="e">
        <f>VLOOKUP(X199,score!$U$2:$V$4,2,FALSE)*AU$2</f>
        <v>#N/A</v>
      </c>
      <c r="AV199" s="28" t="e">
        <f>VLOOKUP(AF199,score!$AG$2:$AH$8,2,TRUE)*AV$2</f>
        <v>#DIV/0!</v>
      </c>
      <c r="AW199" s="28" t="e">
        <f>VLOOKUP(Y199,score!$W$2:$X$8,2,FALSE)*AW$2</f>
        <v>#N/A</v>
      </c>
      <c r="AX199" s="28" t="e">
        <f>VLOOKUP(AC199,score!$AA$2:$AB$8,2,TRUE)*AX$2</f>
        <v>#DIV/0!</v>
      </c>
      <c r="AY199" s="28" t="e">
        <f>VLOOKUP(AD199,score!$AC$2:$AD$8,2,TRUE)*AY$2</f>
        <v>#DIV/0!</v>
      </c>
      <c r="AZ199" s="28">
        <f>VLOOKUP(N199,score!$A$2:$B$8,2,TRUE)*AZ$2</f>
        <v>0.1</v>
      </c>
      <c r="BA199" s="29" t="e">
        <f t="shared" si="35"/>
        <v>#DIV/0!</v>
      </c>
      <c r="BB199" s="29" t="e">
        <f>VLOOKUP(BA199,score!$AJ$2:$AK$7,2,TRUE)</f>
        <v>#DIV/0!</v>
      </c>
    </row>
    <row r="200" spans="1:54" x14ac:dyDescent="0.3">
      <c r="A200" s="10"/>
      <c r="B200" s="11"/>
      <c r="C200" s="12"/>
      <c r="D200" s="14"/>
      <c r="E200" s="12"/>
      <c r="F200" s="14"/>
      <c r="G200" s="14"/>
      <c r="H200" s="14"/>
      <c r="I200" s="14"/>
      <c r="J200" s="14"/>
      <c r="K200" s="14"/>
      <c r="L200" s="14"/>
      <c r="M200" s="14"/>
      <c r="N200" s="13"/>
      <c r="O200" s="13"/>
      <c r="P200" s="12"/>
      <c r="Q200" s="12"/>
      <c r="R200" s="12"/>
      <c r="S200" s="12"/>
      <c r="T200" s="12"/>
      <c r="U200" s="12"/>
      <c r="V200" s="12"/>
      <c r="W200" s="17"/>
      <c r="X200" s="17"/>
      <c r="Y200" s="15"/>
      <c r="Z200" s="14"/>
      <c r="AA200" s="43" t="e">
        <f t="shared" si="27"/>
        <v>#DIV/0!</v>
      </c>
      <c r="AB200" s="21" t="e">
        <f t="shared" si="28"/>
        <v>#DIV/0!</v>
      </c>
      <c r="AC200" s="21" t="e">
        <f t="shared" si="29"/>
        <v>#DIV/0!</v>
      </c>
      <c r="AD200" s="21" t="e">
        <f t="shared" si="30"/>
        <v>#DIV/0!</v>
      </c>
      <c r="AE200" s="21" t="e">
        <f t="shared" si="31"/>
        <v>#DIV/0!</v>
      </c>
      <c r="AF200" s="21" t="e">
        <f t="shared" si="34"/>
        <v>#DIV/0!</v>
      </c>
      <c r="AG200" s="20">
        <f>VLOOKUP(S200,'tabla ingresos'!$A$3:$D$15,4,FALSE)</f>
        <v>0</v>
      </c>
      <c r="AH200" s="20">
        <f t="shared" si="32"/>
        <v>0</v>
      </c>
      <c r="AI200" s="20">
        <f t="shared" si="33"/>
        <v>0</v>
      </c>
      <c r="AJ200" s="28" t="e">
        <f>VLOOKUP(AA200,score!$K$2:$L$8,2,TRUE)*AJ$2</f>
        <v>#DIV/0!</v>
      </c>
      <c r="AK200" s="28">
        <f>VLOOKUP(T200,score!$M$2:$N$8,2,FALSE)*AK$2</f>
        <v>0</v>
      </c>
      <c r="AL200" s="28">
        <f>VLOOKUP(Q200,score!$G$2:$H$8,2,TRUE)*AL$2</f>
        <v>0.1</v>
      </c>
      <c r="AM200" s="28" t="e">
        <f>VLOOKUP(AB200,score!$Y$2:$Z$8,2,TRUE)*AM$2</f>
        <v>#DIV/0!</v>
      </c>
      <c r="AN200" s="28" t="e">
        <f>VLOOKUP(AE200,score!$AE$2:$AF$8,2,TRUE)*AN$2</f>
        <v>#DIV/0!</v>
      </c>
      <c r="AO200" s="28">
        <f>VLOOKUP(O200,score!$C$2:$D$8,2,TRUE)*AO$2</f>
        <v>0.1</v>
      </c>
      <c r="AP200" s="28">
        <f>VLOOKUP(R200,score!$I$2:$J$8,2,TRUE)*AP$2</f>
        <v>0.1</v>
      </c>
      <c r="AQ200" s="28" t="e">
        <f>VLOOKUP(P200,score!$E$2:$F$8,2,FALSE)*AQ$2</f>
        <v>#N/A</v>
      </c>
      <c r="AR200" s="28">
        <f>VLOOKUP(U200,score!$O$2:$P$8,2,TRUE)*AR$2</f>
        <v>0</v>
      </c>
      <c r="AS200" s="28">
        <f>VLOOKUP(V200,score!$Q$2:$R$8,2,TRUE)*AS$2</f>
        <v>0</v>
      </c>
      <c r="AT200" s="28" t="e">
        <f>VLOOKUP(W200,score!$S$2:$T$8,2,FALSE)*AT$2</f>
        <v>#N/A</v>
      </c>
      <c r="AU200" s="28" t="e">
        <f>VLOOKUP(X200,score!$U$2:$V$4,2,FALSE)*AU$2</f>
        <v>#N/A</v>
      </c>
      <c r="AV200" s="28" t="e">
        <f>VLOOKUP(AF200,score!$AG$2:$AH$8,2,TRUE)*AV$2</f>
        <v>#DIV/0!</v>
      </c>
      <c r="AW200" s="28" t="e">
        <f>VLOOKUP(Y200,score!$W$2:$X$8,2,FALSE)*AW$2</f>
        <v>#N/A</v>
      </c>
      <c r="AX200" s="28" t="e">
        <f>VLOOKUP(AC200,score!$AA$2:$AB$8,2,TRUE)*AX$2</f>
        <v>#DIV/0!</v>
      </c>
      <c r="AY200" s="28" t="e">
        <f>VLOOKUP(AD200,score!$AC$2:$AD$8,2,TRUE)*AY$2</f>
        <v>#DIV/0!</v>
      </c>
      <c r="AZ200" s="28">
        <f>VLOOKUP(N200,score!$A$2:$B$8,2,TRUE)*AZ$2</f>
        <v>0.1</v>
      </c>
      <c r="BA200" s="29" t="e">
        <f t="shared" si="35"/>
        <v>#DIV/0!</v>
      </c>
      <c r="BB200" s="29" t="e">
        <f>VLOOKUP(BA200,score!$AJ$2:$AK$7,2,TRUE)</f>
        <v>#DIV/0!</v>
      </c>
    </row>
    <row r="201" spans="1:54" x14ac:dyDescent="0.3">
      <c r="A201" s="10"/>
      <c r="B201" s="11"/>
      <c r="C201" s="12"/>
      <c r="D201" s="14"/>
      <c r="E201" s="12"/>
      <c r="F201" s="14"/>
      <c r="G201" s="14"/>
      <c r="H201" s="14"/>
      <c r="I201" s="14"/>
      <c r="J201" s="14"/>
      <c r="K201" s="14"/>
      <c r="L201" s="14"/>
      <c r="M201" s="14"/>
      <c r="N201" s="13"/>
      <c r="O201" s="13"/>
      <c r="P201" s="12"/>
      <c r="Q201" s="12"/>
      <c r="R201" s="12"/>
      <c r="S201" s="12"/>
      <c r="T201" s="12"/>
      <c r="U201" s="12"/>
      <c r="V201" s="12"/>
      <c r="W201" s="17"/>
      <c r="X201" s="17"/>
      <c r="Y201" s="15"/>
      <c r="Z201" s="14"/>
      <c r="AA201" s="43" t="e">
        <f t="shared" si="27"/>
        <v>#DIV/0!</v>
      </c>
      <c r="AB201" s="21" t="e">
        <f t="shared" si="28"/>
        <v>#DIV/0!</v>
      </c>
      <c r="AC201" s="21" t="e">
        <f t="shared" si="29"/>
        <v>#DIV/0!</v>
      </c>
      <c r="AD201" s="21" t="e">
        <f t="shared" si="30"/>
        <v>#DIV/0!</v>
      </c>
      <c r="AE201" s="21" t="e">
        <f t="shared" si="31"/>
        <v>#DIV/0!</v>
      </c>
      <c r="AF201" s="21" t="e">
        <f t="shared" si="34"/>
        <v>#DIV/0!</v>
      </c>
      <c r="AG201" s="20">
        <f>VLOOKUP(S201,'tabla ingresos'!$A$3:$D$15,4,FALSE)</f>
        <v>0</v>
      </c>
      <c r="AH201" s="20">
        <f t="shared" si="32"/>
        <v>0</v>
      </c>
      <c r="AI201" s="20">
        <f t="shared" si="33"/>
        <v>0</v>
      </c>
      <c r="AJ201" s="28" t="e">
        <f>VLOOKUP(AA201,score!$K$2:$L$8,2,TRUE)*AJ$2</f>
        <v>#DIV/0!</v>
      </c>
      <c r="AK201" s="28">
        <f>VLOOKUP(T201,score!$M$2:$N$8,2,FALSE)*AK$2</f>
        <v>0</v>
      </c>
      <c r="AL201" s="28">
        <f>VLOOKUP(Q201,score!$G$2:$H$8,2,TRUE)*AL$2</f>
        <v>0.1</v>
      </c>
      <c r="AM201" s="28" t="e">
        <f>VLOOKUP(AB201,score!$Y$2:$Z$8,2,TRUE)*AM$2</f>
        <v>#DIV/0!</v>
      </c>
      <c r="AN201" s="28" t="e">
        <f>VLOOKUP(AE201,score!$AE$2:$AF$8,2,TRUE)*AN$2</f>
        <v>#DIV/0!</v>
      </c>
      <c r="AO201" s="28">
        <f>VLOOKUP(O201,score!$C$2:$D$8,2,TRUE)*AO$2</f>
        <v>0.1</v>
      </c>
      <c r="AP201" s="28">
        <f>VLOOKUP(R201,score!$I$2:$J$8,2,TRUE)*AP$2</f>
        <v>0.1</v>
      </c>
      <c r="AQ201" s="28" t="e">
        <f>VLOOKUP(P201,score!$E$2:$F$8,2,FALSE)*AQ$2</f>
        <v>#N/A</v>
      </c>
      <c r="AR201" s="28">
        <f>VLOOKUP(U201,score!$O$2:$P$8,2,TRUE)*AR$2</f>
        <v>0</v>
      </c>
      <c r="AS201" s="28">
        <f>VLOOKUP(V201,score!$Q$2:$R$8,2,TRUE)*AS$2</f>
        <v>0</v>
      </c>
      <c r="AT201" s="28" t="e">
        <f>VLOOKUP(W201,score!$S$2:$T$8,2,FALSE)*AT$2</f>
        <v>#N/A</v>
      </c>
      <c r="AU201" s="28" t="e">
        <f>VLOOKUP(X201,score!$U$2:$V$4,2,FALSE)*AU$2</f>
        <v>#N/A</v>
      </c>
      <c r="AV201" s="28" t="e">
        <f>VLOOKUP(AF201,score!$AG$2:$AH$8,2,TRUE)*AV$2</f>
        <v>#DIV/0!</v>
      </c>
      <c r="AW201" s="28" t="e">
        <f>VLOOKUP(Y201,score!$W$2:$X$8,2,FALSE)*AW$2</f>
        <v>#N/A</v>
      </c>
      <c r="AX201" s="28" t="e">
        <f>VLOOKUP(AC201,score!$AA$2:$AB$8,2,TRUE)*AX$2</f>
        <v>#DIV/0!</v>
      </c>
      <c r="AY201" s="28" t="e">
        <f>VLOOKUP(AD201,score!$AC$2:$AD$8,2,TRUE)*AY$2</f>
        <v>#DIV/0!</v>
      </c>
      <c r="AZ201" s="28">
        <f>VLOOKUP(N201,score!$A$2:$B$8,2,TRUE)*AZ$2</f>
        <v>0.1</v>
      </c>
      <c r="BA201" s="29" t="e">
        <f t="shared" si="35"/>
        <v>#DIV/0!</v>
      </c>
      <c r="BB201" s="29" t="e">
        <f>VLOOKUP(BA201,score!$AJ$2:$AK$7,2,TRUE)</f>
        <v>#DIV/0!</v>
      </c>
    </row>
    <row r="202" spans="1:54" x14ac:dyDescent="0.3">
      <c r="A202" s="10"/>
      <c r="B202" s="11"/>
      <c r="C202" s="12"/>
      <c r="D202" s="14"/>
      <c r="E202" s="12"/>
      <c r="F202" s="14"/>
      <c r="G202" s="14"/>
      <c r="H202" s="14"/>
      <c r="I202" s="14"/>
      <c r="J202" s="14"/>
      <c r="K202" s="14"/>
      <c r="L202" s="14"/>
      <c r="M202" s="14"/>
      <c r="N202" s="13"/>
      <c r="O202" s="13"/>
      <c r="P202" s="12"/>
      <c r="Q202" s="12"/>
      <c r="R202" s="12"/>
      <c r="S202" s="12"/>
      <c r="T202" s="12"/>
      <c r="U202" s="12"/>
      <c r="V202" s="12"/>
      <c r="W202" s="17"/>
      <c r="X202" s="17"/>
      <c r="Y202" s="15"/>
      <c r="Z202" s="14"/>
      <c r="AA202" s="43" t="e">
        <f t="shared" si="27"/>
        <v>#DIV/0!</v>
      </c>
      <c r="AB202" s="21" t="e">
        <f t="shared" si="28"/>
        <v>#DIV/0!</v>
      </c>
      <c r="AC202" s="21" t="e">
        <f t="shared" si="29"/>
        <v>#DIV/0!</v>
      </c>
      <c r="AD202" s="21" t="e">
        <f t="shared" si="30"/>
        <v>#DIV/0!</v>
      </c>
      <c r="AE202" s="21" t="e">
        <f t="shared" si="31"/>
        <v>#DIV/0!</v>
      </c>
      <c r="AF202" s="21" t="e">
        <f t="shared" si="34"/>
        <v>#DIV/0!</v>
      </c>
      <c r="AG202" s="20">
        <f>VLOOKUP(S202,'tabla ingresos'!$A$3:$D$15,4,FALSE)</f>
        <v>0</v>
      </c>
      <c r="AH202" s="20">
        <f t="shared" si="32"/>
        <v>0</v>
      </c>
      <c r="AI202" s="20">
        <f t="shared" si="33"/>
        <v>0</v>
      </c>
      <c r="AJ202" s="28" t="e">
        <f>VLOOKUP(AA202,score!$K$2:$L$8,2,TRUE)*AJ$2</f>
        <v>#DIV/0!</v>
      </c>
      <c r="AK202" s="28">
        <f>VLOOKUP(T202,score!$M$2:$N$8,2,FALSE)*AK$2</f>
        <v>0</v>
      </c>
      <c r="AL202" s="28">
        <f>VLOOKUP(Q202,score!$G$2:$H$8,2,TRUE)*AL$2</f>
        <v>0.1</v>
      </c>
      <c r="AM202" s="28" t="e">
        <f>VLOOKUP(AB202,score!$Y$2:$Z$8,2,TRUE)*AM$2</f>
        <v>#DIV/0!</v>
      </c>
      <c r="AN202" s="28" t="e">
        <f>VLOOKUP(AE202,score!$AE$2:$AF$8,2,TRUE)*AN$2</f>
        <v>#DIV/0!</v>
      </c>
      <c r="AO202" s="28">
        <f>VLOOKUP(O202,score!$C$2:$D$8,2,TRUE)*AO$2</f>
        <v>0.1</v>
      </c>
      <c r="AP202" s="28">
        <f>VLOOKUP(R202,score!$I$2:$J$8,2,TRUE)*AP$2</f>
        <v>0.1</v>
      </c>
      <c r="AQ202" s="28" t="e">
        <f>VLOOKUP(P202,score!$E$2:$F$8,2,FALSE)*AQ$2</f>
        <v>#N/A</v>
      </c>
      <c r="AR202" s="28">
        <f>VLOOKUP(U202,score!$O$2:$P$8,2,TRUE)*AR$2</f>
        <v>0</v>
      </c>
      <c r="AS202" s="28">
        <f>VLOOKUP(V202,score!$Q$2:$R$8,2,TRUE)*AS$2</f>
        <v>0</v>
      </c>
      <c r="AT202" s="28" t="e">
        <f>VLOOKUP(W202,score!$S$2:$T$8,2,FALSE)*AT$2</f>
        <v>#N/A</v>
      </c>
      <c r="AU202" s="28" t="e">
        <f>VLOOKUP(X202,score!$U$2:$V$4,2,FALSE)*AU$2</f>
        <v>#N/A</v>
      </c>
      <c r="AV202" s="28" t="e">
        <f>VLOOKUP(AF202,score!$AG$2:$AH$8,2,TRUE)*AV$2</f>
        <v>#DIV/0!</v>
      </c>
      <c r="AW202" s="28" t="e">
        <f>VLOOKUP(Y202,score!$W$2:$X$8,2,FALSE)*AW$2</f>
        <v>#N/A</v>
      </c>
      <c r="AX202" s="28" t="e">
        <f>VLOOKUP(AC202,score!$AA$2:$AB$8,2,TRUE)*AX$2</f>
        <v>#DIV/0!</v>
      </c>
      <c r="AY202" s="28" t="e">
        <f>VLOOKUP(AD202,score!$AC$2:$AD$8,2,TRUE)*AY$2</f>
        <v>#DIV/0!</v>
      </c>
      <c r="AZ202" s="28">
        <f>VLOOKUP(N202,score!$A$2:$B$8,2,TRUE)*AZ$2</f>
        <v>0.1</v>
      </c>
      <c r="BA202" s="29" t="e">
        <f t="shared" si="35"/>
        <v>#DIV/0!</v>
      </c>
      <c r="BB202" s="29" t="e">
        <f>VLOOKUP(BA202,score!$AJ$2:$AK$7,2,TRUE)</f>
        <v>#DIV/0!</v>
      </c>
    </row>
    <row r="203" spans="1:54" x14ac:dyDescent="0.3">
      <c r="A203" s="10"/>
      <c r="B203" s="11"/>
      <c r="C203" s="12"/>
      <c r="D203" s="14"/>
      <c r="E203" s="12"/>
      <c r="F203" s="14"/>
      <c r="G203" s="14"/>
      <c r="H203" s="14"/>
      <c r="I203" s="14"/>
      <c r="J203" s="14"/>
      <c r="K203" s="14"/>
      <c r="L203" s="14"/>
      <c r="M203" s="14"/>
      <c r="N203" s="13"/>
      <c r="O203" s="13"/>
      <c r="P203" s="12"/>
      <c r="Q203" s="12"/>
      <c r="R203" s="12"/>
      <c r="S203" s="12"/>
      <c r="T203" s="12"/>
      <c r="U203" s="12"/>
      <c r="V203" s="12"/>
      <c r="W203" s="17"/>
      <c r="X203" s="17"/>
      <c r="Y203" s="15"/>
      <c r="Z203" s="14"/>
      <c r="AA203" s="43" t="e">
        <f t="shared" si="27"/>
        <v>#DIV/0!</v>
      </c>
      <c r="AB203" s="21" t="e">
        <f t="shared" si="28"/>
        <v>#DIV/0!</v>
      </c>
      <c r="AC203" s="21" t="e">
        <f t="shared" si="29"/>
        <v>#DIV/0!</v>
      </c>
      <c r="AD203" s="21" t="e">
        <f t="shared" si="30"/>
        <v>#DIV/0!</v>
      </c>
      <c r="AE203" s="21" t="e">
        <f t="shared" si="31"/>
        <v>#DIV/0!</v>
      </c>
      <c r="AF203" s="21" t="e">
        <f t="shared" si="34"/>
        <v>#DIV/0!</v>
      </c>
      <c r="AG203" s="20">
        <f>VLOOKUP(S203,'tabla ingresos'!$A$3:$D$15,4,FALSE)</f>
        <v>0</v>
      </c>
      <c r="AH203" s="20">
        <f t="shared" si="32"/>
        <v>0</v>
      </c>
      <c r="AI203" s="20">
        <f t="shared" si="33"/>
        <v>0</v>
      </c>
      <c r="AJ203" s="28" t="e">
        <f>VLOOKUP(AA203,score!$K$2:$L$8,2,TRUE)*AJ$2</f>
        <v>#DIV/0!</v>
      </c>
      <c r="AK203" s="28">
        <f>VLOOKUP(T203,score!$M$2:$N$8,2,FALSE)*AK$2</f>
        <v>0</v>
      </c>
      <c r="AL203" s="28">
        <f>VLOOKUP(Q203,score!$G$2:$H$8,2,TRUE)*AL$2</f>
        <v>0.1</v>
      </c>
      <c r="AM203" s="28" t="e">
        <f>VLOOKUP(AB203,score!$Y$2:$Z$8,2,TRUE)*AM$2</f>
        <v>#DIV/0!</v>
      </c>
      <c r="AN203" s="28" t="e">
        <f>VLOOKUP(AE203,score!$AE$2:$AF$8,2,TRUE)*AN$2</f>
        <v>#DIV/0!</v>
      </c>
      <c r="AO203" s="28">
        <f>VLOOKUP(O203,score!$C$2:$D$8,2,TRUE)*AO$2</f>
        <v>0.1</v>
      </c>
      <c r="AP203" s="28">
        <f>VLOOKUP(R203,score!$I$2:$J$8,2,TRUE)*AP$2</f>
        <v>0.1</v>
      </c>
      <c r="AQ203" s="28" t="e">
        <f>VLOOKUP(P203,score!$E$2:$F$8,2,FALSE)*AQ$2</f>
        <v>#N/A</v>
      </c>
      <c r="AR203" s="28">
        <f>VLOOKUP(U203,score!$O$2:$P$8,2,TRUE)*AR$2</f>
        <v>0</v>
      </c>
      <c r="AS203" s="28">
        <f>VLOOKUP(V203,score!$Q$2:$R$8,2,TRUE)*AS$2</f>
        <v>0</v>
      </c>
      <c r="AT203" s="28" t="e">
        <f>VLOOKUP(W203,score!$S$2:$T$8,2,FALSE)*AT$2</f>
        <v>#N/A</v>
      </c>
      <c r="AU203" s="28" t="e">
        <f>VLOOKUP(X203,score!$U$2:$V$4,2,FALSE)*AU$2</f>
        <v>#N/A</v>
      </c>
      <c r="AV203" s="28" t="e">
        <f>VLOOKUP(AF203,score!$AG$2:$AH$8,2,TRUE)*AV$2</f>
        <v>#DIV/0!</v>
      </c>
      <c r="AW203" s="28" t="e">
        <f>VLOOKUP(Y203,score!$W$2:$X$8,2,FALSE)*AW$2</f>
        <v>#N/A</v>
      </c>
      <c r="AX203" s="28" t="e">
        <f>VLOOKUP(AC203,score!$AA$2:$AB$8,2,TRUE)*AX$2</f>
        <v>#DIV/0!</v>
      </c>
      <c r="AY203" s="28" t="e">
        <f>VLOOKUP(AD203,score!$AC$2:$AD$8,2,TRUE)*AY$2</f>
        <v>#DIV/0!</v>
      </c>
      <c r="AZ203" s="28">
        <f>VLOOKUP(N203,score!$A$2:$B$8,2,TRUE)*AZ$2</f>
        <v>0.1</v>
      </c>
      <c r="BA203" s="29" t="e">
        <f t="shared" si="35"/>
        <v>#DIV/0!</v>
      </c>
      <c r="BB203" s="29" t="e">
        <f>VLOOKUP(BA203,score!$AJ$2:$AK$7,2,TRUE)</f>
        <v>#DIV/0!</v>
      </c>
    </row>
    <row r="204" spans="1:54" x14ac:dyDescent="0.3">
      <c r="A204" s="10"/>
      <c r="B204" s="11"/>
      <c r="C204" s="12"/>
      <c r="D204" s="14"/>
      <c r="E204" s="12"/>
      <c r="F204" s="14"/>
      <c r="G204" s="14"/>
      <c r="H204" s="14"/>
      <c r="I204" s="14"/>
      <c r="J204" s="14"/>
      <c r="K204" s="14"/>
      <c r="L204" s="14"/>
      <c r="M204" s="14"/>
      <c r="N204" s="13"/>
      <c r="O204" s="13"/>
      <c r="P204" s="12"/>
      <c r="Q204" s="12"/>
      <c r="R204" s="12"/>
      <c r="S204" s="12"/>
      <c r="T204" s="12"/>
      <c r="U204" s="12"/>
      <c r="V204" s="12"/>
      <c r="W204" s="17"/>
      <c r="X204" s="17"/>
      <c r="Y204" s="15"/>
      <c r="Z204" s="14"/>
      <c r="AA204" s="43" t="e">
        <f t="shared" si="27"/>
        <v>#DIV/0!</v>
      </c>
      <c r="AB204" s="21" t="e">
        <f t="shared" si="28"/>
        <v>#DIV/0!</v>
      </c>
      <c r="AC204" s="21" t="e">
        <f t="shared" si="29"/>
        <v>#DIV/0!</v>
      </c>
      <c r="AD204" s="21" t="e">
        <f t="shared" si="30"/>
        <v>#DIV/0!</v>
      </c>
      <c r="AE204" s="21" t="e">
        <f t="shared" si="31"/>
        <v>#DIV/0!</v>
      </c>
      <c r="AF204" s="21" t="e">
        <f t="shared" si="34"/>
        <v>#DIV/0!</v>
      </c>
      <c r="AG204" s="20">
        <f>VLOOKUP(S204,'tabla ingresos'!$A$3:$D$15,4,FALSE)</f>
        <v>0</v>
      </c>
      <c r="AH204" s="20">
        <f t="shared" si="32"/>
        <v>0</v>
      </c>
      <c r="AI204" s="20">
        <f t="shared" si="33"/>
        <v>0</v>
      </c>
      <c r="AJ204" s="28" t="e">
        <f>VLOOKUP(AA204,score!$K$2:$L$8,2,TRUE)*AJ$2</f>
        <v>#DIV/0!</v>
      </c>
      <c r="AK204" s="28">
        <f>VLOOKUP(T204,score!$M$2:$N$8,2,FALSE)*AK$2</f>
        <v>0</v>
      </c>
      <c r="AL204" s="28">
        <f>VLOOKUP(Q204,score!$G$2:$H$8,2,TRUE)*AL$2</f>
        <v>0.1</v>
      </c>
      <c r="AM204" s="28" t="e">
        <f>VLOOKUP(AB204,score!$Y$2:$Z$8,2,TRUE)*AM$2</f>
        <v>#DIV/0!</v>
      </c>
      <c r="AN204" s="28" t="e">
        <f>VLOOKUP(AE204,score!$AE$2:$AF$8,2,TRUE)*AN$2</f>
        <v>#DIV/0!</v>
      </c>
      <c r="AO204" s="28">
        <f>VLOOKUP(O204,score!$C$2:$D$8,2,TRUE)*AO$2</f>
        <v>0.1</v>
      </c>
      <c r="AP204" s="28">
        <f>VLOOKUP(R204,score!$I$2:$J$8,2,TRUE)*AP$2</f>
        <v>0.1</v>
      </c>
      <c r="AQ204" s="28" t="e">
        <f>VLOOKUP(P204,score!$E$2:$F$8,2,FALSE)*AQ$2</f>
        <v>#N/A</v>
      </c>
      <c r="AR204" s="28">
        <f>VLOOKUP(U204,score!$O$2:$P$8,2,TRUE)*AR$2</f>
        <v>0</v>
      </c>
      <c r="AS204" s="28">
        <f>VLOOKUP(V204,score!$Q$2:$R$8,2,TRUE)*AS$2</f>
        <v>0</v>
      </c>
      <c r="AT204" s="28" t="e">
        <f>VLOOKUP(W204,score!$S$2:$T$8,2,FALSE)*AT$2</f>
        <v>#N/A</v>
      </c>
      <c r="AU204" s="28" t="e">
        <f>VLOOKUP(X204,score!$U$2:$V$4,2,FALSE)*AU$2</f>
        <v>#N/A</v>
      </c>
      <c r="AV204" s="28" t="e">
        <f>VLOOKUP(AF204,score!$AG$2:$AH$8,2,TRUE)*AV$2</f>
        <v>#DIV/0!</v>
      </c>
      <c r="AW204" s="28" t="e">
        <f>VLOOKUP(Y204,score!$W$2:$X$8,2,FALSE)*AW$2</f>
        <v>#N/A</v>
      </c>
      <c r="AX204" s="28" t="e">
        <f>VLOOKUP(AC204,score!$AA$2:$AB$8,2,TRUE)*AX$2</f>
        <v>#DIV/0!</v>
      </c>
      <c r="AY204" s="28" t="e">
        <f>VLOOKUP(AD204,score!$AC$2:$AD$8,2,TRUE)*AY$2</f>
        <v>#DIV/0!</v>
      </c>
      <c r="AZ204" s="28">
        <f>VLOOKUP(N204,score!$A$2:$B$8,2,TRUE)*AZ$2</f>
        <v>0.1</v>
      </c>
      <c r="BA204" s="29" t="e">
        <f t="shared" si="35"/>
        <v>#DIV/0!</v>
      </c>
      <c r="BB204" s="29" t="e">
        <f>VLOOKUP(BA204,score!$AJ$2:$AK$7,2,TRUE)</f>
        <v>#DIV/0!</v>
      </c>
    </row>
    <row r="205" spans="1:54" x14ac:dyDescent="0.3">
      <c r="A205" s="10"/>
      <c r="B205" s="11"/>
      <c r="C205" s="12"/>
      <c r="D205" s="14"/>
      <c r="E205" s="12"/>
      <c r="F205" s="14"/>
      <c r="G205" s="14"/>
      <c r="H205" s="14"/>
      <c r="I205" s="14"/>
      <c r="J205" s="14"/>
      <c r="K205" s="14"/>
      <c r="L205" s="14"/>
      <c r="M205" s="14"/>
      <c r="N205" s="13"/>
      <c r="O205" s="13"/>
      <c r="P205" s="12"/>
      <c r="Q205" s="12"/>
      <c r="R205" s="12"/>
      <c r="S205" s="12"/>
      <c r="T205" s="12"/>
      <c r="U205" s="12"/>
      <c r="V205" s="12"/>
      <c r="W205" s="17"/>
      <c r="X205" s="17"/>
      <c r="Y205" s="15"/>
      <c r="Z205" s="14"/>
      <c r="AA205" s="43" t="e">
        <f t="shared" si="27"/>
        <v>#DIV/0!</v>
      </c>
      <c r="AB205" s="21" t="e">
        <f t="shared" si="28"/>
        <v>#DIV/0!</v>
      </c>
      <c r="AC205" s="21" t="e">
        <f t="shared" si="29"/>
        <v>#DIV/0!</v>
      </c>
      <c r="AD205" s="21" t="e">
        <f t="shared" si="30"/>
        <v>#DIV/0!</v>
      </c>
      <c r="AE205" s="21" t="e">
        <f t="shared" si="31"/>
        <v>#DIV/0!</v>
      </c>
      <c r="AF205" s="21" t="e">
        <f t="shared" si="34"/>
        <v>#DIV/0!</v>
      </c>
      <c r="AG205" s="20">
        <f>VLOOKUP(S205,'tabla ingresos'!$A$3:$D$15,4,FALSE)</f>
        <v>0</v>
      </c>
      <c r="AH205" s="20">
        <f t="shared" si="32"/>
        <v>0</v>
      </c>
      <c r="AI205" s="20">
        <f t="shared" si="33"/>
        <v>0</v>
      </c>
      <c r="AJ205" s="28" t="e">
        <f>VLOOKUP(AA205,score!$K$2:$L$8,2,TRUE)*AJ$2</f>
        <v>#DIV/0!</v>
      </c>
      <c r="AK205" s="28">
        <f>VLOOKUP(T205,score!$M$2:$N$8,2,FALSE)*AK$2</f>
        <v>0</v>
      </c>
      <c r="AL205" s="28">
        <f>VLOOKUP(Q205,score!$G$2:$H$8,2,TRUE)*AL$2</f>
        <v>0.1</v>
      </c>
      <c r="AM205" s="28" t="e">
        <f>VLOOKUP(AB205,score!$Y$2:$Z$8,2,TRUE)*AM$2</f>
        <v>#DIV/0!</v>
      </c>
      <c r="AN205" s="28" t="e">
        <f>VLOOKUP(AE205,score!$AE$2:$AF$8,2,TRUE)*AN$2</f>
        <v>#DIV/0!</v>
      </c>
      <c r="AO205" s="28">
        <f>VLOOKUP(O205,score!$C$2:$D$8,2,TRUE)*AO$2</f>
        <v>0.1</v>
      </c>
      <c r="AP205" s="28">
        <f>VLOOKUP(R205,score!$I$2:$J$8,2,TRUE)*AP$2</f>
        <v>0.1</v>
      </c>
      <c r="AQ205" s="28" t="e">
        <f>VLOOKUP(P205,score!$E$2:$F$8,2,FALSE)*AQ$2</f>
        <v>#N/A</v>
      </c>
      <c r="AR205" s="28">
        <f>VLOOKUP(U205,score!$O$2:$P$8,2,TRUE)*AR$2</f>
        <v>0</v>
      </c>
      <c r="AS205" s="28">
        <f>VLOOKUP(V205,score!$Q$2:$R$8,2,TRUE)*AS$2</f>
        <v>0</v>
      </c>
      <c r="AT205" s="28" t="e">
        <f>VLOOKUP(W205,score!$S$2:$T$8,2,FALSE)*AT$2</f>
        <v>#N/A</v>
      </c>
      <c r="AU205" s="28" t="e">
        <f>VLOOKUP(X205,score!$U$2:$V$4,2,FALSE)*AU$2</f>
        <v>#N/A</v>
      </c>
      <c r="AV205" s="28" t="e">
        <f>VLOOKUP(AF205,score!$AG$2:$AH$8,2,TRUE)*AV$2</f>
        <v>#DIV/0!</v>
      </c>
      <c r="AW205" s="28" t="e">
        <f>VLOOKUP(Y205,score!$W$2:$X$8,2,FALSE)*AW$2</f>
        <v>#N/A</v>
      </c>
      <c r="AX205" s="28" t="e">
        <f>VLOOKUP(AC205,score!$AA$2:$AB$8,2,TRUE)*AX$2</f>
        <v>#DIV/0!</v>
      </c>
      <c r="AY205" s="28" t="e">
        <f>VLOOKUP(AD205,score!$AC$2:$AD$8,2,TRUE)*AY$2</f>
        <v>#DIV/0!</v>
      </c>
      <c r="AZ205" s="28">
        <f>VLOOKUP(N205,score!$A$2:$B$8,2,TRUE)*AZ$2</f>
        <v>0.1</v>
      </c>
      <c r="BA205" s="29" t="e">
        <f t="shared" si="35"/>
        <v>#DIV/0!</v>
      </c>
      <c r="BB205" s="29" t="e">
        <f>VLOOKUP(BA205,score!$AJ$2:$AK$7,2,TRUE)</f>
        <v>#DIV/0!</v>
      </c>
    </row>
    <row r="206" spans="1:54" x14ac:dyDescent="0.3">
      <c r="A206" s="10"/>
      <c r="B206" s="11"/>
      <c r="C206" s="12"/>
      <c r="D206" s="14"/>
      <c r="E206" s="12"/>
      <c r="F206" s="14"/>
      <c r="G206" s="14"/>
      <c r="H206" s="14"/>
      <c r="I206" s="14"/>
      <c r="J206" s="14"/>
      <c r="K206" s="14"/>
      <c r="L206" s="14"/>
      <c r="M206" s="14"/>
      <c r="N206" s="13"/>
      <c r="O206" s="13"/>
      <c r="P206" s="12"/>
      <c r="Q206" s="12"/>
      <c r="R206" s="12"/>
      <c r="S206" s="12"/>
      <c r="T206" s="12"/>
      <c r="U206" s="12"/>
      <c r="V206" s="12"/>
      <c r="W206" s="17"/>
      <c r="X206" s="17"/>
      <c r="Y206" s="15"/>
      <c r="Z206" s="14"/>
      <c r="AA206" s="43" t="e">
        <f t="shared" si="27"/>
        <v>#DIV/0!</v>
      </c>
      <c r="AB206" s="21" t="e">
        <f t="shared" si="28"/>
        <v>#DIV/0!</v>
      </c>
      <c r="AC206" s="21" t="e">
        <f t="shared" si="29"/>
        <v>#DIV/0!</v>
      </c>
      <c r="AD206" s="21" t="e">
        <f t="shared" si="30"/>
        <v>#DIV/0!</v>
      </c>
      <c r="AE206" s="21" t="e">
        <f t="shared" si="31"/>
        <v>#DIV/0!</v>
      </c>
      <c r="AF206" s="21" t="e">
        <f t="shared" si="34"/>
        <v>#DIV/0!</v>
      </c>
      <c r="AG206" s="20">
        <f>VLOOKUP(S206,'tabla ingresos'!$A$3:$D$15,4,FALSE)</f>
        <v>0</v>
      </c>
      <c r="AH206" s="20">
        <f t="shared" si="32"/>
        <v>0</v>
      </c>
      <c r="AI206" s="20">
        <f t="shared" si="33"/>
        <v>0</v>
      </c>
      <c r="AJ206" s="28" t="e">
        <f>VLOOKUP(AA206,score!$K$2:$L$8,2,TRUE)*AJ$2</f>
        <v>#DIV/0!</v>
      </c>
      <c r="AK206" s="28">
        <f>VLOOKUP(T206,score!$M$2:$N$8,2,FALSE)*AK$2</f>
        <v>0</v>
      </c>
      <c r="AL206" s="28">
        <f>VLOOKUP(Q206,score!$G$2:$H$8,2,TRUE)*AL$2</f>
        <v>0.1</v>
      </c>
      <c r="AM206" s="28" t="e">
        <f>VLOOKUP(AB206,score!$Y$2:$Z$8,2,TRUE)*AM$2</f>
        <v>#DIV/0!</v>
      </c>
      <c r="AN206" s="28" t="e">
        <f>VLOOKUP(AE206,score!$AE$2:$AF$8,2,TRUE)*AN$2</f>
        <v>#DIV/0!</v>
      </c>
      <c r="AO206" s="28">
        <f>VLOOKUP(O206,score!$C$2:$D$8,2,TRUE)*AO$2</f>
        <v>0.1</v>
      </c>
      <c r="AP206" s="28">
        <f>VLOOKUP(R206,score!$I$2:$J$8,2,TRUE)*AP$2</f>
        <v>0.1</v>
      </c>
      <c r="AQ206" s="28" t="e">
        <f>VLOOKUP(P206,score!$E$2:$F$8,2,FALSE)*AQ$2</f>
        <v>#N/A</v>
      </c>
      <c r="AR206" s="28">
        <f>VLOOKUP(U206,score!$O$2:$P$8,2,TRUE)*AR$2</f>
        <v>0</v>
      </c>
      <c r="AS206" s="28">
        <f>VLOOKUP(V206,score!$Q$2:$R$8,2,TRUE)*AS$2</f>
        <v>0</v>
      </c>
      <c r="AT206" s="28" t="e">
        <f>VLOOKUP(W206,score!$S$2:$T$8,2,FALSE)*AT$2</f>
        <v>#N/A</v>
      </c>
      <c r="AU206" s="28" t="e">
        <f>VLOOKUP(X206,score!$U$2:$V$4,2,FALSE)*AU$2</f>
        <v>#N/A</v>
      </c>
      <c r="AV206" s="28" t="e">
        <f>VLOOKUP(AF206,score!$AG$2:$AH$8,2,TRUE)*AV$2</f>
        <v>#DIV/0!</v>
      </c>
      <c r="AW206" s="28" t="e">
        <f>VLOOKUP(Y206,score!$W$2:$X$8,2,FALSE)*AW$2</f>
        <v>#N/A</v>
      </c>
      <c r="AX206" s="28" t="e">
        <f>VLOOKUP(AC206,score!$AA$2:$AB$8,2,TRUE)*AX$2</f>
        <v>#DIV/0!</v>
      </c>
      <c r="AY206" s="28" t="e">
        <f>VLOOKUP(AD206,score!$AC$2:$AD$8,2,TRUE)*AY$2</f>
        <v>#DIV/0!</v>
      </c>
      <c r="AZ206" s="28">
        <f>VLOOKUP(N206,score!$A$2:$B$8,2,TRUE)*AZ$2</f>
        <v>0.1</v>
      </c>
      <c r="BA206" s="29" t="e">
        <f t="shared" si="35"/>
        <v>#DIV/0!</v>
      </c>
      <c r="BB206" s="29" t="e">
        <f>VLOOKUP(BA206,score!$AJ$2:$AK$7,2,TRUE)</f>
        <v>#DIV/0!</v>
      </c>
    </row>
    <row r="207" spans="1:54" x14ac:dyDescent="0.3">
      <c r="A207" s="10"/>
      <c r="B207" s="11"/>
      <c r="C207" s="12"/>
      <c r="D207" s="14"/>
      <c r="E207" s="12"/>
      <c r="F207" s="14"/>
      <c r="G207" s="14"/>
      <c r="H207" s="14"/>
      <c r="I207" s="14"/>
      <c r="J207" s="14"/>
      <c r="K207" s="14"/>
      <c r="L207" s="14"/>
      <c r="M207" s="14"/>
      <c r="N207" s="13"/>
      <c r="O207" s="13"/>
      <c r="P207" s="12"/>
      <c r="Q207" s="12"/>
      <c r="R207" s="12"/>
      <c r="S207" s="12"/>
      <c r="T207" s="12"/>
      <c r="U207" s="12"/>
      <c r="V207" s="12"/>
      <c r="W207" s="17"/>
      <c r="X207" s="17"/>
      <c r="Y207" s="15"/>
      <c r="Z207" s="14"/>
      <c r="AA207" s="43" t="e">
        <f t="shared" si="27"/>
        <v>#DIV/0!</v>
      </c>
      <c r="AB207" s="21" t="e">
        <f t="shared" si="28"/>
        <v>#DIV/0!</v>
      </c>
      <c r="AC207" s="21" t="e">
        <f t="shared" si="29"/>
        <v>#DIV/0!</v>
      </c>
      <c r="AD207" s="21" t="e">
        <f t="shared" si="30"/>
        <v>#DIV/0!</v>
      </c>
      <c r="AE207" s="21" t="e">
        <f t="shared" si="31"/>
        <v>#DIV/0!</v>
      </c>
      <c r="AF207" s="21" t="e">
        <f t="shared" si="34"/>
        <v>#DIV/0!</v>
      </c>
      <c r="AG207" s="20">
        <f>VLOOKUP(S207,'tabla ingresos'!$A$3:$D$15,4,FALSE)</f>
        <v>0</v>
      </c>
      <c r="AH207" s="20">
        <f t="shared" si="32"/>
        <v>0</v>
      </c>
      <c r="AI207" s="20">
        <f t="shared" si="33"/>
        <v>0</v>
      </c>
      <c r="AJ207" s="28" t="e">
        <f>VLOOKUP(AA207,score!$K$2:$L$8,2,TRUE)*AJ$2</f>
        <v>#DIV/0!</v>
      </c>
      <c r="AK207" s="28">
        <f>VLOOKUP(T207,score!$M$2:$N$8,2,FALSE)*AK$2</f>
        <v>0</v>
      </c>
      <c r="AL207" s="28">
        <f>VLOOKUP(Q207,score!$G$2:$H$8,2,TRUE)*AL$2</f>
        <v>0.1</v>
      </c>
      <c r="AM207" s="28" t="e">
        <f>VLOOKUP(AB207,score!$Y$2:$Z$8,2,TRUE)*AM$2</f>
        <v>#DIV/0!</v>
      </c>
      <c r="AN207" s="28" t="e">
        <f>VLOOKUP(AE207,score!$AE$2:$AF$8,2,TRUE)*AN$2</f>
        <v>#DIV/0!</v>
      </c>
      <c r="AO207" s="28">
        <f>VLOOKUP(O207,score!$C$2:$D$8,2,TRUE)*AO$2</f>
        <v>0.1</v>
      </c>
      <c r="AP207" s="28">
        <f>VLOOKUP(R207,score!$I$2:$J$8,2,TRUE)*AP$2</f>
        <v>0.1</v>
      </c>
      <c r="AQ207" s="28" t="e">
        <f>VLOOKUP(P207,score!$E$2:$F$8,2,FALSE)*AQ$2</f>
        <v>#N/A</v>
      </c>
      <c r="AR207" s="28">
        <f>VLOOKUP(U207,score!$O$2:$P$8,2,TRUE)*AR$2</f>
        <v>0</v>
      </c>
      <c r="AS207" s="28">
        <f>VLOOKUP(V207,score!$Q$2:$R$8,2,TRUE)*AS$2</f>
        <v>0</v>
      </c>
      <c r="AT207" s="28" t="e">
        <f>VLOOKUP(W207,score!$S$2:$T$8,2,FALSE)*AT$2</f>
        <v>#N/A</v>
      </c>
      <c r="AU207" s="28" t="e">
        <f>VLOOKUP(X207,score!$U$2:$V$4,2,FALSE)*AU$2</f>
        <v>#N/A</v>
      </c>
      <c r="AV207" s="28" t="e">
        <f>VLOOKUP(AF207,score!$AG$2:$AH$8,2,TRUE)*AV$2</f>
        <v>#DIV/0!</v>
      </c>
      <c r="AW207" s="28" t="e">
        <f>VLOOKUP(Y207,score!$W$2:$X$8,2,FALSE)*AW$2</f>
        <v>#N/A</v>
      </c>
      <c r="AX207" s="28" t="e">
        <f>VLOOKUP(AC207,score!$AA$2:$AB$8,2,TRUE)*AX$2</f>
        <v>#DIV/0!</v>
      </c>
      <c r="AY207" s="28" t="e">
        <f>VLOOKUP(AD207,score!$AC$2:$AD$8,2,TRUE)*AY$2</f>
        <v>#DIV/0!</v>
      </c>
      <c r="AZ207" s="28">
        <f>VLOOKUP(N207,score!$A$2:$B$8,2,TRUE)*AZ$2</f>
        <v>0.1</v>
      </c>
      <c r="BA207" s="29" t="e">
        <f t="shared" si="35"/>
        <v>#DIV/0!</v>
      </c>
      <c r="BB207" s="29" t="e">
        <f>VLOOKUP(BA207,score!$AJ$2:$AK$7,2,TRUE)</f>
        <v>#DIV/0!</v>
      </c>
    </row>
    <row r="208" spans="1:54" x14ac:dyDescent="0.3">
      <c r="A208" s="10"/>
      <c r="B208" s="11"/>
      <c r="C208" s="12"/>
      <c r="D208" s="14"/>
      <c r="E208" s="12"/>
      <c r="F208" s="14"/>
      <c r="G208" s="14"/>
      <c r="H208" s="14"/>
      <c r="I208" s="14"/>
      <c r="J208" s="14"/>
      <c r="K208" s="14"/>
      <c r="L208" s="14"/>
      <c r="M208" s="14"/>
      <c r="N208" s="13"/>
      <c r="O208" s="13"/>
      <c r="P208" s="12"/>
      <c r="Q208" s="12"/>
      <c r="R208" s="12"/>
      <c r="S208" s="12"/>
      <c r="T208" s="12"/>
      <c r="U208" s="12"/>
      <c r="V208" s="12"/>
      <c r="W208" s="17"/>
      <c r="X208" s="17"/>
      <c r="Y208" s="15"/>
      <c r="Z208" s="14"/>
      <c r="AA208" s="43" t="e">
        <f t="shared" si="27"/>
        <v>#DIV/0!</v>
      </c>
      <c r="AB208" s="21" t="e">
        <f t="shared" si="28"/>
        <v>#DIV/0!</v>
      </c>
      <c r="AC208" s="21" t="e">
        <f t="shared" si="29"/>
        <v>#DIV/0!</v>
      </c>
      <c r="AD208" s="21" t="e">
        <f t="shared" si="30"/>
        <v>#DIV/0!</v>
      </c>
      <c r="AE208" s="21" t="e">
        <f t="shared" si="31"/>
        <v>#DIV/0!</v>
      </c>
      <c r="AF208" s="21" t="e">
        <f t="shared" si="34"/>
        <v>#DIV/0!</v>
      </c>
      <c r="AG208" s="20">
        <f>VLOOKUP(S208,'tabla ingresos'!$A$3:$D$15,4,FALSE)</f>
        <v>0</v>
      </c>
      <c r="AH208" s="20">
        <f t="shared" si="32"/>
        <v>0</v>
      </c>
      <c r="AI208" s="20">
        <f t="shared" si="33"/>
        <v>0</v>
      </c>
      <c r="AJ208" s="28" t="e">
        <f>VLOOKUP(AA208,score!$K$2:$L$8,2,TRUE)*AJ$2</f>
        <v>#DIV/0!</v>
      </c>
      <c r="AK208" s="28">
        <f>VLOOKUP(T208,score!$M$2:$N$8,2,FALSE)*AK$2</f>
        <v>0</v>
      </c>
      <c r="AL208" s="28">
        <f>VLOOKUP(Q208,score!$G$2:$H$8,2,TRUE)*AL$2</f>
        <v>0.1</v>
      </c>
      <c r="AM208" s="28" t="e">
        <f>VLOOKUP(AB208,score!$Y$2:$Z$8,2,TRUE)*AM$2</f>
        <v>#DIV/0!</v>
      </c>
      <c r="AN208" s="28" t="e">
        <f>VLOOKUP(AE208,score!$AE$2:$AF$8,2,TRUE)*AN$2</f>
        <v>#DIV/0!</v>
      </c>
      <c r="AO208" s="28">
        <f>VLOOKUP(O208,score!$C$2:$D$8,2,TRUE)*AO$2</f>
        <v>0.1</v>
      </c>
      <c r="AP208" s="28">
        <f>VLOOKUP(R208,score!$I$2:$J$8,2,TRUE)*AP$2</f>
        <v>0.1</v>
      </c>
      <c r="AQ208" s="28" t="e">
        <f>VLOOKUP(P208,score!$E$2:$F$8,2,FALSE)*AQ$2</f>
        <v>#N/A</v>
      </c>
      <c r="AR208" s="28">
        <f>VLOOKUP(U208,score!$O$2:$P$8,2,TRUE)*AR$2</f>
        <v>0</v>
      </c>
      <c r="AS208" s="28">
        <f>VLOOKUP(V208,score!$Q$2:$R$8,2,TRUE)*AS$2</f>
        <v>0</v>
      </c>
      <c r="AT208" s="28" t="e">
        <f>VLOOKUP(W208,score!$S$2:$T$8,2,FALSE)*AT$2</f>
        <v>#N/A</v>
      </c>
      <c r="AU208" s="28" t="e">
        <f>VLOOKUP(X208,score!$U$2:$V$4,2,FALSE)*AU$2</f>
        <v>#N/A</v>
      </c>
      <c r="AV208" s="28" t="e">
        <f>VLOOKUP(AF208,score!$AG$2:$AH$8,2,TRUE)*AV$2</f>
        <v>#DIV/0!</v>
      </c>
      <c r="AW208" s="28" t="e">
        <f>VLOOKUP(Y208,score!$W$2:$X$8,2,FALSE)*AW$2</f>
        <v>#N/A</v>
      </c>
      <c r="AX208" s="28" t="e">
        <f>VLOOKUP(AC208,score!$AA$2:$AB$8,2,TRUE)*AX$2</f>
        <v>#DIV/0!</v>
      </c>
      <c r="AY208" s="28" t="e">
        <f>VLOOKUP(AD208,score!$AC$2:$AD$8,2,TRUE)*AY$2</f>
        <v>#DIV/0!</v>
      </c>
      <c r="AZ208" s="28">
        <f>VLOOKUP(N208,score!$A$2:$B$8,2,TRUE)*AZ$2</f>
        <v>0.1</v>
      </c>
      <c r="BA208" s="29" t="e">
        <f t="shared" si="35"/>
        <v>#DIV/0!</v>
      </c>
      <c r="BB208" s="29" t="e">
        <f>VLOOKUP(BA208,score!$AJ$2:$AK$7,2,TRUE)</f>
        <v>#DIV/0!</v>
      </c>
    </row>
    <row r="209" spans="1:54" x14ac:dyDescent="0.3">
      <c r="A209" s="10"/>
      <c r="B209" s="11"/>
      <c r="C209" s="12"/>
      <c r="D209" s="14"/>
      <c r="E209" s="12"/>
      <c r="F209" s="14"/>
      <c r="G209" s="14"/>
      <c r="H209" s="14"/>
      <c r="I209" s="14"/>
      <c r="J209" s="14"/>
      <c r="K209" s="14"/>
      <c r="L209" s="14"/>
      <c r="M209" s="14"/>
      <c r="N209" s="13"/>
      <c r="O209" s="13"/>
      <c r="P209" s="12"/>
      <c r="Q209" s="12"/>
      <c r="R209" s="12"/>
      <c r="S209" s="12"/>
      <c r="T209" s="12"/>
      <c r="U209" s="12"/>
      <c r="V209" s="12"/>
      <c r="W209" s="17"/>
      <c r="X209" s="17"/>
      <c r="Y209" s="15"/>
      <c r="Z209" s="14"/>
      <c r="AA209" s="43" t="e">
        <f t="shared" si="27"/>
        <v>#DIV/0!</v>
      </c>
      <c r="AB209" s="21" t="e">
        <f t="shared" si="28"/>
        <v>#DIV/0!</v>
      </c>
      <c r="AC209" s="21" t="e">
        <f t="shared" si="29"/>
        <v>#DIV/0!</v>
      </c>
      <c r="AD209" s="21" t="e">
        <f t="shared" si="30"/>
        <v>#DIV/0!</v>
      </c>
      <c r="AE209" s="21" t="e">
        <f t="shared" si="31"/>
        <v>#DIV/0!</v>
      </c>
      <c r="AF209" s="21" t="e">
        <f t="shared" si="34"/>
        <v>#DIV/0!</v>
      </c>
      <c r="AG209" s="20">
        <f>VLOOKUP(S209,'tabla ingresos'!$A$3:$D$15,4,FALSE)</f>
        <v>0</v>
      </c>
      <c r="AH209" s="20">
        <f t="shared" si="32"/>
        <v>0</v>
      </c>
      <c r="AI209" s="20">
        <f t="shared" si="33"/>
        <v>0</v>
      </c>
      <c r="AJ209" s="28" t="e">
        <f>VLOOKUP(AA209,score!$K$2:$L$8,2,TRUE)*AJ$2</f>
        <v>#DIV/0!</v>
      </c>
      <c r="AK209" s="28">
        <f>VLOOKUP(T209,score!$M$2:$N$8,2,FALSE)*AK$2</f>
        <v>0</v>
      </c>
      <c r="AL209" s="28">
        <f>VLOOKUP(Q209,score!$G$2:$H$8,2,TRUE)*AL$2</f>
        <v>0.1</v>
      </c>
      <c r="AM209" s="28" t="e">
        <f>VLOOKUP(AB209,score!$Y$2:$Z$8,2,TRUE)*AM$2</f>
        <v>#DIV/0!</v>
      </c>
      <c r="AN209" s="28" t="e">
        <f>VLOOKUP(AE209,score!$AE$2:$AF$8,2,TRUE)*AN$2</f>
        <v>#DIV/0!</v>
      </c>
      <c r="AO209" s="28">
        <f>VLOOKUP(O209,score!$C$2:$D$8,2,TRUE)*AO$2</f>
        <v>0.1</v>
      </c>
      <c r="AP209" s="28">
        <f>VLOOKUP(R209,score!$I$2:$J$8,2,TRUE)*AP$2</f>
        <v>0.1</v>
      </c>
      <c r="AQ209" s="28" t="e">
        <f>VLOOKUP(P209,score!$E$2:$F$8,2,FALSE)*AQ$2</f>
        <v>#N/A</v>
      </c>
      <c r="AR209" s="28">
        <f>VLOOKUP(U209,score!$O$2:$P$8,2,TRUE)*AR$2</f>
        <v>0</v>
      </c>
      <c r="AS209" s="28">
        <f>VLOOKUP(V209,score!$Q$2:$R$8,2,TRUE)*AS$2</f>
        <v>0</v>
      </c>
      <c r="AT209" s="28" t="e">
        <f>VLOOKUP(W209,score!$S$2:$T$8,2,FALSE)*AT$2</f>
        <v>#N/A</v>
      </c>
      <c r="AU209" s="28" t="e">
        <f>VLOOKUP(X209,score!$U$2:$V$4,2,FALSE)*AU$2</f>
        <v>#N/A</v>
      </c>
      <c r="AV209" s="28" t="e">
        <f>VLOOKUP(AF209,score!$AG$2:$AH$8,2,TRUE)*AV$2</f>
        <v>#DIV/0!</v>
      </c>
      <c r="AW209" s="28" t="e">
        <f>VLOOKUP(Y209,score!$W$2:$X$8,2,FALSE)*AW$2</f>
        <v>#N/A</v>
      </c>
      <c r="AX209" s="28" t="e">
        <f>VLOOKUP(AC209,score!$AA$2:$AB$8,2,TRUE)*AX$2</f>
        <v>#DIV/0!</v>
      </c>
      <c r="AY209" s="28" t="e">
        <f>VLOOKUP(AD209,score!$AC$2:$AD$8,2,TRUE)*AY$2</f>
        <v>#DIV/0!</v>
      </c>
      <c r="AZ209" s="28">
        <f>VLOOKUP(N209,score!$A$2:$B$8,2,TRUE)*AZ$2</f>
        <v>0.1</v>
      </c>
      <c r="BA209" s="29" t="e">
        <f t="shared" si="35"/>
        <v>#DIV/0!</v>
      </c>
      <c r="BB209" s="29" t="e">
        <f>VLOOKUP(BA209,score!$AJ$2:$AK$7,2,TRUE)</f>
        <v>#DIV/0!</v>
      </c>
    </row>
    <row r="210" spans="1:54" x14ac:dyDescent="0.3">
      <c r="A210" s="10"/>
      <c r="B210" s="11"/>
      <c r="C210" s="12"/>
      <c r="D210" s="14"/>
      <c r="E210" s="12"/>
      <c r="F210" s="14"/>
      <c r="G210" s="14"/>
      <c r="H210" s="14"/>
      <c r="I210" s="14"/>
      <c r="J210" s="14"/>
      <c r="K210" s="14"/>
      <c r="L210" s="14"/>
      <c r="M210" s="14"/>
      <c r="N210" s="13"/>
      <c r="O210" s="13"/>
      <c r="P210" s="12"/>
      <c r="Q210" s="12"/>
      <c r="R210" s="12"/>
      <c r="S210" s="12"/>
      <c r="T210" s="12"/>
      <c r="U210" s="12"/>
      <c r="V210" s="12"/>
      <c r="W210" s="17"/>
      <c r="X210" s="17"/>
      <c r="Y210" s="15"/>
      <c r="Z210" s="14"/>
      <c r="AA210" s="43" t="e">
        <f t="shared" si="27"/>
        <v>#DIV/0!</v>
      </c>
      <c r="AB210" s="21" t="e">
        <f t="shared" si="28"/>
        <v>#DIV/0!</v>
      </c>
      <c r="AC210" s="21" t="e">
        <f t="shared" si="29"/>
        <v>#DIV/0!</v>
      </c>
      <c r="AD210" s="21" t="e">
        <f t="shared" si="30"/>
        <v>#DIV/0!</v>
      </c>
      <c r="AE210" s="21" t="e">
        <f t="shared" si="31"/>
        <v>#DIV/0!</v>
      </c>
      <c r="AF210" s="21" t="e">
        <f t="shared" si="34"/>
        <v>#DIV/0!</v>
      </c>
      <c r="AG210" s="20">
        <f>VLOOKUP(S210,'tabla ingresos'!$A$3:$D$15,4,FALSE)</f>
        <v>0</v>
      </c>
      <c r="AH210" s="20">
        <f t="shared" si="32"/>
        <v>0</v>
      </c>
      <c r="AI210" s="20">
        <f t="shared" si="33"/>
        <v>0</v>
      </c>
      <c r="AJ210" s="28" t="e">
        <f>VLOOKUP(AA210,score!$K$2:$L$8,2,TRUE)*AJ$2</f>
        <v>#DIV/0!</v>
      </c>
      <c r="AK210" s="28">
        <f>VLOOKUP(T210,score!$M$2:$N$8,2,FALSE)*AK$2</f>
        <v>0</v>
      </c>
      <c r="AL210" s="28">
        <f>VLOOKUP(Q210,score!$G$2:$H$8,2,TRUE)*AL$2</f>
        <v>0.1</v>
      </c>
      <c r="AM210" s="28" t="e">
        <f>VLOOKUP(AB210,score!$Y$2:$Z$8,2,TRUE)*AM$2</f>
        <v>#DIV/0!</v>
      </c>
      <c r="AN210" s="28" t="e">
        <f>VLOOKUP(AE210,score!$AE$2:$AF$8,2,TRUE)*AN$2</f>
        <v>#DIV/0!</v>
      </c>
      <c r="AO210" s="28">
        <f>VLOOKUP(O210,score!$C$2:$D$8,2,TRUE)*AO$2</f>
        <v>0.1</v>
      </c>
      <c r="AP210" s="28">
        <f>VLOOKUP(R210,score!$I$2:$J$8,2,TRUE)*AP$2</f>
        <v>0.1</v>
      </c>
      <c r="AQ210" s="28" t="e">
        <f>VLOOKUP(P210,score!$E$2:$F$8,2,FALSE)*AQ$2</f>
        <v>#N/A</v>
      </c>
      <c r="AR210" s="28">
        <f>VLOOKUP(U210,score!$O$2:$P$8,2,TRUE)*AR$2</f>
        <v>0</v>
      </c>
      <c r="AS210" s="28">
        <f>VLOOKUP(V210,score!$Q$2:$R$8,2,TRUE)*AS$2</f>
        <v>0</v>
      </c>
      <c r="AT210" s="28" t="e">
        <f>VLOOKUP(W210,score!$S$2:$T$8,2,FALSE)*AT$2</f>
        <v>#N/A</v>
      </c>
      <c r="AU210" s="28" t="e">
        <f>VLOOKUP(X210,score!$U$2:$V$4,2,FALSE)*AU$2</f>
        <v>#N/A</v>
      </c>
      <c r="AV210" s="28" t="e">
        <f>VLOOKUP(AF210,score!$AG$2:$AH$8,2,TRUE)*AV$2</f>
        <v>#DIV/0!</v>
      </c>
      <c r="AW210" s="28" t="e">
        <f>VLOOKUP(Y210,score!$W$2:$X$8,2,FALSE)*AW$2</f>
        <v>#N/A</v>
      </c>
      <c r="AX210" s="28" t="e">
        <f>VLOOKUP(AC210,score!$AA$2:$AB$8,2,TRUE)*AX$2</f>
        <v>#DIV/0!</v>
      </c>
      <c r="AY210" s="28" t="e">
        <f>VLOOKUP(AD210,score!$AC$2:$AD$8,2,TRUE)*AY$2</f>
        <v>#DIV/0!</v>
      </c>
      <c r="AZ210" s="28">
        <f>VLOOKUP(N210,score!$A$2:$B$8,2,TRUE)*AZ$2</f>
        <v>0.1</v>
      </c>
      <c r="BA210" s="29" t="e">
        <f t="shared" si="35"/>
        <v>#DIV/0!</v>
      </c>
      <c r="BB210" s="29" t="e">
        <f>VLOOKUP(BA210,score!$AJ$2:$AK$7,2,TRUE)</f>
        <v>#DIV/0!</v>
      </c>
    </row>
    <row r="211" spans="1:54" x14ac:dyDescent="0.3">
      <c r="A211" s="10"/>
      <c r="B211" s="11"/>
      <c r="C211" s="12"/>
      <c r="D211" s="14"/>
      <c r="E211" s="12"/>
      <c r="F211" s="14"/>
      <c r="G211" s="14"/>
      <c r="H211" s="14"/>
      <c r="I211" s="14"/>
      <c r="J211" s="14"/>
      <c r="K211" s="14"/>
      <c r="L211" s="14"/>
      <c r="M211" s="14"/>
      <c r="N211" s="13"/>
      <c r="O211" s="13"/>
      <c r="P211" s="12"/>
      <c r="Q211" s="12"/>
      <c r="R211" s="12"/>
      <c r="S211" s="12"/>
      <c r="T211" s="12"/>
      <c r="U211" s="12"/>
      <c r="V211" s="12"/>
      <c r="W211" s="17"/>
      <c r="X211" s="17"/>
      <c r="Y211" s="15"/>
      <c r="Z211" s="14"/>
      <c r="AA211" s="43" t="e">
        <f t="shared" si="27"/>
        <v>#DIV/0!</v>
      </c>
      <c r="AB211" s="21" t="e">
        <f t="shared" si="28"/>
        <v>#DIV/0!</v>
      </c>
      <c r="AC211" s="21" t="e">
        <f t="shared" si="29"/>
        <v>#DIV/0!</v>
      </c>
      <c r="AD211" s="21" t="e">
        <f t="shared" si="30"/>
        <v>#DIV/0!</v>
      </c>
      <c r="AE211" s="21" t="e">
        <f t="shared" si="31"/>
        <v>#DIV/0!</v>
      </c>
      <c r="AF211" s="21" t="e">
        <f t="shared" si="34"/>
        <v>#DIV/0!</v>
      </c>
      <c r="AG211" s="20">
        <f>VLOOKUP(S211,'tabla ingresos'!$A$3:$D$15,4,FALSE)</f>
        <v>0</v>
      </c>
      <c r="AH211" s="20">
        <f t="shared" si="32"/>
        <v>0</v>
      </c>
      <c r="AI211" s="20">
        <f t="shared" si="33"/>
        <v>0</v>
      </c>
      <c r="AJ211" s="28" t="e">
        <f>VLOOKUP(AA211,score!$K$2:$L$8,2,TRUE)*AJ$2</f>
        <v>#DIV/0!</v>
      </c>
      <c r="AK211" s="28">
        <f>VLOOKUP(T211,score!$M$2:$N$8,2,FALSE)*AK$2</f>
        <v>0</v>
      </c>
      <c r="AL211" s="28">
        <f>VLOOKUP(Q211,score!$G$2:$H$8,2,TRUE)*AL$2</f>
        <v>0.1</v>
      </c>
      <c r="AM211" s="28" t="e">
        <f>VLOOKUP(AB211,score!$Y$2:$Z$8,2,TRUE)*AM$2</f>
        <v>#DIV/0!</v>
      </c>
      <c r="AN211" s="28" t="e">
        <f>VLOOKUP(AE211,score!$AE$2:$AF$8,2,TRUE)*AN$2</f>
        <v>#DIV/0!</v>
      </c>
      <c r="AO211" s="28">
        <f>VLOOKUP(O211,score!$C$2:$D$8,2,TRUE)*AO$2</f>
        <v>0.1</v>
      </c>
      <c r="AP211" s="28">
        <f>VLOOKUP(R211,score!$I$2:$J$8,2,TRUE)*AP$2</f>
        <v>0.1</v>
      </c>
      <c r="AQ211" s="28" t="e">
        <f>VLOOKUP(P211,score!$E$2:$F$8,2,FALSE)*AQ$2</f>
        <v>#N/A</v>
      </c>
      <c r="AR211" s="28">
        <f>VLOOKUP(U211,score!$O$2:$P$8,2,TRUE)*AR$2</f>
        <v>0</v>
      </c>
      <c r="AS211" s="28">
        <f>VLOOKUP(V211,score!$Q$2:$R$8,2,TRUE)*AS$2</f>
        <v>0</v>
      </c>
      <c r="AT211" s="28" t="e">
        <f>VLOOKUP(W211,score!$S$2:$T$8,2,FALSE)*AT$2</f>
        <v>#N/A</v>
      </c>
      <c r="AU211" s="28" t="e">
        <f>VLOOKUP(X211,score!$U$2:$V$4,2,FALSE)*AU$2</f>
        <v>#N/A</v>
      </c>
      <c r="AV211" s="28" t="e">
        <f>VLOOKUP(AF211,score!$AG$2:$AH$8,2,TRUE)*AV$2</f>
        <v>#DIV/0!</v>
      </c>
      <c r="AW211" s="28" t="e">
        <f>VLOOKUP(Y211,score!$W$2:$X$8,2,FALSE)*AW$2</f>
        <v>#N/A</v>
      </c>
      <c r="AX211" s="28" t="e">
        <f>VLOOKUP(AC211,score!$AA$2:$AB$8,2,TRUE)*AX$2</f>
        <v>#DIV/0!</v>
      </c>
      <c r="AY211" s="28" t="e">
        <f>VLOOKUP(AD211,score!$AC$2:$AD$8,2,TRUE)*AY$2</f>
        <v>#DIV/0!</v>
      </c>
      <c r="AZ211" s="28">
        <f>VLOOKUP(N211,score!$A$2:$B$8,2,TRUE)*AZ$2</f>
        <v>0.1</v>
      </c>
      <c r="BA211" s="29" t="e">
        <f t="shared" si="35"/>
        <v>#DIV/0!</v>
      </c>
      <c r="BB211" s="29" t="e">
        <f>VLOOKUP(BA211,score!$AJ$2:$AK$7,2,TRUE)</f>
        <v>#DIV/0!</v>
      </c>
    </row>
    <row r="212" spans="1:54" x14ac:dyDescent="0.3">
      <c r="A212" s="10"/>
      <c r="B212" s="11"/>
      <c r="C212" s="12"/>
      <c r="D212" s="14"/>
      <c r="E212" s="12"/>
      <c r="F212" s="14"/>
      <c r="G212" s="14"/>
      <c r="H212" s="14"/>
      <c r="I212" s="14"/>
      <c r="J212" s="14"/>
      <c r="K212" s="14"/>
      <c r="L212" s="14"/>
      <c r="M212" s="14"/>
      <c r="N212" s="13"/>
      <c r="O212" s="13"/>
      <c r="P212" s="12"/>
      <c r="Q212" s="12"/>
      <c r="R212" s="12"/>
      <c r="S212" s="12"/>
      <c r="T212" s="12"/>
      <c r="U212" s="12"/>
      <c r="V212" s="12"/>
      <c r="W212" s="17"/>
      <c r="X212" s="17"/>
      <c r="Y212" s="15"/>
      <c r="Z212" s="14"/>
      <c r="AA212" s="43" t="e">
        <f t="shared" si="27"/>
        <v>#DIV/0!</v>
      </c>
      <c r="AB212" s="21" t="e">
        <f t="shared" si="28"/>
        <v>#DIV/0!</v>
      </c>
      <c r="AC212" s="21" t="e">
        <f t="shared" si="29"/>
        <v>#DIV/0!</v>
      </c>
      <c r="AD212" s="21" t="e">
        <f t="shared" si="30"/>
        <v>#DIV/0!</v>
      </c>
      <c r="AE212" s="21" t="e">
        <f t="shared" si="31"/>
        <v>#DIV/0!</v>
      </c>
      <c r="AF212" s="21" t="e">
        <f t="shared" si="34"/>
        <v>#DIV/0!</v>
      </c>
      <c r="AG212" s="20">
        <f>VLOOKUP(S212,'tabla ingresos'!$A$3:$D$15,4,FALSE)</f>
        <v>0</v>
      </c>
      <c r="AH212" s="20">
        <f t="shared" si="32"/>
        <v>0</v>
      </c>
      <c r="AI212" s="20">
        <f t="shared" si="33"/>
        <v>0</v>
      </c>
      <c r="AJ212" s="28" t="e">
        <f>VLOOKUP(AA212,score!$K$2:$L$8,2,TRUE)*AJ$2</f>
        <v>#DIV/0!</v>
      </c>
      <c r="AK212" s="28">
        <f>VLOOKUP(T212,score!$M$2:$N$8,2,FALSE)*AK$2</f>
        <v>0</v>
      </c>
      <c r="AL212" s="28">
        <f>VLOOKUP(Q212,score!$G$2:$H$8,2,TRUE)*AL$2</f>
        <v>0.1</v>
      </c>
      <c r="AM212" s="28" t="e">
        <f>VLOOKUP(AB212,score!$Y$2:$Z$8,2,TRUE)*AM$2</f>
        <v>#DIV/0!</v>
      </c>
      <c r="AN212" s="28" t="e">
        <f>VLOOKUP(AE212,score!$AE$2:$AF$8,2,TRUE)*AN$2</f>
        <v>#DIV/0!</v>
      </c>
      <c r="AO212" s="28">
        <f>VLOOKUP(O212,score!$C$2:$D$8,2,TRUE)*AO$2</f>
        <v>0.1</v>
      </c>
      <c r="AP212" s="28">
        <f>VLOOKUP(R212,score!$I$2:$J$8,2,TRUE)*AP$2</f>
        <v>0.1</v>
      </c>
      <c r="AQ212" s="28" t="e">
        <f>VLOOKUP(P212,score!$E$2:$F$8,2,FALSE)*AQ$2</f>
        <v>#N/A</v>
      </c>
      <c r="AR212" s="28">
        <f>VLOOKUP(U212,score!$O$2:$P$8,2,TRUE)*AR$2</f>
        <v>0</v>
      </c>
      <c r="AS212" s="28">
        <f>VLOOKUP(V212,score!$Q$2:$R$8,2,TRUE)*AS$2</f>
        <v>0</v>
      </c>
      <c r="AT212" s="28" t="e">
        <f>VLOOKUP(W212,score!$S$2:$T$8,2,FALSE)*AT$2</f>
        <v>#N/A</v>
      </c>
      <c r="AU212" s="28" t="e">
        <f>VLOOKUP(X212,score!$U$2:$V$4,2,FALSE)*AU$2</f>
        <v>#N/A</v>
      </c>
      <c r="AV212" s="28" t="e">
        <f>VLOOKUP(AF212,score!$AG$2:$AH$8,2,TRUE)*AV$2</f>
        <v>#DIV/0!</v>
      </c>
      <c r="AW212" s="28" t="e">
        <f>VLOOKUP(Y212,score!$W$2:$X$8,2,FALSE)*AW$2</f>
        <v>#N/A</v>
      </c>
      <c r="AX212" s="28" t="e">
        <f>VLOOKUP(AC212,score!$AA$2:$AB$8,2,TRUE)*AX$2</f>
        <v>#DIV/0!</v>
      </c>
      <c r="AY212" s="28" t="e">
        <f>VLOOKUP(AD212,score!$AC$2:$AD$8,2,TRUE)*AY$2</f>
        <v>#DIV/0!</v>
      </c>
      <c r="AZ212" s="28">
        <f>VLOOKUP(N212,score!$A$2:$B$8,2,TRUE)*AZ$2</f>
        <v>0.1</v>
      </c>
      <c r="BA212" s="29" t="e">
        <f t="shared" si="35"/>
        <v>#DIV/0!</v>
      </c>
      <c r="BB212" s="29" t="e">
        <f>VLOOKUP(BA212,score!$AJ$2:$AK$7,2,TRUE)</f>
        <v>#DIV/0!</v>
      </c>
    </row>
    <row r="213" spans="1:54" x14ac:dyDescent="0.3">
      <c r="A213" s="10"/>
      <c r="B213" s="11"/>
      <c r="C213" s="12"/>
      <c r="D213" s="14"/>
      <c r="E213" s="12"/>
      <c r="F213" s="14"/>
      <c r="G213" s="14"/>
      <c r="H213" s="14"/>
      <c r="I213" s="14"/>
      <c r="J213" s="14"/>
      <c r="K213" s="14"/>
      <c r="L213" s="14"/>
      <c r="M213" s="14"/>
      <c r="N213" s="13"/>
      <c r="O213" s="13"/>
      <c r="P213" s="12"/>
      <c r="Q213" s="12"/>
      <c r="R213" s="12"/>
      <c r="S213" s="12"/>
      <c r="T213" s="12"/>
      <c r="U213" s="12"/>
      <c r="V213" s="12"/>
      <c r="W213" s="17"/>
      <c r="X213" s="17"/>
      <c r="Y213" s="15"/>
      <c r="Z213" s="14"/>
      <c r="AA213" s="43" t="e">
        <f t="shared" si="27"/>
        <v>#DIV/0!</v>
      </c>
      <c r="AB213" s="21" t="e">
        <f t="shared" si="28"/>
        <v>#DIV/0!</v>
      </c>
      <c r="AC213" s="21" t="e">
        <f t="shared" si="29"/>
        <v>#DIV/0!</v>
      </c>
      <c r="AD213" s="21" t="e">
        <f t="shared" si="30"/>
        <v>#DIV/0!</v>
      </c>
      <c r="AE213" s="21" t="e">
        <f t="shared" si="31"/>
        <v>#DIV/0!</v>
      </c>
      <c r="AF213" s="21" t="e">
        <f t="shared" si="34"/>
        <v>#DIV/0!</v>
      </c>
      <c r="AG213" s="20">
        <f>VLOOKUP(S213,'tabla ingresos'!$A$3:$D$15,4,FALSE)</f>
        <v>0</v>
      </c>
      <c r="AH213" s="20">
        <f t="shared" si="32"/>
        <v>0</v>
      </c>
      <c r="AI213" s="20">
        <f t="shared" si="33"/>
        <v>0</v>
      </c>
      <c r="AJ213" s="28" t="e">
        <f>VLOOKUP(AA213,score!$K$2:$L$8,2,TRUE)*AJ$2</f>
        <v>#DIV/0!</v>
      </c>
      <c r="AK213" s="28">
        <f>VLOOKUP(T213,score!$M$2:$N$8,2,FALSE)*AK$2</f>
        <v>0</v>
      </c>
      <c r="AL213" s="28">
        <f>VLOOKUP(Q213,score!$G$2:$H$8,2,TRUE)*AL$2</f>
        <v>0.1</v>
      </c>
      <c r="AM213" s="28" t="e">
        <f>VLOOKUP(AB213,score!$Y$2:$Z$8,2,TRUE)*AM$2</f>
        <v>#DIV/0!</v>
      </c>
      <c r="AN213" s="28" t="e">
        <f>VLOOKUP(AE213,score!$AE$2:$AF$8,2,TRUE)*AN$2</f>
        <v>#DIV/0!</v>
      </c>
      <c r="AO213" s="28">
        <f>VLOOKUP(O213,score!$C$2:$D$8,2,TRUE)*AO$2</f>
        <v>0.1</v>
      </c>
      <c r="AP213" s="28">
        <f>VLOOKUP(R213,score!$I$2:$J$8,2,TRUE)*AP$2</f>
        <v>0.1</v>
      </c>
      <c r="AQ213" s="28" t="e">
        <f>VLOOKUP(P213,score!$E$2:$F$8,2,FALSE)*AQ$2</f>
        <v>#N/A</v>
      </c>
      <c r="AR213" s="28">
        <f>VLOOKUP(U213,score!$O$2:$P$8,2,TRUE)*AR$2</f>
        <v>0</v>
      </c>
      <c r="AS213" s="28">
        <f>VLOOKUP(V213,score!$Q$2:$R$8,2,TRUE)*AS$2</f>
        <v>0</v>
      </c>
      <c r="AT213" s="28" t="e">
        <f>VLOOKUP(W213,score!$S$2:$T$8,2,FALSE)*AT$2</f>
        <v>#N/A</v>
      </c>
      <c r="AU213" s="28" t="e">
        <f>VLOOKUP(X213,score!$U$2:$V$4,2,FALSE)*AU$2</f>
        <v>#N/A</v>
      </c>
      <c r="AV213" s="28" t="e">
        <f>VLOOKUP(AF213,score!$AG$2:$AH$8,2,TRUE)*AV$2</f>
        <v>#DIV/0!</v>
      </c>
      <c r="AW213" s="28" t="e">
        <f>VLOOKUP(Y213,score!$W$2:$X$8,2,FALSE)*AW$2</f>
        <v>#N/A</v>
      </c>
      <c r="AX213" s="28" t="e">
        <f>VLOOKUP(AC213,score!$AA$2:$AB$8,2,TRUE)*AX$2</f>
        <v>#DIV/0!</v>
      </c>
      <c r="AY213" s="28" t="e">
        <f>VLOOKUP(AD213,score!$AC$2:$AD$8,2,TRUE)*AY$2</f>
        <v>#DIV/0!</v>
      </c>
      <c r="AZ213" s="28">
        <f>VLOOKUP(N213,score!$A$2:$B$8,2,TRUE)*AZ$2</f>
        <v>0.1</v>
      </c>
      <c r="BA213" s="29" t="e">
        <f t="shared" si="35"/>
        <v>#DIV/0!</v>
      </c>
      <c r="BB213" s="29" t="e">
        <f>VLOOKUP(BA213,score!$AJ$2:$AK$7,2,TRUE)</f>
        <v>#DIV/0!</v>
      </c>
    </row>
    <row r="214" spans="1:54" x14ac:dyDescent="0.3">
      <c r="A214" s="10"/>
      <c r="B214" s="11"/>
      <c r="C214" s="12"/>
      <c r="D214" s="14"/>
      <c r="E214" s="12"/>
      <c r="F214" s="14"/>
      <c r="G214" s="14"/>
      <c r="H214" s="14"/>
      <c r="I214" s="14"/>
      <c r="J214" s="14"/>
      <c r="K214" s="14"/>
      <c r="L214" s="14"/>
      <c r="M214" s="14"/>
      <c r="N214" s="13"/>
      <c r="O214" s="13"/>
      <c r="P214" s="12"/>
      <c r="Q214" s="12"/>
      <c r="R214" s="12"/>
      <c r="S214" s="12"/>
      <c r="T214" s="12"/>
      <c r="U214" s="12"/>
      <c r="V214" s="12"/>
      <c r="W214" s="17"/>
      <c r="X214" s="17"/>
      <c r="Y214" s="15"/>
      <c r="Z214" s="14"/>
      <c r="AA214" s="43" t="e">
        <f t="shared" si="27"/>
        <v>#DIV/0!</v>
      </c>
      <c r="AB214" s="21" t="e">
        <f t="shared" si="28"/>
        <v>#DIV/0!</v>
      </c>
      <c r="AC214" s="21" t="e">
        <f t="shared" si="29"/>
        <v>#DIV/0!</v>
      </c>
      <c r="AD214" s="21" t="e">
        <f t="shared" si="30"/>
        <v>#DIV/0!</v>
      </c>
      <c r="AE214" s="21" t="e">
        <f t="shared" si="31"/>
        <v>#DIV/0!</v>
      </c>
      <c r="AF214" s="21" t="e">
        <f t="shared" si="34"/>
        <v>#DIV/0!</v>
      </c>
      <c r="AG214" s="20">
        <f>VLOOKUP(S214,'tabla ingresos'!$A$3:$D$15,4,FALSE)</f>
        <v>0</v>
      </c>
      <c r="AH214" s="20">
        <f t="shared" si="32"/>
        <v>0</v>
      </c>
      <c r="AI214" s="20">
        <f t="shared" si="33"/>
        <v>0</v>
      </c>
      <c r="AJ214" s="28" t="e">
        <f>VLOOKUP(AA214,score!$K$2:$L$8,2,TRUE)*AJ$2</f>
        <v>#DIV/0!</v>
      </c>
      <c r="AK214" s="28">
        <f>VLOOKUP(T214,score!$M$2:$N$8,2,FALSE)*AK$2</f>
        <v>0</v>
      </c>
      <c r="AL214" s="28">
        <f>VLOOKUP(Q214,score!$G$2:$H$8,2,TRUE)*AL$2</f>
        <v>0.1</v>
      </c>
      <c r="AM214" s="28" t="e">
        <f>VLOOKUP(AB214,score!$Y$2:$Z$8,2,TRUE)*AM$2</f>
        <v>#DIV/0!</v>
      </c>
      <c r="AN214" s="28" t="e">
        <f>VLOOKUP(AE214,score!$AE$2:$AF$8,2,TRUE)*AN$2</f>
        <v>#DIV/0!</v>
      </c>
      <c r="AO214" s="28">
        <f>VLOOKUP(O214,score!$C$2:$D$8,2,TRUE)*AO$2</f>
        <v>0.1</v>
      </c>
      <c r="AP214" s="28">
        <f>VLOOKUP(R214,score!$I$2:$J$8,2,TRUE)*AP$2</f>
        <v>0.1</v>
      </c>
      <c r="AQ214" s="28" t="e">
        <f>VLOOKUP(P214,score!$E$2:$F$8,2,FALSE)*AQ$2</f>
        <v>#N/A</v>
      </c>
      <c r="AR214" s="28">
        <f>VLOOKUP(U214,score!$O$2:$P$8,2,TRUE)*AR$2</f>
        <v>0</v>
      </c>
      <c r="AS214" s="28">
        <f>VLOOKUP(V214,score!$Q$2:$R$8,2,TRUE)*AS$2</f>
        <v>0</v>
      </c>
      <c r="AT214" s="28" t="e">
        <f>VLOOKUP(W214,score!$S$2:$T$8,2,FALSE)*AT$2</f>
        <v>#N/A</v>
      </c>
      <c r="AU214" s="28" t="e">
        <f>VLOOKUP(X214,score!$U$2:$V$4,2,FALSE)*AU$2</f>
        <v>#N/A</v>
      </c>
      <c r="AV214" s="28" t="e">
        <f>VLOOKUP(AF214,score!$AG$2:$AH$8,2,TRUE)*AV$2</f>
        <v>#DIV/0!</v>
      </c>
      <c r="AW214" s="28" t="e">
        <f>VLOOKUP(Y214,score!$W$2:$X$8,2,FALSE)*AW$2</f>
        <v>#N/A</v>
      </c>
      <c r="AX214" s="28" t="e">
        <f>VLOOKUP(AC214,score!$AA$2:$AB$8,2,TRUE)*AX$2</f>
        <v>#DIV/0!</v>
      </c>
      <c r="AY214" s="28" t="e">
        <f>VLOOKUP(AD214,score!$AC$2:$AD$8,2,TRUE)*AY$2</f>
        <v>#DIV/0!</v>
      </c>
      <c r="AZ214" s="28">
        <f>VLOOKUP(N214,score!$A$2:$B$8,2,TRUE)*AZ$2</f>
        <v>0.1</v>
      </c>
      <c r="BA214" s="29" t="e">
        <f t="shared" si="35"/>
        <v>#DIV/0!</v>
      </c>
      <c r="BB214" s="29" t="e">
        <f>VLOOKUP(BA214,score!$AJ$2:$AK$7,2,TRUE)</f>
        <v>#DIV/0!</v>
      </c>
    </row>
    <row r="215" spans="1:54" x14ac:dyDescent="0.3">
      <c r="A215" s="10"/>
      <c r="B215" s="11"/>
      <c r="C215" s="12"/>
      <c r="D215" s="14"/>
      <c r="E215" s="12"/>
      <c r="F215" s="14"/>
      <c r="G215" s="14"/>
      <c r="H215" s="14"/>
      <c r="I215" s="14"/>
      <c r="J215" s="14"/>
      <c r="K215" s="14"/>
      <c r="L215" s="14"/>
      <c r="M215" s="14"/>
      <c r="N215" s="13"/>
      <c r="O215" s="13"/>
      <c r="P215" s="12"/>
      <c r="Q215" s="12"/>
      <c r="R215" s="12"/>
      <c r="S215" s="12"/>
      <c r="T215" s="12"/>
      <c r="U215" s="12"/>
      <c r="V215" s="12"/>
      <c r="W215" s="17"/>
      <c r="X215" s="17"/>
      <c r="Y215" s="15"/>
      <c r="Z215" s="14"/>
      <c r="AA215" s="43" t="e">
        <f t="shared" si="27"/>
        <v>#DIV/0!</v>
      </c>
      <c r="AB215" s="21" t="e">
        <f t="shared" si="28"/>
        <v>#DIV/0!</v>
      </c>
      <c r="AC215" s="21" t="e">
        <f t="shared" si="29"/>
        <v>#DIV/0!</v>
      </c>
      <c r="AD215" s="21" t="e">
        <f t="shared" si="30"/>
        <v>#DIV/0!</v>
      </c>
      <c r="AE215" s="21" t="e">
        <f t="shared" si="31"/>
        <v>#DIV/0!</v>
      </c>
      <c r="AF215" s="21" t="e">
        <f t="shared" si="34"/>
        <v>#DIV/0!</v>
      </c>
      <c r="AG215" s="20">
        <f>VLOOKUP(S215,'tabla ingresos'!$A$3:$D$15,4,FALSE)</f>
        <v>0</v>
      </c>
      <c r="AH215" s="20">
        <f t="shared" si="32"/>
        <v>0</v>
      </c>
      <c r="AI215" s="20">
        <f t="shared" si="33"/>
        <v>0</v>
      </c>
      <c r="AJ215" s="28" t="e">
        <f>VLOOKUP(AA215,score!$K$2:$L$8,2,TRUE)*AJ$2</f>
        <v>#DIV/0!</v>
      </c>
      <c r="AK215" s="28">
        <f>VLOOKUP(T215,score!$M$2:$N$8,2,FALSE)*AK$2</f>
        <v>0</v>
      </c>
      <c r="AL215" s="28">
        <f>VLOOKUP(Q215,score!$G$2:$H$8,2,TRUE)*AL$2</f>
        <v>0.1</v>
      </c>
      <c r="AM215" s="28" t="e">
        <f>VLOOKUP(AB215,score!$Y$2:$Z$8,2,TRUE)*AM$2</f>
        <v>#DIV/0!</v>
      </c>
      <c r="AN215" s="28" t="e">
        <f>VLOOKUP(AE215,score!$AE$2:$AF$8,2,TRUE)*AN$2</f>
        <v>#DIV/0!</v>
      </c>
      <c r="AO215" s="28">
        <f>VLOOKUP(O215,score!$C$2:$D$8,2,TRUE)*AO$2</f>
        <v>0.1</v>
      </c>
      <c r="AP215" s="28">
        <f>VLOOKUP(R215,score!$I$2:$J$8,2,TRUE)*AP$2</f>
        <v>0.1</v>
      </c>
      <c r="AQ215" s="28" t="e">
        <f>VLOOKUP(P215,score!$E$2:$F$8,2,FALSE)*AQ$2</f>
        <v>#N/A</v>
      </c>
      <c r="AR215" s="28">
        <f>VLOOKUP(U215,score!$O$2:$P$8,2,TRUE)*AR$2</f>
        <v>0</v>
      </c>
      <c r="AS215" s="28">
        <f>VLOOKUP(V215,score!$Q$2:$R$8,2,TRUE)*AS$2</f>
        <v>0</v>
      </c>
      <c r="AT215" s="28" t="e">
        <f>VLOOKUP(W215,score!$S$2:$T$8,2,FALSE)*AT$2</f>
        <v>#N/A</v>
      </c>
      <c r="AU215" s="28" t="e">
        <f>VLOOKUP(X215,score!$U$2:$V$4,2,FALSE)*AU$2</f>
        <v>#N/A</v>
      </c>
      <c r="AV215" s="28" t="e">
        <f>VLOOKUP(AF215,score!$AG$2:$AH$8,2,TRUE)*AV$2</f>
        <v>#DIV/0!</v>
      </c>
      <c r="AW215" s="28" t="e">
        <f>VLOOKUP(Y215,score!$W$2:$X$8,2,FALSE)*AW$2</f>
        <v>#N/A</v>
      </c>
      <c r="AX215" s="28" t="e">
        <f>VLOOKUP(AC215,score!$AA$2:$AB$8,2,TRUE)*AX$2</f>
        <v>#DIV/0!</v>
      </c>
      <c r="AY215" s="28" t="e">
        <f>VLOOKUP(AD215,score!$AC$2:$AD$8,2,TRUE)*AY$2</f>
        <v>#DIV/0!</v>
      </c>
      <c r="AZ215" s="28">
        <f>VLOOKUP(N215,score!$A$2:$B$8,2,TRUE)*AZ$2</f>
        <v>0.1</v>
      </c>
      <c r="BA215" s="29" t="e">
        <f t="shared" si="35"/>
        <v>#DIV/0!</v>
      </c>
      <c r="BB215" s="29" t="e">
        <f>VLOOKUP(BA215,score!$AJ$2:$AK$7,2,TRUE)</f>
        <v>#DIV/0!</v>
      </c>
    </row>
    <row r="216" spans="1:54" x14ac:dyDescent="0.3">
      <c r="A216" s="10"/>
      <c r="B216" s="11"/>
      <c r="C216" s="12"/>
      <c r="D216" s="14"/>
      <c r="E216" s="12"/>
      <c r="F216" s="14"/>
      <c r="G216" s="14"/>
      <c r="H216" s="14"/>
      <c r="I216" s="14"/>
      <c r="J216" s="14"/>
      <c r="K216" s="14"/>
      <c r="L216" s="14"/>
      <c r="M216" s="14"/>
      <c r="N216" s="13"/>
      <c r="O216" s="13"/>
      <c r="P216" s="12"/>
      <c r="Q216" s="12"/>
      <c r="R216" s="12"/>
      <c r="S216" s="12"/>
      <c r="T216" s="12"/>
      <c r="U216" s="12"/>
      <c r="V216" s="12"/>
      <c r="W216" s="17"/>
      <c r="X216" s="17"/>
      <c r="Y216" s="15"/>
      <c r="Z216" s="14"/>
      <c r="AA216" s="43" t="e">
        <f t="shared" si="27"/>
        <v>#DIV/0!</v>
      </c>
      <c r="AB216" s="21" t="e">
        <f t="shared" si="28"/>
        <v>#DIV/0!</v>
      </c>
      <c r="AC216" s="21" t="e">
        <f t="shared" si="29"/>
        <v>#DIV/0!</v>
      </c>
      <c r="AD216" s="21" t="e">
        <f t="shared" si="30"/>
        <v>#DIV/0!</v>
      </c>
      <c r="AE216" s="21" t="e">
        <f t="shared" si="31"/>
        <v>#DIV/0!</v>
      </c>
      <c r="AF216" s="21" t="e">
        <f t="shared" si="34"/>
        <v>#DIV/0!</v>
      </c>
      <c r="AG216" s="20">
        <f>VLOOKUP(S216,'tabla ingresos'!$A$3:$D$15,4,FALSE)</f>
        <v>0</v>
      </c>
      <c r="AH216" s="20">
        <f t="shared" si="32"/>
        <v>0</v>
      </c>
      <c r="AI216" s="20">
        <f t="shared" si="33"/>
        <v>0</v>
      </c>
      <c r="AJ216" s="28" t="e">
        <f>VLOOKUP(AA216,score!$K$2:$L$8,2,TRUE)*AJ$2</f>
        <v>#DIV/0!</v>
      </c>
      <c r="AK216" s="28">
        <f>VLOOKUP(T216,score!$M$2:$N$8,2,FALSE)*AK$2</f>
        <v>0</v>
      </c>
      <c r="AL216" s="28">
        <f>VLOOKUP(Q216,score!$G$2:$H$8,2,TRUE)*AL$2</f>
        <v>0.1</v>
      </c>
      <c r="AM216" s="28" t="e">
        <f>VLOOKUP(AB216,score!$Y$2:$Z$8,2,TRUE)*AM$2</f>
        <v>#DIV/0!</v>
      </c>
      <c r="AN216" s="28" t="e">
        <f>VLOOKUP(AE216,score!$AE$2:$AF$8,2,TRUE)*AN$2</f>
        <v>#DIV/0!</v>
      </c>
      <c r="AO216" s="28">
        <f>VLOOKUP(O216,score!$C$2:$D$8,2,TRUE)*AO$2</f>
        <v>0.1</v>
      </c>
      <c r="AP216" s="28">
        <f>VLOOKUP(R216,score!$I$2:$J$8,2,TRUE)*AP$2</f>
        <v>0.1</v>
      </c>
      <c r="AQ216" s="28" t="e">
        <f>VLOOKUP(P216,score!$E$2:$F$8,2,FALSE)*AQ$2</f>
        <v>#N/A</v>
      </c>
      <c r="AR216" s="28">
        <f>VLOOKUP(U216,score!$O$2:$P$8,2,TRUE)*AR$2</f>
        <v>0</v>
      </c>
      <c r="AS216" s="28">
        <f>VLOOKUP(V216,score!$Q$2:$R$8,2,TRUE)*AS$2</f>
        <v>0</v>
      </c>
      <c r="AT216" s="28" t="e">
        <f>VLOOKUP(W216,score!$S$2:$T$8,2,FALSE)*AT$2</f>
        <v>#N/A</v>
      </c>
      <c r="AU216" s="28" t="e">
        <f>VLOOKUP(X216,score!$U$2:$V$4,2,FALSE)*AU$2</f>
        <v>#N/A</v>
      </c>
      <c r="AV216" s="28" t="e">
        <f>VLOOKUP(AF216,score!$AG$2:$AH$8,2,TRUE)*AV$2</f>
        <v>#DIV/0!</v>
      </c>
      <c r="AW216" s="28" t="e">
        <f>VLOOKUP(Y216,score!$W$2:$X$8,2,FALSE)*AW$2</f>
        <v>#N/A</v>
      </c>
      <c r="AX216" s="28" t="e">
        <f>VLOOKUP(AC216,score!$AA$2:$AB$8,2,TRUE)*AX$2</f>
        <v>#DIV/0!</v>
      </c>
      <c r="AY216" s="28" t="e">
        <f>VLOOKUP(AD216,score!$AC$2:$AD$8,2,TRUE)*AY$2</f>
        <v>#DIV/0!</v>
      </c>
      <c r="AZ216" s="28">
        <f>VLOOKUP(N216,score!$A$2:$B$8,2,TRUE)*AZ$2</f>
        <v>0.1</v>
      </c>
      <c r="BA216" s="29" t="e">
        <f t="shared" si="35"/>
        <v>#DIV/0!</v>
      </c>
      <c r="BB216" s="29" t="e">
        <f>VLOOKUP(BA216,score!$AJ$2:$AK$7,2,TRUE)</f>
        <v>#DIV/0!</v>
      </c>
    </row>
    <row r="217" spans="1:54" x14ac:dyDescent="0.3">
      <c r="A217" s="10"/>
      <c r="B217" s="11"/>
      <c r="C217" s="12"/>
      <c r="D217" s="14"/>
      <c r="E217" s="12"/>
      <c r="F217" s="14"/>
      <c r="G217" s="14"/>
      <c r="H217" s="14"/>
      <c r="I217" s="14"/>
      <c r="J217" s="14"/>
      <c r="K217" s="14"/>
      <c r="L217" s="14"/>
      <c r="M217" s="14"/>
      <c r="N217" s="13"/>
      <c r="O217" s="13"/>
      <c r="P217" s="12"/>
      <c r="Q217" s="12"/>
      <c r="R217" s="12"/>
      <c r="S217" s="12"/>
      <c r="T217" s="12"/>
      <c r="U217" s="12"/>
      <c r="V217" s="12"/>
      <c r="W217" s="17"/>
      <c r="X217" s="17"/>
      <c r="Y217" s="15"/>
      <c r="Z217" s="14"/>
      <c r="AA217" s="43" t="e">
        <f t="shared" si="27"/>
        <v>#DIV/0!</v>
      </c>
      <c r="AB217" s="21" t="e">
        <f t="shared" si="28"/>
        <v>#DIV/0!</v>
      </c>
      <c r="AC217" s="21" t="e">
        <f t="shared" si="29"/>
        <v>#DIV/0!</v>
      </c>
      <c r="AD217" s="21" t="e">
        <f t="shared" si="30"/>
        <v>#DIV/0!</v>
      </c>
      <c r="AE217" s="21" t="e">
        <f t="shared" si="31"/>
        <v>#DIV/0!</v>
      </c>
      <c r="AF217" s="21" t="e">
        <f t="shared" si="34"/>
        <v>#DIV/0!</v>
      </c>
      <c r="AG217" s="20">
        <f>VLOOKUP(S217,'tabla ingresos'!$A$3:$D$15,4,FALSE)</f>
        <v>0</v>
      </c>
      <c r="AH217" s="20">
        <f t="shared" si="32"/>
        <v>0</v>
      </c>
      <c r="AI217" s="20">
        <f t="shared" si="33"/>
        <v>0</v>
      </c>
      <c r="AJ217" s="28" t="e">
        <f>VLOOKUP(AA217,score!$K$2:$L$8,2,TRUE)*AJ$2</f>
        <v>#DIV/0!</v>
      </c>
      <c r="AK217" s="28">
        <f>VLOOKUP(T217,score!$M$2:$N$8,2,FALSE)*AK$2</f>
        <v>0</v>
      </c>
      <c r="AL217" s="28">
        <f>VLOOKUP(Q217,score!$G$2:$H$8,2,TRUE)*AL$2</f>
        <v>0.1</v>
      </c>
      <c r="AM217" s="28" t="e">
        <f>VLOOKUP(AB217,score!$Y$2:$Z$8,2,TRUE)*AM$2</f>
        <v>#DIV/0!</v>
      </c>
      <c r="AN217" s="28" t="e">
        <f>VLOOKUP(AE217,score!$AE$2:$AF$8,2,TRUE)*AN$2</f>
        <v>#DIV/0!</v>
      </c>
      <c r="AO217" s="28">
        <f>VLOOKUP(O217,score!$C$2:$D$8,2,TRUE)*AO$2</f>
        <v>0.1</v>
      </c>
      <c r="AP217" s="28">
        <f>VLOOKUP(R217,score!$I$2:$J$8,2,TRUE)*AP$2</f>
        <v>0.1</v>
      </c>
      <c r="AQ217" s="28" t="e">
        <f>VLOOKUP(P217,score!$E$2:$F$8,2,FALSE)*AQ$2</f>
        <v>#N/A</v>
      </c>
      <c r="AR217" s="28">
        <f>VLOOKUP(U217,score!$O$2:$P$8,2,TRUE)*AR$2</f>
        <v>0</v>
      </c>
      <c r="AS217" s="28">
        <f>VLOOKUP(V217,score!$Q$2:$R$8,2,TRUE)*AS$2</f>
        <v>0</v>
      </c>
      <c r="AT217" s="28" t="e">
        <f>VLOOKUP(W217,score!$S$2:$T$8,2,FALSE)*AT$2</f>
        <v>#N/A</v>
      </c>
      <c r="AU217" s="28" t="e">
        <f>VLOOKUP(X217,score!$U$2:$V$4,2,FALSE)*AU$2</f>
        <v>#N/A</v>
      </c>
      <c r="AV217" s="28" t="e">
        <f>VLOOKUP(AF217,score!$AG$2:$AH$8,2,TRUE)*AV$2</f>
        <v>#DIV/0!</v>
      </c>
      <c r="AW217" s="28" t="e">
        <f>VLOOKUP(Y217,score!$W$2:$X$8,2,FALSE)*AW$2</f>
        <v>#N/A</v>
      </c>
      <c r="AX217" s="28" t="e">
        <f>VLOOKUP(AC217,score!$AA$2:$AB$8,2,TRUE)*AX$2</f>
        <v>#DIV/0!</v>
      </c>
      <c r="AY217" s="28" t="e">
        <f>VLOOKUP(AD217,score!$AC$2:$AD$8,2,TRUE)*AY$2</f>
        <v>#DIV/0!</v>
      </c>
      <c r="AZ217" s="28">
        <f>VLOOKUP(N217,score!$A$2:$B$8,2,TRUE)*AZ$2</f>
        <v>0.1</v>
      </c>
      <c r="BA217" s="29" t="e">
        <f t="shared" si="35"/>
        <v>#DIV/0!</v>
      </c>
      <c r="BB217" s="29" t="e">
        <f>VLOOKUP(BA217,score!$AJ$2:$AK$7,2,TRUE)</f>
        <v>#DIV/0!</v>
      </c>
    </row>
    <row r="218" spans="1:54" x14ac:dyDescent="0.3">
      <c r="A218" s="10"/>
      <c r="B218" s="11"/>
      <c r="C218" s="12"/>
      <c r="D218" s="14"/>
      <c r="E218" s="12"/>
      <c r="F218" s="14"/>
      <c r="G218" s="14"/>
      <c r="H218" s="14"/>
      <c r="I218" s="14"/>
      <c r="J218" s="14"/>
      <c r="K218" s="14"/>
      <c r="L218" s="14"/>
      <c r="M218" s="14"/>
      <c r="N218" s="13"/>
      <c r="O218" s="13"/>
      <c r="P218" s="12"/>
      <c r="Q218" s="12"/>
      <c r="R218" s="12"/>
      <c r="S218" s="12"/>
      <c r="T218" s="12"/>
      <c r="U218" s="12"/>
      <c r="V218" s="12"/>
      <c r="W218" s="17"/>
      <c r="X218" s="17"/>
      <c r="Y218" s="15"/>
      <c r="Z218" s="14"/>
      <c r="AA218" s="43" t="e">
        <f t="shared" si="27"/>
        <v>#DIV/0!</v>
      </c>
      <c r="AB218" s="21" t="e">
        <f t="shared" si="28"/>
        <v>#DIV/0!</v>
      </c>
      <c r="AC218" s="21" t="e">
        <f t="shared" si="29"/>
        <v>#DIV/0!</v>
      </c>
      <c r="AD218" s="21" t="e">
        <f t="shared" si="30"/>
        <v>#DIV/0!</v>
      </c>
      <c r="AE218" s="21" t="e">
        <f t="shared" si="31"/>
        <v>#DIV/0!</v>
      </c>
      <c r="AF218" s="21" t="e">
        <f t="shared" si="34"/>
        <v>#DIV/0!</v>
      </c>
      <c r="AG218" s="20">
        <f>VLOOKUP(S218,'tabla ingresos'!$A$3:$D$15,4,FALSE)</f>
        <v>0</v>
      </c>
      <c r="AH218" s="20">
        <f t="shared" si="32"/>
        <v>0</v>
      </c>
      <c r="AI218" s="20">
        <f t="shared" si="33"/>
        <v>0</v>
      </c>
      <c r="AJ218" s="28" t="e">
        <f>VLOOKUP(AA218,score!$K$2:$L$8,2,TRUE)*AJ$2</f>
        <v>#DIV/0!</v>
      </c>
      <c r="AK218" s="28">
        <f>VLOOKUP(T218,score!$M$2:$N$8,2,FALSE)*AK$2</f>
        <v>0</v>
      </c>
      <c r="AL218" s="28">
        <f>VLOOKUP(Q218,score!$G$2:$H$8,2,TRUE)*AL$2</f>
        <v>0.1</v>
      </c>
      <c r="AM218" s="28" t="e">
        <f>VLOOKUP(AB218,score!$Y$2:$Z$8,2,TRUE)*AM$2</f>
        <v>#DIV/0!</v>
      </c>
      <c r="AN218" s="28" t="e">
        <f>VLOOKUP(AE218,score!$AE$2:$AF$8,2,TRUE)*AN$2</f>
        <v>#DIV/0!</v>
      </c>
      <c r="AO218" s="28">
        <f>VLOOKUP(O218,score!$C$2:$D$8,2,TRUE)*AO$2</f>
        <v>0.1</v>
      </c>
      <c r="AP218" s="28">
        <f>VLOOKUP(R218,score!$I$2:$J$8,2,TRUE)*AP$2</f>
        <v>0.1</v>
      </c>
      <c r="AQ218" s="28" t="e">
        <f>VLOOKUP(P218,score!$E$2:$F$8,2,FALSE)*AQ$2</f>
        <v>#N/A</v>
      </c>
      <c r="AR218" s="28">
        <f>VLOOKUP(U218,score!$O$2:$P$8,2,TRUE)*AR$2</f>
        <v>0</v>
      </c>
      <c r="AS218" s="28">
        <f>VLOOKUP(V218,score!$Q$2:$R$8,2,TRUE)*AS$2</f>
        <v>0</v>
      </c>
      <c r="AT218" s="28" t="e">
        <f>VLOOKUP(W218,score!$S$2:$T$8,2,FALSE)*AT$2</f>
        <v>#N/A</v>
      </c>
      <c r="AU218" s="28" t="e">
        <f>VLOOKUP(X218,score!$U$2:$V$4,2,FALSE)*AU$2</f>
        <v>#N/A</v>
      </c>
      <c r="AV218" s="28" t="e">
        <f>VLOOKUP(AF218,score!$AG$2:$AH$8,2,TRUE)*AV$2</f>
        <v>#DIV/0!</v>
      </c>
      <c r="AW218" s="28" t="e">
        <f>VLOOKUP(Y218,score!$W$2:$X$8,2,FALSE)*AW$2</f>
        <v>#N/A</v>
      </c>
      <c r="AX218" s="28" t="e">
        <f>VLOOKUP(AC218,score!$AA$2:$AB$8,2,TRUE)*AX$2</f>
        <v>#DIV/0!</v>
      </c>
      <c r="AY218" s="28" t="e">
        <f>VLOOKUP(AD218,score!$AC$2:$AD$8,2,TRUE)*AY$2</f>
        <v>#DIV/0!</v>
      </c>
      <c r="AZ218" s="28">
        <f>VLOOKUP(N218,score!$A$2:$B$8,2,TRUE)*AZ$2</f>
        <v>0.1</v>
      </c>
      <c r="BA218" s="29" t="e">
        <f t="shared" si="35"/>
        <v>#DIV/0!</v>
      </c>
      <c r="BB218" s="29" t="e">
        <f>VLOOKUP(BA218,score!$AJ$2:$AK$7,2,TRUE)</f>
        <v>#DIV/0!</v>
      </c>
    </row>
    <row r="219" spans="1:54" x14ac:dyDescent="0.3">
      <c r="A219" s="10"/>
      <c r="B219" s="11"/>
      <c r="C219" s="12"/>
      <c r="D219" s="14"/>
      <c r="E219" s="12"/>
      <c r="F219" s="14"/>
      <c r="G219" s="14"/>
      <c r="H219" s="14"/>
      <c r="I219" s="14"/>
      <c r="J219" s="14"/>
      <c r="K219" s="14"/>
      <c r="L219" s="14"/>
      <c r="M219" s="14"/>
      <c r="N219" s="13"/>
      <c r="O219" s="13"/>
      <c r="P219" s="12"/>
      <c r="Q219" s="12"/>
      <c r="R219" s="12"/>
      <c r="S219" s="12"/>
      <c r="T219" s="12"/>
      <c r="U219" s="12"/>
      <c r="V219" s="12"/>
      <c r="W219" s="17"/>
      <c r="X219" s="17"/>
      <c r="Y219" s="15"/>
      <c r="Z219" s="14"/>
      <c r="AA219" s="43" t="e">
        <f t="shared" si="27"/>
        <v>#DIV/0!</v>
      </c>
      <c r="AB219" s="21" t="e">
        <f t="shared" si="28"/>
        <v>#DIV/0!</v>
      </c>
      <c r="AC219" s="21" t="e">
        <f t="shared" si="29"/>
        <v>#DIV/0!</v>
      </c>
      <c r="AD219" s="21" t="e">
        <f t="shared" si="30"/>
        <v>#DIV/0!</v>
      </c>
      <c r="AE219" s="21" t="e">
        <f t="shared" si="31"/>
        <v>#DIV/0!</v>
      </c>
      <c r="AF219" s="21" t="e">
        <f t="shared" si="34"/>
        <v>#DIV/0!</v>
      </c>
      <c r="AG219" s="20">
        <f>VLOOKUP(S219,'tabla ingresos'!$A$3:$D$15,4,FALSE)</f>
        <v>0</v>
      </c>
      <c r="AH219" s="20">
        <f t="shared" si="32"/>
        <v>0</v>
      </c>
      <c r="AI219" s="20">
        <f t="shared" si="33"/>
        <v>0</v>
      </c>
      <c r="AJ219" s="28" t="e">
        <f>VLOOKUP(AA219,score!$K$2:$L$8,2,TRUE)*AJ$2</f>
        <v>#DIV/0!</v>
      </c>
      <c r="AK219" s="28">
        <f>VLOOKUP(T219,score!$M$2:$N$8,2,FALSE)*AK$2</f>
        <v>0</v>
      </c>
      <c r="AL219" s="28">
        <f>VLOOKUP(Q219,score!$G$2:$H$8,2,TRUE)*AL$2</f>
        <v>0.1</v>
      </c>
      <c r="AM219" s="28" t="e">
        <f>VLOOKUP(AB219,score!$Y$2:$Z$8,2,TRUE)*AM$2</f>
        <v>#DIV/0!</v>
      </c>
      <c r="AN219" s="28" t="e">
        <f>VLOOKUP(AE219,score!$AE$2:$AF$8,2,TRUE)*AN$2</f>
        <v>#DIV/0!</v>
      </c>
      <c r="AO219" s="28">
        <f>VLOOKUP(O219,score!$C$2:$D$8,2,TRUE)*AO$2</f>
        <v>0.1</v>
      </c>
      <c r="AP219" s="28">
        <f>VLOOKUP(R219,score!$I$2:$J$8,2,TRUE)*AP$2</f>
        <v>0.1</v>
      </c>
      <c r="AQ219" s="28" t="e">
        <f>VLOOKUP(P219,score!$E$2:$F$8,2,FALSE)*AQ$2</f>
        <v>#N/A</v>
      </c>
      <c r="AR219" s="28">
        <f>VLOOKUP(U219,score!$O$2:$P$8,2,TRUE)*AR$2</f>
        <v>0</v>
      </c>
      <c r="AS219" s="28">
        <f>VLOOKUP(V219,score!$Q$2:$R$8,2,TRUE)*AS$2</f>
        <v>0</v>
      </c>
      <c r="AT219" s="28" t="e">
        <f>VLOOKUP(W219,score!$S$2:$T$8,2,FALSE)*AT$2</f>
        <v>#N/A</v>
      </c>
      <c r="AU219" s="28" t="e">
        <f>VLOOKUP(X219,score!$U$2:$V$4,2,FALSE)*AU$2</f>
        <v>#N/A</v>
      </c>
      <c r="AV219" s="28" t="e">
        <f>VLOOKUP(AF219,score!$AG$2:$AH$8,2,TRUE)*AV$2</f>
        <v>#DIV/0!</v>
      </c>
      <c r="AW219" s="28" t="e">
        <f>VLOOKUP(Y219,score!$W$2:$X$8,2,FALSE)*AW$2</f>
        <v>#N/A</v>
      </c>
      <c r="AX219" s="28" t="e">
        <f>VLOOKUP(AC219,score!$AA$2:$AB$8,2,TRUE)*AX$2</f>
        <v>#DIV/0!</v>
      </c>
      <c r="AY219" s="28" t="e">
        <f>VLOOKUP(AD219,score!$AC$2:$AD$8,2,TRUE)*AY$2</f>
        <v>#DIV/0!</v>
      </c>
      <c r="AZ219" s="28">
        <f>VLOOKUP(N219,score!$A$2:$B$8,2,TRUE)*AZ$2</f>
        <v>0.1</v>
      </c>
      <c r="BA219" s="29" t="e">
        <f t="shared" si="35"/>
        <v>#DIV/0!</v>
      </c>
      <c r="BB219" s="29" t="e">
        <f>VLOOKUP(BA219,score!$AJ$2:$AK$7,2,TRUE)</f>
        <v>#DIV/0!</v>
      </c>
    </row>
    <row r="220" spans="1:54" x14ac:dyDescent="0.3">
      <c r="A220" s="10"/>
      <c r="B220" s="11"/>
      <c r="C220" s="12"/>
      <c r="D220" s="14"/>
      <c r="E220" s="12"/>
      <c r="F220" s="14"/>
      <c r="G220" s="14"/>
      <c r="H220" s="14"/>
      <c r="I220" s="14"/>
      <c r="J220" s="14"/>
      <c r="K220" s="14"/>
      <c r="L220" s="14"/>
      <c r="M220" s="14"/>
      <c r="N220" s="13"/>
      <c r="O220" s="13"/>
      <c r="P220" s="12"/>
      <c r="Q220" s="12"/>
      <c r="R220" s="12"/>
      <c r="S220" s="12"/>
      <c r="T220" s="12"/>
      <c r="U220" s="12"/>
      <c r="V220" s="12"/>
      <c r="W220" s="17"/>
      <c r="X220" s="17"/>
      <c r="Y220" s="15"/>
      <c r="Z220" s="14"/>
      <c r="AA220" s="43" t="e">
        <f t="shared" si="27"/>
        <v>#DIV/0!</v>
      </c>
      <c r="AB220" s="21" t="e">
        <f t="shared" si="28"/>
        <v>#DIV/0!</v>
      </c>
      <c r="AC220" s="21" t="e">
        <f t="shared" si="29"/>
        <v>#DIV/0!</v>
      </c>
      <c r="AD220" s="21" t="e">
        <f t="shared" si="30"/>
        <v>#DIV/0!</v>
      </c>
      <c r="AE220" s="21" t="e">
        <f t="shared" si="31"/>
        <v>#DIV/0!</v>
      </c>
      <c r="AF220" s="21" t="e">
        <f t="shared" si="34"/>
        <v>#DIV/0!</v>
      </c>
      <c r="AG220" s="20">
        <f>VLOOKUP(S220,'tabla ingresos'!$A$3:$D$15,4,FALSE)</f>
        <v>0</v>
      </c>
      <c r="AH220" s="20">
        <f t="shared" si="32"/>
        <v>0</v>
      </c>
      <c r="AI220" s="20">
        <f t="shared" si="33"/>
        <v>0</v>
      </c>
      <c r="AJ220" s="28" t="e">
        <f>VLOOKUP(AA220,score!$K$2:$L$8,2,TRUE)*AJ$2</f>
        <v>#DIV/0!</v>
      </c>
      <c r="AK220" s="28">
        <f>VLOOKUP(T220,score!$M$2:$N$8,2,FALSE)*AK$2</f>
        <v>0</v>
      </c>
      <c r="AL220" s="28">
        <f>VLOOKUP(Q220,score!$G$2:$H$8,2,TRUE)*AL$2</f>
        <v>0.1</v>
      </c>
      <c r="AM220" s="28" t="e">
        <f>VLOOKUP(AB220,score!$Y$2:$Z$8,2,TRUE)*AM$2</f>
        <v>#DIV/0!</v>
      </c>
      <c r="AN220" s="28" t="e">
        <f>VLOOKUP(AE220,score!$AE$2:$AF$8,2,TRUE)*AN$2</f>
        <v>#DIV/0!</v>
      </c>
      <c r="AO220" s="28">
        <f>VLOOKUP(O220,score!$C$2:$D$8,2,TRUE)*AO$2</f>
        <v>0.1</v>
      </c>
      <c r="AP220" s="28">
        <f>VLOOKUP(R220,score!$I$2:$J$8,2,TRUE)*AP$2</f>
        <v>0.1</v>
      </c>
      <c r="AQ220" s="28" t="e">
        <f>VLOOKUP(P220,score!$E$2:$F$8,2,FALSE)*AQ$2</f>
        <v>#N/A</v>
      </c>
      <c r="AR220" s="28">
        <f>VLOOKUP(U220,score!$O$2:$P$8,2,TRUE)*AR$2</f>
        <v>0</v>
      </c>
      <c r="AS220" s="28">
        <f>VLOOKUP(V220,score!$Q$2:$R$8,2,TRUE)*AS$2</f>
        <v>0</v>
      </c>
      <c r="AT220" s="28" t="e">
        <f>VLOOKUP(W220,score!$S$2:$T$8,2,FALSE)*AT$2</f>
        <v>#N/A</v>
      </c>
      <c r="AU220" s="28" t="e">
        <f>VLOOKUP(X220,score!$U$2:$V$4,2,FALSE)*AU$2</f>
        <v>#N/A</v>
      </c>
      <c r="AV220" s="28" t="e">
        <f>VLOOKUP(AF220,score!$AG$2:$AH$8,2,TRUE)*AV$2</f>
        <v>#DIV/0!</v>
      </c>
      <c r="AW220" s="28" t="e">
        <f>VLOOKUP(Y220,score!$W$2:$X$8,2,FALSE)*AW$2</f>
        <v>#N/A</v>
      </c>
      <c r="AX220" s="28" t="e">
        <f>VLOOKUP(AC220,score!$AA$2:$AB$8,2,TRUE)*AX$2</f>
        <v>#DIV/0!</v>
      </c>
      <c r="AY220" s="28" t="e">
        <f>VLOOKUP(AD220,score!$AC$2:$AD$8,2,TRUE)*AY$2</f>
        <v>#DIV/0!</v>
      </c>
      <c r="AZ220" s="28">
        <f>VLOOKUP(N220,score!$A$2:$B$8,2,TRUE)*AZ$2</f>
        <v>0.1</v>
      </c>
      <c r="BA220" s="29" t="e">
        <f t="shared" si="35"/>
        <v>#DIV/0!</v>
      </c>
      <c r="BB220" s="29" t="e">
        <f>VLOOKUP(BA220,score!$AJ$2:$AK$7,2,TRUE)</f>
        <v>#DIV/0!</v>
      </c>
    </row>
    <row r="221" spans="1:54" x14ac:dyDescent="0.3">
      <c r="A221" s="10"/>
      <c r="B221" s="11"/>
      <c r="C221" s="12"/>
      <c r="D221" s="14"/>
      <c r="E221" s="12"/>
      <c r="F221" s="14"/>
      <c r="G221" s="14"/>
      <c r="H221" s="14"/>
      <c r="I221" s="14"/>
      <c r="J221" s="14"/>
      <c r="K221" s="14"/>
      <c r="L221" s="14"/>
      <c r="M221" s="14"/>
      <c r="N221" s="13"/>
      <c r="O221" s="13"/>
      <c r="P221" s="12"/>
      <c r="Q221" s="12"/>
      <c r="R221" s="12"/>
      <c r="S221" s="12"/>
      <c r="T221" s="12"/>
      <c r="U221" s="12"/>
      <c r="V221" s="12"/>
      <c r="W221" s="17"/>
      <c r="X221" s="17"/>
      <c r="Y221" s="15"/>
      <c r="Z221" s="14"/>
      <c r="AA221" s="43" t="e">
        <f t="shared" si="27"/>
        <v>#DIV/0!</v>
      </c>
      <c r="AB221" s="21" t="e">
        <f t="shared" si="28"/>
        <v>#DIV/0!</v>
      </c>
      <c r="AC221" s="21" t="e">
        <f t="shared" si="29"/>
        <v>#DIV/0!</v>
      </c>
      <c r="AD221" s="21" t="e">
        <f t="shared" si="30"/>
        <v>#DIV/0!</v>
      </c>
      <c r="AE221" s="21" t="e">
        <f t="shared" si="31"/>
        <v>#DIV/0!</v>
      </c>
      <c r="AF221" s="21" t="e">
        <f t="shared" si="34"/>
        <v>#DIV/0!</v>
      </c>
      <c r="AG221" s="20">
        <f>VLOOKUP(S221,'tabla ingresos'!$A$3:$D$15,4,FALSE)</f>
        <v>0</v>
      </c>
      <c r="AH221" s="20">
        <f t="shared" si="32"/>
        <v>0</v>
      </c>
      <c r="AI221" s="20">
        <f t="shared" si="33"/>
        <v>0</v>
      </c>
      <c r="AJ221" s="28" t="e">
        <f>VLOOKUP(AA221,score!$K$2:$L$8,2,TRUE)*AJ$2</f>
        <v>#DIV/0!</v>
      </c>
      <c r="AK221" s="28">
        <f>VLOOKUP(T221,score!$M$2:$N$8,2,FALSE)*AK$2</f>
        <v>0</v>
      </c>
      <c r="AL221" s="28">
        <f>VLOOKUP(Q221,score!$G$2:$H$8,2,TRUE)*AL$2</f>
        <v>0.1</v>
      </c>
      <c r="AM221" s="28" t="e">
        <f>VLOOKUP(AB221,score!$Y$2:$Z$8,2,TRUE)*AM$2</f>
        <v>#DIV/0!</v>
      </c>
      <c r="AN221" s="28" t="e">
        <f>VLOOKUP(AE221,score!$AE$2:$AF$8,2,TRUE)*AN$2</f>
        <v>#DIV/0!</v>
      </c>
      <c r="AO221" s="28">
        <f>VLOOKUP(O221,score!$C$2:$D$8,2,TRUE)*AO$2</f>
        <v>0.1</v>
      </c>
      <c r="AP221" s="28">
        <f>VLOOKUP(R221,score!$I$2:$J$8,2,TRUE)*AP$2</f>
        <v>0.1</v>
      </c>
      <c r="AQ221" s="28" t="e">
        <f>VLOOKUP(P221,score!$E$2:$F$8,2,FALSE)*AQ$2</f>
        <v>#N/A</v>
      </c>
      <c r="AR221" s="28">
        <f>VLOOKUP(U221,score!$O$2:$P$8,2,TRUE)*AR$2</f>
        <v>0</v>
      </c>
      <c r="AS221" s="28">
        <f>VLOOKUP(V221,score!$Q$2:$R$8,2,TRUE)*AS$2</f>
        <v>0</v>
      </c>
      <c r="AT221" s="28" t="e">
        <f>VLOOKUP(W221,score!$S$2:$T$8,2,FALSE)*AT$2</f>
        <v>#N/A</v>
      </c>
      <c r="AU221" s="28" t="e">
        <f>VLOOKUP(X221,score!$U$2:$V$4,2,FALSE)*AU$2</f>
        <v>#N/A</v>
      </c>
      <c r="AV221" s="28" t="e">
        <f>VLOOKUP(AF221,score!$AG$2:$AH$8,2,TRUE)*AV$2</f>
        <v>#DIV/0!</v>
      </c>
      <c r="AW221" s="28" t="e">
        <f>VLOOKUP(Y221,score!$W$2:$X$8,2,FALSE)*AW$2</f>
        <v>#N/A</v>
      </c>
      <c r="AX221" s="28" t="e">
        <f>VLOOKUP(AC221,score!$AA$2:$AB$8,2,TRUE)*AX$2</f>
        <v>#DIV/0!</v>
      </c>
      <c r="AY221" s="28" t="e">
        <f>VLOOKUP(AD221,score!$AC$2:$AD$8,2,TRUE)*AY$2</f>
        <v>#DIV/0!</v>
      </c>
      <c r="AZ221" s="28">
        <f>VLOOKUP(N221,score!$A$2:$B$8,2,TRUE)*AZ$2</f>
        <v>0.1</v>
      </c>
      <c r="BA221" s="29" t="e">
        <f t="shared" si="35"/>
        <v>#DIV/0!</v>
      </c>
      <c r="BB221" s="29" t="e">
        <f>VLOOKUP(BA221,score!$AJ$2:$AK$7,2,TRUE)</f>
        <v>#DIV/0!</v>
      </c>
    </row>
    <row r="222" spans="1:54" x14ac:dyDescent="0.3">
      <c r="A222" s="10"/>
      <c r="B222" s="11"/>
      <c r="C222" s="12"/>
      <c r="D222" s="14"/>
      <c r="E222" s="12"/>
      <c r="F222" s="14"/>
      <c r="G222" s="14"/>
      <c r="H222" s="14"/>
      <c r="I222" s="14"/>
      <c r="J222" s="14"/>
      <c r="K222" s="14"/>
      <c r="L222" s="14"/>
      <c r="M222" s="14"/>
      <c r="N222" s="13"/>
      <c r="O222" s="13"/>
      <c r="P222" s="12"/>
      <c r="Q222" s="12"/>
      <c r="R222" s="12"/>
      <c r="S222" s="12"/>
      <c r="T222" s="12"/>
      <c r="U222" s="12"/>
      <c r="V222" s="12"/>
      <c r="W222" s="17"/>
      <c r="X222" s="17"/>
      <c r="Y222" s="15"/>
      <c r="Z222" s="14"/>
      <c r="AA222" s="43" t="e">
        <f t="shared" si="27"/>
        <v>#DIV/0!</v>
      </c>
      <c r="AB222" s="21" t="e">
        <f t="shared" si="28"/>
        <v>#DIV/0!</v>
      </c>
      <c r="AC222" s="21" t="e">
        <f t="shared" si="29"/>
        <v>#DIV/0!</v>
      </c>
      <c r="AD222" s="21" t="e">
        <f t="shared" si="30"/>
        <v>#DIV/0!</v>
      </c>
      <c r="AE222" s="21" t="e">
        <f t="shared" si="31"/>
        <v>#DIV/0!</v>
      </c>
      <c r="AF222" s="21" t="e">
        <f t="shared" si="34"/>
        <v>#DIV/0!</v>
      </c>
      <c r="AG222" s="20">
        <f>VLOOKUP(S222,'tabla ingresos'!$A$3:$D$15,4,FALSE)</f>
        <v>0</v>
      </c>
      <c r="AH222" s="20">
        <f t="shared" si="32"/>
        <v>0</v>
      </c>
      <c r="AI222" s="20">
        <f t="shared" si="33"/>
        <v>0</v>
      </c>
      <c r="AJ222" s="28" t="e">
        <f>VLOOKUP(AA222,score!$K$2:$L$8,2,TRUE)*AJ$2</f>
        <v>#DIV/0!</v>
      </c>
      <c r="AK222" s="28">
        <f>VLOOKUP(T222,score!$M$2:$N$8,2,FALSE)*AK$2</f>
        <v>0</v>
      </c>
      <c r="AL222" s="28">
        <f>VLOOKUP(Q222,score!$G$2:$H$8,2,TRUE)*AL$2</f>
        <v>0.1</v>
      </c>
      <c r="AM222" s="28" t="e">
        <f>VLOOKUP(AB222,score!$Y$2:$Z$8,2,TRUE)*AM$2</f>
        <v>#DIV/0!</v>
      </c>
      <c r="AN222" s="28" t="e">
        <f>VLOOKUP(AE222,score!$AE$2:$AF$8,2,TRUE)*AN$2</f>
        <v>#DIV/0!</v>
      </c>
      <c r="AO222" s="28">
        <f>VLOOKUP(O222,score!$C$2:$D$8,2,TRUE)*AO$2</f>
        <v>0.1</v>
      </c>
      <c r="AP222" s="28">
        <f>VLOOKUP(R222,score!$I$2:$J$8,2,TRUE)*AP$2</f>
        <v>0.1</v>
      </c>
      <c r="AQ222" s="28" t="e">
        <f>VLOOKUP(P222,score!$E$2:$F$8,2,FALSE)*AQ$2</f>
        <v>#N/A</v>
      </c>
      <c r="AR222" s="28">
        <f>VLOOKUP(U222,score!$O$2:$P$8,2,TRUE)*AR$2</f>
        <v>0</v>
      </c>
      <c r="AS222" s="28">
        <f>VLOOKUP(V222,score!$Q$2:$R$8,2,TRUE)*AS$2</f>
        <v>0</v>
      </c>
      <c r="AT222" s="28" t="e">
        <f>VLOOKUP(W222,score!$S$2:$T$8,2,FALSE)*AT$2</f>
        <v>#N/A</v>
      </c>
      <c r="AU222" s="28" t="e">
        <f>VLOOKUP(X222,score!$U$2:$V$4,2,FALSE)*AU$2</f>
        <v>#N/A</v>
      </c>
      <c r="AV222" s="28" t="e">
        <f>VLOOKUP(AF222,score!$AG$2:$AH$8,2,TRUE)*AV$2</f>
        <v>#DIV/0!</v>
      </c>
      <c r="AW222" s="28" t="e">
        <f>VLOOKUP(Y222,score!$W$2:$X$8,2,FALSE)*AW$2</f>
        <v>#N/A</v>
      </c>
      <c r="AX222" s="28" t="e">
        <f>VLOOKUP(AC222,score!$AA$2:$AB$8,2,TRUE)*AX$2</f>
        <v>#DIV/0!</v>
      </c>
      <c r="AY222" s="28" t="e">
        <f>VLOOKUP(AD222,score!$AC$2:$AD$8,2,TRUE)*AY$2</f>
        <v>#DIV/0!</v>
      </c>
      <c r="AZ222" s="28">
        <f>VLOOKUP(N222,score!$A$2:$B$8,2,TRUE)*AZ$2</f>
        <v>0.1</v>
      </c>
      <c r="BA222" s="29" t="e">
        <f t="shared" si="35"/>
        <v>#DIV/0!</v>
      </c>
      <c r="BB222" s="29" t="e">
        <f>VLOOKUP(BA222,score!$AJ$2:$AK$7,2,TRUE)</f>
        <v>#DIV/0!</v>
      </c>
    </row>
    <row r="223" spans="1:54" x14ac:dyDescent="0.3">
      <c r="A223" s="10"/>
      <c r="B223" s="11"/>
      <c r="C223" s="12"/>
      <c r="D223" s="14"/>
      <c r="E223" s="12"/>
      <c r="F223" s="14"/>
      <c r="G223" s="14"/>
      <c r="H223" s="14"/>
      <c r="I223" s="14"/>
      <c r="J223" s="14"/>
      <c r="K223" s="14"/>
      <c r="L223" s="14"/>
      <c r="M223" s="14"/>
      <c r="N223" s="13"/>
      <c r="O223" s="13"/>
      <c r="P223" s="12"/>
      <c r="Q223" s="12"/>
      <c r="R223" s="12"/>
      <c r="S223" s="12"/>
      <c r="T223" s="12"/>
      <c r="U223" s="12"/>
      <c r="V223" s="12"/>
      <c r="W223" s="17"/>
      <c r="X223" s="17"/>
      <c r="Y223" s="15"/>
      <c r="Z223" s="14"/>
      <c r="AA223" s="43" t="e">
        <f t="shared" si="27"/>
        <v>#DIV/0!</v>
      </c>
      <c r="AB223" s="21" t="e">
        <f t="shared" si="28"/>
        <v>#DIV/0!</v>
      </c>
      <c r="AC223" s="21" t="e">
        <f t="shared" si="29"/>
        <v>#DIV/0!</v>
      </c>
      <c r="AD223" s="21" t="e">
        <f t="shared" si="30"/>
        <v>#DIV/0!</v>
      </c>
      <c r="AE223" s="21" t="e">
        <f t="shared" si="31"/>
        <v>#DIV/0!</v>
      </c>
      <c r="AF223" s="21" t="e">
        <f t="shared" si="34"/>
        <v>#DIV/0!</v>
      </c>
      <c r="AG223" s="20">
        <f>VLOOKUP(S223,'tabla ingresos'!$A$3:$D$15,4,FALSE)</f>
        <v>0</v>
      </c>
      <c r="AH223" s="20">
        <f t="shared" si="32"/>
        <v>0</v>
      </c>
      <c r="AI223" s="20">
        <f t="shared" si="33"/>
        <v>0</v>
      </c>
      <c r="AJ223" s="28" t="e">
        <f>VLOOKUP(AA223,score!$K$2:$L$8,2,TRUE)*AJ$2</f>
        <v>#DIV/0!</v>
      </c>
      <c r="AK223" s="28">
        <f>VLOOKUP(T223,score!$M$2:$N$8,2,FALSE)*AK$2</f>
        <v>0</v>
      </c>
      <c r="AL223" s="28">
        <f>VLOOKUP(Q223,score!$G$2:$H$8,2,TRUE)*AL$2</f>
        <v>0.1</v>
      </c>
      <c r="AM223" s="28" t="e">
        <f>VLOOKUP(AB223,score!$Y$2:$Z$8,2,TRUE)*AM$2</f>
        <v>#DIV/0!</v>
      </c>
      <c r="AN223" s="28" t="e">
        <f>VLOOKUP(AE223,score!$AE$2:$AF$8,2,TRUE)*AN$2</f>
        <v>#DIV/0!</v>
      </c>
      <c r="AO223" s="28">
        <f>VLOOKUP(O223,score!$C$2:$D$8,2,TRUE)*AO$2</f>
        <v>0.1</v>
      </c>
      <c r="AP223" s="28">
        <f>VLOOKUP(R223,score!$I$2:$J$8,2,TRUE)*AP$2</f>
        <v>0.1</v>
      </c>
      <c r="AQ223" s="28" t="e">
        <f>VLOOKUP(P223,score!$E$2:$F$8,2,FALSE)*AQ$2</f>
        <v>#N/A</v>
      </c>
      <c r="AR223" s="28">
        <f>VLOOKUP(U223,score!$O$2:$P$8,2,TRUE)*AR$2</f>
        <v>0</v>
      </c>
      <c r="AS223" s="28">
        <f>VLOOKUP(V223,score!$Q$2:$R$8,2,TRUE)*AS$2</f>
        <v>0</v>
      </c>
      <c r="AT223" s="28" t="e">
        <f>VLOOKUP(W223,score!$S$2:$T$8,2,FALSE)*AT$2</f>
        <v>#N/A</v>
      </c>
      <c r="AU223" s="28" t="e">
        <f>VLOOKUP(X223,score!$U$2:$V$4,2,FALSE)*AU$2</f>
        <v>#N/A</v>
      </c>
      <c r="AV223" s="28" t="e">
        <f>VLOOKUP(AF223,score!$AG$2:$AH$8,2,TRUE)*AV$2</f>
        <v>#DIV/0!</v>
      </c>
      <c r="AW223" s="28" t="e">
        <f>VLOOKUP(Y223,score!$W$2:$X$8,2,FALSE)*AW$2</f>
        <v>#N/A</v>
      </c>
      <c r="AX223" s="28" t="e">
        <f>VLOOKUP(AC223,score!$AA$2:$AB$8,2,TRUE)*AX$2</f>
        <v>#DIV/0!</v>
      </c>
      <c r="AY223" s="28" t="e">
        <f>VLOOKUP(AD223,score!$AC$2:$AD$8,2,TRUE)*AY$2</f>
        <v>#DIV/0!</v>
      </c>
      <c r="AZ223" s="28">
        <f>VLOOKUP(N223,score!$A$2:$B$8,2,TRUE)*AZ$2</f>
        <v>0.1</v>
      </c>
      <c r="BA223" s="29" t="e">
        <f t="shared" si="35"/>
        <v>#DIV/0!</v>
      </c>
      <c r="BB223" s="29" t="e">
        <f>VLOOKUP(BA223,score!$AJ$2:$AK$7,2,TRUE)</f>
        <v>#DIV/0!</v>
      </c>
    </row>
    <row r="224" spans="1:54" x14ac:dyDescent="0.3">
      <c r="A224" s="10"/>
      <c r="B224" s="11"/>
      <c r="C224" s="12"/>
      <c r="D224" s="14"/>
      <c r="E224" s="12"/>
      <c r="F224" s="14"/>
      <c r="G224" s="14"/>
      <c r="H224" s="14"/>
      <c r="I224" s="14"/>
      <c r="J224" s="14"/>
      <c r="K224" s="14"/>
      <c r="L224" s="14"/>
      <c r="M224" s="14"/>
      <c r="N224" s="13"/>
      <c r="O224" s="13"/>
      <c r="P224" s="12"/>
      <c r="Q224" s="12"/>
      <c r="R224" s="12"/>
      <c r="S224" s="12"/>
      <c r="T224" s="12"/>
      <c r="U224" s="12"/>
      <c r="V224" s="12"/>
      <c r="W224" s="17"/>
      <c r="X224" s="17"/>
      <c r="Y224" s="15"/>
      <c r="Z224" s="14"/>
      <c r="AA224" s="43" t="e">
        <f t="shared" si="27"/>
        <v>#DIV/0!</v>
      </c>
      <c r="AB224" s="21" t="e">
        <f t="shared" si="28"/>
        <v>#DIV/0!</v>
      </c>
      <c r="AC224" s="21" t="e">
        <f t="shared" si="29"/>
        <v>#DIV/0!</v>
      </c>
      <c r="AD224" s="21" t="e">
        <f t="shared" si="30"/>
        <v>#DIV/0!</v>
      </c>
      <c r="AE224" s="21" t="e">
        <f t="shared" si="31"/>
        <v>#DIV/0!</v>
      </c>
      <c r="AF224" s="21" t="e">
        <f t="shared" si="34"/>
        <v>#DIV/0!</v>
      </c>
      <c r="AG224" s="20">
        <f>VLOOKUP(S224,'tabla ingresos'!$A$3:$D$15,4,FALSE)</f>
        <v>0</v>
      </c>
      <c r="AH224" s="20">
        <f t="shared" si="32"/>
        <v>0</v>
      </c>
      <c r="AI224" s="20">
        <f t="shared" si="33"/>
        <v>0</v>
      </c>
      <c r="AJ224" s="28" t="e">
        <f>VLOOKUP(AA224,score!$K$2:$L$8,2,TRUE)*AJ$2</f>
        <v>#DIV/0!</v>
      </c>
      <c r="AK224" s="28">
        <f>VLOOKUP(T224,score!$M$2:$N$8,2,FALSE)*AK$2</f>
        <v>0</v>
      </c>
      <c r="AL224" s="28">
        <f>VLOOKUP(Q224,score!$G$2:$H$8,2,TRUE)*AL$2</f>
        <v>0.1</v>
      </c>
      <c r="AM224" s="28" t="e">
        <f>VLOOKUP(AB224,score!$Y$2:$Z$8,2,TRUE)*AM$2</f>
        <v>#DIV/0!</v>
      </c>
      <c r="AN224" s="28" t="e">
        <f>VLOOKUP(AE224,score!$AE$2:$AF$8,2,TRUE)*AN$2</f>
        <v>#DIV/0!</v>
      </c>
      <c r="AO224" s="28">
        <f>VLOOKUP(O224,score!$C$2:$D$8,2,TRUE)*AO$2</f>
        <v>0.1</v>
      </c>
      <c r="AP224" s="28">
        <f>VLOOKUP(R224,score!$I$2:$J$8,2,TRUE)*AP$2</f>
        <v>0.1</v>
      </c>
      <c r="AQ224" s="28" t="e">
        <f>VLOOKUP(P224,score!$E$2:$F$8,2,FALSE)*AQ$2</f>
        <v>#N/A</v>
      </c>
      <c r="AR224" s="28">
        <f>VLOOKUP(U224,score!$O$2:$P$8,2,TRUE)*AR$2</f>
        <v>0</v>
      </c>
      <c r="AS224" s="28">
        <f>VLOOKUP(V224,score!$Q$2:$R$8,2,TRUE)*AS$2</f>
        <v>0</v>
      </c>
      <c r="AT224" s="28" t="e">
        <f>VLOOKUP(W224,score!$S$2:$T$8,2,FALSE)*AT$2</f>
        <v>#N/A</v>
      </c>
      <c r="AU224" s="28" t="e">
        <f>VLOOKUP(X224,score!$U$2:$V$4,2,FALSE)*AU$2</f>
        <v>#N/A</v>
      </c>
      <c r="AV224" s="28" t="e">
        <f>VLOOKUP(AF224,score!$AG$2:$AH$8,2,TRUE)*AV$2</f>
        <v>#DIV/0!</v>
      </c>
      <c r="AW224" s="28" t="e">
        <f>VLOOKUP(Y224,score!$W$2:$X$8,2,FALSE)*AW$2</f>
        <v>#N/A</v>
      </c>
      <c r="AX224" s="28" t="e">
        <f>VLOOKUP(AC224,score!$AA$2:$AB$8,2,TRUE)*AX$2</f>
        <v>#DIV/0!</v>
      </c>
      <c r="AY224" s="28" t="e">
        <f>VLOOKUP(AD224,score!$AC$2:$AD$8,2,TRUE)*AY$2</f>
        <v>#DIV/0!</v>
      </c>
      <c r="AZ224" s="28">
        <f>VLOOKUP(N224,score!$A$2:$B$8,2,TRUE)*AZ$2</f>
        <v>0.1</v>
      </c>
      <c r="BA224" s="29" t="e">
        <f t="shared" si="35"/>
        <v>#DIV/0!</v>
      </c>
      <c r="BB224" s="29" t="e">
        <f>VLOOKUP(BA224,score!$AJ$2:$AK$7,2,TRUE)</f>
        <v>#DIV/0!</v>
      </c>
    </row>
    <row r="225" spans="1:54" x14ac:dyDescent="0.3">
      <c r="A225" s="10"/>
      <c r="B225" s="11"/>
      <c r="C225" s="12"/>
      <c r="D225" s="14"/>
      <c r="E225" s="12"/>
      <c r="F225" s="14"/>
      <c r="G225" s="14"/>
      <c r="H225" s="14"/>
      <c r="I225" s="14"/>
      <c r="J225" s="14"/>
      <c r="K225" s="14"/>
      <c r="L225" s="14"/>
      <c r="M225" s="14"/>
      <c r="N225" s="13"/>
      <c r="O225" s="13"/>
      <c r="P225" s="12"/>
      <c r="Q225" s="12"/>
      <c r="R225" s="12"/>
      <c r="S225" s="12"/>
      <c r="T225" s="12"/>
      <c r="U225" s="12"/>
      <c r="V225" s="12"/>
      <c r="W225" s="17"/>
      <c r="X225" s="17"/>
      <c r="Y225" s="15"/>
      <c r="Z225" s="14"/>
      <c r="AA225" s="43" t="e">
        <f t="shared" si="27"/>
        <v>#DIV/0!</v>
      </c>
      <c r="AB225" s="21" t="e">
        <f t="shared" si="28"/>
        <v>#DIV/0!</v>
      </c>
      <c r="AC225" s="21" t="e">
        <f t="shared" si="29"/>
        <v>#DIV/0!</v>
      </c>
      <c r="AD225" s="21" t="e">
        <f t="shared" si="30"/>
        <v>#DIV/0!</v>
      </c>
      <c r="AE225" s="21" t="e">
        <f t="shared" si="31"/>
        <v>#DIV/0!</v>
      </c>
      <c r="AF225" s="21" t="e">
        <f t="shared" si="34"/>
        <v>#DIV/0!</v>
      </c>
      <c r="AG225" s="20">
        <f>VLOOKUP(S225,'tabla ingresos'!$A$3:$D$15,4,FALSE)</f>
        <v>0</v>
      </c>
      <c r="AH225" s="20">
        <f t="shared" si="32"/>
        <v>0</v>
      </c>
      <c r="AI225" s="20">
        <f t="shared" si="33"/>
        <v>0</v>
      </c>
      <c r="AJ225" s="28" t="e">
        <f>VLOOKUP(AA225,score!$K$2:$L$8,2,TRUE)*AJ$2</f>
        <v>#DIV/0!</v>
      </c>
      <c r="AK225" s="28">
        <f>VLOOKUP(T225,score!$M$2:$N$8,2,FALSE)*AK$2</f>
        <v>0</v>
      </c>
      <c r="AL225" s="28">
        <f>VLOOKUP(Q225,score!$G$2:$H$8,2,TRUE)*AL$2</f>
        <v>0.1</v>
      </c>
      <c r="AM225" s="28" t="e">
        <f>VLOOKUP(AB225,score!$Y$2:$Z$8,2,TRUE)*AM$2</f>
        <v>#DIV/0!</v>
      </c>
      <c r="AN225" s="28" t="e">
        <f>VLOOKUP(AE225,score!$AE$2:$AF$8,2,TRUE)*AN$2</f>
        <v>#DIV/0!</v>
      </c>
      <c r="AO225" s="28">
        <f>VLOOKUP(O225,score!$C$2:$D$8,2,TRUE)*AO$2</f>
        <v>0.1</v>
      </c>
      <c r="AP225" s="28">
        <f>VLOOKUP(R225,score!$I$2:$J$8,2,TRUE)*AP$2</f>
        <v>0.1</v>
      </c>
      <c r="AQ225" s="28" t="e">
        <f>VLOOKUP(P225,score!$E$2:$F$8,2,FALSE)*AQ$2</f>
        <v>#N/A</v>
      </c>
      <c r="AR225" s="28">
        <f>VLOOKUP(U225,score!$O$2:$P$8,2,TRUE)*AR$2</f>
        <v>0</v>
      </c>
      <c r="AS225" s="28">
        <f>VLOOKUP(V225,score!$Q$2:$R$8,2,TRUE)*AS$2</f>
        <v>0</v>
      </c>
      <c r="AT225" s="28" t="e">
        <f>VLOOKUP(W225,score!$S$2:$T$8,2,FALSE)*AT$2</f>
        <v>#N/A</v>
      </c>
      <c r="AU225" s="28" t="e">
        <f>VLOOKUP(X225,score!$U$2:$V$4,2,FALSE)*AU$2</f>
        <v>#N/A</v>
      </c>
      <c r="AV225" s="28" t="e">
        <f>VLOOKUP(AF225,score!$AG$2:$AH$8,2,TRUE)*AV$2</f>
        <v>#DIV/0!</v>
      </c>
      <c r="AW225" s="28" t="e">
        <f>VLOOKUP(Y225,score!$W$2:$X$8,2,FALSE)*AW$2</f>
        <v>#N/A</v>
      </c>
      <c r="AX225" s="28" t="e">
        <f>VLOOKUP(AC225,score!$AA$2:$AB$8,2,TRUE)*AX$2</f>
        <v>#DIV/0!</v>
      </c>
      <c r="AY225" s="28" t="e">
        <f>VLOOKUP(AD225,score!$AC$2:$AD$8,2,TRUE)*AY$2</f>
        <v>#DIV/0!</v>
      </c>
      <c r="AZ225" s="28">
        <f>VLOOKUP(N225,score!$A$2:$B$8,2,TRUE)*AZ$2</f>
        <v>0.1</v>
      </c>
      <c r="BA225" s="29" t="e">
        <f t="shared" si="35"/>
        <v>#DIV/0!</v>
      </c>
      <c r="BB225" s="29" t="e">
        <f>VLOOKUP(BA225,score!$AJ$2:$AK$7,2,TRUE)</f>
        <v>#DIV/0!</v>
      </c>
    </row>
    <row r="226" spans="1:54" x14ac:dyDescent="0.3">
      <c r="A226" s="10"/>
      <c r="B226" s="11"/>
      <c r="C226" s="12"/>
      <c r="D226" s="14"/>
      <c r="E226" s="12"/>
      <c r="F226" s="14"/>
      <c r="G226" s="14"/>
      <c r="H226" s="14"/>
      <c r="I226" s="14"/>
      <c r="J226" s="14"/>
      <c r="K226" s="14"/>
      <c r="L226" s="14"/>
      <c r="M226" s="14"/>
      <c r="N226" s="13"/>
      <c r="O226" s="13"/>
      <c r="P226" s="12"/>
      <c r="Q226" s="12"/>
      <c r="R226" s="12"/>
      <c r="S226" s="12"/>
      <c r="T226" s="12"/>
      <c r="U226" s="12"/>
      <c r="V226" s="12"/>
      <c r="W226" s="17"/>
      <c r="X226" s="17"/>
      <c r="Y226" s="15"/>
      <c r="Z226" s="14"/>
      <c r="AA226" s="43" t="e">
        <f t="shared" si="27"/>
        <v>#DIV/0!</v>
      </c>
      <c r="AB226" s="21" t="e">
        <f t="shared" si="28"/>
        <v>#DIV/0!</v>
      </c>
      <c r="AC226" s="21" t="e">
        <f t="shared" si="29"/>
        <v>#DIV/0!</v>
      </c>
      <c r="AD226" s="21" t="e">
        <f t="shared" si="30"/>
        <v>#DIV/0!</v>
      </c>
      <c r="AE226" s="21" t="e">
        <f t="shared" si="31"/>
        <v>#DIV/0!</v>
      </c>
      <c r="AF226" s="21" t="e">
        <f t="shared" si="34"/>
        <v>#DIV/0!</v>
      </c>
      <c r="AG226" s="20">
        <f>VLOOKUP(S226,'tabla ingresos'!$A$3:$D$15,4,FALSE)</f>
        <v>0</v>
      </c>
      <c r="AH226" s="20">
        <f t="shared" si="32"/>
        <v>0</v>
      </c>
      <c r="AI226" s="20">
        <f t="shared" si="33"/>
        <v>0</v>
      </c>
      <c r="AJ226" s="28" t="e">
        <f>VLOOKUP(AA226,score!$K$2:$L$8,2,TRUE)*AJ$2</f>
        <v>#DIV/0!</v>
      </c>
      <c r="AK226" s="28">
        <f>VLOOKUP(T226,score!$M$2:$N$8,2,FALSE)*AK$2</f>
        <v>0</v>
      </c>
      <c r="AL226" s="28">
        <f>VLOOKUP(Q226,score!$G$2:$H$8,2,TRUE)*AL$2</f>
        <v>0.1</v>
      </c>
      <c r="AM226" s="28" t="e">
        <f>VLOOKUP(AB226,score!$Y$2:$Z$8,2,TRUE)*AM$2</f>
        <v>#DIV/0!</v>
      </c>
      <c r="AN226" s="28" t="e">
        <f>VLOOKUP(AE226,score!$AE$2:$AF$8,2,TRUE)*AN$2</f>
        <v>#DIV/0!</v>
      </c>
      <c r="AO226" s="28">
        <f>VLOOKUP(O226,score!$C$2:$D$8,2,TRUE)*AO$2</f>
        <v>0.1</v>
      </c>
      <c r="AP226" s="28">
        <f>VLOOKUP(R226,score!$I$2:$J$8,2,TRUE)*AP$2</f>
        <v>0.1</v>
      </c>
      <c r="AQ226" s="28" t="e">
        <f>VLOOKUP(P226,score!$E$2:$F$8,2,FALSE)*AQ$2</f>
        <v>#N/A</v>
      </c>
      <c r="AR226" s="28">
        <f>VLOOKUP(U226,score!$O$2:$P$8,2,TRUE)*AR$2</f>
        <v>0</v>
      </c>
      <c r="AS226" s="28">
        <f>VLOOKUP(V226,score!$Q$2:$R$8,2,TRUE)*AS$2</f>
        <v>0</v>
      </c>
      <c r="AT226" s="28" t="e">
        <f>VLOOKUP(W226,score!$S$2:$T$8,2,FALSE)*AT$2</f>
        <v>#N/A</v>
      </c>
      <c r="AU226" s="28" t="e">
        <f>VLOOKUP(X226,score!$U$2:$V$4,2,FALSE)*AU$2</f>
        <v>#N/A</v>
      </c>
      <c r="AV226" s="28" t="e">
        <f>VLOOKUP(AF226,score!$AG$2:$AH$8,2,TRUE)*AV$2</f>
        <v>#DIV/0!</v>
      </c>
      <c r="AW226" s="28" t="e">
        <f>VLOOKUP(Y226,score!$W$2:$X$8,2,FALSE)*AW$2</f>
        <v>#N/A</v>
      </c>
      <c r="AX226" s="28" t="e">
        <f>VLOOKUP(AC226,score!$AA$2:$AB$8,2,TRUE)*AX$2</f>
        <v>#DIV/0!</v>
      </c>
      <c r="AY226" s="28" t="e">
        <f>VLOOKUP(AD226,score!$AC$2:$AD$8,2,TRUE)*AY$2</f>
        <v>#DIV/0!</v>
      </c>
      <c r="AZ226" s="28">
        <f>VLOOKUP(N226,score!$A$2:$B$8,2,TRUE)*AZ$2</f>
        <v>0.1</v>
      </c>
      <c r="BA226" s="29" t="e">
        <f t="shared" si="35"/>
        <v>#DIV/0!</v>
      </c>
      <c r="BB226" s="29" t="e">
        <f>VLOOKUP(BA226,score!$AJ$2:$AK$7,2,TRUE)</f>
        <v>#DIV/0!</v>
      </c>
    </row>
    <row r="227" spans="1:54" x14ac:dyDescent="0.3">
      <c r="A227" s="10"/>
      <c r="B227" s="11"/>
      <c r="C227" s="12"/>
      <c r="D227" s="14"/>
      <c r="E227" s="12"/>
      <c r="F227" s="14"/>
      <c r="G227" s="14"/>
      <c r="H227" s="14"/>
      <c r="I227" s="14"/>
      <c r="J227" s="14"/>
      <c r="K227" s="14"/>
      <c r="L227" s="14"/>
      <c r="M227" s="14"/>
      <c r="N227" s="13"/>
      <c r="O227" s="13"/>
      <c r="P227" s="12"/>
      <c r="Q227" s="12"/>
      <c r="R227" s="12"/>
      <c r="S227" s="12"/>
      <c r="T227" s="12"/>
      <c r="U227" s="12"/>
      <c r="V227" s="12"/>
      <c r="W227" s="17"/>
      <c r="X227" s="17"/>
      <c r="Y227" s="15"/>
      <c r="Z227" s="14"/>
      <c r="AA227" s="43" t="e">
        <f t="shared" si="27"/>
        <v>#DIV/0!</v>
      </c>
      <c r="AB227" s="21" t="e">
        <f t="shared" si="28"/>
        <v>#DIV/0!</v>
      </c>
      <c r="AC227" s="21" t="e">
        <f t="shared" si="29"/>
        <v>#DIV/0!</v>
      </c>
      <c r="AD227" s="21" t="e">
        <f t="shared" si="30"/>
        <v>#DIV/0!</v>
      </c>
      <c r="AE227" s="21" t="e">
        <f t="shared" si="31"/>
        <v>#DIV/0!</v>
      </c>
      <c r="AF227" s="21" t="e">
        <f t="shared" si="34"/>
        <v>#DIV/0!</v>
      </c>
      <c r="AG227" s="20">
        <f>VLOOKUP(S227,'tabla ingresos'!$A$3:$D$15,4,FALSE)</f>
        <v>0</v>
      </c>
      <c r="AH227" s="20">
        <f t="shared" si="32"/>
        <v>0</v>
      </c>
      <c r="AI227" s="20">
        <f t="shared" si="33"/>
        <v>0</v>
      </c>
      <c r="AJ227" s="28" t="e">
        <f>VLOOKUP(AA227,score!$K$2:$L$8,2,TRUE)*AJ$2</f>
        <v>#DIV/0!</v>
      </c>
      <c r="AK227" s="28">
        <f>VLOOKUP(T227,score!$M$2:$N$8,2,FALSE)*AK$2</f>
        <v>0</v>
      </c>
      <c r="AL227" s="28">
        <f>VLOOKUP(Q227,score!$G$2:$H$8,2,TRUE)*AL$2</f>
        <v>0.1</v>
      </c>
      <c r="AM227" s="28" t="e">
        <f>VLOOKUP(AB227,score!$Y$2:$Z$8,2,TRUE)*AM$2</f>
        <v>#DIV/0!</v>
      </c>
      <c r="AN227" s="28" t="e">
        <f>VLOOKUP(AE227,score!$AE$2:$AF$8,2,TRUE)*AN$2</f>
        <v>#DIV/0!</v>
      </c>
      <c r="AO227" s="28">
        <f>VLOOKUP(O227,score!$C$2:$D$8,2,TRUE)*AO$2</f>
        <v>0.1</v>
      </c>
      <c r="AP227" s="28">
        <f>VLOOKUP(R227,score!$I$2:$J$8,2,TRUE)*AP$2</f>
        <v>0.1</v>
      </c>
      <c r="AQ227" s="28" t="e">
        <f>VLOOKUP(P227,score!$E$2:$F$8,2,FALSE)*AQ$2</f>
        <v>#N/A</v>
      </c>
      <c r="AR227" s="28">
        <f>VLOOKUP(U227,score!$O$2:$P$8,2,TRUE)*AR$2</f>
        <v>0</v>
      </c>
      <c r="AS227" s="28">
        <f>VLOOKUP(V227,score!$Q$2:$R$8,2,TRUE)*AS$2</f>
        <v>0</v>
      </c>
      <c r="AT227" s="28" t="e">
        <f>VLOOKUP(W227,score!$S$2:$T$8,2,FALSE)*AT$2</f>
        <v>#N/A</v>
      </c>
      <c r="AU227" s="28" t="e">
        <f>VLOOKUP(X227,score!$U$2:$V$4,2,FALSE)*AU$2</f>
        <v>#N/A</v>
      </c>
      <c r="AV227" s="28" t="e">
        <f>VLOOKUP(AF227,score!$AG$2:$AH$8,2,TRUE)*AV$2</f>
        <v>#DIV/0!</v>
      </c>
      <c r="AW227" s="28" t="e">
        <f>VLOOKUP(Y227,score!$W$2:$X$8,2,FALSE)*AW$2</f>
        <v>#N/A</v>
      </c>
      <c r="AX227" s="28" t="e">
        <f>VLOOKUP(AC227,score!$AA$2:$AB$8,2,TRUE)*AX$2</f>
        <v>#DIV/0!</v>
      </c>
      <c r="AY227" s="28" t="e">
        <f>VLOOKUP(AD227,score!$AC$2:$AD$8,2,TRUE)*AY$2</f>
        <v>#DIV/0!</v>
      </c>
      <c r="AZ227" s="28">
        <f>VLOOKUP(N227,score!$A$2:$B$8,2,TRUE)*AZ$2</f>
        <v>0.1</v>
      </c>
      <c r="BA227" s="29" t="e">
        <f t="shared" si="35"/>
        <v>#DIV/0!</v>
      </c>
      <c r="BB227" s="29" t="e">
        <f>VLOOKUP(BA227,score!$AJ$2:$AK$7,2,TRUE)</f>
        <v>#DIV/0!</v>
      </c>
    </row>
    <row r="228" spans="1:54" x14ac:dyDescent="0.3">
      <c r="A228" s="10"/>
      <c r="B228" s="11"/>
      <c r="C228" s="12"/>
      <c r="D228" s="14"/>
      <c r="E228" s="12"/>
      <c r="F228" s="14"/>
      <c r="G228" s="14"/>
      <c r="H228" s="14"/>
      <c r="I228" s="14"/>
      <c r="J228" s="14"/>
      <c r="K228" s="14"/>
      <c r="L228" s="14"/>
      <c r="M228" s="14"/>
      <c r="N228" s="13"/>
      <c r="O228" s="13"/>
      <c r="P228" s="12"/>
      <c r="Q228" s="12"/>
      <c r="R228" s="12"/>
      <c r="S228" s="12"/>
      <c r="T228" s="12"/>
      <c r="U228" s="12"/>
      <c r="V228" s="12"/>
      <c r="W228" s="17"/>
      <c r="X228" s="17"/>
      <c r="Y228" s="15"/>
      <c r="Z228" s="14"/>
      <c r="AA228" s="43" t="e">
        <f t="shared" si="27"/>
        <v>#DIV/0!</v>
      </c>
      <c r="AB228" s="21" t="e">
        <f t="shared" si="28"/>
        <v>#DIV/0!</v>
      </c>
      <c r="AC228" s="21" t="e">
        <f t="shared" si="29"/>
        <v>#DIV/0!</v>
      </c>
      <c r="AD228" s="21" t="e">
        <f t="shared" si="30"/>
        <v>#DIV/0!</v>
      </c>
      <c r="AE228" s="21" t="e">
        <f t="shared" si="31"/>
        <v>#DIV/0!</v>
      </c>
      <c r="AF228" s="21" t="e">
        <f t="shared" si="34"/>
        <v>#DIV/0!</v>
      </c>
      <c r="AG228" s="20">
        <f>VLOOKUP(S228,'tabla ingresos'!$A$3:$D$15,4,FALSE)</f>
        <v>0</v>
      </c>
      <c r="AH228" s="20">
        <f t="shared" si="32"/>
        <v>0</v>
      </c>
      <c r="AI228" s="20">
        <f t="shared" si="33"/>
        <v>0</v>
      </c>
      <c r="AJ228" s="28" t="e">
        <f>VLOOKUP(AA228,score!$K$2:$L$8,2,TRUE)*AJ$2</f>
        <v>#DIV/0!</v>
      </c>
      <c r="AK228" s="28">
        <f>VLOOKUP(T228,score!$M$2:$N$8,2,FALSE)*AK$2</f>
        <v>0</v>
      </c>
      <c r="AL228" s="28">
        <f>VLOOKUP(Q228,score!$G$2:$H$8,2,TRUE)*AL$2</f>
        <v>0.1</v>
      </c>
      <c r="AM228" s="28" t="e">
        <f>VLOOKUP(AB228,score!$Y$2:$Z$8,2,TRUE)*AM$2</f>
        <v>#DIV/0!</v>
      </c>
      <c r="AN228" s="28" t="e">
        <f>VLOOKUP(AE228,score!$AE$2:$AF$8,2,TRUE)*AN$2</f>
        <v>#DIV/0!</v>
      </c>
      <c r="AO228" s="28">
        <f>VLOOKUP(O228,score!$C$2:$D$8,2,TRUE)*AO$2</f>
        <v>0.1</v>
      </c>
      <c r="AP228" s="28">
        <f>VLOOKUP(R228,score!$I$2:$J$8,2,TRUE)*AP$2</f>
        <v>0.1</v>
      </c>
      <c r="AQ228" s="28" t="e">
        <f>VLOOKUP(P228,score!$E$2:$F$8,2,FALSE)*AQ$2</f>
        <v>#N/A</v>
      </c>
      <c r="AR228" s="28">
        <f>VLOOKUP(U228,score!$O$2:$P$8,2,TRUE)*AR$2</f>
        <v>0</v>
      </c>
      <c r="AS228" s="28">
        <f>VLOOKUP(V228,score!$Q$2:$R$8,2,TRUE)*AS$2</f>
        <v>0</v>
      </c>
      <c r="AT228" s="28" t="e">
        <f>VLOOKUP(W228,score!$S$2:$T$8,2,FALSE)*AT$2</f>
        <v>#N/A</v>
      </c>
      <c r="AU228" s="28" t="e">
        <f>VLOOKUP(X228,score!$U$2:$V$4,2,FALSE)*AU$2</f>
        <v>#N/A</v>
      </c>
      <c r="AV228" s="28" t="e">
        <f>VLOOKUP(AF228,score!$AG$2:$AH$8,2,TRUE)*AV$2</f>
        <v>#DIV/0!</v>
      </c>
      <c r="AW228" s="28" t="e">
        <f>VLOOKUP(Y228,score!$W$2:$X$8,2,FALSE)*AW$2</f>
        <v>#N/A</v>
      </c>
      <c r="AX228" s="28" t="e">
        <f>VLOOKUP(AC228,score!$AA$2:$AB$8,2,TRUE)*AX$2</f>
        <v>#DIV/0!</v>
      </c>
      <c r="AY228" s="28" t="e">
        <f>VLOOKUP(AD228,score!$AC$2:$AD$8,2,TRUE)*AY$2</f>
        <v>#DIV/0!</v>
      </c>
      <c r="AZ228" s="28">
        <f>VLOOKUP(N228,score!$A$2:$B$8,2,TRUE)*AZ$2</f>
        <v>0.1</v>
      </c>
      <c r="BA228" s="29" t="e">
        <f t="shared" si="35"/>
        <v>#DIV/0!</v>
      </c>
      <c r="BB228" s="29" t="e">
        <f>VLOOKUP(BA228,score!$AJ$2:$AK$7,2,TRUE)</f>
        <v>#DIV/0!</v>
      </c>
    </row>
    <row r="229" spans="1:54" x14ac:dyDescent="0.3">
      <c r="A229" s="10"/>
      <c r="B229" s="11"/>
      <c r="C229" s="12"/>
      <c r="D229" s="14"/>
      <c r="E229" s="12"/>
      <c r="F229" s="14"/>
      <c r="G229" s="14"/>
      <c r="H229" s="14"/>
      <c r="I229" s="14"/>
      <c r="J229" s="14"/>
      <c r="K229" s="14"/>
      <c r="L229" s="14"/>
      <c r="M229" s="14"/>
      <c r="N229" s="13"/>
      <c r="O229" s="13"/>
      <c r="P229" s="12"/>
      <c r="Q229" s="12"/>
      <c r="R229" s="12"/>
      <c r="S229" s="12"/>
      <c r="T229" s="12"/>
      <c r="U229" s="12"/>
      <c r="V229" s="12"/>
      <c r="W229" s="17"/>
      <c r="X229" s="17"/>
      <c r="Y229" s="15"/>
      <c r="Z229" s="14"/>
      <c r="AA229" s="43" t="e">
        <f t="shared" si="27"/>
        <v>#DIV/0!</v>
      </c>
      <c r="AB229" s="21" t="e">
        <f t="shared" si="28"/>
        <v>#DIV/0!</v>
      </c>
      <c r="AC229" s="21" t="e">
        <f t="shared" si="29"/>
        <v>#DIV/0!</v>
      </c>
      <c r="AD229" s="21" t="e">
        <f t="shared" si="30"/>
        <v>#DIV/0!</v>
      </c>
      <c r="AE229" s="21" t="e">
        <f t="shared" si="31"/>
        <v>#DIV/0!</v>
      </c>
      <c r="AF229" s="21" t="e">
        <f t="shared" si="34"/>
        <v>#DIV/0!</v>
      </c>
      <c r="AG229" s="20">
        <f>VLOOKUP(S229,'tabla ingresos'!$A$3:$D$15,4,FALSE)</f>
        <v>0</v>
      </c>
      <c r="AH229" s="20">
        <f t="shared" si="32"/>
        <v>0</v>
      </c>
      <c r="AI229" s="20">
        <f t="shared" si="33"/>
        <v>0</v>
      </c>
      <c r="AJ229" s="28" t="e">
        <f>VLOOKUP(AA229,score!$K$2:$L$8,2,TRUE)*AJ$2</f>
        <v>#DIV/0!</v>
      </c>
      <c r="AK229" s="28">
        <f>VLOOKUP(T229,score!$M$2:$N$8,2,FALSE)*AK$2</f>
        <v>0</v>
      </c>
      <c r="AL229" s="28">
        <f>VLOOKUP(Q229,score!$G$2:$H$8,2,TRUE)*AL$2</f>
        <v>0.1</v>
      </c>
      <c r="AM229" s="28" t="e">
        <f>VLOOKUP(AB229,score!$Y$2:$Z$8,2,TRUE)*AM$2</f>
        <v>#DIV/0!</v>
      </c>
      <c r="AN229" s="28" t="e">
        <f>VLOOKUP(AE229,score!$AE$2:$AF$8,2,TRUE)*AN$2</f>
        <v>#DIV/0!</v>
      </c>
      <c r="AO229" s="28">
        <f>VLOOKUP(O229,score!$C$2:$D$8,2,TRUE)*AO$2</f>
        <v>0.1</v>
      </c>
      <c r="AP229" s="28">
        <f>VLOOKUP(R229,score!$I$2:$J$8,2,TRUE)*AP$2</f>
        <v>0.1</v>
      </c>
      <c r="AQ229" s="28" t="e">
        <f>VLOOKUP(P229,score!$E$2:$F$8,2,FALSE)*AQ$2</f>
        <v>#N/A</v>
      </c>
      <c r="AR229" s="28">
        <f>VLOOKUP(U229,score!$O$2:$P$8,2,TRUE)*AR$2</f>
        <v>0</v>
      </c>
      <c r="AS229" s="28">
        <f>VLOOKUP(V229,score!$Q$2:$R$8,2,TRUE)*AS$2</f>
        <v>0</v>
      </c>
      <c r="AT229" s="28" t="e">
        <f>VLOOKUP(W229,score!$S$2:$T$8,2,FALSE)*AT$2</f>
        <v>#N/A</v>
      </c>
      <c r="AU229" s="28" t="e">
        <f>VLOOKUP(X229,score!$U$2:$V$4,2,FALSE)*AU$2</f>
        <v>#N/A</v>
      </c>
      <c r="AV229" s="28" t="e">
        <f>VLOOKUP(AF229,score!$AG$2:$AH$8,2,TRUE)*AV$2</f>
        <v>#DIV/0!</v>
      </c>
      <c r="AW229" s="28" t="e">
        <f>VLOOKUP(Y229,score!$W$2:$X$8,2,FALSE)*AW$2</f>
        <v>#N/A</v>
      </c>
      <c r="AX229" s="28" t="e">
        <f>VLOOKUP(AC229,score!$AA$2:$AB$8,2,TRUE)*AX$2</f>
        <v>#DIV/0!</v>
      </c>
      <c r="AY229" s="28" t="e">
        <f>VLOOKUP(AD229,score!$AC$2:$AD$8,2,TRUE)*AY$2</f>
        <v>#DIV/0!</v>
      </c>
      <c r="AZ229" s="28">
        <f>VLOOKUP(N229,score!$A$2:$B$8,2,TRUE)*AZ$2</f>
        <v>0.1</v>
      </c>
      <c r="BA229" s="29" t="e">
        <f t="shared" si="35"/>
        <v>#DIV/0!</v>
      </c>
      <c r="BB229" s="29" t="e">
        <f>VLOOKUP(BA229,score!$AJ$2:$AK$7,2,TRUE)</f>
        <v>#DIV/0!</v>
      </c>
    </row>
    <row r="230" spans="1:54" x14ac:dyDescent="0.3">
      <c r="A230" s="10"/>
      <c r="B230" s="11"/>
      <c r="C230" s="12"/>
      <c r="D230" s="14"/>
      <c r="E230" s="12"/>
      <c r="F230" s="14"/>
      <c r="G230" s="14"/>
      <c r="H230" s="14"/>
      <c r="I230" s="14"/>
      <c r="J230" s="14"/>
      <c r="K230" s="14"/>
      <c r="L230" s="14"/>
      <c r="M230" s="14"/>
      <c r="N230" s="13"/>
      <c r="O230" s="13"/>
      <c r="P230" s="12"/>
      <c r="Q230" s="12"/>
      <c r="R230" s="12"/>
      <c r="S230" s="12"/>
      <c r="T230" s="12"/>
      <c r="U230" s="12"/>
      <c r="V230" s="12"/>
      <c r="W230" s="17"/>
      <c r="X230" s="17"/>
      <c r="Y230" s="15"/>
      <c r="Z230" s="14"/>
      <c r="AA230" s="43" t="e">
        <f t="shared" si="27"/>
        <v>#DIV/0!</v>
      </c>
      <c r="AB230" s="21" t="e">
        <f t="shared" si="28"/>
        <v>#DIV/0!</v>
      </c>
      <c r="AC230" s="21" t="e">
        <f t="shared" si="29"/>
        <v>#DIV/0!</v>
      </c>
      <c r="AD230" s="21" t="e">
        <f t="shared" si="30"/>
        <v>#DIV/0!</v>
      </c>
      <c r="AE230" s="21" t="e">
        <f t="shared" si="31"/>
        <v>#DIV/0!</v>
      </c>
      <c r="AF230" s="21" t="e">
        <f t="shared" si="34"/>
        <v>#DIV/0!</v>
      </c>
      <c r="AG230" s="20">
        <f>VLOOKUP(S230,'tabla ingresos'!$A$3:$D$15,4,FALSE)</f>
        <v>0</v>
      </c>
      <c r="AH230" s="20">
        <f t="shared" si="32"/>
        <v>0</v>
      </c>
      <c r="AI230" s="20">
        <f t="shared" si="33"/>
        <v>0</v>
      </c>
      <c r="AJ230" s="28" t="e">
        <f>VLOOKUP(AA230,score!$K$2:$L$8,2,TRUE)*AJ$2</f>
        <v>#DIV/0!</v>
      </c>
      <c r="AK230" s="28">
        <f>VLOOKUP(T230,score!$M$2:$N$8,2,FALSE)*AK$2</f>
        <v>0</v>
      </c>
      <c r="AL230" s="28">
        <f>VLOOKUP(Q230,score!$G$2:$H$8,2,TRUE)*AL$2</f>
        <v>0.1</v>
      </c>
      <c r="AM230" s="28" t="e">
        <f>VLOOKUP(AB230,score!$Y$2:$Z$8,2,TRUE)*AM$2</f>
        <v>#DIV/0!</v>
      </c>
      <c r="AN230" s="28" t="e">
        <f>VLOOKUP(AE230,score!$AE$2:$AF$8,2,TRUE)*AN$2</f>
        <v>#DIV/0!</v>
      </c>
      <c r="AO230" s="28">
        <f>VLOOKUP(O230,score!$C$2:$D$8,2,TRUE)*AO$2</f>
        <v>0.1</v>
      </c>
      <c r="AP230" s="28">
        <f>VLOOKUP(R230,score!$I$2:$J$8,2,TRUE)*AP$2</f>
        <v>0.1</v>
      </c>
      <c r="AQ230" s="28" t="e">
        <f>VLOOKUP(P230,score!$E$2:$F$8,2,FALSE)*AQ$2</f>
        <v>#N/A</v>
      </c>
      <c r="AR230" s="28">
        <f>VLOOKUP(U230,score!$O$2:$P$8,2,TRUE)*AR$2</f>
        <v>0</v>
      </c>
      <c r="AS230" s="28">
        <f>VLOOKUP(V230,score!$Q$2:$R$8,2,TRUE)*AS$2</f>
        <v>0</v>
      </c>
      <c r="AT230" s="28" t="e">
        <f>VLOOKUP(W230,score!$S$2:$T$8,2,FALSE)*AT$2</f>
        <v>#N/A</v>
      </c>
      <c r="AU230" s="28" t="e">
        <f>VLOOKUP(X230,score!$U$2:$V$4,2,FALSE)*AU$2</f>
        <v>#N/A</v>
      </c>
      <c r="AV230" s="28" t="e">
        <f>VLOOKUP(AF230,score!$AG$2:$AH$8,2,TRUE)*AV$2</f>
        <v>#DIV/0!</v>
      </c>
      <c r="AW230" s="28" t="e">
        <f>VLOOKUP(Y230,score!$W$2:$X$8,2,FALSE)*AW$2</f>
        <v>#N/A</v>
      </c>
      <c r="AX230" s="28" t="e">
        <f>VLOOKUP(AC230,score!$AA$2:$AB$8,2,TRUE)*AX$2</f>
        <v>#DIV/0!</v>
      </c>
      <c r="AY230" s="28" t="e">
        <f>VLOOKUP(AD230,score!$AC$2:$AD$8,2,TRUE)*AY$2</f>
        <v>#DIV/0!</v>
      </c>
      <c r="AZ230" s="28">
        <f>VLOOKUP(N230,score!$A$2:$B$8,2,TRUE)*AZ$2</f>
        <v>0.1</v>
      </c>
      <c r="BA230" s="29" t="e">
        <f t="shared" si="35"/>
        <v>#DIV/0!</v>
      </c>
      <c r="BB230" s="29" t="e">
        <f>VLOOKUP(BA230,score!$AJ$2:$AK$7,2,TRUE)</f>
        <v>#DIV/0!</v>
      </c>
    </row>
    <row r="231" spans="1:54" x14ac:dyDescent="0.3">
      <c r="A231" s="10"/>
      <c r="B231" s="11"/>
      <c r="C231" s="12"/>
      <c r="D231" s="14"/>
      <c r="E231" s="12"/>
      <c r="F231" s="14"/>
      <c r="G231" s="14"/>
      <c r="H231" s="14"/>
      <c r="I231" s="14"/>
      <c r="J231" s="14"/>
      <c r="K231" s="14"/>
      <c r="L231" s="14"/>
      <c r="M231" s="14"/>
      <c r="N231" s="13"/>
      <c r="O231" s="13"/>
      <c r="P231" s="12"/>
      <c r="Q231" s="12"/>
      <c r="R231" s="12"/>
      <c r="S231" s="12"/>
      <c r="T231" s="12"/>
      <c r="U231" s="12"/>
      <c r="V231" s="12"/>
      <c r="W231" s="17"/>
      <c r="X231" s="17"/>
      <c r="Y231" s="15"/>
      <c r="Z231" s="14"/>
      <c r="AA231" s="43" t="e">
        <f t="shared" si="27"/>
        <v>#DIV/0!</v>
      </c>
      <c r="AB231" s="21" t="e">
        <f t="shared" si="28"/>
        <v>#DIV/0!</v>
      </c>
      <c r="AC231" s="21" t="e">
        <f t="shared" si="29"/>
        <v>#DIV/0!</v>
      </c>
      <c r="AD231" s="21" t="e">
        <f t="shared" si="30"/>
        <v>#DIV/0!</v>
      </c>
      <c r="AE231" s="21" t="e">
        <f t="shared" si="31"/>
        <v>#DIV/0!</v>
      </c>
      <c r="AF231" s="21" t="e">
        <f t="shared" si="34"/>
        <v>#DIV/0!</v>
      </c>
      <c r="AG231" s="20">
        <f>VLOOKUP(S231,'tabla ingresos'!$A$3:$D$15,4,FALSE)</f>
        <v>0</v>
      </c>
      <c r="AH231" s="20">
        <f t="shared" si="32"/>
        <v>0</v>
      </c>
      <c r="AI231" s="20">
        <f t="shared" si="33"/>
        <v>0</v>
      </c>
      <c r="AJ231" s="28" t="e">
        <f>VLOOKUP(AA231,score!$K$2:$L$8,2,TRUE)*AJ$2</f>
        <v>#DIV/0!</v>
      </c>
      <c r="AK231" s="28">
        <f>VLOOKUP(T231,score!$M$2:$N$8,2,FALSE)*AK$2</f>
        <v>0</v>
      </c>
      <c r="AL231" s="28">
        <f>VLOOKUP(Q231,score!$G$2:$H$8,2,TRUE)*AL$2</f>
        <v>0.1</v>
      </c>
      <c r="AM231" s="28" t="e">
        <f>VLOOKUP(AB231,score!$Y$2:$Z$8,2,TRUE)*AM$2</f>
        <v>#DIV/0!</v>
      </c>
      <c r="AN231" s="28" t="e">
        <f>VLOOKUP(AE231,score!$AE$2:$AF$8,2,TRUE)*AN$2</f>
        <v>#DIV/0!</v>
      </c>
      <c r="AO231" s="28">
        <f>VLOOKUP(O231,score!$C$2:$D$8,2,TRUE)*AO$2</f>
        <v>0.1</v>
      </c>
      <c r="AP231" s="28">
        <f>VLOOKUP(R231,score!$I$2:$J$8,2,TRUE)*AP$2</f>
        <v>0.1</v>
      </c>
      <c r="AQ231" s="28" t="e">
        <f>VLOOKUP(P231,score!$E$2:$F$8,2,FALSE)*AQ$2</f>
        <v>#N/A</v>
      </c>
      <c r="AR231" s="28">
        <f>VLOOKUP(U231,score!$O$2:$P$8,2,TRUE)*AR$2</f>
        <v>0</v>
      </c>
      <c r="AS231" s="28">
        <f>VLOOKUP(V231,score!$Q$2:$R$8,2,TRUE)*AS$2</f>
        <v>0</v>
      </c>
      <c r="AT231" s="28" t="e">
        <f>VLOOKUP(W231,score!$S$2:$T$8,2,FALSE)*AT$2</f>
        <v>#N/A</v>
      </c>
      <c r="AU231" s="28" t="e">
        <f>VLOOKUP(X231,score!$U$2:$V$4,2,FALSE)*AU$2</f>
        <v>#N/A</v>
      </c>
      <c r="AV231" s="28" t="e">
        <f>VLOOKUP(AF231,score!$AG$2:$AH$8,2,TRUE)*AV$2</f>
        <v>#DIV/0!</v>
      </c>
      <c r="AW231" s="28" t="e">
        <f>VLOOKUP(Y231,score!$W$2:$X$8,2,FALSE)*AW$2</f>
        <v>#N/A</v>
      </c>
      <c r="AX231" s="28" t="e">
        <f>VLOOKUP(AC231,score!$AA$2:$AB$8,2,TRUE)*AX$2</f>
        <v>#DIV/0!</v>
      </c>
      <c r="AY231" s="28" t="e">
        <f>VLOOKUP(AD231,score!$AC$2:$AD$8,2,TRUE)*AY$2</f>
        <v>#DIV/0!</v>
      </c>
      <c r="AZ231" s="28">
        <f>VLOOKUP(N231,score!$A$2:$B$8,2,TRUE)*AZ$2</f>
        <v>0.1</v>
      </c>
      <c r="BA231" s="29" t="e">
        <f t="shared" si="35"/>
        <v>#DIV/0!</v>
      </c>
      <c r="BB231" s="29" t="e">
        <f>VLOOKUP(BA231,score!$AJ$2:$AK$7,2,TRUE)</f>
        <v>#DIV/0!</v>
      </c>
    </row>
    <row r="232" spans="1:54" x14ac:dyDescent="0.3">
      <c r="A232" s="10"/>
      <c r="B232" s="11"/>
      <c r="C232" s="12"/>
      <c r="D232" s="14"/>
      <c r="E232" s="12"/>
      <c r="F232" s="14"/>
      <c r="G232" s="14"/>
      <c r="H232" s="14"/>
      <c r="I232" s="14"/>
      <c r="J232" s="14"/>
      <c r="K232" s="14"/>
      <c r="L232" s="14"/>
      <c r="M232" s="14"/>
      <c r="N232" s="13"/>
      <c r="O232" s="13"/>
      <c r="P232" s="12"/>
      <c r="Q232" s="12"/>
      <c r="R232" s="12"/>
      <c r="S232" s="12"/>
      <c r="T232" s="12"/>
      <c r="U232" s="12"/>
      <c r="V232" s="12"/>
      <c r="W232" s="17"/>
      <c r="X232" s="17"/>
      <c r="Y232" s="15"/>
      <c r="Z232" s="14"/>
      <c r="AA232" s="43" t="e">
        <f t="shared" si="27"/>
        <v>#DIV/0!</v>
      </c>
      <c r="AB232" s="21" t="e">
        <f t="shared" si="28"/>
        <v>#DIV/0!</v>
      </c>
      <c r="AC232" s="21" t="e">
        <f t="shared" si="29"/>
        <v>#DIV/0!</v>
      </c>
      <c r="AD232" s="21" t="e">
        <f t="shared" si="30"/>
        <v>#DIV/0!</v>
      </c>
      <c r="AE232" s="21" t="e">
        <f t="shared" si="31"/>
        <v>#DIV/0!</v>
      </c>
      <c r="AF232" s="21" t="e">
        <f t="shared" si="34"/>
        <v>#DIV/0!</v>
      </c>
      <c r="AG232" s="20">
        <f>VLOOKUP(S232,'tabla ingresos'!$A$3:$D$15,4,FALSE)</f>
        <v>0</v>
      </c>
      <c r="AH232" s="20">
        <f t="shared" si="32"/>
        <v>0</v>
      </c>
      <c r="AI232" s="20">
        <f t="shared" si="33"/>
        <v>0</v>
      </c>
      <c r="AJ232" s="28" t="e">
        <f>VLOOKUP(AA232,score!$K$2:$L$8,2,TRUE)*AJ$2</f>
        <v>#DIV/0!</v>
      </c>
      <c r="AK232" s="28">
        <f>VLOOKUP(T232,score!$M$2:$N$8,2,FALSE)*AK$2</f>
        <v>0</v>
      </c>
      <c r="AL232" s="28">
        <f>VLOOKUP(Q232,score!$G$2:$H$8,2,TRUE)*AL$2</f>
        <v>0.1</v>
      </c>
      <c r="AM232" s="28" t="e">
        <f>VLOOKUP(AB232,score!$Y$2:$Z$8,2,TRUE)*AM$2</f>
        <v>#DIV/0!</v>
      </c>
      <c r="AN232" s="28" t="e">
        <f>VLOOKUP(AE232,score!$AE$2:$AF$8,2,TRUE)*AN$2</f>
        <v>#DIV/0!</v>
      </c>
      <c r="AO232" s="28">
        <f>VLOOKUP(O232,score!$C$2:$D$8,2,TRUE)*AO$2</f>
        <v>0.1</v>
      </c>
      <c r="AP232" s="28">
        <f>VLOOKUP(R232,score!$I$2:$J$8,2,TRUE)*AP$2</f>
        <v>0.1</v>
      </c>
      <c r="AQ232" s="28" t="e">
        <f>VLOOKUP(P232,score!$E$2:$F$8,2,FALSE)*AQ$2</f>
        <v>#N/A</v>
      </c>
      <c r="AR232" s="28">
        <f>VLOOKUP(U232,score!$O$2:$P$8,2,TRUE)*AR$2</f>
        <v>0</v>
      </c>
      <c r="AS232" s="28">
        <f>VLOOKUP(V232,score!$Q$2:$R$8,2,TRUE)*AS$2</f>
        <v>0</v>
      </c>
      <c r="AT232" s="28" t="e">
        <f>VLOOKUP(W232,score!$S$2:$T$8,2,FALSE)*AT$2</f>
        <v>#N/A</v>
      </c>
      <c r="AU232" s="28" t="e">
        <f>VLOOKUP(X232,score!$U$2:$V$4,2,FALSE)*AU$2</f>
        <v>#N/A</v>
      </c>
      <c r="AV232" s="28" t="e">
        <f>VLOOKUP(AF232,score!$AG$2:$AH$8,2,TRUE)*AV$2</f>
        <v>#DIV/0!</v>
      </c>
      <c r="AW232" s="28" t="e">
        <f>VLOOKUP(Y232,score!$W$2:$X$8,2,FALSE)*AW$2</f>
        <v>#N/A</v>
      </c>
      <c r="AX232" s="28" t="e">
        <f>VLOOKUP(AC232,score!$AA$2:$AB$8,2,TRUE)*AX$2</f>
        <v>#DIV/0!</v>
      </c>
      <c r="AY232" s="28" t="e">
        <f>VLOOKUP(AD232,score!$AC$2:$AD$8,2,TRUE)*AY$2</f>
        <v>#DIV/0!</v>
      </c>
      <c r="AZ232" s="28">
        <f>VLOOKUP(N232,score!$A$2:$B$8,2,TRUE)*AZ$2</f>
        <v>0.1</v>
      </c>
      <c r="BA232" s="29" t="e">
        <f t="shared" si="35"/>
        <v>#DIV/0!</v>
      </c>
      <c r="BB232" s="29" t="e">
        <f>VLOOKUP(BA232,score!$AJ$2:$AK$7,2,TRUE)</f>
        <v>#DIV/0!</v>
      </c>
    </row>
    <row r="233" spans="1:54" x14ac:dyDescent="0.3">
      <c r="A233" s="10"/>
      <c r="B233" s="11"/>
      <c r="C233" s="12"/>
      <c r="D233" s="14"/>
      <c r="E233" s="12"/>
      <c r="F233" s="14"/>
      <c r="G233" s="14"/>
      <c r="H233" s="14"/>
      <c r="I233" s="14"/>
      <c r="J233" s="14"/>
      <c r="K233" s="14"/>
      <c r="L233" s="14"/>
      <c r="M233" s="14"/>
      <c r="N233" s="13"/>
      <c r="O233" s="13"/>
      <c r="P233" s="12"/>
      <c r="Q233" s="12"/>
      <c r="R233" s="12"/>
      <c r="S233" s="12"/>
      <c r="T233" s="12"/>
      <c r="U233" s="12"/>
      <c r="V233" s="12"/>
      <c r="W233" s="17"/>
      <c r="X233" s="17"/>
      <c r="Y233" s="15"/>
      <c r="Z233" s="14"/>
      <c r="AA233" s="43" t="e">
        <f t="shared" si="27"/>
        <v>#DIV/0!</v>
      </c>
      <c r="AB233" s="21" t="e">
        <f t="shared" si="28"/>
        <v>#DIV/0!</v>
      </c>
      <c r="AC233" s="21" t="e">
        <f t="shared" si="29"/>
        <v>#DIV/0!</v>
      </c>
      <c r="AD233" s="21" t="e">
        <f t="shared" si="30"/>
        <v>#DIV/0!</v>
      </c>
      <c r="AE233" s="21" t="e">
        <f t="shared" si="31"/>
        <v>#DIV/0!</v>
      </c>
      <c r="AF233" s="21" t="e">
        <f t="shared" si="34"/>
        <v>#DIV/0!</v>
      </c>
      <c r="AG233" s="20">
        <f>VLOOKUP(S233,'tabla ingresos'!$A$3:$D$15,4,FALSE)</f>
        <v>0</v>
      </c>
      <c r="AH233" s="20">
        <f t="shared" si="32"/>
        <v>0</v>
      </c>
      <c r="AI233" s="20">
        <f t="shared" si="33"/>
        <v>0</v>
      </c>
      <c r="AJ233" s="28" t="e">
        <f>VLOOKUP(AA233,score!$K$2:$L$8,2,TRUE)*AJ$2</f>
        <v>#DIV/0!</v>
      </c>
      <c r="AK233" s="28">
        <f>VLOOKUP(T233,score!$M$2:$N$8,2,FALSE)*AK$2</f>
        <v>0</v>
      </c>
      <c r="AL233" s="28">
        <f>VLOOKUP(Q233,score!$G$2:$H$8,2,TRUE)*AL$2</f>
        <v>0.1</v>
      </c>
      <c r="AM233" s="28" t="e">
        <f>VLOOKUP(AB233,score!$Y$2:$Z$8,2,TRUE)*AM$2</f>
        <v>#DIV/0!</v>
      </c>
      <c r="AN233" s="28" t="e">
        <f>VLOOKUP(AE233,score!$AE$2:$AF$8,2,TRUE)*AN$2</f>
        <v>#DIV/0!</v>
      </c>
      <c r="AO233" s="28">
        <f>VLOOKUP(O233,score!$C$2:$D$8,2,TRUE)*AO$2</f>
        <v>0.1</v>
      </c>
      <c r="AP233" s="28">
        <f>VLOOKUP(R233,score!$I$2:$J$8,2,TRUE)*AP$2</f>
        <v>0.1</v>
      </c>
      <c r="AQ233" s="28" t="e">
        <f>VLOOKUP(P233,score!$E$2:$F$8,2,FALSE)*AQ$2</f>
        <v>#N/A</v>
      </c>
      <c r="AR233" s="28">
        <f>VLOOKUP(U233,score!$O$2:$P$8,2,TRUE)*AR$2</f>
        <v>0</v>
      </c>
      <c r="AS233" s="28">
        <f>VLOOKUP(V233,score!$Q$2:$R$8,2,TRUE)*AS$2</f>
        <v>0</v>
      </c>
      <c r="AT233" s="28" t="e">
        <f>VLOOKUP(W233,score!$S$2:$T$8,2,FALSE)*AT$2</f>
        <v>#N/A</v>
      </c>
      <c r="AU233" s="28" t="e">
        <f>VLOOKUP(X233,score!$U$2:$V$4,2,FALSE)*AU$2</f>
        <v>#N/A</v>
      </c>
      <c r="AV233" s="28" t="e">
        <f>VLOOKUP(AF233,score!$AG$2:$AH$8,2,TRUE)*AV$2</f>
        <v>#DIV/0!</v>
      </c>
      <c r="AW233" s="28" t="e">
        <f>VLOOKUP(Y233,score!$W$2:$X$8,2,FALSE)*AW$2</f>
        <v>#N/A</v>
      </c>
      <c r="AX233" s="28" t="e">
        <f>VLOOKUP(AC233,score!$AA$2:$AB$8,2,TRUE)*AX$2</f>
        <v>#DIV/0!</v>
      </c>
      <c r="AY233" s="28" t="e">
        <f>VLOOKUP(AD233,score!$AC$2:$AD$8,2,TRUE)*AY$2</f>
        <v>#DIV/0!</v>
      </c>
      <c r="AZ233" s="28">
        <f>VLOOKUP(N233,score!$A$2:$B$8,2,TRUE)*AZ$2</f>
        <v>0.1</v>
      </c>
      <c r="BA233" s="29" t="e">
        <f t="shared" si="35"/>
        <v>#DIV/0!</v>
      </c>
      <c r="BB233" s="29" t="e">
        <f>VLOOKUP(BA233,score!$AJ$2:$AK$7,2,TRUE)</f>
        <v>#DIV/0!</v>
      </c>
    </row>
    <row r="234" spans="1:54" x14ac:dyDescent="0.3">
      <c r="A234" s="10"/>
      <c r="B234" s="11"/>
      <c r="C234" s="12"/>
      <c r="D234" s="14"/>
      <c r="E234" s="12"/>
      <c r="F234" s="14"/>
      <c r="G234" s="14"/>
      <c r="H234" s="14"/>
      <c r="I234" s="14"/>
      <c r="J234" s="14"/>
      <c r="K234" s="14"/>
      <c r="L234" s="14"/>
      <c r="M234" s="14"/>
      <c r="N234" s="13"/>
      <c r="O234" s="13"/>
      <c r="P234" s="12"/>
      <c r="Q234" s="12"/>
      <c r="R234" s="12"/>
      <c r="S234" s="12"/>
      <c r="T234" s="12"/>
      <c r="U234" s="12"/>
      <c r="V234" s="12"/>
      <c r="W234" s="17"/>
      <c r="X234" s="17"/>
      <c r="Y234" s="15"/>
      <c r="Z234" s="14"/>
      <c r="AA234" s="43" t="e">
        <f t="shared" si="27"/>
        <v>#DIV/0!</v>
      </c>
      <c r="AB234" s="21" t="e">
        <f t="shared" si="28"/>
        <v>#DIV/0!</v>
      </c>
      <c r="AC234" s="21" t="e">
        <f t="shared" si="29"/>
        <v>#DIV/0!</v>
      </c>
      <c r="AD234" s="21" t="e">
        <f t="shared" si="30"/>
        <v>#DIV/0!</v>
      </c>
      <c r="AE234" s="21" t="e">
        <f t="shared" si="31"/>
        <v>#DIV/0!</v>
      </c>
      <c r="AF234" s="21" t="e">
        <f t="shared" si="34"/>
        <v>#DIV/0!</v>
      </c>
      <c r="AG234" s="20">
        <f>VLOOKUP(S234,'tabla ingresos'!$A$3:$D$15,4,FALSE)</f>
        <v>0</v>
      </c>
      <c r="AH234" s="20">
        <f t="shared" si="32"/>
        <v>0</v>
      </c>
      <c r="AI234" s="20">
        <f t="shared" si="33"/>
        <v>0</v>
      </c>
      <c r="AJ234" s="28" t="e">
        <f>VLOOKUP(AA234,score!$K$2:$L$8,2,TRUE)*AJ$2</f>
        <v>#DIV/0!</v>
      </c>
      <c r="AK234" s="28">
        <f>VLOOKUP(T234,score!$M$2:$N$8,2,FALSE)*AK$2</f>
        <v>0</v>
      </c>
      <c r="AL234" s="28">
        <f>VLOOKUP(Q234,score!$G$2:$H$8,2,TRUE)*AL$2</f>
        <v>0.1</v>
      </c>
      <c r="AM234" s="28" t="e">
        <f>VLOOKUP(AB234,score!$Y$2:$Z$8,2,TRUE)*AM$2</f>
        <v>#DIV/0!</v>
      </c>
      <c r="AN234" s="28" t="e">
        <f>VLOOKUP(AE234,score!$AE$2:$AF$8,2,TRUE)*AN$2</f>
        <v>#DIV/0!</v>
      </c>
      <c r="AO234" s="28">
        <f>VLOOKUP(O234,score!$C$2:$D$8,2,TRUE)*AO$2</f>
        <v>0.1</v>
      </c>
      <c r="AP234" s="28">
        <f>VLOOKUP(R234,score!$I$2:$J$8,2,TRUE)*AP$2</f>
        <v>0.1</v>
      </c>
      <c r="AQ234" s="28" t="e">
        <f>VLOOKUP(P234,score!$E$2:$F$8,2,FALSE)*AQ$2</f>
        <v>#N/A</v>
      </c>
      <c r="AR234" s="28">
        <f>VLOOKUP(U234,score!$O$2:$P$8,2,TRUE)*AR$2</f>
        <v>0</v>
      </c>
      <c r="AS234" s="28">
        <f>VLOOKUP(V234,score!$Q$2:$R$8,2,TRUE)*AS$2</f>
        <v>0</v>
      </c>
      <c r="AT234" s="28" t="e">
        <f>VLOOKUP(W234,score!$S$2:$T$8,2,FALSE)*AT$2</f>
        <v>#N/A</v>
      </c>
      <c r="AU234" s="28" t="e">
        <f>VLOOKUP(X234,score!$U$2:$V$4,2,FALSE)*AU$2</f>
        <v>#N/A</v>
      </c>
      <c r="AV234" s="28" t="e">
        <f>VLOOKUP(AF234,score!$AG$2:$AH$8,2,TRUE)*AV$2</f>
        <v>#DIV/0!</v>
      </c>
      <c r="AW234" s="28" t="e">
        <f>VLOOKUP(Y234,score!$W$2:$X$8,2,FALSE)*AW$2</f>
        <v>#N/A</v>
      </c>
      <c r="AX234" s="28" t="e">
        <f>VLOOKUP(AC234,score!$AA$2:$AB$8,2,TRUE)*AX$2</f>
        <v>#DIV/0!</v>
      </c>
      <c r="AY234" s="28" t="e">
        <f>VLOOKUP(AD234,score!$AC$2:$AD$8,2,TRUE)*AY$2</f>
        <v>#DIV/0!</v>
      </c>
      <c r="AZ234" s="28">
        <f>VLOOKUP(N234,score!$A$2:$B$8,2,TRUE)*AZ$2</f>
        <v>0.1</v>
      </c>
      <c r="BA234" s="29" t="e">
        <f t="shared" si="35"/>
        <v>#DIV/0!</v>
      </c>
      <c r="BB234" s="29" t="e">
        <f>VLOOKUP(BA234,score!$AJ$2:$AK$7,2,TRUE)</f>
        <v>#DIV/0!</v>
      </c>
    </row>
    <row r="235" spans="1:54" x14ac:dyDescent="0.3">
      <c r="A235" s="10"/>
      <c r="B235" s="11"/>
      <c r="C235" s="12"/>
      <c r="D235" s="14"/>
      <c r="E235" s="12"/>
      <c r="F235" s="14"/>
      <c r="G235" s="14"/>
      <c r="H235" s="14"/>
      <c r="I235" s="14"/>
      <c r="J235" s="14"/>
      <c r="K235" s="14"/>
      <c r="L235" s="14"/>
      <c r="M235" s="14"/>
      <c r="N235" s="13"/>
      <c r="O235" s="13"/>
      <c r="P235" s="12"/>
      <c r="Q235" s="12"/>
      <c r="R235" s="12"/>
      <c r="S235" s="12"/>
      <c r="T235" s="12"/>
      <c r="U235" s="12"/>
      <c r="V235" s="12"/>
      <c r="W235" s="17"/>
      <c r="X235" s="17"/>
      <c r="Y235" s="15"/>
      <c r="Z235" s="14"/>
      <c r="AA235" s="43" t="e">
        <f t="shared" si="27"/>
        <v>#DIV/0!</v>
      </c>
      <c r="AB235" s="21" t="e">
        <f t="shared" si="28"/>
        <v>#DIV/0!</v>
      </c>
      <c r="AC235" s="21" t="e">
        <f t="shared" si="29"/>
        <v>#DIV/0!</v>
      </c>
      <c r="AD235" s="21" t="e">
        <f t="shared" si="30"/>
        <v>#DIV/0!</v>
      </c>
      <c r="AE235" s="21" t="e">
        <f t="shared" si="31"/>
        <v>#DIV/0!</v>
      </c>
      <c r="AF235" s="21" t="e">
        <f t="shared" si="34"/>
        <v>#DIV/0!</v>
      </c>
      <c r="AG235" s="20">
        <f>VLOOKUP(S235,'tabla ingresos'!$A$3:$D$15,4,FALSE)</f>
        <v>0</v>
      </c>
      <c r="AH235" s="20">
        <f t="shared" si="32"/>
        <v>0</v>
      </c>
      <c r="AI235" s="20">
        <f t="shared" si="33"/>
        <v>0</v>
      </c>
      <c r="AJ235" s="28" t="e">
        <f>VLOOKUP(AA235,score!$K$2:$L$8,2,TRUE)*AJ$2</f>
        <v>#DIV/0!</v>
      </c>
      <c r="AK235" s="28">
        <f>VLOOKUP(T235,score!$M$2:$N$8,2,FALSE)*AK$2</f>
        <v>0</v>
      </c>
      <c r="AL235" s="28">
        <f>VLOOKUP(Q235,score!$G$2:$H$8,2,TRUE)*AL$2</f>
        <v>0.1</v>
      </c>
      <c r="AM235" s="28" t="e">
        <f>VLOOKUP(AB235,score!$Y$2:$Z$8,2,TRUE)*AM$2</f>
        <v>#DIV/0!</v>
      </c>
      <c r="AN235" s="28" t="e">
        <f>VLOOKUP(AE235,score!$AE$2:$AF$8,2,TRUE)*AN$2</f>
        <v>#DIV/0!</v>
      </c>
      <c r="AO235" s="28">
        <f>VLOOKUP(O235,score!$C$2:$D$8,2,TRUE)*AO$2</f>
        <v>0.1</v>
      </c>
      <c r="AP235" s="28">
        <f>VLOOKUP(R235,score!$I$2:$J$8,2,TRUE)*AP$2</f>
        <v>0.1</v>
      </c>
      <c r="AQ235" s="28" t="e">
        <f>VLOOKUP(P235,score!$E$2:$F$8,2,FALSE)*AQ$2</f>
        <v>#N/A</v>
      </c>
      <c r="AR235" s="28">
        <f>VLOOKUP(U235,score!$O$2:$P$8,2,TRUE)*AR$2</f>
        <v>0</v>
      </c>
      <c r="AS235" s="28">
        <f>VLOOKUP(V235,score!$Q$2:$R$8,2,TRUE)*AS$2</f>
        <v>0</v>
      </c>
      <c r="AT235" s="28" t="e">
        <f>VLOOKUP(W235,score!$S$2:$T$8,2,FALSE)*AT$2</f>
        <v>#N/A</v>
      </c>
      <c r="AU235" s="28" t="e">
        <f>VLOOKUP(X235,score!$U$2:$V$4,2,FALSE)*AU$2</f>
        <v>#N/A</v>
      </c>
      <c r="AV235" s="28" t="e">
        <f>VLOOKUP(AF235,score!$AG$2:$AH$8,2,TRUE)*AV$2</f>
        <v>#DIV/0!</v>
      </c>
      <c r="AW235" s="28" t="e">
        <f>VLOOKUP(Y235,score!$W$2:$X$8,2,FALSE)*AW$2</f>
        <v>#N/A</v>
      </c>
      <c r="AX235" s="28" t="e">
        <f>VLOOKUP(AC235,score!$AA$2:$AB$8,2,TRUE)*AX$2</f>
        <v>#DIV/0!</v>
      </c>
      <c r="AY235" s="28" t="e">
        <f>VLOOKUP(AD235,score!$AC$2:$AD$8,2,TRUE)*AY$2</f>
        <v>#DIV/0!</v>
      </c>
      <c r="AZ235" s="28">
        <f>VLOOKUP(N235,score!$A$2:$B$8,2,TRUE)*AZ$2</f>
        <v>0.1</v>
      </c>
      <c r="BA235" s="29" t="e">
        <f t="shared" si="35"/>
        <v>#DIV/0!</v>
      </c>
      <c r="BB235" s="29" t="e">
        <f>VLOOKUP(BA235,score!$AJ$2:$AK$7,2,TRUE)</f>
        <v>#DIV/0!</v>
      </c>
    </row>
    <row r="236" spans="1:54" x14ac:dyDescent="0.3">
      <c r="A236" s="10"/>
      <c r="B236" s="11"/>
      <c r="C236" s="12"/>
      <c r="D236" s="14"/>
      <c r="E236" s="12"/>
      <c r="F236" s="14"/>
      <c r="G236" s="14"/>
      <c r="H236" s="14"/>
      <c r="I236" s="14"/>
      <c r="J236" s="14"/>
      <c r="K236" s="14"/>
      <c r="L236" s="14"/>
      <c r="M236" s="14"/>
      <c r="N236" s="13"/>
      <c r="O236" s="13"/>
      <c r="P236" s="12"/>
      <c r="Q236" s="12"/>
      <c r="R236" s="12"/>
      <c r="S236" s="12"/>
      <c r="T236" s="12"/>
      <c r="U236" s="12"/>
      <c r="V236" s="12"/>
      <c r="W236" s="17"/>
      <c r="X236" s="17"/>
      <c r="Y236" s="15"/>
      <c r="Z236" s="14"/>
      <c r="AA236" s="43" t="e">
        <f t="shared" si="27"/>
        <v>#DIV/0!</v>
      </c>
      <c r="AB236" s="21" t="e">
        <f t="shared" si="28"/>
        <v>#DIV/0!</v>
      </c>
      <c r="AC236" s="21" t="e">
        <f t="shared" si="29"/>
        <v>#DIV/0!</v>
      </c>
      <c r="AD236" s="21" t="e">
        <f t="shared" si="30"/>
        <v>#DIV/0!</v>
      </c>
      <c r="AE236" s="21" t="e">
        <f t="shared" si="31"/>
        <v>#DIV/0!</v>
      </c>
      <c r="AF236" s="21" t="e">
        <f t="shared" si="34"/>
        <v>#DIV/0!</v>
      </c>
      <c r="AG236" s="20">
        <f>VLOOKUP(S236,'tabla ingresos'!$A$3:$D$15,4,FALSE)</f>
        <v>0</v>
      </c>
      <c r="AH236" s="20">
        <f t="shared" si="32"/>
        <v>0</v>
      </c>
      <c r="AI236" s="20">
        <f t="shared" si="33"/>
        <v>0</v>
      </c>
      <c r="AJ236" s="28" t="e">
        <f>VLOOKUP(AA236,score!$K$2:$L$8,2,TRUE)*AJ$2</f>
        <v>#DIV/0!</v>
      </c>
      <c r="AK236" s="28">
        <f>VLOOKUP(T236,score!$M$2:$N$8,2,FALSE)*AK$2</f>
        <v>0</v>
      </c>
      <c r="AL236" s="28">
        <f>VLOOKUP(Q236,score!$G$2:$H$8,2,TRUE)*AL$2</f>
        <v>0.1</v>
      </c>
      <c r="AM236" s="28" t="e">
        <f>VLOOKUP(AB236,score!$Y$2:$Z$8,2,TRUE)*AM$2</f>
        <v>#DIV/0!</v>
      </c>
      <c r="AN236" s="28" t="e">
        <f>VLOOKUP(AE236,score!$AE$2:$AF$8,2,TRUE)*AN$2</f>
        <v>#DIV/0!</v>
      </c>
      <c r="AO236" s="28">
        <f>VLOOKUP(O236,score!$C$2:$D$8,2,TRUE)*AO$2</f>
        <v>0.1</v>
      </c>
      <c r="AP236" s="28">
        <f>VLOOKUP(R236,score!$I$2:$J$8,2,TRUE)*AP$2</f>
        <v>0.1</v>
      </c>
      <c r="AQ236" s="28" t="e">
        <f>VLOOKUP(P236,score!$E$2:$F$8,2,FALSE)*AQ$2</f>
        <v>#N/A</v>
      </c>
      <c r="AR236" s="28">
        <f>VLOOKUP(U236,score!$O$2:$P$8,2,TRUE)*AR$2</f>
        <v>0</v>
      </c>
      <c r="AS236" s="28">
        <f>VLOOKUP(V236,score!$Q$2:$R$8,2,TRUE)*AS$2</f>
        <v>0</v>
      </c>
      <c r="AT236" s="28" t="e">
        <f>VLOOKUP(W236,score!$S$2:$T$8,2,FALSE)*AT$2</f>
        <v>#N/A</v>
      </c>
      <c r="AU236" s="28" t="e">
        <f>VLOOKUP(X236,score!$U$2:$V$4,2,FALSE)*AU$2</f>
        <v>#N/A</v>
      </c>
      <c r="AV236" s="28" t="e">
        <f>VLOOKUP(AF236,score!$AG$2:$AH$8,2,TRUE)*AV$2</f>
        <v>#DIV/0!</v>
      </c>
      <c r="AW236" s="28" t="e">
        <f>VLOOKUP(Y236,score!$W$2:$X$8,2,FALSE)*AW$2</f>
        <v>#N/A</v>
      </c>
      <c r="AX236" s="28" t="e">
        <f>VLOOKUP(AC236,score!$AA$2:$AB$8,2,TRUE)*AX$2</f>
        <v>#DIV/0!</v>
      </c>
      <c r="AY236" s="28" t="e">
        <f>VLOOKUP(AD236,score!$AC$2:$AD$8,2,TRUE)*AY$2</f>
        <v>#DIV/0!</v>
      </c>
      <c r="AZ236" s="28">
        <f>VLOOKUP(N236,score!$A$2:$B$8,2,TRUE)*AZ$2</f>
        <v>0.1</v>
      </c>
      <c r="BA236" s="29" t="e">
        <f t="shared" si="35"/>
        <v>#DIV/0!</v>
      </c>
      <c r="BB236" s="29" t="e">
        <f>VLOOKUP(BA236,score!$AJ$2:$AK$7,2,TRUE)</f>
        <v>#DIV/0!</v>
      </c>
    </row>
    <row r="237" spans="1:54" x14ac:dyDescent="0.3">
      <c r="A237" s="10"/>
      <c r="B237" s="11"/>
      <c r="C237" s="12"/>
      <c r="D237" s="14"/>
      <c r="E237" s="12"/>
      <c r="F237" s="14"/>
      <c r="G237" s="14"/>
      <c r="H237" s="14"/>
      <c r="I237" s="14"/>
      <c r="J237" s="14"/>
      <c r="K237" s="14"/>
      <c r="L237" s="14"/>
      <c r="M237" s="14"/>
      <c r="N237" s="13"/>
      <c r="O237" s="13"/>
      <c r="P237" s="12"/>
      <c r="Q237" s="12"/>
      <c r="R237" s="12"/>
      <c r="S237" s="12"/>
      <c r="T237" s="12"/>
      <c r="U237" s="12"/>
      <c r="V237" s="12"/>
      <c r="W237" s="17"/>
      <c r="X237" s="17"/>
      <c r="Y237" s="15"/>
      <c r="Z237" s="14"/>
      <c r="AA237" s="43" t="e">
        <f t="shared" si="27"/>
        <v>#DIV/0!</v>
      </c>
      <c r="AB237" s="21" t="e">
        <f t="shared" si="28"/>
        <v>#DIV/0!</v>
      </c>
      <c r="AC237" s="21" t="e">
        <f t="shared" si="29"/>
        <v>#DIV/0!</v>
      </c>
      <c r="AD237" s="21" t="e">
        <f t="shared" si="30"/>
        <v>#DIV/0!</v>
      </c>
      <c r="AE237" s="21" t="e">
        <f t="shared" si="31"/>
        <v>#DIV/0!</v>
      </c>
      <c r="AF237" s="21" t="e">
        <f t="shared" si="34"/>
        <v>#DIV/0!</v>
      </c>
      <c r="AG237" s="20">
        <f>VLOOKUP(S237,'tabla ingresos'!$A$3:$D$15,4,FALSE)</f>
        <v>0</v>
      </c>
      <c r="AH237" s="20">
        <f t="shared" si="32"/>
        <v>0</v>
      </c>
      <c r="AI237" s="20">
        <f t="shared" si="33"/>
        <v>0</v>
      </c>
      <c r="AJ237" s="28" t="e">
        <f>VLOOKUP(AA237,score!$K$2:$L$8,2,TRUE)*AJ$2</f>
        <v>#DIV/0!</v>
      </c>
      <c r="AK237" s="28">
        <f>VLOOKUP(T237,score!$M$2:$N$8,2,FALSE)*AK$2</f>
        <v>0</v>
      </c>
      <c r="AL237" s="28">
        <f>VLOOKUP(Q237,score!$G$2:$H$8,2,TRUE)*AL$2</f>
        <v>0.1</v>
      </c>
      <c r="AM237" s="28" t="e">
        <f>VLOOKUP(AB237,score!$Y$2:$Z$8,2,TRUE)*AM$2</f>
        <v>#DIV/0!</v>
      </c>
      <c r="AN237" s="28" t="e">
        <f>VLOOKUP(AE237,score!$AE$2:$AF$8,2,TRUE)*AN$2</f>
        <v>#DIV/0!</v>
      </c>
      <c r="AO237" s="28">
        <f>VLOOKUP(O237,score!$C$2:$D$8,2,TRUE)*AO$2</f>
        <v>0.1</v>
      </c>
      <c r="AP237" s="28">
        <f>VLOOKUP(R237,score!$I$2:$J$8,2,TRUE)*AP$2</f>
        <v>0.1</v>
      </c>
      <c r="AQ237" s="28" t="e">
        <f>VLOOKUP(P237,score!$E$2:$F$8,2,FALSE)*AQ$2</f>
        <v>#N/A</v>
      </c>
      <c r="AR237" s="28">
        <f>VLOOKUP(U237,score!$O$2:$P$8,2,TRUE)*AR$2</f>
        <v>0</v>
      </c>
      <c r="AS237" s="28">
        <f>VLOOKUP(V237,score!$Q$2:$R$8,2,TRUE)*AS$2</f>
        <v>0</v>
      </c>
      <c r="AT237" s="28" t="e">
        <f>VLOOKUP(W237,score!$S$2:$T$8,2,FALSE)*AT$2</f>
        <v>#N/A</v>
      </c>
      <c r="AU237" s="28" t="e">
        <f>VLOOKUP(X237,score!$U$2:$V$4,2,FALSE)*AU$2</f>
        <v>#N/A</v>
      </c>
      <c r="AV237" s="28" t="e">
        <f>VLOOKUP(AF237,score!$AG$2:$AH$8,2,TRUE)*AV$2</f>
        <v>#DIV/0!</v>
      </c>
      <c r="AW237" s="28" t="e">
        <f>VLOOKUP(Y237,score!$W$2:$X$8,2,FALSE)*AW$2</f>
        <v>#N/A</v>
      </c>
      <c r="AX237" s="28" t="e">
        <f>VLOOKUP(AC237,score!$AA$2:$AB$8,2,TRUE)*AX$2</f>
        <v>#DIV/0!</v>
      </c>
      <c r="AY237" s="28" t="e">
        <f>VLOOKUP(AD237,score!$AC$2:$AD$8,2,TRUE)*AY$2</f>
        <v>#DIV/0!</v>
      </c>
      <c r="AZ237" s="28">
        <f>VLOOKUP(N237,score!$A$2:$B$8,2,TRUE)*AZ$2</f>
        <v>0.1</v>
      </c>
      <c r="BA237" s="29" t="e">
        <f t="shared" si="35"/>
        <v>#DIV/0!</v>
      </c>
      <c r="BB237" s="29" t="e">
        <f>VLOOKUP(BA237,score!$AJ$2:$AK$7,2,TRUE)</f>
        <v>#DIV/0!</v>
      </c>
    </row>
    <row r="238" spans="1:54" x14ac:dyDescent="0.3">
      <c r="A238" s="10"/>
      <c r="B238" s="11"/>
      <c r="C238" s="12"/>
      <c r="D238" s="14"/>
      <c r="E238" s="12"/>
      <c r="F238" s="14"/>
      <c r="G238" s="14"/>
      <c r="H238" s="14"/>
      <c r="I238" s="14"/>
      <c r="J238" s="14"/>
      <c r="K238" s="14"/>
      <c r="L238" s="14"/>
      <c r="M238" s="14"/>
      <c r="N238" s="13"/>
      <c r="O238" s="13"/>
      <c r="P238" s="12"/>
      <c r="Q238" s="12"/>
      <c r="R238" s="12"/>
      <c r="S238" s="12"/>
      <c r="T238" s="12"/>
      <c r="U238" s="12"/>
      <c r="V238" s="12"/>
      <c r="W238" s="17"/>
      <c r="X238" s="17"/>
      <c r="Y238" s="15"/>
      <c r="Z238" s="14"/>
      <c r="AA238" s="43" t="e">
        <f t="shared" si="27"/>
        <v>#DIV/0!</v>
      </c>
      <c r="AB238" s="21" t="e">
        <f t="shared" si="28"/>
        <v>#DIV/0!</v>
      </c>
      <c r="AC238" s="21" t="e">
        <f t="shared" si="29"/>
        <v>#DIV/0!</v>
      </c>
      <c r="AD238" s="21" t="e">
        <f t="shared" si="30"/>
        <v>#DIV/0!</v>
      </c>
      <c r="AE238" s="21" t="e">
        <f t="shared" si="31"/>
        <v>#DIV/0!</v>
      </c>
      <c r="AF238" s="21" t="e">
        <f t="shared" si="34"/>
        <v>#DIV/0!</v>
      </c>
      <c r="AG238" s="20">
        <f>VLOOKUP(S238,'tabla ingresos'!$A$3:$D$15,4,FALSE)</f>
        <v>0</v>
      </c>
      <c r="AH238" s="20">
        <f t="shared" si="32"/>
        <v>0</v>
      </c>
      <c r="AI238" s="20">
        <f t="shared" si="33"/>
        <v>0</v>
      </c>
      <c r="AJ238" s="28" t="e">
        <f>VLOOKUP(AA238,score!$K$2:$L$8,2,TRUE)*AJ$2</f>
        <v>#DIV/0!</v>
      </c>
      <c r="AK238" s="28">
        <f>VLOOKUP(T238,score!$M$2:$N$8,2,FALSE)*AK$2</f>
        <v>0</v>
      </c>
      <c r="AL238" s="28">
        <f>VLOOKUP(Q238,score!$G$2:$H$8,2,TRUE)*AL$2</f>
        <v>0.1</v>
      </c>
      <c r="AM238" s="28" t="e">
        <f>VLOOKUP(AB238,score!$Y$2:$Z$8,2,TRUE)*AM$2</f>
        <v>#DIV/0!</v>
      </c>
      <c r="AN238" s="28" t="e">
        <f>VLOOKUP(AE238,score!$AE$2:$AF$8,2,TRUE)*AN$2</f>
        <v>#DIV/0!</v>
      </c>
      <c r="AO238" s="28">
        <f>VLOOKUP(O238,score!$C$2:$D$8,2,TRUE)*AO$2</f>
        <v>0.1</v>
      </c>
      <c r="AP238" s="28">
        <f>VLOOKUP(R238,score!$I$2:$J$8,2,TRUE)*AP$2</f>
        <v>0.1</v>
      </c>
      <c r="AQ238" s="28" t="e">
        <f>VLOOKUP(P238,score!$E$2:$F$8,2,FALSE)*AQ$2</f>
        <v>#N/A</v>
      </c>
      <c r="AR238" s="28">
        <f>VLOOKUP(U238,score!$O$2:$P$8,2,TRUE)*AR$2</f>
        <v>0</v>
      </c>
      <c r="AS238" s="28">
        <f>VLOOKUP(V238,score!$Q$2:$R$8,2,TRUE)*AS$2</f>
        <v>0</v>
      </c>
      <c r="AT238" s="28" t="e">
        <f>VLOOKUP(W238,score!$S$2:$T$8,2,FALSE)*AT$2</f>
        <v>#N/A</v>
      </c>
      <c r="AU238" s="28" t="e">
        <f>VLOOKUP(X238,score!$U$2:$V$4,2,FALSE)*AU$2</f>
        <v>#N/A</v>
      </c>
      <c r="AV238" s="28" t="e">
        <f>VLOOKUP(AF238,score!$AG$2:$AH$8,2,TRUE)*AV$2</f>
        <v>#DIV/0!</v>
      </c>
      <c r="AW238" s="28" t="e">
        <f>VLOOKUP(Y238,score!$W$2:$X$8,2,FALSE)*AW$2</f>
        <v>#N/A</v>
      </c>
      <c r="AX238" s="28" t="e">
        <f>VLOOKUP(AC238,score!$AA$2:$AB$8,2,TRUE)*AX$2</f>
        <v>#DIV/0!</v>
      </c>
      <c r="AY238" s="28" t="e">
        <f>VLOOKUP(AD238,score!$AC$2:$AD$8,2,TRUE)*AY$2</f>
        <v>#DIV/0!</v>
      </c>
      <c r="AZ238" s="28">
        <f>VLOOKUP(N238,score!$A$2:$B$8,2,TRUE)*AZ$2</f>
        <v>0.1</v>
      </c>
      <c r="BA238" s="29" t="e">
        <f t="shared" si="35"/>
        <v>#DIV/0!</v>
      </c>
      <c r="BB238" s="29" t="e">
        <f>VLOOKUP(BA238,score!$AJ$2:$AK$7,2,TRUE)</f>
        <v>#DIV/0!</v>
      </c>
    </row>
    <row r="239" spans="1:54" x14ac:dyDescent="0.3">
      <c r="A239" s="10"/>
      <c r="B239" s="11"/>
      <c r="C239" s="12"/>
      <c r="D239" s="14"/>
      <c r="E239" s="12"/>
      <c r="F239" s="14"/>
      <c r="G239" s="14"/>
      <c r="H239" s="14"/>
      <c r="I239" s="14"/>
      <c r="J239" s="14"/>
      <c r="K239" s="14"/>
      <c r="L239" s="14"/>
      <c r="M239" s="14"/>
      <c r="N239" s="13"/>
      <c r="O239" s="13"/>
      <c r="P239" s="12"/>
      <c r="Q239" s="12"/>
      <c r="R239" s="12"/>
      <c r="S239" s="12"/>
      <c r="T239" s="12"/>
      <c r="U239" s="12"/>
      <c r="V239" s="12"/>
      <c r="W239" s="17"/>
      <c r="X239" s="17"/>
      <c r="Y239" s="15"/>
      <c r="Z239" s="14"/>
      <c r="AA239" s="43" t="e">
        <f t="shared" si="27"/>
        <v>#DIV/0!</v>
      </c>
      <c r="AB239" s="21" t="e">
        <f t="shared" si="28"/>
        <v>#DIV/0!</v>
      </c>
      <c r="AC239" s="21" t="e">
        <f t="shared" si="29"/>
        <v>#DIV/0!</v>
      </c>
      <c r="AD239" s="21" t="e">
        <f t="shared" si="30"/>
        <v>#DIV/0!</v>
      </c>
      <c r="AE239" s="21" t="e">
        <f t="shared" si="31"/>
        <v>#DIV/0!</v>
      </c>
      <c r="AF239" s="21" t="e">
        <f t="shared" si="34"/>
        <v>#DIV/0!</v>
      </c>
      <c r="AG239" s="20">
        <f>VLOOKUP(S239,'tabla ingresos'!$A$3:$D$15,4,FALSE)</f>
        <v>0</v>
      </c>
      <c r="AH239" s="20">
        <f t="shared" si="32"/>
        <v>0</v>
      </c>
      <c r="AI239" s="20">
        <f t="shared" si="33"/>
        <v>0</v>
      </c>
      <c r="AJ239" s="28" t="e">
        <f>VLOOKUP(AA239,score!$K$2:$L$8,2,TRUE)*AJ$2</f>
        <v>#DIV/0!</v>
      </c>
      <c r="AK239" s="28">
        <f>VLOOKUP(T239,score!$M$2:$N$8,2,FALSE)*AK$2</f>
        <v>0</v>
      </c>
      <c r="AL239" s="28">
        <f>VLOOKUP(Q239,score!$G$2:$H$8,2,TRUE)*AL$2</f>
        <v>0.1</v>
      </c>
      <c r="AM239" s="28" t="e">
        <f>VLOOKUP(AB239,score!$Y$2:$Z$8,2,TRUE)*AM$2</f>
        <v>#DIV/0!</v>
      </c>
      <c r="AN239" s="28" t="e">
        <f>VLOOKUP(AE239,score!$AE$2:$AF$8,2,TRUE)*AN$2</f>
        <v>#DIV/0!</v>
      </c>
      <c r="AO239" s="28">
        <f>VLOOKUP(O239,score!$C$2:$D$8,2,TRUE)*AO$2</f>
        <v>0.1</v>
      </c>
      <c r="AP239" s="28">
        <f>VLOOKUP(R239,score!$I$2:$J$8,2,TRUE)*AP$2</f>
        <v>0.1</v>
      </c>
      <c r="AQ239" s="28" t="e">
        <f>VLOOKUP(P239,score!$E$2:$F$8,2,FALSE)*AQ$2</f>
        <v>#N/A</v>
      </c>
      <c r="AR239" s="28">
        <f>VLOOKUP(U239,score!$O$2:$P$8,2,TRUE)*AR$2</f>
        <v>0</v>
      </c>
      <c r="AS239" s="28">
        <f>VLOOKUP(V239,score!$Q$2:$R$8,2,TRUE)*AS$2</f>
        <v>0</v>
      </c>
      <c r="AT239" s="28" t="e">
        <f>VLOOKUP(W239,score!$S$2:$T$8,2,FALSE)*AT$2</f>
        <v>#N/A</v>
      </c>
      <c r="AU239" s="28" t="e">
        <f>VLOOKUP(X239,score!$U$2:$V$4,2,FALSE)*AU$2</f>
        <v>#N/A</v>
      </c>
      <c r="AV239" s="28" t="e">
        <f>VLOOKUP(AF239,score!$AG$2:$AH$8,2,TRUE)*AV$2</f>
        <v>#DIV/0!</v>
      </c>
      <c r="AW239" s="28" t="e">
        <f>VLOOKUP(Y239,score!$W$2:$X$8,2,FALSE)*AW$2</f>
        <v>#N/A</v>
      </c>
      <c r="AX239" s="28" t="e">
        <f>VLOOKUP(AC239,score!$AA$2:$AB$8,2,TRUE)*AX$2</f>
        <v>#DIV/0!</v>
      </c>
      <c r="AY239" s="28" t="e">
        <f>VLOOKUP(AD239,score!$AC$2:$AD$8,2,TRUE)*AY$2</f>
        <v>#DIV/0!</v>
      </c>
      <c r="AZ239" s="28">
        <f>VLOOKUP(N239,score!$A$2:$B$8,2,TRUE)*AZ$2</f>
        <v>0.1</v>
      </c>
      <c r="BA239" s="29" t="e">
        <f t="shared" si="35"/>
        <v>#DIV/0!</v>
      </c>
      <c r="BB239" s="29" t="e">
        <f>VLOOKUP(BA239,score!$AJ$2:$AK$7,2,TRUE)</f>
        <v>#DIV/0!</v>
      </c>
    </row>
    <row r="240" spans="1:54" x14ac:dyDescent="0.3">
      <c r="A240" s="10"/>
      <c r="B240" s="11"/>
      <c r="C240" s="12"/>
      <c r="D240" s="14"/>
      <c r="E240" s="12"/>
      <c r="F240" s="14"/>
      <c r="G240" s="14"/>
      <c r="H240" s="14"/>
      <c r="I240" s="14"/>
      <c r="J240" s="14"/>
      <c r="K240" s="14"/>
      <c r="L240" s="14"/>
      <c r="M240" s="14"/>
      <c r="N240" s="13"/>
      <c r="O240" s="13"/>
      <c r="P240" s="12"/>
      <c r="Q240" s="12"/>
      <c r="R240" s="12"/>
      <c r="S240" s="12"/>
      <c r="T240" s="12"/>
      <c r="U240" s="12"/>
      <c r="V240" s="12"/>
      <c r="W240" s="17"/>
      <c r="X240" s="17"/>
      <c r="Y240" s="15"/>
      <c r="Z240" s="14"/>
      <c r="AA240" s="43" t="e">
        <f t="shared" si="27"/>
        <v>#DIV/0!</v>
      </c>
      <c r="AB240" s="21" t="e">
        <f t="shared" si="28"/>
        <v>#DIV/0!</v>
      </c>
      <c r="AC240" s="21" t="e">
        <f t="shared" si="29"/>
        <v>#DIV/0!</v>
      </c>
      <c r="AD240" s="21" t="e">
        <f t="shared" si="30"/>
        <v>#DIV/0!</v>
      </c>
      <c r="AE240" s="21" t="e">
        <f t="shared" si="31"/>
        <v>#DIV/0!</v>
      </c>
      <c r="AF240" s="21" t="e">
        <f t="shared" si="34"/>
        <v>#DIV/0!</v>
      </c>
      <c r="AG240" s="20">
        <f>VLOOKUP(S240,'tabla ingresos'!$A$3:$D$15,4,FALSE)</f>
        <v>0</v>
      </c>
      <c r="AH240" s="20">
        <f t="shared" si="32"/>
        <v>0</v>
      </c>
      <c r="AI240" s="20">
        <f t="shared" si="33"/>
        <v>0</v>
      </c>
      <c r="AJ240" s="28" t="e">
        <f>VLOOKUP(AA240,score!$K$2:$L$8,2,TRUE)*AJ$2</f>
        <v>#DIV/0!</v>
      </c>
      <c r="AK240" s="28">
        <f>VLOOKUP(T240,score!$M$2:$N$8,2,FALSE)*AK$2</f>
        <v>0</v>
      </c>
      <c r="AL240" s="28">
        <f>VLOOKUP(Q240,score!$G$2:$H$8,2,TRUE)*AL$2</f>
        <v>0.1</v>
      </c>
      <c r="AM240" s="28" t="e">
        <f>VLOOKUP(AB240,score!$Y$2:$Z$8,2,TRUE)*AM$2</f>
        <v>#DIV/0!</v>
      </c>
      <c r="AN240" s="28" t="e">
        <f>VLOOKUP(AE240,score!$AE$2:$AF$8,2,TRUE)*AN$2</f>
        <v>#DIV/0!</v>
      </c>
      <c r="AO240" s="28">
        <f>VLOOKUP(O240,score!$C$2:$D$8,2,TRUE)*AO$2</f>
        <v>0.1</v>
      </c>
      <c r="AP240" s="28">
        <f>VLOOKUP(R240,score!$I$2:$J$8,2,TRUE)*AP$2</f>
        <v>0.1</v>
      </c>
      <c r="AQ240" s="28" t="e">
        <f>VLOOKUP(P240,score!$E$2:$F$8,2,FALSE)*AQ$2</f>
        <v>#N/A</v>
      </c>
      <c r="AR240" s="28">
        <f>VLOOKUP(U240,score!$O$2:$P$8,2,TRUE)*AR$2</f>
        <v>0</v>
      </c>
      <c r="AS240" s="28">
        <f>VLOOKUP(V240,score!$Q$2:$R$8,2,TRUE)*AS$2</f>
        <v>0</v>
      </c>
      <c r="AT240" s="28" t="e">
        <f>VLOOKUP(W240,score!$S$2:$T$8,2,FALSE)*AT$2</f>
        <v>#N/A</v>
      </c>
      <c r="AU240" s="28" t="e">
        <f>VLOOKUP(X240,score!$U$2:$V$4,2,FALSE)*AU$2</f>
        <v>#N/A</v>
      </c>
      <c r="AV240" s="28" t="e">
        <f>VLOOKUP(AF240,score!$AG$2:$AH$8,2,TRUE)*AV$2</f>
        <v>#DIV/0!</v>
      </c>
      <c r="AW240" s="28" t="e">
        <f>VLOOKUP(Y240,score!$W$2:$X$8,2,FALSE)*AW$2</f>
        <v>#N/A</v>
      </c>
      <c r="AX240" s="28" t="e">
        <f>VLOOKUP(AC240,score!$AA$2:$AB$8,2,TRUE)*AX$2</f>
        <v>#DIV/0!</v>
      </c>
      <c r="AY240" s="28" t="e">
        <f>VLOOKUP(AD240,score!$AC$2:$AD$8,2,TRUE)*AY$2</f>
        <v>#DIV/0!</v>
      </c>
      <c r="AZ240" s="28">
        <f>VLOOKUP(N240,score!$A$2:$B$8,2,TRUE)*AZ$2</f>
        <v>0.1</v>
      </c>
      <c r="BA240" s="29" t="e">
        <f t="shared" si="35"/>
        <v>#DIV/0!</v>
      </c>
      <c r="BB240" s="29" t="e">
        <f>VLOOKUP(BA240,score!$AJ$2:$AK$7,2,TRUE)</f>
        <v>#DIV/0!</v>
      </c>
    </row>
    <row r="241" spans="1:54" x14ac:dyDescent="0.3">
      <c r="A241" s="10"/>
      <c r="B241" s="11"/>
      <c r="C241" s="12"/>
      <c r="D241" s="14"/>
      <c r="E241" s="12"/>
      <c r="F241" s="14"/>
      <c r="G241" s="14"/>
      <c r="H241" s="14"/>
      <c r="I241" s="14"/>
      <c r="J241" s="14"/>
      <c r="K241" s="14"/>
      <c r="L241" s="14"/>
      <c r="M241" s="14"/>
      <c r="N241" s="13"/>
      <c r="O241" s="13"/>
      <c r="P241" s="12"/>
      <c r="Q241" s="12"/>
      <c r="R241" s="12"/>
      <c r="S241" s="12"/>
      <c r="T241" s="12"/>
      <c r="U241" s="12"/>
      <c r="V241" s="12"/>
      <c r="W241" s="17"/>
      <c r="X241" s="17"/>
      <c r="Y241" s="15"/>
      <c r="Z241" s="14"/>
      <c r="AA241" s="43" t="e">
        <f t="shared" si="27"/>
        <v>#DIV/0!</v>
      </c>
      <c r="AB241" s="21" t="e">
        <f t="shared" si="28"/>
        <v>#DIV/0!</v>
      </c>
      <c r="AC241" s="21" t="e">
        <f t="shared" si="29"/>
        <v>#DIV/0!</v>
      </c>
      <c r="AD241" s="21" t="e">
        <f t="shared" si="30"/>
        <v>#DIV/0!</v>
      </c>
      <c r="AE241" s="21" t="e">
        <f t="shared" si="31"/>
        <v>#DIV/0!</v>
      </c>
      <c r="AF241" s="21" t="e">
        <f t="shared" si="34"/>
        <v>#DIV/0!</v>
      </c>
      <c r="AG241" s="20">
        <f>VLOOKUP(S241,'tabla ingresos'!$A$3:$D$15,4,FALSE)</f>
        <v>0</v>
      </c>
      <c r="AH241" s="20">
        <f t="shared" si="32"/>
        <v>0</v>
      </c>
      <c r="AI241" s="20">
        <f t="shared" si="33"/>
        <v>0</v>
      </c>
      <c r="AJ241" s="28" t="e">
        <f>VLOOKUP(AA241,score!$K$2:$L$8,2,TRUE)*AJ$2</f>
        <v>#DIV/0!</v>
      </c>
      <c r="AK241" s="28">
        <f>VLOOKUP(T241,score!$M$2:$N$8,2,FALSE)*AK$2</f>
        <v>0</v>
      </c>
      <c r="AL241" s="28">
        <f>VLOOKUP(Q241,score!$G$2:$H$8,2,TRUE)*AL$2</f>
        <v>0.1</v>
      </c>
      <c r="AM241" s="28" t="e">
        <f>VLOOKUP(AB241,score!$Y$2:$Z$8,2,TRUE)*AM$2</f>
        <v>#DIV/0!</v>
      </c>
      <c r="AN241" s="28" t="e">
        <f>VLOOKUP(AE241,score!$AE$2:$AF$8,2,TRUE)*AN$2</f>
        <v>#DIV/0!</v>
      </c>
      <c r="AO241" s="28">
        <f>VLOOKUP(O241,score!$C$2:$D$8,2,TRUE)*AO$2</f>
        <v>0.1</v>
      </c>
      <c r="AP241" s="28">
        <f>VLOOKUP(R241,score!$I$2:$J$8,2,TRUE)*AP$2</f>
        <v>0.1</v>
      </c>
      <c r="AQ241" s="28" t="e">
        <f>VLOOKUP(P241,score!$E$2:$F$8,2,FALSE)*AQ$2</f>
        <v>#N/A</v>
      </c>
      <c r="AR241" s="28">
        <f>VLOOKUP(U241,score!$O$2:$P$8,2,TRUE)*AR$2</f>
        <v>0</v>
      </c>
      <c r="AS241" s="28">
        <f>VLOOKUP(V241,score!$Q$2:$R$8,2,TRUE)*AS$2</f>
        <v>0</v>
      </c>
      <c r="AT241" s="28" t="e">
        <f>VLOOKUP(W241,score!$S$2:$T$8,2,FALSE)*AT$2</f>
        <v>#N/A</v>
      </c>
      <c r="AU241" s="28" t="e">
        <f>VLOOKUP(X241,score!$U$2:$V$4,2,FALSE)*AU$2</f>
        <v>#N/A</v>
      </c>
      <c r="AV241" s="28" t="e">
        <f>VLOOKUP(AF241,score!$AG$2:$AH$8,2,TRUE)*AV$2</f>
        <v>#DIV/0!</v>
      </c>
      <c r="AW241" s="28" t="e">
        <f>VLOOKUP(Y241,score!$W$2:$X$8,2,FALSE)*AW$2</f>
        <v>#N/A</v>
      </c>
      <c r="AX241" s="28" t="e">
        <f>VLOOKUP(AC241,score!$AA$2:$AB$8,2,TRUE)*AX$2</f>
        <v>#DIV/0!</v>
      </c>
      <c r="AY241" s="28" t="e">
        <f>VLOOKUP(AD241,score!$AC$2:$AD$8,2,TRUE)*AY$2</f>
        <v>#DIV/0!</v>
      </c>
      <c r="AZ241" s="28">
        <f>VLOOKUP(N241,score!$A$2:$B$8,2,TRUE)*AZ$2</f>
        <v>0.1</v>
      </c>
      <c r="BA241" s="29" t="e">
        <f t="shared" si="35"/>
        <v>#DIV/0!</v>
      </c>
      <c r="BB241" s="29" t="e">
        <f>VLOOKUP(BA241,score!$AJ$2:$AK$7,2,TRUE)</f>
        <v>#DIV/0!</v>
      </c>
    </row>
    <row r="242" spans="1:54" x14ac:dyDescent="0.3">
      <c r="A242" s="10"/>
      <c r="B242" s="11"/>
      <c r="C242" s="12"/>
      <c r="D242" s="14"/>
      <c r="E242" s="12"/>
      <c r="F242" s="14"/>
      <c r="G242" s="14"/>
      <c r="H242" s="14"/>
      <c r="I242" s="14"/>
      <c r="J242" s="14"/>
      <c r="K242" s="14"/>
      <c r="L242" s="14"/>
      <c r="M242" s="14"/>
      <c r="N242" s="13"/>
      <c r="O242" s="13"/>
      <c r="P242" s="12"/>
      <c r="Q242" s="12"/>
      <c r="R242" s="12"/>
      <c r="S242" s="12"/>
      <c r="T242" s="12"/>
      <c r="U242" s="12"/>
      <c r="V242" s="12"/>
      <c r="W242" s="17"/>
      <c r="X242" s="17"/>
      <c r="Y242" s="15"/>
      <c r="Z242" s="14"/>
      <c r="AA242" s="43" t="e">
        <f t="shared" si="27"/>
        <v>#DIV/0!</v>
      </c>
      <c r="AB242" s="21" t="e">
        <f t="shared" si="28"/>
        <v>#DIV/0!</v>
      </c>
      <c r="AC242" s="21" t="e">
        <f t="shared" si="29"/>
        <v>#DIV/0!</v>
      </c>
      <c r="AD242" s="21" t="e">
        <f t="shared" si="30"/>
        <v>#DIV/0!</v>
      </c>
      <c r="AE242" s="21" t="e">
        <f t="shared" si="31"/>
        <v>#DIV/0!</v>
      </c>
      <c r="AF242" s="21" t="e">
        <f t="shared" si="34"/>
        <v>#DIV/0!</v>
      </c>
      <c r="AG242" s="20">
        <f>VLOOKUP(S242,'tabla ingresos'!$A$3:$D$15,4,FALSE)</f>
        <v>0</v>
      </c>
      <c r="AH242" s="20">
        <f t="shared" si="32"/>
        <v>0</v>
      </c>
      <c r="AI242" s="20">
        <f t="shared" si="33"/>
        <v>0</v>
      </c>
      <c r="AJ242" s="28" t="e">
        <f>VLOOKUP(AA242,score!$K$2:$L$8,2,TRUE)*AJ$2</f>
        <v>#DIV/0!</v>
      </c>
      <c r="AK242" s="28">
        <f>VLOOKUP(T242,score!$M$2:$N$8,2,FALSE)*AK$2</f>
        <v>0</v>
      </c>
      <c r="AL242" s="28">
        <f>VLOOKUP(Q242,score!$G$2:$H$8,2,TRUE)*AL$2</f>
        <v>0.1</v>
      </c>
      <c r="AM242" s="28" t="e">
        <f>VLOOKUP(AB242,score!$Y$2:$Z$8,2,TRUE)*AM$2</f>
        <v>#DIV/0!</v>
      </c>
      <c r="AN242" s="28" t="e">
        <f>VLOOKUP(AE242,score!$AE$2:$AF$8,2,TRUE)*AN$2</f>
        <v>#DIV/0!</v>
      </c>
      <c r="AO242" s="28">
        <f>VLOOKUP(O242,score!$C$2:$D$8,2,TRUE)*AO$2</f>
        <v>0.1</v>
      </c>
      <c r="AP242" s="28">
        <f>VLOOKUP(R242,score!$I$2:$J$8,2,TRUE)*AP$2</f>
        <v>0.1</v>
      </c>
      <c r="AQ242" s="28" t="e">
        <f>VLOOKUP(P242,score!$E$2:$F$8,2,FALSE)*AQ$2</f>
        <v>#N/A</v>
      </c>
      <c r="AR242" s="28">
        <f>VLOOKUP(U242,score!$O$2:$P$8,2,TRUE)*AR$2</f>
        <v>0</v>
      </c>
      <c r="AS242" s="28">
        <f>VLOOKUP(V242,score!$Q$2:$R$8,2,TRUE)*AS$2</f>
        <v>0</v>
      </c>
      <c r="AT242" s="28" t="e">
        <f>VLOOKUP(W242,score!$S$2:$T$8,2,FALSE)*AT$2</f>
        <v>#N/A</v>
      </c>
      <c r="AU242" s="28" t="e">
        <f>VLOOKUP(X242,score!$U$2:$V$4,2,FALSE)*AU$2</f>
        <v>#N/A</v>
      </c>
      <c r="AV242" s="28" t="e">
        <f>VLOOKUP(AF242,score!$AG$2:$AH$8,2,TRUE)*AV$2</f>
        <v>#DIV/0!</v>
      </c>
      <c r="AW242" s="28" t="e">
        <f>VLOOKUP(Y242,score!$W$2:$X$8,2,FALSE)*AW$2</f>
        <v>#N/A</v>
      </c>
      <c r="AX242" s="28" t="e">
        <f>VLOOKUP(AC242,score!$AA$2:$AB$8,2,TRUE)*AX$2</f>
        <v>#DIV/0!</v>
      </c>
      <c r="AY242" s="28" t="e">
        <f>VLOOKUP(AD242,score!$AC$2:$AD$8,2,TRUE)*AY$2</f>
        <v>#DIV/0!</v>
      </c>
      <c r="AZ242" s="28">
        <f>VLOOKUP(N242,score!$A$2:$B$8,2,TRUE)*AZ$2</f>
        <v>0.1</v>
      </c>
      <c r="BA242" s="29" t="e">
        <f t="shared" si="35"/>
        <v>#DIV/0!</v>
      </c>
      <c r="BB242" s="29" t="e">
        <f>VLOOKUP(BA242,score!$AJ$2:$AK$7,2,TRUE)</f>
        <v>#DIV/0!</v>
      </c>
    </row>
    <row r="243" spans="1:54" x14ac:dyDescent="0.3">
      <c r="A243" s="10"/>
      <c r="B243" s="11"/>
      <c r="C243" s="12"/>
      <c r="D243" s="14"/>
      <c r="E243" s="12"/>
      <c r="F243" s="14"/>
      <c r="G243" s="14"/>
      <c r="H243" s="14"/>
      <c r="I243" s="14"/>
      <c r="J243" s="14"/>
      <c r="K243" s="14"/>
      <c r="L243" s="14"/>
      <c r="M243" s="14"/>
      <c r="N243" s="13"/>
      <c r="O243" s="13"/>
      <c r="P243" s="12"/>
      <c r="Q243" s="12"/>
      <c r="R243" s="12"/>
      <c r="S243" s="12"/>
      <c r="T243" s="12"/>
      <c r="U243" s="12"/>
      <c r="V243" s="12"/>
      <c r="W243" s="17"/>
      <c r="X243" s="17"/>
      <c r="Y243" s="15"/>
      <c r="Z243" s="14"/>
      <c r="AA243" s="43" t="e">
        <f t="shared" si="27"/>
        <v>#DIV/0!</v>
      </c>
      <c r="AB243" s="21" t="e">
        <f t="shared" si="28"/>
        <v>#DIV/0!</v>
      </c>
      <c r="AC243" s="21" t="e">
        <f t="shared" si="29"/>
        <v>#DIV/0!</v>
      </c>
      <c r="AD243" s="21" t="e">
        <f t="shared" si="30"/>
        <v>#DIV/0!</v>
      </c>
      <c r="AE243" s="21" t="e">
        <f t="shared" si="31"/>
        <v>#DIV/0!</v>
      </c>
      <c r="AF243" s="21" t="e">
        <f t="shared" si="34"/>
        <v>#DIV/0!</v>
      </c>
      <c r="AG243" s="20">
        <f>VLOOKUP(S243,'tabla ingresos'!$A$3:$D$15,4,FALSE)</f>
        <v>0</v>
      </c>
      <c r="AH243" s="20">
        <f t="shared" si="32"/>
        <v>0</v>
      </c>
      <c r="AI243" s="20">
        <f t="shared" si="33"/>
        <v>0</v>
      </c>
      <c r="AJ243" s="28" t="e">
        <f>VLOOKUP(AA243,score!$K$2:$L$8,2,TRUE)*AJ$2</f>
        <v>#DIV/0!</v>
      </c>
      <c r="AK243" s="28">
        <f>VLOOKUP(T243,score!$M$2:$N$8,2,FALSE)*AK$2</f>
        <v>0</v>
      </c>
      <c r="AL243" s="28">
        <f>VLOOKUP(Q243,score!$G$2:$H$8,2,TRUE)*AL$2</f>
        <v>0.1</v>
      </c>
      <c r="AM243" s="28" t="e">
        <f>VLOOKUP(AB243,score!$Y$2:$Z$8,2,TRUE)*AM$2</f>
        <v>#DIV/0!</v>
      </c>
      <c r="AN243" s="28" t="e">
        <f>VLOOKUP(AE243,score!$AE$2:$AF$8,2,TRUE)*AN$2</f>
        <v>#DIV/0!</v>
      </c>
      <c r="AO243" s="28">
        <f>VLOOKUP(O243,score!$C$2:$D$8,2,TRUE)*AO$2</f>
        <v>0.1</v>
      </c>
      <c r="AP243" s="28">
        <f>VLOOKUP(R243,score!$I$2:$J$8,2,TRUE)*AP$2</f>
        <v>0.1</v>
      </c>
      <c r="AQ243" s="28" t="e">
        <f>VLOOKUP(P243,score!$E$2:$F$8,2,FALSE)*AQ$2</f>
        <v>#N/A</v>
      </c>
      <c r="AR243" s="28">
        <f>VLOOKUP(U243,score!$O$2:$P$8,2,TRUE)*AR$2</f>
        <v>0</v>
      </c>
      <c r="AS243" s="28">
        <f>VLOOKUP(V243,score!$Q$2:$R$8,2,TRUE)*AS$2</f>
        <v>0</v>
      </c>
      <c r="AT243" s="28" t="e">
        <f>VLOOKUP(W243,score!$S$2:$T$8,2,FALSE)*AT$2</f>
        <v>#N/A</v>
      </c>
      <c r="AU243" s="28" t="e">
        <f>VLOOKUP(X243,score!$U$2:$V$4,2,FALSE)*AU$2</f>
        <v>#N/A</v>
      </c>
      <c r="AV243" s="28" t="e">
        <f>VLOOKUP(AF243,score!$AG$2:$AH$8,2,TRUE)*AV$2</f>
        <v>#DIV/0!</v>
      </c>
      <c r="AW243" s="28" t="e">
        <f>VLOOKUP(Y243,score!$W$2:$X$8,2,FALSE)*AW$2</f>
        <v>#N/A</v>
      </c>
      <c r="AX243" s="28" t="e">
        <f>VLOOKUP(AC243,score!$AA$2:$AB$8,2,TRUE)*AX$2</f>
        <v>#DIV/0!</v>
      </c>
      <c r="AY243" s="28" t="e">
        <f>VLOOKUP(AD243,score!$AC$2:$AD$8,2,TRUE)*AY$2</f>
        <v>#DIV/0!</v>
      </c>
      <c r="AZ243" s="28">
        <f>VLOOKUP(N243,score!$A$2:$B$8,2,TRUE)*AZ$2</f>
        <v>0.1</v>
      </c>
      <c r="BA243" s="29" t="e">
        <f t="shared" si="35"/>
        <v>#DIV/0!</v>
      </c>
      <c r="BB243" s="29" t="e">
        <f>VLOOKUP(BA243,score!$AJ$2:$AK$7,2,TRUE)</f>
        <v>#DIV/0!</v>
      </c>
    </row>
    <row r="244" spans="1:54" x14ac:dyDescent="0.3">
      <c r="A244" s="10"/>
      <c r="B244" s="11"/>
      <c r="C244" s="12"/>
      <c r="D244" s="14"/>
      <c r="E244" s="12"/>
      <c r="F244" s="14"/>
      <c r="G244" s="14"/>
      <c r="H244" s="14"/>
      <c r="I244" s="14"/>
      <c r="J244" s="14"/>
      <c r="K244" s="14"/>
      <c r="L244" s="14"/>
      <c r="M244" s="14"/>
      <c r="N244" s="13"/>
      <c r="O244" s="13"/>
      <c r="P244" s="12"/>
      <c r="Q244" s="12"/>
      <c r="R244" s="12"/>
      <c r="S244" s="12"/>
      <c r="T244" s="12"/>
      <c r="U244" s="12"/>
      <c r="V244" s="12"/>
      <c r="W244" s="17"/>
      <c r="X244" s="17"/>
      <c r="Y244" s="15"/>
      <c r="Z244" s="14"/>
      <c r="AA244" s="43" t="e">
        <f t="shared" si="27"/>
        <v>#DIV/0!</v>
      </c>
      <c r="AB244" s="21" t="e">
        <f t="shared" si="28"/>
        <v>#DIV/0!</v>
      </c>
      <c r="AC244" s="21" t="e">
        <f t="shared" si="29"/>
        <v>#DIV/0!</v>
      </c>
      <c r="AD244" s="21" t="e">
        <f t="shared" si="30"/>
        <v>#DIV/0!</v>
      </c>
      <c r="AE244" s="21" t="e">
        <f t="shared" si="31"/>
        <v>#DIV/0!</v>
      </c>
      <c r="AF244" s="21" t="e">
        <f t="shared" si="34"/>
        <v>#DIV/0!</v>
      </c>
      <c r="AG244" s="20">
        <f>VLOOKUP(S244,'tabla ingresos'!$A$3:$D$15,4,FALSE)</f>
        <v>0</v>
      </c>
      <c r="AH244" s="20">
        <f t="shared" si="32"/>
        <v>0</v>
      </c>
      <c r="AI244" s="20">
        <f t="shared" si="33"/>
        <v>0</v>
      </c>
      <c r="AJ244" s="28" t="e">
        <f>VLOOKUP(AA244,score!$K$2:$L$8,2,TRUE)*AJ$2</f>
        <v>#DIV/0!</v>
      </c>
      <c r="AK244" s="28">
        <f>VLOOKUP(T244,score!$M$2:$N$8,2,FALSE)*AK$2</f>
        <v>0</v>
      </c>
      <c r="AL244" s="28">
        <f>VLOOKUP(Q244,score!$G$2:$H$8,2,TRUE)*AL$2</f>
        <v>0.1</v>
      </c>
      <c r="AM244" s="28" t="e">
        <f>VLOOKUP(AB244,score!$Y$2:$Z$8,2,TRUE)*AM$2</f>
        <v>#DIV/0!</v>
      </c>
      <c r="AN244" s="28" t="e">
        <f>VLOOKUP(AE244,score!$AE$2:$AF$8,2,TRUE)*AN$2</f>
        <v>#DIV/0!</v>
      </c>
      <c r="AO244" s="28">
        <f>VLOOKUP(O244,score!$C$2:$D$8,2,TRUE)*AO$2</f>
        <v>0.1</v>
      </c>
      <c r="AP244" s="28">
        <f>VLOOKUP(R244,score!$I$2:$J$8,2,TRUE)*AP$2</f>
        <v>0.1</v>
      </c>
      <c r="AQ244" s="28" t="e">
        <f>VLOOKUP(P244,score!$E$2:$F$8,2,FALSE)*AQ$2</f>
        <v>#N/A</v>
      </c>
      <c r="AR244" s="28">
        <f>VLOOKUP(U244,score!$O$2:$P$8,2,TRUE)*AR$2</f>
        <v>0</v>
      </c>
      <c r="AS244" s="28">
        <f>VLOOKUP(V244,score!$Q$2:$R$8,2,TRUE)*AS$2</f>
        <v>0</v>
      </c>
      <c r="AT244" s="28" t="e">
        <f>VLOOKUP(W244,score!$S$2:$T$8,2,FALSE)*AT$2</f>
        <v>#N/A</v>
      </c>
      <c r="AU244" s="28" t="e">
        <f>VLOOKUP(X244,score!$U$2:$V$4,2,FALSE)*AU$2</f>
        <v>#N/A</v>
      </c>
      <c r="AV244" s="28" t="e">
        <f>VLOOKUP(AF244,score!$AG$2:$AH$8,2,TRUE)*AV$2</f>
        <v>#DIV/0!</v>
      </c>
      <c r="AW244" s="28" t="e">
        <f>VLOOKUP(Y244,score!$W$2:$X$8,2,FALSE)*AW$2</f>
        <v>#N/A</v>
      </c>
      <c r="AX244" s="28" t="e">
        <f>VLOOKUP(AC244,score!$AA$2:$AB$8,2,TRUE)*AX$2</f>
        <v>#DIV/0!</v>
      </c>
      <c r="AY244" s="28" t="e">
        <f>VLOOKUP(AD244,score!$AC$2:$AD$8,2,TRUE)*AY$2</f>
        <v>#DIV/0!</v>
      </c>
      <c r="AZ244" s="28">
        <f>VLOOKUP(N244,score!$A$2:$B$8,2,TRUE)*AZ$2</f>
        <v>0.1</v>
      </c>
      <c r="BA244" s="29" t="e">
        <f t="shared" si="35"/>
        <v>#DIV/0!</v>
      </c>
      <c r="BB244" s="29" t="e">
        <f>VLOOKUP(BA244,score!$AJ$2:$AK$7,2,TRUE)</f>
        <v>#DIV/0!</v>
      </c>
    </row>
    <row r="245" spans="1:54" x14ac:dyDescent="0.3">
      <c r="A245" s="10"/>
      <c r="B245" s="11"/>
      <c r="C245" s="12"/>
      <c r="D245" s="14"/>
      <c r="E245" s="12"/>
      <c r="F245" s="14"/>
      <c r="G245" s="14"/>
      <c r="H245" s="14"/>
      <c r="I245" s="14"/>
      <c r="J245" s="14"/>
      <c r="K245" s="14"/>
      <c r="L245" s="14"/>
      <c r="M245" s="14"/>
      <c r="N245" s="13"/>
      <c r="O245" s="13"/>
      <c r="P245" s="12"/>
      <c r="Q245" s="12"/>
      <c r="R245" s="12"/>
      <c r="S245" s="12"/>
      <c r="T245" s="12"/>
      <c r="U245" s="12"/>
      <c r="V245" s="12"/>
      <c r="W245" s="17"/>
      <c r="X245" s="17"/>
      <c r="Y245" s="15"/>
      <c r="Z245" s="14"/>
      <c r="AA245" s="43" t="e">
        <f t="shared" si="27"/>
        <v>#DIV/0!</v>
      </c>
      <c r="AB245" s="21" t="e">
        <f t="shared" si="28"/>
        <v>#DIV/0!</v>
      </c>
      <c r="AC245" s="21" t="e">
        <f t="shared" si="29"/>
        <v>#DIV/0!</v>
      </c>
      <c r="AD245" s="21" t="e">
        <f t="shared" si="30"/>
        <v>#DIV/0!</v>
      </c>
      <c r="AE245" s="21" t="e">
        <f t="shared" si="31"/>
        <v>#DIV/0!</v>
      </c>
      <c r="AF245" s="21" t="e">
        <f t="shared" si="34"/>
        <v>#DIV/0!</v>
      </c>
      <c r="AG245" s="20">
        <f>VLOOKUP(S245,'tabla ingresos'!$A$3:$D$15,4,FALSE)</f>
        <v>0</v>
      </c>
      <c r="AH245" s="20">
        <f t="shared" si="32"/>
        <v>0</v>
      </c>
      <c r="AI245" s="20">
        <f t="shared" si="33"/>
        <v>0</v>
      </c>
      <c r="AJ245" s="28" t="e">
        <f>VLOOKUP(AA245,score!$K$2:$L$8,2,TRUE)*AJ$2</f>
        <v>#DIV/0!</v>
      </c>
      <c r="AK245" s="28">
        <f>VLOOKUP(T245,score!$M$2:$N$8,2,FALSE)*AK$2</f>
        <v>0</v>
      </c>
      <c r="AL245" s="28">
        <f>VLOOKUP(Q245,score!$G$2:$H$8,2,TRUE)*AL$2</f>
        <v>0.1</v>
      </c>
      <c r="AM245" s="28" t="e">
        <f>VLOOKUP(AB245,score!$Y$2:$Z$8,2,TRUE)*AM$2</f>
        <v>#DIV/0!</v>
      </c>
      <c r="AN245" s="28" t="e">
        <f>VLOOKUP(AE245,score!$AE$2:$AF$8,2,TRUE)*AN$2</f>
        <v>#DIV/0!</v>
      </c>
      <c r="AO245" s="28">
        <f>VLOOKUP(O245,score!$C$2:$D$8,2,TRUE)*AO$2</f>
        <v>0.1</v>
      </c>
      <c r="AP245" s="28">
        <f>VLOOKUP(R245,score!$I$2:$J$8,2,TRUE)*AP$2</f>
        <v>0.1</v>
      </c>
      <c r="AQ245" s="28" t="e">
        <f>VLOOKUP(P245,score!$E$2:$F$8,2,FALSE)*AQ$2</f>
        <v>#N/A</v>
      </c>
      <c r="AR245" s="28">
        <f>VLOOKUP(U245,score!$O$2:$P$8,2,TRUE)*AR$2</f>
        <v>0</v>
      </c>
      <c r="AS245" s="28">
        <f>VLOOKUP(V245,score!$Q$2:$R$8,2,TRUE)*AS$2</f>
        <v>0</v>
      </c>
      <c r="AT245" s="28" t="e">
        <f>VLOOKUP(W245,score!$S$2:$T$8,2,FALSE)*AT$2</f>
        <v>#N/A</v>
      </c>
      <c r="AU245" s="28" t="e">
        <f>VLOOKUP(X245,score!$U$2:$V$4,2,FALSE)*AU$2</f>
        <v>#N/A</v>
      </c>
      <c r="AV245" s="28" t="e">
        <f>VLOOKUP(AF245,score!$AG$2:$AH$8,2,TRUE)*AV$2</f>
        <v>#DIV/0!</v>
      </c>
      <c r="AW245" s="28" t="e">
        <f>VLOOKUP(Y245,score!$W$2:$X$8,2,FALSE)*AW$2</f>
        <v>#N/A</v>
      </c>
      <c r="AX245" s="28" t="e">
        <f>VLOOKUP(AC245,score!$AA$2:$AB$8,2,TRUE)*AX$2</f>
        <v>#DIV/0!</v>
      </c>
      <c r="AY245" s="28" t="e">
        <f>VLOOKUP(AD245,score!$AC$2:$AD$8,2,TRUE)*AY$2</f>
        <v>#DIV/0!</v>
      </c>
      <c r="AZ245" s="28">
        <f>VLOOKUP(N245,score!$A$2:$B$8,2,TRUE)*AZ$2</f>
        <v>0.1</v>
      </c>
      <c r="BA245" s="29" t="e">
        <f t="shared" si="35"/>
        <v>#DIV/0!</v>
      </c>
      <c r="BB245" s="29" t="e">
        <f>VLOOKUP(BA245,score!$AJ$2:$AK$7,2,TRUE)</f>
        <v>#DIV/0!</v>
      </c>
    </row>
    <row r="246" spans="1:54" x14ac:dyDescent="0.3">
      <c r="A246" s="10"/>
      <c r="B246" s="11"/>
      <c r="C246" s="12"/>
      <c r="D246" s="14"/>
      <c r="E246" s="12"/>
      <c r="F246" s="14"/>
      <c r="G246" s="14"/>
      <c r="H246" s="14"/>
      <c r="I246" s="14"/>
      <c r="J246" s="14"/>
      <c r="K246" s="14"/>
      <c r="L246" s="14"/>
      <c r="M246" s="14"/>
      <c r="N246" s="13"/>
      <c r="O246" s="13"/>
      <c r="P246" s="12"/>
      <c r="Q246" s="12"/>
      <c r="R246" s="12"/>
      <c r="S246" s="12"/>
      <c r="T246" s="12"/>
      <c r="U246" s="12"/>
      <c r="V246" s="12"/>
      <c r="W246" s="17"/>
      <c r="X246" s="17"/>
      <c r="Y246" s="15"/>
      <c r="Z246" s="14"/>
      <c r="AA246" s="43" t="e">
        <f t="shared" si="27"/>
        <v>#DIV/0!</v>
      </c>
      <c r="AB246" s="21" t="e">
        <f t="shared" si="28"/>
        <v>#DIV/0!</v>
      </c>
      <c r="AC246" s="21" t="e">
        <f t="shared" si="29"/>
        <v>#DIV/0!</v>
      </c>
      <c r="AD246" s="21" t="e">
        <f t="shared" si="30"/>
        <v>#DIV/0!</v>
      </c>
      <c r="AE246" s="21" t="e">
        <f t="shared" si="31"/>
        <v>#DIV/0!</v>
      </c>
      <c r="AF246" s="21" t="e">
        <f t="shared" si="34"/>
        <v>#DIV/0!</v>
      </c>
      <c r="AG246" s="20">
        <f>VLOOKUP(S246,'tabla ingresos'!$A$3:$D$15,4,FALSE)</f>
        <v>0</v>
      </c>
      <c r="AH246" s="20">
        <f t="shared" si="32"/>
        <v>0</v>
      </c>
      <c r="AI246" s="20">
        <f t="shared" si="33"/>
        <v>0</v>
      </c>
      <c r="AJ246" s="28" t="e">
        <f>VLOOKUP(AA246,score!$K$2:$L$8,2,TRUE)*AJ$2</f>
        <v>#DIV/0!</v>
      </c>
      <c r="AK246" s="28">
        <f>VLOOKUP(T246,score!$M$2:$N$8,2,FALSE)*AK$2</f>
        <v>0</v>
      </c>
      <c r="AL246" s="28">
        <f>VLOOKUP(Q246,score!$G$2:$H$8,2,TRUE)*AL$2</f>
        <v>0.1</v>
      </c>
      <c r="AM246" s="28" t="e">
        <f>VLOOKUP(AB246,score!$Y$2:$Z$8,2,TRUE)*AM$2</f>
        <v>#DIV/0!</v>
      </c>
      <c r="AN246" s="28" t="e">
        <f>VLOOKUP(AE246,score!$AE$2:$AF$8,2,TRUE)*AN$2</f>
        <v>#DIV/0!</v>
      </c>
      <c r="AO246" s="28">
        <f>VLOOKUP(O246,score!$C$2:$D$8,2,TRUE)*AO$2</f>
        <v>0.1</v>
      </c>
      <c r="AP246" s="28">
        <f>VLOOKUP(R246,score!$I$2:$J$8,2,TRUE)*AP$2</f>
        <v>0.1</v>
      </c>
      <c r="AQ246" s="28" t="e">
        <f>VLOOKUP(P246,score!$E$2:$F$8,2,FALSE)*AQ$2</f>
        <v>#N/A</v>
      </c>
      <c r="AR246" s="28">
        <f>VLOOKUP(U246,score!$O$2:$P$8,2,TRUE)*AR$2</f>
        <v>0</v>
      </c>
      <c r="AS246" s="28">
        <f>VLOOKUP(V246,score!$Q$2:$R$8,2,TRUE)*AS$2</f>
        <v>0</v>
      </c>
      <c r="AT246" s="28" t="e">
        <f>VLOOKUP(W246,score!$S$2:$T$8,2,FALSE)*AT$2</f>
        <v>#N/A</v>
      </c>
      <c r="AU246" s="28" t="e">
        <f>VLOOKUP(X246,score!$U$2:$V$4,2,FALSE)*AU$2</f>
        <v>#N/A</v>
      </c>
      <c r="AV246" s="28" t="e">
        <f>VLOOKUP(AF246,score!$AG$2:$AH$8,2,TRUE)*AV$2</f>
        <v>#DIV/0!</v>
      </c>
      <c r="AW246" s="28" t="e">
        <f>VLOOKUP(Y246,score!$W$2:$X$8,2,FALSE)*AW$2</f>
        <v>#N/A</v>
      </c>
      <c r="AX246" s="28" t="e">
        <f>VLOOKUP(AC246,score!$AA$2:$AB$8,2,TRUE)*AX$2</f>
        <v>#DIV/0!</v>
      </c>
      <c r="AY246" s="28" t="e">
        <f>VLOOKUP(AD246,score!$AC$2:$AD$8,2,TRUE)*AY$2</f>
        <v>#DIV/0!</v>
      </c>
      <c r="AZ246" s="28">
        <f>VLOOKUP(N246,score!$A$2:$B$8,2,TRUE)*AZ$2</f>
        <v>0.1</v>
      </c>
      <c r="BA246" s="29" t="e">
        <f t="shared" si="35"/>
        <v>#DIV/0!</v>
      </c>
      <c r="BB246" s="29" t="e">
        <f>VLOOKUP(BA246,score!$AJ$2:$AK$7,2,TRUE)</f>
        <v>#DIV/0!</v>
      </c>
    </row>
    <row r="247" spans="1:54" x14ac:dyDescent="0.3">
      <c r="A247" s="10"/>
      <c r="B247" s="11"/>
      <c r="C247" s="12"/>
      <c r="D247" s="14"/>
      <c r="E247" s="12"/>
      <c r="F247" s="14"/>
      <c r="G247" s="14"/>
      <c r="H247" s="14"/>
      <c r="I247" s="14"/>
      <c r="J247" s="14"/>
      <c r="K247" s="14"/>
      <c r="L247" s="14"/>
      <c r="M247" s="14"/>
      <c r="N247" s="13"/>
      <c r="O247" s="13"/>
      <c r="P247" s="12"/>
      <c r="Q247" s="12"/>
      <c r="R247" s="12"/>
      <c r="S247" s="12"/>
      <c r="T247" s="12"/>
      <c r="U247" s="12"/>
      <c r="V247" s="12"/>
      <c r="W247" s="17"/>
      <c r="X247" s="17"/>
      <c r="Y247" s="15"/>
      <c r="Z247" s="14"/>
      <c r="AA247" s="43" t="e">
        <f t="shared" si="27"/>
        <v>#DIV/0!</v>
      </c>
      <c r="AB247" s="21" t="e">
        <f t="shared" si="28"/>
        <v>#DIV/0!</v>
      </c>
      <c r="AC247" s="21" t="e">
        <f t="shared" si="29"/>
        <v>#DIV/0!</v>
      </c>
      <c r="AD247" s="21" t="e">
        <f t="shared" si="30"/>
        <v>#DIV/0!</v>
      </c>
      <c r="AE247" s="21" t="e">
        <f t="shared" si="31"/>
        <v>#DIV/0!</v>
      </c>
      <c r="AF247" s="21" t="e">
        <f t="shared" si="34"/>
        <v>#DIV/0!</v>
      </c>
      <c r="AG247" s="20">
        <f>VLOOKUP(S247,'tabla ingresos'!$A$3:$D$15,4,FALSE)</f>
        <v>0</v>
      </c>
      <c r="AH247" s="20">
        <f t="shared" si="32"/>
        <v>0</v>
      </c>
      <c r="AI247" s="20">
        <f t="shared" si="33"/>
        <v>0</v>
      </c>
      <c r="AJ247" s="28" t="e">
        <f>VLOOKUP(AA247,score!$K$2:$L$8,2,TRUE)*AJ$2</f>
        <v>#DIV/0!</v>
      </c>
      <c r="AK247" s="28">
        <f>VLOOKUP(T247,score!$M$2:$N$8,2,FALSE)*AK$2</f>
        <v>0</v>
      </c>
      <c r="AL247" s="28">
        <f>VLOOKUP(Q247,score!$G$2:$H$8,2,TRUE)*AL$2</f>
        <v>0.1</v>
      </c>
      <c r="AM247" s="28" t="e">
        <f>VLOOKUP(AB247,score!$Y$2:$Z$8,2,TRUE)*AM$2</f>
        <v>#DIV/0!</v>
      </c>
      <c r="AN247" s="28" t="e">
        <f>VLOOKUP(AE247,score!$AE$2:$AF$8,2,TRUE)*AN$2</f>
        <v>#DIV/0!</v>
      </c>
      <c r="AO247" s="28">
        <f>VLOOKUP(O247,score!$C$2:$D$8,2,TRUE)*AO$2</f>
        <v>0.1</v>
      </c>
      <c r="AP247" s="28">
        <f>VLOOKUP(R247,score!$I$2:$J$8,2,TRUE)*AP$2</f>
        <v>0.1</v>
      </c>
      <c r="AQ247" s="28" t="e">
        <f>VLOOKUP(P247,score!$E$2:$F$8,2,FALSE)*AQ$2</f>
        <v>#N/A</v>
      </c>
      <c r="AR247" s="28">
        <f>VLOOKUP(U247,score!$O$2:$P$8,2,TRUE)*AR$2</f>
        <v>0</v>
      </c>
      <c r="AS247" s="28">
        <f>VLOOKUP(V247,score!$Q$2:$R$8,2,TRUE)*AS$2</f>
        <v>0</v>
      </c>
      <c r="AT247" s="28" t="e">
        <f>VLOOKUP(W247,score!$S$2:$T$8,2,FALSE)*AT$2</f>
        <v>#N/A</v>
      </c>
      <c r="AU247" s="28" t="e">
        <f>VLOOKUP(X247,score!$U$2:$V$4,2,FALSE)*AU$2</f>
        <v>#N/A</v>
      </c>
      <c r="AV247" s="28" t="e">
        <f>VLOOKUP(AF247,score!$AG$2:$AH$8,2,TRUE)*AV$2</f>
        <v>#DIV/0!</v>
      </c>
      <c r="AW247" s="28" t="e">
        <f>VLOOKUP(Y247,score!$W$2:$X$8,2,FALSE)*AW$2</f>
        <v>#N/A</v>
      </c>
      <c r="AX247" s="28" t="e">
        <f>VLOOKUP(AC247,score!$AA$2:$AB$8,2,TRUE)*AX$2</f>
        <v>#DIV/0!</v>
      </c>
      <c r="AY247" s="28" t="e">
        <f>VLOOKUP(AD247,score!$AC$2:$AD$8,2,TRUE)*AY$2</f>
        <v>#DIV/0!</v>
      </c>
      <c r="AZ247" s="28">
        <f>VLOOKUP(N247,score!$A$2:$B$8,2,TRUE)*AZ$2</f>
        <v>0.1</v>
      </c>
      <c r="BA247" s="29" t="e">
        <f t="shared" si="35"/>
        <v>#DIV/0!</v>
      </c>
      <c r="BB247" s="29" t="e">
        <f>VLOOKUP(BA247,score!$AJ$2:$AK$7,2,TRUE)</f>
        <v>#DIV/0!</v>
      </c>
    </row>
    <row r="248" spans="1:54" x14ac:dyDescent="0.3">
      <c r="A248" s="10"/>
      <c r="B248" s="11"/>
      <c r="C248" s="12"/>
      <c r="D248" s="14"/>
      <c r="E248" s="12"/>
      <c r="F248" s="14"/>
      <c r="G248" s="14"/>
      <c r="H248" s="14"/>
      <c r="I248" s="14"/>
      <c r="J248" s="14"/>
      <c r="K248" s="14"/>
      <c r="L248" s="14"/>
      <c r="M248" s="14"/>
      <c r="N248" s="13"/>
      <c r="O248" s="13"/>
      <c r="P248" s="12"/>
      <c r="Q248" s="12"/>
      <c r="R248" s="12"/>
      <c r="S248" s="12"/>
      <c r="T248" s="12"/>
      <c r="U248" s="12"/>
      <c r="V248" s="12"/>
      <c r="W248" s="17"/>
      <c r="X248" s="17"/>
      <c r="Y248" s="15"/>
      <c r="Z248" s="14"/>
      <c r="AA248" s="43" t="e">
        <f t="shared" si="27"/>
        <v>#DIV/0!</v>
      </c>
      <c r="AB248" s="21" t="e">
        <f t="shared" si="28"/>
        <v>#DIV/0!</v>
      </c>
      <c r="AC248" s="21" t="e">
        <f t="shared" si="29"/>
        <v>#DIV/0!</v>
      </c>
      <c r="AD248" s="21" t="e">
        <f t="shared" si="30"/>
        <v>#DIV/0!</v>
      </c>
      <c r="AE248" s="21" t="e">
        <f t="shared" si="31"/>
        <v>#DIV/0!</v>
      </c>
      <c r="AF248" s="21" t="e">
        <f t="shared" si="34"/>
        <v>#DIV/0!</v>
      </c>
      <c r="AG248" s="20">
        <f>VLOOKUP(S248,'tabla ingresos'!$A$3:$D$15,4,FALSE)</f>
        <v>0</v>
      </c>
      <c r="AH248" s="20">
        <f t="shared" si="32"/>
        <v>0</v>
      </c>
      <c r="AI248" s="20">
        <f t="shared" si="33"/>
        <v>0</v>
      </c>
      <c r="AJ248" s="28" t="e">
        <f>VLOOKUP(AA248,score!$K$2:$L$8,2,TRUE)*AJ$2</f>
        <v>#DIV/0!</v>
      </c>
      <c r="AK248" s="28">
        <f>VLOOKUP(T248,score!$M$2:$N$8,2,FALSE)*AK$2</f>
        <v>0</v>
      </c>
      <c r="AL248" s="28">
        <f>VLOOKUP(Q248,score!$G$2:$H$8,2,TRUE)*AL$2</f>
        <v>0.1</v>
      </c>
      <c r="AM248" s="28" t="e">
        <f>VLOOKUP(AB248,score!$Y$2:$Z$8,2,TRUE)*AM$2</f>
        <v>#DIV/0!</v>
      </c>
      <c r="AN248" s="28" t="e">
        <f>VLOOKUP(AE248,score!$AE$2:$AF$8,2,TRUE)*AN$2</f>
        <v>#DIV/0!</v>
      </c>
      <c r="AO248" s="28">
        <f>VLOOKUP(O248,score!$C$2:$D$8,2,TRUE)*AO$2</f>
        <v>0.1</v>
      </c>
      <c r="AP248" s="28">
        <f>VLOOKUP(R248,score!$I$2:$J$8,2,TRUE)*AP$2</f>
        <v>0.1</v>
      </c>
      <c r="AQ248" s="28" t="e">
        <f>VLOOKUP(P248,score!$E$2:$F$8,2,FALSE)*AQ$2</f>
        <v>#N/A</v>
      </c>
      <c r="AR248" s="28">
        <f>VLOOKUP(U248,score!$O$2:$P$8,2,TRUE)*AR$2</f>
        <v>0</v>
      </c>
      <c r="AS248" s="28">
        <f>VLOOKUP(V248,score!$Q$2:$R$8,2,TRUE)*AS$2</f>
        <v>0</v>
      </c>
      <c r="AT248" s="28" t="e">
        <f>VLOOKUP(W248,score!$S$2:$T$8,2,FALSE)*AT$2</f>
        <v>#N/A</v>
      </c>
      <c r="AU248" s="28" t="e">
        <f>VLOOKUP(X248,score!$U$2:$V$4,2,FALSE)*AU$2</f>
        <v>#N/A</v>
      </c>
      <c r="AV248" s="28" t="e">
        <f>VLOOKUP(AF248,score!$AG$2:$AH$8,2,TRUE)*AV$2</f>
        <v>#DIV/0!</v>
      </c>
      <c r="AW248" s="28" t="e">
        <f>VLOOKUP(Y248,score!$W$2:$X$8,2,FALSE)*AW$2</f>
        <v>#N/A</v>
      </c>
      <c r="AX248" s="28" t="e">
        <f>VLOOKUP(AC248,score!$AA$2:$AB$8,2,TRUE)*AX$2</f>
        <v>#DIV/0!</v>
      </c>
      <c r="AY248" s="28" t="e">
        <f>VLOOKUP(AD248,score!$AC$2:$AD$8,2,TRUE)*AY$2</f>
        <v>#DIV/0!</v>
      </c>
      <c r="AZ248" s="28">
        <f>VLOOKUP(N248,score!$A$2:$B$8,2,TRUE)*AZ$2</f>
        <v>0.1</v>
      </c>
      <c r="BA248" s="29" t="e">
        <f t="shared" si="35"/>
        <v>#DIV/0!</v>
      </c>
      <c r="BB248" s="29" t="e">
        <f>VLOOKUP(BA248,score!$AJ$2:$AK$7,2,TRUE)</f>
        <v>#DIV/0!</v>
      </c>
    </row>
    <row r="249" spans="1:54" x14ac:dyDescent="0.3">
      <c r="A249" s="10"/>
      <c r="B249" s="11"/>
      <c r="C249" s="12"/>
      <c r="D249" s="14"/>
      <c r="E249" s="12"/>
      <c r="F249" s="14"/>
      <c r="G249" s="14"/>
      <c r="H249" s="14"/>
      <c r="I249" s="14"/>
      <c r="J249" s="14"/>
      <c r="K249" s="14"/>
      <c r="L249" s="14"/>
      <c r="M249" s="14"/>
      <c r="N249" s="13"/>
      <c r="O249" s="13"/>
      <c r="P249" s="12"/>
      <c r="Q249" s="12"/>
      <c r="R249" s="12"/>
      <c r="S249" s="12"/>
      <c r="T249" s="12"/>
      <c r="U249" s="12"/>
      <c r="V249" s="12"/>
      <c r="W249" s="17"/>
      <c r="X249" s="17"/>
      <c r="Y249" s="15"/>
      <c r="Z249" s="14"/>
      <c r="AA249" s="43" t="e">
        <f t="shared" si="27"/>
        <v>#DIV/0!</v>
      </c>
      <c r="AB249" s="21" t="e">
        <f t="shared" si="28"/>
        <v>#DIV/0!</v>
      </c>
      <c r="AC249" s="21" t="e">
        <f t="shared" si="29"/>
        <v>#DIV/0!</v>
      </c>
      <c r="AD249" s="21" t="e">
        <f t="shared" si="30"/>
        <v>#DIV/0!</v>
      </c>
      <c r="AE249" s="21" t="e">
        <f t="shared" si="31"/>
        <v>#DIV/0!</v>
      </c>
      <c r="AF249" s="21" t="e">
        <f t="shared" si="34"/>
        <v>#DIV/0!</v>
      </c>
      <c r="AG249" s="20">
        <f>VLOOKUP(S249,'tabla ingresos'!$A$3:$D$15,4,FALSE)</f>
        <v>0</v>
      </c>
      <c r="AH249" s="20">
        <f t="shared" si="32"/>
        <v>0</v>
      </c>
      <c r="AI249" s="20">
        <f t="shared" si="33"/>
        <v>0</v>
      </c>
      <c r="AJ249" s="28" t="e">
        <f>VLOOKUP(AA249,score!$K$2:$L$8,2,TRUE)*AJ$2</f>
        <v>#DIV/0!</v>
      </c>
      <c r="AK249" s="28">
        <f>VLOOKUP(T249,score!$M$2:$N$8,2,FALSE)*AK$2</f>
        <v>0</v>
      </c>
      <c r="AL249" s="28">
        <f>VLOOKUP(Q249,score!$G$2:$H$8,2,TRUE)*AL$2</f>
        <v>0.1</v>
      </c>
      <c r="AM249" s="28" t="e">
        <f>VLOOKUP(AB249,score!$Y$2:$Z$8,2,TRUE)*AM$2</f>
        <v>#DIV/0!</v>
      </c>
      <c r="AN249" s="28" t="e">
        <f>VLOOKUP(AE249,score!$AE$2:$AF$8,2,TRUE)*AN$2</f>
        <v>#DIV/0!</v>
      </c>
      <c r="AO249" s="28">
        <f>VLOOKUP(O249,score!$C$2:$D$8,2,TRUE)*AO$2</f>
        <v>0.1</v>
      </c>
      <c r="AP249" s="28">
        <f>VLOOKUP(R249,score!$I$2:$J$8,2,TRUE)*AP$2</f>
        <v>0.1</v>
      </c>
      <c r="AQ249" s="28" t="e">
        <f>VLOOKUP(P249,score!$E$2:$F$8,2,FALSE)*AQ$2</f>
        <v>#N/A</v>
      </c>
      <c r="AR249" s="28">
        <f>VLOOKUP(U249,score!$O$2:$P$8,2,TRUE)*AR$2</f>
        <v>0</v>
      </c>
      <c r="AS249" s="28">
        <f>VLOOKUP(V249,score!$Q$2:$R$8,2,TRUE)*AS$2</f>
        <v>0</v>
      </c>
      <c r="AT249" s="28" t="e">
        <f>VLOOKUP(W249,score!$S$2:$T$8,2,FALSE)*AT$2</f>
        <v>#N/A</v>
      </c>
      <c r="AU249" s="28" t="e">
        <f>VLOOKUP(X249,score!$U$2:$V$4,2,FALSE)*AU$2</f>
        <v>#N/A</v>
      </c>
      <c r="AV249" s="28" t="e">
        <f>VLOOKUP(AF249,score!$AG$2:$AH$8,2,TRUE)*AV$2</f>
        <v>#DIV/0!</v>
      </c>
      <c r="AW249" s="28" t="e">
        <f>VLOOKUP(Y249,score!$W$2:$X$8,2,FALSE)*AW$2</f>
        <v>#N/A</v>
      </c>
      <c r="AX249" s="28" t="e">
        <f>VLOOKUP(AC249,score!$AA$2:$AB$8,2,TRUE)*AX$2</f>
        <v>#DIV/0!</v>
      </c>
      <c r="AY249" s="28" t="e">
        <f>VLOOKUP(AD249,score!$AC$2:$AD$8,2,TRUE)*AY$2</f>
        <v>#DIV/0!</v>
      </c>
      <c r="AZ249" s="28">
        <f>VLOOKUP(N249,score!$A$2:$B$8,2,TRUE)*AZ$2</f>
        <v>0.1</v>
      </c>
      <c r="BA249" s="29" t="e">
        <f t="shared" si="35"/>
        <v>#DIV/0!</v>
      </c>
      <c r="BB249" s="29" t="e">
        <f>VLOOKUP(BA249,score!$AJ$2:$AK$7,2,TRUE)</f>
        <v>#DIV/0!</v>
      </c>
    </row>
    <row r="250" spans="1:54" x14ac:dyDescent="0.3">
      <c r="A250" s="10"/>
      <c r="B250" s="11"/>
      <c r="C250" s="12"/>
      <c r="D250" s="14"/>
      <c r="E250" s="12"/>
      <c r="F250" s="14"/>
      <c r="G250" s="14"/>
      <c r="H250" s="14"/>
      <c r="I250" s="14"/>
      <c r="J250" s="14"/>
      <c r="K250" s="14"/>
      <c r="L250" s="14"/>
      <c r="M250" s="14"/>
      <c r="N250" s="13"/>
      <c r="O250" s="13"/>
      <c r="P250" s="12"/>
      <c r="Q250" s="12"/>
      <c r="R250" s="12"/>
      <c r="S250" s="12"/>
      <c r="T250" s="12"/>
      <c r="U250" s="12"/>
      <c r="V250" s="12"/>
      <c r="W250" s="17"/>
      <c r="X250" s="17"/>
      <c r="Y250" s="15"/>
      <c r="Z250" s="14"/>
      <c r="AA250" s="43" t="e">
        <f t="shared" si="27"/>
        <v>#DIV/0!</v>
      </c>
      <c r="AB250" s="21" t="e">
        <f t="shared" si="28"/>
        <v>#DIV/0!</v>
      </c>
      <c r="AC250" s="21" t="e">
        <f t="shared" si="29"/>
        <v>#DIV/0!</v>
      </c>
      <c r="AD250" s="21" t="e">
        <f t="shared" si="30"/>
        <v>#DIV/0!</v>
      </c>
      <c r="AE250" s="21" t="e">
        <f t="shared" si="31"/>
        <v>#DIV/0!</v>
      </c>
      <c r="AF250" s="21" t="e">
        <f t="shared" si="34"/>
        <v>#DIV/0!</v>
      </c>
      <c r="AG250" s="20">
        <f>VLOOKUP(S250,'tabla ingresos'!$A$3:$D$15,4,FALSE)</f>
        <v>0</v>
      </c>
      <c r="AH250" s="20">
        <f t="shared" si="32"/>
        <v>0</v>
      </c>
      <c r="AI250" s="20">
        <f t="shared" si="33"/>
        <v>0</v>
      </c>
      <c r="AJ250" s="28" t="e">
        <f>VLOOKUP(AA250,score!$K$2:$L$8,2,TRUE)*AJ$2</f>
        <v>#DIV/0!</v>
      </c>
      <c r="AK250" s="28">
        <f>VLOOKUP(T250,score!$M$2:$N$8,2,FALSE)*AK$2</f>
        <v>0</v>
      </c>
      <c r="AL250" s="28">
        <f>VLOOKUP(Q250,score!$G$2:$H$8,2,TRUE)*AL$2</f>
        <v>0.1</v>
      </c>
      <c r="AM250" s="28" t="e">
        <f>VLOOKUP(AB250,score!$Y$2:$Z$8,2,TRUE)*AM$2</f>
        <v>#DIV/0!</v>
      </c>
      <c r="AN250" s="28" t="e">
        <f>VLOOKUP(AE250,score!$AE$2:$AF$8,2,TRUE)*AN$2</f>
        <v>#DIV/0!</v>
      </c>
      <c r="AO250" s="28">
        <f>VLOOKUP(O250,score!$C$2:$D$8,2,TRUE)*AO$2</f>
        <v>0.1</v>
      </c>
      <c r="AP250" s="28">
        <f>VLOOKUP(R250,score!$I$2:$J$8,2,TRUE)*AP$2</f>
        <v>0.1</v>
      </c>
      <c r="AQ250" s="28" t="e">
        <f>VLOOKUP(P250,score!$E$2:$F$8,2,FALSE)*AQ$2</f>
        <v>#N/A</v>
      </c>
      <c r="AR250" s="28">
        <f>VLOOKUP(U250,score!$O$2:$P$8,2,TRUE)*AR$2</f>
        <v>0</v>
      </c>
      <c r="AS250" s="28">
        <f>VLOOKUP(V250,score!$Q$2:$R$8,2,TRUE)*AS$2</f>
        <v>0</v>
      </c>
      <c r="AT250" s="28" t="e">
        <f>VLOOKUP(W250,score!$S$2:$T$8,2,FALSE)*AT$2</f>
        <v>#N/A</v>
      </c>
      <c r="AU250" s="28" t="e">
        <f>VLOOKUP(X250,score!$U$2:$V$4,2,FALSE)*AU$2</f>
        <v>#N/A</v>
      </c>
      <c r="AV250" s="28" t="e">
        <f>VLOOKUP(AF250,score!$AG$2:$AH$8,2,TRUE)*AV$2</f>
        <v>#DIV/0!</v>
      </c>
      <c r="AW250" s="28" t="e">
        <f>VLOOKUP(Y250,score!$W$2:$X$8,2,FALSE)*AW$2</f>
        <v>#N/A</v>
      </c>
      <c r="AX250" s="28" t="e">
        <f>VLOOKUP(AC250,score!$AA$2:$AB$8,2,TRUE)*AX$2</f>
        <v>#DIV/0!</v>
      </c>
      <c r="AY250" s="28" t="e">
        <f>VLOOKUP(AD250,score!$AC$2:$AD$8,2,TRUE)*AY$2</f>
        <v>#DIV/0!</v>
      </c>
      <c r="AZ250" s="28">
        <f>VLOOKUP(N250,score!$A$2:$B$8,2,TRUE)*AZ$2</f>
        <v>0.1</v>
      </c>
      <c r="BA250" s="29" t="e">
        <f t="shared" si="35"/>
        <v>#DIV/0!</v>
      </c>
      <c r="BB250" s="29" t="e">
        <f>VLOOKUP(BA250,score!$AJ$2:$AK$7,2,TRUE)</f>
        <v>#DIV/0!</v>
      </c>
    </row>
    <row r="251" spans="1:54" x14ac:dyDescent="0.3">
      <c r="A251" s="10"/>
      <c r="B251" s="11"/>
      <c r="C251" s="12"/>
      <c r="D251" s="14"/>
      <c r="E251" s="12"/>
      <c r="F251" s="14"/>
      <c r="G251" s="14"/>
      <c r="H251" s="14"/>
      <c r="I251" s="14"/>
      <c r="J251" s="14"/>
      <c r="K251" s="14"/>
      <c r="L251" s="14"/>
      <c r="M251" s="14"/>
      <c r="N251" s="13"/>
      <c r="O251" s="13"/>
      <c r="P251" s="12"/>
      <c r="Q251" s="12"/>
      <c r="R251" s="12"/>
      <c r="S251" s="12"/>
      <c r="T251" s="12"/>
      <c r="U251" s="12"/>
      <c r="V251" s="12"/>
      <c r="W251" s="17"/>
      <c r="X251" s="17"/>
      <c r="Y251" s="15"/>
      <c r="Z251" s="14"/>
      <c r="AA251" s="43" t="e">
        <f t="shared" si="27"/>
        <v>#DIV/0!</v>
      </c>
      <c r="AB251" s="21" t="e">
        <f t="shared" si="28"/>
        <v>#DIV/0!</v>
      </c>
      <c r="AC251" s="21" t="e">
        <f t="shared" si="29"/>
        <v>#DIV/0!</v>
      </c>
      <c r="AD251" s="21" t="e">
        <f t="shared" si="30"/>
        <v>#DIV/0!</v>
      </c>
      <c r="AE251" s="21" t="e">
        <f t="shared" si="31"/>
        <v>#DIV/0!</v>
      </c>
      <c r="AF251" s="21" t="e">
        <f t="shared" si="34"/>
        <v>#DIV/0!</v>
      </c>
      <c r="AG251" s="20">
        <f>VLOOKUP(S251,'tabla ingresos'!$A$3:$D$15,4,FALSE)</f>
        <v>0</v>
      </c>
      <c r="AH251" s="20">
        <f t="shared" si="32"/>
        <v>0</v>
      </c>
      <c r="AI251" s="20">
        <f t="shared" si="33"/>
        <v>0</v>
      </c>
      <c r="AJ251" s="28" t="e">
        <f>VLOOKUP(AA251,score!$K$2:$L$8,2,TRUE)*AJ$2</f>
        <v>#DIV/0!</v>
      </c>
      <c r="AK251" s="28">
        <f>VLOOKUP(T251,score!$M$2:$N$8,2,FALSE)*AK$2</f>
        <v>0</v>
      </c>
      <c r="AL251" s="28">
        <f>VLOOKUP(Q251,score!$G$2:$H$8,2,TRUE)*AL$2</f>
        <v>0.1</v>
      </c>
      <c r="AM251" s="28" t="e">
        <f>VLOOKUP(AB251,score!$Y$2:$Z$8,2,TRUE)*AM$2</f>
        <v>#DIV/0!</v>
      </c>
      <c r="AN251" s="28" t="e">
        <f>VLOOKUP(AE251,score!$AE$2:$AF$8,2,TRUE)*AN$2</f>
        <v>#DIV/0!</v>
      </c>
      <c r="AO251" s="28">
        <f>VLOOKUP(O251,score!$C$2:$D$8,2,TRUE)*AO$2</f>
        <v>0.1</v>
      </c>
      <c r="AP251" s="28">
        <f>VLOOKUP(R251,score!$I$2:$J$8,2,TRUE)*AP$2</f>
        <v>0.1</v>
      </c>
      <c r="AQ251" s="28" t="e">
        <f>VLOOKUP(P251,score!$E$2:$F$8,2,FALSE)*AQ$2</f>
        <v>#N/A</v>
      </c>
      <c r="AR251" s="28">
        <f>VLOOKUP(U251,score!$O$2:$P$8,2,TRUE)*AR$2</f>
        <v>0</v>
      </c>
      <c r="AS251" s="28">
        <f>VLOOKUP(V251,score!$Q$2:$R$8,2,TRUE)*AS$2</f>
        <v>0</v>
      </c>
      <c r="AT251" s="28" t="e">
        <f>VLOOKUP(W251,score!$S$2:$T$8,2,FALSE)*AT$2</f>
        <v>#N/A</v>
      </c>
      <c r="AU251" s="28" t="e">
        <f>VLOOKUP(X251,score!$U$2:$V$4,2,FALSE)*AU$2</f>
        <v>#N/A</v>
      </c>
      <c r="AV251" s="28" t="e">
        <f>VLOOKUP(AF251,score!$AG$2:$AH$8,2,TRUE)*AV$2</f>
        <v>#DIV/0!</v>
      </c>
      <c r="AW251" s="28" t="e">
        <f>VLOOKUP(Y251,score!$W$2:$X$8,2,FALSE)*AW$2</f>
        <v>#N/A</v>
      </c>
      <c r="AX251" s="28" t="e">
        <f>VLOOKUP(AC251,score!$AA$2:$AB$8,2,TRUE)*AX$2</f>
        <v>#DIV/0!</v>
      </c>
      <c r="AY251" s="28" t="e">
        <f>VLOOKUP(AD251,score!$AC$2:$AD$8,2,TRUE)*AY$2</f>
        <v>#DIV/0!</v>
      </c>
      <c r="AZ251" s="28">
        <f>VLOOKUP(N251,score!$A$2:$B$8,2,TRUE)*AZ$2</f>
        <v>0.1</v>
      </c>
      <c r="BA251" s="29" t="e">
        <f t="shared" si="35"/>
        <v>#DIV/0!</v>
      </c>
      <c r="BB251" s="29" t="e">
        <f>VLOOKUP(BA251,score!$AJ$2:$AK$7,2,TRUE)</f>
        <v>#DIV/0!</v>
      </c>
    </row>
    <row r="252" spans="1:54" x14ac:dyDescent="0.3">
      <c r="A252" s="10"/>
      <c r="B252" s="11"/>
      <c r="C252" s="12"/>
      <c r="D252" s="14"/>
      <c r="E252" s="12"/>
      <c r="F252" s="14"/>
      <c r="G252" s="14"/>
      <c r="H252" s="14"/>
      <c r="I252" s="14"/>
      <c r="J252" s="14"/>
      <c r="K252" s="14"/>
      <c r="L252" s="14"/>
      <c r="M252" s="14"/>
      <c r="N252" s="13"/>
      <c r="O252" s="13"/>
      <c r="P252" s="12"/>
      <c r="Q252" s="12"/>
      <c r="R252" s="12"/>
      <c r="S252" s="12"/>
      <c r="T252" s="12"/>
      <c r="U252" s="12"/>
      <c r="V252" s="12"/>
      <c r="W252" s="17"/>
      <c r="X252" s="17"/>
      <c r="Y252" s="15"/>
      <c r="Z252" s="14"/>
      <c r="AA252" s="43" t="e">
        <f t="shared" si="27"/>
        <v>#DIV/0!</v>
      </c>
      <c r="AB252" s="21" t="e">
        <f t="shared" si="28"/>
        <v>#DIV/0!</v>
      </c>
      <c r="AC252" s="21" t="e">
        <f t="shared" si="29"/>
        <v>#DIV/0!</v>
      </c>
      <c r="AD252" s="21" t="e">
        <f t="shared" si="30"/>
        <v>#DIV/0!</v>
      </c>
      <c r="AE252" s="21" t="e">
        <f t="shared" si="31"/>
        <v>#DIV/0!</v>
      </c>
      <c r="AF252" s="21" t="e">
        <f t="shared" si="34"/>
        <v>#DIV/0!</v>
      </c>
      <c r="AG252" s="20">
        <f>VLOOKUP(S252,'tabla ingresos'!$A$3:$D$15,4,FALSE)</f>
        <v>0</v>
      </c>
      <c r="AH252" s="20">
        <f t="shared" si="32"/>
        <v>0</v>
      </c>
      <c r="AI252" s="20">
        <f t="shared" si="33"/>
        <v>0</v>
      </c>
      <c r="AJ252" s="28" t="e">
        <f>VLOOKUP(AA252,score!$K$2:$L$8,2,TRUE)*AJ$2</f>
        <v>#DIV/0!</v>
      </c>
      <c r="AK252" s="28">
        <f>VLOOKUP(T252,score!$M$2:$N$8,2,FALSE)*AK$2</f>
        <v>0</v>
      </c>
      <c r="AL252" s="28">
        <f>VLOOKUP(Q252,score!$G$2:$H$8,2,TRUE)*AL$2</f>
        <v>0.1</v>
      </c>
      <c r="AM252" s="28" t="e">
        <f>VLOOKUP(AB252,score!$Y$2:$Z$8,2,TRUE)*AM$2</f>
        <v>#DIV/0!</v>
      </c>
      <c r="AN252" s="28" t="e">
        <f>VLOOKUP(AE252,score!$AE$2:$AF$8,2,TRUE)*AN$2</f>
        <v>#DIV/0!</v>
      </c>
      <c r="AO252" s="28">
        <f>VLOOKUP(O252,score!$C$2:$D$8,2,TRUE)*AO$2</f>
        <v>0.1</v>
      </c>
      <c r="AP252" s="28">
        <f>VLOOKUP(R252,score!$I$2:$J$8,2,TRUE)*AP$2</f>
        <v>0.1</v>
      </c>
      <c r="AQ252" s="28" t="e">
        <f>VLOOKUP(P252,score!$E$2:$F$8,2,FALSE)*AQ$2</f>
        <v>#N/A</v>
      </c>
      <c r="AR252" s="28">
        <f>VLOOKUP(U252,score!$O$2:$P$8,2,TRUE)*AR$2</f>
        <v>0</v>
      </c>
      <c r="AS252" s="28">
        <f>VLOOKUP(V252,score!$Q$2:$R$8,2,TRUE)*AS$2</f>
        <v>0</v>
      </c>
      <c r="AT252" s="28" t="e">
        <f>VLOOKUP(W252,score!$S$2:$T$8,2,FALSE)*AT$2</f>
        <v>#N/A</v>
      </c>
      <c r="AU252" s="28" t="e">
        <f>VLOOKUP(X252,score!$U$2:$V$4,2,FALSE)*AU$2</f>
        <v>#N/A</v>
      </c>
      <c r="AV252" s="28" t="e">
        <f>VLOOKUP(AF252,score!$AG$2:$AH$8,2,TRUE)*AV$2</f>
        <v>#DIV/0!</v>
      </c>
      <c r="AW252" s="28" t="e">
        <f>VLOOKUP(Y252,score!$W$2:$X$8,2,FALSE)*AW$2</f>
        <v>#N/A</v>
      </c>
      <c r="AX252" s="28" t="e">
        <f>VLOOKUP(AC252,score!$AA$2:$AB$8,2,TRUE)*AX$2</f>
        <v>#DIV/0!</v>
      </c>
      <c r="AY252" s="28" t="e">
        <f>VLOOKUP(AD252,score!$AC$2:$AD$8,2,TRUE)*AY$2</f>
        <v>#DIV/0!</v>
      </c>
      <c r="AZ252" s="28">
        <f>VLOOKUP(N252,score!$A$2:$B$8,2,TRUE)*AZ$2</f>
        <v>0.1</v>
      </c>
      <c r="BA252" s="29" t="e">
        <f t="shared" si="35"/>
        <v>#DIV/0!</v>
      </c>
      <c r="BB252" s="29" t="e">
        <f>VLOOKUP(BA252,score!$AJ$2:$AK$7,2,TRUE)</f>
        <v>#DIV/0!</v>
      </c>
    </row>
    <row r="253" spans="1:54" x14ac:dyDescent="0.3">
      <c r="A253" s="10"/>
      <c r="B253" s="11"/>
      <c r="C253" s="12"/>
      <c r="D253" s="14"/>
      <c r="E253" s="12"/>
      <c r="F253" s="14"/>
      <c r="G253" s="14"/>
      <c r="H253" s="14"/>
      <c r="I253" s="14"/>
      <c r="J253" s="14"/>
      <c r="K253" s="14"/>
      <c r="L253" s="14"/>
      <c r="M253" s="14"/>
      <c r="N253" s="13"/>
      <c r="O253" s="13"/>
      <c r="P253" s="12"/>
      <c r="Q253" s="12"/>
      <c r="R253" s="12"/>
      <c r="S253" s="12"/>
      <c r="T253" s="12"/>
      <c r="U253" s="12"/>
      <c r="V253" s="12"/>
      <c r="W253" s="17"/>
      <c r="X253" s="17"/>
      <c r="Y253" s="15"/>
      <c r="Z253" s="14"/>
      <c r="AA253" s="43" t="e">
        <f t="shared" si="27"/>
        <v>#DIV/0!</v>
      </c>
      <c r="AB253" s="21" t="e">
        <f t="shared" si="28"/>
        <v>#DIV/0!</v>
      </c>
      <c r="AC253" s="21" t="e">
        <f t="shared" si="29"/>
        <v>#DIV/0!</v>
      </c>
      <c r="AD253" s="21" t="e">
        <f t="shared" si="30"/>
        <v>#DIV/0!</v>
      </c>
      <c r="AE253" s="21" t="e">
        <f t="shared" si="31"/>
        <v>#DIV/0!</v>
      </c>
      <c r="AF253" s="21" t="e">
        <f t="shared" si="34"/>
        <v>#DIV/0!</v>
      </c>
      <c r="AG253" s="20">
        <f>VLOOKUP(S253,'tabla ingresos'!$A$3:$D$15,4,FALSE)</f>
        <v>0</v>
      </c>
      <c r="AH253" s="20">
        <f t="shared" si="32"/>
        <v>0</v>
      </c>
      <c r="AI253" s="20">
        <f t="shared" si="33"/>
        <v>0</v>
      </c>
      <c r="AJ253" s="28" t="e">
        <f>VLOOKUP(AA253,score!$K$2:$L$8,2,TRUE)*AJ$2</f>
        <v>#DIV/0!</v>
      </c>
      <c r="AK253" s="28">
        <f>VLOOKUP(T253,score!$M$2:$N$8,2,FALSE)*AK$2</f>
        <v>0</v>
      </c>
      <c r="AL253" s="28">
        <f>VLOOKUP(Q253,score!$G$2:$H$8,2,TRUE)*AL$2</f>
        <v>0.1</v>
      </c>
      <c r="AM253" s="28" t="e">
        <f>VLOOKUP(AB253,score!$Y$2:$Z$8,2,TRUE)*AM$2</f>
        <v>#DIV/0!</v>
      </c>
      <c r="AN253" s="28" t="e">
        <f>VLOOKUP(AE253,score!$AE$2:$AF$8,2,TRUE)*AN$2</f>
        <v>#DIV/0!</v>
      </c>
      <c r="AO253" s="28">
        <f>VLOOKUP(O253,score!$C$2:$D$8,2,TRUE)*AO$2</f>
        <v>0.1</v>
      </c>
      <c r="AP253" s="28">
        <f>VLOOKUP(R253,score!$I$2:$J$8,2,TRUE)*AP$2</f>
        <v>0.1</v>
      </c>
      <c r="AQ253" s="28" t="e">
        <f>VLOOKUP(P253,score!$E$2:$F$8,2,FALSE)*AQ$2</f>
        <v>#N/A</v>
      </c>
      <c r="AR253" s="28">
        <f>VLOOKUP(U253,score!$O$2:$P$8,2,TRUE)*AR$2</f>
        <v>0</v>
      </c>
      <c r="AS253" s="28">
        <f>VLOOKUP(V253,score!$Q$2:$R$8,2,TRUE)*AS$2</f>
        <v>0</v>
      </c>
      <c r="AT253" s="28" t="e">
        <f>VLOOKUP(W253,score!$S$2:$T$8,2,FALSE)*AT$2</f>
        <v>#N/A</v>
      </c>
      <c r="AU253" s="28" t="e">
        <f>VLOOKUP(X253,score!$U$2:$V$4,2,FALSE)*AU$2</f>
        <v>#N/A</v>
      </c>
      <c r="AV253" s="28" t="e">
        <f>VLOOKUP(AF253,score!$AG$2:$AH$8,2,TRUE)*AV$2</f>
        <v>#DIV/0!</v>
      </c>
      <c r="AW253" s="28" t="e">
        <f>VLOOKUP(Y253,score!$W$2:$X$8,2,FALSE)*AW$2</f>
        <v>#N/A</v>
      </c>
      <c r="AX253" s="28" t="e">
        <f>VLOOKUP(AC253,score!$AA$2:$AB$8,2,TRUE)*AX$2</f>
        <v>#DIV/0!</v>
      </c>
      <c r="AY253" s="28" t="e">
        <f>VLOOKUP(AD253,score!$AC$2:$AD$8,2,TRUE)*AY$2</f>
        <v>#DIV/0!</v>
      </c>
      <c r="AZ253" s="28">
        <f>VLOOKUP(N253,score!$A$2:$B$8,2,TRUE)*AZ$2</f>
        <v>0.1</v>
      </c>
      <c r="BA253" s="29" t="e">
        <f t="shared" si="35"/>
        <v>#DIV/0!</v>
      </c>
      <c r="BB253" s="29" t="e">
        <f>VLOOKUP(BA253,score!$AJ$2:$AK$7,2,TRUE)</f>
        <v>#DIV/0!</v>
      </c>
    </row>
    <row r="254" spans="1:54" x14ac:dyDescent="0.3">
      <c r="A254" s="10"/>
      <c r="B254" s="11"/>
      <c r="C254" s="12"/>
      <c r="D254" s="14"/>
      <c r="E254" s="12"/>
      <c r="F254" s="14"/>
      <c r="G254" s="14"/>
      <c r="H254" s="14"/>
      <c r="I254" s="14"/>
      <c r="J254" s="14"/>
      <c r="K254" s="14"/>
      <c r="L254" s="14"/>
      <c r="M254" s="14"/>
      <c r="N254" s="13"/>
      <c r="O254" s="13"/>
      <c r="P254" s="12"/>
      <c r="Q254" s="12"/>
      <c r="R254" s="12"/>
      <c r="S254" s="12"/>
      <c r="T254" s="12"/>
      <c r="U254" s="12"/>
      <c r="V254" s="12"/>
      <c r="W254" s="17"/>
      <c r="X254" s="17"/>
      <c r="Y254" s="15"/>
      <c r="Z254" s="14"/>
      <c r="AA254" s="43" t="e">
        <f t="shared" si="27"/>
        <v>#DIV/0!</v>
      </c>
      <c r="AB254" s="21" t="e">
        <f t="shared" si="28"/>
        <v>#DIV/0!</v>
      </c>
      <c r="AC254" s="21" t="e">
        <f t="shared" si="29"/>
        <v>#DIV/0!</v>
      </c>
      <c r="AD254" s="21" t="e">
        <f t="shared" si="30"/>
        <v>#DIV/0!</v>
      </c>
      <c r="AE254" s="21" t="e">
        <f t="shared" si="31"/>
        <v>#DIV/0!</v>
      </c>
      <c r="AF254" s="21" t="e">
        <f t="shared" si="34"/>
        <v>#DIV/0!</v>
      </c>
      <c r="AG254" s="20">
        <f>VLOOKUP(S254,'tabla ingresos'!$A$3:$D$15,4,FALSE)</f>
        <v>0</v>
      </c>
      <c r="AH254" s="20">
        <f t="shared" si="32"/>
        <v>0</v>
      </c>
      <c r="AI254" s="20">
        <f t="shared" si="33"/>
        <v>0</v>
      </c>
      <c r="AJ254" s="28" t="e">
        <f>VLOOKUP(AA254,score!$K$2:$L$8,2,TRUE)*AJ$2</f>
        <v>#DIV/0!</v>
      </c>
      <c r="AK254" s="28">
        <f>VLOOKUP(T254,score!$M$2:$N$8,2,FALSE)*AK$2</f>
        <v>0</v>
      </c>
      <c r="AL254" s="28">
        <f>VLOOKUP(Q254,score!$G$2:$H$8,2,TRUE)*AL$2</f>
        <v>0.1</v>
      </c>
      <c r="AM254" s="28" t="e">
        <f>VLOOKUP(AB254,score!$Y$2:$Z$8,2,TRUE)*AM$2</f>
        <v>#DIV/0!</v>
      </c>
      <c r="AN254" s="28" t="e">
        <f>VLOOKUP(AE254,score!$AE$2:$AF$8,2,TRUE)*AN$2</f>
        <v>#DIV/0!</v>
      </c>
      <c r="AO254" s="28">
        <f>VLOOKUP(O254,score!$C$2:$D$8,2,TRUE)*AO$2</f>
        <v>0.1</v>
      </c>
      <c r="AP254" s="28">
        <f>VLOOKUP(R254,score!$I$2:$J$8,2,TRUE)*AP$2</f>
        <v>0.1</v>
      </c>
      <c r="AQ254" s="28" t="e">
        <f>VLOOKUP(P254,score!$E$2:$F$8,2,FALSE)*AQ$2</f>
        <v>#N/A</v>
      </c>
      <c r="AR254" s="28">
        <f>VLOOKUP(U254,score!$O$2:$P$8,2,TRUE)*AR$2</f>
        <v>0</v>
      </c>
      <c r="AS254" s="28">
        <f>VLOOKUP(V254,score!$Q$2:$R$8,2,TRUE)*AS$2</f>
        <v>0</v>
      </c>
      <c r="AT254" s="28" t="e">
        <f>VLOOKUP(W254,score!$S$2:$T$8,2,FALSE)*AT$2</f>
        <v>#N/A</v>
      </c>
      <c r="AU254" s="28" t="e">
        <f>VLOOKUP(X254,score!$U$2:$V$4,2,FALSE)*AU$2</f>
        <v>#N/A</v>
      </c>
      <c r="AV254" s="28" t="e">
        <f>VLOOKUP(AF254,score!$AG$2:$AH$8,2,TRUE)*AV$2</f>
        <v>#DIV/0!</v>
      </c>
      <c r="AW254" s="28" t="e">
        <f>VLOOKUP(Y254,score!$W$2:$X$8,2,FALSE)*AW$2</f>
        <v>#N/A</v>
      </c>
      <c r="AX254" s="28" t="e">
        <f>VLOOKUP(AC254,score!$AA$2:$AB$8,2,TRUE)*AX$2</f>
        <v>#DIV/0!</v>
      </c>
      <c r="AY254" s="28" t="e">
        <f>VLOOKUP(AD254,score!$AC$2:$AD$8,2,TRUE)*AY$2</f>
        <v>#DIV/0!</v>
      </c>
      <c r="AZ254" s="28">
        <f>VLOOKUP(N254,score!$A$2:$B$8,2,TRUE)*AZ$2</f>
        <v>0.1</v>
      </c>
      <c r="BA254" s="29" t="e">
        <f t="shared" si="35"/>
        <v>#DIV/0!</v>
      </c>
      <c r="BB254" s="29" t="e">
        <f>VLOOKUP(BA254,score!$AJ$2:$AK$7,2,TRUE)</f>
        <v>#DIV/0!</v>
      </c>
    </row>
    <row r="255" spans="1:54" x14ac:dyDescent="0.3">
      <c r="A255" s="10"/>
      <c r="B255" s="11"/>
      <c r="C255" s="12"/>
      <c r="D255" s="14"/>
      <c r="E255" s="12"/>
      <c r="F255" s="14"/>
      <c r="G255" s="14"/>
      <c r="H255" s="14"/>
      <c r="I255" s="14"/>
      <c r="J255" s="14"/>
      <c r="K255" s="14"/>
      <c r="L255" s="14"/>
      <c r="M255" s="14"/>
      <c r="N255" s="13"/>
      <c r="O255" s="13"/>
      <c r="P255" s="12"/>
      <c r="Q255" s="12"/>
      <c r="R255" s="12"/>
      <c r="S255" s="12"/>
      <c r="T255" s="12"/>
      <c r="U255" s="12"/>
      <c r="V255" s="12"/>
      <c r="W255" s="17"/>
      <c r="X255" s="17"/>
      <c r="Y255" s="15"/>
      <c r="Z255" s="14"/>
      <c r="AA255" s="43" t="e">
        <f t="shared" si="27"/>
        <v>#DIV/0!</v>
      </c>
      <c r="AB255" s="21" t="e">
        <f t="shared" si="28"/>
        <v>#DIV/0!</v>
      </c>
      <c r="AC255" s="21" t="e">
        <f t="shared" si="29"/>
        <v>#DIV/0!</v>
      </c>
      <c r="AD255" s="21" t="e">
        <f t="shared" si="30"/>
        <v>#DIV/0!</v>
      </c>
      <c r="AE255" s="21" t="e">
        <f t="shared" si="31"/>
        <v>#DIV/0!</v>
      </c>
      <c r="AF255" s="21" t="e">
        <f t="shared" si="34"/>
        <v>#DIV/0!</v>
      </c>
      <c r="AG255" s="20">
        <f>VLOOKUP(S255,'tabla ingresos'!$A$3:$D$15,4,FALSE)</f>
        <v>0</v>
      </c>
      <c r="AH255" s="20">
        <f t="shared" si="32"/>
        <v>0</v>
      </c>
      <c r="AI255" s="20">
        <f t="shared" si="33"/>
        <v>0</v>
      </c>
      <c r="AJ255" s="28" t="e">
        <f>VLOOKUP(AA255,score!$K$2:$L$8,2,TRUE)*AJ$2</f>
        <v>#DIV/0!</v>
      </c>
      <c r="AK255" s="28">
        <f>VLOOKUP(T255,score!$M$2:$N$8,2,FALSE)*AK$2</f>
        <v>0</v>
      </c>
      <c r="AL255" s="28">
        <f>VLOOKUP(Q255,score!$G$2:$H$8,2,TRUE)*AL$2</f>
        <v>0.1</v>
      </c>
      <c r="AM255" s="28" t="e">
        <f>VLOOKUP(AB255,score!$Y$2:$Z$8,2,TRUE)*AM$2</f>
        <v>#DIV/0!</v>
      </c>
      <c r="AN255" s="28" t="e">
        <f>VLOOKUP(AE255,score!$AE$2:$AF$8,2,TRUE)*AN$2</f>
        <v>#DIV/0!</v>
      </c>
      <c r="AO255" s="28">
        <f>VLOOKUP(O255,score!$C$2:$D$8,2,TRUE)*AO$2</f>
        <v>0.1</v>
      </c>
      <c r="AP255" s="28">
        <f>VLOOKUP(R255,score!$I$2:$J$8,2,TRUE)*AP$2</f>
        <v>0.1</v>
      </c>
      <c r="AQ255" s="28" t="e">
        <f>VLOOKUP(P255,score!$E$2:$F$8,2,FALSE)*AQ$2</f>
        <v>#N/A</v>
      </c>
      <c r="AR255" s="28">
        <f>VLOOKUP(U255,score!$O$2:$P$8,2,TRUE)*AR$2</f>
        <v>0</v>
      </c>
      <c r="AS255" s="28">
        <f>VLOOKUP(V255,score!$Q$2:$R$8,2,TRUE)*AS$2</f>
        <v>0</v>
      </c>
      <c r="AT255" s="28" t="e">
        <f>VLOOKUP(W255,score!$S$2:$T$8,2,FALSE)*AT$2</f>
        <v>#N/A</v>
      </c>
      <c r="AU255" s="28" t="e">
        <f>VLOOKUP(X255,score!$U$2:$V$4,2,FALSE)*AU$2</f>
        <v>#N/A</v>
      </c>
      <c r="AV255" s="28" t="e">
        <f>VLOOKUP(AF255,score!$AG$2:$AH$8,2,TRUE)*AV$2</f>
        <v>#DIV/0!</v>
      </c>
      <c r="AW255" s="28" t="e">
        <f>VLOOKUP(Y255,score!$W$2:$X$8,2,FALSE)*AW$2</f>
        <v>#N/A</v>
      </c>
      <c r="AX255" s="28" t="e">
        <f>VLOOKUP(AC255,score!$AA$2:$AB$8,2,TRUE)*AX$2</f>
        <v>#DIV/0!</v>
      </c>
      <c r="AY255" s="28" t="e">
        <f>VLOOKUP(AD255,score!$AC$2:$AD$8,2,TRUE)*AY$2</f>
        <v>#DIV/0!</v>
      </c>
      <c r="AZ255" s="28">
        <f>VLOOKUP(N255,score!$A$2:$B$8,2,TRUE)*AZ$2</f>
        <v>0.1</v>
      </c>
      <c r="BA255" s="29" t="e">
        <f t="shared" si="35"/>
        <v>#DIV/0!</v>
      </c>
      <c r="BB255" s="29" t="e">
        <f>VLOOKUP(BA255,score!$AJ$2:$AK$7,2,TRUE)</f>
        <v>#DIV/0!</v>
      </c>
    </row>
    <row r="256" spans="1:54" x14ac:dyDescent="0.3">
      <c r="A256" s="10"/>
      <c r="B256" s="11"/>
      <c r="C256" s="12"/>
      <c r="D256" s="14"/>
      <c r="E256" s="12"/>
      <c r="F256" s="14"/>
      <c r="G256" s="14"/>
      <c r="H256" s="14"/>
      <c r="I256" s="14"/>
      <c r="J256" s="14"/>
      <c r="K256" s="14"/>
      <c r="L256" s="14"/>
      <c r="M256" s="14"/>
      <c r="N256" s="13"/>
      <c r="O256" s="13"/>
      <c r="P256" s="12"/>
      <c r="Q256" s="12"/>
      <c r="R256" s="12"/>
      <c r="S256" s="12"/>
      <c r="T256" s="12"/>
      <c r="U256" s="12"/>
      <c r="V256" s="12"/>
      <c r="W256" s="17"/>
      <c r="X256" s="17"/>
      <c r="Y256" s="15"/>
      <c r="Z256" s="14"/>
      <c r="AA256" s="43" t="e">
        <f t="shared" si="27"/>
        <v>#DIV/0!</v>
      </c>
      <c r="AB256" s="21" t="e">
        <f t="shared" si="28"/>
        <v>#DIV/0!</v>
      </c>
      <c r="AC256" s="21" t="e">
        <f t="shared" si="29"/>
        <v>#DIV/0!</v>
      </c>
      <c r="AD256" s="21" t="e">
        <f t="shared" si="30"/>
        <v>#DIV/0!</v>
      </c>
      <c r="AE256" s="21" t="e">
        <f t="shared" si="31"/>
        <v>#DIV/0!</v>
      </c>
      <c r="AF256" s="21" t="e">
        <f t="shared" si="34"/>
        <v>#DIV/0!</v>
      </c>
      <c r="AG256" s="20">
        <f>VLOOKUP(S256,'tabla ingresos'!$A$3:$D$15,4,FALSE)</f>
        <v>0</v>
      </c>
      <c r="AH256" s="20">
        <f t="shared" si="32"/>
        <v>0</v>
      </c>
      <c r="AI256" s="20">
        <f t="shared" si="33"/>
        <v>0</v>
      </c>
      <c r="AJ256" s="28" t="e">
        <f>VLOOKUP(AA256,score!$K$2:$L$8,2,TRUE)*AJ$2</f>
        <v>#DIV/0!</v>
      </c>
      <c r="AK256" s="28">
        <f>VLOOKUP(T256,score!$M$2:$N$8,2,FALSE)*AK$2</f>
        <v>0</v>
      </c>
      <c r="AL256" s="28">
        <f>VLOOKUP(Q256,score!$G$2:$H$8,2,TRUE)*AL$2</f>
        <v>0.1</v>
      </c>
      <c r="AM256" s="28" t="e">
        <f>VLOOKUP(AB256,score!$Y$2:$Z$8,2,TRUE)*AM$2</f>
        <v>#DIV/0!</v>
      </c>
      <c r="AN256" s="28" t="e">
        <f>VLOOKUP(AE256,score!$AE$2:$AF$8,2,TRUE)*AN$2</f>
        <v>#DIV/0!</v>
      </c>
      <c r="AO256" s="28">
        <f>VLOOKUP(O256,score!$C$2:$D$8,2,TRUE)*AO$2</f>
        <v>0.1</v>
      </c>
      <c r="AP256" s="28">
        <f>VLOOKUP(R256,score!$I$2:$J$8,2,TRUE)*AP$2</f>
        <v>0.1</v>
      </c>
      <c r="AQ256" s="28" t="e">
        <f>VLOOKUP(P256,score!$E$2:$F$8,2,FALSE)*AQ$2</f>
        <v>#N/A</v>
      </c>
      <c r="AR256" s="28">
        <f>VLOOKUP(U256,score!$O$2:$P$8,2,TRUE)*AR$2</f>
        <v>0</v>
      </c>
      <c r="AS256" s="28">
        <f>VLOOKUP(V256,score!$Q$2:$R$8,2,TRUE)*AS$2</f>
        <v>0</v>
      </c>
      <c r="AT256" s="28" t="e">
        <f>VLOOKUP(W256,score!$S$2:$T$8,2,FALSE)*AT$2</f>
        <v>#N/A</v>
      </c>
      <c r="AU256" s="28" t="e">
        <f>VLOOKUP(X256,score!$U$2:$V$4,2,FALSE)*AU$2</f>
        <v>#N/A</v>
      </c>
      <c r="AV256" s="28" t="e">
        <f>VLOOKUP(AF256,score!$AG$2:$AH$8,2,TRUE)*AV$2</f>
        <v>#DIV/0!</v>
      </c>
      <c r="AW256" s="28" t="e">
        <f>VLOOKUP(Y256,score!$W$2:$X$8,2,FALSE)*AW$2</f>
        <v>#N/A</v>
      </c>
      <c r="AX256" s="28" t="e">
        <f>VLOOKUP(AC256,score!$AA$2:$AB$8,2,TRUE)*AX$2</f>
        <v>#DIV/0!</v>
      </c>
      <c r="AY256" s="28" t="e">
        <f>VLOOKUP(AD256,score!$AC$2:$AD$8,2,TRUE)*AY$2</f>
        <v>#DIV/0!</v>
      </c>
      <c r="AZ256" s="28">
        <f>VLOOKUP(N256,score!$A$2:$B$8,2,TRUE)*AZ$2</f>
        <v>0.1</v>
      </c>
      <c r="BA256" s="29" t="e">
        <f t="shared" si="35"/>
        <v>#DIV/0!</v>
      </c>
      <c r="BB256" s="29" t="e">
        <f>VLOOKUP(BA256,score!$AJ$2:$AK$7,2,TRUE)</f>
        <v>#DIV/0!</v>
      </c>
    </row>
    <row r="257" spans="1:54" x14ac:dyDescent="0.3">
      <c r="A257" s="10"/>
      <c r="B257" s="11"/>
      <c r="C257" s="12"/>
      <c r="D257" s="14"/>
      <c r="E257" s="12"/>
      <c r="F257" s="14"/>
      <c r="G257" s="14"/>
      <c r="H257" s="14"/>
      <c r="I257" s="14"/>
      <c r="J257" s="14"/>
      <c r="K257" s="14"/>
      <c r="L257" s="14"/>
      <c r="M257" s="14"/>
      <c r="N257" s="13"/>
      <c r="O257" s="13"/>
      <c r="P257" s="12"/>
      <c r="Q257" s="12"/>
      <c r="R257" s="12"/>
      <c r="S257" s="12"/>
      <c r="T257" s="12"/>
      <c r="U257" s="12"/>
      <c r="V257" s="12"/>
      <c r="W257" s="17"/>
      <c r="X257" s="17"/>
      <c r="Y257" s="15"/>
      <c r="Z257" s="14"/>
      <c r="AA257" s="43" t="e">
        <f t="shared" si="27"/>
        <v>#DIV/0!</v>
      </c>
      <c r="AB257" s="21" t="e">
        <f t="shared" si="28"/>
        <v>#DIV/0!</v>
      </c>
      <c r="AC257" s="21" t="e">
        <f t="shared" si="29"/>
        <v>#DIV/0!</v>
      </c>
      <c r="AD257" s="21" t="e">
        <f t="shared" si="30"/>
        <v>#DIV/0!</v>
      </c>
      <c r="AE257" s="21" t="e">
        <f t="shared" si="31"/>
        <v>#DIV/0!</v>
      </c>
      <c r="AF257" s="21" t="e">
        <f t="shared" si="34"/>
        <v>#DIV/0!</v>
      </c>
      <c r="AG257" s="20">
        <f>VLOOKUP(S257,'tabla ingresos'!$A$3:$D$15,4,FALSE)</f>
        <v>0</v>
      </c>
      <c r="AH257" s="20">
        <f t="shared" si="32"/>
        <v>0</v>
      </c>
      <c r="AI257" s="20">
        <f t="shared" si="33"/>
        <v>0</v>
      </c>
      <c r="AJ257" s="28" t="e">
        <f>VLOOKUP(AA257,score!$K$2:$L$8,2,TRUE)*AJ$2</f>
        <v>#DIV/0!</v>
      </c>
      <c r="AK257" s="28">
        <f>VLOOKUP(T257,score!$M$2:$N$8,2,FALSE)*AK$2</f>
        <v>0</v>
      </c>
      <c r="AL257" s="28">
        <f>VLOOKUP(Q257,score!$G$2:$H$8,2,TRUE)*AL$2</f>
        <v>0.1</v>
      </c>
      <c r="AM257" s="28" t="e">
        <f>VLOOKUP(AB257,score!$Y$2:$Z$8,2,TRUE)*AM$2</f>
        <v>#DIV/0!</v>
      </c>
      <c r="AN257" s="28" t="e">
        <f>VLOOKUP(AE257,score!$AE$2:$AF$8,2,TRUE)*AN$2</f>
        <v>#DIV/0!</v>
      </c>
      <c r="AO257" s="28">
        <f>VLOOKUP(O257,score!$C$2:$D$8,2,TRUE)*AO$2</f>
        <v>0.1</v>
      </c>
      <c r="AP257" s="28">
        <f>VLOOKUP(R257,score!$I$2:$J$8,2,TRUE)*AP$2</f>
        <v>0.1</v>
      </c>
      <c r="AQ257" s="28" t="e">
        <f>VLOOKUP(P257,score!$E$2:$F$8,2,FALSE)*AQ$2</f>
        <v>#N/A</v>
      </c>
      <c r="AR257" s="28">
        <f>VLOOKUP(U257,score!$O$2:$P$8,2,TRUE)*AR$2</f>
        <v>0</v>
      </c>
      <c r="AS257" s="28">
        <f>VLOOKUP(V257,score!$Q$2:$R$8,2,TRUE)*AS$2</f>
        <v>0</v>
      </c>
      <c r="AT257" s="28" t="e">
        <f>VLOOKUP(W257,score!$S$2:$T$8,2,FALSE)*AT$2</f>
        <v>#N/A</v>
      </c>
      <c r="AU257" s="28" t="e">
        <f>VLOOKUP(X257,score!$U$2:$V$4,2,FALSE)*AU$2</f>
        <v>#N/A</v>
      </c>
      <c r="AV257" s="28" t="e">
        <f>VLOOKUP(AF257,score!$AG$2:$AH$8,2,TRUE)*AV$2</f>
        <v>#DIV/0!</v>
      </c>
      <c r="AW257" s="28" t="e">
        <f>VLOOKUP(Y257,score!$W$2:$X$8,2,FALSE)*AW$2</f>
        <v>#N/A</v>
      </c>
      <c r="AX257" s="28" t="e">
        <f>VLOOKUP(AC257,score!$AA$2:$AB$8,2,TRUE)*AX$2</f>
        <v>#DIV/0!</v>
      </c>
      <c r="AY257" s="28" t="e">
        <f>VLOOKUP(AD257,score!$AC$2:$AD$8,2,TRUE)*AY$2</f>
        <v>#DIV/0!</v>
      </c>
      <c r="AZ257" s="28">
        <f>VLOOKUP(N257,score!$A$2:$B$8,2,TRUE)*AZ$2</f>
        <v>0.1</v>
      </c>
      <c r="BA257" s="29" t="e">
        <f t="shared" si="35"/>
        <v>#DIV/0!</v>
      </c>
      <c r="BB257" s="29" t="e">
        <f>VLOOKUP(BA257,score!$AJ$2:$AK$7,2,TRUE)</f>
        <v>#DIV/0!</v>
      </c>
    </row>
    <row r="258" spans="1:54" x14ac:dyDescent="0.3">
      <c r="A258" s="10"/>
      <c r="B258" s="11"/>
      <c r="C258" s="12"/>
      <c r="D258" s="14"/>
      <c r="E258" s="12"/>
      <c r="F258" s="14"/>
      <c r="G258" s="14"/>
      <c r="H258" s="14"/>
      <c r="I258" s="14"/>
      <c r="J258" s="14"/>
      <c r="K258" s="14"/>
      <c r="L258" s="14"/>
      <c r="M258" s="14"/>
      <c r="N258" s="13"/>
      <c r="O258" s="13"/>
      <c r="P258" s="12"/>
      <c r="Q258" s="12"/>
      <c r="R258" s="12"/>
      <c r="S258" s="12"/>
      <c r="T258" s="12"/>
      <c r="U258" s="12"/>
      <c r="V258" s="12"/>
      <c r="W258" s="17"/>
      <c r="X258" s="17"/>
      <c r="Y258" s="15"/>
      <c r="Z258" s="14"/>
      <c r="AA258" s="43" t="e">
        <f t="shared" si="27"/>
        <v>#DIV/0!</v>
      </c>
      <c r="AB258" s="21" t="e">
        <f t="shared" si="28"/>
        <v>#DIV/0!</v>
      </c>
      <c r="AC258" s="21" t="e">
        <f t="shared" si="29"/>
        <v>#DIV/0!</v>
      </c>
      <c r="AD258" s="21" t="e">
        <f t="shared" si="30"/>
        <v>#DIV/0!</v>
      </c>
      <c r="AE258" s="21" t="e">
        <f t="shared" si="31"/>
        <v>#DIV/0!</v>
      </c>
      <c r="AF258" s="21" t="e">
        <f t="shared" si="34"/>
        <v>#DIV/0!</v>
      </c>
      <c r="AG258" s="20">
        <f>VLOOKUP(S258,'tabla ingresos'!$A$3:$D$15,4,FALSE)</f>
        <v>0</v>
      </c>
      <c r="AH258" s="20">
        <f t="shared" si="32"/>
        <v>0</v>
      </c>
      <c r="AI258" s="20">
        <f t="shared" si="33"/>
        <v>0</v>
      </c>
      <c r="AJ258" s="28" t="e">
        <f>VLOOKUP(AA258,score!$K$2:$L$8,2,TRUE)*AJ$2</f>
        <v>#DIV/0!</v>
      </c>
      <c r="AK258" s="28">
        <f>VLOOKUP(T258,score!$M$2:$N$8,2,FALSE)*AK$2</f>
        <v>0</v>
      </c>
      <c r="AL258" s="28">
        <f>VLOOKUP(Q258,score!$G$2:$H$8,2,TRUE)*AL$2</f>
        <v>0.1</v>
      </c>
      <c r="AM258" s="28" t="e">
        <f>VLOOKUP(AB258,score!$Y$2:$Z$8,2,TRUE)*AM$2</f>
        <v>#DIV/0!</v>
      </c>
      <c r="AN258" s="28" t="e">
        <f>VLOOKUP(AE258,score!$AE$2:$AF$8,2,TRUE)*AN$2</f>
        <v>#DIV/0!</v>
      </c>
      <c r="AO258" s="28">
        <f>VLOOKUP(O258,score!$C$2:$D$8,2,TRUE)*AO$2</f>
        <v>0.1</v>
      </c>
      <c r="AP258" s="28">
        <f>VLOOKUP(R258,score!$I$2:$J$8,2,TRUE)*AP$2</f>
        <v>0.1</v>
      </c>
      <c r="AQ258" s="28" t="e">
        <f>VLOOKUP(P258,score!$E$2:$F$8,2,FALSE)*AQ$2</f>
        <v>#N/A</v>
      </c>
      <c r="AR258" s="28">
        <f>VLOOKUP(U258,score!$O$2:$P$8,2,TRUE)*AR$2</f>
        <v>0</v>
      </c>
      <c r="AS258" s="28">
        <f>VLOOKUP(V258,score!$Q$2:$R$8,2,TRUE)*AS$2</f>
        <v>0</v>
      </c>
      <c r="AT258" s="28" t="e">
        <f>VLOOKUP(W258,score!$S$2:$T$8,2,FALSE)*AT$2</f>
        <v>#N/A</v>
      </c>
      <c r="AU258" s="28" t="e">
        <f>VLOOKUP(X258,score!$U$2:$V$4,2,FALSE)*AU$2</f>
        <v>#N/A</v>
      </c>
      <c r="AV258" s="28" t="e">
        <f>VLOOKUP(AF258,score!$AG$2:$AH$8,2,TRUE)*AV$2</f>
        <v>#DIV/0!</v>
      </c>
      <c r="AW258" s="28" t="e">
        <f>VLOOKUP(Y258,score!$W$2:$X$8,2,FALSE)*AW$2</f>
        <v>#N/A</v>
      </c>
      <c r="AX258" s="28" t="e">
        <f>VLOOKUP(AC258,score!$AA$2:$AB$8,2,TRUE)*AX$2</f>
        <v>#DIV/0!</v>
      </c>
      <c r="AY258" s="28" t="e">
        <f>VLOOKUP(AD258,score!$AC$2:$AD$8,2,TRUE)*AY$2</f>
        <v>#DIV/0!</v>
      </c>
      <c r="AZ258" s="28">
        <f>VLOOKUP(N258,score!$A$2:$B$8,2,TRUE)*AZ$2</f>
        <v>0.1</v>
      </c>
      <c r="BA258" s="29" t="e">
        <f t="shared" si="35"/>
        <v>#DIV/0!</v>
      </c>
      <c r="BB258" s="29" t="e">
        <f>VLOOKUP(BA258,score!$AJ$2:$AK$7,2,TRUE)</f>
        <v>#DIV/0!</v>
      </c>
    </row>
    <row r="259" spans="1:54" x14ac:dyDescent="0.3">
      <c r="A259" s="10"/>
      <c r="B259" s="11"/>
      <c r="C259" s="12"/>
      <c r="D259" s="14"/>
      <c r="E259" s="12"/>
      <c r="F259" s="14"/>
      <c r="G259" s="14"/>
      <c r="H259" s="14"/>
      <c r="I259" s="14"/>
      <c r="J259" s="14"/>
      <c r="K259" s="14"/>
      <c r="L259" s="14"/>
      <c r="M259" s="14"/>
      <c r="N259" s="13"/>
      <c r="O259" s="13"/>
      <c r="P259" s="12"/>
      <c r="Q259" s="12"/>
      <c r="R259" s="12"/>
      <c r="S259" s="12"/>
      <c r="T259" s="12"/>
      <c r="U259" s="12"/>
      <c r="V259" s="12"/>
      <c r="W259" s="17"/>
      <c r="X259" s="17"/>
      <c r="Y259" s="15"/>
      <c r="Z259" s="14"/>
      <c r="AA259" s="43" t="e">
        <f t="shared" si="27"/>
        <v>#DIV/0!</v>
      </c>
      <c r="AB259" s="21" t="e">
        <f t="shared" si="28"/>
        <v>#DIV/0!</v>
      </c>
      <c r="AC259" s="21" t="e">
        <f t="shared" si="29"/>
        <v>#DIV/0!</v>
      </c>
      <c r="AD259" s="21" t="e">
        <f t="shared" si="30"/>
        <v>#DIV/0!</v>
      </c>
      <c r="AE259" s="21" t="e">
        <f t="shared" si="31"/>
        <v>#DIV/0!</v>
      </c>
      <c r="AF259" s="21" t="e">
        <f t="shared" si="34"/>
        <v>#DIV/0!</v>
      </c>
      <c r="AG259" s="20">
        <f>VLOOKUP(S259,'tabla ingresos'!$A$3:$D$15,4,FALSE)</f>
        <v>0</v>
      </c>
      <c r="AH259" s="20">
        <f t="shared" si="32"/>
        <v>0</v>
      </c>
      <c r="AI259" s="20">
        <f t="shared" si="33"/>
        <v>0</v>
      </c>
      <c r="AJ259" s="28" t="e">
        <f>VLOOKUP(AA259,score!$K$2:$L$8,2,TRUE)*AJ$2</f>
        <v>#DIV/0!</v>
      </c>
      <c r="AK259" s="28">
        <f>VLOOKUP(T259,score!$M$2:$N$8,2,FALSE)*AK$2</f>
        <v>0</v>
      </c>
      <c r="AL259" s="28">
        <f>VLOOKUP(Q259,score!$G$2:$H$8,2,TRUE)*AL$2</f>
        <v>0.1</v>
      </c>
      <c r="AM259" s="28" t="e">
        <f>VLOOKUP(AB259,score!$Y$2:$Z$8,2,TRUE)*AM$2</f>
        <v>#DIV/0!</v>
      </c>
      <c r="AN259" s="28" t="e">
        <f>VLOOKUP(AE259,score!$AE$2:$AF$8,2,TRUE)*AN$2</f>
        <v>#DIV/0!</v>
      </c>
      <c r="AO259" s="28">
        <f>VLOOKUP(O259,score!$C$2:$D$8,2,TRUE)*AO$2</f>
        <v>0.1</v>
      </c>
      <c r="AP259" s="28">
        <f>VLOOKUP(R259,score!$I$2:$J$8,2,TRUE)*AP$2</f>
        <v>0.1</v>
      </c>
      <c r="AQ259" s="28" t="e">
        <f>VLOOKUP(P259,score!$E$2:$F$8,2,FALSE)*AQ$2</f>
        <v>#N/A</v>
      </c>
      <c r="AR259" s="28">
        <f>VLOOKUP(U259,score!$O$2:$P$8,2,TRUE)*AR$2</f>
        <v>0</v>
      </c>
      <c r="AS259" s="28">
        <f>VLOOKUP(V259,score!$Q$2:$R$8,2,TRUE)*AS$2</f>
        <v>0</v>
      </c>
      <c r="AT259" s="28" t="e">
        <f>VLOOKUP(W259,score!$S$2:$T$8,2,FALSE)*AT$2</f>
        <v>#N/A</v>
      </c>
      <c r="AU259" s="28" t="e">
        <f>VLOOKUP(X259,score!$U$2:$V$4,2,FALSE)*AU$2</f>
        <v>#N/A</v>
      </c>
      <c r="AV259" s="28" t="e">
        <f>VLOOKUP(AF259,score!$AG$2:$AH$8,2,TRUE)*AV$2</f>
        <v>#DIV/0!</v>
      </c>
      <c r="AW259" s="28" t="e">
        <f>VLOOKUP(Y259,score!$W$2:$X$8,2,FALSE)*AW$2</f>
        <v>#N/A</v>
      </c>
      <c r="AX259" s="28" t="e">
        <f>VLOOKUP(AC259,score!$AA$2:$AB$8,2,TRUE)*AX$2</f>
        <v>#DIV/0!</v>
      </c>
      <c r="AY259" s="28" t="e">
        <f>VLOOKUP(AD259,score!$AC$2:$AD$8,2,TRUE)*AY$2</f>
        <v>#DIV/0!</v>
      </c>
      <c r="AZ259" s="28">
        <f>VLOOKUP(N259,score!$A$2:$B$8,2,TRUE)*AZ$2</f>
        <v>0.1</v>
      </c>
      <c r="BA259" s="29" t="e">
        <f t="shared" si="35"/>
        <v>#DIV/0!</v>
      </c>
      <c r="BB259" s="29" t="e">
        <f>VLOOKUP(BA259,score!$AJ$2:$AK$7,2,TRUE)</f>
        <v>#DIV/0!</v>
      </c>
    </row>
    <row r="260" spans="1:54" x14ac:dyDescent="0.3">
      <c r="A260" s="10"/>
      <c r="B260" s="11"/>
      <c r="C260" s="12"/>
      <c r="D260" s="14"/>
      <c r="E260" s="12"/>
      <c r="F260" s="14"/>
      <c r="G260" s="14"/>
      <c r="H260" s="14"/>
      <c r="I260" s="14"/>
      <c r="J260" s="14"/>
      <c r="K260" s="14"/>
      <c r="L260" s="14"/>
      <c r="M260" s="14"/>
      <c r="N260" s="13"/>
      <c r="O260" s="13"/>
      <c r="P260" s="12"/>
      <c r="Q260" s="12"/>
      <c r="R260" s="12"/>
      <c r="S260" s="12"/>
      <c r="T260" s="12"/>
      <c r="U260" s="12"/>
      <c r="V260" s="12"/>
      <c r="W260" s="17"/>
      <c r="X260" s="17"/>
      <c r="Y260" s="15"/>
      <c r="Z260" s="14"/>
      <c r="AA260" s="43" t="e">
        <f t="shared" si="27"/>
        <v>#DIV/0!</v>
      </c>
      <c r="AB260" s="21" t="e">
        <f t="shared" si="28"/>
        <v>#DIV/0!</v>
      </c>
      <c r="AC260" s="21" t="e">
        <f t="shared" si="29"/>
        <v>#DIV/0!</v>
      </c>
      <c r="AD260" s="21" t="e">
        <f t="shared" si="30"/>
        <v>#DIV/0!</v>
      </c>
      <c r="AE260" s="21" t="e">
        <f t="shared" si="31"/>
        <v>#DIV/0!</v>
      </c>
      <c r="AF260" s="21" t="e">
        <f t="shared" si="34"/>
        <v>#DIV/0!</v>
      </c>
      <c r="AG260" s="20">
        <f>VLOOKUP(S260,'tabla ingresos'!$A$3:$D$15,4,FALSE)</f>
        <v>0</v>
      </c>
      <c r="AH260" s="20">
        <f t="shared" si="32"/>
        <v>0</v>
      </c>
      <c r="AI260" s="20">
        <f t="shared" si="33"/>
        <v>0</v>
      </c>
      <c r="AJ260" s="28" t="e">
        <f>VLOOKUP(AA260,score!$K$2:$L$8,2,TRUE)*AJ$2</f>
        <v>#DIV/0!</v>
      </c>
      <c r="AK260" s="28">
        <f>VLOOKUP(T260,score!$M$2:$N$8,2,FALSE)*AK$2</f>
        <v>0</v>
      </c>
      <c r="AL260" s="28">
        <f>VLOOKUP(Q260,score!$G$2:$H$8,2,TRUE)*AL$2</f>
        <v>0.1</v>
      </c>
      <c r="AM260" s="28" t="e">
        <f>VLOOKUP(AB260,score!$Y$2:$Z$8,2,TRUE)*AM$2</f>
        <v>#DIV/0!</v>
      </c>
      <c r="AN260" s="28" t="e">
        <f>VLOOKUP(AE260,score!$AE$2:$AF$8,2,TRUE)*AN$2</f>
        <v>#DIV/0!</v>
      </c>
      <c r="AO260" s="28">
        <f>VLOOKUP(O260,score!$C$2:$D$8,2,TRUE)*AO$2</f>
        <v>0.1</v>
      </c>
      <c r="AP260" s="28">
        <f>VLOOKUP(R260,score!$I$2:$J$8,2,TRUE)*AP$2</f>
        <v>0.1</v>
      </c>
      <c r="AQ260" s="28" t="e">
        <f>VLOOKUP(P260,score!$E$2:$F$8,2,FALSE)*AQ$2</f>
        <v>#N/A</v>
      </c>
      <c r="AR260" s="28">
        <f>VLOOKUP(U260,score!$O$2:$P$8,2,TRUE)*AR$2</f>
        <v>0</v>
      </c>
      <c r="AS260" s="28">
        <f>VLOOKUP(V260,score!$Q$2:$R$8,2,TRUE)*AS$2</f>
        <v>0</v>
      </c>
      <c r="AT260" s="28" t="e">
        <f>VLOOKUP(W260,score!$S$2:$T$8,2,FALSE)*AT$2</f>
        <v>#N/A</v>
      </c>
      <c r="AU260" s="28" t="e">
        <f>VLOOKUP(X260,score!$U$2:$V$4,2,FALSE)*AU$2</f>
        <v>#N/A</v>
      </c>
      <c r="AV260" s="28" t="e">
        <f>VLOOKUP(AF260,score!$AG$2:$AH$8,2,TRUE)*AV$2</f>
        <v>#DIV/0!</v>
      </c>
      <c r="AW260" s="28" t="e">
        <f>VLOOKUP(Y260,score!$W$2:$X$8,2,FALSE)*AW$2</f>
        <v>#N/A</v>
      </c>
      <c r="AX260" s="28" t="e">
        <f>VLOOKUP(AC260,score!$AA$2:$AB$8,2,TRUE)*AX$2</f>
        <v>#DIV/0!</v>
      </c>
      <c r="AY260" s="28" t="e">
        <f>VLOOKUP(AD260,score!$AC$2:$AD$8,2,TRUE)*AY$2</f>
        <v>#DIV/0!</v>
      </c>
      <c r="AZ260" s="28">
        <f>VLOOKUP(N260,score!$A$2:$B$8,2,TRUE)*AZ$2</f>
        <v>0.1</v>
      </c>
      <c r="BA260" s="29" t="e">
        <f t="shared" si="35"/>
        <v>#DIV/0!</v>
      </c>
      <c r="BB260" s="29" t="e">
        <f>VLOOKUP(BA260,score!$AJ$2:$AK$7,2,TRUE)</f>
        <v>#DIV/0!</v>
      </c>
    </row>
    <row r="261" spans="1:54" x14ac:dyDescent="0.3">
      <c r="A261" s="10"/>
      <c r="B261" s="11"/>
      <c r="C261" s="12"/>
      <c r="D261" s="14"/>
      <c r="E261" s="12"/>
      <c r="F261" s="14"/>
      <c r="G261" s="14"/>
      <c r="H261" s="14"/>
      <c r="I261" s="14"/>
      <c r="J261" s="14"/>
      <c r="K261" s="14"/>
      <c r="L261" s="14"/>
      <c r="M261" s="14"/>
      <c r="N261" s="13"/>
      <c r="O261" s="13"/>
      <c r="P261" s="12"/>
      <c r="Q261" s="12"/>
      <c r="R261" s="12"/>
      <c r="S261" s="12"/>
      <c r="T261" s="12"/>
      <c r="U261" s="12"/>
      <c r="V261" s="12"/>
      <c r="W261" s="17"/>
      <c r="X261" s="17"/>
      <c r="Y261" s="15"/>
      <c r="Z261" s="14"/>
      <c r="AA261" s="43" t="e">
        <f t="shared" ref="AA261:AA324" si="36">+((I261+L261)/Z261)</f>
        <v>#DIV/0!</v>
      </c>
      <c r="AB261" s="21" t="e">
        <f t="shared" ref="AB261:AB324" si="37">+(K261+H261)/(AG261*1.5)</f>
        <v>#DIV/0!</v>
      </c>
      <c r="AC261" s="21" t="e">
        <f t="shared" ref="AC261:AC324" si="38">+AH261/AG261</f>
        <v>#DIV/0!</v>
      </c>
      <c r="AD261" s="21" t="e">
        <f t="shared" ref="AD261:AD324" si="39">+AI261/AG261</f>
        <v>#DIV/0!</v>
      </c>
      <c r="AE261" s="21" t="e">
        <f t="shared" ref="AE261:AE324" si="40">+(G261+F261)/AG261</f>
        <v>#DIV/0!</v>
      </c>
      <c r="AF261" s="21" t="e">
        <f t="shared" si="34"/>
        <v>#DIV/0!</v>
      </c>
      <c r="AG261" s="20">
        <f>VLOOKUP(S261,'tabla ingresos'!$A$3:$D$15,4,FALSE)</f>
        <v>0</v>
      </c>
      <c r="AH261" s="20">
        <f t="shared" ref="AH261:AH324" si="41">IF(H261-G261&gt;100000,H261-G261,0)</f>
        <v>0</v>
      </c>
      <c r="AI261" s="20">
        <f t="shared" ref="AI261:AI324" si="42">IF(AH261-J261&gt;100000,AH261-J261,0)</f>
        <v>0</v>
      </c>
      <c r="AJ261" s="28" t="e">
        <f>VLOOKUP(AA261,score!$K$2:$L$8,2,TRUE)*AJ$2</f>
        <v>#DIV/0!</v>
      </c>
      <c r="AK261" s="28">
        <f>VLOOKUP(T261,score!$M$2:$N$8,2,FALSE)*AK$2</f>
        <v>0</v>
      </c>
      <c r="AL261" s="28">
        <f>VLOOKUP(Q261,score!$G$2:$H$8,2,TRUE)*AL$2</f>
        <v>0.1</v>
      </c>
      <c r="AM261" s="28" t="e">
        <f>VLOOKUP(AB261,score!$Y$2:$Z$8,2,TRUE)*AM$2</f>
        <v>#DIV/0!</v>
      </c>
      <c r="AN261" s="28" t="e">
        <f>VLOOKUP(AE261,score!$AE$2:$AF$8,2,TRUE)*AN$2</f>
        <v>#DIV/0!</v>
      </c>
      <c r="AO261" s="28">
        <f>VLOOKUP(O261,score!$C$2:$D$8,2,TRUE)*AO$2</f>
        <v>0.1</v>
      </c>
      <c r="AP261" s="28">
        <f>VLOOKUP(R261,score!$I$2:$J$8,2,TRUE)*AP$2</f>
        <v>0.1</v>
      </c>
      <c r="AQ261" s="28" t="e">
        <f>VLOOKUP(P261,score!$E$2:$F$8,2,FALSE)*AQ$2</f>
        <v>#N/A</v>
      </c>
      <c r="AR261" s="28">
        <f>VLOOKUP(U261,score!$O$2:$P$8,2,TRUE)*AR$2</f>
        <v>0</v>
      </c>
      <c r="AS261" s="28">
        <f>VLOOKUP(V261,score!$Q$2:$R$8,2,TRUE)*AS$2</f>
        <v>0</v>
      </c>
      <c r="AT261" s="28" t="e">
        <f>VLOOKUP(W261,score!$S$2:$T$8,2,FALSE)*AT$2</f>
        <v>#N/A</v>
      </c>
      <c r="AU261" s="28" t="e">
        <f>VLOOKUP(X261,score!$U$2:$V$4,2,FALSE)*AU$2</f>
        <v>#N/A</v>
      </c>
      <c r="AV261" s="28" t="e">
        <f>VLOOKUP(AF261,score!$AG$2:$AH$8,2,TRUE)*AV$2</f>
        <v>#DIV/0!</v>
      </c>
      <c r="AW261" s="28" t="e">
        <f>VLOOKUP(Y261,score!$W$2:$X$8,2,FALSE)*AW$2</f>
        <v>#N/A</v>
      </c>
      <c r="AX261" s="28" t="e">
        <f>VLOOKUP(AC261,score!$AA$2:$AB$8,2,TRUE)*AX$2</f>
        <v>#DIV/0!</v>
      </c>
      <c r="AY261" s="28" t="e">
        <f>VLOOKUP(AD261,score!$AC$2:$AD$8,2,TRUE)*AY$2</f>
        <v>#DIV/0!</v>
      </c>
      <c r="AZ261" s="28">
        <f>VLOOKUP(N261,score!$A$2:$B$8,2,TRUE)*AZ$2</f>
        <v>0.1</v>
      </c>
      <c r="BA261" s="29" t="e">
        <f t="shared" si="35"/>
        <v>#DIV/0!</v>
      </c>
      <c r="BB261" s="29" t="e">
        <f>VLOOKUP(BA261,score!$AJ$2:$AK$7,2,TRUE)</f>
        <v>#DIV/0!</v>
      </c>
    </row>
    <row r="262" spans="1:54" x14ac:dyDescent="0.3">
      <c r="A262" s="10"/>
      <c r="B262" s="11"/>
      <c r="C262" s="12"/>
      <c r="D262" s="14"/>
      <c r="E262" s="12"/>
      <c r="F262" s="14"/>
      <c r="G262" s="14"/>
      <c r="H262" s="14"/>
      <c r="I262" s="14"/>
      <c r="J262" s="14"/>
      <c r="K262" s="14"/>
      <c r="L262" s="14"/>
      <c r="M262" s="14"/>
      <c r="N262" s="13"/>
      <c r="O262" s="13"/>
      <c r="P262" s="12"/>
      <c r="Q262" s="12"/>
      <c r="R262" s="12"/>
      <c r="S262" s="12"/>
      <c r="T262" s="12"/>
      <c r="U262" s="12"/>
      <c r="V262" s="12"/>
      <c r="W262" s="17"/>
      <c r="X262" s="17"/>
      <c r="Y262" s="15"/>
      <c r="Z262" s="14"/>
      <c r="AA262" s="43" t="e">
        <f t="shared" si="36"/>
        <v>#DIV/0!</v>
      </c>
      <c r="AB262" s="21" t="e">
        <f t="shared" si="37"/>
        <v>#DIV/0!</v>
      </c>
      <c r="AC262" s="21" t="e">
        <f t="shared" si="38"/>
        <v>#DIV/0!</v>
      </c>
      <c r="AD262" s="21" t="e">
        <f t="shared" si="39"/>
        <v>#DIV/0!</v>
      </c>
      <c r="AE262" s="21" t="e">
        <f t="shared" si="40"/>
        <v>#DIV/0!</v>
      </c>
      <c r="AF262" s="21" t="e">
        <f t="shared" ref="AF262:AF325" si="43">(M262)/(AG262*1.5)</f>
        <v>#DIV/0!</v>
      </c>
      <c r="AG262" s="20">
        <f>VLOOKUP(S262,'tabla ingresos'!$A$3:$D$15,4,FALSE)</f>
        <v>0</v>
      </c>
      <c r="AH262" s="20">
        <f t="shared" si="41"/>
        <v>0</v>
      </c>
      <c r="AI262" s="20">
        <f t="shared" si="42"/>
        <v>0</v>
      </c>
      <c r="AJ262" s="28" t="e">
        <f>VLOOKUP(AA262,score!$K$2:$L$8,2,TRUE)*AJ$2</f>
        <v>#DIV/0!</v>
      </c>
      <c r="AK262" s="28">
        <f>VLOOKUP(T262,score!$M$2:$N$8,2,FALSE)*AK$2</f>
        <v>0</v>
      </c>
      <c r="AL262" s="28">
        <f>VLOOKUP(Q262,score!$G$2:$H$8,2,TRUE)*AL$2</f>
        <v>0.1</v>
      </c>
      <c r="AM262" s="28" t="e">
        <f>VLOOKUP(AB262,score!$Y$2:$Z$8,2,TRUE)*AM$2</f>
        <v>#DIV/0!</v>
      </c>
      <c r="AN262" s="28" t="e">
        <f>VLOOKUP(AE262,score!$AE$2:$AF$8,2,TRUE)*AN$2</f>
        <v>#DIV/0!</v>
      </c>
      <c r="AO262" s="28">
        <f>VLOOKUP(O262,score!$C$2:$D$8,2,TRUE)*AO$2</f>
        <v>0.1</v>
      </c>
      <c r="AP262" s="28">
        <f>VLOOKUP(R262,score!$I$2:$J$8,2,TRUE)*AP$2</f>
        <v>0.1</v>
      </c>
      <c r="AQ262" s="28" t="e">
        <f>VLOOKUP(P262,score!$E$2:$F$8,2,FALSE)*AQ$2</f>
        <v>#N/A</v>
      </c>
      <c r="AR262" s="28">
        <f>VLOOKUP(U262,score!$O$2:$P$8,2,TRUE)*AR$2</f>
        <v>0</v>
      </c>
      <c r="AS262" s="28">
        <f>VLOOKUP(V262,score!$Q$2:$R$8,2,TRUE)*AS$2</f>
        <v>0</v>
      </c>
      <c r="AT262" s="28" t="e">
        <f>VLOOKUP(W262,score!$S$2:$T$8,2,FALSE)*AT$2</f>
        <v>#N/A</v>
      </c>
      <c r="AU262" s="28" t="e">
        <f>VLOOKUP(X262,score!$U$2:$V$4,2,FALSE)*AU$2</f>
        <v>#N/A</v>
      </c>
      <c r="AV262" s="28" t="e">
        <f>VLOOKUP(AF262,score!$AG$2:$AH$8,2,TRUE)*AV$2</f>
        <v>#DIV/0!</v>
      </c>
      <c r="AW262" s="28" t="e">
        <f>VLOOKUP(Y262,score!$W$2:$X$8,2,FALSE)*AW$2</f>
        <v>#N/A</v>
      </c>
      <c r="AX262" s="28" t="e">
        <f>VLOOKUP(AC262,score!$AA$2:$AB$8,2,TRUE)*AX$2</f>
        <v>#DIV/0!</v>
      </c>
      <c r="AY262" s="28" t="e">
        <f>VLOOKUP(AD262,score!$AC$2:$AD$8,2,TRUE)*AY$2</f>
        <v>#DIV/0!</v>
      </c>
      <c r="AZ262" s="28">
        <f>VLOOKUP(N262,score!$A$2:$B$8,2,TRUE)*AZ$2</f>
        <v>0.1</v>
      </c>
      <c r="BA262" s="29" t="e">
        <f t="shared" ref="BA262:BA325" si="44">+SUM(AJ262:AZ262)</f>
        <v>#DIV/0!</v>
      </c>
      <c r="BB262" s="29" t="e">
        <f>VLOOKUP(BA262,score!$AJ$2:$AK$7,2,TRUE)</f>
        <v>#DIV/0!</v>
      </c>
    </row>
    <row r="263" spans="1:54" x14ac:dyDescent="0.3">
      <c r="A263" s="10"/>
      <c r="B263" s="11"/>
      <c r="C263" s="12"/>
      <c r="D263" s="14"/>
      <c r="E263" s="12"/>
      <c r="F263" s="14"/>
      <c r="G263" s="14"/>
      <c r="H263" s="14"/>
      <c r="I263" s="14"/>
      <c r="J263" s="14"/>
      <c r="K263" s="14"/>
      <c r="L263" s="14"/>
      <c r="M263" s="14"/>
      <c r="N263" s="13"/>
      <c r="O263" s="13"/>
      <c r="P263" s="12"/>
      <c r="Q263" s="12"/>
      <c r="R263" s="12"/>
      <c r="S263" s="12"/>
      <c r="T263" s="12"/>
      <c r="U263" s="12"/>
      <c r="V263" s="12"/>
      <c r="W263" s="17"/>
      <c r="X263" s="17"/>
      <c r="Y263" s="15"/>
      <c r="Z263" s="14"/>
      <c r="AA263" s="43" t="e">
        <f t="shared" si="36"/>
        <v>#DIV/0!</v>
      </c>
      <c r="AB263" s="21" t="e">
        <f t="shared" si="37"/>
        <v>#DIV/0!</v>
      </c>
      <c r="AC263" s="21" t="e">
        <f t="shared" si="38"/>
        <v>#DIV/0!</v>
      </c>
      <c r="AD263" s="21" t="e">
        <f t="shared" si="39"/>
        <v>#DIV/0!</v>
      </c>
      <c r="AE263" s="21" t="e">
        <f t="shared" si="40"/>
        <v>#DIV/0!</v>
      </c>
      <c r="AF263" s="21" t="e">
        <f t="shared" si="43"/>
        <v>#DIV/0!</v>
      </c>
      <c r="AG263" s="20">
        <f>VLOOKUP(S263,'tabla ingresos'!$A$3:$D$15,4,FALSE)</f>
        <v>0</v>
      </c>
      <c r="AH263" s="20">
        <f t="shared" si="41"/>
        <v>0</v>
      </c>
      <c r="AI263" s="20">
        <f t="shared" si="42"/>
        <v>0</v>
      </c>
      <c r="AJ263" s="28" t="e">
        <f>VLOOKUP(AA263,score!$K$2:$L$8,2,TRUE)*AJ$2</f>
        <v>#DIV/0!</v>
      </c>
      <c r="AK263" s="28">
        <f>VLOOKUP(T263,score!$M$2:$N$8,2,FALSE)*AK$2</f>
        <v>0</v>
      </c>
      <c r="AL263" s="28">
        <f>VLOOKUP(Q263,score!$G$2:$H$8,2,TRUE)*AL$2</f>
        <v>0.1</v>
      </c>
      <c r="AM263" s="28" t="e">
        <f>VLOOKUP(AB263,score!$Y$2:$Z$8,2,TRUE)*AM$2</f>
        <v>#DIV/0!</v>
      </c>
      <c r="AN263" s="28" t="e">
        <f>VLOOKUP(AE263,score!$AE$2:$AF$8,2,TRUE)*AN$2</f>
        <v>#DIV/0!</v>
      </c>
      <c r="AO263" s="28">
        <f>VLOOKUP(O263,score!$C$2:$D$8,2,TRUE)*AO$2</f>
        <v>0.1</v>
      </c>
      <c r="AP263" s="28">
        <f>VLOOKUP(R263,score!$I$2:$J$8,2,TRUE)*AP$2</f>
        <v>0.1</v>
      </c>
      <c r="AQ263" s="28" t="e">
        <f>VLOOKUP(P263,score!$E$2:$F$8,2,FALSE)*AQ$2</f>
        <v>#N/A</v>
      </c>
      <c r="AR263" s="28">
        <f>VLOOKUP(U263,score!$O$2:$P$8,2,TRUE)*AR$2</f>
        <v>0</v>
      </c>
      <c r="AS263" s="28">
        <f>VLOOKUP(V263,score!$Q$2:$R$8,2,TRUE)*AS$2</f>
        <v>0</v>
      </c>
      <c r="AT263" s="28" t="e">
        <f>VLOOKUP(W263,score!$S$2:$T$8,2,FALSE)*AT$2</f>
        <v>#N/A</v>
      </c>
      <c r="AU263" s="28" t="e">
        <f>VLOOKUP(X263,score!$U$2:$V$4,2,FALSE)*AU$2</f>
        <v>#N/A</v>
      </c>
      <c r="AV263" s="28" t="e">
        <f>VLOOKUP(AF263,score!$AG$2:$AH$8,2,TRUE)*AV$2</f>
        <v>#DIV/0!</v>
      </c>
      <c r="AW263" s="28" t="e">
        <f>VLOOKUP(Y263,score!$W$2:$X$8,2,FALSE)*AW$2</f>
        <v>#N/A</v>
      </c>
      <c r="AX263" s="28" t="e">
        <f>VLOOKUP(AC263,score!$AA$2:$AB$8,2,TRUE)*AX$2</f>
        <v>#DIV/0!</v>
      </c>
      <c r="AY263" s="28" t="e">
        <f>VLOOKUP(AD263,score!$AC$2:$AD$8,2,TRUE)*AY$2</f>
        <v>#DIV/0!</v>
      </c>
      <c r="AZ263" s="28">
        <f>VLOOKUP(N263,score!$A$2:$B$8,2,TRUE)*AZ$2</f>
        <v>0.1</v>
      </c>
      <c r="BA263" s="29" t="e">
        <f t="shared" si="44"/>
        <v>#DIV/0!</v>
      </c>
      <c r="BB263" s="29" t="e">
        <f>VLOOKUP(BA263,score!$AJ$2:$AK$7,2,TRUE)</f>
        <v>#DIV/0!</v>
      </c>
    </row>
    <row r="264" spans="1:54" x14ac:dyDescent="0.3">
      <c r="A264" s="10"/>
      <c r="B264" s="11"/>
      <c r="C264" s="12"/>
      <c r="D264" s="14"/>
      <c r="E264" s="12"/>
      <c r="F264" s="14"/>
      <c r="G264" s="14"/>
      <c r="H264" s="14"/>
      <c r="I264" s="14"/>
      <c r="J264" s="14"/>
      <c r="K264" s="14"/>
      <c r="L264" s="14"/>
      <c r="M264" s="14"/>
      <c r="N264" s="13"/>
      <c r="O264" s="13"/>
      <c r="P264" s="12"/>
      <c r="Q264" s="12"/>
      <c r="R264" s="12"/>
      <c r="S264" s="12"/>
      <c r="T264" s="12"/>
      <c r="U264" s="12"/>
      <c r="V264" s="12"/>
      <c r="W264" s="17"/>
      <c r="X264" s="17"/>
      <c r="Y264" s="15"/>
      <c r="Z264" s="14"/>
      <c r="AA264" s="43" t="e">
        <f t="shared" si="36"/>
        <v>#DIV/0!</v>
      </c>
      <c r="AB264" s="21" t="e">
        <f t="shared" si="37"/>
        <v>#DIV/0!</v>
      </c>
      <c r="AC264" s="21" t="e">
        <f t="shared" si="38"/>
        <v>#DIV/0!</v>
      </c>
      <c r="AD264" s="21" t="e">
        <f t="shared" si="39"/>
        <v>#DIV/0!</v>
      </c>
      <c r="AE264" s="21" t="e">
        <f t="shared" si="40"/>
        <v>#DIV/0!</v>
      </c>
      <c r="AF264" s="21" t="e">
        <f t="shared" si="43"/>
        <v>#DIV/0!</v>
      </c>
      <c r="AG264" s="20">
        <f>VLOOKUP(S264,'tabla ingresos'!$A$3:$D$15,4,FALSE)</f>
        <v>0</v>
      </c>
      <c r="AH264" s="20">
        <f t="shared" si="41"/>
        <v>0</v>
      </c>
      <c r="AI264" s="20">
        <f t="shared" si="42"/>
        <v>0</v>
      </c>
      <c r="AJ264" s="28" t="e">
        <f>VLOOKUP(AA264,score!$K$2:$L$8,2,TRUE)*AJ$2</f>
        <v>#DIV/0!</v>
      </c>
      <c r="AK264" s="28">
        <f>VLOOKUP(T264,score!$M$2:$N$8,2,FALSE)*AK$2</f>
        <v>0</v>
      </c>
      <c r="AL264" s="28">
        <f>VLOOKUP(Q264,score!$G$2:$H$8,2,TRUE)*AL$2</f>
        <v>0.1</v>
      </c>
      <c r="AM264" s="28" t="e">
        <f>VLOOKUP(AB264,score!$Y$2:$Z$8,2,TRUE)*AM$2</f>
        <v>#DIV/0!</v>
      </c>
      <c r="AN264" s="28" t="e">
        <f>VLOOKUP(AE264,score!$AE$2:$AF$8,2,TRUE)*AN$2</f>
        <v>#DIV/0!</v>
      </c>
      <c r="AO264" s="28">
        <f>VLOOKUP(O264,score!$C$2:$D$8,2,TRUE)*AO$2</f>
        <v>0.1</v>
      </c>
      <c r="AP264" s="28">
        <f>VLOOKUP(R264,score!$I$2:$J$8,2,TRUE)*AP$2</f>
        <v>0.1</v>
      </c>
      <c r="AQ264" s="28" t="e">
        <f>VLOOKUP(P264,score!$E$2:$F$8,2,FALSE)*AQ$2</f>
        <v>#N/A</v>
      </c>
      <c r="AR264" s="28">
        <f>VLOOKUP(U264,score!$O$2:$P$8,2,TRUE)*AR$2</f>
        <v>0</v>
      </c>
      <c r="AS264" s="28">
        <f>VLOOKUP(V264,score!$Q$2:$R$8,2,TRUE)*AS$2</f>
        <v>0</v>
      </c>
      <c r="AT264" s="28" t="e">
        <f>VLOOKUP(W264,score!$S$2:$T$8,2,FALSE)*AT$2</f>
        <v>#N/A</v>
      </c>
      <c r="AU264" s="28" t="e">
        <f>VLOOKUP(X264,score!$U$2:$V$4,2,FALSE)*AU$2</f>
        <v>#N/A</v>
      </c>
      <c r="AV264" s="28" t="e">
        <f>VLOOKUP(AF264,score!$AG$2:$AH$8,2,TRUE)*AV$2</f>
        <v>#DIV/0!</v>
      </c>
      <c r="AW264" s="28" t="e">
        <f>VLOOKUP(Y264,score!$W$2:$X$8,2,FALSE)*AW$2</f>
        <v>#N/A</v>
      </c>
      <c r="AX264" s="28" t="e">
        <f>VLOOKUP(AC264,score!$AA$2:$AB$8,2,TRUE)*AX$2</f>
        <v>#DIV/0!</v>
      </c>
      <c r="AY264" s="28" t="e">
        <f>VLOOKUP(AD264,score!$AC$2:$AD$8,2,TRUE)*AY$2</f>
        <v>#DIV/0!</v>
      </c>
      <c r="AZ264" s="28">
        <f>VLOOKUP(N264,score!$A$2:$B$8,2,TRUE)*AZ$2</f>
        <v>0.1</v>
      </c>
      <c r="BA264" s="29" t="e">
        <f t="shared" si="44"/>
        <v>#DIV/0!</v>
      </c>
      <c r="BB264" s="29" t="e">
        <f>VLOOKUP(BA264,score!$AJ$2:$AK$7,2,TRUE)</f>
        <v>#DIV/0!</v>
      </c>
    </row>
    <row r="265" spans="1:54" x14ac:dyDescent="0.3">
      <c r="A265" s="10"/>
      <c r="B265" s="11"/>
      <c r="C265" s="12"/>
      <c r="D265" s="14"/>
      <c r="E265" s="12"/>
      <c r="F265" s="14"/>
      <c r="G265" s="14"/>
      <c r="H265" s="14"/>
      <c r="I265" s="14"/>
      <c r="J265" s="14"/>
      <c r="K265" s="14"/>
      <c r="L265" s="14"/>
      <c r="M265" s="14"/>
      <c r="N265" s="13"/>
      <c r="O265" s="13"/>
      <c r="P265" s="12"/>
      <c r="Q265" s="12"/>
      <c r="R265" s="12"/>
      <c r="S265" s="12"/>
      <c r="T265" s="12"/>
      <c r="U265" s="12"/>
      <c r="V265" s="12"/>
      <c r="W265" s="17"/>
      <c r="X265" s="17"/>
      <c r="Y265" s="15"/>
      <c r="Z265" s="14"/>
      <c r="AA265" s="43" t="e">
        <f t="shared" si="36"/>
        <v>#DIV/0!</v>
      </c>
      <c r="AB265" s="21" t="e">
        <f t="shared" si="37"/>
        <v>#DIV/0!</v>
      </c>
      <c r="AC265" s="21" t="e">
        <f t="shared" si="38"/>
        <v>#DIV/0!</v>
      </c>
      <c r="AD265" s="21" t="e">
        <f t="shared" si="39"/>
        <v>#DIV/0!</v>
      </c>
      <c r="AE265" s="21" t="e">
        <f t="shared" si="40"/>
        <v>#DIV/0!</v>
      </c>
      <c r="AF265" s="21" t="e">
        <f t="shared" si="43"/>
        <v>#DIV/0!</v>
      </c>
      <c r="AG265" s="20">
        <f>VLOOKUP(S265,'tabla ingresos'!$A$3:$D$15,4,FALSE)</f>
        <v>0</v>
      </c>
      <c r="AH265" s="20">
        <f t="shared" si="41"/>
        <v>0</v>
      </c>
      <c r="AI265" s="20">
        <f t="shared" si="42"/>
        <v>0</v>
      </c>
      <c r="AJ265" s="28" t="e">
        <f>VLOOKUP(AA265,score!$K$2:$L$8,2,TRUE)*AJ$2</f>
        <v>#DIV/0!</v>
      </c>
      <c r="AK265" s="28">
        <f>VLOOKUP(T265,score!$M$2:$N$8,2,FALSE)*AK$2</f>
        <v>0</v>
      </c>
      <c r="AL265" s="28">
        <f>VLOOKUP(Q265,score!$G$2:$H$8,2,TRUE)*AL$2</f>
        <v>0.1</v>
      </c>
      <c r="AM265" s="28" t="e">
        <f>VLOOKUP(AB265,score!$Y$2:$Z$8,2,TRUE)*AM$2</f>
        <v>#DIV/0!</v>
      </c>
      <c r="AN265" s="28" t="e">
        <f>VLOOKUP(AE265,score!$AE$2:$AF$8,2,TRUE)*AN$2</f>
        <v>#DIV/0!</v>
      </c>
      <c r="AO265" s="28">
        <f>VLOOKUP(O265,score!$C$2:$D$8,2,TRUE)*AO$2</f>
        <v>0.1</v>
      </c>
      <c r="AP265" s="28">
        <f>VLOOKUP(R265,score!$I$2:$J$8,2,TRUE)*AP$2</f>
        <v>0.1</v>
      </c>
      <c r="AQ265" s="28" t="e">
        <f>VLOOKUP(P265,score!$E$2:$F$8,2,FALSE)*AQ$2</f>
        <v>#N/A</v>
      </c>
      <c r="AR265" s="28">
        <f>VLOOKUP(U265,score!$O$2:$P$8,2,TRUE)*AR$2</f>
        <v>0</v>
      </c>
      <c r="AS265" s="28">
        <f>VLOOKUP(V265,score!$Q$2:$R$8,2,TRUE)*AS$2</f>
        <v>0</v>
      </c>
      <c r="AT265" s="28" t="e">
        <f>VLOOKUP(W265,score!$S$2:$T$8,2,FALSE)*AT$2</f>
        <v>#N/A</v>
      </c>
      <c r="AU265" s="28" t="e">
        <f>VLOOKUP(X265,score!$U$2:$V$4,2,FALSE)*AU$2</f>
        <v>#N/A</v>
      </c>
      <c r="AV265" s="28" t="e">
        <f>VLOOKUP(AF265,score!$AG$2:$AH$8,2,TRUE)*AV$2</f>
        <v>#DIV/0!</v>
      </c>
      <c r="AW265" s="28" t="e">
        <f>VLOOKUP(Y265,score!$W$2:$X$8,2,FALSE)*AW$2</f>
        <v>#N/A</v>
      </c>
      <c r="AX265" s="28" t="e">
        <f>VLOOKUP(AC265,score!$AA$2:$AB$8,2,TRUE)*AX$2</f>
        <v>#DIV/0!</v>
      </c>
      <c r="AY265" s="28" t="e">
        <f>VLOOKUP(AD265,score!$AC$2:$AD$8,2,TRUE)*AY$2</f>
        <v>#DIV/0!</v>
      </c>
      <c r="AZ265" s="28">
        <f>VLOOKUP(N265,score!$A$2:$B$8,2,TRUE)*AZ$2</f>
        <v>0.1</v>
      </c>
      <c r="BA265" s="29" t="e">
        <f t="shared" si="44"/>
        <v>#DIV/0!</v>
      </c>
      <c r="BB265" s="29" t="e">
        <f>VLOOKUP(BA265,score!$AJ$2:$AK$7,2,TRUE)</f>
        <v>#DIV/0!</v>
      </c>
    </row>
    <row r="266" spans="1:54" x14ac:dyDescent="0.3">
      <c r="A266" s="10"/>
      <c r="B266" s="11"/>
      <c r="C266" s="12"/>
      <c r="D266" s="14"/>
      <c r="E266" s="12"/>
      <c r="F266" s="14"/>
      <c r="G266" s="14"/>
      <c r="H266" s="14"/>
      <c r="I266" s="14"/>
      <c r="J266" s="14"/>
      <c r="K266" s="14"/>
      <c r="L266" s="14"/>
      <c r="M266" s="14"/>
      <c r="N266" s="13"/>
      <c r="O266" s="13"/>
      <c r="P266" s="12"/>
      <c r="Q266" s="12"/>
      <c r="R266" s="12"/>
      <c r="S266" s="12"/>
      <c r="T266" s="12"/>
      <c r="U266" s="12"/>
      <c r="V266" s="12"/>
      <c r="W266" s="17"/>
      <c r="X266" s="17"/>
      <c r="Y266" s="15"/>
      <c r="Z266" s="14"/>
      <c r="AA266" s="43" t="e">
        <f t="shared" si="36"/>
        <v>#DIV/0!</v>
      </c>
      <c r="AB266" s="21" t="e">
        <f t="shared" si="37"/>
        <v>#DIV/0!</v>
      </c>
      <c r="AC266" s="21" t="e">
        <f t="shared" si="38"/>
        <v>#DIV/0!</v>
      </c>
      <c r="AD266" s="21" t="e">
        <f t="shared" si="39"/>
        <v>#DIV/0!</v>
      </c>
      <c r="AE266" s="21" t="e">
        <f t="shared" si="40"/>
        <v>#DIV/0!</v>
      </c>
      <c r="AF266" s="21" t="e">
        <f t="shared" si="43"/>
        <v>#DIV/0!</v>
      </c>
      <c r="AG266" s="20">
        <f>VLOOKUP(S266,'tabla ingresos'!$A$3:$D$15,4,FALSE)</f>
        <v>0</v>
      </c>
      <c r="AH266" s="20">
        <f t="shared" si="41"/>
        <v>0</v>
      </c>
      <c r="AI266" s="20">
        <f t="shared" si="42"/>
        <v>0</v>
      </c>
      <c r="AJ266" s="28" t="e">
        <f>VLOOKUP(AA266,score!$K$2:$L$8,2,TRUE)*AJ$2</f>
        <v>#DIV/0!</v>
      </c>
      <c r="AK266" s="28">
        <f>VLOOKUP(T266,score!$M$2:$N$8,2,FALSE)*AK$2</f>
        <v>0</v>
      </c>
      <c r="AL266" s="28">
        <f>VLOOKUP(Q266,score!$G$2:$H$8,2,TRUE)*AL$2</f>
        <v>0.1</v>
      </c>
      <c r="AM266" s="28" t="e">
        <f>VLOOKUP(AB266,score!$Y$2:$Z$8,2,TRUE)*AM$2</f>
        <v>#DIV/0!</v>
      </c>
      <c r="AN266" s="28" t="e">
        <f>VLOOKUP(AE266,score!$AE$2:$AF$8,2,TRUE)*AN$2</f>
        <v>#DIV/0!</v>
      </c>
      <c r="AO266" s="28">
        <f>VLOOKUP(O266,score!$C$2:$D$8,2,TRUE)*AO$2</f>
        <v>0.1</v>
      </c>
      <c r="AP266" s="28">
        <f>VLOOKUP(R266,score!$I$2:$J$8,2,TRUE)*AP$2</f>
        <v>0.1</v>
      </c>
      <c r="AQ266" s="28" t="e">
        <f>VLOOKUP(P266,score!$E$2:$F$8,2,FALSE)*AQ$2</f>
        <v>#N/A</v>
      </c>
      <c r="AR266" s="28">
        <f>VLOOKUP(U266,score!$O$2:$P$8,2,TRUE)*AR$2</f>
        <v>0</v>
      </c>
      <c r="AS266" s="28">
        <f>VLOOKUP(V266,score!$Q$2:$R$8,2,TRUE)*AS$2</f>
        <v>0</v>
      </c>
      <c r="AT266" s="28" t="e">
        <f>VLOOKUP(W266,score!$S$2:$T$8,2,FALSE)*AT$2</f>
        <v>#N/A</v>
      </c>
      <c r="AU266" s="28" t="e">
        <f>VLOOKUP(X266,score!$U$2:$V$4,2,FALSE)*AU$2</f>
        <v>#N/A</v>
      </c>
      <c r="AV266" s="28" t="e">
        <f>VLOOKUP(AF266,score!$AG$2:$AH$8,2,TRUE)*AV$2</f>
        <v>#DIV/0!</v>
      </c>
      <c r="AW266" s="28" t="e">
        <f>VLOOKUP(Y266,score!$W$2:$X$8,2,FALSE)*AW$2</f>
        <v>#N/A</v>
      </c>
      <c r="AX266" s="28" t="e">
        <f>VLOOKUP(AC266,score!$AA$2:$AB$8,2,TRUE)*AX$2</f>
        <v>#DIV/0!</v>
      </c>
      <c r="AY266" s="28" t="e">
        <f>VLOOKUP(AD266,score!$AC$2:$AD$8,2,TRUE)*AY$2</f>
        <v>#DIV/0!</v>
      </c>
      <c r="AZ266" s="28">
        <f>VLOOKUP(N266,score!$A$2:$B$8,2,TRUE)*AZ$2</f>
        <v>0.1</v>
      </c>
      <c r="BA266" s="29" t="e">
        <f t="shared" si="44"/>
        <v>#DIV/0!</v>
      </c>
      <c r="BB266" s="29" t="e">
        <f>VLOOKUP(BA266,score!$AJ$2:$AK$7,2,TRUE)</f>
        <v>#DIV/0!</v>
      </c>
    </row>
    <row r="267" spans="1:54" x14ac:dyDescent="0.3">
      <c r="A267" s="10"/>
      <c r="B267" s="11"/>
      <c r="C267" s="12"/>
      <c r="D267" s="14"/>
      <c r="E267" s="12"/>
      <c r="F267" s="14"/>
      <c r="G267" s="14"/>
      <c r="H267" s="14"/>
      <c r="I267" s="14"/>
      <c r="J267" s="14"/>
      <c r="K267" s="14"/>
      <c r="L267" s="14"/>
      <c r="M267" s="14"/>
      <c r="N267" s="13"/>
      <c r="O267" s="13"/>
      <c r="P267" s="12"/>
      <c r="Q267" s="12"/>
      <c r="R267" s="12"/>
      <c r="S267" s="12"/>
      <c r="T267" s="12"/>
      <c r="U267" s="12"/>
      <c r="V267" s="12"/>
      <c r="W267" s="17"/>
      <c r="X267" s="17"/>
      <c r="Y267" s="15"/>
      <c r="Z267" s="14"/>
      <c r="AA267" s="43" t="e">
        <f t="shared" si="36"/>
        <v>#DIV/0!</v>
      </c>
      <c r="AB267" s="21" t="e">
        <f t="shared" si="37"/>
        <v>#DIV/0!</v>
      </c>
      <c r="AC267" s="21" t="e">
        <f t="shared" si="38"/>
        <v>#DIV/0!</v>
      </c>
      <c r="AD267" s="21" t="e">
        <f t="shared" si="39"/>
        <v>#DIV/0!</v>
      </c>
      <c r="AE267" s="21" t="e">
        <f t="shared" si="40"/>
        <v>#DIV/0!</v>
      </c>
      <c r="AF267" s="21" t="e">
        <f t="shared" si="43"/>
        <v>#DIV/0!</v>
      </c>
      <c r="AG267" s="20">
        <f>VLOOKUP(S267,'tabla ingresos'!$A$3:$D$15,4,FALSE)</f>
        <v>0</v>
      </c>
      <c r="AH267" s="20">
        <f t="shared" si="41"/>
        <v>0</v>
      </c>
      <c r="AI267" s="20">
        <f t="shared" si="42"/>
        <v>0</v>
      </c>
      <c r="AJ267" s="28" t="e">
        <f>VLOOKUP(AA267,score!$K$2:$L$8,2,TRUE)*AJ$2</f>
        <v>#DIV/0!</v>
      </c>
      <c r="AK267" s="28">
        <f>VLOOKUP(T267,score!$M$2:$N$8,2,FALSE)*AK$2</f>
        <v>0</v>
      </c>
      <c r="AL267" s="28">
        <f>VLOOKUP(Q267,score!$G$2:$H$8,2,TRUE)*AL$2</f>
        <v>0.1</v>
      </c>
      <c r="AM267" s="28" t="e">
        <f>VLOOKUP(AB267,score!$Y$2:$Z$8,2,TRUE)*AM$2</f>
        <v>#DIV/0!</v>
      </c>
      <c r="AN267" s="28" t="e">
        <f>VLOOKUP(AE267,score!$AE$2:$AF$8,2,TRUE)*AN$2</f>
        <v>#DIV/0!</v>
      </c>
      <c r="AO267" s="28">
        <f>VLOOKUP(O267,score!$C$2:$D$8,2,TRUE)*AO$2</f>
        <v>0.1</v>
      </c>
      <c r="AP267" s="28">
        <f>VLOOKUP(R267,score!$I$2:$J$8,2,TRUE)*AP$2</f>
        <v>0.1</v>
      </c>
      <c r="AQ267" s="28" t="e">
        <f>VLOOKUP(P267,score!$E$2:$F$8,2,FALSE)*AQ$2</f>
        <v>#N/A</v>
      </c>
      <c r="AR267" s="28">
        <f>VLOOKUP(U267,score!$O$2:$P$8,2,TRUE)*AR$2</f>
        <v>0</v>
      </c>
      <c r="AS267" s="28">
        <f>VLOOKUP(V267,score!$Q$2:$R$8,2,TRUE)*AS$2</f>
        <v>0</v>
      </c>
      <c r="AT267" s="28" t="e">
        <f>VLOOKUP(W267,score!$S$2:$T$8,2,FALSE)*AT$2</f>
        <v>#N/A</v>
      </c>
      <c r="AU267" s="28" t="e">
        <f>VLOOKUP(X267,score!$U$2:$V$4,2,FALSE)*AU$2</f>
        <v>#N/A</v>
      </c>
      <c r="AV267" s="28" t="e">
        <f>VLOOKUP(AF267,score!$AG$2:$AH$8,2,TRUE)*AV$2</f>
        <v>#DIV/0!</v>
      </c>
      <c r="AW267" s="28" t="e">
        <f>VLOOKUP(Y267,score!$W$2:$X$8,2,FALSE)*AW$2</f>
        <v>#N/A</v>
      </c>
      <c r="AX267" s="28" t="e">
        <f>VLOOKUP(AC267,score!$AA$2:$AB$8,2,TRUE)*AX$2</f>
        <v>#DIV/0!</v>
      </c>
      <c r="AY267" s="28" t="e">
        <f>VLOOKUP(AD267,score!$AC$2:$AD$8,2,TRUE)*AY$2</f>
        <v>#DIV/0!</v>
      </c>
      <c r="AZ267" s="28">
        <f>VLOOKUP(N267,score!$A$2:$B$8,2,TRUE)*AZ$2</f>
        <v>0.1</v>
      </c>
      <c r="BA267" s="29" t="e">
        <f t="shared" si="44"/>
        <v>#DIV/0!</v>
      </c>
      <c r="BB267" s="29" t="e">
        <f>VLOOKUP(BA267,score!$AJ$2:$AK$7,2,TRUE)</f>
        <v>#DIV/0!</v>
      </c>
    </row>
    <row r="268" spans="1:54" x14ac:dyDescent="0.3">
      <c r="A268" s="10"/>
      <c r="B268" s="11"/>
      <c r="C268" s="12"/>
      <c r="D268" s="14"/>
      <c r="E268" s="12"/>
      <c r="F268" s="14"/>
      <c r="G268" s="14"/>
      <c r="H268" s="14"/>
      <c r="I268" s="14"/>
      <c r="J268" s="14"/>
      <c r="K268" s="14"/>
      <c r="L268" s="14"/>
      <c r="M268" s="14"/>
      <c r="N268" s="13"/>
      <c r="O268" s="13"/>
      <c r="P268" s="12"/>
      <c r="Q268" s="12"/>
      <c r="R268" s="12"/>
      <c r="S268" s="12"/>
      <c r="T268" s="12"/>
      <c r="U268" s="12"/>
      <c r="V268" s="12"/>
      <c r="W268" s="17"/>
      <c r="X268" s="17"/>
      <c r="Y268" s="15"/>
      <c r="Z268" s="14"/>
      <c r="AA268" s="43" t="e">
        <f t="shared" si="36"/>
        <v>#DIV/0!</v>
      </c>
      <c r="AB268" s="21" t="e">
        <f t="shared" si="37"/>
        <v>#DIV/0!</v>
      </c>
      <c r="AC268" s="21" t="e">
        <f t="shared" si="38"/>
        <v>#DIV/0!</v>
      </c>
      <c r="AD268" s="21" t="e">
        <f t="shared" si="39"/>
        <v>#DIV/0!</v>
      </c>
      <c r="AE268" s="21" t="e">
        <f t="shared" si="40"/>
        <v>#DIV/0!</v>
      </c>
      <c r="AF268" s="21" t="e">
        <f t="shared" si="43"/>
        <v>#DIV/0!</v>
      </c>
      <c r="AG268" s="20">
        <f>VLOOKUP(S268,'tabla ingresos'!$A$3:$D$15,4,FALSE)</f>
        <v>0</v>
      </c>
      <c r="AH268" s="20">
        <f t="shared" si="41"/>
        <v>0</v>
      </c>
      <c r="AI268" s="20">
        <f t="shared" si="42"/>
        <v>0</v>
      </c>
      <c r="AJ268" s="28" t="e">
        <f>VLOOKUP(AA268,score!$K$2:$L$8,2,TRUE)*AJ$2</f>
        <v>#DIV/0!</v>
      </c>
      <c r="AK268" s="28">
        <f>VLOOKUP(T268,score!$M$2:$N$8,2,FALSE)*AK$2</f>
        <v>0</v>
      </c>
      <c r="AL268" s="28">
        <f>VLOOKUP(Q268,score!$G$2:$H$8,2,TRUE)*AL$2</f>
        <v>0.1</v>
      </c>
      <c r="AM268" s="28" t="e">
        <f>VLOOKUP(AB268,score!$Y$2:$Z$8,2,TRUE)*AM$2</f>
        <v>#DIV/0!</v>
      </c>
      <c r="AN268" s="28" t="e">
        <f>VLOOKUP(AE268,score!$AE$2:$AF$8,2,TRUE)*AN$2</f>
        <v>#DIV/0!</v>
      </c>
      <c r="AO268" s="28">
        <f>VLOOKUP(O268,score!$C$2:$D$8,2,TRUE)*AO$2</f>
        <v>0.1</v>
      </c>
      <c r="AP268" s="28">
        <f>VLOOKUP(R268,score!$I$2:$J$8,2,TRUE)*AP$2</f>
        <v>0.1</v>
      </c>
      <c r="AQ268" s="28" t="e">
        <f>VLOOKUP(P268,score!$E$2:$F$8,2,FALSE)*AQ$2</f>
        <v>#N/A</v>
      </c>
      <c r="AR268" s="28">
        <f>VLOOKUP(U268,score!$O$2:$P$8,2,TRUE)*AR$2</f>
        <v>0</v>
      </c>
      <c r="AS268" s="28">
        <f>VLOOKUP(V268,score!$Q$2:$R$8,2,TRUE)*AS$2</f>
        <v>0</v>
      </c>
      <c r="AT268" s="28" t="e">
        <f>VLOOKUP(W268,score!$S$2:$T$8,2,FALSE)*AT$2</f>
        <v>#N/A</v>
      </c>
      <c r="AU268" s="28" t="e">
        <f>VLOOKUP(X268,score!$U$2:$V$4,2,FALSE)*AU$2</f>
        <v>#N/A</v>
      </c>
      <c r="AV268" s="28" t="e">
        <f>VLOOKUP(AF268,score!$AG$2:$AH$8,2,TRUE)*AV$2</f>
        <v>#DIV/0!</v>
      </c>
      <c r="AW268" s="28" t="e">
        <f>VLOOKUP(Y268,score!$W$2:$X$8,2,FALSE)*AW$2</f>
        <v>#N/A</v>
      </c>
      <c r="AX268" s="28" t="e">
        <f>VLOOKUP(AC268,score!$AA$2:$AB$8,2,TRUE)*AX$2</f>
        <v>#DIV/0!</v>
      </c>
      <c r="AY268" s="28" t="e">
        <f>VLOOKUP(AD268,score!$AC$2:$AD$8,2,TRUE)*AY$2</f>
        <v>#DIV/0!</v>
      </c>
      <c r="AZ268" s="28">
        <f>VLOOKUP(N268,score!$A$2:$B$8,2,TRUE)*AZ$2</f>
        <v>0.1</v>
      </c>
      <c r="BA268" s="29" t="e">
        <f t="shared" si="44"/>
        <v>#DIV/0!</v>
      </c>
      <c r="BB268" s="29" t="e">
        <f>VLOOKUP(BA268,score!$AJ$2:$AK$7,2,TRUE)</f>
        <v>#DIV/0!</v>
      </c>
    </row>
    <row r="269" spans="1:54" x14ac:dyDescent="0.3">
      <c r="A269" s="10"/>
      <c r="B269" s="11"/>
      <c r="C269" s="12"/>
      <c r="D269" s="14"/>
      <c r="E269" s="12"/>
      <c r="F269" s="14"/>
      <c r="G269" s="14"/>
      <c r="H269" s="14"/>
      <c r="I269" s="14"/>
      <c r="J269" s="14"/>
      <c r="K269" s="14"/>
      <c r="L269" s="14"/>
      <c r="M269" s="14"/>
      <c r="N269" s="13"/>
      <c r="O269" s="13"/>
      <c r="P269" s="12"/>
      <c r="Q269" s="12"/>
      <c r="R269" s="12"/>
      <c r="S269" s="12"/>
      <c r="T269" s="12"/>
      <c r="U269" s="12"/>
      <c r="V269" s="12"/>
      <c r="W269" s="17"/>
      <c r="X269" s="17"/>
      <c r="Y269" s="15"/>
      <c r="Z269" s="14"/>
      <c r="AA269" s="43" t="e">
        <f t="shared" si="36"/>
        <v>#DIV/0!</v>
      </c>
      <c r="AB269" s="21" t="e">
        <f t="shared" si="37"/>
        <v>#DIV/0!</v>
      </c>
      <c r="AC269" s="21" t="e">
        <f t="shared" si="38"/>
        <v>#DIV/0!</v>
      </c>
      <c r="AD269" s="21" t="e">
        <f t="shared" si="39"/>
        <v>#DIV/0!</v>
      </c>
      <c r="AE269" s="21" t="e">
        <f t="shared" si="40"/>
        <v>#DIV/0!</v>
      </c>
      <c r="AF269" s="21" t="e">
        <f t="shared" si="43"/>
        <v>#DIV/0!</v>
      </c>
      <c r="AG269" s="20">
        <f>VLOOKUP(S269,'tabla ingresos'!$A$3:$D$15,4,FALSE)</f>
        <v>0</v>
      </c>
      <c r="AH269" s="20">
        <f t="shared" si="41"/>
        <v>0</v>
      </c>
      <c r="AI269" s="20">
        <f t="shared" si="42"/>
        <v>0</v>
      </c>
      <c r="AJ269" s="28" t="e">
        <f>VLOOKUP(AA269,score!$K$2:$L$8,2,TRUE)*AJ$2</f>
        <v>#DIV/0!</v>
      </c>
      <c r="AK269" s="28">
        <f>VLOOKUP(T269,score!$M$2:$N$8,2,FALSE)*AK$2</f>
        <v>0</v>
      </c>
      <c r="AL269" s="28">
        <f>VLOOKUP(Q269,score!$G$2:$H$8,2,TRUE)*AL$2</f>
        <v>0.1</v>
      </c>
      <c r="AM269" s="28" t="e">
        <f>VLOOKUP(AB269,score!$Y$2:$Z$8,2,TRUE)*AM$2</f>
        <v>#DIV/0!</v>
      </c>
      <c r="AN269" s="28" t="e">
        <f>VLOOKUP(AE269,score!$AE$2:$AF$8,2,TRUE)*AN$2</f>
        <v>#DIV/0!</v>
      </c>
      <c r="AO269" s="28">
        <f>VLOOKUP(O269,score!$C$2:$D$8,2,TRUE)*AO$2</f>
        <v>0.1</v>
      </c>
      <c r="AP269" s="28">
        <f>VLOOKUP(R269,score!$I$2:$J$8,2,TRUE)*AP$2</f>
        <v>0.1</v>
      </c>
      <c r="AQ269" s="28" t="e">
        <f>VLOOKUP(P269,score!$E$2:$F$8,2,FALSE)*AQ$2</f>
        <v>#N/A</v>
      </c>
      <c r="AR269" s="28">
        <f>VLOOKUP(U269,score!$O$2:$P$8,2,TRUE)*AR$2</f>
        <v>0</v>
      </c>
      <c r="AS269" s="28">
        <f>VLOOKUP(V269,score!$Q$2:$R$8,2,TRUE)*AS$2</f>
        <v>0</v>
      </c>
      <c r="AT269" s="28" t="e">
        <f>VLOOKUP(W269,score!$S$2:$T$8,2,FALSE)*AT$2</f>
        <v>#N/A</v>
      </c>
      <c r="AU269" s="28" t="e">
        <f>VLOOKUP(X269,score!$U$2:$V$4,2,FALSE)*AU$2</f>
        <v>#N/A</v>
      </c>
      <c r="AV269" s="28" t="e">
        <f>VLOOKUP(AF269,score!$AG$2:$AH$8,2,TRUE)*AV$2</f>
        <v>#DIV/0!</v>
      </c>
      <c r="AW269" s="28" t="e">
        <f>VLOOKUP(Y269,score!$W$2:$X$8,2,FALSE)*AW$2</f>
        <v>#N/A</v>
      </c>
      <c r="AX269" s="28" t="e">
        <f>VLOOKUP(AC269,score!$AA$2:$AB$8,2,TRUE)*AX$2</f>
        <v>#DIV/0!</v>
      </c>
      <c r="AY269" s="28" t="e">
        <f>VLOOKUP(AD269,score!$AC$2:$AD$8,2,TRUE)*AY$2</f>
        <v>#DIV/0!</v>
      </c>
      <c r="AZ269" s="28">
        <f>VLOOKUP(N269,score!$A$2:$B$8,2,TRUE)*AZ$2</f>
        <v>0.1</v>
      </c>
      <c r="BA269" s="29" t="e">
        <f t="shared" si="44"/>
        <v>#DIV/0!</v>
      </c>
      <c r="BB269" s="29" t="e">
        <f>VLOOKUP(BA269,score!$AJ$2:$AK$7,2,TRUE)</f>
        <v>#DIV/0!</v>
      </c>
    </row>
    <row r="270" spans="1:54" x14ac:dyDescent="0.3">
      <c r="A270" s="10"/>
      <c r="B270" s="11"/>
      <c r="C270" s="12"/>
      <c r="D270" s="14"/>
      <c r="E270" s="12"/>
      <c r="F270" s="14"/>
      <c r="G270" s="14"/>
      <c r="H270" s="14"/>
      <c r="I270" s="14"/>
      <c r="J270" s="14"/>
      <c r="K270" s="14"/>
      <c r="L270" s="14"/>
      <c r="M270" s="14"/>
      <c r="N270" s="13"/>
      <c r="O270" s="13"/>
      <c r="P270" s="12"/>
      <c r="Q270" s="12"/>
      <c r="R270" s="12"/>
      <c r="S270" s="12"/>
      <c r="T270" s="12"/>
      <c r="U270" s="12"/>
      <c r="V270" s="12"/>
      <c r="W270" s="17"/>
      <c r="X270" s="17"/>
      <c r="Y270" s="15"/>
      <c r="Z270" s="14"/>
      <c r="AA270" s="43" t="e">
        <f t="shared" si="36"/>
        <v>#DIV/0!</v>
      </c>
      <c r="AB270" s="21" t="e">
        <f t="shared" si="37"/>
        <v>#DIV/0!</v>
      </c>
      <c r="AC270" s="21" t="e">
        <f t="shared" si="38"/>
        <v>#DIV/0!</v>
      </c>
      <c r="AD270" s="21" t="e">
        <f t="shared" si="39"/>
        <v>#DIV/0!</v>
      </c>
      <c r="AE270" s="21" t="e">
        <f t="shared" si="40"/>
        <v>#DIV/0!</v>
      </c>
      <c r="AF270" s="21" t="e">
        <f t="shared" si="43"/>
        <v>#DIV/0!</v>
      </c>
      <c r="AG270" s="20">
        <f>VLOOKUP(S270,'tabla ingresos'!$A$3:$D$15,4,FALSE)</f>
        <v>0</v>
      </c>
      <c r="AH270" s="20">
        <f t="shared" si="41"/>
        <v>0</v>
      </c>
      <c r="AI270" s="20">
        <f t="shared" si="42"/>
        <v>0</v>
      </c>
      <c r="AJ270" s="28" t="e">
        <f>VLOOKUP(AA270,score!$K$2:$L$8,2,TRUE)*AJ$2</f>
        <v>#DIV/0!</v>
      </c>
      <c r="AK270" s="28">
        <f>VLOOKUP(T270,score!$M$2:$N$8,2,FALSE)*AK$2</f>
        <v>0</v>
      </c>
      <c r="AL270" s="28">
        <f>VLOOKUP(Q270,score!$G$2:$H$8,2,TRUE)*AL$2</f>
        <v>0.1</v>
      </c>
      <c r="AM270" s="28" t="e">
        <f>VLOOKUP(AB270,score!$Y$2:$Z$8,2,TRUE)*AM$2</f>
        <v>#DIV/0!</v>
      </c>
      <c r="AN270" s="28" t="e">
        <f>VLOOKUP(AE270,score!$AE$2:$AF$8,2,TRUE)*AN$2</f>
        <v>#DIV/0!</v>
      </c>
      <c r="AO270" s="28">
        <f>VLOOKUP(O270,score!$C$2:$D$8,2,TRUE)*AO$2</f>
        <v>0.1</v>
      </c>
      <c r="AP270" s="28">
        <f>VLOOKUP(R270,score!$I$2:$J$8,2,TRUE)*AP$2</f>
        <v>0.1</v>
      </c>
      <c r="AQ270" s="28" t="e">
        <f>VLOOKUP(P270,score!$E$2:$F$8,2,FALSE)*AQ$2</f>
        <v>#N/A</v>
      </c>
      <c r="AR270" s="28">
        <f>VLOOKUP(U270,score!$O$2:$P$8,2,TRUE)*AR$2</f>
        <v>0</v>
      </c>
      <c r="AS270" s="28">
        <f>VLOOKUP(V270,score!$Q$2:$R$8,2,TRUE)*AS$2</f>
        <v>0</v>
      </c>
      <c r="AT270" s="28" t="e">
        <f>VLOOKUP(W270,score!$S$2:$T$8,2,FALSE)*AT$2</f>
        <v>#N/A</v>
      </c>
      <c r="AU270" s="28" t="e">
        <f>VLOOKUP(X270,score!$U$2:$V$4,2,FALSE)*AU$2</f>
        <v>#N/A</v>
      </c>
      <c r="AV270" s="28" t="e">
        <f>VLOOKUP(AF270,score!$AG$2:$AH$8,2,TRUE)*AV$2</f>
        <v>#DIV/0!</v>
      </c>
      <c r="AW270" s="28" t="e">
        <f>VLOOKUP(Y270,score!$W$2:$X$8,2,FALSE)*AW$2</f>
        <v>#N/A</v>
      </c>
      <c r="AX270" s="28" t="e">
        <f>VLOOKUP(AC270,score!$AA$2:$AB$8,2,TRUE)*AX$2</f>
        <v>#DIV/0!</v>
      </c>
      <c r="AY270" s="28" t="e">
        <f>VLOOKUP(AD270,score!$AC$2:$AD$8,2,TRUE)*AY$2</f>
        <v>#DIV/0!</v>
      </c>
      <c r="AZ270" s="28">
        <f>VLOOKUP(N270,score!$A$2:$B$8,2,TRUE)*AZ$2</f>
        <v>0.1</v>
      </c>
      <c r="BA270" s="29" t="e">
        <f t="shared" si="44"/>
        <v>#DIV/0!</v>
      </c>
      <c r="BB270" s="29" t="e">
        <f>VLOOKUP(BA270,score!$AJ$2:$AK$7,2,TRUE)</f>
        <v>#DIV/0!</v>
      </c>
    </row>
    <row r="271" spans="1:54" x14ac:dyDescent="0.3">
      <c r="A271" s="10"/>
      <c r="B271" s="11"/>
      <c r="C271" s="12"/>
      <c r="D271" s="14"/>
      <c r="E271" s="12"/>
      <c r="F271" s="14"/>
      <c r="G271" s="14"/>
      <c r="H271" s="14"/>
      <c r="I271" s="14"/>
      <c r="J271" s="14"/>
      <c r="K271" s="14"/>
      <c r="L271" s="14"/>
      <c r="M271" s="14"/>
      <c r="N271" s="13"/>
      <c r="O271" s="13"/>
      <c r="P271" s="12"/>
      <c r="Q271" s="12"/>
      <c r="R271" s="12"/>
      <c r="S271" s="12"/>
      <c r="T271" s="12"/>
      <c r="U271" s="12"/>
      <c r="V271" s="12"/>
      <c r="W271" s="17"/>
      <c r="X271" s="17"/>
      <c r="Y271" s="15"/>
      <c r="Z271" s="14"/>
      <c r="AA271" s="43" t="e">
        <f t="shared" si="36"/>
        <v>#DIV/0!</v>
      </c>
      <c r="AB271" s="21" t="e">
        <f t="shared" si="37"/>
        <v>#DIV/0!</v>
      </c>
      <c r="AC271" s="21" t="e">
        <f t="shared" si="38"/>
        <v>#DIV/0!</v>
      </c>
      <c r="AD271" s="21" t="e">
        <f t="shared" si="39"/>
        <v>#DIV/0!</v>
      </c>
      <c r="AE271" s="21" t="e">
        <f t="shared" si="40"/>
        <v>#DIV/0!</v>
      </c>
      <c r="AF271" s="21" t="e">
        <f t="shared" si="43"/>
        <v>#DIV/0!</v>
      </c>
      <c r="AG271" s="20">
        <f>VLOOKUP(S271,'tabla ingresos'!$A$3:$D$15,4,FALSE)</f>
        <v>0</v>
      </c>
      <c r="AH271" s="20">
        <f t="shared" si="41"/>
        <v>0</v>
      </c>
      <c r="AI271" s="20">
        <f t="shared" si="42"/>
        <v>0</v>
      </c>
      <c r="AJ271" s="28" t="e">
        <f>VLOOKUP(AA271,score!$K$2:$L$8,2,TRUE)*AJ$2</f>
        <v>#DIV/0!</v>
      </c>
      <c r="AK271" s="28">
        <f>VLOOKUP(T271,score!$M$2:$N$8,2,FALSE)*AK$2</f>
        <v>0</v>
      </c>
      <c r="AL271" s="28">
        <f>VLOOKUP(Q271,score!$G$2:$H$8,2,TRUE)*AL$2</f>
        <v>0.1</v>
      </c>
      <c r="AM271" s="28" t="e">
        <f>VLOOKUP(AB271,score!$Y$2:$Z$8,2,TRUE)*AM$2</f>
        <v>#DIV/0!</v>
      </c>
      <c r="AN271" s="28" t="e">
        <f>VLOOKUP(AE271,score!$AE$2:$AF$8,2,TRUE)*AN$2</f>
        <v>#DIV/0!</v>
      </c>
      <c r="AO271" s="28">
        <f>VLOOKUP(O271,score!$C$2:$D$8,2,TRUE)*AO$2</f>
        <v>0.1</v>
      </c>
      <c r="AP271" s="28">
        <f>VLOOKUP(R271,score!$I$2:$J$8,2,TRUE)*AP$2</f>
        <v>0.1</v>
      </c>
      <c r="AQ271" s="28" t="e">
        <f>VLOOKUP(P271,score!$E$2:$F$8,2,FALSE)*AQ$2</f>
        <v>#N/A</v>
      </c>
      <c r="AR271" s="28">
        <f>VLOOKUP(U271,score!$O$2:$P$8,2,TRUE)*AR$2</f>
        <v>0</v>
      </c>
      <c r="AS271" s="28">
        <f>VLOOKUP(V271,score!$Q$2:$R$8,2,TRUE)*AS$2</f>
        <v>0</v>
      </c>
      <c r="AT271" s="28" t="e">
        <f>VLOOKUP(W271,score!$S$2:$T$8,2,FALSE)*AT$2</f>
        <v>#N/A</v>
      </c>
      <c r="AU271" s="28" t="e">
        <f>VLOOKUP(X271,score!$U$2:$V$4,2,FALSE)*AU$2</f>
        <v>#N/A</v>
      </c>
      <c r="AV271" s="28" t="e">
        <f>VLOOKUP(AF271,score!$AG$2:$AH$8,2,TRUE)*AV$2</f>
        <v>#DIV/0!</v>
      </c>
      <c r="AW271" s="28" t="e">
        <f>VLOOKUP(Y271,score!$W$2:$X$8,2,FALSE)*AW$2</f>
        <v>#N/A</v>
      </c>
      <c r="AX271" s="28" t="e">
        <f>VLOOKUP(AC271,score!$AA$2:$AB$8,2,TRUE)*AX$2</f>
        <v>#DIV/0!</v>
      </c>
      <c r="AY271" s="28" t="e">
        <f>VLOOKUP(AD271,score!$AC$2:$AD$8,2,TRUE)*AY$2</f>
        <v>#DIV/0!</v>
      </c>
      <c r="AZ271" s="28">
        <f>VLOOKUP(N271,score!$A$2:$B$8,2,TRUE)*AZ$2</f>
        <v>0.1</v>
      </c>
      <c r="BA271" s="29" t="e">
        <f t="shared" si="44"/>
        <v>#DIV/0!</v>
      </c>
      <c r="BB271" s="29" t="e">
        <f>VLOOKUP(BA271,score!$AJ$2:$AK$7,2,TRUE)</f>
        <v>#DIV/0!</v>
      </c>
    </row>
    <row r="272" spans="1:54" x14ac:dyDescent="0.3">
      <c r="A272" s="10"/>
      <c r="B272" s="11"/>
      <c r="C272" s="12"/>
      <c r="D272" s="14"/>
      <c r="E272" s="12"/>
      <c r="F272" s="14"/>
      <c r="G272" s="14"/>
      <c r="H272" s="14"/>
      <c r="I272" s="14"/>
      <c r="J272" s="14"/>
      <c r="K272" s="14"/>
      <c r="L272" s="14"/>
      <c r="M272" s="14"/>
      <c r="N272" s="13"/>
      <c r="O272" s="13"/>
      <c r="P272" s="12"/>
      <c r="Q272" s="12"/>
      <c r="R272" s="12"/>
      <c r="S272" s="12"/>
      <c r="T272" s="12"/>
      <c r="U272" s="12"/>
      <c r="V272" s="12"/>
      <c r="W272" s="17"/>
      <c r="X272" s="17"/>
      <c r="Y272" s="15"/>
      <c r="Z272" s="14"/>
      <c r="AA272" s="43" t="e">
        <f t="shared" si="36"/>
        <v>#DIV/0!</v>
      </c>
      <c r="AB272" s="21" t="e">
        <f t="shared" si="37"/>
        <v>#DIV/0!</v>
      </c>
      <c r="AC272" s="21" t="e">
        <f t="shared" si="38"/>
        <v>#DIV/0!</v>
      </c>
      <c r="AD272" s="21" t="e">
        <f t="shared" si="39"/>
        <v>#DIV/0!</v>
      </c>
      <c r="AE272" s="21" t="e">
        <f t="shared" si="40"/>
        <v>#DIV/0!</v>
      </c>
      <c r="AF272" s="21" t="e">
        <f t="shared" si="43"/>
        <v>#DIV/0!</v>
      </c>
      <c r="AG272" s="20">
        <f>VLOOKUP(S272,'tabla ingresos'!$A$3:$D$15,4,FALSE)</f>
        <v>0</v>
      </c>
      <c r="AH272" s="20">
        <f t="shared" si="41"/>
        <v>0</v>
      </c>
      <c r="AI272" s="20">
        <f t="shared" si="42"/>
        <v>0</v>
      </c>
      <c r="AJ272" s="28" t="e">
        <f>VLOOKUP(AA272,score!$K$2:$L$8,2,TRUE)*AJ$2</f>
        <v>#DIV/0!</v>
      </c>
      <c r="AK272" s="28">
        <f>VLOOKUP(T272,score!$M$2:$N$8,2,FALSE)*AK$2</f>
        <v>0</v>
      </c>
      <c r="AL272" s="28">
        <f>VLOOKUP(Q272,score!$G$2:$H$8,2,TRUE)*AL$2</f>
        <v>0.1</v>
      </c>
      <c r="AM272" s="28" t="e">
        <f>VLOOKUP(AB272,score!$Y$2:$Z$8,2,TRUE)*AM$2</f>
        <v>#DIV/0!</v>
      </c>
      <c r="AN272" s="28" t="e">
        <f>VLOOKUP(AE272,score!$AE$2:$AF$8,2,TRUE)*AN$2</f>
        <v>#DIV/0!</v>
      </c>
      <c r="AO272" s="28">
        <f>VLOOKUP(O272,score!$C$2:$D$8,2,TRUE)*AO$2</f>
        <v>0.1</v>
      </c>
      <c r="AP272" s="28">
        <f>VLOOKUP(R272,score!$I$2:$J$8,2,TRUE)*AP$2</f>
        <v>0.1</v>
      </c>
      <c r="AQ272" s="28" t="e">
        <f>VLOOKUP(P272,score!$E$2:$F$8,2,FALSE)*AQ$2</f>
        <v>#N/A</v>
      </c>
      <c r="AR272" s="28">
        <f>VLOOKUP(U272,score!$O$2:$P$8,2,TRUE)*AR$2</f>
        <v>0</v>
      </c>
      <c r="AS272" s="28">
        <f>VLOOKUP(V272,score!$Q$2:$R$8,2,TRUE)*AS$2</f>
        <v>0</v>
      </c>
      <c r="AT272" s="28" t="e">
        <f>VLOOKUP(W272,score!$S$2:$T$8,2,FALSE)*AT$2</f>
        <v>#N/A</v>
      </c>
      <c r="AU272" s="28" t="e">
        <f>VLOOKUP(X272,score!$U$2:$V$4,2,FALSE)*AU$2</f>
        <v>#N/A</v>
      </c>
      <c r="AV272" s="28" t="e">
        <f>VLOOKUP(AF272,score!$AG$2:$AH$8,2,TRUE)*AV$2</f>
        <v>#DIV/0!</v>
      </c>
      <c r="AW272" s="28" t="e">
        <f>VLOOKUP(Y272,score!$W$2:$X$8,2,FALSE)*AW$2</f>
        <v>#N/A</v>
      </c>
      <c r="AX272" s="28" t="e">
        <f>VLOOKUP(AC272,score!$AA$2:$AB$8,2,TRUE)*AX$2</f>
        <v>#DIV/0!</v>
      </c>
      <c r="AY272" s="28" t="e">
        <f>VLOOKUP(AD272,score!$AC$2:$AD$8,2,TRUE)*AY$2</f>
        <v>#DIV/0!</v>
      </c>
      <c r="AZ272" s="28">
        <f>VLOOKUP(N272,score!$A$2:$B$8,2,TRUE)*AZ$2</f>
        <v>0.1</v>
      </c>
      <c r="BA272" s="29" t="e">
        <f t="shared" si="44"/>
        <v>#DIV/0!</v>
      </c>
      <c r="BB272" s="29" t="e">
        <f>VLOOKUP(BA272,score!$AJ$2:$AK$7,2,TRUE)</f>
        <v>#DIV/0!</v>
      </c>
    </row>
    <row r="273" spans="1:54" x14ac:dyDescent="0.3">
      <c r="A273" s="10"/>
      <c r="B273" s="11"/>
      <c r="C273" s="12"/>
      <c r="D273" s="14"/>
      <c r="E273" s="12"/>
      <c r="F273" s="14"/>
      <c r="G273" s="14"/>
      <c r="H273" s="14"/>
      <c r="I273" s="14"/>
      <c r="J273" s="14"/>
      <c r="K273" s="14"/>
      <c r="L273" s="14"/>
      <c r="M273" s="14"/>
      <c r="N273" s="13"/>
      <c r="O273" s="13"/>
      <c r="P273" s="12"/>
      <c r="Q273" s="12"/>
      <c r="R273" s="12"/>
      <c r="S273" s="12"/>
      <c r="T273" s="12"/>
      <c r="U273" s="12"/>
      <c r="V273" s="12"/>
      <c r="W273" s="17"/>
      <c r="X273" s="17"/>
      <c r="Y273" s="15"/>
      <c r="Z273" s="14"/>
      <c r="AA273" s="43" t="e">
        <f t="shared" si="36"/>
        <v>#DIV/0!</v>
      </c>
      <c r="AB273" s="21" t="e">
        <f t="shared" si="37"/>
        <v>#DIV/0!</v>
      </c>
      <c r="AC273" s="21" t="e">
        <f t="shared" si="38"/>
        <v>#DIV/0!</v>
      </c>
      <c r="AD273" s="21" t="e">
        <f t="shared" si="39"/>
        <v>#DIV/0!</v>
      </c>
      <c r="AE273" s="21" t="e">
        <f t="shared" si="40"/>
        <v>#DIV/0!</v>
      </c>
      <c r="AF273" s="21" t="e">
        <f t="shared" si="43"/>
        <v>#DIV/0!</v>
      </c>
      <c r="AG273" s="20">
        <f>VLOOKUP(S273,'tabla ingresos'!$A$3:$D$15,4,FALSE)</f>
        <v>0</v>
      </c>
      <c r="AH273" s="20">
        <f t="shared" si="41"/>
        <v>0</v>
      </c>
      <c r="AI273" s="20">
        <f t="shared" si="42"/>
        <v>0</v>
      </c>
      <c r="AJ273" s="28" t="e">
        <f>VLOOKUP(AA273,score!$K$2:$L$8,2,TRUE)*AJ$2</f>
        <v>#DIV/0!</v>
      </c>
      <c r="AK273" s="28">
        <f>VLOOKUP(T273,score!$M$2:$N$8,2,FALSE)*AK$2</f>
        <v>0</v>
      </c>
      <c r="AL273" s="28">
        <f>VLOOKUP(Q273,score!$G$2:$H$8,2,TRUE)*AL$2</f>
        <v>0.1</v>
      </c>
      <c r="AM273" s="28" t="e">
        <f>VLOOKUP(AB273,score!$Y$2:$Z$8,2,TRUE)*AM$2</f>
        <v>#DIV/0!</v>
      </c>
      <c r="AN273" s="28" t="e">
        <f>VLOOKUP(AE273,score!$AE$2:$AF$8,2,TRUE)*AN$2</f>
        <v>#DIV/0!</v>
      </c>
      <c r="AO273" s="28">
        <f>VLOOKUP(O273,score!$C$2:$D$8,2,TRUE)*AO$2</f>
        <v>0.1</v>
      </c>
      <c r="AP273" s="28">
        <f>VLOOKUP(R273,score!$I$2:$J$8,2,TRUE)*AP$2</f>
        <v>0.1</v>
      </c>
      <c r="AQ273" s="28" t="e">
        <f>VLOOKUP(P273,score!$E$2:$F$8,2,FALSE)*AQ$2</f>
        <v>#N/A</v>
      </c>
      <c r="AR273" s="28">
        <f>VLOOKUP(U273,score!$O$2:$P$8,2,TRUE)*AR$2</f>
        <v>0</v>
      </c>
      <c r="AS273" s="28">
        <f>VLOOKUP(V273,score!$Q$2:$R$8,2,TRUE)*AS$2</f>
        <v>0</v>
      </c>
      <c r="AT273" s="28" t="e">
        <f>VLOOKUP(W273,score!$S$2:$T$8,2,FALSE)*AT$2</f>
        <v>#N/A</v>
      </c>
      <c r="AU273" s="28" t="e">
        <f>VLOOKUP(X273,score!$U$2:$V$4,2,FALSE)*AU$2</f>
        <v>#N/A</v>
      </c>
      <c r="AV273" s="28" t="e">
        <f>VLOOKUP(AF273,score!$AG$2:$AH$8,2,TRUE)*AV$2</f>
        <v>#DIV/0!</v>
      </c>
      <c r="AW273" s="28" t="e">
        <f>VLOOKUP(Y273,score!$W$2:$X$8,2,FALSE)*AW$2</f>
        <v>#N/A</v>
      </c>
      <c r="AX273" s="28" t="e">
        <f>VLOOKUP(AC273,score!$AA$2:$AB$8,2,TRUE)*AX$2</f>
        <v>#DIV/0!</v>
      </c>
      <c r="AY273" s="28" t="e">
        <f>VLOOKUP(AD273,score!$AC$2:$AD$8,2,TRUE)*AY$2</f>
        <v>#DIV/0!</v>
      </c>
      <c r="AZ273" s="28">
        <f>VLOOKUP(N273,score!$A$2:$B$8,2,TRUE)*AZ$2</f>
        <v>0.1</v>
      </c>
      <c r="BA273" s="29" t="e">
        <f t="shared" si="44"/>
        <v>#DIV/0!</v>
      </c>
      <c r="BB273" s="29" t="e">
        <f>VLOOKUP(BA273,score!$AJ$2:$AK$7,2,TRUE)</f>
        <v>#DIV/0!</v>
      </c>
    </row>
    <row r="274" spans="1:54" x14ac:dyDescent="0.3">
      <c r="A274" s="10"/>
      <c r="B274" s="11"/>
      <c r="C274" s="12"/>
      <c r="D274" s="14"/>
      <c r="E274" s="12"/>
      <c r="F274" s="14"/>
      <c r="G274" s="14"/>
      <c r="H274" s="14"/>
      <c r="I274" s="14"/>
      <c r="J274" s="14"/>
      <c r="K274" s="14"/>
      <c r="L274" s="14"/>
      <c r="M274" s="14"/>
      <c r="N274" s="13"/>
      <c r="O274" s="13"/>
      <c r="P274" s="12"/>
      <c r="Q274" s="12"/>
      <c r="R274" s="12"/>
      <c r="S274" s="12"/>
      <c r="T274" s="12"/>
      <c r="U274" s="12"/>
      <c r="V274" s="12"/>
      <c r="W274" s="17"/>
      <c r="X274" s="17"/>
      <c r="Y274" s="15"/>
      <c r="Z274" s="14"/>
      <c r="AA274" s="43" t="e">
        <f t="shared" si="36"/>
        <v>#DIV/0!</v>
      </c>
      <c r="AB274" s="21" t="e">
        <f t="shared" si="37"/>
        <v>#DIV/0!</v>
      </c>
      <c r="AC274" s="21" t="e">
        <f t="shared" si="38"/>
        <v>#DIV/0!</v>
      </c>
      <c r="AD274" s="21" t="e">
        <f t="shared" si="39"/>
        <v>#DIV/0!</v>
      </c>
      <c r="AE274" s="21" t="e">
        <f t="shared" si="40"/>
        <v>#DIV/0!</v>
      </c>
      <c r="AF274" s="21" t="e">
        <f t="shared" si="43"/>
        <v>#DIV/0!</v>
      </c>
      <c r="AG274" s="20">
        <f>VLOOKUP(S274,'tabla ingresos'!$A$3:$D$15,4,FALSE)</f>
        <v>0</v>
      </c>
      <c r="AH274" s="20">
        <f t="shared" si="41"/>
        <v>0</v>
      </c>
      <c r="AI274" s="20">
        <f t="shared" si="42"/>
        <v>0</v>
      </c>
      <c r="AJ274" s="28" t="e">
        <f>VLOOKUP(AA274,score!$K$2:$L$8,2,TRUE)*AJ$2</f>
        <v>#DIV/0!</v>
      </c>
      <c r="AK274" s="28">
        <f>VLOOKUP(T274,score!$M$2:$N$8,2,FALSE)*AK$2</f>
        <v>0</v>
      </c>
      <c r="AL274" s="28">
        <f>VLOOKUP(Q274,score!$G$2:$H$8,2,TRUE)*AL$2</f>
        <v>0.1</v>
      </c>
      <c r="AM274" s="28" t="e">
        <f>VLOOKUP(AB274,score!$Y$2:$Z$8,2,TRUE)*AM$2</f>
        <v>#DIV/0!</v>
      </c>
      <c r="AN274" s="28" t="e">
        <f>VLOOKUP(AE274,score!$AE$2:$AF$8,2,TRUE)*AN$2</f>
        <v>#DIV/0!</v>
      </c>
      <c r="AO274" s="28">
        <f>VLOOKUP(O274,score!$C$2:$D$8,2,TRUE)*AO$2</f>
        <v>0.1</v>
      </c>
      <c r="AP274" s="28">
        <f>VLOOKUP(R274,score!$I$2:$J$8,2,TRUE)*AP$2</f>
        <v>0.1</v>
      </c>
      <c r="AQ274" s="28" t="e">
        <f>VLOOKUP(P274,score!$E$2:$F$8,2,FALSE)*AQ$2</f>
        <v>#N/A</v>
      </c>
      <c r="AR274" s="28">
        <f>VLOOKUP(U274,score!$O$2:$P$8,2,TRUE)*AR$2</f>
        <v>0</v>
      </c>
      <c r="AS274" s="28">
        <f>VLOOKUP(V274,score!$Q$2:$R$8,2,TRUE)*AS$2</f>
        <v>0</v>
      </c>
      <c r="AT274" s="28" t="e">
        <f>VLOOKUP(W274,score!$S$2:$T$8,2,FALSE)*AT$2</f>
        <v>#N/A</v>
      </c>
      <c r="AU274" s="28" t="e">
        <f>VLOOKUP(X274,score!$U$2:$V$4,2,FALSE)*AU$2</f>
        <v>#N/A</v>
      </c>
      <c r="AV274" s="28" t="e">
        <f>VLOOKUP(AF274,score!$AG$2:$AH$8,2,TRUE)*AV$2</f>
        <v>#DIV/0!</v>
      </c>
      <c r="AW274" s="28" t="e">
        <f>VLOOKUP(Y274,score!$W$2:$X$8,2,FALSE)*AW$2</f>
        <v>#N/A</v>
      </c>
      <c r="AX274" s="28" t="e">
        <f>VLOOKUP(AC274,score!$AA$2:$AB$8,2,TRUE)*AX$2</f>
        <v>#DIV/0!</v>
      </c>
      <c r="AY274" s="28" t="e">
        <f>VLOOKUP(AD274,score!$AC$2:$AD$8,2,TRUE)*AY$2</f>
        <v>#DIV/0!</v>
      </c>
      <c r="AZ274" s="28">
        <f>VLOOKUP(N274,score!$A$2:$B$8,2,TRUE)*AZ$2</f>
        <v>0.1</v>
      </c>
      <c r="BA274" s="29" t="e">
        <f t="shared" si="44"/>
        <v>#DIV/0!</v>
      </c>
      <c r="BB274" s="29" t="e">
        <f>VLOOKUP(BA274,score!$AJ$2:$AK$7,2,TRUE)</f>
        <v>#DIV/0!</v>
      </c>
    </row>
    <row r="275" spans="1:54" x14ac:dyDescent="0.3">
      <c r="A275" s="10"/>
      <c r="B275" s="11"/>
      <c r="C275" s="12"/>
      <c r="D275" s="14"/>
      <c r="E275" s="12"/>
      <c r="F275" s="14"/>
      <c r="G275" s="14"/>
      <c r="H275" s="14"/>
      <c r="I275" s="14"/>
      <c r="J275" s="14"/>
      <c r="K275" s="14"/>
      <c r="L275" s="14"/>
      <c r="M275" s="14"/>
      <c r="N275" s="13"/>
      <c r="O275" s="13"/>
      <c r="P275" s="12"/>
      <c r="Q275" s="12"/>
      <c r="R275" s="12"/>
      <c r="S275" s="12"/>
      <c r="T275" s="12"/>
      <c r="U275" s="12"/>
      <c r="V275" s="12"/>
      <c r="W275" s="17"/>
      <c r="X275" s="17"/>
      <c r="Y275" s="15"/>
      <c r="Z275" s="14"/>
      <c r="AA275" s="43" t="e">
        <f t="shared" si="36"/>
        <v>#DIV/0!</v>
      </c>
      <c r="AB275" s="21" t="e">
        <f t="shared" si="37"/>
        <v>#DIV/0!</v>
      </c>
      <c r="AC275" s="21" t="e">
        <f t="shared" si="38"/>
        <v>#DIV/0!</v>
      </c>
      <c r="AD275" s="21" t="e">
        <f t="shared" si="39"/>
        <v>#DIV/0!</v>
      </c>
      <c r="AE275" s="21" t="e">
        <f t="shared" si="40"/>
        <v>#DIV/0!</v>
      </c>
      <c r="AF275" s="21" t="e">
        <f t="shared" si="43"/>
        <v>#DIV/0!</v>
      </c>
      <c r="AG275" s="20">
        <f>VLOOKUP(S275,'tabla ingresos'!$A$3:$D$15,4,FALSE)</f>
        <v>0</v>
      </c>
      <c r="AH275" s="20">
        <f t="shared" si="41"/>
        <v>0</v>
      </c>
      <c r="AI275" s="20">
        <f t="shared" si="42"/>
        <v>0</v>
      </c>
      <c r="AJ275" s="28" t="e">
        <f>VLOOKUP(AA275,score!$K$2:$L$8,2,TRUE)*AJ$2</f>
        <v>#DIV/0!</v>
      </c>
      <c r="AK275" s="28">
        <f>VLOOKUP(T275,score!$M$2:$N$8,2,FALSE)*AK$2</f>
        <v>0</v>
      </c>
      <c r="AL275" s="28">
        <f>VLOOKUP(Q275,score!$G$2:$H$8,2,TRUE)*AL$2</f>
        <v>0.1</v>
      </c>
      <c r="AM275" s="28" t="e">
        <f>VLOOKUP(AB275,score!$Y$2:$Z$8,2,TRUE)*AM$2</f>
        <v>#DIV/0!</v>
      </c>
      <c r="AN275" s="28" t="e">
        <f>VLOOKUP(AE275,score!$AE$2:$AF$8,2,TRUE)*AN$2</f>
        <v>#DIV/0!</v>
      </c>
      <c r="AO275" s="28">
        <f>VLOOKUP(O275,score!$C$2:$D$8,2,TRUE)*AO$2</f>
        <v>0.1</v>
      </c>
      <c r="AP275" s="28">
        <f>VLOOKUP(R275,score!$I$2:$J$8,2,TRUE)*AP$2</f>
        <v>0.1</v>
      </c>
      <c r="AQ275" s="28" t="e">
        <f>VLOOKUP(P275,score!$E$2:$F$8,2,FALSE)*AQ$2</f>
        <v>#N/A</v>
      </c>
      <c r="AR275" s="28">
        <f>VLOOKUP(U275,score!$O$2:$P$8,2,TRUE)*AR$2</f>
        <v>0</v>
      </c>
      <c r="AS275" s="28">
        <f>VLOOKUP(V275,score!$Q$2:$R$8,2,TRUE)*AS$2</f>
        <v>0</v>
      </c>
      <c r="AT275" s="28" t="e">
        <f>VLOOKUP(W275,score!$S$2:$T$8,2,FALSE)*AT$2</f>
        <v>#N/A</v>
      </c>
      <c r="AU275" s="28" t="e">
        <f>VLOOKUP(X275,score!$U$2:$V$4,2,FALSE)*AU$2</f>
        <v>#N/A</v>
      </c>
      <c r="AV275" s="28" t="e">
        <f>VLOOKUP(AF275,score!$AG$2:$AH$8,2,TRUE)*AV$2</f>
        <v>#DIV/0!</v>
      </c>
      <c r="AW275" s="28" t="e">
        <f>VLOOKUP(Y275,score!$W$2:$X$8,2,FALSE)*AW$2</f>
        <v>#N/A</v>
      </c>
      <c r="AX275" s="28" t="e">
        <f>VLOOKUP(AC275,score!$AA$2:$AB$8,2,TRUE)*AX$2</f>
        <v>#DIV/0!</v>
      </c>
      <c r="AY275" s="28" t="e">
        <f>VLOOKUP(AD275,score!$AC$2:$AD$8,2,TRUE)*AY$2</f>
        <v>#DIV/0!</v>
      </c>
      <c r="AZ275" s="28">
        <f>VLOOKUP(N275,score!$A$2:$B$8,2,TRUE)*AZ$2</f>
        <v>0.1</v>
      </c>
      <c r="BA275" s="29" t="e">
        <f t="shared" si="44"/>
        <v>#DIV/0!</v>
      </c>
      <c r="BB275" s="29" t="e">
        <f>VLOOKUP(BA275,score!$AJ$2:$AK$7,2,TRUE)</f>
        <v>#DIV/0!</v>
      </c>
    </row>
    <row r="276" spans="1:54" x14ac:dyDescent="0.3">
      <c r="A276" s="10"/>
      <c r="B276" s="11"/>
      <c r="C276" s="12"/>
      <c r="D276" s="14"/>
      <c r="E276" s="12"/>
      <c r="F276" s="14"/>
      <c r="G276" s="14"/>
      <c r="H276" s="14"/>
      <c r="I276" s="14"/>
      <c r="J276" s="14"/>
      <c r="K276" s="14"/>
      <c r="L276" s="14"/>
      <c r="M276" s="14"/>
      <c r="N276" s="13"/>
      <c r="O276" s="13"/>
      <c r="P276" s="12"/>
      <c r="Q276" s="12"/>
      <c r="R276" s="12"/>
      <c r="S276" s="12"/>
      <c r="T276" s="12"/>
      <c r="U276" s="12"/>
      <c r="V276" s="12"/>
      <c r="W276" s="17"/>
      <c r="X276" s="17"/>
      <c r="Y276" s="15"/>
      <c r="Z276" s="14"/>
      <c r="AA276" s="43" t="e">
        <f t="shared" si="36"/>
        <v>#DIV/0!</v>
      </c>
      <c r="AB276" s="21" t="e">
        <f t="shared" si="37"/>
        <v>#DIV/0!</v>
      </c>
      <c r="AC276" s="21" t="e">
        <f t="shared" si="38"/>
        <v>#DIV/0!</v>
      </c>
      <c r="AD276" s="21" t="e">
        <f t="shared" si="39"/>
        <v>#DIV/0!</v>
      </c>
      <c r="AE276" s="21" t="e">
        <f t="shared" si="40"/>
        <v>#DIV/0!</v>
      </c>
      <c r="AF276" s="21" t="e">
        <f t="shared" si="43"/>
        <v>#DIV/0!</v>
      </c>
      <c r="AG276" s="20">
        <f>VLOOKUP(S276,'tabla ingresos'!$A$3:$D$15,4,FALSE)</f>
        <v>0</v>
      </c>
      <c r="AH276" s="20">
        <f t="shared" si="41"/>
        <v>0</v>
      </c>
      <c r="AI276" s="20">
        <f t="shared" si="42"/>
        <v>0</v>
      </c>
      <c r="AJ276" s="28" t="e">
        <f>VLOOKUP(AA276,score!$K$2:$L$8,2,TRUE)*AJ$2</f>
        <v>#DIV/0!</v>
      </c>
      <c r="AK276" s="28">
        <f>VLOOKUP(T276,score!$M$2:$N$8,2,FALSE)*AK$2</f>
        <v>0</v>
      </c>
      <c r="AL276" s="28">
        <f>VLOOKUP(Q276,score!$G$2:$H$8,2,TRUE)*AL$2</f>
        <v>0.1</v>
      </c>
      <c r="AM276" s="28" t="e">
        <f>VLOOKUP(AB276,score!$Y$2:$Z$8,2,TRUE)*AM$2</f>
        <v>#DIV/0!</v>
      </c>
      <c r="AN276" s="28" t="e">
        <f>VLOOKUP(AE276,score!$AE$2:$AF$8,2,TRUE)*AN$2</f>
        <v>#DIV/0!</v>
      </c>
      <c r="AO276" s="28">
        <f>VLOOKUP(O276,score!$C$2:$D$8,2,TRUE)*AO$2</f>
        <v>0.1</v>
      </c>
      <c r="AP276" s="28">
        <f>VLOOKUP(R276,score!$I$2:$J$8,2,TRUE)*AP$2</f>
        <v>0.1</v>
      </c>
      <c r="AQ276" s="28" t="e">
        <f>VLOOKUP(P276,score!$E$2:$F$8,2,FALSE)*AQ$2</f>
        <v>#N/A</v>
      </c>
      <c r="AR276" s="28">
        <f>VLOOKUP(U276,score!$O$2:$P$8,2,TRUE)*AR$2</f>
        <v>0</v>
      </c>
      <c r="AS276" s="28">
        <f>VLOOKUP(V276,score!$Q$2:$R$8,2,TRUE)*AS$2</f>
        <v>0</v>
      </c>
      <c r="AT276" s="28" t="e">
        <f>VLOOKUP(W276,score!$S$2:$T$8,2,FALSE)*AT$2</f>
        <v>#N/A</v>
      </c>
      <c r="AU276" s="28" t="e">
        <f>VLOOKUP(X276,score!$U$2:$V$4,2,FALSE)*AU$2</f>
        <v>#N/A</v>
      </c>
      <c r="AV276" s="28" t="e">
        <f>VLOOKUP(AF276,score!$AG$2:$AH$8,2,TRUE)*AV$2</f>
        <v>#DIV/0!</v>
      </c>
      <c r="AW276" s="28" t="e">
        <f>VLOOKUP(Y276,score!$W$2:$X$8,2,FALSE)*AW$2</f>
        <v>#N/A</v>
      </c>
      <c r="AX276" s="28" t="e">
        <f>VLOOKUP(AC276,score!$AA$2:$AB$8,2,TRUE)*AX$2</f>
        <v>#DIV/0!</v>
      </c>
      <c r="AY276" s="28" t="e">
        <f>VLOOKUP(AD276,score!$AC$2:$AD$8,2,TRUE)*AY$2</f>
        <v>#DIV/0!</v>
      </c>
      <c r="AZ276" s="28">
        <f>VLOOKUP(N276,score!$A$2:$B$8,2,TRUE)*AZ$2</f>
        <v>0.1</v>
      </c>
      <c r="BA276" s="29" t="e">
        <f t="shared" si="44"/>
        <v>#DIV/0!</v>
      </c>
      <c r="BB276" s="29" t="e">
        <f>VLOOKUP(BA276,score!$AJ$2:$AK$7,2,TRUE)</f>
        <v>#DIV/0!</v>
      </c>
    </row>
    <row r="277" spans="1:54" x14ac:dyDescent="0.3">
      <c r="A277" s="10"/>
      <c r="B277" s="11"/>
      <c r="C277" s="12"/>
      <c r="D277" s="14"/>
      <c r="E277" s="12"/>
      <c r="F277" s="14"/>
      <c r="G277" s="14"/>
      <c r="H277" s="14"/>
      <c r="I277" s="14"/>
      <c r="J277" s="14"/>
      <c r="K277" s="14"/>
      <c r="L277" s="14"/>
      <c r="M277" s="14"/>
      <c r="N277" s="13"/>
      <c r="O277" s="13"/>
      <c r="P277" s="12"/>
      <c r="Q277" s="12"/>
      <c r="R277" s="12"/>
      <c r="S277" s="12"/>
      <c r="T277" s="12"/>
      <c r="U277" s="12"/>
      <c r="V277" s="12"/>
      <c r="W277" s="17"/>
      <c r="X277" s="17"/>
      <c r="Y277" s="15"/>
      <c r="Z277" s="14"/>
      <c r="AA277" s="43" t="e">
        <f t="shared" si="36"/>
        <v>#DIV/0!</v>
      </c>
      <c r="AB277" s="21" t="e">
        <f t="shared" si="37"/>
        <v>#DIV/0!</v>
      </c>
      <c r="AC277" s="21" t="e">
        <f t="shared" si="38"/>
        <v>#DIV/0!</v>
      </c>
      <c r="AD277" s="21" t="e">
        <f t="shared" si="39"/>
        <v>#DIV/0!</v>
      </c>
      <c r="AE277" s="21" t="e">
        <f t="shared" si="40"/>
        <v>#DIV/0!</v>
      </c>
      <c r="AF277" s="21" t="e">
        <f t="shared" si="43"/>
        <v>#DIV/0!</v>
      </c>
      <c r="AG277" s="20">
        <f>VLOOKUP(S277,'tabla ingresos'!$A$3:$D$15,4,FALSE)</f>
        <v>0</v>
      </c>
      <c r="AH277" s="20">
        <f t="shared" si="41"/>
        <v>0</v>
      </c>
      <c r="AI277" s="20">
        <f t="shared" si="42"/>
        <v>0</v>
      </c>
      <c r="AJ277" s="28" t="e">
        <f>VLOOKUP(AA277,score!$K$2:$L$8,2,TRUE)*AJ$2</f>
        <v>#DIV/0!</v>
      </c>
      <c r="AK277" s="28">
        <f>VLOOKUP(T277,score!$M$2:$N$8,2,FALSE)*AK$2</f>
        <v>0</v>
      </c>
      <c r="AL277" s="28">
        <f>VLOOKUP(Q277,score!$G$2:$H$8,2,TRUE)*AL$2</f>
        <v>0.1</v>
      </c>
      <c r="AM277" s="28" t="e">
        <f>VLOOKUP(AB277,score!$Y$2:$Z$8,2,TRUE)*AM$2</f>
        <v>#DIV/0!</v>
      </c>
      <c r="AN277" s="28" t="e">
        <f>VLOOKUP(AE277,score!$AE$2:$AF$8,2,TRUE)*AN$2</f>
        <v>#DIV/0!</v>
      </c>
      <c r="AO277" s="28">
        <f>VLOOKUP(O277,score!$C$2:$D$8,2,TRUE)*AO$2</f>
        <v>0.1</v>
      </c>
      <c r="AP277" s="28">
        <f>VLOOKUP(R277,score!$I$2:$J$8,2,TRUE)*AP$2</f>
        <v>0.1</v>
      </c>
      <c r="AQ277" s="28" t="e">
        <f>VLOOKUP(P277,score!$E$2:$F$8,2,FALSE)*AQ$2</f>
        <v>#N/A</v>
      </c>
      <c r="AR277" s="28">
        <f>VLOOKUP(U277,score!$O$2:$P$8,2,TRUE)*AR$2</f>
        <v>0</v>
      </c>
      <c r="AS277" s="28">
        <f>VLOOKUP(V277,score!$Q$2:$R$8,2,TRUE)*AS$2</f>
        <v>0</v>
      </c>
      <c r="AT277" s="28" t="e">
        <f>VLOOKUP(W277,score!$S$2:$T$8,2,FALSE)*AT$2</f>
        <v>#N/A</v>
      </c>
      <c r="AU277" s="28" t="e">
        <f>VLOOKUP(X277,score!$U$2:$V$4,2,FALSE)*AU$2</f>
        <v>#N/A</v>
      </c>
      <c r="AV277" s="28" t="e">
        <f>VLOOKUP(AF277,score!$AG$2:$AH$8,2,TRUE)*AV$2</f>
        <v>#DIV/0!</v>
      </c>
      <c r="AW277" s="28" t="e">
        <f>VLOOKUP(Y277,score!$W$2:$X$8,2,FALSE)*AW$2</f>
        <v>#N/A</v>
      </c>
      <c r="AX277" s="28" t="e">
        <f>VLOOKUP(AC277,score!$AA$2:$AB$8,2,TRUE)*AX$2</f>
        <v>#DIV/0!</v>
      </c>
      <c r="AY277" s="28" t="e">
        <f>VLOOKUP(AD277,score!$AC$2:$AD$8,2,TRUE)*AY$2</f>
        <v>#DIV/0!</v>
      </c>
      <c r="AZ277" s="28">
        <f>VLOOKUP(N277,score!$A$2:$B$8,2,TRUE)*AZ$2</f>
        <v>0.1</v>
      </c>
      <c r="BA277" s="29" t="e">
        <f t="shared" si="44"/>
        <v>#DIV/0!</v>
      </c>
      <c r="BB277" s="29" t="e">
        <f>VLOOKUP(BA277,score!$AJ$2:$AK$7,2,TRUE)</f>
        <v>#DIV/0!</v>
      </c>
    </row>
    <row r="278" spans="1:54" x14ac:dyDescent="0.3">
      <c r="A278" s="10"/>
      <c r="B278" s="11"/>
      <c r="C278" s="12"/>
      <c r="D278" s="14"/>
      <c r="E278" s="12"/>
      <c r="F278" s="14"/>
      <c r="G278" s="14"/>
      <c r="H278" s="14"/>
      <c r="I278" s="14"/>
      <c r="J278" s="14"/>
      <c r="K278" s="14"/>
      <c r="L278" s="14"/>
      <c r="M278" s="14"/>
      <c r="N278" s="13"/>
      <c r="O278" s="13"/>
      <c r="P278" s="12"/>
      <c r="Q278" s="12"/>
      <c r="R278" s="12"/>
      <c r="S278" s="12"/>
      <c r="T278" s="12"/>
      <c r="U278" s="12"/>
      <c r="V278" s="12"/>
      <c r="W278" s="17"/>
      <c r="X278" s="17"/>
      <c r="Y278" s="15"/>
      <c r="Z278" s="14"/>
      <c r="AA278" s="43" t="e">
        <f t="shared" si="36"/>
        <v>#DIV/0!</v>
      </c>
      <c r="AB278" s="21" t="e">
        <f t="shared" si="37"/>
        <v>#DIV/0!</v>
      </c>
      <c r="AC278" s="21" t="e">
        <f t="shared" si="38"/>
        <v>#DIV/0!</v>
      </c>
      <c r="AD278" s="21" t="e">
        <f t="shared" si="39"/>
        <v>#DIV/0!</v>
      </c>
      <c r="AE278" s="21" t="e">
        <f t="shared" si="40"/>
        <v>#DIV/0!</v>
      </c>
      <c r="AF278" s="21" t="e">
        <f t="shared" si="43"/>
        <v>#DIV/0!</v>
      </c>
      <c r="AG278" s="20">
        <f>VLOOKUP(S278,'tabla ingresos'!$A$3:$D$15,4,FALSE)</f>
        <v>0</v>
      </c>
      <c r="AH278" s="20">
        <f t="shared" si="41"/>
        <v>0</v>
      </c>
      <c r="AI278" s="20">
        <f t="shared" si="42"/>
        <v>0</v>
      </c>
      <c r="AJ278" s="28" t="e">
        <f>VLOOKUP(AA278,score!$K$2:$L$8,2,TRUE)*AJ$2</f>
        <v>#DIV/0!</v>
      </c>
      <c r="AK278" s="28">
        <f>VLOOKUP(T278,score!$M$2:$N$8,2,FALSE)*AK$2</f>
        <v>0</v>
      </c>
      <c r="AL278" s="28">
        <f>VLOOKUP(Q278,score!$G$2:$H$8,2,TRUE)*AL$2</f>
        <v>0.1</v>
      </c>
      <c r="AM278" s="28" t="e">
        <f>VLOOKUP(AB278,score!$Y$2:$Z$8,2,TRUE)*AM$2</f>
        <v>#DIV/0!</v>
      </c>
      <c r="AN278" s="28" t="e">
        <f>VLOOKUP(AE278,score!$AE$2:$AF$8,2,TRUE)*AN$2</f>
        <v>#DIV/0!</v>
      </c>
      <c r="AO278" s="28">
        <f>VLOOKUP(O278,score!$C$2:$D$8,2,TRUE)*AO$2</f>
        <v>0.1</v>
      </c>
      <c r="AP278" s="28">
        <f>VLOOKUP(R278,score!$I$2:$J$8,2,TRUE)*AP$2</f>
        <v>0.1</v>
      </c>
      <c r="AQ278" s="28" t="e">
        <f>VLOOKUP(P278,score!$E$2:$F$8,2,FALSE)*AQ$2</f>
        <v>#N/A</v>
      </c>
      <c r="AR278" s="28">
        <f>VLOOKUP(U278,score!$O$2:$P$8,2,TRUE)*AR$2</f>
        <v>0</v>
      </c>
      <c r="AS278" s="28">
        <f>VLOOKUP(V278,score!$Q$2:$R$8,2,TRUE)*AS$2</f>
        <v>0</v>
      </c>
      <c r="AT278" s="28" t="e">
        <f>VLOOKUP(W278,score!$S$2:$T$8,2,FALSE)*AT$2</f>
        <v>#N/A</v>
      </c>
      <c r="AU278" s="28" t="e">
        <f>VLOOKUP(X278,score!$U$2:$V$4,2,FALSE)*AU$2</f>
        <v>#N/A</v>
      </c>
      <c r="AV278" s="28" t="e">
        <f>VLOOKUP(AF278,score!$AG$2:$AH$8,2,TRUE)*AV$2</f>
        <v>#DIV/0!</v>
      </c>
      <c r="AW278" s="28" t="e">
        <f>VLOOKUP(Y278,score!$W$2:$X$8,2,FALSE)*AW$2</f>
        <v>#N/A</v>
      </c>
      <c r="AX278" s="28" t="e">
        <f>VLOOKUP(AC278,score!$AA$2:$AB$8,2,TRUE)*AX$2</f>
        <v>#DIV/0!</v>
      </c>
      <c r="AY278" s="28" t="e">
        <f>VLOOKUP(AD278,score!$AC$2:$AD$8,2,TRUE)*AY$2</f>
        <v>#DIV/0!</v>
      </c>
      <c r="AZ278" s="28">
        <f>VLOOKUP(N278,score!$A$2:$B$8,2,TRUE)*AZ$2</f>
        <v>0.1</v>
      </c>
      <c r="BA278" s="29" t="e">
        <f t="shared" si="44"/>
        <v>#DIV/0!</v>
      </c>
      <c r="BB278" s="29" t="e">
        <f>VLOOKUP(BA278,score!$AJ$2:$AK$7,2,TRUE)</f>
        <v>#DIV/0!</v>
      </c>
    </row>
    <row r="279" spans="1:54" x14ac:dyDescent="0.3">
      <c r="A279" s="10"/>
      <c r="B279" s="11"/>
      <c r="C279" s="12"/>
      <c r="D279" s="14"/>
      <c r="E279" s="12"/>
      <c r="F279" s="14"/>
      <c r="G279" s="14"/>
      <c r="H279" s="14"/>
      <c r="I279" s="14"/>
      <c r="J279" s="14"/>
      <c r="K279" s="14"/>
      <c r="L279" s="14"/>
      <c r="M279" s="14"/>
      <c r="N279" s="13"/>
      <c r="O279" s="13"/>
      <c r="P279" s="12"/>
      <c r="Q279" s="12"/>
      <c r="R279" s="12"/>
      <c r="S279" s="12"/>
      <c r="T279" s="12"/>
      <c r="U279" s="12"/>
      <c r="V279" s="12"/>
      <c r="W279" s="17"/>
      <c r="X279" s="17"/>
      <c r="Y279" s="15"/>
      <c r="Z279" s="14"/>
      <c r="AA279" s="43" t="e">
        <f t="shared" si="36"/>
        <v>#DIV/0!</v>
      </c>
      <c r="AB279" s="21" t="e">
        <f t="shared" si="37"/>
        <v>#DIV/0!</v>
      </c>
      <c r="AC279" s="21" t="e">
        <f t="shared" si="38"/>
        <v>#DIV/0!</v>
      </c>
      <c r="AD279" s="21" t="e">
        <f t="shared" si="39"/>
        <v>#DIV/0!</v>
      </c>
      <c r="AE279" s="21" t="e">
        <f t="shared" si="40"/>
        <v>#DIV/0!</v>
      </c>
      <c r="AF279" s="21" t="e">
        <f t="shared" si="43"/>
        <v>#DIV/0!</v>
      </c>
      <c r="AG279" s="20">
        <f>VLOOKUP(S279,'tabla ingresos'!$A$3:$D$15,4,FALSE)</f>
        <v>0</v>
      </c>
      <c r="AH279" s="20">
        <f t="shared" si="41"/>
        <v>0</v>
      </c>
      <c r="AI279" s="20">
        <f t="shared" si="42"/>
        <v>0</v>
      </c>
      <c r="AJ279" s="28" t="e">
        <f>VLOOKUP(AA279,score!$K$2:$L$8,2,TRUE)*AJ$2</f>
        <v>#DIV/0!</v>
      </c>
      <c r="AK279" s="28">
        <f>VLOOKUP(T279,score!$M$2:$N$8,2,FALSE)*AK$2</f>
        <v>0</v>
      </c>
      <c r="AL279" s="28">
        <f>VLOOKUP(Q279,score!$G$2:$H$8,2,TRUE)*AL$2</f>
        <v>0.1</v>
      </c>
      <c r="AM279" s="28" t="e">
        <f>VLOOKUP(AB279,score!$Y$2:$Z$8,2,TRUE)*AM$2</f>
        <v>#DIV/0!</v>
      </c>
      <c r="AN279" s="28" t="e">
        <f>VLOOKUP(AE279,score!$AE$2:$AF$8,2,TRUE)*AN$2</f>
        <v>#DIV/0!</v>
      </c>
      <c r="AO279" s="28">
        <f>VLOOKUP(O279,score!$C$2:$D$8,2,TRUE)*AO$2</f>
        <v>0.1</v>
      </c>
      <c r="AP279" s="28">
        <f>VLOOKUP(R279,score!$I$2:$J$8,2,TRUE)*AP$2</f>
        <v>0.1</v>
      </c>
      <c r="AQ279" s="28" t="e">
        <f>VLOOKUP(P279,score!$E$2:$F$8,2,FALSE)*AQ$2</f>
        <v>#N/A</v>
      </c>
      <c r="AR279" s="28">
        <f>VLOOKUP(U279,score!$O$2:$P$8,2,TRUE)*AR$2</f>
        <v>0</v>
      </c>
      <c r="AS279" s="28">
        <f>VLOOKUP(V279,score!$Q$2:$R$8,2,TRUE)*AS$2</f>
        <v>0</v>
      </c>
      <c r="AT279" s="28" t="e">
        <f>VLOOKUP(W279,score!$S$2:$T$8,2,FALSE)*AT$2</f>
        <v>#N/A</v>
      </c>
      <c r="AU279" s="28" t="e">
        <f>VLOOKUP(X279,score!$U$2:$V$4,2,FALSE)*AU$2</f>
        <v>#N/A</v>
      </c>
      <c r="AV279" s="28" t="e">
        <f>VLOOKUP(AF279,score!$AG$2:$AH$8,2,TRUE)*AV$2</f>
        <v>#DIV/0!</v>
      </c>
      <c r="AW279" s="28" t="e">
        <f>VLOOKUP(Y279,score!$W$2:$X$8,2,FALSE)*AW$2</f>
        <v>#N/A</v>
      </c>
      <c r="AX279" s="28" t="e">
        <f>VLOOKUP(AC279,score!$AA$2:$AB$8,2,TRUE)*AX$2</f>
        <v>#DIV/0!</v>
      </c>
      <c r="AY279" s="28" t="e">
        <f>VLOOKUP(AD279,score!$AC$2:$AD$8,2,TRUE)*AY$2</f>
        <v>#DIV/0!</v>
      </c>
      <c r="AZ279" s="28">
        <f>VLOOKUP(N279,score!$A$2:$B$8,2,TRUE)*AZ$2</f>
        <v>0.1</v>
      </c>
      <c r="BA279" s="29" t="e">
        <f t="shared" si="44"/>
        <v>#DIV/0!</v>
      </c>
      <c r="BB279" s="29" t="e">
        <f>VLOOKUP(BA279,score!$AJ$2:$AK$7,2,TRUE)</f>
        <v>#DIV/0!</v>
      </c>
    </row>
    <row r="280" spans="1:54" x14ac:dyDescent="0.3">
      <c r="A280" s="10"/>
      <c r="B280" s="11"/>
      <c r="C280" s="12"/>
      <c r="D280" s="14"/>
      <c r="E280" s="12"/>
      <c r="F280" s="14"/>
      <c r="G280" s="14"/>
      <c r="H280" s="14"/>
      <c r="I280" s="14"/>
      <c r="J280" s="14"/>
      <c r="K280" s="14"/>
      <c r="L280" s="14"/>
      <c r="M280" s="14"/>
      <c r="N280" s="13"/>
      <c r="O280" s="13"/>
      <c r="P280" s="12"/>
      <c r="Q280" s="12"/>
      <c r="R280" s="12"/>
      <c r="S280" s="12"/>
      <c r="T280" s="12"/>
      <c r="U280" s="12"/>
      <c r="V280" s="12"/>
      <c r="W280" s="17"/>
      <c r="X280" s="17"/>
      <c r="Y280" s="15"/>
      <c r="Z280" s="14"/>
      <c r="AA280" s="43" t="e">
        <f t="shared" si="36"/>
        <v>#DIV/0!</v>
      </c>
      <c r="AB280" s="21" t="e">
        <f t="shared" si="37"/>
        <v>#DIV/0!</v>
      </c>
      <c r="AC280" s="21" t="e">
        <f t="shared" si="38"/>
        <v>#DIV/0!</v>
      </c>
      <c r="AD280" s="21" t="e">
        <f t="shared" si="39"/>
        <v>#DIV/0!</v>
      </c>
      <c r="AE280" s="21" t="e">
        <f t="shared" si="40"/>
        <v>#DIV/0!</v>
      </c>
      <c r="AF280" s="21" t="e">
        <f t="shared" si="43"/>
        <v>#DIV/0!</v>
      </c>
      <c r="AG280" s="20">
        <f>VLOOKUP(S280,'tabla ingresos'!$A$3:$D$15,4,FALSE)</f>
        <v>0</v>
      </c>
      <c r="AH280" s="20">
        <f t="shared" si="41"/>
        <v>0</v>
      </c>
      <c r="AI280" s="20">
        <f t="shared" si="42"/>
        <v>0</v>
      </c>
      <c r="AJ280" s="28" t="e">
        <f>VLOOKUP(AA280,score!$K$2:$L$8,2,TRUE)*AJ$2</f>
        <v>#DIV/0!</v>
      </c>
      <c r="AK280" s="28">
        <f>VLOOKUP(T280,score!$M$2:$N$8,2,FALSE)*AK$2</f>
        <v>0</v>
      </c>
      <c r="AL280" s="28">
        <f>VLOOKUP(Q280,score!$G$2:$H$8,2,TRUE)*AL$2</f>
        <v>0.1</v>
      </c>
      <c r="AM280" s="28" t="e">
        <f>VLOOKUP(AB280,score!$Y$2:$Z$8,2,TRUE)*AM$2</f>
        <v>#DIV/0!</v>
      </c>
      <c r="AN280" s="28" t="e">
        <f>VLOOKUP(AE280,score!$AE$2:$AF$8,2,TRUE)*AN$2</f>
        <v>#DIV/0!</v>
      </c>
      <c r="AO280" s="28">
        <f>VLOOKUP(O280,score!$C$2:$D$8,2,TRUE)*AO$2</f>
        <v>0.1</v>
      </c>
      <c r="AP280" s="28">
        <f>VLOOKUP(R280,score!$I$2:$J$8,2,TRUE)*AP$2</f>
        <v>0.1</v>
      </c>
      <c r="AQ280" s="28" t="e">
        <f>VLOOKUP(P280,score!$E$2:$F$8,2,FALSE)*AQ$2</f>
        <v>#N/A</v>
      </c>
      <c r="AR280" s="28">
        <f>VLOOKUP(U280,score!$O$2:$P$8,2,TRUE)*AR$2</f>
        <v>0</v>
      </c>
      <c r="AS280" s="28">
        <f>VLOOKUP(V280,score!$Q$2:$R$8,2,TRUE)*AS$2</f>
        <v>0</v>
      </c>
      <c r="AT280" s="28" t="e">
        <f>VLOOKUP(W280,score!$S$2:$T$8,2,FALSE)*AT$2</f>
        <v>#N/A</v>
      </c>
      <c r="AU280" s="28" t="e">
        <f>VLOOKUP(X280,score!$U$2:$V$4,2,FALSE)*AU$2</f>
        <v>#N/A</v>
      </c>
      <c r="AV280" s="28" t="e">
        <f>VLOOKUP(AF280,score!$AG$2:$AH$8,2,TRUE)*AV$2</f>
        <v>#DIV/0!</v>
      </c>
      <c r="AW280" s="28" t="e">
        <f>VLOOKUP(Y280,score!$W$2:$X$8,2,FALSE)*AW$2</f>
        <v>#N/A</v>
      </c>
      <c r="AX280" s="28" t="e">
        <f>VLOOKUP(AC280,score!$AA$2:$AB$8,2,TRUE)*AX$2</f>
        <v>#DIV/0!</v>
      </c>
      <c r="AY280" s="28" t="e">
        <f>VLOOKUP(AD280,score!$AC$2:$AD$8,2,TRUE)*AY$2</f>
        <v>#DIV/0!</v>
      </c>
      <c r="AZ280" s="28">
        <f>VLOOKUP(N280,score!$A$2:$B$8,2,TRUE)*AZ$2</f>
        <v>0.1</v>
      </c>
      <c r="BA280" s="29" t="e">
        <f t="shared" si="44"/>
        <v>#DIV/0!</v>
      </c>
      <c r="BB280" s="29" t="e">
        <f>VLOOKUP(BA280,score!$AJ$2:$AK$7,2,TRUE)</f>
        <v>#DIV/0!</v>
      </c>
    </row>
    <row r="281" spans="1:54" x14ac:dyDescent="0.3">
      <c r="A281" s="10"/>
      <c r="B281" s="11"/>
      <c r="C281" s="12"/>
      <c r="D281" s="14"/>
      <c r="E281" s="12"/>
      <c r="F281" s="14"/>
      <c r="G281" s="14"/>
      <c r="H281" s="14"/>
      <c r="I281" s="14"/>
      <c r="J281" s="14"/>
      <c r="K281" s="14"/>
      <c r="L281" s="14"/>
      <c r="M281" s="14"/>
      <c r="N281" s="13"/>
      <c r="O281" s="13"/>
      <c r="P281" s="12"/>
      <c r="Q281" s="12"/>
      <c r="R281" s="12"/>
      <c r="S281" s="12"/>
      <c r="T281" s="12"/>
      <c r="U281" s="12"/>
      <c r="V281" s="12"/>
      <c r="W281" s="17"/>
      <c r="X281" s="17"/>
      <c r="Y281" s="15"/>
      <c r="Z281" s="14"/>
      <c r="AA281" s="43" t="e">
        <f t="shared" si="36"/>
        <v>#DIV/0!</v>
      </c>
      <c r="AB281" s="21" t="e">
        <f t="shared" si="37"/>
        <v>#DIV/0!</v>
      </c>
      <c r="AC281" s="21" t="e">
        <f t="shared" si="38"/>
        <v>#DIV/0!</v>
      </c>
      <c r="AD281" s="21" t="e">
        <f t="shared" si="39"/>
        <v>#DIV/0!</v>
      </c>
      <c r="AE281" s="21" t="e">
        <f t="shared" si="40"/>
        <v>#DIV/0!</v>
      </c>
      <c r="AF281" s="21" t="e">
        <f t="shared" si="43"/>
        <v>#DIV/0!</v>
      </c>
      <c r="AG281" s="20">
        <f>VLOOKUP(S281,'tabla ingresos'!$A$3:$D$15,4,FALSE)</f>
        <v>0</v>
      </c>
      <c r="AH281" s="20">
        <f t="shared" si="41"/>
        <v>0</v>
      </c>
      <c r="AI281" s="20">
        <f t="shared" si="42"/>
        <v>0</v>
      </c>
      <c r="AJ281" s="28" t="e">
        <f>VLOOKUP(AA281,score!$K$2:$L$8,2,TRUE)*AJ$2</f>
        <v>#DIV/0!</v>
      </c>
      <c r="AK281" s="28">
        <f>VLOOKUP(T281,score!$M$2:$N$8,2,FALSE)*AK$2</f>
        <v>0</v>
      </c>
      <c r="AL281" s="28">
        <f>VLOOKUP(Q281,score!$G$2:$H$8,2,TRUE)*AL$2</f>
        <v>0.1</v>
      </c>
      <c r="AM281" s="28" t="e">
        <f>VLOOKUP(AB281,score!$Y$2:$Z$8,2,TRUE)*AM$2</f>
        <v>#DIV/0!</v>
      </c>
      <c r="AN281" s="28" t="e">
        <f>VLOOKUP(AE281,score!$AE$2:$AF$8,2,TRUE)*AN$2</f>
        <v>#DIV/0!</v>
      </c>
      <c r="AO281" s="28">
        <f>VLOOKUP(O281,score!$C$2:$D$8,2,TRUE)*AO$2</f>
        <v>0.1</v>
      </c>
      <c r="AP281" s="28">
        <f>VLOOKUP(R281,score!$I$2:$J$8,2,TRUE)*AP$2</f>
        <v>0.1</v>
      </c>
      <c r="AQ281" s="28" t="e">
        <f>VLOOKUP(P281,score!$E$2:$F$8,2,FALSE)*AQ$2</f>
        <v>#N/A</v>
      </c>
      <c r="AR281" s="28">
        <f>VLOOKUP(U281,score!$O$2:$P$8,2,TRUE)*AR$2</f>
        <v>0</v>
      </c>
      <c r="AS281" s="28">
        <f>VLOOKUP(V281,score!$Q$2:$R$8,2,TRUE)*AS$2</f>
        <v>0</v>
      </c>
      <c r="AT281" s="28" t="e">
        <f>VLOOKUP(W281,score!$S$2:$T$8,2,FALSE)*AT$2</f>
        <v>#N/A</v>
      </c>
      <c r="AU281" s="28" t="e">
        <f>VLOOKUP(X281,score!$U$2:$V$4,2,FALSE)*AU$2</f>
        <v>#N/A</v>
      </c>
      <c r="AV281" s="28" t="e">
        <f>VLOOKUP(AF281,score!$AG$2:$AH$8,2,TRUE)*AV$2</f>
        <v>#DIV/0!</v>
      </c>
      <c r="AW281" s="28" t="e">
        <f>VLOOKUP(Y281,score!$W$2:$X$8,2,FALSE)*AW$2</f>
        <v>#N/A</v>
      </c>
      <c r="AX281" s="28" t="e">
        <f>VLOOKUP(AC281,score!$AA$2:$AB$8,2,TRUE)*AX$2</f>
        <v>#DIV/0!</v>
      </c>
      <c r="AY281" s="28" t="e">
        <f>VLOOKUP(AD281,score!$AC$2:$AD$8,2,TRUE)*AY$2</f>
        <v>#DIV/0!</v>
      </c>
      <c r="AZ281" s="28">
        <f>VLOOKUP(N281,score!$A$2:$B$8,2,TRUE)*AZ$2</f>
        <v>0.1</v>
      </c>
      <c r="BA281" s="29" t="e">
        <f t="shared" si="44"/>
        <v>#DIV/0!</v>
      </c>
      <c r="BB281" s="29" t="e">
        <f>VLOOKUP(BA281,score!$AJ$2:$AK$7,2,TRUE)</f>
        <v>#DIV/0!</v>
      </c>
    </row>
    <row r="282" spans="1:54" x14ac:dyDescent="0.3">
      <c r="A282" s="10"/>
      <c r="B282" s="11"/>
      <c r="C282" s="12"/>
      <c r="D282" s="14"/>
      <c r="E282" s="12"/>
      <c r="F282" s="14"/>
      <c r="G282" s="14"/>
      <c r="H282" s="14"/>
      <c r="I282" s="14"/>
      <c r="J282" s="14"/>
      <c r="K282" s="14"/>
      <c r="L282" s="14"/>
      <c r="M282" s="14"/>
      <c r="N282" s="13"/>
      <c r="O282" s="13"/>
      <c r="P282" s="12"/>
      <c r="Q282" s="12"/>
      <c r="R282" s="12"/>
      <c r="S282" s="12"/>
      <c r="T282" s="12"/>
      <c r="U282" s="12"/>
      <c r="V282" s="12"/>
      <c r="W282" s="17"/>
      <c r="X282" s="17"/>
      <c r="Y282" s="15"/>
      <c r="Z282" s="14"/>
      <c r="AA282" s="43" t="e">
        <f t="shared" si="36"/>
        <v>#DIV/0!</v>
      </c>
      <c r="AB282" s="21" t="e">
        <f t="shared" si="37"/>
        <v>#DIV/0!</v>
      </c>
      <c r="AC282" s="21" t="e">
        <f t="shared" si="38"/>
        <v>#DIV/0!</v>
      </c>
      <c r="AD282" s="21" t="e">
        <f t="shared" si="39"/>
        <v>#DIV/0!</v>
      </c>
      <c r="AE282" s="21" t="e">
        <f t="shared" si="40"/>
        <v>#DIV/0!</v>
      </c>
      <c r="AF282" s="21" t="e">
        <f t="shared" si="43"/>
        <v>#DIV/0!</v>
      </c>
      <c r="AG282" s="20">
        <f>VLOOKUP(S282,'tabla ingresos'!$A$3:$D$15,4,FALSE)</f>
        <v>0</v>
      </c>
      <c r="AH282" s="20">
        <f t="shared" si="41"/>
        <v>0</v>
      </c>
      <c r="AI282" s="20">
        <f t="shared" si="42"/>
        <v>0</v>
      </c>
      <c r="AJ282" s="28" t="e">
        <f>VLOOKUP(AA282,score!$K$2:$L$8,2,TRUE)*AJ$2</f>
        <v>#DIV/0!</v>
      </c>
      <c r="AK282" s="28">
        <f>VLOOKUP(T282,score!$M$2:$N$8,2,FALSE)*AK$2</f>
        <v>0</v>
      </c>
      <c r="AL282" s="28">
        <f>VLOOKUP(Q282,score!$G$2:$H$8,2,TRUE)*AL$2</f>
        <v>0.1</v>
      </c>
      <c r="AM282" s="28" t="e">
        <f>VLOOKUP(AB282,score!$Y$2:$Z$8,2,TRUE)*AM$2</f>
        <v>#DIV/0!</v>
      </c>
      <c r="AN282" s="28" t="e">
        <f>VLOOKUP(AE282,score!$AE$2:$AF$8,2,TRUE)*AN$2</f>
        <v>#DIV/0!</v>
      </c>
      <c r="AO282" s="28">
        <f>VLOOKUP(O282,score!$C$2:$D$8,2,TRUE)*AO$2</f>
        <v>0.1</v>
      </c>
      <c r="AP282" s="28">
        <f>VLOOKUP(R282,score!$I$2:$J$8,2,TRUE)*AP$2</f>
        <v>0.1</v>
      </c>
      <c r="AQ282" s="28" t="e">
        <f>VLOOKUP(P282,score!$E$2:$F$8,2,FALSE)*AQ$2</f>
        <v>#N/A</v>
      </c>
      <c r="AR282" s="28">
        <f>VLOOKUP(U282,score!$O$2:$P$8,2,TRUE)*AR$2</f>
        <v>0</v>
      </c>
      <c r="AS282" s="28">
        <f>VLOOKUP(V282,score!$Q$2:$R$8,2,TRUE)*AS$2</f>
        <v>0</v>
      </c>
      <c r="AT282" s="28" t="e">
        <f>VLOOKUP(W282,score!$S$2:$T$8,2,FALSE)*AT$2</f>
        <v>#N/A</v>
      </c>
      <c r="AU282" s="28" t="e">
        <f>VLOOKUP(X282,score!$U$2:$V$4,2,FALSE)*AU$2</f>
        <v>#N/A</v>
      </c>
      <c r="AV282" s="28" t="e">
        <f>VLOOKUP(AF282,score!$AG$2:$AH$8,2,TRUE)*AV$2</f>
        <v>#DIV/0!</v>
      </c>
      <c r="AW282" s="28" t="e">
        <f>VLOOKUP(Y282,score!$W$2:$X$8,2,FALSE)*AW$2</f>
        <v>#N/A</v>
      </c>
      <c r="AX282" s="28" t="e">
        <f>VLOOKUP(AC282,score!$AA$2:$AB$8,2,TRUE)*AX$2</f>
        <v>#DIV/0!</v>
      </c>
      <c r="AY282" s="28" t="e">
        <f>VLOOKUP(AD282,score!$AC$2:$AD$8,2,TRUE)*AY$2</f>
        <v>#DIV/0!</v>
      </c>
      <c r="AZ282" s="28">
        <f>VLOOKUP(N282,score!$A$2:$B$8,2,TRUE)*AZ$2</f>
        <v>0.1</v>
      </c>
      <c r="BA282" s="29" t="e">
        <f t="shared" si="44"/>
        <v>#DIV/0!</v>
      </c>
      <c r="BB282" s="29" t="e">
        <f>VLOOKUP(BA282,score!$AJ$2:$AK$7,2,TRUE)</f>
        <v>#DIV/0!</v>
      </c>
    </row>
    <row r="283" spans="1:54" x14ac:dyDescent="0.3">
      <c r="A283" s="10"/>
      <c r="B283" s="11"/>
      <c r="C283" s="12"/>
      <c r="D283" s="14"/>
      <c r="E283" s="12"/>
      <c r="F283" s="14"/>
      <c r="G283" s="14"/>
      <c r="H283" s="14"/>
      <c r="I283" s="14"/>
      <c r="J283" s="14"/>
      <c r="K283" s="14"/>
      <c r="L283" s="14"/>
      <c r="M283" s="14"/>
      <c r="N283" s="13"/>
      <c r="O283" s="13"/>
      <c r="P283" s="12"/>
      <c r="Q283" s="12"/>
      <c r="R283" s="12"/>
      <c r="S283" s="12"/>
      <c r="T283" s="12"/>
      <c r="U283" s="12"/>
      <c r="V283" s="12"/>
      <c r="W283" s="17"/>
      <c r="X283" s="17"/>
      <c r="Y283" s="15"/>
      <c r="Z283" s="14"/>
      <c r="AA283" s="43" t="e">
        <f t="shared" si="36"/>
        <v>#DIV/0!</v>
      </c>
      <c r="AB283" s="21" t="e">
        <f t="shared" si="37"/>
        <v>#DIV/0!</v>
      </c>
      <c r="AC283" s="21" t="e">
        <f t="shared" si="38"/>
        <v>#DIV/0!</v>
      </c>
      <c r="AD283" s="21" t="e">
        <f t="shared" si="39"/>
        <v>#DIV/0!</v>
      </c>
      <c r="AE283" s="21" t="e">
        <f t="shared" si="40"/>
        <v>#DIV/0!</v>
      </c>
      <c r="AF283" s="21" t="e">
        <f t="shared" si="43"/>
        <v>#DIV/0!</v>
      </c>
      <c r="AG283" s="20">
        <f>VLOOKUP(S283,'tabla ingresos'!$A$3:$D$15,4,FALSE)</f>
        <v>0</v>
      </c>
      <c r="AH283" s="20">
        <f t="shared" si="41"/>
        <v>0</v>
      </c>
      <c r="AI283" s="20">
        <f t="shared" si="42"/>
        <v>0</v>
      </c>
      <c r="AJ283" s="28" t="e">
        <f>VLOOKUP(AA283,score!$K$2:$L$8,2,TRUE)*AJ$2</f>
        <v>#DIV/0!</v>
      </c>
      <c r="AK283" s="28">
        <f>VLOOKUP(T283,score!$M$2:$N$8,2,FALSE)*AK$2</f>
        <v>0</v>
      </c>
      <c r="AL283" s="28">
        <f>VLOOKUP(Q283,score!$G$2:$H$8,2,TRUE)*AL$2</f>
        <v>0.1</v>
      </c>
      <c r="AM283" s="28" t="e">
        <f>VLOOKUP(AB283,score!$Y$2:$Z$8,2,TRUE)*AM$2</f>
        <v>#DIV/0!</v>
      </c>
      <c r="AN283" s="28" t="e">
        <f>VLOOKUP(AE283,score!$AE$2:$AF$8,2,TRUE)*AN$2</f>
        <v>#DIV/0!</v>
      </c>
      <c r="AO283" s="28">
        <f>VLOOKUP(O283,score!$C$2:$D$8,2,TRUE)*AO$2</f>
        <v>0.1</v>
      </c>
      <c r="AP283" s="28">
        <f>VLOOKUP(R283,score!$I$2:$J$8,2,TRUE)*AP$2</f>
        <v>0.1</v>
      </c>
      <c r="AQ283" s="28" t="e">
        <f>VLOOKUP(P283,score!$E$2:$F$8,2,FALSE)*AQ$2</f>
        <v>#N/A</v>
      </c>
      <c r="AR283" s="28">
        <f>VLOOKUP(U283,score!$O$2:$P$8,2,TRUE)*AR$2</f>
        <v>0</v>
      </c>
      <c r="AS283" s="28">
        <f>VLOOKUP(V283,score!$Q$2:$R$8,2,TRUE)*AS$2</f>
        <v>0</v>
      </c>
      <c r="AT283" s="28" t="e">
        <f>VLOOKUP(W283,score!$S$2:$T$8,2,FALSE)*AT$2</f>
        <v>#N/A</v>
      </c>
      <c r="AU283" s="28" t="e">
        <f>VLOOKUP(X283,score!$U$2:$V$4,2,FALSE)*AU$2</f>
        <v>#N/A</v>
      </c>
      <c r="AV283" s="28" t="e">
        <f>VLOOKUP(AF283,score!$AG$2:$AH$8,2,TRUE)*AV$2</f>
        <v>#DIV/0!</v>
      </c>
      <c r="AW283" s="28" t="e">
        <f>VLOOKUP(Y283,score!$W$2:$X$8,2,FALSE)*AW$2</f>
        <v>#N/A</v>
      </c>
      <c r="AX283" s="28" t="e">
        <f>VLOOKUP(AC283,score!$AA$2:$AB$8,2,TRUE)*AX$2</f>
        <v>#DIV/0!</v>
      </c>
      <c r="AY283" s="28" t="e">
        <f>VLOOKUP(AD283,score!$AC$2:$AD$8,2,TRUE)*AY$2</f>
        <v>#DIV/0!</v>
      </c>
      <c r="AZ283" s="28">
        <f>VLOOKUP(N283,score!$A$2:$B$8,2,TRUE)*AZ$2</f>
        <v>0.1</v>
      </c>
      <c r="BA283" s="29" t="e">
        <f t="shared" si="44"/>
        <v>#DIV/0!</v>
      </c>
      <c r="BB283" s="29" t="e">
        <f>VLOOKUP(BA283,score!$AJ$2:$AK$7,2,TRUE)</f>
        <v>#DIV/0!</v>
      </c>
    </row>
    <row r="284" spans="1:54" x14ac:dyDescent="0.3">
      <c r="A284" s="10"/>
      <c r="B284" s="11"/>
      <c r="C284" s="12"/>
      <c r="D284" s="14"/>
      <c r="E284" s="12"/>
      <c r="F284" s="14"/>
      <c r="G284" s="14"/>
      <c r="H284" s="14"/>
      <c r="I284" s="14"/>
      <c r="J284" s="14"/>
      <c r="K284" s="14"/>
      <c r="L284" s="14"/>
      <c r="M284" s="14"/>
      <c r="N284" s="13"/>
      <c r="O284" s="13"/>
      <c r="P284" s="12"/>
      <c r="Q284" s="12"/>
      <c r="R284" s="12"/>
      <c r="S284" s="12"/>
      <c r="T284" s="12"/>
      <c r="U284" s="12"/>
      <c r="V284" s="12"/>
      <c r="W284" s="17"/>
      <c r="X284" s="17"/>
      <c r="Y284" s="15"/>
      <c r="Z284" s="14"/>
      <c r="AA284" s="43" t="e">
        <f t="shared" si="36"/>
        <v>#DIV/0!</v>
      </c>
      <c r="AB284" s="21" t="e">
        <f t="shared" si="37"/>
        <v>#DIV/0!</v>
      </c>
      <c r="AC284" s="21" t="e">
        <f t="shared" si="38"/>
        <v>#DIV/0!</v>
      </c>
      <c r="AD284" s="21" t="e">
        <f t="shared" si="39"/>
        <v>#DIV/0!</v>
      </c>
      <c r="AE284" s="21" t="e">
        <f t="shared" si="40"/>
        <v>#DIV/0!</v>
      </c>
      <c r="AF284" s="21" t="e">
        <f t="shared" si="43"/>
        <v>#DIV/0!</v>
      </c>
      <c r="AG284" s="20">
        <f>VLOOKUP(S284,'tabla ingresos'!$A$3:$D$15,4,FALSE)</f>
        <v>0</v>
      </c>
      <c r="AH284" s="20">
        <f t="shared" si="41"/>
        <v>0</v>
      </c>
      <c r="AI284" s="20">
        <f t="shared" si="42"/>
        <v>0</v>
      </c>
      <c r="AJ284" s="28" t="e">
        <f>VLOOKUP(AA284,score!$K$2:$L$8,2,TRUE)*AJ$2</f>
        <v>#DIV/0!</v>
      </c>
      <c r="AK284" s="28">
        <f>VLOOKUP(T284,score!$M$2:$N$8,2,FALSE)*AK$2</f>
        <v>0</v>
      </c>
      <c r="AL284" s="28">
        <f>VLOOKUP(Q284,score!$G$2:$H$8,2,TRUE)*AL$2</f>
        <v>0.1</v>
      </c>
      <c r="AM284" s="28" t="e">
        <f>VLOOKUP(AB284,score!$Y$2:$Z$8,2,TRUE)*AM$2</f>
        <v>#DIV/0!</v>
      </c>
      <c r="AN284" s="28" t="e">
        <f>VLOOKUP(AE284,score!$AE$2:$AF$8,2,TRUE)*AN$2</f>
        <v>#DIV/0!</v>
      </c>
      <c r="AO284" s="28">
        <f>VLOOKUP(O284,score!$C$2:$D$8,2,TRUE)*AO$2</f>
        <v>0.1</v>
      </c>
      <c r="AP284" s="28">
        <f>VLOOKUP(R284,score!$I$2:$J$8,2,TRUE)*AP$2</f>
        <v>0.1</v>
      </c>
      <c r="AQ284" s="28" t="e">
        <f>VLOOKUP(P284,score!$E$2:$F$8,2,FALSE)*AQ$2</f>
        <v>#N/A</v>
      </c>
      <c r="AR284" s="28">
        <f>VLOOKUP(U284,score!$O$2:$P$8,2,TRUE)*AR$2</f>
        <v>0</v>
      </c>
      <c r="AS284" s="28">
        <f>VLOOKUP(V284,score!$Q$2:$R$8,2,TRUE)*AS$2</f>
        <v>0</v>
      </c>
      <c r="AT284" s="28" t="e">
        <f>VLOOKUP(W284,score!$S$2:$T$8,2,FALSE)*AT$2</f>
        <v>#N/A</v>
      </c>
      <c r="AU284" s="28" t="e">
        <f>VLOOKUP(X284,score!$U$2:$V$4,2,FALSE)*AU$2</f>
        <v>#N/A</v>
      </c>
      <c r="AV284" s="28" t="e">
        <f>VLOOKUP(AF284,score!$AG$2:$AH$8,2,TRUE)*AV$2</f>
        <v>#DIV/0!</v>
      </c>
      <c r="AW284" s="28" t="e">
        <f>VLOOKUP(Y284,score!$W$2:$X$8,2,FALSE)*AW$2</f>
        <v>#N/A</v>
      </c>
      <c r="AX284" s="28" t="e">
        <f>VLOOKUP(AC284,score!$AA$2:$AB$8,2,TRUE)*AX$2</f>
        <v>#DIV/0!</v>
      </c>
      <c r="AY284" s="28" t="e">
        <f>VLOOKUP(AD284,score!$AC$2:$AD$8,2,TRUE)*AY$2</f>
        <v>#DIV/0!</v>
      </c>
      <c r="AZ284" s="28">
        <f>VLOOKUP(N284,score!$A$2:$B$8,2,TRUE)*AZ$2</f>
        <v>0.1</v>
      </c>
      <c r="BA284" s="29" t="e">
        <f t="shared" si="44"/>
        <v>#DIV/0!</v>
      </c>
      <c r="BB284" s="29" t="e">
        <f>VLOOKUP(BA284,score!$AJ$2:$AK$7,2,TRUE)</f>
        <v>#DIV/0!</v>
      </c>
    </row>
    <row r="285" spans="1:54" x14ac:dyDescent="0.3">
      <c r="A285" s="10"/>
      <c r="B285" s="11"/>
      <c r="C285" s="12"/>
      <c r="D285" s="14"/>
      <c r="E285" s="12"/>
      <c r="F285" s="14"/>
      <c r="G285" s="14"/>
      <c r="H285" s="14"/>
      <c r="I285" s="14"/>
      <c r="J285" s="14"/>
      <c r="K285" s="14"/>
      <c r="L285" s="14"/>
      <c r="M285" s="14"/>
      <c r="N285" s="13"/>
      <c r="O285" s="13"/>
      <c r="P285" s="12"/>
      <c r="Q285" s="12"/>
      <c r="R285" s="12"/>
      <c r="S285" s="12"/>
      <c r="T285" s="12"/>
      <c r="U285" s="12"/>
      <c r="V285" s="12"/>
      <c r="W285" s="17"/>
      <c r="X285" s="17"/>
      <c r="Y285" s="15"/>
      <c r="Z285" s="14"/>
      <c r="AA285" s="43" t="e">
        <f t="shared" si="36"/>
        <v>#DIV/0!</v>
      </c>
      <c r="AB285" s="21" t="e">
        <f t="shared" si="37"/>
        <v>#DIV/0!</v>
      </c>
      <c r="AC285" s="21" t="e">
        <f t="shared" si="38"/>
        <v>#DIV/0!</v>
      </c>
      <c r="AD285" s="21" t="e">
        <f t="shared" si="39"/>
        <v>#DIV/0!</v>
      </c>
      <c r="AE285" s="21" t="e">
        <f t="shared" si="40"/>
        <v>#DIV/0!</v>
      </c>
      <c r="AF285" s="21" t="e">
        <f t="shared" si="43"/>
        <v>#DIV/0!</v>
      </c>
      <c r="AG285" s="20">
        <f>VLOOKUP(S285,'tabla ingresos'!$A$3:$D$15,4,FALSE)</f>
        <v>0</v>
      </c>
      <c r="AH285" s="20">
        <f t="shared" si="41"/>
        <v>0</v>
      </c>
      <c r="AI285" s="20">
        <f t="shared" si="42"/>
        <v>0</v>
      </c>
      <c r="AJ285" s="28" t="e">
        <f>VLOOKUP(AA285,score!$K$2:$L$8,2,TRUE)*AJ$2</f>
        <v>#DIV/0!</v>
      </c>
      <c r="AK285" s="28">
        <f>VLOOKUP(T285,score!$M$2:$N$8,2,FALSE)*AK$2</f>
        <v>0</v>
      </c>
      <c r="AL285" s="28">
        <f>VLOOKUP(Q285,score!$G$2:$H$8,2,TRUE)*AL$2</f>
        <v>0.1</v>
      </c>
      <c r="AM285" s="28" t="e">
        <f>VLOOKUP(AB285,score!$Y$2:$Z$8,2,TRUE)*AM$2</f>
        <v>#DIV/0!</v>
      </c>
      <c r="AN285" s="28" t="e">
        <f>VLOOKUP(AE285,score!$AE$2:$AF$8,2,TRUE)*AN$2</f>
        <v>#DIV/0!</v>
      </c>
      <c r="AO285" s="28">
        <f>VLOOKUP(O285,score!$C$2:$D$8,2,TRUE)*AO$2</f>
        <v>0.1</v>
      </c>
      <c r="AP285" s="28">
        <f>VLOOKUP(R285,score!$I$2:$J$8,2,TRUE)*AP$2</f>
        <v>0.1</v>
      </c>
      <c r="AQ285" s="28" t="e">
        <f>VLOOKUP(P285,score!$E$2:$F$8,2,FALSE)*AQ$2</f>
        <v>#N/A</v>
      </c>
      <c r="AR285" s="28">
        <f>VLOOKUP(U285,score!$O$2:$P$8,2,TRUE)*AR$2</f>
        <v>0</v>
      </c>
      <c r="AS285" s="28">
        <f>VLOOKUP(V285,score!$Q$2:$R$8,2,TRUE)*AS$2</f>
        <v>0</v>
      </c>
      <c r="AT285" s="28" t="e">
        <f>VLOOKUP(W285,score!$S$2:$T$8,2,FALSE)*AT$2</f>
        <v>#N/A</v>
      </c>
      <c r="AU285" s="28" t="e">
        <f>VLOOKUP(X285,score!$U$2:$V$4,2,FALSE)*AU$2</f>
        <v>#N/A</v>
      </c>
      <c r="AV285" s="28" t="e">
        <f>VLOOKUP(AF285,score!$AG$2:$AH$8,2,TRUE)*AV$2</f>
        <v>#DIV/0!</v>
      </c>
      <c r="AW285" s="28" t="e">
        <f>VLOOKUP(Y285,score!$W$2:$X$8,2,FALSE)*AW$2</f>
        <v>#N/A</v>
      </c>
      <c r="AX285" s="28" t="e">
        <f>VLOOKUP(AC285,score!$AA$2:$AB$8,2,TRUE)*AX$2</f>
        <v>#DIV/0!</v>
      </c>
      <c r="AY285" s="28" t="e">
        <f>VLOOKUP(AD285,score!$AC$2:$AD$8,2,TRUE)*AY$2</f>
        <v>#DIV/0!</v>
      </c>
      <c r="AZ285" s="28">
        <f>VLOOKUP(N285,score!$A$2:$B$8,2,TRUE)*AZ$2</f>
        <v>0.1</v>
      </c>
      <c r="BA285" s="29" t="e">
        <f t="shared" si="44"/>
        <v>#DIV/0!</v>
      </c>
      <c r="BB285" s="29" t="e">
        <f>VLOOKUP(BA285,score!$AJ$2:$AK$7,2,TRUE)</f>
        <v>#DIV/0!</v>
      </c>
    </row>
    <row r="286" spans="1:54" x14ac:dyDescent="0.3">
      <c r="A286" s="10"/>
      <c r="B286" s="11"/>
      <c r="C286" s="12"/>
      <c r="D286" s="14"/>
      <c r="E286" s="12"/>
      <c r="F286" s="14"/>
      <c r="G286" s="14"/>
      <c r="H286" s="14"/>
      <c r="I286" s="14"/>
      <c r="J286" s="14"/>
      <c r="K286" s="14"/>
      <c r="L286" s="14"/>
      <c r="M286" s="14"/>
      <c r="N286" s="13"/>
      <c r="O286" s="13"/>
      <c r="P286" s="12"/>
      <c r="Q286" s="12"/>
      <c r="R286" s="12"/>
      <c r="S286" s="12"/>
      <c r="T286" s="12"/>
      <c r="U286" s="12"/>
      <c r="V286" s="12"/>
      <c r="W286" s="17"/>
      <c r="X286" s="17"/>
      <c r="Y286" s="15"/>
      <c r="Z286" s="14"/>
      <c r="AA286" s="43" t="e">
        <f t="shared" si="36"/>
        <v>#DIV/0!</v>
      </c>
      <c r="AB286" s="21" t="e">
        <f t="shared" si="37"/>
        <v>#DIV/0!</v>
      </c>
      <c r="AC286" s="21" t="e">
        <f t="shared" si="38"/>
        <v>#DIV/0!</v>
      </c>
      <c r="AD286" s="21" t="e">
        <f t="shared" si="39"/>
        <v>#DIV/0!</v>
      </c>
      <c r="AE286" s="21" t="e">
        <f t="shared" si="40"/>
        <v>#DIV/0!</v>
      </c>
      <c r="AF286" s="21" t="e">
        <f t="shared" si="43"/>
        <v>#DIV/0!</v>
      </c>
      <c r="AG286" s="20">
        <f>VLOOKUP(S286,'tabla ingresos'!$A$3:$D$15,4,FALSE)</f>
        <v>0</v>
      </c>
      <c r="AH286" s="20">
        <f t="shared" si="41"/>
        <v>0</v>
      </c>
      <c r="AI286" s="20">
        <f t="shared" si="42"/>
        <v>0</v>
      </c>
      <c r="AJ286" s="28" t="e">
        <f>VLOOKUP(AA286,score!$K$2:$L$8,2,TRUE)*AJ$2</f>
        <v>#DIV/0!</v>
      </c>
      <c r="AK286" s="28">
        <f>VLOOKUP(T286,score!$M$2:$N$8,2,FALSE)*AK$2</f>
        <v>0</v>
      </c>
      <c r="AL286" s="28">
        <f>VLOOKUP(Q286,score!$G$2:$H$8,2,TRUE)*AL$2</f>
        <v>0.1</v>
      </c>
      <c r="AM286" s="28" t="e">
        <f>VLOOKUP(AB286,score!$Y$2:$Z$8,2,TRUE)*AM$2</f>
        <v>#DIV/0!</v>
      </c>
      <c r="AN286" s="28" t="e">
        <f>VLOOKUP(AE286,score!$AE$2:$AF$8,2,TRUE)*AN$2</f>
        <v>#DIV/0!</v>
      </c>
      <c r="AO286" s="28">
        <f>VLOOKUP(O286,score!$C$2:$D$8,2,TRUE)*AO$2</f>
        <v>0.1</v>
      </c>
      <c r="AP286" s="28">
        <f>VLOOKUP(R286,score!$I$2:$J$8,2,TRUE)*AP$2</f>
        <v>0.1</v>
      </c>
      <c r="AQ286" s="28" t="e">
        <f>VLOOKUP(P286,score!$E$2:$F$8,2,FALSE)*AQ$2</f>
        <v>#N/A</v>
      </c>
      <c r="AR286" s="28">
        <f>VLOOKUP(U286,score!$O$2:$P$8,2,TRUE)*AR$2</f>
        <v>0</v>
      </c>
      <c r="AS286" s="28">
        <f>VLOOKUP(V286,score!$Q$2:$R$8,2,TRUE)*AS$2</f>
        <v>0</v>
      </c>
      <c r="AT286" s="28" t="e">
        <f>VLOOKUP(W286,score!$S$2:$T$8,2,FALSE)*AT$2</f>
        <v>#N/A</v>
      </c>
      <c r="AU286" s="28" t="e">
        <f>VLOOKUP(X286,score!$U$2:$V$4,2,FALSE)*AU$2</f>
        <v>#N/A</v>
      </c>
      <c r="AV286" s="28" t="e">
        <f>VLOOKUP(AF286,score!$AG$2:$AH$8,2,TRUE)*AV$2</f>
        <v>#DIV/0!</v>
      </c>
      <c r="AW286" s="28" t="e">
        <f>VLOOKUP(Y286,score!$W$2:$X$8,2,FALSE)*AW$2</f>
        <v>#N/A</v>
      </c>
      <c r="AX286" s="28" t="e">
        <f>VLOOKUP(AC286,score!$AA$2:$AB$8,2,TRUE)*AX$2</f>
        <v>#DIV/0!</v>
      </c>
      <c r="AY286" s="28" t="e">
        <f>VLOOKUP(AD286,score!$AC$2:$AD$8,2,TRUE)*AY$2</f>
        <v>#DIV/0!</v>
      </c>
      <c r="AZ286" s="28">
        <f>VLOOKUP(N286,score!$A$2:$B$8,2,TRUE)*AZ$2</f>
        <v>0.1</v>
      </c>
      <c r="BA286" s="29" t="e">
        <f t="shared" si="44"/>
        <v>#DIV/0!</v>
      </c>
      <c r="BB286" s="29" t="e">
        <f>VLOOKUP(BA286,score!$AJ$2:$AK$7,2,TRUE)</f>
        <v>#DIV/0!</v>
      </c>
    </row>
    <row r="287" spans="1:54" x14ac:dyDescent="0.3">
      <c r="A287" s="10"/>
      <c r="B287" s="11"/>
      <c r="C287" s="12"/>
      <c r="D287" s="14"/>
      <c r="E287" s="12"/>
      <c r="F287" s="14"/>
      <c r="G287" s="14"/>
      <c r="H287" s="14"/>
      <c r="I287" s="14"/>
      <c r="J287" s="14"/>
      <c r="K287" s="14"/>
      <c r="L287" s="14"/>
      <c r="M287" s="14"/>
      <c r="N287" s="13"/>
      <c r="O287" s="13"/>
      <c r="P287" s="12"/>
      <c r="Q287" s="12"/>
      <c r="R287" s="12"/>
      <c r="S287" s="12"/>
      <c r="T287" s="12"/>
      <c r="U287" s="12"/>
      <c r="V287" s="12"/>
      <c r="W287" s="17"/>
      <c r="X287" s="17"/>
      <c r="Y287" s="15"/>
      <c r="Z287" s="14"/>
      <c r="AA287" s="43" t="e">
        <f t="shared" si="36"/>
        <v>#DIV/0!</v>
      </c>
      <c r="AB287" s="21" t="e">
        <f t="shared" si="37"/>
        <v>#DIV/0!</v>
      </c>
      <c r="AC287" s="21" t="e">
        <f t="shared" si="38"/>
        <v>#DIV/0!</v>
      </c>
      <c r="AD287" s="21" t="e">
        <f t="shared" si="39"/>
        <v>#DIV/0!</v>
      </c>
      <c r="AE287" s="21" t="e">
        <f t="shared" si="40"/>
        <v>#DIV/0!</v>
      </c>
      <c r="AF287" s="21" t="e">
        <f t="shared" si="43"/>
        <v>#DIV/0!</v>
      </c>
      <c r="AG287" s="20">
        <f>VLOOKUP(S287,'tabla ingresos'!$A$3:$D$15,4,FALSE)</f>
        <v>0</v>
      </c>
      <c r="AH287" s="20">
        <f t="shared" si="41"/>
        <v>0</v>
      </c>
      <c r="AI287" s="20">
        <f t="shared" si="42"/>
        <v>0</v>
      </c>
      <c r="AJ287" s="28" t="e">
        <f>VLOOKUP(AA287,score!$K$2:$L$8,2,TRUE)*AJ$2</f>
        <v>#DIV/0!</v>
      </c>
      <c r="AK287" s="28">
        <f>VLOOKUP(T287,score!$M$2:$N$8,2,FALSE)*AK$2</f>
        <v>0</v>
      </c>
      <c r="AL287" s="28">
        <f>VLOOKUP(Q287,score!$G$2:$H$8,2,TRUE)*AL$2</f>
        <v>0.1</v>
      </c>
      <c r="AM287" s="28" t="e">
        <f>VLOOKUP(AB287,score!$Y$2:$Z$8,2,TRUE)*AM$2</f>
        <v>#DIV/0!</v>
      </c>
      <c r="AN287" s="28" t="e">
        <f>VLOOKUP(AE287,score!$AE$2:$AF$8,2,TRUE)*AN$2</f>
        <v>#DIV/0!</v>
      </c>
      <c r="AO287" s="28">
        <f>VLOOKUP(O287,score!$C$2:$D$8,2,TRUE)*AO$2</f>
        <v>0.1</v>
      </c>
      <c r="AP287" s="28">
        <f>VLOOKUP(R287,score!$I$2:$J$8,2,TRUE)*AP$2</f>
        <v>0.1</v>
      </c>
      <c r="AQ287" s="28" t="e">
        <f>VLOOKUP(P287,score!$E$2:$F$8,2,FALSE)*AQ$2</f>
        <v>#N/A</v>
      </c>
      <c r="AR287" s="28">
        <f>VLOOKUP(U287,score!$O$2:$P$8,2,TRUE)*AR$2</f>
        <v>0</v>
      </c>
      <c r="AS287" s="28">
        <f>VLOOKUP(V287,score!$Q$2:$R$8,2,TRUE)*AS$2</f>
        <v>0</v>
      </c>
      <c r="AT287" s="28" t="e">
        <f>VLOOKUP(W287,score!$S$2:$T$8,2,FALSE)*AT$2</f>
        <v>#N/A</v>
      </c>
      <c r="AU287" s="28" t="e">
        <f>VLOOKUP(X287,score!$U$2:$V$4,2,FALSE)*AU$2</f>
        <v>#N/A</v>
      </c>
      <c r="AV287" s="28" t="e">
        <f>VLOOKUP(AF287,score!$AG$2:$AH$8,2,TRUE)*AV$2</f>
        <v>#DIV/0!</v>
      </c>
      <c r="AW287" s="28" t="e">
        <f>VLOOKUP(Y287,score!$W$2:$X$8,2,FALSE)*AW$2</f>
        <v>#N/A</v>
      </c>
      <c r="AX287" s="28" t="e">
        <f>VLOOKUP(AC287,score!$AA$2:$AB$8,2,TRUE)*AX$2</f>
        <v>#DIV/0!</v>
      </c>
      <c r="AY287" s="28" t="e">
        <f>VLOOKUP(AD287,score!$AC$2:$AD$8,2,TRUE)*AY$2</f>
        <v>#DIV/0!</v>
      </c>
      <c r="AZ287" s="28">
        <f>VLOOKUP(N287,score!$A$2:$B$8,2,TRUE)*AZ$2</f>
        <v>0.1</v>
      </c>
      <c r="BA287" s="29" t="e">
        <f t="shared" si="44"/>
        <v>#DIV/0!</v>
      </c>
      <c r="BB287" s="29" t="e">
        <f>VLOOKUP(BA287,score!$AJ$2:$AK$7,2,TRUE)</f>
        <v>#DIV/0!</v>
      </c>
    </row>
    <row r="288" spans="1:54" x14ac:dyDescent="0.3">
      <c r="A288" s="10"/>
      <c r="B288" s="11"/>
      <c r="C288" s="12"/>
      <c r="D288" s="14"/>
      <c r="E288" s="12"/>
      <c r="F288" s="14"/>
      <c r="G288" s="14"/>
      <c r="H288" s="14"/>
      <c r="I288" s="14"/>
      <c r="J288" s="14"/>
      <c r="K288" s="14"/>
      <c r="L288" s="14"/>
      <c r="M288" s="14"/>
      <c r="N288" s="13"/>
      <c r="O288" s="13"/>
      <c r="P288" s="12"/>
      <c r="Q288" s="12"/>
      <c r="R288" s="12"/>
      <c r="S288" s="12"/>
      <c r="T288" s="12"/>
      <c r="U288" s="12"/>
      <c r="V288" s="12"/>
      <c r="W288" s="17"/>
      <c r="X288" s="17"/>
      <c r="Y288" s="15"/>
      <c r="Z288" s="14"/>
      <c r="AA288" s="43" t="e">
        <f t="shared" si="36"/>
        <v>#DIV/0!</v>
      </c>
      <c r="AB288" s="21" t="e">
        <f t="shared" si="37"/>
        <v>#DIV/0!</v>
      </c>
      <c r="AC288" s="21" t="e">
        <f t="shared" si="38"/>
        <v>#DIV/0!</v>
      </c>
      <c r="AD288" s="21" t="e">
        <f t="shared" si="39"/>
        <v>#DIV/0!</v>
      </c>
      <c r="AE288" s="21" t="e">
        <f t="shared" si="40"/>
        <v>#DIV/0!</v>
      </c>
      <c r="AF288" s="21" t="e">
        <f t="shared" si="43"/>
        <v>#DIV/0!</v>
      </c>
      <c r="AG288" s="20">
        <f>VLOOKUP(S288,'tabla ingresos'!$A$3:$D$15,4,FALSE)</f>
        <v>0</v>
      </c>
      <c r="AH288" s="20">
        <f t="shared" si="41"/>
        <v>0</v>
      </c>
      <c r="AI288" s="20">
        <f t="shared" si="42"/>
        <v>0</v>
      </c>
      <c r="AJ288" s="28" t="e">
        <f>VLOOKUP(AA288,score!$K$2:$L$8,2,TRUE)*AJ$2</f>
        <v>#DIV/0!</v>
      </c>
      <c r="AK288" s="28">
        <f>VLOOKUP(T288,score!$M$2:$N$8,2,FALSE)*AK$2</f>
        <v>0</v>
      </c>
      <c r="AL288" s="28">
        <f>VLOOKUP(Q288,score!$G$2:$H$8,2,TRUE)*AL$2</f>
        <v>0.1</v>
      </c>
      <c r="AM288" s="28" t="e">
        <f>VLOOKUP(AB288,score!$Y$2:$Z$8,2,TRUE)*AM$2</f>
        <v>#DIV/0!</v>
      </c>
      <c r="AN288" s="28" t="e">
        <f>VLOOKUP(AE288,score!$AE$2:$AF$8,2,TRUE)*AN$2</f>
        <v>#DIV/0!</v>
      </c>
      <c r="AO288" s="28">
        <f>VLOOKUP(O288,score!$C$2:$D$8,2,TRUE)*AO$2</f>
        <v>0.1</v>
      </c>
      <c r="AP288" s="28">
        <f>VLOOKUP(R288,score!$I$2:$J$8,2,TRUE)*AP$2</f>
        <v>0.1</v>
      </c>
      <c r="AQ288" s="28" t="e">
        <f>VLOOKUP(P288,score!$E$2:$F$8,2,FALSE)*AQ$2</f>
        <v>#N/A</v>
      </c>
      <c r="AR288" s="28">
        <f>VLOOKUP(U288,score!$O$2:$P$8,2,TRUE)*AR$2</f>
        <v>0</v>
      </c>
      <c r="AS288" s="28">
        <f>VLOOKUP(V288,score!$Q$2:$R$8,2,TRUE)*AS$2</f>
        <v>0</v>
      </c>
      <c r="AT288" s="28" t="e">
        <f>VLOOKUP(W288,score!$S$2:$T$8,2,FALSE)*AT$2</f>
        <v>#N/A</v>
      </c>
      <c r="AU288" s="28" t="e">
        <f>VLOOKUP(X288,score!$U$2:$V$4,2,FALSE)*AU$2</f>
        <v>#N/A</v>
      </c>
      <c r="AV288" s="28" t="e">
        <f>VLOOKUP(AF288,score!$AG$2:$AH$8,2,TRUE)*AV$2</f>
        <v>#DIV/0!</v>
      </c>
      <c r="AW288" s="28" t="e">
        <f>VLOOKUP(Y288,score!$W$2:$X$8,2,FALSE)*AW$2</f>
        <v>#N/A</v>
      </c>
      <c r="AX288" s="28" t="e">
        <f>VLOOKUP(AC288,score!$AA$2:$AB$8,2,TRUE)*AX$2</f>
        <v>#DIV/0!</v>
      </c>
      <c r="AY288" s="28" t="e">
        <f>VLOOKUP(AD288,score!$AC$2:$AD$8,2,TRUE)*AY$2</f>
        <v>#DIV/0!</v>
      </c>
      <c r="AZ288" s="28">
        <f>VLOOKUP(N288,score!$A$2:$B$8,2,TRUE)*AZ$2</f>
        <v>0.1</v>
      </c>
      <c r="BA288" s="29" t="e">
        <f t="shared" si="44"/>
        <v>#DIV/0!</v>
      </c>
      <c r="BB288" s="29" t="e">
        <f>VLOOKUP(BA288,score!$AJ$2:$AK$7,2,TRUE)</f>
        <v>#DIV/0!</v>
      </c>
    </row>
    <row r="289" spans="1:54" x14ac:dyDescent="0.3">
      <c r="A289" s="10"/>
      <c r="B289" s="11"/>
      <c r="C289" s="12"/>
      <c r="D289" s="14"/>
      <c r="E289" s="12"/>
      <c r="F289" s="14"/>
      <c r="G289" s="14"/>
      <c r="H289" s="14"/>
      <c r="I289" s="14"/>
      <c r="J289" s="14"/>
      <c r="K289" s="14"/>
      <c r="L289" s="14"/>
      <c r="M289" s="14"/>
      <c r="N289" s="13"/>
      <c r="O289" s="13"/>
      <c r="P289" s="12"/>
      <c r="Q289" s="12"/>
      <c r="R289" s="12"/>
      <c r="S289" s="12"/>
      <c r="T289" s="12"/>
      <c r="U289" s="12"/>
      <c r="V289" s="12"/>
      <c r="W289" s="17"/>
      <c r="X289" s="17"/>
      <c r="Y289" s="15"/>
      <c r="Z289" s="14"/>
      <c r="AA289" s="43" t="e">
        <f t="shared" si="36"/>
        <v>#DIV/0!</v>
      </c>
      <c r="AB289" s="21" t="e">
        <f t="shared" si="37"/>
        <v>#DIV/0!</v>
      </c>
      <c r="AC289" s="21" t="e">
        <f t="shared" si="38"/>
        <v>#DIV/0!</v>
      </c>
      <c r="AD289" s="21" t="e">
        <f t="shared" si="39"/>
        <v>#DIV/0!</v>
      </c>
      <c r="AE289" s="21" t="e">
        <f t="shared" si="40"/>
        <v>#DIV/0!</v>
      </c>
      <c r="AF289" s="21" t="e">
        <f t="shared" si="43"/>
        <v>#DIV/0!</v>
      </c>
      <c r="AG289" s="20">
        <f>VLOOKUP(S289,'tabla ingresos'!$A$3:$D$15,4,FALSE)</f>
        <v>0</v>
      </c>
      <c r="AH289" s="20">
        <f t="shared" si="41"/>
        <v>0</v>
      </c>
      <c r="AI289" s="20">
        <f t="shared" si="42"/>
        <v>0</v>
      </c>
      <c r="AJ289" s="28" t="e">
        <f>VLOOKUP(AA289,score!$K$2:$L$8,2,TRUE)*AJ$2</f>
        <v>#DIV/0!</v>
      </c>
      <c r="AK289" s="28">
        <f>VLOOKUP(T289,score!$M$2:$N$8,2,FALSE)*AK$2</f>
        <v>0</v>
      </c>
      <c r="AL289" s="28">
        <f>VLOOKUP(Q289,score!$G$2:$H$8,2,TRUE)*AL$2</f>
        <v>0.1</v>
      </c>
      <c r="AM289" s="28" t="e">
        <f>VLOOKUP(AB289,score!$Y$2:$Z$8,2,TRUE)*AM$2</f>
        <v>#DIV/0!</v>
      </c>
      <c r="AN289" s="28" t="e">
        <f>VLOOKUP(AE289,score!$AE$2:$AF$8,2,TRUE)*AN$2</f>
        <v>#DIV/0!</v>
      </c>
      <c r="AO289" s="28">
        <f>VLOOKUP(O289,score!$C$2:$D$8,2,TRUE)*AO$2</f>
        <v>0.1</v>
      </c>
      <c r="AP289" s="28">
        <f>VLOOKUP(R289,score!$I$2:$J$8,2,TRUE)*AP$2</f>
        <v>0.1</v>
      </c>
      <c r="AQ289" s="28" t="e">
        <f>VLOOKUP(P289,score!$E$2:$F$8,2,FALSE)*AQ$2</f>
        <v>#N/A</v>
      </c>
      <c r="AR289" s="28">
        <f>VLOOKUP(U289,score!$O$2:$P$8,2,TRUE)*AR$2</f>
        <v>0</v>
      </c>
      <c r="AS289" s="28">
        <f>VLOOKUP(V289,score!$Q$2:$R$8,2,TRUE)*AS$2</f>
        <v>0</v>
      </c>
      <c r="AT289" s="28" t="e">
        <f>VLOOKUP(W289,score!$S$2:$T$8,2,FALSE)*AT$2</f>
        <v>#N/A</v>
      </c>
      <c r="AU289" s="28" t="e">
        <f>VLOOKUP(X289,score!$U$2:$V$4,2,FALSE)*AU$2</f>
        <v>#N/A</v>
      </c>
      <c r="AV289" s="28" t="e">
        <f>VLOOKUP(AF289,score!$AG$2:$AH$8,2,TRUE)*AV$2</f>
        <v>#DIV/0!</v>
      </c>
      <c r="AW289" s="28" t="e">
        <f>VLOOKUP(Y289,score!$W$2:$X$8,2,FALSE)*AW$2</f>
        <v>#N/A</v>
      </c>
      <c r="AX289" s="28" t="e">
        <f>VLOOKUP(AC289,score!$AA$2:$AB$8,2,TRUE)*AX$2</f>
        <v>#DIV/0!</v>
      </c>
      <c r="AY289" s="28" t="e">
        <f>VLOOKUP(AD289,score!$AC$2:$AD$8,2,TRUE)*AY$2</f>
        <v>#DIV/0!</v>
      </c>
      <c r="AZ289" s="28">
        <f>VLOOKUP(N289,score!$A$2:$B$8,2,TRUE)*AZ$2</f>
        <v>0.1</v>
      </c>
      <c r="BA289" s="29" t="e">
        <f t="shared" si="44"/>
        <v>#DIV/0!</v>
      </c>
      <c r="BB289" s="29" t="e">
        <f>VLOOKUP(BA289,score!$AJ$2:$AK$7,2,TRUE)</f>
        <v>#DIV/0!</v>
      </c>
    </row>
    <row r="290" spans="1:54" x14ac:dyDescent="0.3">
      <c r="A290" s="10"/>
      <c r="B290" s="11"/>
      <c r="C290" s="12"/>
      <c r="D290" s="14"/>
      <c r="E290" s="12"/>
      <c r="F290" s="14"/>
      <c r="G290" s="14"/>
      <c r="H290" s="14"/>
      <c r="I290" s="14"/>
      <c r="J290" s="14"/>
      <c r="K290" s="14"/>
      <c r="L290" s="14"/>
      <c r="M290" s="14"/>
      <c r="N290" s="13"/>
      <c r="O290" s="13"/>
      <c r="P290" s="12"/>
      <c r="Q290" s="12"/>
      <c r="R290" s="12"/>
      <c r="S290" s="12"/>
      <c r="T290" s="12"/>
      <c r="U290" s="12"/>
      <c r="V290" s="12"/>
      <c r="W290" s="17"/>
      <c r="X290" s="17"/>
      <c r="Y290" s="15"/>
      <c r="Z290" s="14"/>
      <c r="AA290" s="43" t="e">
        <f t="shared" si="36"/>
        <v>#DIV/0!</v>
      </c>
      <c r="AB290" s="21" t="e">
        <f t="shared" si="37"/>
        <v>#DIV/0!</v>
      </c>
      <c r="AC290" s="21" t="e">
        <f t="shared" si="38"/>
        <v>#DIV/0!</v>
      </c>
      <c r="AD290" s="21" t="e">
        <f t="shared" si="39"/>
        <v>#DIV/0!</v>
      </c>
      <c r="AE290" s="21" t="e">
        <f t="shared" si="40"/>
        <v>#DIV/0!</v>
      </c>
      <c r="AF290" s="21" t="e">
        <f t="shared" si="43"/>
        <v>#DIV/0!</v>
      </c>
      <c r="AG290" s="20">
        <f>VLOOKUP(S290,'tabla ingresos'!$A$3:$D$15,4,FALSE)</f>
        <v>0</v>
      </c>
      <c r="AH290" s="20">
        <f t="shared" si="41"/>
        <v>0</v>
      </c>
      <c r="AI290" s="20">
        <f t="shared" si="42"/>
        <v>0</v>
      </c>
      <c r="AJ290" s="28" t="e">
        <f>VLOOKUP(AA290,score!$K$2:$L$8,2,TRUE)*AJ$2</f>
        <v>#DIV/0!</v>
      </c>
      <c r="AK290" s="28">
        <f>VLOOKUP(T290,score!$M$2:$N$8,2,FALSE)*AK$2</f>
        <v>0</v>
      </c>
      <c r="AL290" s="28">
        <f>VLOOKUP(Q290,score!$G$2:$H$8,2,TRUE)*AL$2</f>
        <v>0.1</v>
      </c>
      <c r="AM290" s="28" t="e">
        <f>VLOOKUP(AB290,score!$Y$2:$Z$8,2,TRUE)*AM$2</f>
        <v>#DIV/0!</v>
      </c>
      <c r="AN290" s="28" t="e">
        <f>VLOOKUP(AE290,score!$AE$2:$AF$8,2,TRUE)*AN$2</f>
        <v>#DIV/0!</v>
      </c>
      <c r="AO290" s="28">
        <f>VLOOKUP(O290,score!$C$2:$D$8,2,TRUE)*AO$2</f>
        <v>0.1</v>
      </c>
      <c r="AP290" s="28">
        <f>VLOOKUP(R290,score!$I$2:$J$8,2,TRUE)*AP$2</f>
        <v>0.1</v>
      </c>
      <c r="AQ290" s="28" t="e">
        <f>VLOOKUP(P290,score!$E$2:$F$8,2,FALSE)*AQ$2</f>
        <v>#N/A</v>
      </c>
      <c r="AR290" s="28">
        <f>VLOOKUP(U290,score!$O$2:$P$8,2,TRUE)*AR$2</f>
        <v>0</v>
      </c>
      <c r="AS290" s="28">
        <f>VLOOKUP(V290,score!$Q$2:$R$8,2,TRUE)*AS$2</f>
        <v>0</v>
      </c>
      <c r="AT290" s="28" t="e">
        <f>VLOOKUP(W290,score!$S$2:$T$8,2,FALSE)*AT$2</f>
        <v>#N/A</v>
      </c>
      <c r="AU290" s="28" t="e">
        <f>VLOOKUP(X290,score!$U$2:$V$4,2,FALSE)*AU$2</f>
        <v>#N/A</v>
      </c>
      <c r="AV290" s="28" t="e">
        <f>VLOOKUP(AF290,score!$AG$2:$AH$8,2,TRUE)*AV$2</f>
        <v>#DIV/0!</v>
      </c>
      <c r="AW290" s="28" t="e">
        <f>VLOOKUP(Y290,score!$W$2:$X$8,2,FALSE)*AW$2</f>
        <v>#N/A</v>
      </c>
      <c r="AX290" s="28" t="e">
        <f>VLOOKUP(AC290,score!$AA$2:$AB$8,2,TRUE)*AX$2</f>
        <v>#DIV/0!</v>
      </c>
      <c r="AY290" s="28" t="e">
        <f>VLOOKUP(AD290,score!$AC$2:$AD$8,2,TRUE)*AY$2</f>
        <v>#DIV/0!</v>
      </c>
      <c r="AZ290" s="28">
        <f>VLOOKUP(N290,score!$A$2:$B$8,2,TRUE)*AZ$2</f>
        <v>0.1</v>
      </c>
      <c r="BA290" s="29" t="e">
        <f t="shared" si="44"/>
        <v>#DIV/0!</v>
      </c>
      <c r="BB290" s="29" t="e">
        <f>VLOOKUP(BA290,score!$AJ$2:$AK$7,2,TRUE)</f>
        <v>#DIV/0!</v>
      </c>
    </row>
    <row r="291" spans="1:54" x14ac:dyDescent="0.3">
      <c r="A291" s="10"/>
      <c r="B291" s="11"/>
      <c r="C291" s="12"/>
      <c r="D291" s="14"/>
      <c r="E291" s="12"/>
      <c r="F291" s="14"/>
      <c r="G291" s="14"/>
      <c r="H291" s="14"/>
      <c r="I291" s="14"/>
      <c r="J291" s="14"/>
      <c r="K291" s="14"/>
      <c r="L291" s="14"/>
      <c r="M291" s="14"/>
      <c r="N291" s="13"/>
      <c r="O291" s="13"/>
      <c r="P291" s="12"/>
      <c r="Q291" s="12"/>
      <c r="R291" s="12"/>
      <c r="S291" s="12"/>
      <c r="T291" s="12"/>
      <c r="U291" s="12"/>
      <c r="V291" s="12"/>
      <c r="W291" s="17"/>
      <c r="X291" s="17"/>
      <c r="Y291" s="15"/>
      <c r="Z291" s="14"/>
      <c r="AA291" s="43" t="e">
        <f t="shared" si="36"/>
        <v>#DIV/0!</v>
      </c>
      <c r="AB291" s="21" t="e">
        <f t="shared" si="37"/>
        <v>#DIV/0!</v>
      </c>
      <c r="AC291" s="21" t="e">
        <f t="shared" si="38"/>
        <v>#DIV/0!</v>
      </c>
      <c r="AD291" s="21" t="e">
        <f t="shared" si="39"/>
        <v>#DIV/0!</v>
      </c>
      <c r="AE291" s="21" t="e">
        <f t="shared" si="40"/>
        <v>#DIV/0!</v>
      </c>
      <c r="AF291" s="21" t="e">
        <f t="shared" si="43"/>
        <v>#DIV/0!</v>
      </c>
      <c r="AG291" s="20">
        <f>VLOOKUP(S291,'tabla ingresos'!$A$3:$D$15,4,FALSE)</f>
        <v>0</v>
      </c>
      <c r="AH291" s="20">
        <f t="shared" si="41"/>
        <v>0</v>
      </c>
      <c r="AI291" s="20">
        <f t="shared" si="42"/>
        <v>0</v>
      </c>
      <c r="AJ291" s="28" t="e">
        <f>VLOOKUP(AA291,score!$K$2:$L$8,2,TRUE)*AJ$2</f>
        <v>#DIV/0!</v>
      </c>
      <c r="AK291" s="28">
        <f>VLOOKUP(T291,score!$M$2:$N$8,2,FALSE)*AK$2</f>
        <v>0</v>
      </c>
      <c r="AL291" s="28">
        <f>VLOOKUP(Q291,score!$G$2:$H$8,2,TRUE)*AL$2</f>
        <v>0.1</v>
      </c>
      <c r="AM291" s="28" t="e">
        <f>VLOOKUP(AB291,score!$Y$2:$Z$8,2,TRUE)*AM$2</f>
        <v>#DIV/0!</v>
      </c>
      <c r="AN291" s="28" t="e">
        <f>VLOOKUP(AE291,score!$AE$2:$AF$8,2,TRUE)*AN$2</f>
        <v>#DIV/0!</v>
      </c>
      <c r="AO291" s="28">
        <f>VLOOKUP(O291,score!$C$2:$D$8,2,TRUE)*AO$2</f>
        <v>0.1</v>
      </c>
      <c r="AP291" s="28">
        <f>VLOOKUP(R291,score!$I$2:$J$8,2,TRUE)*AP$2</f>
        <v>0.1</v>
      </c>
      <c r="AQ291" s="28" t="e">
        <f>VLOOKUP(P291,score!$E$2:$F$8,2,FALSE)*AQ$2</f>
        <v>#N/A</v>
      </c>
      <c r="AR291" s="28">
        <f>VLOOKUP(U291,score!$O$2:$P$8,2,TRUE)*AR$2</f>
        <v>0</v>
      </c>
      <c r="AS291" s="28">
        <f>VLOOKUP(V291,score!$Q$2:$R$8,2,TRUE)*AS$2</f>
        <v>0</v>
      </c>
      <c r="AT291" s="28" t="e">
        <f>VLOOKUP(W291,score!$S$2:$T$8,2,FALSE)*AT$2</f>
        <v>#N/A</v>
      </c>
      <c r="AU291" s="28" t="e">
        <f>VLOOKUP(X291,score!$U$2:$V$4,2,FALSE)*AU$2</f>
        <v>#N/A</v>
      </c>
      <c r="AV291" s="28" t="e">
        <f>VLOOKUP(AF291,score!$AG$2:$AH$8,2,TRUE)*AV$2</f>
        <v>#DIV/0!</v>
      </c>
      <c r="AW291" s="28" t="e">
        <f>VLOOKUP(Y291,score!$W$2:$X$8,2,FALSE)*AW$2</f>
        <v>#N/A</v>
      </c>
      <c r="AX291" s="28" t="e">
        <f>VLOOKUP(AC291,score!$AA$2:$AB$8,2,TRUE)*AX$2</f>
        <v>#DIV/0!</v>
      </c>
      <c r="AY291" s="28" t="e">
        <f>VLOOKUP(AD291,score!$AC$2:$AD$8,2,TRUE)*AY$2</f>
        <v>#DIV/0!</v>
      </c>
      <c r="AZ291" s="28">
        <f>VLOOKUP(N291,score!$A$2:$B$8,2,TRUE)*AZ$2</f>
        <v>0.1</v>
      </c>
      <c r="BA291" s="29" t="e">
        <f t="shared" si="44"/>
        <v>#DIV/0!</v>
      </c>
      <c r="BB291" s="29" t="e">
        <f>VLOOKUP(BA291,score!$AJ$2:$AK$7,2,TRUE)</f>
        <v>#DIV/0!</v>
      </c>
    </row>
    <row r="292" spans="1:54" x14ac:dyDescent="0.3">
      <c r="A292" s="10"/>
      <c r="B292" s="11"/>
      <c r="C292" s="12"/>
      <c r="D292" s="14"/>
      <c r="E292" s="12"/>
      <c r="F292" s="14"/>
      <c r="G292" s="14"/>
      <c r="H292" s="14"/>
      <c r="I292" s="14"/>
      <c r="J292" s="14"/>
      <c r="K292" s="14"/>
      <c r="L292" s="14"/>
      <c r="M292" s="14"/>
      <c r="N292" s="13"/>
      <c r="O292" s="13"/>
      <c r="P292" s="12"/>
      <c r="Q292" s="12"/>
      <c r="R292" s="12"/>
      <c r="S292" s="12"/>
      <c r="T292" s="12"/>
      <c r="U292" s="12"/>
      <c r="V292" s="12"/>
      <c r="W292" s="17"/>
      <c r="X292" s="17"/>
      <c r="Y292" s="15"/>
      <c r="Z292" s="14"/>
      <c r="AA292" s="43" t="e">
        <f t="shared" si="36"/>
        <v>#DIV/0!</v>
      </c>
      <c r="AB292" s="21" t="e">
        <f t="shared" si="37"/>
        <v>#DIV/0!</v>
      </c>
      <c r="AC292" s="21" t="e">
        <f t="shared" si="38"/>
        <v>#DIV/0!</v>
      </c>
      <c r="AD292" s="21" t="e">
        <f t="shared" si="39"/>
        <v>#DIV/0!</v>
      </c>
      <c r="AE292" s="21" t="e">
        <f t="shared" si="40"/>
        <v>#DIV/0!</v>
      </c>
      <c r="AF292" s="21" t="e">
        <f t="shared" si="43"/>
        <v>#DIV/0!</v>
      </c>
      <c r="AG292" s="20">
        <f>VLOOKUP(S292,'tabla ingresos'!$A$3:$D$15,4,FALSE)</f>
        <v>0</v>
      </c>
      <c r="AH292" s="20">
        <f t="shared" si="41"/>
        <v>0</v>
      </c>
      <c r="AI292" s="20">
        <f t="shared" si="42"/>
        <v>0</v>
      </c>
      <c r="AJ292" s="28" t="e">
        <f>VLOOKUP(AA292,score!$K$2:$L$8,2,TRUE)*AJ$2</f>
        <v>#DIV/0!</v>
      </c>
      <c r="AK292" s="28">
        <f>VLOOKUP(T292,score!$M$2:$N$8,2,FALSE)*AK$2</f>
        <v>0</v>
      </c>
      <c r="AL292" s="28">
        <f>VLOOKUP(Q292,score!$G$2:$H$8,2,TRUE)*AL$2</f>
        <v>0.1</v>
      </c>
      <c r="AM292" s="28" t="e">
        <f>VLOOKUP(AB292,score!$Y$2:$Z$8,2,TRUE)*AM$2</f>
        <v>#DIV/0!</v>
      </c>
      <c r="AN292" s="28" t="e">
        <f>VLOOKUP(AE292,score!$AE$2:$AF$8,2,TRUE)*AN$2</f>
        <v>#DIV/0!</v>
      </c>
      <c r="AO292" s="28">
        <f>VLOOKUP(O292,score!$C$2:$D$8,2,TRUE)*AO$2</f>
        <v>0.1</v>
      </c>
      <c r="AP292" s="28">
        <f>VLOOKUP(R292,score!$I$2:$J$8,2,TRUE)*AP$2</f>
        <v>0.1</v>
      </c>
      <c r="AQ292" s="28" t="e">
        <f>VLOOKUP(P292,score!$E$2:$F$8,2,FALSE)*AQ$2</f>
        <v>#N/A</v>
      </c>
      <c r="AR292" s="28">
        <f>VLOOKUP(U292,score!$O$2:$P$8,2,TRUE)*AR$2</f>
        <v>0</v>
      </c>
      <c r="AS292" s="28">
        <f>VLOOKUP(V292,score!$Q$2:$R$8,2,TRUE)*AS$2</f>
        <v>0</v>
      </c>
      <c r="AT292" s="28" t="e">
        <f>VLOOKUP(W292,score!$S$2:$T$8,2,FALSE)*AT$2</f>
        <v>#N/A</v>
      </c>
      <c r="AU292" s="28" t="e">
        <f>VLOOKUP(X292,score!$U$2:$V$4,2,FALSE)*AU$2</f>
        <v>#N/A</v>
      </c>
      <c r="AV292" s="28" t="e">
        <f>VLOOKUP(AF292,score!$AG$2:$AH$8,2,TRUE)*AV$2</f>
        <v>#DIV/0!</v>
      </c>
      <c r="AW292" s="28" t="e">
        <f>VLOOKUP(Y292,score!$W$2:$X$8,2,FALSE)*AW$2</f>
        <v>#N/A</v>
      </c>
      <c r="AX292" s="28" t="e">
        <f>VLOOKUP(AC292,score!$AA$2:$AB$8,2,TRUE)*AX$2</f>
        <v>#DIV/0!</v>
      </c>
      <c r="AY292" s="28" t="e">
        <f>VLOOKUP(AD292,score!$AC$2:$AD$8,2,TRUE)*AY$2</f>
        <v>#DIV/0!</v>
      </c>
      <c r="AZ292" s="28">
        <f>VLOOKUP(N292,score!$A$2:$B$8,2,TRUE)*AZ$2</f>
        <v>0.1</v>
      </c>
      <c r="BA292" s="29" t="e">
        <f t="shared" si="44"/>
        <v>#DIV/0!</v>
      </c>
      <c r="BB292" s="29" t="e">
        <f>VLOOKUP(BA292,score!$AJ$2:$AK$7,2,TRUE)</f>
        <v>#DIV/0!</v>
      </c>
    </row>
    <row r="293" spans="1:54" x14ac:dyDescent="0.3">
      <c r="A293" s="10"/>
      <c r="B293" s="11"/>
      <c r="C293" s="12"/>
      <c r="D293" s="14"/>
      <c r="E293" s="12"/>
      <c r="F293" s="14"/>
      <c r="G293" s="14"/>
      <c r="H293" s="14"/>
      <c r="I293" s="14"/>
      <c r="J293" s="14"/>
      <c r="K293" s="14"/>
      <c r="L293" s="14"/>
      <c r="M293" s="14"/>
      <c r="N293" s="13"/>
      <c r="O293" s="13"/>
      <c r="P293" s="12"/>
      <c r="Q293" s="12"/>
      <c r="R293" s="12"/>
      <c r="S293" s="12"/>
      <c r="T293" s="12"/>
      <c r="U293" s="12"/>
      <c r="V293" s="12"/>
      <c r="W293" s="17"/>
      <c r="X293" s="17"/>
      <c r="Y293" s="15"/>
      <c r="Z293" s="14"/>
      <c r="AA293" s="43" t="e">
        <f t="shared" si="36"/>
        <v>#DIV/0!</v>
      </c>
      <c r="AB293" s="21" t="e">
        <f t="shared" si="37"/>
        <v>#DIV/0!</v>
      </c>
      <c r="AC293" s="21" t="e">
        <f t="shared" si="38"/>
        <v>#DIV/0!</v>
      </c>
      <c r="AD293" s="21" t="e">
        <f t="shared" si="39"/>
        <v>#DIV/0!</v>
      </c>
      <c r="AE293" s="21" t="e">
        <f t="shared" si="40"/>
        <v>#DIV/0!</v>
      </c>
      <c r="AF293" s="21" t="e">
        <f t="shared" si="43"/>
        <v>#DIV/0!</v>
      </c>
      <c r="AG293" s="20">
        <f>VLOOKUP(S293,'tabla ingresos'!$A$3:$D$15,4,FALSE)</f>
        <v>0</v>
      </c>
      <c r="AH293" s="20">
        <f t="shared" si="41"/>
        <v>0</v>
      </c>
      <c r="AI293" s="20">
        <f t="shared" si="42"/>
        <v>0</v>
      </c>
      <c r="AJ293" s="28" t="e">
        <f>VLOOKUP(AA293,score!$K$2:$L$8,2,TRUE)*AJ$2</f>
        <v>#DIV/0!</v>
      </c>
      <c r="AK293" s="28">
        <f>VLOOKUP(T293,score!$M$2:$N$8,2,FALSE)*AK$2</f>
        <v>0</v>
      </c>
      <c r="AL293" s="28">
        <f>VLOOKUP(Q293,score!$G$2:$H$8,2,TRUE)*AL$2</f>
        <v>0.1</v>
      </c>
      <c r="AM293" s="28" t="e">
        <f>VLOOKUP(AB293,score!$Y$2:$Z$8,2,TRUE)*AM$2</f>
        <v>#DIV/0!</v>
      </c>
      <c r="AN293" s="28" t="e">
        <f>VLOOKUP(AE293,score!$AE$2:$AF$8,2,TRUE)*AN$2</f>
        <v>#DIV/0!</v>
      </c>
      <c r="AO293" s="28">
        <f>VLOOKUP(O293,score!$C$2:$D$8,2,TRUE)*AO$2</f>
        <v>0.1</v>
      </c>
      <c r="AP293" s="28">
        <f>VLOOKUP(R293,score!$I$2:$J$8,2,TRUE)*AP$2</f>
        <v>0.1</v>
      </c>
      <c r="AQ293" s="28" t="e">
        <f>VLOOKUP(P293,score!$E$2:$F$8,2,FALSE)*AQ$2</f>
        <v>#N/A</v>
      </c>
      <c r="AR293" s="28">
        <f>VLOOKUP(U293,score!$O$2:$P$8,2,TRUE)*AR$2</f>
        <v>0</v>
      </c>
      <c r="AS293" s="28">
        <f>VLOOKUP(V293,score!$Q$2:$R$8,2,TRUE)*AS$2</f>
        <v>0</v>
      </c>
      <c r="AT293" s="28" t="e">
        <f>VLOOKUP(W293,score!$S$2:$T$8,2,FALSE)*AT$2</f>
        <v>#N/A</v>
      </c>
      <c r="AU293" s="28" t="e">
        <f>VLOOKUP(X293,score!$U$2:$V$4,2,FALSE)*AU$2</f>
        <v>#N/A</v>
      </c>
      <c r="AV293" s="28" t="e">
        <f>VLOOKUP(AF293,score!$AG$2:$AH$8,2,TRUE)*AV$2</f>
        <v>#DIV/0!</v>
      </c>
      <c r="AW293" s="28" t="e">
        <f>VLOOKUP(Y293,score!$W$2:$X$8,2,FALSE)*AW$2</f>
        <v>#N/A</v>
      </c>
      <c r="AX293" s="28" t="e">
        <f>VLOOKUP(AC293,score!$AA$2:$AB$8,2,TRUE)*AX$2</f>
        <v>#DIV/0!</v>
      </c>
      <c r="AY293" s="28" t="e">
        <f>VLOOKUP(AD293,score!$AC$2:$AD$8,2,TRUE)*AY$2</f>
        <v>#DIV/0!</v>
      </c>
      <c r="AZ293" s="28">
        <f>VLOOKUP(N293,score!$A$2:$B$8,2,TRUE)*AZ$2</f>
        <v>0.1</v>
      </c>
      <c r="BA293" s="29" t="e">
        <f t="shared" si="44"/>
        <v>#DIV/0!</v>
      </c>
      <c r="BB293" s="29" t="e">
        <f>VLOOKUP(BA293,score!$AJ$2:$AK$7,2,TRUE)</f>
        <v>#DIV/0!</v>
      </c>
    </row>
    <row r="294" spans="1:54" x14ac:dyDescent="0.3">
      <c r="A294" s="10"/>
      <c r="B294" s="11"/>
      <c r="C294" s="12"/>
      <c r="D294" s="14"/>
      <c r="E294" s="12"/>
      <c r="F294" s="14"/>
      <c r="G294" s="14"/>
      <c r="H294" s="14"/>
      <c r="I294" s="14"/>
      <c r="J294" s="14"/>
      <c r="K294" s="14"/>
      <c r="L294" s="14"/>
      <c r="M294" s="14"/>
      <c r="N294" s="13"/>
      <c r="O294" s="13"/>
      <c r="P294" s="12"/>
      <c r="Q294" s="12"/>
      <c r="R294" s="12"/>
      <c r="S294" s="12"/>
      <c r="T294" s="12"/>
      <c r="U294" s="12"/>
      <c r="V294" s="12"/>
      <c r="W294" s="17"/>
      <c r="X294" s="17"/>
      <c r="Y294" s="15"/>
      <c r="Z294" s="14"/>
      <c r="AA294" s="43" t="e">
        <f t="shared" si="36"/>
        <v>#DIV/0!</v>
      </c>
      <c r="AB294" s="21" t="e">
        <f t="shared" si="37"/>
        <v>#DIV/0!</v>
      </c>
      <c r="AC294" s="21" t="e">
        <f t="shared" si="38"/>
        <v>#DIV/0!</v>
      </c>
      <c r="AD294" s="21" t="e">
        <f t="shared" si="39"/>
        <v>#DIV/0!</v>
      </c>
      <c r="AE294" s="21" t="e">
        <f t="shared" si="40"/>
        <v>#DIV/0!</v>
      </c>
      <c r="AF294" s="21" t="e">
        <f t="shared" si="43"/>
        <v>#DIV/0!</v>
      </c>
      <c r="AG294" s="20">
        <f>VLOOKUP(S294,'tabla ingresos'!$A$3:$D$15,4,FALSE)</f>
        <v>0</v>
      </c>
      <c r="AH294" s="20">
        <f t="shared" si="41"/>
        <v>0</v>
      </c>
      <c r="AI294" s="20">
        <f t="shared" si="42"/>
        <v>0</v>
      </c>
      <c r="AJ294" s="28" t="e">
        <f>VLOOKUP(AA294,score!$K$2:$L$8,2,TRUE)*AJ$2</f>
        <v>#DIV/0!</v>
      </c>
      <c r="AK294" s="28">
        <f>VLOOKUP(T294,score!$M$2:$N$8,2,FALSE)*AK$2</f>
        <v>0</v>
      </c>
      <c r="AL294" s="28">
        <f>VLOOKUP(Q294,score!$G$2:$H$8,2,TRUE)*AL$2</f>
        <v>0.1</v>
      </c>
      <c r="AM294" s="28" t="e">
        <f>VLOOKUP(AB294,score!$Y$2:$Z$8,2,TRUE)*AM$2</f>
        <v>#DIV/0!</v>
      </c>
      <c r="AN294" s="28" t="e">
        <f>VLOOKUP(AE294,score!$AE$2:$AF$8,2,TRUE)*AN$2</f>
        <v>#DIV/0!</v>
      </c>
      <c r="AO294" s="28">
        <f>VLOOKUP(O294,score!$C$2:$D$8,2,TRUE)*AO$2</f>
        <v>0.1</v>
      </c>
      <c r="AP294" s="28">
        <f>VLOOKUP(R294,score!$I$2:$J$8,2,TRUE)*AP$2</f>
        <v>0.1</v>
      </c>
      <c r="AQ294" s="28" t="e">
        <f>VLOOKUP(P294,score!$E$2:$F$8,2,FALSE)*AQ$2</f>
        <v>#N/A</v>
      </c>
      <c r="AR294" s="28">
        <f>VLOOKUP(U294,score!$O$2:$P$8,2,TRUE)*AR$2</f>
        <v>0</v>
      </c>
      <c r="AS294" s="28">
        <f>VLOOKUP(V294,score!$Q$2:$R$8,2,TRUE)*AS$2</f>
        <v>0</v>
      </c>
      <c r="AT294" s="28" t="e">
        <f>VLOOKUP(W294,score!$S$2:$T$8,2,FALSE)*AT$2</f>
        <v>#N/A</v>
      </c>
      <c r="AU294" s="28" t="e">
        <f>VLOOKUP(X294,score!$U$2:$V$4,2,FALSE)*AU$2</f>
        <v>#N/A</v>
      </c>
      <c r="AV294" s="28" t="e">
        <f>VLOOKUP(AF294,score!$AG$2:$AH$8,2,TRUE)*AV$2</f>
        <v>#DIV/0!</v>
      </c>
      <c r="AW294" s="28" t="e">
        <f>VLOOKUP(Y294,score!$W$2:$X$8,2,FALSE)*AW$2</f>
        <v>#N/A</v>
      </c>
      <c r="AX294" s="28" t="e">
        <f>VLOOKUP(AC294,score!$AA$2:$AB$8,2,TRUE)*AX$2</f>
        <v>#DIV/0!</v>
      </c>
      <c r="AY294" s="28" t="e">
        <f>VLOOKUP(AD294,score!$AC$2:$AD$8,2,TRUE)*AY$2</f>
        <v>#DIV/0!</v>
      </c>
      <c r="AZ294" s="28">
        <f>VLOOKUP(N294,score!$A$2:$B$8,2,TRUE)*AZ$2</f>
        <v>0.1</v>
      </c>
      <c r="BA294" s="29" t="e">
        <f t="shared" si="44"/>
        <v>#DIV/0!</v>
      </c>
      <c r="BB294" s="29" t="e">
        <f>VLOOKUP(BA294,score!$AJ$2:$AK$7,2,TRUE)</f>
        <v>#DIV/0!</v>
      </c>
    </row>
    <row r="295" spans="1:54" x14ac:dyDescent="0.3">
      <c r="A295" s="10"/>
      <c r="B295" s="11"/>
      <c r="C295" s="12"/>
      <c r="D295" s="14"/>
      <c r="E295" s="12"/>
      <c r="F295" s="14"/>
      <c r="G295" s="14"/>
      <c r="H295" s="14"/>
      <c r="I295" s="14"/>
      <c r="J295" s="14"/>
      <c r="K295" s="14"/>
      <c r="L295" s="14"/>
      <c r="M295" s="14"/>
      <c r="N295" s="13"/>
      <c r="O295" s="13"/>
      <c r="P295" s="12"/>
      <c r="Q295" s="12"/>
      <c r="R295" s="12"/>
      <c r="S295" s="12"/>
      <c r="T295" s="12"/>
      <c r="U295" s="12"/>
      <c r="V295" s="12"/>
      <c r="W295" s="17"/>
      <c r="X295" s="17"/>
      <c r="Y295" s="15"/>
      <c r="Z295" s="14"/>
      <c r="AA295" s="43" t="e">
        <f t="shared" si="36"/>
        <v>#DIV/0!</v>
      </c>
      <c r="AB295" s="21" t="e">
        <f t="shared" si="37"/>
        <v>#DIV/0!</v>
      </c>
      <c r="AC295" s="21" t="e">
        <f t="shared" si="38"/>
        <v>#DIV/0!</v>
      </c>
      <c r="AD295" s="21" t="e">
        <f t="shared" si="39"/>
        <v>#DIV/0!</v>
      </c>
      <c r="AE295" s="21" t="e">
        <f t="shared" si="40"/>
        <v>#DIV/0!</v>
      </c>
      <c r="AF295" s="21" t="e">
        <f t="shared" si="43"/>
        <v>#DIV/0!</v>
      </c>
      <c r="AG295" s="20">
        <f>VLOOKUP(S295,'tabla ingresos'!$A$3:$D$15,4,FALSE)</f>
        <v>0</v>
      </c>
      <c r="AH295" s="20">
        <f t="shared" si="41"/>
        <v>0</v>
      </c>
      <c r="AI295" s="20">
        <f t="shared" si="42"/>
        <v>0</v>
      </c>
      <c r="AJ295" s="28" t="e">
        <f>VLOOKUP(AA295,score!$K$2:$L$8,2,TRUE)*AJ$2</f>
        <v>#DIV/0!</v>
      </c>
      <c r="AK295" s="28">
        <f>VLOOKUP(T295,score!$M$2:$N$8,2,FALSE)*AK$2</f>
        <v>0</v>
      </c>
      <c r="AL295" s="28">
        <f>VLOOKUP(Q295,score!$G$2:$H$8,2,TRUE)*AL$2</f>
        <v>0.1</v>
      </c>
      <c r="AM295" s="28" t="e">
        <f>VLOOKUP(AB295,score!$Y$2:$Z$8,2,TRUE)*AM$2</f>
        <v>#DIV/0!</v>
      </c>
      <c r="AN295" s="28" t="e">
        <f>VLOOKUP(AE295,score!$AE$2:$AF$8,2,TRUE)*AN$2</f>
        <v>#DIV/0!</v>
      </c>
      <c r="AO295" s="28">
        <f>VLOOKUP(O295,score!$C$2:$D$8,2,TRUE)*AO$2</f>
        <v>0.1</v>
      </c>
      <c r="AP295" s="28">
        <f>VLOOKUP(R295,score!$I$2:$J$8,2,TRUE)*AP$2</f>
        <v>0.1</v>
      </c>
      <c r="AQ295" s="28" t="e">
        <f>VLOOKUP(P295,score!$E$2:$F$8,2,FALSE)*AQ$2</f>
        <v>#N/A</v>
      </c>
      <c r="AR295" s="28">
        <f>VLOOKUP(U295,score!$O$2:$P$8,2,TRUE)*AR$2</f>
        <v>0</v>
      </c>
      <c r="AS295" s="28">
        <f>VLOOKUP(V295,score!$Q$2:$R$8,2,TRUE)*AS$2</f>
        <v>0</v>
      </c>
      <c r="AT295" s="28" t="e">
        <f>VLOOKUP(W295,score!$S$2:$T$8,2,FALSE)*AT$2</f>
        <v>#N/A</v>
      </c>
      <c r="AU295" s="28" t="e">
        <f>VLOOKUP(X295,score!$U$2:$V$4,2,FALSE)*AU$2</f>
        <v>#N/A</v>
      </c>
      <c r="AV295" s="28" t="e">
        <f>VLOOKUP(AF295,score!$AG$2:$AH$8,2,TRUE)*AV$2</f>
        <v>#DIV/0!</v>
      </c>
      <c r="AW295" s="28" t="e">
        <f>VLOOKUP(Y295,score!$W$2:$X$8,2,FALSE)*AW$2</f>
        <v>#N/A</v>
      </c>
      <c r="AX295" s="28" t="e">
        <f>VLOOKUP(AC295,score!$AA$2:$AB$8,2,TRUE)*AX$2</f>
        <v>#DIV/0!</v>
      </c>
      <c r="AY295" s="28" t="e">
        <f>VLOOKUP(AD295,score!$AC$2:$AD$8,2,TRUE)*AY$2</f>
        <v>#DIV/0!</v>
      </c>
      <c r="AZ295" s="28">
        <f>VLOOKUP(N295,score!$A$2:$B$8,2,TRUE)*AZ$2</f>
        <v>0.1</v>
      </c>
      <c r="BA295" s="29" t="e">
        <f t="shared" si="44"/>
        <v>#DIV/0!</v>
      </c>
      <c r="BB295" s="29" t="e">
        <f>VLOOKUP(BA295,score!$AJ$2:$AK$7,2,TRUE)</f>
        <v>#DIV/0!</v>
      </c>
    </row>
    <row r="296" spans="1:54" x14ac:dyDescent="0.3">
      <c r="A296" s="10"/>
      <c r="B296" s="11"/>
      <c r="C296" s="12"/>
      <c r="D296" s="14"/>
      <c r="E296" s="12"/>
      <c r="F296" s="14"/>
      <c r="G296" s="14"/>
      <c r="H296" s="14"/>
      <c r="I296" s="14"/>
      <c r="J296" s="14"/>
      <c r="K296" s="14"/>
      <c r="L296" s="14"/>
      <c r="M296" s="14"/>
      <c r="N296" s="13"/>
      <c r="O296" s="13"/>
      <c r="P296" s="12"/>
      <c r="Q296" s="12"/>
      <c r="R296" s="12"/>
      <c r="S296" s="12"/>
      <c r="T296" s="12"/>
      <c r="U296" s="12"/>
      <c r="V296" s="12"/>
      <c r="W296" s="17"/>
      <c r="X296" s="17"/>
      <c r="Y296" s="15"/>
      <c r="Z296" s="14"/>
      <c r="AA296" s="43" t="e">
        <f t="shared" si="36"/>
        <v>#DIV/0!</v>
      </c>
      <c r="AB296" s="21" t="e">
        <f t="shared" si="37"/>
        <v>#DIV/0!</v>
      </c>
      <c r="AC296" s="21" t="e">
        <f t="shared" si="38"/>
        <v>#DIV/0!</v>
      </c>
      <c r="AD296" s="21" t="e">
        <f t="shared" si="39"/>
        <v>#DIV/0!</v>
      </c>
      <c r="AE296" s="21" t="e">
        <f t="shared" si="40"/>
        <v>#DIV/0!</v>
      </c>
      <c r="AF296" s="21" t="e">
        <f t="shared" si="43"/>
        <v>#DIV/0!</v>
      </c>
      <c r="AG296" s="20">
        <f>VLOOKUP(S296,'tabla ingresos'!$A$3:$D$15,4,FALSE)</f>
        <v>0</v>
      </c>
      <c r="AH296" s="20">
        <f t="shared" si="41"/>
        <v>0</v>
      </c>
      <c r="AI296" s="20">
        <f t="shared" si="42"/>
        <v>0</v>
      </c>
      <c r="AJ296" s="28" t="e">
        <f>VLOOKUP(AA296,score!$K$2:$L$8,2,TRUE)*AJ$2</f>
        <v>#DIV/0!</v>
      </c>
      <c r="AK296" s="28">
        <f>VLOOKUP(T296,score!$M$2:$N$8,2,FALSE)*AK$2</f>
        <v>0</v>
      </c>
      <c r="AL296" s="28">
        <f>VLOOKUP(Q296,score!$G$2:$H$8,2,TRUE)*AL$2</f>
        <v>0.1</v>
      </c>
      <c r="AM296" s="28" t="e">
        <f>VLOOKUP(AB296,score!$Y$2:$Z$8,2,TRUE)*AM$2</f>
        <v>#DIV/0!</v>
      </c>
      <c r="AN296" s="28" t="e">
        <f>VLOOKUP(AE296,score!$AE$2:$AF$8,2,TRUE)*AN$2</f>
        <v>#DIV/0!</v>
      </c>
      <c r="AO296" s="28">
        <f>VLOOKUP(O296,score!$C$2:$D$8,2,TRUE)*AO$2</f>
        <v>0.1</v>
      </c>
      <c r="AP296" s="28">
        <f>VLOOKUP(R296,score!$I$2:$J$8,2,TRUE)*AP$2</f>
        <v>0.1</v>
      </c>
      <c r="AQ296" s="28" t="e">
        <f>VLOOKUP(P296,score!$E$2:$F$8,2,FALSE)*AQ$2</f>
        <v>#N/A</v>
      </c>
      <c r="AR296" s="28">
        <f>VLOOKUP(U296,score!$O$2:$P$8,2,TRUE)*AR$2</f>
        <v>0</v>
      </c>
      <c r="AS296" s="28">
        <f>VLOOKUP(V296,score!$Q$2:$R$8,2,TRUE)*AS$2</f>
        <v>0</v>
      </c>
      <c r="AT296" s="28" t="e">
        <f>VLOOKUP(W296,score!$S$2:$T$8,2,FALSE)*AT$2</f>
        <v>#N/A</v>
      </c>
      <c r="AU296" s="28" t="e">
        <f>VLOOKUP(X296,score!$U$2:$V$4,2,FALSE)*AU$2</f>
        <v>#N/A</v>
      </c>
      <c r="AV296" s="28" t="e">
        <f>VLOOKUP(AF296,score!$AG$2:$AH$8,2,TRUE)*AV$2</f>
        <v>#DIV/0!</v>
      </c>
      <c r="AW296" s="28" t="e">
        <f>VLOOKUP(Y296,score!$W$2:$X$8,2,FALSE)*AW$2</f>
        <v>#N/A</v>
      </c>
      <c r="AX296" s="28" t="e">
        <f>VLOOKUP(AC296,score!$AA$2:$AB$8,2,TRUE)*AX$2</f>
        <v>#DIV/0!</v>
      </c>
      <c r="AY296" s="28" t="e">
        <f>VLOOKUP(AD296,score!$AC$2:$AD$8,2,TRUE)*AY$2</f>
        <v>#DIV/0!</v>
      </c>
      <c r="AZ296" s="28">
        <f>VLOOKUP(N296,score!$A$2:$B$8,2,TRUE)*AZ$2</f>
        <v>0.1</v>
      </c>
      <c r="BA296" s="29" t="e">
        <f t="shared" si="44"/>
        <v>#DIV/0!</v>
      </c>
      <c r="BB296" s="29" t="e">
        <f>VLOOKUP(BA296,score!$AJ$2:$AK$7,2,TRUE)</f>
        <v>#DIV/0!</v>
      </c>
    </row>
    <row r="297" spans="1:54" x14ac:dyDescent="0.3">
      <c r="A297" s="10"/>
      <c r="B297" s="11"/>
      <c r="C297" s="12"/>
      <c r="D297" s="14"/>
      <c r="E297" s="12"/>
      <c r="F297" s="14"/>
      <c r="G297" s="14"/>
      <c r="H297" s="14"/>
      <c r="I297" s="14"/>
      <c r="J297" s="14"/>
      <c r="K297" s="14"/>
      <c r="L297" s="14"/>
      <c r="M297" s="14"/>
      <c r="N297" s="13"/>
      <c r="O297" s="13"/>
      <c r="P297" s="12"/>
      <c r="Q297" s="12"/>
      <c r="R297" s="12"/>
      <c r="S297" s="12"/>
      <c r="T297" s="12"/>
      <c r="U297" s="12"/>
      <c r="V297" s="12"/>
      <c r="W297" s="17"/>
      <c r="X297" s="17"/>
      <c r="Y297" s="15"/>
      <c r="Z297" s="14"/>
      <c r="AA297" s="43" t="e">
        <f t="shared" si="36"/>
        <v>#DIV/0!</v>
      </c>
      <c r="AB297" s="21" t="e">
        <f t="shared" si="37"/>
        <v>#DIV/0!</v>
      </c>
      <c r="AC297" s="21" t="e">
        <f t="shared" si="38"/>
        <v>#DIV/0!</v>
      </c>
      <c r="AD297" s="21" t="e">
        <f t="shared" si="39"/>
        <v>#DIV/0!</v>
      </c>
      <c r="AE297" s="21" t="e">
        <f t="shared" si="40"/>
        <v>#DIV/0!</v>
      </c>
      <c r="AF297" s="21" t="e">
        <f t="shared" si="43"/>
        <v>#DIV/0!</v>
      </c>
      <c r="AG297" s="20">
        <f>VLOOKUP(S297,'tabla ingresos'!$A$3:$D$15,4,FALSE)</f>
        <v>0</v>
      </c>
      <c r="AH297" s="20">
        <f t="shared" si="41"/>
        <v>0</v>
      </c>
      <c r="AI297" s="20">
        <f t="shared" si="42"/>
        <v>0</v>
      </c>
      <c r="AJ297" s="28" t="e">
        <f>VLOOKUP(AA297,score!$K$2:$L$8,2,TRUE)*AJ$2</f>
        <v>#DIV/0!</v>
      </c>
      <c r="AK297" s="28">
        <f>VLOOKUP(T297,score!$M$2:$N$8,2,FALSE)*AK$2</f>
        <v>0</v>
      </c>
      <c r="AL297" s="28">
        <f>VLOOKUP(Q297,score!$G$2:$H$8,2,TRUE)*AL$2</f>
        <v>0.1</v>
      </c>
      <c r="AM297" s="28" t="e">
        <f>VLOOKUP(AB297,score!$Y$2:$Z$8,2,TRUE)*AM$2</f>
        <v>#DIV/0!</v>
      </c>
      <c r="AN297" s="28" t="e">
        <f>VLOOKUP(AE297,score!$AE$2:$AF$8,2,TRUE)*AN$2</f>
        <v>#DIV/0!</v>
      </c>
      <c r="AO297" s="28">
        <f>VLOOKUP(O297,score!$C$2:$D$8,2,TRUE)*AO$2</f>
        <v>0.1</v>
      </c>
      <c r="AP297" s="28">
        <f>VLOOKUP(R297,score!$I$2:$J$8,2,TRUE)*AP$2</f>
        <v>0.1</v>
      </c>
      <c r="AQ297" s="28" t="e">
        <f>VLOOKUP(P297,score!$E$2:$F$8,2,FALSE)*AQ$2</f>
        <v>#N/A</v>
      </c>
      <c r="AR297" s="28">
        <f>VLOOKUP(U297,score!$O$2:$P$8,2,TRUE)*AR$2</f>
        <v>0</v>
      </c>
      <c r="AS297" s="28">
        <f>VLOOKUP(V297,score!$Q$2:$R$8,2,TRUE)*AS$2</f>
        <v>0</v>
      </c>
      <c r="AT297" s="28" t="e">
        <f>VLOOKUP(W297,score!$S$2:$T$8,2,FALSE)*AT$2</f>
        <v>#N/A</v>
      </c>
      <c r="AU297" s="28" t="e">
        <f>VLOOKUP(X297,score!$U$2:$V$4,2,FALSE)*AU$2</f>
        <v>#N/A</v>
      </c>
      <c r="AV297" s="28" t="e">
        <f>VLOOKUP(AF297,score!$AG$2:$AH$8,2,TRUE)*AV$2</f>
        <v>#DIV/0!</v>
      </c>
      <c r="AW297" s="28" t="e">
        <f>VLOOKUP(Y297,score!$W$2:$X$8,2,FALSE)*AW$2</f>
        <v>#N/A</v>
      </c>
      <c r="AX297" s="28" t="e">
        <f>VLOOKUP(AC297,score!$AA$2:$AB$8,2,TRUE)*AX$2</f>
        <v>#DIV/0!</v>
      </c>
      <c r="AY297" s="28" t="e">
        <f>VLOOKUP(AD297,score!$AC$2:$AD$8,2,TRUE)*AY$2</f>
        <v>#DIV/0!</v>
      </c>
      <c r="AZ297" s="28">
        <f>VLOOKUP(N297,score!$A$2:$B$8,2,TRUE)*AZ$2</f>
        <v>0.1</v>
      </c>
      <c r="BA297" s="29" t="e">
        <f t="shared" si="44"/>
        <v>#DIV/0!</v>
      </c>
      <c r="BB297" s="29" t="e">
        <f>VLOOKUP(BA297,score!$AJ$2:$AK$7,2,TRUE)</f>
        <v>#DIV/0!</v>
      </c>
    </row>
    <row r="298" spans="1:54" x14ac:dyDescent="0.3">
      <c r="A298" s="10"/>
      <c r="B298" s="11"/>
      <c r="C298" s="12"/>
      <c r="D298" s="14"/>
      <c r="E298" s="12"/>
      <c r="F298" s="14"/>
      <c r="G298" s="14"/>
      <c r="H298" s="14"/>
      <c r="I298" s="14"/>
      <c r="J298" s="14"/>
      <c r="K298" s="14"/>
      <c r="L298" s="14"/>
      <c r="M298" s="14"/>
      <c r="N298" s="13"/>
      <c r="O298" s="13"/>
      <c r="P298" s="12"/>
      <c r="Q298" s="12"/>
      <c r="R298" s="12"/>
      <c r="S298" s="12"/>
      <c r="T298" s="12"/>
      <c r="U298" s="12"/>
      <c r="V298" s="12"/>
      <c r="W298" s="17"/>
      <c r="X298" s="17"/>
      <c r="Y298" s="15"/>
      <c r="Z298" s="14"/>
      <c r="AA298" s="43" t="e">
        <f t="shared" si="36"/>
        <v>#DIV/0!</v>
      </c>
      <c r="AB298" s="21" t="e">
        <f t="shared" si="37"/>
        <v>#DIV/0!</v>
      </c>
      <c r="AC298" s="21" t="e">
        <f t="shared" si="38"/>
        <v>#DIV/0!</v>
      </c>
      <c r="AD298" s="21" t="e">
        <f t="shared" si="39"/>
        <v>#DIV/0!</v>
      </c>
      <c r="AE298" s="21" t="e">
        <f t="shared" si="40"/>
        <v>#DIV/0!</v>
      </c>
      <c r="AF298" s="21" t="e">
        <f t="shared" si="43"/>
        <v>#DIV/0!</v>
      </c>
      <c r="AG298" s="20">
        <f>VLOOKUP(S298,'tabla ingresos'!$A$3:$D$15,4,FALSE)</f>
        <v>0</v>
      </c>
      <c r="AH298" s="20">
        <f t="shared" si="41"/>
        <v>0</v>
      </c>
      <c r="AI298" s="20">
        <f t="shared" si="42"/>
        <v>0</v>
      </c>
      <c r="AJ298" s="28" t="e">
        <f>VLOOKUP(AA298,score!$K$2:$L$8,2,TRUE)*AJ$2</f>
        <v>#DIV/0!</v>
      </c>
      <c r="AK298" s="28">
        <f>VLOOKUP(T298,score!$M$2:$N$8,2,FALSE)*AK$2</f>
        <v>0</v>
      </c>
      <c r="AL298" s="28">
        <f>VLOOKUP(Q298,score!$G$2:$H$8,2,TRUE)*AL$2</f>
        <v>0.1</v>
      </c>
      <c r="AM298" s="28" t="e">
        <f>VLOOKUP(AB298,score!$Y$2:$Z$8,2,TRUE)*AM$2</f>
        <v>#DIV/0!</v>
      </c>
      <c r="AN298" s="28" t="e">
        <f>VLOOKUP(AE298,score!$AE$2:$AF$8,2,TRUE)*AN$2</f>
        <v>#DIV/0!</v>
      </c>
      <c r="AO298" s="28">
        <f>VLOOKUP(O298,score!$C$2:$D$8,2,TRUE)*AO$2</f>
        <v>0.1</v>
      </c>
      <c r="AP298" s="28">
        <f>VLOOKUP(R298,score!$I$2:$J$8,2,TRUE)*AP$2</f>
        <v>0.1</v>
      </c>
      <c r="AQ298" s="28" t="e">
        <f>VLOOKUP(P298,score!$E$2:$F$8,2,FALSE)*AQ$2</f>
        <v>#N/A</v>
      </c>
      <c r="AR298" s="28">
        <f>VLOOKUP(U298,score!$O$2:$P$8,2,TRUE)*AR$2</f>
        <v>0</v>
      </c>
      <c r="AS298" s="28">
        <f>VLOOKUP(V298,score!$Q$2:$R$8,2,TRUE)*AS$2</f>
        <v>0</v>
      </c>
      <c r="AT298" s="28" t="e">
        <f>VLOOKUP(W298,score!$S$2:$T$8,2,FALSE)*AT$2</f>
        <v>#N/A</v>
      </c>
      <c r="AU298" s="28" t="e">
        <f>VLOOKUP(X298,score!$U$2:$V$4,2,FALSE)*AU$2</f>
        <v>#N/A</v>
      </c>
      <c r="AV298" s="28" t="e">
        <f>VLOOKUP(AF298,score!$AG$2:$AH$8,2,TRUE)*AV$2</f>
        <v>#DIV/0!</v>
      </c>
      <c r="AW298" s="28" t="e">
        <f>VLOOKUP(Y298,score!$W$2:$X$8,2,FALSE)*AW$2</f>
        <v>#N/A</v>
      </c>
      <c r="AX298" s="28" t="e">
        <f>VLOOKUP(AC298,score!$AA$2:$AB$8,2,TRUE)*AX$2</f>
        <v>#DIV/0!</v>
      </c>
      <c r="AY298" s="28" t="e">
        <f>VLOOKUP(AD298,score!$AC$2:$AD$8,2,TRUE)*AY$2</f>
        <v>#DIV/0!</v>
      </c>
      <c r="AZ298" s="28">
        <f>VLOOKUP(N298,score!$A$2:$B$8,2,TRUE)*AZ$2</f>
        <v>0.1</v>
      </c>
      <c r="BA298" s="29" t="e">
        <f t="shared" si="44"/>
        <v>#DIV/0!</v>
      </c>
      <c r="BB298" s="29" t="e">
        <f>VLOOKUP(BA298,score!$AJ$2:$AK$7,2,TRUE)</f>
        <v>#DIV/0!</v>
      </c>
    </row>
    <row r="299" spans="1:54" x14ac:dyDescent="0.3">
      <c r="A299" s="10"/>
      <c r="B299" s="11"/>
      <c r="C299" s="12"/>
      <c r="D299" s="14"/>
      <c r="E299" s="12"/>
      <c r="F299" s="14"/>
      <c r="G299" s="14"/>
      <c r="H299" s="14"/>
      <c r="I299" s="14"/>
      <c r="J299" s="14"/>
      <c r="K299" s="14"/>
      <c r="L299" s="14"/>
      <c r="M299" s="14"/>
      <c r="N299" s="13"/>
      <c r="O299" s="13"/>
      <c r="P299" s="12"/>
      <c r="Q299" s="12"/>
      <c r="R299" s="12"/>
      <c r="S299" s="12"/>
      <c r="T299" s="12"/>
      <c r="U299" s="12"/>
      <c r="V299" s="12"/>
      <c r="W299" s="17"/>
      <c r="X299" s="17"/>
      <c r="Y299" s="15"/>
      <c r="Z299" s="14"/>
      <c r="AA299" s="43" t="e">
        <f t="shared" si="36"/>
        <v>#DIV/0!</v>
      </c>
      <c r="AB299" s="21" t="e">
        <f t="shared" si="37"/>
        <v>#DIV/0!</v>
      </c>
      <c r="AC299" s="21" t="e">
        <f t="shared" si="38"/>
        <v>#DIV/0!</v>
      </c>
      <c r="AD299" s="21" t="e">
        <f t="shared" si="39"/>
        <v>#DIV/0!</v>
      </c>
      <c r="AE299" s="21" t="e">
        <f t="shared" si="40"/>
        <v>#DIV/0!</v>
      </c>
      <c r="AF299" s="21" t="e">
        <f t="shared" si="43"/>
        <v>#DIV/0!</v>
      </c>
      <c r="AG299" s="20">
        <f>VLOOKUP(S299,'tabla ingresos'!$A$3:$D$15,4,FALSE)</f>
        <v>0</v>
      </c>
      <c r="AH299" s="20">
        <f t="shared" si="41"/>
        <v>0</v>
      </c>
      <c r="AI299" s="20">
        <f t="shared" si="42"/>
        <v>0</v>
      </c>
      <c r="AJ299" s="28" t="e">
        <f>VLOOKUP(AA299,score!$K$2:$L$8,2,TRUE)*AJ$2</f>
        <v>#DIV/0!</v>
      </c>
      <c r="AK299" s="28">
        <f>VLOOKUP(T299,score!$M$2:$N$8,2,FALSE)*AK$2</f>
        <v>0</v>
      </c>
      <c r="AL299" s="28">
        <f>VLOOKUP(Q299,score!$G$2:$H$8,2,TRUE)*AL$2</f>
        <v>0.1</v>
      </c>
      <c r="AM299" s="28" t="e">
        <f>VLOOKUP(AB299,score!$Y$2:$Z$8,2,TRUE)*AM$2</f>
        <v>#DIV/0!</v>
      </c>
      <c r="AN299" s="28" t="e">
        <f>VLOOKUP(AE299,score!$AE$2:$AF$8,2,TRUE)*AN$2</f>
        <v>#DIV/0!</v>
      </c>
      <c r="AO299" s="28">
        <f>VLOOKUP(O299,score!$C$2:$D$8,2,TRUE)*AO$2</f>
        <v>0.1</v>
      </c>
      <c r="AP299" s="28">
        <f>VLOOKUP(R299,score!$I$2:$J$8,2,TRUE)*AP$2</f>
        <v>0.1</v>
      </c>
      <c r="AQ299" s="28" t="e">
        <f>VLOOKUP(P299,score!$E$2:$F$8,2,FALSE)*AQ$2</f>
        <v>#N/A</v>
      </c>
      <c r="AR299" s="28">
        <f>VLOOKUP(U299,score!$O$2:$P$8,2,TRUE)*AR$2</f>
        <v>0</v>
      </c>
      <c r="AS299" s="28">
        <f>VLOOKUP(V299,score!$Q$2:$R$8,2,TRUE)*AS$2</f>
        <v>0</v>
      </c>
      <c r="AT299" s="28" t="e">
        <f>VLOOKUP(W299,score!$S$2:$T$8,2,FALSE)*AT$2</f>
        <v>#N/A</v>
      </c>
      <c r="AU299" s="28" t="e">
        <f>VLOOKUP(X299,score!$U$2:$V$4,2,FALSE)*AU$2</f>
        <v>#N/A</v>
      </c>
      <c r="AV299" s="28" t="e">
        <f>VLOOKUP(AF299,score!$AG$2:$AH$8,2,TRUE)*AV$2</f>
        <v>#DIV/0!</v>
      </c>
      <c r="AW299" s="28" t="e">
        <f>VLOOKUP(Y299,score!$W$2:$X$8,2,FALSE)*AW$2</f>
        <v>#N/A</v>
      </c>
      <c r="AX299" s="28" t="e">
        <f>VLOOKUP(AC299,score!$AA$2:$AB$8,2,TRUE)*AX$2</f>
        <v>#DIV/0!</v>
      </c>
      <c r="AY299" s="28" t="e">
        <f>VLOOKUP(AD299,score!$AC$2:$AD$8,2,TRUE)*AY$2</f>
        <v>#DIV/0!</v>
      </c>
      <c r="AZ299" s="28">
        <f>VLOOKUP(N299,score!$A$2:$B$8,2,TRUE)*AZ$2</f>
        <v>0.1</v>
      </c>
      <c r="BA299" s="29" t="e">
        <f t="shared" si="44"/>
        <v>#DIV/0!</v>
      </c>
      <c r="BB299" s="29" t="e">
        <f>VLOOKUP(BA299,score!$AJ$2:$AK$7,2,TRUE)</f>
        <v>#DIV/0!</v>
      </c>
    </row>
    <row r="300" spans="1:54" x14ac:dyDescent="0.3">
      <c r="A300" s="10"/>
      <c r="B300" s="11"/>
      <c r="C300" s="12"/>
      <c r="D300" s="14"/>
      <c r="E300" s="12"/>
      <c r="F300" s="14"/>
      <c r="G300" s="14"/>
      <c r="H300" s="14"/>
      <c r="I300" s="14"/>
      <c r="J300" s="14"/>
      <c r="K300" s="14"/>
      <c r="L300" s="14"/>
      <c r="M300" s="14"/>
      <c r="N300" s="13"/>
      <c r="O300" s="13"/>
      <c r="P300" s="12"/>
      <c r="Q300" s="12"/>
      <c r="R300" s="12"/>
      <c r="S300" s="12"/>
      <c r="T300" s="12"/>
      <c r="U300" s="12"/>
      <c r="V300" s="12"/>
      <c r="W300" s="17"/>
      <c r="X300" s="17"/>
      <c r="Y300" s="15"/>
      <c r="Z300" s="14"/>
      <c r="AA300" s="43" t="e">
        <f t="shared" si="36"/>
        <v>#DIV/0!</v>
      </c>
      <c r="AB300" s="21" t="e">
        <f t="shared" si="37"/>
        <v>#DIV/0!</v>
      </c>
      <c r="AC300" s="21" t="e">
        <f t="shared" si="38"/>
        <v>#DIV/0!</v>
      </c>
      <c r="AD300" s="21" t="e">
        <f t="shared" si="39"/>
        <v>#DIV/0!</v>
      </c>
      <c r="AE300" s="21" t="e">
        <f t="shared" si="40"/>
        <v>#DIV/0!</v>
      </c>
      <c r="AF300" s="21" t="e">
        <f t="shared" si="43"/>
        <v>#DIV/0!</v>
      </c>
      <c r="AG300" s="20">
        <f>VLOOKUP(S300,'tabla ingresos'!$A$3:$D$15,4,FALSE)</f>
        <v>0</v>
      </c>
      <c r="AH300" s="20">
        <f t="shared" si="41"/>
        <v>0</v>
      </c>
      <c r="AI300" s="20">
        <f t="shared" si="42"/>
        <v>0</v>
      </c>
      <c r="AJ300" s="28" t="e">
        <f>VLOOKUP(AA300,score!$K$2:$L$8,2,TRUE)*AJ$2</f>
        <v>#DIV/0!</v>
      </c>
      <c r="AK300" s="28">
        <f>VLOOKUP(T300,score!$M$2:$N$8,2,FALSE)*AK$2</f>
        <v>0</v>
      </c>
      <c r="AL300" s="28">
        <f>VLOOKUP(Q300,score!$G$2:$H$8,2,TRUE)*AL$2</f>
        <v>0.1</v>
      </c>
      <c r="AM300" s="28" t="e">
        <f>VLOOKUP(AB300,score!$Y$2:$Z$8,2,TRUE)*AM$2</f>
        <v>#DIV/0!</v>
      </c>
      <c r="AN300" s="28" t="e">
        <f>VLOOKUP(AE300,score!$AE$2:$AF$8,2,TRUE)*AN$2</f>
        <v>#DIV/0!</v>
      </c>
      <c r="AO300" s="28">
        <f>VLOOKUP(O300,score!$C$2:$D$8,2,TRUE)*AO$2</f>
        <v>0.1</v>
      </c>
      <c r="AP300" s="28">
        <f>VLOOKUP(R300,score!$I$2:$J$8,2,TRUE)*AP$2</f>
        <v>0.1</v>
      </c>
      <c r="AQ300" s="28" t="e">
        <f>VLOOKUP(P300,score!$E$2:$F$8,2,FALSE)*AQ$2</f>
        <v>#N/A</v>
      </c>
      <c r="AR300" s="28">
        <f>VLOOKUP(U300,score!$O$2:$P$8,2,TRUE)*AR$2</f>
        <v>0</v>
      </c>
      <c r="AS300" s="28">
        <f>VLOOKUP(V300,score!$Q$2:$R$8,2,TRUE)*AS$2</f>
        <v>0</v>
      </c>
      <c r="AT300" s="28" t="e">
        <f>VLOOKUP(W300,score!$S$2:$T$8,2,FALSE)*AT$2</f>
        <v>#N/A</v>
      </c>
      <c r="AU300" s="28" t="e">
        <f>VLOOKUP(X300,score!$U$2:$V$4,2,FALSE)*AU$2</f>
        <v>#N/A</v>
      </c>
      <c r="AV300" s="28" t="e">
        <f>VLOOKUP(AF300,score!$AG$2:$AH$8,2,TRUE)*AV$2</f>
        <v>#DIV/0!</v>
      </c>
      <c r="AW300" s="28" t="e">
        <f>VLOOKUP(Y300,score!$W$2:$X$8,2,FALSE)*AW$2</f>
        <v>#N/A</v>
      </c>
      <c r="AX300" s="28" t="e">
        <f>VLOOKUP(AC300,score!$AA$2:$AB$8,2,TRUE)*AX$2</f>
        <v>#DIV/0!</v>
      </c>
      <c r="AY300" s="28" t="e">
        <f>VLOOKUP(AD300,score!$AC$2:$AD$8,2,TRUE)*AY$2</f>
        <v>#DIV/0!</v>
      </c>
      <c r="AZ300" s="28">
        <f>VLOOKUP(N300,score!$A$2:$B$8,2,TRUE)*AZ$2</f>
        <v>0.1</v>
      </c>
      <c r="BA300" s="29" t="e">
        <f t="shared" si="44"/>
        <v>#DIV/0!</v>
      </c>
      <c r="BB300" s="29" t="e">
        <f>VLOOKUP(BA300,score!$AJ$2:$AK$7,2,TRUE)</f>
        <v>#DIV/0!</v>
      </c>
    </row>
    <row r="301" spans="1:54" x14ac:dyDescent="0.3">
      <c r="A301" s="10"/>
      <c r="B301" s="11"/>
      <c r="C301" s="12"/>
      <c r="D301" s="14"/>
      <c r="E301" s="12"/>
      <c r="F301" s="14"/>
      <c r="G301" s="14"/>
      <c r="H301" s="14"/>
      <c r="I301" s="14"/>
      <c r="J301" s="14"/>
      <c r="K301" s="14"/>
      <c r="L301" s="14"/>
      <c r="M301" s="14"/>
      <c r="N301" s="13"/>
      <c r="O301" s="13"/>
      <c r="P301" s="12"/>
      <c r="Q301" s="12"/>
      <c r="R301" s="12"/>
      <c r="S301" s="12"/>
      <c r="T301" s="12"/>
      <c r="U301" s="12"/>
      <c r="V301" s="12"/>
      <c r="W301" s="17"/>
      <c r="X301" s="17"/>
      <c r="Y301" s="15"/>
      <c r="Z301" s="14"/>
      <c r="AA301" s="43" t="e">
        <f t="shared" si="36"/>
        <v>#DIV/0!</v>
      </c>
      <c r="AB301" s="21" t="e">
        <f t="shared" si="37"/>
        <v>#DIV/0!</v>
      </c>
      <c r="AC301" s="21" t="e">
        <f t="shared" si="38"/>
        <v>#DIV/0!</v>
      </c>
      <c r="AD301" s="21" t="e">
        <f t="shared" si="39"/>
        <v>#DIV/0!</v>
      </c>
      <c r="AE301" s="21" t="e">
        <f t="shared" si="40"/>
        <v>#DIV/0!</v>
      </c>
      <c r="AF301" s="21" t="e">
        <f t="shared" si="43"/>
        <v>#DIV/0!</v>
      </c>
      <c r="AG301" s="20">
        <f>VLOOKUP(S301,'tabla ingresos'!$A$3:$D$15,4,FALSE)</f>
        <v>0</v>
      </c>
      <c r="AH301" s="20">
        <f t="shared" si="41"/>
        <v>0</v>
      </c>
      <c r="AI301" s="20">
        <f t="shared" si="42"/>
        <v>0</v>
      </c>
      <c r="AJ301" s="28" t="e">
        <f>VLOOKUP(AA301,score!$K$2:$L$8,2,TRUE)*AJ$2</f>
        <v>#DIV/0!</v>
      </c>
      <c r="AK301" s="28">
        <f>VLOOKUP(T301,score!$M$2:$N$8,2,FALSE)*AK$2</f>
        <v>0</v>
      </c>
      <c r="AL301" s="28">
        <f>VLOOKUP(Q301,score!$G$2:$H$8,2,TRUE)*AL$2</f>
        <v>0.1</v>
      </c>
      <c r="AM301" s="28" t="e">
        <f>VLOOKUP(AB301,score!$Y$2:$Z$8,2,TRUE)*AM$2</f>
        <v>#DIV/0!</v>
      </c>
      <c r="AN301" s="28" t="e">
        <f>VLOOKUP(AE301,score!$AE$2:$AF$8,2,TRUE)*AN$2</f>
        <v>#DIV/0!</v>
      </c>
      <c r="AO301" s="28">
        <f>VLOOKUP(O301,score!$C$2:$D$8,2,TRUE)*AO$2</f>
        <v>0.1</v>
      </c>
      <c r="AP301" s="28">
        <f>VLOOKUP(R301,score!$I$2:$J$8,2,TRUE)*AP$2</f>
        <v>0.1</v>
      </c>
      <c r="AQ301" s="28" t="e">
        <f>VLOOKUP(P301,score!$E$2:$F$8,2,FALSE)*AQ$2</f>
        <v>#N/A</v>
      </c>
      <c r="AR301" s="28">
        <f>VLOOKUP(U301,score!$O$2:$P$8,2,TRUE)*AR$2</f>
        <v>0</v>
      </c>
      <c r="AS301" s="28">
        <f>VLOOKUP(V301,score!$Q$2:$R$8,2,TRUE)*AS$2</f>
        <v>0</v>
      </c>
      <c r="AT301" s="28" t="e">
        <f>VLOOKUP(W301,score!$S$2:$T$8,2,FALSE)*AT$2</f>
        <v>#N/A</v>
      </c>
      <c r="AU301" s="28" t="e">
        <f>VLOOKUP(X301,score!$U$2:$V$4,2,FALSE)*AU$2</f>
        <v>#N/A</v>
      </c>
      <c r="AV301" s="28" t="e">
        <f>VLOOKUP(AF301,score!$AG$2:$AH$8,2,TRUE)*AV$2</f>
        <v>#DIV/0!</v>
      </c>
      <c r="AW301" s="28" t="e">
        <f>VLOOKUP(Y301,score!$W$2:$X$8,2,FALSE)*AW$2</f>
        <v>#N/A</v>
      </c>
      <c r="AX301" s="28" t="e">
        <f>VLOOKUP(AC301,score!$AA$2:$AB$8,2,TRUE)*AX$2</f>
        <v>#DIV/0!</v>
      </c>
      <c r="AY301" s="28" t="e">
        <f>VLOOKUP(AD301,score!$AC$2:$AD$8,2,TRUE)*AY$2</f>
        <v>#DIV/0!</v>
      </c>
      <c r="AZ301" s="28">
        <f>VLOOKUP(N301,score!$A$2:$B$8,2,TRUE)*AZ$2</f>
        <v>0.1</v>
      </c>
      <c r="BA301" s="29" t="e">
        <f t="shared" si="44"/>
        <v>#DIV/0!</v>
      </c>
      <c r="BB301" s="29" t="e">
        <f>VLOOKUP(BA301,score!$AJ$2:$AK$7,2,TRUE)</f>
        <v>#DIV/0!</v>
      </c>
    </row>
    <row r="302" spans="1:54" x14ac:dyDescent="0.3">
      <c r="A302" s="10"/>
      <c r="B302" s="11"/>
      <c r="C302" s="12"/>
      <c r="D302" s="14"/>
      <c r="E302" s="12"/>
      <c r="F302" s="14"/>
      <c r="G302" s="14"/>
      <c r="H302" s="14"/>
      <c r="I302" s="14"/>
      <c r="J302" s="14"/>
      <c r="K302" s="14"/>
      <c r="L302" s="14"/>
      <c r="M302" s="14"/>
      <c r="N302" s="13"/>
      <c r="O302" s="13"/>
      <c r="P302" s="12"/>
      <c r="Q302" s="12"/>
      <c r="R302" s="12"/>
      <c r="S302" s="12"/>
      <c r="T302" s="12"/>
      <c r="U302" s="12"/>
      <c r="V302" s="12"/>
      <c r="W302" s="17"/>
      <c r="X302" s="17"/>
      <c r="Y302" s="15"/>
      <c r="Z302" s="14"/>
      <c r="AA302" s="43" t="e">
        <f t="shared" si="36"/>
        <v>#DIV/0!</v>
      </c>
      <c r="AB302" s="21" t="e">
        <f t="shared" si="37"/>
        <v>#DIV/0!</v>
      </c>
      <c r="AC302" s="21" t="e">
        <f t="shared" si="38"/>
        <v>#DIV/0!</v>
      </c>
      <c r="AD302" s="21" t="e">
        <f t="shared" si="39"/>
        <v>#DIV/0!</v>
      </c>
      <c r="AE302" s="21" t="e">
        <f t="shared" si="40"/>
        <v>#DIV/0!</v>
      </c>
      <c r="AF302" s="21" t="e">
        <f t="shared" si="43"/>
        <v>#DIV/0!</v>
      </c>
      <c r="AG302" s="20">
        <f>VLOOKUP(S302,'tabla ingresos'!$A$3:$D$15,4,FALSE)</f>
        <v>0</v>
      </c>
      <c r="AH302" s="20">
        <f t="shared" si="41"/>
        <v>0</v>
      </c>
      <c r="AI302" s="20">
        <f t="shared" si="42"/>
        <v>0</v>
      </c>
      <c r="AJ302" s="28" t="e">
        <f>VLOOKUP(AA302,score!$K$2:$L$8,2,TRUE)*AJ$2</f>
        <v>#DIV/0!</v>
      </c>
      <c r="AK302" s="28">
        <f>VLOOKUP(T302,score!$M$2:$N$8,2,FALSE)*AK$2</f>
        <v>0</v>
      </c>
      <c r="AL302" s="28">
        <f>VLOOKUP(Q302,score!$G$2:$H$8,2,TRUE)*AL$2</f>
        <v>0.1</v>
      </c>
      <c r="AM302" s="28" t="e">
        <f>VLOOKUP(AB302,score!$Y$2:$Z$8,2,TRUE)*AM$2</f>
        <v>#DIV/0!</v>
      </c>
      <c r="AN302" s="28" t="e">
        <f>VLOOKUP(AE302,score!$AE$2:$AF$8,2,TRUE)*AN$2</f>
        <v>#DIV/0!</v>
      </c>
      <c r="AO302" s="28">
        <f>VLOOKUP(O302,score!$C$2:$D$8,2,TRUE)*AO$2</f>
        <v>0.1</v>
      </c>
      <c r="AP302" s="28">
        <f>VLOOKUP(R302,score!$I$2:$J$8,2,TRUE)*AP$2</f>
        <v>0.1</v>
      </c>
      <c r="AQ302" s="28" t="e">
        <f>VLOOKUP(P302,score!$E$2:$F$8,2,FALSE)*AQ$2</f>
        <v>#N/A</v>
      </c>
      <c r="AR302" s="28">
        <f>VLOOKUP(U302,score!$O$2:$P$8,2,TRUE)*AR$2</f>
        <v>0</v>
      </c>
      <c r="AS302" s="28">
        <f>VLOOKUP(V302,score!$Q$2:$R$8,2,TRUE)*AS$2</f>
        <v>0</v>
      </c>
      <c r="AT302" s="28" t="e">
        <f>VLOOKUP(W302,score!$S$2:$T$8,2,FALSE)*AT$2</f>
        <v>#N/A</v>
      </c>
      <c r="AU302" s="28" t="e">
        <f>VLOOKUP(X302,score!$U$2:$V$4,2,FALSE)*AU$2</f>
        <v>#N/A</v>
      </c>
      <c r="AV302" s="28" t="e">
        <f>VLOOKUP(AF302,score!$AG$2:$AH$8,2,TRUE)*AV$2</f>
        <v>#DIV/0!</v>
      </c>
      <c r="AW302" s="28" t="e">
        <f>VLOOKUP(Y302,score!$W$2:$X$8,2,FALSE)*AW$2</f>
        <v>#N/A</v>
      </c>
      <c r="AX302" s="28" t="e">
        <f>VLOOKUP(AC302,score!$AA$2:$AB$8,2,TRUE)*AX$2</f>
        <v>#DIV/0!</v>
      </c>
      <c r="AY302" s="28" t="e">
        <f>VLOOKUP(AD302,score!$AC$2:$AD$8,2,TRUE)*AY$2</f>
        <v>#DIV/0!</v>
      </c>
      <c r="AZ302" s="28">
        <f>VLOOKUP(N302,score!$A$2:$B$8,2,TRUE)*AZ$2</f>
        <v>0.1</v>
      </c>
      <c r="BA302" s="29" t="e">
        <f t="shared" si="44"/>
        <v>#DIV/0!</v>
      </c>
      <c r="BB302" s="29" t="e">
        <f>VLOOKUP(BA302,score!$AJ$2:$AK$7,2,TRUE)</f>
        <v>#DIV/0!</v>
      </c>
    </row>
    <row r="303" spans="1:54" x14ac:dyDescent="0.3">
      <c r="A303" s="10"/>
      <c r="B303" s="11"/>
      <c r="C303" s="12"/>
      <c r="D303" s="14"/>
      <c r="E303" s="12"/>
      <c r="F303" s="14"/>
      <c r="G303" s="14"/>
      <c r="H303" s="14"/>
      <c r="I303" s="14"/>
      <c r="J303" s="14"/>
      <c r="K303" s="14"/>
      <c r="L303" s="14"/>
      <c r="M303" s="14"/>
      <c r="N303" s="13"/>
      <c r="O303" s="13"/>
      <c r="P303" s="12"/>
      <c r="Q303" s="12"/>
      <c r="R303" s="12"/>
      <c r="S303" s="12"/>
      <c r="T303" s="12"/>
      <c r="U303" s="12"/>
      <c r="V303" s="12"/>
      <c r="W303" s="17"/>
      <c r="X303" s="17"/>
      <c r="Y303" s="15"/>
      <c r="Z303" s="14"/>
      <c r="AA303" s="43" t="e">
        <f t="shared" si="36"/>
        <v>#DIV/0!</v>
      </c>
      <c r="AB303" s="21" t="e">
        <f t="shared" si="37"/>
        <v>#DIV/0!</v>
      </c>
      <c r="AC303" s="21" t="e">
        <f t="shared" si="38"/>
        <v>#DIV/0!</v>
      </c>
      <c r="AD303" s="21" t="e">
        <f t="shared" si="39"/>
        <v>#DIV/0!</v>
      </c>
      <c r="AE303" s="21" t="e">
        <f t="shared" si="40"/>
        <v>#DIV/0!</v>
      </c>
      <c r="AF303" s="21" t="e">
        <f t="shared" si="43"/>
        <v>#DIV/0!</v>
      </c>
      <c r="AG303" s="20">
        <f>VLOOKUP(S303,'tabla ingresos'!$A$3:$D$15,4,FALSE)</f>
        <v>0</v>
      </c>
      <c r="AH303" s="20">
        <f t="shared" si="41"/>
        <v>0</v>
      </c>
      <c r="AI303" s="20">
        <f t="shared" si="42"/>
        <v>0</v>
      </c>
      <c r="AJ303" s="28" t="e">
        <f>VLOOKUP(AA303,score!$K$2:$L$8,2,TRUE)*AJ$2</f>
        <v>#DIV/0!</v>
      </c>
      <c r="AK303" s="28">
        <f>VLOOKUP(T303,score!$M$2:$N$8,2,FALSE)*AK$2</f>
        <v>0</v>
      </c>
      <c r="AL303" s="28">
        <f>VLOOKUP(Q303,score!$G$2:$H$8,2,TRUE)*AL$2</f>
        <v>0.1</v>
      </c>
      <c r="AM303" s="28" t="e">
        <f>VLOOKUP(AB303,score!$Y$2:$Z$8,2,TRUE)*AM$2</f>
        <v>#DIV/0!</v>
      </c>
      <c r="AN303" s="28" t="e">
        <f>VLOOKUP(AE303,score!$AE$2:$AF$8,2,TRUE)*AN$2</f>
        <v>#DIV/0!</v>
      </c>
      <c r="AO303" s="28">
        <f>VLOOKUP(O303,score!$C$2:$D$8,2,TRUE)*AO$2</f>
        <v>0.1</v>
      </c>
      <c r="AP303" s="28">
        <f>VLOOKUP(R303,score!$I$2:$J$8,2,TRUE)*AP$2</f>
        <v>0.1</v>
      </c>
      <c r="AQ303" s="28" t="e">
        <f>VLOOKUP(P303,score!$E$2:$F$8,2,FALSE)*AQ$2</f>
        <v>#N/A</v>
      </c>
      <c r="AR303" s="28">
        <f>VLOOKUP(U303,score!$O$2:$P$8,2,TRUE)*AR$2</f>
        <v>0</v>
      </c>
      <c r="AS303" s="28">
        <f>VLOOKUP(V303,score!$Q$2:$R$8,2,TRUE)*AS$2</f>
        <v>0</v>
      </c>
      <c r="AT303" s="28" t="e">
        <f>VLOOKUP(W303,score!$S$2:$T$8,2,FALSE)*AT$2</f>
        <v>#N/A</v>
      </c>
      <c r="AU303" s="28" t="e">
        <f>VLOOKUP(X303,score!$U$2:$V$4,2,FALSE)*AU$2</f>
        <v>#N/A</v>
      </c>
      <c r="AV303" s="28" t="e">
        <f>VLOOKUP(AF303,score!$AG$2:$AH$8,2,TRUE)*AV$2</f>
        <v>#DIV/0!</v>
      </c>
      <c r="AW303" s="28" t="e">
        <f>VLOOKUP(Y303,score!$W$2:$X$8,2,FALSE)*AW$2</f>
        <v>#N/A</v>
      </c>
      <c r="AX303" s="28" t="e">
        <f>VLOOKUP(AC303,score!$AA$2:$AB$8,2,TRUE)*AX$2</f>
        <v>#DIV/0!</v>
      </c>
      <c r="AY303" s="28" t="e">
        <f>VLOOKUP(AD303,score!$AC$2:$AD$8,2,TRUE)*AY$2</f>
        <v>#DIV/0!</v>
      </c>
      <c r="AZ303" s="28">
        <f>VLOOKUP(N303,score!$A$2:$B$8,2,TRUE)*AZ$2</f>
        <v>0.1</v>
      </c>
      <c r="BA303" s="29" t="e">
        <f t="shared" si="44"/>
        <v>#DIV/0!</v>
      </c>
      <c r="BB303" s="29" t="e">
        <f>VLOOKUP(BA303,score!$AJ$2:$AK$7,2,TRUE)</f>
        <v>#DIV/0!</v>
      </c>
    </row>
    <row r="304" spans="1:54" x14ac:dyDescent="0.3">
      <c r="A304" s="10"/>
      <c r="B304" s="11"/>
      <c r="C304" s="12"/>
      <c r="D304" s="14"/>
      <c r="E304" s="12"/>
      <c r="F304" s="14"/>
      <c r="G304" s="14"/>
      <c r="H304" s="14"/>
      <c r="I304" s="14"/>
      <c r="J304" s="14"/>
      <c r="K304" s="14"/>
      <c r="L304" s="14"/>
      <c r="M304" s="14"/>
      <c r="N304" s="13"/>
      <c r="O304" s="13"/>
      <c r="P304" s="12"/>
      <c r="Q304" s="12"/>
      <c r="R304" s="12"/>
      <c r="S304" s="12"/>
      <c r="T304" s="12"/>
      <c r="U304" s="12"/>
      <c r="V304" s="12"/>
      <c r="W304" s="17"/>
      <c r="X304" s="17"/>
      <c r="Y304" s="15"/>
      <c r="Z304" s="14"/>
      <c r="AA304" s="43" t="e">
        <f t="shared" si="36"/>
        <v>#DIV/0!</v>
      </c>
      <c r="AB304" s="21" t="e">
        <f t="shared" si="37"/>
        <v>#DIV/0!</v>
      </c>
      <c r="AC304" s="21" t="e">
        <f t="shared" si="38"/>
        <v>#DIV/0!</v>
      </c>
      <c r="AD304" s="21" t="e">
        <f t="shared" si="39"/>
        <v>#DIV/0!</v>
      </c>
      <c r="AE304" s="21" t="e">
        <f t="shared" si="40"/>
        <v>#DIV/0!</v>
      </c>
      <c r="AF304" s="21" t="e">
        <f t="shared" si="43"/>
        <v>#DIV/0!</v>
      </c>
      <c r="AG304" s="20">
        <f>VLOOKUP(S304,'tabla ingresos'!$A$3:$D$15,4,FALSE)</f>
        <v>0</v>
      </c>
      <c r="AH304" s="20">
        <f t="shared" si="41"/>
        <v>0</v>
      </c>
      <c r="AI304" s="20">
        <f t="shared" si="42"/>
        <v>0</v>
      </c>
      <c r="AJ304" s="28" t="e">
        <f>VLOOKUP(AA304,score!$K$2:$L$8,2,TRUE)*AJ$2</f>
        <v>#DIV/0!</v>
      </c>
      <c r="AK304" s="28">
        <f>VLOOKUP(T304,score!$M$2:$N$8,2,FALSE)*AK$2</f>
        <v>0</v>
      </c>
      <c r="AL304" s="28">
        <f>VLOOKUP(Q304,score!$G$2:$H$8,2,TRUE)*AL$2</f>
        <v>0.1</v>
      </c>
      <c r="AM304" s="28" t="e">
        <f>VLOOKUP(AB304,score!$Y$2:$Z$8,2,TRUE)*AM$2</f>
        <v>#DIV/0!</v>
      </c>
      <c r="AN304" s="28" t="e">
        <f>VLOOKUP(AE304,score!$AE$2:$AF$8,2,TRUE)*AN$2</f>
        <v>#DIV/0!</v>
      </c>
      <c r="AO304" s="28">
        <f>VLOOKUP(O304,score!$C$2:$D$8,2,TRUE)*AO$2</f>
        <v>0.1</v>
      </c>
      <c r="AP304" s="28">
        <f>VLOOKUP(R304,score!$I$2:$J$8,2,TRUE)*AP$2</f>
        <v>0.1</v>
      </c>
      <c r="AQ304" s="28" t="e">
        <f>VLOOKUP(P304,score!$E$2:$F$8,2,FALSE)*AQ$2</f>
        <v>#N/A</v>
      </c>
      <c r="AR304" s="28">
        <f>VLOOKUP(U304,score!$O$2:$P$8,2,TRUE)*AR$2</f>
        <v>0</v>
      </c>
      <c r="AS304" s="28">
        <f>VLOOKUP(V304,score!$Q$2:$R$8,2,TRUE)*AS$2</f>
        <v>0</v>
      </c>
      <c r="AT304" s="28" t="e">
        <f>VLOOKUP(W304,score!$S$2:$T$8,2,FALSE)*AT$2</f>
        <v>#N/A</v>
      </c>
      <c r="AU304" s="28" t="e">
        <f>VLOOKUP(X304,score!$U$2:$V$4,2,FALSE)*AU$2</f>
        <v>#N/A</v>
      </c>
      <c r="AV304" s="28" t="e">
        <f>VLOOKUP(AF304,score!$AG$2:$AH$8,2,TRUE)*AV$2</f>
        <v>#DIV/0!</v>
      </c>
      <c r="AW304" s="28" t="e">
        <f>VLOOKUP(Y304,score!$W$2:$X$8,2,FALSE)*AW$2</f>
        <v>#N/A</v>
      </c>
      <c r="AX304" s="28" t="e">
        <f>VLOOKUP(AC304,score!$AA$2:$AB$8,2,TRUE)*AX$2</f>
        <v>#DIV/0!</v>
      </c>
      <c r="AY304" s="28" t="e">
        <f>VLOOKUP(AD304,score!$AC$2:$AD$8,2,TRUE)*AY$2</f>
        <v>#DIV/0!</v>
      </c>
      <c r="AZ304" s="28">
        <f>VLOOKUP(N304,score!$A$2:$B$8,2,TRUE)*AZ$2</f>
        <v>0.1</v>
      </c>
      <c r="BA304" s="29" t="e">
        <f t="shared" si="44"/>
        <v>#DIV/0!</v>
      </c>
      <c r="BB304" s="29" t="e">
        <f>VLOOKUP(BA304,score!$AJ$2:$AK$7,2,TRUE)</f>
        <v>#DIV/0!</v>
      </c>
    </row>
    <row r="305" spans="1:54" x14ac:dyDescent="0.3">
      <c r="A305" s="10"/>
      <c r="B305" s="11"/>
      <c r="C305" s="12"/>
      <c r="D305" s="14"/>
      <c r="E305" s="12"/>
      <c r="F305" s="14"/>
      <c r="G305" s="14"/>
      <c r="H305" s="14"/>
      <c r="I305" s="14"/>
      <c r="J305" s="14"/>
      <c r="K305" s="14"/>
      <c r="L305" s="14"/>
      <c r="M305" s="14"/>
      <c r="N305" s="13"/>
      <c r="O305" s="13"/>
      <c r="P305" s="12"/>
      <c r="Q305" s="12"/>
      <c r="R305" s="12"/>
      <c r="S305" s="12"/>
      <c r="T305" s="12"/>
      <c r="U305" s="12"/>
      <c r="V305" s="12"/>
      <c r="W305" s="17"/>
      <c r="X305" s="17"/>
      <c r="Y305" s="15"/>
      <c r="Z305" s="14"/>
      <c r="AA305" s="43" t="e">
        <f t="shared" si="36"/>
        <v>#DIV/0!</v>
      </c>
      <c r="AB305" s="21" t="e">
        <f t="shared" si="37"/>
        <v>#DIV/0!</v>
      </c>
      <c r="AC305" s="21" t="e">
        <f t="shared" si="38"/>
        <v>#DIV/0!</v>
      </c>
      <c r="AD305" s="21" t="e">
        <f t="shared" si="39"/>
        <v>#DIV/0!</v>
      </c>
      <c r="AE305" s="21" t="e">
        <f t="shared" si="40"/>
        <v>#DIV/0!</v>
      </c>
      <c r="AF305" s="21" t="e">
        <f t="shared" si="43"/>
        <v>#DIV/0!</v>
      </c>
      <c r="AG305" s="20">
        <f>VLOOKUP(S305,'tabla ingresos'!$A$3:$D$15,4,FALSE)</f>
        <v>0</v>
      </c>
      <c r="AH305" s="20">
        <f t="shared" si="41"/>
        <v>0</v>
      </c>
      <c r="AI305" s="20">
        <f t="shared" si="42"/>
        <v>0</v>
      </c>
      <c r="AJ305" s="28" t="e">
        <f>VLOOKUP(AA305,score!$K$2:$L$8,2,TRUE)*AJ$2</f>
        <v>#DIV/0!</v>
      </c>
      <c r="AK305" s="28">
        <f>VLOOKUP(T305,score!$M$2:$N$8,2,FALSE)*AK$2</f>
        <v>0</v>
      </c>
      <c r="AL305" s="28">
        <f>VLOOKUP(Q305,score!$G$2:$H$8,2,TRUE)*AL$2</f>
        <v>0.1</v>
      </c>
      <c r="AM305" s="28" t="e">
        <f>VLOOKUP(AB305,score!$Y$2:$Z$8,2,TRUE)*AM$2</f>
        <v>#DIV/0!</v>
      </c>
      <c r="AN305" s="28" t="e">
        <f>VLOOKUP(AE305,score!$AE$2:$AF$8,2,TRUE)*AN$2</f>
        <v>#DIV/0!</v>
      </c>
      <c r="AO305" s="28">
        <f>VLOOKUP(O305,score!$C$2:$D$8,2,TRUE)*AO$2</f>
        <v>0.1</v>
      </c>
      <c r="AP305" s="28">
        <f>VLOOKUP(R305,score!$I$2:$J$8,2,TRUE)*AP$2</f>
        <v>0.1</v>
      </c>
      <c r="AQ305" s="28" t="e">
        <f>VLOOKUP(P305,score!$E$2:$F$8,2,FALSE)*AQ$2</f>
        <v>#N/A</v>
      </c>
      <c r="AR305" s="28">
        <f>VLOOKUP(U305,score!$O$2:$P$8,2,TRUE)*AR$2</f>
        <v>0</v>
      </c>
      <c r="AS305" s="28">
        <f>VLOOKUP(V305,score!$Q$2:$R$8,2,TRUE)*AS$2</f>
        <v>0</v>
      </c>
      <c r="AT305" s="28" t="e">
        <f>VLOOKUP(W305,score!$S$2:$T$8,2,FALSE)*AT$2</f>
        <v>#N/A</v>
      </c>
      <c r="AU305" s="28" t="e">
        <f>VLOOKUP(X305,score!$U$2:$V$4,2,FALSE)*AU$2</f>
        <v>#N/A</v>
      </c>
      <c r="AV305" s="28" t="e">
        <f>VLOOKUP(AF305,score!$AG$2:$AH$8,2,TRUE)*AV$2</f>
        <v>#DIV/0!</v>
      </c>
      <c r="AW305" s="28" t="e">
        <f>VLOOKUP(Y305,score!$W$2:$X$8,2,FALSE)*AW$2</f>
        <v>#N/A</v>
      </c>
      <c r="AX305" s="28" t="e">
        <f>VLOOKUP(AC305,score!$AA$2:$AB$8,2,TRUE)*AX$2</f>
        <v>#DIV/0!</v>
      </c>
      <c r="AY305" s="28" t="e">
        <f>VLOOKUP(AD305,score!$AC$2:$AD$8,2,TRUE)*AY$2</f>
        <v>#DIV/0!</v>
      </c>
      <c r="AZ305" s="28">
        <f>VLOOKUP(N305,score!$A$2:$B$8,2,TRUE)*AZ$2</f>
        <v>0.1</v>
      </c>
      <c r="BA305" s="29" t="e">
        <f t="shared" si="44"/>
        <v>#DIV/0!</v>
      </c>
      <c r="BB305" s="29" t="e">
        <f>VLOOKUP(BA305,score!$AJ$2:$AK$7,2,TRUE)</f>
        <v>#DIV/0!</v>
      </c>
    </row>
    <row r="306" spans="1:54" x14ac:dyDescent="0.3">
      <c r="A306" s="10"/>
      <c r="B306" s="11"/>
      <c r="C306" s="12"/>
      <c r="D306" s="14"/>
      <c r="E306" s="12"/>
      <c r="F306" s="14"/>
      <c r="G306" s="14"/>
      <c r="H306" s="14"/>
      <c r="I306" s="14"/>
      <c r="J306" s="14"/>
      <c r="K306" s="14"/>
      <c r="L306" s="14"/>
      <c r="M306" s="14"/>
      <c r="N306" s="13"/>
      <c r="O306" s="13"/>
      <c r="P306" s="12"/>
      <c r="Q306" s="12"/>
      <c r="R306" s="12"/>
      <c r="S306" s="12"/>
      <c r="T306" s="12"/>
      <c r="U306" s="12"/>
      <c r="V306" s="12"/>
      <c r="W306" s="17"/>
      <c r="X306" s="17"/>
      <c r="Y306" s="15"/>
      <c r="Z306" s="14"/>
      <c r="AA306" s="43" t="e">
        <f t="shared" si="36"/>
        <v>#DIV/0!</v>
      </c>
      <c r="AB306" s="21" t="e">
        <f t="shared" si="37"/>
        <v>#DIV/0!</v>
      </c>
      <c r="AC306" s="21" t="e">
        <f t="shared" si="38"/>
        <v>#DIV/0!</v>
      </c>
      <c r="AD306" s="21" t="e">
        <f t="shared" si="39"/>
        <v>#DIV/0!</v>
      </c>
      <c r="AE306" s="21" t="e">
        <f t="shared" si="40"/>
        <v>#DIV/0!</v>
      </c>
      <c r="AF306" s="21" t="e">
        <f t="shared" si="43"/>
        <v>#DIV/0!</v>
      </c>
      <c r="AG306" s="20">
        <f>VLOOKUP(S306,'tabla ingresos'!$A$3:$D$15,4,FALSE)</f>
        <v>0</v>
      </c>
      <c r="AH306" s="20">
        <f t="shared" si="41"/>
        <v>0</v>
      </c>
      <c r="AI306" s="20">
        <f t="shared" si="42"/>
        <v>0</v>
      </c>
      <c r="AJ306" s="28" t="e">
        <f>VLOOKUP(AA306,score!$K$2:$L$8,2,TRUE)*AJ$2</f>
        <v>#DIV/0!</v>
      </c>
      <c r="AK306" s="28">
        <f>VLOOKUP(T306,score!$M$2:$N$8,2,FALSE)*AK$2</f>
        <v>0</v>
      </c>
      <c r="AL306" s="28">
        <f>VLOOKUP(Q306,score!$G$2:$H$8,2,TRUE)*AL$2</f>
        <v>0.1</v>
      </c>
      <c r="AM306" s="28" t="e">
        <f>VLOOKUP(AB306,score!$Y$2:$Z$8,2,TRUE)*AM$2</f>
        <v>#DIV/0!</v>
      </c>
      <c r="AN306" s="28" t="e">
        <f>VLOOKUP(AE306,score!$AE$2:$AF$8,2,TRUE)*AN$2</f>
        <v>#DIV/0!</v>
      </c>
      <c r="AO306" s="28">
        <f>VLOOKUP(O306,score!$C$2:$D$8,2,TRUE)*AO$2</f>
        <v>0.1</v>
      </c>
      <c r="AP306" s="28">
        <f>VLOOKUP(R306,score!$I$2:$J$8,2,TRUE)*AP$2</f>
        <v>0.1</v>
      </c>
      <c r="AQ306" s="28" t="e">
        <f>VLOOKUP(P306,score!$E$2:$F$8,2,FALSE)*AQ$2</f>
        <v>#N/A</v>
      </c>
      <c r="AR306" s="28">
        <f>VLOOKUP(U306,score!$O$2:$P$8,2,TRUE)*AR$2</f>
        <v>0</v>
      </c>
      <c r="AS306" s="28">
        <f>VLOOKUP(V306,score!$Q$2:$R$8,2,TRUE)*AS$2</f>
        <v>0</v>
      </c>
      <c r="AT306" s="28" t="e">
        <f>VLOOKUP(W306,score!$S$2:$T$8,2,FALSE)*AT$2</f>
        <v>#N/A</v>
      </c>
      <c r="AU306" s="28" t="e">
        <f>VLOOKUP(X306,score!$U$2:$V$4,2,FALSE)*AU$2</f>
        <v>#N/A</v>
      </c>
      <c r="AV306" s="28" t="e">
        <f>VLOOKUP(AF306,score!$AG$2:$AH$8,2,TRUE)*AV$2</f>
        <v>#DIV/0!</v>
      </c>
      <c r="AW306" s="28" t="e">
        <f>VLOOKUP(Y306,score!$W$2:$X$8,2,FALSE)*AW$2</f>
        <v>#N/A</v>
      </c>
      <c r="AX306" s="28" t="e">
        <f>VLOOKUP(AC306,score!$AA$2:$AB$8,2,TRUE)*AX$2</f>
        <v>#DIV/0!</v>
      </c>
      <c r="AY306" s="28" t="e">
        <f>VLOOKUP(AD306,score!$AC$2:$AD$8,2,TRUE)*AY$2</f>
        <v>#DIV/0!</v>
      </c>
      <c r="AZ306" s="28">
        <f>VLOOKUP(N306,score!$A$2:$B$8,2,TRUE)*AZ$2</f>
        <v>0.1</v>
      </c>
      <c r="BA306" s="29" t="e">
        <f t="shared" si="44"/>
        <v>#DIV/0!</v>
      </c>
      <c r="BB306" s="29" t="e">
        <f>VLOOKUP(BA306,score!$AJ$2:$AK$7,2,TRUE)</f>
        <v>#DIV/0!</v>
      </c>
    </row>
    <row r="307" spans="1:54" x14ac:dyDescent="0.3">
      <c r="A307" s="10"/>
      <c r="B307" s="11"/>
      <c r="C307" s="12"/>
      <c r="D307" s="14"/>
      <c r="E307" s="12"/>
      <c r="F307" s="14"/>
      <c r="G307" s="14"/>
      <c r="H307" s="14"/>
      <c r="I307" s="14"/>
      <c r="J307" s="14"/>
      <c r="K307" s="14"/>
      <c r="L307" s="14"/>
      <c r="M307" s="14"/>
      <c r="N307" s="13"/>
      <c r="O307" s="13"/>
      <c r="P307" s="12"/>
      <c r="Q307" s="12"/>
      <c r="R307" s="12"/>
      <c r="S307" s="12"/>
      <c r="T307" s="12"/>
      <c r="U307" s="12"/>
      <c r="V307" s="12"/>
      <c r="W307" s="17"/>
      <c r="X307" s="17"/>
      <c r="Y307" s="15"/>
      <c r="Z307" s="14"/>
      <c r="AA307" s="43" t="e">
        <f t="shared" si="36"/>
        <v>#DIV/0!</v>
      </c>
      <c r="AB307" s="21" t="e">
        <f t="shared" si="37"/>
        <v>#DIV/0!</v>
      </c>
      <c r="AC307" s="21" t="e">
        <f t="shared" si="38"/>
        <v>#DIV/0!</v>
      </c>
      <c r="AD307" s="21" t="e">
        <f t="shared" si="39"/>
        <v>#DIV/0!</v>
      </c>
      <c r="AE307" s="21" t="e">
        <f t="shared" si="40"/>
        <v>#DIV/0!</v>
      </c>
      <c r="AF307" s="21" t="e">
        <f t="shared" si="43"/>
        <v>#DIV/0!</v>
      </c>
      <c r="AG307" s="20">
        <f>VLOOKUP(S307,'tabla ingresos'!$A$3:$D$15,4,FALSE)</f>
        <v>0</v>
      </c>
      <c r="AH307" s="20">
        <f t="shared" si="41"/>
        <v>0</v>
      </c>
      <c r="AI307" s="20">
        <f t="shared" si="42"/>
        <v>0</v>
      </c>
      <c r="AJ307" s="28" t="e">
        <f>VLOOKUP(AA307,score!$K$2:$L$8,2,TRUE)*AJ$2</f>
        <v>#DIV/0!</v>
      </c>
      <c r="AK307" s="28">
        <f>VLOOKUP(T307,score!$M$2:$N$8,2,FALSE)*AK$2</f>
        <v>0</v>
      </c>
      <c r="AL307" s="28">
        <f>VLOOKUP(Q307,score!$G$2:$H$8,2,TRUE)*AL$2</f>
        <v>0.1</v>
      </c>
      <c r="AM307" s="28" t="e">
        <f>VLOOKUP(AB307,score!$Y$2:$Z$8,2,TRUE)*AM$2</f>
        <v>#DIV/0!</v>
      </c>
      <c r="AN307" s="28" t="e">
        <f>VLOOKUP(AE307,score!$AE$2:$AF$8,2,TRUE)*AN$2</f>
        <v>#DIV/0!</v>
      </c>
      <c r="AO307" s="28">
        <f>VLOOKUP(O307,score!$C$2:$D$8,2,TRUE)*AO$2</f>
        <v>0.1</v>
      </c>
      <c r="AP307" s="28">
        <f>VLOOKUP(R307,score!$I$2:$J$8,2,TRUE)*AP$2</f>
        <v>0.1</v>
      </c>
      <c r="AQ307" s="28" t="e">
        <f>VLOOKUP(P307,score!$E$2:$F$8,2,FALSE)*AQ$2</f>
        <v>#N/A</v>
      </c>
      <c r="AR307" s="28">
        <f>VLOOKUP(U307,score!$O$2:$P$8,2,TRUE)*AR$2</f>
        <v>0</v>
      </c>
      <c r="AS307" s="28">
        <f>VLOOKUP(V307,score!$Q$2:$R$8,2,TRUE)*AS$2</f>
        <v>0</v>
      </c>
      <c r="AT307" s="28" t="e">
        <f>VLOOKUP(W307,score!$S$2:$T$8,2,FALSE)*AT$2</f>
        <v>#N/A</v>
      </c>
      <c r="AU307" s="28" t="e">
        <f>VLOOKUP(X307,score!$U$2:$V$4,2,FALSE)*AU$2</f>
        <v>#N/A</v>
      </c>
      <c r="AV307" s="28" t="e">
        <f>VLOOKUP(AF307,score!$AG$2:$AH$8,2,TRUE)*AV$2</f>
        <v>#DIV/0!</v>
      </c>
      <c r="AW307" s="28" t="e">
        <f>VLOOKUP(Y307,score!$W$2:$X$8,2,FALSE)*AW$2</f>
        <v>#N/A</v>
      </c>
      <c r="AX307" s="28" t="e">
        <f>VLOOKUP(AC307,score!$AA$2:$AB$8,2,TRUE)*AX$2</f>
        <v>#DIV/0!</v>
      </c>
      <c r="AY307" s="28" t="e">
        <f>VLOOKUP(AD307,score!$AC$2:$AD$8,2,TRUE)*AY$2</f>
        <v>#DIV/0!</v>
      </c>
      <c r="AZ307" s="28">
        <f>VLOOKUP(N307,score!$A$2:$B$8,2,TRUE)*AZ$2</f>
        <v>0.1</v>
      </c>
      <c r="BA307" s="29" t="e">
        <f t="shared" si="44"/>
        <v>#DIV/0!</v>
      </c>
      <c r="BB307" s="29" t="e">
        <f>VLOOKUP(BA307,score!$AJ$2:$AK$7,2,TRUE)</f>
        <v>#DIV/0!</v>
      </c>
    </row>
    <row r="308" spans="1:54" x14ac:dyDescent="0.3">
      <c r="A308" s="10"/>
      <c r="B308" s="11"/>
      <c r="C308" s="12"/>
      <c r="D308" s="14"/>
      <c r="E308" s="12"/>
      <c r="F308" s="14"/>
      <c r="G308" s="14"/>
      <c r="H308" s="14"/>
      <c r="I308" s="14"/>
      <c r="J308" s="14"/>
      <c r="K308" s="14"/>
      <c r="L308" s="14"/>
      <c r="M308" s="14"/>
      <c r="N308" s="13"/>
      <c r="O308" s="13"/>
      <c r="P308" s="12"/>
      <c r="Q308" s="12"/>
      <c r="R308" s="12"/>
      <c r="S308" s="12"/>
      <c r="T308" s="12"/>
      <c r="U308" s="12"/>
      <c r="V308" s="12"/>
      <c r="W308" s="17"/>
      <c r="X308" s="17"/>
      <c r="Y308" s="15"/>
      <c r="Z308" s="14"/>
      <c r="AA308" s="43" t="e">
        <f t="shared" si="36"/>
        <v>#DIV/0!</v>
      </c>
      <c r="AB308" s="21" t="e">
        <f t="shared" si="37"/>
        <v>#DIV/0!</v>
      </c>
      <c r="AC308" s="21" t="e">
        <f t="shared" si="38"/>
        <v>#DIV/0!</v>
      </c>
      <c r="AD308" s="21" t="e">
        <f t="shared" si="39"/>
        <v>#DIV/0!</v>
      </c>
      <c r="AE308" s="21" t="e">
        <f t="shared" si="40"/>
        <v>#DIV/0!</v>
      </c>
      <c r="AF308" s="21" t="e">
        <f t="shared" si="43"/>
        <v>#DIV/0!</v>
      </c>
      <c r="AG308" s="20">
        <f>VLOOKUP(S308,'tabla ingresos'!$A$3:$D$15,4,FALSE)</f>
        <v>0</v>
      </c>
      <c r="AH308" s="20">
        <f t="shared" si="41"/>
        <v>0</v>
      </c>
      <c r="AI308" s="20">
        <f t="shared" si="42"/>
        <v>0</v>
      </c>
      <c r="AJ308" s="28" t="e">
        <f>VLOOKUP(AA308,score!$K$2:$L$8,2,TRUE)*AJ$2</f>
        <v>#DIV/0!</v>
      </c>
      <c r="AK308" s="28">
        <f>VLOOKUP(T308,score!$M$2:$N$8,2,FALSE)*AK$2</f>
        <v>0</v>
      </c>
      <c r="AL308" s="28">
        <f>VLOOKUP(Q308,score!$G$2:$H$8,2,TRUE)*AL$2</f>
        <v>0.1</v>
      </c>
      <c r="AM308" s="28" t="e">
        <f>VLOOKUP(AB308,score!$Y$2:$Z$8,2,TRUE)*AM$2</f>
        <v>#DIV/0!</v>
      </c>
      <c r="AN308" s="28" t="e">
        <f>VLOOKUP(AE308,score!$AE$2:$AF$8,2,TRUE)*AN$2</f>
        <v>#DIV/0!</v>
      </c>
      <c r="AO308" s="28">
        <f>VLOOKUP(O308,score!$C$2:$D$8,2,TRUE)*AO$2</f>
        <v>0.1</v>
      </c>
      <c r="AP308" s="28">
        <f>VLOOKUP(R308,score!$I$2:$J$8,2,TRUE)*AP$2</f>
        <v>0.1</v>
      </c>
      <c r="AQ308" s="28" t="e">
        <f>VLOOKUP(P308,score!$E$2:$F$8,2,FALSE)*AQ$2</f>
        <v>#N/A</v>
      </c>
      <c r="AR308" s="28">
        <f>VLOOKUP(U308,score!$O$2:$P$8,2,TRUE)*AR$2</f>
        <v>0</v>
      </c>
      <c r="AS308" s="28">
        <f>VLOOKUP(V308,score!$Q$2:$R$8,2,TRUE)*AS$2</f>
        <v>0</v>
      </c>
      <c r="AT308" s="28" t="e">
        <f>VLOOKUP(W308,score!$S$2:$T$8,2,FALSE)*AT$2</f>
        <v>#N/A</v>
      </c>
      <c r="AU308" s="28" t="e">
        <f>VLOOKUP(X308,score!$U$2:$V$4,2,FALSE)*AU$2</f>
        <v>#N/A</v>
      </c>
      <c r="AV308" s="28" t="e">
        <f>VLOOKUP(AF308,score!$AG$2:$AH$8,2,TRUE)*AV$2</f>
        <v>#DIV/0!</v>
      </c>
      <c r="AW308" s="28" t="e">
        <f>VLOOKUP(Y308,score!$W$2:$X$8,2,FALSE)*AW$2</f>
        <v>#N/A</v>
      </c>
      <c r="AX308" s="28" t="e">
        <f>VLOOKUP(AC308,score!$AA$2:$AB$8,2,TRUE)*AX$2</f>
        <v>#DIV/0!</v>
      </c>
      <c r="AY308" s="28" t="e">
        <f>VLOOKUP(AD308,score!$AC$2:$AD$8,2,TRUE)*AY$2</f>
        <v>#DIV/0!</v>
      </c>
      <c r="AZ308" s="28">
        <f>VLOOKUP(N308,score!$A$2:$B$8,2,TRUE)*AZ$2</f>
        <v>0.1</v>
      </c>
      <c r="BA308" s="29" t="e">
        <f t="shared" si="44"/>
        <v>#DIV/0!</v>
      </c>
      <c r="BB308" s="29" t="e">
        <f>VLOOKUP(BA308,score!$AJ$2:$AK$7,2,TRUE)</f>
        <v>#DIV/0!</v>
      </c>
    </row>
    <row r="309" spans="1:54" x14ac:dyDescent="0.3">
      <c r="A309" s="10"/>
      <c r="B309" s="11"/>
      <c r="C309" s="12"/>
      <c r="D309" s="14"/>
      <c r="E309" s="12"/>
      <c r="F309" s="14"/>
      <c r="G309" s="14"/>
      <c r="H309" s="14"/>
      <c r="I309" s="14"/>
      <c r="J309" s="14"/>
      <c r="K309" s="14"/>
      <c r="L309" s="14"/>
      <c r="M309" s="14"/>
      <c r="N309" s="13"/>
      <c r="O309" s="13"/>
      <c r="P309" s="12"/>
      <c r="Q309" s="12"/>
      <c r="R309" s="12"/>
      <c r="S309" s="12"/>
      <c r="T309" s="12"/>
      <c r="U309" s="12"/>
      <c r="V309" s="12"/>
      <c r="W309" s="17"/>
      <c r="X309" s="17"/>
      <c r="Y309" s="15"/>
      <c r="Z309" s="14"/>
      <c r="AA309" s="43" t="e">
        <f t="shared" si="36"/>
        <v>#DIV/0!</v>
      </c>
      <c r="AB309" s="21" t="e">
        <f t="shared" si="37"/>
        <v>#DIV/0!</v>
      </c>
      <c r="AC309" s="21" t="e">
        <f t="shared" si="38"/>
        <v>#DIV/0!</v>
      </c>
      <c r="AD309" s="21" t="e">
        <f t="shared" si="39"/>
        <v>#DIV/0!</v>
      </c>
      <c r="AE309" s="21" t="e">
        <f t="shared" si="40"/>
        <v>#DIV/0!</v>
      </c>
      <c r="AF309" s="21" t="e">
        <f t="shared" si="43"/>
        <v>#DIV/0!</v>
      </c>
      <c r="AG309" s="20">
        <f>VLOOKUP(S309,'tabla ingresos'!$A$3:$D$15,4,FALSE)</f>
        <v>0</v>
      </c>
      <c r="AH309" s="20">
        <f t="shared" si="41"/>
        <v>0</v>
      </c>
      <c r="AI309" s="20">
        <f t="shared" si="42"/>
        <v>0</v>
      </c>
      <c r="AJ309" s="28" t="e">
        <f>VLOOKUP(AA309,score!$K$2:$L$8,2,TRUE)*AJ$2</f>
        <v>#DIV/0!</v>
      </c>
      <c r="AK309" s="28">
        <f>VLOOKUP(T309,score!$M$2:$N$8,2,FALSE)*AK$2</f>
        <v>0</v>
      </c>
      <c r="AL309" s="28">
        <f>VLOOKUP(Q309,score!$G$2:$H$8,2,TRUE)*AL$2</f>
        <v>0.1</v>
      </c>
      <c r="AM309" s="28" t="e">
        <f>VLOOKUP(AB309,score!$Y$2:$Z$8,2,TRUE)*AM$2</f>
        <v>#DIV/0!</v>
      </c>
      <c r="AN309" s="28" t="e">
        <f>VLOOKUP(AE309,score!$AE$2:$AF$8,2,TRUE)*AN$2</f>
        <v>#DIV/0!</v>
      </c>
      <c r="AO309" s="28">
        <f>VLOOKUP(O309,score!$C$2:$D$8,2,TRUE)*AO$2</f>
        <v>0.1</v>
      </c>
      <c r="AP309" s="28">
        <f>VLOOKUP(R309,score!$I$2:$J$8,2,TRUE)*AP$2</f>
        <v>0.1</v>
      </c>
      <c r="AQ309" s="28" t="e">
        <f>VLOOKUP(P309,score!$E$2:$F$8,2,FALSE)*AQ$2</f>
        <v>#N/A</v>
      </c>
      <c r="AR309" s="28">
        <f>VLOOKUP(U309,score!$O$2:$P$8,2,TRUE)*AR$2</f>
        <v>0</v>
      </c>
      <c r="AS309" s="28">
        <f>VLOOKUP(V309,score!$Q$2:$R$8,2,TRUE)*AS$2</f>
        <v>0</v>
      </c>
      <c r="AT309" s="28" t="e">
        <f>VLOOKUP(W309,score!$S$2:$T$8,2,FALSE)*AT$2</f>
        <v>#N/A</v>
      </c>
      <c r="AU309" s="28" t="e">
        <f>VLOOKUP(X309,score!$U$2:$V$4,2,FALSE)*AU$2</f>
        <v>#N/A</v>
      </c>
      <c r="AV309" s="28" t="e">
        <f>VLOOKUP(AF309,score!$AG$2:$AH$8,2,TRUE)*AV$2</f>
        <v>#DIV/0!</v>
      </c>
      <c r="AW309" s="28" t="e">
        <f>VLOOKUP(Y309,score!$W$2:$X$8,2,FALSE)*AW$2</f>
        <v>#N/A</v>
      </c>
      <c r="AX309" s="28" t="e">
        <f>VLOOKUP(AC309,score!$AA$2:$AB$8,2,TRUE)*AX$2</f>
        <v>#DIV/0!</v>
      </c>
      <c r="AY309" s="28" t="e">
        <f>VLOOKUP(AD309,score!$AC$2:$AD$8,2,TRUE)*AY$2</f>
        <v>#DIV/0!</v>
      </c>
      <c r="AZ309" s="28">
        <f>VLOOKUP(N309,score!$A$2:$B$8,2,TRUE)*AZ$2</f>
        <v>0.1</v>
      </c>
      <c r="BA309" s="29" t="e">
        <f t="shared" si="44"/>
        <v>#DIV/0!</v>
      </c>
      <c r="BB309" s="29" t="e">
        <f>VLOOKUP(BA309,score!$AJ$2:$AK$7,2,TRUE)</f>
        <v>#DIV/0!</v>
      </c>
    </row>
    <row r="310" spans="1:54" x14ac:dyDescent="0.3">
      <c r="A310" s="10"/>
      <c r="B310" s="11"/>
      <c r="C310" s="12"/>
      <c r="D310" s="14"/>
      <c r="E310" s="12"/>
      <c r="F310" s="14"/>
      <c r="G310" s="14"/>
      <c r="H310" s="14"/>
      <c r="I310" s="14"/>
      <c r="J310" s="14"/>
      <c r="K310" s="14"/>
      <c r="L310" s="14"/>
      <c r="M310" s="14"/>
      <c r="N310" s="13"/>
      <c r="O310" s="13"/>
      <c r="P310" s="12"/>
      <c r="Q310" s="12"/>
      <c r="R310" s="12"/>
      <c r="S310" s="12"/>
      <c r="T310" s="12"/>
      <c r="U310" s="12"/>
      <c r="V310" s="12"/>
      <c r="W310" s="17"/>
      <c r="X310" s="17"/>
      <c r="Y310" s="15"/>
      <c r="Z310" s="14"/>
      <c r="AA310" s="43" t="e">
        <f t="shared" si="36"/>
        <v>#DIV/0!</v>
      </c>
      <c r="AB310" s="21" t="e">
        <f t="shared" si="37"/>
        <v>#DIV/0!</v>
      </c>
      <c r="AC310" s="21" t="e">
        <f t="shared" si="38"/>
        <v>#DIV/0!</v>
      </c>
      <c r="AD310" s="21" t="e">
        <f t="shared" si="39"/>
        <v>#DIV/0!</v>
      </c>
      <c r="AE310" s="21" t="e">
        <f t="shared" si="40"/>
        <v>#DIV/0!</v>
      </c>
      <c r="AF310" s="21" t="e">
        <f t="shared" si="43"/>
        <v>#DIV/0!</v>
      </c>
      <c r="AG310" s="20">
        <f>VLOOKUP(S310,'tabla ingresos'!$A$3:$D$15,4,FALSE)</f>
        <v>0</v>
      </c>
      <c r="AH310" s="20">
        <f t="shared" si="41"/>
        <v>0</v>
      </c>
      <c r="AI310" s="20">
        <f t="shared" si="42"/>
        <v>0</v>
      </c>
      <c r="AJ310" s="28" t="e">
        <f>VLOOKUP(AA310,score!$K$2:$L$8,2,TRUE)*AJ$2</f>
        <v>#DIV/0!</v>
      </c>
      <c r="AK310" s="28">
        <f>VLOOKUP(T310,score!$M$2:$N$8,2,FALSE)*AK$2</f>
        <v>0</v>
      </c>
      <c r="AL310" s="28">
        <f>VLOOKUP(Q310,score!$G$2:$H$8,2,TRUE)*AL$2</f>
        <v>0.1</v>
      </c>
      <c r="AM310" s="28" t="e">
        <f>VLOOKUP(AB310,score!$Y$2:$Z$8,2,TRUE)*AM$2</f>
        <v>#DIV/0!</v>
      </c>
      <c r="AN310" s="28" t="e">
        <f>VLOOKUP(AE310,score!$AE$2:$AF$8,2,TRUE)*AN$2</f>
        <v>#DIV/0!</v>
      </c>
      <c r="AO310" s="28">
        <f>VLOOKUP(O310,score!$C$2:$D$8,2,TRUE)*AO$2</f>
        <v>0.1</v>
      </c>
      <c r="AP310" s="28">
        <f>VLOOKUP(R310,score!$I$2:$J$8,2,TRUE)*AP$2</f>
        <v>0.1</v>
      </c>
      <c r="AQ310" s="28" t="e">
        <f>VLOOKUP(P310,score!$E$2:$F$8,2,FALSE)*AQ$2</f>
        <v>#N/A</v>
      </c>
      <c r="AR310" s="28">
        <f>VLOOKUP(U310,score!$O$2:$P$8,2,TRUE)*AR$2</f>
        <v>0</v>
      </c>
      <c r="AS310" s="28">
        <f>VLOOKUP(V310,score!$Q$2:$R$8,2,TRUE)*AS$2</f>
        <v>0</v>
      </c>
      <c r="AT310" s="28" t="e">
        <f>VLOOKUP(W310,score!$S$2:$T$8,2,FALSE)*AT$2</f>
        <v>#N/A</v>
      </c>
      <c r="AU310" s="28" t="e">
        <f>VLOOKUP(X310,score!$U$2:$V$4,2,FALSE)*AU$2</f>
        <v>#N/A</v>
      </c>
      <c r="AV310" s="28" t="e">
        <f>VLOOKUP(AF310,score!$AG$2:$AH$8,2,TRUE)*AV$2</f>
        <v>#DIV/0!</v>
      </c>
      <c r="AW310" s="28" t="e">
        <f>VLOOKUP(Y310,score!$W$2:$X$8,2,FALSE)*AW$2</f>
        <v>#N/A</v>
      </c>
      <c r="AX310" s="28" t="e">
        <f>VLOOKUP(AC310,score!$AA$2:$AB$8,2,TRUE)*AX$2</f>
        <v>#DIV/0!</v>
      </c>
      <c r="AY310" s="28" t="e">
        <f>VLOOKUP(AD310,score!$AC$2:$AD$8,2,TRUE)*AY$2</f>
        <v>#DIV/0!</v>
      </c>
      <c r="AZ310" s="28">
        <f>VLOOKUP(N310,score!$A$2:$B$8,2,TRUE)*AZ$2</f>
        <v>0.1</v>
      </c>
      <c r="BA310" s="29" t="e">
        <f t="shared" si="44"/>
        <v>#DIV/0!</v>
      </c>
      <c r="BB310" s="29" t="e">
        <f>VLOOKUP(BA310,score!$AJ$2:$AK$7,2,TRUE)</f>
        <v>#DIV/0!</v>
      </c>
    </row>
    <row r="311" spans="1:54" x14ac:dyDescent="0.3">
      <c r="A311" s="10"/>
      <c r="B311" s="11"/>
      <c r="C311" s="12"/>
      <c r="D311" s="14"/>
      <c r="E311" s="12"/>
      <c r="F311" s="14"/>
      <c r="G311" s="14"/>
      <c r="H311" s="14"/>
      <c r="I311" s="14"/>
      <c r="J311" s="14"/>
      <c r="K311" s="14"/>
      <c r="L311" s="14"/>
      <c r="M311" s="14"/>
      <c r="N311" s="13"/>
      <c r="O311" s="13"/>
      <c r="P311" s="12"/>
      <c r="Q311" s="12"/>
      <c r="R311" s="12"/>
      <c r="S311" s="12"/>
      <c r="T311" s="12"/>
      <c r="U311" s="12"/>
      <c r="V311" s="12"/>
      <c r="W311" s="17"/>
      <c r="X311" s="17"/>
      <c r="Y311" s="15"/>
      <c r="Z311" s="14"/>
      <c r="AA311" s="43" t="e">
        <f t="shared" si="36"/>
        <v>#DIV/0!</v>
      </c>
      <c r="AB311" s="21" t="e">
        <f t="shared" si="37"/>
        <v>#DIV/0!</v>
      </c>
      <c r="AC311" s="21" t="e">
        <f t="shared" si="38"/>
        <v>#DIV/0!</v>
      </c>
      <c r="AD311" s="21" t="e">
        <f t="shared" si="39"/>
        <v>#DIV/0!</v>
      </c>
      <c r="AE311" s="21" t="e">
        <f t="shared" si="40"/>
        <v>#DIV/0!</v>
      </c>
      <c r="AF311" s="21" t="e">
        <f t="shared" si="43"/>
        <v>#DIV/0!</v>
      </c>
      <c r="AG311" s="20">
        <f>VLOOKUP(S311,'tabla ingresos'!$A$3:$D$15,4,FALSE)</f>
        <v>0</v>
      </c>
      <c r="AH311" s="20">
        <f t="shared" si="41"/>
        <v>0</v>
      </c>
      <c r="AI311" s="20">
        <f t="shared" si="42"/>
        <v>0</v>
      </c>
      <c r="AJ311" s="28" t="e">
        <f>VLOOKUP(AA311,score!$K$2:$L$8,2,TRUE)*AJ$2</f>
        <v>#DIV/0!</v>
      </c>
      <c r="AK311" s="28">
        <f>VLOOKUP(T311,score!$M$2:$N$8,2,FALSE)*AK$2</f>
        <v>0</v>
      </c>
      <c r="AL311" s="28">
        <f>VLOOKUP(Q311,score!$G$2:$H$8,2,TRUE)*AL$2</f>
        <v>0.1</v>
      </c>
      <c r="AM311" s="28" t="e">
        <f>VLOOKUP(AB311,score!$Y$2:$Z$8,2,TRUE)*AM$2</f>
        <v>#DIV/0!</v>
      </c>
      <c r="AN311" s="28" t="e">
        <f>VLOOKUP(AE311,score!$AE$2:$AF$8,2,TRUE)*AN$2</f>
        <v>#DIV/0!</v>
      </c>
      <c r="AO311" s="28">
        <f>VLOOKUP(O311,score!$C$2:$D$8,2,TRUE)*AO$2</f>
        <v>0.1</v>
      </c>
      <c r="AP311" s="28">
        <f>VLOOKUP(R311,score!$I$2:$J$8,2,TRUE)*AP$2</f>
        <v>0.1</v>
      </c>
      <c r="AQ311" s="28" t="e">
        <f>VLOOKUP(P311,score!$E$2:$F$8,2,FALSE)*AQ$2</f>
        <v>#N/A</v>
      </c>
      <c r="AR311" s="28">
        <f>VLOOKUP(U311,score!$O$2:$P$8,2,TRUE)*AR$2</f>
        <v>0</v>
      </c>
      <c r="AS311" s="28">
        <f>VLOOKUP(V311,score!$Q$2:$R$8,2,TRUE)*AS$2</f>
        <v>0</v>
      </c>
      <c r="AT311" s="28" t="e">
        <f>VLOOKUP(W311,score!$S$2:$T$8,2,FALSE)*AT$2</f>
        <v>#N/A</v>
      </c>
      <c r="AU311" s="28" t="e">
        <f>VLOOKUP(X311,score!$U$2:$V$4,2,FALSE)*AU$2</f>
        <v>#N/A</v>
      </c>
      <c r="AV311" s="28" t="e">
        <f>VLOOKUP(AF311,score!$AG$2:$AH$8,2,TRUE)*AV$2</f>
        <v>#DIV/0!</v>
      </c>
      <c r="AW311" s="28" t="e">
        <f>VLOOKUP(Y311,score!$W$2:$X$8,2,FALSE)*AW$2</f>
        <v>#N/A</v>
      </c>
      <c r="AX311" s="28" t="e">
        <f>VLOOKUP(AC311,score!$AA$2:$AB$8,2,TRUE)*AX$2</f>
        <v>#DIV/0!</v>
      </c>
      <c r="AY311" s="28" t="e">
        <f>VLOOKUP(AD311,score!$AC$2:$AD$8,2,TRUE)*AY$2</f>
        <v>#DIV/0!</v>
      </c>
      <c r="AZ311" s="28">
        <f>VLOOKUP(N311,score!$A$2:$B$8,2,TRUE)*AZ$2</f>
        <v>0.1</v>
      </c>
      <c r="BA311" s="29" t="e">
        <f t="shared" si="44"/>
        <v>#DIV/0!</v>
      </c>
      <c r="BB311" s="29" t="e">
        <f>VLOOKUP(BA311,score!$AJ$2:$AK$7,2,TRUE)</f>
        <v>#DIV/0!</v>
      </c>
    </row>
    <row r="312" spans="1:54" x14ac:dyDescent="0.3">
      <c r="A312" s="10"/>
      <c r="B312" s="11"/>
      <c r="C312" s="12"/>
      <c r="D312" s="14"/>
      <c r="E312" s="12"/>
      <c r="F312" s="14"/>
      <c r="G312" s="14"/>
      <c r="H312" s="14"/>
      <c r="I312" s="14"/>
      <c r="J312" s="14"/>
      <c r="K312" s="14"/>
      <c r="L312" s="14"/>
      <c r="M312" s="14"/>
      <c r="N312" s="13"/>
      <c r="O312" s="13"/>
      <c r="P312" s="12"/>
      <c r="Q312" s="12"/>
      <c r="R312" s="12"/>
      <c r="S312" s="12"/>
      <c r="T312" s="12"/>
      <c r="U312" s="12"/>
      <c r="V312" s="12"/>
      <c r="W312" s="17"/>
      <c r="X312" s="17"/>
      <c r="Y312" s="15"/>
      <c r="Z312" s="14"/>
      <c r="AA312" s="43" t="e">
        <f t="shared" si="36"/>
        <v>#DIV/0!</v>
      </c>
      <c r="AB312" s="21" t="e">
        <f t="shared" si="37"/>
        <v>#DIV/0!</v>
      </c>
      <c r="AC312" s="21" t="e">
        <f t="shared" si="38"/>
        <v>#DIV/0!</v>
      </c>
      <c r="AD312" s="21" t="e">
        <f t="shared" si="39"/>
        <v>#DIV/0!</v>
      </c>
      <c r="AE312" s="21" t="e">
        <f t="shared" si="40"/>
        <v>#DIV/0!</v>
      </c>
      <c r="AF312" s="21" t="e">
        <f t="shared" si="43"/>
        <v>#DIV/0!</v>
      </c>
      <c r="AG312" s="20">
        <f>VLOOKUP(S312,'tabla ingresos'!$A$3:$D$15,4,FALSE)</f>
        <v>0</v>
      </c>
      <c r="AH312" s="20">
        <f t="shared" si="41"/>
        <v>0</v>
      </c>
      <c r="AI312" s="20">
        <f t="shared" si="42"/>
        <v>0</v>
      </c>
      <c r="AJ312" s="28" t="e">
        <f>VLOOKUP(AA312,score!$K$2:$L$8,2,TRUE)*AJ$2</f>
        <v>#DIV/0!</v>
      </c>
      <c r="AK312" s="28">
        <f>VLOOKUP(T312,score!$M$2:$N$8,2,FALSE)*AK$2</f>
        <v>0</v>
      </c>
      <c r="AL312" s="28">
        <f>VLOOKUP(Q312,score!$G$2:$H$8,2,TRUE)*AL$2</f>
        <v>0.1</v>
      </c>
      <c r="AM312" s="28" t="e">
        <f>VLOOKUP(AB312,score!$Y$2:$Z$8,2,TRUE)*AM$2</f>
        <v>#DIV/0!</v>
      </c>
      <c r="AN312" s="28" t="e">
        <f>VLOOKUP(AE312,score!$AE$2:$AF$8,2,TRUE)*AN$2</f>
        <v>#DIV/0!</v>
      </c>
      <c r="AO312" s="28">
        <f>VLOOKUP(O312,score!$C$2:$D$8,2,TRUE)*AO$2</f>
        <v>0.1</v>
      </c>
      <c r="AP312" s="28">
        <f>VLOOKUP(R312,score!$I$2:$J$8,2,TRUE)*AP$2</f>
        <v>0.1</v>
      </c>
      <c r="AQ312" s="28" t="e">
        <f>VLOOKUP(P312,score!$E$2:$F$8,2,FALSE)*AQ$2</f>
        <v>#N/A</v>
      </c>
      <c r="AR312" s="28">
        <f>VLOOKUP(U312,score!$O$2:$P$8,2,TRUE)*AR$2</f>
        <v>0</v>
      </c>
      <c r="AS312" s="28">
        <f>VLOOKUP(V312,score!$Q$2:$R$8,2,TRUE)*AS$2</f>
        <v>0</v>
      </c>
      <c r="AT312" s="28" t="e">
        <f>VLOOKUP(W312,score!$S$2:$T$8,2,FALSE)*AT$2</f>
        <v>#N/A</v>
      </c>
      <c r="AU312" s="28" t="e">
        <f>VLOOKUP(X312,score!$U$2:$V$4,2,FALSE)*AU$2</f>
        <v>#N/A</v>
      </c>
      <c r="AV312" s="28" t="e">
        <f>VLOOKUP(AF312,score!$AG$2:$AH$8,2,TRUE)*AV$2</f>
        <v>#DIV/0!</v>
      </c>
      <c r="AW312" s="28" t="e">
        <f>VLOOKUP(Y312,score!$W$2:$X$8,2,FALSE)*AW$2</f>
        <v>#N/A</v>
      </c>
      <c r="AX312" s="28" t="e">
        <f>VLOOKUP(AC312,score!$AA$2:$AB$8,2,TRUE)*AX$2</f>
        <v>#DIV/0!</v>
      </c>
      <c r="AY312" s="28" t="e">
        <f>VLOOKUP(AD312,score!$AC$2:$AD$8,2,TRUE)*AY$2</f>
        <v>#DIV/0!</v>
      </c>
      <c r="AZ312" s="28">
        <f>VLOOKUP(N312,score!$A$2:$B$8,2,TRUE)*AZ$2</f>
        <v>0.1</v>
      </c>
      <c r="BA312" s="29" t="e">
        <f t="shared" si="44"/>
        <v>#DIV/0!</v>
      </c>
      <c r="BB312" s="29" t="e">
        <f>VLOOKUP(BA312,score!$AJ$2:$AK$7,2,TRUE)</f>
        <v>#DIV/0!</v>
      </c>
    </row>
    <row r="313" spans="1:54" x14ac:dyDescent="0.3">
      <c r="A313" s="10"/>
      <c r="B313" s="11"/>
      <c r="C313" s="12"/>
      <c r="D313" s="14"/>
      <c r="E313" s="12"/>
      <c r="F313" s="14"/>
      <c r="G313" s="14"/>
      <c r="H313" s="14"/>
      <c r="I313" s="14"/>
      <c r="J313" s="14"/>
      <c r="K313" s="14"/>
      <c r="L313" s="14"/>
      <c r="M313" s="14"/>
      <c r="N313" s="13"/>
      <c r="O313" s="13"/>
      <c r="P313" s="12"/>
      <c r="Q313" s="12"/>
      <c r="R313" s="12"/>
      <c r="S313" s="12"/>
      <c r="T313" s="12"/>
      <c r="U313" s="12"/>
      <c r="V313" s="12"/>
      <c r="W313" s="17"/>
      <c r="X313" s="17"/>
      <c r="Y313" s="15"/>
      <c r="Z313" s="14"/>
      <c r="AA313" s="43" t="e">
        <f t="shared" si="36"/>
        <v>#DIV/0!</v>
      </c>
      <c r="AB313" s="21" t="e">
        <f t="shared" si="37"/>
        <v>#DIV/0!</v>
      </c>
      <c r="AC313" s="21" t="e">
        <f t="shared" si="38"/>
        <v>#DIV/0!</v>
      </c>
      <c r="AD313" s="21" t="e">
        <f t="shared" si="39"/>
        <v>#DIV/0!</v>
      </c>
      <c r="AE313" s="21" t="e">
        <f t="shared" si="40"/>
        <v>#DIV/0!</v>
      </c>
      <c r="AF313" s="21" t="e">
        <f t="shared" si="43"/>
        <v>#DIV/0!</v>
      </c>
      <c r="AG313" s="20">
        <f>VLOOKUP(S313,'tabla ingresos'!$A$3:$D$15,4,FALSE)</f>
        <v>0</v>
      </c>
      <c r="AH313" s="20">
        <f t="shared" si="41"/>
        <v>0</v>
      </c>
      <c r="AI313" s="20">
        <f t="shared" si="42"/>
        <v>0</v>
      </c>
      <c r="AJ313" s="28" t="e">
        <f>VLOOKUP(AA313,score!$K$2:$L$8,2,TRUE)*AJ$2</f>
        <v>#DIV/0!</v>
      </c>
      <c r="AK313" s="28">
        <f>VLOOKUP(T313,score!$M$2:$N$8,2,FALSE)*AK$2</f>
        <v>0</v>
      </c>
      <c r="AL313" s="28">
        <f>VLOOKUP(Q313,score!$G$2:$H$8,2,TRUE)*AL$2</f>
        <v>0.1</v>
      </c>
      <c r="AM313" s="28" t="e">
        <f>VLOOKUP(AB313,score!$Y$2:$Z$8,2,TRUE)*AM$2</f>
        <v>#DIV/0!</v>
      </c>
      <c r="AN313" s="28" t="e">
        <f>VLOOKUP(AE313,score!$AE$2:$AF$8,2,TRUE)*AN$2</f>
        <v>#DIV/0!</v>
      </c>
      <c r="AO313" s="28">
        <f>VLOOKUP(O313,score!$C$2:$D$8,2,TRUE)*AO$2</f>
        <v>0.1</v>
      </c>
      <c r="AP313" s="28">
        <f>VLOOKUP(R313,score!$I$2:$J$8,2,TRUE)*AP$2</f>
        <v>0.1</v>
      </c>
      <c r="AQ313" s="28" t="e">
        <f>VLOOKUP(P313,score!$E$2:$F$8,2,FALSE)*AQ$2</f>
        <v>#N/A</v>
      </c>
      <c r="AR313" s="28">
        <f>VLOOKUP(U313,score!$O$2:$P$8,2,TRUE)*AR$2</f>
        <v>0</v>
      </c>
      <c r="AS313" s="28">
        <f>VLOOKUP(V313,score!$Q$2:$R$8,2,TRUE)*AS$2</f>
        <v>0</v>
      </c>
      <c r="AT313" s="28" t="e">
        <f>VLOOKUP(W313,score!$S$2:$T$8,2,FALSE)*AT$2</f>
        <v>#N/A</v>
      </c>
      <c r="AU313" s="28" t="e">
        <f>VLOOKUP(X313,score!$U$2:$V$4,2,FALSE)*AU$2</f>
        <v>#N/A</v>
      </c>
      <c r="AV313" s="28" t="e">
        <f>VLOOKUP(AF313,score!$AG$2:$AH$8,2,TRUE)*AV$2</f>
        <v>#DIV/0!</v>
      </c>
      <c r="AW313" s="28" t="e">
        <f>VLOOKUP(Y313,score!$W$2:$X$8,2,FALSE)*AW$2</f>
        <v>#N/A</v>
      </c>
      <c r="AX313" s="28" t="e">
        <f>VLOOKUP(AC313,score!$AA$2:$AB$8,2,TRUE)*AX$2</f>
        <v>#DIV/0!</v>
      </c>
      <c r="AY313" s="28" t="e">
        <f>VLOOKUP(AD313,score!$AC$2:$AD$8,2,TRUE)*AY$2</f>
        <v>#DIV/0!</v>
      </c>
      <c r="AZ313" s="28">
        <f>VLOOKUP(N313,score!$A$2:$B$8,2,TRUE)*AZ$2</f>
        <v>0.1</v>
      </c>
      <c r="BA313" s="29" t="e">
        <f t="shared" si="44"/>
        <v>#DIV/0!</v>
      </c>
      <c r="BB313" s="29" t="e">
        <f>VLOOKUP(BA313,score!$AJ$2:$AK$7,2,TRUE)</f>
        <v>#DIV/0!</v>
      </c>
    </row>
    <row r="314" spans="1:54" x14ac:dyDescent="0.3">
      <c r="A314" s="10"/>
      <c r="B314" s="11"/>
      <c r="C314" s="12"/>
      <c r="D314" s="14"/>
      <c r="E314" s="12"/>
      <c r="F314" s="14"/>
      <c r="G314" s="14"/>
      <c r="H314" s="14"/>
      <c r="I314" s="14"/>
      <c r="J314" s="14"/>
      <c r="K314" s="14"/>
      <c r="L314" s="14"/>
      <c r="M314" s="14"/>
      <c r="N314" s="13"/>
      <c r="O314" s="13"/>
      <c r="P314" s="12"/>
      <c r="Q314" s="12"/>
      <c r="R314" s="12"/>
      <c r="S314" s="12"/>
      <c r="T314" s="12"/>
      <c r="U314" s="12"/>
      <c r="V314" s="12"/>
      <c r="W314" s="17"/>
      <c r="X314" s="17"/>
      <c r="Y314" s="15"/>
      <c r="Z314" s="14"/>
      <c r="AA314" s="43" t="e">
        <f t="shared" si="36"/>
        <v>#DIV/0!</v>
      </c>
      <c r="AB314" s="21" t="e">
        <f t="shared" si="37"/>
        <v>#DIV/0!</v>
      </c>
      <c r="AC314" s="21" t="e">
        <f t="shared" si="38"/>
        <v>#DIV/0!</v>
      </c>
      <c r="AD314" s="21" t="e">
        <f t="shared" si="39"/>
        <v>#DIV/0!</v>
      </c>
      <c r="AE314" s="21" t="e">
        <f t="shared" si="40"/>
        <v>#DIV/0!</v>
      </c>
      <c r="AF314" s="21" t="e">
        <f t="shared" si="43"/>
        <v>#DIV/0!</v>
      </c>
      <c r="AG314" s="20">
        <f>VLOOKUP(S314,'tabla ingresos'!$A$3:$D$15,4,FALSE)</f>
        <v>0</v>
      </c>
      <c r="AH314" s="20">
        <f t="shared" si="41"/>
        <v>0</v>
      </c>
      <c r="AI314" s="20">
        <f t="shared" si="42"/>
        <v>0</v>
      </c>
      <c r="AJ314" s="28" t="e">
        <f>VLOOKUP(AA314,score!$K$2:$L$8,2,TRUE)*AJ$2</f>
        <v>#DIV/0!</v>
      </c>
      <c r="AK314" s="28">
        <f>VLOOKUP(T314,score!$M$2:$N$8,2,FALSE)*AK$2</f>
        <v>0</v>
      </c>
      <c r="AL314" s="28">
        <f>VLOOKUP(Q314,score!$G$2:$H$8,2,TRUE)*AL$2</f>
        <v>0.1</v>
      </c>
      <c r="AM314" s="28" t="e">
        <f>VLOOKUP(AB314,score!$Y$2:$Z$8,2,TRUE)*AM$2</f>
        <v>#DIV/0!</v>
      </c>
      <c r="AN314" s="28" t="e">
        <f>VLOOKUP(AE314,score!$AE$2:$AF$8,2,TRUE)*AN$2</f>
        <v>#DIV/0!</v>
      </c>
      <c r="AO314" s="28">
        <f>VLOOKUP(O314,score!$C$2:$D$8,2,TRUE)*AO$2</f>
        <v>0.1</v>
      </c>
      <c r="AP314" s="28">
        <f>VLOOKUP(R314,score!$I$2:$J$8,2,TRUE)*AP$2</f>
        <v>0.1</v>
      </c>
      <c r="AQ314" s="28" t="e">
        <f>VLOOKUP(P314,score!$E$2:$F$8,2,FALSE)*AQ$2</f>
        <v>#N/A</v>
      </c>
      <c r="AR314" s="28">
        <f>VLOOKUP(U314,score!$O$2:$P$8,2,TRUE)*AR$2</f>
        <v>0</v>
      </c>
      <c r="AS314" s="28">
        <f>VLOOKUP(V314,score!$Q$2:$R$8,2,TRUE)*AS$2</f>
        <v>0</v>
      </c>
      <c r="AT314" s="28" t="e">
        <f>VLOOKUP(W314,score!$S$2:$T$8,2,FALSE)*AT$2</f>
        <v>#N/A</v>
      </c>
      <c r="AU314" s="28" t="e">
        <f>VLOOKUP(X314,score!$U$2:$V$4,2,FALSE)*AU$2</f>
        <v>#N/A</v>
      </c>
      <c r="AV314" s="28" t="e">
        <f>VLOOKUP(AF314,score!$AG$2:$AH$8,2,TRUE)*AV$2</f>
        <v>#DIV/0!</v>
      </c>
      <c r="AW314" s="28" t="e">
        <f>VLOOKUP(Y314,score!$W$2:$X$8,2,FALSE)*AW$2</f>
        <v>#N/A</v>
      </c>
      <c r="AX314" s="28" t="e">
        <f>VLOOKUP(AC314,score!$AA$2:$AB$8,2,TRUE)*AX$2</f>
        <v>#DIV/0!</v>
      </c>
      <c r="AY314" s="28" t="e">
        <f>VLOOKUP(AD314,score!$AC$2:$AD$8,2,TRUE)*AY$2</f>
        <v>#DIV/0!</v>
      </c>
      <c r="AZ314" s="28">
        <f>VLOOKUP(N314,score!$A$2:$B$8,2,TRUE)*AZ$2</f>
        <v>0.1</v>
      </c>
      <c r="BA314" s="29" t="e">
        <f t="shared" si="44"/>
        <v>#DIV/0!</v>
      </c>
      <c r="BB314" s="29" t="e">
        <f>VLOOKUP(BA314,score!$AJ$2:$AK$7,2,TRUE)</f>
        <v>#DIV/0!</v>
      </c>
    </row>
    <row r="315" spans="1:54" x14ac:dyDescent="0.3">
      <c r="A315" s="10"/>
      <c r="B315" s="11"/>
      <c r="C315" s="12"/>
      <c r="D315" s="14"/>
      <c r="E315" s="12"/>
      <c r="F315" s="14"/>
      <c r="G315" s="14"/>
      <c r="H315" s="14"/>
      <c r="I315" s="14"/>
      <c r="J315" s="14"/>
      <c r="K315" s="14"/>
      <c r="L315" s="14"/>
      <c r="M315" s="14"/>
      <c r="N315" s="13"/>
      <c r="O315" s="13"/>
      <c r="P315" s="12"/>
      <c r="Q315" s="12"/>
      <c r="R315" s="12"/>
      <c r="S315" s="12"/>
      <c r="T315" s="12"/>
      <c r="U315" s="12"/>
      <c r="V315" s="12"/>
      <c r="W315" s="17"/>
      <c r="X315" s="17"/>
      <c r="Y315" s="15"/>
      <c r="Z315" s="14"/>
      <c r="AA315" s="43" t="e">
        <f t="shared" si="36"/>
        <v>#DIV/0!</v>
      </c>
      <c r="AB315" s="21" t="e">
        <f t="shared" si="37"/>
        <v>#DIV/0!</v>
      </c>
      <c r="AC315" s="21" t="e">
        <f t="shared" si="38"/>
        <v>#DIV/0!</v>
      </c>
      <c r="AD315" s="21" t="e">
        <f t="shared" si="39"/>
        <v>#DIV/0!</v>
      </c>
      <c r="AE315" s="21" t="e">
        <f t="shared" si="40"/>
        <v>#DIV/0!</v>
      </c>
      <c r="AF315" s="21" t="e">
        <f t="shared" si="43"/>
        <v>#DIV/0!</v>
      </c>
      <c r="AG315" s="20">
        <f>VLOOKUP(S315,'tabla ingresos'!$A$3:$D$15,4,FALSE)</f>
        <v>0</v>
      </c>
      <c r="AH315" s="20">
        <f t="shared" si="41"/>
        <v>0</v>
      </c>
      <c r="AI315" s="20">
        <f t="shared" si="42"/>
        <v>0</v>
      </c>
      <c r="AJ315" s="28" t="e">
        <f>VLOOKUP(AA315,score!$K$2:$L$8,2,TRUE)*AJ$2</f>
        <v>#DIV/0!</v>
      </c>
      <c r="AK315" s="28">
        <f>VLOOKUP(T315,score!$M$2:$N$8,2,FALSE)*AK$2</f>
        <v>0</v>
      </c>
      <c r="AL315" s="28">
        <f>VLOOKUP(Q315,score!$G$2:$H$8,2,TRUE)*AL$2</f>
        <v>0.1</v>
      </c>
      <c r="AM315" s="28" t="e">
        <f>VLOOKUP(AB315,score!$Y$2:$Z$8,2,TRUE)*AM$2</f>
        <v>#DIV/0!</v>
      </c>
      <c r="AN315" s="28" t="e">
        <f>VLOOKUP(AE315,score!$AE$2:$AF$8,2,TRUE)*AN$2</f>
        <v>#DIV/0!</v>
      </c>
      <c r="AO315" s="28">
        <f>VLOOKUP(O315,score!$C$2:$D$8,2,TRUE)*AO$2</f>
        <v>0.1</v>
      </c>
      <c r="AP315" s="28">
        <f>VLOOKUP(R315,score!$I$2:$J$8,2,TRUE)*AP$2</f>
        <v>0.1</v>
      </c>
      <c r="AQ315" s="28" t="e">
        <f>VLOOKUP(P315,score!$E$2:$F$8,2,FALSE)*AQ$2</f>
        <v>#N/A</v>
      </c>
      <c r="AR315" s="28">
        <f>VLOOKUP(U315,score!$O$2:$P$8,2,TRUE)*AR$2</f>
        <v>0</v>
      </c>
      <c r="AS315" s="28">
        <f>VLOOKUP(V315,score!$Q$2:$R$8,2,TRUE)*AS$2</f>
        <v>0</v>
      </c>
      <c r="AT315" s="28" t="e">
        <f>VLOOKUP(W315,score!$S$2:$T$8,2,FALSE)*AT$2</f>
        <v>#N/A</v>
      </c>
      <c r="AU315" s="28" t="e">
        <f>VLOOKUP(X315,score!$U$2:$V$4,2,FALSE)*AU$2</f>
        <v>#N/A</v>
      </c>
      <c r="AV315" s="28" t="e">
        <f>VLOOKUP(AF315,score!$AG$2:$AH$8,2,TRUE)*AV$2</f>
        <v>#DIV/0!</v>
      </c>
      <c r="AW315" s="28" t="e">
        <f>VLOOKUP(Y315,score!$W$2:$X$8,2,FALSE)*AW$2</f>
        <v>#N/A</v>
      </c>
      <c r="AX315" s="28" t="e">
        <f>VLOOKUP(AC315,score!$AA$2:$AB$8,2,TRUE)*AX$2</f>
        <v>#DIV/0!</v>
      </c>
      <c r="AY315" s="28" t="e">
        <f>VLOOKUP(AD315,score!$AC$2:$AD$8,2,TRUE)*AY$2</f>
        <v>#DIV/0!</v>
      </c>
      <c r="AZ315" s="28">
        <f>VLOOKUP(N315,score!$A$2:$B$8,2,TRUE)*AZ$2</f>
        <v>0.1</v>
      </c>
      <c r="BA315" s="29" t="e">
        <f t="shared" si="44"/>
        <v>#DIV/0!</v>
      </c>
      <c r="BB315" s="29" t="e">
        <f>VLOOKUP(BA315,score!$AJ$2:$AK$7,2,TRUE)</f>
        <v>#DIV/0!</v>
      </c>
    </row>
    <row r="316" spans="1:54" x14ac:dyDescent="0.3">
      <c r="A316" s="10"/>
      <c r="B316" s="11"/>
      <c r="C316" s="12"/>
      <c r="D316" s="14"/>
      <c r="E316" s="12"/>
      <c r="F316" s="14"/>
      <c r="G316" s="14"/>
      <c r="H316" s="14"/>
      <c r="I316" s="14"/>
      <c r="J316" s="14"/>
      <c r="K316" s="14"/>
      <c r="L316" s="14"/>
      <c r="M316" s="14"/>
      <c r="N316" s="13"/>
      <c r="O316" s="13"/>
      <c r="P316" s="12"/>
      <c r="Q316" s="12"/>
      <c r="R316" s="12"/>
      <c r="S316" s="12"/>
      <c r="T316" s="12"/>
      <c r="U316" s="12"/>
      <c r="V316" s="12"/>
      <c r="W316" s="17"/>
      <c r="X316" s="17"/>
      <c r="Y316" s="15"/>
      <c r="Z316" s="14"/>
      <c r="AA316" s="43" t="e">
        <f t="shared" si="36"/>
        <v>#DIV/0!</v>
      </c>
      <c r="AB316" s="21" t="e">
        <f t="shared" si="37"/>
        <v>#DIV/0!</v>
      </c>
      <c r="AC316" s="21" t="e">
        <f t="shared" si="38"/>
        <v>#DIV/0!</v>
      </c>
      <c r="AD316" s="21" t="e">
        <f t="shared" si="39"/>
        <v>#DIV/0!</v>
      </c>
      <c r="AE316" s="21" t="e">
        <f t="shared" si="40"/>
        <v>#DIV/0!</v>
      </c>
      <c r="AF316" s="21" t="e">
        <f t="shared" si="43"/>
        <v>#DIV/0!</v>
      </c>
      <c r="AG316" s="20">
        <f>VLOOKUP(S316,'tabla ingresos'!$A$3:$D$15,4,FALSE)</f>
        <v>0</v>
      </c>
      <c r="AH316" s="20">
        <f t="shared" si="41"/>
        <v>0</v>
      </c>
      <c r="AI316" s="20">
        <f t="shared" si="42"/>
        <v>0</v>
      </c>
      <c r="AJ316" s="28" t="e">
        <f>VLOOKUP(AA316,score!$K$2:$L$8,2,TRUE)*AJ$2</f>
        <v>#DIV/0!</v>
      </c>
      <c r="AK316" s="28">
        <f>VLOOKUP(T316,score!$M$2:$N$8,2,FALSE)*AK$2</f>
        <v>0</v>
      </c>
      <c r="AL316" s="28">
        <f>VLOOKUP(Q316,score!$G$2:$H$8,2,TRUE)*AL$2</f>
        <v>0.1</v>
      </c>
      <c r="AM316" s="28" t="e">
        <f>VLOOKUP(AB316,score!$Y$2:$Z$8,2,TRUE)*AM$2</f>
        <v>#DIV/0!</v>
      </c>
      <c r="AN316" s="28" t="e">
        <f>VLOOKUP(AE316,score!$AE$2:$AF$8,2,TRUE)*AN$2</f>
        <v>#DIV/0!</v>
      </c>
      <c r="AO316" s="28">
        <f>VLOOKUP(O316,score!$C$2:$D$8,2,TRUE)*AO$2</f>
        <v>0.1</v>
      </c>
      <c r="AP316" s="28">
        <f>VLOOKUP(R316,score!$I$2:$J$8,2,TRUE)*AP$2</f>
        <v>0.1</v>
      </c>
      <c r="AQ316" s="28" t="e">
        <f>VLOOKUP(P316,score!$E$2:$F$8,2,FALSE)*AQ$2</f>
        <v>#N/A</v>
      </c>
      <c r="AR316" s="28">
        <f>VLOOKUP(U316,score!$O$2:$P$8,2,TRUE)*AR$2</f>
        <v>0</v>
      </c>
      <c r="AS316" s="28">
        <f>VLOOKUP(V316,score!$Q$2:$R$8,2,TRUE)*AS$2</f>
        <v>0</v>
      </c>
      <c r="AT316" s="28" t="e">
        <f>VLOOKUP(W316,score!$S$2:$T$8,2,FALSE)*AT$2</f>
        <v>#N/A</v>
      </c>
      <c r="AU316" s="28" t="e">
        <f>VLOOKUP(X316,score!$U$2:$V$4,2,FALSE)*AU$2</f>
        <v>#N/A</v>
      </c>
      <c r="AV316" s="28" t="e">
        <f>VLOOKUP(AF316,score!$AG$2:$AH$8,2,TRUE)*AV$2</f>
        <v>#DIV/0!</v>
      </c>
      <c r="AW316" s="28" t="e">
        <f>VLOOKUP(Y316,score!$W$2:$X$8,2,FALSE)*AW$2</f>
        <v>#N/A</v>
      </c>
      <c r="AX316" s="28" t="e">
        <f>VLOOKUP(AC316,score!$AA$2:$AB$8,2,TRUE)*AX$2</f>
        <v>#DIV/0!</v>
      </c>
      <c r="AY316" s="28" t="e">
        <f>VLOOKUP(AD316,score!$AC$2:$AD$8,2,TRUE)*AY$2</f>
        <v>#DIV/0!</v>
      </c>
      <c r="AZ316" s="28">
        <f>VLOOKUP(N316,score!$A$2:$B$8,2,TRUE)*AZ$2</f>
        <v>0.1</v>
      </c>
      <c r="BA316" s="29" t="e">
        <f t="shared" si="44"/>
        <v>#DIV/0!</v>
      </c>
      <c r="BB316" s="29" t="e">
        <f>VLOOKUP(BA316,score!$AJ$2:$AK$7,2,TRUE)</f>
        <v>#DIV/0!</v>
      </c>
    </row>
    <row r="317" spans="1:54" x14ac:dyDescent="0.3">
      <c r="A317" s="10"/>
      <c r="B317" s="11"/>
      <c r="C317" s="12"/>
      <c r="D317" s="14"/>
      <c r="E317" s="12"/>
      <c r="F317" s="14"/>
      <c r="G317" s="14"/>
      <c r="H317" s="14"/>
      <c r="I317" s="14"/>
      <c r="J317" s="14"/>
      <c r="K317" s="14"/>
      <c r="L317" s="14"/>
      <c r="M317" s="14"/>
      <c r="N317" s="13"/>
      <c r="O317" s="13"/>
      <c r="P317" s="12"/>
      <c r="Q317" s="12"/>
      <c r="R317" s="12"/>
      <c r="S317" s="12"/>
      <c r="T317" s="12"/>
      <c r="U317" s="12"/>
      <c r="V317" s="12"/>
      <c r="W317" s="17"/>
      <c r="X317" s="17"/>
      <c r="Y317" s="15"/>
      <c r="Z317" s="14"/>
      <c r="AA317" s="43" t="e">
        <f t="shared" si="36"/>
        <v>#DIV/0!</v>
      </c>
      <c r="AB317" s="21" t="e">
        <f t="shared" si="37"/>
        <v>#DIV/0!</v>
      </c>
      <c r="AC317" s="21" t="e">
        <f t="shared" si="38"/>
        <v>#DIV/0!</v>
      </c>
      <c r="AD317" s="21" t="e">
        <f t="shared" si="39"/>
        <v>#DIV/0!</v>
      </c>
      <c r="AE317" s="21" t="e">
        <f t="shared" si="40"/>
        <v>#DIV/0!</v>
      </c>
      <c r="AF317" s="21" t="e">
        <f t="shared" si="43"/>
        <v>#DIV/0!</v>
      </c>
      <c r="AG317" s="20">
        <f>VLOOKUP(S317,'tabla ingresos'!$A$3:$D$15,4,FALSE)</f>
        <v>0</v>
      </c>
      <c r="AH317" s="20">
        <f t="shared" si="41"/>
        <v>0</v>
      </c>
      <c r="AI317" s="20">
        <f t="shared" si="42"/>
        <v>0</v>
      </c>
      <c r="AJ317" s="28" t="e">
        <f>VLOOKUP(AA317,score!$K$2:$L$8,2,TRUE)*AJ$2</f>
        <v>#DIV/0!</v>
      </c>
      <c r="AK317" s="28">
        <f>VLOOKUP(T317,score!$M$2:$N$8,2,FALSE)*AK$2</f>
        <v>0</v>
      </c>
      <c r="AL317" s="28">
        <f>VLOOKUP(Q317,score!$G$2:$H$8,2,TRUE)*AL$2</f>
        <v>0.1</v>
      </c>
      <c r="AM317" s="28" t="e">
        <f>VLOOKUP(AB317,score!$Y$2:$Z$8,2,TRUE)*AM$2</f>
        <v>#DIV/0!</v>
      </c>
      <c r="AN317" s="28" t="e">
        <f>VLOOKUP(AE317,score!$AE$2:$AF$8,2,TRUE)*AN$2</f>
        <v>#DIV/0!</v>
      </c>
      <c r="AO317" s="28">
        <f>VLOOKUP(O317,score!$C$2:$D$8,2,TRUE)*AO$2</f>
        <v>0.1</v>
      </c>
      <c r="AP317" s="28">
        <f>VLOOKUP(R317,score!$I$2:$J$8,2,TRUE)*AP$2</f>
        <v>0.1</v>
      </c>
      <c r="AQ317" s="28" t="e">
        <f>VLOOKUP(P317,score!$E$2:$F$8,2,FALSE)*AQ$2</f>
        <v>#N/A</v>
      </c>
      <c r="AR317" s="28">
        <f>VLOOKUP(U317,score!$O$2:$P$8,2,TRUE)*AR$2</f>
        <v>0</v>
      </c>
      <c r="AS317" s="28">
        <f>VLOOKUP(V317,score!$Q$2:$R$8,2,TRUE)*AS$2</f>
        <v>0</v>
      </c>
      <c r="AT317" s="28" t="e">
        <f>VLOOKUP(W317,score!$S$2:$T$8,2,FALSE)*AT$2</f>
        <v>#N/A</v>
      </c>
      <c r="AU317" s="28" t="e">
        <f>VLOOKUP(X317,score!$U$2:$V$4,2,FALSE)*AU$2</f>
        <v>#N/A</v>
      </c>
      <c r="AV317" s="28" t="e">
        <f>VLOOKUP(AF317,score!$AG$2:$AH$8,2,TRUE)*AV$2</f>
        <v>#DIV/0!</v>
      </c>
      <c r="AW317" s="28" t="e">
        <f>VLOOKUP(Y317,score!$W$2:$X$8,2,FALSE)*AW$2</f>
        <v>#N/A</v>
      </c>
      <c r="AX317" s="28" t="e">
        <f>VLOOKUP(AC317,score!$AA$2:$AB$8,2,TRUE)*AX$2</f>
        <v>#DIV/0!</v>
      </c>
      <c r="AY317" s="28" t="e">
        <f>VLOOKUP(AD317,score!$AC$2:$AD$8,2,TRUE)*AY$2</f>
        <v>#DIV/0!</v>
      </c>
      <c r="AZ317" s="28">
        <f>VLOOKUP(N317,score!$A$2:$B$8,2,TRUE)*AZ$2</f>
        <v>0.1</v>
      </c>
      <c r="BA317" s="29" t="e">
        <f t="shared" si="44"/>
        <v>#DIV/0!</v>
      </c>
      <c r="BB317" s="29" t="e">
        <f>VLOOKUP(BA317,score!$AJ$2:$AK$7,2,TRUE)</f>
        <v>#DIV/0!</v>
      </c>
    </row>
    <row r="318" spans="1:54" x14ac:dyDescent="0.3">
      <c r="A318" s="10"/>
      <c r="B318" s="11"/>
      <c r="C318" s="12"/>
      <c r="D318" s="14"/>
      <c r="E318" s="12"/>
      <c r="F318" s="14"/>
      <c r="G318" s="14"/>
      <c r="H318" s="14"/>
      <c r="I318" s="14"/>
      <c r="J318" s="14"/>
      <c r="K318" s="14"/>
      <c r="L318" s="14"/>
      <c r="M318" s="14"/>
      <c r="N318" s="13"/>
      <c r="O318" s="13"/>
      <c r="P318" s="12"/>
      <c r="Q318" s="12"/>
      <c r="R318" s="12"/>
      <c r="S318" s="12"/>
      <c r="T318" s="12"/>
      <c r="U318" s="12"/>
      <c r="V318" s="12"/>
      <c r="W318" s="17"/>
      <c r="X318" s="17"/>
      <c r="Y318" s="15"/>
      <c r="Z318" s="14"/>
      <c r="AA318" s="43" t="e">
        <f t="shared" si="36"/>
        <v>#DIV/0!</v>
      </c>
      <c r="AB318" s="21" t="e">
        <f t="shared" si="37"/>
        <v>#DIV/0!</v>
      </c>
      <c r="AC318" s="21" t="e">
        <f t="shared" si="38"/>
        <v>#DIV/0!</v>
      </c>
      <c r="AD318" s="21" t="e">
        <f t="shared" si="39"/>
        <v>#DIV/0!</v>
      </c>
      <c r="AE318" s="21" t="e">
        <f t="shared" si="40"/>
        <v>#DIV/0!</v>
      </c>
      <c r="AF318" s="21" t="e">
        <f t="shared" si="43"/>
        <v>#DIV/0!</v>
      </c>
      <c r="AG318" s="20">
        <f>VLOOKUP(S318,'tabla ingresos'!$A$3:$D$15,4,FALSE)</f>
        <v>0</v>
      </c>
      <c r="AH318" s="20">
        <f t="shared" si="41"/>
        <v>0</v>
      </c>
      <c r="AI318" s="20">
        <f t="shared" si="42"/>
        <v>0</v>
      </c>
      <c r="AJ318" s="28" t="e">
        <f>VLOOKUP(AA318,score!$K$2:$L$8,2,TRUE)*AJ$2</f>
        <v>#DIV/0!</v>
      </c>
      <c r="AK318" s="28">
        <f>VLOOKUP(T318,score!$M$2:$N$8,2,FALSE)*AK$2</f>
        <v>0</v>
      </c>
      <c r="AL318" s="28">
        <f>VLOOKUP(Q318,score!$G$2:$H$8,2,TRUE)*AL$2</f>
        <v>0.1</v>
      </c>
      <c r="AM318" s="28" t="e">
        <f>VLOOKUP(AB318,score!$Y$2:$Z$8,2,TRUE)*AM$2</f>
        <v>#DIV/0!</v>
      </c>
      <c r="AN318" s="28" t="e">
        <f>VLOOKUP(AE318,score!$AE$2:$AF$8,2,TRUE)*AN$2</f>
        <v>#DIV/0!</v>
      </c>
      <c r="AO318" s="28">
        <f>VLOOKUP(O318,score!$C$2:$D$8,2,TRUE)*AO$2</f>
        <v>0.1</v>
      </c>
      <c r="AP318" s="28">
        <f>VLOOKUP(R318,score!$I$2:$J$8,2,TRUE)*AP$2</f>
        <v>0.1</v>
      </c>
      <c r="AQ318" s="28" t="e">
        <f>VLOOKUP(P318,score!$E$2:$F$8,2,FALSE)*AQ$2</f>
        <v>#N/A</v>
      </c>
      <c r="AR318" s="28">
        <f>VLOOKUP(U318,score!$O$2:$P$8,2,TRUE)*AR$2</f>
        <v>0</v>
      </c>
      <c r="AS318" s="28">
        <f>VLOOKUP(V318,score!$Q$2:$R$8,2,TRUE)*AS$2</f>
        <v>0</v>
      </c>
      <c r="AT318" s="28" t="e">
        <f>VLOOKUP(W318,score!$S$2:$T$8,2,FALSE)*AT$2</f>
        <v>#N/A</v>
      </c>
      <c r="AU318" s="28" t="e">
        <f>VLOOKUP(X318,score!$U$2:$V$4,2,FALSE)*AU$2</f>
        <v>#N/A</v>
      </c>
      <c r="AV318" s="28" t="e">
        <f>VLOOKUP(AF318,score!$AG$2:$AH$8,2,TRUE)*AV$2</f>
        <v>#DIV/0!</v>
      </c>
      <c r="AW318" s="28" t="e">
        <f>VLOOKUP(Y318,score!$W$2:$X$8,2,FALSE)*AW$2</f>
        <v>#N/A</v>
      </c>
      <c r="AX318" s="28" t="e">
        <f>VLOOKUP(AC318,score!$AA$2:$AB$8,2,TRUE)*AX$2</f>
        <v>#DIV/0!</v>
      </c>
      <c r="AY318" s="28" t="e">
        <f>VLOOKUP(AD318,score!$AC$2:$AD$8,2,TRUE)*AY$2</f>
        <v>#DIV/0!</v>
      </c>
      <c r="AZ318" s="28">
        <f>VLOOKUP(N318,score!$A$2:$B$8,2,TRUE)*AZ$2</f>
        <v>0.1</v>
      </c>
      <c r="BA318" s="29" t="e">
        <f t="shared" si="44"/>
        <v>#DIV/0!</v>
      </c>
      <c r="BB318" s="29" t="e">
        <f>VLOOKUP(BA318,score!$AJ$2:$AK$7,2,TRUE)</f>
        <v>#DIV/0!</v>
      </c>
    </row>
    <row r="319" spans="1:54" x14ac:dyDescent="0.3">
      <c r="A319" s="10"/>
      <c r="B319" s="11"/>
      <c r="C319" s="12"/>
      <c r="D319" s="14"/>
      <c r="E319" s="12"/>
      <c r="F319" s="14"/>
      <c r="G319" s="14"/>
      <c r="H319" s="14"/>
      <c r="I319" s="14"/>
      <c r="J319" s="14"/>
      <c r="K319" s="14"/>
      <c r="L319" s="14"/>
      <c r="M319" s="14"/>
      <c r="N319" s="13"/>
      <c r="O319" s="13"/>
      <c r="P319" s="12"/>
      <c r="Q319" s="12"/>
      <c r="R319" s="12"/>
      <c r="S319" s="12"/>
      <c r="T319" s="12"/>
      <c r="U319" s="12"/>
      <c r="V319" s="12"/>
      <c r="W319" s="17"/>
      <c r="X319" s="17"/>
      <c r="Y319" s="15"/>
      <c r="Z319" s="14"/>
      <c r="AA319" s="43" t="e">
        <f t="shared" si="36"/>
        <v>#DIV/0!</v>
      </c>
      <c r="AB319" s="21" t="e">
        <f t="shared" si="37"/>
        <v>#DIV/0!</v>
      </c>
      <c r="AC319" s="21" t="e">
        <f t="shared" si="38"/>
        <v>#DIV/0!</v>
      </c>
      <c r="AD319" s="21" t="e">
        <f t="shared" si="39"/>
        <v>#DIV/0!</v>
      </c>
      <c r="AE319" s="21" t="e">
        <f t="shared" si="40"/>
        <v>#DIV/0!</v>
      </c>
      <c r="AF319" s="21" t="e">
        <f t="shared" si="43"/>
        <v>#DIV/0!</v>
      </c>
      <c r="AG319" s="20">
        <f>VLOOKUP(S319,'tabla ingresos'!$A$3:$D$15,4,FALSE)</f>
        <v>0</v>
      </c>
      <c r="AH319" s="20">
        <f t="shared" si="41"/>
        <v>0</v>
      </c>
      <c r="AI319" s="20">
        <f t="shared" si="42"/>
        <v>0</v>
      </c>
      <c r="AJ319" s="28" t="e">
        <f>VLOOKUP(AA319,score!$K$2:$L$8,2,TRUE)*AJ$2</f>
        <v>#DIV/0!</v>
      </c>
      <c r="AK319" s="28">
        <f>VLOOKUP(T319,score!$M$2:$N$8,2,FALSE)*AK$2</f>
        <v>0</v>
      </c>
      <c r="AL319" s="28">
        <f>VLOOKUP(Q319,score!$G$2:$H$8,2,TRUE)*AL$2</f>
        <v>0.1</v>
      </c>
      <c r="AM319" s="28" t="e">
        <f>VLOOKUP(AB319,score!$Y$2:$Z$8,2,TRUE)*AM$2</f>
        <v>#DIV/0!</v>
      </c>
      <c r="AN319" s="28" t="e">
        <f>VLOOKUP(AE319,score!$AE$2:$AF$8,2,TRUE)*AN$2</f>
        <v>#DIV/0!</v>
      </c>
      <c r="AO319" s="28">
        <f>VLOOKUP(O319,score!$C$2:$D$8,2,TRUE)*AO$2</f>
        <v>0.1</v>
      </c>
      <c r="AP319" s="28">
        <f>VLOOKUP(R319,score!$I$2:$J$8,2,TRUE)*AP$2</f>
        <v>0.1</v>
      </c>
      <c r="AQ319" s="28" t="e">
        <f>VLOOKUP(P319,score!$E$2:$F$8,2,FALSE)*AQ$2</f>
        <v>#N/A</v>
      </c>
      <c r="AR319" s="28">
        <f>VLOOKUP(U319,score!$O$2:$P$8,2,TRUE)*AR$2</f>
        <v>0</v>
      </c>
      <c r="AS319" s="28">
        <f>VLOOKUP(V319,score!$Q$2:$R$8,2,TRUE)*AS$2</f>
        <v>0</v>
      </c>
      <c r="AT319" s="28" t="e">
        <f>VLOOKUP(W319,score!$S$2:$T$8,2,FALSE)*AT$2</f>
        <v>#N/A</v>
      </c>
      <c r="AU319" s="28" t="e">
        <f>VLOOKUP(X319,score!$U$2:$V$4,2,FALSE)*AU$2</f>
        <v>#N/A</v>
      </c>
      <c r="AV319" s="28" t="e">
        <f>VLOOKUP(AF319,score!$AG$2:$AH$8,2,TRUE)*AV$2</f>
        <v>#DIV/0!</v>
      </c>
      <c r="AW319" s="28" t="e">
        <f>VLOOKUP(Y319,score!$W$2:$X$8,2,FALSE)*AW$2</f>
        <v>#N/A</v>
      </c>
      <c r="AX319" s="28" t="e">
        <f>VLOOKUP(AC319,score!$AA$2:$AB$8,2,TRUE)*AX$2</f>
        <v>#DIV/0!</v>
      </c>
      <c r="AY319" s="28" t="e">
        <f>VLOOKUP(AD319,score!$AC$2:$AD$8,2,TRUE)*AY$2</f>
        <v>#DIV/0!</v>
      </c>
      <c r="AZ319" s="28">
        <f>VLOOKUP(N319,score!$A$2:$B$8,2,TRUE)*AZ$2</f>
        <v>0.1</v>
      </c>
      <c r="BA319" s="29" t="e">
        <f t="shared" si="44"/>
        <v>#DIV/0!</v>
      </c>
      <c r="BB319" s="29" t="e">
        <f>VLOOKUP(BA319,score!$AJ$2:$AK$7,2,TRUE)</f>
        <v>#DIV/0!</v>
      </c>
    </row>
    <row r="320" spans="1:54" x14ac:dyDescent="0.3">
      <c r="A320" s="10"/>
      <c r="B320" s="11"/>
      <c r="C320" s="12"/>
      <c r="D320" s="14"/>
      <c r="E320" s="12"/>
      <c r="F320" s="14"/>
      <c r="G320" s="14"/>
      <c r="H320" s="14"/>
      <c r="I320" s="14"/>
      <c r="J320" s="14"/>
      <c r="K320" s="14"/>
      <c r="L320" s="14"/>
      <c r="M320" s="14"/>
      <c r="N320" s="13"/>
      <c r="O320" s="13"/>
      <c r="P320" s="12"/>
      <c r="Q320" s="12"/>
      <c r="R320" s="12"/>
      <c r="S320" s="12"/>
      <c r="T320" s="12"/>
      <c r="U320" s="12"/>
      <c r="V320" s="12"/>
      <c r="W320" s="17"/>
      <c r="X320" s="17"/>
      <c r="Y320" s="15"/>
      <c r="Z320" s="14"/>
      <c r="AA320" s="43" t="e">
        <f t="shared" si="36"/>
        <v>#DIV/0!</v>
      </c>
      <c r="AB320" s="21" t="e">
        <f t="shared" si="37"/>
        <v>#DIV/0!</v>
      </c>
      <c r="AC320" s="21" t="e">
        <f t="shared" si="38"/>
        <v>#DIV/0!</v>
      </c>
      <c r="AD320" s="21" t="e">
        <f t="shared" si="39"/>
        <v>#DIV/0!</v>
      </c>
      <c r="AE320" s="21" t="e">
        <f t="shared" si="40"/>
        <v>#DIV/0!</v>
      </c>
      <c r="AF320" s="21" t="e">
        <f t="shared" si="43"/>
        <v>#DIV/0!</v>
      </c>
      <c r="AG320" s="20">
        <f>VLOOKUP(S320,'tabla ingresos'!$A$3:$D$15,4,FALSE)</f>
        <v>0</v>
      </c>
      <c r="AH320" s="20">
        <f t="shared" si="41"/>
        <v>0</v>
      </c>
      <c r="AI320" s="20">
        <f t="shared" si="42"/>
        <v>0</v>
      </c>
      <c r="AJ320" s="28" t="e">
        <f>VLOOKUP(AA320,score!$K$2:$L$8,2,TRUE)*AJ$2</f>
        <v>#DIV/0!</v>
      </c>
      <c r="AK320" s="28">
        <f>VLOOKUP(T320,score!$M$2:$N$8,2,FALSE)*AK$2</f>
        <v>0</v>
      </c>
      <c r="AL320" s="28">
        <f>VLOOKUP(Q320,score!$G$2:$H$8,2,TRUE)*AL$2</f>
        <v>0.1</v>
      </c>
      <c r="AM320" s="28" t="e">
        <f>VLOOKUP(AB320,score!$Y$2:$Z$8,2,TRUE)*AM$2</f>
        <v>#DIV/0!</v>
      </c>
      <c r="AN320" s="28" t="e">
        <f>VLOOKUP(AE320,score!$AE$2:$AF$8,2,TRUE)*AN$2</f>
        <v>#DIV/0!</v>
      </c>
      <c r="AO320" s="28">
        <f>VLOOKUP(O320,score!$C$2:$D$8,2,TRUE)*AO$2</f>
        <v>0.1</v>
      </c>
      <c r="AP320" s="28">
        <f>VLOOKUP(R320,score!$I$2:$J$8,2,TRUE)*AP$2</f>
        <v>0.1</v>
      </c>
      <c r="AQ320" s="28" t="e">
        <f>VLOOKUP(P320,score!$E$2:$F$8,2,FALSE)*AQ$2</f>
        <v>#N/A</v>
      </c>
      <c r="AR320" s="28">
        <f>VLOOKUP(U320,score!$O$2:$P$8,2,TRUE)*AR$2</f>
        <v>0</v>
      </c>
      <c r="AS320" s="28">
        <f>VLOOKUP(V320,score!$Q$2:$R$8,2,TRUE)*AS$2</f>
        <v>0</v>
      </c>
      <c r="AT320" s="28" t="e">
        <f>VLOOKUP(W320,score!$S$2:$T$8,2,FALSE)*AT$2</f>
        <v>#N/A</v>
      </c>
      <c r="AU320" s="28" t="e">
        <f>VLOOKUP(X320,score!$U$2:$V$4,2,FALSE)*AU$2</f>
        <v>#N/A</v>
      </c>
      <c r="AV320" s="28" t="e">
        <f>VLOOKUP(AF320,score!$AG$2:$AH$8,2,TRUE)*AV$2</f>
        <v>#DIV/0!</v>
      </c>
      <c r="AW320" s="28" t="e">
        <f>VLOOKUP(Y320,score!$W$2:$X$8,2,FALSE)*AW$2</f>
        <v>#N/A</v>
      </c>
      <c r="AX320" s="28" t="e">
        <f>VLOOKUP(AC320,score!$AA$2:$AB$8,2,TRUE)*AX$2</f>
        <v>#DIV/0!</v>
      </c>
      <c r="AY320" s="28" t="e">
        <f>VLOOKUP(AD320,score!$AC$2:$AD$8,2,TRUE)*AY$2</f>
        <v>#DIV/0!</v>
      </c>
      <c r="AZ320" s="28">
        <f>VLOOKUP(N320,score!$A$2:$B$8,2,TRUE)*AZ$2</f>
        <v>0.1</v>
      </c>
      <c r="BA320" s="29" t="e">
        <f t="shared" si="44"/>
        <v>#DIV/0!</v>
      </c>
      <c r="BB320" s="29" t="e">
        <f>VLOOKUP(BA320,score!$AJ$2:$AK$7,2,TRUE)</f>
        <v>#DIV/0!</v>
      </c>
    </row>
    <row r="321" spans="1:54" x14ac:dyDescent="0.3">
      <c r="A321" s="10"/>
      <c r="B321" s="11"/>
      <c r="C321" s="12"/>
      <c r="D321" s="14"/>
      <c r="E321" s="12"/>
      <c r="F321" s="14"/>
      <c r="G321" s="14"/>
      <c r="H321" s="14"/>
      <c r="I321" s="14"/>
      <c r="J321" s="14"/>
      <c r="K321" s="14"/>
      <c r="L321" s="14"/>
      <c r="M321" s="14"/>
      <c r="N321" s="13"/>
      <c r="O321" s="13"/>
      <c r="P321" s="12"/>
      <c r="Q321" s="12"/>
      <c r="R321" s="12"/>
      <c r="S321" s="12"/>
      <c r="T321" s="12"/>
      <c r="U321" s="12"/>
      <c r="V321" s="12"/>
      <c r="W321" s="17"/>
      <c r="X321" s="17"/>
      <c r="Y321" s="15"/>
      <c r="Z321" s="14"/>
      <c r="AA321" s="43" t="e">
        <f t="shared" si="36"/>
        <v>#DIV/0!</v>
      </c>
      <c r="AB321" s="21" t="e">
        <f t="shared" si="37"/>
        <v>#DIV/0!</v>
      </c>
      <c r="AC321" s="21" t="e">
        <f t="shared" si="38"/>
        <v>#DIV/0!</v>
      </c>
      <c r="AD321" s="21" t="e">
        <f t="shared" si="39"/>
        <v>#DIV/0!</v>
      </c>
      <c r="AE321" s="21" t="e">
        <f t="shared" si="40"/>
        <v>#DIV/0!</v>
      </c>
      <c r="AF321" s="21" t="e">
        <f t="shared" si="43"/>
        <v>#DIV/0!</v>
      </c>
      <c r="AG321" s="20">
        <f>VLOOKUP(S321,'tabla ingresos'!$A$3:$D$15,4,FALSE)</f>
        <v>0</v>
      </c>
      <c r="AH321" s="20">
        <f t="shared" si="41"/>
        <v>0</v>
      </c>
      <c r="AI321" s="20">
        <f t="shared" si="42"/>
        <v>0</v>
      </c>
      <c r="AJ321" s="28" t="e">
        <f>VLOOKUP(AA321,score!$K$2:$L$8,2,TRUE)*AJ$2</f>
        <v>#DIV/0!</v>
      </c>
      <c r="AK321" s="28">
        <f>VLOOKUP(T321,score!$M$2:$N$8,2,FALSE)*AK$2</f>
        <v>0</v>
      </c>
      <c r="AL321" s="28">
        <f>VLOOKUP(Q321,score!$G$2:$H$8,2,TRUE)*AL$2</f>
        <v>0.1</v>
      </c>
      <c r="AM321" s="28" t="e">
        <f>VLOOKUP(AB321,score!$Y$2:$Z$8,2,TRUE)*AM$2</f>
        <v>#DIV/0!</v>
      </c>
      <c r="AN321" s="28" t="e">
        <f>VLOOKUP(AE321,score!$AE$2:$AF$8,2,TRUE)*AN$2</f>
        <v>#DIV/0!</v>
      </c>
      <c r="AO321" s="28">
        <f>VLOOKUP(O321,score!$C$2:$D$8,2,TRUE)*AO$2</f>
        <v>0.1</v>
      </c>
      <c r="AP321" s="28">
        <f>VLOOKUP(R321,score!$I$2:$J$8,2,TRUE)*AP$2</f>
        <v>0.1</v>
      </c>
      <c r="AQ321" s="28" t="e">
        <f>VLOOKUP(P321,score!$E$2:$F$8,2,FALSE)*AQ$2</f>
        <v>#N/A</v>
      </c>
      <c r="AR321" s="28">
        <f>VLOOKUP(U321,score!$O$2:$P$8,2,TRUE)*AR$2</f>
        <v>0</v>
      </c>
      <c r="AS321" s="28">
        <f>VLOOKUP(V321,score!$Q$2:$R$8,2,TRUE)*AS$2</f>
        <v>0</v>
      </c>
      <c r="AT321" s="28" t="e">
        <f>VLOOKUP(W321,score!$S$2:$T$8,2,FALSE)*AT$2</f>
        <v>#N/A</v>
      </c>
      <c r="AU321" s="28" t="e">
        <f>VLOOKUP(X321,score!$U$2:$V$4,2,FALSE)*AU$2</f>
        <v>#N/A</v>
      </c>
      <c r="AV321" s="28" t="e">
        <f>VLOOKUP(AF321,score!$AG$2:$AH$8,2,TRUE)*AV$2</f>
        <v>#DIV/0!</v>
      </c>
      <c r="AW321" s="28" t="e">
        <f>VLOOKUP(Y321,score!$W$2:$X$8,2,FALSE)*AW$2</f>
        <v>#N/A</v>
      </c>
      <c r="AX321" s="28" t="e">
        <f>VLOOKUP(AC321,score!$AA$2:$AB$8,2,TRUE)*AX$2</f>
        <v>#DIV/0!</v>
      </c>
      <c r="AY321" s="28" t="e">
        <f>VLOOKUP(AD321,score!$AC$2:$AD$8,2,TRUE)*AY$2</f>
        <v>#DIV/0!</v>
      </c>
      <c r="AZ321" s="28">
        <f>VLOOKUP(N321,score!$A$2:$B$8,2,TRUE)*AZ$2</f>
        <v>0.1</v>
      </c>
      <c r="BA321" s="29" t="e">
        <f t="shared" si="44"/>
        <v>#DIV/0!</v>
      </c>
      <c r="BB321" s="29" t="e">
        <f>VLOOKUP(BA321,score!$AJ$2:$AK$7,2,TRUE)</f>
        <v>#DIV/0!</v>
      </c>
    </row>
    <row r="322" spans="1:54" x14ac:dyDescent="0.3">
      <c r="A322" s="10"/>
      <c r="B322" s="11"/>
      <c r="C322" s="12"/>
      <c r="D322" s="14"/>
      <c r="E322" s="12"/>
      <c r="F322" s="14"/>
      <c r="G322" s="14"/>
      <c r="H322" s="14"/>
      <c r="I322" s="14"/>
      <c r="J322" s="14"/>
      <c r="K322" s="14"/>
      <c r="L322" s="14"/>
      <c r="M322" s="14"/>
      <c r="N322" s="13"/>
      <c r="O322" s="13"/>
      <c r="P322" s="12"/>
      <c r="Q322" s="12"/>
      <c r="R322" s="12"/>
      <c r="S322" s="12"/>
      <c r="T322" s="12"/>
      <c r="U322" s="12"/>
      <c r="V322" s="12"/>
      <c r="W322" s="17"/>
      <c r="X322" s="17"/>
      <c r="Y322" s="15"/>
      <c r="Z322" s="14"/>
      <c r="AA322" s="43" t="e">
        <f t="shared" si="36"/>
        <v>#DIV/0!</v>
      </c>
      <c r="AB322" s="21" t="e">
        <f t="shared" si="37"/>
        <v>#DIV/0!</v>
      </c>
      <c r="AC322" s="21" t="e">
        <f t="shared" si="38"/>
        <v>#DIV/0!</v>
      </c>
      <c r="AD322" s="21" t="e">
        <f t="shared" si="39"/>
        <v>#DIV/0!</v>
      </c>
      <c r="AE322" s="21" t="e">
        <f t="shared" si="40"/>
        <v>#DIV/0!</v>
      </c>
      <c r="AF322" s="21" t="e">
        <f t="shared" si="43"/>
        <v>#DIV/0!</v>
      </c>
      <c r="AG322" s="20">
        <f>VLOOKUP(S322,'tabla ingresos'!$A$3:$D$15,4,FALSE)</f>
        <v>0</v>
      </c>
      <c r="AH322" s="20">
        <f t="shared" si="41"/>
        <v>0</v>
      </c>
      <c r="AI322" s="20">
        <f t="shared" si="42"/>
        <v>0</v>
      </c>
      <c r="AJ322" s="28" t="e">
        <f>VLOOKUP(AA322,score!$K$2:$L$8,2,TRUE)*AJ$2</f>
        <v>#DIV/0!</v>
      </c>
      <c r="AK322" s="28">
        <f>VLOOKUP(T322,score!$M$2:$N$8,2,FALSE)*AK$2</f>
        <v>0</v>
      </c>
      <c r="AL322" s="28">
        <f>VLOOKUP(Q322,score!$G$2:$H$8,2,TRUE)*AL$2</f>
        <v>0.1</v>
      </c>
      <c r="AM322" s="28" t="e">
        <f>VLOOKUP(AB322,score!$Y$2:$Z$8,2,TRUE)*AM$2</f>
        <v>#DIV/0!</v>
      </c>
      <c r="AN322" s="28" t="e">
        <f>VLOOKUP(AE322,score!$AE$2:$AF$8,2,TRUE)*AN$2</f>
        <v>#DIV/0!</v>
      </c>
      <c r="AO322" s="28">
        <f>VLOOKUP(O322,score!$C$2:$D$8,2,TRUE)*AO$2</f>
        <v>0.1</v>
      </c>
      <c r="AP322" s="28">
        <f>VLOOKUP(R322,score!$I$2:$J$8,2,TRUE)*AP$2</f>
        <v>0.1</v>
      </c>
      <c r="AQ322" s="28" t="e">
        <f>VLOOKUP(P322,score!$E$2:$F$8,2,FALSE)*AQ$2</f>
        <v>#N/A</v>
      </c>
      <c r="AR322" s="28">
        <f>VLOOKUP(U322,score!$O$2:$P$8,2,TRUE)*AR$2</f>
        <v>0</v>
      </c>
      <c r="AS322" s="28">
        <f>VLOOKUP(V322,score!$Q$2:$R$8,2,TRUE)*AS$2</f>
        <v>0</v>
      </c>
      <c r="AT322" s="28" t="e">
        <f>VLOOKUP(W322,score!$S$2:$T$8,2,FALSE)*AT$2</f>
        <v>#N/A</v>
      </c>
      <c r="AU322" s="28" t="e">
        <f>VLOOKUP(X322,score!$U$2:$V$4,2,FALSE)*AU$2</f>
        <v>#N/A</v>
      </c>
      <c r="AV322" s="28" t="e">
        <f>VLOOKUP(AF322,score!$AG$2:$AH$8,2,TRUE)*AV$2</f>
        <v>#DIV/0!</v>
      </c>
      <c r="AW322" s="28" t="e">
        <f>VLOOKUP(Y322,score!$W$2:$X$8,2,FALSE)*AW$2</f>
        <v>#N/A</v>
      </c>
      <c r="AX322" s="28" t="e">
        <f>VLOOKUP(AC322,score!$AA$2:$AB$8,2,TRUE)*AX$2</f>
        <v>#DIV/0!</v>
      </c>
      <c r="AY322" s="28" t="e">
        <f>VLOOKUP(AD322,score!$AC$2:$AD$8,2,TRUE)*AY$2</f>
        <v>#DIV/0!</v>
      </c>
      <c r="AZ322" s="28">
        <f>VLOOKUP(N322,score!$A$2:$B$8,2,TRUE)*AZ$2</f>
        <v>0.1</v>
      </c>
      <c r="BA322" s="29" t="e">
        <f t="shared" si="44"/>
        <v>#DIV/0!</v>
      </c>
      <c r="BB322" s="29" t="e">
        <f>VLOOKUP(BA322,score!$AJ$2:$AK$7,2,TRUE)</f>
        <v>#DIV/0!</v>
      </c>
    </row>
    <row r="323" spans="1:54" x14ac:dyDescent="0.3">
      <c r="A323" s="10"/>
      <c r="B323" s="11"/>
      <c r="C323" s="12"/>
      <c r="D323" s="14"/>
      <c r="E323" s="12"/>
      <c r="F323" s="14"/>
      <c r="G323" s="14"/>
      <c r="H323" s="14"/>
      <c r="I323" s="14"/>
      <c r="J323" s="14"/>
      <c r="K323" s="14"/>
      <c r="L323" s="14"/>
      <c r="M323" s="14"/>
      <c r="N323" s="13"/>
      <c r="O323" s="13"/>
      <c r="P323" s="12"/>
      <c r="Q323" s="12"/>
      <c r="R323" s="12"/>
      <c r="S323" s="12"/>
      <c r="T323" s="12"/>
      <c r="U323" s="12"/>
      <c r="V323" s="12"/>
      <c r="W323" s="17"/>
      <c r="X323" s="17"/>
      <c r="Y323" s="15"/>
      <c r="Z323" s="14"/>
      <c r="AA323" s="43" t="e">
        <f t="shared" si="36"/>
        <v>#DIV/0!</v>
      </c>
      <c r="AB323" s="21" t="e">
        <f t="shared" si="37"/>
        <v>#DIV/0!</v>
      </c>
      <c r="AC323" s="21" t="e">
        <f t="shared" si="38"/>
        <v>#DIV/0!</v>
      </c>
      <c r="AD323" s="21" t="e">
        <f t="shared" si="39"/>
        <v>#DIV/0!</v>
      </c>
      <c r="AE323" s="21" t="e">
        <f t="shared" si="40"/>
        <v>#DIV/0!</v>
      </c>
      <c r="AF323" s="21" t="e">
        <f t="shared" si="43"/>
        <v>#DIV/0!</v>
      </c>
      <c r="AG323" s="20">
        <f>VLOOKUP(S323,'tabla ingresos'!$A$3:$D$15,4,FALSE)</f>
        <v>0</v>
      </c>
      <c r="AH323" s="20">
        <f t="shared" si="41"/>
        <v>0</v>
      </c>
      <c r="AI323" s="20">
        <f t="shared" si="42"/>
        <v>0</v>
      </c>
      <c r="AJ323" s="28" t="e">
        <f>VLOOKUP(AA323,score!$K$2:$L$8,2,TRUE)*AJ$2</f>
        <v>#DIV/0!</v>
      </c>
      <c r="AK323" s="28">
        <f>VLOOKUP(T323,score!$M$2:$N$8,2,FALSE)*AK$2</f>
        <v>0</v>
      </c>
      <c r="AL323" s="28">
        <f>VLOOKUP(Q323,score!$G$2:$H$8,2,TRUE)*AL$2</f>
        <v>0.1</v>
      </c>
      <c r="AM323" s="28" t="e">
        <f>VLOOKUP(AB323,score!$Y$2:$Z$8,2,TRUE)*AM$2</f>
        <v>#DIV/0!</v>
      </c>
      <c r="AN323" s="28" t="e">
        <f>VLOOKUP(AE323,score!$AE$2:$AF$8,2,TRUE)*AN$2</f>
        <v>#DIV/0!</v>
      </c>
      <c r="AO323" s="28">
        <f>VLOOKUP(O323,score!$C$2:$D$8,2,TRUE)*AO$2</f>
        <v>0.1</v>
      </c>
      <c r="AP323" s="28">
        <f>VLOOKUP(R323,score!$I$2:$J$8,2,TRUE)*AP$2</f>
        <v>0.1</v>
      </c>
      <c r="AQ323" s="28" t="e">
        <f>VLOOKUP(P323,score!$E$2:$F$8,2,FALSE)*AQ$2</f>
        <v>#N/A</v>
      </c>
      <c r="AR323" s="28">
        <f>VLOOKUP(U323,score!$O$2:$P$8,2,TRUE)*AR$2</f>
        <v>0</v>
      </c>
      <c r="AS323" s="28">
        <f>VLOOKUP(V323,score!$Q$2:$R$8,2,TRUE)*AS$2</f>
        <v>0</v>
      </c>
      <c r="AT323" s="28" t="e">
        <f>VLOOKUP(W323,score!$S$2:$T$8,2,FALSE)*AT$2</f>
        <v>#N/A</v>
      </c>
      <c r="AU323" s="28" t="e">
        <f>VLOOKUP(X323,score!$U$2:$V$4,2,FALSE)*AU$2</f>
        <v>#N/A</v>
      </c>
      <c r="AV323" s="28" t="e">
        <f>VLOOKUP(AF323,score!$AG$2:$AH$8,2,TRUE)*AV$2</f>
        <v>#DIV/0!</v>
      </c>
      <c r="AW323" s="28" t="e">
        <f>VLOOKUP(Y323,score!$W$2:$X$8,2,FALSE)*AW$2</f>
        <v>#N/A</v>
      </c>
      <c r="AX323" s="28" t="e">
        <f>VLOOKUP(AC323,score!$AA$2:$AB$8,2,TRUE)*AX$2</f>
        <v>#DIV/0!</v>
      </c>
      <c r="AY323" s="28" t="e">
        <f>VLOOKUP(AD323,score!$AC$2:$AD$8,2,TRUE)*AY$2</f>
        <v>#DIV/0!</v>
      </c>
      <c r="AZ323" s="28">
        <f>VLOOKUP(N323,score!$A$2:$B$8,2,TRUE)*AZ$2</f>
        <v>0.1</v>
      </c>
      <c r="BA323" s="29" t="e">
        <f t="shared" si="44"/>
        <v>#DIV/0!</v>
      </c>
      <c r="BB323" s="29" t="e">
        <f>VLOOKUP(BA323,score!$AJ$2:$AK$7,2,TRUE)</f>
        <v>#DIV/0!</v>
      </c>
    </row>
    <row r="324" spans="1:54" x14ac:dyDescent="0.3">
      <c r="A324" s="10"/>
      <c r="B324" s="11"/>
      <c r="C324" s="12"/>
      <c r="D324" s="14"/>
      <c r="E324" s="12"/>
      <c r="F324" s="14"/>
      <c r="G324" s="14"/>
      <c r="H324" s="14"/>
      <c r="I324" s="14"/>
      <c r="J324" s="14"/>
      <c r="K324" s="14"/>
      <c r="L324" s="14"/>
      <c r="M324" s="14"/>
      <c r="N324" s="13"/>
      <c r="O324" s="13"/>
      <c r="P324" s="12"/>
      <c r="Q324" s="12"/>
      <c r="R324" s="12"/>
      <c r="S324" s="12"/>
      <c r="T324" s="12"/>
      <c r="U324" s="12"/>
      <c r="V324" s="12"/>
      <c r="W324" s="17"/>
      <c r="X324" s="17"/>
      <c r="Y324" s="15"/>
      <c r="Z324" s="14"/>
      <c r="AA324" s="43" t="e">
        <f t="shared" si="36"/>
        <v>#DIV/0!</v>
      </c>
      <c r="AB324" s="21" t="e">
        <f t="shared" si="37"/>
        <v>#DIV/0!</v>
      </c>
      <c r="AC324" s="21" t="e">
        <f t="shared" si="38"/>
        <v>#DIV/0!</v>
      </c>
      <c r="AD324" s="21" t="e">
        <f t="shared" si="39"/>
        <v>#DIV/0!</v>
      </c>
      <c r="AE324" s="21" t="e">
        <f t="shared" si="40"/>
        <v>#DIV/0!</v>
      </c>
      <c r="AF324" s="21" t="e">
        <f t="shared" si="43"/>
        <v>#DIV/0!</v>
      </c>
      <c r="AG324" s="20">
        <f>VLOOKUP(S324,'tabla ingresos'!$A$3:$D$15,4,FALSE)</f>
        <v>0</v>
      </c>
      <c r="AH324" s="20">
        <f t="shared" si="41"/>
        <v>0</v>
      </c>
      <c r="AI324" s="20">
        <f t="shared" si="42"/>
        <v>0</v>
      </c>
      <c r="AJ324" s="28" t="e">
        <f>VLOOKUP(AA324,score!$K$2:$L$8,2,TRUE)*AJ$2</f>
        <v>#DIV/0!</v>
      </c>
      <c r="AK324" s="28">
        <f>VLOOKUP(T324,score!$M$2:$N$8,2,FALSE)*AK$2</f>
        <v>0</v>
      </c>
      <c r="AL324" s="28">
        <f>VLOOKUP(Q324,score!$G$2:$H$8,2,TRUE)*AL$2</f>
        <v>0.1</v>
      </c>
      <c r="AM324" s="28" t="e">
        <f>VLOOKUP(AB324,score!$Y$2:$Z$8,2,TRUE)*AM$2</f>
        <v>#DIV/0!</v>
      </c>
      <c r="AN324" s="28" t="e">
        <f>VLOOKUP(AE324,score!$AE$2:$AF$8,2,TRUE)*AN$2</f>
        <v>#DIV/0!</v>
      </c>
      <c r="AO324" s="28">
        <f>VLOOKUP(O324,score!$C$2:$D$8,2,TRUE)*AO$2</f>
        <v>0.1</v>
      </c>
      <c r="AP324" s="28">
        <f>VLOOKUP(R324,score!$I$2:$J$8,2,TRUE)*AP$2</f>
        <v>0.1</v>
      </c>
      <c r="AQ324" s="28" t="e">
        <f>VLOOKUP(P324,score!$E$2:$F$8,2,FALSE)*AQ$2</f>
        <v>#N/A</v>
      </c>
      <c r="AR324" s="28">
        <f>VLOOKUP(U324,score!$O$2:$P$8,2,TRUE)*AR$2</f>
        <v>0</v>
      </c>
      <c r="AS324" s="28">
        <f>VLOOKUP(V324,score!$Q$2:$R$8,2,TRUE)*AS$2</f>
        <v>0</v>
      </c>
      <c r="AT324" s="28" t="e">
        <f>VLOOKUP(W324,score!$S$2:$T$8,2,FALSE)*AT$2</f>
        <v>#N/A</v>
      </c>
      <c r="AU324" s="28" t="e">
        <f>VLOOKUP(X324,score!$U$2:$V$4,2,FALSE)*AU$2</f>
        <v>#N/A</v>
      </c>
      <c r="AV324" s="28" t="e">
        <f>VLOOKUP(AF324,score!$AG$2:$AH$8,2,TRUE)*AV$2</f>
        <v>#DIV/0!</v>
      </c>
      <c r="AW324" s="28" t="e">
        <f>VLOOKUP(Y324,score!$W$2:$X$8,2,FALSE)*AW$2</f>
        <v>#N/A</v>
      </c>
      <c r="AX324" s="28" t="e">
        <f>VLOOKUP(AC324,score!$AA$2:$AB$8,2,TRUE)*AX$2</f>
        <v>#DIV/0!</v>
      </c>
      <c r="AY324" s="28" t="e">
        <f>VLOOKUP(AD324,score!$AC$2:$AD$8,2,TRUE)*AY$2</f>
        <v>#DIV/0!</v>
      </c>
      <c r="AZ324" s="28">
        <f>VLOOKUP(N324,score!$A$2:$B$8,2,TRUE)*AZ$2</f>
        <v>0.1</v>
      </c>
      <c r="BA324" s="29" t="e">
        <f t="shared" si="44"/>
        <v>#DIV/0!</v>
      </c>
      <c r="BB324" s="29" t="e">
        <f>VLOOKUP(BA324,score!$AJ$2:$AK$7,2,TRUE)</f>
        <v>#DIV/0!</v>
      </c>
    </row>
    <row r="325" spans="1:54" x14ac:dyDescent="0.3">
      <c r="A325" s="10"/>
      <c r="B325" s="11"/>
      <c r="C325" s="12"/>
      <c r="D325" s="14"/>
      <c r="E325" s="12"/>
      <c r="F325" s="14"/>
      <c r="G325" s="14"/>
      <c r="H325" s="14"/>
      <c r="I325" s="14"/>
      <c r="J325" s="14"/>
      <c r="K325" s="14"/>
      <c r="L325" s="14"/>
      <c r="M325" s="14"/>
      <c r="N325" s="13"/>
      <c r="O325" s="13"/>
      <c r="P325" s="12"/>
      <c r="Q325" s="12"/>
      <c r="R325" s="12"/>
      <c r="S325" s="12"/>
      <c r="T325" s="12"/>
      <c r="U325" s="12"/>
      <c r="V325" s="12"/>
      <c r="W325" s="17"/>
      <c r="X325" s="17"/>
      <c r="Y325" s="15"/>
      <c r="Z325" s="14"/>
      <c r="AA325" s="43" t="e">
        <f t="shared" ref="AA325:AA388" si="45">+((I325+L325)/Z325)</f>
        <v>#DIV/0!</v>
      </c>
      <c r="AB325" s="21" t="e">
        <f t="shared" ref="AB325:AB388" si="46">+(K325+H325)/(AG325*1.5)</f>
        <v>#DIV/0!</v>
      </c>
      <c r="AC325" s="21" t="e">
        <f t="shared" ref="AC325:AC388" si="47">+AH325/AG325</f>
        <v>#DIV/0!</v>
      </c>
      <c r="AD325" s="21" t="e">
        <f t="shared" ref="AD325:AD388" si="48">+AI325/AG325</f>
        <v>#DIV/0!</v>
      </c>
      <c r="AE325" s="21" t="e">
        <f t="shared" ref="AE325:AE388" si="49">+(G325+F325)/AG325</f>
        <v>#DIV/0!</v>
      </c>
      <c r="AF325" s="21" t="e">
        <f t="shared" si="43"/>
        <v>#DIV/0!</v>
      </c>
      <c r="AG325" s="20">
        <f>VLOOKUP(S325,'tabla ingresos'!$A$3:$D$15,4,FALSE)</f>
        <v>0</v>
      </c>
      <c r="AH325" s="20">
        <f t="shared" ref="AH325:AH388" si="50">IF(H325-G325&gt;100000,H325-G325,0)</f>
        <v>0</v>
      </c>
      <c r="AI325" s="20">
        <f t="shared" ref="AI325:AI388" si="51">IF(AH325-J325&gt;100000,AH325-J325,0)</f>
        <v>0</v>
      </c>
      <c r="AJ325" s="28" t="e">
        <f>VLOOKUP(AA325,score!$K$2:$L$8,2,TRUE)*AJ$2</f>
        <v>#DIV/0!</v>
      </c>
      <c r="AK325" s="28">
        <f>VLOOKUP(T325,score!$M$2:$N$8,2,FALSE)*AK$2</f>
        <v>0</v>
      </c>
      <c r="AL325" s="28">
        <f>VLOOKUP(Q325,score!$G$2:$H$8,2,TRUE)*AL$2</f>
        <v>0.1</v>
      </c>
      <c r="AM325" s="28" t="e">
        <f>VLOOKUP(AB325,score!$Y$2:$Z$8,2,TRUE)*AM$2</f>
        <v>#DIV/0!</v>
      </c>
      <c r="AN325" s="28" t="e">
        <f>VLOOKUP(AE325,score!$AE$2:$AF$8,2,TRUE)*AN$2</f>
        <v>#DIV/0!</v>
      </c>
      <c r="AO325" s="28">
        <f>VLOOKUP(O325,score!$C$2:$D$8,2,TRUE)*AO$2</f>
        <v>0.1</v>
      </c>
      <c r="AP325" s="28">
        <f>VLOOKUP(R325,score!$I$2:$J$8,2,TRUE)*AP$2</f>
        <v>0.1</v>
      </c>
      <c r="AQ325" s="28" t="e">
        <f>VLOOKUP(P325,score!$E$2:$F$8,2,FALSE)*AQ$2</f>
        <v>#N/A</v>
      </c>
      <c r="AR325" s="28">
        <f>VLOOKUP(U325,score!$O$2:$P$8,2,TRUE)*AR$2</f>
        <v>0</v>
      </c>
      <c r="AS325" s="28">
        <f>VLOOKUP(V325,score!$Q$2:$R$8,2,TRUE)*AS$2</f>
        <v>0</v>
      </c>
      <c r="AT325" s="28" t="e">
        <f>VLOOKUP(W325,score!$S$2:$T$8,2,FALSE)*AT$2</f>
        <v>#N/A</v>
      </c>
      <c r="AU325" s="28" t="e">
        <f>VLOOKUP(X325,score!$U$2:$V$4,2,FALSE)*AU$2</f>
        <v>#N/A</v>
      </c>
      <c r="AV325" s="28" t="e">
        <f>VLOOKUP(AF325,score!$AG$2:$AH$8,2,TRUE)*AV$2</f>
        <v>#DIV/0!</v>
      </c>
      <c r="AW325" s="28" t="e">
        <f>VLOOKUP(Y325,score!$W$2:$X$8,2,FALSE)*AW$2</f>
        <v>#N/A</v>
      </c>
      <c r="AX325" s="28" t="e">
        <f>VLOOKUP(AC325,score!$AA$2:$AB$8,2,TRUE)*AX$2</f>
        <v>#DIV/0!</v>
      </c>
      <c r="AY325" s="28" t="e">
        <f>VLOOKUP(AD325,score!$AC$2:$AD$8,2,TRUE)*AY$2</f>
        <v>#DIV/0!</v>
      </c>
      <c r="AZ325" s="28">
        <f>VLOOKUP(N325,score!$A$2:$B$8,2,TRUE)*AZ$2</f>
        <v>0.1</v>
      </c>
      <c r="BA325" s="29" t="e">
        <f t="shared" si="44"/>
        <v>#DIV/0!</v>
      </c>
      <c r="BB325" s="29" t="e">
        <f>VLOOKUP(BA325,score!$AJ$2:$AK$7,2,TRUE)</f>
        <v>#DIV/0!</v>
      </c>
    </row>
    <row r="326" spans="1:54" x14ac:dyDescent="0.3">
      <c r="A326" s="10"/>
      <c r="B326" s="11"/>
      <c r="C326" s="12"/>
      <c r="D326" s="14"/>
      <c r="E326" s="12"/>
      <c r="F326" s="14"/>
      <c r="G326" s="14"/>
      <c r="H326" s="14"/>
      <c r="I326" s="14"/>
      <c r="J326" s="14"/>
      <c r="K326" s="14"/>
      <c r="L326" s="14"/>
      <c r="M326" s="14"/>
      <c r="N326" s="13"/>
      <c r="O326" s="13"/>
      <c r="P326" s="12"/>
      <c r="Q326" s="12"/>
      <c r="R326" s="12"/>
      <c r="S326" s="12"/>
      <c r="T326" s="12"/>
      <c r="U326" s="12"/>
      <c r="V326" s="12"/>
      <c r="W326" s="17"/>
      <c r="X326" s="17"/>
      <c r="Y326" s="15"/>
      <c r="Z326" s="14"/>
      <c r="AA326" s="43" t="e">
        <f t="shared" si="45"/>
        <v>#DIV/0!</v>
      </c>
      <c r="AB326" s="21" t="e">
        <f t="shared" si="46"/>
        <v>#DIV/0!</v>
      </c>
      <c r="AC326" s="21" t="e">
        <f t="shared" si="47"/>
        <v>#DIV/0!</v>
      </c>
      <c r="AD326" s="21" t="e">
        <f t="shared" si="48"/>
        <v>#DIV/0!</v>
      </c>
      <c r="AE326" s="21" t="e">
        <f t="shared" si="49"/>
        <v>#DIV/0!</v>
      </c>
      <c r="AF326" s="21" t="e">
        <f t="shared" ref="AF326:AF389" si="52">(M326)/(AG326*1.5)</f>
        <v>#DIV/0!</v>
      </c>
      <c r="AG326" s="20">
        <f>VLOOKUP(S326,'tabla ingresos'!$A$3:$D$15,4,FALSE)</f>
        <v>0</v>
      </c>
      <c r="AH326" s="20">
        <f t="shared" si="50"/>
        <v>0</v>
      </c>
      <c r="AI326" s="20">
        <f t="shared" si="51"/>
        <v>0</v>
      </c>
      <c r="AJ326" s="28" t="e">
        <f>VLOOKUP(AA326,score!$K$2:$L$8,2,TRUE)*AJ$2</f>
        <v>#DIV/0!</v>
      </c>
      <c r="AK326" s="28">
        <f>VLOOKUP(T326,score!$M$2:$N$8,2,FALSE)*AK$2</f>
        <v>0</v>
      </c>
      <c r="AL326" s="28">
        <f>VLOOKUP(Q326,score!$G$2:$H$8,2,TRUE)*AL$2</f>
        <v>0.1</v>
      </c>
      <c r="AM326" s="28" t="e">
        <f>VLOOKUP(AB326,score!$Y$2:$Z$8,2,TRUE)*AM$2</f>
        <v>#DIV/0!</v>
      </c>
      <c r="AN326" s="28" t="e">
        <f>VLOOKUP(AE326,score!$AE$2:$AF$8,2,TRUE)*AN$2</f>
        <v>#DIV/0!</v>
      </c>
      <c r="AO326" s="28">
        <f>VLOOKUP(O326,score!$C$2:$D$8,2,TRUE)*AO$2</f>
        <v>0.1</v>
      </c>
      <c r="AP326" s="28">
        <f>VLOOKUP(R326,score!$I$2:$J$8,2,TRUE)*AP$2</f>
        <v>0.1</v>
      </c>
      <c r="AQ326" s="28" t="e">
        <f>VLOOKUP(P326,score!$E$2:$F$8,2,FALSE)*AQ$2</f>
        <v>#N/A</v>
      </c>
      <c r="AR326" s="28">
        <f>VLOOKUP(U326,score!$O$2:$P$8,2,TRUE)*AR$2</f>
        <v>0</v>
      </c>
      <c r="AS326" s="28">
        <f>VLOOKUP(V326,score!$Q$2:$R$8,2,TRUE)*AS$2</f>
        <v>0</v>
      </c>
      <c r="AT326" s="28" t="e">
        <f>VLOOKUP(W326,score!$S$2:$T$8,2,FALSE)*AT$2</f>
        <v>#N/A</v>
      </c>
      <c r="AU326" s="28" t="e">
        <f>VLOOKUP(X326,score!$U$2:$V$4,2,FALSE)*AU$2</f>
        <v>#N/A</v>
      </c>
      <c r="AV326" s="28" t="e">
        <f>VLOOKUP(AF326,score!$AG$2:$AH$8,2,TRUE)*AV$2</f>
        <v>#DIV/0!</v>
      </c>
      <c r="AW326" s="28" t="e">
        <f>VLOOKUP(Y326,score!$W$2:$X$8,2,FALSE)*AW$2</f>
        <v>#N/A</v>
      </c>
      <c r="AX326" s="28" t="e">
        <f>VLOOKUP(AC326,score!$AA$2:$AB$8,2,TRUE)*AX$2</f>
        <v>#DIV/0!</v>
      </c>
      <c r="AY326" s="28" t="e">
        <f>VLOOKUP(AD326,score!$AC$2:$AD$8,2,TRUE)*AY$2</f>
        <v>#DIV/0!</v>
      </c>
      <c r="AZ326" s="28">
        <f>VLOOKUP(N326,score!$A$2:$B$8,2,TRUE)*AZ$2</f>
        <v>0.1</v>
      </c>
      <c r="BA326" s="29" t="e">
        <f t="shared" ref="BA326:BA389" si="53">+SUM(AJ326:AZ326)</f>
        <v>#DIV/0!</v>
      </c>
      <c r="BB326" s="29" t="e">
        <f>VLOOKUP(BA326,score!$AJ$2:$AK$7,2,TRUE)</f>
        <v>#DIV/0!</v>
      </c>
    </row>
    <row r="327" spans="1:54" x14ac:dyDescent="0.3">
      <c r="A327" s="10"/>
      <c r="B327" s="11"/>
      <c r="C327" s="12"/>
      <c r="D327" s="14"/>
      <c r="E327" s="12"/>
      <c r="F327" s="14"/>
      <c r="G327" s="14"/>
      <c r="H327" s="14"/>
      <c r="I327" s="14"/>
      <c r="J327" s="14"/>
      <c r="K327" s="14"/>
      <c r="L327" s="14"/>
      <c r="M327" s="14"/>
      <c r="N327" s="13"/>
      <c r="O327" s="13"/>
      <c r="P327" s="12"/>
      <c r="Q327" s="12"/>
      <c r="R327" s="12"/>
      <c r="S327" s="12"/>
      <c r="T327" s="12"/>
      <c r="U327" s="12"/>
      <c r="V327" s="12"/>
      <c r="W327" s="17"/>
      <c r="X327" s="17"/>
      <c r="Y327" s="15"/>
      <c r="Z327" s="14"/>
      <c r="AA327" s="43" t="e">
        <f t="shared" si="45"/>
        <v>#DIV/0!</v>
      </c>
      <c r="AB327" s="21" t="e">
        <f t="shared" si="46"/>
        <v>#DIV/0!</v>
      </c>
      <c r="AC327" s="21" t="e">
        <f t="shared" si="47"/>
        <v>#DIV/0!</v>
      </c>
      <c r="AD327" s="21" t="e">
        <f t="shared" si="48"/>
        <v>#DIV/0!</v>
      </c>
      <c r="AE327" s="21" t="e">
        <f t="shared" si="49"/>
        <v>#DIV/0!</v>
      </c>
      <c r="AF327" s="21" t="e">
        <f t="shared" si="52"/>
        <v>#DIV/0!</v>
      </c>
      <c r="AG327" s="20">
        <f>VLOOKUP(S327,'tabla ingresos'!$A$3:$D$15,4,FALSE)</f>
        <v>0</v>
      </c>
      <c r="AH327" s="20">
        <f t="shared" si="50"/>
        <v>0</v>
      </c>
      <c r="AI327" s="20">
        <f t="shared" si="51"/>
        <v>0</v>
      </c>
      <c r="AJ327" s="28" t="e">
        <f>VLOOKUP(AA327,score!$K$2:$L$8,2,TRUE)*AJ$2</f>
        <v>#DIV/0!</v>
      </c>
      <c r="AK327" s="28">
        <f>VLOOKUP(T327,score!$M$2:$N$8,2,FALSE)*AK$2</f>
        <v>0</v>
      </c>
      <c r="AL327" s="28">
        <f>VLOOKUP(Q327,score!$G$2:$H$8,2,TRUE)*AL$2</f>
        <v>0.1</v>
      </c>
      <c r="AM327" s="28" t="e">
        <f>VLOOKUP(AB327,score!$Y$2:$Z$8,2,TRUE)*AM$2</f>
        <v>#DIV/0!</v>
      </c>
      <c r="AN327" s="28" t="e">
        <f>VLOOKUP(AE327,score!$AE$2:$AF$8,2,TRUE)*AN$2</f>
        <v>#DIV/0!</v>
      </c>
      <c r="AO327" s="28">
        <f>VLOOKUP(O327,score!$C$2:$D$8,2,TRUE)*AO$2</f>
        <v>0.1</v>
      </c>
      <c r="AP327" s="28">
        <f>VLOOKUP(R327,score!$I$2:$J$8,2,TRUE)*AP$2</f>
        <v>0.1</v>
      </c>
      <c r="AQ327" s="28" t="e">
        <f>VLOOKUP(P327,score!$E$2:$F$8,2,FALSE)*AQ$2</f>
        <v>#N/A</v>
      </c>
      <c r="AR327" s="28">
        <f>VLOOKUP(U327,score!$O$2:$P$8,2,TRUE)*AR$2</f>
        <v>0</v>
      </c>
      <c r="AS327" s="28">
        <f>VLOOKUP(V327,score!$Q$2:$R$8,2,TRUE)*AS$2</f>
        <v>0</v>
      </c>
      <c r="AT327" s="28" t="e">
        <f>VLOOKUP(W327,score!$S$2:$T$8,2,FALSE)*AT$2</f>
        <v>#N/A</v>
      </c>
      <c r="AU327" s="28" t="e">
        <f>VLOOKUP(X327,score!$U$2:$V$4,2,FALSE)*AU$2</f>
        <v>#N/A</v>
      </c>
      <c r="AV327" s="28" t="e">
        <f>VLOOKUP(AF327,score!$AG$2:$AH$8,2,TRUE)*AV$2</f>
        <v>#DIV/0!</v>
      </c>
      <c r="AW327" s="28" t="e">
        <f>VLOOKUP(Y327,score!$W$2:$X$8,2,FALSE)*AW$2</f>
        <v>#N/A</v>
      </c>
      <c r="AX327" s="28" t="e">
        <f>VLOOKUP(AC327,score!$AA$2:$AB$8,2,TRUE)*AX$2</f>
        <v>#DIV/0!</v>
      </c>
      <c r="AY327" s="28" t="e">
        <f>VLOOKUP(AD327,score!$AC$2:$AD$8,2,TRUE)*AY$2</f>
        <v>#DIV/0!</v>
      </c>
      <c r="AZ327" s="28">
        <f>VLOOKUP(N327,score!$A$2:$B$8,2,TRUE)*AZ$2</f>
        <v>0.1</v>
      </c>
      <c r="BA327" s="29" t="e">
        <f t="shared" si="53"/>
        <v>#DIV/0!</v>
      </c>
      <c r="BB327" s="29" t="e">
        <f>VLOOKUP(BA327,score!$AJ$2:$AK$7,2,TRUE)</f>
        <v>#DIV/0!</v>
      </c>
    </row>
    <row r="328" spans="1:54" x14ac:dyDescent="0.3">
      <c r="A328" s="10"/>
      <c r="B328" s="11"/>
      <c r="C328" s="12"/>
      <c r="D328" s="14"/>
      <c r="E328" s="12"/>
      <c r="F328" s="14"/>
      <c r="G328" s="14"/>
      <c r="H328" s="14"/>
      <c r="I328" s="14"/>
      <c r="J328" s="14"/>
      <c r="K328" s="14"/>
      <c r="L328" s="14"/>
      <c r="M328" s="14"/>
      <c r="N328" s="13"/>
      <c r="O328" s="13"/>
      <c r="P328" s="12"/>
      <c r="Q328" s="12"/>
      <c r="R328" s="12"/>
      <c r="S328" s="12"/>
      <c r="T328" s="12"/>
      <c r="U328" s="12"/>
      <c r="V328" s="12"/>
      <c r="W328" s="17"/>
      <c r="X328" s="17"/>
      <c r="Y328" s="15"/>
      <c r="Z328" s="14"/>
      <c r="AA328" s="43" t="e">
        <f t="shared" si="45"/>
        <v>#DIV/0!</v>
      </c>
      <c r="AB328" s="21" t="e">
        <f t="shared" si="46"/>
        <v>#DIV/0!</v>
      </c>
      <c r="AC328" s="21" t="e">
        <f t="shared" si="47"/>
        <v>#DIV/0!</v>
      </c>
      <c r="AD328" s="21" t="e">
        <f t="shared" si="48"/>
        <v>#DIV/0!</v>
      </c>
      <c r="AE328" s="21" t="e">
        <f t="shared" si="49"/>
        <v>#DIV/0!</v>
      </c>
      <c r="AF328" s="21" t="e">
        <f t="shared" si="52"/>
        <v>#DIV/0!</v>
      </c>
      <c r="AG328" s="20">
        <f>VLOOKUP(S328,'tabla ingresos'!$A$3:$D$15,4,FALSE)</f>
        <v>0</v>
      </c>
      <c r="AH328" s="20">
        <f t="shared" si="50"/>
        <v>0</v>
      </c>
      <c r="AI328" s="20">
        <f t="shared" si="51"/>
        <v>0</v>
      </c>
      <c r="AJ328" s="28" t="e">
        <f>VLOOKUP(AA328,score!$K$2:$L$8,2,TRUE)*AJ$2</f>
        <v>#DIV/0!</v>
      </c>
      <c r="AK328" s="28">
        <f>VLOOKUP(T328,score!$M$2:$N$8,2,FALSE)*AK$2</f>
        <v>0</v>
      </c>
      <c r="AL328" s="28">
        <f>VLOOKUP(Q328,score!$G$2:$H$8,2,TRUE)*AL$2</f>
        <v>0.1</v>
      </c>
      <c r="AM328" s="28" t="e">
        <f>VLOOKUP(AB328,score!$Y$2:$Z$8,2,TRUE)*AM$2</f>
        <v>#DIV/0!</v>
      </c>
      <c r="AN328" s="28" t="e">
        <f>VLOOKUP(AE328,score!$AE$2:$AF$8,2,TRUE)*AN$2</f>
        <v>#DIV/0!</v>
      </c>
      <c r="AO328" s="28">
        <f>VLOOKUP(O328,score!$C$2:$D$8,2,TRUE)*AO$2</f>
        <v>0.1</v>
      </c>
      <c r="AP328" s="28">
        <f>VLOOKUP(R328,score!$I$2:$J$8,2,TRUE)*AP$2</f>
        <v>0.1</v>
      </c>
      <c r="AQ328" s="28" t="e">
        <f>VLOOKUP(P328,score!$E$2:$F$8,2,FALSE)*AQ$2</f>
        <v>#N/A</v>
      </c>
      <c r="AR328" s="28">
        <f>VLOOKUP(U328,score!$O$2:$P$8,2,TRUE)*AR$2</f>
        <v>0</v>
      </c>
      <c r="AS328" s="28">
        <f>VLOOKUP(V328,score!$Q$2:$R$8,2,TRUE)*AS$2</f>
        <v>0</v>
      </c>
      <c r="AT328" s="28" t="e">
        <f>VLOOKUP(W328,score!$S$2:$T$8,2,FALSE)*AT$2</f>
        <v>#N/A</v>
      </c>
      <c r="AU328" s="28" t="e">
        <f>VLOOKUP(X328,score!$U$2:$V$4,2,FALSE)*AU$2</f>
        <v>#N/A</v>
      </c>
      <c r="AV328" s="28" t="e">
        <f>VLOOKUP(AF328,score!$AG$2:$AH$8,2,TRUE)*AV$2</f>
        <v>#DIV/0!</v>
      </c>
      <c r="AW328" s="28" t="e">
        <f>VLOOKUP(Y328,score!$W$2:$X$8,2,FALSE)*AW$2</f>
        <v>#N/A</v>
      </c>
      <c r="AX328" s="28" t="e">
        <f>VLOOKUP(AC328,score!$AA$2:$AB$8,2,TRUE)*AX$2</f>
        <v>#DIV/0!</v>
      </c>
      <c r="AY328" s="28" t="e">
        <f>VLOOKUP(AD328,score!$AC$2:$AD$8,2,TRUE)*AY$2</f>
        <v>#DIV/0!</v>
      </c>
      <c r="AZ328" s="28">
        <f>VLOOKUP(N328,score!$A$2:$B$8,2,TRUE)*AZ$2</f>
        <v>0.1</v>
      </c>
      <c r="BA328" s="29" t="e">
        <f t="shared" si="53"/>
        <v>#DIV/0!</v>
      </c>
      <c r="BB328" s="29" t="e">
        <f>VLOOKUP(BA328,score!$AJ$2:$AK$7,2,TRUE)</f>
        <v>#DIV/0!</v>
      </c>
    </row>
    <row r="329" spans="1:54" x14ac:dyDescent="0.3">
      <c r="A329" s="10"/>
      <c r="B329" s="11"/>
      <c r="C329" s="12"/>
      <c r="D329" s="14"/>
      <c r="E329" s="12"/>
      <c r="F329" s="14"/>
      <c r="G329" s="14"/>
      <c r="H329" s="14"/>
      <c r="I329" s="14"/>
      <c r="J329" s="14"/>
      <c r="K329" s="14"/>
      <c r="L329" s="14"/>
      <c r="M329" s="14"/>
      <c r="N329" s="13"/>
      <c r="O329" s="13"/>
      <c r="P329" s="12"/>
      <c r="Q329" s="12"/>
      <c r="R329" s="12"/>
      <c r="S329" s="12"/>
      <c r="T329" s="12"/>
      <c r="U329" s="12"/>
      <c r="V329" s="12"/>
      <c r="W329" s="17"/>
      <c r="X329" s="17"/>
      <c r="Y329" s="15"/>
      <c r="Z329" s="14"/>
      <c r="AA329" s="43" t="e">
        <f t="shared" si="45"/>
        <v>#DIV/0!</v>
      </c>
      <c r="AB329" s="21" t="e">
        <f t="shared" si="46"/>
        <v>#DIV/0!</v>
      </c>
      <c r="AC329" s="21" t="e">
        <f t="shared" si="47"/>
        <v>#DIV/0!</v>
      </c>
      <c r="AD329" s="21" t="e">
        <f t="shared" si="48"/>
        <v>#DIV/0!</v>
      </c>
      <c r="AE329" s="21" t="e">
        <f t="shared" si="49"/>
        <v>#DIV/0!</v>
      </c>
      <c r="AF329" s="21" t="e">
        <f t="shared" si="52"/>
        <v>#DIV/0!</v>
      </c>
      <c r="AG329" s="20">
        <f>VLOOKUP(S329,'tabla ingresos'!$A$3:$D$15,4,FALSE)</f>
        <v>0</v>
      </c>
      <c r="AH329" s="20">
        <f t="shared" si="50"/>
        <v>0</v>
      </c>
      <c r="AI329" s="20">
        <f t="shared" si="51"/>
        <v>0</v>
      </c>
      <c r="AJ329" s="28" t="e">
        <f>VLOOKUP(AA329,score!$K$2:$L$8,2,TRUE)*AJ$2</f>
        <v>#DIV/0!</v>
      </c>
      <c r="AK329" s="28">
        <f>VLOOKUP(T329,score!$M$2:$N$8,2,FALSE)*AK$2</f>
        <v>0</v>
      </c>
      <c r="AL329" s="28">
        <f>VLOOKUP(Q329,score!$G$2:$H$8,2,TRUE)*AL$2</f>
        <v>0.1</v>
      </c>
      <c r="AM329" s="28" t="e">
        <f>VLOOKUP(AB329,score!$Y$2:$Z$8,2,TRUE)*AM$2</f>
        <v>#DIV/0!</v>
      </c>
      <c r="AN329" s="28" t="e">
        <f>VLOOKUP(AE329,score!$AE$2:$AF$8,2,TRUE)*AN$2</f>
        <v>#DIV/0!</v>
      </c>
      <c r="AO329" s="28">
        <f>VLOOKUP(O329,score!$C$2:$D$8,2,TRUE)*AO$2</f>
        <v>0.1</v>
      </c>
      <c r="AP329" s="28">
        <f>VLOOKUP(R329,score!$I$2:$J$8,2,TRUE)*AP$2</f>
        <v>0.1</v>
      </c>
      <c r="AQ329" s="28" t="e">
        <f>VLOOKUP(P329,score!$E$2:$F$8,2,FALSE)*AQ$2</f>
        <v>#N/A</v>
      </c>
      <c r="AR329" s="28">
        <f>VLOOKUP(U329,score!$O$2:$P$8,2,TRUE)*AR$2</f>
        <v>0</v>
      </c>
      <c r="AS329" s="28">
        <f>VLOOKUP(V329,score!$Q$2:$R$8,2,TRUE)*AS$2</f>
        <v>0</v>
      </c>
      <c r="AT329" s="28" t="e">
        <f>VLOOKUP(W329,score!$S$2:$T$8,2,FALSE)*AT$2</f>
        <v>#N/A</v>
      </c>
      <c r="AU329" s="28" t="e">
        <f>VLOOKUP(X329,score!$U$2:$V$4,2,FALSE)*AU$2</f>
        <v>#N/A</v>
      </c>
      <c r="AV329" s="28" t="e">
        <f>VLOOKUP(AF329,score!$AG$2:$AH$8,2,TRUE)*AV$2</f>
        <v>#DIV/0!</v>
      </c>
      <c r="AW329" s="28" t="e">
        <f>VLOOKUP(Y329,score!$W$2:$X$8,2,FALSE)*AW$2</f>
        <v>#N/A</v>
      </c>
      <c r="AX329" s="28" t="e">
        <f>VLOOKUP(AC329,score!$AA$2:$AB$8,2,TRUE)*AX$2</f>
        <v>#DIV/0!</v>
      </c>
      <c r="AY329" s="28" t="e">
        <f>VLOOKUP(AD329,score!$AC$2:$AD$8,2,TRUE)*AY$2</f>
        <v>#DIV/0!</v>
      </c>
      <c r="AZ329" s="28">
        <f>VLOOKUP(N329,score!$A$2:$B$8,2,TRUE)*AZ$2</f>
        <v>0.1</v>
      </c>
      <c r="BA329" s="29" t="e">
        <f t="shared" si="53"/>
        <v>#DIV/0!</v>
      </c>
      <c r="BB329" s="29" t="e">
        <f>VLOOKUP(BA329,score!$AJ$2:$AK$7,2,TRUE)</f>
        <v>#DIV/0!</v>
      </c>
    </row>
    <row r="330" spans="1:54" x14ac:dyDescent="0.3">
      <c r="A330" s="10"/>
      <c r="B330" s="11"/>
      <c r="C330" s="12"/>
      <c r="D330" s="14"/>
      <c r="E330" s="12"/>
      <c r="F330" s="14"/>
      <c r="G330" s="14"/>
      <c r="H330" s="14"/>
      <c r="I330" s="14"/>
      <c r="J330" s="14"/>
      <c r="K330" s="14"/>
      <c r="L330" s="14"/>
      <c r="M330" s="14"/>
      <c r="N330" s="13"/>
      <c r="O330" s="13"/>
      <c r="P330" s="12"/>
      <c r="Q330" s="12"/>
      <c r="R330" s="12"/>
      <c r="S330" s="12"/>
      <c r="T330" s="12"/>
      <c r="U330" s="12"/>
      <c r="V330" s="12"/>
      <c r="W330" s="17"/>
      <c r="X330" s="17"/>
      <c r="Y330" s="15"/>
      <c r="Z330" s="14"/>
      <c r="AA330" s="43" t="e">
        <f t="shared" si="45"/>
        <v>#DIV/0!</v>
      </c>
      <c r="AB330" s="21" t="e">
        <f t="shared" si="46"/>
        <v>#DIV/0!</v>
      </c>
      <c r="AC330" s="21" t="e">
        <f t="shared" si="47"/>
        <v>#DIV/0!</v>
      </c>
      <c r="AD330" s="21" t="e">
        <f t="shared" si="48"/>
        <v>#DIV/0!</v>
      </c>
      <c r="AE330" s="21" t="e">
        <f t="shared" si="49"/>
        <v>#DIV/0!</v>
      </c>
      <c r="AF330" s="21" t="e">
        <f t="shared" si="52"/>
        <v>#DIV/0!</v>
      </c>
      <c r="AG330" s="20">
        <f>VLOOKUP(S330,'tabla ingresos'!$A$3:$D$15,4,FALSE)</f>
        <v>0</v>
      </c>
      <c r="AH330" s="20">
        <f t="shared" si="50"/>
        <v>0</v>
      </c>
      <c r="AI330" s="20">
        <f t="shared" si="51"/>
        <v>0</v>
      </c>
      <c r="AJ330" s="28" t="e">
        <f>VLOOKUP(AA330,score!$K$2:$L$8,2,TRUE)*AJ$2</f>
        <v>#DIV/0!</v>
      </c>
      <c r="AK330" s="28">
        <f>VLOOKUP(T330,score!$M$2:$N$8,2,FALSE)*AK$2</f>
        <v>0</v>
      </c>
      <c r="AL330" s="28">
        <f>VLOOKUP(Q330,score!$G$2:$H$8,2,TRUE)*AL$2</f>
        <v>0.1</v>
      </c>
      <c r="AM330" s="28" t="e">
        <f>VLOOKUP(AB330,score!$Y$2:$Z$8,2,TRUE)*AM$2</f>
        <v>#DIV/0!</v>
      </c>
      <c r="AN330" s="28" t="e">
        <f>VLOOKUP(AE330,score!$AE$2:$AF$8,2,TRUE)*AN$2</f>
        <v>#DIV/0!</v>
      </c>
      <c r="AO330" s="28">
        <f>VLOOKUP(O330,score!$C$2:$D$8,2,TRUE)*AO$2</f>
        <v>0.1</v>
      </c>
      <c r="AP330" s="28">
        <f>VLOOKUP(R330,score!$I$2:$J$8,2,TRUE)*AP$2</f>
        <v>0.1</v>
      </c>
      <c r="AQ330" s="28" t="e">
        <f>VLOOKUP(P330,score!$E$2:$F$8,2,FALSE)*AQ$2</f>
        <v>#N/A</v>
      </c>
      <c r="AR330" s="28">
        <f>VLOOKUP(U330,score!$O$2:$P$8,2,TRUE)*AR$2</f>
        <v>0</v>
      </c>
      <c r="AS330" s="28">
        <f>VLOOKUP(V330,score!$Q$2:$R$8,2,TRUE)*AS$2</f>
        <v>0</v>
      </c>
      <c r="AT330" s="28" t="e">
        <f>VLOOKUP(W330,score!$S$2:$T$8,2,FALSE)*AT$2</f>
        <v>#N/A</v>
      </c>
      <c r="AU330" s="28" t="e">
        <f>VLOOKUP(X330,score!$U$2:$V$4,2,FALSE)*AU$2</f>
        <v>#N/A</v>
      </c>
      <c r="AV330" s="28" t="e">
        <f>VLOOKUP(AF330,score!$AG$2:$AH$8,2,TRUE)*AV$2</f>
        <v>#DIV/0!</v>
      </c>
      <c r="AW330" s="28" t="e">
        <f>VLOOKUP(Y330,score!$W$2:$X$8,2,FALSE)*AW$2</f>
        <v>#N/A</v>
      </c>
      <c r="AX330" s="28" t="e">
        <f>VLOOKUP(AC330,score!$AA$2:$AB$8,2,TRUE)*AX$2</f>
        <v>#DIV/0!</v>
      </c>
      <c r="AY330" s="28" t="e">
        <f>VLOOKUP(AD330,score!$AC$2:$AD$8,2,TRUE)*AY$2</f>
        <v>#DIV/0!</v>
      </c>
      <c r="AZ330" s="28">
        <f>VLOOKUP(N330,score!$A$2:$B$8,2,TRUE)*AZ$2</f>
        <v>0.1</v>
      </c>
      <c r="BA330" s="29" t="e">
        <f t="shared" si="53"/>
        <v>#DIV/0!</v>
      </c>
      <c r="BB330" s="29" t="e">
        <f>VLOOKUP(BA330,score!$AJ$2:$AK$7,2,TRUE)</f>
        <v>#DIV/0!</v>
      </c>
    </row>
    <row r="331" spans="1:54" x14ac:dyDescent="0.3">
      <c r="A331" s="10"/>
      <c r="B331" s="11"/>
      <c r="C331" s="12"/>
      <c r="D331" s="14"/>
      <c r="E331" s="12"/>
      <c r="F331" s="14"/>
      <c r="G331" s="14"/>
      <c r="H331" s="14"/>
      <c r="I331" s="14"/>
      <c r="J331" s="14"/>
      <c r="K331" s="14"/>
      <c r="L331" s="14"/>
      <c r="M331" s="14"/>
      <c r="N331" s="13"/>
      <c r="O331" s="13"/>
      <c r="P331" s="12"/>
      <c r="Q331" s="12"/>
      <c r="R331" s="12"/>
      <c r="S331" s="12"/>
      <c r="T331" s="12"/>
      <c r="U331" s="12"/>
      <c r="V331" s="12"/>
      <c r="W331" s="17"/>
      <c r="X331" s="17"/>
      <c r="Y331" s="15"/>
      <c r="Z331" s="14"/>
      <c r="AA331" s="43" t="e">
        <f t="shared" si="45"/>
        <v>#DIV/0!</v>
      </c>
      <c r="AB331" s="21" t="e">
        <f t="shared" si="46"/>
        <v>#DIV/0!</v>
      </c>
      <c r="AC331" s="21" t="e">
        <f t="shared" si="47"/>
        <v>#DIV/0!</v>
      </c>
      <c r="AD331" s="21" t="e">
        <f t="shared" si="48"/>
        <v>#DIV/0!</v>
      </c>
      <c r="AE331" s="21" t="e">
        <f t="shared" si="49"/>
        <v>#DIV/0!</v>
      </c>
      <c r="AF331" s="21" t="e">
        <f t="shared" si="52"/>
        <v>#DIV/0!</v>
      </c>
      <c r="AG331" s="20">
        <f>VLOOKUP(S331,'tabla ingresos'!$A$3:$D$15,4,FALSE)</f>
        <v>0</v>
      </c>
      <c r="AH331" s="20">
        <f t="shared" si="50"/>
        <v>0</v>
      </c>
      <c r="AI331" s="20">
        <f t="shared" si="51"/>
        <v>0</v>
      </c>
      <c r="AJ331" s="28" t="e">
        <f>VLOOKUP(AA331,score!$K$2:$L$8,2,TRUE)*AJ$2</f>
        <v>#DIV/0!</v>
      </c>
      <c r="AK331" s="28">
        <f>VLOOKUP(T331,score!$M$2:$N$8,2,FALSE)*AK$2</f>
        <v>0</v>
      </c>
      <c r="AL331" s="28">
        <f>VLOOKUP(Q331,score!$G$2:$H$8,2,TRUE)*AL$2</f>
        <v>0.1</v>
      </c>
      <c r="AM331" s="28" t="e">
        <f>VLOOKUP(AB331,score!$Y$2:$Z$8,2,TRUE)*AM$2</f>
        <v>#DIV/0!</v>
      </c>
      <c r="AN331" s="28" t="e">
        <f>VLOOKUP(AE331,score!$AE$2:$AF$8,2,TRUE)*AN$2</f>
        <v>#DIV/0!</v>
      </c>
      <c r="AO331" s="28">
        <f>VLOOKUP(O331,score!$C$2:$D$8,2,TRUE)*AO$2</f>
        <v>0.1</v>
      </c>
      <c r="AP331" s="28">
        <f>VLOOKUP(R331,score!$I$2:$J$8,2,TRUE)*AP$2</f>
        <v>0.1</v>
      </c>
      <c r="AQ331" s="28" t="e">
        <f>VLOOKUP(P331,score!$E$2:$F$8,2,FALSE)*AQ$2</f>
        <v>#N/A</v>
      </c>
      <c r="AR331" s="28">
        <f>VLOOKUP(U331,score!$O$2:$P$8,2,TRUE)*AR$2</f>
        <v>0</v>
      </c>
      <c r="AS331" s="28">
        <f>VLOOKUP(V331,score!$Q$2:$R$8,2,TRUE)*AS$2</f>
        <v>0</v>
      </c>
      <c r="AT331" s="28" t="e">
        <f>VLOOKUP(W331,score!$S$2:$T$8,2,FALSE)*AT$2</f>
        <v>#N/A</v>
      </c>
      <c r="AU331" s="28" t="e">
        <f>VLOOKUP(X331,score!$U$2:$V$4,2,FALSE)*AU$2</f>
        <v>#N/A</v>
      </c>
      <c r="AV331" s="28" t="e">
        <f>VLOOKUP(AF331,score!$AG$2:$AH$8,2,TRUE)*AV$2</f>
        <v>#DIV/0!</v>
      </c>
      <c r="AW331" s="28" t="e">
        <f>VLOOKUP(Y331,score!$W$2:$X$8,2,FALSE)*AW$2</f>
        <v>#N/A</v>
      </c>
      <c r="AX331" s="28" t="e">
        <f>VLOOKUP(AC331,score!$AA$2:$AB$8,2,TRUE)*AX$2</f>
        <v>#DIV/0!</v>
      </c>
      <c r="AY331" s="28" t="e">
        <f>VLOOKUP(AD331,score!$AC$2:$AD$8,2,TRUE)*AY$2</f>
        <v>#DIV/0!</v>
      </c>
      <c r="AZ331" s="28">
        <f>VLOOKUP(N331,score!$A$2:$B$8,2,TRUE)*AZ$2</f>
        <v>0.1</v>
      </c>
      <c r="BA331" s="29" t="e">
        <f t="shared" si="53"/>
        <v>#DIV/0!</v>
      </c>
      <c r="BB331" s="29" t="e">
        <f>VLOOKUP(BA331,score!$AJ$2:$AK$7,2,TRUE)</f>
        <v>#DIV/0!</v>
      </c>
    </row>
    <row r="332" spans="1:54" x14ac:dyDescent="0.3">
      <c r="A332" s="10"/>
      <c r="B332" s="11"/>
      <c r="C332" s="12"/>
      <c r="D332" s="14"/>
      <c r="E332" s="12"/>
      <c r="F332" s="14"/>
      <c r="G332" s="14"/>
      <c r="H332" s="14"/>
      <c r="I332" s="14"/>
      <c r="J332" s="14"/>
      <c r="K332" s="14"/>
      <c r="L332" s="14"/>
      <c r="M332" s="14"/>
      <c r="N332" s="13"/>
      <c r="O332" s="13"/>
      <c r="P332" s="12"/>
      <c r="Q332" s="12"/>
      <c r="R332" s="12"/>
      <c r="S332" s="12"/>
      <c r="T332" s="12"/>
      <c r="U332" s="12"/>
      <c r="V332" s="12"/>
      <c r="W332" s="17"/>
      <c r="X332" s="17"/>
      <c r="Y332" s="15"/>
      <c r="Z332" s="14"/>
      <c r="AA332" s="43" t="e">
        <f t="shared" si="45"/>
        <v>#DIV/0!</v>
      </c>
      <c r="AB332" s="21" t="e">
        <f t="shared" si="46"/>
        <v>#DIV/0!</v>
      </c>
      <c r="AC332" s="21" t="e">
        <f t="shared" si="47"/>
        <v>#DIV/0!</v>
      </c>
      <c r="AD332" s="21" t="e">
        <f t="shared" si="48"/>
        <v>#DIV/0!</v>
      </c>
      <c r="AE332" s="21" t="e">
        <f t="shared" si="49"/>
        <v>#DIV/0!</v>
      </c>
      <c r="AF332" s="21" t="e">
        <f t="shared" si="52"/>
        <v>#DIV/0!</v>
      </c>
      <c r="AG332" s="20">
        <f>VLOOKUP(S332,'tabla ingresos'!$A$3:$D$15,4,FALSE)</f>
        <v>0</v>
      </c>
      <c r="AH332" s="20">
        <f t="shared" si="50"/>
        <v>0</v>
      </c>
      <c r="AI332" s="20">
        <f t="shared" si="51"/>
        <v>0</v>
      </c>
      <c r="AJ332" s="28" t="e">
        <f>VLOOKUP(AA332,score!$K$2:$L$8,2,TRUE)*AJ$2</f>
        <v>#DIV/0!</v>
      </c>
      <c r="AK332" s="28">
        <f>VLOOKUP(T332,score!$M$2:$N$8,2,FALSE)*AK$2</f>
        <v>0</v>
      </c>
      <c r="AL332" s="28">
        <f>VLOOKUP(Q332,score!$G$2:$H$8,2,TRUE)*AL$2</f>
        <v>0.1</v>
      </c>
      <c r="AM332" s="28" t="e">
        <f>VLOOKUP(AB332,score!$Y$2:$Z$8,2,TRUE)*AM$2</f>
        <v>#DIV/0!</v>
      </c>
      <c r="AN332" s="28" t="e">
        <f>VLOOKUP(AE332,score!$AE$2:$AF$8,2,TRUE)*AN$2</f>
        <v>#DIV/0!</v>
      </c>
      <c r="AO332" s="28">
        <f>VLOOKUP(O332,score!$C$2:$D$8,2,TRUE)*AO$2</f>
        <v>0.1</v>
      </c>
      <c r="AP332" s="28">
        <f>VLOOKUP(R332,score!$I$2:$J$8,2,TRUE)*AP$2</f>
        <v>0.1</v>
      </c>
      <c r="AQ332" s="28" t="e">
        <f>VLOOKUP(P332,score!$E$2:$F$8,2,FALSE)*AQ$2</f>
        <v>#N/A</v>
      </c>
      <c r="AR332" s="28">
        <f>VLOOKUP(U332,score!$O$2:$P$8,2,TRUE)*AR$2</f>
        <v>0</v>
      </c>
      <c r="AS332" s="28">
        <f>VLOOKUP(V332,score!$Q$2:$R$8,2,TRUE)*AS$2</f>
        <v>0</v>
      </c>
      <c r="AT332" s="28" t="e">
        <f>VLOOKUP(W332,score!$S$2:$T$8,2,FALSE)*AT$2</f>
        <v>#N/A</v>
      </c>
      <c r="AU332" s="28" t="e">
        <f>VLOOKUP(X332,score!$U$2:$V$4,2,FALSE)*AU$2</f>
        <v>#N/A</v>
      </c>
      <c r="AV332" s="28" t="e">
        <f>VLOOKUP(AF332,score!$AG$2:$AH$8,2,TRUE)*AV$2</f>
        <v>#DIV/0!</v>
      </c>
      <c r="AW332" s="28" t="e">
        <f>VLOOKUP(Y332,score!$W$2:$X$8,2,FALSE)*AW$2</f>
        <v>#N/A</v>
      </c>
      <c r="AX332" s="28" t="e">
        <f>VLOOKUP(AC332,score!$AA$2:$AB$8,2,TRUE)*AX$2</f>
        <v>#DIV/0!</v>
      </c>
      <c r="AY332" s="28" t="e">
        <f>VLOOKUP(AD332,score!$AC$2:$AD$8,2,TRUE)*AY$2</f>
        <v>#DIV/0!</v>
      </c>
      <c r="AZ332" s="28">
        <f>VLOOKUP(N332,score!$A$2:$B$8,2,TRUE)*AZ$2</f>
        <v>0.1</v>
      </c>
      <c r="BA332" s="29" t="e">
        <f t="shared" si="53"/>
        <v>#DIV/0!</v>
      </c>
      <c r="BB332" s="29" t="e">
        <f>VLOOKUP(BA332,score!$AJ$2:$AK$7,2,TRUE)</f>
        <v>#DIV/0!</v>
      </c>
    </row>
    <row r="333" spans="1:54" x14ac:dyDescent="0.3">
      <c r="A333" s="10"/>
      <c r="B333" s="11"/>
      <c r="C333" s="12"/>
      <c r="D333" s="14"/>
      <c r="E333" s="12"/>
      <c r="F333" s="14"/>
      <c r="G333" s="14"/>
      <c r="H333" s="14"/>
      <c r="I333" s="14"/>
      <c r="J333" s="14"/>
      <c r="K333" s="14"/>
      <c r="L333" s="14"/>
      <c r="M333" s="14"/>
      <c r="N333" s="13"/>
      <c r="O333" s="13"/>
      <c r="P333" s="12"/>
      <c r="Q333" s="12"/>
      <c r="R333" s="12"/>
      <c r="S333" s="12"/>
      <c r="T333" s="12"/>
      <c r="U333" s="12"/>
      <c r="V333" s="12"/>
      <c r="W333" s="17"/>
      <c r="X333" s="17"/>
      <c r="Y333" s="15"/>
      <c r="Z333" s="14"/>
      <c r="AA333" s="43" t="e">
        <f t="shared" si="45"/>
        <v>#DIV/0!</v>
      </c>
      <c r="AB333" s="21" t="e">
        <f t="shared" si="46"/>
        <v>#DIV/0!</v>
      </c>
      <c r="AC333" s="21" t="e">
        <f t="shared" si="47"/>
        <v>#DIV/0!</v>
      </c>
      <c r="AD333" s="21" t="e">
        <f t="shared" si="48"/>
        <v>#DIV/0!</v>
      </c>
      <c r="AE333" s="21" t="e">
        <f t="shared" si="49"/>
        <v>#DIV/0!</v>
      </c>
      <c r="AF333" s="21" t="e">
        <f t="shared" si="52"/>
        <v>#DIV/0!</v>
      </c>
      <c r="AG333" s="20">
        <f>VLOOKUP(S333,'tabla ingresos'!$A$3:$D$15,4,FALSE)</f>
        <v>0</v>
      </c>
      <c r="AH333" s="20">
        <f t="shared" si="50"/>
        <v>0</v>
      </c>
      <c r="AI333" s="20">
        <f t="shared" si="51"/>
        <v>0</v>
      </c>
      <c r="AJ333" s="28" t="e">
        <f>VLOOKUP(AA333,score!$K$2:$L$8,2,TRUE)*AJ$2</f>
        <v>#DIV/0!</v>
      </c>
      <c r="AK333" s="28">
        <f>VLOOKUP(T333,score!$M$2:$N$8,2,FALSE)*AK$2</f>
        <v>0</v>
      </c>
      <c r="AL333" s="28">
        <f>VLOOKUP(Q333,score!$G$2:$H$8,2,TRUE)*AL$2</f>
        <v>0.1</v>
      </c>
      <c r="AM333" s="28" t="e">
        <f>VLOOKUP(AB333,score!$Y$2:$Z$8,2,TRUE)*AM$2</f>
        <v>#DIV/0!</v>
      </c>
      <c r="AN333" s="28" t="e">
        <f>VLOOKUP(AE333,score!$AE$2:$AF$8,2,TRUE)*AN$2</f>
        <v>#DIV/0!</v>
      </c>
      <c r="AO333" s="28">
        <f>VLOOKUP(O333,score!$C$2:$D$8,2,TRUE)*AO$2</f>
        <v>0.1</v>
      </c>
      <c r="AP333" s="28">
        <f>VLOOKUP(R333,score!$I$2:$J$8,2,TRUE)*AP$2</f>
        <v>0.1</v>
      </c>
      <c r="AQ333" s="28" t="e">
        <f>VLOOKUP(P333,score!$E$2:$F$8,2,FALSE)*AQ$2</f>
        <v>#N/A</v>
      </c>
      <c r="AR333" s="28">
        <f>VLOOKUP(U333,score!$O$2:$P$8,2,TRUE)*AR$2</f>
        <v>0</v>
      </c>
      <c r="AS333" s="28">
        <f>VLOOKUP(V333,score!$Q$2:$R$8,2,TRUE)*AS$2</f>
        <v>0</v>
      </c>
      <c r="AT333" s="28" t="e">
        <f>VLOOKUP(W333,score!$S$2:$T$8,2,FALSE)*AT$2</f>
        <v>#N/A</v>
      </c>
      <c r="AU333" s="28" t="e">
        <f>VLOOKUP(X333,score!$U$2:$V$4,2,FALSE)*AU$2</f>
        <v>#N/A</v>
      </c>
      <c r="AV333" s="28" t="e">
        <f>VLOOKUP(AF333,score!$AG$2:$AH$8,2,TRUE)*AV$2</f>
        <v>#DIV/0!</v>
      </c>
      <c r="AW333" s="28" t="e">
        <f>VLOOKUP(Y333,score!$W$2:$X$8,2,FALSE)*AW$2</f>
        <v>#N/A</v>
      </c>
      <c r="AX333" s="28" t="e">
        <f>VLOOKUP(AC333,score!$AA$2:$AB$8,2,TRUE)*AX$2</f>
        <v>#DIV/0!</v>
      </c>
      <c r="AY333" s="28" t="e">
        <f>VLOOKUP(AD333,score!$AC$2:$AD$8,2,TRUE)*AY$2</f>
        <v>#DIV/0!</v>
      </c>
      <c r="AZ333" s="28">
        <f>VLOOKUP(N333,score!$A$2:$B$8,2,TRUE)*AZ$2</f>
        <v>0.1</v>
      </c>
      <c r="BA333" s="29" t="e">
        <f t="shared" si="53"/>
        <v>#DIV/0!</v>
      </c>
      <c r="BB333" s="29" t="e">
        <f>VLOOKUP(BA333,score!$AJ$2:$AK$7,2,TRUE)</f>
        <v>#DIV/0!</v>
      </c>
    </row>
    <row r="334" spans="1:54" x14ac:dyDescent="0.3">
      <c r="A334" s="10"/>
      <c r="B334" s="11"/>
      <c r="C334" s="12"/>
      <c r="D334" s="14"/>
      <c r="E334" s="12"/>
      <c r="F334" s="14"/>
      <c r="G334" s="14"/>
      <c r="H334" s="14"/>
      <c r="I334" s="14"/>
      <c r="J334" s="14"/>
      <c r="K334" s="14"/>
      <c r="L334" s="14"/>
      <c r="M334" s="14"/>
      <c r="N334" s="13"/>
      <c r="O334" s="13"/>
      <c r="P334" s="12"/>
      <c r="Q334" s="12"/>
      <c r="R334" s="12"/>
      <c r="S334" s="12"/>
      <c r="T334" s="12"/>
      <c r="U334" s="12"/>
      <c r="V334" s="12"/>
      <c r="W334" s="17"/>
      <c r="X334" s="17"/>
      <c r="Y334" s="15"/>
      <c r="Z334" s="14"/>
      <c r="AA334" s="43" t="e">
        <f t="shared" si="45"/>
        <v>#DIV/0!</v>
      </c>
      <c r="AB334" s="21" t="e">
        <f t="shared" si="46"/>
        <v>#DIV/0!</v>
      </c>
      <c r="AC334" s="21" t="e">
        <f t="shared" si="47"/>
        <v>#DIV/0!</v>
      </c>
      <c r="AD334" s="21" t="e">
        <f t="shared" si="48"/>
        <v>#DIV/0!</v>
      </c>
      <c r="AE334" s="21" t="e">
        <f t="shared" si="49"/>
        <v>#DIV/0!</v>
      </c>
      <c r="AF334" s="21" t="e">
        <f t="shared" si="52"/>
        <v>#DIV/0!</v>
      </c>
      <c r="AG334" s="20">
        <f>VLOOKUP(S334,'tabla ingresos'!$A$3:$D$15,4,FALSE)</f>
        <v>0</v>
      </c>
      <c r="AH334" s="20">
        <f t="shared" si="50"/>
        <v>0</v>
      </c>
      <c r="AI334" s="20">
        <f t="shared" si="51"/>
        <v>0</v>
      </c>
      <c r="AJ334" s="28" t="e">
        <f>VLOOKUP(AA334,score!$K$2:$L$8,2,TRUE)*AJ$2</f>
        <v>#DIV/0!</v>
      </c>
      <c r="AK334" s="28">
        <f>VLOOKUP(T334,score!$M$2:$N$8,2,FALSE)*AK$2</f>
        <v>0</v>
      </c>
      <c r="AL334" s="28">
        <f>VLOOKUP(Q334,score!$G$2:$H$8,2,TRUE)*AL$2</f>
        <v>0.1</v>
      </c>
      <c r="AM334" s="28" t="e">
        <f>VLOOKUP(AB334,score!$Y$2:$Z$8,2,TRUE)*AM$2</f>
        <v>#DIV/0!</v>
      </c>
      <c r="AN334" s="28" t="e">
        <f>VLOOKUP(AE334,score!$AE$2:$AF$8,2,TRUE)*AN$2</f>
        <v>#DIV/0!</v>
      </c>
      <c r="AO334" s="28">
        <f>VLOOKUP(O334,score!$C$2:$D$8,2,TRUE)*AO$2</f>
        <v>0.1</v>
      </c>
      <c r="AP334" s="28">
        <f>VLOOKUP(R334,score!$I$2:$J$8,2,TRUE)*AP$2</f>
        <v>0.1</v>
      </c>
      <c r="AQ334" s="28" t="e">
        <f>VLOOKUP(P334,score!$E$2:$F$8,2,FALSE)*AQ$2</f>
        <v>#N/A</v>
      </c>
      <c r="AR334" s="28">
        <f>VLOOKUP(U334,score!$O$2:$P$8,2,TRUE)*AR$2</f>
        <v>0</v>
      </c>
      <c r="AS334" s="28">
        <f>VLOOKUP(V334,score!$Q$2:$R$8,2,TRUE)*AS$2</f>
        <v>0</v>
      </c>
      <c r="AT334" s="28" t="e">
        <f>VLOOKUP(W334,score!$S$2:$T$8,2,FALSE)*AT$2</f>
        <v>#N/A</v>
      </c>
      <c r="AU334" s="28" t="e">
        <f>VLOOKUP(X334,score!$U$2:$V$4,2,FALSE)*AU$2</f>
        <v>#N/A</v>
      </c>
      <c r="AV334" s="28" t="e">
        <f>VLOOKUP(AF334,score!$AG$2:$AH$8,2,TRUE)*AV$2</f>
        <v>#DIV/0!</v>
      </c>
      <c r="AW334" s="28" t="e">
        <f>VLOOKUP(Y334,score!$W$2:$X$8,2,FALSE)*AW$2</f>
        <v>#N/A</v>
      </c>
      <c r="AX334" s="28" t="e">
        <f>VLOOKUP(AC334,score!$AA$2:$AB$8,2,TRUE)*AX$2</f>
        <v>#DIV/0!</v>
      </c>
      <c r="AY334" s="28" t="e">
        <f>VLOOKUP(AD334,score!$AC$2:$AD$8,2,TRUE)*AY$2</f>
        <v>#DIV/0!</v>
      </c>
      <c r="AZ334" s="28">
        <f>VLOOKUP(N334,score!$A$2:$B$8,2,TRUE)*AZ$2</f>
        <v>0.1</v>
      </c>
      <c r="BA334" s="29" t="e">
        <f t="shared" si="53"/>
        <v>#DIV/0!</v>
      </c>
      <c r="BB334" s="29" t="e">
        <f>VLOOKUP(BA334,score!$AJ$2:$AK$7,2,TRUE)</f>
        <v>#DIV/0!</v>
      </c>
    </row>
    <row r="335" spans="1:54" x14ac:dyDescent="0.3">
      <c r="A335" s="10"/>
      <c r="B335" s="11"/>
      <c r="C335" s="12"/>
      <c r="D335" s="14"/>
      <c r="E335" s="12"/>
      <c r="F335" s="14"/>
      <c r="G335" s="14"/>
      <c r="H335" s="14"/>
      <c r="I335" s="14"/>
      <c r="J335" s="14"/>
      <c r="K335" s="14"/>
      <c r="L335" s="14"/>
      <c r="M335" s="14"/>
      <c r="N335" s="13"/>
      <c r="O335" s="13"/>
      <c r="P335" s="12"/>
      <c r="Q335" s="12"/>
      <c r="R335" s="12"/>
      <c r="S335" s="12"/>
      <c r="T335" s="12"/>
      <c r="U335" s="12"/>
      <c r="V335" s="12"/>
      <c r="W335" s="17"/>
      <c r="X335" s="17"/>
      <c r="Y335" s="15"/>
      <c r="Z335" s="14"/>
      <c r="AA335" s="43" t="e">
        <f t="shared" si="45"/>
        <v>#DIV/0!</v>
      </c>
      <c r="AB335" s="21" t="e">
        <f t="shared" si="46"/>
        <v>#DIV/0!</v>
      </c>
      <c r="AC335" s="21" t="e">
        <f t="shared" si="47"/>
        <v>#DIV/0!</v>
      </c>
      <c r="AD335" s="21" t="e">
        <f t="shared" si="48"/>
        <v>#DIV/0!</v>
      </c>
      <c r="AE335" s="21" t="e">
        <f t="shared" si="49"/>
        <v>#DIV/0!</v>
      </c>
      <c r="AF335" s="21" t="e">
        <f t="shared" si="52"/>
        <v>#DIV/0!</v>
      </c>
      <c r="AG335" s="20">
        <f>VLOOKUP(S335,'tabla ingresos'!$A$3:$D$15,4,FALSE)</f>
        <v>0</v>
      </c>
      <c r="AH335" s="20">
        <f t="shared" si="50"/>
        <v>0</v>
      </c>
      <c r="AI335" s="20">
        <f t="shared" si="51"/>
        <v>0</v>
      </c>
      <c r="AJ335" s="28" t="e">
        <f>VLOOKUP(AA335,score!$K$2:$L$8,2,TRUE)*AJ$2</f>
        <v>#DIV/0!</v>
      </c>
      <c r="AK335" s="28">
        <f>VLOOKUP(T335,score!$M$2:$N$8,2,FALSE)*AK$2</f>
        <v>0</v>
      </c>
      <c r="AL335" s="28">
        <f>VLOOKUP(Q335,score!$G$2:$H$8,2,TRUE)*AL$2</f>
        <v>0.1</v>
      </c>
      <c r="AM335" s="28" t="e">
        <f>VLOOKUP(AB335,score!$Y$2:$Z$8,2,TRUE)*AM$2</f>
        <v>#DIV/0!</v>
      </c>
      <c r="AN335" s="28" t="e">
        <f>VLOOKUP(AE335,score!$AE$2:$AF$8,2,TRUE)*AN$2</f>
        <v>#DIV/0!</v>
      </c>
      <c r="AO335" s="28">
        <f>VLOOKUP(O335,score!$C$2:$D$8,2,TRUE)*AO$2</f>
        <v>0.1</v>
      </c>
      <c r="AP335" s="28">
        <f>VLOOKUP(R335,score!$I$2:$J$8,2,TRUE)*AP$2</f>
        <v>0.1</v>
      </c>
      <c r="AQ335" s="28" t="e">
        <f>VLOOKUP(P335,score!$E$2:$F$8,2,FALSE)*AQ$2</f>
        <v>#N/A</v>
      </c>
      <c r="AR335" s="28">
        <f>VLOOKUP(U335,score!$O$2:$P$8,2,TRUE)*AR$2</f>
        <v>0</v>
      </c>
      <c r="AS335" s="28">
        <f>VLOOKUP(V335,score!$Q$2:$R$8,2,TRUE)*AS$2</f>
        <v>0</v>
      </c>
      <c r="AT335" s="28" t="e">
        <f>VLOOKUP(W335,score!$S$2:$T$8,2,FALSE)*AT$2</f>
        <v>#N/A</v>
      </c>
      <c r="AU335" s="28" t="e">
        <f>VLOOKUP(X335,score!$U$2:$V$4,2,FALSE)*AU$2</f>
        <v>#N/A</v>
      </c>
      <c r="AV335" s="28" t="e">
        <f>VLOOKUP(AF335,score!$AG$2:$AH$8,2,TRUE)*AV$2</f>
        <v>#DIV/0!</v>
      </c>
      <c r="AW335" s="28" t="e">
        <f>VLOOKUP(Y335,score!$W$2:$X$8,2,FALSE)*AW$2</f>
        <v>#N/A</v>
      </c>
      <c r="AX335" s="28" t="e">
        <f>VLOOKUP(AC335,score!$AA$2:$AB$8,2,TRUE)*AX$2</f>
        <v>#DIV/0!</v>
      </c>
      <c r="AY335" s="28" t="e">
        <f>VLOOKUP(AD335,score!$AC$2:$AD$8,2,TRUE)*AY$2</f>
        <v>#DIV/0!</v>
      </c>
      <c r="AZ335" s="28">
        <f>VLOOKUP(N335,score!$A$2:$B$8,2,TRUE)*AZ$2</f>
        <v>0.1</v>
      </c>
      <c r="BA335" s="29" t="e">
        <f t="shared" si="53"/>
        <v>#DIV/0!</v>
      </c>
      <c r="BB335" s="29" t="e">
        <f>VLOOKUP(BA335,score!$AJ$2:$AK$7,2,TRUE)</f>
        <v>#DIV/0!</v>
      </c>
    </row>
    <row r="336" spans="1:54" x14ac:dyDescent="0.3">
      <c r="A336" s="10"/>
      <c r="B336" s="11"/>
      <c r="C336" s="12"/>
      <c r="D336" s="14"/>
      <c r="E336" s="12"/>
      <c r="F336" s="14"/>
      <c r="G336" s="14"/>
      <c r="H336" s="14"/>
      <c r="I336" s="14"/>
      <c r="J336" s="14"/>
      <c r="K336" s="14"/>
      <c r="L336" s="14"/>
      <c r="M336" s="14"/>
      <c r="N336" s="13"/>
      <c r="O336" s="13"/>
      <c r="P336" s="12"/>
      <c r="Q336" s="12"/>
      <c r="R336" s="12"/>
      <c r="S336" s="12"/>
      <c r="T336" s="12"/>
      <c r="U336" s="12"/>
      <c r="V336" s="12"/>
      <c r="W336" s="17"/>
      <c r="X336" s="17"/>
      <c r="Y336" s="15"/>
      <c r="Z336" s="14"/>
      <c r="AA336" s="43" t="e">
        <f t="shared" si="45"/>
        <v>#DIV/0!</v>
      </c>
      <c r="AB336" s="21" t="e">
        <f t="shared" si="46"/>
        <v>#DIV/0!</v>
      </c>
      <c r="AC336" s="21" t="e">
        <f t="shared" si="47"/>
        <v>#DIV/0!</v>
      </c>
      <c r="AD336" s="21" t="e">
        <f t="shared" si="48"/>
        <v>#DIV/0!</v>
      </c>
      <c r="AE336" s="21" t="e">
        <f t="shared" si="49"/>
        <v>#DIV/0!</v>
      </c>
      <c r="AF336" s="21" t="e">
        <f t="shared" si="52"/>
        <v>#DIV/0!</v>
      </c>
      <c r="AG336" s="20">
        <f>VLOOKUP(S336,'tabla ingresos'!$A$3:$D$15,4,FALSE)</f>
        <v>0</v>
      </c>
      <c r="AH336" s="20">
        <f t="shared" si="50"/>
        <v>0</v>
      </c>
      <c r="AI336" s="20">
        <f t="shared" si="51"/>
        <v>0</v>
      </c>
      <c r="AJ336" s="28" t="e">
        <f>VLOOKUP(AA336,score!$K$2:$L$8,2,TRUE)*AJ$2</f>
        <v>#DIV/0!</v>
      </c>
      <c r="AK336" s="28">
        <f>VLOOKUP(T336,score!$M$2:$N$8,2,FALSE)*AK$2</f>
        <v>0</v>
      </c>
      <c r="AL336" s="28">
        <f>VLOOKUP(Q336,score!$G$2:$H$8,2,TRUE)*AL$2</f>
        <v>0.1</v>
      </c>
      <c r="AM336" s="28" t="e">
        <f>VLOOKUP(AB336,score!$Y$2:$Z$8,2,TRUE)*AM$2</f>
        <v>#DIV/0!</v>
      </c>
      <c r="AN336" s="28" t="e">
        <f>VLOOKUP(AE336,score!$AE$2:$AF$8,2,TRUE)*AN$2</f>
        <v>#DIV/0!</v>
      </c>
      <c r="AO336" s="28">
        <f>VLOOKUP(O336,score!$C$2:$D$8,2,TRUE)*AO$2</f>
        <v>0.1</v>
      </c>
      <c r="AP336" s="28">
        <f>VLOOKUP(R336,score!$I$2:$J$8,2,TRUE)*AP$2</f>
        <v>0.1</v>
      </c>
      <c r="AQ336" s="28" t="e">
        <f>VLOOKUP(P336,score!$E$2:$F$8,2,FALSE)*AQ$2</f>
        <v>#N/A</v>
      </c>
      <c r="AR336" s="28">
        <f>VLOOKUP(U336,score!$O$2:$P$8,2,TRUE)*AR$2</f>
        <v>0</v>
      </c>
      <c r="AS336" s="28">
        <f>VLOOKUP(V336,score!$Q$2:$R$8,2,TRUE)*AS$2</f>
        <v>0</v>
      </c>
      <c r="AT336" s="28" t="e">
        <f>VLOOKUP(W336,score!$S$2:$T$8,2,FALSE)*AT$2</f>
        <v>#N/A</v>
      </c>
      <c r="AU336" s="28" t="e">
        <f>VLOOKUP(X336,score!$U$2:$V$4,2,FALSE)*AU$2</f>
        <v>#N/A</v>
      </c>
      <c r="AV336" s="28" t="e">
        <f>VLOOKUP(AF336,score!$AG$2:$AH$8,2,TRUE)*AV$2</f>
        <v>#DIV/0!</v>
      </c>
      <c r="AW336" s="28" t="e">
        <f>VLOOKUP(Y336,score!$W$2:$X$8,2,FALSE)*AW$2</f>
        <v>#N/A</v>
      </c>
      <c r="AX336" s="28" t="e">
        <f>VLOOKUP(AC336,score!$AA$2:$AB$8,2,TRUE)*AX$2</f>
        <v>#DIV/0!</v>
      </c>
      <c r="AY336" s="28" t="e">
        <f>VLOOKUP(AD336,score!$AC$2:$AD$8,2,TRUE)*AY$2</f>
        <v>#DIV/0!</v>
      </c>
      <c r="AZ336" s="28">
        <f>VLOOKUP(N336,score!$A$2:$B$8,2,TRUE)*AZ$2</f>
        <v>0.1</v>
      </c>
      <c r="BA336" s="29" t="e">
        <f t="shared" si="53"/>
        <v>#DIV/0!</v>
      </c>
      <c r="BB336" s="29" t="e">
        <f>VLOOKUP(BA336,score!$AJ$2:$AK$7,2,TRUE)</f>
        <v>#DIV/0!</v>
      </c>
    </row>
    <row r="337" spans="1:54" x14ac:dyDescent="0.3">
      <c r="A337" s="10"/>
      <c r="B337" s="11"/>
      <c r="C337" s="12"/>
      <c r="D337" s="14"/>
      <c r="E337" s="12"/>
      <c r="F337" s="14"/>
      <c r="G337" s="14"/>
      <c r="H337" s="14"/>
      <c r="I337" s="14"/>
      <c r="J337" s="14"/>
      <c r="K337" s="14"/>
      <c r="L337" s="14"/>
      <c r="M337" s="14"/>
      <c r="N337" s="13"/>
      <c r="O337" s="13"/>
      <c r="P337" s="12"/>
      <c r="Q337" s="12"/>
      <c r="R337" s="12"/>
      <c r="S337" s="12"/>
      <c r="T337" s="12"/>
      <c r="U337" s="12"/>
      <c r="V337" s="12"/>
      <c r="W337" s="17"/>
      <c r="X337" s="17"/>
      <c r="Y337" s="15"/>
      <c r="Z337" s="14"/>
      <c r="AA337" s="43" t="e">
        <f t="shared" si="45"/>
        <v>#DIV/0!</v>
      </c>
      <c r="AB337" s="21" t="e">
        <f t="shared" si="46"/>
        <v>#DIV/0!</v>
      </c>
      <c r="AC337" s="21" t="e">
        <f t="shared" si="47"/>
        <v>#DIV/0!</v>
      </c>
      <c r="AD337" s="21" t="e">
        <f t="shared" si="48"/>
        <v>#DIV/0!</v>
      </c>
      <c r="AE337" s="21" t="e">
        <f t="shared" si="49"/>
        <v>#DIV/0!</v>
      </c>
      <c r="AF337" s="21" t="e">
        <f t="shared" si="52"/>
        <v>#DIV/0!</v>
      </c>
      <c r="AG337" s="20">
        <f>VLOOKUP(S337,'tabla ingresos'!$A$3:$D$15,4,FALSE)</f>
        <v>0</v>
      </c>
      <c r="AH337" s="20">
        <f t="shared" si="50"/>
        <v>0</v>
      </c>
      <c r="AI337" s="20">
        <f t="shared" si="51"/>
        <v>0</v>
      </c>
      <c r="AJ337" s="28" t="e">
        <f>VLOOKUP(AA337,score!$K$2:$L$8,2,TRUE)*AJ$2</f>
        <v>#DIV/0!</v>
      </c>
      <c r="AK337" s="28">
        <f>VLOOKUP(T337,score!$M$2:$N$8,2,FALSE)*AK$2</f>
        <v>0</v>
      </c>
      <c r="AL337" s="28">
        <f>VLOOKUP(Q337,score!$G$2:$H$8,2,TRUE)*AL$2</f>
        <v>0.1</v>
      </c>
      <c r="AM337" s="28" t="e">
        <f>VLOOKUP(AB337,score!$Y$2:$Z$8,2,TRUE)*AM$2</f>
        <v>#DIV/0!</v>
      </c>
      <c r="AN337" s="28" t="e">
        <f>VLOOKUP(AE337,score!$AE$2:$AF$8,2,TRUE)*AN$2</f>
        <v>#DIV/0!</v>
      </c>
      <c r="AO337" s="28">
        <f>VLOOKUP(O337,score!$C$2:$D$8,2,TRUE)*AO$2</f>
        <v>0.1</v>
      </c>
      <c r="AP337" s="28">
        <f>VLOOKUP(R337,score!$I$2:$J$8,2,TRUE)*AP$2</f>
        <v>0.1</v>
      </c>
      <c r="AQ337" s="28" t="e">
        <f>VLOOKUP(P337,score!$E$2:$F$8,2,FALSE)*AQ$2</f>
        <v>#N/A</v>
      </c>
      <c r="AR337" s="28">
        <f>VLOOKUP(U337,score!$O$2:$P$8,2,TRUE)*AR$2</f>
        <v>0</v>
      </c>
      <c r="AS337" s="28">
        <f>VLOOKUP(V337,score!$Q$2:$R$8,2,TRUE)*AS$2</f>
        <v>0</v>
      </c>
      <c r="AT337" s="28" t="e">
        <f>VLOOKUP(W337,score!$S$2:$T$8,2,FALSE)*AT$2</f>
        <v>#N/A</v>
      </c>
      <c r="AU337" s="28" t="e">
        <f>VLOOKUP(X337,score!$U$2:$V$4,2,FALSE)*AU$2</f>
        <v>#N/A</v>
      </c>
      <c r="AV337" s="28" t="e">
        <f>VLOOKUP(AF337,score!$AG$2:$AH$8,2,TRUE)*AV$2</f>
        <v>#DIV/0!</v>
      </c>
      <c r="AW337" s="28" t="e">
        <f>VLOOKUP(Y337,score!$W$2:$X$8,2,FALSE)*AW$2</f>
        <v>#N/A</v>
      </c>
      <c r="AX337" s="28" t="e">
        <f>VLOOKUP(AC337,score!$AA$2:$AB$8,2,TRUE)*AX$2</f>
        <v>#DIV/0!</v>
      </c>
      <c r="AY337" s="28" t="e">
        <f>VLOOKUP(AD337,score!$AC$2:$AD$8,2,TRUE)*AY$2</f>
        <v>#DIV/0!</v>
      </c>
      <c r="AZ337" s="28">
        <f>VLOOKUP(N337,score!$A$2:$B$8,2,TRUE)*AZ$2</f>
        <v>0.1</v>
      </c>
      <c r="BA337" s="29" t="e">
        <f t="shared" si="53"/>
        <v>#DIV/0!</v>
      </c>
      <c r="BB337" s="29" t="e">
        <f>VLOOKUP(BA337,score!$AJ$2:$AK$7,2,TRUE)</f>
        <v>#DIV/0!</v>
      </c>
    </row>
    <row r="338" spans="1:54" x14ac:dyDescent="0.3">
      <c r="A338" s="10"/>
      <c r="B338" s="11"/>
      <c r="C338" s="12"/>
      <c r="D338" s="14"/>
      <c r="E338" s="12"/>
      <c r="F338" s="14"/>
      <c r="G338" s="14"/>
      <c r="H338" s="14"/>
      <c r="I338" s="14"/>
      <c r="J338" s="14"/>
      <c r="K338" s="14"/>
      <c r="L338" s="14"/>
      <c r="M338" s="14"/>
      <c r="N338" s="13"/>
      <c r="O338" s="13"/>
      <c r="P338" s="12"/>
      <c r="Q338" s="12"/>
      <c r="R338" s="12"/>
      <c r="S338" s="12"/>
      <c r="T338" s="12"/>
      <c r="U338" s="12"/>
      <c r="V338" s="12"/>
      <c r="W338" s="17"/>
      <c r="X338" s="17"/>
      <c r="Y338" s="15"/>
      <c r="Z338" s="14"/>
      <c r="AA338" s="43" t="e">
        <f t="shared" si="45"/>
        <v>#DIV/0!</v>
      </c>
      <c r="AB338" s="21" t="e">
        <f t="shared" si="46"/>
        <v>#DIV/0!</v>
      </c>
      <c r="AC338" s="21" t="e">
        <f t="shared" si="47"/>
        <v>#DIV/0!</v>
      </c>
      <c r="AD338" s="21" t="e">
        <f t="shared" si="48"/>
        <v>#DIV/0!</v>
      </c>
      <c r="AE338" s="21" t="e">
        <f t="shared" si="49"/>
        <v>#DIV/0!</v>
      </c>
      <c r="AF338" s="21" t="e">
        <f t="shared" si="52"/>
        <v>#DIV/0!</v>
      </c>
      <c r="AG338" s="20">
        <f>VLOOKUP(S338,'tabla ingresos'!$A$3:$D$15,4,FALSE)</f>
        <v>0</v>
      </c>
      <c r="AH338" s="20">
        <f t="shared" si="50"/>
        <v>0</v>
      </c>
      <c r="AI338" s="20">
        <f t="shared" si="51"/>
        <v>0</v>
      </c>
      <c r="AJ338" s="28" t="e">
        <f>VLOOKUP(AA338,score!$K$2:$L$8,2,TRUE)*AJ$2</f>
        <v>#DIV/0!</v>
      </c>
      <c r="AK338" s="28">
        <f>VLOOKUP(T338,score!$M$2:$N$8,2,FALSE)*AK$2</f>
        <v>0</v>
      </c>
      <c r="AL338" s="28">
        <f>VLOOKUP(Q338,score!$G$2:$H$8,2,TRUE)*AL$2</f>
        <v>0.1</v>
      </c>
      <c r="AM338" s="28" t="e">
        <f>VLOOKUP(AB338,score!$Y$2:$Z$8,2,TRUE)*AM$2</f>
        <v>#DIV/0!</v>
      </c>
      <c r="AN338" s="28" t="e">
        <f>VLOOKUP(AE338,score!$AE$2:$AF$8,2,TRUE)*AN$2</f>
        <v>#DIV/0!</v>
      </c>
      <c r="AO338" s="28">
        <f>VLOOKUP(O338,score!$C$2:$D$8,2,TRUE)*AO$2</f>
        <v>0.1</v>
      </c>
      <c r="AP338" s="28">
        <f>VLOOKUP(R338,score!$I$2:$J$8,2,TRUE)*AP$2</f>
        <v>0.1</v>
      </c>
      <c r="AQ338" s="28" t="e">
        <f>VLOOKUP(P338,score!$E$2:$F$8,2,FALSE)*AQ$2</f>
        <v>#N/A</v>
      </c>
      <c r="AR338" s="28">
        <f>VLOOKUP(U338,score!$O$2:$P$8,2,TRUE)*AR$2</f>
        <v>0</v>
      </c>
      <c r="AS338" s="28">
        <f>VLOOKUP(V338,score!$Q$2:$R$8,2,TRUE)*AS$2</f>
        <v>0</v>
      </c>
      <c r="AT338" s="28" t="e">
        <f>VLOOKUP(W338,score!$S$2:$T$8,2,FALSE)*AT$2</f>
        <v>#N/A</v>
      </c>
      <c r="AU338" s="28" t="e">
        <f>VLOOKUP(X338,score!$U$2:$V$4,2,FALSE)*AU$2</f>
        <v>#N/A</v>
      </c>
      <c r="AV338" s="28" t="e">
        <f>VLOOKUP(AF338,score!$AG$2:$AH$8,2,TRUE)*AV$2</f>
        <v>#DIV/0!</v>
      </c>
      <c r="AW338" s="28" t="e">
        <f>VLOOKUP(Y338,score!$W$2:$X$8,2,FALSE)*AW$2</f>
        <v>#N/A</v>
      </c>
      <c r="AX338" s="28" t="e">
        <f>VLOOKUP(AC338,score!$AA$2:$AB$8,2,TRUE)*AX$2</f>
        <v>#DIV/0!</v>
      </c>
      <c r="AY338" s="28" t="e">
        <f>VLOOKUP(AD338,score!$AC$2:$AD$8,2,TRUE)*AY$2</f>
        <v>#DIV/0!</v>
      </c>
      <c r="AZ338" s="28">
        <f>VLOOKUP(N338,score!$A$2:$B$8,2,TRUE)*AZ$2</f>
        <v>0.1</v>
      </c>
      <c r="BA338" s="29" t="e">
        <f t="shared" si="53"/>
        <v>#DIV/0!</v>
      </c>
      <c r="BB338" s="29" t="e">
        <f>VLOOKUP(BA338,score!$AJ$2:$AK$7,2,TRUE)</f>
        <v>#DIV/0!</v>
      </c>
    </row>
    <row r="339" spans="1:54" x14ac:dyDescent="0.3">
      <c r="A339" s="10"/>
      <c r="B339" s="11"/>
      <c r="C339" s="12"/>
      <c r="D339" s="14"/>
      <c r="E339" s="12"/>
      <c r="F339" s="14"/>
      <c r="G339" s="14"/>
      <c r="H339" s="14"/>
      <c r="I339" s="14"/>
      <c r="J339" s="14"/>
      <c r="K339" s="14"/>
      <c r="L339" s="14"/>
      <c r="M339" s="14"/>
      <c r="N339" s="13"/>
      <c r="O339" s="13"/>
      <c r="P339" s="12"/>
      <c r="Q339" s="12"/>
      <c r="R339" s="12"/>
      <c r="S339" s="12"/>
      <c r="T339" s="12"/>
      <c r="U339" s="12"/>
      <c r="V339" s="12"/>
      <c r="W339" s="17"/>
      <c r="X339" s="17"/>
      <c r="Y339" s="15"/>
      <c r="Z339" s="14"/>
      <c r="AA339" s="43" t="e">
        <f t="shared" si="45"/>
        <v>#DIV/0!</v>
      </c>
      <c r="AB339" s="21" t="e">
        <f t="shared" si="46"/>
        <v>#DIV/0!</v>
      </c>
      <c r="AC339" s="21" t="e">
        <f t="shared" si="47"/>
        <v>#DIV/0!</v>
      </c>
      <c r="AD339" s="21" t="e">
        <f t="shared" si="48"/>
        <v>#DIV/0!</v>
      </c>
      <c r="AE339" s="21" t="e">
        <f t="shared" si="49"/>
        <v>#DIV/0!</v>
      </c>
      <c r="AF339" s="21" t="e">
        <f t="shared" si="52"/>
        <v>#DIV/0!</v>
      </c>
      <c r="AG339" s="20">
        <f>VLOOKUP(S339,'tabla ingresos'!$A$3:$D$15,4,FALSE)</f>
        <v>0</v>
      </c>
      <c r="AH339" s="20">
        <f t="shared" si="50"/>
        <v>0</v>
      </c>
      <c r="AI339" s="20">
        <f t="shared" si="51"/>
        <v>0</v>
      </c>
      <c r="AJ339" s="28" t="e">
        <f>VLOOKUP(AA339,score!$K$2:$L$8,2,TRUE)*AJ$2</f>
        <v>#DIV/0!</v>
      </c>
      <c r="AK339" s="28">
        <f>VLOOKUP(T339,score!$M$2:$N$8,2,FALSE)*AK$2</f>
        <v>0</v>
      </c>
      <c r="AL339" s="28">
        <f>VLOOKUP(Q339,score!$G$2:$H$8,2,TRUE)*AL$2</f>
        <v>0.1</v>
      </c>
      <c r="AM339" s="28" t="e">
        <f>VLOOKUP(AB339,score!$Y$2:$Z$8,2,TRUE)*AM$2</f>
        <v>#DIV/0!</v>
      </c>
      <c r="AN339" s="28" t="e">
        <f>VLOOKUP(AE339,score!$AE$2:$AF$8,2,TRUE)*AN$2</f>
        <v>#DIV/0!</v>
      </c>
      <c r="AO339" s="28">
        <f>VLOOKUP(O339,score!$C$2:$D$8,2,TRUE)*AO$2</f>
        <v>0.1</v>
      </c>
      <c r="AP339" s="28">
        <f>VLOOKUP(R339,score!$I$2:$J$8,2,TRUE)*AP$2</f>
        <v>0.1</v>
      </c>
      <c r="AQ339" s="28" t="e">
        <f>VLOOKUP(P339,score!$E$2:$F$8,2,FALSE)*AQ$2</f>
        <v>#N/A</v>
      </c>
      <c r="AR339" s="28">
        <f>VLOOKUP(U339,score!$O$2:$P$8,2,TRUE)*AR$2</f>
        <v>0</v>
      </c>
      <c r="AS339" s="28">
        <f>VLOOKUP(V339,score!$Q$2:$R$8,2,TRUE)*AS$2</f>
        <v>0</v>
      </c>
      <c r="AT339" s="28" t="e">
        <f>VLOOKUP(W339,score!$S$2:$T$8,2,FALSE)*AT$2</f>
        <v>#N/A</v>
      </c>
      <c r="AU339" s="28" t="e">
        <f>VLOOKUP(X339,score!$U$2:$V$4,2,FALSE)*AU$2</f>
        <v>#N/A</v>
      </c>
      <c r="AV339" s="28" t="e">
        <f>VLOOKUP(AF339,score!$AG$2:$AH$8,2,TRUE)*AV$2</f>
        <v>#DIV/0!</v>
      </c>
      <c r="AW339" s="28" t="e">
        <f>VLOOKUP(Y339,score!$W$2:$X$8,2,FALSE)*AW$2</f>
        <v>#N/A</v>
      </c>
      <c r="AX339" s="28" t="e">
        <f>VLOOKUP(AC339,score!$AA$2:$AB$8,2,TRUE)*AX$2</f>
        <v>#DIV/0!</v>
      </c>
      <c r="AY339" s="28" t="e">
        <f>VLOOKUP(AD339,score!$AC$2:$AD$8,2,TRUE)*AY$2</f>
        <v>#DIV/0!</v>
      </c>
      <c r="AZ339" s="28">
        <f>VLOOKUP(N339,score!$A$2:$B$8,2,TRUE)*AZ$2</f>
        <v>0.1</v>
      </c>
      <c r="BA339" s="29" t="e">
        <f t="shared" si="53"/>
        <v>#DIV/0!</v>
      </c>
      <c r="BB339" s="29" t="e">
        <f>VLOOKUP(BA339,score!$AJ$2:$AK$7,2,TRUE)</f>
        <v>#DIV/0!</v>
      </c>
    </row>
    <row r="340" spans="1:54" x14ac:dyDescent="0.3">
      <c r="A340" s="10"/>
      <c r="B340" s="11"/>
      <c r="C340" s="12"/>
      <c r="D340" s="14"/>
      <c r="E340" s="12"/>
      <c r="F340" s="14"/>
      <c r="G340" s="14"/>
      <c r="H340" s="14"/>
      <c r="I340" s="14"/>
      <c r="J340" s="14"/>
      <c r="K340" s="14"/>
      <c r="L340" s="14"/>
      <c r="M340" s="14"/>
      <c r="N340" s="13"/>
      <c r="O340" s="13"/>
      <c r="P340" s="12"/>
      <c r="Q340" s="12"/>
      <c r="R340" s="12"/>
      <c r="S340" s="12"/>
      <c r="T340" s="12"/>
      <c r="U340" s="12"/>
      <c r="V340" s="12"/>
      <c r="W340" s="17"/>
      <c r="X340" s="17"/>
      <c r="Y340" s="15"/>
      <c r="Z340" s="14"/>
      <c r="AA340" s="43" t="e">
        <f t="shared" si="45"/>
        <v>#DIV/0!</v>
      </c>
      <c r="AB340" s="21" t="e">
        <f t="shared" si="46"/>
        <v>#DIV/0!</v>
      </c>
      <c r="AC340" s="21" t="e">
        <f t="shared" si="47"/>
        <v>#DIV/0!</v>
      </c>
      <c r="AD340" s="21" t="e">
        <f t="shared" si="48"/>
        <v>#DIV/0!</v>
      </c>
      <c r="AE340" s="21" t="e">
        <f t="shared" si="49"/>
        <v>#DIV/0!</v>
      </c>
      <c r="AF340" s="21" t="e">
        <f t="shared" si="52"/>
        <v>#DIV/0!</v>
      </c>
      <c r="AG340" s="20">
        <f>VLOOKUP(S340,'tabla ingresos'!$A$3:$D$15,4,FALSE)</f>
        <v>0</v>
      </c>
      <c r="AH340" s="20">
        <f t="shared" si="50"/>
        <v>0</v>
      </c>
      <c r="AI340" s="20">
        <f t="shared" si="51"/>
        <v>0</v>
      </c>
      <c r="AJ340" s="28" t="e">
        <f>VLOOKUP(AA340,score!$K$2:$L$8,2,TRUE)*AJ$2</f>
        <v>#DIV/0!</v>
      </c>
      <c r="AK340" s="28">
        <f>VLOOKUP(T340,score!$M$2:$N$8,2,FALSE)*AK$2</f>
        <v>0</v>
      </c>
      <c r="AL340" s="28">
        <f>VLOOKUP(Q340,score!$G$2:$H$8,2,TRUE)*AL$2</f>
        <v>0.1</v>
      </c>
      <c r="AM340" s="28" t="e">
        <f>VLOOKUP(AB340,score!$Y$2:$Z$8,2,TRUE)*AM$2</f>
        <v>#DIV/0!</v>
      </c>
      <c r="AN340" s="28" t="e">
        <f>VLOOKUP(AE340,score!$AE$2:$AF$8,2,TRUE)*AN$2</f>
        <v>#DIV/0!</v>
      </c>
      <c r="AO340" s="28">
        <f>VLOOKUP(O340,score!$C$2:$D$8,2,TRUE)*AO$2</f>
        <v>0.1</v>
      </c>
      <c r="AP340" s="28">
        <f>VLOOKUP(R340,score!$I$2:$J$8,2,TRUE)*AP$2</f>
        <v>0.1</v>
      </c>
      <c r="AQ340" s="28" t="e">
        <f>VLOOKUP(P340,score!$E$2:$F$8,2,FALSE)*AQ$2</f>
        <v>#N/A</v>
      </c>
      <c r="AR340" s="28">
        <f>VLOOKUP(U340,score!$O$2:$P$8,2,TRUE)*AR$2</f>
        <v>0</v>
      </c>
      <c r="AS340" s="28">
        <f>VLOOKUP(V340,score!$Q$2:$R$8,2,TRUE)*AS$2</f>
        <v>0</v>
      </c>
      <c r="AT340" s="28" t="e">
        <f>VLOOKUP(W340,score!$S$2:$T$8,2,FALSE)*AT$2</f>
        <v>#N/A</v>
      </c>
      <c r="AU340" s="28" t="e">
        <f>VLOOKUP(X340,score!$U$2:$V$4,2,FALSE)*AU$2</f>
        <v>#N/A</v>
      </c>
      <c r="AV340" s="28" t="e">
        <f>VLOOKUP(AF340,score!$AG$2:$AH$8,2,TRUE)*AV$2</f>
        <v>#DIV/0!</v>
      </c>
      <c r="AW340" s="28" t="e">
        <f>VLOOKUP(Y340,score!$W$2:$X$8,2,FALSE)*AW$2</f>
        <v>#N/A</v>
      </c>
      <c r="AX340" s="28" t="e">
        <f>VLOOKUP(AC340,score!$AA$2:$AB$8,2,TRUE)*AX$2</f>
        <v>#DIV/0!</v>
      </c>
      <c r="AY340" s="28" t="e">
        <f>VLOOKUP(AD340,score!$AC$2:$AD$8,2,TRUE)*AY$2</f>
        <v>#DIV/0!</v>
      </c>
      <c r="AZ340" s="28">
        <f>VLOOKUP(N340,score!$A$2:$B$8,2,TRUE)*AZ$2</f>
        <v>0.1</v>
      </c>
      <c r="BA340" s="29" t="e">
        <f t="shared" si="53"/>
        <v>#DIV/0!</v>
      </c>
      <c r="BB340" s="29" t="e">
        <f>VLOOKUP(BA340,score!$AJ$2:$AK$7,2,TRUE)</f>
        <v>#DIV/0!</v>
      </c>
    </row>
    <row r="341" spans="1:54" x14ac:dyDescent="0.3">
      <c r="A341" s="10"/>
      <c r="B341" s="11"/>
      <c r="C341" s="12"/>
      <c r="D341" s="14"/>
      <c r="E341" s="12"/>
      <c r="F341" s="14"/>
      <c r="G341" s="14"/>
      <c r="H341" s="14"/>
      <c r="I341" s="14"/>
      <c r="J341" s="14"/>
      <c r="K341" s="14"/>
      <c r="L341" s="14"/>
      <c r="M341" s="14"/>
      <c r="N341" s="13"/>
      <c r="O341" s="13"/>
      <c r="P341" s="12"/>
      <c r="Q341" s="12"/>
      <c r="R341" s="12"/>
      <c r="S341" s="12"/>
      <c r="T341" s="12"/>
      <c r="U341" s="12"/>
      <c r="V341" s="12"/>
      <c r="W341" s="17"/>
      <c r="X341" s="17"/>
      <c r="Y341" s="15"/>
      <c r="Z341" s="14"/>
      <c r="AA341" s="43" t="e">
        <f t="shared" si="45"/>
        <v>#DIV/0!</v>
      </c>
      <c r="AB341" s="21" t="e">
        <f t="shared" si="46"/>
        <v>#DIV/0!</v>
      </c>
      <c r="AC341" s="21" t="e">
        <f t="shared" si="47"/>
        <v>#DIV/0!</v>
      </c>
      <c r="AD341" s="21" t="e">
        <f t="shared" si="48"/>
        <v>#DIV/0!</v>
      </c>
      <c r="AE341" s="21" t="e">
        <f t="shared" si="49"/>
        <v>#DIV/0!</v>
      </c>
      <c r="AF341" s="21" t="e">
        <f t="shared" si="52"/>
        <v>#DIV/0!</v>
      </c>
      <c r="AG341" s="20">
        <f>VLOOKUP(S341,'tabla ingresos'!$A$3:$D$15,4,FALSE)</f>
        <v>0</v>
      </c>
      <c r="AH341" s="20">
        <f t="shared" si="50"/>
        <v>0</v>
      </c>
      <c r="AI341" s="20">
        <f t="shared" si="51"/>
        <v>0</v>
      </c>
      <c r="AJ341" s="28" t="e">
        <f>VLOOKUP(AA341,score!$K$2:$L$8,2,TRUE)*AJ$2</f>
        <v>#DIV/0!</v>
      </c>
      <c r="AK341" s="28">
        <f>VLOOKUP(T341,score!$M$2:$N$8,2,FALSE)*AK$2</f>
        <v>0</v>
      </c>
      <c r="AL341" s="28">
        <f>VLOOKUP(Q341,score!$G$2:$H$8,2,TRUE)*AL$2</f>
        <v>0.1</v>
      </c>
      <c r="AM341" s="28" t="e">
        <f>VLOOKUP(AB341,score!$Y$2:$Z$8,2,TRUE)*AM$2</f>
        <v>#DIV/0!</v>
      </c>
      <c r="AN341" s="28" t="e">
        <f>VLOOKUP(AE341,score!$AE$2:$AF$8,2,TRUE)*AN$2</f>
        <v>#DIV/0!</v>
      </c>
      <c r="AO341" s="28">
        <f>VLOOKUP(O341,score!$C$2:$D$8,2,TRUE)*AO$2</f>
        <v>0.1</v>
      </c>
      <c r="AP341" s="28">
        <f>VLOOKUP(R341,score!$I$2:$J$8,2,TRUE)*AP$2</f>
        <v>0.1</v>
      </c>
      <c r="AQ341" s="28" t="e">
        <f>VLOOKUP(P341,score!$E$2:$F$8,2,FALSE)*AQ$2</f>
        <v>#N/A</v>
      </c>
      <c r="AR341" s="28">
        <f>VLOOKUP(U341,score!$O$2:$P$8,2,TRUE)*AR$2</f>
        <v>0</v>
      </c>
      <c r="AS341" s="28">
        <f>VLOOKUP(V341,score!$Q$2:$R$8,2,TRUE)*AS$2</f>
        <v>0</v>
      </c>
      <c r="AT341" s="28" t="e">
        <f>VLOOKUP(W341,score!$S$2:$T$8,2,FALSE)*AT$2</f>
        <v>#N/A</v>
      </c>
      <c r="AU341" s="28" t="e">
        <f>VLOOKUP(X341,score!$U$2:$V$4,2,FALSE)*AU$2</f>
        <v>#N/A</v>
      </c>
      <c r="AV341" s="28" t="e">
        <f>VLOOKUP(AF341,score!$AG$2:$AH$8,2,TRUE)*AV$2</f>
        <v>#DIV/0!</v>
      </c>
      <c r="AW341" s="28" t="e">
        <f>VLOOKUP(Y341,score!$W$2:$X$8,2,FALSE)*AW$2</f>
        <v>#N/A</v>
      </c>
      <c r="AX341" s="28" t="e">
        <f>VLOOKUP(AC341,score!$AA$2:$AB$8,2,TRUE)*AX$2</f>
        <v>#DIV/0!</v>
      </c>
      <c r="AY341" s="28" t="e">
        <f>VLOOKUP(AD341,score!$AC$2:$AD$8,2,TRUE)*AY$2</f>
        <v>#DIV/0!</v>
      </c>
      <c r="AZ341" s="28">
        <f>VLOOKUP(N341,score!$A$2:$B$8,2,TRUE)*AZ$2</f>
        <v>0.1</v>
      </c>
      <c r="BA341" s="29" t="e">
        <f t="shared" si="53"/>
        <v>#DIV/0!</v>
      </c>
      <c r="BB341" s="29" t="e">
        <f>VLOOKUP(BA341,score!$AJ$2:$AK$7,2,TRUE)</f>
        <v>#DIV/0!</v>
      </c>
    </row>
    <row r="342" spans="1:54" x14ac:dyDescent="0.3">
      <c r="A342" s="10"/>
      <c r="B342" s="11"/>
      <c r="C342" s="12"/>
      <c r="D342" s="14"/>
      <c r="E342" s="12"/>
      <c r="F342" s="14"/>
      <c r="G342" s="14"/>
      <c r="H342" s="14"/>
      <c r="I342" s="14"/>
      <c r="J342" s="14"/>
      <c r="K342" s="14"/>
      <c r="L342" s="14"/>
      <c r="M342" s="14"/>
      <c r="N342" s="13"/>
      <c r="O342" s="13"/>
      <c r="P342" s="12"/>
      <c r="Q342" s="12"/>
      <c r="R342" s="12"/>
      <c r="S342" s="12"/>
      <c r="T342" s="12"/>
      <c r="U342" s="12"/>
      <c r="V342" s="12"/>
      <c r="W342" s="17"/>
      <c r="X342" s="17"/>
      <c r="Y342" s="15"/>
      <c r="Z342" s="14"/>
      <c r="AA342" s="43" t="e">
        <f t="shared" si="45"/>
        <v>#DIV/0!</v>
      </c>
      <c r="AB342" s="21" t="e">
        <f t="shared" si="46"/>
        <v>#DIV/0!</v>
      </c>
      <c r="AC342" s="21" t="e">
        <f t="shared" si="47"/>
        <v>#DIV/0!</v>
      </c>
      <c r="AD342" s="21" t="e">
        <f t="shared" si="48"/>
        <v>#DIV/0!</v>
      </c>
      <c r="AE342" s="21" t="e">
        <f t="shared" si="49"/>
        <v>#DIV/0!</v>
      </c>
      <c r="AF342" s="21" t="e">
        <f t="shared" si="52"/>
        <v>#DIV/0!</v>
      </c>
      <c r="AG342" s="20">
        <f>VLOOKUP(S342,'tabla ingresos'!$A$3:$D$15,4,FALSE)</f>
        <v>0</v>
      </c>
      <c r="AH342" s="20">
        <f t="shared" si="50"/>
        <v>0</v>
      </c>
      <c r="AI342" s="20">
        <f t="shared" si="51"/>
        <v>0</v>
      </c>
      <c r="AJ342" s="28" t="e">
        <f>VLOOKUP(AA342,score!$K$2:$L$8,2,TRUE)*AJ$2</f>
        <v>#DIV/0!</v>
      </c>
      <c r="AK342" s="28">
        <f>VLOOKUP(T342,score!$M$2:$N$8,2,FALSE)*AK$2</f>
        <v>0</v>
      </c>
      <c r="AL342" s="28">
        <f>VLOOKUP(Q342,score!$G$2:$H$8,2,TRUE)*AL$2</f>
        <v>0.1</v>
      </c>
      <c r="AM342" s="28" t="e">
        <f>VLOOKUP(AB342,score!$Y$2:$Z$8,2,TRUE)*AM$2</f>
        <v>#DIV/0!</v>
      </c>
      <c r="AN342" s="28" t="e">
        <f>VLOOKUP(AE342,score!$AE$2:$AF$8,2,TRUE)*AN$2</f>
        <v>#DIV/0!</v>
      </c>
      <c r="AO342" s="28">
        <f>VLOOKUP(O342,score!$C$2:$D$8,2,TRUE)*AO$2</f>
        <v>0.1</v>
      </c>
      <c r="AP342" s="28">
        <f>VLOOKUP(R342,score!$I$2:$J$8,2,TRUE)*AP$2</f>
        <v>0.1</v>
      </c>
      <c r="AQ342" s="28" t="e">
        <f>VLOOKUP(P342,score!$E$2:$F$8,2,FALSE)*AQ$2</f>
        <v>#N/A</v>
      </c>
      <c r="AR342" s="28">
        <f>VLOOKUP(U342,score!$O$2:$P$8,2,TRUE)*AR$2</f>
        <v>0</v>
      </c>
      <c r="AS342" s="28">
        <f>VLOOKUP(V342,score!$Q$2:$R$8,2,TRUE)*AS$2</f>
        <v>0</v>
      </c>
      <c r="AT342" s="28" t="e">
        <f>VLOOKUP(W342,score!$S$2:$T$8,2,FALSE)*AT$2</f>
        <v>#N/A</v>
      </c>
      <c r="AU342" s="28" t="e">
        <f>VLOOKUP(X342,score!$U$2:$V$4,2,FALSE)*AU$2</f>
        <v>#N/A</v>
      </c>
      <c r="AV342" s="28" t="e">
        <f>VLOOKUP(AF342,score!$AG$2:$AH$8,2,TRUE)*AV$2</f>
        <v>#DIV/0!</v>
      </c>
      <c r="AW342" s="28" t="e">
        <f>VLOOKUP(Y342,score!$W$2:$X$8,2,FALSE)*AW$2</f>
        <v>#N/A</v>
      </c>
      <c r="AX342" s="28" t="e">
        <f>VLOOKUP(AC342,score!$AA$2:$AB$8,2,TRUE)*AX$2</f>
        <v>#DIV/0!</v>
      </c>
      <c r="AY342" s="28" t="e">
        <f>VLOOKUP(AD342,score!$AC$2:$AD$8,2,TRUE)*AY$2</f>
        <v>#DIV/0!</v>
      </c>
      <c r="AZ342" s="28">
        <f>VLOOKUP(N342,score!$A$2:$B$8,2,TRUE)*AZ$2</f>
        <v>0.1</v>
      </c>
      <c r="BA342" s="29" t="e">
        <f t="shared" si="53"/>
        <v>#DIV/0!</v>
      </c>
      <c r="BB342" s="29" t="e">
        <f>VLOOKUP(BA342,score!$AJ$2:$AK$7,2,TRUE)</f>
        <v>#DIV/0!</v>
      </c>
    </row>
    <row r="343" spans="1:54" x14ac:dyDescent="0.3">
      <c r="A343" s="10"/>
      <c r="B343" s="11"/>
      <c r="C343" s="12"/>
      <c r="D343" s="14"/>
      <c r="E343" s="12"/>
      <c r="F343" s="14"/>
      <c r="G343" s="14"/>
      <c r="H343" s="14"/>
      <c r="I343" s="14"/>
      <c r="J343" s="14"/>
      <c r="K343" s="14"/>
      <c r="L343" s="14"/>
      <c r="M343" s="14"/>
      <c r="N343" s="13"/>
      <c r="O343" s="13"/>
      <c r="P343" s="12"/>
      <c r="Q343" s="12"/>
      <c r="R343" s="12"/>
      <c r="S343" s="12"/>
      <c r="T343" s="12"/>
      <c r="U343" s="12"/>
      <c r="V343" s="12"/>
      <c r="W343" s="17"/>
      <c r="X343" s="17"/>
      <c r="Y343" s="15"/>
      <c r="Z343" s="14"/>
      <c r="AA343" s="43" t="e">
        <f t="shared" si="45"/>
        <v>#DIV/0!</v>
      </c>
      <c r="AB343" s="21" t="e">
        <f t="shared" si="46"/>
        <v>#DIV/0!</v>
      </c>
      <c r="AC343" s="21" t="e">
        <f t="shared" si="47"/>
        <v>#DIV/0!</v>
      </c>
      <c r="AD343" s="21" t="e">
        <f t="shared" si="48"/>
        <v>#DIV/0!</v>
      </c>
      <c r="AE343" s="21" t="e">
        <f t="shared" si="49"/>
        <v>#DIV/0!</v>
      </c>
      <c r="AF343" s="21" t="e">
        <f t="shared" si="52"/>
        <v>#DIV/0!</v>
      </c>
      <c r="AG343" s="20">
        <f>VLOOKUP(S343,'tabla ingresos'!$A$3:$D$15,4,FALSE)</f>
        <v>0</v>
      </c>
      <c r="AH343" s="20">
        <f t="shared" si="50"/>
        <v>0</v>
      </c>
      <c r="AI343" s="20">
        <f t="shared" si="51"/>
        <v>0</v>
      </c>
      <c r="AJ343" s="28" t="e">
        <f>VLOOKUP(AA343,score!$K$2:$L$8,2,TRUE)*AJ$2</f>
        <v>#DIV/0!</v>
      </c>
      <c r="AK343" s="28">
        <f>VLOOKUP(T343,score!$M$2:$N$8,2,FALSE)*AK$2</f>
        <v>0</v>
      </c>
      <c r="AL343" s="28">
        <f>VLOOKUP(Q343,score!$G$2:$H$8,2,TRUE)*AL$2</f>
        <v>0.1</v>
      </c>
      <c r="AM343" s="28" t="e">
        <f>VLOOKUP(AB343,score!$Y$2:$Z$8,2,TRUE)*AM$2</f>
        <v>#DIV/0!</v>
      </c>
      <c r="AN343" s="28" t="e">
        <f>VLOOKUP(AE343,score!$AE$2:$AF$8,2,TRUE)*AN$2</f>
        <v>#DIV/0!</v>
      </c>
      <c r="AO343" s="28">
        <f>VLOOKUP(O343,score!$C$2:$D$8,2,TRUE)*AO$2</f>
        <v>0.1</v>
      </c>
      <c r="AP343" s="28">
        <f>VLOOKUP(R343,score!$I$2:$J$8,2,TRUE)*AP$2</f>
        <v>0.1</v>
      </c>
      <c r="AQ343" s="28" t="e">
        <f>VLOOKUP(P343,score!$E$2:$F$8,2,FALSE)*AQ$2</f>
        <v>#N/A</v>
      </c>
      <c r="AR343" s="28">
        <f>VLOOKUP(U343,score!$O$2:$P$8,2,TRUE)*AR$2</f>
        <v>0</v>
      </c>
      <c r="AS343" s="28">
        <f>VLOOKUP(V343,score!$Q$2:$R$8,2,TRUE)*AS$2</f>
        <v>0</v>
      </c>
      <c r="AT343" s="28" t="e">
        <f>VLOOKUP(W343,score!$S$2:$T$8,2,FALSE)*AT$2</f>
        <v>#N/A</v>
      </c>
      <c r="AU343" s="28" t="e">
        <f>VLOOKUP(X343,score!$U$2:$V$4,2,FALSE)*AU$2</f>
        <v>#N/A</v>
      </c>
      <c r="AV343" s="28" t="e">
        <f>VLOOKUP(AF343,score!$AG$2:$AH$8,2,TRUE)*AV$2</f>
        <v>#DIV/0!</v>
      </c>
      <c r="AW343" s="28" t="e">
        <f>VLOOKUP(Y343,score!$W$2:$X$8,2,FALSE)*AW$2</f>
        <v>#N/A</v>
      </c>
      <c r="AX343" s="28" t="e">
        <f>VLOOKUP(AC343,score!$AA$2:$AB$8,2,TRUE)*AX$2</f>
        <v>#DIV/0!</v>
      </c>
      <c r="AY343" s="28" t="e">
        <f>VLOOKUP(AD343,score!$AC$2:$AD$8,2,TRUE)*AY$2</f>
        <v>#DIV/0!</v>
      </c>
      <c r="AZ343" s="28">
        <f>VLOOKUP(N343,score!$A$2:$B$8,2,TRUE)*AZ$2</f>
        <v>0.1</v>
      </c>
      <c r="BA343" s="29" t="e">
        <f t="shared" si="53"/>
        <v>#DIV/0!</v>
      </c>
      <c r="BB343" s="29" t="e">
        <f>VLOOKUP(BA343,score!$AJ$2:$AK$7,2,TRUE)</f>
        <v>#DIV/0!</v>
      </c>
    </row>
    <row r="344" spans="1:54" x14ac:dyDescent="0.3">
      <c r="A344" s="10"/>
      <c r="B344" s="11"/>
      <c r="C344" s="12"/>
      <c r="D344" s="14"/>
      <c r="E344" s="12"/>
      <c r="F344" s="14"/>
      <c r="G344" s="14"/>
      <c r="H344" s="14"/>
      <c r="I344" s="14"/>
      <c r="J344" s="14"/>
      <c r="K344" s="14"/>
      <c r="L344" s="14"/>
      <c r="M344" s="14"/>
      <c r="N344" s="13"/>
      <c r="O344" s="13"/>
      <c r="P344" s="12"/>
      <c r="Q344" s="12"/>
      <c r="R344" s="12"/>
      <c r="S344" s="12"/>
      <c r="T344" s="12"/>
      <c r="U344" s="12"/>
      <c r="V344" s="12"/>
      <c r="W344" s="17"/>
      <c r="X344" s="17"/>
      <c r="Y344" s="15"/>
      <c r="Z344" s="14"/>
      <c r="AA344" s="43" t="e">
        <f t="shared" si="45"/>
        <v>#DIV/0!</v>
      </c>
      <c r="AB344" s="21" t="e">
        <f t="shared" si="46"/>
        <v>#DIV/0!</v>
      </c>
      <c r="AC344" s="21" t="e">
        <f t="shared" si="47"/>
        <v>#DIV/0!</v>
      </c>
      <c r="AD344" s="21" t="e">
        <f t="shared" si="48"/>
        <v>#DIV/0!</v>
      </c>
      <c r="AE344" s="21" t="e">
        <f t="shared" si="49"/>
        <v>#DIV/0!</v>
      </c>
      <c r="AF344" s="21" t="e">
        <f t="shared" si="52"/>
        <v>#DIV/0!</v>
      </c>
      <c r="AG344" s="20">
        <f>VLOOKUP(S344,'tabla ingresos'!$A$3:$D$15,4,FALSE)</f>
        <v>0</v>
      </c>
      <c r="AH344" s="20">
        <f t="shared" si="50"/>
        <v>0</v>
      </c>
      <c r="AI344" s="20">
        <f t="shared" si="51"/>
        <v>0</v>
      </c>
      <c r="AJ344" s="28" t="e">
        <f>VLOOKUP(AA344,score!$K$2:$L$8,2,TRUE)*AJ$2</f>
        <v>#DIV/0!</v>
      </c>
      <c r="AK344" s="28">
        <f>VLOOKUP(T344,score!$M$2:$N$8,2,FALSE)*AK$2</f>
        <v>0</v>
      </c>
      <c r="AL344" s="28">
        <f>VLOOKUP(Q344,score!$G$2:$H$8,2,TRUE)*AL$2</f>
        <v>0.1</v>
      </c>
      <c r="AM344" s="28" t="e">
        <f>VLOOKUP(AB344,score!$Y$2:$Z$8,2,TRUE)*AM$2</f>
        <v>#DIV/0!</v>
      </c>
      <c r="AN344" s="28" t="e">
        <f>VLOOKUP(AE344,score!$AE$2:$AF$8,2,TRUE)*AN$2</f>
        <v>#DIV/0!</v>
      </c>
      <c r="AO344" s="28">
        <f>VLOOKUP(O344,score!$C$2:$D$8,2,TRUE)*AO$2</f>
        <v>0.1</v>
      </c>
      <c r="AP344" s="28">
        <f>VLOOKUP(R344,score!$I$2:$J$8,2,TRUE)*AP$2</f>
        <v>0.1</v>
      </c>
      <c r="AQ344" s="28" t="e">
        <f>VLOOKUP(P344,score!$E$2:$F$8,2,FALSE)*AQ$2</f>
        <v>#N/A</v>
      </c>
      <c r="AR344" s="28">
        <f>VLOOKUP(U344,score!$O$2:$P$8,2,TRUE)*AR$2</f>
        <v>0</v>
      </c>
      <c r="AS344" s="28">
        <f>VLOOKUP(V344,score!$Q$2:$R$8,2,TRUE)*AS$2</f>
        <v>0</v>
      </c>
      <c r="AT344" s="28" t="e">
        <f>VLOOKUP(W344,score!$S$2:$T$8,2,FALSE)*AT$2</f>
        <v>#N/A</v>
      </c>
      <c r="AU344" s="28" t="e">
        <f>VLOOKUP(X344,score!$U$2:$V$4,2,FALSE)*AU$2</f>
        <v>#N/A</v>
      </c>
      <c r="AV344" s="28" t="e">
        <f>VLOOKUP(AF344,score!$AG$2:$AH$8,2,TRUE)*AV$2</f>
        <v>#DIV/0!</v>
      </c>
      <c r="AW344" s="28" t="e">
        <f>VLOOKUP(Y344,score!$W$2:$X$8,2,FALSE)*AW$2</f>
        <v>#N/A</v>
      </c>
      <c r="AX344" s="28" t="e">
        <f>VLOOKUP(AC344,score!$AA$2:$AB$8,2,TRUE)*AX$2</f>
        <v>#DIV/0!</v>
      </c>
      <c r="AY344" s="28" t="e">
        <f>VLOOKUP(AD344,score!$AC$2:$AD$8,2,TRUE)*AY$2</f>
        <v>#DIV/0!</v>
      </c>
      <c r="AZ344" s="28">
        <f>VLOOKUP(N344,score!$A$2:$B$8,2,TRUE)*AZ$2</f>
        <v>0.1</v>
      </c>
      <c r="BA344" s="29" t="e">
        <f t="shared" si="53"/>
        <v>#DIV/0!</v>
      </c>
      <c r="BB344" s="29" t="e">
        <f>VLOOKUP(BA344,score!$AJ$2:$AK$7,2,TRUE)</f>
        <v>#DIV/0!</v>
      </c>
    </row>
    <row r="345" spans="1:54" x14ac:dyDescent="0.3">
      <c r="A345" s="10"/>
      <c r="B345" s="11"/>
      <c r="C345" s="12"/>
      <c r="D345" s="14"/>
      <c r="E345" s="12"/>
      <c r="F345" s="14"/>
      <c r="G345" s="14"/>
      <c r="H345" s="14"/>
      <c r="I345" s="14"/>
      <c r="J345" s="14"/>
      <c r="K345" s="14"/>
      <c r="L345" s="14"/>
      <c r="M345" s="14"/>
      <c r="N345" s="13"/>
      <c r="O345" s="13"/>
      <c r="P345" s="12"/>
      <c r="Q345" s="12"/>
      <c r="R345" s="12"/>
      <c r="S345" s="12"/>
      <c r="T345" s="12"/>
      <c r="U345" s="12"/>
      <c r="V345" s="12"/>
      <c r="W345" s="17"/>
      <c r="X345" s="17"/>
      <c r="Y345" s="15"/>
      <c r="Z345" s="14"/>
      <c r="AA345" s="43" t="e">
        <f t="shared" si="45"/>
        <v>#DIV/0!</v>
      </c>
      <c r="AB345" s="21" t="e">
        <f t="shared" si="46"/>
        <v>#DIV/0!</v>
      </c>
      <c r="AC345" s="21" t="e">
        <f t="shared" si="47"/>
        <v>#DIV/0!</v>
      </c>
      <c r="AD345" s="21" t="e">
        <f t="shared" si="48"/>
        <v>#DIV/0!</v>
      </c>
      <c r="AE345" s="21" t="e">
        <f t="shared" si="49"/>
        <v>#DIV/0!</v>
      </c>
      <c r="AF345" s="21" t="e">
        <f t="shared" si="52"/>
        <v>#DIV/0!</v>
      </c>
      <c r="AG345" s="20">
        <f>VLOOKUP(S345,'tabla ingresos'!$A$3:$D$15,4,FALSE)</f>
        <v>0</v>
      </c>
      <c r="AH345" s="20">
        <f t="shared" si="50"/>
        <v>0</v>
      </c>
      <c r="AI345" s="20">
        <f t="shared" si="51"/>
        <v>0</v>
      </c>
      <c r="AJ345" s="28" t="e">
        <f>VLOOKUP(AA345,score!$K$2:$L$8,2,TRUE)*AJ$2</f>
        <v>#DIV/0!</v>
      </c>
      <c r="AK345" s="28">
        <f>VLOOKUP(T345,score!$M$2:$N$8,2,FALSE)*AK$2</f>
        <v>0</v>
      </c>
      <c r="AL345" s="28">
        <f>VLOOKUP(Q345,score!$G$2:$H$8,2,TRUE)*AL$2</f>
        <v>0.1</v>
      </c>
      <c r="AM345" s="28" t="e">
        <f>VLOOKUP(AB345,score!$Y$2:$Z$8,2,TRUE)*AM$2</f>
        <v>#DIV/0!</v>
      </c>
      <c r="AN345" s="28" t="e">
        <f>VLOOKUP(AE345,score!$AE$2:$AF$8,2,TRUE)*AN$2</f>
        <v>#DIV/0!</v>
      </c>
      <c r="AO345" s="28">
        <f>VLOOKUP(O345,score!$C$2:$D$8,2,TRUE)*AO$2</f>
        <v>0.1</v>
      </c>
      <c r="AP345" s="28">
        <f>VLOOKUP(R345,score!$I$2:$J$8,2,TRUE)*AP$2</f>
        <v>0.1</v>
      </c>
      <c r="AQ345" s="28" t="e">
        <f>VLOOKUP(P345,score!$E$2:$F$8,2,FALSE)*AQ$2</f>
        <v>#N/A</v>
      </c>
      <c r="AR345" s="28">
        <f>VLOOKUP(U345,score!$O$2:$P$8,2,TRUE)*AR$2</f>
        <v>0</v>
      </c>
      <c r="AS345" s="28">
        <f>VLOOKUP(V345,score!$Q$2:$R$8,2,TRUE)*AS$2</f>
        <v>0</v>
      </c>
      <c r="AT345" s="28" t="e">
        <f>VLOOKUP(W345,score!$S$2:$T$8,2,FALSE)*AT$2</f>
        <v>#N/A</v>
      </c>
      <c r="AU345" s="28" t="e">
        <f>VLOOKUP(X345,score!$U$2:$V$4,2,FALSE)*AU$2</f>
        <v>#N/A</v>
      </c>
      <c r="AV345" s="28" t="e">
        <f>VLOOKUP(AF345,score!$AG$2:$AH$8,2,TRUE)*AV$2</f>
        <v>#DIV/0!</v>
      </c>
      <c r="AW345" s="28" t="e">
        <f>VLOOKUP(Y345,score!$W$2:$X$8,2,FALSE)*AW$2</f>
        <v>#N/A</v>
      </c>
      <c r="AX345" s="28" t="e">
        <f>VLOOKUP(AC345,score!$AA$2:$AB$8,2,TRUE)*AX$2</f>
        <v>#DIV/0!</v>
      </c>
      <c r="AY345" s="28" t="e">
        <f>VLOOKUP(AD345,score!$AC$2:$AD$8,2,TRUE)*AY$2</f>
        <v>#DIV/0!</v>
      </c>
      <c r="AZ345" s="28">
        <f>VLOOKUP(N345,score!$A$2:$B$8,2,TRUE)*AZ$2</f>
        <v>0.1</v>
      </c>
      <c r="BA345" s="29" t="e">
        <f t="shared" si="53"/>
        <v>#DIV/0!</v>
      </c>
      <c r="BB345" s="29" t="e">
        <f>VLOOKUP(BA345,score!$AJ$2:$AK$7,2,TRUE)</f>
        <v>#DIV/0!</v>
      </c>
    </row>
    <row r="346" spans="1:54" x14ac:dyDescent="0.3">
      <c r="A346" s="10"/>
      <c r="B346" s="11"/>
      <c r="C346" s="12"/>
      <c r="D346" s="14"/>
      <c r="E346" s="12"/>
      <c r="F346" s="14"/>
      <c r="G346" s="14"/>
      <c r="H346" s="14"/>
      <c r="I346" s="14"/>
      <c r="J346" s="14"/>
      <c r="K346" s="14"/>
      <c r="L346" s="14"/>
      <c r="M346" s="14"/>
      <c r="N346" s="13"/>
      <c r="O346" s="13"/>
      <c r="P346" s="12"/>
      <c r="Q346" s="12"/>
      <c r="R346" s="12"/>
      <c r="S346" s="12"/>
      <c r="T346" s="12"/>
      <c r="U346" s="12"/>
      <c r="V346" s="12"/>
      <c r="W346" s="17"/>
      <c r="X346" s="17"/>
      <c r="Y346" s="15"/>
      <c r="Z346" s="14"/>
      <c r="AA346" s="43" t="e">
        <f t="shared" si="45"/>
        <v>#DIV/0!</v>
      </c>
      <c r="AB346" s="21" t="e">
        <f t="shared" si="46"/>
        <v>#DIV/0!</v>
      </c>
      <c r="AC346" s="21" t="e">
        <f t="shared" si="47"/>
        <v>#DIV/0!</v>
      </c>
      <c r="AD346" s="21" t="e">
        <f t="shared" si="48"/>
        <v>#DIV/0!</v>
      </c>
      <c r="AE346" s="21" t="e">
        <f t="shared" si="49"/>
        <v>#DIV/0!</v>
      </c>
      <c r="AF346" s="21" t="e">
        <f t="shared" si="52"/>
        <v>#DIV/0!</v>
      </c>
      <c r="AG346" s="20">
        <f>VLOOKUP(S346,'tabla ingresos'!$A$3:$D$15,4,FALSE)</f>
        <v>0</v>
      </c>
      <c r="AH346" s="20">
        <f t="shared" si="50"/>
        <v>0</v>
      </c>
      <c r="AI346" s="20">
        <f t="shared" si="51"/>
        <v>0</v>
      </c>
      <c r="AJ346" s="28" t="e">
        <f>VLOOKUP(AA346,score!$K$2:$L$8,2,TRUE)*AJ$2</f>
        <v>#DIV/0!</v>
      </c>
      <c r="AK346" s="28">
        <f>VLOOKUP(T346,score!$M$2:$N$8,2,FALSE)*AK$2</f>
        <v>0</v>
      </c>
      <c r="AL346" s="28">
        <f>VLOOKUP(Q346,score!$G$2:$H$8,2,TRUE)*AL$2</f>
        <v>0.1</v>
      </c>
      <c r="AM346" s="28" t="e">
        <f>VLOOKUP(AB346,score!$Y$2:$Z$8,2,TRUE)*AM$2</f>
        <v>#DIV/0!</v>
      </c>
      <c r="AN346" s="28" t="e">
        <f>VLOOKUP(AE346,score!$AE$2:$AF$8,2,TRUE)*AN$2</f>
        <v>#DIV/0!</v>
      </c>
      <c r="AO346" s="28">
        <f>VLOOKUP(O346,score!$C$2:$D$8,2,TRUE)*AO$2</f>
        <v>0.1</v>
      </c>
      <c r="AP346" s="28">
        <f>VLOOKUP(R346,score!$I$2:$J$8,2,TRUE)*AP$2</f>
        <v>0.1</v>
      </c>
      <c r="AQ346" s="28" t="e">
        <f>VLOOKUP(P346,score!$E$2:$F$8,2,FALSE)*AQ$2</f>
        <v>#N/A</v>
      </c>
      <c r="AR346" s="28">
        <f>VLOOKUP(U346,score!$O$2:$P$8,2,TRUE)*AR$2</f>
        <v>0</v>
      </c>
      <c r="AS346" s="28">
        <f>VLOOKUP(V346,score!$Q$2:$R$8,2,TRUE)*AS$2</f>
        <v>0</v>
      </c>
      <c r="AT346" s="28" t="e">
        <f>VLOOKUP(W346,score!$S$2:$T$8,2,FALSE)*AT$2</f>
        <v>#N/A</v>
      </c>
      <c r="AU346" s="28" t="e">
        <f>VLOOKUP(X346,score!$U$2:$V$4,2,FALSE)*AU$2</f>
        <v>#N/A</v>
      </c>
      <c r="AV346" s="28" t="e">
        <f>VLOOKUP(AF346,score!$AG$2:$AH$8,2,TRUE)*AV$2</f>
        <v>#DIV/0!</v>
      </c>
      <c r="AW346" s="28" t="e">
        <f>VLOOKUP(Y346,score!$W$2:$X$8,2,FALSE)*AW$2</f>
        <v>#N/A</v>
      </c>
      <c r="AX346" s="28" t="e">
        <f>VLOOKUP(AC346,score!$AA$2:$AB$8,2,TRUE)*AX$2</f>
        <v>#DIV/0!</v>
      </c>
      <c r="AY346" s="28" t="e">
        <f>VLOOKUP(AD346,score!$AC$2:$AD$8,2,TRUE)*AY$2</f>
        <v>#DIV/0!</v>
      </c>
      <c r="AZ346" s="28">
        <f>VLOOKUP(N346,score!$A$2:$B$8,2,TRUE)*AZ$2</f>
        <v>0.1</v>
      </c>
      <c r="BA346" s="29" t="e">
        <f t="shared" si="53"/>
        <v>#DIV/0!</v>
      </c>
      <c r="BB346" s="29" t="e">
        <f>VLOOKUP(BA346,score!$AJ$2:$AK$7,2,TRUE)</f>
        <v>#DIV/0!</v>
      </c>
    </row>
    <row r="347" spans="1:54" x14ac:dyDescent="0.3">
      <c r="A347" s="10"/>
      <c r="B347" s="11"/>
      <c r="C347" s="12"/>
      <c r="D347" s="14"/>
      <c r="E347" s="12"/>
      <c r="F347" s="14"/>
      <c r="G347" s="14"/>
      <c r="H347" s="14"/>
      <c r="I347" s="14"/>
      <c r="J347" s="14"/>
      <c r="K347" s="14"/>
      <c r="L347" s="14"/>
      <c r="M347" s="14"/>
      <c r="N347" s="13"/>
      <c r="O347" s="13"/>
      <c r="P347" s="12"/>
      <c r="Q347" s="12"/>
      <c r="R347" s="12"/>
      <c r="S347" s="12"/>
      <c r="T347" s="12"/>
      <c r="U347" s="12"/>
      <c r="V347" s="12"/>
      <c r="W347" s="17"/>
      <c r="X347" s="17"/>
      <c r="Y347" s="15"/>
      <c r="Z347" s="14"/>
      <c r="AA347" s="43" t="e">
        <f t="shared" si="45"/>
        <v>#DIV/0!</v>
      </c>
      <c r="AB347" s="21" t="e">
        <f t="shared" si="46"/>
        <v>#DIV/0!</v>
      </c>
      <c r="AC347" s="21" t="e">
        <f t="shared" si="47"/>
        <v>#DIV/0!</v>
      </c>
      <c r="AD347" s="21" t="e">
        <f t="shared" si="48"/>
        <v>#DIV/0!</v>
      </c>
      <c r="AE347" s="21" t="e">
        <f t="shared" si="49"/>
        <v>#DIV/0!</v>
      </c>
      <c r="AF347" s="21" t="e">
        <f t="shared" si="52"/>
        <v>#DIV/0!</v>
      </c>
      <c r="AG347" s="20">
        <f>VLOOKUP(S347,'tabla ingresos'!$A$3:$D$15,4,FALSE)</f>
        <v>0</v>
      </c>
      <c r="AH347" s="20">
        <f t="shared" si="50"/>
        <v>0</v>
      </c>
      <c r="AI347" s="20">
        <f t="shared" si="51"/>
        <v>0</v>
      </c>
      <c r="AJ347" s="28" t="e">
        <f>VLOOKUP(AA347,score!$K$2:$L$8,2,TRUE)*AJ$2</f>
        <v>#DIV/0!</v>
      </c>
      <c r="AK347" s="28">
        <f>VLOOKUP(T347,score!$M$2:$N$8,2,FALSE)*AK$2</f>
        <v>0</v>
      </c>
      <c r="AL347" s="28">
        <f>VLOOKUP(Q347,score!$G$2:$H$8,2,TRUE)*AL$2</f>
        <v>0.1</v>
      </c>
      <c r="AM347" s="28" t="e">
        <f>VLOOKUP(AB347,score!$Y$2:$Z$8,2,TRUE)*AM$2</f>
        <v>#DIV/0!</v>
      </c>
      <c r="AN347" s="28" t="e">
        <f>VLOOKUP(AE347,score!$AE$2:$AF$8,2,TRUE)*AN$2</f>
        <v>#DIV/0!</v>
      </c>
      <c r="AO347" s="28">
        <f>VLOOKUP(O347,score!$C$2:$D$8,2,TRUE)*AO$2</f>
        <v>0.1</v>
      </c>
      <c r="AP347" s="28">
        <f>VLOOKUP(R347,score!$I$2:$J$8,2,TRUE)*AP$2</f>
        <v>0.1</v>
      </c>
      <c r="AQ347" s="28" t="e">
        <f>VLOOKUP(P347,score!$E$2:$F$8,2,FALSE)*AQ$2</f>
        <v>#N/A</v>
      </c>
      <c r="AR347" s="28">
        <f>VLOOKUP(U347,score!$O$2:$P$8,2,TRUE)*AR$2</f>
        <v>0</v>
      </c>
      <c r="AS347" s="28">
        <f>VLOOKUP(V347,score!$Q$2:$R$8,2,TRUE)*AS$2</f>
        <v>0</v>
      </c>
      <c r="AT347" s="28" t="e">
        <f>VLOOKUP(W347,score!$S$2:$T$8,2,FALSE)*AT$2</f>
        <v>#N/A</v>
      </c>
      <c r="AU347" s="28" t="e">
        <f>VLOOKUP(X347,score!$U$2:$V$4,2,FALSE)*AU$2</f>
        <v>#N/A</v>
      </c>
      <c r="AV347" s="28" t="e">
        <f>VLOOKUP(AF347,score!$AG$2:$AH$8,2,TRUE)*AV$2</f>
        <v>#DIV/0!</v>
      </c>
      <c r="AW347" s="28" t="e">
        <f>VLOOKUP(Y347,score!$W$2:$X$8,2,FALSE)*AW$2</f>
        <v>#N/A</v>
      </c>
      <c r="AX347" s="28" t="e">
        <f>VLOOKUP(AC347,score!$AA$2:$AB$8,2,TRUE)*AX$2</f>
        <v>#DIV/0!</v>
      </c>
      <c r="AY347" s="28" t="e">
        <f>VLOOKUP(AD347,score!$AC$2:$AD$8,2,TRUE)*AY$2</f>
        <v>#DIV/0!</v>
      </c>
      <c r="AZ347" s="28">
        <f>VLOOKUP(N347,score!$A$2:$B$8,2,TRUE)*AZ$2</f>
        <v>0.1</v>
      </c>
      <c r="BA347" s="29" t="e">
        <f t="shared" si="53"/>
        <v>#DIV/0!</v>
      </c>
      <c r="BB347" s="29" t="e">
        <f>VLOOKUP(BA347,score!$AJ$2:$AK$7,2,TRUE)</f>
        <v>#DIV/0!</v>
      </c>
    </row>
    <row r="348" spans="1:54" x14ac:dyDescent="0.3">
      <c r="A348" s="10"/>
      <c r="B348" s="11"/>
      <c r="C348" s="12"/>
      <c r="D348" s="14"/>
      <c r="E348" s="12"/>
      <c r="F348" s="14"/>
      <c r="G348" s="14"/>
      <c r="H348" s="14"/>
      <c r="I348" s="14"/>
      <c r="J348" s="14"/>
      <c r="K348" s="14"/>
      <c r="L348" s="14"/>
      <c r="M348" s="14"/>
      <c r="N348" s="13"/>
      <c r="O348" s="13"/>
      <c r="P348" s="12"/>
      <c r="Q348" s="12"/>
      <c r="R348" s="12"/>
      <c r="S348" s="12"/>
      <c r="T348" s="12"/>
      <c r="U348" s="12"/>
      <c r="V348" s="12"/>
      <c r="W348" s="17"/>
      <c r="X348" s="17"/>
      <c r="Y348" s="15"/>
      <c r="Z348" s="14"/>
      <c r="AA348" s="43" t="e">
        <f t="shared" si="45"/>
        <v>#DIV/0!</v>
      </c>
      <c r="AB348" s="21" t="e">
        <f t="shared" si="46"/>
        <v>#DIV/0!</v>
      </c>
      <c r="AC348" s="21" t="e">
        <f t="shared" si="47"/>
        <v>#DIV/0!</v>
      </c>
      <c r="AD348" s="21" t="e">
        <f t="shared" si="48"/>
        <v>#DIV/0!</v>
      </c>
      <c r="AE348" s="21" t="e">
        <f t="shared" si="49"/>
        <v>#DIV/0!</v>
      </c>
      <c r="AF348" s="21" t="e">
        <f t="shared" si="52"/>
        <v>#DIV/0!</v>
      </c>
      <c r="AG348" s="20">
        <f>VLOOKUP(S348,'tabla ingresos'!$A$3:$D$15,4,FALSE)</f>
        <v>0</v>
      </c>
      <c r="AH348" s="20">
        <f t="shared" si="50"/>
        <v>0</v>
      </c>
      <c r="AI348" s="20">
        <f t="shared" si="51"/>
        <v>0</v>
      </c>
      <c r="AJ348" s="28" t="e">
        <f>VLOOKUP(AA348,score!$K$2:$L$8,2,TRUE)*AJ$2</f>
        <v>#DIV/0!</v>
      </c>
      <c r="AK348" s="28">
        <f>VLOOKUP(T348,score!$M$2:$N$8,2,FALSE)*AK$2</f>
        <v>0</v>
      </c>
      <c r="AL348" s="28">
        <f>VLOOKUP(Q348,score!$G$2:$H$8,2,TRUE)*AL$2</f>
        <v>0.1</v>
      </c>
      <c r="AM348" s="28" t="e">
        <f>VLOOKUP(AB348,score!$Y$2:$Z$8,2,TRUE)*AM$2</f>
        <v>#DIV/0!</v>
      </c>
      <c r="AN348" s="28" t="e">
        <f>VLOOKUP(AE348,score!$AE$2:$AF$8,2,TRUE)*AN$2</f>
        <v>#DIV/0!</v>
      </c>
      <c r="AO348" s="28">
        <f>VLOOKUP(O348,score!$C$2:$D$8,2,TRUE)*AO$2</f>
        <v>0.1</v>
      </c>
      <c r="AP348" s="28">
        <f>VLOOKUP(R348,score!$I$2:$J$8,2,TRUE)*AP$2</f>
        <v>0.1</v>
      </c>
      <c r="AQ348" s="28" t="e">
        <f>VLOOKUP(P348,score!$E$2:$F$8,2,FALSE)*AQ$2</f>
        <v>#N/A</v>
      </c>
      <c r="AR348" s="28">
        <f>VLOOKUP(U348,score!$O$2:$P$8,2,TRUE)*AR$2</f>
        <v>0</v>
      </c>
      <c r="AS348" s="28">
        <f>VLOOKUP(V348,score!$Q$2:$R$8,2,TRUE)*AS$2</f>
        <v>0</v>
      </c>
      <c r="AT348" s="28" t="e">
        <f>VLOOKUP(W348,score!$S$2:$T$8,2,FALSE)*AT$2</f>
        <v>#N/A</v>
      </c>
      <c r="AU348" s="28" t="e">
        <f>VLOOKUP(X348,score!$U$2:$V$4,2,FALSE)*AU$2</f>
        <v>#N/A</v>
      </c>
      <c r="AV348" s="28" t="e">
        <f>VLOOKUP(AF348,score!$AG$2:$AH$8,2,TRUE)*AV$2</f>
        <v>#DIV/0!</v>
      </c>
      <c r="AW348" s="28" t="e">
        <f>VLOOKUP(Y348,score!$W$2:$X$8,2,FALSE)*AW$2</f>
        <v>#N/A</v>
      </c>
      <c r="AX348" s="28" t="e">
        <f>VLOOKUP(AC348,score!$AA$2:$AB$8,2,TRUE)*AX$2</f>
        <v>#DIV/0!</v>
      </c>
      <c r="AY348" s="28" t="e">
        <f>VLOOKUP(AD348,score!$AC$2:$AD$8,2,TRUE)*AY$2</f>
        <v>#DIV/0!</v>
      </c>
      <c r="AZ348" s="28">
        <f>VLOOKUP(N348,score!$A$2:$B$8,2,TRUE)*AZ$2</f>
        <v>0.1</v>
      </c>
      <c r="BA348" s="29" t="e">
        <f t="shared" si="53"/>
        <v>#DIV/0!</v>
      </c>
      <c r="BB348" s="29" t="e">
        <f>VLOOKUP(BA348,score!$AJ$2:$AK$7,2,TRUE)</f>
        <v>#DIV/0!</v>
      </c>
    </row>
    <row r="349" spans="1:54" x14ac:dyDescent="0.3">
      <c r="A349" s="10"/>
      <c r="B349" s="11"/>
      <c r="C349" s="12"/>
      <c r="D349" s="14"/>
      <c r="E349" s="12"/>
      <c r="F349" s="14"/>
      <c r="G349" s="14"/>
      <c r="H349" s="14"/>
      <c r="I349" s="14"/>
      <c r="J349" s="14"/>
      <c r="K349" s="14"/>
      <c r="L349" s="14"/>
      <c r="M349" s="14"/>
      <c r="N349" s="13"/>
      <c r="O349" s="13"/>
      <c r="P349" s="12"/>
      <c r="Q349" s="12"/>
      <c r="R349" s="12"/>
      <c r="S349" s="12"/>
      <c r="T349" s="12"/>
      <c r="U349" s="12"/>
      <c r="V349" s="12"/>
      <c r="W349" s="17"/>
      <c r="X349" s="17"/>
      <c r="Y349" s="15"/>
      <c r="Z349" s="14"/>
      <c r="AA349" s="43" t="e">
        <f t="shared" si="45"/>
        <v>#DIV/0!</v>
      </c>
      <c r="AB349" s="21" t="e">
        <f t="shared" si="46"/>
        <v>#DIV/0!</v>
      </c>
      <c r="AC349" s="21" t="e">
        <f t="shared" si="47"/>
        <v>#DIV/0!</v>
      </c>
      <c r="AD349" s="21" t="e">
        <f t="shared" si="48"/>
        <v>#DIV/0!</v>
      </c>
      <c r="AE349" s="21" t="e">
        <f t="shared" si="49"/>
        <v>#DIV/0!</v>
      </c>
      <c r="AF349" s="21" t="e">
        <f t="shared" si="52"/>
        <v>#DIV/0!</v>
      </c>
      <c r="AG349" s="20">
        <f>VLOOKUP(S349,'tabla ingresos'!$A$3:$D$15,4,FALSE)</f>
        <v>0</v>
      </c>
      <c r="AH349" s="20">
        <f t="shared" si="50"/>
        <v>0</v>
      </c>
      <c r="AI349" s="20">
        <f t="shared" si="51"/>
        <v>0</v>
      </c>
      <c r="AJ349" s="28" t="e">
        <f>VLOOKUP(AA349,score!$K$2:$L$8,2,TRUE)*AJ$2</f>
        <v>#DIV/0!</v>
      </c>
      <c r="AK349" s="28">
        <f>VLOOKUP(T349,score!$M$2:$N$8,2,FALSE)*AK$2</f>
        <v>0</v>
      </c>
      <c r="AL349" s="28">
        <f>VLOOKUP(Q349,score!$G$2:$H$8,2,TRUE)*AL$2</f>
        <v>0.1</v>
      </c>
      <c r="AM349" s="28" t="e">
        <f>VLOOKUP(AB349,score!$Y$2:$Z$8,2,TRUE)*AM$2</f>
        <v>#DIV/0!</v>
      </c>
      <c r="AN349" s="28" t="e">
        <f>VLOOKUP(AE349,score!$AE$2:$AF$8,2,TRUE)*AN$2</f>
        <v>#DIV/0!</v>
      </c>
      <c r="AO349" s="28">
        <f>VLOOKUP(O349,score!$C$2:$D$8,2,TRUE)*AO$2</f>
        <v>0.1</v>
      </c>
      <c r="AP349" s="28">
        <f>VLOOKUP(R349,score!$I$2:$J$8,2,TRUE)*AP$2</f>
        <v>0.1</v>
      </c>
      <c r="AQ349" s="28" t="e">
        <f>VLOOKUP(P349,score!$E$2:$F$8,2,FALSE)*AQ$2</f>
        <v>#N/A</v>
      </c>
      <c r="AR349" s="28">
        <f>VLOOKUP(U349,score!$O$2:$P$8,2,TRUE)*AR$2</f>
        <v>0</v>
      </c>
      <c r="AS349" s="28">
        <f>VLOOKUP(V349,score!$Q$2:$R$8,2,TRUE)*AS$2</f>
        <v>0</v>
      </c>
      <c r="AT349" s="28" t="e">
        <f>VLOOKUP(W349,score!$S$2:$T$8,2,FALSE)*AT$2</f>
        <v>#N/A</v>
      </c>
      <c r="AU349" s="28" t="e">
        <f>VLOOKUP(X349,score!$U$2:$V$4,2,FALSE)*AU$2</f>
        <v>#N/A</v>
      </c>
      <c r="AV349" s="28" t="e">
        <f>VLOOKUP(AF349,score!$AG$2:$AH$8,2,TRUE)*AV$2</f>
        <v>#DIV/0!</v>
      </c>
      <c r="AW349" s="28" t="e">
        <f>VLOOKUP(Y349,score!$W$2:$X$8,2,FALSE)*AW$2</f>
        <v>#N/A</v>
      </c>
      <c r="AX349" s="28" t="e">
        <f>VLOOKUP(AC349,score!$AA$2:$AB$8,2,TRUE)*AX$2</f>
        <v>#DIV/0!</v>
      </c>
      <c r="AY349" s="28" t="e">
        <f>VLOOKUP(AD349,score!$AC$2:$AD$8,2,TRUE)*AY$2</f>
        <v>#DIV/0!</v>
      </c>
      <c r="AZ349" s="28">
        <f>VLOOKUP(N349,score!$A$2:$B$8,2,TRUE)*AZ$2</f>
        <v>0.1</v>
      </c>
      <c r="BA349" s="29" t="e">
        <f t="shared" si="53"/>
        <v>#DIV/0!</v>
      </c>
      <c r="BB349" s="29" t="e">
        <f>VLOOKUP(BA349,score!$AJ$2:$AK$7,2,TRUE)</f>
        <v>#DIV/0!</v>
      </c>
    </row>
    <row r="350" spans="1:54" x14ac:dyDescent="0.3">
      <c r="A350" s="10"/>
      <c r="B350" s="11"/>
      <c r="C350" s="12"/>
      <c r="D350" s="14"/>
      <c r="E350" s="12"/>
      <c r="F350" s="14"/>
      <c r="G350" s="14"/>
      <c r="H350" s="14"/>
      <c r="I350" s="14"/>
      <c r="J350" s="14"/>
      <c r="K350" s="14"/>
      <c r="L350" s="14"/>
      <c r="M350" s="14"/>
      <c r="N350" s="13"/>
      <c r="O350" s="13"/>
      <c r="P350" s="12"/>
      <c r="Q350" s="12"/>
      <c r="R350" s="12"/>
      <c r="S350" s="12"/>
      <c r="T350" s="12"/>
      <c r="U350" s="12"/>
      <c r="V350" s="12"/>
      <c r="W350" s="17"/>
      <c r="X350" s="17"/>
      <c r="Y350" s="15"/>
      <c r="Z350" s="14"/>
      <c r="AA350" s="43" t="e">
        <f t="shared" si="45"/>
        <v>#DIV/0!</v>
      </c>
      <c r="AB350" s="21" t="e">
        <f t="shared" si="46"/>
        <v>#DIV/0!</v>
      </c>
      <c r="AC350" s="21" t="e">
        <f t="shared" si="47"/>
        <v>#DIV/0!</v>
      </c>
      <c r="AD350" s="21" t="e">
        <f t="shared" si="48"/>
        <v>#DIV/0!</v>
      </c>
      <c r="AE350" s="21" t="e">
        <f t="shared" si="49"/>
        <v>#DIV/0!</v>
      </c>
      <c r="AF350" s="21" t="e">
        <f t="shared" si="52"/>
        <v>#DIV/0!</v>
      </c>
      <c r="AG350" s="20">
        <f>VLOOKUP(S350,'tabla ingresos'!$A$3:$D$15,4,FALSE)</f>
        <v>0</v>
      </c>
      <c r="AH350" s="20">
        <f t="shared" si="50"/>
        <v>0</v>
      </c>
      <c r="AI350" s="20">
        <f t="shared" si="51"/>
        <v>0</v>
      </c>
      <c r="AJ350" s="28" t="e">
        <f>VLOOKUP(AA350,score!$K$2:$L$8,2,TRUE)*AJ$2</f>
        <v>#DIV/0!</v>
      </c>
      <c r="AK350" s="28">
        <f>VLOOKUP(T350,score!$M$2:$N$8,2,FALSE)*AK$2</f>
        <v>0</v>
      </c>
      <c r="AL350" s="28">
        <f>VLOOKUP(Q350,score!$G$2:$H$8,2,TRUE)*AL$2</f>
        <v>0.1</v>
      </c>
      <c r="AM350" s="28" t="e">
        <f>VLOOKUP(AB350,score!$Y$2:$Z$8,2,TRUE)*AM$2</f>
        <v>#DIV/0!</v>
      </c>
      <c r="AN350" s="28" t="e">
        <f>VLOOKUP(AE350,score!$AE$2:$AF$8,2,TRUE)*AN$2</f>
        <v>#DIV/0!</v>
      </c>
      <c r="AO350" s="28">
        <f>VLOOKUP(O350,score!$C$2:$D$8,2,TRUE)*AO$2</f>
        <v>0.1</v>
      </c>
      <c r="AP350" s="28">
        <f>VLOOKUP(R350,score!$I$2:$J$8,2,TRUE)*AP$2</f>
        <v>0.1</v>
      </c>
      <c r="AQ350" s="28" t="e">
        <f>VLOOKUP(P350,score!$E$2:$F$8,2,FALSE)*AQ$2</f>
        <v>#N/A</v>
      </c>
      <c r="AR350" s="28">
        <f>VLOOKUP(U350,score!$O$2:$P$8,2,TRUE)*AR$2</f>
        <v>0</v>
      </c>
      <c r="AS350" s="28">
        <f>VLOOKUP(V350,score!$Q$2:$R$8,2,TRUE)*AS$2</f>
        <v>0</v>
      </c>
      <c r="AT350" s="28" t="e">
        <f>VLOOKUP(W350,score!$S$2:$T$8,2,FALSE)*AT$2</f>
        <v>#N/A</v>
      </c>
      <c r="AU350" s="28" t="e">
        <f>VLOOKUP(X350,score!$U$2:$V$4,2,FALSE)*AU$2</f>
        <v>#N/A</v>
      </c>
      <c r="AV350" s="28" t="e">
        <f>VLOOKUP(AF350,score!$AG$2:$AH$8,2,TRUE)*AV$2</f>
        <v>#DIV/0!</v>
      </c>
      <c r="AW350" s="28" t="e">
        <f>VLOOKUP(Y350,score!$W$2:$X$8,2,FALSE)*AW$2</f>
        <v>#N/A</v>
      </c>
      <c r="AX350" s="28" t="e">
        <f>VLOOKUP(AC350,score!$AA$2:$AB$8,2,TRUE)*AX$2</f>
        <v>#DIV/0!</v>
      </c>
      <c r="AY350" s="28" t="e">
        <f>VLOOKUP(AD350,score!$AC$2:$AD$8,2,TRUE)*AY$2</f>
        <v>#DIV/0!</v>
      </c>
      <c r="AZ350" s="28">
        <f>VLOOKUP(N350,score!$A$2:$B$8,2,TRUE)*AZ$2</f>
        <v>0.1</v>
      </c>
      <c r="BA350" s="29" t="e">
        <f t="shared" si="53"/>
        <v>#DIV/0!</v>
      </c>
      <c r="BB350" s="29" t="e">
        <f>VLOOKUP(BA350,score!$AJ$2:$AK$7,2,TRUE)</f>
        <v>#DIV/0!</v>
      </c>
    </row>
    <row r="351" spans="1:54" x14ac:dyDescent="0.3">
      <c r="A351" s="10"/>
      <c r="B351" s="11"/>
      <c r="C351" s="12"/>
      <c r="D351" s="14"/>
      <c r="E351" s="12"/>
      <c r="F351" s="14"/>
      <c r="G351" s="14"/>
      <c r="H351" s="14"/>
      <c r="I351" s="14"/>
      <c r="J351" s="14"/>
      <c r="K351" s="14"/>
      <c r="L351" s="14"/>
      <c r="M351" s="14"/>
      <c r="N351" s="13"/>
      <c r="O351" s="13"/>
      <c r="P351" s="12"/>
      <c r="Q351" s="12"/>
      <c r="R351" s="12"/>
      <c r="S351" s="12"/>
      <c r="T351" s="12"/>
      <c r="U351" s="12"/>
      <c r="V351" s="12"/>
      <c r="W351" s="17"/>
      <c r="X351" s="17"/>
      <c r="Y351" s="15"/>
      <c r="Z351" s="14"/>
      <c r="AA351" s="43" t="e">
        <f t="shared" si="45"/>
        <v>#DIV/0!</v>
      </c>
      <c r="AB351" s="21" t="e">
        <f t="shared" si="46"/>
        <v>#DIV/0!</v>
      </c>
      <c r="AC351" s="21" t="e">
        <f t="shared" si="47"/>
        <v>#DIV/0!</v>
      </c>
      <c r="AD351" s="21" t="e">
        <f t="shared" si="48"/>
        <v>#DIV/0!</v>
      </c>
      <c r="AE351" s="21" t="e">
        <f t="shared" si="49"/>
        <v>#DIV/0!</v>
      </c>
      <c r="AF351" s="21" t="e">
        <f t="shared" si="52"/>
        <v>#DIV/0!</v>
      </c>
      <c r="AG351" s="20">
        <f>VLOOKUP(S351,'tabla ingresos'!$A$3:$D$15,4,FALSE)</f>
        <v>0</v>
      </c>
      <c r="AH351" s="20">
        <f t="shared" si="50"/>
        <v>0</v>
      </c>
      <c r="AI351" s="20">
        <f t="shared" si="51"/>
        <v>0</v>
      </c>
      <c r="AJ351" s="28" t="e">
        <f>VLOOKUP(AA351,score!$K$2:$L$8,2,TRUE)*AJ$2</f>
        <v>#DIV/0!</v>
      </c>
      <c r="AK351" s="28">
        <f>VLOOKUP(T351,score!$M$2:$N$8,2,FALSE)*AK$2</f>
        <v>0</v>
      </c>
      <c r="AL351" s="28">
        <f>VLOOKUP(Q351,score!$G$2:$H$8,2,TRUE)*AL$2</f>
        <v>0.1</v>
      </c>
      <c r="AM351" s="28" t="e">
        <f>VLOOKUP(AB351,score!$Y$2:$Z$8,2,TRUE)*AM$2</f>
        <v>#DIV/0!</v>
      </c>
      <c r="AN351" s="28" t="e">
        <f>VLOOKUP(AE351,score!$AE$2:$AF$8,2,TRUE)*AN$2</f>
        <v>#DIV/0!</v>
      </c>
      <c r="AO351" s="28">
        <f>VLOOKUP(O351,score!$C$2:$D$8,2,TRUE)*AO$2</f>
        <v>0.1</v>
      </c>
      <c r="AP351" s="28">
        <f>VLOOKUP(R351,score!$I$2:$J$8,2,TRUE)*AP$2</f>
        <v>0.1</v>
      </c>
      <c r="AQ351" s="28" t="e">
        <f>VLOOKUP(P351,score!$E$2:$F$8,2,FALSE)*AQ$2</f>
        <v>#N/A</v>
      </c>
      <c r="AR351" s="28">
        <f>VLOOKUP(U351,score!$O$2:$P$8,2,TRUE)*AR$2</f>
        <v>0</v>
      </c>
      <c r="AS351" s="28">
        <f>VLOOKUP(V351,score!$Q$2:$R$8,2,TRUE)*AS$2</f>
        <v>0</v>
      </c>
      <c r="AT351" s="28" t="e">
        <f>VLOOKUP(W351,score!$S$2:$T$8,2,FALSE)*AT$2</f>
        <v>#N/A</v>
      </c>
      <c r="AU351" s="28" t="e">
        <f>VLOOKUP(X351,score!$U$2:$V$4,2,FALSE)*AU$2</f>
        <v>#N/A</v>
      </c>
      <c r="AV351" s="28" t="e">
        <f>VLOOKUP(AF351,score!$AG$2:$AH$8,2,TRUE)*AV$2</f>
        <v>#DIV/0!</v>
      </c>
      <c r="AW351" s="28" t="e">
        <f>VLOOKUP(Y351,score!$W$2:$X$8,2,FALSE)*AW$2</f>
        <v>#N/A</v>
      </c>
      <c r="AX351" s="28" t="e">
        <f>VLOOKUP(AC351,score!$AA$2:$AB$8,2,TRUE)*AX$2</f>
        <v>#DIV/0!</v>
      </c>
      <c r="AY351" s="28" t="e">
        <f>VLOOKUP(AD351,score!$AC$2:$AD$8,2,TRUE)*AY$2</f>
        <v>#DIV/0!</v>
      </c>
      <c r="AZ351" s="28">
        <f>VLOOKUP(N351,score!$A$2:$B$8,2,TRUE)*AZ$2</f>
        <v>0.1</v>
      </c>
      <c r="BA351" s="29" t="e">
        <f t="shared" si="53"/>
        <v>#DIV/0!</v>
      </c>
      <c r="BB351" s="29" t="e">
        <f>VLOOKUP(BA351,score!$AJ$2:$AK$7,2,TRUE)</f>
        <v>#DIV/0!</v>
      </c>
    </row>
    <row r="352" spans="1:54" x14ac:dyDescent="0.3">
      <c r="A352" s="10"/>
      <c r="B352" s="11"/>
      <c r="C352" s="12"/>
      <c r="D352" s="14"/>
      <c r="E352" s="12"/>
      <c r="F352" s="14"/>
      <c r="G352" s="14"/>
      <c r="H352" s="14"/>
      <c r="I352" s="14"/>
      <c r="J352" s="14"/>
      <c r="K352" s="14"/>
      <c r="L352" s="14"/>
      <c r="M352" s="14"/>
      <c r="N352" s="13"/>
      <c r="O352" s="13"/>
      <c r="P352" s="12"/>
      <c r="Q352" s="12"/>
      <c r="R352" s="12"/>
      <c r="S352" s="12"/>
      <c r="T352" s="12"/>
      <c r="U352" s="12"/>
      <c r="V352" s="12"/>
      <c r="W352" s="17"/>
      <c r="X352" s="17"/>
      <c r="Y352" s="15"/>
      <c r="Z352" s="14"/>
      <c r="AA352" s="43" t="e">
        <f t="shared" si="45"/>
        <v>#DIV/0!</v>
      </c>
      <c r="AB352" s="21" t="e">
        <f t="shared" si="46"/>
        <v>#DIV/0!</v>
      </c>
      <c r="AC352" s="21" t="e">
        <f t="shared" si="47"/>
        <v>#DIV/0!</v>
      </c>
      <c r="AD352" s="21" t="e">
        <f t="shared" si="48"/>
        <v>#DIV/0!</v>
      </c>
      <c r="AE352" s="21" t="e">
        <f t="shared" si="49"/>
        <v>#DIV/0!</v>
      </c>
      <c r="AF352" s="21" t="e">
        <f t="shared" si="52"/>
        <v>#DIV/0!</v>
      </c>
      <c r="AG352" s="20">
        <f>VLOOKUP(S352,'tabla ingresos'!$A$3:$D$15,4,FALSE)</f>
        <v>0</v>
      </c>
      <c r="AH352" s="20">
        <f t="shared" si="50"/>
        <v>0</v>
      </c>
      <c r="AI352" s="20">
        <f t="shared" si="51"/>
        <v>0</v>
      </c>
      <c r="AJ352" s="28" t="e">
        <f>VLOOKUP(AA352,score!$K$2:$L$8,2,TRUE)*AJ$2</f>
        <v>#DIV/0!</v>
      </c>
      <c r="AK352" s="28">
        <f>VLOOKUP(T352,score!$M$2:$N$8,2,FALSE)*AK$2</f>
        <v>0</v>
      </c>
      <c r="AL352" s="28">
        <f>VLOOKUP(Q352,score!$G$2:$H$8,2,TRUE)*AL$2</f>
        <v>0.1</v>
      </c>
      <c r="AM352" s="28" t="e">
        <f>VLOOKUP(AB352,score!$Y$2:$Z$8,2,TRUE)*AM$2</f>
        <v>#DIV/0!</v>
      </c>
      <c r="AN352" s="28" t="e">
        <f>VLOOKUP(AE352,score!$AE$2:$AF$8,2,TRUE)*AN$2</f>
        <v>#DIV/0!</v>
      </c>
      <c r="AO352" s="28">
        <f>VLOOKUP(O352,score!$C$2:$D$8,2,TRUE)*AO$2</f>
        <v>0.1</v>
      </c>
      <c r="AP352" s="28">
        <f>VLOOKUP(R352,score!$I$2:$J$8,2,TRUE)*AP$2</f>
        <v>0.1</v>
      </c>
      <c r="AQ352" s="28" t="e">
        <f>VLOOKUP(P352,score!$E$2:$F$8,2,FALSE)*AQ$2</f>
        <v>#N/A</v>
      </c>
      <c r="AR352" s="28">
        <f>VLOOKUP(U352,score!$O$2:$P$8,2,TRUE)*AR$2</f>
        <v>0</v>
      </c>
      <c r="AS352" s="28">
        <f>VLOOKUP(V352,score!$Q$2:$R$8,2,TRUE)*AS$2</f>
        <v>0</v>
      </c>
      <c r="AT352" s="28" t="e">
        <f>VLOOKUP(W352,score!$S$2:$T$8,2,FALSE)*AT$2</f>
        <v>#N/A</v>
      </c>
      <c r="AU352" s="28" t="e">
        <f>VLOOKUP(X352,score!$U$2:$V$4,2,FALSE)*AU$2</f>
        <v>#N/A</v>
      </c>
      <c r="AV352" s="28" t="e">
        <f>VLOOKUP(AF352,score!$AG$2:$AH$8,2,TRUE)*AV$2</f>
        <v>#DIV/0!</v>
      </c>
      <c r="AW352" s="28" t="e">
        <f>VLOOKUP(Y352,score!$W$2:$X$8,2,FALSE)*AW$2</f>
        <v>#N/A</v>
      </c>
      <c r="AX352" s="28" t="e">
        <f>VLOOKUP(AC352,score!$AA$2:$AB$8,2,TRUE)*AX$2</f>
        <v>#DIV/0!</v>
      </c>
      <c r="AY352" s="28" t="e">
        <f>VLOOKUP(AD352,score!$AC$2:$AD$8,2,TRUE)*AY$2</f>
        <v>#DIV/0!</v>
      </c>
      <c r="AZ352" s="28">
        <f>VLOOKUP(N352,score!$A$2:$B$8,2,TRUE)*AZ$2</f>
        <v>0.1</v>
      </c>
      <c r="BA352" s="29" t="e">
        <f t="shared" si="53"/>
        <v>#DIV/0!</v>
      </c>
      <c r="BB352" s="29" t="e">
        <f>VLOOKUP(BA352,score!$AJ$2:$AK$7,2,TRUE)</f>
        <v>#DIV/0!</v>
      </c>
    </row>
    <row r="353" spans="1:54" x14ac:dyDescent="0.3">
      <c r="A353" s="10"/>
      <c r="B353" s="11"/>
      <c r="C353" s="12"/>
      <c r="D353" s="14"/>
      <c r="E353" s="12"/>
      <c r="F353" s="14"/>
      <c r="G353" s="14"/>
      <c r="H353" s="14"/>
      <c r="I353" s="14"/>
      <c r="J353" s="14"/>
      <c r="K353" s="14"/>
      <c r="L353" s="14"/>
      <c r="M353" s="14"/>
      <c r="N353" s="13"/>
      <c r="O353" s="13"/>
      <c r="P353" s="12"/>
      <c r="Q353" s="12"/>
      <c r="R353" s="12"/>
      <c r="S353" s="12"/>
      <c r="T353" s="12"/>
      <c r="U353" s="12"/>
      <c r="V353" s="12"/>
      <c r="W353" s="17"/>
      <c r="X353" s="17"/>
      <c r="Y353" s="15"/>
      <c r="Z353" s="14"/>
      <c r="AA353" s="43" t="e">
        <f t="shared" si="45"/>
        <v>#DIV/0!</v>
      </c>
      <c r="AB353" s="21" t="e">
        <f t="shared" si="46"/>
        <v>#DIV/0!</v>
      </c>
      <c r="AC353" s="21" t="e">
        <f t="shared" si="47"/>
        <v>#DIV/0!</v>
      </c>
      <c r="AD353" s="21" t="e">
        <f t="shared" si="48"/>
        <v>#DIV/0!</v>
      </c>
      <c r="AE353" s="21" t="e">
        <f t="shared" si="49"/>
        <v>#DIV/0!</v>
      </c>
      <c r="AF353" s="21" t="e">
        <f t="shared" si="52"/>
        <v>#DIV/0!</v>
      </c>
      <c r="AG353" s="20">
        <f>VLOOKUP(S353,'tabla ingresos'!$A$3:$D$15,4,FALSE)</f>
        <v>0</v>
      </c>
      <c r="AH353" s="20">
        <f t="shared" si="50"/>
        <v>0</v>
      </c>
      <c r="AI353" s="20">
        <f t="shared" si="51"/>
        <v>0</v>
      </c>
      <c r="AJ353" s="28" t="e">
        <f>VLOOKUP(AA353,score!$K$2:$L$8,2,TRUE)*AJ$2</f>
        <v>#DIV/0!</v>
      </c>
      <c r="AK353" s="28">
        <f>VLOOKUP(T353,score!$M$2:$N$8,2,FALSE)*AK$2</f>
        <v>0</v>
      </c>
      <c r="AL353" s="28">
        <f>VLOOKUP(Q353,score!$G$2:$H$8,2,TRUE)*AL$2</f>
        <v>0.1</v>
      </c>
      <c r="AM353" s="28" t="e">
        <f>VLOOKUP(AB353,score!$Y$2:$Z$8,2,TRUE)*AM$2</f>
        <v>#DIV/0!</v>
      </c>
      <c r="AN353" s="28" t="e">
        <f>VLOOKUP(AE353,score!$AE$2:$AF$8,2,TRUE)*AN$2</f>
        <v>#DIV/0!</v>
      </c>
      <c r="AO353" s="28">
        <f>VLOOKUP(O353,score!$C$2:$D$8,2,TRUE)*AO$2</f>
        <v>0.1</v>
      </c>
      <c r="AP353" s="28">
        <f>VLOOKUP(R353,score!$I$2:$J$8,2,TRUE)*AP$2</f>
        <v>0.1</v>
      </c>
      <c r="AQ353" s="28" t="e">
        <f>VLOOKUP(P353,score!$E$2:$F$8,2,FALSE)*AQ$2</f>
        <v>#N/A</v>
      </c>
      <c r="AR353" s="28">
        <f>VLOOKUP(U353,score!$O$2:$P$8,2,TRUE)*AR$2</f>
        <v>0</v>
      </c>
      <c r="AS353" s="28">
        <f>VLOOKUP(V353,score!$Q$2:$R$8,2,TRUE)*AS$2</f>
        <v>0</v>
      </c>
      <c r="AT353" s="28" t="e">
        <f>VLOOKUP(W353,score!$S$2:$T$8,2,FALSE)*AT$2</f>
        <v>#N/A</v>
      </c>
      <c r="AU353" s="28" t="e">
        <f>VLOOKUP(X353,score!$U$2:$V$4,2,FALSE)*AU$2</f>
        <v>#N/A</v>
      </c>
      <c r="AV353" s="28" t="e">
        <f>VLOOKUP(AF353,score!$AG$2:$AH$8,2,TRUE)*AV$2</f>
        <v>#DIV/0!</v>
      </c>
      <c r="AW353" s="28" t="e">
        <f>VLOOKUP(Y353,score!$W$2:$X$8,2,FALSE)*AW$2</f>
        <v>#N/A</v>
      </c>
      <c r="AX353" s="28" t="e">
        <f>VLOOKUP(AC353,score!$AA$2:$AB$8,2,TRUE)*AX$2</f>
        <v>#DIV/0!</v>
      </c>
      <c r="AY353" s="28" t="e">
        <f>VLOOKUP(AD353,score!$AC$2:$AD$8,2,TRUE)*AY$2</f>
        <v>#DIV/0!</v>
      </c>
      <c r="AZ353" s="28">
        <f>VLOOKUP(N353,score!$A$2:$B$8,2,TRUE)*AZ$2</f>
        <v>0.1</v>
      </c>
      <c r="BA353" s="29" t="e">
        <f t="shared" si="53"/>
        <v>#DIV/0!</v>
      </c>
      <c r="BB353" s="29" t="e">
        <f>VLOOKUP(BA353,score!$AJ$2:$AK$7,2,TRUE)</f>
        <v>#DIV/0!</v>
      </c>
    </row>
    <row r="354" spans="1:54" x14ac:dyDescent="0.3">
      <c r="A354" s="10"/>
      <c r="B354" s="11"/>
      <c r="C354" s="12"/>
      <c r="D354" s="14"/>
      <c r="E354" s="12"/>
      <c r="F354" s="14"/>
      <c r="G354" s="14"/>
      <c r="H354" s="14"/>
      <c r="I354" s="14"/>
      <c r="J354" s="14"/>
      <c r="K354" s="14"/>
      <c r="L354" s="14"/>
      <c r="M354" s="14"/>
      <c r="N354" s="13"/>
      <c r="O354" s="13"/>
      <c r="P354" s="12"/>
      <c r="Q354" s="12"/>
      <c r="R354" s="12"/>
      <c r="S354" s="12"/>
      <c r="T354" s="12"/>
      <c r="U354" s="12"/>
      <c r="V354" s="12"/>
      <c r="W354" s="17"/>
      <c r="X354" s="17"/>
      <c r="Y354" s="15"/>
      <c r="Z354" s="14"/>
      <c r="AA354" s="43" t="e">
        <f t="shared" si="45"/>
        <v>#DIV/0!</v>
      </c>
      <c r="AB354" s="21" t="e">
        <f t="shared" si="46"/>
        <v>#DIV/0!</v>
      </c>
      <c r="AC354" s="21" t="e">
        <f t="shared" si="47"/>
        <v>#DIV/0!</v>
      </c>
      <c r="AD354" s="21" t="e">
        <f t="shared" si="48"/>
        <v>#DIV/0!</v>
      </c>
      <c r="AE354" s="21" t="e">
        <f t="shared" si="49"/>
        <v>#DIV/0!</v>
      </c>
      <c r="AF354" s="21" t="e">
        <f t="shared" si="52"/>
        <v>#DIV/0!</v>
      </c>
      <c r="AG354" s="20">
        <f>VLOOKUP(S354,'tabla ingresos'!$A$3:$D$15,4,FALSE)</f>
        <v>0</v>
      </c>
      <c r="AH354" s="20">
        <f t="shared" si="50"/>
        <v>0</v>
      </c>
      <c r="AI354" s="20">
        <f t="shared" si="51"/>
        <v>0</v>
      </c>
      <c r="AJ354" s="28" t="e">
        <f>VLOOKUP(AA354,score!$K$2:$L$8,2,TRUE)*AJ$2</f>
        <v>#DIV/0!</v>
      </c>
      <c r="AK354" s="28">
        <f>VLOOKUP(T354,score!$M$2:$N$8,2,FALSE)*AK$2</f>
        <v>0</v>
      </c>
      <c r="AL354" s="28">
        <f>VLOOKUP(Q354,score!$G$2:$H$8,2,TRUE)*AL$2</f>
        <v>0.1</v>
      </c>
      <c r="AM354" s="28" t="e">
        <f>VLOOKUP(AB354,score!$Y$2:$Z$8,2,TRUE)*AM$2</f>
        <v>#DIV/0!</v>
      </c>
      <c r="AN354" s="28" t="e">
        <f>VLOOKUP(AE354,score!$AE$2:$AF$8,2,TRUE)*AN$2</f>
        <v>#DIV/0!</v>
      </c>
      <c r="AO354" s="28">
        <f>VLOOKUP(O354,score!$C$2:$D$8,2,TRUE)*AO$2</f>
        <v>0.1</v>
      </c>
      <c r="AP354" s="28">
        <f>VLOOKUP(R354,score!$I$2:$J$8,2,TRUE)*AP$2</f>
        <v>0.1</v>
      </c>
      <c r="AQ354" s="28" t="e">
        <f>VLOOKUP(P354,score!$E$2:$F$8,2,FALSE)*AQ$2</f>
        <v>#N/A</v>
      </c>
      <c r="AR354" s="28">
        <f>VLOOKUP(U354,score!$O$2:$P$8,2,TRUE)*AR$2</f>
        <v>0</v>
      </c>
      <c r="AS354" s="28">
        <f>VLOOKUP(V354,score!$Q$2:$R$8,2,TRUE)*AS$2</f>
        <v>0</v>
      </c>
      <c r="AT354" s="28" t="e">
        <f>VLOOKUP(W354,score!$S$2:$T$8,2,FALSE)*AT$2</f>
        <v>#N/A</v>
      </c>
      <c r="AU354" s="28" t="e">
        <f>VLOOKUP(X354,score!$U$2:$V$4,2,FALSE)*AU$2</f>
        <v>#N/A</v>
      </c>
      <c r="AV354" s="28" t="e">
        <f>VLOOKUP(AF354,score!$AG$2:$AH$8,2,TRUE)*AV$2</f>
        <v>#DIV/0!</v>
      </c>
      <c r="AW354" s="28" t="e">
        <f>VLOOKUP(Y354,score!$W$2:$X$8,2,FALSE)*AW$2</f>
        <v>#N/A</v>
      </c>
      <c r="AX354" s="28" t="e">
        <f>VLOOKUP(AC354,score!$AA$2:$AB$8,2,TRUE)*AX$2</f>
        <v>#DIV/0!</v>
      </c>
      <c r="AY354" s="28" t="e">
        <f>VLOOKUP(AD354,score!$AC$2:$AD$8,2,TRUE)*AY$2</f>
        <v>#DIV/0!</v>
      </c>
      <c r="AZ354" s="28">
        <f>VLOOKUP(N354,score!$A$2:$B$8,2,TRUE)*AZ$2</f>
        <v>0.1</v>
      </c>
      <c r="BA354" s="29" t="e">
        <f t="shared" si="53"/>
        <v>#DIV/0!</v>
      </c>
      <c r="BB354" s="29" t="e">
        <f>VLOOKUP(BA354,score!$AJ$2:$AK$7,2,TRUE)</f>
        <v>#DIV/0!</v>
      </c>
    </row>
    <row r="355" spans="1:54" x14ac:dyDescent="0.3">
      <c r="A355" s="10"/>
      <c r="B355" s="11"/>
      <c r="C355" s="12"/>
      <c r="D355" s="14"/>
      <c r="E355" s="12"/>
      <c r="F355" s="14"/>
      <c r="G355" s="14"/>
      <c r="H355" s="14"/>
      <c r="I355" s="14"/>
      <c r="J355" s="14"/>
      <c r="K355" s="14"/>
      <c r="L355" s="14"/>
      <c r="M355" s="14"/>
      <c r="N355" s="13"/>
      <c r="O355" s="13"/>
      <c r="P355" s="12"/>
      <c r="Q355" s="12"/>
      <c r="R355" s="12"/>
      <c r="S355" s="12"/>
      <c r="T355" s="12"/>
      <c r="U355" s="12"/>
      <c r="V355" s="12"/>
      <c r="W355" s="17"/>
      <c r="X355" s="17"/>
      <c r="Y355" s="15"/>
      <c r="Z355" s="14"/>
      <c r="AA355" s="43" t="e">
        <f t="shared" si="45"/>
        <v>#DIV/0!</v>
      </c>
      <c r="AB355" s="21" t="e">
        <f t="shared" si="46"/>
        <v>#DIV/0!</v>
      </c>
      <c r="AC355" s="21" t="e">
        <f t="shared" si="47"/>
        <v>#DIV/0!</v>
      </c>
      <c r="AD355" s="21" t="e">
        <f t="shared" si="48"/>
        <v>#DIV/0!</v>
      </c>
      <c r="AE355" s="21" t="e">
        <f t="shared" si="49"/>
        <v>#DIV/0!</v>
      </c>
      <c r="AF355" s="21" t="e">
        <f t="shared" si="52"/>
        <v>#DIV/0!</v>
      </c>
      <c r="AG355" s="20">
        <f>VLOOKUP(S355,'tabla ingresos'!$A$3:$D$15,4,FALSE)</f>
        <v>0</v>
      </c>
      <c r="AH355" s="20">
        <f t="shared" si="50"/>
        <v>0</v>
      </c>
      <c r="AI355" s="20">
        <f t="shared" si="51"/>
        <v>0</v>
      </c>
      <c r="AJ355" s="28" t="e">
        <f>VLOOKUP(AA355,score!$K$2:$L$8,2,TRUE)*AJ$2</f>
        <v>#DIV/0!</v>
      </c>
      <c r="AK355" s="28">
        <f>VLOOKUP(T355,score!$M$2:$N$8,2,FALSE)*AK$2</f>
        <v>0</v>
      </c>
      <c r="AL355" s="28">
        <f>VLOOKUP(Q355,score!$G$2:$H$8,2,TRUE)*AL$2</f>
        <v>0.1</v>
      </c>
      <c r="AM355" s="28" t="e">
        <f>VLOOKUP(AB355,score!$Y$2:$Z$8,2,TRUE)*AM$2</f>
        <v>#DIV/0!</v>
      </c>
      <c r="AN355" s="28" t="e">
        <f>VLOOKUP(AE355,score!$AE$2:$AF$8,2,TRUE)*AN$2</f>
        <v>#DIV/0!</v>
      </c>
      <c r="AO355" s="28">
        <f>VLOOKUP(O355,score!$C$2:$D$8,2,TRUE)*AO$2</f>
        <v>0.1</v>
      </c>
      <c r="AP355" s="28">
        <f>VLOOKUP(R355,score!$I$2:$J$8,2,TRUE)*AP$2</f>
        <v>0.1</v>
      </c>
      <c r="AQ355" s="28" t="e">
        <f>VLOOKUP(P355,score!$E$2:$F$8,2,FALSE)*AQ$2</f>
        <v>#N/A</v>
      </c>
      <c r="AR355" s="28">
        <f>VLOOKUP(U355,score!$O$2:$P$8,2,TRUE)*AR$2</f>
        <v>0</v>
      </c>
      <c r="AS355" s="28">
        <f>VLOOKUP(V355,score!$Q$2:$R$8,2,TRUE)*AS$2</f>
        <v>0</v>
      </c>
      <c r="AT355" s="28" t="e">
        <f>VLOOKUP(W355,score!$S$2:$T$8,2,FALSE)*AT$2</f>
        <v>#N/A</v>
      </c>
      <c r="AU355" s="28" t="e">
        <f>VLOOKUP(X355,score!$U$2:$V$4,2,FALSE)*AU$2</f>
        <v>#N/A</v>
      </c>
      <c r="AV355" s="28" t="e">
        <f>VLOOKUP(AF355,score!$AG$2:$AH$8,2,TRUE)*AV$2</f>
        <v>#DIV/0!</v>
      </c>
      <c r="AW355" s="28" t="e">
        <f>VLOOKUP(Y355,score!$W$2:$X$8,2,FALSE)*AW$2</f>
        <v>#N/A</v>
      </c>
      <c r="AX355" s="28" t="e">
        <f>VLOOKUP(AC355,score!$AA$2:$AB$8,2,TRUE)*AX$2</f>
        <v>#DIV/0!</v>
      </c>
      <c r="AY355" s="28" t="e">
        <f>VLOOKUP(AD355,score!$AC$2:$AD$8,2,TRUE)*AY$2</f>
        <v>#DIV/0!</v>
      </c>
      <c r="AZ355" s="28">
        <f>VLOOKUP(N355,score!$A$2:$B$8,2,TRUE)*AZ$2</f>
        <v>0.1</v>
      </c>
      <c r="BA355" s="29" t="e">
        <f t="shared" si="53"/>
        <v>#DIV/0!</v>
      </c>
      <c r="BB355" s="29" t="e">
        <f>VLOOKUP(BA355,score!$AJ$2:$AK$7,2,TRUE)</f>
        <v>#DIV/0!</v>
      </c>
    </row>
    <row r="356" spans="1:54" x14ac:dyDescent="0.3">
      <c r="A356" s="10"/>
      <c r="B356" s="11"/>
      <c r="C356" s="12"/>
      <c r="D356" s="14"/>
      <c r="E356" s="12"/>
      <c r="F356" s="14"/>
      <c r="G356" s="14"/>
      <c r="H356" s="14"/>
      <c r="I356" s="14"/>
      <c r="J356" s="14"/>
      <c r="K356" s="14"/>
      <c r="L356" s="14"/>
      <c r="M356" s="14"/>
      <c r="N356" s="13"/>
      <c r="O356" s="13"/>
      <c r="P356" s="12"/>
      <c r="Q356" s="12"/>
      <c r="R356" s="12"/>
      <c r="S356" s="12"/>
      <c r="T356" s="12"/>
      <c r="U356" s="12"/>
      <c r="V356" s="12"/>
      <c r="W356" s="17"/>
      <c r="X356" s="17"/>
      <c r="Y356" s="15"/>
      <c r="Z356" s="14"/>
      <c r="AA356" s="43" t="e">
        <f t="shared" si="45"/>
        <v>#DIV/0!</v>
      </c>
      <c r="AB356" s="21" t="e">
        <f t="shared" si="46"/>
        <v>#DIV/0!</v>
      </c>
      <c r="AC356" s="21" t="e">
        <f t="shared" si="47"/>
        <v>#DIV/0!</v>
      </c>
      <c r="AD356" s="21" t="e">
        <f t="shared" si="48"/>
        <v>#DIV/0!</v>
      </c>
      <c r="AE356" s="21" t="e">
        <f t="shared" si="49"/>
        <v>#DIV/0!</v>
      </c>
      <c r="AF356" s="21" t="e">
        <f t="shared" si="52"/>
        <v>#DIV/0!</v>
      </c>
      <c r="AG356" s="20">
        <f>VLOOKUP(S356,'tabla ingresos'!$A$3:$D$15,4,FALSE)</f>
        <v>0</v>
      </c>
      <c r="AH356" s="20">
        <f t="shared" si="50"/>
        <v>0</v>
      </c>
      <c r="AI356" s="20">
        <f t="shared" si="51"/>
        <v>0</v>
      </c>
      <c r="AJ356" s="28" t="e">
        <f>VLOOKUP(AA356,score!$K$2:$L$8,2,TRUE)*AJ$2</f>
        <v>#DIV/0!</v>
      </c>
      <c r="AK356" s="28">
        <f>VLOOKUP(T356,score!$M$2:$N$8,2,FALSE)*AK$2</f>
        <v>0</v>
      </c>
      <c r="AL356" s="28">
        <f>VLOOKUP(Q356,score!$G$2:$H$8,2,TRUE)*AL$2</f>
        <v>0.1</v>
      </c>
      <c r="AM356" s="28" t="e">
        <f>VLOOKUP(AB356,score!$Y$2:$Z$8,2,TRUE)*AM$2</f>
        <v>#DIV/0!</v>
      </c>
      <c r="AN356" s="28" t="e">
        <f>VLOOKUP(AE356,score!$AE$2:$AF$8,2,TRUE)*AN$2</f>
        <v>#DIV/0!</v>
      </c>
      <c r="AO356" s="28">
        <f>VLOOKUP(O356,score!$C$2:$D$8,2,TRUE)*AO$2</f>
        <v>0.1</v>
      </c>
      <c r="AP356" s="28">
        <f>VLOOKUP(R356,score!$I$2:$J$8,2,TRUE)*AP$2</f>
        <v>0.1</v>
      </c>
      <c r="AQ356" s="28" t="e">
        <f>VLOOKUP(P356,score!$E$2:$F$8,2,FALSE)*AQ$2</f>
        <v>#N/A</v>
      </c>
      <c r="AR356" s="28">
        <f>VLOOKUP(U356,score!$O$2:$P$8,2,TRUE)*AR$2</f>
        <v>0</v>
      </c>
      <c r="AS356" s="28">
        <f>VLOOKUP(V356,score!$Q$2:$R$8,2,TRUE)*AS$2</f>
        <v>0</v>
      </c>
      <c r="AT356" s="28" t="e">
        <f>VLOOKUP(W356,score!$S$2:$T$8,2,FALSE)*AT$2</f>
        <v>#N/A</v>
      </c>
      <c r="AU356" s="28" t="e">
        <f>VLOOKUP(X356,score!$U$2:$V$4,2,FALSE)*AU$2</f>
        <v>#N/A</v>
      </c>
      <c r="AV356" s="28" t="e">
        <f>VLOOKUP(AF356,score!$AG$2:$AH$8,2,TRUE)*AV$2</f>
        <v>#DIV/0!</v>
      </c>
      <c r="AW356" s="28" t="e">
        <f>VLOOKUP(Y356,score!$W$2:$X$8,2,FALSE)*AW$2</f>
        <v>#N/A</v>
      </c>
      <c r="AX356" s="28" t="e">
        <f>VLOOKUP(AC356,score!$AA$2:$AB$8,2,TRUE)*AX$2</f>
        <v>#DIV/0!</v>
      </c>
      <c r="AY356" s="28" t="e">
        <f>VLOOKUP(AD356,score!$AC$2:$AD$8,2,TRUE)*AY$2</f>
        <v>#DIV/0!</v>
      </c>
      <c r="AZ356" s="28">
        <f>VLOOKUP(N356,score!$A$2:$B$8,2,TRUE)*AZ$2</f>
        <v>0.1</v>
      </c>
      <c r="BA356" s="29" t="e">
        <f t="shared" si="53"/>
        <v>#DIV/0!</v>
      </c>
      <c r="BB356" s="29" t="e">
        <f>VLOOKUP(BA356,score!$AJ$2:$AK$7,2,TRUE)</f>
        <v>#DIV/0!</v>
      </c>
    </row>
    <row r="357" spans="1:54" x14ac:dyDescent="0.3">
      <c r="A357" s="10"/>
      <c r="B357" s="11"/>
      <c r="C357" s="12"/>
      <c r="D357" s="14"/>
      <c r="E357" s="12"/>
      <c r="F357" s="14"/>
      <c r="G357" s="14"/>
      <c r="H357" s="14"/>
      <c r="I357" s="14"/>
      <c r="J357" s="14"/>
      <c r="K357" s="14"/>
      <c r="L357" s="14"/>
      <c r="M357" s="14"/>
      <c r="N357" s="13"/>
      <c r="O357" s="13"/>
      <c r="P357" s="12"/>
      <c r="Q357" s="12"/>
      <c r="R357" s="12"/>
      <c r="S357" s="12"/>
      <c r="T357" s="12"/>
      <c r="U357" s="12"/>
      <c r="V357" s="12"/>
      <c r="W357" s="17"/>
      <c r="X357" s="17"/>
      <c r="Y357" s="15"/>
      <c r="Z357" s="14"/>
      <c r="AA357" s="43" t="e">
        <f t="shared" si="45"/>
        <v>#DIV/0!</v>
      </c>
      <c r="AB357" s="21" t="e">
        <f t="shared" si="46"/>
        <v>#DIV/0!</v>
      </c>
      <c r="AC357" s="21" t="e">
        <f t="shared" si="47"/>
        <v>#DIV/0!</v>
      </c>
      <c r="AD357" s="21" t="e">
        <f t="shared" si="48"/>
        <v>#DIV/0!</v>
      </c>
      <c r="AE357" s="21" t="e">
        <f t="shared" si="49"/>
        <v>#DIV/0!</v>
      </c>
      <c r="AF357" s="21" t="e">
        <f t="shared" si="52"/>
        <v>#DIV/0!</v>
      </c>
      <c r="AG357" s="20">
        <f>VLOOKUP(S357,'tabla ingresos'!$A$3:$D$15,4,FALSE)</f>
        <v>0</v>
      </c>
      <c r="AH357" s="20">
        <f t="shared" si="50"/>
        <v>0</v>
      </c>
      <c r="AI357" s="20">
        <f t="shared" si="51"/>
        <v>0</v>
      </c>
      <c r="AJ357" s="28" t="e">
        <f>VLOOKUP(AA357,score!$K$2:$L$8,2,TRUE)*AJ$2</f>
        <v>#DIV/0!</v>
      </c>
      <c r="AK357" s="28">
        <f>VLOOKUP(T357,score!$M$2:$N$8,2,FALSE)*AK$2</f>
        <v>0</v>
      </c>
      <c r="AL357" s="28">
        <f>VLOOKUP(Q357,score!$G$2:$H$8,2,TRUE)*AL$2</f>
        <v>0.1</v>
      </c>
      <c r="AM357" s="28" t="e">
        <f>VLOOKUP(AB357,score!$Y$2:$Z$8,2,TRUE)*AM$2</f>
        <v>#DIV/0!</v>
      </c>
      <c r="AN357" s="28" t="e">
        <f>VLOOKUP(AE357,score!$AE$2:$AF$8,2,TRUE)*AN$2</f>
        <v>#DIV/0!</v>
      </c>
      <c r="AO357" s="28">
        <f>VLOOKUP(O357,score!$C$2:$D$8,2,TRUE)*AO$2</f>
        <v>0.1</v>
      </c>
      <c r="AP357" s="28">
        <f>VLOOKUP(R357,score!$I$2:$J$8,2,TRUE)*AP$2</f>
        <v>0.1</v>
      </c>
      <c r="AQ357" s="28" t="e">
        <f>VLOOKUP(P357,score!$E$2:$F$8,2,FALSE)*AQ$2</f>
        <v>#N/A</v>
      </c>
      <c r="AR357" s="28">
        <f>VLOOKUP(U357,score!$O$2:$P$8,2,TRUE)*AR$2</f>
        <v>0</v>
      </c>
      <c r="AS357" s="28">
        <f>VLOOKUP(V357,score!$Q$2:$R$8,2,TRUE)*AS$2</f>
        <v>0</v>
      </c>
      <c r="AT357" s="28" t="e">
        <f>VLOOKUP(W357,score!$S$2:$T$8,2,FALSE)*AT$2</f>
        <v>#N/A</v>
      </c>
      <c r="AU357" s="28" t="e">
        <f>VLOOKUP(X357,score!$U$2:$V$4,2,FALSE)*AU$2</f>
        <v>#N/A</v>
      </c>
      <c r="AV357" s="28" t="e">
        <f>VLOOKUP(AF357,score!$AG$2:$AH$8,2,TRUE)*AV$2</f>
        <v>#DIV/0!</v>
      </c>
      <c r="AW357" s="28" t="e">
        <f>VLOOKUP(Y357,score!$W$2:$X$8,2,FALSE)*AW$2</f>
        <v>#N/A</v>
      </c>
      <c r="AX357" s="28" t="e">
        <f>VLOOKUP(AC357,score!$AA$2:$AB$8,2,TRUE)*AX$2</f>
        <v>#DIV/0!</v>
      </c>
      <c r="AY357" s="28" t="e">
        <f>VLOOKUP(AD357,score!$AC$2:$AD$8,2,TRUE)*AY$2</f>
        <v>#DIV/0!</v>
      </c>
      <c r="AZ357" s="28">
        <f>VLOOKUP(N357,score!$A$2:$B$8,2,TRUE)*AZ$2</f>
        <v>0.1</v>
      </c>
      <c r="BA357" s="29" t="e">
        <f t="shared" si="53"/>
        <v>#DIV/0!</v>
      </c>
      <c r="BB357" s="29" t="e">
        <f>VLOOKUP(BA357,score!$AJ$2:$AK$7,2,TRUE)</f>
        <v>#DIV/0!</v>
      </c>
    </row>
    <row r="358" spans="1:54" x14ac:dyDescent="0.3">
      <c r="A358" s="10"/>
      <c r="B358" s="11"/>
      <c r="C358" s="12"/>
      <c r="D358" s="14"/>
      <c r="E358" s="12"/>
      <c r="F358" s="14"/>
      <c r="G358" s="14"/>
      <c r="H358" s="14"/>
      <c r="I358" s="14"/>
      <c r="J358" s="14"/>
      <c r="K358" s="14"/>
      <c r="L358" s="14"/>
      <c r="M358" s="14"/>
      <c r="N358" s="13"/>
      <c r="O358" s="13"/>
      <c r="P358" s="12"/>
      <c r="Q358" s="12"/>
      <c r="R358" s="12"/>
      <c r="S358" s="12"/>
      <c r="T358" s="12"/>
      <c r="U358" s="12"/>
      <c r="V358" s="12"/>
      <c r="W358" s="17"/>
      <c r="X358" s="17"/>
      <c r="Y358" s="15"/>
      <c r="Z358" s="14"/>
      <c r="AA358" s="43" t="e">
        <f t="shared" si="45"/>
        <v>#DIV/0!</v>
      </c>
      <c r="AB358" s="21" t="e">
        <f t="shared" si="46"/>
        <v>#DIV/0!</v>
      </c>
      <c r="AC358" s="21" t="e">
        <f t="shared" si="47"/>
        <v>#DIV/0!</v>
      </c>
      <c r="AD358" s="21" t="e">
        <f t="shared" si="48"/>
        <v>#DIV/0!</v>
      </c>
      <c r="AE358" s="21" t="e">
        <f t="shared" si="49"/>
        <v>#DIV/0!</v>
      </c>
      <c r="AF358" s="21" t="e">
        <f t="shared" si="52"/>
        <v>#DIV/0!</v>
      </c>
      <c r="AG358" s="20">
        <f>VLOOKUP(S358,'tabla ingresos'!$A$3:$D$15,4,FALSE)</f>
        <v>0</v>
      </c>
      <c r="AH358" s="20">
        <f t="shared" si="50"/>
        <v>0</v>
      </c>
      <c r="AI358" s="20">
        <f t="shared" si="51"/>
        <v>0</v>
      </c>
      <c r="AJ358" s="28" t="e">
        <f>VLOOKUP(AA358,score!$K$2:$L$8,2,TRUE)*AJ$2</f>
        <v>#DIV/0!</v>
      </c>
      <c r="AK358" s="28">
        <f>VLOOKUP(T358,score!$M$2:$N$8,2,FALSE)*AK$2</f>
        <v>0</v>
      </c>
      <c r="AL358" s="28">
        <f>VLOOKUP(Q358,score!$G$2:$H$8,2,TRUE)*AL$2</f>
        <v>0.1</v>
      </c>
      <c r="AM358" s="28" t="e">
        <f>VLOOKUP(AB358,score!$Y$2:$Z$8,2,TRUE)*AM$2</f>
        <v>#DIV/0!</v>
      </c>
      <c r="AN358" s="28" t="e">
        <f>VLOOKUP(AE358,score!$AE$2:$AF$8,2,TRUE)*AN$2</f>
        <v>#DIV/0!</v>
      </c>
      <c r="AO358" s="28">
        <f>VLOOKUP(O358,score!$C$2:$D$8,2,TRUE)*AO$2</f>
        <v>0.1</v>
      </c>
      <c r="AP358" s="28">
        <f>VLOOKUP(R358,score!$I$2:$J$8,2,TRUE)*AP$2</f>
        <v>0.1</v>
      </c>
      <c r="AQ358" s="28" t="e">
        <f>VLOOKUP(P358,score!$E$2:$F$8,2,FALSE)*AQ$2</f>
        <v>#N/A</v>
      </c>
      <c r="AR358" s="28">
        <f>VLOOKUP(U358,score!$O$2:$P$8,2,TRUE)*AR$2</f>
        <v>0</v>
      </c>
      <c r="AS358" s="28">
        <f>VLOOKUP(V358,score!$Q$2:$R$8,2,TRUE)*AS$2</f>
        <v>0</v>
      </c>
      <c r="AT358" s="28" t="e">
        <f>VLOOKUP(W358,score!$S$2:$T$8,2,FALSE)*AT$2</f>
        <v>#N/A</v>
      </c>
      <c r="AU358" s="28" t="e">
        <f>VLOOKUP(X358,score!$U$2:$V$4,2,FALSE)*AU$2</f>
        <v>#N/A</v>
      </c>
      <c r="AV358" s="28" t="e">
        <f>VLOOKUP(AF358,score!$AG$2:$AH$8,2,TRUE)*AV$2</f>
        <v>#DIV/0!</v>
      </c>
      <c r="AW358" s="28" t="e">
        <f>VLOOKUP(Y358,score!$W$2:$X$8,2,FALSE)*AW$2</f>
        <v>#N/A</v>
      </c>
      <c r="AX358" s="28" t="e">
        <f>VLOOKUP(AC358,score!$AA$2:$AB$8,2,TRUE)*AX$2</f>
        <v>#DIV/0!</v>
      </c>
      <c r="AY358" s="28" t="e">
        <f>VLOOKUP(AD358,score!$AC$2:$AD$8,2,TRUE)*AY$2</f>
        <v>#DIV/0!</v>
      </c>
      <c r="AZ358" s="28">
        <f>VLOOKUP(N358,score!$A$2:$B$8,2,TRUE)*AZ$2</f>
        <v>0.1</v>
      </c>
      <c r="BA358" s="29" t="e">
        <f t="shared" si="53"/>
        <v>#DIV/0!</v>
      </c>
      <c r="BB358" s="29" t="e">
        <f>VLOOKUP(BA358,score!$AJ$2:$AK$7,2,TRUE)</f>
        <v>#DIV/0!</v>
      </c>
    </row>
    <row r="359" spans="1:54" x14ac:dyDescent="0.3">
      <c r="A359" s="10"/>
      <c r="B359" s="11"/>
      <c r="C359" s="12"/>
      <c r="D359" s="14"/>
      <c r="E359" s="12"/>
      <c r="F359" s="14"/>
      <c r="G359" s="14"/>
      <c r="H359" s="14"/>
      <c r="I359" s="14"/>
      <c r="J359" s="14"/>
      <c r="K359" s="14"/>
      <c r="L359" s="14"/>
      <c r="M359" s="14"/>
      <c r="N359" s="13"/>
      <c r="O359" s="13"/>
      <c r="P359" s="12"/>
      <c r="Q359" s="12"/>
      <c r="R359" s="12"/>
      <c r="S359" s="12"/>
      <c r="T359" s="12"/>
      <c r="U359" s="12"/>
      <c r="V359" s="12"/>
      <c r="W359" s="17"/>
      <c r="X359" s="17"/>
      <c r="Y359" s="15"/>
      <c r="Z359" s="14"/>
      <c r="AA359" s="43" t="e">
        <f t="shared" si="45"/>
        <v>#DIV/0!</v>
      </c>
      <c r="AB359" s="21" t="e">
        <f t="shared" si="46"/>
        <v>#DIV/0!</v>
      </c>
      <c r="AC359" s="21" t="e">
        <f t="shared" si="47"/>
        <v>#DIV/0!</v>
      </c>
      <c r="AD359" s="21" t="e">
        <f t="shared" si="48"/>
        <v>#DIV/0!</v>
      </c>
      <c r="AE359" s="21" t="e">
        <f t="shared" si="49"/>
        <v>#DIV/0!</v>
      </c>
      <c r="AF359" s="21" t="e">
        <f t="shared" si="52"/>
        <v>#DIV/0!</v>
      </c>
      <c r="AG359" s="20">
        <f>VLOOKUP(S359,'tabla ingresos'!$A$3:$D$15,4,FALSE)</f>
        <v>0</v>
      </c>
      <c r="AH359" s="20">
        <f t="shared" si="50"/>
        <v>0</v>
      </c>
      <c r="AI359" s="20">
        <f t="shared" si="51"/>
        <v>0</v>
      </c>
      <c r="AJ359" s="28" t="e">
        <f>VLOOKUP(AA359,score!$K$2:$L$8,2,TRUE)*AJ$2</f>
        <v>#DIV/0!</v>
      </c>
      <c r="AK359" s="28">
        <f>VLOOKUP(T359,score!$M$2:$N$8,2,FALSE)*AK$2</f>
        <v>0</v>
      </c>
      <c r="AL359" s="28">
        <f>VLOOKUP(Q359,score!$G$2:$H$8,2,TRUE)*AL$2</f>
        <v>0.1</v>
      </c>
      <c r="AM359" s="28" t="e">
        <f>VLOOKUP(AB359,score!$Y$2:$Z$8,2,TRUE)*AM$2</f>
        <v>#DIV/0!</v>
      </c>
      <c r="AN359" s="28" t="e">
        <f>VLOOKUP(AE359,score!$AE$2:$AF$8,2,TRUE)*AN$2</f>
        <v>#DIV/0!</v>
      </c>
      <c r="AO359" s="28">
        <f>VLOOKUP(O359,score!$C$2:$D$8,2,TRUE)*AO$2</f>
        <v>0.1</v>
      </c>
      <c r="AP359" s="28">
        <f>VLOOKUP(R359,score!$I$2:$J$8,2,TRUE)*AP$2</f>
        <v>0.1</v>
      </c>
      <c r="AQ359" s="28" t="e">
        <f>VLOOKUP(P359,score!$E$2:$F$8,2,FALSE)*AQ$2</f>
        <v>#N/A</v>
      </c>
      <c r="AR359" s="28">
        <f>VLOOKUP(U359,score!$O$2:$P$8,2,TRUE)*AR$2</f>
        <v>0</v>
      </c>
      <c r="AS359" s="28">
        <f>VLOOKUP(V359,score!$Q$2:$R$8,2,TRUE)*AS$2</f>
        <v>0</v>
      </c>
      <c r="AT359" s="28" t="e">
        <f>VLOOKUP(W359,score!$S$2:$T$8,2,FALSE)*AT$2</f>
        <v>#N/A</v>
      </c>
      <c r="AU359" s="28" t="e">
        <f>VLOOKUP(X359,score!$U$2:$V$4,2,FALSE)*AU$2</f>
        <v>#N/A</v>
      </c>
      <c r="AV359" s="28" t="e">
        <f>VLOOKUP(AF359,score!$AG$2:$AH$8,2,TRUE)*AV$2</f>
        <v>#DIV/0!</v>
      </c>
      <c r="AW359" s="28" t="e">
        <f>VLOOKUP(Y359,score!$W$2:$X$8,2,FALSE)*AW$2</f>
        <v>#N/A</v>
      </c>
      <c r="AX359" s="28" t="e">
        <f>VLOOKUP(AC359,score!$AA$2:$AB$8,2,TRUE)*AX$2</f>
        <v>#DIV/0!</v>
      </c>
      <c r="AY359" s="28" t="e">
        <f>VLOOKUP(AD359,score!$AC$2:$AD$8,2,TRUE)*AY$2</f>
        <v>#DIV/0!</v>
      </c>
      <c r="AZ359" s="28">
        <f>VLOOKUP(N359,score!$A$2:$B$8,2,TRUE)*AZ$2</f>
        <v>0.1</v>
      </c>
      <c r="BA359" s="29" t="e">
        <f t="shared" si="53"/>
        <v>#DIV/0!</v>
      </c>
      <c r="BB359" s="29" t="e">
        <f>VLOOKUP(BA359,score!$AJ$2:$AK$7,2,TRUE)</f>
        <v>#DIV/0!</v>
      </c>
    </row>
    <row r="360" spans="1:54" x14ac:dyDescent="0.3">
      <c r="A360" s="10"/>
      <c r="B360" s="11"/>
      <c r="C360" s="12"/>
      <c r="D360" s="14"/>
      <c r="E360" s="12"/>
      <c r="F360" s="14"/>
      <c r="G360" s="14"/>
      <c r="H360" s="14"/>
      <c r="I360" s="14"/>
      <c r="J360" s="14"/>
      <c r="K360" s="14"/>
      <c r="L360" s="14"/>
      <c r="M360" s="14"/>
      <c r="N360" s="13"/>
      <c r="O360" s="13"/>
      <c r="P360" s="12"/>
      <c r="Q360" s="12"/>
      <c r="R360" s="12"/>
      <c r="S360" s="12"/>
      <c r="T360" s="12"/>
      <c r="U360" s="12"/>
      <c r="V360" s="12"/>
      <c r="W360" s="17"/>
      <c r="X360" s="17"/>
      <c r="Y360" s="15"/>
      <c r="Z360" s="14"/>
      <c r="AA360" s="43" t="e">
        <f t="shared" si="45"/>
        <v>#DIV/0!</v>
      </c>
      <c r="AB360" s="21" t="e">
        <f t="shared" si="46"/>
        <v>#DIV/0!</v>
      </c>
      <c r="AC360" s="21" t="e">
        <f t="shared" si="47"/>
        <v>#DIV/0!</v>
      </c>
      <c r="AD360" s="21" t="e">
        <f t="shared" si="48"/>
        <v>#DIV/0!</v>
      </c>
      <c r="AE360" s="21" t="e">
        <f t="shared" si="49"/>
        <v>#DIV/0!</v>
      </c>
      <c r="AF360" s="21" t="e">
        <f t="shared" si="52"/>
        <v>#DIV/0!</v>
      </c>
      <c r="AG360" s="20">
        <f>VLOOKUP(S360,'tabla ingresos'!$A$3:$D$15,4,FALSE)</f>
        <v>0</v>
      </c>
      <c r="AH360" s="20">
        <f t="shared" si="50"/>
        <v>0</v>
      </c>
      <c r="AI360" s="20">
        <f t="shared" si="51"/>
        <v>0</v>
      </c>
      <c r="AJ360" s="28" t="e">
        <f>VLOOKUP(AA360,score!$K$2:$L$8,2,TRUE)*AJ$2</f>
        <v>#DIV/0!</v>
      </c>
      <c r="AK360" s="28">
        <f>VLOOKUP(T360,score!$M$2:$N$8,2,FALSE)*AK$2</f>
        <v>0</v>
      </c>
      <c r="AL360" s="28">
        <f>VLOOKUP(Q360,score!$G$2:$H$8,2,TRUE)*AL$2</f>
        <v>0.1</v>
      </c>
      <c r="AM360" s="28" t="e">
        <f>VLOOKUP(AB360,score!$Y$2:$Z$8,2,TRUE)*AM$2</f>
        <v>#DIV/0!</v>
      </c>
      <c r="AN360" s="28" t="e">
        <f>VLOOKUP(AE360,score!$AE$2:$AF$8,2,TRUE)*AN$2</f>
        <v>#DIV/0!</v>
      </c>
      <c r="AO360" s="28">
        <f>VLOOKUP(O360,score!$C$2:$D$8,2,TRUE)*AO$2</f>
        <v>0.1</v>
      </c>
      <c r="AP360" s="28">
        <f>VLOOKUP(R360,score!$I$2:$J$8,2,TRUE)*AP$2</f>
        <v>0.1</v>
      </c>
      <c r="AQ360" s="28" t="e">
        <f>VLOOKUP(P360,score!$E$2:$F$8,2,FALSE)*AQ$2</f>
        <v>#N/A</v>
      </c>
      <c r="AR360" s="28">
        <f>VLOOKUP(U360,score!$O$2:$P$8,2,TRUE)*AR$2</f>
        <v>0</v>
      </c>
      <c r="AS360" s="28">
        <f>VLOOKUP(V360,score!$Q$2:$R$8,2,TRUE)*AS$2</f>
        <v>0</v>
      </c>
      <c r="AT360" s="28" t="e">
        <f>VLOOKUP(W360,score!$S$2:$T$8,2,FALSE)*AT$2</f>
        <v>#N/A</v>
      </c>
      <c r="AU360" s="28" t="e">
        <f>VLOOKUP(X360,score!$U$2:$V$4,2,FALSE)*AU$2</f>
        <v>#N/A</v>
      </c>
      <c r="AV360" s="28" t="e">
        <f>VLOOKUP(AF360,score!$AG$2:$AH$8,2,TRUE)*AV$2</f>
        <v>#DIV/0!</v>
      </c>
      <c r="AW360" s="28" t="e">
        <f>VLOOKUP(Y360,score!$W$2:$X$8,2,FALSE)*AW$2</f>
        <v>#N/A</v>
      </c>
      <c r="AX360" s="28" t="e">
        <f>VLOOKUP(AC360,score!$AA$2:$AB$8,2,TRUE)*AX$2</f>
        <v>#DIV/0!</v>
      </c>
      <c r="AY360" s="28" t="e">
        <f>VLOOKUP(AD360,score!$AC$2:$AD$8,2,TRUE)*AY$2</f>
        <v>#DIV/0!</v>
      </c>
      <c r="AZ360" s="28">
        <f>VLOOKUP(N360,score!$A$2:$B$8,2,TRUE)*AZ$2</f>
        <v>0.1</v>
      </c>
      <c r="BA360" s="29" t="e">
        <f t="shared" si="53"/>
        <v>#DIV/0!</v>
      </c>
      <c r="BB360" s="29" t="e">
        <f>VLOOKUP(BA360,score!$AJ$2:$AK$7,2,TRUE)</f>
        <v>#DIV/0!</v>
      </c>
    </row>
    <row r="361" spans="1:54" x14ac:dyDescent="0.3">
      <c r="A361" s="10"/>
      <c r="B361" s="11"/>
      <c r="C361" s="12"/>
      <c r="D361" s="14"/>
      <c r="E361" s="12"/>
      <c r="F361" s="14"/>
      <c r="G361" s="14"/>
      <c r="H361" s="14"/>
      <c r="I361" s="14"/>
      <c r="J361" s="14"/>
      <c r="K361" s="14"/>
      <c r="L361" s="14"/>
      <c r="M361" s="14"/>
      <c r="N361" s="13"/>
      <c r="O361" s="13"/>
      <c r="P361" s="12"/>
      <c r="Q361" s="12"/>
      <c r="R361" s="12"/>
      <c r="S361" s="12"/>
      <c r="T361" s="12"/>
      <c r="U361" s="12"/>
      <c r="V361" s="12"/>
      <c r="W361" s="17"/>
      <c r="X361" s="17"/>
      <c r="Y361" s="15"/>
      <c r="Z361" s="14"/>
      <c r="AA361" s="43" t="e">
        <f t="shared" si="45"/>
        <v>#DIV/0!</v>
      </c>
      <c r="AB361" s="21" t="e">
        <f t="shared" si="46"/>
        <v>#DIV/0!</v>
      </c>
      <c r="AC361" s="21" t="e">
        <f t="shared" si="47"/>
        <v>#DIV/0!</v>
      </c>
      <c r="AD361" s="21" t="e">
        <f t="shared" si="48"/>
        <v>#DIV/0!</v>
      </c>
      <c r="AE361" s="21" t="e">
        <f t="shared" si="49"/>
        <v>#DIV/0!</v>
      </c>
      <c r="AF361" s="21" t="e">
        <f t="shared" si="52"/>
        <v>#DIV/0!</v>
      </c>
      <c r="AG361" s="20">
        <f>VLOOKUP(S361,'tabla ingresos'!$A$3:$D$15,4,FALSE)</f>
        <v>0</v>
      </c>
      <c r="AH361" s="20">
        <f t="shared" si="50"/>
        <v>0</v>
      </c>
      <c r="AI361" s="20">
        <f t="shared" si="51"/>
        <v>0</v>
      </c>
      <c r="AJ361" s="28" t="e">
        <f>VLOOKUP(AA361,score!$K$2:$L$8,2,TRUE)*AJ$2</f>
        <v>#DIV/0!</v>
      </c>
      <c r="AK361" s="28">
        <f>VLOOKUP(T361,score!$M$2:$N$8,2,FALSE)*AK$2</f>
        <v>0</v>
      </c>
      <c r="AL361" s="28">
        <f>VLOOKUP(Q361,score!$G$2:$H$8,2,TRUE)*AL$2</f>
        <v>0.1</v>
      </c>
      <c r="AM361" s="28" t="e">
        <f>VLOOKUP(AB361,score!$Y$2:$Z$8,2,TRUE)*AM$2</f>
        <v>#DIV/0!</v>
      </c>
      <c r="AN361" s="28" t="e">
        <f>VLOOKUP(AE361,score!$AE$2:$AF$8,2,TRUE)*AN$2</f>
        <v>#DIV/0!</v>
      </c>
      <c r="AO361" s="28">
        <f>VLOOKUP(O361,score!$C$2:$D$8,2,TRUE)*AO$2</f>
        <v>0.1</v>
      </c>
      <c r="AP361" s="28">
        <f>VLOOKUP(R361,score!$I$2:$J$8,2,TRUE)*AP$2</f>
        <v>0.1</v>
      </c>
      <c r="AQ361" s="28" t="e">
        <f>VLOOKUP(P361,score!$E$2:$F$8,2,FALSE)*AQ$2</f>
        <v>#N/A</v>
      </c>
      <c r="AR361" s="28">
        <f>VLOOKUP(U361,score!$O$2:$P$8,2,TRUE)*AR$2</f>
        <v>0</v>
      </c>
      <c r="AS361" s="28">
        <f>VLOOKUP(V361,score!$Q$2:$R$8,2,TRUE)*AS$2</f>
        <v>0</v>
      </c>
      <c r="AT361" s="28" t="e">
        <f>VLOOKUP(W361,score!$S$2:$T$8,2,FALSE)*AT$2</f>
        <v>#N/A</v>
      </c>
      <c r="AU361" s="28" t="e">
        <f>VLOOKUP(X361,score!$U$2:$V$4,2,FALSE)*AU$2</f>
        <v>#N/A</v>
      </c>
      <c r="AV361" s="28" t="e">
        <f>VLOOKUP(AF361,score!$AG$2:$AH$8,2,TRUE)*AV$2</f>
        <v>#DIV/0!</v>
      </c>
      <c r="AW361" s="28" t="e">
        <f>VLOOKUP(Y361,score!$W$2:$X$8,2,FALSE)*AW$2</f>
        <v>#N/A</v>
      </c>
      <c r="AX361" s="28" t="e">
        <f>VLOOKUP(AC361,score!$AA$2:$AB$8,2,TRUE)*AX$2</f>
        <v>#DIV/0!</v>
      </c>
      <c r="AY361" s="28" t="e">
        <f>VLOOKUP(AD361,score!$AC$2:$AD$8,2,TRUE)*AY$2</f>
        <v>#DIV/0!</v>
      </c>
      <c r="AZ361" s="28">
        <f>VLOOKUP(N361,score!$A$2:$B$8,2,TRUE)*AZ$2</f>
        <v>0.1</v>
      </c>
      <c r="BA361" s="29" t="e">
        <f t="shared" si="53"/>
        <v>#DIV/0!</v>
      </c>
      <c r="BB361" s="29" t="e">
        <f>VLOOKUP(BA361,score!$AJ$2:$AK$7,2,TRUE)</f>
        <v>#DIV/0!</v>
      </c>
    </row>
    <row r="362" spans="1:54" x14ac:dyDescent="0.3">
      <c r="A362" s="10"/>
      <c r="B362" s="11"/>
      <c r="C362" s="12"/>
      <c r="D362" s="14"/>
      <c r="E362" s="12"/>
      <c r="F362" s="14"/>
      <c r="G362" s="14"/>
      <c r="H362" s="14"/>
      <c r="I362" s="14"/>
      <c r="J362" s="14"/>
      <c r="K362" s="14"/>
      <c r="L362" s="14"/>
      <c r="M362" s="14"/>
      <c r="N362" s="13"/>
      <c r="O362" s="13"/>
      <c r="P362" s="12"/>
      <c r="Q362" s="12"/>
      <c r="R362" s="12"/>
      <c r="S362" s="12"/>
      <c r="T362" s="12"/>
      <c r="U362" s="12"/>
      <c r="V362" s="12"/>
      <c r="W362" s="17"/>
      <c r="X362" s="17"/>
      <c r="Y362" s="15"/>
      <c r="Z362" s="14"/>
      <c r="AA362" s="43" t="e">
        <f t="shared" si="45"/>
        <v>#DIV/0!</v>
      </c>
      <c r="AB362" s="21" t="e">
        <f t="shared" si="46"/>
        <v>#DIV/0!</v>
      </c>
      <c r="AC362" s="21" t="e">
        <f t="shared" si="47"/>
        <v>#DIV/0!</v>
      </c>
      <c r="AD362" s="21" t="e">
        <f t="shared" si="48"/>
        <v>#DIV/0!</v>
      </c>
      <c r="AE362" s="21" t="e">
        <f t="shared" si="49"/>
        <v>#DIV/0!</v>
      </c>
      <c r="AF362" s="21" t="e">
        <f t="shared" si="52"/>
        <v>#DIV/0!</v>
      </c>
      <c r="AG362" s="20">
        <f>VLOOKUP(S362,'tabla ingresos'!$A$3:$D$15,4,FALSE)</f>
        <v>0</v>
      </c>
      <c r="AH362" s="20">
        <f t="shared" si="50"/>
        <v>0</v>
      </c>
      <c r="AI362" s="20">
        <f t="shared" si="51"/>
        <v>0</v>
      </c>
      <c r="AJ362" s="28" t="e">
        <f>VLOOKUP(AA362,score!$K$2:$L$8,2,TRUE)*AJ$2</f>
        <v>#DIV/0!</v>
      </c>
      <c r="AK362" s="28">
        <f>VLOOKUP(T362,score!$M$2:$N$8,2,FALSE)*AK$2</f>
        <v>0</v>
      </c>
      <c r="AL362" s="28">
        <f>VLOOKUP(Q362,score!$G$2:$H$8,2,TRUE)*AL$2</f>
        <v>0.1</v>
      </c>
      <c r="AM362" s="28" t="e">
        <f>VLOOKUP(AB362,score!$Y$2:$Z$8,2,TRUE)*AM$2</f>
        <v>#DIV/0!</v>
      </c>
      <c r="AN362" s="28" t="e">
        <f>VLOOKUP(AE362,score!$AE$2:$AF$8,2,TRUE)*AN$2</f>
        <v>#DIV/0!</v>
      </c>
      <c r="AO362" s="28">
        <f>VLOOKUP(O362,score!$C$2:$D$8,2,TRUE)*AO$2</f>
        <v>0.1</v>
      </c>
      <c r="AP362" s="28">
        <f>VLOOKUP(R362,score!$I$2:$J$8,2,TRUE)*AP$2</f>
        <v>0.1</v>
      </c>
      <c r="AQ362" s="28" t="e">
        <f>VLOOKUP(P362,score!$E$2:$F$8,2,FALSE)*AQ$2</f>
        <v>#N/A</v>
      </c>
      <c r="AR362" s="28">
        <f>VLOOKUP(U362,score!$O$2:$P$8,2,TRUE)*AR$2</f>
        <v>0</v>
      </c>
      <c r="AS362" s="28">
        <f>VLOOKUP(V362,score!$Q$2:$R$8,2,TRUE)*AS$2</f>
        <v>0</v>
      </c>
      <c r="AT362" s="28" t="e">
        <f>VLOOKUP(W362,score!$S$2:$T$8,2,FALSE)*AT$2</f>
        <v>#N/A</v>
      </c>
      <c r="AU362" s="28" t="e">
        <f>VLOOKUP(X362,score!$U$2:$V$4,2,FALSE)*AU$2</f>
        <v>#N/A</v>
      </c>
      <c r="AV362" s="28" t="e">
        <f>VLOOKUP(AF362,score!$AG$2:$AH$8,2,TRUE)*AV$2</f>
        <v>#DIV/0!</v>
      </c>
      <c r="AW362" s="28" t="e">
        <f>VLOOKUP(Y362,score!$W$2:$X$8,2,FALSE)*AW$2</f>
        <v>#N/A</v>
      </c>
      <c r="AX362" s="28" t="e">
        <f>VLOOKUP(AC362,score!$AA$2:$AB$8,2,TRUE)*AX$2</f>
        <v>#DIV/0!</v>
      </c>
      <c r="AY362" s="28" t="e">
        <f>VLOOKUP(AD362,score!$AC$2:$AD$8,2,TRUE)*AY$2</f>
        <v>#DIV/0!</v>
      </c>
      <c r="AZ362" s="28">
        <f>VLOOKUP(N362,score!$A$2:$B$8,2,TRUE)*AZ$2</f>
        <v>0.1</v>
      </c>
      <c r="BA362" s="29" t="e">
        <f t="shared" si="53"/>
        <v>#DIV/0!</v>
      </c>
      <c r="BB362" s="29" t="e">
        <f>VLOOKUP(BA362,score!$AJ$2:$AK$7,2,TRUE)</f>
        <v>#DIV/0!</v>
      </c>
    </row>
    <row r="363" spans="1:54" x14ac:dyDescent="0.3">
      <c r="A363" s="10"/>
      <c r="B363" s="11"/>
      <c r="C363" s="12"/>
      <c r="D363" s="14"/>
      <c r="E363" s="12"/>
      <c r="F363" s="14"/>
      <c r="G363" s="14"/>
      <c r="H363" s="14"/>
      <c r="I363" s="14"/>
      <c r="J363" s="14"/>
      <c r="K363" s="14"/>
      <c r="L363" s="14"/>
      <c r="M363" s="14"/>
      <c r="N363" s="13"/>
      <c r="O363" s="13"/>
      <c r="P363" s="12"/>
      <c r="Q363" s="12"/>
      <c r="R363" s="12"/>
      <c r="S363" s="12"/>
      <c r="T363" s="12"/>
      <c r="U363" s="12"/>
      <c r="V363" s="12"/>
      <c r="W363" s="17"/>
      <c r="X363" s="17"/>
      <c r="Y363" s="15"/>
      <c r="Z363" s="14"/>
      <c r="AA363" s="43" t="e">
        <f t="shared" si="45"/>
        <v>#DIV/0!</v>
      </c>
      <c r="AB363" s="21" t="e">
        <f t="shared" si="46"/>
        <v>#DIV/0!</v>
      </c>
      <c r="AC363" s="21" t="e">
        <f t="shared" si="47"/>
        <v>#DIV/0!</v>
      </c>
      <c r="AD363" s="21" t="e">
        <f t="shared" si="48"/>
        <v>#DIV/0!</v>
      </c>
      <c r="AE363" s="21" t="e">
        <f t="shared" si="49"/>
        <v>#DIV/0!</v>
      </c>
      <c r="AF363" s="21" t="e">
        <f t="shared" si="52"/>
        <v>#DIV/0!</v>
      </c>
      <c r="AG363" s="20">
        <f>VLOOKUP(S363,'tabla ingresos'!$A$3:$D$15,4,FALSE)</f>
        <v>0</v>
      </c>
      <c r="AH363" s="20">
        <f t="shared" si="50"/>
        <v>0</v>
      </c>
      <c r="AI363" s="20">
        <f t="shared" si="51"/>
        <v>0</v>
      </c>
      <c r="AJ363" s="28" t="e">
        <f>VLOOKUP(AA363,score!$K$2:$L$8,2,TRUE)*AJ$2</f>
        <v>#DIV/0!</v>
      </c>
      <c r="AK363" s="28">
        <f>VLOOKUP(T363,score!$M$2:$N$8,2,FALSE)*AK$2</f>
        <v>0</v>
      </c>
      <c r="AL363" s="28">
        <f>VLOOKUP(Q363,score!$G$2:$H$8,2,TRUE)*AL$2</f>
        <v>0.1</v>
      </c>
      <c r="AM363" s="28" t="e">
        <f>VLOOKUP(AB363,score!$Y$2:$Z$8,2,TRUE)*AM$2</f>
        <v>#DIV/0!</v>
      </c>
      <c r="AN363" s="28" t="e">
        <f>VLOOKUP(AE363,score!$AE$2:$AF$8,2,TRUE)*AN$2</f>
        <v>#DIV/0!</v>
      </c>
      <c r="AO363" s="28">
        <f>VLOOKUP(O363,score!$C$2:$D$8,2,TRUE)*AO$2</f>
        <v>0.1</v>
      </c>
      <c r="AP363" s="28">
        <f>VLOOKUP(R363,score!$I$2:$J$8,2,TRUE)*AP$2</f>
        <v>0.1</v>
      </c>
      <c r="AQ363" s="28" t="e">
        <f>VLOOKUP(P363,score!$E$2:$F$8,2,FALSE)*AQ$2</f>
        <v>#N/A</v>
      </c>
      <c r="AR363" s="28">
        <f>VLOOKUP(U363,score!$O$2:$P$8,2,TRUE)*AR$2</f>
        <v>0</v>
      </c>
      <c r="AS363" s="28">
        <f>VLOOKUP(V363,score!$Q$2:$R$8,2,TRUE)*AS$2</f>
        <v>0</v>
      </c>
      <c r="AT363" s="28" t="e">
        <f>VLOOKUP(W363,score!$S$2:$T$8,2,FALSE)*AT$2</f>
        <v>#N/A</v>
      </c>
      <c r="AU363" s="28" t="e">
        <f>VLOOKUP(X363,score!$U$2:$V$4,2,FALSE)*AU$2</f>
        <v>#N/A</v>
      </c>
      <c r="AV363" s="28" t="e">
        <f>VLOOKUP(AF363,score!$AG$2:$AH$8,2,TRUE)*AV$2</f>
        <v>#DIV/0!</v>
      </c>
      <c r="AW363" s="28" t="e">
        <f>VLOOKUP(Y363,score!$W$2:$X$8,2,FALSE)*AW$2</f>
        <v>#N/A</v>
      </c>
      <c r="AX363" s="28" t="e">
        <f>VLOOKUP(AC363,score!$AA$2:$AB$8,2,TRUE)*AX$2</f>
        <v>#DIV/0!</v>
      </c>
      <c r="AY363" s="28" t="e">
        <f>VLOOKUP(AD363,score!$AC$2:$AD$8,2,TRUE)*AY$2</f>
        <v>#DIV/0!</v>
      </c>
      <c r="AZ363" s="28">
        <f>VLOOKUP(N363,score!$A$2:$B$8,2,TRUE)*AZ$2</f>
        <v>0.1</v>
      </c>
      <c r="BA363" s="29" t="e">
        <f t="shared" si="53"/>
        <v>#DIV/0!</v>
      </c>
      <c r="BB363" s="29" t="e">
        <f>VLOOKUP(BA363,score!$AJ$2:$AK$7,2,TRUE)</f>
        <v>#DIV/0!</v>
      </c>
    </row>
    <row r="364" spans="1:54" x14ac:dyDescent="0.3">
      <c r="A364" s="10"/>
      <c r="B364" s="11"/>
      <c r="C364" s="12"/>
      <c r="D364" s="14"/>
      <c r="E364" s="12"/>
      <c r="F364" s="14"/>
      <c r="G364" s="14"/>
      <c r="H364" s="14"/>
      <c r="I364" s="14"/>
      <c r="J364" s="14"/>
      <c r="K364" s="14"/>
      <c r="L364" s="14"/>
      <c r="M364" s="14"/>
      <c r="N364" s="13"/>
      <c r="O364" s="13"/>
      <c r="P364" s="12"/>
      <c r="Q364" s="12"/>
      <c r="R364" s="12"/>
      <c r="S364" s="12"/>
      <c r="T364" s="12"/>
      <c r="U364" s="12"/>
      <c r="V364" s="12"/>
      <c r="W364" s="17"/>
      <c r="X364" s="17"/>
      <c r="Y364" s="15"/>
      <c r="Z364" s="14"/>
      <c r="AA364" s="43" t="e">
        <f t="shared" si="45"/>
        <v>#DIV/0!</v>
      </c>
      <c r="AB364" s="21" t="e">
        <f t="shared" si="46"/>
        <v>#DIV/0!</v>
      </c>
      <c r="AC364" s="21" t="e">
        <f t="shared" si="47"/>
        <v>#DIV/0!</v>
      </c>
      <c r="AD364" s="21" t="e">
        <f t="shared" si="48"/>
        <v>#DIV/0!</v>
      </c>
      <c r="AE364" s="21" t="e">
        <f t="shared" si="49"/>
        <v>#DIV/0!</v>
      </c>
      <c r="AF364" s="21" t="e">
        <f t="shared" si="52"/>
        <v>#DIV/0!</v>
      </c>
      <c r="AG364" s="20">
        <f>VLOOKUP(S364,'tabla ingresos'!$A$3:$D$15,4,FALSE)</f>
        <v>0</v>
      </c>
      <c r="AH364" s="20">
        <f t="shared" si="50"/>
        <v>0</v>
      </c>
      <c r="AI364" s="20">
        <f t="shared" si="51"/>
        <v>0</v>
      </c>
      <c r="AJ364" s="28" t="e">
        <f>VLOOKUP(AA364,score!$K$2:$L$8,2,TRUE)*AJ$2</f>
        <v>#DIV/0!</v>
      </c>
      <c r="AK364" s="28">
        <f>VLOOKUP(T364,score!$M$2:$N$8,2,FALSE)*AK$2</f>
        <v>0</v>
      </c>
      <c r="AL364" s="28">
        <f>VLOOKUP(Q364,score!$G$2:$H$8,2,TRUE)*AL$2</f>
        <v>0.1</v>
      </c>
      <c r="AM364" s="28" t="e">
        <f>VLOOKUP(AB364,score!$Y$2:$Z$8,2,TRUE)*AM$2</f>
        <v>#DIV/0!</v>
      </c>
      <c r="AN364" s="28" t="e">
        <f>VLOOKUP(AE364,score!$AE$2:$AF$8,2,TRUE)*AN$2</f>
        <v>#DIV/0!</v>
      </c>
      <c r="AO364" s="28">
        <f>VLOOKUP(O364,score!$C$2:$D$8,2,TRUE)*AO$2</f>
        <v>0.1</v>
      </c>
      <c r="AP364" s="28">
        <f>VLOOKUP(R364,score!$I$2:$J$8,2,TRUE)*AP$2</f>
        <v>0.1</v>
      </c>
      <c r="AQ364" s="28" t="e">
        <f>VLOOKUP(P364,score!$E$2:$F$8,2,FALSE)*AQ$2</f>
        <v>#N/A</v>
      </c>
      <c r="AR364" s="28">
        <f>VLOOKUP(U364,score!$O$2:$P$8,2,TRUE)*AR$2</f>
        <v>0</v>
      </c>
      <c r="AS364" s="28">
        <f>VLOOKUP(V364,score!$Q$2:$R$8,2,TRUE)*AS$2</f>
        <v>0</v>
      </c>
      <c r="AT364" s="28" t="e">
        <f>VLOOKUP(W364,score!$S$2:$T$8,2,FALSE)*AT$2</f>
        <v>#N/A</v>
      </c>
      <c r="AU364" s="28" t="e">
        <f>VLOOKUP(X364,score!$U$2:$V$4,2,FALSE)*AU$2</f>
        <v>#N/A</v>
      </c>
      <c r="AV364" s="28" t="e">
        <f>VLOOKUP(AF364,score!$AG$2:$AH$8,2,TRUE)*AV$2</f>
        <v>#DIV/0!</v>
      </c>
      <c r="AW364" s="28" t="e">
        <f>VLOOKUP(Y364,score!$W$2:$X$8,2,FALSE)*AW$2</f>
        <v>#N/A</v>
      </c>
      <c r="AX364" s="28" t="e">
        <f>VLOOKUP(AC364,score!$AA$2:$AB$8,2,TRUE)*AX$2</f>
        <v>#DIV/0!</v>
      </c>
      <c r="AY364" s="28" t="e">
        <f>VLOOKUP(AD364,score!$AC$2:$AD$8,2,TRUE)*AY$2</f>
        <v>#DIV/0!</v>
      </c>
      <c r="AZ364" s="28">
        <f>VLOOKUP(N364,score!$A$2:$B$8,2,TRUE)*AZ$2</f>
        <v>0.1</v>
      </c>
      <c r="BA364" s="29" t="e">
        <f t="shared" si="53"/>
        <v>#DIV/0!</v>
      </c>
      <c r="BB364" s="29" t="e">
        <f>VLOOKUP(BA364,score!$AJ$2:$AK$7,2,TRUE)</f>
        <v>#DIV/0!</v>
      </c>
    </row>
    <row r="365" spans="1:54" x14ac:dyDescent="0.3">
      <c r="A365" s="10"/>
      <c r="B365" s="11"/>
      <c r="C365" s="12"/>
      <c r="D365" s="14"/>
      <c r="E365" s="12"/>
      <c r="F365" s="14"/>
      <c r="G365" s="14"/>
      <c r="H365" s="14"/>
      <c r="I365" s="14"/>
      <c r="J365" s="14"/>
      <c r="K365" s="14"/>
      <c r="L365" s="14"/>
      <c r="M365" s="14"/>
      <c r="N365" s="13"/>
      <c r="O365" s="13"/>
      <c r="P365" s="12"/>
      <c r="Q365" s="12"/>
      <c r="R365" s="12"/>
      <c r="S365" s="12"/>
      <c r="T365" s="12"/>
      <c r="U365" s="12"/>
      <c r="V365" s="12"/>
      <c r="W365" s="17"/>
      <c r="X365" s="17"/>
      <c r="Y365" s="15"/>
      <c r="Z365" s="14"/>
      <c r="AA365" s="43" t="e">
        <f t="shared" si="45"/>
        <v>#DIV/0!</v>
      </c>
      <c r="AB365" s="21" t="e">
        <f t="shared" si="46"/>
        <v>#DIV/0!</v>
      </c>
      <c r="AC365" s="21" t="e">
        <f t="shared" si="47"/>
        <v>#DIV/0!</v>
      </c>
      <c r="AD365" s="21" t="e">
        <f t="shared" si="48"/>
        <v>#DIV/0!</v>
      </c>
      <c r="AE365" s="21" t="e">
        <f t="shared" si="49"/>
        <v>#DIV/0!</v>
      </c>
      <c r="AF365" s="21" t="e">
        <f t="shared" si="52"/>
        <v>#DIV/0!</v>
      </c>
      <c r="AG365" s="20">
        <f>VLOOKUP(S365,'tabla ingresos'!$A$3:$D$15,4,FALSE)</f>
        <v>0</v>
      </c>
      <c r="AH365" s="20">
        <f t="shared" si="50"/>
        <v>0</v>
      </c>
      <c r="AI365" s="20">
        <f t="shared" si="51"/>
        <v>0</v>
      </c>
      <c r="AJ365" s="28" t="e">
        <f>VLOOKUP(AA365,score!$K$2:$L$8,2,TRUE)*AJ$2</f>
        <v>#DIV/0!</v>
      </c>
      <c r="AK365" s="28">
        <f>VLOOKUP(T365,score!$M$2:$N$8,2,FALSE)*AK$2</f>
        <v>0</v>
      </c>
      <c r="AL365" s="28">
        <f>VLOOKUP(Q365,score!$G$2:$H$8,2,TRUE)*AL$2</f>
        <v>0.1</v>
      </c>
      <c r="AM365" s="28" t="e">
        <f>VLOOKUP(AB365,score!$Y$2:$Z$8,2,TRUE)*AM$2</f>
        <v>#DIV/0!</v>
      </c>
      <c r="AN365" s="28" t="e">
        <f>VLOOKUP(AE365,score!$AE$2:$AF$8,2,TRUE)*AN$2</f>
        <v>#DIV/0!</v>
      </c>
      <c r="AO365" s="28">
        <f>VLOOKUP(O365,score!$C$2:$D$8,2,TRUE)*AO$2</f>
        <v>0.1</v>
      </c>
      <c r="AP365" s="28">
        <f>VLOOKUP(R365,score!$I$2:$J$8,2,TRUE)*AP$2</f>
        <v>0.1</v>
      </c>
      <c r="AQ365" s="28" t="e">
        <f>VLOOKUP(P365,score!$E$2:$F$8,2,FALSE)*AQ$2</f>
        <v>#N/A</v>
      </c>
      <c r="AR365" s="28">
        <f>VLOOKUP(U365,score!$O$2:$P$8,2,TRUE)*AR$2</f>
        <v>0</v>
      </c>
      <c r="AS365" s="28">
        <f>VLOOKUP(V365,score!$Q$2:$R$8,2,TRUE)*AS$2</f>
        <v>0</v>
      </c>
      <c r="AT365" s="28" t="e">
        <f>VLOOKUP(W365,score!$S$2:$T$8,2,FALSE)*AT$2</f>
        <v>#N/A</v>
      </c>
      <c r="AU365" s="28" t="e">
        <f>VLOOKUP(X365,score!$U$2:$V$4,2,FALSE)*AU$2</f>
        <v>#N/A</v>
      </c>
      <c r="AV365" s="28" t="e">
        <f>VLOOKUP(AF365,score!$AG$2:$AH$8,2,TRUE)*AV$2</f>
        <v>#DIV/0!</v>
      </c>
      <c r="AW365" s="28" t="e">
        <f>VLOOKUP(Y365,score!$W$2:$X$8,2,FALSE)*AW$2</f>
        <v>#N/A</v>
      </c>
      <c r="AX365" s="28" t="e">
        <f>VLOOKUP(AC365,score!$AA$2:$AB$8,2,TRUE)*AX$2</f>
        <v>#DIV/0!</v>
      </c>
      <c r="AY365" s="28" t="e">
        <f>VLOOKUP(AD365,score!$AC$2:$AD$8,2,TRUE)*AY$2</f>
        <v>#DIV/0!</v>
      </c>
      <c r="AZ365" s="28">
        <f>VLOOKUP(N365,score!$A$2:$B$8,2,TRUE)*AZ$2</f>
        <v>0.1</v>
      </c>
      <c r="BA365" s="29" t="e">
        <f t="shared" si="53"/>
        <v>#DIV/0!</v>
      </c>
      <c r="BB365" s="29" t="e">
        <f>VLOOKUP(BA365,score!$AJ$2:$AK$7,2,TRUE)</f>
        <v>#DIV/0!</v>
      </c>
    </row>
    <row r="366" spans="1:54" x14ac:dyDescent="0.3">
      <c r="A366" s="10"/>
      <c r="B366" s="11"/>
      <c r="C366" s="12"/>
      <c r="D366" s="14"/>
      <c r="E366" s="12"/>
      <c r="F366" s="14"/>
      <c r="G366" s="14"/>
      <c r="H366" s="14"/>
      <c r="I366" s="14"/>
      <c r="J366" s="14"/>
      <c r="K366" s="14"/>
      <c r="L366" s="14"/>
      <c r="M366" s="14"/>
      <c r="N366" s="13"/>
      <c r="O366" s="13"/>
      <c r="P366" s="12"/>
      <c r="Q366" s="12"/>
      <c r="R366" s="12"/>
      <c r="S366" s="12"/>
      <c r="T366" s="12"/>
      <c r="U366" s="12"/>
      <c r="V366" s="12"/>
      <c r="W366" s="17"/>
      <c r="X366" s="17"/>
      <c r="Y366" s="15"/>
      <c r="Z366" s="14"/>
      <c r="AA366" s="43" t="e">
        <f t="shared" si="45"/>
        <v>#DIV/0!</v>
      </c>
      <c r="AB366" s="21" t="e">
        <f t="shared" si="46"/>
        <v>#DIV/0!</v>
      </c>
      <c r="AC366" s="21" t="e">
        <f t="shared" si="47"/>
        <v>#DIV/0!</v>
      </c>
      <c r="AD366" s="21" t="e">
        <f t="shared" si="48"/>
        <v>#DIV/0!</v>
      </c>
      <c r="AE366" s="21" t="e">
        <f t="shared" si="49"/>
        <v>#DIV/0!</v>
      </c>
      <c r="AF366" s="21" t="e">
        <f t="shared" si="52"/>
        <v>#DIV/0!</v>
      </c>
      <c r="AG366" s="20">
        <f>VLOOKUP(S366,'tabla ingresos'!$A$3:$D$15,4,FALSE)</f>
        <v>0</v>
      </c>
      <c r="AH366" s="20">
        <f t="shared" si="50"/>
        <v>0</v>
      </c>
      <c r="AI366" s="20">
        <f t="shared" si="51"/>
        <v>0</v>
      </c>
      <c r="AJ366" s="28" t="e">
        <f>VLOOKUP(AA366,score!$K$2:$L$8,2,TRUE)*AJ$2</f>
        <v>#DIV/0!</v>
      </c>
      <c r="AK366" s="28">
        <f>VLOOKUP(T366,score!$M$2:$N$8,2,FALSE)*AK$2</f>
        <v>0</v>
      </c>
      <c r="AL366" s="28">
        <f>VLOOKUP(Q366,score!$G$2:$H$8,2,TRUE)*AL$2</f>
        <v>0.1</v>
      </c>
      <c r="AM366" s="28" t="e">
        <f>VLOOKUP(AB366,score!$Y$2:$Z$8,2,TRUE)*AM$2</f>
        <v>#DIV/0!</v>
      </c>
      <c r="AN366" s="28" t="e">
        <f>VLOOKUP(AE366,score!$AE$2:$AF$8,2,TRUE)*AN$2</f>
        <v>#DIV/0!</v>
      </c>
      <c r="AO366" s="28">
        <f>VLOOKUP(O366,score!$C$2:$D$8,2,TRUE)*AO$2</f>
        <v>0.1</v>
      </c>
      <c r="AP366" s="28">
        <f>VLOOKUP(R366,score!$I$2:$J$8,2,TRUE)*AP$2</f>
        <v>0.1</v>
      </c>
      <c r="AQ366" s="28" t="e">
        <f>VLOOKUP(P366,score!$E$2:$F$8,2,FALSE)*AQ$2</f>
        <v>#N/A</v>
      </c>
      <c r="AR366" s="28">
        <f>VLOOKUP(U366,score!$O$2:$P$8,2,TRUE)*AR$2</f>
        <v>0</v>
      </c>
      <c r="AS366" s="28">
        <f>VLOOKUP(V366,score!$Q$2:$R$8,2,TRUE)*AS$2</f>
        <v>0</v>
      </c>
      <c r="AT366" s="28" t="e">
        <f>VLOOKUP(W366,score!$S$2:$T$8,2,FALSE)*AT$2</f>
        <v>#N/A</v>
      </c>
      <c r="AU366" s="28" t="e">
        <f>VLOOKUP(X366,score!$U$2:$V$4,2,FALSE)*AU$2</f>
        <v>#N/A</v>
      </c>
      <c r="AV366" s="28" t="e">
        <f>VLOOKUP(AF366,score!$AG$2:$AH$8,2,TRUE)*AV$2</f>
        <v>#DIV/0!</v>
      </c>
      <c r="AW366" s="28" t="e">
        <f>VLOOKUP(Y366,score!$W$2:$X$8,2,FALSE)*AW$2</f>
        <v>#N/A</v>
      </c>
      <c r="AX366" s="28" t="e">
        <f>VLOOKUP(AC366,score!$AA$2:$AB$8,2,TRUE)*AX$2</f>
        <v>#DIV/0!</v>
      </c>
      <c r="AY366" s="28" t="e">
        <f>VLOOKUP(AD366,score!$AC$2:$AD$8,2,TRUE)*AY$2</f>
        <v>#DIV/0!</v>
      </c>
      <c r="AZ366" s="28">
        <f>VLOOKUP(N366,score!$A$2:$B$8,2,TRUE)*AZ$2</f>
        <v>0.1</v>
      </c>
      <c r="BA366" s="29" t="e">
        <f t="shared" si="53"/>
        <v>#DIV/0!</v>
      </c>
      <c r="BB366" s="29" t="e">
        <f>VLOOKUP(BA366,score!$AJ$2:$AK$7,2,TRUE)</f>
        <v>#DIV/0!</v>
      </c>
    </row>
    <row r="367" spans="1:54" x14ac:dyDescent="0.3">
      <c r="A367" s="10"/>
      <c r="B367" s="11"/>
      <c r="C367" s="12"/>
      <c r="D367" s="14"/>
      <c r="E367" s="12"/>
      <c r="F367" s="14"/>
      <c r="G367" s="14"/>
      <c r="H367" s="14"/>
      <c r="I367" s="14"/>
      <c r="J367" s="14"/>
      <c r="K367" s="14"/>
      <c r="L367" s="14"/>
      <c r="M367" s="14"/>
      <c r="N367" s="13"/>
      <c r="O367" s="13"/>
      <c r="P367" s="12"/>
      <c r="Q367" s="12"/>
      <c r="R367" s="12"/>
      <c r="S367" s="12"/>
      <c r="T367" s="12"/>
      <c r="U367" s="12"/>
      <c r="V367" s="12"/>
      <c r="W367" s="17"/>
      <c r="X367" s="17"/>
      <c r="Y367" s="15"/>
      <c r="Z367" s="14"/>
      <c r="AA367" s="43" t="e">
        <f t="shared" si="45"/>
        <v>#DIV/0!</v>
      </c>
      <c r="AB367" s="21" t="e">
        <f t="shared" si="46"/>
        <v>#DIV/0!</v>
      </c>
      <c r="AC367" s="21" t="e">
        <f t="shared" si="47"/>
        <v>#DIV/0!</v>
      </c>
      <c r="AD367" s="21" t="e">
        <f t="shared" si="48"/>
        <v>#DIV/0!</v>
      </c>
      <c r="AE367" s="21" t="e">
        <f t="shared" si="49"/>
        <v>#DIV/0!</v>
      </c>
      <c r="AF367" s="21" t="e">
        <f t="shared" si="52"/>
        <v>#DIV/0!</v>
      </c>
      <c r="AG367" s="20">
        <f>VLOOKUP(S367,'tabla ingresos'!$A$3:$D$15,4,FALSE)</f>
        <v>0</v>
      </c>
      <c r="AH367" s="20">
        <f t="shared" si="50"/>
        <v>0</v>
      </c>
      <c r="AI367" s="20">
        <f t="shared" si="51"/>
        <v>0</v>
      </c>
      <c r="AJ367" s="28" t="e">
        <f>VLOOKUP(AA367,score!$K$2:$L$8,2,TRUE)*AJ$2</f>
        <v>#DIV/0!</v>
      </c>
      <c r="AK367" s="28">
        <f>VLOOKUP(T367,score!$M$2:$N$8,2,FALSE)*AK$2</f>
        <v>0</v>
      </c>
      <c r="AL367" s="28">
        <f>VLOOKUP(Q367,score!$G$2:$H$8,2,TRUE)*AL$2</f>
        <v>0.1</v>
      </c>
      <c r="AM367" s="28" t="e">
        <f>VLOOKUP(AB367,score!$Y$2:$Z$8,2,TRUE)*AM$2</f>
        <v>#DIV/0!</v>
      </c>
      <c r="AN367" s="28" t="e">
        <f>VLOOKUP(AE367,score!$AE$2:$AF$8,2,TRUE)*AN$2</f>
        <v>#DIV/0!</v>
      </c>
      <c r="AO367" s="28">
        <f>VLOOKUP(O367,score!$C$2:$D$8,2,TRUE)*AO$2</f>
        <v>0.1</v>
      </c>
      <c r="AP367" s="28">
        <f>VLOOKUP(R367,score!$I$2:$J$8,2,TRUE)*AP$2</f>
        <v>0.1</v>
      </c>
      <c r="AQ367" s="28" t="e">
        <f>VLOOKUP(P367,score!$E$2:$F$8,2,FALSE)*AQ$2</f>
        <v>#N/A</v>
      </c>
      <c r="AR367" s="28">
        <f>VLOOKUP(U367,score!$O$2:$P$8,2,TRUE)*AR$2</f>
        <v>0</v>
      </c>
      <c r="AS367" s="28">
        <f>VLOOKUP(V367,score!$Q$2:$R$8,2,TRUE)*AS$2</f>
        <v>0</v>
      </c>
      <c r="AT367" s="28" t="e">
        <f>VLOOKUP(W367,score!$S$2:$T$8,2,FALSE)*AT$2</f>
        <v>#N/A</v>
      </c>
      <c r="AU367" s="28" t="e">
        <f>VLOOKUP(X367,score!$U$2:$V$4,2,FALSE)*AU$2</f>
        <v>#N/A</v>
      </c>
      <c r="AV367" s="28" t="e">
        <f>VLOOKUP(AF367,score!$AG$2:$AH$8,2,TRUE)*AV$2</f>
        <v>#DIV/0!</v>
      </c>
      <c r="AW367" s="28" t="e">
        <f>VLOOKUP(Y367,score!$W$2:$X$8,2,FALSE)*AW$2</f>
        <v>#N/A</v>
      </c>
      <c r="AX367" s="28" t="e">
        <f>VLOOKUP(AC367,score!$AA$2:$AB$8,2,TRUE)*AX$2</f>
        <v>#DIV/0!</v>
      </c>
      <c r="AY367" s="28" t="e">
        <f>VLOOKUP(AD367,score!$AC$2:$AD$8,2,TRUE)*AY$2</f>
        <v>#DIV/0!</v>
      </c>
      <c r="AZ367" s="28">
        <f>VLOOKUP(N367,score!$A$2:$B$8,2,TRUE)*AZ$2</f>
        <v>0.1</v>
      </c>
      <c r="BA367" s="29" t="e">
        <f t="shared" si="53"/>
        <v>#DIV/0!</v>
      </c>
      <c r="BB367" s="29" t="e">
        <f>VLOOKUP(BA367,score!$AJ$2:$AK$7,2,TRUE)</f>
        <v>#DIV/0!</v>
      </c>
    </row>
    <row r="368" spans="1:54" x14ac:dyDescent="0.3">
      <c r="A368" s="10"/>
      <c r="B368" s="11"/>
      <c r="C368" s="12"/>
      <c r="D368" s="14"/>
      <c r="E368" s="12"/>
      <c r="F368" s="14"/>
      <c r="G368" s="14"/>
      <c r="H368" s="14"/>
      <c r="I368" s="14"/>
      <c r="J368" s="14"/>
      <c r="K368" s="14"/>
      <c r="L368" s="14"/>
      <c r="M368" s="14"/>
      <c r="N368" s="13"/>
      <c r="O368" s="13"/>
      <c r="P368" s="12"/>
      <c r="Q368" s="12"/>
      <c r="R368" s="12"/>
      <c r="S368" s="12"/>
      <c r="T368" s="12"/>
      <c r="U368" s="12"/>
      <c r="V368" s="12"/>
      <c r="W368" s="17"/>
      <c r="X368" s="17"/>
      <c r="Y368" s="15"/>
      <c r="Z368" s="14"/>
      <c r="AA368" s="43" t="e">
        <f t="shared" si="45"/>
        <v>#DIV/0!</v>
      </c>
      <c r="AB368" s="21" t="e">
        <f t="shared" si="46"/>
        <v>#DIV/0!</v>
      </c>
      <c r="AC368" s="21" t="e">
        <f t="shared" si="47"/>
        <v>#DIV/0!</v>
      </c>
      <c r="AD368" s="21" t="e">
        <f t="shared" si="48"/>
        <v>#DIV/0!</v>
      </c>
      <c r="AE368" s="21" t="e">
        <f t="shared" si="49"/>
        <v>#DIV/0!</v>
      </c>
      <c r="AF368" s="21" t="e">
        <f t="shared" si="52"/>
        <v>#DIV/0!</v>
      </c>
      <c r="AG368" s="20">
        <f>VLOOKUP(S368,'tabla ingresos'!$A$3:$D$15,4,FALSE)</f>
        <v>0</v>
      </c>
      <c r="AH368" s="20">
        <f t="shared" si="50"/>
        <v>0</v>
      </c>
      <c r="AI368" s="20">
        <f t="shared" si="51"/>
        <v>0</v>
      </c>
      <c r="AJ368" s="28" t="e">
        <f>VLOOKUP(AA368,score!$K$2:$L$8,2,TRUE)*AJ$2</f>
        <v>#DIV/0!</v>
      </c>
      <c r="AK368" s="28">
        <f>VLOOKUP(T368,score!$M$2:$N$8,2,FALSE)*AK$2</f>
        <v>0</v>
      </c>
      <c r="AL368" s="28">
        <f>VLOOKUP(Q368,score!$G$2:$H$8,2,TRUE)*AL$2</f>
        <v>0.1</v>
      </c>
      <c r="AM368" s="28" t="e">
        <f>VLOOKUP(AB368,score!$Y$2:$Z$8,2,TRUE)*AM$2</f>
        <v>#DIV/0!</v>
      </c>
      <c r="AN368" s="28" t="e">
        <f>VLOOKUP(AE368,score!$AE$2:$AF$8,2,TRUE)*AN$2</f>
        <v>#DIV/0!</v>
      </c>
      <c r="AO368" s="28">
        <f>VLOOKUP(O368,score!$C$2:$D$8,2,TRUE)*AO$2</f>
        <v>0.1</v>
      </c>
      <c r="AP368" s="28">
        <f>VLOOKUP(R368,score!$I$2:$J$8,2,TRUE)*AP$2</f>
        <v>0.1</v>
      </c>
      <c r="AQ368" s="28" t="e">
        <f>VLOOKUP(P368,score!$E$2:$F$8,2,FALSE)*AQ$2</f>
        <v>#N/A</v>
      </c>
      <c r="AR368" s="28">
        <f>VLOOKUP(U368,score!$O$2:$P$8,2,TRUE)*AR$2</f>
        <v>0</v>
      </c>
      <c r="AS368" s="28">
        <f>VLOOKUP(V368,score!$Q$2:$R$8,2,TRUE)*AS$2</f>
        <v>0</v>
      </c>
      <c r="AT368" s="28" t="e">
        <f>VLOOKUP(W368,score!$S$2:$T$8,2,FALSE)*AT$2</f>
        <v>#N/A</v>
      </c>
      <c r="AU368" s="28" t="e">
        <f>VLOOKUP(X368,score!$U$2:$V$4,2,FALSE)*AU$2</f>
        <v>#N/A</v>
      </c>
      <c r="AV368" s="28" t="e">
        <f>VLOOKUP(AF368,score!$AG$2:$AH$8,2,TRUE)*AV$2</f>
        <v>#DIV/0!</v>
      </c>
      <c r="AW368" s="28" t="e">
        <f>VLOOKUP(Y368,score!$W$2:$X$8,2,FALSE)*AW$2</f>
        <v>#N/A</v>
      </c>
      <c r="AX368" s="28" t="e">
        <f>VLOOKUP(AC368,score!$AA$2:$AB$8,2,TRUE)*AX$2</f>
        <v>#DIV/0!</v>
      </c>
      <c r="AY368" s="28" t="e">
        <f>VLOOKUP(AD368,score!$AC$2:$AD$8,2,TRUE)*AY$2</f>
        <v>#DIV/0!</v>
      </c>
      <c r="AZ368" s="28">
        <f>VLOOKUP(N368,score!$A$2:$B$8,2,TRUE)*AZ$2</f>
        <v>0.1</v>
      </c>
      <c r="BA368" s="29" t="e">
        <f t="shared" si="53"/>
        <v>#DIV/0!</v>
      </c>
      <c r="BB368" s="29" t="e">
        <f>VLOOKUP(BA368,score!$AJ$2:$AK$7,2,TRUE)</f>
        <v>#DIV/0!</v>
      </c>
    </row>
    <row r="369" spans="1:54" x14ac:dyDescent="0.3">
      <c r="A369" s="10"/>
      <c r="B369" s="11"/>
      <c r="C369" s="12"/>
      <c r="D369" s="14"/>
      <c r="E369" s="12"/>
      <c r="F369" s="14"/>
      <c r="G369" s="14"/>
      <c r="H369" s="14"/>
      <c r="I369" s="14"/>
      <c r="J369" s="14"/>
      <c r="K369" s="14"/>
      <c r="L369" s="14"/>
      <c r="M369" s="14"/>
      <c r="N369" s="13"/>
      <c r="O369" s="13"/>
      <c r="P369" s="12"/>
      <c r="Q369" s="12"/>
      <c r="R369" s="12"/>
      <c r="S369" s="12"/>
      <c r="T369" s="12"/>
      <c r="U369" s="12"/>
      <c r="V369" s="12"/>
      <c r="W369" s="17"/>
      <c r="X369" s="17"/>
      <c r="Y369" s="15"/>
      <c r="Z369" s="14"/>
      <c r="AA369" s="43" t="e">
        <f t="shared" si="45"/>
        <v>#DIV/0!</v>
      </c>
      <c r="AB369" s="21" t="e">
        <f t="shared" si="46"/>
        <v>#DIV/0!</v>
      </c>
      <c r="AC369" s="21" t="e">
        <f t="shared" si="47"/>
        <v>#DIV/0!</v>
      </c>
      <c r="AD369" s="21" t="e">
        <f t="shared" si="48"/>
        <v>#DIV/0!</v>
      </c>
      <c r="AE369" s="21" t="e">
        <f t="shared" si="49"/>
        <v>#DIV/0!</v>
      </c>
      <c r="AF369" s="21" t="e">
        <f t="shared" si="52"/>
        <v>#DIV/0!</v>
      </c>
      <c r="AG369" s="20">
        <f>VLOOKUP(S369,'tabla ingresos'!$A$3:$D$15,4,FALSE)</f>
        <v>0</v>
      </c>
      <c r="AH369" s="20">
        <f t="shared" si="50"/>
        <v>0</v>
      </c>
      <c r="AI369" s="20">
        <f t="shared" si="51"/>
        <v>0</v>
      </c>
      <c r="AJ369" s="28" t="e">
        <f>VLOOKUP(AA369,score!$K$2:$L$8,2,TRUE)*AJ$2</f>
        <v>#DIV/0!</v>
      </c>
      <c r="AK369" s="28">
        <f>VLOOKUP(T369,score!$M$2:$N$8,2,FALSE)*AK$2</f>
        <v>0</v>
      </c>
      <c r="AL369" s="28">
        <f>VLOOKUP(Q369,score!$G$2:$H$8,2,TRUE)*AL$2</f>
        <v>0.1</v>
      </c>
      <c r="AM369" s="28" t="e">
        <f>VLOOKUP(AB369,score!$Y$2:$Z$8,2,TRUE)*AM$2</f>
        <v>#DIV/0!</v>
      </c>
      <c r="AN369" s="28" t="e">
        <f>VLOOKUP(AE369,score!$AE$2:$AF$8,2,TRUE)*AN$2</f>
        <v>#DIV/0!</v>
      </c>
      <c r="AO369" s="28">
        <f>VLOOKUP(O369,score!$C$2:$D$8,2,TRUE)*AO$2</f>
        <v>0.1</v>
      </c>
      <c r="AP369" s="28">
        <f>VLOOKUP(R369,score!$I$2:$J$8,2,TRUE)*AP$2</f>
        <v>0.1</v>
      </c>
      <c r="AQ369" s="28" t="e">
        <f>VLOOKUP(P369,score!$E$2:$F$8,2,FALSE)*AQ$2</f>
        <v>#N/A</v>
      </c>
      <c r="AR369" s="28">
        <f>VLOOKUP(U369,score!$O$2:$P$8,2,TRUE)*AR$2</f>
        <v>0</v>
      </c>
      <c r="AS369" s="28">
        <f>VLOOKUP(V369,score!$Q$2:$R$8,2,TRUE)*AS$2</f>
        <v>0</v>
      </c>
      <c r="AT369" s="28" t="e">
        <f>VLOOKUP(W369,score!$S$2:$T$8,2,FALSE)*AT$2</f>
        <v>#N/A</v>
      </c>
      <c r="AU369" s="28" t="e">
        <f>VLOOKUP(X369,score!$U$2:$V$4,2,FALSE)*AU$2</f>
        <v>#N/A</v>
      </c>
      <c r="AV369" s="28" t="e">
        <f>VLOOKUP(AF369,score!$AG$2:$AH$8,2,TRUE)*AV$2</f>
        <v>#DIV/0!</v>
      </c>
      <c r="AW369" s="28" t="e">
        <f>VLOOKUP(Y369,score!$W$2:$X$8,2,FALSE)*AW$2</f>
        <v>#N/A</v>
      </c>
      <c r="AX369" s="28" t="e">
        <f>VLOOKUP(AC369,score!$AA$2:$AB$8,2,TRUE)*AX$2</f>
        <v>#DIV/0!</v>
      </c>
      <c r="AY369" s="28" t="e">
        <f>VLOOKUP(AD369,score!$AC$2:$AD$8,2,TRUE)*AY$2</f>
        <v>#DIV/0!</v>
      </c>
      <c r="AZ369" s="28">
        <f>VLOOKUP(N369,score!$A$2:$B$8,2,TRUE)*AZ$2</f>
        <v>0.1</v>
      </c>
      <c r="BA369" s="29" t="e">
        <f t="shared" si="53"/>
        <v>#DIV/0!</v>
      </c>
      <c r="BB369" s="29" t="e">
        <f>VLOOKUP(BA369,score!$AJ$2:$AK$7,2,TRUE)</f>
        <v>#DIV/0!</v>
      </c>
    </row>
    <row r="370" spans="1:54" x14ac:dyDescent="0.3">
      <c r="A370" s="10"/>
      <c r="B370" s="11"/>
      <c r="C370" s="12"/>
      <c r="D370" s="14"/>
      <c r="E370" s="12"/>
      <c r="F370" s="14"/>
      <c r="G370" s="14"/>
      <c r="H370" s="14"/>
      <c r="I370" s="14"/>
      <c r="J370" s="14"/>
      <c r="K370" s="14"/>
      <c r="L370" s="14"/>
      <c r="M370" s="14"/>
      <c r="N370" s="13"/>
      <c r="O370" s="13"/>
      <c r="P370" s="12"/>
      <c r="Q370" s="12"/>
      <c r="R370" s="12"/>
      <c r="S370" s="12"/>
      <c r="T370" s="12"/>
      <c r="U370" s="12"/>
      <c r="V370" s="12"/>
      <c r="W370" s="17"/>
      <c r="X370" s="17"/>
      <c r="Y370" s="15"/>
      <c r="Z370" s="14"/>
      <c r="AA370" s="43" t="e">
        <f t="shared" si="45"/>
        <v>#DIV/0!</v>
      </c>
      <c r="AB370" s="21" t="e">
        <f t="shared" si="46"/>
        <v>#DIV/0!</v>
      </c>
      <c r="AC370" s="21" t="e">
        <f t="shared" si="47"/>
        <v>#DIV/0!</v>
      </c>
      <c r="AD370" s="21" t="e">
        <f t="shared" si="48"/>
        <v>#DIV/0!</v>
      </c>
      <c r="AE370" s="21" t="e">
        <f t="shared" si="49"/>
        <v>#DIV/0!</v>
      </c>
      <c r="AF370" s="21" t="e">
        <f t="shared" si="52"/>
        <v>#DIV/0!</v>
      </c>
      <c r="AG370" s="20">
        <f>VLOOKUP(S370,'tabla ingresos'!$A$3:$D$15,4,FALSE)</f>
        <v>0</v>
      </c>
      <c r="AH370" s="20">
        <f t="shared" si="50"/>
        <v>0</v>
      </c>
      <c r="AI370" s="20">
        <f t="shared" si="51"/>
        <v>0</v>
      </c>
      <c r="AJ370" s="28" t="e">
        <f>VLOOKUP(AA370,score!$K$2:$L$8,2,TRUE)*AJ$2</f>
        <v>#DIV/0!</v>
      </c>
      <c r="AK370" s="28">
        <f>VLOOKUP(T370,score!$M$2:$N$8,2,FALSE)*AK$2</f>
        <v>0</v>
      </c>
      <c r="AL370" s="28">
        <f>VLOOKUP(Q370,score!$G$2:$H$8,2,TRUE)*AL$2</f>
        <v>0.1</v>
      </c>
      <c r="AM370" s="28" t="e">
        <f>VLOOKUP(AB370,score!$Y$2:$Z$8,2,TRUE)*AM$2</f>
        <v>#DIV/0!</v>
      </c>
      <c r="AN370" s="28" t="e">
        <f>VLOOKUP(AE370,score!$AE$2:$AF$8,2,TRUE)*AN$2</f>
        <v>#DIV/0!</v>
      </c>
      <c r="AO370" s="28">
        <f>VLOOKUP(O370,score!$C$2:$D$8,2,TRUE)*AO$2</f>
        <v>0.1</v>
      </c>
      <c r="AP370" s="28">
        <f>VLOOKUP(R370,score!$I$2:$J$8,2,TRUE)*AP$2</f>
        <v>0.1</v>
      </c>
      <c r="AQ370" s="28" t="e">
        <f>VLOOKUP(P370,score!$E$2:$F$8,2,FALSE)*AQ$2</f>
        <v>#N/A</v>
      </c>
      <c r="AR370" s="28">
        <f>VLOOKUP(U370,score!$O$2:$P$8,2,TRUE)*AR$2</f>
        <v>0</v>
      </c>
      <c r="AS370" s="28">
        <f>VLOOKUP(V370,score!$Q$2:$R$8,2,TRUE)*AS$2</f>
        <v>0</v>
      </c>
      <c r="AT370" s="28" t="e">
        <f>VLOOKUP(W370,score!$S$2:$T$8,2,FALSE)*AT$2</f>
        <v>#N/A</v>
      </c>
      <c r="AU370" s="28" t="e">
        <f>VLOOKUP(X370,score!$U$2:$V$4,2,FALSE)*AU$2</f>
        <v>#N/A</v>
      </c>
      <c r="AV370" s="28" t="e">
        <f>VLOOKUP(AF370,score!$AG$2:$AH$8,2,TRUE)*AV$2</f>
        <v>#DIV/0!</v>
      </c>
      <c r="AW370" s="28" t="e">
        <f>VLOOKUP(Y370,score!$W$2:$X$8,2,FALSE)*AW$2</f>
        <v>#N/A</v>
      </c>
      <c r="AX370" s="28" t="e">
        <f>VLOOKUP(AC370,score!$AA$2:$AB$8,2,TRUE)*AX$2</f>
        <v>#DIV/0!</v>
      </c>
      <c r="AY370" s="28" t="e">
        <f>VLOOKUP(AD370,score!$AC$2:$AD$8,2,TRUE)*AY$2</f>
        <v>#DIV/0!</v>
      </c>
      <c r="AZ370" s="28">
        <f>VLOOKUP(N370,score!$A$2:$B$8,2,TRUE)*AZ$2</f>
        <v>0.1</v>
      </c>
      <c r="BA370" s="29" t="e">
        <f t="shared" si="53"/>
        <v>#DIV/0!</v>
      </c>
      <c r="BB370" s="29" t="e">
        <f>VLOOKUP(BA370,score!$AJ$2:$AK$7,2,TRUE)</f>
        <v>#DIV/0!</v>
      </c>
    </row>
    <row r="371" spans="1:54" x14ac:dyDescent="0.3">
      <c r="A371" s="10"/>
      <c r="B371" s="11"/>
      <c r="C371" s="12"/>
      <c r="D371" s="14"/>
      <c r="E371" s="12"/>
      <c r="F371" s="14"/>
      <c r="G371" s="14"/>
      <c r="H371" s="14"/>
      <c r="I371" s="14"/>
      <c r="J371" s="14"/>
      <c r="K371" s="14"/>
      <c r="L371" s="14"/>
      <c r="M371" s="14"/>
      <c r="N371" s="13"/>
      <c r="O371" s="13"/>
      <c r="P371" s="12"/>
      <c r="Q371" s="12"/>
      <c r="R371" s="12"/>
      <c r="S371" s="12"/>
      <c r="T371" s="12"/>
      <c r="U371" s="12"/>
      <c r="V371" s="12"/>
      <c r="W371" s="17"/>
      <c r="X371" s="17"/>
      <c r="Y371" s="15"/>
      <c r="Z371" s="14"/>
      <c r="AA371" s="43" t="e">
        <f t="shared" si="45"/>
        <v>#DIV/0!</v>
      </c>
      <c r="AB371" s="21" t="e">
        <f t="shared" si="46"/>
        <v>#DIV/0!</v>
      </c>
      <c r="AC371" s="21" t="e">
        <f t="shared" si="47"/>
        <v>#DIV/0!</v>
      </c>
      <c r="AD371" s="21" t="e">
        <f t="shared" si="48"/>
        <v>#DIV/0!</v>
      </c>
      <c r="AE371" s="21" t="e">
        <f t="shared" si="49"/>
        <v>#DIV/0!</v>
      </c>
      <c r="AF371" s="21" t="e">
        <f t="shared" si="52"/>
        <v>#DIV/0!</v>
      </c>
      <c r="AG371" s="20">
        <f>VLOOKUP(S371,'tabla ingresos'!$A$3:$D$15,4,FALSE)</f>
        <v>0</v>
      </c>
      <c r="AH371" s="20">
        <f t="shared" si="50"/>
        <v>0</v>
      </c>
      <c r="AI371" s="20">
        <f t="shared" si="51"/>
        <v>0</v>
      </c>
      <c r="AJ371" s="28" t="e">
        <f>VLOOKUP(AA371,score!$K$2:$L$8,2,TRUE)*AJ$2</f>
        <v>#DIV/0!</v>
      </c>
      <c r="AK371" s="28">
        <f>VLOOKUP(T371,score!$M$2:$N$8,2,FALSE)*AK$2</f>
        <v>0</v>
      </c>
      <c r="AL371" s="28">
        <f>VLOOKUP(Q371,score!$G$2:$H$8,2,TRUE)*AL$2</f>
        <v>0.1</v>
      </c>
      <c r="AM371" s="28" t="e">
        <f>VLOOKUP(AB371,score!$Y$2:$Z$8,2,TRUE)*AM$2</f>
        <v>#DIV/0!</v>
      </c>
      <c r="AN371" s="28" t="e">
        <f>VLOOKUP(AE371,score!$AE$2:$AF$8,2,TRUE)*AN$2</f>
        <v>#DIV/0!</v>
      </c>
      <c r="AO371" s="28">
        <f>VLOOKUP(O371,score!$C$2:$D$8,2,TRUE)*AO$2</f>
        <v>0.1</v>
      </c>
      <c r="AP371" s="28">
        <f>VLOOKUP(R371,score!$I$2:$J$8,2,TRUE)*AP$2</f>
        <v>0.1</v>
      </c>
      <c r="AQ371" s="28" t="e">
        <f>VLOOKUP(P371,score!$E$2:$F$8,2,FALSE)*AQ$2</f>
        <v>#N/A</v>
      </c>
      <c r="AR371" s="28">
        <f>VLOOKUP(U371,score!$O$2:$P$8,2,TRUE)*AR$2</f>
        <v>0</v>
      </c>
      <c r="AS371" s="28">
        <f>VLOOKUP(V371,score!$Q$2:$R$8,2,TRUE)*AS$2</f>
        <v>0</v>
      </c>
      <c r="AT371" s="28" t="e">
        <f>VLOOKUP(W371,score!$S$2:$T$8,2,FALSE)*AT$2</f>
        <v>#N/A</v>
      </c>
      <c r="AU371" s="28" t="e">
        <f>VLOOKUP(X371,score!$U$2:$V$4,2,FALSE)*AU$2</f>
        <v>#N/A</v>
      </c>
      <c r="AV371" s="28" t="e">
        <f>VLOOKUP(AF371,score!$AG$2:$AH$8,2,TRUE)*AV$2</f>
        <v>#DIV/0!</v>
      </c>
      <c r="AW371" s="28" t="e">
        <f>VLOOKUP(Y371,score!$W$2:$X$8,2,FALSE)*AW$2</f>
        <v>#N/A</v>
      </c>
      <c r="AX371" s="28" t="e">
        <f>VLOOKUP(AC371,score!$AA$2:$AB$8,2,TRUE)*AX$2</f>
        <v>#DIV/0!</v>
      </c>
      <c r="AY371" s="28" t="e">
        <f>VLOOKUP(AD371,score!$AC$2:$AD$8,2,TRUE)*AY$2</f>
        <v>#DIV/0!</v>
      </c>
      <c r="AZ371" s="28">
        <f>VLOOKUP(N371,score!$A$2:$B$8,2,TRUE)*AZ$2</f>
        <v>0.1</v>
      </c>
      <c r="BA371" s="29" t="e">
        <f t="shared" si="53"/>
        <v>#DIV/0!</v>
      </c>
      <c r="BB371" s="29" t="e">
        <f>VLOOKUP(BA371,score!$AJ$2:$AK$7,2,TRUE)</f>
        <v>#DIV/0!</v>
      </c>
    </row>
    <row r="372" spans="1:54" x14ac:dyDescent="0.3">
      <c r="A372" s="10"/>
      <c r="B372" s="11"/>
      <c r="C372" s="12"/>
      <c r="D372" s="14"/>
      <c r="E372" s="12"/>
      <c r="F372" s="14"/>
      <c r="G372" s="14"/>
      <c r="H372" s="14"/>
      <c r="I372" s="14"/>
      <c r="J372" s="14"/>
      <c r="K372" s="14"/>
      <c r="L372" s="14"/>
      <c r="M372" s="14"/>
      <c r="N372" s="13"/>
      <c r="O372" s="13"/>
      <c r="P372" s="12"/>
      <c r="Q372" s="12"/>
      <c r="R372" s="12"/>
      <c r="S372" s="12"/>
      <c r="T372" s="12"/>
      <c r="U372" s="12"/>
      <c r="V372" s="12"/>
      <c r="W372" s="17"/>
      <c r="X372" s="17"/>
      <c r="Y372" s="15"/>
      <c r="Z372" s="14"/>
      <c r="AA372" s="43" t="e">
        <f t="shared" si="45"/>
        <v>#DIV/0!</v>
      </c>
      <c r="AB372" s="21" t="e">
        <f t="shared" si="46"/>
        <v>#DIV/0!</v>
      </c>
      <c r="AC372" s="21" t="e">
        <f t="shared" si="47"/>
        <v>#DIV/0!</v>
      </c>
      <c r="AD372" s="21" t="e">
        <f t="shared" si="48"/>
        <v>#DIV/0!</v>
      </c>
      <c r="AE372" s="21" t="e">
        <f t="shared" si="49"/>
        <v>#DIV/0!</v>
      </c>
      <c r="AF372" s="21" t="e">
        <f t="shared" si="52"/>
        <v>#DIV/0!</v>
      </c>
      <c r="AG372" s="20">
        <f>VLOOKUP(S372,'tabla ingresos'!$A$3:$D$15,4,FALSE)</f>
        <v>0</v>
      </c>
      <c r="AH372" s="20">
        <f t="shared" si="50"/>
        <v>0</v>
      </c>
      <c r="AI372" s="20">
        <f t="shared" si="51"/>
        <v>0</v>
      </c>
      <c r="AJ372" s="28" t="e">
        <f>VLOOKUP(AA372,score!$K$2:$L$8,2,TRUE)*AJ$2</f>
        <v>#DIV/0!</v>
      </c>
      <c r="AK372" s="28">
        <f>VLOOKUP(T372,score!$M$2:$N$8,2,FALSE)*AK$2</f>
        <v>0</v>
      </c>
      <c r="AL372" s="28">
        <f>VLOOKUP(Q372,score!$G$2:$H$8,2,TRUE)*AL$2</f>
        <v>0.1</v>
      </c>
      <c r="AM372" s="28" t="e">
        <f>VLOOKUP(AB372,score!$Y$2:$Z$8,2,TRUE)*AM$2</f>
        <v>#DIV/0!</v>
      </c>
      <c r="AN372" s="28" t="e">
        <f>VLOOKUP(AE372,score!$AE$2:$AF$8,2,TRUE)*AN$2</f>
        <v>#DIV/0!</v>
      </c>
      <c r="AO372" s="28">
        <f>VLOOKUP(O372,score!$C$2:$D$8,2,TRUE)*AO$2</f>
        <v>0.1</v>
      </c>
      <c r="AP372" s="28">
        <f>VLOOKUP(R372,score!$I$2:$J$8,2,TRUE)*AP$2</f>
        <v>0.1</v>
      </c>
      <c r="AQ372" s="28" t="e">
        <f>VLOOKUP(P372,score!$E$2:$F$8,2,FALSE)*AQ$2</f>
        <v>#N/A</v>
      </c>
      <c r="AR372" s="28">
        <f>VLOOKUP(U372,score!$O$2:$P$8,2,TRUE)*AR$2</f>
        <v>0</v>
      </c>
      <c r="AS372" s="28">
        <f>VLOOKUP(V372,score!$Q$2:$R$8,2,TRUE)*AS$2</f>
        <v>0</v>
      </c>
      <c r="AT372" s="28" t="e">
        <f>VLOOKUP(W372,score!$S$2:$T$8,2,FALSE)*AT$2</f>
        <v>#N/A</v>
      </c>
      <c r="AU372" s="28" t="e">
        <f>VLOOKUP(X372,score!$U$2:$V$4,2,FALSE)*AU$2</f>
        <v>#N/A</v>
      </c>
      <c r="AV372" s="28" t="e">
        <f>VLOOKUP(AF372,score!$AG$2:$AH$8,2,TRUE)*AV$2</f>
        <v>#DIV/0!</v>
      </c>
      <c r="AW372" s="28" t="e">
        <f>VLOOKUP(Y372,score!$W$2:$X$8,2,FALSE)*AW$2</f>
        <v>#N/A</v>
      </c>
      <c r="AX372" s="28" t="e">
        <f>VLOOKUP(AC372,score!$AA$2:$AB$8,2,TRUE)*AX$2</f>
        <v>#DIV/0!</v>
      </c>
      <c r="AY372" s="28" t="e">
        <f>VLOOKUP(AD372,score!$AC$2:$AD$8,2,TRUE)*AY$2</f>
        <v>#DIV/0!</v>
      </c>
      <c r="AZ372" s="28">
        <f>VLOOKUP(N372,score!$A$2:$B$8,2,TRUE)*AZ$2</f>
        <v>0.1</v>
      </c>
      <c r="BA372" s="29" t="e">
        <f t="shared" si="53"/>
        <v>#DIV/0!</v>
      </c>
      <c r="BB372" s="29" t="e">
        <f>VLOOKUP(BA372,score!$AJ$2:$AK$7,2,TRUE)</f>
        <v>#DIV/0!</v>
      </c>
    </row>
    <row r="373" spans="1:54" x14ac:dyDescent="0.3">
      <c r="A373" s="10"/>
      <c r="B373" s="11"/>
      <c r="C373" s="12"/>
      <c r="D373" s="14"/>
      <c r="E373" s="12"/>
      <c r="F373" s="14"/>
      <c r="G373" s="14"/>
      <c r="H373" s="14"/>
      <c r="I373" s="14"/>
      <c r="J373" s="14"/>
      <c r="K373" s="14"/>
      <c r="L373" s="14"/>
      <c r="M373" s="14"/>
      <c r="N373" s="13"/>
      <c r="O373" s="13"/>
      <c r="P373" s="12"/>
      <c r="Q373" s="12"/>
      <c r="R373" s="12"/>
      <c r="S373" s="12"/>
      <c r="T373" s="12"/>
      <c r="U373" s="12"/>
      <c r="V373" s="12"/>
      <c r="W373" s="17"/>
      <c r="X373" s="17"/>
      <c r="Y373" s="15"/>
      <c r="Z373" s="14"/>
      <c r="AA373" s="43" t="e">
        <f t="shared" si="45"/>
        <v>#DIV/0!</v>
      </c>
      <c r="AB373" s="21" t="e">
        <f t="shared" si="46"/>
        <v>#DIV/0!</v>
      </c>
      <c r="AC373" s="21" t="e">
        <f t="shared" si="47"/>
        <v>#DIV/0!</v>
      </c>
      <c r="AD373" s="21" t="e">
        <f t="shared" si="48"/>
        <v>#DIV/0!</v>
      </c>
      <c r="AE373" s="21" t="e">
        <f t="shared" si="49"/>
        <v>#DIV/0!</v>
      </c>
      <c r="AF373" s="21" t="e">
        <f t="shared" si="52"/>
        <v>#DIV/0!</v>
      </c>
      <c r="AG373" s="20">
        <f>VLOOKUP(S373,'tabla ingresos'!$A$3:$D$15,4,FALSE)</f>
        <v>0</v>
      </c>
      <c r="AH373" s="20">
        <f t="shared" si="50"/>
        <v>0</v>
      </c>
      <c r="AI373" s="20">
        <f t="shared" si="51"/>
        <v>0</v>
      </c>
      <c r="AJ373" s="28" t="e">
        <f>VLOOKUP(AA373,score!$K$2:$L$8,2,TRUE)*AJ$2</f>
        <v>#DIV/0!</v>
      </c>
      <c r="AK373" s="28">
        <f>VLOOKUP(T373,score!$M$2:$N$8,2,FALSE)*AK$2</f>
        <v>0</v>
      </c>
      <c r="AL373" s="28">
        <f>VLOOKUP(Q373,score!$G$2:$H$8,2,TRUE)*AL$2</f>
        <v>0.1</v>
      </c>
      <c r="AM373" s="28" t="e">
        <f>VLOOKUP(AB373,score!$Y$2:$Z$8,2,TRUE)*AM$2</f>
        <v>#DIV/0!</v>
      </c>
      <c r="AN373" s="28" t="e">
        <f>VLOOKUP(AE373,score!$AE$2:$AF$8,2,TRUE)*AN$2</f>
        <v>#DIV/0!</v>
      </c>
      <c r="AO373" s="28">
        <f>VLOOKUP(O373,score!$C$2:$D$8,2,TRUE)*AO$2</f>
        <v>0.1</v>
      </c>
      <c r="AP373" s="28">
        <f>VLOOKUP(R373,score!$I$2:$J$8,2,TRUE)*AP$2</f>
        <v>0.1</v>
      </c>
      <c r="AQ373" s="28" t="e">
        <f>VLOOKUP(P373,score!$E$2:$F$8,2,FALSE)*AQ$2</f>
        <v>#N/A</v>
      </c>
      <c r="AR373" s="28">
        <f>VLOOKUP(U373,score!$O$2:$P$8,2,TRUE)*AR$2</f>
        <v>0</v>
      </c>
      <c r="AS373" s="28">
        <f>VLOOKUP(V373,score!$Q$2:$R$8,2,TRUE)*AS$2</f>
        <v>0</v>
      </c>
      <c r="AT373" s="28" t="e">
        <f>VLOOKUP(W373,score!$S$2:$T$8,2,FALSE)*AT$2</f>
        <v>#N/A</v>
      </c>
      <c r="AU373" s="28" t="e">
        <f>VLOOKUP(X373,score!$U$2:$V$4,2,FALSE)*AU$2</f>
        <v>#N/A</v>
      </c>
      <c r="AV373" s="28" t="e">
        <f>VLOOKUP(AF373,score!$AG$2:$AH$8,2,TRUE)*AV$2</f>
        <v>#DIV/0!</v>
      </c>
      <c r="AW373" s="28" t="e">
        <f>VLOOKUP(Y373,score!$W$2:$X$8,2,FALSE)*AW$2</f>
        <v>#N/A</v>
      </c>
      <c r="AX373" s="28" t="e">
        <f>VLOOKUP(AC373,score!$AA$2:$AB$8,2,TRUE)*AX$2</f>
        <v>#DIV/0!</v>
      </c>
      <c r="AY373" s="28" t="e">
        <f>VLOOKUP(AD373,score!$AC$2:$AD$8,2,TRUE)*AY$2</f>
        <v>#DIV/0!</v>
      </c>
      <c r="AZ373" s="28">
        <f>VLOOKUP(N373,score!$A$2:$B$8,2,TRUE)*AZ$2</f>
        <v>0.1</v>
      </c>
      <c r="BA373" s="29" t="e">
        <f t="shared" si="53"/>
        <v>#DIV/0!</v>
      </c>
      <c r="BB373" s="29" t="e">
        <f>VLOOKUP(BA373,score!$AJ$2:$AK$7,2,TRUE)</f>
        <v>#DIV/0!</v>
      </c>
    </row>
    <row r="374" spans="1:54" x14ac:dyDescent="0.3">
      <c r="A374" s="10"/>
      <c r="B374" s="11"/>
      <c r="C374" s="12"/>
      <c r="D374" s="14"/>
      <c r="E374" s="12"/>
      <c r="F374" s="14"/>
      <c r="G374" s="14"/>
      <c r="H374" s="14"/>
      <c r="I374" s="14"/>
      <c r="J374" s="14"/>
      <c r="K374" s="14"/>
      <c r="L374" s="14"/>
      <c r="M374" s="14"/>
      <c r="N374" s="13"/>
      <c r="O374" s="13"/>
      <c r="P374" s="12"/>
      <c r="Q374" s="12"/>
      <c r="R374" s="12"/>
      <c r="S374" s="12"/>
      <c r="T374" s="12"/>
      <c r="U374" s="12"/>
      <c r="V374" s="12"/>
      <c r="W374" s="17"/>
      <c r="X374" s="17"/>
      <c r="Y374" s="15"/>
      <c r="Z374" s="14"/>
      <c r="AA374" s="43" t="e">
        <f t="shared" si="45"/>
        <v>#DIV/0!</v>
      </c>
      <c r="AB374" s="21" t="e">
        <f t="shared" si="46"/>
        <v>#DIV/0!</v>
      </c>
      <c r="AC374" s="21" t="e">
        <f t="shared" si="47"/>
        <v>#DIV/0!</v>
      </c>
      <c r="AD374" s="21" t="e">
        <f t="shared" si="48"/>
        <v>#DIV/0!</v>
      </c>
      <c r="AE374" s="21" t="e">
        <f t="shared" si="49"/>
        <v>#DIV/0!</v>
      </c>
      <c r="AF374" s="21" t="e">
        <f t="shared" si="52"/>
        <v>#DIV/0!</v>
      </c>
      <c r="AG374" s="20">
        <f>VLOOKUP(S374,'tabla ingresos'!$A$3:$D$15,4,FALSE)</f>
        <v>0</v>
      </c>
      <c r="AH374" s="20">
        <f t="shared" si="50"/>
        <v>0</v>
      </c>
      <c r="AI374" s="20">
        <f t="shared" si="51"/>
        <v>0</v>
      </c>
      <c r="AJ374" s="28" t="e">
        <f>VLOOKUP(AA374,score!$K$2:$L$8,2,TRUE)*AJ$2</f>
        <v>#DIV/0!</v>
      </c>
      <c r="AK374" s="28">
        <f>VLOOKUP(T374,score!$M$2:$N$8,2,FALSE)*AK$2</f>
        <v>0</v>
      </c>
      <c r="AL374" s="28">
        <f>VLOOKUP(Q374,score!$G$2:$H$8,2,TRUE)*AL$2</f>
        <v>0.1</v>
      </c>
      <c r="AM374" s="28" t="e">
        <f>VLOOKUP(AB374,score!$Y$2:$Z$8,2,TRUE)*AM$2</f>
        <v>#DIV/0!</v>
      </c>
      <c r="AN374" s="28" t="e">
        <f>VLOOKUP(AE374,score!$AE$2:$AF$8,2,TRUE)*AN$2</f>
        <v>#DIV/0!</v>
      </c>
      <c r="AO374" s="28">
        <f>VLOOKUP(O374,score!$C$2:$D$8,2,TRUE)*AO$2</f>
        <v>0.1</v>
      </c>
      <c r="AP374" s="28">
        <f>VLOOKUP(R374,score!$I$2:$J$8,2,TRUE)*AP$2</f>
        <v>0.1</v>
      </c>
      <c r="AQ374" s="28" t="e">
        <f>VLOOKUP(P374,score!$E$2:$F$8,2,FALSE)*AQ$2</f>
        <v>#N/A</v>
      </c>
      <c r="AR374" s="28">
        <f>VLOOKUP(U374,score!$O$2:$P$8,2,TRUE)*AR$2</f>
        <v>0</v>
      </c>
      <c r="AS374" s="28">
        <f>VLOOKUP(V374,score!$Q$2:$R$8,2,TRUE)*AS$2</f>
        <v>0</v>
      </c>
      <c r="AT374" s="28" t="e">
        <f>VLOOKUP(W374,score!$S$2:$T$8,2,FALSE)*AT$2</f>
        <v>#N/A</v>
      </c>
      <c r="AU374" s="28" t="e">
        <f>VLOOKUP(X374,score!$U$2:$V$4,2,FALSE)*AU$2</f>
        <v>#N/A</v>
      </c>
      <c r="AV374" s="28" t="e">
        <f>VLOOKUP(AF374,score!$AG$2:$AH$8,2,TRUE)*AV$2</f>
        <v>#DIV/0!</v>
      </c>
      <c r="AW374" s="28" t="e">
        <f>VLOOKUP(Y374,score!$W$2:$X$8,2,FALSE)*AW$2</f>
        <v>#N/A</v>
      </c>
      <c r="AX374" s="28" t="e">
        <f>VLOOKUP(AC374,score!$AA$2:$AB$8,2,TRUE)*AX$2</f>
        <v>#DIV/0!</v>
      </c>
      <c r="AY374" s="28" t="e">
        <f>VLOOKUP(AD374,score!$AC$2:$AD$8,2,TRUE)*AY$2</f>
        <v>#DIV/0!</v>
      </c>
      <c r="AZ374" s="28">
        <f>VLOOKUP(N374,score!$A$2:$B$8,2,TRUE)*AZ$2</f>
        <v>0.1</v>
      </c>
      <c r="BA374" s="29" t="e">
        <f t="shared" si="53"/>
        <v>#DIV/0!</v>
      </c>
      <c r="BB374" s="29" t="e">
        <f>VLOOKUP(BA374,score!$AJ$2:$AK$7,2,TRUE)</f>
        <v>#DIV/0!</v>
      </c>
    </row>
    <row r="375" spans="1:54" x14ac:dyDescent="0.3">
      <c r="A375" s="10"/>
      <c r="B375" s="11"/>
      <c r="C375" s="12"/>
      <c r="D375" s="14"/>
      <c r="E375" s="12"/>
      <c r="F375" s="14"/>
      <c r="G375" s="14"/>
      <c r="H375" s="14"/>
      <c r="I375" s="14"/>
      <c r="J375" s="14"/>
      <c r="K375" s="14"/>
      <c r="L375" s="14"/>
      <c r="M375" s="14"/>
      <c r="N375" s="13"/>
      <c r="O375" s="13"/>
      <c r="P375" s="12"/>
      <c r="Q375" s="12"/>
      <c r="R375" s="12"/>
      <c r="S375" s="12"/>
      <c r="T375" s="12"/>
      <c r="U375" s="12"/>
      <c r="V375" s="12"/>
      <c r="W375" s="17"/>
      <c r="X375" s="17"/>
      <c r="Y375" s="15"/>
      <c r="Z375" s="14"/>
      <c r="AA375" s="43" t="e">
        <f t="shared" si="45"/>
        <v>#DIV/0!</v>
      </c>
      <c r="AB375" s="21" t="e">
        <f t="shared" si="46"/>
        <v>#DIV/0!</v>
      </c>
      <c r="AC375" s="21" t="e">
        <f t="shared" si="47"/>
        <v>#DIV/0!</v>
      </c>
      <c r="AD375" s="21" t="e">
        <f t="shared" si="48"/>
        <v>#DIV/0!</v>
      </c>
      <c r="AE375" s="21" t="e">
        <f t="shared" si="49"/>
        <v>#DIV/0!</v>
      </c>
      <c r="AF375" s="21" t="e">
        <f t="shared" si="52"/>
        <v>#DIV/0!</v>
      </c>
      <c r="AG375" s="20">
        <f>VLOOKUP(S375,'tabla ingresos'!$A$3:$D$15,4,FALSE)</f>
        <v>0</v>
      </c>
      <c r="AH375" s="20">
        <f t="shared" si="50"/>
        <v>0</v>
      </c>
      <c r="AI375" s="20">
        <f t="shared" si="51"/>
        <v>0</v>
      </c>
      <c r="AJ375" s="28" t="e">
        <f>VLOOKUP(AA375,score!$K$2:$L$8,2,TRUE)*AJ$2</f>
        <v>#DIV/0!</v>
      </c>
      <c r="AK375" s="28">
        <f>VLOOKUP(T375,score!$M$2:$N$8,2,FALSE)*AK$2</f>
        <v>0</v>
      </c>
      <c r="AL375" s="28">
        <f>VLOOKUP(Q375,score!$G$2:$H$8,2,TRUE)*AL$2</f>
        <v>0.1</v>
      </c>
      <c r="AM375" s="28" t="e">
        <f>VLOOKUP(AB375,score!$Y$2:$Z$8,2,TRUE)*AM$2</f>
        <v>#DIV/0!</v>
      </c>
      <c r="AN375" s="28" t="e">
        <f>VLOOKUP(AE375,score!$AE$2:$AF$8,2,TRUE)*AN$2</f>
        <v>#DIV/0!</v>
      </c>
      <c r="AO375" s="28">
        <f>VLOOKUP(O375,score!$C$2:$D$8,2,TRUE)*AO$2</f>
        <v>0.1</v>
      </c>
      <c r="AP375" s="28">
        <f>VLOOKUP(R375,score!$I$2:$J$8,2,TRUE)*AP$2</f>
        <v>0.1</v>
      </c>
      <c r="AQ375" s="28" t="e">
        <f>VLOOKUP(P375,score!$E$2:$F$8,2,FALSE)*AQ$2</f>
        <v>#N/A</v>
      </c>
      <c r="AR375" s="28">
        <f>VLOOKUP(U375,score!$O$2:$P$8,2,TRUE)*AR$2</f>
        <v>0</v>
      </c>
      <c r="AS375" s="28">
        <f>VLOOKUP(V375,score!$Q$2:$R$8,2,TRUE)*AS$2</f>
        <v>0</v>
      </c>
      <c r="AT375" s="28" t="e">
        <f>VLOOKUP(W375,score!$S$2:$T$8,2,FALSE)*AT$2</f>
        <v>#N/A</v>
      </c>
      <c r="AU375" s="28" t="e">
        <f>VLOOKUP(X375,score!$U$2:$V$4,2,FALSE)*AU$2</f>
        <v>#N/A</v>
      </c>
      <c r="AV375" s="28" t="e">
        <f>VLOOKUP(AF375,score!$AG$2:$AH$8,2,TRUE)*AV$2</f>
        <v>#DIV/0!</v>
      </c>
      <c r="AW375" s="28" t="e">
        <f>VLOOKUP(Y375,score!$W$2:$X$8,2,FALSE)*AW$2</f>
        <v>#N/A</v>
      </c>
      <c r="AX375" s="28" t="e">
        <f>VLOOKUP(AC375,score!$AA$2:$AB$8,2,TRUE)*AX$2</f>
        <v>#DIV/0!</v>
      </c>
      <c r="AY375" s="28" t="e">
        <f>VLOOKUP(AD375,score!$AC$2:$AD$8,2,TRUE)*AY$2</f>
        <v>#DIV/0!</v>
      </c>
      <c r="AZ375" s="28">
        <f>VLOOKUP(N375,score!$A$2:$B$8,2,TRUE)*AZ$2</f>
        <v>0.1</v>
      </c>
      <c r="BA375" s="29" t="e">
        <f t="shared" si="53"/>
        <v>#DIV/0!</v>
      </c>
      <c r="BB375" s="29" t="e">
        <f>VLOOKUP(BA375,score!$AJ$2:$AK$7,2,TRUE)</f>
        <v>#DIV/0!</v>
      </c>
    </row>
    <row r="376" spans="1:54" x14ac:dyDescent="0.3">
      <c r="A376" s="10"/>
      <c r="B376" s="11"/>
      <c r="C376" s="12"/>
      <c r="D376" s="14"/>
      <c r="E376" s="12"/>
      <c r="F376" s="14"/>
      <c r="G376" s="14"/>
      <c r="H376" s="14"/>
      <c r="I376" s="14"/>
      <c r="J376" s="14"/>
      <c r="K376" s="14"/>
      <c r="L376" s="14"/>
      <c r="M376" s="14"/>
      <c r="N376" s="13"/>
      <c r="O376" s="13"/>
      <c r="P376" s="12"/>
      <c r="Q376" s="12"/>
      <c r="R376" s="12"/>
      <c r="S376" s="12"/>
      <c r="T376" s="12"/>
      <c r="U376" s="12"/>
      <c r="V376" s="12"/>
      <c r="W376" s="17"/>
      <c r="X376" s="17"/>
      <c r="Y376" s="15"/>
      <c r="Z376" s="14"/>
      <c r="AA376" s="43" t="e">
        <f t="shared" si="45"/>
        <v>#DIV/0!</v>
      </c>
      <c r="AB376" s="21" t="e">
        <f t="shared" si="46"/>
        <v>#DIV/0!</v>
      </c>
      <c r="AC376" s="21" t="e">
        <f t="shared" si="47"/>
        <v>#DIV/0!</v>
      </c>
      <c r="AD376" s="21" t="e">
        <f t="shared" si="48"/>
        <v>#DIV/0!</v>
      </c>
      <c r="AE376" s="21" t="e">
        <f t="shared" si="49"/>
        <v>#DIV/0!</v>
      </c>
      <c r="AF376" s="21" t="e">
        <f t="shared" si="52"/>
        <v>#DIV/0!</v>
      </c>
      <c r="AG376" s="20">
        <f>VLOOKUP(S376,'tabla ingresos'!$A$3:$D$15,4,FALSE)</f>
        <v>0</v>
      </c>
      <c r="AH376" s="20">
        <f t="shared" si="50"/>
        <v>0</v>
      </c>
      <c r="AI376" s="20">
        <f t="shared" si="51"/>
        <v>0</v>
      </c>
      <c r="AJ376" s="28" t="e">
        <f>VLOOKUP(AA376,score!$K$2:$L$8,2,TRUE)*AJ$2</f>
        <v>#DIV/0!</v>
      </c>
      <c r="AK376" s="28">
        <f>VLOOKUP(T376,score!$M$2:$N$8,2,FALSE)*AK$2</f>
        <v>0</v>
      </c>
      <c r="AL376" s="28">
        <f>VLOOKUP(Q376,score!$G$2:$H$8,2,TRUE)*AL$2</f>
        <v>0.1</v>
      </c>
      <c r="AM376" s="28" t="e">
        <f>VLOOKUP(AB376,score!$Y$2:$Z$8,2,TRUE)*AM$2</f>
        <v>#DIV/0!</v>
      </c>
      <c r="AN376" s="28" t="e">
        <f>VLOOKUP(AE376,score!$AE$2:$AF$8,2,TRUE)*AN$2</f>
        <v>#DIV/0!</v>
      </c>
      <c r="AO376" s="28">
        <f>VLOOKUP(O376,score!$C$2:$D$8,2,TRUE)*AO$2</f>
        <v>0.1</v>
      </c>
      <c r="AP376" s="28">
        <f>VLOOKUP(R376,score!$I$2:$J$8,2,TRUE)*AP$2</f>
        <v>0.1</v>
      </c>
      <c r="AQ376" s="28" t="e">
        <f>VLOOKUP(P376,score!$E$2:$F$8,2,FALSE)*AQ$2</f>
        <v>#N/A</v>
      </c>
      <c r="AR376" s="28">
        <f>VLOOKUP(U376,score!$O$2:$P$8,2,TRUE)*AR$2</f>
        <v>0</v>
      </c>
      <c r="AS376" s="28">
        <f>VLOOKUP(V376,score!$Q$2:$R$8,2,TRUE)*AS$2</f>
        <v>0</v>
      </c>
      <c r="AT376" s="28" t="e">
        <f>VLOOKUP(W376,score!$S$2:$T$8,2,FALSE)*AT$2</f>
        <v>#N/A</v>
      </c>
      <c r="AU376" s="28" t="e">
        <f>VLOOKUP(X376,score!$U$2:$V$4,2,FALSE)*AU$2</f>
        <v>#N/A</v>
      </c>
      <c r="AV376" s="28" t="e">
        <f>VLOOKUP(AF376,score!$AG$2:$AH$8,2,TRUE)*AV$2</f>
        <v>#DIV/0!</v>
      </c>
      <c r="AW376" s="28" t="e">
        <f>VLOOKUP(Y376,score!$W$2:$X$8,2,FALSE)*AW$2</f>
        <v>#N/A</v>
      </c>
      <c r="AX376" s="28" t="e">
        <f>VLOOKUP(AC376,score!$AA$2:$AB$8,2,TRUE)*AX$2</f>
        <v>#DIV/0!</v>
      </c>
      <c r="AY376" s="28" t="e">
        <f>VLOOKUP(AD376,score!$AC$2:$AD$8,2,TRUE)*AY$2</f>
        <v>#DIV/0!</v>
      </c>
      <c r="AZ376" s="28">
        <f>VLOOKUP(N376,score!$A$2:$B$8,2,TRUE)*AZ$2</f>
        <v>0.1</v>
      </c>
      <c r="BA376" s="29" t="e">
        <f t="shared" si="53"/>
        <v>#DIV/0!</v>
      </c>
      <c r="BB376" s="29" t="e">
        <f>VLOOKUP(BA376,score!$AJ$2:$AK$7,2,TRUE)</f>
        <v>#DIV/0!</v>
      </c>
    </row>
    <row r="377" spans="1:54" x14ac:dyDescent="0.3">
      <c r="A377" s="10"/>
      <c r="B377" s="11"/>
      <c r="C377" s="12"/>
      <c r="D377" s="14"/>
      <c r="E377" s="12"/>
      <c r="F377" s="14"/>
      <c r="G377" s="14"/>
      <c r="H377" s="14"/>
      <c r="I377" s="14"/>
      <c r="J377" s="14"/>
      <c r="K377" s="14"/>
      <c r="L377" s="14"/>
      <c r="M377" s="14"/>
      <c r="N377" s="13"/>
      <c r="O377" s="13"/>
      <c r="P377" s="12"/>
      <c r="Q377" s="12"/>
      <c r="R377" s="12"/>
      <c r="S377" s="12"/>
      <c r="T377" s="12"/>
      <c r="U377" s="12"/>
      <c r="V377" s="12"/>
      <c r="W377" s="17"/>
      <c r="X377" s="17"/>
      <c r="Y377" s="15"/>
      <c r="Z377" s="14"/>
      <c r="AA377" s="43" t="e">
        <f t="shared" si="45"/>
        <v>#DIV/0!</v>
      </c>
      <c r="AB377" s="21" t="e">
        <f t="shared" si="46"/>
        <v>#DIV/0!</v>
      </c>
      <c r="AC377" s="21" t="e">
        <f t="shared" si="47"/>
        <v>#DIV/0!</v>
      </c>
      <c r="AD377" s="21" t="e">
        <f t="shared" si="48"/>
        <v>#DIV/0!</v>
      </c>
      <c r="AE377" s="21" t="e">
        <f t="shared" si="49"/>
        <v>#DIV/0!</v>
      </c>
      <c r="AF377" s="21" t="e">
        <f t="shared" si="52"/>
        <v>#DIV/0!</v>
      </c>
      <c r="AG377" s="20">
        <f>VLOOKUP(S377,'tabla ingresos'!$A$3:$D$15,4,FALSE)</f>
        <v>0</v>
      </c>
      <c r="AH377" s="20">
        <f t="shared" si="50"/>
        <v>0</v>
      </c>
      <c r="AI377" s="20">
        <f t="shared" si="51"/>
        <v>0</v>
      </c>
      <c r="AJ377" s="28" t="e">
        <f>VLOOKUP(AA377,score!$K$2:$L$8,2,TRUE)*AJ$2</f>
        <v>#DIV/0!</v>
      </c>
      <c r="AK377" s="28">
        <f>VLOOKUP(T377,score!$M$2:$N$8,2,FALSE)*AK$2</f>
        <v>0</v>
      </c>
      <c r="AL377" s="28">
        <f>VLOOKUP(Q377,score!$G$2:$H$8,2,TRUE)*AL$2</f>
        <v>0.1</v>
      </c>
      <c r="AM377" s="28" t="e">
        <f>VLOOKUP(AB377,score!$Y$2:$Z$8,2,TRUE)*AM$2</f>
        <v>#DIV/0!</v>
      </c>
      <c r="AN377" s="28" t="e">
        <f>VLOOKUP(AE377,score!$AE$2:$AF$8,2,TRUE)*AN$2</f>
        <v>#DIV/0!</v>
      </c>
      <c r="AO377" s="28">
        <f>VLOOKUP(O377,score!$C$2:$D$8,2,TRUE)*AO$2</f>
        <v>0.1</v>
      </c>
      <c r="AP377" s="28">
        <f>VLOOKUP(R377,score!$I$2:$J$8,2,TRUE)*AP$2</f>
        <v>0.1</v>
      </c>
      <c r="AQ377" s="28" t="e">
        <f>VLOOKUP(P377,score!$E$2:$F$8,2,FALSE)*AQ$2</f>
        <v>#N/A</v>
      </c>
      <c r="AR377" s="28">
        <f>VLOOKUP(U377,score!$O$2:$P$8,2,TRUE)*AR$2</f>
        <v>0</v>
      </c>
      <c r="AS377" s="28">
        <f>VLOOKUP(V377,score!$Q$2:$R$8,2,TRUE)*AS$2</f>
        <v>0</v>
      </c>
      <c r="AT377" s="28" t="e">
        <f>VLOOKUP(W377,score!$S$2:$T$8,2,FALSE)*AT$2</f>
        <v>#N/A</v>
      </c>
      <c r="AU377" s="28" t="e">
        <f>VLOOKUP(X377,score!$U$2:$V$4,2,FALSE)*AU$2</f>
        <v>#N/A</v>
      </c>
      <c r="AV377" s="28" t="e">
        <f>VLOOKUP(AF377,score!$AG$2:$AH$8,2,TRUE)*AV$2</f>
        <v>#DIV/0!</v>
      </c>
      <c r="AW377" s="28" t="e">
        <f>VLOOKUP(Y377,score!$W$2:$X$8,2,FALSE)*AW$2</f>
        <v>#N/A</v>
      </c>
      <c r="AX377" s="28" t="e">
        <f>VLOOKUP(AC377,score!$AA$2:$AB$8,2,TRUE)*AX$2</f>
        <v>#DIV/0!</v>
      </c>
      <c r="AY377" s="28" t="e">
        <f>VLOOKUP(AD377,score!$AC$2:$AD$8,2,TRUE)*AY$2</f>
        <v>#DIV/0!</v>
      </c>
      <c r="AZ377" s="28">
        <f>VLOOKUP(N377,score!$A$2:$B$8,2,TRUE)*AZ$2</f>
        <v>0.1</v>
      </c>
      <c r="BA377" s="29" t="e">
        <f t="shared" si="53"/>
        <v>#DIV/0!</v>
      </c>
      <c r="BB377" s="29" t="e">
        <f>VLOOKUP(BA377,score!$AJ$2:$AK$7,2,TRUE)</f>
        <v>#DIV/0!</v>
      </c>
    </row>
    <row r="378" spans="1:54" x14ac:dyDescent="0.3">
      <c r="A378" s="10"/>
      <c r="B378" s="11"/>
      <c r="C378" s="12"/>
      <c r="D378" s="14"/>
      <c r="E378" s="12"/>
      <c r="F378" s="14"/>
      <c r="G378" s="14"/>
      <c r="H378" s="14"/>
      <c r="I378" s="14"/>
      <c r="J378" s="14"/>
      <c r="K378" s="14"/>
      <c r="L378" s="14"/>
      <c r="M378" s="14"/>
      <c r="N378" s="13"/>
      <c r="O378" s="13"/>
      <c r="P378" s="12"/>
      <c r="Q378" s="12"/>
      <c r="R378" s="12"/>
      <c r="S378" s="12"/>
      <c r="T378" s="12"/>
      <c r="U378" s="12"/>
      <c r="V378" s="12"/>
      <c r="W378" s="17"/>
      <c r="X378" s="17"/>
      <c r="Y378" s="15"/>
      <c r="Z378" s="14"/>
      <c r="AA378" s="43" t="e">
        <f t="shared" si="45"/>
        <v>#DIV/0!</v>
      </c>
      <c r="AB378" s="21" t="e">
        <f t="shared" si="46"/>
        <v>#DIV/0!</v>
      </c>
      <c r="AC378" s="21" t="e">
        <f t="shared" si="47"/>
        <v>#DIV/0!</v>
      </c>
      <c r="AD378" s="21" t="e">
        <f t="shared" si="48"/>
        <v>#DIV/0!</v>
      </c>
      <c r="AE378" s="21" t="e">
        <f t="shared" si="49"/>
        <v>#DIV/0!</v>
      </c>
      <c r="AF378" s="21" t="e">
        <f t="shared" si="52"/>
        <v>#DIV/0!</v>
      </c>
      <c r="AG378" s="20">
        <f>VLOOKUP(S378,'tabla ingresos'!$A$3:$D$15,4,FALSE)</f>
        <v>0</v>
      </c>
      <c r="AH378" s="20">
        <f t="shared" si="50"/>
        <v>0</v>
      </c>
      <c r="AI378" s="20">
        <f t="shared" si="51"/>
        <v>0</v>
      </c>
      <c r="AJ378" s="28" t="e">
        <f>VLOOKUP(AA378,score!$K$2:$L$8,2,TRUE)*AJ$2</f>
        <v>#DIV/0!</v>
      </c>
      <c r="AK378" s="28">
        <f>VLOOKUP(T378,score!$M$2:$N$8,2,FALSE)*AK$2</f>
        <v>0</v>
      </c>
      <c r="AL378" s="28">
        <f>VLOOKUP(Q378,score!$G$2:$H$8,2,TRUE)*AL$2</f>
        <v>0.1</v>
      </c>
      <c r="AM378" s="28" t="e">
        <f>VLOOKUP(AB378,score!$Y$2:$Z$8,2,TRUE)*AM$2</f>
        <v>#DIV/0!</v>
      </c>
      <c r="AN378" s="28" t="e">
        <f>VLOOKUP(AE378,score!$AE$2:$AF$8,2,TRUE)*AN$2</f>
        <v>#DIV/0!</v>
      </c>
      <c r="AO378" s="28">
        <f>VLOOKUP(O378,score!$C$2:$D$8,2,TRUE)*AO$2</f>
        <v>0.1</v>
      </c>
      <c r="AP378" s="28">
        <f>VLOOKUP(R378,score!$I$2:$J$8,2,TRUE)*AP$2</f>
        <v>0.1</v>
      </c>
      <c r="AQ378" s="28" t="e">
        <f>VLOOKUP(P378,score!$E$2:$F$8,2,FALSE)*AQ$2</f>
        <v>#N/A</v>
      </c>
      <c r="AR378" s="28">
        <f>VLOOKUP(U378,score!$O$2:$P$8,2,TRUE)*AR$2</f>
        <v>0</v>
      </c>
      <c r="AS378" s="28">
        <f>VLOOKUP(V378,score!$Q$2:$R$8,2,TRUE)*AS$2</f>
        <v>0</v>
      </c>
      <c r="AT378" s="28" t="e">
        <f>VLOOKUP(W378,score!$S$2:$T$8,2,FALSE)*AT$2</f>
        <v>#N/A</v>
      </c>
      <c r="AU378" s="28" t="e">
        <f>VLOOKUP(X378,score!$U$2:$V$4,2,FALSE)*AU$2</f>
        <v>#N/A</v>
      </c>
      <c r="AV378" s="28" t="e">
        <f>VLOOKUP(AF378,score!$AG$2:$AH$8,2,TRUE)*AV$2</f>
        <v>#DIV/0!</v>
      </c>
      <c r="AW378" s="28" t="e">
        <f>VLOOKUP(Y378,score!$W$2:$X$8,2,FALSE)*AW$2</f>
        <v>#N/A</v>
      </c>
      <c r="AX378" s="28" t="e">
        <f>VLOOKUP(AC378,score!$AA$2:$AB$8,2,TRUE)*AX$2</f>
        <v>#DIV/0!</v>
      </c>
      <c r="AY378" s="28" t="e">
        <f>VLOOKUP(AD378,score!$AC$2:$AD$8,2,TRUE)*AY$2</f>
        <v>#DIV/0!</v>
      </c>
      <c r="AZ378" s="28">
        <f>VLOOKUP(N378,score!$A$2:$B$8,2,TRUE)*AZ$2</f>
        <v>0.1</v>
      </c>
      <c r="BA378" s="29" t="e">
        <f t="shared" si="53"/>
        <v>#DIV/0!</v>
      </c>
      <c r="BB378" s="29" t="e">
        <f>VLOOKUP(BA378,score!$AJ$2:$AK$7,2,TRUE)</f>
        <v>#DIV/0!</v>
      </c>
    </row>
    <row r="379" spans="1:54" x14ac:dyDescent="0.3">
      <c r="A379" s="10"/>
      <c r="B379" s="11"/>
      <c r="C379" s="12"/>
      <c r="D379" s="14"/>
      <c r="E379" s="12"/>
      <c r="F379" s="14"/>
      <c r="G379" s="14"/>
      <c r="H379" s="14"/>
      <c r="I379" s="14"/>
      <c r="J379" s="14"/>
      <c r="K379" s="14"/>
      <c r="L379" s="14"/>
      <c r="M379" s="14"/>
      <c r="N379" s="13"/>
      <c r="O379" s="13"/>
      <c r="P379" s="12"/>
      <c r="Q379" s="12"/>
      <c r="R379" s="12"/>
      <c r="S379" s="12"/>
      <c r="T379" s="12"/>
      <c r="U379" s="12"/>
      <c r="V379" s="12"/>
      <c r="W379" s="17"/>
      <c r="X379" s="17"/>
      <c r="Y379" s="15"/>
      <c r="Z379" s="14"/>
      <c r="AA379" s="43" t="e">
        <f t="shared" si="45"/>
        <v>#DIV/0!</v>
      </c>
      <c r="AB379" s="21" t="e">
        <f t="shared" si="46"/>
        <v>#DIV/0!</v>
      </c>
      <c r="AC379" s="21" t="e">
        <f t="shared" si="47"/>
        <v>#DIV/0!</v>
      </c>
      <c r="AD379" s="21" t="e">
        <f t="shared" si="48"/>
        <v>#DIV/0!</v>
      </c>
      <c r="AE379" s="21" t="e">
        <f t="shared" si="49"/>
        <v>#DIV/0!</v>
      </c>
      <c r="AF379" s="21" t="e">
        <f t="shared" si="52"/>
        <v>#DIV/0!</v>
      </c>
      <c r="AG379" s="20">
        <f>VLOOKUP(S379,'tabla ingresos'!$A$3:$D$15,4,FALSE)</f>
        <v>0</v>
      </c>
      <c r="AH379" s="20">
        <f t="shared" si="50"/>
        <v>0</v>
      </c>
      <c r="AI379" s="20">
        <f t="shared" si="51"/>
        <v>0</v>
      </c>
      <c r="AJ379" s="28" t="e">
        <f>VLOOKUP(AA379,score!$K$2:$L$8,2,TRUE)*AJ$2</f>
        <v>#DIV/0!</v>
      </c>
      <c r="AK379" s="28">
        <f>VLOOKUP(T379,score!$M$2:$N$8,2,FALSE)*AK$2</f>
        <v>0</v>
      </c>
      <c r="AL379" s="28">
        <f>VLOOKUP(Q379,score!$G$2:$H$8,2,TRUE)*AL$2</f>
        <v>0.1</v>
      </c>
      <c r="AM379" s="28" t="e">
        <f>VLOOKUP(AB379,score!$Y$2:$Z$8,2,TRUE)*AM$2</f>
        <v>#DIV/0!</v>
      </c>
      <c r="AN379" s="28" t="e">
        <f>VLOOKUP(AE379,score!$AE$2:$AF$8,2,TRUE)*AN$2</f>
        <v>#DIV/0!</v>
      </c>
      <c r="AO379" s="28">
        <f>VLOOKUP(O379,score!$C$2:$D$8,2,TRUE)*AO$2</f>
        <v>0.1</v>
      </c>
      <c r="AP379" s="28">
        <f>VLOOKUP(R379,score!$I$2:$J$8,2,TRUE)*AP$2</f>
        <v>0.1</v>
      </c>
      <c r="AQ379" s="28" t="e">
        <f>VLOOKUP(P379,score!$E$2:$F$8,2,FALSE)*AQ$2</f>
        <v>#N/A</v>
      </c>
      <c r="AR379" s="28">
        <f>VLOOKUP(U379,score!$O$2:$P$8,2,TRUE)*AR$2</f>
        <v>0</v>
      </c>
      <c r="AS379" s="28">
        <f>VLOOKUP(V379,score!$Q$2:$R$8,2,TRUE)*AS$2</f>
        <v>0</v>
      </c>
      <c r="AT379" s="28" t="e">
        <f>VLOOKUP(W379,score!$S$2:$T$8,2,FALSE)*AT$2</f>
        <v>#N/A</v>
      </c>
      <c r="AU379" s="28" t="e">
        <f>VLOOKUP(X379,score!$U$2:$V$4,2,FALSE)*AU$2</f>
        <v>#N/A</v>
      </c>
      <c r="AV379" s="28" t="e">
        <f>VLOOKUP(AF379,score!$AG$2:$AH$8,2,TRUE)*AV$2</f>
        <v>#DIV/0!</v>
      </c>
      <c r="AW379" s="28" t="e">
        <f>VLOOKUP(Y379,score!$W$2:$X$8,2,FALSE)*AW$2</f>
        <v>#N/A</v>
      </c>
      <c r="AX379" s="28" t="e">
        <f>VLOOKUP(AC379,score!$AA$2:$AB$8,2,TRUE)*AX$2</f>
        <v>#DIV/0!</v>
      </c>
      <c r="AY379" s="28" t="e">
        <f>VLOOKUP(AD379,score!$AC$2:$AD$8,2,TRUE)*AY$2</f>
        <v>#DIV/0!</v>
      </c>
      <c r="AZ379" s="28">
        <f>VLOOKUP(N379,score!$A$2:$B$8,2,TRUE)*AZ$2</f>
        <v>0.1</v>
      </c>
      <c r="BA379" s="29" t="e">
        <f t="shared" si="53"/>
        <v>#DIV/0!</v>
      </c>
      <c r="BB379" s="29" t="e">
        <f>VLOOKUP(BA379,score!$AJ$2:$AK$7,2,TRUE)</f>
        <v>#DIV/0!</v>
      </c>
    </row>
    <row r="380" spans="1:54" x14ac:dyDescent="0.3">
      <c r="A380" s="10"/>
      <c r="B380" s="11"/>
      <c r="C380" s="12"/>
      <c r="D380" s="14"/>
      <c r="E380" s="12"/>
      <c r="F380" s="14"/>
      <c r="G380" s="14"/>
      <c r="H380" s="14"/>
      <c r="I380" s="14"/>
      <c r="J380" s="14"/>
      <c r="K380" s="14"/>
      <c r="L380" s="14"/>
      <c r="M380" s="14"/>
      <c r="N380" s="13"/>
      <c r="O380" s="13"/>
      <c r="P380" s="12"/>
      <c r="Q380" s="12"/>
      <c r="R380" s="12"/>
      <c r="S380" s="12"/>
      <c r="T380" s="12"/>
      <c r="U380" s="12"/>
      <c r="V380" s="12"/>
      <c r="W380" s="17"/>
      <c r="X380" s="17"/>
      <c r="Y380" s="15"/>
      <c r="Z380" s="14"/>
      <c r="AA380" s="43" t="e">
        <f t="shared" si="45"/>
        <v>#DIV/0!</v>
      </c>
      <c r="AB380" s="21" t="e">
        <f t="shared" si="46"/>
        <v>#DIV/0!</v>
      </c>
      <c r="AC380" s="21" t="e">
        <f t="shared" si="47"/>
        <v>#DIV/0!</v>
      </c>
      <c r="AD380" s="21" t="e">
        <f t="shared" si="48"/>
        <v>#DIV/0!</v>
      </c>
      <c r="AE380" s="21" t="e">
        <f t="shared" si="49"/>
        <v>#DIV/0!</v>
      </c>
      <c r="AF380" s="21" t="e">
        <f t="shared" si="52"/>
        <v>#DIV/0!</v>
      </c>
      <c r="AG380" s="20">
        <f>VLOOKUP(S380,'tabla ingresos'!$A$3:$D$15,4,FALSE)</f>
        <v>0</v>
      </c>
      <c r="AH380" s="20">
        <f t="shared" si="50"/>
        <v>0</v>
      </c>
      <c r="AI380" s="20">
        <f t="shared" si="51"/>
        <v>0</v>
      </c>
      <c r="AJ380" s="28" t="e">
        <f>VLOOKUP(AA380,score!$K$2:$L$8,2,TRUE)*AJ$2</f>
        <v>#DIV/0!</v>
      </c>
      <c r="AK380" s="28">
        <f>VLOOKUP(T380,score!$M$2:$N$8,2,FALSE)*AK$2</f>
        <v>0</v>
      </c>
      <c r="AL380" s="28">
        <f>VLOOKUP(Q380,score!$G$2:$H$8,2,TRUE)*AL$2</f>
        <v>0.1</v>
      </c>
      <c r="AM380" s="28" t="e">
        <f>VLOOKUP(AB380,score!$Y$2:$Z$8,2,TRUE)*AM$2</f>
        <v>#DIV/0!</v>
      </c>
      <c r="AN380" s="28" t="e">
        <f>VLOOKUP(AE380,score!$AE$2:$AF$8,2,TRUE)*AN$2</f>
        <v>#DIV/0!</v>
      </c>
      <c r="AO380" s="28">
        <f>VLOOKUP(O380,score!$C$2:$D$8,2,TRUE)*AO$2</f>
        <v>0.1</v>
      </c>
      <c r="AP380" s="28">
        <f>VLOOKUP(R380,score!$I$2:$J$8,2,TRUE)*AP$2</f>
        <v>0.1</v>
      </c>
      <c r="AQ380" s="28" t="e">
        <f>VLOOKUP(P380,score!$E$2:$F$8,2,FALSE)*AQ$2</f>
        <v>#N/A</v>
      </c>
      <c r="AR380" s="28">
        <f>VLOOKUP(U380,score!$O$2:$P$8,2,TRUE)*AR$2</f>
        <v>0</v>
      </c>
      <c r="AS380" s="28">
        <f>VLOOKUP(V380,score!$Q$2:$R$8,2,TRUE)*AS$2</f>
        <v>0</v>
      </c>
      <c r="AT380" s="28" t="e">
        <f>VLOOKUP(W380,score!$S$2:$T$8,2,FALSE)*AT$2</f>
        <v>#N/A</v>
      </c>
      <c r="AU380" s="28" t="e">
        <f>VLOOKUP(X380,score!$U$2:$V$4,2,FALSE)*AU$2</f>
        <v>#N/A</v>
      </c>
      <c r="AV380" s="28" t="e">
        <f>VLOOKUP(AF380,score!$AG$2:$AH$8,2,TRUE)*AV$2</f>
        <v>#DIV/0!</v>
      </c>
      <c r="AW380" s="28" t="e">
        <f>VLOOKUP(Y380,score!$W$2:$X$8,2,FALSE)*AW$2</f>
        <v>#N/A</v>
      </c>
      <c r="AX380" s="28" t="e">
        <f>VLOOKUP(AC380,score!$AA$2:$AB$8,2,TRUE)*AX$2</f>
        <v>#DIV/0!</v>
      </c>
      <c r="AY380" s="28" t="e">
        <f>VLOOKUP(AD380,score!$AC$2:$AD$8,2,TRUE)*AY$2</f>
        <v>#DIV/0!</v>
      </c>
      <c r="AZ380" s="28">
        <f>VLOOKUP(N380,score!$A$2:$B$8,2,TRUE)*AZ$2</f>
        <v>0.1</v>
      </c>
      <c r="BA380" s="29" t="e">
        <f t="shared" si="53"/>
        <v>#DIV/0!</v>
      </c>
      <c r="BB380" s="29" t="e">
        <f>VLOOKUP(BA380,score!$AJ$2:$AK$7,2,TRUE)</f>
        <v>#DIV/0!</v>
      </c>
    </row>
    <row r="381" spans="1:54" x14ac:dyDescent="0.3">
      <c r="A381" s="10"/>
      <c r="B381" s="11"/>
      <c r="C381" s="12"/>
      <c r="D381" s="14"/>
      <c r="E381" s="12"/>
      <c r="F381" s="14"/>
      <c r="G381" s="14"/>
      <c r="H381" s="14"/>
      <c r="I381" s="14"/>
      <c r="J381" s="14"/>
      <c r="K381" s="14"/>
      <c r="L381" s="14"/>
      <c r="M381" s="14"/>
      <c r="N381" s="13"/>
      <c r="O381" s="13"/>
      <c r="P381" s="12"/>
      <c r="Q381" s="12"/>
      <c r="R381" s="12"/>
      <c r="S381" s="12"/>
      <c r="T381" s="12"/>
      <c r="U381" s="12"/>
      <c r="V381" s="12"/>
      <c r="W381" s="17"/>
      <c r="X381" s="17"/>
      <c r="Y381" s="15"/>
      <c r="Z381" s="14"/>
      <c r="AA381" s="43" t="e">
        <f t="shared" si="45"/>
        <v>#DIV/0!</v>
      </c>
      <c r="AB381" s="21" t="e">
        <f t="shared" si="46"/>
        <v>#DIV/0!</v>
      </c>
      <c r="AC381" s="21" t="e">
        <f t="shared" si="47"/>
        <v>#DIV/0!</v>
      </c>
      <c r="AD381" s="21" t="e">
        <f t="shared" si="48"/>
        <v>#DIV/0!</v>
      </c>
      <c r="AE381" s="21" t="e">
        <f t="shared" si="49"/>
        <v>#DIV/0!</v>
      </c>
      <c r="AF381" s="21" t="e">
        <f t="shared" si="52"/>
        <v>#DIV/0!</v>
      </c>
      <c r="AG381" s="20">
        <f>VLOOKUP(S381,'tabla ingresos'!$A$3:$D$15,4,FALSE)</f>
        <v>0</v>
      </c>
      <c r="AH381" s="20">
        <f t="shared" si="50"/>
        <v>0</v>
      </c>
      <c r="AI381" s="20">
        <f t="shared" si="51"/>
        <v>0</v>
      </c>
      <c r="AJ381" s="28" t="e">
        <f>VLOOKUP(AA381,score!$K$2:$L$8,2,TRUE)*AJ$2</f>
        <v>#DIV/0!</v>
      </c>
      <c r="AK381" s="28">
        <f>VLOOKUP(T381,score!$M$2:$N$8,2,FALSE)*AK$2</f>
        <v>0</v>
      </c>
      <c r="AL381" s="28">
        <f>VLOOKUP(Q381,score!$G$2:$H$8,2,TRUE)*AL$2</f>
        <v>0.1</v>
      </c>
      <c r="AM381" s="28" t="e">
        <f>VLOOKUP(AB381,score!$Y$2:$Z$8,2,TRUE)*AM$2</f>
        <v>#DIV/0!</v>
      </c>
      <c r="AN381" s="28" t="e">
        <f>VLOOKUP(AE381,score!$AE$2:$AF$8,2,TRUE)*AN$2</f>
        <v>#DIV/0!</v>
      </c>
      <c r="AO381" s="28">
        <f>VLOOKUP(O381,score!$C$2:$D$8,2,TRUE)*AO$2</f>
        <v>0.1</v>
      </c>
      <c r="AP381" s="28">
        <f>VLOOKUP(R381,score!$I$2:$J$8,2,TRUE)*AP$2</f>
        <v>0.1</v>
      </c>
      <c r="AQ381" s="28" t="e">
        <f>VLOOKUP(P381,score!$E$2:$F$8,2,FALSE)*AQ$2</f>
        <v>#N/A</v>
      </c>
      <c r="AR381" s="28">
        <f>VLOOKUP(U381,score!$O$2:$P$8,2,TRUE)*AR$2</f>
        <v>0</v>
      </c>
      <c r="AS381" s="28">
        <f>VLOOKUP(V381,score!$Q$2:$R$8,2,TRUE)*AS$2</f>
        <v>0</v>
      </c>
      <c r="AT381" s="28" t="e">
        <f>VLOOKUP(W381,score!$S$2:$T$8,2,FALSE)*AT$2</f>
        <v>#N/A</v>
      </c>
      <c r="AU381" s="28" t="e">
        <f>VLOOKUP(X381,score!$U$2:$V$4,2,FALSE)*AU$2</f>
        <v>#N/A</v>
      </c>
      <c r="AV381" s="28" t="e">
        <f>VLOOKUP(AF381,score!$AG$2:$AH$8,2,TRUE)*AV$2</f>
        <v>#DIV/0!</v>
      </c>
      <c r="AW381" s="28" t="e">
        <f>VLOOKUP(Y381,score!$W$2:$X$8,2,FALSE)*AW$2</f>
        <v>#N/A</v>
      </c>
      <c r="AX381" s="28" t="e">
        <f>VLOOKUP(AC381,score!$AA$2:$AB$8,2,TRUE)*AX$2</f>
        <v>#DIV/0!</v>
      </c>
      <c r="AY381" s="28" t="e">
        <f>VLOOKUP(AD381,score!$AC$2:$AD$8,2,TRUE)*AY$2</f>
        <v>#DIV/0!</v>
      </c>
      <c r="AZ381" s="28">
        <f>VLOOKUP(N381,score!$A$2:$B$8,2,TRUE)*AZ$2</f>
        <v>0.1</v>
      </c>
      <c r="BA381" s="29" t="e">
        <f t="shared" si="53"/>
        <v>#DIV/0!</v>
      </c>
      <c r="BB381" s="29" t="e">
        <f>VLOOKUP(BA381,score!$AJ$2:$AK$7,2,TRUE)</f>
        <v>#DIV/0!</v>
      </c>
    </row>
    <row r="382" spans="1:54" x14ac:dyDescent="0.3">
      <c r="A382" s="10"/>
      <c r="B382" s="11"/>
      <c r="C382" s="12"/>
      <c r="D382" s="14"/>
      <c r="E382" s="12"/>
      <c r="F382" s="14"/>
      <c r="G382" s="14"/>
      <c r="H382" s="14"/>
      <c r="I382" s="14"/>
      <c r="J382" s="14"/>
      <c r="K382" s="14"/>
      <c r="L382" s="14"/>
      <c r="M382" s="14"/>
      <c r="N382" s="13"/>
      <c r="O382" s="13"/>
      <c r="P382" s="12"/>
      <c r="Q382" s="12"/>
      <c r="R382" s="12"/>
      <c r="S382" s="12"/>
      <c r="T382" s="12"/>
      <c r="U382" s="12"/>
      <c r="V382" s="12"/>
      <c r="W382" s="17"/>
      <c r="X382" s="17"/>
      <c r="Y382" s="15"/>
      <c r="Z382" s="14"/>
      <c r="AA382" s="43" t="e">
        <f t="shared" si="45"/>
        <v>#DIV/0!</v>
      </c>
      <c r="AB382" s="21" t="e">
        <f t="shared" si="46"/>
        <v>#DIV/0!</v>
      </c>
      <c r="AC382" s="21" t="e">
        <f t="shared" si="47"/>
        <v>#DIV/0!</v>
      </c>
      <c r="AD382" s="21" t="e">
        <f t="shared" si="48"/>
        <v>#DIV/0!</v>
      </c>
      <c r="AE382" s="21" t="e">
        <f t="shared" si="49"/>
        <v>#DIV/0!</v>
      </c>
      <c r="AF382" s="21" t="e">
        <f t="shared" si="52"/>
        <v>#DIV/0!</v>
      </c>
      <c r="AG382" s="20">
        <f>VLOOKUP(S382,'tabla ingresos'!$A$3:$D$15,4,FALSE)</f>
        <v>0</v>
      </c>
      <c r="AH382" s="20">
        <f t="shared" si="50"/>
        <v>0</v>
      </c>
      <c r="AI382" s="20">
        <f t="shared" si="51"/>
        <v>0</v>
      </c>
      <c r="AJ382" s="28" t="e">
        <f>VLOOKUP(AA382,score!$K$2:$L$8,2,TRUE)*AJ$2</f>
        <v>#DIV/0!</v>
      </c>
      <c r="AK382" s="28">
        <f>VLOOKUP(T382,score!$M$2:$N$8,2,FALSE)*AK$2</f>
        <v>0</v>
      </c>
      <c r="AL382" s="28">
        <f>VLOOKUP(Q382,score!$G$2:$H$8,2,TRUE)*AL$2</f>
        <v>0.1</v>
      </c>
      <c r="AM382" s="28" t="e">
        <f>VLOOKUP(AB382,score!$Y$2:$Z$8,2,TRUE)*AM$2</f>
        <v>#DIV/0!</v>
      </c>
      <c r="AN382" s="28" t="e">
        <f>VLOOKUP(AE382,score!$AE$2:$AF$8,2,TRUE)*AN$2</f>
        <v>#DIV/0!</v>
      </c>
      <c r="AO382" s="28">
        <f>VLOOKUP(O382,score!$C$2:$D$8,2,TRUE)*AO$2</f>
        <v>0.1</v>
      </c>
      <c r="AP382" s="28">
        <f>VLOOKUP(R382,score!$I$2:$J$8,2,TRUE)*AP$2</f>
        <v>0.1</v>
      </c>
      <c r="AQ382" s="28" t="e">
        <f>VLOOKUP(P382,score!$E$2:$F$8,2,FALSE)*AQ$2</f>
        <v>#N/A</v>
      </c>
      <c r="AR382" s="28">
        <f>VLOOKUP(U382,score!$O$2:$P$8,2,TRUE)*AR$2</f>
        <v>0</v>
      </c>
      <c r="AS382" s="28">
        <f>VLOOKUP(V382,score!$Q$2:$R$8,2,TRUE)*AS$2</f>
        <v>0</v>
      </c>
      <c r="AT382" s="28" t="e">
        <f>VLOOKUP(W382,score!$S$2:$T$8,2,FALSE)*AT$2</f>
        <v>#N/A</v>
      </c>
      <c r="AU382" s="28" t="e">
        <f>VLOOKUP(X382,score!$U$2:$V$4,2,FALSE)*AU$2</f>
        <v>#N/A</v>
      </c>
      <c r="AV382" s="28" t="e">
        <f>VLOOKUP(AF382,score!$AG$2:$AH$8,2,TRUE)*AV$2</f>
        <v>#DIV/0!</v>
      </c>
      <c r="AW382" s="28" t="e">
        <f>VLOOKUP(Y382,score!$W$2:$X$8,2,FALSE)*AW$2</f>
        <v>#N/A</v>
      </c>
      <c r="AX382" s="28" t="e">
        <f>VLOOKUP(AC382,score!$AA$2:$AB$8,2,TRUE)*AX$2</f>
        <v>#DIV/0!</v>
      </c>
      <c r="AY382" s="28" t="e">
        <f>VLOOKUP(AD382,score!$AC$2:$AD$8,2,TRUE)*AY$2</f>
        <v>#DIV/0!</v>
      </c>
      <c r="AZ382" s="28">
        <f>VLOOKUP(N382,score!$A$2:$B$8,2,TRUE)*AZ$2</f>
        <v>0.1</v>
      </c>
      <c r="BA382" s="29" t="e">
        <f t="shared" si="53"/>
        <v>#DIV/0!</v>
      </c>
      <c r="BB382" s="29" t="e">
        <f>VLOOKUP(BA382,score!$AJ$2:$AK$7,2,TRUE)</f>
        <v>#DIV/0!</v>
      </c>
    </row>
    <row r="383" spans="1:54" x14ac:dyDescent="0.3">
      <c r="A383" s="10"/>
      <c r="B383" s="11"/>
      <c r="C383" s="12"/>
      <c r="D383" s="14"/>
      <c r="E383" s="12"/>
      <c r="F383" s="14"/>
      <c r="G383" s="14"/>
      <c r="H383" s="14"/>
      <c r="I383" s="14"/>
      <c r="J383" s="14"/>
      <c r="K383" s="14"/>
      <c r="L383" s="14"/>
      <c r="M383" s="14"/>
      <c r="N383" s="13"/>
      <c r="O383" s="13"/>
      <c r="P383" s="12"/>
      <c r="Q383" s="12"/>
      <c r="R383" s="12"/>
      <c r="S383" s="12"/>
      <c r="T383" s="12"/>
      <c r="U383" s="12"/>
      <c r="V383" s="12"/>
      <c r="W383" s="17"/>
      <c r="X383" s="17"/>
      <c r="Y383" s="15"/>
      <c r="Z383" s="14"/>
      <c r="AA383" s="43" t="e">
        <f t="shared" si="45"/>
        <v>#DIV/0!</v>
      </c>
      <c r="AB383" s="21" t="e">
        <f t="shared" si="46"/>
        <v>#DIV/0!</v>
      </c>
      <c r="AC383" s="21" t="e">
        <f t="shared" si="47"/>
        <v>#DIV/0!</v>
      </c>
      <c r="AD383" s="21" t="e">
        <f t="shared" si="48"/>
        <v>#DIV/0!</v>
      </c>
      <c r="AE383" s="21" t="e">
        <f t="shared" si="49"/>
        <v>#DIV/0!</v>
      </c>
      <c r="AF383" s="21" t="e">
        <f t="shared" si="52"/>
        <v>#DIV/0!</v>
      </c>
      <c r="AG383" s="20">
        <f>VLOOKUP(S383,'tabla ingresos'!$A$3:$D$15,4,FALSE)</f>
        <v>0</v>
      </c>
      <c r="AH383" s="20">
        <f t="shared" si="50"/>
        <v>0</v>
      </c>
      <c r="AI383" s="20">
        <f t="shared" si="51"/>
        <v>0</v>
      </c>
      <c r="AJ383" s="28" t="e">
        <f>VLOOKUP(AA383,score!$K$2:$L$8,2,TRUE)*AJ$2</f>
        <v>#DIV/0!</v>
      </c>
      <c r="AK383" s="28">
        <f>VLOOKUP(T383,score!$M$2:$N$8,2,FALSE)*AK$2</f>
        <v>0</v>
      </c>
      <c r="AL383" s="28">
        <f>VLOOKUP(Q383,score!$G$2:$H$8,2,TRUE)*AL$2</f>
        <v>0.1</v>
      </c>
      <c r="AM383" s="28" t="e">
        <f>VLOOKUP(AB383,score!$Y$2:$Z$8,2,TRUE)*AM$2</f>
        <v>#DIV/0!</v>
      </c>
      <c r="AN383" s="28" t="e">
        <f>VLOOKUP(AE383,score!$AE$2:$AF$8,2,TRUE)*AN$2</f>
        <v>#DIV/0!</v>
      </c>
      <c r="AO383" s="28">
        <f>VLOOKUP(O383,score!$C$2:$D$8,2,TRUE)*AO$2</f>
        <v>0.1</v>
      </c>
      <c r="AP383" s="28">
        <f>VLOOKUP(R383,score!$I$2:$J$8,2,TRUE)*AP$2</f>
        <v>0.1</v>
      </c>
      <c r="AQ383" s="28" t="e">
        <f>VLOOKUP(P383,score!$E$2:$F$8,2,FALSE)*AQ$2</f>
        <v>#N/A</v>
      </c>
      <c r="AR383" s="28">
        <f>VLOOKUP(U383,score!$O$2:$P$8,2,TRUE)*AR$2</f>
        <v>0</v>
      </c>
      <c r="AS383" s="28">
        <f>VLOOKUP(V383,score!$Q$2:$R$8,2,TRUE)*AS$2</f>
        <v>0</v>
      </c>
      <c r="AT383" s="28" t="e">
        <f>VLOOKUP(W383,score!$S$2:$T$8,2,FALSE)*AT$2</f>
        <v>#N/A</v>
      </c>
      <c r="AU383" s="28" t="e">
        <f>VLOOKUP(X383,score!$U$2:$V$4,2,FALSE)*AU$2</f>
        <v>#N/A</v>
      </c>
      <c r="AV383" s="28" t="e">
        <f>VLOOKUP(AF383,score!$AG$2:$AH$8,2,TRUE)*AV$2</f>
        <v>#DIV/0!</v>
      </c>
      <c r="AW383" s="28" t="e">
        <f>VLOOKUP(Y383,score!$W$2:$X$8,2,FALSE)*AW$2</f>
        <v>#N/A</v>
      </c>
      <c r="AX383" s="28" t="e">
        <f>VLOOKUP(AC383,score!$AA$2:$AB$8,2,TRUE)*AX$2</f>
        <v>#DIV/0!</v>
      </c>
      <c r="AY383" s="28" t="e">
        <f>VLOOKUP(AD383,score!$AC$2:$AD$8,2,TRUE)*AY$2</f>
        <v>#DIV/0!</v>
      </c>
      <c r="AZ383" s="28">
        <f>VLOOKUP(N383,score!$A$2:$B$8,2,TRUE)*AZ$2</f>
        <v>0.1</v>
      </c>
      <c r="BA383" s="29" t="e">
        <f t="shared" si="53"/>
        <v>#DIV/0!</v>
      </c>
      <c r="BB383" s="29" t="e">
        <f>VLOOKUP(BA383,score!$AJ$2:$AK$7,2,TRUE)</f>
        <v>#DIV/0!</v>
      </c>
    </row>
    <row r="384" spans="1:54" x14ac:dyDescent="0.3">
      <c r="A384" s="10"/>
      <c r="B384" s="11"/>
      <c r="C384" s="12"/>
      <c r="D384" s="14"/>
      <c r="E384" s="12"/>
      <c r="F384" s="14"/>
      <c r="G384" s="14"/>
      <c r="H384" s="14"/>
      <c r="I384" s="14"/>
      <c r="J384" s="14"/>
      <c r="K384" s="14"/>
      <c r="L384" s="14"/>
      <c r="M384" s="14"/>
      <c r="N384" s="13"/>
      <c r="O384" s="13"/>
      <c r="P384" s="12"/>
      <c r="Q384" s="12"/>
      <c r="R384" s="12"/>
      <c r="S384" s="12"/>
      <c r="T384" s="12"/>
      <c r="U384" s="12"/>
      <c r="V384" s="12"/>
      <c r="W384" s="17"/>
      <c r="X384" s="17"/>
      <c r="Y384" s="15"/>
      <c r="Z384" s="14"/>
      <c r="AA384" s="43" t="e">
        <f t="shared" si="45"/>
        <v>#DIV/0!</v>
      </c>
      <c r="AB384" s="21" t="e">
        <f t="shared" si="46"/>
        <v>#DIV/0!</v>
      </c>
      <c r="AC384" s="21" t="e">
        <f t="shared" si="47"/>
        <v>#DIV/0!</v>
      </c>
      <c r="AD384" s="21" t="e">
        <f t="shared" si="48"/>
        <v>#DIV/0!</v>
      </c>
      <c r="AE384" s="21" t="e">
        <f t="shared" si="49"/>
        <v>#DIV/0!</v>
      </c>
      <c r="AF384" s="21" t="e">
        <f t="shared" si="52"/>
        <v>#DIV/0!</v>
      </c>
      <c r="AG384" s="20">
        <f>VLOOKUP(S384,'tabla ingresos'!$A$3:$D$15,4,FALSE)</f>
        <v>0</v>
      </c>
      <c r="AH384" s="20">
        <f t="shared" si="50"/>
        <v>0</v>
      </c>
      <c r="AI384" s="20">
        <f t="shared" si="51"/>
        <v>0</v>
      </c>
      <c r="AJ384" s="28" t="e">
        <f>VLOOKUP(AA384,score!$K$2:$L$8,2,TRUE)*AJ$2</f>
        <v>#DIV/0!</v>
      </c>
      <c r="AK384" s="28">
        <f>VLOOKUP(T384,score!$M$2:$N$8,2,FALSE)*AK$2</f>
        <v>0</v>
      </c>
      <c r="AL384" s="28">
        <f>VLOOKUP(Q384,score!$G$2:$H$8,2,TRUE)*AL$2</f>
        <v>0.1</v>
      </c>
      <c r="AM384" s="28" t="e">
        <f>VLOOKUP(AB384,score!$Y$2:$Z$8,2,TRUE)*AM$2</f>
        <v>#DIV/0!</v>
      </c>
      <c r="AN384" s="28" t="e">
        <f>VLOOKUP(AE384,score!$AE$2:$AF$8,2,TRUE)*AN$2</f>
        <v>#DIV/0!</v>
      </c>
      <c r="AO384" s="28">
        <f>VLOOKUP(O384,score!$C$2:$D$8,2,TRUE)*AO$2</f>
        <v>0.1</v>
      </c>
      <c r="AP384" s="28">
        <f>VLOOKUP(R384,score!$I$2:$J$8,2,TRUE)*AP$2</f>
        <v>0.1</v>
      </c>
      <c r="AQ384" s="28" t="e">
        <f>VLOOKUP(P384,score!$E$2:$F$8,2,FALSE)*AQ$2</f>
        <v>#N/A</v>
      </c>
      <c r="AR384" s="28">
        <f>VLOOKUP(U384,score!$O$2:$P$8,2,TRUE)*AR$2</f>
        <v>0</v>
      </c>
      <c r="AS384" s="28">
        <f>VLOOKUP(V384,score!$Q$2:$R$8,2,TRUE)*AS$2</f>
        <v>0</v>
      </c>
      <c r="AT384" s="28" t="e">
        <f>VLOOKUP(W384,score!$S$2:$T$8,2,FALSE)*AT$2</f>
        <v>#N/A</v>
      </c>
      <c r="AU384" s="28" t="e">
        <f>VLOOKUP(X384,score!$U$2:$V$4,2,FALSE)*AU$2</f>
        <v>#N/A</v>
      </c>
      <c r="AV384" s="28" t="e">
        <f>VLOOKUP(AF384,score!$AG$2:$AH$8,2,TRUE)*AV$2</f>
        <v>#DIV/0!</v>
      </c>
      <c r="AW384" s="28" t="e">
        <f>VLOOKUP(Y384,score!$W$2:$X$8,2,FALSE)*AW$2</f>
        <v>#N/A</v>
      </c>
      <c r="AX384" s="28" t="e">
        <f>VLOOKUP(AC384,score!$AA$2:$AB$8,2,TRUE)*AX$2</f>
        <v>#DIV/0!</v>
      </c>
      <c r="AY384" s="28" t="e">
        <f>VLOOKUP(AD384,score!$AC$2:$AD$8,2,TRUE)*AY$2</f>
        <v>#DIV/0!</v>
      </c>
      <c r="AZ384" s="28">
        <f>VLOOKUP(N384,score!$A$2:$B$8,2,TRUE)*AZ$2</f>
        <v>0.1</v>
      </c>
      <c r="BA384" s="29" t="e">
        <f t="shared" si="53"/>
        <v>#DIV/0!</v>
      </c>
      <c r="BB384" s="29" t="e">
        <f>VLOOKUP(BA384,score!$AJ$2:$AK$7,2,TRUE)</f>
        <v>#DIV/0!</v>
      </c>
    </row>
    <row r="385" spans="1:54" x14ac:dyDescent="0.3">
      <c r="A385" s="10"/>
      <c r="B385" s="11"/>
      <c r="C385" s="12"/>
      <c r="D385" s="14"/>
      <c r="E385" s="12"/>
      <c r="F385" s="14"/>
      <c r="G385" s="14"/>
      <c r="H385" s="14"/>
      <c r="I385" s="14"/>
      <c r="J385" s="14"/>
      <c r="K385" s="14"/>
      <c r="L385" s="14"/>
      <c r="M385" s="14"/>
      <c r="N385" s="13"/>
      <c r="O385" s="13"/>
      <c r="P385" s="12"/>
      <c r="Q385" s="12"/>
      <c r="R385" s="12"/>
      <c r="S385" s="12"/>
      <c r="T385" s="12"/>
      <c r="U385" s="12"/>
      <c r="V385" s="12"/>
      <c r="W385" s="17"/>
      <c r="X385" s="17"/>
      <c r="Y385" s="15"/>
      <c r="Z385" s="14"/>
      <c r="AA385" s="43" t="e">
        <f t="shared" si="45"/>
        <v>#DIV/0!</v>
      </c>
      <c r="AB385" s="21" t="e">
        <f t="shared" si="46"/>
        <v>#DIV/0!</v>
      </c>
      <c r="AC385" s="21" t="e">
        <f t="shared" si="47"/>
        <v>#DIV/0!</v>
      </c>
      <c r="AD385" s="21" t="e">
        <f t="shared" si="48"/>
        <v>#DIV/0!</v>
      </c>
      <c r="AE385" s="21" t="e">
        <f t="shared" si="49"/>
        <v>#DIV/0!</v>
      </c>
      <c r="AF385" s="21" t="e">
        <f t="shared" si="52"/>
        <v>#DIV/0!</v>
      </c>
      <c r="AG385" s="20">
        <f>VLOOKUP(S385,'tabla ingresos'!$A$3:$D$15,4,FALSE)</f>
        <v>0</v>
      </c>
      <c r="AH385" s="20">
        <f t="shared" si="50"/>
        <v>0</v>
      </c>
      <c r="AI385" s="20">
        <f t="shared" si="51"/>
        <v>0</v>
      </c>
      <c r="AJ385" s="28" t="e">
        <f>VLOOKUP(AA385,score!$K$2:$L$8,2,TRUE)*AJ$2</f>
        <v>#DIV/0!</v>
      </c>
      <c r="AK385" s="28">
        <f>VLOOKUP(T385,score!$M$2:$N$8,2,FALSE)*AK$2</f>
        <v>0</v>
      </c>
      <c r="AL385" s="28">
        <f>VLOOKUP(Q385,score!$G$2:$H$8,2,TRUE)*AL$2</f>
        <v>0.1</v>
      </c>
      <c r="AM385" s="28" t="e">
        <f>VLOOKUP(AB385,score!$Y$2:$Z$8,2,TRUE)*AM$2</f>
        <v>#DIV/0!</v>
      </c>
      <c r="AN385" s="28" t="e">
        <f>VLOOKUP(AE385,score!$AE$2:$AF$8,2,TRUE)*AN$2</f>
        <v>#DIV/0!</v>
      </c>
      <c r="AO385" s="28">
        <f>VLOOKUP(O385,score!$C$2:$D$8,2,TRUE)*AO$2</f>
        <v>0.1</v>
      </c>
      <c r="AP385" s="28">
        <f>VLOOKUP(R385,score!$I$2:$J$8,2,TRUE)*AP$2</f>
        <v>0.1</v>
      </c>
      <c r="AQ385" s="28" t="e">
        <f>VLOOKUP(P385,score!$E$2:$F$8,2,FALSE)*AQ$2</f>
        <v>#N/A</v>
      </c>
      <c r="AR385" s="28">
        <f>VLOOKUP(U385,score!$O$2:$P$8,2,TRUE)*AR$2</f>
        <v>0</v>
      </c>
      <c r="AS385" s="28">
        <f>VLOOKUP(V385,score!$Q$2:$R$8,2,TRUE)*AS$2</f>
        <v>0</v>
      </c>
      <c r="AT385" s="28" t="e">
        <f>VLOOKUP(W385,score!$S$2:$T$8,2,FALSE)*AT$2</f>
        <v>#N/A</v>
      </c>
      <c r="AU385" s="28" t="e">
        <f>VLOOKUP(X385,score!$U$2:$V$4,2,FALSE)*AU$2</f>
        <v>#N/A</v>
      </c>
      <c r="AV385" s="28" t="e">
        <f>VLOOKUP(AF385,score!$AG$2:$AH$8,2,TRUE)*AV$2</f>
        <v>#DIV/0!</v>
      </c>
      <c r="AW385" s="28" t="e">
        <f>VLOOKUP(Y385,score!$W$2:$X$8,2,FALSE)*AW$2</f>
        <v>#N/A</v>
      </c>
      <c r="AX385" s="28" t="e">
        <f>VLOOKUP(AC385,score!$AA$2:$AB$8,2,TRUE)*AX$2</f>
        <v>#DIV/0!</v>
      </c>
      <c r="AY385" s="28" t="e">
        <f>VLOOKUP(AD385,score!$AC$2:$AD$8,2,TRUE)*AY$2</f>
        <v>#DIV/0!</v>
      </c>
      <c r="AZ385" s="28">
        <f>VLOOKUP(N385,score!$A$2:$B$8,2,TRUE)*AZ$2</f>
        <v>0.1</v>
      </c>
      <c r="BA385" s="29" t="e">
        <f t="shared" si="53"/>
        <v>#DIV/0!</v>
      </c>
      <c r="BB385" s="29" t="e">
        <f>VLOOKUP(BA385,score!$AJ$2:$AK$7,2,TRUE)</f>
        <v>#DIV/0!</v>
      </c>
    </row>
    <row r="386" spans="1:54" x14ac:dyDescent="0.3">
      <c r="A386" s="10"/>
      <c r="B386" s="11"/>
      <c r="C386" s="12"/>
      <c r="D386" s="14"/>
      <c r="E386" s="12"/>
      <c r="F386" s="14"/>
      <c r="G386" s="14"/>
      <c r="H386" s="14"/>
      <c r="I386" s="14"/>
      <c r="J386" s="14"/>
      <c r="K386" s="14"/>
      <c r="L386" s="14"/>
      <c r="M386" s="14"/>
      <c r="N386" s="13"/>
      <c r="O386" s="13"/>
      <c r="P386" s="12"/>
      <c r="Q386" s="12"/>
      <c r="R386" s="12"/>
      <c r="S386" s="12"/>
      <c r="T386" s="12"/>
      <c r="U386" s="12"/>
      <c r="V386" s="12"/>
      <c r="W386" s="17"/>
      <c r="X386" s="17"/>
      <c r="Y386" s="15"/>
      <c r="Z386" s="14"/>
      <c r="AA386" s="43" t="e">
        <f t="shared" si="45"/>
        <v>#DIV/0!</v>
      </c>
      <c r="AB386" s="21" t="e">
        <f t="shared" si="46"/>
        <v>#DIV/0!</v>
      </c>
      <c r="AC386" s="21" t="e">
        <f t="shared" si="47"/>
        <v>#DIV/0!</v>
      </c>
      <c r="AD386" s="21" t="e">
        <f t="shared" si="48"/>
        <v>#DIV/0!</v>
      </c>
      <c r="AE386" s="21" t="e">
        <f t="shared" si="49"/>
        <v>#DIV/0!</v>
      </c>
      <c r="AF386" s="21" t="e">
        <f t="shared" si="52"/>
        <v>#DIV/0!</v>
      </c>
      <c r="AG386" s="20">
        <f>VLOOKUP(S386,'tabla ingresos'!$A$3:$D$15,4,FALSE)</f>
        <v>0</v>
      </c>
      <c r="AH386" s="20">
        <f t="shared" si="50"/>
        <v>0</v>
      </c>
      <c r="AI386" s="20">
        <f t="shared" si="51"/>
        <v>0</v>
      </c>
      <c r="AJ386" s="28" t="e">
        <f>VLOOKUP(AA386,score!$K$2:$L$8,2,TRUE)*AJ$2</f>
        <v>#DIV/0!</v>
      </c>
      <c r="AK386" s="28">
        <f>VLOOKUP(T386,score!$M$2:$N$8,2,FALSE)*AK$2</f>
        <v>0</v>
      </c>
      <c r="AL386" s="28">
        <f>VLOOKUP(Q386,score!$G$2:$H$8,2,TRUE)*AL$2</f>
        <v>0.1</v>
      </c>
      <c r="AM386" s="28" t="e">
        <f>VLOOKUP(AB386,score!$Y$2:$Z$8,2,TRUE)*AM$2</f>
        <v>#DIV/0!</v>
      </c>
      <c r="AN386" s="28" t="e">
        <f>VLOOKUP(AE386,score!$AE$2:$AF$8,2,TRUE)*AN$2</f>
        <v>#DIV/0!</v>
      </c>
      <c r="AO386" s="28">
        <f>VLOOKUP(O386,score!$C$2:$D$8,2,TRUE)*AO$2</f>
        <v>0.1</v>
      </c>
      <c r="AP386" s="28">
        <f>VLOOKUP(R386,score!$I$2:$J$8,2,TRUE)*AP$2</f>
        <v>0.1</v>
      </c>
      <c r="AQ386" s="28" t="e">
        <f>VLOOKUP(P386,score!$E$2:$F$8,2,FALSE)*AQ$2</f>
        <v>#N/A</v>
      </c>
      <c r="AR386" s="28">
        <f>VLOOKUP(U386,score!$O$2:$P$8,2,TRUE)*AR$2</f>
        <v>0</v>
      </c>
      <c r="AS386" s="28">
        <f>VLOOKUP(V386,score!$Q$2:$R$8,2,TRUE)*AS$2</f>
        <v>0</v>
      </c>
      <c r="AT386" s="28" t="e">
        <f>VLOOKUP(W386,score!$S$2:$T$8,2,FALSE)*AT$2</f>
        <v>#N/A</v>
      </c>
      <c r="AU386" s="28" t="e">
        <f>VLOOKUP(X386,score!$U$2:$V$4,2,FALSE)*AU$2</f>
        <v>#N/A</v>
      </c>
      <c r="AV386" s="28" t="e">
        <f>VLOOKUP(AF386,score!$AG$2:$AH$8,2,TRUE)*AV$2</f>
        <v>#DIV/0!</v>
      </c>
      <c r="AW386" s="28" t="e">
        <f>VLOOKUP(Y386,score!$W$2:$X$8,2,FALSE)*AW$2</f>
        <v>#N/A</v>
      </c>
      <c r="AX386" s="28" t="e">
        <f>VLOOKUP(AC386,score!$AA$2:$AB$8,2,TRUE)*AX$2</f>
        <v>#DIV/0!</v>
      </c>
      <c r="AY386" s="28" t="e">
        <f>VLOOKUP(AD386,score!$AC$2:$AD$8,2,TRUE)*AY$2</f>
        <v>#DIV/0!</v>
      </c>
      <c r="AZ386" s="28">
        <f>VLOOKUP(N386,score!$A$2:$B$8,2,TRUE)*AZ$2</f>
        <v>0.1</v>
      </c>
      <c r="BA386" s="29" t="e">
        <f t="shared" si="53"/>
        <v>#DIV/0!</v>
      </c>
      <c r="BB386" s="29" t="e">
        <f>VLOOKUP(BA386,score!$AJ$2:$AK$7,2,TRUE)</f>
        <v>#DIV/0!</v>
      </c>
    </row>
    <row r="387" spans="1:54" x14ac:dyDescent="0.3">
      <c r="A387" s="10"/>
      <c r="B387" s="11"/>
      <c r="C387" s="12"/>
      <c r="D387" s="14"/>
      <c r="E387" s="12"/>
      <c r="F387" s="14"/>
      <c r="G387" s="14"/>
      <c r="H387" s="14"/>
      <c r="I387" s="14"/>
      <c r="J387" s="14"/>
      <c r="K387" s="14"/>
      <c r="L387" s="14"/>
      <c r="M387" s="14"/>
      <c r="N387" s="13"/>
      <c r="O387" s="13"/>
      <c r="P387" s="12"/>
      <c r="Q387" s="12"/>
      <c r="R387" s="12"/>
      <c r="S387" s="12"/>
      <c r="T387" s="12"/>
      <c r="U387" s="12"/>
      <c r="V387" s="12"/>
      <c r="W387" s="17"/>
      <c r="X387" s="17"/>
      <c r="Y387" s="15"/>
      <c r="Z387" s="14"/>
      <c r="AA387" s="43" t="e">
        <f t="shared" si="45"/>
        <v>#DIV/0!</v>
      </c>
      <c r="AB387" s="21" t="e">
        <f t="shared" si="46"/>
        <v>#DIV/0!</v>
      </c>
      <c r="AC387" s="21" t="e">
        <f t="shared" si="47"/>
        <v>#DIV/0!</v>
      </c>
      <c r="AD387" s="21" t="e">
        <f t="shared" si="48"/>
        <v>#DIV/0!</v>
      </c>
      <c r="AE387" s="21" t="e">
        <f t="shared" si="49"/>
        <v>#DIV/0!</v>
      </c>
      <c r="AF387" s="21" t="e">
        <f t="shared" si="52"/>
        <v>#DIV/0!</v>
      </c>
      <c r="AG387" s="20">
        <f>VLOOKUP(S387,'tabla ingresos'!$A$3:$D$15,4,FALSE)</f>
        <v>0</v>
      </c>
      <c r="AH387" s="20">
        <f t="shared" si="50"/>
        <v>0</v>
      </c>
      <c r="AI387" s="20">
        <f t="shared" si="51"/>
        <v>0</v>
      </c>
      <c r="AJ387" s="28" t="e">
        <f>VLOOKUP(AA387,score!$K$2:$L$8,2,TRUE)*AJ$2</f>
        <v>#DIV/0!</v>
      </c>
      <c r="AK387" s="28">
        <f>VLOOKUP(T387,score!$M$2:$N$8,2,FALSE)*AK$2</f>
        <v>0</v>
      </c>
      <c r="AL387" s="28">
        <f>VLOOKUP(Q387,score!$G$2:$H$8,2,TRUE)*AL$2</f>
        <v>0.1</v>
      </c>
      <c r="AM387" s="28" t="e">
        <f>VLOOKUP(AB387,score!$Y$2:$Z$8,2,TRUE)*AM$2</f>
        <v>#DIV/0!</v>
      </c>
      <c r="AN387" s="28" t="e">
        <f>VLOOKUP(AE387,score!$AE$2:$AF$8,2,TRUE)*AN$2</f>
        <v>#DIV/0!</v>
      </c>
      <c r="AO387" s="28">
        <f>VLOOKUP(O387,score!$C$2:$D$8,2,TRUE)*AO$2</f>
        <v>0.1</v>
      </c>
      <c r="AP387" s="28">
        <f>VLOOKUP(R387,score!$I$2:$J$8,2,TRUE)*AP$2</f>
        <v>0.1</v>
      </c>
      <c r="AQ387" s="28" t="e">
        <f>VLOOKUP(P387,score!$E$2:$F$8,2,FALSE)*AQ$2</f>
        <v>#N/A</v>
      </c>
      <c r="AR387" s="28">
        <f>VLOOKUP(U387,score!$O$2:$P$8,2,TRUE)*AR$2</f>
        <v>0</v>
      </c>
      <c r="AS387" s="28">
        <f>VLOOKUP(V387,score!$Q$2:$R$8,2,TRUE)*AS$2</f>
        <v>0</v>
      </c>
      <c r="AT387" s="28" t="e">
        <f>VLOOKUP(W387,score!$S$2:$T$8,2,FALSE)*AT$2</f>
        <v>#N/A</v>
      </c>
      <c r="AU387" s="28" t="e">
        <f>VLOOKUP(X387,score!$U$2:$V$4,2,FALSE)*AU$2</f>
        <v>#N/A</v>
      </c>
      <c r="AV387" s="28" t="e">
        <f>VLOOKUP(AF387,score!$AG$2:$AH$8,2,TRUE)*AV$2</f>
        <v>#DIV/0!</v>
      </c>
      <c r="AW387" s="28" t="e">
        <f>VLOOKUP(Y387,score!$W$2:$X$8,2,FALSE)*AW$2</f>
        <v>#N/A</v>
      </c>
      <c r="AX387" s="28" t="e">
        <f>VLOOKUP(AC387,score!$AA$2:$AB$8,2,TRUE)*AX$2</f>
        <v>#DIV/0!</v>
      </c>
      <c r="AY387" s="28" t="e">
        <f>VLOOKUP(AD387,score!$AC$2:$AD$8,2,TRUE)*AY$2</f>
        <v>#DIV/0!</v>
      </c>
      <c r="AZ387" s="28">
        <f>VLOOKUP(N387,score!$A$2:$B$8,2,TRUE)*AZ$2</f>
        <v>0.1</v>
      </c>
      <c r="BA387" s="29" t="e">
        <f t="shared" si="53"/>
        <v>#DIV/0!</v>
      </c>
      <c r="BB387" s="29" t="e">
        <f>VLOOKUP(BA387,score!$AJ$2:$AK$7,2,TRUE)</f>
        <v>#DIV/0!</v>
      </c>
    </row>
    <row r="388" spans="1:54" x14ac:dyDescent="0.3">
      <c r="A388" s="10"/>
      <c r="B388" s="11"/>
      <c r="C388" s="12"/>
      <c r="D388" s="14"/>
      <c r="E388" s="12"/>
      <c r="F388" s="14"/>
      <c r="G388" s="14"/>
      <c r="H388" s="14"/>
      <c r="I388" s="14"/>
      <c r="J388" s="14"/>
      <c r="K388" s="14"/>
      <c r="L388" s="14"/>
      <c r="M388" s="14"/>
      <c r="N388" s="13"/>
      <c r="O388" s="13"/>
      <c r="P388" s="12"/>
      <c r="Q388" s="12"/>
      <c r="R388" s="12"/>
      <c r="S388" s="12"/>
      <c r="T388" s="12"/>
      <c r="U388" s="12"/>
      <c r="V388" s="12"/>
      <c r="W388" s="17"/>
      <c r="X388" s="17"/>
      <c r="Y388" s="15"/>
      <c r="Z388" s="14"/>
      <c r="AA388" s="43" t="e">
        <f t="shared" si="45"/>
        <v>#DIV/0!</v>
      </c>
      <c r="AB388" s="21" t="e">
        <f t="shared" si="46"/>
        <v>#DIV/0!</v>
      </c>
      <c r="AC388" s="21" t="e">
        <f t="shared" si="47"/>
        <v>#DIV/0!</v>
      </c>
      <c r="AD388" s="21" t="e">
        <f t="shared" si="48"/>
        <v>#DIV/0!</v>
      </c>
      <c r="AE388" s="21" t="e">
        <f t="shared" si="49"/>
        <v>#DIV/0!</v>
      </c>
      <c r="AF388" s="21" t="e">
        <f t="shared" si="52"/>
        <v>#DIV/0!</v>
      </c>
      <c r="AG388" s="20">
        <f>VLOOKUP(S388,'tabla ingresos'!$A$3:$D$15,4,FALSE)</f>
        <v>0</v>
      </c>
      <c r="AH388" s="20">
        <f t="shared" si="50"/>
        <v>0</v>
      </c>
      <c r="AI388" s="20">
        <f t="shared" si="51"/>
        <v>0</v>
      </c>
      <c r="AJ388" s="28" t="e">
        <f>VLOOKUP(AA388,score!$K$2:$L$8,2,TRUE)*AJ$2</f>
        <v>#DIV/0!</v>
      </c>
      <c r="AK388" s="28">
        <f>VLOOKUP(T388,score!$M$2:$N$8,2,FALSE)*AK$2</f>
        <v>0</v>
      </c>
      <c r="AL388" s="28">
        <f>VLOOKUP(Q388,score!$G$2:$H$8,2,TRUE)*AL$2</f>
        <v>0.1</v>
      </c>
      <c r="AM388" s="28" t="e">
        <f>VLOOKUP(AB388,score!$Y$2:$Z$8,2,TRUE)*AM$2</f>
        <v>#DIV/0!</v>
      </c>
      <c r="AN388" s="28" t="e">
        <f>VLOOKUP(AE388,score!$AE$2:$AF$8,2,TRUE)*AN$2</f>
        <v>#DIV/0!</v>
      </c>
      <c r="AO388" s="28">
        <f>VLOOKUP(O388,score!$C$2:$D$8,2,TRUE)*AO$2</f>
        <v>0.1</v>
      </c>
      <c r="AP388" s="28">
        <f>VLOOKUP(R388,score!$I$2:$J$8,2,TRUE)*AP$2</f>
        <v>0.1</v>
      </c>
      <c r="AQ388" s="28" t="e">
        <f>VLOOKUP(P388,score!$E$2:$F$8,2,FALSE)*AQ$2</f>
        <v>#N/A</v>
      </c>
      <c r="AR388" s="28">
        <f>VLOOKUP(U388,score!$O$2:$P$8,2,TRUE)*AR$2</f>
        <v>0</v>
      </c>
      <c r="AS388" s="28">
        <f>VLOOKUP(V388,score!$Q$2:$R$8,2,TRUE)*AS$2</f>
        <v>0</v>
      </c>
      <c r="AT388" s="28" t="e">
        <f>VLOOKUP(W388,score!$S$2:$T$8,2,FALSE)*AT$2</f>
        <v>#N/A</v>
      </c>
      <c r="AU388" s="28" t="e">
        <f>VLOOKUP(X388,score!$U$2:$V$4,2,FALSE)*AU$2</f>
        <v>#N/A</v>
      </c>
      <c r="AV388" s="28" t="e">
        <f>VLOOKUP(AF388,score!$AG$2:$AH$8,2,TRUE)*AV$2</f>
        <v>#DIV/0!</v>
      </c>
      <c r="AW388" s="28" t="e">
        <f>VLOOKUP(Y388,score!$W$2:$X$8,2,FALSE)*AW$2</f>
        <v>#N/A</v>
      </c>
      <c r="AX388" s="28" t="e">
        <f>VLOOKUP(AC388,score!$AA$2:$AB$8,2,TRUE)*AX$2</f>
        <v>#DIV/0!</v>
      </c>
      <c r="AY388" s="28" t="e">
        <f>VLOOKUP(AD388,score!$AC$2:$AD$8,2,TRUE)*AY$2</f>
        <v>#DIV/0!</v>
      </c>
      <c r="AZ388" s="28">
        <f>VLOOKUP(N388,score!$A$2:$B$8,2,TRUE)*AZ$2</f>
        <v>0.1</v>
      </c>
      <c r="BA388" s="29" t="e">
        <f t="shared" si="53"/>
        <v>#DIV/0!</v>
      </c>
      <c r="BB388" s="29" t="e">
        <f>VLOOKUP(BA388,score!$AJ$2:$AK$7,2,TRUE)</f>
        <v>#DIV/0!</v>
      </c>
    </row>
    <row r="389" spans="1:54" x14ac:dyDescent="0.3">
      <c r="A389" s="10"/>
      <c r="B389" s="11"/>
      <c r="C389" s="12"/>
      <c r="D389" s="14"/>
      <c r="E389" s="12"/>
      <c r="F389" s="14"/>
      <c r="G389" s="14"/>
      <c r="H389" s="14"/>
      <c r="I389" s="14"/>
      <c r="J389" s="14"/>
      <c r="K389" s="14"/>
      <c r="L389" s="14"/>
      <c r="M389" s="14"/>
      <c r="N389" s="13"/>
      <c r="O389" s="13"/>
      <c r="P389" s="12"/>
      <c r="Q389" s="12"/>
      <c r="R389" s="12"/>
      <c r="S389" s="12"/>
      <c r="T389" s="12"/>
      <c r="U389" s="12"/>
      <c r="V389" s="12"/>
      <c r="W389" s="17"/>
      <c r="X389" s="17"/>
      <c r="Y389" s="15"/>
      <c r="Z389" s="14"/>
      <c r="AA389" s="43" t="e">
        <f t="shared" ref="AA389:AA452" si="54">+((I389+L389)/Z389)</f>
        <v>#DIV/0!</v>
      </c>
      <c r="AB389" s="21" t="e">
        <f t="shared" ref="AB389:AB452" si="55">+(K389+H389)/(AG389*1.5)</f>
        <v>#DIV/0!</v>
      </c>
      <c r="AC389" s="21" t="e">
        <f t="shared" ref="AC389:AC452" si="56">+AH389/AG389</f>
        <v>#DIV/0!</v>
      </c>
      <c r="AD389" s="21" t="e">
        <f t="shared" ref="AD389:AD452" si="57">+AI389/AG389</f>
        <v>#DIV/0!</v>
      </c>
      <c r="AE389" s="21" t="e">
        <f t="shared" ref="AE389:AE452" si="58">+(G389+F389)/AG389</f>
        <v>#DIV/0!</v>
      </c>
      <c r="AF389" s="21" t="e">
        <f t="shared" si="52"/>
        <v>#DIV/0!</v>
      </c>
      <c r="AG389" s="20">
        <f>VLOOKUP(S389,'tabla ingresos'!$A$3:$D$15,4,FALSE)</f>
        <v>0</v>
      </c>
      <c r="AH389" s="20">
        <f t="shared" ref="AH389:AH452" si="59">IF(H389-G389&gt;100000,H389-G389,0)</f>
        <v>0</v>
      </c>
      <c r="AI389" s="20">
        <f t="shared" ref="AI389:AI452" si="60">IF(AH389-J389&gt;100000,AH389-J389,0)</f>
        <v>0</v>
      </c>
      <c r="AJ389" s="28" t="e">
        <f>VLOOKUP(AA389,score!$K$2:$L$8,2,TRUE)*AJ$2</f>
        <v>#DIV/0!</v>
      </c>
      <c r="AK389" s="28">
        <f>VLOOKUP(T389,score!$M$2:$N$8,2,FALSE)*AK$2</f>
        <v>0</v>
      </c>
      <c r="AL389" s="28">
        <f>VLOOKUP(Q389,score!$G$2:$H$8,2,TRUE)*AL$2</f>
        <v>0.1</v>
      </c>
      <c r="AM389" s="28" t="e">
        <f>VLOOKUP(AB389,score!$Y$2:$Z$8,2,TRUE)*AM$2</f>
        <v>#DIV/0!</v>
      </c>
      <c r="AN389" s="28" t="e">
        <f>VLOOKUP(AE389,score!$AE$2:$AF$8,2,TRUE)*AN$2</f>
        <v>#DIV/0!</v>
      </c>
      <c r="AO389" s="28">
        <f>VLOOKUP(O389,score!$C$2:$D$8,2,TRUE)*AO$2</f>
        <v>0.1</v>
      </c>
      <c r="AP389" s="28">
        <f>VLOOKUP(R389,score!$I$2:$J$8,2,TRUE)*AP$2</f>
        <v>0.1</v>
      </c>
      <c r="AQ389" s="28" t="e">
        <f>VLOOKUP(P389,score!$E$2:$F$8,2,FALSE)*AQ$2</f>
        <v>#N/A</v>
      </c>
      <c r="AR389" s="28">
        <f>VLOOKUP(U389,score!$O$2:$P$8,2,TRUE)*AR$2</f>
        <v>0</v>
      </c>
      <c r="AS389" s="28">
        <f>VLOOKUP(V389,score!$Q$2:$R$8,2,TRUE)*AS$2</f>
        <v>0</v>
      </c>
      <c r="AT389" s="28" t="e">
        <f>VLOOKUP(W389,score!$S$2:$T$8,2,FALSE)*AT$2</f>
        <v>#N/A</v>
      </c>
      <c r="AU389" s="28" t="e">
        <f>VLOOKUP(X389,score!$U$2:$V$4,2,FALSE)*AU$2</f>
        <v>#N/A</v>
      </c>
      <c r="AV389" s="28" t="e">
        <f>VLOOKUP(AF389,score!$AG$2:$AH$8,2,TRUE)*AV$2</f>
        <v>#DIV/0!</v>
      </c>
      <c r="AW389" s="28" t="e">
        <f>VLOOKUP(Y389,score!$W$2:$X$8,2,FALSE)*AW$2</f>
        <v>#N/A</v>
      </c>
      <c r="AX389" s="28" t="e">
        <f>VLOOKUP(AC389,score!$AA$2:$AB$8,2,TRUE)*AX$2</f>
        <v>#DIV/0!</v>
      </c>
      <c r="AY389" s="28" t="e">
        <f>VLOOKUP(AD389,score!$AC$2:$AD$8,2,TRUE)*AY$2</f>
        <v>#DIV/0!</v>
      </c>
      <c r="AZ389" s="28">
        <f>VLOOKUP(N389,score!$A$2:$B$8,2,TRUE)*AZ$2</f>
        <v>0.1</v>
      </c>
      <c r="BA389" s="29" t="e">
        <f t="shared" si="53"/>
        <v>#DIV/0!</v>
      </c>
      <c r="BB389" s="29" t="e">
        <f>VLOOKUP(BA389,score!$AJ$2:$AK$7,2,TRUE)</f>
        <v>#DIV/0!</v>
      </c>
    </row>
    <row r="390" spans="1:54" x14ac:dyDescent="0.3">
      <c r="A390" s="10"/>
      <c r="B390" s="11"/>
      <c r="C390" s="12"/>
      <c r="D390" s="14"/>
      <c r="E390" s="12"/>
      <c r="F390" s="14"/>
      <c r="G390" s="14"/>
      <c r="H390" s="14"/>
      <c r="I390" s="14"/>
      <c r="J390" s="14"/>
      <c r="K390" s="14"/>
      <c r="L390" s="14"/>
      <c r="M390" s="14"/>
      <c r="N390" s="13"/>
      <c r="O390" s="13"/>
      <c r="P390" s="12"/>
      <c r="Q390" s="12"/>
      <c r="R390" s="12"/>
      <c r="S390" s="12"/>
      <c r="T390" s="12"/>
      <c r="U390" s="12"/>
      <c r="V390" s="12"/>
      <c r="W390" s="17"/>
      <c r="X390" s="17"/>
      <c r="Y390" s="15"/>
      <c r="Z390" s="14"/>
      <c r="AA390" s="43" t="e">
        <f t="shared" si="54"/>
        <v>#DIV/0!</v>
      </c>
      <c r="AB390" s="21" t="e">
        <f t="shared" si="55"/>
        <v>#DIV/0!</v>
      </c>
      <c r="AC390" s="21" t="e">
        <f t="shared" si="56"/>
        <v>#DIV/0!</v>
      </c>
      <c r="AD390" s="21" t="e">
        <f t="shared" si="57"/>
        <v>#DIV/0!</v>
      </c>
      <c r="AE390" s="21" t="e">
        <f t="shared" si="58"/>
        <v>#DIV/0!</v>
      </c>
      <c r="AF390" s="21" t="e">
        <f t="shared" ref="AF390:AF453" si="61">(M390)/(AG390*1.5)</f>
        <v>#DIV/0!</v>
      </c>
      <c r="AG390" s="20">
        <f>VLOOKUP(S390,'tabla ingresos'!$A$3:$D$15,4,FALSE)</f>
        <v>0</v>
      </c>
      <c r="AH390" s="20">
        <f t="shared" si="59"/>
        <v>0</v>
      </c>
      <c r="AI390" s="20">
        <f t="shared" si="60"/>
        <v>0</v>
      </c>
      <c r="AJ390" s="28" t="e">
        <f>VLOOKUP(AA390,score!$K$2:$L$8,2,TRUE)*AJ$2</f>
        <v>#DIV/0!</v>
      </c>
      <c r="AK390" s="28">
        <f>VLOOKUP(T390,score!$M$2:$N$8,2,FALSE)*AK$2</f>
        <v>0</v>
      </c>
      <c r="AL390" s="28">
        <f>VLOOKUP(Q390,score!$G$2:$H$8,2,TRUE)*AL$2</f>
        <v>0.1</v>
      </c>
      <c r="AM390" s="28" t="e">
        <f>VLOOKUP(AB390,score!$Y$2:$Z$8,2,TRUE)*AM$2</f>
        <v>#DIV/0!</v>
      </c>
      <c r="AN390" s="28" t="e">
        <f>VLOOKUP(AE390,score!$AE$2:$AF$8,2,TRUE)*AN$2</f>
        <v>#DIV/0!</v>
      </c>
      <c r="AO390" s="28">
        <f>VLOOKUP(O390,score!$C$2:$D$8,2,TRUE)*AO$2</f>
        <v>0.1</v>
      </c>
      <c r="AP390" s="28">
        <f>VLOOKUP(R390,score!$I$2:$J$8,2,TRUE)*AP$2</f>
        <v>0.1</v>
      </c>
      <c r="AQ390" s="28" t="e">
        <f>VLOOKUP(P390,score!$E$2:$F$8,2,FALSE)*AQ$2</f>
        <v>#N/A</v>
      </c>
      <c r="AR390" s="28">
        <f>VLOOKUP(U390,score!$O$2:$P$8,2,TRUE)*AR$2</f>
        <v>0</v>
      </c>
      <c r="AS390" s="28">
        <f>VLOOKUP(V390,score!$Q$2:$R$8,2,TRUE)*AS$2</f>
        <v>0</v>
      </c>
      <c r="AT390" s="28" t="e">
        <f>VLOOKUP(W390,score!$S$2:$T$8,2,FALSE)*AT$2</f>
        <v>#N/A</v>
      </c>
      <c r="AU390" s="28" t="e">
        <f>VLOOKUP(X390,score!$U$2:$V$4,2,FALSE)*AU$2</f>
        <v>#N/A</v>
      </c>
      <c r="AV390" s="28" t="e">
        <f>VLOOKUP(AF390,score!$AG$2:$AH$8,2,TRUE)*AV$2</f>
        <v>#DIV/0!</v>
      </c>
      <c r="AW390" s="28" t="e">
        <f>VLOOKUP(Y390,score!$W$2:$X$8,2,FALSE)*AW$2</f>
        <v>#N/A</v>
      </c>
      <c r="AX390" s="28" t="e">
        <f>VLOOKUP(AC390,score!$AA$2:$AB$8,2,TRUE)*AX$2</f>
        <v>#DIV/0!</v>
      </c>
      <c r="AY390" s="28" t="e">
        <f>VLOOKUP(AD390,score!$AC$2:$AD$8,2,TRUE)*AY$2</f>
        <v>#DIV/0!</v>
      </c>
      <c r="AZ390" s="28">
        <f>VLOOKUP(N390,score!$A$2:$B$8,2,TRUE)*AZ$2</f>
        <v>0.1</v>
      </c>
      <c r="BA390" s="29" t="e">
        <f t="shared" ref="BA390:BA453" si="62">+SUM(AJ390:AZ390)</f>
        <v>#DIV/0!</v>
      </c>
      <c r="BB390" s="29" t="e">
        <f>VLOOKUP(BA390,score!$AJ$2:$AK$7,2,TRUE)</f>
        <v>#DIV/0!</v>
      </c>
    </row>
    <row r="391" spans="1:54" x14ac:dyDescent="0.3">
      <c r="A391" s="10"/>
      <c r="B391" s="11"/>
      <c r="C391" s="12"/>
      <c r="D391" s="14"/>
      <c r="E391" s="12"/>
      <c r="F391" s="14"/>
      <c r="G391" s="14"/>
      <c r="H391" s="14"/>
      <c r="I391" s="14"/>
      <c r="J391" s="14"/>
      <c r="K391" s="14"/>
      <c r="L391" s="14"/>
      <c r="M391" s="14"/>
      <c r="N391" s="13"/>
      <c r="O391" s="13"/>
      <c r="P391" s="12"/>
      <c r="Q391" s="12"/>
      <c r="R391" s="12"/>
      <c r="S391" s="12"/>
      <c r="T391" s="12"/>
      <c r="U391" s="12"/>
      <c r="V391" s="12"/>
      <c r="W391" s="17"/>
      <c r="X391" s="17"/>
      <c r="Y391" s="15"/>
      <c r="Z391" s="14"/>
      <c r="AA391" s="43" t="e">
        <f t="shared" si="54"/>
        <v>#DIV/0!</v>
      </c>
      <c r="AB391" s="21" t="e">
        <f t="shared" si="55"/>
        <v>#DIV/0!</v>
      </c>
      <c r="AC391" s="21" t="e">
        <f t="shared" si="56"/>
        <v>#DIV/0!</v>
      </c>
      <c r="AD391" s="21" t="e">
        <f t="shared" si="57"/>
        <v>#DIV/0!</v>
      </c>
      <c r="AE391" s="21" t="e">
        <f t="shared" si="58"/>
        <v>#DIV/0!</v>
      </c>
      <c r="AF391" s="21" t="e">
        <f t="shared" si="61"/>
        <v>#DIV/0!</v>
      </c>
      <c r="AG391" s="20">
        <f>VLOOKUP(S391,'tabla ingresos'!$A$3:$D$15,4,FALSE)</f>
        <v>0</v>
      </c>
      <c r="AH391" s="20">
        <f t="shared" si="59"/>
        <v>0</v>
      </c>
      <c r="AI391" s="20">
        <f t="shared" si="60"/>
        <v>0</v>
      </c>
      <c r="AJ391" s="28" t="e">
        <f>VLOOKUP(AA391,score!$K$2:$L$8,2,TRUE)*AJ$2</f>
        <v>#DIV/0!</v>
      </c>
      <c r="AK391" s="28">
        <f>VLOOKUP(T391,score!$M$2:$N$8,2,FALSE)*AK$2</f>
        <v>0</v>
      </c>
      <c r="AL391" s="28">
        <f>VLOOKUP(Q391,score!$G$2:$H$8,2,TRUE)*AL$2</f>
        <v>0.1</v>
      </c>
      <c r="AM391" s="28" t="e">
        <f>VLOOKUP(AB391,score!$Y$2:$Z$8,2,TRUE)*AM$2</f>
        <v>#DIV/0!</v>
      </c>
      <c r="AN391" s="28" t="e">
        <f>VLOOKUP(AE391,score!$AE$2:$AF$8,2,TRUE)*AN$2</f>
        <v>#DIV/0!</v>
      </c>
      <c r="AO391" s="28">
        <f>VLOOKUP(O391,score!$C$2:$D$8,2,TRUE)*AO$2</f>
        <v>0.1</v>
      </c>
      <c r="AP391" s="28">
        <f>VLOOKUP(R391,score!$I$2:$J$8,2,TRUE)*AP$2</f>
        <v>0.1</v>
      </c>
      <c r="AQ391" s="28" t="e">
        <f>VLOOKUP(P391,score!$E$2:$F$8,2,FALSE)*AQ$2</f>
        <v>#N/A</v>
      </c>
      <c r="AR391" s="28">
        <f>VLOOKUP(U391,score!$O$2:$P$8,2,TRUE)*AR$2</f>
        <v>0</v>
      </c>
      <c r="AS391" s="28">
        <f>VLOOKUP(V391,score!$Q$2:$R$8,2,TRUE)*AS$2</f>
        <v>0</v>
      </c>
      <c r="AT391" s="28" t="e">
        <f>VLOOKUP(W391,score!$S$2:$T$8,2,FALSE)*AT$2</f>
        <v>#N/A</v>
      </c>
      <c r="AU391" s="28" t="e">
        <f>VLOOKUP(X391,score!$U$2:$V$4,2,FALSE)*AU$2</f>
        <v>#N/A</v>
      </c>
      <c r="AV391" s="28" t="e">
        <f>VLOOKUP(AF391,score!$AG$2:$AH$8,2,TRUE)*AV$2</f>
        <v>#DIV/0!</v>
      </c>
      <c r="AW391" s="28" t="e">
        <f>VLOOKUP(Y391,score!$W$2:$X$8,2,FALSE)*AW$2</f>
        <v>#N/A</v>
      </c>
      <c r="AX391" s="28" t="e">
        <f>VLOOKUP(AC391,score!$AA$2:$AB$8,2,TRUE)*AX$2</f>
        <v>#DIV/0!</v>
      </c>
      <c r="AY391" s="28" t="e">
        <f>VLOOKUP(AD391,score!$AC$2:$AD$8,2,TRUE)*AY$2</f>
        <v>#DIV/0!</v>
      </c>
      <c r="AZ391" s="28">
        <f>VLOOKUP(N391,score!$A$2:$B$8,2,TRUE)*AZ$2</f>
        <v>0.1</v>
      </c>
      <c r="BA391" s="29" t="e">
        <f t="shared" si="62"/>
        <v>#DIV/0!</v>
      </c>
      <c r="BB391" s="29" t="e">
        <f>VLOOKUP(BA391,score!$AJ$2:$AK$7,2,TRUE)</f>
        <v>#DIV/0!</v>
      </c>
    </row>
    <row r="392" spans="1:54" x14ac:dyDescent="0.3">
      <c r="A392" s="10"/>
      <c r="B392" s="11"/>
      <c r="C392" s="12"/>
      <c r="D392" s="14"/>
      <c r="E392" s="12"/>
      <c r="F392" s="14"/>
      <c r="G392" s="14"/>
      <c r="H392" s="14"/>
      <c r="I392" s="14"/>
      <c r="J392" s="14"/>
      <c r="K392" s="14"/>
      <c r="L392" s="14"/>
      <c r="M392" s="14"/>
      <c r="N392" s="13"/>
      <c r="O392" s="13"/>
      <c r="P392" s="12"/>
      <c r="Q392" s="12"/>
      <c r="R392" s="12"/>
      <c r="S392" s="12"/>
      <c r="T392" s="12"/>
      <c r="U392" s="12"/>
      <c r="V392" s="12"/>
      <c r="W392" s="17"/>
      <c r="X392" s="17"/>
      <c r="Y392" s="15"/>
      <c r="Z392" s="14"/>
      <c r="AA392" s="43" t="e">
        <f t="shared" si="54"/>
        <v>#DIV/0!</v>
      </c>
      <c r="AB392" s="21" t="e">
        <f t="shared" si="55"/>
        <v>#DIV/0!</v>
      </c>
      <c r="AC392" s="21" t="e">
        <f t="shared" si="56"/>
        <v>#DIV/0!</v>
      </c>
      <c r="AD392" s="21" t="e">
        <f t="shared" si="57"/>
        <v>#DIV/0!</v>
      </c>
      <c r="AE392" s="21" t="e">
        <f t="shared" si="58"/>
        <v>#DIV/0!</v>
      </c>
      <c r="AF392" s="21" t="e">
        <f t="shared" si="61"/>
        <v>#DIV/0!</v>
      </c>
      <c r="AG392" s="20">
        <f>VLOOKUP(S392,'tabla ingresos'!$A$3:$D$15,4,FALSE)</f>
        <v>0</v>
      </c>
      <c r="AH392" s="20">
        <f t="shared" si="59"/>
        <v>0</v>
      </c>
      <c r="AI392" s="20">
        <f t="shared" si="60"/>
        <v>0</v>
      </c>
      <c r="AJ392" s="28" t="e">
        <f>VLOOKUP(AA392,score!$K$2:$L$8,2,TRUE)*AJ$2</f>
        <v>#DIV/0!</v>
      </c>
      <c r="AK392" s="28">
        <f>VLOOKUP(T392,score!$M$2:$N$8,2,FALSE)*AK$2</f>
        <v>0</v>
      </c>
      <c r="AL392" s="28">
        <f>VLOOKUP(Q392,score!$G$2:$H$8,2,TRUE)*AL$2</f>
        <v>0.1</v>
      </c>
      <c r="AM392" s="28" t="e">
        <f>VLOOKUP(AB392,score!$Y$2:$Z$8,2,TRUE)*AM$2</f>
        <v>#DIV/0!</v>
      </c>
      <c r="AN392" s="28" t="e">
        <f>VLOOKUP(AE392,score!$AE$2:$AF$8,2,TRUE)*AN$2</f>
        <v>#DIV/0!</v>
      </c>
      <c r="AO392" s="28">
        <f>VLOOKUP(O392,score!$C$2:$D$8,2,TRUE)*AO$2</f>
        <v>0.1</v>
      </c>
      <c r="AP392" s="28">
        <f>VLOOKUP(R392,score!$I$2:$J$8,2,TRUE)*AP$2</f>
        <v>0.1</v>
      </c>
      <c r="AQ392" s="28" t="e">
        <f>VLOOKUP(P392,score!$E$2:$F$8,2,FALSE)*AQ$2</f>
        <v>#N/A</v>
      </c>
      <c r="AR392" s="28">
        <f>VLOOKUP(U392,score!$O$2:$P$8,2,TRUE)*AR$2</f>
        <v>0</v>
      </c>
      <c r="AS392" s="28">
        <f>VLOOKUP(V392,score!$Q$2:$R$8,2,TRUE)*AS$2</f>
        <v>0</v>
      </c>
      <c r="AT392" s="28" t="e">
        <f>VLOOKUP(W392,score!$S$2:$T$8,2,FALSE)*AT$2</f>
        <v>#N/A</v>
      </c>
      <c r="AU392" s="28" t="e">
        <f>VLOOKUP(X392,score!$U$2:$V$4,2,FALSE)*AU$2</f>
        <v>#N/A</v>
      </c>
      <c r="AV392" s="28" t="e">
        <f>VLOOKUP(AF392,score!$AG$2:$AH$8,2,TRUE)*AV$2</f>
        <v>#DIV/0!</v>
      </c>
      <c r="AW392" s="28" t="e">
        <f>VLOOKUP(Y392,score!$W$2:$X$8,2,FALSE)*AW$2</f>
        <v>#N/A</v>
      </c>
      <c r="AX392" s="28" t="e">
        <f>VLOOKUP(AC392,score!$AA$2:$AB$8,2,TRUE)*AX$2</f>
        <v>#DIV/0!</v>
      </c>
      <c r="AY392" s="28" t="e">
        <f>VLOOKUP(AD392,score!$AC$2:$AD$8,2,TRUE)*AY$2</f>
        <v>#DIV/0!</v>
      </c>
      <c r="AZ392" s="28">
        <f>VLOOKUP(N392,score!$A$2:$B$8,2,TRUE)*AZ$2</f>
        <v>0.1</v>
      </c>
      <c r="BA392" s="29" t="e">
        <f t="shared" si="62"/>
        <v>#DIV/0!</v>
      </c>
      <c r="BB392" s="29" t="e">
        <f>VLOOKUP(BA392,score!$AJ$2:$AK$7,2,TRUE)</f>
        <v>#DIV/0!</v>
      </c>
    </row>
    <row r="393" spans="1:54" x14ac:dyDescent="0.3">
      <c r="A393" s="10"/>
      <c r="B393" s="11"/>
      <c r="C393" s="12"/>
      <c r="D393" s="14"/>
      <c r="E393" s="12"/>
      <c r="F393" s="14"/>
      <c r="G393" s="14"/>
      <c r="H393" s="14"/>
      <c r="I393" s="14"/>
      <c r="J393" s="14"/>
      <c r="K393" s="14"/>
      <c r="L393" s="14"/>
      <c r="M393" s="14"/>
      <c r="N393" s="13"/>
      <c r="O393" s="13"/>
      <c r="P393" s="12"/>
      <c r="Q393" s="12"/>
      <c r="R393" s="12"/>
      <c r="S393" s="12"/>
      <c r="T393" s="12"/>
      <c r="U393" s="12"/>
      <c r="V393" s="12"/>
      <c r="W393" s="17"/>
      <c r="X393" s="17"/>
      <c r="Y393" s="15"/>
      <c r="Z393" s="14"/>
      <c r="AA393" s="43" t="e">
        <f t="shared" si="54"/>
        <v>#DIV/0!</v>
      </c>
      <c r="AB393" s="21" t="e">
        <f t="shared" si="55"/>
        <v>#DIV/0!</v>
      </c>
      <c r="AC393" s="21" t="e">
        <f t="shared" si="56"/>
        <v>#DIV/0!</v>
      </c>
      <c r="AD393" s="21" t="e">
        <f t="shared" si="57"/>
        <v>#DIV/0!</v>
      </c>
      <c r="AE393" s="21" t="e">
        <f t="shared" si="58"/>
        <v>#DIV/0!</v>
      </c>
      <c r="AF393" s="21" t="e">
        <f t="shared" si="61"/>
        <v>#DIV/0!</v>
      </c>
      <c r="AG393" s="20">
        <f>VLOOKUP(S393,'tabla ingresos'!$A$3:$D$15,4,FALSE)</f>
        <v>0</v>
      </c>
      <c r="AH393" s="20">
        <f t="shared" si="59"/>
        <v>0</v>
      </c>
      <c r="AI393" s="20">
        <f t="shared" si="60"/>
        <v>0</v>
      </c>
      <c r="AJ393" s="28" t="e">
        <f>VLOOKUP(AA393,score!$K$2:$L$8,2,TRUE)*AJ$2</f>
        <v>#DIV/0!</v>
      </c>
      <c r="AK393" s="28">
        <f>VLOOKUP(T393,score!$M$2:$N$8,2,FALSE)*AK$2</f>
        <v>0</v>
      </c>
      <c r="AL393" s="28">
        <f>VLOOKUP(Q393,score!$G$2:$H$8,2,TRUE)*AL$2</f>
        <v>0.1</v>
      </c>
      <c r="AM393" s="28" t="e">
        <f>VLOOKUP(AB393,score!$Y$2:$Z$8,2,TRUE)*AM$2</f>
        <v>#DIV/0!</v>
      </c>
      <c r="AN393" s="28" t="e">
        <f>VLOOKUP(AE393,score!$AE$2:$AF$8,2,TRUE)*AN$2</f>
        <v>#DIV/0!</v>
      </c>
      <c r="AO393" s="28">
        <f>VLOOKUP(O393,score!$C$2:$D$8,2,TRUE)*AO$2</f>
        <v>0.1</v>
      </c>
      <c r="AP393" s="28">
        <f>VLOOKUP(R393,score!$I$2:$J$8,2,TRUE)*AP$2</f>
        <v>0.1</v>
      </c>
      <c r="AQ393" s="28" t="e">
        <f>VLOOKUP(P393,score!$E$2:$F$8,2,FALSE)*AQ$2</f>
        <v>#N/A</v>
      </c>
      <c r="AR393" s="28">
        <f>VLOOKUP(U393,score!$O$2:$P$8,2,TRUE)*AR$2</f>
        <v>0</v>
      </c>
      <c r="AS393" s="28">
        <f>VLOOKUP(V393,score!$Q$2:$R$8,2,TRUE)*AS$2</f>
        <v>0</v>
      </c>
      <c r="AT393" s="28" t="e">
        <f>VLOOKUP(W393,score!$S$2:$T$8,2,FALSE)*AT$2</f>
        <v>#N/A</v>
      </c>
      <c r="AU393" s="28" t="e">
        <f>VLOOKUP(X393,score!$U$2:$V$4,2,FALSE)*AU$2</f>
        <v>#N/A</v>
      </c>
      <c r="AV393" s="28" t="e">
        <f>VLOOKUP(AF393,score!$AG$2:$AH$8,2,TRUE)*AV$2</f>
        <v>#DIV/0!</v>
      </c>
      <c r="AW393" s="28" t="e">
        <f>VLOOKUP(Y393,score!$W$2:$X$8,2,FALSE)*AW$2</f>
        <v>#N/A</v>
      </c>
      <c r="AX393" s="28" t="e">
        <f>VLOOKUP(AC393,score!$AA$2:$AB$8,2,TRUE)*AX$2</f>
        <v>#DIV/0!</v>
      </c>
      <c r="AY393" s="28" t="e">
        <f>VLOOKUP(AD393,score!$AC$2:$AD$8,2,TRUE)*AY$2</f>
        <v>#DIV/0!</v>
      </c>
      <c r="AZ393" s="28">
        <f>VLOOKUP(N393,score!$A$2:$B$8,2,TRUE)*AZ$2</f>
        <v>0.1</v>
      </c>
      <c r="BA393" s="29" t="e">
        <f t="shared" si="62"/>
        <v>#DIV/0!</v>
      </c>
      <c r="BB393" s="29" t="e">
        <f>VLOOKUP(BA393,score!$AJ$2:$AK$7,2,TRUE)</f>
        <v>#DIV/0!</v>
      </c>
    </row>
    <row r="394" spans="1:54" x14ac:dyDescent="0.3">
      <c r="A394" s="10"/>
      <c r="B394" s="11"/>
      <c r="C394" s="12"/>
      <c r="D394" s="14"/>
      <c r="E394" s="12"/>
      <c r="F394" s="14"/>
      <c r="G394" s="14"/>
      <c r="H394" s="14"/>
      <c r="I394" s="14"/>
      <c r="J394" s="14"/>
      <c r="K394" s="14"/>
      <c r="L394" s="14"/>
      <c r="M394" s="14"/>
      <c r="N394" s="13"/>
      <c r="O394" s="13"/>
      <c r="P394" s="12"/>
      <c r="Q394" s="12"/>
      <c r="R394" s="12"/>
      <c r="S394" s="12"/>
      <c r="T394" s="12"/>
      <c r="U394" s="12"/>
      <c r="V394" s="12"/>
      <c r="W394" s="17"/>
      <c r="X394" s="17"/>
      <c r="Y394" s="15"/>
      <c r="Z394" s="14"/>
      <c r="AA394" s="43" t="e">
        <f t="shared" si="54"/>
        <v>#DIV/0!</v>
      </c>
      <c r="AB394" s="21" t="e">
        <f t="shared" si="55"/>
        <v>#DIV/0!</v>
      </c>
      <c r="AC394" s="21" t="e">
        <f t="shared" si="56"/>
        <v>#DIV/0!</v>
      </c>
      <c r="AD394" s="21" t="e">
        <f t="shared" si="57"/>
        <v>#DIV/0!</v>
      </c>
      <c r="AE394" s="21" t="e">
        <f t="shared" si="58"/>
        <v>#DIV/0!</v>
      </c>
      <c r="AF394" s="21" t="e">
        <f t="shared" si="61"/>
        <v>#DIV/0!</v>
      </c>
      <c r="AG394" s="20">
        <f>VLOOKUP(S394,'tabla ingresos'!$A$3:$D$15,4,FALSE)</f>
        <v>0</v>
      </c>
      <c r="AH394" s="20">
        <f t="shared" si="59"/>
        <v>0</v>
      </c>
      <c r="AI394" s="20">
        <f t="shared" si="60"/>
        <v>0</v>
      </c>
      <c r="AJ394" s="28" t="e">
        <f>VLOOKUP(AA394,score!$K$2:$L$8,2,TRUE)*AJ$2</f>
        <v>#DIV/0!</v>
      </c>
      <c r="AK394" s="28">
        <f>VLOOKUP(T394,score!$M$2:$N$8,2,FALSE)*AK$2</f>
        <v>0</v>
      </c>
      <c r="AL394" s="28">
        <f>VLOOKUP(Q394,score!$G$2:$H$8,2,TRUE)*AL$2</f>
        <v>0.1</v>
      </c>
      <c r="AM394" s="28" t="e">
        <f>VLOOKUP(AB394,score!$Y$2:$Z$8,2,TRUE)*AM$2</f>
        <v>#DIV/0!</v>
      </c>
      <c r="AN394" s="28" t="e">
        <f>VLOOKUP(AE394,score!$AE$2:$AF$8,2,TRUE)*AN$2</f>
        <v>#DIV/0!</v>
      </c>
      <c r="AO394" s="28">
        <f>VLOOKUP(O394,score!$C$2:$D$8,2,TRUE)*AO$2</f>
        <v>0.1</v>
      </c>
      <c r="AP394" s="28">
        <f>VLOOKUP(R394,score!$I$2:$J$8,2,TRUE)*AP$2</f>
        <v>0.1</v>
      </c>
      <c r="AQ394" s="28" t="e">
        <f>VLOOKUP(P394,score!$E$2:$F$8,2,FALSE)*AQ$2</f>
        <v>#N/A</v>
      </c>
      <c r="AR394" s="28">
        <f>VLOOKUP(U394,score!$O$2:$P$8,2,TRUE)*AR$2</f>
        <v>0</v>
      </c>
      <c r="AS394" s="28">
        <f>VLOOKUP(V394,score!$Q$2:$R$8,2,TRUE)*AS$2</f>
        <v>0</v>
      </c>
      <c r="AT394" s="28" t="e">
        <f>VLOOKUP(W394,score!$S$2:$T$8,2,FALSE)*AT$2</f>
        <v>#N/A</v>
      </c>
      <c r="AU394" s="28" t="e">
        <f>VLOOKUP(X394,score!$U$2:$V$4,2,FALSE)*AU$2</f>
        <v>#N/A</v>
      </c>
      <c r="AV394" s="28" t="e">
        <f>VLOOKUP(AF394,score!$AG$2:$AH$8,2,TRUE)*AV$2</f>
        <v>#DIV/0!</v>
      </c>
      <c r="AW394" s="28" t="e">
        <f>VLOOKUP(Y394,score!$W$2:$X$8,2,FALSE)*AW$2</f>
        <v>#N/A</v>
      </c>
      <c r="AX394" s="28" t="e">
        <f>VLOOKUP(AC394,score!$AA$2:$AB$8,2,TRUE)*AX$2</f>
        <v>#DIV/0!</v>
      </c>
      <c r="AY394" s="28" t="e">
        <f>VLOOKUP(AD394,score!$AC$2:$AD$8,2,TRUE)*AY$2</f>
        <v>#DIV/0!</v>
      </c>
      <c r="AZ394" s="28">
        <f>VLOOKUP(N394,score!$A$2:$B$8,2,TRUE)*AZ$2</f>
        <v>0.1</v>
      </c>
      <c r="BA394" s="29" t="e">
        <f t="shared" si="62"/>
        <v>#DIV/0!</v>
      </c>
      <c r="BB394" s="29" t="e">
        <f>VLOOKUP(BA394,score!$AJ$2:$AK$7,2,TRUE)</f>
        <v>#DIV/0!</v>
      </c>
    </row>
    <row r="395" spans="1:54" x14ac:dyDescent="0.3">
      <c r="A395" s="10"/>
      <c r="B395" s="11"/>
      <c r="C395" s="12"/>
      <c r="D395" s="14"/>
      <c r="E395" s="12"/>
      <c r="F395" s="14"/>
      <c r="G395" s="14"/>
      <c r="H395" s="14"/>
      <c r="I395" s="14"/>
      <c r="J395" s="14"/>
      <c r="K395" s="14"/>
      <c r="L395" s="14"/>
      <c r="M395" s="14"/>
      <c r="N395" s="13"/>
      <c r="O395" s="13"/>
      <c r="P395" s="12"/>
      <c r="Q395" s="12"/>
      <c r="R395" s="12"/>
      <c r="S395" s="12"/>
      <c r="T395" s="12"/>
      <c r="U395" s="12"/>
      <c r="V395" s="12"/>
      <c r="W395" s="17"/>
      <c r="X395" s="17"/>
      <c r="Y395" s="15"/>
      <c r="Z395" s="14"/>
      <c r="AA395" s="43" t="e">
        <f t="shared" si="54"/>
        <v>#DIV/0!</v>
      </c>
      <c r="AB395" s="21" t="e">
        <f t="shared" si="55"/>
        <v>#DIV/0!</v>
      </c>
      <c r="AC395" s="21" t="e">
        <f t="shared" si="56"/>
        <v>#DIV/0!</v>
      </c>
      <c r="AD395" s="21" t="e">
        <f t="shared" si="57"/>
        <v>#DIV/0!</v>
      </c>
      <c r="AE395" s="21" t="e">
        <f t="shared" si="58"/>
        <v>#DIV/0!</v>
      </c>
      <c r="AF395" s="21" t="e">
        <f t="shared" si="61"/>
        <v>#DIV/0!</v>
      </c>
      <c r="AG395" s="20">
        <f>VLOOKUP(S395,'tabla ingresos'!$A$3:$D$15,4,FALSE)</f>
        <v>0</v>
      </c>
      <c r="AH395" s="20">
        <f t="shared" si="59"/>
        <v>0</v>
      </c>
      <c r="AI395" s="20">
        <f t="shared" si="60"/>
        <v>0</v>
      </c>
      <c r="AJ395" s="28" t="e">
        <f>VLOOKUP(AA395,score!$K$2:$L$8,2,TRUE)*AJ$2</f>
        <v>#DIV/0!</v>
      </c>
      <c r="AK395" s="28">
        <f>VLOOKUP(T395,score!$M$2:$N$8,2,FALSE)*AK$2</f>
        <v>0</v>
      </c>
      <c r="AL395" s="28">
        <f>VLOOKUP(Q395,score!$G$2:$H$8,2,TRUE)*AL$2</f>
        <v>0.1</v>
      </c>
      <c r="AM395" s="28" t="e">
        <f>VLOOKUP(AB395,score!$Y$2:$Z$8,2,TRUE)*AM$2</f>
        <v>#DIV/0!</v>
      </c>
      <c r="AN395" s="28" t="e">
        <f>VLOOKUP(AE395,score!$AE$2:$AF$8,2,TRUE)*AN$2</f>
        <v>#DIV/0!</v>
      </c>
      <c r="AO395" s="28">
        <f>VLOOKUP(O395,score!$C$2:$D$8,2,TRUE)*AO$2</f>
        <v>0.1</v>
      </c>
      <c r="AP395" s="28">
        <f>VLOOKUP(R395,score!$I$2:$J$8,2,TRUE)*AP$2</f>
        <v>0.1</v>
      </c>
      <c r="AQ395" s="28" t="e">
        <f>VLOOKUP(P395,score!$E$2:$F$8,2,FALSE)*AQ$2</f>
        <v>#N/A</v>
      </c>
      <c r="AR395" s="28">
        <f>VLOOKUP(U395,score!$O$2:$P$8,2,TRUE)*AR$2</f>
        <v>0</v>
      </c>
      <c r="AS395" s="28">
        <f>VLOOKUP(V395,score!$Q$2:$R$8,2,TRUE)*AS$2</f>
        <v>0</v>
      </c>
      <c r="AT395" s="28" t="e">
        <f>VLOOKUP(W395,score!$S$2:$T$8,2,FALSE)*AT$2</f>
        <v>#N/A</v>
      </c>
      <c r="AU395" s="28" t="e">
        <f>VLOOKUP(X395,score!$U$2:$V$4,2,FALSE)*AU$2</f>
        <v>#N/A</v>
      </c>
      <c r="AV395" s="28" t="e">
        <f>VLOOKUP(AF395,score!$AG$2:$AH$8,2,TRUE)*AV$2</f>
        <v>#DIV/0!</v>
      </c>
      <c r="AW395" s="28" t="e">
        <f>VLOOKUP(Y395,score!$W$2:$X$8,2,FALSE)*AW$2</f>
        <v>#N/A</v>
      </c>
      <c r="AX395" s="28" t="e">
        <f>VLOOKUP(AC395,score!$AA$2:$AB$8,2,TRUE)*AX$2</f>
        <v>#DIV/0!</v>
      </c>
      <c r="AY395" s="28" t="e">
        <f>VLOOKUP(AD395,score!$AC$2:$AD$8,2,TRUE)*AY$2</f>
        <v>#DIV/0!</v>
      </c>
      <c r="AZ395" s="28">
        <f>VLOOKUP(N395,score!$A$2:$B$8,2,TRUE)*AZ$2</f>
        <v>0.1</v>
      </c>
      <c r="BA395" s="29" t="e">
        <f t="shared" si="62"/>
        <v>#DIV/0!</v>
      </c>
      <c r="BB395" s="29" t="e">
        <f>VLOOKUP(BA395,score!$AJ$2:$AK$7,2,TRUE)</f>
        <v>#DIV/0!</v>
      </c>
    </row>
    <row r="396" spans="1:54" x14ac:dyDescent="0.3">
      <c r="A396" s="10"/>
      <c r="B396" s="11"/>
      <c r="C396" s="12"/>
      <c r="D396" s="14"/>
      <c r="E396" s="12"/>
      <c r="F396" s="14"/>
      <c r="G396" s="14"/>
      <c r="H396" s="14"/>
      <c r="I396" s="14"/>
      <c r="J396" s="14"/>
      <c r="K396" s="14"/>
      <c r="L396" s="14"/>
      <c r="M396" s="14"/>
      <c r="N396" s="13"/>
      <c r="O396" s="13"/>
      <c r="P396" s="12"/>
      <c r="Q396" s="12"/>
      <c r="R396" s="12"/>
      <c r="S396" s="12"/>
      <c r="T396" s="12"/>
      <c r="U396" s="12"/>
      <c r="V396" s="12"/>
      <c r="W396" s="17"/>
      <c r="X396" s="17"/>
      <c r="Y396" s="15"/>
      <c r="Z396" s="14"/>
      <c r="AA396" s="43" t="e">
        <f t="shared" si="54"/>
        <v>#DIV/0!</v>
      </c>
      <c r="AB396" s="21" t="e">
        <f t="shared" si="55"/>
        <v>#DIV/0!</v>
      </c>
      <c r="AC396" s="21" t="e">
        <f t="shared" si="56"/>
        <v>#DIV/0!</v>
      </c>
      <c r="AD396" s="21" t="e">
        <f t="shared" si="57"/>
        <v>#DIV/0!</v>
      </c>
      <c r="AE396" s="21" t="e">
        <f t="shared" si="58"/>
        <v>#DIV/0!</v>
      </c>
      <c r="AF396" s="21" t="e">
        <f t="shared" si="61"/>
        <v>#DIV/0!</v>
      </c>
      <c r="AG396" s="20">
        <f>VLOOKUP(S396,'tabla ingresos'!$A$3:$D$15,4,FALSE)</f>
        <v>0</v>
      </c>
      <c r="AH396" s="20">
        <f t="shared" si="59"/>
        <v>0</v>
      </c>
      <c r="AI396" s="20">
        <f t="shared" si="60"/>
        <v>0</v>
      </c>
      <c r="AJ396" s="28" t="e">
        <f>VLOOKUP(AA396,score!$K$2:$L$8,2,TRUE)*AJ$2</f>
        <v>#DIV/0!</v>
      </c>
      <c r="AK396" s="28">
        <f>VLOOKUP(T396,score!$M$2:$N$8,2,FALSE)*AK$2</f>
        <v>0</v>
      </c>
      <c r="AL396" s="28">
        <f>VLOOKUP(Q396,score!$G$2:$H$8,2,TRUE)*AL$2</f>
        <v>0.1</v>
      </c>
      <c r="AM396" s="28" t="e">
        <f>VLOOKUP(AB396,score!$Y$2:$Z$8,2,TRUE)*AM$2</f>
        <v>#DIV/0!</v>
      </c>
      <c r="AN396" s="28" t="e">
        <f>VLOOKUP(AE396,score!$AE$2:$AF$8,2,TRUE)*AN$2</f>
        <v>#DIV/0!</v>
      </c>
      <c r="AO396" s="28">
        <f>VLOOKUP(O396,score!$C$2:$D$8,2,TRUE)*AO$2</f>
        <v>0.1</v>
      </c>
      <c r="AP396" s="28">
        <f>VLOOKUP(R396,score!$I$2:$J$8,2,TRUE)*AP$2</f>
        <v>0.1</v>
      </c>
      <c r="AQ396" s="28" t="e">
        <f>VLOOKUP(P396,score!$E$2:$F$8,2,FALSE)*AQ$2</f>
        <v>#N/A</v>
      </c>
      <c r="AR396" s="28">
        <f>VLOOKUP(U396,score!$O$2:$P$8,2,TRUE)*AR$2</f>
        <v>0</v>
      </c>
      <c r="AS396" s="28">
        <f>VLOOKUP(V396,score!$Q$2:$R$8,2,TRUE)*AS$2</f>
        <v>0</v>
      </c>
      <c r="AT396" s="28" t="e">
        <f>VLOOKUP(W396,score!$S$2:$T$8,2,FALSE)*AT$2</f>
        <v>#N/A</v>
      </c>
      <c r="AU396" s="28" t="e">
        <f>VLOOKUP(X396,score!$U$2:$V$4,2,FALSE)*AU$2</f>
        <v>#N/A</v>
      </c>
      <c r="AV396" s="28" t="e">
        <f>VLOOKUP(AF396,score!$AG$2:$AH$8,2,TRUE)*AV$2</f>
        <v>#DIV/0!</v>
      </c>
      <c r="AW396" s="28" t="e">
        <f>VLOOKUP(Y396,score!$W$2:$X$8,2,FALSE)*AW$2</f>
        <v>#N/A</v>
      </c>
      <c r="AX396" s="28" t="e">
        <f>VLOOKUP(AC396,score!$AA$2:$AB$8,2,TRUE)*AX$2</f>
        <v>#DIV/0!</v>
      </c>
      <c r="AY396" s="28" t="e">
        <f>VLOOKUP(AD396,score!$AC$2:$AD$8,2,TRUE)*AY$2</f>
        <v>#DIV/0!</v>
      </c>
      <c r="AZ396" s="28">
        <f>VLOOKUP(N396,score!$A$2:$B$8,2,TRUE)*AZ$2</f>
        <v>0.1</v>
      </c>
      <c r="BA396" s="29" t="e">
        <f t="shared" si="62"/>
        <v>#DIV/0!</v>
      </c>
      <c r="BB396" s="29" t="e">
        <f>VLOOKUP(BA396,score!$AJ$2:$AK$7,2,TRUE)</f>
        <v>#DIV/0!</v>
      </c>
    </row>
    <row r="397" spans="1:54" x14ac:dyDescent="0.3">
      <c r="A397" s="10"/>
      <c r="B397" s="11"/>
      <c r="C397" s="12"/>
      <c r="D397" s="14"/>
      <c r="E397" s="12"/>
      <c r="F397" s="14"/>
      <c r="G397" s="14"/>
      <c r="H397" s="14"/>
      <c r="I397" s="14"/>
      <c r="J397" s="14"/>
      <c r="K397" s="14"/>
      <c r="L397" s="14"/>
      <c r="M397" s="14"/>
      <c r="N397" s="13"/>
      <c r="O397" s="13"/>
      <c r="P397" s="12"/>
      <c r="Q397" s="12"/>
      <c r="R397" s="12"/>
      <c r="S397" s="12"/>
      <c r="T397" s="12"/>
      <c r="U397" s="12"/>
      <c r="V397" s="12"/>
      <c r="W397" s="17"/>
      <c r="X397" s="17"/>
      <c r="Y397" s="15"/>
      <c r="Z397" s="14"/>
      <c r="AA397" s="43" t="e">
        <f t="shared" si="54"/>
        <v>#DIV/0!</v>
      </c>
      <c r="AB397" s="21" t="e">
        <f t="shared" si="55"/>
        <v>#DIV/0!</v>
      </c>
      <c r="AC397" s="21" t="e">
        <f t="shared" si="56"/>
        <v>#DIV/0!</v>
      </c>
      <c r="AD397" s="21" t="e">
        <f t="shared" si="57"/>
        <v>#DIV/0!</v>
      </c>
      <c r="AE397" s="21" t="e">
        <f t="shared" si="58"/>
        <v>#DIV/0!</v>
      </c>
      <c r="AF397" s="21" t="e">
        <f t="shared" si="61"/>
        <v>#DIV/0!</v>
      </c>
      <c r="AG397" s="20">
        <f>VLOOKUP(S397,'tabla ingresos'!$A$3:$D$15,4,FALSE)</f>
        <v>0</v>
      </c>
      <c r="AH397" s="20">
        <f t="shared" si="59"/>
        <v>0</v>
      </c>
      <c r="AI397" s="20">
        <f t="shared" si="60"/>
        <v>0</v>
      </c>
      <c r="AJ397" s="28" t="e">
        <f>VLOOKUP(AA397,score!$K$2:$L$8,2,TRUE)*AJ$2</f>
        <v>#DIV/0!</v>
      </c>
      <c r="AK397" s="28">
        <f>VLOOKUP(T397,score!$M$2:$N$8,2,FALSE)*AK$2</f>
        <v>0</v>
      </c>
      <c r="AL397" s="28">
        <f>VLOOKUP(Q397,score!$G$2:$H$8,2,TRUE)*AL$2</f>
        <v>0.1</v>
      </c>
      <c r="AM397" s="28" t="e">
        <f>VLOOKUP(AB397,score!$Y$2:$Z$8,2,TRUE)*AM$2</f>
        <v>#DIV/0!</v>
      </c>
      <c r="AN397" s="28" t="e">
        <f>VLOOKUP(AE397,score!$AE$2:$AF$8,2,TRUE)*AN$2</f>
        <v>#DIV/0!</v>
      </c>
      <c r="AO397" s="28">
        <f>VLOOKUP(O397,score!$C$2:$D$8,2,TRUE)*AO$2</f>
        <v>0.1</v>
      </c>
      <c r="AP397" s="28">
        <f>VLOOKUP(R397,score!$I$2:$J$8,2,TRUE)*AP$2</f>
        <v>0.1</v>
      </c>
      <c r="AQ397" s="28" t="e">
        <f>VLOOKUP(P397,score!$E$2:$F$8,2,FALSE)*AQ$2</f>
        <v>#N/A</v>
      </c>
      <c r="AR397" s="28">
        <f>VLOOKUP(U397,score!$O$2:$P$8,2,TRUE)*AR$2</f>
        <v>0</v>
      </c>
      <c r="AS397" s="28">
        <f>VLOOKUP(V397,score!$Q$2:$R$8,2,TRUE)*AS$2</f>
        <v>0</v>
      </c>
      <c r="AT397" s="28" t="e">
        <f>VLOOKUP(W397,score!$S$2:$T$8,2,FALSE)*AT$2</f>
        <v>#N/A</v>
      </c>
      <c r="AU397" s="28" t="e">
        <f>VLOOKUP(X397,score!$U$2:$V$4,2,FALSE)*AU$2</f>
        <v>#N/A</v>
      </c>
      <c r="AV397" s="28" t="e">
        <f>VLOOKUP(AF397,score!$AG$2:$AH$8,2,TRUE)*AV$2</f>
        <v>#DIV/0!</v>
      </c>
      <c r="AW397" s="28" t="e">
        <f>VLOOKUP(Y397,score!$W$2:$X$8,2,FALSE)*AW$2</f>
        <v>#N/A</v>
      </c>
      <c r="AX397" s="28" t="e">
        <f>VLOOKUP(AC397,score!$AA$2:$AB$8,2,TRUE)*AX$2</f>
        <v>#DIV/0!</v>
      </c>
      <c r="AY397" s="28" t="e">
        <f>VLOOKUP(AD397,score!$AC$2:$AD$8,2,TRUE)*AY$2</f>
        <v>#DIV/0!</v>
      </c>
      <c r="AZ397" s="28">
        <f>VLOOKUP(N397,score!$A$2:$B$8,2,TRUE)*AZ$2</f>
        <v>0.1</v>
      </c>
      <c r="BA397" s="29" t="e">
        <f t="shared" si="62"/>
        <v>#DIV/0!</v>
      </c>
      <c r="BB397" s="29" t="e">
        <f>VLOOKUP(BA397,score!$AJ$2:$AK$7,2,TRUE)</f>
        <v>#DIV/0!</v>
      </c>
    </row>
    <row r="398" spans="1:54" x14ac:dyDescent="0.3">
      <c r="A398" s="10"/>
      <c r="B398" s="11"/>
      <c r="C398" s="12"/>
      <c r="D398" s="14"/>
      <c r="E398" s="12"/>
      <c r="F398" s="14"/>
      <c r="G398" s="14"/>
      <c r="H398" s="14"/>
      <c r="I398" s="14"/>
      <c r="J398" s="14"/>
      <c r="K398" s="14"/>
      <c r="L398" s="14"/>
      <c r="M398" s="14"/>
      <c r="N398" s="13"/>
      <c r="O398" s="13"/>
      <c r="P398" s="12"/>
      <c r="Q398" s="12"/>
      <c r="R398" s="12"/>
      <c r="S398" s="12"/>
      <c r="T398" s="12"/>
      <c r="U398" s="12"/>
      <c r="V398" s="12"/>
      <c r="W398" s="17"/>
      <c r="X398" s="17"/>
      <c r="Y398" s="15"/>
      <c r="Z398" s="14"/>
      <c r="AA398" s="43" t="e">
        <f t="shared" si="54"/>
        <v>#DIV/0!</v>
      </c>
      <c r="AB398" s="21" t="e">
        <f t="shared" si="55"/>
        <v>#DIV/0!</v>
      </c>
      <c r="AC398" s="21" t="e">
        <f t="shared" si="56"/>
        <v>#DIV/0!</v>
      </c>
      <c r="AD398" s="21" t="e">
        <f t="shared" si="57"/>
        <v>#DIV/0!</v>
      </c>
      <c r="AE398" s="21" t="e">
        <f t="shared" si="58"/>
        <v>#DIV/0!</v>
      </c>
      <c r="AF398" s="21" t="e">
        <f t="shared" si="61"/>
        <v>#DIV/0!</v>
      </c>
      <c r="AG398" s="20">
        <f>VLOOKUP(S398,'tabla ingresos'!$A$3:$D$15,4,FALSE)</f>
        <v>0</v>
      </c>
      <c r="AH398" s="20">
        <f t="shared" si="59"/>
        <v>0</v>
      </c>
      <c r="AI398" s="20">
        <f t="shared" si="60"/>
        <v>0</v>
      </c>
      <c r="AJ398" s="28" t="e">
        <f>VLOOKUP(AA398,score!$K$2:$L$8,2,TRUE)*AJ$2</f>
        <v>#DIV/0!</v>
      </c>
      <c r="AK398" s="28">
        <f>VLOOKUP(T398,score!$M$2:$N$8,2,FALSE)*AK$2</f>
        <v>0</v>
      </c>
      <c r="AL398" s="28">
        <f>VLOOKUP(Q398,score!$G$2:$H$8,2,TRUE)*AL$2</f>
        <v>0.1</v>
      </c>
      <c r="AM398" s="28" t="e">
        <f>VLOOKUP(AB398,score!$Y$2:$Z$8,2,TRUE)*AM$2</f>
        <v>#DIV/0!</v>
      </c>
      <c r="AN398" s="28" t="e">
        <f>VLOOKUP(AE398,score!$AE$2:$AF$8,2,TRUE)*AN$2</f>
        <v>#DIV/0!</v>
      </c>
      <c r="AO398" s="28">
        <f>VLOOKUP(O398,score!$C$2:$D$8,2,TRUE)*AO$2</f>
        <v>0.1</v>
      </c>
      <c r="AP398" s="28">
        <f>VLOOKUP(R398,score!$I$2:$J$8,2,TRUE)*AP$2</f>
        <v>0.1</v>
      </c>
      <c r="AQ398" s="28" t="e">
        <f>VLOOKUP(P398,score!$E$2:$F$8,2,FALSE)*AQ$2</f>
        <v>#N/A</v>
      </c>
      <c r="AR398" s="28">
        <f>VLOOKUP(U398,score!$O$2:$P$8,2,TRUE)*AR$2</f>
        <v>0</v>
      </c>
      <c r="AS398" s="28">
        <f>VLOOKUP(V398,score!$Q$2:$R$8,2,TRUE)*AS$2</f>
        <v>0</v>
      </c>
      <c r="AT398" s="28" t="e">
        <f>VLOOKUP(W398,score!$S$2:$T$8,2,FALSE)*AT$2</f>
        <v>#N/A</v>
      </c>
      <c r="AU398" s="28" t="e">
        <f>VLOOKUP(X398,score!$U$2:$V$4,2,FALSE)*AU$2</f>
        <v>#N/A</v>
      </c>
      <c r="AV398" s="28" t="e">
        <f>VLOOKUP(AF398,score!$AG$2:$AH$8,2,TRUE)*AV$2</f>
        <v>#DIV/0!</v>
      </c>
      <c r="AW398" s="28" t="e">
        <f>VLOOKUP(Y398,score!$W$2:$X$8,2,FALSE)*AW$2</f>
        <v>#N/A</v>
      </c>
      <c r="AX398" s="28" t="e">
        <f>VLOOKUP(AC398,score!$AA$2:$AB$8,2,TRUE)*AX$2</f>
        <v>#DIV/0!</v>
      </c>
      <c r="AY398" s="28" t="e">
        <f>VLOOKUP(AD398,score!$AC$2:$AD$8,2,TRUE)*AY$2</f>
        <v>#DIV/0!</v>
      </c>
      <c r="AZ398" s="28">
        <f>VLOOKUP(N398,score!$A$2:$B$8,2,TRUE)*AZ$2</f>
        <v>0.1</v>
      </c>
      <c r="BA398" s="29" t="e">
        <f t="shared" si="62"/>
        <v>#DIV/0!</v>
      </c>
      <c r="BB398" s="29" t="e">
        <f>VLOOKUP(BA398,score!$AJ$2:$AK$7,2,TRUE)</f>
        <v>#DIV/0!</v>
      </c>
    </row>
    <row r="399" spans="1:54" x14ac:dyDescent="0.3">
      <c r="A399" s="10"/>
      <c r="B399" s="11"/>
      <c r="C399" s="12"/>
      <c r="D399" s="14"/>
      <c r="E399" s="12"/>
      <c r="F399" s="14"/>
      <c r="G399" s="14"/>
      <c r="H399" s="14"/>
      <c r="I399" s="14"/>
      <c r="J399" s="14"/>
      <c r="K399" s="14"/>
      <c r="L399" s="14"/>
      <c r="M399" s="14"/>
      <c r="N399" s="13"/>
      <c r="O399" s="13"/>
      <c r="P399" s="12"/>
      <c r="Q399" s="12"/>
      <c r="R399" s="12"/>
      <c r="S399" s="12"/>
      <c r="T399" s="12"/>
      <c r="U399" s="12"/>
      <c r="V399" s="12"/>
      <c r="W399" s="17"/>
      <c r="X399" s="17"/>
      <c r="Y399" s="15"/>
      <c r="Z399" s="14"/>
      <c r="AA399" s="43" t="e">
        <f t="shared" si="54"/>
        <v>#DIV/0!</v>
      </c>
      <c r="AB399" s="21" t="e">
        <f t="shared" si="55"/>
        <v>#DIV/0!</v>
      </c>
      <c r="AC399" s="21" t="e">
        <f t="shared" si="56"/>
        <v>#DIV/0!</v>
      </c>
      <c r="AD399" s="21" t="e">
        <f t="shared" si="57"/>
        <v>#DIV/0!</v>
      </c>
      <c r="AE399" s="21" t="e">
        <f t="shared" si="58"/>
        <v>#DIV/0!</v>
      </c>
      <c r="AF399" s="21" t="e">
        <f t="shared" si="61"/>
        <v>#DIV/0!</v>
      </c>
      <c r="AG399" s="20">
        <f>VLOOKUP(S399,'tabla ingresos'!$A$3:$D$15,4,FALSE)</f>
        <v>0</v>
      </c>
      <c r="AH399" s="20">
        <f t="shared" si="59"/>
        <v>0</v>
      </c>
      <c r="AI399" s="20">
        <f t="shared" si="60"/>
        <v>0</v>
      </c>
      <c r="AJ399" s="28" t="e">
        <f>VLOOKUP(AA399,score!$K$2:$L$8,2,TRUE)*AJ$2</f>
        <v>#DIV/0!</v>
      </c>
      <c r="AK399" s="28">
        <f>VLOOKUP(T399,score!$M$2:$N$8,2,FALSE)*AK$2</f>
        <v>0</v>
      </c>
      <c r="AL399" s="28">
        <f>VLOOKUP(Q399,score!$G$2:$H$8,2,TRUE)*AL$2</f>
        <v>0.1</v>
      </c>
      <c r="AM399" s="28" t="e">
        <f>VLOOKUP(AB399,score!$Y$2:$Z$8,2,TRUE)*AM$2</f>
        <v>#DIV/0!</v>
      </c>
      <c r="AN399" s="28" t="e">
        <f>VLOOKUP(AE399,score!$AE$2:$AF$8,2,TRUE)*AN$2</f>
        <v>#DIV/0!</v>
      </c>
      <c r="AO399" s="28">
        <f>VLOOKUP(O399,score!$C$2:$D$8,2,TRUE)*AO$2</f>
        <v>0.1</v>
      </c>
      <c r="AP399" s="28">
        <f>VLOOKUP(R399,score!$I$2:$J$8,2,TRUE)*AP$2</f>
        <v>0.1</v>
      </c>
      <c r="AQ399" s="28" t="e">
        <f>VLOOKUP(P399,score!$E$2:$F$8,2,FALSE)*AQ$2</f>
        <v>#N/A</v>
      </c>
      <c r="AR399" s="28">
        <f>VLOOKUP(U399,score!$O$2:$P$8,2,TRUE)*AR$2</f>
        <v>0</v>
      </c>
      <c r="AS399" s="28">
        <f>VLOOKUP(V399,score!$Q$2:$R$8,2,TRUE)*AS$2</f>
        <v>0</v>
      </c>
      <c r="AT399" s="28" t="e">
        <f>VLOOKUP(W399,score!$S$2:$T$8,2,FALSE)*AT$2</f>
        <v>#N/A</v>
      </c>
      <c r="AU399" s="28" t="e">
        <f>VLOOKUP(X399,score!$U$2:$V$4,2,FALSE)*AU$2</f>
        <v>#N/A</v>
      </c>
      <c r="AV399" s="28" t="e">
        <f>VLOOKUP(AF399,score!$AG$2:$AH$8,2,TRUE)*AV$2</f>
        <v>#DIV/0!</v>
      </c>
      <c r="AW399" s="28" t="e">
        <f>VLOOKUP(Y399,score!$W$2:$X$8,2,FALSE)*AW$2</f>
        <v>#N/A</v>
      </c>
      <c r="AX399" s="28" t="e">
        <f>VLOOKUP(AC399,score!$AA$2:$AB$8,2,TRUE)*AX$2</f>
        <v>#DIV/0!</v>
      </c>
      <c r="AY399" s="28" t="e">
        <f>VLOOKUP(AD399,score!$AC$2:$AD$8,2,TRUE)*AY$2</f>
        <v>#DIV/0!</v>
      </c>
      <c r="AZ399" s="28">
        <f>VLOOKUP(N399,score!$A$2:$B$8,2,TRUE)*AZ$2</f>
        <v>0.1</v>
      </c>
      <c r="BA399" s="29" t="e">
        <f t="shared" si="62"/>
        <v>#DIV/0!</v>
      </c>
      <c r="BB399" s="29" t="e">
        <f>VLOOKUP(BA399,score!$AJ$2:$AK$7,2,TRUE)</f>
        <v>#DIV/0!</v>
      </c>
    </row>
    <row r="400" spans="1:54" x14ac:dyDescent="0.3">
      <c r="A400" s="10"/>
      <c r="B400" s="11"/>
      <c r="C400" s="12"/>
      <c r="D400" s="14"/>
      <c r="E400" s="12"/>
      <c r="F400" s="14"/>
      <c r="G400" s="14"/>
      <c r="H400" s="14"/>
      <c r="I400" s="14"/>
      <c r="J400" s="14"/>
      <c r="K400" s="14"/>
      <c r="L400" s="14"/>
      <c r="M400" s="14"/>
      <c r="N400" s="13"/>
      <c r="O400" s="13"/>
      <c r="P400" s="12"/>
      <c r="Q400" s="12"/>
      <c r="R400" s="12"/>
      <c r="S400" s="12"/>
      <c r="T400" s="12"/>
      <c r="U400" s="12"/>
      <c r="V400" s="12"/>
      <c r="W400" s="17"/>
      <c r="X400" s="17"/>
      <c r="Y400" s="15"/>
      <c r="Z400" s="14"/>
      <c r="AA400" s="43" t="e">
        <f t="shared" si="54"/>
        <v>#DIV/0!</v>
      </c>
      <c r="AB400" s="21" t="e">
        <f t="shared" si="55"/>
        <v>#DIV/0!</v>
      </c>
      <c r="AC400" s="21" t="e">
        <f t="shared" si="56"/>
        <v>#DIV/0!</v>
      </c>
      <c r="AD400" s="21" t="e">
        <f t="shared" si="57"/>
        <v>#DIV/0!</v>
      </c>
      <c r="AE400" s="21" t="e">
        <f t="shared" si="58"/>
        <v>#DIV/0!</v>
      </c>
      <c r="AF400" s="21" t="e">
        <f t="shared" si="61"/>
        <v>#DIV/0!</v>
      </c>
      <c r="AG400" s="20">
        <f>VLOOKUP(S400,'tabla ingresos'!$A$3:$D$15,4,FALSE)</f>
        <v>0</v>
      </c>
      <c r="AH400" s="20">
        <f t="shared" si="59"/>
        <v>0</v>
      </c>
      <c r="AI400" s="20">
        <f t="shared" si="60"/>
        <v>0</v>
      </c>
      <c r="AJ400" s="28" t="e">
        <f>VLOOKUP(AA400,score!$K$2:$L$8,2,TRUE)*AJ$2</f>
        <v>#DIV/0!</v>
      </c>
      <c r="AK400" s="28">
        <f>VLOOKUP(T400,score!$M$2:$N$8,2,FALSE)*AK$2</f>
        <v>0</v>
      </c>
      <c r="AL400" s="28">
        <f>VLOOKUP(Q400,score!$G$2:$H$8,2,TRUE)*AL$2</f>
        <v>0.1</v>
      </c>
      <c r="AM400" s="28" t="e">
        <f>VLOOKUP(AB400,score!$Y$2:$Z$8,2,TRUE)*AM$2</f>
        <v>#DIV/0!</v>
      </c>
      <c r="AN400" s="28" t="e">
        <f>VLOOKUP(AE400,score!$AE$2:$AF$8,2,TRUE)*AN$2</f>
        <v>#DIV/0!</v>
      </c>
      <c r="AO400" s="28">
        <f>VLOOKUP(O400,score!$C$2:$D$8,2,TRUE)*AO$2</f>
        <v>0.1</v>
      </c>
      <c r="AP400" s="28">
        <f>VLOOKUP(R400,score!$I$2:$J$8,2,TRUE)*AP$2</f>
        <v>0.1</v>
      </c>
      <c r="AQ400" s="28" t="e">
        <f>VLOOKUP(P400,score!$E$2:$F$8,2,FALSE)*AQ$2</f>
        <v>#N/A</v>
      </c>
      <c r="AR400" s="28">
        <f>VLOOKUP(U400,score!$O$2:$P$8,2,TRUE)*AR$2</f>
        <v>0</v>
      </c>
      <c r="AS400" s="28">
        <f>VLOOKUP(V400,score!$Q$2:$R$8,2,TRUE)*AS$2</f>
        <v>0</v>
      </c>
      <c r="AT400" s="28" t="e">
        <f>VLOOKUP(W400,score!$S$2:$T$8,2,FALSE)*AT$2</f>
        <v>#N/A</v>
      </c>
      <c r="AU400" s="28" t="e">
        <f>VLOOKUP(X400,score!$U$2:$V$4,2,FALSE)*AU$2</f>
        <v>#N/A</v>
      </c>
      <c r="AV400" s="28" t="e">
        <f>VLOOKUP(AF400,score!$AG$2:$AH$8,2,TRUE)*AV$2</f>
        <v>#DIV/0!</v>
      </c>
      <c r="AW400" s="28" t="e">
        <f>VLOOKUP(Y400,score!$W$2:$X$8,2,FALSE)*AW$2</f>
        <v>#N/A</v>
      </c>
      <c r="AX400" s="28" t="e">
        <f>VLOOKUP(AC400,score!$AA$2:$AB$8,2,TRUE)*AX$2</f>
        <v>#DIV/0!</v>
      </c>
      <c r="AY400" s="28" t="e">
        <f>VLOOKUP(AD400,score!$AC$2:$AD$8,2,TRUE)*AY$2</f>
        <v>#DIV/0!</v>
      </c>
      <c r="AZ400" s="28">
        <f>VLOOKUP(N400,score!$A$2:$B$8,2,TRUE)*AZ$2</f>
        <v>0.1</v>
      </c>
      <c r="BA400" s="29" t="e">
        <f t="shared" si="62"/>
        <v>#DIV/0!</v>
      </c>
      <c r="BB400" s="29" t="e">
        <f>VLOOKUP(BA400,score!$AJ$2:$AK$7,2,TRUE)</f>
        <v>#DIV/0!</v>
      </c>
    </row>
    <row r="401" spans="1:54" x14ac:dyDescent="0.3">
      <c r="A401" s="10"/>
      <c r="B401" s="11"/>
      <c r="C401" s="12"/>
      <c r="D401" s="14"/>
      <c r="E401" s="12"/>
      <c r="F401" s="14"/>
      <c r="G401" s="14"/>
      <c r="H401" s="14"/>
      <c r="I401" s="14"/>
      <c r="J401" s="14"/>
      <c r="K401" s="14"/>
      <c r="L401" s="14"/>
      <c r="M401" s="14"/>
      <c r="N401" s="13"/>
      <c r="O401" s="13"/>
      <c r="P401" s="12"/>
      <c r="Q401" s="12"/>
      <c r="R401" s="12"/>
      <c r="S401" s="12"/>
      <c r="T401" s="12"/>
      <c r="U401" s="12"/>
      <c r="V401" s="12"/>
      <c r="W401" s="17"/>
      <c r="X401" s="17"/>
      <c r="Y401" s="15"/>
      <c r="Z401" s="14"/>
      <c r="AA401" s="43" t="e">
        <f t="shared" si="54"/>
        <v>#DIV/0!</v>
      </c>
      <c r="AB401" s="21" t="e">
        <f t="shared" si="55"/>
        <v>#DIV/0!</v>
      </c>
      <c r="AC401" s="21" t="e">
        <f t="shared" si="56"/>
        <v>#DIV/0!</v>
      </c>
      <c r="AD401" s="21" t="e">
        <f t="shared" si="57"/>
        <v>#DIV/0!</v>
      </c>
      <c r="AE401" s="21" t="e">
        <f t="shared" si="58"/>
        <v>#DIV/0!</v>
      </c>
      <c r="AF401" s="21" t="e">
        <f t="shared" si="61"/>
        <v>#DIV/0!</v>
      </c>
      <c r="AG401" s="20">
        <f>VLOOKUP(S401,'tabla ingresos'!$A$3:$D$15,4,FALSE)</f>
        <v>0</v>
      </c>
      <c r="AH401" s="20">
        <f t="shared" si="59"/>
        <v>0</v>
      </c>
      <c r="AI401" s="20">
        <f t="shared" si="60"/>
        <v>0</v>
      </c>
      <c r="AJ401" s="28" t="e">
        <f>VLOOKUP(AA401,score!$K$2:$L$8,2,TRUE)*AJ$2</f>
        <v>#DIV/0!</v>
      </c>
      <c r="AK401" s="28">
        <f>VLOOKUP(T401,score!$M$2:$N$8,2,FALSE)*AK$2</f>
        <v>0</v>
      </c>
      <c r="AL401" s="28">
        <f>VLOOKUP(Q401,score!$G$2:$H$8,2,TRUE)*AL$2</f>
        <v>0.1</v>
      </c>
      <c r="AM401" s="28" t="e">
        <f>VLOOKUP(AB401,score!$Y$2:$Z$8,2,TRUE)*AM$2</f>
        <v>#DIV/0!</v>
      </c>
      <c r="AN401" s="28" t="e">
        <f>VLOOKUP(AE401,score!$AE$2:$AF$8,2,TRUE)*AN$2</f>
        <v>#DIV/0!</v>
      </c>
      <c r="AO401" s="28">
        <f>VLOOKUP(O401,score!$C$2:$D$8,2,TRUE)*AO$2</f>
        <v>0.1</v>
      </c>
      <c r="AP401" s="28">
        <f>VLOOKUP(R401,score!$I$2:$J$8,2,TRUE)*AP$2</f>
        <v>0.1</v>
      </c>
      <c r="AQ401" s="28" t="e">
        <f>VLOOKUP(P401,score!$E$2:$F$8,2,FALSE)*AQ$2</f>
        <v>#N/A</v>
      </c>
      <c r="AR401" s="28">
        <f>VLOOKUP(U401,score!$O$2:$P$8,2,TRUE)*AR$2</f>
        <v>0</v>
      </c>
      <c r="AS401" s="28">
        <f>VLOOKUP(V401,score!$Q$2:$R$8,2,TRUE)*AS$2</f>
        <v>0</v>
      </c>
      <c r="AT401" s="28" t="e">
        <f>VLOOKUP(W401,score!$S$2:$T$8,2,FALSE)*AT$2</f>
        <v>#N/A</v>
      </c>
      <c r="AU401" s="28" t="e">
        <f>VLOOKUP(X401,score!$U$2:$V$4,2,FALSE)*AU$2</f>
        <v>#N/A</v>
      </c>
      <c r="AV401" s="28" t="e">
        <f>VLOOKUP(AF401,score!$AG$2:$AH$8,2,TRUE)*AV$2</f>
        <v>#DIV/0!</v>
      </c>
      <c r="AW401" s="28" t="e">
        <f>VLOOKUP(Y401,score!$W$2:$X$8,2,FALSE)*AW$2</f>
        <v>#N/A</v>
      </c>
      <c r="AX401" s="28" t="e">
        <f>VLOOKUP(AC401,score!$AA$2:$AB$8,2,TRUE)*AX$2</f>
        <v>#DIV/0!</v>
      </c>
      <c r="AY401" s="28" t="e">
        <f>VLOOKUP(AD401,score!$AC$2:$AD$8,2,TRUE)*AY$2</f>
        <v>#DIV/0!</v>
      </c>
      <c r="AZ401" s="28">
        <f>VLOOKUP(N401,score!$A$2:$B$8,2,TRUE)*AZ$2</f>
        <v>0.1</v>
      </c>
      <c r="BA401" s="29" t="e">
        <f t="shared" si="62"/>
        <v>#DIV/0!</v>
      </c>
      <c r="BB401" s="29" t="e">
        <f>VLOOKUP(BA401,score!$AJ$2:$AK$7,2,TRUE)</f>
        <v>#DIV/0!</v>
      </c>
    </row>
    <row r="402" spans="1:54" x14ac:dyDescent="0.3">
      <c r="A402" s="10"/>
      <c r="B402" s="11"/>
      <c r="C402" s="12"/>
      <c r="D402" s="14"/>
      <c r="E402" s="12"/>
      <c r="F402" s="14"/>
      <c r="G402" s="14"/>
      <c r="H402" s="14"/>
      <c r="I402" s="14"/>
      <c r="J402" s="14"/>
      <c r="K402" s="14"/>
      <c r="L402" s="14"/>
      <c r="M402" s="14"/>
      <c r="N402" s="13"/>
      <c r="O402" s="13"/>
      <c r="P402" s="12"/>
      <c r="Q402" s="12"/>
      <c r="R402" s="12"/>
      <c r="S402" s="12"/>
      <c r="T402" s="12"/>
      <c r="U402" s="12"/>
      <c r="V402" s="12"/>
      <c r="W402" s="17"/>
      <c r="X402" s="17"/>
      <c r="Y402" s="15"/>
      <c r="Z402" s="14"/>
      <c r="AA402" s="43" t="e">
        <f t="shared" si="54"/>
        <v>#DIV/0!</v>
      </c>
      <c r="AB402" s="21" t="e">
        <f t="shared" si="55"/>
        <v>#DIV/0!</v>
      </c>
      <c r="AC402" s="21" t="e">
        <f t="shared" si="56"/>
        <v>#DIV/0!</v>
      </c>
      <c r="AD402" s="21" t="e">
        <f t="shared" si="57"/>
        <v>#DIV/0!</v>
      </c>
      <c r="AE402" s="21" t="e">
        <f t="shared" si="58"/>
        <v>#DIV/0!</v>
      </c>
      <c r="AF402" s="21" t="e">
        <f t="shared" si="61"/>
        <v>#DIV/0!</v>
      </c>
      <c r="AG402" s="20">
        <f>VLOOKUP(S402,'tabla ingresos'!$A$3:$D$15,4,FALSE)</f>
        <v>0</v>
      </c>
      <c r="AH402" s="20">
        <f t="shared" si="59"/>
        <v>0</v>
      </c>
      <c r="AI402" s="20">
        <f t="shared" si="60"/>
        <v>0</v>
      </c>
      <c r="AJ402" s="28" t="e">
        <f>VLOOKUP(AA402,score!$K$2:$L$8,2,TRUE)*AJ$2</f>
        <v>#DIV/0!</v>
      </c>
      <c r="AK402" s="28">
        <f>VLOOKUP(T402,score!$M$2:$N$8,2,FALSE)*AK$2</f>
        <v>0</v>
      </c>
      <c r="AL402" s="28">
        <f>VLOOKUP(Q402,score!$G$2:$H$8,2,TRUE)*AL$2</f>
        <v>0.1</v>
      </c>
      <c r="AM402" s="28" t="e">
        <f>VLOOKUP(AB402,score!$Y$2:$Z$8,2,TRUE)*AM$2</f>
        <v>#DIV/0!</v>
      </c>
      <c r="AN402" s="28" t="e">
        <f>VLOOKUP(AE402,score!$AE$2:$AF$8,2,TRUE)*AN$2</f>
        <v>#DIV/0!</v>
      </c>
      <c r="AO402" s="28">
        <f>VLOOKUP(O402,score!$C$2:$D$8,2,TRUE)*AO$2</f>
        <v>0.1</v>
      </c>
      <c r="AP402" s="28">
        <f>VLOOKUP(R402,score!$I$2:$J$8,2,TRUE)*AP$2</f>
        <v>0.1</v>
      </c>
      <c r="AQ402" s="28" t="e">
        <f>VLOOKUP(P402,score!$E$2:$F$8,2,FALSE)*AQ$2</f>
        <v>#N/A</v>
      </c>
      <c r="AR402" s="28">
        <f>VLOOKUP(U402,score!$O$2:$P$8,2,TRUE)*AR$2</f>
        <v>0</v>
      </c>
      <c r="AS402" s="28">
        <f>VLOOKUP(V402,score!$Q$2:$R$8,2,TRUE)*AS$2</f>
        <v>0</v>
      </c>
      <c r="AT402" s="28" t="e">
        <f>VLOOKUP(W402,score!$S$2:$T$8,2,FALSE)*AT$2</f>
        <v>#N/A</v>
      </c>
      <c r="AU402" s="28" t="e">
        <f>VLOOKUP(X402,score!$U$2:$V$4,2,FALSE)*AU$2</f>
        <v>#N/A</v>
      </c>
      <c r="AV402" s="28" t="e">
        <f>VLOOKUP(AF402,score!$AG$2:$AH$8,2,TRUE)*AV$2</f>
        <v>#DIV/0!</v>
      </c>
      <c r="AW402" s="28" t="e">
        <f>VLOOKUP(Y402,score!$W$2:$X$8,2,FALSE)*AW$2</f>
        <v>#N/A</v>
      </c>
      <c r="AX402" s="28" t="e">
        <f>VLOOKUP(AC402,score!$AA$2:$AB$8,2,TRUE)*AX$2</f>
        <v>#DIV/0!</v>
      </c>
      <c r="AY402" s="28" t="e">
        <f>VLOOKUP(AD402,score!$AC$2:$AD$8,2,TRUE)*AY$2</f>
        <v>#DIV/0!</v>
      </c>
      <c r="AZ402" s="28">
        <f>VLOOKUP(N402,score!$A$2:$B$8,2,TRUE)*AZ$2</f>
        <v>0.1</v>
      </c>
      <c r="BA402" s="29" t="e">
        <f t="shared" si="62"/>
        <v>#DIV/0!</v>
      </c>
      <c r="BB402" s="29" t="e">
        <f>VLOOKUP(BA402,score!$AJ$2:$AK$7,2,TRUE)</f>
        <v>#DIV/0!</v>
      </c>
    </row>
    <row r="403" spans="1:54" x14ac:dyDescent="0.3">
      <c r="A403" s="10"/>
      <c r="B403" s="11"/>
      <c r="C403" s="12"/>
      <c r="D403" s="14"/>
      <c r="E403" s="12"/>
      <c r="F403" s="14"/>
      <c r="G403" s="14"/>
      <c r="H403" s="14"/>
      <c r="I403" s="14"/>
      <c r="J403" s="14"/>
      <c r="K403" s="14"/>
      <c r="L403" s="14"/>
      <c r="M403" s="14"/>
      <c r="N403" s="13"/>
      <c r="O403" s="13"/>
      <c r="P403" s="12"/>
      <c r="Q403" s="12"/>
      <c r="R403" s="12"/>
      <c r="S403" s="12"/>
      <c r="T403" s="12"/>
      <c r="U403" s="12"/>
      <c r="V403" s="12"/>
      <c r="W403" s="17"/>
      <c r="X403" s="17"/>
      <c r="Y403" s="15"/>
      <c r="Z403" s="14"/>
      <c r="AA403" s="43" t="e">
        <f t="shared" si="54"/>
        <v>#DIV/0!</v>
      </c>
      <c r="AB403" s="21" t="e">
        <f t="shared" si="55"/>
        <v>#DIV/0!</v>
      </c>
      <c r="AC403" s="21" t="e">
        <f t="shared" si="56"/>
        <v>#DIV/0!</v>
      </c>
      <c r="AD403" s="21" t="e">
        <f t="shared" si="57"/>
        <v>#DIV/0!</v>
      </c>
      <c r="AE403" s="21" t="e">
        <f t="shared" si="58"/>
        <v>#DIV/0!</v>
      </c>
      <c r="AF403" s="21" t="e">
        <f t="shared" si="61"/>
        <v>#DIV/0!</v>
      </c>
      <c r="AG403" s="20">
        <f>VLOOKUP(S403,'tabla ingresos'!$A$3:$D$15,4,FALSE)</f>
        <v>0</v>
      </c>
      <c r="AH403" s="20">
        <f t="shared" si="59"/>
        <v>0</v>
      </c>
      <c r="AI403" s="20">
        <f t="shared" si="60"/>
        <v>0</v>
      </c>
      <c r="AJ403" s="28" t="e">
        <f>VLOOKUP(AA403,score!$K$2:$L$8,2,TRUE)*AJ$2</f>
        <v>#DIV/0!</v>
      </c>
      <c r="AK403" s="28">
        <f>VLOOKUP(T403,score!$M$2:$N$8,2,FALSE)*AK$2</f>
        <v>0</v>
      </c>
      <c r="AL403" s="28">
        <f>VLOOKUP(Q403,score!$G$2:$H$8,2,TRUE)*AL$2</f>
        <v>0.1</v>
      </c>
      <c r="AM403" s="28" t="e">
        <f>VLOOKUP(AB403,score!$Y$2:$Z$8,2,TRUE)*AM$2</f>
        <v>#DIV/0!</v>
      </c>
      <c r="AN403" s="28" t="e">
        <f>VLOOKUP(AE403,score!$AE$2:$AF$8,2,TRUE)*AN$2</f>
        <v>#DIV/0!</v>
      </c>
      <c r="AO403" s="28">
        <f>VLOOKUP(O403,score!$C$2:$D$8,2,TRUE)*AO$2</f>
        <v>0.1</v>
      </c>
      <c r="AP403" s="28">
        <f>VLOOKUP(R403,score!$I$2:$J$8,2,TRUE)*AP$2</f>
        <v>0.1</v>
      </c>
      <c r="AQ403" s="28" t="e">
        <f>VLOOKUP(P403,score!$E$2:$F$8,2,FALSE)*AQ$2</f>
        <v>#N/A</v>
      </c>
      <c r="AR403" s="28">
        <f>VLOOKUP(U403,score!$O$2:$P$8,2,TRUE)*AR$2</f>
        <v>0</v>
      </c>
      <c r="AS403" s="28">
        <f>VLOOKUP(V403,score!$Q$2:$R$8,2,TRUE)*AS$2</f>
        <v>0</v>
      </c>
      <c r="AT403" s="28" t="e">
        <f>VLOOKUP(W403,score!$S$2:$T$8,2,FALSE)*AT$2</f>
        <v>#N/A</v>
      </c>
      <c r="AU403" s="28" t="e">
        <f>VLOOKUP(X403,score!$U$2:$V$4,2,FALSE)*AU$2</f>
        <v>#N/A</v>
      </c>
      <c r="AV403" s="28" t="e">
        <f>VLOOKUP(AF403,score!$AG$2:$AH$8,2,TRUE)*AV$2</f>
        <v>#DIV/0!</v>
      </c>
      <c r="AW403" s="28" t="e">
        <f>VLOOKUP(Y403,score!$W$2:$X$8,2,FALSE)*AW$2</f>
        <v>#N/A</v>
      </c>
      <c r="AX403" s="28" t="e">
        <f>VLOOKUP(AC403,score!$AA$2:$AB$8,2,TRUE)*AX$2</f>
        <v>#DIV/0!</v>
      </c>
      <c r="AY403" s="28" t="e">
        <f>VLOOKUP(AD403,score!$AC$2:$AD$8,2,TRUE)*AY$2</f>
        <v>#DIV/0!</v>
      </c>
      <c r="AZ403" s="28">
        <f>VLOOKUP(N403,score!$A$2:$B$8,2,TRUE)*AZ$2</f>
        <v>0.1</v>
      </c>
      <c r="BA403" s="29" t="e">
        <f t="shared" si="62"/>
        <v>#DIV/0!</v>
      </c>
      <c r="BB403" s="29" t="e">
        <f>VLOOKUP(BA403,score!$AJ$2:$AK$7,2,TRUE)</f>
        <v>#DIV/0!</v>
      </c>
    </row>
    <row r="404" spans="1:54" x14ac:dyDescent="0.3">
      <c r="A404" s="10"/>
      <c r="B404" s="11"/>
      <c r="C404" s="12"/>
      <c r="D404" s="14"/>
      <c r="E404" s="12"/>
      <c r="F404" s="14"/>
      <c r="G404" s="14"/>
      <c r="H404" s="14"/>
      <c r="I404" s="14"/>
      <c r="J404" s="14"/>
      <c r="K404" s="14"/>
      <c r="L404" s="14"/>
      <c r="M404" s="14"/>
      <c r="N404" s="13"/>
      <c r="O404" s="13"/>
      <c r="P404" s="12"/>
      <c r="Q404" s="12"/>
      <c r="R404" s="12"/>
      <c r="S404" s="12"/>
      <c r="T404" s="12"/>
      <c r="U404" s="12"/>
      <c r="V404" s="12"/>
      <c r="W404" s="17"/>
      <c r="X404" s="17"/>
      <c r="Y404" s="15"/>
      <c r="Z404" s="14"/>
      <c r="AA404" s="43" t="e">
        <f t="shared" si="54"/>
        <v>#DIV/0!</v>
      </c>
      <c r="AB404" s="21" t="e">
        <f t="shared" si="55"/>
        <v>#DIV/0!</v>
      </c>
      <c r="AC404" s="21" t="e">
        <f t="shared" si="56"/>
        <v>#DIV/0!</v>
      </c>
      <c r="AD404" s="21" t="e">
        <f t="shared" si="57"/>
        <v>#DIV/0!</v>
      </c>
      <c r="AE404" s="21" t="e">
        <f t="shared" si="58"/>
        <v>#DIV/0!</v>
      </c>
      <c r="AF404" s="21" t="e">
        <f t="shared" si="61"/>
        <v>#DIV/0!</v>
      </c>
      <c r="AG404" s="20">
        <f>VLOOKUP(S404,'tabla ingresos'!$A$3:$D$15,4,FALSE)</f>
        <v>0</v>
      </c>
      <c r="AH404" s="20">
        <f t="shared" si="59"/>
        <v>0</v>
      </c>
      <c r="AI404" s="20">
        <f t="shared" si="60"/>
        <v>0</v>
      </c>
      <c r="AJ404" s="28" t="e">
        <f>VLOOKUP(AA404,score!$K$2:$L$8,2,TRUE)*AJ$2</f>
        <v>#DIV/0!</v>
      </c>
      <c r="AK404" s="28">
        <f>VLOOKUP(T404,score!$M$2:$N$8,2,FALSE)*AK$2</f>
        <v>0</v>
      </c>
      <c r="AL404" s="28">
        <f>VLOOKUP(Q404,score!$G$2:$H$8,2,TRUE)*AL$2</f>
        <v>0.1</v>
      </c>
      <c r="AM404" s="28" t="e">
        <f>VLOOKUP(AB404,score!$Y$2:$Z$8,2,TRUE)*AM$2</f>
        <v>#DIV/0!</v>
      </c>
      <c r="AN404" s="28" t="e">
        <f>VLOOKUP(AE404,score!$AE$2:$AF$8,2,TRUE)*AN$2</f>
        <v>#DIV/0!</v>
      </c>
      <c r="AO404" s="28">
        <f>VLOOKUP(O404,score!$C$2:$D$8,2,TRUE)*AO$2</f>
        <v>0.1</v>
      </c>
      <c r="AP404" s="28">
        <f>VLOOKUP(R404,score!$I$2:$J$8,2,TRUE)*AP$2</f>
        <v>0.1</v>
      </c>
      <c r="AQ404" s="28" t="e">
        <f>VLOOKUP(P404,score!$E$2:$F$8,2,FALSE)*AQ$2</f>
        <v>#N/A</v>
      </c>
      <c r="AR404" s="28">
        <f>VLOOKUP(U404,score!$O$2:$P$8,2,TRUE)*AR$2</f>
        <v>0</v>
      </c>
      <c r="AS404" s="28">
        <f>VLOOKUP(V404,score!$Q$2:$R$8,2,TRUE)*AS$2</f>
        <v>0</v>
      </c>
      <c r="AT404" s="28" t="e">
        <f>VLOOKUP(W404,score!$S$2:$T$8,2,FALSE)*AT$2</f>
        <v>#N/A</v>
      </c>
      <c r="AU404" s="28" t="e">
        <f>VLOOKUP(X404,score!$U$2:$V$4,2,FALSE)*AU$2</f>
        <v>#N/A</v>
      </c>
      <c r="AV404" s="28" t="e">
        <f>VLOOKUP(AF404,score!$AG$2:$AH$8,2,TRUE)*AV$2</f>
        <v>#DIV/0!</v>
      </c>
      <c r="AW404" s="28" t="e">
        <f>VLOOKUP(Y404,score!$W$2:$X$8,2,FALSE)*AW$2</f>
        <v>#N/A</v>
      </c>
      <c r="AX404" s="28" t="e">
        <f>VLOOKUP(AC404,score!$AA$2:$AB$8,2,TRUE)*AX$2</f>
        <v>#DIV/0!</v>
      </c>
      <c r="AY404" s="28" t="e">
        <f>VLOOKUP(AD404,score!$AC$2:$AD$8,2,TRUE)*AY$2</f>
        <v>#DIV/0!</v>
      </c>
      <c r="AZ404" s="28">
        <f>VLOOKUP(N404,score!$A$2:$B$8,2,TRUE)*AZ$2</f>
        <v>0.1</v>
      </c>
      <c r="BA404" s="29" t="e">
        <f t="shared" si="62"/>
        <v>#DIV/0!</v>
      </c>
      <c r="BB404" s="29" t="e">
        <f>VLOOKUP(BA404,score!$AJ$2:$AK$7,2,TRUE)</f>
        <v>#DIV/0!</v>
      </c>
    </row>
    <row r="405" spans="1:54" x14ac:dyDescent="0.3">
      <c r="A405" s="10"/>
      <c r="B405" s="11"/>
      <c r="C405" s="12"/>
      <c r="D405" s="14"/>
      <c r="E405" s="12"/>
      <c r="F405" s="14"/>
      <c r="G405" s="14"/>
      <c r="H405" s="14"/>
      <c r="I405" s="14"/>
      <c r="J405" s="14"/>
      <c r="K405" s="14"/>
      <c r="L405" s="14"/>
      <c r="M405" s="14"/>
      <c r="N405" s="13"/>
      <c r="O405" s="13"/>
      <c r="P405" s="12"/>
      <c r="Q405" s="12"/>
      <c r="R405" s="12"/>
      <c r="S405" s="12"/>
      <c r="T405" s="12"/>
      <c r="U405" s="12"/>
      <c r="V405" s="12"/>
      <c r="W405" s="17"/>
      <c r="X405" s="17"/>
      <c r="Y405" s="15"/>
      <c r="Z405" s="14"/>
      <c r="AA405" s="43" t="e">
        <f t="shared" si="54"/>
        <v>#DIV/0!</v>
      </c>
      <c r="AB405" s="21" t="e">
        <f t="shared" si="55"/>
        <v>#DIV/0!</v>
      </c>
      <c r="AC405" s="21" t="e">
        <f t="shared" si="56"/>
        <v>#DIV/0!</v>
      </c>
      <c r="AD405" s="21" t="e">
        <f t="shared" si="57"/>
        <v>#DIV/0!</v>
      </c>
      <c r="AE405" s="21" t="e">
        <f t="shared" si="58"/>
        <v>#DIV/0!</v>
      </c>
      <c r="AF405" s="21" t="e">
        <f t="shared" si="61"/>
        <v>#DIV/0!</v>
      </c>
      <c r="AG405" s="20">
        <f>VLOOKUP(S405,'tabla ingresos'!$A$3:$D$15,4,FALSE)</f>
        <v>0</v>
      </c>
      <c r="AH405" s="20">
        <f t="shared" si="59"/>
        <v>0</v>
      </c>
      <c r="AI405" s="20">
        <f t="shared" si="60"/>
        <v>0</v>
      </c>
      <c r="AJ405" s="28" t="e">
        <f>VLOOKUP(AA405,score!$K$2:$L$8,2,TRUE)*AJ$2</f>
        <v>#DIV/0!</v>
      </c>
      <c r="AK405" s="28">
        <f>VLOOKUP(T405,score!$M$2:$N$8,2,FALSE)*AK$2</f>
        <v>0</v>
      </c>
      <c r="AL405" s="28">
        <f>VLOOKUP(Q405,score!$G$2:$H$8,2,TRUE)*AL$2</f>
        <v>0.1</v>
      </c>
      <c r="AM405" s="28" t="e">
        <f>VLOOKUP(AB405,score!$Y$2:$Z$8,2,TRUE)*AM$2</f>
        <v>#DIV/0!</v>
      </c>
      <c r="AN405" s="28" t="e">
        <f>VLOOKUP(AE405,score!$AE$2:$AF$8,2,TRUE)*AN$2</f>
        <v>#DIV/0!</v>
      </c>
      <c r="AO405" s="28">
        <f>VLOOKUP(O405,score!$C$2:$D$8,2,TRUE)*AO$2</f>
        <v>0.1</v>
      </c>
      <c r="AP405" s="28">
        <f>VLOOKUP(R405,score!$I$2:$J$8,2,TRUE)*AP$2</f>
        <v>0.1</v>
      </c>
      <c r="AQ405" s="28" t="e">
        <f>VLOOKUP(P405,score!$E$2:$F$8,2,FALSE)*AQ$2</f>
        <v>#N/A</v>
      </c>
      <c r="AR405" s="28">
        <f>VLOOKUP(U405,score!$O$2:$P$8,2,TRUE)*AR$2</f>
        <v>0</v>
      </c>
      <c r="AS405" s="28">
        <f>VLOOKUP(V405,score!$Q$2:$R$8,2,TRUE)*AS$2</f>
        <v>0</v>
      </c>
      <c r="AT405" s="28" t="e">
        <f>VLOOKUP(W405,score!$S$2:$T$8,2,FALSE)*AT$2</f>
        <v>#N/A</v>
      </c>
      <c r="AU405" s="28" t="e">
        <f>VLOOKUP(X405,score!$U$2:$V$4,2,FALSE)*AU$2</f>
        <v>#N/A</v>
      </c>
      <c r="AV405" s="28" t="e">
        <f>VLOOKUP(AF405,score!$AG$2:$AH$8,2,TRUE)*AV$2</f>
        <v>#DIV/0!</v>
      </c>
      <c r="AW405" s="28" t="e">
        <f>VLOOKUP(Y405,score!$W$2:$X$8,2,FALSE)*AW$2</f>
        <v>#N/A</v>
      </c>
      <c r="AX405" s="28" t="e">
        <f>VLOOKUP(AC405,score!$AA$2:$AB$8,2,TRUE)*AX$2</f>
        <v>#DIV/0!</v>
      </c>
      <c r="AY405" s="28" t="e">
        <f>VLOOKUP(AD405,score!$AC$2:$AD$8,2,TRUE)*AY$2</f>
        <v>#DIV/0!</v>
      </c>
      <c r="AZ405" s="28">
        <f>VLOOKUP(N405,score!$A$2:$B$8,2,TRUE)*AZ$2</f>
        <v>0.1</v>
      </c>
      <c r="BA405" s="29" t="e">
        <f t="shared" si="62"/>
        <v>#DIV/0!</v>
      </c>
      <c r="BB405" s="29" t="e">
        <f>VLOOKUP(BA405,score!$AJ$2:$AK$7,2,TRUE)</f>
        <v>#DIV/0!</v>
      </c>
    </row>
    <row r="406" spans="1:54" x14ac:dyDescent="0.3">
      <c r="A406" s="10"/>
      <c r="B406" s="11"/>
      <c r="C406" s="12"/>
      <c r="D406" s="14"/>
      <c r="E406" s="12"/>
      <c r="F406" s="14"/>
      <c r="G406" s="14"/>
      <c r="H406" s="14"/>
      <c r="I406" s="14"/>
      <c r="J406" s="14"/>
      <c r="K406" s="14"/>
      <c r="L406" s="14"/>
      <c r="M406" s="14"/>
      <c r="N406" s="13"/>
      <c r="O406" s="13"/>
      <c r="P406" s="12"/>
      <c r="Q406" s="12"/>
      <c r="R406" s="12"/>
      <c r="S406" s="12"/>
      <c r="T406" s="12"/>
      <c r="U406" s="12"/>
      <c r="V406" s="12"/>
      <c r="W406" s="17"/>
      <c r="X406" s="17"/>
      <c r="Y406" s="15"/>
      <c r="Z406" s="14"/>
      <c r="AA406" s="43" t="e">
        <f t="shared" si="54"/>
        <v>#DIV/0!</v>
      </c>
      <c r="AB406" s="21" t="e">
        <f t="shared" si="55"/>
        <v>#DIV/0!</v>
      </c>
      <c r="AC406" s="21" t="e">
        <f t="shared" si="56"/>
        <v>#DIV/0!</v>
      </c>
      <c r="AD406" s="21" t="e">
        <f t="shared" si="57"/>
        <v>#DIV/0!</v>
      </c>
      <c r="AE406" s="21" t="e">
        <f t="shared" si="58"/>
        <v>#DIV/0!</v>
      </c>
      <c r="AF406" s="21" t="e">
        <f t="shared" si="61"/>
        <v>#DIV/0!</v>
      </c>
      <c r="AG406" s="20">
        <f>VLOOKUP(S406,'tabla ingresos'!$A$3:$D$15,4,FALSE)</f>
        <v>0</v>
      </c>
      <c r="AH406" s="20">
        <f t="shared" si="59"/>
        <v>0</v>
      </c>
      <c r="AI406" s="20">
        <f t="shared" si="60"/>
        <v>0</v>
      </c>
      <c r="AJ406" s="28" t="e">
        <f>VLOOKUP(AA406,score!$K$2:$L$8,2,TRUE)*AJ$2</f>
        <v>#DIV/0!</v>
      </c>
      <c r="AK406" s="28">
        <f>VLOOKUP(T406,score!$M$2:$N$8,2,FALSE)*AK$2</f>
        <v>0</v>
      </c>
      <c r="AL406" s="28">
        <f>VLOOKUP(Q406,score!$G$2:$H$8,2,TRUE)*AL$2</f>
        <v>0.1</v>
      </c>
      <c r="AM406" s="28" t="e">
        <f>VLOOKUP(AB406,score!$Y$2:$Z$8,2,TRUE)*AM$2</f>
        <v>#DIV/0!</v>
      </c>
      <c r="AN406" s="28" t="e">
        <f>VLOOKUP(AE406,score!$AE$2:$AF$8,2,TRUE)*AN$2</f>
        <v>#DIV/0!</v>
      </c>
      <c r="AO406" s="28">
        <f>VLOOKUP(O406,score!$C$2:$D$8,2,TRUE)*AO$2</f>
        <v>0.1</v>
      </c>
      <c r="AP406" s="28">
        <f>VLOOKUP(R406,score!$I$2:$J$8,2,TRUE)*AP$2</f>
        <v>0.1</v>
      </c>
      <c r="AQ406" s="28" t="e">
        <f>VLOOKUP(P406,score!$E$2:$F$8,2,FALSE)*AQ$2</f>
        <v>#N/A</v>
      </c>
      <c r="AR406" s="28">
        <f>VLOOKUP(U406,score!$O$2:$P$8,2,TRUE)*AR$2</f>
        <v>0</v>
      </c>
      <c r="AS406" s="28">
        <f>VLOOKUP(V406,score!$Q$2:$R$8,2,TRUE)*AS$2</f>
        <v>0</v>
      </c>
      <c r="AT406" s="28" t="e">
        <f>VLOOKUP(W406,score!$S$2:$T$8,2,FALSE)*AT$2</f>
        <v>#N/A</v>
      </c>
      <c r="AU406" s="28" t="e">
        <f>VLOOKUP(X406,score!$U$2:$V$4,2,FALSE)*AU$2</f>
        <v>#N/A</v>
      </c>
      <c r="AV406" s="28" t="e">
        <f>VLOOKUP(AF406,score!$AG$2:$AH$8,2,TRUE)*AV$2</f>
        <v>#DIV/0!</v>
      </c>
      <c r="AW406" s="28" t="e">
        <f>VLOOKUP(Y406,score!$W$2:$X$8,2,FALSE)*AW$2</f>
        <v>#N/A</v>
      </c>
      <c r="AX406" s="28" t="e">
        <f>VLOOKUP(AC406,score!$AA$2:$AB$8,2,TRUE)*AX$2</f>
        <v>#DIV/0!</v>
      </c>
      <c r="AY406" s="28" t="e">
        <f>VLOOKUP(AD406,score!$AC$2:$AD$8,2,TRUE)*AY$2</f>
        <v>#DIV/0!</v>
      </c>
      <c r="AZ406" s="28">
        <f>VLOOKUP(N406,score!$A$2:$B$8,2,TRUE)*AZ$2</f>
        <v>0.1</v>
      </c>
      <c r="BA406" s="29" t="e">
        <f t="shared" si="62"/>
        <v>#DIV/0!</v>
      </c>
      <c r="BB406" s="29" t="e">
        <f>VLOOKUP(BA406,score!$AJ$2:$AK$7,2,TRUE)</f>
        <v>#DIV/0!</v>
      </c>
    </row>
    <row r="407" spans="1:54" x14ac:dyDescent="0.3">
      <c r="A407" s="10"/>
      <c r="B407" s="11"/>
      <c r="C407" s="12"/>
      <c r="D407" s="14"/>
      <c r="E407" s="12"/>
      <c r="F407" s="14"/>
      <c r="G407" s="14"/>
      <c r="H407" s="14"/>
      <c r="I407" s="14"/>
      <c r="J407" s="14"/>
      <c r="K407" s="14"/>
      <c r="L407" s="14"/>
      <c r="M407" s="14"/>
      <c r="N407" s="13"/>
      <c r="O407" s="13"/>
      <c r="P407" s="12"/>
      <c r="Q407" s="12"/>
      <c r="R407" s="12"/>
      <c r="S407" s="12"/>
      <c r="T407" s="12"/>
      <c r="U407" s="12"/>
      <c r="V407" s="12"/>
      <c r="W407" s="17"/>
      <c r="X407" s="17"/>
      <c r="Y407" s="15"/>
      <c r="Z407" s="14"/>
      <c r="AA407" s="43" t="e">
        <f t="shared" si="54"/>
        <v>#DIV/0!</v>
      </c>
      <c r="AB407" s="21" t="e">
        <f t="shared" si="55"/>
        <v>#DIV/0!</v>
      </c>
      <c r="AC407" s="21" t="e">
        <f t="shared" si="56"/>
        <v>#DIV/0!</v>
      </c>
      <c r="AD407" s="21" t="e">
        <f t="shared" si="57"/>
        <v>#DIV/0!</v>
      </c>
      <c r="AE407" s="21" t="e">
        <f t="shared" si="58"/>
        <v>#DIV/0!</v>
      </c>
      <c r="AF407" s="21" t="e">
        <f t="shared" si="61"/>
        <v>#DIV/0!</v>
      </c>
      <c r="AG407" s="20">
        <f>VLOOKUP(S407,'tabla ingresos'!$A$3:$D$15,4,FALSE)</f>
        <v>0</v>
      </c>
      <c r="AH407" s="20">
        <f t="shared" si="59"/>
        <v>0</v>
      </c>
      <c r="AI407" s="20">
        <f t="shared" si="60"/>
        <v>0</v>
      </c>
      <c r="AJ407" s="28" t="e">
        <f>VLOOKUP(AA407,score!$K$2:$L$8,2,TRUE)*AJ$2</f>
        <v>#DIV/0!</v>
      </c>
      <c r="AK407" s="28">
        <f>VLOOKUP(T407,score!$M$2:$N$8,2,FALSE)*AK$2</f>
        <v>0</v>
      </c>
      <c r="AL407" s="28">
        <f>VLOOKUP(Q407,score!$G$2:$H$8,2,TRUE)*AL$2</f>
        <v>0.1</v>
      </c>
      <c r="AM407" s="28" t="e">
        <f>VLOOKUP(AB407,score!$Y$2:$Z$8,2,TRUE)*AM$2</f>
        <v>#DIV/0!</v>
      </c>
      <c r="AN407" s="28" t="e">
        <f>VLOOKUP(AE407,score!$AE$2:$AF$8,2,TRUE)*AN$2</f>
        <v>#DIV/0!</v>
      </c>
      <c r="AO407" s="28">
        <f>VLOOKUP(O407,score!$C$2:$D$8,2,TRUE)*AO$2</f>
        <v>0.1</v>
      </c>
      <c r="AP407" s="28">
        <f>VLOOKUP(R407,score!$I$2:$J$8,2,TRUE)*AP$2</f>
        <v>0.1</v>
      </c>
      <c r="AQ407" s="28" t="e">
        <f>VLOOKUP(P407,score!$E$2:$F$8,2,FALSE)*AQ$2</f>
        <v>#N/A</v>
      </c>
      <c r="AR407" s="28">
        <f>VLOOKUP(U407,score!$O$2:$P$8,2,TRUE)*AR$2</f>
        <v>0</v>
      </c>
      <c r="AS407" s="28">
        <f>VLOOKUP(V407,score!$Q$2:$R$8,2,TRUE)*AS$2</f>
        <v>0</v>
      </c>
      <c r="AT407" s="28" t="e">
        <f>VLOOKUP(W407,score!$S$2:$T$8,2,FALSE)*AT$2</f>
        <v>#N/A</v>
      </c>
      <c r="AU407" s="28" t="e">
        <f>VLOOKUP(X407,score!$U$2:$V$4,2,FALSE)*AU$2</f>
        <v>#N/A</v>
      </c>
      <c r="AV407" s="28" t="e">
        <f>VLOOKUP(AF407,score!$AG$2:$AH$8,2,TRUE)*AV$2</f>
        <v>#DIV/0!</v>
      </c>
      <c r="AW407" s="28" t="e">
        <f>VLOOKUP(Y407,score!$W$2:$X$8,2,FALSE)*AW$2</f>
        <v>#N/A</v>
      </c>
      <c r="AX407" s="28" t="e">
        <f>VLOOKUP(AC407,score!$AA$2:$AB$8,2,TRUE)*AX$2</f>
        <v>#DIV/0!</v>
      </c>
      <c r="AY407" s="28" t="e">
        <f>VLOOKUP(AD407,score!$AC$2:$AD$8,2,TRUE)*AY$2</f>
        <v>#DIV/0!</v>
      </c>
      <c r="AZ407" s="28">
        <f>VLOOKUP(N407,score!$A$2:$B$8,2,TRUE)*AZ$2</f>
        <v>0.1</v>
      </c>
      <c r="BA407" s="29" t="e">
        <f t="shared" si="62"/>
        <v>#DIV/0!</v>
      </c>
      <c r="BB407" s="29" t="e">
        <f>VLOOKUP(BA407,score!$AJ$2:$AK$7,2,TRUE)</f>
        <v>#DIV/0!</v>
      </c>
    </row>
    <row r="408" spans="1:54" x14ac:dyDescent="0.3">
      <c r="A408" s="10"/>
      <c r="B408" s="11"/>
      <c r="C408" s="12"/>
      <c r="D408" s="14"/>
      <c r="E408" s="12"/>
      <c r="F408" s="14"/>
      <c r="G408" s="14"/>
      <c r="H408" s="14"/>
      <c r="I408" s="14"/>
      <c r="J408" s="14"/>
      <c r="K408" s="14"/>
      <c r="L408" s="14"/>
      <c r="M408" s="14"/>
      <c r="N408" s="13"/>
      <c r="O408" s="13"/>
      <c r="P408" s="12"/>
      <c r="Q408" s="12"/>
      <c r="R408" s="12"/>
      <c r="S408" s="12"/>
      <c r="T408" s="12"/>
      <c r="U408" s="12"/>
      <c r="V408" s="12"/>
      <c r="W408" s="17"/>
      <c r="X408" s="17"/>
      <c r="Y408" s="15"/>
      <c r="Z408" s="14"/>
      <c r="AA408" s="43" t="e">
        <f t="shared" si="54"/>
        <v>#DIV/0!</v>
      </c>
      <c r="AB408" s="21" t="e">
        <f t="shared" si="55"/>
        <v>#DIV/0!</v>
      </c>
      <c r="AC408" s="21" t="e">
        <f t="shared" si="56"/>
        <v>#DIV/0!</v>
      </c>
      <c r="AD408" s="21" t="e">
        <f t="shared" si="57"/>
        <v>#DIV/0!</v>
      </c>
      <c r="AE408" s="21" t="e">
        <f t="shared" si="58"/>
        <v>#DIV/0!</v>
      </c>
      <c r="AF408" s="21" t="e">
        <f t="shared" si="61"/>
        <v>#DIV/0!</v>
      </c>
      <c r="AG408" s="20">
        <f>VLOOKUP(S408,'tabla ingresos'!$A$3:$D$15,4,FALSE)</f>
        <v>0</v>
      </c>
      <c r="AH408" s="20">
        <f t="shared" si="59"/>
        <v>0</v>
      </c>
      <c r="AI408" s="20">
        <f t="shared" si="60"/>
        <v>0</v>
      </c>
      <c r="AJ408" s="28" t="e">
        <f>VLOOKUP(AA408,score!$K$2:$L$8,2,TRUE)*AJ$2</f>
        <v>#DIV/0!</v>
      </c>
      <c r="AK408" s="28">
        <f>VLOOKUP(T408,score!$M$2:$N$8,2,FALSE)*AK$2</f>
        <v>0</v>
      </c>
      <c r="AL408" s="28">
        <f>VLOOKUP(Q408,score!$G$2:$H$8,2,TRUE)*AL$2</f>
        <v>0.1</v>
      </c>
      <c r="AM408" s="28" t="e">
        <f>VLOOKUP(AB408,score!$Y$2:$Z$8,2,TRUE)*AM$2</f>
        <v>#DIV/0!</v>
      </c>
      <c r="AN408" s="28" t="e">
        <f>VLOOKUP(AE408,score!$AE$2:$AF$8,2,TRUE)*AN$2</f>
        <v>#DIV/0!</v>
      </c>
      <c r="AO408" s="28">
        <f>VLOOKUP(O408,score!$C$2:$D$8,2,TRUE)*AO$2</f>
        <v>0.1</v>
      </c>
      <c r="AP408" s="28">
        <f>VLOOKUP(R408,score!$I$2:$J$8,2,TRUE)*AP$2</f>
        <v>0.1</v>
      </c>
      <c r="AQ408" s="28" t="e">
        <f>VLOOKUP(P408,score!$E$2:$F$8,2,FALSE)*AQ$2</f>
        <v>#N/A</v>
      </c>
      <c r="AR408" s="28">
        <f>VLOOKUP(U408,score!$O$2:$P$8,2,TRUE)*AR$2</f>
        <v>0</v>
      </c>
      <c r="AS408" s="28">
        <f>VLOOKUP(V408,score!$Q$2:$R$8,2,TRUE)*AS$2</f>
        <v>0</v>
      </c>
      <c r="AT408" s="28" t="e">
        <f>VLOOKUP(W408,score!$S$2:$T$8,2,FALSE)*AT$2</f>
        <v>#N/A</v>
      </c>
      <c r="AU408" s="28" t="e">
        <f>VLOOKUP(X408,score!$U$2:$V$4,2,FALSE)*AU$2</f>
        <v>#N/A</v>
      </c>
      <c r="AV408" s="28" t="e">
        <f>VLOOKUP(AF408,score!$AG$2:$AH$8,2,TRUE)*AV$2</f>
        <v>#DIV/0!</v>
      </c>
      <c r="AW408" s="28" t="e">
        <f>VLOOKUP(Y408,score!$W$2:$X$8,2,FALSE)*AW$2</f>
        <v>#N/A</v>
      </c>
      <c r="AX408" s="28" t="e">
        <f>VLOOKUP(AC408,score!$AA$2:$AB$8,2,TRUE)*AX$2</f>
        <v>#DIV/0!</v>
      </c>
      <c r="AY408" s="28" t="e">
        <f>VLOOKUP(AD408,score!$AC$2:$AD$8,2,TRUE)*AY$2</f>
        <v>#DIV/0!</v>
      </c>
      <c r="AZ408" s="28">
        <f>VLOOKUP(N408,score!$A$2:$B$8,2,TRUE)*AZ$2</f>
        <v>0.1</v>
      </c>
      <c r="BA408" s="29" t="e">
        <f t="shared" si="62"/>
        <v>#DIV/0!</v>
      </c>
      <c r="BB408" s="29" t="e">
        <f>VLOOKUP(BA408,score!$AJ$2:$AK$7,2,TRUE)</f>
        <v>#DIV/0!</v>
      </c>
    </row>
    <row r="409" spans="1:54" x14ac:dyDescent="0.3">
      <c r="A409" s="10"/>
      <c r="B409" s="11"/>
      <c r="C409" s="12"/>
      <c r="D409" s="14"/>
      <c r="E409" s="12"/>
      <c r="F409" s="14"/>
      <c r="G409" s="14"/>
      <c r="H409" s="14"/>
      <c r="I409" s="14"/>
      <c r="J409" s="14"/>
      <c r="K409" s="14"/>
      <c r="L409" s="14"/>
      <c r="M409" s="14"/>
      <c r="N409" s="13"/>
      <c r="O409" s="13"/>
      <c r="P409" s="12"/>
      <c r="Q409" s="12"/>
      <c r="R409" s="12"/>
      <c r="S409" s="12"/>
      <c r="T409" s="12"/>
      <c r="U409" s="12"/>
      <c r="V409" s="12"/>
      <c r="W409" s="17"/>
      <c r="X409" s="17"/>
      <c r="Y409" s="15"/>
      <c r="Z409" s="14"/>
      <c r="AA409" s="43" t="e">
        <f t="shared" si="54"/>
        <v>#DIV/0!</v>
      </c>
      <c r="AB409" s="21" t="e">
        <f t="shared" si="55"/>
        <v>#DIV/0!</v>
      </c>
      <c r="AC409" s="21" t="e">
        <f t="shared" si="56"/>
        <v>#DIV/0!</v>
      </c>
      <c r="AD409" s="21" t="e">
        <f t="shared" si="57"/>
        <v>#DIV/0!</v>
      </c>
      <c r="AE409" s="21" t="e">
        <f t="shared" si="58"/>
        <v>#DIV/0!</v>
      </c>
      <c r="AF409" s="21" t="e">
        <f t="shared" si="61"/>
        <v>#DIV/0!</v>
      </c>
      <c r="AG409" s="20">
        <f>VLOOKUP(S409,'tabla ingresos'!$A$3:$D$15,4,FALSE)</f>
        <v>0</v>
      </c>
      <c r="AH409" s="20">
        <f t="shared" si="59"/>
        <v>0</v>
      </c>
      <c r="AI409" s="20">
        <f t="shared" si="60"/>
        <v>0</v>
      </c>
      <c r="AJ409" s="28" t="e">
        <f>VLOOKUP(AA409,score!$K$2:$L$8,2,TRUE)*AJ$2</f>
        <v>#DIV/0!</v>
      </c>
      <c r="AK409" s="28">
        <f>VLOOKUP(T409,score!$M$2:$N$8,2,FALSE)*AK$2</f>
        <v>0</v>
      </c>
      <c r="AL409" s="28">
        <f>VLOOKUP(Q409,score!$G$2:$H$8,2,TRUE)*AL$2</f>
        <v>0.1</v>
      </c>
      <c r="AM409" s="28" t="e">
        <f>VLOOKUP(AB409,score!$Y$2:$Z$8,2,TRUE)*AM$2</f>
        <v>#DIV/0!</v>
      </c>
      <c r="AN409" s="28" t="e">
        <f>VLOOKUP(AE409,score!$AE$2:$AF$8,2,TRUE)*AN$2</f>
        <v>#DIV/0!</v>
      </c>
      <c r="AO409" s="28">
        <f>VLOOKUP(O409,score!$C$2:$D$8,2,TRUE)*AO$2</f>
        <v>0.1</v>
      </c>
      <c r="AP409" s="28">
        <f>VLOOKUP(R409,score!$I$2:$J$8,2,TRUE)*AP$2</f>
        <v>0.1</v>
      </c>
      <c r="AQ409" s="28" t="e">
        <f>VLOOKUP(P409,score!$E$2:$F$8,2,FALSE)*AQ$2</f>
        <v>#N/A</v>
      </c>
      <c r="AR409" s="28">
        <f>VLOOKUP(U409,score!$O$2:$P$8,2,TRUE)*AR$2</f>
        <v>0</v>
      </c>
      <c r="AS409" s="28">
        <f>VLOOKUP(V409,score!$Q$2:$R$8,2,TRUE)*AS$2</f>
        <v>0</v>
      </c>
      <c r="AT409" s="28" t="e">
        <f>VLOOKUP(W409,score!$S$2:$T$8,2,FALSE)*AT$2</f>
        <v>#N/A</v>
      </c>
      <c r="AU409" s="28" t="e">
        <f>VLOOKUP(X409,score!$U$2:$V$4,2,FALSE)*AU$2</f>
        <v>#N/A</v>
      </c>
      <c r="AV409" s="28" t="e">
        <f>VLOOKUP(AF409,score!$AG$2:$AH$8,2,TRUE)*AV$2</f>
        <v>#DIV/0!</v>
      </c>
      <c r="AW409" s="28" t="e">
        <f>VLOOKUP(Y409,score!$W$2:$X$8,2,FALSE)*AW$2</f>
        <v>#N/A</v>
      </c>
      <c r="AX409" s="28" t="e">
        <f>VLOOKUP(AC409,score!$AA$2:$AB$8,2,TRUE)*AX$2</f>
        <v>#DIV/0!</v>
      </c>
      <c r="AY409" s="28" t="e">
        <f>VLOOKUP(AD409,score!$AC$2:$AD$8,2,TRUE)*AY$2</f>
        <v>#DIV/0!</v>
      </c>
      <c r="AZ409" s="28">
        <f>VLOOKUP(N409,score!$A$2:$B$8,2,TRUE)*AZ$2</f>
        <v>0.1</v>
      </c>
      <c r="BA409" s="29" t="e">
        <f t="shared" si="62"/>
        <v>#DIV/0!</v>
      </c>
      <c r="BB409" s="29" t="e">
        <f>VLOOKUP(BA409,score!$AJ$2:$AK$7,2,TRUE)</f>
        <v>#DIV/0!</v>
      </c>
    </row>
    <row r="410" spans="1:54" x14ac:dyDescent="0.3">
      <c r="A410" s="10"/>
      <c r="B410" s="11"/>
      <c r="C410" s="12"/>
      <c r="D410" s="14"/>
      <c r="E410" s="12"/>
      <c r="F410" s="14"/>
      <c r="G410" s="14"/>
      <c r="H410" s="14"/>
      <c r="I410" s="14"/>
      <c r="J410" s="14"/>
      <c r="K410" s="14"/>
      <c r="L410" s="14"/>
      <c r="M410" s="14"/>
      <c r="N410" s="13"/>
      <c r="O410" s="13"/>
      <c r="P410" s="12"/>
      <c r="Q410" s="12"/>
      <c r="R410" s="12"/>
      <c r="S410" s="12"/>
      <c r="T410" s="12"/>
      <c r="U410" s="12"/>
      <c r="V410" s="12"/>
      <c r="W410" s="17"/>
      <c r="X410" s="17"/>
      <c r="Y410" s="15"/>
      <c r="Z410" s="14"/>
      <c r="AA410" s="43" t="e">
        <f t="shared" si="54"/>
        <v>#DIV/0!</v>
      </c>
      <c r="AB410" s="21" t="e">
        <f t="shared" si="55"/>
        <v>#DIV/0!</v>
      </c>
      <c r="AC410" s="21" t="e">
        <f t="shared" si="56"/>
        <v>#DIV/0!</v>
      </c>
      <c r="AD410" s="21" t="e">
        <f t="shared" si="57"/>
        <v>#DIV/0!</v>
      </c>
      <c r="AE410" s="21" t="e">
        <f t="shared" si="58"/>
        <v>#DIV/0!</v>
      </c>
      <c r="AF410" s="21" t="e">
        <f t="shared" si="61"/>
        <v>#DIV/0!</v>
      </c>
      <c r="AG410" s="20">
        <f>VLOOKUP(S410,'tabla ingresos'!$A$3:$D$15,4,FALSE)</f>
        <v>0</v>
      </c>
      <c r="AH410" s="20">
        <f t="shared" si="59"/>
        <v>0</v>
      </c>
      <c r="AI410" s="20">
        <f t="shared" si="60"/>
        <v>0</v>
      </c>
      <c r="AJ410" s="28" t="e">
        <f>VLOOKUP(AA410,score!$K$2:$L$8,2,TRUE)*AJ$2</f>
        <v>#DIV/0!</v>
      </c>
      <c r="AK410" s="28">
        <f>VLOOKUP(T410,score!$M$2:$N$8,2,FALSE)*AK$2</f>
        <v>0</v>
      </c>
      <c r="AL410" s="28">
        <f>VLOOKUP(Q410,score!$G$2:$H$8,2,TRUE)*AL$2</f>
        <v>0.1</v>
      </c>
      <c r="AM410" s="28" t="e">
        <f>VLOOKUP(AB410,score!$Y$2:$Z$8,2,TRUE)*AM$2</f>
        <v>#DIV/0!</v>
      </c>
      <c r="AN410" s="28" t="e">
        <f>VLOOKUP(AE410,score!$AE$2:$AF$8,2,TRUE)*AN$2</f>
        <v>#DIV/0!</v>
      </c>
      <c r="AO410" s="28">
        <f>VLOOKUP(O410,score!$C$2:$D$8,2,TRUE)*AO$2</f>
        <v>0.1</v>
      </c>
      <c r="AP410" s="28">
        <f>VLOOKUP(R410,score!$I$2:$J$8,2,TRUE)*AP$2</f>
        <v>0.1</v>
      </c>
      <c r="AQ410" s="28" t="e">
        <f>VLOOKUP(P410,score!$E$2:$F$8,2,FALSE)*AQ$2</f>
        <v>#N/A</v>
      </c>
      <c r="AR410" s="28">
        <f>VLOOKUP(U410,score!$O$2:$P$8,2,TRUE)*AR$2</f>
        <v>0</v>
      </c>
      <c r="AS410" s="28">
        <f>VLOOKUP(V410,score!$Q$2:$R$8,2,TRUE)*AS$2</f>
        <v>0</v>
      </c>
      <c r="AT410" s="28" t="e">
        <f>VLOOKUP(W410,score!$S$2:$T$8,2,FALSE)*AT$2</f>
        <v>#N/A</v>
      </c>
      <c r="AU410" s="28" t="e">
        <f>VLOOKUP(X410,score!$U$2:$V$4,2,FALSE)*AU$2</f>
        <v>#N/A</v>
      </c>
      <c r="AV410" s="28" t="e">
        <f>VLOOKUP(AF410,score!$AG$2:$AH$8,2,TRUE)*AV$2</f>
        <v>#DIV/0!</v>
      </c>
      <c r="AW410" s="28" t="e">
        <f>VLOOKUP(Y410,score!$W$2:$X$8,2,FALSE)*AW$2</f>
        <v>#N/A</v>
      </c>
      <c r="AX410" s="28" t="e">
        <f>VLOOKUP(AC410,score!$AA$2:$AB$8,2,TRUE)*AX$2</f>
        <v>#DIV/0!</v>
      </c>
      <c r="AY410" s="28" t="e">
        <f>VLOOKUP(AD410,score!$AC$2:$AD$8,2,TRUE)*AY$2</f>
        <v>#DIV/0!</v>
      </c>
      <c r="AZ410" s="28">
        <f>VLOOKUP(N410,score!$A$2:$B$8,2,TRUE)*AZ$2</f>
        <v>0.1</v>
      </c>
      <c r="BA410" s="29" t="e">
        <f t="shared" si="62"/>
        <v>#DIV/0!</v>
      </c>
      <c r="BB410" s="29" t="e">
        <f>VLOOKUP(BA410,score!$AJ$2:$AK$7,2,TRUE)</f>
        <v>#DIV/0!</v>
      </c>
    </row>
    <row r="411" spans="1:54" x14ac:dyDescent="0.3">
      <c r="A411" s="10"/>
      <c r="B411" s="11"/>
      <c r="C411" s="12"/>
      <c r="D411" s="14"/>
      <c r="E411" s="12"/>
      <c r="F411" s="14"/>
      <c r="G411" s="14"/>
      <c r="H411" s="14"/>
      <c r="I411" s="14"/>
      <c r="J411" s="14"/>
      <c r="K411" s="14"/>
      <c r="L411" s="14"/>
      <c r="M411" s="14"/>
      <c r="N411" s="13"/>
      <c r="O411" s="13"/>
      <c r="P411" s="12"/>
      <c r="Q411" s="12"/>
      <c r="R411" s="12"/>
      <c r="S411" s="12"/>
      <c r="T411" s="12"/>
      <c r="U411" s="12"/>
      <c r="V411" s="12"/>
      <c r="W411" s="17"/>
      <c r="X411" s="17"/>
      <c r="Y411" s="15"/>
      <c r="Z411" s="14"/>
      <c r="AA411" s="43" t="e">
        <f t="shared" si="54"/>
        <v>#DIV/0!</v>
      </c>
      <c r="AB411" s="21" t="e">
        <f t="shared" si="55"/>
        <v>#DIV/0!</v>
      </c>
      <c r="AC411" s="21" t="e">
        <f t="shared" si="56"/>
        <v>#DIV/0!</v>
      </c>
      <c r="AD411" s="21" t="e">
        <f t="shared" si="57"/>
        <v>#DIV/0!</v>
      </c>
      <c r="AE411" s="21" t="e">
        <f t="shared" si="58"/>
        <v>#DIV/0!</v>
      </c>
      <c r="AF411" s="21" t="e">
        <f t="shared" si="61"/>
        <v>#DIV/0!</v>
      </c>
      <c r="AG411" s="20">
        <f>VLOOKUP(S411,'tabla ingresos'!$A$3:$D$15,4,FALSE)</f>
        <v>0</v>
      </c>
      <c r="AH411" s="20">
        <f t="shared" si="59"/>
        <v>0</v>
      </c>
      <c r="AI411" s="20">
        <f t="shared" si="60"/>
        <v>0</v>
      </c>
      <c r="AJ411" s="28" t="e">
        <f>VLOOKUP(AA411,score!$K$2:$L$8,2,TRUE)*AJ$2</f>
        <v>#DIV/0!</v>
      </c>
      <c r="AK411" s="28">
        <f>VLOOKUP(T411,score!$M$2:$N$8,2,FALSE)*AK$2</f>
        <v>0</v>
      </c>
      <c r="AL411" s="28">
        <f>VLOOKUP(Q411,score!$G$2:$H$8,2,TRUE)*AL$2</f>
        <v>0.1</v>
      </c>
      <c r="AM411" s="28" t="e">
        <f>VLOOKUP(AB411,score!$Y$2:$Z$8,2,TRUE)*AM$2</f>
        <v>#DIV/0!</v>
      </c>
      <c r="AN411" s="28" t="e">
        <f>VLOOKUP(AE411,score!$AE$2:$AF$8,2,TRUE)*AN$2</f>
        <v>#DIV/0!</v>
      </c>
      <c r="AO411" s="28">
        <f>VLOOKUP(O411,score!$C$2:$D$8,2,TRUE)*AO$2</f>
        <v>0.1</v>
      </c>
      <c r="AP411" s="28">
        <f>VLOOKUP(R411,score!$I$2:$J$8,2,TRUE)*AP$2</f>
        <v>0.1</v>
      </c>
      <c r="AQ411" s="28" t="e">
        <f>VLOOKUP(P411,score!$E$2:$F$8,2,FALSE)*AQ$2</f>
        <v>#N/A</v>
      </c>
      <c r="AR411" s="28">
        <f>VLOOKUP(U411,score!$O$2:$P$8,2,TRUE)*AR$2</f>
        <v>0</v>
      </c>
      <c r="AS411" s="28">
        <f>VLOOKUP(V411,score!$Q$2:$R$8,2,TRUE)*AS$2</f>
        <v>0</v>
      </c>
      <c r="AT411" s="28" t="e">
        <f>VLOOKUP(W411,score!$S$2:$T$8,2,FALSE)*AT$2</f>
        <v>#N/A</v>
      </c>
      <c r="AU411" s="28" t="e">
        <f>VLOOKUP(X411,score!$U$2:$V$4,2,FALSE)*AU$2</f>
        <v>#N/A</v>
      </c>
      <c r="AV411" s="28" t="e">
        <f>VLOOKUP(AF411,score!$AG$2:$AH$8,2,TRUE)*AV$2</f>
        <v>#DIV/0!</v>
      </c>
      <c r="AW411" s="28" t="e">
        <f>VLOOKUP(Y411,score!$W$2:$X$8,2,FALSE)*AW$2</f>
        <v>#N/A</v>
      </c>
      <c r="AX411" s="28" t="e">
        <f>VLOOKUP(AC411,score!$AA$2:$AB$8,2,TRUE)*AX$2</f>
        <v>#DIV/0!</v>
      </c>
      <c r="AY411" s="28" t="e">
        <f>VLOOKUP(AD411,score!$AC$2:$AD$8,2,TRUE)*AY$2</f>
        <v>#DIV/0!</v>
      </c>
      <c r="AZ411" s="28">
        <f>VLOOKUP(N411,score!$A$2:$B$8,2,TRUE)*AZ$2</f>
        <v>0.1</v>
      </c>
      <c r="BA411" s="29" t="e">
        <f t="shared" si="62"/>
        <v>#DIV/0!</v>
      </c>
      <c r="BB411" s="29" t="e">
        <f>VLOOKUP(BA411,score!$AJ$2:$AK$7,2,TRUE)</f>
        <v>#DIV/0!</v>
      </c>
    </row>
    <row r="412" spans="1:54" x14ac:dyDescent="0.3">
      <c r="A412" s="10"/>
      <c r="B412" s="11"/>
      <c r="C412" s="12"/>
      <c r="D412" s="14"/>
      <c r="E412" s="12"/>
      <c r="F412" s="14"/>
      <c r="G412" s="14"/>
      <c r="H412" s="14"/>
      <c r="I412" s="14"/>
      <c r="J412" s="14"/>
      <c r="K412" s="14"/>
      <c r="L412" s="14"/>
      <c r="M412" s="14"/>
      <c r="N412" s="13"/>
      <c r="O412" s="13"/>
      <c r="P412" s="12"/>
      <c r="Q412" s="12"/>
      <c r="R412" s="12"/>
      <c r="S412" s="12"/>
      <c r="T412" s="12"/>
      <c r="U412" s="12"/>
      <c r="V412" s="12"/>
      <c r="W412" s="17"/>
      <c r="X412" s="17"/>
      <c r="Y412" s="15"/>
      <c r="Z412" s="14"/>
      <c r="AA412" s="43" t="e">
        <f t="shared" si="54"/>
        <v>#DIV/0!</v>
      </c>
      <c r="AB412" s="21" t="e">
        <f t="shared" si="55"/>
        <v>#DIV/0!</v>
      </c>
      <c r="AC412" s="21" t="e">
        <f t="shared" si="56"/>
        <v>#DIV/0!</v>
      </c>
      <c r="AD412" s="21" t="e">
        <f t="shared" si="57"/>
        <v>#DIV/0!</v>
      </c>
      <c r="AE412" s="21" t="e">
        <f t="shared" si="58"/>
        <v>#DIV/0!</v>
      </c>
      <c r="AF412" s="21" t="e">
        <f t="shared" si="61"/>
        <v>#DIV/0!</v>
      </c>
      <c r="AG412" s="20">
        <f>VLOOKUP(S412,'tabla ingresos'!$A$3:$D$15,4,FALSE)</f>
        <v>0</v>
      </c>
      <c r="AH412" s="20">
        <f t="shared" si="59"/>
        <v>0</v>
      </c>
      <c r="AI412" s="20">
        <f t="shared" si="60"/>
        <v>0</v>
      </c>
      <c r="AJ412" s="28" t="e">
        <f>VLOOKUP(AA412,score!$K$2:$L$8,2,TRUE)*AJ$2</f>
        <v>#DIV/0!</v>
      </c>
      <c r="AK412" s="28">
        <f>VLOOKUP(T412,score!$M$2:$N$8,2,FALSE)*AK$2</f>
        <v>0</v>
      </c>
      <c r="AL412" s="28">
        <f>VLOOKUP(Q412,score!$G$2:$H$8,2,TRUE)*AL$2</f>
        <v>0.1</v>
      </c>
      <c r="AM412" s="28" t="e">
        <f>VLOOKUP(AB412,score!$Y$2:$Z$8,2,TRUE)*AM$2</f>
        <v>#DIV/0!</v>
      </c>
      <c r="AN412" s="28" t="e">
        <f>VLOOKUP(AE412,score!$AE$2:$AF$8,2,TRUE)*AN$2</f>
        <v>#DIV/0!</v>
      </c>
      <c r="AO412" s="28">
        <f>VLOOKUP(O412,score!$C$2:$D$8,2,TRUE)*AO$2</f>
        <v>0.1</v>
      </c>
      <c r="AP412" s="28">
        <f>VLOOKUP(R412,score!$I$2:$J$8,2,TRUE)*AP$2</f>
        <v>0.1</v>
      </c>
      <c r="AQ412" s="28" t="e">
        <f>VLOOKUP(P412,score!$E$2:$F$8,2,FALSE)*AQ$2</f>
        <v>#N/A</v>
      </c>
      <c r="AR412" s="28">
        <f>VLOOKUP(U412,score!$O$2:$P$8,2,TRUE)*AR$2</f>
        <v>0</v>
      </c>
      <c r="AS412" s="28">
        <f>VLOOKUP(V412,score!$Q$2:$R$8,2,TRUE)*AS$2</f>
        <v>0</v>
      </c>
      <c r="AT412" s="28" t="e">
        <f>VLOOKUP(W412,score!$S$2:$T$8,2,FALSE)*AT$2</f>
        <v>#N/A</v>
      </c>
      <c r="AU412" s="28" t="e">
        <f>VLOOKUP(X412,score!$U$2:$V$4,2,FALSE)*AU$2</f>
        <v>#N/A</v>
      </c>
      <c r="AV412" s="28" t="e">
        <f>VLOOKUP(AF412,score!$AG$2:$AH$8,2,TRUE)*AV$2</f>
        <v>#DIV/0!</v>
      </c>
      <c r="AW412" s="28" t="e">
        <f>VLOOKUP(Y412,score!$W$2:$X$8,2,FALSE)*AW$2</f>
        <v>#N/A</v>
      </c>
      <c r="AX412" s="28" t="e">
        <f>VLOOKUP(AC412,score!$AA$2:$AB$8,2,TRUE)*AX$2</f>
        <v>#DIV/0!</v>
      </c>
      <c r="AY412" s="28" t="e">
        <f>VLOOKUP(AD412,score!$AC$2:$AD$8,2,TRUE)*AY$2</f>
        <v>#DIV/0!</v>
      </c>
      <c r="AZ412" s="28">
        <f>VLOOKUP(N412,score!$A$2:$B$8,2,TRUE)*AZ$2</f>
        <v>0.1</v>
      </c>
      <c r="BA412" s="29" t="e">
        <f t="shared" si="62"/>
        <v>#DIV/0!</v>
      </c>
      <c r="BB412" s="29" t="e">
        <f>VLOOKUP(BA412,score!$AJ$2:$AK$7,2,TRUE)</f>
        <v>#DIV/0!</v>
      </c>
    </row>
    <row r="413" spans="1:54" x14ac:dyDescent="0.3">
      <c r="A413" s="10"/>
      <c r="B413" s="11"/>
      <c r="C413" s="12"/>
      <c r="D413" s="14"/>
      <c r="E413" s="12"/>
      <c r="F413" s="14"/>
      <c r="G413" s="14"/>
      <c r="H413" s="14"/>
      <c r="I413" s="14"/>
      <c r="J413" s="14"/>
      <c r="K413" s="14"/>
      <c r="L413" s="14"/>
      <c r="M413" s="14"/>
      <c r="N413" s="13"/>
      <c r="O413" s="13"/>
      <c r="P413" s="12"/>
      <c r="Q413" s="12"/>
      <c r="R413" s="12"/>
      <c r="S413" s="12"/>
      <c r="T413" s="12"/>
      <c r="U413" s="12"/>
      <c r="V413" s="12"/>
      <c r="W413" s="17"/>
      <c r="X413" s="17"/>
      <c r="Y413" s="15"/>
      <c r="Z413" s="14"/>
      <c r="AA413" s="43" t="e">
        <f t="shared" si="54"/>
        <v>#DIV/0!</v>
      </c>
      <c r="AB413" s="21" t="e">
        <f t="shared" si="55"/>
        <v>#DIV/0!</v>
      </c>
      <c r="AC413" s="21" t="e">
        <f t="shared" si="56"/>
        <v>#DIV/0!</v>
      </c>
      <c r="AD413" s="21" t="e">
        <f t="shared" si="57"/>
        <v>#DIV/0!</v>
      </c>
      <c r="AE413" s="21" t="e">
        <f t="shared" si="58"/>
        <v>#DIV/0!</v>
      </c>
      <c r="AF413" s="21" t="e">
        <f t="shared" si="61"/>
        <v>#DIV/0!</v>
      </c>
      <c r="AG413" s="20">
        <f>VLOOKUP(S413,'tabla ingresos'!$A$3:$D$15,4,FALSE)</f>
        <v>0</v>
      </c>
      <c r="AH413" s="20">
        <f t="shared" si="59"/>
        <v>0</v>
      </c>
      <c r="AI413" s="20">
        <f t="shared" si="60"/>
        <v>0</v>
      </c>
      <c r="AJ413" s="28" t="e">
        <f>VLOOKUP(AA413,score!$K$2:$L$8,2,TRUE)*AJ$2</f>
        <v>#DIV/0!</v>
      </c>
      <c r="AK413" s="28">
        <f>VLOOKUP(T413,score!$M$2:$N$8,2,FALSE)*AK$2</f>
        <v>0</v>
      </c>
      <c r="AL413" s="28">
        <f>VLOOKUP(Q413,score!$G$2:$H$8,2,TRUE)*AL$2</f>
        <v>0.1</v>
      </c>
      <c r="AM413" s="28" t="e">
        <f>VLOOKUP(AB413,score!$Y$2:$Z$8,2,TRUE)*AM$2</f>
        <v>#DIV/0!</v>
      </c>
      <c r="AN413" s="28" t="e">
        <f>VLOOKUP(AE413,score!$AE$2:$AF$8,2,TRUE)*AN$2</f>
        <v>#DIV/0!</v>
      </c>
      <c r="AO413" s="28">
        <f>VLOOKUP(O413,score!$C$2:$D$8,2,TRUE)*AO$2</f>
        <v>0.1</v>
      </c>
      <c r="AP413" s="28">
        <f>VLOOKUP(R413,score!$I$2:$J$8,2,TRUE)*AP$2</f>
        <v>0.1</v>
      </c>
      <c r="AQ413" s="28" t="e">
        <f>VLOOKUP(P413,score!$E$2:$F$8,2,FALSE)*AQ$2</f>
        <v>#N/A</v>
      </c>
      <c r="AR413" s="28">
        <f>VLOOKUP(U413,score!$O$2:$P$8,2,TRUE)*AR$2</f>
        <v>0</v>
      </c>
      <c r="AS413" s="28">
        <f>VLOOKUP(V413,score!$Q$2:$R$8,2,TRUE)*AS$2</f>
        <v>0</v>
      </c>
      <c r="AT413" s="28" t="e">
        <f>VLOOKUP(W413,score!$S$2:$T$8,2,FALSE)*AT$2</f>
        <v>#N/A</v>
      </c>
      <c r="AU413" s="28" t="e">
        <f>VLOOKUP(X413,score!$U$2:$V$4,2,FALSE)*AU$2</f>
        <v>#N/A</v>
      </c>
      <c r="AV413" s="28" t="e">
        <f>VLOOKUP(AF413,score!$AG$2:$AH$8,2,TRUE)*AV$2</f>
        <v>#DIV/0!</v>
      </c>
      <c r="AW413" s="28" t="e">
        <f>VLOOKUP(Y413,score!$W$2:$X$8,2,FALSE)*AW$2</f>
        <v>#N/A</v>
      </c>
      <c r="AX413" s="28" t="e">
        <f>VLOOKUP(AC413,score!$AA$2:$AB$8,2,TRUE)*AX$2</f>
        <v>#DIV/0!</v>
      </c>
      <c r="AY413" s="28" t="e">
        <f>VLOOKUP(AD413,score!$AC$2:$AD$8,2,TRUE)*AY$2</f>
        <v>#DIV/0!</v>
      </c>
      <c r="AZ413" s="28">
        <f>VLOOKUP(N413,score!$A$2:$B$8,2,TRUE)*AZ$2</f>
        <v>0.1</v>
      </c>
      <c r="BA413" s="29" t="e">
        <f t="shared" si="62"/>
        <v>#DIV/0!</v>
      </c>
      <c r="BB413" s="29" t="e">
        <f>VLOOKUP(BA413,score!$AJ$2:$AK$7,2,TRUE)</f>
        <v>#DIV/0!</v>
      </c>
    </row>
    <row r="414" spans="1:54" x14ac:dyDescent="0.3">
      <c r="A414" s="10"/>
      <c r="B414" s="11"/>
      <c r="C414" s="12"/>
      <c r="D414" s="14"/>
      <c r="E414" s="12"/>
      <c r="F414" s="14"/>
      <c r="G414" s="14"/>
      <c r="H414" s="14"/>
      <c r="I414" s="14"/>
      <c r="J414" s="14"/>
      <c r="K414" s="14"/>
      <c r="L414" s="14"/>
      <c r="M414" s="14"/>
      <c r="N414" s="13"/>
      <c r="O414" s="13"/>
      <c r="P414" s="12"/>
      <c r="Q414" s="12"/>
      <c r="R414" s="12"/>
      <c r="S414" s="12"/>
      <c r="T414" s="12"/>
      <c r="U414" s="12"/>
      <c r="V414" s="12"/>
      <c r="W414" s="17"/>
      <c r="X414" s="17"/>
      <c r="Y414" s="15"/>
      <c r="Z414" s="14"/>
      <c r="AA414" s="43" t="e">
        <f t="shared" si="54"/>
        <v>#DIV/0!</v>
      </c>
      <c r="AB414" s="21" t="e">
        <f t="shared" si="55"/>
        <v>#DIV/0!</v>
      </c>
      <c r="AC414" s="21" t="e">
        <f t="shared" si="56"/>
        <v>#DIV/0!</v>
      </c>
      <c r="AD414" s="21" t="e">
        <f t="shared" si="57"/>
        <v>#DIV/0!</v>
      </c>
      <c r="AE414" s="21" t="e">
        <f t="shared" si="58"/>
        <v>#DIV/0!</v>
      </c>
      <c r="AF414" s="21" t="e">
        <f t="shared" si="61"/>
        <v>#DIV/0!</v>
      </c>
      <c r="AG414" s="20">
        <f>VLOOKUP(S414,'tabla ingresos'!$A$3:$D$15,4,FALSE)</f>
        <v>0</v>
      </c>
      <c r="AH414" s="20">
        <f t="shared" si="59"/>
        <v>0</v>
      </c>
      <c r="AI414" s="20">
        <f t="shared" si="60"/>
        <v>0</v>
      </c>
      <c r="AJ414" s="28" t="e">
        <f>VLOOKUP(AA414,score!$K$2:$L$8,2,TRUE)*AJ$2</f>
        <v>#DIV/0!</v>
      </c>
      <c r="AK414" s="28">
        <f>VLOOKUP(T414,score!$M$2:$N$8,2,FALSE)*AK$2</f>
        <v>0</v>
      </c>
      <c r="AL414" s="28">
        <f>VLOOKUP(Q414,score!$G$2:$H$8,2,TRUE)*AL$2</f>
        <v>0.1</v>
      </c>
      <c r="AM414" s="28" t="e">
        <f>VLOOKUP(AB414,score!$Y$2:$Z$8,2,TRUE)*AM$2</f>
        <v>#DIV/0!</v>
      </c>
      <c r="AN414" s="28" t="e">
        <f>VLOOKUP(AE414,score!$AE$2:$AF$8,2,TRUE)*AN$2</f>
        <v>#DIV/0!</v>
      </c>
      <c r="AO414" s="28">
        <f>VLOOKUP(O414,score!$C$2:$D$8,2,TRUE)*AO$2</f>
        <v>0.1</v>
      </c>
      <c r="AP414" s="28">
        <f>VLOOKUP(R414,score!$I$2:$J$8,2,TRUE)*AP$2</f>
        <v>0.1</v>
      </c>
      <c r="AQ414" s="28" t="e">
        <f>VLOOKUP(P414,score!$E$2:$F$8,2,FALSE)*AQ$2</f>
        <v>#N/A</v>
      </c>
      <c r="AR414" s="28">
        <f>VLOOKUP(U414,score!$O$2:$P$8,2,TRUE)*AR$2</f>
        <v>0</v>
      </c>
      <c r="AS414" s="28">
        <f>VLOOKUP(V414,score!$Q$2:$R$8,2,TRUE)*AS$2</f>
        <v>0</v>
      </c>
      <c r="AT414" s="28" t="e">
        <f>VLOOKUP(W414,score!$S$2:$T$8,2,FALSE)*AT$2</f>
        <v>#N/A</v>
      </c>
      <c r="AU414" s="28" t="e">
        <f>VLOOKUP(X414,score!$U$2:$V$4,2,FALSE)*AU$2</f>
        <v>#N/A</v>
      </c>
      <c r="AV414" s="28" t="e">
        <f>VLOOKUP(AF414,score!$AG$2:$AH$8,2,TRUE)*AV$2</f>
        <v>#DIV/0!</v>
      </c>
      <c r="AW414" s="28" t="e">
        <f>VLOOKUP(Y414,score!$W$2:$X$8,2,FALSE)*AW$2</f>
        <v>#N/A</v>
      </c>
      <c r="AX414" s="28" t="e">
        <f>VLOOKUP(AC414,score!$AA$2:$AB$8,2,TRUE)*AX$2</f>
        <v>#DIV/0!</v>
      </c>
      <c r="AY414" s="28" t="e">
        <f>VLOOKUP(AD414,score!$AC$2:$AD$8,2,TRUE)*AY$2</f>
        <v>#DIV/0!</v>
      </c>
      <c r="AZ414" s="28">
        <f>VLOOKUP(N414,score!$A$2:$B$8,2,TRUE)*AZ$2</f>
        <v>0.1</v>
      </c>
      <c r="BA414" s="29" t="e">
        <f t="shared" si="62"/>
        <v>#DIV/0!</v>
      </c>
      <c r="BB414" s="29" t="e">
        <f>VLOOKUP(BA414,score!$AJ$2:$AK$7,2,TRUE)</f>
        <v>#DIV/0!</v>
      </c>
    </row>
    <row r="415" spans="1:54" x14ac:dyDescent="0.3">
      <c r="A415" s="10"/>
      <c r="B415" s="11"/>
      <c r="C415" s="12"/>
      <c r="D415" s="14"/>
      <c r="E415" s="12"/>
      <c r="F415" s="14"/>
      <c r="G415" s="14"/>
      <c r="H415" s="14"/>
      <c r="I415" s="14"/>
      <c r="J415" s="14"/>
      <c r="K415" s="14"/>
      <c r="L415" s="14"/>
      <c r="M415" s="14"/>
      <c r="N415" s="13"/>
      <c r="O415" s="13"/>
      <c r="P415" s="12"/>
      <c r="Q415" s="12"/>
      <c r="R415" s="12"/>
      <c r="S415" s="12"/>
      <c r="T415" s="12"/>
      <c r="U415" s="12"/>
      <c r="V415" s="12"/>
      <c r="W415" s="17"/>
      <c r="X415" s="17"/>
      <c r="Y415" s="15"/>
      <c r="Z415" s="14"/>
      <c r="AA415" s="43" t="e">
        <f t="shared" si="54"/>
        <v>#DIV/0!</v>
      </c>
      <c r="AB415" s="21" t="e">
        <f t="shared" si="55"/>
        <v>#DIV/0!</v>
      </c>
      <c r="AC415" s="21" t="e">
        <f t="shared" si="56"/>
        <v>#DIV/0!</v>
      </c>
      <c r="AD415" s="21" t="e">
        <f t="shared" si="57"/>
        <v>#DIV/0!</v>
      </c>
      <c r="AE415" s="21" t="e">
        <f t="shared" si="58"/>
        <v>#DIV/0!</v>
      </c>
      <c r="AF415" s="21" t="e">
        <f t="shared" si="61"/>
        <v>#DIV/0!</v>
      </c>
      <c r="AG415" s="20">
        <f>VLOOKUP(S415,'tabla ingresos'!$A$3:$D$15,4,FALSE)</f>
        <v>0</v>
      </c>
      <c r="AH415" s="20">
        <f t="shared" si="59"/>
        <v>0</v>
      </c>
      <c r="AI415" s="20">
        <f t="shared" si="60"/>
        <v>0</v>
      </c>
      <c r="AJ415" s="28" t="e">
        <f>VLOOKUP(AA415,score!$K$2:$L$8,2,TRUE)*AJ$2</f>
        <v>#DIV/0!</v>
      </c>
      <c r="AK415" s="28">
        <f>VLOOKUP(T415,score!$M$2:$N$8,2,FALSE)*AK$2</f>
        <v>0</v>
      </c>
      <c r="AL415" s="28">
        <f>VLOOKUP(Q415,score!$G$2:$H$8,2,TRUE)*AL$2</f>
        <v>0.1</v>
      </c>
      <c r="AM415" s="28" t="e">
        <f>VLOOKUP(AB415,score!$Y$2:$Z$8,2,TRUE)*AM$2</f>
        <v>#DIV/0!</v>
      </c>
      <c r="AN415" s="28" t="e">
        <f>VLOOKUP(AE415,score!$AE$2:$AF$8,2,TRUE)*AN$2</f>
        <v>#DIV/0!</v>
      </c>
      <c r="AO415" s="28">
        <f>VLOOKUP(O415,score!$C$2:$D$8,2,TRUE)*AO$2</f>
        <v>0.1</v>
      </c>
      <c r="AP415" s="28">
        <f>VLOOKUP(R415,score!$I$2:$J$8,2,TRUE)*AP$2</f>
        <v>0.1</v>
      </c>
      <c r="AQ415" s="28" t="e">
        <f>VLOOKUP(P415,score!$E$2:$F$8,2,FALSE)*AQ$2</f>
        <v>#N/A</v>
      </c>
      <c r="AR415" s="28">
        <f>VLOOKUP(U415,score!$O$2:$P$8,2,TRUE)*AR$2</f>
        <v>0</v>
      </c>
      <c r="AS415" s="28">
        <f>VLOOKUP(V415,score!$Q$2:$R$8,2,TRUE)*AS$2</f>
        <v>0</v>
      </c>
      <c r="AT415" s="28" t="e">
        <f>VLOOKUP(W415,score!$S$2:$T$8,2,FALSE)*AT$2</f>
        <v>#N/A</v>
      </c>
      <c r="AU415" s="28" t="e">
        <f>VLOOKUP(X415,score!$U$2:$V$4,2,FALSE)*AU$2</f>
        <v>#N/A</v>
      </c>
      <c r="AV415" s="28" t="e">
        <f>VLOOKUP(AF415,score!$AG$2:$AH$8,2,TRUE)*AV$2</f>
        <v>#DIV/0!</v>
      </c>
      <c r="AW415" s="28" t="e">
        <f>VLOOKUP(Y415,score!$W$2:$X$8,2,FALSE)*AW$2</f>
        <v>#N/A</v>
      </c>
      <c r="AX415" s="28" t="e">
        <f>VLOOKUP(AC415,score!$AA$2:$AB$8,2,TRUE)*AX$2</f>
        <v>#DIV/0!</v>
      </c>
      <c r="AY415" s="28" t="e">
        <f>VLOOKUP(AD415,score!$AC$2:$AD$8,2,TRUE)*AY$2</f>
        <v>#DIV/0!</v>
      </c>
      <c r="AZ415" s="28">
        <f>VLOOKUP(N415,score!$A$2:$B$8,2,TRUE)*AZ$2</f>
        <v>0.1</v>
      </c>
      <c r="BA415" s="29" t="e">
        <f t="shared" si="62"/>
        <v>#DIV/0!</v>
      </c>
      <c r="BB415" s="29" t="e">
        <f>VLOOKUP(BA415,score!$AJ$2:$AK$7,2,TRUE)</f>
        <v>#DIV/0!</v>
      </c>
    </row>
    <row r="416" spans="1:54" x14ac:dyDescent="0.3">
      <c r="A416" s="10"/>
      <c r="B416" s="11"/>
      <c r="C416" s="12"/>
      <c r="D416" s="14"/>
      <c r="E416" s="12"/>
      <c r="F416" s="14"/>
      <c r="G416" s="14"/>
      <c r="H416" s="14"/>
      <c r="I416" s="14"/>
      <c r="J416" s="14"/>
      <c r="K416" s="14"/>
      <c r="L416" s="14"/>
      <c r="M416" s="14"/>
      <c r="N416" s="13"/>
      <c r="O416" s="13"/>
      <c r="P416" s="12"/>
      <c r="Q416" s="12"/>
      <c r="R416" s="12"/>
      <c r="S416" s="12"/>
      <c r="T416" s="12"/>
      <c r="U416" s="12"/>
      <c r="V416" s="12"/>
      <c r="W416" s="17"/>
      <c r="X416" s="17"/>
      <c r="Y416" s="15"/>
      <c r="Z416" s="14"/>
      <c r="AA416" s="43" t="e">
        <f t="shared" si="54"/>
        <v>#DIV/0!</v>
      </c>
      <c r="AB416" s="21" t="e">
        <f t="shared" si="55"/>
        <v>#DIV/0!</v>
      </c>
      <c r="AC416" s="21" t="e">
        <f t="shared" si="56"/>
        <v>#DIV/0!</v>
      </c>
      <c r="AD416" s="21" t="e">
        <f t="shared" si="57"/>
        <v>#DIV/0!</v>
      </c>
      <c r="AE416" s="21" t="e">
        <f t="shared" si="58"/>
        <v>#DIV/0!</v>
      </c>
      <c r="AF416" s="21" t="e">
        <f t="shared" si="61"/>
        <v>#DIV/0!</v>
      </c>
      <c r="AG416" s="20">
        <f>VLOOKUP(S416,'tabla ingresos'!$A$3:$D$15,4,FALSE)</f>
        <v>0</v>
      </c>
      <c r="AH416" s="20">
        <f t="shared" si="59"/>
        <v>0</v>
      </c>
      <c r="AI416" s="20">
        <f t="shared" si="60"/>
        <v>0</v>
      </c>
      <c r="AJ416" s="28" t="e">
        <f>VLOOKUP(AA416,score!$K$2:$L$8,2,TRUE)*AJ$2</f>
        <v>#DIV/0!</v>
      </c>
      <c r="AK416" s="28">
        <f>VLOOKUP(T416,score!$M$2:$N$8,2,FALSE)*AK$2</f>
        <v>0</v>
      </c>
      <c r="AL416" s="28">
        <f>VLOOKUP(Q416,score!$G$2:$H$8,2,TRUE)*AL$2</f>
        <v>0.1</v>
      </c>
      <c r="AM416" s="28" t="e">
        <f>VLOOKUP(AB416,score!$Y$2:$Z$8,2,TRUE)*AM$2</f>
        <v>#DIV/0!</v>
      </c>
      <c r="AN416" s="28" t="e">
        <f>VLOOKUP(AE416,score!$AE$2:$AF$8,2,TRUE)*AN$2</f>
        <v>#DIV/0!</v>
      </c>
      <c r="AO416" s="28">
        <f>VLOOKUP(O416,score!$C$2:$D$8,2,TRUE)*AO$2</f>
        <v>0.1</v>
      </c>
      <c r="AP416" s="28">
        <f>VLOOKUP(R416,score!$I$2:$J$8,2,TRUE)*AP$2</f>
        <v>0.1</v>
      </c>
      <c r="AQ416" s="28" t="e">
        <f>VLOOKUP(P416,score!$E$2:$F$8,2,FALSE)*AQ$2</f>
        <v>#N/A</v>
      </c>
      <c r="AR416" s="28">
        <f>VLOOKUP(U416,score!$O$2:$P$8,2,TRUE)*AR$2</f>
        <v>0</v>
      </c>
      <c r="AS416" s="28">
        <f>VLOOKUP(V416,score!$Q$2:$R$8,2,TRUE)*AS$2</f>
        <v>0</v>
      </c>
      <c r="AT416" s="28" t="e">
        <f>VLOOKUP(W416,score!$S$2:$T$8,2,FALSE)*AT$2</f>
        <v>#N/A</v>
      </c>
      <c r="AU416" s="28" t="e">
        <f>VLOOKUP(X416,score!$U$2:$V$4,2,FALSE)*AU$2</f>
        <v>#N/A</v>
      </c>
      <c r="AV416" s="28" t="e">
        <f>VLOOKUP(AF416,score!$AG$2:$AH$8,2,TRUE)*AV$2</f>
        <v>#DIV/0!</v>
      </c>
      <c r="AW416" s="28" t="e">
        <f>VLOOKUP(Y416,score!$W$2:$X$8,2,FALSE)*AW$2</f>
        <v>#N/A</v>
      </c>
      <c r="AX416" s="28" t="e">
        <f>VLOOKUP(AC416,score!$AA$2:$AB$8,2,TRUE)*AX$2</f>
        <v>#DIV/0!</v>
      </c>
      <c r="AY416" s="28" t="e">
        <f>VLOOKUP(AD416,score!$AC$2:$AD$8,2,TRUE)*AY$2</f>
        <v>#DIV/0!</v>
      </c>
      <c r="AZ416" s="28">
        <f>VLOOKUP(N416,score!$A$2:$B$8,2,TRUE)*AZ$2</f>
        <v>0.1</v>
      </c>
      <c r="BA416" s="29" t="e">
        <f t="shared" si="62"/>
        <v>#DIV/0!</v>
      </c>
      <c r="BB416" s="29" t="e">
        <f>VLOOKUP(BA416,score!$AJ$2:$AK$7,2,TRUE)</f>
        <v>#DIV/0!</v>
      </c>
    </row>
    <row r="417" spans="1:54" x14ac:dyDescent="0.3">
      <c r="A417" s="10"/>
      <c r="B417" s="11"/>
      <c r="C417" s="12"/>
      <c r="D417" s="14"/>
      <c r="E417" s="12"/>
      <c r="F417" s="14"/>
      <c r="G417" s="14"/>
      <c r="H417" s="14"/>
      <c r="I417" s="14"/>
      <c r="J417" s="14"/>
      <c r="K417" s="14"/>
      <c r="L417" s="14"/>
      <c r="M417" s="14"/>
      <c r="N417" s="13"/>
      <c r="O417" s="13"/>
      <c r="P417" s="12"/>
      <c r="Q417" s="12"/>
      <c r="R417" s="12"/>
      <c r="S417" s="12"/>
      <c r="T417" s="12"/>
      <c r="U417" s="12"/>
      <c r="V417" s="12"/>
      <c r="W417" s="17"/>
      <c r="X417" s="17"/>
      <c r="Y417" s="15"/>
      <c r="Z417" s="14"/>
      <c r="AA417" s="43" t="e">
        <f t="shared" si="54"/>
        <v>#DIV/0!</v>
      </c>
      <c r="AB417" s="21" t="e">
        <f t="shared" si="55"/>
        <v>#DIV/0!</v>
      </c>
      <c r="AC417" s="21" t="e">
        <f t="shared" si="56"/>
        <v>#DIV/0!</v>
      </c>
      <c r="AD417" s="21" t="e">
        <f t="shared" si="57"/>
        <v>#DIV/0!</v>
      </c>
      <c r="AE417" s="21" t="e">
        <f t="shared" si="58"/>
        <v>#DIV/0!</v>
      </c>
      <c r="AF417" s="21" t="e">
        <f t="shared" si="61"/>
        <v>#DIV/0!</v>
      </c>
      <c r="AG417" s="20">
        <f>VLOOKUP(S417,'tabla ingresos'!$A$3:$D$15,4,FALSE)</f>
        <v>0</v>
      </c>
      <c r="AH417" s="20">
        <f t="shared" si="59"/>
        <v>0</v>
      </c>
      <c r="AI417" s="20">
        <f t="shared" si="60"/>
        <v>0</v>
      </c>
      <c r="AJ417" s="28" t="e">
        <f>VLOOKUP(AA417,score!$K$2:$L$8,2,TRUE)*AJ$2</f>
        <v>#DIV/0!</v>
      </c>
      <c r="AK417" s="28">
        <f>VLOOKUP(T417,score!$M$2:$N$8,2,FALSE)*AK$2</f>
        <v>0</v>
      </c>
      <c r="AL417" s="28">
        <f>VLOOKUP(Q417,score!$G$2:$H$8,2,TRUE)*AL$2</f>
        <v>0.1</v>
      </c>
      <c r="AM417" s="28" t="e">
        <f>VLOOKUP(AB417,score!$Y$2:$Z$8,2,TRUE)*AM$2</f>
        <v>#DIV/0!</v>
      </c>
      <c r="AN417" s="28" t="e">
        <f>VLOOKUP(AE417,score!$AE$2:$AF$8,2,TRUE)*AN$2</f>
        <v>#DIV/0!</v>
      </c>
      <c r="AO417" s="28">
        <f>VLOOKUP(O417,score!$C$2:$D$8,2,TRUE)*AO$2</f>
        <v>0.1</v>
      </c>
      <c r="AP417" s="28">
        <f>VLOOKUP(R417,score!$I$2:$J$8,2,TRUE)*AP$2</f>
        <v>0.1</v>
      </c>
      <c r="AQ417" s="28" t="e">
        <f>VLOOKUP(P417,score!$E$2:$F$8,2,FALSE)*AQ$2</f>
        <v>#N/A</v>
      </c>
      <c r="AR417" s="28">
        <f>VLOOKUP(U417,score!$O$2:$P$8,2,TRUE)*AR$2</f>
        <v>0</v>
      </c>
      <c r="AS417" s="28">
        <f>VLOOKUP(V417,score!$Q$2:$R$8,2,TRUE)*AS$2</f>
        <v>0</v>
      </c>
      <c r="AT417" s="28" t="e">
        <f>VLOOKUP(W417,score!$S$2:$T$8,2,FALSE)*AT$2</f>
        <v>#N/A</v>
      </c>
      <c r="AU417" s="28" t="e">
        <f>VLOOKUP(X417,score!$U$2:$V$4,2,FALSE)*AU$2</f>
        <v>#N/A</v>
      </c>
      <c r="AV417" s="28" t="e">
        <f>VLOOKUP(AF417,score!$AG$2:$AH$8,2,TRUE)*AV$2</f>
        <v>#DIV/0!</v>
      </c>
      <c r="AW417" s="28" t="e">
        <f>VLOOKUP(Y417,score!$W$2:$X$8,2,FALSE)*AW$2</f>
        <v>#N/A</v>
      </c>
      <c r="AX417" s="28" t="e">
        <f>VLOOKUP(AC417,score!$AA$2:$AB$8,2,TRUE)*AX$2</f>
        <v>#DIV/0!</v>
      </c>
      <c r="AY417" s="28" t="e">
        <f>VLOOKUP(AD417,score!$AC$2:$AD$8,2,TRUE)*AY$2</f>
        <v>#DIV/0!</v>
      </c>
      <c r="AZ417" s="28">
        <f>VLOOKUP(N417,score!$A$2:$B$8,2,TRUE)*AZ$2</f>
        <v>0.1</v>
      </c>
      <c r="BA417" s="29" t="e">
        <f t="shared" si="62"/>
        <v>#DIV/0!</v>
      </c>
      <c r="BB417" s="29" t="e">
        <f>VLOOKUP(BA417,score!$AJ$2:$AK$7,2,TRUE)</f>
        <v>#DIV/0!</v>
      </c>
    </row>
    <row r="418" spans="1:54" x14ac:dyDescent="0.3">
      <c r="A418" s="10"/>
      <c r="B418" s="11"/>
      <c r="C418" s="12"/>
      <c r="D418" s="14"/>
      <c r="E418" s="12"/>
      <c r="F418" s="14"/>
      <c r="G418" s="14"/>
      <c r="H418" s="14"/>
      <c r="I418" s="14"/>
      <c r="J418" s="14"/>
      <c r="K418" s="14"/>
      <c r="L418" s="14"/>
      <c r="M418" s="14"/>
      <c r="N418" s="13"/>
      <c r="O418" s="13"/>
      <c r="P418" s="12"/>
      <c r="Q418" s="12"/>
      <c r="R418" s="12"/>
      <c r="S418" s="12"/>
      <c r="T418" s="12"/>
      <c r="U418" s="12"/>
      <c r="V418" s="12"/>
      <c r="W418" s="17"/>
      <c r="X418" s="17"/>
      <c r="Y418" s="15"/>
      <c r="Z418" s="14"/>
      <c r="AA418" s="43" t="e">
        <f t="shared" si="54"/>
        <v>#DIV/0!</v>
      </c>
      <c r="AB418" s="21" t="e">
        <f t="shared" si="55"/>
        <v>#DIV/0!</v>
      </c>
      <c r="AC418" s="21" t="e">
        <f t="shared" si="56"/>
        <v>#DIV/0!</v>
      </c>
      <c r="AD418" s="21" t="e">
        <f t="shared" si="57"/>
        <v>#DIV/0!</v>
      </c>
      <c r="AE418" s="21" t="e">
        <f t="shared" si="58"/>
        <v>#DIV/0!</v>
      </c>
      <c r="AF418" s="21" t="e">
        <f t="shared" si="61"/>
        <v>#DIV/0!</v>
      </c>
      <c r="AG418" s="20">
        <f>VLOOKUP(S418,'tabla ingresos'!$A$3:$D$15,4,FALSE)</f>
        <v>0</v>
      </c>
      <c r="AH418" s="20">
        <f t="shared" si="59"/>
        <v>0</v>
      </c>
      <c r="AI418" s="20">
        <f t="shared" si="60"/>
        <v>0</v>
      </c>
      <c r="AJ418" s="28" t="e">
        <f>VLOOKUP(AA418,score!$K$2:$L$8,2,TRUE)*AJ$2</f>
        <v>#DIV/0!</v>
      </c>
      <c r="AK418" s="28">
        <f>VLOOKUP(T418,score!$M$2:$N$8,2,FALSE)*AK$2</f>
        <v>0</v>
      </c>
      <c r="AL418" s="28">
        <f>VLOOKUP(Q418,score!$G$2:$H$8,2,TRUE)*AL$2</f>
        <v>0.1</v>
      </c>
      <c r="AM418" s="28" t="e">
        <f>VLOOKUP(AB418,score!$Y$2:$Z$8,2,TRUE)*AM$2</f>
        <v>#DIV/0!</v>
      </c>
      <c r="AN418" s="28" t="e">
        <f>VLOOKUP(AE418,score!$AE$2:$AF$8,2,TRUE)*AN$2</f>
        <v>#DIV/0!</v>
      </c>
      <c r="AO418" s="28">
        <f>VLOOKUP(O418,score!$C$2:$D$8,2,TRUE)*AO$2</f>
        <v>0.1</v>
      </c>
      <c r="AP418" s="28">
        <f>VLOOKUP(R418,score!$I$2:$J$8,2,TRUE)*AP$2</f>
        <v>0.1</v>
      </c>
      <c r="AQ418" s="28" t="e">
        <f>VLOOKUP(P418,score!$E$2:$F$8,2,FALSE)*AQ$2</f>
        <v>#N/A</v>
      </c>
      <c r="AR418" s="28">
        <f>VLOOKUP(U418,score!$O$2:$P$8,2,TRUE)*AR$2</f>
        <v>0</v>
      </c>
      <c r="AS418" s="28">
        <f>VLOOKUP(V418,score!$Q$2:$R$8,2,TRUE)*AS$2</f>
        <v>0</v>
      </c>
      <c r="AT418" s="28" t="e">
        <f>VLOOKUP(W418,score!$S$2:$T$8,2,FALSE)*AT$2</f>
        <v>#N/A</v>
      </c>
      <c r="AU418" s="28" t="e">
        <f>VLOOKUP(X418,score!$U$2:$V$4,2,FALSE)*AU$2</f>
        <v>#N/A</v>
      </c>
      <c r="AV418" s="28" t="e">
        <f>VLOOKUP(AF418,score!$AG$2:$AH$8,2,TRUE)*AV$2</f>
        <v>#DIV/0!</v>
      </c>
      <c r="AW418" s="28" t="e">
        <f>VLOOKUP(Y418,score!$W$2:$X$8,2,FALSE)*AW$2</f>
        <v>#N/A</v>
      </c>
      <c r="AX418" s="28" t="e">
        <f>VLOOKUP(AC418,score!$AA$2:$AB$8,2,TRUE)*AX$2</f>
        <v>#DIV/0!</v>
      </c>
      <c r="AY418" s="28" t="e">
        <f>VLOOKUP(AD418,score!$AC$2:$AD$8,2,TRUE)*AY$2</f>
        <v>#DIV/0!</v>
      </c>
      <c r="AZ418" s="28">
        <f>VLOOKUP(N418,score!$A$2:$B$8,2,TRUE)*AZ$2</f>
        <v>0.1</v>
      </c>
      <c r="BA418" s="29" t="e">
        <f t="shared" si="62"/>
        <v>#DIV/0!</v>
      </c>
      <c r="BB418" s="29" t="e">
        <f>VLOOKUP(BA418,score!$AJ$2:$AK$7,2,TRUE)</f>
        <v>#DIV/0!</v>
      </c>
    </row>
    <row r="419" spans="1:54" x14ac:dyDescent="0.3">
      <c r="A419" s="10"/>
      <c r="B419" s="11"/>
      <c r="C419" s="12"/>
      <c r="D419" s="14"/>
      <c r="E419" s="12"/>
      <c r="F419" s="14"/>
      <c r="G419" s="14"/>
      <c r="H419" s="14"/>
      <c r="I419" s="14"/>
      <c r="J419" s="14"/>
      <c r="K419" s="14"/>
      <c r="L419" s="14"/>
      <c r="M419" s="14"/>
      <c r="N419" s="13"/>
      <c r="O419" s="13"/>
      <c r="P419" s="12"/>
      <c r="Q419" s="12"/>
      <c r="R419" s="12"/>
      <c r="S419" s="12"/>
      <c r="T419" s="12"/>
      <c r="U419" s="12"/>
      <c r="V419" s="12"/>
      <c r="W419" s="17"/>
      <c r="X419" s="17"/>
      <c r="Y419" s="15"/>
      <c r="Z419" s="14"/>
      <c r="AA419" s="43" t="e">
        <f t="shared" si="54"/>
        <v>#DIV/0!</v>
      </c>
      <c r="AB419" s="21" t="e">
        <f t="shared" si="55"/>
        <v>#DIV/0!</v>
      </c>
      <c r="AC419" s="21" t="e">
        <f t="shared" si="56"/>
        <v>#DIV/0!</v>
      </c>
      <c r="AD419" s="21" t="e">
        <f t="shared" si="57"/>
        <v>#DIV/0!</v>
      </c>
      <c r="AE419" s="21" t="e">
        <f t="shared" si="58"/>
        <v>#DIV/0!</v>
      </c>
      <c r="AF419" s="21" t="e">
        <f t="shared" si="61"/>
        <v>#DIV/0!</v>
      </c>
      <c r="AG419" s="20">
        <f>VLOOKUP(S419,'tabla ingresos'!$A$3:$D$15,4,FALSE)</f>
        <v>0</v>
      </c>
      <c r="AH419" s="20">
        <f t="shared" si="59"/>
        <v>0</v>
      </c>
      <c r="AI419" s="20">
        <f t="shared" si="60"/>
        <v>0</v>
      </c>
      <c r="AJ419" s="28" t="e">
        <f>VLOOKUP(AA419,score!$K$2:$L$8,2,TRUE)*AJ$2</f>
        <v>#DIV/0!</v>
      </c>
      <c r="AK419" s="28">
        <f>VLOOKUP(T419,score!$M$2:$N$8,2,FALSE)*AK$2</f>
        <v>0</v>
      </c>
      <c r="AL419" s="28">
        <f>VLOOKUP(Q419,score!$G$2:$H$8,2,TRUE)*AL$2</f>
        <v>0.1</v>
      </c>
      <c r="AM419" s="28" t="e">
        <f>VLOOKUP(AB419,score!$Y$2:$Z$8,2,TRUE)*AM$2</f>
        <v>#DIV/0!</v>
      </c>
      <c r="AN419" s="28" t="e">
        <f>VLOOKUP(AE419,score!$AE$2:$AF$8,2,TRUE)*AN$2</f>
        <v>#DIV/0!</v>
      </c>
      <c r="AO419" s="28">
        <f>VLOOKUP(O419,score!$C$2:$D$8,2,TRUE)*AO$2</f>
        <v>0.1</v>
      </c>
      <c r="AP419" s="28">
        <f>VLOOKUP(R419,score!$I$2:$J$8,2,TRUE)*AP$2</f>
        <v>0.1</v>
      </c>
      <c r="AQ419" s="28" t="e">
        <f>VLOOKUP(P419,score!$E$2:$F$8,2,FALSE)*AQ$2</f>
        <v>#N/A</v>
      </c>
      <c r="AR419" s="28">
        <f>VLOOKUP(U419,score!$O$2:$P$8,2,TRUE)*AR$2</f>
        <v>0</v>
      </c>
      <c r="AS419" s="28">
        <f>VLOOKUP(V419,score!$Q$2:$R$8,2,TRUE)*AS$2</f>
        <v>0</v>
      </c>
      <c r="AT419" s="28" t="e">
        <f>VLOOKUP(W419,score!$S$2:$T$8,2,FALSE)*AT$2</f>
        <v>#N/A</v>
      </c>
      <c r="AU419" s="28" t="e">
        <f>VLOOKUP(X419,score!$U$2:$V$4,2,FALSE)*AU$2</f>
        <v>#N/A</v>
      </c>
      <c r="AV419" s="28" t="e">
        <f>VLOOKUP(AF419,score!$AG$2:$AH$8,2,TRUE)*AV$2</f>
        <v>#DIV/0!</v>
      </c>
      <c r="AW419" s="28" t="e">
        <f>VLOOKUP(Y419,score!$W$2:$X$8,2,FALSE)*AW$2</f>
        <v>#N/A</v>
      </c>
      <c r="AX419" s="28" t="e">
        <f>VLOOKUP(AC419,score!$AA$2:$AB$8,2,TRUE)*AX$2</f>
        <v>#DIV/0!</v>
      </c>
      <c r="AY419" s="28" t="e">
        <f>VLOOKUP(AD419,score!$AC$2:$AD$8,2,TRUE)*AY$2</f>
        <v>#DIV/0!</v>
      </c>
      <c r="AZ419" s="28">
        <f>VLOOKUP(N419,score!$A$2:$B$8,2,TRUE)*AZ$2</f>
        <v>0.1</v>
      </c>
      <c r="BA419" s="29" t="e">
        <f t="shared" si="62"/>
        <v>#DIV/0!</v>
      </c>
      <c r="BB419" s="29" t="e">
        <f>VLOOKUP(BA419,score!$AJ$2:$AK$7,2,TRUE)</f>
        <v>#DIV/0!</v>
      </c>
    </row>
    <row r="420" spans="1:54" x14ac:dyDescent="0.3">
      <c r="A420" s="10"/>
      <c r="B420" s="11"/>
      <c r="C420" s="12"/>
      <c r="D420" s="14"/>
      <c r="E420" s="12"/>
      <c r="F420" s="14"/>
      <c r="G420" s="14"/>
      <c r="H420" s="14"/>
      <c r="I420" s="14"/>
      <c r="J420" s="14"/>
      <c r="K420" s="14"/>
      <c r="L420" s="14"/>
      <c r="M420" s="14"/>
      <c r="N420" s="13"/>
      <c r="O420" s="13"/>
      <c r="P420" s="12"/>
      <c r="Q420" s="12"/>
      <c r="R420" s="12"/>
      <c r="S420" s="12"/>
      <c r="T420" s="12"/>
      <c r="U420" s="12"/>
      <c r="V420" s="12"/>
      <c r="W420" s="17"/>
      <c r="X420" s="17"/>
      <c r="Y420" s="15"/>
      <c r="Z420" s="14"/>
      <c r="AA420" s="43" t="e">
        <f t="shared" si="54"/>
        <v>#DIV/0!</v>
      </c>
      <c r="AB420" s="21" t="e">
        <f t="shared" si="55"/>
        <v>#DIV/0!</v>
      </c>
      <c r="AC420" s="21" t="e">
        <f t="shared" si="56"/>
        <v>#DIV/0!</v>
      </c>
      <c r="AD420" s="21" t="e">
        <f t="shared" si="57"/>
        <v>#DIV/0!</v>
      </c>
      <c r="AE420" s="21" t="e">
        <f t="shared" si="58"/>
        <v>#DIV/0!</v>
      </c>
      <c r="AF420" s="21" t="e">
        <f t="shared" si="61"/>
        <v>#DIV/0!</v>
      </c>
      <c r="AG420" s="20">
        <f>VLOOKUP(S420,'tabla ingresos'!$A$3:$D$15,4,FALSE)</f>
        <v>0</v>
      </c>
      <c r="AH420" s="20">
        <f t="shared" si="59"/>
        <v>0</v>
      </c>
      <c r="AI420" s="20">
        <f t="shared" si="60"/>
        <v>0</v>
      </c>
      <c r="AJ420" s="28" t="e">
        <f>VLOOKUP(AA420,score!$K$2:$L$8,2,TRUE)*AJ$2</f>
        <v>#DIV/0!</v>
      </c>
      <c r="AK420" s="28">
        <f>VLOOKUP(T420,score!$M$2:$N$8,2,FALSE)*AK$2</f>
        <v>0</v>
      </c>
      <c r="AL420" s="28">
        <f>VLOOKUP(Q420,score!$G$2:$H$8,2,TRUE)*AL$2</f>
        <v>0.1</v>
      </c>
      <c r="AM420" s="28" t="e">
        <f>VLOOKUP(AB420,score!$Y$2:$Z$8,2,TRUE)*AM$2</f>
        <v>#DIV/0!</v>
      </c>
      <c r="AN420" s="28" t="e">
        <f>VLOOKUP(AE420,score!$AE$2:$AF$8,2,TRUE)*AN$2</f>
        <v>#DIV/0!</v>
      </c>
      <c r="AO420" s="28">
        <f>VLOOKUP(O420,score!$C$2:$D$8,2,TRUE)*AO$2</f>
        <v>0.1</v>
      </c>
      <c r="AP420" s="28">
        <f>VLOOKUP(R420,score!$I$2:$J$8,2,TRUE)*AP$2</f>
        <v>0.1</v>
      </c>
      <c r="AQ420" s="28" t="e">
        <f>VLOOKUP(P420,score!$E$2:$F$8,2,FALSE)*AQ$2</f>
        <v>#N/A</v>
      </c>
      <c r="AR420" s="28">
        <f>VLOOKUP(U420,score!$O$2:$P$8,2,TRUE)*AR$2</f>
        <v>0</v>
      </c>
      <c r="AS420" s="28">
        <f>VLOOKUP(V420,score!$Q$2:$R$8,2,TRUE)*AS$2</f>
        <v>0</v>
      </c>
      <c r="AT420" s="28" t="e">
        <f>VLOOKUP(W420,score!$S$2:$T$8,2,FALSE)*AT$2</f>
        <v>#N/A</v>
      </c>
      <c r="AU420" s="28" t="e">
        <f>VLOOKUP(X420,score!$U$2:$V$4,2,FALSE)*AU$2</f>
        <v>#N/A</v>
      </c>
      <c r="AV420" s="28" t="e">
        <f>VLOOKUP(AF420,score!$AG$2:$AH$8,2,TRUE)*AV$2</f>
        <v>#DIV/0!</v>
      </c>
      <c r="AW420" s="28" t="e">
        <f>VLOOKUP(Y420,score!$W$2:$X$8,2,FALSE)*AW$2</f>
        <v>#N/A</v>
      </c>
      <c r="AX420" s="28" t="e">
        <f>VLOOKUP(AC420,score!$AA$2:$AB$8,2,TRUE)*AX$2</f>
        <v>#DIV/0!</v>
      </c>
      <c r="AY420" s="28" t="e">
        <f>VLOOKUP(AD420,score!$AC$2:$AD$8,2,TRUE)*AY$2</f>
        <v>#DIV/0!</v>
      </c>
      <c r="AZ420" s="28">
        <f>VLOOKUP(N420,score!$A$2:$B$8,2,TRUE)*AZ$2</f>
        <v>0.1</v>
      </c>
      <c r="BA420" s="29" t="e">
        <f t="shared" si="62"/>
        <v>#DIV/0!</v>
      </c>
      <c r="BB420" s="29" t="e">
        <f>VLOOKUP(BA420,score!$AJ$2:$AK$7,2,TRUE)</f>
        <v>#DIV/0!</v>
      </c>
    </row>
    <row r="421" spans="1:54" x14ac:dyDescent="0.3">
      <c r="A421" s="10"/>
      <c r="B421" s="11"/>
      <c r="C421" s="12"/>
      <c r="D421" s="14"/>
      <c r="E421" s="12"/>
      <c r="F421" s="14"/>
      <c r="G421" s="14"/>
      <c r="H421" s="14"/>
      <c r="I421" s="14"/>
      <c r="J421" s="14"/>
      <c r="K421" s="14"/>
      <c r="L421" s="14"/>
      <c r="M421" s="14"/>
      <c r="N421" s="13"/>
      <c r="O421" s="13"/>
      <c r="P421" s="12"/>
      <c r="Q421" s="12"/>
      <c r="R421" s="12"/>
      <c r="S421" s="12"/>
      <c r="T421" s="12"/>
      <c r="U421" s="12"/>
      <c r="V421" s="12"/>
      <c r="W421" s="17"/>
      <c r="X421" s="17"/>
      <c r="Y421" s="15"/>
      <c r="Z421" s="14"/>
      <c r="AA421" s="43" t="e">
        <f t="shared" si="54"/>
        <v>#DIV/0!</v>
      </c>
      <c r="AB421" s="21" t="e">
        <f t="shared" si="55"/>
        <v>#DIV/0!</v>
      </c>
      <c r="AC421" s="21" t="e">
        <f t="shared" si="56"/>
        <v>#DIV/0!</v>
      </c>
      <c r="AD421" s="21" t="e">
        <f t="shared" si="57"/>
        <v>#DIV/0!</v>
      </c>
      <c r="AE421" s="21" t="e">
        <f t="shared" si="58"/>
        <v>#DIV/0!</v>
      </c>
      <c r="AF421" s="21" t="e">
        <f t="shared" si="61"/>
        <v>#DIV/0!</v>
      </c>
      <c r="AG421" s="20">
        <f>VLOOKUP(S421,'tabla ingresos'!$A$3:$D$15,4,FALSE)</f>
        <v>0</v>
      </c>
      <c r="AH421" s="20">
        <f t="shared" si="59"/>
        <v>0</v>
      </c>
      <c r="AI421" s="20">
        <f t="shared" si="60"/>
        <v>0</v>
      </c>
      <c r="AJ421" s="28" t="e">
        <f>VLOOKUP(AA421,score!$K$2:$L$8,2,TRUE)*AJ$2</f>
        <v>#DIV/0!</v>
      </c>
      <c r="AK421" s="28">
        <f>VLOOKUP(T421,score!$M$2:$N$8,2,FALSE)*AK$2</f>
        <v>0</v>
      </c>
      <c r="AL421" s="28">
        <f>VLOOKUP(Q421,score!$G$2:$H$8,2,TRUE)*AL$2</f>
        <v>0.1</v>
      </c>
      <c r="AM421" s="28" t="e">
        <f>VLOOKUP(AB421,score!$Y$2:$Z$8,2,TRUE)*AM$2</f>
        <v>#DIV/0!</v>
      </c>
      <c r="AN421" s="28" t="e">
        <f>VLOOKUP(AE421,score!$AE$2:$AF$8,2,TRUE)*AN$2</f>
        <v>#DIV/0!</v>
      </c>
      <c r="AO421" s="28">
        <f>VLOOKUP(O421,score!$C$2:$D$8,2,TRUE)*AO$2</f>
        <v>0.1</v>
      </c>
      <c r="AP421" s="28">
        <f>VLOOKUP(R421,score!$I$2:$J$8,2,TRUE)*AP$2</f>
        <v>0.1</v>
      </c>
      <c r="AQ421" s="28" t="e">
        <f>VLOOKUP(P421,score!$E$2:$F$8,2,FALSE)*AQ$2</f>
        <v>#N/A</v>
      </c>
      <c r="AR421" s="28">
        <f>VLOOKUP(U421,score!$O$2:$P$8,2,TRUE)*AR$2</f>
        <v>0</v>
      </c>
      <c r="AS421" s="28">
        <f>VLOOKUP(V421,score!$Q$2:$R$8,2,TRUE)*AS$2</f>
        <v>0</v>
      </c>
      <c r="AT421" s="28" t="e">
        <f>VLOOKUP(W421,score!$S$2:$T$8,2,FALSE)*AT$2</f>
        <v>#N/A</v>
      </c>
      <c r="AU421" s="28" t="e">
        <f>VLOOKUP(X421,score!$U$2:$V$4,2,FALSE)*AU$2</f>
        <v>#N/A</v>
      </c>
      <c r="AV421" s="28" t="e">
        <f>VLOOKUP(AF421,score!$AG$2:$AH$8,2,TRUE)*AV$2</f>
        <v>#DIV/0!</v>
      </c>
      <c r="AW421" s="28" t="e">
        <f>VLOOKUP(Y421,score!$W$2:$X$8,2,FALSE)*AW$2</f>
        <v>#N/A</v>
      </c>
      <c r="AX421" s="28" t="e">
        <f>VLOOKUP(AC421,score!$AA$2:$AB$8,2,TRUE)*AX$2</f>
        <v>#DIV/0!</v>
      </c>
      <c r="AY421" s="28" t="e">
        <f>VLOOKUP(AD421,score!$AC$2:$AD$8,2,TRUE)*AY$2</f>
        <v>#DIV/0!</v>
      </c>
      <c r="AZ421" s="28">
        <f>VLOOKUP(N421,score!$A$2:$B$8,2,TRUE)*AZ$2</f>
        <v>0.1</v>
      </c>
      <c r="BA421" s="29" t="e">
        <f t="shared" si="62"/>
        <v>#DIV/0!</v>
      </c>
      <c r="BB421" s="29" t="e">
        <f>VLOOKUP(BA421,score!$AJ$2:$AK$7,2,TRUE)</f>
        <v>#DIV/0!</v>
      </c>
    </row>
    <row r="422" spans="1:54" x14ac:dyDescent="0.3">
      <c r="A422" s="10"/>
      <c r="B422" s="11"/>
      <c r="C422" s="12"/>
      <c r="D422" s="14"/>
      <c r="E422" s="12"/>
      <c r="F422" s="14"/>
      <c r="G422" s="14"/>
      <c r="H422" s="14"/>
      <c r="I422" s="14"/>
      <c r="J422" s="14"/>
      <c r="K422" s="14"/>
      <c r="L422" s="14"/>
      <c r="M422" s="14"/>
      <c r="N422" s="13"/>
      <c r="O422" s="13"/>
      <c r="P422" s="12"/>
      <c r="Q422" s="12"/>
      <c r="R422" s="12"/>
      <c r="S422" s="12"/>
      <c r="T422" s="12"/>
      <c r="U422" s="12"/>
      <c r="V422" s="12"/>
      <c r="W422" s="17"/>
      <c r="X422" s="17"/>
      <c r="Y422" s="15"/>
      <c r="Z422" s="14"/>
      <c r="AA422" s="43" t="e">
        <f t="shared" si="54"/>
        <v>#DIV/0!</v>
      </c>
      <c r="AB422" s="21" t="e">
        <f t="shared" si="55"/>
        <v>#DIV/0!</v>
      </c>
      <c r="AC422" s="21" t="e">
        <f t="shared" si="56"/>
        <v>#DIV/0!</v>
      </c>
      <c r="AD422" s="21" t="e">
        <f t="shared" si="57"/>
        <v>#DIV/0!</v>
      </c>
      <c r="AE422" s="21" t="e">
        <f t="shared" si="58"/>
        <v>#DIV/0!</v>
      </c>
      <c r="AF422" s="21" t="e">
        <f t="shared" si="61"/>
        <v>#DIV/0!</v>
      </c>
      <c r="AG422" s="20">
        <f>VLOOKUP(S422,'tabla ingresos'!$A$3:$D$15,4,FALSE)</f>
        <v>0</v>
      </c>
      <c r="AH422" s="20">
        <f t="shared" si="59"/>
        <v>0</v>
      </c>
      <c r="AI422" s="20">
        <f t="shared" si="60"/>
        <v>0</v>
      </c>
      <c r="AJ422" s="28" t="e">
        <f>VLOOKUP(AA422,score!$K$2:$L$8,2,TRUE)*AJ$2</f>
        <v>#DIV/0!</v>
      </c>
      <c r="AK422" s="28">
        <f>VLOOKUP(T422,score!$M$2:$N$8,2,FALSE)*AK$2</f>
        <v>0</v>
      </c>
      <c r="AL422" s="28">
        <f>VLOOKUP(Q422,score!$G$2:$H$8,2,TRUE)*AL$2</f>
        <v>0.1</v>
      </c>
      <c r="AM422" s="28" t="e">
        <f>VLOOKUP(AB422,score!$Y$2:$Z$8,2,TRUE)*AM$2</f>
        <v>#DIV/0!</v>
      </c>
      <c r="AN422" s="28" t="e">
        <f>VLOOKUP(AE422,score!$AE$2:$AF$8,2,TRUE)*AN$2</f>
        <v>#DIV/0!</v>
      </c>
      <c r="AO422" s="28">
        <f>VLOOKUP(O422,score!$C$2:$D$8,2,TRUE)*AO$2</f>
        <v>0.1</v>
      </c>
      <c r="AP422" s="28">
        <f>VLOOKUP(R422,score!$I$2:$J$8,2,TRUE)*AP$2</f>
        <v>0.1</v>
      </c>
      <c r="AQ422" s="28" t="e">
        <f>VLOOKUP(P422,score!$E$2:$F$8,2,FALSE)*AQ$2</f>
        <v>#N/A</v>
      </c>
      <c r="AR422" s="28">
        <f>VLOOKUP(U422,score!$O$2:$P$8,2,TRUE)*AR$2</f>
        <v>0</v>
      </c>
      <c r="AS422" s="28">
        <f>VLOOKUP(V422,score!$Q$2:$R$8,2,TRUE)*AS$2</f>
        <v>0</v>
      </c>
      <c r="AT422" s="28" t="e">
        <f>VLOOKUP(W422,score!$S$2:$T$8,2,FALSE)*AT$2</f>
        <v>#N/A</v>
      </c>
      <c r="AU422" s="28" t="e">
        <f>VLOOKUP(X422,score!$U$2:$V$4,2,FALSE)*AU$2</f>
        <v>#N/A</v>
      </c>
      <c r="AV422" s="28" t="e">
        <f>VLOOKUP(AF422,score!$AG$2:$AH$8,2,TRUE)*AV$2</f>
        <v>#DIV/0!</v>
      </c>
      <c r="AW422" s="28" t="e">
        <f>VLOOKUP(Y422,score!$W$2:$X$8,2,FALSE)*AW$2</f>
        <v>#N/A</v>
      </c>
      <c r="AX422" s="28" t="e">
        <f>VLOOKUP(AC422,score!$AA$2:$AB$8,2,TRUE)*AX$2</f>
        <v>#DIV/0!</v>
      </c>
      <c r="AY422" s="28" t="e">
        <f>VLOOKUP(AD422,score!$AC$2:$AD$8,2,TRUE)*AY$2</f>
        <v>#DIV/0!</v>
      </c>
      <c r="AZ422" s="28">
        <f>VLOOKUP(N422,score!$A$2:$B$8,2,TRUE)*AZ$2</f>
        <v>0.1</v>
      </c>
      <c r="BA422" s="29" t="e">
        <f t="shared" si="62"/>
        <v>#DIV/0!</v>
      </c>
      <c r="BB422" s="29" t="e">
        <f>VLOOKUP(BA422,score!$AJ$2:$AK$7,2,TRUE)</f>
        <v>#DIV/0!</v>
      </c>
    </row>
    <row r="423" spans="1:54" x14ac:dyDescent="0.3">
      <c r="A423" s="10"/>
      <c r="B423" s="11"/>
      <c r="C423" s="12"/>
      <c r="D423" s="14"/>
      <c r="E423" s="12"/>
      <c r="F423" s="14"/>
      <c r="G423" s="14"/>
      <c r="H423" s="14"/>
      <c r="I423" s="14"/>
      <c r="J423" s="14"/>
      <c r="K423" s="14"/>
      <c r="L423" s="14"/>
      <c r="M423" s="14"/>
      <c r="N423" s="13"/>
      <c r="O423" s="13"/>
      <c r="P423" s="12"/>
      <c r="Q423" s="12"/>
      <c r="R423" s="12"/>
      <c r="S423" s="12"/>
      <c r="T423" s="12"/>
      <c r="U423" s="12"/>
      <c r="V423" s="12"/>
      <c r="W423" s="17"/>
      <c r="X423" s="17"/>
      <c r="Y423" s="15"/>
      <c r="Z423" s="14"/>
      <c r="AA423" s="43" t="e">
        <f t="shared" si="54"/>
        <v>#DIV/0!</v>
      </c>
      <c r="AB423" s="21" t="e">
        <f t="shared" si="55"/>
        <v>#DIV/0!</v>
      </c>
      <c r="AC423" s="21" t="e">
        <f t="shared" si="56"/>
        <v>#DIV/0!</v>
      </c>
      <c r="AD423" s="21" t="e">
        <f t="shared" si="57"/>
        <v>#DIV/0!</v>
      </c>
      <c r="AE423" s="21" t="e">
        <f t="shared" si="58"/>
        <v>#DIV/0!</v>
      </c>
      <c r="AF423" s="21" t="e">
        <f t="shared" si="61"/>
        <v>#DIV/0!</v>
      </c>
      <c r="AG423" s="20">
        <f>VLOOKUP(S423,'tabla ingresos'!$A$3:$D$15,4,FALSE)</f>
        <v>0</v>
      </c>
      <c r="AH423" s="20">
        <f t="shared" si="59"/>
        <v>0</v>
      </c>
      <c r="AI423" s="20">
        <f t="shared" si="60"/>
        <v>0</v>
      </c>
      <c r="AJ423" s="28" t="e">
        <f>VLOOKUP(AA423,score!$K$2:$L$8,2,TRUE)*AJ$2</f>
        <v>#DIV/0!</v>
      </c>
      <c r="AK423" s="28">
        <f>VLOOKUP(T423,score!$M$2:$N$8,2,FALSE)*AK$2</f>
        <v>0</v>
      </c>
      <c r="AL423" s="28">
        <f>VLOOKUP(Q423,score!$G$2:$H$8,2,TRUE)*AL$2</f>
        <v>0.1</v>
      </c>
      <c r="AM423" s="28" t="e">
        <f>VLOOKUP(AB423,score!$Y$2:$Z$8,2,TRUE)*AM$2</f>
        <v>#DIV/0!</v>
      </c>
      <c r="AN423" s="28" t="e">
        <f>VLOOKUP(AE423,score!$AE$2:$AF$8,2,TRUE)*AN$2</f>
        <v>#DIV/0!</v>
      </c>
      <c r="AO423" s="28">
        <f>VLOOKUP(O423,score!$C$2:$D$8,2,TRUE)*AO$2</f>
        <v>0.1</v>
      </c>
      <c r="AP423" s="28">
        <f>VLOOKUP(R423,score!$I$2:$J$8,2,TRUE)*AP$2</f>
        <v>0.1</v>
      </c>
      <c r="AQ423" s="28" t="e">
        <f>VLOOKUP(P423,score!$E$2:$F$8,2,FALSE)*AQ$2</f>
        <v>#N/A</v>
      </c>
      <c r="AR423" s="28">
        <f>VLOOKUP(U423,score!$O$2:$P$8,2,TRUE)*AR$2</f>
        <v>0</v>
      </c>
      <c r="AS423" s="28">
        <f>VLOOKUP(V423,score!$Q$2:$R$8,2,TRUE)*AS$2</f>
        <v>0</v>
      </c>
      <c r="AT423" s="28" t="e">
        <f>VLOOKUP(W423,score!$S$2:$T$8,2,FALSE)*AT$2</f>
        <v>#N/A</v>
      </c>
      <c r="AU423" s="28" t="e">
        <f>VLOOKUP(X423,score!$U$2:$V$4,2,FALSE)*AU$2</f>
        <v>#N/A</v>
      </c>
      <c r="AV423" s="28" t="e">
        <f>VLOOKUP(AF423,score!$AG$2:$AH$8,2,TRUE)*AV$2</f>
        <v>#DIV/0!</v>
      </c>
      <c r="AW423" s="28" t="e">
        <f>VLOOKUP(Y423,score!$W$2:$X$8,2,FALSE)*AW$2</f>
        <v>#N/A</v>
      </c>
      <c r="AX423" s="28" t="e">
        <f>VLOOKUP(AC423,score!$AA$2:$AB$8,2,TRUE)*AX$2</f>
        <v>#DIV/0!</v>
      </c>
      <c r="AY423" s="28" t="e">
        <f>VLOOKUP(AD423,score!$AC$2:$AD$8,2,TRUE)*AY$2</f>
        <v>#DIV/0!</v>
      </c>
      <c r="AZ423" s="28">
        <f>VLOOKUP(N423,score!$A$2:$B$8,2,TRUE)*AZ$2</f>
        <v>0.1</v>
      </c>
      <c r="BA423" s="29" t="e">
        <f t="shared" si="62"/>
        <v>#DIV/0!</v>
      </c>
      <c r="BB423" s="29" t="e">
        <f>VLOOKUP(BA423,score!$AJ$2:$AK$7,2,TRUE)</f>
        <v>#DIV/0!</v>
      </c>
    </row>
    <row r="424" spans="1:54" x14ac:dyDescent="0.3">
      <c r="A424" s="10"/>
      <c r="B424" s="11"/>
      <c r="C424" s="12"/>
      <c r="D424" s="14"/>
      <c r="E424" s="12"/>
      <c r="F424" s="14"/>
      <c r="G424" s="14"/>
      <c r="H424" s="14"/>
      <c r="I424" s="14"/>
      <c r="J424" s="14"/>
      <c r="K424" s="14"/>
      <c r="L424" s="14"/>
      <c r="M424" s="14"/>
      <c r="N424" s="13"/>
      <c r="O424" s="13"/>
      <c r="P424" s="12"/>
      <c r="Q424" s="12"/>
      <c r="R424" s="12"/>
      <c r="S424" s="12"/>
      <c r="T424" s="12"/>
      <c r="U424" s="12"/>
      <c r="V424" s="12"/>
      <c r="W424" s="17"/>
      <c r="X424" s="17"/>
      <c r="Y424" s="15"/>
      <c r="Z424" s="14"/>
      <c r="AA424" s="43" t="e">
        <f t="shared" si="54"/>
        <v>#DIV/0!</v>
      </c>
      <c r="AB424" s="21" t="e">
        <f t="shared" si="55"/>
        <v>#DIV/0!</v>
      </c>
      <c r="AC424" s="21" t="e">
        <f t="shared" si="56"/>
        <v>#DIV/0!</v>
      </c>
      <c r="AD424" s="21" t="e">
        <f t="shared" si="57"/>
        <v>#DIV/0!</v>
      </c>
      <c r="AE424" s="21" t="e">
        <f t="shared" si="58"/>
        <v>#DIV/0!</v>
      </c>
      <c r="AF424" s="21" t="e">
        <f t="shared" si="61"/>
        <v>#DIV/0!</v>
      </c>
      <c r="AG424" s="20">
        <f>VLOOKUP(S424,'tabla ingresos'!$A$3:$D$15,4,FALSE)</f>
        <v>0</v>
      </c>
      <c r="AH424" s="20">
        <f t="shared" si="59"/>
        <v>0</v>
      </c>
      <c r="AI424" s="20">
        <f t="shared" si="60"/>
        <v>0</v>
      </c>
      <c r="AJ424" s="28" t="e">
        <f>VLOOKUP(AA424,score!$K$2:$L$8,2,TRUE)*AJ$2</f>
        <v>#DIV/0!</v>
      </c>
      <c r="AK424" s="28">
        <f>VLOOKUP(T424,score!$M$2:$N$8,2,FALSE)*AK$2</f>
        <v>0</v>
      </c>
      <c r="AL424" s="28">
        <f>VLOOKUP(Q424,score!$G$2:$H$8,2,TRUE)*AL$2</f>
        <v>0.1</v>
      </c>
      <c r="AM424" s="28" t="e">
        <f>VLOOKUP(AB424,score!$Y$2:$Z$8,2,TRUE)*AM$2</f>
        <v>#DIV/0!</v>
      </c>
      <c r="AN424" s="28" t="e">
        <f>VLOOKUP(AE424,score!$AE$2:$AF$8,2,TRUE)*AN$2</f>
        <v>#DIV/0!</v>
      </c>
      <c r="AO424" s="28">
        <f>VLOOKUP(O424,score!$C$2:$D$8,2,TRUE)*AO$2</f>
        <v>0.1</v>
      </c>
      <c r="AP424" s="28">
        <f>VLOOKUP(R424,score!$I$2:$J$8,2,TRUE)*AP$2</f>
        <v>0.1</v>
      </c>
      <c r="AQ424" s="28" t="e">
        <f>VLOOKUP(P424,score!$E$2:$F$8,2,FALSE)*AQ$2</f>
        <v>#N/A</v>
      </c>
      <c r="AR424" s="28">
        <f>VLOOKUP(U424,score!$O$2:$P$8,2,TRUE)*AR$2</f>
        <v>0</v>
      </c>
      <c r="AS424" s="28">
        <f>VLOOKUP(V424,score!$Q$2:$R$8,2,TRUE)*AS$2</f>
        <v>0</v>
      </c>
      <c r="AT424" s="28" t="e">
        <f>VLOOKUP(W424,score!$S$2:$T$8,2,FALSE)*AT$2</f>
        <v>#N/A</v>
      </c>
      <c r="AU424" s="28" t="e">
        <f>VLOOKUP(X424,score!$U$2:$V$4,2,FALSE)*AU$2</f>
        <v>#N/A</v>
      </c>
      <c r="AV424" s="28" t="e">
        <f>VLOOKUP(AF424,score!$AG$2:$AH$8,2,TRUE)*AV$2</f>
        <v>#DIV/0!</v>
      </c>
      <c r="AW424" s="28" t="e">
        <f>VLOOKUP(Y424,score!$W$2:$X$8,2,FALSE)*AW$2</f>
        <v>#N/A</v>
      </c>
      <c r="AX424" s="28" t="e">
        <f>VLOOKUP(AC424,score!$AA$2:$AB$8,2,TRUE)*AX$2</f>
        <v>#DIV/0!</v>
      </c>
      <c r="AY424" s="28" t="e">
        <f>VLOOKUP(AD424,score!$AC$2:$AD$8,2,TRUE)*AY$2</f>
        <v>#DIV/0!</v>
      </c>
      <c r="AZ424" s="28">
        <f>VLOOKUP(N424,score!$A$2:$B$8,2,TRUE)*AZ$2</f>
        <v>0.1</v>
      </c>
      <c r="BA424" s="29" t="e">
        <f t="shared" si="62"/>
        <v>#DIV/0!</v>
      </c>
      <c r="BB424" s="29" t="e">
        <f>VLOOKUP(BA424,score!$AJ$2:$AK$7,2,TRUE)</f>
        <v>#DIV/0!</v>
      </c>
    </row>
    <row r="425" spans="1:54" x14ac:dyDescent="0.3">
      <c r="A425" s="10"/>
      <c r="B425" s="11"/>
      <c r="C425" s="12"/>
      <c r="D425" s="14"/>
      <c r="E425" s="12"/>
      <c r="F425" s="14"/>
      <c r="G425" s="14"/>
      <c r="H425" s="14"/>
      <c r="I425" s="14"/>
      <c r="J425" s="14"/>
      <c r="K425" s="14"/>
      <c r="L425" s="14"/>
      <c r="M425" s="14"/>
      <c r="N425" s="13"/>
      <c r="O425" s="13"/>
      <c r="P425" s="12"/>
      <c r="Q425" s="12"/>
      <c r="R425" s="12"/>
      <c r="S425" s="12"/>
      <c r="T425" s="12"/>
      <c r="U425" s="12"/>
      <c r="V425" s="12"/>
      <c r="W425" s="17"/>
      <c r="X425" s="17"/>
      <c r="Y425" s="15"/>
      <c r="Z425" s="14"/>
      <c r="AA425" s="43" t="e">
        <f t="shared" si="54"/>
        <v>#DIV/0!</v>
      </c>
      <c r="AB425" s="21" t="e">
        <f t="shared" si="55"/>
        <v>#DIV/0!</v>
      </c>
      <c r="AC425" s="21" t="e">
        <f t="shared" si="56"/>
        <v>#DIV/0!</v>
      </c>
      <c r="AD425" s="21" t="e">
        <f t="shared" si="57"/>
        <v>#DIV/0!</v>
      </c>
      <c r="AE425" s="21" t="e">
        <f t="shared" si="58"/>
        <v>#DIV/0!</v>
      </c>
      <c r="AF425" s="21" t="e">
        <f t="shared" si="61"/>
        <v>#DIV/0!</v>
      </c>
      <c r="AG425" s="20">
        <f>VLOOKUP(S425,'tabla ingresos'!$A$3:$D$15,4,FALSE)</f>
        <v>0</v>
      </c>
      <c r="AH425" s="20">
        <f t="shared" si="59"/>
        <v>0</v>
      </c>
      <c r="AI425" s="20">
        <f t="shared" si="60"/>
        <v>0</v>
      </c>
      <c r="AJ425" s="28" t="e">
        <f>VLOOKUP(AA425,score!$K$2:$L$8,2,TRUE)*AJ$2</f>
        <v>#DIV/0!</v>
      </c>
      <c r="AK425" s="28">
        <f>VLOOKUP(T425,score!$M$2:$N$8,2,FALSE)*AK$2</f>
        <v>0</v>
      </c>
      <c r="AL425" s="28">
        <f>VLOOKUP(Q425,score!$G$2:$H$8,2,TRUE)*AL$2</f>
        <v>0.1</v>
      </c>
      <c r="AM425" s="28" t="e">
        <f>VLOOKUP(AB425,score!$Y$2:$Z$8,2,TRUE)*AM$2</f>
        <v>#DIV/0!</v>
      </c>
      <c r="AN425" s="28" t="e">
        <f>VLOOKUP(AE425,score!$AE$2:$AF$8,2,TRUE)*AN$2</f>
        <v>#DIV/0!</v>
      </c>
      <c r="AO425" s="28">
        <f>VLOOKUP(O425,score!$C$2:$D$8,2,TRUE)*AO$2</f>
        <v>0.1</v>
      </c>
      <c r="AP425" s="28">
        <f>VLOOKUP(R425,score!$I$2:$J$8,2,TRUE)*AP$2</f>
        <v>0.1</v>
      </c>
      <c r="AQ425" s="28" t="e">
        <f>VLOOKUP(P425,score!$E$2:$F$8,2,FALSE)*AQ$2</f>
        <v>#N/A</v>
      </c>
      <c r="AR425" s="28">
        <f>VLOOKUP(U425,score!$O$2:$P$8,2,TRUE)*AR$2</f>
        <v>0</v>
      </c>
      <c r="AS425" s="28">
        <f>VLOOKUP(V425,score!$Q$2:$R$8,2,TRUE)*AS$2</f>
        <v>0</v>
      </c>
      <c r="AT425" s="28" t="e">
        <f>VLOOKUP(W425,score!$S$2:$T$8,2,FALSE)*AT$2</f>
        <v>#N/A</v>
      </c>
      <c r="AU425" s="28" t="e">
        <f>VLOOKUP(X425,score!$U$2:$V$4,2,FALSE)*AU$2</f>
        <v>#N/A</v>
      </c>
      <c r="AV425" s="28" t="e">
        <f>VLOOKUP(AF425,score!$AG$2:$AH$8,2,TRUE)*AV$2</f>
        <v>#DIV/0!</v>
      </c>
      <c r="AW425" s="28" t="e">
        <f>VLOOKUP(Y425,score!$W$2:$X$8,2,FALSE)*AW$2</f>
        <v>#N/A</v>
      </c>
      <c r="AX425" s="28" t="e">
        <f>VLOOKUP(AC425,score!$AA$2:$AB$8,2,TRUE)*AX$2</f>
        <v>#DIV/0!</v>
      </c>
      <c r="AY425" s="28" t="e">
        <f>VLOOKUP(AD425,score!$AC$2:$AD$8,2,TRUE)*AY$2</f>
        <v>#DIV/0!</v>
      </c>
      <c r="AZ425" s="28">
        <f>VLOOKUP(N425,score!$A$2:$B$8,2,TRUE)*AZ$2</f>
        <v>0.1</v>
      </c>
      <c r="BA425" s="29" t="e">
        <f t="shared" si="62"/>
        <v>#DIV/0!</v>
      </c>
      <c r="BB425" s="29" t="e">
        <f>VLOOKUP(BA425,score!$AJ$2:$AK$7,2,TRUE)</f>
        <v>#DIV/0!</v>
      </c>
    </row>
    <row r="426" spans="1:54" x14ac:dyDescent="0.3">
      <c r="A426" s="10"/>
      <c r="B426" s="11"/>
      <c r="C426" s="12"/>
      <c r="D426" s="14"/>
      <c r="E426" s="12"/>
      <c r="F426" s="14"/>
      <c r="G426" s="14"/>
      <c r="H426" s="14"/>
      <c r="I426" s="14"/>
      <c r="J426" s="14"/>
      <c r="K426" s="14"/>
      <c r="L426" s="14"/>
      <c r="M426" s="14"/>
      <c r="N426" s="13"/>
      <c r="O426" s="13"/>
      <c r="P426" s="12"/>
      <c r="Q426" s="12"/>
      <c r="R426" s="12"/>
      <c r="S426" s="12"/>
      <c r="T426" s="12"/>
      <c r="U426" s="12"/>
      <c r="V426" s="12"/>
      <c r="W426" s="17"/>
      <c r="X426" s="17"/>
      <c r="Y426" s="15"/>
      <c r="Z426" s="14"/>
      <c r="AA426" s="43" t="e">
        <f t="shared" si="54"/>
        <v>#DIV/0!</v>
      </c>
      <c r="AB426" s="21" t="e">
        <f t="shared" si="55"/>
        <v>#DIV/0!</v>
      </c>
      <c r="AC426" s="21" t="e">
        <f t="shared" si="56"/>
        <v>#DIV/0!</v>
      </c>
      <c r="AD426" s="21" t="e">
        <f t="shared" si="57"/>
        <v>#DIV/0!</v>
      </c>
      <c r="AE426" s="21" t="e">
        <f t="shared" si="58"/>
        <v>#DIV/0!</v>
      </c>
      <c r="AF426" s="21" t="e">
        <f t="shared" si="61"/>
        <v>#DIV/0!</v>
      </c>
      <c r="AG426" s="20">
        <f>VLOOKUP(S426,'tabla ingresos'!$A$3:$D$15,4,FALSE)</f>
        <v>0</v>
      </c>
      <c r="AH426" s="20">
        <f t="shared" si="59"/>
        <v>0</v>
      </c>
      <c r="AI426" s="20">
        <f t="shared" si="60"/>
        <v>0</v>
      </c>
      <c r="AJ426" s="28" t="e">
        <f>VLOOKUP(AA426,score!$K$2:$L$8,2,TRUE)*AJ$2</f>
        <v>#DIV/0!</v>
      </c>
      <c r="AK426" s="28">
        <f>VLOOKUP(T426,score!$M$2:$N$8,2,FALSE)*AK$2</f>
        <v>0</v>
      </c>
      <c r="AL426" s="28">
        <f>VLOOKUP(Q426,score!$G$2:$H$8,2,TRUE)*AL$2</f>
        <v>0.1</v>
      </c>
      <c r="AM426" s="28" t="e">
        <f>VLOOKUP(AB426,score!$Y$2:$Z$8,2,TRUE)*AM$2</f>
        <v>#DIV/0!</v>
      </c>
      <c r="AN426" s="28" t="e">
        <f>VLOOKUP(AE426,score!$AE$2:$AF$8,2,TRUE)*AN$2</f>
        <v>#DIV/0!</v>
      </c>
      <c r="AO426" s="28">
        <f>VLOOKUP(O426,score!$C$2:$D$8,2,TRUE)*AO$2</f>
        <v>0.1</v>
      </c>
      <c r="AP426" s="28">
        <f>VLOOKUP(R426,score!$I$2:$J$8,2,TRUE)*AP$2</f>
        <v>0.1</v>
      </c>
      <c r="AQ426" s="28" t="e">
        <f>VLOOKUP(P426,score!$E$2:$F$8,2,FALSE)*AQ$2</f>
        <v>#N/A</v>
      </c>
      <c r="AR426" s="28">
        <f>VLOOKUP(U426,score!$O$2:$P$8,2,TRUE)*AR$2</f>
        <v>0</v>
      </c>
      <c r="AS426" s="28">
        <f>VLOOKUP(V426,score!$Q$2:$R$8,2,TRUE)*AS$2</f>
        <v>0</v>
      </c>
      <c r="AT426" s="28" t="e">
        <f>VLOOKUP(W426,score!$S$2:$T$8,2,FALSE)*AT$2</f>
        <v>#N/A</v>
      </c>
      <c r="AU426" s="28" t="e">
        <f>VLOOKUP(X426,score!$U$2:$V$4,2,FALSE)*AU$2</f>
        <v>#N/A</v>
      </c>
      <c r="AV426" s="28" t="e">
        <f>VLOOKUP(AF426,score!$AG$2:$AH$8,2,TRUE)*AV$2</f>
        <v>#DIV/0!</v>
      </c>
      <c r="AW426" s="28" t="e">
        <f>VLOOKUP(Y426,score!$W$2:$X$8,2,FALSE)*AW$2</f>
        <v>#N/A</v>
      </c>
      <c r="AX426" s="28" t="e">
        <f>VLOOKUP(AC426,score!$AA$2:$AB$8,2,TRUE)*AX$2</f>
        <v>#DIV/0!</v>
      </c>
      <c r="AY426" s="28" t="e">
        <f>VLOOKUP(AD426,score!$AC$2:$AD$8,2,TRUE)*AY$2</f>
        <v>#DIV/0!</v>
      </c>
      <c r="AZ426" s="28">
        <f>VLOOKUP(N426,score!$A$2:$B$8,2,TRUE)*AZ$2</f>
        <v>0.1</v>
      </c>
      <c r="BA426" s="29" t="e">
        <f t="shared" si="62"/>
        <v>#DIV/0!</v>
      </c>
      <c r="BB426" s="29" t="e">
        <f>VLOOKUP(BA426,score!$AJ$2:$AK$7,2,TRUE)</f>
        <v>#DIV/0!</v>
      </c>
    </row>
    <row r="427" spans="1:54" x14ac:dyDescent="0.3">
      <c r="A427" s="10"/>
      <c r="B427" s="11"/>
      <c r="C427" s="12"/>
      <c r="D427" s="14"/>
      <c r="E427" s="12"/>
      <c r="F427" s="14"/>
      <c r="G427" s="14"/>
      <c r="H427" s="14"/>
      <c r="I427" s="14"/>
      <c r="J427" s="14"/>
      <c r="K427" s="14"/>
      <c r="L427" s="14"/>
      <c r="M427" s="14"/>
      <c r="N427" s="13"/>
      <c r="O427" s="13"/>
      <c r="P427" s="12"/>
      <c r="Q427" s="12"/>
      <c r="R427" s="12"/>
      <c r="S427" s="12"/>
      <c r="T427" s="12"/>
      <c r="U427" s="12"/>
      <c r="V427" s="12"/>
      <c r="W427" s="17"/>
      <c r="X427" s="17"/>
      <c r="Y427" s="15"/>
      <c r="Z427" s="14"/>
      <c r="AA427" s="43" t="e">
        <f t="shared" si="54"/>
        <v>#DIV/0!</v>
      </c>
      <c r="AB427" s="21" t="e">
        <f t="shared" si="55"/>
        <v>#DIV/0!</v>
      </c>
      <c r="AC427" s="21" t="e">
        <f t="shared" si="56"/>
        <v>#DIV/0!</v>
      </c>
      <c r="AD427" s="21" t="e">
        <f t="shared" si="57"/>
        <v>#DIV/0!</v>
      </c>
      <c r="AE427" s="21" t="e">
        <f t="shared" si="58"/>
        <v>#DIV/0!</v>
      </c>
      <c r="AF427" s="21" t="e">
        <f t="shared" si="61"/>
        <v>#DIV/0!</v>
      </c>
      <c r="AG427" s="20">
        <f>VLOOKUP(S427,'tabla ingresos'!$A$3:$D$15,4,FALSE)</f>
        <v>0</v>
      </c>
      <c r="AH427" s="20">
        <f t="shared" si="59"/>
        <v>0</v>
      </c>
      <c r="AI427" s="20">
        <f t="shared" si="60"/>
        <v>0</v>
      </c>
      <c r="AJ427" s="28" t="e">
        <f>VLOOKUP(AA427,score!$K$2:$L$8,2,TRUE)*AJ$2</f>
        <v>#DIV/0!</v>
      </c>
      <c r="AK427" s="28">
        <f>VLOOKUP(T427,score!$M$2:$N$8,2,FALSE)*AK$2</f>
        <v>0</v>
      </c>
      <c r="AL427" s="28">
        <f>VLOOKUP(Q427,score!$G$2:$H$8,2,TRUE)*AL$2</f>
        <v>0.1</v>
      </c>
      <c r="AM427" s="28" t="e">
        <f>VLOOKUP(AB427,score!$Y$2:$Z$8,2,TRUE)*AM$2</f>
        <v>#DIV/0!</v>
      </c>
      <c r="AN427" s="28" t="e">
        <f>VLOOKUP(AE427,score!$AE$2:$AF$8,2,TRUE)*AN$2</f>
        <v>#DIV/0!</v>
      </c>
      <c r="AO427" s="28">
        <f>VLOOKUP(O427,score!$C$2:$D$8,2,TRUE)*AO$2</f>
        <v>0.1</v>
      </c>
      <c r="AP427" s="28">
        <f>VLOOKUP(R427,score!$I$2:$J$8,2,TRUE)*AP$2</f>
        <v>0.1</v>
      </c>
      <c r="AQ427" s="28" t="e">
        <f>VLOOKUP(P427,score!$E$2:$F$8,2,FALSE)*AQ$2</f>
        <v>#N/A</v>
      </c>
      <c r="AR427" s="28">
        <f>VLOOKUP(U427,score!$O$2:$P$8,2,TRUE)*AR$2</f>
        <v>0</v>
      </c>
      <c r="AS427" s="28">
        <f>VLOOKUP(V427,score!$Q$2:$R$8,2,TRUE)*AS$2</f>
        <v>0</v>
      </c>
      <c r="AT427" s="28" t="e">
        <f>VLOOKUP(W427,score!$S$2:$T$8,2,FALSE)*AT$2</f>
        <v>#N/A</v>
      </c>
      <c r="AU427" s="28" t="e">
        <f>VLOOKUP(X427,score!$U$2:$V$4,2,FALSE)*AU$2</f>
        <v>#N/A</v>
      </c>
      <c r="AV427" s="28" t="e">
        <f>VLOOKUP(AF427,score!$AG$2:$AH$8,2,TRUE)*AV$2</f>
        <v>#DIV/0!</v>
      </c>
      <c r="AW427" s="28" t="e">
        <f>VLOOKUP(Y427,score!$W$2:$X$8,2,FALSE)*AW$2</f>
        <v>#N/A</v>
      </c>
      <c r="AX427" s="28" t="e">
        <f>VLOOKUP(AC427,score!$AA$2:$AB$8,2,TRUE)*AX$2</f>
        <v>#DIV/0!</v>
      </c>
      <c r="AY427" s="28" t="e">
        <f>VLOOKUP(AD427,score!$AC$2:$AD$8,2,TRUE)*AY$2</f>
        <v>#DIV/0!</v>
      </c>
      <c r="AZ427" s="28">
        <f>VLOOKUP(N427,score!$A$2:$B$8,2,TRUE)*AZ$2</f>
        <v>0.1</v>
      </c>
      <c r="BA427" s="29" t="e">
        <f t="shared" si="62"/>
        <v>#DIV/0!</v>
      </c>
      <c r="BB427" s="29" t="e">
        <f>VLOOKUP(BA427,score!$AJ$2:$AK$7,2,TRUE)</f>
        <v>#DIV/0!</v>
      </c>
    </row>
    <row r="428" spans="1:54" x14ac:dyDescent="0.3">
      <c r="A428" s="10"/>
      <c r="B428" s="11"/>
      <c r="C428" s="12"/>
      <c r="D428" s="14"/>
      <c r="E428" s="12"/>
      <c r="F428" s="14"/>
      <c r="G428" s="14"/>
      <c r="H428" s="14"/>
      <c r="I428" s="14"/>
      <c r="J428" s="14"/>
      <c r="K428" s="14"/>
      <c r="L428" s="14"/>
      <c r="M428" s="14"/>
      <c r="N428" s="13"/>
      <c r="O428" s="13"/>
      <c r="P428" s="12"/>
      <c r="Q428" s="12"/>
      <c r="R428" s="12"/>
      <c r="S428" s="12"/>
      <c r="T428" s="12"/>
      <c r="U428" s="12"/>
      <c r="V428" s="12"/>
      <c r="W428" s="17"/>
      <c r="X428" s="17"/>
      <c r="Y428" s="15"/>
      <c r="Z428" s="14"/>
      <c r="AA428" s="43" t="e">
        <f t="shared" si="54"/>
        <v>#DIV/0!</v>
      </c>
      <c r="AB428" s="21" t="e">
        <f t="shared" si="55"/>
        <v>#DIV/0!</v>
      </c>
      <c r="AC428" s="21" t="e">
        <f t="shared" si="56"/>
        <v>#DIV/0!</v>
      </c>
      <c r="AD428" s="21" t="e">
        <f t="shared" si="57"/>
        <v>#DIV/0!</v>
      </c>
      <c r="AE428" s="21" t="e">
        <f t="shared" si="58"/>
        <v>#DIV/0!</v>
      </c>
      <c r="AF428" s="21" t="e">
        <f t="shared" si="61"/>
        <v>#DIV/0!</v>
      </c>
      <c r="AG428" s="20">
        <f>VLOOKUP(S428,'tabla ingresos'!$A$3:$D$15,4,FALSE)</f>
        <v>0</v>
      </c>
      <c r="AH428" s="20">
        <f t="shared" si="59"/>
        <v>0</v>
      </c>
      <c r="AI428" s="20">
        <f t="shared" si="60"/>
        <v>0</v>
      </c>
      <c r="AJ428" s="28" t="e">
        <f>VLOOKUP(AA428,score!$K$2:$L$8,2,TRUE)*AJ$2</f>
        <v>#DIV/0!</v>
      </c>
      <c r="AK428" s="28">
        <f>VLOOKUP(T428,score!$M$2:$N$8,2,FALSE)*AK$2</f>
        <v>0</v>
      </c>
      <c r="AL428" s="28">
        <f>VLOOKUP(Q428,score!$G$2:$H$8,2,TRUE)*AL$2</f>
        <v>0.1</v>
      </c>
      <c r="AM428" s="28" t="e">
        <f>VLOOKUP(AB428,score!$Y$2:$Z$8,2,TRUE)*AM$2</f>
        <v>#DIV/0!</v>
      </c>
      <c r="AN428" s="28" t="e">
        <f>VLOOKUP(AE428,score!$AE$2:$AF$8,2,TRUE)*AN$2</f>
        <v>#DIV/0!</v>
      </c>
      <c r="AO428" s="28">
        <f>VLOOKUP(O428,score!$C$2:$D$8,2,TRUE)*AO$2</f>
        <v>0.1</v>
      </c>
      <c r="AP428" s="28">
        <f>VLOOKUP(R428,score!$I$2:$J$8,2,TRUE)*AP$2</f>
        <v>0.1</v>
      </c>
      <c r="AQ428" s="28" t="e">
        <f>VLOOKUP(P428,score!$E$2:$F$8,2,FALSE)*AQ$2</f>
        <v>#N/A</v>
      </c>
      <c r="AR428" s="28">
        <f>VLOOKUP(U428,score!$O$2:$P$8,2,TRUE)*AR$2</f>
        <v>0</v>
      </c>
      <c r="AS428" s="28">
        <f>VLOOKUP(V428,score!$Q$2:$R$8,2,TRUE)*AS$2</f>
        <v>0</v>
      </c>
      <c r="AT428" s="28" t="e">
        <f>VLOOKUP(W428,score!$S$2:$T$8,2,FALSE)*AT$2</f>
        <v>#N/A</v>
      </c>
      <c r="AU428" s="28" t="e">
        <f>VLOOKUP(X428,score!$U$2:$V$4,2,FALSE)*AU$2</f>
        <v>#N/A</v>
      </c>
      <c r="AV428" s="28" t="e">
        <f>VLOOKUP(AF428,score!$AG$2:$AH$8,2,TRUE)*AV$2</f>
        <v>#DIV/0!</v>
      </c>
      <c r="AW428" s="28" t="e">
        <f>VLOOKUP(Y428,score!$W$2:$X$8,2,FALSE)*AW$2</f>
        <v>#N/A</v>
      </c>
      <c r="AX428" s="28" t="e">
        <f>VLOOKUP(AC428,score!$AA$2:$AB$8,2,TRUE)*AX$2</f>
        <v>#DIV/0!</v>
      </c>
      <c r="AY428" s="28" t="e">
        <f>VLOOKUP(AD428,score!$AC$2:$AD$8,2,TRUE)*AY$2</f>
        <v>#DIV/0!</v>
      </c>
      <c r="AZ428" s="28">
        <f>VLOOKUP(N428,score!$A$2:$B$8,2,TRUE)*AZ$2</f>
        <v>0.1</v>
      </c>
      <c r="BA428" s="29" t="e">
        <f t="shared" si="62"/>
        <v>#DIV/0!</v>
      </c>
      <c r="BB428" s="29" t="e">
        <f>VLOOKUP(BA428,score!$AJ$2:$AK$7,2,TRUE)</f>
        <v>#DIV/0!</v>
      </c>
    </row>
    <row r="429" spans="1:54" x14ac:dyDescent="0.3">
      <c r="A429" s="10"/>
      <c r="B429" s="11"/>
      <c r="C429" s="12"/>
      <c r="D429" s="14"/>
      <c r="E429" s="12"/>
      <c r="F429" s="14"/>
      <c r="G429" s="14"/>
      <c r="H429" s="14"/>
      <c r="I429" s="14"/>
      <c r="J429" s="14"/>
      <c r="K429" s="14"/>
      <c r="L429" s="14"/>
      <c r="M429" s="14"/>
      <c r="N429" s="13"/>
      <c r="O429" s="13"/>
      <c r="P429" s="12"/>
      <c r="Q429" s="12"/>
      <c r="R429" s="12"/>
      <c r="S429" s="12"/>
      <c r="T429" s="12"/>
      <c r="U429" s="12"/>
      <c r="V429" s="12"/>
      <c r="W429" s="17"/>
      <c r="X429" s="17"/>
      <c r="Y429" s="15"/>
      <c r="Z429" s="14"/>
      <c r="AA429" s="43" t="e">
        <f t="shared" si="54"/>
        <v>#DIV/0!</v>
      </c>
      <c r="AB429" s="21" t="e">
        <f t="shared" si="55"/>
        <v>#DIV/0!</v>
      </c>
      <c r="AC429" s="21" t="e">
        <f t="shared" si="56"/>
        <v>#DIV/0!</v>
      </c>
      <c r="AD429" s="21" t="e">
        <f t="shared" si="57"/>
        <v>#DIV/0!</v>
      </c>
      <c r="AE429" s="21" t="e">
        <f t="shared" si="58"/>
        <v>#DIV/0!</v>
      </c>
      <c r="AF429" s="21" t="e">
        <f t="shared" si="61"/>
        <v>#DIV/0!</v>
      </c>
      <c r="AG429" s="20">
        <f>VLOOKUP(S429,'tabla ingresos'!$A$3:$D$15,4,FALSE)</f>
        <v>0</v>
      </c>
      <c r="AH429" s="20">
        <f t="shared" si="59"/>
        <v>0</v>
      </c>
      <c r="AI429" s="20">
        <f t="shared" si="60"/>
        <v>0</v>
      </c>
      <c r="AJ429" s="28" t="e">
        <f>VLOOKUP(AA429,score!$K$2:$L$8,2,TRUE)*AJ$2</f>
        <v>#DIV/0!</v>
      </c>
      <c r="AK429" s="28">
        <f>VLOOKUP(T429,score!$M$2:$N$8,2,FALSE)*AK$2</f>
        <v>0</v>
      </c>
      <c r="AL429" s="28">
        <f>VLOOKUP(Q429,score!$G$2:$H$8,2,TRUE)*AL$2</f>
        <v>0.1</v>
      </c>
      <c r="AM429" s="28" t="e">
        <f>VLOOKUP(AB429,score!$Y$2:$Z$8,2,TRUE)*AM$2</f>
        <v>#DIV/0!</v>
      </c>
      <c r="AN429" s="28" t="e">
        <f>VLOOKUP(AE429,score!$AE$2:$AF$8,2,TRUE)*AN$2</f>
        <v>#DIV/0!</v>
      </c>
      <c r="AO429" s="28">
        <f>VLOOKUP(O429,score!$C$2:$D$8,2,TRUE)*AO$2</f>
        <v>0.1</v>
      </c>
      <c r="AP429" s="28">
        <f>VLOOKUP(R429,score!$I$2:$J$8,2,TRUE)*AP$2</f>
        <v>0.1</v>
      </c>
      <c r="AQ429" s="28" t="e">
        <f>VLOOKUP(P429,score!$E$2:$F$8,2,FALSE)*AQ$2</f>
        <v>#N/A</v>
      </c>
      <c r="AR429" s="28">
        <f>VLOOKUP(U429,score!$O$2:$P$8,2,TRUE)*AR$2</f>
        <v>0</v>
      </c>
      <c r="AS429" s="28">
        <f>VLOOKUP(V429,score!$Q$2:$R$8,2,TRUE)*AS$2</f>
        <v>0</v>
      </c>
      <c r="AT429" s="28" t="e">
        <f>VLOOKUP(W429,score!$S$2:$T$8,2,FALSE)*AT$2</f>
        <v>#N/A</v>
      </c>
      <c r="AU429" s="28" t="e">
        <f>VLOOKUP(X429,score!$U$2:$V$4,2,FALSE)*AU$2</f>
        <v>#N/A</v>
      </c>
      <c r="AV429" s="28" t="e">
        <f>VLOOKUP(AF429,score!$AG$2:$AH$8,2,TRUE)*AV$2</f>
        <v>#DIV/0!</v>
      </c>
      <c r="AW429" s="28" t="e">
        <f>VLOOKUP(Y429,score!$W$2:$X$8,2,FALSE)*AW$2</f>
        <v>#N/A</v>
      </c>
      <c r="AX429" s="28" t="e">
        <f>VLOOKUP(AC429,score!$AA$2:$AB$8,2,TRUE)*AX$2</f>
        <v>#DIV/0!</v>
      </c>
      <c r="AY429" s="28" t="e">
        <f>VLOOKUP(AD429,score!$AC$2:$AD$8,2,TRUE)*AY$2</f>
        <v>#DIV/0!</v>
      </c>
      <c r="AZ429" s="28">
        <f>VLOOKUP(N429,score!$A$2:$B$8,2,TRUE)*AZ$2</f>
        <v>0.1</v>
      </c>
      <c r="BA429" s="29" t="e">
        <f t="shared" si="62"/>
        <v>#DIV/0!</v>
      </c>
      <c r="BB429" s="29" t="e">
        <f>VLOOKUP(BA429,score!$AJ$2:$AK$7,2,TRUE)</f>
        <v>#DIV/0!</v>
      </c>
    </row>
    <row r="430" spans="1:54" x14ac:dyDescent="0.3">
      <c r="A430" s="10"/>
      <c r="B430" s="11"/>
      <c r="C430" s="12"/>
      <c r="D430" s="14"/>
      <c r="E430" s="12"/>
      <c r="F430" s="14"/>
      <c r="G430" s="14"/>
      <c r="H430" s="14"/>
      <c r="I430" s="14"/>
      <c r="J430" s="14"/>
      <c r="K430" s="14"/>
      <c r="L430" s="14"/>
      <c r="M430" s="14"/>
      <c r="N430" s="13"/>
      <c r="O430" s="13"/>
      <c r="P430" s="12"/>
      <c r="Q430" s="12"/>
      <c r="R430" s="12"/>
      <c r="S430" s="12"/>
      <c r="T430" s="12"/>
      <c r="U430" s="12"/>
      <c r="V430" s="12"/>
      <c r="W430" s="17"/>
      <c r="X430" s="17"/>
      <c r="Y430" s="15"/>
      <c r="Z430" s="14"/>
      <c r="AA430" s="43" t="e">
        <f t="shared" si="54"/>
        <v>#DIV/0!</v>
      </c>
      <c r="AB430" s="21" t="e">
        <f t="shared" si="55"/>
        <v>#DIV/0!</v>
      </c>
      <c r="AC430" s="21" t="e">
        <f t="shared" si="56"/>
        <v>#DIV/0!</v>
      </c>
      <c r="AD430" s="21" t="e">
        <f t="shared" si="57"/>
        <v>#DIV/0!</v>
      </c>
      <c r="AE430" s="21" t="e">
        <f t="shared" si="58"/>
        <v>#DIV/0!</v>
      </c>
      <c r="AF430" s="21" t="e">
        <f t="shared" si="61"/>
        <v>#DIV/0!</v>
      </c>
      <c r="AG430" s="20">
        <f>VLOOKUP(S430,'tabla ingresos'!$A$3:$D$15,4,FALSE)</f>
        <v>0</v>
      </c>
      <c r="AH430" s="20">
        <f t="shared" si="59"/>
        <v>0</v>
      </c>
      <c r="AI430" s="20">
        <f t="shared" si="60"/>
        <v>0</v>
      </c>
      <c r="AJ430" s="28" t="e">
        <f>VLOOKUP(AA430,score!$K$2:$L$8,2,TRUE)*AJ$2</f>
        <v>#DIV/0!</v>
      </c>
      <c r="AK430" s="28">
        <f>VLOOKUP(T430,score!$M$2:$N$8,2,FALSE)*AK$2</f>
        <v>0</v>
      </c>
      <c r="AL430" s="28">
        <f>VLOOKUP(Q430,score!$G$2:$H$8,2,TRUE)*AL$2</f>
        <v>0.1</v>
      </c>
      <c r="AM430" s="28" t="e">
        <f>VLOOKUP(AB430,score!$Y$2:$Z$8,2,TRUE)*AM$2</f>
        <v>#DIV/0!</v>
      </c>
      <c r="AN430" s="28" t="e">
        <f>VLOOKUP(AE430,score!$AE$2:$AF$8,2,TRUE)*AN$2</f>
        <v>#DIV/0!</v>
      </c>
      <c r="AO430" s="28">
        <f>VLOOKUP(O430,score!$C$2:$D$8,2,TRUE)*AO$2</f>
        <v>0.1</v>
      </c>
      <c r="AP430" s="28">
        <f>VLOOKUP(R430,score!$I$2:$J$8,2,TRUE)*AP$2</f>
        <v>0.1</v>
      </c>
      <c r="AQ430" s="28" t="e">
        <f>VLOOKUP(P430,score!$E$2:$F$8,2,FALSE)*AQ$2</f>
        <v>#N/A</v>
      </c>
      <c r="AR430" s="28">
        <f>VLOOKUP(U430,score!$O$2:$P$8,2,TRUE)*AR$2</f>
        <v>0</v>
      </c>
      <c r="AS430" s="28">
        <f>VLOOKUP(V430,score!$Q$2:$R$8,2,TRUE)*AS$2</f>
        <v>0</v>
      </c>
      <c r="AT430" s="28" t="e">
        <f>VLOOKUP(W430,score!$S$2:$T$8,2,FALSE)*AT$2</f>
        <v>#N/A</v>
      </c>
      <c r="AU430" s="28" t="e">
        <f>VLOOKUP(X430,score!$U$2:$V$4,2,FALSE)*AU$2</f>
        <v>#N/A</v>
      </c>
      <c r="AV430" s="28" t="e">
        <f>VLOOKUP(AF430,score!$AG$2:$AH$8,2,TRUE)*AV$2</f>
        <v>#DIV/0!</v>
      </c>
      <c r="AW430" s="28" t="e">
        <f>VLOOKUP(Y430,score!$W$2:$X$8,2,FALSE)*AW$2</f>
        <v>#N/A</v>
      </c>
      <c r="AX430" s="28" t="e">
        <f>VLOOKUP(AC430,score!$AA$2:$AB$8,2,TRUE)*AX$2</f>
        <v>#DIV/0!</v>
      </c>
      <c r="AY430" s="28" t="e">
        <f>VLOOKUP(AD430,score!$AC$2:$AD$8,2,TRUE)*AY$2</f>
        <v>#DIV/0!</v>
      </c>
      <c r="AZ430" s="28">
        <f>VLOOKUP(N430,score!$A$2:$B$8,2,TRUE)*AZ$2</f>
        <v>0.1</v>
      </c>
      <c r="BA430" s="29" t="e">
        <f t="shared" si="62"/>
        <v>#DIV/0!</v>
      </c>
      <c r="BB430" s="29" t="e">
        <f>VLOOKUP(BA430,score!$AJ$2:$AK$7,2,TRUE)</f>
        <v>#DIV/0!</v>
      </c>
    </row>
    <row r="431" spans="1:54" x14ac:dyDescent="0.3">
      <c r="A431" s="10"/>
      <c r="B431" s="11"/>
      <c r="C431" s="12"/>
      <c r="D431" s="14"/>
      <c r="E431" s="12"/>
      <c r="F431" s="14"/>
      <c r="G431" s="14"/>
      <c r="H431" s="14"/>
      <c r="I431" s="14"/>
      <c r="J431" s="14"/>
      <c r="K431" s="14"/>
      <c r="L431" s="14"/>
      <c r="M431" s="14"/>
      <c r="N431" s="13"/>
      <c r="O431" s="13"/>
      <c r="P431" s="12"/>
      <c r="Q431" s="12"/>
      <c r="R431" s="12"/>
      <c r="S431" s="12"/>
      <c r="T431" s="12"/>
      <c r="U431" s="12"/>
      <c r="V431" s="12"/>
      <c r="W431" s="17"/>
      <c r="X431" s="17"/>
      <c r="Y431" s="15"/>
      <c r="Z431" s="14"/>
      <c r="AA431" s="43" t="e">
        <f t="shared" si="54"/>
        <v>#DIV/0!</v>
      </c>
      <c r="AB431" s="21" t="e">
        <f t="shared" si="55"/>
        <v>#DIV/0!</v>
      </c>
      <c r="AC431" s="21" t="e">
        <f t="shared" si="56"/>
        <v>#DIV/0!</v>
      </c>
      <c r="AD431" s="21" t="e">
        <f t="shared" si="57"/>
        <v>#DIV/0!</v>
      </c>
      <c r="AE431" s="21" t="e">
        <f t="shared" si="58"/>
        <v>#DIV/0!</v>
      </c>
      <c r="AF431" s="21" t="e">
        <f t="shared" si="61"/>
        <v>#DIV/0!</v>
      </c>
      <c r="AG431" s="20">
        <f>VLOOKUP(S431,'tabla ingresos'!$A$3:$D$15,4,FALSE)</f>
        <v>0</v>
      </c>
      <c r="AH431" s="20">
        <f t="shared" si="59"/>
        <v>0</v>
      </c>
      <c r="AI431" s="20">
        <f t="shared" si="60"/>
        <v>0</v>
      </c>
      <c r="AJ431" s="28" t="e">
        <f>VLOOKUP(AA431,score!$K$2:$L$8,2,TRUE)*AJ$2</f>
        <v>#DIV/0!</v>
      </c>
      <c r="AK431" s="28">
        <f>VLOOKUP(T431,score!$M$2:$N$8,2,FALSE)*AK$2</f>
        <v>0</v>
      </c>
      <c r="AL431" s="28">
        <f>VLOOKUP(Q431,score!$G$2:$H$8,2,TRUE)*AL$2</f>
        <v>0.1</v>
      </c>
      <c r="AM431" s="28" t="e">
        <f>VLOOKUP(AB431,score!$Y$2:$Z$8,2,TRUE)*AM$2</f>
        <v>#DIV/0!</v>
      </c>
      <c r="AN431" s="28" t="e">
        <f>VLOOKUP(AE431,score!$AE$2:$AF$8,2,TRUE)*AN$2</f>
        <v>#DIV/0!</v>
      </c>
      <c r="AO431" s="28">
        <f>VLOOKUP(O431,score!$C$2:$D$8,2,TRUE)*AO$2</f>
        <v>0.1</v>
      </c>
      <c r="AP431" s="28">
        <f>VLOOKUP(R431,score!$I$2:$J$8,2,TRUE)*AP$2</f>
        <v>0.1</v>
      </c>
      <c r="AQ431" s="28" t="e">
        <f>VLOOKUP(P431,score!$E$2:$F$8,2,FALSE)*AQ$2</f>
        <v>#N/A</v>
      </c>
      <c r="AR431" s="28">
        <f>VLOOKUP(U431,score!$O$2:$P$8,2,TRUE)*AR$2</f>
        <v>0</v>
      </c>
      <c r="AS431" s="28">
        <f>VLOOKUP(V431,score!$Q$2:$R$8,2,TRUE)*AS$2</f>
        <v>0</v>
      </c>
      <c r="AT431" s="28" t="e">
        <f>VLOOKUP(W431,score!$S$2:$T$8,2,FALSE)*AT$2</f>
        <v>#N/A</v>
      </c>
      <c r="AU431" s="28" t="e">
        <f>VLOOKUP(X431,score!$U$2:$V$4,2,FALSE)*AU$2</f>
        <v>#N/A</v>
      </c>
      <c r="AV431" s="28" t="e">
        <f>VLOOKUP(AF431,score!$AG$2:$AH$8,2,TRUE)*AV$2</f>
        <v>#DIV/0!</v>
      </c>
      <c r="AW431" s="28" t="e">
        <f>VLOOKUP(Y431,score!$W$2:$X$8,2,FALSE)*AW$2</f>
        <v>#N/A</v>
      </c>
      <c r="AX431" s="28" t="e">
        <f>VLOOKUP(AC431,score!$AA$2:$AB$8,2,TRUE)*AX$2</f>
        <v>#DIV/0!</v>
      </c>
      <c r="AY431" s="28" t="e">
        <f>VLOOKUP(AD431,score!$AC$2:$AD$8,2,TRUE)*AY$2</f>
        <v>#DIV/0!</v>
      </c>
      <c r="AZ431" s="28">
        <f>VLOOKUP(N431,score!$A$2:$B$8,2,TRUE)*AZ$2</f>
        <v>0.1</v>
      </c>
      <c r="BA431" s="29" t="e">
        <f t="shared" si="62"/>
        <v>#DIV/0!</v>
      </c>
      <c r="BB431" s="29" t="e">
        <f>VLOOKUP(BA431,score!$AJ$2:$AK$7,2,TRUE)</f>
        <v>#DIV/0!</v>
      </c>
    </row>
    <row r="432" spans="1:54" x14ac:dyDescent="0.3">
      <c r="A432" s="10"/>
      <c r="B432" s="11"/>
      <c r="C432" s="12"/>
      <c r="D432" s="14"/>
      <c r="E432" s="12"/>
      <c r="F432" s="14"/>
      <c r="G432" s="14"/>
      <c r="H432" s="14"/>
      <c r="I432" s="14"/>
      <c r="J432" s="14"/>
      <c r="K432" s="14"/>
      <c r="L432" s="14"/>
      <c r="M432" s="14"/>
      <c r="N432" s="13"/>
      <c r="O432" s="13"/>
      <c r="P432" s="12"/>
      <c r="Q432" s="12"/>
      <c r="R432" s="12"/>
      <c r="S432" s="12"/>
      <c r="T432" s="12"/>
      <c r="U432" s="12"/>
      <c r="V432" s="12"/>
      <c r="W432" s="17"/>
      <c r="X432" s="17"/>
      <c r="Y432" s="15"/>
      <c r="Z432" s="14"/>
      <c r="AA432" s="43" t="e">
        <f t="shared" si="54"/>
        <v>#DIV/0!</v>
      </c>
      <c r="AB432" s="21" t="e">
        <f t="shared" si="55"/>
        <v>#DIV/0!</v>
      </c>
      <c r="AC432" s="21" t="e">
        <f t="shared" si="56"/>
        <v>#DIV/0!</v>
      </c>
      <c r="AD432" s="21" t="e">
        <f t="shared" si="57"/>
        <v>#DIV/0!</v>
      </c>
      <c r="AE432" s="21" t="e">
        <f t="shared" si="58"/>
        <v>#DIV/0!</v>
      </c>
      <c r="AF432" s="21" t="e">
        <f t="shared" si="61"/>
        <v>#DIV/0!</v>
      </c>
      <c r="AG432" s="20">
        <f>VLOOKUP(S432,'tabla ingresos'!$A$3:$D$15,4,FALSE)</f>
        <v>0</v>
      </c>
      <c r="AH432" s="20">
        <f t="shared" si="59"/>
        <v>0</v>
      </c>
      <c r="AI432" s="20">
        <f t="shared" si="60"/>
        <v>0</v>
      </c>
      <c r="AJ432" s="28" t="e">
        <f>VLOOKUP(AA432,score!$K$2:$L$8,2,TRUE)*AJ$2</f>
        <v>#DIV/0!</v>
      </c>
      <c r="AK432" s="28">
        <f>VLOOKUP(T432,score!$M$2:$N$8,2,FALSE)*AK$2</f>
        <v>0</v>
      </c>
      <c r="AL432" s="28">
        <f>VLOOKUP(Q432,score!$G$2:$H$8,2,TRUE)*AL$2</f>
        <v>0.1</v>
      </c>
      <c r="AM432" s="28" t="e">
        <f>VLOOKUP(AB432,score!$Y$2:$Z$8,2,TRUE)*AM$2</f>
        <v>#DIV/0!</v>
      </c>
      <c r="AN432" s="28" t="e">
        <f>VLOOKUP(AE432,score!$AE$2:$AF$8,2,TRUE)*AN$2</f>
        <v>#DIV/0!</v>
      </c>
      <c r="AO432" s="28">
        <f>VLOOKUP(O432,score!$C$2:$D$8,2,TRUE)*AO$2</f>
        <v>0.1</v>
      </c>
      <c r="AP432" s="28">
        <f>VLOOKUP(R432,score!$I$2:$J$8,2,TRUE)*AP$2</f>
        <v>0.1</v>
      </c>
      <c r="AQ432" s="28" t="e">
        <f>VLOOKUP(P432,score!$E$2:$F$8,2,FALSE)*AQ$2</f>
        <v>#N/A</v>
      </c>
      <c r="AR432" s="28">
        <f>VLOOKUP(U432,score!$O$2:$P$8,2,TRUE)*AR$2</f>
        <v>0</v>
      </c>
      <c r="AS432" s="28">
        <f>VLOOKUP(V432,score!$Q$2:$R$8,2,TRUE)*AS$2</f>
        <v>0</v>
      </c>
      <c r="AT432" s="28" t="e">
        <f>VLOOKUP(W432,score!$S$2:$T$8,2,FALSE)*AT$2</f>
        <v>#N/A</v>
      </c>
      <c r="AU432" s="28" t="e">
        <f>VLOOKUP(X432,score!$U$2:$V$4,2,FALSE)*AU$2</f>
        <v>#N/A</v>
      </c>
      <c r="AV432" s="28" t="e">
        <f>VLOOKUP(AF432,score!$AG$2:$AH$8,2,TRUE)*AV$2</f>
        <v>#DIV/0!</v>
      </c>
      <c r="AW432" s="28" t="e">
        <f>VLOOKUP(Y432,score!$W$2:$X$8,2,FALSE)*AW$2</f>
        <v>#N/A</v>
      </c>
      <c r="AX432" s="28" t="e">
        <f>VLOOKUP(AC432,score!$AA$2:$AB$8,2,TRUE)*AX$2</f>
        <v>#DIV/0!</v>
      </c>
      <c r="AY432" s="28" t="e">
        <f>VLOOKUP(AD432,score!$AC$2:$AD$8,2,TRUE)*AY$2</f>
        <v>#DIV/0!</v>
      </c>
      <c r="AZ432" s="28">
        <f>VLOOKUP(N432,score!$A$2:$B$8,2,TRUE)*AZ$2</f>
        <v>0.1</v>
      </c>
      <c r="BA432" s="29" t="e">
        <f t="shared" si="62"/>
        <v>#DIV/0!</v>
      </c>
      <c r="BB432" s="29" t="e">
        <f>VLOOKUP(BA432,score!$AJ$2:$AK$7,2,TRUE)</f>
        <v>#DIV/0!</v>
      </c>
    </row>
    <row r="433" spans="1:54" x14ac:dyDescent="0.3">
      <c r="A433" s="10"/>
      <c r="B433" s="11"/>
      <c r="C433" s="12"/>
      <c r="D433" s="14"/>
      <c r="E433" s="12"/>
      <c r="F433" s="14"/>
      <c r="G433" s="14"/>
      <c r="H433" s="14"/>
      <c r="I433" s="14"/>
      <c r="J433" s="14"/>
      <c r="K433" s="14"/>
      <c r="L433" s="14"/>
      <c r="M433" s="14"/>
      <c r="N433" s="13"/>
      <c r="O433" s="13"/>
      <c r="P433" s="12"/>
      <c r="Q433" s="12"/>
      <c r="R433" s="12"/>
      <c r="S433" s="12"/>
      <c r="T433" s="12"/>
      <c r="U433" s="12"/>
      <c r="V433" s="12"/>
      <c r="W433" s="17"/>
      <c r="X433" s="17"/>
      <c r="Y433" s="15"/>
      <c r="Z433" s="14"/>
      <c r="AA433" s="43" t="e">
        <f t="shared" si="54"/>
        <v>#DIV/0!</v>
      </c>
      <c r="AB433" s="21" t="e">
        <f t="shared" si="55"/>
        <v>#DIV/0!</v>
      </c>
      <c r="AC433" s="21" t="e">
        <f t="shared" si="56"/>
        <v>#DIV/0!</v>
      </c>
      <c r="AD433" s="21" t="e">
        <f t="shared" si="57"/>
        <v>#DIV/0!</v>
      </c>
      <c r="AE433" s="21" t="e">
        <f t="shared" si="58"/>
        <v>#DIV/0!</v>
      </c>
      <c r="AF433" s="21" t="e">
        <f t="shared" si="61"/>
        <v>#DIV/0!</v>
      </c>
      <c r="AG433" s="20">
        <f>VLOOKUP(S433,'tabla ingresos'!$A$3:$D$15,4,FALSE)</f>
        <v>0</v>
      </c>
      <c r="AH433" s="20">
        <f t="shared" si="59"/>
        <v>0</v>
      </c>
      <c r="AI433" s="20">
        <f t="shared" si="60"/>
        <v>0</v>
      </c>
      <c r="AJ433" s="28" t="e">
        <f>VLOOKUP(AA433,score!$K$2:$L$8,2,TRUE)*AJ$2</f>
        <v>#DIV/0!</v>
      </c>
      <c r="AK433" s="28">
        <f>VLOOKUP(T433,score!$M$2:$N$8,2,FALSE)*AK$2</f>
        <v>0</v>
      </c>
      <c r="AL433" s="28">
        <f>VLOOKUP(Q433,score!$G$2:$H$8,2,TRUE)*AL$2</f>
        <v>0.1</v>
      </c>
      <c r="AM433" s="28" t="e">
        <f>VLOOKUP(AB433,score!$Y$2:$Z$8,2,TRUE)*AM$2</f>
        <v>#DIV/0!</v>
      </c>
      <c r="AN433" s="28" t="e">
        <f>VLOOKUP(AE433,score!$AE$2:$AF$8,2,TRUE)*AN$2</f>
        <v>#DIV/0!</v>
      </c>
      <c r="AO433" s="28">
        <f>VLOOKUP(O433,score!$C$2:$D$8,2,TRUE)*AO$2</f>
        <v>0.1</v>
      </c>
      <c r="AP433" s="28">
        <f>VLOOKUP(R433,score!$I$2:$J$8,2,TRUE)*AP$2</f>
        <v>0.1</v>
      </c>
      <c r="AQ433" s="28" t="e">
        <f>VLOOKUP(P433,score!$E$2:$F$8,2,FALSE)*AQ$2</f>
        <v>#N/A</v>
      </c>
      <c r="AR433" s="28">
        <f>VLOOKUP(U433,score!$O$2:$P$8,2,TRUE)*AR$2</f>
        <v>0</v>
      </c>
      <c r="AS433" s="28">
        <f>VLOOKUP(V433,score!$Q$2:$R$8,2,TRUE)*AS$2</f>
        <v>0</v>
      </c>
      <c r="AT433" s="28" t="e">
        <f>VLOOKUP(W433,score!$S$2:$T$8,2,FALSE)*AT$2</f>
        <v>#N/A</v>
      </c>
      <c r="AU433" s="28" t="e">
        <f>VLOOKUP(X433,score!$U$2:$V$4,2,FALSE)*AU$2</f>
        <v>#N/A</v>
      </c>
      <c r="AV433" s="28" t="e">
        <f>VLOOKUP(AF433,score!$AG$2:$AH$8,2,TRUE)*AV$2</f>
        <v>#DIV/0!</v>
      </c>
      <c r="AW433" s="28" t="e">
        <f>VLOOKUP(Y433,score!$W$2:$X$8,2,FALSE)*AW$2</f>
        <v>#N/A</v>
      </c>
      <c r="AX433" s="28" t="e">
        <f>VLOOKUP(AC433,score!$AA$2:$AB$8,2,TRUE)*AX$2</f>
        <v>#DIV/0!</v>
      </c>
      <c r="AY433" s="28" t="e">
        <f>VLOOKUP(AD433,score!$AC$2:$AD$8,2,TRUE)*AY$2</f>
        <v>#DIV/0!</v>
      </c>
      <c r="AZ433" s="28">
        <f>VLOOKUP(N433,score!$A$2:$B$8,2,TRUE)*AZ$2</f>
        <v>0.1</v>
      </c>
      <c r="BA433" s="29" t="e">
        <f t="shared" si="62"/>
        <v>#DIV/0!</v>
      </c>
      <c r="BB433" s="29" t="e">
        <f>VLOOKUP(BA433,score!$AJ$2:$AK$7,2,TRUE)</f>
        <v>#DIV/0!</v>
      </c>
    </row>
    <row r="434" spans="1:54" x14ac:dyDescent="0.3">
      <c r="A434" s="10"/>
      <c r="B434" s="11"/>
      <c r="C434" s="12"/>
      <c r="D434" s="14"/>
      <c r="E434" s="12"/>
      <c r="F434" s="14"/>
      <c r="G434" s="14"/>
      <c r="H434" s="14"/>
      <c r="I434" s="14"/>
      <c r="J434" s="14"/>
      <c r="K434" s="14"/>
      <c r="L434" s="14"/>
      <c r="M434" s="14"/>
      <c r="N434" s="13"/>
      <c r="O434" s="13"/>
      <c r="P434" s="12"/>
      <c r="Q434" s="12"/>
      <c r="R434" s="12"/>
      <c r="S434" s="12"/>
      <c r="T434" s="12"/>
      <c r="U434" s="12"/>
      <c r="V434" s="12"/>
      <c r="W434" s="17"/>
      <c r="X434" s="17"/>
      <c r="Y434" s="15"/>
      <c r="Z434" s="14"/>
      <c r="AA434" s="43" t="e">
        <f t="shared" si="54"/>
        <v>#DIV/0!</v>
      </c>
      <c r="AB434" s="21" t="e">
        <f t="shared" si="55"/>
        <v>#DIV/0!</v>
      </c>
      <c r="AC434" s="21" t="e">
        <f t="shared" si="56"/>
        <v>#DIV/0!</v>
      </c>
      <c r="AD434" s="21" t="e">
        <f t="shared" si="57"/>
        <v>#DIV/0!</v>
      </c>
      <c r="AE434" s="21" t="e">
        <f t="shared" si="58"/>
        <v>#DIV/0!</v>
      </c>
      <c r="AF434" s="21" t="e">
        <f t="shared" si="61"/>
        <v>#DIV/0!</v>
      </c>
      <c r="AG434" s="20">
        <f>VLOOKUP(S434,'tabla ingresos'!$A$3:$D$15,4,FALSE)</f>
        <v>0</v>
      </c>
      <c r="AH434" s="20">
        <f t="shared" si="59"/>
        <v>0</v>
      </c>
      <c r="AI434" s="20">
        <f t="shared" si="60"/>
        <v>0</v>
      </c>
      <c r="AJ434" s="28" t="e">
        <f>VLOOKUP(AA434,score!$K$2:$L$8,2,TRUE)*AJ$2</f>
        <v>#DIV/0!</v>
      </c>
      <c r="AK434" s="28">
        <f>VLOOKUP(T434,score!$M$2:$N$8,2,FALSE)*AK$2</f>
        <v>0</v>
      </c>
      <c r="AL434" s="28">
        <f>VLOOKUP(Q434,score!$G$2:$H$8,2,TRUE)*AL$2</f>
        <v>0.1</v>
      </c>
      <c r="AM434" s="28" t="e">
        <f>VLOOKUP(AB434,score!$Y$2:$Z$8,2,TRUE)*AM$2</f>
        <v>#DIV/0!</v>
      </c>
      <c r="AN434" s="28" t="e">
        <f>VLOOKUP(AE434,score!$AE$2:$AF$8,2,TRUE)*AN$2</f>
        <v>#DIV/0!</v>
      </c>
      <c r="AO434" s="28">
        <f>VLOOKUP(O434,score!$C$2:$D$8,2,TRUE)*AO$2</f>
        <v>0.1</v>
      </c>
      <c r="AP434" s="28">
        <f>VLOOKUP(R434,score!$I$2:$J$8,2,TRUE)*AP$2</f>
        <v>0.1</v>
      </c>
      <c r="AQ434" s="28" t="e">
        <f>VLOOKUP(P434,score!$E$2:$F$8,2,FALSE)*AQ$2</f>
        <v>#N/A</v>
      </c>
      <c r="AR434" s="28">
        <f>VLOOKUP(U434,score!$O$2:$P$8,2,TRUE)*AR$2</f>
        <v>0</v>
      </c>
      <c r="AS434" s="28">
        <f>VLOOKUP(V434,score!$Q$2:$R$8,2,TRUE)*AS$2</f>
        <v>0</v>
      </c>
      <c r="AT434" s="28" t="e">
        <f>VLOOKUP(W434,score!$S$2:$T$8,2,FALSE)*AT$2</f>
        <v>#N/A</v>
      </c>
      <c r="AU434" s="28" t="e">
        <f>VLOOKUP(X434,score!$U$2:$V$4,2,FALSE)*AU$2</f>
        <v>#N/A</v>
      </c>
      <c r="AV434" s="28" t="e">
        <f>VLOOKUP(AF434,score!$AG$2:$AH$8,2,TRUE)*AV$2</f>
        <v>#DIV/0!</v>
      </c>
      <c r="AW434" s="28" t="e">
        <f>VLOOKUP(Y434,score!$W$2:$X$8,2,FALSE)*AW$2</f>
        <v>#N/A</v>
      </c>
      <c r="AX434" s="28" t="e">
        <f>VLOOKUP(AC434,score!$AA$2:$AB$8,2,TRUE)*AX$2</f>
        <v>#DIV/0!</v>
      </c>
      <c r="AY434" s="28" t="e">
        <f>VLOOKUP(AD434,score!$AC$2:$AD$8,2,TRUE)*AY$2</f>
        <v>#DIV/0!</v>
      </c>
      <c r="AZ434" s="28">
        <f>VLOOKUP(N434,score!$A$2:$B$8,2,TRUE)*AZ$2</f>
        <v>0.1</v>
      </c>
      <c r="BA434" s="29" t="e">
        <f t="shared" si="62"/>
        <v>#DIV/0!</v>
      </c>
      <c r="BB434" s="29" t="e">
        <f>VLOOKUP(BA434,score!$AJ$2:$AK$7,2,TRUE)</f>
        <v>#DIV/0!</v>
      </c>
    </row>
    <row r="435" spans="1:54" x14ac:dyDescent="0.3">
      <c r="A435" s="10"/>
      <c r="B435" s="11"/>
      <c r="C435" s="12"/>
      <c r="D435" s="14"/>
      <c r="E435" s="12"/>
      <c r="F435" s="14"/>
      <c r="G435" s="14"/>
      <c r="H435" s="14"/>
      <c r="I435" s="14"/>
      <c r="J435" s="14"/>
      <c r="K435" s="14"/>
      <c r="L435" s="14"/>
      <c r="M435" s="14"/>
      <c r="N435" s="13"/>
      <c r="O435" s="13"/>
      <c r="P435" s="12"/>
      <c r="Q435" s="12"/>
      <c r="R435" s="12"/>
      <c r="S435" s="12"/>
      <c r="T435" s="12"/>
      <c r="U435" s="12"/>
      <c r="V435" s="12"/>
      <c r="W435" s="17"/>
      <c r="X435" s="17"/>
      <c r="Y435" s="15"/>
      <c r="Z435" s="14"/>
      <c r="AA435" s="43" t="e">
        <f t="shared" si="54"/>
        <v>#DIV/0!</v>
      </c>
      <c r="AB435" s="21" t="e">
        <f t="shared" si="55"/>
        <v>#DIV/0!</v>
      </c>
      <c r="AC435" s="21" t="e">
        <f t="shared" si="56"/>
        <v>#DIV/0!</v>
      </c>
      <c r="AD435" s="21" t="e">
        <f t="shared" si="57"/>
        <v>#DIV/0!</v>
      </c>
      <c r="AE435" s="21" t="e">
        <f t="shared" si="58"/>
        <v>#DIV/0!</v>
      </c>
      <c r="AF435" s="21" t="e">
        <f t="shared" si="61"/>
        <v>#DIV/0!</v>
      </c>
      <c r="AG435" s="20">
        <f>VLOOKUP(S435,'tabla ingresos'!$A$3:$D$15,4,FALSE)</f>
        <v>0</v>
      </c>
      <c r="AH435" s="20">
        <f t="shared" si="59"/>
        <v>0</v>
      </c>
      <c r="AI435" s="20">
        <f t="shared" si="60"/>
        <v>0</v>
      </c>
      <c r="AJ435" s="28" t="e">
        <f>VLOOKUP(AA435,score!$K$2:$L$8,2,TRUE)*AJ$2</f>
        <v>#DIV/0!</v>
      </c>
      <c r="AK435" s="28">
        <f>VLOOKUP(T435,score!$M$2:$N$8,2,FALSE)*AK$2</f>
        <v>0</v>
      </c>
      <c r="AL435" s="28">
        <f>VLOOKUP(Q435,score!$G$2:$H$8,2,TRUE)*AL$2</f>
        <v>0.1</v>
      </c>
      <c r="AM435" s="28" t="e">
        <f>VLOOKUP(AB435,score!$Y$2:$Z$8,2,TRUE)*AM$2</f>
        <v>#DIV/0!</v>
      </c>
      <c r="AN435" s="28" t="e">
        <f>VLOOKUP(AE435,score!$AE$2:$AF$8,2,TRUE)*AN$2</f>
        <v>#DIV/0!</v>
      </c>
      <c r="AO435" s="28">
        <f>VLOOKUP(O435,score!$C$2:$D$8,2,TRUE)*AO$2</f>
        <v>0.1</v>
      </c>
      <c r="AP435" s="28">
        <f>VLOOKUP(R435,score!$I$2:$J$8,2,TRUE)*AP$2</f>
        <v>0.1</v>
      </c>
      <c r="AQ435" s="28" t="e">
        <f>VLOOKUP(P435,score!$E$2:$F$8,2,FALSE)*AQ$2</f>
        <v>#N/A</v>
      </c>
      <c r="AR435" s="28">
        <f>VLOOKUP(U435,score!$O$2:$P$8,2,TRUE)*AR$2</f>
        <v>0</v>
      </c>
      <c r="AS435" s="28">
        <f>VLOOKUP(V435,score!$Q$2:$R$8,2,TRUE)*AS$2</f>
        <v>0</v>
      </c>
      <c r="AT435" s="28" t="e">
        <f>VLOOKUP(W435,score!$S$2:$T$8,2,FALSE)*AT$2</f>
        <v>#N/A</v>
      </c>
      <c r="AU435" s="28" t="e">
        <f>VLOOKUP(X435,score!$U$2:$V$4,2,FALSE)*AU$2</f>
        <v>#N/A</v>
      </c>
      <c r="AV435" s="28" t="e">
        <f>VLOOKUP(AF435,score!$AG$2:$AH$8,2,TRUE)*AV$2</f>
        <v>#DIV/0!</v>
      </c>
      <c r="AW435" s="28" t="e">
        <f>VLOOKUP(Y435,score!$W$2:$X$8,2,FALSE)*AW$2</f>
        <v>#N/A</v>
      </c>
      <c r="AX435" s="28" t="e">
        <f>VLOOKUP(AC435,score!$AA$2:$AB$8,2,TRUE)*AX$2</f>
        <v>#DIV/0!</v>
      </c>
      <c r="AY435" s="28" t="e">
        <f>VLOOKUP(AD435,score!$AC$2:$AD$8,2,TRUE)*AY$2</f>
        <v>#DIV/0!</v>
      </c>
      <c r="AZ435" s="28">
        <f>VLOOKUP(N435,score!$A$2:$B$8,2,TRUE)*AZ$2</f>
        <v>0.1</v>
      </c>
      <c r="BA435" s="29" t="e">
        <f t="shared" si="62"/>
        <v>#DIV/0!</v>
      </c>
      <c r="BB435" s="29" t="e">
        <f>VLOOKUP(BA435,score!$AJ$2:$AK$7,2,TRUE)</f>
        <v>#DIV/0!</v>
      </c>
    </row>
    <row r="436" spans="1:54" x14ac:dyDescent="0.3">
      <c r="A436" s="10"/>
      <c r="B436" s="11"/>
      <c r="C436" s="12"/>
      <c r="D436" s="14"/>
      <c r="E436" s="12"/>
      <c r="F436" s="14"/>
      <c r="G436" s="14"/>
      <c r="H436" s="14"/>
      <c r="I436" s="14"/>
      <c r="J436" s="14"/>
      <c r="K436" s="14"/>
      <c r="L436" s="14"/>
      <c r="M436" s="14"/>
      <c r="N436" s="13"/>
      <c r="O436" s="13"/>
      <c r="P436" s="12"/>
      <c r="Q436" s="12"/>
      <c r="R436" s="12"/>
      <c r="S436" s="12"/>
      <c r="T436" s="12"/>
      <c r="U436" s="12"/>
      <c r="V436" s="12"/>
      <c r="W436" s="17"/>
      <c r="X436" s="17"/>
      <c r="Y436" s="15"/>
      <c r="Z436" s="14"/>
      <c r="AA436" s="43" t="e">
        <f t="shared" si="54"/>
        <v>#DIV/0!</v>
      </c>
      <c r="AB436" s="21" t="e">
        <f t="shared" si="55"/>
        <v>#DIV/0!</v>
      </c>
      <c r="AC436" s="21" t="e">
        <f t="shared" si="56"/>
        <v>#DIV/0!</v>
      </c>
      <c r="AD436" s="21" t="e">
        <f t="shared" si="57"/>
        <v>#DIV/0!</v>
      </c>
      <c r="AE436" s="21" t="e">
        <f t="shared" si="58"/>
        <v>#DIV/0!</v>
      </c>
      <c r="AF436" s="21" t="e">
        <f t="shared" si="61"/>
        <v>#DIV/0!</v>
      </c>
      <c r="AG436" s="20">
        <f>VLOOKUP(S436,'tabla ingresos'!$A$3:$D$15,4,FALSE)</f>
        <v>0</v>
      </c>
      <c r="AH436" s="20">
        <f t="shared" si="59"/>
        <v>0</v>
      </c>
      <c r="AI436" s="20">
        <f t="shared" si="60"/>
        <v>0</v>
      </c>
      <c r="AJ436" s="28" t="e">
        <f>VLOOKUP(AA436,score!$K$2:$L$8,2,TRUE)*AJ$2</f>
        <v>#DIV/0!</v>
      </c>
      <c r="AK436" s="28">
        <f>VLOOKUP(T436,score!$M$2:$N$8,2,FALSE)*AK$2</f>
        <v>0</v>
      </c>
      <c r="AL436" s="28">
        <f>VLOOKUP(Q436,score!$G$2:$H$8,2,TRUE)*AL$2</f>
        <v>0.1</v>
      </c>
      <c r="AM436" s="28" t="e">
        <f>VLOOKUP(AB436,score!$Y$2:$Z$8,2,TRUE)*AM$2</f>
        <v>#DIV/0!</v>
      </c>
      <c r="AN436" s="28" t="e">
        <f>VLOOKUP(AE436,score!$AE$2:$AF$8,2,TRUE)*AN$2</f>
        <v>#DIV/0!</v>
      </c>
      <c r="AO436" s="28">
        <f>VLOOKUP(O436,score!$C$2:$D$8,2,TRUE)*AO$2</f>
        <v>0.1</v>
      </c>
      <c r="AP436" s="28">
        <f>VLOOKUP(R436,score!$I$2:$J$8,2,TRUE)*AP$2</f>
        <v>0.1</v>
      </c>
      <c r="AQ436" s="28" t="e">
        <f>VLOOKUP(P436,score!$E$2:$F$8,2,FALSE)*AQ$2</f>
        <v>#N/A</v>
      </c>
      <c r="AR436" s="28">
        <f>VLOOKUP(U436,score!$O$2:$P$8,2,TRUE)*AR$2</f>
        <v>0</v>
      </c>
      <c r="AS436" s="28">
        <f>VLOOKUP(V436,score!$Q$2:$R$8,2,TRUE)*AS$2</f>
        <v>0</v>
      </c>
      <c r="AT436" s="28" t="e">
        <f>VLOOKUP(W436,score!$S$2:$T$8,2,FALSE)*AT$2</f>
        <v>#N/A</v>
      </c>
      <c r="AU436" s="28" t="e">
        <f>VLOOKUP(X436,score!$U$2:$V$4,2,FALSE)*AU$2</f>
        <v>#N/A</v>
      </c>
      <c r="AV436" s="28" t="e">
        <f>VLOOKUP(AF436,score!$AG$2:$AH$8,2,TRUE)*AV$2</f>
        <v>#DIV/0!</v>
      </c>
      <c r="AW436" s="28" t="e">
        <f>VLOOKUP(Y436,score!$W$2:$X$8,2,FALSE)*AW$2</f>
        <v>#N/A</v>
      </c>
      <c r="AX436" s="28" t="e">
        <f>VLOOKUP(AC436,score!$AA$2:$AB$8,2,TRUE)*AX$2</f>
        <v>#DIV/0!</v>
      </c>
      <c r="AY436" s="28" t="e">
        <f>VLOOKUP(AD436,score!$AC$2:$AD$8,2,TRUE)*AY$2</f>
        <v>#DIV/0!</v>
      </c>
      <c r="AZ436" s="28">
        <f>VLOOKUP(N436,score!$A$2:$B$8,2,TRUE)*AZ$2</f>
        <v>0.1</v>
      </c>
      <c r="BA436" s="29" t="e">
        <f t="shared" si="62"/>
        <v>#DIV/0!</v>
      </c>
      <c r="BB436" s="29" t="e">
        <f>VLOOKUP(BA436,score!$AJ$2:$AK$7,2,TRUE)</f>
        <v>#DIV/0!</v>
      </c>
    </row>
    <row r="437" spans="1:54" x14ac:dyDescent="0.3">
      <c r="A437" s="10"/>
      <c r="B437" s="11"/>
      <c r="C437" s="12"/>
      <c r="D437" s="14"/>
      <c r="E437" s="12"/>
      <c r="F437" s="14"/>
      <c r="G437" s="14"/>
      <c r="H437" s="14"/>
      <c r="I437" s="14"/>
      <c r="J437" s="14"/>
      <c r="K437" s="14"/>
      <c r="L437" s="14"/>
      <c r="M437" s="14"/>
      <c r="N437" s="13"/>
      <c r="O437" s="13"/>
      <c r="P437" s="12"/>
      <c r="Q437" s="12"/>
      <c r="R437" s="12"/>
      <c r="S437" s="12"/>
      <c r="T437" s="12"/>
      <c r="U437" s="12"/>
      <c r="V437" s="12"/>
      <c r="W437" s="17"/>
      <c r="X437" s="17"/>
      <c r="Y437" s="15"/>
      <c r="Z437" s="14"/>
      <c r="AA437" s="43" t="e">
        <f t="shared" si="54"/>
        <v>#DIV/0!</v>
      </c>
      <c r="AB437" s="21" t="e">
        <f t="shared" si="55"/>
        <v>#DIV/0!</v>
      </c>
      <c r="AC437" s="21" t="e">
        <f t="shared" si="56"/>
        <v>#DIV/0!</v>
      </c>
      <c r="AD437" s="21" t="e">
        <f t="shared" si="57"/>
        <v>#DIV/0!</v>
      </c>
      <c r="AE437" s="21" t="e">
        <f t="shared" si="58"/>
        <v>#DIV/0!</v>
      </c>
      <c r="AF437" s="21" t="e">
        <f t="shared" si="61"/>
        <v>#DIV/0!</v>
      </c>
      <c r="AG437" s="20">
        <f>VLOOKUP(S437,'tabla ingresos'!$A$3:$D$15,4,FALSE)</f>
        <v>0</v>
      </c>
      <c r="AH437" s="20">
        <f t="shared" si="59"/>
        <v>0</v>
      </c>
      <c r="AI437" s="20">
        <f t="shared" si="60"/>
        <v>0</v>
      </c>
      <c r="AJ437" s="28" t="e">
        <f>VLOOKUP(AA437,score!$K$2:$L$8,2,TRUE)*AJ$2</f>
        <v>#DIV/0!</v>
      </c>
      <c r="AK437" s="28">
        <f>VLOOKUP(T437,score!$M$2:$N$8,2,FALSE)*AK$2</f>
        <v>0</v>
      </c>
      <c r="AL437" s="28">
        <f>VLOOKUP(Q437,score!$G$2:$H$8,2,TRUE)*AL$2</f>
        <v>0.1</v>
      </c>
      <c r="AM437" s="28" t="e">
        <f>VLOOKUP(AB437,score!$Y$2:$Z$8,2,TRUE)*AM$2</f>
        <v>#DIV/0!</v>
      </c>
      <c r="AN437" s="28" t="e">
        <f>VLOOKUP(AE437,score!$AE$2:$AF$8,2,TRUE)*AN$2</f>
        <v>#DIV/0!</v>
      </c>
      <c r="AO437" s="28">
        <f>VLOOKUP(O437,score!$C$2:$D$8,2,TRUE)*AO$2</f>
        <v>0.1</v>
      </c>
      <c r="AP437" s="28">
        <f>VLOOKUP(R437,score!$I$2:$J$8,2,TRUE)*AP$2</f>
        <v>0.1</v>
      </c>
      <c r="AQ437" s="28" t="e">
        <f>VLOOKUP(P437,score!$E$2:$F$8,2,FALSE)*AQ$2</f>
        <v>#N/A</v>
      </c>
      <c r="AR437" s="28">
        <f>VLOOKUP(U437,score!$O$2:$P$8,2,TRUE)*AR$2</f>
        <v>0</v>
      </c>
      <c r="AS437" s="28">
        <f>VLOOKUP(V437,score!$Q$2:$R$8,2,TRUE)*AS$2</f>
        <v>0</v>
      </c>
      <c r="AT437" s="28" t="e">
        <f>VLOOKUP(W437,score!$S$2:$T$8,2,FALSE)*AT$2</f>
        <v>#N/A</v>
      </c>
      <c r="AU437" s="28" t="e">
        <f>VLOOKUP(X437,score!$U$2:$V$4,2,FALSE)*AU$2</f>
        <v>#N/A</v>
      </c>
      <c r="AV437" s="28" t="e">
        <f>VLOOKUP(AF437,score!$AG$2:$AH$8,2,TRUE)*AV$2</f>
        <v>#DIV/0!</v>
      </c>
      <c r="AW437" s="28" t="e">
        <f>VLOOKUP(Y437,score!$W$2:$X$8,2,FALSE)*AW$2</f>
        <v>#N/A</v>
      </c>
      <c r="AX437" s="28" t="e">
        <f>VLOOKUP(AC437,score!$AA$2:$AB$8,2,TRUE)*AX$2</f>
        <v>#DIV/0!</v>
      </c>
      <c r="AY437" s="28" t="e">
        <f>VLOOKUP(AD437,score!$AC$2:$AD$8,2,TRUE)*AY$2</f>
        <v>#DIV/0!</v>
      </c>
      <c r="AZ437" s="28">
        <f>VLOOKUP(N437,score!$A$2:$B$8,2,TRUE)*AZ$2</f>
        <v>0.1</v>
      </c>
      <c r="BA437" s="29" t="e">
        <f t="shared" si="62"/>
        <v>#DIV/0!</v>
      </c>
      <c r="BB437" s="29" t="e">
        <f>VLOOKUP(BA437,score!$AJ$2:$AK$7,2,TRUE)</f>
        <v>#DIV/0!</v>
      </c>
    </row>
    <row r="438" spans="1:54" x14ac:dyDescent="0.3">
      <c r="A438" s="10"/>
      <c r="B438" s="11"/>
      <c r="C438" s="12"/>
      <c r="D438" s="14"/>
      <c r="E438" s="12"/>
      <c r="F438" s="14"/>
      <c r="G438" s="14"/>
      <c r="H438" s="14"/>
      <c r="I438" s="14"/>
      <c r="J438" s="14"/>
      <c r="K438" s="14"/>
      <c r="L438" s="14"/>
      <c r="M438" s="14"/>
      <c r="N438" s="13"/>
      <c r="O438" s="13"/>
      <c r="P438" s="12"/>
      <c r="Q438" s="12"/>
      <c r="R438" s="12"/>
      <c r="S438" s="12"/>
      <c r="T438" s="12"/>
      <c r="U438" s="12"/>
      <c r="V438" s="12"/>
      <c r="W438" s="17"/>
      <c r="X438" s="17"/>
      <c r="Y438" s="15"/>
      <c r="Z438" s="14"/>
      <c r="AA438" s="43" t="e">
        <f t="shared" si="54"/>
        <v>#DIV/0!</v>
      </c>
      <c r="AB438" s="21" t="e">
        <f t="shared" si="55"/>
        <v>#DIV/0!</v>
      </c>
      <c r="AC438" s="21" t="e">
        <f t="shared" si="56"/>
        <v>#DIV/0!</v>
      </c>
      <c r="AD438" s="21" t="e">
        <f t="shared" si="57"/>
        <v>#DIV/0!</v>
      </c>
      <c r="AE438" s="21" t="e">
        <f t="shared" si="58"/>
        <v>#DIV/0!</v>
      </c>
      <c r="AF438" s="21" t="e">
        <f t="shared" si="61"/>
        <v>#DIV/0!</v>
      </c>
      <c r="AG438" s="20">
        <f>VLOOKUP(S438,'tabla ingresos'!$A$3:$D$15,4,FALSE)</f>
        <v>0</v>
      </c>
      <c r="AH438" s="20">
        <f t="shared" si="59"/>
        <v>0</v>
      </c>
      <c r="AI438" s="20">
        <f t="shared" si="60"/>
        <v>0</v>
      </c>
      <c r="AJ438" s="28" t="e">
        <f>VLOOKUP(AA438,score!$K$2:$L$8,2,TRUE)*AJ$2</f>
        <v>#DIV/0!</v>
      </c>
      <c r="AK438" s="28">
        <f>VLOOKUP(T438,score!$M$2:$N$8,2,FALSE)*AK$2</f>
        <v>0</v>
      </c>
      <c r="AL438" s="28">
        <f>VLOOKUP(Q438,score!$G$2:$H$8,2,TRUE)*AL$2</f>
        <v>0.1</v>
      </c>
      <c r="AM438" s="28" t="e">
        <f>VLOOKUP(AB438,score!$Y$2:$Z$8,2,TRUE)*AM$2</f>
        <v>#DIV/0!</v>
      </c>
      <c r="AN438" s="28" t="e">
        <f>VLOOKUP(AE438,score!$AE$2:$AF$8,2,TRUE)*AN$2</f>
        <v>#DIV/0!</v>
      </c>
      <c r="AO438" s="28">
        <f>VLOOKUP(O438,score!$C$2:$D$8,2,TRUE)*AO$2</f>
        <v>0.1</v>
      </c>
      <c r="AP438" s="28">
        <f>VLOOKUP(R438,score!$I$2:$J$8,2,TRUE)*AP$2</f>
        <v>0.1</v>
      </c>
      <c r="AQ438" s="28" t="e">
        <f>VLOOKUP(P438,score!$E$2:$F$8,2,FALSE)*AQ$2</f>
        <v>#N/A</v>
      </c>
      <c r="AR438" s="28">
        <f>VLOOKUP(U438,score!$O$2:$P$8,2,TRUE)*AR$2</f>
        <v>0</v>
      </c>
      <c r="AS438" s="28">
        <f>VLOOKUP(V438,score!$Q$2:$R$8,2,TRUE)*AS$2</f>
        <v>0</v>
      </c>
      <c r="AT438" s="28" t="e">
        <f>VLOOKUP(W438,score!$S$2:$T$8,2,FALSE)*AT$2</f>
        <v>#N/A</v>
      </c>
      <c r="AU438" s="28" t="e">
        <f>VLOOKUP(X438,score!$U$2:$V$4,2,FALSE)*AU$2</f>
        <v>#N/A</v>
      </c>
      <c r="AV438" s="28" t="e">
        <f>VLOOKUP(AF438,score!$AG$2:$AH$8,2,TRUE)*AV$2</f>
        <v>#DIV/0!</v>
      </c>
      <c r="AW438" s="28" t="e">
        <f>VLOOKUP(Y438,score!$W$2:$X$8,2,FALSE)*AW$2</f>
        <v>#N/A</v>
      </c>
      <c r="AX438" s="28" t="e">
        <f>VLOOKUP(AC438,score!$AA$2:$AB$8,2,TRUE)*AX$2</f>
        <v>#DIV/0!</v>
      </c>
      <c r="AY438" s="28" t="e">
        <f>VLOOKUP(AD438,score!$AC$2:$AD$8,2,TRUE)*AY$2</f>
        <v>#DIV/0!</v>
      </c>
      <c r="AZ438" s="28">
        <f>VLOOKUP(N438,score!$A$2:$B$8,2,TRUE)*AZ$2</f>
        <v>0.1</v>
      </c>
      <c r="BA438" s="29" t="e">
        <f t="shared" si="62"/>
        <v>#DIV/0!</v>
      </c>
      <c r="BB438" s="29" t="e">
        <f>VLOOKUP(BA438,score!$AJ$2:$AK$7,2,TRUE)</f>
        <v>#DIV/0!</v>
      </c>
    </row>
    <row r="439" spans="1:54" x14ac:dyDescent="0.3">
      <c r="A439" s="10"/>
      <c r="B439" s="11"/>
      <c r="C439" s="12"/>
      <c r="D439" s="14"/>
      <c r="E439" s="12"/>
      <c r="F439" s="14"/>
      <c r="G439" s="14"/>
      <c r="H439" s="14"/>
      <c r="I439" s="14"/>
      <c r="J439" s="14"/>
      <c r="K439" s="14"/>
      <c r="L439" s="14"/>
      <c r="M439" s="14"/>
      <c r="N439" s="13"/>
      <c r="O439" s="13"/>
      <c r="P439" s="12"/>
      <c r="Q439" s="12"/>
      <c r="R439" s="12"/>
      <c r="S439" s="12"/>
      <c r="T439" s="12"/>
      <c r="U439" s="12"/>
      <c r="V439" s="12"/>
      <c r="W439" s="17"/>
      <c r="X439" s="17"/>
      <c r="Y439" s="15"/>
      <c r="Z439" s="14"/>
      <c r="AA439" s="43" t="e">
        <f t="shared" si="54"/>
        <v>#DIV/0!</v>
      </c>
      <c r="AB439" s="21" t="e">
        <f t="shared" si="55"/>
        <v>#DIV/0!</v>
      </c>
      <c r="AC439" s="21" t="e">
        <f t="shared" si="56"/>
        <v>#DIV/0!</v>
      </c>
      <c r="AD439" s="21" t="e">
        <f t="shared" si="57"/>
        <v>#DIV/0!</v>
      </c>
      <c r="AE439" s="21" t="e">
        <f t="shared" si="58"/>
        <v>#DIV/0!</v>
      </c>
      <c r="AF439" s="21" t="e">
        <f t="shared" si="61"/>
        <v>#DIV/0!</v>
      </c>
      <c r="AG439" s="20">
        <f>VLOOKUP(S439,'tabla ingresos'!$A$3:$D$15,4,FALSE)</f>
        <v>0</v>
      </c>
      <c r="AH439" s="20">
        <f t="shared" si="59"/>
        <v>0</v>
      </c>
      <c r="AI439" s="20">
        <f t="shared" si="60"/>
        <v>0</v>
      </c>
      <c r="AJ439" s="28" t="e">
        <f>VLOOKUP(AA439,score!$K$2:$L$8,2,TRUE)*AJ$2</f>
        <v>#DIV/0!</v>
      </c>
      <c r="AK439" s="28">
        <f>VLOOKUP(T439,score!$M$2:$N$8,2,FALSE)*AK$2</f>
        <v>0</v>
      </c>
      <c r="AL439" s="28">
        <f>VLOOKUP(Q439,score!$G$2:$H$8,2,TRUE)*AL$2</f>
        <v>0.1</v>
      </c>
      <c r="AM439" s="28" t="e">
        <f>VLOOKUP(AB439,score!$Y$2:$Z$8,2,TRUE)*AM$2</f>
        <v>#DIV/0!</v>
      </c>
      <c r="AN439" s="28" t="e">
        <f>VLOOKUP(AE439,score!$AE$2:$AF$8,2,TRUE)*AN$2</f>
        <v>#DIV/0!</v>
      </c>
      <c r="AO439" s="28">
        <f>VLOOKUP(O439,score!$C$2:$D$8,2,TRUE)*AO$2</f>
        <v>0.1</v>
      </c>
      <c r="AP439" s="28">
        <f>VLOOKUP(R439,score!$I$2:$J$8,2,TRUE)*AP$2</f>
        <v>0.1</v>
      </c>
      <c r="AQ439" s="28" t="e">
        <f>VLOOKUP(P439,score!$E$2:$F$8,2,FALSE)*AQ$2</f>
        <v>#N/A</v>
      </c>
      <c r="AR439" s="28">
        <f>VLOOKUP(U439,score!$O$2:$P$8,2,TRUE)*AR$2</f>
        <v>0</v>
      </c>
      <c r="AS439" s="28">
        <f>VLOOKUP(V439,score!$Q$2:$R$8,2,TRUE)*AS$2</f>
        <v>0</v>
      </c>
      <c r="AT439" s="28" t="e">
        <f>VLOOKUP(W439,score!$S$2:$T$8,2,FALSE)*AT$2</f>
        <v>#N/A</v>
      </c>
      <c r="AU439" s="28" t="e">
        <f>VLOOKUP(X439,score!$U$2:$V$4,2,FALSE)*AU$2</f>
        <v>#N/A</v>
      </c>
      <c r="AV439" s="28" t="e">
        <f>VLOOKUP(AF439,score!$AG$2:$AH$8,2,TRUE)*AV$2</f>
        <v>#DIV/0!</v>
      </c>
      <c r="AW439" s="28" t="e">
        <f>VLOOKUP(Y439,score!$W$2:$X$8,2,FALSE)*AW$2</f>
        <v>#N/A</v>
      </c>
      <c r="AX439" s="28" t="e">
        <f>VLOOKUP(AC439,score!$AA$2:$AB$8,2,TRUE)*AX$2</f>
        <v>#DIV/0!</v>
      </c>
      <c r="AY439" s="28" t="e">
        <f>VLOOKUP(AD439,score!$AC$2:$AD$8,2,TRUE)*AY$2</f>
        <v>#DIV/0!</v>
      </c>
      <c r="AZ439" s="28">
        <f>VLOOKUP(N439,score!$A$2:$B$8,2,TRUE)*AZ$2</f>
        <v>0.1</v>
      </c>
      <c r="BA439" s="29" t="e">
        <f t="shared" si="62"/>
        <v>#DIV/0!</v>
      </c>
      <c r="BB439" s="29" t="e">
        <f>VLOOKUP(BA439,score!$AJ$2:$AK$7,2,TRUE)</f>
        <v>#DIV/0!</v>
      </c>
    </row>
    <row r="440" spans="1:54" x14ac:dyDescent="0.3">
      <c r="A440" s="10"/>
      <c r="B440" s="11"/>
      <c r="C440" s="12"/>
      <c r="D440" s="14"/>
      <c r="E440" s="12"/>
      <c r="F440" s="14"/>
      <c r="G440" s="14"/>
      <c r="H440" s="14"/>
      <c r="I440" s="14"/>
      <c r="J440" s="14"/>
      <c r="K440" s="14"/>
      <c r="L440" s="14"/>
      <c r="M440" s="14"/>
      <c r="N440" s="13"/>
      <c r="O440" s="13"/>
      <c r="P440" s="12"/>
      <c r="Q440" s="12"/>
      <c r="R440" s="12"/>
      <c r="S440" s="12"/>
      <c r="T440" s="12"/>
      <c r="U440" s="12"/>
      <c r="V440" s="12"/>
      <c r="W440" s="17"/>
      <c r="X440" s="17"/>
      <c r="Y440" s="15"/>
      <c r="Z440" s="14"/>
      <c r="AA440" s="43" t="e">
        <f t="shared" si="54"/>
        <v>#DIV/0!</v>
      </c>
      <c r="AB440" s="21" t="e">
        <f t="shared" si="55"/>
        <v>#DIV/0!</v>
      </c>
      <c r="AC440" s="21" t="e">
        <f t="shared" si="56"/>
        <v>#DIV/0!</v>
      </c>
      <c r="AD440" s="21" t="e">
        <f t="shared" si="57"/>
        <v>#DIV/0!</v>
      </c>
      <c r="AE440" s="21" t="e">
        <f t="shared" si="58"/>
        <v>#DIV/0!</v>
      </c>
      <c r="AF440" s="21" t="e">
        <f t="shared" si="61"/>
        <v>#DIV/0!</v>
      </c>
      <c r="AG440" s="20">
        <f>VLOOKUP(S440,'tabla ingresos'!$A$3:$D$15,4,FALSE)</f>
        <v>0</v>
      </c>
      <c r="AH440" s="20">
        <f t="shared" si="59"/>
        <v>0</v>
      </c>
      <c r="AI440" s="20">
        <f t="shared" si="60"/>
        <v>0</v>
      </c>
      <c r="AJ440" s="28" t="e">
        <f>VLOOKUP(AA440,score!$K$2:$L$8,2,TRUE)*AJ$2</f>
        <v>#DIV/0!</v>
      </c>
      <c r="AK440" s="28">
        <f>VLOOKUP(T440,score!$M$2:$N$8,2,FALSE)*AK$2</f>
        <v>0</v>
      </c>
      <c r="AL440" s="28">
        <f>VLOOKUP(Q440,score!$G$2:$H$8,2,TRUE)*AL$2</f>
        <v>0.1</v>
      </c>
      <c r="AM440" s="28" t="e">
        <f>VLOOKUP(AB440,score!$Y$2:$Z$8,2,TRUE)*AM$2</f>
        <v>#DIV/0!</v>
      </c>
      <c r="AN440" s="28" t="e">
        <f>VLOOKUP(AE440,score!$AE$2:$AF$8,2,TRUE)*AN$2</f>
        <v>#DIV/0!</v>
      </c>
      <c r="AO440" s="28">
        <f>VLOOKUP(O440,score!$C$2:$D$8,2,TRUE)*AO$2</f>
        <v>0.1</v>
      </c>
      <c r="AP440" s="28">
        <f>VLOOKUP(R440,score!$I$2:$J$8,2,TRUE)*AP$2</f>
        <v>0.1</v>
      </c>
      <c r="AQ440" s="28" t="e">
        <f>VLOOKUP(P440,score!$E$2:$F$8,2,FALSE)*AQ$2</f>
        <v>#N/A</v>
      </c>
      <c r="AR440" s="28">
        <f>VLOOKUP(U440,score!$O$2:$P$8,2,TRUE)*AR$2</f>
        <v>0</v>
      </c>
      <c r="AS440" s="28">
        <f>VLOOKUP(V440,score!$Q$2:$R$8,2,TRUE)*AS$2</f>
        <v>0</v>
      </c>
      <c r="AT440" s="28" t="e">
        <f>VLOOKUP(W440,score!$S$2:$T$8,2,FALSE)*AT$2</f>
        <v>#N/A</v>
      </c>
      <c r="AU440" s="28" t="e">
        <f>VLOOKUP(X440,score!$U$2:$V$4,2,FALSE)*AU$2</f>
        <v>#N/A</v>
      </c>
      <c r="AV440" s="28" t="e">
        <f>VLOOKUP(AF440,score!$AG$2:$AH$8,2,TRUE)*AV$2</f>
        <v>#DIV/0!</v>
      </c>
      <c r="AW440" s="28" t="e">
        <f>VLOOKUP(Y440,score!$W$2:$X$8,2,FALSE)*AW$2</f>
        <v>#N/A</v>
      </c>
      <c r="AX440" s="28" t="e">
        <f>VLOOKUP(AC440,score!$AA$2:$AB$8,2,TRUE)*AX$2</f>
        <v>#DIV/0!</v>
      </c>
      <c r="AY440" s="28" t="e">
        <f>VLOOKUP(AD440,score!$AC$2:$AD$8,2,TRUE)*AY$2</f>
        <v>#DIV/0!</v>
      </c>
      <c r="AZ440" s="28">
        <f>VLOOKUP(N440,score!$A$2:$B$8,2,TRUE)*AZ$2</f>
        <v>0.1</v>
      </c>
      <c r="BA440" s="29" t="e">
        <f t="shared" si="62"/>
        <v>#DIV/0!</v>
      </c>
      <c r="BB440" s="29" t="e">
        <f>VLOOKUP(BA440,score!$AJ$2:$AK$7,2,TRUE)</f>
        <v>#DIV/0!</v>
      </c>
    </row>
    <row r="441" spans="1:54" x14ac:dyDescent="0.3">
      <c r="A441" s="10"/>
      <c r="B441" s="11"/>
      <c r="C441" s="12"/>
      <c r="D441" s="14"/>
      <c r="E441" s="12"/>
      <c r="F441" s="14"/>
      <c r="G441" s="14"/>
      <c r="H441" s="14"/>
      <c r="I441" s="14"/>
      <c r="J441" s="14"/>
      <c r="K441" s="14"/>
      <c r="L441" s="14"/>
      <c r="M441" s="14"/>
      <c r="N441" s="13"/>
      <c r="O441" s="13"/>
      <c r="P441" s="12"/>
      <c r="Q441" s="12"/>
      <c r="R441" s="12"/>
      <c r="S441" s="12"/>
      <c r="T441" s="12"/>
      <c r="U441" s="12"/>
      <c r="V441" s="12"/>
      <c r="W441" s="17"/>
      <c r="X441" s="17"/>
      <c r="Y441" s="15"/>
      <c r="Z441" s="14"/>
      <c r="AA441" s="43" t="e">
        <f t="shared" si="54"/>
        <v>#DIV/0!</v>
      </c>
      <c r="AB441" s="21" t="e">
        <f t="shared" si="55"/>
        <v>#DIV/0!</v>
      </c>
      <c r="AC441" s="21" t="e">
        <f t="shared" si="56"/>
        <v>#DIV/0!</v>
      </c>
      <c r="AD441" s="21" t="e">
        <f t="shared" si="57"/>
        <v>#DIV/0!</v>
      </c>
      <c r="AE441" s="21" t="e">
        <f t="shared" si="58"/>
        <v>#DIV/0!</v>
      </c>
      <c r="AF441" s="21" t="e">
        <f t="shared" si="61"/>
        <v>#DIV/0!</v>
      </c>
      <c r="AG441" s="20">
        <f>VLOOKUP(S441,'tabla ingresos'!$A$3:$D$15,4,FALSE)</f>
        <v>0</v>
      </c>
      <c r="AH441" s="20">
        <f t="shared" si="59"/>
        <v>0</v>
      </c>
      <c r="AI441" s="20">
        <f t="shared" si="60"/>
        <v>0</v>
      </c>
      <c r="AJ441" s="28" t="e">
        <f>VLOOKUP(AA441,score!$K$2:$L$8,2,TRUE)*AJ$2</f>
        <v>#DIV/0!</v>
      </c>
      <c r="AK441" s="28">
        <f>VLOOKUP(T441,score!$M$2:$N$8,2,FALSE)*AK$2</f>
        <v>0</v>
      </c>
      <c r="AL441" s="28">
        <f>VLOOKUP(Q441,score!$G$2:$H$8,2,TRUE)*AL$2</f>
        <v>0.1</v>
      </c>
      <c r="AM441" s="28" t="e">
        <f>VLOOKUP(AB441,score!$Y$2:$Z$8,2,TRUE)*AM$2</f>
        <v>#DIV/0!</v>
      </c>
      <c r="AN441" s="28" t="e">
        <f>VLOOKUP(AE441,score!$AE$2:$AF$8,2,TRUE)*AN$2</f>
        <v>#DIV/0!</v>
      </c>
      <c r="AO441" s="28">
        <f>VLOOKUP(O441,score!$C$2:$D$8,2,TRUE)*AO$2</f>
        <v>0.1</v>
      </c>
      <c r="AP441" s="28">
        <f>VLOOKUP(R441,score!$I$2:$J$8,2,TRUE)*AP$2</f>
        <v>0.1</v>
      </c>
      <c r="AQ441" s="28" t="e">
        <f>VLOOKUP(P441,score!$E$2:$F$8,2,FALSE)*AQ$2</f>
        <v>#N/A</v>
      </c>
      <c r="AR441" s="28">
        <f>VLOOKUP(U441,score!$O$2:$P$8,2,TRUE)*AR$2</f>
        <v>0</v>
      </c>
      <c r="AS441" s="28">
        <f>VLOOKUP(V441,score!$Q$2:$R$8,2,TRUE)*AS$2</f>
        <v>0</v>
      </c>
      <c r="AT441" s="28" t="e">
        <f>VLOOKUP(W441,score!$S$2:$T$8,2,FALSE)*AT$2</f>
        <v>#N/A</v>
      </c>
      <c r="AU441" s="28" t="e">
        <f>VLOOKUP(X441,score!$U$2:$V$4,2,FALSE)*AU$2</f>
        <v>#N/A</v>
      </c>
      <c r="AV441" s="28" t="e">
        <f>VLOOKUP(AF441,score!$AG$2:$AH$8,2,TRUE)*AV$2</f>
        <v>#DIV/0!</v>
      </c>
      <c r="AW441" s="28" t="e">
        <f>VLOOKUP(Y441,score!$W$2:$X$8,2,FALSE)*AW$2</f>
        <v>#N/A</v>
      </c>
      <c r="AX441" s="28" t="e">
        <f>VLOOKUP(AC441,score!$AA$2:$AB$8,2,TRUE)*AX$2</f>
        <v>#DIV/0!</v>
      </c>
      <c r="AY441" s="28" t="e">
        <f>VLOOKUP(AD441,score!$AC$2:$AD$8,2,TRUE)*AY$2</f>
        <v>#DIV/0!</v>
      </c>
      <c r="AZ441" s="28">
        <f>VLOOKUP(N441,score!$A$2:$B$8,2,TRUE)*AZ$2</f>
        <v>0.1</v>
      </c>
      <c r="BA441" s="29" t="e">
        <f t="shared" si="62"/>
        <v>#DIV/0!</v>
      </c>
      <c r="BB441" s="29" t="e">
        <f>VLOOKUP(BA441,score!$AJ$2:$AK$7,2,TRUE)</f>
        <v>#DIV/0!</v>
      </c>
    </row>
    <row r="442" spans="1:54" x14ac:dyDescent="0.3">
      <c r="A442" s="10"/>
      <c r="B442" s="11"/>
      <c r="C442" s="12"/>
      <c r="D442" s="14"/>
      <c r="E442" s="12"/>
      <c r="F442" s="14"/>
      <c r="G442" s="14"/>
      <c r="H442" s="14"/>
      <c r="I442" s="14"/>
      <c r="J442" s="14"/>
      <c r="K442" s="14"/>
      <c r="L442" s="14"/>
      <c r="M442" s="14"/>
      <c r="N442" s="13"/>
      <c r="O442" s="13"/>
      <c r="P442" s="12"/>
      <c r="Q442" s="12"/>
      <c r="R442" s="12"/>
      <c r="S442" s="12"/>
      <c r="T442" s="12"/>
      <c r="U442" s="12"/>
      <c r="V442" s="12"/>
      <c r="W442" s="17"/>
      <c r="X442" s="17"/>
      <c r="Y442" s="15"/>
      <c r="Z442" s="14"/>
      <c r="AA442" s="43" t="e">
        <f t="shared" si="54"/>
        <v>#DIV/0!</v>
      </c>
      <c r="AB442" s="21" t="e">
        <f t="shared" si="55"/>
        <v>#DIV/0!</v>
      </c>
      <c r="AC442" s="21" t="e">
        <f t="shared" si="56"/>
        <v>#DIV/0!</v>
      </c>
      <c r="AD442" s="21" t="e">
        <f t="shared" si="57"/>
        <v>#DIV/0!</v>
      </c>
      <c r="AE442" s="21" t="e">
        <f t="shared" si="58"/>
        <v>#DIV/0!</v>
      </c>
      <c r="AF442" s="21" t="e">
        <f t="shared" si="61"/>
        <v>#DIV/0!</v>
      </c>
      <c r="AG442" s="20">
        <f>VLOOKUP(S442,'tabla ingresos'!$A$3:$D$15,4,FALSE)</f>
        <v>0</v>
      </c>
      <c r="AH442" s="20">
        <f t="shared" si="59"/>
        <v>0</v>
      </c>
      <c r="AI442" s="20">
        <f t="shared" si="60"/>
        <v>0</v>
      </c>
      <c r="AJ442" s="28" t="e">
        <f>VLOOKUP(AA442,score!$K$2:$L$8,2,TRUE)*AJ$2</f>
        <v>#DIV/0!</v>
      </c>
      <c r="AK442" s="28">
        <f>VLOOKUP(T442,score!$M$2:$N$8,2,FALSE)*AK$2</f>
        <v>0</v>
      </c>
      <c r="AL442" s="28">
        <f>VLOOKUP(Q442,score!$G$2:$H$8,2,TRUE)*AL$2</f>
        <v>0.1</v>
      </c>
      <c r="AM442" s="28" t="e">
        <f>VLOOKUP(AB442,score!$Y$2:$Z$8,2,TRUE)*AM$2</f>
        <v>#DIV/0!</v>
      </c>
      <c r="AN442" s="28" t="e">
        <f>VLOOKUP(AE442,score!$AE$2:$AF$8,2,TRUE)*AN$2</f>
        <v>#DIV/0!</v>
      </c>
      <c r="AO442" s="28">
        <f>VLOOKUP(O442,score!$C$2:$D$8,2,TRUE)*AO$2</f>
        <v>0.1</v>
      </c>
      <c r="AP442" s="28">
        <f>VLOOKUP(R442,score!$I$2:$J$8,2,TRUE)*AP$2</f>
        <v>0.1</v>
      </c>
      <c r="AQ442" s="28" t="e">
        <f>VLOOKUP(P442,score!$E$2:$F$8,2,FALSE)*AQ$2</f>
        <v>#N/A</v>
      </c>
      <c r="AR442" s="28">
        <f>VLOOKUP(U442,score!$O$2:$P$8,2,TRUE)*AR$2</f>
        <v>0</v>
      </c>
      <c r="AS442" s="28">
        <f>VLOOKUP(V442,score!$Q$2:$R$8,2,TRUE)*AS$2</f>
        <v>0</v>
      </c>
      <c r="AT442" s="28" t="e">
        <f>VLOOKUP(W442,score!$S$2:$T$8,2,FALSE)*AT$2</f>
        <v>#N/A</v>
      </c>
      <c r="AU442" s="28" t="e">
        <f>VLOOKUP(X442,score!$U$2:$V$4,2,FALSE)*AU$2</f>
        <v>#N/A</v>
      </c>
      <c r="AV442" s="28" t="e">
        <f>VLOOKUP(AF442,score!$AG$2:$AH$8,2,TRUE)*AV$2</f>
        <v>#DIV/0!</v>
      </c>
      <c r="AW442" s="28" t="e">
        <f>VLOOKUP(Y442,score!$W$2:$X$8,2,FALSE)*AW$2</f>
        <v>#N/A</v>
      </c>
      <c r="AX442" s="28" t="e">
        <f>VLOOKUP(AC442,score!$AA$2:$AB$8,2,TRUE)*AX$2</f>
        <v>#DIV/0!</v>
      </c>
      <c r="AY442" s="28" t="e">
        <f>VLOOKUP(AD442,score!$AC$2:$AD$8,2,TRUE)*AY$2</f>
        <v>#DIV/0!</v>
      </c>
      <c r="AZ442" s="28">
        <f>VLOOKUP(N442,score!$A$2:$B$8,2,TRUE)*AZ$2</f>
        <v>0.1</v>
      </c>
      <c r="BA442" s="29" t="e">
        <f t="shared" si="62"/>
        <v>#DIV/0!</v>
      </c>
      <c r="BB442" s="29" t="e">
        <f>VLOOKUP(BA442,score!$AJ$2:$AK$7,2,TRUE)</f>
        <v>#DIV/0!</v>
      </c>
    </row>
    <row r="443" spans="1:54" x14ac:dyDescent="0.3">
      <c r="A443" s="10"/>
      <c r="B443" s="11"/>
      <c r="C443" s="12"/>
      <c r="D443" s="14"/>
      <c r="E443" s="12"/>
      <c r="F443" s="14"/>
      <c r="G443" s="14"/>
      <c r="H443" s="14"/>
      <c r="I443" s="14"/>
      <c r="J443" s="14"/>
      <c r="K443" s="14"/>
      <c r="L443" s="14"/>
      <c r="M443" s="14"/>
      <c r="N443" s="13"/>
      <c r="O443" s="13"/>
      <c r="P443" s="12"/>
      <c r="Q443" s="12"/>
      <c r="R443" s="12"/>
      <c r="S443" s="12"/>
      <c r="T443" s="12"/>
      <c r="U443" s="12"/>
      <c r="V443" s="12"/>
      <c r="W443" s="17"/>
      <c r="X443" s="17"/>
      <c r="Y443" s="15"/>
      <c r="Z443" s="14"/>
      <c r="AA443" s="43" t="e">
        <f t="shared" si="54"/>
        <v>#DIV/0!</v>
      </c>
      <c r="AB443" s="21" t="e">
        <f t="shared" si="55"/>
        <v>#DIV/0!</v>
      </c>
      <c r="AC443" s="21" t="e">
        <f t="shared" si="56"/>
        <v>#DIV/0!</v>
      </c>
      <c r="AD443" s="21" t="e">
        <f t="shared" si="57"/>
        <v>#DIV/0!</v>
      </c>
      <c r="AE443" s="21" t="e">
        <f t="shared" si="58"/>
        <v>#DIV/0!</v>
      </c>
      <c r="AF443" s="21" t="e">
        <f t="shared" si="61"/>
        <v>#DIV/0!</v>
      </c>
      <c r="AG443" s="20">
        <f>VLOOKUP(S443,'tabla ingresos'!$A$3:$D$15,4,FALSE)</f>
        <v>0</v>
      </c>
      <c r="AH443" s="20">
        <f t="shared" si="59"/>
        <v>0</v>
      </c>
      <c r="AI443" s="20">
        <f t="shared" si="60"/>
        <v>0</v>
      </c>
      <c r="AJ443" s="28" t="e">
        <f>VLOOKUP(AA443,score!$K$2:$L$8,2,TRUE)*AJ$2</f>
        <v>#DIV/0!</v>
      </c>
      <c r="AK443" s="28">
        <f>VLOOKUP(T443,score!$M$2:$N$8,2,FALSE)*AK$2</f>
        <v>0</v>
      </c>
      <c r="AL443" s="28">
        <f>VLOOKUP(Q443,score!$G$2:$H$8,2,TRUE)*AL$2</f>
        <v>0.1</v>
      </c>
      <c r="AM443" s="28" t="e">
        <f>VLOOKUP(AB443,score!$Y$2:$Z$8,2,TRUE)*AM$2</f>
        <v>#DIV/0!</v>
      </c>
      <c r="AN443" s="28" t="e">
        <f>VLOOKUP(AE443,score!$AE$2:$AF$8,2,TRUE)*AN$2</f>
        <v>#DIV/0!</v>
      </c>
      <c r="AO443" s="28">
        <f>VLOOKUP(O443,score!$C$2:$D$8,2,TRUE)*AO$2</f>
        <v>0.1</v>
      </c>
      <c r="AP443" s="28">
        <f>VLOOKUP(R443,score!$I$2:$J$8,2,TRUE)*AP$2</f>
        <v>0.1</v>
      </c>
      <c r="AQ443" s="28" t="e">
        <f>VLOOKUP(P443,score!$E$2:$F$8,2,FALSE)*AQ$2</f>
        <v>#N/A</v>
      </c>
      <c r="AR443" s="28">
        <f>VLOOKUP(U443,score!$O$2:$P$8,2,TRUE)*AR$2</f>
        <v>0</v>
      </c>
      <c r="AS443" s="28">
        <f>VLOOKUP(V443,score!$Q$2:$R$8,2,TRUE)*AS$2</f>
        <v>0</v>
      </c>
      <c r="AT443" s="28" t="e">
        <f>VLOOKUP(W443,score!$S$2:$T$8,2,FALSE)*AT$2</f>
        <v>#N/A</v>
      </c>
      <c r="AU443" s="28" t="e">
        <f>VLOOKUP(X443,score!$U$2:$V$4,2,FALSE)*AU$2</f>
        <v>#N/A</v>
      </c>
      <c r="AV443" s="28" t="e">
        <f>VLOOKUP(AF443,score!$AG$2:$AH$8,2,TRUE)*AV$2</f>
        <v>#DIV/0!</v>
      </c>
      <c r="AW443" s="28" t="e">
        <f>VLOOKUP(Y443,score!$W$2:$X$8,2,FALSE)*AW$2</f>
        <v>#N/A</v>
      </c>
      <c r="AX443" s="28" t="e">
        <f>VLOOKUP(AC443,score!$AA$2:$AB$8,2,TRUE)*AX$2</f>
        <v>#DIV/0!</v>
      </c>
      <c r="AY443" s="28" t="e">
        <f>VLOOKUP(AD443,score!$AC$2:$AD$8,2,TRUE)*AY$2</f>
        <v>#DIV/0!</v>
      </c>
      <c r="AZ443" s="28">
        <f>VLOOKUP(N443,score!$A$2:$B$8,2,TRUE)*AZ$2</f>
        <v>0.1</v>
      </c>
      <c r="BA443" s="29" t="e">
        <f t="shared" si="62"/>
        <v>#DIV/0!</v>
      </c>
      <c r="BB443" s="29" t="e">
        <f>VLOOKUP(BA443,score!$AJ$2:$AK$7,2,TRUE)</f>
        <v>#DIV/0!</v>
      </c>
    </row>
    <row r="444" spans="1:54" x14ac:dyDescent="0.3">
      <c r="A444" s="10"/>
      <c r="B444" s="11"/>
      <c r="C444" s="12"/>
      <c r="D444" s="14"/>
      <c r="E444" s="12"/>
      <c r="F444" s="14"/>
      <c r="G444" s="14"/>
      <c r="H444" s="14"/>
      <c r="I444" s="14"/>
      <c r="J444" s="14"/>
      <c r="K444" s="14"/>
      <c r="L444" s="14"/>
      <c r="M444" s="14"/>
      <c r="N444" s="13"/>
      <c r="O444" s="13"/>
      <c r="P444" s="12"/>
      <c r="Q444" s="12"/>
      <c r="R444" s="12"/>
      <c r="S444" s="12"/>
      <c r="T444" s="12"/>
      <c r="U444" s="12"/>
      <c r="V444" s="12"/>
      <c r="W444" s="17"/>
      <c r="X444" s="17"/>
      <c r="Y444" s="15"/>
      <c r="Z444" s="14"/>
      <c r="AA444" s="43" t="e">
        <f t="shared" si="54"/>
        <v>#DIV/0!</v>
      </c>
      <c r="AB444" s="21" t="e">
        <f t="shared" si="55"/>
        <v>#DIV/0!</v>
      </c>
      <c r="AC444" s="21" t="e">
        <f t="shared" si="56"/>
        <v>#DIV/0!</v>
      </c>
      <c r="AD444" s="21" t="e">
        <f t="shared" si="57"/>
        <v>#DIV/0!</v>
      </c>
      <c r="AE444" s="21" t="e">
        <f t="shared" si="58"/>
        <v>#DIV/0!</v>
      </c>
      <c r="AF444" s="21" t="e">
        <f t="shared" si="61"/>
        <v>#DIV/0!</v>
      </c>
      <c r="AG444" s="20">
        <f>VLOOKUP(S444,'tabla ingresos'!$A$3:$D$15,4,FALSE)</f>
        <v>0</v>
      </c>
      <c r="AH444" s="20">
        <f t="shared" si="59"/>
        <v>0</v>
      </c>
      <c r="AI444" s="20">
        <f t="shared" si="60"/>
        <v>0</v>
      </c>
      <c r="AJ444" s="28" t="e">
        <f>VLOOKUP(AA444,score!$K$2:$L$8,2,TRUE)*AJ$2</f>
        <v>#DIV/0!</v>
      </c>
      <c r="AK444" s="28">
        <f>VLOOKUP(T444,score!$M$2:$N$8,2,FALSE)*AK$2</f>
        <v>0</v>
      </c>
      <c r="AL444" s="28">
        <f>VLOOKUP(Q444,score!$G$2:$H$8,2,TRUE)*AL$2</f>
        <v>0.1</v>
      </c>
      <c r="AM444" s="28" t="e">
        <f>VLOOKUP(AB444,score!$Y$2:$Z$8,2,TRUE)*AM$2</f>
        <v>#DIV/0!</v>
      </c>
      <c r="AN444" s="28" t="e">
        <f>VLOOKUP(AE444,score!$AE$2:$AF$8,2,TRUE)*AN$2</f>
        <v>#DIV/0!</v>
      </c>
      <c r="AO444" s="28">
        <f>VLOOKUP(O444,score!$C$2:$D$8,2,TRUE)*AO$2</f>
        <v>0.1</v>
      </c>
      <c r="AP444" s="28">
        <f>VLOOKUP(R444,score!$I$2:$J$8,2,TRUE)*AP$2</f>
        <v>0.1</v>
      </c>
      <c r="AQ444" s="28" t="e">
        <f>VLOOKUP(P444,score!$E$2:$F$8,2,FALSE)*AQ$2</f>
        <v>#N/A</v>
      </c>
      <c r="AR444" s="28">
        <f>VLOOKUP(U444,score!$O$2:$P$8,2,TRUE)*AR$2</f>
        <v>0</v>
      </c>
      <c r="AS444" s="28">
        <f>VLOOKUP(V444,score!$Q$2:$R$8,2,TRUE)*AS$2</f>
        <v>0</v>
      </c>
      <c r="AT444" s="28" t="e">
        <f>VLOOKUP(W444,score!$S$2:$T$8,2,FALSE)*AT$2</f>
        <v>#N/A</v>
      </c>
      <c r="AU444" s="28" t="e">
        <f>VLOOKUP(X444,score!$U$2:$V$4,2,FALSE)*AU$2</f>
        <v>#N/A</v>
      </c>
      <c r="AV444" s="28" t="e">
        <f>VLOOKUP(AF444,score!$AG$2:$AH$8,2,TRUE)*AV$2</f>
        <v>#DIV/0!</v>
      </c>
      <c r="AW444" s="28" t="e">
        <f>VLOOKUP(Y444,score!$W$2:$X$8,2,FALSE)*AW$2</f>
        <v>#N/A</v>
      </c>
      <c r="AX444" s="28" t="e">
        <f>VLOOKUP(AC444,score!$AA$2:$AB$8,2,TRUE)*AX$2</f>
        <v>#DIV/0!</v>
      </c>
      <c r="AY444" s="28" t="e">
        <f>VLOOKUP(AD444,score!$AC$2:$AD$8,2,TRUE)*AY$2</f>
        <v>#DIV/0!</v>
      </c>
      <c r="AZ444" s="28">
        <f>VLOOKUP(N444,score!$A$2:$B$8,2,TRUE)*AZ$2</f>
        <v>0.1</v>
      </c>
      <c r="BA444" s="29" t="e">
        <f t="shared" si="62"/>
        <v>#DIV/0!</v>
      </c>
      <c r="BB444" s="29" t="e">
        <f>VLOOKUP(BA444,score!$AJ$2:$AK$7,2,TRUE)</f>
        <v>#DIV/0!</v>
      </c>
    </row>
    <row r="445" spans="1:54" x14ac:dyDescent="0.3">
      <c r="A445" s="10"/>
      <c r="B445" s="11"/>
      <c r="C445" s="12"/>
      <c r="D445" s="14"/>
      <c r="E445" s="12"/>
      <c r="F445" s="14"/>
      <c r="G445" s="14"/>
      <c r="H445" s="14"/>
      <c r="I445" s="14"/>
      <c r="J445" s="14"/>
      <c r="K445" s="14"/>
      <c r="L445" s="14"/>
      <c r="M445" s="14"/>
      <c r="N445" s="13"/>
      <c r="O445" s="13"/>
      <c r="P445" s="12"/>
      <c r="Q445" s="12"/>
      <c r="R445" s="12"/>
      <c r="S445" s="12"/>
      <c r="T445" s="12"/>
      <c r="U445" s="12"/>
      <c r="V445" s="12"/>
      <c r="W445" s="17"/>
      <c r="X445" s="17"/>
      <c r="Y445" s="15"/>
      <c r="Z445" s="14"/>
      <c r="AA445" s="43" t="e">
        <f t="shared" si="54"/>
        <v>#DIV/0!</v>
      </c>
      <c r="AB445" s="21" t="e">
        <f t="shared" si="55"/>
        <v>#DIV/0!</v>
      </c>
      <c r="AC445" s="21" t="e">
        <f t="shared" si="56"/>
        <v>#DIV/0!</v>
      </c>
      <c r="AD445" s="21" t="e">
        <f t="shared" si="57"/>
        <v>#DIV/0!</v>
      </c>
      <c r="AE445" s="21" t="e">
        <f t="shared" si="58"/>
        <v>#DIV/0!</v>
      </c>
      <c r="AF445" s="21" t="e">
        <f t="shared" si="61"/>
        <v>#DIV/0!</v>
      </c>
      <c r="AG445" s="20">
        <f>VLOOKUP(S445,'tabla ingresos'!$A$3:$D$15,4,FALSE)</f>
        <v>0</v>
      </c>
      <c r="AH445" s="20">
        <f t="shared" si="59"/>
        <v>0</v>
      </c>
      <c r="AI445" s="20">
        <f t="shared" si="60"/>
        <v>0</v>
      </c>
      <c r="AJ445" s="28" t="e">
        <f>VLOOKUP(AA445,score!$K$2:$L$8,2,TRUE)*AJ$2</f>
        <v>#DIV/0!</v>
      </c>
      <c r="AK445" s="28">
        <f>VLOOKUP(T445,score!$M$2:$N$8,2,FALSE)*AK$2</f>
        <v>0</v>
      </c>
      <c r="AL445" s="28">
        <f>VLOOKUP(Q445,score!$G$2:$H$8,2,TRUE)*AL$2</f>
        <v>0.1</v>
      </c>
      <c r="AM445" s="28" t="e">
        <f>VLOOKUP(AB445,score!$Y$2:$Z$8,2,TRUE)*AM$2</f>
        <v>#DIV/0!</v>
      </c>
      <c r="AN445" s="28" t="e">
        <f>VLOOKUP(AE445,score!$AE$2:$AF$8,2,TRUE)*AN$2</f>
        <v>#DIV/0!</v>
      </c>
      <c r="AO445" s="28">
        <f>VLOOKUP(O445,score!$C$2:$D$8,2,TRUE)*AO$2</f>
        <v>0.1</v>
      </c>
      <c r="AP445" s="28">
        <f>VLOOKUP(R445,score!$I$2:$J$8,2,TRUE)*AP$2</f>
        <v>0.1</v>
      </c>
      <c r="AQ445" s="28" t="e">
        <f>VLOOKUP(P445,score!$E$2:$F$8,2,FALSE)*AQ$2</f>
        <v>#N/A</v>
      </c>
      <c r="AR445" s="28">
        <f>VLOOKUP(U445,score!$O$2:$P$8,2,TRUE)*AR$2</f>
        <v>0</v>
      </c>
      <c r="AS445" s="28">
        <f>VLOOKUP(V445,score!$Q$2:$R$8,2,TRUE)*AS$2</f>
        <v>0</v>
      </c>
      <c r="AT445" s="28" t="e">
        <f>VLOOKUP(W445,score!$S$2:$T$8,2,FALSE)*AT$2</f>
        <v>#N/A</v>
      </c>
      <c r="AU445" s="28" t="e">
        <f>VLOOKUP(X445,score!$U$2:$V$4,2,FALSE)*AU$2</f>
        <v>#N/A</v>
      </c>
      <c r="AV445" s="28" t="e">
        <f>VLOOKUP(AF445,score!$AG$2:$AH$8,2,TRUE)*AV$2</f>
        <v>#DIV/0!</v>
      </c>
      <c r="AW445" s="28" t="e">
        <f>VLOOKUP(Y445,score!$W$2:$X$8,2,FALSE)*AW$2</f>
        <v>#N/A</v>
      </c>
      <c r="AX445" s="28" t="e">
        <f>VLOOKUP(AC445,score!$AA$2:$AB$8,2,TRUE)*AX$2</f>
        <v>#DIV/0!</v>
      </c>
      <c r="AY445" s="28" t="e">
        <f>VLOOKUP(AD445,score!$AC$2:$AD$8,2,TRUE)*AY$2</f>
        <v>#DIV/0!</v>
      </c>
      <c r="AZ445" s="28">
        <f>VLOOKUP(N445,score!$A$2:$B$8,2,TRUE)*AZ$2</f>
        <v>0.1</v>
      </c>
      <c r="BA445" s="29" t="e">
        <f t="shared" si="62"/>
        <v>#DIV/0!</v>
      </c>
      <c r="BB445" s="29" t="e">
        <f>VLOOKUP(BA445,score!$AJ$2:$AK$7,2,TRUE)</f>
        <v>#DIV/0!</v>
      </c>
    </row>
    <row r="446" spans="1:54" x14ac:dyDescent="0.3">
      <c r="A446" s="10"/>
      <c r="B446" s="11"/>
      <c r="C446" s="12"/>
      <c r="D446" s="14"/>
      <c r="E446" s="12"/>
      <c r="F446" s="14"/>
      <c r="G446" s="14"/>
      <c r="H446" s="14"/>
      <c r="I446" s="14"/>
      <c r="J446" s="14"/>
      <c r="K446" s="14"/>
      <c r="L446" s="14"/>
      <c r="M446" s="14"/>
      <c r="N446" s="13"/>
      <c r="O446" s="13"/>
      <c r="P446" s="12"/>
      <c r="Q446" s="12"/>
      <c r="R446" s="12"/>
      <c r="S446" s="12"/>
      <c r="T446" s="12"/>
      <c r="U446" s="12"/>
      <c r="V446" s="12"/>
      <c r="W446" s="17"/>
      <c r="X446" s="17"/>
      <c r="Y446" s="15"/>
      <c r="Z446" s="14"/>
      <c r="AA446" s="43" t="e">
        <f t="shared" si="54"/>
        <v>#DIV/0!</v>
      </c>
      <c r="AB446" s="21" t="e">
        <f t="shared" si="55"/>
        <v>#DIV/0!</v>
      </c>
      <c r="AC446" s="21" t="e">
        <f t="shared" si="56"/>
        <v>#DIV/0!</v>
      </c>
      <c r="AD446" s="21" t="e">
        <f t="shared" si="57"/>
        <v>#DIV/0!</v>
      </c>
      <c r="AE446" s="21" t="e">
        <f t="shared" si="58"/>
        <v>#DIV/0!</v>
      </c>
      <c r="AF446" s="21" t="e">
        <f t="shared" si="61"/>
        <v>#DIV/0!</v>
      </c>
      <c r="AG446" s="20">
        <f>VLOOKUP(S446,'tabla ingresos'!$A$3:$D$15,4,FALSE)</f>
        <v>0</v>
      </c>
      <c r="AH446" s="20">
        <f t="shared" si="59"/>
        <v>0</v>
      </c>
      <c r="AI446" s="20">
        <f t="shared" si="60"/>
        <v>0</v>
      </c>
      <c r="AJ446" s="28" t="e">
        <f>VLOOKUP(AA446,score!$K$2:$L$8,2,TRUE)*AJ$2</f>
        <v>#DIV/0!</v>
      </c>
      <c r="AK446" s="28">
        <f>VLOOKUP(T446,score!$M$2:$N$8,2,FALSE)*AK$2</f>
        <v>0</v>
      </c>
      <c r="AL446" s="28">
        <f>VLOOKUP(Q446,score!$G$2:$H$8,2,TRUE)*AL$2</f>
        <v>0.1</v>
      </c>
      <c r="AM446" s="28" t="e">
        <f>VLOOKUP(AB446,score!$Y$2:$Z$8,2,TRUE)*AM$2</f>
        <v>#DIV/0!</v>
      </c>
      <c r="AN446" s="28" t="e">
        <f>VLOOKUP(AE446,score!$AE$2:$AF$8,2,TRUE)*AN$2</f>
        <v>#DIV/0!</v>
      </c>
      <c r="AO446" s="28">
        <f>VLOOKUP(O446,score!$C$2:$D$8,2,TRUE)*AO$2</f>
        <v>0.1</v>
      </c>
      <c r="AP446" s="28">
        <f>VLOOKUP(R446,score!$I$2:$J$8,2,TRUE)*AP$2</f>
        <v>0.1</v>
      </c>
      <c r="AQ446" s="28" t="e">
        <f>VLOOKUP(P446,score!$E$2:$F$8,2,FALSE)*AQ$2</f>
        <v>#N/A</v>
      </c>
      <c r="AR446" s="28">
        <f>VLOOKUP(U446,score!$O$2:$P$8,2,TRUE)*AR$2</f>
        <v>0</v>
      </c>
      <c r="AS446" s="28">
        <f>VLOOKUP(V446,score!$Q$2:$R$8,2,TRUE)*AS$2</f>
        <v>0</v>
      </c>
      <c r="AT446" s="28" t="e">
        <f>VLOOKUP(W446,score!$S$2:$T$8,2,FALSE)*AT$2</f>
        <v>#N/A</v>
      </c>
      <c r="AU446" s="28" t="e">
        <f>VLOOKUP(X446,score!$U$2:$V$4,2,FALSE)*AU$2</f>
        <v>#N/A</v>
      </c>
      <c r="AV446" s="28" t="e">
        <f>VLOOKUP(AF446,score!$AG$2:$AH$8,2,TRUE)*AV$2</f>
        <v>#DIV/0!</v>
      </c>
      <c r="AW446" s="28" t="e">
        <f>VLOOKUP(Y446,score!$W$2:$X$8,2,FALSE)*AW$2</f>
        <v>#N/A</v>
      </c>
      <c r="AX446" s="28" t="e">
        <f>VLOOKUP(AC446,score!$AA$2:$AB$8,2,TRUE)*AX$2</f>
        <v>#DIV/0!</v>
      </c>
      <c r="AY446" s="28" t="e">
        <f>VLOOKUP(AD446,score!$AC$2:$AD$8,2,TRUE)*AY$2</f>
        <v>#DIV/0!</v>
      </c>
      <c r="AZ446" s="28">
        <f>VLOOKUP(N446,score!$A$2:$B$8,2,TRUE)*AZ$2</f>
        <v>0.1</v>
      </c>
      <c r="BA446" s="29" t="e">
        <f t="shared" si="62"/>
        <v>#DIV/0!</v>
      </c>
      <c r="BB446" s="29" t="e">
        <f>VLOOKUP(BA446,score!$AJ$2:$AK$7,2,TRUE)</f>
        <v>#DIV/0!</v>
      </c>
    </row>
    <row r="447" spans="1:54" x14ac:dyDescent="0.3">
      <c r="A447" s="10"/>
      <c r="B447" s="11"/>
      <c r="C447" s="12"/>
      <c r="D447" s="14"/>
      <c r="E447" s="12"/>
      <c r="F447" s="14"/>
      <c r="G447" s="14"/>
      <c r="H447" s="14"/>
      <c r="I447" s="14"/>
      <c r="J447" s="14"/>
      <c r="K447" s="14"/>
      <c r="L447" s="14"/>
      <c r="M447" s="14"/>
      <c r="N447" s="13"/>
      <c r="O447" s="13"/>
      <c r="P447" s="12"/>
      <c r="Q447" s="12"/>
      <c r="R447" s="12"/>
      <c r="S447" s="12"/>
      <c r="T447" s="12"/>
      <c r="U447" s="12"/>
      <c r="V447" s="12"/>
      <c r="W447" s="17"/>
      <c r="X447" s="17"/>
      <c r="Y447" s="15"/>
      <c r="Z447" s="14"/>
      <c r="AA447" s="43" t="e">
        <f t="shared" si="54"/>
        <v>#DIV/0!</v>
      </c>
      <c r="AB447" s="21" t="e">
        <f t="shared" si="55"/>
        <v>#DIV/0!</v>
      </c>
      <c r="AC447" s="21" t="e">
        <f t="shared" si="56"/>
        <v>#DIV/0!</v>
      </c>
      <c r="AD447" s="21" t="e">
        <f t="shared" si="57"/>
        <v>#DIV/0!</v>
      </c>
      <c r="AE447" s="21" t="e">
        <f t="shared" si="58"/>
        <v>#DIV/0!</v>
      </c>
      <c r="AF447" s="21" t="e">
        <f t="shared" si="61"/>
        <v>#DIV/0!</v>
      </c>
      <c r="AG447" s="20">
        <f>VLOOKUP(S447,'tabla ingresos'!$A$3:$D$15,4,FALSE)</f>
        <v>0</v>
      </c>
      <c r="AH447" s="20">
        <f t="shared" si="59"/>
        <v>0</v>
      </c>
      <c r="AI447" s="20">
        <f t="shared" si="60"/>
        <v>0</v>
      </c>
      <c r="AJ447" s="28" t="e">
        <f>VLOOKUP(AA447,score!$K$2:$L$8,2,TRUE)*AJ$2</f>
        <v>#DIV/0!</v>
      </c>
      <c r="AK447" s="28">
        <f>VLOOKUP(T447,score!$M$2:$N$8,2,FALSE)*AK$2</f>
        <v>0</v>
      </c>
      <c r="AL447" s="28">
        <f>VLOOKUP(Q447,score!$G$2:$H$8,2,TRUE)*AL$2</f>
        <v>0.1</v>
      </c>
      <c r="AM447" s="28" t="e">
        <f>VLOOKUP(AB447,score!$Y$2:$Z$8,2,TRUE)*AM$2</f>
        <v>#DIV/0!</v>
      </c>
      <c r="AN447" s="28" t="e">
        <f>VLOOKUP(AE447,score!$AE$2:$AF$8,2,TRUE)*AN$2</f>
        <v>#DIV/0!</v>
      </c>
      <c r="AO447" s="28">
        <f>VLOOKUP(O447,score!$C$2:$D$8,2,TRUE)*AO$2</f>
        <v>0.1</v>
      </c>
      <c r="AP447" s="28">
        <f>VLOOKUP(R447,score!$I$2:$J$8,2,TRUE)*AP$2</f>
        <v>0.1</v>
      </c>
      <c r="AQ447" s="28" t="e">
        <f>VLOOKUP(P447,score!$E$2:$F$8,2,FALSE)*AQ$2</f>
        <v>#N/A</v>
      </c>
      <c r="AR447" s="28">
        <f>VLOOKUP(U447,score!$O$2:$P$8,2,TRUE)*AR$2</f>
        <v>0</v>
      </c>
      <c r="AS447" s="28">
        <f>VLOOKUP(V447,score!$Q$2:$R$8,2,TRUE)*AS$2</f>
        <v>0</v>
      </c>
      <c r="AT447" s="28" t="e">
        <f>VLOOKUP(W447,score!$S$2:$T$8,2,FALSE)*AT$2</f>
        <v>#N/A</v>
      </c>
      <c r="AU447" s="28" t="e">
        <f>VLOOKUP(X447,score!$U$2:$V$4,2,FALSE)*AU$2</f>
        <v>#N/A</v>
      </c>
      <c r="AV447" s="28" t="e">
        <f>VLOOKUP(AF447,score!$AG$2:$AH$8,2,TRUE)*AV$2</f>
        <v>#DIV/0!</v>
      </c>
      <c r="AW447" s="28" t="e">
        <f>VLOOKUP(Y447,score!$W$2:$X$8,2,FALSE)*AW$2</f>
        <v>#N/A</v>
      </c>
      <c r="AX447" s="28" t="e">
        <f>VLOOKUP(AC447,score!$AA$2:$AB$8,2,TRUE)*AX$2</f>
        <v>#DIV/0!</v>
      </c>
      <c r="AY447" s="28" t="e">
        <f>VLOOKUP(AD447,score!$AC$2:$AD$8,2,TRUE)*AY$2</f>
        <v>#DIV/0!</v>
      </c>
      <c r="AZ447" s="28">
        <f>VLOOKUP(N447,score!$A$2:$B$8,2,TRUE)*AZ$2</f>
        <v>0.1</v>
      </c>
      <c r="BA447" s="29" t="e">
        <f t="shared" si="62"/>
        <v>#DIV/0!</v>
      </c>
      <c r="BB447" s="29" t="e">
        <f>VLOOKUP(BA447,score!$AJ$2:$AK$7,2,TRUE)</f>
        <v>#DIV/0!</v>
      </c>
    </row>
    <row r="448" spans="1:54" x14ac:dyDescent="0.3">
      <c r="A448" s="10"/>
      <c r="B448" s="11"/>
      <c r="C448" s="12"/>
      <c r="D448" s="14"/>
      <c r="E448" s="12"/>
      <c r="F448" s="14"/>
      <c r="G448" s="14"/>
      <c r="H448" s="14"/>
      <c r="I448" s="14"/>
      <c r="J448" s="14"/>
      <c r="K448" s="14"/>
      <c r="L448" s="14"/>
      <c r="M448" s="14"/>
      <c r="N448" s="13"/>
      <c r="O448" s="13"/>
      <c r="P448" s="12"/>
      <c r="Q448" s="12"/>
      <c r="R448" s="12"/>
      <c r="S448" s="12"/>
      <c r="T448" s="12"/>
      <c r="U448" s="12"/>
      <c r="V448" s="12"/>
      <c r="W448" s="17"/>
      <c r="X448" s="17"/>
      <c r="Y448" s="15"/>
      <c r="Z448" s="14"/>
      <c r="AA448" s="43" t="e">
        <f t="shared" si="54"/>
        <v>#DIV/0!</v>
      </c>
      <c r="AB448" s="21" t="e">
        <f t="shared" si="55"/>
        <v>#DIV/0!</v>
      </c>
      <c r="AC448" s="21" t="e">
        <f t="shared" si="56"/>
        <v>#DIV/0!</v>
      </c>
      <c r="AD448" s="21" t="e">
        <f t="shared" si="57"/>
        <v>#DIV/0!</v>
      </c>
      <c r="AE448" s="21" t="e">
        <f t="shared" si="58"/>
        <v>#DIV/0!</v>
      </c>
      <c r="AF448" s="21" t="e">
        <f t="shared" si="61"/>
        <v>#DIV/0!</v>
      </c>
      <c r="AG448" s="20">
        <f>VLOOKUP(S448,'tabla ingresos'!$A$3:$D$15,4,FALSE)</f>
        <v>0</v>
      </c>
      <c r="AH448" s="20">
        <f t="shared" si="59"/>
        <v>0</v>
      </c>
      <c r="AI448" s="20">
        <f t="shared" si="60"/>
        <v>0</v>
      </c>
      <c r="AJ448" s="28" t="e">
        <f>VLOOKUP(AA448,score!$K$2:$L$8,2,TRUE)*AJ$2</f>
        <v>#DIV/0!</v>
      </c>
      <c r="AK448" s="28">
        <f>VLOOKUP(T448,score!$M$2:$N$8,2,FALSE)*AK$2</f>
        <v>0</v>
      </c>
      <c r="AL448" s="28">
        <f>VLOOKUP(Q448,score!$G$2:$H$8,2,TRUE)*AL$2</f>
        <v>0.1</v>
      </c>
      <c r="AM448" s="28" t="e">
        <f>VLOOKUP(AB448,score!$Y$2:$Z$8,2,TRUE)*AM$2</f>
        <v>#DIV/0!</v>
      </c>
      <c r="AN448" s="28" t="e">
        <f>VLOOKUP(AE448,score!$AE$2:$AF$8,2,TRUE)*AN$2</f>
        <v>#DIV/0!</v>
      </c>
      <c r="AO448" s="28">
        <f>VLOOKUP(O448,score!$C$2:$D$8,2,TRUE)*AO$2</f>
        <v>0.1</v>
      </c>
      <c r="AP448" s="28">
        <f>VLOOKUP(R448,score!$I$2:$J$8,2,TRUE)*AP$2</f>
        <v>0.1</v>
      </c>
      <c r="AQ448" s="28" t="e">
        <f>VLOOKUP(P448,score!$E$2:$F$8,2,FALSE)*AQ$2</f>
        <v>#N/A</v>
      </c>
      <c r="AR448" s="28">
        <f>VLOOKUP(U448,score!$O$2:$P$8,2,TRUE)*AR$2</f>
        <v>0</v>
      </c>
      <c r="AS448" s="28">
        <f>VLOOKUP(V448,score!$Q$2:$R$8,2,TRUE)*AS$2</f>
        <v>0</v>
      </c>
      <c r="AT448" s="28" t="e">
        <f>VLOOKUP(W448,score!$S$2:$T$8,2,FALSE)*AT$2</f>
        <v>#N/A</v>
      </c>
      <c r="AU448" s="28" t="e">
        <f>VLOOKUP(X448,score!$U$2:$V$4,2,FALSE)*AU$2</f>
        <v>#N/A</v>
      </c>
      <c r="AV448" s="28" t="e">
        <f>VLOOKUP(AF448,score!$AG$2:$AH$8,2,TRUE)*AV$2</f>
        <v>#DIV/0!</v>
      </c>
      <c r="AW448" s="28" t="e">
        <f>VLOOKUP(Y448,score!$W$2:$X$8,2,FALSE)*AW$2</f>
        <v>#N/A</v>
      </c>
      <c r="AX448" s="28" t="e">
        <f>VLOOKUP(AC448,score!$AA$2:$AB$8,2,TRUE)*AX$2</f>
        <v>#DIV/0!</v>
      </c>
      <c r="AY448" s="28" t="e">
        <f>VLOOKUP(AD448,score!$AC$2:$AD$8,2,TRUE)*AY$2</f>
        <v>#DIV/0!</v>
      </c>
      <c r="AZ448" s="28">
        <f>VLOOKUP(N448,score!$A$2:$B$8,2,TRUE)*AZ$2</f>
        <v>0.1</v>
      </c>
      <c r="BA448" s="29" t="e">
        <f t="shared" si="62"/>
        <v>#DIV/0!</v>
      </c>
      <c r="BB448" s="29" t="e">
        <f>VLOOKUP(BA448,score!$AJ$2:$AK$7,2,TRUE)</f>
        <v>#DIV/0!</v>
      </c>
    </row>
    <row r="449" spans="1:54" x14ac:dyDescent="0.3">
      <c r="A449" s="10"/>
      <c r="B449" s="11"/>
      <c r="C449" s="12"/>
      <c r="D449" s="14"/>
      <c r="E449" s="12"/>
      <c r="F449" s="14"/>
      <c r="G449" s="14"/>
      <c r="H449" s="14"/>
      <c r="I449" s="14"/>
      <c r="J449" s="14"/>
      <c r="K449" s="14"/>
      <c r="L449" s="14"/>
      <c r="M449" s="14"/>
      <c r="N449" s="13"/>
      <c r="O449" s="13"/>
      <c r="P449" s="12"/>
      <c r="Q449" s="12"/>
      <c r="R449" s="12"/>
      <c r="S449" s="12"/>
      <c r="T449" s="12"/>
      <c r="U449" s="12"/>
      <c r="V449" s="12"/>
      <c r="W449" s="17"/>
      <c r="X449" s="17"/>
      <c r="Y449" s="15"/>
      <c r="Z449" s="14"/>
      <c r="AA449" s="43" t="e">
        <f t="shared" si="54"/>
        <v>#DIV/0!</v>
      </c>
      <c r="AB449" s="21" t="e">
        <f t="shared" si="55"/>
        <v>#DIV/0!</v>
      </c>
      <c r="AC449" s="21" t="e">
        <f t="shared" si="56"/>
        <v>#DIV/0!</v>
      </c>
      <c r="AD449" s="21" t="e">
        <f t="shared" si="57"/>
        <v>#DIV/0!</v>
      </c>
      <c r="AE449" s="21" t="e">
        <f t="shared" si="58"/>
        <v>#DIV/0!</v>
      </c>
      <c r="AF449" s="21" t="e">
        <f t="shared" si="61"/>
        <v>#DIV/0!</v>
      </c>
      <c r="AG449" s="20">
        <f>VLOOKUP(S449,'tabla ingresos'!$A$3:$D$15,4,FALSE)</f>
        <v>0</v>
      </c>
      <c r="AH449" s="20">
        <f t="shared" si="59"/>
        <v>0</v>
      </c>
      <c r="AI449" s="20">
        <f t="shared" si="60"/>
        <v>0</v>
      </c>
      <c r="AJ449" s="28" t="e">
        <f>VLOOKUP(AA449,score!$K$2:$L$8,2,TRUE)*AJ$2</f>
        <v>#DIV/0!</v>
      </c>
      <c r="AK449" s="28">
        <f>VLOOKUP(T449,score!$M$2:$N$8,2,FALSE)*AK$2</f>
        <v>0</v>
      </c>
      <c r="AL449" s="28">
        <f>VLOOKUP(Q449,score!$G$2:$H$8,2,TRUE)*AL$2</f>
        <v>0.1</v>
      </c>
      <c r="AM449" s="28" t="e">
        <f>VLOOKUP(AB449,score!$Y$2:$Z$8,2,TRUE)*AM$2</f>
        <v>#DIV/0!</v>
      </c>
      <c r="AN449" s="28" t="e">
        <f>VLOOKUP(AE449,score!$AE$2:$AF$8,2,TRUE)*AN$2</f>
        <v>#DIV/0!</v>
      </c>
      <c r="AO449" s="28">
        <f>VLOOKUP(O449,score!$C$2:$D$8,2,TRUE)*AO$2</f>
        <v>0.1</v>
      </c>
      <c r="AP449" s="28">
        <f>VLOOKUP(R449,score!$I$2:$J$8,2,TRUE)*AP$2</f>
        <v>0.1</v>
      </c>
      <c r="AQ449" s="28" t="e">
        <f>VLOOKUP(P449,score!$E$2:$F$8,2,FALSE)*AQ$2</f>
        <v>#N/A</v>
      </c>
      <c r="AR449" s="28">
        <f>VLOOKUP(U449,score!$O$2:$P$8,2,TRUE)*AR$2</f>
        <v>0</v>
      </c>
      <c r="AS449" s="28">
        <f>VLOOKUP(V449,score!$Q$2:$R$8,2,TRUE)*AS$2</f>
        <v>0</v>
      </c>
      <c r="AT449" s="28" t="e">
        <f>VLOOKUP(W449,score!$S$2:$T$8,2,FALSE)*AT$2</f>
        <v>#N/A</v>
      </c>
      <c r="AU449" s="28" t="e">
        <f>VLOOKUP(X449,score!$U$2:$V$4,2,FALSE)*AU$2</f>
        <v>#N/A</v>
      </c>
      <c r="AV449" s="28" t="e">
        <f>VLOOKUP(AF449,score!$AG$2:$AH$8,2,TRUE)*AV$2</f>
        <v>#DIV/0!</v>
      </c>
      <c r="AW449" s="28" t="e">
        <f>VLOOKUP(Y449,score!$W$2:$X$8,2,FALSE)*AW$2</f>
        <v>#N/A</v>
      </c>
      <c r="AX449" s="28" t="e">
        <f>VLOOKUP(AC449,score!$AA$2:$AB$8,2,TRUE)*AX$2</f>
        <v>#DIV/0!</v>
      </c>
      <c r="AY449" s="28" t="e">
        <f>VLOOKUP(AD449,score!$AC$2:$AD$8,2,TRUE)*AY$2</f>
        <v>#DIV/0!</v>
      </c>
      <c r="AZ449" s="28">
        <f>VLOOKUP(N449,score!$A$2:$B$8,2,TRUE)*AZ$2</f>
        <v>0.1</v>
      </c>
      <c r="BA449" s="29" t="e">
        <f t="shared" si="62"/>
        <v>#DIV/0!</v>
      </c>
      <c r="BB449" s="29" t="e">
        <f>VLOOKUP(BA449,score!$AJ$2:$AK$7,2,TRUE)</f>
        <v>#DIV/0!</v>
      </c>
    </row>
    <row r="450" spans="1:54" x14ac:dyDescent="0.3">
      <c r="A450" s="10"/>
      <c r="B450" s="11"/>
      <c r="C450" s="12"/>
      <c r="D450" s="14"/>
      <c r="E450" s="12"/>
      <c r="F450" s="14"/>
      <c r="G450" s="14"/>
      <c r="H450" s="14"/>
      <c r="I450" s="14"/>
      <c r="J450" s="14"/>
      <c r="K450" s="14"/>
      <c r="L450" s="14"/>
      <c r="M450" s="14"/>
      <c r="N450" s="13"/>
      <c r="O450" s="13"/>
      <c r="P450" s="12"/>
      <c r="Q450" s="12"/>
      <c r="R450" s="12"/>
      <c r="S450" s="12"/>
      <c r="T450" s="12"/>
      <c r="U450" s="12"/>
      <c r="V450" s="12"/>
      <c r="W450" s="17"/>
      <c r="X450" s="17"/>
      <c r="Y450" s="15"/>
      <c r="Z450" s="14"/>
      <c r="AA450" s="43" t="e">
        <f t="shared" si="54"/>
        <v>#DIV/0!</v>
      </c>
      <c r="AB450" s="21" t="e">
        <f t="shared" si="55"/>
        <v>#DIV/0!</v>
      </c>
      <c r="AC450" s="21" t="e">
        <f t="shared" si="56"/>
        <v>#DIV/0!</v>
      </c>
      <c r="AD450" s="21" t="e">
        <f t="shared" si="57"/>
        <v>#DIV/0!</v>
      </c>
      <c r="AE450" s="21" t="e">
        <f t="shared" si="58"/>
        <v>#DIV/0!</v>
      </c>
      <c r="AF450" s="21" t="e">
        <f t="shared" si="61"/>
        <v>#DIV/0!</v>
      </c>
      <c r="AG450" s="20">
        <f>VLOOKUP(S450,'tabla ingresos'!$A$3:$D$15,4,FALSE)</f>
        <v>0</v>
      </c>
      <c r="AH450" s="20">
        <f t="shared" si="59"/>
        <v>0</v>
      </c>
      <c r="AI450" s="20">
        <f t="shared" si="60"/>
        <v>0</v>
      </c>
      <c r="AJ450" s="28" t="e">
        <f>VLOOKUP(AA450,score!$K$2:$L$8,2,TRUE)*AJ$2</f>
        <v>#DIV/0!</v>
      </c>
      <c r="AK450" s="28">
        <f>VLOOKUP(T450,score!$M$2:$N$8,2,FALSE)*AK$2</f>
        <v>0</v>
      </c>
      <c r="AL450" s="28">
        <f>VLOOKUP(Q450,score!$G$2:$H$8,2,TRUE)*AL$2</f>
        <v>0.1</v>
      </c>
      <c r="AM450" s="28" t="e">
        <f>VLOOKUP(AB450,score!$Y$2:$Z$8,2,TRUE)*AM$2</f>
        <v>#DIV/0!</v>
      </c>
      <c r="AN450" s="28" t="e">
        <f>VLOOKUP(AE450,score!$AE$2:$AF$8,2,TRUE)*AN$2</f>
        <v>#DIV/0!</v>
      </c>
      <c r="AO450" s="28">
        <f>VLOOKUP(O450,score!$C$2:$D$8,2,TRUE)*AO$2</f>
        <v>0.1</v>
      </c>
      <c r="AP450" s="28">
        <f>VLOOKUP(R450,score!$I$2:$J$8,2,TRUE)*AP$2</f>
        <v>0.1</v>
      </c>
      <c r="AQ450" s="28" t="e">
        <f>VLOOKUP(P450,score!$E$2:$F$8,2,FALSE)*AQ$2</f>
        <v>#N/A</v>
      </c>
      <c r="AR450" s="28">
        <f>VLOOKUP(U450,score!$O$2:$P$8,2,TRUE)*AR$2</f>
        <v>0</v>
      </c>
      <c r="AS450" s="28">
        <f>VLOOKUP(V450,score!$Q$2:$R$8,2,TRUE)*AS$2</f>
        <v>0</v>
      </c>
      <c r="AT450" s="28" t="e">
        <f>VLOOKUP(W450,score!$S$2:$T$8,2,FALSE)*AT$2</f>
        <v>#N/A</v>
      </c>
      <c r="AU450" s="28" t="e">
        <f>VLOOKUP(X450,score!$U$2:$V$4,2,FALSE)*AU$2</f>
        <v>#N/A</v>
      </c>
      <c r="AV450" s="28" t="e">
        <f>VLOOKUP(AF450,score!$AG$2:$AH$8,2,TRUE)*AV$2</f>
        <v>#DIV/0!</v>
      </c>
      <c r="AW450" s="28" t="e">
        <f>VLOOKUP(Y450,score!$W$2:$X$8,2,FALSE)*AW$2</f>
        <v>#N/A</v>
      </c>
      <c r="AX450" s="28" t="e">
        <f>VLOOKUP(AC450,score!$AA$2:$AB$8,2,TRUE)*AX$2</f>
        <v>#DIV/0!</v>
      </c>
      <c r="AY450" s="28" t="e">
        <f>VLOOKUP(AD450,score!$AC$2:$AD$8,2,TRUE)*AY$2</f>
        <v>#DIV/0!</v>
      </c>
      <c r="AZ450" s="28">
        <f>VLOOKUP(N450,score!$A$2:$B$8,2,TRUE)*AZ$2</f>
        <v>0.1</v>
      </c>
      <c r="BA450" s="29" t="e">
        <f t="shared" si="62"/>
        <v>#DIV/0!</v>
      </c>
      <c r="BB450" s="29" t="e">
        <f>VLOOKUP(BA450,score!$AJ$2:$AK$7,2,TRUE)</f>
        <v>#DIV/0!</v>
      </c>
    </row>
    <row r="451" spans="1:54" x14ac:dyDescent="0.3">
      <c r="A451" s="10"/>
      <c r="B451" s="11"/>
      <c r="C451" s="12"/>
      <c r="D451" s="14"/>
      <c r="E451" s="12"/>
      <c r="F451" s="14"/>
      <c r="G451" s="14"/>
      <c r="H451" s="14"/>
      <c r="I451" s="14"/>
      <c r="J451" s="14"/>
      <c r="K451" s="14"/>
      <c r="L451" s="14"/>
      <c r="M451" s="14"/>
      <c r="N451" s="13"/>
      <c r="O451" s="13"/>
      <c r="P451" s="12"/>
      <c r="Q451" s="12"/>
      <c r="R451" s="12"/>
      <c r="S451" s="12"/>
      <c r="T451" s="12"/>
      <c r="U451" s="12"/>
      <c r="V451" s="12"/>
      <c r="W451" s="17"/>
      <c r="X451" s="17"/>
      <c r="Y451" s="15"/>
      <c r="Z451" s="14"/>
      <c r="AA451" s="43" t="e">
        <f t="shared" si="54"/>
        <v>#DIV/0!</v>
      </c>
      <c r="AB451" s="21" t="e">
        <f t="shared" si="55"/>
        <v>#DIV/0!</v>
      </c>
      <c r="AC451" s="21" t="e">
        <f t="shared" si="56"/>
        <v>#DIV/0!</v>
      </c>
      <c r="AD451" s="21" t="e">
        <f t="shared" si="57"/>
        <v>#DIV/0!</v>
      </c>
      <c r="AE451" s="21" t="e">
        <f t="shared" si="58"/>
        <v>#DIV/0!</v>
      </c>
      <c r="AF451" s="21" t="e">
        <f t="shared" si="61"/>
        <v>#DIV/0!</v>
      </c>
      <c r="AG451" s="20">
        <f>VLOOKUP(S451,'tabla ingresos'!$A$3:$D$15,4,FALSE)</f>
        <v>0</v>
      </c>
      <c r="AH451" s="20">
        <f t="shared" si="59"/>
        <v>0</v>
      </c>
      <c r="AI451" s="20">
        <f t="shared" si="60"/>
        <v>0</v>
      </c>
      <c r="AJ451" s="28" t="e">
        <f>VLOOKUP(AA451,score!$K$2:$L$8,2,TRUE)*AJ$2</f>
        <v>#DIV/0!</v>
      </c>
      <c r="AK451" s="28">
        <f>VLOOKUP(T451,score!$M$2:$N$8,2,FALSE)*AK$2</f>
        <v>0</v>
      </c>
      <c r="AL451" s="28">
        <f>VLOOKUP(Q451,score!$G$2:$H$8,2,TRUE)*AL$2</f>
        <v>0.1</v>
      </c>
      <c r="AM451" s="28" t="e">
        <f>VLOOKUP(AB451,score!$Y$2:$Z$8,2,TRUE)*AM$2</f>
        <v>#DIV/0!</v>
      </c>
      <c r="AN451" s="28" t="e">
        <f>VLOOKUP(AE451,score!$AE$2:$AF$8,2,TRUE)*AN$2</f>
        <v>#DIV/0!</v>
      </c>
      <c r="AO451" s="28">
        <f>VLOOKUP(O451,score!$C$2:$D$8,2,TRUE)*AO$2</f>
        <v>0.1</v>
      </c>
      <c r="AP451" s="28">
        <f>VLOOKUP(R451,score!$I$2:$J$8,2,TRUE)*AP$2</f>
        <v>0.1</v>
      </c>
      <c r="AQ451" s="28" t="e">
        <f>VLOOKUP(P451,score!$E$2:$F$8,2,FALSE)*AQ$2</f>
        <v>#N/A</v>
      </c>
      <c r="AR451" s="28">
        <f>VLOOKUP(U451,score!$O$2:$P$8,2,TRUE)*AR$2</f>
        <v>0</v>
      </c>
      <c r="AS451" s="28">
        <f>VLOOKUP(V451,score!$Q$2:$R$8,2,TRUE)*AS$2</f>
        <v>0</v>
      </c>
      <c r="AT451" s="28" t="e">
        <f>VLOOKUP(W451,score!$S$2:$T$8,2,FALSE)*AT$2</f>
        <v>#N/A</v>
      </c>
      <c r="AU451" s="28" t="e">
        <f>VLOOKUP(X451,score!$U$2:$V$4,2,FALSE)*AU$2</f>
        <v>#N/A</v>
      </c>
      <c r="AV451" s="28" t="e">
        <f>VLOOKUP(AF451,score!$AG$2:$AH$8,2,TRUE)*AV$2</f>
        <v>#DIV/0!</v>
      </c>
      <c r="AW451" s="28" t="e">
        <f>VLOOKUP(Y451,score!$W$2:$X$8,2,FALSE)*AW$2</f>
        <v>#N/A</v>
      </c>
      <c r="AX451" s="28" t="e">
        <f>VLOOKUP(AC451,score!$AA$2:$AB$8,2,TRUE)*AX$2</f>
        <v>#DIV/0!</v>
      </c>
      <c r="AY451" s="28" t="e">
        <f>VLOOKUP(AD451,score!$AC$2:$AD$8,2,TRUE)*AY$2</f>
        <v>#DIV/0!</v>
      </c>
      <c r="AZ451" s="28">
        <f>VLOOKUP(N451,score!$A$2:$B$8,2,TRUE)*AZ$2</f>
        <v>0.1</v>
      </c>
      <c r="BA451" s="29" t="e">
        <f t="shared" si="62"/>
        <v>#DIV/0!</v>
      </c>
      <c r="BB451" s="29" t="e">
        <f>VLOOKUP(BA451,score!$AJ$2:$AK$7,2,TRUE)</f>
        <v>#DIV/0!</v>
      </c>
    </row>
    <row r="452" spans="1:54" x14ac:dyDescent="0.3">
      <c r="A452" s="10"/>
      <c r="B452" s="11"/>
      <c r="C452" s="12"/>
      <c r="D452" s="14"/>
      <c r="E452" s="12"/>
      <c r="F452" s="14"/>
      <c r="G452" s="14"/>
      <c r="H452" s="14"/>
      <c r="I452" s="14"/>
      <c r="J452" s="14"/>
      <c r="K452" s="14"/>
      <c r="L452" s="14"/>
      <c r="M452" s="14"/>
      <c r="N452" s="13"/>
      <c r="O452" s="13"/>
      <c r="P452" s="12"/>
      <c r="Q452" s="12"/>
      <c r="R452" s="12"/>
      <c r="S452" s="12"/>
      <c r="T452" s="12"/>
      <c r="U452" s="12"/>
      <c r="V452" s="12"/>
      <c r="W452" s="17"/>
      <c r="X452" s="17"/>
      <c r="Y452" s="15"/>
      <c r="Z452" s="14"/>
      <c r="AA452" s="43" t="e">
        <f t="shared" si="54"/>
        <v>#DIV/0!</v>
      </c>
      <c r="AB452" s="21" t="e">
        <f t="shared" si="55"/>
        <v>#DIV/0!</v>
      </c>
      <c r="AC452" s="21" t="e">
        <f t="shared" si="56"/>
        <v>#DIV/0!</v>
      </c>
      <c r="AD452" s="21" t="e">
        <f t="shared" si="57"/>
        <v>#DIV/0!</v>
      </c>
      <c r="AE452" s="21" t="e">
        <f t="shared" si="58"/>
        <v>#DIV/0!</v>
      </c>
      <c r="AF452" s="21" t="e">
        <f t="shared" si="61"/>
        <v>#DIV/0!</v>
      </c>
      <c r="AG452" s="20">
        <f>VLOOKUP(S452,'tabla ingresos'!$A$3:$D$15,4,FALSE)</f>
        <v>0</v>
      </c>
      <c r="AH452" s="20">
        <f t="shared" si="59"/>
        <v>0</v>
      </c>
      <c r="AI452" s="20">
        <f t="shared" si="60"/>
        <v>0</v>
      </c>
      <c r="AJ452" s="28" t="e">
        <f>VLOOKUP(AA452,score!$K$2:$L$8,2,TRUE)*AJ$2</f>
        <v>#DIV/0!</v>
      </c>
      <c r="AK452" s="28">
        <f>VLOOKUP(T452,score!$M$2:$N$8,2,FALSE)*AK$2</f>
        <v>0</v>
      </c>
      <c r="AL452" s="28">
        <f>VLOOKUP(Q452,score!$G$2:$H$8,2,TRUE)*AL$2</f>
        <v>0.1</v>
      </c>
      <c r="AM452" s="28" t="e">
        <f>VLOOKUP(AB452,score!$Y$2:$Z$8,2,TRUE)*AM$2</f>
        <v>#DIV/0!</v>
      </c>
      <c r="AN452" s="28" t="e">
        <f>VLOOKUP(AE452,score!$AE$2:$AF$8,2,TRUE)*AN$2</f>
        <v>#DIV/0!</v>
      </c>
      <c r="AO452" s="28">
        <f>VLOOKUP(O452,score!$C$2:$D$8,2,TRUE)*AO$2</f>
        <v>0.1</v>
      </c>
      <c r="AP452" s="28">
        <f>VLOOKUP(R452,score!$I$2:$J$8,2,TRUE)*AP$2</f>
        <v>0.1</v>
      </c>
      <c r="AQ452" s="28" t="e">
        <f>VLOOKUP(P452,score!$E$2:$F$8,2,FALSE)*AQ$2</f>
        <v>#N/A</v>
      </c>
      <c r="AR452" s="28">
        <f>VLOOKUP(U452,score!$O$2:$P$8,2,TRUE)*AR$2</f>
        <v>0</v>
      </c>
      <c r="AS452" s="28">
        <f>VLOOKUP(V452,score!$Q$2:$R$8,2,TRUE)*AS$2</f>
        <v>0</v>
      </c>
      <c r="AT452" s="28" t="e">
        <f>VLOOKUP(W452,score!$S$2:$T$8,2,FALSE)*AT$2</f>
        <v>#N/A</v>
      </c>
      <c r="AU452" s="28" t="e">
        <f>VLOOKUP(X452,score!$U$2:$V$4,2,FALSE)*AU$2</f>
        <v>#N/A</v>
      </c>
      <c r="AV452" s="28" t="e">
        <f>VLOOKUP(AF452,score!$AG$2:$AH$8,2,TRUE)*AV$2</f>
        <v>#DIV/0!</v>
      </c>
      <c r="AW452" s="28" t="e">
        <f>VLOOKUP(Y452,score!$W$2:$X$8,2,FALSE)*AW$2</f>
        <v>#N/A</v>
      </c>
      <c r="AX452" s="28" t="e">
        <f>VLOOKUP(AC452,score!$AA$2:$AB$8,2,TRUE)*AX$2</f>
        <v>#DIV/0!</v>
      </c>
      <c r="AY452" s="28" t="e">
        <f>VLOOKUP(AD452,score!$AC$2:$AD$8,2,TRUE)*AY$2</f>
        <v>#DIV/0!</v>
      </c>
      <c r="AZ452" s="28">
        <f>VLOOKUP(N452,score!$A$2:$B$8,2,TRUE)*AZ$2</f>
        <v>0.1</v>
      </c>
      <c r="BA452" s="29" t="e">
        <f t="shared" si="62"/>
        <v>#DIV/0!</v>
      </c>
      <c r="BB452" s="29" t="e">
        <f>VLOOKUP(BA452,score!$AJ$2:$AK$7,2,TRUE)</f>
        <v>#DIV/0!</v>
      </c>
    </row>
    <row r="453" spans="1:54" x14ac:dyDescent="0.3">
      <c r="A453" s="10"/>
      <c r="B453" s="11"/>
      <c r="C453" s="12"/>
      <c r="D453" s="14"/>
      <c r="E453" s="12"/>
      <c r="F453" s="14"/>
      <c r="G453" s="14"/>
      <c r="H453" s="14"/>
      <c r="I453" s="14"/>
      <c r="J453" s="14"/>
      <c r="K453" s="14"/>
      <c r="L453" s="14"/>
      <c r="M453" s="14"/>
      <c r="N453" s="13"/>
      <c r="O453" s="13"/>
      <c r="P453" s="12"/>
      <c r="Q453" s="12"/>
      <c r="R453" s="12"/>
      <c r="S453" s="12"/>
      <c r="T453" s="12"/>
      <c r="U453" s="12"/>
      <c r="V453" s="12"/>
      <c r="W453" s="17"/>
      <c r="X453" s="17"/>
      <c r="Y453" s="15"/>
      <c r="Z453" s="14"/>
      <c r="AA453" s="43" t="e">
        <f t="shared" ref="AA453:AA516" si="63">+((I453+L453)/Z453)</f>
        <v>#DIV/0!</v>
      </c>
      <c r="AB453" s="21" t="e">
        <f t="shared" ref="AB453:AB516" si="64">+(K453+H453)/(AG453*1.5)</f>
        <v>#DIV/0!</v>
      </c>
      <c r="AC453" s="21" t="e">
        <f t="shared" ref="AC453:AC516" si="65">+AH453/AG453</f>
        <v>#DIV/0!</v>
      </c>
      <c r="AD453" s="21" t="e">
        <f t="shared" ref="AD453:AD516" si="66">+AI453/AG453</f>
        <v>#DIV/0!</v>
      </c>
      <c r="AE453" s="21" t="e">
        <f t="shared" ref="AE453:AE516" si="67">+(G453+F453)/AG453</f>
        <v>#DIV/0!</v>
      </c>
      <c r="AF453" s="21" t="e">
        <f t="shared" si="61"/>
        <v>#DIV/0!</v>
      </c>
      <c r="AG453" s="20">
        <f>VLOOKUP(S453,'tabla ingresos'!$A$3:$D$15,4,FALSE)</f>
        <v>0</v>
      </c>
      <c r="AH453" s="20">
        <f t="shared" ref="AH453:AH516" si="68">IF(H453-G453&gt;100000,H453-G453,0)</f>
        <v>0</v>
      </c>
      <c r="AI453" s="20">
        <f t="shared" ref="AI453:AI516" si="69">IF(AH453-J453&gt;100000,AH453-J453,0)</f>
        <v>0</v>
      </c>
      <c r="AJ453" s="28" t="e">
        <f>VLOOKUP(AA453,score!$K$2:$L$8,2,TRUE)*AJ$2</f>
        <v>#DIV/0!</v>
      </c>
      <c r="AK453" s="28">
        <f>VLOOKUP(T453,score!$M$2:$N$8,2,FALSE)*AK$2</f>
        <v>0</v>
      </c>
      <c r="AL453" s="28">
        <f>VLOOKUP(Q453,score!$G$2:$H$8,2,TRUE)*AL$2</f>
        <v>0.1</v>
      </c>
      <c r="AM453" s="28" t="e">
        <f>VLOOKUP(AB453,score!$Y$2:$Z$8,2,TRUE)*AM$2</f>
        <v>#DIV/0!</v>
      </c>
      <c r="AN453" s="28" t="e">
        <f>VLOOKUP(AE453,score!$AE$2:$AF$8,2,TRUE)*AN$2</f>
        <v>#DIV/0!</v>
      </c>
      <c r="AO453" s="28">
        <f>VLOOKUP(O453,score!$C$2:$D$8,2,TRUE)*AO$2</f>
        <v>0.1</v>
      </c>
      <c r="AP453" s="28">
        <f>VLOOKUP(R453,score!$I$2:$J$8,2,TRUE)*AP$2</f>
        <v>0.1</v>
      </c>
      <c r="AQ453" s="28" t="e">
        <f>VLOOKUP(P453,score!$E$2:$F$8,2,FALSE)*AQ$2</f>
        <v>#N/A</v>
      </c>
      <c r="AR453" s="28">
        <f>VLOOKUP(U453,score!$O$2:$P$8,2,TRUE)*AR$2</f>
        <v>0</v>
      </c>
      <c r="AS453" s="28">
        <f>VLOOKUP(V453,score!$Q$2:$R$8,2,TRUE)*AS$2</f>
        <v>0</v>
      </c>
      <c r="AT453" s="28" t="e">
        <f>VLOOKUP(W453,score!$S$2:$T$8,2,FALSE)*AT$2</f>
        <v>#N/A</v>
      </c>
      <c r="AU453" s="28" t="e">
        <f>VLOOKUP(X453,score!$U$2:$V$4,2,FALSE)*AU$2</f>
        <v>#N/A</v>
      </c>
      <c r="AV453" s="28" t="e">
        <f>VLOOKUP(AF453,score!$AG$2:$AH$8,2,TRUE)*AV$2</f>
        <v>#DIV/0!</v>
      </c>
      <c r="AW453" s="28" t="e">
        <f>VLOOKUP(Y453,score!$W$2:$X$8,2,FALSE)*AW$2</f>
        <v>#N/A</v>
      </c>
      <c r="AX453" s="28" t="e">
        <f>VLOOKUP(AC453,score!$AA$2:$AB$8,2,TRUE)*AX$2</f>
        <v>#DIV/0!</v>
      </c>
      <c r="AY453" s="28" t="e">
        <f>VLOOKUP(AD453,score!$AC$2:$AD$8,2,TRUE)*AY$2</f>
        <v>#DIV/0!</v>
      </c>
      <c r="AZ453" s="28">
        <f>VLOOKUP(N453,score!$A$2:$B$8,2,TRUE)*AZ$2</f>
        <v>0.1</v>
      </c>
      <c r="BA453" s="29" t="e">
        <f t="shared" si="62"/>
        <v>#DIV/0!</v>
      </c>
      <c r="BB453" s="29" t="e">
        <f>VLOOKUP(BA453,score!$AJ$2:$AK$7,2,TRUE)</f>
        <v>#DIV/0!</v>
      </c>
    </row>
    <row r="454" spans="1:54" x14ac:dyDescent="0.3">
      <c r="A454" s="10"/>
      <c r="B454" s="11"/>
      <c r="C454" s="12"/>
      <c r="D454" s="14"/>
      <c r="E454" s="12"/>
      <c r="F454" s="14"/>
      <c r="G454" s="14"/>
      <c r="H454" s="14"/>
      <c r="I454" s="14"/>
      <c r="J454" s="14"/>
      <c r="K454" s="14"/>
      <c r="L454" s="14"/>
      <c r="M454" s="14"/>
      <c r="N454" s="13"/>
      <c r="O454" s="13"/>
      <c r="P454" s="12"/>
      <c r="Q454" s="12"/>
      <c r="R454" s="12"/>
      <c r="S454" s="12"/>
      <c r="T454" s="12"/>
      <c r="U454" s="12"/>
      <c r="V454" s="12"/>
      <c r="W454" s="17"/>
      <c r="X454" s="17"/>
      <c r="Y454" s="15"/>
      <c r="Z454" s="14"/>
      <c r="AA454" s="43" t="e">
        <f t="shared" si="63"/>
        <v>#DIV/0!</v>
      </c>
      <c r="AB454" s="21" t="e">
        <f t="shared" si="64"/>
        <v>#DIV/0!</v>
      </c>
      <c r="AC454" s="21" t="e">
        <f t="shared" si="65"/>
        <v>#DIV/0!</v>
      </c>
      <c r="AD454" s="21" t="e">
        <f t="shared" si="66"/>
        <v>#DIV/0!</v>
      </c>
      <c r="AE454" s="21" t="e">
        <f t="shared" si="67"/>
        <v>#DIV/0!</v>
      </c>
      <c r="AF454" s="21" t="e">
        <f t="shared" ref="AF454:AF517" si="70">(M454)/(AG454*1.5)</f>
        <v>#DIV/0!</v>
      </c>
      <c r="AG454" s="20">
        <f>VLOOKUP(S454,'tabla ingresos'!$A$3:$D$15,4,FALSE)</f>
        <v>0</v>
      </c>
      <c r="AH454" s="20">
        <f t="shared" si="68"/>
        <v>0</v>
      </c>
      <c r="AI454" s="20">
        <f t="shared" si="69"/>
        <v>0</v>
      </c>
      <c r="AJ454" s="28" t="e">
        <f>VLOOKUP(AA454,score!$K$2:$L$8,2,TRUE)*AJ$2</f>
        <v>#DIV/0!</v>
      </c>
      <c r="AK454" s="28">
        <f>VLOOKUP(T454,score!$M$2:$N$8,2,FALSE)*AK$2</f>
        <v>0</v>
      </c>
      <c r="AL454" s="28">
        <f>VLOOKUP(Q454,score!$G$2:$H$8,2,TRUE)*AL$2</f>
        <v>0.1</v>
      </c>
      <c r="AM454" s="28" t="e">
        <f>VLOOKUP(AB454,score!$Y$2:$Z$8,2,TRUE)*AM$2</f>
        <v>#DIV/0!</v>
      </c>
      <c r="AN454" s="28" t="e">
        <f>VLOOKUP(AE454,score!$AE$2:$AF$8,2,TRUE)*AN$2</f>
        <v>#DIV/0!</v>
      </c>
      <c r="AO454" s="28">
        <f>VLOOKUP(O454,score!$C$2:$D$8,2,TRUE)*AO$2</f>
        <v>0.1</v>
      </c>
      <c r="AP454" s="28">
        <f>VLOOKUP(R454,score!$I$2:$J$8,2,TRUE)*AP$2</f>
        <v>0.1</v>
      </c>
      <c r="AQ454" s="28" t="e">
        <f>VLOOKUP(P454,score!$E$2:$F$8,2,FALSE)*AQ$2</f>
        <v>#N/A</v>
      </c>
      <c r="AR454" s="28">
        <f>VLOOKUP(U454,score!$O$2:$P$8,2,TRUE)*AR$2</f>
        <v>0</v>
      </c>
      <c r="AS454" s="28">
        <f>VLOOKUP(V454,score!$Q$2:$R$8,2,TRUE)*AS$2</f>
        <v>0</v>
      </c>
      <c r="AT454" s="28" t="e">
        <f>VLOOKUP(W454,score!$S$2:$T$8,2,FALSE)*AT$2</f>
        <v>#N/A</v>
      </c>
      <c r="AU454" s="28" t="e">
        <f>VLOOKUP(X454,score!$U$2:$V$4,2,FALSE)*AU$2</f>
        <v>#N/A</v>
      </c>
      <c r="AV454" s="28" t="e">
        <f>VLOOKUP(AF454,score!$AG$2:$AH$8,2,TRUE)*AV$2</f>
        <v>#DIV/0!</v>
      </c>
      <c r="AW454" s="28" t="e">
        <f>VLOOKUP(Y454,score!$W$2:$X$8,2,FALSE)*AW$2</f>
        <v>#N/A</v>
      </c>
      <c r="AX454" s="28" t="e">
        <f>VLOOKUP(AC454,score!$AA$2:$AB$8,2,TRUE)*AX$2</f>
        <v>#DIV/0!</v>
      </c>
      <c r="AY454" s="28" t="e">
        <f>VLOOKUP(AD454,score!$AC$2:$AD$8,2,TRUE)*AY$2</f>
        <v>#DIV/0!</v>
      </c>
      <c r="AZ454" s="28">
        <f>VLOOKUP(N454,score!$A$2:$B$8,2,TRUE)*AZ$2</f>
        <v>0.1</v>
      </c>
      <c r="BA454" s="29" t="e">
        <f t="shared" ref="BA454:BA517" si="71">+SUM(AJ454:AZ454)</f>
        <v>#DIV/0!</v>
      </c>
      <c r="BB454" s="29" t="e">
        <f>VLOOKUP(BA454,score!$AJ$2:$AK$7,2,TRUE)</f>
        <v>#DIV/0!</v>
      </c>
    </row>
    <row r="455" spans="1:54" x14ac:dyDescent="0.3">
      <c r="A455" s="10"/>
      <c r="B455" s="11"/>
      <c r="C455" s="12"/>
      <c r="D455" s="14"/>
      <c r="E455" s="12"/>
      <c r="F455" s="14"/>
      <c r="G455" s="14"/>
      <c r="H455" s="14"/>
      <c r="I455" s="14"/>
      <c r="J455" s="14"/>
      <c r="K455" s="14"/>
      <c r="L455" s="14"/>
      <c r="M455" s="14"/>
      <c r="N455" s="13"/>
      <c r="O455" s="13"/>
      <c r="P455" s="12"/>
      <c r="Q455" s="12"/>
      <c r="R455" s="12"/>
      <c r="S455" s="12"/>
      <c r="T455" s="12"/>
      <c r="U455" s="12"/>
      <c r="V455" s="12"/>
      <c r="W455" s="17"/>
      <c r="X455" s="17"/>
      <c r="Y455" s="15"/>
      <c r="Z455" s="14"/>
      <c r="AA455" s="43" t="e">
        <f t="shared" si="63"/>
        <v>#DIV/0!</v>
      </c>
      <c r="AB455" s="21" t="e">
        <f t="shared" si="64"/>
        <v>#DIV/0!</v>
      </c>
      <c r="AC455" s="21" t="e">
        <f t="shared" si="65"/>
        <v>#DIV/0!</v>
      </c>
      <c r="AD455" s="21" t="e">
        <f t="shared" si="66"/>
        <v>#DIV/0!</v>
      </c>
      <c r="AE455" s="21" t="e">
        <f t="shared" si="67"/>
        <v>#DIV/0!</v>
      </c>
      <c r="AF455" s="21" t="e">
        <f t="shared" si="70"/>
        <v>#DIV/0!</v>
      </c>
      <c r="AG455" s="20">
        <f>VLOOKUP(S455,'tabla ingresos'!$A$3:$D$15,4,FALSE)</f>
        <v>0</v>
      </c>
      <c r="AH455" s="20">
        <f t="shared" si="68"/>
        <v>0</v>
      </c>
      <c r="AI455" s="20">
        <f t="shared" si="69"/>
        <v>0</v>
      </c>
      <c r="AJ455" s="28" t="e">
        <f>VLOOKUP(AA455,score!$K$2:$L$8,2,TRUE)*AJ$2</f>
        <v>#DIV/0!</v>
      </c>
      <c r="AK455" s="28">
        <f>VLOOKUP(T455,score!$M$2:$N$8,2,FALSE)*AK$2</f>
        <v>0</v>
      </c>
      <c r="AL455" s="28">
        <f>VLOOKUP(Q455,score!$G$2:$H$8,2,TRUE)*AL$2</f>
        <v>0.1</v>
      </c>
      <c r="AM455" s="28" t="e">
        <f>VLOOKUP(AB455,score!$Y$2:$Z$8,2,TRUE)*AM$2</f>
        <v>#DIV/0!</v>
      </c>
      <c r="AN455" s="28" t="e">
        <f>VLOOKUP(AE455,score!$AE$2:$AF$8,2,TRUE)*AN$2</f>
        <v>#DIV/0!</v>
      </c>
      <c r="AO455" s="28">
        <f>VLOOKUP(O455,score!$C$2:$D$8,2,TRUE)*AO$2</f>
        <v>0.1</v>
      </c>
      <c r="AP455" s="28">
        <f>VLOOKUP(R455,score!$I$2:$J$8,2,TRUE)*AP$2</f>
        <v>0.1</v>
      </c>
      <c r="AQ455" s="28" t="e">
        <f>VLOOKUP(P455,score!$E$2:$F$8,2,FALSE)*AQ$2</f>
        <v>#N/A</v>
      </c>
      <c r="AR455" s="28">
        <f>VLOOKUP(U455,score!$O$2:$P$8,2,TRUE)*AR$2</f>
        <v>0</v>
      </c>
      <c r="AS455" s="28">
        <f>VLOOKUP(V455,score!$Q$2:$R$8,2,TRUE)*AS$2</f>
        <v>0</v>
      </c>
      <c r="AT455" s="28" t="e">
        <f>VLOOKUP(W455,score!$S$2:$T$8,2,FALSE)*AT$2</f>
        <v>#N/A</v>
      </c>
      <c r="AU455" s="28" t="e">
        <f>VLOOKUP(X455,score!$U$2:$V$4,2,FALSE)*AU$2</f>
        <v>#N/A</v>
      </c>
      <c r="AV455" s="28" t="e">
        <f>VLOOKUP(AF455,score!$AG$2:$AH$8,2,TRUE)*AV$2</f>
        <v>#DIV/0!</v>
      </c>
      <c r="AW455" s="28" t="e">
        <f>VLOOKUP(Y455,score!$W$2:$X$8,2,FALSE)*AW$2</f>
        <v>#N/A</v>
      </c>
      <c r="AX455" s="28" t="e">
        <f>VLOOKUP(AC455,score!$AA$2:$AB$8,2,TRUE)*AX$2</f>
        <v>#DIV/0!</v>
      </c>
      <c r="AY455" s="28" t="e">
        <f>VLOOKUP(AD455,score!$AC$2:$AD$8,2,TRUE)*AY$2</f>
        <v>#DIV/0!</v>
      </c>
      <c r="AZ455" s="28">
        <f>VLOOKUP(N455,score!$A$2:$B$8,2,TRUE)*AZ$2</f>
        <v>0.1</v>
      </c>
      <c r="BA455" s="29" t="e">
        <f t="shared" si="71"/>
        <v>#DIV/0!</v>
      </c>
      <c r="BB455" s="29" t="e">
        <f>VLOOKUP(BA455,score!$AJ$2:$AK$7,2,TRUE)</f>
        <v>#DIV/0!</v>
      </c>
    </row>
    <row r="456" spans="1:54" x14ac:dyDescent="0.3">
      <c r="A456" s="10"/>
      <c r="B456" s="11"/>
      <c r="C456" s="12"/>
      <c r="D456" s="14"/>
      <c r="E456" s="12"/>
      <c r="F456" s="14"/>
      <c r="G456" s="14"/>
      <c r="H456" s="14"/>
      <c r="I456" s="14"/>
      <c r="J456" s="14"/>
      <c r="K456" s="14"/>
      <c r="L456" s="14"/>
      <c r="M456" s="14"/>
      <c r="N456" s="13"/>
      <c r="O456" s="13"/>
      <c r="P456" s="12"/>
      <c r="Q456" s="12"/>
      <c r="R456" s="12"/>
      <c r="S456" s="12"/>
      <c r="T456" s="12"/>
      <c r="U456" s="12"/>
      <c r="V456" s="12"/>
      <c r="W456" s="17"/>
      <c r="X456" s="17"/>
      <c r="Y456" s="15"/>
      <c r="Z456" s="14"/>
      <c r="AA456" s="43" t="e">
        <f t="shared" si="63"/>
        <v>#DIV/0!</v>
      </c>
      <c r="AB456" s="21" t="e">
        <f t="shared" si="64"/>
        <v>#DIV/0!</v>
      </c>
      <c r="AC456" s="21" t="e">
        <f t="shared" si="65"/>
        <v>#DIV/0!</v>
      </c>
      <c r="AD456" s="21" t="e">
        <f t="shared" si="66"/>
        <v>#DIV/0!</v>
      </c>
      <c r="AE456" s="21" t="e">
        <f t="shared" si="67"/>
        <v>#DIV/0!</v>
      </c>
      <c r="AF456" s="21" t="e">
        <f t="shared" si="70"/>
        <v>#DIV/0!</v>
      </c>
      <c r="AG456" s="20">
        <f>VLOOKUP(S456,'tabla ingresos'!$A$3:$D$15,4,FALSE)</f>
        <v>0</v>
      </c>
      <c r="AH456" s="20">
        <f t="shared" si="68"/>
        <v>0</v>
      </c>
      <c r="AI456" s="20">
        <f t="shared" si="69"/>
        <v>0</v>
      </c>
      <c r="AJ456" s="28" t="e">
        <f>VLOOKUP(AA456,score!$K$2:$L$8,2,TRUE)*AJ$2</f>
        <v>#DIV/0!</v>
      </c>
      <c r="AK456" s="28">
        <f>VLOOKUP(T456,score!$M$2:$N$8,2,FALSE)*AK$2</f>
        <v>0</v>
      </c>
      <c r="AL456" s="28">
        <f>VLOOKUP(Q456,score!$G$2:$H$8,2,TRUE)*AL$2</f>
        <v>0.1</v>
      </c>
      <c r="AM456" s="28" t="e">
        <f>VLOOKUP(AB456,score!$Y$2:$Z$8,2,TRUE)*AM$2</f>
        <v>#DIV/0!</v>
      </c>
      <c r="AN456" s="28" t="e">
        <f>VLOOKUP(AE456,score!$AE$2:$AF$8,2,TRUE)*AN$2</f>
        <v>#DIV/0!</v>
      </c>
      <c r="AO456" s="28">
        <f>VLOOKUP(O456,score!$C$2:$D$8,2,TRUE)*AO$2</f>
        <v>0.1</v>
      </c>
      <c r="AP456" s="28">
        <f>VLOOKUP(R456,score!$I$2:$J$8,2,TRUE)*AP$2</f>
        <v>0.1</v>
      </c>
      <c r="AQ456" s="28" t="e">
        <f>VLOOKUP(P456,score!$E$2:$F$8,2,FALSE)*AQ$2</f>
        <v>#N/A</v>
      </c>
      <c r="AR456" s="28">
        <f>VLOOKUP(U456,score!$O$2:$P$8,2,TRUE)*AR$2</f>
        <v>0</v>
      </c>
      <c r="AS456" s="28">
        <f>VLOOKUP(V456,score!$Q$2:$R$8,2,TRUE)*AS$2</f>
        <v>0</v>
      </c>
      <c r="AT456" s="28" t="e">
        <f>VLOOKUP(W456,score!$S$2:$T$8,2,FALSE)*AT$2</f>
        <v>#N/A</v>
      </c>
      <c r="AU456" s="28" t="e">
        <f>VLOOKUP(X456,score!$U$2:$V$4,2,FALSE)*AU$2</f>
        <v>#N/A</v>
      </c>
      <c r="AV456" s="28" t="e">
        <f>VLOOKUP(AF456,score!$AG$2:$AH$8,2,TRUE)*AV$2</f>
        <v>#DIV/0!</v>
      </c>
      <c r="AW456" s="28" t="e">
        <f>VLOOKUP(Y456,score!$W$2:$X$8,2,FALSE)*AW$2</f>
        <v>#N/A</v>
      </c>
      <c r="AX456" s="28" t="e">
        <f>VLOOKUP(AC456,score!$AA$2:$AB$8,2,TRUE)*AX$2</f>
        <v>#DIV/0!</v>
      </c>
      <c r="AY456" s="28" t="e">
        <f>VLOOKUP(AD456,score!$AC$2:$AD$8,2,TRUE)*AY$2</f>
        <v>#DIV/0!</v>
      </c>
      <c r="AZ456" s="28">
        <f>VLOOKUP(N456,score!$A$2:$B$8,2,TRUE)*AZ$2</f>
        <v>0.1</v>
      </c>
      <c r="BA456" s="29" t="e">
        <f t="shared" si="71"/>
        <v>#DIV/0!</v>
      </c>
      <c r="BB456" s="29" t="e">
        <f>VLOOKUP(BA456,score!$AJ$2:$AK$7,2,TRUE)</f>
        <v>#DIV/0!</v>
      </c>
    </row>
    <row r="457" spans="1:54" x14ac:dyDescent="0.3">
      <c r="A457" s="10"/>
      <c r="B457" s="11"/>
      <c r="C457" s="12"/>
      <c r="D457" s="14"/>
      <c r="E457" s="12"/>
      <c r="F457" s="14"/>
      <c r="G457" s="14"/>
      <c r="H457" s="14"/>
      <c r="I457" s="14"/>
      <c r="J457" s="14"/>
      <c r="K457" s="14"/>
      <c r="L457" s="14"/>
      <c r="M457" s="14"/>
      <c r="N457" s="13"/>
      <c r="O457" s="13"/>
      <c r="P457" s="12"/>
      <c r="Q457" s="12"/>
      <c r="R457" s="12"/>
      <c r="S457" s="12"/>
      <c r="T457" s="12"/>
      <c r="U457" s="12"/>
      <c r="V457" s="12"/>
      <c r="W457" s="17"/>
      <c r="X457" s="17"/>
      <c r="Y457" s="15"/>
      <c r="Z457" s="14"/>
      <c r="AA457" s="43" t="e">
        <f t="shared" si="63"/>
        <v>#DIV/0!</v>
      </c>
      <c r="AB457" s="21" t="e">
        <f t="shared" si="64"/>
        <v>#DIV/0!</v>
      </c>
      <c r="AC457" s="21" t="e">
        <f t="shared" si="65"/>
        <v>#DIV/0!</v>
      </c>
      <c r="AD457" s="21" t="e">
        <f t="shared" si="66"/>
        <v>#DIV/0!</v>
      </c>
      <c r="AE457" s="21" t="e">
        <f t="shared" si="67"/>
        <v>#DIV/0!</v>
      </c>
      <c r="AF457" s="21" t="e">
        <f t="shared" si="70"/>
        <v>#DIV/0!</v>
      </c>
      <c r="AG457" s="20">
        <f>VLOOKUP(S457,'tabla ingresos'!$A$3:$D$15,4,FALSE)</f>
        <v>0</v>
      </c>
      <c r="AH457" s="20">
        <f t="shared" si="68"/>
        <v>0</v>
      </c>
      <c r="AI457" s="20">
        <f t="shared" si="69"/>
        <v>0</v>
      </c>
      <c r="AJ457" s="28" t="e">
        <f>VLOOKUP(AA457,score!$K$2:$L$8,2,TRUE)*AJ$2</f>
        <v>#DIV/0!</v>
      </c>
      <c r="AK457" s="28">
        <f>VLOOKUP(T457,score!$M$2:$N$8,2,FALSE)*AK$2</f>
        <v>0</v>
      </c>
      <c r="AL457" s="28">
        <f>VLOOKUP(Q457,score!$G$2:$H$8,2,TRUE)*AL$2</f>
        <v>0.1</v>
      </c>
      <c r="AM457" s="28" t="e">
        <f>VLOOKUP(AB457,score!$Y$2:$Z$8,2,TRUE)*AM$2</f>
        <v>#DIV/0!</v>
      </c>
      <c r="AN457" s="28" t="e">
        <f>VLOOKUP(AE457,score!$AE$2:$AF$8,2,TRUE)*AN$2</f>
        <v>#DIV/0!</v>
      </c>
      <c r="AO457" s="28">
        <f>VLOOKUP(O457,score!$C$2:$D$8,2,TRUE)*AO$2</f>
        <v>0.1</v>
      </c>
      <c r="AP457" s="28">
        <f>VLOOKUP(R457,score!$I$2:$J$8,2,TRUE)*AP$2</f>
        <v>0.1</v>
      </c>
      <c r="AQ457" s="28" t="e">
        <f>VLOOKUP(P457,score!$E$2:$F$8,2,FALSE)*AQ$2</f>
        <v>#N/A</v>
      </c>
      <c r="AR457" s="28">
        <f>VLOOKUP(U457,score!$O$2:$P$8,2,TRUE)*AR$2</f>
        <v>0</v>
      </c>
      <c r="AS457" s="28">
        <f>VLOOKUP(V457,score!$Q$2:$R$8,2,TRUE)*AS$2</f>
        <v>0</v>
      </c>
      <c r="AT457" s="28" t="e">
        <f>VLOOKUP(W457,score!$S$2:$T$8,2,FALSE)*AT$2</f>
        <v>#N/A</v>
      </c>
      <c r="AU457" s="28" t="e">
        <f>VLOOKUP(X457,score!$U$2:$V$4,2,FALSE)*AU$2</f>
        <v>#N/A</v>
      </c>
      <c r="AV457" s="28" t="e">
        <f>VLOOKUP(AF457,score!$AG$2:$AH$8,2,TRUE)*AV$2</f>
        <v>#DIV/0!</v>
      </c>
      <c r="AW457" s="28" t="e">
        <f>VLOOKUP(Y457,score!$W$2:$X$8,2,FALSE)*AW$2</f>
        <v>#N/A</v>
      </c>
      <c r="AX457" s="28" t="e">
        <f>VLOOKUP(AC457,score!$AA$2:$AB$8,2,TRUE)*AX$2</f>
        <v>#DIV/0!</v>
      </c>
      <c r="AY457" s="28" t="e">
        <f>VLOOKUP(AD457,score!$AC$2:$AD$8,2,TRUE)*AY$2</f>
        <v>#DIV/0!</v>
      </c>
      <c r="AZ457" s="28">
        <f>VLOOKUP(N457,score!$A$2:$B$8,2,TRUE)*AZ$2</f>
        <v>0.1</v>
      </c>
      <c r="BA457" s="29" t="e">
        <f t="shared" si="71"/>
        <v>#DIV/0!</v>
      </c>
      <c r="BB457" s="29" t="e">
        <f>VLOOKUP(BA457,score!$AJ$2:$AK$7,2,TRUE)</f>
        <v>#DIV/0!</v>
      </c>
    </row>
    <row r="458" spans="1:54" x14ac:dyDescent="0.3">
      <c r="A458" s="10"/>
      <c r="B458" s="11"/>
      <c r="C458" s="12"/>
      <c r="D458" s="14"/>
      <c r="E458" s="12"/>
      <c r="F458" s="14"/>
      <c r="G458" s="14"/>
      <c r="H458" s="14"/>
      <c r="I458" s="14"/>
      <c r="J458" s="14"/>
      <c r="K458" s="14"/>
      <c r="L458" s="14"/>
      <c r="M458" s="14"/>
      <c r="N458" s="13"/>
      <c r="O458" s="13"/>
      <c r="P458" s="12"/>
      <c r="Q458" s="12"/>
      <c r="R458" s="12"/>
      <c r="S458" s="12"/>
      <c r="T458" s="12"/>
      <c r="U458" s="12"/>
      <c r="V458" s="12"/>
      <c r="W458" s="17"/>
      <c r="X458" s="17"/>
      <c r="Y458" s="15"/>
      <c r="Z458" s="14"/>
      <c r="AA458" s="43" t="e">
        <f t="shared" si="63"/>
        <v>#DIV/0!</v>
      </c>
      <c r="AB458" s="21" t="e">
        <f t="shared" si="64"/>
        <v>#DIV/0!</v>
      </c>
      <c r="AC458" s="21" t="e">
        <f t="shared" si="65"/>
        <v>#DIV/0!</v>
      </c>
      <c r="AD458" s="21" t="e">
        <f t="shared" si="66"/>
        <v>#DIV/0!</v>
      </c>
      <c r="AE458" s="21" t="e">
        <f t="shared" si="67"/>
        <v>#DIV/0!</v>
      </c>
      <c r="AF458" s="21" t="e">
        <f t="shared" si="70"/>
        <v>#DIV/0!</v>
      </c>
      <c r="AG458" s="20">
        <f>VLOOKUP(S458,'tabla ingresos'!$A$3:$D$15,4,FALSE)</f>
        <v>0</v>
      </c>
      <c r="AH458" s="20">
        <f t="shared" si="68"/>
        <v>0</v>
      </c>
      <c r="AI458" s="20">
        <f t="shared" si="69"/>
        <v>0</v>
      </c>
      <c r="AJ458" s="28" t="e">
        <f>VLOOKUP(AA458,score!$K$2:$L$8,2,TRUE)*AJ$2</f>
        <v>#DIV/0!</v>
      </c>
      <c r="AK458" s="28">
        <f>VLOOKUP(T458,score!$M$2:$N$8,2,FALSE)*AK$2</f>
        <v>0</v>
      </c>
      <c r="AL458" s="28">
        <f>VLOOKUP(Q458,score!$G$2:$H$8,2,TRUE)*AL$2</f>
        <v>0.1</v>
      </c>
      <c r="AM458" s="28" t="e">
        <f>VLOOKUP(AB458,score!$Y$2:$Z$8,2,TRUE)*AM$2</f>
        <v>#DIV/0!</v>
      </c>
      <c r="AN458" s="28" t="e">
        <f>VLOOKUP(AE458,score!$AE$2:$AF$8,2,TRUE)*AN$2</f>
        <v>#DIV/0!</v>
      </c>
      <c r="AO458" s="28">
        <f>VLOOKUP(O458,score!$C$2:$D$8,2,TRUE)*AO$2</f>
        <v>0.1</v>
      </c>
      <c r="AP458" s="28">
        <f>VLOOKUP(R458,score!$I$2:$J$8,2,TRUE)*AP$2</f>
        <v>0.1</v>
      </c>
      <c r="AQ458" s="28" t="e">
        <f>VLOOKUP(P458,score!$E$2:$F$8,2,FALSE)*AQ$2</f>
        <v>#N/A</v>
      </c>
      <c r="AR458" s="28">
        <f>VLOOKUP(U458,score!$O$2:$P$8,2,TRUE)*AR$2</f>
        <v>0</v>
      </c>
      <c r="AS458" s="28">
        <f>VLOOKUP(V458,score!$Q$2:$R$8,2,TRUE)*AS$2</f>
        <v>0</v>
      </c>
      <c r="AT458" s="28" t="e">
        <f>VLOOKUP(W458,score!$S$2:$T$8,2,FALSE)*AT$2</f>
        <v>#N/A</v>
      </c>
      <c r="AU458" s="28" t="e">
        <f>VLOOKUP(X458,score!$U$2:$V$4,2,FALSE)*AU$2</f>
        <v>#N/A</v>
      </c>
      <c r="AV458" s="28" t="e">
        <f>VLOOKUP(AF458,score!$AG$2:$AH$8,2,TRUE)*AV$2</f>
        <v>#DIV/0!</v>
      </c>
      <c r="AW458" s="28" t="e">
        <f>VLOOKUP(Y458,score!$W$2:$X$8,2,FALSE)*AW$2</f>
        <v>#N/A</v>
      </c>
      <c r="AX458" s="28" t="e">
        <f>VLOOKUP(AC458,score!$AA$2:$AB$8,2,TRUE)*AX$2</f>
        <v>#DIV/0!</v>
      </c>
      <c r="AY458" s="28" t="e">
        <f>VLOOKUP(AD458,score!$AC$2:$AD$8,2,TRUE)*AY$2</f>
        <v>#DIV/0!</v>
      </c>
      <c r="AZ458" s="28">
        <f>VLOOKUP(N458,score!$A$2:$B$8,2,TRUE)*AZ$2</f>
        <v>0.1</v>
      </c>
      <c r="BA458" s="29" t="e">
        <f t="shared" si="71"/>
        <v>#DIV/0!</v>
      </c>
      <c r="BB458" s="29" t="e">
        <f>VLOOKUP(BA458,score!$AJ$2:$AK$7,2,TRUE)</f>
        <v>#DIV/0!</v>
      </c>
    </row>
    <row r="459" spans="1:54" x14ac:dyDescent="0.3">
      <c r="A459" s="10"/>
      <c r="B459" s="11"/>
      <c r="C459" s="12"/>
      <c r="D459" s="14"/>
      <c r="E459" s="12"/>
      <c r="F459" s="14"/>
      <c r="G459" s="14"/>
      <c r="H459" s="14"/>
      <c r="I459" s="14"/>
      <c r="J459" s="14"/>
      <c r="K459" s="14"/>
      <c r="L459" s="14"/>
      <c r="M459" s="14"/>
      <c r="N459" s="13"/>
      <c r="O459" s="13"/>
      <c r="P459" s="12"/>
      <c r="Q459" s="12"/>
      <c r="R459" s="12"/>
      <c r="S459" s="12"/>
      <c r="T459" s="12"/>
      <c r="U459" s="12"/>
      <c r="V459" s="12"/>
      <c r="W459" s="17"/>
      <c r="X459" s="17"/>
      <c r="Y459" s="15"/>
      <c r="Z459" s="14"/>
      <c r="AA459" s="43" t="e">
        <f t="shared" si="63"/>
        <v>#DIV/0!</v>
      </c>
      <c r="AB459" s="21" t="e">
        <f t="shared" si="64"/>
        <v>#DIV/0!</v>
      </c>
      <c r="AC459" s="21" t="e">
        <f t="shared" si="65"/>
        <v>#DIV/0!</v>
      </c>
      <c r="AD459" s="21" t="e">
        <f t="shared" si="66"/>
        <v>#DIV/0!</v>
      </c>
      <c r="AE459" s="21" t="e">
        <f t="shared" si="67"/>
        <v>#DIV/0!</v>
      </c>
      <c r="AF459" s="21" t="e">
        <f t="shared" si="70"/>
        <v>#DIV/0!</v>
      </c>
      <c r="AG459" s="20">
        <f>VLOOKUP(S459,'tabla ingresos'!$A$3:$D$15,4,FALSE)</f>
        <v>0</v>
      </c>
      <c r="AH459" s="20">
        <f t="shared" si="68"/>
        <v>0</v>
      </c>
      <c r="AI459" s="20">
        <f t="shared" si="69"/>
        <v>0</v>
      </c>
      <c r="AJ459" s="28" t="e">
        <f>VLOOKUP(AA459,score!$K$2:$L$8,2,TRUE)*AJ$2</f>
        <v>#DIV/0!</v>
      </c>
      <c r="AK459" s="28">
        <f>VLOOKUP(T459,score!$M$2:$N$8,2,FALSE)*AK$2</f>
        <v>0</v>
      </c>
      <c r="AL459" s="28">
        <f>VLOOKUP(Q459,score!$G$2:$H$8,2,TRUE)*AL$2</f>
        <v>0.1</v>
      </c>
      <c r="AM459" s="28" t="e">
        <f>VLOOKUP(AB459,score!$Y$2:$Z$8,2,TRUE)*AM$2</f>
        <v>#DIV/0!</v>
      </c>
      <c r="AN459" s="28" t="e">
        <f>VLOOKUP(AE459,score!$AE$2:$AF$8,2,TRUE)*AN$2</f>
        <v>#DIV/0!</v>
      </c>
      <c r="AO459" s="28">
        <f>VLOOKUP(O459,score!$C$2:$D$8,2,TRUE)*AO$2</f>
        <v>0.1</v>
      </c>
      <c r="AP459" s="28">
        <f>VLOOKUP(R459,score!$I$2:$J$8,2,TRUE)*AP$2</f>
        <v>0.1</v>
      </c>
      <c r="AQ459" s="28" t="e">
        <f>VLOOKUP(P459,score!$E$2:$F$8,2,FALSE)*AQ$2</f>
        <v>#N/A</v>
      </c>
      <c r="AR459" s="28">
        <f>VLOOKUP(U459,score!$O$2:$P$8,2,TRUE)*AR$2</f>
        <v>0</v>
      </c>
      <c r="AS459" s="28">
        <f>VLOOKUP(V459,score!$Q$2:$R$8,2,TRUE)*AS$2</f>
        <v>0</v>
      </c>
      <c r="AT459" s="28" t="e">
        <f>VLOOKUP(W459,score!$S$2:$T$8,2,FALSE)*AT$2</f>
        <v>#N/A</v>
      </c>
      <c r="AU459" s="28" t="e">
        <f>VLOOKUP(X459,score!$U$2:$V$4,2,FALSE)*AU$2</f>
        <v>#N/A</v>
      </c>
      <c r="AV459" s="28" t="e">
        <f>VLOOKUP(AF459,score!$AG$2:$AH$8,2,TRUE)*AV$2</f>
        <v>#DIV/0!</v>
      </c>
      <c r="AW459" s="28" t="e">
        <f>VLOOKUP(Y459,score!$W$2:$X$8,2,FALSE)*AW$2</f>
        <v>#N/A</v>
      </c>
      <c r="AX459" s="28" t="e">
        <f>VLOOKUP(AC459,score!$AA$2:$AB$8,2,TRUE)*AX$2</f>
        <v>#DIV/0!</v>
      </c>
      <c r="AY459" s="28" t="e">
        <f>VLOOKUP(AD459,score!$AC$2:$AD$8,2,TRUE)*AY$2</f>
        <v>#DIV/0!</v>
      </c>
      <c r="AZ459" s="28">
        <f>VLOOKUP(N459,score!$A$2:$B$8,2,TRUE)*AZ$2</f>
        <v>0.1</v>
      </c>
      <c r="BA459" s="29" t="e">
        <f t="shared" si="71"/>
        <v>#DIV/0!</v>
      </c>
      <c r="BB459" s="29" t="e">
        <f>VLOOKUP(BA459,score!$AJ$2:$AK$7,2,TRUE)</f>
        <v>#DIV/0!</v>
      </c>
    </row>
    <row r="460" spans="1:54" x14ac:dyDescent="0.3">
      <c r="A460" s="10"/>
      <c r="B460" s="11"/>
      <c r="C460" s="12"/>
      <c r="D460" s="14"/>
      <c r="E460" s="12"/>
      <c r="F460" s="14"/>
      <c r="G460" s="14"/>
      <c r="H460" s="14"/>
      <c r="I460" s="14"/>
      <c r="J460" s="14"/>
      <c r="K460" s="14"/>
      <c r="L460" s="14"/>
      <c r="M460" s="14"/>
      <c r="N460" s="13"/>
      <c r="O460" s="13"/>
      <c r="P460" s="12"/>
      <c r="Q460" s="12"/>
      <c r="R460" s="12"/>
      <c r="S460" s="12"/>
      <c r="T460" s="12"/>
      <c r="U460" s="12"/>
      <c r="V460" s="12"/>
      <c r="W460" s="17"/>
      <c r="X460" s="17"/>
      <c r="Y460" s="15"/>
      <c r="Z460" s="14"/>
      <c r="AA460" s="43" t="e">
        <f t="shared" si="63"/>
        <v>#DIV/0!</v>
      </c>
      <c r="AB460" s="21" t="e">
        <f t="shared" si="64"/>
        <v>#DIV/0!</v>
      </c>
      <c r="AC460" s="21" t="e">
        <f t="shared" si="65"/>
        <v>#DIV/0!</v>
      </c>
      <c r="AD460" s="21" t="e">
        <f t="shared" si="66"/>
        <v>#DIV/0!</v>
      </c>
      <c r="AE460" s="21" t="e">
        <f t="shared" si="67"/>
        <v>#DIV/0!</v>
      </c>
      <c r="AF460" s="21" t="e">
        <f t="shared" si="70"/>
        <v>#DIV/0!</v>
      </c>
      <c r="AG460" s="20">
        <f>VLOOKUP(S460,'tabla ingresos'!$A$3:$D$15,4,FALSE)</f>
        <v>0</v>
      </c>
      <c r="AH460" s="20">
        <f t="shared" si="68"/>
        <v>0</v>
      </c>
      <c r="AI460" s="20">
        <f t="shared" si="69"/>
        <v>0</v>
      </c>
      <c r="AJ460" s="28" t="e">
        <f>VLOOKUP(AA460,score!$K$2:$L$8,2,TRUE)*AJ$2</f>
        <v>#DIV/0!</v>
      </c>
      <c r="AK460" s="28">
        <f>VLOOKUP(T460,score!$M$2:$N$8,2,FALSE)*AK$2</f>
        <v>0</v>
      </c>
      <c r="AL460" s="28">
        <f>VLOOKUP(Q460,score!$G$2:$H$8,2,TRUE)*AL$2</f>
        <v>0.1</v>
      </c>
      <c r="AM460" s="28" t="e">
        <f>VLOOKUP(AB460,score!$Y$2:$Z$8,2,TRUE)*AM$2</f>
        <v>#DIV/0!</v>
      </c>
      <c r="AN460" s="28" t="e">
        <f>VLOOKUP(AE460,score!$AE$2:$AF$8,2,TRUE)*AN$2</f>
        <v>#DIV/0!</v>
      </c>
      <c r="AO460" s="28">
        <f>VLOOKUP(O460,score!$C$2:$D$8,2,TRUE)*AO$2</f>
        <v>0.1</v>
      </c>
      <c r="AP460" s="28">
        <f>VLOOKUP(R460,score!$I$2:$J$8,2,TRUE)*AP$2</f>
        <v>0.1</v>
      </c>
      <c r="AQ460" s="28" t="e">
        <f>VLOOKUP(P460,score!$E$2:$F$8,2,FALSE)*AQ$2</f>
        <v>#N/A</v>
      </c>
      <c r="AR460" s="28">
        <f>VLOOKUP(U460,score!$O$2:$P$8,2,TRUE)*AR$2</f>
        <v>0</v>
      </c>
      <c r="AS460" s="28">
        <f>VLOOKUP(V460,score!$Q$2:$R$8,2,TRUE)*AS$2</f>
        <v>0</v>
      </c>
      <c r="AT460" s="28" t="e">
        <f>VLOOKUP(W460,score!$S$2:$T$8,2,FALSE)*AT$2</f>
        <v>#N/A</v>
      </c>
      <c r="AU460" s="28" t="e">
        <f>VLOOKUP(X460,score!$U$2:$V$4,2,FALSE)*AU$2</f>
        <v>#N/A</v>
      </c>
      <c r="AV460" s="28" t="e">
        <f>VLOOKUP(AF460,score!$AG$2:$AH$8,2,TRUE)*AV$2</f>
        <v>#DIV/0!</v>
      </c>
      <c r="AW460" s="28" t="e">
        <f>VLOOKUP(Y460,score!$W$2:$X$8,2,FALSE)*AW$2</f>
        <v>#N/A</v>
      </c>
      <c r="AX460" s="28" t="e">
        <f>VLOOKUP(AC460,score!$AA$2:$AB$8,2,TRUE)*AX$2</f>
        <v>#DIV/0!</v>
      </c>
      <c r="AY460" s="28" t="e">
        <f>VLOOKUP(AD460,score!$AC$2:$AD$8,2,TRUE)*AY$2</f>
        <v>#DIV/0!</v>
      </c>
      <c r="AZ460" s="28">
        <f>VLOOKUP(N460,score!$A$2:$B$8,2,TRUE)*AZ$2</f>
        <v>0.1</v>
      </c>
      <c r="BA460" s="29" t="e">
        <f t="shared" si="71"/>
        <v>#DIV/0!</v>
      </c>
      <c r="BB460" s="29" t="e">
        <f>VLOOKUP(BA460,score!$AJ$2:$AK$7,2,TRUE)</f>
        <v>#DIV/0!</v>
      </c>
    </row>
    <row r="461" spans="1:54" x14ac:dyDescent="0.3">
      <c r="A461" s="10"/>
      <c r="B461" s="11"/>
      <c r="C461" s="12"/>
      <c r="D461" s="14"/>
      <c r="E461" s="12"/>
      <c r="F461" s="14"/>
      <c r="G461" s="14"/>
      <c r="H461" s="14"/>
      <c r="I461" s="14"/>
      <c r="J461" s="14"/>
      <c r="K461" s="14"/>
      <c r="L461" s="14"/>
      <c r="M461" s="14"/>
      <c r="N461" s="13"/>
      <c r="O461" s="13"/>
      <c r="P461" s="12"/>
      <c r="Q461" s="12"/>
      <c r="R461" s="12"/>
      <c r="S461" s="12"/>
      <c r="T461" s="12"/>
      <c r="U461" s="12"/>
      <c r="V461" s="12"/>
      <c r="W461" s="17"/>
      <c r="X461" s="17"/>
      <c r="Y461" s="15"/>
      <c r="Z461" s="14"/>
      <c r="AA461" s="43" t="e">
        <f t="shared" si="63"/>
        <v>#DIV/0!</v>
      </c>
      <c r="AB461" s="21" t="e">
        <f t="shared" si="64"/>
        <v>#DIV/0!</v>
      </c>
      <c r="AC461" s="21" t="e">
        <f t="shared" si="65"/>
        <v>#DIV/0!</v>
      </c>
      <c r="AD461" s="21" t="e">
        <f t="shared" si="66"/>
        <v>#DIV/0!</v>
      </c>
      <c r="AE461" s="21" t="e">
        <f t="shared" si="67"/>
        <v>#DIV/0!</v>
      </c>
      <c r="AF461" s="21" t="e">
        <f t="shared" si="70"/>
        <v>#DIV/0!</v>
      </c>
      <c r="AG461" s="20">
        <f>VLOOKUP(S461,'tabla ingresos'!$A$3:$D$15,4,FALSE)</f>
        <v>0</v>
      </c>
      <c r="AH461" s="20">
        <f t="shared" si="68"/>
        <v>0</v>
      </c>
      <c r="AI461" s="20">
        <f t="shared" si="69"/>
        <v>0</v>
      </c>
      <c r="AJ461" s="28" t="e">
        <f>VLOOKUP(AA461,score!$K$2:$L$8,2,TRUE)*AJ$2</f>
        <v>#DIV/0!</v>
      </c>
      <c r="AK461" s="28">
        <f>VLOOKUP(T461,score!$M$2:$N$8,2,FALSE)*AK$2</f>
        <v>0</v>
      </c>
      <c r="AL461" s="28">
        <f>VLOOKUP(Q461,score!$G$2:$H$8,2,TRUE)*AL$2</f>
        <v>0.1</v>
      </c>
      <c r="AM461" s="28" t="e">
        <f>VLOOKUP(AB461,score!$Y$2:$Z$8,2,TRUE)*AM$2</f>
        <v>#DIV/0!</v>
      </c>
      <c r="AN461" s="28" t="e">
        <f>VLOOKUP(AE461,score!$AE$2:$AF$8,2,TRUE)*AN$2</f>
        <v>#DIV/0!</v>
      </c>
      <c r="AO461" s="28">
        <f>VLOOKUP(O461,score!$C$2:$D$8,2,TRUE)*AO$2</f>
        <v>0.1</v>
      </c>
      <c r="AP461" s="28">
        <f>VLOOKUP(R461,score!$I$2:$J$8,2,TRUE)*AP$2</f>
        <v>0.1</v>
      </c>
      <c r="AQ461" s="28" t="e">
        <f>VLOOKUP(P461,score!$E$2:$F$8,2,FALSE)*AQ$2</f>
        <v>#N/A</v>
      </c>
      <c r="AR461" s="28">
        <f>VLOOKUP(U461,score!$O$2:$P$8,2,TRUE)*AR$2</f>
        <v>0</v>
      </c>
      <c r="AS461" s="28">
        <f>VLOOKUP(V461,score!$Q$2:$R$8,2,TRUE)*AS$2</f>
        <v>0</v>
      </c>
      <c r="AT461" s="28" t="e">
        <f>VLOOKUP(W461,score!$S$2:$T$8,2,FALSE)*AT$2</f>
        <v>#N/A</v>
      </c>
      <c r="AU461" s="28" t="e">
        <f>VLOOKUP(X461,score!$U$2:$V$4,2,FALSE)*AU$2</f>
        <v>#N/A</v>
      </c>
      <c r="AV461" s="28" t="e">
        <f>VLOOKUP(AF461,score!$AG$2:$AH$8,2,TRUE)*AV$2</f>
        <v>#DIV/0!</v>
      </c>
      <c r="AW461" s="28" t="e">
        <f>VLOOKUP(Y461,score!$W$2:$X$8,2,FALSE)*AW$2</f>
        <v>#N/A</v>
      </c>
      <c r="AX461" s="28" t="e">
        <f>VLOOKUP(AC461,score!$AA$2:$AB$8,2,TRUE)*AX$2</f>
        <v>#DIV/0!</v>
      </c>
      <c r="AY461" s="28" t="e">
        <f>VLOOKUP(AD461,score!$AC$2:$AD$8,2,TRUE)*AY$2</f>
        <v>#DIV/0!</v>
      </c>
      <c r="AZ461" s="28">
        <f>VLOOKUP(N461,score!$A$2:$B$8,2,TRUE)*AZ$2</f>
        <v>0.1</v>
      </c>
      <c r="BA461" s="29" t="e">
        <f t="shared" si="71"/>
        <v>#DIV/0!</v>
      </c>
      <c r="BB461" s="29" t="e">
        <f>VLOOKUP(BA461,score!$AJ$2:$AK$7,2,TRUE)</f>
        <v>#DIV/0!</v>
      </c>
    </row>
    <row r="462" spans="1:54" x14ac:dyDescent="0.3">
      <c r="A462" s="10"/>
      <c r="B462" s="11"/>
      <c r="C462" s="12"/>
      <c r="D462" s="14"/>
      <c r="E462" s="12"/>
      <c r="F462" s="14"/>
      <c r="G462" s="14"/>
      <c r="H462" s="14"/>
      <c r="I462" s="14"/>
      <c r="J462" s="14"/>
      <c r="K462" s="14"/>
      <c r="L462" s="14"/>
      <c r="M462" s="14"/>
      <c r="N462" s="13"/>
      <c r="O462" s="13"/>
      <c r="P462" s="12"/>
      <c r="Q462" s="12"/>
      <c r="R462" s="12"/>
      <c r="S462" s="12"/>
      <c r="T462" s="12"/>
      <c r="U462" s="12"/>
      <c r="V462" s="12"/>
      <c r="W462" s="17"/>
      <c r="X462" s="17"/>
      <c r="Y462" s="15"/>
      <c r="Z462" s="14"/>
      <c r="AA462" s="43" t="e">
        <f t="shared" si="63"/>
        <v>#DIV/0!</v>
      </c>
      <c r="AB462" s="21" t="e">
        <f t="shared" si="64"/>
        <v>#DIV/0!</v>
      </c>
      <c r="AC462" s="21" t="e">
        <f t="shared" si="65"/>
        <v>#DIV/0!</v>
      </c>
      <c r="AD462" s="21" t="e">
        <f t="shared" si="66"/>
        <v>#DIV/0!</v>
      </c>
      <c r="AE462" s="21" t="e">
        <f t="shared" si="67"/>
        <v>#DIV/0!</v>
      </c>
      <c r="AF462" s="21" t="e">
        <f t="shared" si="70"/>
        <v>#DIV/0!</v>
      </c>
      <c r="AG462" s="20">
        <f>VLOOKUP(S462,'tabla ingresos'!$A$3:$D$15,4,FALSE)</f>
        <v>0</v>
      </c>
      <c r="AH462" s="20">
        <f t="shared" si="68"/>
        <v>0</v>
      </c>
      <c r="AI462" s="20">
        <f t="shared" si="69"/>
        <v>0</v>
      </c>
      <c r="AJ462" s="28" t="e">
        <f>VLOOKUP(AA462,score!$K$2:$L$8,2,TRUE)*AJ$2</f>
        <v>#DIV/0!</v>
      </c>
      <c r="AK462" s="28">
        <f>VLOOKUP(T462,score!$M$2:$N$8,2,FALSE)*AK$2</f>
        <v>0</v>
      </c>
      <c r="AL462" s="28">
        <f>VLOOKUP(Q462,score!$G$2:$H$8,2,TRUE)*AL$2</f>
        <v>0.1</v>
      </c>
      <c r="AM462" s="28" t="e">
        <f>VLOOKUP(AB462,score!$Y$2:$Z$8,2,TRUE)*AM$2</f>
        <v>#DIV/0!</v>
      </c>
      <c r="AN462" s="28" t="e">
        <f>VLOOKUP(AE462,score!$AE$2:$AF$8,2,TRUE)*AN$2</f>
        <v>#DIV/0!</v>
      </c>
      <c r="AO462" s="28">
        <f>VLOOKUP(O462,score!$C$2:$D$8,2,TRUE)*AO$2</f>
        <v>0.1</v>
      </c>
      <c r="AP462" s="28">
        <f>VLOOKUP(R462,score!$I$2:$J$8,2,TRUE)*AP$2</f>
        <v>0.1</v>
      </c>
      <c r="AQ462" s="28" t="e">
        <f>VLOOKUP(P462,score!$E$2:$F$8,2,FALSE)*AQ$2</f>
        <v>#N/A</v>
      </c>
      <c r="AR462" s="28">
        <f>VLOOKUP(U462,score!$O$2:$P$8,2,TRUE)*AR$2</f>
        <v>0</v>
      </c>
      <c r="AS462" s="28">
        <f>VLOOKUP(V462,score!$Q$2:$R$8,2,TRUE)*AS$2</f>
        <v>0</v>
      </c>
      <c r="AT462" s="28" t="e">
        <f>VLOOKUP(W462,score!$S$2:$T$8,2,FALSE)*AT$2</f>
        <v>#N/A</v>
      </c>
      <c r="AU462" s="28" t="e">
        <f>VLOOKUP(X462,score!$U$2:$V$4,2,FALSE)*AU$2</f>
        <v>#N/A</v>
      </c>
      <c r="AV462" s="28" t="e">
        <f>VLOOKUP(AF462,score!$AG$2:$AH$8,2,TRUE)*AV$2</f>
        <v>#DIV/0!</v>
      </c>
      <c r="AW462" s="28" t="e">
        <f>VLOOKUP(Y462,score!$W$2:$X$8,2,FALSE)*AW$2</f>
        <v>#N/A</v>
      </c>
      <c r="AX462" s="28" t="e">
        <f>VLOOKUP(AC462,score!$AA$2:$AB$8,2,TRUE)*AX$2</f>
        <v>#DIV/0!</v>
      </c>
      <c r="AY462" s="28" t="e">
        <f>VLOOKUP(AD462,score!$AC$2:$AD$8,2,TRUE)*AY$2</f>
        <v>#DIV/0!</v>
      </c>
      <c r="AZ462" s="28">
        <f>VLOOKUP(N462,score!$A$2:$B$8,2,TRUE)*AZ$2</f>
        <v>0.1</v>
      </c>
      <c r="BA462" s="29" t="e">
        <f t="shared" si="71"/>
        <v>#DIV/0!</v>
      </c>
      <c r="BB462" s="29" t="e">
        <f>VLOOKUP(BA462,score!$AJ$2:$AK$7,2,TRUE)</f>
        <v>#DIV/0!</v>
      </c>
    </row>
    <row r="463" spans="1:54" x14ac:dyDescent="0.3">
      <c r="A463" s="10"/>
      <c r="B463" s="11"/>
      <c r="C463" s="12"/>
      <c r="D463" s="14"/>
      <c r="E463" s="12"/>
      <c r="F463" s="14"/>
      <c r="G463" s="14"/>
      <c r="H463" s="14"/>
      <c r="I463" s="14"/>
      <c r="J463" s="14"/>
      <c r="K463" s="14"/>
      <c r="L463" s="14"/>
      <c r="M463" s="14"/>
      <c r="N463" s="13"/>
      <c r="O463" s="13"/>
      <c r="P463" s="12"/>
      <c r="Q463" s="12"/>
      <c r="R463" s="12"/>
      <c r="S463" s="12"/>
      <c r="T463" s="12"/>
      <c r="U463" s="12"/>
      <c r="V463" s="12"/>
      <c r="W463" s="17"/>
      <c r="X463" s="17"/>
      <c r="Y463" s="15"/>
      <c r="Z463" s="14"/>
      <c r="AA463" s="43" t="e">
        <f t="shared" si="63"/>
        <v>#DIV/0!</v>
      </c>
      <c r="AB463" s="21" t="e">
        <f t="shared" si="64"/>
        <v>#DIV/0!</v>
      </c>
      <c r="AC463" s="21" t="e">
        <f t="shared" si="65"/>
        <v>#DIV/0!</v>
      </c>
      <c r="AD463" s="21" t="e">
        <f t="shared" si="66"/>
        <v>#DIV/0!</v>
      </c>
      <c r="AE463" s="21" t="e">
        <f t="shared" si="67"/>
        <v>#DIV/0!</v>
      </c>
      <c r="AF463" s="21" t="e">
        <f t="shared" si="70"/>
        <v>#DIV/0!</v>
      </c>
      <c r="AG463" s="20">
        <f>VLOOKUP(S463,'tabla ingresos'!$A$3:$D$15,4,FALSE)</f>
        <v>0</v>
      </c>
      <c r="AH463" s="20">
        <f t="shared" si="68"/>
        <v>0</v>
      </c>
      <c r="AI463" s="20">
        <f t="shared" si="69"/>
        <v>0</v>
      </c>
      <c r="AJ463" s="28" t="e">
        <f>VLOOKUP(AA463,score!$K$2:$L$8,2,TRUE)*AJ$2</f>
        <v>#DIV/0!</v>
      </c>
      <c r="AK463" s="28">
        <f>VLOOKUP(T463,score!$M$2:$N$8,2,FALSE)*AK$2</f>
        <v>0</v>
      </c>
      <c r="AL463" s="28">
        <f>VLOOKUP(Q463,score!$G$2:$H$8,2,TRUE)*AL$2</f>
        <v>0.1</v>
      </c>
      <c r="AM463" s="28" t="e">
        <f>VLOOKUP(AB463,score!$Y$2:$Z$8,2,TRUE)*AM$2</f>
        <v>#DIV/0!</v>
      </c>
      <c r="AN463" s="28" t="e">
        <f>VLOOKUP(AE463,score!$AE$2:$AF$8,2,TRUE)*AN$2</f>
        <v>#DIV/0!</v>
      </c>
      <c r="AO463" s="28">
        <f>VLOOKUP(O463,score!$C$2:$D$8,2,TRUE)*AO$2</f>
        <v>0.1</v>
      </c>
      <c r="AP463" s="28">
        <f>VLOOKUP(R463,score!$I$2:$J$8,2,TRUE)*AP$2</f>
        <v>0.1</v>
      </c>
      <c r="AQ463" s="28" t="e">
        <f>VLOOKUP(P463,score!$E$2:$F$8,2,FALSE)*AQ$2</f>
        <v>#N/A</v>
      </c>
      <c r="AR463" s="28">
        <f>VLOOKUP(U463,score!$O$2:$P$8,2,TRUE)*AR$2</f>
        <v>0</v>
      </c>
      <c r="AS463" s="28">
        <f>VLOOKUP(V463,score!$Q$2:$R$8,2,TRUE)*AS$2</f>
        <v>0</v>
      </c>
      <c r="AT463" s="28" t="e">
        <f>VLOOKUP(W463,score!$S$2:$T$8,2,FALSE)*AT$2</f>
        <v>#N/A</v>
      </c>
      <c r="AU463" s="28" t="e">
        <f>VLOOKUP(X463,score!$U$2:$V$4,2,FALSE)*AU$2</f>
        <v>#N/A</v>
      </c>
      <c r="AV463" s="28" t="e">
        <f>VLOOKUP(AF463,score!$AG$2:$AH$8,2,TRUE)*AV$2</f>
        <v>#DIV/0!</v>
      </c>
      <c r="AW463" s="28" t="e">
        <f>VLOOKUP(Y463,score!$W$2:$X$8,2,FALSE)*AW$2</f>
        <v>#N/A</v>
      </c>
      <c r="AX463" s="28" t="e">
        <f>VLOOKUP(AC463,score!$AA$2:$AB$8,2,TRUE)*AX$2</f>
        <v>#DIV/0!</v>
      </c>
      <c r="AY463" s="28" t="e">
        <f>VLOOKUP(AD463,score!$AC$2:$AD$8,2,TRUE)*AY$2</f>
        <v>#DIV/0!</v>
      </c>
      <c r="AZ463" s="28">
        <f>VLOOKUP(N463,score!$A$2:$B$8,2,TRUE)*AZ$2</f>
        <v>0.1</v>
      </c>
      <c r="BA463" s="29" t="e">
        <f t="shared" si="71"/>
        <v>#DIV/0!</v>
      </c>
      <c r="BB463" s="29" t="e">
        <f>VLOOKUP(BA463,score!$AJ$2:$AK$7,2,TRUE)</f>
        <v>#DIV/0!</v>
      </c>
    </row>
    <row r="464" spans="1:54" x14ac:dyDescent="0.3">
      <c r="A464" s="10"/>
      <c r="B464" s="11"/>
      <c r="C464" s="12"/>
      <c r="D464" s="14"/>
      <c r="E464" s="12"/>
      <c r="F464" s="14"/>
      <c r="G464" s="14"/>
      <c r="H464" s="14"/>
      <c r="I464" s="14"/>
      <c r="J464" s="14"/>
      <c r="K464" s="14"/>
      <c r="L464" s="14"/>
      <c r="M464" s="14"/>
      <c r="N464" s="13"/>
      <c r="O464" s="13"/>
      <c r="P464" s="12"/>
      <c r="Q464" s="12"/>
      <c r="R464" s="12"/>
      <c r="S464" s="12"/>
      <c r="T464" s="12"/>
      <c r="U464" s="12"/>
      <c r="V464" s="12"/>
      <c r="W464" s="17"/>
      <c r="X464" s="17"/>
      <c r="Y464" s="15"/>
      <c r="Z464" s="14"/>
      <c r="AA464" s="43" t="e">
        <f t="shared" si="63"/>
        <v>#DIV/0!</v>
      </c>
      <c r="AB464" s="21" t="e">
        <f t="shared" si="64"/>
        <v>#DIV/0!</v>
      </c>
      <c r="AC464" s="21" t="e">
        <f t="shared" si="65"/>
        <v>#DIV/0!</v>
      </c>
      <c r="AD464" s="21" t="e">
        <f t="shared" si="66"/>
        <v>#DIV/0!</v>
      </c>
      <c r="AE464" s="21" t="e">
        <f t="shared" si="67"/>
        <v>#DIV/0!</v>
      </c>
      <c r="AF464" s="21" t="e">
        <f t="shared" si="70"/>
        <v>#DIV/0!</v>
      </c>
      <c r="AG464" s="20">
        <f>VLOOKUP(S464,'tabla ingresos'!$A$3:$D$15,4,FALSE)</f>
        <v>0</v>
      </c>
      <c r="AH464" s="20">
        <f t="shared" si="68"/>
        <v>0</v>
      </c>
      <c r="AI464" s="20">
        <f t="shared" si="69"/>
        <v>0</v>
      </c>
      <c r="AJ464" s="28" t="e">
        <f>VLOOKUP(AA464,score!$K$2:$L$8,2,TRUE)*AJ$2</f>
        <v>#DIV/0!</v>
      </c>
      <c r="AK464" s="28">
        <f>VLOOKUP(T464,score!$M$2:$N$8,2,FALSE)*AK$2</f>
        <v>0</v>
      </c>
      <c r="AL464" s="28">
        <f>VLOOKUP(Q464,score!$G$2:$H$8,2,TRUE)*AL$2</f>
        <v>0.1</v>
      </c>
      <c r="AM464" s="28" t="e">
        <f>VLOOKUP(AB464,score!$Y$2:$Z$8,2,TRUE)*AM$2</f>
        <v>#DIV/0!</v>
      </c>
      <c r="AN464" s="28" t="e">
        <f>VLOOKUP(AE464,score!$AE$2:$AF$8,2,TRUE)*AN$2</f>
        <v>#DIV/0!</v>
      </c>
      <c r="AO464" s="28">
        <f>VLOOKUP(O464,score!$C$2:$D$8,2,TRUE)*AO$2</f>
        <v>0.1</v>
      </c>
      <c r="AP464" s="28">
        <f>VLOOKUP(R464,score!$I$2:$J$8,2,TRUE)*AP$2</f>
        <v>0.1</v>
      </c>
      <c r="AQ464" s="28" t="e">
        <f>VLOOKUP(P464,score!$E$2:$F$8,2,FALSE)*AQ$2</f>
        <v>#N/A</v>
      </c>
      <c r="AR464" s="28">
        <f>VLOOKUP(U464,score!$O$2:$P$8,2,TRUE)*AR$2</f>
        <v>0</v>
      </c>
      <c r="AS464" s="28">
        <f>VLOOKUP(V464,score!$Q$2:$R$8,2,TRUE)*AS$2</f>
        <v>0</v>
      </c>
      <c r="AT464" s="28" t="e">
        <f>VLOOKUP(W464,score!$S$2:$T$8,2,FALSE)*AT$2</f>
        <v>#N/A</v>
      </c>
      <c r="AU464" s="28" t="e">
        <f>VLOOKUP(X464,score!$U$2:$V$4,2,FALSE)*AU$2</f>
        <v>#N/A</v>
      </c>
      <c r="AV464" s="28" t="e">
        <f>VLOOKUP(AF464,score!$AG$2:$AH$8,2,TRUE)*AV$2</f>
        <v>#DIV/0!</v>
      </c>
      <c r="AW464" s="28" t="e">
        <f>VLOOKUP(Y464,score!$W$2:$X$8,2,FALSE)*AW$2</f>
        <v>#N/A</v>
      </c>
      <c r="AX464" s="28" t="e">
        <f>VLOOKUP(AC464,score!$AA$2:$AB$8,2,TRUE)*AX$2</f>
        <v>#DIV/0!</v>
      </c>
      <c r="AY464" s="28" t="e">
        <f>VLOOKUP(AD464,score!$AC$2:$AD$8,2,TRUE)*AY$2</f>
        <v>#DIV/0!</v>
      </c>
      <c r="AZ464" s="28">
        <f>VLOOKUP(N464,score!$A$2:$B$8,2,TRUE)*AZ$2</f>
        <v>0.1</v>
      </c>
      <c r="BA464" s="29" t="e">
        <f t="shared" si="71"/>
        <v>#DIV/0!</v>
      </c>
      <c r="BB464" s="29" t="e">
        <f>VLOOKUP(BA464,score!$AJ$2:$AK$7,2,TRUE)</f>
        <v>#DIV/0!</v>
      </c>
    </row>
    <row r="465" spans="1:54" x14ac:dyDescent="0.3">
      <c r="A465" s="10"/>
      <c r="B465" s="11"/>
      <c r="C465" s="12"/>
      <c r="D465" s="14"/>
      <c r="E465" s="12"/>
      <c r="F465" s="14"/>
      <c r="G465" s="14"/>
      <c r="H465" s="14"/>
      <c r="I465" s="14"/>
      <c r="J465" s="14"/>
      <c r="K465" s="14"/>
      <c r="L465" s="14"/>
      <c r="M465" s="14"/>
      <c r="N465" s="13"/>
      <c r="O465" s="13"/>
      <c r="P465" s="12"/>
      <c r="Q465" s="12"/>
      <c r="R465" s="12"/>
      <c r="S465" s="12"/>
      <c r="T465" s="12"/>
      <c r="U465" s="12"/>
      <c r="V465" s="12"/>
      <c r="W465" s="17"/>
      <c r="X465" s="17"/>
      <c r="Y465" s="15"/>
      <c r="Z465" s="14"/>
      <c r="AA465" s="43" t="e">
        <f t="shared" si="63"/>
        <v>#DIV/0!</v>
      </c>
      <c r="AB465" s="21" t="e">
        <f t="shared" si="64"/>
        <v>#DIV/0!</v>
      </c>
      <c r="AC465" s="21" t="e">
        <f t="shared" si="65"/>
        <v>#DIV/0!</v>
      </c>
      <c r="AD465" s="21" t="e">
        <f t="shared" si="66"/>
        <v>#DIV/0!</v>
      </c>
      <c r="AE465" s="21" t="e">
        <f t="shared" si="67"/>
        <v>#DIV/0!</v>
      </c>
      <c r="AF465" s="21" t="e">
        <f t="shared" si="70"/>
        <v>#DIV/0!</v>
      </c>
      <c r="AG465" s="20">
        <f>VLOOKUP(S465,'tabla ingresos'!$A$3:$D$15,4,FALSE)</f>
        <v>0</v>
      </c>
      <c r="AH465" s="20">
        <f t="shared" si="68"/>
        <v>0</v>
      </c>
      <c r="AI465" s="20">
        <f t="shared" si="69"/>
        <v>0</v>
      </c>
      <c r="AJ465" s="28" t="e">
        <f>VLOOKUP(AA465,score!$K$2:$L$8,2,TRUE)*AJ$2</f>
        <v>#DIV/0!</v>
      </c>
      <c r="AK465" s="28">
        <f>VLOOKUP(T465,score!$M$2:$N$8,2,FALSE)*AK$2</f>
        <v>0</v>
      </c>
      <c r="AL465" s="28">
        <f>VLOOKUP(Q465,score!$G$2:$H$8,2,TRUE)*AL$2</f>
        <v>0.1</v>
      </c>
      <c r="AM465" s="28" t="e">
        <f>VLOOKUP(AB465,score!$Y$2:$Z$8,2,TRUE)*AM$2</f>
        <v>#DIV/0!</v>
      </c>
      <c r="AN465" s="28" t="e">
        <f>VLOOKUP(AE465,score!$AE$2:$AF$8,2,TRUE)*AN$2</f>
        <v>#DIV/0!</v>
      </c>
      <c r="AO465" s="28">
        <f>VLOOKUP(O465,score!$C$2:$D$8,2,TRUE)*AO$2</f>
        <v>0.1</v>
      </c>
      <c r="AP465" s="28">
        <f>VLOOKUP(R465,score!$I$2:$J$8,2,TRUE)*AP$2</f>
        <v>0.1</v>
      </c>
      <c r="AQ465" s="28" t="e">
        <f>VLOOKUP(P465,score!$E$2:$F$8,2,FALSE)*AQ$2</f>
        <v>#N/A</v>
      </c>
      <c r="AR465" s="28">
        <f>VLOOKUP(U465,score!$O$2:$P$8,2,TRUE)*AR$2</f>
        <v>0</v>
      </c>
      <c r="AS465" s="28">
        <f>VLOOKUP(V465,score!$Q$2:$R$8,2,TRUE)*AS$2</f>
        <v>0</v>
      </c>
      <c r="AT465" s="28" t="e">
        <f>VLOOKUP(W465,score!$S$2:$T$8,2,FALSE)*AT$2</f>
        <v>#N/A</v>
      </c>
      <c r="AU465" s="28" t="e">
        <f>VLOOKUP(X465,score!$U$2:$V$4,2,FALSE)*AU$2</f>
        <v>#N/A</v>
      </c>
      <c r="AV465" s="28" t="e">
        <f>VLOOKUP(AF465,score!$AG$2:$AH$8,2,TRUE)*AV$2</f>
        <v>#DIV/0!</v>
      </c>
      <c r="AW465" s="28" t="e">
        <f>VLOOKUP(Y465,score!$W$2:$X$8,2,FALSE)*AW$2</f>
        <v>#N/A</v>
      </c>
      <c r="AX465" s="28" t="e">
        <f>VLOOKUP(AC465,score!$AA$2:$AB$8,2,TRUE)*AX$2</f>
        <v>#DIV/0!</v>
      </c>
      <c r="AY465" s="28" t="e">
        <f>VLOOKUP(AD465,score!$AC$2:$AD$8,2,TRUE)*AY$2</f>
        <v>#DIV/0!</v>
      </c>
      <c r="AZ465" s="28">
        <f>VLOOKUP(N465,score!$A$2:$B$8,2,TRUE)*AZ$2</f>
        <v>0.1</v>
      </c>
      <c r="BA465" s="29" t="e">
        <f t="shared" si="71"/>
        <v>#DIV/0!</v>
      </c>
      <c r="BB465" s="29" t="e">
        <f>VLOOKUP(BA465,score!$AJ$2:$AK$7,2,TRUE)</f>
        <v>#DIV/0!</v>
      </c>
    </row>
    <row r="466" spans="1:54" x14ac:dyDescent="0.3">
      <c r="A466" s="10"/>
      <c r="B466" s="11"/>
      <c r="C466" s="12"/>
      <c r="D466" s="14"/>
      <c r="E466" s="12"/>
      <c r="F466" s="14"/>
      <c r="G466" s="14"/>
      <c r="H466" s="14"/>
      <c r="I466" s="14"/>
      <c r="J466" s="14"/>
      <c r="K466" s="14"/>
      <c r="L466" s="14"/>
      <c r="M466" s="14"/>
      <c r="N466" s="13"/>
      <c r="O466" s="13"/>
      <c r="P466" s="12"/>
      <c r="Q466" s="12"/>
      <c r="R466" s="12"/>
      <c r="S466" s="12"/>
      <c r="T466" s="12"/>
      <c r="U466" s="12"/>
      <c r="V466" s="12"/>
      <c r="W466" s="17"/>
      <c r="X466" s="17"/>
      <c r="Y466" s="15"/>
      <c r="Z466" s="14"/>
      <c r="AA466" s="43" t="e">
        <f t="shared" si="63"/>
        <v>#DIV/0!</v>
      </c>
      <c r="AB466" s="21" t="e">
        <f t="shared" si="64"/>
        <v>#DIV/0!</v>
      </c>
      <c r="AC466" s="21" t="e">
        <f t="shared" si="65"/>
        <v>#DIV/0!</v>
      </c>
      <c r="AD466" s="21" t="e">
        <f t="shared" si="66"/>
        <v>#DIV/0!</v>
      </c>
      <c r="AE466" s="21" t="e">
        <f t="shared" si="67"/>
        <v>#DIV/0!</v>
      </c>
      <c r="AF466" s="21" t="e">
        <f t="shared" si="70"/>
        <v>#DIV/0!</v>
      </c>
      <c r="AG466" s="20">
        <f>VLOOKUP(S466,'tabla ingresos'!$A$3:$D$15,4,FALSE)</f>
        <v>0</v>
      </c>
      <c r="AH466" s="20">
        <f t="shared" si="68"/>
        <v>0</v>
      </c>
      <c r="AI466" s="20">
        <f t="shared" si="69"/>
        <v>0</v>
      </c>
      <c r="AJ466" s="28" t="e">
        <f>VLOOKUP(AA466,score!$K$2:$L$8,2,TRUE)*AJ$2</f>
        <v>#DIV/0!</v>
      </c>
      <c r="AK466" s="28">
        <f>VLOOKUP(T466,score!$M$2:$N$8,2,FALSE)*AK$2</f>
        <v>0</v>
      </c>
      <c r="AL466" s="28">
        <f>VLOOKUP(Q466,score!$G$2:$H$8,2,TRUE)*AL$2</f>
        <v>0.1</v>
      </c>
      <c r="AM466" s="28" t="e">
        <f>VLOOKUP(AB466,score!$Y$2:$Z$8,2,TRUE)*AM$2</f>
        <v>#DIV/0!</v>
      </c>
      <c r="AN466" s="28" t="e">
        <f>VLOOKUP(AE466,score!$AE$2:$AF$8,2,TRUE)*AN$2</f>
        <v>#DIV/0!</v>
      </c>
      <c r="AO466" s="28">
        <f>VLOOKUP(O466,score!$C$2:$D$8,2,TRUE)*AO$2</f>
        <v>0.1</v>
      </c>
      <c r="AP466" s="28">
        <f>VLOOKUP(R466,score!$I$2:$J$8,2,TRUE)*AP$2</f>
        <v>0.1</v>
      </c>
      <c r="AQ466" s="28" t="e">
        <f>VLOOKUP(P466,score!$E$2:$F$8,2,FALSE)*AQ$2</f>
        <v>#N/A</v>
      </c>
      <c r="AR466" s="28">
        <f>VLOOKUP(U466,score!$O$2:$P$8,2,TRUE)*AR$2</f>
        <v>0</v>
      </c>
      <c r="AS466" s="28">
        <f>VLOOKUP(V466,score!$Q$2:$R$8,2,TRUE)*AS$2</f>
        <v>0</v>
      </c>
      <c r="AT466" s="28" t="e">
        <f>VLOOKUP(W466,score!$S$2:$T$8,2,FALSE)*AT$2</f>
        <v>#N/A</v>
      </c>
      <c r="AU466" s="28" t="e">
        <f>VLOOKUP(X466,score!$U$2:$V$4,2,FALSE)*AU$2</f>
        <v>#N/A</v>
      </c>
      <c r="AV466" s="28" t="e">
        <f>VLOOKUP(AF466,score!$AG$2:$AH$8,2,TRUE)*AV$2</f>
        <v>#DIV/0!</v>
      </c>
      <c r="AW466" s="28" t="e">
        <f>VLOOKUP(Y466,score!$W$2:$X$8,2,FALSE)*AW$2</f>
        <v>#N/A</v>
      </c>
      <c r="AX466" s="28" t="e">
        <f>VLOOKUP(AC466,score!$AA$2:$AB$8,2,TRUE)*AX$2</f>
        <v>#DIV/0!</v>
      </c>
      <c r="AY466" s="28" t="e">
        <f>VLOOKUP(AD466,score!$AC$2:$AD$8,2,TRUE)*AY$2</f>
        <v>#DIV/0!</v>
      </c>
      <c r="AZ466" s="28">
        <f>VLOOKUP(N466,score!$A$2:$B$8,2,TRUE)*AZ$2</f>
        <v>0.1</v>
      </c>
      <c r="BA466" s="29" t="e">
        <f t="shared" si="71"/>
        <v>#DIV/0!</v>
      </c>
      <c r="BB466" s="29" t="e">
        <f>VLOOKUP(BA466,score!$AJ$2:$AK$7,2,TRUE)</f>
        <v>#DIV/0!</v>
      </c>
    </row>
    <row r="467" spans="1:54" x14ac:dyDescent="0.3">
      <c r="A467" s="10"/>
      <c r="B467" s="11"/>
      <c r="C467" s="12"/>
      <c r="D467" s="14"/>
      <c r="E467" s="12"/>
      <c r="F467" s="14"/>
      <c r="G467" s="14"/>
      <c r="H467" s="14"/>
      <c r="I467" s="14"/>
      <c r="J467" s="14"/>
      <c r="K467" s="14"/>
      <c r="L467" s="14"/>
      <c r="M467" s="14"/>
      <c r="N467" s="13"/>
      <c r="O467" s="13"/>
      <c r="P467" s="12"/>
      <c r="Q467" s="12"/>
      <c r="R467" s="12"/>
      <c r="S467" s="12"/>
      <c r="T467" s="12"/>
      <c r="U467" s="12"/>
      <c r="V467" s="12"/>
      <c r="W467" s="17"/>
      <c r="X467" s="17"/>
      <c r="Y467" s="15"/>
      <c r="Z467" s="14"/>
      <c r="AA467" s="43" t="e">
        <f t="shared" si="63"/>
        <v>#DIV/0!</v>
      </c>
      <c r="AB467" s="21" t="e">
        <f t="shared" si="64"/>
        <v>#DIV/0!</v>
      </c>
      <c r="AC467" s="21" t="e">
        <f t="shared" si="65"/>
        <v>#DIV/0!</v>
      </c>
      <c r="AD467" s="21" t="e">
        <f t="shared" si="66"/>
        <v>#DIV/0!</v>
      </c>
      <c r="AE467" s="21" t="e">
        <f t="shared" si="67"/>
        <v>#DIV/0!</v>
      </c>
      <c r="AF467" s="21" t="e">
        <f t="shared" si="70"/>
        <v>#DIV/0!</v>
      </c>
      <c r="AG467" s="20">
        <f>VLOOKUP(S467,'tabla ingresos'!$A$3:$D$15,4,FALSE)</f>
        <v>0</v>
      </c>
      <c r="AH467" s="20">
        <f t="shared" si="68"/>
        <v>0</v>
      </c>
      <c r="AI467" s="20">
        <f t="shared" si="69"/>
        <v>0</v>
      </c>
      <c r="AJ467" s="28" t="e">
        <f>VLOOKUP(AA467,score!$K$2:$L$8,2,TRUE)*AJ$2</f>
        <v>#DIV/0!</v>
      </c>
      <c r="AK467" s="28">
        <f>VLOOKUP(T467,score!$M$2:$N$8,2,FALSE)*AK$2</f>
        <v>0</v>
      </c>
      <c r="AL467" s="28">
        <f>VLOOKUP(Q467,score!$G$2:$H$8,2,TRUE)*AL$2</f>
        <v>0.1</v>
      </c>
      <c r="AM467" s="28" t="e">
        <f>VLOOKUP(AB467,score!$Y$2:$Z$8,2,TRUE)*AM$2</f>
        <v>#DIV/0!</v>
      </c>
      <c r="AN467" s="28" t="e">
        <f>VLOOKUP(AE467,score!$AE$2:$AF$8,2,TRUE)*AN$2</f>
        <v>#DIV/0!</v>
      </c>
      <c r="AO467" s="28">
        <f>VLOOKUP(O467,score!$C$2:$D$8,2,TRUE)*AO$2</f>
        <v>0.1</v>
      </c>
      <c r="AP467" s="28">
        <f>VLOOKUP(R467,score!$I$2:$J$8,2,TRUE)*AP$2</f>
        <v>0.1</v>
      </c>
      <c r="AQ467" s="28" t="e">
        <f>VLOOKUP(P467,score!$E$2:$F$8,2,FALSE)*AQ$2</f>
        <v>#N/A</v>
      </c>
      <c r="AR467" s="28">
        <f>VLOOKUP(U467,score!$O$2:$P$8,2,TRUE)*AR$2</f>
        <v>0</v>
      </c>
      <c r="AS467" s="28">
        <f>VLOOKUP(V467,score!$Q$2:$R$8,2,TRUE)*AS$2</f>
        <v>0</v>
      </c>
      <c r="AT467" s="28" t="e">
        <f>VLOOKUP(W467,score!$S$2:$T$8,2,FALSE)*AT$2</f>
        <v>#N/A</v>
      </c>
      <c r="AU467" s="28" t="e">
        <f>VLOOKUP(X467,score!$U$2:$V$4,2,FALSE)*AU$2</f>
        <v>#N/A</v>
      </c>
      <c r="AV467" s="28" t="e">
        <f>VLOOKUP(AF467,score!$AG$2:$AH$8,2,TRUE)*AV$2</f>
        <v>#DIV/0!</v>
      </c>
      <c r="AW467" s="28" t="e">
        <f>VLOOKUP(Y467,score!$W$2:$X$8,2,FALSE)*AW$2</f>
        <v>#N/A</v>
      </c>
      <c r="AX467" s="28" t="e">
        <f>VLOOKUP(AC467,score!$AA$2:$AB$8,2,TRUE)*AX$2</f>
        <v>#DIV/0!</v>
      </c>
      <c r="AY467" s="28" t="e">
        <f>VLOOKUP(AD467,score!$AC$2:$AD$8,2,TRUE)*AY$2</f>
        <v>#DIV/0!</v>
      </c>
      <c r="AZ467" s="28">
        <f>VLOOKUP(N467,score!$A$2:$B$8,2,TRUE)*AZ$2</f>
        <v>0.1</v>
      </c>
      <c r="BA467" s="29" t="e">
        <f t="shared" si="71"/>
        <v>#DIV/0!</v>
      </c>
      <c r="BB467" s="29" t="e">
        <f>VLOOKUP(BA467,score!$AJ$2:$AK$7,2,TRUE)</f>
        <v>#DIV/0!</v>
      </c>
    </row>
    <row r="468" spans="1:54" x14ac:dyDescent="0.3">
      <c r="A468" s="10"/>
      <c r="B468" s="11"/>
      <c r="C468" s="12"/>
      <c r="D468" s="14"/>
      <c r="E468" s="12"/>
      <c r="F468" s="14"/>
      <c r="G468" s="14"/>
      <c r="H468" s="14"/>
      <c r="I468" s="14"/>
      <c r="J468" s="14"/>
      <c r="K468" s="14"/>
      <c r="L468" s="14"/>
      <c r="M468" s="14"/>
      <c r="N468" s="13"/>
      <c r="O468" s="13"/>
      <c r="P468" s="12"/>
      <c r="Q468" s="12"/>
      <c r="R468" s="12"/>
      <c r="S468" s="12"/>
      <c r="T468" s="12"/>
      <c r="U468" s="12"/>
      <c r="V468" s="12"/>
      <c r="W468" s="17"/>
      <c r="X468" s="17"/>
      <c r="Y468" s="15"/>
      <c r="Z468" s="14"/>
      <c r="AA468" s="43" t="e">
        <f t="shared" si="63"/>
        <v>#DIV/0!</v>
      </c>
      <c r="AB468" s="21" t="e">
        <f t="shared" si="64"/>
        <v>#DIV/0!</v>
      </c>
      <c r="AC468" s="21" t="e">
        <f t="shared" si="65"/>
        <v>#DIV/0!</v>
      </c>
      <c r="AD468" s="21" t="e">
        <f t="shared" si="66"/>
        <v>#DIV/0!</v>
      </c>
      <c r="AE468" s="21" t="e">
        <f t="shared" si="67"/>
        <v>#DIV/0!</v>
      </c>
      <c r="AF468" s="21" t="e">
        <f t="shared" si="70"/>
        <v>#DIV/0!</v>
      </c>
      <c r="AG468" s="20">
        <f>VLOOKUP(S468,'tabla ingresos'!$A$3:$D$15,4,FALSE)</f>
        <v>0</v>
      </c>
      <c r="AH468" s="20">
        <f t="shared" si="68"/>
        <v>0</v>
      </c>
      <c r="AI468" s="20">
        <f t="shared" si="69"/>
        <v>0</v>
      </c>
      <c r="AJ468" s="28" t="e">
        <f>VLOOKUP(AA468,score!$K$2:$L$8,2,TRUE)*AJ$2</f>
        <v>#DIV/0!</v>
      </c>
      <c r="AK468" s="28">
        <f>VLOOKUP(T468,score!$M$2:$N$8,2,FALSE)*AK$2</f>
        <v>0</v>
      </c>
      <c r="AL468" s="28">
        <f>VLOOKUP(Q468,score!$G$2:$H$8,2,TRUE)*AL$2</f>
        <v>0.1</v>
      </c>
      <c r="AM468" s="28" t="e">
        <f>VLOOKUP(AB468,score!$Y$2:$Z$8,2,TRUE)*AM$2</f>
        <v>#DIV/0!</v>
      </c>
      <c r="AN468" s="28" t="e">
        <f>VLOOKUP(AE468,score!$AE$2:$AF$8,2,TRUE)*AN$2</f>
        <v>#DIV/0!</v>
      </c>
      <c r="AO468" s="28">
        <f>VLOOKUP(O468,score!$C$2:$D$8,2,TRUE)*AO$2</f>
        <v>0.1</v>
      </c>
      <c r="AP468" s="28">
        <f>VLOOKUP(R468,score!$I$2:$J$8,2,TRUE)*AP$2</f>
        <v>0.1</v>
      </c>
      <c r="AQ468" s="28" t="e">
        <f>VLOOKUP(P468,score!$E$2:$F$8,2,FALSE)*AQ$2</f>
        <v>#N/A</v>
      </c>
      <c r="AR468" s="28">
        <f>VLOOKUP(U468,score!$O$2:$P$8,2,TRUE)*AR$2</f>
        <v>0</v>
      </c>
      <c r="AS468" s="28">
        <f>VLOOKUP(V468,score!$Q$2:$R$8,2,TRUE)*AS$2</f>
        <v>0</v>
      </c>
      <c r="AT468" s="28" t="e">
        <f>VLOOKUP(W468,score!$S$2:$T$8,2,FALSE)*AT$2</f>
        <v>#N/A</v>
      </c>
      <c r="AU468" s="28" t="e">
        <f>VLOOKUP(X468,score!$U$2:$V$4,2,FALSE)*AU$2</f>
        <v>#N/A</v>
      </c>
      <c r="AV468" s="28" t="e">
        <f>VLOOKUP(AF468,score!$AG$2:$AH$8,2,TRUE)*AV$2</f>
        <v>#DIV/0!</v>
      </c>
      <c r="AW468" s="28" t="e">
        <f>VLOOKUP(Y468,score!$W$2:$X$8,2,FALSE)*AW$2</f>
        <v>#N/A</v>
      </c>
      <c r="AX468" s="28" t="e">
        <f>VLOOKUP(AC468,score!$AA$2:$AB$8,2,TRUE)*AX$2</f>
        <v>#DIV/0!</v>
      </c>
      <c r="AY468" s="28" t="e">
        <f>VLOOKUP(AD468,score!$AC$2:$AD$8,2,TRUE)*AY$2</f>
        <v>#DIV/0!</v>
      </c>
      <c r="AZ468" s="28">
        <f>VLOOKUP(N468,score!$A$2:$B$8,2,TRUE)*AZ$2</f>
        <v>0.1</v>
      </c>
      <c r="BA468" s="29" t="e">
        <f t="shared" si="71"/>
        <v>#DIV/0!</v>
      </c>
      <c r="BB468" s="29" t="e">
        <f>VLOOKUP(BA468,score!$AJ$2:$AK$7,2,TRUE)</f>
        <v>#DIV/0!</v>
      </c>
    </row>
    <row r="469" spans="1:54" x14ac:dyDescent="0.3">
      <c r="A469" s="10"/>
      <c r="B469" s="11"/>
      <c r="C469" s="12"/>
      <c r="D469" s="14"/>
      <c r="E469" s="12"/>
      <c r="F469" s="14"/>
      <c r="G469" s="14"/>
      <c r="H469" s="14"/>
      <c r="I469" s="14"/>
      <c r="J469" s="14"/>
      <c r="K469" s="14"/>
      <c r="L469" s="14"/>
      <c r="M469" s="14"/>
      <c r="N469" s="13"/>
      <c r="O469" s="13"/>
      <c r="P469" s="12"/>
      <c r="Q469" s="12"/>
      <c r="R469" s="12"/>
      <c r="S469" s="12"/>
      <c r="T469" s="12"/>
      <c r="U469" s="12"/>
      <c r="V469" s="12"/>
      <c r="W469" s="17"/>
      <c r="X469" s="17"/>
      <c r="Y469" s="15"/>
      <c r="Z469" s="14"/>
      <c r="AA469" s="43" t="e">
        <f t="shared" si="63"/>
        <v>#DIV/0!</v>
      </c>
      <c r="AB469" s="21" t="e">
        <f t="shared" si="64"/>
        <v>#DIV/0!</v>
      </c>
      <c r="AC469" s="21" t="e">
        <f t="shared" si="65"/>
        <v>#DIV/0!</v>
      </c>
      <c r="AD469" s="21" t="e">
        <f t="shared" si="66"/>
        <v>#DIV/0!</v>
      </c>
      <c r="AE469" s="21" t="e">
        <f t="shared" si="67"/>
        <v>#DIV/0!</v>
      </c>
      <c r="AF469" s="21" t="e">
        <f t="shared" si="70"/>
        <v>#DIV/0!</v>
      </c>
      <c r="AG469" s="20">
        <f>VLOOKUP(S469,'tabla ingresos'!$A$3:$D$15,4,FALSE)</f>
        <v>0</v>
      </c>
      <c r="AH469" s="20">
        <f t="shared" si="68"/>
        <v>0</v>
      </c>
      <c r="AI469" s="20">
        <f t="shared" si="69"/>
        <v>0</v>
      </c>
      <c r="AJ469" s="28" t="e">
        <f>VLOOKUP(AA469,score!$K$2:$L$8,2,TRUE)*AJ$2</f>
        <v>#DIV/0!</v>
      </c>
      <c r="AK469" s="28">
        <f>VLOOKUP(T469,score!$M$2:$N$8,2,FALSE)*AK$2</f>
        <v>0</v>
      </c>
      <c r="AL469" s="28">
        <f>VLOOKUP(Q469,score!$G$2:$H$8,2,TRUE)*AL$2</f>
        <v>0.1</v>
      </c>
      <c r="AM469" s="28" t="e">
        <f>VLOOKUP(AB469,score!$Y$2:$Z$8,2,TRUE)*AM$2</f>
        <v>#DIV/0!</v>
      </c>
      <c r="AN469" s="28" t="e">
        <f>VLOOKUP(AE469,score!$AE$2:$AF$8,2,TRUE)*AN$2</f>
        <v>#DIV/0!</v>
      </c>
      <c r="AO469" s="28">
        <f>VLOOKUP(O469,score!$C$2:$D$8,2,TRUE)*AO$2</f>
        <v>0.1</v>
      </c>
      <c r="AP469" s="28">
        <f>VLOOKUP(R469,score!$I$2:$J$8,2,TRUE)*AP$2</f>
        <v>0.1</v>
      </c>
      <c r="AQ469" s="28" t="e">
        <f>VLOOKUP(P469,score!$E$2:$F$8,2,FALSE)*AQ$2</f>
        <v>#N/A</v>
      </c>
      <c r="AR469" s="28">
        <f>VLOOKUP(U469,score!$O$2:$P$8,2,TRUE)*AR$2</f>
        <v>0</v>
      </c>
      <c r="AS469" s="28">
        <f>VLOOKUP(V469,score!$Q$2:$R$8,2,TRUE)*AS$2</f>
        <v>0</v>
      </c>
      <c r="AT469" s="28" t="e">
        <f>VLOOKUP(W469,score!$S$2:$T$8,2,FALSE)*AT$2</f>
        <v>#N/A</v>
      </c>
      <c r="AU469" s="28" t="e">
        <f>VLOOKUP(X469,score!$U$2:$V$4,2,FALSE)*AU$2</f>
        <v>#N/A</v>
      </c>
      <c r="AV469" s="28" t="e">
        <f>VLOOKUP(AF469,score!$AG$2:$AH$8,2,TRUE)*AV$2</f>
        <v>#DIV/0!</v>
      </c>
      <c r="AW469" s="28" t="e">
        <f>VLOOKUP(Y469,score!$W$2:$X$8,2,FALSE)*AW$2</f>
        <v>#N/A</v>
      </c>
      <c r="AX469" s="28" t="e">
        <f>VLOOKUP(AC469,score!$AA$2:$AB$8,2,TRUE)*AX$2</f>
        <v>#DIV/0!</v>
      </c>
      <c r="AY469" s="28" t="e">
        <f>VLOOKUP(AD469,score!$AC$2:$AD$8,2,TRUE)*AY$2</f>
        <v>#DIV/0!</v>
      </c>
      <c r="AZ469" s="28">
        <f>VLOOKUP(N469,score!$A$2:$B$8,2,TRUE)*AZ$2</f>
        <v>0.1</v>
      </c>
      <c r="BA469" s="29" t="e">
        <f t="shared" si="71"/>
        <v>#DIV/0!</v>
      </c>
      <c r="BB469" s="29" t="e">
        <f>VLOOKUP(BA469,score!$AJ$2:$AK$7,2,TRUE)</f>
        <v>#DIV/0!</v>
      </c>
    </row>
    <row r="470" spans="1:54" x14ac:dyDescent="0.3">
      <c r="A470" s="10"/>
      <c r="B470" s="11"/>
      <c r="C470" s="12"/>
      <c r="D470" s="14"/>
      <c r="E470" s="12"/>
      <c r="F470" s="14"/>
      <c r="G470" s="14"/>
      <c r="H470" s="14"/>
      <c r="I470" s="14"/>
      <c r="J470" s="14"/>
      <c r="K470" s="14"/>
      <c r="L470" s="14"/>
      <c r="M470" s="14"/>
      <c r="N470" s="13"/>
      <c r="O470" s="13"/>
      <c r="P470" s="12"/>
      <c r="Q470" s="12"/>
      <c r="R470" s="12"/>
      <c r="S470" s="12"/>
      <c r="T470" s="12"/>
      <c r="U470" s="12"/>
      <c r="V470" s="12"/>
      <c r="W470" s="17"/>
      <c r="X470" s="17"/>
      <c r="Y470" s="15"/>
      <c r="Z470" s="14"/>
      <c r="AA470" s="43" t="e">
        <f t="shared" si="63"/>
        <v>#DIV/0!</v>
      </c>
      <c r="AB470" s="21" t="e">
        <f t="shared" si="64"/>
        <v>#DIV/0!</v>
      </c>
      <c r="AC470" s="21" t="e">
        <f t="shared" si="65"/>
        <v>#DIV/0!</v>
      </c>
      <c r="AD470" s="21" t="e">
        <f t="shared" si="66"/>
        <v>#DIV/0!</v>
      </c>
      <c r="AE470" s="21" t="e">
        <f t="shared" si="67"/>
        <v>#DIV/0!</v>
      </c>
      <c r="AF470" s="21" t="e">
        <f t="shared" si="70"/>
        <v>#DIV/0!</v>
      </c>
      <c r="AG470" s="20">
        <f>VLOOKUP(S470,'tabla ingresos'!$A$3:$D$15,4,FALSE)</f>
        <v>0</v>
      </c>
      <c r="AH470" s="20">
        <f t="shared" si="68"/>
        <v>0</v>
      </c>
      <c r="AI470" s="20">
        <f t="shared" si="69"/>
        <v>0</v>
      </c>
      <c r="AJ470" s="28" t="e">
        <f>VLOOKUP(AA470,score!$K$2:$L$8,2,TRUE)*AJ$2</f>
        <v>#DIV/0!</v>
      </c>
      <c r="AK470" s="28">
        <f>VLOOKUP(T470,score!$M$2:$N$8,2,FALSE)*AK$2</f>
        <v>0</v>
      </c>
      <c r="AL470" s="28">
        <f>VLOOKUP(Q470,score!$G$2:$H$8,2,TRUE)*AL$2</f>
        <v>0.1</v>
      </c>
      <c r="AM470" s="28" t="e">
        <f>VLOOKUP(AB470,score!$Y$2:$Z$8,2,TRUE)*AM$2</f>
        <v>#DIV/0!</v>
      </c>
      <c r="AN470" s="28" t="e">
        <f>VLOOKUP(AE470,score!$AE$2:$AF$8,2,TRUE)*AN$2</f>
        <v>#DIV/0!</v>
      </c>
      <c r="AO470" s="28">
        <f>VLOOKUP(O470,score!$C$2:$D$8,2,TRUE)*AO$2</f>
        <v>0.1</v>
      </c>
      <c r="AP470" s="28">
        <f>VLOOKUP(R470,score!$I$2:$J$8,2,TRUE)*AP$2</f>
        <v>0.1</v>
      </c>
      <c r="AQ470" s="28" t="e">
        <f>VLOOKUP(P470,score!$E$2:$F$8,2,FALSE)*AQ$2</f>
        <v>#N/A</v>
      </c>
      <c r="AR470" s="28">
        <f>VLOOKUP(U470,score!$O$2:$P$8,2,TRUE)*AR$2</f>
        <v>0</v>
      </c>
      <c r="AS470" s="28">
        <f>VLOOKUP(V470,score!$Q$2:$R$8,2,TRUE)*AS$2</f>
        <v>0</v>
      </c>
      <c r="AT470" s="28" t="e">
        <f>VLOOKUP(W470,score!$S$2:$T$8,2,FALSE)*AT$2</f>
        <v>#N/A</v>
      </c>
      <c r="AU470" s="28" t="e">
        <f>VLOOKUP(X470,score!$U$2:$V$4,2,FALSE)*AU$2</f>
        <v>#N/A</v>
      </c>
      <c r="AV470" s="28" t="e">
        <f>VLOOKUP(AF470,score!$AG$2:$AH$8,2,TRUE)*AV$2</f>
        <v>#DIV/0!</v>
      </c>
      <c r="AW470" s="28" t="e">
        <f>VLOOKUP(Y470,score!$W$2:$X$8,2,FALSE)*AW$2</f>
        <v>#N/A</v>
      </c>
      <c r="AX470" s="28" t="e">
        <f>VLOOKUP(AC470,score!$AA$2:$AB$8,2,TRUE)*AX$2</f>
        <v>#DIV/0!</v>
      </c>
      <c r="AY470" s="28" t="e">
        <f>VLOOKUP(AD470,score!$AC$2:$AD$8,2,TRUE)*AY$2</f>
        <v>#DIV/0!</v>
      </c>
      <c r="AZ470" s="28">
        <f>VLOOKUP(N470,score!$A$2:$B$8,2,TRUE)*AZ$2</f>
        <v>0.1</v>
      </c>
      <c r="BA470" s="29" t="e">
        <f t="shared" si="71"/>
        <v>#DIV/0!</v>
      </c>
      <c r="BB470" s="29" t="e">
        <f>VLOOKUP(BA470,score!$AJ$2:$AK$7,2,TRUE)</f>
        <v>#DIV/0!</v>
      </c>
    </row>
    <row r="471" spans="1:54" x14ac:dyDescent="0.3">
      <c r="A471" s="10"/>
      <c r="B471" s="11"/>
      <c r="C471" s="12"/>
      <c r="D471" s="14"/>
      <c r="E471" s="12"/>
      <c r="F471" s="14"/>
      <c r="G471" s="14"/>
      <c r="H471" s="14"/>
      <c r="I471" s="14"/>
      <c r="J471" s="14"/>
      <c r="K471" s="14"/>
      <c r="L471" s="14"/>
      <c r="M471" s="14"/>
      <c r="N471" s="13"/>
      <c r="O471" s="13"/>
      <c r="P471" s="12"/>
      <c r="Q471" s="12"/>
      <c r="R471" s="12"/>
      <c r="S471" s="12"/>
      <c r="T471" s="12"/>
      <c r="U471" s="12"/>
      <c r="V471" s="12"/>
      <c r="W471" s="17"/>
      <c r="X471" s="17"/>
      <c r="Y471" s="15"/>
      <c r="Z471" s="14"/>
      <c r="AA471" s="43" t="e">
        <f t="shared" si="63"/>
        <v>#DIV/0!</v>
      </c>
      <c r="AB471" s="21" t="e">
        <f t="shared" si="64"/>
        <v>#DIV/0!</v>
      </c>
      <c r="AC471" s="21" t="e">
        <f t="shared" si="65"/>
        <v>#DIV/0!</v>
      </c>
      <c r="AD471" s="21" t="e">
        <f t="shared" si="66"/>
        <v>#DIV/0!</v>
      </c>
      <c r="AE471" s="21" t="e">
        <f t="shared" si="67"/>
        <v>#DIV/0!</v>
      </c>
      <c r="AF471" s="21" t="e">
        <f t="shared" si="70"/>
        <v>#DIV/0!</v>
      </c>
      <c r="AG471" s="20">
        <f>VLOOKUP(S471,'tabla ingresos'!$A$3:$D$15,4,FALSE)</f>
        <v>0</v>
      </c>
      <c r="AH471" s="20">
        <f t="shared" si="68"/>
        <v>0</v>
      </c>
      <c r="AI471" s="20">
        <f t="shared" si="69"/>
        <v>0</v>
      </c>
      <c r="AJ471" s="28" t="e">
        <f>VLOOKUP(AA471,score!$K$2:$L$8,2,TRUE)*AJ$2</f>
        <v>#DIV/0!</v>
      </c>
      <c r="AK471" s="28">
        <f>VLOOKUP(T471,score!$M$2:$N$8,2,FALSE)*AK$2</f>
        <v>0</v>
      </c>
      <c r="AL471" s="28">
        <f>VLOOKUP(Q471,score!$G$2:$H$8,2,TRUE)*AL$2</f>
        <v>0.1</v>
      </c>
      <c r="AM471" s="28" t="e">
        <f>VLOOKUP(AB471,score!$Y$2:$Z$8,2,TRUE)*AM$2</f>
        <v>#DIV/0!</v>
      </c>
      <c r="AN471" s="28" t="e">
        <f>VLOOKUP(AE471,score!$AE$2:$AF$8,2,TRUE)*AN$2</f>
        <v>#DIV/0!</v>
      </c>
      <c r="AO471" s="28">
        <f>VLOOKUP(O471,score!$C$2:$D$8,2,TRUE)*AO$2</f>
        <v>0.1</v>
      </c>
      <c r="AP471" s="28">
        <f>VLOOKUP(R471,score!$I$2:$J$8,2,TRUE)*AP$2</f>
        <v>0.1</v>
      </c>
      <c r="AQ471" s="28" t="e">
        <f>VLOOKUP(P471,score!$E$2:$F$8,2,FALSE)*AQ$2</f>
        <v>#N/A</v>
      </c>
      <c r="AR471" s="28">
        <f>VLOOKUP(U471,score!$O$2:$P$8,2,TRUE)*AR$2</f>
        <v>0</v>
      </c>
      <c r="AS471" s="28">
        <f>VLOOKUP(V471,score!$Q$2:$R$8,2,TRUE)*AS$2</f>
        <v>0</v>
      </c>
      <c r="AT471" s="28" t="e">
        <f>VLOOKUP(W471,score!$S$2:$T$8,2,FALSE)*AT$2</f>
        <v>#N/A</v>
      </c>
      <c r="AU471" s="28" t="e">
        <f>VLOOKUP(X471,score!$U$2:$V$4,2,FALSE)*AU$2</f>
        <v>#N/A</v>
      </c>
      <c r="AV471" s="28" t="e">
        <f>VLOOKUP(AF471,score!$AG$2:$AH$8,2,TRUE)*AV$2</f>
        <v>#DIV/0!</v>
      </c>
      <c r="AW471" s="28" t="e">
        <f>VLOOKUP(Y471,score!$W$2:$X$8,2,FALSE)*AW$2</f>
        <v>#N/A</v>
      </c>
      <c r="AX471" s="28" t="e">
        <f>VLOOKUP(AC471,score!$AA$2:$AB$8,2,TRUE)*AX$2</f>
        <v>#DIV/0!</v>
      </c>
      <c r="AY471" s="28" t="e">
        <f>VLOOKUP(AD471,score!$AC$2:$AD$8,2,TRUE)*AY$2</f>
        <v>#DIV/0!</v>
      </c>
      <c r="AZ471" s="28">
        <f>VLOOKUP(N471,score!$A$2:$B$8,2,TRUE)*AZ$2</f>
        <v>0.1</v>
      </c>
      <c r="BA471" s="29" t="e">
        <f t="shared" si="71"/>
        <v>#DIV/0!</v>
      </c>
      <c r="BB471" s="29" t="e">
        <f>VLOOKUP(BA471,score!$AJ$2:$AK$7,2,TRUE)</f>
        <v>#DIV/0!</v>
      </c>
    </row>
    <row r="472" spans="1:54" x14ac:dyDescent="0.3">
      <c r="A472" s="10"/>
      <c r="B472" s="11"/>
      <c r="C472" s="12"/>
      <c r="D472" s="14"/>
      <c r="E472" s="12"/>
      <c r="F472" s="14"/>
      <c r="G472" s="14"/>
      <c r="H472" s="14"/>
      <c r="I472" s="14"/>
      <c r="J472" s="14"/>
      <c r="K472" s="14"/>
      <c r="L472" s="14"/>
      <c r="M472" s="14"/>
      <c r="N472" s="13"/>
      <c r="O472" s="13"/>
      <c r="P472" s="12"/>
      <c r="Q472" s="12"/>
      <c r="R472" s="12"/>
      <c r="S472" s="12"/>
      <c r="T472" s="12"/>
      <c r="U472" s="12"/>
      <c r="V472" s="12"/>
      <c r="W472" s="17"/>
      <c r="X472" s="17"/>
      <c r="Y472" s="15"/>
      <c r="Z472" s="14"/>
      <c r="AA472" s="43" t="e">
        <f t="shared" si="63"/>
        <v>#DIV/0!</v>
      </c>
      <c r="AB472" s="21" t="e">
        <f t="shared" si="64"/>
        <v>#DIV/0!</v>
      </c>
      <c r="AC472" s="21" t="e">
        <f t="shared" si="65"/>
        <v>#DIV/0!</v>
      </c>
      <c r="AD472" s="21" t="e">
        <f t="shared" si="66"/>
        <v>#DIV/0!</v>
      </c>
      <c r="AE472" s="21" t="e">
        <f t="shared" si="67"/>
        <v>#DIV/0!</v>
      </c>
      <c r="AF472" s="21" t="e">
        <f t="shared" si="70"/>
        <v>#DIV/0!</v>
      </c>
      <c r="AG472" s="20">
        <f>VLOOKUP(S472,'tabla ingresos'!$A$3:$D$15,4,FALSE)</f>
        <v>0</v>
      </c>
      <c r="AH472" s="20">
        <f t="shared" si="68"/>
        <v>0</v>
      </c>
      <c r="AI472" s="20">
        <f t="shared" si="69"/>
        <v>0</v>
      </c>
      <c r="AJ472" s="28" t="e">
        <f>VLOOKUP(AA472,score!$K$2:$L$8,2,TRUE)*AJ$2</f>
        <v>#DIV/0!</v>
      </c>
      <c r="AK472" s="28">
        <f>VLOOKUP(T472,score!$M$2:$N$8,2,FALSE)*AK$2</f>
        <v>0</v>
      </c>
      <c r="AL472" s="28">
        <f>VLOOKUP(Q472,score!$G$2:$H$8,2,TRUE)*AL$2</f>
        <v>0.1</v>
      </c>
      <c r="AM472" s="28" t="e">
        <f>VLOOKUP(AB472,score!$Y$2:$Z$8,2,TRUE)*AM$2</f>
        <v>#DIV/0!</v>
      </c>
      <c r="AN472" s="28" t="e">
        <f>VLOOKUP(AE472,score!$AE$2:$AF$8,2,TRUE)*AN$2</f>
        <v>#DIV/0!</v>
      </c>
      <c r="AO472" s="28">
        <f>VLOOKUP(O472,score!$C$2:$D$8,2,TRUE)*AO$2</f>
        <v>0.1</v>
      </c>
      <c r="AP472" s="28">
        <f>VLOOKUP(R472,score!$I$2:$J$8,2,TRUE)*AP$2</f>
        <v>0.1</v>
      </c>
      <c r="AQ472" s="28" t="e">
        <f>VLOOKUP(P472,score!$E$2:$F$8,2,FALSE)*AQ$2</f>
        <v>#N/A</v>
      </c>
      <c r="AR472" s="28">
        <f>VLOOKUP(U472,score!$O$2:$P$8,2,TRUE)*AR$2</f>
        <v>0</v>
      </c>
      <c r="AS472" s="28">
        <f>VLOOKUP(V472,score!$Q$2:$R$8,2,TRUE)*AS$2</f>
        <v>0</v>
      </c>
      <c r="AT472" s="28" t="e">
        <f>VLOOKUP(W472,score!$S$2:$T$8,2,FALSE)*AT$2</f>
        <v>#N/A</v>
      </c>
      <c r="AU472" s="28" t="e">
        <f>VLOOKUP(X472,score!$U$2:$V$4,2,FALSE)*AU$2</f>
        <v>#N/A</v>
      </c>
      <c r="AV472" s="28" t="e">
        <f>VLOOKUP(AF472,score!$AG$2:$AH$8,2,TRUE)*AV$2</f>
        <v>#DIV/0!</v>
      </c>
      <c r="AW472" s="28" t="e">
        <f>VLOOKUP(Y472,score!$W$2:$X$8,2,FALSE)*AW$2</f>
        <v>#N/A</v>
      </c>
      <c r="AX472" s="28" t="e">
        <f>VLOOKUP(AC472,score!$AA$2:$AB$8,2,TRUE)*AX$2</f>
        <v>#DIV/0!</v>
      </c>
      <c r="AY472" s="28" t="e">
        <f>VLOOKUP(AD472,score!$AC$2:$AD$8,2,TRUE)*AY$2</f>
        <v>#DIV/0!</v>
      </c>
      <c r="AZ472" s="28">
        <f>VLOOKUP(N472,score!$A$2:$B$8,2,TRUE)*AZ$2</f>
        <v>0.1</v>
      </c>
      <c r="BA472" s="29" t="e">
        <f t="shared" si="71"/>
        <v>#DIV/0!</v>
      </c>
      <c r="BB472" s="29" t="e">
        <f>VLOOKUP(BA472,score!$AJ$2:$AK$7,2,TRUE)</f>
        <v>#DIV/0!</v>
      </c>
    </row>
    <row r="473" spans="1:54" x14ac:dyDescent="0.3">
      <c r="A473" s="10"/>
      <c r="B473" s="11"/>
      <c r="C473" s="12"/>
      <c r="D473" s="14"/>
      <c r="E473" s="12"/>
      <c r="F473" s="14"/>
      <c r="G473" s="14"/>
      <c r="H473" s="14"/>
      <c r="I473" s="14"/>
      <c r="J473" s="14"/>
      <c r="K473" s="14"/>
      <c r="L473" s="14"/>
      <c r="M473" s="14"/>
      <c r="N473" s="13"/>
      <c r="O473" s="13"/>
      <c r="P473" s="12"/>
      <c r="Q473" s="12"/>
      <c r="R473" s="12"/>
      <c r="S473" s="12"/>
      <c r="T473" s="12"/>
      <c r="U473" s="12"/>
      <c r="V473" s="12"/>
      <c r="W473" s="17"/>
      <c r="X473" s="17"/>
      <c r="Y473" s="15"/>
      <c r="Z473" s="14"/>
      <c r="AA473" s="43" t="e">
        <f t="shared" si="63"/>
        <v>#DIV/0!</v>
      </c>
      <c r="AB473" s="21" t="e">
        <f t="shared" si="64"/>
        <v>#DIV/0!</v>
      </c>
      <c r="AC473" s="21" t="e">
        <f t="shared" si="65"/>
        <v>#DIV/0!</v>
      </c>
      <c r="AD473" s="21" t="e">
        <f t="shared" si="66"/>
        <v>#DIV/0!</v>
      </c>
      <c r="AE473" s="21" t="e">
        <f t="shared" si="67"/>
        <v>#DIV/0!</v>
      </c>
      <c r="AF473" s="21" t="e">
        <f t="shared" si="70"/>
        <v>#DIV/0!</v>
      </c>
      <c r="AG473" s="20">
        <f>VLOOKUP(S473,'tabla ingresos'!$A$3:$D$15,4,FALSE)</f>
        <v>0</v>
      </c>
      <c r="AH473" s="20">
        <f t="shared" si="68"/>
        <v>0</v>
      </c>
      <c r="AI473" s="20">
        <f t="shared" si="69"/>
        <v>0</v>
      </c>
      <c r="AJ473" s="28" t="e">
        <f>VLOOKUP(AA473,score!$K$2:$L$8,2,TRUE)*AJ$2</f>
        <v>#DIV/0!</v>
      </c>
      <c r="AK473" s="28">
        <f>VLOOKUP(T473,score!$M$2:$N$8,2,FALSE)*AK$2</f>
        <v>0</v>
      </c>
      <c r="AL473" s="28">
        <f>VLOOKUP(Q473,score!$G$2:$H$8,2,TRUE)*AL$2</f>
        <v>0.1</v>
      </c>
      <c r="AM473" s="28" t="e">
        <f>VLOOKUP(AB473,score!$Y$2:$Z$8,2,TRUE)*AM$2</f>
        <v>#DIV/0!</v>
      </c>
      <c r="AN473" s="28" t="e">
        <f>VLOOKUP(AE473,score!$AE$2:$AF$8,2,TRUE)*AN$2</f>
        <v>#DIV/0!</v>
      </c>
      <c r="AO473" s="28">
        <f>VLOOKUP(O473,score!$C$2:$D$8,2,TRUE)*AO$2</f>
        <v>0.1</v>
      </c>
      <c r="AP473" s="28">
        <f>VLOOKUP(R473,score!$I$2:$J$8,2,TRUE)*AP$2</f>
        <v>0.1</v>
      </c>
      <c r="AQ473" s="28" t="e">
        <f>VLOOKUP(P473,score!$E$2:$F$8,2,FALSE)*AQ$2</f>
        <v>#N/A</v>
      </c>
      <c r="AR473" s="28">
        <f>VLOOKUP(U473,score!$O$2:$P$8,2,TRUE)*AR$2</f>
        <v>0</v>
      </c>
      <c r="AS473" s="28">
        <f>VLOOKUP(V473,score!$Q$2:$R$8,2,TRUE)*AS$2</f>
        <v>0</v>
      </c>
      <c r="AT473" s="28" t="e">
        <f>VLOOKUP(W473,score!$S$2:$T$8,2,FALSE)*AT$2</f>
        <v>#N/A</v>
      </c>
      <c r="AU473" s="28" t="e">
        <f>VLOOKUP(X473,score!$U$2:$V$4,2,FALSE)*AU$2</f>
        <v>#N/A</v>
      </c>
      <c r="AV473" s="28" t="e">
        <f>VLOOKUP(AF473,score!$AG$2:$AH$8,2,TRUE)*AV$2</f>
        <v>#DIV/0!</v>
      </c>
      <c r="AW473" s="28" t="e">
        <f>VLOOKUP(Y473,score!$W$2:$X$8,2,FALSE)*AW$2</f>
        <v>#N/A</v>
      </c>
      <c r="AX473" s="28" t="e">
        <f>VLOOKUP(AC473,score!$AA$2:$AB$8,2,TRUE)*AX$2</f>
        <v>#DIV/0!</v>
      </c>
      <c r="AY473" s="28" t="e">
        <f>VLOOKUP(AD473,score!$AC$2:$AD$8,2,TRUE)*AY$2</f>
        <v>#DIV/0!</v>
      </c>
      <c r="AZ473" s="28">
        <f>VLOOKUP(N473,score!$A$2:$B$8,2,TRUE)*AZ$2</f>
        <v>0.1</v>
      </c>
      <c r="BA473" s="29" t="e">
        <f t="shared" si="71"/>
        <v>#DIV/0!</v>
      </c>
      <c r="BB473" s="29" t="e">
        <f>VLOOKUP(BA473,score!$AJ$2:$AK$7,2,TRUE)</f>
        <v>#DIV/0!</v>
      </c>
    </row>
    <row r="474" spans="1:54" x14ac:dyDescent="0.3">
      <c r="A474" s="10"/>
      <c r="B474" s="11"/>
      <c r="C474" s="12"/>
      <c r="D474" s="14"/>
      <c r="E474" s="12"/>
      <c r="F474" s="14"/>
      <c r="G474" s="14"/>
      <c r="H474" s="14"/>
      <c r="I474" s="14"/>
      <c r="J474" s="14"/>
      <c r="K474" s="14"/>
      <c r="L474" s="14"/>
      <c r="M474" s="14"/>
      <c r="N474" s="13"/>
      <c r="O474" s="13"/>
      <c r="P474" s="12"/>
      <c r="Q474" s="12"/>
      <c r="R474" s="12"/>
      <c r="S474" s="12"/>
      <c r="T474" s="12"/>
      <c r="U474" s="12"/>
      <c r="V474" s="12"/>
      <c r="W474" s="17"/>
      <c r="X474" s="17"/>
      <c r="Y474" s="15"/>
      <c r="Z474" s="14"/>
      <c r="AA474" s="43" t="e">
        <f t="shared" si="63"/>
        <v>#DIV/0!</v>
      </c>
      <c r="AB474" s="21" t="e">
        <f t="shared" si="64"/>
        <v>#DIV/0!</v>
      </c>
      <c r="AC474" s="21" t="e">
        <f t="shared" si="65"/>
        <v>#DIV/0!</v>
      </c>
      <c r="AD474" s="21" t="e">
        <f t="shared" si="66"/>
        <v>#DIV/0!</v>
      </c>
      <c r="AE474" s="21" t="e">
        <f t="shared" si="67"/>
        <v>#DIV/0!</v>
      </c>
      <c r="AF474" s="21" t="e">
        <f t="shared" si="70"/>
        <v>#DIV/0!</v>
      </c>
      <c r="AG474" s="20">
        <f>VLOOKUP(S474,'tabla ingresos'!$A$3:$D$15,4,FALSE)</f>
        <v>0</v>
      </c>
      <c r="AH474" s="20">
        <f t="shared" si="68"/>
        <v>0</v>
      </c>
      <c r="AI474" s="20">
        <f t="shared" si="69"/>
        <v>0</v>
      </c>
      <c r="AJ474" s="28" t="e">
        <f>VLOOKUP(AA474,score!$K$2:$L$8,2,TRUE)*AJ$2</f>
        <v>#DIV/0!</v>
      </c>
      <c r="AK474" s="28">
        <f>VLOOKUP(T474,score!$M$2:$N$8,2,FALSE)*AK$2</f>
        <v>0</v>
      </c>
      <c r="AL474" s="28">
        <f>VLOOKUP(Q474,score!$G$2:$H$8,2,TRUE)*AL$2</f>
        <v>0.1</v>
      </c>
      <c r="AM474" s="28" t="e">
        <f>VLOOKUP(AB474,score!$Y$2:$Z$8,2,TRUE)*AM$2</f>
        <v>#DIV/0!</v>
      </c>
      <c r="AN474" s="28" t="e">
        <f>VLOOKUP(AE474,score!$AE$2:$AF$8,2,TRUE)*AN$2</f>
        <v>#DIV/0!</v>
      </c>
      <c r="AO474" s="28">
        <f>VLOOKUP(O474,score!$C$2:$D$8,2,TRUE)*AO$2</f>
        <v>0.1</v>
      </c>
      <c r="AP474" s="28">
        <f>VLOOKUP(R474,score!$I$2:$J$8,2,TRUE)*AP$2</f>
        <v>0.1</v>
      </c>
      <c r="AQ474" s="28" t="e">
        <f>VLOOKUP(P474,score!$E$2:$F$8,2,FALSE)*AQ$2</f>
        <v>#N/A</v>
      </c>
      <c r="AR474" s="28">
        <f>VLOOKUP(U474,score!$O$2:$P$8,2,TRUE)*AR$2</f>
        <v>0</v>
      </c>
      <c r="AS474" s="28">
        <f>VLOOKUP(V474,score!$Q$2:$R$8,2,TRUE)*AS$2</f>
        <v>0</v>
      </c>
      <c r="AT474" s="28" t="e">
        <f>VLOOKUP(W474,score!$S$2:$T$8,2,FALSE)*AT$2</f>
        <v>#N/A</v>
      </c>
      <c r="AU474" s="28" t="e">
        <f>VLOOKUP(X474,score!$U$2:$V$4,2,FALSE)*AU$2</f>
        <v>#N/A</v>
      </c>
      <c r="AV474" s="28" t="e">
        <f>VLOOKUP(AF474,score!$AG$2:$AH$8,2,TRUE)*AV$2</f>
        <v>#DIV/0!</v>
      </c>
      <c r="AW474" s="28" t="e">
        <f>VLOOKUP(Y474,score!$W$2:$X$8,2,FALSE)*AW$2</f>
        <v>#N/A</v>
      </c>
      <c r="AX474" s="28" t="e">
        <f>VLOOKUP(AC474,score!$AA$2:$AB$8,2,TRUE)*AX$2</f>
        <v>#DIV/0!</v>
      </c>
      <c r="AY474" s="28" t="e">
        <f>VLOOKUP(AD474,score!$AC$2:$AD$8,2,TRUE)*AY$2</f>
        <v>#DIV/0!</v>
      </c>
      <c r="AZ474" s="28">
        <f>VLOOKUP(N474,score!$A$2:$B$8,2,TRUE)*AZ$2</f>
        <v>0.1</v>
      </c>
      <c r="BA474" s="29" t="e">
        <f t="shared" si="71"/>
        <v>#DIV/0!</v>
      </c>
      <c r="BB474" s="29" t="e">
        <f>VLOOKUP(BA474,score!$AJ$2:$AK$7,2,TRUE)</f>
        <v>#DIV/0!</v>
      </c>
    </row>
    <row r="475" spans="1:54" x14ac:dyDescent="0.3">
      <c r="A475" s="10"/>
      <c r="B475" s="11"/>
      <c r="C475" s="12"/>
      <c r="D475" s="14"/>
      <c r="E475" s="12"/>
      <c r="F475" s="14"/>
      <c r="G475" s="14"/>
      <c r="H475" s="14"/>
      <c r="I475" s="14"/>
      <c r="J475" s="14"/>
      <c r="K475" s="14"/>
      <c r="L475" s="14"/>
      <c r="M475" s="14"/>
      <c r="N475" s="13"/>
      <c r="O475" s="13"/>
      <c r="P475" s="12"/>
      <c r="Q475" s="12"/>
      <c r="R475" s="12"/>
      <c r="S475" s="12"/>
      <c r="T475" s="12"/>
      <c r="U475" s="12"/>
      <c r="V475" s="12"/>
      <c r="W475" s="17"/>
      <c r="X475" s="17"/>
      <c r="Y475" s="15"/>
      <c r="Z475" s="14"/>
      <c r="AA475" s="43" t="e">
        <f t="shared" si="63"/>
        <v>#DIV/0!</v>
      </c>
      <c r="AB475" s="21" t="e">
        <f t="shared" si="64"/>
        <v>#DIV/0!</v>
      </c>
      <c r="AC475" s="21" t="e">
        <f t="shared" si="65"/>
        <v>#DIV/0!</v>
      </c>
      <c r="AD475" s="21" t="e">
        <f t="shared" si="66"/>
        <v>#DIV/0!</v>
      </c>
      <c r="AE475" s="21" t="e">
        <f t="shared" si="67"/>
        <v>#DIV/0!</v>
      </c>
      <c r="AF475" s="21" t="e">
        <f t="shared" si="70"/>
        <v>#DIV/0!</v>
      </c>
      <c r="AG475" s="20">
        <f>VLOOKUP(S475,'tabla ingresos'!$A$3:$D$15,4,FALSE)</f>
        <v>0</v>
      </c>
      <c r="AH475" s="20">
        <f t="shared" si="68"/>
        <v>0</v>
      </c>
      <c r="AI475" s="20">
        <f t="shared" si="69"/>
        <v>0</v>
      </c>
      <c r="AJ475" s="28" t="e">
        <f>VLOOKUP(AA475,score!$K$2:$L$8,2,TRUE)*AJ$2</f>
        <v>#DIV/0!</v>
      </c>
      <c r="AK475" s="28">
        <f>VLOOKUP(T475,score!$M$2:$N$8,2,FALSE)*AK$2</f>
        <v>0</v>
      </c>
      <c r="AL475" s="28">
        <f>VLOOKUP(Q475,score!$G$2:$H$8,2,TRUE)*AL$2</f>
        <v>0.1</v>
      </c>
      <c r="AM475" s="28" t="e">
        <f>VLOOKUP(AB475,score!$Y$2:$Z$8,2,TRUE)*AM$2</f>
        <v>#DIV/0!</v>
      </c>
      <c r="AN475" s="28" t="e">
        <f>VLOOKUP(AE475,score!$AE$2:$AF$8,2,TRUE)*AN$2</f>
        <v>#DIV/0!</v>
      </c>
      <c r="AO475" s="28">
        <f>VLOOKUP(O475,score!$C$2:$D$8,2,TRUE)*AO$2</f>
        <v>0.1</v>
      </c>
      <c r="AP475" s="28">
        <f>VLOOKUP(R475,score!$I$2:$J$8,2,TRUE)*AP$2</f>
        <v>0.1</v>
      </c>
      <c r="AQ475" s="28" t="e">
        <f>VLOOKUP(P475,score!$E$2:$F$8,2,FALSE)*AQ$2</f>
        <v>#N/A</v>
      </c>
      <c r="AR475" s="28">
        <f>VLOOKUP(U475,score!$O$2:$P$8,2,TRUE)*AR$2</f>
        <v>0</v>
      </c>
      <c r="AS475" s="28">
        <f>VLOOKUP(V475,score!$Q$2:$R$8,2,TRUE)*AS$2</f>
        <v>0</v>
      </c>
      <c r="AT475" s="28" t="e">
        <f>VLOOKUP(W475,score!$S$2:$T$8,2,FALSE)*AT$2</f>
        <v>#N/A</v>
      </c>
      <c r="AU475" s="28" t="e">
        <f>VLOOKUP(X475,score!$U$2:$V$4,2,FALSE)*AU$2</f>
        <v>#N/A</v>
      </c>
      <c r="AV475" s="28" t="e">
        <f>VLOOKUP(AF475,score!$AG$2:$AH$8,2,TRUE)*AV$2</f>
        <v>#DIV/0!</v>
      </c>
      <c r="AW475" s="28" t="e">
        <f>VLOOKUP(Y475,score!$W$2:$X$8,2,FALSE)*AW$2</f>
        <v>#N/A</v>
      </c>
      <c r="AX475" s="28" t="e">
        <f>VLOOKUP(AC475,score!$AA$2:$AB$8,2,TRUE)*AX$2</f>
        <v>#DIV/0!</v>
      </c>
      <c r="AY475" s="28" t="e">
        <f>VLOOKUP(AD475,score!$AC$2:$AD$8,2,TRUE)*AY$2</f>
        <v>#DIV/0!</v>
      </c>
      <c r="AZ475" s="28">
        <f>VLOOKUP(N475,score!$A$2:$B$8,2,TRUE)*AZ$2</f>
        <v>0.1</v>
      </c>
      <c r="BA475" s="29" t="e">
        <f t="shared" si="71"/>
        <v>#DIV/0!</v>
      </c>
      <c r="BB475" s="29" t="e">
        <f>VLOOKUP(BA475,score!$AJ$2:$AK$7,2,TRUE)</f>
        <v>#DIV/0!</v>
      </c>
    </row>
    <row r="476" spans="1:54" x14ac:dyDescent="0.3">
      <c r="A476" s="10"/>
      <c r="B476" s="11"/>
      <c r="C476" s="12"/>
      <c r="D476" s="14"/>
      <c r="E476" s="12"/>
      <c r="F476" s="14"/>
      <c r="G476" s="14"/>
      <c r="H476" s="14"/>
      <c r="I476" s="14"/>
      <c r="J476" s="14"/>
      <c r="K476" s="14"/>
      <c r="L476" s="14"/>
      <c r="M476" s="14"/>
      <c r="N476" s="13"/>
      <c r="O476" s="13"/>
      <c r="P476" s="12"/>
      <c r="Q476" s="12"/>
      <c r="R476" s="12"/>
      <c r="S476" s="12"/>
      <c r="T476" s="12"/>
      <c r="U476" s="12"/>
      <c r="V476" s="12"/>
      <c r="W476" s="17"/>
      <c r="X476" s="17"/>
      <c r="Y476" s="15"/>
      <c r="Z476" s="14"/>
      <c r="AA476" s="43" t="e">
        <f t="shared" si="63"/>
        <v>#DIV/0!</v>
      </c>
      <c r="AB476" s="21" t="e">
        <f t="shared" si="64"/>
        <v>#DIV/0!</v>
      </c>
      <c r="AC476" s="21" t="e">
        <f t="shared" si="65"/>
        <v>#DIV/0!</v>
      </c>
      <c r="AD476" s="21" t="e">
        <f t="shared" si="66"/>
        <v>#DIV/0!</v>
      </c>
      <c r="AE476" s="21" t="e">
        <f t="shared" si="67"/>
        <v>#DIV/0!</v>
      </c>
      <c r="AF476" s="21" t="e">
        <f t="shared" si="70"/>
        <v>#DIV/0!</v>
      </c>
      <c r="AG476" s="20">
        <f>VLOOKUP(S476,'tabla ingresos'!$A$3:$D$15,4,FALSE)</f>
        <v>0</v>
      </c>
      <c r="AH476" s="20">
        <f t="shared" si="68"/>
        <v>0</v>
      </c>
      <c r="AI476" s="20">
        <f t="shared" si="69"/>
        <v>0</v>
      </c>
      <c r="AJ476" s="28" t="e">
        <f>VLOOKUP(AA476,score!$K$2:$L$8,2,TRUE)*AJ$2</f>
        <v>#DIV/0!</v>
      </c>
      <c r="AK476" s="28">
        <f>VLOOKUP(T476,score!$M$2:$N$8,2,FALSE)*AK$2</f>
        <v>0</v>
      </c>
      <c r="AL476" s="28">
        <f>VLOOKUP(Q476,score!$G$2:$H$8,2,TRUE)*AL$2</f>
        <v>0.1</v>
      </c>
      <c r="AM476" s="28" t="e">
        <f>VLOOKUP(AB476,score!$Y$2:$Z$8,2,TRUE)*AM$2</f>
        <v>#DIV/0!</v>
      </c>
      <c r="AN476" s="28" t="e">
        <f>VLOOKUP(AE476,score!$AE$2:$AF$8,2,TRUE)*AN$2</f>
        <v>#DIV/0!</v>
      </c>
      <c r="AO476" s="28">
        <f>VLOOKUP(O476,score!$C$2:$D$8,2,TRUE)*AO$2</f>
        <v>0.1</v>
      </c>
      <c r="AP476" s="28">
        <f>VLOOKUP(R476,score!$I$2:$J$8,2,TRUE)*AP$2</f>
        <v>0.1</v>
      </c>
      <c r="AQ476" s="28" t="e">
        <f>VLOOKUP(P476,score!$E$2:$F$8,2,FALSE)*AQ$2</f>
        <v>#N/A</v>
      </c>
      <c r="AR476" s="28">
        <f>VLOOKUP(U476,score!$O$2:$P$8,2,TRUE)*AR$2</f>
        <v>0</v>
      </c>
      <c r="AS476" s="28">
        <f>VLOOKUP(V476,score!$Q$2:$R$8,2,TRUE)*AS$2</f>
        <v>0</v>
      </c>
      <c r="AT476" s="28" t="e">
        <f>VLOOKUP(W476,score!$S$2:$T$8,2,FALSE)*AT$2</f>
        <v>#N/A</v>
      </c>
      <c r="AU476" s="28" t="e">
        <f>VLOOKUP(X476,score!$U$2:$V$4,2,FALSE)*AU$2</f>
        <v>#N/A</v>
      </c>
      <c r="AV476" s="28" t="e">
        <f>VLOOKUP(AF476,score!$AG$2:$AH$8,2,TRUE)*AV$2</f>
        <v>#DIV/0!</v>
      </c>
      <c r="AW476" s="28" t="e">
        <f>VLOOKUP(Y476,score!$W$2:$X$8,2,FALSE)*AW$2</f>
        <v>#N/A</v>
      </c>
      <c r="AX476" s="28" t="e">
        <f>VLOOKUP(AC476,score!$AA$2:$AB$8,2,TRUE)*AX$2</f>
        <v>#DIV/0!</v>
      </c>
      <c r="AY476" s="28" t="e">
        <f>VLOOKUP(AD476,score!$AC$2:$AD$8,2,TRUE)*AY$2</f>
        <v>#DIV/0!</v>
      </c>
      <c r="AZ476" s="28">
        <f>VLOOKUP(N476,score!$A$2:$B$8,2,TRUE)*AZ$2</f>
        <v>0.1</v>
      </c>
      <c r="BA476" s="29" t="e">
        <f t="shared" si="71"/>
        <v>#DIV/0!</v>
      </c>
      <c r="BB476" s="29" t="e">
        <f>VLOOKUP(BA476,score!$AJ$2:$AK$7,2,TRUE)</f>
        <v>#DIV/0!</v>
      </c>
    </row>
    <row r="477" spans="1:54" x14ac:dyDescent="0.3">
      <c r="A477" s="10"/>
      <c r="B477" s="11"/>
      <c r="C477" s="12"/>
      <c r="D477" s="14"/>
      <c r="E477" s="12"/>
      <c r="F477" s="14"/>
      <c r="G477" s="14"/>
      <c r="H477" s="14"/>
      <c r="I477" s="14"/>
      <c r="J477" s="14"/>
      <c r="K477" s="14"/>
      <c r="L477" s="14"/>
      <c r="M477" s="14"/>
      <c r="N477" s="13"/>
      <c r="O477" s="13"/>
      <c r="P477" s="12"/>
      <c r="Q477" s="12"/>
      <c r="R477" s="12"/>
      <c r="S477" s="12"/>
      <c r="T477" s="12"/>
      <c r="U477" s="12"/>
      <c r="V477" s="12"/>
      <c r="W477" s="17"/>
      <c r="X477" s="17"/>
      <c r="Y477" s="15"/>
      <c r="Z477" s="14"/>
      <c r="AA477" s="43" t="e">
        <f t="shared" si="63"/>
        <v>#DIV/0!</v>
      </c>
      <c r="AB477" s="21" t="e">
        <f t="shared" si="64"/>
        <v>#DIV/0!</v>
      </c>
      <c r="AC477" s="21" t="e">
        <f t="shared" si="65"/>
        <v>#DIV/0!</v>
      </c>
      <c r="AD477" s="21" t="e">
        <f t="shared" si="66"/>
        <v>#DIV/0!</v>
      </c>
      <c r="AE477" s="21" t="e">
        <f t="shared" si="67"/>
        <v>#DIV/0!</v>
      </c>
      <c r="AF477" s="21" t="e">
        <f t="shared" si="70"/>
        <v>#DIV/0!</v>
      </c>
      <c r="AG477" s="20">
        <f>VLOOKUP(S477,'tabla ingresos'!$A$3:$D$15,4,FALSE)</f>
        <v>0</v>
      </c>
      <c r="AH477" s="20">
        <f t="shared" si="68"/>
        <v>0</v>
      </c>
      <c r="AI477" s="20">
        <f t="shared" si="69"/>
        <v>0</v>
      </c>
      <c r="AJ477" s="28" t="e">
        <f>VLOOKUP(AA477,score!$K$2:$L$8,2,TRUE)*AJ$2</f>
        <v>#DIV/0!</v>
      </c>
      <c r="AK477" s="28">
        <f>VLOOKUP(T477,score!$M$2:$N$8,2,FALSE)*AK$2</f>
        <v>0</v>
      </c>
      <c r="AL477" s="28">
        <f>VLOOKUP(Q477,score!$G$2:$H$8,2,TRUE)*AL$2</f>
        <v>0.1</v>
      </c>
      <c r="AM477" s="28" t="e">
        <f>VLOOKUP(AB477,score!$Y$2:$Z$8,2,TRUE)*AM$2</f>
        <v>#DIV/0!</v>
      </c>
      <c r="AN477" s="28" t="e">
        <f>VLOOKUP(AE477,score!$AE$2:$AF$8,2,TRUE)*AN$2</f>
        <v>#DIV/0!</v>
      </c>
      <c r="AO477" s="28">
        <f>VLOOKUP(O477,score!$C$2:$D$8,2,TRUE)*AO$2</f>
        <v>0.1</v>
      </c>
      <c r="AP477" s="28">
        <f>VLOOKUP(R477,score!$I$2:$J$8,2,TRUE)*AP$2</f>
        <v>0.1</v>
      </c>
      <c r="AQ477" s="28" t="e">
        <f>VLOOKUP(P477,score!$E$2:$F$8,2,FALSE)*AQ$2</f>
        <v>#N/A</v>
      </c>
      <c r="AR477" s="28">
        <f>VLOOKUP(U477,score!$O$2:$P$8,2,TRUE)*AR$2</f>
        <v>0</v>
      </c>
      <c r="AS477" s="28">
        <f>VLOOKUP(V477,score!$Q$2:$R$8,2,TRUE)*AS$2</f>
        <v>0</v>
      </c>
      <c r="AT477" s="28" t="e">
        <f>VLOOKUP(W477,score!$S$2:$T$8,2,FALSE)*AT$2</f>
        <v>#N/A</v>
      </c>
      <c r="AU477" s="28" t="e">
        <f>VLOOKUP(X477,score!$U$2:$V$4,2,FALSE)*AU$2</f>
        <v>#N/A</v>
      </c>
      <c r="AV477" s="28" t="e">
        <f>VLOOKUP(AF477,score!$AG$2:$AH$8,2,TRUE)*AV$2</f>
        <v>#DIV/0!</v>
      </c>
      <c r="AW477" s="28" t="e">
        <f>VLOOKUP(Y477,score!$W$2:$X$8,2,FALSE)*AW$2</f>
        <v>#N/A</v>
      </c>
      <c r="AX477" s="28" t="e">
        <f>VLOOKUP(AC477,score!$AA$2:$AB$8,2,TRUE)*AX$2</f>
        <v>#DIV/0!</v>
      </c>
      <c r="AY477" s="28" t="e">
        <f>VLOOKUP(AD477,score!$AC$2:$AD$8,2,TRUE)*AY$2</f>
        <v>#DIV/0!</v>
      </c>
      <c r="AZ477" s="28">
        <f>VLOOKUP(N477,score!$A$2:$B$8,2,TRUE)*AZ$2</f>
        <v>0.1</v>
      </c>
      <c r="BA477" s="29" t="e">
        <f t="shared" si="71"/>
        <v>#DIV/0!</v>
      </c>
      <c r="BB477" s="29" t="e">
        <f>VLOOKUP(BA477,score!$AJ$2:$AK$7,2,TRUE)</f>
        <v>#DIV/0!</v>
      </c>
    </row>
    <row r="478" spans="1:54" x14ac:dyDescent="0.3">
      <c r="A478" s="10"/>
      <c r="B478" s="11"/>
      <c r="C478" s="12"/>
      <c r="D478" s="14"/>
      <c r="E478" s="12"/>
      <c r="F478" s="14"/>
      <c r="G478" s="14"/>
      <c r="H478" s="14"/>
      <c r="I478" s="14"/>
      <c r="J478" s="14"/>
      <c r="K478" s="14"/>
      <c r="L478" s="14"/>
      <c r="M478" s="14"/>
      <c r="N478" s="13"/>
      <c r="O478" s="13"/>
      <c r="P478" s="12"/>
      <c r="Q478" s="12"/>
      <c r="R478" s="12"/>
      <c r="S478" s="12"/>
      <c r="T478" s="12"/>
      <c r="U478" s="12"/>
      <c r="V478" s="12"/>
      <c r="W478" s="17"/>
      <c r="X478" s="17"/>
      <c r="Y478" s="15"/>
      <c r="Z478" s="14"/>
      <c r="AA478" s="43" t="e">
        <f t="shared" si="63"/>
        <v>#DIV/0!</v>
      </c>
      <c r="AB478" s="21" t="e">
        <f t="shared" si="64"/>
        <v>#DIV/0!</v>
      </c>
      <c r="AC478" s="21" t="e">
        <f t="shared" si="65"/>
        <v>#DIV/0!</v>
      </c>
      <c r="AD478" s="21" t="e">
        <f t="shared" si="66"/>
        <v>#DIV/0!</v>
      </c>
      <c r="AE478" s="21" t="e">
        <f t="shared" si="67"/>
        <v>#DIV/0!</v>
      </c>
      <c r="AF478" s="21" t="e">
        <f t="shared" si="70"/>
        <v>#DIV/0!</v>
      </c>
      <c r="AG478" s="20">
        <f>VLOOKUP(S478,'tabla ingresos'!$A$3:$D$15,4,FALSE)</f>
        <v>0</v>
      </c>
      <c r="AH478" s="20">
        <f t="shared" si="68"/>
        <v>0</v>
      </c>
      <c r="AI478" s="20">
        <f t="shared" si="69"/>
        <v>0</v>
      </c>
      <c r="AJ478" s="28" t="e">
        <f>VLOOKUP(AA478,score!$K$2:$L$8,2,TRUE)*AJ$2</f>
        <v>#DIV/0!</v>
      </c>
      <c r="AK478" s="28">
        <f>VLOOKUP(T478,score!$M$2:$N$8,2,FALSE)*AK$2</f>
        <v>0</v>
      </c>
      <c r="AL478" s="28">
        <f>VLOOKUP(Q478,score!$G$2:$H$8,2,TRUE)*AL$2</f>
        <v>0.1</v>
      </c>
      <c r="AM478" s="28" t="e">
        <f>VLOOKUP(AB478,score!$Y$2:$Z$8,2,TRUE)*AM$2</f>
        <v>#DIV/0!</v>
      </c>
      <c r="AN478" s="28" t="e">
        <f>VLOOKUP(AE478,score!$AE$2:$AF$8,2,TRUE)*AN$2</f>
        <v>#DIV/0!</v>
      </c>
      <c r="AO478" s="28">
        <f>VLOOKUP(O478,score!$C$2:$D$8,2,TRUE)*AO$2</f>
        <v>0.1</v>
      </c>
      <c r="AP478" s="28">
        <f>VLOOKUP(R478,score!$I$2:$J$8,2,TRUE)*AP$2</f>
        <v>0.1</v>
      </c>
      <c r="AQ478" s="28" t="e">
        <f>VLOOKUP(P478,score!$E$2:$F$8,2,FALSE)*AQ$2</f>
        <v>#N/A</v>
      </c>
      <c r="AR478" s="28">
        <f>VLOOKUP(U478,score!$O$2:$P$8,2,TRUE)*AR$2</f>
        <v>0</v>
      </c>
      <c r="AS478" s="28">
        <f>VLOOKUP(V478,score!$Q$2:$R$8,2,TRUE)*AS$2</f>
        <v>0</v>
      </c>
      <c r="AT478" s="28" t="e">
        <f>VLOOKUP(W478,score!$S$2:$T$8,2,FALSE)*AT$2</f>
        <v>#N/A</v>
      </c>
      <c r="AU478" s="28" t="e">
        <f>VLOOKUP(X478,score!$U$2:$V$4,2,FALSE)*AU$2</f>
        <v>#N/A</v>
      </c>
      <c r="AV478" s="28" t="e">
        <f>VLOOKUP(AF478,score!$AG$2:$AH$8,2,TRUE)*AV$2</f>
        <v>#DIV/0!</v>
      </c>
      <c r="AW478" s="28" t="e">
        <f>VLOOKUP(Y478,score!$W$2:$X$8,2,FALSE)*AW$2</f>
        <v>#N/A</v>
      </c>
      <c r="AX478" s="28" t="e">
        <f>VLOOKUP(AC478,score!$AA$2:$AB$8,2,TRUE)*AX$2</f>
        <v>#DIV/0!</v>
      </c>
      <c r="AY478" s="28" t="e">
        <f>VLOOKUP(AD478,score!$AC$2:$AD$8,2,TRUE)*AY$2</f>
        <v>#DIV/0!</v>
      </c>
      <c r="AZ478" s="28">
        <f>VLOOKUP(N478,score!$A$2:$B$8,2,TRUE)*AZ$2</f>
        <v>0.1</v>
      </c>
      <c r="BA478" s="29" t="e">
        <f t="shared" si="71"/>
        <v>#DIV/0!</v>
      </c>
      <c r="BB478" s="29" t="e">
        <f>VLOOKUP(BA478,score!$AJ$2:$AK$7,2,TRUE)</f>
        <v>#DIV/0!</v>
      </c>
    </row>
    <row r="479" spans="1:54" x14ac:dyDescent="0.3">
      <c r="A479" s="10"/>
      <c r="B479" s="11"/>
      <c r="C479" s="12"/>
      <c r="D479" s="14"/>
      <c r="E479" s="12"/>
      <c r="F479" s="14"/>
      <c r="G479" s="14"/>
      <c r="H479" s="14"/>
      <c r="I479" s="14"/>
      <c r="J479" s="14"/>
      <c r="K479" s="14"/>
      <c r="L479" s="14"/>
      <c r="M479" s="14"/>
      <c r="N479" s="13"/>
      <c r="O479" s="13"/>
      <c r="P479" s="12"/>
      <c r="Q479" s="12"/>
      <c r="R479" s="12"/>
      <c r="S479" s="12"/>
      <c r="T479" s="12"/>
      <c r="U479" s="12"/>
      <c r="V479" s="12"/>
      <c r="W479" s="17"/>
      <c r="X479" s="17"/>
      <c r="Y479" s="15"/>
      <c r="Z479" s="14"/>
      <c r="AA479" s="43" t="e">
        <f t="shared" si="63"/>
        <v>#DIV/0!</v>
      </c>
      <c r="AB479" s="21" t="e">
        <f t="shared" si="64"/>
        <v>#DIV/0!</v>
      </c>
      <c r="AC479" s="21" t="e">
        <f t="shared" si="65"/>
        <v>#DIV/0!</v>
      </c>
      <c r="AD479" s="21" t="e">
        <f t="shared" si="66"/>
        <v>#DIV/0!</v>
      </c>
      <c r="AE479" s="21" t="e">
        <f t="shared" si="67"/>
        <v>#DIV/0!</v>
      </c>
      <c r="AF479" s="21" t="e">
        <f t="shared" si="70"/>
        <v>#DIV/0!</v>
      </c>
      <c r="AG479" s="20">
        <f>VLOOKUP(S479,'tabla ingresos'!$A$3:$D$15,4,FALSE)</f>
        <v>0</v>
      </c>
      <c r="AH479" s="20">
        <f t="shared" si="68"/>
        <v>0</v>
      </c>
      <c r="AI479" s="20">
        <f t="shared" si="69"/>
        <v>0</v>
      </c>
      <c r="AJ479" s="28" t="e">
        <f>VLOOKUP(AA479,score!$K$2:$L$8,2,TRUE)*AJ$2</f>
        <v>#DIV/0!</v>
      </c>
      <c r="AK479" s="28">
        <f>VLOOKUP(T479,score!$M$2:$N$8,2,FALSE)*AK$2</f>
        <v>0</v>
      </c>
      <c r="AL479" s="28">
        <f>VLOOKUP(Q479,score!$G$2:$H$8,2,TRUE)*AL$2</f>
        <v>0.1</v>
      </c>
      <c r="AM479" s="28" t="e">
        <f>VLOOKUP(AB479,score!$Y$2:$Z$8,2,TRUE)*AM$2</f>
        <v>#DIV/0!</v>
      </c>
      <c r="AN479" s="28" t="e">
        <f>VLOOKUP(AE479,score!$AE$2:$AF$8,2,TRUE)*AN$2</f>
        <v>#DIV/0!</v>
      </c>
      <c r="AO479" s="28">
        <f>VLOOKUP(O479,score!$C$2:$D$8,2,TRUE)*AO$2</f>
        <v>0.1</v>
      </c>
      <c r="AP479" s="28">
        <f>VLOOKUP(R479,score!$I$2:$J$8,2,TRUE)*AP$2</f>
        <v>0.1</v>
      </c>
      <c r="AQ479" s="28" t="e">
        <f>VLOOKUP(P479,score!$E$2:$F$8,2,FALSE)*AQ$2</f>
        <v>#N/A</v>
      </c>
      <c r="AR479" s="28">
        <f>VLOOKUP(U479,score!$O$2:$P$8,2,TRUE)*AR$2</f>
        <v>0</v>
      </c>
      <c r="AS479" s="28">
        <f>VLOOKUP(V479,score!$Q$2:$R$8,2,TRUE)*AS$2</f>
        <v>0</v>
      </c>
      <c r="AT479" s="28" t="e">
        <f>VLOOKUP(W479,score!$S$2:$T$8,2,FALSE)*AT$2</f>
        <v>#N/A</v>
      </c>
      <c r="AU479" s="28" t="e">
        <f>VLOOKUP(X479,score!$U$2:$V$4,2,FALSE)*AU$2</f>
        <v>#N/A</v>
      </c>
      <c r="AV479" s="28" t="e">
        <f>VLOOKUP(AF479,score!$AG$2:$AH$8,2,TRUE)*AV$2</f>
        <v>#DIV/0!</v>
      </c>
      <c r="AW479" s="28" t="e">
        <f>VLOOKUP(Y479,score!$W$2:$X$8,2,FALSE)*AW$2</f>
        <v>#N/A</v>
      </c>
      <c r="AX479" s="28" t="e">
        <f>VLOOKUP(AC479,score!$AA$2:$AB$8,2,TRUE)*AX$2</f>
        <v>#DIV/0!</v>
      </c>
      <c r="AY479" s="28" t="e">
        <f>VLOOKUP(AD479,score!$AC$2:$AD$8,2,TRUE)*AY$2</f>
        <v>#DIV/0!</v>
      </c>
      <c r="AZ479" s="28">
        <f>VLOOKUP(N479,score!$A$2:$B$8,2,TRUE)*AZ$2</f>
        <v>0.1</v>
      </c>
      <c r="BA479" s="29" t="e">
        <f t="shared" si="71"/>
        <v>#DIV/0!</v>
      </c>
      <c r="BB479" s="29" t="e">
        <f>VLOOKUP(BA479,score!$AJ$2:$AK$7,2,TRUE)</f>
        <v>#DIV/0!</v>
      </c>
    </row>
    <row r="480" spans="1:54" x14ac:dyDescent="0.3">
      <c r="A480" s="10"/>
      <c r="B480" s="11"/>
      <c r="C480" s="12"/>
      <c r="D480" s="14"/>
      <c r="E480" s="12"/>
      <c r="F480" s="14"/>
      <c r="G480" s="14"/>
      <c r="H480" s="14"/>
      <c r="I480" s="14"/>
      <c r="J480" s="14"/>
      <c r="K480" s="14"/>
      <c r="L480" s="14"/>
      <c r="M480" s="14"/>
      <c r="N480" s="13"/>
      <c r="O480" s="13"/>
      <c r="P480" s="12"/>
      <c r="Q480" s="12"/>
      <c r="R480" s="12"/>
      <c r="S480" s="12"/>
      <c r="T480" s="12"/>
      <c r="U480" s="12"/>
      <c r="V480" s="12"/>
      <c r="W480" s="17"/>
      <c r="X480" s="17"/>
      <c r="Y480" s="15"/>
      <c r="Z480" s="14"/>
      <c r="AA480" s="43" t="e">
        <f t="shared" si="63"/>
        <v>#DIV/0!</v>
      </c>
      <c r="AB480" s="21" t="e">
        <f t="shared" si="64"/>
        <v>#DIV/0!</v>
      </c>
      <c r="AC480" s="21" t="e">
        <f t="shared" si="65"/>
        <v>#DIV/0!</v>
      </c>
      <c r="AD480" s="21" t="e">
        <f t="shared" si="66"/>
        <v>#DIV/0!</v>
      </c>
      <c r="AE480" s="21" t="e">
        <f t="shared" si="67"/>
        <v>#DIV/0!</v>
      </c>
      <c r="AF480" s="21" t="e">
        <f t="shared" si="70"/>
        <v>#DIV/0!</v>
      </c>
      <c r="AG480" s="20">
        <f>VLOOKUP(S480,'tabla ingresos'!$A$3:$D$15,4,FALSE)</f>
        <v>0</v>
      </c>
      <c r="AH480" s="20">
        <f t="shared" si="68"/>
        <v>0</v>
      </c>
      <c r="AI480" s="20">
        <f t="shared" si="69"/>
        <v>0</v>
      </c>
      <c r="AJ480" s="28" t="e">
        <f>VLOOKUP(AA480,score!$K$2:$L$8,2,TRUE)*AJ$2</f>
        <v>#DIV/0!</v>
      </c>
      <c r="AK480" s="28">
        <f>VLOOKUP(T480,score!$M$2:$N$8,2,FALSE)*AK$2</f>
        <v>0</v>
      </c>
      <c r="AL480" s="28">
        <f>VLOOKUP(Q480,score!$G$2:$H$8,2,TRUE)*AL$2</f>
        <v>0.1</v>
      </c>
      <c r="AM480" s="28" t="e">
        <f>VLOOKUP(AB480,score!$Y$2:$Z$8,2,TRUE)*AM$2</f>
        <v>#DIV/0!</v>
      </c>
      <c r="AN480" s="28" t="e">
        <f>VLOOKUP(AE480,score!$AE$2:$AF$8,2,TRUE)*AN$2</f>
        <v>#DIV/0!</v>
      </c>
      <c r="AO480" s="28">
        <f>VLOOKUP(O480,score!$C$2:$D$8,2,TRUE)*AO$2</f>
        <v>0.1</v>
      </c>
      <c r="AP480" s="28">
        <f>VLOOKUP(R480,score!$I$2:$J$8,2,TRUE)*AP$2</f>
        <v>0.1</v>
      </c>
      <c r="AQ480" s="28" t="e">
        <f>VLOOKUP(P480,score!$E$2:$F$8,2,FALSE)*AQ$2</f>
        <v>#N/A</v>
      </c>
      <c r="AR480" s="28">
        <f>VLOOKUP(U480,score!$O$2:$P$8,2,TRUE)*AR$2</f>
        <v>0</v>
      </c>
      <c r="AS480" s="28">
        <f>VLOOKUP(V480,score!$Q$2:$R$8,2,TRUE)*AS$2</f>
        <v>0</v>
      </c>
      <c r="AT480" s="28" t="e">
        <f>VLOOKUP(W480,score!$S$2:$T$8,2,FALSE)*AT$2</f>
        <v>#N/A</v>
      </c>
      <c r="AU480" s="28" t="e">
        <f>VLOOKUP(X480,score!$U$2:$V$4,2,FALSE)*AU$2</f>
        <v>#N/A</v>
      </c>
      <c r="AV480" s="28" t="e">
        <f>VLOOKUP(AF480,score!$AG$2:$AH$8,2,TRUE)*AV$2</f>
        <v>#DIV/0!</v>
      </c>
      <c r="AW480" s="28" t="e">
        <f>VLOOKUP(Y480,score!$W$2:$X$8,2,FALSE)*AW$2</f>
        <v>#N/A</v>
      </c>
      <c r="AX480" s="28" t="e">
        <f>VLOOKUP(AC480,score!$AA$2:$AB$8,2,TRUE)*AX$2</f>
        <v>#DIV/0!</v>
      </c>
      <c r="AY480" s="28" t="e">
        <f>VLOOKUP(AD480,score!$AC$2:$AD$8,2,TRUE)*AY$2</f>
        <v>#DIV/0!</v>
      </c>
      <c r="AZ480" s="28">
        <f>VLOOKUP(N480,score!$A$2:$B$8,2,TRUE)*AZ$2</f>
        <v>0.1</v>
      </c>
      <c r="BA480" s="29" t="e">
        <f t="shared" si="71"/>
        <v>#DIV/0!</v>
      </c>
      <c r="BB480" s="29" t="e">
        <f>VLOOKUP(BA480,score!$AJ$2:$AK$7,2,TRUE)</f>
        <v>#DIV/0!</v>
      </c>
    </row>
    <row r="481" spans="1:54" x14ac:dyDescent="0.3">
      <c r="A481" s="10"/>
      <c r="B481" s="11"/>
      <c r="C481" s="12"/>
      <c r="D481" s="14"/>
      <c r="E481" s="12"/>
      <c r="F481" s="14"/>
      <c r="G481" s="14"/>
      <c r="H481" s="14"/>
      <c r="I481" s="14"/>
      <c r="J481" s="14"/>
      <c r="K481" s="14"/>
      <c r="L481" s="14"/>
      <c r="M481" s="14"/>
      <c r="N481" s="13"/>
      <c r="O481" s="13"/>
      <c r="P481" s="12"/>
      <c r="Q481" s="12"/>
      <c r="R481" s="12"/>
      <c r="S481" s="12"/>
      <c r="T481" s="12"/>
      <c r="U481" s="12"/>
      <c r="V481" s="12"/>
      <c r="W481" s="17"/>
      <c r="X481" s="17"/>
      <c r="Y481" s="15"/>
      <c r="Z481" s="14"/>
      <c r="AA481" s="43" t="e">
        <f t="shared" si="63"/>
        <v>#DIV/0!</v>
      </c>
      <c r="AB481" s="21" t="e">
        <f t="shared" si="64"/>
        <v>#DIV/0!</v>
      </c>
      <c r="AC481" s="21" t="e">
        <f t="shared" si="65"/>
        <v>#DIV/0!</v>
      </c>
      <c r="AD481" s="21" t="e">
        <f t="shared" si="66"/>
        <v>#DIV/0!</v>
      </c>
      <c r="AE481" s="21" t="e">
        <f t="shared" si="67"/>
        <v>#DIV/0!</v>
      </c>
      <c r="AF481" s="21" t="e">
        <f t="shared" si="70"/>
        <v>#DIV/0!</v>
      </c>
      <c r="AG481" s="20">
        <f>VLOOKUP(S481,'tabla ingresos'!$A$3:$D$15,4,FALSE)</f>
        <v>0</v>
      </c>
      <c r="AH481" s="20">
        <f t="shared" si="68"/>
        <v>0</v>
      </c>
      <c r="AI481" s="20">
        <f t="shared" si="69"/>
        <v>0</v>
      </c>
      <c r="AJ481" s="28" t="e">
        <f>VLOOKUP(AA481,score!$K$2:$L$8,2,TRUE)*AJ$2</f>
        <v>#DIV/0!</v>
      </c>
      <c r="AK481" s="28">
        <f>VLOOKUP(T481,score!$M$2:$N$8,2,FALSE)*AK$2</f>
        <v>0</v>
      </c>
      <c r="AL481" s="28">
        <f>VLOOKUP(Q481,score!$G$2:$H$8,2,TRUE)*AL$2</f>
        <v>0.1</v>
      </c>
      <c r="AM481" s="28" t="e">
        <f>VLOOKUP(AB481,score!$Y$2:$Z$8,2,TRUE)*AM$2</f>
        <v>#DIV/0!</v>
      </c>
      <c r="AN481" s="28" t="e">
        <f>VLOOKUP(AE481,score!$AE$2:$AF$8,2,TRUE)*AN$2</f>
        <v>#DIV/0!</v>
      </c>
      <c r="AO481" s="28">
        <f>VLOOKUP(O481,score!$C$2:$D$8,2,TRUE)*AO$2</f>
        <v>0.1</v>
      </c>
      <c r="AP481" s="28">
        <f>VLOOKUP(R481,score!$I$2:$J$8,2,TRUE)*AP$2</f>
        <v>0.1</v>
      </c>
      <c r="AQ481" s="28" t="e">
        <f>VLOOKUP(P481,score!$E$2:$F$8,2,FALSE)*AQ$2</f>
        <v>#N/A</v>
      </c>
      <c r="AR481" s="28">
        <f>VLOOKUP(U481,score!$O$2:$P$8,2,TRUE)*AR$2</f>
        <v>0</v>
      </c>
      <c r="AS481" s="28">
        <f>VLOOKUP(V481,score!$Q$2:$R$8,2,TRUE)*AS$2</f>
        <v>0</v>
      </c>
      <c r="AT481" s="28" t="e">
        <f>VLOOKUP(W481,score!$S$2:$T$8,2,FALSE)*AT$2</f>
        <v>#N/A</v>
      </c>
      <c r="AU481" s="28" t="e">
        <f>VLOOKUP(X481,score!$U$2:$V$4,2,FALSE)*AU$2</f>
        <v>#N/A</v>
      </c>
      <c r="AV481" s="28" t="e">
        <f>VLOOKUP(AF481,score!$AG$2:$AH$8,2,TRUE)*AV$2</f>
        <v>#DIV/0!</v>
      </c>
      <c r="AW481" s="28" t="e">
        <f>VLOOKUP(Y481,score!$W$2:$X$8,2,FALSE)*AW$2</f>
        <v>#N/A</v>
      </c>
      <c r="AX481" s="28" t="e">
        <f>VLOOKUP(AC481,score!$AA$2:$AB$8,2,TRUE)*AX$2</f>
        <v>#DIV/0!</v>
      </c>
      <c r="AY481" s="28" t="e">
        <f>VLOOKUP(AD481,score!$AC$2:$AD$8,2,TRUE)*AY$2</f>
        <v>#DIV/0!</v>
      </c>
      <c r="AZ481" s="28">
        <f>VLOOKUP(N481,score!$A$2:$B$8,2,TRUE)*AZ$2</f>
        <v>0.1</v>
      </c>
      <c r="BA481" s="29" t="e">
        <f t="shared" si="71"/>
        <v>#DIV/0!</v>
      </c>
      <c r="BB481" s="29" t="e">
        <f>VLOOKUP(BA481,score!$AJ$2:$AK$7,2,TRUE)</f>
        <v>#DIV/0!</v>
      </c>
    </row>
    <row r="482" spans="1:54" x14ac:dyDescent="0.3">
      <c r="A482" s="10"/>
      <c r="B482" s="11"/>
      <c r="C482" s="12"/>
      <c r="D482" s="14"/>
      <c r="E482" s="12"/>
      <c r="F482" s="14"/>
      <c r="G482" s="14"/>
      <c r="H482" s="14"/>
      <c r="I482" s="14"/>
      <c r="J482" s="14"/>
      <c r="K482" s="14"/>
      <c r="L482" s="14"/>
      <c r="M482" s="14"/>
      <c r="N482" s="13"/>
      <c r="O482" s="13"/>
      <c r="P482" s="12"/>
      <c r="Q482" s="12"/>
      <c r="R482" s="12"/>
      <c r="S482" s="12"/>
      <c r="T482" s="12"/>
      <c r="U482" s="12"/>
      <c r="V482" s="12"/>
      <c r="W482" s="17"/>
      <c r="X482" s="17"/>
      <c r="Y482" s="15"/>
      <c r="Z482" s="14"/>
      <c r="AA482" s="43" t="e">
        <f t="shared" si="63"/>
        <v>#DIV/0!</v>
      </c>
      <c r="AB482" s="21" t="e">
        <f t="shared" si="64"/>
        <v>#DIV/0!</v>
      </c>
      <c r="AC482" s="21" t="e">
        <f t="shared" si="65"/>
        <v>#DIV/0!</v>
      </c>
      <c r="AD482" s="21" t="e">
        <f t="shared" si="66"/>
        <v>#DIV/0!</v>
      </c>
      <c r="AE482" s="21" t="e">
        <f t="shared" si="67"/>
        <v>#DIV/0!</v>
      </c>
      <c r="AF482" s="21" t="e">
        <f t="shared" si="70"/>
        <v>#DIV/0!</v>
      </c>
      <c r="AG482" s="20">
        <f>VLOOKUP(S482,'tabla ingresos'!$A$3:$D$15,4,FALSE)</f>
        <v>0</v>
      </c>
      <c r="AH482" s="20">
        <f t="shared" si="68"/>
        <v>0</v>
      </c>
      <c r="AI482" s="20">
        <f t="shared" si="69"/>
        <v>0</v>
      </c>
      <c r="AJ482" s="28" t="e">
        <f>VLOOKUP(AA482,score!$K$2:$L$8,2,TRUE)*AJ$2</f>
        <v>#DIV/0!</v>
      </c>
      <c r="AK482" s="28">
        <f>VLOOKUP(T482,score!$M$2:$N$8,2,FALSE)*AK$2</f>
        <v>0</v>
      </c>
      <c r="AL482" s="28">
        <f>VLOOKUP(Q482,score!$G$2:$H$8,2,TRUE)*AL$2</f>
        <v>0.1</v>
      </c>
      <c r="AM482" s="28" t="e">
        <f>VLOOKUP(AB482,score!$Y$2:$Z$8,2,TRUE)*AM$2</f>
        <v>#DIV/0!</v>
      </c>
      <c r="AN482" s="28" t="e">
        <f>VLOOKUP(AE482,score!$AE$2:$AF$8,2,TRUE)*AN$2</f>
        <v>#DIV/0!</v>
      </c>
      <c r="AO482" s="28">
        <f>VLOOKUP(O482,score!$C$2:$D$8,2,TRUE)*AO$2</f>
        <v>0.1</v>
      </c>
      <c r="AP482" s="28">
        <f>VLOOKUP(R482,score!$I$2:$J$8,2,TRUE)*AP$2</f>
        <v>0.1</v>
      </c>
      <c r="AQ482" s="28" t="e">
        <f>VLOOKUP(P482,score!$E$2:$F$8,2,FALSE)*AQ$2</f>
        <v>#N/A</v>
      </c>
      <c r="AR482" s="28">
        <f>VLOOKUP(U482,score!$O$2:$P$8,2,TRUE)*AR$2</f>
        <v>0</v>
      </c>
      <c r="AS482" s="28">
        <f>VLOOKUP(V482,score!$Q$2:$R$8,2,TRUE)*AS$2</f>
        <v>0</v>
      </c>
      <c r="AT482" s="28" t="e">
        <f>VLOOKUP(W482,score!$S$2:$T$8,2,FALSE)*AT$2</f>
        <v>#N/A</v>
      </c>
      <c r="AU482" s="28" t="e">
        <f>VLOOKUP(X482,score!$U$2:$V$4,2,FALSE)*AU$2</f>
        <v>#N/A</v>
      </c>
      <c r="AV482" s="28" t="e">
        <f>VLOOKUP(AF482,score!$AG$2:$AH$8,2,TRUE)*AV$2</f>
        <v>#DIV/0!</v>
      </c>
      <c r="AW482" s="28" t="e">
        <f>VLOOKUP(Y482,score!$W$2:$X$8,2,FALSE)*AW$2</f>
        <v>#N/A</v>
      </c>
      <c r="AX482" s="28" t="e">
        <f>VLOOKUP(AC482,score!$AA$2:$AB$8,2,TRUE)*AX$2</f>
        <v>#DIV/0!</v>
      </c>
      <c r="AY482" s="28" t="e">
        <f>VLOOKUP(AD482,score!$AC$2:$AD$8,2,TRUE)*AY$2</f>
        <v>#DIV/0!</v>
      </c>
      <c r="AZ482" s="28">
        <f>VLOOKUP(N482,score!$A$2:$B$8,2,TRUE)*AZ$2</f>
        <v>0.1</v>
      </c>
      <c r="BA482" s="29" t="e">
        <f t="shared" si="71"/>
        <v>#DIV/0!</v>
      </c>
      <c r="BB482" s="29" t="e">
        <f>VLOOKUP(BA482,score!$AJ$2:$AK$7,2,TRUE)</f>
        <v>#DIV/0!</v>
      </c>
    </row>
    <row r="483" spans="1:54" x14ac:dyDescent="0.3">
      <c r="A483" s="10"/>
      <c r="B483" s="11"/>
      <c r="C483" s="12"/>
      <c r="D483" s="14"/>
      <c r="E483" s="12"/>
      <c r="F483" s="14"/>
      <c r="G483" s="14"/>
      <c r="H483" s="14"/>
      <c r="I483" s="14"/>
      <c r="J483" s="14"/>
      <c r="K483" s="14"/>
      <c r="L483" s="14"/>
      <c r="M483" s="14"/>
      <c r="N483" s="13"/>
      <c r="O483" s="13"/>
      <c r="P483" s="12"/>
      <c r="Q483" s="12"/>
      <c r="R483" s="12"/>
      <c r="S483" s="12"/>
      <c r="T483" s="12"/>
      <c r="U483" s="12"/>
      <c r="V483" s="12"/>
      <c r="W483" s="17"/>
      <c r="X483" s="17"/>
      <c r="Y483" s="15"/>
      <c r="Z483" s="14"/>
      <c r="AA483" s="43" t="e">
        <f t="shared" si="63"/>
        <v>#DIV/0!</v>
      </c>
      <c r="AB483" s="21" t="e">
        <f t="shared" si="64"/>
        <v>#DIV/0!</v>
      </c>
      <c r="AC483" s="21" t="e">
        <f t="shared" si="65"/>
        <v>#DIV/0!</v>
      </c>
      <c r="AD483" s="21" t="e">
        <f t="shared" si="66"/>
        <v>#DIV/0!</v>
      </c>
      <c r="AE483" s="21" t="e">
        <f t="shared" si="67"/>
        <v>#DIV/0!</v>
      </c>
      <c r="AF483" s="21" t="e">
        <f t="shared" si="70"/>
        <v>#DIV/0!</v>
      </c>
      <c r="AG483" s="20">
        <f>VLOOKUP(S483,'tabla ingresos'!$A$3:$D$15,4,FALSE)</f>
        <v>0</v>
      </c>
      <c r="AH483" s="20">
        <f t="shared" si="68"/>
        <v>0</v>
      </c>
      <c r="AI483" s="20">
        <f t="shared" si="69"/>
        <v>0</v>
      </c>
      <c r="AJ483" s="28" t="e">
        <f>VLOOKUP(AA483,score!$K$2:$L$8,2,TRUE)*AJ$2</f>
        <v>#DIV/0!</v>
      </c>
      <c r="AK483" s="28">
        <f>VLOOKUP(T483,score!$M$2:$N$8,2,FALSE)*AK$2</f>
        <v>0</v>
      </c>
      <c r="AL483" s="28">
        <f>VLOOKUP(Q483,score!$G$2:$H$8,2,TRUE)*AL$2</f>
        <v>0.1</v>
      </c>
      <c r="AM483" s="28" t="e">
        <f>VLOOKUP(AB483,score!$Y$2:$Z$8,2,TRUE)*AM$2</f>
        <v>#DIV/0!</v>
      </c>
      <c r="AN483" s="28" t="e">
        <f>VLOOKUP(AE483,score!$AE$2:$AF$8,2,TRUE)*AN$2</f>
        <v>#DIV/0!</v>
      </c>
      <c r="AO483" s="28">
        <f>VLOOKUP(O483,score!$C$2:$D$8,2,TRUE)*AO$2</f>
        <v>0.1</v>
      </c>
      <c r="AP483" s="28">
        <f>VLOOKUP(R483,score!$I$2:$J$8,2,TRUE)*AP$2</f>
        <v>0.1</v>
      </c>
      <c r="AQ483" s="28" t="e">
        <f>VLOOKUP(P483,score!$E$2:$F$8,2,FALSE)*AQ$2</f>
        <v>#N/A</v>
      </c>
      <c r="AR483" s="28">
        <f>VLOOKUP(U483,score!$O$2:$P$8,2,TRUE)*AR$2</f>
        <v>0</v>
      </c>
      <c r="AS483" s="28">
        <f>VLOOKUP(V483,score!$Q$2:$R$8,2,TRUE)*AS$2</f>
        <v>0</v>
      </c>
      <c r="AT483" s="28" t="e">
        <f>VLOOKUP(W483,score!$S$2:$T$8,2,FALSE)*AT$2</f>
        <v>#N/A</v>
      </c>
      <c r="AU483" s="28" t="e">
        <f>VLOOKUP(X483,score!$U$2:$V$4,2,FALSE)*AU$2</f>
        <v>#N/A</v>
      </c>
      <c r="AV483" s="28" t="e">
        <f>VLOOKUP(AF483,score!$AG$2:$AH$8,2,TRUE)*AV$2</f>
        <v>#DIV/0!</v>
      </c>
      <c r="AW483" s="28" t="e">
        <f>VLOOKUP(Y483,score!$W$2:$X$8,2,FALSE)*AW$2</f>
        <v>#N/A</v>
      </c>
      <c r="AX483" s="28" t="e">
        <f>VLOOKUP(AC483,score!$AA$2:$AB$8,2,TRUE)*AX$2</f>
        <v>#DIV/0!</v>
      </c>
      <c r="AY483" s="28" t="e">
        <f>VLOOKUP(AD483,score!$AC$2:$AD$8,2,TRUE)*AY$2</f>
        <v>#DIV/0!</v>
      </c>
      <c r="AZ483" s="28">
        <f>VLOOKUP(N483,score!$A$2:$B$8,2,TRUE)*AZ$2</f>
        <v>0.1</v>
      </c>
      <c r="BA483" s="29" t="e">
        <f t="shared" si="71"/>
        <v>#DIV/0!</v>
      </c>
      <c r="BB483" s="29" t="e">
        <f>VLOOKUP(BA483,score!$AJ$2:$AK$7,2,TRUE)</f>
        <v>#DIV/0!</v>
      </c>
    </row>
    <row r="484" spans="1:54" x14ac:dyDescent="0.3">
      <c r="A484" s="10"/>
      <c r="B484" s="11"/>
      <c r="C484" s="12"/>
      <c r="D484" s="14"/>
      <c r="E484" s="12"/>
      <c r="F484" s="14"/>
      <c r="G484" s="14"/>
      <c r="H484" s="14"/>
      <c r="I484" s="14"/>
      <c r="J484" s="14"/>
      <c r="K484" s="14"/>
      <c r="L484" s="14"/>
      <c r="M484" s="14"/>
      <c r="N484" s="13"/>
      <c r="O484" s="13"/>
      <c r="P484" s="12"/>
      <c r="Q484" s="12"/>
      <c r="R484" s="12"/>
      <c r="S484" s="12"/>
      <c r="T484" s="12"/>
      <c r="U484" s="12"/>
      <c r="V484" s="12"/>
      <c r="W484" s="17"/>
      <c r="X484" s="17"/>
      <c r="Y484" s="15"/>
      <c r="Z484" s="14"/>
      <c r="AA484" s="43" t="e">
        <f t="shared" si="63"/>
        <v>#DIV/0!</v>
      </c>
      <c r="AB484" s="21" t="e">
        <f t="shared" si="64"/>
        <v>#DIV/0!</v>
      </c>
      <c r="AC484" s="21" t="e">
        <f t="shared" si="65"/>
        <v>#DIV/0!</v>
      </c>
      <c r="AD484" s="21" t="e">
        <f t="shared" si="66"/>
        <v>#DIV/0!</v>
      </c>
      <c r="AE484" s="21" t="e">
        <f t="shared" si="67"/>
        <v>#DIV/0!</v>
      </c>
      <c r="AF484" s="21" t="e">
        <f t="shared" si="70"/>
        <v>#DIV/0!</v>
      </c>
      <c r="AG484" s="20">
        <f>VLOOKUP(S484,'tabla ingresos'!$A$3:$D$15,4,FALSE)</f>
        <v>0</v>
      </c>
      <c r="AH484" s="20">
        <f t="shared" si="68"/>
        <v>0</v>
      </c>
      <c r="AI484" s="20">
        <f t="shared" si="69"/>
        <v>0</v>
      </c>
      <c r="AJ484" s="28" t="e">
        <f>VLOOKUP(AA484,score!$K$2:$L$8,2,TRUE)*AJ$2</f>
        <v>#DIV/0!</v>
      </c>
      <c r="AK484" s="28">
        <f>VLOOKUP(T484,score!$M$2:$N$8,2,FALSE)*AK$2</f>
        <v>0</v>
      </c>
      <c r="AL484" s="28">
        <f>VLOOKUP(Q484,score!$G$2:$H$8,2,TRUE)*AL$2</f>
        <v>0.1</v>
      </c>
      <c r="AM484" s="28" t="e">
        <f>VLOOKUP(AB484,score!$Y$2:$Z$8,2,TRUE)*AM$2</f>
        <v>#DIV/0!</v>
      </c>
      <c r="AN484" s="28" t="e">
        <f>VLOOKUP(AE484,score!$AE$2:$AF$8,2,TRUE)*AN$2</f>
        <v>#DIV/0!</v>
      </c>
      <c r="AO484" s="28">
        <f>VLOOKUP(O484,score!$C$2:$D$8,2,TRUE)*AO$2</f>
        <v>0.1</v>
      </c>
      <c r="AP484" s="28">
        <f>VLOOKUP(R484,score!$I$2:$J$8,2,TRUE)*AP$2</f>
        <v>0.1</v>
      </c>
      <c r="AQ484" s="28" t="e">
        <f>VLOOKUP(P484,score!$E$2:$F$8,2,FALSE)*AQ$2</f>
        <v>#N/A</v>
      </c>
      <c r="AR484" s="28">
        <f>VLOOKUP(U484,score!$O$2:$P$8,2,TRUE)*AR$2</f>
        <v>0</v>
      </c>
      <c r="AS484" s="28">
        <f>VLOOKUP(V484,score!$Q$2:$R$8,2,TRUE)*AS$2</f>
        <v>0</v>
      </c>
      <c r="AT484" s="28" t="e">
        <f>VLOOKUP(W484,score!$S$2:$T$8,2,FALSE)*AT$2</f>
        <v>#N/A</v>
      </c>
      <c r="AU484" s="28" t="e">
        <f>VLOOKUP(X484,score!$U$2:$V$4,2,FALSE)*AU$2</f>
        <v>#N/A</v>
      </c>
      <c r="AV484" s="28" t="e">
        <f>VLOOKUP(AF484,score!$AG$2:$AH$8,2,TRUE)*AV$2</f>
        <v>#DIV/0!</v>
      </c>
      <c r="AW484" s="28" t="e">
        <f>VLOOKUP(Y484,score!$W$2:$X$8,2,FALSE)*AW$2</f>
        <v>#N/A</v>
      </c>
      <c r="AX484" s="28" t="e">
        <f>VLOOKUP(AC484,score!$AA$2:$AB$8,2,TRUE)*AX$2</f>
        <v>#DIV/0!</v>
      </c>
      <c r="AY484" s="28" t="e">
        <f>VLOOKUP(AD484,score!$AC$2:$AD$8,2,TRUE)*AY$2</f>
        <v>#DIV/0!</v>
      </c>
      <c r="AZ484" s="28">
        <f>VLOOKUP(N484,score!$A$2:$B$8,2,TRUE)*AZ$2</f>
        <v>0.1</v>
      </c>
      <c r="BA484" s="29" t="e">
        <f t="shared" si="71"/>
        <v>#DIV/0!</v>
      </c>
      <c r="BB484" s="29" t="e">
        <f>VLOOKUP(BA484,score!$AJ$2:$AK$7,2,TRUE)</f>
        <v>#DIV/0!</v>
      </c>
    </row>
    <row r="485" spans="1:54" x14ac:dyDescent="0.3">
      <c r="A485" s="10"/>
      <c r="B485" s="11"/>
      <c r="C485" s="12"/>
      <c r="D485" s="14"/>
      <c r="E485" s="12"/>
      <c r="F485" s="14"/>
      <c r="G485" s="14"/>
      <c r="H485" s="14"/>
      <c r="I485" s="14"/>
      <c r="J485" s="14"/>
      <c r="K485" s="14"/>
      <c r="L485" s="14"/>
      <c r="M485" s="14"/>
      <c r="N485" s="13"/>
      <c r="O485" s="13"/>
      <c r="P485" s="12"/>
      <c r="Q485" s="12"/>
      <c r="R485" s="12"/>
      <c r="S485" s="12"/>
      <c r="T485" s="12"/>
      <c r="U485" s="12"/>
      <c r="V485" s="12"/>
      <c r="W485" s="17"/>
      <c r="X485" s="17"/>
      <c r="Y485" s="15"/>
      <c r="Z485" s="14"/>
      <c r="AA485" s="43" t="e">
        <f t="shared" si="63"/>
        <v>#DIV/0!</v>
      </c>
      <c r="AB485" s="21" t="e">
        <f t="shared" si="64"/>
        <v>#DIV/0!</v>
      </c>
      <c r="AC485" s="21" t="e">
        <f t="shared" si="65"/>
        <v>#DIV/0!</v>
      </c>
      <c r="AD485" s="21" t="e">
        <f t="shared" si="66"/>
        <v>#DIV/0!</v>
      </c>
      <c r="AE485" s="21" t="e">
        <f t="shared" si="67"/>
        <v>#DIV/0!</v>
      </c>
      <c r="AF485" s="21" t="e">
        <f t="shared" si="70"/>
        <v>#DIV/0!</v>
      </c>
      <c r="AG485" s="20">
        <f>VLOOKUP(S485,'tabla ingresos'!$A$3:$D$15,4,FALSE)</f>
        <v>0</v>
      </c>
      <c r="AH485" s="20">
        <f t="shared" si="68"/>
        <v>0</v>
      </c>
      <c r="AI485" s="20">
        <f t="shared" si="69"/>
        <v>0</v>
      </c>
      <c r="AJ485" s="28" t="e">
        <f>VLOOKUP(AA485,score!$K$2:$L$8,2,TRUE)*AJ$2</f>
        <v>#DIV/0!</v>
      </c>
      <c r="AK485" s="28">
        <f>VLOOKUP(T485,score!$M$2:$N$8,2,FALSE)*AK$2</f>
        <v>0</v>
      </c>
      <c r="AL485" s="28">
        <f>VLOOKUP(Q485,score!$G$2:$H$8,2,TRUE)*AL$2</f>
        <v>0.1</v>
      </c>
      <c r="AM485" s="28" t="e">
        <f>VLOOKUP(AB485,score!$Y$2:$Z$8,2,TRUE)*AM$2</f>
        <v>#DIV/0!</v>
      </c>
      <c r="AN485" s="28" t="e">
        <f>VLOOKUP(AE485,score!$AE$2:$AF$8,2,TRUE)*AN$2</f>
        <v>#DIV/0!</v>
      </c>
      <c r="AO485" s="28">
        <f>VLOOKUP(O485,score!$C$2:$D$8,2,TRUE)*AO$2</f>
        <v>0.1</v>
      </c>
      <c r="AP485" s="28">
        <f>VLOOKUP(R485,score!$I$2:$J$8,2,TRUE)*AP$2</f>
        <v>0.1</v>
      </c>
      <c r="AQ485" s="28" t="e">
        <f>VLOOKUP(P485,score!$E$2:$F$8,2,FALSE)*AQ$2</f>
        <v>#N/A</v>
      </c>
      <c r="AR485" s="28">
        <f>VLOOKUP(U485,score!$O$2:$P$8,2,TRUE)*AR$2</f>
        <v>0</v>
      </c>
      <c r="AS485" s="28">
        <f>VLOOKUP(V485,score!$Q$2:$R$8,2,TRUE)*AS$2</f>
        <v>0</v>
      </c>
      <c r="AT485" s="28" t="e">
        <f>VLOOKUP(W485,score!$S$2:$T$8,2,FALSE)*AT$2</f>
        <v>#N/A</v>
      </c>
      <c r="AU485" s="28" t="e">
        <f>VLOOKUP(X485,score!$U$2:$V$4,2,FALSE)*AU$2</f>
        <v>#N/A</v>
      </c>
      <c r="AV485" s="28" t="e">
        <f>VLOOKUP(AF485,score!$AG$2:$AH$8,2,TRUE)*AV$2</f>
        <v>#DIV/0!</v>
      </c>
      <c r="AW485" s="28" t="e">
        <f>VLOOKUP(Y485,score!$W$2:$X$8,2,FALSE)*AW$2</f>
        <v>#N/A</v>
      </c>
      <c r="AX485" s="28" t="e">
        <f>VLOOKUP(AC485,score!$AA$2:$AB$8,2,TRUE)*AX$2</f>
        <v>#DIV/0!</v>
      </c>
      <c r="AY485" s="28" t="e">
        <f>VLOOKUP(AD485,score!$AC$2:$AD$8,2,TRUE)*AY$2</f>
        <v>#DIV/0!</v>
      </c>
      <c r="AZ485" s="28">
        <f>VLOOKUP(N485,score!$A$2:$B$8,2,TRUE)*AZ$2</f>
        <v>0.1</v>
      </c>
      <c r="BA485" s="29" t="e">
        <f t="shared" si="71"/>
        <v>#DIV/0!</v>
      </c>
      <c r="BB485" s="29" t="e">
        <f>VLOOKUP(BA485,score!$AJ$2:$AK$7,2,TRUE)</f>
        <v>#DIV/0!</v>
      </c>
    </row>
    <row r="486" spans="1:54" x14ac:dyDescent="0.3">
      <c r="A486" s="10"/>
      <c r="B486" s="11"/>
      <c r="C486" s="12"/>
      <c r="D486" s="14"/>
      <c r="E486" s="12"/>
      <c r="F486" s="14"/>
      <c r="G486" s="14"/>
      <c r="H486" s="14"/>
      <c r="I486" s="14"/>
      <c r="J486" s="14"/>
      <c r="K486" s="14"/>
      <c r="L486" s="14"/>
      <c r="M486" s="14"/>
      <c r="N486" s="13"/>
      <c r="O486" s="13"/>
      <c r="P486" s="12"/>
      <c r="Q486" s="12"/>
      <c r="R486" s="12"/>
      <c r="S486" s="12"/>
      <c r="T486" s="12"/>
      <c r="U486" s="12"/>
      <c r="V486" s="12"/>
      <c r="W486" s="17"/>
      <c r="X486" s="17"/>
      <c r="Y486" s="15"/>
      <c r="Z486" s="14"/>
      <c r="AA486" s="43" t="e">
        <f t="shared" si="63"/>
        <v>#DIV/0!</v>
      </c>
      <c r="AB486" s="21" t="e">
        <f t="shared" si="64"/>
        <v>#DIV/0!</v>
      </c>
      <c r="AC486" s="21" t="e">
        <f t="shared" si="65"/>
        <v>#DIV/0!</v>
      </c>
      <c r="AD486" s="21" t="e">
        <f t="shared" si="66"/>
        <v>#DIV/0!</v>
      </c>
      <c r="AE486" s="21" t="e">
        <f t="shared" si="67"/>
        <v>#DIV/0!</v>
      </c>
      <c r="AF486" s="21" t="e">
        <f t="shared" si="70"/>
        <v>#DIV/0!</v>
      </c>
      <c r="AG486" s="20">
        <f>VLOOKUP(S486,'tabla ingresos'!$A$3:$D$15,4,FALSE)</f>
        <v>0</v>
      </c>
      <c r="AH486" s="20">
        <f t="shared" si="68"/>
        <v>0</v>
      </c>
      <c r="AI486" s="20">
        <f t="shared" si="69"/>
        <v>0</v>
      </c>
      <c r="AJ486" s="28" t="e">
        <f>VLOOKUP(AA486,score!$K$2:$L$8,2,TRUE)*AJ$2</f>
        <v>#DIV/0!</v>
      </c>
      <c r="AK486" s="28">
        <f>VLOOKUP(T486,score!$M$2:$N$8,2,FALSE)*AK$2</f>
        <v>0</v>
      </c>
      <c r="AL486" s="28">
        <f>VLOOKUP(Q486,score!$G$2:$H$8,2,TRUE)*AL$2</f>
        <v>0.1</v>
      </c>
      <c r="AM486" s="28" t="e">
        <f>VLOOKUP(AB486,score!$Y$2:$Z$8,2,TRUE)*AM$2</f>
        <v>#DIV/0!</v>
      </c>
      <c r="AN486" s="28" t="e">
        <f>VLOOKUP(AE486,score!$AE$2:$AF$8,2,TRUE)*AN$2</f>
        <v>#DIV/0!</v>
      </c>
      <c r="AO486" s="28">
        <f>VLOOKUP(O486,score!$C$2:$D$8,2,TRUE)*AO$2</f>
        <v>0.1</v>
      </c>
      <c r="AP486" s="28">
        <f>VLOOKUP(R486,score!$I$2:$J$8,2,TRUE)*AP$2</f>
        <v>0.1</v>
      </c>
      <c r="AQ486" s="28" t="e">
        <f>VLOOKUP(P486,score!$E$2:$F$8,2,FALSE)*AQ$2</f>
        <v>#N/A</v>
      </c>
      <c r="AR486" s="28">
        <f>VLOOKUP(U486,score!$O$2:$P$8,2,TRUE)*AR$2</f>
        <v>0</v>
      </c>
      <c r="AS486" s="28">
        <f>VLOOKUP(V486,score!$Q$2:$R$8,2,TRUE)*AS$2</f>
        <v>0</v>
      </c>
      <c r="AT486" s="28" t="e">
        <f>VLOOKUP(W486,score!$S$2:$T$8,2,FALSE)*AT$2</f>
        <v>#N/A</v>
      </c>
      <c r="AU486" s="28" t="e">
        <f>VLOOKUP(X486,score!$U$2:$V$4,2,FALSE)*AU$2</f>
        <v>#N/A</v>
      </c>
      <c r="AV486" s="28" t="e">
        <f>VLOOKUP(AF486,score!$AG$2:$AH$8,2,TRUE)*AV$2</f>
        <v>#DIV/0!</v>
      </c>
      <c r="AW486" s="28" t="e">
        <f>VLOOKUP(Y486,score!$W$2:$X$8,2,FALSE)*AW$2</f>
        <v>#N/A</v>
      </c>
      <c r="AX486" s="28" t="e">
        <f>VLOOKUP(AC486,score!$AA$2:$AB$8,2,TRUE)*AX$2</f>
        <v>#DIV/0!</v>
      </c>
      <c r="AY486" s="28" t="e">
        <f>VLOOKUP(AD486,score!$AC$2:$AD$8,2,TRUE)*AY$2</f>
        <v>#DIV/0!</v>
      </c>
      <c r="AZ486" s="28">
        <f>VLOOKUP(N486,score!$A$2:$B$8,2,TRUE)*AZ$2</f>
        <v>0.1</v>
      </c>
      <c r="BA486" s="29" t="e">
        <f t="shared" si="71"/>
        <v>#DIV/0!</v>
      </c>
      <c r="BB486" s="29" t="e">
        <f>VLOOKUP(BA486,score!$AJ$2:$AK$7,2,TRUE)</f>
        <v>#DIV/0!</v>
      </c>
    </row>
    <row r="487" spans="1:54" x14ac:dyDescent="0.3">
      <c r="A487" s="10"/>
      <c r="B487" s="11"/>
      <c r="C487" s="12"/>
      <c r="D487" s="14"/>
      <c r="E487" s="12"/>
      <c r="F487" s="14"/>
      <c r="G487" s="14"/>
      <c r="H487" s="14"/>
      <c r="I487" s="14"/>
      <c r="J487" s="14"/>
      <c r="K487" s="14"/>
      <c r="L487" s="14"/>
      <c r="M487" s="14"/>
      <c r="N487" s="13"/>
      <c r="O487" s="13"/>
      <c r="P487" s="12"/>
      <c r="Q487" s="12"/>
      <c r="R487" s="12"/>
      <c r="S487" s="12"/>
      <c r="T487" s="12"/>
      <c r="U487" s="12"/>
      <c r="V487" s="12"/>
      <c r="W487" s="17"/>
      <c r="X487" s="17"/>
      <c r="Y487" s="15"/>
      <c r="Z487" s="14"/>
      <c r="AA487" s="43" t="e">
        <f t="shared" si="63"/>
        <v>#DIV/0!</v>
      </c>
      <c r="AB487" s="21" t="e">
        <f t="shared" si="64"/>
        <v>#DIV/0!</v>
      </c>
      <c r="AC487" s="21" t="e">
        <f t="shared" si="65"/>
        <v>#DIV/0!</v>
      </c>
      <c r="AD487" s="21" t="e">
        <f t="shared" si="66"/>
        <v>#DIV/0!</v>
      </c>
      <c r="AE487" s="21" t="e">
        <f t="shared" si="67"/>
        <v>#DIV/0!</v>
      </c>
      <c r="AF487" s="21" t="e">
        <f t="shared" si="70"/>
        <v>#DIV/0!</v>
      </c>
      <c r="AG487" s="20">
        <f>VLOOKUP(S487,'tabla ingresos'!$A$3:$D$15,4,FALSE)</f>
        <v>0</v>
      </c>
      <c r="AH487" s="20">
        <f t="shared" si="68"/>
        <v>0</v>
      </c>
      <c r="AI487" s="20">
        <f t="shared" si="69"/>
        <v>0</v>
      </c>
      <c r="AJ487" s="28" t="e">
        <f>VLOOKUP(AA487,score!$K$2:$L$8,2,TRUE)*AJ$2</f>
        <v>#DIV/0!</v>
      </c>
      <c r="AK487" s="28">
        <f>VLOOKUP(T487,score!$M$2:$N$8,2,FALSE)*AK$2</f>
        <v>0</v>
      </c>
      <c r="AL487" s="28">
        <f>VLOOKUP(Q487,score!$G$2:$H$8,2,TRUE)*AL$2</f>
        <v>0.1</v>
      </c>
      <c r="AM487" s="28" t="e">
        <f>VLOOKUP(AB487,score!$Y$2:$Z$8,2,TRUE)*AM$2</f>
        <v>#DIV/0!</v>
      </c>
      <c r="AN487" s="28" t="e">
        <f>VLOOKUP(AE487,score!$AE$2:$AF$8,2,TRUE)*AN$2</f>
        <v>#DIV/0!</v>
      </c>
      <c r="AO487" s="28">
        <f>VLOOKUP(O487,score!$C$2:$D$8,2,TRUE)*AO$2</f>
        <v>0.1</v>
      </c>
      <c r="AP487" s="28">
        <f>VLOOKUP(R487,score!$I$2:$J$8,2,TRUE)*AP$2</f>
        <v>0.1</v>
      </c>
      <c r="AQ487" s="28" t="e">
        <f>VLOOKUP(P487,score!$E$2:$F$8,2,FALSE)*AQ$2</f>
        <v>#N/A</v>
      </c>
      <c r="AR487" s="28">
        <f>VLOOKUP(U487,score!$O$2:$P$8,2,TRUE)*AR$2</f>
        <v>0</v>
      </c>
      <c r="AS487" s="28">
        <f>VLOOKUP(V487,score!$Q$2:$R$8,2,TRUE)*AS$2</f>
        <v>0</v>
      </c>
      <c r="AT487" s="28" t="e">
        <f>VLOOKUP(W487,score!$S$2:$T$8,2,FALSE)*AT$2</f>
        <v>#N/A</v>
      </c>
      <c r="AU487" s="28" t="e">
        <f>VLOOKUP(X487,score!$U$2:$V$4,2,FALSE)*AU$2</f>
        <v>#N/A</v>
      </c>
      <c r="AV487" s="28" t="e">
        <f>VLOOKUP(AF487,score!$AG$2:$AH$8,2,TRUE)*AV$2</f>
        <v>#DIV/0!</v>
      </c>
      <c r="AW487" s="28" t="e">
        <f>VLOOKUP(Y487,score!$W$2:$X$8,2,FALSE)*AW$2</f>
        <v>#N/A</v>
      </c>
      <c r="AX487" s="28" t="e">
        <f>VLOOKUP(AC487,score!$AA$2:$AB$8,2,TRUE)*AX$2</f>
        <v>#DIV/0!</v>
      </c>
      <c r="AY487" s="28" t="e">
        <f>VLOOKUP(AD487,score!$AC$2:$AD$8,2,TRUE)*AY$2</f>
        <v>#DIV/0!</v>
      </c>
      <c r="AZ487" s="28">
        <f>VLOOKUP(N487,score!$A$2:$B$8,2,TRUE)*AZ$2</f>
        <v>0.1</v>
      </c>
      <c r="BA487" s="29" t="e">
        <f t="shared" si="71"/>
        <v>#DIV/0!</v>
      </c>
      <c r="BB487" s="29" t="e">
        <f>VLOOKUP(BA487,score!$AJ$2:$AK$7,2,TRUE)</f>
        <v>#DIV/0!</v>
      </c>
    </row>
    <row r="488" spans="1:54" x14ac:dyDescent="0.3">
      <c r="A488" s="10"/>
      <c r="B488" s="11"/>
      <c r="C488" s="12"/>
      <c r="D488" s="14"/>
      <c r="E488" s="12"/>
      <c r="F488" s="14"/>
      <c r="G488" s="14"/>
      <c r="H488" s="14"/>
      <c r="I488" s="14"/>
      <c r="J488" s="14"/>
      <c r="K488" s="14"/>
      <c r="L488" s="14"/>
      <c r="M488" s="14"/>
      <c r="N488" s="13"/>
      <c r="O488" s="13"/>
      <c r="P488" s="12"/>
      <c r="Q488" s="12"/>
      <c r="R488" s="12"/>
      <c r="S488" s="12"/>
      <c r="T488" s="12"/>
      <c r="U488" s="12"/>
      <c r="V488" s="12"/>
      <c r="W488" s="17"/>
      <c r="X488" s="17"/>
      <c r="Y488" s="15"/>
      <c r="Z488" s="14"/>
      <c r="AA488" s="43" t="e">
        <f t="shared" si="63"/>
        <v>#DIV/0!</v>
      </c>
      <c r="AB488" s="21" t="e">
        <f t="shared" si="64"/>
        <v>#DIV/0!</v>
      </c>
      <c r="AC488" s="21" t="e">
        <f t="shared" si="65"/>
        <v>#DIV/0!</v>
      </c>
      <c r="AD488" s="21" t="e">
        <f t="shared" si="66"/>
        <v>#DIV/0!</v>
      </c>
      <c r="AE488" s="21" t="e">
        <f t="shared" si="67"/>
        <v>#DIV/0!</v>
      </c>
      <c r="AF488" s="21" t="e">
        <f t="shared" si="70"/>
        <v>#DIV/0!</v>
      </c>
      <c r="AG488" s="20">
        <f>VLOOKUP(S488,'tabla ingresos'!$A$3:$D$15,4,FALSE)</f>
        <v>0</v>
      </c>
      <c r="AH488" s="20">
        <f t="shared" si="68"/>
        <v>0</v>
      </c>
      <c r="AI488" s="20">
        <f t="shared" si="69"/>
        <v>0</v>
      </c>
      <c r="AJ488" s="28" t="e">
        <f>VLOOKUP(AA488,score!$K$2:$L$8,2,TRUE)*AJ$2</f>
        <v>#DIV/0!</v>
      </c>
      <c r="AK488" s="28">
        <f>VLOOKUP(T488,score!$M$2:$N$8,2,FALSE)*AK$2</f>
        <v>0</v>
      </c>
      <c r="AL488" s="28">
        <f>VLOOKUP(Q488,score!$G$2:$H$8,2,TRUE)*AL$2</f>
        <v>0.1</v>
      </c>
      <c r="AM488" s="28" t="e">
        <f>VLOOKUP(AB488,score!$Y$2:$Z$8,2,TRUE)*AM$2</f>
        <v>#DIV/0!</v>
      </c>
      <c r="AN488" s="28" t="e">
        <f>VLOOKUP(AE488,score!$AE$2:$AF$8,2,TRUE)*AN$2</f>
        <v>#DIV/0!</v>
      </c>
      <c r="AO488" s="28">
        <f>VLOOKUP(O488,score!$C$2:$D$8,2,TRUE)*AO$2</f>
        <v>0.1</v>
      </c>
      <c r="AP488" s="28">
        <f>VLOOKUP(R488,score!$I$2:$J$8,2,TRUE)*AP$2</f>
        <v>0.1</v>
      </c>
      <c r="AQ488" s="28" t="e">
        <f>VLOOKUP(P488,score!$E$2:$F$8,2,FALSE)*AQ$2</f>
        <v>#N/A</v>
      </c>
      <c r="AR488" s="28">
        <f>VLOOKUP(U488,score!$O$2:$P$8,2,TRUE)*AR$2</f>
        <v>0</v>
      </c>
      <c r="AS488" s="28">
        <f>VLOOKUP(V488,score!$Q$2:$R$8,2,TRUE)*AS$2</f>
        <v>0</v>
      </c>
      <c r="AT488" s="28" t="e">
        <f>VLOOKUP(W488,score!$S$2:$T$8,2,FALSE)*AT$2</f>
        <v>#N/A</v>
      </c>
      <c r="AU488" s="28" t="e">
        <f>VLOOKUP(X488,score!$U$2:$V$4,2,FALSE)*AU$2</f>
        <v>#N/A</v>
      </c>
      <c r="AV488" s="28" t="e">
        <f>VLOOKUP(AF488,score!$AG$2:$AH$8,2,TRUE)*AV$2</f>
        <v>#DIV/0!</v>
      </c>
      <c r="AW488" s="28" t="e">
        <f>VLOOKUP(Y488,score!$W$2:$X$8,2,FALSE)*AW$2</f>
        <v>#N/A</v>
      </c>
      <c r="AX488" s="28" t="e">
        <f>VLOOKUP(AC488,score!$AA$2:$AB$8,2,TRUE)*AX$2</f>
        <v>#DIV/0!</v>
      </c>
      <c r="AY488" s="28" t="e">
        <f>VLOOKUP(AD488,score!$AC$2:$AD$8,2,TRUE)*AY$2</f>
        <v>#DIV/0!</v>
      </c>
      <c r="AZ488" s="28">
        <f>VLOOKUP(N488,score!$A$2:$B$8,2,TRUE)*AZ$2</f>
        <v>0.1</v>
      </c>
      <c r="BA488" s="29" t="e">
        <f t="shared" si="71"/>
        <v>#DIV/0!</v>
      </c>
      <c r="BB488" s="29" t="e">
        <f>VLOOKUP(BA488,score!$AJ$2:$AK$7,2,TRUE)</f>
        <v>#DIV/0!</v>
      </c>
    </row>
    <row r="489" spans="1:54" x14ac:dyDescent="0.3">
      <c r="A489" s="10"/>
      <c r="B489" s="11"/>
      <c r="C489" s="12"/>
      <c r="D489" s="14"/>
      <c r="E489" s="12"/>
      <c r="F489" s="14"/>
      <c r="G489" s="14"/>
      <c r="H489" s="14"/>
      <c r="I489" s="14"/>
      <c r="J489" s="14"/>
      <c r="K489" s="14"/>
      <c r="L489" s="14"/>
      <c r="M489" s="14"/>
      <c r="N489" s="13"/>
      <c r="O489" s="13"/>
      <c r="P489" s="12"/>
      <c r="Q489" s="12"/>
      <c r="R489" s="12"/>
      <c r="S489" s="12"/>
      <c r="T489" s="12"/>
      <c r="U489" s="12"/>
      <c r="V489" s="12"/>
      <c r="W489" s="17"/>
      <c r="X489" s="17"/>
      <c r="Y489" s="15"/>
      <c r="Z489" s="14"/>
      <c r="AA489" s="43" t="e">
        <f t="shared" si="63"/>
        <v>#DIV/0!</v>
      </c>
      <c r="AB489" s="21" t="e">
        <f t="shared" si="64"/>
        <v>#DIV/0!</v>
      </c>
      <c r="AC489" s="21" t="e">
        <f t="shared" si="65"/>
        <v>#DIV/0!</v>
      </c>
      <c r="AD489" s="21" t="e">
        <f t="shared" si="66"/>
        <v>#DIV/0!</v>
      </c>
      <c r="AE489" s="21" t="e">
        <f t="shared" si="67"/>
        <v>#DIV/0!</v>
      </c>
      <c r="AF489" s="21" t="e">
        <f t="shared" si="70"/>
        <v>#DIV/0!</v>
      </c>
      <c r="AG489" s="20">
        <f>VLOOKUP(S489,'tabla ingresos'!$A$3:$D$15,4,FALSE)</f>
        <v>0</v>
      </c>
      <c r="AH489" s="20">
        <f t="shared" si="68"/>
        <v>0</v>
      </c>
      <c r="AI489" s="20">
        <f t="shared" si="69"/>
        <v>0</v>
      </c>
      <c r="AJ489" s="28" t="e">
        <f>VLOOKUP(AA489,score!$K$2:$L$8,2,TRUE)*AJ$2</f>
        <v>#DIV/0!</v>
      </c>
      <c r="AK489" s="28">
        <f>VLOOKUP(T489,score!$M$2:$N$8,2,FALSE)*AK$2</f>
        <v>0</v>
      </c>
      <c r="AL489" s="28">
        <f>VLOOKUP(Q489,score!$G$2:$H$8,2,TRUE)*AL$2</f>
        <v>0.1</v>
      </c>
      <c r="AM489" s="28" t="e">
        <f>VLOOKUP(AB489,score!$Y$2:$Z$8,2,TRUE)*AM$2</f>
        <v>#DIV/0!</v>
      </c>
      <c r="AN489" s="28" t="e">
        <f>VLOOKUP(AE489,score!$AE$2:$AF$8,2,TRUE)*AN$2</f>
        <v>#DIV/0!</v>
      </c>
      <c r="AO489" s="28">
        <f>VLOOKUP(O489,score!$C$2:$D$8,2,TRUE)*AO$2</f>
        <v>0.1</v>
      </c>
      <c r="AP489" s="28">
        <f>VLOOKUP(R489,score!$I$2:$J$8,2,TRUE)*AP$2</f>
        <v>0.1</v>
      </c>
      <c r="AQ489" s="28" t="e">
        <f>VLOOKUP(P489,score!$E$2:$F$8,2,FALSE)*AQ$2</f>
        <v>#N/A</v>
      </c>
      <c r="AR489" s="28">
        <f>VLOOKUP(U489,score!$O$2:$P$8,2,TRUE)*AR$2</f>
        <v>0</v>
      </c>
      <c r="AS489" s="28">
        <f>VLOOKUP(V489,score!$Q$2:$R$8,2,TRUE)*AS$2</f>
        <v>0</v>
      </c>
      <c r="AT489" s="28" t="e">
        <f>VLOOKUP(W489,score!$S$2:$T$8,2,FALSE)*AT$2</f>
        <v>#N/A</v>
      </c>
      <c r="AU489" s="28" t="e">
        <f>VLOOKUP(X489,score!$U$2:$V$4,2,FALSE)*AU$2</f>
        <v>#N/A</v>
      </c>
      <c r="AV489" s="28" t="e">
        <f>VLOOKUP(AF489,score!$AG$2:$AH$8,2,TRUE)*AV$2</f>
        <v>#DIV/0!</v>
      </c>
      <c r="AW489" s="28" t="e">
        <f>VLOOKUP(Y489,score!$W$2:$X$8,2,FALSE)*AW$2</f>
        <v>#N/A</v>
      </c>
      <c r="AX489" s="28" t="e">
        <f>VLOOKUP(AC489,score!$AA$2:$AB$8,2,TRUE)*AX$2</f>
        <v>#DIV/0!</v>
      </c>
      <c r="AY489" s="28" t="e">
        <f>VLOOKUP(AD489,score!$AC$2:$AD$8,2,TRUE)*AY$2</f>
        <v>#DIV/0!</v>
      </c>
      <c r="AZ489" s="28">
        <f>VLOOKUP(N489,score!$A$2:$B$8,2,TRUE)*AZ$2</f>
        <v>0.1</v>
      </c>
      <c r="BA489" s="29" t="e">
        <f t="shared" si="71"/>
        <v>#DIV/0!</v>
      </c>
      <c r="BB489" s="29" t="e">
        <f>VLOOKUP(BA489,score!$AJ$2:$AK$7,2,TRUE)</f>
        <v>#DIV/0!</v>
      </c>
    </row>
    <row r="490" spans="1:54" x14ac:dyDescent="0.3">
      <c r="A490" s="10"/>
      <c r="B490" s="11"/>
      <c r="C490" s="12"/>
      <c r="D490" s="14"/>
      <c r="E490" s="12"/>
      <c r="F490" s="14"/>
      <c r="G490" s="14"/>
      <c r="H490" s="14"/>
      <c r="I490" s="14"/>
      <c r="J490" s="14"/>
      <c r="K490" s="14"/>
      <c r="L490" s="14"/>
      <c r="M490" s="14"/>
      <c r="N490" s="13"/>
      <c r="O490" s="13"/>
      <c r="P490" s="12"/>
      <c r="Q490" s="12"/>
      <c r="R490" s="12"/>
      <c r="S490" s="12"/>
      <c r="T490" s="12"/>
      <c r="U490" s="12"/>
      <c r="V490" s="12"/>
      <c r="W490" s="17"/>
      <c r="X490" s="17"/>
      <c r="Y490" s="15"/>
      <c r="Z490" s="14"/>
      <c r="AA490" s="43" t="e">
        <f t="shared" si="63"/>
        <v>#DIV/0!</v>
      </c>
      <c r="AB490" s="21" t="e">
        <f t="shared" si="64"/>
        <v>#DIV/0!</v>
      </c>
      <c r="AC490" s="21" t="e">
        <f t="shared" si="65"/>
        <v>#DIV/0!</v>
      </c>
      <c r="AD490" s="21" t="e">
        <f t="shared" si="66"/>
        <v>#DIV/0!</v>
      </c>
      <c r="AE490" s="21" t="e">
        <f t="shared" si="67"/>
        <v>#DIV/0!</v>
      </c>
      <c r="AF490" s="21" t="e">
        <f t="shared" si="70"/>
        <v>#DIV/0!</v>
      </c>
      <c r="AG490" s="20">
        <f>VLOOKUP(S490,'tabla ingresos'!$A$3:$D$15,4,FALSE)</f>
        <v>0</v>
      </c>
      <c r="AH490" s="20">
        <f t="shared" si="68"/>
        <v>0</v>
      </c>
      <c r="AI490" s="20">
        <f t="shared" si="69"/>
        <v>0</v>
      </c>
      <c r="AJ490" s="28" t="e">
        <f>VLOOKUP(AA490,score!$K$2:$L$8,2,TRUE)*AJ$2</f>
        <v>#DIV/0!</v>
      </c>
      <c r="AK490" s="28">
        <f>VLOOKUP(T490,score!$M$2:$N$8,2,FALSE)*AK$2</f>
        <v>0</v>
      </c>
      <c r="AL490" s="28">
        <f>VLOOKUP(Q490,score!$G$2:$H$8,2,TRUE)*AL$2</f>
        <v>0.1</v>
      </c>
      <c r="AM490" s="28" t="e">
        <f>VLOOKUP(AB490,score!$Y$2:$Z$8,2,TRUE)*AM$2</f>
        <v>#DIV/0!</v>
      </c>
      <c r="AN490" s="28" t="e">
        <f>VLOOKUP(AE490,score!$AE$2:$AF$8,2,TRUE)*AN$2</f>
        <v>#DIV/0!</v>
      </c>
      <c r="AO490" s="28">
        <f>VLOOKUP(O490,score!$C$2:$D$8,2,TRUE)*AO$2</f>
        <v>0.1</v>
      </c>
      <c r="AP490" s="28">
        <f>VLOOKUP(R490,score!$I$2:$J$8,2,TRUE)*AP$2</f>
        <v>0.1</v>
      </c>
      <c r="AQ490" s="28" t="e">
        <f>VLOOKUP(P490,score!$E$2:$F$8,2,FALSE)*AQ$2</f>
        <v>#N/A</v>
      </c>
      <c r="AR490" s="28">
        <f>VLOOKUP(U490,score!$O$2:$P$8,2,TRUE)*AR$2</f>
        <v>0</v>
      </c>
      <c r="AS490" s="28">
        <f>VLOOKUP(V490,score!$Q$2:$R$8,2,TRUE)*AS$2</f>
        <v>0</v>
      </c>
      <c r="AT490" s="28" t="e">
        <f>VLOOKUP(W490,score!$S$2:$T$8,2,FALSE)*AT$2</f>
        <v>#N/A</v>
      </c>
      <c r="AU490" s="28" t="e">
        <f>VLOOKUP(X490,score!$U$2:$V$4,2,FALSE)*AU$2</f>
        <v>#N/A</v>
      </c>
      <c r="AV490" s="28" t="e">
        <f>VLOOKUP(AF490,score!$AG$2:$AH$8,2,TRUE)*AV$2</f>
        <v>#DIV/0!</v>
      </c>
      <c r="AW490" s="28" t="e">
        <f>VLOOKUP(Y490,score!$W$2:$X$8,2,FALSE)*AW$2</f>
        <v>#N/A</v>
      </c>
      <c r="AX490" s="28" t="e">
        <f>VLOOKUP(AC490,score!$AA$2:$AB$8,2,TRUE)*AX$2</f>
        <v>#DIV/0!</v>
      </c>
      <c r="AY490" s="28" t="e">
        <f>VLOOKUP(AD490,score!$AC$2:$AD$8,2,TRUE)*AY$2</f>
        <v>#DIV/0!</v>
      </c>
      <c r="AZ490" s="28">
        <f>VLOOKUP(N490,score!$A$2:$B$8,2,TRUE)*AZ$2</f>
        <v>0.1</v>
      </c>
      <c r="BA490" s="29" t="e">
        <f t="shared" si="71"/>
        <v>#DIV/0!</v>
      </c>
      <c r="BB490" s="29" t="e">
        <f>VLOOKUP(BA490,score!$AJ$2:$AK$7,2,TRUE)</f>
        <v>#DIV/0!</v>
      </c>
    </row>
    <row r="491" spans="1:54" x14ac:dyDescent="0.3">
      <c r="A491" s="10"/>
      <c r="B491" s="11"/>
      <c r="C491" s="12"/>
      <c r="D491" s="14"/>
      <c r="E491" s="12"/>
      <c r="F491" s="14"/>
      <c r="G491" s="14"/>
      <c r="H491" s="14"/>
      <c r="I491" s="14"/>
      <c r="J491" s="14"/>
      <c r="K491" s="14"/>
      <c r="L491" s="14"/>
      <c r="M491" s="14"/>
      <c r="N491" s="13"/>
      <c r="O491" s="13"/>
      <c r="P491" s="12"/>
      <c r="Q491" s="12"/>
      <c r="R491" s="12"/>
      <c r="S491" s="12"/>
      <c r="T491" s="12"/>
      <c r="U491" s="12"/>
      <c r="V491" s="12"/>
      <c r="W491" s="17"/>
      <c r="X491" s="17"/>
      <c r="Y491" s="15"/>
      <c r="Z491" s="14"/>
      <c r="AA491" s="43" t="e">
        <f t="shared" si="63"/>
        <v>#DIV/0!</v>
      </c>
      <c r="AB491" s="21" t="e">
        <f t="shared" si="64"/>
        <v>#DIV/0!</v>
      </c>
      <c r="AC491" s="21" t="e">
        <f t="shared" si="65"/>
        <v>#DIV/0!</v>
      </c>
      <c r="AD491" s="21" t="e">
        <f t="shared" si="66"/>
        <v>#DIV/0!</v>
      </c>
      <c r="AE491" s="21" t="e">
        <f t="shared" si="67"/>
        <v>#DIV/0!</v>
      </c>
      <c r="AF491" s="21" t="e">
        <f t="shared" si="70"/>
        <v>#DIV/0!</v>
      </c>
      <c r="AG491" s="20">
        <f>VLOOKUP(S491,'tabla ingresos'!$A$3:$D$15,4,FALSE)</f>
        <v>0</v>
      </c>
      <c r="AH491" s="20">
        <f t="shared" si="68"/>
        <v>0</v>
      </c>
      <c r="AI491" s="20">
        <f t="shared" si="69"/>
        <v>0</v>
      </c>
      <c r="AJ491" s="28" t="e">
        <f>VLOOKUP(AA491,score!$K$2:$L$8,2,TRUE)*AJ$2</f>
        <v>#DIV/0!</v>
      </c>
      <c r="AK491" s="28">
        <f>VLOOKUP(T491,score!$M$2:$N$8,2,FALSE)*AK$2</f>
        <v>0</v>
      </c>
      <c r="AL491" s="28">
        <f>VLOOKUP(Q491,score!$G$2:$H$8,2,TRUE)*AL$2</f>
        <v>0.1</v>
      </c>
      <c r="AM491" s="28" t="e">
        <f>VLOOKUP(AB491,score!$Y$2:$Z$8,2,TRUE)*AM$2</f>
        <v>#DIV/0!</v>
      </c>
      <c r="AN491" s="28" t="e">
        <f>VLOOKUP(AE491,score!$AE$2:$AF$8,2,TRUE)*AN$2</f>
        <v>#DIV/0!</v>
      </c>
      <c r="AO491" s="28">
        <f>VLOOKUP(O491,score!$C$2:$D$8,2,TRUE)*AO$2</f>
        <v>0.1</v>
      </c>
      <c r="AP491" s="28">
        <f>VLOOKUP(R491,score!$I$2:$J$8,2,TRUE)*AP$2</f>
        <v>0.1</v>
      </c>
      <c r="AQ491" s="28" t="e">
        <f>VLOOKUP(P491,score!$E$2:$F$8,2,FALSE)*AQ$2</f>
        <v>#N/A</v>
      </c>
      <c r="AR491" s="28">
        <f>VLOOKUP(U491,score!$O$2:$P$8,2,TRUE)*AR$2</f>
        <v>0</v>
      </c>
      <c r="AS491" s="28">
        <f>VLOOKUP(V491,score!$Q$2:$R$8,2,TRUE)*AS$2</f>
        <v>0</v>
      </c>
      <c r="AT491" s="28" t="e">
        <f>VLOOKUP(W491,score!$S$2:$T$8,2,FALSE)*AT$2</f>
        <v>#N/A</v>
      </c>
      <c r="AU491" s="28" t="e">
        <f>VLOOKUP(X491,score!$U$2:$V$4,2,FALSE)*AU$2</f>
        <v>#N/A</v>
      </c>
      <c r="AV491" s="28" t="e">
        <f>VLOOKUP(AF491,score!$AG$2:$AH$8,2,TRUE)*AV$2</f>
        <v>#DIV/0!</v>
      </c>
      <c r="AW491" s="28" t="e">
        <f>VLOOKUP(Y491,score!$W$2:$X$8,2,FALSE)*AW$2</f>
        <v>#N/A</v>
      </c>
      <c r="AX491" s="28" t="e">
        <f>VLOOKUP(AC491,score!$AA$2:$AB$8,2,TRUE)*AX$2</f>
        <v>#DIV/0!</v>
      </c>
      <c r="AY491" s="28" t="e">
        <f>VLOOKUP(AD491,score!$AC$2:$AD$8,2,TRUE)*AY$2</f>
        <v>#DIV/0!</v>
      </c>
      <c r="AZ491" s="28">
        <f>VLOOKUP(N491,score!$A$2:$B$8,2,TRUE)*AZ$2</f>
        <v>0.1</v>
      </c>
      <c r="BA491" s="29" t="e">
        <f t="shared" si="71"/>
        <v>#DIV/0!</v>
      </c>
      <c r="BB491" s="29" t="e">
        <f>VLOOKUP(BA491,score!$AJ$2:$AK$7,2,TRUE)</f>
        <v>#DIV/0!</v>
      </c>
    </row>
    <row r="492" spans="1:54" x14ac:dyDescent="0.3">
      <c r="A492" s="10"/>
      <c r="B492" s="11"/>
      <c r="C492" s="12"/>
      <c r="D492" s="14"/>
      <c r="E492" s="12"/>
      <c r="F492" s="14"/>
      <c r="G492" s="14"/>
      <c r="H492" s="14"/>
      <c r="I492" s="14"/>
      <c r="J492" s="14"/>
      <c r="K492" s="14"/>
      <c r="L492" s="14"/>
      <c r="M492" s="14"/>
      <c r="N492" s="13"/>
      <c r="O492" s="13"/>
      <c r="P492" s="12"/>
      <c r="Q492" s="12"/>
      <c r="R492" s="12"/>
      <c r="S492" s="12"/>
      <c r="T492" s="12"/>
      <c r="U492" s="12"/>
      <c r="V492" s="12"/>
      <c r="W492" s="17"/>
      <c r="X492" s="17"/>
      <c r="Y492" s="15"/>
      <c r="Z492" s="14"/>
      <c r="AA492" s="43" t="e">
        <f t="shared" si="63"/>
        <v>#DIV/0!</v>
      </c>
      <c r="AB492" s="21" t="e">
        <f t="shared" si="64"/>
        <v>#DIV/0!</v>
      </c>
      <c r="AC492" s="21" t="e">
        <f t="shared" si="65"/>
        <v>#DIV/0!</v>
      </c>
      <c r="AD492" s="21" t="e">
        <f t="shared" si="66"/>
        <v>#DIV/0!</v>
      </c>
      <c r="AE492" s="21" t="e">
        <f t="shared" si="67"/>
        <v>#DIV/0!</v>
      </c>
      <c r="AF492" s="21" t="e">
        <f t="shared" si="70"/>
        <v>#DIV/0!</v>
      </c>
      <c r="AG492" s="20">
        <f>VLOOKUP(S492,'tabla ingresos'!$A$3:$D$15,4,FALSE)</f>
        <v>0</v>
      </c>
      <c r="AH492" s="20">
        <f t="shared" si="68"/>
        <v>0</v>
      </c>
      <c r="AI492" s="20">
        <f t="shared" si="69"/>
        <v>0</v>
      </c>
      <c r="AJ492" s="28" t="e">
        <f>VLOOKUP(AA492,score!$K$2:$L$8,2,TRUE)*AJ$2</f>
        <v>#DIV/0!</v>
      </c>
      <c r="AK492" s="28">
        <f>VLOOKUP(T492,score!$M$2:$N$8,2,FALSE)*AK$2</f>
        <v>0</v>
      </c>
      <c r="AL492" s="28">
        <f>VLOOKUP(Q492,score!$G$2:$H$8,2,TRUE)*AL$2</f>
        <v>0.1</v>
      </c>
      <c r="AM492" s="28" t="e">
        <f>VLOOKUP(AB492,score!$Y$2:$Z$8,2,TRUE)*AM$2</f>
        <v>#DIV/0!</v>
      </c>
      <c r="AN492" s="28" t="e">
        <f>VLOOKUP(AE492,score!$AE$2:$AF$8,2,TRUE)*AN$2</f>
        <v>#DIV/0!</v>
      </c>
      <c r="AO492" s="28">
        <f>VLOOKUP(O492,score!$C$2:$D$8,2,TRUE)*AO$2</f>
        <v>0.1</v>
      </c>
      <c r="AP492" s="28">
        <f>VLOOKUP(R492,score!$I$2:$J$8,2,TRUE)*AP$2</f>
        <v>0.1</v>
      </c>
      <c r="AQ492" s="28" t="e">
        <f>VLOOKUP(P492,score!$E$2:$F$8,2,FALSE)*AQ$2</f>
        <v>#N/A</v>
      </c>
      <c r="AR492" s="28">
        <f>VLOOKUP(U492,score!$O$2:$P$8,2,TRUE)*AR$2</f>
        <v>0</v>
      </c>
      <c r="AS492" s="28">
        <f>VLOOKUP(V492,score!$Q$2:$R$8,2,TRUE)*AS$2</f>
        <v>0</v>
      </c>
      <c r="AT492" s="28" t="e">
        <f>VLOOKUP(W492,score!$S$2:$T$8,2,FALSE)*AT$2</f>
        <v>#N/A</v>
      </c>
      <c r="AU492" s="28" t="e">
        <f>VLOOKUP(X492,score!$U$2:$V$4,2,FALSE)*AU$2</f>
        <v>#N/A</v>
      </c>
      <c r="AV492" s="28" t="e">
        <f>VLOOKUP(AF492,score!$AG$2:$AH$8,2,TRUE)*AV$2</f>
        <v>#DIV/0!</v>
      </c>
      <c r="AW492" s="28" t="e">
        <f>VLOOKUP(Y492,score!$W$2:$X$8,2,FALSE)*AW$2</f>
        <v>#N/A</v>
      </c>
      <c r="AX492" s="28" t="e">
        <f>VLOOKUP(AC492,score!$AA$2:$AB$8,2,TRUE)*AX$2</f>
        <v>#DIV/0!</v>
      </c>
      <c r="AY492" s="28" t="e">
        <f>VLOOKUP(AD492,score!$AC$2:$AD$8,2,TRUE)*AY$2</f>
        <v>#DIV/0!</v>
      </c>
      <c r="AZ492" s="28">
        <f>VLOOKUP(N492,score!$A$2:$B$8,2,TRUE)*AZ$2</f>
        <v>0.1</v>
      </c>
      <c r="BA492" s="29" t="e">
        <f t="shared" si="71"/>
        <v>#DIV/0!</v>
      </c>
      <c r="BB492" s="29" t="e">
        <f>VLOOKUP(BA492,score!$AJ$2:$AK$7,2,TRUE)</f>
        <v>#DIV/0!</v>
      </c>
    </row>
    <row r="493" spans="1:54" x14ac:dyDescent="0.3">
      <c r="A493" s="10"/>
      <c r="B493" s="11"/>
      <c r="C493" s="12"/>
      <c r="D493" s="14"/>
      <c r="E493" s="12"/>
      <c r="F493" s="14"/>
      <c r="G493" s="14"/>
      <c r="H493" s="14"/>
      <c r="I493" s="14"/>
      <c r="J493" s="14"/>
      <c r="K493" s="14"/>
      <c r="L493" s="14"/>
      <c r="M493" s="14"/>
      <c r="N493" s="13"/>
      <c r="O493" s="13"/>
      <c r="P493" s="12"/>
      <c r="Q493" s="12"/>
      <c r="R493" s="12"/>
      <c r="S493" s="12"/>
      <c r="T493" s="12"/>
      <c r="U493" s="12"/>
      <c r="V493" s="12"/>
      <c r="W493" s="17"/>
      <c r="X493" s="17"/>
      <c r="Y493" s="15"/>
      <c r="Z493" s="14"/>
      <c r="AA493" s="43" t="e">
        <f t="shared" si="63"/>
        <v>#DIV/0!</v>
      </c>
      <c r="AB493" s="21" t="e">
        <f t="shared" si="64"/>
        <v>#DIV/0!</v>
      </c>
      <c r="AC493" s="21" t="e">
        <f t="shared" si="65"/>
        <v>#DIV/0!</v>
      </c>
      <c r="AD493" s="21" t="e">
        <f t="shared" si="66"/>
        <v>#DIV/0!</v>
      </c>
      <c r="AE493" s="21" t="e">
        <f t="shared" si="67"/>
        <v>#DIV/0!</v>
      </c>
      <c r="AF493" s="21" t="e">
        <f t="shared" si="70"/>
        <v>#DIV/0!</v>
      </c>
      <c r="AG493" s="20">
        <f>VLOOKUP(S493,'tabla ingresos'!$A$3:$D$15,4,FALSE)</f>
        <v>0</v>
      </c>
      <c r="AH493" s="20">
        <f t="shared" si="68"/>
        <v>0</v>
      </c>
      <c r="AI493" s="20">
        <f t="shared" si="69"/>
        <v>0</v>
      </c>
      <c r="AJ493" s="28" t="e">
        <f>VLOOKUP(AA493,score!$K$2:$L$8,2,TRUE)*AJ$2</f>
        <v>#DIV/0!</v>
      </c>
      <c r="AK493" s="28">
        <f>VLOOKUP(T493,score!$M$2:$N$8,2,FALSE)*AK$2</f>
        <v>0</v>
      </c>
      <c r="AL493" s="28">
        <f>VLOOKUP(Q493,score!$G$2:$H$8,2,TRUE)*AL$2</f>
        <v>0.1</v>
      </c>
      <c r="AM493" s="28" t="e">
        <f>VLOOKUP(AB493,score!$Y$2:$Z$8,2,TRUE)*AM$2</f>
        <v>#DIV/0!</v>
      </c>
      <c r="AN493" s="28" t="e">
        <f>VLOOKUP(AE493,score!$AE$2:$AF$8,2,TRUE)*AN$2</f>
        <v>#DIV/0!</v>
      </c>
      <c r="AO493" s="28">
        <f>VLOOKUP(O493,score!$C$2:$D$8,2,TRUE)*AO$2</f>
        <v>0.1</v>
      </c>
      <c r="AP493" s="28">
        <f>VLOOKUP(R493,score!$I$2:$J$8,2,TRUE)*AP$2</f>
        <v>0.1</v>
      </c>
      <c r="AQ493" s="28" t="e">
        <f>VLOOKUP(P493,score!$E$2:$F$8,2,FALSE)*AQ$2</f>
        <v>#N/A</v>
      </c>
      <c r="AR493" s="28">
        <f>VLOOKUP(U493,score!$O$2:$P$8,2,TRUE)*AR$2</f>
        <v>0</v>
      </c>
      <c r="AS493" s="28">
        <f>VLOOKUP(V493,score!$Q$2:$R$8,2,TRUE)*AS$2</f>
        <v>0</v>
      </c>
      <c r="AT493" s="28" t="e">
        <f>VLOOKUP(W493,score!$S$2:$T$8,2,FALSE)*AT$2</f>
        <v>#N/A</v>
      </c>
      <c r="AU493" s="28" t="e">
        <f>VLOOKUP(X493,score!$U$2:$V$4,2,FALSE)*AU$2</f>
        <v>#N/A</v>
      </c>
      <c r="AV493" s="28" t="e">
        <f>VLOOKUP(AF493,score!$AG$2:$AH$8,2,TRUE)*AV$2</f>
        <v>#DIV/0!</v>
      </c>
      <c r="AW493" s="28" t="e">
        <f>VLOOKUP(Y493,score!$W$2:$X$8,2,FALSE)*AW$2</f>
        <v>#N/A</v>
      </c>
      <c r="AX493" s="28" t="e">
        <f>VLOOKUP(AC493,score!$AA$2:$AB$8,2,TRUE)*AX$2</f>
        <v>#DIV/0!</v>
      </c>
      <c r="AY493" s="28" t="e">
        <f>VLOOKUP(AD493,score!$AC$2:$AD$8,2,TRUE)*AY$2</f>
        <v>#DIV/0!</v>
      </c>
      <c r="AZ493" s="28">
        <f>VLOOKUP(N493,score!$A$2:$B$8,2,TRUE)*AZ$2</f>
        <v>0.1</v>
      </c>
      <c r="BA493" s="29" t="e">
        <f t="shared" si="71"/>
        <v>#DIV/0!</v>
      </c>
      <c r="BB493" s="29" t="e">
        <f>VLOOKUP(BA493,score!$AJ$2:$AK$7,2,TRUE)</f>
        <v>#DIV/0!</v>
      </c>
    </row>
    <row r="494" spans="1:54" x14ac:dyDescent="0.3">
      <c r="A494" s="10"/>
      <c r="B494" s="11"/>
      <c r="C494" s="12"/>
      <c r="D494" s="14"/>
      <c r="E494" s="12"/>
      <c r="F494" s="14"/>
      <c r="G494" s="14"/>
      <c r="H494" s="14"/>
      <c r="I494" s="14"/>
      <c r="J494" s="14"/>
      <c r="K494" s="14"/>
      <c r="L494" s="14"/>
      <c r="M494" s="14"/>
      <c r="N494" s="13"/>
      <c r="O494" s="13"/>
      <c r="P494" s="12"/>
      <c r="Q494" s="12"/>
      <c r="R494" s="12"/>
      <c r="S494" s="12"/>
      <c r="T494" s="12"/>
      <c r="U494" s="12"/>
      <c r="V494" s="12"/>
      <c r="W494" s="17"/>
      <c r="X494" s="17"/>
      <c r="Y494" s="15"/>
      <c r="Z494" s="14"/>
      <c r="AA494" s="43" t="e">
        <f t="shared" si="63"/>
        <v>#DIV/0!</v>
      </c>
      <c r="AB494" s="21" t="e">
        <f t="shared" si="64"/>
        <v>#DIV/0!</v>
      </c>
      <c r="AC494" s="21" t="e">
        <f t="shared" si="65"/>
        <v>#DIV/0!</v>
      </c>
      <c r="AD494" s="21" t="e">
        <f t="shared" si="66"/>
        <v>#DIV/0!</v>
      </c>
      <c r="AE494" s="21" t="e">
        <f t="shared" si="67"/>
        <v>#DIV/0!</v>
      </c>
      <c r="AF494" s="21" t="e">
        <f t="shared" si="70"/>
        <v>#DIV/0!</v>
      </c>
      <c r="AG494" s="20">
        <f>VLOOKUP(S494,'tabla ingresos'!$A$3:$D$15,4,FALSE)</f>
        <v>0</v>
      </c>
      <c r="AH494" s="20">
        <f t="shared" si="68"/>
        <v>0</v>
      </c>
      <c r="AI494" s="20">
        <f t="shared" si="69"/>
        <v>0</v>
      </c>
      <c r="AJ494" s="28" t="e">
        <f>VLOOKUP(AA494,score!$K$2:$L$8,2,TRUE)*AJ$2</f>
        <v>#DIV/0!</v>
      </c>
      <c r="AK494" s="28">
        <f>VLOOKUP(T494,score!$M$2:$N$8,2,FALSE)*AK$2</f>
        <v>0</v>
      </c>
      <c r="AL494" s="28">
        <f>VLOOKUP(Q494,score!$G$2:$H$8,2,TRUE)*AL$2</f>
        <v>0.1</v>
      </c>
      <c r="AM494" s="28" t="e">
        <f>VLOOKUP(AB494,score!$Y$2:$Z$8,2,TRUE)*AM$2</f>
        <v>#DIV/0!</v>
      </c>
      <c r="AN494" s="28" t="e">
        <f>VLOOKUP(AE494,score!$AE$2:$AF$8,2,TRUE)*AN$2</f>
        <v>#DIV/0!</v>
      </c>
      <c r="AO494" s="28">
        <f>VLOOKUP(O494,score!$C$2:$D$8,2,TRUE)*AO$2</f>
        <v>0.1</v>
      </c>
      <c r="AP494" s="28">
        <f>VLOOKUP(R494,score!$I$2:$J$8,2,TRUE)*AP$2</f>
        <v>0.1</v>
      </c>
      <c r="AQ494" s="28" t="e">
        <f>VLOOKUP(P494,score!$E$2:$F$8,2,FALSE)*AQ$2</f>
        <v>#N/A</v>
      </c>
      <c r="AR494" s="28">
        <f>VLOOKUP(U494,score!$O$2:$P$8,2,TRUE)*AR$2</f>
        <v>0</v>
      </c>
      <c r="AS494" s="28">
        <f>VLOOKUP(V494,score!$Q$2:$R$8,2,TRUE)*AS$2</f>
        <v>0</v>
      </c>
      <c r="AT494" s="28" t="e">
        <f>VLOOKUP(W494,score!$S$2:$T$8,2,FALSE)*AT$2</f>
        <v>#N/A</v>
      </c>
      <c r="AU494" s="28" t="e">
        <f>VLOOKUP(X494,score!$U$2:$V$4,2,FALSE)*AU$2</f>
        <v>#N/A</v>
      </c>
      <c r="AV494" s="28" t="e">
        <f>VLOOKUP(AF494,score!$AG$2:$AH$8,2,TRUE)*AV$2</f>
        <v>#DIV/0!</v>
      </c>
      <c r="AW494" s="28" t="e">
        <f>VLOOKUP(Y494,score!$W$2:$X$8,2,FALSE)*AW$2</f>
        <v>#N/A</v>
      </c>
      <c r="AX494" s="28" t="e">
        <f>VLOOKUP(AC494,score!$AA$2:$AB$8,2,TRUE)*AX$2</f>
        <v>#DIV/0!</v>
      </c>
      <c r="AY494" s="28" t="e">
        <f>VLOOKUP(AD494,score!$AC$2:$AD$8,2,TRUE)*AY$2</f>
        <v>#DIV/0!</v>
      </c>
      <c r="AZ494" s="28">
        <f>VLOOKUP(N494,score!$A$2:$B$8,2,TRUE)*AZ$2</f>
        <v>0.1</v>
      </c>
      <c r="BA494" s="29" t="e">
        <f t="shared" si="71"/>
        <v>#DIV/0!</v>
      </c>
      <c r="BB494" s="29" t="e">
        <f>VLOOKUP(BA494,score!$AJ$2:$AK$7,2,TRUE)</f>
        <v>#DIV/0!</v>
      </c>
    </row>
    <row r="495" spans="1:54" x14ac:dyDescent="0.3">
      <c r="A495" s="10"/>
      <c r="B495" s="11"/>
      <c r="C495" s="12"/>
      <c r="D495" s="14"/>
      <c r="E495" s="12"/>
      <c r="F495" s="14"/>
      <c r="G495" s="14"/>
      <c r="H495" s="14"/>
      <c r="I495" s="14"/>
      <c r="J495" s="14"/>
      <c r="K495" s="14"/>
      <c r="L495" s="14"/>
      <c r="M495" s="14"/>
      <c r="N495" s="13"/>
      <c r="O495" s="13"/>
      <c r="P495" s="12"/>
      <c r="Q495" s="12"/>
      <c r="R495" s="12"/>
      <c r="S495" s="12"/>
      <c r="T495" s="12"/>
      <c r="U495" s="12"/>
      <c r="V495" s="12"/>
      <c r="W495" s="17"/>
      <c r="X495" s="17"/>
      <c r="Y495" s="15"/>
      <c r="Z495" s="14"/>
      <c r="AA495" s="43" t="e">
        <f t="shared" si="63"/>
        <v>#DIV/0!</v>
      </c>
      <c r="AB495" s="21" t="e">
        <f t="shared" si="64"/>
        <v>#DIV/0!</v>
      </c>
      <c r="AC495" s="21" t="e">
        <f t="shared" si="65"/>
        <v>#DIV/0!</v>
      </c>
      <c r="AD495" s="21" t="e">
        <f t="shared" si="66"/>
        <v>#DIV/0!</v>
      </c>
      <c r="AE495" s="21" t="e">
        <f t="shared" si="67"/>
        <v>#DIV/0!</v>
      </c>
      <c r="AF495" s="21" t="e">
        <f t="shared" si="70"/>
        <v>#DIV/0!</v>
      </c>
      <c r="AG495" s="20">
        <f>VLOOKUP(S495,'tabla ingresos'!$A$3:$D$15,4,FALSE)</f>
        <v>0</v>
      </c>
      <c r="AH495" s="20">
        <f t="shared" si="68"/>
        <v>0</v>
      </c>
      <c r="AI495" s="20">
        <f t="shared" si="69"/>
        <v>0</v>
      </c>
      <c r="AJ495" s="28" t="e">
        <f>VLOOKUP(AA495,score!$K$2:$L$8,2,TRUE)*AJ$2</f>
        <v>#DIV/0!</v>
      </c>
      <c r="AK495" s="28">
        <f>VLOOKUP(T495,score!$M$2:$N$8,2,FALSE)*AK$2</f>
        <v>0</v>
      </c>
      <c r="AL495" s="28">
        <f>VLOOKUP(Q495,score!$G$2:$H$8,2,TRUE)*AL$2</f>
        <v>0.1</v>
      </c>
      <c r="AM495" s="28" t="e">
        <f>VLOOKUP(AB495,score!$Y$2:$Z$8,2,TRUE)*AM$2</f>
        <v>#DIV/0!</v>
      </c>
      <c r="AN495" s="28" t="e">
        <f>VLOOKUP(AE495,score!$AE$2:$AF$8,2,TRUE)*AN$2</f>
        <v>#DIV/0!</v>
      </c>
      <c r="AO495" s="28">
        <f>VLOOKUP(O495,score!$C$2:$D$8,2,TRUE)*AO$2</f>
        <v>0.1</v>
      </c>
      <c r="AP495" s="28">
        <f>VLOOKUP(R495,score!$I$2:$J$8,2,TRUE)*AP$2</f>
        <v>0.1</v>
      </c>
      <c r="AQ495" s="28" t="e">
        <f>VLOOKUP(P495,score!$E$2:$F$8,2,FALSE)*AQ$2</f>
        <v>#N/A</v>
      </c>
      <c r="AR495" s="28">
        <f>VLOOKUP(U495,score!$O$2:$P$8,2,TRUE)*AR$2</f>
        <v>0</v>
      </c>
      <c r="AS495" s="28">
        <f>VLOOKUP(V495,score!$Q$2:$R$8,2,TRUE)*AS$2</f>
        <v>0</v>
      </c>
      <c r="AT495" s="28" t="e">
        <f>VLOOKUP(W495,score!$S$2:$T$8,2,FALSE)*AT$2</f>
        <v>#N/A</v>
      </c>
      <c r="AU495" s="28" t="e">
        <f>VLOOKUP(X495,score!$U$2:$V$4,2,FALSE)*AU$2</f>
        <v>#N/A</v>
      </c>
      <c r="AV495" s="28" t="e">
        <f>VLOOKUP(AF495,score!$AG$2:$AH$8,2,TRUE)*AV$2</f>
        <v>#DIV/0!</v>
      </c>
      <c r="AW495" s="28" t="e">
        <f>VLOOKUP(Y495,score!$W$2:$X$8,2,FALSE)*AW$2</f>
        <v>#N/A</v>
      </c>
      <c r="AX495" s="28" t="e">
        <f>VLOOKUP(AC495,score!$AA$2:$AB$8,2,TRUE)*AX$2</f>
        <v>#DIV/0!</v>
      </c>
      <c r="AY495" s="28" t="e">
        <f>VLOOKUP(AD495,score!$AC$2:$AD$8,2,TRUE)*AY$2</f>
        <v>#DIV/0!</v>
      </c>
      <c r="AZ495" s="28">
        <f>VLOOKUP(N495,score!$A$2:$B$8,2,TRUE)*AZ$2</f>
        <v>0.1</v>
      </c>
      <c r="BA495" s="29" t="e">
        <f t="shared" si="71"/>
        <v>#DIV/0!</v>
      </c>
      <c r="BB495" s="29" t="e">
        <f>VLOOKUP(BA495,score!$AJ$2:$AK$7,2,TRUE)</f>
        <v>#DIV/0!</v>
      </c>
    </row>
    <row r="496" spans="1:54" x14ac:dyDescent="0.3">
      <c r="A496" s="10"/>
      <c r="B496" s="11"/>
      <c r="C496" s="12"/>
      <c r="D496" s="14"/>
      <c r="E496" s="12"/>
      <c r="F496" s="14"/>
      <c r="G496" s="14"/>
      <c r="H496" s="14"/>
      <c r="I496" s="14"/>
      <c r="J496" s="14"/>
      <c r="K496" s="14"/>
      <c r="L496" s="14"/>
      <c r="M496" s="14"/>
      <c r="N496" s="13"/>
      <c r="O496" s="13"/>
      <c r="P496" s="12"/>
      <c r="Q496" s="12"/>
      <c r="R496" s="12"/>
      <c r="S496" s="12"/>
      <c r="T496" s="12"/>
      <c r="U496" s="12"/>
      <c r="V496" s="12"/>
      <c r="W496" s="17"/>
      <c r="X496" s="17"/>
      <c r="Y496" s="15"/>
      <c r="Z496" s="14"/>
      <c r="AA496" s="43" t="e">
        <f t="shared" si="63"/>
        <v>#DIV/0!</v>
      </c>
      <c r="AB496" s="21" t="e">
        <f t="shared" si="64"/>
        <v>#DIV/0!</v>
      </c>
      <c r="AC496" s="21" t="e">
        <f t="shared" si="65"/>
        <v>#DIV/0!</v>
      </c>
      <c r="AD496" s="21" t="e">
        <f t="shared" si="66"/>
        <v>#DIV/0!</v>
      </c>
      <c r="AE496" s="21" t="e">
        <f t="shared" si="67"/>
        <v>#DIV/0!</v>
      </c>
      <c r="AF496" s="21" t="e">
        <f t="shared" si="70"/>
        <v>#DIV/0!</v>
      </c>
      <c r="AG496" s="20">
        <f>VLOOKUP(S496,'tabla ingresos'!$A$3:$D$15,4,FALSE)</f>
        <v>0</v>
      </c>
      <c r="AH496" s="20">
        <f t="shared" si="68"/>
        <v>0</v>
      </c>
      <c r="AI496" s="20">
        <f t="shared" si="69"/>
        <v>0</v>
      </c>
      <c r="AJ496" s="28" t="e">
        <f>VLOOKUP(AA496,score!$K$2:$L$8,2,TRUE)*AJ$2</f>
        <v>#DIV/0!</v>
      </c>
      <c r="AK496" s="28">
        <f>VLOOKUP(T496,score!$M$2:$N$8,2,FALSE)*AK$2</f>
        <v>0</v>
      </c>
      <c r="AL496" s="28">
        <f>VLOOKUP(Q496,score!$G$2:$H$8,2,TRUE)*AL$2</f>
        <v>0.1</v>
      </c>
      <c r="AM496" s="28" t="e">
        <f>VLOOKUP(AB496,score!$Y$2:$Z$8,2,TRUE)*AM$2</f>
        <v>#DIV/0!</v>
      </c>
      <c r="AN496" s="28" t="e">
        <f>VLOOKUP(AE496,score!$AE$2:$AF$8,2,TRUE)*AN$2</f>
        <v>#DIV/0!</v>
      </c>
      <c r="AO496" s="28">
        <f>VLOOKUP(O496,score!$C$2:$D$8,2,TRUE)*AO$2</f>
        <v>0.1</v>
      </c>
      <c r="AP496" s="28">
        <f>VLOOKUP(R496,score!$I$2:$J$8,2,TRUE)*AP$2</f>
        <v>0.1</v>
      </c>
      <c r="AQ496" s="28" t="e">
        <f>VLOOKUP(P496,score!$E$2:$F$8,2,FALSE)*AQ$2</f>
        <v>#N/A</v>
      </c>
      <c r="AR496" s="28">
        <f>VLOOKUP(U496,score!$O$2:$P$8,2,TRUE)*AR$2</f>
        <v>0</v>
      </c>
      <c r="AS496" s="28">
        <f>VLOOKUP(V496,score!$Q$2:$R$8,2,TRUE)*AS$2</f>
        <v>0</v>
      </c>
      <c r="AT496" s="28" t="e">
        <f>VLOOKUP(W496,score!$S$2:$T$8,2,FALSE)*AT$2</f>
        <v>#N/A</v>
      </c>
      <c r="AU496" s="28" t="e">
        <f>VLOOKUP(X496,score!$U$2:$V$4,2,FALSE)*AU$2</f>
        <v>#N/A</v>
      </c>
      <c r="AV496" s="28" t="e">
        <f>VLOOKUP(AF496,score!$AG$2:$AH$8,2,TRUE)*AV$2</f>
        <v>#DIV/0!</v>
      </c>
      <c r="AW496" s="28" t="e">
        <f>VLOOKUP(Y496,score!$W$2:$X$8,2,FALSE)*AW$2</f>
        <v>#N/A</v>
      </c>
      <c r="AX496" s="28" t="e">
        <f>VLOOKUP(AC496,score!$AA$2:$AB$8,2,TRUE)*AX$2</f>
        <v>#DIV/0!</v>
      </c>
      <c r="AY496" s="28" t="e">
        <f>VLOOKUP(AD496,score!$AC$2:$AD$8,2,TRUE)*AY$2</f>
        <v>#DIV/0!</v>
      </c>
      <c r="AZ496" s="28">
        <f>VLOOKUP(N496,score!$A$2:$B$8,2,TRUE)*AZ$2</f>
        <v>0.1</v>
      </c>
      <c r="BA496" s="29" t="e">
        <f t="shared" si="71"/>
        <v>#DIV/0!</v>
      </c>
      <c r="BB496" s="29" t="e">
        <f>VLOOKUP(BA496,score!$AJ$2:$AK$7,2,TRUE)</f>
        <v>#DIV/0!</v>
      </c>
    </row>
    <row r="497" spans="1:54" x14ac:dyDescent="0.3">
      <c r="A497" s="10"/>
      <c r="B497" s="11"/>
      <c r="C497" s="12"/>
      <c r="D497" s="14"/>
      <c r="E497" s="12"/>
      <c r="F497" s="14"/>
      <c r="G497" s="14"/>
      <c r="H497" s="14"/>
      <c r="I497" s="14"/>
      <c r="J497" s="14"/>
      <c r="K497" s="14"/>
      <c r="L497" s="14"/>
      <c r="M497" s="14"/>
      <c r="N497" s="13"/>
      <c r="O497" s="13"/>
      <c r="P497" s="12"/>
      <c r="Q497" s="12"/>
      <c r="R497" s="12"/>
      <c r="S497" s="12"/>
      <c r="T497" s="12"/>
      <c r="U497" s="12"/>
      <c r="V497" s="12"/>
      <c r="W497" s="17"/>
      <c r="X497" s="17"/>
      <c r="Y497" s="15"/>
      <c r="Z497" s="14"/>
      <c r="AA497" s="43" t="e">
        <f t="shared" si="63"/>
        <v>#DIV/0!</v>
      </c>
      <c r="AB497" s="21" t="e">
        <f t="shared" si="64"/>
        <v>#DIV/0!</v>
      </c>
      <c r="AC497" s="21" t="e">
        <f t="shared" si="65"/>
        <v>#DIV/0!</v>
      </c>
      <c r="AD497" s="21" t="e">
        <f t="shared" si="66"/>
        <v>#DIV/0!</v>
      </c>
      <c r="AE497" s="21" t="e">
        <f t="shared" si="67"/>
        <v>#DIV/0!</v>
      </c>
      <c r="AF497" s="21" t="e">
        <f t="shared" si="70"/>
        <v>#DIV/0!</v>
      </c>
      <c r="AG497" s="20">
        <f>VLOOKUP(S497,'tabla ingresos'!$A$3:$D$15,4,FALSE)</f>
        <v>0</v>
      </c>
      <c r="AH497" s="20">
        <f t="shared" si="68"/>
        <v>0</v>
      </c>
      <c r="AI497" s="20">
        <f t="shared" si="69"/>
        <v>0</v>
      </c>
      <c r="AJ497" s="28" t="e">
        <f>VLOOKUP(AA497,score!$K$2:$L$8,2,TRUE)*AJ$2</f>
        <v>#DIV/0!</v>
      </c>
      <c r="AK497" s="28">
        <f>VLOOKUP(T497,score!$M$2:$N$8,2,FALSE)*AK$2</f>
        <v>0</v>
      </c>
      <c r="AL497" s="28">
        <f>VLOOKUP(Q497,score!$G$2:$H$8,2,TRUE)*AL$2</f>
        <v>0.1</v>
      </c>
      <c r="AM497" s="28" t="e">
        <f>VLOOKUP(AB497,score!$Y$2:$Z$8,2,TRUE)*AM$2</f>
        <v>#DIV/0!</v>
      </c>
      <c r="AN497" s="28" t="e">
        <f>VLOOKUP(AE497,score!$AE$2:$AF$8,2,TRUE)*AN$2</f>
        <v>#DIV/0!</v>
      </c>
      <c r="AO497" s="28">
        <f>VLOOKUP(O497,score!$C$2:$D$8,2,TRUE)*AO$2</f>
        <v>0.1</v>
      </c>
      <c r="AP497" s="28">
        <f>VLOOKUP(R497,score!$I$2:$J$8,2,TRUE)*AP$2</f>
        <v>0.1</v>
      </c>
      <c r="AQ497" s="28" t="e">
        <f>VLOOKUP(P497,score!$E$2:$F$8,2,FALSE)*AQ$2</f>
        <v>#N/A</v>
      </c>
      <c r="AR497" s="28">
        <f>VLOOKUP(U497,score!$O$2:$P$8,2,TRUE)*AR$2</f>
        <v>0</v>
      </c>
      <c r="AS497" s="28">
        <f>VLOOKUP(V497,score!$Q$2:$R$8,2,TRUE)*AS$2</f>
        <v>0</v>
      </c>
      <c r="AT497" s="28" t="e">
        <f>VLOOKUP(W497,score!$S$2:$T$8,2,FALSE)*AT$2</f>
        <v>#N/A</v>
      </c>
      <c r="AU497" s="28" t="e">
        <f>VLOOKUP(X497,score!$U$2:$V$4,2,FALSE)*AU$2</f>
        <v>#N/A</v>
      </c>
      <c r="AV497" s="28" t="e">
        <f>VLOOKUP(AF497,score!$AG$2:$AH$8,2,TRUE)*AV$2</f>
        <v>#DIV/0!</v>
      </c>
      <c r="AW497" s="28" t="e">
        <f>VLOOKUP(Y497,score!$W$2:$X$8,2,FALSE)*AW$2</f>
        <v>#N/A</v>
      </c>
      <c r="AX497" s="28" t="e">
        <f>VLOOKUP(AC497,score!$AA$2:$AB$8,2,TRUE)*AX$2</f>
        <v>#DIV/0!</v>
      </c>
      <c r="AY497" s="28" t="e">
        <f>VLOOKUP(AD497,score!$AC$2:$AD$8,2,TRUE)*AY$2</f>
        <v>#DIV/0!</v>
      </c>
      <c r="AZ497" s="28">
        <f>VLOOKUP(N497,score!$A$2:$B$8,2,TRUE)*AZ$2</f>
        <v>0.1</v>
      </c>
      <c r="BA497" s="29" t="e">
        <f t="shared" si="71"/>
        <v>#DIV/0!</v>
      </c>
      <c r="BB497" s="29" t="e">
        <f>VLOOKUP(BA497,score!$AJ$2:$AK$7,2,TRUE)</f>
        <v>#DIV/0!</v>
      </c>
    </row>
    <row r="498" spans="1:54" x14ac:dyDescent="0.3">
      <c r="A498" s="10"/>
      <c r="B498" s="11"/>
      <c r="C498" s="12"/>
      <c r="D498" s="14"/>
      <c r="E498" s="12"/>
      <c r="F498" s="14"/>
      <c r="G498" s="14"/>
      <c r="H498" s="14"/>
      <c r="I498" s="14"/>
      <c r="J498" s="14"/>
      <c r="K498" s="14"/>
      <c r="L498" s="14"/>
      <c r="M498" s="14"/>
      <c r="N498" s="13"/>
      <c r="O498" s="13"/>
      <c r="P498" s="12"/>
      <c r="Q498" s="12"/>
      <c r="R498" s="12"/>
      <c r="S498" s="12"/>
      <c r="T498" s="12"/>
      <c r="U498" s="12"/>
      <c r="V498" s="12"/>
      <c r="W498" s="17"/>
      <c r="X498" s="17"/>
      <c r="Y498" s="15"/>
      <c r="Z498" s="14"/>
      <c r="AA498" s="43" t="e">
        <f t="shared" si="63"/>
        <v>#DIV/0!</v>
      </c>
      <c r="AB498" s="21" t="e">
        <f t="shared" si="64"/>
        <v>#DIV/0!</v>
      </c>
      <c r="AC498" s="21" t="e">
        <f t="shared" si="65"/>
        <v>#DIV/0!</v>
      </c>
      <c r="AD498" s="21" t="e">
        <f t="shared" si="66"/>
        <v>#DIV/0!</v>
      </c>
      <c r="AE498" s="21" t="e">
        <f t="shared" si="67"/>
        <v>#DIV/0!</v>
      </c>
      <c r="AF498" s="21" t="e">
        <f t="shared" si="70"/>
        <v>#DIV/0!</v>
      </c>
      <c r="AG498" s="20">
        <f>VLOOKUP(S498,'tabla ingresos'!$A$3:$D$15,4,FALSE)</f>
        <v>0</v>
      </c>
      <c r="AH498" s="20">
        <f t="shared" si="68"/>
        <v>0</v>
      </c>
      <c r="AI498" s="20">
        <f t="shared" si="69"/>
        <v>0</v>
      </c>
      <c r="AJ498" s="28" t="e">
        <f>VLOOKUP(AA498,score!$K$2:$L$8,2,TRUE)*AJ$2</f>
        <v>#DIV/0!</v>
      </c>
      <c r="AK498" s="28">
        <f>VLOOKUP(T498,score!$M$2:$N$8,2,FALSE)*AK$2</f>
        <v>0</v>
      </c>
      <c r="AL498" s="28">
        <f>VLOOKUP(Q498,score!$G$2:$H$8,2,TRUE)*AL$2</f>
        <v>0.1</v>
      </c>
      <c r="AM498" s="28" t="e">
        <f>VLOOKUP(AB498,score!$Y$2:$Z$8,2,TRUE)*AM$2</f>
        <v>#DIV/0!</v>
      </c>
      <c r="AN498" s="28" t="e">
        <f>VLOOKUP(AE498,score!$AE$2:$AF$8,2,TRUE)*AN$2</f>
        <v>#DIV/0!</v>
      </c>
      <c r="AO498" s="28">
        <f>VLOOKUP(O498,score!$C$2:$D$8,2,TRUE)*AO$2</f>
        <v>0.1</v>
      </c>
      <c r="AP498" s="28">
        <f>VLOOKUP(R498,score!$I$2:$J$8,2,TRUE)*AP$2</f>
        <v>0.1</v>
      </c>
      <c r="AQ498" s="28" t="e">
        <f>VLOOKUP(P498,score!$E$2:$F$8,2,FALSE)*AQ$2</f>
        <v>#N/A</v>
      </c>
      <c r="AR498" s="28">
        <f>VLOOKUP(U498,score!$O$2:$P$8,2,TRUE)*AR$2</f>
        <v>0</v>
      </c>
      <c r="AS498" s="28">
        <f>VLOOKUP(V498,score!$Q$2:$R$8,2,TRUE)*AS$2</f>
        <v>0</v>
      </c>
      <c r="AT498" s="28" t="e">
        <f>VLOOKUP(W498,score!$S$2:$T$8,2,FALSE)*AT$2</f>
        <v>#N/A</v>
      </c>
      <c r="AU498" s="28" t="e">
        <f>VLOOKUP(X498,score!$U$2:$V$4,2,FALSE)*AU$2</f>
        <v>#N/A</v>
      </c>
      <c r="AV498" s="28" t="e">
        <f>VLOOKUP(AF498,score!$AG$2:$AH$8,2,TRUE)*AV$2</f>
        <v>#DIV/0!</v>
      </c>
      <c r="AW498" s="28" t="e">
        <f>VLOOKUP(Y498,score!$W$2:$X$8,2,FALSE)*AW$2</f>
        <v>#N/A</v>
      </c>
      <c r="AX498" s="28" t="e">
        <f>VLOOKUP(AC498,score!$AA$2:$AB$8,2,TRUE)*AX$2</f>
        <v>#DIV/0!</v>
      </c>
      <c r="AY498" s="28" t="e">
        <f>VLOOKUP(AD498,score!$AC$2:$AD$8,2,TRUE)*AY$2</f>
        <v>#DIV/0!</v>
      </c>
      <c r="AZ498" s="28">
        <f>VLOOKUP(N498,score!$A$2:$B$8,2,TRUE)*AZ$2</f>
        <v>0.1</v>
      </c>
      <c r="BA498" s="29" t="e">
        <f t="shared" si="71"/>
        <v>#DIV/0!</v>
      </c>
      <c r="BB498" s="29" t="e">
        <f>VLOOKUP(BA498,score!$AJ$2:$AK$7,2,TRUE)</f>
        <v>#DIV/0!</v>
      </c>
    </row>
    <row r="499" spans="1:54" x14ac:dyDescent="0.3">
      <c r="A499" s="10"/>
      <c r="B499" s="11"/>
      <c r="C499" s="12"/>
      <c r="D499" s="14"/>
      <c r="E499" s="12"/>
      <c r="F499" s="14"/>
      <c r="G499" s="14"/>
      <c r="H499" s="14"/>
      <c r="I499" s="14"/>
      <c r="J499" s="14"/>
      <c r="K499" s="14"/>
      <c r="L499" s="14"/>
      <c r="M499" s="14"/>
      <c r="N499" s="13"/>
      <c r="O499" s="13"/>
      <c r="P499" s="12"/>
      <c r="Q499" s="12"/>
      <c r="R499" s="12"/>
      <c r="S499" s="12"/>
      <c r="T499" s="12"/>
      <c r="U499" s="12"/>
      <c r="V499" s="12"/>
      <c r="W499" s="17"/>
      <c r="X499" s="17"/>
      <c r="Y499" s="15"/>
      <c r="Z499" s="14"/>
      <c r="AA499" s="43" t="e">
        <f t="shared" si="63"/>
        <v>#DIV/0!</v>
      </c>
      <c r="AB499" s="21" t="e">
        <f t="shared" si="64"/>
        <v>#DIV/0!</v>
      </c>
      <c r="AC499" s="21" t="e">
        <f t="shared" si="65"/>
        <v>#DIV/0!</v>
      </c>
      <c r="AD499" s="21" t="e">
        <f t="shared" si="66"/>
        <v>#DIV/0!</v>
      </c>
      <c r="AE499" s="21" t="e">
        <f t="shared" si="67"/>
        <v>#DIV/0!</v>
      </c>
      <c r="AF499" s="21" t="e">
        <f t="shared" si="70"/>
        <v>#DIV/0!</v>
      </c>
      <c r="AG499" s="20">
        <f>VLOOKUP(S499,'tabla ingresos'!$A$3:$D$15,4,FALSE)</f>
        <v>0</v>
      </c>
      <c r="AH499" s="20">
        <f t="shared" si="68"/>
        <v>0</v>
      </c>
      <c r="AI499" s="20">
        <f t="shared" si="69"/>
        <v>0</v>
      </c>
      <c r="AJ499" s="28" t="e">
        <f>VLOOKUP(AA499,score!$K$2:$L$8,2,TRUE)*AJ$2</f>
        <v>#DIV/0!</v>
      </c>
      <c r="AK499" s="28">
        <f>VLOOKUP(T499,score!$M$2:$N$8,2,FALSE)*AK$2</f>
        <v>0</v>
      </c>
      <c r="AL499" s="28">
        <f>VLOOKUP(Q499,score!$G$2:$H$8,2,TRUE)*AL$2</f>
        <v>0.1</v>
      </c>
      <c r="AM499" s="28" t="e">
        <f>VLOOKUP(AB499,score!$Y$2:$Z$8,2,TRUE)*AM$2</f>
        <v>#DIV/0!</v>
      </c>
      <c r="AN499" s="28" t="e">
        <f>VLOOKUP(AE499,score!$AE$2:$AF$8,2,TRUE)*AN$2</f>
        <v>#DIV/0!</v>
      </c>
      <c r="AO499" s="28">
        <f>VLOOKUP(O499,score!$C$2:$D$8,2,TRUE)*AO$2</f>
        <v>0.1</v>
      </c>
      <c r="AP499" s="28">
        <f>VLOOKUP(R499,score!$I$2:$J$8,2,TRUE)*AP$2</f>
        <v>0.1</v>
      </c>
      <c r="AQ499" s="28" t="e">
        <f>VLOOKUP(P499,score!$E$2:$F$8,2,FALSE)*AQ$2</f>
        <v>#N/A</v>
      </c>
      <c r="AR499" s="28">
        <f>VLOOKUP(U499,score!$O$2:$P$8,2,TRUE)*AR$2</f>
        <v>0</v>
      </c>
      <c r="AS499" s="28">
        <f>VLOOKUP(V499,score!$Q$2:$R$8,2,TRUE)*AS$2</f>
        <v>0</v>
      </c>
      <c r="AT499" s="28" t="e">
        <f>VLOOKUP(W499,score!$S$2:$T$8,2,FALSE)*AT$2</f>
        <v>#N/A</v>
      </c>
      <c r="AU499" s="28" t="e">
        <f>VLOOKUP(X499,score!$U$2:$V$4,2,FALSE)*AU$2</f>
        <v>#N/A</v>
      </c>
      <c r="AV499" s="28" t="e">
        <f>VLOOKUP(AF499,score!$AG$2:$AH$8,2,TRUE)*AV$2</f>
        <v>#DIV/0!</v>
      </c>
      <c r="AW499" s="28" t="e">
        <f>VLOOKUP(Y499,score!$W$2:$X$8,2,FALSE)*AW$2</f>
        <v>#N/A</v>
      </c>
      <c r="AX499" s="28" t="e">
        <f>VLOOKUP(AC499,score!$AA$2:$AB$8,2,TRUE)*AX$2</f>
        <v>#DIV/0!</v>
      </c>
      <c r="AY499" s="28" t="e">
        <f>VLOOKUP(AD499,score!$AC$2:$AD$8,2,TRUE)*AY$2</f>
        <v>#DIV/0!</v>
      </c>
      <c r="AZ499" s="28">
        <f>VLOOKUP(N499,score!$A$2:$B$8,2,TRUE)*AZ$2</f>
        <v>0.1</v>
      </c>
      <c r="BA499" s="29" t="e">
        <f t="shared" si="71"/>
        <v>#DIV/0!</v>
      </c>
      <c r="BB499" s="29" t="e">
        <f>VLOOKUP(BA499,score!$AJ$2:$AK$7,2,TRUE)</f>
        <v>#DIV/0!</v>
      </c>
    </row>
    <row r="500" spans="1:54" x14ac:dyDescent="0.3">
      <c r="A500" s="10"/>
      <c r="B500" s="11"/>
      <c r="C500" s="12"/>
      <c r="D500" s="14"/>
      <c r="E500" s="12"/>
      <c r="F500" s="14"/>
      <c r="G500" s="14"/>
      <c r="H500" s="14"/>
      <c r="I500" s="14"/>
      <c r="J500" s="14"/>
      <c r="K500" s="14"/>
      <c r="L500" s="14"/>
      <c r="M500" s="14"/>
      <c r="N500" s="13"/>
      <c r="O500" s="13"/>
      <c r="P500" s="12"/>
      <c r="Q500" s="12"/>
      <c r="R500" s="12"/>
      <c r="S500" s="12"/>
      <c r="T500" s="12"/>
      <c r="U500" s="12"/>
      <c r="V500" s="12"/>
      <c r="W500" s="17"/>
      <c r="X500" s="17"/>
      <c r="Y500" s="15"/>
      <c r="Z500" s="14"/>
      <c r="AA500" s="43" t="e">
        <f t="shared" si="63"/>
        <v>#DIV/0!</v>
      </c>
      <c r="AB500" s="21" t="e">
        <f t="shared" si="64"/>
        <v>#DIV/0!</v>
      </c>
      <c r="AC500" s="21" t="e">
        <f t="shared" si="65"/>
        <v>#DIV/0!</v>
      </c>
      <c r="AD500" s="21" t="e">
        <f t="shared" si="66"/>
        <v>#DIV/0!</v>
      </c>
      <c r="AE500" s="21" t="e">
        <f t="shared" si="67"/>
        <v>#DIV/0!</v>
      </c>
      <c r="AF500" s="21" t="e">
        <f t="shared" si="70"/>
        <v>#DIV/0!</v>
      </c>
      <c r="AG500" s="20">
        <f>VLOOKUP(S500,'tabla ingresos'!$A$3:$D$15,4,FALSE)</f>
        <v>0</v>
      </c>
      <c r="AH500" s="20">
        <f t="shared" si="68"/>
        <v>0</v>
      </c>
      <c r="AI500" s="20">
        <f t="shared" si="69"/>
        <v>0</v>
      </c>
      <c r="AJ500" s="28" t="e">
        <f>VLOOKUP(AA500,score!$K$2:$L$8,2,TRUE)*AJ$2</f>
        <v>#DIV/0!</v>
      </c>
      <c r="AK500" s="28">
        <f>VLOOKUP(T500,score!$M$2:$N$8,2,FALSE)*AK$2</f>
        <v>0</v>
      </c>
      <c r="AL500" s="28">
        <f>VLOOKUP(Q500,score!$G$2:$H$8,2,TRUE)*AL$2</f>
        <v>0.1</v>
      </c>
      <c r="AM500" s="28" t="e">
        <f>VLOOKUP(AB500,score!$Y$2:$Z$8,2,TRUE)*AM$2</f>
        <v>#DIV/0!</v>
      </c>
      <c r="AN500" s="28" t="e">
        <f>VLOOKUP(AE500,score!$AE$2:$AF$8,2,TRUE)*AN$2</f>
        <v>#DIV/0!</v>
      </c>
      <c r="AO500" s="28">
        <f>VLOOKUP(O500,score!$C$2:$D$8,2,TRUE)*AO$2</f>
        <v>0.1</v>
      </c>
      <c r="AP500" s="28">
        <f>VLOOKUP(R500,score!$I$2:$J$8,2,TRUE)*AP$2</f>
        <v>0.1</v>
      </c>
      <c r="AQ500" s="28" t="e">
        <f>VLOOKUP(P500,score!$E$2:$F$8,2,FALSE)*AQ$2</f>
        <v>#N/A</v>
      </c>
      <c r="AR500" s="28">
        <f>VLOOKUP(U500,score!$O$2:$P$8,2,TRUE)*AR$2</f>
        <v>0</v>
      </c>
      <c r="AS500" s="28">
        <f>VLOOKUP(V500,score!$Q$2:$R$8,2,TRUE)*AS$2</f>
        <v>0</v>
      </c>
      <c r="AT500" s="28" t="e">
        <f>VLOOKUP(W500,score!$S$2:$T$8,2,FALSE)*AT$2</f>
        <v>#N/A</v>
      </c>
      <c r="AU500" s="28" t="e">
        <f>VLOOKUP(X500,score!$U$2:$V$4,2,FALSE)*AU$2</f>
        <v>#N/A</v>
      </c>
      <c r="AV500" s="28" t="e">
        <f>VLOOKUP(AF500,score!$AG$2:$AH$8,2,TRUE)*AV$2</f>
        <v>#DIV/0!</v>
      </c>
      <c r="AW500" s="28" t="e">
        <f>VLOOKUP(Y500,score!$W$2:$X$8,2,FALSE)*AW$2</f>
        <v>#N/A</v>
      </c>
      <c r="AX500" s="28" t="e">
        <f>VLOOKUP(AC500,score!$AA$2:$AB$8,2,TRUE)*AX$2</f>
        <v>#DIV/0!</v>
      </c>
      <c r="AY500" s="28" t="e">
        <f>VLOOKUP(AD500,score!$AC$2:$AD$8,2,TRUE)*AY$2</f>
        <v>#DIV/0!</v>
      </c>
      <c r="AZ500" s="28">
        <f>VLOOKUP(N500,score!$A$2:$B$8,2,TRUE)*AZ$2</f>
        <v>0.1</v>
      </c>
      <c r="BA500" s="29" t="e">
        <f t="shared" si="71"/>
        <v>#DIV/0!</v>
      </c>
      <c r="BB500" s="29" t="e">
        <f>VLOOKUP(BA500,score!$AJ$2:$AK$7,2,TRUE)</f>
        <v>#DIV/0!</v>
      </c>
    </row>
    <row r="501" spans="1:54" x14ac:dyDescent="0.3">
      <c r="A501" s="10"/>
      <c r="B501" s="11"/>
      <c r="C501" s="12"/>
      <c r="D501" s="14"/>
      <c r="E501" s="12"/>
      <c r="F501" s="14"/>
      <c r="G501" s="14"/>
      <c r="H501" s="14"/>
      <c r="I501" s="14"/>
      <c r="J501" s="14"/>
      <c r="K501" s="14"/>
      <c r="L501" s="14"/>
      <c r="M501" s="14"/>
      <c r="N501" s="13"/>
      <c r="O501" s="13"/>
      <c r="P501" s="12"/>
      <c r="Q501" s="12"/>
      <c r="R501" s="12"/>
      <c r="S501" s="12"/>
      <c r="T501" s="12"/>
      <c r="U501" s="12"/>
      <c r="V501" s="12"/>
      <c r="W501" s="17"/>
      <c r="X501" s="17"/>
      <c r="Y501" s="15"/>
      <c r="Z501" s="14"/>
      <c r="AA501" s="43" t="e">
        <f t="shared" si="63"/>
        <v>#DIV/0!</v>
      </c>
      <c r="AB501" s="21" t="e">
        <f t="shared" si="64"/>
        <v>#DIV/0!</v>
      </c>
      <c r="AC501" s="21" t="e">
        <f t="shared" si="65"/>
        <v>#DIV/0!</v>
      </c>
      <c r="AD501" s="21" t="e">
        <f t="shared" si="66"/>
        <v>#DIV/0!</v>
      </c>
      <c r="AE501" s="21" t="e">
        <f t="shared" si="67"/>
        <v>#DIV/0!</v>
      </c>
      <c r="AF501" s="21" t="e">
        <f t="shared" si="70"/>
        <v>#DIV/0!</v>
      </c>
      <c r="AG501" s="20">
        <f>VLOOKUP(S501,'tabla ingresos'!$A$3:$D$15,4,FALSE)</f>
        <v>0</v>
      </c>
      <c r="AH501" s="20">
        <f t="shared" si="68"/>
        <v>0</v>
      </c>
      <c r="AI501" s="20">
        <f t="shared" si="69"/>
        <v>0</v>
      </c>
      <c r="AJ501" s="28" t="e">
        <f>VLOOKUP(AA501,score!$K$2:$L$8,2,TRUE)*AJ$2</f>
        <v>#DIV/0!</v>
      </c>
      <c r="AK501" s="28">
        <f>VLOOKUP(T501,score!$M$2:$N$8,2,FALSE)*AK$2</f>
        <v>0</v>
      </c>
      <c r="AL501" s="28">
        <f>VLOOKUP(Q501,score!$G$2:$H$8,2,TRUE)*AL$2</f>
        <v>0.1</v>
      </c>
      <c r="AM501" s="28" t="e">
        <f>VLOOKUP(AB501,score!$Y$2:$Z$8,2,TRUE)*AM$2</f>
        <v>#DIV/0!</v>
      </c>
      <c r="AN501" s="28" t="e">
        <f>VLOOKUP(AE501,score!$AE$2:$AF$8,2,TRUE)*AN$2</f>
        <v>#DIV/0!</v>
      </c>
      <c r="AO501" s="28">
        <f>VLOOKUP(O501,score!$C$2:$D$8,2,TRUE)*AO$2</f>
        <v>0.1</v>
      </c>
      <c r="AP501" s="28">
        <f>VLOOKUP(R501,score!$I$2:$J$8,2,TRUE)*AP$2</f>
        <v>0.1</v>
      </c>
      <c r="AQ501" s="28" t="e">
        <f>VLOOKUP(P501,score!$E$2:$F$8,2,FALSE)*AQ$2</f>
        <v>#N/A</v>
      </c>
      <c r="AR501" s="28">
        <f>VLOOKUP(U501,score!$O$2:$P$8,2,TRUE)*AR$2</f>
        <v>0</v>
      </c>
      <c r="AS501" s="28">
        <f>VLOOKUP(V501,score!$Q$2:$R$8,2,TRUE)*AS$2</f>
        <v>0</v>
      </c>
      <c r="AT501" s="28" t="e">
        <f>VLOOKUP(W501,score!$S$2:$T$8,2,FALSE)*AT$2</f>
        <v>#N/A</v>
      </c>
      <c r="AU501" s="28" t="e">
        <f>VLOOKUP(X501,score!$U$2:$V$4,2,FALSE)*AU$2</f>
        <v>#N/A</v>
      </c>
      <c r="AV501" s="28" t="e">
        <f>VLOOKUP(AF501,score!$AG$2:$AH$8,2,TRUE)*AV$2</f>
        <v>#DIV/0!</v>
      </c>
      <c r="AW501" s="28" t="e">
        <f>VLOOKUP(Y501,score!$W$2:$X$8,2,FALSE)*AW$2</f>
        <v>#N/A</v>
      </c>
      <c r="AX501" s="28" t="e">
        <f>VLOOKUP(AC501,score!$AA$2:$AB$8,2,TRUE)*AX$2</f>
        <v>#DIV/0!</v>
      </c>
      <c r="AY501" s="28" t="e">
        <f>VLOOKUP(AD501,score!$AC$2:$AD$8,2,TRUE)*AY$2</f>
        <v>#DIV/0!</v>
      </c>
      <c r="AZ501" s="28">
        <f>VLOOKUP(N501,score!$A$2:$B$8,2,TRUE)*AZ$2</f>
        <v>0.1</v>
      </c>
      <c r="BA501" s="29" t="e">
        <f t="shared" si="71"/>
        <v>#DIV/0!</v>
      </c>
      <c r="BB501" s="29" t="e">
        <f>VLOOKUP(BA501,score!$AJ$2:$AK$7,2,TRUE)</f>
        <v>#DIV/0!</v>
      </c>
    </row>
    <row r="502" spans="1:54" x14ac:dyDescent="0.3">
      <c r="A502" s="10"/>
      <c r="B502" s="11"/>
      <c r="C502" s="12"/>
      <c r="D502" s="14"/>
      <c r="E502" s="12"/>
      <c r="F502" s="14"/>
      <c r="G502" s="14"/>
      <c r="H502" s="14"/>
      <c r="I502" s="14"/>
      <c r="J502" s="14"/>
      <c r="K502" s="14"/>
      <c r="L502" s="14"/>
      <c r="M502" s="14"/>
      <c r="N502" s="13"/>
      <c r="O502" s="13"/>
      <c r="P502" s="12"/>
      <c r="Q502" s="12"/>
      <c r="R502" s="12"/>
      <c r="S502" s="12"/>
      <c r="T502" s="12"/>
      <c r="U502" s="12"/>
      <c r="V502" s="12"/>
      <c r="W502" s="17"/>
      <c r="X502" s="17"/>
      <c r="Y502" s="15"/>
      <c r="Z502" s="14"/>
      <c r="AA502" s="43" t="e">
        <f t="shared" si="63"/>
        <v>#DIV/0!</v>
      </c>
      <c r="AB502" s="21" t="e">
        <f t="shared" si="64"/>
        <v>#DIV/0!</v>
      </c>
      <c r="AC502" s="21" t="e">
        <f t="shared" si="65"/>
        <v>#DIV/0!</v>
      </c>
      <c r="AD502" s="21" t="e">
        <f t="shared" si="66"/>
        <v>#DIV/0!</v>
      </c>
      <c r="AE502" s="21" t="e">
        <f t="shared" si="67"/>
        <v>#DIV/0!</v>
      </c>
      <c r="AF502" s="21" t="e">
        <f t="shared" si="70"/>
        <v>#DIV/0!</v>
      </c>
      <c r="AG502" s="20">
        <f>VLOOKUP(S502,'tabla ingresos'!$A$3:$D$15,4,FALSE)</f>
        <v>0</v>
      </c>
      <c r="AH502" s="20">
        <f t="shared" si="68"/>
        <v>0</v>
      </c>
      <c r="AI502" s="20">
        <f t="shared" si="69"/>
        <v>0</v>
      </c>
      <c r="AJ502" s="28" t="e">
        <f>VLOOKUP(AA502,score!$K$2:$L$8,2,TRUE)*AJ$2</f>
        <v>#DIV/0!</v>
      </c>
      <c r="AK502" s="28">
        <f>VLOOKUP(T502,score!$M$2:$N$8,2,FALSE)*AK$2</f>
        <v>0</v>
      </c>
      <c r="AL502" s="28">
        <f>VLOOKUP(Q502,score!$G$2:$H$8,2,TRUE)*AL$2</f>
        <v>0.1</v>
      </c>
      <c r="AM502" s="28" t="e">
        <f>VLOOKUP(AB502,score!$Y$2:$Z$8,2,TRUE)*AM$2</f>
        <v>#DIV/0!</v>
      </c>
      <c r="AN502" s="28" t="e">
        <f>VLOOKUP(AE502,score!$AE$2:$AF$8,2,TRUE)*AN$2</f>
        <v>#DIV/0!</v>
      </c>
      <c r="AO502" s="28">
        <f>VLOOKUP(O502,score!$C$2:$D$8,2,TRUE)*AO$2</f>
        <v>0.1</v>
      </c>
      <c r="AP502" s="28">
        <f>VLOOKUP(R502,score!$I$2:$J$8,2,TRUE)*AP$2</f>
        <v>0.1</v>
      </c>
      <c r="AQ502" s="28" t="e">
        <f>VLOOKUP(P502,score!$E$2:$F$8,2,FALSE)*AQ$2</f>
        <v>#N/A</v>
      </c>
      <c r="AR502" s="28">
        <f>VLOOKUP(U502,score!$O$2:$P$8,2,TRUE)*AR$2</f>
        <v>0</v>
      </c>
      <c r="AS502" s="28">
        <f>VLOOKUP(V502,score!$Q$2:$R$8,2,TRUE)*AS$2</f>
        <v>0</v>
      </c>
      <c r="AT502" s="28" t="e">
        <f>VLOOKUP(W502,score!$S$2:$T$8,2,FALSE)*AT$2</f>
        <v>#N/A</v>
      </c>
      <c r="AU502" s="28" t="e">
        <f>VLOOKUP(X502,score!$U$2:$V$4,2,FALSE)*AU$2</f>
        <v>#N/A</v>
      </c>
      <c r="AV502" s="28" t="e">
        <f>VLOOKUP(AF502,score!$AG$2:$AH$8,2,TRUE)*AV$2</f>
        <v>#DIV/0!</v>
      </c>
      <c r="AW502" s="28" t="e">
        <f>VLOOKUP(Y502,score!$W$2:$X$8,2,FALSE)*AW$2</f>
        <v>#N/A</v>
      </c>
      <c r="AX502" s="28" t="e">
        <f>VLOOKUP(AC502,score!$AA$2:$AB$8,2,TRUE)*AX$2</f>
        <v>#DIV/0!</v>
      </c>
      <c r="AY502" s="28" t="e">
        <f>VLOOKUP(AD502,score!$AC$2:$AD$8,2,TRUE)*AY$2</f>
        <v>#DIV/0!</v>
      </c>
      <c r="AZ502" s="28">
        <f>VLOOKUP(N502,score!$A$2:$B$8,2,TRUE)*AZ$2</f>
        <v>0.1</v>
      </c>
      <c r="BA502" s="29" t="e">
        <f t="shared" si="71"/>
        <v>#DIV/0!</v>
      </c>
      <c r="BB502" s="29" t="e">
        <f>VLOOKUP(BA502,score!$AJ$2:$AK$7,2,TRUE)</f>
        <v>#DIV/0!</v>
      </c>
    </row>
    <row r="503" spans="1:54" x14ac:dyDescent="0.3">
      <c r="A503" s="10"/>
      <c r="B503" s="11"/>
      <c r="C503" s="12"/>
      <c r="D503" s="14"/>
      <c r="E503" s="12"/>
      <c r="F503" s="14"/>
      <c r="G503" s="14"/>
      <c r="H503" s="14"/>
      <c r="I503" s="14"/>
      <c r="J503" s="14"/>
      <c r="K503" s="14"/>
      <c r="L503" s="14"/>
      <c r="M503" s="14"/>
      <c r="N503" s="13"/>
      <c r="O503" s="13"/>
      <c r="P503" s="12"/>
      <c r="Q503" s="12"/>
      <c r="R503" s="12"/>
      <c r="S503" s="12"/>
      <c r="T503" s="12"/>
      <c r="U503" s="12"/>
      <c r="V503" s="12"/>
      <c r="W503" s="17"/>
      <c r="X503" s="17"/>
      <c r="Y503" s="15"/>
      <c r="Z503" s="14"/>
      <c r="AA503" s="43" t="e">
        <f t="shared" si="63"/>
        <v>#DIV/0!</v>
      </c>
      <c r="AB503" s="21" t="e">
        <f t="shared" si="64"/>
        <v>#DIV/0!</v>
      </c>
      <c r="AC503" s="21" t="e">
        <f t="shared" si="65"/>
        <v>#DIV/0!</v>
      </c>
      <c r="AD503" s="21" t="e">
        <f t="shared" si="66"/>
        <v>#DIV/0!</v>
      </c>
      <c r="AE503" s="21" t="e">
        <f t="shared" si="67"/>
        <v>#DIV/0!</v>
      </c>
      <c r="AF503" s="21" t="e">
        <f t="shared" si="70"/>
        <v>#DIV/0!</v>
      </c>
      <c r="AG503" s="20">
        <f>VLOOKUP(S503,'tabla ingresos'!$A$3:$D$15,4,FALSE)</f>
        <v>0</v>
      </c>
      <c r="AH503" s="20">
        <f t="shared" si="68"/>
        <v>0</v>
      </c>
      <c r="AI503" s="20">
        <f t="shared" si="69"/>
        <v>0</v>
      </c>
      <c r="AJ503" s="28" t="e">
        <f>VLOOKUP(AA503,score!$K$2:$L$8,2,TRUE)*AJ$2</f>
        <v>#DIV/0!</v>
      </c>
      <c r="AK503" s="28">
        <f>VLOOKUP(T503,score!$M$2:$N$8,2,FALSE)*AK$2</f>
        <v>0</v>
      </c>
      <c r="AL503" s="28">
        <f>VLOOKUP(Q503,score!$G$2:$H$8,2,TRUE)*AL$2</f>
        <v>0.1</v>
      </c>
      <c r="AM503" s="28" t="e">
        <f>VLOOKUP(AB503,score!$Y$2:$Z$8,2,TRUE)*AM$2</f>
        <v>#DIV/0!</v>
      </c>
      <c r="AN503" s="28" t="e">
        <f>VLOOKUP(AE503,score!$AE$2:$AF$8,2,TRUE)*AN$2</f>
        <v>#DIV/0!</v>
      </c>
      <c r="AO503" s="28">
        <f>VLOOKUP(O503,score!$C$2:$D$8,2,TRUE)*AO$2</f>
        <v>0.1</v>
      </c>
      <c r="AP503" s="28">
        <f>VLOOKUP(R503,score!$I$2:$J$8,2,TRUE)*AP$2</f>
        <v>0.1</v>
      </c>
      <c r="AQ503" s="28" t="e">
        <f>VLOOKUP(P503,score!$E$2:$F$8,2,FALSE)*AQ$2</f>
        <v>#N/A</v>
      </c>
      <c r="AR503" s="28">
        <f>VLOOKUP(U503,score!$O$2:$P$8,2,TRUE)*AR$2</f>
        <v>0</v>
      </c>
      <c r="AS503" s="28">
        <f>VLOOKUP(V503,score!$Q$2:$R$8,2,TRUE)*AS$2</f>
        <v>0</v>
      </c>
      <c r="AT503" s="28" t="e">
        <f>VLOOKUP(W503,score!$S$2:$T$8,2,FALSE)*AT$2</f>
        <v>#N/A</v>
      </c>
      <c r="AU503" s="28" t="e">
        <f>VLOOKUP(X503,score!$U$2:$V$4,2,FALSE)*AU$2</f>
        <v>#N/A</v>
      </c>
      <c r="AV503" s="28" t="e">
        <f>VLOOKUP(AF503,score!$AG$2:$AH$8,2,TRUE)*AV$2</f>
        <v>#DIV/0!</v>
      </c>
      <c r="AW503" s="28" t="e">
        <f>VLOOKUP(Y503,score!$W$2:$X$8,2,FALSE)*AW$2</f>
        <v>#N/A</v>
      </c>
      <c r="AX503" s="28" t="e">
        <f>VLOOKUP(AC503,score!$AA$2:$AB$8,2,TRUE)*AX$2</f>
        <v>#DIV/0!</v>
      </c>
      <c r="AY503" s="28" t="e">
        <f>VLOOKUP(AD503,score!$AC$2:$AD$8,2,TRUE)*AY$2</f>
        <v>#DIV/0!</v>
      </c>
      <c r="AZ503" s="28">
        <f>VLOOKUP(N503,score!$A$2:$B$8,2,TRUE)*AZ$2</f>
        <v>0.1</v>
      </c>
      <c r="BA503" s="29" t="e">
        <f t="shared" si="71"/>
        <v>#DIV/0!</v>
      </c>
      <c r="BB503" s="29" t="e">
        <f>VLOOKUP(BA503,score!$AJ$2:$AK$7,2,TRUE)</f>
        <v>#DIV/0!</v>
      </c>
    </row>
    <row r="504" spans="1:54" x14ac:dyDescent="0.3">
      <c r="A504" s="10"/>
      <c r="B504" s="11"/>
      <c r="C504" s="12"/>
      <c r="D504" s="14"/>
      <c r="E504" s="12"/>
      <c r="F504" s="14"/>
      <c r="G504" s="14"/>
      <c r="H504" s="14"/>
      <c r="I504" s="14"/>
      <c r="J504" s="14"/>
      <c r="K504" s="14"/>
      <c r="L504" s="14"/>
      <c r="M504" s="14"/>
      <c r="N504" s="13"/>
      <c r="O504" s="13"/>
      <c r="P504" s="12"/>
      <c r="Q504" s="12"/>
      <c r="R504" s="12"/>
      <c r="S504" s="12"/>
      <c r="T504" s="12"/>
      <c r="U504" s="12"/>
      <c r="V504" s="12"/>
      <c r="W504" s="17"/>
      <c r="X504" s="17"/>
      <c r="Y504" s="15"/>
      <c r="Z504" s="14"/>
      <c r="AA504" s="43" t="e">
        <f t="shared" si="63"/>
        <v>#DIV/0!</v>
      </c>
      <c r="AB504" s="21" t="e">
        <f t="shared" si="64"/>
        <v>#DIV/0!</v>
      </c>
      <c r="AC504" s="21" t="e">
        <f t="shared" si="65"/>
        <v>#DIV/0!</v>
      </c>
      <c r="AD504" s="21" t="e">
        <f t="shared" si="66"/>
        <v>#DIV/0!</v>
      </c>
      <c r="AE504" s="21" t="e">
        <f t="shared" si="67"/>
        <v>#DIV/0!</v>
      </c>
      <c r="AF504" s="21" t="e">
        <f t="shared" si="70"/>
        <v>#DIV/0!</v>
      </c>
      <c r="AG504" s="20">
        <f>VLOOKUP(S504,'tabla ingresos'!$A$3:$D$15,4,FALSE)</f>
        <v>0</v>
      </c>
      <c r="AH504" s="20">
        <f t="shared" si="68"/>
        <v>0</v>
      </c>
      <c r="AI504" s="20">
        <f t="shared" si="69"/>
        <v>0</v>
      </c>
      <c r="AJ504" s="28" t="e">
        <f>VLOOKUP(AA504,score!$K$2:$L$8,2,TRUE)*AJ$2</f>
        <v>#DIV/0!</v>
      </c>
      <c r="AK504" s="28">
        <f>VLOOKUP(T504,score!$M$2:$N$8,2,FALSE)*AK$2</f>
        <v>0</v>
      </c>
      <c r="AL504" s="28">
        <f>VLOOKUP(Q504,score!$G$2:$H$8,2,TRUE)*AL$2</f>
        <v>0.1</v>
      </c>
      <c r="AM504" s="28" t="e">
        <f>VLOOKUP(AB504,score!$Y$2:$Z$8,2,TRUE)*AM$2</f>
        <v>#DIV/0!</v>
      </c>
      <c r="AN504" s="28" t="e">
        <f>VLOOKUP(AE504,score!$AE$2:$AF$8,2,TRUE)*AN$2</f>
        <v>#DIV/0!</v>
      </c>
      <c r="AO504" s="28">
        <f>VLOOKUP(O504,score!$C$2:$D$8,2,TRUE)*AO$2</f>
        <v>0.1</v>
      </c>
      <c r="AP504" s="28">
        <f>VLOOKUP(R504,score!$I$2:$J$8,2,TRUE)*AP$2</f>
        <v>0.1</v>
      </c>
      <c r="AQ504" s="28" t="e">
        <f>VLOOKUP(P504,score!$E$2:$F$8,2,FALSE)*AQ$2</f>
        <v>#N/A</v>
      </c>
      <c r="AR504" s="28">
        <f>VLOOKUP(U504,score!$O$2:$P$8,2,TRUE)*AR$2</f>
        <v>0</v>
      </c>
      <c r="AS504" s="28">
        <f>VLOOKUP(V504,score!$Q$2:$R$8,2,TRUE)*AS$2</f>
        <v>0</v>
      </c>
      <c r="AT504" s="28" t="e">
        <f>VLOOKUP(W504,score!$S$2:$T$8,2,FALSE)*AT$2</f>
        <v>#N/A</v>
      </c>
      <c r="AU504" s="28" t="e">
        <f>VLOOKUP(X504,score!$U$2:$V$4,2,FALSE)*AU$2</f>
        <v>#N/A</v>
      </c>
      <c r="AV504" s="28" t="e">
        <f>VLOOKUP(AF504,score!$AG$2:$AH$8,2,TRUE)*AV$2</f>
        <v>#DIV/0!</v>
      </c>
      <c r="AW504" s="28" t="e">
        <f>VLOOKUP(Y504,score!$W$2:$X$8,2,FALSE)*AW$2</f>
        <v>#N/A</v>
      </c>
      <c r="AX504" s="28" t="e">
        <f>VLOOKUP(AC504,score!$AA$2:$AB$8,2,TRUE)*AX$2</f>
        <v>#DIV/0!</v>
      </c>
      <c r="AY504" s="28" t="e">
        <f>VLOOKUP(AD504,score!$AC$2:$AD$8,2,TRUE)*AY$2</f>
        <v>#DIV/0!</v>
      </c>
      <c r="AZ504" s="28">
        <f>VLOOKUP(N504,score!$A$2:$B$8,2,TRUE)*AZ$2</f>
        <v>0.1</v>
      </c>
      <c r="BA504" s="29" t="e">
        <f t="shared" si="71"/>
        <v>#DIV/0!</v>
      </c>
      <c r="BB504" s="29" t="e">
        <f>VLOOKUP(BA504,score!$AJ$2:$AK$7,2,TRUE)</f>
        <v>#DIV/0!</v>
      </c>
    </row>
    <row r="505" spans="1:54" x14ac:dyDescent="0.3">
      <c r="A505" s="10"/>
      <c r="B505" s="11"/>
      <c r="C505" s="12"/>
      <c r="D505" s="14"/>
      <c r="E505" s="12"/>
      <c r="F505" s="14"/>
      <c r="G505" s="14"/>
      <c r="H505" s="14"/>
      <c r="I505" s="14"/>
      <c r="J505" s="14"/>
      <c r="K505" s="14"/>
      <c r="L505" s="14"/>
      <c r="M505" s="14"/>
      <c r="N505" s="13"/>
      <c r="O505" s="13"/>
      <c r="P505" s="12"/>
      <c r="Q505" s="12"/>
      <c r="R505" s="12"/>
      <c r="S505" s="12"/>
      <c r="T505" s="12"/>
      <c r="U505" s="12"/>
      <c r="V505" s="12"/>
      <c r="W505" s="17"/>
      <c r="X505" s="17"/>
      <c r="Y505" s="15"/>
      <c r="Z505" s="14"/>
      <c r="AA505" s="43" t="e">
        <f t="shared" si="63"/>
        <v>#DIV/0!</v>
      </c>
      <c r="AB505" s="21" t="e">
        <f t="shared" si="64"/>
        <v>#DIV/0!</v>
      </c>
      <c r="AC505" s="21" t="e">
        <f t="shared" si="65"/>
        <v>#DIV/0!</v>
      </c>
      <c r="AD505" s="21" t="e">
        <f t="shared" si="66"/>
        <v>#DIV/0!</v>
      </c>
      <c r="AE505" s="21" t="e">
        <f t="shared" si="67"/>
        <v>#DIV/0!</v>
      </c>
      <c r="AF505" s="21" t="e">
        <f t="shared" si="70"/>
        <v>#DIV/0!</v>
      </c>
      <c r="AG505" s="20">
        <f>VLOOKUP(S505,'tabla ingresos'!$A$3:$D$15,4,FALSE)</f>
        <v>0</v>
      </c>
      <c r="AH505" s="20">
        <f t="shared" si="68"/>
        <v>0</v>
      </c>
      <c r="AI505" s="20">
        <f t="shared" si="69"/>
        <v>0</v>
      </c>
      <c r="AJ505" s="28" t="e">
        <f>VLOOKUP(AA505,score!$K$2:$L$8,2,TRUE)*AJ$2</f>
        <v>#DIV/0!</v>
      </c>
      <c r="AK505" s="28">
        <f>VLOOKUP(T505,score!$M$2:$N$8,2,FALSE)*AK$2</f>
        <v>0</v>
      </c>
      <c r="AL505" s="28">
        <f>VLOOKUP(Q505,score!$G$2:$H$8,2,TRUE)*AL$2</f>
        <v>0.1</v>
      </c>
      <c r="AM505" s="28" t="e">
        <f>VLOOKUP(AB505,score!$Y$2:$Z$8,2,TRUE)*AM$2</f>
        <v>#DIV/0!</v>
      </c>
      <c r="AN505" s="28" t="e">
        <f>VLOOKUP(AE505,score!$AE$2:$AF$8,2,TRUE)*AN$2</f>
        <v>#DIV/0!</v>
      </c>
      <c r="AO505" s="28">
        <f>VLOOKUP(O505,score!$C$2:$D$8,2,TRUE)*AO$2</f>
        <v>0.1</v>
      </c>
      <c r="AP505" s="28">
        <f>VLOOKUP(R505,score!$I$2:$J$8,2,TRUE)*AP$2</f>
        <v>0.1</v>
      </c>
      <c r="AQ505" s="28" t="e">
        <f>VLOOKUP(P505,score!$E$2:$F$8,2,FALSE)*AQ$2</f>
        <v>#N/A</v>
      </c>
      <c r="AR505" s="28">
        <f>VLOOKUP(U505,score!$O$2:$P$8,2,TRUE)*AR$2</f>
        <v>0</v>
      </c>
      <c r="AS505" s="28">
        <f>VLOOKUP(V505,score!$Q$2:$R$8,2,TRUE)*AS$2</f>
        <v>0</v>
      </c>
      <c r="AT505" s="28" t="e">
        <f>VLOOKUP(W505,score!$S$2:$T$8,2,FALSE)*AT$2</f>
        <v>#N/A</v>
      </c>
      <c r="AU505" s="28" t="e">
        <f>VLOOKUP(X505,score!$U$2:$V$4,2,FALSE)*AU$2</f>
        <v>#N/A</v>
      </c>
      <c r="AV505" s="28" t="e">
        <f>VLOOKUP(AF505,score!$AG$2:$AH$8,2,TRUE)*AV$2</f>
        <v>#DIV/0!</v>
      </c>
      <c r="AW505" s="28" t="e">
        <f>VLOOKUP(Y505,score!$W$2:$X$8,2,FALSE)*AW$2</f>
        <v>#N/A</v>
      </c>
      <c r="AX505" s="28" t="e">
        <f>VLOOKUP(AC505,score!$AA$2:$AB$8,2,TRUE)*AX$2</f>
        <v>#DIV/0!</v>
      </c>
      <c r="AY505" s="28" t="e">
        <f>VLOOKUP(AD505,score!$AC$2:$AD$8,2,TRUE)*AY$2</f>
        <v>#DIV/0!</v>
      </c>
      <c r="AZ505" s="28">
        <f>VLOOKUP(N505,score!$A$2:$B$8,2,TRUE)*AZ$2</f>
        <v>0.1</v>
      </c>
      <c r="BA505" s="29" t="e">
        <f t="shared" si="71"/>
        <v>#DIV/0!</v>
      </c>
      <c r="BB505" s="29" t="e">
        <f>VLOOKUP(BA505,score!$AJ$2:$AK$7,2,TRUE)</f>
        <v>#DIV/0!</v>
      </c>
    </row>
    <row r="506" spans="1:54" x14ac:dyDescent="0.3">
      <c r="A506" s="10"/>
      <c r="B506" s="11"/>
      <c r="C506" s="12"/>
      <c r="D506" s="14"/>
      <c r="E506" s="12"/>
      <c r="F506" s="14"/>
      <c r="G506" s="14"/>
      <c r="H506" s="14"/>
      <c r="I506" s="14"/>
      <c r="J506" s="14"/>
      <c r="K506" s="14"/>
      <c r="L506" s="14"/>
      <c r="M506" s="14"/>
      <c r="N506" s="13"/>
      <c r="O506" s="13"/>
      <c r="P506" s="12"/>
      <c r="Q506" s="12"/>
      <c r="R506" s="12"/>
      <c r="S506" s="12"/>
      <c r="T506" s="12"/>
      <c r="U506" s="12"/>
      <c r="V506" s="12"/>
      <c r="W506" s="17"/>
      <c r="X506" s="17"/>
      <c r="Y506" s="15"/>
      <c r="Z506" s="14"/>
      <c r="AA506" s="43" t="e">
        <f t="shared" si="63"/>
        <v>#DIV/0!</v>
      </c>
      <c r="AB506" s="21" t="e">
        <f t="shared" si="64"/>
        <v>#DIV/0!</v>
      </c>
      <c r="AC506" s="21" t="e">
        <f t="shared" si="65"/>
        <v>#DIV/0!</v>
      </c>
      <c r="AD506" s="21" t="e">
        <f t="shared" si="66"/>
        <v>#DIV/0!</v>
      </c>
      <c r="AE506" s="21" t="e">
        <f t="shared" si="67"/>
        <v>#DIV/0!</v>
      </c>
      <c r="AF506" s="21" t="e">
        <f t="shared" si="70"/>
        <v>#DIV/0!</v>
      </c>
      <c r="AG506" s="20">
        <f>VLOOKUP(S506,'tabla ingresos'!$A$3:$D$15,4,FALSE)</f>
        <v>0</v>
      </c>
      <c r="AH506" s="20">
        <f t="shared" si="68"/>
        <v>0</v>
      </c>
      <c r="AI506" s="20">
        <f t="shared" si="69"/>
        <v>0</v>
      </c>
      <c r="AJ506" s="28" t="e">
        <f>VLOOKUP(AA506,score!$K$2:$L$8,2,TRUE)*AJ$2</f>
        <v>#DIV/0!</v>
      </c>
      <c r="AK506" s="28">
        <f>VLOOKUP(T506,score!$M$2:$N$8,2,FALSE)*AK$2</f>
        <v>0</v>
      </c>
      <c r="AL506" s="28">
        <f>VLOOKUP(Q506,score!$G$2:$H$8,2,TRUE)*AL$2</f>
        <v>0.1</v>
      </c>
      <c r="AM506" s="28" t="e">
        <f>VLOOKUP(AB506,score!$Y$2:$Z$8,2,TRUE)*AM$2</f>
        <v>#DIV/0!</v>
      </c>
      <c r="AN506" s="28" t="e">
        <f>VLOOKUP(AE506,score!$AE$2:$AF$8,2,TRUE)*AN$2</f>
        <v>#DIV/0!</v>
      </c>
      <c r="AO506" s="28">
        <f>VLOOKUP(O506,score!$C$2:$D$8,2,TRUE)*AO$2</f>
        <v>0.1</v>
      </c>
      <c r="AP506" s="28">
        <f>VLOOKUP(R506,score!$I$2:$J$8,2,TRUE)*AP$2</f>
        <v>0.1</v>
      </c>
      <c r="AQ506" s="28" t="e">
        <f>VLOOKUP(P506,score!$E$2:$F$8,2,FALSE)*AQ$2</f>
        <v>#N/A</v>
      </c>
      <c r="AR506" s="28">
        <f>VLOOKUP(U506,score!$O$2:$P$8,2,TRUE)*AR$2</f>
        <v>0</v>
      </c>
      <c r="AS506" s="28">
        <f>VLOOKUP(V506,score!$Q$2:$R$8,2,TRUE)*AS$2</f>
        <v>0</v>
      </c>
      <c r="AT506" s="28" t="e">
        <f>VLOOKUP(W506,score!$S$2:$T$8,2,FALSE)*AT$2</f>
        <v>#N/A</v>
      </c>
      <c r="AU506" s="28" t="e">
        <f>VLOOKUP(X506,score!$U$2:$V$4,2,FALSE)*AU$2</f>
        <v>#N/A</v>
      </c>
      <c r="AV506" s="28" t="e">
        <f>VLOOKUP(AF506,score!$AG$2:$AH$8,2,TRUE)*AV$2</f>
        <v>#DIV/0!</v>
      </c>
      <c r="AW506" s="28" t="e">
        <f>VLOOKUP(Y506,score!$W$2:$X$8,2,FALSE)*AW$2</f>
        <v>#N/A</v>
      </c>
      <c r="AX506" s="28" t="e">
        <f>VLOOKUP(AC506,score!$AA$2:$AB$8,2,TRUE)*AX$2</f>
        <v>#DIV/0!</v>
      </c>
      <c r="AY506" s="28" t="e">
        <f>VLOOKUP(AD506,score!$AC$2:$AD$8,2,TRUE)*AY$2</f>
        <v>#DIV/0!</v>
      </c>
      <c r="AZ506" s="28">
        <f>VLOOKUP(N506,score!$A$2:$B$8,2,TRUE)*AZ$2</f>
        <v>0.1</v>
      </c>
      <c r="BA506" s="29" t="e">
        <f t="shared" si="71"/>
        <v>#DIV/0!</v>
      </c>
      <c r="BB506" s="29" t="e">
        <f>VLOOKUP(BA506,score!$AJ$2:$AK$7,2,TRUE)</f>
        <v>#DIV/0!</v>
      </c>
    </row>
    <row r="507" spans="1:54" x14ac:dyDescent="0.3">
      <c r="A507" s="10"/>
      <c r="B507" s="11"/>
      <c r="C507" s="12"/>
      <c r="D507" s="14"/>
      <c r="E507" s="12"/>
      <c r="F507" s="14"/>
      <c r="G507" s="14"/>
      <c r="H507" s="14"/>
      <c r="I507" s="14"/>
      <c r="J507" s="14"/>
      <c r="K507" s="14"/>
      <c r="L507" s="14"/>
      <c r="M507" s="14"/>
      <c r="N507" s="13"/>
      <c r="O507" s="13"/>
      <c r="P507" s="12"/>
      <c r="Q507" s="12"/>
      <c r="R507" s="12"/>
      <c r="S507" s="12"/>
      <c r="T507" s="12"/>
      <c r="U507" s="12"/>
      <c r="V507" s="12"/>
      <c r="W507" s="17"/>
      <c r="X507" s="17"/>
      <c r="Y507" s="15"/>
      <c r="Z507" s="14"/>
      <c r="AA507" s="43" t="e">
        <f t="shared" si="63"/>
        <v>#DIV/0!</v>
      </c>
      <c r="AB507" s="21" t="e">
        <f t="shared" si="64"/>
        <v>#DIV/0!</v>
      </c>
      <c r="AC507" s="21" t="e">
        <f t="shared" si="65"/>
        <v>#DIV/0!</v>
      </c>
      <c r="AD507" s="21" t="e">
        <f t="shared" si="66"/>
        <v>#DIV/0!</v>
      </c>
      <c r="AE507" s="21" t="e">
        <f t="shared" si="67"/>
        <v>#DIV/0!</v>
      </c>
      <c r="AF507" s="21" t="e">
        <f t="shared" si="70"/>
        <v>#DIV/0!</v>
      </c>
      <c r="AG507" s="20">
        <f>VLOOKUP(S507,'tabla ingresos'!$A$3:$D$15,4,FALSE)</f>
        <v>0</v>
      </c>
      <c r="AH507" s="20">
        <f t="shared" si="68"/>
        <v>0</v>
      </c>
      <c r="AI507" s="20">
        <f t="shared" si="69"/>
        <v>0</v>
      </c>
      <c r="AJ507" s="28" t="e">
        <f>VLOOKUP(AA507,score!$K$2:$L$8,2,TRUE)*AJ$2</f>
        <v>#DIV/0!</v>
      </c>
      <c r="AK507" s="28">
        <f>VLOOKUP(T507,score!$M$2:$N$8,2,FALSE)*AK$2</f>
        <v>0</v>
      </c>
      <c r="AL507" s="28">
        <f>VLOOKUP(Q507,score!$G$2:$H$8,2,TRUE)*AL$2</f>
        <v>0.1</v>
      </c>
      <c r="AM507" s="28" t="e">
        <f>VLOOKUP(AB507,score!$Y$2:$Z$8,2,TRUE)*AM$2</f>
        <v>#DIV/0!</v>
      </c>
      <c r="AN507" s="28" t="e">
        <f>VLOOKUP(AE507,score!$AE$2:$AF$8,2,TRUE)*AN$2</f>
        <v>#DIV/0!</v>
      </c>
      <c r="AO507" s="28">
        <f>VLOOKUP(O507,score!$C$2:$D$8,2,TRUE)*AO$2</f>
        <v>0.1</v>
      </c>
      <c r="AP507" s="28">
        <f>VLOOKUP(R507,score!$I$2:$J$8,2,TRUE)*AP$2</f>
        <v>0.1</v>
      </c>
      <c r="AQ507" s="28" t="e">
        <f>VLOOKUP(P507,score!$E$2:$F$8,2,FALSE)*AQ$2</f>
        <v>#N/A</v>
      </c>
      <c r="AR507" s="28">
        <f>VLOOKUP(U507,score!$O$2:$P$8,2,TRUE)*AR$2</f>
        <v>0</v>
      </c>
      <c r="AS507" s="28">
        <f>VLOOKUP(V507,score!$Q$2:$R$8,2,TRUE)*AS$2</f>
        <v>0</v>
      </c>
      <c r="AT507" s="28" t="e">
        <f>VLOOKUP(W507,score!$S$2:$T$8,2,FALSE)*AT$2</f>
        <v>#N/A</v>
      </c>
      <c r="AU507" s="28" t="e">
        <f>VLOOKUP(X507,score!$U$2:$V$4,2,FALSE)*AU$2</f>
        <v>#N/A</v>
      </c>
      <c r="AV507" s="28" t="e">
        <f>VLOOKUP(AF507,score!$AG$2:$AH$8,2,TRUE)*AV$2</f>
        <v>#DIV/0!</v>
      </c>
      <c r="AW507" s="28" t="e">
        <f>VLOOKUP(Y507,score!$W$2:$X$8,2,FALSE)*AW$2</f>
        <v>#N/A</v>
      </c>
      <c r="AX507" s="28" t="e">
        <f>VLOOKUP(AC507,score!$AA$2:$AB$8,2,TRUE)*AX$2</f>
        <v>#DIV/0!</v>
      </c>
      <c r="AY507" s="28" t="e">
        <f>VLOOKUP(AD507,score!$AC$2:$AD$8,2,TRUE)*AY$2</f>
        <v>#DIV/0!</v>
      </c>
      <c r="AZ507" s="28">
        <f>VLOOKUP(N507,score!$A$2:$B$8,2,TRUE)*AZ$2</f>
        <v>0.1</v>
      </c>
      <c r="BA507" s="29" t="e">
        <f t="shared" si="71"/>
        <v>#DIV/0!</v>
      </c>
      <c r="BB507" s="29" t="e">
        <f>VLOOKUP(BA507,score!$AJ$2:$AK$7,2,TRUE)</f>
        <v>#DIV/0!</v>
      </c>
    </row>
    <row r="508" spans="1:54" x14ac:dyDescent="0.3">
      <c r="A508" s="10"/>
      <c r="B508" s="11"/>
      <c r="C508" s="12"/>
      <c r="D508" s="14"/>
      <c r="E508" s="12"/>
      <c r="F508" s="14"/>
      <c r="G508" s="14"/>
      <c r="H508" s="14"/>
      <c r="I508" s="14"/>
      <c r="J508" s="14"/>
      <c r="K508" s="14"/>
      <c r="L508" s="14"/>
      <c r="M508" s="14"/>
      <c r="N508" s="13"/>
      <c r="O508" s="13"/>
      <c r="P508" s="12"/>
      <c r="Q508" s="12"/>
      <c r="R508" s="12"/>
      <c r="S508" s="12"/>
      <c r="T508" s="12"/>
      <c r="U508" s="12"/>
      <c r="V508" s="12"/>
      <c r="W508" s="17"/>
      <c r="X508" s="17"/>
      <c r="Y508" s="15"/>
      <c r="Z508" s="14"/>
      <c r="AA508" s="43" t="e">
        <f t="shared" si="63"/>
        <v>#DIV/0!</v>
      </c>
      <c r="AB508" s="21" t="e">
        <f t="shared" si="64"/>
        <v>#DIV/0!</v>
      </c>
      <c r="AC508" s="21" t="e">
        <f t="shared" si="65"/>
        <v>#DIV/0!</v>
      </c>
      <c r="AD508" s="21" t="e">
        <f t="shared" si="66"/>
        <v>#DIV/0!</v>
      </c>
      <c r="AE508" s="21" t="e">
        <f t="shared" si="67"/>
        <v>#DIV/0!</v>
      </c>
      <c r="AF508" s="21" t="e">
        <f t="shared" si="70"/>
        <v>#DIV/0!</v>
      </c>
      <c r="AG508" s="20">
        <f>VLOOKUP(S508,'tabla ingresos'!$A$3:$D$15,4,FALSE)</f>
        <v>0</v>
      </c>
      <c r="AH508" s="20">
        <f t="shared" si="68"/>
        <v>0</v>
      </c>
      <c r="AI508" s="20">
        <f t="shared" si="69"/>
        <v>0</v>
      </c>
      <c r="AJ508" s="28" t="e">
        <f>VLOOKUP(AA508,score!$K$2:$L$8,2,TRUE)*AJ$2</f>
        <v>#DIV/0!</v>
      </c>
      <c r="AK508" s="28">
        <f>VLOOKUP(T508,score!$M$2:$N$8,2,FALSE)*AK$2</f>
        <v>0</v>
      </c>
      <c r="AL508" s="28">
        <f>VLOOKUP(Q508,score!$G$2:$H$8,2,TRUE)*AL$2</f>
        <v>0.1</v>
      </c>
      <c r="AM508" s="28" t="e">
        <f>VLOOKUP(AB508,score!$Y$2:$Z$8,2,TRUE)*AM$2</f>
        <v>#DIV/0!</v>
      </c>
      <c r="AN508" s="28" t="e">
        <f>VLOOKUP(AE508,score!$AE$2:$AF$8,2,TRUE)*AN$2</f>
        <v>#DIV/0!</v>
      </c>
      <c r="AO508" s="28">
        <f>VLOOKUP(O508,score!$C$2:$D$8,2,TRUE)*AO$2</f>
        <v>0.1</v>
      </c>
      <c r="AP508" s="28">
        <f>VLOOKUP(R508,score!$I$2:$J$8,2,TRUE)*AP$2</f>
        <v>0.1</v>
      </c>
      <c r="AQ508" s="28" t="e">
        <f>VLOOKUP(P508,score!$E$2:$F$8,2,FALSE)*AQ$2</f>
        <v>#N/A</v>
      </c>
      <c r="AR508" s="28">
        <f>VLOOKUP(U508,score!$O$2:$P$8,2,TRUE)*AR$2</f>
        <v>0</v>
      </c>
      <c r="AS508" s="28">
        <f>VLOOKUP(V508,score!$Q$2:$R$8,2,TRUE)*AS$2</f>
        <v>0</v>
      </c>
      <c r="AT508" s="28" t="e">
        <f>VLOOKUP(W508,score!$S$2:$T$8,2,FALSE)*AT$2</f>
        <v>#N/A</v>
      </c>
      <c r="AU508" s="28" t="e">
        <f>VLOOKUP(X508,score!$U$2:$V$4,2,FALSE)*AU$2</f>
        <v>#N/A</v>
      </c>
      <c r="AV508" s="28" t="e">
        <f>VLOOKUP(AF508,score!$AG$2:$AH$8,2,TRUE)*AV$2</f>
        <v>#DIV/0!</v>
      </c>
      <c r="AW508" s="28" t="e">
        <f>VLOOKUP(Y508,score!$W$2:$X$8,2,FALSE)*AW$2</f>
        <v>#N/A</v>
      </c>
      <c r="AX508" s="28" t="e">
        <f>VLOOKUP(AC508,score!$AA$2:$AB$8,2,TRUE)*AX$2</f>
        <v>#DIV/0!</v>
      </c>
      <c r="AY508" s="28" t="e">
        <f>VLOOKUP(AD508,score!$AC$2:$AD$8,2,TRUE)*AY$2</f>
        <v>#DIV/0!</v>
      </c>
      <c r="AZ508" s="28">
        <f>VLOOKUP(N508,score!$A$2:$B$8,2,TRUE)*AZ$2</f>
        <v>0.1</v>
      </c>
      <c r="BA508" s="29" t="e">
        <f t="shared" si="71"/>
        <v>#DIV/0!</v>
      </c>
      <c r="BB508" s="29" t="e">
        <f>VLOOKUP(BA508,score!$AJ$2:$AK$7,2,TRUE)</f>
        <v>#DIV/0!</v>
      </c>
    </row>
    <row r="509" spans="1:54" x14ac:dyDescent="0.3">
      <c r="A509" s="10"/>
      <c r="B509" s="11"/>
      <c r="C509" s="12"/>
      <c r="D509" s="14"/>
      <c r="E509" s="12"/>
      <c r="F509" s="14"/>
      <c r="G509" s="14"/>
      <c r="H509" s="14"/>
      <c r="I509" s="14"/>
      <c r="J509" s="14"/>
      <c r="K509" s="14"/>
      <c r="L509" s="14"/>
      <c r="M509" s="14"/>
      <c r="N509" s="13"/>
      <c r="O509" s="13"/>
      <c r="P509" s="12"/>
      <c r="Q509" s="12"/>
      <c r="R509" s="12"/>
      <c r="S509" s="12"/>
      <c r="T509" s="12"/>
      <c r="U509" s="12"/>
      <c r="V509" s="12"/>
      <c r="W509" s="17"/>
      <c r="X509" s="17"/>
      <c r="Y509" s="15"/>
      <c r="Z509" s="14"/>
      <c r="AA509" s="43" t="e">
        <f t="shared" si="63"/>
        <v>#DIV/0!</v>
      </c>
      <c r="AB509" s="21" t="e">
        <f t="shared" si="64"/>
        <v>#DIV/0!</v>
      </c>
      <c r="AC509" s="21" t="e">
        <f t="shared" si="65"/>
        <v>#DIV/0!</v>
      </c>
      <c r="AD509" s="21" t="e">
        <f t="shared" si="66"/>
        <v>#DIV/0!</v>
      </c>
      <c r="AE509" s="21" t="e">
        <f t="shared" si="67"/>
        <v>#DIV/0!</v>
      </c>
      <c r="AF509" s="21" t="e">
        <f t="shared" si="70"/>
        <v>#DIV/0!</v>
      </c>
      <c r="AG509" s="20">
        <f>VLOOKUP(S509,'tabla ingresos'!$A$3:$D$15,4,FALSE)</f>
        <v>0</v>
      </c>
      <c r="AH509" s="20">
        <f t="shared" si="68"/>
        <v>0</v>
      </c>
      <c r="AI509" s="20">
        <f t="shared" si="69"/>
        <v>0</v>
      </c>
      <c r="AJ509" s="28" t="e">
        <f>VLOOKUP(AA509,score!$K$2:$L$8,2,TRUE)*AJ$2</f>
        <v>#DIV/0!</v>
      </c>
      <c r="AK509" s="28">
        <f>VLOOKUP(T509,score!$M$2:$N$8,2,FALSE)*AK$2</f>
        <v>0</v>
      </c>
      <c r="AL509" s="28">
        <f>VLOOKUP(Q509,score!$G$2:$H$8,2,TRUE)*AL$2</f>
        <v>0.1</v>
      </c>
      <c r="AM509" s="28" t="e">
        <f>VLOOKUP(AB509,score!$Y$2:$Z$8,2,TRUE)*AM$2</f>
        <v>#DIV/0!</v>
      </c>
      <c r="AN509" s="28" t="e">
        <f>VLOOKUP(AE509,score!$AE$2:$AF$8,2,TRUE)*AN$2</f>
        <v>#DIV/0!</v>
      </c>
      <c r="AO509" s="28">
        <f>VLOOKUP(O509,score!$C$2:$D$8,2,TRUE)*AO$2</f>
        <v>0.1</v>
      </c>
      <c r="AP509" s="28">
        <f>VLOOKUP(R509,score!$I$2:$J$8,2,TRUE)*AP$2</f>
        <v>0.1</v>
      </c>
      <c r="AQ509" s="28" t="e">
        <f>VLOOKUP(P509,score!$E$2:$F$8,2,FALSE)*AQ$2</f>
        <v>#N/A</v>
      </c>
      <c r="AR509" s="28">
        <f>VLOOKUP(U509,score!$O$2:$P$8,2,TRUE)*AR$2</f>
        <v>0</v>
      </c>
      <c r="AS509" s="28">
        <f>VLOOKUP(V509,score!$Q$2:$R$8,2,TRUE)*AS$2</f>
        <v>0</v>
      </c>
      <c r="AT509" s="28" t="e">
        <f>VLOOKUP(W509,score!$S$2:$T$8,2,FALSE)*AT$2</f>
        <v>#N/A</v>
      </c>
      <c r="AU509" s="28" t="e">
        <f>VLOOKUP(X509,score!$U$2:$V$4,2,FALSE)*AU$2</f>
        <v>#N/A</v>
      </c>
      <c r="AV509" s="28" t="e">
        <f>VLOOKUP(AF509,score!$AG$2:$AH$8,2,TRUE)*AV$2</f>
        <v>#DIV/0!</v>
      </c>
      <c r="AW509" s="28" t="e">
        <f>VLOOKUP(Y509,score!$W$2:$X$8,2,FALSE)*AW$2</f>
        <v>#N/A</v>
      </c>
      <c r="AX509" s="28" t="e">
        <f>VLOOKUP(AC509,score!$AA$2:$AB$8,2,TRUE)*AX$2</f>
        <v>#DIV/0!</v>
      </c>
      <c r="AY509" s="28" t="e">
        <f>VLOOKUP(AD509,score!$AC$2:$AD$8,2,TRUE)*AY$2</f>
        <v>#DIV/0!</v>
      </c>
      <c r="AZ509" s="28">
        <f>VLOOKUP(N509,score!$A$2:$B$8,2,TRUE)*AZ$2</f>
        <v>0.1</v>
      </c>
      <c r="BA509" s="29" t="e">
        <f t="shared" si="71"/>
        <v>#DIV/0!</v>
      </c>
      <c r="BB509" s="29" t="e">
        <f>VLOOKUP(BA509,score!$AJ$2:$AK$7,2,TRUE)</f>
        <v>#DIV/0!</v>
      </c>
    </row>
    <row r="510" spans="1:54" x14ac:dyDescent="0.3">
      <c r="A510" s="10"/>
      <c r="B510" s="11"/>
      <c r="C510" s="12"/>
      <c r="D510" s="14"/>
      <c r="E510" s="12"/>
      <c r="F510" s="14"/>
      <c r="G510" s="14"/>
      <c r="H510" s="14"/>
      <c r="I510" s="14"/>
      <c r="J510" s="14"/>
      <c r="K510" s="14"/>
      <c r="L510" s="14"/>
      <c r="M510" s="14"/>
      <c r="N510" s="13"/>
      <c r="O510" s="13"/>
      <c r="P510" s="12"/>
      <c r="Q510" s="12"/>
      <c r="R510" s="12"/>
      <c r="S510" s="12"/>
      <c r="T510" s="12"/>
      <c r="U510" s="12"/>
      <c r="V510" s="12"/>
      <c r="W510" s="17"/>
      <c r="X510" s="17"/>
      <c r="Y510" s="15"/>
      <c r="Z510" s="14"/>
      <c r="AA510" s="43" t="e">
        <f t="shared" si="63"/>
        <v>#DIV/0!</v>
      </c>
      <c r="AB510" s="21" t="e">
        <f t="shared" si="64"/>
        <v>#DIV/0!</v>
      </c>
      <c r="AC510" s="21" t="e">
        <f t="shared" si="65"/>
        <v>#DIV/0!</v>
      </c>
      <c r="AD510" s="21" t="e">
        <f t="shared" si="66"/>
        <v>#DIV/0!</v>
      </c>
      <c r="AE510" s="21" t="e">
        <f t="shared" si="67"/>
        <v>#DIV/0!</v>
      </c>
      <c r="AF510" s="21" t="e">
        <f t="shared" si="70"/>
        <v>#DIV/0!</v>
      </c>
      <c r="AG510" s="20">
        <f>VLOOKUP(S510,'tabla ingresos'!$A$3:$D$15,4,FALSE)</f>
        <v>0</v>
      </c>
      <c r="AH510" s="20">
        <f t="shared" si="68"/>
        <v>0</v>
      </c>
      <c r="AI510" s="20">
        <f t="shared" si="69"/>
        <v>0</v>
      </c>
      <c r="AJ510" s="28" t="e">
        <f>VLOOKUP(AA510,score!$K$2:$L$8,2,TRUE)*AJ$2</f>
        <v>#DIV/0!</v>
      </c>
      <c r="AK510" s="28">
        <f>VLOOKUP(T510,score!$M$2:$N$8,2,FALSE)*AK$2</f>
        <v>0</v>
      </c>
      <c r="AL510" s="28">
        <f>VLOOKUP(Q510,score!$G$2:$H$8,2,TRUE)*AL$2</f>
        <v>0.1</v>
      </c>
      <c r="AM510" s="28" t="e">
        <f>VLOOKUP(AB510,score!$Y$2:$Z$8,2,TRUE)*AM$2</f>
        <v>#DIV/0!</v>
      </c>
      <c r="AN510" s="28" t="e">
        <f>VLOOKUP(AE510,score!$AE$2:$AF$8,2,TRUE)*AN$2</f>
        <v>#DIV/0!</v>
      </c>
      <c r="AO510" s="28">
        <f>VLOOKUP(O510,score!$C$2:$D$8,2,TRUE)*AO$2</f>
        <v>0.1</v>
      </c>
      <c r="AP510" s="28">
        <f>VLOOKUP(R510,score!$I$2:$J$8,2,TRUE)*AP$2</f>
        <v>0.1</v>
      </c>
      <c r="AQ510" s="28" t="e">
        <f>VLOOKUP(P510,score!$E$2:$F$8,2,FALSE)*AQ$2</f>
        <v>#N/A</v>
      </c>
      <c r="AR510" s="28">
        <f>VLOOKUP(U510,score!$O$2:$P$8,2,TRUE)*AR$2</f>
        <v>0</v>
      </c>
      <c r="AS510" s="28">
        <f>VLOOKUP(V510,score!$Q$2:$R$8,2,TRUE)*AS$2</f>
        <v>0</v>
      </c>
      <c r="AT510" s="28" t="e">
        <f>VLOOKUP(W510,score!$S$2:$T$8,2,FALSE)*AT$2</f>
        <v>#N/A</v>
      </c>
      <c r="AU510" s="28" t="e">
        <f>VLOOKUP(X510,score!$U$2:$V$4,2,FALSE)*AU$2</f>
        <v>#N/A</v>
      </c>
      <c r="AV510" s="28" t="e">
        <f>VLOOKUP(AF510,score!$AG$2:$AH$8,2,TRUE)*AV$2</f>
        <v>#DIV/0!</v>
      </c>
      <c r="AW510" s="28" t="e">
        <f>VLOOKUP(Y510,score!$W$2:$X$8,2,FALSE)*AW$2</f>
        <v>#N/A</v>
      </c>
      <c r="AX510" s="28" t="e">
        <f>VLOOKUP(AC510,score!$AA$2:$AB$8,2,TRUE)*AX$2</f>
        <v>#DIV/0!</v>
      </c>
      <c r="AY510" s="28" t="e">
        <f>VLOOKUP(AD510,score!$AC$2:$AD$8,2,TRUE)*AY$2</f>
        <v>#DIV/0!</v>
      </c>
      <c r="AZ510" s="28">
        <f>VLOOKUP(N510,score!$A$2:$B$8,2,TRUE)*AZ$2</f>
        <v>0.1</v>
      </c>
      <c r="BA510" s="29" t="e">
        <f t="shared" si="71"/>
        <v>#DIV/0!</v>
      </c>
      <c r="BB510" s="29" t="e">
        <f>VLOOKUP(BA510,score!$AJ$2:$AK$7,2,TRUE)</f>
        <v>#DIV/0!</v>
      </c>
    </row>
    <row r="511" spans="1:54" x14ac:dyDescent="0.3">
      <c r="A511" s="10"/>
      <c r="B511" s="11"/>
      <c r="C511" s="12"/>
      <c r="D511" s="14"/>
      <c r="E511" s="12"/>
      <c r="F511" s="14"/>
      <c r="G511" s="14"/>
      <c r="H511" s="14"/>
      <c r="I511" s="14"/>
      <c r="J511" s="14"/>
      <c r="K511" s="14"/>
      <c r="L511" s="14"/>
      <c r="M511" s="14"/>
      <c r="N511" s="13"/>
      <c r="O511" s="13"/>
      <c r="P511" s="12"/>
      <c r="Q511" s="12"/>
      <c r="R511" s="12"/>
      <c r="S511" s="12"/>
      <c r="T511" s="12"/>
      <c r="U511" s="12"/>
      <c r="V511" s="12"/>
      <c r="W511" s="17"/>
      <c r="X511" s="17"/>
      <c r="Y511" s="15"/>
      <c r="Z511" s="14"/>
      <c r="AA511" s="43" t="e">
        <f t="shared" si="63"/>
        <v>#DIV/0!</v>
      </c>
      <c r="AB511" s="21" t="e">
        <f t="shared" si="64"/>
        <v>#DIV/0!</v>
      </c>
      <c r="AC511" s="21" t="e">
        <f t="shared" si="65"/>
        <v>#DIV/0!</v>
      </c>
      <c r="AD511" s="21" t="e">
        <f t="shared" si="66"/>
        <v>#DIV/0!</v>
      </c>
      <c r="AE511" s="21" t="e">
        <f t="shared" si="67"/>
        <v>#DIV/0!</v>
      </c>
      <c r="AF511" s="21" t="e">
        <f t="shared" si="70"/>
        <v>#DIV/0!</v>
      </c>
      <c r="AG511" s="20">
        <f>VLOOKUP(S511,'tabla ingresos'!$A$3:$D$15,4,FALSE)</f>
        <v>0</v>
      </c>
      <c r="AH511" s="20">
        <f t="shared" si="68"/>
        <v>0</v>
      </c>
      <c r="AI511" s="20">
        <f t="shared" si="69"/>
        <v>0</v>
      </c>
      <c r="AJ511" s="28" t="e">
        <f>VLOOKUP(AA511,score!$K$2:$L$8,2,TRUE)*AJ$2</f>
        <v>#DIV/0!</v>
      </c>
      <c r="AK511" s="28">
        <f>VLOOKUP(T511,score!$M$2:$N$8,2,FALSE)*AK$2</f>
        <v>0</v>
      </c>
      <c r="AL511" s="28">
        <f>VLOOKUP(Q511,score!$G$2:$H$8,2,TRUE)*AL$2</f>
        <v>0.1</v>
      </c>
      <c r="AM511" s="28" t="e">
        <f>VLOOKUP(AB511,score!$Y$2:$Z$8,2,TRUE)*AM$2</f>
        <v>#DIV/0!</v>
      </c>
      <c r="AN511" s="28" t="e">
        <f>VLOOKUP(AE511,score!$AE$2:$AF$8,2,TRUE)*AN$2</f>
        <v>#DIV/0!</v>
      </c>
      <c r="AO511" s="28">
        <f>VLOOKUP(O511,score!$C$2:$D$8,2,TRUE)*AO$2</f>
        <v>0.1</v>
      </c>
      <c r="AP511" s="28">
        <f>VLOOKUP(R511,score!$I$2:$J$8,2,TRUE)*AP$2</f>
        <v>0.1</v>
      </c>
      <c r="AQ511" s="28" t="e">
        <f>VLOOKUP(P511,score!$E$2:$F$8,2,FALSE)*AQ$2</f>
        <v>#N/A</v>
      </c>
      <c r="AR511" s="28">
        <f>VLOOKUP(U511,score!$O$2:$P$8,2,TRUE)*AR$2</f>
        <v>0</v>
      </c>
      <c r="AS511" s="28">
        <f>VLOOKUP(V511,score!$Q$2:$R$8,2,TRUE)*AS$2</f>
        <v>0</v>
      </c>
      <c r="AT511" s="28" t="e">
        <f>VLOOKUP(W511,score!$S$2:$T$8,2,FALSE)*AT$2</f>
        <v>#N/A</v>
      </c>
      <c r="AU511" s="28" t="e">
        <f>VLOOKUP(X511,score!$U$2:$V$4,2,FALSE)*AU$2</f>
        <v>#N/A</v>
      </c>
      <c r="AV511" s="28" t="e">
        <f>VLOOKUP(AF511,score!$AG$2:$AH$8,2,TRUE)*AV$2</f>
        <v>#DIV/0!</v>
      </c>
      <c r="AW511" s="28" t="e">
        <f>VLOOKUP(Y511,score!$W$2:$X$8,2,FALSE)*AW$2</f>
        <v>#N/A</v>
      </c>
      <c r="AX511" s="28" t="e">
        <f>VLOOKUP(AC511,score!$AA$2:$AB$8,2,TRUE)*AX$2</f>
        <v>#DIV/0!</v>
      </c>
      <c r="AY511" s="28" t="e">
        <f>VLOOKUP(AD511,score!$AC$2:$AD$8,2,TRUE)*AY$2</f>
        <v>#DIV/0!</v>
      </c>
      <c r="AZ511" s="28">
        <f>VLOOKUP(N511,score!$A$2:$B$8,2,TRUE)*AZ$2</f>
        <v>0.1</v>
      </c>
      <c r="BA511" s="29" t="e">
        <f t="shared" si="71"/>
        <v>#DIV/0!</v>
      </c>
      <c r="BB511" s="29" t="e">
        <f>VLOOKUP(BA511,score!$AJ$2:$AK$7,2,TRUE)</f>
        <v>#DIV/0!</v>
      </c>
    </row>
    <row r="512" spans="1:54" x14ac:dyDescent="0.3">
      <c r="A512" s="10"/>
      <c r="B512" s="11"/>
      <c r="C512" s="12"/>
      <c r="D512" s="14"/>
      <c r="E512" s="12"/>
      <c r="F512" s="14"/>
      <c r="G512" s="14"/>
      <c r="H512" s="14"/>
      <c r="I512" s="14"/>
      <c r="J512" s="14"/>
      <c r="K512" s="14"/>
      <c r="L512" s="14"/>
      <c r="M512" s="14"/>
      <c r="N512" s="13"/>
      <c r="O512" s="13"/>
      <c r="P512" s="12"/>
      <c r="Q512" s="12"/>
      <c r="R512" s="12"/>
      <c r="S512" s="12"/>
      <c r="T512" s="12"/>
      <c r="U512" s="12"/>
      <c r="V512" s="12"/>
      <c r="W512" s="17"/>
      <c r="X512" s="17"/>
      <c r="Y512" s="15"/>
      <c r="Z512" s="14"/>
      <c r="AA512" s="43" t="e">
        <f t="shared" si="63"/>
        <v>#DIV/0!</v>
      </c>
      <c r="AB512" s="21" t="e">
        <f t="shared" si="64"/>
        <v>#DIV/0!</v>
      </c>
      <c r="AC512" s="21" t="e">
        <f t="shared" si="65"/>
        <v>#DIV/0!</v>
      </c>
      <c r="AD512" s="21" t="e">
        <f t="shared" si="66"/>
        <v>#DIV/0!</v>
      </c>
      <c r="AE512" s="21" t="e">
        <f t="shared" si="67"/>
        <v>#DIV/0!</v>
      </c>
      <c r="AF512" s="21" t="e">
        <f t="shared" si="70"/>
        <v>#DIV/0!</v>
      </c>
      <c r="AG512" s="20">
        <f>VLOOKUP(S512,'tabla ingresos'!$A$3:$D$15,4,FALSE)</f>
        <v>0</v>
      </c>
      <c r="AH512" s="20">
        <f t="shared" si="68"/>
        <v>0</v>
      </c>
      <c r="AI512" s="20">
        <f t="shared" si="69"/>
        <v>0</v>
      </c>
      <c r="AJ512" s="28" t="e">
        <f>VLOOKUP(AA512,score!$K$2:$L$8,2,TRUE)*AJ$2</f>
        <v>#DIV/0!</v>
      </c>
      <c r="AK512" s="28">
        <f>VLOOKUP(T512,score!$M$2:$N$8,2,FALSE)*AK$2</f>
        <v>0</v>
      </c>
      <c r="AL512" s="28">
        <f>VLOOKUP(Q512,score!$G$2:$H$8,2,TRUE)*AL$2</f>
        <v>0.1</v>
      </c>
      <c r="AM512" s="28" t="e">
        <f>VLOOKUP(AB512,score!$Y$2:$Z$8,2,TRUE)*AM$2</f>
        <v>#DIV/0!</v>
      </c>
      <c r="AN512" s="28" t="e">
        <f>VLOOKUP(AE512,score!$AE$2:$AF$8,2,TRUE)*AN$2</f>
        <v>#DIV/0!</v>
      </c>
      <c r="AO512" s="28">
        <f>VLOOKUP(O512,score!$C$2:$D$8,2,TRUE)*AO$2</f>
        <v>0.1</v>
      </c>
      <c r="AP512" s="28">
        <f>VLOOKUP(R512,score!$I$2:$J$8,2,TRUE)*AP$2</f>
        <v>0.1</v>
      </c>
      <c r="AQ512" s="28" t="e">
        <f>VLOOKUP(P512,score!$E$2:$F$8,2,FALSE)*AQ$2</f>
        <v>#N/A</v>
      </c>
      <c r="AR512" s="28">
        <f>VLOOKUP(U512,score!$O$2:$P$8,2,TRUE)*AR$2</f>
        <v>0</v>
      </c>
      <c r="AS512" s="28">
        <f>VLOOKUP(V512,score!$Q$2:$R$8,2,TRUE)*AS$2</f>
        <v>0</v>
      </c>
      <c r="AT512" s="28" t="e">
        <f>VLOOKUP(W512,score!$S$2:$T$8,2,FALSE)*AT$2</f>
        <v>#N/A</v>
      </c>
      <c r="AU512" s="28" t="e">
        <f>VLOOKUP(X512,score!$U$2:$V$4,2,FALSE)*AU$2</f>
        <v>#N/A</v>
      </c>
      <c r="AV512" s="28" t="e">
        <f>VLOOKUP(AF512,score!$AG$2:$AH$8,2,TRUE)*AV$2</f>
        <v>#DIV/0!</v>
      </c>
      <c r="AW512" s="28" t="e">
        <f>VLOOKUP(Y512,score!$W$2:$X$8,2,FALSE)*AW$2</f>
        <v>#N/A</v>
      </c>
      <c r="AX512" s="28" t="e">
        <f>VLOOKUP(AC512,score!$AA$2:$AB$8,2,TRUE)*AX$2</f>
        <v>#DIV/0!</v>
      </c>
      <c r="AY512" s="28" t="e">
        <f>VLOOKUP(AD512,score!$AC$2:$AD$8,2,TRUE)*AY$2</f>
        <v>#DIV/0!</v>
      </c>
      <c r="AZ512" s="28">
        <f>VLOOKUP(N512,score!$A$2:$B$8,2,TRUE)*AZ$2</f>
        <v>0.1</v>
      </c>
      <c r="BA512" s="29" t="e">
        <f t="shared" si="71"/>
        <v>#DIV/0!</v>
      </c>
      <c r="BB512" s="29" t="e">
        <f>VLOOKUP(BA512,score!$AJ$2:$AK$7,2,TRUE)</f>
        <v>#DIV/0!</v>
      </c>
    </row>
    <row r="513" spans="1:54" x14ac:dyDescent="0.3">
      <c r="A513" s="10"/>
      <c r="B513" s="11"/>
      <c r="C513" s="12"/>
      <c r="D513" s="14"/>
      <c r="E513" s="12"/>
      <c r="F513" s="14"/>
      <c r="G513" s="14"/>
      <c r="H513" s="14"/>
      <c r="I513" s="14"/>
      <c r="J513" s="14"/>
      <c r="K513" s="14"/>
      <c r="L513" s="14"/>
      <c r="M513" s="14"/>
      <c r="N513" s="13"/>
      <c r="O513" s="13"/>
      <c r="P513" s="12"/>
      <c r="Q513" s="12"/>
      <c r="R513" s="12"/>
      <c r="S513" s="12"/>
      <c r="T513" s="12"/>
      <c r="U513" s="12"/>
      <c r="V513" s="12"/>
      <c r="W513" s="17"/>
      <c r="X513" s="17"/>
      <c r="Y513" s="15"/>
      <c r="Z513" s="14"/>
      <c r="AA513" s="43" t="e">
        <f t="shared" si="63"/>
        <v>#DIV/0!</v>
      </c>
      <c r="AB513" s="21" t="e">
        <f t="shared" si="64"/>
        <v>#DIV/0!</v>
      </c>
      <c r="AC513" s="21" t="e">
        <f t="shared" si="65"/>
        <v>#DIV/0!</v>
      </c>
      <c r="AD513" s="21" t="e">
        <f t="shared" si="66"/>
        <v>#DIV/0!</v>
      </c>
      <c r="AE513" s="21" t="e">
        <f t="shared" si="67"/>
        <v>#DIV/0!</v>
      </c>
      <c r="AF513" s="21" t="e">
        <f t="shared" si="70"/>
        <v>#DIV/0!</v>
      </c>
      <c r="AG513" s="20">
        <f>VLOOKUP(S513,'tabla ingresos'!$A$3:$D$15,4,FALSE)</f>
        <v>0</v>
      </c>
      <c r="AH513" s="20">
        <f t="shared" si="68"/>
        <v>0</v>
      </c>
      <c r="AI513" s="20">
        <f t="shared" si="69"/>
        <v>0</v>
      </c>
      <c r="AJ513" s="28" t="e">
        <f>VLOOKUP(AA513,score!$K$2:$L$8,2,TRUE)*AJ$2</f>
        <v>#DIV/0!</v>
      </c>
      <c r="AK513" s="28">
        <f>VLOOKUP(T513,score!$M$2:$N$8,2,FALSE)*AK$2</f>
        <v>0</v>
      </c>
      <c r="AL513" s="28">
        <f>VLOOKUP(Q513,score!$G$2:$H$8,2,TRUE)*AL$2</f>
        <v>0.1</v>
      </c>
      <c r="AM513" s="28" t="e">
        <f>VLOOKUP(AB513,score!$Y$2:$Z$8,2,TRUE)*AM$2</f>
        <v>#DIV/0!</v>
      </c>
      <c r="AN513" s="28" t="e">
        <f>VLOOKUP(AE513,score!$AE$2:$AF$8,2,TRUE)*AN$2</f>
        <v>#DIV/0!</v>
      </c>
      <c r="AO513" s="28">
        <f>VLOOKUP(O513,score!$C$2:$D$8,2,TRUE)*AO$2</f>
        <v>0.1</v>
      </c>
      <c r="AP513" s="28">
        <f>VLOOKUP(R513,score!$I$2:$J$8,2,TRUE)*AP$2</f>
        <v>0.1</v>
      </c>
      <c r="AQ513" s="28" t="e">
        <f>VLOOKUP(P513,score!$E$2:$F$8,2,FALSE)*AQ$2</f>
        <v>#N/A</v>
      </c>
      <c r="AR513" s="28">
        <f>VLOOKUP(U513,score!$O$2:$P$8,2,TRUE)*AR$2</f>
        <v>0</v>
      </c>
      <c r="AS513" s="28">
        <f>VLOOKUP(V513,score!$Q$2:$R$8,2,TRUE)*AS$2</f>
        <v>0</v>
      </c>
      <c r="AT513" s="28" t="e">
        <f>VLOOKUP(W513,score!$S$2:$T$8,2,FALSE)*AT$2</f>
        <v>#N/A</v>
      </c>
      <c r="AU513" s="28" t="e">
        <f>VLOOKUP(X513,score!$U$2:$V$4,2,FALSE)*AU$2</f>
        <v>#N/A</v>
      </c>
      <c r="AV513" s="28" t="e">
        <f>VLOOKUP(AF513,score!$AG$2:$AH$8,2,TRUE)*AV$2</f>
        <v>#DIV/0!</v>
      </c>
      <c r="AW513" s="28" t="e">
        <f>VLOOKUP(Y513,score!$W$2:$X$8,2,FALSE)*AW$2</f>
        <v>#N/A</v>
      </c>
      <c r="AX513" s="28" t="e">
        <f>VLOOKUP(AC513,score!$AA$2:$AB$8,2,TRUE)*AX$2</f>
        <v>#DIV/0!</v>
      </c>
      <c r="AY513" s="28" t="e">
        <f>VLOOKUP(AD513,score!$AC$2:$AD$8,2,TRUE)*AY$2</f>
        <v>#DIV/0!</v>
      </c>
      <c r="AZ513" s="28">
        <f>VLOOKUP(N513,score!$A$2:$B$8,2,TRUE)*AZ$2</f>
        <v>0.1</v>
      </c>
      <c r="BA513" s="29" t="e">
        <f t="shared" si="71"/>
        <v>#DIV/0!</v>
      </c>
      <c r="BB513" s="29" t="e">
        <f>VLOOKUP(BA513,score!$AJ$2:$AK$7,2,TRUE)</f>
        <v>#DIV/0!</v>
      </c>
    </row>
    <row r="514" spans="1:54" x14ac:dyDescent="0.3">
      <c r="A514" s="10"/>
      <c r="B514" s="11"/>
      <c r="C514" s="12"/>
      <c r="D514" s="14"/>
      <c r="E514" s="12"/>
      <c r="F514" s="14"/>
      <c r="G514" s="14"/>
      <c r="H514" s="14"/>
      <c r="I514" s="14"/>
      <c r="J514" s="14"/>
      <c r="K514" s="14"/>
      <c r="L514" s="14"/>
      <c r="M514" s="14"/>
      <c r="N514" s="13"/>
      <c r="O514" s="13"/>
      <c r="P514" s="12"/>
      <c r="Q514" s="12"/>
      <c r="R514" s="12"/>
      <c r="S514" s="12"/>
      <c r="T514" s="12"/>
      <c r="U514" s="12"/>
      <c r="V514" s="12"/>
      <c r="W514" s="17"/>
      <c r="X514" s="17"/>
      <c r="Y514" s="15"/>
      <c r="Z514" s="14"/>
      <c r="AA514" s="43" t="e">
        <f t="shared" si="63"/>
        <v>#DIV/0!</v>
      </c>
      <c r="AB514" s="21" t="e">
        <f t="shared" si="64"/>
        <v>#DIV/0!</v>
      </c>
      <c r="AC514" s="21" t="e">
        <f t="shared" si="65"/>
        <v>#DIV/0!</v>
      </c>
      <c r="AD514" s="21" t="e">
        <f t="shared" si="66"/>
        <v>#DIV/0!</v>
      </c>
      <c r="AE514" s="21" t="e">
        <f t="shared" si="67"/>
        <v>#DIV/0!</v>
      </c>
      <c r="AF514" s="21" t="e">
        <f t="shared" si="70"/>
        <v>#DIV/0!</v>
      </c>
      <c r="AG514" s="20">
        <f>VLOOKUP(S514,'tabla ingresos'!$A$3:$D$15,4,FALSE)</f>
        <v>0</v>
      </c>
      <c r="AH514" s="20">
        <f t="shared" si="68"/>
        <v>0</v>
      </c>
      <c r="AI514" s="20">
        <f t="shared" si="69"/>
        <v>0</v>
      </c>
      <c r="AJ514" s="28" t="e">
        <f>VLOOKUP(AA514,score!$K$2:$L$8,2,TRUE)*AJ$2</f>
        <v>#DIV/0!</v>
      </c>
      <c r="AK514" s="28">
        <f>VLOOKUP(T514,score!$M$2:$N$8,2,FALSE)*AK$2</f>
        <v>0</v>
      </c>
      <c r="AL514" s="28">
        <f>VLOOKUP(Q514,score!$G$2:$H$8,2,TRUE)*AL$2</f>
        <v>0.1</v>
      </c>
      <c r="AM514" s="28" t="e">
        <f>VLOOKUP(AB514,score!$Y$2:$Z$8,2,TRUE)*AM$2</f>
        <v>#DIV/0!</v>
      </c>
      <c r="AN514" s="28" t="e">
        <f>VLOOKUP(AE514,score!$AE$2:$AF$8,2,TRUE)*AN$2</f>
        <v>#DIV/0!</v>
      </c>
      <c r="AO514" s="28">
        <f>VLOOKUP(O514,score!$C$2:$D$8,2,TRUE)*AO$2</f>
        <v>0.1</v>
      </c>
      <c r="AP514" s="28">
        <f>VLOOKUP(R514,score!$I$2:$J$8,2,TRUE)*AP$2</f>
        <v>0.1</v>
      </c>
      <c r="AQ514" s="28" t="e">
        <f>VLOOKUP(P514,score!$E$2:$F$8,2,FALSE)*AQ$2</f>
        <v>#N/A</v>
      </c>
      <c r="AR514" s="28">
        <f>VLOOKUP(U514,score!$O$2:$P$8,2,TRUE)*AR$2</f>
        <v>0</v>
      </c>
      <c r="AS514" s="28">
        <f>VLOOKUP(V514,score!$Q$2:$R$8,2,TRUE)*AS$2</f>
        <v>0</v>
      </c>
      <c r="AT514" s="28" t="e">
        <f>VLOOKUP(W514,score!$S$2:$T$8,2,FALSE)*AT$2</f>
        <v>#N/A</v>
      </c>
      <c r="AU514" s="28" t="e">
        <f>VLOOKUP(X514,score!$U$2:$V$4,2,FALSE)*AU$2</f>
        <v>#N/A</v>
      </c>
      <c r="AV514" s="28" t="e">
        <f>VLOOKUP(AF514,score!$AG$2:$AH$8,2,TRUE)*AV$2</f>
        <v>#DIV/0!</v>
      </c>
      <c r="AW514" s="28" t="e">
        <f>VLOOKUP(Y514,score!$W$2:$X$8,2,FALSE)*AW$2</f>
        <v>#N/A</v>
      </c>
      <c r="AX514" s="28" t="e">
        <f>VLOOKUP(AC514,score!$AA$2:$AB$8,2,TRUE)*AX$2</f>
        <v>#DIV/0!</v>
      </c>
      <c r="AY514" s="28" t="e">
        <f>VLOOKUP(AD514,score!$AC$2:$AD$8,2,TRUE)*AY$2</f>
        <v>#DIV/0!</v>
      </c>
      <c r="AZ514" s="28">
        <f>VLOOKUP(N514,score!$A$2:$B$8,2,TRUE)*AZ$2</f>
        <v>0.1</v>
      </c>
      <c r="BA514" s="29" t="e">
        <f t="shared" si="71"/>
        <v>#DIV/0!</v>
      </c>
      <c r="BB514" s="29" t="e">
        <f>VLOOKUP(BA514,score!$AJ$2:$AK$7,2,TRUE)</f>
        <v>#DIV/0!</v>
      </c>
    </row>
    <row r="515" spans="1:54" x14ac:dyDescent="0.3">
      <c r="A515" s="10"/>
      <c r="B515" s="11"/>
      <c r="C515" s="12"/>
      <c r="D515" s="14"/>
      <c r="E515" s="12"/>
      <c r="F515" s="14"/>
      <c r="G515" s="14"/>
      <c r="H515" s="14"/>
      <c r="I515" s="14"/>
      <c r="J515" s="14"/>
      <c r="K515" s="14"/>
      <c r="L515" s="14"/>
      <c r="M515" s="14"/>
      <c r="N515" s="13"/>
      <c r="O515" s="13"/>
      <c r="P515" s="12"/>
      <c r="Q515" s="12"/>
      <c r="R515" s="12"/>
      <c r="S515" s="12"/>
      <c r="T515" s="12"/>
      <c r="U515" s="12"/>
      <c r="V515" s="12"/>
      <c r="W515" s="17"/>
      <c r="X515" s="17"/>
      <c r="Y515" s="15"/>
      <c r="Z515" s="14"/>
      <c r="AA515" s="43" t="e">
        <f t="shared" si="63"/>
        <v>#DIV/0!</v>
      </c>
      <c r="AB515" s="21" t="e">
        <f t="shared" si="64"/>
        <v>#DIV/0!</v>
      </c>
      <c r="AC515" s="21" t="e">
        <f t="shared" si="65"/>
        <v>#DIV/0!</v>
      </c>
      <c r="AD515" s="21" t="e">
        <f t="shared" si="66"/>
        <v>#DIV/0!</v>
      </c>
      <c r="AE515" s="21" t="e">
        <f t="shared" si="67"/>
        <v>#DIV/0!</v>
      </c>
      <c r="AF515" s="21" t="e">
        <f t="shared" si="70"/>
        <v>#DIV/0!</v>
      </c>
      <c r="AG515" s="20">
        <f>VLOOKUP(S515,'tabla ingresos'!$A$3:$D$15,4,FALSE)</f>
        <v>0</v>
      </c>
      <c r="AH515" s="20">
        <f t="shared" si="68"/>
        <v>0</v>
      </c>
      <c r="AI515" s="20">
        <f t="shared" si="69"/>
        <v>0</v>
      </c>
      <c r="AJ515" s="28" t="e">
        <f>VLOOKUP(AA515,score!$K$2:$L$8,2,TRUE)*AJ$2</f>
        <v>#DIV/0!</v>
      </c>
      <c r="AK515" s="28">
        <f>VLOOKUP(T515,score!$M$2:$N$8,2,FALSE)*AK$2</f>
        <v>0</v>
      </c>
      <c r="AL515" s="28">
        <f>VLOOKUP(Q515,score!$G$2:$H$8,2,TRUE)*AL$2</f>
        <v>0.1</v>
      </c>
      <c r="AM515" s="28" t="e">
        <f>VLOOKUP(AB515,score!$Y$2:$Z$8,2,TRUE)*AM$2</f>
        <v>#DIV/0!</v>
      </c>
      <c r="AN515" s="28" t="e">
        <f>VLOOKUP(AE515,score!$AE$2:$AF$8,2,TRUE)*AN$2</f>
        <v>#DIV/0!</v>
      </c>
      <c r="AO515" s="28">
        <f>VLOOKUP(O515,score!$C$2:$D$8,2,TRUE)*AO$2</f>
        <v>0.1</v>
      </c>
      <c r="AP515" s="28">
        <f>VLOOKUP(R515,score!$I$2:$J$8,2,TRUE)*AP$2</f>
        <v>0.1</v>
      </c>
      <c r="AQ515" s="28" t="e">
        <f>VLOOKUP(P515,score!$E$2:$F$8,2,FALSE)*AQ$2</f>
        <v>#N/A</v>
      </c>
      <c r="AR515" s="28">
        <f>VLOOKUP(U515,score!$O$2:$P$8,2,TRUE)*AR$2</f>
        <v>0</v>
      </c>
      <c r="AS515" s="28">
        <f>VLOOKUP(V515,score!$Q$2:$R$8,2,TRUE)*AS$2</f>
        <v>0</v>
      </c>
      <c r="AT515" s="28" t="e">
        <f>VLOOKUP(W515,score!$S$2:$T$8,2,FALSE)*AT$2</f>
        <v>#N/A</v>
      </c>
      <c r="AU515" s="28" t="e">
        <f>VLOOKUP(X515,score!$U$2:$V$4,2,FALSE)*AU$2</f>
        <v>#N/A</v>
      </c>
      <c r="AV515" s="28" t="e">
        <f>VLOOKUP(AF515,score!$AG$2:$AH$8,2,TRUE)*AV$2</f>
        <v>#DIV/0!</v>
      </c>
      <c r="AW515" s="28" t="e">
        <f>VLOOKUP(Y515,score!$W$2:$X$8,2,FALSE)*AW$2</f>
        <v>#N/A</v>
      </c>
      <c r="AX515" s="28" t="e">
        <f>VLOOKUP(AC515,score!$AA$2:$AB$8,2,TRUE)*AX$2</f>
        <v>#DIV/0!</v>
      </c>
      <c r="AY515" s="28" t="e">
        <f>VLOOKUP(AD515,score!$AC$2:$AD$8,2,TRUE)*AY$2</f>
        <v>#DIV/0!</v>
      </c>
      <c r="AZ515" s="28">
        <f>VLOOKUP(N515,score!$A$2:$B$8,2,TRUE)*AZ$2</f>
        <v>0.1</v>
      </c>
      <c r="BA515" s="29" t="e">
        <f t="shared" si="71"/>
        <v>#DIV/0!</v>
      </c>
      <c r="BB515" s="29" t="e">
        <f>VLOOKUP(BA515,score!$AJ$2:$AK$7,2,TRUE)</f>
        <v>#DIV/0!</v>
      </c>
    </row>
    <row r="516" spans="1:54" x14ac:dyDescent="0.3">
      <c r="A516" s="10"/>
      <c r="B516" s="11"/>
      <c r="C516" s="12"/>
      <c r="D516" s="14"/>
      <c r="E516" s="12"/>
      <c r="F516" s="14"/>
      <c r="G516" s="14"/>
      <c r="H516" s="14"/>
      <c r="I516" s="14"/>
      <c r="J516" s="14"/>
      <c r="K516" s="14"/>
      <c r="L516" s="14"/>
      <c r="M516" s="14"/>
      <c r="N516" s="13"/>
      <c r="O516" s="13"/>
      <c r="P516" s="12"/>
      <c r="Q516" s="12"/>
      <c r="R516" s="12"/>
      <c r="S516" s="12"/>
      <c r="T516" s="12"/>
      <c r="U516" s="12"/>
      <c r="V516" s="12"/>
      <c r="W516" s="17"/>
      <c r="X516" s="17"/>
      <c r="Y516" s="15"/>
      <c r="Z516" s="14"/>
      <c r="AA516" s="43" t="e">
        <f t="shared" si="63"/>
        <v>#DIV/0!</v>
      </c>
      <c r="AB516" s="21" t="e">
        <f t="shared" si="64"/>
        <v>#DIV/0!</v>
      </c>
      <c r="AC516" s="21" t="e">
        <f t="shared" si="65"/>
        <v>#DIV/0!</v>
      </c>
      <c r="AD516" s="21" t="e">
        <f t="shared" si="66"/>
        <v>#DIV/0!</v>
      </c>
      <c r="AE516" s="21" t="e">
        <f t="shared" si="67"/>
        <v>#DIV/0!</v>
      </c>
      <c r="AF516" s="21" t="e">
        <f t="shared" si="70"/>
        <v>#DIV/0!</v>
      </c>
      <c r="AG516" s="20">
        <f>VLOOKUP(S516,'tabla ingresos'!$A$3:$D$15,4,FALSE)</f>
        <v>0</v>
      </c>
      <c r="AH516" s="20">
        <f t="shared" si="68"/>
        <v>0</v>
      </c>
      <c r="AI516" s="20">
        <f t="shared" si="69"/>
        <v>0</v>
      </c>
      <c r="AJ516" s="28" t="e">
        <f>VLOOKUP(AA516,score!$K$2:$L$8,2,TRUE)*AJ$2</f>
        <v>#DIV/0!</v>
      </c>
      <c r="AK516" s="28">
        <f>VLOOKUP(T516,score!$M$2:$N$8,2,FALSE)*AK$2</f>
        <v>0</v>
      </c>
      <c r="AL516" s="28">
        <f>VLOOKUP(Q516,score!$G$2:$H$8,2,TRUE)*AL$2</f>
        <v>0.1</v>
      </c>
      <c r="AM516" s="28" t="e">
        <f>VLOOKUP(AB516,score!$Y$2:$Z$8,2,TRUE)*AM$2</f>
        <v>#DIV/0!</v>
      </c>
      <c r="AN516" s="28" t="e">
        <f>VLOOKUP(AE516,score!$AE$2:$AF$8,2,TRUE)*AN$2</f>
        <v>#DIV/0!</v>
      </c>
      <c r="AO516" s="28">
        <f>VLOOKUP(O516,score!$C$2:$D$8,2,TRUE)*AO$2</f>
        <v>0.1</v>
      </c>
      <c r="AP516" s="28">
        <f>VLOOKUP(R516,score!$I$2:$J$8,2,TRUE)*AP$2</f>
        <v>0.1</v>
      </c>
      <c r="AQ516" s="28" t="e">
        <f>VLOOKUP(P516,score!$E$2:$F$8,2,FALSE)*AQ$2</f>
        <v>#N/A</v>
      </c>
      <c r="AR516" s="28">
        <f>VLOOKUP(U516,score!$O$2:$P$8,2,TRUE)*AR$2</f>
        <v>0</v>
      </c>
      <c r="AS516" s="28">
        <f>VLOOKUP(V516,score!$Q$2:$R$8,2,TRUE)*AS$2</f>
        <v>0</v>
      </c>
      <c r="AT516" s="28" t="e">
        <f>VLOOKUP(W516,score!$S$2:$T$8,2,FALSE)*AT$2</f>
        <v>#N/A</v>
      </c>
      <c r="AU516" s="28" t="e">
        <f>VLOOKUP(X516,score!$U$2:$V$4,2,FALSE)*AU$2</f>
        <v>#N/A</v>
      </c>
      <c r="AV516" s="28" t="e">
        <f>VLOOKUP(AF516,score!$AG$2:$AH$8,2,TRUE)*AV$2</f>
        <v>#DIV/0!</v>
      </c>
      <c r="AW516" s="28" t="e">
        <f>VLOOKUP(Y516,score!$W$2:$X$8,2,FALSE)*AW$2</f>
        <v>#N/A</v>
      </c>
      <c r="AX516" s="28" t="e">
        <f>VLOOKUP(AC516,score!$AA$2:$AB$8,2,TRUE)*AX$2</f>
        <v>#DIV/0!</v>
      </c>
      <c r="AY516" s="28" t="e">
        <f>VLOOKUP(AD516,score!$AC$2:$AD$8,2,TRUE)*AY$2</f>
        <v>#DIV/0!</v>
      </c>
      <c r="AZ516" s="28">
        <f>VLOOKUP(N516,score!$A$2:$B$8,2,TRUE)*AZ$2</f>
        <v>0.1</v>
      </c>
      <c r="BA516" s="29" t="e">
        <f t="shared" si="71"/>
        <v>#DIV/0!</v>
      </c>
      <c r="BB516" s="29" t="e">
        <f>VLOOKUP(BA516,score!$AJ$2:$AK$7,2,TRUE)</f>
        <v>#DIV/0!</v>
      </c>
    </row>
    <row r="517" spans="1:54" x14ac:dyDescent="0.3">
      <c r="A517" s="10"/>
      <c r="B517" s="11"/>
      <c r="C517" s="12"/>
      <c r="D517" s="14"/>
      <c r="E517" s="12"/>
      <c r="F517" s="14"/>
      <c r="G517" s="14"/>
      <c r="H517" s="14"/>
      <c r="I517" s="14"/>
      <c r="J517" s="14"/>
      <c r="K517" s="14"/>
      <c r="L517" s="14"/>
      <c r="M517" s="14"/>
      <c r="N517" s="13"/>
      <c r="O517" s="13"/>
      <c r="P517" s="12"/>
      <c r="Q517" s="12"/>
      <c r="R517" s="12"/>
      <c r="S517" s="12"/>
      <c r="T517" s="12"/>
      <c r="U517" s="12"/>
      <c r="V517" s="12"/>
      <c r="W517" s="17"/>
      <c r="X517" s="17"/>
      <c r="Y517" s="15"/>
      <c r="Z517" s="14"/>
      <c r="AA517" s="43" t="e">
        <f t="shared" ref="AA517:AA580" si="72">+((I517+L517)/Z517)</f>
        <v>#DIV/0!</v>
      </c>
      <c r="AB517" s="21" t="e">
        <f t="shared" ref="AB517:AB580" si="73">+(K517+H517)/(AG517*1.5)</f>
        <v>#DIV/0!</v>
      </c>
      <c r="AC517" s="21" t="e">
        <f t="shared" ref="AC517:AC580" si="74">+AH517/AG517</f>
        <v>#DIV/0!</v>
      </c>
      <c r="AD517" s="21" t="e">
        <f t="shared" ref="AD517:AD580" si="75">+AI517/AG517</f>
        <v>#DIV/0!</v>
      </c>
      <c r="AE517" s="21" t="e">
        <f t="shared" ref="AE517:AE580" si="76">+(G517+F517)/AG517</f>
        <v>#DIV/0!</v>
      </c>
      <c r="AF517" s="21" t="e">
        <f t="shared" si="70"/>
        <v>#DIV/0!</v>
      </c>
      <c r="AG517" s="20">
        <f>VLOOKUP(S517,'tabla ingresos'!$A$3:$D$15,4,FALSE)</f>
        <v>0</v>
      </c>
      <c r="AH517" s="20">
        <f t="shared" ref="AH517:AH580" si="77">IF(H517-G517&gt;100000,H517-G517,0)</f>
        <v>0</v>
      </c>
      <c r="AI517" s="20">
        <f t="shared" ref="AI517:AI580" si="78">IF(AH517-J517&gt;100000,AH517-J517,0)</f>
        <v>0</v>
      </c>
      <c r="AJ517" s="28" t="e">
        <f>VLOOKUP(AA517,score!$K$2:$L$8,2,TRUE)*AJ$2</f>
        <v>#DIV/0!</v>
      </c>
      <c r="AK517" s="28">
        <f>VLOOKUP(T517,score!$M$2:$N$8,2,FALSE)*AK$2</f>
        <v>0</v>
      </c>
      <c r="AL517" s="28">
        <f>VLOOKUP(Q517,score!$G$2:$H$8,2,TRUE)*AL$2</f>
        <v>0.1</v>
      </c>
      <c r="AM517" s="28" t="e">
        <f>VLOOKUP(AB517,score!$Y$2:$Z$8,2,TRUE)*AM$2</f>
        <v>#DIV/0!</v>
      </c>
      <c r="AN517" s="28" t="e">
        <f>VLOOKUP(AE517,score!$AE$2:$AF$8,2,TRUE)*AN$2</f>
        <v>#DIV/0!</v>
      </c>
      <c r="AO517" s="28">
        <f>VLOOKUP(O517,score!$C$2:$D$8,2,TRUE)*AO$2</f>
        <v>0.1</v>
      </c>
      <c r="AP517" s="28">
        <f>VLOOKUP(R517,score!$I$2:$J$8,2,TRUE)*AP$2</f>
        <v>0.1</v>
      </c>
      <c r="AQ517" s="28" t="e">
        <f>VLOOKUP(P517,score!$E$2:$F$8,2,FALSE)*AQ$2</f>
        <v>#N/A</v>
      </c>
      <c r="AR517" s="28">
        <f>VLOOKUP(U517,score!$O$2:$P$8,2,TRUE)*AR$2</f>
        <v>0</v>
      </c>
      <c r="AS517" s="28">
        <f>VLOOKUP(V517,score!$Q$2:$R$8,2,TRUE)*AS$2</f>
        <v>0</v>
      </c>
      <c r="AT517" s="28" t="e">
        <f>VLOOKUP(W517,score!$S$2:$T$8,2,FALSE)*AT$2</f>
        <v>#N/A</v>
      </c>
      <c r="AU517" s="28" t="e">
        <f>VLOOKUP(X517,score!$U$2:$V$4,2,FALSE)*AU$2</f>
        <v>#N/A</v>
      </c>
      <c r="AV517" s="28" t="e">
        <f>VLOOKUP(AF517,score!$AG$2:$AH$8,2,TRUE)*AV$2</f>
        <v>#DIV/0!</v>
      </c>
      <c r="AW517" s="28" t="e">
        <f>VLOOKUP(Y517,score!$W$2:$X$8,2,FALSE)*AW$2</f>
        <v>#N/A</v>
      </c>
      <c r="AX517" s="28" t="e">
        <f>VLOOKUP(AC517,score!$AA$2:$AB$8,2,TRUE)*AX$2</f>
        <v>#DIV/0!</v>
      </c>
      <c r="AY517" s="28" t="e">
        <f>VLOOKUP(AD517,score!$AC$2:$AD$8,2,TRUE)*AY$2</f>
        <v>#DIV/0!</v>
      </c>
      <c r="AZ517" s="28">
        <f>VLOOKUP(N517,score!$A$2:$B$8,2,TRUE)*AZ$2</f>
        <v>0.1</v>
      </c>
      <c r="BA517" s="29" t="e">
        <f t="shared" si="71"/>
        <v>#DIV/0!</v>
      </c>
      <c r="BB517" s="29" t="e">
        <f>VLOOKUP(BA517,score!$AJ$2:$AK$7,2,TRUE)</f>
        <v>#DIV/0!</v>
      </c>
    </row>
    <row r="518" spans="1:54" x14ac:dyDescent="0.3">
      <c r="A518" s="10"/>
      <c r="B518" s="11"/>
      <c r="C518" s="12"/>
      <c r="D518" s="14"/>
      <c r="E518" s="12"/>
      <c r="F518" s="14"/>
      <c r="G518" s="14"/>
      <c r="H518" s="14"/>
      <c r="I518" s="14"/>
      <c r="J518" s="14"/>
      <c r="K518" s="14"/>
      <c r="L518" s="14"/>
      <c r="M518" s="14"/>
      <c r="N518" s="13"/>
      <c r="O518" s="13"/>
      <c r="P518" s="12"/>
      <c r="Q518" s="12"/>
      <c r="R518" s="12"/>
      <c r="S518" s="12"/>
      <c r="T518" s="12"/>
      <c r="U518" s="12"/>
      <c r="V518" s="12"/>
      <c r="W518" s="17"/>
      <c r="X518" s="17"/>
      <c r="Y518" s="15"/>
      <c r="Z518" s="14"/>
      <c r="AA518" s="43" t="e">
        <f t="shared" si="72"/>
        <v>#DIV/0!</v>
      </c>
      <c r="AB518" s="21" t="e">
        <f t="shared" si="73"/>
        <v>#DIV/0!</v>
      </c>
      <c r="AC518" s="21" t="e">
        <f t="shared" si="74"/>
        <v>#DIV/0!</v>
      </c>
      <c r="AD518" s="21" t="e">
        <f t="shared" si="75"/>
        <v>#DIV/0!</v>
      </c>
      <c r="AE518" s="21" t="e">
        <f t="shared" si="76"/>
        <v>#DIV/0!</v>
      </c>
      <c r="AF518" s="21" t="e">
        <f t="shared" ref="AF518:AF581" si="79">(M518)/(AG518*1.5)</f>
        <v>#DIV/0!</v>
      </c>
      <c r="AG518" s="20">
        <f>VLOOKUP(S518,'tabla ingresos'!$A$3:$D$15,4,FALSE)</f>
        <v>0</v>
      </c>
      <c r="AH518" s="20">
        <f t="shared" si="77"/>
        <v>0</v>
      </c>
      <c r="AI518" s="20">
        <f t="shared" si="78"/>
        <v>0</v>
      </c>
      <c r="AJ518" s="28" t="e">
        <f>VLOOKUP(AA518,score!$K$2:$L$8,2,TRUE)*AJ$2</f>
        <v>#DIV/0!</v>
      </c>
      <c r="AK518" s="28">
        <f>VLOOKUP(T518,score!$M$2:$N$8,2,FALSE)*AK$2</f>
        <v>0</v>
      </c>
      <c r="AL518" s="28">
        <f>VLOOKUP(Q518,score!$G$2:$H$8,2,TRUE)*AL$2</f>
        <v>0.1</v>
      </c>
      <c r="AM518" s="28" t="e">
        <f>VLOOKUP(AB518,score!$Y$2:$Z$8,2,TRUE)*AM$2</f>
        <v>#DIV/0!</v>
      </c>
      <c r="AN518" s="28" t="e">
        <f>VLOOKUP(AE518,score!$AE$2:$AF$8,2,TRUE)*AN$2</f>
        <v>#DIV/0!</v>
      </c>
      <c r="AO518" s="28">
        <f>VLOOKUP(O518,score!$C$2:$D$8,2,TRUE)*AO$2</f>
        <v>0.1</v>
      </c>
      <c r="AP518" s="28">
        <f>VLOOKUP(R518,score!$I$2:$J$8,2,TRUE)*AP$2</f>
        <v>0.1</v>
      </c>
      <c r="AQ518" s="28" t="e">
        <f>VLOOKUP(P518,score!$E$2:$F$8,2,FALSE)*AQ$2</f>
        <v>#N/A</v>
      </c>
      <c r="AR518" s="28">
        <f>VLOOKUP(U518,score!$O$2:$P$8,2,TRUE)*AR$2</f>
        <v>0</v>
      </c>
      <c r="AS518" s="28">
        <f>VLOOKUP(V518,score!$Q$2:$R$8,2,TRUE)*AS$2</f>
        <v>0</v>
      </c>
      <c r="AT518" s="28" t="e">
        <f>VLOOKUP(W518,score!$S$2:$T$8,2,FALSE)*AT$2</f>
        <v>#N/A</v>
      </c>
      <c r="AU518" s="28" t="e">
        <f>VLOOKUP(X518,score!$U$2:$V$4,2,FALSE)*AU$2</f>
        <v>#N/A</v>
      </c>
      <c r="AV518" s="28" t="e">
        <f>VLOOKUP(AF518,score!$AG$2:$AH$8,2,TRUE)*AV$2</f>
        <v>#DIV/0!</v>
      </c>
      <c r="AW518" s="28" t="e">
        <f>VLOOKUP(Y518,score!$W$2:$X$8,2,FALSE)*AW$2</f>
        <v>#N/A</v>
      </c>
      <c r="AX518" s="28" t="e">
        <f>VLOOKUP(AC518,score!$AA$2:$AB$8,2,TRUE)*AX$2</f>
        <v>#DIV/0!</v>
      </c>
      <c r="AY518" s="28" t="e">
        <f>VLOOKUP(AD518,score!$AC$2:$AD$8,2,TRUE)*AY$2</f>
        <v>#DIV/0!</v>
      </c>
      <c r="AZ518" s="28">
        <f>VLOOKUP(N518,score!$A$2:$B$8,2,TRUE)*AZ$2</f>
        <v>0.1</v>
      </c>
      <c r="BA518" s="29" t="e">
        <f t="shared" ref="BA518:BA581" si="80">+SUM(AJ518:AZ518)</f>
        <v>#DIV/0!</v>
      </c>
      <c r="BB518" s="29" t="e">
        <f>VLOOKUP(BA518,score!$AJ$2:$AK$7,2,TRUE)</f>
        <v>#DIV/0!</v>
      </c>
    </row>
    <row r="519" spans="1:54" x14ac:dyDescent="0.3">
      <c r="A519" s="10"/>
      <c r="B519" s="11"/>
      <c r="C519" s="12"/>
      <c r="D519" s="14"/>
      <c r="E519" s="12"/>
      <c r="F519" s="14"/>
      <c r="G519" s="14"/>
      <c r="H519" s="14"/>
      <c r="I519" s="14"/>
      <c r="J519" s="14"/>
      <c r="K519" s="14"/>
      <c r="L519" s="14"/>
      <c r="M519" s="14"/>
      <c r="N519" s="13"/>
      <c r="O519" s="13"/>
      <c r="P519" s="12"/>
      <c r="Q519" s="12"/>
      <c r="R519" s="12"/>
      <c r="S519" s="12"/>
      <c r="T519" s="12"/>
      <c r="U519" s="12"/>
      <c r="V519" s="12"/>
      <c r="W519" s="17"/>
      <c r="X519" s="17"/>
      <c r="Y519" s="15"/>
      <c r="Z519" s="14"/>
      <c r="AA519" s="43" t="e">
        <f t="shared" si="72"/>
        <v>#DIV/0!</v>
      </c>
      <c r="AB519" s="21" t="e">
        <f t="shared" si="73"/>
        <v>#DIV/0!</v>
      </c>
      <c r="AC519" s="21" t="e">
        <f t="shared" si="74"/>
        <v>#DIV/0!</v>
      </c>
      <c r="AD519" s="21" t="e">
        <f t="shared" si="75"/>
        <v>#DIV/0!</v>
      </c>
      <c r="AE519" s="21" t="e">
        <f t="shared" si="76"/>
        <v>#DIV/0!</v>
      </c>
      <c r="AF519" s="21" t="e">
        <f t="shared" si="79"/>
        <v>#DIV/0!</v>
      </c>
      <c r="AG519" s="20">
        <f>VLOOKUP(S519,'tabla ingresos'!$A$3:$D$15,4,FALSE)</f>
        <v>0</v>
      </c>
      <c r="AH519" s="20">
        <f t="shared" si="77"/>
        <v>0</v>
      </c>
      <c r="AI519" s="20">
        <f t="shared" si="78"/>
        <v>0</v>
      </c>
      <c r="AJ519" s="28" t="e">
        <f>VLOOKUP(AA519,score!$K$2:$L$8,2,TRUE)*AJ$2</f>
        <v>#DIV/0!</v>
      </c>
      <c r="AK519" s="28">
        <f>VLOOKUP(T519,score!$M$2:$N$8,2,FALSE)*AK$2</f>
        <v>0</v>
      </c>
      <c r="AL519" s="28">
        <f>VLOOKUP(Q519,score!$G$2:$H$8,2,TRUE)*AL$2</f>
        <v>0.1</v>
      </c>
      <c r="AM519" s="28" t="e">
        <f>VLOOKUP(AB519,score!$Y$2:$Z$8,2,TRUE)*AM$2</f>
        <v>#DIV/0!</v>
      </c>
      <c r="AN519" s="28" t="e">
        <f>VLOOKUP(AE519,score!$AE$2:$AF$8,2,TRUE)*AN$2</f>
        <v>#DIV/0!</v>
      </c>
      <c r="AO519" s="28">
        <f>VLOOKUP(O519,score!$C$2:$D$8,2,TRUE)*AO$2</f>
        <v>0.1</v>
      </c>
      <c r="AP519" s="28">
        <f>VLOOKUP(R519,score!$I$2:$J$8,2,TRUE)*AP$2</f>
        <v>0.1</v>
      </c>
      <c r="AQ519" s="28" t="e">
        <f>VLOOKUP(P519,score!$E$2:$F$8,2,FALSE)*AQ$2</f>
        <v>#N/A</v>
      </c>
      <c r="AR519" s="28">
        <f>VLOOKUP(U519,score!$O$2:$P$8,2,TRUE)*AR$2</f>
        <v>0</v>
      </c>
      <c r="AS519" s="28">
        <f>VLOOKUP(V519,score!$Q$2:$R$8,2,TRUE)*AS$2</f>
        <v>0</v>
      </c>
      <c r="AT519" s="28" t="e">
        <f>VLOOKUP(W519,score!$S$2:$T$8,2,FALSE)*AT$2</f>
        <v>#N/A</v>
      </c>
      <c r="AU519" s="28" t="e">
        <f>VLOOKUP(X519,score!$U$2:$V$4,2,FALSE)*AU$2</f>
        <v>#N/A</v>
      </c>
      <c r="AV519" s="28" t="e">
        <f>VLOOKUP(AF519,score!$AG$2:$AH$8,2,TRUE)*AV$2</f>
        <v>#DIV/0!</v>
      </c>
      <c r="AW519" s="28" t="e">
        <f>VLOOKUP(Y519,score!$W$2:$X$8,2,FALSE)*AW$2</f>
        <v>#N/A</v>
      </c>
      <c r="AX519" s="28" t="e">
        <f>VLOOKUP(AC519,score!$AA$2:$AB$8,2,TRUE)*AX$2</f>
        <v>#DIV/0!</v>
      </c>
      <c r="AY519" s="28" t="e">
        <f>VLOOKUP(AD519,score!$AC$2:$AD$8,2,TRUE)*AY$2</f>
        <v>#DIV/0!</v>
      </c>
      <c r="AZ519" s="28">
        <f>VLOOKUP(N519,score!$A$2:$B$8,2,TRUE)*AZ$2</f>
        <v>0.1</v>
      </c>
      <c r="BA519" s="29" t="e">
        <f t="shared" si="80"/>
        <v>#DIV/0!</v>
      </c>
      <c r="BB519" s="29" t="e">
        <f>VLOOKUP(BA519,score!$AJ$2:$AK$7,2,TRUE)</f>
        <v>#DIV/0!</v>
      </c>
    </row>
    <row r="520" spans="1:54" x14ac:dyDescent="0.3">
      <c r="A520" s="10"/>
      <c r="B520" s="11"/>
      <c r="C520" s="12"/>
      <c r="D520" s="14"/>
      <c r="E520" s="12"/>
      <c r="F520" s="14"/>
      <c r="G520" s="14"/>
      <c r="H520" s="14"/>
      <c r="I520" s="14"/>
      <c r="J520" s="14"/>
      <c r="K520" s="14"/>
      <c r="L520" s="14"/>
      <c r="M520" s="14"/>
      <c r="N520" s="13"/>
      <c r="O520" s="13"/>
      <c r="P520" s="12"/>
      <c r="Q520" s="12"/>
      <c r="R520" s="12"/>
      <c r="S520" s="12"/>
      <c r="T520" s="12"/>
      <c r="U520" s="12"/>
      <c r="V520" s="12"/>
      <c r="W520" s="17"/>
      <c r="X520" s="17"/>
      <c r="Y520" s="15"/>
      <c r="Z520" s="14"/>
      <c r="AA520" s="43" t="e">
        <f t="shared" si="72"/>
        <v>#DIV/0!</v>
      </c>
      <c r="AB520" s="21" t="e">
        <f t="shared" si="73"/>
        <v>#DIV/0!</v>
      </c>
      <c r="AC520" s="21" t="e">
        <f t="shared" si="74"/>
        <v>#DIV/0!</v>
      </c>
      <c r="AD520" s="21" t="e">
        <f t="shared" si="75"/>
        <v>#DIV/0!</v>
      </c>
      <c r="AE520" s="21" t="e">
        <f t="shared" si="76"/>
        <v>#DIV/0!</v>
      </c>
      <c r="AF520" s="21" t="e">
        <f t="shared" si="79"/>
        <v>#DIV/0!</v>
      </c>
      <c r="AG520" s="20">
        <f>VLOOKUP(S520,'tabla ingresos'!$A$3:$D$15,4,FALSE)</f>
        <v>0</v>
      </c>
      <c r="AH520" s="20">
        <f t="shared" si="77"/>
        <v>0</v>
      </c>
      <c r="AI520" s="20">
        <f t="shared" si="78"/>
        <v>0</v>
      </c>
      <c r="AJ520" s="28" t="e">
        <f>VLOOKUP(AA520,score!$K$2:$L$8,2,TRUE)*AJ$2</f>
        <v>#DIV/0!</v>
      </c>
      <c r="AK520" s="28">
        <f>VLOOKUP(T520,score!$M$2:$N$8,2,FALSE)*AK$2</f>
        <v>0</v>
      </c>
      <c r="AL520" s="28">
        <f>VLOOKUP(Q520,score!$G$2:$H$8,2,TRUE)*AL$2</f>
        <v>0.1</v>
      </c>
      <c r="AM520" s="28" t="e">
        <f>VLOOKUP(AB520,score!$Y$2:$Z$8,2,TRUE)*AM$2</f>
        <v>#DIV/0!</v>
      </c>
      <c r="AN520" s="28" t="e">
        <f>VLOOKUP(AE520,score!$AE$2:$AF$8,2,TRUE)*AN$2</f>
        <v>#DIV/0!</v>
      </c>
      <c r="AO520" s="28">
        <f>VLOOKUP(O520,score!$C$2:$D$8,2,TRUE)*AO$2</f>
        <v>0.1</v>
      </c>
      <c r="AP520" s="28">
        <f>VLOOKUP(R520,score!$I$2:$J$8,2,TRUE)*AP$2</f>
        <v>0.1</v>
      </c>
      <c r="AQ520" s="28" t="e">
        <f>VLOOKUP(P520,score!$E$2:$F$8,2,FALSE)*AQ$2</f>
        <v>#N/A</v>
      </c>
      <c r="AR520" s="28">
        <f>VLOOKUP(U520,score!$O$2:$P$8,2,TRUE)*AR$2</f>
        <v>0</v>
      </c>
      <c r="AS520" s="28">
        <f>VLOOKUP(V520,score!$Q$2:$R$8,2,TRUE)*AS$2</f>
        <v>0</v>
      </c>
      <c r="AT520" s="28" t="e">
        <f>VLOOKUP(W520,score!$S$2:$T$8,2,FALSE)*AT$2</f>
        <v>#N/A</v>
      </c>
      <c r="AU520" s="28" t="e">
        <f>VLOOKUP(X520,score!$U$2:$V$4,2,FALSE)*AU$2</f>
        <v>#N/A</v>
      </c>
      <c r="AV520" s="28" t="e">
        <f>VLOOKUP(AF520,score!$AG$2:$AH$8,2,TRUE)*AV$2</f>
        <v>#DIV/0!</v>
      </c>
      <c r="AW520" s="28" t="e">
        <f>VLOOKUP(Y520,score!$W$2:$X$8,2,FALSE)*AW$2</f>
        <v>#N/A</v>
      </c>
      <c r="AX520" s="28" t="e">
        <f>VLOOKUP(AC520,score!$AA$2:$AB$8,2,TRUE)*AX$2</f>
        <v>#DIV/0!</v>
      </c>
      <c r="AY520" s="28" t="e">
        <f>VLOOKUP(AD520,score!$AC$2:$AD$8,2,TRUE)*AY$2</f>
        <v>#DIV/0!</v>
      </c>
      <c r="AZ520" s="28">
        <f>VLOOKUP(N520,score!$A$2:$B$8,2,TRUE)*AZ$2</f>
        <v>0.1</v>
      </c>
      <c r="BA520" s="29" t="e">
        <f t="shared" si="80"/>
        <v>#DIV/0!</v>
      </c>
      <c r="BB520" s="29" t="e">
        <f>VLOOKUP(BA520,score!$AJ$2:$AK$7,2,TRUE)</f>
        <v>#DIV/0!</v>
      </c>
    </row>
    <row r="521" spans="1:54" x14ac:dyDescent="0.3">
      <c r="A521" s="10"/>
      <c r="B521" s="11"/>
      <c r="C521" s="12"/>
      <c r="D521" s="14"/>
      <c r="E521" s="12"/>
      <c r="F521" s="14"/>
      <c r="G521" s="14"/>
      <c r="H521" s="14"/>
      <c r="I521" s="14"/>
      <c r="J521" s="14"/>
      <c r="K521" s="14"/>
      <c r="L521" s="14"/>
      <c r="M521" s="14"/>
      <c r="N521" s="13"/>
      <c r="O521" s="13"/>
      <c r="P521" s="12"/>
      <c r="Q521" s="12"/>
      <c r="R521" s="12"/>
      <c r="S521" s="12"/>
      <c r="T521" s="12"/>
      <c r="U521" s="12"/>
      <c r="V521" s="12"/>
      <c r="W521" s="17"/>
      <c r="X521" s="17"/>
      <c r="Y521" s="15"/>
      <c r="Z521" s="14"/>
      <c r="AA521" s="43" t="e">
        <f t="shared" si="72"/>
        <v>#DIV/0!</v>
      </c>
      <c r="AB521" s="21" t="e">
        <f t="shared" si="73"/>
        <v>#DIV/0!</v>
      </c>
      <c r="AC521" s="21" t="e">
        <f t="shared" si="74"/>
        <v>#DIV/0!</v>
      </c>
      <c r="AD521" s="21" t="e">
        <f t="shared" si="75"/>
        <v>#DIV/0!</v>
      </c>
      <c r="AE521" s="21" t="e">
        <f t="shared" si="76"/>
        <v>#DIV/0!</v>
      </c>
      <c r="AF521" s="21" t="e">
        <f t="shared" si="79"/>
        <v>#DIV/0!</v>
      </c>
      <c r="AG521" s="20">
        <f>VLOOKUP(S521,'tabla ingresos'!$A$3:$D$15,4,FALSE)</f>
        <v>0</v>
      </c>
      <c r="AH521" s="20">
        <f t="shared" si="77"/>
        <v>0</v>
      </c>
      <c r="AI521" s="20">
        <f t="shared" si="78"/>
        <v>0</v>
      </c>
      <c r="AJ521" s="28" t="e">
        <f>VLOOKUP(AA521,score!$K$2:$L$8,2,TRUE)*AJ$2</f>
        <v>#DIV/0!</v>
      </c>
      <c r="AK521" s="28">
        <f>VLOOKUP(T521,score!$M$2:$N$8,2,FALSE)*AK$2</f>
        <v>0</v>
      </c>
      <c r="AL521" s="28">
        <f>VLOOKUP(Q521,score!$G$2:$H$8,2,TRUE)*AL$2</f>
        <v>0.1</v>
      </c>
      <c r="AM521" s="28" t="e">
        <f>VLOOKUP(AB521,score!$Y$2:$Z$8,2,TRUE)*AM$2</f>
        <v>#DIV/0!</v>
      </c>
      <c r="AN521" s="28" t="e">
        <f>VLOOKUP(AE521,score!$AE$2:$AF$8,2,TRUE)*AN$2</f>
        <v>#DIV/0!</v>
      </c>
      <c r="AO521" s="28">
        <f>VLOOKUP(O521,score!$C$2:$D$8,2,TRUE)*AO$2</f>
        <v>0.1</v>
      </c>
      <c r="AP521" s="28">
        <f>VLOOKUP(R521,score!$I$2:$J$8,2,TRUE)*AP$2</f>
        <v>0.1</v>
      </c>
      <c r="AQ521" s="28" t="e">
        <f>VLOOKUP(P521,score!$E$2:$F$8,2,FALSE)*AQ$2</f>
        <v>#N/A</v>
      </c>
      <c r="AR521" s="28">
        <f>VLOOKUP(U521,score!$O$2:$P$8,2,TRUE)*AR$2</f>
        <v>0</v>
      </c>
      <c r="AS521" s="28">
        <f>VLOOKUP(V521,score!$Q$2:$R$8,2,TRUE)*AS$2</f>
        <v>0</v>
      </c>
      <c r="AT521" s="28" t="e">
        <f>VLOOKUP(W521,score!$S$2:$T$8,2,FALSE)*AT$2</f>
        <v>#N/A</v>
      </c>
      <c r="AU521" s="28" t="e">
        <f>VLOOKUP(X521,score!$U$2:$V$4,2,FALSE)*AU$2</f>
        <v>#N/A</v>
      </c>
      <c r="AV521" s="28" t="e">
        <f>VLOOKUP(AF521,score!$AG$2:$AH$8,2,TRUE)*AV$2</f>
        <v>#DIV/0!</v>
      </c>
      <c r="AW521" s="28" t="e">
        <f>VLOOKUP(Y521,score!$W$2:$X$8,2,FALSE)*AW$2</f>
        <v>#N/A</v>
      </c>
      <c r="AX521" s="28" t="e">
        <f>VLOOKUP(AC521,score!$AA$2:$AB$8,2,TRUE)*AX$2</f>
        <v>#DIV/0!</v>
      </c>
      <c r="AY521" s="28" t="e">
        <f>VLOOKUP(AD521,score!$AC$2:$AD$8,2,TRUE)*AY$2</f>
        <v>#DIV/0!</v>
      </c>
      <c r="AZ521" s="28">
        <f>VLOOKUP(N521,score!$A$2:$B$8,2,TRUE)*AZ$2</f>
        <v>0.1</v>
      </c>
      <c r="BA521" s="29" t="e">
        <f t="shared" si="80"/>
        <v>#DIV/0!</v>
      </c>
      <c r="BB521" s="29" t="e">
        <f>VLOOKUP(BA521,score!$AJ$2:$AK$7,2,TRUE)</f>
        <v>#DIV/0!</v>
      </c>
    </row>
    <row r="522" spans="1:54" x14ac:dyDescent="0.3">
      <c r="A522" s="10"/>
      <c r="B522" s="11"/>
      <c r="C522" s="12"/>
      <c r="D522" s="14"/>
      <c r="E522" s="12"/>
      <c r="F522" s="14"/>
      <c r="G522" s="14"/>
      <c r="H522" s="14"/>
      <c r="I522" s="14"/>
      <c r="J522" s="14"/>
      <c r="K522" s="14"/>
      <c r="L522" s="14"/>
      <c r="M522" s="14"/>
      <c r="N522" s="13"/>
      <c r="O522" s="13"/>
      <c r="P522" s="12"/>
      <c r="Q522" s="12"/>
      <c r="R522" s="12"/>
      <c r="S522" s="12"/>
      <c r="T522" s="12"/>
      <c r="U522" s="12"/>
      <c r="V522" s="12"/>
      <c r="W522" s="17"/>
      <c r="X522" s="17"/>
      <c r="Y522" s="15"/>
      <c r="Z522" s="14"/>
      <c r="AA522" s="43" t="e">
        <f t="shared" si="72"/>
        <v>#DIV/0!</v>
      </c>
      <c r="AB522" s="21" t="e">
        <f t="shared" si="73"/>
        <v>#DIV/0!</v>
      </c>
      <c r="AC522" s="21" t="e">
        <f t="shared" si="74"/>
        <v>#DIV/0!</v>
      </c>
      <c r="AD522" s="21" t="e">
        <f t="shared" si="75"/>
        <v>#DIV/0!</v>
      </c>
      <c r="AE522" s="21" t="e">
        <f t="shared" si="76"/>
        <v>#DIV/0!</v>
      </c>
      <c r="AF522" s="21" t="e">
        <f t="shared" si="79"/>
        <v>#DIV/0!</v>
      </c>
      <c r="AG522" s="20">
        <f>VLOOKUP(S522,'tabla ingresos'!$A$3:$D$15,4,FALSE)</f>
        <v>0</v>
      </c>
      <c r="AH522" s="20">
        <f t="shared" si="77"/>
        <v>0</v>
      </c>
      <c r="AI522" s="20">
        <f t="shared" si="78"/>
        <v>0</v>
      </c>
      <c r="AJ522" s="28" t="e">
        <f>VLOOKUP(AA522,score!$K$2:$L$8,2,TRUE)*AJ$2</f>
        <v>#DIV/0!</v>
      </c>
      <c r="AK522" s="28">
        <f>VLOOKUP(T522,score!$M$2:$N$8,2,FALSE)*AK$2</f>
        <v>0</v>
      </c>
      <c r="AL522" s="28">
        <f>VLOOKUP(Q522,score!$G$2:$H$8,2,TRUE)*AL$2</f>
        <v>0.1</v>
      </c>
      <c r="AM522" s="28" t="e">
        <f>VLOOKUP(AB522,score!$Y$2:$Z$8,2,TRUE)*AM$2</f>
        <v>#DIV/0!</v>
      </c>
      <c r="AN522" s="28" t="e">
        <f>VLOOKUP(AE522,score!$AE$2:$AF$8,2,TRUE)*AN$2</f>
        <v>#DIV/0!</v>
      </c>
      <c r="AO522" s="28">
        <f>VLOOKUP(O522,score!$C$2:$D$8,2,TRUE)*AO$2</f>
        <v>0.1</v>
      </c>
      <c r="AP522" s="28">
        <f>VLOOKUP(R522,score!$I$2:$J$8,2,TRUE)*AP$2</f>
        <v>0.1</v>
      </c>
      <c r="AQ522" s="28" t="e">
        <f>VLOOKUP(P522,score!$E$2:$F$8,2,FALSE)*AQ$2</f>
        <v>#N/A</v>
      </c>
      <c r="AR522" s="28">
        <f>VLOOKUP(U522,score!$O$2:$P$8,2,TRUE)*AR$2</f>
        <v>0</v>
      </c>
      <c r="AS522" s="28">
        <f>VLOOKUP(V522,score!$Q$2:$R$8,2,TRUE)*AS$2</f>
        <v>0</v>
      </c>
      <c r="AT522" s="28" t="e">
        <f>VLOOKUP(W522,score!$S$2:$T$8,2,FALSE)*AT$2</f>
        <v>#N/A</v>
      </c>
      <c r="AU522" s="28" t="e">
        <f>VLOOKUP(X522,score!$U$2:$V$4,2,FALSE)*AU$2</f>
        <v>#N/A</v>
      </c>
      <c r="AV522" s="28" t="e">
        <f>VLOOKUP(AF522,score!$AG$2:$AH$8,2,TRUE)*AV$2</f>
        <v>#DIV/0!</v>
      </c>
      <c r="AW522" s="28" t="e">
        <f>VLOOKUP(Y522,score!$W$2:$X$8,2,FALSE)*AW$2</f>
        <v>#N/A</v>
      </c>
      <c r="AX522" s="28" t="e">
        <f>VLOOKUP(AC522,score!$AA$2:$AB$8,2,TRUE)*AX$2</f>
        <v>#DIV/0!</v>
      </c>
      <c r="AY522" s="28" t="e">
        <f>VLOOKUP(AD522,score!$AC$2:$AD$8,2,TRUE)*AY$2</f>
        <v>#DIV/0!</v>
      </c>
      <c r="AZ522" s="28">
        <f>VLOOKUP(N522,score!$A$2:$B$8,2,TRUE)*AZ$2</f>
        <v>0.1</v>
      </c>
      <c r="BA522" s="29" t="e">
        <f t="shared" si="80"/>
        <v>#DIV/0!</v>
      </c>
      <c r="BB522" s="29" t="e">
        <f>VLOOKUP(BA522,score!$AJ$2:$AK$7,2,TRUE)</f>
        <v>#DIV/0!</v>
      </c>
    </row>
    <row r="523" spans="1:54" x14ac:dyDescent="0.3">
      <c r="A523" s="10"/>
      <c r="B523" s="11"/>
      <c r="C523" s="12"/>
      <c r="D523" s="14"/>
      <c r="E523" s="12"/>
      <c r="F523" s="14"/>
      <c r="G523" s="14"/>
      <c r="H523" s="14"/>
      <c r="I523" s="14"/>
      <c r="J523" s="14"/>
      <c r="K523" s="14"/>
      <c r="L523" s="14"/>
      <c r="M523" s="14"/>
      <c r="N523" s="13"/>
      <c r="O523" s="13"/>
      <c r="P523" s="12"/>
      <c r="Q523" s="12"/>
      <c r="R523" s="12"/>
      <c r="S523" s="12"/>
      <c r="T523" s="12"/>
      <c r="U523" s="12"/>
      <c r="V523" s="12"/>
      <c r="W523" s="17"/>
      <c r="X523" s="17"/>
      <c r="Y523" s="15"/>
      <c r="Z523" s="14"/>
      <c r="AA523" s="43" t="e">
        <f t="shared" si="72"/>
        <v>#DIV/0!</v>
      </c>
      <c r="AB523" s="21" t="e">
        <f t="shared" si="73"/>
        <v>#DIV/0!</v>
      </c>
      <c r="AC523" s="21" t="e">
        <f t="shared" si="74"/>
        <v>#DIV/0!</v>
      </c>
      <c r="AD523" s="21" t="e">
        <f t="shared" si="75"/>
        <v>#DIV/0!</v>
      </c>
      <c r="AE523" s="21" t="e">
        <f t="shared" si="76"/>
        <v>#DIV/0!</v>
      </c>
      <c r="AF523" s="21" t="e">
        <f t="shared" si="79"/>
        <v>#DIV/0!</v>
      </c>
      <c r="AG523" s="20">
        <f>VLOOKUP(S523,'tabla ingresos'!$A$3:$D$15,4,FALSE)</f>
        <v>0</v>
      </c>
      <c r="AH523" s="20">
        <f t="shared" si="77"/>
        <v>0</v>
      </c>
      <c r="AI523" s="20">
        <f t="shared" si="78"/>
        <v>0</v>
      </c>
      <c r="AJ523" s="28" t="e">
        <f>VLOOKUP(AA523,score!$K$2:$L$8,2,TRUE)*AJ$2</f>
        <v>#DIV/0!</v>
      </c>
      <c r="AK523" s="28">
        <f>VLOOKUP(T523,score!$M$2:$N$8,2,FALSE)*AK$2</f>
        <v>0</v>
      </c>
      <c r="AL523" s="28">
        <f>VLOOKUP(Q523,score!$G$2:$H$8,2,TRUE)*AL$2</f>
        <v>0.1</v>
      </c>
      <c r="AM523" s="28" t="e">
        <f>VLOOKUP(AB523,score!$Y$2:$Z$8,2,TRUE)*AM$2</f>
        <v>#DIV/0!</v>
      </c>
      <c r="AN523" s="28" t="e">
        <f>VLOOKUP(AE523,score!$AE$2:$AF$8,2,TRUE)*AN$2</f>
        <v>#DIV/0!</v>
      </c>
      <c r="AO523" s="28">
        <f>VLOOKUP(O523,score!$C$2:$D$8,2,TRUE)*AO$2</f>
        <v>0.1</v>
      </c>
      <c r="AP523" s="28">
        <f>VLOOKUP(R523,score!$I$2:$J$8,2,TRUE)*AP$2</f>
        <v>0.1</v>
      </c>
      <c r="AQ523" s="28" t="e">
        <f>VLOOKUP(P523,score!$E$2:$F$8,2,FALSE)*AQ$2</f>
        <v>#N/A</v>
      </c>
      <c r="AR523" s="28">
        <f>VLOOKUP(U523,score!$O$2:$P$8,2,TRUE)*AR$2</f>
        <v>0</v>
      </c>
      <c r="AS523" s="28">
        <f>VLOOKUP(V523,score!$Q$2:$R$8,2,TRUE)*AS$2</f>
        <v>0</v>
      </c>
      <c r="AT523" s="28" t="e">
        <f>VLOOKUP(W523,score!$S$2:$T$8,2,FALSE)*AT$2</f>
        <v>#N/A</v>
      </c>
      <c r="AU523" s="28" t="e">
        <f>VLOOKUP(X523,score!$U$2:$V$4,2,FALSE)*AU$2</f>
        <v>#N/A</v>
      </c>
      <c r="AV523" s="28" t="e">
        <f>VLOOKUP(AF523,score!$AG$2:$AH$8,2,TRUE)*AV$2</f>
        <v>#DIV/0!</v>
      </c>
      <c r="AW523" s="28" t="e">
        <f>VLOOKUP(Y523,score!$W$2:$X$8,2,FALSE)*AW$2</f>
        <v>#N/A</v>
      </c>
      <c r="AX523" s="28" t="e">
        <f>VLOOKUP(AC523,score!$AA$2:$AB$8,2,TRUE)*AX$2</f>
        <v>#DIV/0!</v>
      </c>
      <c r="AY523" s="28" t="e">
        <f>VLOOKUP(AD523,score!$AC$2:$AD$8,2,TRUE)*AY$2</f>
        <v>#DIV/0!</v>
      </c>
      <c r="AZ523" s="28">
        <f>VLOOKUP(N523,score!$A$2:$B$8,2,TRUE)*AZ$2</f>
        <v>0.1</v>
      </c>
      <c r="BA523" s="29" t="e">
        <f t="shared" si="80"/>
        <v>#DIV/0!</v>
      </c>
      <c r="BB523" s="29" t="e">
        <f>VLOOKUP(BA523,score!$AJ$2:$AK$7,2,TRUE)</f>
        <v>#DIV/0!</v>
      </c>
    </row>
    <row r="524" spans="1:54" x14ac:dyDescent="0.3">
      <c r="A524" s="10"/>
      <c r="B524" s="11"/>
      <c r="C524" s="12"/>
      <c r="D524" s="14"/>
      <c r="E524" s="12"/>
      <c r="F524" s="14"/>
      <c r="G524" s="14"/>
      <c r="H524" s="14"/>
      <c r="I524" s="14"/>
      <c r="J524" s="14"/>
      <c r="K524" s="14"/>
      <c r="L524" s="14"/>
      <c r="M524" s="14"/>
      <c r="N524" s="13"/>
      <c r="O524" s="13"/>
      <c r="P524" s="12"/>
      <c r="Q524" s="12"/>
      <c r="R524" s="12"/>
      <c r="S524" s="12"/>
      <c r="T524" s="12"/>
      <c r="U524" s="12"/>
      <c r="V524" s="12"/>
      <c r="W524" s="17"/>
      <c r="X524" s="17"/>
      <c r="Y524" s="15"/>
      <c r="Z524" s="14"/>
      <c r="AA524" s="43" t="e">
        <f t="shared" si="72"/>
        <v>#DIV/0!</v>
      </c>
      <c r="AB524" s="21" t="e">
        <f t="shared" si="73"/>
        <v>#DIV/0!</v>
      </c>
      <c r="AC524" s="21" t="e">
        <f t="shared" si="74"/>
        <v>#DIV/0!</v>
      </c>
      <c r="AD524" s="21" t="e">
        <f t="shared" si="75"/>
        <v>#DIV/0!</v>
      </c>
      <c r="AE524" s="21" t="e">
        <f t="shared" si="76"/>
        <v>#DIV/0!</v>
      </c>
      <c r="AF524" s="21" t="e">
        <f t="shared" si="79"/>
        <v>#DIV/0!</v>
      </c>
      <c r="AG524" s="20">
        <f>VLOOKUP(S524,'tabla ingresos'!$A$3:$D$15,4,FALSE)</f>
        <v>0</v>
      </c>
      <c r="AH524" s="20">
        <f t="shared" si="77"/>
        <v>0</v>
      </c>
      <c r="AI524" s="20">
        <f t="shared" si="78"/>
        <v>0</v>
      </c>
      <c r="AJ524" s="28" t="e">
        <f>VLOOKUP(AA524,score!$K$2:$L$8,2,TRUE)*AJ$2</f>
        <v>#DIV/0!</v>
      </c>
      <c r="AK524" s="28">
        <f>VLOOKUP(T524,score!$M$2:$N$8,2,FALSE)*AK$2</f>
        <v>0</v>
      </c>
      <c r="AL524" s="28">
        <f>VLOOKUP(Q524,score!$G$2:$H$8,2,TRUE)*AL$2</f>
        <v>0.1</v>
      </c>
      <c r="AM524" s="28" t="e">
        <f>VLOOKUP(AB524,score!$Y$2:$Z$8,2,TRUE)*AM$2</f>
        <v>#DIV/0!</v>
      </c>
      <c r="AN524" s="28" t="e">
        <f>VLOOKUP(AE524,score!$AE$2:$AF$8,2,TRUE)*AN$2</f>
        <v>#DIV/0!</v>
      </c>
      <c r="AO524" s="28">
        <f>VLOOKUP(O524,score!$C$2:$D$8,2,TRUE)*AO$2</f>
        <v>0.1</v>
      </c>
      <c r="AP524" s="28">
        <f>VLOOKUP(R524,score!$I$2:$J$8,2,TRUE)*AP$2</f>
        <v>0.1</v>
      </c>
      <c r="AQ524" s="28" t="e">
        <f>VLOOKUP(P524,score!$E$2:$F$8,2,FALSE)*AQ$2</f>
        <v>#N/A</v>
      </c>
      <c r="AR524" s="28">
        <f>VLOOKUP(U524,score!$O$2:$P$8,2,TRUE)*AR$2</f>
        <v>0</v>
      </c>
      <c r="AS524" s="28">
        <f>VLOOKUP(V524,score!$Q$2:$R$8,2,TRUE)*AS$2</f>
        <v>0</v>
      </c>
      <c r="AT524" s="28" t="e">
        <f>VLOOKUP(W524,score!$S$2:$T$8,2,FALSE)*AT$2</f>
        <v>#N/A</v>
      </c>
      <c r="AU524" s="28" t="e">
        <f>VLOOKUP(X524,score!$U$2:$V$4,2,FALSE)*AU$2</f>
        <v>#N/A</v>
      </c>
      <c r="AV524" s="28" t="e">
        <f>VLOOKUP(AF524,score!$AG$2:$AH$8,2,TRUE)*AV$2</f>
        <v>#DIV/0!</v>
      </c>
      <c r="AW524" s="28" t="e">
        <f>VLOOKUP(Y524,score!$W$2:$X$8,2,FALSE)*AW$2</f>
        <v>#N/A</v>
      </c>
      <c r="AX524" s="28" t="e">
        <f>VLOOKUP(AC524,score!$AA$2:$AB$8,2,TRUE)*AX$2</f>
        <v>#DIV/0!</v>
      </c>
      <c r="AY524" s="28" t="e">
        <f>VLOOKUP(AD524,score!$AC$2:$AD$8,2,TRUE)*AY$2</f>
        <v>#DIV/0!</v>
      </c>
      <c r="AZ524" s="28">
        <f>VLOOKUP(N524,score!$A$2:$B$8,2,TRUE)*AZ$2</f>
        <v>0.1</v>
      </c>
      <c r="BA524" s="29" t="e">
        <f t="shared" si="80"/>
        <v>#DIV/0!</v>
      </c>
      <c r="BB524" s="29" t="e">
        <f>VLOOKUP(BA524,score!$AJ$2:$AK$7,2,TRUE)</f>
        <v>#DIV/0!</v>
      </c>
    </row>
    <row r="525" spans="1:54" x14ac:dyDescent="0.3">
      <c r="A525" s="10"/>
      <c r="B525" s="11"/>
      <c r="C525" s="12"/>
      <c r="D525" s="14"/>
      <c r="E525" s="12"/>
      <c r="F525" s="14"/>
      <c r="G525" s="14"/>
      <c r="H525" s="14"/>
      <c r="I525" s="14"/>
      <c r="J525" s="14"/>
      <c r="K525" s="14"/>
      <c r="L525" s="14"/>
      <c r="M525" s="14"/>
      <c r="N525" s="13"/>
      <c r="O525" s="13"/>
      <c r="P525" s="12"/>
      <c r="Q525" s="12"/>
      <c r="R525" s="12"/>
      <c r="S525" s="12"/>
      <c r="T525" s="12"/>
      <c r="U525" s="12"/>
      <c r="V525" s="12"/>
      <c r="W525" s="17"/>
      <c r="X525" s="17"/>
      <c r="Y525" s="15"/>
      <c r="Z525" s="14"/>
      <c r="AA525" s="43" t="e">
        <f t="shared" si="72"/>
        <v>#DIV/0!</v>
      </c>
      <c r="AB525" s="21" t="e">
        <f t="shared" si="73"/>
        <v>#DIV/0!</v>
      </c>
      <c r="AC525" s="21" t="e">
        <f t="shared" si="74"/>
        <v>#DIV/0!</v>
      </c>
      <c r="AD525" s="21" t="e">
        <f t="shared" si="75"/>
        <v>#DIV/0!</v>
      </c>
      <c r="AE525" s="21" t="e">
        <f t="shared" si="76"/>
        <v>#DIV/0!</v>
      </c>
      <c r="AF525" s="21" t="e">
        <f t="shared" si="79"/>
        <v>#DIV/0!</v>
      </c>
      <c r="AG525" s="20">
        <f>VLOOKUP(S525,'tabla ingresos'!$A$3:$D$15,4,FALSE)</f>
        <v>0</v>
      </c>
      <c r="AH525" s="20">
        <f t="shared" si="77"/>
        <v>0</v>
      </c>
      <c r="AI525" s="20">
        <f t="shared" si="78"/>
        <v>0</v>
      </c>
      <c r="AJ525" s="28" t="e">
        <f>VLOOKUP(AA525,score!$K$2:$L$8,2,TRUE)*AJ$2</f>
        <v>#DIV/0!</v>
      </c>
      <c r="AK525" s="28">
        <f>VLOOKUP(T525,score!$M$2:$N$8,2,FALSE)*AK$2</f>
        <v>0</v>
      </c>
      <c r="AL525" s="28">
        <f>VLOOKUP(Q525,score!$G$2:$H$8,2,TRUE)*AL$2</f>
        <v>0.1</v>
      </c>
      <c r="AM525" s="28" t="e">
        <f>VLOOKUP(AB525,score!$Y$2:$Z$8,2,TRUE)*AM$2</f>
        <v>#DIV/0!</v>
      </c>
      <c r="AN525" s="28" t="e">
        <f>VLOOKUP(AE525,score!$AE$2:$AF$8,2,TRUE)*AN$2</f>
        <v>#DIV/0!</v>
      </c>
      <c r="AO525" s="28">
        <f>VLOOKUP(O525,score!$C$2:$D$8,2,TRUE)*AO$2</f>
        <v>0.1</v>
      </c>
      <c r="AP525" s="28">
        <f>VLOOKUP(R525,score!$I$2:$J$8,2,TRUE)*AP$2</f>
        <v>0.1</v>
      </c>
      <c r="AQ525" s="28" t="e">
        <f>VLOOKUP(P525,score!$E$2:$F$8,2,FALSE)*AQ$2</f>
        <v>#N/A</v>
      </c>
      <c r="AR525" s="28">
        <f>VLOOKUP(U525,score!$O$2:$P$8,2,TRUE)*AR$2</f>
        <v>0</v>
      </c>
      <c r="AS525" s="28">
        <f>VLOOKUP(V525,score!$Q$2:$R$8,2,TRUE)*AS$2</f>
        <v>0</v>
      </c>
      <c r="AT525" s="28" t="e">
        <f>VLOOKUP(W525,score!$S$2:$T$8,2,FALSE)*AT$2</f>
        <v>#N/A</v>
      </c>
      <c r="AU525" s="28" t="e">
        <f>VLOOKUP(X525,score!$U$2:$V$4,2,FALSE)*AU$2</f>
        <v>#N/A</v>
      </c>
      <c r="AV525" s="28" t="e">
        <f>VLOOKUP(AF525,score!$AG$2:$AH$8,2,TRUE)*AV$2</f>
        <v>#DIV/0!</v>
      </c>
      <c r="AW525" s="28" t="e">
        <f>VLOOKUP(Y525,score!$W$2:$X$8,2,FALSE)*AW$2</f>
        <v>#N/A</v>
      </c>
      <c r="AX525" s="28" t="e">
        <f>VLOOKUP(AC525,score!$AA$2:$AB$8,2,TRUE)*AX$2</f>
        <v>#DIV/0!</v>
      </c>
      <c r="AY525" s="28" t="e">
        <f>VLOOKUP(AD525,score!$AC$2:$AD$8,2,TRUE)*AY$2</f>
        <v>#DIV/0!</v>
      </c>
      <c r="AZ525" s="28">
        <f>VLOOKUP(N525,score!$A$2:$B$8,2,TRUE)*AZ$2</f>
        <v>0.1</v>
      </c>
      <c r="BA525" s="29" t="e">
        <f t="shared" si="80"/>
        <v>#DIV/0!</v>
      </c>
      <c r="BB525" s="29" t="e">
        <f>VLOOKUP(BA525,score!$AJ$2:$AK$7,2,TRUE)</f>
        <v>#DIV/0!</v>
      </c>
    </row>
    <row r="526" spans="1:54" x14ac:dyDescent="0.3">
      <c r="A526" s="10"/>
      <c r="B526" s="11"/>
      <c r="C526" s="12"/>
      <c r="D526" s="14"/>
      <c r="E526" s="12"/>
      <c r="F526" s="14"/>
      <c r="G526" s="14"/>
      <c r="H526" s="14"/>
      <c r="I526" s="14"/>
      <c r="J526" s="14"/>
      <c r="K526" s="14"/>
      <c r="L526" s="14"/>
      <c r="M526" s="14"/>
      <c r="N526" s="13"/>
      <c r="O526" s="13"/>
      <c r="P526" s="12"/>
      <c r="Q526" s="12"/>
      <c r="R526" s="12"/>
      <c r="S526" s="12"/>
      <c r="T526" s="12"/>
      <c r="U526" s="12"/>
      <c r="V526" s="12"/>
      <c r="W526" s="17"/>
      <c r="X526" s="17"/>
      <c r="Y526" s="15"/>
      <c r="Z526" s="14"/>
      <c r="AA526" s="43" t="e">
        <f t="shared" si="72"/>
        <v>#DIV/0!</v>
      </c>
      <c r="AB526" s="21" t="e">
        <f t="shared" si="73"/>
        <v>#DIV/0!</v>
      </c>
      <c r="AC526" s="21" t="e">
        <f t="shared" si="74"/>
        <v>#DIV/0!</v>
      </c>
      <c r="AD526" s="21" t="e">
        <f t="shared" si="75"/>
        <v>#DIV/0!</v>
      </c>
      <c r="AE526" s="21" t="e">
        <f t="shared" si="76"/>
        <v>#DIV/0!</v>
      </c>
      <c r="AF526" s="21" t="e">
        <f t="shared" si="79"/>
        <v>#DIV/0!</v>
      </c>
      <c r="AG526" s="20">
        <f>VLOOKUP(S526,'tabla ingresos'!$A$3:$D$15,4,FALSE)</f>
        <v>0</v>
      </c>
      <c r="AH526" s="20">
        <f t="shared" si="77"/>
        <v>0</v>
      </c>
      <c r="AI526" s="20">
        <f t="shared" si="78"/>
        <v>0</v>
      </c>
      <c r="AJ526" s="28" t="e">
        <f>VLOOKUP(AA526,score!$K$2:$L$8,2,TRUE)*AJ$2</f>
        <v>#DIV/0!</v>
      </c>
      <c r="AK526" s="28">
        <f>VLOOKUP(T526,score!$M$2:$N$8,2,FALSE)*AK$2</f>
        <v>0</v>
      </c>
      <c r="AL526" s="28">
        <f>VLOOKUP(Q526,score!$G$2:$H$8,2,TRUE)*AL$2</f>
        <v>0.1</v>
      </c>
      <c r="AM526" s="28" t="e">
        <f>VLOOKUP(AB526,score!$Y$2:$Z$8,2,TRUE)*AM$2</f>
        <v>#DIV/0!</v>
      </c>
      <c r="AN526" s="28" t="e">
        <f>VLOOKUP(AE526,score!$AE$2:$AF$8,2,TRUE)*AN$2</f>
        <v>#DIV/0!</v>
      </c>
      <c r="AO526" s="28">
        <f>VLOOKUP(O526,score!$C$2:$D$8,2,TRUE)*AO$2</f>
        <v>0.1</v>
      </c>
      <c r="AP526" s="28">
        <f>VLOOKUP(R526,score!$I$2:$J$8,2,TRUE)*AP$2</f>
        <v>0.1</v>
      </c>
      <c r="AQ526" s="28" t="e">
        <f>VLOOKUP(P526,score!$E$2:$F$8,2,FALSE)*AQ$2</f>
        <v>#N/A</v>
      </c>
      <c r="AR526" s="28">
        <f>VLOOKUP(U526,score!$O$2:$P$8,2,TRUE)*AR$2</f>
        <v>0</v>
      </c>
      <c r="AS526" s="28">
        <f>VLOOKUP(V526,score!$Q$2:$R$8,2,TRUE)*AS$2</f>
        <v>0</v>
      </c>
      <c r="AT526" s="28" t="e">
        <f>VLOOKUP(W526,score!$S$2:$T$8,2,FALSE)*AT$2</f>
        <v>#N/A</v>
      </c>
      <c r="AU526" s="28" t="e">
        <f>VLOOKUP(X526,score!$U$2:$V$4,2,FALSE)*AU$2</f>
        <v>#N/A</v>
      </c>
      <c r="AV526" s="28" t="e">
        <f>VLOOKUP(AF526,score!$AG$2:$AH$8,2,TRUE)*AV$2</f>
        <v>#DIV/0!</v>
      </c>
      <c r="AW526" s="28" t="e">
        <f>VLOOKUP(Y526,score!$W$2:$X$8,2,FALSE)*AW$2</f>
        <v>#N/A</v>
      </c>
      <c r="AX526" s="28" t="e">
        <f>VLOOKUP(AC526,score!$AA$2:$AB$8,2,TRUE)*AX$2</f>
        <v>#DIV/0!</v>
      </c>
      <c r="AY526" s="28" t="e">
        <f>VLOOKUP(AD526,score!$AC$2:$AD$8,2,TRUE)*AY$2</f>
        <v>#DIV/0!</v>
      </c>
      <c r="AZ526" s="28">
        <f>VLOOKUP(N526,score!$A$2:$B$8,2,TRUE)*AZ$2</f>
        <v>0.1</v>
      </c>
      <c r="BA526" s="29" t="e">
        <f t="shared" si="80"/>
        <v>#DIV/0!</v>
      </c>
      <c r="BB526" s="29" t="e">
        <f>VLOOKUP(BA526,score!$AJ$2:$AK$7,2,TRUE)</f>
        <v>#DIV/0!</v>
      </c>
    </row>
    <row r="527" spans="1:54" x14ac:dyDescent="0.3">
      <c r="A527" s="10"/>
      <c r="B527" s="11"/>
      <c r="C527" s="12"/>
      <c r="D527" s="14"/>
      <c r="E527" s="12"/>
      <c r="F527" s="14"/>
      <c r="G527" s="14"/>
      <c r="H527" s="14"/>
      <c r="I527" s="14"/>
      <c r="J527" s="14"/>
      <c r="K527" s="14"/>
      <c r="L527" s="14"/>
      <c r="M527" s="14"/>
      <c r="N527" s="13"/>
      <c r="O527" s="13"/>
      <c r="P527" s="12"/>
      <c r="Q527" s="12"/>
      <c r="R527" s="12"/>
      <c r="S527" s="12"/>
      <c r="T527" s="12"/>
      <c r="U527" s="12"/>
      <c r="V527" s="12"/>
      <c r="W527" s="17"/>
      <c r="X527" s="17"/>
      <c r="Y527" s="15"/>
      <c r="Z527" s="14"/>
      <c r="AA527" s="43" t="e">
        <f t="shared" si="72"/>
        <v>#DIV/0!</v>
      </c>
      <c r="AB527" s="21" t="e">
        <f t="shared" si="73"/>
        <v>#DIV/0!</v>
      </c>
      <c r="AC527" s="21" t="e">
        <f t="shared" si="74"/>
        <v>#DIV/0!</v>
      </c>
      <c r="AD527" s="21" t="e">
        <f t="shared" si="75"/>
        <v>#DIV/0!</v>
      </c>
      <c r="AE527" s="21" t="e">
        <f t="shared" si="76"/>
        <v>#DIV/0!</v>
      </c>
      <c r="AF527" s="21" t="e">
        <f t="shared" si="79"/>
        <v>#DIV/0!</v>
      </c>
      <c r="AG527" s="20">
        <f>VLOOKUP(S527,'tabla ingresos'!$A$3:$D$15,4,FALSE)</f>
        <v>0</v>
      </c>
      <c r="AH527" s="20">
        <f t="shared" si="77"/>
        <v>0</v>
      </c>
      <c r="AI527" s="20">
        <f t="shared" si="78"/>
        <v>0</v>
      </c>
      <c r="AJ527" s="28" t="e">
        <f>VLOOKUP(AA527,score!$K$2:$L$8,2,TRUE)*AJ$2</f>
        <v>#DIV/0!</v>
      </c>
      <c r="AK527" s="28">
        <f>VLOOKUP(T527,score!$M$2:$N$8,2,FALSE)*AK$2</f>
        <v>0</v>
      </c>
      <c r="AL527" s="28">
        <f>VLOOKUP(Q527,score!$G$2:$H$8,2,TRUE)*AL$2</f>
        <v>0.1</v>
      </c>
      <c r="AM527" s="28" t="e">
        <f>VLOOKUP(AB527,score!$Y$2:$Z$8,2,TRUE)*AM$2</f>
        <v>#DIV/0!</v>
      </c>
      <c r="AN527" s="28" t="e">
        <f>VLOOKUP(AE527,score!$AE$2:$AF$8,2,TRUE)*AN$2</f>
        <v>#DIV/0!</v>
      </c>
      <c r="AO527" s="28">
        <f>VLOOKUP(O527,score!$C$2:$D$8,2,TRUE)*AO$2</f>
        <v>0.1</v>
      </c>
      <c r="AP527" s="28">
        <f>VLOOKUP(R527,score!$I$2:$J$8,2,TRUE)*AP$2</f>
        <v>0.1</v>
      </c>
      <c r="AQ527" s="28" t="e">
        <f>VLOOKUP(P527,score!$E$2:$F$8,2,FALSE)*AQ$2</f>
        <v>#N/A</v>
      </c>
      <c r="AR527" s="28">
        <f>VLOOKUP(U527,score!$O$2:$P$8,2,TRUE)*AR$2</f>
        <v>0</v>
      </c>
      <c r="AS527" s="28">
        <f>VLOOKUP(V527,score!$Q$2:$R$8,2,TRUE)*AS$2</f>
        <v>0</v>
      </c>
      <c r="AT527" s="28" t="e">
        <f>VLOOKUP(W527,score!$S$2:$T$8,2,FALSE)*AT$2</f>
        <v>#N/A</v>
      </c>
      <c r="AU527" s="28" t="e">
        <f>VLOOKUP(X527,score!$U$2:$V$4,2,FALSE)*AU$2</f>
        <v>#N/A</v>
      </c>
      <c r="AV527" s="28" t="e">
        <f>VLOOKUP(AF527,score!$AG$2:$AH$8,2,TRUE)*AV$2</f>
        <v>#DIV/0!</v>
      </c>
      <c r="AW527" s="28" t="e">
        <f>VLOOKUP(Y527,score!$W$2:$X$8,2,FALSE)*AW$2</f>
        <v>#N/A</v>
      </c>
      <c r="AX527" s="28" t="e">
        <f>VLOOKUP(AC527,score!$AA$2:$AB$8,2,TRUE)*AX$2</f>
        <v>#DIV/0!</v>
      </c>
      <c r="AY527" s="28" t="e">
        <f>VLOOKUP(AD527,score!$AC$2:$AD$8,2,TRUE)*AY$2</f>
        <v>#DIV/0!</v>
      </c>
      <c r="AZ527" s="28">
        <f>VLOOKUP(N527,score!$A$2:$B$8,2,TRUE)*AZ$2</f>
        <v>0.1</v>
      </c>
      <c r="BA527" s="29" t="e">
        <f t="shared" si="80"/>
        <v>#DIV/0!</v>
      </c>
      <c r="BB527" s="29" t="e">
        <f>VLOOKUP(BA527,score!$AJ$2:$AK$7,2,TRUE)</f>
        <v>#DIV/0!</v>
      </c>
    </row>
    <row r="528" spans="1:54" x14ac:dyDescent="0.3">
      <c r="A528" s="10"/>
      <c r="B528" s="11"/>
      <c r="C528" s="12"/>
      <c r="D528" s="14"/>
      <c r="E528" s="12"/>
      <c r="F528" s="14"/>
      <c r="G528" s="14"/>
      <c r="H528" s="14"/>
      <c r="I528" s="14"/>
      <c r="J528" s="14"/>
      <c r="K528" s="14"/>
      <c r="L528" s="14"/>
      <c r="M528" s="14"/>
      <c r="N528" s="13"/>
      <c r="O528" s="13"/>
      <c r="P528" s="12"/>
      <c r="Q528" s="12"/>
      <c r="R528" s="12"/>
      <c r="S528" s="12"/>
      <c r="T528" s="12"/>
      <c r="U528" s="12"/>
      <c r="V528" s="12"/>
      <c r="W528" s="17"/>
      <c r="X528" s="17"/>
      <c r="Y528" s="15"/>
      <c r="Z528" s="14"/>
      <c r="AA528" s="43" t="e">
        <f t="shared" si="72"/>
        <v>#DIV/0!</v>
      </c>
      <c r="AB528" s="21" t="e">
        <f t="shared" si="73"/>
        <v>#DIV/0!</v>
      </c>
      <c r="AC528" s="21" t="e">
        <f t="shared" si="74"/>
        <v>#DIV/0!</v>
      </c>
      <c r="AD528" s="21" t="e">
        <f t="shared" si="75"/>
        <v>#DIV/0!</v>
      </c>
      <c r="AE528" s="21" t="e">
        <f t="shared" si="76"/>
        <v>#DIV/0!</v>
      </c>
      <c r="AF528" s="21" t="e">
        <f t="shared" si="79"/>
        <v>#DIV/0!</v>
      </c>
      <c r="AG528" s="20">
        <f>VLOOKUP(S528,'tabla ingresos'!$A$3:$D$15,4,FALSE)</f>
        <v>0</v>
      </c>
      <c r="AH528" s="20">
        <f t="shared" si="77"/>
        <v>0</v>
      </c>
      <c r="AI528" s="20">
        <f t="shared" si="78"/>
        <v>0</v>
      </c>
      <c r="AJ528" s="28" t="e">
        <f>VLOOKUP(AA528,score!$K$2:$L$8,2,TRUE)*AJ$2</f>
        <v>#DIV/0!</v>
      </c>
      <c r="AK528" s="28">
        <f>VLOOKUP(T528,score!$M$2:$N$8,2,FALSE)*AK$2</f>
        <v>0</v>
      </c>
      <c r="AL528" s="28">
        <f>VLOOKUP(Q528,score!$G$2:$H$8,2,TRUE)*AL$2</f>
        <v>0.1</v>
      </c>
      <c r="AM528" s="28" t="e">
        <f>VLOOKUP(AB528,score!$Y$2:$Z$8,2,TRUE)*AM$2</f>
        <v>#DIV/0!</v>
      </c>
      <c r="AN528" s="28" t="e">
        <f>VLOOKUP(AE528,score!$AE$2:$AF$8,2,TRUE)*AN$2</f>
        <v>#DIV/0!</v>
      </c>
      <c r="AO528" s="28">
        <f>VLOOKUP(O528,score!$C$2:$D$8,2,TRUE)*AO$2</f>
        <v>0.1</v>
      </c>
      <c r="AP528" s="28">
        <f>VLOOKUP(R528,score!$I$2:$J$8,2,TRUE)*AP$2</f>
        <v>0.1</v>
      </c>
      <c r="AQ528" s="28" t="e">
        <f>VLOOKUP(P528,score!$E$2:$F$8,2,FALSE)*AQ$2</f>
        <v>#N/A</v>
      </c>
      <c r="AR528" s="28">
        <f>VLOOKUP(U528,score!$O$2:$P$8,2,TRUE)*AR$2</f>
        <v>0</v>
      </c>
      <c r="AS528" s="28">
        <f>VLOOKUP(V528,score!$Q$2:$R$8,2,TRUE)*AS$2</f>
        <v>0</v>
      </c>
      <c r="AT528" s="28" t="e">
        <f>VLOOKUP(W528,score!$S$2:$T$8,2,FALSE)*AT$2</f>
        <v>#N/A</v>
      </c>
      <c r="AU528" s="28" t="e">
        <f>VLOOKUP(X528,score!$U$2:$V$4,2,FALSE)*AU$2</f>
        <v>#N/A</v>
      </c>
      <c r="AV528" s="28" t="e">
        <f>VLOOKUP(AF528,score!$AG$2:$AH$8,2,TRUE)*AV$2</f>
        <v>#DIV/0!</v>
      </c>
      <c r="AW528" s="28" t="e">
        <f>VLOOKUP(Y528,score!$W$2:$X$8,2,FALSE)*AW$2</f>
        <v>#N/A</v>
      </c>
      <c r="AX528" s="28" t="e">
        <f>VLOOKUP(AC528,score!$AA$2:$AB$8,2,TRUE)*AX$2</f>
        <v>#DIV/0!</v>
      </c>
      <c r="AY528" s="28" t="e">
        <f>VLOOKUP(AD528,score!$AC$2:$AD$8,2,TRUE)*AY$2</f>
        <v>#DIV/0!</v>
      </c>
      <c r="AZ528" s="28">
        <f>VLOOKUP(N528,score!$A$2:$B$8,2,TRUE)*AZ$2</f>
        <v>0.1</v>
      </c>
      <c r="BA528" s="29" t="e">
        <f t="shared" si="80"/>
        <v>#DIV/0!</v>
      </c>
      <c r="BB528" s="29" t="e">
        <f>VLOOKUP(BA528,score!$AJ$2:$AK$7,2,TRUE)</f>
        <v>#DIV/0!</v>
      </c>
    </row>
    <row r="529" spans="1:54" x14ac:dyDescent="0.3">
      <c r="A529" s="10"/>
      <c r="B529" s="11"/>
      <c r="C529" s="12"/>
      <c r="D529" s="14"/>
      <c r="E529" s="12"/>
      <c r="F529" s="14"/>
      <c r="G529" s="14"/>
      <c r="H529" s="14"/>
      <c r="I529" s="14"/>
      <c r="J529" s="14"/>
      <c r="K529" s="14"/>
      <c r="L529" s="14"/>
      <c r="M529" s="14"/>
      <c r="N529" s="13"/>
      <c r="O529" s="13"/>
      <c r="P529" s="12"/>
      <c r="Q529" s="12"/>
      <c r="R529" s="12"/>
      <c r="S529" s="12"/>
      <c r="T529" s="12"/>
      <c r="U529" s="12"/>
      <c r="V529" s="12"/>
      <c r="W529" s="17"/>
      <c r="X529" s="17"/>
      <c r="Y529" s="15"/>
      <c r="Z529" s="14"/>
      <c r="AA529" s="43" t="e">
        <f t="shared" si="72"/>
        <v>#DIV/0!</v>
      </c>
      <c r="AB529" s="21" t="e">
        <f t="shared" si="73"/>
        <v>#DIV/0!</v>
      </c>
      <c r="AC529" s="21" t="e">
        <f t="shared" si="74"/>
        <v>#DIV/0!</v>
      </c>
      <c r="AD529" s="21" t="e">
        <f t="shared" si="75"/>
        <v>#DIV/0!</v>
      </c>
      <c r="AE529" s="21" t="e">
        <f t="shared" si="76"/>
        <v>#DIV/0!</v>
      </c>
      <c r="AF529" s="21" t="e">
        <f t="shared" si="79"/>
        <v>#DIV/0!</v>
      </c>
      <c r="AG529" s="20">
        <f>VLOOKUP(S529,'tabla ingresos'!$A$3:$D$15,4,FALSE)</f>
        <v>0</v>
      </c>
      <c r="AH529" s="20">
        <f t="shared" si="77"/>
        <v>0</v>
      </c>
      <c r="AI529" s="20">
        <f t="shared" si="78"/>
        <v>0</v>
      </c>
      <c r="AJ529" s="28" t="e">
        <f>VLOOKUP(AA529,score!$K$2:$L$8,2,TRUE)*AJ$2</f>
        <v>#DIV/0!</v>
      </c>
      <c r="AK529" s="28">
        <f>VLOOKUP(T529,score!$M$2:$N$8,2,FALSE)*AK$2</f>
        <v>0</v>
      </c>
      <c r="AL529" s="28">
        <f>VLOOKUP(Q529,score!$G$2:$H$8,2,TRUE)*AL$2</f>
        <v>0.1</v>
      </c>
      <c r="AM529" s="28" t="e">
        <f>VLOOKUP(AB529,score!$Y$2:$Z$8,2,TRUE)*AM$2</f>
        <v>#DIV/0!</v>
      </c>
      <c r="AN529" s="28" t="e">
        <f>VLOOKUP(AE529,score!$AE$2:$AF$8,2,TRUE)*AN$2</f>
        <v>#DIV/0!</v>
      </c>
      <c r="AO529" s="28">
        <f>VLOOKUP(O529,score!$C$2:$D$8,2,TRUE)*AO$2</f>
        <v>0.1</v>
      </c>
      <c r="AP529" s="28">
        <f>VLOOKUP(R529,score!$I$2:$J$8,2,TRUE)*AP$2</f>
        <v>0.1</v>
      </c>
      <c r="AQ529" s="28" t="e">
        <f>VLOOKUP(P529,score!$E$2:$F$8,2,FALSE)*AQ$2</f>
        <v>#N/A</v>
      </c>
      <c r="AR529" s="28">
        <f>VLOOKUP(U529,score!$O$2:$P$8,2,TRUE)*AR$2</f>
        <v>0</v>
      </c>
      <c r="AS529" s="28">
        <f>VLOOKUP(V529,score!$Q$2:$R$8,2,TRUE)*AS$2</f>
        <v>0</v>
      </c>
      <c r="AT529" s="28" t="e">
        <f>VLOOKUP(W529,score!$S$2:$T$8,2,FALSE)*AT$2</f>
        <v>#N/A</v>
      </c>
      <c r="AU529" s="28" t="e">
        <f>VLOOKUP(X529,score!$U$2:$V$4,2,FALSE)*AU$2</f>
        <v>#N/A</v>
      </c>
      <c r="AV529" s="28" t="e">
        <f>VLOOKUP(AF529,score!$AG$2:$AH$8,2,TRUE)*AV$2</f>
        <v>#DIV/0!</v>
      </c>
      <c r="AW529" s="28" t="e">
        <f>VLOOKUP(Y529,score!$W$2:$X$8,2,FALSE)*AW$2</f>
        <v>#N/A</v>
      </c>
      <c r="AX529" s="28" t="e">
        <f>VLOOKUP(AC529,score!$AA$2:$AB$8,2,TRUE)*AX$2</f>
        <v>#DIV/0!</v>
      </c>
      <c r="AY529" s="28" t="e">
        <f>VLOOKUP(AD529,score!$AC$2:$AD$8,2,TRUE)*AY$2</f>
        <v>#DIV/0!</v>
      </c>
      <c r="AZ529" s="28">
        <f>VLOOKUP(N529,score!$A$2:$B$8,2,TRUE)*AZ$2</f>
        <v>0.1</v>
      </c>
      <c r="BA529" s="29" t="e">
        <f t="shared" si="80"/>
        <v>#DIV/0!</v>
      </c>
      <c r="BB529" s="29" t="e">
        <f>VLOOKUP(BA529,score!$AJ$2:$AK$7,2,TRUE)</f>
        <v>#DIV/0!</v>
      </c>
    </row>
    <row r="530" spans="1:54" x14ac:dyDescent="0.3">
      <c r="A530" s="10"/>
      <c r="B530" s="11"/>
      <c r="C530" s="12"/>
      <c r="D530" s="14"/>
      <c r="E530" s="12"/>
      <c r="F530" s="14"/>
      <c r="G530" s="14"/>
      <c r="H530" s="14"/>
      <c r="I530" s="14"/>
      <c r="J530" s="14"/>
      <c r="K530" s="14"/>
      <c r="L530" s="14"/>
      <c r="M530" s="14"/>
      <c r="N530" s="13"/>
      <c r="O530" s="13"/>
      <c r="P530" s="12"/>
      <c r="Q530" s="12"/>
      <c r="R530" s="12"/>
      <c r="S530" s="12"/>
      <c r="T530" s="12"/>
      <c r="U530" s="12"/>
      <c r="V530" s="12"/>
      <c r="W530" s="17"/>
      <c r="X530" s="17"/>
      <c r="Y530" s="15"/>
      <c r="Z530" s="14"/>
      <c r="AA530" s="43" t="e">
        <f t="shared" si="72"/>
        <v>#DIV/0!</v>
      </c>
      <c r="AB530" s="21" t="e">
        <f t="shared" si="73"/>
        <v>#DIV/0!</v>
      </c>
      <c r="AC530" s="21" t="e">
        <f t="shared" si="74"/>
        <v>#DIV/0!</v>
      </c>
      <c r="AD530" s="21" t="e">
        <f t="shared" si="75"/>
        <v>#DIV/0!</v>
      </c>
      <c r="AE530" s="21" t="e">
        <f t="shared" si="76"/>
        <v>#DIV/0!</v>
      </c>
      <c r="AF530" s="21" t="e">
        <f t="shared" si="79"/>
        <v>#DIV/0!</v>
      </c>
      <c r="AG530" s="20">
        <f>VLOOKUP(S530,'tabla ingresos'!$A$3:$D$15,4,FALSE)</f>
        <v>0</v>
      </c>
      <c r="AH530" s="20">
        <f t="shared" si="77"/>
        <v>0</v>
      </c>
      <c r="AI530" s="20">
        <f t="shared" si="78"/>
        <v>0</v>
      </c>
      <c r="AJ530" s="28" t="e">
        <f>VLOOKUP(AA530,score!$K$2:$L$8,2,TRUE)*AJ$2</f>
        <v>#DIV/0!</v>
      </c>
      <c r="AK530" s="28">
        <f>VLOOKUP(T530,score!$M$2:$N$8,2,FALSE)*AK$2</f>
        <v>0</v>
      </c>
      <c r="AL530" s="28">
        <f>VLOOKUP(Q530,score!$G$2:$H$8,2,TRUE)*AL$2</f>
        <v>0.1</v>
      </c>
      <c r="AM530" s="28" t="e">
        <f>VLOOKUP(AB530,score!$Y$2:$Z$8,2,TRUE)*AM$2</f>
        <v>#DIV/0!</v>
      </c>
      <c r="AN530" s="28" t="e">
        <f>VLOOKUP(AE530,score!$AE$2:$AF$8,2,TRUE)*AN$2</f>
        <v>#DIV/0!</v>
      </c>
      <c r="AO530" s="28">
        <f>VLOOKUP(O530,score!$C$2:$D$8,2,TRUE)*AO$2</f>
        <v>0.1</v>
      </c>
      <c r="AP530" s="28">
        <f>VLOOKUP(R530,score!$I$2:$J$8,2,TRUE)*AP$2</f>
        <v>0.1</v>
      </c>
      <c r="AQ530" s="28" t="e">
        <f>VLOOKUP(P530,score!$E$2:$F$8,2,FALSE)*AQ$2</f>
        <v>#N/A</v>
      </c>
      <c r="AR530" s="28">
        <f>VLOOKUP(U530,score!$O$2:$P$8,2,TRUE)*AR$2</f>
        <v>0</v>
      </c>
      <c r="AS530" s="28">
        <f>VLOOKUP(V530,score!$Q$2:$R$8,2,TRUE)*AS$2</f>
        <v>0</v>
      </c>
      <c r="AT530" s="28" t="e">
        <f>VLOOKUP(W530,score!$S$2:$T$8,2,FALSE)*AT$2</f>
        <v>#N/A</v>
      </c>
      <c r="AU530" s="28" t="e">
        <f>VLOOKUP(X530,score!$U$2:$V$4,2,FALSE)*AU$2</f>
        <v>#N/A</v>
      </c>
      <c r="AV530" s="28" t="e">
        <f>VLOOKUP(AF530,score!$AG$2:$AH$8,2,TRUE)*AV$2</f>
        <v>#DIV/0!</v>
      </c>
      <c r="AW530" s="28" t="e">
        <f>VLOOKUP(Y530,score!$W$2:$X$8,2,FALSE)*AW$2</f>
        <v>#N/A</v>
      </c>
      <c r="AX530" s="28" t="e">
        <f>VLOOKUP(AC530,score!$AA$2:$AB$8,2,TRUE)*AX$2</f>
        <v>#DIV/0!</v>
      </c>
      <c r="AY530" s="28" t="e">
        <f>VLOOKUP(AD530,score!$AC$2:$AD$8,2,TRUE)*AY$2</f>
        <v>#DIV/0!</v>
      </c>
      <c r="AZ530" s="28">
        <f>VLOOKUP(N530,score!$A$2:$B$8,2,TRUE)*AZ$2</f>
        <v>0.1</v>
      </c>
      <c r="BA530" s="29" t="e">
        <f t="shared" si="80"/>
        <v>#DIV/0!</v>
      </c>
      <c r="BB530" s="29" t="e">
        <f>VLOOKUP(BA530,score!$AJ$2:$AK$7,2,TRUE)</f>
        <v>#DIV/0!</v>
      </c>
    </row>
    <row r="531" spans="1:54" x14ac:dyDescent="0.3">
      <c r="A531" s="10"/>
      <c r="B531" s="11"/>
      <c r="C531" s="12"/>
      <c r="D531" s="14"/>
      <c r="E531" s="12"/>
      <c r="F531" s="14"/>
      <c r="G531" s="14"/>
      <c r="H531" s="14"/>
      <c r="I531" s="14"/>
      <c r="J531" s="14"/>
      <c r="K531" s="14"/>
      <c r="L531" s="14"/>
      <c r="M531" s="14"/>
      <c r="N531" s="13"/>
      <c r="O531" s="13"/>
      <c r="P531" s="12"/>
      <c r="Q531" s="12"/>
      <c r="R531" s="12"/>
      <c r="S531" s="12"/>
      <c r="T531" s="12"/>
      <c r="U531" s="12"/>
      <c r="V531" s="12"/>
      <c r="W531" s="17"/>
      <c r="X531" s="17"/>
      <c r="Y531" s="15"/>
      <c r="Z531" s="14"/>
      <c r="AA531" s="43" t="e">
        <f t="shared" si="72"/>
        <v>#DIV/0!</v>
      </c>
      <c r="AB531" s="21" t="e">
        <f t="shared" si="73"/>
        <v>#DIV/0!</v>
      </c>
      <c r="AC531" s="21" t="e">
        <f t="shared" si="74"/>
        <v>#DIV/0!</v>
      </c>
      <c r="AD531" s="21" t="e">
        <f t="shared" si="75"/>
        <v>#DIV/0!</v>
      </c>
      <c r="AE531" s="21" t="e">
        <f t="shared" si="76"/>
        <v>#DIV/0!</v>
      </c>
      <c r="AF531" s="21" t="e">
        <f t="shared" si="79"/>
        <v>#DIV/0!</v>
      </c>
      <c r="AG531" s="20">
        <f>VLOOKUP(S531,'tabla ingresos'!$A$3:$D$15,4,FALSE)</f>
        <v>0</v>
      </c>
      <c r="AH531" s="20">
        <f t="shared" si="77"/>
        <v>0</v>
      </c>
      <c r="AI531" s="20">
        <f t="shared" si="78"/>
        <v>0</v>
      </c>
      <c r="AJ531" s="28" t="e">
        <f>VLOOKUP(AA531,score!$K$2:$L$8,2,TRUE)*AJ$2</f>
        <v>#DIV/0!</v>
      </c>
      <c r="AK531" s="28">
        <f>VLOOKUP(T531,score!$M$2:$N$8,2,FALSE)*AK$2</f>
        <v>0</v>
      </c>
      <c r="AL531" s="28">
        <f>VLOOKUP(Q531,score!$G$2:$H$8,2,TRUE)*AL$2</f>
        <v>0.1</v>
      </c>
      <c r="AM531" s="28" t="e">
        <f>VLOOKUP(AB531,score!$Y$2:$Z$8,2,TRUE)*AM$2</f>
        <v>#DIV/0!</v>
      </c>
      <c r="AN531" s="28" t="e">
        <f>VLOOKUP(AE531,score!$AE$2:$AF$8,2,TRUE)*AN$2</f>
        <v>#DIV/0!</v>
      </c>
      <c r="AO531" s="28">
        <f>VLOOKUP(O531,score!$C$2:$D$8,2,TRUE)*AO$2</f>
        <v>0.1</v>
      </c>
      <c r="AP531" s="28">
        <f>VLOOKUP(R531,score!$I$2:$J$8,2,TRUE)*AP$2</f>
        <v>0.1</v>
      </c>
      <c r="AQ531" s="28" t="e">
        <f>VLOOKUP(P531,score!$E$2:$F$8,2,FALSE)*AQ$2</f>
        <v>#N/A</v>
      </c>
      <c r="AR531" s="28">
        <f>VLOOKUP(U531,score!$O$2:$P$8,2,TRUE)*AR$2</f>
        <v>0</v>
      </c>
      <c r="AS531" s="28">
        <f>VLOOKUP(V531,score!$Q$2:$R$8,2,TRUE)*AS$2</f>
        <v>0</v>
      </c>
      <c r="AT531" s="28" t="e">
        <f>VLOOKUP(W531,score!$S$2:$T$8,2,FALSE)*AT$2</f>
        <v>#N/A</v>
      </c>
      <c r="AU531" s="28" t="e">
        <f>VLOOKUP(X531,score!$U$2:$V$4,2,FALSE)*AU$2</f>
        <v>#N/A</v>
      </c>
      <c r="AV531" s="28" t="e">
        <f>VLOOKUP(AF531,score!$AG$2:$AH$8,2,TRUE)*AV$2</f>
        <v>#DIV/0!</v>
      </c>
      <c r="AW531" s="28" t="e">
        <f>VLOOKUP(Y531,score!$W$2:$X$8,2,FALSE)*AW$2</f>
        <v>#N/A</v>
      </c>
      <c r="AX531" s="28" t="e">
        <f>VLOOKUP(AC531,score!$AA$2:$AB$8,2,TRUE)*AX$2</f>
        <v>#DIV/0!</v>
      </c>
      <c r="AY531" s="28" t="e">
        <f>VLOOKUP(AD531,score!$AC$2:$AD$8,2,TRUE)*AY$2</f>
        <v>#DIV/0!</v>
      </c>
      <c r="AZ531" s="28">
        <f>VLOOKUP(N531,score!$A$2:$B$8,2,TRUE)*AZ$2</f>
        <v>0.1</v>
      </c>
      <c r="BA531" s="29" t="e">
        <f t="shared" si="80"/>
        <v>#DIV/0!</v>
      </c>
      <c r="BB531" s="29" t="e">
        <f>VLOOKUP(BA531,score!$AJ$2:$AK$7,2,TRUE)</f>
        <v>#DIV/0!</v>
      </c>
    </row>
    <row r="532" spans="1:54" x14ac:dyDescent="0.3">
      <c r="A532" s="10"/>
      <c r="B532" s="11"/>
      <c r="C532" s="12"/>
      <c r="D532" s="14"/>
      <c r="E532" s="12"/>
      <c r="F532" s="14"/>
      <c r="G532" s="14"/>
      <c r="H532" s="14"/>
      <c r="I532" s="14"/>
      <c r="J532" s="14"/>
      <c r="K532" s="14"/>
      <c r="L532" s="14"/>
      <c r="M532" s="14"/>
      <c r="N532" s="13"/>
      <c r="O532" s="13"/>
      <c r="P532" s="12"/>
      <c r="Q532" s="12"/>
      <c r="R532" s="12"/>
      <c r="S532" s="12"/>
      <c r="T532" s="12"/>
      <c r="U532" s="12"/>
      <c r="V532" s="12"/>
      <c r="W532" s="17"/>
      <c r="X532" s="17"/>
      <c r="Y532" s="15"/>
      <c r="Z532" s="14"/>
      <c r="AA532" s="43" t="e">
        <f t="shared" si="72"/>
        <v>#DIV/0!</v>
      </c>
      <c r="AB532" s="21" t="e">
        <f t="shared" si="73"/>
        <v>#DIV/0!</v>
      </c>
      <c r="AC532" s="21" t="e">
        <f t="shared" si="74"/>
        <v>#DIV/0!</v>
      </c>
      <c r="AD532" s="21" t="e">
        <f t="shared" si="75"/>
        <v>#DIV/0!</v>
      </c>
      <c r="AE532" s="21" t="e">
        <f t="shared" si="76"/>
        <v>#DIV/0!</v>
      </c>
      <c r="AF532" s="21" t="e">
        <f t="shared" si="79"/>
        <v>#DIV/0!</v>
      </c>
      <c r="AG532" s="20">
        <f>VLOOKUP(S532,'tabla ingresos'!$A$3:$D$15,4,FALSE)</f>
        <v>0</v>
      </c>
      <c r="AH532" s="20">
        <f t="shared" si="77"/>
        <v>0</v>
      </c>
      <c r="AI532" s="20">
        <f t="shared" si="78"/>
        <v>0</v>
      </c>
      <c r="AJ532" s="28" t="e">
        <f>VLOOKUP(AA532,score!$K$2:$L$8,2,TRUE)*AJ$2</f>
        <v>#DIV/0!</v>
      </c>
      <c r="AK532" s="28">
        <f>VLOOKUP(T532,score!$M$2:$N$8,2,FALSE)*AK$2</f>
        <v>0</v>
      </c>
      <c r="AL532" s="28">
        <f>VLOOKUP(Q532,score!$G$2:$H$8,2,TRUE)*AL$2</f>
        <v>0.1</v>
      </c>
      <c r="AM532" s="28" t="e">
        <f>VLOOKUP(AB532,score!$Y$2:$Z$8,2,TRUE)*AM$2</f>
        <v>#DIV/0!</v>
      </c>
      <c r="AN532" s="28" t="e">
        <f>VLOOKUP(AE532,score!$AE$2:$AF$8,2,TRUE)*AN$2</f>
        <v>#DIV/0!</v>
      </c>
      <c r="AO532" s="28">
        <f>VLOOKUP(O532,score!$C$2:$D$8,2,TRUE)*AO$2</f>
        <v>0.1</v>
      </c>
      <c r="AP532" s="28">
        <f>VLOOKUP(R532,score!$I$2:$J$8,2,TRUE)*AP$2</f>
        <v>0.1</v>
      </c>
      <c r="AQ532" s="28" t="e">
        <f>VLOOKUP(P532,score!$E$2:$F$8,2,FALSE)*AQ$2</f>
        <v>#N/A</v>
      </c>
      <c r="AR532" s="28">
        <f>VLOOKUP(U532,score!$O$2:$P$8,2,TRUE)*AR$2</f>
        <v>0</v>
      </c>
      <c r="AS532" s="28">
        <f>VLOOKUP(V532,score!$Q$2:$R$8,2,TRUE)*AS$2</f>
        <v>0</v>
      </c>
      <c r="AT532" s="28" t="e">
        <f>VLOOKUP(W532,score!$S$2:$T$8,2,FALSE)*AT$2</f>
        <v>#N/A</v>
      </c>
      <c r="AU532" s="28" t="e">
        <f>VLOOKUP(X532,score!$U$2:$V$4,2,FALSE)*AU$2</f>
        <v>#N/A</v>
      </c>
      <c r="AV532" s="28" t="e">
        <f>VLOOKUP(AF532,score!$AG$2:$AH$8,2,TRUE)*AV$2</f>
        <v>#DIV/0!</v>
      </c>
      <c r="AW532" s="28" t="e">
        <f>VLOOKUP(Y532,score!$W$2:$X$8,2,FALSE)*AW$2</f>
        <v>#N/A</v>
      </c>
      <c r="AX532" s="28" t="e">
        <f>VLOOKUP(AC532,score!$AA$2:$AB$8,2,TRUE)*AX$2</f>
        <v>#DIV/0!</v>
      </c>
      <c r="AY532" s="28" t="e">
        <f>VLOOKUP(AD532,score!$AC$2:$AD$8,2,TRUE)*AY$2</f>
        <v>#DIV/0!</v>
      </c>
      <c r="AZ532" s="28">
        <f>VLOOKUP(N532,score!$A$2:$B$8,2,TRUE)*AZ$2</f>
        <v>0.1</v>
      </c>
      <c r="BA532" s="29" t="e">
        <f t="shared" si="80"/>
        <v>#DIV/0!</v>
      </c>
      <c r="BB532" s="29" t="e">
        <f>VLOOKUP(BA532,score!$AJ$2:$AK$7,2,TRUE)</f>
        <v>#DIV/0!</v>
      </c>
    </row>
    <row r="533" spans="1:54" x14ac:dyDescent="0.3">
      <c r="A533" s="10"/>
      <c r="B533" s="11"/>
      <c r="C533" s="12"/>
      <c r="D533" s="14"/>
      <c r="E533" s="12"/>
      <c r="F533" s="14"/>
      <c r="G533" s="14"/>
      <c r="H533" s="14"/>
      <c r="I533" s="14"/>
      <c r="J533" s="14"/>
      <c r="K533" s="14"/>
      <c r="L533" s="14"/>
      <c r="M533" s="14"/>
      <c r="N533" s="13"/>
      <c r="O533" s="13"/>
      <c r="P533" s="12"/>
      <c r="Q533" s="12"/>
      <c r="R533" s="12"/>
      <c r="S533" s="12"/>
      <c r="T533" s="12"/>
      <c r="U533" s="12"/>
      <c r="V533" s="12"/>
      <c r="W533" s="17"/>
      <c r="X533" s="17"/>
      <c r="Y533" s="15"/>
      <c r="Z533" s="14"/>
      <c r="AA533" s="43" t="e">
        <f t="shared" si="72"/>
        <v>#DIV/0!</v>
      </c>
      <c r="AB533" s="21" t="e">
        <f t="shared" si="73"/>
        <v>#DIV/0!</v>
      </c>
      <c r="AC533" s="21" t="e">
        <f t="shared" si="74"/>
        <v>#DIV/0!</v>
      </c>
      <c r="AD533" s="21" t="e">
        <f t="shared" si="75"/>
        <v>#DIV/0!</v>
      </c>
      <c r="AE533" s="21" t="e">
        <f t="shared" si="76"/>
        <v>#DIV/0!</v>
      </c>
      <c r="AF533" s="21" t="e">
        <f t="shared" si="79"/>
        <v>#DIV/0!</v>
      </c>
      <c r="AG533" s="20">
        <f>VLOOKUP(S533,'tabla ingresos'!$A$3:$D$15,4,FALSE)</f>
        <v>0</v>
      </c>
      <c r="AH533" s="20">
        <f t="shared" si="77"/>
        <v>0</v>
      </c>
      <c r="AI533" s="20">
        <f t="shared" si="78"/>
        <v>0</v>
      </c>
      <c r="AJ533" s="28" t="e">
        <f>VLOOKUP(AA533,score!$K$2:$L$8,2,TRUE)*AJ$2</f>
        <v>#DIV/0!</v>
      </c>
      <c r="AK533" s="28">
        <f>VLOOKUP(T533,score!$M$2:$N$8,2,FALSE)*AK$2</f>
        <v>0</v>
      </c>
      <c r="AL533" s="28">
        <f>VLOOKUP(Q533,score!$G$2:$H$8,2,TRUE)*AL$2</f>
        <v>0.1</v>
      </c>
      <c r="AM533" s="28" t="e">
        <f>VLOOKUP(AB533,score!$Y$2:$Z$8,2,TRUE)*AM$2</f>
        <v>#DIV/0!</v>
      </c>
      <c r="AN533" s="28" t="e">
        <f>VLOOKUP(AE533,score!$AE$2:$AF$8,2,TRUE)*AN$2</f>
        <v>#DIV/0!</v>
      </c>
      <c r="AO533" s="28">
        <f>VLOOKUP(O533,score!$C$2:$D$8,2,TRUE)*AO$2</f>
        <v>0.1</v>
      </c>
      <c r="AP533" s="28">
        <f>VLOOKUP(R533,score!$I$2:$J$8,2,TRUE)*AP$2</f>
        <v>0.1</v>
      </c>
      <c r="AQ533" s="28" t="e">
        <f>VLOOKUP(P533,score!$E$2:$F$8,2,FALSE)*AQ$2</f>
        <v>#N/A</v>
      </c>
      <c r="AR533" s="28">
        <f>VLOOKUP(U533,score!$O$2:$P$8,2,TRUE)*AR$2</f>
        <v>0</v>
      </c>
      <c r="AS533" s="28">
        <f>VLOOKUP(V533,score!$Q$2:$R$8,2,TRUE)*AS$2</f>
        <v>0</v>
      </c>
      <c r="AT533" s="28" t="e">
        <f>VLOOKUP(W533,score!$S$2:$T$8,2,FALSE)*AT$2</f>
        <v>#N/A</v>
      </c>
      <c r="AU533" s="28" t="e">
        <f>VLOOKUP(X533,score!$U$2:$V$4,2,FALSE)*AU$2</f>
        <v>#N/A</v>
      </c>
      <c r="AV533" s="28" t="e">
        <f>VLOOKUP(AF533,score!$AG$2:$AH$8,2,TRUE)*AV$2</f>
        <v>#DIV/0!</v>
      </c>
      <c r="AW533" s="28" t="e">
        <f>VLOOKUP(Y533,score!$W$2:$X$8,2,FALSE)*AW$2</f>
        <v>#N/A</v>
      </c>
      <c r="AX533" s="28" t="e">
        <f>VLOOKUP(AC533,score!$AA$2:$AB$8,2,TRUE)*AX$2</f>
        <v>#DIV/0!</v>
      </c>
      <c r="AY533" s="28" t="e">
        <f>VLOOKUP(AD533,score!$AC$2:$AD$8,2,TRUE)*AY$2</f>
        <v>#DIV/0!</v>
      </c>
      <c r="AZ533" s="28">
        <f>VLOOKUP(N533,score!$A$2:$B$8,2,TRUE)*AZ$2</f>
        <v>0.1</v>
      </c>
      <c r="BA533" s="29" t="e">
        <f t="shared" si="80"/>
        <v>#DIV/0!</v>
      </c>
      <c r="BB533" s="29" t="e">
        <f>VLOOKUP(BA533,score!$AJ$2:$AK$7,2,TRUE)</f>
        <v>#DIV/0!</v>
      </c>
    </row>
    <row r="534" spans="1:54" x14ac:dyDescent="0.3">
      <c r="A534" s="10"/>
      <c r="B534" s="11"/>
      <c r="C534" s="12"/>
      <c r="D534" s="14"/>
      <c r="E534" s="12"/>
      <c r="F534" s="14"/>
      <c r="G534" s="14"/>
      <c r="H534" s="14"/>
      <c r="I534" s="14"/>
      <c r="J534" s="14"/>
      <c r="K534" s="14"/>
      <c r="L534" s="14"/>
      <c r="M534" s="14"/>
      <c r="N534" s="13"/>
      <c r="O534" s="13"/>
      <c r="P534" s="12"/>
      <c r="Q534" s="12"/>
      <c r="R534" s="12"/>
      <c r="S534" s="12"/>
      <c r="T534" s="12"/>
      <c r="U534" s="12"/>
      <c r="V534" s="12"/>
      <c r="W534" s="17"/>
      <c r="X534" s="17"/>
      <c r="Y534" s="15"/>
      <c r="Z534" s="14"/>
      <c r="AA534" s="43" t="e">
        <f t="shared" si="72"/>
        <v>#DIV/0!</v>
      </c>
      <c r="AB534" s="21" t="e">
        <f t="shared" si="73"/>
        <v>#DIV/0!</v>
      </c>
      <c r="AC534" s="21" t="e">
        <f t="shared" si="74"/>
        <v>#DIV/0!</v>
      </c>
      <c r="AD534" s="21" t="e">
        <f t="shared" si="75"/>
        <v>#DIV/0!</v>
      </c>
      <c r="AE534" s="21" t="e">
        <f t="shared" si="76"/>
        <v>#DIV/0!</v>
      </c>
      <c r="AF534" s="21" t="e">
        <f t="shared" si="79"/>
        <v>#DIV/0!</v>
      </c>
      <c r="AG534" s="20">
        <f>VLOOKUP(S534,'tabla ingresos'!$A$3:$D$15,4,FALSE)</f>
        <v>0</v>
      </c>
      <c r="AH534" s="20">
        <f t="shared" si="77"/>
        <v>0</v>
      </c>
      <c r="AI534" s="20">
        <f t="shared" si="78"/>
        <v>0</v>
      </c>
      <c r="AJ534" s="28" t="e">
        <f>VLOOKUP(AA534,score!$K$2:$L$8,2,TRUE)*AJ$2</f>
        <v>#DIV/0!</v>
      </c>
      <c r="AK534" s="28">
        <f>VLOOKUP(T534,score!$M$2:$N$8,2,FALSE)*AK$2</f>
        <v>0</v>
      </c>
      <c r="AL534" s="28">
        <f>VLOOKUP(Q534,score!$G$2:$H$8,2,TRUE)*AL$2</f>
        <v>0.1</v>
      </c>
      <c r="AM534" s="28" t="e">
        <f>VLOOKUP(AB534,score!$Y$2:$Z$8,2,TRUE)*AM$2</f>
        <v>#DIV/0!</v>
      </c>
      <c r="AN534" s="28" t="e">
        <f>VLOOKUP(AE534,score!$AE$2:$AF$8,2,TRUE)*AN$2</f>
        <v>#DIV/0!</v>
      </c>
      <c r="AO534" s="28">
        <f>VLOOKUP(O534,score!$C$2:$D$8,2,TRUE)*AO$2</f>
        <v>0.1</v>
      </c>
      <c r="AP534" s="28">
        <f>VLOOKUP(R534,score!$I$2:$J$8,2,TRUE)*AP$2</f>
        <v>0.1</v>
      </c>
      <c r="AQ534" s="28" t="e">
        <f>VLOOKUP(P534,score!$E$2:$F$8,2,FALSE)*AQ$2</f>
        <v>#N/A</v>
      </c>
      <c r="AR534" s="28">
        <f>VLOOKUP(U534,score!$O$2:$P$8,2,TRUE)*AR$2</f>
        <v>0</v>
      </c>
      <c r="AS534" s="28">
        <f>VLOOKUP(V534,score!$Q$2:$R$8,2,TRUE)*AS$2</f>
        <v>0</v>
      </c>
      <c r="AT534" s="28" t="e">
        <f>VLOOKUP(W534,score!$S$2:$T$8,2,FALSE)*AT$2</f>
        <v>#N/A</v>
      </c>
      <c r="AU534" s="28" t="e">
        <f>VLOOKUP(X534,score!$U$2:$V$4,2,FALSE)*AU$2</f>
        <v>#N/A</v>
      </c>
      <c r="AV534" s="28" t="e">
        <f>VLOOKUP(AF534,score!$AG$2:$AH$8,2,TRUE)*AV$2</f>
        <v>#DIV/0!</v>
      </c>
      <c r="AW534" s="28" t="e">
        <f>VLOOKUP(Y534,score!$W$2:$X$8,2,FALSE)*AW$2</f>
        <v>#N/A</v>
      </c>
      <c r="AX534" s="28" t="e">
        <f>VLOOKUP(AC534,score!$AA$2:$AB$8,2,TRUE)*AX$2</f>
        <v>#DIV/0!</v>
      </c>
      <c r="AY534" s="28" t="e">
        <f>VLOOKUP(AD534,score!$AC$2:$AD$8,2,TRUE)*AY$2</f>
        <v>#DIV/0!</v>
      </c>
      <c r="AZ534" s="28">
        <f>VLOOKUP(N534,score!$A$2:$B$8,2,TRUE)*AZ$2</f>
        <v>0.1</v>
      </c>
      <c r="BA534" s="29" t="e">
        <f t="shared" si="80"/>
        <v>#DIV/0!</v>
      </c>
      <c r="BB534" s="29" t="e">
        <f>VLOOKUP(BA534,score!$AJ$2:$AK$7,2,TRUE)</f>
        <v>#DIV/0!</v>
      </c>
    </row>
    <row r="535" spans="1:54" x14ac:dyDescent="0.3">
      <c r="A535" s="10"/>
      <c r="B535" s="11"/>
      <c r="C535" s="12"/>
      <c r="D535" s="14"/>
      <c r="E535" s="12"/>
      <c r="F535" s="14"/>
      <c r="G535" s="14"/>
      <c r="H535" s="14"/>
      <c r="I535" s="14"/>
      <c r="J535" s="14"/>
      <c r="K535" s="14"/>
      <c r="L535" s="14"/>
      <c r="M535" s="14"/>
      <c r="N535" s="13"/>
      <c r="O535" s="13"/>
      <c r="P535" s="12"/>
      <c r="Q535" s="12"/>
      <c r="R535" s="12"/>
      <c r="S535" s="12"/>
      <c r="T535" s="12"/>
      <c r="U535" s="12"/>
      <c r="V535" s="12"/>
      <c r="W535" s="17"/>
      <c r="X535" s="17"/>
      <c r="Y535" s="15"/>
      <c r="Z535" s="14"/>
      <c r="AA535" s="43" t="e">
        <f t="shared" si="72"/>
        <v>#DIV/0!</v>
      </c>
      <c r="AB535" s="21" t="e">
        <f t="shared" si="73"/>
        <v>#DIV/0!</v>
      </c>
      <c r="AC535" s="21" t="e">
        <f t="shared" si="74"/>
        <v>#DIV/0!</v>
      </c>
      <c r="AD535" s="21" t="e">
        <f t="shared" si="75"/>
        <v>#DIV/0!</v>
      </c>
      <c r="AE535" s="21" t="e">
        <f t="shared" si="76"/>
        <v>#DIV/0!</v>
      </c>
      <c r="AF535" s="21" t="e">
        <f t="shared" si="79"/>
        <v>#DIV/0!</v>
      </c>
      <c r="AG535" s="20">
        <f>VLOOKUP(S535,'tabla ingresos'!$A$3:$D$15,4,FALSE)</f>
        <v>0</v>
      </c>
      <c r="AH535" s="20">
        <f t="shared" si="77"/>
        <v>0</v>
      </c>
      <c r="AI535" s="20">
        <f t="shared" si="78"/>
        <v>0</v>
      </c>
      <c r="AJ535" s="28" t="e">
        <f>VLOOKUP(AA535,score!$K$2:$L$8,2,TRUE)*AJ$2</f>
        <v>#DIV/0!</v>
      </c>
      <c r="AK535" s="28">
        <f>VLOOKUP(T535,score!$M$2:$N$8,2,FALSE)*AK$2</f>
        <v>0</v>
      </c>
      <c r="AL535" s="28">
        <f>VLOOKUP(Q535,score!$G$2:$H$8,2,TRUE)*AL$2</f>
        <v>0.1</v>
      </c>
      <c r="AM535" s="28" t="e">
        <f>VLOOKUP(AB535,score!$Y$2:$Z$8,2,TRUE)*AM$2</f>
        <v>#DIV/0!</v>
      </c>
      <c r="AN535" s="28" t="e">
        <f>VLOOKUP(AE535,score!$AE$2:$AF$8,2,TRUE)*AN$2</f>
        <v>#DIV/0!</v>
      </c>
      <c r="AO535" s="28">
        <f>VLOOKUP(O535,score!$C$2:$D$8,2,TRUE)*AO$2</f>
        <v>0.1</v>
      </c>
      <c r="AP535" s="28">
        <f>VLOOKUP(R535,score!$I$2:$J$8,2,TRUE)*AP$2</f>
        <v>0.1</v>
      </c>
      <c r="AQ535" s="28" t="e">
        <f>VLOOKUP(P535,score!$E$2:$F$8,2,FALSE)*AQ$2</f>
        <v>#N/A</v>
      </c>
      <c r="AR535" s="28">
        <f>VLOOKUP(U535,score!$O$2:$P$8,2,TRUE)*AR$2</f>
        <v>0</v>
      </c>
      <c r="AS535" s="28">
        <f>VLOOKUP(V535,score!$Q$2:$R$8,2,TRUE)*AS$2</f>
        <v>0</v>
      </c>
      <c r="AT535" s="28" t="e">
        <f>VLOOKUP(W535,score!$S$2:$T$8,2,FALSE)*AT$2</f>
        <v>#N/A</v>
      </c>
      <c r="AU535" s="28" t="e">
        <f>VLOOKUP(X535,score!$U$2:$V$4,2,FALSE)*AU$2</f>
        <v>#N/A</v>
      </c>
      <c r="AV535" s="28" t="e">
        <f>VLOOKUP(AF535,score!$AG$2:$AH$8,2,TRUE)*AV$2</f>
        <v>#DIV/0!</v>
      </c>
      <c r="AW535" s="28" t="e">
        <f>VLOOKUP(Y535,score!$W$2:$X$8,2,FALSE)*AW$2</f>
        <v>#N/A</v>
      </c>
      <c r="AX535" s="28" t="e">
        <f>VLOOKUP(AC535,score!$AA$2:$AB$8,2,TRUE)*AX$2</f>
        <v>#DIV/0!</v>
      </c>
      <c r="AY535" s="28" t="e">
        <f>VLOOKUP(AD535,score!$AC$2:$AD$8,2,TRUE)*AY$2</f>
        <v>#DIV/0!</v>
      </c>
      <c r="AZ535" s="28">
        <f>VLOOKUP(N535,score!$A$2:$B$8,2,TRUE)*AZ$2</f>
        <v>0.1</v>
      </c>
      <c r="BA535" s="29" t="e">
        <f t="shared" si="80"/>
        <v>#DIV/0!</v>
      </c>
      <c r="BB535" s="29" t="e">
        <f>VLOOKUP(BA535,score!$AJ$2:$AK$7,2,TRUE)</f>
        <v>#DIV/0!</v>
      </c>
    </row>
    <row r="536" spans="1:54" x14ac:dyDescent="0.3">
      <c r="A536" s="10"/>
      <c r="B536" s="11"/>
      <c r="C536" s="12"/>
      <c r="D536" s="14"/>
      <c r="E536" s="12"/>
      <c r="F536" s="14"/>
      <c r="G536" s="14"/>
      <c r="H536" s="14"/>
      <c r="I536" s="14"/>
      <c r="J536" s="14"/>
      <c r="K536" s="14"/>
      <c r="L536" s="14"/>
      <c r="M536" s="14"/>
      <c r="N536" s="13"/>
      <c r="O536" s="13"/>
      <c r="P536" s="12"/>
      <c r="Q536" s="12"/>
      <c r="R536" s="12"/>
      <c r="S536" s="12"/>
      <c r="T536" s="12"/>
      <c r="U536" s="12"/>
      <c r="V536" s="12"/>
      <c r="W536" s="17"/>
      <c r="X536" s="17"/>
      <c r="Y536" s="15"/>
      <c r="Z536" s="14"/>
      <c r="AA536" s="43" t="e">
        <f t="shared" si="72"/>
        <v>#DIV/0!</v>
      </c>
      <c r="AB536" s="21" t="e">
        <f t="shared" si="73"/>
        <v>#DIV/0!</v>
      </c>
      <c r="AC536" s="21" t="e">
        <f t="shared" si="74"/>
        <v>#DIV/0!</v>
      </c>
      <c r="AD536" s="21" t="e">
        <f t="shared" si="75"/>
        <v>#DIV/0!</v>
      </c>
      <c r="AE536" s="21" t="e">
        <f t="shared" si="76"/>
        <v>#DIV/0!</v>
      </c>
      <c r="AF536" s="21" t="e">
        <f t="shared" si="79"/>
        <v>#DIV/0!</v>
      </c>
      <c r="AG536" s="20">
        <f>VLOOKUP(S536,'tabla ingresos'!$A$3:$D$15,4,FALSE)</f>
        <v>0</v>
      </c>
      <c r="AH536" s="20">
        <f t="shared" si="77"/>
        <v>0</v>
      </c>
      <c r="AI536" s="20">
        <f t="shared" si="78"/>
        <v>0</v>
      </c>
      <c r="AJ536" s="28" t="e">
        <f>VLOOKUP(AA536,score!$K$2:$L$8,2,TRUE)*AJ$2</f>
        <v>#DIV/0!</v>
      </c>
      <c r="AK536" s="28">
        <f>VLOOKUP(T536,score!$M$2:$N$8,2,FALSE)*AK$2</f>
        <v>0</v>
      </c>
      <c r="AL536" s="28">
        <f>VLOOKUP(Q536,score!$G$2:$H$8,2,TRUE)*AL$2</f>
        <v>0.1</v>
      </c>
      <c r="AM536" s="28" t="e">
        <f>VLOOKUP(AB536,score!$Y$2:$Z$8,2,TRUE)*AM$2</f>
        <v>#DIV/0!</v>
      </c>
      <c r="AN536" s="28" t="e">
        <f>VLOOKUP(AE536,score!$AE$2:$AF$8,2,TRUE)*AN$2</f>
        <v>#DIV/0!</v>
      </c>
      <c r="AO536" s="28">
        <f>VLOOKUP(O536,score!$C$2:$D$8,2,TRUE)*AO$2</f>
        <v>0.1</v>
      </c>
      <c r="AP536" s="28">
        <f>VLOOKUP(R536,score!$I$2:$J$8,2,TRUE)*AP$2</f>
        <v>0.1</v>
      </c>
      <c r="AQ536" s="28" t="e">
        <f>VLOOKUP(P536,score!$E$2:$F$8,2,FALSE)*AQ$2</f>
        <v>#N/A</v>
      </c>
      <c r="AR536" s="28">
        <f>VLOOKUP(U536,score!$O$2:$P$8,2,TRUE)*AR$2</f>
        <v>0</v>
      </c>
      <c r="AS536" s="28">
        <f>VLOOKUP(V536,score!$Q$2:$R$8,2,TRUE)*AS$2</f>
        <v>0</v>
      </c>
      <c r="AT536" s="28" t="e">
        <f>VLOOKUP(W536,score!$S$2:$T$8,2,FALSE)*AT$2</f>
        <v>#N/A</v>
      </c>
      <c r="AU536" s="28" t="e">
        <f>VLOOKUP(X536,score!$U$2:$V$4,2,FALSE)*AU$2</f>
        <v>#N/A</v>
      </c>
      <c r="AV536" s="28" t="e">
        <f>VLOOKUP(AF536,score!$AG$2:$AH$8,2,TRUE)*AV$2</f>
        <v>#DIV/0!</v>
      </c>
      <c r="AW536" s="28" t="e">
        <f>VLOOKUP(Y536,score!$W$2:$X$8,2,FALSE)*AW$2</f>
        <v>#N/A</v>
      </c>
      <c r="AX536" s="28" t="e">
        <f>VLOOKUP(AC536,score!$AA$2:$AB$8,2,TRUE)*AX$2</f>
        <v>#DIV/0!</v>
      </c>
      <c r="AY536" s="28" t="e">
        <f>VLOOKUP(AD536,score!$AC$2:$AD$8,2,TRUE)*AY$2</f>
        <v>#DIV/0!</v>
      </c>
      <c r="AZ536" s="28">
        <f>VLOOKUP(N536,score!$A$2:$B$8,2,TRUE)*AZ$2</f>
        <v>0.1</v>
      </c>
      <c r="BA536" s="29" t="e">
        <f t="shared" si="80"/>
        <v>#DIV/0!</v>
      </c>
      <c r="BB536" s="29" t="e">
        <f>VLOOKUP(BA536,score!$AJ$2:$AK$7,2,TRUE)</f>
        <v>#DIV/0!</v>
      </c>
    </row>
    <row r="537" spans="1:54" x14ac:dyDescent="0.3">
      <c r="A537" s="10"/>
      <c r="B537" s="11"/>
      <c r="C537" s="12"/>
      <c r="D537" s="14"/>
      <c r="E537" s="12"/>
      <c r="F537" s="14"/>
      <c r="G537" s="14"/>
      <c r="H537" s="14"/>
      <c r="I537" s="14"/>
      <c r="J537" s="14"/>
      <c r="K537" s="14"/>
      <c r="L537" s="14"/>
      <c r="M537" s="14"/>
      <c r="N537" s="13"/>
      <c r="O537" s="13"/>
      <c r="P537" s="12"/>
      <c r="Q537" s="12"/>
      <c r="R537" s="12"/>
      <c r="S537" s="12"/>
      <c r="T537" s="12"/>
      <c r="U537" s="12"/>
      <c r="V537" s="12"/>
      <c r="W537" s="17"/>
      <c r="X537" s="17"/>
      <c r="Y537" s="15"/>
      <c r="Z537" s="14"/>
      <c r="AA537" s="43" t="e">
        <f t="shared" si="72"/>
        <v>#DIV/0!</v>
      </c>
      <c r="AB537" s="21" t="e">
        <f t="shared" si="73"/>
        <v>#DIV/0!</v>
      </c>
      <c r="AC537" s="21" t="e">
        <f t="shared" si="74"/>
        <v>#DIV/0!</v>
      </c>
      <c r="AD537" s="21" t="e">
        <f t="shared" si="75"/>
        <v>#DIV/0!</v>
      </c>
      <c r="AE537" s="21" t="e">
        <f t="shared" si="76"/>
        <v>#DIV/0!</v>
      </c>
      <c r="AF537" s="21" t="e">
        <f t="shared" si="79"/>
        <v>#DIV/0!</v>
      </c>
      <c r="AG537" s="20">
        <f>VLOOKUP(S537,'tabla ingresos'!$A$3:$D$15,4,FALSE)</f>
        <v>0</v>
      </c>
      <c r="AH537" s="20">
        <f t="shared" si="77"/>
        <v>0</v>
      </c>
      <c r="AI537" s="20">
        <f t="shared" si="78"/>
        <v>0</v>
      </c>
      <c r="AJ537" s="28" t="e">
        <f>VLOOKUP(AA537,score!$K$2:$L$8,2,TRUE)*AJ$2</f>
        <v>#DIV/0!</v>
      </c>
      <c r="AK537" s="28">
        <f>VLOOKUP(T537,score!$M$2:$N$8,2,FALSE)*AK$2</f>
        <v>0</v>
      </c>
      <c r="AL537" s="28">
        <f>VLOOKUP(Q537,score!$G$2:$H$8,2,TRUE)*AL$2</f>
        <v>0.1</v>
      </c>
      <c r="AM537" s="28" t="e">
        <f>VLOOKUP(AB537,score!$Y$2:$Z$8,2,TRUE)*AM$2</f>
        <v>#DIV/0!</v>
      </c>
      <c r="AN537" s="28" t="e">
        <f>VLOOKUP(AE537,score!$AE$2:$AF$8,2,TRUE)*AN$2</f>
        <v>#DIV/0!</v>
      </c>
      <c r="AO537" s="28">
        <f>VLOOKUP(O537,score!$C$2:$D$8,2,TRUE)*AO$2</f>
        <v>0.1</v>
      </c>
      <c r="AP537" s="28">
        <f>VLOOKUP(R537,score!$I$2:$J$8,2,TRUE)*AP$2</f>
        <v>0.1</v>
      </c>
      <c r="AQ537" s="28" t="e">
        <f>VLOOKUP(P537,score!$E$2:$F$8,2,FALSE)*AQ$2</f>
        <v>#N/A</v>
      </c>
      <c r="AR537" s="28">
        <f>VLOOKUP(U537,score!$O$2:$P$8,2,TRUE)*AR$2</f>
        <v>0</v>
      </c>
      <c r="AS537" s="28">
        <f>VLOOKUP(V537,score!$Q$2:$R$8,2,TRUE)*AS$2</f>
        <v>0</v>
      </c>
      <c r="AT537" s="28" t="e">
        <f>VLOOKUP(W537,score!$S$2:$T$8,2,FALSE)*AT$2</f>
        <v>#N/A</v>
      </c>
      <c r="AU537" s="28" t="e">
        <f>VLOOKUP(X537,score!$U$2:$V$4,2,FALSE)*AU$2</f>
        <v>#N/A</v>
      </c>
      <c r="AV537" s="28" t="e">
        <f>VLOOKUP(AF537,score!$AG$2:$AH$8,2,TRUE)*AV$2</f>
        <v>#DIV/0!</v>
      </c>
      <c r="AW537" s="28" t="e">
        <f>VLOOKUP(Y537,score!$W$2:$X$8,2,FALSE)*AW$2</f>
        <v>#N/A</v>
      </c>
      <c r="AX537" s="28" t="e">
        <f>VLOOKUP(AC537,score!$AA$2:$AB$8,2,TRUE)*AX$2</f>
        <v>#DIV/0!</v>
      </c>
      <c r="AY537" s="28" t="e">
        <f>VLOOKUP(AD537,score!$AC$2:$AD$8,2,TRUE)*AY$2</f>
        <v>#DIV/0!</v>
      </c>
      <c r="AZ537" s="28">
        <f>VLOOKUP(N537,score!$A$2:$B$8,2,TRUE)*AZ$2</f>
        <v>0.1</v>
      </c>
      <c r="BA537" s="29" t="e">
        <f t="shared" si="80"/>
        <v>#DIV/0!</v>
      </c>
      <c r="BB537" s="29" t="e">
        <f>VLOOKUP(BA537,score!$AJ$2:$AK$7,2,TRUE)</f>
        <v>#DIV/0!</v>
      </c>
    </row>
    <row r="538" spans="1:54" x14ac:dyDescent="0.3">
      <c r="A538" s="10"/>
      <c r="B538" s="11"/>
      <c r="C538" s="12"/>
      <c r="D538" s="14"/>
      <c r="E538" s="12"/>
      <c r="F538" s="14"/>
      <c r="G538" s="14"/>
      <c r="H538" s="14"/>
      <c r="I538" s="14"/>
      <c r="J538" s="14"/>
      <c r="K538" s="14"/>
      <c r="L538" s="14"/>
      <c r="M538" s="14"/>
      <c r="N538" s="13"/>
      <c r="O538" s="13"/>
      <c r="P538" s="12"/>
      <c r="Q538" s="12"/>
      <c r="R538" s="12"/>
      <c r="S538" s="12"/>
      <c r="T538" s="12"/>
      <c r="U538" s="12"/>
      <c r="V538" s="12"/>
      <c r="W538" s="17"/>
      <c r="X538" s="17"/>
      <c r="Y538" s="15"/>
      <c r="Z538" s="14"/>
      <c r="AA538" s="43" t="e">
        <f t="shared" si="72"/>
        <v>#DIV/0!</v>
      </c>
      <c r="AB538" s="21" t="e">
        <f t="shared" si="73"/>
        <v>#DIV/0!</v>
      </c>
      <c r="AC538" s="21" t="e">
        <f t="shared" si="74"/>
        <v>#DIV/0!</v>
      </c>
      <c r="AD538" s="21" t="e">
        <f t="shared" si="75"/>
        <v>#DIV/0!</v>
      </c>
      <c r="AE538" s="21" t="e">
        <f t="shared" si="76"/>
        <v>#DIV/0!</v>
      </c>
      <c r="AF538" s="21" t="e">
        <f t="shared" si="79"/>
        <v>#DIV/0!</v>
      </c>
      <c r="AG538" s="20">
        <f>VLOOKUP(S538,'tabla ingresos'!$A$3:$D$15,4,FALSE)</f>
        <v>0</v>
      </c>
      <c r="AH538" s="20">
        <f t="shared" si="77"/>
        <v>0</v>
      </c>
      <c r="AI538" s="20">
        <f t="shared" si="78"/>
        <v>0</v>
      </c>
      <c r="AJ538" s="28" t="e">
        <f>VLOOKUP(AA538,score!$K$2:$L$8,2,TRUE)*AJ$2</f>
        <v>#DIV/0!</v>
      </c>
      <c r="AK538" s="28">
        <f>VLOOKUP(T538,score!$M$2:$N$8,2,FALSE)*AK$2</f>
        <v>0</v>
      </c>
      <c r="AL538" s="28">
        <f>VLOOKUP(Q538,score!$G$2:$H$8,2,TRUE)*AL$2</f>
        <v>0.1</v>
      </c>
      <c r="AM538" s="28" t="e">
        <f>VLOOKUP(AB538,score!$Y$2:$Z$8,2,TRUE)*AM$2</f>
        <v>#DIV/0!</v>
      </c>
      <c r="AN538" s="28" t="e">
        <f>VLOOKUP(AE538,score!$AE$2:$AF$8,2,TRUE)*AN$2</f>
        <v>#DIV/0!</v>
      </c>
      <c r="AO538" s="28">
        <f>VLOOKUP(O538,score!$C$2:$D$8,2,TRUE)*AO$2</f>
        <v>0.1</v>
      </c>
      <c r="AP538" s="28">
        <f>VLOOKUP(R538,score!$I$2:$J$8,2,TRUE)*AP$2</f>
        <v>0.1</v>
      </c>
      <c r="AQ538" s="28" t="e">
        <f>VLOOKUP(P538,score!$E$2:$F$8,2,FALSE)*AQ$2</f>
        <v>#N/A</v>
      </c>
      <c r="AR538" s="28">
        <f>VLOOKUP(U538,score!$O$2:$P$8,2,TRUE)*AR$2</f>
        <v>0</v>
      </c>
      <c r="AS538" s="28">
        <f>VLOOKUP(V538,score!$Q$2:$R$8,2,TRUE)*AS$2</f>
        <v>0</v>
      </c>
      <c r="AT538" s="28" t="e">
        <f>VLOOKUP(W538,score!$S$2:$T$8,2,FALSE)*AT$2</f>
        <v>#N/A</v>
      </c>
      <c r="AU538" s="28" t="e">
        <f>VLOOKUP(X538,score!$U$2:$V$4,2,FALSE)*AU$2</f>
        <v>#N/A</v>
      </c>
      <c r="AV538" s="28" t="e">
        <f>VLOOKUP(AF538,score!$AG$2:$AH$8,2,TRUE)*AV$2</f>
        <v>#DIV/0!</v>
      </c>
      <c r="AW538" s="28" t="e">
        <f>VLOOKUP(Y538,score!$W$2:$X$8,2,FALSE)*AW$2</f>
        <v>#N/A</v>
      </c>
      <c r="AX538" s="28" t="e">
        <f>VLOOKUP(AC538,score!$AA$2:$AB$8,2,TRUE)*AX$2</f>
        <v>#DIV/0!</v>
      </c>
      <c r="AY538" s="28" t="e">
        <f>VLOOKUP(AD538,score!$AC$2:$AD$8,2,TRUE)*AY$2</f>
        <v>#DIV/0!</v>
      </c>
      <c r="AZ538" s="28">
        <f>VLOOKUP(N538,score!$A$2:$B$8,2,TRUE)*AZ$2</f>
        <v>0.1</v>
      </c>
      <c r="BA538" s="29" t="e">
        <f t="shared" si="80"/>
        <v>#DIV/0!</v>
      </c>
      <c r="BB538" s="29" t="e">
        <f>VLOOKUP(BA538,score!$AJ$2:$AK$7,2,TRUE)</f>
        <v>#DIV/0!</v>
      </c>
    </row>
    <row r="539" spans="1:54" x14ac:dyDescent="0.3">
      <c r="A539" s="10"/>
      <c r="B539" s="11"/>
      <c r="C539" s="12"/>
      <c r="D539" s="14"/>
      <c r="E539" s="12"/>
      <c r="F539" s="14"/>
      <c r="G539" s="14"/>
      <c r="H539" s="14"/>
      <c r="I539" s="14"/>
      <c r="J539" s="14"/>
      <c r="K539" s="14"/>
      <c r="L539" s="14"/>
      <c r="M539" s="14"/>
      <c r="N539" s="13"/>
      <c r="O539" s="13"/>
      <c r="P539" s="12"/>
      <c r="Q539" s="12"/>
      <c r="R539" s="12"/>
      <c r="S539" s="12"/>
      <c r="T539" s="12"/>
      <c r="U539" s="12"/>
      <c r="V539" s="12"/>
      <c r="W539" s="17"/>
      <c r="X539" s="17"/>
      <c r="Y539" s="15"/>
      <c r="Z539" s="14"/>
      <c r="AA539" s="43" t="e">
        <f t="shared" si="72"/>
        <v>#DIV/0!</v>
      </c>
      <c r="AB539" s="21" t="e">
        <f t="shared" si="73"/>
        <v>#DIV/0!</v>
      </c>
      <c r="AC539" s="21" t="e">
        <f t="shared" si="74"/>
        <v>#DIV/0!</v>
      </c>
      <c r="AD539" s="21" t="e">
        <f t="shared" si="75"/>
        <v>#DIV/0!</v>
      </c>
      <c r="AE539" s="21" t="e">
        <f t="shared" si="76"/>
        <v>#DIV/0!</v>
      </c>
      <c r="AF539" s="21" t="e">
        <f t="shared" si="79"/>
        <v>#DIV/0!</v>
      </c>
      <c r="AG539" s="20">
        <f>VLOOKUP(S539,'tabla ingresos'!$A$3:$D$15,4,FALSE)</f>
        <v>0</v>
      </c>
      <c r="AH539" s="20">
        <f t="shared" si="77"/>
        <v>0</v>
      </c>
      <c r="AI539" s="20">
        <f t="shared" si="78"/>
        <v>0</v>
      </c>
      <c r="AJ539" s="28" t="e">
        <f>VLOOKUP(AA539,score!$K$2:$L$8,2,TRUE)*AJ$2</f>
        <v>#DIV/0!</v>
      </c>
      <c r="AK539" s="28">
        <f>VLOOKUP(T539,score!$M$2:$N$8,2,FALSE)*AK$2</f>
        <v>0</v>
      </c>
      <c r="AL539" s="28">
        <f>VLOOKUP(Q539,score!$G$2:$H$8,2,TRUE)*AL$2</f>
        <v>0.1</v>
      </c>
      <c r="AM539" s="28" t="e">
        <f>VLOOKUP(AB539,score!$Y$2:$Z$8,2,TRUE)*AM$2</f>
        <v>#DIV/0!</v>
      </c>
      <c r="AN539" s="28" t="e">
        <f>VLOOKUP(AE539,score!$AE$2:$AF$8,2,TRUE)*AN$2</f>
        <v>#DIV/0!</v>
      </c>
      <c r="AO539" s="28">
        <f>VLOOKUP(O539,score!$C$2:$D$8,2,TRUE)*AO$2</f>
        <v>0.1</v>
      </c>
      <c r="AP539" s="28">
        <f>VLOOKUP(R539,score!$I$2:$J$8,2,TRUE)*AP$2</f>
        <v>0.1</v>
      </c>
      <c r="AQ539" s="28" t="e">
        <f>VLOOKUP(P539,score!$E$2:$F$8,2,FALSE)*AQ$2</f>
        <v>#N/A</v>
      </c>
      <c r="AR539" s="28">
        <f>VLOOKUP(U539,score!$O$2:$P$8,2,TRUE)*AR$2</f>
        <v>0</v>
      </c>
      <c r="AS539" s="28">
        <f>VLOOKUP(V539,score!$Q$2:$R$8,2,TRUE)*AS$2</f>
        <v>0</v>
      </c>
      <c r="AT539" s="28" t="e">
        <f>VLOOKUP(W539,score!$S$2:$T$8,2,FALSE)*AT$2</f>
        <v>#N/A</v>
      </c>
      <c r="AU539" s="28" t="e">
        <f>VLOOKUP(X539,score!$U$2:$V$4,2,FALSE)*AU$2</f>
        <v>#N/A</v>
      </c>
      <c r="AV539" s="28" t="e">
        <f>VLOOKUP(AF539,score!$AG$2:$AH$8,2,TRUE)*AV$2</f>
        <v>#DIV/0!</v>
      </c>
      <c r="AW539" s="28" t="e">
        <f>VLOOKUP(Y539,score!$W$2:$X$8,2,FALSE)*AW$2</f>
        <v>#N/A</v>
      </c>
      <c r="AX539" s="28" t="e">
        <f>VLOOKUP(AC539,score!$AA$2:$AB$8,2,TRUE)*AX$2</f>
        <v>#DIV/0!</v>
      </c>
      <c r="AY539" s="28" t="e">
        <f>VLOOKUP(AD539,score!$AC$2:$AD$8,2,TRUE)*AY$2</f>
        <v>#DIV/0!</v>
      </c>
      <c r="AZ539" s="28">
        <f>VLOOKUP(N539,score!$A$2:$B$8,2,TRUE)*AZ$2</f>
        <v>0.1</v>
      </c>
      <c r="BA539" s="29" t="e">
        <f t="shared" si="80"/>
        <v>#DIV/0!</v>
      </c>
      <c r="BB539" s="29" t="e">
        <f>VLOOKUP(BA539,score!$AJ$2:$AK$7,2,TRUE)</f>
        <v>#DIV/0!</v>
      </c>
    </row>
    <row r="540" spans="1:54" x14ac:dyDescent="0.3">
      <c r="A540" s="10"/>
      <c r="B540" s="11"/>
      <c r="C540" s="12"/>
      <c r="D540" s="14"/>
      <c r="E540" s="12"/>
      <c r="F540" s="14"/>
      <c r="G540" s="14"/>
      <c r="H540" s="14"/>
      <c r="I540" s="14"/>
      <c r="J540" s="14"/>
      <c r="K540" s="14"/>
      <c r="L540" s="14"/>
      <c r="M540" s="14"/>
      <c r="N540" s="13"/>
      <c r="O540" s="13"/>
      <c r="P540" s="12"/>
      <c r="Q540" s="12"/>
      <c r="R540" s="12"/>
      <c r="S540" s="12"/>
      <c r="T540" s="12"/>
      <c r="U540" s="12"/>
      <c r="V540" s="12"/>
      <c r="W540" s="17"/>
      <c r="X540" s="17"/>
      <c r="Y540" s="15"/>
      <c r="Z540" s="14"/>
      <c r="AA540" s="43" t="e">
        <f t="shared" si="72"/>
        <v>#DIV/0!</v>
      </c>
      <c r="AB540" s="21" t="e">
        <f t="shared" si="73"/>
        <v>#DIV/0!</v>
      </c>
      <c r="AC540" s="21" t="e">
        <f t="shared" si="74"/>
        <v>#DIV/0!</v>
      </c>
      <c r="AD540" s="21" t="e">
        <f t="shared" si="75"/>
        <v>#DIV/0!</v>
      </c>
      <c r="AE540" s="21" t="e">
        <f t="shared" si="76"/>
        <v>#DIV/0!</v>
      </c>
      <c r="AF540" s="21" t="e">
        <f t="shared" si="79"/>
        <v>#DIV/0!</v>
      </c>
      <c r="AG540" s="20">
        <f>VLOOKUP(S540,'tabla ingresos'!$A$3:$D$15,4,FALSE)</f>
        <v>0</v>
      </c>
      <c r="AH540" s="20">
        <f t="shared" si="77"/>
        <v>0</v>
      </c>
      <c r="AI540" s="20">
        <f t="shared" si="78"/>
        <v>0</v>
      </c>
      <c r="AJ540" s="28" t="e">
        <f>VLOOKUP(AA540,score!$K$2:$L$8,2,TRUE)*AJ$2</f>
        <v>#DIV/0!</v>
      </c>
      <c r="AK540" s="28">
        <f>VLOOKUP(T540,score!$M$2:$N$8,2,FALSE)*AK$2</f>
        <v>0</v>
      </c>
      <c r="AL540" s="28">
        <f>VLOOKUP(Q540,score!$G$2:$H$8,2,TRUE)*AL$2</f>
        <v>0.1</v>
      </c>
      <c r="AM540" s="28" t="e">
        <f>VLOOKUP(AB540,score!$Y$2:$Z$8,2,TRUE)*AM$2</f>
        <v>#DIV/0!</v>
      </c>
      <c r="AN540" s="28" t="e">
        <f>VLOOKUP(AE540,score!$AE$2:$AF$8,2,TRUE)*AN$2</f>
        <v>#DIV/0!</v>
      </c>
      <c r="AO540" s="28">
        <f>VLOOKUP(O540,score!$C$2:$D$8,2,TRUE)*AO$2</f>
        <v>0.1</v>
      </c>
      <c r="AP540" s="28">
        <f>VLOOKUP(R540,score!$I$2:$J$8,2,TRUE)*AP$2</f>
        <v>0.1</v>
      </c>
      <c r="AQ540" s="28" t="e">
        <f>VLOOKUP(P540,score!$E$2:$F$8,2,FALSE)*AQ$2</f>
        <v>#N/A</v>
      </c>
      <c r="AR540" s="28">
        <f>VLOOKUP(U540,score!$O$2:$P$8,2,TRUE)*AR$2</f>
        <v>0</v>
      </c>
      <c r="AS540" s="28">
        <f>VLOOKUP(V540,score!$Q$2:$R$8,2,TRUE)*AS$2</f>
        <v>0</v>
      </c>
      <c r="AT540" s="28" t="e">
        <f>VLOOKUP(W540,score!$S$2:$T$8,2,FALSE)*AT$2</f>
        <v>#N/A</v>
      </c>
      <c r="AU540" s="28" t="e">
        <f>VLOOKUP(X540,score!$U$2:$V$4,2,FALSE)*AU$2</f>
        <v>#N/A</v>
      </c>
      <c r="AV540" s="28" t="e">
        <f>VLOOKUP(AF540,score!$AG$2:$AH$8,2,TRUE)*AV$2</f>
        <v>#DIV/0!</v>
      </c>
      <c r="AW540" s="28" t="e">
        <f>VLOOKUP(Y540,score!$W$2:$X$8,2,FALSE)*AW$2</f>
        <v>#N/A</v>
      </c>
      <c r="AX540" s="28" t="e">
        <f>VLOOKUP(AC540,score!$AA$2:$AB$8,2,TRUE)*AX$2</f>
        <v>#DIV/0!</v>
      </c>
      <c r="AY540" s="28" t="e">
        <f>VLOOKUP(AD540,score!$AC$2:$AD$8,2,TRUE)*AY$2</f>
        <v>#DIV/0!</v>
      </c>
      <c r="AZ540" s="28">
        <f>VLOOKUP(N540,score!$A$2:$B$8,2,TRUE)*AZ$2</f>
        <v>0.1</v>
      </c>
      <c r="BA540" s="29" t="e">
        <f t="shared" si="80"/>
        <v>#DIV/0!</v>
      </c>
      <c r="BB540" s="29" t="e">
        <f>VLOOKUP(BA540,score!$AJ$2:$AK$7,2,TRUE)</f>
        <v>#DIV/0!</v>
      </c>
    </row>
    <row r="541" spans="1:54" x14ac:dyDescent="0.3">
      <c r="A541" s="10"/>
      <c r="B541" s="11"/>
      <c r="C541" s="12"/>
      <c r="D541" s="14"/>
      <c r="E541" s="12"/>
      <c r="F541" s="14"/>
      <c r="G541" s="14"/>
      <c r="H541" s="14"/>
      <c r="I541" s="14"/>
      <c r="J541" s="14"/>
      <c r="K541" s="14"/>
      <c r="L541" s="14"/>
      <c r="M541" s="14"/>
      <c r="N541" s="13"/>
      <c r="O541" s="13"/>
      <c r="P541" s="12"/>
      <c r="Q541" s="12"/>
      <c r="R541" s="12"/>
      <c r="S541" s="12"/>
      <c r="T541" s="12"/>
      <c r="U541" s="12"/>
      <c r="V541" s="12"/>
      <c r="W541" s="17"/>
      <c r="X541" s="17"/>
      <c r="Y541" s="15"/>
      <c r="Z541" s="14"/>
      <c r="AA541" s="43" t="e">
        <f t="shared" si="72"/>
        <v>#DIV/0!</v>
      </c>
      <c r="AB541" s="21" t="e">
        <f t="shared" si="73"/>
        <v>#DIV/0!</v>
      </c>
      <c r="AC541" s="21" t="e">
        <f t="shared" si="74"/>
        <v>#DIV/0!</v>
      </c>
      <c r="AD541" s="21" t="e">
        <f t="shared" si="75"/>
        <v>#DIV/0!</v>
      </c>
      <c r="AE541" s="21" t="e">
        <f t="shared" si="76"/>
        <v>#DIV/0!</v>
      </c>
      <c r="AF541" s="21" t="e">
        <f t="shared" si="79"/>
        <v>#DIV/0!</v>
      </c>
      <c r="AG541" s="20">
        <f>VLOOKUP(S541,'tabla ingresos'!$A$3:$D$15,4,FALSE)</f>
        <v>0</v>
      </c>
      <c r="AH541" s="20">
        <f t="shared" si="77"/>
        <v>0</v>
      </c>
      <c r="AI541" s="20">
        <f t="shared" si="78"/>
        <v>0</v>
      </c>
      <c r="AJ541" s="28" t="e">
        <f>VLOOKUP(AA541,score!$K$2:$L$8,2,TRUE)*AJ$2</f>
        <v>#DIV/0!</v>
      </c>
      <c r="AK541" s="28">
        <f>VLOOKUP(T541,score!$M$2:$N$8,2,FALSE)*AK$2</f>
        <v>0</v>
      </c>
      <c r="AL541" s="28">
        <f>VLOOKUP(Q541,score!$G$2:$H$8,2,TRUE)*AL$2</f>
        <v>0.1</v>
      </c>
      <c r="AM541" s="28" t="e">
        <f>VLOOKUP(AB541,score!$Y$2:$Z$8,2,TRUE)*AM$2</f>
        <v>#DIV/0!</v>
      </c>
      <c r="AN541" s="28" t="e">
        <f>VLOOKUP(AE541,score!$AE$2:$AF$8,2,TRUE)*AN$2</f>
        <v>#DIV/0!</v>
      </c>
      <c r="AO541" s="28">
        <f>VLOOKUP(O541,score!$C$2:$D$8,2,TRUE)*AO$2</f>
        <v>0.1</v>
      </c>
      <c r="AP541" s="28">
        <f>VLOOKUP(R541,score!$I$2:$J$8,2,TRUE)*AP$2</f>
        <v>0.1</v>
      </c>
      <c r="AQ541" s="28" t="e">
        <f>VLOOKUP(P541,score!$E$2:$F$8,2,FALSE)*AQ$2</f>
        <v>#N/A</v>
      </c>
      <c r="AR541" s="28">
        <f>VLOOKUP(U541,score!$O$2:$P$8,2,TRUE)*AR$2</f>
        <v>0</v>
      </c>
      <c r="AS541" s="28">
        <f>VLOOKUP(V541,score!$Q$2:$R$8,2,TRUE)*AS$2</f>
        <v>0</v>
      </c>
      <c r="AT541" s="28" t="e">
        <f>VLOOKUP(W541,score!$S$2:$T$8,2,FALSE)*AT$2</f>
        <v>#N/A</v>
      </c>
      <c r="AU541" s="28" t="e">
        <f>VLOOKUP(X541,score!$U$2:$V$4,2,FALSE)*AU$2</f>
        <v>#N/A</v>
      </c>
      <c r="AV541" s="28" t="e">
        <f>VLOOKUP(AF541,score!$AG$2:$AH$8,2,TRUE)*AV$2</f>
        <v>#DIV/0!</v>
      </c>
      <c r="AW541" s="28" t="e">
        <f>VLOOKUP(Y541,score!$W$2:$X$8,2,FALSE)*AW$2</f>
        <v>#N/A</v>
      </c>
      <c r="AX541" s="28" t="e">
        <f>VLOOKUP(AC541,score!$AA$2:$AB$8,2,TRUE)*AX$2</f>
        <v>#DIV/0!</v>
      </c>
      <c r="AY541" s="28" t="e">
        <f>VLOOKUP(AD541,score!$AC$2:$AD$8,2,TRUE)*AY$2</f>
        <v>#DIV/0!</v>
      </c>
      <c r="AZ541" s="28">
        <f>VLOOKUP(N541,score!$A$2:$B$8,2,TRUE)*AZ$2</f>
        <v>0.1</v>
      </c>
      <c r="BA541" s="29" t="e">
        <f t="shared" si="80"/>
        <v>#DIV/0!</v>
      </c>
      <c r="BB541" s="29" t="e">
        <f>VLOOKUP(BA541,score!$AJ$2:$AK$7,2,TRUE)</f>
        <v>#DIV/0!</v>
      </c>
    </row>
    <row r="542" spans="1:54" x14ac:dyDescent="0.3">
      <c r="A542" s="10"/>
      <c r="B542" s="11"/>
      <c r="C542" s="12"/>
      <c r="D542" s="14"/>
      <c r="E542" s="12"/>
      <c r="F542" s="14"/>
      <c r="G542" s="14"/>
      <c r="H542" s="14"/>
      <c r="I542" s="14"/>
      <c r="J542" s="14"/>
      <c r="K542" s="14"/>
      <c r="L542" s="14"/>
      <c r="M542" s="14"/>
      <c r="N542" s="13"/>
      <c r="O542" s="13"/>
      <c r="P542" s="12"/>
      <c r="Q542" s="12"/>
      <c r="R542" s="12"/>
      <c r="S542" s="12"/>
      <c r="T542" s="12"/>
      <c r="U542" s="12"/>
      <c r="V542" s="12"/>
      <c r="W542" s="17"/>
      <c r="X542" s="17"/>
      <c r="Y542" s="15"/>
      <c r="Z542" s="14"/>
      <c r="AA542" s="43" t="e">
        <f t="shared" si="72"/>
        <v>#DIV/0!</v>
      </c>
      <c r="AB542" s="21" t="e">
        <f t="shared" si="73"/>
        <v>#DIV/0!</v>
      </c>
      <c r="AC542" s="21" t="e">
        <f t="shared" si="74"/>
        <v>#DIV/0!</v>
      </c>
      <c r="AD542" s="21" t="e">
        <f t="shared" si="75"/>
        <v>#DIV/0!</v>
      </c>
      <c r="AE542" s="21" t="e">
        <f t="shared" si="76"/>
        <v>#DIV/0!</v>
      </c>
      <c r="AF542" s="21" t="e">
        <f t="shared" si="79"/>
        <v>#DIV/0!</v>
      </c>
      <c r="AG542" s="20">
        <f>VLOOKUP(S542,'tabla ingresos'!$A$3:$D$15,4,FALSE)</f>
        <v>0</v>
      </c>
      <c r="AH542" s="20">
        <f t="shared" si="77"/>
        <v>0</v>
      </c>
      <c r="AI542" s="20">
        <f t="shared" si="78"/>
        <v>0</v>
      </c>
      <c r="AJ542" s="28" t="e">
        <f>VLOOKUP(AA542,score!$K$2:$L$8,2,TRUE)*AJ$2</f>
        <v>#DIV/0!</v>
      </c>
      <c r="AK542" s="28">
        <f>VLOOKUP(T542,score!$M$2:$N$8,2,FALSE)*AK$2</f>
        <v>0</v>
      </c>
      <c r="AL542" s="28">
        <f>VLOOKUP(Q542,score!$G$2:$H$8,2,TRUE)*AL$2</f>
        <v>0.1</v>
      </c>
      <c r="AM542" s="28" t="e">
        <f>VLOOKUP(AB542,score!$Y$2:$Z$8,2,TRUE)*AM$2</f>
        <v>#DIV/0!</v>
      </c>
      <c r="AN542" s="28" t="e">
        <f>VLOOKUP(AE542,score!$AE$2:$AF$8,2,TRUE)*AN$2</f>
        <v>#DIV/0!</v>
      </c>
      <c r="AO542" s="28">
        <f>VLOOKUP(O542,score!$C$2:$D$8,2,TRUE)*AO$2</f>
        <v>0.1</v>
      </c>
      <c r="AP542" s="28">
        <f>VLOOKUP(R542,score!$I$2:$J$8,2,TRUE)*AP$2</f>
        <v>0.1</v>
      </c>
      <c r="AQ542" s="28" t="e">
        <f>VLOOKUP(P542,score!$E$2:$F$8,2,FALSE)*AQ$2</f>
        <v>#N/A</v>
      </c>
      <c r="AR542" s="28">
        <f>VLOOKUP(U542,score!$O$2:$P$8,2,TRUE)*AR$2</f>
        <v>0</v>
      </c>
      <c r="AS542" s="28">
        <f>VLOOKUP(V542,score!$Q$2:$R$8,2,TRUE)*AS$2</f>
        <v>0</v>
      </c>
      <c r="AT542" s="28" t="e">
        <f>VLOOKUP(W542,score!$S$2:$T$8,2,FALSE)*AT$2</f>
        <v>#N/A</v>
      </c>
      <c r="AU542" s="28" t="e">
        <f>VLOOKUP(X542,score!$U$2:$V$4,2,FALSE)*AU$2</f>
        <v>#N/A</v>
      </c>
      <c r="AV542" s="28" t="e">
        <f>VLOOKUP(AF542,score!$AG$2:$AH$8,2,TRUE)*AV$2</f>
        <v>#DIV/0!</v>
      </c>
      <c r="AW542" s="28" t="e">
        <f>VLOOKUP(Y542,score!$W$2:$X$8,2,FALSE)*AW$2</f>
        <v>#N/A</v>
      </c>
      <c r="AX542" s="28" t="e">
        <f>VLOOKUP(AC542,score!$AA$2:$AB$8,2,TRUE)*AX$2</f>
        <v>#DIV/0!</v>
      </c>
      <c r="AY542" s="28" t="e">
        <f>VLOOKUP(AD542,score!$AC$2:$AD$8,2,TRUE)*AY$2</f>
        <v>#DIV/0!</v>
      </c>
      <c r="AZ542" s="28">
        <f>VLOOKUP(N542,score!$A$2:$B$8,2,TRUE)*AZ$2</f>
        <v>0.1</v>
      </c>
      <c r="BA542" s="29" t="e">
        <f t="shared" si="80"/>
        <v>#DIV/0!</v>
      </c>
      <c r="BB542" s="29" t="e">
        <f>VLOOKUP(BA542,score!$AJ$2:$AK$7,2,TRUE)</f>
        <v>#DIV/0!</v>
      </c>
    </row>
    <row r="543" spans="1:54" x14ac:dyDescent="0.3">
      <c r="A543" s="10"/>
      <c r="B543" s="11"/>
      <c r="C543" s="12"/>
      <c r="D543" s="14"/>
      <c r="E543" s="12"/>
      <c r="F543" s="14"/>
      <c r="G543" s="14"/>
      <c r="H543" s="14"/>
      <c r="I543" s="14"/>
      <c r="J543" s="14"/>
      <c r="K543" s="14"/>
      <c r="L543" s="14"/>
      <c r="M543" s="14"/>
      <c r="N543" s="13"/>
      <c r="O543" s="13"/>
      <c r="P543" s="12"/>
      <c r="Q543" s="12"/>
      <c r="R543" s="12"/>
      <c r="S543" s="12"/>
      <c r="T543" s="12"/>
      <c r="U543" s="12"/>
      <c r="V543" s="12"/>
      <c r="W543" s="17"/>
      <c r="X543" s="17"/>
      <c r="Y543" s="15"/>
      <c r="Z543" s="14"/>
      <c r="AA543" s="43" t="e">
        <f t="shared" si="72"/>
        <v>#DIV/0!</v>
      </c>
      <c r="AB543" s="21" t="e">
        <f t="shared" si="73"/>
        <v>#DIV/0!</v>
      </c>
      <c r="AC543" s="21" t="e">
        <f t="shared" si="74"/>
        <v>#DIV/0!</v>
      </c>
      <c r="AD543" s="21" t="e">
        <f t="shared" si="75"/>
        <v>#DIV/0!</v>
      </c>
      <c r="AE543" s="21" t="e">
        <f t="shared" si="76"/>
        <v>#DIV/0!</v>
      </c>
      <c r="AF543" s="21" t="e">
        <f t="shared" si="79"/>
        <v>#DIV/0!</v>
      </c>
      <c r="AG543" s="20">
        <f>VLOOKUP(S543,'tabla ingresos'!$A$3:$D$15,4,FALSE)</f>
        <v>0</v>
      </c>
      <c r="AH543" s="20">
        <f t="shared" si="77"/>
        <v>0</v>
      </c>
      <c r="AI543" s="20">
        <f t="shared" si="78"/>
        <v>0</v>
      </c>
      <c r="AJ543" s="28" t="e">
        <f>VLOOKUP(AA543,score!$K$2:$L$8,2,TRUE)*AJ$2</f>
        <v>#DIV/0!</v>
      </c>
      <c r="AK543" s="28">
        <f>VLOOKUP(T543,score!$M$2:$N$8,2,FALSE)*AK$2</f>
        <v>0</v>
      </c>
      <c r="AL543" s="28">
        <f>VLOOKUP(Q543,score!$G$2:$H$8,2,TRUE)*AL$2</f>
        <v>0.1</v>
      </c>
      <c r="AM543" s="28" t="e">
        <f>VLOOKUP(AB543,score!$Y$2:$Z$8,2,TRUE)*AM$2</f>
        <v>#DIV/0!</v>
      </c>
      <c r="AN543" s="28" t="e">
        <f>VLOOKUP(AE543,score!$AE$2:$AF$8,2,TRUE)*AN$2</f>
        <v>#DIV/0!</v>
      </c>
      <c r="AO543" s="28">
        <f>VLOOKUP(O543,score!$C$2:$D$8,2,TRUE)*AO$2</f>
        <v>0.1</v>
      </c>
      <c r="AP543" s="28">
        <f>VLOOKUP(R543,score!$I$2:$J$8,2,TRUE)*AP$2</f>
        <v>0.1</v>
      </c>
      <c r="AQ543" s="28" t="e">
        <f>VLOOKUP(P543,score!$E$2:$F$8,2,FALSE)*AQ$2</f>
        <v>#N/A</v>
      </c>
      <c r="AR543" s="28">
        <f>VLOOKUP(U543,score!$O$2:$P$8,2,TRUE)*AR$2</f>
        <v>0</v>
      </c>
      <c r="AS543" s="28">
        <f>VLOOKUP(V543,score!$Q$2:$R$8,2,TRUE)*AS$2</f>
        <v>0</v>
      </c>
      <c r="AT543" s="28" t="e">
        <f>VLOOKUP(W543,score!$S$2:$T$8,2,FALSE)*AT$2</f>
        <v>#N/A</v>
      </c>
      <c r="AU543" s="28" t="e">
        <f>VLOOKUP(X543,score!$U$2:$V$4,2,FALSE)*AU$2</f>
        <v>#N/A</v>
      </c>
      <c r="AV543" s="28" t="e">
        <f>VLOOKUP(AF543,score!$AG$2:$AH$8,2,TRUE)*AV$2</f>
        <v>#DIV/0!</v>
      </c>
      <c r="AW543" s="28" t="e">
        <f>VLOOKUP(Y543,score!$W$2:$X$8,2,FALSE)*AW$2</f>
        <v>#N/A</v>
      </c>
      <c r="AX543" s="28" t="e">
        <f>VLOOKUP(AC543,score!$AA$2:$AB$8,2,TRUE)*AX$2</f>
        <v>#DIV/0!</v>
      </c>
      <c r="AY543" s="28" t="e">
        <f>VLOOKUP(AD543,score!$AC$2:$AD$8,2,TRUE)*AY$2</f>
        <v>#DIV/0!</v>
      </c>
      <c r="AZ543" s="28">
        <f>VLOOKUP(N543,score!$A$2:$B$8,2,TRUE)*AZ$2</f>
        <v>0.1</v>
      </c>
      <c r="BA543" s="29" t="e">
        <f t="shared" si="80"/>
        <v>#DIV/0!</v>
      </c>
      <c r="BB543" s="29" t="e">
        <f>VLOOKUP(BA543,score!$AJ$2:$AK$7,2,TRUE)</f>
        <v>#DIV/0!</v>
      </c>
    </row>
    <row r="544" spans="1:54" x14ac:dyDescent="0.3">
      <c r="A544" s="10"/>
      <c r="B544" s="11"/>
      <c r="C544" s="12"/>
      <c r="D544" s="14"/>
      <c r="E544" s="12"/>
      <c r="F544" s="14"/>
      <c r="G544" s="14"/>
      <c r="H544" s="14"/>
      <c r="I544" s="14"/>
      <c r="J544" s="14"/>
      <c r="K544" s="14"/>
      <c r="L544" s="14"/>
      <c r="M544" s="14"/>
      <c r="N544" s="13"/>
      <c r="O544" s="13"/>
      <c r="P544" s="12"/>
      <c r="Q544" s="12"/>
      <c r="R544" s="12"/>
      <c r="S544" s="12"/>
      <c r="T544" s="12"/>
      <c r="U544" s="12"/>
      <c r="V544" s="12"/>
      <c r="W544" s="17"/>
      <c r="X544" s="17"/>
      <c r="Y544" s="15"/>
      <c r="Z544" s="14"/>
      <c r="AA544" s="43" t="e">
        <f t="shared" si="72"/>
        <v>#DIV/0!</v>
      </c>
      <c r="AB544" s="21" t="e">
        <f t="shared" si="73"/>
        <v>#DIV/0!</v>
      </c>
      <c r="AC544" s="21" t="e">
        <f t="shared" si="74"/>
        <v>#DIV/0!</v>
      </c>
      <c r="AD544" s="21" t="e">
        <f t="shared" si="75"/>
        <v>#DIV/0!</v>
      </c>
      <c r="AE544" s="21" t="e">
        <f t="shared" si="76"/>
        <v>#DIV/0!</v>
      </c>
      <c r="AF544" s="21" t="e">
        <f t="shared" si="79"/>
        <v>#DIV/0!</v>
      </c>
      <c r="AG544" s="20">
        <f>VLOOKUP(S544,'tabla ingresos'!$A$3:$D$15,4,FALSE)</f>
        <v>0</v>
      </c>
      <c r="AH544" s="20">
        <f t="shared" si="77"/>
        <v>0</v>
      </c>
      <c r="AI544" s="20">
        <f t="shared" si="78"/>
        <v>0</v>
      </c>
      <c r="AJ544" s="28" t="e">
        <f>VLOOKUP(AA544,score!$K$2:$L$8,2,TRUE)*AJ$2</f>
        <v>#DIV/0!</v>
      </c>
      <c r="AK544" s="28">
        <f>VLOOKUP(T544,score!$M$2:$N$8,2,FALSE)*AK$2</f>
        <v>0</v>
      </c>
      <c r="AL544" s="28">
        <f>VLOOKUP(Q544,score!$G$2:$H$8,2,TRUE)*AL$2</f>
        <v>0.1</v>
      </c>
      <c r="AM544" s="28" t="e">
        <f>VLOOKUP(AB544,score!$Y$2:$Z$8,2,TRUE)*AM$2</f>
        <v>#DIV/0!</v>
      </c>
      <c r="AN544" s="28" t="e">
        <f>VLOOKUP(AE544,score!$AE$2:$AF$8,2,TRUE)*AN$2</f>
        <v>#DIV/0!</v>
      </c>
      <c r="AO544" s="28">
        <f>VLOOKUP(O544,score!$C$2:$D$8,2,TRUE)*AO$2</f>
        <v>0.1</v>
      </c>
      <c r="AP544" s="28">
        <f>VLOOKUP(R544,score!$I$2:$J$8,2,TRUE)*AP$2</f>
        <v>0.1</v>
      </c>
      <c r="AQ544" s="28" t="e">
        <f>VLOOKUP(P544,score!$E$2:$F$8,2,FALSE)*AQ$2</f>
        <v>#N/A</v>
      </c>
      <c r="AR544" s="28">
        <f>VLOOKUP(U544,score!$O$2:$P$8,2,TRUE)*AR$2</f>
        <v>0</v>
      </c>
      <c r="AS544" s="28">
        <f>VLOOKUP(V544,score!$Q$2:$R$8,2,TRUE)*AS$2</f>
        <v>0</v>
      </c>
      <c r="AT544" s="28" t="e">
        <f>VLOOKUP(W544,score!$S$2:$T$8,2,FALSE)*AT$2</f>
        <v>#N/A</v>
      </c>
      <c r="AU544" s="28" t="e">
        <f>VLOOKUP(X544,score!$U$2:$V$4,2,FALSE)*AU$2</f>
        <v>#N/A</v>
      </c>
      <c r="AV544" s="28" t="e">
        <f>VLOOKUP(AF544,score!$AG$2:$AH$8,2,TRUE)*AV$2</f>
        <v>#DIV/0!</v>
      </c>
      <c r="AW544" s="28" t="e">
        <f>VLOOKUP(Y544,score!$W$2:$X$8,2,FALSE)*AW$2</f>
        <v>#N/A</v>
      </c>
      <c r="AX544" s="28" t="e">
        <f>VLOOKUP(AC544,score!$AA$2:$AB$8,2,TRUE)*AX$2</f>
        <v>#DIV/0!</v>
      </c>
      <c r="AY544" s="28" t="e">
        <f>VLOOKUP(AD544,score!$AC$2:$AD$8,2,TRUE)*AY$2</f>
        <v>#DIV/0!</v>
      </c>
      <c r="AZ544" s="28">
        <f>VLOOKUP(N544,score!$A$2:$B$8,2,TRUE)*AZ$2</f>
        <v>0.1</v>
      </c>
      <c r="BA544" s="29" t="e">
        <f t="shared" si="80"/>
        <v>#DIV/0!</v>
      </c>
      <c r="BB544" s="29" t="e">
        <f>VLOOKUP(BA544,score!$AJ$2:$AK$7,2,TRUE)</f>
        <v>#DIV/0!</v>
      </c>
    </row>
    <row r="545" spans="1:54" x14ac:dyDescent="0.3">
      <c r="A545" s="10"/>
      <c r="B545" s="11"/>
      <c r="C545" s="12"/>
      <c r="D545" s="14"/>
      <c r="E545" s="12"/>
      <c r="F545" s="14"/>
      <c r="G545" s="14"/>
      <c r="H545" s="14"/>
      <c r="I545" s="14"/>
      <c r="J545" s="14"/>
      <c r="K545" s="14"/>
      <c r="L545" s="14"/>
      <c r="M545" s="14"/>
      <c r="N545" s="13"/>
      <c r="O545" s="13"/>
      <c r="P545" s="12"/>
      <c r="Q545" s="12"/>
      <c r="R545" s="12"/>
      <c r="S545" s="12"/>
      <c r="T545" s="12"/>
      <c r="U545" s="12"/>
      <c r="V545" s="12"/>
      <c r="W545" s="17"/>
      <c r="X545" s="17"/>
      <c r="Y545" s="15"/>
      <c r="Z545" s="14"/>
      <c r="AA545" s="43" t="e">
        <f t="shared" si="72"/>
        <v>#DIV/0!</v>
      </c>
      <c r="AB545" s="21" t="e">
        <f t="shared" si="73"/>
        <v>#DIV/0!</v>
      </c>
      <c r="AC545" s="21" t="e">
        <f t="shared" si="74"/>
        <v>#DIV/0!</v>
      </c>
      <c r="AD545" s="21" t="e">
        <f t="shared" si="75"/>
        <v>#DIV/0!</v>
      </c>
      <c r="AE545" s="21" t="e">
        <f t="shared" si="76"/>
        <v>#DIV/0!</v>
      </c>
      <c r="AF545" s="21" t="e">
        <f t="shared" si="79"/>
        <v>#DIV/0!</v>
      </c>
      <c r="AG545" s="20">
        <f>VLOOKUP(S545,'tabla ingresos'!$A$3:$D$15,4,FALSE)</f>
        <v>0</v>
      </c>
      <c r="AH545" s="20">
        <f t="shared" si="77"/>
        <v>0</v>
      </c>
      <c r="AI545" s="20">
        <f t="shared" si="78"/>
        <v>0</v>
      </c>
      <c r="AJ545" s="28" t="e">
        <f>VLOOKUP(AA545,score!$K$2:$L$8,2,TRUE)*AJ$2</f>
        <v>#DIV/0!</v>
      </c>
      <c r="AK545" s="28">
        <f>VLOOKUP(T545,score!$M$2:$N$8,2,FALSE)*AK$2</f>
        <v>0</v>
      </c>
      <c r="AL545" s="28">
        <f>VLOOKUP(Q545,score!$G$2:$H$8,2,TRUE)*AL$2</f>
        <v>0.1</v>
      </c>
      <c r="AM545" s="28" t="e">
        <f>VLOOKUP(AB545,score!$Y$2:$Z$8,2,TRUE)*AM$2</f>
        <v>#DIV/0!</v>
      </c>
      <c r="AN545" s="28" t="e">
        <f>VLOOKUP(AE545,score!$AE$2:$AF$8,2,TRUE)*AN$2</f>
        <v>#DIV/0!</v>
      </c>
      <c r="AO545" s="28">
        <f>VLOOKUP(O545,score!$C$2:$D$8,2,TRUE)*AO$2</f>
        <v>0.1</v>
      </c>
      <c r="AP545" s="28">
        <f>VLOOKUP(R545,score!$I$2:$J$8,2,TRUE)*AP$2</f>
        <v>0.1</v>
      </c>
      <c r="AQ545" s="28" t="e">
        <f>VLOOKUP(P545,score!$E$2:$F$8,2,FALSE)*AQ$2</f>
        <v>#N/A</v>
      </c>
      <c r="AR545" s="28">
        <f>VLOOKUP(U545,score!$O$2:$P$8,2,TRUE)*AR$2</f>
        <v>0</v>
      </c>
      <c r="AS545" s="28">
        <f>VLOOKUP(V545,score!$Q$2:$R$8,2,TRUE)*AS$2</f>
        <v>0</v>
      </c>
      <c r="AT545" s="28" t="e">
        <f>VLOOKUP(W545,score!$S$2:$T$8,2,FALSE)*AT$2</f>
        <v>#N/A</v>
      </c>
      <c r="AU545" s="28" t="e">
        <f>VLOOKUP(X545,score!$U$2:$V$4,2,FALSE)*AU$2</f>
        <v>#N/A</v>
      </c>
      <c r="AV545" s="28" t="e">
        <f>VLOOKUP(AF545,score!$AG$2:$AH$8,2,TRUE)*AV$2</f>
        <v>#DIV/0!</v>
      </c>
      <c r="AW545" s="28" t="e">
        <f>VLOOKUP(Y545,score!$W$2:$X$8,2,FALSE)*AW$2</f>
        <v>#N/A</v>
      </c>
      <c r="AX545" s="28" t="e">
        <f>VLOOKUP(AC545,score!$AA$2:$AB$8,2,TRUE)*AX$2</f>
        <v>#DIV/0!</v>
      </c>
      <c r="AY545" s="28" t="e">
        <f>VLOOKUP(AD545,score!$AC$2:$AD$8,2,TRUE)*AY$2</f>
        <v>#DIV/0!</v>
      </c>
      <c r="AZ545" s="28">
        <f>VLOOKUP(N545,score!$A$2:$B$8,2,TRUE)*AZ$2</f>
        <v>0.1</v>
      </c>
      <c r="BA545" s="29" t="e">
        <f t="shared" si="80"/>
        <v>#DIV/0!</v>
      </c>
      <c r="BB545" s="29" t="e">
        <f>VLOOKUP(BA545,score!$AJ$2:$AK$7,2,TRUE)</f>
        <v>#DIV/0!</v>
      </c>
    </row>
    <row r="546" spans="1:54" x14ac:dyDescent="0.3">
      <c r="A546" s="10"/>
      <c r="B546" s="11"/>
      <c r="C546" s="12"/>
      <c r="D546" s="14"/>
      <c r="E546" s="12"/>
      <c r="F546" s="14"/>
      <c r="G546" s="14"/>
      <c r="H546" s="14"/>
      <c r="I546" s="14"/>
      <c r="J546" s="14"/>
      <c r="K546" s="14"/>
      <c r="L546" s="14"/>
      <c r="M546" s="14"/>
      <c r="N546" s="13"/>
      <c r="O546" s="13"/>
      <c r="P546" s="12"/>
      <c r="Q546" s="12"/>
      <c r="R546" s="12"/>
      <c r="S546" s="12"/>
      <c r="T546" s="12"/>
      <c r="U546" s="12"/>
      <c r="V546" s="12"/>
      <c r="W546" s="17"/>
      <c r="X546" s="17"/>
      <c r="Y546" s="15"/>
      <c r="Z546" s="14"/>
      <c r="AA546" s="43" t="e">
        <f t="shared" si="72"/>
        <v>#DIV/0!</v>
      </c>
      <c r="AB546" s="21" t="e">
        <f t="shared" si="73"/>
        <v>#DIV/0!</v>
      </c>
      <c r="AC546" s="21" t="e">
        <f t="shared" si="74"/>
        <v>#DIV/0!</v>
      </c>
      <c r="AD546" s="21" t="e">
        <f t="shared" si="75"/>
        <v>#DIV/0!</v>
      </c>
      <c r="AE546" s="21" t="e">
        <f t="shared" si="76"/>
        <v>#DIV/0!</v>
      </c>
      <c r="AF546" s="21" t="e">
        <f t="shared" si="79"/>
        <v>#DIV/0!</v>
      </c>
      <c r="AG546" s="20">
        <f>VLOOKUP(S546,'tabla ingresos'!$A$3:$D$15,4,FALSE)</f>
        <v>0</v>
      </c>
      <c r="AH546" s="20">
        <f t="shared" si="77"/>
        <v>0</v>
      </c>
      <c r="AI546" s="20">
        <f t="shared" si="78"/>
        <v>0</v>
      </c>
      <c r="AJ546" s="28" t="e">
        <f>VLOOKUP(AA546,score!$K$2:$L$8,2,TRUE)*AJ$2</f>
        <v>#DIV/0!</v>
      </c>
      <c r="AK546" s="28">
        <f>VLOOKUP(T546,score!$M$2:$N$8,2,FALSE)*AK$2</f>
        <v>0</v>
      </c>
      <c r="AL546" s="28">
        <f>VLOOKUP(Q546,score!$G$2:$H$8,2,TRUE)*AL$2</f>
        <v>0.1</v>
      </c>
      <c r="AM546" s="28" t="e">
        <f>VLOOKUP(AB546,score!$Y$2:$Z$8,2,TRUE)*AM$2</f>
        <v>#DIV/0!</v>
      </c>
      <c r="AN546" s="28" t="e">
        <f>VLOOKUP(AE546,score!$AE$2:$AF$8,2,TRUE)*AN$2</f>
        <v>#DIV/0!</v>
      </c>
      <c r="AO546" s="28">
        <f>VLOOKUP(O546,score!$C$2:$D$8,2,TRUE)*AO$2</f>
        <v>0.1</v>
      </c>
      <c r="AP546" s="28">
        <f>VLOOKUP(R546,score!$I$2:$J$8,2,TRUE)*AP$2</f>
        <v>0.1</v>
      </c>
      <c r="AQ546" s="28" t="e">
        <f>VLOOKUP(P546,score!$E$2:$F$8,2,FALSE)*AQ$2</f>
        <v>#N/A</v>
      </c>
      <c r="AR546" s="28">
        <f>VLOOKUP(U546,score!$O$2:$P$8,2,TRUE)*AR$2</f>
        <v>0</v>
      </c>
      <c r="AS546" s="28">
        <f>VLOOKUP(V546,score!$Q$2:$R$8,2,TRUE)*AS$2</f>
        <v>0</v>
      </c>
      <c r="AT546" s="28" t="e">
        <f>VLOOKUP(W546,score!$S$2:$T$8,2,FALSE)*AT$2</f>
        <v>#N/A</v>
      </c>
      <c r="AU546" s="28" t="e">
        <f>VLOOKUP(X546,score!$U$2:$V$4,2,FALSE)*AU$2</f>
        <v>#N/A</v>
      </c>
      <c r="AV546" s="28" t="e">
        <f>VLOOKUP(AF546,score!$AG$2:$AH$8,2,TRUE)*AV$2</f>
        <v>#DIV/0!</v>
      </c>
      <c r="AW546" s="28" t="e">
        <f>VLOOKUP(Y546,score!$W$2:$X$8,2,FALSE)*AW$2</f>
        <v>#N/A</v>
      </c>
      <c r="AX546" s="28" t="e">
        <f>VLOOKUP(AC546,score!$AA$2:$AB$8,2,TRUE)*AX$2</f>
        <v>#DIV/0!</v>
      </c>
      <c r="AY546" s="28" t="e">
        <f>VLOOKUP(AD546,score!$AC$2:$AD$8,2,TRUE)*AY$2</f>
        <v>#DIV/0!</v>
      </c>
      <c r="AZ546" s="28">
        <f>VLOOKUP(N546,score!$A$2:$B$8,2,TRUE)*AZ$2</f>
        <v>0.1</v>
      </c>
      <c r="BA546" s="29" t="e">
        <f t="shared" si="80"/>
        <v>#DIV/0!</v>
      </c>
      <c r="BB546" s="29" t="e">
        <f>VLOOKUP(BA546,score!$AJ$2:$AK$7,2,TRUE)</f>
        <v>#DIV/0!</v>
      </c>
    </row>
    <row r="547" spans="1:54" x14ac:dyDescent="0.3">
      <c r="A547" s="10"/>
      <c r="B547" s="11"/>
      <c r="C547" s="12"/>
      <c r="D547" s="14"/>
      <c r="E547" s="12"/>
      <c r="F547" s="14"/>
      <c r="G547" s="14"/>
      <c r="H547" s="14"/>
      <c r="I547" s="14"/>
      <c r="J547" s="14"/>
      <c r="K547" s="14"/>
      <c r="L547" s="14"/>
      <c r="M547" s="14"/>
      <c r="N547" s="13"/>
      <c r="O547" s="13"/>
      <c r="P547" s="12"/>
      <c r="Q547" s="12"/>
      <c r="R547" s="12"/>
      <c r="S547" s="12"/>
      <c r="T547" s="12"/>
      <c r="U547" s="12"/>
      <c r="V547" s="12"/>
      <c r="W547" s="17"/>
      <c r="X547" s="17"/>
      <c r="Y547" s="15"/>
      <c r="Z547" s="14"/>
      <c r="AA547" s="43" t="e">
        <f t="shared" si="72"/>
        <v>#DIV/0!</v>
      </c>
      <c r="AB547" s="21" t="e">
        <f t="shared" si="73"/>
        <v>#DIV/0!</v>
      </c>
      <c r="AC547" s="21" t="e">
        <f t="shared" si="74"/>
        <v>#DIV/0!</v>
      </c>
      <c r="AD547" s="21" t="e">
        <f t="shared" si="75"/>
        <v>#DIV/0!</v>
      </c>
      <c r="AE547" s="21" t="e">
        <f t="shared" si="76"/>
        <v>#DIV/0!</v>
      </c>
      <c r="AF547" s="21" t="e">
        <f t="shared" si="79"/>
        <v>#DIV/0!</v>
      </c>
      <c r="AG547" s="20">
        <f>VLOOKUP(S547,'tabla ingresos'!$A$3:$D$15,4,FALSE)</f>
        <v>0</v>
      </c>
      <c r="AH547" s="20">
        <f t="shared" si="77"/>
        <v>0</v>
      </c>
      <c r="AI547" s="20">
        <f t="shared" si="78"/>
        <v>0</v>
      </c>
      <c r="AJ547" s="28" t="e">
        <f>VLOOKUP(AA547,score!$K$2:$L$8,2,TRUE)*AJ$2</f>
        <v>#DIV/0!</v>
      </c>
      <c r="AK547" s="28">
        <f>VLOOKUP(T547,score!$M$2:$N$8,2,FALSE)*AK$2</f>
        <v>0</v>
      </c>
      <c r="AL547" s="28">
        <f>VLOOKUP(Q547,score!$G$2:$H$8,2,TRUE)*AL$2</f>
        <v>0.1</v>
      </c>
      <c r="AM547" s="28" t="e">
        <f>VLOOKUP(AB547,score!$Y$2:$Z$8,2,TRUE)*AM$2</f>
        <v>#DIV/0!</v>
      </c>
      <c r="AN547" s="28" t="e">
        <f>VLOOKUP(AE547,score!$AE$2:$AF$8,2,TRUE)*AN$2</f>
        <v>#DIV/0!</v>
      </c>
      <c r="AO547" s="28">
        <f>VLOOKUP(O547,score!$C$2:$D$8,2,TRUE)*AO$2</f>
        <v>0.1</v>
      </c>
      <c r="AP547" s="28">
        <f>VLOOKUP(R547,score!$I$2:$J$8,2,TRUE)*AP$2</f>
        <v>0.1</v>
      </c>
      <c r="AQ547" s="28" t="e">
        <f>VLOOKUP(P547,score!$E$2:$F$8,2,FALSE)*AQ$2</f>
        <v>#N/A</v>
      </c>
      <c r="AR547" s="28">
        <f>VLOOKUP(U547,score!$O$2:$P$8,2,TRUE)*AR$2</f>
        <v>0</v>
      </c>
      <c r="AS547" s="28">
        <f>VLOOKUP(V547,score!$Q$2:$R$8,2,TRUE)*AS$2</f>
        <v>0</v>
      </c>
      <c r="AT547" s="28" t="e">
        <f>VLOOKUP(W547,score!$S$2:$T$8,2,FALSE)*AT$2</f>
        <v>#N/A</v>
      </c>
      <c r="AU547" s="28" t="e">
        <f>VLOOKUP(X547,score!$U$2:$V$4,2,FALSE)*AU$2</f>
        <v>#N/A</v>
      </c>
      <c r="AV547" s="28" t="e">
        <f>VLOOKUP(AF547,score!$AG$2:$AH$8,2,TRUE)*AV$2</f>
        <v>#DIV/0!</v>
      </c>
      <c r="AW547" s="28" t="e">
        <f>VLOOKUP(Y547,score!$W$2:$X$8,2,FALSE)*AW$2</f>
        <v>#N/A</v>
      </c>
      <c r="AX547" s="28" t="e">
        <f>VLOOKUP(AC547,score!$AA$2:$AB$8,2,TRUE)*AX$2</f>
        <v>#DIV/0!</v>
      </c>
      <c r="AY547" s="28" t="e">
        <f>VLOOKUP(AD547,score!$AC$2:$AD$8,2,TRUE)*AY$2</f>
        <v>#DIV/0!</v>
      </c>
      <c r="AZ547" s="28">
        <f>VLOOKUP(N547,score!$A$2:$B$8,2,TRUE)*AZ$2</f>
        <v>0.1</v>
      </c>
      <c r="BA547" s="29" t="e">
        <f t="shared" si="80"/>
        <v>#DIV/0!</v>
      </c>
      <c r="BB547" s="29" t="e">
        <f>VLOOKUP(BA547,score!$AJ$2:$AK$7,2,TRUE)</f>
        <v>#DIV/0!</v>
      </c>
    </row>
    <row r="548" spans="1:54" x14ac:dyDescent="0.3">
      <c r="A548" s="10"/>
      <c r="B548" s="11"/>
      <c r="C548" s="12"/>
      <c r="D548" s="14"/>
      <c r="E548" s="12"/>
      <c r="F548" s="14"/>
      <c r="G548" s="14"/>
      <c r="H548" s="14"/>
      <c r="I548" s="14"/>
      <c r="J548" s="14"/>
      <c r="K548" s="14"/>
      <c r="L548" s="14"/>
      <c r="M548" s="14"/>
      <c r="N548" s="13"/>
      <c r="O548" s="13"/>
      <c r="P548" s="12"/>
      <c r="Q548" s="12"/>
      <c r="R548" s="12"/>
      <c r="S548" s="12"/>
      <c r="T548" s="12"/>
      <c r="U548" s="12"/>
      <c r="V548" s="12"/>
      <c r="W548" s="17"/>
      <c r="X548" s="17"/>
      <c r="Y548" s="15"/>
      <c r="Z548" s="14"/>
      <c r="AA548" s="43" t="e">
        <f t="shared" si="72"/>
        <v>#DIV/0!</v>
      </c>
      <c r="AB548" s="21" t="e">
        <f t="shared" si="73"/>
        <v>#DIV/0!</v>
      </c>
      <c r="AC548" s="21" t="e">
        <f t="shared" si="74"/>
        <v>#DIV/0!</v>
      </c>
      <c r="AD548" s="21" t="e">
        <f t="shared" si="75"/>
        <v>#DIV/0!</v>
      </c>
      <c r="AE548" s="21" t="e">
        <f t="shared" si="76"/>
        <v>#DIV/0!</v>
      </c>
      <c r="AF548" s="21" t="e">
        <f t="shared" si="79"/>
        <v>#DIV/0!</v>
      </c>
      <c r="AG548" s="20">
        <f>VLOOKUP(S548,'tabla ingresos'!$A$3:$D$15,4,FALSE)</f>
        <v>0</v>
      </c>
      <c r="AH548" s="20">
        <f t="shared" si="77"/>
        <v>0</v>
      </c>
      <c r="AI548" s="20">
        <f t="shared" si="78"/>
        <v>0</v>
      </c>
      <c r="AJ548" s="28" t="e">
        <f>VLOOKUP(AA548,score!$K$2:$L$8,2,TRUE)*AJ$2</f>
        <v>#DIV/0!</v>
      </c>
      <c r="AK548" s="28">
        <f>VLOOKUP(T548,score!$M$2:$N$8,2,FALSE)*AK$2</f>
        <v>0</v>
      </c>
      <c r="AL548" s="28">
        <f>VLOOKUP(Q548,score!$G$2:$H$8,2,TRUE)*AL$2</f>
        <v>0.1</v>
      </c>
      <c r="AM548" s="28" t="e">
        <f>VLOOKUP(AB548,score!$Y$2:$Z$8,2,TRUE)*AM$2</f>
        <v>#DIV/0!</v>
      </c>
      <c r="AN548" s="28" t="e">
        <f>VLOOKUP(AE548,score!$AE$2:$AF$8,2,TRUE)*AN$2</f>
        <v>#DIV/0!</v>
      </c>
      <c r="AO548" s="28">
        <f>VLOOKUP(O548,score!$C$2:$D$8,2,TRUE)*AO$2</f>
        <v>0.1</v>
      </c>
      <c r="AP548" s="28">
        <f>VLOOKUP(R548,score!$I$2:$J$8,2,TRUE)*AP$2</f>
        <v>0.1</v>
      </c>
      <c r="AQ548" s="28" t="e">
        <f>VLOOKUP(P548,score!$E$2:$F$8,2,FALSE)*AQ$2</f>
        <v>#N/A</v>
      </c>
      <c r="AR548" s="28">
        <f>VLOOKUP(U548,score!$O$2:$P$8,2,TRUE)*AR$2</f>
        <v>0</v>
      </c>
      <c r="AS548" s="28">
        <f>VLOOKUP(V548,score!$Q$2:$R$8,2,TRUE)*AS$2</f>
        <v>0</v>
      </c>
      <c r="AT548" s="28" t="e">
        <f>VLOOKUP(W548,score!$S$2:$T$8,2,FALSE)*AT$2</f>
        <v>#N/A</v>
      </c>
      <c r="AU548" s="28" t="e">
        <f>VLOOKUP(X548,score!$U$2:$V$4,2,FALSE)*AU$2</f>
        <v>#N/A</v>
      </c>
      <c r="AV548" s="28" t="e">
        <f>VLOOKUP(AF548,score!$AG$2:$AH$8,2,TRUE)*AV$2</f>
        <v>#DIV/0!</v>
      </c>
      <c r="AW548" s="28" t="e">
        <f>VLOOKUP(Y548,score!$W$2:$X$8,2,FALSE)*AW$2</f>
        <v>#N/A</v>
      </c>
      <c r="AX548" s="28" t="e">
        <f>VLOOKUP(AC548,score!$AA$2:$AB$8,2,TRUE)*AX$2</f>
        <v>#DIV/0!</v>
      </c>
      <c r="AY548" s="28" t="e">
        <f>VLOOKUP(AD548,score!$AC$2:$AD$8,2,TRUE)*AY$2</f>
        <v>#DIV/0!</v>
      </c>
      <c r="AZ548" s="28">
        <f>VLOOKUP(N548,score!$A$2:$B$8,2,TRUE)*AZ$2</f>
        <v>0.1</v>
      </c>
      <c r="BA548" s="29" t="e">
        <f t="shared" si="80"/>
        <v>#DIV/0!</v>
      </c>
      <c r="BB548" s="29" t="e">
        <f>VLOOKUP(BA548,score!$AJ$2:$AK$7,2,TRUE)</f>
        <v>#DIV/0!</v>
      </c>
    </row>
    <row r="549" spans="1:54" x14ac:dyDescent="0.3">
      <c r="A549" s="10"/>
      <c r="B549" s="11"/>
      <c r="C549" s="12"/>
      <c r="D549" s="14"/>
      <c r="E549" s="12"/>
      <c r="F549" s="14"/>
      <c r="G549" s="14"/>
      <c r="H549" s="14"/>
      <c r="I549" s="14"/>
      <c r="J549" s="14"/>
      <c r="K549" s="14"/>
      <c r="L549" s="14"/>
      <c r="M549" s="14"/>
      <c r="N549" s="13"/>
      <c r="O549" s="13"/>
      <c r="P549" s="12"/>
      <c r="Q549" s="12"/>
      <c r="R549" s="12"/>
      <c r="S549" s="12"/>
      <c r="T549" s="12"/>
      <c r="U549" s="12"/>
      <c r="V549" s="12"/>
      <c r="W549" s="17"/>
      <c r="X549" s="17"/>
      <c r="Y549" s="15"/>
      <c r="Z549" s="14"/>
      <c r="AA549" s="43" t="e">
        <f t="shared" si="72"/>
        <v>#DIV/0!</v>
      </c>
      <c r="AB549" s="21" t="e">
        <f t="shared" si="73"/>
        <v>#DIV/0!</v>
      </c>
      <c r="AC549" s="21" t="e">
        <f t="shared" si="74"/>
        <v>#DIV/0!</v>
      </c>
      <c r="AD549" s="21" t="e">
        <f t="shared" si="75"/>
        <v>#DIV/0!</v>
      </c>
      <c r="AE549" s="21" t="e">
        <f t="shared" si="76"/>
        <v>#DIV/0!</v>
      </c>
      <c r="AF549" s="21" t="e">
        <f t="shared" si="79"/>
        <v>#DIV/0!</v>
      </c>
      <c r="AG549" s="20">
        <f>VLOOKUP(S549,'tabla ingresos'!$A$3:$D$15,4,FALSE)</f>
        <v>0</v>
      </c>
      <c r="AH549" s="20">
        <f t="shared" si="77"/>
        <v>0</v>
      </c>
      <c r="AI549" s="20">
        <f t="shared" si="78"/>
        <v>0</v>
      </c>
      <c r="AJ549" s="28" t="e">
        <f>VLOOKUP(AA549,score!$K$2:$L$8,2,TRUE)*AJ$2</f>
        <v>#DIV/0!</v>
      </c>
      <c r="AK549" s="28">
        <f>VLOOKUP(T549,score!$M$2:$N$8,2,FALSE)*AK$2</f>
        <v>0</v>
      </c>
      <c r="AL549" s="28">
        <f>VLOOKUP(Q549,score!$G$2:$H$8,2,TRUE)*AL$2</f>
        <v>0.1</v>
      </c>
      <c r="AM549" s="28" t="e">
        <f>VLOOKUP(AB549,score!$Y$2:$Z$8,2,TRUE)*AM$2</f>
        <v>#DIV/0!</v>
      </c>
      <c r="AN549" s="28" t="e">
        <f>VLOOKUP(AE549,score!$AE$2:$AF$8,2,TRUE)*AN$2</f>
        <v>#DIV/0!</v>
      </c>
      <c r="AO549" s="28">
        <f>VLOOKUP(O549,score!$C$2:$D$8,2,TRUE)*AO$2</f>
        <v>0.1</v>
      </c>
      <c r="AP549" s="28">
        <f>VLOOKUP(R549,score!$I$2:$J$8,2,TRUE)*AP$2</f>
        <v>0.1</v>
      </c>
      <c r="AQ549" s="28" t="e">
        <f>VLOOKUP(P549,score!$E$2:$F$8,2,FALSE)*AQ$2</f>
        <v>#N/A</v>
      </c>
      <c r="AR549" s="28">
        <f>VLOOKUP(U549,score!$O$2:$P$8,2,TRUE)*AR$2</f>
        <v>0</v>
      </c>
      <c r="AS549" s="28">
        <f>VLOOKUP(V549,score!$Q$2:$R$8,2,TRUE)*AS$2</f>
        <v>0</v>
      </c>
      <c r="AT549" s="28" t="e">
        <f>VLOOKUP(W549,score!$S$2:$T$8,2,FALSE)*AT$2</f>
        <v>#N/A</v>
      </c>
      <c r="AU549" s="28" t="e">
        <f>VLOOKUP(X549,score!$U$2:$V$4,2,FALSE)*AU$2</f>
        <v>#N/A</v>
      </c>
      <c r="AV549" s="28" t="e">
        <f>VLOOKUP(AF549,score!$AG$2:$AH$8,2,TRUE)*AV$2</f>
        <v>#DIV/0!</v>
      </c>
      <c r="AW549" s="28" t="e">
        <f>VLOOKUP(Y549,score!$W$2:$X$8,2,FALSE)*AW$2</f>
        <v>#N/A</v>
      </c>
      <c r="AX549" s="28" t="e">
        <f>VLOOKUP(AC549,score!$AA$2:$AB$8,2,TRUE)*AX$2</f>
        <v>#DIV/0!</v>
      </c>
      <c r="AY549" s="28" t="e">
        <f>VLOOKUP(AD549,score!$AC$2:$AD$8,2,TRUE)*AY$2</f>
        <v>#DIV/0!</v>
      </c>
      <c r="AZ549" s="28">
        <f>VLOOKUP(N549,score!$A$2:$B$8,2,TRUE)*AZ$2</f>
        <v>0.1</v>
      </c>
      <c r="BA549" s="29" t="e">
        <f t="shared" si="80"/>
        <v>#DIV/0!</v>
      </c>
      <c r="BB549" s="29" t="e">
        <f>VLOOKUP(BA549,score!$AJ$2:$AK$7,2,TRUE)</f>
        <v>#DIV/0!</v>
      </c>
    </row>
    <row r="550" spans="1:54" x14ac:dyDescent="0.3">
      <c r="A550" s="10"/>
      <c r="B550" s="11"/>
      <c r="C550" s="12"/>
      <c r="D550" s="14"/>
      <c r="E550" s="12"/>
      <c r="F550" s="14"/>
      <c r="G550" s="14"/>
      <c r="H550" s="14"/>
      <c r="I550" s="14"/>
      <c r="J550" s="14"/>
      <c r="K550" s="14"/>
      <c r="L550" s="14"/>
      <c r="M550" s="14"/>
      <c r="N550" s="13"/>
      <c r="O550" s="13"/>
      <c r="P550" s="12"/>
      <c r="Q550" s="12"/>
      <c r="R550" s="12"/>
      <c r="S550" s="12"/>
      <c r="T550" s="12"/>
      <c r="U550" s="12"/>
      <c r="V550" s="12"/>
      <c r="W550" s="17"/>
      <c r="X550" s="17"/>
      <c r="Y550" s="15"/>
      <c r="Z550" s="14"/>
      <c r="AA550" s="43" t="e">
        <f t="shared" si="72"/>
        <v>#DIV/0!</v>
      </c>
      <c r="AB550" s="21" t="e">
        <f t="shared" si="73"/>
        <v>#DIV/0!</v>
      </c>
      <c r="AC550" s="21" t="e">
        <f t="shared" si="74"/>
        <v>#DIV/0!</v>
      </c>
      <c r="AD550" s="21" t="e">
        <f t="shared" si="75"/>
        <v>#DIV/0!</v>
      </c>
      <c r="AE550" s="21" t="e">
        <f t="shared" si="76"/>
        <v>#DIV/0!</v>
      </c>
      <c r="AF550" s="21" t="e">
        <f t="shared" si="79"/>
        <v>#DIV/0!</v>
      </c>
      <c r="AG550" s="20">
        <f>VLOOKUP(S550,'tabla ingresos'!$A$3:$D$15,4,FALSE)</f>
        <v>0</v>
      </c>
      <c r="AH550" s="20">
        <f t="shared" si="77"/>
        <v>0</v>
      </c>
      <c r="AI550" s="20">
        <f t="shared" si="78"/>
        <v>0</v>
      </c>
      <c r="AJ550" s="28" t="e">
        <f>VLOOKUP(AA550,score!$K$2:$L$8,2,TRUE)*AJ$2</f>
        <v>#DIV/0!</v>
      </c>
      <c r="AK550" s="28">
        <f>VLOOKUP(T550,score!$M$2:$N$8,2,FALSE)*AK$2</f>
        <v>0</v>
      </c>
      <c r="AL550" s="28">
        <f>VLOOKUP(Q550,score!$G$2:$H$8,2,TRUE)*AL$2</f>
        <v>0.1</v>
      </c>
      <c r="AM550" s="28" t="e">
        <f>VLOOKUP(AB550,score!$Y$2:$Z$8,2,TRUE)*AM$2</f>
        <v>#DIV/0!</v>
      </c>
      <c r="AN550" s="28" t="e">
        <f>VLOOKUP(AE550,score!$AE$2:$AF$8,2,TRUE)*AN$2</f>
        <v>#DIV/0!</v>
      </c>
      <c r="AO550" s="28">
        <f>VLOOKUP(O550,score!$C$2:$D$8,2,TRUE)*AO$2</f>
        <v>0.1</v>
      </c>
      <c r="AP550" s="28">
        <f>VLOOKUP(R550,score!$I$2:$J$8,2,TRUE)*AP$2</f>
        <v>0.1</v>
      </c>
      <c r="AQ550" s="28" t="e">
        <f>VLOOKUP(P550,score!$E$2:$F$8,2,FALSE)*AQ$2</f>
        <v>#N/A</v>
      </c>
      <c r="AR550" s="28">
        <f>VLOOKUP(U550,score!$O$2:$P$8,2,TRUE)*AR$2</f>
        <v>0</v>
      </c>
      <c r="AS550" s="28">
        <f>VLOOKUP(V550,score!$Q$2:$R$8,2,TRUE)*AS$2</f>
        <v>0</v>
      </c>
      <c r="AT550" s="28" t="e">
        <f>VLOOKUP(W550,score!$S$2:$T$8,2,FALSE)*AT$2</f>
        <v>#N/A</v>
      </c>
      <c r="AU550" s="28" t="e">
        <f>VLOOKUP(X550,score!$U$2:$V$4,2,FALSE)*AU$2</f>
        <v>#N/A</v>
      </c>
      <c r="AV550" s="28" t="e">
        <f>VLOOKUP(AF550,score!$AG$2:$AH$8,2,TRUE)*AV$2</f>
        <v>#DIV/0!</v>
      </c>
      <c r="AW550" s="28" t="e">
        <f>VLOOKUP(Y550,score!$W$2:$X$8,2,FALSE)*AW$2</f>
        <v>#N/A</v>
      </c>
      <c r="AX550" s="28" t="e">
        <f>VLOOKUP(AC550,score!$AA$2:$AB$8,2,TRUE)*AX$2</f>
        <v>#DIV/0!</v>
      </c>
      <c r="AY550" s="28" t="e">
        <f>VLOOKUP(AD550,score!$AC$2:$AD$8,2,TRUE)*AY$2</f>
        <v>#DIV/0!</v>
      </c>
      <c r="AZ550" s="28">
        <f>VLOOKUP(N550,score!$A$2:$B$8,2,TRUE)*AZ$2</f>
        <v>0.1</v>
      </c>
      <c r="BA550" s="29" t="e">
        <f t="shared" si="80"/>
        <v>#DIV/0!</v>
      </c>
      <c r="BB550" s="29" t="e">
        <f>VLOOKUP(BA550,score!$AJ$2:$AK$7,2,TRUE)</f>
        <v>#DIV/0!</v>
      </c>
    </row>
    <row r="551" spans="1:54" x14ac:dyDescent="0.3">
      <c r="A551" s="10"/>
      <c r="B551" s="11"/>
      <c r="C551" s="12"/>
      <c r="D551" s="14"/>
      <c r="E551" s="12"/>
      <c r="F551" s="14"/>
      <c r="G551" s="14"/>
      <c r="H551" s="14"/>
      <c r="I551" s="14"/>
      <c r="J551" s="14"/>
      <c r="K551" s="14"/>
      <c r="L551" s="14"/>
      <c r="M551" s="14"/>
      <c r="N551" s="13"/>
      <c r="O551" s="13"/>
      <c r="P551" s="12"/>
      <c r="Q551" s="12"/>
      <c r="R551" s="12"/>
      <c r="S551" s="12"/>
      <c r="T551" s="12"/>
      <c r="U551" s="12"/>
      <c r="V551" s="12"/>
      <c r="W551" s="17"/>
      <c r="X551" s="17"/>
      <c r="Y551" s="15"/>
      <c r="Z551" s="14"/>
      <c r="AA551" s="43" t="e">
        <f t="shared" si="72"/>
        <v>#DIV/0!</v>
      </c>
      <c r="AB551" s="21" t="e">
        <f t="shared" si="73"/>
        <v>#DIV/0!</v>
      </c>
      <c r="AC551" s="21" t="e">
        <f t="shared" si="74"/>
        <v>#DIV/0!</v>
      </c>
      <c r="AD551" s="21" t="e">
        <f t="shared" si="75"/>
        <v>#DIV/0!</v>
      </c>
      <c r="AE551" s="21" t="e">
        <f t="shared" si="76"/>
        <v>#DIV/0!</v>
      </c>
      <c r="AF551" s="21" t="e">
        <f t="shared" si="79"/>
        <v>#DIV/0!</v>
      </c>
      <c r="AG551" s="20">
        <f>VLOOKUP(S551,'tabla ingresos'!$A$3:$D$15,4,FALSE)</f>
        <v>0</v>
      </c>
      <c r="AH551" s="20">
        <f t="shared" si="77"/>
        <v>0</v>
      </c>
      <c r="AI551" s="20">
        <f t="shared" si="78"/>
        <v>0</v>
      </c>
      <c r="AJ551" s="28" t="e">
        <f>VLOOKUP(AA551,score!$K$2:$L$8,2,TRUE)*AJ$2</f>
        <v>#DIV/0!</v>
      </c>
      <c r="AK551" s="28">
        <f>VLOOKUP(T551,score!$M$2:$N$8,2,FALSE)*AK$2</f>
        <v>0</v>
      </c>
      <c r="AL551" s="28">
        <f>VLOOKUP(Q551,score!$G$2:$H$8,2,TRUE)*AL$2</f>
        <v>0.1</v>
      </c>
      <c r="AM551" s="28" t="e">
        <f>VLOOKUP(AB551,score!$Y$2:$Z$8,2,TRUE)*AM$2</f>
        <v>#DIV/0!</v>
      </c>
      <c r="AN551" s="28" t="e">
        <f>VLOOKUP(AE551,score!$AE$2:$AF$8,2,TRUE)*AN$2</f>
        <v>#DIV/0!</v>
      </c>
      <c r="AO551" s="28">
        <f>VLOOKUP(O551,score!$C$2:$D$8,2,TRUE)*AO$2</f>
        <v>0.1</v>
      </c>
      <c r="AP551" s="28">
        <f>VLOOKUP(R551,score!$I$2:$J$8,2,TRUE)*AP$2</f>
        <v>0.1</v>
      </c>
      <c r="AQ551" s="28" t="e">
        <f>VLOOKUP(P551,score!$E$2:$F$8,2,FALSE)*AQ$2</f>
        <v>#N/A</v>
      </c>
      <c r="AR551" s="28">
        <f>VLOOKUP(U551,score!$O$2:$P$8,2,TRUE)*AR$2</f>
        <v>0</v>
      </c>
      <c r="AS551" s="28">
        <f>VLOOKUP(V551,score!$Q$2:$R$8,2,TRUE)*AS$2</f>
        <v>0</v>
      </c>
      <c r="AT551" s="28" t="e">
        <f>VLOOKUP(W551,score!$S$2:$T$8,2,FALSE)*AT$2</f>
        <v>#N/A</v>
      </c>
      <c r="AU551" s="28" t="e">
        <f>VLOOKUP(X551,score!$U$2:$V$4,2,FALSE)*AU$2</f>
        <v>#N/A</v>
      </c>
      <c r="AV551" s="28" t="e">
        <f>VLOOKUP(AF551,score!$AG$2:$AH$8,2,TRUE)*AV$2</f>
        <v>#DIV/0!</v>
      </c>
      <c r="AW551" s="28" t="e">
        <f>VLOOKUP(Y551,score!$W$2:$X$8,2,FALSE)*AW$2</f>
        <v>#N/A</v>
      </c>
      <c r="AX551" s="28" t="e">
        <f>VLOOKUP(AC551,score!$AA$2:$AB$8,2,TRUE)*AX$2</f>
        <v>#DIV/0!</v>
      </c>
      <c r="AY551" s="28" t="e">
        <f>VLOOKUP(AD551,score!$AC$2:$AD$8,2,TRUE)*AY$2</f>
        <v>#DIV/0!</v>
      </c>
      <c r="AZ551" s="28">
        <f>VLOOKUP(N551,score!$A$2:$B$8,2,TRUE)*AZ$2</f>
        <v>0.1</v>
      </c>
      <c r="BA551" s="29" t="e">
        <f t="shared" si="80"/>
        <v>#DIV/0!</v>
      </c>
      <c r="BB551" s="29" t="e">
        <f>VLOOKUP(BA551,score!$AJ$2:$AK$7,2,TRUE)</f>
        <v>#DIV/0!</v>
      </c>
    </row>
    <row r="552" spans="1:54" x14ac:dyDescent="0.3">
      <c r="A552" s="10"/>
      <c r="B552" s="11"/>
      <c r="C552" s="12"/>
      <c r="D552" s="14"/>
      <c r="E552" s="12"/>
      <c r="F552" s="14"/>
      <c r="G552" s="14"/>
      <c r="H552" s="14"/>
      <c r="I552" s="14"/>
      <c r="J552" s="14"/>
      <c r="K552" s="14"/>
      <c r="L552" s="14"/>
      <c r="M552" s="14"/>
      <c r="N552" s="13"/>
      <c r="O552" s="13"/>
      <c r="P552" s="12"/>
      <c r="Q552" s="12"/>
      <c r="R552" s="12"/>
      <c r="S552" s="12"/>
      <c r="T552" s="12"/>
      <c r="U552" s="12"/>
      <c r="V552" s="12"/>
      <c r="W552" s="17"/>
      <c r="X552" s="17"/>
      <c r="Y552" s="15"/>
      <c r="Z552" s="14"/>
      <c r="AA552" s="43" t="e">
        <f t="shared" si="72"/>
        <v>#DIV/0!</v>
      </c>
      <c r="AB552" s="21" t="e">
        <f t="shared" si="73"/>
        <v>#DIV/0!</v>
      </c>
      <c r="AC552" s="21" t="e">
        <f t="shared" si="74"/>
        <v>#DIV/0!</v>
      </c>
      <c r="AD552" s="21" t="e">
        <f t="shared" si="75"/>
        <v>#DIV/0!</v>
      </c>
      <c r="AE552" s="21" t="e">
        <f t="shared" si="76"/>
        <v>#DIV/0!</v>
      </c>
      <c r="AF552" s="21" t="e">
        <f t="shared" si="79"/>
        <v>#DIV/0!</v>
      </c>
      <c r="AG552" s="20">
        <f>VLOOKUP(S552,'tabla ingresos'!$A$3:$D$15,4,FALSE)</f>
        <v>0</v>
      </c>
      <c r="AH552" s="20">
        <f t="shared" si="77"/>
        <v>0</v>
      </c>
      <c r="AI552" s="20">
        <f t="shared" si="78"/>
        <v>0</v>
      </c>
      <c r="AJ552" s="28" t="e">
        <f>VLOOKUP(AA552,score!$K$2:$L$8,2,TRUE)*AJ$2</f>
        <v>#DIV/0!</v>
      </c>
      <c r="AK552" s="28">
        <f>VLOOKUP(T552,score!$M$2:$N$8,2,FALSE)*AK$2</f>
        <v>0</v>
      </c>
      <c r="AL552" s="28">
        <f>VLOOKUP(Q552,score!$G$2:$H$8,2,TRUE)*AL$2</f>
        <v>0.1</v>
      </c>
      <c r="AM552" s="28" t="e">
        <f>VLOOKUP(AB552,score!$Y$2:$Z$8,2,TRUE)*AM$2</f>
        <v>#DIV/0!</v>
      </c>
      <c r="AN552" s="28" t="e">
        <f>VLOOKUP(AE552,score!$AE$2:$AF$8,2,TRUE)*AN$2</f>
        <v>#DIV/0!</v>
      </c>
      <c r="AO552" s="28">
        <f>VLOOKUP(O552,score!$C$2:$D$8,2,TRUE)*AO$2</f>
        <v>0.1</v>
      </c>
      <c r="AP552" s="28">
        <f>VLOOKUP(R552,score!$I$2:$J$8,2,TRUE)*AP$2</f>
        <v>0.1</v>
      </c>
      <c r="AQ552" s="28" t="e">
        <f>VLOOKUP(P552,score!$E$2:$F$8,2,FALSE)*AQ$2</f>
        <v>#N/A</v>
      </c>
      <c r="AR552" s="28">
        <f>VLOOKUP(U552,score!$O$2:$P$8,2,TRUE)*AR$2</f>
        <v>0</v>
      </c>
      <c r="AS552" s="28">
        <f>VLOOKUP(V552,score!$Q$2:$R$8,2,TRUE)*AS$2</f>
        <v>0</v>
      </c>
      <c r="AT552" s="28" t="e">
        <f>VLOOKUP(W552,score!$S$2:$T$8,2,FALSE)*AT$2</f>
        <v>#N/A</v>
      </c>
      <c r="AU552" s="28" t="e">
        <f>VLOOKUP(X552,score!$U$2:$V$4,2,FALSE)*AU$2</f>
        <v>#N/A</v>
      </c>
      <c r="AV552" s="28" t="e">
        <f>VLOOKUP(AF552,score!$AG$2:$AH$8,2,TRUE)*AV$2</f>
        <v>#DIV/0!</v>
      </c>
      <c r="AW552" s="28" t="e">
        <f>VLOOKUP(Y552,score!$W$2:$X$8,2,FALSE)*AW$2</f>
        <v>#N/A</v>
      </c>
      <c r="AX552" s="28" t="e">
        <f>VLOOKUP(AC552,score!$AA$2:$AB$8,2,TRUE)*AX$2</f>
        <v>#DIV/0!</v>
      </c>
      <c r="AY552" s="28" t="e">
        <f>VLOOKUP(AD552,score!$AC$2:$AD$8,2,TRUE)*AY$2</f>
        <v>#DIV/0!</v>
      </c>
      <c r="AZ552" s="28">
        <f>VLOOKUP(N552,score!$A$2:$B$8,2,TRUE)*AZ$2</f>
        <v>0.1</v>
      </c>
      <c r="BA552" s="29" t="e">
        <f t="shared" si="80"/>
        <v>#DIV/0!</v>
      </c>
      <c r="BB552" s="29" t="e">
        <f>VLOOKUP(BA552,score!$AJ$2:$AK$7,2,TRUE)</f>
        <v>#DIV/0!</v>
      </c>
    </row>
    <row r="553" spans="1:54" x14ac:dyDescent="0.3">
      <c r="A553" s="10"/>
      <c r="B553" s="11"/>
      <c r="C553" s="12"/>
      <c r="D553" s="14"/>
      <c r="E553" s="12"/>
      <c r="F553" s="14"/>
      <c r="G553" s="14"/>
      <c r="H553" s="14"/>
      <c r="I553" s="14"/>
      <c r="J553" s="14"/>
      <c r="K553" s="14"/>
      <c r="L553" s="14"/>
      <c r="M553" s="14"/>
      <c r="N553" s="13"/>
      <c r="O553" s="13"/>
      <c r="P553" s="12"/>
      <c r="Q553" s="12"/>
      <c r="R553" s="12"/>
      <c r="S553" s="12"/>
      <c r="T553" s="12"/>
      <c r="U553" s="12"/>
      <c r="V553" s="12"/>
      <c r="W553" s="17"/>
      <c r="X553" s="17"/>
      <c r="Y553" s="15"/>
      <c r="Z553" s="14"/>
      <c r="AA553" s="43" t="e">
        <f t="shared" si="72"/>
        <v>#DIV/0!</v>
      </c>
      <c r="AB553" s="21" t="e">
        <f t="shared" si="73"/>
        <v>#DIV/0!</v>
      </c>
      <c r="AC553" s="21" t="e">
        <f t="shared" si="74"/>
        <v>#DIV/0!</v>
      </c>
      <c r="AD553" s="21" t="e">
        <f t="shared" si="75"/>
        <v>#DIV/0!</v>
      </c>
      <c r="AE553" s="21" t="e">
        <f t="shared" si="76"/>
        <v>#DIV/0!</v>
      </c>
      <c r="AF553" s="21" t="e">
        <f t="shared" si="79"/>
        <v>#DIV/0!</v>
      </c>
      <c r="AG553" s="20">
        <f>VLOOKUP(S553,'tabla ingresos'!$A$3:$D$15,4,FALSE)</f>
        <v>0</v>
      </c>
      <c r="AH553" s="20">
        <f t="shared" si="77"/>
        <v>0</v>
      </c>
      <c r="AI553" s="20">
        <f t="shared" si="78"/>
        <v>0</v>
      </c>
      <c r="AJ553" s="28" t="e">
        <f>VLOOKUP(AA553,score!$K$2:$L$8,2,TRUE)*AJ$2</f>
        <v>#DIV/0!</v>
      </c>
      <c r="AK553" s="28">
        <f>VLOOKUP(T553,score!$M$2:$N$8,2,FALSE)*AK$2</f>
        <v>0</v>
      </c>
      <c r="AL553" s="28">
        <f>VLOOKUP(Q553,score!$G$2:$H$8,2,TRUE)*AL$2</f>
        <v>0.1</v>
      </c>
      <c r="AM553" s="28" t="e">
        <f>VLOOKUP(AB553,score!$Y$2:$Z$8,2,TRUE)*AM$2</f>
        <v>#DIV/0!</v>
      </c>
      <c r="AN553" s="28" t="e">
        <f>VLOOKUP(AE553,score!$AE$2:$AF$8,2,TRUE)*AN$2</f>
        <v>#DIV/0!</v>
      </c>
      <c r="AO553" s="28">
        <f>VLOOKUP(O553,score!$C$2:$D$8,2,TRUE)*AO$2</f>
        <v>0.1</v>
      </c>
      <c r="AP553" s="28">
        <f>VLOOKUP(R553,score!$I$2:$J$8,2,TRUE)*AP$2</f>
        <v>0.1</v>
      </c>
      <c r="AQ553" s="28" t="e">
        <f>VLOOKUP(P553,score!$E$2:$F$8,2,FALSE)*AQ$2</f>
        <v>#N/A</v>
      </c>
      <c r="AR553" s="28">
        <f>VLOOKUP(U553,score!$O$2:$P$8,2,TRUE)*AR$2</f>
        <v>0</v>
      </c>
      <c r="AS553" s="28">
        <f>VLOOKUP(V553,score!$Q$2:$R$8,2,TRUE)*AS$2</f>
        <v>0</v>
      </c>
      <c r="AT553" s="28" t="e">
        <f>VLOOKUP(W553,score!$S$2:$T$8,2,FALSE)*AT$2</f>
        <v>#N/A</v>
      </c>
      <c r="AU553" s="28" t="e">
        <f>VLOOKUP(X553,score!$U$2:$V$4,2,FALSE)*AU$2</f>
        <v>#N/A</v>
      </c>
      <c r="AV553" s="28" t="e">
        <f>VLOOKUP(AF553,score!$AG$2:$AH$8,2,TRUE)*AV$2</f>
        <v>#DIV/0!</v>
      </c>
      <c r="AW553" s="28" t="e">
        <f>VLOOKUP(Y553,score!$W$2:$X$8,2,FALSE)*AW$2</f>
        <v>#N/A</v>
      </c>
      <c r="AX553" s="28" t="e">
        <f>VLOOKUP(AC553,score!$AA$2:$AB$8,2,TRUE)*AX$2</f>
        <v>#DIV/0!</v>
      </c>
      <c r="AY553" s="28" t="e">
        <f>VLOOKUP(AD553,score!$AC$2:$AD$8,2,TRUE)*AY$2</f>
        <v>#DIV/0!</v>
      </c>
      <c r="AZ553" s="28">
        <f>VLOOKUP(N553,score!$A$2:$B$8,2,TRUE)*AZ$2</f>
        <v>0.1</v>
      </c>
      <c r="BA553" s="29" t="e">
        <f t="shared" si="80"/>
        <v>#DIV/0!</v>
      </c>
      <c r="BB553" s="29" t="e">
        <f>VLOOKUP(BA553,score!$AJ$2:$AK$7,2,TRUE)</f>
        <v>#DIV/0!</v>
      </c>
    </row>
    <row r="554" spans="1:54" x14ac:dyDescent="0.3">
      <c r="A554" s="10"/>
      <c r="B554" s="11"/>
      <c r="C554" s="12"/>
      <c r="D554" s="14"/>
      <c r="E554" s="12"/>
      <c r="F554" s="14"/>
      <c r="G554" s="14"/>
      <c r="H554" s="14"/>
      <c r="I554" s="14"/>
      <c r="J554" s="14"/>
      <c r="K554" s="14"/>
      <c r="L554" s="14"/>
      <c r="M554" s="14"/>
      <c r="N554" s="13"/>
      <c r="O554" s="13"/>
      <c r="P554" s="12"/>
      <c r="Q554" s="12"/>
      <c r="R554" s="12"/>
      <c r="S554" s="12"/>
      <c r="T554" s="12"/>
      <c r="U554" s="12"/>
      <c r="V554" s="12"/>
      <c r="W554" s="17"/>
      <c r="X554" s="17"/>
      <c r="Y554" s="15"/>
      <c r="Z554" s="14"/>
      <c r="AA554" s="43" t="e">
        <f t="shared" si="72"/>
        <v>#DIV/0!</v>
      </c>
      <c r="AB554" s="21" t="e">
        <f t="shared" si="73"/>
        <v>#DIV/0!</v>
      </c>
      <c r="AC554" s="21" t="e">
        <f t="shared" si="74"/>
        <v>#DIV/0!</v>
      </c>
      <c r="AD554" s="21" t="e">
        <f t="shared" si="75"/>
        <v>#DIV/0!</v>
      </c>
      <c r="AE554" s="21" t="e">
        <f t="shared" si="76"/>
        <v>#DIV/0!</v>
      </c>
      <c r="AF554" s="21" t="e">
        <f t="shared" si="79"/>
        <v>#DIV/0!</v>
      </c>
      <c r="AG554" s="20">
        <f>VLOOKUP(S554,'tabla ingresos'!$A$3:$D$15,4,FALSE)</f>
        <v>0</v>
      </c>
      <c r="AH554" s="20">
        <f t="shared" si="77"/>
        <v>0</v>
      </c>
      <c r="AI554" s="20">
        <f t="shared" si="78"/>
        <v>0</v>
      </c>
      <c r="AJ554" s="28" t="e">
        <f>VLOOKUP(AA554,score!$K$2:$L$8,2,TRUE)*AJ$2</f>
        <v>#DIV/0!</v>
      </c>
      <c r="AK554" s="28">
        <f>VLOOKUP(T554,score!$M$2:$N$8,2,FALSE)*AK$2</f>
        <v>0</v>
      </c>
      <c r="AL554" s="28">
        <f>VLOOKUP(Q554,score!$G$2:$H$8,2,TRUE)*AL$2</f>
        <v>0.1</v>
      </c>
      <c r="AM554" s="28" t="e">
        <f>VLOOKUP(AB554,score!$Y$2:$Z$8,2,TRUE)*AM$2</f>
        <v>#DIV/0!</v>
      </c>
      <c r="AN554" s="28" t="e">
        <f>VLOOKUP(AE554,score!$AE$2:$AF$8,2,TRUE)*AN$2</f>
        <v>#DIV/0!</v>
      </c>
      <c r="AO554" s="28">
        <f>VLOOKUP(O554,score!$C$2:$D$8,2,TRUE)*AO$2</f>
        <v>0.1</v>
      </c>
      <c r="AP554" s="28">
        <f>VLOOKUP(R554,score!$I$2:$J$8,2,TRUE)*AP$2</f>
        <v>0.1</v>
      </c>
      <c r="AQ554" s="28" t="e">
        <f>VLOOKUP(P554,score!$E$2:$F$8,2,FALSE)*AQ$2</f>
        <v>#N/A</v>
      </c>
      <c r="AR554" s="28">
        <f>VLOOKUP(U554,score!$O$2:$P$8,2,TRUE)*AR$2</f>
        <v>0</v>
      </c>
      <c r="AS554" s="28">
        <f>VLOOKUP(V554,score!$Q$2:$R$8,2,TRUE)*AS$2</f>
        <v>0</v>
      </c>
      <c r="AT554" s="28" t="e">
        <f>VLOOKUP(W554,score!$S$2:$T$8,2,FALSE)*AT$2</f>
        <v>#N/A</v>
      </c>
      <c r="AU554" s="28" t="e">
        <f>VLOOKUP(X554,score!$U$2:$V$4,2,FALSE)*AU$2</f>
        <v>#N/A</v>
      </c>
      <c r="AV554" s="28" t="e">
        <f>VLOOKUP(AF554,score!$AG$2:$AH$8,2,TRUE)*AV$2</f>
        <v>#DIV/0!</v>
      </c>
      <c r="AW554" s="28" t="e">
        <f>VLOOKUP(Y554,score!$W$2:$X$8,2,FALSE)*AW$2</f>
        <v>#N/A</v>
      </c>
      <c r="AX554" s="28" t="e">
        <f>VLOOKUP(AC554,score!$AA$2:$AB$8,2,TRUE)*AX$2</f>
        <v>#DIV/0!</v>
      </c>
      <c r="AY554" s="28" t="e">
        <f>VLOOKUP(AD554,score!$AC$2:$AD$8,2,TRUE)*AY$2</f>
        <v>#DIV/0!</v>
      </c>
      <c r="AZ554" s="28">
        <f>VLOOKUP(N554,score!$A$2:$B$8,2,TRUE)*AZ$2</f>
        <v>0.1</v>
      </c>
      <c r="BA554" s="29" t="e">
        <f t="shared" si="80"/>
        <v>#DIV/0!</v>
      </c>
      <c r="BB554" s="29" t="e">
        <f>VLOOKUP(BA554,score!$AJ$2:$AK$7,2,TRUE)</f>
        <v>#DIV/0!</v>
      </c>
    </row>
    <row r="555" spans="1:54" x14ac:dyDescent="0.3">
      <c r="A555" s="10"/>
      <c r="B555" s="11"/>
      <c r="C555" s="12"/>
      <c r="D555" s="14"/>
      <c r="E555" s="12"/>
      <c r="F555" s="14"/>
      <c r="G555" s="14"/>
      <c r="H555" s="14"/>
      <c r="I555" s="14"/>
      <c r="J555" s="14"/>
      <c r="K555" s="14"/>
      <c r="L555" s="14"/>
      <c r="M555" s="14"/>
      <c r="N555" s="13"/>
      <c r="O555" s="13"/>
      <c r="P555" s="12"/>
      <c r="Q555" s="12"/>
      <c r="R555" s="12"/>
      <c r="S555" s="12"/>
      <c r="T555" s="12"/>
      <c r="U555" s="12"/>
      <c r="V555" s="12"/>
      <c r="W555" s="17"/>
      <c r="X555" s="17"/>
      <c r="Y555" s="15"/>
      <c r="Z555" s="14"/>
      <c r="AA555" s="43" t="e">
        <f t="shared" si="72"/>
        <v>#DIV/0!</v>
      </c>
      <c r="AB555" s="21" t="e">
        <f t="shared" si="73"/>
        <v>#DIV/0!</v>
      </c>
      <c r="AC555" s="21" t="e">
        <f t="shared" si="74"/>
        <v>#DIV/0!</v>
      </c>
      <c r="AD555" s="21" t="e">
        <f t="shared" si="75"/>
        <v>#DIV/0!</v>
      </c>
      <c r="AE555" s="21" t="e">
        <f t="shared" si="76"/>
        <v>#DIV/0!</v>
      </c>
      <c r="AF555" s="21" t="e">
        <f t="shared" si="79"/>
        <v>#DIV/0!</v>
      </c>
      <c r="AG555" s="20">
        <f>VLOOKUP(S555,'tabla ingresos'!$A$3:$D$15,4,FALSE)</f>
        <v>0</v>
      </c>
      <c r="AH555" s="20">
        <f t="shared" si="77"/>
        <v>0</v>
      </c>
      <c r="AI555" s="20">
        <f t="shared" si="78"/>
        <v>0</v>
      </c>
      <c r="AJ555" s="28" t="e">
        <f>VLOOKUP(AA555,score!$K$2:$L$8,2,TRUE)*AJ$2</f>
        <v>#DIV/0!</v>
      </c>
      <c r="AK555" s="28">
        <f>VLOOKUP(T555,score!$M$2:$N$8,2,FALSE)*AK$2</f>
        <v>0</v>
      </c>
      <c r="AL555" s="28">
        <f>VLOOKUP(Q555,score!$G$2:$H$8,2,TRUE)*AL$2</f>
        <v>0.1</v>
      </c>
      <c r="AM555" s="28" t="e">
        <f>VLOOKUP(AB555,score!$Y$2:$Z$8,2,TRUE)*AM$2</f>
        <v>#DIV/0!</v>
      </c>
      <c r="AN555" s="28" t="e">
        <f>VLOOKUP(AE555,score!$AE$2:$AF$8,2,TRUE)*AN$2</f>
        <v>#DIV/0!</v>
      </c>
      <c r="AO555" s="28">
        <f>VLOOKUP(O555,score!$C$2:$D$8,2,TRUE)*AO$2</f>
        <v>0.1</v>
      </c>
      <c r="AP555" s="28">
        <f>VLOOKUP(R555,score!$I$2:$J$8,2,TRUE)*AP$2</f>
        <v>0.1</v>
      </c>
      <c r="AQ555" s="28" t="e">
        <f>VLOOKUP(P555,score!$E$2:$F$8,2,FALSE)*AQ$2</f>
        <v>#N/A</v>
      </c>
      <c r="AR555" s="28">
        <f>VLOOKUP(U555,score!$O$2:$P$8,2,TRUE)*AR$2</f>
        <v>0</v>
      </c>
      <c r="AS555" s="28">
        <f>VLOOKUP(V555,score!$Q$2:$R$8,2,TRUE)*AS$2</f>
        <v>0</v>
      </c>
      <c r="AT555" s="28" t="e">
        <f>VLOOKUP(W555,score!$S$2:$T$8,2,FALSE)*AT$2</f>
        <v>#N/A</v>
      </c>
      <c r="AU555" s="28" t="e">
        <f>VLOOKUP(X555,score!$U$2:$V$4,2,FALSE)*AU$2</f>
        <v>#N/A</v>
      </c>
      <c r="AV555" s="28" t="e">
        <f>VLOOKUP(AF555,score!$AG$2:$AH$8,2,TRUE)*AV$2</f>
        <v>#DIV/0!</v>
      </c>
      <c r="AW555" s="28" t="e">
        <f>VLOOKUP(Y555,score!$W$2:$X$8,2,FALSE)*AW$2</f>
        <v>#N/A</v>
      </c>
      <c r="AX555" s="28" t="e">
        <f>VLOOKUP(AC555,score!$AA$2:$AB$8,2,TRUE)*AX$2</f>
        <v>#DIV/0!</v>
      </c>
      <c r="AY555" s="28" t="e">
        <f>VLOOKUP(AD555,score!$AC$2:$AD$8,2,TRUE)*AY$2</f>
        <v>#DIV/0!</v>
      </c>
      <c r="AZ555" s="28">
        <f>VLOOKUP(N555,score!$A$2:$B$8,2,TRUE)*AZ$2</f>
        <v>0.1</v>
      </c>
      <c r="BA555" s="29" t="e">
        <f t="shared" si="80"/>
        <v>#DIV/0!</v>
      </c>
      <c r="BB555" s="29" t="e">
        <f>VLOOKUP(BA555,score!$AJ$2:$AK$7,2,TRUE)</f>
        <v>#DIV/0!</v>
      </c>
    </row>
    <row r="556" spans="1:54" x14ac:dyDescent="0.3">
      <c r="A556" s="10"/>
      <c r="B556" s="11"/>
      <c r="C556" s="12"/>
      <c r="D556" s="14"/>
      <c r="E556" s="12"/>
      <c r="F556" s="14"/>
      <c r="G556" s="14"/>
      <c r="H556" s="14"/>
      <c r="I556" s="14"/>
      <c r="J556" s="14"/>
      <c r="K556" s="14"/>
      <c r="L556" s="14"/>
      <c r="M556" s="14"/>
      <c r="N556" s="13"/>
      <c r="O556" s="13"/>
      <c r="P556" s="12"/>
      <c r="Q556" s="12"/>
      <c r="R556" s="12"/>
      <c r="S556" s="12"/>
      <c r="T556" s="12"/>
      <c r="U556" s="12"/>
      <c r="V556" s="12"/>
      <c r="W556" s="17"/>
      <c r="X556" s="17"/>
      <c r="Y556" s="15"/>
      <c r="Z556" s="14"/>
      <c r="AA556" s="43" t="e">
        <f t="shared" si="72"/>
        <v>#DIV/0!</v>
      </c>
      <c r="AB556" s="21" t="e">
        <f t="shared" si="73"/>
        <v>#DIV/0!</v>
      </c>
      <c r="AC556" s="21" t="e">
        <f t="shared" si="74"/>
        <v>#DIV/0!</v>
      </c>
      <c r="AD556" s="21" t="e">
        <f t="shared" si="75"/>
        <v>#DIV/0!</v>
      </c>
      <c r="AE556" s="21" t="e">
        <f t="shared" si="76"/>
        <v>#DIV/0!</v>
      </c>
      <c r="AF556" s="21" t="e">
        <f t="shared" si="79"/>
        <v>#DIV/0!</v>
      </c>
      <c r="AG556" s="20">
        <f>VLOOKUP(S556,'tabla ingresos'!$A$3:$D$15,4,FALSE)</f>
        <v>0</v>
      </c>
      <c r="AH556" s="20">
        <f t="shared" si="77"/>
        <v>0</v>
      </c>
      <c r="AI556" s="20">
        <f t="shared" si="78"/>
        <v>0</v>
      </c>
      <c r="AJ556" s="28" t="e">
        <f>VLOOKUP(AA556,score!$K$2:$L$8,2,TRUE)*AJ$2</f>
        <v>#DIV/0!</v>
      </c>
      <c r="AK556" s="28">
        <f>VLOOKUP(T556,score!$M$2:$N$8,2,FALSE)*AK$2</f>
        <v>0</v>
      </c>
      <c r="AL556" s="28">
        <f>VLOOKUP(Q556,score!$G$2:$H$8,2,TRUE)*AL$2</f>
        <v>0.1</v>
      </c>
      <c r="AM556" s="28" t="e">
        <f>VLOOKUP(AB556,score!$Y$2:$Z$8,2,TRUE)*AM$2</f>
        <v>#DIV/0!</v>
      </c>
      <c r="AN556" s="28" t="e">
        <f>VLOOKUP(AE556,score!$AE$2:$AF$8,2,TRUE)*AN$2</f>
        <v>#DIV/0!</v>
      </c>
      <c r="AO556" s="28">
        <f>VLOOKUP(O556,score!$C$2:$D$8,2,TRUE)*AO$2</f>
        <v>0.1</v>
      </c>
      <c r="AP556" s="28">
        <f>VLOOKUP(R556,score!$I$2:$J$8,2,TRUE)*AP$2</f>
        <v>0.1</v>
      </c>
      <c r="AQ556" s="28" t="e">
        <f>VLOOKUP(P556,score!$E$2:$F$8,2,FALSE)*AQ$2</f>
        <v>#N/A</v>
      </c>
      <c r="AR556" s="28">
        <f>VLOOKUP(U556,score!$O$2:$P$8,2,TRUE)*AR$2</f>
        <v>0</v>
      </c>
      <c r="AS556" s="28">
        <f>VLOOKUP(V556,score!$Q$2:$R$8,2,TRUE)*AS$2</f>
        <v>0</v>
      </c>
      <c r="AT556" s="28" t="e">
        <f>VLOOKUP(W556,score!$S$2:$T$8,2,FALSE)*AT$2</f>
        <v>#N/A</v>
      </c>
      <c r="AU556" s="28" t="e">
        <f>VLOOKUP(X556,score!$U$2:$V$4,2,FALSE)*AU$2</f>
        <v>#N/A</v>
      </c>
      <c r="AV556" s="28" t="e">
        <f>VLOOKUP(AF556,score!$AG$2:$AH$8,2,TRUE)*AV$2</f>
        <v>#DIV/0!</v>
      </c>
      <c r="AW556" s="28" t="e">
        <f>VLOOKUP(Y556,score!$W$2:$X$8,2,FALSE)*AW$2</f>
        <v>#N/A</v>
      </c>
      <c r="AX556" s="28" t="e">
        <f>VLOOKUP(AC556,score!$AA$2:$AB$8,2,TRUE)*AX$2</f>
        <v>#DIV/0!</v>
      </c>
      <c r="AY556" s="28" t="e">
        <f>VLOOKUP(AD556,score!$AC$2:$AD$8,2,TRUE)*AY$2</f>
        <v>#DIV/0!</v>
      </c>
      <c r="AZ556" s="28">
        <f>VLOOKUP(N556,score!$A$2:$B$8,2,TRUE)*AZ$2</f>
        <v>0.1</v>
      </c>
      <c r="BA556" s="29" t="e">
        <f t="shared" si="80"/>
        <v>#DIV/0!</v>
      </c>
      <c r="BB556" s="29" t="e">
        <f>VLOOKUP(BA556,score!$AJ$2:$AK$7,2,TRUE)</f>
        <v>#DIV/0!</v>
      </c>
    </row>
    <row r="557" spans="1:54" x14ac:dyDescent="0.3">
      <c r="A557" s="10"/>
      <c r="B557" s="11"/>
      <c r="C557" s="12"/>
      <c r="D557" s="14"/>
      <c r="E557" s="12"/>
      <c r="F557" s="14"/>
      <c r="G557" s="14"/>
      <c r="H557" s="14"/>
      <c r="I557" s="14"/>
      <c r="J557" s="14"/>
      <c r="K557" s="14"/>
      <c r="L557" s="14"/>
      <c r="M557" s="14"/>
      <c r="N557" s="13"/>
      <c r="O557" s="13"/>
      <c r="P557" s="12"/>
      <c r="Q557" s="12"/>
      <c r="R557" s="12"/>
      <c r="S557" s="12"/>
      <c r="T557" s="12"/>
      <c r="U557" s="12"/>
      <c r="V557" s="12"/>
      <c r="W557" s="17"/>
      <c r="X557" s="17"/>
      <c r="Y557" s="15"/>
      <c r="Z557" s="14"/>
      <c r="AA557" s="43" t="e">
        <f t="shared" si="72"/>
        <v>#DIV/0!</v>
      </c>
      <c r="AB557" s="21" t="e">
        <f t="shared" si="73"/>
        <v>#DIV/0!</v>
      </c>
      <c r="AC557" s="21" t="e">
        <f t="shared" si="74"/>
        <v>#DIV/0!</v>
      </c>
      <c r="AD557" s="21" t="e">
        <f t="shared" si="75"/>
        <v>#DIV/0!</v>
      </c>
      <c r="AE557" s="21" t="e">
        <f t="shared" si="76"/>
        <v>#DIV/0!</v>
      </c>
      <c r="AF557" s="21" t="e">
        <f t="shared" si="79"/>
        <v>#DIV/0!</v>
      </c>
      <c r="AG557" s="20">
        <f>VLOOKUP(S557,'tabla ingresos'!$A$3:$D$15,4,FALSE)</f>
        <v>0</v>
      </c>
      <c r="AH557" s="20">
        <f t="shared" si="77"/>
        <v>0</v>
      </c>
      <c r="AI557" s="20">
        <f t="shared" si="78"/>
        <v>0</v>
      </c>
      <c r="AJ557" s="28" t="e">
        <f>VLOOKUP(AA557,score!$K$2:$L$8,2,TRUE)*AJ$2</f>
        <v>#DIV/0!</v>
      </c>
      <c r="AK557" s="28">
        <f>VLOOKUP(T557,score!$M$2:$N$8,2,FALSE)*AK$2</f>
        <v>0</v>
      </c>
      <c r="AL557" s="28">
        <f>VLOOKUP(Q557,score!$G$2:$H$8,2,TRUE)*AL$2</f>
        <v>0.1</v>
      </c>
      <c r="AM557" s="28" t="e">
        <f>VLOOKUP(AB557,score!$Y$2:$Z$8,2,TRUE)*AM$2</f>
        <v>#DIV/0!</v>
      </c>
      <c r="AN557" s="28" t="e">
        <f>VLOOKUP(AE557,score!$AE$2:$AF$8,2,TRUE)*AN$2</f>
        <v>#DIV/0!</v>
      </c>
      <c r="AO557" s="28">
        <f>VLOOKUP(O557,score!$C$2:$D$8,2,TRUE)*AO$2</f>
        <v>0.1</v>
      </c>
      <c r="AP557" s="28">
        <f>VLOOKUP(R557,score!$I$2:$J$8,2,TRUE)*AP$2</f>
        <v>0.1</v>
      </c>
      <c r="AQ557" s="28" t="e">
        <f>VLOOKUP(P557,score!$E$2:$F$8,2,FALSE)*AQ$2</f>
        <v>#N/A</v>
      </c>
      <c r="AR557" s="28">
        <f>VLOOKUP(U557,score!$O$2:$P$8,2,TRUE)*AR$2</f>
        <v>0</v>
      </c>
      <c r="AS557" s="28">
        <f>VLOOKUP(V557,score!$Q$2:$R$8,2,TRUE)*AS$2</f>
        <v>0</v>
      </c>
      <c r="AT557" s="28" t="e">
        <f>VLOOKUP(W557,score!$S$2:$T$8,2,FALSE)*AT$2</f>
        <v>#N/A</v>
      </c>
      <c r="AU557" s="28" t="e">
        <f>VLOOKUP(X557,score!$U$2:$V$4,2,FALSE)*AU$2</f>
        <v>#N/A</v>
      </c>
      <c r="AV557" s="28" t="e">
        <f>VLOOKUP(AF557,score!$AG$2:$AH$8,2,TRUE)*AV$2</f>
        <v>#DIV/0!</v>
      </c>
      <c r="AW557" s="28" t="e">
        <f>VLOOKUP(Y557,score!$W$2:$X$8,2,FALSE)*AW$2</f>
        <v>#N/A</v>
      </c>
      <c r="AX557" s="28" t="e">
        <f>VLOOKUP(AC557,score!$AA$2:$AB$8,2,TRUE)*AX$2</f>
        <v>#DIV/0!</v>
      </c>
      <c r="AY557" s="28" t="e">
        <f>VLOOKUP(AD557,score!$AC$2:$AD$8,2,TRUE)*AY$2</f>
        <v>#DIV/0!</v>
      </c>
      <c r="AZ557" s="28">
        <f>VLOOKUP(N557,score!$A$2:$B$8,2,TRUE)*AZ$2</f>
        <v>0.1</v>
      </c>
      <c r="BA557" s="29" t="e">
        <f t="shared" si="80"/>
        <v>#DIV/0!</v>
      </c>
      <c r="BB557" s="29" t="e">
        <f>VLOOKUP(BA557,score!$AJ$2:$AK$7,2,TRUE)</f>
        <v>#DIV/0!</v>
      </c>
    </row>
    <row r="558" spans="1:54" x14ac:dyDescent="0.3">
      <c r="A558" s="10"/>
      <c r="B558" s="11"/>
      <c r="C558" s="12"/>
      <c r="D558" s="14"/>
      <c r="E558" s="12"/>
      <c r="F558" s="14"/>
      <c r="G558" s="14"/>
      <c r="H558" s="14"/>
      <c r="I558" s="14"/>
      <c r="J558" s="14"/>
      <c r="K558" s="14"/>
      <c r="L558" s="14"/>
      <c r="M558" s="14"/>
      <c r="N558" s="13"/>
      <c r="O558" s="13"/>
      <c r="P558" s="12"/>
      <c r="Q558" s="12"/>
      <c r="R558" s="12"/>
      <c r="S558" s="12"/>
      <c r="T558" s="12"/>
      <c r="U558" s="12"/>
      <c r="V558" s="12"/>
      <c r="W558" s="17"/>
      <c r="X558" s="17"/>
      <c r="Y558" s="15"/>
      <c r="Z558" s="14"/>
      <c r="AA558" s="43" t="e">
        <f t="shared" si="72"/>
        <v>#DIV/0!</v>
      </c>
      <c r="AB558" s="21" t="e">
        <f t="shared" si="73"/>
        <v>#DIV/0!</v>
      </c>
      <c r="AC558" s="21" t="e">
        <f t="shared" si="74"/>
        <v>#DIV/0!</v>
      </c>
      <c r="AD558" s="21" t="e">
        <f t="shared" si="75"/>
        <v>#DIV/0!</v>
      </c>
      <c r="AE558" s="21" t="e">
        <f t="shared" si="76"/>
        <v>#DIV/0!</v>
      </c>
      <c r="AF558" s="21" t="e">
        <f t="shared" si="79"/>
        <v>#DIV/0!</v>
      </c>
      <c r="AG558" s="20">
        <f>VLOOKUP(S558,'tabla ingresos'!$A$3:$D$15,4,FALSE)</f>
        <v>0</v>
      </c>
      <c r="AH558" s="20">
        <f t="shared" si="77"/>
        <v>0</v>
      </c>
      <c r="AI558" s="20">
        <f t="shared" si="78"/>
        <v>0</v>
      </c>
      <c r="AJ558" s="28" t="e">
        <f>VLOOKUP(AA558,score!$K$2:$L$8,2,TRUE)*AJ$2</f>
        <v>#DIV/0!</v>
      </c>
      <c r="AK558" s="28">
        <f>VLOOKUP(T558,score!$M$2:$N$8,2,FALSE)*AK$2</f>
        <v>0</v>
      </c>
      <c r="AL558" s="28">
        <f>VLOOKUP(Q558,score!$G$2:$H$8,2,TRUE)*AL$2</f>
        <v>0.1</v>
      </c>
      <c r="AM558" s="28" t="e">
        <f>VLOOKUP(AB558,score!$Y$2:$Z$8,2,TRUE)*AM$2</f>
        <v>#DIV/0!</v>
      </c>
      <c r="AN558" s="28" t="e">
        <f>VLOOKUP(AE558,score!$AE$2:$AF$8,2,TRUE)*AN$2</f>
        <v>#DIV/0!</v>
      </c>
      <c r="AO558" s="28">
        <f>VLOOKUP(O558,score!$C$2:$D$8,2,TRUE)*AO$2</f>
        <v>0.1</v>
      </c>
      <c r="AP558" s="28">
        <f>VLOOKUP(R558,score!$I$2:$J$8,2,TRUE)*AP$2</f>
        <v>0.1</v>
      </c>
      <c r="AQ558" s="28" t="e">
        <f>VLOOKUP(P558,score!$E$2:$F$8,2,FALSE)*AQ$2</f>
        <v>#N/A</v>
      </c>
      <c r="AR558" s="28">
        <f>VLOOKUP(U558,score!$O$2:$P$8,2,TRUE)*AR$2</f>
        <v>0</v>
      </c>
      <c r="AS558" s="28">
        <f>VLOOKUP(V558,score!$Q$2:$R$8,2,TRUE)*AS$2</f>
        <v>0</v>
      </c>
      <c r="AT558" s="28" t="e">
        <f>VLOOKUP(W558,score!$S$2:$T$8,2,FALSE)*AT$2</f>
        <v>#N/A</v>
      </c>
      <c r="AU558" s="28" t="e">
        <f>VLOOKUP(X558,score!$U$2:$V$4,2,FALSE)*AU$2</f>
        <v>#N/A</v>
      </c>
      <c r="AV558" s="28" t="e">
        <f>VLOOKUP(AF558,score!$AG$2:$AH$8,2,TRUE)*AV$2</f>
        <v>#DIV/0!</v>
      </c>
      <c r="AW558" s="28" t="e">
        <f>VLOOKUP(Y558,score!$W$2:$X$8,2,FALSE)*AW$2</f>
        <v>#N/A</v>
      </c>
      <c r="AX558" s="28" t="e">
        <f>VLOOKUP(AC558,score!$AA$2:$AB$8,2,TRUE)*AX$2</f>
        <v>#DIV/0!</v>
      </c>
      <c r="AY558" s="28" t="e">
        <f>VLOOKUP(AD558,score!$AC$2:$AD$8,2,TRUE)*AY$2</f>
        <v>#DIV/0!</v>
      </c>
      <c r="AZ558" s="28">
        <f>VLOOKUP(N558,score!$A$2:$B$8,2,TRUE)*AZ$2</f>
        <v>0.1</v>
      </c>
      <c r="BA558" s="29" t="e">
        <f t="shared" si="80"/>
        <v>#DIV/0!</v>
      </c>
      <c r="BB558" s="29" t="e">
        <f>VLOOKUP(BA558,score!$AJ$2:$AK$7,2,TRUE)</f>
        <v>#DIV/0!</v>
      </c>
    </row>
    <row r="559" spans="1:54" x14ac:dyDescent="0.3">
      <c r="A559" s="10"/>
      <c r="B559" s="11"/>
      <c r="C559" s="12"/>
      <c r="D559" s="14"/>
      <c r="E559" s="12"/>
      <c r="F559" s="14"/>
      <c r="G559" s="14"/>
      <c r="H559" s="14"/>
      <c r="I559" s="14"/>
      <c r="J559" s="14"/>
      <c r="K559" s="14"/>
      <c r="L559" s="14"/>
      <c r="M559" s="14"/>
      <c r="N559" s="13"/>
      <c r="O559" s="13"/>
      <c r="P559" s="12"/>
      <c r="Q559" s="12"/>
      <c r="R559" s="12"/>
      <c r="S559" s="12"/>
      <c r="T559" s="12"/>
      <c r="U559" s="12"/>
      <c r="V559" s="12"/>
      <c r="W559" s="17"/>
      <c r="X559" s="17"/>
      <c r="Y559" s="15"/>
      <c r="Z559" s="14"/>
      <c r="AA559" s="43" t="e">
        <f t="shared" si="72"/>
        <v>#DIV/0!</v>
      </c>
      <c r="AB559" s="21" t="e">
        <f t="shared" si="73"/>
        <v>#DIV/0!</v>
      </c>
      <c r="AC559" s="21" t="e">
        <f t="shared" si="74"/>
        <v>#DIV/0!</v>
      </c>
      <c r="AD559" s="21" t="e">
        <f t="shared" si="75"/>
        <v>#DIV/0!</v>
      </c>
      <c r="AE559" s="21" t="e">
        <f t="shared" si="76"/>
        <v>#DIV/0!</v>
      </c>
      <c r="AF559" s="21" t="e">
        <f t="shared" si="79"/>
        <v>#DIV/0!</v>
      </c>
      <c r="AG559" s="20">
        <f>VLOOKUP(S559,'tabla ingresos'!$A$3:$D$15,4,FALSE)</f>
        <v>0</v>
      </c>
      <c r="AH559" s="20">
        <f t="shared" si="77"/>
        <v>0</v>
      </c>
      <c r="AI559" s="20">
        <f t="shared" si="78"/>
        <v>0</v>
      </c>
      <c r="AJ559" s="28" t="e">
        <f>VLOOKUP(AA559,score!$K$2:$L$8,2,TRUE)*AJ$2</f>
        <v>#DIV/0!</v>
      </c>
      <c r="AK559" s="28">
        <f>VLOOKUP(T559,score!$M$2:$N$8,2,FALSE)*AK$2</f>
        <v>0</v>
      </c>
      <c r="AL559" s="28">
        <f>VLOOKUP(Q559,score!$G$2:$H$8,2,TRUE)*AL$2</f>
        <v>0.1</v>
      </c>
      <c r="AM559" s="28" t="e">
        <f>VLOOKUP(AB559,score!$Y$2:$Z$8,2,TRUE)*AM$2</f>
        <v>#DIV/0!</v>
      </c>
      <c r="AN559" s="28" t="e">
        <f>VLOOKUP(AE559,score!$AE$2:$AF$8,2,TRUE)*AN$2</f>
        <v>#DIV/0!</v>
      </c>
      <c r="AO559" s="28">
        <f>VLOOKUP(O559,score!$C$2:$D$8,2,TRUE)*AO$2</f>
        <v>0.1</v>
      </c>
      <c r="AP559" s="28">
        <f>VLOOKUP(R559,score!$I$2:$J$8,2,TRUE)*AP$2</f>
        <v>0.1</v>
      </c>
      <c r="AQ559" s="28" t="e">
        <f>VLOOKUP(P559,score!$E$2:$F$8,2,FALSE)*AQ$2</f>
        <v>#N/A</v>
      </c>
      <c r="AR559" s="28">
        <f>VLOOKUP(U559,score!$O$2:$P$8,2,TRUE)*AR$2</f>
        <v>0</v>
      </c>
      <c r="AS559" s="28">
        <f>VLOOKUP(V559,score!$Q$2:$R$8,2,TRUE)*AS$2</f>
        <v>0</v>
      </c>
      <c r="AT559" s="28" t="e">
        <f>VLOOKUP(W559,score!$S$2:$T$8,2,FALSE)*AT$2</f>
        <v>#N/A</v>
      </c>
      <c r="AU559" s="28" t="e">
        <f>VLOOKUP(X559,score!$U$2:$V$4,2,FALSE)*AU$2</f>
        <v>#N/A</v>
      </c>
      <c r="AV559" s="28" t="e">
        <f>VLOOKUP(AF559,score!$AG$2:$AH$8,2,TRUE)*AV$2</f>
        <v>#DIV/0!</v>
      </c>
      <c r="AW559" s="28" t="e">
        <f>VLOOKUP(Y559,score!$W$2:$X$8,2,FALSE)*AW$2</f>
        <v>#N/A</v>
      </c>
      <c r="AX559" s="28" t="e">
        <f>VLOOKUP(AC559,score!$AA$2:$AB$8,2,TRUE)*AX$2</f>
        <v>#DIV/0!</v>
      </c>
      <c r="AY559" s="28" t="e">
        <f>VLOOKUP(AD559,score!$AC$2:$AD$8,2,TRUE)*AY$2</f>
        <v>#DIV/0!</v>
      </c>
      <c r="AZ559" s="28">
        <f>VLOOKUP(N559,score!$A$2:$B$8,2,TRUE)*AZ$2</f>
        <v>0.1</v>
      </c>
      <c r="BA559" s="29" t="e">
        <f t="shared" si="80"/>
        <v>#DIV/0!</v>
      </c>
      <c r="BB559" s="29" t="e">
        <f>VLOOKUP(BA559,score!$AJ$2:$AK$7,2,TRUE)</f>
        <v>#DIV/0!</v>
      </c>
    </row>
    <row r="560" spans="1:54" x14ac:dyDescent="0.3">
      <c r="A560" s="10"/>
      <c r="B560" s="11"/>
      <c r="C560" s="12"/>
      <c r="D560" s="14"/>
      <c r="E560" s="12"/>
      <c r="F560" s="14"/>
      <c r="G560" s="14"/>
      <c r="H560" s="14"/>
      <c r="I560" s="14"/>
      <c r="J560" s="14"/>
      <c r="K560" s="14"/>
      <c r="L560" s="14"/>
      <c r="M560" s="14"/>
      <c r="N560" s="13"/>
      <c r="O560" s="13"/>
      <c r="P560" s="12"/>
      <c r="Q560" s="12"/>
      <c r="R560" s="12"/>
      <c r="S560" s="12"/>
      <c r="T560" s="12"/>
      <c r="U560" s="12"/>
      <c r="V560" s="12"/>
      <c r="W560" s="17"/>
      <c r="X560" s="17"/>
      <c r="Y560" s="15"/>
      <c r="Z560" s="14"/>
      <c r="AA560" s="43" t="e">
        <f t="shared" si="72"/>
        <v>#DIV/0!</v>
      </c>
      <c r="AB560" s="21" t="e">
        <f t="shared" si="73"/>
        <v>#DIV/0!</v>
      </c>
      <c r="AC560" s="21" t="e">
        <f t="shared" si="74"/>
        <v>#DIV/0!</v>
      </c>
      <c r="AD560" s="21" t="e">
        <f t="shared" si="75"/>
        <v>#DIV/0!</v>
      </c>
      <c r="AE560" s="21" t="e">
        <f t="shared" si="76"/>
        <v>#DIV/0!</v>
      </c>
      <c r="AF560" s="21" t="e">
        <f t="shared" si="79"/>
        <v>#DIV/0!</v>
      </c>
      <c r="AG560" s="20">
        <f>VLOOKUP(S560,'tabla ingresos'!$A$3:$D$15,4,FALSE)</f>
        <v>0</v>
      </c>
      <c r="AH560" s="20">
        <f t="shared" si="77"/>
        <v>0</v>
      </c>
      <c r="AI560" s="20">
        <f t="shared" si="78"/>
        <v>0</v>
      </c>
      <c r="AJ560" s="28" t="e">
        <f>VLOOKUP(AA560,score!$K$2:$L$8,2,TRUE)*AJ$2</f>
        <v>#DIV/0!</v>
      </c>
      <c r="AK560" s="28">
        <f>VLOOKUP(T560,score!$M$2:$N$8,2,FALSE)*AK$2</f>
        <v>0</v>
      </c>
      <c r="AL560" s="28">
        <f>VLOOKUP(Q560,score!$G$2:$H$8,2,TRUE)*AL$2</f>
        <v>0.1</v>
      </c>
      <c r="AM560" s="28" t="e">
        <f>VLOOKUP(AB560,score!$Y$2:$Z$8,2,TRUE)*AM$2</f>
        <v>#DIV/0!</v>
      </c>
      <c r="AN560" s="28" t="e">
        <f>VLOOKUP(AE560,score!$AE$2:$AF$8,2,TRUE)*AN$2</f>
        <v>#DIV/0!</v>
      </c>
      <c r="AO560" s="28">
        <f>VLOOKUP(O560,score!$C$2:$D$8,2,TRUE)*AO$2</f>
        <v>0.1</v>
      </c>
      <c r="AP560" s="28">
        <f>VLOOKUP(R560,score!$I$2:$J$8,2,TRUE)*AP$2</f>
        <v>0.1</v>
      </c>
      <c r="AQ560" s="28" t="e">
        <f>VLOOKUP(P560,score!$E$2:$F$8,2,FALSE)*AQ$2</f>
        <v>#N/A</v>
      </c>
      <c r="AR560" s="28">
        <f>VLOOKUP(U560,score!$O$2:$P$8,2,TRUE)*AR$2</f>
        <v>0</v>
      </c>
      <c r="AS560" s="28">
        <f>VLOOKUP(V560,score!$Q$2:$R$8,2,TRUE)*AS$2</f>
        <v>0</v>
      </c>
      <c r="AT560" s="28" t="e">
        <f>VLOOKUP(W560,score!$S$2:$T$8,2,FALSE)*AT$2</f>
        <v>#N/A</v>
      </c>
      <c r="AU560" s="28" t="e">
        <f>VLOOKUP(X560,score!$U$2:$V$4,2,FALSE)*AU$2</f>
        <v>#N/A</v>
      </c>
      <c r="AV560" s="28" t="e">
        <f>VLOOKUP(AF560,score!$AG$2:$AH$8,2,TRUE)*AV$2</f>
        <v>#DIV/0!</v>
      </c>
      <c r="AW560" s="28" t="e">
        <f>VLOOKUP(Y560,score!$W$2:$X$8,2,FALSE)*AW$2</f>
        <v>#N/A</v>
      </c>
      <c r="AX560" s="28" t="e">
        <f>VLOOKUP(AC560,score!$AA$2:$AB$8,2,TRUE)*AX$2</f>
        <v>#DIV/0!</v>
      </c>
      <c r="AY560" s="28" t="e">
        <f>VLOOKUP(AD560,score!$AC$2:$AD$8,2,TRUE)*AY$2</f>
        <v>#DIV/0!</v>
      </c>
      <c r="AZ560" s="28">
        <f>VLOOKUP(N560,score!$A$2:$B$8,2,TRUE)*AZ$2</f>
        <v>0.1</v>
      </c>
      <c r="BA560" s="29" t="e">
        <f t="shared" si="80"/>
        <v>#DIV/0!</v>
      </c>
      <c r="BB560" s="29" t="e">
        <f>VLOOKUP(BA560,score!$AJ$2:$AK$7,2,TRUE)</f>
        <v>#DIV/0!</v>
      </c>
    </row>
    <row r="561" spans="1:54" x14ac:dyDescent="0.3">
      <c r="A561" s="10"/>
      <c r="B561" s="11"/>
      <c r="C561" s="12"/>
      <c r="D561" s="14"/>
      <c r="E561" s="12"/>
      <c r="F561" s="14"/>
      <c r="G561" s="14"/>
      <c r="H561" s="14"/>
      <c r="I561" s="14"/>
      <c r="J561" s="14"/>
      <c r="K561" s="14"/>
      <c r="L561" s="14"/>
      <c r="M561" s="14"/>
      <c r="N561" s="13"/>
      <c r="O561" s="13"/>
      <c r="P561" s="12"/>
      <c r="Q561" s="12"/>
      <c r="R561" s="12"/>
      <c r="S561" s="12"/>
      <c r="T561" s="12"/>
      <c r="U561" s="12"/>
      <c r="V561" s="12"/>
      <c r="W561" s="17"/>
      <c r="X561" s="17"/>
      <c r="Y561" s="15"/>
      <c r="Z561" s="14"/>
      <c r="AA561" s="43" t="e">
        <f t="shared" si="72"/>
        <v>#DIV/0!</v>
      </c>
      <c r="AB561" s="21" t="e">
        <f t="shared" si="73"/>
        <v>#DIV/0!</v>
      </c>
      <c r="AC561" s="21" t="e">
        <f t="shared" si="74"/>
        <v>#DIV/0!</v>
      </c>
      <c r="AD561" s="21" t="e">
        <f t="shared" si="75"/>
        <v>#DIV/0!</v>
      </c>
      <c r="AE561" s="21" t="e">
        <f t="shared" si="76"/>
        <v>#DIV/0!</v>
      </c>
      <c r="AF561" s="21" t="e">
        <f t="shared" si="79"/>
        <v>#DIV/0!</v>
      </c>
      <c r="AG561" s="20">
        <f>VLOOKUP(S561,'tabla ingresos'!$A$3:$D$15,4,FALSE)</f>
        <v>0</v>
      </c>
      <c r="AH561" s="20">
        <f t="shared" si="77"/>
        <v>0</v>
      </c>
      <c r="AI561" s="20">
        <f t="shared" si="78"/>
        <v>0</v>
      </c>
      <c r="AJ561" s="28" t="e">
        <f>VLOOKUP(AA561,score!$K$2:$L$8,2,TRUE)*AJ$2</f>
        <v>#DIV/0!</v>
      </c>
      <c r="AK561" s="28">
        <f>VLOOKUP(T561,score!$M$2:$N$8,2,FALSE)*AK$2</f>
        <v>0</v>
      </c>
      <c r="AL561" s="28">
        <f>VLOOKUP(Q561,score!$G$2:$H$8,2,TRUE)*AL$2</f>
        <v>0.1</v>
      </c>
      <c r="AM561" s="28" t="e">
        <f>VLOOKUP(AB561,score!$Y$2:$Z$8,2,TRUE)*AM$2</f>
        <v>#DIV/0!</v>
      </c>
      <c r="AN561" s="28" t="e">
        <f>VLOOKUP(AE561,score!$AE$2:$AF$8,2,TRUE)*AN$2</f>
        <v>#DIV/0!</v>
      </c>
      <c r="AO561" s="28">
        <f>VLOOKUP(O561,score!$C$2:$D$8,2,TRUE)*AO$2</f>
        <v>0.1</v>
      </c>
      <c r="AP561" s="28">
        <f>VLOOKUP(R561,score!$I$2:$J$8,2,TRUE)*AP$2</f>
        <v>0.1</v>
      </c>
      <c r="AQ561" s="28" t="e">
        <f>VLOOKUP(P561,score!$E$2:$F$8,2,FALSE)*AQ$2</f>
        <v>#N/A</v>
      </c>
      <c r="AR561" s="28">
        <f>VLOOKUP(U561,score!$O$2:$P$8,2,TRUE)*AR$2</f>
        <v>0</v>
      </c>
      <c r="AS561" s="28">
        <f>VLOOKUP(V561,score!$Q$2:$R$8,2,TRUE)*AS$2</f>
        <v>0</v>
      </c>
      <c r="AT561" s="28" t="e">
        <f>VLOOKUP(W561,score!$S$2:$T$8,2,FALSE)*AT$2</f>
        <v>#N/A</v>
      </c>
      <c r="AU561" s="28" t="e">
        <f>VLOOKUP(X561,score!$U$2:$V$4,2,FALSE)*AU$2</f>
        <v>#N/A</v>
      </c>
      <c r="AV561" s="28" t="e">
        <f>VLOOKUP(AF561,score!$AG$2:$AH$8,2,TRUE)*AV$2</f>
        <v>#DIV/0!</v>
      </c>
      <c r="AW561" s="28" t="e">
        <f>VLOOKUP(Y561,score!$W$2:$X$8,2,FALSE)*AW$2</f>
        <v>#N/A</v>
      </c>
      <c r="AX561" s="28" t="e">
        <f>VLOOKUP(AC561,score!$AA$2:$AB$8,2,TRUE)*AX$2</f>
        <v>#DIV/0!</v>
      </c>
      <c r="AY561" s="28" t="e">
        <f>VLOOKUP(AD561,score!$AC$2:$AD$8,2,TRUE)*AY$2</f>
        <v>#DIV/0!</v>
      </c>
      <c r="AZ561" s="28">
        <f>VLOOKUP(N561,score!$A$2:$B$8,2,TRUE)*AZ$2</f>
        <v>0.1</v>
      </c>
      <c r="BA561" s="29" t="e">
        <f t="shared" si="80"/>
        <v>#DIV/0!</v>
      </c>
      <c r="BB561" s="29" t="e">
        <f>VLOOKUP(BA561,score!$AJ$2:$AK$7,2,TRUE)</f>
        <v>#DIV/0!</v>
      </c>
    </row>
    <row r="562" spans="1:54" x14ac:dyDescent="0.3">
      <c r="A562" s="10"/>
      <c r="B562" s="11"/>
      <c r="C562" s="12"/>
      <c r="D562" s="14"/>
      <c r="E562" s="12"/>
      <c r="F562" s="14"/>
      <c r="G562" s="14"/>
      <c r="H562" s="14"/>
      <c r="I562" s="14"/>
      <c r="J562" s="14"/>
      <c r="K562" s="14"/>
      <c r="L562" s="14"/>
      <c r="M562" s="14"/>
      <c r="N562" s="13"/>
      <c r="O562" s="13"/>
      <c r="P562" s="12"/>
      <c r="Q562" s="12"/>
      <c r="R562" s="12"/>
      <c r="S562" s="12"/>
      <c r="T562" s="12"/>
      <c r="U562" s="12"/>
      <c r="V562" s="12"/>
      <c r="W562" s="17"/>
      <c r="X562" s="17"/>
      <c r="Y562" s="15"/>
      <c r="Z562" s="14"/>
      <c r="AA562" s="43" t="e">
        <f t="shared" si="72"/>
        <v>#DIV/0!</v>
      </c>
      <c r="AB562" s="21" t="e">
        <f t="shared" si="73"/>
        <v>#DIV/0!</v>
      </c>
      <c r="AC562" s="21" t="e">
        <f t="shared" si="74"/>
        <v>#DIV/0!</v>
      </c>
      <c r="AD562" s="21" t="e">
        <f t="shared" si="75"/>
        <v>#DIV/0!</v>
      </c>
      <c r="AE562" s="21" t="e">
        <f t="shared" si="76"/>
        <v>#DIV/0!</v>
      </c>
      <c r="AF562" s="21" t="e">
        <f t="shared" si="79"/>
        <v>#DIV/0!</v>
      </c>
      <c r="AG562" s="20">
        <f>VLOOKUP(S562,'tabla ingresos'!$A$3:$D$15,4,FALSE)</f>
        <v>0</v>
      </c>
      <c r="AH562" s="20">
        <f t="shared" si="77"/>
        <v>0</v>
      </c>
      <c r="AI562" s="20">
        <f t="shared" si="78"/>
        <v>0</v>
      </c>
      <c r="AJ562" s="28" t="e">
        <f>VLOOKUP(AA562,score!$K$2:$L$8,2,TRUE)*AJ$2</f>
        <v>#DIV/0!</v>
      </c>
      <c r="AK562" s="28">
        <f>VLOOKUP(T562,score!$M$2:$N$8,2,FALSE)*AK$2</f>
        <v>0</v>
      </c>
      <c r="AL562" s="28">
        <f>VLOOKUP(Q562,score!$G$2:$H$8,2,TRUE)*AL$2</f>
        <v>0.1</v>
      </c>
      <c r="AM562" s="28" t="e">
        <f>VLOOKUP(AB562,score!$Y$2:$Z$8,2,TRUE)*AM$2</f>
        <v>#DIV/0!</v>
      </c>
      <c r="AN562" s="28" t="e">
        <f>VLOOKUP(AE562,score!$AE$2:$AF$8,2,TRUE)*AN$2</f>
        <v>#DIV/0!</v>
      </c>
      <c r="AO562" s="28">
        <f>VLOOKUP(O562,score!$C$2:$D$8,2,TRUE)*AO$2</f>
        <v>0.1</v>
      </c>
      <c r="AP562" s="28">
        <f>VLOOKUP(R562,score!$I$2:$J$8,2,TRUE)*AP$2</f>
        <v>0.1</v>
      </c>
      <c r="AQ562" s="28" t="e">
        <f>VLOOKUP(P562,score!$E$2:$F$8,2,FALSE)*AQ$2</f>
        <v>#N/A</v>
      </c>
      <c r="AR562" s="28">
        <f>VLOOKUP(U562,score!$O$2:$P$8,2,TRUE)*AR$2</f>
        <v>0</v>
      </c>
      <c r="AS562" s="28">
        <f>VLOOKUP(V562,score!$Q$2:$R$8,2,TRUE)*AS$2</f>
        <v>0</v>
      </c>
      <c r="AT562" s="28" t="e">
        <f>VLOOKUP(W562,score!$S$2:$T$8,2,FALSE)*AT$2</f>
        <v>#N/A</v>
      </c>
      <c r="AU562" s="28" t="e">
        <f>VLOOKUP(X562,score!$U$2:$V$4,2,FALSE)*AU$2</f>
        <v>#N/A</v>
      </c>
      <c r="AV562" s="28" t="e">
        <f>VLOOKUP(AF562,score!$AG$2:$AH$8,2,TRUE)*AV$2</f>
        <v>#DIV/0!</v>
      </c>
      <c r="AW562" s="28" t="e">
        <f>VLOOKUP(Y562,score!$W$2:$X$8,2,FALSE)*AW$2</f>
        <v>#N/A</v>
      </c>
      <c r="AX562" s="28" t="e">
        <f>VLOOKUP(AC562,score!$AA$2:$AB$8,2,TRUE)*AX$2</f>
        <v>#DIV/0!</v>
      </c>
      <c r="AY562" s="28" t="e">
        <f>VLOOKUP(AD562,score!$AC$2:$AD$8,2,TRUE)*AY$2</f>
        <v>#DIV/0!</v>
      </c>
      <c r="AZ562" s="28">
        <f>VLOOKUP(N562,score!$A$2:$B$8,2,TRUE)*AZ$2</f>
        <v>0.1</v>
      </c>
      <c r="BA562" s="29" t="e">
        <f t="shared" si="80"/>
        <v>#DIV/0!</v>
      </c>
      <c r="BB562" s="29" t="e">
        <f>VLOOKUP(BA562,score!$AJ$2:$AK$7,2,TRUE)</f>
        <v>#DIV/0!</v>
      </c>
    </row>
    <row r="563" spans="1:54" x14ac:dyDescent="0.3">
      <c r="A563" s="10"/>
      <c r="B563" s="11"/>
      <c r="C563" s="12"/>
      <c r="D563" s="14"/>
      <c r="E563" s="12"/>
      <c r="F563" s="14"/>
      <c r="G563" s="14"/>
      <c r="H563" s="14"/>
      <c r="I563" s="14"/>
      <c r="J563" s="14"/>
      <c r="K563" s="14"/>
      <c r="L563" s="14"/>
      <c r="M563" s="14"/>
      <c r="N563" s="13"/>
      <c r="O563" s="13"/>
      <c r="P563" s="12"/>
      <c r="Q563" s="12"/>
      <c r="R563" s="12"/>
      <c r="S563" s="12"/>
      <c r="T563" s="12"/>
      <c r="U563" s="12"/>
      <c r="V563" s="12"/>
      <c r="W563" s="17"/>
      <c r="X563" s="17"/>
      <c r="Y563" s="15"/>
      <c r="Z563" s="14"/>
      <c r="AA563" s="43" t="e">
        <f t="shared" si="72"/>
        <v>#DIV/0!</v>
      </c>
      <c r="AB563" s="21" t="e">
        <f t="shared" si="73"/>
        <v>#DIV/0!</v>
      </c>
      <c r="AC563" s="21" t="e">
        <f t="shared" si="74"/>
        <v>#DIV/0!</v>
      </c>
      <c r="AD563" s="21" t="e">
        <f t="shared" si="75"/>
        <v>#DIV/0!</v>
      </c>
      <c r="AE563" s="21" t="e">
        <f t="shared" si="76"/>
        <v>#DIV/0!</v>
      </c>
      <c r="AF563" s="21" t="e">
        <f t="shared" si="79"/>
        <v>#DIV/0!</v>
      </c>
      <c r="AG563" s="20">
        <f>VLOOKUP(S563,'tabla ingresos'!$A$3:$D$15,4,FALSE)</f>
        <v>0</v>
      </c>
      <c r="AH563" s="20">
        <f t="shared" si="77"/>
        <v>0</v>
      </c>
      <c r="AI563" s="20">
        <f t="shared" si="78"/>
        <v>0</v>
      </c>
      <c r="AJ563" s="28" t="e">
        <f>VLOOKUP(AA563,score!$K$2:$L$8,2,TRUE)*AJ$2</f>
        <v>#DIV/0!</v>
      </c>
      <c r="AK563" s="28">
        <f>VLOOKUP(T563,score!$M$2:$N$8,2,FALSE)*AK$2</f>
        <v>0</v>
      </c>
      <c r="AL563" s="28">
        <f>VLOOKUP(Q563,score!$G$2:$H$8,2,TRUE)*AL$2</f>
        <v>0.1</v>
      </c>
      <c r="AM563" s="28" t="e">
        <f>VLOOKUP(AB563,score!$Y$2:$Z$8,2,TRUE)*AM$2</f>
        <v>#DIV/0!</v>
      </c>
      <c r="AN563" s="28" t="e">
        <f>VLOOKUP(AE563,score!$AE$2:$AF$8,2,TRUE)*AN$2</f>
        <v>#DIV/0!</v>
      </c>
      <c r="AO563" s="28">
        <f>VLOOKUP(O563,score!$C$2:$D$8,2,TRUE)*AO$2</f>
        <v>0.1</v>
      </c>
      <c r="AP563" s="28">
        <f>VLOOKUP(R563,score!$I$2:$J$8,2,TRUE)*AP$2</f>
        <v>0.1</v>
      </c>
      <c r="AQ563" s="28" t="e">
        <f>VLOOKUP(P563,score!$E$2:$F$8,2,FALSE)*AQ$2</f>
        <v>#N/A</v>
      </c>
      <c r="AR563" s="28">
        <f>VLOOKUP(U563,score!$O$2:$P$8,2,TRUE)*AR$2</f>
        <v>0</v>
      </c>
      <c r="AS563" s="28">
        <f>VLOOKUP(V563,score!$Q$2:$R$8,2,TRUE)*AS$2</f>
        <v>0</v>
      </c>
      <c r="AT563" s="28" t="e">
        <f>VLOOKUP(W563,score!$S$2:$T$8,2,FALSE)*AT$2</f>
        <v>#N/A</v>
      </c>
      <c r="AU563" s="28" t="e">
        <f>VLOOKUP(X563,score!$U$2:$V$4,2,FALSE)*AU$2</f>
        <v>#N/A</v>
      </c>
      <c r="AV563" s="28" t="e">
        <f>VLOOKUP(AF563,score!$AG$2:$AH$8,2,TRUE)*AV$2</f>
        <v>#DIV/0!</v>
      </c>
      <c r="AW563" s="28" t="e">
        <f>VLOOKUP(Y563,score!$W$2:$X$8,2,FALSE)*AW$2</f>
        <v>#N/A</v>
      </c>
      <c r="AX563" s="28" t="e">
        <f>VLOOKUP(AC563,score!$AA$2:$AB$8,2,TRUE)*AX$2</f>
        <v>#DIV/0!</v>
      </c>
      <c r="AY563" s="28" t="e">
        <f>VLOOKUP(AD563,score!$AC$2:$AD$8,2,TRUE)*AY$2</f>
        <v>#DIV/0!</v>
      </c>
      <c r="AZ563" s="28">
        <f>VLOOKUP(N563,score!$A$2:$B$8,2,TRUE)*AZ$2</f>
        <v>0.1</v>
      </c>
      <c r="BA563" s="29" t="e">
        <f t="shared" si="80"/>
        <v>#DIV/0!</v>
      </c>
      <c r="BB563" s="29" t="e">
        <f>VLOOKUP(BA563,score!$AJ$2:$AK$7,2,TRUE)</f>
        <v>#DIV/0!</v>
      </c>
    </row>
    <row r="564" spans="1:54" x14ac:dyDescent="0.3">
      <c r="A564" s="10"/>
      <c r="B564" s="11"/>
      <c r="C564" s="12"/>
      <c r="D564" s="14"/>
      <c r="E564" s="12"/>
      <c r="F564" s="14"/>
      <c r="G564" s="14"/>
      <c r="H564" s="14"/>
      <c r="I564" s="14"/>
      <c r="J564" s="14"/>
      <c r="K564" s="14"/>
      <c r="L564" s="14"/>
      <c r="M564" s="14"/>
      <c r="N564" s="13"/>
      <c r="O564" s="13"/>
      <c r="P564" s="12"/>
      <c r="Q564" s="12"/>
      <c r="R564" s="12"/>
      <c r="S564" s="12"/>
      <c r="T564" s="12"/>
      <c r="U564" s="12"/>
      <c r="V564" s="12"/>
      <c r="W564" s="17"/>
      <c r="X564" s="17"/>
      <c r="Y564" s="15"/>
      <c r="Z564" s="14"/>
      <c r="AA564" s="43" t="e">
        <f t="shared" si="72"/>
        <v>#DIV/0!</v>
      </c>
      <c r="AB564" s="21" t="e">
        <f t="shared" si="73"/>
        <v>#DIV/0!</v>
      </c>
      <c r="AC564" s="21" t="e">
        <f t="shared" si="74"/>
        <v>#DIV/0!</v>
      </c>
      <c r="AD564" s="21" t="e">
        <f t="shared" si="75"/>
        <v>#DIV/0!</v>
      </c>
      <c r="AE564" s="21" t="e">
        <f t="shared" si="76"/>
        <v>#DIV/0!</v>
      </c>
      <c r="AF564" s="21" t="e">
        <f t="shared" si="79"/>
        <v>#DIV/0!</v>
      </c>
      <c r="AG564" s="20">
        <f>VLOOKUP(S564,'tabla ingresos'!$A$3:$D$15,4,FALSE)</f>
        <v>0</v>
      </c>
      <c r="AH564" s="20">
        <f t="shared" si="77"/>
        <v>0</v>
      </c>
      <c r="AI564" s="20">
        <f t="shared" si="78"/>
        <v>0</v>
      </c>
      <c r="AJ564" s="28" t="e">
        <f>VLOOKUP(AA564,score!$K$2:$L$8,2,TRUE)*AJ$2</f>
        <v>#DIV/0!</v>
      </c>
      <c r="AK564" s="28">
        <f>VLOOKUP(T564,score!$M$2:$N$8,2,FALSE)*AK$2</f>
        <v>0</v>
      </c>
      <c r="AL564" s="28">
        <f>VLOOKUP(Q564,score!$G$2:$H$8,2,TRUE)*AL$2</f>
        <v>0.1</v>
      </c>
      <c r="AM564" s="28" t="e">
        <f>VLOOKUP(AB564,score!$Y$2:$Z$8,2,TRUE)*AM$2</f>
        <v>#DIV/0!</v>
      </c>
      <c r="AN564" s="28" t="e">
        <f>VLOOKUP(AE564,score!$AE$2:$AF$8,2,TRUE)*AN$2</f>
        <v>#DIV/0!</v>
      </c>
      <c r="AO564" s="28">
        <f>VLOOKUP(O564,score!$C$2:$D$8,2,TRUE)*AO$2</f>
        <v>0.1</v>
      </c>
      <c r="AP564" s="28">
        <f>VLOOKUP(R564,score!$I$2:$J$8,2,TRUE)*AP$2</f>
        <v>0.1</v>
      </c>
      <c r="AQ564" s="28" t="e">
        <f>VLOOKUP(P564,score!$E$2:$F$8,2,FALSE)*AQ$2</f>
        <v>#N/A</v>
      </c>
      <c r="AR564" s="28">
        <f>VLOOKUP(U564,score!$O$2:$P$8,2,TRUE)*AR$2</f>
        <v>0</v>
      </c>
      <c r="AS564" s="28">
        <f>VLOOKUP(V564,score!$Q$2:$R$8,2,TRUE)*AS$2</f>
        <v>0</v>
      </c>
      <c r="AT564" s="28" t="e">
        <f>VLOOKUP(W564,score!$S$2:$T$8,2,FALSE)*AT$2</f>
        <v>#N/A</v>
      </c>
      <c r="AU564" s="28" t="e">
        <f>VLOOKUP(X564,score!$U$2:$V$4,2,FALSE)*AU$2</f>
        <v>#N/A</v>
      </c>
      <c r="AV564" s="28" t="e">
        <f>VLOOKUP(AF564,score!$AG$2:$AH$8,2,TRUE)*AV$2</f>
        <v>#DIV/0!</v>
      </c>
      <c r="AW564" s="28" t="e">
        <f>VLOOKUP(Y564,score!$W$2:$X$8,2,FALSE)*AW$2</f>
        <v>#N/A</v>
      </c>
      <c r="AX564" s="28" t="e">
        <f>VLOOKUP(AC564,score!$AA$2:$AB$8,2,TRUE)*AX$2</f>
        <v>#DIV/0!</v>
      </c>
      <c r="AY564" s="28" t="e">
        <f>VLOOKUP(AD564,score!$AC$2:$AD$8,2,TRUE)*AY$2</f>
        <v>#DIV/0!</v>
      </c>
      <c r="AZ564" s="28">
        <f>VLOOKUP(N564,score!$A$2:$B$8,2,TRUE)*AZ$2</f>
        <v>0.1</v>
      </c>
      <c r="BA564" s="29" t="e">
        <f t="shared" si="80"/>
        <v>#DIV/0!</v>
      </c>
      <c r="BB564" s="29" t="e">
        <f>VLOOKUP(BA564,score!$AJ$2:$AK$7,2,TRUE)</f>
        <v>#DIV/0!</v>
      </c>
    </row>
    <row r="565" spans="1:54" x14ac:dyDescent="0.3">
      <c r="A565" s="10"/>
      <c r="B565" s="11"/>
      <c r="C565" s="12"/>
      <c r="D565" s="14"/>
      <c r="E565" s="12"/>
      <c r="F565" s="14"/>
      <c r="G565" s="14"/>
      <c r="H565" s="14"/>
      <c r="I565" s="14"/>
      <c r="J565" s="14"/>
      <c r="K565" s="14"/>
      <c r="L565" s="14"/>
      <c r="M565" s="14"/>
      <c r="N565" s="13"/>
      <c r="O565" s="13"/>
      <c r="P565" s="12"/>
      <c r="Q565" s="12"/>
      <c r="R565" s="12"/>
      <c r="S565" s="12"/>
      <c r="T565" s="12"/>
      <c r="U565" s="12"/>
      <c r="V565" s="12"/>
      <c r="W565" s="17"/>
      <c r="X565" s="17"/>
      <c r="Y565" s="15"/>
      <c r="Z565" s="14"/>
      <c r="AA565" s="43" t="e">
        <f t="shared" si="72"/>
        <v>#DIV/0!</v>
      </c>
      <c r="AB565" s="21" t="e">
        <f t="shared" si="73"/>
        <v>#DIV/0!</v>
      </c>
      <c r="AC565" s="21" t="e">
        <f t="shared" si="74"/>
        <v>#DIV/0!</v>
      </c>
      <c r="AD565" s="21" t="e">
        <f t="shared" si="75"/>
        <v>#DIV/0!</v>
      </c>
      <c r="AE565" s="21" t="e">
        <f t="shared" si="76"/>
        <v>#DIV/0!</v>
      </c>
      <c r="AF565" s="21" t="e">
        <f t="shared" si="79"/>
        <v>#DIV/0!</v>
      </c>
      <c r="AG565" s="20">
        <f>VLOOKUP(S565,'tabla ingresos'!$A$3:$D$15,4,FALSE)</f>
        <v>0</v>
      </c>
      <c r="AH565" s="20">
        <f t="shared" si="77"/>
        <v>0</v>
      </c>
      <c r="AI565" s="20">
        <f t="shared" si="78"/>
        <v>0</v>
      </c>
      <c r="AJ565" s="28" t="e">
        <f>VLOOKUP(AA565,score!$K$2:$L$8,2,TRUE)*AJ$2</f>
        <v>#DIV/0!</v>
      </c>
      <c r="AK565" s="28">
        <f>VLOOKUP(T565,score!$M$2:$N$8,2,FALSE)*AK$2</f>
        <v>0</v>
      </c>
      <c r="AL565" s="28">
        <f>VLOOKUP(Q565,score!$G$2:$H$8,2,TRUE)*AL$2</f>
        <v>0.1</v>
      </c>
      <c r="AM565" s="28" t="e">
        <f>VLOOKUP(AB565,score!$Y$2:$Z$8,2,TRUE)*AM$2</f>
        <v>#DIV/0!</v>
      </c>
      <c r="AN565" s="28" t="e">
        <f>VLOOKUP(AE565,score!$AE$2:$AF$8,2,TRUE)*AN$2</f>
        <v>#DIV/0!</v>
      </c>
      <c r="AO565" s="28">
        <f>VLOOKUP(O565,score!$C$2:$D$8,2,TRUE)*AO$2</f>
        <v>0.1</v>
      </c>
      <c r="AP565" s="28">
        <f>VLOOKUP(R565,score!$I$2:$J$8,2,TRUE)*AP$2</f>
        <v>0.1</v>
      </c>
      <c r="AQ565" s="28" t="e">
        <f>VLOOKUP(P565,score!$E$2:$F$8,2,FALSE)*AQ$2</f>
        <v>#N/A</v>
      </c>
      <c r="AR565" s="28">
        <f>VLOOKUP(U565,score!$O$2:$P$8,2,TRUE)*AR$2</f>
        <v>0</v>
      </c>
      <c r="AS565" s="28">
        <f>VLOOKUP(V565,score!$Q$2:$R$8,2,TRUE)*AS$2</f>
        <v>0</v>
      </c>
      <c r="AT565" s="28" t="e">
        <f>VLOOKUP(W565,score!$S$2:$T$8,2,FALSE)*AT$2</f>
        <v>#N/A</v>
      </c>
      <c r="AU565" s="28" t="e">
        <f>VLOOKUP(X565,score!$U$2:$V$4,2,FALSE)*AU$2</f>
        <v>#N/A</v>
      </c>
      <c r="AV565" s="28" t="e">
        <f>VLOOKUP(AF565,score!$AG$2:$AH$8,2,TRUE)*AV$2</f>
        <v>#DIV/0!</v>
      </c>
      <c r="AW565" s="28" t="e">
        <f>VLOOKUP(Y565,score!$W$2:$X$8,2,FALSE)*AW$2</f>
        <v>#N/A</v>
      </c>
      <c r="AX565" s="28" t="e">
        <f>VLOOKUP(AC565,score!$AA$2:$AB$8,2,TRUE)*AX$2</f>
        <v>#DIV/0!</v>
      </c>
      <c r="AY565" s="28" t="e">
        <f>VLOOKUP(AD565,score!$AC$2:$AD$8,2,TRUE)*AY$2</f>
        <v>#DIV/0!</v>
      </c>
      <c r="AZ565" s="28">
        <f>VLOOKUP(N565,score!$A$2:$B$8,2,TRUE)*AZ$2</f>
        <v>0.1</v>
      </c>
      <c r="BA565" s="29" t="e">
        <f t="shared" si="80"/>
        <v>#DIV/0!</v>
      </c>
      <c r="BB565" s="29" t="e">
        <f>VLOOKUP(BA565,score!$AJ$2:$AK$7,2,TRUE)</f>
        <v>#DIV/0!</v>
      </c>
    </row>
    <row r="566" spans="1:54" x14ac:dyDescent="0.3">
      <c r="A566" s="10"/>
      <c r="B566" s="11"/>
      <c r="C566" s="12"/>
      <c r="D566" s="14"/>
      <c r="E566" s="12"/>
      <c r="F566" s="14"/>
      <c r="G566" s="14"/>
      <c r="H566" s="14"/>
      <c r="I566" s="14"/>
      <c r="J566" s="14"/>
      <c r="K566" s="14"/>
      <c r="L566" s="14"/>
      <c r="M566" s="14"/>
      <c r="N566" s="13"/>
      <c r="O566" s="13"/>
      <c r="P566" s="12"/>
      <c r="Q566" s="12"/>
      <c r="R566" s="12"/>
      <c r="S566" s="12"/>
      <c r="T566" s="12"/>
      <c r="U566" s="12"/>
      <c r="V566" s="12"/>
      <c r="W566" s="17"/>
      <c r="X566" s="17"/>
      <c r="Y566" s="15"/>
      <c r="Z566" s="14"/>
      <c r="AA566" s="43" t="e">
        <f t="shared" si="72"/>
        <v>#DIV/0!</v>
      </c>
      <c r="AB566" s="21" t="e">
        <f t="shared" si="73"/>
        <v>#DIV/0!</v>
      </c>
      <c r="AC566" s="21" t="e">
        <f t="shared" si="74"/>
        <v>#DIV/0!</v>
      </c>
      <c r="AD566" s="21" t="e">
        <f t="shared" si="75"/>
        <v>#DIV/0!</v>
      </c>
      <c r="AE566" s="21" t="e">
        <f t="shared" si="76"/>
        <v>#DIV/0!</v>
      </c>
      <c r="AF566" s="21" t="e">
        <f t="shared" si="79"/>
        <v>#DIV/0!</v>
      </c>
      <c r="AG566" s="20">
        <f>VLOOKUP(S566,'tabla ingresos'!$A$3:$D$15,4,FALSE)</f>
        <v>0</v>
      </c>
      <c r="AH566" s="20">
        <f t="shared" si="77"/>
        <v>0</v>
      </c>
      <c r="AI566" s="20">
        <f t="shared" si="78"/>
        <v>0</v>
      </c>
      <c r="AJ566" s="28" t="e">
        <f>VLOOKUP(AA566,score!$K$2:$L$8,2,TRUE)*AJ$2</f>
        <v>#DIV/0!</v>
      </c>
      <c r="AK566" s="28">
        <f>VLOOKUP(T566,score!$M$2:$N$8,2,FALSE)*AK$2</f>
        <v>0</v>
      </c>
      <c r="AL566" s="28">
        <f>VLOOKUP(Q566,score!$G$2:$H$8,2,TRUE)*AL$2</f>
        <v>0.1</v>
      </c>
      <c r="AM566" s="28" t="e">
        <f>VLOOKUP(AB566,score!$Y$2:$Z$8,2,TRUE)*AM$2</f>
        <v>#DIV/0!</v>
      </c>
      <c r="AN566" s="28" t="e">
        <f>VLOOKUP(AE566,score!$AE$2:$AF$8,2,TRUE)*AN$2</f>
        <v>#DIV/0!</v>
      </c>
      <c r="AO566" s="28">
        <f>VLOOKUP(O566,score!$C$2:$D$8,2,TRUE)*AO$2</f>
        <v>0.1</v>
      </c>
      <c r="AP566" s="28">
        <f>VLOOKUP(R566,score!$I$2:$J$8,2,TRUE)*AP$2</f>
        <v>0.1</v>
      </c>
      <c r="AQ566" s="28" t="e">
        <f>VLOOKUP(P566,score!$E$2:$F$8,2,FALSE)*AQ$2</f>
        <v>#N/A</v>
      </c>
      <c r="AR566" s="28">
        <f>VLOOKUP(U566,score!$O$2:$P$8,2,TRUE)*AR$2</f>
        <v>0</v>
      </c>
      <c r="AS566" s="28">
        <f>VLOOKUP(V566,score!$Q$2:$R$8,2,TRUE)*AS$2</f>
        <v>0</v>
      </c>
      <c r="AT566" s="28" t="e">
        <f>VLOOKUP(W566,score!$S$2:$T$8,2,FALSE)*AT$2</f>
        <v>#N/A</v>
      </c>
      <c r="AU566" s="28" t="e">
        <f>VLOOKUP(X566,score!$U$2:$V$4,2,FALSE)*AU$2</f>
        <v>#N/A</v>
      </c>
      <c r="AV566" s="28" t="e">
        <f>VLOOKUP(AF566,score!$AG$2:$AH$8,2,TRUE)*AV$2</f>
        <v>#DIV/0!</v>
      </c>
      <c r="AW566" s="28" t="e">
        <f>VLOOKUP(Y566,score!$W$2:$X$8,2,FALSE)*AW$2</f>
        <v>#N/A</v>
      </c>
      <c r="AX566" s="28" t="e">
        <f>VLOOKUP(AC566,score!$AA$2:$AB$8,2,TRUE)*AX$2</f>
        <v>#DIV/0!</v>
      </c>
      <c r="AY566" s="28" t="e">
        <f>VLOOKUP(AD566,score!$AC$2:$AD$8,2,TRUE)*AY$2</f>
        <v>#DIV/0!</v>
      </c>
      <c r="AZ566" s="28">
        <f>VLOOKUP(N566,score!$A$2:$B$8,2,TRUE)*AZ$2</f>
        <v>0.1</v>
      </c>
      <c r="BA566" s="29" t="e">
        <f t="shared" si="80"/>
        <v>#DIV/0!</v>
      </c>
      <c r="BB566" s="29" t="e">
        <f>VLOOKUP(BA566,score!$AJ$2:$AK$7,2,TRUE)</f>
        <v>#DIV/0!</v>
      </c>
    </row>
    <row r="567" spans="1:54" x14ac:dyDescent="0.3">
      <c r="A567" s="10"/>
      <c r="B567" s="11"/>
      <c r="C567" s="12"/>
      <c r="D567" s="14"/>
      <c r="E567" s="12"/>
      <c r="F567" s="14"/>
      <c r="G567" s="14"/>
      <c r="H567" s="14"/>
      <c r="I567" s="14"/>
      <c r="J567" s="14"/>
      <c r="K567" s="14"/>
      <c r="L567" s="14"/>
      <c r="M567" s="14"/>
      <c r="N567" s="13"/>
      <c r="O567" s="13"/>
      <c r="P567" s="12"/>
      <c r="Q567" s="12"/>
      <c r="R567" s="12"/>
      <c r="S567" s="12"/>
      <c r="T567" s="12"/>
      <c r="U567" s="12"/>
      <c r="V567" s="12"/>
      <c r="W567" s="17"/>
      <c r="X567" s="17"/>
      <c r="Y567" s="15"/>
      <c r="Z567" s="14"/>
      <c r="AA567" s="43" t="e">
        <f t="shared" si="72"/>
        <v>#DIV/0!</v>
      </c>
      <c r="AB567" s="21" t="e">
        <f t="shared" si="73"/>
        <v>#DIV/0!</v>
      </c>
      <c r="AC567" s="21" t="e">
        <f t="shared" si="74"/>
        <v>#DIV/0!</v>
      </c>
      <c r="AD567" s="21" t="e">
        <f t="shared" si="75"/>
        <v>#DIV/0!</v>
      </c>
      <c r="AE567" s="21" t="e">
        <f t="shared" si="76"/>
        <v>#DIV/0!</v>
      </c>
      <c r="AF567" s="21" t="e">
        <f t="shared" si="79"/>
        <v>#DIV/0!</v>
      </c>
      <c r="AG567" s="20">
        <f>VLOOKUP(S567,'tabla ingresos'!$A$3:$D$15,4,FALSE)</f>
        <v>0</v>
      </c>
      <c r="AH567" s="20">
        <f t="shared" si="77"/>
        <v>0</v>
      </c>
      <c r="AI567" s="20">
        <f t="shared" si="78"/>
        <v>0</v>
      </c>
      <c r="AJ567" s="28" t="e">
        <f>VLOOKUP(AA567,score!$K$2:$L$8,2,TRUE)*AJ$2</f>
        <v>#DIV/0!</v>
      </c>
      <c r="AK567" s="28">
        <f>VLOOKUP(T567,score!$M$2:$N$8,2,FALSE)*AK$2</f>
        <v>0</v>
      </c>
      <c r="AL567" s="28">
        <f>VLOOKUP(Q567,score!$G$2:$H$8,2,TRUE)*AL$2</f>
        <v>0.1</v>
      </c>
      <c r="AM567" s="28" t="e">
        <f>VLOOKUP(AB567,score!$Y$2:$Z$8,2,TRUE)*AM$2</f>
        <v>#DIV/0!</v>
      </c>
      <c r="AN567" s="28" t="e">
        <f>VLOOKUP(AE567,score!$AE$2:$AF$8,2,TRUE)*AN$2</f>
        <v>#DIV/0!</v>
      </c>
      <c r="AO567" s="28">
        <f>VLOOKUP(O567,score!$C$2:$D$8,2,TRUE)*AO$2</f>
        <v>0.1</v>
      </c>
      <c r="AP567" s="28">
        <f>VLOOKUP(R567,score!$I$2:$J$8,2,TRUE)*AP$2</f>
        <v>0.1</v>
      </c>
      <c r="AQ567" s="28" t="e">
        <f>VLOOKUP(P567,score!$E$2:$F$8,2,FALSE)*AQ$2</f>
        <v>#N/A</v>
      </c>
      <c r="AR567" s="28">
        <f>VLOOKUP(U567,score!$O$2:$P$8,2,TRUE)*AR$2</f>
        <v>0</v>
      </c>
      <c r="AS567" s="28">
        <f>VLOOKUP(V567,score!$Q$2:$R$8,2,TRUE)*AS$2</f>
        <v>0</v>
      </c>
      <c r="AT567" s="28" t="e">
        <f>VLOOKUP(W567,score!$S$2:$T$8,2,FALSE)*AT$2</f>
        <v>#N/A</v>
      </c>
      <c r="AU567" s="28" t="e">
        <f>VLOOKUP(X567,score!$U$2:$V$4,2,FALSE)*AU$2</f>
        <v>#N/A</v>
      </c>
      <c r="AV567" s="28" t="e">
        <f>VLOOKUP(AF567,score!$AG$2:$AH$8,2,TRUE)*AV$2</f>
        <v>#DIV/0!</v>
      </c>
      <c r="AW567" s="28" t="e">
        <f>VLOOKUP(Y567,score!$W$2:$X$8,2,FALSE)*AW$2</f>
        <v>#N/A</v>
      </c>
      <c r="AX567" s="28" t="e">
        <f>VLOOKUP(AC567,score!$AA$2:$AB$8,2,TRUE)*AX$2</f>
        <v>#DIV/0!</v>
      </c>
      <c r="AY567" s="28" t="e">
        <f>VLOOKUP(AD567,score!$AC$2:$AD$8,2,TRUE)*AY$2</f>
        <v>#DIV/0!</v>
      </c>
      <c r="AZ567" s="28">
        <f>VLOOKUP(N567,score!$A$2:$B$8,2,TRUE)*AZ$2</f>
        <v>0.1</v>
      </c>
      <c r="BA567" s="29" t="e">
        <f t="shared" si="80"/>
        <v>#DIV/0!</v>
      </c>
      <c r="BB567" s="29" t="e">
        <f>VLOOKUP(BA567,score!$AJ$2:$AK$7,2,TRUE)</f>
        <v>#DIV/0!</v>
      </c>
    </row>
    <row r="568" spans="1:54" x14ac:dyDescent="0.3">
      <c r="A568" s="10"/>
      <c r="B568" s="11"/>
      <c r="C568" s="12"/>
      <c r="D568" s="14"/>
      <c r="E568" s="12"/>
      <c r="F568" s="14"/>
      <c r="G568" s="14"/>
      <c r="H568" s="14"/>
      <c r="I568" s="14"/>
      <c r="J568" s="14"/>
      <c r="K568" s="14"/>
      <c r="L568" s="14"/>
      <c r="M568" s="14"/>
      <c r="N568" s="13"/>
      <c r="O568" s="13"/>
      <c r="P568" s="12"/>
      <c r="Q568" s="12"/>
      <c r="R568" s="12"/>
      <c r="S568" s="12"/>
      <c r="T568" s="12"/>
      <c r="U568" s="12"/>
      <c r="V568" s="12"/>
      <c r="W568" s="17"/>
      <c r="X568" s="17"/>
      <c r="Y568" s="15"/>
      <c r="Z568" s="14"/>
      <c r="AA568" s="43" t="e">
        <f t="shared" si="72"/>
        <v>#DIV/0!</v>
      </c>
      <c r="AB568" s="21" t="e">
        <f t="shared" si="73"/>
        <v>#DIV/0!</v>
      </c>
      <c r="AC568" s="21" t="e">
        <f t="shared" si="74"/>
        <v>#DIV/0!</v>
      </c>
      <c r="AD568" s="21" t="e">
        <f t="shared" si="75"/>
        <v>#DIV/0!</v>
      </c>
      <c r="AE568" s="21" t="e">
        <f t="shared" si="76"/>
        <v>#DIV/0!</v>
      </c>
      <c r="AF568" s="21" t="e">
        <f t="shared" si="79"/>
        <v>#DIV/0!</v>
      </c>
      <c r="AG568" s="20">
        <f>VLOOKUP(S568,'tabla ingresos'!$A$3:$D$15,4,FALSE)</f>
        <v>0</v>
      </c>
      <c r="AH568" s="20">
        <f t="shared" si="77"/>
        <v>0</v>
      </c>
      <c r="AI568" s="20">
        <f t="shared" si="78"/>
        <v>0</v>
      </c>
      <c r="AJ568" s="28" t="e">
        <f>VLOOKUP(AA568,score!$K$2:$L$8,2,TRUE)*AJ$2</f>
        <v>#DIV/0!</v>
      </c>
      <c r="AK568" s="28">
        <f>VLOOKUP(T568,score!$M$2:$N$8,2,FALSE)*AK$2</f>
        <v>0</v>
      </c>
      <c r="AL568" s="28">
        <f>VLOOKUP(Q568,score!$G$2:$H$8,2,TRUE)*AL$2</f>
        <v>0.1</v>
      </c>
      <c r="AM568" s="28" t="e">
        <f>VLOOKUP(AB568,score!$Y$2:$Z$8,2,TRUE)*AM$2</f>
        <v>#DIV/0!</v>
      </c>
      <c r="AN568" s="28" t="e">
        <f>VLOOKUP(AE568,score!$AE$2:$AF$8,2,TRUE)*AN$2</f>
        <v>#DIV/0!</v>
      </c>
      <c r="AO568" s="28">
        <f>VLOOKUP(O568,score!$C$2:$D$8,2,TRUE)*AO$2</f>
        <v>0.1</v>
      </c>
      <c r="AP568" s="28">
        <f>VLOOKUP(R568,score!$I$2:$J$8,2,TRUE)*AP$2</f>
        <v>0.1</v>
      </c>
      <c r="AQ568" s="28" t="e">
        <f>VLOOKUP(P568,score!$E$2:$F$8,2,FALSE)*AQ$2</f>
        <v>#N/A</v>
      </c>
      <c r="AR568" s="28">
        <f>VLOOKUP(U568,score!$O$2:$P$8,2,TRUE)*AR$2</f>
        <v>0</v>
      </c>
      <c r="AS568" s="28">
        <f>VLOOKUP(V568,score!$Q$2:$R$8,2,TRUE)*AS$2</f>
        <v>0</v>
      </c>
      <c r="AT568" s="28" t="e">
        <f>VLOOKUP(W568,score!$S$2:$T$8,2,FALSE)*AT$2</f>
        <v>#N/A</v>
      </c>
      <c r="AU568" s="28" t="e">
        <f>VLOOKUP(X568,score!$U$2:$V$4,2,FALSE)*AU$2</f>
        <v>#N/A</v>
      </c>
      <c r="AV568" s="28" t="e">
        <f>VLOOKUP(AF568,score!$AG$2:$AH$8,2,TRUE)*AV$2</f>
        <v>#DIV/0!</v>
      </c>
      <c r="AW568" s="28" t="e">
        <f>VLOOKUP(Y568,score!$W$2:$X$8,2,FALSE)*AW$2</f>
        <v>#N/A</v>
      </c>
      <c r="AX568" s="28" t="e">
        <f>VLOOKUP(AC568,score!$AA$2:$AB$8,2,TRUE)*AX$2</f>
        <v>#DIV/0!</v>
      </c>
      <c r="AY568" s="28" t="e">
        <f>VLOOKUP(AD568,score!$AC$2:$AD$8,2,TRUE)*AY$2</f>
        <v>#DIV/0!</v>
      </c>
      <c r="AZ568" s="28">
        <f>VLOOKUP(N568,score!$A$2:$B$8,2,TRUE)*AZ$2</f>
        <v>0.1</v>
      </c>
      <c r="BA568" s="29" t="e">
        <f t="shared" si="80"/>
        <v>#DIV/0!</v>
      </c>
      <c r="BB568" s="29" t="e">
        <f>VLOOKUP(BA568,score!$AJ$2:$AK$7,2,TRUE)</f>
        <v>#DIV/0!</v>
      </c>
    </row>
    <row r="569" spans="1:54" x14ac:dyDescent="0.3">
      <c r="A569" s="10"/>
      <c r="B569" s="11"/>
      <c r="C569" s="12"/>
      <c r="D569" s="14"/>
      <c r="E569" s="12"/>
      <c r="F569" s="14"/>
      <c r="G569" s="14"/>
      <c r="H569" s="14"/>
      <c r="I569" s="14"/>
      <c r="J569" s="14"/>
      <c r="K569" s="14"/>
      <c r="L569" s="14"/>
      <c r="M569" s="14"/>
      <c r="N569" s="13"/>
      <c r="O569" s="13"/>
      <c r="P569" s="12"/>
      <c r="Q569" s="12"/>
      <c r="R569" s="12"/>
      <c r="S569" s="12"/>
      <c r="T569" s="12"/>
      <c r="U569" s="12"/>
      <c r="V569" s="12"/>
      <c r="W569" s="17"/>
      <c r="X569" s="17"/>
      <c r="Y569" s="15"/>
      <c r="Z569" s="14"/>
      <c r="AA569" s="43" t="e">
        <f t="shared" si="72"/>
        <v>#DIV/0!</v>
      </c>
      <c r="AB569" s="21" t="e">
        <f t="shared" si="73"/>
        <v>#DIV/0!</v>
      </c>
      <c r="AC569" s="21" t="e">
        <f t="shared" si="74"/>
        <v>#DIV/0!</v>
      </c>
      <c r="AD569" s="21" t="e">
        <f t="shared" si="75"/>
        <v>#DIV/0!</v>
      </c>
      <c r="AE569" s="21" t="e">
        <f t="shared" si="76"/>
        <v>#DIV/0!</v>
      </c>
      <c r="AF569" s="21" t="e">
        <f t="shared" si="79"/>
        <v>#DIV/0!</v>
      </c>
      <c r="AG569" s="20">
        <f>VLOOKUP(S569,'tabla ingresos'!$A$3:$D$15,4,FALSE)</f>
        <v>0</v>
      </c>
      <c r="AH569" s="20">
        <f t="shared" si="77"/>
        <v>0</v>
      </c>
      <c r="AI569" s="20">
        <f t="shared" si="78"/>
        <v>0</v>
      </c>
      <c r="AJ569" s="28" t="e">
        <f>VLOOKUP(AA569,score!$K$2:$L$8,2,TRUE)*AJ$2</f>
        <v>#DIV/0!</v>
      </c>
      <c r="AK569" s="28">
        <f>VLOOKUP(T569,score!$M$2:$N$8,2,FALSE)*AK$2</f>
        <v>0</v>
      </c>
      <c r="AL569" s="28">
        <f>VLOOKUP(Q569,score!$G$2:$H$8,2,TRUE)*AL$2</f>
        <v>0.1</v>
      </c>
      <c r="AM569" s="28" t="e">
        <f>VLOOKUP(AB569,score!$Y$2:$Z$8,2,TRUE)*AM$2</f>
        <v>#DIV/0!</v>
      </c>
      <c r="AN569" s="28" t="e">
        <f>VLOOKUP(AE569,score!$AE$2:$AF$8,2,TRUE)*AN$2</f>
        <v>#DIV/0!</v>
      </c>
      <c r="AO569" s="28">
        <f>VLOOKUP(O569,score!$C$2:$D$8,2,TRUE)*AO$2</f>
        <v>0.1</v>
      </c>
      <c r="AP569" s="28">
        <f>VLOOKUP(R569,score!$I$2:$J$8,2,TRUE)*AP$2</f>
        <v>0.1</v>
      </c>
      <c r="AQ569" s="28" t="e">
        <f>VLOOKUP(P569,score!$E$2:$F$8,2,FALSE)*AQ$2</f>
        <v>#N/A</v>
      </c>
      <c r="AR569" s="28">
        <f>VLOOKUP(U569,score!$O$2:$P$8,2,TRUE)*AR$2</f>
        <v>0</v>
      </c>
      <c r="AS569" s="28">
        <f>VLOOKUP(V569,score!$Q$2:$R$8,2,TRUE)*AS$2</f>
        <v>0</v>
      </c>
      <c r="AT569" s="28" t="e">
        <f>VLOOKUP(W569,score!$S$2:$T$8,2,FALSE)*AT$2</f>
        <v>#N/A</v>
      </c>
      <c r="AU569" s="28" t="e">
        <f>VLOOKUP(X569,score!$U$2:$V$4,2,FALSE)*AU$2</f>
        <v>#N/A</v>
      </c>
      <c r="AV569" s="28" t="e">
        <f>VLOOKUP(AF569,score!$AG$2:$AH$8,2,TRUE)*AV$2</f>
        <v>#DIV/0!</v>
      </c>
      <c r="AW569" s="28" t="e">
        <f>VLOOKUP(Y569,score!$W$2:$X$8,2,FALSE)*AW$2</f>
        <v>#N/A</v>
      </c>
      <c r="AX569" s="28" t="e">
        <f>VLOOKUP(AC569,score!$AA$2:$AB$8,2,TRUE)*AX$2</f>
        <v>#DIV/0!</v>
      </c>
      <c r="AY569" s="28" t="e">
        <f>VLOOKUP(AD569,score!$AC$2:$AD$8,2,TRUE)*AY$2</f>
        <v>#DIV/0!</v>
      </c>
      <c r="AZ569" s="28">
        <f>VLOOKUP(N569,score!$A$2:$B$8,2,TRUE)*AZ$2</f>
        <v>0.1</v>
      </c>
      <c r="BA569" s="29" t="e">
        <f t="shared" si="80"/>
        <v>#DIV/0!</v>
      </c>
      <c r="BB569" s="29" t="e">
        <f>VLOOKUP(BA569,score!$AJ$2:$AK$7,2,TRUE)</f>
        <v>#DIV/0!</v>
      </c>
    </row>
    <row r="570" spans="1:54" x14ac:dyDescent="0.3">
      <c r="A570" s="10"/>
      <c r="B570" s="11"/>
      <c r="C570" s="12"/>
      <c r="D570" s="14"/>
      <c r="E570" s="12"/>
      <c r="F570" s="14"/>
      <c r="G570" s="14"/>
      <c r="H570" s="14"/>
      <c r="I570" s="14"/>
      <c r="J570" s="14"/>
      <c r="K570" s="14"/>
      <c r="L570" s="14"/>
      <c r="M570" s="14"/>
      <c r="N570" s="13"/>
      <c r="O570" s="13"/>
      <c r="P570" s="12"/>
      <c r="Q570" s="12"/>
      <c r="R570" s="12"/>
      <c r="S570" s="12"/>
      <c r="T570" s="12"/>
      <c r="U570" s="12"/>
      <c r="V570" s="12"/>
      <c r="W570" s="17"/>
      <c r="X570" s="17"/>
      <c r="Y570" s="15"/>
      <c r="Z570" s="14"/>
      <c r="AA570" s="43" t="e">
        <f t="shared" si="72"/>
        <v>#DIV/0!</v>
      </c>
      <c r="AB570" s="21" t="e">
        <f t="shared" si="73"/>
        <v>#DIV/0!</v>
      </c>
      <c r="AC570" s="21" t="e">
        <f t="shared" si="74"/>
        <v>#DIV/0!</v>
      </c>
      <c r="AD570" s="21" t="e">
        <f t="shared" si="75"/>
        <v>#DIV/0!</v>
      </c>
      <c r="AE570" s="21" t="e">
        <f t="shared" si="76"/>
        <v>#DIV/0!</v>
      </c>
      <c r="AF570" s="21" t="e">
        <f t="shared" si="79"/>
        <v>#DIV/0!</v>
      </c>
      <c r="AG570" s="20">
        <f>VLOOKUP(S570,'tabla ingresos'!$A$3:$D$15,4,FALSE)</f>
        <v>0</v>
      </c>
      <c r="AH570" s="20">
        <f t="shared" si="77"/>
        <v>0</v>
      </c>
      <c r="AI570" s="20">
        <f t="shared" si="78"/>
        <v>0</v>
      </c>
      <c r="AJ570" s="28" t="e">
        <f>VLOOKUP(AA570,score!$K$2:$L$8,2,TRUE)*AJ$2</f>
        <v>#DIV/0!</v>
      </c>
      <c r="AK570" s="28">
        <f>VLOOKUP(T570,score!$M$2:$N$8,2,FALSE)*AK$2</f>
        <v>0</v>
      </c>
      <c r="AL570" s="28">
        <f>VLOOKUP(Q570,score!$G$2:$H$8,2,TRUE)*AL$2</f>
        <v>0.1</v>
      </c>
      <c r="AM570" s="28" t="e">
        <f>VLOOKUP(AB570,score!$Y$2:$Z$8,2,TRUE)*AM$2</f>
        <v>#DIV/0!</v>
      </c>
      <c r="AN570" s="28" t="e">
        <f>VLOOKUP(AE570,score!$AE$2:$AF$8,2,TRUE)*AN$2</f>
        <v>#DIV/0!</v>
      </c>
      <c r="AO570" s="28">
        <f>VLOOKUP(O570,score!$C$2:$D$8,2,TRUE)*AO$2</f>
        <v>0.1</v>
      </c>
      <c r="AP570" s="28">
        <f>VLOOKUP(R570,score!$I$2:$J$8,2,TRUE)*AP$2</f>
        <v>0.1</v>
      </c>
      <c r="AQ570" s="28" t="e">
        <f>VLOOKUP(P570,score!$E$2:$F$8,2,FALSE)*AQ$2</f>
        <v>#N/A</v>
      </c>
      <c r="AR570" s="28">
        <f>VLOOKUP(U570,score!$O$2:$P$8,2,TRUE)*AR$2</f>
        <v>0</v>
      </c>
      <c r="AS570" s="28">
        <f>VLOOKUP(V570,score!$Q$2:$R$8,2,TRUE)*AS$2</f>
        <v>0</v>
      </c>
      <c r="AT570" s="28" t="e">
        <f>VLOOKUP(W570,score!$S$2:$T$8,2,FALSE)*AT$2</f>
        <v>#N/A</v>
      </c>
      <c r="AU570" s="28" t="e">
        <f>VLOOKUP(X570,score!$U$2:$V$4,2,FALSE)*AU$2</f>
        <v>#N/A</v>
      </c>
      <c r="AV570" s="28" t="e">
        <f>VLOOKUP(AF570,score!$AG$2:$AH$8,2,TRUE)*AV$2</f>
        <v>#DIV/0!</v>
      </c>
      <c r="AW570" s="28" t="e">
        <f>VLOOKUP(Y570,score!$W$2:$X$8,2,FALSE)*AW$2</f>
        <v>#N/A</v>
      </c>
      <c r="AX570" s="28" t="e">
        <f>VLOOKUP(AC570,score!$AA$2:$AB$8,2,TRUE)*AX$2</f>
        <v>#DIV/0!</v>
      </c>
      <c r="AY570" s="28" t="e">
        <f>VLOOKUP(AD570,score!$AC$2:$AD$8,2,TRUE)*AY$2</f>
        <v>#DIV/0!</v>
      </c>
      <c r="AZ570" s="28">
        <f>VLOOKUP(N570,score!$A$2:$B$8,2,TRUE)*AZ$2</f>
        <v>0.1</v>
      </c>
      <c r="BA570" s="29" t="e">
        <f t="shared" si="80"/>
        <v>#DIV/0!</v>
      </c>
      <c r="BB570" s="29" t="e">
        <f>VLOOKUP(BA570,score!$AJ$2:$AK$7,2,TRUE)</f>
        <v>#DIV/0!</v>
      </c>
    </row>
    <row r="571" spans="1:54" x14ac:dyDescent="0.3">
      <c r="A571" s="10"/>
      <c r="B571" s="11"/>
      <c r="C571" s="12"/>
      <c r="D571" s="14"/>
      <c r="E571" s="12"/>
      <c r="F571" s="14"/>
      <c r="G571" s="14"/>
      <c r="H571" s="14"/>
      <c r="I571" s="14"/>
      <c r="J571" s="14"/>
      <c r="K571" s="14"/>
      <c r="L571" s="14"/>
      <c r="M571" s="14"/>
      <c r="N571" s="13"/>
      <c r="O571" s="13"/>
      <c r="P571" s="12"/>
      <c r="Q571" s="12"/>
      <c r="R571" s="12"/>
      <c r="S571" s="12"/>
      <c r="T571" s="12"/>
      <c r="U571" s="12"/>
      <c r="V571" s="12"/>
      <c r="W571" s="17"/>
      <c r="X571" s="17"/>
      <c r="Y571" s="15"/>
      <c r="Z571" s="14"/>
      <c r="AA571" s="43" t="e">
        <f t="shared" si="72"/>
        <v>#DIV/0!</v>
      </c>
      <c r="AB571" s="21" t="e">
        <f t="shared" si="73"/>
        <v>#DIV/0!</v>
      </c>
      <c r="AC571" s="21" t="e">
        <f t="shared" si="74"/>
        <v>#DIV/0!</v>
      </c>
      <c r="AD571" s="21" t="e">
        <f t="shared" si="75"/>
        <v>#DIV/0!</v>
      </c>
      <c r="AE571" s="21" t="e">
        <f t="shared" si="76"/>
        <v>#DIV/0!</v>
      </c>
      <c r="AF571" s="21" t="e">
        <f t="shared" si="79"/>
        <v>#DIV/0!</v>
      </c>
      <c r="AG571" s="20">
        <f>VLOOKUP(S571,'tabla ingresos'!$A$3:$D$15,4,FALSE)</f>
        <v>0</v>
      </c>
      <c r="AH571" s="20">
        <f t="shared" si="77"/>
        <v>0</v>
      </c>
      <c r="AI571" s="20">
        <f t="shared" si="78"/>
        <v>0</v>
      </c>
      <c r="AJ571" s="28" t="e">
        <f>VLOOKUP(AA571,score!$K$2:$L$8,2,TRUE)*AJ$2</f>
        <v>#DIV/0!</v>
      </c>
      <c r="AK571" s="28">
        <f>VLOOKUP(T571,score!$M$2:$N$8,2,FALSE)*AK$2</f>
        <v>0</v>
      </c>
      <c r="AL571" s="28">
        <f>VLOOKUP(Q571,score!$G$2:$H$8,2,TRUE)*AL$2</f>
        <v>0.1</v>
      </c>
      <c r="AM571" s="28" t="e">
        <f>VLOOKUP(AB571,score!$Y$2:$Z$8,2,TRUE)*AM$2</f>
        <v>#DIV/0!</v>
      </c>
      <c r="AN571" s="28" t="e">
        <f>VLOOKUP(AE571,score!$AE$2:$AF$8,2,TRUE)*AN$2</f>
        <v>#DIV/0!</v>
      </c>
      <c r="AO571" s="28">
        <f>VLOOKUP(O571,score!$C$2:$D$8,2,TRUE)*AO$2</f>
        <v>0.1</v>
      </c>
      <c r="AP571" s="28">
        <f>VLOOKUP(R571,score!$I$2:$J$8,2,TRUE)*AP$2</f>
        <v>0.1</v>
      </c>
      <c r="AQ571" s="28" t="e">
        <f>VLOOKUP(P571,score!$E$2:$F$8,2,FALSE)*AQ$2</f>
        <v>#N/A</v>
      </c>
      <c r="AR571" s="28">
        <f>VLOOKUP(U571,score!$O$2:$P$8,2,TRUE)*AR$2</f>
        <v>0</v>
      </c>
      <c r="AS571" s="28">
        <f>VLOOKUP(V571,score!$Q$2:$R$8,2,TRUE)*AS$2</f>
        <v>0</v>
      </c>
      <c r="AT571" s="28" t="e">
        <f>VLOOKUP(W571,score!$S$2:$T$8,2,FALSE)*AT$2</f>
        <v>#N/A</v>
      </c>
      <c r="AU571" s="28" t="e">
        <f>VLOOKUP(X571,score!$U$2:$V$4,2,FALSE)*AU$2</f>
        <v>#N/A</v>
      </c>
      <c r="AV571" s="28" t="e">
        <f>VLOOKUP(AF571,score!$AG$2:$AH$8,2,TRUE)*AV$2</f>
        <v>#DIV/0!</v>
      </c>
      <c r="AW571" s="28" t="e">
        <f>VLOOKUP(Y571,score!$W$2:$X$8,2,FALSE)*AW$2</f>
        <v>#N/A</v>
      </c>
      <c r="AX571" s="28" t="e">
        <f>VLOOKUP(AC571,score!$AA$2:$AB$8,2,TRUE)*AX$2</f>
        <v>#DIV/0!</v>
      </c>
      <c r="AY571" s="28" t="e">
        <f>VLOOKUP(AD571,score!$AC$2:$AD$8,2,TRUE)*AY$2</f>
        <v>#DIV/0!</v>
      </c>
      <c r="AZ571" s="28">
        <f>VLOOKUP(N571,score!$A$2:$B$8,2,TRUE)*AZ$2</f>
        <v>0.1</v>
      </c>
      <c r="BA571" s="29" t="e">
        <f t="shared" si="80"/>
        <v>#DIV/0!</v>
      </c>
      <c r="BB571" s="29" t="e">
        <f>VLOOKUP(BA571,score!$AJ$2:$AK$7,2,TRUE)</f>
        <v>#DIV/0!</v>
      </c>
    </row>
    <row r="572" spans="1:54" x14ac:dyDescent="0.3">
      <c r="A572" s="10"/>
      <c r="B572" s="11"/>
      <c r="C572" s="12"/>
      <c r="D572" s="14"/>
      <c r="E572" s="12"/>
      <c r="F572" s="14"/>
      <c r="G572" s="14"/>
      <c r="H572" s="14"/>
      <c r="I572" s="14"/>
      <c r="J572" s="14"/>
      <c r="K572" s="14"/>
      <c r="L572" s="14"/>
      <c r="M572" s="14"/>
      <c r="N572" s="13"/>
      <c r="O572" s="13"/>
      <c r="P572" s="12"/>
      <c r="Q572" s="12"/>
      <c r="R572" s="12"/>
      <c r="S572" s="12"/>
      <c r="T572" s="12"/>
      <c r="U572" s="12"/>
      <c r="V572" s="12"/>
      <c r="W572" s="17"/>
      <c r="X572" s="17"/>
      <c r="Y572" s="15"/>
      <c r="Z572" s="14"/>
      <c r="AA572" s="43" t="e">
        <f t="shared" si="72"/>
        <v>#DIV/0!</v>
      </c>
      <c r="AB572" s="21" t="e">
        <f t="shared" si="73"/>
        <v>#DIV/0!</v>
      </c>
      <c r="AC572" s="21" t="e">
        <f t="shared" si="74"/>
        <v>#DIV/0!</v>
      </c>
      <c r="AD572" s="21" t="e">
        <f t="shared" si="75"/>
        <v>#DIV/0!</v>
      </c>
      <c r="AE572" s="21" t="e">
        <f t="shared" si="76"/>
        <v>#DIV/0!</v>
      </c>
      <c r="AF572" s="21" t="e">
        <f t="shared" si="79"/>
        <v>#DIV/0!</v>
      </c>
      <c r="AG572" s="20">
        <f>VLOOKUP(S572,'tabla ingresos'!$A$3:$D$15,4,FALSE)</f>
        <v>0</v>
      </c>
      <c r="AH572" s="20">
        <f t="shared" si="77"/>
        <v>0</v>
      </c>
      <c r="AI572" s="20">
        <f t="shared" si="78"/>
        <v>0</v>
      </c>
      <c r="AJ572" s="28" t="e">
        <f>VLOOKUP(AA572,score!$K$2:$L$8,2,TRUE)*AJ$2</f>
        <v>#DIV/0!</v>
      </c>
      <c r="AK572" s="28">
        <f>VLOOKUP(T572,score!$M$2:$N$8,2,FALSE)*AK$2</f>
        <v>0</v>
      </c>
      <c r="AL572" s="28">
        <f>VLOOKUP(Q572,score!$G$2:$H$8,2,TRUE)*AL$2</f>
        <v>0.1</v>
      </c>
      <c r="AM572" s="28" t="e">
        <f>VLOOKUP(AB572,score!$Y$2:$Z$8,2,TRUE)*AM$2</f>
        <v>#DIV/0!</v>
      </c>
      <c r="AN572" s="28" t="e">
        <f>VLOOKUP(AE572,score!$AE$2:$AF$8,2,TRUE)*AN$2</f>
        <v>#DIV/0!</v>
      </c>
      <c r="AO572" s="28">
        <f>VLOOKUP(O572,score!$C$2:$D$8,2,TRUE)*AO$2</f>
        <v>0.1</v>
      </c>
      <c r="AP572" s="28">
        <f>VLOOKUP(R572,score!$I$2:$J$8,2,TRUE)*AP$2</f>
        <v>0.1</v>
      </c>
      <c r="AQ572" s="28" t="e">
        <f>VLOOKUP(P572,score!$E$2:$F$8,2,FALSE)*AQ$2</f>
        <v>#N/A</v>
      </c>
      <c r="AR572" s="28">
        <f>VLOOKUP(U572,score!$O$2:$P$8,2,TRUE)*AR$2</f>
        <v>0</v>
      </c>
      <c r="AS572" s="28">
        <f>VLOOKUP(V572,score!$Q$2:$R$8,2,TRUE)*AS$2</f>
        <v>0</v>
      </c>
      <c r="AT572" s="28" t="e">
        <f>VLOOKUP(W572,score!$S$2:$T$8,2,FALSE)*AT$2</f>
        <v>#N/A</v>
      </c>
      <c r="AU572" s="28" t="e">
        <f>VLOOKUP(X572,score!$U$2:$V$4,2,FALSE)*AU$2</f>
        <v>#N/A</v>
      </c>
      <c r="AV572" s="28" t="e">
        <f>VLOOKUP(AF572,score!$AG$2:$AH$8,2,TRUE)*AV$2</f>
        <v>#DIV/0!</v>
      </c>
      <c r="AW572" s="28" t="e">
        <f>VLOOKUP(Y572,score!$W$2:$X$8,2,FALSE)*AW$2</f>
        <v>#N/A</v>
      </c>
      <c r="AX572" s="28" t="e">
        <f>VLOOKUP(AC572,score!$AA$2:$AB$8,2,TRUE)*AX$2</f>
        <v>#DIV/0!</v>
      </c>
      <c r="AY572" s="28" t="e">
        <f>VLOOKUP(AD572,score!$AC$2:$AD$8,2,TRUE)*AY$2</f>
        <v>#DIV/0!</v>
      </c>
      <c r="AZ572" s="28">
        <f>VLOOKUP(N572,score!$A$2:$B$8,2,TRUE)*AZ$2</f>
        <v>0.1</v>
      </c>
      <c r="BA572" s="29" t="e">
        <f t="shared" si="80"/>
        <v>#DIV/0!</v>
      </c>
      <c r="BB572" s="29" t="e">
        <f>VLOOKUP(BA572,score!$AJ$2:$AK$7,2,TRUE)</f>
        <v>#DIV/0!</v>
      </c>
    </row>
    <row r="573" spans="1:54" x14ac:dyDescent="0.3">
      <c r="A573" s="10"/>
      <c r="B573" s="11"/>
      <c r="C573" s="12"/>
      <c r="D573" s="14"/>
      <c r="E573" s="12"/>
      <c r="F573" s="14"/>
      <c r="G573" s="14"/>
      <c r="H573" s="14"/>
      <c r="I573" s="14"/>
      <c r="J573" s="14"/>
      <c r="K573" s="14"/>
      <c r="L573" s="14"/>
      <c r="M573" s="14"/>
      <c r="N573" s="13"/>
      <c r="O573" s="13"/>
      <c r="P573" s="12"/>
      <c r="Q573" s="12"/>
      <c r="R573" s="12"/>
      <c r="S573" s="12"/>
      <c r="T573" s="12"/>
      <c r="U573" s="12"/>
      <c r="V573" s="12"/>
      <c r="W573" s="17"/>
      <c r="X573" s="17"/>
      <c r="Y573" s="15"/>
      <c r="Z573" s="14"/>
      <c r="AA573" s="43" t="e">
        <f t="shared" si="72"/>
        <v>#DIV/0!</v>
      </c>
      <c r="AB573" s="21" t="e">
        <f t="shared" si="73"/>
        <v>#DIV/0!</v>
      </c>
      <c r="AC573" s="21" t="e">
        <f t="shared" si="74"/>
        <v>#DIV/0!</v>
      </c>
      <c r="AD573" s="21" t="e">
        <f t="shared" si="75"/>
        <v>#DIV/0!</v>
      </c>
      <c r="AE573" s="21" t="e">
        <f t="shared" si="76"/>
        <v>#DIV/0!</v>
      </c>
      <c r="AF573" s="21" t="e">
        <f t="shared" si="79"/>
        <v>#DIV/0!</v>
      </c>
      <c r="AG573" s="20">
        <f>VLOOKUP(S573,'tabla ingresos'!$A$3:$D$15,4,FALSE)</f>
        <v>0</v>
      </c>
      <c r="AH573" s="20">
        <f t="shared" si="77"/>
        <v>0</v>
      </c>
      <c r="AI573" s="20">
        <f t="shared" si="78"/>
        <v>0</v>
      </c>
      <c r="AJ573" s="28" t="e">
        <f>VLOOKUP(AA573,score!$K$2:$L$8,2,TRUE)*AJ$2</f>
        <v>#DIV/0!</v>
      </c>
      <c r="AK573" s="28">
        <f>VLOOKUP(T573,score!$M$2:$N$8,2,FALSE)*AK$2</f>
        <v>0</v>
      </c>
      <c r="AL573" s="28">
        <f>VLOOKUP(Q573,score!$G$2:$H$8,2,TRUE)*AL$2</f>
        <v>0.1</v>
      </c>
      <c r="AM573" s="28" t="e">
        <f>VLOOKUP(AB573,score!$Y$2:$Z$8,2,TRUE)*AM$2</f>
        <v>#DIV/0!</v>
      </c>
      <c r="AN573" s="28" t="e">
        <f>VLOOKUP(AE573,score!$AE$2:$AF$8,2,TRUE)*AN$2</f>
        <v>#DIV/0!</v>
      </c>
      <c r="AO573" s="28">
        <f>VLOOKUP(O573,score!$C$2:$D$8,2,TRUE)*AO$2</f>
        <v>0.1</v>
      </c>
      <c r="AP573" s="28">
        <f>VLOOKUP(R573,score!$I$2:$J$8,2,TRUE)*AP$2</f>
        <v>0.1</v>
      </c>
      <c r="AQ573" s="28" t="e">
        <f>VLOOKUP(P573,score!$E$2:$F$8,2,FALSE)*AQ$2</f>
        <v>#N/A</v>
      </c>
      <c r="AR573" s="28">
        <f>VLOOKUP(U573,score!$O$2:$P$8,2,TRUE)*AR$2</f>
        <v>0</v>
      </c>
      <c r="AS573" s="28">
        <f>VLOOKUP(V573,score!$Q$2:$R$8,2,TRUE)*AS$2</f>
        <v>0</v>
      </c>
      <c r="AT573" s="28" t="e">
        <f>VLOOKUP(W573,score!$S$2:$T$8,2,FALSE)*AT$2</f>
        <v>#N/A</v>
      </c>
      <c r="AU573" s="28" t="e">
        <f>VLOOKUP(X573,score!$U$2:$V$4,2,FALSE)*AU$2</f>
        <v>#N/A</v>
      </c>
      <c r="AV573" s="28" t="e">
        <f>VLOOKUP(AF573,score!$AG$2:$AH$8,2,TRUE)*AV$2</f>
        <v>#DIV/0!</v>
      </c>
      <c r="AW573" s="28" t="e">
        <f>VLOOKUP(Y573,score!$W$2:$X$8,2,FALSE)*AW$2</f>
        <v>#N/A</v>
      </c>
      <c r="AX573" s="28" t="e">
        <f>VLOOKUP(AC573,score!$AA$2:$AB$8,2,TRUE)*AX$2</f>
        <v>#DIV/0!</v>
      </c>
      <c r="AY573" s="28" t="e">
        <f>VLOOKUP(AD573,score!$AC$2:$AD$8,2,TRUE)*AY$2</f>
        <v>#DIV/0!</v>
      </c>
      <c r="AZ573" s="28">
        <f>VLOOKUP(N573,score!$A$2:$B$8,2,TRUE)*AZ$2</f>
        <v>0.1</v>
      </c>
      <c r="BA573" s="29" t="e">
        <f t="shared" si="80"/>
        <v>#DIV/0!</v>
      </c>
      <c r="BB573" s="29" t="e">
        <f>VLOOKUP(BA573,score!$AJ$2:$AK$7,2,TRUE)</f>
        <v>#DIV/0!</v>
      </c>
    </row>
    <row r="574" spans="1:54" x14ac:dyDescent="0.3">
      <c r="A574" s="10"/>
      <c r="B574" s="11"/>
      <c r="C574" s="12"/>
      <c r="D574" s="14"/>
      <c r="E574" s="12"/>
      <c r="F574" s="14"/>
      <c r="G574" s="14"/>
      <c r="H574" s="14"/>
      <c r="I574" s="14"/>
      <c r="J574" s="14"/>
      <c r="K574" s="14"/>
      <c r="L574" s="14"/>
      <c r="M574" s="14"/>
      <c r="N574" s="13"/>
      <c r="O574" s="13"/>
      <c r="P574" s="12"/>
      <c r="Q574" s="12"/>
      <c r="R574" s="12"/>
      <c r="S574" s="12"/>
      <c r="T574" s="12"/>
      <c r="U574" s="12"/>
      <c r="V574" s="12"/>
      <c r="W574" s="17"/>
      <c r="X574" s="17"/>
      <c r="Y574" s="15"/>
      <c r="Z574" s="14"/>
      <c r="AA574" s="43" t="e">
        <f t="shared" si="72"/>
        <v>#DIV/0!</v>
      </c>
      <c r="AB574" s="21" t="e">
        <f t="shared" si="73"/>
        <v>#DIV/0!</v>
      </c>
      <c r="AC574" s="21" t="e">
        <f t="shared" si="74"/>
        <v>#DIV/0!</v>
      </c>
      <c r="AD574" s="21" t="e">
        <f t="shared" si="75"/>
        <v>#DIV/0!</v>
      </c>
      <c r="AE574" s="21" t="e">
        <f t="shared" si="76"/>
        <v>#DIV/0!</v>
      </c>
      <c r="AF574" s="21" t="e">
        <f t="shared" si="79"/>
        <v>#DIV/0!</v>
      </c>
      <c r="AG574" s="20">
        <f>VLOOKUP(S574,'tabla ingresos'!$A$3:$D$15,4,FALSE)</f>
        <v>0</v>
      </c>
      <c r="AH574" s="20">
        <f t="shared" si="77"/>
        <v>0</v>
      </c>
      <c r="AI574" s="20">
        <f t="shared" si="78"/>
        <v>0</v>
      </c>
      <c r="AJ574" s="28" t="e">
        <f>VLOOKUP(AA574,score!$K$2:$L$8,2,TRUE)*AJ$2</f>
        <v>#DIV/0!</v>
      </c>
      <c r="AK574" s="28">
        <f>VLOOKUP(T574,score!$M$2:$N$8,2,FALSE)*AK$2</f>
        <v>0</v>
      </c>
      <c r="AL574" s="28">
        <f>VLOOKUP(Q574,score!$G$2:$H$8,2,TRUE)*AL$2</f>
        <v>0.1</v>
      </c>
      <c r="AM574" s="28" t="e">
        <f>VLOOKUP(AB574,score!$Y$2:$Z$8,2,TRUE)*AM$2</f>
        <v>#DIV/0!</v>
      </c>
      <c r="AN574" s="28" t="e">
        <f>VLOOKUP(AE574,score!$AE$2:$AF$8,2,TRUE)*AN$2</f>
        <v>#DIV/0!</v>
      </c>
      <c r="AO574" s="28">
        <f>VLOOKUP(O574,score!$C$2:$D$8,2,TRUE)*AO$2</f>
        <v>0.1</v>
      </c>
      <c r="AP574" s="28">
        <f>VLOOKUP(R574,score!$I$2:$J$8,2,TRUE)*AP$2</f>
        <v>0.1</v>
      </c>
      <c r="AQ574" s="28" t="e">
        <f>VLOOKUP(P574,score!$E$2:$F$8,2,FALSE)*AQ$2</f>
        <v>#N/A</v>
      </c>
      <c r="AR574" s="28">
        <f>VLOOKUP(U574,score!$O$2:$P$8,2,TRUE)*AR$2</f>
        <v>0</v>
      </c>
      <c r="AS574" s="28">
        <f>VLOOKUP(V574,score!$Q$2:$R$8,2,TRUE)*AS$2</f>
        <v>0</v>
      </c>
      <c r="AT574" s="28" t="e">
        <f>VLOOKUP(W574,score!$S$2:$T$8,2,FALSE)*AT$2</f>
        <v>#N/A</v>
      </c>
      <c r="AU574" s="28" t="e">
        <f>VLOOKUP(X574,score!$U$2:$V$4,2,FALSE)*AU$2</f>
        <v>#N/A</v>
      </c>
      <c r="AV574" s="28" t="e">
        <f>VLOOKUP(AF574,score!$AG$2:$AH$8,2,TRUE)*AV$2</f>
        <v>#DIV/0!</v>
      </c>
      <c r="AW574" s="28" t="e">
        <f>VLOOKUP(Y574,score!$W$2:$X$8,2,FALSE)*AW$2</f>
        <v>#N/A</v>
      </c>
      <c r="AX574" s="28" t="e">
        <f>VLOOKUP(AC574,score!$AA$2:$AB$8,2,TRUE)*AX$2</f>
        <v>#DIV/0!</v>
      </c>
      <c r="AY574" s="28" t="e">
        <f>VLOOKUP(AD574,score!$AC$2:$AD$8,2,TRUE)*AY$2</f>
        <v>#DIV/0!</v>
      </c>
      <c r="AZ574" s="28">
        <f>VLOOKUP(N574,score!$A$2:$B$8,2,TRUE)*AZ$2</f>
        <v>0.1</v>
      </c>
      <c r="BA574" s="29" t="e">
        <f t="shared" si="80"/>
        <v>#DIV/0!</v>
      </c>
      <c r="BB574" s="29" t="e">
        <f>VLOOKUP(BA574,score!$AJ$2:$AK$7,2,TRUE)</f>
        <v>#DIV/0!</v>
      </c>
    </row>
    <row r="575" spans="1:54" x14ac:dyDescent="0.3">
      <c r="A575" s="10"/>
      <c r="B575" s="11"/>
      <c r="C575" s="12"/>
      <c r="D575" s="14"/>
      <c r="E575" s="12"/>
      <c r="F575" s="14"/>
      <c r="G575" s="14"/>
      <c r="H575" s="14"/>
      <c r="I575" s="14"/>
      <c r="J575" s="14"/>
      <c r="K575" s="14"/>
      <c r="L575" s="14"/>
      <c r="M575" s="14"/>
      <c r="N575" s="13"/>
      <c r="O575" s="13"/>
      <c r="P575" s="12"/>
      <c r="Q575" s="12"/>
      <c r="R575" s="12"/>
      <c r="S575" s="12"/>
      <c r="T575" s="12"/>
      <c r="U575" s="12"/>
      <c r="V575" s="12"/>
      <c r="W575" s="17"/>
      <c r="X575" s="17"/>
      <c r="Y575" s="15"/>
      <c r="Z575" s="14"/>
      <c r="AA575" s="43" t="e">
        <f t="shared" si="72"/>
        <v>#DIV/0!</v>
      </c>
      <c r="AB575" s="21" t="e">
        <f t="shared" si="73"/>
        <v>#DIV/0!</v>
      </c>
      <c r="AC575" s="21" t="e">
        <f t="shared" si="74"/>
        <v>#DIV/0!</v>
      </c>
      <c r="AD575" s="21" t="e">
        <f t="shared" si="75"/>
        <v>#DIV/0!</v>
      </c>
      <c r="AE575" s="21" t="e">
        <f t="shared" si="76"/>
        <v>#DIV/0!</v>
      </c>
      <c r="AF575" s="21" t="e">
        <f t="shared" si="79"/>
        <v>#DIV/0!</v>
      </c>
      <c r="AG575" s="20">
        <f>VLOOKUP(S575,'tabla ingresos'!$A$3:$D$15,4,FALSE)</f>
        <v>0</v>
      </c>
      <c r="AH575" s="20">
        <f t="shared" si="77"/>
        <v>0</v>
      </c>
      <c r="AI575" s="20">
        <f t="shared" si="78"/>
        <v>0</v>
      </c>
      <c r="AJ575" s="28" t="e">
        <f>VLOOKUP(AA575,score!$K$2:$L$8,2,TRUE)*AJ$2</f>
        <v>#DIV/0!</v>
      </c>
      <c r="AK575" s="28">
        <f>VLOOKUP(T575,score!$M$2:$N$8,2,FALSE)*AK$2</f>
        <v>0</v>
      </c>
      <c r="AL575" s="28">
        <f>VLOOKUP(Q575,score!$G$2:$H$8,2,TRUE)*AL$2</f>
        <v>0.1</v>
      </c>
      <c r="AM575" s="28" t="e">
        <f>VLOOKUP(AB575,score!$Y$2:$Z$8,2,TRUE)*AM$2</f>
        <v>#DIV/0!</v>
      </c>
      <c r="AN575" s="28" t="e">
        <f>VLOOKUP(AE575,score!$AE$2:$AF$8,2,TRUE)*AN$2</f>
        <v>#DIV/0!</v>
      </c>
      <c r="AO575" s="28">
        <f>VLOOKUP(O575,score!$C$2:$D$8,2,TRUE)*AO$2</f>
        <v>0.1</v>
      </c>
      <c r="AP575" s="28">
        <f>VLOOKUP(R575,score!$I$2:$J$8,2,TRUE)*AP$2</f>
        <v>0.1</v>
      </c>
      <c r="AQ575" s="28" t="e">
        <f>VLOOKUP(P575,score!$E$2:$F$8,2,FALSE)*AQ$2</f>
        <v>#N/A</v>
      </c>
      <c r="AR575" s="28">
        <f>VLOOKUP(U575,score!$O$2:$P$8,2,TRUE)*AR$2</f>
        <v>0</v>
      </c>
      <c r="AS575" s="28">
        <f>VLOOKUP(V575,score!$Q$2:$R$8,2,TRUE)*AS$2</f>
        <v>0</v>
      </c>
      <c r="AT575" s="28" t="e">
        <f>VLOOKUP(W575,score!$S$2:$T$8,2,FALSE)*AT$2</f>
        <v>#N/A</v>
      </c>
      <c r="AU575" s="28" t="e">
        <f>VLOOKUP(X575,score!$U$2:$V$4,2,FALSE)*AU$2</f>
        <v>#N/A</v>
      </c>
      <c r="AV575" s="28" t="e">
        <f>VLOOKUP(AF575,score!$AG$2:$AH$8,2,TRUE)*AV$2</f>
        <v>#DIV/0!</v>
      </c>
      <c r="AW575" s="28" t="e">
        <f>VLOOKUP(Y575,score!$W$2:$X$8,2,FALSE)*AW$2</f>
        <v>#N/A</v>
      </c>
      <c r="AX575" s="28" t="e">
        <f>VLOOKUP(AC575,score!$AA$2:$AB$8,2,TRUE)*AX$2</f>
        <v>#DIV/0!</v>
      </c>
      <c r="AY575" s="28" t="e">
        <f>VLOOKUP(AD575,score!$AC$2:$AD$8,2,TRUE)*AY$2</f>
        <v>#DIV/0!</v>
      </c>
      <c r="AZ575" s="28">
        <f>VLOOKUP(N575,score!$A$2:$B$8,2,TRUE)*AZ$2</f>
        <v>0.1</v>
      </c>
      <c r="BA575" s="29" t="e">
        <f t="shared" si="80"/>
        <v>#DIV/0!</v>
      </c>
      <c r="BB575" s="29" t="e">
        <f>VLOOKUP(BA575,score!$AJ$2:$AK$7,2,TRUE)</f>
        <v>#DIV/0!</v>
      </c>
    </row>
    <row r="576" spans="1:54" x14ac:dyDescent="0.3">
      <c r="A576" s="10"/>
      <c r="B576" s="11"/>
      <c r="C576" s="12"/>
      <c r="D576" s="14"/>
      <c r="E576" s="12"/>
      <c r="F576" s="14"/>
      <c r="G576" s="14"/>
      <c r="H576" s="14"/>
      <c r="I576" s="14"/>
      <c r="J576" s="14"/>
      <c r="K576" s="14"/>
      <c r="L576" s="14"/>
      <c r="M576" s="14"/>
      <c r="N576" s="13"/>
      <c r="O576" s="13"/>
      <c r="P576" s="12"/>
      <c r="Q576" s="12"/>
      <c r="R576" s="12"/>
      <c r="S576" s="12"/>
      <c r="T576" s="12"/>
      <c r="U576" s="12"/>
      <c r="V576" s="12"/>
      <c r="W576" s="17"/>
      <c r="X576" s="17"/>
      <c r="Y576" s="15"/>
      <c r="Z576" s="14"/>
      <c r="AA576" s="43" t="e">
        <f t="shared" si="72"/>
        <v>#DIV/0!</v>
      </c>
      <c r="AB576" s="21" t="e">
        <f t="shared" si="73"/>
        <v>#DIV/0!</v>
      </c>
      <c r="AC576" s="21" t="e">
        <f t="shared" si="74"/>
        <v>#DIV/0!</v>
      </c>
      <c r="AD576" s="21" t="e">
        <f t="shared" si="75"/>
        <v>#DIV/0!</v>
      </c>
      <c r="AE576" s="21" t="e">
        <f t="shared" si="76"/>
        <v>#DIV/0!</v>
      </c>
      <c r="AF576" s="21" t="e">
        <f t="shared" si="79"/>
        <v>#DIV/0!</v>
      </c>
      <c r="AG576" s="20">
        <f>VLOOKUP(S576,'tabla ingresos'!$A$3:$D$15,4,FALSE)</f>
        <v>0</v>
      </c>
      <c r="AH576" s="20">
        <f t="shared" si="77"/>
        <v>0</v>
      </c>
      <c r="AI576" s="20">
        <f t="shared" si="78"/>
        <v>0</v>
      </c>
      <c r="AJ576" s="28" t="e">
        <f>VLOOKUP(AA576,score!$K$2:$L$8,2,TRUE)*AJ$2</f>
        <v>#DIV/0!</v>
      </c>
      <c r="AK576" s="28">
        <f>VLOOKUP(T576,score!$M$2:$N$8,2,FALSE)*AK$2</f>
        <v>0</v>
      </c>
      <c r="AL576" s="28">
        <f>VLOOKUP(Q576,score!$G$2:$H$8,2,TRUE)*AL$2</f>
        <v>0.1</v>
      </c>
      <c r="AM576" s="28" t="e">
        <f>VLOOKUP(AB576,score!$Y$2:$Z$8,2,TRUE)*AM$2</f>
        <v>#DIV/0!</v>
      </c>
      <c r="AN576" s="28" t="e">
        <f>VLOOKUP(AE576,score!$AE$2:$AF$8,2,TRUE)*AN$2</f>
        <v>#DIV/0!</v>
      </c>
      <c r="AO576" s="28">
        <f>VLOOKUP(O576,score!$C$2:$D$8,2,TRUE)*AO$2</f>
        <v>0.1</v>
      </c>
      <c r="AP576" s="28">
        <f>VLOOKUP(R576,score!$I$2:$J$8,2,TRUE)*AP$2</f>
        <v>0.1</v>
      </c>
      <c r="AQ576" s="28" t="e">
        <f>VLOOKUP(P576,score!$E$2:$F$8,2,FALSE)*AQ$2</f>
        <v>#N/A</v>
      </c>
      <c r="AR576" s="28">
        <f>VLOOKUP(U576,score!$O$2:$P$8,2,TRUE)*AR$2</f>
        <v>0</v>
      </c>
      <c r="AS576" s="28">
        <f>VLOOKUP(V576,score!$Q$2:$R$8,2,TRUE)*AS$2</f>
        <v>0</v>
      </c>
      <c r="AT576" s="28" t="e">
        <f>VLOOKUP(W576,score!$S$2:$T$8,2,FALSE)*AT$2</f>
        <v>#N/A</v>
      </c>
      <c r="AU576" s="28" t="e">
        <f>VLOOKUP(X576,score!$U$2:$V$4,2,FALSE)*AU$2</f>
        <v>#N/A</v>
      </c>
      <c r="AV576" s="28" t="e">
        <f>VLOOKUP(AF576,score!$AG$2:$AH$8,2,TRUE)*AV$2</f>
        <v>#DIV/0!</v>
      </c>
      <c r="AW576" s="28" t="e">
        <f>VLOOKUP(Y576,score!$W$2:$X$8,2,FALSE)*AW$2</f>
        <v>#N/A</v>
      </c>
      <c r="AX576" s="28" t="e">
        <f>VLOOKUP(AC576,score!$AA$2:$AB$8,2,TRUE)*AX$2</f>
        <v>#DIV/0!</v>
      </c>
      <c r="AY576" s="28" t="e">
        <f>VLOOKUP(AD576,score!$AC$2:$AD$8,2,TRUE)*AY$2</f>
        <v>#DIV/0!</v>
      </c>
      <c r="AZ576" s="28">
        <f>VLOOKUP(N576,score!$A$2:$B$8,2,TRUE)*AZ$2</f>
        <v>0.1</v>
      </c>
      <c r="BA576" s="29" t="e">
        <f t="shared" si="80"/>
        <v>#DIV/0!</v>
      </c>
      <c r="BB576" s="29" t="e">
        <f>VLOOKUP(BA576,score!$AJ$2:$AK$7,2,TRUE)</f>
        <v>#DIV/0!</v>
      </c>
    </row>
    <row r="577" spans="1:54" x14ac:dyDescent="0.3">
      <c r="A577" s="10"/>
      <c r="B577" s="11"/>
      <c r="C577" s="12"/>
      <c r="D577" s="14"/>
      <c r="E577" s="12"/>
      <c r="F577" s="14"/>
      <c r="G577" s="14"/>
      <c r="H577" s="14"/>
      <c r="I577" s="14"/>
      <c r="J577" s="14"/>
      <c r="K577" s="14"/>
      <c r="L577" s="14"/>
      <c r="M577" s="14"/>
      <c r="N577" s="13"/>
      <c r="O577" s="13"/>
      <c r="P577" s="12"/>
      <c r="Q577" s="12"/>
      <c r="R577" s="12"/>
      <c r="S577" s="12"/>
      <c r="T577" s="12"/>
      <c r="U577" s="12"/>
      <c r="V577" s="12"/>
      <c r="W577" s="17"/>
      <c r="X577" s="17"/>
      <c r="Y577" s="15"/>
      <c r="Z577" s="14"/>
      <c r="AA577" s="43" t="e">
        <f t="shared" si="72"/>
        <v>#DIV/0!</v>
      </c>
      <c r="AB577" s="21" t="e">
        <f t="shared" si="73"/>
        <v>#DIV/0!</v>
      </c>
      <c r="AC577" s="21" t="e">
        <f t="shared" si="74"/>
        <v>#DIV/0!</v>
      </c>
      <c r="AD577" s="21" t="e">
        <f t="shared" si="75"/>
        <v>#DIV/0!</v>
      </c>
      <c r="AE577" s="21" t="e">
        <f t="shared" si="76"/>
        <v>#DIV/0!</v>
      </c>
      <c r="AF577" s="21" t="e">
        <f t="shared" si="79"/>
        <v>#DIV/0!</v>
      </c>
      <c r="AG577" s="20">
        <f>VLOOKUP(S577,'tabla ingresos'!$A$3:$D$15,4,FALSE)</f>
        <v>0</v>
      </c>
      <c r="AH577" s="20">
        <f t="shared" si="77"/>
        <v>0</v>
      </c>
      <c r="AI577" s="20">
        <f t="shared" si="78"/>
        <v>0</v>
      </c>
      <c r="AJ577" s="28" t="e">
        <f>VLOOKUP(AA577,score!$K$2:$L$8,2,TRUE)*AJ$2</f>
        <v>#DIV/0!</v>
      </c>
      <c r="AK577" s="28">
        <f>VLOOKUP(T577,score!$M$2:$N$8,2,FALSE)*AK$2</f>
        <v>0</v>
      </c>
      <c r="AL577" s="28">
        <f>VLOOKUP(Q577,score!$G$2:$H$8,2,TRUE)*AL$2</f>
        <v>0.1</v>
      </c>
      <c r="AM577" s="28" t="e">
        <f>VLOOKUP(AB577,score!$Y$2:$Z$8,2,TRUE)*AM$2</f>
        <v>#DIV/0!</v>
      </c>
      <c r="AN577" s="28" t="e">
        <f>VLOOKUP(AE577,score!$AE$2:$AF$8,2,TRUE)*AN$2</f>
        <v>#DIV/0!</v>
      </c>
      <c r="AO577" s="28">
        <f>VLOOKUP(O577,score!$C$2:$D$8,2,TRUE)*AO$2</f>
        <v>0.1</v>
      </c>
      <c r="AP577" s="28">
        <f>VLOOKUP(R577,score!$I$2:$J$8,2,TRUE)*AP$2</f>
        <v>0.1</v>
      </c>
      <c r="AQ577" s="28" t="e">
        <f>VLOOKUP(P577,score!$E$2:$F$8,2,FALSE)*AQ$2</f>
        <v>#N/A</v>
      </c>
      <c r="AR577" s="28">
        <f>VLOOKUP(U577,score!$O$2:$P$8,2,TRUE)*AR$2</f>
        <v>0</v>
      </c>
      <c r="AS577" s="28">
        <f>VLOOKUP(V577,score!$Q$2:$R$8,2,TRUE)*AS$2</f>
        <v>0</v>
      </c>
      <c r="AT577" s="28" t="e">
        <f>VLOOKUP(W577,score!$S$2:$T$8,2,FALSE)*AT$2</f>
        <v>#N/A</v>
      </c>
      <c r="AU577" s="28" t="e">
        <f>VLOOKUP(X577,score!$U$2:$V$4,2,FALSE)*AU$2</f>
        <v>#N/A</v>
      </c>
      <c r="AV577" s="28" t="e">
        <f>VLOOKUP(AF577,score!$AG$2:$AH$8,2,TRUE)*AV$2</f>
        <v>#DIV/0!</v>
      </c>
      <c r="AW577" s="28" t="e">
        <f>VLOOKUP(Y577,score!$W$2:$X$8,2,FALSE)*AW$2</f>
        <v>#N/A</v>
      </c>
      <c r="AX577" s="28" t="e">
        <f>VLOOKUP(AC577,score!$AA$2:$AB$8,2,TRUE)*AX$2</f>
        <v>#DIV/0!</v>
      </c>
      <c r="AY577" s="28" t="e">
        <f>VLOOKUP(AD577,score!$AC$2:$AD$8,2,TRUE)*AY$2</f>
        <v>#DIV/0!</v>
      </c>
      <c r="AZ577" s="28">
        <f>VLOOKUP(N577,score!$A$2:$B$8,2,TRUE)*AZ$2</f>
        <v>0.1</v>
      </c>
      <c r="BA577" s="29" t="e">
        <f t="shared" si="80"/>
        <v>#DIV/0!</v>
      </c>
      <c r="BB577" s="29" t="e">
        <f>VLOOKUP(BA577,score!$AJ$2:$AK$7,2,TRUE)</f>
        <v>#DIV/0!</v>
      </c>
    </row>
    <row r="578" spans="1:54" x14ac:dyDescent="0.3">
      <c r="A578" s="10"/>
      <c r="B578" s="11"/>
      <c r="C578" s="12"/>
      <c r="D578" s="14"/>
      <c r="E578" s="12"/>
      <c r="F578" s="14"/>
      <c r="G578" s="14"/>
      <c r="H578" s="14"/>
      <c r="I578" s="14"/>
      <c r="J578" s="14"/>
      <c r="K578" s="14"/>
      <c r="L578" s="14"/>
      <c r="M578" s="14"/>
      <c r="N578" s="13"/>
      <c r="O578" s="13"/>
      <c r="P578" s="12"/>
      <c r="Q578" s="12"/>
      <c r="R578" s="12"/>
      <c r="S578" s="12"/>
      <c r="T578" s="12"/>
      <c r="U578" s="12"/>
      <c r="V578" s="12"/>
      <c r="W578" s="17"/>
      <c r="X578" s="17"/>
      <c r="Y578" s="15"/>
      <c r="Z578" s="14"/>
      <c r="AA578" s="43" t="e">
        <f t="shared" si="72"/>
        <v>#DIV/0!</v>
      </c>
      <c r="AB578" s="21" t="e">
        <f t="shared" si="73"/>
        <v>#DIV/0!</v>
      </c>
      <c r="AC578" s="21" t="e">
        <f t="shared" si="74"/>
        <v>#DIV/0!</v>
      </c>
      <c r="AD578" s="21" t="e">
        <f t="shared" si="75"/>
        <v>#DIV/0!</v>
      </c>
      <c r="AE578" s="21" t="e">
        <f t="shared" si="76"/>
        <v>#DIV/0!</v>
      </c>
      <c r="AF578" s="21" t="e">
        <f t="shared" si="79"/>
        <v>#DIV/0!</v>
      </c>
      <c r="AG578" s="20">
        <f>VLOOKUP(S578,'tabla ingresos'!$A$3:$D$15,4,FALSE)</f>
        <v>0</v>
      </c>
      <c r="AH578" s="20">
        <f t="shared" si="77"/>
        <v>0</v>
      </c>
      <c r="AI578" s="20">
        <f t="shared" si="78"/>
        <v>0</v>
      </c>
      <c r="AJ578" s="28" t="e">
        <f>VLOOKUP(AA578,score!$K$2:$L$8,2,TRUE)*AJ$2</f>
        <v>#DIV/0!</v>
      </c>
      <c r="AK578" s="28">
        <f>VLOOKUP(T578,score!$M$2:$N$8,2,FALSE)*AK$2</f>
        <v>0</v>
      </c>
      <c r="AL578" s="28">
        <f>VLOOKUP(Q578,score!$G$2:$H$8,2,TRUE)*AL$2</f>
        <v>0.1</v>
      </c>
      <c r="AM578" s="28" t="e">
        <f>VLOOKUP(AB578,score!$Y$2:$Z$8,2,TRUE)*AM$2</f>
        <v>#DIV/0!</v>
      </c>
      <c r="AN578" s="28" t="e">
        <f>VLOOKUP(AE578,score!$AE$2:$AF$8,2,TRUE)*AN$2</f>
        <v>#DIV/0!</v>
      </c>
      <c r="AO578" s="28">
        <f>VLOOKUP(O578,score!$C$2:$D$8,2,TRUE)*AO$2</f>
        <v>0.1</v>
      </c>
      <c r="AP578" s="28">
        <f>VLOOKUP(R578,score!$I$2:$J$8,2,TRUE)*AP$2</f>
        <v>0.1</v>
      </c>
      <c r="AQ578" s="28" t="e">
        <f>VLOOKUP(P578,score!$E$2:$F$8,2,FALSE)*AQ$2</f>
        <v>#N/A</v>
      </c>
      <c r="AR578" s="28">
        <f>VLOOKUP(U578,score!$O$2:$P$8,2,TRUE)*AR$2</f>
        <v>0</v>
      </c>
      <c r="AS578" s="28">
        <f>VLOOKUP(V578,score!$Q$2:$R$8,2,TRUE)*AS$2</f>
        <v>0</v>
      </c>
      <c r="AT578" s="28" t="e">
        <f>VLOOKUP(W578,score!$S$2:$T$8,2,FALSE)*AT$2</f>
        <v>#N/A</v>
      </c>
      <c r="AU578" s="28" t="e">
        <f>VLOOKUP(X578,score!$U$2:$V$4,2,FALSE)*AU$2</f>
        <v>#N/A</v>
      </c>
      <c r="AV578" s="28" t="e">
        <f>VLOOKUP(AF578,score!$AG$2:$AH$8,2,TRUE)*AV$2</f>
        <v>#DIV/0!</v>
      </c>
      <c r="AW578" s="28" t="e">
        <f>VLOOKUP(Y578,score!$W$2:$X$8,2,FALSE)*AW$2</f>
        <v>#N/A</v>
      </c>
      <c r="AX578" s="28" t="e">
        <f>VLOOKUP(AC578,score!$AA$2:$AB$8,2,TRUE)*AX$2</f>
        <v>#DIV/0!</v>
      </c>
      <c r="AY578" s="28" t="e">
        <f>VLOOKUP(AD578,score!$AC$2:$AD$8,2,TRUE)*AY$2</f>
        <v>#DIV/0!</v>
      </c>
      <c r="AZ578" s="28">
        <f>VLOOKUP(N578,score!$A$2:$B$8,2,TRUE)*AZ$2</f>
        <v>0.1</v>
      </c>
      <c r="BA578" s="29" t="e">
        <f t="shared" si="80"/>
        <v>#DIV/0!</v>
      </c>
      <c r="BB578" s="29" t="e">
        <f>VLOOKUP(BA578,score!$AJ$2:$AK$7,2,TRUE)</f>
        <v>#DIV/0!</v>
      </c>
    </row>
    <row r="579" spans="1:54" x14ac:dyDescent="0.3">
      <c r="A579" s="10"/>
      <c r="B579" s="11"/>
      <c r="C579" s="12"/>
      <c r="D579" s="14"/>
      <c r="E579" s="12"/>
      <c r="F579" s="14"/>
      <c r="G579" s="14"/>
      <c r="H579" s="14"/>
      <c r="I579" s="14"/>
      <c r="J579" s="14"/>
      <c r="K579" s="14"/>
      <c r="L579" s="14"/>
      <c r="M579" s="14"/>
      <c r="N579" s="13"/>
      <c r="O579" s="13"/>
      <c r="P579" s="12"/>
      <c r="Q579" s="12"/>
      <c r="R579" s="12"/>
      <c r="S579" s="12"/>
      <c r="T579" s="12"/>
      <c r="U579" s="12"/>
      <c r="V579" s="12"/>
      <c r="W579" s="17"/>
      <c r="X579" s="17"/>
      <c r="Y579" s="15"/>
      <c r="Z579" s="14"/>
      <c r="AA579" s="43" t="e">
        <f t="shared" si="72"/>
        <v>#DIV/0!</v>
      </c>
      <c r="AB579" s="21" t="e">
        <f t="shared" si="73"/>
        <v>#DIV/0!</v>
      </c>
      <c r="AC579" s="21" t="e">
        <f t="shared" si="74"/>
        <v>#DIV/0!</v>
      </c>
      <c r="AD579" s="21" t="e">
        <f t="shared" si="75"/>
        <v>#DIV/0!</v>
      </c>
      <c r="AE579" s="21" t="e">
        <f t="shared" si="76"/>
        <v>#DIV/0!</v>
      </c>
      <c r="AF579" s="21" t="e">
        <f t="shared" si="79"/>
        <v>#DIV/0!</v>
      </c>
      <c r="AG579" s="20">
        <f>VLOOKUP(S579,'tabla ingresos'!$A$3:$D$15,4,FALSE)</f>
        <v>0</v>
      </c>
      <c r="AH579" s="20">
        <f t="shared" si="77"/>
        <v>0</v>
      </c>
      <c r="AI579" s="20">
        <f t="shared" si="78"/>
        <v>0</v>
      </c>
      <c r="AJ579" s="28" t="e">
        <f>VLOOKUP(AA579,score!$K$2:$L$8,2,TRUE)*AJ$2</f>
        <v>#DIV/0!</v>
      </c>
      <c r="AK579" s="28">
        <f>VLOOKUP(T579,score!$M$2:$N$8,2,FALSE)*AK$2</f>
        <v>0</v>
      </c>
      <c r="AL579" s="28">
        <f>VLOOKUP(Q579,score!$G$2:$H$8,2,TRUE)*AL$2</f>
        <v>0.1</v>
      </c>
      <c r="AM579" s="28" t="e">
        <f>VLOOKUP(AB579,score!$Y$2:$Z$8,2,TRUE)*AM$2</f>
        <v>#DIV/0!</v>
      </c>
      <c r="AN579" s="28" t="e">
        <f>VLOOKUP(AE579,score!$AE$2:$AF$8,2,TRUE)*AN$2</f>
        <v>#DIV/0!</v>
      </c>
      <c r="AO579" s="28">
        <f>VLOOKUP(O579,score!$C$2:$D$8,2,TRUE)*AO$2</f>
        <v>0.1</v>
      </c>
      <c r="AP579" s="28">
        <f>VLOOKUP(R579,score!$I$2:$J$8,2,TRUE)*AP$2</f>
        <v>0.1</v>
      </c>
      <c r="AQ579" s="28" t="e">
        <f>VLOOKUP(P579,score!$E$2:$F$8,2,FALSE)*AQ$2</f>
        <v>#N/A</v>
      </c>
      <c r="AR579" s="28">
        <f>VLOOKUP(U579,score!$O$2:$P$8,2,TRUE)*AR$2</f>
        <v>0</v>
      </c>
      <c r="AS579" s="28">
        <f>VLOOKUP(V579,score!$Q$2:$R$8,2,TRUE)*AS$2</f>
        <v>0</v>
      </c>
      <c r="AT579" s="28" t="e">
        <f>VLOOKUP(W579,score!$S$2:$T$8,2,FALSE)*AT$2</f>
        <v>#N/A</v>
      </c>
      <c r="AU579" s="28" t="e">
        <f>VLOOKUP(X579,score!$U$2:$V$4,2,FALSE)*AU$2</f>
        <v>#N/A</v>
      </c>
      <c r="AV579" s="28" t="e">
        <f>VLOOKUP(AF579,score!$AG$2:$AH$8,2,TRUE)*AV$2</f>
        <v>#DIV/0!</v>
      </c>
      <c r="AW579" s="28" t="e">
        <f>VLOOKUP(Y579,score!$W$2:$X$8,2,FALSE)*AW$2</f>
        <v>#N/A</v>
      </c>
      <c r="AX579" s="28" t="e">
        <f>VLOOKUP(AC579,score!$AA$2:$AB$8,2,TRUE)*AX$2</f>
        <v>#DIV/0!</v>
      </c>
      <c r="AY579" s="28" t="e">
        <f>VLOOKUP(AD579,score!$AC$2:$AD$8,2,TRUE)*AY$2</f>
        <v>#DIV/0!</v>
      </c>
      <c r="AZ579" s="28">
        <f>VLOOKUP(N579,score!$A$2:$B$8,2,TRUE)*AZ$2</f>
        <v>0.1</v>
      </c>
      <c r="BA579" s="29" t="e">
        <f t="shared" si="80"/>
        <v>#DIV/0!</v>
      </c>
      <c r="BB579" s="29" t="e">
        <f>VLOOKUP(BA579,score!$AJ$2:$AK$7,2,TRUE)</f>
        <v>#DIV/0!</v>
      </c>
    </row>
    <row r="580" spans="1:54" x14ac:dyDescent="0.3">
      <c r="A580" s="10"/>
      <c r="B580" s="11"/>
      <c r="C580" s="12"/>
      <c r="D580" s="14"/>
      <c r="E580" s="12"/>
      <c r="F580" s="14"/>
      <c r="G580" s="14"/>
      <c r="H580" s="14"/>
      <c r="I580" s="14"/>
      <c r="J580" s="14"/>
      <c r="K580" s="14"/>
      <c r="L580" s="14"/>
      <c r="M580" s="14"/>
      <c r="N580" s="13"/>
      <c r="O580" s="13"/>
      <c r="P580" s="12"/>
      <c r="Q580" s="12"/>
      <c r="R580" s="12"/>
      <c r="S580" s="12"/>
      <c r="T580" s="12"/>
      <c r="U580" s="12"/>
      <c r="V580" s="12"/>
      <c r="W580" s="17"/>
      <c r="X580" s="17"/>
      <c r="Y580" s="15"/>
      <c r="Z580" s="14"/>
      <c r="AA580" s="43" t="e">
        <f t="shared" si="72"/>
        <v>#DIV/0!</v>
      </c>
      <c r="AB580" s="21" t="e">
        <f t="shared" si="73"/>
        <v>#DIV/0!</v>
      </c>
      <c r="AC580" s="21" t="e">
        <f t="shared" si="74"/>
        <v>#DIV/0!</v>
      </c>
      <c r="AD580" s="21" t="e">
        <f t="shared" si="75"/>
        <v>#DIV/0!</v>
      </c>
      <c r="AE580" s="21" t="e">
        <f t="shared" si="76"/>
        <v>#DIV/0!</v>
      </c>
      <c r="AF580" s="21" t="e">
        <f t="shared" si="79"/>
        <v>#DIV/0!</v>
      </c>
      <c r="AG580" s="20">
        <f>VLOOKUP(S580,'tabla ingresos'!$A$3:$D$15,4,FALSE)</f>
        <v>0</v>
      </c>
      <c r="AH580" s="20">
        <f t="shared" si="77"/>
        <v>0</v>
      </c>
      <c r="AI580" s="20">
        <f t="shared" si="78"/>
        <v>0</v>
      </c>
      <c r="AJ580" s="28" t="e">
        <f>VLOOKUP(AA580,score!$K$2:$L$8,2,TRUE)*AJ$2</f>
        <v>#DIV/0!</v>
      </c>
      <c r="AK580" s="28">
        <f>VLOOKUP(T580,score!$M$2:$N$8,2,FALSE)*AK$2</f>
        <v>0</v>
      </c>
      <c r="AL580" s="28">
        <f>VLOOKUP(Q580,score!$G$2:$H$8,2,TRUE)*AL$2</f>
        <v>0.1</v>
      </c>
      <c r="AM580" s="28" t="e">
        <f>VLOOKUP(AB580,score!$Y$2:$Z$8,2,TRUE)*AM$2</f>
        <v>#DIV/0!</v>
      </c>
      <c r="AN580" s="28" t="e">
        <f>VLOOKUP(AE580,score!$AE$2:$AF$8,2,TRUE)*AN$2</f>
        <v>#DIV/0!</v>
      </c>
      <c r="AO580" s="28">
        <f>VLOOKUP(O580,score!$C$2:$D$8,2,TRUE)*AO$2</f>
        <v>0.1</v>
      </c>
      <c r="AP580" s="28">
        <f>VLOOKUP(R580,score!$I$2:$J$8,2,TRUE)*AP$2</f>
        <v>0.1</v>
      </c>
      <c r="AQ580" s="28" t="e">
        <f>VLOOKUP(P580,score!$E$2:$F$8,2,FALSE)*AQ$2</f>
        <v>#N/A</v>
      </c>
      <c r="AR580" s="28">
        <f>VLOOKUP(U580,score!$O$2:$P$8,2,TRUE)*AR$2</f>
        <v>0</v>
      </c>
      <c r="AS580" s="28">
        <f>VLOOKUP(V580,score!$Q$2:$R$8,2,TRUE)*AS$2</f>
        <v>0</v>
      </c>
      <c r="AT580" s="28" t="e">
        <f>VLOOKUP(W580,score!$S$2:$T$8,2,FALSE)*AT$2</f>
        <v>#N/A</v>
      </c>
      <c r="AU580" s="28" t="e">
        <f>VLOOKUP(X580,score!$U$2:$V$4,2,FALSE)*AU$2</f>
        <v>#N/A</v>
      </c>
      <c r="AV580" s="28" t="e">
        <f>VLOOKUP(AF580,score!$AG$2:$AH$8,2,TRUE)*AV$2</f>
        <v>#DIV/0!</v>
      </c>
      <c r="AW580" s="28" t="e">
        <f>VLOOKUP(Y580,score!$W$2:$X$8,2,FALSE)*AW$2</f>
        <v>#N/A</v>
      </c>
      <c r="AX580" s="28" t="e">
        <f>VLOOKUP(AC580,score!$AA$2:$AB$8,2,TRUE)*AX$2</f>
        <v>#DIV/0!</v>
      </c>
      <c r="AY580" s="28" t="e">
        <f>VLOOKUP(AD580,score!$AC$2:$AD$8,2,TRUE)*AY$2</f>
        <v>#DIV/0!</v>
      </c>
      <c r="AZ580" s="28">
        <f>VLOOKUP(N580,score!$A$2:$B$8,2,TRUE)*AZ$2</f>
        <v>0.1</v>
      </c>
      <c r="BA580" s="29" t="e">
        <f t="shared" si="80"/>
        <v>#DIV/0!</v>
      </c>
      <c r="BB580" s="29" t="e">
        <f>VLOOKUP(BA580,score!$AJ$2:$AK$7,2,TRUE)</f>
        <v>#DIV/0!</v>
      </c>
    </row>
    <row r="581" spans="1:54" x14ac:dyDescent="0.3">
      <c r="A581" s="10"/>
      <c r="B581" s="11"/>
      <c r="C581" s="12"/>
      <c r="D581" s="14"/>
      <c r="E581" s="12"/>
      <c r="F581" s="14"/>
      <c r="G581" s="14"/>
      <c r="H581" s="14"/>
      <c r="I581" s="14"/>
      <c r="J581" s="14"/>
      <c r="K581" s="14"/>
      <c r="L581" s="14"/>
      <c r="M581" s="14"/>
      <c r="N581" s="13"/>
      <c r="O581" s="13"/>
      <c r="P581" s="12"/>
      <c r="Q581" s="12"/>
      <c r="R581" s="12"/>
      <c r="S581" s="12"/>
      <c r="T581" s="12"/>
      <c r="U581" s="12"/>
      <c r="V581" s="12"/>
      <c r="W581" s="17"/>
      <c r="X581" s="17"/>
      <c r="Y581" s="15"/>
      <c r="Z581" s="14"/>
      <c r="AA581" s="43" t="e">
        <f t="shared" ref="AA581:AA644" si="81">+((I581+L581)/Z581)</f>
        <v>#DIV/0!</v>
      </c>
      <c r="AB581" s="21" t="e">
        <f t="shared" ref="AB581:AB644" si="82">+(K581+H581)/(AG581*1.5)</f>
        <v>#DIV/0!</v>
      </c>
      <c r="AC581" s="21" t="e">
        <f t="shared" ref="AC581:AC644" si="83">+AH581/AG581</f>
        <v>#DIV/0!</v>
      </c>
      <c r="AD581" s="21" t="e">
        <f t="shared" ref="AD581:AD644" si="84">+AI581/AG581</f>
        <v>#DIV/0!</v>
      </c>
      <c r="AE581" s="21" t="e">
        <f t="shared" ref="AE581:AE644" si="85">+(G581+F581)/AG581</f>
        <v>#DIV/0!</v>
      </c>
      <c r="AF581" s="21" t="e">
        <f t="shared" si="79"/>
        <v>#DIV/0!</v>
      </c>
      <c r="AG581" s="20">
        <f>VLOOKUP(S581,'tabla ingresos'!$A$3:$D$15,4,FALSE)</f>
        <v>0</v>
      </c>
      <c r="AH581" s="20">
        <f t="shared" ref="AH581:AH644" si="86">IF(H581-G581&gt;100000,H581-G581,0)</f>
        <v>0</v>
      </c>
      <c r="AI581" s="20">
        <f t="shared" ref="AI581:AI644" si="87">IF(AH581-J581&gt;100000,AH581-J581,0)</f>
        <v>0</v>
      </c>
      <c r="AJ581" s="28" t="e">
        <f>VLOOKUP(AA581,score!$K$2:$L$8,2,TRUE)*AJ$2</f>
        <v>#DIV/0!</v>
      </c>
      <c r="AK581" s="28">
        <f>VLOOKUP(T581,score!$M$2:$N$8,2,FALSE)*AK$2</f>
        <v>0</v>
      </c>
      <c r="AL581" s="28">
        <f>VLOOKUP(Q581,score!$G$2:$H$8,2,TRUE)*AL$2</f>
        <v>0.1</v>
      </c>
      <c r="AM581" s="28" t="e">
        <f>VLOOKUP(AB581,score!$Y$2:$Z$8,2,TRUE)*AM$2</f>
        <v>#DIV/0!</v>
      </c>
      <c r="AN581" s="28" t="e">
        <f>VLOOKUP(AE581,score!$AE$2:$AF$8,2,TRUE)*AN$2</f>
        <v>#DIV/0!</v>
      </c>
      <c r="AO581" s="28">
        <f>VLOOKUP(O581,score!$C$2:$D$8,2,TRUE)*AO$2</f>
        <v>0.1</v>
      </c>
      <c r="AP581" s="28">
        <f>VLOOKUP(R581,score!$I$2:$J$8,2,TRUE)*AP$2</f>
        <v>0.1</v>
      </c>
      <c r="AQ581" s="28" t="e">
        <f>VLOOKUP(P581,score!$E$2:$F$8,2,FALSE)*AQ$2</f>
        <v>#N/A</v>
      </c>
      <c r="AR581" s="28">
        <f>VLOOKUP(U581,score!$O$2:$P$8,2,TRUE)*AR$2</f>
        <v>0</v>
      </c>
      <c r="AS581" s="28">
        <f>VLOOKUP(V581,score!$Q$2:$R$8,2,TRUE)*AS$2</f>
        <v>0</v>
      </c>
      <c r="AT581" s="28" t="e">
        <f>VLOOKUP(W581,score!$S$2:$T$8,2,FALSE)*AT$2</f>
        <v>#N/A</v>
      </c>
      <c r="AU581" s="28" t="e">
        <f>VLOOKUP(X581,score!$U$2:$V$4,2,FALSE)*AU$2</f>
        <v>#N/A</v>
      </c>
      <c r="AV581" s="28" t="e">
        <f>VLOOKUP(AF581,score!$AG$2:$AH$8,2,TRUE)*AV$2</f>
        <v>#DIV/0!</v>
      </c>
      <c r="AW581" s="28" t="e">
        <f>VLOOKUP(Y581,score!$W$2:$X$8,2,FALSE)*AW$2</f>
        <v>#N/A</v>
      </c>
      <c r="AX581" s="28" t="e">
        <f>VLOOKUP(AC581,score!$AA$2:$AB$8,2,TRUE)*AX$2</f>
        <v>#DIV/0!</v>
      </c>
      <c r="AY581" s="28" t="e">
        <f>VLOOKUP(AD581,score!$AC$2:$AD$8,2,TRUE)*AY$2</f>
        <v>#DIV/0!</v>
      </c>
      <c r="AZ581" s="28">
        <f>VLOOKUP(N581,score!$A$2:$B$8,2,TRUE)*AZ$2</f>
        <v>0.1</v>
      </c>
      <c r="BA581" s="29" t="e">
        <f t="shared" si="80"/>
        <v>#DIV/0!</v>
      </c>
      <c r="BB581" s="29" t="e">
        <f>VLOOKUP(BA581,score!$AJ$2:$AK$7,2,TRUE)</f>
        <v>#DIV/0!</v>
      </c>
    </row>
    <row r="582" spans="1:54" x14ac:dyDescent="0.3">
      <c r="A582" s="10"/>
      <c r="B582" s="11"/>
      <c r="C582" s="12"/>
      <c r="D582" s="14"/>
      <c r="E582" s="12"/>
      <c r="F582" s="14"/>
      <c r="G582" s="14"/>
      <c r="H582" s="14"/>
      <c r="I582" s="14"/>
      <c r="J582" s="14"/>
      <c r="K582" s="14"/>
      <c r="L582" s="14"/>
      <c r="M582" s="14"/>
      <c r="N582" s="13"/>
      <c r="O582" s="13"/>
      <c r="P582" s="12"/>
      <c r="Q582" s="12"/>
      <c r="R582" s="12"/>
      <c r="S582" s="12"/>
      <c r="T582" s="12"/>
      <c r="U582" s="12"/>
      <c r="V582" s="12"/>
      <c r="W582" s="17"/>
      <c r="X582" s="17"/>
      <c r="Y582" s="15"/>
      <c r="Z582" s="14"/>
      <c r="AA582" s="43" t="e">
        <f t="shared" si="81"/>
        <v>#DIV/0!</v>
      </c>
      <c r="AB582" s="21" t="e">
        <f t="shared" si="82"/>
        <v>#DIV/0!</v>
      </c>
      <c r="AC582" s="21" t="e">
        <f t="shared" si="83"/>
        <v>#DIV/0!</v>
      </c>
      <c r="AD582" s="21" t="e">
        <f t="shared" si="84"/>
        <v>#DIV/0!</v>
      </c>
      <c r="AE582" s="21" t="e">
        <f t="shared" si="85"/>
        <v>#DIV/0!</v>
      </c>
      <c r="AF582" s="21" t="e">
        <f t="shared" ref="AF582:AF645" si="88">(M582)/(AG582*1.5)</f>
        <v>#DIV/0!</v>
      </c>
      <c r="AG582" s="20">
        <f>VLOOKUP(S582,'tabla ingresos'!$A$3:$D$15,4,FALSE)</f>
        <v>0</v>
      </c>
      <c r="AH582" s="20">
        <f t="shared" si="86"/>
        <v>0</v>
      </c>
      <c r="AI582" s="20">
        <f t="shared" si="87"/>
        <v>0</v>
      </c>
      <c r="AJ582" s="28" t="e">
        <f>VLOOKUP(AA582,score!$K$2:$L$8,2,TRUE)*AJ$2</f>
        <v>#DIV/0!</v>
      </c>
      <c r="AK582" s="28">
        <f>VLOOKUP(T582,score!$M$2:$N$8,2,FALSE)*AK$2</f>
        <v>0</v>
      </c>
      <c r="AL582" s="28">
        <f>VLOOKUP(Q582,score!$G$2:$H$8,2,TRUE)*AL$2</f>
        <v>0.1</v>
      </c>
      <c r="AM582" s="28" t="e">
        <f>VLOOKUP(AB582,score!$Y$2:$Z$8,2,TRUE)*AM$2</f>
        <v>#DIV/0!</v>
      </c>
      <c r="AN582" s="28" t="e">
        <f>VLOOKUP(AE582,score!$AE$2:$AF$8,2,TRUE)*AN$2</f>
        <v>#DIV/0!</v>
      </c>
      <c r="AO582" s="28">
        <f>VLOOKUP(O582,score!$C$2:$D$8,2,TRUE)*AO$2</f>
        <v>0.1</v>
      </c>
      <c r="AP582" s="28">
        <f>VLOOKUP(R582,score!$I$2:$J$8,2,TRUE)*AP$2</f>
        <v>0.1</v>
      </c>
      <c r="AQ582" s="28" t="e">
        <f>VLOOKUP(P582,score!$E$2:$F$8,2,FALSE)*AQ$2</f>
        <v>#N/A</v>
      </c>
      <c r="AR582" s="28">
        <f>VLOOKUP(U582,score!$O$2:$P$8,2,TRUE)*AR$2</f>
        <v>0</v>
      </c>
      <c r="AS582" s="28">
        <f>VLOOKUP(V582,score!$Q$2:$R$8,2,TRUE)*AS$2</f>
        <v>0</v>
      </c>
      <c r="AT582" s="28" t="e">
        <f>VLOOKUP(W582,score!$S$2:$T$8,2,FALSE)*AT$2</f>
        <v>#N/A</v>
      </c>
      <c r="AU582" s="28" t="e">
        <f>VLOOKUP(X582,score!$U$2:$V$4,2,FALSE)*AU$2</f>
        <v>#N/A</v>
      </c>
      <c r="AV582" s="28" t="e">
        <f>VLOOKUP(AF582,score!$AG$2:$AH$8,2,TRUE)*AV$2</f>
        <v>#DIV/0!</v>
      </c>
      <c r="AW582" s="28" t="e">
        <f>VLOOKUP(Y582,score!$W$2:$X$8,2,FALSE)*AW$2</f>
        <v>#N/A</v>
      </c>
      <c r="AX582" s="28" t="e">
        <f>VLOOKUP(AC582,score!$AA$2:$AB$8,2,TRUE)*AX$2</f>
        <v>#DIV/0!</v>
      </c>
      <c r="AY582" s="28" t="e">
        <f>VLOOKUP(AD582,score!$AC$2:$AD$8,2,TRUE)*AY$2</f>
        <v>#DIV/0!</v>
      </c>
      <c r="AZ582" s="28">
        <f>VLOOKUP(N582,score!$A$2:$B$8,2,TRUE)*AZ$2</f>
        <v>0.1</v>
      </c>
      <c r="BA582" s="29" t="e">
        <f t="shared" ref="BA582:BA645" si="89">+SUM(AJ582:AZ582)</f>
        <v>#DIV/0!</v>
      </c>
      <c r="BB582" s="29" t="e">
        <f>VLOOKUP(BA582,score!$AJ$2:$AK$7,2,TRUE)</f>
        <v>#DIV/0!</v>
      </c>
    </row>
    <row r="583" spans="1:54" x14ac:dyDescent="0.3">
      <c r="A583" s="10"/>
      <c r="B583" s="11"/>
      <c r="C583" s="12"/>
      <c r="D583" s="14"/>
      <c r="E583" s="12"/>
      <c r="F583" s="14"/>
      <c r="G583" s="14"/>
      <c r="H583" s="14"/>
      <c r="I583" s="14"/>
      <c r="J583" s="14"/>
      <c r="K583" s="14"/>
      <c r="L583" s="14"/>
      <c r="M583" s="14"/>
      <c r="N583" s="13"/>
      <c r="O583" s="13"/>
      <c r="P583" s="12"/>
      <c r="Q583" s="12"/>
      <c r="R583" s="12"/>
      <c r="S583" s="12"/>
      <c r="T583" s="12"/>
      <c r="U583" s="12"/>
      <c r="V583" s="12"/>
      <c r="W583" s="17"/>
      <c r="X583" s="17"/>
      <c r="Y583" s="15"/>
      <c r="Z583" s="14"/>
      <c r="AA583" s="43" t="e">
        <f t="shared" si="81"/>
        <v>#DIV/0!</v>
      </c>
      <c r="AB583" s="21" t="e">
        <f t="shared" si="82"/>
        <v>#DIV/0!</v>
      </c>
      <c r="AC583" s="21" t="e">
        <f t="shared" si="83"/>
        <v>#DIV/0!</v>
      </c>
      <c r="AD583" s="21" t="e">
        <f t="shared" si="84"/>
        <v>#DIV/0!</v>
      </c>
      <c r="AE583" s="21" t="e">
        <f t="shared" si="85"/>
        <v>#DIV/0!</v>
      </c>
      <c r="AF583" s="21" t="e">
        <f t="shared" si="88"/>
        <v>#DIV/0!</v>
      </c>
      <c r="AG583" s="20">
        <f>VLOOKUP(S583,'tabla ingresos'!$A$3:$D$15,4,FALSE)</f>
        <v>0</v>
      </c>
      <c r="AH583" s="20">
        <f t="shared" si="86"/>
        <v>0</v>
      </c>
      <c r="AI583" s="20">
        <f t="shared" si="87"/>
        <v>0</v>
      </c>
      <c r="AJ583" s="28" t="e">
        <f>VLOOKUP(AA583,score!$K$2:$L$8,2,TRUE)*AJ$2</f>
        <v>#DIV/0!</v>
      </c>
      <c r="AK583" s="28">
        <f>VLOOKUP(T583,score!$M$2:$N$8,2,FALSE)*AK$2</f>
        <v>0</v>
      </c>
      <c r="AL583" s="28">
        <f>VLOOKUP(Q583,score!$G$2:$H$8,2,TRUE)*AL$2</f>
        <v>0.1</v>
      </c>
      <c r="AM583" s="28" t="e">
        <f>VLOOKUP(AB583,score!$Y$2:$Z$8,2,TRUE)*AM$2</f>
        <v>#DIV/0!</v>
      </c>
      <c r="AN583" s="28" t="e">
        <f>VLOOKUP(AE583,score!$AE$2:$AF$8,2,TRUE)*AN$2</f>
        <v>#DIV/0!</v>
      </c>
      <c r="AO583" s="28">
        <f>VLOOKUP(O583,score!$C$2:$D$8,2,TRUE)*AO$2</f>
        <v>0.1</v>
      </c>
      <c r="AP583" s="28">
        <f>VLOOKUP(R583,score!$I$2:$J$8,2,TRUE)*AP$2</f>
        <v>0.1</v>
      </c>
      <c r="AQ583" s="28" t="e">
        <f>VLOOKUP(P583,score!$E$2:$F$8,2,FALSE)*AQ$2</f>
        <v>#N/A</v>
      </c>
      <c r="AR583" s="28">
        <f>VLOOKUP(U583,score!$O$2:$P$8,2,TRUE)*AR$2</f>
        <v>0</v>
      </c>
      <c r="AS583" s="28">
        <f>VLOOKUP(V583,score!$Q$2:$R$8,2,TRUE)*AS$2</f>
        <v>0</v>
      </c>
      <c r="AT583" s="28" t="e">
        <f>VLOOKUP(W583,score!$S$2:$T$8,2,FALSE)*AT$2</f>
        <v>#N/A</v>
      </c>
      <c r="AU583" s="28" t="e">
        <f>VLOOKUP(X583,score!$U$2:$V$4,2,FALSE)*AU$2</f>
        <v>#N/A</v>
      </c>
      <c r="AV583" s="28" t="e">
        <f>VLOOKUP(AF583,score!$AG$2:$AH$8,2,TRUE)*AV$2</f>
        <v>#DIV/0!</v>
      </c>
      <c r="AW583" s="28" t="e">
        <f>VLOOKUP(Y583,score!$W$2:$X$8,2,FALSE)*AW$2</f>
        <v>#N/A</v>
      </c>
      <c r="AX583" s="28" t="e">
        <f>VLOOKUP(AC583,score!$AA$2:$AB$8,2,TRUE)*AX$2</f>
        <v>#DIV/0!</v>
      </c>
      <c r="AY583" s="28" t="e">
        <f>VLOOKUP(AD583,score!$AC$2:$AD$8,2,TRUE)*AY$2</f>
        <v>#DIV/0!</v>
      </c>
      <c r="AZ583" s="28">
        <f>VLOOKUP(N583,score!$A$2:$B$8,2,TRUE)*AZ$2</f>
        <v>0.1</v>
      </c>
      <c r="BA583" s="29" t="e">
        <f t="shared" si="89"/>
        <v>#DIV/0!</v>
      </c>
      <c r="BB583" s="29" t="e">
        <f>VLOOKUP(BA583,score!$AJ$2:$AK$7,2,TRUE)</f>
        <v>#DIV/0!</v>
      </c>
    </row>
    <row r="584" spans="1:54" x14ac:dyDescent="0.3">
      <c r="A584" s="10"/>
      <c r="B584" s="11"/>
      <c r="C584" s="12"/>
      <c r="D584" s="14"/>
      <c r="E584" s="12"/>
      <c r="F584" s="14"/>
      <c r="G584" s="14"/>
      <c r="H584" s="14"/>
      <c r="I584" s="14"/>
      <c r="J584" s="14"/>
      <c r="K584" s="14"/>
      <c r="L584" s="14"/>
      <c r="M584" s="14"/>
      <c r="N584" s="13"/>
      <c r="O584" s="13"/>
      <c r="P584" s="12"/>
      <c r="Q584" s="12"/>
      <c r="R584" s="12"/>
      <c r="S584" s="12"/>
      <c r="T584" s="12"/>
      <c r="U584" s="12"/>
      <c r="V584" s="12"/>
      <c r="W584" s="17"/>
      <c r="X584" s="17"/>
      <c r="Y584" s="15"/>
      <c r="Z584" s="14"/>
      <c r="AA584" s="43" t="e">
        <f t="shared" si="81"/>
        <v>#DIV/0!</v>
      </c>
      <c r="AB584" s="21" t="e">
        <f t="shared" si="82"/>
        <v>#DIV/0!</v>
      </c>
      <c r="AC584" s="21" t="e">
        <f t="shared" si="83"/>
        <v>#DIV/0!</v>
      </c>
      <c r="AD584" s="21" t="e">
        <f t="shared" si="84"/>
        <v>#DIV/0!</v>
      </c>
      <c r="AE584" s="21" t="e">
        <f t="shared" si="85"/>
        <v>#DIV/0!</v>
      </c>
      <c r="AF584" s="21" t="e">
        <f t="shared" si="88"/>
        <v>#DIV/0!</v>
      </c>
      <c r="AG584" s="20">
        <f>VLOOKUP(S584,'tabla ingresos'!$A$3:$D$15,4,FALSE)</f>
        <v>0</v>
      </c>
      <c r="AH584" s="20">
        <f t="shared" si="86"/>
        <v>0</v>
      </c>
      <c r="AI584" s="20">
        <f t="shared" si="87"/>
        <v>0</v>
      </c>
      <c r="AJ584" s="28" t="e">
        <f>VLOOKUP(AA584,score!$K$2:$L$8,2,TRUE)*AJ$2</f>
        <v>#DIV/0!</v>
      </c>
      <c r="AK584" s="28">
        <f>VLOOKUP(T584,score!$M$2:$N$8,2,FALSE)*AK$2</f>
        <v>0</v>
      </c>
      <c r="AL584" s="28">
        <f>VLOOKUP(Q584,score!$G$2:$H$8,2,TRUE)*AL$2</f>
        <v>0.1</v>
      </c>
      <c r="AM584" s="28" t="e">
        <f>VLOOKUP(AB584,score!$Y$2:$Z$8,2,TRUE)*AM$2</f>
        <v>#DIV/0!</v>
      </c>
      <c r="AN584" s="28" t="e">
        <f>VLOOKUP(AE584,score!$AE$2:$AF$8,2,TRUE)*AN$2</f>
        <v>#DIV/0!</v>
      </c>
      <c r="AO584" s="28">
        <f>VLOOKUP(O584,score!$C$2:$D$8,2,TRUE)*AO$2</f>
        <v>0.1</v>
      </c>
      <c r="AP584" s="28">
        <f>VLOOKUP(R584,score!$I$2:$J$8,2,TRUE)*AP$2</f>
        <v>0.1</v>
      </c>
      <c r="AQ584" s="28" t="e">
        <f>VLOOKUP(P584,score!$E$2:$F$8,2,FALSE)*AQ$2</f>
        <v>#N/A</v>
      </c>
      <c r="AR584" s="28">
        <f>VLOOKUP(U584,score!$O$2:$P$8,2,TRUE)*AR$2</f>
        <v>0</v>
      </c>
      <c r="AS584" s="28">
        <f>VLOOKUP(V584,score!$Q$2:$R$8,2,TRUE)*AS$2</f>
        <v>0</v>
      </c>
      <c r="AT584" s="28" t="e">
        <f>VLOOKUP(W584,score!$S$2:$T$8,2,FALSE)*AT$2</f>
        <v>#N/A</v>
      </c>
      <c r="AU584" s="28" t="e">
        <f>VLOOKUP(X584,score!$U$2:$V$4,2,FALSE)*AU$2</f>
        <v>#N/A</v>
      </c>
      <c r="AV584" s="28" t="e">
        <f>VLOOKUP(AF584,score!$AG$2:$AH$8,2,TRUE)*AV$2</f>
        <v>#DIV/0!</v>
      </c>
      <c r="AW584" s="28" t="e">
        <f>VLOOKUP(Y584,score!$W$2:$X$8,2,FALSE)*AW$2</f>
        <v>#N/A</v>
      </c>
      <c r="AX584" s="28" t="e">
        <f>VLOOKUP(AC584,score!$AA$2:$AB$8,2,TRUE)*AX$2</f>
        <v>#DIV/0!</v>
      </c>
      <c r="AY584" s="28" t="e">
        <f>VLOOKUP(AD584,score!$AC$2:$AD$8,2,TRUE)*AY$2</f>
        <v>#DIV/0!</v>
      </c>
      <c r="AZ584" s="28">
        <f>VLOOKUP(N584,score!$A$2:$B$8,2,TRUE)*AZ$2</f>
        <v>0.1</v>
      </c>
      <c r="BA584" s="29" t="e">
        <f t="shared" si="89"/>
        <v>#DIV/0!</v>
      </c>
      <c r="BB584" s="29" t="e">
        <f>VLOOKUP(BA584,score!$AJ$2:$AK$7,2,TRUE)</f>
        <v>#DIV/0!</v>
      </c>
    </row>
    <row r="585" spans="1:54" x14ac:dyDescent="0.3">
      <c r="A585" s="10"/>
      <c r="B585" s="11"/>
      <c r="C585" s="12"/>
      <c r="D585" s="14"/>
      <c r="E585" s="12"/>
      <c r="F585" s="14"/>
      <c r="G585" s="14"/>
      <c r="H585" s="14"/>
      <c r="I585" s="14"/>
      <c r="J585" s="14"/>
      <c r="K585" s="14"/>
      <c r="L585" s="14"/>
      <c r="M585" s="14"/>
      <c r="N585" s="13"/>
      <c r="O585" s="13"/>
      <c r="P585" s="12"/>
      <c r="Q585" s="12"/>
      <c r="R585" s="12"/>
      <c r="S585" s="12"/>
      <c r="T585" s="12"/>
      <c r="U585" s="12"/>
      <c r="V585" s="12"/>
      <c r="W585" s="17"/>
      <c r="X585" s="17"/>
      <c r="Y585" s="15"/>
      <c r="Z585" s="14"/>
      <c r="AA585" s="43" t="e">
        <f t="shared" si="81"/>
        <v>#DIV/0!</v>
      </c>
      <c r="AB585" s="21" t="e">
        <f t="shared" si="82"/>
        <v>#DIV/0!</v>
      </c>
      <c r="AC585" s="21" t="e">
        <f t="shared" si="83"/>
        <v>#DIV/0!</v>
      </c>
      <c r="AD585" s="21" t="e">
        <f t="shared" si="84"/>
        <v>#DIV/0!</v>
      </c>
      <c r="AE585" s="21" t="e">
        <f t="shared" si="85"/>
        <v>#DIV/0!</v>
      </c>
      <c r="AF585" s="21" t="e">
        <f t="shared" si="88"/>
        <v>#DIV/0!</v>
      </c>
      <c r="AG585" s="20">
        <f>VLOOKUP(S585,'tabla ingresos'!$A$3:$D$15,4,FALSE)</f>
        <v>0</v>
      </c>
      <c r="AH585" s="20">
        <f t="shared" si="86"/>
        <v>0</v>
      </c>
      <c r="AI585" s="20">
        <f t="shared" si="87"/>
        <v>0</v>
      </c>
      <c r="AJ585" s="28" t="e">
        <f>VLOOKUP(AA585,score!$K$2:$L$8,2,TRUE)*AJ$2</f>
        <v>#DIV/0!</v>
      </c>
      <c r="AK585" s="28">
        <f>VLOOKUP(T585,score!$M$2:$N$8,2,FALSE)*AK$2</f>
        <v>0</v>
      </c>
      <c r="AL585" s="28">
        <f>VLOOKUP(Q585,score!$G$2:$H$8,2,TRUE)*AL$2</f>
        <v>0.1</v>
      </c>
      <c r="AM585" s="28" t="e">
        <f>VLOOKUP(AB585,score!$Y$2:$Z$8,2,TRUE)*AM$2</f>
        <v>#DIV/0!</v>
      </c>
      <c r="AN585" s="28" t="e">
        <f>VLOOKUP(AE585,score!$AE$2:$AF$8,2,TRUE)*AN$2</f>
        <v>#DIV/0!</v>
      </c>
      <c r="AO585" s="28">
        <f>VLOOKUP(O585,score!$C$2:$D$8,2,TRUE)*AO$2</f>
        <v>0.1</v>
      </c>
      <c r="AP585" s="28">
        <f>VLOOKUP(R585,score!$I$2:$J$8,2,TRUE)*AP$2</f>
        <v>0.1</v>
      </c>
      <c r="AQ585" s="28" t="e">
        <f>VLOOKUP(P585,score!$E$2:$F$8,2,FALSE)*AQ$2</f>
        <v>#N/A</v>
      </c>
      <c r="AR585" s="28">
        <f>VLOOKUP(U585,score!$O$2:$P$8,2,TRUE)*AR$2</f>
        <v>0</v>
      </c>
      <c r="AS585" s="28">
        <f>VLOOKUP(V585,score!$Q$2:$R$8,2,TRUE)*AS$2</f>
        <v>0</v>
      </c>
      <c r="AT585" s="28" t="e">
        <f>VLOOKUP(W585,score!$S$2:$T$8,2,FALSE)*AT$2</f>
        <v>#N/A</v>
      </c>
      <c r="AU585" s="28" t="e">
        <f>VLOOKUP(X585,score!$U$2:$V$4,2,FALSE)*AU$2</f>
        <v>#N/A</v>
      </c>
      <c r="AV585" s="28" t="e">
        <f>VLOOKUP(AF585,score!$AG$2:$AH$8,2,TRUE)*AV$2</f>
        <v>#DIV/0!</v>
      </c>
      <c r="AW585" s="28" t="e">
        <f>VLOOKUP(Y585,score!$W$2:$X$8,2,FALSE)*AW$2</f>
        <v>#N/A</v>
      </c>
      <c r="AX585" s="28" t="e">
        <f>VLOOKUP(AC585,score!$AA$2:$AB$8,2,TRUE)*AX$2</f>
        <v>#DIV/0!</v>
      </c>
      <c r="AY585" s="28" t="e">
        <f>VLOOKUP(AD585,score!$AC$2:$AD$8,2,TRUE)*AY$2</f>
        <v>#DIV/0!</v>
      </c>
      <c r="AZ585" s="28">
        <f>VLOOKUP(N585,score!$A$2:$B$8,2,TRUE)*AZ$2</f>
        <v>0.1</v>
      </c>
      <c r="BA585" s="29" t="e">
        <f t="shared" si="89"/>
        <v>#DIV/0!</v>
      </c>
      <c r="BB585" s="29" t="e">
        <f>VLOOKUP(BA585,score!$AJ$2:$AK$7,2,TRUE)</f>
        <v>#DIV/0!</v>
      </c>
    </row>
    <row r="586" spans="1:54" x14ac:dyDescent="0.3">
      <c r="A586" s="10"/>
      <c r="B586" s="11"/>
      <c r="C586" s="12"/>
      <c r="D586" s="14"/>
      <c r="E586" s="12"/>
      <c r="F586" s="14"/>
      <c r="G586" s="14"/>
      <c r="H586" s="14"/>
      <c r="I586" s="14"/>
      <c r="J586" s="14"/>
      <c r="K586" s="14"/>
      <c r="L586" s="14"/>
      <c r="M586" s="14"/>
      <c r="N586" s="13"/>
      <c r="O586" s="13"/>
      <c r="P586" s="12"/>
      <c r="Q586" s="12"/>
      <c r="R586" s="12"/>
      <c r="S586" s="12"/>
      <c r="T586" s="12"/>
      <c r="U586" s="12"/>
      <c r="V586" s="12"/>
      <c r="W586" s="17"/>
      <c r="X586" s="17"/>
      <c r="Y586" s="15"/>
      <c r="Z586" s="14"/>
      <c r="AA586" s="43" t="e">
        <f t="shared" si="81"/>
        <v>#DIV/0!</v>
      </c>
      <c r="AB586" s="21" t="e">
        <f t="shared" si="82"/>
        <v>#DIV/0!</v>
      </c>
      <c r="AC586" s="21" t="e">
        <f t="shared" si="83"/>
        <v>#DIV/0!</v>
      </c>
      <c r="AD586" s="21" t="e">
        <f t="shared" si="84"/>
        <v>#DIV/0!</v>
      </c>
      <c r="AE586" s="21" t="e">
        <f t="shared" si="85"/>
        <v>#DIV/0!</v>
      </c>
      <c r="AF586" s="21" t="e">
        <f t="shared" si="88"/>
        <v>#DIV/0!</v>
      </c>
      <c r="AG586" s="20">
        <f>VLOOKUP(S586,'tabla ingresos'!$A$3:$D$15,4,FALSE)</f>
        <v>0</v>
      </c>
      <c r="AH586" s="20">
        <f t="shared" si="86"/>
        <v>0</v>
      </c>
      <c r="AI586" s="20">
        <f t="shared" si="87"/>
        <v>0</v>
      </c>
      <c r="AJ586" s="28" t="e">
        <f>VLOOKUP(AA586,score!$K$2:$L$8,2,TRUE)*AJ$2</f>
        <v>#DIV/0!</v>
      </c>
      <c r="AK586" s="28">
        <f>VLOOKUP(T586,score!$M$2:$N$8,2,FALSE)*AK$2</f>
        <v>0</v>
      </c>
      <c r="AL586" s="28">
        <f>VLOOKUP(Q586,score!$G$2:$H$8,2,TRUE)*AL$2</f>
        <v>0.1</v>
      </c>
      <c r="AM586" s="28" t="e">
        <f>VLOOKUP(AB586,score!$Y$2:$Z$8,2,TRUE)*AM$2</f>
        <v>#DIV/0!</v>
      </c>
      <c r="AN586" s="28" t="e">
        <f>VLOOKUP(AE586,score!$AE$2:$AF$8,2,TRUE)*AN$2</f>
        <v>#DIV/0!</v>
      </c>
      <c r="AO586" s="28">
        <f>VLOOKUP(O586,score!$C$2:$D$8,2,TRUE)*AO$2</f>
        <v>0.1</v>
      </c>
      <c r="AP586" s="28">
        <f>VLOOKUP(R586,score!$I$2:$J$8,2,TRUE)*AP$2</f>
        <v>0.1</v>
      </c>
      <c r="AQ586" s="28" t="e">
        <f>VLOOKUP(P586,score!$E$2:$F$8,2,FALSE)*AQ$2</f>
        <v>#N/A</v>
      </c>
      <c r="AR586" s="28">
        <f>VLOOKUP(U586,score!$O$2:$P$8,2,TRUE)*AR$2</f>
        <v>0</v>
      </c>
      <c r="AS586" s="28">
        <f>VLOOKUP(V586,score!$Q$2:$R$8,2,TRUE)*AS$2</f>
        <v>0</v>
      </c>
      <c r="AT586" s="28" t="e">
        <f>VLOOKUP(W586,score!$S$2:$T$8,2,FALSE)*AT$2</f>
        <v>#N/A</v>
      </c>
      <c r="AU586" s="28" t="e">
        <f>VLOOKUP(X586,score!$U$2:$V$4,2,FALSE)*AU$2</f>
        <v>#N/A</v>
      </c>
      <c r="AV586" s="28" t="e">
        <f>VLOOKUP(AF586,score!$AG$2:$AH$8,2,TRUE)*AV$2</f>
        <v>#DIV/0!</v>
      </c>
      <c r="AW586" s="28" t="e">
        <f>VLOOKUP(Y586,score!$W$2:$X$8,2,FALSE)*AW$2</f>
        <v>#N/A</v>
      </c>
      <c r="AX586" s="28" t="e">
        <f>VLOOKUP(AC586,score!$AA$2:$AB$8,2,TRUE)*AX$2</f>
        <v>#DIV/0!</v>
      </c>
      <c r="AY586" s="28" t="e">
        <f>VLOOKUP(AD586,score!$AC$2:$AD$8,2,TRUE)*AY$2</f>
        <v>#DIV/0!</v>
      </c>
      <c r="AZ586" s="28">
        <f>VLOOKUP(N586,score!$A$2:$B$8,2,TRUE)*AZ$2</f>
        <v>0.1</v>
      </c>
      <c r="BA586" s="29" t="e">
        <f t="shared" si="89"/>
        <v>#DIV/0!</v>
      </c>
      <c r="BB586" s="29" t="e">
        <f>VLOOKUP(BA586,score!$AJ$2:$AK$7,2,TRUE)</f>
        <v>#DIV/0!</v>
      </c>
    </row>
    <row r="587" spans="1:54" x14ac:dyDescent="0.3">
      <c r="A587" s="10"/>
      <c r="B587" s="11"/>
      <c r="C587" s="12"/>
      <c r="D587" s="14"/>
      <c r="E587" s="12"/>
      <c r="F587" s="14"/>
      <c r="G587" s="14"/>
      <c r="H587" s="14"/>
      <c r="I587" s="14"/>
      <c r="J587" s="14"/>
      <c r="K587" s="14"/>
      <c r="L587" s="14"/>
      <c r="M587" s="14"/>
      <c r="N587" s="13"/>
      <c r="O587" s="13"/>
      <c r="P587" s="12"/>
      <c r="Q587" s="12"/>
      <c r="R587" s="12"/>
      <c r="S587" s="12"/>
      <c r="T587" s="12"/>
      <c r="U587" s="12"/>
      <c r="V587" s="12"/>
      <c r="W587" s="17"/>
      <c r="X587" s="17"/>
      <c r="Y587" s="15"/>
      <c r="Z587" s="14"/>
      <c r="AA587" s="43" t="e">
        <f t="shared" si="81"/>
        <v>#DIV/0!</v>
      </c>
      <c r="AB587" s="21" t="e">
        <f t="shared" si="82"/>
        <v>#DIV/0!</v>
      </c>
      <c r="AC587" s="21" t="e">
        <f t="shared" si="83"/>
        <v>#DIV/0!</v>
      </c>
      <c r="AD587" s="21" t="e">
        <f t="shared" si="84"/>
        <v>#DIV/0!</v>
      </c>
      <c r="AE587" s="21" t="e">
        <f t="shared" si="85"/>
        <v>#DIV/0!</v>
      </c>
      <c r="AF587" s="21" t="e">
        <f t="shared" si="88"/>
        <v>#DIV/0!</v>
      </c>
      <c r="AG587" s="20">
        <f>VLOOKUP(S587,'tabla ingresos'!$A$3:$D$15,4,FALSE)</f>
        <v>0</v>
      </c>
      <c r="AH587" s="20">
        <f t="shared" si="86"/>
        <v>0</v>
      </c>
      <c r="AI587" s="20">
        <f t="shared" si="87"/>
        <v>0</v>
      </c>
      <c r="AJ587" s="28" t="e">
        <f>VLOOKUP(AA587,score!$K$2:$L$8,2,TRUE)*AJ$2</f>
        <v>#DIV/0!</v>
      </c>
      <c r="AK587" s="28">
        <f>VLOOKUP(T587,score!$M$2:$N$8,2,FALSE)*AK$2</f>
        <v>0</v>
      </c>
      <c r="AL587" s="28">
        <f>VLOOKUP(Q587,score!$G$2:$H$8,2,TRUE)*AL$2</f>
        <v>0.1</v>
      </c>
      <c r="AM587" s="28" t="e">
        <f>VLOOKUP(AB587,score!$Y$2:$Z$8,2,TRUE)*AM$2</f>
        <v>#DIV/0!</v>
      </c>
      <c r="AN587" s="28" t="e">
        <f>VLOOKUP(AE587,score!$AE$2:$AF$8,2,TRUE)*AN$2</f>
        <v>#DIV/0!</v>
      </c>
      <c r="AO587" s="28">
        <f>VLOOKUP(O587,score!$C$2:$D$8,2,TRUE)*AO$2</f>
        <v>0.1</v>
      </c>
      <c r="AP587" s="28">
        <f>VLOOKUP(R587,score!$I$2:$J$8,2,TRUE)*AP$2</f>
        <v>0.1</v>
      </c>
      <c r="AQ587" s="28" t="e">
        <f>VLOOKUP(P587,score!$E$2:$F$8,2,FALSE)*AQ$2</f>
        <v>#N/A</v>
      </c>
      <c r="AR587" s="28">
        <f>VLOOKUP(U587,score!$O$2:$P$8,2,TRUE)*AR$2</f>
        <v>0</v>
      </c>
      <c r="AS587" s="28">
        <f>VLOOKUP(V587,score!$Q$2:$R$8,2,TRUE)*AS$2</f>
        <v>0</v>
      </c>
      <c r="AT587" s="28" t="e">
        <f>VLOOKUP(W587,score!$S$2:$T$8,2,FALSE)*AT$2</f>
        <v>#N/A</v>
      </c>
      <c r="AU587" s="28" t="e">
        <f>VLOOKUP(X587,score!$U$2:$V$4,2,FALSE)*AU$2</f>
        <v>#N/A</v>
      </c>
      <c r="AV587" s="28" t="e">
        <f>VLOOKUP(AF587,score!$AG$2:$AH$8,2,TRUE)*AV$2</f>
        <v>#DIV/0!</v>
      </c>
      <c r="AW587" s="28" t="e">
        <f>VLOOKUP(Y587,score!$W$2:$X$8,2,FALSE)*AW$2</f>
        <v>#N/A</v>
      </c>
      <c r="AX587" s="28" t="e">
        <f>VLOOKUP(AC587,score!$AA$2:$AB$8,2,TRUE)*AX$2</f>
        <v>#DIV/0!</v>
      </c>
      <c r="AY587" s="28" t="e">
        <f>VLOOKUP(AD587,score!$AC$2:$AD$8,2,TRUE)*AY$2</f>
        <v>#DIV/0!</v>
      </c>
      <c r="AZ587" s="28">
        <f>VLOOKUP(N587,score!$A$2:$B$8,2,TRUE)*AZ$2</f>
        <v>0.1</v>
      </c>
      <c r="BA587" s="29" t="e">
        <f t="shared" si="89"/>
        <v>#DIV/0!</v>
      </c>
      <c r="BB587" s="29" t="e">
        <f>VLOOKUP(BA587,score!$AJ$2:$AK$7,2,TRUE)</f>
        <v>#DIV/0!</v>
      </c>
    </row>
    <row r="588" spans="1:54" x14ac:dyDescent="0.3">
      <c r="A588" s="10"/>
      <c r="B588" s="11"/>
      <c r="C588" s="12"/>
      <c r="D588" s="14"/>
      <c r="E588" s="12"/>
      <c r="F588" s="14"/>
      <c r="G588" s="14"/>
      <c r="H588" s="14"/>
      <c r="I588" s="14"/>
      <c r="J588" s="14"/>
      <c r="K588" s="14"/>
      <c r="L588" s="14"/>
      <c r="M588" s="14"/>
      <c r="N588" s="13"/>
      <c r="O588" s="13"/>
      <c r="P588" s="12"/>
      <c r="Q588" s="12"/>
      <c r="R588" s="12"/>
      <c r="S588" s="12"/>
      <c r="T588" s="12"/>
      <c r="U588" s="12"/>
      <c r="V588" s="12"/>
      <c r="W588" s="17"/>
      <c r="X588" s="17"/>
      <c r="Y588" s="15"/>
      <c r="Z588" s="14"/>
      <c r="AA588" s="43" t="e">
        <f t="shared" si="81"/>
        <v>#DIV/0!</v>
      </c>
      <c r="AB588" s="21" t="e">
        <f t="shared" si="82"/>
        <v>#DIV/0!</v>
      </c>
      <c r="AC588" s="21" t="e">
        <f t="shared" si="83"/>
        <v>#DIV/0!</v>
      </c>
      <c r="AD588" s="21" t="e">
        <f t="shared" si="84"/>
        <v>#DIV/0!</v>
      </c>
      <c r="AE588" s="21" t="e">
        <f t="shared" si="85"/>
        <v>#DIV/0!</v>
      </c>
      <c r="AF588" s="21" t="e">
        <f t="shared" si="88"/>
        <v>#DIV/0!</v>
      </c>
      <c r="AG588" s="20">
        <f>VLOOKUP(S588,'tabla ingresos'!$A$3:$D$15,4,FALSE)</f>
        <v>0</v>
      </c>
      <c r="AH588" s="20">
        <f t="shared" si="86"/>
        <v>0</v>
      </c>
      <c r="AI588" s="20">
        <f t="shared" si="87"/>
        <v>0</v>
      </c>
      <c r="AJ588" s="28" t="e">
        <f>VLOOKUP(AA588,score!$K$2:$L$8,2,TRUE)*AJ$2</f>
        <v>#DIV/0!</v>
      </c>
      <c r="AK588" s="28">
        <f>VLOOKUP(T588,score!$M$2:$N$8,2,FALSE)*AK$2</f>
        <v>0</v>
      </c>
      <c r="AL588" s="28">
        <f>VLOOKUP(Q588,score!$G$2:$H$8,2,TRUE)*AL$2</f>
        <v>0.1</v>
      </c>
      <c r="AM588" s="28" t="e">
        <f>VLOOKUP(AB588,score!$Y$2:$Z$8,2,TRUE)*AM$2</f>
        <v>#DIV/0!</v>
      </c>
      <c r="AN588" s="28" t="e">
        <f>VLOOKUP(AE588,score!$AE$2:$AF$8,2,TRUE)*AN$2</f>
        <v>#DIV/0!</v>
      </c>
      <c r="AO588" s="28">
        <f>VLOOKUP(O588,score!$C$2:$D$8,2,TRUE)*AO$2</f>
        <v>0.1</v>
      </c>
      <c r="AP588" s="28">
        <f>VLOOKUP(R588,score!$I$2:$J$8,2,TRUE)*AP$2</f>
        <v>0.1</v>
      </c>
      <c r="AQ588" s="28" t="e">
        <f>VLOOKUP(P588,score!$E$2:$F$8,2,FALSE)*AQ$2</f>
        <v>#N/A</v>
      </c>
      <c r="AR588" s="28">
        <f>VLOOKUP(U588,score!$O$2:$P$8,2,TRUE)*AR$2</f>
        <v>0</v>
      </c>
      <c r="AS588" s="28">
        <f>VLOOKUP(V588,score!$Q$2:$R$8,2,TRUE)*AS$2</f>
        <v>0</v>
      </c>
      <c r="AT588" s="28" t="e">
        <f>VLOOKUP(W588,score!$S$2:$T$8,2,FALSE)*AT$2</f>
        <v>#N/A</v>
      </c>
      <c r="AU588" s="28" t="e">
        <f>VLOOKUP(X588,score!$U$2:$V$4,2,FALSE)*AU$2</f>
        <v>#N/A</v>
      </c>
      <c r="AV588" s="28" t="e">
        <f>VLOOKUP(AF588,score!$AG$2:$AH$8,2,TRUE)*AV$2</f>
        <v>#DIV/0!</v>
      </c>
      <c r="AW588" s="28" t="e">
        <f>VLOOKUP(Y588,score!$W$2:$X$8,2,FALSE)*AW$2</f>
        <v>#N/A</v>
      </c>
      <c r="AX588" s="28" t="e">
        <f>VLOOKUP(AC588,score!$AA$2:$AB$8,2,TRUE)*AX$2</f>
        <v>#DIV/0!</v>
      </c>
      <c r="AY588" s="28" t="e">
        <f>VLOOKUP(AD588,score!$AC$2:$AD$8,2,TRUE)*AY$2</f>
        <v>#DIV/0!</v>
      </c>
      <c r="AZ588" s="28">
        <f>VLOOKUP(N588,score!$A$2:$B$8,2,TRUE)*AZ$2</f>
        <v>0.1</v>
      </c>
      <c r="BA588" s="29" t="e">
        <f t="shared" si="89"/>
        <v>#DIV/0!</v>
      </c>
      <c r="BB588" s="29" t="e">
        <f>VLOOKUP(BA588,score!$AJ$2:$AK$7,2,TRUE)</f>
        <v>#DIV/0!</v>
      </c>
    </row>
    <row r="589" spans="1:54" x14ac:dyDescent="0.3">
      <c r="A589" s="10"/>
      <c r="B589" s="11"/>
      <c r="C589" s="12"/>
      <c r="D589" s="14"/>
      <c r="E589" s="12"/>
      <c r="F589" s="14"/>
      <c r="G589" s="14"/>
      <c r="H589" s="14"/>
      <c r="I589" s="14"/>
      <c r="J589" s="14"/>
      <c r="K589" s="14"/>
      <c r="L589" s="14"/>
      <c r="M589" s="14"/>
      <c r="N589" s="13"/>
      <c r="O589" s="13"/>
      <c r="P589" s="12"/>
      <c r="Q589" s="12"/>
      <c r="R589" s="12"/>
      <c r="S589" s="12"/>
      <c r="T589" s="12"/>
      <c r="U589" s="12"/>
      <c r="V589" s="12"/>
      <c r="W589" s="17"/>
      <c r="X589" s="17"/>
      <c r="Y589" s="15"/>
      <c r="Z589" s="14"/>
      <c r="AA589" s="43" t="e">
        <f t="shared" si="81"/>
        <v>#DIV/0!</v>
      </c>
      <c r="AB589" s="21" t="e">
        <f t="shared" si="82"/>
        <v>#DIV/0!</v>
      </c>
      <c r="AC589" s="21" t="e">
        <f t="shared" si="83"/>
        <v>#DIV/0!</v>
      </c>
      <c r="AD589" s="21" t="e">
        <f t="shared" si="84"/>
        <v>#DIV/0!</v>
      </c>
      <c r="AE589" s="21" t="e">
        <f t="shared" si="85"/>
        <v>#DIV/0!</v>
      </c>
      <c r="AF589" s="21" t="e">
        <f t="shared" si="88"/>
        <v>#DIV/0!</v>
      </c>
      <c r="AG589" s="20">
        <f>VLOOKUP(S589,'tabla ingresos'!$A$3:$D$15,4,FALSE)</f>
        <v>0</v>
      </c>
      <c r="AH589" s="20">
        <f t="shared" si="86"/>
        <v>0</v>
      </c>
      <c r="AI589" s="20">
        <f t="shared" si="87"/>
        <v>0</v>
      </c>
      <c r="AJ589" s="28" t="e">
        <f>VLOOKUP(AA589,score!$K$2:$L$8,2,TRUE)*AJ$2</f>
        <v>#DIV/0!</v>
      </c>
      <c r="AK589" s="28">
        <f>VLOOKUP(T589,score!$M$2:$N$8,2,FALSE)*AK$2</f>
        <v>0</v>
      </c>
      <c r="AL589" s="28">
        <f>VLOOKUP(Q589,score!$G$2:$H$8,2,TRUE)*AL$2</f>
        <v>0.1</v>
      </c>
      <c r="AM589" s="28" t="e">
        <f>VLOOKUP(AB589,score!$Y$2:$Z$8,2,TRUE)*AM$2</f>
        <v>#DIV/0!</v>
      </c>
      <c r="AN589" s="28" t="e">
        <f>VLOOKUP(AE589,score!$AE$2:$AF$8,2,TRUE)*AN$2</f>
        <v>#DIV/0!</v>
      </c>
      <c r="AO589" s="28">
        <f>VLOOKUP(O589,score!$C$2:$D$8,2,TRUE)*AO$2</f>
        <v>0.1</v>
      </c>
      <c r="AP589" s="28">
        <f>VLOOKUP(R589,score!$I$2:$J$8,2,TRUE)*AP$2</f>
        <v>0.1</v>
      </c>
      <c r="AQ589" s="28" t="e">
        <f>VLOOKUP(P589,score!$E$2:$F$8,2,FALSE)*AQ$2</f>
        <v>#N/A</v>
      </c>
      <c r="AR589" s="28">
        <f>VLOOKUP(U589,score!$O$2:$P$8,2,TRUE)*AR$2</f>
        <v>0</v>
      </c>
      <c r="AS589" s="28">
        <f>VLOOKUP(V589,score!$Q$2:$R$8,2,TRUE)*AS$2</f>
        <v>0</v>
      </c>
      <c r="AT589" s="28" t="e">
        <f>VLOOKUP(W589,score!$S$2:$T$8,2,FALSE)*AT$2</f>
        <v>#N/A</v>
      </c>
      <c r="AU589" s="28" t="e">
        <f>VLOOKUP(X589,score!$U$2:$V$4,2,FALSE)*AU$2</f>
        <v>#N/A</v>
      </c>
      <c r="AV589" s="28" t="e">
        <f>VLOOKUP(AF589,score!$AG$2:$AH$8,2,TRUE)*AV$2</f>
        <v>#DIV/0!</v>
      </c>
      <c r="AW589" s="28" t="e">
        <f>VLOOKUP(Y589,score!$W$2:$X$8,2,FALSE)*AW$2</f>
        <v>#N/A</v>
      </c>
      <c r="AX589" s="28" t="e">
        <f>VLOOKUP(AC589,score!$AA$2:$AB$8,2,TRUE)*AX$2</f>
        <v>#DIV/0!</v>
      </c>
      <c r="AY589" s="28" t="e">
        <f>VLOOKUP(AD589,score!$AC$2:$AD$8,2,TRUE)*AY$2</f>
        <v>#DIV/0!</v>
      </c>
      <c r="AZ589" s="28">
        <f>VLOOKUP(N589,score!$A$2:$B$8,2,TRUE)*AZ$2</f>
        <v>0.1</v>
      </c>
      <c r="BA589" s="29" t="e">
        <f t="shared" si="89"/>
        <v>#DIV/0!</v>
      </c>
      <c r="BB589" s="29" t="e">
        <f>VLOOKUP(BA589,score!$AJ$2:$AK$7,2,TRUE)</f>
        <v>#DIV/0!</v>
      </c>
    </row>
    <row r="590" spans="1:54" x14ac:dyDescent="0.3">
      <c r="A590" s="10"/>
      <c r="B590" s="11"/>
      <c r="C590" s="12"/>
      <c r="D590" s="14"/>
      <c r="E590" s="12"/>
      <c r="F590" s="14"/>
      <c r="G590" s="14"/>
      <c r="H590" s="14"/>
      <c r="I590" s="14"/>
      <c r="J590" s="14"/>
      <c r="K590" s="14"/>
      <c r="L590" s="14"/>
      <c r="M590" s="14"/>
      <c r="N590" s="13"/>
      <c r="O590" s="13"/>
      <c r="P590" s="12"/>
      <c r="Q590" s="12"/>
      <c r="R590" s="12"/>
      <c r="S590" s="12"/>
      <c r="T590" s="12"/>
      <c r="U590" s="12"/>
      <c r="V590" s="12"/>
      <c r="W590" s="17"/>
      <c r="X590" s="17"/>
      <c r="Y590" s="15"/>
      <c r="Z590" s="14"/>
      <c r="AA590" s="43" t="e">
        <f t="shared" si="81"/>
        <v>#DIV/0!</v>
      </c>
      <c r="AB590" s="21" t="e">
        <f t="shared" si="82"/>
        <v>#DIV/0!</v>
      </c>
      <c r="AC590" s="21" t="e">
        <f t="shared" si="83"/>
        <v>#DIV/0!</v>
      </c>
      <c r="AD590" s="21" t="e">
        <f t="shared" si="84"/>
        <v>#DIV/0!</v>
      </c>
      <c r="AE590" s="21" t="e">
        <f t="shared" si="85"/>
        <v>#DIV/0!</v>
      </c>
      <c r="AF590" s="21" t="e">
        <f t="shared" si="88"/>
        <v>#DIV/0!</v>
      </c>
      <c r="AG590" s="20">
        <f>VLOOKUP(S590,'tabla ingresos'!$A$3:$D$15,4,FALSE)</f>
        <v>0</v>
      </c>
      <c r="AH590" s="20">
        <f t="shared" si="86"/>
        <v>0</v>
      </c>
      <c r="AI590" s="20">
        <f t="shared" si="87"/>
        <v>0</v>
      </c>
      <c r="AJ590" s="28" t="e">
        <f>VLOOKUP(AA590,score!$K$2:$L$8,2,TRUE)*AJ$2</f>
        <v>#DIV/0!</v>
      </c>
      <c r="AK590" s="28">
        <f>VLOOKUP(T590,score!$M$2:$N$8,2,FALSE)*AK$2</f>
        <v>0</v>
      </c>
      <c r="AL590" s="28">
        <f>VLOOKUP(Q590,score!$G$2:$H$8,2,TRUE)*AL$2</f>
        <v>0.1</v>
      </c>
      <c r="AM590" s="28" t="e">
        <f>VLOOKUP(AB590,score!$Y$2:$Z$8,2,TRUE)*AM$2</f>
        <v>#DIV/0!</v>
      </c>
      <c r="AN590" s="28" t="e">
        <f>VLOOKUP(AE590,score!$AE$2:$AF$8,2,TRUE)*AN$2</f>
        <v>#DIV/0!</v>
      </c>
      <c r="AO590" s="28">
        <f>VLOOKUP(O590,score!$C$2:$D$8,2,TRUE)*AO$2</f>
        <v>0.1</v>
      </c>
      <c r="AP590" s="28">
        <f>VLOOKUP(R590,score!$I$2:$J$8,2,TRUE)*AP$2</f>
        <v>0.1</v>
      </c>
      <c r="AQ590" s="28" t="e">
        <f>VLOOKUP(P590,score!$E$2:$F$8,2,FALSE)*AQ$2</f>
        <v>#N/A</v>
      </c>
      <c r="AR590" s="28">
        <f>VLOOKUP(U590,score!$O$2:$P$8,2,TRUE)*AR$2</f>
        <v>0</v>
      </c>
      <c r="AS590" s="28">
        <f>VLOOKUP(V590,score!$Q$2:$R$8,2,TRUE)*AS$2</f>
        <v>0</v>
      </c>
      <c r="AT590" s="28" t="e">
        <f>VLOOKUP(W590,score!$S$2:$T$8,2,FALSE)*AT$2</f>
        <v>#N/A</v>
      </c>
      <c r="AU590" s="28" t="e">
        <f>VLOOKUP(X590,score!$U$2:$V$4,2,FALSE)*AU$2</f>
        <v>#N/A</v>
      </c>
      <c r="AV590" s="28" t="e">
        <f>VLOOKUP(AF590,score!$AG$2:$AH$8,2,TRUE)*AV$2</f>
        <v>#DIV/0!</v>
      </c>
      <c r="AW590" s="28" t="e">
        <f>VLOOKUP(Y590,score!$W$2:$X$8,2,FALSE)*AW$2</f>
        <v>#N/A</v>
      </c>
      <c r="AX590" s="28" t="e">
        <f>VLOOKUP(AC590,score!$AA$2:$AB$8,2,TRUE)*AX$2</f>
        <v>#DIV/0!</v>
      </c>
      <c r="AY590" s="28" t="e">
        <f>VLOOKUP(AD590,score!$AC$2:$AD$8,2,TRUE)*AY$2</f>
        <v>#DIV/0!</v>
      </c>
      <c r="AZ590" s="28">
        <f>VLOOKUP(N590,score!$A$2:$B$8,2,TRUE)*AZ$2</f>
        <v>0.1</v>
      </c>
      <c r="BA590" s="29" t="e">
        <f t="shared" si="89"/>
        <v>#DIV/0!</v>
      </c>
      <c r="BB590" s="29" t="e">
        <f>VLOOKUP(BA590,score!$AJ$2:$AK$7,2,TRUE)</f>
        <v>#DIV/0!</v>
      </c>
    </row>
    <row r="591" spans="1:54" x14ac:dyDescent="0.3">
      <c r="A591" s="10"/>
      <c r="B591" s="11"/>
      <c r="C591" s="12"/>
      <c r="D591" s="14"/>
      <c r="E591" s="12"/>
      <c r="F591" s="14"/>
      <c r="G591" s="14"/>
      <c r="H591" s="14"/>
      <c r="I591" s="14"/>
      <c r="J591" s="14"/>
      <c r="K591" s="14"/>
      <c r="L591" s="14"/>
      <c r="M591" s="14"/>
      <c r="N591" s="13"/>
      <c r="O591" s="13"/>
      <c r="P591" s="12"/>
      <c r="Q591" s="12"/>
      <c r="R591" s="12"/>
      <c r="S591" s="12"/>
      <c r="T591" s="12"/>
      <c r="U591" s="12"/>
      <c r="V591" s="12"/>
      <c r="W591" s="17"/>
      <c r="X591" s="17"/>
      <c r="Y591" s="15"/>
      <c r="Z591" s="14"/>
      <c r="AA591" s="43" t="e">
        <f t="shared" si="81"/>
        <v>#DIV/0!</v>
      </c>
      <c r="AB591" s="21" t="e">
        <f t="shared" si="82"/>
        <v>#DIV/0!</v>
      </c>
      <c r="AC591" s="21" t="e">
        <f t="shared" si="83"/>
        <v>#DIV/0!</v>
      </c>
      <c r="AD591" s="21" t="e">
        <f t="shared" si="84"/>
        <v>#DIV/0!</v>
      </c>
      <c r="AE591" s="21" t="e">
        <f t="shared" si="85"/>
        <v>#DIV/0!</v>
      </c>
      <c r="AF591" s="21" t="e">
        <f t="shared" si="88"/>
        <v>#DIV/0!</v>
      </c>
      <c r="AG591" s="20">
        <f>VLOOKUP(S591,'tabla ingresos'!$A$3:$D$15,4,FALSE)</f>
        <v>0</v>
      </c>
      <c r="AH591" s="20">
        <f t="shared" si="86"/>
        <v>0</v>
      </c>
      <c r="AI591" s="20">
        <f t="shared" si="87"/>
        <v>0</v>
      </c>
      <c r="AJ591" s="28" t="e">
        <f>VLOOKUP(AA591,score!$K$2:$L$8,2,TRUE)*AJ$2</f>
        <v>#DIV/0!</v>
      </c>
      <c r="AK591" s="28">
        <f>VLOOKUP(T591,score!$M$2:$N$8,2,FALSE)*AK$2</f>
        <v>0</v>
      </c>
      <c r="AL591" s="28">
        <f>VLOOKUP(Q591,score!$G$2:$H$8,2,TRUE)*AL$2</f>
        <v>0.1</v>
      </c>
      <c r="AM591" s="28" t="e">
        <f>VLOOKUP(AB591,score!$Y$2:$Z$8,2,TRUE)*AM$2</f>
        <v>#DIV/0!</v>
      </c>
      <c r="AN591" s="28" t="e">
        <f>VLOOKUP(AE591,score!$AE$2:$AF$8,2,TRUE)*AN$2</f>
        <v>#DIV/0!</v>
      </c>
      <c r="AO591" s="28">
        <f>VLOOKUP(O591,score!$C$2:$D$8,2,TRUE)*AO$2</f>
        <v>0.1</v>
      </c>
      <c r="AP591" s="28">
        <f>VLOOKUP(R591,score!$I$2:$J$8,2,TRUE)*AP$2</f>
        <v>0.1</v>
      </c>
      <c r="AQ591" s="28" t="e">
        <f>VLOOKUP(P591,score!$E$2:$F$8,2,FALSE)*AQ$2</f>
        <v>#N/A</v>
      </c>
      <c r="AR591" s="28">
        <f>VLOOKUP(U591,score!$O$2:$P$8,2,TRUE)*AR$2</f>
        <v>0</v>
      </c>
      <c r="AS591" s="28">
        <f>VLOOKUP(V591,score!$Q$2:$R$8,2,TRUE)*AS$2</f>
        <v>0</v>
      </c>
      <c r="AT591" s="28" t="e">
        <f>VLOOKUP(W591,score!$S$2:$T$8,2,FALSE)*AT$2</f>
        <v>#N/A</v>
      </c>
      <c r="AU591" s="28" t="e">
        <f>VLOOKUP(X591,score!$U$2:$V$4,2,FALSE)*AU$2</f>
        <v>#N/A</v>
      </c>
      <c r="AV591" s="28" t="e">
        <f>VLOOKUP(AF591,score!$AG$2:$AH$8,2,TRUE)*AV$2</f>
        <v>#DIV/0!</v>
      </c>
      <c r="AW591" s="28" t="e">
        <f>VLOOKUP(Y591,score!$W$2:$X$8,2,FALSE)*AW$2</f>
        <v>#N/A</v>
      </c>
      <c r="AX591" s="28" t="e">
        <f>VLOOKUP(AC591,score!$AA$2:$AB$8,2,TRUE)*AX$2</f>
        <v>#DIV/0!</v>
      </c>
      <c r="AY591" s="28" t="e">
        <f>VLOOKUP(AD591,score!$AC$2:$AD$8,2,TRUE)*AY$2</f>
        <v>#DIV/0!</v>
      </c>
      <c r="AZ591" s="28">
        <f>VLOOKUP(N591,score!$A$2:$B$8,2,TRUE)*AZ$2</f>
        <v>0.1</v>
      </c>
      <c r="BA591" s="29" t="e">
        <f t="shared" si="89"/>
        <v>#DIV/0!</v>
      </c>
      <c r="BB591" s="29" t="e">
        <f>VLOOKUP(BA591,score!$AJ$2:$AK$7,2,TRUE)</f>
        <v>#DIV/0!</v>
      </c>
    </row>
    <row r="592" spans="1:54" x14ac:dyDescent="0.3">
      <c r="A592" s="10"/>
      <c r="B592" s="11"/>
      <c r="C592" s="12"/>
      <c r="D592" s="14"/>
      <c r="E592" s="12"/>
      <c r="F592" s="14"/>
      <c r="G592" s="14"/>
      <c r="H592" s="14"/>
      <c r="I592" s="14"/>
      <c r="J592" s="14"/>
      <c r="K592" s="14"/>
      <c r="L592" s="14"/>
      <c r="M592" s="14"/>
      <c r="N592" s="13"/>
      <c r="O592" s="13"/>
      <c r="P592" s="12"/>
      <c r="Q592" s="12"/>
      <c r="R592" s="12"/>
      <c r="S592" s="12"/>
      <c r="T592" s="12"/>
      <c r="U592" s="12"/>
      <c r="V592" s="12"/>
      <c r="W592" s="17"/>
      <c r="X592" s="17"/>
      <c r="Y592" s="15"/>
      <c r="Z592" s="14"/>
      <c r="AA592" s="43" t="e">
        <f t="shared" si="81"/>
        <v>#DIV/0!</v>
      </c>
      <c r="AB592" s="21" t="e">
        <f t="shared" si="82"/>
        <v>#DIV/0!</v>
      </c>
      <c r="AC592" s="21" t="e">
        <f t="shared" si="83"/>
        <v>#DIV/0!</v>
      </c>
      <c r="AD592" s="21" t="e">
        <f t="shared" si="84"/>
        <v>#DIV/0!</v>
      </c>
      <c r="AE592" s="21" t="e">
        <f t="shared" si="85"/>
        <v>#DIV/0!</v>
      </c>
      <c r="AF592" s="21" t="e">
        <f t="shared" si="88"/>
        <v>#DIV/0!</v>
      </c>
      <c r="AG592" s="20">
        <f>VLOOKUP(S592,'tabla ingresos'!$A$3:$D$15,4,FALSE)</f>
        <v>0</v>
      </c>
      <c r="AH592" s="20">
        <f t="shared" si="86"/>
        <v>0</v>
      </c>
      <c r="AI592" s="20">
        <f t="shared" si="87"/>
        <v>0</v>
      </c>
      <c r="AJ592" s="28" t="e">
        <f>VLOOKUP(AA592,score!$K$2:$L$8,2,TRUE)*AJ$2</f>
        <v>#DIV/0!</v>
      </c>
      <c r="AK592" s="28">
        <f>VLOOKUP(T592,score!$M$2:$N$8,2,FALSE)*AK$2</f>
        <v>0</v>
      </c>
      <c r="AL592" s="28">
        <f>VLOOKUP(Q592,score!$G$2:$H$8,2,TRUE)*AL$2</f>
        <v>0.1</v>
      </c>
      <c r="AM592" s="28" t="e">
        <f>VLOOKUP(AB592,score!$Y$2:$Z$8,2,TRUE)*AM$2</f>
        <v>#DIV/0!</v>
      </c>
      <c r="AN592" s="28" t="e">
        <f>VLOOKUP(AE592,score!$AE$2:$AF$8,2,TRUE)*AN$2</f>
        <v>#DIV/0!</v>
      </c>
      <c r="AO592" s="28">
        <f>VLOOKUP(O592,score!$C$2:$D$8,2,TRUE)*AO$2</f>
        <v>0.1</v>
      </c>
      <c r="AP592" s="28">
        <f>VLOOKUP(R592,score!$I$2:$J$8,2,TRUE)*AP$2</f>
        <v>0.1</v>
      </c>
      <c r="AQ592" s="28" t="e">
        <f>VLOOKUP(P592,score!$E$2:$F$8,2,FALSE)*AQ$2</f>
        <v>#N/A</v>
      </c>
      <c r="AR592" s="28">
        <f>VLOOKUP(U592,score!$O$2:$P$8,2,TRUE)*AR$2</f>
        <v>0</v>
      </c>
      <c r="AS592" s="28">
        <f>VLOOKUP(V592,score!$Q$2:$R$8,2,TRUE)*AS$2</f>
        <v>0</v>
      </c>
      <c r="AT592" s="28" t="e">
        <f>VLOOKUP(W592,score!$S$2:$T$8,2,FALSE)*AT$2</f>
        <v>#N/A</v>
      </c>
      <c r="AU592" s="28" t="e">
        <f>VLOOKUP(X592,score!$U$2:$V$4,2,FALSE)*AU$2</f>
        <v>#N/A</v>
      </c>
      <c r="AV592" s="28" t="e">
        <f>VLOOKUP(AF592,score!$AG$2:$AH$8,2,TRUE)*AV$2</f>
        <v>#DIV/0!</v>
      </c>
      <c r="AW592" s="28" t="e">
        <f>VLOOKUP(Y592,score!$W$2:$X$8,2,FALSE)*AW$2</f>
        <v>#N/A</v>
      </c>
      <c r="AX592" s="28" t="e">
        <f>VLOOKUP(AC592,score!$AA$2:$AB$8,2,TRUE)*AX$2</f>
        <v>#DIV/0!</v>
      </c>
      <c r="AY592" s="28" t="e">
        <f>VLOOKUP(AD592,score!$AC$2:$AD$8,2,TRUE)*AY$2</f>
        <v>#DIV/0!</v>
      </c>
      <c r="AZ592" s="28">
        <f>VLOOKUP(N592,score!$A$2:$B$8,2,TRUE)*AZ$2</f>
        <v>0.1</v>
      </c>
      <c r="BA592" s="29" t="e">
        <f t="shared" si="89"/>
        <v>#DIV/0!</v>
      </c>
      <c r="BB592" s="29" t="e">
        <f>VLOOKUP(BA592,score!$AJ$2:$AK$7,2,TRUE)</f>
        <v>#DIV/0!</v>
      </c>
    </row>
    <row r="593" spans="1:54" x14ac:dyDescent="0.3">
      <c r="A593" s="10"/>
      <c r="B593" s="11"/>
      <c r="C593" s="12"/>
      <c r="D593" s="14"/>
      <c r="E593" s="12"/>
      <c r="F593" s="14"/>
      <c r="G593" s="14"/>
      <c r="H593" s="14"/>
      <c r="I593" s="14"/>
      <c r="J593" s="14"/>
      <c r="K593" s="14"/>
      <c r="L593" s="14"/>
      <c r="M593" s="14"/>
      <c r="N593" s="13"/>
      <c r="O593" s="13"/>
      <c r="P593" s="12"/>
      <c r="Q593" s="12"/>
      <c r="R593" s="12"/>
      <c r="S593" s="12"/>
      <c r="T593" s="12"/>
      <c r="U593" s="12"/>
      <c r="V593" s="12"/>
      <c r="W593" s="17"/>
      <c r="X593" s="17"/>
      <c r="Y593" s="15"/>
      <c r="Z593" s="14"/>
      <c r="AA593" s="43" t="e">
        <f t="shared" si="81"/>
        <v>#DIV/0!</v>
      </c>
      <c r="AB593" s="21" t="e">
        <f t="shared" si="82"/>
        <v>#DIV/0!</v>
      </c>
      <c r="AC593" s="21" t="e">
        <f t="shared" si="83"/>
        <v>#DIV/0!</v>
      </c>
      <c r="AD593" s="21" t="e">
        <f t="shared" si="84"/>
        <v>#DIV/0!</v>
      </c>
      <c r="AE593" s="21" t="e">
        <f t="shared" si="85"/>
        <v>#DIV/0!</v>
      </c>
      <c r="AF593" s="21" t="e">
        <f t="shared" si="88"/>
        <v>#DIV/0!</v>
      </c>
      <c r="AG593" s="20">
        <f>VLOOKUP(S593,'tabla ingresos'!$A$3:$D$15,4,FALSE)</f>
        <v>0</v>
      </c>
      <c r="AH593" s="20">
        <f t="shared" si="86"/>
        <v>0</v>
      </c>
      <c r="AI593" s="20">
        <f t="shared" si="87"/>
        <v>0</v>
      </c>
      <c r="AJ593" s="28" t="e">
        <f>VLOOKUP(AA593,score!$K$2:$L$8,2,TRUE)*AJ$2</f>
        <v>#DIV/0!</v>
      </c>
      <c r="AK593" s="28">
        <f>VLOOKUP(T593,score!$M$2:$N$8,2,FALSE)*AK$2</f>
        <v>0</v>
      </c>
      <c r="AL593" s="28">
        <f>VLOOKUP(Q593,score!$G$2:$H$8,2,TRUE)*AL$2</f>
        <v>0.1</v>
      </c>
      <c r="AM593" s="28" t="e">
        <f>VLOOKUP(AB593,score!$Y$2:$Z$8,2,TRUE)*AM$2</f>
        <v>#DIV/0!</v>
      </c>
      <c r="AN593" s="28" t="e">
        <f>VLOOKUP(AE593,score!$AE$2:$AF$8,2,TRUE)*AN$2</f>
        <v>#DIV/0!</v>
      </c>
      <c r="AO593" s="28">
        <f>VLOOKUP(O593,score!$C$2:$D$8,2,TRUE)*AO$2</f>
        <v>0.1</v>
      </c>
      <c r="AP593" s="28">
        <f>VLOOKUP(R593,score!$I$2:$J$8,2,TRUE)*AP$2</f>
        <v>0.1</v>
      </c>
      <c r="AQ593" s="28" t="e">
        <f>VLOOKUP(P593,score!$E$2:$F$8,2,FALSE)*AQ$2</f>
        <v>#N/A</v>
      </c>
      <c r="AR593" s="28">
        <f>VLOOKUP(U593,score!$O$2:$P$8,2,TRUE)*AR$2</f>
        <v>0</v>
      </c>
      <c r="AS593" s="28">
        <f>VLOOKUP(V593,score!$Q$2:$R$8,2,TRUE)*AS$2</f>
        <v>0</v>
      </c>
      <c r="AT593" s="28" t="e">
        <f>VLOOKUP(W593,score!$S$2:$T$8,2,FALSE)*AT$2</f>
        <v>#N/A</v>
      </c>
      <c r="AU593" s="28" t="e">
        <f>VLOOKUP(X593,score!$U$2:$V$4,2,FALSE)*AU$2</f>
        <v>#N/A</v>
      </c>
      <c r="AV593" s="28" t="e">
        <f>VLOOKUP(AF593,score!$AG$2:$AH$8,2,TRUE)*AV$2</f>
        <v>#DIV/0!</v>
      </c>
      <c r="AW593" s="28" t="e">
        <f>VLOOKUP(Y593,score!$W$2:$X$8,2,FALSE)*AW$2</f>
        <v>#N/A</v>
      </c>
      <c r="AX593" s="28" t="e">
        <f>VLOOKUP(AC593,score!$AA$2:$AB$8,2,TRUE)*AX$2</f>
        <v>#DIV/0!</v>
      </c>
      <c r="AY593" s="28" t="e">
        <f>VLOOKUP(AD593,score!$AC$2:$AD$8,2,TRUE)*AY$2</f>
        <v>#DIV/0!</v>
      </c>
      <c r="AZ593" s="28">
        <f>VLOOKUP(N593,score!$A$2:$B$8,2,TRUE)*AZ$2</f>
        <v>0.1</v>
      </c>
      <c r="BA593" s="29" t="e">
        <f t="shared" si="89"/>
        <v>#DIV/0!</v>
      </c>
      <c r="BB593" s="29" t="e">
        <f>VLOOKUP(BA593,score!$AJ$2:$AK$7,2,TRUE)</f>
        <v>#DIV/0!</v>
      </c>
    </row>
    <row r="594" spans="1:54" x14ac:dyDescent="0.3">
      <c r="A594" s="10"/>
      <c r="B594" s="11"/>
      <c r="C594" s="12"/>
      <c r="D594" s="14"/>
      <c r="E594" s="12"/>
      <c r="F594" s="14"/>
      <c r="G594" s="14"/>
      <c r="H594" s="14"/>
      <c r="I594" s="14"/>
      <c r="J594" s="14"/>
      <c r="K594" s="14"/>
      <c r="L594" s="14"/>
      <c r="M594" s="14"/>
      <c r="N594" s="13"/>
      <c r="O594" s="13"/>
      <c r="P594" s="12"/>
      <c r="Q594" s="12"/>
      <c r="R594" s="12"/>
      <c r="S594" s="12"/>
      <c r="T594" s="12"/>
      <c r="U594" s="12"/>
      <c r="V594" s="12"/>
      <c r="W594" s="17"/>
      <c r="X594" s="17"/>
      <c r="Y594" s="15"/>
      <c r="Z594" s="14"/>
      <c r="AA594" s="43" t="e">
        <f t="shared" si="81"/>
        <v>#DIV/0!</v>
      </c>
      <c r="AB594" s="21" t="e">
        <f t="shared" si="82"/>
        <v>#DIV/0!</v>
      </c>
      <c r="AC594" s="21" t="e">
        <f t="shared" si="83"/>
        <v>#DIV/0!</v>
      </c>
      <c r="AD594" s="21" t="e">
        <f t="shared" si="84"/>
        <v>#DIV/0!</v>
      </c>
      <c r="AE594" s="21" t="e">
        <f t="shared" si="85"/>
        <v>#DIV/0!</v>
      </c>
      <c r="AF594" s="21" t="e">
        <f t="shared" si="88"/>
        <v>#DIV/0!</v>
      </c>
      <c r="AG594" s="20">
        <f>VLOOKUP(S594,'tabla ingresos'!$A$3:$D$15,4,FALSE)</f>
        <v>0</v>
      </c>
      <c r="AH594" s="20">
        <f t="shared" si="86"/>
        <v>0</v>
      </c>
      <c r="AI594" s="20">
        <f t="shared" si="87"/>
        <v>0</v>
      </c>
      <c r="AJ594" s="28" t="e">
        <f>VLOOKUP(AA594,score!$K$2:$L$8,2,TRUE)*AJ$2</f>
        <v>#DIV/0!</v>
      </c>
      <c r="AK594" s="28">
        <f>VLOOKUP(T594,score!$M$2:$N$8,2,FALSE)*AK$2</f>
        <v>0</v>
      </c>
      <c r="AL594" s="28">
        <f>VLOOKUP(Q594,score!$G$2:$H$8,2,TRUE)*AL$2</f>
        <v>0.1</v>
      </c>
      <c r="AM594" s="28" t="e">
        <f>VLOOKUP(AB594,score!$Y$2:$Z$8,2,TRUE)*AM$2</f>
        <v>#DIV/0!</v>
      </c>
      <c r="AN594" s="28" t="e">
        <f>VLOOKUP(AE594,score!$AE$2:$AF$8,2,TRUE)*AN$2</f>
        <v>#DIV/0!</v>
      </c>
      <c r="AO594" s="28">
        <f>VLOOKUP(O594,score!$C$2:$D$8,2,TRUE)*AO$2</f>
        <v>0.1</v>
      </c>
      <c r="AP594" s="28">
        <f>VLOOKUP(R594,score!$I$2:$J$8,2,TRUE)*AP$2</f>
        <v>0.1</v>
      </c>
      <c r="AQ594" s="28" t="e">
        <f>VLOOKUP(P594,score!$E$2:$F$8,2,FALSE)*AQ$2</f>
        <v>#N/A</v>
      </c>
      <c r="AR594" s="28">
        <f>VLOOKUP(U594,score!$O$2:$P$8,2,TRUE)*AR$2</f>
        <v>0</v>
      </c>
      <c r="AS594" s="28">
        <f>VLOOKUP(V594,score!$Q$2:$R$8,2,TRUE)*AS$2</f>
        <v>0</v>
      </c>
      <c r="AT594" s="28" t="e">
        <f>VLOOKUP(W594,score!$S$2:$T$8,2,FALSE)*AT$2</f>
        <v>#N/A</v>
      </c>
      <c r="AU594" s="28" t="e">
        <f>VLOOKUP(X594,score!$U$2:$V$4,2,FALSE)*AU$2</f>
        <v>#N/A</v>
      </c>
      <c r="AV594" s="28" t="e">
        <f>VLOOKUP(AF594,score!$AG$2:$AH$8,2,TRUE)*AV$2</f>
        <v>#DIV/0!</v>
      </c>
      <c r="AW594" s="28" t="e">
        <f>VLOOKUP(Y594,score!$W$2:$X$8,2,FALSE)*AW$2</f>
        <v>#N/A</v>
      </c>
      <c r="AX594" s="28" t="e">
        <f>VLOOKUP(AC594,score!$AA$2:$AB$8,2,TRUE)*AX$2</f>
        <v>#DIV/0!</v>
      </c>
      <c r="AY594" s="28" t="e">
        <f>VLOOKUP(AD594,score!$AC$2:$AD$8,2,TRUE)*AY$2</f>
        <v>#DIV/0!</v>
      </c>
      <c r="AZ594" s="28">
        <f>VLOOKUP(N594,score!$A$2:$B$8,2,TRUE)*AZ$2</f>
        <v>0.1</v>
      </c>
      <c r="BA594" s="29" t="e">
        <f t="shared" si="89"/>
        <v>#DIV/0!</v>
      </c>
      <c r="BB594" s="29" t="e">
        <f>VLOOKUP(BA594,score!$AJ$2:$AK$7,2,TRUE)</f>
        <v>#DIV/0!</v>
      </c>
    </row>
    <row r="595" spans="1:54" x14ac:dyDescent="0.3">
      <c r="A595" s="10"/>
      <c r="B595" s="11"/>
      <c r="C595" s="12"/>
      <c r="D595" s="14"/>
      <c r="E595" s="12"/>
      <c r="F595" s="14"/>
      <c r="G595" s="14"/>
      <c r="H595" s="14"/>
      <c r="I595" s="14"/>
      <c r="J595" s="14"/>
      <c r="K595" s="14"/>
      <c r="L595" s="14"/>
      <c r="M595" s="14"/>
      <c r="N595" s="13"/>
      <c r="O595" s="13"/>
      <c r="P595" s="12"/>
      <c r="Q595" s="12"/>
      <c r="R595" s="12"/>
      <c r="S595" s="12"/>
      <c r="T595" s="12"/>
      <c r="U595" s="12"/>
      <c r="V595" s="12"/>
      <c r="W595" s="17"/>
      <c r="X595" s="17"/>
      <c r="Y595" s="15"/>
      <c r="Z595" s="14"/>
      <c r="AA595" s="43" t="e">
        <f t="shared" si="81"/>
        <v>#DIV/0!</v>
      </c>
      <c r="AB595" s="21" t="e">
        <f t="shared" si="82"/>
        <v>#DIV/0!</v>
      </c>
      <c r="AC595" s="21" t="e">
        <f t="shared" si="83"/>
        <v>#DIV/0!</v>
      </c>
      <c r="AD595" s="21" t="e">
        <f t="shared" si="84"/>
        <v>#DIV/0!</v>
      </c>
      <c r="AE595" s="21" t="e">
        <f t="shared" si="85"/>
        <v>#DIV/0!</v>
      </c>
      <c r="AF595" s="21" t="e">
        <f t="shared" si="88"/>
        <v>#DIV/0!</v>
      </c>
      <c r="AG595" s="20">
        <f>VLOOKUP(S595,'tabla ingresos'!$A$3:$D$15,4,FALSE)</f>
        <v>0</v>
      </c>
      <c r="AH595" s="20">
        <f t="shared" si="86"/>
        <v>0</v>
      </c>
      <c r="AI595" s="20">
        <f t="shared" si="87"/>
        <v>0</v>
      </c>
      <c r="AJ595" s="28" t="e">
        <f>VLOOKUP(AA595,score!$K$2:$L$8,2,TRUE)*AJ$2</f>
        <v>#DIV/0!</v>
      </c>
      <c r="AK595" s="28">
        <f>VLOOKUP(T595,score!$M$2:$N$8,2,FALSE)*AK$2</f>
        <v>0</v>
      </c>
      <c r="AL595" s="28">
        <f>VLOOKUP(Q595,score!$G$2:$H$8,2,TRUE)*AL$2</f>
        <v>0.1</v>
      </c>
      <c r="AM595" s="28" t="e">
        <f>VLOOKUP(AB595,score!$Y$2:$Z$8,2,TRUE)*AM$2</f>
        <v>#DIV/0!</v>
      </c>
      <c r="AN595" s="28" t="e">
        <f>VLOOKUP(AE595,score!$AE$2:$AF$8,2,TRUE)*AN$2</f>
        <v>#DIV/0!</v>
      </c>
      <c r="AO595" s="28">
        <f>VLOOKUP(O595,score!$C$2:$D$8,2,TRUE)*AO$2</f>
        <v>0.1</v>
      </c>
      <c r="AP595" s="28">
        <f>VLOOKUP(R595,score!$I$2:$J$8,2,TRUE)*AP$2</f>
        <v>0.1</v>
      </c>
      <c r="AQ595" s="28" t="e">
        <f>VLOOKUP(P595,score!$E$2:$F$8,2,FALSE)*AQ$2</f>
        <v>#N/A</v>
      </c>
      <c r="AR595" s="28">
        <f>VLOOKUP(U595,score!$O$2:$P$8,2,TRUE)*AR$2</f>
        <v>0</v>
      </c>
      <c r="AS595" s="28">
        <f>VLOOKUP(V595,score!$Q$2:$R$8,2,TRUE)*AS$2</f>
        <v>0</v>
      </c>
      <c r="AT595" s="28" t="e">
        <f>VLOOKUP(W595,score!$S$2:$T$8,2,FALSE)*AT$2</f>
        <v>#N/A</v>
      </c>
      <c r="AU595" s="28" t="e">
        <f>VLOOKUP(X595,score!$U$2:$V$4,2,FALSE)*AU$2</f>
        <v>#N/A</v>
      </c>
      <c r="AV595" s="28" t="e">
        <f>VLOOKUP(AF595,score!$AG$2:$AH$8,2,TRUE)*AV$2</f>
        <v>#DIV/0!</v>
      </c>
      <c r="AW595" s="28" t="e">
        <f>VLOOKUP(Y595,score!$W$2:$X$8,2,FALSE)*AW$2</f>
        <v>#N/A</v>
      </c>
      <c r="AX595" s="28" t="e">
        <f>VLOOKUP(AC595,score!$AA$2:$AB$8,2,TRUE)*AX$2</f>
        <v>#DIV/0!</v>
      </c>
      <c r="AY595" s="28" t="e">
        <f>VLOOKUP(AD595,score!$AC$2:$AD$8,2,TRUE)*AY$2</f>
        <v>#DIV/0!</v>
      </c>
      <c r="AZ595" s="28">
        <f>VLOOKUP(N595,score!$A$2:$B$8,2,TRUE)*AZ$2</f>
        <v>0.1</v>
      </c>
      <c r="BA595" s="29" t="e">
        <f t="shared" si="89"/>
        <v>#DIV/0!</v>
      </c>
      <c r="BB595" s="29" t="e">
        <f>VLOOKUP(BA595,score!$AJ$2:$AK$7,2,TRUE)</f>
        <v>#DIV/0!</v>
      </c>
    </row>
    <row r="596" spans="1:54" x14ac:dyDescent="0.3">
      <c r="A596" s="10"/>
      <c r="B596" s="11"/>
      <c r="C596" s="12"/>
      <c r="D596" s="14"/>
      <c r="E596" s="12"/>
      <c r="F596" s="14"/>
      <c r="G596" s="14"/>
      <c r="H596" s="14"/>
      <c r="I596" s="14"/>
      <c r="J596" s="14"/>
      <c r="K596" s="14"/>
      <c r="L596" s="14"/>
      <c r="M596" s="14"/>
      <c r="N596" s="13"/>
      <c r="O596" s="13"/>
      <c r="P596" s="12"/>
      <c r="Q596" s="12"/>
      <c r="R596" s="12"/>
      <c r="S596" s="12"/>
      <c r="T596" s="12"/>
      <c r="U596" s="12"/>
      <c r="V596" s="12"/>
      <c r="W596" s="17"/>
      <c r="X596" s="17"/>
      <c r="Y596" s="15"/>
      <c r="Z596" s="14"/>
      <c r="AA596" s="43" t="e">
        <f t="shared" si="81"/>
        <v>#DIV/0!</v>
      </c>
      <c r="AB596" s="21" t="e">
        <f t="shared" si="82"/>
        <v>#DIV/0!</v>
      </c>
      <c r="AC596" s="21" t="e">
        <f t="shared" si="83"/>
        <v>#DIV/0!</v>
      </c>
      <c r="AD596" s="21" t="e">
        <f t="shared" si="84"/>
        <v>#DIV/0!</v>
      </c>
      <c r="AE596" s="21" t="e">
        <f t="shared" si="85"/>
        <v>#DIV/0!</v>
      </c>
      <c r="AF596" s="21" t="e">
        <f t="shared" si="88"/>
        <v>#DIV/0!</v>
      </c>
      <c r="AG596" s="20">
        <f>VLOOKUP(S596,'tabla ingresos'!$A$3:$D$15,4,FALSE)</f>
        <v>0</v>
      </c>
      <c r="AH596" s="20">
        <f t="shared" si="86"/>
        <v>0</v>
      </c>
      <c r="AI596" s="20">
        <f t="shared" si="87"/>
        <v>0</v>
      </c>
      <c r="AJ596" s="28" t="e">
        <f>VLOOKUP(AA596,score!$K$2:$L$8,2,TRUE)*AJ$2</f>
        <v>#DIV/0!</v>
      </c>
      <c r="AK596" s="28">
        <f>VLOOKUP(T596,score!$M$2:$N$8,2,FALSE)*AK$2</f>
        <v>0</v>
      </c>
      <c r="AL596" s="28">
        <f>VLOOKUP(Q596,score!$G$2:$H$8,2,TRUE)*AL$2</f>
        <v>0.1</v>
      </c>
      <c r="AM596" s="28" t="e">
        <f>VLOOKUP(AB596,score!$Y$2:$Z$8,2,TRUE)*AM$2</f>
        <v>#DIV/0!</v>
      </c>
      <c r="AN596" s="28" t="e">
        <f>VLOOKUP(AE596,score!$AE$2:$AF$8,2,TRUE)*AN$2</f>
        <v>#DIV/0!</v>
      </c>
      <c r="AO596" s="28">
        <f>VLOOKUP(O596,score!$C$2:$D$8,2,TRUE)*AO$2</f>
        <v>0.1</v>
      </c>
      <c r="AP596" s="28">
        <f>VLOOKUP(R596,score!$I$2:$J$8,2,TRUE)*AP$2</f>
        <v>0.1</v>
      </c>
      <c r="AQ596" s="28" t="e">
        <f>VLOOKUP(P596,score!$E$2:$F$8,2,FALSE)*AQ$2</f>
        <v>#N/A</v>
      </c>
      <c r="AR596" s="28">
        <f>VLOOKUP(U596,score!$O$2:$P$8,2,TRUE)*AR$2</f>
        <v>0</v>
      </c>
      <c r="AS596" s="28">
        <f>VLOOKUP(V596,score!$Q$2:$R$8,2,TRUE)*AS$2</f>
        <v>0</v>
      </c>
      <c r="AT596" s="28" t="e">
        <f>VLOOKUP(W596,score!$S$2:$T$8,2,FALSE)*AT$2</f>
        <v>#N/A</v>
      </c>
      <c r="AU596" s="28" t="e">
        <f>VLOOKUP(X596,score!$U$2:$V$4,2,FALSE)*AU$2</f>
        <v>#N/A</v>
      </c>
      <c r="AV596" s="28" t="e">
        <f>VLOOKUP(AF596,score!$AG$2:$AH$8,2,TRUE)*AV$2</f>
        <v>#DIV/0!</v>
      </c>
      <c r="AW596" s="28" t="e">
        <f>VLOOKUP(Y596,score!$W$2:$X$8,2,FALSE)*AW$2</f>
        <v>#N/A</v>
      </c>
      <c r="AX596" s="28" t="e">
        <f>VLOOKUP(AC596,score!$AA$2:$AB$8,2,TRUE)*AX$2</f>
        <v>#DIV/0!</v>
      </c>
      <c r="AY596" s="28" t="e">
        <f>VLOOKUP(AD596,score!$AC$2:$AD$8,2,TRUE)*AY$2</f>
        <v>#DIV/0!</v>
      </c>
      <c r="AZ596" s="28">
        <f>VLOOKUP(N596,score!$A$2:$B$8,2,TRUE)*AZ$2</f>
        <v>0.1</v>
      </c>
      <c r="BA596" s="29" t="e">
        <f t="shared" si="89"/>
        <v>#DIV/0!</v>
      </c>
      <c r="BB596" s="29" t="e">
        <f>VLOOKUP(BA596,score!$AJ$2:$AK$7,2,TRUE)</f>
        <v>#DIV/0!</v>
      </c>
    </row>
    <row r="597" spans="1:54" x14ac:dyDescent="0.3">
      <c r="A597" s="10"/>
      <c r="B597" s="11"/>
      <c r="C597" s="12"/>
      <c r="D597" s="14"/>
      <c r="E597" s="12"/>
      <c r="F597" s="14"/>
      <c r="G597" s="14"/>
      <c r="H597" s="14"/>
      <c r="I597" s="14"/>
      <c r="J597" s="14"/>
      <c r="K597" s="14"/>
      <c r="L597" s="14"/>
      <c r="M597" s="14"/>
      <c r="N597" s="13"/>
      <c r="O597" s="13"/>
      <c r="P597" s="12"/>
      <c r="Q597" s="12"/>
      <c r="R597" s="12"/>
      <c r="S597" s="12"/>
      <c r="T597" s="12"/>
      <c r="U597" s="12"/>
      <c r="V597" s="12"/>
      <c r="W597" s="17"/>
      <c r="X597" s="17"/>
      <c r="Y597" s="15"/>
      <c r="Z597" s="14"/>
      <c r="AA597" s="43" t="e">
        <f t="shared" si="81"/>
        <v>#DIV/0!</v>
      </c>
      <c r="AB597" s="21" t="e">
        <f t="shared" si="82"/>
        <v>#DIV/0!</v>
      </c>
      <c r="AC597" s="21" t="e">
        <f t="shared" si="83"/>
        <v>#DIV/0!</v>
      </c>
      <c r="AD597" s="21" t="e">
        <f t="shared" si="84"/>
        <v>#DIV/0!</v>
      </c>
      <c r="AE597" s="21" t="e">
        <f t="shared" si="85"/>
        <v>#DIV/0!</v>
      </c>
      <c r="AF597" s="21" t="e">
        <f t="shared" si="88"/>
        <v>#DIV/0!</v>
      </c>
      <c r="AG597" s="20">
        <f>VLOOKUP(S597,'tabla ingresos'!$A$3:$D$15,4,FALSE)</f>
        <v>0</v>
      </c>
      <c r="AH597" s="20">
        <f t="shared" si="86"/>
        <v>0</v>
      </c>
      <c r="AI597" s="20">
        <f t="shared" si="87"/>
        <v>0</v>
      </c>
      <c r="AJ597" s="28" t="e">
        <f>VLOOKUP(AA597,score!$K$2:$L$8,2,TRUE)*AJ$2</f>
        <v>#DIV/0!</v>
      </c>
      <c r="AK597" s="28">
        <f>VLOOKUP(T597,score!$M$2:$N$8,2,FALSE)*AK$2</f>
        <v>0</v>
      </c>
      <c r="AL597" s="28">
        <f>VLOOKUP(Q597,score!$G$2:$H$8,2,TRUE)*AL$2</f>
        <v>0.1</v>
      </c>
      <c r="AM597" s="28" t="e">
        <f>VLOOKUP(AB597,score!$Y$2:$Z$8,2,TRUE)*AM$2</f>
        <v>#DIV/0!</v>
      </c>
      <c r="AN597" s="28" t="e">
        <f>VLOOKUP(AE597,score!$AE$2:$AF$8,2,TRUE)*AN$2</f>
        <v>#DIV/0!</v>
      </c>
      <c r="AO597" s="28">
        <f>VLOOKUP(O597,score!$C$2:$D$8,2,TRUE)*AO$2</f>
        <v>0.1</v>
      </c>
      <c r="AP597" s="28">
        <f>VLOOKUP(R597,score!$I$2:$J$8,2,TRUE)*AP$2</f>
        <v>0.1</v>
      </c>
      <c r="AQ597" s="28" t="e">
        <f>VLOOKUP(P597,score!$E$2:$F$8,2,FALSE)*AQ$2</f>
        <v>#N/A</v>
      </c>
      <c r="AR597" s="28">
        <f>VLOOKUP(U597,score!$O$2:$P$8,2,TRUE)*AR$2</f>
        <v>0</v>
      </c>
      <c r="AS597" s="28">
        <f>VLOOKUP(V597,score!$Q$2:$R$8,2,TRUE)*AS$2</f>
        <v>0</v>
      </c>
      <c r="AT597" s="28" t="e">
        <f>VLOOKUP(W597,score!$S$2:$T$8,2,FALSE)*AT$2</f>
        <v>#N/A</v>
      </c>
      <c r="AU597" s="28" t="e">
        <f>VLOOKUP(X597,score!$U$2:$V$4,2,FALSE)*AU$2</f>
        <v>#N/A</v>
      </c>
      <c r="AV597" s="28" t="e">
        <f>VLOOKUP(AF597,score!$AG$2:$AH$8,2,TRUE)*AV$2</f>
        <v>#DIV/0!</v>
      </c>
      <c r="AW597" s="28" t="e">
        <f>VLOOKUP(Y597,score!$W$2:$X$8,2,FALSE)*AW$2</f>
        <v>#N/A</v>
      </c>
      <c r="AX597" s="28" t="e">
        <f>VLOOKUP(AC597,score!$AA$2:$AB$8,2,TRUE)*AX$2</f>
        <v>#DIV/0!</v>
      </c>
      <c r="AY597" s="28" t="e">
        <f>VLOOKUP(AD597,score!$AC$2:$AD$8,2,TRUE)*AY$2</f>
        <v>#DIV/0!</v>
      </c>
      <c r="AZ597" s="28">
        <f>VLOOKUP(N597,score!$A$2:$B$8,2,TRUE)*AZ$2</f>
        <v>0.1</v>
      </c>
      <c r="BA597" s="29" t="e">
        <f t="shared" si="89"/>
        <v>#DIV/0!</v>
      </c>
      <c r="BB597" s="29" t="e">
        <f>VLOOKUP(BA597,score!$AJ$2:$AK$7,2,TRUE)</f>
        <v>#DIV/0!</v>
      </c>
    </row>
    <row r="598" spans="1:54" x14ac:dyDescent="0.3">
      <c r="A598" s="10"/>
      <c r="B598" s="11"/>
      <c r="C598" s="12"/>
      <c r="D598" s="14"/>
      <c r="E598" s="12"/>
      <c r="F598" s="14"/>
      <c r="G598" s="14"/>
      <c r="H598" s="14"/>
      <c r="I598" s="14"/>
      <c r="J598" s="14"/>
      <c r="K598" s="14"/>
      <c r="L598" s="14"/>
      <c r="M598" s="14"/>
      <c r="N598" s="13"/>
      <c r="O598" s="13"/>
      <c r="P598" s="12"/>
      <c r="Q598" s="12"/>
      <c r="R598" s="12"/>
      <c r="S598" s="12"/>
      <c r="T598" s="12"/>
      <c r="U598" s="12"/>
      <c r="V598" s="12"/>
      <c r="W598" s="17"/>
      <c r="X598" s="17"/>
      <c r="Y598" s="15"/>
      <c r="Z598" s="14"/>
      <c r="AA598" s="43" t="e">
        <f t="shared" si="81"/>
        <v>#DIV/0!</v>
      </c>
      <c r="AB598" s="21" t="e">
        <f t="shared" si="82"/>
        <v>#DIV/0!</v>
      </c>
      <c r="AC598" s="21" t="e">
        <f t="shared" si="83"/>
        <v>#DIV/0!</v>
      </c>
      <c r="AD598" s="21" t="e">
        <f t="shared" si="84"/>
        <v>#DIV/0!</v>
      </c>
      <c r="AE598" s="21" t="e">
        <f t="shared" si="85"/>
        <v>#DIV/0!</v>
      </c>
      <c r="AF598" s="21" t="e">
        <f t="shared" si="88"/>
        <v>#DIV/0!</v>
      </c>
      <c r="AG598" s="20">
        <f>VLOOKUP(S598,'tabla ingresos'!$A$3:$D$15,4,FALSE)</f>
        <v>0</v>
      </c>
      <c r="AH598" s="20">
        <f t="shared" si="86"/>
        <v>0</v>
      </c>
      <c r="AI598" s="20">
        <f t="shared" si="87"/>
        <v>0</v>
      </c>
      <c r="AJ598" s="28" t="e">
        <f>VLOOKUP(AA598,score!$K$2:$L$8,2,TRUE)*AJ$2</f>
        <v>#DIV/0!</v>
      </c>
      <c r="AK598" s="28">
        <f>VLOOKUP(T598,score!$M$2:$N$8,2,FALSE)*AK$2</f>
        <v>0</v>
      </c>
      <c r="AL598" s="28">
        <f>VLOOKUP(Q598,score!$G$2:$H$8,2,TRUE)*AL$2</f>
        <v>0.1</v>
      </c>
      <c r="AM598" s="28" t="e">
        <f>VLOOKUP(AB598,score!$Y$2:$Z$8,2,TRUE)*AM$2</f>
        <v>#DIV/0!</v>
      </c>
      <c r="AN598" s="28" t="e">
        <f>VLOOKUP(AE598,score!$AE$2:$AF$8,2,TRUE)*AN$2</f>
        <v>#DIV/0!</v>
      </c>
      <c r="AO598" s="28">
        <f>VLOOKUP(O598,score!$C$2:$D$8,2,TRUE)*AO$2</f>
        <v>0.1</v>
      </c>
      <c r="AP598" s="28">
        <f>VLOOKUP(R598,score!$I$2:$J$8,2,TRUE)*AP$2</f>
        <v>0.1</v>
      </c>
      <c r="AQ598" s="28" t="e">
        <f>VLOOKUP(P598,score!$E$2:$F$8,2,FALSE)*AQ$2</f>
        <v>#N/A</v>
      </c>
      <c r="AR598" s="28">
        <f>VLOOKUP(U598,score!$O$2:$P$8,2,TRUE)*AR$2</f>
        <v>0</v>
      </c>
      <c r="AS598" s="28">
        <f>VLOOKUP(V598,score!$Q$2:$R$8,2,TRUE)*AS$2</f>
        <v>0</v>
      </c>
      <c r="AT598" s="28" t="e">
        <f>VLOOKUP(W598,score!$S$2:$T$8,2,FALSE)*AT$2</f>
        <v>#N/A</v>
      </c>
      <c r="AU598" s="28" t="e">
        <f>VLOOKUP(X598,score!$U$2:$V$4,2,FALSE)*AU$2</f>
        <v>#N/A</v>
      </c>
      <c r="AV598" s="28" t="e">
        <f>VLOOKUP(AF598,score!$AG$2:$AH$8,2,TRUE)*AV$2</f>
        <v>#DIV/0!</v>
      </c>
      <c r="AW598" s="28" t="e">
        <f>VLOOKUP(Y598,score!$W$2:$X$8,2,FALSE)*AW$2</f>
        <v>#N/A</v>
      </c>
      <c r="AX598" s="28" t="e">
        <f>VLOOKUP(AC598,score!$AA$2:$AB$8,2,TRUE)*AX$2</f>
        <v>#DIV/0!</v>
      </c>
      <c r="AY598" s="28" t="e">
        <f>VLOOKUP(AD598,score!$AC$2:$AD$8,2,TRUE)*AY$2</f>
        <v>#DIV/0!</v>
      </c>
      <c r="AZ598" s="28">
        <f>VLOOKUP(N598,score!$A$2:$B$8,2,TRUE)*AZ$2</f>
        <v>0.1</v>
      </c>
      <c r="BA598" s="29" t="e">
        <f t="shared" si="89"/>
        <v>#DIV/0!</v>
      </c>
      <c r="BB598" s="29" t="e">
        <f>VLOOKUP(BA598,score!$AJ$2:$AK$7,2,TRUE)</f>
        <v>#DIV/0!</v>
      </c>
    </row>
    <row r="599" spans="1:54" x14ac:dyDescent="0.3">
      <c r="A599" s="10"/>
      <c r="B599" s="11"/>
      <c r="C599" s="12"/>
      <c r="D599" s="14"/>
      <c r="E599" s="12"/>
      <c r="F599" s="14"/>
      <c r="G599" s="14"/>
      <c r="H599" s="14"/>
      <c r="I599" s="14"/>
      <c r="J599" s="14"/>
      <c r="K599" s="14"/>
      <c r="L599" s="14"/>
      <c r="M599" s="14"/>
      <c r="N599" s="13"/>
      <c r="O599" s="13"/>
      <c r="P599" s="12"/>
      <c r="Q599" s="12"/>
      <c r="R599" s="12"/>
      <c r="S599" s="12"/>
      <c r="T599" s="12"/>
      <c r="U599" s="12"/>
      <c r="V599" s="12"/>
      <c r="W599" s="17"/>
      <c r="X599" s="17"/>
      <c r="Y599" s="15"/>
      <c r="Z599" s="14"/>
      <c r="AA599" s="43" t="e">
        <f t="shared" si="81"/>
        <v>#DIV/0!</v>
      </c>
      <c r="AB599" s="21" t="e">
        <f t="shared" si="82"/>
        <v>#DIV/0!</v>
      </c>
      <c r="AC599" s="21" t="e">
        <f t="shared" si="83"/>
        <v>#DIV/0!</v>
      </c>
      <c r="AD599" s="21" t="e">
        <f t="shared" si="84"/>
        <v>#DIV/0!</v>
      </c>
      <c r="AE599" s="21" t="e">
        <f t="shared" si="85"/>
        <v>#DIV/0!</v>
      </c>
      <c r="AF599" s="21" t="e">
        <f t="shared" si="88"/>
        <v>#DIV/0!</v>
      </c>
      <c r="AG599" s="20">
        <f>VLOOKUP(S599,'tabla ingresos'!$A$3:$D$15,4,FALSE)</f>
        <v>0</v>
      </c>
      <c r="AH599" s="20">
        <f t="shared" si="86"/>
        <v>0</v>
      </c>
      <c r="AI599" s="20">
        <f t="shared" si="87"/>
        <v>0</v>
      </c>
      <c r="AJ599" s="28" t="e">
        <f>VLOOKUP(AA599,score!$K$2:$L$8,2,TRUE)*AJ$2</f>
        <v>#DIV/0!</v>
      </c>
      <c r="AK599" s="28">
        <f>VLOOKUP(T599,score!$M$2:$N$8,2,FALSE)*AK$2</f>
        <v>0</v>
      </c>
      <c r="AL599" s="28">
        <f>VLOOKUP(Q599,score!$G$2:$H$8,2,TRUE)*AL$2</f>
        <v>0.1</v>
      </c>
      <c r="AM599" s="28" t="e">
        <f>VLOOKUP(AB599,score!$Y$2:$Z$8,2,TRUE)*AM$2</f>
        <v>#DIV/0!</v>
      </c>
      <c r="AN599" s="28" t="e">
        <f>VLOOKUP(AE599,score!$AE$2:$AF$8,2,TRUE)*AN$2</f>
        <v>#DIV/0!</v>
      </c>
      <c r="AO599" s="28">
        <f>VLOOKUP(O599,score!$C$2:$D$8,2,TRUE)*AO$2</f>
        <v>0.1</v>
      </c>
      <c r="AP599" s="28">
        <f>VLOOKUP(R599,score!$I$2:$J$8,2,TRUE)*AP$2</f>
        <v>0.1</v>
      </c>
      <c r="AQ599" s="28" t="e">
        <f>VLOOKUP(P599,score!$E$2:$F$8,2,FALSE)*AQ$2</f>
        <v>#N/A</v>
      </c>
      <c r="AR599" s="28">
        <f>VLOOKUP(U599,score!$O$2:$P$8,2,TRUE)*AR$2</f>
        <v>0</v>
      </c>
      <c r="AS599" s="28">
        <f>VLOOKUP(V599,score!$Q$2:$R$8,2,TRUE)*AS$2</f>
        <v>0</v>
      </c>
      <c r="AT599" s="28" t="e">
        <f>VLOOKUP(W599,score!$S$2:$T$8,2,FALSE)*AT$2</f>
        <v>#N/A</v>
      </c>
      <c r="AU599" s="28" t="e">
        <f>VLOOKUP(X599,score!$U$2:$V$4,2,FALSE)*AU$2</f>
        <v>#N/A</v>
      </c>
      <c r="AV599" s="28" t="e">
        <f>VLOOKUP(AF599,score!$AG$2:$AH$8,2,TRUE)*AV$2</f>
        <v>#DIV/0!</v>
      </c>
      <c r="AW599" s="28" t="e">
        <f>VLOOKUP(Y599,score!$W$2:$X$8,2,FALSE)*AW$2</f>
        <v>#N/A</v>
      </c>
      <c r="AX599" s="28" t="e">
        <f>VLOOKUP(AC599,score!$AA$2:$AB$8,2,TRUE)*AX$2</f>
        <v>#DIV/0!</v>
      </c>
      <c r="AY599" s="28" t="e">
        <f>VLOOKUP(AD599,score!$AC$2:$AD$8,2,TRUE)*AY$2</f>
        <v>#DIV/0!</v>
      </c>
      <c r="AZ599" s="28">
        <f>VLOOKUP(N599,score!$A$2:$B$8,2,TRUE)*AZ$2</f>
        <v>0.1</v>
      </c>
      <c r="BA599" s="29" t="e">
        <f t="shared" si="89"/>
        <v>#DIV/0!</v>
      </c>
      <c r="BB599" s="29" t="e">
        <f>VLOOKUP(BA599,score!$AJ$2:$AK$7,2,TRUE)</f>
        <v>#DIV/0!</v>
      </c>
    </row>
    <row r="600" spans="1:54" x14ac:dyDescent="0.3">
      <c r="A600" s="10"/>
      <c r="B600" s="11"/>
      <c r="C600" s="12"/>
      <c r="D600" s="14"/>
      <c r="E600" s="12"/>
      <c r="F600" s="14"/>
      <c r="G600" s="14"/>
      <c r="H600" s="14"/>
      <c r="I600" s="14"/>
      <c r="J600" s="14"/>
      <c r="K600" s="14"/>
      <c r="L600" s="14"/>
      <c r="M600" s="14"/>
      <c r="N600" s="13"/>
      <c r="O600" s="13"/>
      <c r="P600" s="12"/>
      <c r="Q600" s="12"/>
      <c r="R600" s="12"/>
      <c r="S600" s="12"/>
      <c r="T600" s="12"/>
      <c r="U600" s="12"/>
      <c r="V600" s="12"/>
      <c r="W600" s="17"/>
      <c r="X600" s="17"/>
      <c r="Y600" s="15"/>
      <c r="Z600" s="14"/>
      <c r="AA600" s="43" t="e">
        <f t="shared" si="81"/>
        <v>#DIV/0!</v>
      </c>
      <c r="AB600" s="21" t="e">
        <f t="shared" si="82"/>
        <v>#DIV/0!</v>
      </c>
      <c r="AC600" s="21" t="e">
        <f t="shared" si="83"/>
        <v>#DIV/0!</v>
      </c>
      <c r="AD600" s="21" t="e">
        <f t="shared" si="84"/>
        <v>#DIV/0!</v>
      </c>
      <c r="AE600" s="21" t="e">
        <f t="shared" si="85"/>
        <v>#DIV/0!</v>
      </c>
      <c r="AF600" s="21" t="e">
        <f t="shared" si="88"/>
        <v>#DIV/0!</v>
      </c>
      <c r="AG600" s="20">
        <f>VLOOKUP(S600,'tabla ingresos'!$A$3:$D$15,4,FALSE)</f>
        <v>0</v>
      </c>
      <c r="AH600" s="20">
        <f t="shared" si="86"/>
        <v>0</v>
      </c>
      <c r="AI600" s="20">
        <f t="shared" si="87"/>
        <v>0</v>
      </c>
      <c r="AJ600" s="28" t="e">
        <f>VLOOKUP(AA600,score!$K$2:$L$8,2,TRUE)*AJ$2</f>
        <v>#DIV/0!</v>
      </c>
      <c r="AK600" s="28">
        <f>VLOOKUP(T600,score!$M$2:$N$8,2,FALSE)*AK$2</f>
        <v>0</v>
      </c>
      <c r="AL600" s="28">
        <f>VLOOKUP(Q600,score!$G$2:$H$8,2,TRUE)*AL$2</f>
        <v>0.1</v>
      </c>
      <c r="AM600" s="28" t="e">
        <f>VLOOKUP(AB600,score!$Y$2:$Z$8,2,TRUE)*AM$2</f>
        <v>#DIV/0!</v>
      </c>
      <c r="AN600" s="28" t="e">
        <f>VLOOKUP(AE600,score!$AE$2:$AF$8,2,TRUE)*AN$2</f>
        <v>#DIV/0!</v>
      </c>
      <c r="AO600" s="28">
        <f>VLOOKUP(O600,score!$C$2:$D$8,2,TRUE)*AO$2</f>
        <v>0.1</v>
      </c>
      <c r="AP600" s="28">
        <f>VLOOKUP(R600,score!$I$2:$J$8,2,TRUE)*AP$2</f>
        <v>0.1</v>
      </c>
      <c r="AQ600" s="28" t="e">
        <f>VLOOKUP(P600,score!$E$2:$F$8,2,FALSE)*AQ$2</f>
        <v>#N/A</v>
      </c>
      <c r="AR600" s="28">
        <f>VLOOKUP(U600,score!$O$2:$P$8,2,TRUE)*AR$2</f>
        <v>0</v>
      </c>
      <c r="AS600" s="28">
        <f>VLOOKUP(V600,score!$Q$2:$R$8,2,TRUE)*AS$2</f>
        <v>0</v>
      </c>
      <c r="AT600" s="28" t="e">
        <f>VLOOKUP(W600,score!$S$2:$T$8,2,FALSE)*AT$2</f>
        <v>#N/A</v>
      </c>
      <c r="AU600" s="28" t="e">
        <f>VLOOKUP(X600,score!$U$2:$V$4,2,FALSE)*AU$2</f>
        <v>#N/A</v>
      </c>
      <c r="AV600" s="28" t="e">
        <f>VLOOKUP(AF600,score!$AG$2:$AH$8,2,TRUE)*AV$2</f>
        <v>#DIV/0!</v>
      </c>
      <c r="AW600" s="28" t="e">
        <f>VLOOKUP(Y600,score!$W$2:$X$8,2,FALSE)*AW$2</f>
        <v>#N/A</v>
      </c>
      <c r="AX600" s="28" t="e">
        <f>VLOOKUP(AC600,score!$AA$2:$AB$8,2,TRUE)*AX$2</f>
        <v>#DIV/0!</v>
      </c>
      <c r="AY600" s="28" t="e">
        <f>VLOOKUP(AD600,score!$AC$2:$AD$8,2,TRUE)*AY$2</f>
        <v>#DIV/0!</v>
      </c>
      <c r="AZ600" s="28">
        <f>VLOOKUP(N600,score!$A$2:$B$8,2,TRUE)*AZ$2</f>
        <v>0.1</v>
      </c>
      <c r="BA600" s="29" t="e">
        <f t="shared" si="89"/>
        <v>#DIV/0!</v>
      </c>
      <c r="BB600" s="29" t="e">
        <f>VLOOKUP(BA600,score!$AJ$2:$AK$7,2,TRUE)</f>
        <v>#DIV/0!</v>
      </c>
    </row>
    <row r="601" spans="1:54" x14ac:dyDescent="0.3">
      <c r="A601" s="10"/>
      <c r="B601" s="11"/>
      <c r="C601" s="12"/>
      <c r="D601" s="14"/>
      <c r="E601" s="12"/>
      <c r="F601" s="14"/>
      <c r="G601" s="14"/>
      <c r="H601" s="14"/>
      <c r="I601" s="14"/>
      <c r="J601" s="14"/>
      <c r="K601" s="14"/>
      <c r="L601" s="14"/>
      <c r="M601" s="14"/>
      <c r="N601" s="13"/>
      <c r="O601" s="13"/>
      <c r="P601" s="12"/>
      <c r="Q601" s="12"/>
      <c r="R601" s="12"/>
      <c r="S601" s="12"/>
      <c r="T601" s="12"/>
      <c r="U601" s="12"/>
      <c r="V601" s="12"/>
      <c r="W601" s="17"/>
      <c r="X601" s="17"/>
      <c r="Y601" s="15"/>
      <c r="Z601" s="14"/>
      <c r="AA601" s="43" t="e">
        <f t="shared" si="81"/>
        <v>#DIV/0!</v>
      </c>
      <c r="AB601" s="21" t="e">
        <f t="shared" si="82"/>
        <v>#DIV/0!</v>
      </c>
      <c r="AC601" s="21" t="e">
        <f t="shared" si="83"/>
        <v>#DIV/0!</v>
      </c>
      <c r="AD601" s="21" t="e">
        <f t="shared" si="84"/>
        <v>#DIV/0!</v>
      </c>
      <c r="AE601" s="21" t="e">
        <f t="shared" si="85"/>
        <v>#DIV/0!</v>
      </c>
      <c r="AF601" s="21" t="e">
        <f t="shared" si="88"/>
        <v>#DIV/0!</v>
      </c>
      <c r="AG601" s="20">
        <f>VLOOKUP(S601,'tabla ingresos'!$A$3:$D$15,4,FALSE)</f>
        <v>0</v>
      </c>
      <c r="AH601" s="20">
        <f t="shared" si="86"/>
        <v>0</v>
      </c>
      <c r="AI601" s="20">
        <f t="shared" si="87"/>
        <v>0</v>
      </c>
      <c r="AJ601" s="28" t="e">
        <f>VLOOKUP(AA601,score!$K$2:$L$8,2,TRUE)*AJ$2</f>
        <v>#DIV/0!</v>
      </c>
      <c r="AK601" s="28">
        <f>VLOOKUP(T601,score!$M$2:$N$8,2,FALSE)*AK$2</f>
        <v>0</v>
      </c>
      <c r="AL601" s="28">
        <f>VLOOKUP(Q601,score!$G$2:$H$8,2,TRUE)*AL$2</f>
        <v>0.1</v>
      </c>
      <c r="AM601" s="28" t="e">
        <f>VLOOKUP(AB601,score!$Y$2:$Z$8,2,TRUE)*AM$2</f>
        <v>#DIV/0!</v>
      </c>
      <c r="AN601" s="28" t="e">
        <f>VLOOKUP(AE601,score!$AE$2:$AF$8,2,TRUE)*AN$2</f>
        <v>#DIV/0!</v>
      </c>
      <c r="AO601" s="28">
        <f>VLOOKUP(O601,score!$C$2:$D$8,2,TRUE)*AO$2</f>
        <v>0.1</v>
      </c>
      <c r="AP601" s="28">
        <f>VLOOKUP(R601,score!$I$2:$J$8,2,TRUE)*AP$2</f>
        <v>0.1</v>
      </c>
      <c r="AQ601" s="28" t="e">
        <f>VLOOKUP(P601,score!$E$2:$F$8,2,FALSE)*AQ$2</f>
        <v>#N/A</v>
      </c>
      <c r="AR601" s="28">
        <f>VLOOKUP(U601,score!$O$2:$P$8,2,TRUE)*AR$2</f>
        <v>0</v>
      </c>
      <c r="AS601" s="28">
        <f>VLOOKUP(V601,score!$Q$2:$R$8,2,TRUE)*AS$2</f>
        <v>0</v>
      </c>
      <c r="AT601" s="28" t="e">
        <f>VLOOKUP(W601,score!$S$2:$T$8,2,FALSE)*AT$2</f>
        <v>#N/A</v>
      </c>
      <c r="AU601" s="28" t="e">
        <f>VLOOKUP(X601,score!$U$2:$V$4,2,FALSE)*AU$2</f>
        <v>#N/A</v>
      </c>
      <c r="AV601" s="28" t="e">
        <f>VLOOKUP(AF601,score!$AG$2:$AH$8,2,TRUE)*AV$2</f>
        <v>#DIV/0!</v>
      </c>
      <c r="AW601" s="28" t="e">
        <f>VLOOKUP(Y601,score!$W$2:$X$8,2,FALSE)*AW$2</f>
        <v>#N/A</v>
      </c>
      <c r="AX601" s="28" t="e">
        <f>VLOOKUP(AC601,score!$AA$2:$AB$8,2,TRUE)*AX$2</f>
        <v>#DIV/0!</v>
      </c>
      <c r="AY601" s="28" t="e">
        <f>VLOOKUP(AD601,score!$AC$2:$AD$8,2,TRUE)*AY$2</f>
        <v>#DIV/0!</v>
      </c>
      <c r="AZ601" s="28">
        <f>VLOOKUP(N601,score!$A$2:$B$8,2,TRUE)*AZ$2</f>
        <v>0.1</v>
      </c>
      <c r="BA601" s="29" t="e">
        <f t="shared" si="89"/>
        <v>#DIV/0!</v>
      </c>
      <c r="BB601" s="29" t="e">
        <f>VLOOKUP(BA601,score!$AJ$2:$AK$7,2,TRUE)</f>
        <v>#DIV/0!</v>
      </c>
    </row>
    <row r="602" spans="1:54" x14ac:dyDescent="0.3">
      <c r="A602" s="10"/>
      <c r="B602" s="11"/>
      <c r="C602" s="12"/>
      <c r="D602" s="14"/>
      <c r="E602" s="12"/>
      <c r="F602" s="14"/>
      <c r="G602" s="14"/>
      <c r="H602" s="14"/>
      <c r="I602" s="14"/>
      <c r="J602" s="14"/>
      <c r="K602" s="14"/>
      <c r="L602" s="14"/>
      <c r="M602" s="14"/>
      <c r="N602" s="13"/>
      <c r="O602" s="13"/>
      <c r="P602" s="12"/>
      <c r="Q602" s="12"/>
      <c r="R602" s="12"/>
      <c r="S602" s="12"/>
      <c r="T602" s="12"/>
      <c r="U602" s="12"/>
      <c r="V602" s="12"/>
      <c r="W602" s="17"/>
      <c r="X602" s="17"/>
      <c r="Y602" s="15"/>
      <c r="Z602" s="14"/>
      <c r="AA602" s="43" t="e">
        <f t="shared" si="81"/>
        <v>#DIV/0!</v>
      </c>
      <c r="AB602" s="21" t="e">
        <f t="shared" si="82"/>
        <v>#DIV/0!</v>
      </c>
      <c r="AC602" s="21" t="e">
        <f t="shared" si="83"/>
        <v>#DIV/0!</v>
      </c>
      <c r="AD602" s="21" t="e">
        <f t="shared" si="84"/>
        <v>#DIV/0!</v>
      </c>
      <c r="AE602" s="21" t="e">
        <f t="shared" si="85"/>
        <v>#DIV/0!</v>
      </c>
      <c r="AF602" s="21" t="e">
        <f t="shared" si="88"/>
        <v>#DIV/0!</v>
      </c>
      <c r="AG602" s="20">
        <f>VLOOKUP(S602,'tabla ingresos'!$A$3:$D$15,4,FALSE)</f>
        <v>0</v>
      </c>
      <c r="AH602" s="20">
        <f t="shared" si="86"/>
        <v>0</v>
      </c>
      <c r="AI602" s="20">
        <f t="shared" si="87"/>
        <v>0</v>
      </c>
      <c r="AJ602" s="28" t="e">
        <f>VLOOKUP(AA602,score!$K$2:$L$8,2,TRUE)*AJ$2</f>
        <v>#DIV/0!</v>
      </c>
      <c r="AK602" s="28">
        <f>VLOOKUP(T602,score!$M$2:$N$8,2,FALSE)*AK$2</f>
        <v>0</v>
      </c>
      <c r="AL602" s="28">
        <f>VLOOKUP(Q602,score!$G$2:$H$8,2,TRUE)*AL$2</f>
        <v>0.1</v>
      </c>
      <c r="AM602" s="28" t="e">
        <f>VLOOKUP(AB602,score!$Y$2:$Z$8,2,TRUE)*AM$2</f>
        <v>#DIV/0!</v>
      </c>
      <c r="AN602" s="28" t="e">
        <f>VLOOKUP(AE602,score!$AE$2:$AF$8,2,TRUE)*AN$2</f>
        <v>#DIV/0!</v>
      </c>
      <c r="AO602" s="28">
        <f>VLOOKUP(O602,score!$C$2:$D$8,2,TRUE)*AO$2</f>
        <v>0.1</v>
      </c>
      <c r="AP602" s="28">
        <f>VLOOKUP(R602,score!$I$2:$J$8,2,TRUE)*AP$2</f>
        <v>0.1</v>
      </c>
      <c r="AQ602" s="28" t="e">
        <f>VLOOKUP(P602,score!$E$2:$F$8,2,FALSE)*AQ$2</f>
        <v>#N/A</v>
      </c>
      <c r="AR602" s="28">
        <f>VLOOKUP(U602,score!$O$2:$P$8,2,TRUE)*AR$2</f>
        <v>0</v>
      </c>
      <c r="AS602" s="28">
        <f>VLOOKUP(V602,score!$Q$2:$R$8,2,TRUE)*AS$2</f>
        <v>0</v>
      </c>
      <c r="AT602" s="28" t="e">
        <f>VLOOKUP(W602,score!$S$2:$T$8,2,FALSE)*AT$2</f>
        <v>#N/A</v>
      </c>
      <c r="AU602" s="28" t="e">
        <f>VLOOKUP(X602,score!$U$2:$V$4,2,FALSE)*AU$2</f>
        <v>#N/A</v>
      </c>
      <c r="AV602" s="28" t="e">
        <f>VLOOKUP(AF602,score!$AG$2:$AH$8,2,TRUE)*AV$2</f>
        <v>#DIV/0!</v>
      </c>
      <c r="AW602" s="28" t="e">
        <f>VLOOKUP(Y602,score!$W$2:$X$8,2,FALSE)*AW$2</f>
        <v>#N/A</v>
      </c>
      <c r="AX602" s="28" t="e">
        <f>VLOOKUP(AC602,score!$AA$2:$AB$8,2,TRUE)*AX$2</f>
        <v>#DIV/0!</v>
      </c>
      <c r="AY602" s="28" t="e">
        <f>VLOOKUP(AD602,score!$AC$2:$AD$8,2,TRUE)*AY$2</f>
        <v>#DIV/0!</v>
      </c>
      <c r="AZ602" s="28">
        <f>VLOOKUP(N602,score!$A$2:$B$8,2,TRUE)*AZ$2</f>
        <v>0.1</v>
      </c>
      <c r="BA602" s="29" t="e">
        <f t="shared" si="89"/>
        <v>#DIV/0!</v>
      </c>
      <c r="BB602" s="29" t="e">
        <f>VLOOKUP(BA602,score!$AJ$2:$AK$7,2,TRUE)</f>
        <v>#DIV/0!</v>
      </c>
    </row>
    <row r="603" spans="1:54" x14ac:dyDescent="0.3">
      <c r="A603" s="10"/>
      <c r="B603" s="11"/>
      <c r="C603" s="12"/>
      <c r="D603" s="14"/>
      <c r="E603" s="12"/>
      <c r="F603" s="14"/>
      <c r="G603" s="14"/>
      <c r="H603" s="14"/>
      <c r="I603" s="14"/>
      <c r="J603" s="14"/>
      <c r="K603" s="14"/>
      <c r="L603" s="14"/>
      <c r="M603" s="14"/>
      <c r="N603" s="13"/>
      <c r="O603" s="13"/>
      <c r="P603" s="12"/>
      <c r="Q603" s="12"/>
      <c r="R603" s="12"/>
      <c r="S603" s="12"/>
      <c r="T603" s="12"/>
      <c r="U603" s="12"/>
      <c r="V603" s="12"/>
      <c r="W603" s="17"/>
      <c r="X603" s="17"/>
      <c r="Y603" s="15"/>
      <c r="Z603" s="14"/>
      <c r="AA603" s="43" t="e">
        <f t="shared" si="81"/>
        <v>#DIV/0!</v>
      </c>
      <c r="AB603" s="21" t="e">
        <f t="shared" si="82"/>
        <v>#DIV/0!</v>
      </c>
      <c r="AC603" s="21" t="e">
        <f t="shared" si="83"/>
        <v>#DIV/0!</v>
      </c>
      <c r="AD603" s="21" t="e">
        <f t="shared" si="84"/>
        <v>#DIV/0!</v>
      </c>
      <c r="AE603" s="21" t="e">
        <f t="shared" si="85"/>
        <v>#DIV/0!</v>
      </c>
      <c r="AF603" s="21" t="e">
        <f t="shared" si="88"/>
        <v>#DIV/0!</v>
      </c>
      <c r="AG603" s="20">
        <f>VLOOKUP(S603,'tabla ingresos'!$A$3:$D$15,4,FALSE)</f>
        <v>0</v>
      </c>
      <c r="AH603" s="20">
        <f t="shared" si="86"/>
        <v>0</v>
      </c>
      <c r="AI603" s="20">
        <f t="shared" si="87"/>
        <v>0</v>
      </c>
      <c r="AJ603" s="28" t="e">
        <f>VLOOKUP(AA603,score!$K$2:$L$8,2,TRUE)*AJ$2</f>
        <v>#DIV/0!</v>
      </c>
      <c r="AK603" s="28">
        <f>VLOOKUP(T603,score!$M$2:$N$8,2,FALSE)*AK$2</f>
        <v>0</v>
      </c>
      <c r="AL603" s="28">
        <f>VLOOKUP(Q603,score!$G$2:$H$8,2,TRUE)*AL$2</f>
        <v>0.1</v>
      </c>
      <c r="AM603" s="28" t="e">
        <f>VLOOKUP(AB603,score!$Y$2:$Z$8,2,TRUE)*AM$2</f>
        <v>#DIV/0!</v>
      </c>
      <c r="AN603" s="28" t="e">
        <f>VLOOKUP(AE603,score!$AE$2:$AF$8,2,TRUE)*AN$2</f>
        <v>#DIV/0!</v>
      </c>
      <c r="AO603" s="28">
        <f>VLOOKUP(O603,score!$C$2:$D$8,2,TRUE)*AO$2</f>
        <v>0.1</v>
      </c>
      <c r="AP603" s="28">
        <f>VLOOKUP(R603,score!$I$2:$J$8,2,TRUE)*AP$2</f>
        <v>0.1</v>
      </c>
      <c r="AQ603" s="28" t="e">
        <f>VLOOKUP(P603,score!$E$2:$F$8,2,FALSE)*AQ$2</f>
        <v>#N/A</v>
      </c>
      <c r="AR603" s="28">
        <f>VLOOKUP(U603,score!$O$2:$P$8,2,TRUE)*AR$2</f>
        <v>0</v>
      </c>
      <c r="AS603" s="28">
        <f>VLOOKUP(V603,score!$Q$2:$R$8,2,TRUE)*AS$2</f>
        <v>0</v>
      </c>
      <c r="AT603" s="28" t="e">
        <f>VLOOKUP(W603,score!$S$2:$T$8,2,FALSE)*AT$2</f>
        <v>#N/A</v>
      </c>
      <c r="AU603" s="28" t="e">
        <f>VLOOKUP(X603,score!$U$2:$V$4,2,FALSE)*AU$2</f>
        <v>#N/A</v>
      </c>
      <c r="AV603" s="28" t="e">
        <f>VLOOKUP(AF603,score!$AG$2:$AH$8,2,TRUE)*AV$2</f>
        <v>#DIV/0!</v>
      </c>
      <c r="AW603" s="28" t="e">
        <f>VLOOKUP(Y603,score!$W$2:$X$8,2,FALSE)*AW$2</f>
        <v>#N/A</v>
      </c>
      <c r="AX603" s="28" t="e">
        <f>VLOOKUP(AC603,score!$AA$2:$AB$8,2,TRUE)*AX$2</f>
        <v>#DIV/0!</v>
      </c>
      <c r="AY603" s="28" t="e">
        <f>VLOOKUP(AD603,score!$AC$2:$AD$8,2,TRUE)*AY$2</f>
        <v>#DIV/0!</v>
      </c>
      <c r="AZ603" s="28">
        <f>VLOOKUP(N603,score!$A$2:$B$8,2,TRUE)*AZ$2</f>
        <v>0.1</v>
      </c>
      <c r="BA603" s="29" t="e">
        <f t="shared" si="89"/>
        <v>#DIV/0!</v>
      </c>
      <c r="BB603" s="29" t="e">
        <f>VLOOKUP(BA603,score!$AJ$2:$AK$7,2,TRUE)</f>
        <v>#DIV/0!</v>
      </c>
    </row>
    <row r="604" spans="1:54" x14ac:dyDescent="0.3">
      <c r="A604" s="10"/>
      <c r="B604" s="11"/>
      <c r="C604" s="12"/>
      <c r="D604" s="14"/>
      <c r="E604" s="12"/>
      <c r="F604" s="14"/>
      <c r="G604" s="14"/>
      <c r="H604" s="14"/>
      <c r="I604" s="14"/>
      <c r="J604" s="14"/>
      <c r="K604" s="14"/>
      <c r="L604" s="14"/>
      <c r="M604" s="14"/>
      <c r="N604" s="13"/>
      <c r="O604" s="13"/>
      <c r="P604" s="12"/>
      <c r="Q604" s="12"/>
      <c r="R604" s="12"/>
      <c r="S604" s="12"/>
      <c r="T604" s="12"/>
      <c r="U604" s="12"/>
      <c r="V604" s="12"/>
      <c r="W604" s="17"/>
      <c r="X604" s="17"/>
      <c r="Y604" s="15"/>
      <c r="Z604" s="14"/>
      <c r="AA604" s="43" t="e">
        <f t="shared" si="81"/>
        <v>#DIV/0!</v>
      </c>
      <c r="AB604" s="21" t="e">
        <f t="shared" si="82"/>
        <v>#DIV/0!</v>
      </c>
      <c r="AC604" s="21" t="e">
        <f t="shared" si="83"/>
        <v>#DIV/0!</v>
      </c>
      <c r="AD604" s="21" t="e">
        <f t="shared" si="84"/>
        <v>#DIV/0!</v>
      </c>
      <c r="AE604" s="21" t="e">
        <f t="shared" si="85"/>
        <v>#DIV/0!</v>
      </c>
      <c r="AF604" s="21" t="e">
        <f t="shared" si="88"/>
        <v>#DIV/0!</v>
      </c>
      <c r="AG604" s="20">
        <f>VLOOKUP(S604,'tabla ingresos'!$A$3:$D$15,4,FALSE)</f>
        <v>0</v>
      </c>
      <c r="AH604" s="20">
        <f t="shared" si="86"/>
        <v>0</v>
      </c>
      <c r="AI604" s="20">
        <f t="shared" si="87"/>
        <v>0</v>
      </c>
      <c r="AJ604" s="28" t="e">
        <f>VLOOKUP(AA604,score!$K$2:$L$8,2,TRUE)*AJ$2</f>
        <v>#DIV/0!</v>
      </c>
      <c r="AK604" s="28">
        <f>VLOOKUP(T604,score!$M$2:$N$8,2,FALSE)*AK$2</f>
        <v>0</v>
      </c>
      <c r="AL604" s="28">
        <f>VLOOKUP(Q604,score!$G$2:$H$8,2,TRUE)*AL$2</f>
        <v>0.1</v>
      </c>
      <c r="AM604" s="28" t="e">
        <f>VLOOKUP(AB604,score!$Y$2:$Z$8,2,TRUE)*AM$2</f>
        <v>#DIV/0!</v>
      </c>
      <c r="AN604" s="28" t="e">
        <f>VLOOKUP(AE604,score!$AE$2:$AF$8,2,TRUE)*AN$2</f>
        <v>#DIV/0!</v>
      </c>
      <c r="AO604" s="28">
        <f>VLOOKUP(O604,score!$C$2:$D$8,2,TRUE)*AO$2</f>
        <v>0.1</v>
      </c>
      <c r="AP604" s="28">
        <f>VLOOKUP(R604,score!$I$2:$J$8,2,TRUE)*AP$2</f>
        <v>0.1</v>
      </c>
      <c r="AQ604" s="28" t="e">
        <f>VLOOKUP(P604,score!$E$2:$F$8,2,FALSE)*AQ$2</f>
        <v>#N/A</v>
      </c>
      <c r="AR604" s="28">
        <f>VLOOKUP(U604,score!$O$2:$P$8,2,TRUE)*AR$2</f>
        <v>0</v>
      </c>
      <c r="AS604" s="28">
        <f>VLOOKUP(V604,score!$Q$2:$R$8,2,TRUE)*AS$2</f>
        <v>0</v>
      </c>
      <c r="AT604" s="28" t="e">
        <f>VLOOKUP(W604,score!$S$2:$T$8,2,FALSE)*AT$2</f>
        <v>#N/A</v>
      </c>
      <c r="AU604" s="28" t="e">
        <f>VLOOKUP(X604,score!$U$2:$V$4,2,FALSE)*AU$2</f>
        <v>#N/A</v>
      </c>
      <c r="AV604" s="28" t="e">
        <f>VLOOKUP(AF604,score!$AG$2:$AH$8,2,TRUE)*AV$2</f>
        <v>#DIV/0!</v>
      </c>
      <c r="AW604" s="28" t="e">
        <f>VLOOKUP(Y604,score!$W$2:$X$8,2,FALSE)*AW$2</f>
        <v>#N/A</v>
      </c>
      <c r="AX604" s="28" t="e">
        <f>VLOOKUP(AC604,score!$AA$2:$AB$8,2,TRUE)*AX$2</f>
        <v>#DIV/0!</v>
      </c>
      <c r="AY604" s="28" t="e">
        <f>VLOOKUP(AD604,score!$AC$2:$AD$8,2,TRUE)*AY$2</f>
        <v>#DIV/0!</v>
      </c>
      <c r="AZ604" s="28">
        <f>VLOOKUP(N604,score!$A$2:$B$8,2,TRUE)*AZ$2</f>
        <v>0.1</v>
      </c>
      <c r="BA604" s="29" t="e">
        <f t="shared" si="89"/>
        <v>#DIV/0!</v>
      </c>
      <c r="BB604" s="29" t="e">
        <f>VLOOKUP(BA604,score!$AJ$2:$AK$7,2,TRUE)</f>
        <v>#DIV/0!</v>
      </c>
    </row>
    <row r="605" spans="1:54" x14ac:dyDescent="0.3">
      <c r="A605" s="10"/>
      <c r="B605" s="11"/>
      <c r="C605" s="12"/>
      <c r="D605" s="14"/>
      <c r="E605" s="12"/>
      <c r="F605" s="14"/>
      <c r="G605" s="14"/>
      <c r="H605" s="14"/>
      <c r="I605" s="14"/>
      <c r="J605" s="14"/>
      <c r="K605" s="14"/>
      <c r="L605" s="14"/>
      <c r="M605" s="14"/>
      <c r="N605" s="13"/>
      <c r="O605" s="13"/>
      <c r="P605" s="12"/>
      <c r="Q605" s="12"/>
      <c r="R605" s="12"/>
      <c r="S605" s="12"/>
      <c r="T605" s="12"/>
      <c r="U605" s="12"/>
      <c r="V605" s="12"/>
      <c r="W605" s="17"/>
      <c r="X605" s="17"/>
      <c r="Y605" s="15"/>
      <c r="Z605" s="14"/>
      <c r="AA605" s="43" t="e">
        <f t="shared" si="81"/>
        <v>#DIV/0!</v>
      </c>
      <c r="AB605" s="21" t="e">
        <f t="shared" si="82"/>
        <v>#DIV/0!</v>
      </c>
      <c r="AC605" s="21" t="e">
        <f t="shared" si="83"/>
        <v>#DIV/0!</v>
      </c>
      <c r="AD605" s="21" t="e">
        <f t="shared" si="84"/>
        <v>#DIV/0!</v>
      </c>
      <c r="AE605" s="21" t="e">
        <f t="shared" si="85"/>
        <v>#DIV/0!</v>
      </c>
      <c r="AF605" s="21" t="e">
        <f t="shared" si="88"/>
        <v>#DIV/0!</v>
      </c>
      <c r="AG605" s="20">
        <f>VLOOKUP(S605,'tabla ingresos'!$A$3:$D$15,4,FALSE)</f>
        <v>0</v>
      </c>
      <c r="AH605" s="20">
        <f t="shared" si="86"/>
        <v>0</v>
      </c>
      <c r="AI605" s="20">
        <f t="shared" si="87"/>
        <v>0</v>
      </c>
      <c r="AJ605" s="28" t="e">
        <f>VLOOKUP(AA605,score!$K$2:$L$8,2,TRUE)*AJ$2</f>
        <v>#DIV/0!</v>
      </c>
      <c r="AK605" s="28">
        <f>VLOOKUP(T605,score!$M$2:$N$8,2,FALSE)*AK$2</f>
        <v>0</v>
      </c>
      <c r="AL605" s="28">
        <f>VLOOKUP(Q605,score!$G$2:$H$8,2,TRUE)*AL$2</f>
        <v>0.1</v>
      </c>
      <c r="AM605" s="28" t="e">
        <f>VLOOKUP(AB605,score!$Y$2:$Z$8,2,TRUE)*AM$2</f>
        <v>#DIV/0!</v>
      </c>
      <c r="AN605" s="28" t="e">
        <f>VLOOKUP(AE605,score!$AE$2:$AF$8,2,TRUE)*AN$2</f>
        <v>#DIV/0!</v>
      </c>
      <c r="AO605" s="28">
        <f>VLOOKUP(O605,score!$C$2:$D$8,2,TRUE)*AO$2</f>
        <v>0.1</v>
      </c>
      <c r="AP605" s="28">
        <f>VLOOKUP(R605,score!$I$2:$J$8,2,TRUE)*AP$2</f>
        <v>0.1</v>
      </c>
      <c r="AQ605" s="28" t="e">
        <f>VLOOKUP(P605,score!$E$2:$F$8,2,FALSE)*AQ$2</f>
        <v>#N/A</v>
      </c>
      <c r="AR605" s="28">
        <f>VLOOKUP(U605,score!$O$2:$P$8,2,TRUE)*AR$2</f>
        <v>0</v>
      </c>
      <c r="AS605" s="28">
        <f>VLOOKUP(V605,score!$Q$2:$R$8,2,TRUE)*AS$2</f>
        <v>0</v>
      </c>
      <c r="AT605" s="28" t="e">
        <f>VLOOKUP(W605,score!$S$2:$T$8,2,FALSE)*AT$2</f>
        <v>#N/A</v>
      </c>
      <c r="AU605" s="28" t="e">
        <f>VLOOKUP(X605,score!$U$2:$V$4,2,FALSE)*AU$2</f>
        <v>#N/A</v>
      </c>
      <c r="AV605" s="28" t="e">
        <f>VLOOKUP(AF605,score!$AG$2:$AH$8,2,TRUE)*AV$2</f>
        <v>#DIV/0!</v>
      </c>
      <c r="AW605" s="28" t="e">
        <f>VLOOKUP(Y605,score!$W$2:$X$8,2,FALSE)*AW$2</f>
        <v>#N/A</v>
      </c>
      <c r="AX605" s="28" t="e">
        <f>VLOOKUP(AC605,score!$AA$2:$AB$8,2,TRUE)*AX$2</f>
        <v>#DIV/0!</v>
      </c>
      <c r="AY605" s="28" t="e">
        <f>VLOOKUP(AD605,score!$AC$2:$AD$8,2,TRUE)*AY$2</f>
        <v>#DIV/0!</v>
      </c>
      <c r="AZ605" s="28">
        <f>VLOOKUP(N605,score!$A$2:$B$8,2,TRUE)*AZ$2</f>
        <v>0.1</v>
      </c>
      <c r="BA605" s="29" t="e">
        <f t="shared" si="89"/>
        <v>#DIV/0!</v>
      </c>
      <c r="BB605" s="29" t="e">
        <f>VLOOKUP(BA605,score!$AJ$2:$AK$7,2,TRUE)</f>
        <v>#DIV/0!</v>
      </c>
    </row>
    <row r="606" spans="1:54" x14ac:dyDescent="0.3">
      <c r="A606" s="10"/>
      <c r="B606" s="11"/>
      <c r="C606" s="12"/>
      <c r="D606" s="14"/>
      <c r="E606" s="12"/>
      <c r="F606" s="14"/>
      <c r="G606" s="14"/>
      <c r="H606" s="14"/>
      <c r="I606" s="14"/>
      <c r="J606" s="14"/>
      <c r="K606" s="14"/>
      <c r="L606" s="14"/>
      <c r="M606" s="14"/>
      <c r="N606" s="13"/>
      <c r="O606" s="13"/>
      <c r="P606" s="12"/>
      <c r="Q606" s="12"/>
      <c r="R606" s="12"/>
      <c r="S606" s="12"/>
      <c r="T606" s="12"/>
      <c r="U606" s="12"/>
      <c r="V606" s="12"/>
      <c r="W606" s="17"/>
      <c r="X606" s="17"/>
      <c r="Y606" s="15"/>
      <c r="Z606" s="14"/>
      <c r="AA606" s="43" t="e">
        <f t="shared" si="81"/>
        <v>#DIV/0!</v>
      </c>
      <c r="AB606" s="21" t="e">
        <f t="shared" si="82"/>
        <v>#DIV/0!</v>
      </c>
      <c r="AC606" s="21" t="e">
        <f t="shared" si="83"/>
        <v>#DIV/0!</v>
      </c>
      <c r="AD606" s="21" t="e">
        <f t="shared" si="84"/>
        <v>#DIV/0!</v>
      </c>
      <c r="AE606" s="21" t="e">
        <f t="shared" si="85"/>
        <v>#DIV/0!</v>
      </c>
      <c r="AF606" s="21" t="e">
        <f t="shared" si="88"/>
        <v>#DIV/0!</v>
      </c>
      <c r="AG606" s="20">
        <f>VLOOKUP(S606,'tabla ingresos'!$A$3:$D$15,4,FALSE)</f>
        <v>0</v>
      </c>
      <c r="AH606" s="20">
        <f t="shared" si="86"/>
        <v>0</v>
      </c>
      <c r="AI606" s="20">
        <f t="shared" si="87"/>
        <v>0</v>
      </c>
      <c r="AJ606" s="28" t="e">
        <f>VLOOKUP(AA606,score!$K$2:$L$8,2,TRUE)*AJ$2</f>
        <v>#DIV/0!</v>
      </c>
      <c r="AK606" s="28">
        <f>VLOOKUP(T606,score!$M$2:$N$8,2,FALSE)*AK$2</f>
        <v>0</v>
      </c>
      <c r="AL606" s="28">
        <f>VLOOKUP(Q606,score!$G$2:$H$8,2,TRUE)*AL$2</f>
        <v>0.1</v>
      </c>
      <c r="AM606" s="28" t="e">
        <f>VLOOKUP(AB606,score!$Y$2:$Z$8,2,TRUE)*AM$2</f>
        <v>#DIV/0!</v>
      </c>
      <c r="AN606" s="28" t="e">
        <f>VLOOKUP(AE606,score!$AE$2:$AF$8,2,TRUE)*AN$2</f>
        <v>#DIV/0!</v>
      </c>
      <c r="AO606" s="28">
        <f>VLOOKUP(O606,score!$C$2:$D$8,2,TRUE)*AO$2</f>
        <v>0.1</v>
      </c>
      <c r="AP606" s="28">
        <f>VLOOKUP(R606,score!$I$2:$J$8,2,TRUE)*AP$2</f>
        <v>0.1</v>
      </c>
      <c r="AQ606" s="28" t="e">
        <f>VLOOKUP(P606,score!$E$2:$F$8,2,FALSE)*AQ$2</f>
        <v>#N/A</v>
      </c>
      <c r="AR606" s="28">
        <f>VLOOKUP(U606,score!$O$2:$P$8,2,TRUE)*AR$2</f>
        <v>0</v>
      </c>
      <c r="AS606" s="28">
        <f>VLOOKUP(V606,score!$Q$2:$R$8,2,TRUE)*AS$2</f>
        <v>0</v>
      </c>
      <c r="AT606" s="28" t="e">
        <f>VLOOKUP(W606,score!$S$2:$T$8,2,FALSE)*AT$2</f>
        <v>#N/A</v>
      </c>
      <c r="AU606" s="28" t="e">
        <f>VLOOKUP(X606,score!$U$2:$V$4,2,FALSE)*AU$2</f>
        <v>#N/A</v>
      </c>
      <c r="AV606" s="28" t="e">
        <f>VLOOKUP(AF606,score!$AG$2:$AH$8,2,TRUE)*AV$2</f>
        <v>#DIV/0!</v>
      </c>
      <c r="AW606" s="28" t="e">
        <f>VLOOKUP(Y606,score!$W$2:$X$8,2,FALSE)*AW$2</f>
        <v>#N/A</v>
      </c>
      <c r="AX606" s="28" t="e">
        <f>VLOOKUP(AC606,score!$AA$2:$AB$8,2,TRUE)*AX$2</f>
        <v>#DIV/0!</v>
      </c>
      <c r="AY606" s="28" t="e">
        <f>VLOOKUP(AD606,score!$AC$2:$AD$8,2,TRUE)*AY$2</f>
        <v>#DIV/0!</v>
      </c>
      <c r="AZ606" s="28">
        <f>VLOOKUP(N606,score!$A$2:$B$8,2,TRUE)*AZ$2</f>
        <v>0.1</v>
      </c>
      <c r="BA606" s="29" t="e">
        <f t="shared" si="89"/>
        <v>#DIV/0!</v>
      </c>
      <c r="BB606" s="29" t="e">
        <f>VLOOKUP(BA606,score!$AJ$2:$AK$7,2,TRUE)</f>
        <v>#DIV/0!</v>
      </c>
    </row>
    <row r="607" spans="1:54" x14ac:dyDescent="0.3">
      <c r="A607" s="10"/>
      <c r="B607" s="11"/>
      <c r="C607" s="12"/>
      <c r="D607" s="14"/>
      <c r="E607" s="12"/>
      <c r="F607" s="14"/>
      <c r="G607" s="14"/>
      <c r="H607" s="14"/>
      <c r="I607" s="14"/>
      <c r="J607" s="14"/>
      <c r="K607" s="14"/>
      <c r="L607" s="14"/>
      <c r="M607" s="14"/>
      <c r="N607" s="13"/>
      <c r="O607" s="13"/>
      <c r="P607" s="12"/>
      <c r="Q607" s="12"/>
      <c r="R607" s="12"/>
      <c r="S607" s="12"/>
      <c r="T607" s="12"/>
      <c r="U607" s="12"/>
      <c r="V607" s="12"/>
      <c r="W607" s="17"/>
      <c r="X607" s="17"/>
      <c r="Y607" s="15"/>
      <c r="Z607" s="14"/>
      <c r="AA607" s="43" t="e">
        <f t="shared" si="81"/>
        <v>#DIV/0!</v>
      </c>
      <c r="AB607" s="21" t="e">
        <f t="shared" si="82"/>
        <v>#DIV/0!</v>
      </c>
      <c r="AC607" s="21" t="e">
        <f t="shared" si="83"/>
        <v>#DIV/0!</v>
      </c>
      <c r="AD607" s="21" t="e">
        <f t="shared" si="84"/>
        <v>#DIV/0!</v>
      </c>
      <c r="AE607" s="21" t="e">
        <f t="shared" si="85"/>
        <v>#DIV/0!</v>
      </c>
      <c r="AF607" s="21" t="e">
        <f t="shared" si="88"/>
        <v>#DIV/0!</v>
      </c>
      <c r="AG607" s="20">
        <f>VLOOKUP(S607,'tabla ingresos'!$A$3:$D$15,4,FALSE)</f>
        <v>0</v>
      </c>
      <c r="AH607" s="20">
        <f t="shared" si="86"/>
        <v>0</v>
      </c>
      <c r="AI607" s="20">
        <f t="shared" si="87"/>
        <v>0</v>
      </c>
      <c r="AJ607" s="28" t="e">
        <f>VLOOKUP(AA607,score!$K$2:$L$8,2,TRUE)*AJ$2</f>
        <v>#DIV/0!</v>
      </c>
      <c r="AK607" s="28">
        <f>VLOOKUP(T607,score!$M$2:$N$8,2,FALSE)*AK$2</f>
        <v>0</v>
      </c>
      <c r="AL607" s="28">
        <f>VLOOKUP(Q607,score!$G$2:$H$8,2,TRUE)*AL$2</f>
        <v>0.1</v>
      </c>
      <c r="AM607" s="28" t="e">
        <f>VLOOKUP(AB607,score!$Y$2:$Z$8,2,TRUE)*AM$2</f>
        <v>#DIV/0!</v>
      </c>
      <c r="AN607" s="28" t="e">
        <f>VLOOKUP(AE607,score!$AE$2:$AF$8,2,TRUE)*AN$2</f>
        <v>#DIV/0!</v>
      </c>
      <c r="AO607" s="28">
        <f>VLOOKUP(O607,score!$C$2:$D$8,2,TRUE)*AO$2</f>
        <v>0.1</v>
      </c>
      <c r="AP607" s="28">
        <f>VLOOKUP(R607,score!$I$2:$J$8,2,TRUE)*AP$2</f>
        <v>0.1</v>
      </c>
      <c r="AQ607" s="28" t="e">
        <f>VLOOKUP(P607,score!$E$2:$F$8,2,FALSE)*AQ$2</f>
        <v>#N/A</v>
      </c>
      <c r="AR607" s="28">
        <f>VLOOKUP(U607,score!$O$2:$P$8,2,TRUE)*AR$2</f>
        <v>0</v>
      </c>
      <c r="AS607" s="28">
        <f>VLOOKUP(V607,score!$Q$2:$R$8,2,TRUE)*AS$2</f>
        <v>0</v>
      </c>
      <c r="AT607" s="28" t="e">
        <f>VLOOKUP(W607,score!$S$2:$T$8,2,FALSE)*AT$2</f>
        <v>#N/A</v>
      </c>
      <c r="AU607" s="28" t="e">
        <f>VLOOKUP(X607,score!$U$2:$V$4,2,FALSE)*AU$2</f>
        <v>#N/A</v>
      </c>
      <c r="AV607" s="28" t="e">
        <f>VLOOKUP(AF607,score!$AG$2:$AH$8,2,TRUE)*AV$2</f>
        <v>#DIV/0!</v>
      </c>
      <c r="AW607" s="28" t="e">
        <f>VLOOKUP(Y607,score!$W$2:$X$8,2,FALSE)*AW$2</f>
        <v>#N/A</v>
      </c>
      <c r="AX607" s="28" t="e">
        <f>VLOOKUP(AC607,score!$AA$2:$AB$8,2,TRUE)*AX$2</f>
        <v>#DIV/0!</v>
      </c>
      <c r="AY607" s="28" t="e">
        <f>VLOOKUP(AD607,score!$AC$2:$AD$8,2,TRUE)*AY$2</f>
        <v>#DIV/0!</v>
      </c>
      <c r="AZ607" s="28">
        <f>VLOOKUP(N607,score!$A$2:$B$8,2,TRUE)*AZ$2</f>
        <v>0.1</v>
      </c>
      <c r="BA607" s="29" t="e">
        <f t="shared" si="89"/>
        <v>#DIV/0!</v>
      </c>
      <c r="BB607" s="29" t="e">
        <f>VLOOKUP(BA607,score!$AJ$2:$AK$7,2,TRUE)</f>
        <v>#DIV/0!</v>
      </c>
    </row>
    <row r="608" spans="1:54" x14ac:dyDescent="0.3">
      <c r="A608" s="10"/>
      <c r="B608" s="11"/>
      <c r="C608" s="12"/>
      <c r="D608" s="14"/>
      <c r="E608" s="12"/>
      <c r="F608" s="14"/>
      <c r="G608" s="14"/>
      <c r="H608" s="14"/>
      <c r="I608" s="14"/>
      <c r="J608" s="14"/>
      <c r="K608" s="14"/>
      <c r="L608" s="14"/>
      <c r="M608" s="14"/>
      <c r="N608" s="13"/>
      <c r="O608" s="13"/>
      <c r="P608" s="12"/>
      <c r="Q608" s="12"/>
      <c r="R608" s="12"/>
      <c r="S608" s="12"/>
      <c r="T608" s="12"/>
      <c r="U608" s="12"/>
      <c r="V608" s="12"/>
      <c r="W608" s="17"/>
      <c r="X608" s="17"/>
      <c r="Y608" s="15"/>
      <c r="Z608" s="14"/>
      <c r="AA608" s="43" t="e">
        <f t="shared" si="81"/>
        <v>#DIV/0!</v>
      </c>
      <c r="AB608" s="21" t="e">
        <f t="shared" si="82"/>
        <v>#DIV/0!</v>
      </c>
      <c r="AC608" s="21" t="e">
        <f t="shared" si="83"/>
        <v>#DIV/0!</v>
      </c>
      <c r="AD608" s="21" t="e">
        <f t="shared" si="84"/>
        <v>#DIV/0!</v>
      </c>
      <c r="AE608" s="21" t="e">
        <f t="shared" si="85"/>
        <v>#DIV/0!</v>
      </c>
      <c r="AF608" s="21" t="e">
        <f t="shared" si="88"/>
        <v>#DIV/0!</v>
      </c>
      <c r="AG608" s="20">
        <f>VLOOKUP(S608,'tabla ingresos'!$A$3:$D$15,4,FALSE)</f>
        <v>0</v>
      </c>
      <c r="AH608" s="20">
        <f t="shared" si="86"/>
        <v>0</v>
      </c>
      <c r="AI608" s="20">
        <f t="shared" si="87"/>
        <v>0</v>
      </c>
      <c r="AJ608" s="28" t="e">
        <f>VLOOKUP(AA608,score!$K$2:$L$8,2,TRUE)*AJ$2</f>
        <v>#DIV/0!</v>
      </c>
      <c r="AK608" s="28">
        <f>VLOOKUP(T608,score!$M$2:$N$8,2,FALSE)*AK$2</f>
        <v>0</v>
      </c>
      <c r="AL608" s="28">
        <f>VLOOKUP(Q608,score!$G$2:$H$8,2,TRUE)*AL$2</f>
        <v>0.1</v>
      </c>
      <c r="AM608" s="28" t="e">
        <f>VLOOKUP(AB608,score!$Y$2:$Z$8,2,TRUE)*AM$2</f>
        <v>#DIV/0!</v>
      </c>
      <c r="AN608" s="28" t="e">
        <f>VLOOKUP(AE608,score!$AE$2:$AF$8,2,TRUE)*AN$2</f>
        <v>#DIV/0!</v>
      </c>
      <c r="AO608" s="28">
        <f>VLOOKUP(O608,score!$C$2:$D$8,2,TRUE)*AO$2</f>
        <v>0.1</v>
      </c>
      <c r="AP608" s="28">
        <f>VLOOKUP(R608,score!$I$2:$J$8,2,TRUE)*AP$2</f>
        <v>0.1</v>
      </c>
      <c r="AQ608" s="28" t="e">
        <f>VLOOKUP(P608,score!$E$2:$F$8,2,FALSE)*AQ$2</f>
        <v>#N/A</v>
      </c>
      <c r="AR608" s="28">
        <f>VLOOKUP(U608,score!$O$2:$P$8,2,TRUE)*AR$2</f>
        <v>0</v>
      </c>
      <c r="AS608" s="28">
        <f>VLOOKUP(V608,score!$Q$2:$R$8,2,TRUE)*AS$2</f>
        <v>0</v>
      </c>
      <c r="AT608" s="28" t="e">
        <f>VLOOKUP(W608,score!$S$2:$T$8,2,FALSE)*AT$2</f>
        <v>#N/A</v>
      </c>
      <c r="AU608" s="28" t="e">
        <f>VLOOKUP(X608,score!$U$2:$V$4,2,FALSE)*AU$2</f>
        <v>#N/A</v>
      </c>
      <c r="AV608" s="28" t="e">
        <f>VLOOKUP(AF608,score!$AG$2:$AH$8,2,TRUE)*AV$2</f>
        <v>#DIV/0!</v>
      </c>
      <c r="AW608" s="28" t="e">
        <f>VLOOKUP(Y608,score!$W$2:$X$8,2,FALSE)*AW$2</f>
        <v>#N/A</v>
      </c>
      <c r="AX608" s="28" t="e">
        <f>VLOOKUP(AC608,score!$AA$2:$AB$8,2,TRUE)*AX$2</f>
        <v>#DIV/0!</v>
      </c>
      <c r="AY608" s="28" t="e">
        <f>VLOOKUP(AD608,score!$AC$2:$AD$8,2,TRUE)*AY$2</f>
        <v>#DIV/0!</v>
      </c>
      <c r="AZ608" s="28">
        <f>VLOOKUP(N608,score!$A$2:$B$8,2,TRUE)*AZ$2</f>
        <v>0.1</v>
      </c>
      <c r="BA608" s="29" t="e">
        <f t="shared" si="89"/>
        <v>#DIV/0!</v>
      </c>
      <c r="BB608" s="29" t="e">
        <f>VLOOKUP(BA608,score!$AJ$2:$AK$7,2,TRUE)</f>
        <v>#DIV/0!</v>
      </c>
    </row>
    <row r="609" spans="1:54" x14ac:dyDescent="0.3">
      <c r="A609" s="10"/>
      <c r="B609" s="11"/>
      <c r="C609" s="12"/>
      <c r="D609" s="14"/>
      <c r="E609" s="12"/>
      <c r="F609" s="14"/>
      <c r="G609" s="14"/>
      <c r="H609" s="14"/>
      <c r="I609" s="14"/>
      <c r="J609" s="14"/>
      <c r="K609" s="14"/>
      <c r="L609" s="14"/>
      <c r="M609" s="14"/>
      <c r="N609" s="13"/>
      <c r="O609" s="13"/>
      <c r="P609" s="12"/>
      <c r="Q609" s="12"/>
      <c r="R609" s="12"/>
      <c r="S609" s="12"/>
      <c r="T609" s="12"/>
      <c r="U609" s="12"/>
      <c r="V609" s="12"/>
      <c r="W609" s="17"/>
      <c r="X609" s="17"/>
      <c r="Y609" s="15"/>
      <c r="Z609" s="14"/>
      <c r="AA609" s="43" t="e">
        <f t="shared" si="81"/>
        <v>#DIV/0!</v>
      </c>
      <c r="AB609" s="21" t="e">
        <f t="shared" si="82"/>
        <v>#DIV/0!</v>
      </c>
      <c r="AC609" s="21" t="e">
        <f t="shared" si="83"/>
        <v>#DIV/0!</v>
      </c>
      <c r="AD609" s="21" t="e">
        <f t="shared" si="84"/>
        <v>#DIV/0!</v>
      </c>
      <c r="AE609" s="21" t="e">
        <f t="shared" si="85"/>
        <v>#DIV/0!</v>
      </c>
      <c r="AF609" s="21" t="e">
        <f t="shared" si="88"/>
        <v>#DIV/0!</v>
      </c>
      <c r="AG609" s="20">
        <f>VLOOKUP(S609,'tabla ingresos'!$A$3:$D$15,4,FALSE)</f>
        <v>0</v>
      </c>
      <c r="AH609" s="20">
        <f t="shared" si="86"/>
        <v>0</v>
      </c>
      <c r="AI609" s="20">
        <f t="shared" si="87"/>
        <v>0</v>
      </c>
      <c r="AJ609" s="28" t="e">
        <f>VLOOKUP(AA609,score!$K$2:$L$8,2,TRUE)*AJ$2</f>
        <v>#DIV/0!</v>
      </c>
      <c r="AK609" s="28">
        <f>VLOOKUP(T609,score!$M$2:$N$8,2,FALSE)*AK$2</f>
        <v>0</v>
      </c>
      <c r="AL609" s="28">
        <f>VLOOKUP(Q609,score!$G$2:$H$8,2,TRUE)*AL$2</f>
        <v>0.1</v>
      </c>
      <c r="AM609" s="28" t="e">
        <f>VLOOKUP(AB609,score!$Y$2:$Z$8,2,TRUE)*AM$2</f>
        <v>#DIV/0!</v>
      </c>
      <c r="AN609" s="28" t="e">
        <f>VLOOKUP(AE609,score!$AE$2:$AF$8,2,TRUE)*AN$2</f>
        <v>#DIV/0!</v>
      </c>
      <c r="AO609" s="28">
        <f>VLOOKUP(O609,score!$C$2:$D$8,2,TRUE)*AO$2</f>
        <v>0.1</v>
      </c>
      <c r="AP609" s="28">
        <f>VLOOKUP(R609,score!$I$2:$J$8,2,TRUE)*AP$2</f>
        <v>0.1</v>
      </c>
      <c r="AQ609" s="28" t="e">
        <f>VLOOKUP(P609,score!$E$2:$F$8,2,FALSE)*AQ$2</f>
        <v>#N/A</v>
      </c>
      <c r="AR609" s="28">
        <f>VLOOKUP(U609,score!$O$2:$P$8,2,TRUE)*AR$2</f>
        <v>0</v>
      </c>
      <c r="AS609" s="28">
        <f>VLOOKUP(V609,score!$Q$2:$R$8,2,TRUE)*AS$2</f>
        <v>0</v>
      </c>
      <c r="AT609" s="28" t="e">
        <f>VLOOKUP(W609,score!$S$2:$T$8,2,FALSE)*AT$2</f>
        <v>#N/A</v>
      </c>
      <c r="AU609" s="28" t="e">
        <f>VLOOKUP(X609,score!$U$2:$V$4,2,FALSE)*AU$2</f>
        <v>#N/A</v>
      </c>
      <c r="AV609" s="28" t="e">
        <f>VLOOKUP(AF609,score!$AG$2:$AH$8,2,TRUE)*AV$2</f>
        <v>#DIV/0!</v>
      </c>
      <c r="AW609" s="28" t="e">
        <f>VLOOKUP(Y609,score!$W$2:$X$8,2,FALSE)*AW$2</f>
        <v>#N/A</v>
      </c>
      <c r="AX609" s="28" t="e">
        <f>VLOOKUP(AC609,score!$AA$2:$AB$8,2,TRUE)*AX$2</f>
        <v>#DIV/0!</v>
      </c>
      <c r="AY609" s="28" t="e">
        <f>VLOOKUP(AD609,score!$AC$2:$AD$8,2,TRUE)*AY$2</f>
        <v>#DIV/0!</v>
      </c>
      <c r="AZ609" s="28">
        <f>VLOOKUP(N609,score!$A$2:$B$8,2,TRUE)*AZ$2</f>
        <v>0.1</v>
      </c>
      <c r="BA609" s="29" t="e">
        <f t="shared" si="89"/>
        <v>#DIV/0!</v>
      </c>
      <c r="BB609" s="29" t="e">
        <f>VLOOKUP(BA609,score!$AJ$2:$AK$7,2,TRUE)</f>
        <v>#DIV/0!</v>
      </c>
    </row>
    <row r="610" spans="1:54" x14ac:dyDescent="0.3">
      <c r="A610" s="10"/>
      <c r="B610" s="11"/>
      <c r="C610" s="12"/>
      <c r="D610" s="14"/>
      <c r="E610" s="12"/>
      <c r="F610" s="14"/>
      <c r="G610" s="14"/>
      <c r="H610" s="14"/>
      <c r="I610" s="14"/>
      <c r="J610" s="14"/>
      <c r="K610" s="14"/>
      <c r="L610" s="14"/>
      <c r="M610" s="14"/>
      <c r="N610" s="13"/>
      <c r="O610" s="13"/>
      <c r="P610" s="12"/>
      <c r="Q610" s="12"/>
      <c r="R610" s="12"/>
      <c r="S610" s="12"/>
      <c r="T610" s="12"/>
      <c r="U610" s="12"/>
      <c r="V610" s="12"/>
      <c r="W610" s="17"/>
      <c r="X610" s="17"/>
      <c r="Y610" s="15"/>
      <c r="Z610" s="14"/>
      <c r="AA610" s="43" t="e">
        <f t="shared" si="81"/>
        <v>#DIV/0!</v>
      </c>
      <c r="AB610" s="21" t="e">
        <f t="shared" si="82"/>
        <v>#DIV/0!</v>
      </c>
      <c r="AC610" s="21" t="e">
        <f t="shared" si="83"/>
        <v>#DIV/0!</v>
      </c>
      <c r="AD610" s="21" t="e">
        <f t="shared" si="84"/>
        <v>#DIV/0!</v>
      </c>
      <c r="AE610" s="21" t="e">
        <f t="shared" si="85"/>
        <v>#DIV/0!</v>
      </c>
      <c r="AF610" s="21" t="e">
        <f t="shared" si="88"/>
        <v>#DIV/0!</v>
      </c>
      <c r="AG610" s="20">
        <f>VLOOKUP(S610,'tabla ingresos'!$A$3:$D$15,4,FALSE)</f>
        <v>0</v>
      </c>
      <c r="AH610" s="20">
        <f t="shared" si="86"/>
        <v>0</v>
      </c>
      <c r="AI610" s="20">
        <f t="shared" si="87"/>
        <v>0</v>
      </c>
      <c r="AJ610" s="28" t="e">
        <f>VLOOKUP(AA610,score!$K$2:$L$8,2,TRUE)*AJ$2</f>
        <v>#DIV/0!</v>
      </c>
      <c r="AK610" s="28">
        <f>VLOOKUP(T610,score!$M$2:$N$8,2,FALSE)*AK$2</f>
        <v>0</v>
      </c>
      <c r="AL610" s="28">
        <f>VLOOKUP(Q610,score!$G$2:$H$8,2,TRUE)*AL$2</f>
        <v>0.1</v>
      </c>
      <c r="AM610" s="28" t="e">
        <f>VLOOKUP(AB610,score!$Y$2:$Z$8,2,TRUE)*AM$2</f>
        <v>#DIV/0!</v>
      </c>
      <c r="AN610" s="28" t="e">
        <f>VLOOKUP(AE610,score!$AE$2:$AF$8,2,TRUE)*AN$2</f>
        <v>#DIV/0!</v>
      </c>
      <c r="AO610" s="28">
        <f>VLOOKUP(O610,score!$C$2:$D$8,2,TRUE)*AO$2</f>
        <v>0.1</v>
      </c>
      <c r="AP610" s="28">
        <f>VLOOKUP(R610,score!$I$2:$J$8,2,TRUE)*AP$2</f>
        <v>0.1</v>
      </c>
      <c r="AQ610" s="28" t="e">
        <f>VLOOKUP(P610,score!$E$2:$F$8,2,FALSE)*AQ$2</f>
        <v>#N/A</v>
      </c>
      <c r="AR610" s="28">
        <f>VLOOKUP(U610,score!$O$2:$P$8,2,TRUE)*AR$2</f>
        <v>0</v>
      </c>
      <c r="AS610" s="28">
        <f>VLOOKUP(V610,score!$Q$2:$R$8,2,TRUE)*AS$2</f>
        <v>0</v>
      </c>
      <c r="AT610" s="28" t="e">
        <f>VLOOKUP(W610,score!$S$2:$T$8,2,FALSE)*AT$2</f>
        <v>#N/A</v>
      </c>
      <c r="AU610" s="28" t="e">
        <f>VLOOKUP(X610,score!$U$2:$V$4,2,FALSE)*AU$2</f>
        <v>#N/A</v>
      </c>
      <c r="AV610" s="28" t="e">
        <f>VLOOKUP(AF610,score!$AG$2:$AH$8,2,TRUE)*AV$2</f>
        <v>#DIV/0!</v>
      </c>
      <c r="AW610" s="28" t="e">
        <f>VLOOKUP(Y610,score!$W$2:$X$8,2,FALSE)*AW$2</f>
        <v>#N/A</v>
      </c>
      <c r="AX610" s="28" t="e">
        <f>VLOOKUP(AC610,score!$AA$2:$AB$8,2,TRUE)*AX$2</f>
        <v>#DIV/0!</v>
      </c>
      <c r="AY610" s="28" t="e">
        <f>VLOOKUP(AD610,score!$AC$2:$AD$8,2,TRUE)*AY$2</f>
        <v>#DIV/0!</v>
      </c>
      <c r="AZ610" s="28">
        <f>VLOOKUP(N610,score!$A$2:$B$8,2,TRUE)*AZ$2</f>
        <v>0.1</v>
      </c>
      <c r="BA610" s="29" t="e">
        <f t="shared" si="89"/>
        <v>#DIV/0!</v>
      </c>
      <c r="BB610" s="29" t="e">
        <f>VLOOKUP(BA610,score!$AJ$2:$AK$7,2,TRUE)</f>
        <v>#DIV/0!</v>
      </c>
    </row>
    <row r="611" spans="1:54" x14ac:dyDescent="0.3">
      <c r="A611" s="10"/>
      <c r="B611" s="11"/>
      <c r="C611" s="12"/>
      <c r="D611" s="14"/>
      <c r="E611" s="12"/>
      <c r="F611" s="14"/>
      <c r="G611" s="14"/>
      <c r="H611" s="14"/>
      <c r="I611" s="14"/>
      <c r="J611" s="14"/>
      <c r="K611" s="14"/>
      <c r="L611" s="14"/>
      <c r="M611" s="14"/>
      <c r="N611" s="13"/>
      <c r="O611" s="13"/>
      <c r="P611" s="12"/>
      <c r="Q611" s="12"/>
      <c r="R611" s="12"/>
      <c r="S611" s="12"/>
      <c r="T611" s="12"/>
      <c r="U611" s="12"/>
      <c r="V611" s="12"/>
      <c r="W611" s="17"/>
      <c r="X611" s="17"/>
      <c r="Y611" s="15"/>
      <c r="Z611" s="14"/>
      <c r="AA611" s="43" t="e">
        <f t="shared" si="81"/>
        <v>#DIV/0!</v>
      </c>
      <c r="AB611" s="21" t="e">
        <f t="shared" si="82"/>
        <v>#DIV/0!</v>
      </c>
      <c r="AC611" s="21" t="e">
        <f t="shared" si="83"/>
        <v>#DIV/0!</v>
      </c>
      <c r="AD611" s="21" t="e">
        <f t="shared" si="84"/>
        <v>#DIV/0!</v>
      </c>
      <c r="AE611" s="21" t="e">
        <f t="shared" si="85"/>
        <v>#DIV/0!</v>
      </c>
      <c r="AF611" s="21" t="e">
        <f t="shared" si="88"/>
        <v>#DIV/0!</v>
      </c>
      <c r="AG611" s="20">
        <f>VLOOKUP(S611,'tabla ingresos'!$A$3:$D$15,4,FALSE)</f>
        <v>0</v>
      </c>
      <c r="AH611" s="20">
        <f t="shared" si="86"/>
        <v>0</v>
      </c>
      <c r="AI611" s="20">
        <f t="shared" si="87"/>
        <v>0</v>
      </c>
      <c r="AJ611" s="28" t="e">
        <f>VLOOKUP(AA611,score!$K$2:$L$8,2,TRUE)*AJ$2</f>
        <v>#DIV/0!</v>
      </c>
      <c r="AK611" s="28">
        <f>VLOOKUP(T611,score!$M$2:$N$8,2,FALSE)*AK$2</f>
        <v>0</v>
      </c>
      <c r="AL611" s="28">
        <f>VLOOKUP(Q611,score!$G$2:$H$8,2,TRUE)*AL$2</f>
        <v>0.1</v>
      </c>
      <c r="AM611" s="28" t="e">
        <f>VLOOKUP(AB611,score!$Y$2:$Z$8,2,TRUE)*AM$2</f>
        <v>#DIV/0!</v>
      </c>
      <c r="AN611" s="28" t="e">
        <f>VLOOKUP(AE611,score!$AE$2:$AF$8,2,TRUE)*AN$2</f>
        <v>#DIV/0!</v>
      </c>
      <c r="AO611" s="28">
        <f>VLOOKUP(O611,score!$C$2:$D$8,2,TRUE)*AO$2</f>
        <v>0.1</v>
      </c>
      <c r="AP611" s="28">
        <f>VLOOKUP(R611,score!$I$2:$J$8,2,TRUE)*AP$2</f>
        <v>0.1</v>
      </c>
      <c r="AQ611" s="28" t="e">
        <f>VLOOKUP(P611,score!$E$2:$F$8,2,FALSE)*AQ$2</f>
        <v>#N/A</v>
      </c>
      <c r="AR611" s="28">
        <f>VLOOKUP(U611,score!$O$2:$P$8,2,TRUE)*AR$2</f>
        <v>0</v>
      </c>
      <c r="AS611" s="28">
        <f>VLOOKUP(V611,score!$Q$2:$R$8,2,TRUE)*AS$2</f>
        <v>0</v>
      </c>
      <c r="AT611" s="28" t="e">
        <f>VLOOKUP(W611,score!$S$2:$T$8,2,FALSE)*AT$2</f>
        <v>#N/A</v>
      </c>
      <c r="AU611" s="28" t="e">
        <f>VLOOKUP(X611,score!$U$2:$V$4,2,FALSE)*AU$2</f>
        <v>#N/A</v>
      </c>
      <c r="AV611" s="28" t="e">
        <f>VLOOKUP(AF611,score!$AG$2:$AH$8,2,TRUE)*AV$2</f>
        <v>#DIV/0!</v>
      </c>
      <c r="AW611" s="28" t="e">
        <f>VLOOKUP(Y611,score!$W$2:$X$8,2,FALSE)*AW$2</f>
        <v>#N/A</v>
      </c>
      <c r="AX611" s="28" t="e">
        <f>VLOOKUP(AC611,score!$AA$2:$AB$8,2,TRUE)*AX$2</f>
        <v>#DIV/0!</v>
      </c>
      <c r="AY611" s="28" t="e">
        <f>VLOOKUP(AD611,score!$AC$2:$AD$8,2,TRUE)*AY$2</f>
        <v>#DIV/0!</v>
      </c>
      <c r="AZ611" s="28">
        <f>VLOOKUP(N611,score!$A$2:$B$8,2,TRUE)*AZ$2</f>
        <v>0.1</v>
      </c>
      <c r="BA611" s="29" t="e">
        <f t="shared" si="89"/>
        <v>#DIV/0!</v>
      </c>
      <c r="BB611" s="29" t="e">
        <f>VLOOKUP(BA611,score!$AJ$2:$AK$7,2,TRUE)</f>
        <v>#DIV/0!</v>
      </c>
    </row>
    <row r="612" spans="1:54" x14ac:dyDescent="0.3">
      <c r="A612" s="10"/>
      <c r="B612" s="11"/>
      <c r="C612" s="12"/>
      <c r="D612" s="14"/>
      <c r="E612" s="12"/>
      <c r="F612" s="14"/>
      <c r="G612" s="14"/>
      <c r="H612" s="14"/>
      <c r="I612" s="14"/>
      <c r="J612" s="14"/>
      <c r="K612" s="14"/>
      <c r="L612" s="14"/>
      <c r="M612" s="14"/>
      <c r="N612" s="13"/>
      <c r="O612" s="13"/>
      <c r="P612" s="12"/>
      <c r="Q612" s="12"/>
      <c r="R612" s="12"/>
      <c r="S612" s="12"/>
      <c r="T612" s="12"/>
      <c r="U612" s="12"/>
      <c r="V612" s="12"/>
      <c r="W612" s="17"/>
      <c r="X612" s="17"/>
      <c r="Y612" s="15"/>
      <c r="Z612" s="14"/>
      <c r="AA612" s="43" t="e">
        <f t="shared" si="81"/>
        <v>#DIV/0!</v>
      </c>
      <c r="AB612" s="21" t="e">
        <f t="shared" si="82"/>
        <v>#DIV/0!</v>
      </c>
      <c r="AC612" s="21" t="e">
        <f t="shared" si="83"/>
        <v>#DIV/0!</v>
      </c>
      <c r="AD612" s="21" t="e">
        <f t="shared" si="84"/>
        <v>#DIV/0!</v>
      </c>
      <c r="AE612" s="21" t="e">
        <f t="shared" si="85"/>
        <v>#DIV/0!</v>
      </c>
      <c r="AF612" s="21" t="e">
        <f t="shared" si="88"/>
        <v>#DIV/0!</v>
      </c>
      <c r="AG612" s="20">
        <f>VLOOKUP(S612,'tabla ingresos'!$A$3:$D$15,4,FALSE)</f>
        <v>0</v>
      </c>
      <c r="AH612" s="20">
        <f t="shared" si="86"/>
        <v>0</v>
      </c>
      <c r="AI612" s="20">
        <f t="shared" si="87"/>
        <v>0</v>
      </c>
      <c r="AJ612" s="28" t="e">
        <f>VLOOKUP(AA612,score!$K$2:$L$8,2,TRUE)*AJ$2</f>
        <v>#DIV/0!</v>
      </c>
      <c r="AK612" s="28">
        <f>VLOOKUP(T612,score!$M$2:$N$8,2,FALSE)*AK$2</f>
        <v>0</v>
      </c>
      <c r="AL612" s="28">
        <f>VLOOKUP(Q612,score!$G$2:$H$8,2,TRUE)*AL$2</f>
        <v>0.1</v>
      </c>
      <c r="AM612" s="28" t="e">
        <f>VLOOKUP(AB612,score!$Y$2:$Z$8,2,TRUE)*AM$2</f>
        <v>#DIV/0!</v>
      </c>
      <c r="AN612" s="28" t="e">
        <f>VLOOKUP(AE612,score!$AE$2:$AF$8,2,TRUE)*AN$2</f>
        <v>#DIV/0!</v>
      </c>
      <c r="AO612" s="28">
        <f>VLOOKUP(O612,score!$C$2:$D$8,2,TRUE)*AO$2</f>
        <v>0.1</v>
      </c>
      <c r="AP612" s="28">
        <f>VLOOKUP(R612,score!$I$2:$J$8,2,TRUE)*AP$2</f>
        <v>0.1</v>
      </c>
      <c r="AQ612" s="28" t="e">
        <f>VLOOKUP(P612,score!$E$2:$F$8,2,FALSE)*AQ$2</f>
        <v>#N/A</v>
      </c>
      <c r="AR612" s="28">
        <f>VLOOKUP(U612,score!$O$2:$P$8,2,TRUE)*AR$2</f>
        <v>0</v>
      </c>
      <c r="AS612" s="28">
        <f>VLOOKUP(V612,score!$Q$2:$R$8,2,TRUE)*AS$2</f>
        <v>0</v>
      </c>
      <c r="AT612" s="28" t="e">
        <f>VLOOKUP(W612,score!$S$2:$T$8,2,FALSE)*AT$2</f>
        <v>#N/A</v>
      </c>
      <c r="AU612" s="28" t="e">
        <f>VLOOKUP(X612,score!$U$2:$V$4,2,FALSE)*AU$2</f>
        <v>#N/A</v>
      </c>
      <c r="AV612" s="28" t="e">
        <f>VLOOKUP(AF612,score!$AG$2:$AH$8,2,TRUE)*AV$2</f>
        <v>#DIV/0!</v>
      </c>
      <c r="AW612" s="28" t="e">
        <f>VLOOKUP(Y612,score!$W$2:$X$8,2,FALSE)*AW$2</f>
        <v>#N/A</v>
      </c>
      <c r="AX612" s="28" t="e">
        <f>VLOOKUP(AC612,score!$AA$2:$AB$8,2,TRUE)*AX$2</f>
        <v>#DIV/0!</v>
      </c>
      <c r="AY612" s="28" t="e">
        <f>VLOOKUP(AD612,score!$AC$2:$AD$8,2,TRUE)*AY$2</f>
        <v>#DIV/0!</v>
      </c>
      <c r="AZ612" s="28">
        <f>VLOOKUP(N612,score!$A$2:$B$8,2,TRUE)*AZ$2</f>
        <v>0.1</v>
      </c>
      <c r="BA612" s="29" t="e">
        <f t="shared" si="89"/>
        <v>#DIV/0!</v>
      </c>
      <c r="BB612" s="29" t="e">
        <f>VLOOKUP(BA612,score!$AJ$2:$AK$7,2,TRUE)</f>
        <v>#DIV/0!</v>
      </c>
    </row>
    <row r="613" spans="1:54" x14ac:dyDescent="0.3">
      <c r="A613" s="10"/>
      <c r="B613" s="11"/>
      <c r="C613" s="12"/>
      <c r="D613" s="14"/>
      <c r="E613" s="12"/>
      <c r="F613" s="14"/>
      <c r="G613" s="14"/>
      <c r="H613" s="14"/>
      <c r="I613" s="14"/>
      <c r="J613" s="14"/>
      <c r="K613" s="14"/>
      <c r="L613" s="14"/>
      <c r="M613" s="14"/>
      <c r="N613" s="13"/>
      <c r="O613" s="13"/>
      <c r="P613" s="12"/>
      <c r="Q613" s="12"/>
      <c r="R613" s="12"/>
      <c r="S613" s="12"/>
      <c r="T613" s="12"/>
      <c r="U613" s="12"/>
      <c r="V613" s="12"/>
      <c r="W613" s="17"/>
      <c r="X613" s="17"/>
      <c r="Y613" s="15"/>
      <c r="Z613" s="14"/>
      <c r="AA613" s="43" t="e">
        <f t="shared" si="81"/>
        <v>#DIV/0!</v>
      </c>
      <c r="AB613" s="21" t="e">
        <f t="shared" si="82"/>
        <v>#DIV/0!</v>
      </c>
      <c r="AC613" s="21" t="e">
        <f t="shared" si="83"/>
        <v>#DIV/0!</v>
      </c>
      <c r="AD613" s="21" t="e">
        <f t="shared" si="84"/>
        <v>#DIV/0!</v>
      </c>
      <c r="AE613" s="21" t="e">
        <f t="shared" si="85"/>
        <v>#DIV/0!</v>
      </c>
      <c r="AF613" s="21" t="e">
        <f t="shared" si="88"/>
        <v>#DIV/0!</v>
      </c>
      <c r="AG613" s="20">
        <f>VLOOKUP(S613,'tabla ingresos'!$A$3:$D$15,4,FALSE)</f>
        <v>0</v>
      </c>
      <c r="AH613" s="20">
        <f t="shared" si="86"/>
        <v>0</v>
      </c>
      <c r="AI613" s="20">
        <f t="shared" si="87"/>
        <v>0</v>
      </c>
      <c r="AJ613" s="28" t="e">
        <f>VLOOKUP(AA613,score!$K$2:$L$8,2,TRUE)*AJ$2</f>
        <v>#DIV/0!</v>
      </c>
      <c r="AK613" s="28">
        <f>VLOOKUP(T613,score!$M$2:$N$8,2,FALSE)*AK$2</f>
        <v>0</v>
      </c>
      <c r="AL613" s="28">
        <f>VLOOKUP(Q613,score!$G$2:$H$8,2,TRUE)*AL$2</f>
        <v>0.1</v>
      </c>
      <c r="AM613" s="28" t="e">
        <f>VLOOKUP(AB613,score!$Y$2:$Z$8,2,TRUE)*AM$2</f>
        <v>#DIV/0!</v>
      </c>
      <c r="AN613" s="28" t="e">
        <f>VLOOKUP(AE613,score!$AE$2:$AF$8,2,TRUE)*AN$2</f>
        <v>#DIV/0!</v>
      </c>
      <c r="AO613" s="28">
        <f>VLOOKUP(O613,score!$C$2:$D$8,2,TRUE)*AO$2</f>
        <v>0.1</v>
      </c>
      <c r="AP613" s="28">
        <f>VLOOKUP(R613,score!$I$2:$J$8,2,TRUE)*AP$2</f>
        <v>0.1</v>
      </c>
      <c r="AQ613" s="28" t="e">
        <f>VLOOKUP(P613,score!$E$2:$F$8,2,FALSE)*AQ$2</f>
        <v>#N/A</v>
      </c>
      <c r="AR613" s="28">
        <f>VLOOKUP(U613,score!$O$2:$P$8,2,TRUE)*AR$2</f>
        <v>0</v>
      </c>
      <c r="AS613" s="28">
        <f>VLOOKUP(V613,score!$Q$2:$R$8,2,TRUE)*AS$2</f>
        <v>0</v>
      </c>
      <c r="AT613" s="28" t="e">
        <f>VLOOKUP(W613,score!$S$2:$T$8,2,FALSE)*AT$2</f>
        <v>#N/A</v>
      </c>
      <c r="AU613" s="28" t="e">
        <f>VLOOKUP(X613,score!$U$2:$V$4,2,FALSE)*AU$2</f>
        <v>#N/A</v>
      </c>
      <c r="AV613" s="28" t="e">
        <f>VLOOKUP(AF613,score!$AG$2:$AH$8,2,TRUE)*AV$2</f>
        <v>#DIV/0!</v>
      </c>
      <c r="AW613" s="28" t="e">
        <f>VLOOKUP(Y613,score!$W$2:$X$8,2,FALSE)*AW$2</f>
        <v>#N/A</v>
      </c>
      <c r="AX613" s="28" t="e">
        <f>VLOOKUP(AC613,score!$AA$2:$AB$8,2,TRUE)*AX$2</f>
        <v>#DIV/0!</v>
      </c>
      <c r="AY613" s="28" t="e">
        <f>VLOOKUP(AD613,score!$AC$2:$AD$8,2,TRUE)*AY$2</f>
        <v>#DIV/0!</v>
      </c>
      <c r="AZ613" s="28">
        <f>VLOOKUP(N613,score!$A$2:$B$8,2,TRUE)*AZ$2</f>
        <v>0.1</v>
      </c>
      <c r="BA613" s="29" t="e">
        <f t="shared" si="89"/>
        <v>#DIV/0!</v>
      </c>
      <c r="BB613" s="29" t="e">
        <f>VLOOKUP(BA613,score!$AJ$2:$AK$7,2,TRUE)</f>
        <v>#DIV/0!</v>
      </c>
    </row>
    <row r="614" spans="1:54" x14ac:dyDescent="0.3">
      <c r="A614" s="10"/>
      <c r="B614" s="11"/>
      <c r="C614" s="12"/>
      <c r="D614" s="14"/>
      <c r="E614" s="12"/>
      <c r="F614" s="14"/>
      <c r="G614" s="14"/>
      <c r="H614" s="14"/>
      <c r="I614" s="14"/>
      <c r="J614" s="14"/>
      <c r="K614" s="14"/>
      <c r="L614" s="14"/>
      <c r="M614" s="14"/>
      <c r="N614" s="13"/>
      <c r="O614" s="13"/>
      <c r="P614" s="12"/>
      <c r="Q614" s="12"/>
      <c r="R614" s="12"/>
      <c r="S614" s="12"/>
      <c r="T614" s="12"/>
      <c r="U614" s="12"/>
      <c r="V614" s="12"/>
      <c r="W614" s="17"/>
      <c r="X614" s="17"/>
      <c r="Y614" s="15"/>
      <c r="Z614" s="14"/>
      <c r="AA614" s="43" t="e">
        <f t="shared" si="81"/>
        <v>#DIV/0!</v>
      </c>
      <c r="AB614" s="21" t="e">
        <f t="shared" si="82"/>
        <v>#DIV/0!</v>
      </c>
      <c r="AC614" s="21" t="e">
        <f t="shared" si="83"/>
        <v>#DIV/0!</v>
      </c>
      <c r="AD614" s="21" t="e">
        <f t="shared" si="84"/>
        <v>#DIV/0!</v>
      </c>
      <c r="AE614" s="21" t="e">
        <f t="shared" si="85"/>
        <v>#DIV/0!</v>
      </c>
      <c r="AF614" s="21" t="e">
        <f t="shared" si="88"/>
        <v>#DIV/0!</v>
      </c>
      <c r="AG614" s="20">
        <f>VLOOKUP(S614,'tabla ingresos'!$A$3:$D$15,4,FALSE)</f>
        <v>0</v>
      </c>
      <c r="AH614" s="20">
        <f t="shared" si="86"/>
        <v>0</v>
      </c>
      <c r="AI614" s="20">
        <f t="shared" si="87"/>
        <v>0</v>
      </c>
      <c r="AJ614" s="28" t="e">
        <f>VLOOKUP(AA614,score!$K$2:$L$8,2,TRUE)*AJ$2</f>
        <v>#DIV/0!</v>
      </c>
      <c r="AK614" s="28">
        <f>VLOOKUP(T614,score!$M$2:$N$8,2,FALSE)*AK$2</f>
        <v>0</v>
      </c>
      <c r="AL614" s="28">
        <f>VLOOKUP(Q614,score!$G$2:$H$8,2,TRUE)*AL$2</f>
        <v>0.1</v>
      </c>
      <c r="AM614" s="28" t="e">
        <f>VLOOKUP(AB614,score!$Y$2:$Z$8,2,TRUE)*AM$2</f>
        <v>#DIV/0!</v>
      </c>
      <c r="AN614" s="28" t="e">
        <f>VLOOKUP(AE614,score!$AE$2:$AF$8,2,TRUE)*AN$2</f>
        <v>#DIV/0!</v>
      </c>
      <c r="AO614" s="28">
        <f>VLOOKUP(O614,score!$C$2:$D$8,2,TRUE)*AO$2</f>
        <v>0.1</v>
      </c>
      <c r="AP614" s="28">
        <f>VLOOKUP(R614,score!$I$2:$J$8,2,TRUE)*AP$2</f>
        <v>0.1</v>
      </c>
      <c r="AQ614" s="28" t="e">
        <f>VLOOKUP(P614,score!$E$2:$F$8,2,FALSE)*AQ$2</f>
        <v>#N/A</v>
      </c>
      <c r="AR614" s="28">
        <f>VLOOKUP(U614,score!$O$2:$P$8,2,TRUE)*AR$2</f>
        <v>0</v>
      </c>
      <c r="AS614" s="28">
        <f>VLOOKUP(V614,score!$Q$2:$R$8,2,TRUE)*AS$2</f>
        <v>0</v>
      </c>
      <c r="AT614" s="28" t="e">
        <f>VLOOKUP(W614,score!$S$2:$T$8,2,FALSE)*AT$2</f>
        <v>#N/A</v>
      </c>
      <c r="AU614" s="28" t="e">
        <f>VLOOKUP(X614,score!$U$2:$V$4,2,FALSE)*AU$2</f>
        <v>#N/A</v>
      </c>
      <c r="AV614" s="28" t="e">
        <f>VLOOKUP(AF614,score!$AG$2:$AH$8,2,TRUE)*AV$2</f>
        <v>#DIV/0!</v>
      </c>
      <c r="AW614" s="28" t="e">
        <f>VLOOKUP(Y614,score!$W$2:$X$8,2,FALSE)*AW$2</f>
        <v>#N/A</v>
      </c>
      <c r="AX614" s="28" t="e">
        <f>VLOOKUP(AC614,score!$AA$2:$AB$8,2,TRUE)*AX$2</f>
        <v>#DIV/0!</v>
      </c>
      <c r="AY614" s="28" t="e">
        <f>VLOOKUP(AD614,score!$AC$2:$AD$8,2,TRUE)*AY$2</f>
        <v>#DIV/0!</v>
      </c>
      <c r="AZ614" s="28">
        <f>VLOOKUP(N614,score!$A$2:$B$8,2,TRUE)*AZ$2</f>
        <v>0.1</v>
      </c>
      <c r="BA614" s="29" t="e">
        <f t="shared" si="89"/>
        <v>#DIV/0!</v>
      </c>
      <c r="BB614" s="29" t="e">
        <f>VLOOKUP(BA614,score!$AJ$2:$AK$7,2,TRUE)</f>
        <v>#DIV/0!</v>
      </c>
    </row>
    <row r="615" spans="1:54" x14ac:dyDescent="0.3">
      <c r="A615" s="10"/>
      <c r="B615" s="11"/>
      <c r="C615" s="12"/>
      <c r="D615" s="14"/>
      <c r="E615" s="12"/>
      <c r="F615" s="14"/>
      <c r="G615" s="14"/>
      <c r="H615" s="14"/>
      <c r="I615" s="14"/>
      <c r="J615" s="14"/>
      <c r="K615" s="14"/>
      <c r="L615" s="14"/>
      <c r="M615" s="14"/>
      <c r="N615" s="13"/>
      <c r="O615" s="13"/>
      <c r="P615" s="12"/>
      <c r="Q615" s="12"/>
      <c r="R615" s="12"/>
      <c r="S615" s="12"/>
      <c r="T615" s="12"/>
      <c r="U615" s="12"/>
      <c r="V615" s="12"/>
      <c r="W615" s="17"/>
      <c r="X615" s="17"/>
      <c r="Y615" s="15"/>
      <c r="Z615" s="14"/>
      <c r="AA615" s="43" t="e">
        <f t="shared" si="81"/>
        <v>#DIV/0!</v>
      </c>
      <c r="AB615" s="21" t="e">
        <f t="shared" si="82"/>
        <v>#DIV/0!</v>
      </c>
      <c r="AC615" s="21" t="e">
        <f t="shared" si="83"/>
        <v>#DIV/0!</v>
      </c>
      <c r="AD615" s="21" t="e">
        <f t="shared" si="84"/>
        <v>#DIV/0!</v>
      </c>
      <c r="AE615" s="21" t="e">
        <f t="shared" si="85"/>
        <v>#DIV/0!</v>
      </c>
      <c r="AF615" s="21" t="e">
        <f t="shared" si="88"/>
        <v>#DIV/0!</v>
      </c>
      <c r="AG615" s="20">
        <f>VLOOKUP(S615,'tabla ingresos'!$A$3:$D$15,4,FALSE)</f>
        <v>0</v>
      </c>
      <c r="AH615" s="20">
        <f t="shared" si="86"/>
        <v>0</v>
      </c>
      <c r="AI615" s="20">
        <f t="shared" si="87"/>
        <v>0</v>
      </c>
      <c r="AJ615" s="28" t="e">
        <f>VLOOKUP(AA615,score!$K$2:$L$8,2,TRUE)*AJ$2</f>
        <v>#DIV/0!</v>
      </c>
      <c r="AK615" s="28">
        <f>VLOOKUP(T615,score!$M$2:$N$8,2,FALSE)*AK$2</f>
        <v>0</v>
      </c>
      <c r="AL615" s="28">
        <f>VLOOKUP(Q615,score!$G$2:$H$8,2,TRUE)*AL$2</f>
        <v>0.1</v>
      </c>
      <c r="AM615" s="28" t="e">
        <f>VLOOKUP(AB615,score!$Y$2:$Z$8,2,TRUE)*AM$2</f>
        <v>#DIV/0!</v>
      </c>
      <c r="AN615" s="28" t="e">
        <f>VLOOKUP(AE615,score!$AE$2:$AF$8,2,TRUE)*AN$2</f>
        <v>#DIV/0!</v>
      </c>
      <c r="AO615" s="28">
        <f>VLOOKUP(O615,score!$C$2:$D$8,2,TRUE)*AO$2</f>
        <v>0.1</v>
      </c>
      <c r="AP615" s="28">
        <f>VLOOKUP(R615,score!$I$2:$J$8,2,TRUE)*AP$2</f>
        <v>0.1</v>
      </c>
      <c r="AQ615" s="28" t="e">
        <f>VLOOKUP(P615,score!$E$2:$F$8,2,FALSE)*AQ$2</f>
        <v>#N/A</v>
      </c>
      <c r="AR615" s="28">
        <f>VLOOKUP(U615,score!$O$2:$P$8,2,TRUE)*AR$2</f>
        <v>0</v>
      </c>
      <c r="AS615" s="28">
        <f>VLOOKUP(V615,score!$Q$2:$R$8,2,TRUE)*AS$2</f>
        <v>0</v>
      </c>
      <c r="AT615" s="28" t="e">
        <f>VLOOKUP(W615,score!$S$2:$T$8,2,FALSE)*AT$2</f>
        <v>#N/A</v>
      </c>
      <c r="AU615" s="28" t="e">
        <f>VLOOKUP(X615,score!$U$2:$V$4,2,FALSE)*AU$2</f>
        <v>#N/A</v>
      </c>
      <c r="AV615" s="28" t="e">
        <f>VLOOKUP(AF615,score!$AG$2:$AH$8,2,TRUE)*AV$2</f>
        <v>#DIV/0!</v>
      </c>
      <c r="AW615" s="28" t="e">
        <f>VLOOKUP(Y615,score!$W$2:$X$8,2,FALSE)*AW$2</f>
        <v>#N/A</v>
      </c>
      <c r="AX615" s="28" t="e">
        <f>VLOOKUP(AC615,score!$AA$2:$AB$8,2,TRUE)*AX$2</f>
        <v>#DIV/0!</v>
      </c>
      <c r="AY615" s="28" t="e">
        <f>VLOOKUP(AD615,score!$AC$2:$AD$8,2,TRUE)*AY$2</f>
        <v>#DIV/0!</v>
      </c>
      <c r="AZ615" s="28">
        <f>VLOOKUP(N615,score!$A$2:$B$8,2,TRUE)*AZ$2</f>
        <v>0.1</v>
      </c>
      <c r="BA615" s="29" t="e">
        <f t="shared" si="89"/>
        <v>#DIV/0!</v>
      </c>
      <c r="BB615" s="29" t="e">
        <f>VLOOKUP(BA615,score!$AJ$2:$AK$7,2,TRUE)</f>
        <v>#DIV/0!</v>
      </c>
    </row>
    <row r="616" spans="1:54" x14ac:dyDescent="0.3">
      <c r="A616" s="10"/>
      <c r="B616" s="11"/>
      <c r="C616" s="12"/>
      <c r="D616" s="14"/>
      <c r="E616" s="12"/>
      <c r="F616" s="14"/>
      <c r="G616" s="14"/>
      <c r="H616" s="14"/>
      <c r="I616" s="14"/>
      <c r="J616" s="14"/>
      <c r="K616" s="14"/>
      <c r="L616" s="14"/>
      <c r="M616" s="14"/>
      <c r="N616" s="13"/>
      <c r="O616" s="13"/>
      <c r="P616" s="12"/>
      <c r="Q616" s="12"/>
      <c r="R616" s="12"/>
      <c r="S616" s="12"/>
      <c r="T616" s="12"/>
      <c r="U616" s="12"/>
      <c r="V616" s="12"/>
      <c r="W616" s="17"/>
      <c r="X616" s="17"/>
      <c r="Y616" s="15"/>
      <c r="Z616" s="14"/>
      <c r="AA616" s="43" t="e">
        <f t="shared" si="81"/>
        <v>#DIV/0!</v>
      </c>
      <c r="AB616" s="21" t="e">
        <f t="shared" si="82"/>
        <v>#DIV/0!</v>
      </c>
      <c r="AC616" s="21" t="e">
        <f t="shared" si="83"/>
        <v>#DIV/0!</v>
      </c>
      <c r="AD616" s="21" t="e">
        <f t="shared" si="84"/>
        <v>#DIV/0!</v>
      </c>
      <c r="AE616" s="21" t="e">
        <f t="shared" si="85"/>
        <v>#DIV/0!</v>
      </c>
      <c r="AF616" s="21" t="e">
        <f t="shared" si="88"/>
        <v>#DIV/0!</v>
      </c>
      <c r="AG616" s="20">
        <f>VLOOKUP(S616,'tabla ingresos'!$A$3:$D$15,4,FALSE)</f>
        <v>0</v>
      </c>
      <c r="AH616" s="20">
        <f t="shared" si="86"/>
        <v>0</v>
      </c>
      <c r="AI616" s="20">
        <f t="shared" si="87"/>
        <v>0</v>
      </c>
      <c r="AJ616" s="28" t="e">
        <f>VLOOKUP(AA616,score!$K$2:$L$8,2,TRUE)*AJ$2</f>
        <v>#DIV/0!</v>
      </c>
      <c r="AK616" s="28">
        <f>VLOOKUP(T616,score!$M$2:$N$8,2,FALSE)*AK$2</f>
        <v>0</v>
      </c>
      <c r="AL616" s="28">
        <f>VLOOKUP(Q616,score!$G$2:$H$8,2,TRUE)*AL$2</f>
        <v>0.1</v>
      </c>
      <c r="AM616" s="28" t="e">
        <f>VLOOKUP(AB616,score!$Y$2:$Z$8,2,TRUE)*AM$2</f>
        <v>#DIV/0!</v>
      </c>
      <c r="AN616" s="28" t="e">
        <f>VLOOKUP(AE616,score!$AE$2:$AF$8,2,TRUE)*AN$2</f>
        <v>#DIV/0!</v>
      </c>
      <c r="AO616" s="28">
        <f>VLOOKUP(O616,score!$C$2:$D$8,2,TRUE)*AO$2</f>
        <v>0.1</v>
      </c>
      <c r="AP616" s="28">
        <f>VLOOKUP(R616,score!$I$2:$J$8,2,TRUE)*AP$2</f>
        <v>0.1</v>
      </c>
      <c r="AQ616" s="28" t="e">
        <f>VLOOKUP(P616,score!$E$2:$F$8,2,FALSE)*AQ$2</f>
        <v>#N/A</v>
      </c>
      <c r="AR616" s="28">
        <f>VLOOKUP(U616,score!$O$2:$P$8,2,TRUE)*AR$2</f>
        <v>0</v>
      </c>
      <c r="AS616" s="28">
        <f>VLOOKUP(V616,score!$Q$2:$R$8,2,TRUE)*AS$2</f>
        <v>0</v>
      </c>
      <c r="AT616" s="28" t="e">
        <f>VLOOKUP(W616,score!$S$2:$T$8,2,FALSE)*AT$2</f>
        <v>#N/A</v>
      </c>
      <c r="AU616" s="28" t="e">
        <f>VLOOKUP(X616,score!$U$2:$V$4,2,FALSE)*AU$2</f>
        <v>#N/A</v>
      </c>
      <c r="AV616" s="28" t="e">
        <f>VLOOKUP(AF616,score!$AG$2:$AH$8,2,TRUE)*AV$2</f>
        <v>#DIV/0!</v>
      </c>
      <c r="AW616" s="28" t="e">
        <f>VLOOKUP(Y616,score!$W$2:$X$8,2,FALSE)*AW$2</f>
        <v>#N/A</v>
      </c>
      <c r="AX616" s="28" t="e">
        <f>VLOOKUP(AC616,score!$AA$2:$AB$8,2,TRUE)*AX$2</f>
        <v>#DIV/0!</v>
      </c>
      <c r="AY616" s="28" t="e">
        <f>VLOOKUP(AD616,score!$AC$2:$AD$8,2,TRUE)*AY$2</f>
        <v>#DIV/0!</v>
      </c>
      <c r="AZ616" s="28">
        <f>VLOOKUP(N616,score!$A$2:$B$8,2,TRUE)*AZ$2</f>
        <v>0.1</v>
      </c>
      <c r="BA616" s="29" t="e">
        <f t="shared" si="89"/>
        <v>#DIV/0!</v>
      </c>
      <c r="BB616" s="29" t="e">
        <f>VLOOKUP(BA616,score!$AJ$2:$AK$7,2,TRUE)</f>
        <v>#DIV/0!</v>
      </c>
    </row>
    <row r="617" spans="1:54" x14ac:dyDescent="0.3">
      <c r="A617" s="10"/>
      <c r="B617" s="11"/>
      <c r="C617" s="12"/>
      <c r="D617" s="14"/>
      <c r="E617" s="12"/>
      <c r="F617" s="14"/>
      <c r="G617" s="14"/>
      <c r="H617" s="14"/>
      <c r="I617" s="14"/>
      <c r="J617" s="14"/>
      <c r="K617" s="14"/>
      <c r="L617" s="14"/>
      <c r="M617" s="14"/>
      <c r="N617" s="13"/>
      <c r="O617" s="13"/>
      <c r="P617" s="12"/>
      <c r="Q617" s="12"/>
      <c r="R617" s="12"/>
      <c r="S617" s="12"/>
      <c r="T617" s="12"/>
      <c r="U617" s="12"/>
      <c r="V617" s="12"/>
      <c r="W617" s="17"/>
      <c r="X617" s="17"/>
      <c r="Y617" s="15"/>
      <c r="Z617" s="14"/>
      <c r="AA617" s="43" t="e">
        <f t="shared" si="81"/>
        <v>#DIV/0!</v>
      </c>
      <c r="AB617" s="21" t="e">
        <f t="shared" si="82"/>
        <v>#DIV/0!</v>
      </c>
      <c r="AC617" s="21" t="e">
        <f t="shared" si="83"/>
        <v>#DIV/0!</v>
      </c>
      <c r="AD617" s="21" t="e">
        <f t="shared" si="84"/>
        <v>#DIV/0!</v>
      </c>
      <c r="AE617" s="21" t="e">
        <f t="shared" si="85"/>
        <v>#DIV/0!</v>
      </c>
      <c r="AF617" s="21" t="e">
        <f t="shared" si="88"/>
        <v>#DIV/0!</v>
      </c>
      <c r="AG617" s="20">
        <f>VLOOKUP(S617,'tabla ingresos'!$A$3:$D$15,4,FALSE)</f>
        <v>0</v>
      </c>
      <c r="AH617" s="20">
        <f t="shared" si="86"/>
        <v>0</v>
      </c>
      <c r="AI617" s="20">
        <f t="shared" si="87"/>
        <v>0</v>
      </c>
      <c r="AJ617" s="28" t="e">
        <f>VLOOKUP(AA617,score!$K$2:$L$8,2,TRUE)*AJ$2</f>
        <v>#DIV/0!</v>
      </c>
      <c r="AK617" s="28">
        <f>VLOOKUP(T617,score!$M$2:$N$8,2,FALSE)*AK$2</f>
        <v>0</v>
      </c>
      <c r="AL617" s="28">
        <f>VLOOKUP(Q617,score!$G$2:$H$8,2,TRUE)*AL$2</f>
        <v>0.1</v>
      </c>
      <c r="AM617" s="28" t="e">
        <f>VLOOKUP(AB617,score!$Y$2:$Z$8,2,TRUE)*AM$2</f>
        <v>#DIV/0!</v>
      </c>
      <c r="AN617" s="28" t="e">
        <f>VLOOKUP(AE617,score!$AE$2:$AF$8,2,TRUE)*AN$2</f>
        <v>#DIV/0!</v>
      </c>
      <c r="AO617" s="28">
        <f>VLOOKUP(O617,score!$C$2:$D$8,2,TRUE)*AO$2</f>
        <v>0.1</v>
      </c>
      <c r="AP617" s="28">
        <f>VLOOKUP(R617,score!$I$2:$J$8,2,TRUE)*AP$2</f>
        <v>0.1</v>
      </c>
      <c r="AQ617" s="28" t="e">
        <f>VLOOKUP(P617,score!$E$2:$F$8,2,FALSE)*AQ$2</f>
        <v>#N/A</v>
      </c>
      <c r="AR617" s="28">
        <f>VLOOKUP(U617,score!$O$2:$P$8,2,TRUE)*AR$2</f>
        <v>0</v>
      </c>
      <c r="AS617" s="28">
        <f>VLOOKUP(V617,score!$Q$2:$R$8,2,TRUE)*AS$2</f>
        <v>0</v>
      </c>
      <c r="AT617" s="28" t="e">
        <f>VLOOKUP(W617,score!$S$2:$T$8,2,FALSE)*AT$2</f>
        <v>#N/A</v>
      </c>
      <c r="AU617" s="28" t="e">
        <f>VLOOKUP(X617,score!$U$2:$V$4,2,FALSE)*AU$2</f>
        <v>#N/A</v>
      </c>
      <c r="AV617" s="28" t="e">
        <f>VLOOKUP(AF617,score!$AG$2:$AH$8,2,TRUE)*AV$2</f>
        <v>#DIV/0!</v>
      </c>
      <c r="AW617" s="28" t="e">
        <f>VLOOKUP(Y617,score!$W$2:$X$8,2,FALSE)*AW$2</f>
        <v>#N/A</v>
      </c>
      <c r="AX617" s="28" t="e">
        <f>VLOOKUP(AC617,score!$AA$2:$AB$8,2,TRUE)*AX$2</f>
        <v>#DIV/0!</v>
      </c>
      <c r="AY617" s="28" t="e">
        <f>VLOOKUP(AD617,score!$AC$2:$AD$8,2,TRUE)*AY$2</f>
        <v>#DIV/0!</v>
      </c>
      <c r="AZ617" s="28">
        <f>VLOOKUP(N617,score!$A$2:$B$8,2,TRUE)*AZ$2</f>
        <v>0.1</v>
      </c>
      <c r="BA617" s="29" t="e">
        <f t="shared" si="89"/>
        <v>#DIV/0!</v>
      </c>
      <c r="BB617" s="29" t="e">
        <f>VLOOKUP(BA617,score!$AJ$2:$AK$7,2,TRUE)</f>
        <v>#DIV/0!</v>
      </c>
    </row>
    <row r="618" spans="1:54" x14ac:dyDescent="0.3">
      <c r="A618" s="10"/>
      <c r="B618" s="11"/>
      <c r="C618" s="12"/>
      <c r="D618" s="14"/>
      <c r="E618" s="12"/>
      <c r="F618" s="14"/>
      <c r="G618" s="14"/>
      <c r="H618" s="14"/>
      <c r="I618" s="14"/>
      <c r="J618" s="14"/>
      <c r="K618" s="14"/>
      <c r="L618" s="14"/>
      <c r="M618" s="14"/>
      <c r="N618" s="13"/>
      <c r="O618" s="13"/>
      <c r="P618" s="12"/>
      <c r="Q618" s="12"/>
      <c r="R618" s="12"/>
      <c r="S618" s="12"/>
      <c r="T618" s="12"/>
      <c r="U618" s="12"/>
      <c r="V618" s="12"/>
      <c r="W618" s="17"/>
      <c r="X618" s="17"/>
      <c r="Y618" s="15"/>
      <c r="Z618" s="14"/>
      <c r="AA618" s="43" t="e">
        <f t="shared" si="81"/>
        <v>#DIV/0!</v>
      </c>
      <c r="AB618" s="21" t="e">
        <f t="shared" si="82"/>
        <v>#DIV/0!</v>
      </c>
      <c r="AC618" s="21" t="e">
        <f t="shared" si="83"/>
        <v>#DIV/0!</v>
      </c>
      <c r="AD618" s="21" t="e">
        <f t="shared" si="84"/>
        <v>#DIV/0!</v>
      </c>
      <c r="AE618" s="21" t="e">
        <f t="shared" si="85"/>
        <v>#DIV/0!</v>
      </c>
      <c r="AF618" s="21" t="e">
        <f t="shared" si="88"/>
        <v>#DIV/0!</v>
      </c>
      <c r="AG618" s="20">
        <f>VLOOKUP(S618,'tabla ingresos'!$A$3:$D$15,4,FALSE)</f>
        <v>0</v>
      </c>
      <c r="AH618" s="20">
        <f t="shared" si="86"/>
        <v>0</v>
      </c>
      <c r="AI618" s="20">
        <f t="shared" si="87"/>
        <v>0</v>
      </c>
      <c r="AJ618" s="28" t="e">
        <f>VLOOKUP(AA618,score!$K$2:$L$8,2,TRUE)*AJ$2</f>
        <v>#DIV/0!</v>
      </c>
      <c r="AK618" s="28">
        <f>VLOOKUP(T618,score!$M$2:$N$8,2,FALSE)*AK$2</f>
        <v>0</v>
      </c>
      <c r="AL618" s="28">
        <f>VLOOKUP(Q618,score!$G$2:$H$8,2,TRUE)*AL$2</f>
        <v>0.1</v>
      </c>
      <c r="AM618" s="28" t="e">
        <f>VLOOKUP(AB618,score!$Y$2:$Z$8,2,TRUE)*AM$2</f>
        <v>#DIV/0!</v>
      </c>
      <c r="AN618" s="28" t="e">
        <f>VLOOKUP(AE618,score!$AE$2:$AF$8,2,TRUE)*AN$2</f>
        <v>#DIV/0!</v>
      </c>
      <c r="AO618" s="28">
        <f>VLOOKUP(O618,score!$C$2:$D$8,2,TRUE)*AO$2</f>
        <v>0.1</v>
      </c>
      <c r="AP618" s="28">
        <f>VLOOKUP(R618,score!$I$2:$J$8,2,TRUE)*AP$2</f>
        <v>0.1</v>
      </c>
      <c r="AQ618" s="28" t="e">
        <f>VLOOKUP(P618,score!$E$2:$F$8,2,FALSE)*AQ$2</f>
        <v>#N/A</v>
      </c>
      <c r="AR618" s="28">
        <f>VLOOKUP(U618,score!$O$2:$P$8,2,TRUE)*AR$2</f>
        <v>0</v>
      </c>
      <c r="AS618" s="28">
        <f>VLOOKUP(V618,score!$Q$2:$R$8,2,TRUE)*AS$2</f>
        <v>0</v>
      </c>
      <c r="AT618" s="28" t="e">
        <f>VLOOKUP(W618,score!$S$2:$T$8,2,FALSE)*AT$2</f>
        <v>#N/A</v>
      </c>
      <c r="AU618" s="28" t="e">
        <f>VLOOKUP(X618,score!$U$2:$V$4,2,FALSE)*AU$2</f>
        <v>#N/A</v>
      </c>
      <c r="AV618" s="28" t="e">
        <f>VLOOKUP(AF618,score!$AG$2:$AH$8,2,TRUE)*AV$2</f>
        <v>#DIV/0!</v>
      </c>
      <c r="AW618" s="28" t="e">
        <f>VLOOKUP(Y618,score!$W$2:$X$8,2,FALSE)*AW$2</f>
        <v>#N/A</v>
      </c>
      <c r="AX618" s="28" t="e">
        <f>VLOOKUP(AC618,score!$AA$2:$AB$8,2,TRUE)*AX$2</f>
        <v>#DIV/0!</v>
      </c>
      <c r="AY618" s="28" t="e">
        <f>VLOOKUP(AD618,score!$AC$2:$AD$8,2,TRUE)*AY$2</f>
        <v>#DIV/0!</v>
      </c>
      <c r="AZ618" s="28">
        <f>VLOOKUP(N618,score!$A$2:$B$8,2,TRUE)*AZ$2</f>
        <v>0.1</v>
      </c>
      <c r="BA618" s="29" t="e">
        <f t="shared" si="89"/>
        <v>#DIV/0!</v>
      </c>
      <c r="BB618" s="29" t="e">
        <f>VLOOKUP(BA618,score!$AJ$2:$AK$7,2,TRUE)</f>
        <v>#DIV/0!</v>
      </c>
    </row>
    <row r="619" spans="1:54" x14ac:dyDescent="0.3">
      <c r="A619" s="10"/>
      <c r="B619" s="11"/>
      <c r="C619" s="12"/>
      <c r="D619" s="14"/>
      <c r="E619" s="12"/>
      <c r="F619" s="14"/>
      <c r="G619" s="14"/>
      <c r="H619" s="14"/>
      <c r="I619" s="14"/>
      <c r="J619" s="14"/>
      <c r="K619" s="14"/>
      <c r="L619" s="14"/>
      <c r="M619" s="14"/>
      <c r="N619" s="13"/>
      <c r="O619" s="13"/>
      <c r="P619" s="12"/>
      <c r="Q619" s="12"/>
      <c r="R619" s="12"/>
      <c r="S619" s="12"/>
      <c r="T619" s="12"/>
      <c r="U619" s="12"/>
      <c r="V619" s="12"/>
      <c r="W619" s="17"/>
      <c r="X619" s="17"/>
      <c r="Y619" s="15"/>
      <c r="Z619" s="14"/>
      <c r="AA619" s="43" t="e">
        <f t="shared" si="81"/>
        <v>#DIV/0!</v>
      </c>
      <c r="AB619" s="21" t="e">
        <f t="shared" si="82"/>
        <v>#DIV/0!</v>
      </c>
      <c r="AC619" s="21" t="e">
        <f t="shared" si="83"/>
        <v>#DIV/0!</v>
      </c>
      <c r="AD619" s="21" t="e">
        <f t="shared" si="84"/>
        <v>#DIV/0!</v>
      </c>
      <c r="AE619" s="21" t="e">
        <f t="shared" si="85"/>
        <v>#DIV/0!</v>
      </c>
      <c r="AF619" s="21" t="e">
        <f t="shared" si="88"/>
        <v>#DIV/0!</v>
      </c>
      <c r="AG619" s="20">
        <f>VLOOKUP(S619,'tabla ingresos'!$A$3:$D$15,4,FALSE)</f>
        <v>0</v>
      </c>
      <c r="AH619" s="20">
        <f t="shared" si="86"/>
        <v>0</v>
      </c>
      <c r="AI619" s="20">
        <f t="shared" si="87"/>
        <v>0</v>
      </c>
      <c r="AJ619" s="28" t="e">
        <f>VLOOKUP(AA619,score!$K$2:$L$8,2,TRUE)*AJ$2</f>
        <v>#DIV/0!</v>
      </c>
      <c r="AK619" s="28">
        <f>VLOOKUP(T619,score!$M$2:$N$8,2,FALSE)*AK$2</f>
        <v>0</v>
      </c>
      <c r="AL619" s="28">
        <f>VLOOKUP(Q619,score!$G$2:$H$8,2,TRUE)*AL$2</f>
        <v>0.1</v>
      </c>
      <c r="AM619" s="28" t="e">
        <f>VLOOKUP(AB619,score!$Y$2:$Z$8,2,TRUE)*AM$2</f>
        <v>#DIV/0!</v>
      </c>
      <c r="AN619" s="28" t="e">
        <f>VLOOKUP(AE619,score!$AE$2:$AF$8,2,TRUE)*AN$2</f>
        <v>#DIV/0!</v>
      </c>
      <c r="AO619" s="28">
        <f>VLOOKUP(O619,score!$C$2:$D$8,2,TRUE)*AO$2</f>
        <v>0.1</v>
      </c>
      <c r="AP619" s="28">
        <f>VLOOKUP(R619,score!$I$2:$J$8,2,TRUE)*AP$2</f>
        <v>0.1</v>
      </c>
      <c r="AQ619" s="28" t="e">
        <f>VLOOKUP(P619,score!$E$2:$F$8,2,FALSE)*AQ$2</f>
        <v>#N/A</v>
      </c>
      <c r="AR619" s="28">
        <f>VLOOKUP(U619,score!$O$2:$P$8,2,TRUE)*AR$2</f>
        <v>0</v>
      </c>
      <c r="AS619" s="28">
        <f>VLOOKUP(V619,score!$Q$2:$R$8,2,TRUE)*AS$2</f>
        <v>0</v>
      </c>
      <c r="AT619" s="28" t="e">
        <f>VLOOKUP(W619,score!$S$2:$T$8,2,FALSE)*AT$2</f>
        <v>#N/A</v>
      </c>
      <c r="AU619" s="28" t="e">
        <f>VLOOKUP(X619,score!$U$2:$V$4,2,FALSE)*AU$2</f>
        <v>#N/A</v>
      </c>
      <c r="AV619" s="28" t="e">
        <f>VLOOKUP(AF619,score!$AG$2:$AH$8,2,TRUE)*AV$2</f>
        <v>#DIV/0!</v>
      </c>
      <c r="AW619" s="28" t="e">
        <f>VLOOKUP(Y619,score!$W$2:$X$8,2,FALSE)*AW$2</f>
        <v>#N/A</v>
      </c>
      <c r="AX619" s="28" t="e">
        <f>VLOOKUP(AC619,score!$AA$2:$AB$8,2,TRUE)*AX$2</f>
        <v>#DIV/0!</v>
      </c>
      <c r="AY619" s="28" t="e">
        <f>VLOOKUP(AD619,score!$AC$2:$AD$8,2,TRUE)*AY$2</f>
        <v>#DIV/0!</v>
      </c>
      <c r="AZ619" s="28">
        <f>VLOOKUP(N619,score!$A$2:$B$8,2,TRUE)*AZ$2</f>
        <v>0.1</v>
      </c>
      <c r="BA619" s="29" t="e">
        <f t="shared" si="89"/>
        <v>#DIV/0!</v>
      </c>
      <c r="BB619" s="29" t="e">
        <f>VLOOKUP(BA619,score!$AJ$2:$AK$7,2,TRUE)</f>
        <v>#DIV/0!</v>
      </c>
    </row>
    <row r="620" spans="1:54" x14ac:dyDescent="0.3">
      <c r="A620" s="10"/>
      <c r="B620" s="11"/>
      <c r="C620" s="12"/>
      <c r="D620" s="14"/>
      <c r="E620" s="12"/>
      <c r="F620" s="14"/>
      <c r="G620" s="14"/>
      <c r="H620" s="14"/>
      <c r="I620" s="14"/>
      <c r="J620" s="14"/>
      <c r="K620" s="14"/>
      <c r="L620" s="14"/>
      <c r="M620" s="14"/>
      <c r="N620" s="13"/>
      <c r="O620" s="13"/>
      <c r="P620" s="12"/>
      <c r="Q620" s="12"/>
      <c r="R620" s="12"/>
      <c r="S620" s="12"/>
      <c r="T620" s="12"/>
      <c r="U620" s="12"/>
      <c r="V620" s="12"/>
      <c r="W620" s="17"/>
      <c r="X620" s="17"/>
      <c r="Y620" s="15"/>
      <c r="Z620" s="14"/>
      <c r="AA620" s="43" t="e">
        <f t="shared" si="81"/>
        <v>#DIV/0!</v>
      </c>
      <c r="AB620" s="21" t="e">
        <f t="shared" si="82"/>
        <v>#DIV/0!</v>
      </c>
      <c r="AC620" s="21" t="e">
        <f t="shared" si="83"/>
        <v>#DIV/0!</v>
      </c>
      <c r="AD620" s="21" t="e">
        <f t="shared" si="84"/>
        <v>#DIV/0!</v>
      </c>
      <c r="AE620" s="21" t="e">
        <f t="shared" si="85"/>
        <v>#DIV/0!</v>
      </c>
      <c r="AF620" s="21" t="e">
        <f t="shared" si="88"/>
        <v>#DIV/0!</v>
      </c>
      <c r="AG620" s="20">
        <f>VLOOKUP(S620,'tabla ingresos'!$A$3:$D$15,4,FALSE)</f>
        <v>0</v>
      </c>
      <c r="AH620" s="20">
        <f t="shared" si="86"/>
        <v>0</v>
      </c>
      <c r="AI620" s="20">
        <f t="shared" si="87"/>
        <v>0</v>
      </c>
      <c r="AJ620" s="28" t="e">
        <f>VLOOKUP(AA620,score!$K$2:$L$8,2,TRUE)*AJ$2</f>
        <v>#DIV/0!</v>
      </c>
      <c r="AK620" s="28">
        <f>VLOOKUP(T620,score!$M$2:$N$8,2,FALSE)*AK$2</f>
        <v>0</v>
      </c>
      <c r="AL620" s="28">
        <f>VLOOKUP(Q620,score!$G$2:$H$8,2,TRUE)*AL$2</f>
        <v>0.1</v>
      </c>
      <c r="AM620" s="28" t="e">
        <f>VLOOKUP(AB620,score!$Y$2:$Z$8,2,TRUE)*AM$2</f>
        <v>#DIV/0!</v>
      </c>
      <c r="AN620" s="28" t="e">
        <f>VLOOKUP(AE620,score!$AE$2:$AF$8,2,TRUE)*AN$2</f>
        <v>#DIV/0!</v>
      </c>
      <c r="AO620" s="28">
        <f>VLOOKUP(O620,score!$C$2:$D$8,2,TRUE)*AO$2</f>
        <v>0.1</v>
      </c>
      <c r="AP620" s="28">
        <f>VLOOKUP(R620,score!$I$2:$J$8,2,TRUE)*AP$2</f>
        <v>0.1</v>
      </c>
      <c r="AQ620" s="28" t="e">
        <f>VLOOKUP(P620,score!$E$2:$F$8,2,FALSE)*AQ$2</f>
        <v>#N/A</v>
      </c>
      <c r="AR620" s="28">
        <f>VLOOKUP(U620,score!$O$2:$P$8,2,TRUE)*AR$2</f>
        <v>0</v>
      </c>
      <c r="AS620" s="28">
        <f>VLOOKUP(V620,score!$Q$2:$R$8,2,TRUE)*AS$2</f>
        <v>0</v>
      </c>
      <c r="AT620" s="28" t="e">
        <f>VLOOKUP(W620,score!$S$2:$T$8,2,FALSE)*AT$2</f>
        <v>#N/A</v>
      </c>
      <c r="AU620" s="28" t="e">
        <f>VLOOKUP(X620,score!$U$2:$V$4,2,FALSE)*AU$2</f>
        <v>#N/A</v>
      </c>
      <c r="AV620" s="28" t="e">
        <f>VLOOKUP(AF620,score!$AG$2:$AH$8,2,TRUE)*AV$2</f>
        <v>#DIV/0!</v>
      </c>
      <c r="AW620" s="28" t="e">
        <f>VLOOKUP(Y620,score!$W$2:$X$8,2,FALSE)*AW$2</f>
        <v>#N/A</v>
      </c>
      <c r="AX620" s="28" t="e">
        <f>VLOOKUP(AC620,score!$AA$2:$AB$8,2,TRUE)*AX$2</f>
        <v>#DIV/0!</v>
      </c>
      <c r="AY620" s="28" t="e">
        <f>VLOOKUP(AD620,score!$AC$2:$AD$8,2,TRUE)*AY$2</f>
        <v>#DIV/0!</v>
      </c>
      <c r="AZ620" s="28">
        <f>VLOOKUP(N620,score!$A$2:$B$8,2,TRUE)*AZ$2</f>
        <v>0.1</v>
      </c>
      <c r="BA620" s="29" t="e">
        <f t="shared" si="89"/>
        <v>#DIV/0!</v>
      </c>
      <c r="BB620" s="29" t="e">
        <f>VLOOKUP(BA620,score!$AJ$2:$AK$7,2,TRUE)</f>
        <v>#DIV/0!</v>
      </c>
    </row>
    <row r="621" spans="1:54" x14ac:dyDescent="0.3">
      <c r="A621" s="10"/>
      <c r="B621" s="11"/>
      <c r="C621" s="12"/>
      <c r="D621" s="14"/>
      <c r="E621" s="12"/>
      <c r="F621" s="14"/>
      <c r="G621" s="14"/>
      <c r="H621" s="14"/>
      <c r="I621" s="14"/>
      <c r="J621" s="14"/>
      <c r="K621" s="14"/>
      <c r="L621" s="14"/>
      <c r="M621" s="14"/>
      <c r="N621" s="13"/>
      <c r="O621" s="13"/>
      <c r="P621" s="12"/>
      <c r="Q621" s="12"/>
      <c r="R621" s="12"/>
      <c r="S621" s="12"/>
      <c r="T621" s="12"/>
      <c r="U621" s="12"/>
      <c r="V621" s="12"/>
      <c r="W621" s="17"/>
      <c r="X621" s="17"/>
      <c r="Y621" s="15"/>
      <c r="Z621" s="14"/>
      <c r="AA621" s="43" t="e">
        <f t="shared" si="81"/>
        <v>#DIV/0!</v>
      </c>
      <c r="AB621" s="21" t="e">
        <f t="shared" si="82"/>
        <v>#DIV/0!</v>
      </c>
      <c r="AC621" s="21" t="e">
        <f t="shared" si="83"/>
        <v>#DIV/0!</v>
      </c>
      <c r="AD621" s="21" t="e">
        <f t="shared" si="84"/>
        <v>#DIV/0!</v>
      </c>
      <c r="AE621" s="21" t="e">
        <f t="shared" si="85"/>
        <v>#DIV/0!</v>
      </c>
      <c r="AF621" s="21" t="e">
        <f t="shared" si="88"/>
        <v>#DIV/0!</v>
      </c>
      <c r="AG621" s="20">
        <f>VLOOKUP(S621,'tabla ingresos'!$A$3:$D$15,4,FALSE)</f>
        <v>0</v>
      </c>
      <c r="AH621" s="20">
        <f t="shared" si="86"/>
        <v>0</v>
      </c>
      <c r="AI621" s="20">
        <f t="shared" si="87"/>
        <v>0</v>
      </c>
      <c r="AJ621" s="28" t="e">
        <f>VLOOKUP(AA621,score!$K$2:$L$8,2,TRUE)*AJ$2</f>
        <v>#DIV/0!</v>
      </c>
      <c r="AK621" s="28">
        <f>VLOOKUP(T621,score!$M$2:$N$8,2,FALSE)*AK$2</f>
        <v>0</v>
      </c>
      <c r="AL621" s="28">
        <f>VLOOKUP(Q621,score!$G$2:$H$8,2,TRUE)*AL$2</f>
        <v>0.1</v>
      </c>
      <c r="AM621" s="28" t="e">
        <f>VLOOKUP(AB621,score!$Y$2:$Z$8,2,TRUE)*AM$2</f>
        <v>#DIV/0!</v>
      </c>
      <c r="AN621" s="28" t="e">
        <f>VLOOKUP(AE621,score!$AE$2:$AF$8,2,TRUE)*AN$2</f>
        <v>#DIV/0!</v>
      </c>
      <c r="AO621" s="28">
        <f>VLOOKUP(O621,score!$C$2:$D$8,2,TRUE)*AO$2</f>
        <v>0.1</v>
      </c>
      <c r="AP621" s="28">
        <f>VLOOKUP(R621,score!$I$2:$J$8,2,TRUE)*AP$2</f>
        <v>0.1</v>
      </c>
      <c r="AQ621" s="28" t="e">
        <f>VLOOKUP(P621,score!$E$2:$F$8,2,FALSE)*AQ$2</f>
        <v>#N/A</v>
      </c>
      <c r="AR621" s="28">
        <f>VLOOKUP(U621,score!$O$2:$P$8,2,TRUE)*AR$2</f>
        <v>0</v>
      </c>
      <c r="AS621" s="28">
        <f>VLOOKUP(V621,score!$Q$2:$R$8,2,TRUE)*AS$2</f>
        <v>0</v>
      </c>
      <c r="AT621" s="28" t="e">
        <f>VLOOKUP(W621,score!$S$2:$T$8,2,FALSE)*AT$2</f>
        <v>#N/A</v>
      </c>
      <c r="AU621" s="28" t="e">
        <f>VLOOKUP(X621,score!$U$2:$V$4,2,FALSE)*AU$2</f>
        <v>#N/A</v>
      </c>
      <c r="AV621" s="28" t="e">
        <f>VLOOKUP(AF621,score!$AG$2:$AH$8,2,TRUE)*AV$2</f>
        <v>#DIV/0!</v>
      </c>
      <c r="AW621" s="28" t="e">
        <f>VLOOKUP(Y621,score!$W$2:$X$8,2,FALSE)*AW$2</f>
        <v>#N/A</v>
      </c>
      <c r="AX621" s="28" t="e">
        <f>VLOOKUP(AC621,score!$AA$2:$AB$8,2,TRUE)*AX$2</f>
        <v>#DIV/0!</v>
      </c>
      <c r="AY621" s="28" t="e">
        <f>VLOOKUP(AD621,score!$AC$2:$AD$8,2,TRUE)*AY$2</f>
        <v>#DIV/0!</v>
      </c>
      <c r="AZ621" s="28">
        <f>VLOOKUP(N621,score!$A$2:$B$8,2,TRUE)*AZ$2</f>
        <v>0.1</v>
      </c>
      <c r="BA621" s="29" t="e">
        <f t="shared" si="89"/>
        <v>#DIV/0!</v>
      </c>
      <c r="BB621" s="29" t="e">
        <f>VLOOKUP(BA621,score!$AJ$2:$AK$7,2,TRUE)</f>
        <v>#DIV/0!</v>
      </c>
    </row>
    <row r="622" spans="1:54" x14ac:dyDescent="0.3">
      <c r="A622" s="10"/>
      <c r="B622" s="11"/>
      <c r="C622" s="12"/>
      <c r="D622" s="14"/>
      <c r="E622" s="12"/>
      <c r="F622" s="14"/>
      <c r="G622" s="14"/>
      <c r="H622" s="14"/>
      <c r="I622" s="14"/>
      <c r="J622" s="14"/>
      <c r="K622" s="14"/>
      <c r="L622" s="14"/>
      <c r="M622" s="14"/>
      <c r="N622" s="13"/>
      <c r="O622" s="13"/>
      <c r="P622" s="12"/>
      <c r="Q622" s="12"/>
      <c r="R622" s="12"/>
      <c r="S622" s="12"/>
      <c r="T622" s="12"/>
      <c r="U622" s="12"/>
      <c r="V622" s="12"/>
      <c r="W622" s="17"/>
      <c r="X622" s="17"/>
      <c r="Y622" s="15"/>
      <c r="Z622" s="14"/>
      <c r="AA622" s="43" t="e">
        <f t="shared" si="81"/>
        <v>#DIV/0!</v>
      </c>
      <c r="AB622" s="21" t="e">
        <f t="shared" si="82"/>
        <v>#DIV/0!</v>
      </c>
      <c r="AC622" s="21" t="e">
        <f t="shared" si="83"/>
        <v>#DIV/0!</v>
      </c>
      <c r="AD622" s="21" t="e">
        <f t="shared" si="84"/>
        <v>#DIV/0!</v>
      </c>
      <c r="AE622" s="21" t="e">
        <f t="shared" si="85"/>
        <v>#DIV/0!</v>
      </c>
      <c r="AF622" s="21" t="e">
        <f t="shared" si="88"/>
        <v>#DIV/0!</v>
      </c>
      <c r="AG622" s="20">
        <f>VLOOKUP(S622,'tabla ingresos'!$A$3:$D$15,4,FALSE)</f>
        <v>0</v>
      </c>
      <c r="AH622" s="20">
        <f t="shared" si="86"/>
        <v>0</v>
      </c>
      <c r="AI622" s="20">
        <f t="shared" si="87"/>
        <v>0</v>
      </c>
      <c r="AJ622" s="28" t="e">
        <f>VLOOKUP(AA622,score!$K$2:$L$8,2,TRUE)*AJ$2</f>
        <v>#DIV/0!</v>
      </c>
      <c r="AK622" s="28">
        <f>VLOOKUP(T622,score!$M$2:$N$8,2,FALSE)*AK$2</f>
        <v>0</v>
      </c>
      <c r="AL622" s="28">
        <f>VLOOKUP(Q622,score!$G$2:$H$8,2,TRUE)*AL$2</f>
        <v>0.1</v>
      </c>
      <c r="AM622" s="28" t="e">
        <f>VLOOKUP(AB622,score!$Y$2:$Z$8,2,TRUE)*AM$2</f>
        <v>#DIV/0!</v>
      </c>
      <c r="AN622" s="28" t="e">
        <f>VLOOKUP(AE622,score!$AE$2:$AF$8,2,TRUE)*AN$2</f>
        <v>#DIV/0!</v>
      </c>
      <c r="AO622" s="28">
        <f>VLOOKUP(O622,score!$C$2:$D$8,2,TRUE)*AO$2</f>
        <v>0.1</v>
      </c>
      <c r="AP622" s="28">
        <f>VLOOKUP(R622,score!$I$2:$J$8,2,TRUE)*AP$2</f>
        <v>0.1</v>
      </c>
      <c r="AQ622" s="28" t="e">
        <f>VLOOKUP(P622,score!$E$2:$F$8,2,FALSE)*AQ$2</f>
        <v>#N/A</v>
      </c>
      <c r="AR622" s="28">
        <f>VLOOKUP(U622,score!$O$2:$P$8,2,TRUE)*AR$2</f>
        <v>0</v>
      </c>
      <c r="AS622" s="28">
        <f>VLOOKUP(V622,score!$Q$2:$R$8,2,TRUE)*AS$2</f>
        <v>0</v>
      </c>
      <c r="AT622" s="28" t="e">
        <f>VLOOKUP(W622,score!$S$2:$T$8,2,FALSE)*AT$2</f>
        <v>#N/A</v>
      </c>
      <c r="AU622" s="28" t="e">
        <f>VLOOKUP(X622,score!$U$2:$V$4,2,FALSE)*AU$2</f>
        <v>#N/A</v>
      </c>
      <c r="AV622" s="28" t="e">
        <f>VLOOKUP(AF622,score!$AG$2:$AH$8,2,TRUE)*AV$2</f>
        <v>#DIV/0!</v>
      </c>
      <c r="AW622" s="28" t="e">
        <f>VLOOKUP(Y622,score!$W$2:$X$8,2,FALSE)*AW$2</f>
        <v>#N/A</v>
      </c>
      <c r="AX622" s="28" t="e">
        <f>VLOOKUP(AC622,score!$AA$2:$AB$8,2,TRUE)*AX$2</f>
        <v>#DIV/0!</v>
      </c>
      <c r="AY622" s="28" t="e">
        <f>VLOOKUP(AD622,score!$AC$2:$AD$8,2,TRUE)*AY$2</f>
        <v>#DIV/0!</v>
      </c>
      <c r="AZ622" s="28">
        <f>VLOOKUP(N622,score!$A$2:$B$8,2,TRUE)*AZ$2</f>
        <v>0.1</v>
      </c>
      <c r="BA622" s="29" t="e">
        <f t="shared" si="89"/>
        <v>#DIV/0!</v>
      </c>
      <c r="BB622" s="29" t="e">
        <f>VLOOKUP(BA622,score!$AJ$2:$AK$7,2,TRUE)</f>
        <v>#DIV/0!</v>
      </c>
    </row>
    <row r="623" spans="1:54" x14ac:dyDescent="0.3">
      <c r="A623" s="10"/>
      <c r="B623" s="11"/>
      <c r="C623" s="12"/>
      <c r="D623" s="14"/>
      <c r="E623" s="12"/>
      <c r="F623" s="14"/>
      <c r="G623" s="14"/>
      <c r="H623" s="14"/>
      <c r="I623" s="14"/>
      <c r="J623" s="14"/>
      <c r="K623" s="14"/>
      <c r="L623" s="14"/>
      <c r="M623" s="14"/>
      <c r="N623" s="13"/>
      <c r="O623" s="13"/>
      <c r="P623" s="12"/>
      <c r="Q623" s="12"/>
      <c r="R623" s="12"/>
      <c r="S623" s="12"/>
      <c r="T623" s="12"/>
      <c r="U623" s="12"/>
      <c r="V623" s="12"/>
      <c r="W623" s="17"/>
      <c r="X623" s="17"/>
      <c r="Y623" s="15"/>
      <c r="Z623" s="14"/>
      <c r="AA623" s="43" t="e">
        <f t="shared" si="81"/>
        <v>#DIV/0!</v>
      </c>
      <c r="AB623" s="21" t="e">
        <f t="shared" si="82"/>
        <v>#DIV/0!</v>
      </c>
      <c r="AC623" s="21" t="e">
        <f t="shared" si="83"/>
        <v>#DIV/0!</v>
      </c>
      <c r="AD623" s="21" t="e">
        <f t="shared" si="84"/>
        <v>#DIV/0!</v>
      </c>
      <c r="AE623" s="21" t="e">
        <f t="shared" si="85"/>
        <v>#DIV/0!</v>
      </c>
      <c r="AF623" s="21" t="e">
        <f t="shared" si="88"/>
        <v>#DIV/0!</v>
      </c>
      <c r="AG623" s="20">
        <f>VLOOKUP(S623,'tabla ingresos'!$A$3:$D$15,4,FALSE)</f>
        <v>0</v>
      </c>
      <c r="AH623" s="20">
        <f t="shared" si="86"/>
        <v>0</v>
      </c>
      <c r="AI623" s="20">
        <f t="shared" si="87"/>
        <v>0</v>
      </c>
      <c r="AJ623" s="28" t="e">
        <f>VLOOKUP(AA623,score!$K$2:$L$8,2,TRUE)*AJ$2</f>
        <v>#DIV/0!</v>
      </c>
      <c r="AK623" s="28">
        <f>VLOOKUP(T623,score!$M$2:$N$8,2,FALSE)*AK$2</f>
        <v>0</v>
      </c>
      <c r="AL623" s="28">
        <f>VLOOKUP(Q623,score!$G$2:$H$8,2,TRUE)*AL$2</f>
        <v>0.1</v>
      </c>
      <c r="AM623" s="28" t="e">
        <f>VLOOKUP(AB623,score!$Y$2:$Z$8,2,TRUE)*AM$2</f>
        <v>#DIV/0!</v>
      </c>
      <c r="AN623" s="28" t="e">
        <f>VLOOKUP(AE623,score!$AE$2:$AF$8,2,TRUE)*AN$2</f>
        <v>#DIV/0!</v>
      </c>
      <c r="AO623" s="28">
        <f>VLOOKUP(O623,score!$C$2:$D$8,2,TRUE)*AO$2</f>
        <v>0.1</v>
      </c>
      <c r="AP623" s="28">
        <f>VLOOKUP(R623,score!$I$2:$J$8,2,TRUE)*AP$2</f>
        <v>0.1</v>
      </c>
      <c r="AQ623" s="28" t="e">
        <f>VLOOKUP(P623,score!$E$2:$F$8,2,FALSE)*AQ$2</f>
        <v>#N/A</v>
      </c>
      <c r="AR623" s="28">
        <f>VLOOKUP(U623,score!$O$2:$P$8,2,TRUE)*AR$2</f>
        <v>0</v>
      </c>
      <c r="AS623" s="28">
        <f>VLOOKUP(V623,score!$Q$2:$R$8,2,TRUE)*AS$2</f>
        <v>0</v>
      </c>
      <c r="AT623" s="28" t="e">
        <f>VLOOKUP(W623,score!$S$2:$T$8,2,FALSE)*AT$2</f>
        <v>#N/A</v>
      </c>
      <c r="AU623" s="28" t="e">
        <f>VLOOKUP(X623,score!$U$2:$V$4,2,FALSE)*AU$2</f>
        <v>#N/A</v>
      </c>
      <c r="AV623" s="28" t="e">
        <f>VLOOKUP(AF623,score!$AG$2:$AH$8,2,TRUE)*AV$2</f>
        <v>#DIV/0!</v>
      </c>
      <c r="AW623" s="28" t="e">
        <f>VLOOKUP(Y623,score!$W$2:$X$8,2,FALSE)*AW$2</f>
        <v>#N/A</v>
      </c>
      <c r="AX623" s="28" t="e">
        <f>VLOOKUP(AC623,score!$AA$2:$AB$8,2,TRUE)*AX$2</f>
        <v>#DIV/0!</v>
      </c>
      <c r="AY623" s="28" t="e">
        <f>VLOOKUP(AD623,score!$AC$2:$AD$8,2,TRUE)*AY$2</f>
        <v>#DIV/0!</v>
      </c>
      <c r="AZ623" s="28">
        <f>VLOOKUP(N623,score!$A$2:$B$8,2,TRUE)*AZ$2</f>
        <v>0.1</v>
      </c>
      <c r="BA623" s="29" t="e">
        <f t="shared" si="89"/>
        <v>#DIV/0!</v>
      </c>
      <c r="BB623" s="29" t="e">
        <f>VLOOKUP(BA623,score!$AJ$2:$AK$7,2,TRUE)</f>
        <v>#DIV/0!</v>
      </c>
    </row>
    <row r="624" spans="1:54" x14ac:dyDescent="0.3">
      <c r="A624" s="10"/>
      <c r="B624" s="11"/>
      <c r="C624" s="12"/>
      <c r="D624" s="14"/>
      <c r="E624" s="12"/>
      <c r="F624" s="14"/>
      <c r="G624" s="14"/>
      <c r="H624" s="14"/>
      <c r="I624" s="14"/>
      <c r="J624" s="14"/>
      <c r="K624" s="14"/>
      <c r="L624" s="14"/>
      <c r="M624" s="14"/>
      <c r="N624" s="13"/>
      <c r="O624" s="13"/>
      <c r="P624" s="12"/>
      <c r="Q624" s="12"/>
      <c r="R624" s="12"/>
      <c r="S624" s="12"/>
      <c r="T624" s="12"/>
      <c r="U624" s="12"/>
      <c r="V624" s="12"/>
      <c r="W624" s="17"/>
      <c r="X624" s="17"/>
      <c r="Y624" s="15"/>
      <c r="Z624" s="14"/>
      <c r="AA624" s="43" t="e">
        <f t="shared" si="81"/>
        <v>#DIV/0!</v>
      </c>
      <c r="AB624" s="21" t="e">
        <f t="shared" si="82"/>
        <v>#DIV/0!</v>
      </c>
      <c r="AC624" s="21" t="e">
        <f t="shared" si="83"/>
        <v>#DIV/0!</v>
      </c>
      <c r="AD624" s="21" t="e">
        <f t="shared" si="84"/>
        <v>#DIV/0!</v>
      </c>
      <c r="AE624" s="21" t="e">
        <f t="shared" si="85"/>
        <v>#DIV/0!</v>
      </c>
      <c r="AF624" s="21" t="e">
        <f t="shared" si="88"/>
        <v>#DIV/0!</v>
      </c>
      <c r="AG624" s="20">
        <f>VLOOKUP(S624,'tabla ingresos'!$A$3:$D$15,4,FALSE)</f>
        <v>0</v>
      </c>
      <c r="AH624" s="20">
        <f t="shared" si="86"/>
        <v>0</v>
      </c>
      <c r="AI624" s="20">
        <f t="shared" si="87"/>
        <v>0</v>
      </c>
      <c r="AJ624" s="28" t="e">
        <f>VLOOKUP(AA624,score!$K$2:$L$8,2,TRUE)*AJ$2</f>
        <v>#DIV/0!</v>
      </c>
      <c r="AK624" s="28">
        <f>VLOOKUP(T624,score!$M$2:$N$8,2,FALSE)*AK$2</f>
        <v>0</v>
      </c>
      <c r="AL624" s="28">
        <f>VLOOKUP(Q624,score!$G$2:$H$8,2,TRUE)*AL$2</f>
        <v>0.1</v>
      </c>
      <c r="AM624" s="28" t="e">
        <f>VLOOKUP(AB624,score!$Y$2:$Z$8,2,TRUE)*AM$2</f>
        <v>#DIV/0!</v>
      </c>
      <c r="AN624" s="28" t="e">
        <f>VLOOKUP(AE624,score!$AE$2:$AF$8,2,TRUE)*AN$2</f>
        <v>#DIV/0!</v>
      </c>
      <c r="AO624" s="28">
        <f>VLOOKUP(O624,score!$C$2:$D$8,2,TRUE)*AO$2</f>
        <v>0.1</v>
      </c>
      <c r="AP624" s="28">
        <f>VLOOKUP(R624,score!$I$2:$J$8,2,TRUE)*AP$2</f>
        <v>0.1</v>
      </c>
      <c r="AQ624" s="28" t="e">
        <f>VLOOKUP(P624,score!$E$2:$F$8,2,FALSE)*AQ$2</f>
        <v>#N/A</v>
      </c>
      <c r="AR624" s="28">
        <f>VLOOKUP(U624,score!$O$2:$P$8,2,TRUE)*AR$2</f>
        <v>0</v>
      </c>
      <c r="AS624" s="28">
        <f>VLOOKUP(V624,score!$Q$2:$R$8,2,TRUE)*AS$2</f>
        <v>0</v>
      </c>
      <c r="AT624" s="28" t="e">
        <f>VLOOKUP(W624,score!$S$2:$T$8,2,FALSE)*AT$2</f>
        <v>#N/A</v>
      </c>
      <c r="AU624" s="28" t="e">
        <f>VLOOKUP(X624,score!$U$2:$V$4,2,FALSE)*AU$2</f>
        <v>#N/A</v>
      </c>
      <c r="AV624" s="28" t="e">
        <f>VLOOKUP(AF624,score!$AG$2:$AH$8,2,TRUE)*AV$2</f>
        <v>#DIV/0!</v>
      </c>
      <c r="AW624" s="28" t="e">
        <f>VLOOKUP(Y624,score!$W$2:$X$8,2,FALSE)*AW$2</f>
        <v>#N/A</v>
      </c>
      <c r="AX624" s="28" t="e">
        <f>VLOOKUP(AC624,score!$AA$2:$AB$8,2,TRUE)*AX$2</f>
        <v>#DIV/0!</v>
      </c>
      <c r="AY624" s="28" t="e">
        <f>VLOOKUP(AD624,score!$AC$2:$AD$8,2,TRUE)*AY$2</f>
        <v>#DIV/0!</v>
      </c>
      <c r="AZ624" s="28">
        <f>VLOOKUP(N624,score!$A$2:$B$8,2,TRUE)*AZ$2</f>
        <v>0.1</v>
      </c>
      <c r="BA624" s="29" t="e">
        <f t="shared" si="89"/>
        <v>#DIV/0!</v>
      </c>
      <c r="BB624" s="29" t="e">
        <f>VLOOKUP(BA624,score!$AJ$2:$AK$7,2,TRUE)</f>
        <v>#DIV/0!</v>
      </c>
    </row>
    <row r="625" spans="1:54" x14ac:dyDescent="0.3">
      <c r="A625" s="10"/>
      <c r="B625" s="11"/>
      <c r="C625" s="12"/>
      <c r="D625" s="14"/>
      <c r="E625" s="12"/>
      <c r="F625" s="14"/>
      <c r="G625" s="14"/>
      <c r="H625" s="14"/>
      <c r="I625" s="14"/>
      <c r="J625" s="14"/>
      <c r="K625" s="14"/>
      <c r="L625" s="14"/>
      <c r="M625" s="14"/>
      <c r="N625" s="13"/>
      <c r="O625" s="13"/>
      <c r="P625" s="12"/>
      <c r="Q625" s="12"/>
      <c r="R625" s="12"/>
      <c r="S625" s="12"/>
      <c r="T625" s="12"/>
      <c r="U625" s="12"/>
      <c r="V625" s="12"/>
      <c r="W625" s="17"/>
      <c r="X625" s="17"/>
      <c r="Y625" s="15"/>
      <c r="Z625" s="14"/>
      <c r="AA625" s="43" t="e">
        <f t="shared" si="81"/>
        <v>#DIV/0!</v>
      </c>
      <c r="AB625" s="21" t="e">
        <f t="shared" si="82"/>
        <v>#DIV/0!</v>
      </c>
      <c r="AC625" s="21" t="e">
        <f t="shared" si="83"/>
        <v>#DIV/0!</v>
      </c>
      <c r="AD625" s="21" t="e">
        <f t="shared" si="84"/>
        <v>#DIV/0!</v>
      </c>
      <c r="AE625" s="21" t="e">
        <f t="shared" si="85"/>
        <v>#DIV/0!</v>
      </c>
      <c r="AF625" s="21" t="e">
        <f t="shared" si="88"/>
        <v>#DIV/0!</v>
      </c>
      <c r="AG625" s="20">
        <f>VLOOKUP(S625,'tabla ingresos'!$A$3:$D$15,4,FALSE)</f>
        <v>0</v>
      </c>
      <c r="AH625" s="20">
        <f t="shared" si="86"/>
        <v>0</v>
      </c>
      <c r="AI625" s="20">
        <f t="shared" si="87"/>
        <v>0</v>
      </c>
      <c r="AJ625" s="28" t="e">
        <f>VLOOKUP(AA625,score!$K$2:$L$8,2,TRUE)*AJ$2</f>
        <v>#DIV/0!</v>
      </c>
      <c r="AK625" s="28">
        <f>VLOOKUP(T625,score!$M$2:$N$8,2,FALSE)*AK$2</f>
        <v>0</v>
      </c>
      <c r="AL625" s="28">
        <f>VLOOKUP(Q625,score!$G$2:$H$8,2,TRUE)*AL$2</f>
        <v>0.1</v>
      </c>
      <c r="AM625" s="28" t="e">
        <f>VLOOKUP(AB625,score!$Y$2:$Z$8,2,TRUE)*AM$2</f>
        <v>#DIV/0!</v>
      </c>
      <c r="AN625" s="28" t="e">
        <f>VLOOKUP(AE625,score!$AE$2:$AF$8,2,TRUE)*AN$2</f>
        <v>#DIV/0!</v>
      </c>
      <c r="AO625" s="28">
        <f>VLOOKUP(O625,score!$C$2:$D$8,2,TRUE)*AO$2</f>
        <v>0.1</v>
      </c>
      <c r="AP625" s="28">
        <f>VLOOKUP(R625,score!$I$2:$J$8,2,TRUE)*AP$2</f>
        <v>0.1</v>
      </c>
      <c r="AQ625" s="28" t="e">
        <f>VLOOKUP(P625,score!$E$2:$F$8,2,FALSE)*AQ$2</f>
        <v>#N/A</v>
      </c>
      <c r="AR625" s="28">
        <f>VLOOKUP(U625,score!$O$2:$P$8,2,TRUE)*AR$2</f>
        <v>0</v>
      </c>
      <c r="AS625" s="28">
        <f>VLOOKUP(V625,score!$Q$2:$R$8,2,TRUE)*AS$2</f>
        <v>0</v>
      </c>
      <c r="AT625" s="28" t="e">
        <f>VLOOKUP(W625,score!$S$2:$T$8,2,FALSE)*AT$2</f>
        <v>#N/A</v>
      </c>
      <c r="AU625" s="28" t="e">
        <f>VLOOKUP(X625,score!$U$2:$V$4,2,FALSE)*AU$2</f>
        <v>#N/A</v>
      </c>
      <c r="AV625" s="28" t="e">
        <f>VLOOKUP(AF625,score!$AG$2:$AH$8,2,TRUE)*AV$2</f>
        <v>#DIV/0!</v>
      </c>
      <c r="AW625" s="28" t="e">
        <f>VLOOKUP(Y625,score!$W$2:$X$8,2,FALSE)*AW$2</f>
        <v>#N/A</v>
      </c>
      <c r="AX625" s="28" t="e">
        <f>VLOOKUP(AC625,score!$AA$2:$AB$8,2,TRUE)*AX$2</f>
        <v>#DIV/0!</v>
      </c>
      <c r="AY625" s="28" t="e">
        <f>VLOOKUP(AD625,score!$AC$2:$AD$8,2,TRUE)*AY$2</f>
        <v>#DIV/0!</v>
      </c>
      <c r="AZ625" s="28">
        <f>VLOOKUP(N625,score!$A$2:$B$8,2,TRUE)*AZ$2</f>
        <v>0.1</v>
      </c>
      <c r="BA625" s="29" t="e">
        <f t="shared" si="89"/>
        <v>#DIV/0!</v>
      </c>
      <c r="BB625" s="29" t="e">
        <f>VLOOKUP(BA625,score!$AJ$2:$AK$7,2,TRUE)</f>
        <v>#DIV/0!</v>
      </c>
    </row>
    <row r="626" spans="1:54" x14ac:dyDescent="0.3">
      <c r="A626" s="10"/>
      <c r="B626" s="11"/>
      <c r="C626" s="12"/>
      <c r="D626" s="14"/>
      <c r="E626" s="12"/>
      <c r="F626" s="14"/>
      <c r="G626" s="14"/>
      <c r="H626" s="14"/>
      <c r="I626" s="14"/>
      <c r="J626" s="14"/>
      <c r="K626" s="14"/>
      <c r="L626" s="14"/>
      <c r="M626" s="14"/>
      <c r="N626" s="13"/>
      <c r="O626" s="13"/>
      <c r="P626" s="12"/>
      <c r="Q626" s="12"/>
      <c r="R626" s="12"/>
      <c r="S626" s="12"/>
      <c r="T626" s="12"/>
      <c r="U626" s="12"/>
      <c r="V626" s="12"/>
      <c r="W626" s="17"/>
      <c r="X626" s="17"/>
      <c r="Y626" s="15"/>
      <c r="Z626" s="14"/>
      <c r="AA626" s="43" t="e">
        <f t="shared" si="81"/>
        <v>#DIV/0!</v>
      </c>
      <c r="AB626" s="21" t="e">
        <f t="shared" si="82"/>
        <v>#DIV/0!</v>
      </c>
      <c r="AC626" s="21" t="e">
        <f t="shared" si="83"/>
        <v>#DIV/0!</v>
      </c>
      <c r="AD626" s="21" t="e">
        <f t="shared" si="84"/>
        <v>#DIV/0!</v>
      </c>
      <c r="AE626" s="21" t="e">
        <f t="shared" si="85"/>
        <v>#DIV/0!</v>
      </c>
      <c r="AF626" s="21" t="e">
        <f t="shared" si="88"/>
        <v>#DIV/0!</v>
      </c>
      <c r="AG626" s="20">
        <f>VLOOKUP(S626,'tabla ingresos'!$A$3:$D$15,4,FALSE)</f>
        <v>0</v>
      </c>
      <c r="AH626" s="20">
        <f t="shared" si="86"/>
        <v>0</v>
      </c>
      <c r="AI626" s="20">
        <f t="shared" si="87"/>
        <v>0</v>
      </c>
      <c r="AJ626" s="28" t="e">
        <f>VLOOKUP(AA626,score!$K$2:$L$8,2,TRUE)*AJ$2</f>
        <v>#DIV/0!</v>
      </c>
      <c r="AK626" s="28">
        <f>VLOOKUP(T626,score!$M$2:$N$8,2,FALSE)*AK$2</f>
        <v>0</v>
      </c>
      <c r="AL626" s="28">
        <f>VLOOKUP(Q626,score!$G$2:$H$8,2,TRUE)*AL$2</f>
        <v>0.1</v>
      </c>
      <c r="AM626" s="28" t="e">
        <f>VLOOKUP(AB626,score!$Y$2:$Z$8,2,TRUE)*AM$2</f>
        <v>#DIV/0!</v>
      </c>
      <c r="AN626" s="28" t="e">
        <f>VLOOKUP(AE626,score!$AE$2:$AF$8,2,TRUE)*AN$2</f>
        <v>#DIV/0!</v>
      </c>
      <c r="AO626" s="28">
        <f>VLOOKUP(O626,score!$C$2:$D$8,2,TRUE)*AO$2</f>
        <v>0.1</v>
      </c>
      <c r="AP626" s="28">
        <f>VLOOKUP(R626,score!$I$2:$J$8,2,TRUE)*AP$2</f>
        <v>0.1</v>
      </c>
      <c r="AQ626" s="28" t="e">
        <f>VLOOKUP(P626,score!$E$2:$F$8,2,FALSE)*AQ$2</f>
        <v>#N/A</v>
      </c>
      <c r="AR626" s="28">
        <f>VLOOKUP(U626,score!$O$2:$P$8,2,TRUE)*AR$2</f>
        <v>0</v>
      </c>
      <c r="AS626" s="28">
        <f>VLOOKUP(V626,score!$Q$2:$R$8,2,TRUE)*AS$2</f>
        <v>0</v>
      </c>
      <c r="AT626" s="28" t="e">
        <f>VLOOKUP(W626,score!$S$2:$T$8,2,FALSE)*AT$2</f>
        <v>#N/A</v>
      </c>
      <c r="AU626" s="28" t="e">
        <f>VLOOKUP(X626,score!$U$2:$V$4,2,FALSE)*AU$2</f>
        <v>#N/A</v>
      </c>
      <c r="AV626" s="28" t="e">
        <f>VLOOKUP(AF626,score!$AG$2:$AH$8,2,TRUE)*AV$2</f>
        <v>#DIV/0!</v>
      </c>
      <c r="AW626" s="28" t="e">
        <f>VLOOKUP(Y626,score!$W$2:$X$8,2,FALSE)*AW$2</f>
        <v>#N/A</v>
      </c>
      <c r="AX626" s="28" t="e">
        <f>VLOOKUP(AC626,score!$AA$2:$AB$8,2,TRUE)*AX$2</f>
        <v>#DIV/0!</v>
      </c>
      <c r="AY626" s="28" t="e">
        <f>VLOOKUP(AD626,score!$AC$2:$AD$8,2,TRUE)*AY$2</f>
        <v>#DIV/0!</v>
      </c>
      <c r="AZ626" s="28">
        <f>VLOOKUP(N626,score!$A$2:$B$8,2,TRUE)*AZ$2</f>
        <v>0.1</v>
      </c>
      <c r="BA626" s="29" t="e">
        <f t="shared" si="89"/>
        <v>#DIV/0!</v>
      </c>
      <c r="BB626" s="29" t="e">
        <f>VLOOKUP(BA626,score!$AJ$2:$AK$7,2,TRUE)</f>
        <v>#DIV/0!</v>
      </c>
    </row>
    <row r="627" spans="1:54" x14ac:dyDescent="0.3">
      <c r="A627" s="10"/>
      <c r="B627" s="11"/>
      <c r="C627" s="12"/>
      <c r="D627" s="14"/>
      <c r="E627" s="12"/>
      <c r="F627" s="14"/>
      <c r="G627" s="14"/>
      <c r="H627" s="14"/>
      <c r="I627" s="14"/>
      <c r="J627" s="14"/>
      <c r="K627" s="14"/>
      <c r="L627" s="14"/>
      <c r="M627" s="14"/>
      <c r="N627" s="13"/>
      <c r="O627" s="13"/>
      <c r="P627" s="12"/>
      <c r="Q627" s="12"/>
      <c r="R627" s="12"/>
      <c r="S627" s="12"/>
      <c r="T627" s="12"/>
      <c r="U627" s="12"/>
      <c r="V627" s="12"/>
      <c r="W627" s="17"/>
      <c r="X627" s="17"/>
      <c r="Y627" s="15"/>
      <c r="Z627" s="14"/>
      <c r="AA627" s="43" t="e">
        <f t="shared" si="81"/>
        <v>#DIV/0!</v>
      </c>
      <c r="AB627" s="21" t="e">
        <f t="shared" si="82"/>
        <v>#DIV/0!</v>
      </c>
      <c r="AC627" s="21" t="e">
        <f t="shared" si="83"/>
        <v>#DIV/0!</v>
      </c>
      <c r="AD627" s="21" t="e">
        <f t="shared" si="84"/>
        <v>#DIV/0!</v>
      </c>
      <c r="AE627" s="21" t="e">
        <f t="shared" si="85"/>
        <v>#DIV/0!</v>
      </c>
      <c r="AF627" s="21" t="e">
        <f t="shared" si="88"/>
        <v>#DIV/0!</v>
      </c>
      <c r="AG627" s="20">
        <f>VLOOKUP(S627,'tabla ingresos'!$A$3:$D$15,4,FALSE)</f>
        <v>0</v>
      </c>
      <c r="AH627" s="20">
        <f t="shared" si="86"/>
        <v>0</v>
      </c>
      <c r="AI627" s="20">
        <f t="shared" si="87"/>
        <v>0</v>
      </c>
      <c r="AJ627" s="28" t="e">
        <f>VLOOKUP(AA627,score!$K$2:$L$8,2,TRUE)*AJ$2</f>
        <v>#DIV/0!</v>
      </c>
      <c r="AK627" s="28">
        <f>VLOOKUP(T627,score!$M$2:$N$8,2,FALSE)*AK$2</f>
        <v>0</v>
      </c>
      <c r="AL627" s="28">
        <f>VLOOKUP(Q627,score!$G$2:$H$8,2,TRUE)*AL$2</f>
        <v>0.1</v>
      </c>
      <c r="AM627" s="28" t="e">
        <f>VLOOKUP(AB627,score!$Y$2:$Z$8,2,TRUE)*AM$2</f>
        <v>#DIV/0!</v>
      </c>
      <c r="AN627" s="28" t="e">
        <f>VLOOKUP(AE627,score!$AE$2:$AF$8,2,TRUE)*AN$2</f>
        <v>#DIV/0!</v>
      </c>
      <c r="AO627" s="28">
        <f>VLOOKUP(O627,score!$C$2:$D$8,2,TRUE)*AO$2</f>
        <v>0.1</v>
      </c>
      <c r="AP627" s="28">
        <f>VLOOKUP(R627,score!$I$2:$J$8,2,TRUE)*AP$2</f>
        <v>0.1</v>
      </c>
      <c r="AQ627" s="28" t="e">
        <f>VLOOKUP(P627,score!$E$2:$F$8,2,FALSE)*AQ$2</f>
        <v>#N/A</v>
      </c>
      <c r="AR627" s="28">
        <f>VLOOKUP(U627,score!$O$2:$P$8,2,TRUE)*AR$2</f>
        <v>0</v>
      </c>
      <c r="AS627" s="28">
        <f>VLOOKUP(V627,score!$Q$2:$R$8,2,TRUE)*AS$2</f>
        <v>0</v>
      </c>
      <c r="AT627" s="28" t="e">
        <f>VLOOKUP(W627,score!$S$2:$T$8,2,FALSE)*AT$2</f>
        <v>#N/A</v>
      </c>
      <c r="AU627" s="28" t="e">
        <f>VLOOKUP(X627,score!$U$2:$V$4,2,FALSE)*AU$2</f>
        <v>#N/A</v>
      </c>
      <c r="AV627" s="28" t="e">
        <f>VLOOKUP(AF627,score!$AG$2:$AH$8,2,TRUE)*AV$2</f>
        <v>#DIV/0!</v>
      </c>
      <c r="AW627" s="28" t="e">
        <f>VLOOKUP(Y627,score!$W$2:$X$8,2,FALSE)*AW$2</f>
        <v>#N/A</v>
      </c>
      <c r="AX627" s="28" t="e">
        <f>VLOOKUP(AC627,score!$AA$2:$AB$8,2,TRUE)*AX$2</f>
        <v>#DIV/0!</v>
      </c>
      <c r="AY627" s="28" t="e">
        <f>VLOOKUP(AD627,score!$AC$2:$AD$8,2,TRUE)*AY$2</f>
        <v>#DIV/0!</v>
      </c>
      <c r="AZ627" s="28">
        <f>VLOOKUP(N627,score!$A$2:$B$8,2,TRUE)*AZ$2</f>
        <v>0.1</v>
      </c>
      <c r="BA627" s="29" t="e">
        <f t="shared" si="89"/>
        <v>#DIV/0!</v>
      </c>
      <c r="BB627" s="29" t="e">
        <f>VLOOKUP(BA627,score!$AJ$2:$AK$7,2,TRUE)</f>
        <v>#DIV/0!</v>
      </c>
    </row>
    <row r="628" spans="1:54" x14ac:dyDescent="0.3">
      <c r="A628" s="10"/>
      <c r="B628" s="11"/>
      <c r="C628" s="12"/>
      <c r="D628" s="14"/>
      <c r="E628" s="12"/>
      <c r="F628" s="14"/>
      <c r="G628" s="14"/>
      <c r="H628" s="14"/>
      <c r="I628" s="14"/>
      <c r="J628" s="14"/>
      <c r="K628" s="14"/>
      <c r="L628" s="14"/>
      <c r="M628" s="14"/>
      <c r="N628" s="13"/>
      <c r="O628" s="13"/>
      <c r="P628" s="12"/>
      <c r="Q628" s="12"/>
      <c r="R628" s="12"/>
      <c r="S628" s="12"/>
      <c r="T628" s="12"/>
      <c r="U628" s="12"/>
      <c r="V628" s="12"/>
      <c r="W628" s="17"/>
      <c r="X628" s="17"/>
      <c r="Y628" s="15"/>
      <c r="Z628" s="14"/>
      <c r="AA628" s="43" t="e">
        <f t="shared" si="81"/>
        <v>#DIV/0!</v>
      </c>
      <c r="AB628" s="21" t="e">
        <f t="shared" si="82"/>
        <v>#DIV/0!</v>
      </c>
      <c r="AC628" s="21" t="e">
        <f t="shared" si="83"/>
        <v>#DIV/0!</v>
      </c>
      <c r="AD628" s="21" t="e">
        <f t="shared" si="84"/>
        <v>#DIV/0!</v>
      </c>
      <c r="AE628" s="21" t="e">
        <f t="shared" si="85"/>
        <v>#DIV/0!</v>
      </c>
      <c r="AF628" s="21" t="e">
        <f t="shared" si="88"/>
        <v>#DIV/0!</v>
      </c>
      <c r="AG628" s="20">
        <f>VLOOKUP(S628,'tabla ingresos'!$A$3:$D$15,4,FALSE)</f>
        <v>0</v>
      </c>
      <c r="AH628" s="20">
        <f t="shared" si="86"/>
        <v>0</v>
      </c>
      <c r="AI628" s="20">
        <f t="shared" si="87"/>
        <v>0</v>
      </c>
      <c r="AJ628" s="28" t="e">
        <f>VLOOKUP(AA628,score!$K$2:$L$8,2,TRUE)*AJ$2</f>
        <v>#DIV/0!</v>
      </c>
      <c r="AK628" s="28">
        <f>VLOOKUP(T628,score!$M$2:$N$8,2,FALSE)*AK$2</f>
        <v>0</v>
      </c>
      <c r="AL628" s="28">
        <f>VLOOKUP(Q628,score!$G$2:$H$8,2,TRUE)*AL$2</f>
        <v>0.1</v>
      </c>
      <c r="AM628" s="28" t="e">
        <f>VLOOKUP(AB628,score!$Y$2:$Z$8,2,TRUE)*AM$2</f>
        <v>#DIV/0!</v>
      </c>
      <c r="AN628" s="28" t="e">
        <f>VLOOKUP(AE628,score!$AE$2:$AF$8,2,TRUE)*AN$2</f>
        <v>#DIV/0!</v>
      </c>
      <c r="AO628" s="28">
        <f>VLOOKUP(O628,score!$C$2:$D$8,2,TRUE)*AO$2</f>
        <v>0.1</v>
      </c>
      <c r="AP628" s="28">
        <f>VLOOKUP(R628,score!$I$2:$J$8,2,TRUE)*AP$2</f>
        <v>0.1</v>
      </c>
      <c r="AQ628" s="28" t="e">
        <f>VLOOKUP(P628,score!$E$2:$F$8,2,FALSE)*AQ$2</f>
        <v>#N/A</v>
      </c>
      <c r="AR628" s="28">
        <f>VLOOKUP(U628,score!$O$2:$P$8,2,TRUE)*AR$2</f>
        <v>0</v>
      </c>
      <c r="AS628" s="28">
        <f>VLOOKUP(V628,score!$Q$2:$R$8,2,TRUE)*AS$2</f>
        <v>0</v>
      </c>
      <c r="AT628" s="28" t="e">
        <f>VLOOKUP(W628,score!$S$2:$T$8,2,FALSE)*AT$2</f>
        <v>#N/A</v>
      </c>
      <c r="AU628" s="28" t="e">
        <f>VLOOKUP(X628,score!$U$2:$V$4,2,FALSE)*AU$2</f>
        <v>#N/A</v>
      </c>
      <c r="AV628" s="28" t="e">
        <f>VLOOKUP(AF628,score!$AG$2:$AH$8,2,TRUE)*AV$2</f>
        <v>#DIV/0!</v>
      </c>
      <c r="AW628" s="28" t="e">
        <f>VLOOKUP(Y628,score!$W$2:$X$8,2,FALSE)*AW$2</f>
        <v>#N/A</v>
      </c>
      <c r="AX628" s="28" t="e">
        <f>VLOOKUP(AC628,score!$AA$2:$AB$8,2,TRUE)*AX$2</f>
        <v>#DIV/0!</v>
      </c>
      <c r="AY628" s="28" t="e">
        <f>VLOOKUP(AD628,score!$AC$2:$AD$8,2,TRUE)*AY$2</f>
        <v>#DIV/0!</v>
      </c>
      <c r="AZ628" s="28">
        <f>VLOOKUP(N628,score!$A$2:$B$8,2,TRUE)*AZ$2</f>
        <v>0.1</v>
      </c>
      <c r="BA628" s="29" t="e">
        <f t="shared" si="89"/>
        <v>#DIV/0!</v>
      </c>
      <c r="BB628" s="29" t="e">
        <f>VLOOKUP(BA628,score!$AJ$2:$AK$7,2,TRUE)</f>
        <v>#DIV/0!</v>
      </c>
    </row>
    <row r="629" spans="1:54" x14ac:dyDescent="0.3">
      <c r="A629" s="10"/>
      <c r="B629" s="11"/>
      <c r="C629" s="12"/>
      <c r="D629" s="14"/>
      <c r="E629" s="12"/>
      <c r="F629" s="14"/>
      <c r="G629" s="14"/>
      <c r="H629" s="14"/>
      <c r="I629" s="14"/>
      <c r="J629" s="14"/>
      <c r="K629" s="14"/>
      <c r="L629" s="14"/>
      <c r="M629" s="14"/>
      <c r="N629" s="13"/>
      <c r="O629" s="13"/>
      <c r="P629" s="12"/>
      <c r="Q629" s="12"/>
      <c r="R629" s="12"/>
      <c r="S629" s="12"/>
      <c r="T629" s="12"/>
      <c r="U629" s="12"/>
      <c r="V629" s="12"/>
      <c r="W629" s="17"/>
      <c r="X629" s="17"/>
      <c r="Y629" s="15"/>
      <c r="Z629" s="14"/>
      <c r="AA629" s="43" t="e">
        <f t="shared" si="81"/>
        <v>#DIV/0!</v>
      </c>
      <c r="AB629" s="21" t="e">
        <f t="shared" si="82"/>
        <v>#DIV/0!</v>
      </c>
      <c r="AC629" s="21" t="e">
        <f t="shared" si="83"/>
        <v>#DIV/0!</v>
      </c>
      <c r="AD629" s="21" t="e">
        <f t="shared" si="84"/>
        <v>#DIV/0!</v>
      </c>
      <c r="AE629" s="21" t="e">
        <f t="shared" si="85"/>
        <v>#DIV/0!</v>
      </c>
      <c r="AF629" s="21" t="e">
        <f t="shared" si="88"/>
        <v>#DIV/0!</v>
      </c>
      <c r="AG629" s="20">
        <f>VLOOKUP(S629,'tabla ingresos'!$A$3:$D$15,4,FALSE)</f>
        <v>0</v>
      </c>
      <c r="AH629" s="20">
        <f t="shared" si="86"/>
        <v>0</v>
      </c>
      <c r="AI629" s="20">
        <f t="shared" si="87"/>
        <v>0</v>
      </c>
      <c r="AJ629" s="28" t="e">
        <f>VLOOKUP(AA629,score!$K$2:$L$8,2,TRUE)*AJ$2</f>
        <v>#DIV/0!</v>
      </c>
      <c r="AK629" s="28">
        <f>VLOOKUP(T629,score!$M$2:$N$8,2,FALSE)*AK$2</f>
        <v>0</v>
      </c>
      <c r="AL629" s="28">
        <f>VLOOKUP(Q629,score!$G$2:$H$8,2,TRUE)*AL$2</f>
        <v>0.1</v>
      </c>
      <c r="AM629" s="28" t="e">
        <f>VLOOKUP(AB629,score!$Y$2:$Z$8,2,TRUE)*AM$2</f>
        <v>#DIV/0!</v>
      </c>
      <c r="AN629" s="28" t="e">
        <f>VLOOKUP(AE629,score!$AE$2:$AF$8,2,TRUE)*AN$2</f>
        <v>#DIV/0!</v>
      </c>
      <c r="AO629" s="28">
        <f>VLOOKUP(O629,score!$C$2:$D$8,2,TRUE)*AO$2</f>
        <v>0.1</v>
      </c>
      <c r="AP629" s="28">
        <f>VLOOKUP(R629,score!$I$2:$J$8,2,TRUE)*AP$2</f>
        <v>0.1</v>
      </c>
      <c r="AQ629" s="28" t="e">
        <f>VLOOKUP(P629,score!$E$2:$F$8,2,FALSE)*AQ$2</f>
        <v>#N/A</v>
      </c>
      <c r="AR629" s="28">
        <f>VLOOKUP(U629,score!$O$2:$P$8,2,TRUE)*AR$2</f>
        <v>0</v>
      </c>
      <c r="AS629" s="28">
        <f>VLOOKUP(V629,score!$Q$2:$R$8,2,TRUE)*AS$2</f>
        <v>0</v>
      </c>
      <c r="AT629" s="28" t="e">
        <f>VLOOKUP(W629,score!$S$2:$T$8,2,FALSE)*AT$2</f>
        <v>#N/A</v>
      </c>
      <c r="AU629" s="28" t="e">
        <f>VLOOKUP(X629,score!$U$2:$V$4,2,FALSE)*AU$2</f>
        <v>#N/A</v>
      </c>
      <c r="AV629" s="28" t="e">
        <f>VLOOKUP(AF629,score!$AG$2:$AH$8,2,TRUE)*AV$2</f>
        <v>#DIV/0!</v>
      </c>
      <c r="AW629" s="28" t="e">
        <f>VLOOKUP(Y629,score!$W$2:$X$8,2,FALSE)*AW$2</f>
        <v>#N/A</v>
      </c>
      <c r="AX629" s="28" t="e">
        <f>VLOOKUP(AC629,score!$AA$2:$AB$8,2,TRUE)*AX$2</f>
        <v>#DIV/0!</v>
      </c>
      <c r="AY629" s="28" t="e">
        <f>VLOOKUP(AD629,score!$AC$2:$AD$8,2,TRUE)*AY$2</f>
        <v>#DIV/0!</v>
      </c>
      <c r="AZ629" s="28">
        <f>VLOOKUP(N629,score!$A$2:$B$8,2,TRUE)*AZ$2</f>
        <v>0.1</v>
      </c>
      <c r="BA629" s="29" t="e">
        <f t="shared" si="89"/>
        <v>#DIV/0!</v>
      </c>
      <c r="BB629" s="29" t="e">
        <f>VLOOKUP(BA629,score!$AJ$2:$AK$7,2,TRUE)</f>
        <v>#DIV/0!</v>
      </c>
    </row>
    <row r="630" spans="1:54" x14ac:dyDescent="0.3">
      <c r="A630" s="10"/>
      <c r="B630" s="11"/>
      <c r="C630" s="12"/>
      <c r="D630" s="14"/>
      <c r="E630" s="12"/>
      <c r="F630" s="14"/>
      <c r="G630" s="14"/>
      <c r="H630" s="14"/>
      <c r="I630" s="14"/>
      <c r="J630" s="14"/>
      <c r="K630" s="14"/>
      <c r="L630" s="14"/>
      <c r="M630" s="14"/>
      <c r="N630" s="13"/>
      <c r="O630" s="13"/>
      <c r="P630" s="12"/>
      <c r="Q630" s="12"/>
      <c r="R630" s="12"/>
      <c r="S630" s="12"/>
      <c r="T630" s="12"/>
      <c r="U630" s="12"/>
      <c r="V630" s="12"/>
      <c r="W630" s="17"/>
      <c r="X630" s="17"/>
      <c r="Y630" s="15"/>
      <c r="Z630" s="14"/>
      <c r="AA630" s="43" t="e">
        <f t="shared" si="81"/>
        <v>#DIV/0!</v>
      </c>
      <c r="AB630" s="21" t="e">
        <f t="shared" si="82"/>
        <v>#DIV/0!</v>
      </c>
      <c r="AC630" s="21" t="e">
        <f t="shared" si="83"/>
        <v>#DIV/0!</v>
      </c>
      <c r="AD630" s="21" t="e">
        <f t="shared" si="84"/>
        <v>#DIV/0!</v>
      </c>
      <c r="AE630" s="21" t="e">
        <f t="shared" si="85"/>
        <v>#DIV/0!</v>
      </c>
      <c r="AF630" s="21" t="e">
        <f t="shared" si="88"/>
        <v>#DIV/0!</v>
      </c>
      <c r="AG630" s="20">
        <f>VLOOKUP(S630,'tabla ingresos'!$A$3:$D$15,4,FALSE)</f>
        <v>0</v>
      </c>
      <c r="AH630" s="20">
        <f t="shared" si="86"/>
        <v>0</v>
      </c>
      <c r="AI630" s="20">
        <f t="shared" si="87"/>
        <v>0</v>
      </c>
      <c r="AJ630" s="28" t="e">
        <f>VLOOKUP(AA630,score!$K$2:$L$8,2,TRUE)*AJ$2</f>
        <v>#DIV/0!</v>
      </c>
      <c r="AK630" s="28">
        <f>VLOOKUP(T630,score!$M$2:$N$8,2,FALSE)*AK$2</f>
        <v>0</v>
      </c>
      <c r="AL630" s="28">
        <f>VLOOKUP(Q630,score!$G$2:$H$8,2,TRUE)*AL$2</f>
        <v>0.1</v>
      </c>
      <c r="AM630" s="28" t="e">
        <f>VLOOKUP(AB630,score!$Y$2:$Z$8,2,TRUE)*AM$2</f>
        <v>#DIV/0!</v>
      </c>
      <c r="AN630" s="28" t="e">
        <f>VLOOKUP(AE630,score!$AE$2:$AF$8,2,TRUE)*AN$2</f>
        <v>#DIV/0!</v>
      </c>
      <c r="AO630" s="28">
        <f>VLOOKUP(O630,score!$C$2:$D$8,2,TRUE)*AO$2</f>
        <v>0.1</v>
      </c>
      <c r="AP630" s="28">
        <f>VLOOKUP(R630,score!$I$2:$J$8,2,TRUE)*AP$2</f>
        <v>0.1</v>
      </c>
      <c r="AQ630" s="28" t="e">
        <f>VLOOKUP(P630,score!$E$2:$F$8,2,FALSE)*AQ$2</f>
        <v>#N/A</v>
      </c>
      <c r="AR630" s="28">
        <f>VLOOKUP(U630,score!$O$2:$P$8,2,TRUE)*AR$2</f>
        <v>0</v>
      </c>
      <c r="AS630" s="28">
        <f>VLOOKUP(V630,score!$Q$2:$R$8,2,TRUE)*AS$2</f>
        <v>0</v>
      </c>
      <c r="AT630" s="28" t="e">
        <f>VLOOKUP(W630,score!$S$2:$T$8,2,FALSE)*AT$2</f>
        <v>#N/A</v>
      </c>
      <c r="AU630" s="28" t="e">
        <f>VLOOKUP(X630,score!$U$2:$V$4,2,FALSE)*AU$2</f>
        <v>#N/A</v>
      </c>
      <c r="AV630" s="28" t="e">
        <f>VLOOKUP(AF630,score!$AG$2:$AH$8,2,TRUE)*AV$2</f>
        <v>#DIV/0!</v>
      </c>
      <c r="AW630" s="28" t="e">
        <f>VLOOKUP(Y630,score!$W$2:$X$8,2,FALSE)*AW$2</f>
        <v>#N/A</v>
      </c>
      <c r="AX630" s="28" t="e">
        <f>VLOOKUP(AC630,score!$AA$2:$AB$8,2,TRUE)*AX$2</f>
        <v>#DIV/0!</v>
      </c>
      <c r="AY630" s="28" t="e">
        <f>VLOOKUP(AD630,score!$AC$2:$AD$8,2,TRUE)*AY$2</f>
        <v>#DIV/0!</v>
      </c>
      <c r="AZ630" s="28">
        <f>VLOOKUP(N630,score!$A$2:$B$8,2,TRUE)*AZ$2</f>
        <v>0.1</v>
      </c>
      <c r="BA630" s="29" t="e">
        <f t="shared" si="89"/>
        <v>#DIV/0!</v>
      </c>
      <c r="BB630" s="29" t="e">
        <f>VLOOKUP(BA630,score!$AJ$2:$AK$7,2,TRUE)</f>
        <v>#DIV/0!</v>
      </c>
    </row>
    <row r="631" spans="1:54" x14ac:dyDescent="0.3">
      <c r="A631" s="10"/>
      <c r="B631" s="11"/>
      <c r="C631" s="12"/>
      <c r="D631" s="14"/>
      <c r="E631" s="12"/>
      <c r="F631" s="14"/>
      <c r="G631" s="14"/>
      <c r="H631" s="14"/>
      <c r="I631" s="14"/>
      <c r="J631" s="14"/>
      <c r="K631" s="14"/>
      <c r="L631" s="14"/>
      <c r="M631" s="14"/>
      <c r="N631" s="13"/>
      <c r="O631" s="13"/>
      <c r="P631" s="12"/>
      <c r="Q631" s="12"/>
      <c r="R631" s="12"/>
      <c r="S631" s="12"/>
      <c r="T631" s="12"/>
      <c r="U631" s="12"/>
      <c r="V631" s="12"/>
      <c r="W631" s="17"/>
      <c r="X631" s="17"/>
      <c r="Y631" s="15"/>
      <c r="Z631" s="14"/>
      <c r="AA631" s="43" t="e">
        <f t="shared" si="81"/>
        <v>#DIV/0!</v>
      </c>
      <c r="AB631" s="21" t="e">
        <f t="shared" si="82"/>
        <v>#DIV/0!</v>
      </c>
      <c r="AC631" s="21" t="e">
        <f t="shared" si="83"/>
        <v>#DIV/0!</v>
      </c>
      <c r="AD631" s="21" t="e">
        <f t="shared" si="84"/>
        <v>#DIV/0!</v>
      </c>
      <c r="AE631" s="21" t="e">
        <f t="shared" si="85"/>
        <v>#DIV/0!</v>
      </c>
      <c r="AF631" s="21" t="e">
        <f t="shared" si="88"/>
        <v>#DIV/0!</v>
      </c>
      <c r="AG631" s="20">
        <f>VLOOKUP(S631,'tabla ingresos'!$A$3:$D$15,4,FALSE)</f>
        <v>0</v>
      </c>
      <c r="AH631" s="20">
        <f t="shared" si="86"/>
        <v>0</v>
      </c>
      <c r="AI631" s="20">
        <f t="shared" si="87"/>
        <v>0</v>
      </c>
      <c r="AJ631" s="28" t="e">
        <f>VLOOKUP(AA631,score!$K$2:$L$8,2,TRUE)*AJ$2</f>
        <v>#DIV/0!</v>
      </c>
      <c r="AK631" s="28">
        <f>VLOOKUP(T631,score!$M$2:$N$8,2,FALSE)*AK$2</f>
        <v>0</v>
      </c>
      <c r="AL631" s="28">
        <f>VLOOKUP(Q631,score!$G$2:$H$8,2,TRUE)*AL$2</f>
        <v>0.1</v>
      </c>
      <c r="AM631" s="28" t="e">
        <f>VLOOKUP(AB631,score!$Y$2:$Z$8,2,TRUE)*AM$2</f>
        <v>#DIV/0!</v>
      </c>
      <c r="AN631" s="28" t="e">
        <f>VLOOKUP(AE631,score!$AE$2:$AF$8,2,TRUE)*AN$2</f>
        <v>#DIV/0!</v>
      </c>
      <c r="AO631" s="28">
        <f>VLOOKUP(O631,score!$C$2:$D$8,2,TRUE)*AO$2</f>
        <v>0.1</v>
      </c>
      <c r="AP631" s="28">
        <f>VLOOKUP(R631,score!$I$2:$J$8,2,TRUE)*AP$2</f>
        <v>0.1</v>
      </c>
      <c r="AQ631" s="28" t="e">
        <f>VLOOKUP(P631,score!$E$2:$F$8,2,FALSE)*AQ$2</f>
        <v>#N/A</v>
      </c>
      <c r="AR631" s="28">
        <f>VLOOKUP(U631,score!$O$2:$P$8,2,TRUE)*AR$2</f>
        <v>0</v>
      </c>
      <c r="AS631" s="28">
        <f>VLOOKUP(V631,score!$Q$2:$R$8,2,TRUE)*AS$2</f>
        <v>0</v>
      </c>
      <c r="AT631" s="28" t="e">
        <f>VLOOKUP(W631,score!$S$2:$T$8,2,FALSE)*AT$2</f>
        <v>#N/A</v>
      </c>
      <c r="AU631" s="28" t="e">
        <f>VLOOKUP(X631,score!$U$2:$V$4,2,FALSE)*AU$2</f>
        <v>#N/A</v>
      </c>
      <c r="AV631" s="28" t="e">
        <f>VLOOKUP(AF631,score!$AG$2:$AH$8,2,TRUE)*AV$2</f>
        <v>#DIV/0!</v>
      </c>
      <c r="AW631" s="28" t="e">
        <f>VLOOKUP(Y631,score!$W$2:$X$8,2,FALSE)*AW$2</f>
        <v>#N/A</v>
      </c>
      <c r="AX631" s="28" t="e">
        <f>VLOOKUP(AC631,score!$AA$2:$AB$8,2,TRUE)*AX$2</f>
        <v>#DIV/0!</v>
      </c>
      <c r="AY631" s="28" t="e">
        <f>VLOOKUP(AD631,score!$AC$2:$AD$8,2,TRUE)*AY$2</f>
        <v>#DIV/0!</v>
      </c>
      <c r="AZ631" s="28">
        <f>VLOOKUP(N631,score!$A$2:$B$8,2,TRUE)*AZ$2</f>
        <v>0.1</v>
      </c>
      <c r="BA631" s="29" t="e">
        <f t="shared" si="89"/>
        <v>#DIV/0!</v>
      </c>
      <c r="BB631" s="29" t="e">
        <f>VLOOKUP(BA631,score!$AJ$2:$AK$7,2,TRUE)</f>
        <v>#DIV/0!</v>
      </c>
    </row>
    <row r="632" spans="1:54" x14ac:dyDescent="0.3">
      <c r="A632" s="10"/>
      <c r="B632" s="11"/>
      <c r="C632" s="12"/>
      <c r="D632" s="14"/>
      <c r="E632" s="12"/>
      <c r="F632" s="14"/>
      <c r="G632" s="14"/>
      <c r="H632" s="14"/>
      <c r="I632" s="14"/>
      <c r="J632" s="14"/>
      <c r="K632" s="14"/>
      <c r="L632" s="14"/>
      <c r="M632" s="14"/>
      <c r="N632" s="13"/>
      <c r="O632" s="13"/>
      <c r="P632" s="12"/>
      <c r="Q632" s="12"/>
      <c r="R632" s="12"/>
      <c r="S632" s="12"/>
      <c r="T632" s="12"/>
      <c r="U632" s="12"/>
      <c r="V632" s="12"/>
      <c r="W632" s="17"/>
      <c r="X632" s="17"/>
      <c r="Y632" s="15"/>
      <c r="Z632" s="14"/>
      <c r="AA632" s="43" t="e">
        <f t="shared" si="81"/>
        <v>#DIV/0!</v>
      </c>
      <c r="AB632" s="21" t="e">
        <f t="shared" si="82"/>
        <v>#DIV/0!</v>
      </c>
      <c r="AC632" s="21" t="e">
        <f t="shared" si="83"/>
        <v>#DIV/0!</v>
      </c>
      <c r="AD632" s="21" t="e">
        <f t="shared" si="84"/>
        <v>#DIV/0!</v>
      </c>
      <c r="AE632" s="21" t="e">
        <f t="shared" si="85"/>
        <v>#DIV/0!</v>
      </c>
      <c r="AF632" s="21" t="e">
        <f t="shared" si="88"/>
        <v>#DIV/0!</v>
      </c>
      <c r="AG632" s="20">
        <f>VLOOKUP(S632,'tabla ingresos'!$A$3:$D$15,4,FALSE)</f>
        <v>0</v>
      </c>
      <c r="AH632" s="20">
        <f t="shared" si="86"/>
        <v>0</v>
      </c>
      <c r="AI632" s="20">
        <f t="shared" si="87"/>
        <v>0</v>
      </c>
      <c r="AJ632" s="28" t="e">
        <f>VLOOKUP(AA632,score!$K$2:$L$8,2,TRUE)*AJ$2</f>
        <v>#DIV/0!</v>
      </c>
      <c r="AK632" s="28">
        <f>VLOOKUP(T632,score!$M$2:$N$8,2,FALSE)*AK$2</f>
        <v>0</v>
      </c>
      <c r="AL632" s="28">
        <f>VLOOKUP(Q632,score!$G$2:$H$8,2,TRUE)*AL$2</f>
        <v>0.1</v>
      </c>
      <c r="AM632" s="28" t="e">
        <f>VLOOKUP(AB632,score!$Y$2:$Z$8,2,TRUE)*AM$2</f>
        <v>#DIV/0!</v>
      </c>
      <c r="AN632" s="28" t="e">
        <f>VLOOKUP(AE632,score!$AE$2:$AF$8,2,TRUE)*AN$2</f>
        <v>#DIV/0!</v>
      </c>
      <c r="AO632" s="28">
        <f>VLOOKUP(O632,score!$C$2:$D$8,2,TRUE)*AO$2</f>
        <v>0.1</v>
      </c>
      <c r="AP632" s="28">
        <f>VLOOKUP(R632,score!$I$2:$J$8,2,TRUE)*AP$2</f>
        <v>0.1</v>
      </c>
      <c r="AQ632" s="28" t="e">
        <f>VLOOKUP(P632,score!$E$2:$F$8,2,FALSE)*AQ$2</f>
        <v>#N/A</v>
      </c>
      <c r="AR632" s="28">
        <f>VLOOKUP(U632,score!$O$2:$P$8,2,TRUE)*AR$2</f>
        <v>0</v>
      </c>
      <c r="AS632" s="28">
        <f>VLOOKUP(V632,score!$Q$2:$R$8,2,TRUE)*AS$2</f>
        <v>0</v>
      </c>
      <c r="AT632" s="28" t="e">
        <f>VLOOKUP(W632,score!$S$2:$T$8,2,FALSE)*AT$2</f>
        <v>#N/A</v>
      </c>
      <c r="AU632" s="28" t="e">
        <f>VLOOKUP(X632,score!$U$2:$V$4,2,FALSE)*AU$2</f>
        <v>#N/A</v>
      </c>
      <c r="AV632" s="28" t="e">
        <f>VLOOKUP(AF632,score!$AG$2:$AH$8,2,TRUE)*AV$2</f>
        <v>#DIV/0!</v>
      </c>
      <c r="AW632" s="28" t="e">
        <f>VLOOKUP(Y632,score!$W$2:$X$8,2,FALSE)*AW$2</f>
        <v>#N/A</v>
      </c>
      <c r="AX632" s="28" t="e">
        <f>VLOOKUP(AC632,score!$AA$2:$AB$8,2,TRUE)*AX$2</f>
        <v>#DIV/0!</v>
      </c>
      <c r="AY632" s="28" t="e">
        <f>VLOOKUP(AD632,score!$AC$2:$AD$8,2,TRUE)*AY$2</f>
        <v>#DIV/0!</v>
      </c>
      <c r="AZ632" s="28">
        <f>VLOOKUP(N632,score!$A$2:$B$8,2,TRUE)*AZ$2</f>
        <v>0.1</v>
      </c>
      <c r="BA632" s="29" t="e">
        <f t="shared" si="89"/>
        <v>#DIV/0!</v>
      </c>
      <c r="BB632" s="29" t="e">
        <f>VLOOKUP(BA632,score!$AJ$2:$AK$7,2,TRUE)</f>
        <v>#DIV/0!</v>
      </c>
    </row>
    <row r="633" spans="1:54" x14ac:dyDescent="0.3">
      <c r="A633" s="10"/>
      <c r="B633" s="11"/>
      <c r="C633" s="12"/>
      <c r="D633" s="14"/>
      <c r="E633" s="12"/>
      <c r="F633" s="14"/>
      <c r="G633" s="14"/>
      <c r="H633" s="14"/>
      <c r="I633" s="14"/>
      <c r="J633" s="14"/>
      <c r="K633" s="14"/>
      <c r="L633" s="14"/>
      <c r="M633" s="14"/>
      <c r="N633" s="13"/>
      <c r="O633" s="13"/>
      <c r="P633" s="12"/>
      <c r="Q633" s="12"/>
      <c r="R633" s="12"/>
      <c r="S633" s="12"/>
      <c r="T633" s="12"/>
      <c r="U633" s="12"/>
      <c r="V633" s="12"/>
      <c r="W633" s="17"/>
      <c r="X633" s="17"/>
      <c r="Y633" s="15"/>
      <c r="Z633" s="14"/>
      <c r="AA633" s="43" t="e">
        <f t="shared" si="81"/>
        <v>#DIV/0!</v>
      </c>
      <c r="AB633" s="21" t="e">
        <f t="shared" si="82"/>
        <v>#DIV/0!</v>
      </c>
      <c r="AC633" s="21" t="e">
        <f t="shared" si="83"/>
        <v>#DIV/0!</v>
      </c>
      <c r="AD633" s="21" t="e">
        <f t="shared" si="84"/>
        <v>#DIV/0!</v>
      </c>
      <c r="AE633" s="21" t="e">
        <f t="shared" si="85"/>
        <v>#DIV/0!</v>
      </c>
      <c r="AF633" s="21" t="e">
        <f t="shared" si="88"/>
        <v>#DIV/0!</v>
      </c>
      <c r="AG633" s="20">
        <f>VLOOKUP(S633,'tabla ingresos'!$A$3:$D$15,4,FALSE)</f>
        <v>0</v>
      </c>
      <c r="AH633" s="20">
        <f t="shared" si="86"/>
        <v>0</v>
      </c>
      <c r="AI633" s="20">
        <f t="shared" si="87"/>
        <v>0</v>
      </c>
      <c r="AJ633" s="28" t="e">
        <f>VLOOKUP(AA633,score!$K$2:$L$8,2,TRUE)*AJ$2</f>
        <v>#DIV/0!</v>
      </c>
      <c r="AK633" s="28">
        <f>VLOOKUP(T633,score!$M$2:$N$8,2,FALSE)*AK$2</f>
        <v>0</v>
      </c>
      <c r="AL633" s="28">
        <f>VLOOKUP(Q633,score!$G$2:$H$8,2,TRUE)*AL$2</f>
        <v>0.1</v>
      </c>
      <c r="AM633" s="28" t="e">
        <f>VLOOKUP(AB633,score!$Y$2:$Z$8,2,TRUE)*AM$2</f>
        <v>#DIV/0!</v>
      </c>
      <c r="AN633" s="28" t="e">
        <f>VLOOKUP(AE633,score!$AE$2:$AF$8,2,TRUE)*AN$2</f>
        <v>#DIV/0!</v>
      </c>
      <c r="AO633" s="28">
        <f>VLOOKUP(O633,score!$C$2:$D$8,2,TRUE)*AO$2</f>
        <v>0.1</v>
      </c>
      <c r="AP633" s="28">
        <f>VLOOKUP(R633,score!$I$2:$J$8,2,TRUE)*AP$2</f>
        <v>0.1</v>
      </c>
      <c r="AQ633" s="28" t="e">
        <f>VLOOKUP(P633,score!$E$2:$F$8,2,FALSE)*AQ$2</f>
        <v>#N/A</v>
      </c>
      <c r="AR633" s="28">
        <f>VLOOKUP(U633,score!$O$2:$P$8,2,TRUE)*AR$2</f>
        <v>0</v>
      </c>
      <c r="AS633" s="28">
        <f>VLOOKUP(V633,score!$Q$2:$R$8,2,TRUE)*AS$2</f>
        <v>0</v>
      </c>
      <c r="AT633" s="28" t="e">
        <f>VLOOKUP(W633,score!$S$2:$T$8,2,FALSE)*AT$2</f>
        <v>#N/A</v>
      </c>
      <c r="AU633" s="28" t="e">
        <f>VLOOKUP(X633,score!$U$2:$V$4,2,FALSE)*AU$2</f>
        <v>#N/A</v>
      </c>
      <c r="AV633" s="28" t="e">
        <f>VLOOKUP(AF633,score!$AG$2:$AH$8,2,TRUE)*AV$2</f>
        <v>#DIV/0!</v>
      </c>
      <c r="AW633" s="28" t="e">
        <f>VLOOKUP(Y633,score!$W$2:$X$8,2,FALSE)*AW$2</f>
        <v>#N/A</v>
      </c>
      <c r="AX633" s="28" t="e">
        <f>VLOOKUP(AC633,score!$AA$2:$AB$8,2,TRUE)*AX$2</f>
        <v>#DIV/0!</v>
      </c>
      <c r="AY633" s="28" t="e">
        <f>VLOOKUP(AD633,score!$AC$2:$AD$8,2,TRUE)*AY$2</f>
        <v>#DIV/0!</v>
      </c>
      <c r="AZ633" s="28">
        <f>VLOOKUP(N633,score!$A$2:$B$8,2,TRUE)*AZ$2</f>
        <v>0.1</v>
      </c>
      <c r="BA633" s="29" t="e">
        <f t="shared" si="89"/>
        <v>#DIV/0!</v>
      </c>
      <c r="BB633" s="29" t="e">
        <f>VLOOKUP(BA633,score!$AJ$2:$AK$7,2,TRUE)</f>
        <v>#DIV/0!</v>
      </c>
    </row>
    <row r="634" spans="1:54" x14ac:dyDescent="0.3">
      <c r="A634" s="10"/>
      <c r="B634" s="11"/>
      <c r="C634" s="12"/>
      <c r="D634" s="14"/>
      <c r="E634" s="12"/>
      <c r="F634" s="14"/>
      <c r="G634" s="14"/>
      <c r="H634" s="14"/>
      <c r="I634" s="14"/>
      <c r="J634" s="14"/>
      <c r="K634" s="14"/>
      <c r="L634" s="14"/>
      <c r="M634" s="14"/>
      <c r="N634" s="13"/>
      <c r="O634" s="13"/>
      <c r="P634" s="12"/>
      <c r="Q634" s="12"/>
      <c r="R634" s="12"/>
      <c r="S634" s="12"/>
      <c r="T634" s="12"/>
      <c r="U634" s="12"/>
      <c r="V634" s="12"/>
      <c r="W634" s="17"/>
      <c r="X634" s="17"/>
      <c r="Y634" s="15"/>
      <c r="Z634" s="14"/>
      <c r="AA634" s="43" t="e">
        <f t="shared" si="81"/>
        <v>#DIV/0!</v>
      </c>
      <c r="AB634" s="21" t="e">
        <f t="shared" si="82"/>
        <v>#DIV/0!</v>
      </c>
      <c r="AC634" s="21" t="e">
        <f t="shared" si="83"/>
        <v>#DIV/0!</v>
      </c>
      <c r="AD634" s="21" t="e">
        <f t="shared" si="84"/>
        <v>#DIV/0!</v>
      </c>
      <c r="AE634" s="21" t="e">
        <f t="shared" si="85"/>
        <v>#DIV/0!</v>
      </c>
      <c r="AF634" s="21" t="e">
        <f t="shared" si="88"/>
        <v>#DIV/0!</v>
      </c>
      <c r="AG634" s="20">
        <f>VLOOKUP(S634,'tabla ingresos'!$A$3:$D$15,4,FALSE)</f>
        <v>0</v>
      </c>
      <c r="AH634" s="20">
        <f t="shared" si="86"/>
        <v>0</v>
      </c>
      <c r="AI634" s="20">
        <f t="shared" si="87"/>
        <v>0</v>
      </c>
      <c r="AJ634" s="28" t="e">
        <f>VLOOKUP(AA634,score!$K$2:$L$8,2,TRUE)*AJ$2</f>
        <v>#DIV/0!</v>
      </c>
      <c r="AK634" s="28">
        <f>VLOOKUP(T634,score!$M$2:$N$8,2,FALSE)*AK$2</f>
        <v>0</v>
      </c>
      <c r="AL634" s="28">
        <f>VLOOKUP(Q634,score!$G$2:$H$8,2,TRUE)*AL$2</f>
        <v>0.1</v>
      </c>
      <c r="AM634" s="28" t="e">
        <f>VLOOKUP(AB634,score!$Y$2:$Z$8,2,TRUE)*AM$2</f>
        <v>#DIV/0!</v>
      </c>
      <c r="AN634" s="28" t="e">
        <f>VLOOKUP(AE634,score!$AE$2:$AF$8,2,TRUE)*AN$2</f>
        <v>#DIV/0!</v>
      </c>
      <c r="AO634" s="28">
        <f>VLOOKUP(O634,score!$C$2:$D$8,2,TRUE)*AO$2</f>
        <v>0.1</v>
      </c>
      <c r="AP634" s="28">
        <f>VLOOKUP(R634,score!$I$2:$J$8,2,TRUE)*AP$2</f>
        <v>0.1</v>
      </c>
      <c r="AQ634" s="28" t="e">
        <f>VLOOKUP(P634,score!$E$2:$F$8,2,FALSE)*AQ$2</f>
        <v>#N/A</v>
      </c>
      <c r="AR634" s="28">
        <f>VLOOKUP(U634,score!$O$2:$P$8,2,TRUE)*AR$2</f>
        <v>0</v>
      </c>
      <c r="AS634" s="28">
        <f>VLOOKUP(V634,score!$Q$2:$R$8,2,TRUE)*AS$2</f>
        <v>0</v>
      </c>
      <c r="AT634" s="28" t="e">
        <f>VLOOKUP(W634,score!$S$2:$T$8,2,FALSE)*AT$2</f>
        <v>#N/A</v>
      </c>
      <c r="AU634" s="28" t="e">
        <f>VLOOKUP(X634,score!$U$2:$V$4,2,FALSE)*AU$2</f>
        <v>#N/A</v>
      </c>
      <c r="AV634" s="28" t="e">
        <f>VLOOKUP(AF634,score!$AG$2:$AH$8,2,TRUE)*AV$2</f>
        <v>#DIV/0!</v>
      </c>
      <c r="AW634" s="28" t="e">
        <f>VLOOKUP(Y634,score!$W$2:$X$8,2,FALSE)*AW$2</f>
        <v>#N/A</v>
      </c>
      <c r="AX634" s="28" t="e">
        <f>VLOOKUP(AC634,score!$AA$2:$AB$8,2,TRUE)*AX$2</f>
        <v>#DIV/0!</v>
      </c>
      <c r="AY634" s="28" t="e">
        <f>VLOOKUP(AD634,score!$AC$2:$AD$8,2,TRUE)*AY$2</f>
        <v>#DIV/0!</v>
      </c>
      <c r="AZ634" s="28">
        <f>VLOOKUP(N634,score!$A$2:$B$8,2,TRUE)*AZ$2</f>
        <v>0.1</v>
      </c>
      <c r="BA634" s="29" t="e">
        <f t="shared" si="89"/>
        <v>#DIV/0!</v>
      </c>
      <c r="BB634" s="29" t="e">
        <f>VLOOKUP(BA634,score!$AJ$2:$AK$7,2,TRUE)</f>
        <v>#DIV/0!</v>
      </c>
    </row>
    <row r="635" spans="1:54" x14ac:dyDescent="0.3">
      <c r="A635" s="10"/>
      <c r="B635" s="11"/>
      <c r="C635" s="12"/>
      <c r="D635" s="14"/>
      <c r="E635" s="12"/>
      <c r="F635" s="14"/>
      <c r="G635" s="14"/>
      <c r="H635" s="14"/>
      <c r="I635" s="14"/>
      <c r="J635" s="14"/>
      <c r="K635" s="14"/>
      <c r="L635" s="14"/>
      <c r="M635" s="14"/>
      <c r="N635" s="13"/>
      <c r="O635" s="13"/>
      <c r="P635" s="12"/>
      <c r="Q635" s="12"/>
      <c r="R635" s="12"/>
      <c r="S635" s="12"/>
      <c r="T635" s="12"/>
      <c r="U635" s="12"/>
      <c r="V635" s="12"/>
      <c r="W635" s="17"/>
      <c r="X635" s="17"/>
      <c r="Y635" s="15"/>
      <c r="Z635" s="14"/>
      <c r="AA635" s="43" t="e">
        <f t="shared" si="81"/>
        <v>#DIV/0!</v>
      </c>
      <c r="AB635" s="21" t="e">
        <f t="shared" si="82"/>
        <v>#DIV/0!</v>
      </c>
      <c r="AC635" s="21" t="e">
        <f t="shared" si="83"/>
        <v>#DIV/0!</v>
      </c>
      <c r="AD635" s="21" t="e">
        <f t="shared" si="84"/>
        <v>#DIV/0!</v>
      </c>
      <c r="AE635" s="21" t="e">
        <f t="shared" si="85"/>
        <v>#DIV/0!</v>
      </c>
      <c r="AF635" s="21" t="e">
        <f t="shared" si="88"/>
        <v>#DIV/0!</v>
      </c>
      <c r="AG635" s="20">
        <f>VLOOKUP(S635,'tabla ingresos'!$A$3:$D$15,4,FALSE)</f>
        <v>0</v>
      </c>
      <c r="AH635" s="20">
        <f t="shared" si="86"/>
        <v>0</v>
      </c>
      <c r="AI635" s="20">
        <f t="shared" si="87"/>
        <v>0</v>
      </c>
      <c r="AJ635" s="28" t="e">
        <f>VLOOKUP(AA635,score!$K$2:$L$8,2,TRUE)*AJ$2</f>
        <v>#DIV/0!</v>
      </c>
      <c r="AK635" s="28">
        <f>VLOOKUP(T635,score!$M$2:$N$8,2,FALSE)*AK$2</f>
        <v>0</v>
      </c>
      <c r="AL635" s="28">
        <f>VLOOKUP(Q635,score!$G$2:$H$8,2,TRUE)*AL$2</f>
        <v>0.1</v>
      </c>
      <c r="AM635" s="28" t="e">
        <f>VLOOKUP(AB635,score!$Y$2:$Z$8,2,TRUE)*AM$2</f>
        <v>#DIV/0!</v>
      </c>
      <c r="AN635" s="28" t="e">
        <f>VLOOKUP(AE635,score!$AE$2:$AF$8,2,TRUE)*AN$2</f>
        <v>#DIV/0!</v>
      </c>
      <c r="AO635" s="28">
        <f>VLOOKUP(O635,score!$C$2:$D$8,2,TRUE)*AO$2</f>
        <v>0.1</v>
      </c>
      <c r="AP635" s="28">
        <f>VLOOKUP(R635,score!$I$2:$J$8,2,TRUE)*AP$2</f>
        <v>0.1</v>
      </c>
      <c r="AQ635" s="28" t="e">
        <f>VLOOKUP(P635,score!$E$2:$F$8,2,FALSE)*AQ$2</f>
        <v>#N/A</v>
      </c>
      <c r="AR635" s="28">
        <f>VLOOKUP(U635,score!$O$2:$P$8,2,TRUE)*AR$2</f>
        <v>0</v>
      </c>
      <c r="AS635" s="28">
        <f>VLOOKUP(V635,score!$Q$2:$R$8,2,TRUE)*AS$2</f>
        <v>0</v>
      </c>
      <c r="AT635" s="28" t="e">
        <f>VLOOKUP(W635,score!$S$2:$T$8,2,FALSE)*AT$2</f>
        <v>#N/A</v>
      </c>
      <c r="AU635" s="28" t="e">
        <f>VLOOKUP(X635,score!$U$2:$V$4,2,FALSE)*AU$2</f>
        <v>#N/A</v>
      </c>
      <c r="AV635" s="28" t="e">
        <f>VLOOKUP(AF635,score!$AG$2:$AH$8,2,TRUE)*AV$2</f>
        <v>#DIV/0!</v>
      </c>
      <c r="AW635" s="28" t="e">
        <f>VLOOKUP(Y635,score!$W$2:$X$8,2,FALSE)*AW$2</f>
        <v>#N/A</v>
      </c>
      <c r="AX635" s="28" t="e">
        <f>VLOOKUP(AC635,score!$AA$2:$AB$8,2,TRUE)*AX$2</f>
        <v>#DIV/0!</v>
      </c>
      <c r="AY635" s="28" t="e">
        <f>VLOOKUP(AD635,score!$AC$2:$AD$8,2,TRUE)*AY$2</f>
        <v>#DIV/0!</v>
      </c>
      <c r="AZ635" s="28">
        <f>VLOOKUP(N635,score!$A$2:$B$8,2,TRUE)*AZ$2</f>
        <v>0.1</v>
      </c>
      <c r="BA635" s="29" t="e">
        <f t="shared" si="89"/>
        <v>#DIV/0!</v>
      </c>
      <c r="BB635" s="29" t="e">
        <f>VLOOKUP(BA635,score!$AJ$2:$AK$7,2,TRUE)</f>
        <v>#DIV/0!</v>
      </c>
    </row>
    <row r="636" spans="1:54" x14ac:dyDescent="0.3">
      <c r="A636" s="10"/>
      <c r="B636" s="11"/>
      <c r="C636" s="12"/>
      <c r="D636" s="14"/>
      <c r="E636" s="12"/>
      <c r="F636" s="14"/>
      <c r="G636" s="14"/>
      <c r="H636" s="14"/>
      <c r="I636" s="14"/>
      <c r="J636" s="14"/>
      <c r="K636" s="14"/>
      <c r="L636" s="14"/>
      <c r="M636" s="14"/>
      <c r="N636" s="13"/>
      <c r="O636" s="13"/>
      <c r="P636" s="12"/>
      <c r="Q636" s="12"/>
      <c r="R636" s="12"/>
      <c r="S636" s="12"/>
      <c r="T636" s="12"/>
      <c r="U636" s="12"/>
      <c r="V636" s="12"/>
      <c r="W636" s="17"/>
      <c r="X636" s="17"/>
      <c r="Y636" s="15"/>
      <c r="Z636" s="14"/>
      <c r="AA636" s="43" t="e">
        <f t="shared" si="81"/>
        <v>#DIV/0!</v>
      </c>
      <c r="AB636" s="21" t="e">
        <f t="shared" si="82"/>
        <v>#DIV/0!</v>
      </c>
      <c r="AC636" s="21" t="e">
        <f t="shared" si="83"/>
        <v>#DIV/0!</v>
      </c>
      <c r="AD636" s="21" t="e">
        <f t="shared" si="84"/>
        <v>#DIV/0!</v>
      </c>
      <c r="AE636" s="21" t="e">
        <f t="shared" si="85"/>
        <v>#DIV/0!</v>
      </c>
      <c r="AF636" s="21" t="e">
        <f t="shared" si="88"/>
        <v>#DIV/0!</v>
      </c>
      <c r="AG636" s="20">
        <f>VLOOKUP(S636,'tabla ingresos'!$A$3:$D$15,4,FALSE)</f>
        <v>0</v>
      </c>
      <c r="AH636" s="20">
        <f t="shared" si="86"/>
        <v>0</v>
      </c>
      <c r="AI636" s="20">
        <f t="shared" si="87"/>
        <v>0</v>
      </c>
      <c r="AJ636" s="28" t="e">
        <f>VLOOKUP(AA636,score!$K$2:$L$8,2,TRUE)*AJ$2</f>
        <v>#DIV/0!</v>
      </c>
      <c r="AK636" s="28">
        <f>VLOOKUP(T636,score!$M$2:$N$8,2,FALSE)*AK$2</f>
        <v>0</v>
      </c>
      <c r="AL636" s="28">
        <f>VLOOKUP(Q636,score!$G$2:$H$8,2,TRUE)*AL$2</f>
        <v>0.1</v>
      </c>
      <c r="AM636" s="28" t="e">
        <f>VLOOKUP(AB636,score!$Y$2:$Z$8,2,TRUE)*AM$2</f>
        <v>#DIV/0!</v>
      </c>
      <c r="AN636" s="28" t="e">
        <f>VLOOKUP(AE636,score!$AE$2:$AF$8,2,TRUE)*AN$2</f>
        <v>#DIV/0!</v>
      </c>
      <c r="AO636" s="28">
        <f>VLOOKUP(O636,score!$C$2:$D$8,2,TRUE)*AO$2</f>
        <v>0.1</v>
      </c>
      <c r="AP636" s="28">
        <f>VLOOKUP(R636,score!$I$2:$J$8,2,TRUE)*AP$2</f>
        <v>0.1</v>
      </c>
      <c r="AQ636" s="28" t="e">
        <f>VLOOKUP(P636,score!$E$2:$F$8,2,FALSE)*AQ$2</f>
        <v>#N/A</v>
      </c>
      <c r="AR636" s="28">
        <f>VLOOKUP(U636,score!$O$2:$P$8,2,TRUE)*AR$2</f>
        <v>0</v>
      </c>
      <c r="AS636" s="28">
        <f>VLOOKUP(V636,score!$Q$2:$R$8,2,TRUE)*AS$2</f>
        <v>0</v>
      </c>
      <c r="AT636" s="28" t="e">
        <f>VLOOKUP(W636,score!$S$2:$T$8,2,FALSE)*AT$2</f>
        <v>#N/A</v>
      </c>
      <c r="AU636" s="28" t="e">
        <f>VLOOKUP(X636,score!$U$2:$V$4,2,FALSE)*AU$2</f>
        <v>#N/A</v>
      </c>
      <c r="AV636" s="28" t="e">
        <f>VLOOKUP(AF636,score!$AG$2:$AH$8,2,TRUE)*AV$2</f>
        <v>#DIV/0!</v>
      </c>
      <c r="AW636" s="28" t="e">
        <f>VLOOKUP(Y636,score!$W$2:$X$8,2,FALSE)*AW$2</f>
        <v>#N/A</v>
      </c>
      <c r="AX636" s="28" t="e">
        <f>VLOOKUP(AC636,score!$AA$2:$AB$8,2,TRUE)*AX$2</f>
        <v>#DIV/0!</v>
      </c>
      <c r="AY636" s="28" t="e">
        <f>VLOOKUP(AD636,score!$AC$2:$AD$8,2,TRUE)*AY$2</f>
        <v>#DIV/0!</v>
      </c>
      <c r="AZ636" s="28">
        <f>VLOOKUP(N636,score!$A$2:$B$8,2,TRUE)*AZ$2</f>
        <v>0.1</v>
      </c>
      <c r="BA636" s="29" t="e">
        <f t="shared" si="89"/>
        <v>#DIV/0!</v>
      </c>
      <c r="BB636" s="29" t="e">
        <f>VLOOKUP(BA636,score!$AJ$2:$AK$7,2,TRUE)</f>
        <v>#DIV/0!</v>
      </c>
    </row>
    <row r="637" spans="1:54" x14ac:dyDescent="0.3">
      <c r="A637" s="10"/>
      <c r="B637" s="11"/>
      <c r="C637" s="12"/>
      <c r="D637" s="14"/>
      <c r="E637" s="12"/>
      <c r="F637" s="14"/>
      <c r="G637" s="14"/>
      <c r="H637" s="14"/>
      <c r="I637" s="14"/>
      <c r="J637" s="14"/>
      <c r="K637" s="14"/>
      <c r="L637" s="14"/>
      <c r="M637" s="14"/>
      <c r="N637" s="13"/>
      <c r="O637" s="13"/>
      <c r="P637" s="12"/>
      <c r="Q637" s="12"/>
      <c r="R637" s="12"/>
      <c r="S637" s="12"/>
      <c r="T637" s="12"/>
      <c r="U637" s="12"/>
      <c r="V637" s="12"/>
      <c r="W637" s="17"/>
      <c r="X637" s="17"/>
      <c r="Y637" s="15"/>
      <c r="Z637" s="14"/>
      <c r="AA637" s="43" t="e">
        <f t="shared" si="81"/>
        <v>#DIV/0!</v>
      </c>
      <c r="AB637" s="21" t="e">
        <f t="shared" si="82"/>
        <v>#DIV/0!</v>
      </c>
      <c r="AC637" s="21" t="e">
        <f t="shared" si="83"/>
        <v>#DIV/0!</v>
      </c>
      <c r="AD637" s="21" t="e">
        <f t="shared" si="84"/>
        <v>#DIV/0!</v>
      </c>
      <c r="AE637" s="21" t="e">
        <f t="shared" si="85"/>
        <v>#DIV/0!</v>
      </c>
      <c r="AF637" s="21" t="e">
        <f t="shared" si="88"/>
        <v>#DIV/0!</v>
      </c>
      <c r="AG637" s="20">
        <f>VLOOKUP(S637,'tabla ingresos'!$A$3:$D$15,4,FALSE)</f>
        <v>0</v>
      </c>
      <c r="AH637" s="20">
        <f t="shared" si="86"/>
        <v>0</v>
      </c>
      <c r="AI637" s="20">
        <f t="shared" si="87"/>
        <v>0</v>
      </c>
      <c r="AJ637" s="28" t="e">
        <f>VLOOKUP(AA637,score!$K$2:$L$8,2,TRUE)*AJ$2</f>
        <v>#DIV/0!</v>
      </c>
      <c r="AK637" s="28">
        <f>VLOOKUP(T637,score!$M$2:$N$8,2,FALSE)*AK$2</f>
        <v>0</v>
      </c>
      <c r="AL637" s="28">
        <f>VLOOKUP(Q637,score!$G$2:$H$8,2,TRUE)*AL$2</f>
        <v>0.1</v>
      </c>
      <c r="AM637" s="28" t="e">
        <f>VLOOKUP(AB637,score!$Y$2:$Z$8,2,TRUE)*AM$2</f>
        <v>#DIV/0!</v>
      </c>
      <c r="AN637" s="28" t="e">
        <f>VLOOKUP(AE637,score!$AE$2:$AF$8,2,TRUE)*AN$2</f>
        <v>#DIV/0!</v>
      </c>
      <c r="AO637" s="28">
        <f>VLOOKUP(O637,score!$C$2:$D$8,2,TRUE)*AO$2</f>
        <v>0.1</v>
      </c>
      <c r="AP637" s="28">
        <f>VLOOKUP(R637,score!$I$2:$J$8,2,TRUE)*AP$2</f>
        <v>0.1</v>
      </c>
      <c r="AQ637" s="28" t="e">
        <f>VLOOKUP(P637,score!$E$2:$F$8,2,FALSE)*AQ$2</f>
        <v>#N/A</v>
      </c>
      <c r="AR637" s="28">
        <f>VLOOKUP(U637,score!$O$2:$P$8,2,TRUE)*AR$2</f>
        <v>0</v>
      </c>
      <c r="AS637" s="28">
        <f>VLOOKUP(V637,score!$Q$2:$R$8,2,TRUE)*AS$2</f>
        <v>0</v>
      </c>
      <c r="AT637" s="28" t="e">
        <f>VLOOKUP(W637,score!$S$2:$T$8,2,FALSE)*AT$2</f>
        <v>#N/A</v>
      </c>
      <c r="AU637" s="28" t="e">
        <f>VLOOKUP(X637,score!$U$2:$V$4,2,FALSE)*AU$2</f>
        <v>#N/A</v>
      </c>
      <c r="AV637" s="28" t="e">
        <f>VLOOKUP(AF637,score!$AG$2:$AH$8,2,TRUE)*AV$2</f>
        <v>#DIV/0!</v>
      </c>
      <c r="AW637" s="28" t="e">
        <f>VLOOKUP(Y637,score!$W$2:$X$8,2,FALSE)*AW$2</f>
        <v>#N/A</v>
      </c>
      <c r="AX637" s="28" t="e">
        <f>VLOOKUP(AC637,score!$AA$2:$AB$8,2,TRUE)*AX$2</f>
        <v>#DIV/0!</v>
      </c>
      <c r="AY637" s="28" t="e">
        <f>VLOOKUP(AD637,score!$AC$2:$AD$8,2,TRUE)*AY$2</f>
        <v>#DIV/0!</v>
      </c>
      <c r="AZ637" s="28">
        <f>VLOOKUP(N637,score!$A$2:$B$8,2,TRUE)*AZ$2</f>
        <v>0.1</v>
      </c>
      <c r="BA637" s="29" t="e">
        <f t="shared" si="89"/>
        <v>#DIV/0!</v>
      </c>
      <c r="BB637" s="29" t="e">
        <f>VLOOKUP(BA637,score!$AJ$2:$AK$7,2,TRUE)</f>
        <v>#DIV/0!</v>
      </c>
    </row>
    <row r="638" spans="1:54" x14ac:dyDescent="0.3">
      <c r="A638" s="10"/>
      <c r="B638" s="11"/>
      <c r="C638" s="12"/>
      <c r="D638" s="14"/>
      <c r="E638" s="12"/>
      <c r="F638" s="14"/>
      <c r="G638" s="14"/>
      <c r="H638" s="14"/>
      <c r="I638" s="14"/>
      <c r="J638" s="14"/>
      <c r="K638" s="14"/>
      <c r="L638" s="14"/>
      <c r="M638" s="14"/>
      <c r="N638" s="13"/>
      <c r="O638" s="13"/>
      <c r="P638" s="12"/>
      <c r="Q638" s="12"/>
      <c r="R638" s="12"/>
      <c r="S638" s="12"/>
      <c r="T638" s="12"/>
      <c r="U638" s="12"/>
      <c r="V638" s="12"/>
      <c r="W638" s="17"/>
      <c r="X638" s="17"/>
      <c r="Y638" s="15"/>
      <c r="Z638" s="14"/>
      <c r="AA638" s="43" t="e">
        <f t="shared" si="81"/>
        <v>#DIV/0!</v>
      </c>
      <c r="AB638" s="21" t="e">
        <f t="shared" si="82"/>
        <v>#DIV/0!</v>
      </c>
      <c r="AC638" s="21" t="e">
        <f t="shared" si="83"/>
        <v>#DIV/0!</v>
      </c>
      <c r="AD638" s="21" t="e">
        <f t="shared" si="84"/>
        <v>#DIV/0!</v>
      </c>
      <c r="AE638" s="21" t="e">
        <f t="shared" si="85"/>
        <v>#DIV/0!</v>
      </c>
      <c r="AF638" s="21" t="e">
        <f t="shared" si="88"/>
        <v>#DIV/0!</v>
      </c>
      <c r="AG638" s="20">
        <f>VLOOKUP(S638,'tabla ingresos'!$A$3:$D$15,4,FALSE)</f>
        <v>0</v>
      </c>
      <c r="AH638" s="20">
        <f t="shared" si="86"/>
        <v>0</v>
      </c>
      <c r="AI638" s="20">
        <f t="shared" si="87"/>
        <v>0</v>
      </c>
      <c r="AJ638" s="28" t="e">
        <f>VLOOKUP(AA638,score!$K$2:$L$8,2,TRUE)*AJ$2</f>
        <v>#DIV/0!</v>
      </c>
      <c r="AK638" s="28">
        <f>VLOOKUP(T638,score!$M$2:$N$8,2,FALSE)*AK$2</f>
        <v>0</v>
      </c>
      <c r="AL638" s="28">
        <f>VLOOKUP(Q638,score!$G$2:$H$8,2,TRUE)*AL$2</f>
        <v>0.1</v>
      </c>
      <c r="AM638" s="28" t="e">
        <f>VLOOKUP(AB638,score!$Y$2:$Z$8,2,TRUE)*AM$2</f>
        <v>#DIV/0!</v>
      </c>
      <c r="AN638" s="28" t="e">
        <f>VLOOKUP(AE638,score!$AE$2:$AF$8,2,TRUE)*AN$2</f>
        <v>#DIV/0!</v>
      </c>
      <c r="AO638" s="28">
        <f>VLOOKUP(O638,score!$C$2:$D$8,2,TRUE)*AO$2</f>
        <v>0.1</v>
      </c>
      <c r="AP638" s="28">
        <f>VLOOKUP(R638,score!$I$2:$J$8,2,TRUE)*AP$2</f>
        <v>0.1</v>
      </c>
      <c r="AQ638" s="28" t="e">
        <f>VLOOKUP(P638,score!$E$2:$F$8,2,FALSE)*AQ$2</f>
        <v>#N/A</v>
      </c>
      <c r="AR638" s="28">
        <f>VLOOKUP(U638,score!$O$2:$P$8,2,TRUE)*AR$2</f>
        <v>0</v>
      </c>
      <c r="AS638" s="28">
        <f>VLOOKUP(V638,score!$Q$2:$R$8,2,TRUE)*AS$2</f>
        <v>0</v>
      </c>
      <c r="AT638" s="28" t="e">
        <f>VLOOKUP(W638,score!$S$2:$T$8,2,FALSE)*AT$2</f>
        <v>#N/A</v>
      </c>
      <c r="AU638" s="28" t="e">
        <f>VLOOKUP(X638,score!$U$2:$V$4,2,FALSE)*AU$2</f>
        <v>#N/A</v>
      </c>
      <c r="AV638" s="28" t="e">
        <f>VLOOKUP(AF638,score!$AG$2:$AH$8,2,TRUE)*AV$2</f>
        <v>#DIV/0!</v>
      </c>
      <c r="AW638" s="28" t="e">
        <f>VLOOKUP(Y638,score!$W$2:$X$8,2,FALSE)*AW$2</f>
        <v>#N/A</v>
      </c>
      <c r="AX638" s="28" t="e">
        <f>VLOOKUP(AC638,score!$AA$2:$AB$8,2,TRUE)*AX$2</f>
        <v>#DIV/0!</v>
      </c>
      <c r="AY638" s="28" t="e">
        <f>VLOOKUP(AD638,score!$AC$2:$AD$8,2,TRUE)*AY$2</f>
        <v>#DIV/0!</v>
      </c>
      <c r="AZ638" s="28">
        <f>VLOOKUP(N638,score!$A$2:$B$8,2,TRUE)*AZ$2</f>
        <v>0.1</v>
      </c>
      <c r="BA638" s="29" t="e">
        <f t="shared" si="89"/>
        <v>#DIV/0!</v>
      </c>
      <c r="BB638" s="29" t="e">
        <f>VLOOKUP(BA638,score!$AJ$2:$AK$7,2,TRUE)</f>
        <v>#DIV/0!</v>
      </c>
    </row>
    <row r="639" spans="1:54" x14ac:dyDescent="0.3">
      <c r="A639" s="10"/>
      <c r="B639" s="11"/>
      <c r="C639" s="12"/>
      <c r="D639" s="14"/>
      <c r="E639" s="12"/>
      <c r="F639" s="14"/>
      <c r="G639" s="14"/>
      <c r="H639" s="14"/>
      <c r="I639" s="14"/>
      <c r="J639" s="14"/>
      <c r="K639" s="14"/>
      <c r="L639" s="14"/>
      <c r="M639" s="14"/>
      <c r="N639" s="13"/>
      <c r="O639" s="13"/>
      <c r="P639" s="12"/>
      <c r="Q639" s="12"/>
      <c r="R639" s="12"/>
      <c r="S639" s="12"/>
      <c r="T639" s="12"/>
      <c r="U639" s="12"/>
      <c r="V639" s="12"/>
      <c r="W639" s="17"/>
      <c r="X639" s="17"/>
      <c r="Y639" s="15"/>
      <c r="Z639" s="14"/>
      <c r="AA639" s="43" t="e">
        <f t="shared" si="81"/>
        <v>#DIV/0!</v>
      </c>
      <c r="AB639" s="21" t="e">
        <f t="shared" si="82"/>
        <v>#DIV/0!</v>
      </c>
      <c r="AC639" s="21" t="e">
        <f t="shared" si="83"/>
        <v>#DIV/0!</v>
      </c>
      <c r="AD639" s="21" t="e">
        <f t="shared" si="84"/>
        <v>#DIV/0!</v>
      </c>
      <c r="AE639" s="21" t="e">
        <f t="shared" si="85"/>
        <v>#DIV/0!</v>
      </c>
      <c r="AF639" s="21" t="e">
        <f t="shared" si="88"/>
        <v>#DIV/0!</v>
      </c>
      <c r="AG639" s="20">
        <f>VLOOKUP(S639,'tabla ingresos'!$A$3:$D$15,4,FALSE)</f>
        <v>0</v>
      </c>
      <c r="AH639" s="20">
        <f t="shared" si="86"/>
        <v>0</v>
      </c>
      <c r="AI639" s="20">
        <f t="shared" si="87"/>
        <v>0</v>
      </c>
      <c r="AJ639" s="28" t="e">
        <f>VLOOKUP(AA639,score!$K$2:$L$8,2,TRUE)*AJ$2</f>
        <v>#DIV/0!</v>
      </c>
      <c r="AK639" s="28">
        <f>VLOOKUP(T639,score!$M$2:$N$8,2,FALSE)*AK$2</f>
        <v>0</v>
      </c>
      <c r="AL639" s="28">
        <f>VLOOKUP(Q639,score!$G$2:$H$8,2,TRUE)*AL$2</f>
        <v>0.1</v>
      </c>
      <c r="AM639" s="28" t="e">
        <f>VLOOKUP(AB639,score!$Y$2:$Z$8,2,TRUE)*AM$2</f>
        <v>#DIV/0!</v>
      </c>
      <c r="AN639" s="28" t="e">
        <f>VLOOKUP(AE639,score!$AE$2:$AF$8,2,TRUE)*AN$2</f>
        <v>#DIV/0!</v>
      </c>
      <c r="AO639" s="28">
        <f>VLOOKUP(O639,score!$C$2:$D$8,2,TRUE)*AO$2</f>
        <v>0.1</v>
      </c>
      <c r="AP639" s="28">
        <f>VLOOKUP(R639,score!$I$2:$J$8,2,TRUE)*AP$2</f>
        <v>0.1</v>
      </c>
      <c r="AQ639" s="28" t="e">
        <f>VLOOKUP(P639,score!$E$2:$F$8,2,FALSE)*AQ$2</f>
        <v>#N/A</v>
      </c>
      <c r="AR639" s="28">
        <f>VLOOKUP(U639,score!$O$2:$P$8,2,TRUE)*AR$2</f>
        <v>0</v>
      </c>
      <c r="AS639" s="28">
        <f>VLOOKUP(V639,score!$Q$2:$R$8,2,TRUE)*AS$2</f>
        <v>0</v>
      </c>
      <c r="AT639" s="28" t="e">
        <f>VLOOKUP(W639,score!$S$2:$T$8,2,FALSE)*AT$2</f>
        <v>#N/A</v>
      </c>
      <c r="AU639" s="28" t="e">
        <f>VLOOKUP(X639,score!$U$2:$V$4,2,FALSE)*AU$2</f>
        <v>#N/A</v>
      </c>
      <c r="AV639" s="28" t="e">
        <f>VLOOKUP(AF639,score!$AG$2:$AH$8,2,TRUE)*AV$2</f>
        <v>#DIV/0!</v>
      </c>
      <c r="AW639" s="28" t="e">
        <f>VLOOKUP(Y639,score!$W$2:$X$8,2,FALSE)*AW$2</f>
        <v>#N/A</v>
      </c>
      <c r="AX639" s="28" t="e">
        <f>VLOOKUP(AC639,score!$AA$2:$AB$8,2,TRUE)*AX$2</f>
        <v>#DIV/0!</v>
      </c>
      <c r="AY639" s="28" t="e">
        <f>VLOOKUP(AD639,score!$AC$2:$AD$8,2,TRUE)*AY$2</f>
        <v>#DIV/0!</v>
      </c>
      <c r="AZ639" s="28">
        <f>VLOOKUP(N639,score!$A$2:$B$8,2,TRUE)*AZ$2</f>
        <v>0.1</v>
      </c>
      <c r="BA639" s="29" t="e">
        <f t="shared" si="89"/>
        <v>#DIV/0!</v>
      </c>
      <c r="BB639" s="29" t="e">
        <f>VLOOKUP(BA639,score!$AJ$2:$AK$7,2,TRUE)</f>
        <v>#DIV/0!</v>
      </c>
    </row>
    <row r="640" spans="1:54" x14ac:dyDescent="0.3">
      <c r="A640" s="10"/>
      <c r="B640" s="11"/>
      <c r="C640" s="12"/>
      <c r="D640" s="14"/>
      <c r="E640" s="12"/>
      <c r="F640" s="14"/>
      <c r="G640" s="14"/>
      <c r="H640" s="14"/>
      <c r="I640" s="14"/>
      <c r="J640" s="14"/>
      <c r="K640" s="14"/>
      <c r="L640" s="14"/>
      <c r="M640" s="14"/>
      <c r="N640" s="13"/>
      <c r="O640" s="13"/>
      <c r="P640" s="12"/>
      <c r="Q640" s="12"/>
      <c r="R640" s="12"/>
      <c r="S640" s="12"/>
      <c r="T640" s="12"/>
      <c r="U640" s="12"/>
      <c r="V640" s="12"/>
      <c r="W640" s="17"/>
      <c r="X640" s="17"/>
      <c r="Y640" s="15"/>
      <c r="Z640" s="14"/>
      <c r="AA640" s="43" t="e">
        <f t="shared" si="81"/>
        <v>#DIV/0!</v>
      </c>
      <c r="AB640" s="21" t="e">
        <f t="shared" si="82"/>
        <v>#DIV/0!</v>
      </c>
      <c r="AC640" s="21" t="e">
        <f t="shared" si="83"/>
        <v>#DIV/0!</v>
      </c>
      <c r="AD640" s="21" t="e">
        <f t="shared" si="84"/>
        <v>#DIV/0!</v>
      </c>
      <c r="AE640" s="21" t="e">
        <f t="shared" si="85"/>
        <v>#DIV/0!</v>
      </c>
      <c r="AF640" s="21" t="e">
        <f t="shared" si="88"/>
        <v>#DIV/0!</v>
      </c>
      <c r="AG640" s="20">
        <f>VLOOKUP(S640,'tabla ingresos'!$A$3:$D$15,4,FALSE)</f>
        <v>0</v>
      </c>
      <c r="AH640" s="20">
        <f t="shared" si="86"/>
        <v>0</v>
      </c>
      <c r="AI640" s="20">
        <f t="shared" si="87"/>
        <v>0</v>
      </c>
      <c r="AJ640" s="28" t="e">
        <f>VLOOKUP(AA640,score!$K$2:$L$8,2,TRUE)*AJ$2</f>
        <v>#DIV/0!</v>
      </c>
      <c r="AK640" s="28">
        <f>VLOOKUP(T640,score!$M$2:$N$8,2,FALSE)*AK$2</f>
        <v>0</v>
      </c>
      <c r="AL640" s="28">
        <f>VLOOKUP(Q640,score!$G$2:$H$8,2,TRUE)*AL$2</f>
        <v>0.1</v>
      </c>
      <c r="AM640" s="28" t="e">
        <f>VLOOKUP(AB640,score!$Y$2:$Z$8,2,TRUE)*AM$2</f>
        <v>#DIV/0!</v>
      </c>
      <c r="AN640" s="28" t="e">
        <f>VLOOKUP(AE640,score!$AE$2:$AF$8,2,TRUE)*AN$2</f>
        <v>#DIV/0!</v>
      </c>
      <c r="AO640" s="28">
        <f>VLOOKUP(O640,score!$C$2:$D$8,2,TRUE)*AO$2</f>
        <v>0.1</v>
      </c>
      <c r="AP640" s="28">
        <f>VLOOKUP(R640,score!$I$2:$J$8,2,TRUE)*AP$2</f>
        <v>0.1</v>
      </c>
      <c r="AQ640" s="28" t="e">
        <f>VLOOKUP(P640,score!$E$2:$F$8,2,FALSE)*AQ$2</f>
        <v>#N/A</v>
      </c>
      <c r="AR640" s="28">
        <f>VLOOKUP(U640,score!$O$2:$P$8,2,TRUE)*AR$2</f>
        <v>0</v>
      </c>
      <c r="AS640" s="28">
        <f>VLOOKUP(V640,score!$Q$2:$R$8,2,TRUE)*AS$2</f>
        <v>0</v>
      </c>
      <c r="AT640" s="28" t="e">
        <f>VLOOKUP(W640,score!$S$2:$T$8,2,FALSE)*AT$2</f>
        <v>#N/A</v>
      </c>
      <c r="AU640" s="28" t="e">
        <f>VLOOKUP(X640,score!$U$2:$V$4,2,FALSE)*AU$2</f>
        <v>#N/A</v>
      </c>
      <c r="AV640" s="28" t="e">
        <f>VLOOKUP(AF640,score!$AG$2:$AH$8,2,TRUE)*AV$2</f>
        <v>#DIV/0!</v>
      </c>
      <c r="AW640" s="28" t="e">
        <f>VLOOKUP(Y640,score!$W$2:$X$8,2,FALSE)*AW$2</f>
        <v>#N/A</v>
      </c>
      <c r="AX640" s="28" t="e">
        <f>VLOOKUP(AC640,score!$AA$2:$AB$8,2,TRUE)*AX$2</f>
        <v>#DIV/0!</v>
      </c>
      <c r="AY640" s="28" t="e">
        <f>VLOOKUP(AD640,score!$AC$2:$AD$8,2,TRUE)*AY$2</f>
        <v>#DIV/0!</v>
      </c>
      <c r="AZ640" s="28">
        <f>VLOOKUP(N640,score!$A$2:$B$8,2,TRUE)*AZ$2</f>
        <v>0.1</v>
      </c>
      <c r="BA640" s="29" t="e">
        <f t="shared" si="89"/>
        <v>#DIV/0!</v>
      </c>
      <c r="BB640" s="29" t="e">
        <f>VLOOKUP(BA640,score!$AJ$2:$AK$7,2,TRUE)</f>
        <v>#DIV/0!</v>
      </c>
    </row>
    <row r="641" spans="1:54" x14ac:dyDescent="0.3">
      <c r="A641" s="10"/>
      <c r="B641" s="11"/>
      <c r="C641" s="12"/>
      <c r="D641" s="14"/>
      <c r="E641" s="12"/>
      <c r="F641" s="14"/>
      <c r="G641" s="14"/>
      <c r="H641" s="14"/>
      <c r="I641" s="14"/>
      <c r="J641" s="14"/>
      <c r="K641" s="14"/>
      <c r="L641" s="14"/>
      <c r="M641" s="14"/>
      <c r="N641" s="13"/>
      <c r="O641" s="13"/>
      <c r="P641" s="12"/>
      <c r="Q641" s="12"/>
      <c r="R641" s="12"/>
      <c r="S641" s="12"/>
      <c r="T641" s="12"/>
      <c r="U641" s="12"/>
      <c r="V641" s="12"/>
      <c r="W641" s="17"/>
      <c r="X641" s="17"/>
      <c r="Y641" s="15"/>
      <c r="Z641" s="14"/>
      <c r="AA641" s="43" t="e">
        <f t="shared" si="81"/>
        <v>#DIV/0!</v>
      </c>
      <c r="AB641" s="21" t="e">
        <f t="shared" si="82"/>
        <v>#DIV/0!</v>
      </c>
      <c r="AC641" s="21" t="e">
        <f t="shared" si="83"/>
        <v>#DIV/0!</v>
      </c>
      <c r="AD641" s="21" t="e">
        <f t="shared" si="84"/>
        <v>#DIV/0!</v>
      </c>
      <c r="AE641" s="21" t="e">
        <f t="shared" si="85"/>
        <v>#DIV/0!</v>
      </c>
      <c r="AF641" s="21" t="e">
        <f t="shared" si="88"/>
        <v>#DIV/0!</v>
      </c>
      <c r="AG641" s="20">
        <f>VLOOKUP(S641,'tabla ingresos'!$A$3:$D$15,4,FALSE)</f>
        <v>0</v>
      </c>
      <c r="AH641" s="20">
        <f t="shared" si="86"/>
        <v>0</v>
      </c>
      <c r="AI641" s="20">
        <f t="shared" si="87"/>
        <v>0</v>
      </c>
      <c r="AJ641" s="28" t="e">
        <f>VLOOKUP(AA641,score!$K$2:$L$8,2,TRUE)*AJ$2</f>
        <v>#DIV/0!</v>
      </c>
      <c r="AK641" s="28">
        <f>VLOOKUP(T641,score!$M$2:$N$8,2,FALSE)*AK$2</f>
        <v>0</v>
      </c>
      <c r="AL641" s="28">
        <f>VLOOKUP(Q641,score!$G$2:$H$8,2,TRUE)*AL$2</f>
        <v>0.1</v>
      </c>
      <c r="AM641" s="28" t="e">
        <f>VLOOKUP(AB641,score!$Y$2:$Z$8,2,TRUE)*AM$2</f>
        <v>#DIV/0!</v>
      </c>
      <c r="AN641" s="28" t="e">
        <f>VLOOKUP(AE641,score!$AE$2:$AF$8,2,TRUE)*AN$2</f>
        <v>#DIV/0!</v>
      </c>
      <c r="AO641" s="28">
        <f>VLOOKUP(O641,score!$C$2:$D$8,2,TRUE)*AO$2</f>
        <v>0.1</v>
      </c>
      <c r="AP641" s="28">
        <f>VLOOKUP(R641,score!$I$2:$J$8,2,TRUE)*AP$2</f>
        <v>0.1</v>
      </c>
      <c r="AQ641" s="28" t="e">
        <f>VLOOKUP(P641,score!$E$2:$F$8,2,FALSE)*AQ$2</f>
        <v>#N/A</v>
      </c>
      <c r="AR641" s="28">
        <f>VLOOKUP(U641,score!$O$2:$P$8,2,TRUE)*AR$2</f>
        <v>0</v>
      </c>
      <c r="AS641" s="28">
        <f>VLOOKUP(V641,score!$Q$2:$R$8,2,TRUE)*AS$2</f>
        <v>0</v>
      </c>
      <c r="AT641" s="28" t="e">
        <f>VLOOKUP(W641,score!$S$2:$T$8,2,FALSE)*AT$2</f>
        <v>#N/A</v>
      </c>
      <c r="AU641" s="28" t="e">
        <f>VLOOKUP(X641,score!$U$2:$V$4,2,FALSE)*AU$2</f>
        <v>#N/A</v>
      </c>
      <c r="AV641" s="28" t="e">
        <f>VLOOKUP(AF641,score!$AG$2:$AH$8,2,TRUE)*AV$2</f>
        <v>#DIV/0!</v>
      </c>
      <c r="AW641" s="28" t="e">
        <f>VLOOKUP(Y641,score!$W$2:$X$8,2,FALSE)*AW$2</f>
        <v>#N/A</v>
      </c>
      <c r="AX641" s="28" t="e">
        <f>VLOOKUP(AC641,score!$AA$2:$AB$8,2,TRUE)*AX$2</f>
        <v>#DIV/0!</v>
      </c>
      <c r="AY641" s="28" t="e">
        <f>VLOOKUP(AD641,score!$AC$2:$AD$8,2,TRUE)*AY$2</f>
        <v>#DIV/0!</v>
      </c>
      <c r="AZ641" s="28">
        <f>VLOOKUP(N641,score!$A$2:$B$8,2,TRUE)*AZ$2</f>
        <v>0.1</v>
      </c>
      <c r="BA641" s="29" t="e">
        <f t="shared" si="89"/>
        <v>#DIV/0!</v>
      </c>
      <c r="BB641" s="29" t="e">
        <f>VLOOKUP(BA641,score!$AJ$2:$AK$7,2,TRUE)</f>
        <v>#DIV/0!</v>
      </c>
    </row>
    <row r="642" spans="1:54" x14ac:dyDescent="0.3">
      <c r="A642" s="10"/>
      <c r="B642" s="11"/>
      <c r="C642" s="12"/>
      <c r="D642" s="14"/>
      <c r="E642" s="12"/>
      <c r="F642" s="14"/>
      <c r="G642" s="14"/>
      <c r="H642" s="14"/>
      <c r="I642" s="14"/>
      <c r="J642" s="14"/>
      <c r="K642" s="14"/>
      <c r="L642" s="14"/>
      <c r="M642" s="14"/>
      <c r="N642" s="13"/>
      <c r="O642" s="13"/>
      <c r="P642" s="12"/>
      <c r="Q642" s="12"/>
      <c r="R642" s="12"/>
      <c r="S642" s="12"/>
      <c r="T642" s="12"/>
      <c r="U642" s="12"/>
      <c r="V642" s="12"/>
      <c r="W642" s="17"/>
      <c r="X642" s="17"/>
      <c r="Y642" s="15"/>
      <c r="Z642" s="14"/>
      <c r="AA642" s="43" t="e">
        <f t="shared" si="81"/>
        <v>#DIV/0!</v>
      </c>
      <c r="AB642" s="21" t="e">
        <f t="shared" si="82"/>
        <v>#DIV/0!</v>
      </c>
      <c r="AC642" s="21" t="e">
        <f t="shared" si="83"/>
        <v>#DIV/0!</v>
      </c>
      <c r="AD642" s="21" t="e">
        <f t="shared" si="84"/>
        <v>#DIV/0!</v>
      </c>
      <c r="AE642" s="21" t="e">
        <f t="shared" si="85"/>
        <v>#DIV/0!</v>
      </c>
      <c r="AF642" s="21" t="e">
        <f t="shared" si="88"/>
        <v>#DIV/0!</v>
      </c>
      <c r="AG642" s="20">
        <f>VLOOKUP(S642,'tabla ingresos'!$A$3:$D$15,4,FALSE)</f>
        <v>0</v>
      </c>
      <c r="AH642" s="20">
        <f t="shared" si="86"/>
        <v>0</v>
      </c>
      <c r="AI642" s="20">
        <f t="shared" si="87"/>
        <v>0</v>
      </c>
      <c r="AJ642" s="28" t="e">
        <f>VLOOKUP(AA642,score!$K$2:$L$8,2,TRUE)*AJ$2</f>
        <v>#DIV/0!</v>
      </c>
      <c r="AK642" s="28">
        <f>VLOOKUP(T642,score!$M$2:$N$8,2,FALSE)*AK$2</f>
        <v>0</v>
      </c>
      <c r="AL642" s="28">
        <f>VLOOKUP(Q642,score!$G$2:$H$8,2,TRUE)*AL$2</f>
        <v>0.1</v>
      </c>
      <c r="AM642" s="28" t="e">
        <f>VLOOKUP(AB642,score!$Y$2:$Z$8,2,TRUE)*AM$2</f>
        <v>#DIV/0!</v>
      </c>
      <c r="AN642" s="28" t="e">
        <f>VLOOKUP(AE642,score!$AE$2:$AF$8,2,TRUE)*AN$2</f>
        <v>#DIV/0!</v>
      </c>
      <c r="AO642" s="28">
        <f>VLOOKUP(O642,score!$C$2:$D$8,2,TRUE)*AO$2</f>
        <v>0.1</v>
      </c>
      <c r="AP642" s="28">
        <f>VLOOKUP(R642,score!$I$2:$J$8,2,TRUE)*AP$2</f>
        <v>0.1</v>
      </c>
      <c r="AQ642" s="28" t="e">
        <f>VLOOKUP(P642,score!$E$2:$F$8,2,FALSE)*AQ$2</f>
        <v>#N/A</v>
      </c>
      <c r="AR642" s="28">
        <f>VLOOKUP(U642,score!$O$2:$P$8,2,TRUE)*AR$2</f>
        <v>0</v>
      </c>
      <c r="AS642" s="28">
        <f>VLOOKUP(V642,score!$Q$2:$R$8,2,TRUE)*AS$2</f>
        <v>0</v>
      </c>
      <c r="AT642" s="28" t="e">
        <f>VLOOKUP(W642,score!$S$2:$T$8,2,FALSE)*AT$2</f>
        <v>#N/A</v>
      </c>
      <c r="AU642" s="28" t="e">
        <f>VLOOKUP(X642,score!$U$2:$V$4,2,FALSE)*AU$2</f>
        <v>#N/A</v>
      </c>
      <c r="AV642" s="28" t="e">
        <f>VLOOKUP(AF642,score!$AG$2:$AH$8,2,TRUE)*AV$2</f>
        <v>#DIV/0!</v>
      </c>
      <c r="AW642" s="28" t="e">
        <f>VLOOKUP(Y642,score!$W$2:$X$8,2,FALSE)*AW$2</f>
        <v>#N/A</v>
      </c>
      <c r="AX642" s="28" t="e">
        <f>VLOOKUP(AC642,score!$AA$2:$AB$8,2,TRUE)*AX$2</f>
        <v>#DIV/0!</v>
      </c>
      <c r="AY642" s="28" t="e">
        <f>VLOOKUP(AD642,score!$AC$2:$AD$8,2,TRUE)*AY$2</f>
        <v>#DIV/0!</v>
      </c>
      <c r="AZ642" s="28">
        <f>VLOOKUP(N642,score!$A$2:$B$8,2,TRUE)*AZ$2</f>
        <v>0.1</v>
      </c>
      <c r="BA642" s="29" t="e">
        <f t="shared" si="89"/>
        <v>#DIV/0!</v>
      </c>
      <c r="BB642" s="29" t="e">
        <f>VLOOKUP(BA642,score!$AJ$2:$AK$7,2,TRUE)</f>
        <v>#DIV/0!</v>
      </c>
    </row>
    <row r="643" spans="1:54" x14ac:dyDescent="0.3">
      <c r="A643" s="10"/>
      <c r="B643" s="11"/>
      <c r="C643" s="12"/>
      <c r="D643" s="14"/>
      <c r="E643" s="12"/>
      <c r="F643" s="14"/>
      <c r="G643" s="14"/>
      <c r="H643" s="14"/>
      <c r="I643" s="14"/>
      <c r="J643" s="14"/>
      <c r="K643" s="14"/>
      <c r="L643" s="14"/>
      <c r="M643" s="14"/>
      <c r="N643" s="13"/>
      <c r="O643" s="13"/>
      <c r="P643" s="12"/>
      <c r="Q643" s="12"/>
      <c r="R643" s="12"/>
      <c r="S643" s="12"/>
      <c r="T643" s="12"/>
      <c r="U643" s="12"/>
      <c r="V643" s="12"/>
      <c r="W643" s="17"/>
      <c r="X643" s="17"/>
      <c r="Y643" s="15"/>
      <c r="Z643" s="14"/>
      <c r="AA643" s="43" t="e">
        <f t="shared" si="81"/>
        <v>#DIV/0!</v>
      </c>
      <c r="AB643" s="21" t="e">
        <f t="shared" si="82"/>
        <v>#DIV/0!</v>
      </c>
      <c r="AC643" s="21" t="e">
        <f t="shared" si="83"/>
        <v>#DIV/0!</v>
      </c>
      <c r="AD643" s="21" t="e">
        <f t="shared" si="84"/>
        <v>#DIV/0!</v>
      </c>
      <c r="AE643" s="21" t="e">
        <f t="shared" si="85"/>
        <v>#DIV/0!</v>
      </c>
      <c r="AF643" s="21" t="e">
        <f t="shared" si="88"/>
        <v>#DIV/0!</v>
      </c>
      <c r="AG643" s="20">
        <f>VLOOKUP(S643,'tabla ingresos'!$A$3:$D$15,4,FALSE)</f>
        <v>0</v>
      </c>
      <c r="AH643" s="20">
        <f t="shared" si="86"/>
        <v>0</v>
      </c>
      <c r="AI643" s="20">
        <f t="shared" si="87"/>
        <v>0</v>
      </c>
      <c r="AJ643" s="28" t="e">
        <f>VLOOKUP(AA643,score!$K$2:$L$8,2,TRUE)*AJ$2</f>
        <v>#DIV/0!</v>
      </c>
      <c r="AK643" s="28">
        <f>VLOOKUP(T643,score!$M$2:$N$8,2,FALSE)*AK$2</f>
        <v>0</v>
      </c>
      <c r="AL643" s="28">
        <f>VLOOKUP(Q643,score!$G$2:$H$8,2,TRUE)*AL$2</f>
        <v>0.1</v>
      </c>
      <c r="AM643" s="28" t="e">
        <f>VLOOKUP(AB643,score!$Y$2:$Z$8,2,TRUE)*AM$2</f>
        <v>#DIV/0!</v>
      </c>
      <c r="AN643" s="28" t="e">
        <f>VLOOKUP(AE643,score!$AE$2:$AF$8,2,TRUE)*AN$2</f>
        <v>#DIV/0!</v>
      </c>
      <c r="AO643" s="28">
        <f>VLOOKUP(O643,score!$C$2:$D$8,2,TRUE)*AO$2</f>
        <v>0.1</v>
      </c>
      <c r="AP643" s="28">
        <f>VLOOKUP(R643,score!$I$2:$J$8,2,TRUE)*AP$2</f>
        <v>0.1</v>
      </c>
      <c r="AQ643" s="28" t="e">
        <f>VLOOKUP(P643,score!$E$2:$F$8,2,FALSE)*AQ$2</f>
        <v>#N/A</v>
      </c>
      <c r="AR643" s="28">
        <f>VLOOKUP(U643,score!$O$2:$P$8,2,TRUE)*AR$2</f>
        <v>0</v>
      </c>
      <c r="AS643" s="28">
        <f>VLOOKUP(V643,score!$Q$2:$R$8,2,TRUE)*AS$2</f>
        <v>0</v>
      </c>
      <c r="AT643" s="28" t="e">
        <f>VLOOKUP(W643,score!$S$2:$T$8,2,FALSE)*AT$2</f>
        <v>#N/A</v>
      </c>
      <c r="AU643" s="28" t="e">
        <f>VLOOKUP(X643,score!$U$2:$V$4,2,FALSE)*AU$2</f>
        <v>#N/A</v>
      </c>
      <c r="AV643" s="28" t="e">
        <f>VLOOKUP(AF643,score!$AG$2:$AH$8,2,TRUE)*AV$2</f>
        <v>#DIV/0!</v>
      </c>
      <c r="AW643" s="28" t="e">
        <f>VLOOKUP(Y643,score!$W$2:$X$8,2,FALSE)*AW$2</f>
        <v>#N/A</v>
      </c>
      <c r="AX643" s="28" t="e">
        <f>VLOOKUP(AC643,score!$AA$2:$AB$8,2,TRUE)*AX$2</f>
        <v>#DIV/0!</v>
      </c>
      <c r="AY643" s="28" t="e">
        <f>VLOOKUP(AD643,score!$AC$2:$AD$8,2,TRUE)*AY$2</f>
        <v>#DIV/0!</v>
      </c>
      <c r="AZ643" s="28">
        <f>VLOOKUP(N643,score!$A$2:$B$8,2,TRUE)*AZ$2</f>
        <v>0.1</v>
      </c>
      <c r="BA643" s="29" t="e">
        <f t="shared" si="89"/>
        <v>#DIV/0!</v>
      </c>
      <c r="BB643" s="29" t="e">
        <f>VLOOKUP(BA643,score!$AJ$2:$AK$7,2,TRUE)</f>
        <v>#DIV/0!</v>
      </c>
    </row>
    <row r="644" spans="1:54" x14ac:dyDescent="0.3">
      <c r="A644" s="10"/>
      <c r="B644" s="11"/>
      <c r="C644" s="12"/>
      <c r="D644" s="14"/>
      <c r="E644" s="12"/>
      <c r="F644" s="14"/>
      <c r="G644" s="14"/>
      <c r="H644" s="14"/>
      <c r="I644" s="14"/>
      <c r="J644" s="14"/>
      <c r="K644" s="14"/>
      <c r="L644" s="14"/>
      <c r="M644" s="14"/>
      <c r="N644" s="13"/>
      <c r="O644" s="13"/>
      <c r="P644" s="12"/>
      <c r="Q644" s="12"/>
      <c r="R644" s="12"/>
      <c r="S644" s="12"/>
      <c r="T644" s="12"/>
      <c r="U644" s="12"/>
      <c r="V644" s="12"/>
      <c r="W644" s="17"/>
      <c r="X644" s="17"/>
      <c r="Y644" s="15"/>
      <c r="Z644" s="14"/>
      <c r="AA644" s="43" t="e">
        <f t="shared" si="81"/>
        <v>#DIV/0!</v>
      </c>
      <c r="AB644" s="21" t="e">
        <f t="shared" si="82"/>
        <v>#DIV/0!</v>
      </c>
      <c r="AC644" s="21" t="e">
        <f t="shared" si="83"/>
        <v>#DIV/0!</v>
      </c>
      <c r="AD644" s="21" t="e">
        <f t="shared" si="84"/>
        <v>#DIV/0!</v>
      </c>
      <c r="AE644" s="21" t="e">
        <f t="shared" si="85"/>
        <v>#DIV/0!</v>
      </c>
      <c r="AF644" s="21" t="e">
        <f t="shared" si="88"/>
        <v>#DIV/0!</v>
      </c>
      <c r="AG644" s="20">
        <f>VLOOKUP(S644,'tabla ingresos'!$A$3:$D$15,4,FALSE)</f>
        <v>0</v>
      </c>
      <c r="AH644" s="20">
        <f t="shared" si="86"/>
        <v>0</v>
      </c>
      <c r="AI644" s="20">
        <f t="shared" si="87"/>
        <v>0</v>
      </c>
      <c r="AJ644" s="28" t="e">
        <f>VLOOKUP(AA644,score!$K$2:$L$8,2,TRUE)*AJ$2</f>
        <v>#DIV/0!</v>
      </c>
      <c r="AK644" s="28">
        <f>VLOOKUP(T644,score!$M$2:$N$8,2,FALSE)*AK$2</f>
        <v>0</v>
      </c>
      <c r="AL644" s="28">
        <f>VLOOKUP(Q644,score!$G$2:$H$8,2,TRUE)*AL$2</f>
        <v>0.1</v>
      </c>
      <c r="AM644" s="28" t="e">
        <f>VLOOKUP(AB644,score!$Y$2:$Z$8,2,TRUE)*AM$2</f>
        <v>#DIV/0!</v>
      </c>
      <c r="AN644" s="28" t="e">
        <f>VLOOKUP(AE644,score!$AE$2:$AF$8,2,TRUE)*AN$2</f>
        <v>#DIV/0!</v>
      </c>
      <c r="AO644" s="28">
        <f>VLOOKUP(O644,score!$C$2:$D$8,2,TRUE)*AO$2</f>
        <v>0.1</v>
      </c>
      <c r="AP644" s="28">
        <f>VLOOKUP(R644,score!$I$2:$J$8,2,TRUE)*AP$2</f>
        <v>0.1</v>
      </c>
      <c r="AQ644" s="28" t="e">
        <f>VLOOKUP(P644,score!$E$2:$F$8,2,FALSE)*AQ$2</f>
        <v>#N/A</v>
      </c>
      <c r="AR644" s="28">
        <f>VLOOKUP(U644,score!$O$2:$P$8,2,TRUE)*AR$2</f>
        <v>0</v>
      </c>
      <c r="AS644" s="28">
        <f>VLOOKUP(V644,score!$Q$2:$R$8,2,TRUE)*AS$2</f>
        <v>0</v>
      </c>
      <c r="AT644" s="28" t="e">
        <f>VLOOKUP(W644,score!$S$2:$T$8,2,FALSE)*AT$2</f>
        <v>#N/A</v>
      </c>
      <c r="AU644" s="28" t="e">
        <f>VLOOKUP(X644,score!$U$2:$V$4,2,FALSE)*AU$2</f>
        <v>#N/A</v>
      </c>
      <c r="AV644" s="28" t="e">
        <f>VLOOKUP(AF644,score!$AG$2:$AH$8,2,TRUE)*AV$2</f>
        <v>#DIV/0!</v>
      </c>
      <c r="AW644" s="28" t="e">
        <f>VLOOKUP(Y644,score!$W$2:$X$8,2,FALSE)*AW$2</f>
        <v>#N/A</v>
      </c>
      <c r="AX644" s="28" t="e">
        <f>VLOOKUP(AC644,score!$AA$2:$AB$8,2,TRUE)*AX$2</f>
        <v>#DIV/0!</v>
      </c>
      <c r="AY644" s="28" t="e">
        <f>VLOOKUP(AD644,score!$AC$2:$AD$8,2,TRUE)*AY$2</f>
        <v>#DIV/0!</v>
      </c>
      <c r="AZ644" s="28">
        <f>VLOOKUP(N644,score!$A$2:$B$8,2,TRUE)*AZ$2</f>
        <v>0.1</v>
      </c>
      <c r="BA644" s="29" t="e">
        <f t="shared" si="89"/>
        <v>#DIV/0!</v>
      </c>
      <c r="BB644" s="29" t="e">
        <f>VLOOKUP(BA644,score!$AJ$2:$AK$7,2,TRUE)</f>
        <v>#DIV/0!</v>
      </c>
    </row>
    <row r="645" spans="1:54" x14ac:dyDescent="0.3">
      <c r="A645" s="10"/>
      <c r="B645" s="11"/>
      <c r="C645" s="12"/>
      <c r="D645" s="14"/>
      <c r="E645" s="12"/>
      <c r="F645" s="14"/>
      <c r="G645" s="14"/>
      <c r="H645" s="14"/>
      <c r="I645" s="14"/>
      <c r="J645" s="14"/>
      <c r="K645" s="14"/>
      <c r="L645" s="14"/>
      <c r="M645" s="14"/>
      <c r="N645" s="13"/>
      <c r="O645" s="13"/>
      <c r="P645" s="12"/>
      <c r="Q645" s="12"/>
      <c r="R645" s="12"/>
      <c r="S645" s="12"/>
      <c r="T645" s="12"/>
      <c r="U645" s="12"/>
      <c r="V645" s="12"/>
      <c r="W645" s="17"/>
      <c r="X645" s="17"/>
      <c r="Y645" s="15"/>
      <c r="Z645" s="14"/>
      <c r="AA645" s="43" t="e">
        <f t="shared" ref="AA645:AA708" si="90">+((I645+L645)/Z645)</f>
        <v>#DIV/0!</v>
      </c>
      <c r="AB645" s="21" t="e">
        <f t="shared" ref="AB645:AB708" si="91">+(K645+H645)/(AG645*1.5)</f>
        <v>#DIV/0!</v>
      </c>
      <c r="AC645" s="21" t="e">
        <f t="shared" ref="AC645:AC708" si="92">+AH645/AG645</f>
        <v>#DIV/0!</v>
      </c>
      <c r="AD645" s="21" t="e">
        <f t="shared" ref="AD645:AD708" si="93">+AI645/AG645</f>
        <v>#DIV/0!</v>
      </c>
      <c r="AE645" s="21" t="e">
        <f t="shared" ref="AE645:AE708" si="94">+(G645+F645)/AG645</f>
        <v>#DIV/0!</v>
      </c>
      <c r="AF645" s="21" t="e">
        <f t="shared" si="88"/>
        <v>#DIV/0!</v>
      </c>
      <c r="AG645" s="20">
        <f>VLOOKUP(S645,'tabla ingresos'!$A$3:$D$15,4,FALSE)</f>
        <v>0</v>
      </c>
      <c r="AH645" s="20">
        <f t="shared" ref="AH645:AH708" si="95">IF(H645-G645&gt;100000,H645-G645,0)</f>
        <v>0</v>
      </c>
      <c r="AI645" s="20">
        <f t="shared" ref="AI645:AI708" si="96">IF(AH645-J645&gt;100000,AH645-J645,0)</f>
        <v>0</v>
      </c>
      <c r="AJ645" s="28" t="e">
        <f>VLOOKUP(AA645,score!$K$2:$L$8,2,TRUE)*AJ$2</f>
        <v>#DIV/0!</v>
      </c>
      <c r="AK645" s="28">
        <f>VLOOKUP(T645,score!$M$2:$N$8,2,FALSE)*AK$2</f>
        <v>0</v>
      </c>
      <c r="AL645" s="28">
        <f>VLOOKUP(Q645,score!$G$2:$H$8,2,TRUE)*AL$2</f>
        <v>0.1</v>
      </c>
      <c r="AM645" s="28" t="e">
        <f>VLOOKUP(AB645,score!$Y$2:$Z$8,2,TRUE)*AM$2</f>
        <v>#DIV/0!</v>
      </c>
      <c r="AN645" s="28" t="e">
        <f>VLOOKUP(AE645,score!$AE$2:$AF$8,2,TRUE)*AN$2</f>
        <v>#DIV/0!</v>
      </c>
      <c r="AO645" s="28">
        <f>VLOOKUP(O645,score!$C$2:$D$8,2,TRUE)*AO$2</f>
        <v>0.1</v>
      </c>
      <c r="AP645" s="28">
        <f>VLOOKUP(R645,score!$I$2:$J$8,2,TRUE)*AP$2</f>
        <v>0.1</v>
      </c>
      <c r="AQ645" s="28" t="e">
        <f>VLOOKUP(P645,score!$E$2:$F$8,2,FALSE)*AQ$2</f>
        <v>#N/A</v>
      </c>
      <c r="AR645" s="28">
        <f>VLOOKUP(U645,score!$O$2:$P$8,2,TRUE)*AR$2</f>
        <v>0</v>
      </c>
      <c r="AS645" s="28">
        <f>VLOOKUP(V645,score!$Q$2:$R$8,2,TRUE)*AS$2</f>
        <v>0</v>
      </c>
      <c r="AT645" s="28" t="e">
        <f>VLOOKUP(W645,score!$S$2:$T$8,2,FALSE)*AT$2</f>
        <v>#N/A</v>
      </c>
      <c r="AU645" s="28" t="e">
        <f>VLOOKUP(X645,score!$U$2:$V$4,2,FALSE)*AU$2</f>
        <v>#N/A</v>
      </c>
      <c r="AV645" s="28" t="e">
        <f>VLOOKUP(AF645,score!$AG$2:$AH$8,2,TRUE)*AV$2</f>
        <v>#DIV/0!</v>
      </c>
      <c r="AW645" s="28" t="e">
        <f>VLOOKUP(Y645,score!$W$2:$X$8,2,FALSE)*AW$2</f>
        <v>#N/A</v>
      </c>
      <c r="AX645" s="28" t="e">
        <f>VLOOKUP(AC645,score!$AA$2:$AB$8,2,TRUE)*AX$2</f>
        <v>#DIV/0!</v>
      </c>
      <c r="AY645" s="28" t="e">
        <f>VLOOKUP(AD645,score!$AC$2:$AD$8,2,TRUE)*AY$2</f>
        <v>#DIV/0!</v>
      </c>
      <c r="AZ645" s="28">
        <f>VLOOKUP(N645,score!$A$2:$B$8,2,TRUE)*AZ$2</f>
        <v>0.1</v>
      </c>
      <c r="BA645" s="29" t="e">
        <f t="shared" si="89"/>
        <v>#DIV/0!</v>
      </c>
      <c r="BB645" s="29" t="e">
        <f>VLOOKUP(BA645,score!$AJ$2:$AK$7,2,TRUE)</f>
        <v>#DIV/0!</v>
      </c>
    </row>
    <row r="646" spans="1:54" x14ac:dyDescent="0.3">
      <c r="A646" s="10"/>
      <c r="B646" s="11"/>
      <c r="C646" s="12"/>
      <c r="D646" s="14"/>
      <c r="E646" s="12"/>
      <c r="F646" s="14"/>
      <c r="G646" s="14"/>
      <c r="H646" s="14"/>
      <c r="I646" s="14"/>
      <c r="J646" s="14"/>
      <c r="K646" s="14"/>
      <c r="L646" s="14"/>
      <c r="M646" s="14"/>
      <c r="N646" s="13"/>
      <c r="O646" s="13"/>
      <c r="P646" s="12"/>
      <c r="Q646" s="12"/>
      <c r="R646" s="12"/>
      <c r="S646" s="12"/>
      <c r="T646" s="12"/>
      <c r="U646" s="12"/>
      <c r="V646" s="12"/>
      <c r="W646" s="17"/>
      <c r="X646" s="17"/>
      <c r="Y646" s="15"/>
      <c r="Z646" s="14"/>
      <c r="AA646" s="43" t="e">
        <f t="shared" si="90"/>
        <v>#DIV/0!</v>
      </c>
      <c r="AB646" s="21" t="e">
        <f t="shared" si="91"/>
        <v>#DIV/0!</v>
      </c>
      <c r="AC646" s="21" t="e">
        <f t="shared" si="92"/>
        <v>#DIV/0!</v>
      </c>
      <c r="AD646" s="21" t="e">
        <f t="shared" si="93"/>
        <v>#DIV/0!</v>
      </c>
      <c r="AE646" s="21" t="e">
        <f t="shared" si="94"/>
        <v>#DIV/0!</v>
      </c>
      <c r="AF646" s="21" t="e">
        <f t="shared" ref="AF646:AF709" si="97">(M646)/(AG646*1.5)</f>
        <v>#DIV/0!</v>
      </c>
      <c r="AG646" s="20">
        <f>VLOOKUP(S646,'tabla ingresos'!$A$3:$D$15,4,FALSE)</f>
        <v>0</v>
      </c>
      <c r="AH646" s="20">
        <f t="shared" si="95"/>
        <v>0</v>
      </c>
      <c r="AI646" s="20">
        <f t="shared" si="96"/>
        <v>0</v>
      </c>
      <c r="AJ646" s="28" t="e">
        <f>VLOOKUP(AA646,score!$K$2:$L$8,2,TRUE)*AJ$2</f>
        <v>#DIV/0!</v>
      </c>
      <c r="AK646" s="28">
        <f>VLOOKUP(T646,score!$M$2:$N$8,2,FALSE)*AK$2</f>
        <v>0</v>
      </c>
      <c r="AL646" s="28">
        <f>VLOOKUP(Q646,score!$G$2:$H$8,2,TRUE)*AL$2</f>
        <v>0.1</v>
      </c>
      <c r="AM646" s="28" t="e">
        <f>VLOOKUP(AB646,score!$Y$2:$Z$8,2,TRUE)*AM$2</f>
        <v>#DIV/0!</v>
      </c>
      <c r="AN646" s="28" t="e">
        <f>VLOOKUP(AE646,score!$AE$2:$AF$8,2,TRUE)*AN$2</f>
        <v>#DIV/0!</v>
      </c>
      <c r="AO646" s="28">
        <f>VLOOKUP(O646,score!$C$2:$D$8,2,TRUE)*AO$2</f>
        <v>0.1</v>
      </c>
      <c r="AP646" s="28">
        <f>VLOOKUP(R646,score!$I$2:$J$8,2,TRUE)*AP$2</f>
        <v>0.1</v>
      </c>
      <c r="AQ646" s="28" t="e">
        <f>VLOOKUP(P646,score!$E$2:$F$8,2,FALSE)*AQ$2</f>
        <v>#N/A</v>
      </c>
      <c r="AR646" s="28">
        <f>VLOOKUP(U646,score!$O$2:$P$8,2,TRUE)*AR$2</f>
        <v>0</v>
      </c>
      <c r="AS646" s="28">
        <f>VLOOKUP(V646,score!$Q$2:$R$8,2,TRUE)*AS$2</f>
        <v>0</v>
      </c>
      <c r="AT646" s="28" t="e">
        <f>VLOOKUP(W646,score!$S$2:$T$8,2,FALSE)*AT$2</f>
        <v>#N/A</v>
      </c>
      <c r="AU646" s="28" t="e">
        <f>VLOOKUP(X646,score!$U$2:$V$4,2,FALSE)*AU$2</f>
        <v>#N/A</v>
      </c>
      <c r="AV646" s="28" t="e">
        <f>VLOOKUP(AF646,score!$AG$2:$AH$8,2,TRUE)*AV$2</f>
        <v>#DIV/0!</v>
      </c>
      <c r="AW646" s="28" t="e">
        <f>VLOOKUP(Y646,score!$W$2:$X$8,2,FALSE)*AW$2</f>
        <v>#N/A</v>
      </c>
      <c r="AX646" s="28" t="e">
        <f>VLOOKUP(AC646,score!$AA$2:$AB$8,2,TRUE)*AX$2</f>
        <v>#DIV/0!</v>
      </c>
      <c r="AY646" s="28" t="e">
        <f>VLOOKUP(AD646,score!$AC$2:$AD$8,2,TRUE)*AY$2</f>
        <v>#DIV/0!</v>
      </c>
      <c r="AZ646" s="28">
        <f>VLOOKUP(N646,score!$A$2:$B$8,2,TRUE)*AZ$2</f>
        <v>0.1</v>
      </c>
      <c r="BA646" s="29" t="e">
        <f t="shared" ref="BA646:BA709" si="98">+SUM(AJ646:AZ646)</f>
        <v>#DIV/0!</v>
      </c>
      <c r="BB646" s="29" t="e">
        <f>VLOOKUP(BA646,score!$AJ$2:$AK$7,2,TRUE)</f>
        <v>#DIV/0!</v>
      </c>
    </row>
    <row r="647" spans="1:54" x14ac:dyDescent="0.3">
      <c r="A647" s="10"/>
      <c r="B647" s="11"/>
      <c r="C647" s="12"/>
      <c r="D647" s="14"/>
      <c r="E647" s="12"/>
      <c r="F647" s="14"/>
      <c r="G647" s="14"/>
      <c r="H647" s="14"/>
      <c r="I647" s="14"/>
      <c r="J647" s="14"/>
      <c r="K647" s="14"/>
      <c r="L647" s="14"/>
      <c r="M647" s="14"/>
      <c r="N647" s="13"/>
      <c r="O647" s="13"/>
      <c r="P647" s="12"/>
      <c r="Q647" s="12"/>
      <c r="R647" s="12"/>
      <c r="S647" s="12"/>
      <c r="T647" s="12"/>
      <c r="U647" s="12"/>
      <c r="V647" s="12"/>
      <c r="W647" s="17"/>
      <c r="X647" s="17"/>
      <c r="Y647" s="15"/>
      <c r="Z647" s="14"/>
      <c r="AA647" s="43" t="e">
        <f t="shared" si="90"/>
        <v>#DIV/0!</v>
      </c>
      <c r="AB647" s="21" t="e">
        <f t="shared" si="91"/>
        <v>#DIV/0!</v>
      </c>
      <c r="AC647" s="21" t="e">
        <f t="shared" si="92"/>
        <v>#DIV/0!</v>
      </c>
      <c r="AD647" s="21" t="e">
        <f t="shared" si="93"/>
        <v>#DIV/0!</v>
      </c>
      <c r="AE647" s="21" t="e">
        <f t="shared" si="94"/>
        <v>#DIV/0!</v>
      </c>
      <c r="AF647" s="21" t="e">
        <f t="shared" si="97"/>
        <v>#DIV/0!</v>
      </c>
      <c r="AG647" s="20">
        <f>VLOOKUP(S647,'tabla ingresos'!$A$3:$D$15,4,FALSE)</f>
        <v>0</v>
      </c>
      <c r="AH647" s="20">
        <f t="shared" si="95"/>
        <v>0</v>
      </c>
      <c r="AI647" s="20">
        <f t="shared" si="96"/>
        <v>0</v>
      </c>
      <c r="AJ647" s="28" t="e">
        <f>VLOOKUP(AA647,score!$K$2:$L$8,2,TRUE)*AJ$2</f>
        <v>#DIV/0!</v>
      </c>
      <c r="AK647" s="28">
        <f>VLOOKUP(T647,score!$M$2:$N$8,2,FALSE)*AK$2</f>
        <v>0</v>
      </c>
      <c r="AL647" s="28">
        <f>VLOOKUP(Q647,score!$G$2:$H$8,2,TRUE)*AL$2</f>
        <v>0.1</v>
      </c>
      <c r="AM647" s="28" t="e">
        <f>VLOOKUP(AB647,score!$Y$2:$Z$8,2,TRUE)*AM$2</f>
        <v>#DIV/0!</v>
      </c>
      <c r="AN647" s="28" t="e">
        <f>VLOOKUP(AE647,score!$AE$2:$AF$8,2,TRUE)*AN$2</f>
        <v>#DIV/0!</v>
      </c>
      <c r="AO647" s="28">
        <f>VLOOKUP(O647,score!$C$2:$D$8,2,TRUE)*AO$2</f>
        <v>0.1</v>
      </c>
      <c r="AP647" s="28">
        <f>VLOOKUP(R647,score!$I$2:$J$8,2,TRUE)*AP$2</f>
        <v>0.1</v>
      </c>
      <c r="AQ647" s="28" t="e">
        <f>VLOOKUP(P647,score!$E$2:$F$8,2,FALSE)*AQ$2</f>
        <v>#N/A</v>
      </c>
      <c r="AR647" s="28">
        <f>VLOOKUP(U647,score!$O$2:$P$8,2,TRUE)*AR$2</f>
        <v>0</v>
      </c>
      <c r="AS647" s="28">
        <f>VLOOKUP(V647,score!$Q$2:$R$8,2,TRUE)*AS$2</f>
        <v>0</v>
      </c>
      <c r="AT647" s="28" t="e">
        <f>VLOOKUP(W647,score!$S$2:$T$8,2,FALSE)*AT$2</f>
        <v>#N/A</v>
      </c>
      <c r="AU647" s="28" t="e">
        <f>VLOOKUP(X647,score!$U$2:$V$4,2,FALSE)*AU$2</f>
        <v>#N/A</v>
      </c>
      <c r="AV647" s="28" t="e">
        <f>VLOOKUP(AF647,score!$AG$2:$AH$8,2,TRUE)*AV$2</f>
        <v>#DIV/0!</v>
      </c>
      <c r="AW647" s="28" t="e">
        <f>VLOOKUP(Y647,score!$W$2:$X$8,2,FALSE)*AW$2</f>
        <v>#N/A</v>
      </c>
      <c r="AX647" s="28" t="e">
        <f>VLOOKUP(AC647,score!$AA$2:$AB$8,2,TRUE)*AX$2</f>
        <v>#DIV/0!</v>
      </c>
      <c r="AY647" s="28" t="e">
        <f>VLOOKUP(AD647,score!$AC$2:$AD$8,2,TRUE)*AY$2</f>
        <v>#DIV/0!</v>
      </c>
      <c r="AZ647" s="28">
        <f>VLOOKUP(N647,score!$A$2:$B$8,2,TRUE)*AZ$2</f>
        <v>0.1</v>
      </c>
      <c r="BA647" s="29" t="e">
        <f t="shared" si="98"/>
        <v>#DIV/0!</v>
      </c>
      <c r="BB647" s="29" t="e">
        <f>VLOOKUP(BA647,score!$AJ$2:$AK$7,2,TRUE)</f>
        <v>#DIV/0!</v>
      </c>
    </row>
    <row r="648" spans="1:54" x14ac:dyDescent="0.3">
      <c r="A648" s="10"/>
      <c r="B648" s="11"/>
      <c r="C648" s="12"/>
      <c r="D648" s="14"/>
      <c r="E648" s="12"/>
      <c r="F648" s="14"/>
      <c r="G648" s="14"/>
      <c r="H648" s="14"/>
      <c r="I648" s="14"/>
      <c r="J648" s="14"/>
      <c r="K648" s="14"/>
      <c r="L648" s="14"/>
      <c r="M648" s="14"/>
      <c r="N648" s="13"/>
      <c r="O648" s="13"/>
      <c r="P648" s="12"/>
      <c r="Q648" s="12"/>
      <c r="R648" s="12"/>
      <c r="S648" s="12"/>
      <c r="T648" s="12"/>
      <c r="U648" s="12"/>
      <c r="V648" s="12"/>
      <c r="W648" s="17"/>
      <c r="X648" s="17"/>
      <c r="Y648" s="15"/>
      <c r="Z648" s="14"/>
      <c r="AA648" s="43" t="e">
        <f t="shared" si="90"/>
        <v>#DIV/0!</v>
      </c>
      <c r="AB648" s="21" t="e">
        <f t="shared" si="91"/>
        <v>#DIV/0!</v>
      </c>
      <c r="AC648" s="21" t="e">
        <f t="shared" si="92"/>
        <v>#DIV/0!</v>
      </c>
      <c r="AD648" s="21" t="e">
        <f t="shared" si="93"/>
        <v>#DIV/0!</v>
      </c>
      <c r="AE648" s="21" t="e">
        <f t="shared" si="94"/>
        <v>#DIV/0!</v>
      </c>
      <c r="AF648" s="21" t="e">
        <f t="shared" si="97"/>
        <v>#DIV/0!</v>
      </c>
      <c r="AG648" s="20">
        <f>VLOOKUP(S648,'tabla ingresos'!$A$3:$D$15,4,FALSE)</f>
        <v>0</v>
      </c>
      <c r="AH648" s="20">
        <f t="shared" si="95"/>
        <v>0</v>
      </c>
      <c r="AI648" s="20">
        <f t="shared" si="96"/>
        <v>0</v>
      </c>
      <c r="AJ648" s="28" t="e">
        <f>VLOOKUP(AA648,score!$K$2:$L$8,2,TRUE)*AJ$2</f>
        <v>#DIV/0!</v>
      </c>
      <c r="AK648" s="28">
        <f>VLOOKUP(T648,score!$M$2:$N$8,2,FALSE)*AK$2</f>
        <v>0</v>
      </c>
      <c r="AL648" s="28">
        <f>VLOOKUP(Q648,score!$G$2:$H$8,2,TRUE)*AL$2</f>
        <v>0.1</v>
      </c>
      <c r="AM648" s="28" t="e">
        <f>VLOOKUP(AB648,score!$Y$2:$Z$8,2,TRUE)*AM$2</f>
        <v>#DIV/0!</v>
      </c>
      <c r="AN648" s="28" t="e">
        <f>VLOOKUP(AE648,score!$AE$2:$AF$8,2,TRUE)*AN$2</f>
        <v>#DIV/0!</v>
      </c>
      <c r="AO648" s="28">
        <f>VLOOKUP(O648,score!$C$2:$D$8,2,TRUE)*AO$2</f>
        <v>0.1</v>
      </c>
      <c r="AP648" s="28">
        <f>VLOOKUP(R648,score!$I$2:$J$8,2,TRUE)*AP$2</f>
        <v>0.1</v>
      </c>
      <c r="AQ648" s="28" t="e">
        <f>VLOOKUP(P648,score!$E$2:$F$8,2,FALSE)*AQ$2</f>
        <v>#N/A</v>
      </c>
      <c r="AR648" s="28">
        <f>VLOOKUP(U648,score!$O$2:$P$8,2,TRUE)*AR$2</f>
        <v>0</v>
      </c>
      <c r="AS648" s="28">
        <f>VLOOKUP(V648,score!$Q$2:$R$8,2,TRUE)*AS$2</f>
        <v>0</v>
      </c>
      <c r="AT648" s="28" t="e">
        <f>VLOOKUP(W648,score!$S$2:$T$8,2,FALSE)*AT$2</f>
        <v>#N/A</v>
      </c>
      <c r="AU648" s="28" t="e">
        <f>VLOOKUP(X648,score!$U$2:$V$4,2,FALSE)*AU$2</f>
        <v>#N/A</v>
      </c>
      <c r="AV648" s="28" t="e">
        <f>VLOOKUP(AF648,score!$AG$2:$AH$8,2,TRUE)*AV$2</f>
        <v>#DIV/0!</v>
      </c>
      <c r="AW648" s="28" t="e">
        <f>VLOOKUP(Y648,score!$W$2:$X$8,2,FALSE)*AW$2</f>
        <v>#N/A</v>
      </c>
      <c r="AX648" s="28" t="e">
        <f>VLOOKUP(AC648,score!$AA$2:$AB$8,2,TRUE)*AX$2</f>
        <v>#DIV/0!</v>
      </c>
      <c r="AY648" s="28" t="e">
        <f>VLOOKUP(AD648,score!$AC$2:$AD$8,2,TRUE)*AY$2</f>
        <v>#DIV/0!</v>
      </c>
      <c r="AZ648" s="28">
        <f>VLOOKUP(N648,score!$A$2:$B$8,2,TRUE)*AZ$2</f>
        <v>0.1</v>
      </c>
      <c r="BA648" s="29" t="e">
        <f t="shared" si="98"/>
        <v>#DIV/0!</v>
      </c>
      <c r="BB648" s="29" t="e">
        <f>VLOOKUP(BA648,score!$AJ$2:$AK$7,2,TRUE)</f>
        <v>#DIV/0!</v>
      </c>
    </row>
    <row r="649" spans="1:54" x14ac:dyDescent="0.3">
      <c r="A649" s="10"/>
      <c r="B649" s="11"/>
      <c r="C649" s="12"/>
      <c r="D649" s="14"/>
      <c r="E649" s="12"/>
      <c r="F649" s="14"/>
      <c r="G649" s="14"/>
      <c r="H649" s="14"/>
      <c r="I649" s="14"/>
      <c r="J649" s="14"/>
      <c r="K649" s="14"/>
      <c r="L649" s="14"/>
      <c r="M649" s="14"/>
      <c r="N649" s="13"/>
      <c r="O649" s="13"/>
      <c r="P649" s="12"/>
      <c r="Q649" s="12"/>
      <c r="R649" s="12"/>
      <c r="S649" s="12"/>
      <c r="T649" s="12"/>
      <c r="U649" s="12"/>
      <c r="V649" s="12"/>
      <c r="W649" s="17"/>
      <c r="X649" s="17"/>
      <c r="Y649" s="15"/>
      <c r="Z649" s="14"/>
      <c r="AA649" s="43" t="e">
        <f t="shared" si="90"/>
        <v>#DIV/0!</v>
      </c>
      <c r="AB649" s="21" t="e">
        <f t="shared" si="91"/>
        <v>#DIV/0!</v>
      </c>
      <c r="AC649" s="21" t="e">
        <f t="shared" si="92"/>
        <v>#DIV/0!</v>
      </c>
      <c r="AD649" s="21" t="e">
        <f t="shared" si="93"/>
        <v>#DIV/0!</v>
      </c>
      <c r="AE649" s="21" t="e">
        <f t="shared" si="94"/>
        <v>#DIV/0!</v>
      </c>
      <c r="AF649" s="21" t="e">
        <f t="shared" si="97"/>
        <v>#DIV/0!</v>
      </c>
      <c r="AG649" s="20">
        <f>VLOOKUP(S649,'tabla ingresos'!$A$3:$D$15,4,FALSE)</f>
        <v>0</v>
      </c>
      <c r="AH649" s="20">
        <f t="shared" si="95"/>
        <v>0</v>
      </c>
      <c r="AI649" s="20">
        <f t="shared" si="96"/>
        <v>0</v>
      </c>
      <c r="AJ649" s="28" t="e">
        <f>VLOOKUP(AA649,score!$K$2:$L$8,2,TRUE)*AJ$2</f>
        <v>#DIV/0!</v>
      </c>
      <c r="AK649" s="28">
        <f>VLOOKUP(T649,score!$M$2:$N$8,2,FALSE)*AK$2</f>
        <v>0</v>
      </c>
      <c r="AL649" s="28">
        <f>VLOOKUP(Q649,score!$G$2:$H$8,2,TRUE)*AL$2</f>
        <v>0.1</v>
      </c>
      <c r="AM649" s="28" t="e">
        <f>VLOOKUP(AB649,score!$Y$2:$Z$8,2,TRUE)*AM$2</f>
        <v>#DIV/0!</v>
      </c>
      <c r="AN649" s="28" t="e">
        <f>VLOOKUP(AE649,score!$AE$2:$AF$8,2,TRUE)*AN$2</f>
        <v>#DIV/0!</v>
      </c>
      <c r="AO649" s="28">
        <f>VLOOKUP(O649,score!$C$2:$D$8,2,TRUE)*AO$2</f>
        <v>0.1</v>
      </c>
      <c r="AP649" s="28">
        <f>VLOOKUP(R649,score!$I$2:$J$8,2,TRUE)*AP$2</f>
        <v>0.1</v>
      </c>
      <c r="AQ649" s="28" t="e">
        <f>VLOOKUP(P649,score!$E$2:$F$8,2,FALSE)*AQ$2</f>
        <v>#N/A</v>
      </c>
      <c r="AR649" s="28">
        <f>VLOOKUP(U649,score!$O$2:$P$8,2,TRUE)*AR$2</f>
        <v>0</v>
      </c>
      <c r="AS649" s="28">
        <f>VLOOKUP(V649,score!$Q$2:$R$8,2,TRUE)*AS$2</f>
        <v>0</v>
      </c>
      <c r="AT649" s="28" t="e">
        <f>VLOOKUP(W649,score!$S$2:$T$8,2,FALSE)*AT$2</f>
        <v>#N/A</v>
      </c>
      <c r="AU649" s="28" t="e">
        <f>VLOOKUP(X649,score!$U$2:$V$4,2,FALSE)*AU$2</f>
        <v>#N/A</v>
      </c>
      <c r="AV649" s="28" t="e">
        <f>VLOOKUP(AF649,score!$AG$2:$AH$8,2,TRUE)*AV$2</f>
        <v>#DIV/0!</v>
      </c>
      <c r="AW649" s="28" t="e">
        <f>VLOOKUP(Y649,score!$W$2:$X$8,2,FALSE)*AW$2</f>
        <v>#N/A</v>
      </c>
      <c r="AX649" s="28" t="e">
        <f>VLOOKUP(AC649,score!$AA$2:$AB$8,2,TRUE)*AX$2</f>
        <v>#DIV/0!</v>
      </c>
      <c r="AY649" s="28" t="e">
        <f>VLOOKUP(AD649,score!$AC$2:$AD$8,2,TRUE)*AY$2</f>
        <v>#DIV/0!</v>
      </c>
      <c r="AZ649" s="28">
        <f>VLOOKUP(N649,score!$A$2:$B$8,2,TRUE)*AZ$2</f>
        <v>0.1</v>
      </c>
      <c r="BA649" s="29" t="e">
        <f t="shared" si="98"/>
        <v>#DIV/0!</v>
      </c>
      <c r="BB649" s="29" t="e">
        <f>VLOOKUP(BA649,score!$AJ$2:$AK$7,2,TRUE)</f>
        <v>#DIV/0!</v>
      </c>
    </row>
    <row r="650" spans="1:54" x14ac:dyDescent="0.3">
      <c r="A650" s="10"/>
      <c r="B650" s="11"/>
      <c r="C650" s="12"/>
      <c r="D650" s="14"/>
      <c r="E650" s="12"/>
      <c r="F650" s="14"/>
      <c r="G650" s="14"/>
      <c r="H650" s="14"/>
      <c r="I650" s="14"/>
      <c r="J650" s="14"/>
      <c r="K650" s="14"/>
      <c r="L650" s="14"/>
      <c r="M650" s="14"/>
      <c r="N650" s="13"/>
      <c r="O650" s="13"/>
      <c r="P650" s="12"/>
      <c r="Q650" s="12"/>
      <c r="R650" s="12"/>
      <c r="S650" s="12"/>
      <c r="T650" s="12"/>
      <c r="U650" s="12"/>
      <c r="V650" s="12"/>
      <c r="W650" s="17"/>
      <c r="X650" s="17"/>
      <c r="Y650" s="15"/>
      <c r="Z650" s="14"/>
      <c r="AA650" s="43" t="e">
        <f t="shared" si="90"/>
        <v>#DIV/0!</v>
      </c>
      <c r="AB650" s="21" t="e">
        <f t="shared" si="91"/>
        <v>#DIV/0!</v>
      </c>
      <c r="AC650" s="21" t="e">
        <f t="shared" si="92"/>
        <v>#DIV/0!</v>
      </c>
      <c r="AD650" s="21" t="e">
        <f t="shared" si="93"/>
        <v>#DIV/0!</v>
      </c>
      <c r="AE650" s="21" t="e">
        <f t="shared" si="94"/>
        <v>#DIV/0!</v>
      </c>
      <c r="AF650" s="21" t="e">
        <f t="shared" si="97"/>
        <v>#DIV/0!</v>
      </c>
      <c r="AG650" s="20">
        <f>VLOOKUP(S650,'tabla ingresos'!$A$3:$D$15,4,FALSE)</f>
        <v>0</v>
      </c>
      <c r="AH650" s="20">
        <f t="shared" si="95"/>
        <v>0</v>
      </c>
      <c r="AI650" s="20">
        <f t="shared" si="96"/>
        <v>0</v>
      </c>
      <c r="AJ650" s="28" t="e">
        <f>VLOOKUP(AA650,score!$K$2:$L$8,2,TRUE)*AJ$2</f>
        <v>#DIV/0!</v>
      </c>
      <c r="AK650" s="28">
        <f>VLOOKUP(T650,score!$M$2:$N$8,2,FALSE)*AK$2</f>
        <v>0</v>
      </c>
      <c r="AL650" s="28">
        <f>VLOOKUP(Q650,score!$G$2:$H$8,2,TRUE)*AL$2</f>
        <v>0.1</v>
      </c>
      <c r="AM650" s="28" t="e">
        <f>VLOOKUP(AB650,score!$Y$2:$Z$8,2,TRUE)*AM$2</f>
        <v>#DIV/0!</v>
      </c>
      <c r="AN650" s="28" t="e">
        <f>VLOOKUP(AE650,score!$AE$2:$AF$8,2,TRUE)*AN$2</f>
        <v>#DIV/0!</v>
      </c>
      <c r="AO650" s="28">
        <f>VLOOKUP(O650,score!$C$2:$D$8,2,TRUE)*AO$2</f>
        <v>0.1</v>
      </c>
      <c r="AP650" s="28">
        <f>VLOOKUP(R650,score!$I$2:$J$8,2,TRUE)*AP$2</f>
        <v>0.1</v>
      </c>
      <c r="AQ650" s="28" t="e">
        <f>VLOOKUP(P650,score!$E$2:$F$8,2,FALSE)*AQ$2</f>
        <v>#N/A</v>
      </c>
      <c r="AR650" s="28">
        <f>VLOOKUP(U650,score!$O$2:$P$8,2,TRUE)*AR$2</f>
        <v>0</v>
      </c>
      <c r="AS650" s="28">
        <f>VLOOKUP(V650,score!$Q$2:$R$8,2,TRUE)*AS$2</f>
        <v>0</v>
      </c>
      <c r="AT650" s="28" t="e">
        <f>VLOOKUP(W650,score!$S$2:$T$8,2,FALSE)*AT$2</f>
        <v>#N/A</v>
      </c>
      <c r="AU650" s="28" t="e">
        <f>VLOOKUP(X650,score!$U$2:$V$4,2,FALSE)*AU$2</f>
        <v>#N/A</v>
      </c>
      <c r="AV650" s="28" t="e">
        <f>VLOOKUP(AF650,score!$AG$2:$AH$8,2,TRUE)*AV$2</f>
        <v>#DIV/0!</v>
      </c>
      <c r="AW650" s="28" t="e">
        <f>VLOOKUP(Y650,score!$W$2:$X$8,2,FALSE)*AW$2</f>
        <v>#N/A</v>
      </c>
      <c r="AX650" s="28" t="e">
        <f>VLOOKUP(AC650,score!$AA$2:$AB$8,2,TRUE)*AX$2</f>
        <v>#DIV/0!</v>
      </c>
      <c r="AY650" s="28" t="e">
        <f>VLOOKUP(AD650,score!$AC$2:$AD$8,2,TRUE)*AY$2</f>
        <v>#DIV/0!</v>
      </c>
      <c r="AZ650" s="28">
        <f>VLOOKUP(N650,score!$A$2:$B$8,2,TRUE)*AZ$2</f>
        <v>0.1</v>
      </c>
      <c r="BA650" s="29" t="e">
        <f t="shared" si="98"/>
        <v>#DIV/0!</v>
      </c>
      <c r="BB650" s="29" t="e">
        <f>VLOOKUP(BA650,score!$AJ$2:$AK$7,2,TRUE)</f>
        <v>#DIV/0!</v>
      </c>
    </row>
    <row r="651" spans="1:54" x14ac:dyDescent="0.3">
      <c r="A651" s="10"/>
      <c r="B651" s="11"/>
      <c r="C651" s="12"/>
      <c r="D651" s="14"/>
      <c r="E651" s="12"/>
      <c r="F651" s="14"/>
      <c r="G651" s="14"/>
      <c r="H651" s="14"/>
      <c r="I651" s="14"/>
      <c r="J651" s="14"/>
      <c r="K651" s="14"/>
      <c r="L651" s="14"/>
      <c r="M651" s="14"/>
      <c r="N651" s="13"/>
      <c r="O651" s="13"/>
      <c r="P651" s="12"/>
      <c r="Q651" s="12"/>
      <c r="R651" s="12"/>
      <c r="S651" s="12"/>
      <c r="T651" s="12"/>
      <c r="U651" s="12"/>
      <c r="V651" s="12"/>
      <c r="W651" s="17"/>
      <c r="X651" s="17"/>
      <c r="Y651" s="15"/>
      <c r="Z651" s="14"/>
      <c r="AA651" s="43" t="e">
        <f t="shared" si="90"/>
        <v>#DIV/0!</v>
      </c>
      <c r="AB651" s="21" t="e">
        <f t="shared" si="91"/>
        <v>#DIV/0!</v>
      </c>
      <c r="AC651" s="21" t="e">
        <f t="shared" si="92"/>
        <v>#DIV/0!</v>
      </c>
      <c r="AD651" s="21" t="e">
        <f t="shared" si="93"/>
        <v>#DIV/0!</v>
      </c>
      <c r="AE651" s="21" t="e">
        <f t="shared" si="94"/>
        <v>#DIV/0!</v>
      </c>
      <c r="AF651" s="21" t="e">
        <f t="shared" si="97"/>
        <v>#DIV/0!</v>
      </c>
      <c r="AG651" s="20">
        <f>VLOOKUP(S651,'tabla ingresos'!$A$3:$D$15,4,FALSE)</f>
        <v>0</v>
      </c>
      <c r="AH651" s="20">
        <f t="shared" si="95"/>
        <v>0</v>
      </c>
      <c r="AI651" s="20">
        <f t="shared" si="96"/>
        <v>0</v>
      </c>
      <c r="AJ651" s="28" t="e">
        <f>VLOOKUP(AA651,score!$K$2:$L$8,2,TRUE)*AJ$2</f>
        <v>#DIV/0!</v>
      </c>
      <c r="AK651" s="28">
        <f>VLOOKUP(T651,score!$M$2:$N$8,2,FALSE)*AK$2</f>
        <v>0</v>
      </c>
      <c r="AL651" s="28">
        <f>VLOOKUP(Q651,score!$G$2:$H$8,2,TRUE)*AL$2</f>
        <v>0.1</v>
      </c>
      <c r="AM651" s="28" t="e">
        <f>VLOOKUP(AB651,score!$Y$2:$Z$8,2,TRUE)*AM$2</f>
        <v>#DIV/0!</v>
      </c>
      <c r="AN651" s="28" t="e">
        <f>VLOOKUP(AE651,score!$AE$2:$AF$8,2,TRUE)*AN$2</f>
        <v>#DIV/0!</v>
      </c>
      <c r="AO651" s="28">
        <f>VLOOKUP(O651,score!$C$2:$D$8,2,TRUE)*AO$2</f>
        <v>0.1</v>
      </c>
      <c r="AP651" s="28">
        <f>VLOOKUP(R651,score!$I$2:$J$8,2,TRUE)*AP$2</f>
        <v>0.1</v>
      </c>
      <c r="AQ651" s="28" t="e">
        <f>VLOOKUP(P651,score!$E$2:$F$8,2,FALSE)*AQ$2</f>
        <v>#N/A</v>
      </c>
      <c r="AR651" s="28">
        <f>VLOOKUP(U651,score!$O$2:$P$8,2,TRUE)*AR$2</f>
        <v>0</v>
      </c>
      <c r="AS651" s="28">
        <f>VLOOKUP(V651,score!$Q$2:$R$8,2,TRUE)*AS$2</f>
        <v>0</v>
      </c>
      <c r="AT651" s="28" t="e">
        <f>VLOOKUP(W651,score!$S$2:$T$8,2,FALSE)*AT$2</f>
        <v>#N/A</v>
      </c>
      <c r="AU651" s="28" t="e">
        <f>VLOOKUP(X651,score!$U$2:$V$4,2,FALSE)*AU$2</f>
        <v>#N/A</v>
      </c>
      <c r="AV651" s="28" t="e">
        <f>VLOOKUP(AF651,score!$AG$2:$AH$8,2,TRUE)*AV$2</f>
        <v>#DIV/0!</v>
      </c>
      <c r="AW651" s="28" t="e">
        <f>VLOOKUP(Y651,score!$W$2:$X$8,2,FALSE)*AW$2</f>
        <v>#N/A</v>
      </c>
      <c r="AX651" s="28" t="e">
        <f>VLOOKUP(AC651,score!$AA$2:$AB$8,2,TRUE)*AX$2</f>
        <v>#DIV/0!</v>
      </c>
      <c r="AY651" s="28" t="e">
        <f>VLOOKUP(AD651,score!$AC$2:$AD$8,2,TRUE)*AY$2</f>
        <v>#DIV/0!</v>
      </c>
      <c r="AZ651" s="28">
        <f>VLOOKUP(N651,score!$A$2:$B$8,2,TRUE)*AZ$2</f>
        <v>0.1</v>
      </c>
      <c r="BA651" s="29" t="e">
        <f t="shared" si="98"/>
        <v>#DIV/0!</v>
      </c>
      <c r="BB651" s="29" t="e">
        <f>VLOOKUP(BA651,score!$AJ$2:$AK$7,2,TRUE)</f>
        <v>#DIV/0!</v>
      </c>
    </row>
    <row r="652" spans="1:54" x14ac:dyDescent="0.3">
      <c r="A652" s="10"/>
      <c r="B652" s="11"/>
      <c r="C652" s="12"/>
      <c r="D652" s="14"/>
      <c r="E652" s="12"/>
      <c r="F652" s="14"/>
      <c r="G652" s="14"/>
      <c r="H652" s="14"/>
      <c r="I652" s="14"/>
      <c r="J652" s="14"/>
      <c r="K652" s="14"/>
      <c r="L652" s="14"/>
      <c r="M652" s="14"/>
      <c r="N652" s="13"/>
      <c r="O652" s="13"/>
      <c r="P652" s="12"/>
      <c r="Q652" s="12"/>
      <c r="R652" s="12"/>
      <c r="S652" s="12"/>
      <c r="T652" s="12"/>
      <c r="U652" s="12"/>
      <c r="V652" s="12"/>
      <c r="W652" s="17"/>
      <c r="X652" s="17"/>
      <c r="Y652" s="15"/>
      <c r="Z652" s="14"/>
      <c r="AA652" s="43" t="e">
        <f t="shared" si="90"/>
        <v>#DIV/0!</v>
      </c>
      <c r="AB652" s="21" t="e">
        <f t="shared" si="91"/>
        <v>#DIV/0!</v>
      </c>
      <c r="AC652" s="21" t="e">
        <f t="shared" si="92"/>
        <v>#DIV/0!</v>
      </c>
      <c r="AD652" s="21" t="e">
        <f t="shared" si="93"/>
        <v>#DIV/0!</v>
      </c>
      <c r="AE652" s="21" t="e">
        <f t="shared" si="94"/>
        <v>#DIV/0!</v>
      </c>
      <c r="AF652" s="21" t="e">
        <f t="shared" si="97"/>
        <v>#DIV/0!</v>
      </c>
      <c r="AG652" s="20">
        <f>VLOOKUP(S652,'tabla ingresos'!$A$3:$D$15,4,FALSE)</f>
        <v>0</v>
      </c>
      <c r="AH652" s="20">
        <f t="shared" si="95"/>
        <v>0</v>
      </c>
      <c r="AI652" s="20">
        <f t="shared" si="96"/>
        <v>0</v>
      </c>
      <c r="AJ652" s="28" t="e">
        <f>VLOOKUP(AA652,score!$K$2:$L$8,2,TRUE)*AJ$2</f>
        <v>#DIV/0!</v>
      </c>
      <c r="AK652" s="28">
        <f>VLOOKUP(T652,score!$M$2:$N$8,2,FALSE)*AK$2</f>
        <v>0</v>
      </c>
      <c r="AL652" s="28">
        <f>VLOOKUP(Q652,score!$G$2:$H$8,2,TRUE)*AL$2</f>
        <v>0.1</v>
      </c>
      <c r="AM652" s="28" t="e">
        <f>VLOOKUP(AB652,score!$Y$2:$Z$8,2,TRUE)*AM$2</f>
        <v>#DIV/0!</v>
      </c>
      <c r="AN652" s="28" t="e">
        <f>VLOOKUP(AE652,score!$AE$2:$AF$8,2,TRUE)*AN$2</f>
        <v>#DIV/0!</v>
      </c>
      <c r="AO652" s="28">
        <f>VLOOKUP(O652,score!$C$2:$D$8,2,TRUE)*AO$2</f>
        <v>0.1</v>
      </c>
      <c r="AP652" s="28">
        <f>VLOOKUP(R652,score!$I$2:$J$8,2,TRUE)*AP$2</f>
        <v>0.1</v>
      </c>
      <c r="AQ652" s="28" t="e">
        <f>VLOOKUP(P652,score!$E$2:$F$8,2,FALSE)*AQ$2</f>
        <v>#N/A</v>
      </c>
      <c r="AR652" s="28">
        <f>VLOOKUP(U652,score!$O$2:$P$8,2,TRUE)*AR$2</f>
        <v>0</v>
      </c>
      <c r="AS652" s="28">
        <f>VLOOKUP(V652,score!$Q$2:$R$8,2,TRUE)*AS$2</f>
        <v>0</v>
      </c>
      <c r="AT652" s="28" t="e">
        <f>VLOOKUP(W652,score!$S$2:$T$8,2,FALSE)*AT$2</f>
        <v>#N/A</v>
      </c>
      <c r="AU652" s="28" t="e">
        <f>VLOOKUP(X652,score!$U$2:$V$4,2,FALSE)*AU$2</f>
        <v>#N/A</v>
      </c>
      <c r="AV652" s="28" t="e">
        <f>VLOOKUP(AF652,score!$AG$2:$AH$8,2,TRUE)*AV$2</f>
        <v>#DIV/0!</v>
      </c>
      <c r="AW652" s="28" t="e">
        <f>VLOOKUP(Y652,score!$W$2:$X$8,2,FALSE)*AW$2</f>
        <v>#N/A</v>
      </c>
      <c r="AX652" s="28" t="e">
        <f>VLOOKUP(AC652,score!$AA$2:$AB$8,2,TRUE)*AX$2</f>
        <v>#DIV/0!</v>
      </c>
      <c r="AY652" s="28" t="e">
        <f>VLOOKUP(AD652,score!$AC$2:$AD$8,2,TRUE)*AY$2</f>
        <v>#DIV/0!</v>
      </c>
      <c r="AZ652" s="28">
        <f>VLOOKUP(N652,score!$A$2:$B$8,2,TRUE)*AZ$2</f>
        <v>0.1</v>
      </c>
      <c r="BA652" s="29" t="e">
        <f t="shared" si="98"/>
        <v>#DIV/0!</v>
      </c>
      <c r="BB652" s="29" t="e">
        <f>VLOOKUP(BA652,score!$AJ$2:$AK$7,2,TRUE)</f>
        <v>#DIV/0!</v>
      </c>
    </row>
    <row r="653" spans="1:54" x14ac:dyDescent="0.3">
      <c r="A653" s="10"/>
      <c r="B653" s="11"/>
      <c r="C653" s="12"/>
      <c r="D653" s="14"/>
      <c r="E653" s="12"/>
      <c r="F653" s="14"/>
      <c r="G653" s="14"/>
      <c r="H653" s="14"/>
      <c r="I653" s="14"/>
      <c r="J653" s="14"/>
      <c r="K653" s="14"/>
      <c r="L653" s="14"/>
      <c r="M653" s="14"/>
      <c r="N653" s="13"/>
      <c r="O653" s="13"/>
      <c r="P653" s="12"/>
      <c r="Q653" s="12"/>
      <c r="R653" s="12"/>
      <c r="S653" s="12"/>
      <c r="T653" s="12"/>
      <c r="U653" s="12"/>
      <c r="V653" s="12"/>
      <c r="W653" s="17"/>
      <c r="X653" s="17"/>
      <c r="Y653" s="15"/>
      <c r="Z653" s="14"/>
      <c r="AA653" s="43" t="e">
        <f t="shared" si="90"/>
        <v>#DIV/0!</v>
      </c>
      <c r="AB653" s="21" t="e">
        <f t="shared" si="91"/>
        <v>#DIV/0!</v>
      </c>
      <c r="AC653" s="21" t="e">
        <f t="shared" si="92"/>
        <v>#DIV/0!</v>
      </c>
      <c r="AD653" s="21" t="e">
        <f t="shared" si="93"/>
        <v>#DIV/0!</v>
      </c>
      <c r="AE653" s="21" t="e">
        <f t="shared" si="94"/>
        <v>#DIV/0!</v>
      </c>
      <c r="AF653" s="21" t="e">
        <f t="shared" si="97"/>
        <v>#DIV/0!</v>
      </c>
      <c r="AG653" s="20">
        <f>VLOOKUP(S653,'tabla ingresos'!$A$3:$D$15,4,FALSE)</f>
        <v>0</v>
      </c>
      <c r="AH653" s="20">
        <f t="shared" si="95"/>
        <v>0</v>
      </c>
      <c r="AI653" s="20">
        <f t="shared" si="96"/>
        <v>0</v>
      </c>
      <c r="AJ653" s="28" t="e">
        <f>VLOOKUP(AA653,score!$K$2:$L$8,2,TRUE)*AJ$2</f>
        <v>#DIV/0!</v>
      </c>
      <c r="AK653" s="28">
        <f>VLOOKUP(T653,score!$M$2:$N$8,2,FALSE)*AK$2</f>
        <v>0</v>
      </c>
      <c r="AL653" s="28">
        <f>VLOOKUP(Q653,score!$G$2:$H$8,2,TRUE)*AL$2</f>
        <v>0.1</v>
      </c>
      <c r="AM653" s="28" t="e">
        <f>VLOOKUP(AB653,score!$Y$2:$Z$8,2,TRUE)*AM$2</f>
        <v>#DIV/0!</v>
      </c>
      <c r="AN653" s="28" t="e">
        <f>VLOOKUP(AE653,score!$AE$2:$AF$8,2,TRUE)*AN$2</f>
        <v>#DIV/0!</v>
      </c>
      <c r="AO653" s="28">
        <f>VLOOKUP(O653,score!$C$2:$D$8,2,TRUE)*AO$2</f>
        <v>0.1</v>
      </c>
      <c r="AP653" s="28">
        <f>VLOOKUP(R653,score!$I$2:$J$8,2,TRUE)*AP$2</f>
        <v>0.1</v>
      </c>
      <c r="AQ653" s="28" t="e">
        <f>VLOOKUP(P653,score!$E$2:$F$8,2,FALSE)*AQ$2</f>
        <v>#N/A</v>
      </c>
      <c r="AR653" s="28">
        <f>VLOOKUP(U653,score!$O$2:$P$8,2,TRUE)*AR$2</f>
        <v>0</v>
      </c>
      <c r="AS653" s="28">
        <f>VLOOKUP(V653,score!$Q$2:$R$8,2,TRUE)*AS$2</f>
        <v>0</v>
      </c>
      <c r="AT653" s="28" t="e">
        <f>VLOOKUP(W653,score!$S$2:$T$8,2,FALSE)*AT$2</f>
        <v>#N/A</v>
      </c>
      <c r="AU653" s="28" t="e">
        <f>VLOOKUP(X653,score!$U$2:$V$4,2,FALSE)*AU$2</f>
        <v>#N/A</v>
      </c>
      <c r="AV653" s="28" t="e">
        <f>VLOOKUP(AF653,score!$AG$2:$AH$8,2,TRUE)*AV$2</f>
        <v>#DIV/0!</v>
      </c>
      <c r="AW653" s="28" t="e">
        <f>VLOOKUP(Y653,score!$W$2:$X$8,2,FALSE)*AW$2</f>
        <v>#N/A</v>
      </c>
      <c r="AX653" s="28" t="e">
        <f>VLOOKUP(AC653,score!$AA$2:$AB$8,2,TRUE)*AX$2</f>
        <v>#DIV/0!</v>
      </c>
      <c r="AY653" s="28" t="e">
        <f>VLOOKUP(AD653,score!$AC$2:$AD$8,2,TRUE)*AY$2</f>
        <v>#DIV/0!</v>
      </c>
      <c r="AZ653" s="28">
        <f>VLOOKUP(N653,score!$A$2:$B$8,2,TRUE)*AZ$2</f>
        <v>0.1</v>
      </c>
      <c r="BA653" s="29" t="e">
        <f t="shared" si="98"/>
        <v>#DIV/0!</v>
      </c>
      <c r="BB653" s="29" t="e">
        <f>VLOOKUP(BA653,score!$AJ$2:$AK$7,2,TRUE)</f>
        <v>#DIV/0!</v>
      </c>
    </row>
    <row r="654" spans="1:54" x14ac:dyDescent="0.3">
      <c r="A654" s="10"/>
      <c r="B654" s="11"/>
      <c r="C654" s="12"/>
      <c r="D654" s="14"/>
      <c r="E654" s="12"/>
      <c r="F654" s="14"/>
      <c r="G654" s="14"/>
      <c r="H654" s="14"/>
      <c r="I654" s="14"/>
      <c r="J654" s="14"/>
      <c r="K654" s="14"/>
      <c r="L654" s="14"/>
      <c r="M654" s="14"/>
      <c r="N654" s="13"/>
      <c r="O654" s="13"/>
      <c r="P654" s="12"/>
      <c r="Q654" s="12"/>
      <c r="R654" s="12"/>
      <c r="S654" s="12"/>
      <c r="T654" s="12"/>
      <c r="U654" s="12"/>
      <c r="V654" s="12"/>
      <c r="W654" s="17"/>
      <c r="X654" s="17"/>
      <c r="Y654" s="15"/>
      <c r="Z654" s="14"/>
      <c r="AA654" s="43" t="e">
        <f t="shared" si="90"/>
        <v>#DIV/0!</v>
      </c>
      <c r="AB654" s="21" t="e">
        <f t="shared" si="91"/>
        <v>#DIV/0!</v>
      </c>
      <c r="AC654" s="21" t="e">
        <f t="shared" si="92"/>
        <v>#DIV/0!</v>
      </c>
      <c r="AD654" s="21" t="e">
        <f t="shared" si="93"/>
        <v>#DIV/0!</v>
      </c>
      <c r="AE654" s="21" t="e">
        <f t="shared" si="94"/>
        <v>#DIV/0!</v>
      </c>
      <c r="AF654" s="21" t="e">
        <f t="shared" si="97"/>
        <v>#DIV/0!</v>
      </c>
      <c r="AG654" s="20">
        <f>VLOOKUP(S654,'tabla ingresos'!$A$3:$D$15,4,FALSE)</f>
        <v>0</v>
      </c>
      <c r="AH654" s="20">
        <f t="shared" si="95"/>
        <v>0</v>
      </c>
      <c r="AI654" s="20">
        <f t="shared" si="96"/>
        <v>0</v>
      </c>
      <c r="AJ654" s="28" t="e">
        <f>VLOOKUP(AA654,score!$K$2:$L$8,2,TRUE)*AJ$2</f>
        <v>#DIV/0!</v>
      </c>
      <c r="AK654" s="28">
        <f>VLOOKUP(T654,score!$M$2:$N$8,2,FALSE)*AK$2</f>
        <v>0</v>
      </c>
      <c r="AL654" s="28">
        <f>VLOOKUP(Q654,score!$G$2:$H$8,2,TRUE)*AL$2</f>
        <v>0.1</v>
      </c>
      <c r="AM654" s="28" t="e">
        <f>VLOOKUP(AB654,score!$Y$2:$Z$8,2,TRUE)*AM$2</f>
        <v>#DIV/0!</v>
      </c>
      <c r="AN654" s="28" t="e">
        <f>VLOOKUP(AE654,score!$AE$2:$AF$8,2,TRUE)*AN$2</f>
        <v>#DIV/0!</v>
      </c>
      <c r="AO654" s="28">
        <f>VLOOKUP(O654,score!$C$2:$D$8,2,TRUE)*AO$2</f>
        <v>0.1</v>
      </c>
      <c r="AP654" s="28">
        <f>VLOOKUP(R654,score!$I$2:$J$8,2,TRUE)*AP$2</f>
        <v>0.1</v>
      </c>
      <c r="AQ654" s="28" t="e">
        <f>VLOOKUP(P654,score!$E$2:$F$8,2,FALSE)*AQ$2</f>
        <v>#N/A</v>
      </c>
      <c r="AR654" s="28">
        <f>VLOOKUP(U654,score!$O$2:$P$8,2,TRUE)*AR$2</f>
        <v>0</v>
      </c>
      <c r="AS654" s="28">
        <f>VLOOKUP(V654,score!$Q$2:$R$8,2,TRUE)*AS$2</f>
        <v>0</v>
      </c>
      <c r="AT654" s="28" t="e">
        <f>VLOOKUP(W654,score!$S$2:$T$8,2,FALSE)*AT$2</f>
        <v>#N/A</v>
      </c>
      <c r="AU654" s="28" t="e">
        <f>VLOOKUP(X654,score!$U$2:$V$4,2,FALSE)*AU$2</f>
        <v>#N/A</v>
      </c>
      <c r="AV654" s="28" t="e">
        <f>VLOOKUP(AF654,score!$AG$2:$AH$8,2,TRUE)*AV$2</f>
        <v>#DIV/0!</v>
      </c>
      <c r="AW654" s="28" t="e">
        <f>VLOOKUP(Y654,score!$W$2:$X$8,2,FALSE)*AW$2</f>
        <v>#N/A</v>
      </c>
      <c r="AX654" s="28" t="e">
        <f>VLOOKUP(AC654,score!$AA$2:$AB$8,2,TRUE)*AX$2</f>
        <v>#DIV/0!</v>
      </c>
      <c r="AY654" s="28" t="e">
        <f>VLOOKUP(AD654,score!$AC$2:$AD$8,2,TRUE)*AY$2</f>
        <v>#DIV/0!</v>
      </c>
      <c r="AZ654" s="28">
        <f>VLOOKUP(N654,score!$A$2:$B$8,2,TRUE)*AZ$2</f>
        <v>0.1</v>
      </c>
      <c r="BA654" s="29" t="e">
        <f t="shared" si="98"/>
        <v>#DIV/0!</v>
      </c>
      <c r="BB654" s="29" t="e">
        <f>VLOOKUP(BA654,score!$AJ$2:$AK$7,2,TRUE)</f>
        <v>#DIV/0!</v>
      </c>
    </row>
    <row r="655" spans="1:54" x14ac:dyDescent="0.3">
      <c r="A655" s="10"/>
      <c r="B655" s="11"/>
      <c r="C655" s="12"/>
      <c r="D655" s="14"/>
      <c r="E655" s="12"/>
      <c r="F655" s="14"/>
      <c r="G655" s="14"/>
      <c r="H655" s="14"/>
      <c r="I655" s="14"/>
      <c r="J655" s="14"/>
      <c r="K655" s="14"/>
      <c r="L655" s="14"/>
      <c r="M655" s="14"/>
      <c r="N655" s="13"/>
      <c r="O655" s="13"/>
      <c r="P655" s="12"/>
      <c r="Q655" s="12"/>
      <c r="R655" s="12"/>
      <c r="S655" s="12"/>
      <c r="T655" s="12"/>
      <c r="U655" s="12"/>
      <c r="V655" s="12"/>
      <c r="W655" s="17"/>
      <c r="X655" s="17"/>
      <c r="Y655" s="15"/>
      <c r="Z655" s="14"/>
      <c r="AA655" s="43" t="e">
        <f t="shared" si="90"/>
        <v>#DIV/0!</v>
      </c>
      <c r="AB655" s="21" t="e">
        <f t="shared" si="91"/>
        <v>#DIV/0!</v>
      </c>
      <c r="AC655" s="21" t="e">
        <f t="shared" si="92"/>
        <v>#DIV/0!</v>
      </c>
      <c r="AD655" s="21" t="e">
        <f t="shared" si="93"/>
        <v>#DIV/0!</v>
      </c>
      <c r="AE655" s="21" t="e">
        <f t="shared" si="94"/>
        <v>#DIV/0!</v>
      </c>
      <c r="AF655" s="21" t="e">
        <f t="shared" si="97"/>
        <v>#DIV/0!</v>
      </c>
      <c r="AG655" s="20">
        <f>VLOOKUP(S655,'tabla ingresos'!$A$3:$D$15,4,FALSE)</f>
        <v>0</v>
      </c>
      <c r="AH655" s="20">
        <f t="shared" si="95"/>
        <v>0</v>
      </c>
      <c r="AI655" s="20">
        <f t="shared" si="96"/>
        <v>0</v>
      </c>
      <c r="AJ655" s="28" t="e">
        <f>VLOOKUP(AA655,score!$K$2:$L$8,2,TRUE)*AJ$2</f>
        <v>#DIV/0!</v>
      </c>
      <c r="AK655" s="28">
        <f>VLOOKUP(T655,score!$M$2:$N$8,2,FALSE)*AK$2</f>
        <v>0</v>
      </c>
      <c r="AL655" s="28">
        <f>VLOOKUP(Q655,score!$G$2:$H$8,2,TRUE)*AL$2</f>
        <v>0.1</v>
      </c>
      <c r="AM655" s="28" t="e">
        <f>VLOOKUP(AB655,score!$Y$2:$Z$8,2,TRUE)*AM$2</f>
        <v>#DIV/0!</v>
      </c>
      <c r="AN655" s="28" t="e">
        <f>VLOOKUP(AE655,score!$AE$2:$AF$8,2,TRUE)*AN$2</f>
        <v>#DIV/0!</v>
      </c>
      <c r="AO655" s="28">
        <f>VLOOKUP(O655,score!$C$2:$D$8,2,TRUE)*AO$2</f>
        <v>0.1</v>
      </c>
      <c r="AP655" s="28">
        <f>VLOOKUP(R655,score!$I$2:$J$8,2,TRUE)*AP$2</f>
        <v>0.1</v>
      </c>
      <c r="AQ655" s="28" t="e">
        <f>VLOOKUP(P655,score!$E$2:$F$8,2,FALSE)*AQ$2</f>
        <v>#N/A</v>
      </c>
      <c r="AR655" s="28">
        <f>VLOOKUP(U655,score!$O$2:$P$8,2,TRUE)*AR$2</f>
        <v>0</v>
      </c>
      <c r="AS655" s="28">
        <f>VLOOKUP(V655,score!$Q$2:$R$8,2,TRUE)*AS$2</f>
        <v>0</v>
      </c>
      <c r="AT655" s="28" t="e">
        <f>VLOOKUP(W655,score!$S$2:$T$8,2,FALSE)*AT$2</f>
        <v>#N/A</v>
      </c>
      <c r="AU655" s="28" t="e">
        <f>VLOOKUP(X655,score!$U$2:$V$4,2,FALSE)*AU$2</f>
        <v>#N/A</v>
      </c>
      <c r="AV655" s="28" t="e">
        <f>VLOOKUP(AF655,score!$AG$2:$AH$8,2,TRUE)*AV$2</f>
        <v>#DIV/0!</v>
      </c>
      <c r="AW655" s="28" t="e">
        <f>VLOOKUP(Y655,score!$W$2:$X$8,2,FALSE)*AW$2</f>
        <v>#N/A</v>
      </c>
      <c r="AX655" s="28" t="e">
        <f>VLOOKUP(AC655,score!$AA$2:$AB$8,2,TRUE)*AX$2</f>
        <v>#DIV/0!</v>
      </c>
      <c r="AY655" s="28" t="e">
        <f>VLOOKUP(AD655,score!$AC$2:$AD$8,2,TRUE)*AY$2</f>
        <v>#DIV/0!</v>
      </c>
      <c r="AZ655" s="28">
        <f>VLOOKUP(N655,score!$A$2:$B$8,2,TRUE)*AZ$2</f>
        <v>0.1</v>
      </c>
      <c r="BA655" s="29" t="e">
        <f t="shared" si="98"/>
        <v>#DIV/0!</v>
      </c>
      <c r="BB655" s="29" t="e">
        <f>VLOOKUP(BA655,score!$AJ$2:$AK$7,2,TRUE)</f>
        <v>#DIV/0!</v>
      </c>
    </row>
    <row r="656" spans="1:54" x14ac:dyDescent="0.3">
      <c r="A656" s="10"/>
      <c r="B656" s="11"/>
      <c r="C656" s="12"/>
      <c r="D656" s="14"/>
      <c r="E656" s="12"/>
      <c r="F656" s="14"/>
      <c r="G656" s="14"/>
      <c r="H656" s="14"/>
      <c r="I656" s="14"/>
      <c r="J656" s="14"/>
      <c r="K656" s="14"/>
      <c r="L656" s="14"/>
      <c r="M656" s="14"/>
      <c r="N656" s="13"/>
      <c r="O656" s="13"/>
      <c r="P656" s="12"/>
      <c r="Q656" s="12"/>
      <c r="R656" s="12"/>
      <c r="S656" s="12"/>
      <c r="T656" s="12"/>
      <c r="U656" s="12"/>
      <c r="V656" s="12"/>
      <c r="W656" s="17"/>
      <c r="X656" s="17"/>
      <c r="Y656" s="15"/>
      <c r="Z656" s="14"/>
      <c r="AA656" s="43" t="e">
        <f t="shared" si="90"/>
        <v>#DIV/0!</v>
      </c>
      <c r="AB656" s="21" t="e">
        <f t="shared" si="91"/>
        <v>#DIV/0!</v>
      </c>
      <c r="AC656" s="21" t="e">
        <f t="shared" si="92"/>
        <v>#DIV/0!</v>
      </c>
      <c r="AD656" s="21" t="e">
        <f t="shared" si="93"/>
        <v>#DIV/0!</v>
      </c>
      <c r="AE656" s="21" t="e">
        <f t="shared" si="94"/>
        <v>#DIV/0!</v>
      </c>
      <c r="AF656" s="21" t="e">
        <f t="shared" si="97"/>
        <v>#DIV/0!</v>
      </c>
      <c r="AG656" s="20">
        <f>VLOOKUP(S656,'tabla ingresos'!$A$3:$D$15,4,FALSE)</f>
        <v>0</v>
      </c>
      <c r="AH656" s="20">
        <f t="shared" si="95"/>
        <v>0</v>
      </c>
      <c r="AI656" s="20">
        <f t="shared" si="96"/>
        <v>0</v>
      </c>
      <c r="AJ656" s="28" t="e">
        <f>VLOOKUP(AA656,score!$K$2:$L$8,2,TRUE)*AJ$2</f>
        <v>#DIV/0!</v>
      </c>
      <c r="AK656" s="28">
        <f>VLOOKUP(T656,score!$M$2:$N$8,2,FALSE)*AK$2</f>
        <v>0</v>
      </c>
      <c r="AL656" s="28">
        <f>VLOOKUP(Q656,score!$G$2:$H$8,2,TRUE)*AL$2</f>
        <v>0.1</v>
      </c>
      <c r="AM656" s="28" t="e">
        <f>VLOOKUP(AB656,score!$Y$2:$Z$8,2,TRUE)*AM$2</f>
        <v>#DIV/0!</v>
      </c>
      <c r="AN656" s="28" t="e">
        <f>VLOOKUP(AE656,score!$AE$2:$AF$8,2,TRUE)*AN$2</f>
        <v>#DIV/0!</v>
      </c>
      <c r="AO656" s="28">
        <f>VLOOKUP(O656,score!$C$2:$D$8,2,TRUE)*AO$2</f>
        <v>0.1</v>
      </c>
      <c r="AP656" s="28">
        <f>VLOOKUP(R656,score!$I$2:$J$8,2,TRUE)*AP$2</f>
        <v>0.1</v>
      </c>
      <c r="AQ656" s="28" t="e">
        <f>VLOOKUP(P656,score!$E$2:$F$8,2,FALSE)*AQ$2</f>
        <v>#N/A</v>
      </c>
      <c r="AR656" s="28">
        <f>VLOOKUP(U656,score!$O$2:$P$8,2,TRUE)*AR$2</f>
        <v>0</v>
      </c>
      <c r="AS656" s="28">
        <f>VLOOKUP(V656,score!$Q$2:$R$8,2,TRUE)*AS$2</f>
        <v>0</v>
      </c>
      <c r="AT656" s="28" t="e">
        <f>VLOOKUP(W656,score!$S$2:$T$8,2,FALSE)*AT$2</f>
        <v>#N/A</v>
      </c>
      <c r="AU656" s="28" t="e">
        <f>VLOOKUP(X656,score!$U$2:$V$4,2,FALSE)*AU$2</f>
        <v>#N/A</v>
      </c>
      <c r="AV656" s="28" t="e">
        <f>VLOOKUP(AF656,score!$AG$2:$AH$8,2,TRUE)*AV$2</f>
        <v>#DIV/0!</v>
      </c>
      <c r="AW656" s="28" t="e">
        <f>VLOOKUP(Y656,score!$W$2:$X$8,2,FALSE)*AW$2</f>
        <v>#N/A</v>
      </c>
      <c r="AX656" s="28" t="e">
        <f>VLOOKUP(AC656,score!$AA$2:$AB$8,2,TRUE)*AX$2</f>
        <v>#DIV/0!</v>
      </c>
      <c r="AY656" s="28" t="e">
        <f>VLOOKUP(AD656,score!$AC$2:$AD$8,2,TRUE)*AY$2</f>
        <v>#DIV/0!</v>
      </c>
      <c r="AZ656" s="28">
        <f>VLOOKUP(N656,score!$A$2:$B$8,2,TRUE)*AZ$2</f>
        <v>0.1</v>
      </c>
      <c r="BA656" s="29" t="e">
        <f t="shared" si="98"/>
        <v>#DIV/0!</v>
      </c>
      <c r="BB656" s="29" t="e">
        <f>VLOOKUP(BA656,score!$AJ$2:$AK$7,2,TRUE)</f>
        <v>#DIV/0!</v>
      </c>
    </row>
    <row r="657" spans="1:54" x14ac:dyDescent="0.3">
      <c r="A657" s="10"/>
      <c r="B657" s="11"/>
      <c r="C657" s="12"/>
      <c r="D657" s="14"/>
      <c r="E657" s="12"/>
      <c r="F657" s="14"/>
      <c r="G657" s="14"/>
      <c r="H657" s="14"/>
      <c r="I657" s="14"/>
      <c r="J657" s="14"/>
      <c r="K657" s="14"/>
      <c r="L657" s="14"/>
      <c r="M657" s="14"/>
      <c r="N657" s="13"/>
      <c r="O657" s="13"/>
      <c r="P657" s="12"/>
      <c r="Q657" s="12"/>
      <c r="R657" s="12"/>
      <c r="S657" s="12"/>
      <c r="T657" s="12"/>
      <c r="U657" s="12"/>
      <c r="V657" s="12"/>
      <c r="W657" s="17"/>
      <c r="X657" s="17"/>
      <c r="Y657" s="15"/>
      <c r="Z657" s="14"/>
      <c r="AA657" s="43" t="e">
        <f t="shared" si="90"/>
        <v>#DIV/0!</v>
      </c>
      <c r="AB657" s="21" t="e">
        <f t="shared" si="91"/>
        <v>#DIV/0!</v>
      </c>
      <c r="AC657" s="21" t="e">
        <f t="shared" si="92"/>
        <v>#DIV/0!</v>
      </c>
      <c r="AD657" s="21" t="e">
        <f t="shared" si="93"/>
        <v>#DIV/0!</v>
      </c>
      <c r="AE657" s="21" t="e">
        <f t="shared" si="94"/>
        <v>#DIV/0!</v>
      </c>
      <c r="AF657" s="21" t="e">
        <f t="shared" si="97"/>
        <v>#DIV/0!</v>
      </c>
      <c r="AG657" s="20">
        <f>VLOOKUP(S657,'tabla ingresos'!$A$3:$D$15,4,FALSE)</f>
        <v>0</v>
      </c>
      <c r="AH657" s="20">
        <f t="shared" si="95"/>
        <v>0</v>
      </c>
      <c r="AI657" s="20">
        <f t="shared" si="96"/>
        <v>0</v>
      </c>
      <c r="AJ657" s="28" t="e">
        <f>VLOOKUP(AA657,score!$K$2:$L$8,2,TRUE)*AJ$2</f>
        <v>#DIV/0!</v>
      </c>
      <c r="AK657" s="28">
        <f>VLOOKUP(T657,score!$M$2:$N$8,2,FALSE)*AK$2</f>
        <v>0</v>
      </c>
      <c r="AL657" s="28">
        <f>VLOOKUP(Q657,score!$G$2:$H$8,2,TRUE)*AL$2</f>
        <v>0.1</v>
      </c>
      <c r="AM657" s="28" t="e">
        <f>VLOOKUP(AB657,score!$Y$2:$Z$8,2,TRUE)*AM$2</f>
        <v>#DIV/0!</v>
      </c>
      <c r="AN657" s="28" t="e">
        <f>VLOOKUP(AE657,score!$AE$2:$AF$8,2,TRUE)*AN$2</f>
        <v>#DIV/0!</v>
      </c>
      <c r="AO657" s="28">
        <f>VLOOKUP(O657,score!$C$2:$D$8,2,TRUE)*AO$2</f>
        <v>0.1</v>
      </c>
      <c r="AP657" s="28">
        <f>VLOOKUP(R657,score!$I$2:$J$8,2,TRUE)*AP$2</f>
        <v>0.1</v>
      </c>
      <c r="AQ657" s="28" t="e">
        <f>VLOOKUP(P657,score!$E$2:$F$8,2,FALSE)*AQ$2</f>
        <v>#N/A</v>
      </c>
      <c r="AR657" s="28">
        <f>VLOOKUP(U657,score!$O$2:$P$8,2,TRUE)*AR$2</f>
        <v>0</v>
      </c>
      <c r="AS657" s="28">
        <f>VLOOKUP(V657,score!$Q$2:$R$8,2,TRUE)*AS$2</f>
        <v>0</v>
      </c>
      <c r="AT657" s="28" t="e">
        <f>VLOOKUP(W657,score!$S$2:$T$8,2,FALSE)*AT$2</f>
        <v>#N/A</v>
      </c>
      <c r="AU657" s="28" t="e">
        <f>VLOOKUP(X657,score!$U$2:$V$4,2,FALSE)*AU$2</f>
        <v>#N/A</v>
      </c>
      <c r="AV657" s="28" t="e">
        <f>VLOOKUP(AF657,score!$AG$2:$AH$8,2,TRUE)*AV$2</f>
        <v>#DIV/0!</v>
      </c>
      <c r="AW657" s="28" t="e">
        <f>VLOOKUP(Y657,score!$W$2:$X$8,2,FALSE)*AW$2</f>
        <v>#N/A</v>
      </c>
      <c r="AX657" s="28" t="e">
        <f>VLOOKUP(AC657,score!$AA$2:$AB$8,2,TRUE)*AX$2</f>
        <v>#DIV/0!</v>
      </c>
      <c r="AY657" s="28" t="e">
        <f>VLOOKUP(AD657,score!$AC$2:$AD$8,2,TRUE)*AY$2</f>
        <v>#DIV/0!</v>
      </c>
      <c r="AZ657" s="28">
        <f>VLOOKUP(N657,score!$A$2:$B$8,2,TRUE)*AZ$2</f>
        <v>0.1</v>
      </c>
      <c r="BA657" s="29" t="e">
        <f t="shared" si="98"/>
        <v>#DIV/0!</v>
      </c>
      <c r="BB657" s="29" t="e">
        <f>VLOOKUP(BA657,score!$AJ$2:$AK$7,2,TRUE)</f>
        <v>#DIV/0!</v>
      </c>
    </row>
    <row r="658" spans="1:54" x14ac:dyDescent="0.3">
      <c r="A658" s="10"/>
      <c r="B658" s="11"/>
      <c r="C658" s="12"/>
      <c r="D658" s="14"/>
      <c r="E658" s="12"/>
      <c r="F658" s="14"/>
      <c r="G658" s="14"/>
      <c r="H658" s="14"/>
      <c r="I658" s="14"/>
      <c r="J658" s="14"/>
      <c r="K658" s="14"/>
      <c r="L658" s="14"/>
      <c r="M658" s="14"/>
      <c r="N658" s="13"/>
      <c r="O658" s="13"/>
      <c r="P658" s="12"/>
      <c r="Q658" s="12"/>
      <c r="R658" s="12"/>
      <c r="S658" s="12"/>
      <c r="T658" s="12"/>
      <c r="U658" s="12"/>
      <c r="V658" s="12"/>
      <c r="W658" s="17"/>
      <c r="X658" s="17"/>
      <c r="Y658" s="15"/>
      <c r="Z658" s="14"/>
      <c r="AA658" s="43" t="e">
        <f t="shared" si="90"/>
        <v>#DIV/0!</v>
      </c>
      <c r="AB658" s="21" t="e">
        <f t="shared" si="91"/>
        <v>#DIV/0!</v>
      </c>
      <c r="AC658" s="21" t="e">
        <f t="shared" si="92"/>
        <v>#DIV/0!</v>
      </c>
      <c r="AD658" s="21" t="e">
        <f t="shared" si="93"/>
        <v>#DIV/0!</v>
      </c>
      <c r="AE658" s="21" t="e">
        <f t="shared" si="94"/>
        <v>#DIV/0!</v>
      </c>
      <c r="AF658" s="21" t="e">
        <f t="shared" si="97"/>
        <v>#DIV/0!</v>
      </c>
      <c r="AG658" s="20">
        <f>VLOOKUP(S658,'tabla ingresos'!$A$3:$D$15,4,FALSE)</f>
        <v>0</v>
      </c>
      <c r="AH658" s="20">
        <f t="shared" si="95"/>
        <v>0</v>
      </c>
      <c r="AI658" s="20">
        <f t="shared" si="96"/>
        <v>0</v>
      </c>
      <c r="AJ658" s="28" t="e">
        <f>VLOOKUP(AA658,score!$K$2:$L$8,2,TRUE)*AJ$2</f>
        <v>#DIV/0!</v>
      </c>
      <c r="AK658" s="28">
        <f>VLOOKUP(T658,score!$M$2:$N$8,2,FALSE)*AK$2</f>
        <v>0</v>
      </c>
      <c r="AL658" s="28">
        <f>VLOOKUP(Q658,score!$G$2:$H$8,2,TRUE)*AL$2</f>
        <v>0.1</v>
      </c>
      <c r="AM658" s="28" t="e">
        <f>VLOOKUP(AB658,score!$Y$2:$Z$8,2,TRUE)*AM$2</f>
        <v>#DIV/0!</v>
      </c>
      <c r="AN658" s="28" t="e">
        <f>VLOOKUP(AE658,score!$AE$2:$AF$8,2,TRUE)*AN$2</f>
        <v>#DIV/0!</v>
      </c>
      <c r="AO658" s="28">
        <f>VLOOKUP(O658,score!$C$2:$D$8,2,TRUE)*AO$2</f>
        <v>0.1</v>
      </c>
      <c r="AP658" s="28">
        <f>VLOOKUP(R658,score!$I$2:$J$8,2,TRUE)*AP$2</f>
        <v>0.1</v>
      </c>
      <c r="AQ658" s="28" t="e">
        <f>VLOOKUP(P658,score!$E$2:$F$8,2,FALSE)*AQ$2</f>
        <v>#N/A</v>
      </c>
      <c r="AR658" s="28">
        <f>VLOOKUP(U658,score!$O$2:$P$8,2,TRUE)*AR$2</f>
        <v>0</v>
      </c>
      <c r="AS658" s="28">
        <f>VLOOKUP(V658,score!$Q$2:$R$8,2,TRUE)*AS$2</f>
        <v>0</v>
      </c>
      <c r="AT658" s="28" t="e">
        <f>VLOOKUP(W658,score!$S$2:$T$8,2,FALSE)*AT$2</f>
        <v>#N/A</v>
      </c>
      <c r="AU658" s="28" t="e">
        <f>VLOOKUP(X658,score!$U$2:$V$4,2,FALSE)*AU$2</f>
        <v>#N/A</v>
      </c>
      <c r="AV658" s="28" t="e">
        <f>VLOOKUP(AF658,score!$AG$2:$AH$8,2,TRUE)*AV$2</f>
        <v>#DIV/0!</v>
      </c>
      <c r="AW658" s="28" t="e">
        <f>VLOOKUP(Y658,score!$W$2:$X$8,2,FALSE)*AW$2</f>
        <v>#N/A</v>
      </c>
      <c r="AX658" s="28" t="e">
        <f>VLOOKUP(AC658,score!$AA$2:$AB$8,2,TRUE)*AX$2</f>
        <v>#DIV/0!</v>
      </c>
      <c r="AY658" s="28" t="e">
        <f>VLOOKUP(AD658,score!$AC$2:$AD$8,2,TRUE)*AY$2</f>
        <v>#DIV/0!</v>
      </c>
      <c r="AZ658" s="28">
        <f>VLOOKUP(N658,score!$A$2:$B$8,2,TRUE)*AZ$2</f>
        <v>0.1</v>
      </c>
      <c r="BA658" s="29" t="e">
        <f t="shared" si="98"/>
        <v>#DIV/0!</v>
      </c>
      <c r="BB658" s="29" t="e">
        <f>VLOOKUP(BA658,score!$AJ$2:$AK$7,2,TRUE)</f>
        <v>#DIV/0!</v>
      </c>
    </row>
    <row r="659" spans="1:54" x14ac:dyDescent="0.3">
      <c r="A659" s="10"/>
      <c r="B659" s="11"/>
      <c r="C659" s="12"/>
      <c r="D659" s="14"/>
      <c r="E659" s="12"/>
      <c r="F659" s="14"/>
      <c r="G659" s="14"/>
      <c r="H659" s="14"/>
      <c r="I659" s="14"/>
      <c r="J659" s="14"/>
      <c r="K659" s="14"/>
      <c r="L659" s="14"/>
      <c r="M659" s="14"/>
      <c r="N659" s="13"/>
      <c r="O659" s="13"/>
      <c r="P659" s="12"/>
      <c r="Q659" s="12"/>
      <c r="R659" s="12"/>
      <c r="S659" s="12"/>
      <c r="T659" s="12"/>
      <c r="U659" s="12"/>
      <c r="V659" s="12"/>
      <c r="W659" s="17"/>
      <c r="X659" s="17"/>
      <c r="Y659" s="15"/>
      <c r="Z659" s="14"/>
      <c r="AA659" s="43" t="e">
        <f t="shared" si="90"/>
        <v>#DIV/0!</v>
      </c>
      <c r="AB659" s="21" t="e">
        <f t="shared" si="91"/>
        <v>#DIV/0!</v>
      </c>
      <c r="AC659" s="21" t="e">
        <f t="shared" si="92"/>
        <v>#DIV/0!</v>
      </c>
      <c r="AD659" s="21" t="e">
        <f t="shared" si="93"/>
        <v>#DIV/0!</v>
      </c>
      <c r="AE659" s="21" t="e">
        <f t="shared" si="94"/>
        <v>#DIV/0!</v>
      </c>
      <c r="AF659" s="21" t="e">
        <f t="shared" si="97"/>
        <v>#DIV/0!</v>
      </c>
      <c r="AG659" s="20">
        <f>VLOOKUP(S659,'tabla ingresos'!$A$3:$D$15,4,FALSE)</f>
        <v>0</v>
      </c>
      <c r="AH659" s="20">
        <f t="shared" si="95"/>
        <v>0</v>
      </c>
      <c r="AI659" s="20">
        <f t="shared" si="96"/>
        <v>0</v>
      </c>
      <c r="AJ659" s="28" t="e">
        <f>VLOOKUP(AA659,score!$K$2:$L$8,2,TRUE)*AJ$2</f>
        <v>#DIV/0!</v>
      </c>
      <c r="AK659" s="28">
        <f>VLOOKUP(T659,score!$M$2:$N$8,2,FALSE)*AK$2</f>
        <v>0</v>
      </c>
      <c r="AL659" s="28">
        <f>VLOOKUP(Q659,score!$G$2:$H$8,2,TRUE)*AL$2</f>
        <v>0.1</v>
      </c>
      <c r="AM659" s="28" t="e">
        <f>VLOOKUP(AB659,score!$Y$2:$Z$8,2,TRUE)*AM$2</f>
        <v>#DIV/0!</v>
      </c>
      <c r="AN659" s="28" t="e">
        <f>VLOOKUP(AE659,score!$AE$2:$AF$8,2,TRUE)*AN$2</f>
        <v>#DIV/0!</v>
      </c>
      <c r="AO659" s="28">
        <f>VLOOKUP(O659,score!$C$2:$D$8,2,TRUE)*AO$2</f>
        <v>0.1</v>
      </c>
      <c r="AP659" s="28">
        <f>VLOOKUP(R659,score!$I$2:$J$8,2,TRUE)*AP$2</f>
        <v>0.1</v>
      </c>
      <c r="AQ659" s="28" t="e">
        <f>VLOOKUP(P659,score!$E$2:$F$8,2,FALSE)*AQ$2</f>
        <v>#N/A</v>
      </c>
      <c r="AR659" s="28">
        <f>VLOOKUP(U659,score!$O$2:$P$8,2,TRUE)*AR$2</f>
        <v>0</v>
      </c>
      <c r="AS659" s="28">
        <f>VLOOKUP(V659,score!$Q$2:$R$8,2,TRUE)*AS$2</f>
        <v>0</v>
      </c>
      <c r="AT659" s="28" t="e">
        <f>VLOOKUP(W659,score!$S$2:$T$8,2,FALSE)*AT$2</f>
        <v>#N/A</v>
      </c>
      <c r="AU659" s="28" t="e">
        <f>VLOOKUP(X659,score!$U$2:$V$4,2,FALSE)*AU$2</f>
        <v>#N/A</v>
      </c>
      <c r="AV659" s="28" t="e">
        <f>VLOOKUP(AF659,score!$AG$2:$AH$8,2,TRUE)*AV$2</f>
        <v>#DIV/0!</v>
      </c>
      <c r="AW659" s="28" t="e">
        <f>VLOOKUP(Y659,score!$W$2:$X$8,2,FALSE)*AW$2</f>
        <v>#N/A</v>
      </c>
      <c r="AX659" s="28" t="e">
        <f>VLOOKUP(AC659,score!$AA$2:$AB$8,2,TRUE)*AX$2</f>
        <v>#DIV/0!</v>
      </c>
      <c r="AY659" s="28" t="e">
        <f>VLOOKUP(AD659,score!$AC$2:$AD$8,2,TRUE)*AY$2</f>
        <v>#DIV/0!</v>
      </c>
      <c r="AZ659" s="28">
        <f>VLOOKUP(N659,score!$A$2:$B$8,2,TRUE)*AZ$2</f>
        <v>0.1</v>
      </c>
      <c r="BA659" s="29" t="e">
        <f t="shared" si="98"/>
        <v>#DIV/0!</v>
      </c>
      <c r="BB659" s="29" t="e">
        <f>VLOOKUP(BA659,score!$AJ$2:$AK$7,2,TRUE)</f>
        <v>#DIV/0!</v>
      </c>
    </row>
    <row r="660" spans="1:54" x14ac:dyDescent="0.3">
      <c r="A660" s="10"/>
      <c r="B660" s="11"/>
      <c r="C660" s="12"/>
      <c r="D660" s="14"/>
      <c r="E660" s="12"/>
      <c r="F660" s="14"/>
      <c r="G660" s="14"/>
      <c r="H660" s="14"/>
      <c r="I660" s="14"/>
      <c r="J660" s="14"/>
      <c r="K660" s="14"/>
      <c r="L660" s="14"/>
      <c r="M660" s="14"/>
      <c r="N660" s="13"/>
      <c r="O660" s="13"/>
      <c r="P660" s="12"/>
      <c r="Q660" s="12"/>
      <c r="R660" s="12"/>
      <c r="S660" s="12"/>
      <c r="T660" s="12"/>
      <c r="U660" s="12"/>
      <c r="V660" s="12"/>
      <c r="W660" s="17"/>
      <c r="X660" s="17"/>
      <c r="Y660" s="15"/>
      <c r="Z660" s="14"/>
      <c r="AA660" s="43" t="e">
        <f t="shared" si="90"/>
        <v>#DIV/0!</v>
      </c>
      <c r="AB660" s="21" t="e">
        <f t="shared" si="91"/>
        <v>#DIV/0!</v>
      </c>
      <c r="AC660" s="21" t="e">
        <f t="shared" si="92"/>
        <v>#DIV/0!</v>
      </c>
      <c r="AD660" s="21" t="e">
        <f t="shared" si="93"/>
        <v>#DIV/0!</v>
      </c>
      <c r="AE660" s="21" t="e">
        <f t="shared" si="94"/>
        <v>#DIV/0!</v>
      </c>
      <c r="AF660" s="21" t="e">
        <f t="shared" si="97"/>
        <v>#DIV/0!</v>
      </c>
      <c r="AG660" s="20">
        <f>VLOOKUP(S660,'tabla ingresos'!$A$3:$D$15,4,FALSE)</f>
        <v>0</v>
      </c>
      <c r="AH660" s="20">
        <f t="shared" si="95"/>
        <v>0</v>
      </c>
      <c r="AI660" s="20">
        <f t="shared" si="96"/>
        <v>0</v>
      </c>
      <c r="AJ660" s="28" t="e">
        <f>VLOOKUP(AA660,score!$K$2:$L$8,2,TRUE)*AJ$2</f>
        <v>#DIV/0!</v>
      </c>
      <c r="AK660" s="28">
        <f>VLOOKUP(T660,score!$M$2:$N$8,2,FALSE)*AK$2</f>
        <v>0</v>
      </c>
      <c r="AL660" s="28">
        <f>VLOOKUP(Q660,score!$G$2:$H$8,2,TRUE)*AL$2</f>
        <v>0.1</v>
      </c>
      <c r="AM660" s="28" t="e">
        <f>VLOOKUP(AB660,score!$Y$2:$Z$8,2,TRUE)*AM$2</f>
        <v>#DIV/0!</v>
      </c>
      <c r="AN660" s="28" t="e">
        <f>VLOOKUP(AE660,score!$AE$2:$AF$8,2,TRUE)*AN$2</f>
        <v>#DIV/0!</v>
      </c>
      <c r="AO660" s="28">
        <f>VLOOKUP(O660,score!$C$2:$D$8,2,TRUE)*AO$2</f>
        <v>0.1</v>
      </c>
      <c r="AP660" s="28">
        <f>VLOOKUP(R660,score!$I$2:$J$8,2,TRUE)*AP$2</f>
        <v>0.1</v>
      </c>
      <c r="AQ660" s="28" t="e">
        <f>VLOOKUP(P660,score!$E$2:$F$8,2,FALSE)*AQ$2</f>
        <v>#N/A</v>
      </c>
      <c r="AR660" s="28">
        <f>VLOOKUP(U660,score!$O$2:$P$8,2,TRUE)*AR$2</f>
        <v>0</v>
      </c>
      <c r="AS660" s="28">
        <f>VLOOKUP(V660,score!$Q$2:$R$8,2,TRUE)*AS$2</f>
        <v>0</v>
      </c>
      <c r="AT660" s="28" t="e">
        <f>VLOOKUP(W660,score!$S$2:$T$8,2,FALSE)*AT$2</f>
        <v>#N/A</v>
      </c>
      <c r="AU660" s="28" t="e">
        <f>VLOOKUP(X660,score!$U$2:$V$4,2,FALSE)*AU$2</f>
        <v>#N/A</v>
      </c>
      <c r="AV660" s="28" t="e">
        <f>VLOOKUP(AF660,score!$AG$2:$AH$8,2,TRUE)*AV$2</f>
        <v>#DIV/0!</v>
      </c>
      <c r="AW660" s="28" t="e">
        <f>VLOOKUP(Y660,score!$W$2:$X$8,2,FALSE)*AW$2</f>
        <v>#N/A</v>
      </c>
      <c r="AX660" s="28" t="e">
        <f>VLOOKUP(AC660,score!$AA$2:$AB$8,2,TRUE)*AX$2</f>
        <v>#DIV/0!</v>
      </c>
      <c r="AY660" s="28" t="e">
        <f>VLOOKUP(AD660,score!$AC$2:$AD$8,2,TRUE)*AY$2</f>
        <v>#DIV/0!</v>
      </c>
      <c r="AZ660" s="28">
        <f>VLOOKUP(N660,score!$A$2:$B$8,2,TRUE)*AZ$2</f>
        <v>0.1</v>
      </c>
      <c r="BA660" s="29" t="e">
        <f t="shared" si="98"/>
        <v>#DIV/0!</v>
      </c>
      <c r="BB660" s="29" t="e">
        <f>VLOOKUP(BA660,score!$AJ$2:$AK$7,2,TRUE)</f>
        <v>#DIV/0!</v>
      </c>
    </row>
    <row r="661" spans="1:54" x14ac:dyDescent="0.3">
      <c r="A661" s="10"/>
      <c r="B661" s="11"/>
      <c r="C661" s="12"/>
      <c r="D661" s="14"/>
      <c r="E661" s="12"/>
      <c r="F661" s="14"/>
      <c r="G661" s="14"/>
      <c r="H661" s="14"/>
      <c r="I661" s="14"/>
      <c r="J661" s="14"/>
      <c r="K661" s="14"/>
      <c r="L661" s="14"/>
      <c r="M661" s="14"/>
      <c r="N661" s="13"/>
      <c r="O661" s="13"/>
      <c r="P661" s="12"/>
      <c r="Q661" s="12"/>
      <c r="R661" s="12"/>
      <c r="S661" s="12"/>
      <c r="T661" s="12"/>
      <c r="U661" s="12"/>
      <c r="V661" s="12"/>
      <c r="W661" s="17"/>
      <c r="X661" s="17"/>
      <c r="Y661" s="15"/>
      <c r="Z661" s="14"/>
      <c r="AA661" s="43" t="e">
        <f t="shared" si="90"/>
        <v>#DIV/0!</v>
      </c>
      <c r="AB661" s="21" t="e">
        <f t="shared" si="91"/>
        <v>#DIV/0!</v>
      </c>
      <c r="AC661" s="21" t="e">
        <f t="shared" si="92"/>
        <v>#DIV/0!</v>
      </c>
      <c r="AD661" s="21" t="e">
        <f t="shared" si="93"/>
        <v>#DIV/0!</v>
      </c>
      <c r="AE661" s="21" t="e">
        <f t="shared" si="94"/>
        <v>#DIV/0!</v>
      </c>
      <c r="AF661" s="21" t="e">
        <f t="shared" si="97"/>
        <v>#DIV/0!</v>
      </c>
      <c r="AG661" s="20">
        <f>VLOOKUP(S661,'tabla ingresos'!$A$3:$D$15,4,FALSE)</f>
        <v>0</v>
      </c>
      <c r="AH661" s="20">
        <f t="shared" si="95"/>
        <v>0</v>
      </c>
      <c r="AI661" s="20">
        <f t="shared" si="96"/>
        <v>0</v>
      </c>
      <c r="AJ661" s="28" t="e">
        <f>VLOOKUP(AA661,score!$K$2:$L$8,2,TRUE)*AJ$2</f>
        <v>#DIV/0!</v>
      </c>
      <c r="AK661" s="28">
        <f>VLOOKUP(T661,score!$M$2:$N$8,2,FALSE)*AK$2</f>
        <v>0</v>
      </c>
      <c r="AL661" s="28">
        <f>VLOOKUP(Q661,score!$G$2:$H$8,2,TRUE)*AL$2</f>
        <v>0.1</v>
      </c>
      <c r="AM661" s="28" t="e">
        <f>VLOOKUP(AB661,score!$Y$2:$Z$8,2,TRUE)*AM$2</f>
        <v>#DIV/0!</v>
      </c>
      <c r="AN661" s="28" t="e">
        <f>VLOOKUP(AE661,score!$AE$2:$AF$8,2,TRUE)*AN$2</f>
        <v>#DIV/0!</v>
      </c>
      <c r="AO661" s="28">
        <f>VLOOKUP(O661,score!$C$2:$D$8,2,TRUE)*AO$2</f>
        <v>0.1</v>
      </c>
      <c r="AP661" s="28">
        <f>VLOOKUP(R661,score!$I$2:$J$8,2,TRUE)*AP$2</f>
        <v>0.1</v>
      </c>
      <c r="AQ661" s="28" t="e">
        <f>VLOOKUP(P661,score!$E$2:$F$8,2,FALSE)*AQ$2</f>
        <v>#N/A</v>
      </c>
      <c r="AR661" s="28">
        <f>VLOOKUP(U661,score!$O$2:$P$8,2,TRUE)*AR$2</f>
        <v>0</v>
      </c>
      <c r="AS661" s="28">
        <f>VLOOKUP(V661,score!$Q$2:$R$8,2,TRUE)*AS$2</f>
        <v>0</v>
      </c>
      <c r="AT661" s="28" t="e">
        <f>VLOOKUP(W661,score!$S$2:$T$8,2,FALSE)*AT$2</f>
        <v>#N/A</v>
      </c>
      <c r="AU661" s="28" t="e">
        <f>VLOOKUP(X661,score!$U$2:$V$4,2,FALSE)*AU$2</f>
        <v>#N/A</v>
      </c>
      <c r="AV661" s="28" t="e">
        <f>VLOOKUP(AF661,score!$AG$2:$AH$8,2,TRUE)*AV$2</f>
        <v>#DIV/0!</v>
      </c>
      <c r="AW661" s="28" t="e">
        <f>VLOOKUP(Y661,score!$W$2:$X$8,2,FALSE)*AW$2</f>
        <v>#N/A</v>
      </c>
      <c r="AX661" s="28" t="e">
        <f>VLOOKUP(AC661,score!$AA$2:$AB$8,2,TRUE)*AX$2</f>
        <v>#DIV/0!</v>
      </c>
      <c r="AY661" s="28" t="e">
        <f>VLOOKUP(AD661,score!$AC$2:$AD$8,2,TRUE)*AY$2</f>
        <v>#DIV/0!</v>
      </c>
      <c r="AZ661" s="28">
        <f>VLOOKUP(N661,score!$A$2:$B$8,2,TRUE)*AZ$2</f>
        <v>0.1</v>
      </c>
      <c r="BA661" s="29" t="e">
        <f t="shared" si="98"/>
        <v>#DIV/0!</v>
      </c>
      <c r="BB661" s="29" t="e">
        <f>VLOOKUP(BA661,score!$AJ$2:$AK$7,2,TRUE)</f>
        <v>#DIV/0!</v>
      </c>
    </row>
    <row r="662" spans="1:54" x14ac:dyDescent="0.3">
      <c r="A662" s="10"/>
      <c r="B662" s="11"/>
      <c r="C662" s="12"/>
      <c r="D662" s="14"/>
      <c r="E662" s="12"/>
      <c r="F662" s="14"/>
      <c r="G662" s="14"/>
      <c r="H662" s="14"/>
      <c r="I662" s="14"/>
      <c r="J662" s="14"/>
      <c r="K662" s="14"/>
      <c r="L662" s="14"/>
      <c r="M662" s="14"/>
      <c r="N662" s="13"/>
      <c r="O662" s="13"/>
      <c r="P662" s="12"/>
      <c r="Q662" s="12"/>
      <c r="R662" s="12"/>
      <c r="S662" s="12"/>
      <c r="T662" s="12"/>
      <c r="U662" s="12"/>
      <c r="V662" s="12"/>
      <c r="W662" s="17"/>
      <c r="X662" s="17"/>
      <c r="Y662" s="15"/>
      <c r="Z662" s="14"/>
      <c r="AA662" s="43" t="e">
        <f t="shared" si="90"/>
        <v>#DIV/0!</v>
      </c>
      <c r="AB662" s="21" t="e">
        <f t="shared" si="91"/>
        <v>#DIV/0!</v>
      </c>
      <c r="AC662" s="21" t="e">
        <f t="shared" si="92"/>
        <v>#DIV/0!</v>
      </c>
      <c r="AD662" s="21" t="e">
        <f t="shared" si="93"/>
        <v>#DIV/0!</v>
      </c>
      <c r="AE662" s="21" t="e">
        <f t="shared" si="94"/>
        <v>#DIV/0!</v>
      </c>
      <c r="AF662" s="21" t="e">
        <f t="shared" si="97"/>
        <v>#DIV/0!</v>
      </c>
      <c r="AG662" s="20">
        <f>VLOOKUP(S662,'tabla ingresos'!$A$3:$D$15,4,FALSE)</f>
        <v>0</v>
      </c>
      <c r="AH662" s="20">
        <f t="shared" si="95"/>
        <v>0</v>
      </c>
      <c r="AI662" s="20">
        <f t="shared" si="96"/>
        <v>0</v>
      </c>
      <c r="AJ662" s="28" t="e">
        <f>VLOOKUP(AA662,score!$K$2:$L$8,2,TRUE)*AJ$2</f>
        <v>#DIV/0!</v>
      </c>
      <c r="AK662" s="28">
        <f>VLOOKUP(T662,score!$M$2:$N$8,2,FALSE)*AK$2</f>
        <v>0</v>
      </c>
      <c r="AL662" s="28">
        <f>VLOOKUP(Q662,score!$G$2:$H$8,2,TRUE)*AL$2</f>
        <v>0.1</v>
      </c>
      <c r="AM662" s="28" t="e">
        <f>VLOOKUP(AB662,score!$Y$2:$Z$8,2,TRUE)*AM$2</f>
        <v>#DIV/0!</v>
      </c>
      <c r="AN662" s="28" t="e">
        <f>VLOOKUP(AE662,score!$AE$2:$AF$8,2,TRUE)*AN$2</f>
        <v>#DIV/0!</v>
      </c>
      <c r="AO662" s="28">
        <f>VLOOKUP(O662,score!$C$2:$D$8,2,TRUE)*AO$2</f>
        <v>0.1</v>
      </c>
      <c r="AP662" s="28">
        <f>VLOOKUP(R662,score!$I$2:$J$8,2,TRUE)*AP$2</f>
        <v>0.1</v>
      </c>
      <c r="AQ662" s="28" t="e">
        <f>VLOOKUP(P662,score!$E$2:$F$8,2,FALSE)*AQ$2</f>
        <v>#N/A</v>
      </c>
      <c r="AR662" s="28">
        <f>VLOOKUP(U662,score!$O$2:$P$8,2,TRUE)*AR$2</f>
        <v>0</v>
      </c>
      <c r="AS662" s="28">
        <f>VLOOKUP(V662,score!$Q$2:$R$8,2,TRUE)*AS$2</f>
        <v>0</v>
      </c>
      <c r="AT662" s="28" t="e">
        <f>VLOOKUP(W662,score!$S$2:$T$8,2,FALSE)*AT$2</f>
        <v>#N/A</v>
      </c>
      <c r="AU662" s="28" t="e">
        <f>VLOOKUP(X662,score!$U$2:$V$4,2,FALSE)*AU$2</f>
        <v>#N/A</v>
      </c>
      <c r="AV662" s="28" t="e">
        <f>VLOOKUP(AF662,score!$AG$2:$AH$8,2,TRUE)*AV$2</f>
        <v>#DIV/0!</v>
      </c>
      <c r="AW662" s="28" t="e">
        <f>VLOOKUP(Y662,score!$W$2:$X$8,2,FALSE)*AW$2</f>
        <v>#N/A</v>
      </c>
      <c r="AX662" s="28" t="e">
        <f>VLOOKUP(AC662,score!$AA$2:$AB$8,2,TRUE)*AX$2</f>
        <v>#DIV/0!</v>
      </c>
      <c r="AY662" s="28" t="e">
        <f>VLOOKUP(AD662,score!$AC$2:$AD$8,2,TRUE)*AY$2</f>
        <v>#DIV/0!</v>
      </c>
      <c r="AZ662" s="28">
        <f>VLOOKUP(N662,score!$A$2:$B$8,2,TRUE)*AZ$2</f>
        <v>0.1</v>
      </c>
      <c r="BA662" s="29" t="e">
        <f t="shared" si="98"/>
        <v>#DIV/0!</v>
      </c>
      <c r="BB662" s="29" t="e">
        <f>VLOOKUP(BA662,score!$AJ$2:$AK$7,2,TRUE)</f>
        <v>#DIV/0!</v>
      </c>
    </row>
    <row r="663" spans="1:54" x14ac:dyDescent="0.3">
      <c r="A663" s="10"/>
      <c r="B663" s="11"/>
      <c r="C663" s="12"/>
      <c r="D663" s="14"/>
      <c r="E663" s="12"/>
      <c r="F663" s="14"/>
      <c r="G663" s="14"/>
      <c r="H663" s="14"/>
      <c r="I663" s="14"/>
      <c r="J663" s="14"/>
      <c r="K663" s="14"/>
      <c r="L663" s="14"/>
      <c r="M663" s="14"/>
      <c r="N663" s="13"/>
      <c r="O663" s="13"/>
      <c r="P663" s="12"/>
      <c r="Q663" s="12"/>
      <c r="R663" s="12"/>
      <c r="S663" s="12"/>
      <c r="T663" s="12"/>
      <c r="U663" s="12"/>
      <c r="V663" s="12"/>
      <c r="W663" s="17"/>
      <c r="X663" s="17"/>
      <c r="Y663" s="15"/>
      <c r="Z663" s="14"/>
      <c r="AA663" s="43" t="e">
        <f t="shared" si="90"/>
        <v>#DIV/0!</v>
      </c>
      <c r="AB663" s="21" t="e">
        <f t="shared" si="91"/>
        <v>#DIV/0!</v>
      </c>
      <c r="AC663" s="21" t="e">
        <f t="shared" si="92"/>
        <v>#DIV/0!</v>
      </c>
      <c r="AD663" s="21" t="e">
        <f t="shared" si="93"/>
        <v>#DIV/0!</v>
      </c>
      <c r="AE663" s="21" t="e">
        <f t="shared" si="94"/>
        <v>#DIV/0!</v>
      </c>
      <c r="AF663" s="21" t="e">
        <f t="shared" si="97"/>
        <v>#DIV/0!</v>
      </c>
      <c r="AG663" s="20">
        <f>VLOOKUP(S663,'tabla ingresos'!$A$3:$D$15,4,FALSE)</f>
        <v>0</v>
      </c>
      <c r="AH663" s="20">
        <f t="shared" si="95"/>
        <v>0</v>
      </c>
      <c r="AI663" s="20">
        <f t="shared" si="96"/>
        <v>0</v>
      </c>
      <c r="AJ663" s="28" t="e">
        <f>VLOOKUP(AA663,score!$K$2:$L$8,2,TRUE)*AJ$2</f>
        <v>#DIV/0!</v>
      </c>
      <c r="AK663" s="28">
        <f>VLOOKUP(T663,score!$M$2:$N$8,2,FALSE)*AK$2</f>
        <v>0</v>
      </c>
      <c r="AL663" s="28">
        <f>VLOOKUP(Q663,score!$G$2:$H$8,2,TRUE)*AL$2</f>
        <v>0.1</v>
      </c>
      <c r="AM663" s="28" t="e">
        <f>VLOOKUP(AB663,score!$Y$2:$Z$8,2,TRUE)*AM$2</f>
        <v>#DIV/0!</v>
      </c>
      <c r="AN663" s="28" t="e">
        <f>VLOOKUP(AE663,score!$AE$2:$AF$8,2,TRUE)*AN$2</f>
        <v>#DIV/0!</v>
      </c>
      <c r="AO663" s="28">
        <f>VLOOKUP(O663,score!$C$2:$D$8,2,TRUE)*AO$2</f>
        <v>0.1</v>
      </c>
      <c r="AP663" s="28">
        <f>VLOOKUP(R663,score!$I$2:$J$8,2,TRUE)*AP$2</f>
        <v>0.1</v>
      </c>
      <c r="AQ663" s="28" t="e">
        <f>VLOOKUP(P663,score!$E$2:$F$8,2,FALSE)*AQ$2</f>
        <v>#N/A</v>
      </c>
      <c r="AR663" s="28">
        <f>VLOOKUP(U663,score!$O$2:$P$8,2,TRUE)*AR$2</f>
        <v>0</v>
      </c>
      <c r="AS663" s="28">
        <f>VLOOKUP(V663,score!$Q$2:$R$8,2,TRUE)*AS$2</f>
        <v>0</v>
      </c>
      <c r="AT663" s="28" t="e">
        <f>VLOOKUP(W663,score!$S$2:$T$8,2,FALSE)*AT$2</f>
        <v>#N/A</v>
      </c>
      <c r="AU663" s="28" t="e">
        <f>VLOOKUP(X663,score!$U$2:$V$4,2,FALSE)*AU$2</f>
        <v>#N/A</v>
      </c>
      <c r="AV663" s="28" t="e">
        <f>VLOOKUP(AF663,score!$AG$2:$AH$8,2,TRUE)*AV$2</f>
        <v>#DIV/0!</v>
      </c>
      <c r="AW663" s="28" t="e">
        <f>VLOOKUP(Y663,score!$W$2:$X$8,2,FALSE)*AW$2</f>
        <v>#N/A</v>
      </c>
      <c r="AX663" s="28" t="e">
        <f>VLOOKUP(AC663,score!$AA$2:$AB$8,2,TRUE)*AX$2</f>
        <v>#DIV/0!</v>
      </c>
      <c r="AY663" s="28" t="e">
        <f>VLOOKUP(AD663,score!$AC$2:$AD$8,2,TRUE)*AY$2</f>
        <v>#DIV/0!</v>
      </c>
      <c r="AZ663" s="28">
        <f>VLOOKUP(N663,score!$A$2:$B$8,2,TRUE)*AZ$2</f>
        <v>0.1</v>
      </c>
      <c r="BA663" s="29" t="e">
        <f t="shared" si="98"/>
        <v>#DIV/0!</v>
      </c>
      <c r="BB663" s="29" t="e">
        <f>VLOOKUP(BA663,score!$AJ$2:$AK$7,2,TRUE)</f>
        <v>#DIV/0!</v>
      </c>
    </row>
    <row r="664" spans="1:54" x14ac:dyDescent="0.3">
      <c r="A664" s="10"/>
      <c r="B664" s="11"/>
      <c r="C664" s="12"/>
      <c r="D664" s="14"/>
      <c r="E664" s="12"/>
      <c r="F664" s="14"/>
      <c r="G664" s="14"/>
      <c r="H664" s="14"/>
      <c r="I664" s="14"/>
      <c r="J664" s="14"/>
      <c r="K664" s="14"/>
      <c r="L664" s="14"/>
      <c r="M664" s="14"/>
      <c r="N664" s="13"/>
      <c r="O664" s="13"/>
      <c r="P664" s="12"/>
      <c r="Q664" s="12"/>
      <c r="R664" s="12"/>
      <c r="S664" s="12"/>
      <c r="T664" s="12"/>
      <c r="U664" s="12"/>
      <c r="V664" s="12"/>
      <c r="W664" s="17"/>
      <c r="X664" s="17"/>
      <c r="Y664" s="15"/>
      <c r="Z664" s="14"/>
      <c r="AA664" s="43" t="e">
        <f t="shared" si="90"/>
        <v>#DIV/0!</v>
      </c>
      <c r="AB664" s="21" t="e">
        <f t="shared" si="91"/>
        <v>#DIV/0!</v>
      </c>
      <c r="AC664" s="21" t="e">
        <f t="shared" si="92"/>
        <v>#DIV/0!</v>
      </c>
      <c r="AD664" s="21" t="e">
        <f t="shared" si="93"/>
        <v>#DIV/0!</v>
      </c>
      <c r="AE664" s="21" t="e">
        <f t="shared" si="94"/>
        <v>#DIV/0!</v>
      </c>
      <c r="AF664" s="21" t="e">
        <f t="shared" si="97"/>
        <v>#DIV/0!</v>
      </c>
      <c r="AG664" s="20">
        <f>VLOOKUP(S664,'tabla ingresos'!$A$3:$D$15,4,FALSE)</f>
        <v>0</v>
      </c>
      <c r="AH664" s="20">
        <f t="shared" si="95"/>
        <v>0</v>
      </c>
      <c r="AI664" s="20">
        <f t="shared" si="96"/>
        <v>0</v>
      </c>
      <c r="AJ664" s="28" t="e">
        <f>VLOOKUP(AA664,score!$K$2:$L$8,2,TRUE)*AJ$2</f>
        <v>#DIV/0!</v>
      </c>
      <c r="AK664" s="28">
        <f>VLOOKUP(T664,score!$M$2:$N$8,2,FALSE)*AK$2</f>
        <v>0</v>
      </c>
      <c r="AL664" s="28">
        <f>VLOOKUP(Q664,score!$G$2:$H$8,2,TRUE)*AL$2</f>
        <v>0.1</v>
      </c>
      <c r="AM664" s="28" t="e">
        <f>VLOOKUP(AB664,score!$Y$2:$Z$8,2,TRUE)*AM$2</f>
        <v>#DIV/0!</v>
      </c>
      <c r="AN664" s="28" t="e">
        <f>VLOOKUP(AE664,score!$AE$2:$AF$8,2,TRUE)*AN$2</f>
        <v>#DIV/0!</v>
      </c>
      <c r="AO664" s="28">
        <f>VLOOKUP(O664,score!$C$2:$D$8,2,TRUE)*AO$2</f>
        <v>0.1</v>
      </c>
      <c r="AP664" s="28">
        <f>VLOOKUP(R664,score!$I$2:$J$8,2,TRUE)*AP$2</f>
        <v>0.1</v>
      </c>
      <c r="AQ664" s="28" t="e">
        <f>VLOOKUP(P664,score!$E$2:$F$8,2,FALSE)*AQ$2</f>
        <v>#N/A</v>
      </c>
      <c r="AR664" s="28">
        <f>VLOOKUP(U664,score!$O$2:$P$8,2,TRUE)*AR$2</f>
        <v>0</v>
      </c>
      <c r="AS664" s="28">
        <f>VLOOKUP(V664,score!$Q$2:$R$8,2,TRUE)*AS$2</f>
        <v>0</v>
      </c>
      <c r="AT664" s="28" t="e">
        <f>VLOOKUP(W664,score!$S$2:$T$8,2,FALSE)*AT$2</f>
        <v>#N/A</v>
      </c>
      <c r="AU664" s="28" t="e">
        <f>VLOOKUP(X664,score!$U$2:$V$4,2,FALSE)*AU$2</f>
        <v>#N/A</v>
      </c>
      <c r="AV664" s="28" t="e">
        <f>VLOOKUP(AF664,score!$AG$2:$AH$8,2,TRUE)*AV$2</f>
        <v>#DIV/0!</v>
      </c>
      <c r="AW664" s="28" t="e">
        <f>VLOOKUP(Y664,score!$W$2:$X$8,2,FALSE)*AW$2</f>
        <v>#N/A</v>
      </c>
      <c r="AX664" s="28" t="e">
        <f>VLOOKUP(AC664,score!$AA$2:$AB$8,2,TRUE)*AX$2</f>
        <v>#DIV/0!</v>
      </c>
      <c r="AY664" s="28" t="e">
        <f>VLOOKUP(AD664,score!$AC$2:$AD$8,2,TRUE)*AY$2</f>
        <v>#DIV/0!</v>
      </c>
      <c r="AZ664" s="28">
        <f>VLOOKUP(N664,score!$A$2:$B$8,2,TRUE)*AZ$2</f>
        <v>0.1</v>
      </c>
      <c r="BA664" s="29" t="e">
        <f t="shared" si="98"/>
        <v>#DIV/0!</v>
      </c>
      <c r="BB664" s="29" t="e">
        <f>VLOOKUP(BA664,score!$AJ$2:$AK$7,2,TRUE)</f>
        <v>#DIV/0!</v>
      </c>
    </row>
    <row r="665" spans="1:54" x14ac:dyDescent="0.3">
      <c r="A665" s="10"/>
      <c r="B665" s="11"/>
      <c r="C665" s="12"/>
      <c r="D665" s="14"/>
      <c r="E665" s="12"/>
      <c r="F665" s="14"/>
      <c r="G665" s="14"/>
      <c r="H665" s="14"/>
      <c r="I665" s="14"/>
      <c r="J665" s="14"/>
      <c r="K665" s="14"/>
      <c r="L665" s="14"/>
      <c r="M665" s="14"/>
      <c r="N665" s="13"/>
      <c r="O665" s="13"/>
      <c r="P665" s="12"/>
      <c r="Q665" s="12"/>
      <c r="R665" s="12"/>
      <c r="S665" s="12"/>
      <c r="T665" s="12"/>
      <c r="U665" s="12"/>
      <c r="V665" s="12"/>
      <c r="W665" s="17"/>
      <c r="X665" s="17"/>
      <c r="Y665" s="15"/>
      <c r="Z665" s="14"/>
      <c r="AA665" s="43" t="e">
        <f t="shared" si="90"/>
        <v>#DIV/0!</v>
      </c>
      <c r="AB665" s="21" t="e">
        <f t="shared" si="91"/>
        <v>#DIV/0!</v>
      </c>
      <c r="AC665" s="21" t="e">
        <f t="shared" si="92"/>
        <v>#DIV/0!</v>
      </c>
      <c r="AD665" s="21" t="e">
        <f t="shared" si="93"/>
        <v>#DIV/0!</v>
      </c>
      <c r="AE665" s="21" t="e">
        <f t="shared" si="94"/>
        <v>#DIV/0!</v>
      </c>
      <c r="AF665" s="21" t="e">
        <f t="shared" si="97"/>
        <v>#DIV/0!</v>
      </c>
      <c r="AG665" s="20">
        <f>VLOOKUP(S665,'tabla ingresos'!$A$3:$D$15,4,FALSE)</f>
        <v>0</v>
      </c>
      <c r="AH665" s="20">
        <f t="shared" si="95"/>
        <v>0</v>
      </c>
      <c r="AI665" s="20">
        <f t="shared" si="96"/>
        <v>0</v>
      </c>
      <c r="AJ665" s="28" t="e">
        <f>VLOOKUP(AA665,score!$K$2:$L$8,2,TRUE)*AJ$2</f>
        <v>#DIV/0!</v>
      </c>
      <c r="AK665" s="28">
        <f>VLOOKUP(T665,score!$M$2:$N$8,2,FALSE)*AK$2</f>
        <v>0</v>
      </c>
      <c r="AL665" s="28">
        <f>VLOOKUP(Q665,score!$G$2:$H$8,2,TRUE)*AL$2</f>
        <v>0.1</v>
      </c>
      <c r="AM665" s="28" t="e">
        <f>VLOOKUP(AB665,score!$Y$2:$Z$8,2,TRUE)*AM$2</f>
        <v>#DIV/0!</v>
      </c>
      <c r="AN665" s="28" t="e">
        <f>VLOOKUP(AE665,score!$AE$2:$AF$8,2,TRUE)*AN$2</f>
        <v>#DIV/0!</v>
      </c>
      <c r="AO665" s="28">
        <f>VLOOKUP(O665,score!$C$2:$D$8,2,TRUE)*AO$2</f>
        <v>0.1</v>
      </c>
      <c r="AP665" s="28">
        <f>VLOOKUP(R665,score!$I$2:$J$8,2,TRUE)*AP$2</f>
        <v>0.1</v>
      </c>
      <c r="AQ665" s="28" t="e">
        <f>VLOOKUP(P665,score!$E$2:$F$8,2,FALSE)*AQ$2</f>
        <v>#N/A</v>
      </c>
      <c r="AR665" s="28">
        <f>VLOOKUP(U665,score!$O$2:$P$8,2,TRUE)*AR$2</f>
        <v>0</v>
      </c>
      <c r="AS665" s="28">
        <f>VLOOKUP(V665,score!$Q$2:$R$8,2,TRUE)*AS$2</f>
        <v>0</v>
      </c>
      <c r="AT665" s="28" t="e">
        <f>VLOOKUP(W665,score!$S$2:$T$8,2,FALSE)*AT$2</f>
        <v>#N/A</v>
      </c>
      <c r="AU665" s="28" t="e">
        <f>VLOOKUP(X665,score!$U$2:$V$4,2,FALSE)*AU$2</f>
        <v>#N/A</v>
      </c>
      <c r="AV665" s="28" t="e">
        <f>VLOOKUP(AF665,score!$AG$2:$AH$8,2,TRUE)*AV$2</f>
        <v>#DIV/0!</v>
      </c>
      <c r="AW665" s="28" t="e">
        <f>VLOOKUP(Y665,score!$W$2:$X$8,2,FALSE)*AW$2</f>
        <v>#N/A</v>
      </c>
      <c r="AX665" s="28" t="e">
        <f>VLOOKUP(AC665,score!$AA$2:$AB$8,2,TRUE)*AX$2</f>
        <v>#DIV/0!</v>
      </c>
      <c r="AY665" s="28" t="e">
        <f>VLOOKUP(AD665,score!$AC$2:$AD$8,2,TRUE)*AY$2</f>
        <v>#DIV/0!</v>
      </c>
      <c r="AZ665" s="28">
        <f>VLOOKUP(N665,score!$A$2:$B$8,2,TRUE)*AZ$2</f>
        <v>0.1</v>
      </c>
      <c r="BA665" s="29" t="e">
        <f t="shared" si="98"/>
        <v>#DIV/0!</v>
      </c>
      <c r="BB665" s="29" t="e">
        <f>VLOOKUP(BA665,score!$AJ$2:$AK$7,2,TRUE)</f>
        <v>#DIV/0!</v>
      </c>
    </row>
    <row r="666" spans="1:54" x14ac:dyDescent="0.3">
      <c r="A666" s="10"/>
      <c r="B666" s="11"/>
      <c r="C666" s="12"/>
      <c r="D666" s="14"/>
      <c r="E666" s="12"/>
      <c r="F666" s="14"/>
      <c r="G666" s="14"/>
      <c r="H666" s="14"/>
      <c r="I666" s="14"/>
      <c r="J666" s="14"/>
      <c r="K666" s="14"/>
      <c r="L666" s="14"/>
      <c r="M666" s="14"/>
      <c r="N666" s="13"/>
      <c r="O666" s="13"/>
      <c r="P666" s="12"/>
      <c r="Q666" s="12"/>
      <c r="R666" s="12"/>
      <c r="S666" s="12"/>
      <c r="T666" s="12"/>
      <c r="U666" s="12"/>
      <c r="V666" s="12"/>
      <c r="W666" s="17"/>
      <c r="X666" s="17"/>
      <c r="Y666" s="15"/>
      <c r="Z666" s="14"/>
      <c r="AA666" s="43" t="e">
        <f t="shared" si="90"/>
        <v>#DIV/0!</v>
      </c>
      <c r="AB666" s="21" t="e">
        <f t="shared" si="91"/>
        <v>#DIV/0!</v>
      </c>
      <c r="AC666" s="21" t="e">
        <f t="shared" si="92"/>
        <v>#DIV/0!</v>
      </c>
      <c r="AD666" s="21" t="e">
        <f t="shared" si="93"/>
        <v>#DIV/0!</v>
      </c>
      <c r="AE666" s="21" t="e">
        <f t="shared" si="94"/>
        <v>#DIV/0!</v>
      </c>
      <c r="AF666" s="21" t="e">
        <f t="shared" si="97"/>
        <v>#DIV/0!</v>
      </c>
      <c r="AG666" s="20">
        <f>VLOOKUP(S666,'tabla ingresos'!$A$3:$D$15,4,FALSE)</f>
        <v>0</v>
      </c>
      <c r="AH666" s="20">
        <f t="shared" si="95"/>
        <v>0</v>
      </c>
      <c r="AI666" s="20">
        <f t="shared" si="96"/>
        <v>0</v>
      </c>
      <c r="AJ666" s="28" t="e">
        <f>VLOOKUP(AA666,score!$K$2:$L$8,2,TRUE)*AJ$2</f>
        <v>#DIV/0!</v>
      </c>
      <c r="AK666" s="28">
        <f>VLOOKUP(T666,score!$M$2:$N$8,2,FALSE)*AK$2</f>
        <v>0</v>
      </c>
      <c r="AL666" s="28">
        <f>VLOOKUP(Q666,score!$G$2:$H$8,2,TRUE)*AL$2</f>
        <v>0.1</v>
      </c>
      <c r="AM666" s="28" t="e">
        <f>VLOOKUP(AB666,score!$Y$2:$Z$8,2,TRUE)*AM$2</f>
        <v>#DIV/0!</v>
      </c>
      <c r="AN666" s="28" t="e">
        <f>VLOOKUP(AE666,score!$AE$2:$AF$8,2,TRUE)*AN$2</f>
        <v>#DIV/0!</v>
      </c>
      <c r="AO666" s="28">
        <f>VLOOKUP(O666,score!$C$2:$D$8,2,TRUE)*AO$2</f>
        <v>0.1</v>
      </c>
      <c r="AP666" s="28">
        <f>VLOOKUP(R666,score!$I$2:$J$8,2,TRUE)*AP$2</f>
        <v>0.1</v>
      </c>
      <c r="AQ666" s="28" t="e">
        <f>VLOOKUP(P666,score!$E$2:$F$8,2,FALSE)*AQ$2</f>
        <v>#N/A</v>
      </c>
      <c r="AR666" s="28">
        <f>VLOOKUP(U666,score!$O$2:$P$8,2,TRUE)*AR$2</f>
        <v>0</v>
      </c>
      <c r="AS666" s="28">
        <f>VLOOKUP(V666,score!$Q$2:$R$8,2,TRUE)*AS$2</f>
        <v>0</v>
      </c>
      <c r="AT666" s="28" t="e">
        <f>VLOOKUP(W666,score!$S$2:$T$8,2,FALSE)*AT$2</f>
        <v>#N/A</v>
      </c>
      <c r="AU666" s="28" t="e">
        <f>VLOOKUP(X666,score!$U$2:$V$4,2,FALSE)*AU$2</f>
        <v>#N/A</v>
      </c>
      <c r="AV666" s="28" t="e">
        <f>VLOOKUP(AF666,score!$AG$2:$AH$8,2,TRUE)*AV$2</f>
        <v>#DIV/0!</v>
      </c>
      <c r="AW666" s="28" t="e">
        <f>VLOOKUP(Y666,score!$W$2:$X$8,2,FALSE)*AW$2</f>
        <v>#N/A</v>
      </c>
      <c r="AX666" s="28" t="e">
        <f>VLOOKUP(AC666,score!$AA$2:$AB$8,2,TRUE)*AX$2</f>
        <v>#DIV/0!</v>
      </c>
      <c r="AY666" s="28" t="e">
        <f>VLOOKUP(AD666,score!$AC$2:$AD$8,2,TRUE)*AY$2</f>
        <v>#DIV/0!</v>
      </c>
      <c r="AZ666" s="28">
        <f>VLOOKUP(N666,score!$A$2:$B$8,2,TRUE)*AZ$2</f>
        <v>0.1</v>
      </c>
      <c r="BA666" s="29" t="e">
        <f t="shared" si="98"/>
        <v>#DIV/0!</v>
      </c>
      <c r="BB666" s="29" t="e">
        <f>VLOOKUP(BA666,score!$AJ$2:$AK$7,2,TRUE)</f>
        <v>#DIV/0!</v>
      </c>
    </row>
    <row r="667" spans="1:54" x14ac:dyDescent="0.3">
      <c r="A667" s="10"/>
      <c r="B667" s="11"/>
      <c r="C667" s="12"/>
      <c r="D667" s="14"/>
      <c r="E667" s="12"/>
      <c r="F667" s="14"/>
      <c r="G667" s="14"/>
      <c r="H667" s="14"/>
      <c r="I667" s="14"/>
      <c r="J667" s="14"/>
      <c r="K667" s="14"/>
      <c r="L667" s="14"/>
      <c r="M667" s="14"/>
      <c r="N667" s="13"/>
      <c r="O667" s="13"/>
      <c r="P667" s="12"/>
      <c r="Q667" s="12"/>
      <c r="R667" s="12"/>
      <c r="S667" s="12"/>
      <c r="T667" s="12"/>
      <c r="U667" s="12"/>
      <c r="V667" s="12"/>
      <c r="W667" s="17"/>
      <c r="X667" s="17"/>
      <c r="Y667" s="15"/>
      <c r="Z667" s="14"/>
      <c r="AA667" s="43" t="e">
        <f t="shared" si="90"/>
        <v>#DIV/0!</v>
      </c>
      <c r="AB667" s="21" t="e">
        <f t="shared" si="91"/>
        <v>#DIV/0!</v>
      </c>
      <c r="AC667" s="21" t="e">
        <f t="shared" si="92"/>
        <v>#DIV/0!</v>
      </c>
      <c r="AD667" s="21" t="e">
        <f t="shared" si="93"/>
        <v>#DIV/0!</v>
      </c>
      <c r="AE667" s="21" t="e">
        <f t="shared" si="94"/>
        <v>#DIV/0!</v>
      </c>
      <c r="AF667" s="21" t="e">
        <f t="shared" si="97"/>
        <v>#DIV/0!</v>
      </c>
      <c r="AG667" s="20">
        <f>VLOOKUP(S667,'tabla ingresos'!$A$3:$D$15,4,FALSE)</f>
        <v>0</v>
      </c>
      <c r="AH667" s="20">
        <f t="shared" si="95"/>
        <v>0</v>
      </c>
      <c r="AI667" s="20">
        <f t="shared" si="96"/>
        <v>0</v>
      </c>
      <c r="AJ667" s="28" t="e">
        <f>VLOOKUP(AA667,score!$K$2:$L$8,2,TRUE)*AJ$2</f>
        <v>#DIV/0!</v>
      </c>
      <c r="AK667" s="28">
        <f>VLOOKUP(T667,score!$M$2:$N$8,2,FALSE)*AK$2</f>
        <v>0</v>
      </c>
      <c r="AL667" s="28">
        <f>VLOOKUP(Q667,score!$G$2:$H$8,2,TRUE)*AL$2</f>
        <v>0.1</v>
      </c>
      <c r="AM667" s="28" t="e">
        <f>VLOOKUP(AB667,score!$Y$2:$Z$8,2,TRUE)*AM$2</f>
        <v>#DIV/0!</v>
      </c>
      <c r="AN667" s="28" t="e">
        <f>VLOOKUP(AE667,score!$AE$2:$AF$8,2,TRUE)*AN$2</f>
        <v>#DIV/0!</v>
      </c>
      <c r="AO667" s="28">
        <f>VLOOKUP(O667,score!$C$2:$D$8,2,TRUE)*AO$2</f>
        <v>0.1</v>
      </c>
      <c r="AP667" s="28">
        <f>VLOOKUP(R667,score!$I$2:$J$8,2,TRUE)*AP$2</f>
        <v>0.1</v>
      </c>
      <c r="AQ667" s="28" t="e">
        <f>VLOOKUP(P667,score!$E$2:$F$8,2,FALSE)*AQ$2</f>
        <v>#N/A</v>
      </c>
      <c r="AR667" s="28">
        <f>VLOOKUP(U667,score!$O$2:$P$8,2,TRUE)*AR$2</f>
        <v>0</v>
      </c>
      <c r="AS667" s="28">
        <f>VLOOKUP(V667,score!$Q$2:$R$8,2,TRUE)*AS$2</f>
        <v>0</v>
      </c>
      <c r="AT667" s="28" t="e">
        <f>VLOOKUP(W667,score!$S$2:$T$8,2,FALSE)*AT$2</f>
        <v>#N/A</v>
      </c>
      <c r="AU667" s="28" t="e">
        <f>VLOOKUP(X667,score!$U$2:$V$4,2,FALSE)*AU$2</f>
        <v>#N/A</v>
      </c>
      <c r="AV667" s="28" t="e">
        <f>VLOOKUP(AF667,score!$AG$2:$AH$8,2,TRUE)*AV$2</f>
        <v>#DIV/0!</v>
      </c>
      <c r="AW667" s="28" t="e">
        <f>VLOOKUP(Y667,score!$W$2:$X$8,2,FALSE)*AW$2</f>
        <v>#N/A</v>
      </c>
      <c r="AX667" s="28" t="e">
        <f>VLOOKUP(AC667,score!$AA$2:$AB$8,2,TRUE)*AX$2</f>
        <v>#DIV/0!</v>
      </c>
      <c r="AY667" s="28" t="e">
        <f>VLOOKUP(AD667,score!$AC$2:$AD$8,2,TRUE)*AY$2</f>
        <v>#DIV/0!</v>
      </c>
      <c r="AZ667" s="28">
        <f>VLOOKUP(N667,score!$A$2:$B$8,2,TRUE)*AZ$2</f>
        <v>0.1</v>
      </c>
      <c r="BA667" s="29" t="e">
        <f t="shared" si="98"/>
        <v>#DIV/0!</v>
      </c>
      <c r="BB667" s="29" t="e">
        <f>VLOOKUP(BA667,score!$AJ$2:$AK$7,2,TRUE)</f>
        <v>#DIV/0!</v>
      </c>
    </row>
    <row r="668" spans="1:54" x14ac:dyDescent="0.3">
      <c r="A668" s="10"/>
      <c r="B668" s="11"/>
      <c r="C668" s="12"/>
      <c r="D668" s="14"/>
      <c r="E668" s="12"/>
      <c r="F668" s="14"/>
      <c r="G668" s="14"/>
      <c r="H668" s="14"/>
      <c r="I668" s="14"/>
      <c r="J668" s="14"/>
      <c r="K668" s="14"/>
      <c r="L668" s="14"/>
      <c r="M668" s="14"/>
      <c r="N668" s="13"/>
      <c r="O668" s="13"/>
      <c r="P668" s="12"/>
      <c r="Q668" s="12"/>
      <c r="R668" s="12"/>
      <c r="S668" s="12"/>
      <c r="T668" s="12"/>
      <c r="U668" s="12"/>
      <c r="V668" s="12"/>
      <c r="W668" s="17"/>
      <c r="X668" s="17"/>
      <c r="Y668" s="15"/>
      <c r="Z668" s="14"/>
      <c r="AA668" s="43" t="e">
        <f t="shared" si="90"/>
        <v>#DIV/0!</v>
      </c>
      <c r="AB668" s="21" t="e">
        <f t="shared" si="91"/>
        <v>#DIV/0!</v>
      </c>
      <c r="AC668" s="21" t="e">
        <f t="shared" si="92"/>
        <v>#DIV/0!</v>
      </c>
      <c r="AD668" s="21" t="e">
        <f t="shared" si="93"/>
        <v>#DIV/0!</v>
      </c>
      <c r="AE668" s="21" t="e">
        <f t="shared" si="94"/>
        <v>#DIV/0!</v>
      </c>
      <c r="AF668" s="21" t="e">
        <f t="shared" si="97"/>
        <v>#DIV/0!</v>
      </c>
      <c r="AG668" s="20">
        <f>VLOOKUP(S668,'tabla ingresos'!$A$3:$D$15,4,FALSE)</f>
        <v>0</v>
      </c>
      <c r="AH668" s="20">
        <f t="shared" si="95"/>
        <v>0</v>
      </c>
      <c r="AI668" s="20">
        <f t="shared" si="96"/>
        <v>0</v>
      </c>
      <c r="AJ668" s="28" t="e">
        <f>VLOOKUP(AA668,score!$K$2:$L$8,2,TRUE)*AJ$2</f>
        <v>#DIV/0!</v>
      </c>
      <c r="AK668" s="28">
        <f>VLOOKUP(T668,score!$M$2:$N$8,2,FALSE)*AK$2</f>
        <v>0</v>
      </c>
      <c r="AL668" s="28">
        <f>VLOOKUP(Q668,score!$G$2:$H$8,2,TRUE)*AL$2</f>
        <v>0.1</v>
      </c>
      <c r="AM668" s="28" t="e">
        <f>VLOOKUP(AB668,score!$Y$2:$Z$8,2,TRUE)*AM$2</f>
        <v>#DIV/0!</v>
      </c>
      <c r="AN668" s="28" t="e">
        <f>VLOOKUP(AE668,score!$AE$2:$AF$8,2,TRUE)*AN$2</f>
        <v>#DIV/0!</v>
      </c>
      <c r="AO668" s="28">
        <f>VLOOKUP(O668,score!$C$2:$D$8,2,TRUE)*AO$2</f>
        <v>0.1</v>
      </c>
      <c r="AP668" s="28">
        <f>VLOOKUP(R668,score!$I$2:$J$8,2,TRUE)*AP$2</f>
        <v>0.1</v>
      </c>
      <c r="AQ668" s="28" t="e">
        <f>VLOOKUP(P668,score!$E$2:$F$8,2,FALSE)*AQ$2</f>
        <v>#N/A</v>
      </c>
      <c r="AR668" s="28">
        <f>VLOOKUP(U668,score!$O$2:$P$8,2,TRUE)*AR$2</f>
        <v>0</v>
      </c>
      <c r="AS668" s="28">
        <f>VLOOKUP(V668,score!$Q$2:$R$8,2,TRUE)*AS$2</f>
        <v>0</v>
      </c>
      <c r="AT668" s="28" t="e">
        <f>VLOOKUP(W668,score!$S$2:$T$8,2,FALSE)*AT$2</f>
        <v>#N/A</v>
      </c>
      <c r="AU668" s="28" t="e">
        <f>VLOOKUP(X668,score!$U$2:$V$4,2,FALSE)*AU$2</f>
        <v>#N/A</v>
      </c>
      <c r="AV668" s="28" t="e">
        <f>VLOOKUP(AF668,score!$AG$2:$AH$8,2,TRUE)*AV$2</f>
        <v>#DIV/0!</v>
      </c>
      <c r="AW668" s="28" t="e">
        <f>VLOOKUP(Y668,score!$W$2:$X$8,2,FALSE)*AW$2</f>
        <v>#N/A</v>
      </c>
      <c r="AX668" s="28" t="e">
        <f>VLOOKUP(AC668,score!$AA$2:$AB$8,2,TRUE)*AX$2</f>
        <v>#DIV/0!</v>
      </c>
      <c r="AY668" s="28" t="e">
        <f>VLOOKUP(AD668,score!$AC$2:$AD$8,2,TRUE)*AY$2</f>
        <v>#DIV/0!</v>
      </c>
      <c r="AZ668" s="28">
        <f>VLOOKUP(N668,score!$A$2:$B$8,2,TRUE)*AZ$2</f>
        <v>0.1</v>
      </c>
      <c r="BA668" s="29" t="e">
        <f t="shared" si="98"/>
        <v>#DIV/0!</v>
      </c>
      <c r="BB668" s="29" t="e">
        <f>VLOOKUP(BA668,score!$AJ$2:$AK$7,2,TRUE)</f>
        <v>#DIV/0!</v>
      </c>
    </row>
    <row r="669" spans="1:54" x14ac:dyDescent="0.3">
      <c r="A669" s="10"/>
      <c r="B669" s="11"/>
      <c r="C669" s="12"/>
      <c r="D669" s="14"/>
      <c r="E669" s="12"/>
      <c r="F669" s="14"/>
      <c r="G669" s="14"/>
      <c r="H669" s="14"/>
      <c r="I669" s="14"/>
      <c r="J669" s="14"/>
      <c r="K669" s="14"/>
      <c r="L669" s="14"/>
      <c r="M669" s="14"/>
      <c r="N669" s="13"/>
      <c r="O669" s="13"/>
      <c r="P669" s="12"/>
      <c r="Q669" s="12"/>
      <c r="R669" s="12"/>
      <c r="S669" s="12"/>
      <c r="T669" s="12"/>
      <c r="U669" s="12"/>
      <c r="V669" s="12"/>
      <c r="W669" s="17"/>
      <c r="X669" s="17"/>
      <c r="Y669" s="15"/>
      <c r="Z669" s="14"/>
      <c r="AA669" s="43" t="e">
        <f t="shared" si="90"/>
        <v>#DIV/0!</v>
      </c>
      <c r="AB669" s="21" t="e">
        <f t="shared" si="91"/>
        <v>#DIV/0!</v>
      </c>
      <c r="AC669" s="21" t="e">
        <f t="shared" si="92"/>
        <v>#DIV/0!</v>
      </c>
      <c r="AD669" s="21" t="e">
        <f t="shared" si="93"/>
        <v>#DIV/0!</v>
      </c>
      <c r="AE669" s="21" t="e">
        <f t="shared" si="94"/>
        <v>#DIV/0!</v>
      </c>
      <c r="AF669" s="21" t="e">
        <f t="shared" si="97"/>
        <v>#DIV/0!</v>
      </c>
      <c r="AG669" s="20">
        <f>VLOOKUP(S669,'tabla ingresos'!$A$3:$D$15,4,FALSE)</f>
        <v>0</v>
      </c>
      <c r="AH669" s="20">
        <f t="shared" si="95"/>
        <v>0</v>
      </c>
      <c r="AI669" s="20">
        <f t="shared" si="96"/>
        <v>0</v>
      </c>
      <c r="AJ669" s="28" t="e">
        <f>VLOOKUP(AA669,score!$K$2:$L$8,2,TRUE)*AJ$2</f>
        <v>#DIV/0!</v>
      </c>
      <c r="AK669" s="28">
        <f>VLOOKUP(T669,score!$M$2:$N$8,2,FALSE)*AK$2</f>
        <v>0</v>
      </c>
      <c r="AL669" s="28">
        <f>VLOOKUP(Q669,score!$G$2:$H$8,2,TRUE)*AL$2</f>
        <v>0.1</v>
      </c>
      <c r="AM669" s="28" t="e">
        <f>VLOOKUP(AB669,score!$Y$2:$Z$8,2,TRUE)*AM$2</f>
        <v>#DIV/0!</v>
      </c>
      <c r="AN669" s="28" t="e">
        <f>VLOOKUP(AE669,score!$AE$2:$AF$8,2,TRUE)*AN$2</f>
        <v>#DIV/0!</v>
      </c>
      <c r="AO669" s="28">
        <f>VLOOKUP(O669,score!$C$2:$D$8,2,TRUE)*AO$2</f>
        <v>0.1</v>
      </c>
      <c r="AP669" s="28">
        <f>VLOOKUP(R669,score!$I$2:$J$8,2,TRUE)*AP$2</f>
        <v>0.1</v>
      </c>
      <c r="AQ669" s="28" t="e">
        <f>VLOOKUP(P669,score!$E$2:$F$8,2,FALSE)*AQ$2</f>
        <v>#N/A</v>
      </c>
      <c r="AR669" s="28">
        <f>VLOOKUP(U669,score!$O$2:$P$8,2,TRUE)*AR$2</f>
        <v>0</v>
      </c>
      <c r="AS669" s="28">
        <f>VLOOKUP(V669,score!$Q$2:$R$8,2,TRUE)*AS$2</f>
        <v>0</v>
      </c>
      <c r="AT669" s="28" t="e">
        <f>VLOOKUP(W669,score!$S$2:$T$8,2,FALSE)*AT$2</f>
        <v>#N/A</v>
      </c>
      <c r="AU669" s="28" t="e">
        <f>VLOOKUP(X669,score!$U$2:$V$4,2,FALSE)*AU$2</f>
        <v>#N/A</v>
      </c>
      <c r="AV669" s="28" t="e">
        <f>VLOOKUP(AF669,score!$AG$2:$AH$8,2,TRUE)*AV$2</f>
        <v>#DIV/0!</v>
      </c>
      <c r="AW669" s="28" t="e">
        <f>VLOOKUP(Y669,score!$W$2:$X$8,2,FALSE)*AW$2</f>
        <v>#N/A</v>
      </c>
      <c r="AX669" s="28" t="e">
        <f>VLOOKUP(AC669,score!$AA$2:$AB$8,2,TRUE)*AX$2</f>
        <v>#DIV/0!</v>
      </c>
      <c r="AY669" s="28" t="e">
        <f>VLOOKUP(AD669,score!$AC$2:$AD$8,2,TRUE)*AY$2</f>
        <v>#DIV/0!</v>
      </c>
      <c r="AZ669" s="28">
        <f>VLOOKUP(N669,score!$A$2:$B$8,2,TRUE)*AZ$2</f>
        <v>0.1</v>
      </c>
      <c r="BA669" s="29" t="e">
        <f t="shared" si="98"/>
        <v>#DIV/0!</v>
      </c>
      <c r="BB669" s="29" t="e">
        <f>VLOOKUP(BA669,score!$AJ$2:$AK$7,2,TRUE)</f>
        <v>#DIV/0!</v>
      </c>
    </row>
    <row r="670" spans="1:54" x14ac:dyDescent="0.3">
      <c r="A670" s="10"/>
      <c r="B670" s="11"/>
      <c r="C670" s="12"/>
      <c r="D670" s="14"/>
      <c r="E670" s="12"/>
      <c r="F670" s="14"/>
      <c r="G670" s="14"/>
      <c r="H670" s="14"/>
      <c r="I670" s="14"/>
      <c r="J670" s="14"/>
      <c r="K670" s="14"/>
      <c r="L670" s="14"/>
      <c r="M670" s="14"/>
      <c r="N670" s="13"/>
      <c r="O670" s="13"/>
      <c r="P670" s="12"/>
      <c r="Q670" s="12"/>
      <c r="R670" s="12"/>
      <c r="S670" s="12"/>
      <c r="T670" s="12"/>
      <c r="U670" s="12"/>
      <c r="V670" s="12"/>
      <c r="W670" s="17"/>
      <c r="X670" s="17"/>
      <c r="Y670" s="15"/>
      <c r="Z670" s="14"/>
      <c r="AA670" s="43" t="e">
        <f t="shared" si="90"/>
        <v>#DIV/0!</v>
      </c>
      <c r="AB670" s="21" t="e">
        <f t="shared" si="91"/>
        <v>#DIV/0!</v>
      </c>
      <c r="AC670" s="21" t="e">
        <f t="shared" si="92"/>
        <v>#DIV/0!</v>
      </c>
      <c r="AD670" s="21" t="e">
        <f t="shared" si="93"/>
        <v>#DIV/0!</v>
      </c>
      <c r="AE670" s="21" t="e">
        <f t="shared" si="94"/>
        <v>#DIV/0!</v>
      </c>
      <c r="AF670" s="21" t="e">
        <f t="shared" si="97"/>
        <v>#DIV/0!</v>
      </c>
      <c r="AG670" s="20">
        <f>VLOOKUP(S670,'tabla ingresos'!$A$3:$D$15,4,FALSE)</f>
        <v>0</v>
      </c>
      <c r="AH670" s="20">
        <f t="shared" si="95"/>
        <v>0</v>
      </c>
      <c r="AI670" s="20">
        <f t="shared" si="96"/>
        <v>0</v>
      </c>
      <c r="AJ670" s="28" t="e">
        <f>VLOOKUP(AA670,score!$K$2:$L$8,2,TRUE)*AJ$2</f>
        <v>#DIV/0!</v>
      </c>
      <c r="AK670" s="28">
        <f>VLOOKUP(T670,score!$M$2:$N$8,2,FALSE)*AK$2</f>
        <v>0</v>
      </c>
      <c r="AL670" s="28">
        <f>VLOOKUP(Q670,score!$G$2:$H$8,2,TRUE)*AL$2</f>
        <v>0.1</v>
      </c>
      <c r="AM670" s="28" t="e">
        <f>VLOOKUP(AB670,score!$Y$2:$Z$8,2,TRUE)*AM$2</f>
        <v>#DIV/0!</v>
      </c>
      <c r="AN670" s="28" t="e">
        <f>VLOOKUP(AE670,score!$AE$2:$AF$8,2,TRUE)*AN$2</f>
        <v>#DIV/0!</v>
      </c>
      <c r="AO670" s="28">
        <f>VLOOKUP(O670,score!$C$2:$D$8,2,TRUE)*AO$2</f>
        <v>0.1</v>
      </c>
      <c r="AP670" s="28">
        <f>VLOOKUP(R670,score!$I$2:$J$8,2,TRUE)*AP$2</f>
        <v>0.1</v>
      </c>
      <c r="AQ670" s="28" t="e">
        <f>VLOOKUP(P670,score!$E$2:$F$8,2,FALSE)*AQ$2</f>
        <v>#N/A</v>
      </c>
      <c r="AR670" s="28">
        <f>VLOOKUP(U670,score!$O$2:$P$8,2,TRUE)*AR$2</f>
        <v>0</v>
      </c>
      <c r="AS670" s="28">
        <f>VLOOKUP(V670,score!$Q$2:$R$8,2,TRUE)*AS$2</f>
        <v>0</v>
      </c>
      <c r="AT670" s="28" t="e">
        <f>VLOOKUP(W670,score!$S$2:$T$8,2,FALSE)*AT$2</f>
        <v>#N/A</v>
      </c>
      <c r="AU670" s="28" t="e">
        <f>VLOOKUP(X670,score!$U$2:$V$4,2,FALSE)*AU$2</f>
        <v>#N/A</v>
      </c>
      <c r="AV670" s="28" t="e">
        <f>VLOOKUP(AF670,score!$AG$2:$AH$8,2,TRUE)*AV$2</f>
        <v>#DIV/0!</v>
      </c>
      <c r="AW670" s="28" t="e">
        <f>VLOOKUP(Y670,score!$W$2:$X$8,2,FALSE)*AW$2</f>
        <v>#N/A</v>
      </c>
      <c r="AX670" s="28" t="e">
        <f>VLOOKUP(AC670,score!$AA$2:$AB$8,2,TRUE)*AX$2</f>
        <v>#DIV/0!</v>
      </c>
      <c r="AY670" s="28" t="e">
        <f>VLOOKUP(AD670,score!$AC$2:$AD$8,2,TRUE)*AY$2</f>
        <v>#DIV/0!</v>
      </c>
      <c r="AZ670" s="28">
        <f>VLOOKUP(N670,score!$A$2:$B$8,2,TRUE)*AZ$2</f>
        <v>0.1</v>
      </c>
      <c r="BA670" s="29" t="e">
        <f t="shared" si="98"/>
        <v>#DIV/0!</v>
      </c>
      <c r="BB670" s="29" t="e">
        <f>VLOOKUP(BA670,score!$AJ$2:$AK$7,2,TRUE)</f>
        <v>#DIV/0!</v>
      </c>
    </row>
    <row r="671" spans="1:54" x14ac:dyDescent="0.3">
      <c r="A671" s="10"/>
      <c r="B671" s="11"/>
      <c r="C671" s="12"/>
      <c r="D671" s="14"/>
      <c r="E671" s="12"/>
      <c r="F671" s="14"/>
      <c r="G671" s="14"/>
      <c r="H671" s="14"/>
      <c r="I671" s="14"/>
      <c r="J671" s="14"/>
      <c r="K671" s="14"/>
      <c r="L671" s="14"/>
      <c r="M671" s="14"/>
      <c r="N671" s="13"/>
      <c r="O671" s="13"/>
      <c r="P671" s="12"/>
      <c r="Q671" s="12"/>
      <c r="R671" s="12"/>
      <c r="S671" s="12"/>
      <c r="T671" s="12"/>
      <c r="U671" s="12"/>
      <c r="V671" s="12"/>
      <c r="W671" s="17"/>
      <c r="X671" s="17"/>
      <c r="Y671" s="15"/>
      <c r="Z671" s="14"/>
      <c r="AA671" s="43" t="e">
        <f t="shared" si="90"/>
        <v>#DIV/0!</v>
      </c>
      <c r="AB671" s="21" t="e">
        <f t="shared" si="91"/>
        <v>#DIV/0!</v>
      </c>
      <c r="AC671" s="21" t="e">
        <f t="shared" si="92"/>
        <v>#DIV/0!</v>
      </c>
      <c r="AD671" s="21" t="e">
        <f t="shared" si="93"/>
        <v>#DIV/0!</v>
      </c>
      <c r="AE671" s="21" t="e">
        <f t="shared" si="94"/>
        <v>#DIV/0!</v>
      </c>
      <c r="AF671" s="21" t="e">
        <f t="shared" si="97"/>
        <v>#DIV/0!</v>
      </c>
      <c r="AG671" s="20">
        <f>VLOOKUP(S671,'tabla ingresos'!$A$3:$D$15,4,FALSE)</f>
        <v>0</v>
      </c>
      <c r="AH671" s="20">
        <f t="shared" si="95"/>
        <v>0</v>
      </c>
      <c r="AI671" s="20">
        <f t="shared" si="96"/>
        <v>0</v>
      </c>
      <c r="AJ671" s="28" t="e">
        <f>VLOOKUP(AA671,score!$K$2:$L$8,2,TRUE)*AJ$2</f>
        <v>#DIV/0!</v>
      </c>
      <c r="AK671" s="28">
        <f>VLOOKUP(T671,score!$M$2:$N$8,2,FALSE)*AK$2</f>
        <v>0</v>
      </c>
      <c r="AL671" s="28">
        <f>VLOOKUP(Q671,score!$G$2:$H$8,2,TRUE)*AL$2</f>
        <v>0.1</v>
      </c>
      <c r="AM671" s="28" t="e">
        <f>VLOOKUP(AB671,score!$Y$2:$Z$8,2,TRUE)*AM$2</f>
        <v>#DIV/0!</v>
      </c>
      <c r="AN671" s="28" t="e">
        <f>VLOOKUP(AE671,score!$AE$2:$AF$8,2,TRUE)*AN$2</f>
        <v>#DIV/0!</v>
      </c>
      <c r="AO671" s="28">
        <f>VLOOKUP(O671,score!$C$2:$D$8,2,TRUE)*AO$2</f>
        <v>0.1</v>
      </c>
      <c r="AP671" s="28">
        <f>VLOOKUP(R671,score!$I$2:$J$8,2,TRUE)*AP$2</f>
        <v>0.1</v>
      </c>
      <c r="AQ671" s="28" t="e">
        <f>VLOOKUP(P671,score!$E$2:$F$8,2,FALSE)*AQ$2</f>
        <v>#N/A</v>
      </c>
      <c r="AR671" s="28">
        <f>VLOOKUP(U671,score!$O$2:$P$8,2,TRUE)*AR$2</f>
        <v>0</v>
      </c>
      <c r="AS671" s="28">
        <f>VLOOKUP(V671,score!$Q$2:$R$8,2,TRUE)*AS$2</f>
        <v>0</v>
      </c>
      <c r="AT671" s="28" t="e">
        <f>VLOOKUP(W671,score!$S$2:$T$8,2,FALSE)*AT$2</f>
        <v>#N/A</v>
      </c>
      <c r="AU671" s="28" t="e">
        <f>VLOOKUP(X671,score!$U$2:$V$4,2,FALSE)*AU$2</f>
        <v>#N/A</v>
      </c>
      <c r="AV671" s="28" t="e">
        <f>VLOOKUP(AF671,score!$AG$2:$AH$8,2,TRUE)*AV$2</f>
        <v>#DIV/0!</v>
      </c>
      <c r="AW671" s="28" t="e">
        <f>VLOOKUP(Y671,score!$W$2:$X$8,2,FALSE)*AW$2</f>
        <v>#N/A</v>
      </c>
      <c r="AX671" s="28" t="e">
        <f>VLOOKUP(AC671,score!$AA$2:$AB$8,2,TRUE)*AX$2</f>
        <v>#DIV/0!</v>
      </c>
      <c r="AY671" s="28" t="e">
        <f>VLOOKUP(AD671,score!$AC$2:$AD$8,2,TRUE)*AY$2</f>
        <v>#DIV/0!</v>
      </c>
      <c r="AZ671" s="28">
        <f>VLOOKUP(N671,score!$A$2:$B$8,2,TRUE)*AZ$2</f>
        <v>0.1</v>
      </c>
      <c r="BA671" s="29" t="e">
        <f t="shared" si="98"/>
        <v>#DIV/0!</v>
      </c>
      <c r="BB671" s="29" t="e">
        <f>VLOOKUP(BA671,score!$AJ$2:$AK$7,2,TRUE)</f>
        <v>#DIV/0!</v>
      </c>
    </row>
    <row r="672" spans="1:54" x14ac:dyDescent="0.3">
      <c r="A672" s="10"/>
      <c r="B672" s="11"/>
      <c r="C672" s="12"/>
      <c r="D672" s="14"/>
      <c r="E672" s="12"/>
      <c r="F672" s="14"/>
      <c r="G672" s="14"/>
      <c r="H672" s="14"/>
      <c r="I672" s="14"/>
      <c r="J672" s="14"/>
      <c r="K672" s="14"/>
      <c r="L672" s="14"/>
      <c r="M672" s="14"/>
      <c r="N672" s="13"/>
      <c r="O672" s="13"/>
      <c r="P672" s="12"/>
      <c r="Q672" s="12"/>
      <c r="R672" s="12"/>
      <c r="S672" s="12"/>
      <c r="T672" s="12"/>
      <c r="U672" s="12"/>
      <c r="V672" s="12"/>
      <c r="W672" s="17"/>
      <c r="X672" s="17"/>
      <c r="Y672" s="15"/>
      <c r="Z672" s="14"/>
      <c r="AA672" s="43" t="e">
        <f t="shared" si="90"/>
        <v>#DIV/0!</v>
      </c>
      <c r="AB672" s="21" t="e">
        <f t="shared" si="91"/>
        <v>#DIV/0!</v>
      </c>
      <c r="AC672" s="21" t="e">
        <f t="shared" si="92"/>
        <v>#DIV/0!</v>
      </c>
      <c r="AD672" s="21" t="e">
        <f t="shared" si="93"/>
        <v>#DIV/0!</v>
      </c>
      <c r="AE672" s="21" t="e">
        <f t="shared" si="94"/>
        <v>#DIV/0!</v>
      </c>
      <c r="AF672" s="21" t="e">
        <f t="shared" si="97"/>
        <v>#DIV/0!</v>
      </c>
      <c r="AG672" s="20">
        <f>VLOOKUP(S672,'tabla ingresos'!$A$3:$D$15,4,FALSE)</f>
        <v>0</v>
      </c>
      <c r="AH672" s="20">
        <f t="shared" si="95"/>
        <v>0</v>
      </c>
      <c r="AI672" s="20">
        <f t="shared" si="96"/>
        <v>0</v>
      </c>
      <c r="AJ672" s="28" t="e">
        <f>VLOOKUP(AA672,score!$K$2:$L$8,2,TRUE)*AJ$2</f>
        <v>#DIV/0!</v>
      </c>
      <c r="AK672" s="28">
        <f>VLOOKUP(T672,score!$M$2:$N$8,2,FALSE)*AK$2</f>
        <v>0</v>
      </c>
      <c r="AL672" s="28">
        <f>VLOOKUP(Q672,score!$G$2:$H$8,2,TRUE)*AL$2</f>
        <v>0.1</v>
      </c>
      <c r="AM672" s="28" t="e">
        <f>VLOOKUP(AB672,score!$Y$2:$Z$8,2,TRUE)*AM$2</f>
        <v>#DIV/0!</v>
      </c>
      <c r="AN672" s="28" t="e">
        <f>VLOOKUP(AE672,score!$AE$2:$AF$8,2,TRUE)*AN$2</f>
        <v>#DIV/0!</v>
      </c>
      <c r="AO672" s="28">
        <f>VLOOKUP(O672,score!$C$2:$D$8,2,TRUE)*AO$2</f>
        <v>0.1</v>
      </c>
      <c r="AP672" s="28">
        <f>VLOOKUP(R672,score!$I$2:$J$8,2,TRUE)*AP$2</f>
        <v>0.1</v>
      </c>
      <c r="AQ672" s="28" t="e">
        <f>VLOOKUP(P672,score!$E$2:$F$8,2,FALSE)*AQ$2</f>
        <v>#N/A</v>
      </c>
      <c r="AR672" s="28">
        <f>VLOOKUP(U672,score!$O$2:$P$8,2,TRUE)*AR$2</f>
        <v>0</v>
      </c>
      <c r="AS672" s="28">
        <f>VLOOKUP(V672,score!$Q$2:$R$8,2,TRUE)*AS$2</f>
        <v>0</v>
      </c>
      <c r="AT672" s="28" t="e">
        <f>VLOOKUP(W672,score!$S$2:$T$8,2,FALSE)*AT$2</f>
        <v>#N/A</v>
      </c>
      <c r="AU672" s="28" t="e">
        <f>VLOOKUP(X672,score!$U$2:$V$4,2,FALSE)*AU$2</f>
        <v>#N/A</v>
      </c>
      <c r="AV672" s="28" t="e">
        <f>VLOOKUP(AF672,score!$AG$2:$AH$8,2,TRUE)*AV$2</f>
        <v>#DIV/0!</v>
      </c>
      <c r="AW672" s="28" t="e">
        <f>VLOOKUP(Y672,score!$W$2:$X$8,2,FALSE)*AW$2</f>
        <v>#N/A</v>
      </c>
      <c r="AX672" s="28" t="e">
        <f>VLOOKUP(AC672,score!$AA$2:$AB$8,2,TRUE)*AX$2</f>
        <v>#DIV/0!</v>
      </c>
      <c r="AY672" s="28" t="e">
        <f>VLOOKUP(AD672,score!$AC$2:$AD$8,2,TRUE)*AY$2</f>
        <v>#DIV/0!</v>
      </c>
      <c r="AZ672" s="28">
        <f>VLOOKUP(N672,score!$A$2:$B$8,2,TRUE)*AZ$2</f>
        <v>0.1</v>
      </c>
      <c r="BA672" s="29" t="e">
        <f t="shared" si="98"/>
        <v>#DIV/0!</v>
      </c>
      <c r="BB672" s="29" t="e">
        <f>VLOOKUP(BA672,score!$AJ$2:$AK$7,2,TRUE)</f>
        <v>#DIV/0!</v>
      </c>
    </row>
    <row r="673" spans="1:54" x14ac:dyDescent="0.3">
      <c r="A673" s="10"/>
      <c r="B673" s="11"/>
      <c r="C673" s="12"/>
      <c r="D673" s="14"/>
      <c r="E673" s="12"/>
      <c r="F673" s="14"/>
      <c r="G673" s="14"/>
      <c r="H673" s="14"/>
      <c r="I673" s="14"/>
      <c r="J673" s="14"/>
      <c r="K673" s="14"/>
      <c r="L673" s="14"/>
      <c r="M673" s="14"/>
      <c r="N673" s="13"/>
      <c r="O673" s="13"/>
      <c r="P673" s="12"/>
      <c r="Q673" s="12"/>
      <c r="R673" s="12"/>
      <c r="S673" s="12"/>
      <c r="T673" s="12"/>
      <c r="U673" s="12"/>
      <c r="V673" s="12"/>
      <c r="W673" s="17"/>
      <c r="X673" s="17"/>
      <c r="Y673" s="15"/>
      <c r="Z673" s="14"/>
      <c r="AA673" s="43" t="e">
        <f t="shared" si="90"/>
        <v>#DIV/0!</v>
      </c>
      <c r="AB673" s="21" t="e">
        <f t="shared" si="91"/>
        <v>#DIV/0!</v>
      </c>
      <c r="AC673" s="21" t="e">
        <f t="shared" si="92"/>
        <v>#DIV/0!</v>
      </c>
      <c r="AD673" s="21" t="e">
        <f t="shared" si="93"/>
        <v>#DIV/0!</v>
      </c>
      <c r="AE673" s="21" t="e">
        <f t="shared" si="94"/>
        <v>#DIV/0!</v>
      </c>
      <c r="AF673" s="21" t="e">
        <f t="shared" si="97"/>
        <v>#DIV/0!</v>
      </c>
      <c r="AG673" s="20">
        <f>VLOOKUP(S673,'tabla ingresos'!$A$3:$D$15,4,FALSE)</f>
        <v>0</v>
      </c>
      <c r="AH673" s="20">
        <f t="shared" si="95"/>
        <v>0</v>
      </c>
      <c r="AI673" s="20">
        <f t="shared" si="96"/>
        <v>0</v>
      </c>
      <c r="AJ673" s="28" t="e">
        <f>VLOOKUP(AA673,score!$K$2:$L$8,2,TRUE)*AJ$2</f>
        <v>#DIV/0!</v>
      </c>
      <c r="AK673" s="28">
        <f>VLOOKUP(T673,score!$M$2:$N$8,2,FALSE)*AK$2</f>
        <v>0</v>
      </c>
      <c r="AL673" s="28">
        <f>VLOOKUP(Q673,score!$G$2:$H$8,2,TRUE)*AL$2</f>
        <v>0.1</v>
      </c>
      <c r="AM673" s="28" t="e">
        <f>VLOOKUP(AB673,score!$Y$2:$Z$8,2,TRUE)*AM$2</f>
        <v>#DIV/0!</v>
      </c>
      <c r="AN673" s="28" t="e">
        <f>VLOOKUP(AE673,score!$AE$2:$AF$8,2,TRUE)*AN$2</f>
        <v>#DIV/0!</v>
      </c>
      <c r="AO673" s="28">
        <f>VLOOKUP(O673,score!$C$2:$D$8,2,TRUE)*AO$2</f>
        <v>0.1</v>
      </c>
      <c r="AP673" s="28">
        <f>VLOOKUP(R673,score!$I$2:$J$8,2,TRUE)*AP$2</f>
        <v>0.1</v>
      </c>
      <c r="AQ673" s="28" t="e">
        <f>VLOOKUP(P673,score!$E$2:$F$8,2,FALSE)*AQ$2</f>
        <v>#N/A</v>
      </c>
      <c r="AR673" s="28">
        <f>VLOOKUP(U673,score!$O$2:$P$8,2,TRUE)*AR$2</f>
        <v>0</v>
      </c>
      <c r="AS673" s="28">
        <f>VLOOKUP(V673,score!$Q$2:$R$8,2,TRUE)*AS$2</f>
        <v>0</v>
      </c>
      <c r="AT673" s="28" t="e">
        <f>VLOOKUP(W673,score!$S$2:$T$8,2,FALSE)*AT$2</f>
        <v>#N/A</v>
      </c>
      <c r="AU673" s="28" t="e">
        <f>VLOOKUP(X673,score!$U$2:$V$4,2,FALSE)*AU$2</f>
        <v>#N/A</v>
      </c>
      <c r="AV673" s="28" t="e">
        <f>VLOOKUP(AF673,score!$AG$2:$AH$8,2,TRUE)*AV$2</f>
        <v>#DIV/0!</v>
      </c>
      <c r="AW673" s="28" t="e">
        <f>VLOOKUP(Y673,score!$W$2:$X$8,2,FALSE)*AW$2</f>
        <v>#N/A</v>
      </c>
      <c r="AX673" s="28" t="e">
        <f>VLOOKUP(AC673,score!$AA$2:$AB$8,2,TRUE)*AX$2</f>
        <v>#DIV/0!</v>
      </c>
      <c r="AY673" s="28" t="e">
        <f>VLOOKUP(AD673,score!$AC$2:$AD$8,2,TRUE)*AY$2</f>
        <v>#DIV/0!</v>
      </c>
      <c r="AZ673" s="28">
        <f>VLOOKUP(N673,score!$A$2:$B$8,2,TRUE)*AZ$2</f>
        <v>0.1</v>
      </c>
      <c r="BA673" s="29" t="e">
        <f t="shared" si="98"/>
        <v>#DIV/0!</v>
      </c>
      <c r="BB673" s="29" t="e">
        <f>VLOOKUP(BA673,score!$AJ$2:$AK$7,2,TRUE)</f>
        <v>#DIV/0!</v>
      </c>
    </row>
    <row r="674" spans="1:54" x14ac:dyDescent="0.3">
      <c r="A674" s="10"/>
      <c r="B674" s="11"/>
      <c r="C674" s="12"/>
      <c r="D674" s="14"/>
      <c r="E674" s="12"/>
      <c r="F674" s="14"/>
      <c r="G674" s="14"/>
      <c r="H674" s="14"/>
      <c r="I674" s="14"/>
      <c r="J674" s="14"/>
      <c r="K674" s="14"/>
      <c r="L674" s="14"/>
      <c r="M674" s="14"/>
      <c r="N674" s="13"/>
      <c r="O674" s="13"/>
      <c r="P674" s="12"/>
      <c r="Q674" s="12"/>
      <c r="R674" s="12"/>
      <c r="S674" s="12"/>
      <c r="T674" s="12"/>
      <c r="U674" s="12"/>
      <c r="V674" s="12"/>
      <c r="W674" s="17"/>
      <c r="X674" s="17"/>
      <c r="Y674" s="15"/>
      <c r="Z674" s="14"/>
      <c r="AA674" s="43" t="e">
        <f t="shared" si="90"/>
        <v>#DIV/0!</v>
      </c>
      <c r="AB674" s="21" t="e">
        <f t="shared" si="91"/>
        <v>#DIV/0!</v>
      </c>
      <c r="AC674" s="21" t="e">
        <f t="shared" si="92"/>
        <v>#DIV/0!</v>
      </c>
      <c r="AD674" s="21" t="e">
        <f t="shared" si="93"/>
        <v>#DIV/0!</v>
      </c>
      <c r="AE674" s="21" t="e">
        <f t="shared" si="94"/>
        <v>#DIV/0!</v>
      </c>
      <c r="AF674" s="21" t="e">
        <f t="shared" si="97"/>
        <v>#DIV/0!</v>
      </c>
      <c r="AG674" s="20">
        <f>VLOOKUP(S674,'tabla ingresos'!$A$3:$D$15,4,FALSE)</f>
        <v>0</v>
      </c>
      <c r="AH674" s="20">
        <f t="shared" si="95"/>
        <v>0</v>
      </c>
      <c r="AI674" s="20">
        <f t="shared" si="96"/>
        <v>0</v>
      </c>
      <c r="AJ674" s="28" t="e">
        <f>VLOOKUP(AA674,score!$K$2:$L$8,2,TRUE)*AJ$2</f>
        <v>#DIV/0!</v>
      </c>
      <c r="AK674" s="28">
        <f>VLOOKUP(T674,score!$M$2:$N$8,2,FALSE)*AK$2</f>
        <v>0</v>
      </c>
      <c r="AL674" s="28">
        <f>VLOOKUP(Q674,score!$G$2:$H$8,2,TRUE)*AL$2</f>
        <v>0.1</v>
      </c>
      <c r="AM674" s="28" t="e">
        <f>VLOOKUP(AB674,score!$Y$2:$Z$8,2,TRUE)*AM$2</f>
        <v>#DIV/0!</v>
      </c>
      <c r="AN674" s="28" t="e">
        <f>VLOOKUP(AE674,score!$AE$2:$AF$8,2,TRUE)*AN$2</f>
        <v>#DIV/0!</v>
      </c>
      <c r="AO674" s="28">
        <f>VLOOKUP(O674,score!$C$2:$D$8,2,TRUE)*AO$2</f>
        <v>0.1</v>
      </c>
      <c r="AP674" s="28">
        <f>VLOOKUP(R674,score!$I$2:$J$8,2,TRUE)*AP$2</f>
        <v>0.1</v>
      </c>
      <c r="AQ674" s="28" t="e">
        <f>VLOOKUP(P674,score!$E$2:$F$8,2,FALSE)*AQ$2</f>
        <v>#N/A</v>
      </c>
      <c r="AR674" s="28">
        <f>VLOOKUP(U674,score!$O$2:$P$8,2,TRUE)*AR$2</f>
        <v>0</v>
      </c>
      <c r="AS674" s="28">
        <f>VLOOKUP(V674,score!$Q$2:$R$8,2,TRUE)*AS$2</f>
        <v>0</v>
      </c>
      <c r="AT674" s="28" t="e">
        <f>VLOOKUP(W674,score!$S$2:$T$8,2,FALSE)*AT$2</f>
        <v>#N/A</v>
      </c>
      <c r="AU674" s="28" t="e">
        <f>VLOOKUP(X674,score!$U$2:$V$4,2,FALSE)*AU$2</f>
        <v>#N/A</v>
      </c>
      <c r="AV674" s="28" t="e">
        <f>VLOOKUP(AF674,score!$AG$2:$AH$8,2,TRUE)*AV$2</f>
        <v>#DIV/0!</v>
      </c>
      <c r="AW674" s="28" t="e">
        <f>VLOOKUP(Y674,score!$W$2:$X$8,2,FALSE)*AW$2</f>
        <v>#N/A</v>
      </c>
      <c r="AX674" s="28" t="e">
        <f>VLOOKUP(AC674,score!$AA$2:$AB$8,2,TRUE)*AX$2</f>
        <v>#DIV/0!</v>
      </c>
      <c r="AY674" s="28" t="e">
        <f>VLOOKUP(AD674,score!$AC$2:$AD$8,2,TRUE)*AY$2</f>
        <v>#DIV/0!</v>
      </c>
      <c r="AZ674" s="28">
        <f>VLOOKUP(N674,score!$A$2:$B$8,2,TRUE)*AZ$2</f>
        <v>0.1</v>
      </c>
      <c r="BA674" s="29" t="e">
        <f t="shared" si="98"/>
        <v>#DIV/0!</v>
      </c>
      <c r="BB674" s="29" t="e">
        <f>VLOOKUP(BA674,score!$AJ$2:$AK$7,2,TRUE)</f>
        <v>#DIV/0!</v>
      </c>
    </row>
    <row r="675" spans="1:54" x14ac:dyDescent="0.3">
      <c r="A675" s="10"/>
      <c r="B675" s="11"/>
      <c r="C675" s="12"/>
      <c r="D675" s="14"/>
      <c r="E675" s="12"/>
      <c r="F675" s="14"/>
      <c r="G675" s="14"/>
      <c r="H675" s="14"/>
      <c r="I675" s="14"/>
      <c r="J675" s="14"/>
      <c r="K675" s="14"/>
      <c r="L675" s="14"/>
      <c r="M675" s="14"/>
      <c r="N675" s="13"/>
      <c r="O675" s="13"/>
      <c r="P675" s="12"/>
      <c r="Q675" s="12"/>
      <c r="R675" s="12"/>
      <c r="S675" s="12"/>
      <c r="T675" s="12"/>
      <c r="U675" s="12"/>
      <c r="V675" s="12"/>
      <c r="W675" s="17"/>
      <c r="X675" s="17"/>
      <c r="Y675" s="15"/>
      <c r="Z675" s="14"/>
      <c r="AA675" s="43" t="e">
        <f t="shared" si="90"/>
        <v>#DIV/0!</v>
      </c>
      <c r="AB675" s="21" t="e">
        <f t="shared" si="91"/>
        <v>#DIV/0!</v>
      </c>
      <c r="AC675" s="21" t="e">
        <f t="shared" si="92"/>
        <v>#DIV/0!</v>
      </c>
      <c r="AD675" s="21" t="e">
        <f t="shared" si="93"/>
        <v>#DIV/0!</v>
      </c>
      <c r="AE675" s="21" t="e">
        <f t="shared" si="94"/>
        <v>#DIV/0!</v>
      </c>
      <c r="AF675" s="21" t="e">
        <f t="shared" si="97"/>
        <v>#DIV/0!</v>
      </c>
      <c r="AG675" s="20">
        <f>VLOOKUP(S675,'tabla ingresos'!$A$3:$D$15,4,FALSE)</f>
        <v>0</v>
      </c>
      <c r="AH675" s="20">
        <f t="shared" si="95"/>
        <v>0</v>
      </c>
      <c r="AI675" s="20">
        <f t="shared" si="96"/>
        <v>0</v>
      </c>
      <c r="AJ675" s="28" t="e">
        <f>VLOOKUP(AA675,score!$K$2:$L$8,2,TRUE)*AJ$2</f>
        <v>#DIV/0!</v>
      </c>
      <c r="AK675" s="28">
        <f>VLOOKUP(T675,score!$M$2:$N$8,2,FALSE)*AK$2</f>
        <v>0</v>
      </c>
      <c r="AL675" s="28">
        <f>VLOOKUP(Q675,score!$G$2:$H$8,2,TRUE)*AL$2</f>
        <v>0.1</v>
      </c>
      <c r="AM675" s="28" t="e">
        <f>VLOOKUP(AB675,score!$Y$2:$Z$8,2,TRUE)*AM$2</f>
        <v>#DIV/0!</v>
      </c>
      <c r="AN675" s="28" t="e">
        <f>VLOOKUP(AE675,score!$AE$2:$AF$8,2,TRUE)*AN$2</f>
        <v>#DIV/0!</v>
      </c>
      <c r="AO675" s="28">
        <f>VLOOKUP(O675,score!$C$2:$D$8,2,TRUE)*AO$2</f>
        <v>0.1</v>
      </c>
      <c r="AP675" s="28">
        <f>VLOOKUP(R675,score!$I$2:$J$8,2,TRUE)*AP$2</f>
        <v>0.1</v>
      </c>
      <c r="AQ675" s="28" t="e">
        <f>VLOOKUP(P675,score!$E$2:$F$8,2,FALSE)*AQ$2</f>
        <v>#N/A</v>
      </c>
      <c r="AR675" s="28">
        <f>VLOOKUP(U675,score!$O$2:$P$8,2,TRUE)*AR$2</f>
        <v>0</v>
      </c>
      <c r="AS675" s="28">
        <f>VLOOKUP(V675,score!$Q$2:$R$8,2,TRUE)*AS$2</f>
        <v>0</v>
      </c>
      <c r="AT675" s="28" t="e">
        <f>VLOOKUP(W675,score!$S$2:$T$8,2,FALSE)*AT$2</f>
        <v>#N/A</v>
      </c>
      <c r="AU675" s="28" t="e">
        <f>VLOOKUP(X675,score!$U$2:$V$4,2,FALSE)*AU$2</f>
        <v>#N/A</v>
      </c>
      <c r="AV675" s="28" t="e">
        <f>VLOOKUP(AF675,score!$AG$2:$AH$8,2,TRUE)*AV$2</f>
        <v>#DIV/0!</v>
      </c>
      <c r="AW675" s="28" t="e">
        <f>VLOOKUP(Y675,score!$W$2:$X$8,2,FALSE)*AW$2</f>
        <v>#N/A</v>
      </c>
      <c r="AX675" s="28" t="e">
        <f>VLOOKUP(AC675,score!$AA$2:$AB$8,2,TRUE)*AX$2</f>
        <v>#DIV/0!</v>
      </c>
      <c r="AY675" s="28" t="e">
        <f>VLOOKUP(AD675,score!$AC$2:$AD$8,2,TRUE)*AY$2</f>
        <v>#DIV/0!</v>
      </c>
      <c r="AZ675" s="28">
        <f>VLOOKUP(N675,score!$A$2:$B$8,2,TRUE)*AZ$2</f>
        <v>0.1</v>
      </c>
      <c r="BA675" s="29" t="e">
        <f t="shared" si="98"/>
        <v>#DIV/0!</v>
      </c>
      <c r="BB675" s="29" t="e">
        <f>VLOOKUP(BA675,score!$AJ$2:$AK$7,2,TRUE)</f>
        <v>#DIV/0!</v>
      </c>
    </row>
    <row r="676" spans="1:54" x14ac:dyDescent="0.3">
      <c r="A676" s="10"/>
      <c r="B676" s="11"/>
      <c r="C676" s="12"/>
      <c r="D676" s="14"/>
      <c r="E676" s="12"/>
      <c r="F676" s="14"/>
      <c r="G676" s="14"/>
      <c r="H676" s="14"/>
      <c r="I676" s="14"/>
      <c r="J676" s="14"/>
      <c r="K676" s="14"/>
      <c r="L676" s="14"/>
      <c r="M676" s="14"/>
      <c r="N676" s="13"/>
      <c r="O676" s="13"/>
      <c r="P676" s="12"/>
      <c r="Q676" s="12"/>
      <c r="R676" s="12"/>
      <c r="S676" s="12"/>
      <c r="T676" s="12"/>
      <c r="U676" s="12"/>
      <c r="V676" s="12"/>
      <c r="W676" s="17"/>
      <c r="X676" s="17"/>
      <c r="Y676" s="15"/>
      <c r="Z676" s="14"/>
      <c r="AA676" s="43" t="e">
        <f t="shared" si="90"/>
        <v>#DIV/0!</v>
      </c>
      <c r="AB676" s="21" t="e">
        <f t="shared" si="91"/>
        <v>#DIV/0!</v>
      </c>
      <c r="AC676" s="21" t="e">
        <f t="shared" si="92"/>
        <v>#DIV/0!</v>
      </c>
      <c r="AD676" s="21" t="e">
        <f t="shared" si="93"/>
        <v>#DIV/0!</v>
      </c>
      <c r="AE676" s="21" t="e">
        <f t="shared" si="94"/>
        <v>#DIV/0!</v>
      </c>
      <c r="AF676" s="21" t="e">
        <f t="shared" si="97"/>
        <v>#DIV/0!</v>
      </c>
      <c r="AG676" s="20">
        <f>VLOOKUP(S676,'tabla ingresos'!$A$3:$D$15,4,FALSE)</f>
        <v>0</v>
      </c>
      <c r="AH676" s="20">
        <f t="shared" si="95"/>
        <v>0</v>
      </c>
      <c r="AI676" s="20">
        <f t="shared" si="96"/>
        <v>0</v>
      </c>
      <c r="AJ676" s="28" t="e">
        <f>VLOOKUP(AA676,score!$K$2:$L$8,2,TRUE)*AJ$2</f>
        <v>#DIV/0!</v>
      </c>
      <c r="AK676" s="28">
        <f>VLOOKUP(T676,score!$M$2:$N$8,2,FALSE)*AK$2</f>
        <v>0</v>
      </c>
      <c r="AL676" s="28">
        <f>VLOOKUP(Q676,score!$G$2:$H$8,2,TRUE)*AL$2</f>
        <v>0.1</v>
      </c>
      <c r="AM676" s="28" t="e">
        <f>VLOOKUP(AB676,score!$Y$2:$Z$8,2,TRUE)*AM$2</f>
        <v>#DIV/0!</v>
      </c>
      <c r="AN676" s="28" t="e">
        <f>VLOOKUP(AE676,score!$AE$2:$AF$8,2,TRUE)*AN$2</f>
        <v>#DIV/0!</v>
      </c>
      <c r="AO676" s="28">
        <f>VLOOKUP(O676,score!$C$2:$D$8,2,TRUE)*AO$2</f>
        <v>0.1</v>
      </c>
      <c r="AP676" s="28">
        <f>VLOOKUP(R676,score!$I$2:$J$8,2,TRUE)*AP$2</f>
        <v>0.1</v>
      </c>
      <c r="AQ676" s="28" t="e">
        <f>VLOOKUP(P676,score!$E$2:$F$8,2,FALSE)*AQ$2</f>
        <v>#N/A</v>
      </c>
      <c r="AR676" s="28">
        <f>VLOOKUP(U676,score!$O$2:$P$8,2,TRUE)*AR$2</f>
        <v>0</v>
      </c>
      <c r="AS676" s="28">
        <f>VLOOKUP(V676,score!$Q$2:$R$8,2,TRUE)*AS$2</f>
        <v>0</v>
      </c>
      <c r="AT676" s="28" t="e">
        <f>VLOOKUP(W676,score!$S$2:$T$8,2,FALSE)*AT$2</f>
        <v>#N/A</v>
      </c>
      <c r="AU676" s="28" t="e">
        <f>VLOOKUP(X676,score!$U$2:$V$4,2,FALSE)*AU$2</f>
        <v>#N/A</v>
      </c>
      <c r="AV676" s="28" t="e">
        <f>VLOOKUP(AF676,score!$AG$2:$AH$8,2,TRUE)*AV$2</f>
        <v>#DIV/0!</v>
      </c>
      <c r="AW676" s="28" t="e">
        <f>VLOOKUP(Y676,score!$W$2:$X$8,2,FALSE)*AW$2</f>
        <v>#N/A</v>
      </c>
      <c r="AX676" s="28" t="e">
        <f>VLOOKUP(AC676,score!$AA$2:$AB$8,2,TRUE)*AX$2</f>
        <v>#DIV/0!</v>
      </c>
      <c r="AY676" s="28" t="e">
        <f>VLOOKUP(AD676,score!$AC$2:$AD$8,2,TRUE)*AY$2</f>
        <v>#DIV/0!</v>
      </c>
      <c r="AZ676" s="28">
        <f>VLOOKUP(N676,score!$A$2:$B$8,2,TRUE)*AZ$2</f>
        <v>0.1</v>
      </c>
      <c r="BA676" s="29" t="e">
        <f t="shared" si="98"/>
        <v>#DIV/0!</v>
      </c>
      <c r="BB676" s="29" t="e">
        <f>VLOOKUP(BA676,score!$AJ$2:$AK$7,2,TRUE)</f>
        <v>#DIV/0!</v>
      </c>
    </row>
    <row r="677" spans="1:54" x14ac:dyDescent="0.3">
      <c r="A677" s="10"/>
      <c r="B677" s="11"/>
      <c r="C677" s="12"/>
      <c r="D677" s="14"/>
      <c r="E677" s="12"/>
      <c r="F677" s="14"/>
      <c r="G677" s="14"/>
      <c r="H677" s="14"/>
      <c r="I677" s="14"/>
      <c r="J677" s="14"/>
      <c r="K677" s="14"/>
      <c r="L677" s="14"/>
      <c r="M677" s="14"/>
      <c r="N677" s="13"/>
      <c r="O677" s="13"/>
      <c r="P677" s="12"/>
      <c r="Q677" s="12"/>
      <c r="R677" s="12"/>
      <c r="S677" s="12"/>
      <c r="T677" s="12"/>
      <c r="U677" s="12"/>
      <c r="V677" s="12"/>
      <c r="W677" s="17"/>
      <c r="X677" s="17"/>
      <c r="Y677" s="15"/>
      <c r="Z677" s="14"/>
      <c r="AA677" s="43" t="e">
        <f t="shared" si="90"/>
        <v>#DIV/0!</v>
      </c>
      <c r="AB677" s="21" t="e">
        <f t="shared" si="91"/>
        <v>#DIV/0!</v>
      </c>
      <c r="AC677" s="21" t="e">
        <f t="shared" si="92"/>
        <v>#DIV/0!</v>
      </c>
      <c r="AD677" s="21" t="e">
        <f t="shared" si="93"/>
        <v>#DIV/0!</v>
      </c>
      <c r="AE677" s="21" t="e">
        <f t="shared" si="94"/>
        <v>#DIV/0!</v>
      </c>
      <c r="AF677" s="21" t="e">
        <f t="shared" si="97"/>
        <v>#DIV/0!</v>
      </c>
      <c r="AG677" s="20">
        <f>VLOOKUP(S677,'tabla ingresos'!$A$3:$D$15,4,FALSE)</f>
        <v>0</v>
      </c>
      <c r="AH677" s="20">
        <f t="shared" si="95"/>
        <v>0</v>
      </c>
      <c r="AI677" s="20">
        <f t="shared" si="96"/>
        <v>0</v>
      </c>
      <c r="AJ677" s="28" t="e">
        <f>VLOOKUP(AA677,score!$K$2:$L$8,2,TRUE)*AJ$2</f>
        <v>#DIV/0!</v>
      </c>
      <c r="AK677" s="28">
        <f>VLOOKUP(T677,score!$M$2:$N$8,2,FALSE)*AK$2</f>
        <v>0</v>
      </c>
      <c r="AL677" s="28">
        <f>VLOOKUP(Q677,score!$G$2:$H$8,2,TRUE)*AL$2</f>
        <v>0.1</v>
      </c>
      <c r="AM677" s="28" t="e">
        <f>VLOOKUP(AB677,score!$Y$2:$Z$8,2,TRUE)*AM$2</f>
        <v>#DIV/0!</v>
      </c>
      <c r="AN677" s="28" t="e">
        <f>VLOOKUP(AE677,score!$AE$2:$AF$8,2,TRUE)*AN$2</f>
        <v>#DIV/0!</v>
      </c>
      <c r="AO677" s="28">
        <f>VLOOKUP(O677,score!$C$2:$D$8,2,TRUE)*AO$2</f>
        <v>0.1</v>
      </c>
      <c r="AP677" s="28">
        <f>VLOOKUP(R677,score!$I$2:$J$8,2,TRUE)*AP$2</f>
        <v>0.1</v>
      </c>
      <c r="AQ677" s="28" t="e">
        <f>VLOOKUP(P677,score!$E$2:$F$8,2,FALSE)*AQ$2</f>
        <v>#N/A</v>
      </c>
      <c r="AR677" s="28">
        <f>VLOOKUP(U677,score!$O$2:$P$8,2,TRUE)*AR$2</f>
        <v>0</v>
      </c>
      <c r="AS677" s="28">
        <f>VLOOKUP(V677,score!$Q$2:$R$8,2,TRUE)*AS$2</f>
        <v>0</v>
      </c>
      <c r="AT677" s="28" t="e">
        <f>VLOOKUP(W677,score!$S$2:$T$8,2,FALSE)*AT$2</f>
        <v>#N/A</v>
      </c>
      <c r="AU677" s="28" t="e">
        <f>VLOOKUP(X677,score!$U$2:$V$4,2,FALSE)*AU$2</f>
        <v>#N/A</v>
      </c>
      <c r="AV677" s="28" t="e">
        <f>VLOOKUP(AF677,score!$AG$2:$AH$8,2,TRUE)*AV$2</f>
        <v>#DIV/0!</v>
      </c>
      <c r="AW677" s="28" t="e">
        <f>VLOOKUP(Y677,score!$W$2:$X$8,2,FALSE)*AW$2</f>
        <v>#N/A</v>
      </c>
      <c r="AX677" s="28" t="e">
        <f>VLOOKUP(AC677,score!$AA$2:$AB$8,2,TRUE)*AX$2</f>
        <v>#DIV/0!</v>
      </c>
      <c r="AY677" s="28" t="e">
        <f>VLOOKUP(AD677,score!$AC$2:$AD$8,2,TRUE)*AY$2</f>
        <v>#DIV/0!</v>
      </c>
      <c r="AZ677" s="28">
        <f>VLOOKUP(N677,score!$A$2:$B$8,2,TRUE)*AZ$2</f>
        <v>0.1</v>
      </c>
      <c r="BA677" s="29" t="e">
        <f t="shared" si="98"/>
        <v>#DIV/0!</v>
      </c>
      <c r="BB677" s="29" t="e">
        <f>VLOOKUP(BA677,score!$AJ$2:$AK$7,2,TRUE)</f>
        <v>#DIV/0!</v>
      </c>
    </row>
    <row r="678" spans="1:54" x14ac:dyDescent="0.3">
      <c r="A678" s="10"/>
      <c r="B678" s="11"/>
      <c r="C678" s="12"/>
      <c r="D678" s="14"/>
      <c r="E678" s="12"/>
      <c r="F678" s="14"/>
      <c r="G678" s="14"/>
      <c r="H678" s="14"/>
      <c r="I678" s="14"/>
      <c r="J678" s="14"/>
      <c r="K678" s="14"/>
      <c r="L678" s="14"/>
      <c r="M678" s="14"/>
      <c r="N678" s="13"/>
      <c r="O678" s="13"/>
      <c r="P678" s="12"/>
      <c r="Q678" s="12"/>
      <c r="R678" s="12"/>
      <c r="S678" s="12"/>
      <c r="T678" s="12"/>
      <c r="U678" s="12"/>
      <c r="V678" s="12"/>
      <c r="W678" s="17"/>
      <c r="X678" s="17"/>
      <c r="Y678" s="15"/>
      <c r="Z678" s="14"/>
      <c r="AA678" s="43" t="e">
        <f t="shared" si="90"/>
        <v>#DIV/0!</v>
      </c>
      <c r="AB678" s="21" t="e">
        <f t="shared" si="91"/>
        <v>#DIV/0!</v>
      </c>
      <c r="AC678" s="21" t="e">
        <f t="shared" si="92"/>
        <v>#DIV/0!</v>
      </c>
      <c r="AD678" s="21" t="e">
        <f t="shared" si="93"/>
        <v>#DIV/0!</v>
      </c>
      <c r="AE678" s="21" t="e">
        <f t="shared" si="94"/>
        <v>#DIV/0!</v>
      </c>
      <c r="AF678" s="21" t="e">
        <f t="shared" si="97"/>
        <v>#DIV/0!</v>
      </c>
      <c r="AG678" s="20">
        <f>VLOOKUP(S678,'tabla ingresos'!$A$3:$D$15,4,FALSE)</f>
        <v>0</v>
      </c>
      <c r="AH678" s="20">
        <f t="shared" si="95"/>
        <v>0</v>
      </c>
      <c r="AI678" s="20">
        <f t="shared" si="96"/>
        <v>0</v>
      </c>
      <c r="AJ678" s="28" t="e">
        <f>VLOOKUP(AA678,score!$K$2:$L$8,2,TRUE)*AJ$2</f>
        <v>#DIV/0!</v>
      </c>
      <c r="AK678" s="28">
        <f>VLOOKUP(T678,score!$M$2:$N$8,2,FALSE)*AK$2</f>
        <v>0</v>
      </c>
      <c r="AL678" s="28">
        <f>VLOOKUP(Q678,score!$G$2:$H$8,2,TRUE)*AL$2</f>
        <v>0.1</v>
      </c>
      <c r="AM678" s="28" t="e">
        <f>VLOOKUP(AB678,score!$Y$2:$Z$8,2,TRUE)*AM$2</f>
        <v>#DIV/0!</v>
      </c>
      <c r="AN678" s="28" t="e">
        <f>VLOOKUP(AE678,score!$AE$2:$AF$8,2,TRUE)*AN$2</f>
        <v>#DIV/0!</v>
      </c>
      <c r="AO678" s="28">
        <f>VLOOKUP(O678,score!$C$2:$D$8,2,TRUE)*AO$2</f>
        <v>0.1</v>
      </c>
      <c r="AP678" s="28">
        <f>VLOOKUP(R678,score!$I$2:$J$8,2,TRUE)*AP$2</f>
        <v>0.1</v>
      </c>
      <c r="AQ678" s="28" t="e">
        <f>VLOOKUP(P678,score!$E$2:$F$8,2,FALSE)*AQ$2</f>
        <v>#N/A</v>
      </c>
      <c r="AR678" s="28">
        <f>VLOOKUP(U678,score!$O$2:$P$8,2,TRUE)*AR$2</f>
        <v>0</v>
      </c>
      <c r="AS678" s="28">
        <f>VLOOKUP(V678,score!$Q$2:$R$8,2,TRUE)*AS$2</f>
        <v>0</v>
      </c>
      <c r="AT678" s="28" t="e">
        <f>VLOOKUP(W678,score!$S$2:$T$8,2,FALSE)*AT$2</f>
        <v>#N/A</v>
      </c>
      <c r="AU678" s="28" t="e">
        <f>VLOOKUP(X678,score!$U$2:$V$4,2,FALSE)*AU$2</f>
        <v>#N/A</v>
      </c>
      <c r="AV678" s="28" t="e">
        <f>VLOOKUP(AF678,score!$AG$2:$AH$8,2,TRUE)*AV$2</f>
        <v>#DIV/0!</v>
      </c>
      <c r="AW678" s="28" t="e">
        <f>VLOOKUP(Y678,score!$W$2:$X$8,2,FALSE)*AW$2</f>
        <v>#N/A</v>
      </c>
      <c r="AX678" s="28" t="e">
        <f>VLOOKUP(AC678,score!$AA$2:$AB$8,2,TRUE)*AX$2</f>
        <v>#DIV/0!</v>
      </c>
      <c r="AY678" s="28" t="e">
        <f>VLOOKUP(AD678,score!$AC$2:$AD$8,2,TRUE)*AY$2</f>
        <v>#DIV/0!</v>
      </c>
      <c r="AZ678" s="28">
        <f>VLOOKUP(N678,score!$A$2:$B$8,2,TRUE)*AZ$2</f>
        <v>0.1</v>
      </c>
      <c r="BA678" s="29" t="e">
        <f t="shared" si="98"/>
        <v>#DIV/0!</v>
      </c>
      <c r="BB678" s="29" t="e">
        <f>VLOOKUP(BA678,score!$AJ$2:$AK$7,2,TRUE)</f>
        <v>#DIV/0!</v>
      </c>
    </row>
    <row r="679" spans="1:54" x14ac:dyDescent="0.3">
      <c r="A679" s="10"/>
      <c r="B679" s="11"/>
      <c r="C679" s="12"/>
      <c r="D679" s="14"/>
      <c r="E679" s="12"/>
      <c r="F679" s="14"/>
      <c r="G679" s="14"/>
      <c r="H679" s="14"/>
      <c r="I679" s="14"/>
      <c r="J679" s="14"/>
      <c r="K679" s="14"/>
      <c r="L679" s="14"/>
      <c r="M679" s="14"/>
      <c r="N679" s="13"/>
      <c r="O679" s="13"/>
      <c r="P679" s="12"/>
      <c r="Q679" s="12"/>
      <c r="R679" s="12"/>
      <c r="S679" s="12"/>
      <c r="T679" s="12"/>
      <c r="U679" s="12"/>
      <c r="V679" s="12"/>
      <c r="W679" s="17"/>
      <c r="X679" s="17"/>
      <c r="Y679" s="15"/>
      <c r="Z679" s="14"/>
      <c r="AA679" s="43" t="e">
        <f t="shared" si="90"/>
        <v>#DIV/0!</v>
      </c>
      <c r="AB679" s="21" t="e">
        <f t="shared" si="91"/>
        <v>#DIV/0!</v>
      </c>
      <c r="AC679" s="21" t="e">
        <f t="shared" si="92"/>
        <v>#DIV/0!</v>
      </c>
      <c r="AD679" s="21" t="e">
        <f t="shared" si="93"/>
        <v>#DIV/0!</v>
      </c>
      <c r="AE679" s="21" t="e">
        <f t="shared" si="94"/>
        <v>#DIV/0!</v>
      </c>
      <c r="AF679" s="21" t="e">
        <f t="shared" si="97"/>
        <v>#DIV/0!</v>
      </c>
      <c r="AG679" s="20">
        <f>VLOOKUP(S679,'tabla ingresos'!$A$3:$D$15,4,FALSE)</f>
        <v>0</v>
      </c>
      <c r="AH679" s="20">
        <f t="shared" si="95"/>
        <v>0</v>
      </c>
      <c r="AI679" s="20">
        <f t="shared" si="96"/>
        <v>0</v>
      </c>
      <c r="AJ679" s="28" t="e">
        <f>VLOOKUP(AA679,score!$K$2:$L$8,2,TRUE)*AJ$2</f>
        <v>#DIV/0!</v>
      </c>
      <c r="AK679" s="28">
        <f>VLOOKUP(T679,score!$M$2:$N$8,2,FALSE)*AK$2</f>
        <v>0</v>
      </c>
      <c r="AL679" s="28">
        <f>VLOOKUP(Q679,score!$G$2:$H$8,2,TRUE)*AL$2</f>
        <v>0.1</v>
      </c>
      <c r="AM679" s="28" t="e">
        <f>VLOOKUP(AB679,score!$Y$2:$Z$8,2,TRUE)*AM$2</f>
        <v>#DIV/0!</v>
      </c>
      <c r="AN679" s="28" t="e">
        <f>VLOOKUP(AE679,score!$AE$2:$AF$8,2,TRUE)*AN$2</f>
        <v>#DIV/0!</v>
      </c>
      <c r="AO679" s="28">
        <f>VLOOKUP(O679,score!$C$2:$D$8,2,TRUE)*AO$2</f>
        <v>0.1</v>
      </c>
      <c r="AP679" s="28">
        <f>VLOOKUP(R679,score!$I$2:$J$8,2,TRUE)*AP$2</f>
        <v>0.1</v>
      </c>
      <c r="AQ679" s="28" t="e">
        <f>VLOOKUP(P679,score!$E$2:$F$8,2,FALSE)*AQ$2</f>
        <v>#N/A</v>
      </c>
      <c r="AR679" s="28">
        <f>VLOOKUP(U679,score!$O$2:$P$8,2,TRUE)*AR$2</f>
        <v>0</v>
      </c>
      <c r="AS679" s="28">
        <f>VLOOKUP(V679,score!$Q$2:$R$8,2,TRUE)*AS$2</f>
        <v>0</v>
      </c>
      <c r="AT679" s="28" t="e">
        <f>VLOOKUP(W679,score!$S$2:$T$8,2,FALSE)*AT$2</f>
        <v>#N/A</v>
      </c>
      <c r="AU679" s="28" t="e">
        <f>VLOOKUP(X679,score!$U$2:$V$4,2,FALSE)*AU$2</f>
        <v>#N/A</v>
      </c>
      <c r="AV679" s="28" t="e">
        <f>VLOOKUP(AF679,score!$AG$2:$AH$8,2,TRUE)*AV$2</f>
        <v>#DIV/0!</v>
      </c>
      <c r="AW679" s="28" t="e">
        <f>VLOOKUP(Y679,score!$W$2:$X$8,2,FALSE)*AW$2</f>
        <v>#N/A</v>
      </c>
      <c r="AX679" s="28" t="e">
        <f>VLOOKUP(AC679,score!$AA$2:$AB$8,2,TRUE)*AX$2</f>
        <v>#DIV/0!</v>
      </c>
      <c r="AY679" s="28" t="e">
        <f>VLOOKUP(AD679,score!$AC$2:$AD$8,2,TRUE)*AY$2</f>
        <v>#DIV/0!</v>
      </c>
      <c r="AZ679" s="28">
        <f>VLOOKUP(N679,score!$A$2:$B$8,2,TRUE)*AZ$2</f>
        <v>0.1</v>
      </c>
      <c r="BA679" s="29" t="e">
        <f t="shared" si="98"/>
        <v>#DIV/0!</v>
      </c>
      <c r="BB679" s="29" t="e">
        <f>VLOOKUP(BA679,score!$AJ$2:$AK$7,2,TRUE)</f>
        <v>#DIV/0!</v>
      </c>
    </row>
    <row r="680" spans="1:54" x14ac:dyDescent="0.3">
      <c r="A680" s="10"/>
      <c r="B680" s="11"/>
      <c r="C680" s="12"/>
      <c r="D680" s="14"/>
      <c r="E680" s="12"/>
      <c r="F680" s="14"/>
      <c r="G680" s="14"/>
      <c r="H680" s="14"/>
      <c r="I680" s="14"/>
      <c r="J680" s="14"/>
      <c r="K680" s="14"/>
      <c r="L680" s="14"/>
      <c r="M680" s="14"/>
      <c r="N680" s="13"/>
      <c r="O680" s="13"/>
      <c r="P680" s="12"/>
      <c r="Q680" s="12"/>
      <c r="R680" s="12"/>
      <c r="S680" s="12"/>
      <c r="T680" s="12"/>
      <c r="U680" s="12"/>
      <c r="V680" s="12"/>
      <c r="W680" s="17"/>
      <c r="X680" s="17"/>
      <c r="Y680" s="15"/>
      <c r="Z680" s="14"/>
      <c r="AA680" s="43" t="e">
        <f t="shared" si="90"/>
        <v>#DIV/0!</v>
      </c>
      <c r="AB680" s="21" t="e">
        <f t="shared" si="91"/>
        <v>#DIV/0!</v>
      </c>
      <c r="AC680" s="21" t="e">
        <f t="shared" si="92"/>
        <v>#DIV/0!</v>
      </c>
      <c r="AD680" s="21" t="e">
        <f t="shared" si="93"/>
        <v>#DIV/0!</v>
      </c>
      <c r="AE680" s="21" t="e">
        <f t="shared" si="94"/>
        <v>#DIV/0!</v>
      </c>
      <c r="AF680" s="21" t="e">
        <f t="shared" si="97"/>
        <v>#DIV/0!</v>
      </c>
      <c r="AG680" s="20">
        <f>VLOOKUP(S680,'tabla ingresos'!$A$3:$D$15,4,FALSE)</f>
        <v>0</v>
      </c>
      <c r="AH680" s="20">
        <f t="shared" si="95"/>
        <v>0</v>
      </c>
      <c r="AI680" s="20">
        <f t="shared" si="96"/>
        <v>0</v>
      </c>
      <c r="AJ680" s="28" t="e">
        <f>VLOOKUP(AA680,score!$K$2:$L$8,2,TRUE)*AJ$2</f>
        <v>#DIV/0!</v>
      </c>
      <c r="AK680" s="28">
        <f>VLOOKUP(T680,score!$M$2:$N$8,2,FALSE)*AK$2</f>
        <v>0</v>
      </c>
      <c r="AL680" s="28">
        <f>VLOOKUP(Q680,score!$G$2:$H$8,2,TRUE)*AL$2</f>
        <v>0.1</v>
      </c>
      <c r="AM680" s="28" t="e">
        <f>VLOOKUP(AB680,score!$Y$2:$Z$8,2,TRUE)*AM$2</f>
        <v>#DIV/0!</v>
      </c>
      <c r="AN680" s="28" t="e">
        <f>VLOOKUP(AE680,score!$AE$2:$AF$8,2,TRUE)*AN$2</f>
        <v>#DIV/0!</v>
      </c>
      <c r="AO680" s="28">
        <f>VLOOKUP(O680,score!$C$2:$D$8,2,TRUE)*AO$2</f>
        <v>0.1</v>
      </c>
      <c r="AP680" s="28">
        <f>VLOOKUP(R680,score!$I$2:$J$8,2,TRUE)*AP$2</f>
        <v>0.1</v>
      </c>
      <c r="AQ680" s="28" t="e">
        <f>VLOOKUP(P680,score!$E$2:$F$8,2,FALSE)*AQ$2</f>
        <v>#N/A</v>
      </c>
      <c r="AR680" s="28">
        <f>VLOOKUP(U680,score!$O$2:$P$8,2,TRUE)*AR$2</f>
        <v>0</v>
      </c>
      <c r="AS680" s="28">
        <f>VLOOKUP(V680,score!$Q$2:$R$8,2,TRUE)*AS$2</f>
        <v>0</v>
      </c>
      <c r="AT680" s="28" t="e">
        <f>VLOOKUP(W680,score!$S$2:$T$8,2,FALSE)*AT$2</f>
        <v>#N/A</v>
      </c>
      <c r="AU680" s="28" t="e">
        <f>VLOOKUP(X680,score!$U$2:$V$4,2,FALSE)*AU$2</f>
        <v>#N/A</v>
      </c>
      <c r="AV680" s="28" t="e">
        <f>VLOOKUP(AF680,score!$AG$2:$AH$8,2,TRUE)*AV$2</f>
        <v>#DIV/0!</v>
      </c>
      <c r="AW680" s="28" t="e">
        <f>VLOOKUP(Y680,score!$W$2:$X$8,2,FALSE)*AW$2</f>
        <v>#N/A</v>
      </c>
      <c r="AX680" s="28" t="e">
        <f>VLOOKUP(AC680,score!$AA$2:$AB$8,2,TRUE)*AX$2</f>
        <v>#DIV/0!</v>
      </c>
      <c r="AY680" s="28" t="e">
        <f>VLOOKUP(AD680,score!$AC$2:$AD$8,2,TRUE)*AY$2</f>
        <v>#DIV/0!</v>
      </c>
      <c r="AZ680" s="28">
        <f>VLOOKUP(N680,score!$A$2:$B$8,2,TRUE)*AZ$2</f>
        <v>0.1</v>
      </c>
      <c r="BA680" s="29" t="e">
        <f t="shared" si="98"/>
        <v>#DIV/0!</v>
      </c>
      <c r="BB680" s="29" t="e">
        <f>VLOOKUP(BA680,score!$AJ$2:$AK$7,2,TRUE)</f>
        <v>#DIV/0!</v>
      </c>
    </row>
    <row r="681" spans="1:54" x14ac:dyDescent="0.3">
      <c r="A681" s="10"/>
      <c r="B681" s="11"/>
      <c r="C681" s="12"/>
      <c r="D681" s="14"/>
      <c r="E681" s="12"/>
      <c r="F681" s="14"/>
      <c r="G681" s="14"/>
      <c r="H681" s="14"/>
      <c r="I681" s="14"/>
      <c r="J681" s="14"/>
      <c r="K681" s="14"/>
      <c r="L681" s="14"/>
      <c r="M681" s="14"/>
      <c r="N681" s="13"/>
      <c r="O681" s="13"/>
      <c r="P681" s="12"/>
      <c r="Q681" s="12"/>
      <c r="R681" s="12"/>
      <c r="S681" s="12"/>
      <c r="T681" s="12"/>
      <c r="U681" s="12"/>
      <c r="V681" s="12"/>
      <c r="W681" s="17"/>
      <c r="X681" s="17"/>
      <c r="Y681" s="15"/>
      <c r="Z681" s="14"/>
      <c r="AA681" s="43" t="e">
        <f t="shared" si="90"/>
        <v>#DIV/0!</v>
      </c>
      <c r="AB681" s="21" t="e">
        <f t="shared" si="91"/>
        <v>#DIV/0!</v>
      </c>
      <c r="AC681" s="21" t="e">
        <f t="shared" si="92"/>
        <v>#DIV/0!</v>
      </c>
      <c r="AD681" s="21" t="e">
        <f t="shared" si="93"/>
        <v>#DIV/0!</v>
      </c>
      <c r="AE681" s="21" t="e">
        <f t="shared" si="94"/>
        <v>#DIV/0!</v>
      </c>
      <c r="AF681" s="21" t="e">
        <f t="shared" si="97"/>
        <v>#DIV/0!</v>
      </c>
      <c r="AG681" s="20">
        <f>VLOOKUP(S681,'tabla ingresos'!$A$3:$D$15,4,FALSE)</f>
        <v>0</v>
      </c>
      <c r="AH681" s="20">
        <f t="shared" si="95"/>
        <v>0</v>
      </c>
      <c r="AI681" s="20">
        <f t="shared" si="96"/>
        <v>0</v>
      </c>
      <c r="AJ681" s="28" t="e">
        <f>VLOOKUP(AA681,score!$K$2:$L$8,2,TRUE)*AJ$2</f>
        <v>#DIV/0!</v>
      </c>
      <c r="AK681" s="28">
        <f>VLOOKUP(T681,score!$M$2:$N$8,2,FALSE)*AK$2</f>
        <v>0</v>
      </c>
      <c r="AL681" s="28">
        <f>VLOOKUP(Q681,score!$G$2:$H$8,2,TRUE)*AL$2</f>
        <v>0.1</v>
      </c>
      <c r="AM681" s="28" t="e">
        <f>VLOOKUP(AB681,score!$Y$2:$Z$8,2,TRUE)*AM$2</f>
        <v>#DIV/0!</v>
      </c>
      <c r="AN681" s="28" t="e">
        <f>VLOOKUP(AE681,score!$AE$2:$AF$8,2,TRUE)*AN$2</f>
        <v>#DIV/0!</v>
      </c>
      <c r="AO681" s="28">
        <f>VLOOKUP(O681,score!$C$2:$D$8,2,TRUE)*AO$2</f>
        <v>0.1</v>
      </c>
      <c r="AP681" s="28">
        <f>VLOOKUP(R681,score!$I$2:$J$8,2,TRUE)*AP$2</f>
        <v>0.1</v>
      </c>
      <c r="AQ681" s="28" t="e">
        <f>VLOOKUP(P681,score!$E$2:$F$8,2,FALSE)*AQ$2</f>
        <v>#N/A</v>
      </c>
      <c r="AR681" s="28">
        <f>VLOOKUP(U681,score!$O$2:$P$8,2,TRUE)*AR$2</f>
        <v>0</v>
      </c>
      <c r="AS681" s="28">
        <f>VLOOKUP(V681,score!$Q$2:$R$8,2,TRUE)*AS$2</f>
        <v>0</v>
      </c>
      <c r="AT681" s="28" t="e">
        <f>VLOOKUP(W681,score!$S$2:$T$8,2,FALSE)*AT$2</f>
        <v>#N/A</v>
      </c>
      <c r="AU681" s="28" t="e">
        <f>VLOOKUP(X681,score!$U$2:$V$4,2,FALSE)*AU$2</f>
        <v>#N/A</v>
      </c>
      <c r="AV681" s="28" t="e">
        <f>VLOOKUP(AF681,score!$AG$2:$AH$8,2,TRUE)*AV$2</f>
        <v>#DIV/0!</v>
      </c>
      <c r="AW681" s="28" t="e">
        <f>VLOOKUP(Y681,score!$W$2:$X$8,2,FALSE)*AW$2</f>
        <v>#N/A</v>
      </c>
      <c r="AX681" s="28" t="e">
        <f>VLOOKUP(AC681,score!$AA$2:$AB$8,2,TRUE)*AX$2</f>
        <v>#DIV/0!</v>
      </c>
      <c r="AY681" s="28" t="e">
        <f>VLOOKUP(AD681,score!$AC$2:$AD$8,2,TRUE)*AY$2</f>
        <v>#DIV/0!</v>
      </c>
      <c r="AZ681" s="28">
        <f>VLOOKUP(N681,score!$A$2:$B$8,2,TRUE)*AZ$2</f>
        <v>0.1</v>
      </c>
      <c r="BA681" s="29" t="e">
        <f t="shared" si="98"/>
        <v>#DIV/0!</v>
      </c>
      <c r="BB681" s="29" t="e">
        <f>VLOOKUP(BA681,score!$AJ$2:$AK$7,2,TRUE)</f>
        <v>#DIV/0!</v>
      </c>
    </row>
    <row r="682" spans="1:54" x14ac:dyDescent="0.3">
      <c r="A682" s="10"/>
      <c r="B682" s="11"/>
      <c r="C682" s="12"/>
      <c r="D682" s="14"/>
      <c r="E682" s="12"/>
      <c r="F682" s="14"/>
      <c r="G682" s="14"/>
      <c r="H682" s="14"/>
      <c r="I682" s="14"/>
      <c r="J682" s="14"/>
      <c r="K682" s="14"/>
      <c r="L682" s="14"/>
      <c r="M682" s="14"/>
      <c r="N682" s="13"/>
      <c r="O682" s="13"/>
      <c r="P682" s="12"/>
      <c r="Q682" s="12"/>
      <c r="R682" s="12"/>
      <c r="S682" s="12"/>
      <c r="T682" s="12"/>
      <c r="U682" s="12"/>
      <c r="V682" s="12"/>
      <c r="W682" s="17"/>
      <c r="X682" s="17"/>
      <c r="Y682" s="15"/>
      <c r="Z682" s="14"/>
      <c r="AA682" s="43" t="e">
        <f t="shared" si="90"/>
        <v>#DIV/0!</v>
      </c>
      <c r="AB682" s="21" t="e">
        <f t="shared" si="91"/>
        <v>#DIV/0!</v>
      </c>
      <c r="AC682" s="21" t="e">
        <f t="shared" si="92"/>
        <v>#DIV/0!</v>
      </c>
      <c r="AD682" s="21" t="e">
        <f t="shared" si="93"/>
        <v>#DIV/0!</v>
      </c>
      <c r="AE682" s="21" t="e">
        <f t="shared" si="94"/>
        <v>#DIV/0!</v>
      </c>
      <c r="AF682" s="21" t="e">
        <f t="shared" si="97"/>
        <v>#DIV/0!</v>
      </c>
      <c r="AG682" s="20">
        <f>VLOOKUP(S682,'tabla ingresos'!$A$3:$D$15,4,FALSE)</f>
        <v>0</v>
      </c>
      <c r="AH682" s="20">
        <f t="shared" si="95"/>
        <v>0</v>
      </c>
      <c r="AI682" s="20">
        <f t="shared" si="96"/>
        <v>0</v>
      </c>
      <c r="AJ682" s="28" t="e">
        <f>VLOOKUP(AA682,score!$K$2:$L$8,2,TRUE)*AJ$2</f>
        <v>#DIV/0!</v>
      </c>
      <c r="AK682" s="28">
        <f>VLOOKUP(T682,score!$M$2:$N$8,2,FALSE)*AK$2</f>
        <v>0</v>
      </c>
      <c r="AL682" s="28">
        <f>VLOOKUP(Q682,score!$G$2:$H$8,2,TRUE)*AL$2</f>
        <v>0.1</v>
      </c>
      <c r="AM682" s="28" t="e">
        <f>VLOOKUP(AB682,score!$Y$2:$Z$8,2,TRUE)*AM$2</f>
        <v>#DIV/0!</v>
      </c>
      <c r="AN682" s="28" t="e">
        <f>VLOOKUP(AE682,score!$AE$2:$AF$8,2,TRUE)*AN$2</f>
        <v>#DIV/0!</v>
      </c>
      <c r="AO682" s="28">
        <f>VLOOKUP(O682,score!$C$2:$D$8,2,TRUE)*AO$2</f>
        <v>0.1</v>
      </c>
      <c r="AP682" s="28">
        <f>VLOOKUP(R682,score!$I$2:$J$8,2,TRUE)*AP$2</f>
        <v>0.1</v>
      </c>
      <c r="AQ682" s="28" t="e">
        <f>VLOOKUP(P682,score!$E$2:$F$8,2,FALSE)*AQ$2</f>
        <v>#N/A</v>
      </c>
      <c r="AR682" s="28">
        <f>VLOOKUP(U682,score!$O$2:$P$8,2,TRUE)*AR$2</f>
        <v>0</v>
      </c>
      <c r="AS682" s="28">
        <f>VLOOKUP(V682,score!$Q$2:$R$8,2,TRUE)*AS$2</f>
        <v>0</v>
      </c>
      <c r="AT682" s="28" t="e">
        <f>VLOOKUP(W682,score!$S$2:$T$8,2,FALSE)*AT$2</f>
        <v>#N/A</v>
      </c>
      <c r="AU682" s="28" t="e">
        <f>VLOOKUP(X682,score!$U$2:$V$4,2,FALSE)*AU$2</f>
        <v>#N/A</v>
      </c>
      <c r="AV682" s="28" t="e">
        <f>VLOOKUP(AF682,score!$AG$2:$AH$8,2,TRUE)*AV$2</f>
        <v>#DIV/0!</v>
      </c>
      <c r="AW682" s="28" t="e">
        <f>VLOOKUP(Y682,score!$W$2:$X$8,2,FALSE)*AW$2</f>
        <v>#N/A</v>
      </c>
      <c r="AX682" s="28" t="e">
        <f>VLOOKUP(AC682,score!$AA$2:$AB$8,2,TRUE)*AX$2</f>
        <v>#DIV/0!</v>
      </c>
      <c r="AY682" s="28" t="e">
        <f>VLOOKUP(AD682,score!$AC$2:$AD$8,2,TRUE)*AY$2</f>
        <v>#DIV/0!</v>
      </c>
      <c r="AZ682" s="28">
        <f>VLOOKUP(N682,score!$A$2:$B$8,2,TRUE)*AZ$2</f>
        <v>0.1</v>
      </c>
      <c r="BA682" s="29" t="e">
        <f t="shared" si="98"/>
        <v>#DIV/0!</v>
      </c>
      <c r="BB682" s="29" t="e">
        <f>VLOOKUP(BA682,score!$AJ$2:$AK$7,2,TRUE)</f>
        <v>#DIV/0!</v>
      </c>
    </row>
    <row r="683" spans="1:54" x14ac:dyDescent="0.3">
      <c r="A683" s="10"/>
      <c r="B683" s="11"/>
      <c r="C683" s="12"/>
      <c r="D683" s="14"/>
      <c r="E683" s="12"/>
      <c r="F683" s="14"/>
      <c r="G683" s="14"/>
      <c r="H683" s="14"/>
      <c r="I683" s="14"/>
      <c r="J683" s="14"/>
      <c r="K683" s="14"/>
      <c r="L683" s="14"/>
      <c r="M683" s="14"/>
      <c r="N683" s="13"/>
      <c r="O683" s="13"/>
      <c r="P683" s="12"/>
      <c r="Q683" s="12"/>
      <c r="R683" s="12"/>
      <c r="S683" s="12"/>
      <c r="T683" s="12"/>
      <c r="U683" s="12"/>
      <c r="V683" s="12"/>
      <c r="W683" s="17"/>
      <c r="X683" s="17"/>
      <c r="Y683" s="15"/>
      <c r="Z683" s="14"/>
      <c r="AA683" s="43" t="e">
        <f t="shared" si="90"/>
        <v>#DIV/0!</v>
      </c>
      <c r="AB683" s="21" t="e">
        <f t="shared" si="91"/>
        <v>#DIV/0!</v>
      </c>
      <c r="AC683" s="21" t="e">
        <f t="shared" si="92"/>
        <v>#DIV/0!</v>
      </c>
      <c r="AD683" s="21" t="e">
        <f t="shared" si="93"/>
        <v>#DIV/0!</v>
      </c>
      <c r="AE683" s="21" t="e">
        <f t="shared" si="94"/>
        <v>#DIV/0!</v>
      </c>
      <c r="AF683" s="21" t="e">
        <f t="shared" si="97"/>
        <v>#DIV/0!</v>
      </c>
      <c r="AG683" s="20">
        <f>VLOOKUP(S683,'tabla ingresos'!$A$3:$D$15,4,FALSE)</f>
        <v>0</v>
      </c>
      <c r="AH683" s="20">
        <f t="shared" si="95"/>
        <v>0</v>
      </c>
      <c r="AI683" s="20">
        <f t="shared" si="96"/>
        <v>0</v>
      </c>
      <c r="AJ683" s="28" t="e">
        <f>VLOOKUP(AA683,score!$K$2:$L$8,2,TRUE)*AJ$2</f>
        <v>#DIV/0!</v>
      </c>
      <c r="AK683" s="28">
        <f>VLOOKUP(T683,score!$M$2:$N$8,2,FALSE)*AK$2</f>
        <v>0</v>
      </c>
      <c r="AL683" s="28">
        <f>VLOOKUP(Q683,score!$G$2:$H$8,2,TRUE)*AL$2</f>
        <v>0.1</v>
      </c>
      <c r="AM683" s="28" t="e">
        <f>VLOOKUP(AB683,score!$Y$2:$Z$8,2,TRUE)*AM$2</f>
        <v>#DIV/0!</v>
      </c>
      <c r="AN683" s="28" t="e">
        <f>VLOOKUP(AE683,score!$AE$2:$AF$8,2,TRUE)*AN$2</f>
        <v>#DIV/0!</v>
      </c>
      <c r="AO683" s="28">
        <f>VLOOKUP(O683,score!$C$2:$D$8,2,TRUE)*AO$2</f>
        <v>0.1</v>
      </c>
      <c r="AP683" s="28">
        <f>VLOOKUP(R683,score!$I$2:$J$8,2,TRUE)*AP$2</f>
        <v>0.1</v>
      </c>
      <c r="AQ683" s="28" t="e">
        <f>VLOOKUP(P683,score!$E$2:$F$8,2,FALSE)*AQ$2</f>
        <v>#N/A</v>
      </c>
      <c r="AR683" s="28">
        <f>VLOOKUP(U683,score!$O$2:$P$8,2,TRUE)*AR$2</f>
        <v>0</v>
      </c>
      <c r="AS683" s="28">
        <f>VLOOKUP(V683,score!$Q$2:$R$8,2,TRUE)*AS$2</f>
        <v>0</v>
      </c>
      <c r="AT683" s="28" t="e">
        <f>VLOOKUP(W683,score!$S$2:$T$8,2,FALSE)*AT$2</f>
        <v>#N/A</v>
      </c>
      <c r="AU683" s="28" t="e">
        <f>VLOOKUP(X683,score!$U$2:$V$4,2,FALSE)*AU$2</f>
        <v>#N/A</v>
      </c>
      <c r="AV683" s="28" t="e">
        <f>VLOOKUP(AF683,score!$AG$2:$AH$8,2,TRUE)*AV$2</f>
        <v>#DIV/0!</v>
      </c>
      <c r="AW683" s="28" t="e">
        <f>VLOOKUP(Y683,score!$W$2:$X$8,2,FALSE)*AW$2</f>
        <v>#N/A</v>
      </c>
      <c r="AX683" s="28" t="e">
        <f>VLOOKUP(AC683,score!$AA$2:$AB$8,2,TRUE)*AX$2</f>
        <v>#DIV/0!</v>
      </c>
      <c r="AY683" s="28" t="e">
        <f>VLOOKUP(AD683,score!$AC$2:$AD$8,2,TRUE)*AY$2</f>
        <v>#DIV/0!</v>
      </c>
      <c r="AZ683" s="28">
        <f>VLOOKUP(N683,score!$A$2:$B$8,2,TRUE)*AZ$2</f>
        <v>0.1</v>
      </c>
      <c r="BA683" s="29" t="e">
        <f t="shared" si="98"/>
        <v>#DIV/0!</v>
      </c>
      <c r="BB683" s="29" t="e">
        <f>VLOOKUP(BA683,score!$AJ$2:$AK$7,2,TRUE)</f>
        <v>#DIV/0!</v>
      </c>
    </row>
    <row r="684" spans="1:54" x14ac:dyDescent="0.3">
      <c r="A684" s="10"/>
      <c r="B684" s="11"/>
      <c r="C684" s="12"/>
      <c r="D684" s="14"/>
      <c r="E684" s="12"/>
      <c r="F684" s="14"/>
      <c r="G684" s="14"/>
      <c r="H684" s="14"/>
      <c r="I684" s="14"/>
      <c r="J684" s="14"/>
      <c r="K684" s="14"/>
      <c r="L684" s="14"/>
      <c r="M684" s="14"/>
      <c r="N684" s="13"/>
      <c r="O684" s="13"/>
      <c r="P684" s="12"/>
      <c r="Q684" s="12"/>
      <c r="R684" s="12"/>
      <c r="S684" s="12"/>
      <c r="T684" s="12"/>
      <c r="U684" s="12"/>
      <c r="V684" s="12"/>
      <c r="W684" s="17"/>
      <c r="X684" s="17"/>
      <c r="Y684" s="15"/>
      <c r="Z684" s="14"/>
      <c r="AA684" s="43" t="e">
        <f t="shared" si="90"/>
        <v>#DIV/0!</v>
      </c>
      <c r="AB684" s="21" t="e">
        <f t="shared" si="91"/>
        <v>#DIV/0!</v>
      </c>
      <c r="AC684" s="21" t="e">
        <f t="shared" si="92"/>
        <v>#DIV/0!</v>
      </c>
      <c r="AD684" s="21" t="e">
        <f t="shared" si="93"/>
        <v>#DIV/0!</v>
      </c>
      <c r="AE684" s="21" t="e">
        <f t="shared" si="94"/>
        <v>#DIV/0!</v>
      </c>
      <c r="AF684" s="21" t="e">
        <f t="shared" si="97"/>
        <v>#DIV/0!</v>
      </c>
      <c r="AG684" s="20">
        <f>VLOOKUP(S684,'tabla ingresos'!$A$3:$D$15,4,FALSE)</f>
        <v>0</v>
      </c>
      <c r="AH684" s="20">
        <f t="shared" si="95"/>
        <v>0</v>
      </c>
      <c r="AI684" s="20">
        <f t="shared" si="96"/>
        <v>0</v>
      </c>
      <c r="AJ684" s="28" t="e">
        <f>VLOOKUP(AA684,score!$K$2:$L$8,2,TRUE)*AJ$2</f>
        <v>#DIV/0!</v>
      </c>
      <c r="AK684" s="28">
        <f>VLOOKUP(T684,score!$M$2:$N$8,2,FALSE)*AK$2</f>
        <v>0</v>
      </c>
      <c r="AL684" s="28">
        <f>VLOOKUP(Q684,score!$G$2:$H$8,2,TRUE)*AL$2</f>
        <v>0.1</v>
      </c>
      <c r="AM684" s="28" t="e">
        <f>VLOOKUP(AB684,score!$Y$2:$Z$8,2,TRUE)*AM$2</f>
        <v>#DIV/0!</v>
      </c>
      <c r="AN684" s="28" t="e">
        <f>VLOOKUP(AE684,score!$AE$2:$AF$8,2,TRUE)*AN$2</f>
        <v>#DIV/0!</v>
      </c>
      <c r="AO684" s="28">
        <f>VLOOKUP(O684,score!$C$2:$D$8,2,TRUE)*AO$2</f>
        <v>0.1</v>
      </c>
      <c r="AP684" s="28">
        <f>VLOOKUP(R684,score!$I$2:$J$8,2,TRUE)*AP$2</f>
        <v>0.1</v>
      </c>
      <c r="AQ684" s="28" t="e">
        <f>VLOOKUP(P684,score!$E$2:$F$8,2,FALSE)*AQ$2</f>
        <v>#N/A</v>
      </c>
      <c r="AR684" s="28">
        <f>VLOOKUP(U684,score!$O$2:$P$8,2,TRUE)*AR$2</f>
        <v>0</v>
      </c>
      <c r="AS684" s="28">
        <f>VLOOKUP(V684,score!$Q$2:$R$8,2,TRUE)*AS$2</f>
        <v>0</v>
      </c>
      <c r="AT684" s="28" t="e">
        <f>VLOOKUP(W684,score!$S$2:$T$8,2,FALSE)*AT$2</f>
        <v>#N/A</v>
      </c>
      <c r="AU684" s="28" t="e">
        <f>VLOOKUP(X684,score!$U$2:$V$4,2,FALSE)*AU$2</f>
        <v>#N/A</v>
      </c>
      <c r="AV684" s="28" t="e">
        <f>VLOOKUP(AF684,score!$AG$2:$AH$8,2,TRUE)*AV$2</f>
        <v>#DIV/0!</v>
      </c>
      <c r="AW684" s="28" t="e">
        <f>VLOOKUP(Y684,score!$W$2:$X$8,2,FALSE)*AW$2</f>
        <v>#N/A</v>
      </c>
      <c r="AX684" s="28" t="e">
        <f>VLOOKUP(AC684,score!$AA$2:$AB$8,2,TRUE)*AX$2</f>
        <v>#DIV/0!</v>
      </c>
      <c r="AY684" s="28" t="e">
        <f>VLOOKUP(AD684,score!$AC$2:$AD$8,2,TRUE)*AY$2</f>
        <v>#DIV/0!</v>
      </c>
      <c r="AZ684" s="28">
        <f>VLOOKUP(N684,score!$A$2:$B$8,2,TRUE)*AZ$2</f>
        <v>0.1</v>
      </c>
      <c r="BA684" s="29" t="e">
        <f t="shared" si="98"/>
        <v>#DIV/0!</v>
      </c>
      <c r="BB684" s="29" t="e">
        <f>VLOOKUP(BA684,score!$AJ$2:$AK$7,2,TRUE)</f>
        <v>#DIV/0!</v>
      </c>
    </row>
    <row r="685" spans="1:54" x14ac:dyDescent="0.3">
      <c r="A685" s="10"/>
      <c r="B685" s="11"/>
      <c r="C685" s="12"/>
      <c r="D685" s="14"/>
      <c r="E685" s="12"/>
      <c r="F685" s="14"/>
      <c r="G685" s="14"/>
      <c r="H685" s="14"/>
      <c r="I685" s="14"/>
      <c r="J685" s="14"/>
      <c r="K685" s="14"/>
      <c r="L685" s="14"/>
      <c r="M685" s="14"/>
      <c r="N685" s="13"/>
      <c r="O685" s="13"/>
      <c r="P685" s="12"/>
      <c r="Q685" s="12"/>
      <c r="R685" s="12"/>
      <c r="S685" s="12"/>
      <c r="T685" s="12"/>
      <c r="U685" s="12"/>
      <c r="V685" s="12"/>
      <c r="W685" s="17"/>
      <c r="X685" s="17"/>
      <c r="Y685" s="15"/>
      <c r="Z685" s="14"/>
      <c r="AA685" s="43" t="e">
        <f t="shared" si="90"/>
        <v>#DIV/0!</v>
      </c>
      <c r="AB685" s="21" t="e">
        <f t="shared" si="91"/>
        <v>#DIV/0!</v>
      </c>
      <c r="AC685" s="21" t="e">
        <f t="shared" si="92"/>
        <v>#DIV/0!</v>
      </c>
      <c r="AD685" s="21" t="e">
        <f t="shared" si="93"/>
        <v>#DIV/0!</v>
      </c>
      <c r="AE685" s="21" t="e">
        <f t="shared" si="94"/>
        <v>#DIV/0!</v>
      </c>
      <c r="AF685" s="21" t="e">
        <f t="shared" si="97"/>
        <v>#DIV/0!</v>
      </c>
      <c r="AG685" s="20">
        <f>VLOOKUP(S685,'tabla ingresos'!$A$3:$D$15,4,FALSE)</f>
        <v>0</v>
      </c>
      <c r="AH685" s="20">
        <f t="shared" si="95"/>
        <v>0</v>
      </c>
      <c r="AI685" s="20">
        <f t="shared" si="96"/>
        <v>0</v>
      </c>
      <c r="AJ685" s="28" t="e">
        <f>VLOOKUP(AA685,score!$K$2:$L$8,2,TRUE)*AJ$2</f>
        <v>#DIV/0!</v>
      </c>
      <c r="AK685" s="28">
        <f>VLOOKUP(T685,score!$M$2:$N$8,2,FALSE)*AK$2</f>
        <v>0</v>
      </c>
      <c r="AL685" s="28">
        <f>VLOOKUP(Q685,score!$G$2:$H$8,2,TRUE)*AL$2</f>
        <v>0.1</v>
      </c>
      <c r="AM685" s="28" t="e">
        <f>VLOOKUP(AB685,score!$Y$2:$Z$8,2,TRUE)*AM$2</f>
        <v>#DIV/0!</v>
      </c>
      <c r="AN685" s="28" t="e">
        <f>VLOOKUP(AE685,score!$AE$2:$AF$8,2,TRUE)*AN$2</f>
        <v>#DIV/0!</v>
      </c>
      <c r="AO685" s="28">
        <f>VLOOKUP(O685,score!$C$2:$D$8,2,TRUE)*AO$2</f>
        <v>0.1</v>
      </c>
      <c r="AP685" s="28">
        <f>VLOOKUP(R685,score!$I$2:$J$8,2,TRUE)*AP$2</f>
        <v>0.1</v>
      </c>
      <c r="AQ685" s="28" t="e">
        <f>VLOOKUP(P685,score!$E$2:$F$8,2,FALSE)*AQ$2</f>
        <v>#N/A</v>
      </c>
      <c r="AR685" s="28">
        <f>VLOOKUP(U685,score!$O$2:$P$8,2,TRUE)*AR$2</f>
        <v>0</v>
      </c>
      <c r="AS685" s="28">
        <f>VLOOKUP(V685,score!$Q$2:$R$8,2,TRUE)*AS$2</f>
        <v>0</v>
      </c>
      <c r="AT685" s="28" t="e">
        <f>VLOOKUP(W685,score!$S$2:$T$8,2,FALSE)*AT$2</f>
        <v>#N/A</v>
      </c>
      <c r="AU685" s="28" t="e">
        <f>VLOOKUP(X685,score!$U$2:$V$4,2,FALSE)*AU$2</f>
        <v>#N/A</v>
      </c>
      <c r="AV685" s="28" t="e">
        <f>VLOOKUP(AF685,score!$AG$2:$AH$8,2,TRUE)*AV$2</f>
        <v>#DIV/0!</v>
      </c>
      <c r="AW685" s="28" t="e">
        <f>VLOOKUP(Y685,score!$W$2:$X$8,2,FALSE)*AW$2</f>
        <v>#N/A</v>
      </c>
      <c r="AX685" s="28" t="e">
        <f>VLOOKUP(AC685,score!$AA$2:$AB$8,2,TRUE)*AX$2</f>
        <v>#DIV/0!</v>
      </c>
      <c r="AY685" s="28" t="e">
        <f>VLOOKUP(AD685,score!$AC$2:$AD$8,2,TRUE)*AY$2</f>
        <v>#DIV/0!</v>
      </c>
      <c r="AZ685" s="28">
        <f>VLOOKUP(N685,score!$A$2:$B$8,2,TRUE)*AZ$2</f>
        <v>0.1</v>
      </c>
      <c r="BA685" s="29" t="e">
        <f t="shared" si="98"/>
        <v>#DIV/0!</v>
      </c>
      <c r="BB685" s="29" t="e">
        <f>VLOOKUP(BA685,score!$AJ$2:$AK$7,2,TRUE)</f>
        <v>#DIV/0!</v>
      </c>
    </row>
    <row r="686" spans="1:54" x14ac:dyDescent="0.3">
      <c r="A686" s="10"/>
      <c r="B686" s="11"/>
      <c r="C686" s="12"/>
      <c r="D686" s="14"/>
      <c r="E686" s="12"/>
      <c r="F686" s="14"/>
      <c r="G686" s="14"/>
      <c r="H686" s="14"/>
      <c r="I686" s="14"/>
      <c r="J686" s="14"/>
      <c r="K686" s="14"/>
      <c r="L686" s="14"/>
      <c r="M686" s="14"/>
      <c r="N686" s="13"/>
      <c r="O686" s="13"/>
      <c r="P686" s="12"/>
      <c r="Q686" s="12"/>
      <c r="R686" s="12"/>
      <c r="S686" s="12"/>
      <c r="T686" s="12"/>
      <c r="U686" s="12"/>
      <c r="V686" s="12"/>
      <c r="W686" s="17"/>
      <c r="X686" s="17"/>
      <c r="Y686" s="15"/>
      <c r="Z686" s="14"/>
      <c r="AA686" s="43" t="e">
        <f t="shared" si="90"/>
        <v>#DIV/0!</v>
      </c>
      <c r="AB686" s="21" t="e">
        <f t="shared" si="91"/>
        <v>#DIV/0!</v>
      </c>
      <c r="AC686" s="21" t="e">
        <f t="shared" si="92"/>
        <v>#DIV/0!</v>
      </c>
      <c r="AD686" s="21" t="e">
        <f t="shared" si="93"/>
        <v>#DIV/0!</v>
      </c>
      <c r="AE686" s="21" t="e">
        <f t="shared" si="94"/>
        <v>#DIV/0!</v>
      </c>
      <c r="AF686" s="21" t="e">
        <f t="shared" si="97"/>
        <v>#DIV/0!</v>
      </c>
      <c r="AG686" s="20">
        <f>VLOOKUP(S686,'tabla ingresos'!$A$3:$D$15,4,FALSE)</f>
        <v>0</v>
      </c>
      <c r="AH686" s="20">
        <f t="shared" si="95"/>
        <v>0</v>
      </c>
      <c r="AI686" s="20">
        <f t="shared" si="96"/>
        <v>0</v>
      </c>
      <c r="AJ686" s="28" t="e">
        <f>VLOOKUP(AA686,score!$K$2:$L$8,2,TRUE)*AJ$2</f>
        <v>#DIV/0!</v>
      </c>
      <c r="AK686" s="28">
        <f>VLOOKUP(T686,score!$M$2:$N$8,2,FALSE)*AK$2</f>
        <v>0</v>
      </c>
      <c r="AL686" s="28">
        <f>VLOOKUP(Q686,score!$G$2:$H$8,2,TRUE)*AL$2</f>
        <v>0.1</v>
      </c>
      <c r="AM686" s="28" t="e">
        <f>VLOOKUP(AB686,score!$Y$2:$Z$8,2,TRUE)*AM$2</f>
        <v>#DIV/0!</v>
      </c>
      <c r="AN686" s="28" t="e">
        <f>VLOOKUP(AE686,score!$AE$2:$AF$8,2,TRUE)*AN$2</f>
        <v>#DIV/0!</v>
      </c>
      <c r="AO686" s="28">
        <f>VLOOKUP(O686,score!$C$2:$D$8,2,TRUE)*AO$2</f>
        <v>0.1</v>
      </c>
      <c r="AP686" s="28">
        <f>VLOOKUP(R686,score!$I$2:$J$8,2,TRUE)*AP$2</f>
        <v>0.1</v>
      </c>
      <c r="AQ686" s="28" t="e">
        <f>VLOOKUP(P686,score!$E$2:$F$8,2,FALSE)*AQ$2</f>
        <v>#N/A</v>
      </c>
      <c r="AR686" s="28">
        <f>VLOOKUP(U686,score!$O$2:$P$8,2,TRUE)*AR$2</f>
        <v>0</v>
      </c>
      <c r="AS686" s="28">
        <f>VLOOKUP(V686,score!$Q$2:$R$8,2,TRUE)*AS$2</f>
        <v>0</v>
      </c>
      <c r="AT686" s="28" t="e">
        <f>VLOOKUP(W686,score!$S$2:$T$8,2,FALSE)*AT$2</f>
        <v>#N/A</v>
      </c>
      <c r="AU686" s="28" t="e">
        <f>VLOOKUP(X686,score!$U$2:$V$4,2,FALSE)*AU$2</f>
        <v>#N/A</v>
      </c>
      <c r="AV686" s="28" t="e">
        <f>VLOOKUP(AF686,score!$AG$2:$AH$8,2,TRUE)*AV$2</f>
        <v>#DIV/0!</v>
      </c>
      <c r="AW686" s="28" t="e">
        <f>VLOOKUP(Y686,score!$W$2:$X$8,2,FALSE)*AW$2</f>
        <v>#N/A</v>
      </c>
      <c r="AX686" s="28" t="e">
        <f>VLOOKUP(AC686,score!$AA$2:$AB$8,2,TRUE)*AX$2</f>
        <v>#DIV/0!</v>
      </c>
      <c r="AY686" s="28" t="e">
        <f>VLOOKUP(AD686,score!$AC$2:$AD$8,2,TRUE)*AY$2</f>
        <v>#DIV/0!</v>
      </c>
      <c r="AZ686" s="28">
        <f>VLOOKUP(N686,score!$A$2:$B$8,2,TRUE)*AZ$2</f>
        <v>0.1</v>
      </c>
      <c r="BA686" s="29" t="e">
        <f t="shared" si="98"/>
        <v>#DIV/0!</v>
      </c>
      <c r="BB686" s="29" t="e">
        <f>VLOOKUP(BA686,score!$AJ$2:$AK$7,2,TRUE)</f>
        <v>#DIV/0!</v>
      </c>
    </row>
    <row r="687" spans="1:54" x14ac:dyDescent="0.3">
      <c r="A687" s="10"/>
      <c r="B687" s="11"/>
      <c r="C687" s="12"/>
      <c r="D687" s="14"/>
      <c r="E687" s="12"/>
      <c r="F687" s="14"/>
      <c r="G687" s="14"/>
      <c r="H687" s="14"/>
      <c r="I687" s="14"/>
      <c r="J687" s="14"/>
      <c r="K687" s="14"/>
      <c r="L687" s="14"/>
      <c r="M687" s="14"/>
      <c r="N687" s="13"/>
      <c r="O687" s="13"/>
      <c r="P687" s="12"/>
      <c r="Q687" s="12"/>
      <c r="R687" s="12"/>
      <c r="S687" s="12"/>
      <c r="T687" s="12"/>
      <c r="U687" s="12"/>
      <c r="V687" s="12"/>
      <c r="W687" s="17"/>
      <c r="X687" s="17"/>
      <c r="Y687" s="15"/>
      <c r="Z687" s="14"/>
      <c r="AA687" s="43" t="e">
        <f t="shared" si="90"/>
        <v>#DIV/0!</v>
      </c>
      <c r="AB687" s="21" t="e">
        <f t="shared" si="91"/>
        <v>#DIV/0!</v>
      </c>
      <c r="AC687" s="21" t="e">
        <f t="shared" si="92"/>
        <v>#DIV/0!</v>
      </c>
      <c r="AD687" s="21" t="e">
        <f t="shared" si="93"/>
        <v>#DIV/0!</v>
      </c>
      <c r="AE687" s="21" t="e">
        <f t="shared" si="94"/>
        <v>#DIV/0!</v>
      </c>
      <c r="AF687" s="21" t="e">
        <f t="shared" si="97"/>
        <v>#DIV/0!</v>
      </c>
      <c r="AG687" s="20">
        <f>VLOOKUP(S687,'tabla ingresos'!$A$3:$D$15,4,FALSE)</f>
        <v>0</v>
      </c>
      <c r="AH687" s="20">
        <f t="shared" si="95"/>
        <v>0</v>
      </c>
      <c r="AI687" s="20">
        <f t="shared" si="96"/>
        <v>0</v>
      </c>
      <c r="AJ687" s="28" t="e">
        <f>VLOOKUP(AA687,score!$K$2:$L$8,2,TRUE)*AJ$2</f>
        <v>#DIV/0!</v>
      </c>
      <c r="AK687" s="28">
        <f>VLOOKUP(T687,score!$M$2:$N$8,2,FALSE)*AK$2</f>
        <v>0</v>
      </c>
      <c r="AL687" s="28">
        <f>VLOOKUP(Q687,score!$G$2:$H$8,2,TRUE)*AL$2</f>
        <v>0.1</v>
      </c>
      <c r="AM687" s="28" t="e">
        <f>VLOOKUP(AB687,score!$Y$2:$Z$8,2,TRUE)*AM$2</f>
        <v>#DIV/0!</v>
      </c>
      <c r="AN687" s="28" t="e">
        <f>VLOOKUP(AE687,score!$AE$2:$AF$8,2,TRUE)*AN$2</f>
        <v>#DIV/0!</v>
      </c>
      <c r="AO687" s="28">
        <f>VLOOKUP(O687,score!$C$2:$D$8,2,TRUE)*AO$2</f>
        <v>0.1</v>
      </c>
      <c r="AP687" s="28">
        <f>VLOOKUP(R687,score!$I$2:$J$8,2,TRUE)*AP$2</f>
        <v>0.1</v>
      </c>
      <c r="AQ687" s="28" t="e">
        <f>VLOOKUP(P687,score!$E$2:$F$8,2,FALSE)*AQ$2</f>
        <v>#N/A</v>
      </c>
      <c r="AR687" s="28">
        <f>VLOOKUP(U687,score!$O$2:$P$8,2,TRUE)*AR$2</f>
        <v>0</v>
      </c>
      <c r="AS687" s="28">
        <f>VLOOKUP(V687,score!$Q$2:$R$8,2,TRUE)*AS$2</f>
        <v>0</v>
      </c>
      <c r="AT687" s="28" t="e">
        <f>VLOOKUP(W687,score!$S$2:$T$8,2,FALSE)*AT$2</f>
        <v>#N/A</v>
      </c>
      <c r="AU687" s="28" t="e">
        <f>VLOOKUP(X687,score!$U$2:$V$4,2,FALSE)*AU$2</f>
        <v>#N/A</v>
      </c>
      <c r="AV687" s="28" t="e">
        <f>VLOOKUP(AF687,score!$AG$2:$AH$8,2,TRUE)*AV$2</f>
        <v>#DIV/0!</v>
      </c>
      <c r="AW687" s="28" t="e">
        <f>VLOOKUP(Y687,score!$W$2:$X$8,2,FALSE)*AW$2</f>
        <v>#N/A</v>
      </c>
      <c r="AX687" s="28" t="e">
        <f>VLOOKUP(AC687,score!$AA$2:$AB$8,2,TRUE)*AX$2</f>
        <v>#DIV/0!</v>
      </c>
      <c r="AY687" s="28" t="e">
        <f>VLOOKUP(AD687,score!$AC$2:$AD$8,2,TRUE)*AY$2</f>
        <v>#DIV/0!</v>
      </c>
      <c r="AZ687" s="28">
        <f>VLOOKUP(N687,score!$A$2:$B$8,2,TRUE)*AZ$2</f>
        <v>0.1</v>
      </c>
      <c r="BA687" s="29" t="e">
        <f t="shared" si="98"/>
        <v>#DIV/0!</v>
      </c>
      <c r="BB687" s="29" t="e">
        <f>VLOOKUP(BA687,score!$AJ$2:$AK$7,2,TRUE)</f>
        <v>#DIV/0!</v>
      </c>
    </row>
    <row r="688" spans="1:54" x14ac:dyDescent="0.3">
      <c r="A688" s="10"/>
      <c r="B688" s="11"/>
      <c r="C688" s="12"/>
      <c r="D688" s="14"/>
      <c r="E688" s="12"/>
      <c r="F688" s="14"/>
      <c r="G688" s="14"/>
      <c r="H688" s="14"/>
      <c r="I688" s="14"/>
      <c r="J688" s="14"/>
      <c r="K688" s="14"/>
      <c r="L688" s="14"/>
      <c r="M688" s="14"/>
      <c r="N688" s="13"/>
      <c r="O688" s="13"/>
      <c r="P688" s="12"/>
      <c r="Q688" s="12"/>
      <c r="R688" s="12"/>
      <c r="S688" s="12"/>
      <c r="T688" s="12"/>
      <c r="U688" s="12"/>
      <c r="V688" s="12"/>
      <c r="W688" s="17"/>
      <c r="X688" s="17"/>
      <c r="Y688" s="15"/>
      <c r="Z688" s="14"/>
      <c r="AA688" s="43" t="e">
        <f t="shared" si="90"/>
        <v>#DIV/0!</v>
      </c>
      <c r="AB688" s="21" t="e">
        <f t="shared" si="91"/>
        <v>#DIV/0!</v>
      </c>
      <c r="AC688" s="21" t="e">
        <f t="shared" si="92"/>
        <v>#DIV/0!</v>
      </c>
      <c r="AD688" s="21" t="e">
        <f t="shared" si="93"/>
        <v>#DIV/0!</v>
      </c>
      <c r="AE688" s="21" t="e">
        <f t="shared" si="94"/>
        <v>#DIV/0!</v>
      </c>
      <c r="AF688" s="21" t="e">
        <f t="shared" si="97"/>
        <v>#DIV/0!</v>
      </c>
      <c r="AG688" s="20">
        <f>VLOOKUP(S688,'tabla ingresos'!$A$3:$D$15,4,FALSE)</f>
        <v>0</v>
      </c>
      <c r="AH688" s="20">
        <f t="shared" si="95"/>
        <v>0</v>
      </c>
      <c r="AI688" s="20">
        <f t="shared" si="96"/>
        <v>0</v>
      </c>
      <c r="AJ688" s="28" t="e">
        <f>VLOOKUP(AA688,score!$K$2:$L$8,2,TRUE)*AJ$2</f>
        <v>#DIV/0!</v>
      </c>
      <c r="AK688" s="28">
        <f>VLOOKUP(T688,score!$M$2:$N$8,2,FALSE)*AK$2</f>
        <v>0</v>
      </c>
      <c r="AL688" s="28">
        <f>VLOOKUP(Q688,score!$G$2:$H$8,2,TRUE)*AL$2</f>
        <v>0.1</v>
      </c>
      <c r="AM688" s="28" t="e">
        <f>VLOOKUP(AB688,score!$Y$2:$Z$8,2,TRUE)*AM$2</f>
        <v>#DIV/0!</v>
      </c>
      <c r="AN688" s="28" t="e">
        <f>VLOOKUP(AE688,score!$AE$2:$AF$8,2,TRUE)*AN$2</f>
        <v>#DIV/0!</v>
      </c>
      <c r="AO688" s="28">
        <f>VLOOKUP(O688,score!$C$2:$D$8,2,TRUE)*AO$2</f>
        <v>0.1</v>
      </c>
      <c r="AP688" s="28">
        <f>VLOOKUP(R688,score!$I$2:$J$8,2,TRUE)*AP$2</f>
        <v>0.1</v>
      </c>
      <c r="AQ688" s="28" t="e">
        <f>VLOOKUP(P688,score!$E$2:$F$8,2,FALSE)*AQ$2</f>
        <v>#N/A</v>
      </c>
      <c r="AR688" s="28">
        <f>VLOOKUP(U688,score!$O$2:$P$8,2,TRUE)*AR$2</f>
        <v>0</v>
      </c>
      <c r="AS688" s="28">
        <f>VLOOKUP(V688,score!$Q$2:$R$8,2,TRUE)*AS$2</f>
        <v>0</v>
      </c>
      <c r="AT688" s="28" t="e">
        <f>VLOOKUP(W688,score!$S$2:$T$8,2,FALSE)*AT$2</f>
        <v>#N/A</v>
      </c>
      <c r="AU688" s="28" t="e">
        <f>VLOOKUP(X688,score!$U$2:$V$4,2,FALSE)*AU$2</f>
        <v>#N/A</v>
      </c>
      <c r="AV688" s="28" t="e">
        <f>VLOOKUP(AF688,score!$AG$2:$AH$8,2,TRUE)*AV$2</f>
        <v>#DIV/0!</v>
      </c>
      <c r="AW688" s="28" t="e">
        <f>VLOOKUP(Y688,score!$W$2:$X$8,2,FALSE)*AW$2</f>
        <v>#N/A</v>
      </c>
      <c r="AX688" s="28" t="e">
        <f>VLOOKUP(AC688,score!$AA$2:$AB$8,2,TRUE)*AX$2</f>
        <v>#DIV/0!</v>
      </c>
      <c r="AY688" s="28" t="e">
        <f>VLOOKUP(AD688,score!$AC$2:$AD$8,2,TRUE)*AY$2</f>
        <v>#DIV/0!</v>
      </c>
      <c r="AZ688" s="28">
        <f>VLOOKUP(N688,score!$A$2:$B$8,2,TRUE)*AZ$2</f>
        <v>0.1</v>
      </c>
      <c r="BA688" s="29" t="e">
        <f t="shared" si="98"/>
        <v>#DIV/0!</v>
      </c>
      <c r="BB688" s="29" t="e">
        <f>VLOOKUP(BA688,score!$AJ$2:$AK$7,2,TRUE)</f>
        <v>#DIV/0!</v>
      </c>
    </row>
    <row r="689" spans="1:54" x14ac:dyDescent="0.3">
      <c r="A689" s="10"/>
      <c r="B689" s="11"/>
      <c r="C689" s="12"/>
      <c r="D689" s="14"/>
      <c r="E689" s="12"/>
      <c r="F689" s="14"/>
      <c r="G689" s="14"/>
      <c r="H689" s="14"/>
      <c r="I689" s="14"/>
      <c r="J689" s="14"/>
      <c r="K689" s="14"/>
      <c r="L689" s="14"/>
      <c r="M689" s="14"/>
      <c r="N689" s="13"/>
      <c r="O689" s="13"/>
      <c r="P689" s="12"/>
      <c r="Q689" s="12"/>
      <c r="R689" s="12"/>
      <c r="S689" s="12"/>
      <c r="T689" s="12"/>
      <c r="U689" s="12"/>
      <c r="V689" s="12"/>
      <c r="W689" s="17"/>
      <c r="X689" s="17"/>
      <c r="Y689" s="15"/>
      <c r="Z689" s="14"/>
      <c r="AA689" s="43" t="e">
        <f t="shared" si="90"/>
        <v>#DIV/0!</v>
      </c>
      <c r="AB689" s="21" t="e">
        <f t="shared" si="91"/>
        <v>#DIV/0!</v>
      </c>
      <c r="AC689" s="21" t="e">
        <f t="shared" si="92"/>
        <v>#DIV/0!</v>
      </c>
      <c r="AD689" s="21" t="e">
        <f t="shared" si="93"/>
        <v>#DIV/0!</v>
      </c>
      <c r="AE689" s="21" t="e">
        <f t="shared" si="94"/>
        <v>#DIV/0!</v>
      </c>
      <c r="AF689" s="21" t="e">
        <f t="shared" si="97"/>
        <v>#DIV/0!</v>
      </c>
      <c r="AG689" s="20">
        <f>VLOOKUP(S689,'tabla ingresos'!$A$3:$D$15,4,FALSE)</f>
        <v>0</v>
      </c>
      <c r="AH689" s="20">
        <f t="shared" si="95"/>
        <v>0</v>
      </c>
      <c r="AI689" s="20">
        <f t="shared" si="96"/>
        <v>0</v>
      </c>
      <c r="AJ689" s="28" t="e">
        <f>VLOOKUP(AA689,score!$K$2:$L$8,2,TRUE)*AJ$2</f>
        <v>#DIV/0!</v>
      </c>
      <c r="AK689" s="28">
        <f>VLOOKUP(T689,score!$M$2:$N$8,2,FALSE)*AK$2</f>
        <v>0</v>
      </c>
      <c r="AL689" s="28">
        <f>VLOOKUP(Q689,score!$G$2:$H$8,2,TRUE)*AL$2</f>
        <v>0.1</v>
      </c>
      <c r="AM689" s="28" t="e">
        <f>VLOOKUP(AB689,score!$Y$2:$Z$8,2,TRUE)*AM$2</f>
        <v>#DIV/0!</v>
      </c>
      <c r="AN689" s="28" t="e">
        <f>VLOOKUP(AE689,score!$AE$2:$AF$8,2,TRUE)*AN$2</f>
        <v>#DIV/0!</v>
      </c>
      <c r="AO689" s="28">
        <f>VLOOKUP(O689,score!$C$2:$D$8,2,TRUE)*AO$2</f>
        <v>0.1</v>
      </c>
      <c r="AP689" s="28">
        <f>VLOOKUP(R689,score!$I$2:$J$8,2,TRUE)*AP$2</f>
        <v>0.1</v>
      </c>
      <c r="AQ689" s="28" t="e">
        <f>VLOOKUP(P689,score!$E$2:$F$8,2,FALSE)*AQ$2</f>
        <v>#N/A</v>
      </c>
      <c r="AR689" s="28">
        <f>VLOOKUP(U689,score!$O$2:$P$8,2,TRUE)*AR$2</f>
        <v>0</v>
      </c>
      <c r="AS689" s="28">
        <f>VLOOKUP(V689,score!$Q$2:$R$8,2,TRUE)*AS$2</f>
        <v>0</v>
      </c>
      <c r="AT689" s="28" t="e">
        <f>VLOOKUP(W689,score!$S$2:$T$8,2,FALSE)*AT$2</f>
        <v>#N/A</v>
      </c>
      <c r="AU689" s="28" t="e">
        <f>VLOOKUP(X689,score!$U$2:$V$4,2,FALSE)*AU$2</f>
        <v>#N/A</v>
      </c>
      <c r="AV689" s="28" t="e">
        <f>VLOOKUP(AF689,score!$AG$2:$AH$8,2,TRUE)*AV$2</f>
        <v>#DIV/0!</v>
      </c>
      <c r="AW689" s="28" t="e">
        <f>VLOOKUP(Y689,score!$W$2:$X$8,2,FALSE)*AW$2</f>
        <v>#N/A</v>
      </c>
      <c r="AX689" s="28" t="e">
        <f>VLOOKUP(AC689,score!$AA$2:$AB$8,2,TRUE)*AX$2</f>
        <v>#DIV/0!</v>
      </c>
      <c r="AY689" s="28" t="e">
        <f>VLOOKUP(AD689,score!$AC$2:$AD$8,2,TRUE)*AY$2</f>
        <v>#DIV/0!</v>
      </c>
      <c r="AZ689" s="28">
        <f>VLOOKUP(N689,score!$A$2:$B$8,2,TRUE)*AZ$2</f>
        <v>0.1</v>
      </c>
      <c r="BA689" s="29" t="e">
        <f t="shared" si="98"/>
        <v>#DIV/0!</v>
      </c>
      <c r="BB689" s="29" t="e">
        <f>VLOOKUP(BA689,score!$AJ$2:$AK$7,2,TRUE)</f>
        <v>#DIV/0!</v>
      </c>
    </row>
    <row r="690" spans="1:54" x14ac:dyDescent="0.3">
      <c r="A690" s="10"/>
      <c r="B690" s="11"/>
      <c r="C690" s="12"/>
      <c r="D690" s="14"/>
      <c r="E690" s="12"/>
      <c r="F690" s="14"/>
      <c r="G690" s="14"/>
      <c r="H690" s="14"/>
      <c r="I690" s="14"/>
      <c r="J690" s="14"/>
      <c r="K690" s="14"/>
      <c r="L690" s="14"/>
      <c r="M690" s="14"/>
      <c r="N690" s="13"/>
      <c r="O690" s="13"/>
      <c r="P690" s="12"/>
      <c r="Q690" s="12"/>
      <c r="R690" s="12"/>
      <c r="S690" s="12"/>
      <c r="T690" s="12"/>
      <c r="U690" s="12"/>
      <c r="V690" s="12"/>
      <c r="W690" s="17"/>
      <c r="X690" s="17"/>
      <c r="Y690" s="15"/>
      <c r="Z690" s="14"/>
      <c r="AA690" s="43" t="e">
        <f t="shared" si="90"/>
        <v>#DIV/0!</v>
      </c>
      <c r="AB690" s="21" t="e">
        <f t="shared" si="91"/>
        <v>#DIV/0!</v>
      </c>
      <c r="AC690" s="21" t="e">
        <f t="shared" si="92"/>
        <v>#DIV/0!</v>
      </c>
      <c r="AD690" s="21" t="e">
        <f t="shared" si="93"/>
        <v>#DIV/0!</v>
      </c>
      <c r="AE690" s="21" t="e">
        <f t="shared" si="94"/>
        <v>#DIV/0!</v>
      </c>
      <c r="AF690" s="21" t="e">
        <f t="shared" si="97"/>
        <v>#DIV/0!</v>
      </c>
      <c r="AG690" s="20">
        <f>VLOOKUP(S690,'tabla ingresos'!$A$3:$D$15,4,FALSE)</f>
        <v>0</v>
      </c>
      <c r="AH690" s="20">
        <f t="shared" si="95"/>
        <v>0</v>
      </c>
      <c r="AI690" s="20">
        <f t="shared" si="96"/>
        <v>0</v>
      </c>
      <c r="AJ690" s="28" t="e">
        <f>VLOOKUP(AA690,score!$K$2:$L$8,2,TRUE)*AJ$2</f>
        <v>#DIV/0!</v>
      </c>
      <c r="AK690" s="28">
        <f>VLOOKUP(T690,score!$M$2:$N$8,2,FALSE)*AK$2</f>
        <v>0</v>
      </c>
      <c r="AL690" s="28">
        <f>VLOOKUP(Q690,score!$G$2:$H$8,2,TRUE)*AL$2</f>
        <v>0.1</v>
      </c>
      <c r="AM690" s="28" t="e">
        <f>VLOOKUP(AB690,score!$Y$2:$Z$8,2,TRUE)*AM$2</f>
        <v>#DIV/0!</v>
      </c>
      <c r="AN690" s="28" t="e">
        <f>VLOOKUP(AE690,score!$AE$2:$AF$8,2,TRUE)*AN$2</f>
        <v>#DIV/0!</v>
      </c>
      <c r="AO690" s="28">
        <f>VLOOKUP(O690,score!$C$2:$D$8,2,TRUE)*AO$2</f>
        <v>0.1</v>
      </c>
      <c r="AP690" s="28">
        <f>VLOOKUP(R690,score!$I$2:$J$8,2,TRUE)*AP$2</f>
        <v>0.1</v>
      </c>
      <c r="AQ690" s="28" t="e">
        <f>VLOOKUP(P690,score!$E$2:$F$8,2,FALSE)*AQ$2</f>
        <v>#N/A</v>
      </c>
      <c r="AR690" s="28">
        <f>VLOOKUP(U690,score!$O$2:$P$8,2,TRUE)*AR$2</f>
        <v>0</v>
      </c>
      <c r="AS690" s="28">
        <f>VLOOKUP(V690,score!$Q$2:$R$8,2,TRUE)*AS$2</f>
        <v>0</v>
      </c>
      <c r="AT690" s="28" t="e">
        <f>VLOOKUP(W690,score!$S$2:$T$8,2,FALSE)*AT$2</f>
        <v>#N/A</v>
      </c>
      <c r="AU690" s="28" t="e">
        <f>VLOOKUP(X690,score!$U$2:$V$4,2,FALSE)*AU$2</f>
        <v>#N/A</v>
      </c>
      <c r="AV690" s="28" t="e">
        <f>VLOOKUP(AF690,score!$AG$2:$AH$8,2,TRUE)*AV$2</f>
        <v>#DIV/0!</v>
      </c>
      <c r="AW690" s="28" t="e">
        <f>VLOOKUP(Y690,score!$W$2:$X$8,2,FALSE)*AW$2</f>
        <v>#N/A</v>
      </c>
      <c r="AX690" s="28" t="e">
        <f>VLOOKUP(AC690,score!$AA$2:$AB$8,2,TRUE)*AX$2</f>
        <v>#DIV/0!</v>
      </c>
      <c r="AY690" s="28" t="e">
        <f>VLOOKUP(AD690,score!$AC$2:$AD$8,2,TRUE)*AY$2</f>
        <v>#DIV/0!</v>
      </c>
      <c r="AZ690" s="28">
        <f>VLOOKUP(N690,score!$A$2:$B$8,2,TRUE)*AZ$2</f>
        <v>0.1</v>
      </c>
      <c r="BA690" s="29" t="e">
        <f t="shared" si="98"/>
        <v>#DIV/0!</v>
      </c>
      <c r="BB690" s="29" t="e">
        <f>VLOOKUP(BA690,score!$AJ$2:$AK$7,2,TRUE)</f>
        <v>#DIV/0!</v>
      </c>
    </row>
    <row r="691" spans="1:54" x14ac:dyDescent="0.3">
      <c r="A691" s="10"/>
      <c r="B691" s="11"/>
      <c r="C691" s="12"/>
      <c r="D691" s="14"/>
      <c r="E691" s="12"/>
      <c r="F691" s="14"/>
      <c r="G691" s="14"/>
      <c r="H691" s="14"/>
      <c r="I691" s="14"/>
      <c r="J691" s="14"/>
      <c r="K691" s="14"/>
      <c r="L691" s="14"/>
      <c r="M691" s="14"/>
      <c r="N691" s="13"/>
      <c r="O691" s="13"/>
      <c r="P691" s="12"/>
      <c r="Q691" s="12"/>
      <c r="R691" s="12"/>
      <c r="S691" s="12"/>
      <c r="T691" s="12"/>
      <c r="U691" s="12"/>
      <c r="V691" s="12"/>
      <c r="W691" s="17"/>
      <c r="X691" s="17"/>
      <c r="Y691" s="15"/>
      <c r="Z691" s="14"/>
      <c r="AA691" s="43" t="e">
        <f t="shared" si="90"/>
        <v>#DIV/0!</v>
      </c>
      <c r="AB691" s="21" t="e">
        <f t="shared" si="91"/>
        <v>#DIV/0!</v>
      </c>
      <c r="AC691" s="21" t="e">
        <f t="shared" si="92"/>
        <v>#DIV/0!</v>
      </c>
      <c r="AD691" s="21" t="e">
        <f t="shared" si="93"/>
        <v>#DIV/0!</v>
      </c>
      <c r="AE691" s="21" t="e">
        <f t="shared" si="94"/>
        <v>#DIV/0!</v>
      </c>
      <c r="AF691" s="21" t="e">
        <f t="shared" si="97"/>
        <v>#DIV/0!</v>
      </c>
      <c r="AG691" s="20">
        <f>VLOOKUP(S691,'tabla ingresos'!$A$3:$D$15,4,FALSE)</f>
        <v>0</v>
      </c>
      <c r="AH691" s="20">
        <f t="shared" si="95"/>
        <v>0</v>
      </c>
      <c r="AI691" s="20">
        <f t="shared" si="96"/>
        <v>0</v>
      </c>
      <c r="AJ691" s="28" t="e">
        <f>VLOOKUP(AA691,score!$K$2:$L$8,2,TRUE)*AJ$2</f>
        <v>#DIV/0!</v>
      </c>
      <c r="AK691" s="28">
        <f>VLOOKUP(T691,score!$M$2:$N$8,2,FALSE)*AK$2</f>
        <v>0</v>
      </c>
      <c r="AL691" s="28">
        <f>VLOOKUP(Q691,score!$G$2:$H$8,2,TRUE)*AL$2</f>
        <v>0.1</v>
      </c>
      <c r="AM691" s="28" t="e">
        <f>VLOOKUP(AB691,score!$Y$2:$Z$8,2,TRUE)*AM$2</f>
        <v>#DIV/0!</v>
      </c>
      <c r="AN691" s="28" t="e">
        <f>VLOOKUP(AE691,score!$AE$2:$AF$8,2,TRUE)*AN$2</f>
        <v>#DIV/0!</v>
      </c>
      <c r="AO691" s="28">
        <f>VLOOKUP(O691,score!$C$2:$D$8,2,TRUE)*AO$2</f>
        <v>0.1</v>
      </c>
      <c r="AP691" s="28">
        <f>VLOOKUP(R691,score!$I$2:$J$8,2,TRUE)*AP$2</f>
        <v>0.1</v>
      </c>
      <c r="AQ691" s="28" t="e">
        <f>VLOOKUP(P691,score!$E$2:$F$8,2,FALSE)*AQ$2</f>
        <v>#N/A</v>
      </c>
      <c r="AR691" s="28">
        <f>VLOOKUP(U691,score!$O$2:$P$8,2,TRUE)*AR$2</f>
        <v>0</v>
      </c>
      <c r="AS691" s="28">
        <f>VLOOKUP(V691,score!$Q$2:$R$8,2,TRUE)*AS$2</f>
        <v>0</v>
      </c>
      <c r="AT691" s="28" t="e">
        <f>VLOOKUP(W691,score!$S$2:$T$8,2,FALSE)*AT$2</f>
        <v>#N/A</v>
      </c>
      <c r="AU691" s="28" t="e">
        <f>VLOOKUP(X691,score!$U$2:$V$4,2,FALSE)*AU$2</f>
        <v>#N/A</v>
      </c>
      <c r="AV691" s="28" t="e">
        <f>VLOOKUP(AF691,score!$AG$2:$AH$8,2,TRUE)*AV$2</f>
        <v>#DIV/0!</v>
      </c>
      <c r="AW691" s="28" t="e">
        <f>VLOOKUP(Y691,score!$W$2:$X$8,2,FALSE)*AW$2</f>
        <v>#N/A</v>
      </c>
      <c r="AX691" s="28" t="e">
        <f>VLOOKUP(AC691,score!$AA$2:$AB$8,2,TRUE)*AX$2</f>
        <v>#DIV/0!</v>
      </c>
      <c r="AY691" s="28" t="e">
        <f>VLOOKUP(AD691,score!$AC$2:$AD$8,2,TRUE)*AY$2</f>
        <v>#DIV/0!</v>
      </c>
      <c r="AZ691" s="28">
        <f>VLOOKUP(N691,score!$A$2:$B$8,2,TRUE)*AZ$2</f>
        <v>0.1</v>
      </c>
      <c r="BA691" s="29" t="e">
        <f t="shared" si="98"/>
        <v>#DIV/0!</v>
      </c>
      <c r="BB691" s="29" t="e">
        <f>VLOOKUP(BA691,score!$AJ$2:$AK$7,2,TRUE)</f>
        <v>#DIV/0!</v>
      </c>
    </row>
    <row r="692" spans="1:54" x14ac:dyDescent="0.3">
      <c r="A692" s="10"/>
      <c r="B692" s="11"/>
      <c r="C692" s="12"/>
      <c r="D692" s="14"/>
      <c r="E692" s="12"/>
      <c r="F692" s="14"/>
      <c r="G692" s="14"/>
      <c r="H692" s="14"/>
      <c r="I692" s="14"/>
      <c r="J692" s="14"/>
      <c r="K692" s="14"/>
      <c r="L692" s="14"/>
      <c r="M692" s="14"/>
      <c r="N692" s="13"/>
      <c r="O692" s="13"/>
      <c r="P692" s="12"/>
      <c r="Q692" s="12"/>
      <c r="R692" s="12"/>
      <c r="S692" s="12"/>
      <c r="T692" s="12"/>
      <c r="U692" s="12"/>
      <c r="V692" s="12"/>
      <c r="W692" s="17"/>
      <c r="X692" s="17"/>
      <c r="Y692" s="15"/>
      <c r="Z692" s="14"/>
      <c r="AA692" s="43" t="e">
        <f t="shared" si="90"/>
        <v>#DIV/0!</v>
      </c>
      <c r="AB692" s="21" t="e">
        <f t="shared" si="91"/>
        <v>#DIV/0!</v>
      </c>
      <c r="AC692" s="21" t="e">
        <f t="shared" si="92"/>
        <v>#DIV/0!</v>
      </c>
      <c r="AD692" s="21" t="e">
        <f t="shared" si="93"/>
        <v>#DIV/0!</v>
      </c>
      <c r="AE692" s="21" t="e">
        <f t="shared" si="94"/>
        <v>#DIV/0!</v>
      </c>
      <c r="AF692" s="21" t="e">
        <f t="shared" si="97"/>
        <v>#DIV/0!</v>
      </c>
      <c r="AG692" s="20">
        <f>VLOOKUP(S692,'tabla ingresos'!$A$3:$D$15,4,FALSE)</f>
        <v>0</v>
      </c>
      <c r="AH692" s="20">
        <f t="shared" si="95"/>
        <v>0</v>
      </c>
      <c r="AI692" s="20">
        <f t="shared" si="96"/>
        <v>0</v>
      </c>
      <c r="AJ692" s="28" t="e">
        <f>VLOOKUP(AA692,score!$K$2:$L$8,2,TRUE)*AJ$2</f>
        <v>#DIV/0!</v>
      </c>
      <c r="AK692" s="28">
        <f>VLOOKUP(T692,score!$M$2:$N$8,2,FALSE)*AK$2</f>
        <v>0</v>
      </c>
      <c r="AL692" s="28">
        <f>VLOOKUP(Q692,score!$G$2:$H$8,2,TRUE)*AL$2</f>
        <v>0.1</v>
      </c>
      <c r="AM692" s="28" t="e">
        <f>VLOOKUP(AB692,score!$Y$2:$Z$8,2,TRUE)*AM$2</f>
        <v>#DIV/0!</v>
      </c>
      <c r="AN692" s="28" t="e">
        <f>VLOOKUP(AE692,score!$AE$2:$AF$8,2,TRUE)*AN$2</f>
        <v>#DIV/0!</v>
      </c>
      <c r="AO692" s="28">
        <f>VLOOKUP(O692,score!$C$2:$D$8,2,TRUE)*AO$2</f>
        <v>0.1</v>
      </c>
      <c r="AP692" s="28">
        <f>VLOOKUP(R692,score!$I$2:$J$8,2,TRUE)*AP$2</f>
        <v>0.1</v>
      </c>
      <c r="AQ692" s="28" t="e">
        <f>VLOOKUP(P692,score!$E$2:$F$8,2,FALSE)*AQ$2</f>
        <v>#N/A</v>
      </c>
      <c r="AR692" s="28">
        <f>VLOOKUP(U692,score!$O$2:$P$8,2,TRUE)*AR$2</f>
        <v>0</v>
      </c>
      <c r="AS692" s="28">
        <f>VLOOKUP(V692,score!$Q$2:$R$8,2,TRUE)*AS$2</f>
        <v>0</v>
      </c>
      <c r="AT692" s="28" t="e">
        <f>VLOOKUP(W692,score!$S$2:$T$8,2,FALSE)*AT$2</f>
        <v>#N/A</v>
      </c>
      <c r="AU692" s="28" t="e">
        <f>VLOOKUP(X692,score!$U$2:$V$4,2,FALSE)*AU$2</f>
        <v>#N/A</v>
      </c>
      <c r="AV692" s="28" t="e">
        <f>VLOOKUP(AF692,score!$AG$2:$AH$8,2,TRUE)*AV$2</f>
        <v>#DIV/0!</v>
      </c>
      <c r="AW692" s="28" t="e">
        <f>VLOOKUP(Y692,score!$W$2:$X$8,2,FALSE)*AW$2</f>
        <v>#N/A</v>
      </c>
      <c r="AX692" s="28" t="e">
        <f>VLOOKUP(AC692,score!$AA$2:$AB$8,2,TRUE)*AX$2</f>
        <v>#DIV/0!</v>
      </c>
      <c r="AY692" s="28" t="e">
        <f>VLOOKUP(AD692,score!$AC$2:$AD$8,2,TRUE)*AY$2</f>
        <v>#DIV/0!</v>
      </c>
      <c r="AZ692" s="28">
        <f>VLOOKUP(N692,score!$A$2:$B$8,2,TRUE)*AZ$2</f>
        <v>0.1</v>
      </c>
      <c r="BA692" s="29" t="e">
        <f t="shared" si="98"/>
        <v>#DIV/0!</v>
      </c>
      <c r="BB692" s="29" t="e">
        <f>VLOOKUP(BA692,score!$AJ$2:$AK$7,2,TRUE)</f>
        <v>#DIV/0!</v>
      </c>
    </row>
    <row r="693" spans="1:54" x14ac:dyDescent="0.3">
      <c r="A693" s="10"/>
      <c r="B693" s="11"/>
      <c r="C693" s="12"/>
      <c r="D693" s="14"/>
      <c r="E693" s="12"/>
      <c r="F693" s="14"/>
      <c r="G693" s="14"/>
      <c r="H693" s="14"/>
      <c r="I693" s="14"/>
      <c r="J693" s="14"/>
      <c r="K693" s="14"/>
      <c r="L693" s="14"/>
      <c r="M693" s="14"/>
      <c r="N693" s="13"/>
      <c r="O693" s="13"/>
      <c r="P693" s="12"/>
      <c r="Q693" s="12"/>
      <c r="R693" s="12"/>
      <c r="S693" s="12"/>
      <c r="T693" s="12"/>
      <c r="U693" s="12"/>
      <c r="V693" s="12"/>
      <c r="W693" s="17"/>
      <c r="X693" s="17"/>
      <c r="Y693" s="15"/>
      <c r="Z693" s="14"/>
      <c r="AA693" s="43" t="e">
        <f t="shared" si="90"/>
        <v>#DIV/0!</v>
      </c>
      <c r="AB693" s="21" t="e">
        <f t="shared" si="91"/>
        <v>#DIV/0!</v>
      </c>
      <c r="AC693" s="21" t="e">
        <f t="shared" si="92"/>
        <v>#DIV/0!</v>
      </c>
      <c r="AD693" s="21" t="e">
        <f t="shared" si="93"/>
        <v>#DIV/0!</v>
      </c>
      <c r="AE693" s="21" t="e">
        <f t="shared" si="94"/>
        <v>#DIV/0!</v>
      </c>
      <c r="AF693" s="21" t="e">
        <f t="shared" si="97"/>
        <v>#DIV/0!</v>
      </c>
      <c r="AG693" s="20">
        <f>VLOOKUP(S693,'tabla ingresos'!$A$3:$D$15,4,FALSE)</f>
        <v>0</v>
      </c>
      <c r="AH693" s="20">
        <f t="shared" si="95"/>
        <v>0</v>
      </c>
      <c r="AI693" s="20">
        <f t="shared" si="96"/>
        <v>0</v>
      </c>
      <c r="AJ693" s="28" t="e">
        <f>VLOOKUP(AA693,score!$K$2:$L$8,2,TRUE)*AJ$2</f>
        <v>#DIV/0!</v>
      </c>
      <c r="AK693" s="28">
        <f>VLOOKUP(T693,score!$M$2:$N$8,2,FALSE)*AK$2</f>
        <v>0</v>
      </c>
      <c r="AL693" s="28">
        <f>VLOOKUP(Q693,score!$G$2:$H$8,2,TRUE)*AL$2</f>
        <v>0.1</v>
      </c>
      <c r="AM693" s="28" t="e">
        <f>VLOOKUP(AB693,score!$Y$2:$Z$8,2,TRUE)*AM$2</f>
        <v>#DIV/0!</v>
      </c>
      <c r="AN693" s="28" t="e">
        <f>VLOOKUP(AE693,score!$AE$2:$AF$8,2,TRUE)*AN$2</f>
        <v>#DIV/0!</v>
      </c>
      <c r="AO693" s="28">
        <f>VLOOKUP(O693,score!$C$2:$D$8,2,TRUE)*AO$2</f>
        <v>0.1</v>
      </c>
      <c r="AP693" s="28">
        <f>VLOOKUP(R693,score!$I$2:$J$8,2,TRUE)*AP$2</f>
        <v>0.1</v>
      </c>
      <c r="AQ693" s="28" t="e">
        <f>VLOOKUP(P693,score!$E$2:$F$8,2,FALSE)*AQ$2</f>
        <v>#N/A</v>
      </c>
      <c r="AR693" s="28">
        <f>VLOOKUP(U693,score!$O$2:$P$8,2,TRUE)*AR$2</f>
        <v>0</v>
      </c>
      <c r="AS693" s="28">
        <f>VLOOKUP(V693,score!$Q$2:$R$8,2,TRUE)*AS$2</f>
        <v>0</v>
      </c>
      <c r="AT693" s="28" t="e">
        <f>VLOOKUP(W693,score!$S$2:$T$8,2,FALSE)*AT$2</f>
        <v>#N/A</v>
      </c>
      <c r="AU693" s="28" t="e">
        <f>VLOOKUP(X693,score!$U$2:$V$4,2,FALSE)*AU$2</f>
        <v>#N/A</v>
      </c>
      <c r="AV693" s="28" t="e">
        <f>VLOOKUP(AF693,score!$AG$2:$AH$8,2,TRUE)*AV$2</f>
        <v>#DIV/0!</v>
      </c>
      <c r="AW693" s="28" t="e">
        <f>VLOOKUP(Y693,score!$W$2:$X$8,2,FALSE)*AW$2</f>
        <v>#N/A</v>
      </c>
      <c r="AX693" s="28" t="e">
        <f>VLOOKUP(AC693,score!$AA$2:$AB$8,2,TRUE)*AX$2</f>
        <v>#DIV/0!</v>
      </c>
      <c r="AY693" s="28" t="e">
        <f>VLOOKUP(AD693,score!$AC$2:$AD$8,2,TRUE)*AY$2</f>
        <v>#DIV/0!</v>
      </c>
      <c r="AZ693" s="28">
        <f>VLOOKUP(N693,score!$A$2:$B$8,2,TRUE)*AZ$2</f>
        <v>0.1</v>
      </c>
      <c r="BA693" s="29" t="e">
        <f t="shared" si="98"/>
        <v>#DIV/0!</v>
      </c>
      <c r="BB693" s="29" t="e">
        <f>VLOOKUP(BA693,score!$AJ$2:$AK$7,2,TRUE)</f>
        <v>#DIV/0!</v>
      </c>
    </row>
    <row r="694" spans="1:54" x14ac:dyDescent="0.3">
      <c r="A694" s="10"/>
      <c r="B694" s="11"/>
      <c r="C694" s="12"/>
      <c r="D694" s="14"/>
      <c r="E694" s="12"/>
      <c r="F694" s="14"/>
      <c r="G694" s="14"/>
      <c r="H694" s="14"/>
      <c r="I694" s="14"/>
      <c r="J694" s="14"/>
      <c r="K694" s="14"/>
      <c r="L694" s="14"/>
      <c r="M694" s="14"/>
      <c r="N694" s="13"/>
      <c r="O694" s="13"/>
      <c r="P694" s="12"/>
      <c r="Q694" s="12"/>
      <c r="R694" s="12"/>
      <c r="S694" s="12"/>
      <c r="T694" s="12"/>
      <c r="U694" s="12"/>
      <c r="V694" s="12"/>
      <c r="W694" s="17"/>
      <c r="X694" s="17"/>
      <c r="Y694" s="15"/>
      <c r="Z694" s="14"/>
      <c r="AA694" s="43" t="e">
        <f t="shared" si="90"/>
        <v>#DIV/0!</v>
      </c>
      <c r="AB694" s="21" t="e">
        <f t="shared" si="91"/>
        <v>#DIV/0!</v>
      </c>
      <c r="AC694" s="21" t="e">
        <f t="shared" si="92"/>
        <v>#DIV/0!</v>
      </c>
      <c r="AD694" s="21" t="e">
        <f t="shared" si="93"/>
        <v>#DIV/0!</v>
      </c>
      <c r="AE694" s="21" t="e">
        <f t="shared" si="94"/>
        <v>#DIV/0!</v>
      </c>
      <c r="AF694" s="21" t="e">
        <f t="shared" si="97"/>
        <v>#DIV/0!</v>
      </c>
      <c r="AG694" s="20">
        <f>VLOOKUP(S694,'tabla ingresos'!$A$3:$D$15,4,FALSE)</f>
        <v>0</v>
      </c>
      <c r="AH694" s="20">
        <f t="shared" si="95"/>
        <v>0</v>
      </c>
      <c r="AI694" s="20">
        <f t="shared" si="96"/>
        <v>0</v>
      </c>
      <c r="AJ694" s="28" t="e">
        <f>VLOOKUP(AA694,score!$K$2:$L$8,2,TRUE)*AJ$2</f>
        <v>#DIV/0!</v>
      </c>
      <c r="AK694" s="28">
        <f>VLOOKUP(T694,score!$M$2:$N$8,2,FALSE)*AK$2</f>
        <v>0</v>
      </c>
      <c r="AL694" s="28">
        <f>VLOOKUP(Q694,score!$G$2:$H$8,2,TRUE)*AL$2</f>
        <v>0.1</v>
      </c>
      <c r="AM694" s="28" t="e">
        <f>VLOOKUP(AB694,score!$Y$2:$Z$8,2,TRUE)*AM$2</f>
        <v>#DIV/0!</v>
      </c>
      <c r="AN694" s="28" t="e">
        <f>VLOOKUP(AE694,score!$AE$2:$AF$8,2,TRUE)*AN$2</f>
        <v>#DIV/0!</v>
      </c>
      <c r="AO694" s="28">
        <f>VLOOKUP(O694,score!$C$2:$D$8,2,TRUE)*AO$2</f>
        <v>0.1</v>
      </c>
      <c r="AP694" s="28">
        <f>VLOOKUP(R694,score!$I$2:$J$8,2,TRUE)*AP$2</f>
        <v>0.1</v>
      </c>
      <c r="AQ694" s="28" t="e">
        <f>VLOOKUP(P694,score!$E$2:$F$8,2,FALSE)*AQ$2</f>
        <v>#N/A</v>
      </c>
      <c r="AR694" s="28">
        <f>VLOOKUP(U694,score!$O$2:$P$8,2,TRUE)*AR$2</f>
        <v>0</v>
      </c>
      <c r="AS694" s="28">
        <f>VLOOKUP(V694,score!$Q$2:$R$8,2,TRUE)*AS$2</f>
        <v>0</v>
      </c>
      <c r="AT694" s="28" t="e">
        <f>VLOOKUP(W694,score!$S$2:$T$8,2,FALSE)*AT$2</f>
        <v>#N/A</v>
      </c>
      <c r="AU694" s="28" t="e">
        <f>VLOOKUP(X694,score!$U$2:$V$4,2,FALSE)*AU$2</f>
        <v>#N/A</v>
      </c>
      <c r="AV694" s="28" t="e">
        <f>VLOOKUP(AF694,score!$AG$2:$AH$8,2,TRUE)*AV$2</f>
        <v>#DIV/0!</v>
      </c>
      <c r="AW694" s="28" t="e">
        <f>VLOOKUP(Y694,score!$W$2:$X$8,2,FALSE)*AW$2</f>
        <v>#N/A</v>
      </c>
      <c r="AX694" s="28" t="e">
        <f>VLOOKUP(AC694,score!$AA$2:$AB$8,2,TRUE)*AX$2</f>
        <v>#DIV/0!</v>
      </c>
      <c r="AY694" s="28" t="e">
        <f>VLOOKUP(AD694,score!$AC$2:$AD$8,2,TRUE)*AY$2</f>
        <v>#DIV/0!</v>
      </c>
      <c r="AZ694" s="28">
        <f>VLOOKUP(N694,score!$A$2:$B$8,2,TRUE)*AZ$2</f>
        <v>0.1</v>
      </c>
      <c r="BA694" s="29" t="e">
        <f t="shared" si="98"/>
        <v>#DIV/0!</v>
      </c>
      <c r="BB694" s="29" t="e">
        <f>VLOOKUP(BA694,score!$AJ$2:$AK$7,2,TRUE)</f>
        <v>#DIV/0!</v>
      </c>
    </row>
    <row r="695" spans="1:54" x14ac:dyDescent="0.3">
      <c r="A695" s="10"/>
      <c r="B695" s="11"/>
      <c r="C695" s="12"/>
      <c r="D695" s="14"/>
      <c r="E695" s="12"/>
      <c r="F695" s="14"/>
      <c r="G695" s="14"/>
      <c r="H695" s="14"/>
      <c r="I695" s="14"/>
      <c r="J695" s="14"/>
      <c r="K695" s="14"/>
      <c r="L695" s="14"/>
      <c r="M695" s="14"/>
      <c r="N695" s="13"/>
      <c r="O695" s="13"/>
      <c r="P695" s="12"/>
      <c r="Q695" s="12"/>
      <c r="R695" s="12"/>
      <c r="S695" s="12"/>
      <c r="T695" s="12"/>
      <c r="U695" s="12"/>
      <c r="V695" s="12"/>
      <c r="W695" s="17"/>
      <c r="X695" s="17"/>
      <c r="Y695" s="15"/>
      <c r="Z695" s="14"/>
      <c r="AA695" s="43" t="e">
        <f t="shared" si="90"/>
        <v>#DIV/0!</v>
      </c>
      <c r="AB695" s="21" t="e">
        <f t="shared" si="91"/>
        <v>#DIV/0!</v>
      </c>
      <c r="AC695" s="21" t="e">
        <f t="shared" si="92"/>
        <v>#DIV/0!</v>
      </c>
      <c r="AD695" s="21" t="e">
        <f t="shared" si="93"/>
        <v>#DIV/0!</v>
      </c>
      <c r="AE695" s="21" t="e">
        <f t="shared" si="94"/>
        <v>#DIV/0!</v>
      </c>
      <c r="AF695" s="21" t="e">
        <f t="shared" si="97"/>
        <v>#DIV/0!</v>
      </c>
      <c r="AG695" s="20">
        <f>VLOOKUP(S695,'tabla ingresos'!$A$3:$D$15,4,FALSE)</f>
        <v>0</v>
      </c>
      <c r="AH695" s="20">
        <f t="shared" si="95"/>
        <v>0</v>
      </c>
      <c r="AI695" s="20">
        <f t="shared" si="96"/>
        <v>0</v>
      </c>
      <c r="AJ695" s="28" t="e">
        <f>VLOOKUP(AA695,score!$K$2:$L$8,2,TRUE)*AJ$2</f>
        <v>#DIV/0!</v>
      </c>
      <c r="AK695" s="28">
        <f>VLOOKUP(T695,score!$M$2:$N$8,2,FALSE)*AK$2</f>
        <v>0</v>
      </c>
      <c r="AL695" s="28">
        <f>VLOOKUP(Q695,score!$G$2:$H$8,2,TRUE)*AL$2</f>
        <v>0.1</v>
      </c>
      <c r="AM695" s="28" t="e">
        <f>VLOOKUP(AB695,score!$Y$2:$Z$8,2,TRUE)*AM$2</f>
        <v>#DIV/0!</v>
      </c>
      <c r="AN695" s="28" t="e">
        <f>VLOOKUP(AE695,score!$AE$2:$AF$8,2,TRUE)*AN$2</f>
        <v>#DIV/0!</v>
      </c>
      <c r="AO695" s="28">
        <f>VLOOKUP(O695,score!$C$2:$D$8,2,TRUE)*AO$2</f>
        <v>0.1</v>
      </c>
      <c r="AP695" s="28">
        <f>VLOOKUP(R695,score!$I$2:$J$8,2,TRUE)*AP$2</f>
        <v>0.1</v>
      </c>
      <c r="AQ695" s="28" t="e">
        <f>VLOOKUP(P695,score!$E$2:$F$8,2,FALSE)*AQ$2</f>
        <v>#N/A</v>
      </c>
      <c r="AR695" s="28">
        <f>VLOOKUP(U695,score!$O$2:$P$8,2,TRUE)*AR$2</f>
        <v>0</v>
      </c>
      <c r="AS695" s="28">
        <f>VLOOKUP(V695,score!$Q$2:$R$8,2,TRUE)*AS$2</f>
        <v>0</v>
      </c>
      <c r="AT695" s="28" t="e">
        <f>VLOOKUP(W695,score!$S$2:$T$8,2,FALSE)*AT$2</f>
        <v>#N/A</v>
      </c>
      <c r="AU695" s="28" t="e">
        <f>VLOOKUP(X695,score!$U$2:$V$4,2,FALSE)*AU$2</f>
        <v>#N/A</v>
      </c>
      <c r="AV695" s="28" t="e">
        <f>VLOOKUP(AF695,score!$AG$2:$AH$8,2,TRUE)*AV$2</f>
        <v>#DIV/0!</v>
      </c>
      <c r="AW695" s="28" t="e">
        <f>VLOOKUP(Y695,score!$W$2:$X$8,2,FALSE)*AW$2</f>
        <v>#N/A</v>
      </c>
      <c r="AX695" s="28" t="e">
        <f>VLOOKUP(AC695,score!$AA$2:$AB$8,2,TRUE)*AX$2</f>
        <v>#DIV/0!</v>
      </c>
      <c r="AY695" s="28" t="e">
        <f>VLOOKUP(AD695,score!$AC$2:$AD$8,2,TRUE)*AY$2</f>
        <v>#DIV/0!</v>
      </c>
      <c r="AZ695" s="28">
        <f>VLOOKUP(N695,score!$A$2:$B$8,2,TRUE)*AZ$2</f>
        <v>0.1</v>
      </c>
      <c r="BA695" s="29" t="e">
        <f t="shared" si="98"/>
        <v>#DIV/0!</v>
      </c>
      <c r="BB695" s="29" t="e">
        <f>VLOOKUP(BA695,score!$AJ$2:$AK$7,2,TRUE)</f>
        <v>#DIV/0!</v>
      </c>
    </row>
    <row r="696" spans="1:54" x14ac:dyDescent="0.3">
      <c r="A696" s="10"/>
      <c r="B696" s="11"/>
      <c r="C696" s="12"/>
      <c r="D696" s="14"/>
      <c r="E696" s="12"/>
      <c r="F696" s="14"/>
      <c r="G696" s="14"/>
      <c r="H696" s="14"/>
      <c r="I696" s="14"/>
      <c r="J696" s="14"/>
      <c r="K696" s="14"/>
      <c r="L696" s="14"/>
      <c r="M696" s="14"/>
      <c r="N696" s="13"/>
      <c r="O696" s="13"/>
      <c r="P696" s="12"/>
      <c r="Q696" s="12"/>
      <c r="R696" s="12"/>
      <c r="S696" s="12"/>
      <c r="T696" s="12"/>
      <c r="U696" s="12"/>
      <c r="V696" s="12"/>
      <c r="W696" s="17"/>
      <c r="X696" s="17"/>
      <c r="Y696" s="15"/>
      <c r="Z696" s="14"/>
      <c r="AA696" s="43" t="e">
        <f t="shared" si="90"/>
        <v>#DIV/0!</v>
      </c>
      <c r="AB696" s="21" t="e">
        <f t="shared" si="91"/>
        <v>#DIV/0!</v>
      </c>
      <c r="AC696" s="21" t="e">
        <f t="shared" si="92"/>
        <v>#DIV/0!</v>
      </c>
      <c r="AD696" s="21" t="e">
        <f t="shared" si="93"/>
        <v>#DIV/0!</v>
      </c>
      <c r="AE696" s="21" t="e">
        <f t="shared" si="94"/>
        <v>#DIV/0!</v>
      </c>
      <c r="AF696" s="21" t="e">
        <f t="shared" si="97"/>
        <v>#DIV/0!</v>
      </c>
      <c r="AG696" s="20">
        <f>VLOOKUP(S696,'tabla ingresos'!$A$3:$D$15,4,FALSE)</f>
        <v>0</v>
      </c>
      <c r="AH696" s="20">
        <f t="shared" si="95"/>
        <v>0</v>
      </c>
      <c r="AI696" s="20">
        <f t="shared" si="96"/>
        <v>0</v>
      </c>
      <c r="AJ696" s="28" t="e">
        <f>VLOOKUP(AA696,score!$K$2:$L$8,2,TRUE)*AJ$2</f>
        <v>#DIV/0!</v>
      </c>
      <c r="AK696" s="28">
        <f>VLOOKUP(T696,score!$M$2:$N$8,2,FALSE)*AK$2</f>
        <v>0</v>
      </c>
      <c r="AL696" s="28">
        <f>VLOOKUP(Q696,score!$G$2:$H$8,2,TRUE)*AL$2</f>
        <v>0.1</v>
      </c>
      <c r="AM696" s="28" t="e">
        <f>VLOOKUP(AB696,score!$Y$2:$Z$8,2,TRUE)*AM$2</f>
        <v>#DIV/0!</v>
      </c>
      <c r="AN696" s="28" t="e">
        <f>VLOOKUP(AE696,score!$AE$2:$AF$8,2,TRUE)*AN$2</f>
        <v>#DIV/0!</v>
      </c>
      <c r="AO696" s="28">
        <f>VLOOKUP(O696,score!$C$2:$D$8,2,TRUE)*AO$2</f>
        <v>0.1</v>
      </c>
      <c r="AP696" s="28">
        <f>VLOOKUP(R696,score!$I$2:$J$8,2,TRUE)*AP$2</f>
        <v>0.1</v>
      </c>
      <c r="AQ696" s="28" t="e">
        <f>VLOOKUP(P696,score!$E$2:$F$8,2,FALSE)*AQ$2</f>
        <v>#N/A</v>
      </c>
      <c r="AR696" s="28">
        <f>VLOOKUP(U696,score!$O$2:$P$8,2,TRUE)*AR$2</f>
        <v>0</v>
      </c>
      <c r="AS696" s="28">
        <f>VLOOKUP(V696,score!$Q$2:$R$8,2,TRUE)*AS$2</f>
        <v>0</v>
      </c>
      <c r="AT696" s="28" t="e">
        <f>VLOOKUP(W696,score!$S$2:$T$8,2,FALSE)*AT$2</f>
        <v>#N/A</v>
      </c>
      <c r="AU696" s="28" t="e">
        <f>VLOOKUP(X696,score!$U$2:$V$4,2,FALSE)*AU$2</f>
        <v>#N/A</v>
      </c>
      <c r="AV696" s="28" t="e">
        <f>VLOOKUP(AF696,score!$AG$2:$AH$8,2,TRUE)*AV$2</f>
        <v>#DIV/0!</v>
      </c>
      <c r="AW696" s="28" t="e">
        <f>VLOOKUP(Y696,score!$W$2:$X$8,2,FALSE)*AW$2</f>
        <v>#N/A</v>
      </c>
      <c r="AX696" s="28" t="e">
        <f>VLOOKUP(AC696,score!$AA$2:$AB$8,2,TRUE)*AX$2</f>
        <v>#DIV/0!</v>
      </c>
      <c r="AY696" s="28" t="e">
        <f>VLOOKUP(AD696,score!$AC$2:$AD$8,2,TRUE)*AY$2</f>
        <v>#DIV/0!</v>
      </c>
      <c r="AZ696" s="28">
        <f>VLOOKUP(N696,score!$A$2:$B$8,2,TRUE)*AZ$2</f>
        <v>0.1</v>
      </c>
      <c r="BA696" s="29" t="e">
        <f t="shared" si="98"/>
        <v>#DIV/0!</v>
      </c>
      <c r="BB696" s="29" t="e">
        <f>VLOOKUP(BA696,score!$AJ$2:$AK$7,2,TRUE)</f>
        <v>#DIV/0!</v>
      </c>
    </row>
    <row r="697" spans="1:54" x14ac:dyDescent="0.3">
      <c r="A697" s="10"/>
      <c r="B697" s="11"/>
      <c r="C697" s="12"/>
      <c r="D697" s="14"/>
      <c r="E697" s="12"/>
      <c r="F697" s="14"/>
      <c r="G697" s="14"/>
      <c r="H697" s="14"/>
      <c r="I697" s="14"/>
      <c r="J697" s="14"/>
      <c r="K697" s="14"/>
      <c r="L697" s="14"/>
      <c r="M697" s="14"/>
      <c r="N697" s="13"/>
      <c r="O697" s="13"/>
      <c r="P697" s="12"/>
      <c r="Q697" s="12"/>
      <c r="R697" s="12"/>
      <c r="S697" s="12"/>
      <c r="T697" s="12"/>
      <c r="U697" s="12"/>
      <c r="V697" s="12"/>
      <c r="W697" s="17"/>
      <c r="X697" s="17"/>
      <c r="Y697" s="15"/>
      <c r="Z697" s="14"/>
      <c r="AA697" s="43" t="e">
        <f t="shared" si="90"/>
        <v>#DIV/0!</v>
      </c>
      <c r="AB697" s="21" t="e">
        <f t="shared" si="91"/>
        <v>#DIV/0!</v>
      </c>
      <c r="AC697" s="21" t="e">
        <f t="shared" si="92"/>
        <v>#DIV/0!</v>
      </c>
      <c r="AD697" s="21" t="e">
        <f t="shared" si="93"/>
        <v>#DIV/0!</v>
      </c>
      <c r="AE697" s="21" t="e">
        <f t="shared" si="94"/>
        <v>#DIV/0!</v>
      </c>
      <c r="AF697" s="21" t="e">
        <f t="shared" si="97"/>
        <v>#DIV/0!</v>
      </c>
      <c r="AG697" s="20">
        <f>VLOOKUP(S697,'tabla ingresos'!$A$3:$D$15,4,FALSE)</f>
        <v>0</v>
      </c>
      <c r="AH697" s="20">
        <f t="shared" si="95"/>
        <v>0</v>
      </c>
      <c r="AI697" s="20">
        <f t="shared" si="96"/>
        <v>0</v>
      </c>
      <c r="AJ697" s="28" t="e">
        <f>VLOOKUP(AA697,score!$K$2:$L$8,2,TRUE)*AJ$2</f>
        <v>#DIV/0!</v>
      </c>
      <c r="AK697" s="28">
        <f>VLOOKUP(T697,score!$M$2:$N$8,2,FALSE)*AK$2</f>
        <v>0</v>
      </c>
      <c r="AL697" s="28">
        <f>VLOOKUP(Q697,score!$G$2:$H$8,2,TRUE)*AL$2</f>
        <v>0.1</v>
      </c>
      <c r="AM697" s="28" t="e">
        <f>VLOOKUP(AB697,score!$Y$2:$Z$8,2,TRUE)*AM$2</f>
        <v>#DIV/0!</v>
      </c>
      <c r="AN697" s="28" t="e">
        <f>VLOOKUP(AE697,score!$AE$2:$AF$8,2,TRUE)*AN$2</f>
        <v>#DIV/0!</v>
      </c>
      <c r="AO697" s="28">
        <f>VLOOKUP(O697,score!$C$2:$D$8,2,TRUE)*AO$2</f>
        <v>0.1</v>
      </c>
      <c r="AP697" s="28">
        <f>VLOOKUP(R697,score!$I$2:$J$8,2,TRUE)*AP$2</f>
        <v>0.1</v>
      </c>
      <c r="AQ697" s="28" t="e">
        <f>VLOOKUP(P697,score!$E$2:$F$8,2,FALSE)*AQ$2</f>
        <v>#N/A</v>
      </c>
      <c r="AR697" s="28">
        <f>VLOOKUP(U697,score!$O$2:$P$8,2,TRUE)*AR$2</f>
        <v>0</v>
      </c>
      <c r="AS697" s="28">
        <f>VLOOKUP(V697,score!$Q$2:$R$8,2,TRUE)*AS$2</f>
        <v>0</v>
      </c>
      <c r="AT697" s="28" t="e">
        <f>VLOOKUP(W697,score!$S$2:$T$8,2,FALSE)*AT$2</f>
        <v>#N/A</v>
      </c>
      <c r="AU697" s="28" t="e">
        <f>VLOOKUP(X697,score!$U$2:$V$4,2,FALSE)*AU$2</f>
        <v>#N/A</v>
      </c>
      <c r="AV697" s="28" t="e">
        <f>VLOOKUP(AF697,score!$AG$2:$AH$8,2,TRUE)*AV$2</f>
        <v>#DIV/0!</v>
      </c>
      <c r="AW697" s="28" t="e">
        <f>VLOOKUP(Y697,score!$W$2:$X$8,2,FALSE)*AW$2</f>
        <v>#N/A</v>
      </c>
      <c r="AX697" s="28" t="e">
        <f>VLOOKUP(AC697,score!$AA$2:$AB$8,2,TRUE)*AX$2</f>
        <v>#DIV/0!</v>
      </c>
      <c r="AY697" s="28" t="e">
        <f>VLOOKUP(AD697,score!$AC$2:$AD$8,2,TRUE)*AY$2</f>
        <v>#DIV/0!</v>
      </c>
      <c r="AZ697" s="28">
        <f>VLOOKUP(N697,score!$A$2:$B$8,2,TRUE)*AZ$2</f>
        <v>0.1</v>
      </c>
      <c r="BA697" s="29" t="e">
        <f t="shared" si="98"/>
        <v>#DIV/0!</v>
      </c>
      <c r="BB697" s="29" t="e">
        <f>VLOOKUP(BA697,score!$AJ$2:$AK$7,2,TRUE)</f>
        <v>#DIV/0!</v>
      </c>
    </row>
    <row r="698" spans="1:54" x14ac:dyDescent="0.3">
      <c r="A698" s="10"/>
      <c r="B698" s="11"/>
      <c r="C698" s="12"/>
      <c r="D698" s="14"/>
      <c r="E698" s="12"/>
      <c r="F698" s="14"/>
      <c r="G698" s="14"/>
      <c r="H698" s="14"/>
      <c r="I698" s="14"/>
      <c r="J698" s="14"/>
      <c r="K698" s="14"/>
      <c r="L698" s="14"/>
      <c r="M698" s="14"/>
      <c r="N698" s="13"/>
      <c r="O698" s="13"/>
      <c r="P698" s="12"/>
      <c r="Q698" s="12"/>
      <c r="R698" s="12"/>
      <c r="S698" s="12"/>
      <c r="T698" s="12"/>
      <c r="U698" s="12"/>
      <c r="V698" s="12"/>
      <c r="W698" s="17"/>
      <c r="X698" s="17"/>
      <c r="Y698" s="15"/>
      <c r="Z698" s="14"/>
      <c r="AA698" s="43" t="e">
        <f t="shared" si="90"/>
        <v>#DIV/0!</v>
      </c>
      <c r="AB698" s="21" t="e">
        <f t="shared" si="91"/>
        <v>#DIV/0!</v>
      </c>
      <c r="AC698" s="21" t="e">
        <f t="shared" si="92"/>
        <v>#DIV/0!</v>
      </c>
      <c r="AD698" s="21" t="e">
        <f t="shared" si="93"/>
        <v>#DIV/0!</v>
      </c>
      <c r="AE698" s="21" t="e">
        <f t="shared" si="94"/>
        <v>#DIV/0!</v>
      </c>
      <c r="AF698" s="21" t="e">
        <f t="shared" si="97"/>
        <v>#DIV/0!</v>
      </c>
      <c r="AG698" s="20">
        <f>VLOOKUP(S698,'tabla ingresos'!$A$3:$D$15,4,FALSE)</f>
        <v>0</v>
      </c>
      <c r="AH698" s="20">
        <f t="shared" si="95"/>
        <v>0</v>
      </c>
      <c r="AI698" s="20">
        <f t="shared" si="96"/>
        <v>0</v>
      </c>
      <c r="AJ698" s="28" t="e">
        <f>VLOOKUP(AA698,score!$K$2:$L$8,2,TRUE)*AJ$2</f>
        <v>#DIV/0!</v>
      </c>
      <c r="AK698" s="28">
        <f>VLOOKUP(T698,score!$M$2:$N$8,2,FALSE)*AK$2</f>
        <v>0</v>
      </c>
      <c r="AL698" s="28">
        <f>VLOOKUP(Q698,score!$G$2:$H$8,2,TRUE)*AL$2</f>
        <v>0.1</v>
      </c>
      <c r="AM698" s="28" t="e">
        <f>VLOOKUP(AB698,score!$Y$2:$Z$8,2,TRUE)*AM$2</f>
        <v>#DIV/0!</v>
      </c>
      <c r="AN698" s="28" t="e">
        <f>VLOOKUP(AE698,score!$AE$2:$AF$8,2,TRUE)*AN$2</f>
        <v>#DIV/0!</v>
      </c>
      <c r="AO698" s="28">
        <f>VLOOKUP(O698,score!$C$2:$D$8,2,TRUE)*AO$2</f>
        <v>0.1</v>
      </c>
      <c r="AP698" s="28">
        <f>VLOOKUP(R698,score!$I$2:$J$8,2,TRUE)*AP$2</f>
        <v>0.1</v>
      </c>
      <c r="AQ698" s="28" t="e">
        <f>VLOOKUP(P698,score!$E$2:$F$8,2,FALSE)*AQ$2</f>
        <v>#N/A</v>
      </c>
      <c r="AR698" s="28">
        <f>VLOOKUP(U698,score!$O$2:$P$8,2,TRUE)*AR$2</f>
        <v>0</v>
      </c>
      <c r="AS698" s="28">
        <f>VLOOKUP(V698,score!$Q$2:$R$8,2,TRUE)*AS$2</f>
        <v>0</v>
      </c>
      <c r="AT698" s="28" t="e">
        <f>VLOOKUP(W698,score!$S$2:$T$8,2,FALSE)*AT$2</f>
        <v>#N/A</v>
      </c>
      <c r="AU698" s="28" t="e">
        <f>VLOOKUP(X698,score!$U$2:$V$4,2,FALSE)*AU$2</f>
        <v>#N/A</v>
      </c>
      <c r="AV698" s="28" t="e">
        <f>VLOOKUP(AF698,score!$AG$2:$AH$8,2,TRUE)*AV$2</f>
        <v>#DIV/0!</v>
      </c>
      <c r="AW698" s="28" t="e">
        <f>VLOOKUP(Y698,score!$W$2:$X$8,2,FALSE)*AW$2</f>
        <v>#N/A</v>
      </c>
      <c r="AX698" s="28" t="e">
        <f>VLOOKUP(AC698,score!$AA$2:$AB$8,2,TRUE)*AX$2</f>
        <v>#DIV/0!</v>
      </c>
      <c r="AY698" s="28" t="e">
        <f>VLOOKUP(AD698,score!$AC$2:$AD$8,2,TRUE)*AY$2</f>
        <v>#DIV/0!</v>
      </c>
      <c r="AZ698" s="28">
        <f>VLOOKUP(N698,score!$A$2:$B$8,2,TRUE)*AZ$2</f>
        <v>0.1</v>
      </c>
      <c r="BA698" s="29" t="e">
        <f t="shared" si="98"/>
        <v>#DIV/0!</v>
      </c>
      <c r="BB698" s="29" t="e">
        <f>VLOOKUP(BA698,score!$AJ$2:$AK$7,2,TRUE)</f>
        <v>#DIV/0!</v>
      </c>
    </row>
    <row r="699" spans="1:54" x14ac:dyDescent="0.3">
      <c r="A699" s="10"/>
      <c r="B699" s="11"/>
      <c r="C699" s="12"/>
      <c r="D699" s="14"/>
      <c r="E699" s="12"/>
      <c r="F699" s="14"/>
      <c r="G699" s="14"/>
      <c r="H699" s="14"/>
      <c r="I699" s="14"/>
      <c r="J699" s="14"/>
      <c r="K699" s="14"/>
      <c r="L699" s="14"/>
      <c r="M699" s="14"/>
      <c r="N699" s="13"/>
      <c r="O699" s="13"/>
      <c r="P699" s="12"/>
      <c r="Q699" s="12"/>
      <c r="R699" s="12"/>
      <c r="S699" s="12"/>
      <c r="T699" s="12"/>
      <c r="U699" s="12"/>
      <c r="V699" s="12"/>
      <c r="W699" s="17"/>
      <c r="X699" s="17"/>
      <c r="Y699" s="15"/>
      <c r="Z699" s="14"/>
      <c r="AA699" s="43" t="e">
        <f t="shared" si="90"/>
        <v>#DIV/0!</v>
      </c>
      <c r="AB699" s="21" t="e">
        <f t="shared" si="91"/>
        <v>#DIV/0!</v>
      </c>
      <c r="AC699" s="21" t="e">
        <f t="shared" si="92"/>
        <v>#DIV/0!</v>
      </c>
      <c r="AD699" s="21" t="e">
        <f t="shared" si="93"/>
        <v>#DIV/0!</v>
      </c>
      <c r="AE699" s="21" t="e">
        <f t="shared" si="94"/>
        <v>#DIV/0!</v>
      </c>
      <c r="AF699" s="21" t="e">
        <f t="shared" si="97"/>
        <v>#DIV/0!</v>
      </c>
      <c r="AG699" s="20">
        <f>VLOOKUP(S699,'tabla ingresos'!$A$3:$D$15,4,FALSE)</f>
        <v>0</v>
      </c>
      <c r="AH699" s="20">
        <f t="shared" si="95"/>
        <v>0</v>
      </c>
      <c r="AI699" s="20">
        <f t="shared" si="96"/>
        <v>0</v>
      </c>
      <c r="AJ699" s="28" t="e">
        <f>VLOOKUP(AA699,score!$K$2:$L$8,2,TRUE)*AJ$2</f>
        <v>#DIV/0!</v>
      </c>
      <c r="AK699" s="28">
        <f>VLOOKUP(T699,score!$M$2:$N$8,2,FALSE)*AK$2</f>
        <v>0</v>
      </c>
      <c r="AL699" s="28">
        <f>VLOOKUP(Q699,score!$G$2:$H$8,2,TRUE)*AL$2</f>
        <v>0.1</v>
      </c>
      <c r="AM699" s="28" t="e">
        <f>VLOOKUP(AB699,score!$Y$2:$Z$8,2,TRUE)*AM$2</f>
        <v>#DIV/0!</v>
      </c>
      <c r="AN699" s="28" t="e">
        <f>VLOOKUP(AE699,score!$AE$2:$AF$8,2,TRUE)*AN$2</f>
        <v>#DIV/0!</v>
      </c>
      <c r="AO699" s="28">
        <f>VLOOKUP(O699,score!$C$2:$D$8,2,TRUE)*AO$2</f>
        <v>0.1</v>
      </c>
      <c r="AP699" s="28">
        <f>VLOOKUP(R699,score!$I$2:$J$8,2,TRUE)*AP$2</f>
        <v>0.1</v>
      </c>
      <c r="AQ699" s="28" t="e">
        <f>VLOOKUP(P699,score!$E$2:$F$8,2,FALSE)*AQ$2</f>
        <v>#N/A</v>
      </c>
      <c r="AR699" s="28">
        <f>VLOOKUP(U699,score!$O$2:$P$8,2,TRUE)*AR$2</f>
        <v>0</v>
      </c>
      <c r="AS699" s="28">
        <f>VLOOKUP(V699,score!$Q$2:$R$8,2,TRUE)*AS$2</f>
        <v>0</v>
      </c>
      <c r="AT699" s="28" t="e">
        <f>VLOOKUP(W699,score!$S$2:$T$8,2,FALSE)*AT$2</f>
        <v>#N/A</v>
      </c>
      <c r="AU699" s="28" t="e">
        <f>VLOOKUP(X699,score!$U$2:$V$4,2,FALSE)*AU$2</f>
        <v>#N/A</v>
      </c>
      <c r="AV699" s="28" t="e">
        <f>VLOOKUP(AF699,score!$AG$2:$AH$8,2,TRUE)*AV$2</f>
        <v>#DIV/0!</v>
      </c>
      <c r="AW699" s="28" t="e">
        <f>VLOOKUP(Y699,score!$W$2:$X$8,2,FALSE)*AW$2</f>
        <v>#N/A</v>
      </c>
      <c r="AX699" s="28" t="e">
        <f>VLOOKUP(AC699,score!$AA$2:$AB$8,2,TRUE)*AX$2</f>
        <v>#DIV/0!</v>
      </c>
      <c r="AY699" s="28" t="e">
        <f>VLOOKUP(AD699,score!$AC$2:$AD$8,2,TRUE)*AY$2</f>
        <v>#DIV/0!</v>
      </c>
      <c r="AZ699" s="28">
        <f>VLOOKUP(N699,score!$A$2:$B$8,2,TRUE)*AZ$2</f>
        <v>0.1</v>
      </c>
      <c r="BA699" s="29" t="e">
        <f t="shared" si="98"/>
        <v>#DIV/0!</v>
      </c>
      <c r="BB699" s="29" t="e">
        <f>VLOOKUP(BA699,score!$AJ$2:$AK$7,2,TRUE)</f>
        <v>#DIV/0!</v>
      </c>
    </row>
    <row r="700" spans="1:54" x14ac:dyDescent="0.3">
      <c r="A700" s="10"/>
      <c r="B700" s="11"/>
      <c r="C700" s="12"/>
      <c r="D700" s="14"/>
      <c r="E700" s="12"/>
      <c r="F700" s="14"/>
      <c r="G700" s="14"/>
      <c r="H700" s="14"/>
      <c r="I700" s="14"/>
      <c r="J700" s="14"/>
      <c r="K700" s="14"/>
      <c r="L700" s="14"/>
      <c r="M700" s="14"/>
      <c r="N700" s="13"/>
      <c r="O700" s="13"/>
      <c r="P700" s="12"/>
      <c r="Q700" s="12"/>
      <c r="R700" s="12"/>
      <c r="S700" s="12"/>
      <c r="T700" s="12"/>
      <c r="U700" s="12"/>
      <c r="V700" s="12"/>
      <c r="W700" s="17"/>
      <c r="X700" s="17"/>
      <c r="Y700" s="15"/>
      <c r="Z700" s="14"/>
      <c r="AA700" s="43" t="e">
        <f t="shared" si="90"/>
        <v>#DIV/0!</v>
      </c>
      <c r="AB700" s="21" t="e">
        <f t="shared" si="91"/>
        <v>#DIV/0!</v>
      </c>
      <c r="AC700" s="21" t="e">
        <f t="shared" si="92"/>
        <v>#DIV/0!</v>
      </c>
      <c r="AD700" s="21" t="e">
        <f t="shared" si="93"/>
        <v>#DIV/0!</v>
      </c>
      <c r="AE700" s="21" t="e">
        <f t="shared" si="94"/>
        <v>#DIV/0!</v>
      </c>
      <c r="AF700" s="21" t="e">
        <f t="shared" si="97"/>
        <v>#DIV/0!</v>
      </c>
      <c r="AG700" s="20">
        <f>VLOOKUP(S700,'tabla ingresos'!$A$3:$D$15,4,FALSE)</f>
        <v>0</v>
      </c>
      <c r="AH700" s="20">
        <f t="shared" si="95"/>
        <v>0</v>
      </c>
      <c r="AI700" s="20">
        <f t="shared" si="96"/>
        <v>0</v>
      </c>
      <c r="AJ700" s="28" t="e">
        <f>VLOOKUP(AA700,score!$K$2:$L$8,2,TRUE)*AJ$2</f>
        <v>#DIV/0!</v>
      </c>
      <c r="AK700" s="28">
        <f>VLOOKUP(T700,score!$M$2:$N$8,2,FALSE)*AK$2</f>
        <v>0</v>
      </c>
      <c r="AL700" s="28">
        <f>VLOOKUP(Q700,score!$G$2:$H$8,2,TRUE)*AL$2</f>
        <v>0.1</v>
      </c>
      <c r="AM700" s="28" t="e">
        <f>VLOOKUP(AB700,score!$Y$2:$Z$8,2,TRUE)*AM$2</f>
        <v>#DIV/0!</v>
      </c>
      <c r="AN700" s="28" t="e">
        <f>VLOOKUP(AE700,score!$AE$2:$AF$8,2,TRUE)*AN$2</f>
        <v>#DIV/0!</v>
      </c>
      <c r="AO700" s="28">
        <f>VLOOKUP(O700,score!$C$2:$D$8,2,TRUE)*AO$2</f>
        <v>0.1</v>
      </c>
      <c r="AP700" s="28">
        <f>VLOOKUP(R700,score!$I$2:$J$8,2,TRUE)*AP$2</f>
        <v>0.1</v>
      </c>
      <c r="AQ700" s="28" t="e">
        <f>VLOOKUP(P700,score!$E$2:$F$8,2,FALSE)*AQ$2</f>
        <v>#N/A</v>
      </c>
      <c r="AR700" s="28">
        <f>VLOOKUP(U700,score!$O$2:$P$8,2,TRUE)*AR$2</f>
        <v>0</v>
      </c>
      <c r="AS700" s="28">
        <f>VLOOKUP(V700,score!$Q$2:$R$8,2,TRUE)*AS$2</f>
        <v>0</v>
      </c>
      <c r="AT700" s="28" t="e">
        <f>VLOOKUP(W700,score!$S$2:$T$8,2,FALSE)*AT$2</f>
        <v>#N/A</v>
      </c>
      <c r="AU700" s="28" t="e">
        <f>VLOOKUP(X700,score!$U$2:$V$4,2,FALSE)*AU$2</f>
        <v>#N/A</v>
      </c>
      <c r="AV700" s="28" t="e">
        <f>VLOOKUP(AF700,score!$AG$2:$AH$8,2,TRUE)*AV$2</f>
        <v>#DIV/0!</v>
      </c>
      <c r="AW700" s="28" t="e">
        <f>VLOOKUP(Y700,score!$W$2:$X$8,2,FALSE)*AW$2</f>
        <v>#N/A</v>
      </c>
      <c r="AX700" s="28" t="e">
        <f>VLOOKUP(AC700,score!$AA$2:$AB$8,2,TRUE)*AX$2</f>
        <v>#DIV/0!</v>
      </c>
      <c r="AY700" s="28" t="e">
        <f>VLOOKUP(AD700,score!$AC$2:$AD$8,2,TRUE)*AY$2</f>
        <v>#DIV/0!</v>
      </c>
      <c r="AZ700" s="28">
        <f>VLOOKUP(N700,score!$A$2:$B$8,2,TRUE)*AZ$2</f>
        <v>0.1</v>
      </c>
      <c r="BA700" s="29" t="e">
        <f t="shared" si="98"/>
        <v>#DIV/0!</v>
      </c>
      <c r="BB700" s="29" t="e">
        <f>VLOOKUP(BA700,score!$AJ$2:$AK$7,2,TRUE)</f>
        <v>#DIV/0!</v>
      </c>
    </row>
    <row r="701" spans="1:54" x14ac:dyDescent="0.3">
      <c r="A701" s="10"/>
      <c r="B701" s="11"/>
      <c r="C701" s="12"/>
      <c r="D701" s="14"/>
      <c r="E701" s="12"/>
      <c r="F701" s="14"/>
      <c r="G701" s="14"/>
      <c r="H701" s="14"/>
      <c r="I701" s="14"/>
      <c r="J701" s="14"/>
      <c r="K701" s="14"/>
      <c r="L701" s="14"/>
      <c r="M701" s="14"/>
      <c r="N701" s="13"/>
      <c r="O701" s="13"/>
      <c r="P701" s="12"/>
      <c r="Q701" s="12"/>
      <c r="R701" s="12"/>
      <c r="S701" s="12"/>
      <c r="T701" s="12"/>
      <c r="U701" s="12"/>
      <c r="V701" s="12"/>
      <c r="W701" s="17"/>
      <c r="X701" s="17"/>
      <c r="Y701" s="15"/>
      <c r="Z701" s="14"/>
      <c r="AA701" s="43" t="e">
        <f t="shared" si="90"/>
        <v>#DIV/0!</v>
      </c>
      <c r="AB701" s="21" t="e">
        <f t="shared" si="91"/>
        <v>#DIV/0!</v>
      </c>
      <c r="AC701" s="21" t="e">
        <f t="shared" si="92"/>
        <v>#DIV/0!</v>
      </c>
      <c r="AD701" s="21" t="e">
        <f t="shared" si="93"/>
        <v>#DIV/0!</v>
      </c>
      <c r="AE701" s="21" t="e">
        <f t="shared" si="94"/>
        <v>#DIV/0!</v>
      </c>
      <c r="AF701" s="21" t="e">
        <f t="shared" si="97"/>
        <v>#DIV/0!</v>
      </c>
      <c r="AG701" s="20">
        <f>VLOOKUP(S701,'tabla ingresos'!$A$3:$D$15,4,FALSE)</f>
        <v>0</v>
      </c>
      <c r="AH701" s="20">
        <f t="shared" si="95"/>
        <v>0</v>
      </c>
      <c r="AI701" s="20">
        <f t="shared" si="96"/>
        <v>0</v>
      </c>
      <c r="AJ701" s="28" t="e">
        <f>VLOOKUP(AA701,score!$K$2:$L$8,2,TRUE)*AJ$2</f>
        <v>#DIV/0!</v>
      </c>
      <c r="AK701" s="28">
        <f>VLOOKUP(T701,score!$M$2:$N$8,2,FALSE)*AK$2</f>
        <v>0</v>
      </c>
      <c r="AL701" s="28">
        <f>VLOOKUP(Q701,score!$G$2:$H$8,2,TRUE)*AL$2</f>
        <v>0.1</v>
      </c>
      <c r="AM701" s="28" t="e">
        <f>VLOOKUP(AB701,score!$Y$2:$Z$8,2,TRUE)*AM$2</f>
        <v>#DIV/0!</v>
      </c>
      <c r="AN701" s="28" t="e">
        <f>VLOOKUP(AE701,score!$AE$2:$AF$8,2,TRUE)*AN$2</f>
        <v>#DIV/0!</v>
      </c>
      <c r="AO701" s="28">
        <f>VLOOKUP(O701,score!$C$2:$D$8,2,TRUE)*AO$2</f>
        <v>0.1</v>
      </c>
      <c r="AP701" s="28">
        <f>VLOOKUP(R701,score!$I$2:$J$8,2,TRUE)*AP$2</f>
        <v>0.1</v>
      </c>
      <c r="AQ701" s="28" t="e">
        <f>VLOOKUP(P701,score!$E$2:$F$8,2,FALSE)*AQ$2</f>
        <v>#N/A</v>
      </c>
      <c r="AR701" s="28">
        <f>VLOOKUP(U701,score!$O$2:$P$8,2,TRUE)*AR$2</f>
        <v>0</v>
      </c>
      <c r="AS701" s="28">
        <f>VLOOKUP(V701,score!$Q$2:$R$8,2,TRUE)*AS$2</f>
        <v>0</v>
      </c>
      <c r="AT701" s="28" t="e">
        <f>VLOOKUP(W701,score!$S$2:$T$8,2,FALSE)*AT$2</f>
        <v>#N/A</v>
      </c>
      <c r="AU701" s="28" t="e">
        <f>VLOOKUP(X701,score!$U$2:$V$4,2,FALSE)*AU$2</f>
        <v>#N/A</v>
      </c>
      <c r="AV701" s="28" t="e">
        <f>VLOOKUP(AF701,score!$AG$2:$AH$8,2,TRUE)*AV$2</f>
        <v>#DIV/0!</v>
      </c>
      <c r="AW701" s="28" t="e">
        <f>VLOOKUP(Y701,score!$W$2:$X$8,2,FALSE)*AW$2</f>
        <v>#N/A</v>
      </c>
      <c r="AX701" s="28" t="e">
        <f>VLOOKUP(AC701,score!$AA$2:$AB$8,2,TRUE)*AX$2</f>
        <v>#DIV/0!</v>
      </c>
      <c r="AY701" s="28" t="e">
        <f>VLOOKUP(AD701,score!$AC$2:$AD$8,2,TRUE)*AY$2</f>
        <v>#DIV/0!</v>
      </c>
      <c r="AZ701" s="28">
        <f>VLOOKUP(N701,score!$A$2:$B$8,2,TRUE)*AZ$2</f>
        <v>0.1</v>
      </c>
      <c r="BA701" s="29" t="e">
        <f t="shared" si="98"/>
        <v>#DIV/0!</v>
      </c>
      <c r="BB701" s="29" t="e">
        <f>VLOOKUP(BA701,score!$AJ$2:$AK$7,2,TRUE)</f>
        <v>#DIV/0!</v>
      </c>
    </row>
    <row r="702" spans="1:54" x14ac:dyDescent="0.3">
      <c r="A702" s="10"/>
      <c r="B702" s="11"/>
      <c r="C702" s="12"/>
      <c r="D702" s="14"/>
      <c r="E702" s="12"/>
      <c r="F702" s="14"/>
      <c r="G702" s="14"/>
      <c r="H702" s="14"/>
      <c r="I702" s="14"/>
      <c r="J702" s="14"/>
      <c r="K702" s="14"/>
      <c r="L702" s="14"/>
      <c r="M702" s="14"/>
      <c r="N702" s="13"/>
      <c r="O702" s="13"/>
      <c r="P702" s="12"/>
      <c r="Q702" s="12"/>
      <c r="R702" s="12"/>
      <c r="S702" s="12"/>
      <c r="T702" s="12"/>
      <c r="U702" s="12"/>
      <c r="V702" s="12"/>
      <c r="W702" s="17"/>
      <c r="X702" s="17"/>
      <c r="Y702" s="15"/>
      <c r="Z702" s="14"/>
      <c r="AA702" s="43" t="e">
        <f t="shared" si="90"/>
        <v>#DIV/0!</v>
      </c>
      <c r="AB702" s="21" t="e">
        <f t="shared" si="91"/>
        <v>#DIV/0!</v>
      </c>
      <c r="AC702" s="21" t="e">
        <f t="shared" si="92"/>
        <v>#DIV/0!</v>
      </c>
      <c r="AD702" s="21" t="e">
        <f t="shared" si="93"/>
        <v>#DIV/0!</v>
      </c>
      <c r="AE702" s="21" t="e">
        <f t="shared" si="94"/>
        <v>#DIV/0!</v>
      </c>
      <c r="AF702" s="21" t="e">
        <f t="shared" si="97"/>
        <v>#DIV/0!</v>
      </c>
      <c r="AG702" s="20">
        <f>VLOOKUP(S702,'tabla ingresos'!$A$3:$D$15,4,FALSE)</f>
        <v>0</v>
      </c>
      <c r="AH702" s="20">
        <f t="shared" si="95"/>
        <v>0</v>
      </c>
      <c r="AI702" s="20">
        <f t="shared" si="96"/>
        <v>0</v>
      </c>
      <c r="AJ702" s="28" t="e">
        <f>VLOOKUP(AA702,score!$K$2:$L$8,2,TRUE)*AJ$2</f>
        <v>#DIV/0!</v>
      </c>
      <c r="AK702" s="28">
        <f>VLOOKUP(T702,score!$M$2:$N$8,2,FALSE)*AK$2</f>
        <v>0</v>
      </c>
      <c r="AL702" s="28">
        <f>VLOOKUP(Q702,score!$G$2:$H$8,2,TRUE)*AL$2</f>
        <v>0.1</v>
      </c>
      <c r="AM702" s="28" t="e">
        <f>VLOOKUP(AB702,score!$Y$2:$Z$8,2,TRUE)*AM$2</f>
        <v>#DIV/0!</v>
      </c>
      <c r="AN702" s="28" t="e">
        <f>VLOOKUP(AE702,score!$AE$2:$AF$8,2,TRUE)*AN$2</f>
        <v>#DIV/0!</v>
      </c>
      <c r="AO702" s="28">
        <f>VLOOKUP(O702,score!$C$2:$D$8,2,TRUE)*AO$2</f>
        <v>0.1</v>
      </c>
      <c r="AP702" s="28">
        <f>VLOOKUP(R702,score!$I$2:$J$8,2,TRUE)*AP$2</f>
        <v>0.1</v>
      </c>
      <c r="AQ702" s="28" t="e">
        <f>VLOOKUP(P702,score!$E$2:$F$8,2,FALSE)*AQ$2</f>
        <v>#N/A</v>
      </c>
      <c r="AR702" s="28">
        <f>VLOOKUP(U702,score!$O$2:$P$8,2,TRUE)*AR$2</f>
        <v>0</v>
      </c>
      <c r="AS702" s="28">
        <f>VLOOKUP(V702,score!$Q$2:$R$8,2,TRUE)*AS$2</f>
        <v>0</v>
      </c>
      <c r="AT702" s="28" t="e">
        <f>VLOOKUP(W702,score!$S$2:$T$8,2,FALSE)*AT$2</f>
        <v>#N/A</v>
      </c>
      <c r="AU702" s="28" t="e">
        <f>VLOOKUP(X702,score!$U$2:$V$4,2,FALSE)*AU$2</f>
        <v>#N/A</v>
      </c>
      <c r="AV702" s="28" t="e">
        <f>VLOOKUP(AF702,score!$AG$2:$AH$8,2,TRUE)*AV$2</f>
        <v>#DIV/0!</v>
      </c>
      <c r="AW702" s="28" t="e">
        <f>VLOOKUP(Y702,score!$W$2:$X$8,2,FALSE)*AW$2</f>
        <v>#N/A</v>
      </c>
      <c r="AX702" s="28" t="e">
        <f>VLOOKUP(AC702,score!$AA$2:$AB$8,2,TRUE)*AX$2</f>
        <v>#DIV/0!</v>
      </c>
      <c r="AY702" s="28" t="e">
        <f>VLOOKUP(AD702,score!$AC$2:$AD$8,2,TRUE)*AY$2</f>
        <v>#DIV/0!</v>
      </c>
      <c r="AZ702" s="28">
        <f>VLOOKUP(N702,score!$A$2:$B$8,2,TRUE)*AZ$2</f>
        <v>0.1</v>
      </c>
      <c r="BA702" s="29" t="e">
        <f t="shared" si="98"/>
        <v>#DIV/0!</v>
      </c>
      <c r="BB702" s="29" t="e">
        <f>VLOOKUP(BA702,score!$AJ$2:$AK$7,2,TRUE)</f>
        <v>#DIV/0!</v>
      </c>
    </row>
    <row r="703" spans="1:54" x14ac:dyDescent="0.3">
      <c r="A703" s="10"/>
      <c r="B703" s="11"/>
      <c r="C703" s="12"/>
      <c r="D703" s="14"/>
      <c r="E703" s="12"/>
      <c r="F703" s="14"/>
      <c r="G703" s="14"/>
      <c r="H703" s="14"/>
      <c r="I703" s="14"/>
      <c r="J703" s="14"/>
      <c r="K703" s="14"/>
      <c r="L703" s="14"/>
      <c r="M703" s="14"/>
      <c r="N703" s="13"/>
      <c r="O703" s="13"/>
      <c r="P703" s="12"/>
      <c r="Q703" s="12"/>
      <c r="R703" s="12"/>
      <c r="S703" s="12"/>
      <c r="T703" s="12"/>
      <c r="U703" s="12"/>
      <c r="V703" s="12"/>
      <c r="W703" s="17"/>
      <c r="X703" s="17"/>
      <c r="Y703" s="15"/>
      <c r="Z703" s="14"/>
      <c r="AA703" s="43" t="e">
        <f t="shared" si="90"/>
        <v>#DIV/0!</v>
      </c>
      <c r="AB703" s="21" t="e">
        <f t="shared" si="91"/>
        <v>#DIV/0!</v>
      </c>
      <c r="AC703" s="21" t="e">
        <f t="shared" si="92"/>
        <v>#DIV/0!</v>
      </c>
      <c r="AD703" s="21" t="e">
        <f t="shared" si="93"/>
        <v>#DIV/0!</v>
      </c>
      <c r="AE703" s="21" t="e">
        <f t="shared" si="94"/>
        <v>#DIV/0!</v>
      </c>
      <c r="AF703" s="21" t="e">
        <f t="shared" si="97"/>
        <v>#DIV/0!</v>
      </c>
      <c r="AG703" s="20">
        <f>VLOOKUP(S703,'tabla ingresos'!$A$3:$D$15,4,FALSE)</f>
        <v>0</v>
      </c>
      <c r="AH703" s="20">
        <f t="shared" si="95"/>
        <v>0</v>
      </c>
      <c r="AI703" s="20">
        <f t="shared" si="96"/>
        <v>0</v>
      </c>
      <c r="AJ703" s="28" t="e">
        <f>VLOOKUP(AA703,score!$K$2:$L$8,2,TRUE)*AJ$2</f>
        <v>#DIV/0!</v>
      </c>
      <c r="AK703" s="28">
        <f>VLOOKUP(T703,score!$M$2:$N$8,2,FALSE)*AK$2</f>
        <v>0</v>
      </c>
      <c r="AL703" s="28">
        <f>VLOOKUP(Q703,score!$G$2:$H$8,2,TRUE)*AL$2</f>
        <v>0.1</v>
      </c>
      <c r="AM703" s="28" t="e">
        <f>VLOOKUP(AB703,score!$Y$2:$Z$8,2,TRUE)*AM$2</f>
        <v>#DIV/0!</v>
      </c>
      <c r="AN703" s="28" t="e">
        <f>VLOOKUP(AE703,score!$AE$2:$AF$8,2,TRUE)*AN$2</f>
        <v>#DIV/0!</v>
      </c>
      <c r="AO703" s="28">
        <f>VLOOKUP(O703,score!$C$2:$D$8,2,TRUE)*AO$2</f>
        <v>0.1</v>
      </c>
      <c r="AP703" s="28">
        <f>VLOOKUP(R703,score!$I$2:$J$8,2,TRUE)*AP$2</f>
        <v>0.1</v>
      </c>
      <c r="AQ703" s="28" t="e">
        <f>VLOOKUP(P703,score!$E$2:$F$8,2,FALSE)*AQ$2</f>
        <v>#N/A</v>
      </c>
      <c r="AR703" s="28">
        <f>VLOOKUP(U703,score!$O$2:$P$8,2,TRUE)*AR$2</f>
        <v>0</v>
      </c>
      <c r="AS703" s="28">
        <f>VLOOKUP(V703,score!$Q$2:$R$8,2,TRUE)*AS$2</f>
        <v>0</v>
      </c>
      <c r="AT703" s="28" t="e">
        <f>VLOOKUP(W703,score!$S$2:$T$8,2,FALSE)*AT$2</f>
        <v>#N/A</v>
      </c>
      <c r="AU703" s="28" t="e">
        <f>VLOOKUP(X703,score!$U$2:$V$4,2,FALSE)*AU$2</f>
        <v>#N/A</v>
      </c>
      <c r="AV703" s="28" t="e">
        <f>VLOOKUP(AF703,score!$AG$2:$AH$8,2,TRUE)*AV$2</f>
        <v>#DIV/0!</v>
      </c>
      <c r="AW703" s="28" t="e">
        <f>VLOOKUP(Y703,score!$W$2:$X$8,2,FALSE)*AW$2</f>
        <v>#N/A</v>
      </c>
      <c r="AX703" s="28" t="e">
        <f>VLOOKUP(AC703,score!$AA$2:$AB$8,2,TRUE)*AX$2</f>
        <v>#DIV/0!</v>
      </c>
      <c r="AY703" s="28" t="e">
        <f>VLOOKUP(AD703,score!$AC$2:$AD$8,2,TRUE)*AY$2</f>
        <v>#DIV/0!</v>
      </c>
      <c r="AZ703" s="28">
        <f>VLOOKUP(N703,score!$A$2:$B$8,2,TRUE)*AZ$2</f>
        <v>0.1</v>
      </c>
      <c r="BA703" s="29" t="e">
        <f t="shared" si="98"/>
        <v>#DIV/0!</v>
      </c>
      <c r="BB703" s="29" t="e">
        <f>VLOOKUP(BA703,score!$AJ$2:$AK$7,2,TRUE)</f>
        <v>#DIV/0!</v>
      </c>
    </row>
    <row r="704" spans="1:54" x14ac:dyDescent="0.3">
      <c r="A704" s="10"/>
      <c r="B704" s="11"/>
      <c r="C704" s="12"/>
      <c r="D704" s="14"/>
      <c r="E704" s="12"/>
      <c r="F704" s="14"/>
      <c r="G704" s="14"/>
      <c r="H704" s="14"/>
      <c r="I704" s="14"/>
      <c r="J704" s="14"/>
      <c r="K704" s="14"/>
      <c r="L704" s="14"/>
      <c r="M704" s="14"/>
      <c r="N704" s="13"/>
      <c r="O704" s="13"/>
      <c r="P704" s="12"/>
      <c r="Q704" s="12"/>
      <c r="R704" s="12"/>
      <c r="S704" s="12"/>
      <c r="T704" s="12"/>
      <c r="U704" s="12"/>
      <c r="V704" s="12"/>
      <c r="W704" s="17"/>
      <c r="X704" s="17"/>
      <c r="Y704" s="15"/>
      <c r="Z704" s="14"/>
      <c r="AA704" s="43" t="e">
        <f t="shared" si="90"/>
        <v>#DIV/0!</v>
      </c>
      <c r="AB704" s="21" t="e">
        <f t="shared" si="91"/>
        <v>#DIV/0!</v>
      </c>
      <c r="AC704" s="21" t="e">
        <f t="shared" si="92"/>
        <v>#DIV/0!</v>
      </c>
      <c r="AD704" s="21" t="e">
        <f t="shared" si="93"/>
        <v>#DIV/0!</v>
      </c>
      <c r="AE704" s="21" t="e">
        <f t="shared" si="94"/>
        <v>#DIV/0!</v>
      </c>
      <c r="AF704" s="21" t="e">
        <f t="shared" si="97"/>
        <v>#DIV/0!</v>
      </c>
      <c r="AG704" s="20">
        <f>VLOOKUP(S704,'tabla ingresos'!$A$3:$D$15,4,FALSE)</f>
        <v>0</v>
      </c>
      <c r="AH704" s="20">
        <f t="shared" si="95"/>
        <v>0</v>
      </c>
      <c r="AI704" s="20">
        <f t="shared" si="96"/>
        <v>0</v>
      </c>
      <c r="AJ704" s="28" t="e">
        <f>VLOOKUP(AA704,score!$K$2:$L$8,2,TRUE)*AJ$2</f>
        <v>#DIV/0!</v>
      </c>
      <c r="AK704" s="28">
        <f>VLOOKUP(T704,score!$M$2:$N$8,2,FALSE)*AK$2</f>
        <v>0</v>
      </c>
      <c r="AL704" s="28">
        <f>VLOOKUP(Q704,score!$G$2:$H$8,2,TRUE)*AL$2</f>
        <v>0.1</v>
      </c>
      <c r="AM704" s="28" t="e">
        <f>VLOOKUP(AB704,score!$Y$2:$Z$8,2,TRUE)*AM$2</f>
        <v>#DIV/0!</v>
      </c>
      <c r="AN704" s="28" t="e">
        <f>VLOOKUP(AE704,score!$AE$2:$AF$8,2,TRUE)*AN$2</f>
        <v>#DIV/0!</v>
      </c>
      <c r="AO704" s="28">
        <f>VLOOKUP(O704,score!$C$2:$D$8,2,TRUE)*AO$2</f>
        <v>0.1</v>
      </c>
      <c r="AP704" s="28">
        <f>VLOOKUP(R704,score!$I$2:$J$8,2,TRUE)*AP$2</f>
        <v>0.1</v>
      </c>
      <c r="AQ704" s="28" t="e">
        <f>VLOOKUP(P704,score!$E$2:$F$8,2,FALSE)*AQ$2</f>
        <v>#N/A</v>
      </c>
      <c r="AR704" s="28">
        <f>VLOOKUP(U704,score!$O$2:$P$8,2,TRUE)*AR$2</f>
        <v>0</v>
      </c>
      <c r="AS704" s="28">
        <f>VLOOKUP(V704,score!$Q$2:$R$8,2,TRUE)*AS$2</f>
        <v>0</v>
      </c>
      <c r="AT704" s="28" t="e">
        <f>VLOOKUP(W704,score!$S$2:$T$8,2,FALSE)*AT$2</f>
        <v>#N/A</v>
      </c>
      <c r="AU704" s="28" t="e">
        <f>VLOOKUP(X704,score!$U$2:$V$4,2,FALSE)*AU$2</f>
        <v>#N/A</v>
      </c>
      <c r="AV704" s="28" t="e">
        <f>VLOOKUP(AF704,score!$AG$2:$AH$8,2,TRUE)*AV$2</f>
        <v>#DIV/0!</v>
      </c>
      <c r="AW704" s="28" t="e">
        <f>VLOOKUP(Y704,score!$W$2:$X$8,2,FALSE)*AW$2</f>
        <v>#N/A</v>
      </c>
      <c r="AX704" s="28" t="e">
        <f>VLOOKUP(AC704,score!$AA$2:$AB$8,2,TRUE)*AX$2</f>
        <v>#DIV/0!</v>
      </c>
      <c r="AY704" s="28" t="e">
        <f>VLOOKUP(AD704,score!$AC$2:$AD$8,2,TRUE)*AY$2</f>
        <v>#DIV/0!</v>
      </c>
      <c r="AZ704" s="28">
        <f>VLOOKUP(N704,score!$A$2:$B$8,2,TRUE)*AZ$2</f>
        <v>0.1</v>
      </c>
      <c r="BA704" s="29" t="e">
        <f t="shared" si="98"/>
        <v>#DIV/0!</v>
      </c>
      <c r="BB704" s="29" t="e">
        <f>VLOOKUP(BA704,score!$AJ$2:$AK$7,2,TRUE)</f>
        <v>#DIV/0!</v>
      </c>
    </row>
    <row r="705" spans="1:54" x14ac:dyDescent="0.3">
      <c r="A705" s="10"/>
      <c r="B705" s="11"/>
      <c r="C705" s="12"/>
      <c r="D705" s="14"/>
      <c r="E705" s="12"/>
      <c r="F705" s="14"/>
      <c r="G705" s="14"/>
      <c r="H705" s="14"/>
      <c r="I705" s="14"/>
      <c r="J705" s="14"/>
      <c r="K705" s="14"/>
      <c r="L705" s="14"/>
      <c r="M705" s="14"/>
      <c r="N705" s="13"/>
      <c r="O705" s="13"/>
      <c r="P705" s="12"/>
      <c r="Q705" s="12"/>
      <c r="R705" s="12"/>
      <c r="S705" s="12"/>
      <c r="T705" s="12"/>
      <c r="U705" s="12"/>
      <c r="V705" s="12"/>
      <c r="W705" s="17"/>
      <c r="X705" s="17"/>
      <c r="Y705" s="15"/>
      <c r="Z705" s="14"/>
      <c r="AA705" s="43" t="e">
        <f t="shared" si="90"/>
        <v>#DIV/0!</v>
      </c>
      <c r="AB705" s="21" t="e">
        <f t="shared" si="91"/>
        <v>#DIV/0!</v>
      </c>
      <c r="AC705" s="21" t="e">
        <f t="shared" si="92"/>
        <v>#DIV/0!</v>
      </c>
      <c r="AD705" s="21" t="e">
        <f t="shared" si="93"/>
        <v>#DIV/0!</v>
      </c>
      <c r="AE705" s="21" t="e">
        <f t="shared" si="94"/>
        <v>#DIV/0!</v>
      </c>
      <c r="AF705" s="21" t="e">
        <f t="shared" si="97"/>
        <v>#DIV/0!</v>
      </c>
      <c r="AG705" s="20">
        <f>VLOOKUP(S705,'tabla ingresos'!$A$3:$D$15,4,FALSE)</f>
        <v>0</v>
      </c>
      <c r="AH705" s="20">
        <f t="shared" si="95"/>
        <v>0</v>
      </c>
      <c r="AI705" s="20">
        <f t="shared" si="96"/>
        <v>0</v>
      </c>
      <c r="AJ705" s="28" t="e">
        <f>VLOOKUP(AA705,score!$K$2:$L$8,2,TRUE)*AJ$2</f>
        <v>#DIV/0!</v>
      </c>
      <c r="AK705" s="28">
        <f>VLOOKUP(T705,score!$M$2:$N$8,2,FALSE)*AK$2</f>
        <v>0</v>
      </c>
      <c r="AL705" s="28">
        <f>VLOOKUP(Q705,score!$G$2:$H$8,2,TRUE)*AL$2</f>
        <v>0.1</v>
      </c>
      <c r="AM705" s="28" t="e">
        <f>VLOOKUP(AB705,score!$Y$2:$Z$8,2,TRUE)*AM$2</f>
        <v>#DIV/0!</v>
      </c>
      <c r="AN705" s="28" t="e">
        <f>VLOOKUP(AE705,score!$AE$2:$AF$8,2,TRUE)*AN$2</f>
        <v>#DIV/0!</v>
      </c>
      <c r="AO705" s="28">
        <f>VLOOKUP(O705,score!$C$2:$D$8,2,TRUE)*AO$2</f>
        <v>0.1</v>
      </c>
      <c r="AP705" s="28">
        <f>VLOOKUP(R705,score!$I$2:$J$8,2,TRUE)*AP$2</f>
        <v>0.1</v>
      </c>
      <c r="AQ705" s="28" t="e">
        <f>VLOOKUP(P705,score!$E$2:$F$8,2,FALSE)*AQ$2</f>
        <v>#N/A</v>
      </c>
      <c r="AR705" s="28">
        <f>VLOOKUP(U705,score!$O$2:$P$8,2,TRUE)*AR$2</f>
        <v>0</v>
      </c>
      <c r="AS705" s="28">
        <f>VLOOKUP(V705,score!$Q$2:$R$8,2,TRUE)*AS$2</f>
        <v>0</v>
      </c>
      <c r="AT705" s="28" t="e">
        <f>VLOOKUP(W705,score!$S$2:$T$8,2,FALSE)*AT$2</f>
        <v>#N/A</v>
      </c>
      <c r="AU705" s="28" t="e">
        <f>VLOOKUP(X705,score!$U$2:$V$4,2,FALSE)*AU$2</f>
        <v>#N/A</v>
      </c>
      <c r="AV705" s="28" t="e">
        <f>VLOOKUP(AF705,score!$AG$2:$AH$8,2,TRUE)*AV$2</f>
        <v>#DIV/0!</v>
      </c>
      <c r="AW705" s="28" t="e">
        <f>VLOOKUP(Y705,score!$W$2:$X$8,2,FALSE)*AW$2</f>
        <v>#N/A</v>
      </c>
      <c r="AX705" s="28" t="e">
        <f>VLOOKUP(AC705,score!$AA$2:$AB$8,2,TRUE)*AX$2</f>
        <v>#DIV/0!</v>
      </c>
      <c r="AY705" s="28" t="e">
        <f>VLOOKUP(AD705,score!$AC$2:$AD$8,2,TRUE)*AY$2</f>
        <v>#DIV/0!</v>
      </c>
      <c r="AZ705" s="28">
        <f>VLOOKUP(N705,score!$A$2:$B$8,2,TRUE)*AZ$2</f>
        <v>0.1</v>
      </c>
      <c r="BA705" s="29" t="e">
        <f t="shared" si="98"/>
        <v>#DIV/0!</v>
      </c>
      <c r="BB705" s="29" t="e">
        <f>VLOOKUP(BA705,score!$AJ$2:$AK$7,2,TRUE)</f>
        <v>#DIV/0!</v>
      </c>
    </row>
    <row r="706" spans="1:54" x14ac:dyDescent="0.3">
      <c r="A706" s="10"/>
      <c r="B706" s="11"/>
      <c r="C706" s="12"/>
      <c r="D706" s="14"/>
      <c r="E706" s="12"/>
      <c r="F706" s="14"/>
      <c r="G706" s="14"/>
      <c r="H706" s="14"/>
      <c r="I706" s="14"/>
      <c r="J706" s="14"/>
      <c r="K706" s="14"/>
      <c r="L706" s="14"/>
      <c r="M706" s="14"/>
      <c r="N706" s="13"/>
      <c r="O706" s="13"/>
      <c r="P706" s="12"/>
      <c r="Q706" s="12"/>
      <c r="R706" s="12"/>
      <c r="S706" s="12"/>
      <c r="T706" s="12"/>
      <c r="U706" s="12"/>
      <c r="V706" s="12"/>
      <c r="W706" s="17"/>
      <c r="X706" s="17"/>
      <c r="Y706" s="15"/>
      <c r="Z706" s="14"/>
      <c r="AA706" s="43" t="e">
        <f t="shared" si="90"/>
        <v>#DIV/0!</v>
      </c>
      <c r="AB706" s="21" t="e">
        <f t="shared" si="91"/>
        <v>#DIV/0!</v>
      </c>
      <c r="AC706" s="21" t="e">
        <f t="shared" si="92"/>
        <v>#DIV/0!</v>
      </c>
      <c r="AD706" s="21" t="e">
        <f t="shared" si="93"/>
        <v>#DIV/0!</v>
      </c>
      <c r="AE706" s="21" t="e">
        <f t="shared" si="94"/>
        <v>#DIV/0!</v>
      </c>
      <c r="AF706" s="21" t="e">
        <f t="shared" si="97"/>
        <v>#DIV/0!</v>
      </c>
      <c r="AG706" s="20">
        <f>VLOOKUP(S706,'tabla ingresos'!$A$3:$D$15,4,FALSE)</f>
        <v>0</v>
      </c>
      <c r="AH706" s="20">
        <f t="shared" si="95"/>
        <v>0</v>
      </c>
      <c r="AI706" s="20">
        <f t="shared" si="96"/>
        <v>0</v>
      </c>
      <c r="AJ706" s="28" t="e">
        <f>VLOOKUP(AA706,score!$K$2:$L$8,2,TRUE)*AJ$2</f>
        <v>#DIV/0!</v>
      </c>
      <c r="AK706" s="28">
        <f>VLOOKUP(T706,score!$M$2:$N$8,2,FALSE)*AK$2</f>
        <v>0</v>
      </c>
      <c r="AL706" s="28">
        <f>VLOOKUP(Q706,score!$G$2:$H$8,2,TRUE)*AL$2</f>
        <v>0.1</v>
      </c>
      <c r="AM706" s="28" t="e">
        <f>VLOOKUP(AB706,score!$Y$2:$Z$8,2,TRUE)*AM$2</f>
        <v>#DIV/0!</v>
      </c>
      <c r="AN706" s="28" t="e">
        <f>VLOOKUP(AE706,score!$AE$2:$AF$8,2,TRUE)*AN$2</f>
        <v>#DIV/0!</v>
      </c>
      <c r="AO706" s="28">
        <f>VLOOKUP(O706,score!$C$2:$D$8,2,TRUE)*AO$2</f>
        <v>0.1</v>
      </c>
      <c r="AP706" s="28">
        <f>VLOOKUP(R706,score!$I$2:$J$8,2,TRUE)*AP$2</f>
        <v>0.1</v>
      </c>
      <c r="AQ706" s="28" t="e">
        <f>VLOOKUP(P706,score!$E$2:$F$8,2,FALSE)*AQ$2</f>
        <v>#N/A</v>
      </c>
      <c r="AR706" s="28">
        <f>VLOOKUP(U706,score!$O$2:$P$8,2,TRUE)*AR$2</f>
        <v>0</v>
      </c>
      <c r="AS706" s="28">
        <f>VLOOKUP(V706,score!$Q$2:$R$8,2,TRUE)*AS$2</f>
        <v>0</v>
      </c>
      <c r="AT706" s="28" t="e">
        <f>VLOOKUP(W706,score!$S$2:$T$8,2,FALSE)*AT$2</f>
        <v>#N/A</v>
      </c>
      <c r="AU706" s="28" t="e">
        <f>VLOOKUP(X706,score!$U$2:$V$4,2,FALSE)*AU$2</f>
        <v>#N/A</v>
      </c>
      <c r="AV706" s="28" t="e">
        <f>VLOOKUP(AF706,score!$AG$2:$AH$8,2,TRUE)*AV$2</f>
        <v>#DIV/0!</v>
      </c>
      <c r="AW706" s="28" t="e">
        <f>VLOOKUP(Y706,score!$W$2:$X$8,2,FALSE)*AW$2</f>
        <v>#N/A</v>
      </c>
      <c r="AX706" s="28" t="e">
        <f>VLOOKUP(AC706,score!$AA$2:$AB$8,2,TRUE)*AX$2</f>
        <v>#DIV/0!</v>
      </c>
      <c r="AY706" s="28" t="e">
        <f>VLOOKUP(AD706,score!$AC$2:$AD$8,2,TRUE)*AY$2</f>
        <v>#DIV/0!</v>
      </c>
      <c r="AZ706" s="28">
        <f>VLOOKUP(N706,score!$A$2:$B$8,2,TRUE)*AZ$2</f>
        <v>0.1</v>
      </c>
      <c r="BA706" s="29" t="e">
        <f t="shared" si="98"/>
        <v>#DIV/0!</v>
      </c>
      <c r="BB706" s="29" t="e">
        <f>VLOOKUP(BA706,score!$AJ$2:$AK$7,2,TRUE)</f>
        <v>#DIV/0!</v>
      </c>
    </row>
    <row r="707" spans="1:54" x14ac:dyDescent="0.3">
      <c r="A707" s="10"/>
      <c r="B707" s="11"/>
      <c r="C707" s="12"/>
      <c r="D707" s="14"/>
      <c r="E707" s="12"/>
      <c r="F707" s="14"/>
      <c r="G707" s="14"/>
      <c r="H707" s="14"/>
      <c r="I707" s="14"/>
      <c r="J707" s="14"/>
      <c r="K707" s="14"/>
      <c r="L707" s="14"/>
      <c r="M707" s="14"/>
      <c r="N707" s="13"/>
      <c r="O707" s="13"/>
      <c r="P707" s="12"/>
      <c r="Q707" s="12"/>
      <c r="R707" s="12"/>
      <c r="S707" s="12"/>
      <c r="T707" s="12"/>
      <c r="U707" s="12"/>
      <c r="V707" s="12"/>
      <c r="W707" s="17"/>
      <c r="X707" s="17"/>
      <c r="Y707" s="15"/>
      <c r="Z707" s="14"/>
      <c r="AA707" s="43" t="e">
        <f t="shared" si="90"/>
        <v>#DIV/0!</v>
      </c>
      <c r="AB707" s="21" t="e">
        <f t="shared" si="91"/>
        <v>#DIV/0!</v>
      </c>
      <c r="AC707" s="21" t="e">
        <f t="shared" si="92"/>
        <v>#DIV/0!</v>
      </c>
      <c r="AD707" s="21" t="e">
        <f t="shared" si="93"/>
        <v>#DIV/0!</v>
      </c>
      <c r="AE707" s="21" t="e">
        <f t="shared" si="94"/>
        <v>#DIV/0!</v>
      </c>
      <c r="AF707" s="21" t="e">
        <f t="shared" si="97"/>
        <v>#DIV/0!</v>
      </c>
      <c r="AG707" s="20">
        <f>VLOOKUP(S707,'tabla ingresos'!$A$3:$D$15,4,FALSE)</f>
        <v>0</v>
      </c>
      <c r="AH707" s="20">
        <f t="shared" si="95"/>
        <v>0</v>
      </c>
      <c r="AI707" s="20">
        <f t="shared" si="96"/>
        <v>0</v>
      </c>
      <c r="AJ707" s="28" t="e">
        <f>VLOOKUP(AA707,score!$K$2:$L$8,2,TRUE)*AJ$2</f>
        <v>#DIV/0!</v>
      </c>
      <c r="AK707" s="28">
        <f>VLOOKUP(T707,score!$M$2:$N$8,2,FALSE)*AK$2</f>
        <v>0</v>
      </c>
      <c r="AL707" s="28">
        <f>VLOOKUP(Q707,score!$G$2:$H$8,2,TRUE)*AL$2</f>
        <v>0.1</v>
      </c>
      <c r="AM707" s="28" t="e">
        <f>VLOOKUP(AB707,score!$Y$2:$Z$8,2,TRUE)*AM$2</f>
        <v>#DIV/0!</v>
      </c>
      <c r="AN707" s="28" t="e">
        <f>VLOOKUP(AE707,score!$AE$2:$AF$8,2,TRUE)*AN$2</f>
        <v>#DIV/0!</v>
      </c>
      <c r="AO707" s="28">
        <f>VLOOKUP(O707,score!$C$2:$D$8,2,TRUE)*AO$2</f>
        <v>0.1</v>
      </c>
      <c r="AP707" s="28">
        <f>VLOOKUP(R707,score!$I$2:$J$8,2,TRUE)*AP$2</f>
        <v>0.1</v>
      </c>
      <c r="AQ707" s="28" t="e">
        <f>VLOOKUP(P707,score!$E$2:$F$8,2,FALSE)*AQ$2</f>
        <v>#N/A</v>
      </c>
      <c r="AR707" s="28">
        <f>VLOOKUP(U707,score!$O$2:$P$8,2,TRUE)*AR$2</f>
        <v>0</v>
      </c>
      <c r="AS707" s="28">
        <f>VLOOKUP(V707,score!$Q$2:$R$8,2,TRUE)*AS$2</f>
        <v>0</v>
      </c>
      <c r="AT707" s="28" t="e">
        <f>VLOOKUP(W707,score!$S$2:$T$8,2,FALSE)*AT$2</f>
        <v>#N/A</v>
      </c>
      <c r="AU707" s="28" t="e">
        <f>VLOOKUP(X707,score!$U$2:$V$4,2,FALSE)*AU$2</f>
        <v>#N/A</v>
      </c>
      <c r="AV707" s="28" t="e">
        <f>VLOOKUP(AF707,score!$AG$2:$AH$8,2,TRUE)*AV$2</f>
        <v>#DIV/0!</v>
      </c>
      <c r="AW707" s="28" t="e">
        <f>VLOOKUP(Y707,score!$W$2:$X$8,2,FALSE)*AW$2</f>
        <v>#N/A</v>
      </c>
      <c r="AX707" s="28" t="e">
        <f>VLOOKUP(AC707,score!$AA$2:$AB$8,2,TRUE)*AX$2</f>
        <v>#DIV/0!</v>
      </c>
      <c r="AY707" s="28" t="e">
        <f>VLOOKUP(AD707,score!$AC$2:$AD$8,2,TRUE)*AY$2</f>
        <v>#DIV/0!</v>
      </c>
      <c r="AZ707" s="28">
        <f>VLOOKUP(N707,score!$A$2:$B$8,2,TRUE)*AZ$2</f>
        <v>0.1</v>
      </c>
      <c r="BA707" s="29" t="e">
        <f t="shared" si="98"/>
        <v>#DIV/0!</v>
      </c>
      <c r="BB707" s="29" t="e">
        <f>VLOOKUP(BA707,score!$AJ$2:$AK$7,2,TRUE)</f>
        <v>#DIV/0!</v>
      </c>
    </row>
    <row r="708" spans="1:54" x14ac:dyDescent="0.3">
      <c r="A708" s="10"/>
      <c r="B708" s="11"/>
      <c r="C708" s="12"/>
      <c r="D708" s="14"/>
      <c r="E708" s="12"/>
      <c r="F708" s="14"/>
      <c r="G708" s="14"/>
      <c r="H708" s="14"/>
      <c r="I708" s="14"/>
      <c r="J708" s="14"/>
      <c r="K708" s="14"/>
      <c r="L708" s="14"/>
      <c r="M708" s="14"/>
      <c r="N708" s="13"/>
      <c r="O708" s="13"/>
      <c r="P708" s="12"/>
      <c r="Q708" s="12"/>
      <c r="R708" s="12"/>
      <c r="S708" s="12"/>
      <c r="T708" s="12"/>
      <c r="U708" s="12"/>
      <c r="V708" s="12"/>
      <c r="W708" s="17"/>
      <c r="X708" s="17"/>
      <c r="Y708" s="15"/>
      <c r="Z708" s="14"/>
      <c r="AA708" s="43" t="e">
        <f t="shared" si="90"/>
        <v>#DIV/0!</v>
      </c>
      <c r="AB708" s="21" t="e">
        <f t="shared" si="91"/>
        <v>#DIV/0!</v>
      </c>
      <c r="AC708" s="21" t="e">
        <f t="shared" si="92"/>
        <v>#DIV/0!</v>
      </c>
      <c r="AD708" s="21" t="e">
        <f t="shared" si="93"/>
        <v>#DIV/0!</v>
      </c>
      <c r="AE708" s="21" t="e">
        <f t="shared" si="94"/>
        <v>#DIV/0!</v>
      </c>
      <c r="AF708" s="21" t="e">
        <f t="shared" si="97"/>
        <v>#DIV/0!</v>
      </c>
      <c r="AG708" s="20">
        <f>VLOOKUP(S708,'tabla ingresos'!$A$3:$D$15,4,FALSE)</f>
        <v>0</v>
      </c>
      <c r="AH708" s="20">
        <f t="shared" si="95"/>
        <v>0</v>
      </c>
      <c r="AI708" s="20">
        <f t="shared" si="96"/>
        <v>0</v>
      </c>
      <c r="AJ708" s="28" t="e">
        <f>VLOOKUP(AA708,score!$K$2:$L$8,2,TRUE)*AJ$2</f>
        <v>#DIV/0!</v>
      </c>
      <c r="AK708" s="28">
        <f>VLOOKUP(T708,score!$M$2:$N$8,2,FALSE)*AK$2</f>
        <v>0</v>
      </c>
      <c r="AL708" s="28">
        <f>VLOOKUP(Q708,score!$G$2:$H$8,2,TRUE)*AL$2</f>
        <v>0.1</v>
      </c>
      <c r="AM708" s="28" t="e">
        <f>VLOOKUP(AB708,score!$Y$2:$Z$8,2,TRUE)*AM$2</f>
        <v>#DIV/0!</v>
      </c>
      <c r="AN708" s="28" t="e">
        <f>VLOOKUP(AE708,score!$AE$2:$AF$8,2,TRUE)*AN$2</f>
        <v>#DIV/0!</v>
      </c>
      <c r="AO708" s="28">
        <f>VLOOKUP(O708,score!$C$2:$D$8,2,TRUE)*AO$2</f>
        <v>0.1</v>
      </c>
      <c r="AP708" s="28">
        <f>VLOOKUP(R708,score!$I$2:$J$8,2,TRUE)*AP$2</f>
        <v>0.1</v>
      </c>
      <c r="AQ708" s="28" t="e">
        <f>VLOOKUP(P708,score!$E$2:$F$8,2,FALSE)*AQ$2</f>
        <v>#N/A</v>
      </c>
      <c r="AR708" s="28">
        <f>VLOOKUP(U708,score!$O$2:$P$8,2,TRUE)*AR$2</f>
        <v>0</v>
      </c>
      <c r="AS708" s="28">
        <f>VLOOKUP(V708,score!$Q$2:$R$8,2,TRUE)*AS$2</f>
        <v>0</v>
      </c>
      <c r="AT708" s="28" t="e">
        <f>VLOOKUP(W708,score!$S$2:$T$8,2,FALSE)*AT$2</f>
        <v>#N/A</v>
      </c>
      <c r="AU708" s="28" t="e">
        <f>VLOOKUP(X708,score!$U$2:$V$4,2,FALSE)*AU$2</f>
        <v>#N/A</v>
      </c>
      <c r="AV708" s="28" t="e">
        <f>VLOOKUP(AF708,score!$AG$2:$AH$8,2,TRUE)*AV$2</f>
        <v>#DIV/0!</v>
      </c>
      <c r="AW708" s="28" t="e">
        <f>VLOOKUP(Y708,score!$W$2:$X$8,2,FALSE)*AW$2</f>
        <v>#N/A</v>
      </c>
      <c r="AX708" s="28" t="e">
        <f>VLOOKUP(AC708,score!$AA$2:$AB$8,2,TRUE)*AX$2</f>
        <v>#DIV/0!</v>
      </c>
      <c r="AY708" s="28" t="e">
        <f>VLOOKUP(AD708,score!$AC$2:$AD$8,2,TRUE)*AY$2</f>
        <v>#DIV/0!</v>
      </c>
      <c r="AZ708" s="28">
        <f>VLOOKUP(N708,score!$A$2:$B$8,2,TRUE)*AZ$2</f>
        <v>0.1</v>
      </c>
      <c r="BA708" s="29" t="e">
        <f t="shared" si="98"/>
        <v>#DIV/0!</v>
      </c>
      <c r="BB708" s="29" t="e">
        <f>VLOOKUP(BA708,score!$AJ$2:$AK$7,2,TRUE)</f>
        <v>#DIV/0!</v>
      </c>
    </row>
    <row r="709" spans="1:54" x14ac:dyDescent="0.3">
      <c r="A709" s="10"/>
      <c r="B709" s="11"/>
      <c r="C709" s="12"/>
      <c r="D709" s="14"/>
      <c r="E709" s="12"/>
      <c r="F709" s="14"/>
      <c r="G709" s="14"/>
      <c r="H709" s="14"/>
      <c r="I709" s="14"/>
      <c r="J709" s="14"/>
      <c r="K709" s="14"/>
      <c r="L709" s="14"/>
      <c r="M709" s="14"/>
      <c r="N709" s="13"/>
      <c r="O709" s="13"/>
      <c r="P709" s="12"/>
      <c r="Q709" s="12"/>
      <c r="R709" s="12"/>
      <c r="S709" s="12"/>
      <c r="T709" s="12"/>
      <c r="U709" s="12"/>
      <c r="V709" s="12"/>
      <c r="W709" s="17"/>
      <c r="X709" s="17"/>
      <c r="Y709" s="15"/>
      <c r="Z709" s="14"/>
      <c r="AA709" s="43" t="e">
        <f t="shared" ref="AA709:AA772" si="99">+((I709+L709)/Z709)</f>
        <v>#DIV/0!</v>
      </c>
      <c r="AB709" s="21" t="e">
        <f t="shared" ref="AB709:AB772" si="100">+(K709+H709)/(AG709*1.5)</f>
        <v>#DIV/0!</v>
      </c>
      <c r="AC709" s="21" t="e">
        <f t="shared" ref="AC709:AC772" si="101">+AH709/AG709</f>
        <v>#DIV/0!</v>
      </c>
      <c r="AD709" s="21" t="e">
        <f t="shared" ref="AD709:AD772" si="102">+AI709/AG709</f>
        <v>#DIV/0!</v>
      </c>
      <c r="AE709" s="21" t="e">
        <f t="shared" ref="AE709:AE772" si="103">+(G709+F709)/AG709</f>
        <v>#DIV/0!</v>
      </c>
      <c r="AF709" s="21" t="e">
        <f t="shared" si="97"/>
        <v>#DIV/0!</v>
      </c>
      <c r="AG709" s="20">
        <f>VLOOKUP(S709,'tabla ingresos'!$A$3:$D$15,4,FALSE)</f>
        <v>0</v>
      </c>
      <c r="AH709" s="20">
        <f t="shared" ref="AH709:AH772" si="104">IF(H709-G709&gt;100000,H709-G709,0)</f>
        <v>0</v>
      </c>
      <c r="AI709" s="20">
        <f t="shared" ref="AI709:AI772" si="105">IF(AH709-J709&gt;100000,AH709-J709,0)</f>
        <v>0</v>
      </c>
      <c r="AJ709" s="28" t="e">
        <f>VLOOKUP(AA709,score!$K$2:$L$8,2,TRUE)*AJ$2</f>
        <v>#DIV/0!</v>
      </c>
      <c r="AK709" s="28">
        <f>VLOOKUP(T709,score!$M$2:$N$8,2,FALSE)*AK$2</f>
        <v>0</v>
      </c>
      <c r="AL709" s="28">
        <f>VLOOKUP(Q709,score!$G$2:$H$8,2,TRUE)*AL$2</f>
        <v>0.1</v>
      </c>
      <c r="AM709" s="28" t="e">
        <f>VLOOKUP(AB709,score!$Y$2:$Z$8,2,TRUE)*AM$2</f>
        <v>#DIV/0!</v>
      </c>
      <c r="AN709" s="28" t="e">
        <f>VLOOKUP(AE709,score!$AE$2:$AF$8,2,TRUE)*AN$2</f>
        <v>#DIV/0!</v>
      </c>
      <c r="AO709" s="28">
        <f>VLOOKUP(O709,score!$C$2:$D$8,2,TRUE)*AO$2</f>
        <v>0.1</v>
      </c>
      <c r="AP709" s="28">
        <f>VLOOKUP(R709,score!$I$2:$J$8,2,TRUE)*AP$2</f>
        <v>0.1</v>
      </c>
      <c r="AQ709" s="28" t="e">
        <f>VLOOKUP(P709,score!$E$2:$F$8,2,FALSE)*AQ$2</f>
        <v>#N/A</v>
      </c>
      <c r="AR709" s="28">
        <f>VLOOKUP(U709,score!$O$2:$P$8,2,TRUE)*AR$2</f>
        <v>0</v>
      </c>
      <c r="AS709" s="28">
        <f>VLOOKUP(V709,score!$Q$2:$R$8,2,TRUE)*AS$2</f>
        <v>0</v>
      </c>
      <c r="AT709" s="28" t="e">
        <f>VLOOKUP(W709,score!$S$2:$T$8,2,FALSE)*AT$2</f>
        <v>#N/A</v>
      </c>
      <c r="AU709" s="28" t="e">
        <f>VLOOKUP(X709,score!$U$2:$V$4,2,FALSE)*AU$2</f>
        <v>#N/A</v>
      </c>
      <c r="AV709" s="28" t="e">
        <f>VLOOKUP(AF709,score!$AG$2:$AH$8,2,TRUE)*AV$2</f>
        <v>#DIV/0!</v>
      </c>
      <c r="AW709" s="28" t="e">
        <f>VLOOKUP(Y709,score!$W$2:$X$8,2,FALSE)*AW$2</f>
        <v>#N/A</v>
      </c>
      <c r="AX709" s="28" t="e">
        <f>VLOOKUP(AC709,score!$AA$2:$AB$8,2,TRUE)*AX$2</f>
        <v>#DIV/0!</v>
      </c>
      <c r="AY709" s="28" t="e">
        <f>VLOOKUP(AD709,score!$AC$2:$AD$8,2,TRUE)*AY$2</f>
        <v>#DIV/0!</v>
      </c>
      <c r="AZ709" s="28">
        <f>VLOOKUP(N709,score!$A$2:$B$8,2,TRUE)*AZ$2</f>
        <v>0.1</v>
      </c>
      <c r="BA709" s="29" t="e">
        <f t="shared" si="98"/>
        <v>#DIV/0!</v>
      </c>
      <c r="BB709" s="29" t="e">
        <f>VLOOKUP(BA709,score!$AJ$2:$AK$7,2,TRUE)</f>
        <v>#DIV/0!</v>
      </c>
    </row>
    <row r="710" spans="1:54" x14ac:dyDescent="0.3">
      <c r="A710" s="10"/>
      <c r="B710" s="11"/>
      <c r="C710" s="12"/>
      <c r="D710" s="14"/>
      <c r="E710" s="12"/>
      <c r="F710" s="14"/>
      <c r="G710" s="14"/>
      <c r="H710" s="14"/>
      <c r="I710" s="14"/>
      <c r="J710" s="14"/>
      <c r="K710" s="14"/>
      <c r="L710" s="14"/>
      <c r="M710" s="14"/>
      <c r="N710" s="13"/>
      <c r="O710" s="13"/>
      <c r="P710" s="12"/>
      <c r="Q710" s="12"/>
      <c r="R710" s="12"/>
      <c r="S710" s="12"/>
      <c r="T710" s="12"/>
      <c r="U710" s="12"/>
      <c r="V710" s="12"/>
      <c r="W710" s="17"/>
      <c r="X710" s="17"/>
      <c r="Y710" s="15"/>
      <c r="Z710" s="14"/>
      <c r="AA710" s="43" t="e">
        <f t="shared" si="99"/>
        <v>#DIV/0!</v>
      </c>
      <c r="AB710" s="21" t="e">
        <f t="shared" si="100"/>
        <v>#DIV/0!</v>
      </c>
      <c r="AC710" s="21" t="e">
        <f t="shared" si="101"/>
        <v>#DIV/0!</v>
      </c>
      <c r="AD710" s="21" t="e">
        <f t="shared" si="102"/>
        <v>#DIV/0!</v>
      </c>
      <c r="AE710" s="21" t="e">
        <f t="shared" si="103"/>
        <v>#DIV/0!</v>
      </c>
      <c r="AF710" s="21" t="e">
        <f t="shared" ref="AF710:AF773" si="106">(M710)/(AG710*1.5)</f>
        <v>#DIV/0!</v>
      </c>
      <c r="AG710" s="20">
        <f>VLOOKUP(S710,'tabla ingresos'!$A$3:$D$15,4,FALSE)</f>
        <v>0</v>
      </c>
      <c r="AH710" s="20">
        <f t="shared" si="104"/>
        <v>0</v>
      </c>
      <c r="AI710" s="20">
        <f t="shared" si="105"/>
        <v>0</v>
      </c>
      <c r="AJ710" s="28" t="e">
        <f>VLOOKUP(AA710,score!$K$2:$L$8,2,TRUE)*AJ$2</f>
        <v>#DIV/0!</v>
      </c>
      <c r="AK710" s="28">
        <f>VLOOKUP(T710,score!$M$2:$N$8,2,FALSE)*AK$2</f>
        <v>0</v>
      </c>
      <c r="AL710" s="28">
        <f>VLOOKUP(Q710,score!$G$2:$H$8,2,TRUE)*AL$2</f>
        <v>0.1</v>
      </c>
      <c r="AM710" s="28" t="e">
        <f>VLOOKUP(AB710,score!$Y$2:$Z$8,2,TRUE)*AM$2</f>
        <v>#DIV/0!</v>
      </c>
      <c r="AN710" s="28" t="e">
        <f>VLOOKUP(AE710,score!$AE$2:$AF$8,2,TRUE)*AN$2</f>
        <v>#DIV/0!</v>
      </c>
      <c r="AO710" s="28">
        <f>VLOOKUP(O710,score!$C$2:$D$8,2,TRUE)*AO$2</f>
        <v>0.1</v>
      </c>
      <c r="AP710" s="28">
        <f>VLOOKUP(R710,score!$I$2:$J$8,2,TRUE)*AP$2</f>
        <v>0.1</v>
      </c>
      <c r="AQ710" s="28" t="e">
        <f>VLOOKUP(P710,score!$E$2:$F$8,2,FALSE)*AQ$2</f>
        <v>#N/A</v>
      </c>
      <c r="AR710" s="28">
        <f>VLOOKUP(U710,score!$O$2:$P$8,2,TRUE)*AR$2</f>
        <v>0</v>
      </c>
      <c r="AS710" s="28">
        <f>VLOOKUP(V710,score!$Q$2:$R$8,2,TRUE)*AS$2</f>
        <v>0</v>
      </c>
      <c r="AT710" s="28" t="e">
        <f>VLOOKUP(W710,score!$S$2:$T$8,2,FALSE)*AT$2</f>
        <v>#N/A</v>
      </c>
      <c r="AU710" s="28" t="e">
        <f>VLOOKUP(X710,score!$U$2:$V$4,2,FALSE)*AU$2</f>
        <v>#N/A</v>
      </c>
      <c r="AV710" s="28" t="e">
        <f>VLOOKUP(AF710,score!$AG$2:$AH$8,2,TRUE)*AV$2</f>
        <v>#DIV/0!</v>
      </c>
      <c r="AW710" s="28" t="e">
        <f>VLOOKUP(Y710,score!$W$2:$X$8,2,FALSE)*AW$2</f>
        <v>#N/A</v>
      </c>
      <c r="AX710" s="28" t="e">
        <f>VLOOKUP(AC710,score!$AA$2:$AB$8,2,TRUE)*AX$2</f>
        <v>#DIV/0!</v>
      </c>
      <c r="AY710" s="28" t="e">
        <f>VLOOKUP(AD710,score!$AC$2:$AD$8,2,TRUE)*AY$2</f>
        <v>#DIV/0!</v>
      </c>
      <c r="AZ710" s="28">
        <f>VLOOKUP(N710,score!$A$2:$B$8,2,TRUE)*AZ$2</f>
        <v>0.1</v>
      </c>
      <c r="BA710" s="29" t="e">
        <f t="shared" ref="BA710:BA773" si="107">+SUM(AJ710:AZ710)</f>
        <v>#DIV/0!</v>
      </c>
      <c r="BB710" s="29" t="e">
        <f>VLOOKUP(BA710,score!$AJ$2:$AK$7,2,TRUE)</f>
        <v>#DIV/0!</v>
      </c>
    </row>
    <row r="711" spans="1:54" x14ac:dyDescent="0.3">
      <c r="A711" s="10"/>
      <c r="B711" s="11"/>
      <c r="C711" s="12"/>
      <c r="D711" s="14"/>
      <c r="E711" s="12"/>
      <c r="F711" s="14"/>
      <c r="G711" s="14"/>
      <c r="H711" s="14"/>
      <c r="I711" s="14"/>
      <c r="J711" s="14"/>
      <c r="K711" s="14"/>
      <c r="L711" s="14"/>
      <c r="M711" s="14"/>
      <c r="N711" s="13"/>
      <c r="O711" s="13"/>
      <c r="P711" s="12"/>
      <c r="Q711" s="12"/>
      <c r="R711" s="12"/>
      <c r="S711" s="12"/>
      <c r="T711" s="12"/>
      <c r="U711" s="12"/>
      <c r="V711" s="12"/>
      <c r="W711" s="17"/>
      <c r="X711" s="17"/>
      <c r="Y711" s="15"/>
      <c r="Z711" s="14"/>
      <c r="AA711" s="43" t="e">
        <f t="shared" si="99"/>
        <v>#DIV/0!</v>
      </c>
      <c r="AB711" s="21" t="e">
        <f t="shared" si="100"/>
        <v>#DIV/0!</v>
      </c>
      <c r="AC711" s="21" t="e">
        <f t="shared" si="101"/>
        <v>#DIV/0!</v>
      </c>
      <c r="AD711" s="21" t="e">
        <f t="shared" si="102"/>
        <v>#DIV/0!</v>
      </c>
      <c r="AE711" s="21" t="e">
        <f t="shared" si="103"/>
        <v>#DIV/0!</v>
      </c>
      <c r="AF711" s="21" t="e">
        <f t="shared" si="106"/>
        <v>#DIV/0!</v>
      </c>
      <c r="AG711" s="20">
        <f>VLOOKUP(S711,'tabla ingresos'!$A$3:$D$15,4,FALSE)</f>
        <v>0</v>
      </c>
      <c r="AH711" s="20">
        <f t="shared" si="104"/>
        <v>0</v>
      </c>
      <c r="AI711" s="20">
        <f t="shared" si="105"/>
        <v>0</v>
      </c>
      <c r="AJ711" s="28" t="e">
        <f>VLOOKUP(AA711,score!$K$2:$L$8,2,TRUE)*AJ$2</f>
        <v>#DIV/0!</v>
      </c>
      <c r="AK711" s="28">
        <f>VLOOKUP(T711,score!$M$2:$N$8,2,FALSE)*AK$2</f>
        <v>0</v>
      </c>
      <c r="AL711" s="28">
        <f>VLOOKUP(Q711,score!$G$2:$H$8,2,TRUE)*AL$2</f>
        <v>0.1</v>
      </c>
      <c r="AM711" s="28" t="e">
        <f>VLOOKUP(AB711,score!$Y$2:$Z$8,2,TRUE)*AM$2</f>
        <v>#DIV/0!</v>
      </c>
      <c r="AN711" s="28" t="e">
        <f>VLOOKUP(AE711,score!$AE$2:$AF$8,2,TRUE)*AN$2</f>
        <v>#DIV/0!</v>
      </c>
      <c r="AO711" s="28">
        <f>VLOOKUP(O711,score!$C$2:$D$8,2,TRUE)*AO$2</f>
        <v>0.1</v>
      </c>
      <c r="AP711" s="28">
        <f>VLOOKUP(R711,score!$I$2:$J$8,2,TRUE)*AP$2</f>
        <v>0.1</v>
      </c>
      <c r="AQ711" s="28" t="e">
        <f>VLOOKUP(P711,score!$E$2:$F$8,2,FALSE)*AQ$2</f>
        <v>#N/A</v>
      </c>
      <c r="AR711" s="28">
        <f>VLOOKUP(U711,score!$O$2:$P$8,2,TRUE)*AR$2</f>
        <v>0</v>
      </c>
      <c r="AS711" s="28">
        <f>VLOOKUP(V711,score!$Q$2:$R$8,2,TRUE)*AS$2</f>
        <v>0</v>
      </c>
      <c r="AT711" s="28" t="e">
        <f>VLOOKUP(W711,score!$S$2:$T$8,2,FALSE)*AT$2</f>
        <v>#N/A</v>
      </c>
      <c r="AU711" s="28" t="e">
        <f>VLOOKUP(X711,score!$U$2:$V$4,2,FALSE)*AU$2</f>
        <v>#N/A</v>
      </c>
      <c r="AV711" s="28" t="e">
        <f>VLOOKUP(AF711,score!$AG$2:$AH$8,2,TRUE)*AV$2</f>
        <v>#DIV/0!</v>
      </c>
      <c r="AW711" s="28" t="e">
        <f>VLOOKUP(Y711,score!$W$2:$X$8,2,FALSE)*AW$2</f>
        <v>#N/A</v>
      </c>
      <c r="AX711" s="28" t="e">
        <f>VLOOKUP(AC711,score!$AA$2:$AB$8,2,TRUE)*AX$2</f>
        <v>#DIV/0!</v>
      </c>
      <c r="AY711" s="28" t="e">
        <f>VLOOKUP(AD711,score!$AC$2:$AD$8,2,TRUE)*AY$2</f>
        <v>#DIV/0!</v>
      </c>
      <c r="AZ711" s="28">
        <f>VLOOKUP(N711,score!$A$2:$B$8,2,TRUE)*AZ$2</f>
        <v>0.1</v>
      </c>
      <c r="BA711" s="29" t="e">
        <f t="shared" si="107"/>
        <v>#DIV/0!</v>
      </c>
      <c r="BB711" s="29" t="e">
        <f>VLOOKUP(BA711,score!$AJ$2:$AK$7,2,TRUE)</f>
        <v>#DIV/0!</v>
      </c>
    </row>
    <row r="712" spans="1:54" x14ac:dyDescent="0.3">
      <c r="A712" s="10"/>
      <c r="B712" s="11"/>
      <c r="C712" s="12"/>
      <c r="D712" s="14"/>
      <c r="E712" s="12"/>
      <c r="F712" s="14"/>
      <c r="G712" s="14"/>
      <c r="H712" s="14"/>
      <c r="I712" s="14"/>
      <c r="J712" s="14"/>
      <c r="K712" s="14"/>
      <c r="L712" s="14"/>
      <c r="M712" s="14"/>
      <c r="N712" s="13"/>
      <c r="O712" s="13"/>
      <c r="P712" s="12"/>
      <c r="Q712" s="12"/>
      <c r="R712" s="12"/>
      <c r="S712" s="12"/>
      <c r="T712" s="12"/>
      <c r="U712" s="12"/>
      <c r="V712" s="12"/>
      <c r="W712" s="17"/>
      <c r="X712" s="17"/>
      <c r="Y712" s="15"/>
      <c r="Z712" s="14"/>
      <c r="AA712" s="43" t="e">
        <f t="shared" si="99"/>
        <v>#DIV/0!</v>
      </c>
      <c r="AB712" s="21" t="e">
        <f t="shared" si="100"/>
        <v>#DIV/0!</v>
      </c>
      <c r="AC712" s="21" t="e">
        <f t="shared" si="101"/>
        <v>#DIV/0!</v>
      </c>
      <c r="AD712" s="21" t="e">
        <f t="shared" si="102"/>
        <v>#DIV/0!</v>
      </c>
      <c r="AE712" s="21" t="e">
        <f t="shared" si="103"/>
        <v>#DIV/0!</v>
      </c>
      <c r="AF712" s="21" t="e">
        <f t="shared" si="106"/>
        <v>#DIV/0!</v>
      </c>
      <c r="AG712" s="20">
        <f>VLOOKUP(S712,'tabla ingresos'!$A$3:$D$15,4,FALSE)</f>
        <v>0</v>
      </c>
      <c r="AH712" s="20">
        <f t="shared" si="104"/>
        <v>0</v>
      </c>
      <c r="AI712" s="20">
        <f t="shared" si="105"/>
        <v>0</v>
      </c>
      <c r="AJ712" s="28" t="e">
        <f>VLOOKUP(AA712,score!$K$2:$L$8,2,TRUE)*AJ$2</f>
        <v>#DIV/0!</v>
      </c>
      <c r="AK712" s="28">
        <f>VLOOKUP(T712,score!$M$2:$N$8,2,FALSE)*AK$2</f>
        <v>0</v>
      </c>
      <c r="AL712" s="28">
        <f>VLOOKUP(Q712,score!$G$2:$H$8,2,TRUE)*AL$2</f>
        <v>0.1</v>
      </c>
      <c r="AM712" s="28" t="e">
        <f>VLOOKUP(AB712,score!$Y$2:$Z$8,2,TRUE)*AM$2</f>
        <v>#DIV/0!</v>
      </c>
      <c r="AN712" s="28" t="e">
        <f>VLOOKUP(AE712,score!$AE$2:$AF$8,2,TRUE)*AN$2</f>
        <v>#DIV/0!</v>
      </c>
      <c r="AO712" s="28">
        <f>VLOOKUP(O712,score!$C$2:$D$8,2,TRUE)*AO$2</f>
        <v>0.1</v>
      </c>
      <c r="AP712" s="28">
        <f>VLOOKUP(R712,score!$I$2:$J$8,2,TRUE)*AP$2</f>
        <v>0.1</v>
      </c>
      <c r="AQ712" s="28" t="e">
        <f>VLOOKUP(P712,score!$E$2:$F$8,2,FALSE)*AQ$2</f>
        <v>#N/A</v>
      </c>
      <c r="AR712" s="28">
        <f>VLOOKUP(U712,score!$O$2:$P$8,2,TRUE)*AR$2</f>
        <v>0</v>
      </c>
      <c r="AS712" s="28">
        <f>VLOOKUP(V712,score!$Q$2:$R$8,2,TRUE)*AS$2</f>
        <v>0</v>
      </c>
      <c r="AT712" s="28" t="e">
        <f>VLOOKUP(W712,score!$S$2:$T$8,2,FALSE)*AT$2</f>
        <v>#N/A</v>
      </c>
      <c r="AU712" s="28" t="e">
        <f>VLOOKUP(X712,score!$U$2:$V$4,2,FALSE)*AU$2</f>
        <v>#N/A</v>
      </c>
      <c r="AV712" s="28" t="e">
        <f>VLOOKUP(AF712,score!$AG$2:$AH$8,2,TRUE)*AV$2</f>
        <v>#DIV/0!</v>
      </c>
      <c r="AW712" s="28" t="e">
        <f>VLOOKUP(Y712,score!$W$2:$X$8,2,FALSE)*AW$2</f>
        <v>#N/A</v>
      </c>
      <c r="AX712" s="28" t="e">
        <f>VLOOKUP(AC712,score!$AA$2:$AB$8,2,TRUE)*AX$2</f>
        <v>#DIV/0!</v>
      </c>
      <c r="AY712" s="28" t="e">
        <f>VLOOKUP(AD712,score!$AC$2:$AD$8,2,TRUE)*AY$2</f>
        <v>#DIV/0!</v>
      </c>
      <c r="AZ712" s="28">
        <f>VLOOKUP(N712,score!$A$2:$B$8,2,TRUE)*AZ$2</f>
        <v>0.1</v>
      </c>
      <c r="BA712" s="29" t="e">
        <f t="shared" si="107"/>
        <v>#DIV/0!</v>
      </c>
      <c r="BB712" s="29" t="e">
        <f>VLOOKUP(BA712,score!$AJ$2:$AK$7,2,TRUE)</f>
        <v>#DIV/0!</v>
      </c>
    </row>
    <row r="713" spans="1:54" x14ac:dyDescent="0.3">
      <c r="A713" s="10"/>
      <c r="B713" s="11"/>
      <c r="C713" s="12"/>
      <c r="D713" s="14"/>
      <c r="E713" s="12"/>
      <c r="F713" s="14"/>
      <c r="G713" s="14"/>
      <c r="H713" s="14"/>
      <c r="I713" s="14"/>
      <c r="J713" s="14"/>
      <c r="K713" s="14"/>
      <c r="L713" s="14"/>
      <c r="M713" s="14"/>
      <c r="N713" s="13"/>
      <c r="O713" s="13"/>
      <c r="P713" s="12"/>
      <c r="Q713" s="12"/>
      <c r="R713" s="12"/>
      <c r="S713" s="12"/>
      <c r="T713" s="12"/>
      <c r="U713" s="12"/>
      <c r="V713" s="12"/>
      <c r="W713" s="17"/>
      <c r="X713" s="17"/>
      <c r="Y713" s="15"/>
      <c r="Z713" s="14"/>
      <c r="AA713" s="43" t="e">
        <f t="shared" si="99"/>
        <v>#DIV/0!</v>
      </c>
      <c r="AB713" s="21" t="e">
        <f t="shared" si="100"/>
        <v>#DIV/0!</v>
      </c>
      <c r="AC713" s="21" t="e">
        <f t="shared" si="101"/>
        <v>#DIV/0!</v>
      </c>
      <c r="AD713" s="21" t="e">
        <f t="shared" si="102"/>
        <v>#DIV/0!</v>
      </c>
      <c r="AE713" s="21" t="e">
        <f t="shared" si="103"/>
        <v>#DIV/0!</v>
      </c>
      <c r="AF713" s="21" t="e">
        <f t="shared" si="106"/>
        <v>#DIV/0!</v>
      </c>
      <c r="AG713" s="20">
        <f>VLOOKUP(S713,'tabla ingresos'!$A$3:$D$15,4,FALSE)</f>
        <v>0</v>
      </c>
      <c r="AH713" s="20">
        <f t="shared" si="104"/>
        <v>0</v>
      </c>
      <c r="AI713" s="20">
        <f t="shared" si="105"/>
        <v>0</v>
      </c>
      <c r="AJ713" s="28" t="e">
        <f>VLOOKUP(AA713,score!$K$2:$L$8,2,TRUE)*AJ$2</f>
        <v>#DIV/0!</v>
      </c>
      <c r="AK713" s="28">
        <f>VLOOKUP(T713,score!$M$2:$N$8,2,FALSE)*AK$2</f>
        <v>0</v>
      </c>
      <c r="AL713" s="28">
        <f>VLOOKUP(Q713,score!$G$2:$H$8,2,TRUE)*AL$2</f>
        <v>0.1</v>
      </c>
      <c r="AM713" s="28" t="e">
        <f>VLOOKUP(AB713,score!$Y$2:$Z$8,2,TRUE)*AM$2</f>
        <v>#DIV/0!</v>
      </c>
      <c r="AN713" s="28" t="e">
        <f>VLOOKUP(AE713,score!$AE$2:$AF$8,2,TRUE)*AN$2</f>
        <v>#DIV/0!</v>
      </c>
      <c r="AO713" s="28">
        <f>VLOOKUP(O713,score!$C$2:$D$8,2,TRUE)*AO$2</f>
        <v>0.1</v>
      </c>
      <c r="AP713" s="28">
        <f>VLOOKUP(R713,score!$I$2:$J$8,2,TRUE)*AP$2</f>
        <v>0.1</v>
      </c>
      <c r="AQ713" s="28" t="e">
        <f>VLOOKUP(P713,score!$E$2:$F$8,2,FALSE)*AQ$2</f>
        <v>#N/A</v>
      </c>
      <c r="AR713" s="28">
        <f>VLOOKUP(U713,score!$O$2:$P$8,2,TRUE)*AR$2</f>
        <v>0</v>
      </c>
      <c r="AS713" s="28">
        <f>VLOOKUP(V713,score!$Q$2:$R$8,2,TRUE)*AS$2</f>
        <v>0</v>
      </c>
      <c r="AT713" s="28" t="e">
        <f>VLOOKUP(W713,score!$S$2:$T$8,2,FALSE)*AT$2</f>
        <v>#N/A</v>
      </c>
      <c r="AU713" s="28" t="e">
        <f>VLOOKUP(X713,score!$U$2:$V$4,2,FALSE)*AU$2</f>
        <v>#N/A</v>
      </c>
      <c r="AV713" s="28" t="e">
        <f>VLOOKUP(AF713,score!$AG$2:$AH$8,2,TRUE)*AV$2</f>
        <v>#DIV/0!</v>
      </c>
      <c r="AW713" s="28" t="e">
        <f>VLOOKUP(Y713,score!$W$2:$X$8,2,FALSE)*AW$2</f>
        <v>#N/A</v>
      </c>
      <c r="AX713" s="28" t="e">
        <f>VLOOKUP(AC713,score!$AA$2:$AB$8,2,TRUE)*AX$2</f>
        <v>#DIV/0!</v>
      </c>
      <c r="AY713" s="28" t="e">
        <f>VLOOKUP(AD713,score!$AC$2:$AD$8,2,TRUE)*AY$2</f>
        <v>#DIV/0!</v>
      </c>
      <c r="AZ713" s="28">
        <f>VLOOKUP(N713,score!$A$2:$B$8,2,TRUE)*AZ$2</f>
        <v>0.1</v>
      </c>
      <c r="BA713" s="29" t="e">
        <f t="shared" si="107"/>
        <v>#DIV/0!</v>
      </c>
      <c r="BB713" s="29" t="e">
        <f>VLOOKUP(BA713,score!$AJ$2:$AK$7,2,TRUE)</f>
        <v>#DIV/0!</v>
      </c>
    </row>
    <row r="714" spans="1:54" x14ac:dyDescent="0.3">
      <c r="A714" s="10"/>
      <c r="B714" s="11"/>
      <c r="C714" s="12"/>
      <c r="D714" s="14"/>
      <c r="E714" s="12"/>
      <c r="F714" s="14"/>
      <c r="G714" s="14"/>
      <c r="H714" s="14"/>
      <c r="I714" s="14"/>
      <c r="J714" s="14"/>
      <c r="K714" s="14"/>
      <c r="L714" s="14"/>
      <c r="M714" s="14"/>
      <c r="N714" s="13"/>
      <c r="O714" s="13"/>
      <c r="P714" s="12"/>
      <c r="Q714" s="12"/>
      <c r="R714" s="12"/>
      <c r="S714" s="12"/>
      <c r="T714" s="12"/>
      <c r="U714" s="12"/>
      <c r="V714" s="12"/>
      <c r="W714" s="17"/>
      <c r="X714" s="17"/>
      <c r="Y714" s="15"/>
      <c r="Z714" s="14"/>
      <c r="AA714" s="43" t="e">
        <f t="shared" si="99"/>
        <v>#DIV/0!</v>
      </c>
      <c r="AB714" s="21" t="e">
        <f t="shared" si="100"/>
        <v>#DIV/0!</v>
      </c>
      <c r="AC714" s="21" t="e">
        <f t="shared" si="101"/>
        <v>#DIV/0!</v>
      </c>
      <c r="AD714" s="21" t="e">
        <f t="shared" si="102"/>
        <v>#DIV/0!</v>
      </c>
      <c r="AE714" s="21" t="e">
        <f t="shared" si="103"/>
        <v>#DIV/0!</v>
      </c>
      <c r="AF714" s="21" t="e">
        <f t="shared" si="106"/>
        <v>#DIV/0!</v>
      </c>
      <c r="AG714" s="20">
        <f>VLOOKUP(S714,'tabla ingresos'!$A$3:$D$15,4,FALSE)</f>
        <v>0</v>
      </c>
      <c r="AH714" s="20">
        <f t="shared" si="104"/>
        <v>0</v>
      </c>
      <c r="AI714" s="20">
        <f t="shared" si="105"/>
        <v>0</v>
      </c>
      <c r="AJ714" s="28" t="e">
        <f>VLOOKUP(AA714,score!$K$2:$L$8,2,TRUE)*AJ$2</f>
        <v>#DIV/0!</v>
      </c>
      <c r="AK714" s="28">
        <f>VLOOKUP(T714,score!$M$2:$N$8,2,FALSE)*AK$2</f>
        <v>0</v>
      </c>
      <c r="AL714" s="28">
        <f>VLOOKUP(Q714,score!$G$2:$H$8,2,TRUE)*AL$2</f>
        <v>0.1</v>
      </c>
      <c r="AM714" s="28" t="e">
        <f>VLOOKUP(AB714,score!$Y$2:$Z$8,2,TRUE)*AM$2</f>
        <v>#DIV/0!</v>
      </c>
      <c r="AN714" s="28" t="e">
        <f>VLOOKUP(AE714,score!$AE$2:$AF$8,2,TRUE)*AN$2</f>
        <v>#DIV/0!</v>
      </c>
      <c r="AO714" s="28">
        <f>VLOOKUP(O714,score!$C$2:$D$8,2,TRUE)*AO$2</f>
        <v>0.1</v>
      </c>
      <c r="AP714" s="28">
        <f>VLOOKUP(R714,score!$I$2:$J$8,2,TRUE)*AP$2</f>
        <v>0.1</v>
      </c>
      <c r="AQ714" s="28" t="e">
        <f>VLOOKUP(P714,score!$E$2:$F$8,2,FALSE)*AQ$2</f>
        <v>#N/A</v>
      </c>
      <c r="AR714" s="28">
        <f>VLOOKUP(U714,score!$O$2:$P$8,2,TRUE)*AR$2</f>
        <v>0</v>
      </c>
      <c r="AS714" s="28">
        <f>VLOOKUP(V714,score!$Q$2:$R$8,2,TRUE)*AS$2</f>
        <v>0</v>
      </c>
      <c r="AT714" s="28" t="e">
        <f>VLOOKUP(W714,score!$S$2:$T$8,2,FALSE)*AT$2</f>
        <v>#N/A</v>
      </c>
      <c r="AU714" s="28" t="e">
        <f>VLOOKUP(X714,score!$U$2:$V$4,2,FALSE)*AU$2</f>
        <v>#N/A</v>
      </c>
      <c r="AV714" s="28" t="e">
        <f>VLOOKUP(AF714,score!$AG$2:$AH$8,2,TRUE)*AV$2</f>
        <v>#DIV/0!</v>
      </c>
      <c r="AW714" s="28" t="e">
        <f>VLOOKUP(Y714,score!$W$2:$X$8,2,FALSE)*AW$2</f>
        <v>#N/A</v>
      </c>
      <c r="AX714" s="28" t="e">
        <f>VLOOKUP(AC714,score!$AA$2:$AB$8,2,TRUE)*AX$2</f>
        <v>#DIV/0!</v>
      </c>
      <c r="AY714" s="28" t="e">
        <f>VLOOKUP(AD714,score!$AC$2:$AD$8,2,TRUE)*AY$2</f>
        <v>#DIV/0!</v>
      </c>
      <c r="AZ714" s="28">
        <f>VLOOKUP(N714,score!$A$2:$B$8,2,TRUE)*AZ$2</f>
        <v>0.1</v>
      </c>
      <c r="BA714" s="29" t="e">
        <f t="shared" si="107"/>
        <v>#DIV/0!</v>
      </c>
      <c r="BB714" s="29" t="e">
        <f>VLOOKUP(BA714,score!$AJ$2:$AK$7,2,TRUE)</f>
        <v>#DIV/0!</v>
      </c>
    </row>
    <row r="715" spans="1:54" x14ac:dyDescent="0.3">
      <c r="A715" s="10"/>
      <c r="B715" s="11"/>
      <c r="C715" s="12"/>
      <c r="D715" s="14"/>
      <c r="E715" s="12"/>
      <c r="F715" s="14"/>
      <c r="G715" s="14"/>
      <c r="H715" s="14"/>
      <c r="I715" s="14"/>
      <c r="J715" s="14"/>
      <c r="K715" s="14"/>
      <c r="L715" s="14"/>
      <c r="M715" s="14"/>
      <c r="N715" s="13"/>
      <c r="O715" s="13"/>
      <c r="P715" s="12"/>
      <c r="Q715" s="12"/>
      <c r="R715" s="12"/>
      <c r="S715" s="12"/>
      <c r="T715" s="12"/>
      <c r="U715" s="12"/>
      <c r="V715" s="12"/>
      <c r="W715" s="17"/>
      <c r="X715" s="17"/>
      <c r="Y715" s="15"/>
      <c r="Z715" s="14"/>
      <c r="AA715" s="43" t="e">
        <f t="shared" si="99"/>
        <v>#DIV/0!</v>
      </c>
      <c r="AB715" s="21" t="e">
        <f t="shared" si="100"/>
        <v>#DIV/0!</v>
      </c>
      <c r="AC715" s="21" t="e">
        <f t="shared" si="101"/>
        <v>#DIV/0!</v>
      </c>
      <c r="AD715" s="21" t="e">
        <f t="shared" si="102"/>
        <v>#DIV/0!</v>
      </c>
      <c r="AE715" s="21" t="e">
        <f t="shared" si="103"/>
        <v>#DIV/0!</v>
      </c>
      <c r="AF715" s="21" t="e">
        <f t="shared" si="106"/>
        <v>#DIV/0!</v>
      </c>
      <c r="AG715" s="20">
        <f>VLOOKUP(S715,'tabla ingresos'!$A$3:$D$15,4,FALSE)</f>
        <v>0</v>
      </c>
      <c r="AH715" s="20">
        <f t="shared" si="104"/>
        <v>0</v>
      </c>
      <c r="AI715" s="20">
        <f t="shared" si="105"/>
        <v>0</v>
      </c>
      <c r="AJ715" s="28" t="e">
        <f>VLOOKUP(AA715,score!$K$2:$L$8,2,TRUE)*AJ$2</f>
        <v>#DIV/0!</v>
      </c>
      <c r="AK715" s="28">
        <f>VLOOKUP(T715,score!$M$2:$N$8,2,FALSE)*AK$2</f>
        <v>0</v>
      </c>
      <c r="AL715" s="28">
        <f>VLOOKUP(Q715,score!$G$2:$H$8,2,TRUE)*AL$2</f>
        <v>0.1</v>
      </c>
      <c r="AM715" s="28" t="e">
        <f>VLOOKUP(AB715,score!$Y$2:$Z$8,2,TRUE)*AM$2</f>
        <v>#DIV/0!</v>
      </c>
      <c r="AN715" s="28" t="e">
        <f>VLOOKUP(AE715,score!$AE$2:$AF$8,2,TRUE)*AN$2</f>
        <v>#DIV/0!</v>
      </c>
      <c r="AO715" s="28">
        <f>VLOOKUP(O715,score!$C$2:$D$8,2,TRUE)*AO$2</f>
        <v>0.1</v>
      </c>
      <c r="AP715" s="28">
        <f>VLOOKUP(R715,score!$I$2:$J$8,2,TRUE)*AP$2</f>
        <v>0.1</v>
      </c>
      <c r="AQ715" s="28" t="e">
        <f>VLOOKUP(P715,score!$E$2:$F$8,2,FALSE)*AQ$2</f>
        <v>#N/A</v>
      </c>
      <c r="AR715" s="28">
        <f>VLOOKUP(U715,score!$O$2:$P$8,2,TRUE)*AR$2</f>
        <v>0</v>
      </c>
      <c r="AS715" s="28">
        <f>VLOOKUP(V715,score!$Q$2:$R$8,2,TRUE)*AS$2</f>
        <v>0</v>
      </c>
      <c r="AT715" s="28" t="e">
        <f>VLOOKUP(W715,score!$S$2:$T$8,2,FALSE)*AT$2</f>
        <v>#N/A</v>
      </c>
      <c r="AU715" s="28" t="e">
        <f>VLOOKUP(X715,score!$U$2:$V$4,2,FALSE)*AU$2</f>
        <v>#N/A</v>
      </c>
      <c r="AV715" s="28" t="e">
        <f>VLOOKUP(AF715,score!$AG$2:$AH$8,2,TRUE)*AV$2</f>
        <v>#DIV/0!</v>
      </c>
      <c r="AW715" s="28" t="e">
        <f>VLOOKUP(Y715,score!$W$2:$X$8,2,FALSE)*AW$2</f>
        <v>#N/A</v>
      </c>
      <c r="AX715" s="28" t="e">
        <f>VLOOKUP(AC715,score!$AA$2:$AB$8,2,TRUE)*AX$2</f>
        <v>#DIV/0!</v>
      </c>
      <c r="AY715" s="28" t="e">
        <f>VLOOKUP(AD715,score!$AC$2:$AD$8,2,TRUE)*AY$2</f>
        <v>#DIV/0!</v>
      </c>
      <c r="AZ715" s="28">
        <f>VLOOKUP(N715,score!$A$2:$B$8,2,TRUE)*AZ$2</f>
        <v>0.1</v>
      </c>
      <c r="BA715" s="29" t="e">
        <f t="shared" si="107"/>
        <v>#DIV/0!</v>
      </c>
      <c r="BB715" s="29" t="e">
        <f>VLOOKUP(BA715,score!$AJ$2:$AK$7,2,TRUE)</f>
        <v>#DIV/0!</v>
      </c>
    </row>
    <row r="716" spans="1:54" x14ac:dyDescent="0.3">
      <c r="A716" s="10"/>
      <c r="B716" s="11"/>
      <c r="C716" s="12"/>
      <c r="D716" s="14"/>
      <c r="E716" s="12"/>
      <c r="F716" s="14"/>
      <c r="G716" s="14"/>
      <c r="H716" s="14"/>
      <c r="I716" s="14"/>
      <c r="J716" s="14"/>
      <c r="K716" s="14"/>
      <c r="L716" s="14"/>
      <c r="M716" s="14"/>
      <c r="N716" s="13"/>
      <c r="O716" s="13"/>
      <c r="P716" s="12"/>
      <c r="Q716" s="12"/>
      <c r="R716" s="12"/>
      <c r="S716" s="12"/>
      <c r="T716" s="12"/>
      <c r="U716" s="12"/>
      <c r="V716" s="12"/>
      <c r="W716" s="17"/>
      <c r="X716" s="17"/>
      <c r="Y716" s="15"/>
      <c r="Z716" s="14"/>
      <c r="AA716" s="43" t="e">
        <f t="shared" si="99"/>
        <v>#DIV/0!</v>
      </c>
      <c r="AB716" s="21" t="e">
        <f t="shared" si="100"/>
        <v>#DIV/0!</v>
      </c>
      <c r="AC716" s="21" t="e">
        <f t="shared" si="101"/>
        <v>#DIV/0!</v>
      </c>
      <c r="AD716" s="21" t="e">
        <f t="shared" si="102"/>
        <v>#DIV/0!</v>
      </c>
      <c r="AE716" s="21" t="e">
        <f t="shared" si="103"/>
        <v>#DIV/0!</v>
      </c>
      <c r="AF716" s="21" t="e">
        <f t="shared" si="106"/>
        <v>#DIV/0!</v>
      </c>
      <c r="AG716" s="20">
        <f>VLOOKUP(S716,'tabla ingresos'!$A$3:$D$15,4,FALSE)</f>
        <v>0</v>
      </c>
      <c r="AH716" s="20">
        <f t="shared" si="104"/>
        <v>0</v>
      </c>
      <c r="AI716" s="20">
        <f t="shared" si="105"/>
        <v>0</v>
      </c>
      <c r="AJ716" s="28" t="e">
        <f>VLOOKUP(AA716,score!$K$2:$L$8,2,TRUE)*AJ$2</f>
        <v>#DIV/0!</v>
      </c>
      <c r="AK716" s="28">
        <f>VLOOKUP(T716,score!$M$2:$N$8,2,FALSE)*AK$2</f>
        <v>0</v>
      </c>
      <c r="AL716" s="28">
        <f>VLOOKUP(Q716,score!$G$2:$H$8,2,TRUE)*AL$2</f>
        <v>0.1</v>
      </c>
      <c r="AM716" s="28" t="e">
        <f>VLOOKUP(AB716,score!$Y$2:$Z$8,2,TRUE)*AM$2</f>
        <v>#DIV/0!</v>
      </c>
      <c r="AN716" s="28" t="e">
        <f>VLOOKUP(AE716,score!$AE$2:$AF$8,2,TRUE)*AN$2</f>
        <v>#DIV/0!</v>
      </c>
      <c r="AO716" s="28">
        <f>VLOOKUP(O716,score!$C$2:$D$8,2,TRUE)*AO$2</f>
        <v>0.1</v>
      </c>
      <c r="AP716" s="28">
        <f>VLOOKUP(R716,score!$I$2:$J$8,2,TRUE)*AP$2</f>
        <v>0.1</v>
      </c>
      <c r="AQ716" s="28" t="e">
        <f>VLOOKUP(P716,score!$E$2:$F$8,2,FALSE)*AQ$2</f>
        <v>#N/A</v>
      </c>
      <c r="AR716" s="28">
        <f>VLOOKUP(U716,score!$O$2:$P$8,2,TRUE)*AR$2</f>
        <v>0</v>
      </c>
      <c r="AS716" s="28">
        <f>VLOOKUP(V716,score!$Q$2:$R$8,2,TRUE)*AS$2</f>
        <v>0</v>
      </c>
      <c r="AT716" s="28" t="e">
        <f>VLOOKUP(W716,score!$S$2:$T$8,2,FALSE)*AT$2</f>
        <v>#N/A</v>
      </c>
      <c r="AU716" s="28" t="e">
        <f>VLOOKUP(X716,score!$U$2:$V$4,2,FALSE)*AU$2</f>
        <v>#N/A</v>
      </c>
      <c r="AV716" s="28" t="e">
        <f>VLOOKUP(AF716,score!$AG$2:$AH$8,2,TRUE)*AV$2</f>
        <v>#DIV/0!</v>
      </c>
      <c r="AW716" s="28" t="e">
        <f>VLOOKUP(Y716,score!$W$2:$X$8,2,FALSE)*AW$2</f>
        <v>#N/A</v>
      </c>
      <c r="AX716" s="28" t="e">
        <f>VLOOKUP(AC716,score!$AA$2:$AB$8,2,TRUE)*AX$2</f>
        <v>#DIV/0!</v>
      </c>
      <c r="AY716" s="28" t="e">
        <f>VLOOKUP(AD716,score!$AC$2:$AD$8,2,TRUE)*AY$2</f>
        <v>#DIV/0!</v>
      </c>
      <c r="AZ716" s="28">
        <f>VLOOKUP(N716,score!$A$2:$B$8,2,TRUE)*AZ$2</f>
        <v>0.1</v>
      </c>
      <c r="BA716" s="29" t="e">
        <f t="shared" si="107"/>
        <v>#DIV/0!</v>
      </c>
      <c r="BB716" s="29" t="e">
        <f>VLOOKUP(BA716,score!$AJ$2:$AK$7,2,TRUE)</f>
        <v>#DIV/0!</v>
      </c>
    </row>
    <row r="717" spans="1:54" x14ac:dyDescent="0.3">
      <c r="A717" s="10"/>
      <c r="B717" s="11"/>
      <c r="C717" s="12"/>
      <c r="D717" s="14"/>
      <c r="E717" s="12"/>
      <c r="F717" s="14"/>
      <c r="G717" s="14"/>
      <c r="H717" s="14"/>
      <c r="I717" s="14"/>
      <c r="J717" s="14"/>
      <c r="K717" s="14"/>
      <c r="L717" s="14"/>
      <c r="M717" s="14"/>
      <c r="N717" s="13"/>
      <c r="O717" s="13"/>
      <c r="P717" s="12"/>
      <c r="Q717" s="12"/>
      <c r="R717" s="12"/>
      <c r="S717" s="12"/>
      <c r="T717" s="12"/>
      <c r="U717" s="12"/>
      <c r="V717" s="12"/>
      <c r="W717" s="17"/>
      <c r="X717" s="17"/>
      <c r="Y717" s="15"/>
      <c r="Z717" s="14"/>
      <c r="AA717" s="43" t="e">
        <f t="shared" si="99"/>
        <v>#DIV/0!</v>
      </c>
      <c r="AB717" s="21" t="e">
        <f t="shared" si="100"/>
        <v>#DIV/0!</v>
      </c>
      <c r="AC717" s="21" t="e">
        <f t="shared" si="101"/>
        <v>#DIV/0!</v>
      </c>
      <c r="AD717" s="21" t="e">
        <f t="shared" si="102"/>
        <v>#DIV/0!</v>
      </c>
      <c r="AE717" s="21" t="e">
        <f t="shared" si="103"/>
        <v>#DIV/0!</v>
      </c>
      <c r="AF717" s="21" t="e">
        <f t="shared" si="106"/>
        <v>#DIV/0!</v>
      </c>
      <c r="AG717" s="20">
        <f>VLOOKUP(S717,'tabla ingresos'!$A$3:$D$15,4,FALSE)</f>
        <v>0</v>
      </c>
      <c r="AH717" s="20">
        <f t="shared" si="104"/>
        <v>0</v>
      </c>
      <c r="AI717" s="20">
        <f t="shared" si="105"/>
        <v>0</v>
      </c>
      <c r="AJ717" s="28" t="e">
        <f>VLOOKUP(AA717,score!$K$2:$L$8,2,TRUE)*AJ$2</f>
        <v>#DIV/0!</v>
      </c>
      <c r="AK717" s="28">
        <f>VLOOKUP(T717,score!$M$2:$N$8,2,FALSE)*AK$2</f>
        <v>0</v>
      </c>
      <c r="AL717" s="28">
        <f>VLOOKUP(Q717,score!$G$2:$H$8,2,TRUE)*AL$2</f>
        <v>0.1</v>
      </c>
      <c r="AM717" s="28" t="e">
        <f>VLOOKUP(AB717,score!$Y$2:$Z$8,2,TRUE)*AM$2</f>
        <v>#DIV/0!</v>
      </c>
      <c r="AN717" s="28" t="e">
        <f>VLOOKUP(AE717,score!$AE$2:$AF$8,2,TRUE)*AN$2</f>
        <v>#DIV/0!</v>
      </c>
      <c r="AO717" s="28">
        <f>VLOOKUP(O717,score!$C$2:$D$8,2,TRUE)*AO$2</f>
        <v>0.1</v>
      </c>
      <c r="AP717" s="28">
        <f>VLOOKUP(R717,score!$I$2:$J$8,2,TRUE)*AP$2</f>
        <v>0.1</v>
      </c>
      <c r="AQ717" s="28" t="e">
        <f>VLOOKUP(P717,score!$E$2:$F$8,2,FALSE)*AQ$2</f>
        <v>#N/A</v>
      </c>
      <c r="AR717" s="28">
        <f>VLOOKUP(U717,score!$O$2:$P$8,2,TRUE)*AR$2</f>
        <v>0</v>
      </c>
      <c r="AS717" s="28">
        <f>VLOOKUP(V717,score!$Q$2:$R$8,2,TRUE)*AS$2</f>
        <v>0</v>
      </c>
      <c r="AT717" s="28" t="e">
        <f>VLOOKUP(W717,score!$S$2:$T$8,2,FALSE)*AT$2</f>
        <v>#N/A</v>
      </c>
      <c r="AU717" s="28" t="e">
        <f>VLOOKUP(X717,score!$U$2:$V$4,2,FALSE)*AU$2</f>
        <v>#N/A</v>
      </c>
      <c r="AV717" s="28" t="e">
        <f>VLOOKUP(AF717,score!$AG$2:$AH$8,2,TRUE)*AV$2</f>
        <v>#DIV/0!</v>
      </c>
      <c r="AW717" s="28" t="e">
        <f>VLOOKUP(Y717,score!$W$2:$X$8,2,FALSE)*AW$2</f>
        <v>#N/A</v>
      </c>
      <c r="AX717" s="28" t="e">
        <f>VLOOKUP(AC717,score!$AA$2:$AB$8,2,TRUE)*AX$2</f>
        <v>#DIV/0!</v>
      </c>
      <c r="AY717" s="28" t="e">
        <f>VLOOKUP(AD717,score!$AC$2:$AD$8,2,TRUE)*AY$2</f>
        <v>#DIV/0!</v>
      </c>
      <c r="AZ717" s="28">
        <f>VLOOKUP(N717,score!$A$2:$B$8,2,TRUE)*AZ$2</f>
        <v>0.1</v>
      </c>
      <c r="BA717" s="29" t="e">
        <f t="shared" si="107"/>
        <v>#DIV/0!</v>
      </c>
      <c r="BB717" s="29" t="e">
        <f>VLOOKUP(BA717,score!$AJ$2:$AK$7,2,TRUE)</f>
        <v>#DIV/0!</v>
      </c>
    </row>
    <row r="718" spans="1:54" x14ac:dyDescent="0.3">
      <c r="A718" s="10"/>
      <c r="B718" s="11"/>
      <c r="C718" s="12"/>
      <c r="D718" s="14"/>
      <c r="E718" s="12"/>
      <c r="F718" s="14"/>
      <c r="G718" s="14"/>
      <c r="H718" s="14"/>
      <c r="I718" s="14"/>
      <c r="J718" s="14"/>
      <c r="K718" s="14"/>
      <c r="L718" s="14"/>
      <c r="M718" s="14"/>
      <c r="N718" s="13"/>
      <c r="O718" s="13"/>
      <c r="P718" s="12"/>
      <c r="Q718" s="12"/>
      <c r="R718" s="12"/>
      <c r="S718" s="12"/>
      <c r="T718" s="12"/>
      <c r="U718" s="12"/>
      <c r="V718" s="12"/>
      <c r="W718" s="17"/>
      <c r="X718" s="17"/>
      <c r="Y718" s="15"/>
      <c r="Z718" s="14"/>
      <c r="AA718" s="43" t="e">
        <f t="shared" si="99"/>
        <v>#DIV/0!</v>
      </c>
      <c r="AB718" s="21" t="e">
        <f t="shared" si="100"/>
        <v>#DIV/0!</v>
      </c>
      <c r="AC718" s="21" t="e">
        <f t="shared" si="101"/>
        <v>#DIV/0!</v>
      </c>
      <c r="AD718" s="21" t="e">
        <f t="shared" si="102"/>
        <v>#DIV/0!</v>
      </c>
      <c r="AE718" s="21" t="e">
        <f t="shared" si="103"/>
        <v>#DIV/0!</v>
      </c>
      <c r="AF718" s="21" t="e">
        <f t="shared" si="106"/>
        <v>#DIV/0!</v>
      </c>
      <c r="AG718" s="20">
        <f>VLOOKUP(S718,'tabla ingresos'!$A$3:$D$15,4,FALSE)</f>
        <v>0</v>
      </c>
      <c r="AH718" s="20">
        <f t="shared" si="104"/>
        <v>0</v>
      </c>
      <c r="AI718" s="20">
        <f t="shared" si="105"/>
        <v>0</v>
      </c>
      <c r="AJ718" s="28" t="e">
        <f>VLOOKUP(AA718,score!$K$2:$L$8,2,TRUE)*AJ$2</f>
        <v>#DIV/0!</v>
      </c>
      <c r="AK718" s="28">
        <f>VLOOKUP(T718,score!$M$2:$N$8,2,FALSE)*AK$2</f>
        <v>0</v>
      </c>
      <c r="AL718" s="28">
        <f>VLOOKUP(Q718,score!$G$2:$H$8,2,TRUE)*AL$2</f>
        <v>0.1</v>
      </c>
      <c r="AM718" s="28" t="e">
        <f>VLOOKUP(AB718,score!$Y$2:$Z$8,2,TRUE)*AM$2</f>
        <v>#DIV/0!</v>
      </c>
      <c r="AN718" s="28" t="e">
        <f>VLOOKUP(AE718,score!$AE$2:$AF$8,2,TRUE)*AN$2</f>
        <v>#DIV/0!</v>
      </c>
      <c r="AO718" s="28">
        <f>VLOOKUP(O718,score!$C$2:$D$8,2,TRUE)*AO$2</f>
        <v>0.1</v>
      </c>
      <c r="AP718" s="28">
        <f>VLOOKUP(R718,score!$I$2:$J$8,2,TRUE)*AP$2</f>
        <v>0.1</v>
      </c>
      <c r="AQ718" s="28" t="e">
        <f>VLOOKUP(P718,score!$E$2:$F$8,2,FALSE)*AQ$2</f>
        <v>#N/A</v>
      </c>
      <c r="AR718" s="28">
        <f>VLOOKUP(U718,score!$O$2:$P$8,2,TRUE)*AR$2</f>
        <v>0</v>
      </c>
      <c r="AS718" s="28">
        <f>VLOOKUP(V718,score!$Q$2:$R$8,2,TRUE)*AS$2</f>
        <v>0</v>
      </c>
      <c r="AT718" s="28" t="e">
        <f>VLOOKUP(W718,score!$S$2:$T$8,2,FALSE)*AT$2</f>
        <v>#N/A</v>
      </c>
      <c r="AU718" s="28" t="e">
        <f>VLOOKUP(X718,score!$U$2:$V$4,2,FALSE)*AU$2</f>
        <v>#N/A</v>
      </c>
      <c r="AV718" s="28" t="e">
        <f>VLOOKUP(AF718,score!$AG$2:$AH$8,2,TRUE)*AV$2</f>
        <v>#DIV/0!</v>
      </c>
      <c r="AW718" s="28" t="e">
        <f>VLOOKUP(Y718,score!$W$2:$X$8,2,FALSE)*AW$2</f>
        <v>#N/A</v>
      </c>
      <c r="AX718" s="28" t="e">
        <f>VLOOKUP(AC718,score!$AA$2:$AB$8,2,TRUE)*AX$2</f>
        <v>#DIV/0!</v>
      </c>
      <c r="AY718" s="28" t="e">
        <f>VLOOKUP(AD718,score!$AC$2:$AD$8,2,TRUE)*AY$2</f>
        <v>#DIV/0!</v>
      </c>
      <c r="AZ718" s="28">
        <f>VLOOKUP(N718,score!$A$2:$B$8,2,TRUE)*AZ$2</f>
        <v>0.1</v>
      </c>
      <c r="BA718" s="29" t="e">
        <f t="shared" si="107"/>
        <v>#DIV/0!</v>
      </c>
      <c r="BB718" s="29" t="e">
        <f>VLOOKUP(BA718,score!$AJ$2:$AK$7,2,TRUE)</f>
        <v>#DIV/0!</v>
      </c>
    </row>
    <row r="719" spans="1:54" x14ac:dyDescent="0.3">
      <c r="A719" s="10"/>
      <c r="B719" s="11"/>
      <c r="C719" s="12"/>
      <c r="D719" s="14"/>
      <c r="E719" s="12"/>
      <c r="F719" s="14"/>
      <c r="G719" s="14"/>
      <c r="H719" s="14"/>
      <c r="I719" s="14"/>
      <c r="J719" s="14"/>
      <c r="K719" s="14"/>
      <c r="L719" s="14"/>
      <c r="M719" s="14"/>
      <c r="N719" s="13"/>
      <c r="O719" s="13"/>
      <c r="P719" s="12"/>
      <c r="Q719" s="12"/>
      <c r="R719" s="12"/>
      <c r="S719" s="12"/>
      <c r="T719" s="12"/>
      <c r="U719" s="12"/>
      <c r="V719" s="12"/>
      <c r="W719" s="17"/>
      <c r="X719" s="17"/>
      <c r="Y719" s="15"/>
      <c r="Z719" s="14"/>
      <c r="AA719" s="43" t="e">
        <f t="shared" si="99"/>
        <v>#DIV/0!</v>
      </c>
      <c r="AB719" s="21" t="e">
        <f t="shared" si="100"/>
        <v>#DIV/0!</v>
      </c>
      <c r="AC719" s="21" t="e">
        <f t="shared" si="101"/>
        <v>#DIV/0!</v>
      </c>
      <c r="AD719" s="21" t="e">
        <f t="shared" si="102"/>
        <v>#DIV/0!</v>
      </c>
      <c r="AE719" s="21" t="e">
        <f t="shared" si="103"/>
        <v>#DIV/0!</v>
      </c>
      <c r="AF719" s="21" t="e">
        <f t="shared" si="106"/>
        <v>#DIV/0!</v>
      </c>
      <c r="AG719" s="20">
        <f>VLOOKUP(S719,'tabla ingresos'!$A$3:$D$15,4,FALSE)</f>
        <v>0</v>
      </c>
      <c r="AH719" s="20">
        <f t="shared" si="104"/>
        <v>0</v>
      </c>
      <c r="AI719" s="20">
        <f t="shared" si="105"/>
        <v>0</v>
      </c>
      <c r="AJ719" s="28" t="e">
        <f>VLOOKUP(AA719,score!$K$2:$L$8,2,TRUE)*AJ$2</f>
        <v>#DIV/0!</v>
      </c>
      <c r="AK719" s="28">
        <f>VLOOKUP(T719,score!$M$2:$N$8,2,FALSE)*AK$2</f>
        <v>0</v>
      </c>
      <c r="AL719" s="28">
        <f>VLOOKUP(Q719,score!$G$2:$H$8,2,TRUE)*AL$2</f>
        <v>0.1</v>
      </c>
      <c r="AM719" s="28" t="e">
        <f>VLOOKUP(AB719,score!$Y$2:$Z$8,2,TRUE)*AM$2</f>
        <v>#DIV/0!</v>
      </c>
      <c r="AN719" s="28" t="e">
        <f>VLOOKUP(AE719,score!$AE$2:$AF$8,2,TRUE)*AN$2</f>
        <v>#DIV/0!</v>
      </c>
      <c r="AO719" s="28">
        <f>VLOOKUP(O719,score!$C$2:$D$8,2,TRUE)*AO$2</f>
        <v>0.1</v>
      </c>
      <c r="AP719" s="28">
        <f>VLOOKUP(R719,score!$I$2:$J$8,2,TRUE)*AP$2</f>
        <v>0.1</v>
      </c>
      <c r="AQ719" s="28" t="e">
        <f>VLOOKUP(P719,score!$E$2:$F$8,2,FALSE)*AQ$2</f>
        <v>#N/A</v>
      </c>
      <c r="AR719" s="28">
        <f>VLOOKUP(U719,score!$O$2:$P$8,2,TRUE)*AR$2</f>
        <v>0</v>
      </c>
      <c r="AS719" s="28">
        <f>VLOOKUP(V719,score!$Q$2:$R$8,2,TRUE)*AS$2</f>
        <v>0</v>
      </c>
      <c r="AT719" s="28" t="e">
        <f>VLOOKUP(W719,score!$S$2:$T$8,2,FALSE)*AT$2</f>
        <v>#N/A</v>
      </c>
      <c r="AU719" s="28" t="e">
        <f>VLOOKUP(X719,score!$U$2:$V$4,2,FALSE)*AU$2</f>
        <v>#N/A</v>
      </c>
      <c r="AV719" s="28" t="e">
        <f>VLOOKUP(AF719,score!$AG$2:$AH$8,2,TRUE)*AV$2</f>
        <v>#DIV/0!</v>
      </c>
      <c r="AW719" s="28" t="e">
        <f>VLOOKUP(Y719,score!$W$2:$X$8,2,FALSE)*AW$2</f>
        <v>#N/A</v>
      </c>
      <c r="AX719" s="28" t="e">
        <f>VLOOKUP(AC719,score!$AA$2:$AB$8,2,TRUE)*AX$2</f>
        <v>#DIV/0!</v>
      </c>
      <c r="AY719" s="28" t="e">
        <f>VLOOKUP(AD719,score!$AC$2:$AD$8,2,TRUE)*AY$2</f>
        <v>#DIV/0!</v>
      </c>
      <c r="AZ719" s="28">
        <f>VLOOKUP(N719,score!$A$2:$B$8,2,TRUE)*AZ$2</f>
        <v>0.1</v>
      </c>
      <c r="BA719" s="29" t="e">
        <f t="shared" si="107"/>
        <v>#DIV/0!</v>
      </c>
      <c r="BB719" s="29" t="e">
        <f>VLOOKUP(BA719,score!$AJ$2:$AK$7,2,TRUE)</f>
        <v>#DIV/0!</v>
      </c>
    </row>
    <row r="720" spans="1:54" x14ac:dyDescent="0.3">
      <c r="A720" s="10"/>
      <c r="B720" s="11"/>
      <c r="C720" s="12"/>
      <c r="D720" s="14"/>
      <c r="E720" s="12"/>
      <c r="F720" s="14"/>
      <c r="G720" s="14"/>
      <c r="H720" s="14"/>
      <c r="I720" s="14"/>
      <c r="J720" s="14"/>
      <c r="K720" s="14"/>
      <c r="L720" s="14"/>
      <c r="M720" s="14"/>
      <c r="N720" s="13"/>
      <c r="O720" s="13"/>
      <c r="P720" s="12"/>
      <c r="Q720" s="12"/>
      <c r="R720" s="12"/>
      <c r="S720" s="12"/>
      <c r="T720" s="12"/>
      <c r="U720" s="12"/>
      <c r="V720" s="12"/>
      <c r="W720" s="17"/>
      <c r="X720" s="17"/>
      <c r="Y720" s="15"/>
      <c r="Z720" s="14"/>
      <c r="AA720" s="43" t="e">
        <f t="shared" si="99"/>
        <v>#DIV/0!</v>
      </c>
      <c r="AB720" s="21" t="e">
        <f t="shared" si="100"/>
        <v>#DIV/0!</v>
      </c>
      <c r="AC720" s="21" t="e">
        <f t="shared" si="101"/>
        <v>#DIV/0!</v>
      </c>
      <c r="AD720" s="21" t="e">
        <f t="shared" si="102"/>
        <v>#DIV/0!</v>
      </c>
      <c r="AE720" s="21" t="e">
        <f t="shared" si="103"/>
        <v>#DIV/0!</v>
      </c>
      <c r="AF720" s="21" t="e">
        <f t="shared" si="106"/>
        <v>#DIV/0!</v>
      </c>
      <c r="AG720" s="20">
        <f>VLOOKUP(S720,'tabla ingresos'!$A$3:$D$15,4,FALSE)</f>
        <v>0</v>
      </c>
      <c r="AH720" s="20">
        <f t="shared" si="104"/>
        <v>0</v>
      </c>
      <c r="AI720" s="20">
        <f t="shared" si="105"/>
        <v>0</v>
      </c>
      <c r="AJ720" s="28" t="e">
        <f>VLOOKUP(AA720,score!$K$2:$L$8,2,TRUE)*AJ$2</f>
        <v>#DIV/0!</v>
      </c>
      <c r="AK720" s="28">
        <f>VLOOKUP(T720,score!$M$2:$N$8,2,FALSE)*AK$2</f>
        <v>0</v>
      </c>
      <c r="AL720" s="28">
        <f>VLOOKUP(Q720,score!$G$2:$H$8,2,TRUE)*AL$2</f>
        <v>0.1</v>
      </c>
      <c r="AM720" s="28" t="e">
        <f>VLOOKUP(AB720,score!$Y$2:$Z$8,2,TRUE)*AM$2</f>
        <v>#DIV/0!</v>
      </c>
      <c r="AN720" s="28" t="e">
        <f>VLOOKUP(AE720,score!$AE$2:$AF$8,2,TRUE)*AN$2</f>
        <v>#DIV/0!</v>
      </c>
      <c r="AO720" s="28">
        <f>VLOOKUP(O720,score!$C$2:$D$8,2,TRUE)*AO$2</f>
        <v>0.1</v>
      </c>
      <c r="AP720" s="28">
        <f>VLOOKUP(R720,score!$I$2:$J$8,2,TRUE)*AP$2</f>
        <v>0.1</v>
      </c>
      <c r="AQ720" s="28" t="e">
        <f>VLOOKUP(P720,score!$E$2:$F$8,2,FALSE)*AQ$2</f>
        <v>#N/A</v>
      </c>
      <c r="AR720" s="28">
        <f>VLOOKUP(U720,score!$O$2:$P$8,2,TRUE)*AR$2</f>
        <v>0</v>
      </c>
      <c r="AS720" s="28">
        <f>VLOOKUP(V720,score!$Q$2:$R$8,2,TRUE)*AS$2</f>
        <v>0</v>
      </c>
      <c r="AT720" s="28" t="e">
        <f>VLOOKUP(W720,score!$S$2:$T$8,2,FALSE)*AT$2</f>
        <v>#N/A</v>
      </c>
      <c r="AU720" s="28" t="e">
        <f>VLOOKUP(X720,score!$U$2:$V$4,2,FALSE)*AU$2</f>
        <v>#N/A</v>
      </c>
      <c r="AV720" s="28" t="e">
        <f>VLOOKUP(AF720,score!$AG$2:$AH$8,2,TRUE)*AV$2</f>
        <v>#DIV/0!</v>
      </c>
      <c r="AW720" s="28" t="e">
        <f>VLOOKUP(Y720,score!$W$2:$X$8,2,FALSE)*AW$2</f>
        <v>#N/A</v>
      </c>
      <c r="AX720" s="28" t="e">
        <f>VLOOKUP(AC720,score!$AA$2:$AB$8,2,TRUE)*AX$2</f>
        <v>#DIV/0!</v>
      </c>
      <c r="AY720" s="28" t="e">
        <f>VLOOKUP(AD720,score!$AC$2:$AD$8,2,TRUE)*AY$2</f>
        <v>#DIV/0!</v>
      </c>
      <c r="AZ720" s="28">
        <f>VLOOKUP(N720,score!$A$2:$B$8,2,TRUE)*AZ$2</f>
        <v>0.1</v>
      </c>
      <c r="BA720" s="29" t="e">
        <f t="shared" si="107"/>
        <v>#DIV/0!</v>
      </c>
      <c r="BB720" s="29" t="e">
        <f>VLOOKUP(BA720,score!$AJ$2:$AK$7,2,TRUE)</f>
        <v>#DIV/0!</v>
      </c>
    </row>
    <row r="721" spans="1:54" x14ac:dyDescent="0.3">
      <c r="A721" s="10"/>
      <c r="B721" s="11"/>
      <c r="C721" s="12"/>
      <c r="D721" s="14"/>
      <c r="E721" s="12"/>
      <c r="F721" s="14"/>
      <c r="G721" s="14"/>
      <c r="H721" s="14"/>
      <c r="I721" s="14"/>
      <c r="J721" s="14"/>
      <c r="K721" s="14"/>
      <c r="L721" s="14"/>
      <c r="M721" s="14"/>
      <c r="N721" s="13"/>
      <c r="O721" s="13"/>
      <c r="P721" s="12"/>
      <c r="Q721" s="12"/>
      <c r="R721" s="12"/>
      <c r="S721" s="12"/>
      <c r="T721" s="12"/>
      <c r="U721" s="12"/>
      <c r="V721" s="12"/>
      <c r="W721" s="17"/>
      <c r="X721" s="17"/>
      <c r="Y721" s="15"/>
      <c r="Z721" s="14"/>
      <c r="AA721" s="43" t="e">
        <f t="shared" si="99"/>
        <v>#DIV/0!</v>
      </c>
      <c r="AB721" s="21" t="e">
        <f t="shared" si="100"/>
        <v>#DIV/0!</v>
      </c>
      <c r="AC721" s="21" t="e">
        <f t="shared" si="101"/>
        <v>#DIV/0!</v>
      </c>
      <c r="AD721" s="21" t="e">
        <f t="shared" si="102"/>
        <v>#DIV/0!</v>
      </c>
      <c r="AE721" s="21" t="e">
        <f t="shared" si="103"/>
        <v>#DIV/0!</v>
      </c>
      <c r="AF721" s="21" t="e">
        <f t="shared" si="106"/>
        <v>#DIV/0!</v>
      </c>
      <c r="AG721" s="20">
        <f>VLOOKUP(S721,'tabla ingresos'!$A$3:$D$15,4,FALSE)</f>
        <v>0</v>
      </c>
      <c r="AH721" s="20">
        <f t="shared" si="104"/>
        <v>0</v>
      </c>
      <c r="AI721" s="20">
        <f t="shared" si="105"/>
        <v>0</v>
      </c>
      <c r="AJ721" s="28" t="e">
        <f>VLOOKUP(AA721,score!$K$2:$L$8,2,TRUE)*AJ$2</f>
        <v>#DIV/0!</v>
      </c>
      <c r="AK721" s="28">
        <f>VLOOKUP(T721,score!$M$2:$N$8,2,FALSE)*AK$2</f>
        <v>0</v>
      </c>
      <c r="AL721" s="28">
        <f>VLOOKUP(Q721,score!$G$2:$H$8,2,TRUE)*AL$2</f>
        <v>0.1</v>
      </c>
      <c r="AM721" s="28" t="e">
        <f>VLOOKUP(AB721,score!$Y$2:$Z$8,2,TRUE)*AM$2</f>
        <v>#DIV/0!</v>
      </c>
      <c r="AN721" s="28" t="e">
        <f>VLOOKUP(AE721,score!$AE$2:$AF$8,2,TRUE)*AN$2</f>
        <v>#DIV/0!</v>
      </c>
      <c r="AO721" s="28">
        <f>VLOOKUP(O721,score!$C$2:$D$8,2,TRUE)*AO$2</f>
        <v>0.1</v>
      </c>
      <c r="AP721" s="28">
        <f>VLOOKUP(R721,score!$I$2:$J$8,2,TRUE)*AP$2</f>
        <v>0.1</v>
      </c>
      <c r="AQ721" s="28" t="e">
        <f>VLOOKUP(P721,score!$E$2:$F$8,2,FALSE)*AQ$2</f>
        <v>#N/A</v>
      </c>
      <c r="AR721" s="28">
        <f>VLOOKUP(U721,score!$O$2:$P$8,2,TRUE)*AR$2</f>
        <v>0</v>
      </c>
      <c r="AS721" s="28">
        <f>VLOOKUP(V721,score!$Q$2:$R$8,2,TRUE)*AS$2</f>
        <v>0</v>
      </c>
      <c r="AT721" s="28" t="e">
        <f>VLOOKUP(W721,score!$S$2:$T$8,2,FALSE)*AT$2</f>
        <v>#N/A</v>
      </c>
      <c r="AU721" s="28" t="e">
        <f>VLOOKUP(X721,score!$U$2:$V$4,2,FALSE)*AU$2</f>
        <v>#N/A</v>
      </c>
      <c r="AV721" s="28" t="e">
        <f>VLOOKUP(AF721,score!$AG$2:$AH$8,2,TRUE)*AV$2</f>
        <v>#DIV/0!</v>
      </c>
      <c r="AW721" s="28" t="e">
        <f>VLOOKUP(Y721,score!$W$2:$X$8,2,FALSE)*AW$2</f>
        <v>#N/A</v>
      </c>
      <c r="AX721" s="28" t="e">
        <f>VLOOKUP(AC721,score!$AA$2:$AB$8,2,TRUE)*AX$2</f>
        <v>#DIV/0!</v>
      </c>
      <c r="AY721" s="28" t="e">
        <f>VLOOKUP(AD721,score!$AC$2:$AD$8,2,TRUE)*AY$2</f>
        <v>#DIV/0!</v>
      </c>
      <c r="AZ721" s="28">
        <f>VLOOKUP(N721,score!$A$2:$B$8,2,TRUE)*AZ$2</f>
        <v>0.1</v>
      </c>
      <c r="BA721" s="29" t="e">
        <f t="shared" si="107"/>
        <v>#DIV/0!</v>
      </c>
      <c r="BB721" s="29" t="e">
        <f>VLOOKUP(BA721,score!$AJ$2:$AK$7,2,TRUE)</f>
        <v>#DIV/0!</v>
      </c>
    </row>
    <row r="722" spans="1:54" x14ac:dyDescent="0.3">
      <c r="A722" s="10"/>
      <c r="B722" s="11"/>
      <c r="C722" s="12"/>
      <c r="D722" s="14"/>
      <c r="E722" s="12"/>
      <c r="F722" s="14"/>
      <c r="G722" s="14"/>
      <c r="H722" s="14"/>
      <c r="I722" s="14"/>
      <c r="J722" s="14"/>
      <c r="K722" s="14"/>
      <c r="L722" s="14"/>
      <c r="M722" s="14"/>
      <c r="N722" s="13"/>
      <c r="O722" s="13"/>
      <c r="P722" s="12"/>
      <c r="Q722" s="12"/>
      <c r="R722" s="12"/>
      <c r="S722" s="12"/>
      <c r="T722" s="12"/>
      <c r="U722" s="12"/>
      <c r="V722" s="12"/>
      <c r="W722" s="17"/>
      <c r="X722" s="17"/>
      <c r="Y722" s="15"/>
      <c r="Z722" s="14"/>
      <c r="AA722" s="43" t="e">
        <f t="shared" si="99"/>
        <v>#DIV/0!</v>
      </c>
      <c r="AB722" s="21" t="e">
        <f t="shared" si="100"/>
        <v>#DIV/0!</v>
      </c>
      <c r="AC722" s="21" t="e">
        <f t="shared" si="101"/>
        <v>#DIV/0!</v>
      </c>
      <c r="AD722" s="21" t="e">
        <f t="shared" si="102"/>
        <v>#DIV/0!</v>
      </c>
      <c r="AE722" s="21" t="e">
        <f t="shared" si="103"/>
        <v>#DIV/0!</v>
      </c>
      <c r="AF722" s="21" t="e">
        <f t="shared" si="106"/>
        <v>#DIV/0!</v>
      </c>
      <c r="AG722" s="20">
        <f>VLOOKUP(S722,'tabla ingresos'!$A$3:$D$15,4,FALSE)</f>
        <v>0</v>
      </c>
      <c r="AH722" s="20">
        <f t="shared" si="104"/>
        <v>0</v>
      </c>
      <c r="AI722" s="20">
        <f t="shared" si="105"/>
        <v>0</v>
      </c>
      <c r="AJ722" s="28" t="e">
        <f>VLOOKUP(AA722,score!$K$2:$L$8,2,TRUE)*AJ$2</f>
        <v>#DIV/0!</v>
      </c>
      <c r="AK722" s="28">
        <f>VLOOKUP(T722,score!$M$2:$N$8,2,FALSE)*AK$2</f>
        <v>0</v>
      </c>
      <c r="AL722" s="28">
        <f>VLOOKUP(Q722,score!$G$2:$H$8,2,TRUE)*AL$2</f>
        <v>0.1</v>
      </c>
      <c r="AM722" s="28" t="e">
        <f>VLOOKUP(AB722,score!$Y$2:$Z$8,2,TRUE)*AM$2</f>
        <v>#DIV/0!</v>
      </c>
      <c r="AN722" s="28" t="e">
        <f>VLOOKUP(AE722,score!$AE$2:$AF$8,2,TRUE)*AN$2</f>
        <v>#DIV/0!</v>
      </c>
      <c r="AO722" s="28">
        <f>VLOOKUP(O722,score!$C$2:$D$8,2,TRUE)*AO$2</f>
        <v>0.1</v>
      </c>
      <c r="AP722" s="28">
        <f>VLOOKUP(R722,score!$I$2:$J$8,2,TRUE)*AP$2</f>
        <v>0.1</v>
      </c>
      <c r="AQ722" s="28" t="e">
        <f>VLOOKUP(P722,score!$E$2:$F$8,2,FALSE)*AQ$2</f>
        <v>#N/A</v>
      </c>
      <c r="AR722" s="28">
        <f>VLOOKUP(U722,score!$O$2:$P$8,2,TRUE)*AR$2</f>
        <v>0</v>
      </c>
      <c r="AS722" s="28">
        <f>VLOOKUP(V722,score!$Q$2:$R$8,2,TRUE)*AS$2</f>
        <v>0</v>
      </c>
      <c r="AT722" s="28" t="e">
        <f>VLOOKUP(W722,score!$S$2:$T$8,2,FALSE)*AT$2</f>
        <v>#N/A</v>
      </c>
      <c r="AU722" s="28" t="e">
        <f>VLOOKUP(X722,score!$U$2:$V$4,2,FALSE)*AU$2</f>
        <v>#N/A</v>
      </c>
      <c r="AV722" s="28" t="e">
        <f>VLOOKUP(AF722,score!$AG$2:$AH$8,2,TRUE)*AV$2</f>
        <v>#DIV/0!</v>
      </c>
      <c r="AW722" s="28" t="e">
        <f>VLOOKUP(Y722,score!$W$2:$X$8,2,FALSE)*AW$2</f>
        <v>#N/A</v>
      </c>
      <c r="AX722" s="28" t="e">
        <f>VLOOKUP(AC722,score!$AA$2:$AB$8,2,TRUE)*AX$2</f>
        <v>#DIV/0!</v>
      </c>
      <c r="AY722" s="28" t="e">
        <f>VLOOKUP(AD722,score!$AC$2:$AD$8,2,TRUE)*AY$2</f>
        <v>#DIV/0!</v>
      </c>
      <c r="AZ722" s="28">
        <f>VLOOKUP(N722,score!$A$2:$B$8,2,TRUE)*AZ$2</f>
        <v>0.1</v>
      </c>
      <c r="BA722" s="29" t="e">
        <f t="shared" si="107"/>
        <v>#DIV/0!</v>
      </c>
      <c r="BB722" s="29" t="e">
        <f>VLOOKUP(BA722,score!$AJ$2:$AK$7,2,TRUE)</f>
        <v>#DIV/0!</v>
      </c>
    </row>
    <row r="723" spans="1:54" x14ac:dyDescent="0.3">
      <c r="A723" s="10"/>
      <c r="B723" s="11"/>
      <c r="C723" s="12"/>
      <c r="D723" s="14"/>
      <c r="E723" s="12"/>
      <c r="F723" s="14"/>
      <c r="G723" s="14"/>
      <c r="H723" s="14"/>
      <c r="I723" s="14"/>
      <c r="J723" s="14"/>
      <c r="K723" s="14"/>
      <c r="L723" s="14"/>
      <c r="M723" s="14"/>
      <c r="N723" s="13"/>
      <c r="O723" s="13"/>
      <c r="P723" s="12"/>
      <c r="Q723" s="12"/>
      <c r="R723" s="12"/>
      <c r="S723" s="12"/>
      <c r="T723" s="12"/>
      <c r="U723" s="12"/>
      <c r="V723" s="12"/>
      <c r="W723" s="17"/>
      <c r="X723" s="17"/>
      <c r="Y723" s="15"/>
      <c r="Z723" s="14"/>
      <c r="AA723" s="43" t="e">
        <f t="shared" si="99"/>
        <v>#DIV/0!</v>
      </c>
      <c r="AB723" s="21" t="e">
        <f t="shared" si="100"/>
        <v>#DIV/0!</v>
      </c>
      <c r="AC723" s="21" t="e">
        <f t="shared" si="101"/>
        <v>#DIV/0!</v>
      </c>
      <c r="AD723" s="21" t="e">
        <f t="shared" si="102"/>
        <v>#DIV/0!</v>
      </c>
      <c r="AE723" s="21" t="e">
        <f t="shared" si="103"/>
        <v>#DIV/0!</v>
      </c>
      <c r="AF723" s="21" t="e">
        <f t="shared" si="106"/>
        <v>#DIV/0!</v>
      </c>
      <c r="AG723" s="20">
        <f>VLOOKUP(S723,'tabla ingresos'!$A$3:$D$15,4,FALSE)</f>
        <v>0</v>
      </c>
      <c r="AH723" s="20">
        <f t="shared" si="104"/>
        <v>0</v>
      </c>
      <c r="AI723" s="20">
        <f t="shared" si="105"/>
        <v>0</v>
      </c>
      <c r="AJ723" s="28" t="e">
        <f>VLOOKUP(AA723,score!$K$2:$L$8,2,TRUE)*AJ$2</f>
        <v>#DIV/0!</v>
      </c>
      <c r="AK723" s="28">
        <f>VLOOKUP(T723,score!$M$2:$N$8,2,FALSE)*AK$2</f>
        <v>0</v>
      </c>
      <c r="AL723" s="28">
        <f>VLOOKUP(Q723,score!$G$2:$H$8,2,TRUE)*AL$2</f>
        <v>0.1</v>
      </c>
      <c r="AM723" s="28" t="e">
        <f>VLOOKUP(AB723,score!$Y$2:$Z$8,2,TRUE)*AM$2</f>
        <v>#DIV/0!</v>
      </c>
      <c r="AN723" s="28" t="e">
        <f>VLOOKUP(AE723,score!$AE$2:$AF$8,2,TRUE)*AN$2</f>
        <v>#DIV/0!</v>
      </c>
      <c r="AO723" s="28">
        <f>VLOOKUP(O723,score!$C$2:$D$8,2,TRUE)*AO$2</f>
        <v>0.1</v>
      </c>
      <c r="AP723" s="28">
        <f>VLOOKUP(R723,score!$I$2:$J$8,2,TRUE)*AP$2</f>
        <v>0.1</v>
      </c>
      <c r="AQ723" s="28" t="e">
        <f>VLOOKUP(P723,score!$E$2:$F$8,2,FALSE)*AQ$2</f>
        <v>#N/A</v>
      </c>
      <c r="AR723" s="28">
        <f>VLOOKUP(U723,score!$O$2:$P$8,2,TRUE)*AR$2</f>
        <v>0</v>
      </c>
      <c r="AS723" s="28">
        <f>VLOOKUP(V723,score!$Q$2:$R$8,2,TRUE)*AS$2</f>
        <v>0</v>
      </c>
      <c r="AT723" s="28" t="e">
        <f>VLOOKUP(W723,score!$S$2:$T$8,2,FALSE)*AT$2</f>
        <v>#N/A</v>
      </c>
      <c r="AU723" s="28" t="e">
        <f>VLOOKUP(X723,score!$U$2:$V$4,2,FALSE)*AU$2</f>
        <v>#N/A</v>
      </c>
      <c r="AV723" s="28" t="e">
        <f>VLOOKUP(AF723,score!$AG$2:$AH$8,2,TRUE)*AV$2</f>
        <v>#DIV/0!</v>
      </c>
      <c r="AW723" s="28" t="e">
        <f>VLOOKUP(Y723,score!$W$2:$X$8,2,FALSE)*AW$2</f>
        <v>#N/A</v>
      </c>
      <c r="AX723" s="28" t="e">
        <f>VLOOKUP(AC723,score!$AA$2:$AB$8,2,TRUE)*AX$2</f>
        <v>#DIV/0!</v>
      </c>
      <c r="AY723" s="28" t="e">
        <f>VLOOKUP(AD723,score!$AC$2:$AD$8,2,TRUE)*AY$2</f>
        <v>#DIV/0!</v>
      </c>
      <c r="AZ723" s="28">
        <f>VLOOKUP(N723,score!$A$2:$B$8,2,TRUE)*AZ$2</f>
        <v>0.1</v>
      </c>
      <c r="BA723" s="29" t="e">
        <f t="shared" si="107"/>
        <v>#DIV/0!</v>
      </c>
      <c r="BB723" s="29" t="e">
        <f>VLOOKUP(BA723,score!$AJ$2:$AK$7,2,TRUE)</f>
        <v>#DIV/0!</v>
      </c>
    </row>
    <row r="724" spans="1:54" x14ac:dyDescent="0.3">
      <c r="A724" s="10"/>
      <c r="B724" s="11"/>
      <c r="C724" s="12"/>
      <c r="D724" s="14"/>
      <c r="E724" s="12"/>
      <c r="F724" s="14"/>
      <c r="G724" s="14"/>
      <c r="H724" s="14"/>
      <c r="I724" s="14"/>
      <c r="J724" s="14"/>
      <c r="K724" s="14"/>
      <c r="L724" s="14"/>
      <c r="M724" s="14"/>
      <c r="N724" s="13"/>
      <c r="O724" s="13"/>
      <c r="P724" s="12"/>
      <c r="Q724" s="12"/>
      <c r="R724" s="12"/>
      <c r="S724" s="12"/>
      <c r="T724" s="12"/>
      <c r="U724" s="12"/>
      <c r="V724" s="12"/>
      <c r="W724" s="17"/>
      <c r="X724" s="17"/>
      <c r="Y724" s="15"/>
      <c r="Z724" s="14"/>
      <c r="AA724" s="43" t="e">
        <f t="shared" si="99"/>
        <v>#DIV/0!</v>
      </c>
      <c r="AB724" s="21" t="e">
        <f t="shared" si="100"/>
        <v>#DIV/0!</v>
      </c>
      <c r="AC724" s="21" t="e">
        <f t="shared" si="101"/>
        <v>#DIV/0!</v>
      </c>
      <c r="AD724" s="21" t="e">
        <f t="shared" si="102"/>
        <v>#DIV/0!</v>
      </c>
      <c r="AE724" s="21" t="e">
        <f t="shared" si="103"/>
        <v>#DIV/0!</v>
      </c>
      <c r="AF724" s="21" t="e">
        <f t="shared" si="106"/>
        <v>#DIV/0!</v>
      </c>
      <c r="AG724" s="20">
        <f>VLOOKUP(S724,'tabla ingresos'!$A$3:$D$15,4,FALSE)</f>
        <v>0</v>
      </c>
      <c r="AH724" s="20">
        <f t="shared" si="104"/>
        <v>0</v>
      </c>
      <c r="AI724" s="20">
        <f t="shared" si="105"/>
        <v>0</v>
      </c>
      <c r="AJ724" s="28" t="e">
        <f>VLOOKUP(AA724,score!$K$2:$L$8,2,TRUE)*AJ$2</f>
        <v>#DIV/0!</v>
      </c>
      <c r="AK724" s="28">
        <f>VLOOKUP(T724,score!$M$2:$N$8,2,FALSE)*AK$2</f>
        <v>0</v>
      </c>
      <c r="AL724" s="28">
        <f>VLOOKUP(Q724,score!$G$2:$H$8,2,TRUE)*AL$2</f>
        <v>0.1</v>
      </c>
      <c r="AM724" s="28" t="e">
        <f>VLOOKUP(AB724,score!$Y$2:$Z$8,2,TRUE)*AM$2</f>
        <v>#DIV/0!</v>
      </c>
      <c r="AN724" s="28" t="e">
        <f>VLOOKUP(AE724,score!$AE$2:$AF$8,2,TRUE)*AN$2</f>
        <v>#DIV/0!</v>
      </c>
      <c r="AO724" s="28">
        <f>VLOOKUP(O724,score!$C$2:$D$8,2,TRUE)*AO$2</f>
        <v>0.1</v>
      </c>
      <c r="AP724" s="28">
        <f>VLOOKUP(R724,score!$I$2:$J$8,2,TRUE)*AP$2</f>
        <v>0.1</v>
      </c>
      <c r="AQ724" s="28" t="e">
        <f>VLOOKUP(P724,score!$E$2:$F$8,2,FALSE)*AQ$2</f>
        <v>#N/A</v>
      </c>
      <c r="AR724" s="28">
        <f>VLOOKUP(U724,score!$O$2:$P$8,2,TRUE)*AR$2</f>
        <v>0</v>
      </c>
      <c r="AS724" s="28">
        <f>VLOOKUP(V724,score!$Q$2:$R$8,2,TRUE)*AS$2</f>
        <v>0</v>
      </c>
      <c r="AT724" s="28" t="e">
        <f>VLOOKUP(W724,score!$S$2:$T$8,2,FALSE)*AT$2</f>
        <v>#N/A</v>
      </c>
      <c r="AU724" s="28" t="e">
        <f>VLOOKUP(X724,score!$U$2:$V$4,2,FALSE)*AU$2</f>
        <v>#N/A</v>
      </c>
      <c r="AV724" s="28" t="e">
        <f>VLOOKUP(AF724,score!$AG$2:$AH$8,2,TRUE)*AV$2</f>
        <v>#DIV/0!</v>
      </c>
      <c r="AW724" s="28" t="e">
        <f>VLOOKUP(Y724,score!$W$2:$X$8,2,FALSE)*AW$2</f>
        <v>#N/A</v>
      </c>
      <c r="AX724" s="28" t="e">
        <f>VLOOKUP(AC724,score!$AA$2:$AB$8,2,TRUE)*AX$2</f>
        <v>#DIV/0!</v>
      </c>
      <c r="AY724" s="28" t="e">
        <f>VLOOKUP(AD724,score!$AC$2:$AD$8,2,TRUE)*AY$2</f>
        <v>#DIV/0!</v>
      </c>
      <c r="AZ724" s="28">
        <f>VLOOKUP(N724,score!$A$2:$B$8,2,TRUE)*AZ$2</f>
        <v>0.1</v>
      </c>
      <c r="BA724" s="29" t="e">
        <f t="shared" si="107"/>
        <v>#DIV/0!</v>
      </c>
      <c r="BB724" s="29" t="e">
        <f>VLOOKUP(BA724,score!$AJ$2:$AK$7,2,TRUE)</f>
        <v>#DIV/0!</v>
      </c>
    </row>
    <row r="725" spans="1:54" x14ac:dyDescent="0.3">
      <c r="A725" s="10"/>
      <c r="B725" s="11"/>
      <c r="C725" s="12"/>
      <c r="D725" s="14"/>
      <c r="E725" s="12"/>
      <c r="F725" s="14"/>
      <c r="G725" s="14"/>
      <c r="H725" s="14"/>
      <c r="I725" s="14"/>
      <c r="J725" s="14"/>
      <c r="K725" s="14"/>
      <c r="L725" s="14"/>
      <c r="M725" s="14"/>
      <c r="N725" s="13"/>
      <c r="O725" s="13"/>
      <c r="P725" s="12"/>
      <c r="Q725" s="12"/>
      <c r="R725" s="12"/>
      <c r="S725" s="12"/>
      <c r="T725" s="12"/>
      <c r="U725" s="12"/>
      <c r="V725" s="12"/>
      <c r="W725" s="17"/>
      <c r="X725" s="17"/>
      <c r="Y725" s="15"/>
      <c r="Z725" s="14"/>
      <c r="AA725" s="43" t="e">
        <f t="shared" si="99"/>
        <v>#DIV/0!</v>
      </c>
      <c r="AB725" s="21" t="e">
        <f t="shared" si="100"/>
        <v>#DIV/0!</v>
      </c>
      <c r="AC725" s="21" t="e">
        <f t="shared" si="101"/>
        <v>#DIV/0!</v>
      </c>
      <c r="AD725" s="21" t="e">
        <f t="shared" si="102"/>
        <v>#DIV/0!</v>
      </c>
      <c r="AE725" s="21" t="e">
        <f t="shared" si="103"/>
        <v>#DIV/0!</v>
      </c>
      <c r="AF725" s="21" t="e">
        <f t="shared" si="106"/>
        <v>#DIV/0!</v>
      </c>
      <c r="AG725" s="20">
        <f>VLOOKUP(S725,'tabla ingresos'!$A$3:$D$15,4,FALSE)</f>
        <v>0</v>
      </c>
      <c r="AH725" s="20">
        <f t="shared" si="104"/>
        <v>0</v>
      </c>
      <c r="AI725" s="20">
        <f t="shared" si="105"/>
        <v>0</v>
      </c>
      <c r="AJ725" s="28" t="e">
        <f>VLOOKUP(AA725,score!$K$2:$L$8,2,TRUE)*AJ$2</f>
        <v>#DIV/0!</v>
      </c>
      <c r="AK725" s="28">
        <f>VLOOKUP(T725,score!$M$2:$N$8,2,FALSE)*AK$2</f>
        <v>0</v>
      </c>
      <c r="AL725" s="28">
        <f>VLOOKUP(Q725,score!$G$2:$H$8,2,TRUE)*AL$2</f>
        <v>0.1</v>
      </c>
      <c r="AM725" s="28" t="e">
        <f>VLOOKUP(AB725,score!$Y$2:$Z$8,2,TRUE)*AM$2</f>
        <v>#DIV/0!</v>
      </c>
      <c r="AN725" s="28" t="e">
        <f>VLOOKUP(AE725,score!$AE$2:$AF$8,2,TRUE)*AN$2</f>
        <v>#DIV/0!</v>
      </c>
      <c r="AO725" s="28">
        <f>VLOOKUP(O725,score!$C$2:$D$8,2,TRUE)*AO$2</f>
        <v>0.1</v>
      </c>
      <c r="AP725" s="28">
        <f>VLOOKUP(R725,score!$I$2:$J$8,2,TRUE)*AP$2</f>
        <v>0.1</v>
      </c>
      <c r="AQ725" s="28" t="e">
        <f>VLOOKUP(P725,score!$E$2:$F$8,2,FALSE)*AQ$2</f>
        <v>#N/A</v>
      </c>
      <c r="AR725" s="28">
        <f>VLOOKUP(U725,score!$O$2:$P$8,2,TRUE)*AR$2</f>
        <v>0</v>
      </c>
      <c r="AS725" s="28">
        <f>VLOOKUP(V725,score!$Q$2:$R$8,2,TRUE)*AS$2</f>
        <v>0</v>
      </c>
      <c r="AT725" s="28" t="e">
        <f>VLOOKUP(W725,score!$S$2:$T$8,2,FALSE)*AT$2</f>
        <v>#N/A</v>
      </c>
      <c r="AU725" s="28" t="e">
        <f>VLOOKUP(X725,score!$U$2:$V$4,2,FALSE)*AU$2</f>
        <v>#N/A</v>
      </c>
      <c r="AV725" s="28" t="e">
        <f>VLOOKUP(AF725,score!$AG$2:$AH$8,2,TRUE)*AV$2</f>
        <v>#DIV/0!</v>
      </c>
      <c r="AW725" s="28" t="e">
        <f>VLOOKUP(Y725,score!$W$2:$X$8,2,FALSE)*AW$2</f>
        <v>#N/A</v>
      </c>
      <c r="AX725" s="28" t="e">
        <f>VLOOKUP(AC725,score!$AA$2:$AB$8,2,TRUE)*AX$2</f>
        <v>#DIV/0!</v>
      </c>
      <c r="AY725" s="28" t="e">
        <f>VLOOKUP(AD725,score!$AC$2:$AD$8,2,TRUE)*AY$2</f>
        <v>#DIV/0!</v>
      </c>
      <c r="AZ725" s="28">
        <f>VLOOKUP(N725,score!$A$2:$B$8,2,TRUE)*AZ$2</f>
        <v>0.1</v>
      </c>
      <c r="BA725" s="29" t="e">
        <f t="shared" si="107"/>
        <v>#DIV/0!</v>
      </c>
      <c r="BB725" s="29" t="e">
        <f>VLOOKUP(BA725,score!$AJ$2:$AK$7,2,TRUE)</f>
        <v>#DIV/0!</v>
      </c>
    </row>
    <row r="726" spans="1:54" x14ac:dyDescent="0.3">
      <c r="A726" s="10"/>
      <c r="B726" s="11"/>
      <c r="C726" s="12"/>
      <c r="D726" s="14"/>
      <c r="E726" s="12"/>
      <c r="F726" s="14"/>
      <c r="G726" s="14"/>
      <c r="H726" s="14"/>
      <c r="I726" s="14"/>
      <c r="J726" s="14"/>
      <c r="K726" s="14"/>
      <c r="L726" s="14"/>
      <c r="M726" s="14"/>
      <c r="N726" s="13"/>
      <c r="O726" s="13"/>
      <c r="P726" s="12"/>
      <c r="Q726" s="12"/>
      <c r="R726" s="12"/>
      <c r="S726" s="12"/>
      <c r="T726" s="12"/>
      <c r="U726" s="12"/>
      <c r="V726" s="12"/>
      <c r="W726" s="17"/>
      <c r="X726" s="17"/>
      <c r="Y726" s="15"/>
      <c r="Z726" s="14"/>
      <c r="AA726" s="43" t="e">
        <f t="shared" si="99"/>
        <v>#DIV/0!</v>
      </c>
      <c r="AB726" s="21" t="e">
        <f t="shared" si="100"/>
        <v>#DIV/0!</v>
      </c>
      <c r="AC726" s="21" t="e">
        <f t="shared" si="101"/>
        <v>#DIV/0!</v>
      </c>
      <c r="AD726" s="21" t="e">
        <f t="shared" si="102"/>
        <v>#DIV/0!</v>
      </c>
      <c r="AE726" s="21" t="e">
        <f t="shared" si="103"/>
        <v>#DIV/0!</v>
      </c>
      <c r="AF726" s="21" t="e">
        <f t="shared" si="106"/>
        <v>#DIV/0!</v>
      </c>
      <c r="AG726" s="20">
        <f>VLOOKUP(S726,'tabla ingresos'!$A$3:$D$15,4,FALSE)</f>
        <v>0</v>
      </c>
      <c r="AH726" s="20">
        <f t="shared" si="104"/>
        <v>0</v>
      </c>
      <c r="AI726" s="20">
        <f t="shared" si="105"/>
        <v>0</v>
      </c>
      <c r="AJ726" s="28" t="e">
        <f>VLOOKUP(AA726,score!$K$2:$L$8,2,TRUE)*AJ$2</f>
        <v>#DIV/0!</v>
      </c>
      <c r="AK726" s="28">
        <f>VLOOKUP(T726,score!$M$2:$N$8,2,FALSE)*AK$2</f>
        <v>0</v>
      </c>
      <c r="AL726" s="28">
        <f>VLOOKUP(Q726,score!$G$2:$H$8,2,TRUE)*AL$2</f>
        <v>0.1</v>
      </c>
      <c r="AM726" s="28" t="e">
        <f>VLOOKUP(AB726,score!$Y$2:$Z$8,2,TRUE)*AM$2</f>
        <v>#DIV/0!</v>
      </c>
      <c r="AN726" s="28" t="e">
        <f>VLOOKUP(AE726,score!$AE$2:$AF$8,2,TRUE)*AN$2</f>
        <v>#DIV/0!</v>
      </c>
      <c r="AO726" s="28">
        <f>VLOOKUP(O726,score!$C$2:$D$8,2,TRUE)*AO$2</f>
        <v>0.1</v>
      </c>
      <c r="AP726" s="28">
        <f>VLOOKUP(R726,score!$I$2:$J$8,2,TRUE)*AP$2</f>
        <v>0.1</v>
      </c>
      <c r="AQ726" s="28" t="e">
        <f>VLOOKUP(P726,score!$E$2:$F$8,2,FALSE)*AQ$2</f>
        <v>#N/A</v>
      </c>
      <c r="AR726" s="28">
        <f>VLOOKUP(U726,score!$O$2:$P$8,2,TRUE)*AR$2</f>
        <v>0</v>
      </c>
      <c r="AS726" s="28">
        <f>VLOOKUP(V726,score!$Q$2:$R$8,2,TRUE)*AS$2</f>
        <v>0</v>
      </c>
      <c r="AT726" s="28" t="e">
        <f>VLOOKUP(W726,score!$S$2:$T$8,2,FALSE)*AT$2</f>
        <v>#N/A</v>
      </c>
      <c r="AU726" s="28" t="e">
        <f>VLOOKUP(X726,score!$U$2:$V$4,2,FALSE)*AU$2</f>
        <v>#N/A</v>
      </c>
      <c r="AV726" s="28" t="e">
        <f>VLOOKUP(AF726,score!$AG$2:$AH$8,2,TRUE)*AV$2</f>
        <v>#DIV/0!</v>
      </c>
      <c r="AW726" s="28" t="e">
        <f>VLOOKUP(Y726,score!$W$2:$X$8,2,FALSE)*AW$2</f>
        <v>#N/A</v>
      </c>
      <c r="AX726" s="28" t="e">
        <f>VLOOKUP(AC726,score!$AA$2:$AB$8,2,TRUE)*AX$2</f>
        <v>#DIV/0!</v>
      </c>
      <c r="AY726" s="28" t="e">
        <f>VLOOKUP(AD726,score!$AC$2:$AD$8,2,TRUE)*AY$2</f>
        <v>#DIV/0!</v>
      </c>
      <c r="AZ726" s="28">
        <f>VLOOKUP(N726,score!$A$2:$B$8,2,TRUE)*AZ$2</f>
        <v>0.1</v>
      </c>
      <c r="BA726" s="29" t="e">
        <f t="shared" si="107"/>
        <v>#DIV/0!</v>
      </c>
      <c r="BB726" s="29" t="e">
        <f>VLOOKUP(BA726,score!$AJ$2:$AK$7,2,TRUE)</f>
        <v>#DIV/0!</v>
      </c>
    </row>
    <row r="727" spans="1:54" x14ac:dyDescent="0.3">
      <c r="A727" s="10"/>
      <c r="B727" s="11"/>
      <c r="C727" s="12"/>
      <c r="D727" s="14"/>
      <c r="E727" s="12"/>
      <c r="F727" s="14"/>
      <c r="G727" s="14"/>
      <c r="H727" s="14"/>
      <c r="I727" s="14"/>
      <c r="J727" s="14"/>
      <c r="K727" s="14"/>
      <c r="L727" s="14"/>
      <c r="M727" s="14"/>
      <c r="N727" s="13"/>
      <c r="O727" s="13"/>
      <c r="P727" s="12"/>
      <c r="Q727" s="12"/>
      <c r="R727" s="12"/>
      <c r="S727" s="12"/>
      <c r="T727" s="12"/>
      <c r="U727" s="12"/>
      <c r="V727" s="12"/>
      <c r="W727" s="17"/>
      <c r="X727" s="17"/>
      <c r="Y727" s="15"/>
      <c r="Z727" s="14"/>
      <c r="AA727" s="43" t="e">
        <f t="shared" si="99"/>
        <v>#DIV/0!</v>
      </c>
      <c r="AB727" s="21" t="e">
        <f t="shared" si="100"/>
        <v>#DIV/0!</v>
      </c>
      <c r="AC727" s="21" t="e">
        <f t="shared" si="101"/>
        <v>#DIV/0!</v>
      </c>
      <c r="AD727" s="21" t="e">
        <f t="shared" si="102"/>
        <v>#DIV/0!</v>
      </c>
      <c r="AE727" s="21" t="e">
        <f t="shared" si="103"/>
        <v>#DIV/0!</v>
      </c>
      <c r="AF727" s="21" t="e">
        <f t="shared" si="106"/>
        <v>#DIV/0!</v>
      </c>
      <c r="AG727" s="20">
        <f>VLOOKUP(S727,'tabla ingresos'!$A$3:$D$15,4,FALSE)</f>
        <v>0</v>
      </c>
      <c r="AH727" s="20">
        <f t="shared" si="104"/>
        <v>0</v>
      </c>
      <c r="AI727" s="20">
        <f t="shared" si="105"/>
        <v>0</v>
      </c>
      <c r="AJ727" s="28" t="e">
        <f>VLOOKUP(AA727,score!$K$2:$L$8,2,TRUE)*AJ$2</f>
        <v>#DIV/0!</v>
      </c>
      <c r="AK727" s="28">
        <f>VLOOKUP(T727,score!$M$2:$N$8,2,FALSE)*AK$2</f>
        <v>0</v>
      </c>
      <c r="AL727" s="28">
        <f>VLOOKUP(Q727,score!$G$2:$H$8,2,TRUE)*AL$2</f>
        <v>0.1</v>
      </c>
      <c r="AM727" s="28" t="e">
        <f>VLOOKUP(AB727,score!$Y$2:$Z$8,2,TRUE)*AM$2</f>
        <v>#DIV/0!</v>
      </c>
      <c r="AN727" s="28" t="e">
        <f>VLOOKUP(AE727,score!$AE$2:$AF$8,2,TRUE)*AN$2</f>
        <v>#DIV/0!</v>
      </c>
      <c r="AO727" s="28">
        <f>VLOOKUP(O727,score!$C$2:$D$8,2,TRUE)*AO$2</f>
        <v>0.1</v>
      </c>
      <c r="AP727" s="28">
        <f>VLOOKUP(R727,score!$I$2:$J$8,2,TRUE)*AP$2</f>
        <v>0.1</v>
      </c>
      <c r="AQ727" s="28" t="e">
        <f>VLOOKUP(P727,score!$E$2:$F$8,2,FALSE)*AQ$2</f>
        <v>#N/A</v>
      </c>
      <c r="AR727" s="28">
        <f>VLOOKUP(U727,score!$O$2:$P$8,2,TRUE)*AR$2</f>
        <v>0</v>
      </c>
      <c r="AS727" s="28">
        <f>VLOOKUP(V727,score!$Q$2:$R$8,2,TRUE)*AS$2</f>
        <v>0</v>
      </c>
      <c r="AT727" s="28" t="e">
        <f>VLOOKUP(W727,score!$S$2:$T$8,2,FALSE)*AT$2</f>
        <v>#N/A</v>
      </c>
      <c r="AU727" s="28" t="e">
        <f>VLOOKUP(X727,score!$U$2:$V$4,2,FALSE)*AU$2</f>
        <v>#N/A</v>
      </c>
      <c r="AV727" s="28" t="e">
        <f>VLOOKUP(AF727,score!$AG$2:$AH$8,2,TRUE)*AV$2</f>
        <v>#DIV/0!</v>
      </c>
      <c r="AW727" s="28" t="e">
        <f>VLOOKUP(Y727,score!$W$2:$X$8,2,FALSE)*AW$2</f>
        <v>#N/A</v>
      </c>
      <c r="AX727" s="28" t="e">
        <f>VLOOKUP(AC727,score!$AA$2:$AB$8,2,TRUE)*AX$2</f>
        <v>#DIV/0!</v>
      </c>
      <c r="AY727" s="28" t="e">
        <f>VLOOKUP(AD727,score!$AC$2:$AD$8,2,TRUE)*AY$2</f>
        <v>#DIV/0!</v>
      </c>
      <c r="AZ727" s="28">
        <f>VLOOKUP(N727,score!$A$2:$B$8,2,TRUE)*AZ$2</f>
        <v>0.1</v>
      </c>
      <c r="BA727" s="29" t="e">
        <f t="shared" si="107"/>
        <v>#DIV/0!</v>
      </c>
      <c r="BB727" s="29" t="e">
        <f>VLOOKUP(BA727,score!$AJ$2:$AK$7,2,TRUE)</f>
        <v>#DIV/0!</v>
      </c>
    </row>
    <row r="728" spans="1:54" x14ac:dyDescent="0.3">
      <c r="A728" s="10"/>
      <c r="B728" s="11"/>
      <c r="C728" s="12"/>
      <c r="D728" s="14"/>
      <c r="E728" s="12"/>
      <c r="F728" s="14"/>
      <c r="G728" s="14"/>
      <c r="H728" s="14"/>
      <c r="I728" s="14"/>
      <c r="J728" s="14"/>
      <c r="K728" s="14"/>
      <c r="L728" s="14"/>
      <c r="M728" s="14"/>
      <c r="N728" s="13"/>
      <c r="O728" s="13"/>
      <c r="P728" s="12"/>
      <c r="Q728" s="12"/>
      <c r="R728" s="12"/>
      <c r="S728" s="12"/>
      <c r="T728" s="12"/>
      <c r="U728" s="12"/>
      <c r="V728" s="12"/>
      <c r="W728" s="17"/>
      <c r="X728" s="17"/>
      <c r="Y728" s="15"/>
      <c r="Z728" s="14"/>
      <c r="AA728" s="43" t="e">
        <f t="shared" si="99"/>
        <v>#DIV/0!</v>
      </c>
      <c r="AB728" s="21" t="e">
        <f t="shared" si="100"/>
        <v>#DIV/0!</v>
      </c>
      <c r="AC728" s="21" t="e">
        <f t="shared" si="101"/>
        <v>#DIV/0!</v>
      </c>
      <c r="AD728" s="21" t="e">
        <f t="shared" si="102"/>
        <v>#DIV/0!</v>
      </c>
      <c r="AE728" s="21" t="e">
        <f t="shared" si="103"/>
        <v>#DIV/0!</v>
      </c>
      <c r="AF728" s="21" t="e">
        <f t="shared" si="106"/>
        <v>#DIV/0!</v>
      </c>
      <c r="AG728" s="20">
        <f>VLOOKUP(S728,'tabla ingresos'!$A$3:$D$15,4,FALSE)</f>
        <v>0</v>
      </c>
      <c r="AH728" s="20">
        <f t="shared" si="104"/>
        <v>0</v>
      </c>
      <c r="AI728" s="20">
        <f t="shared" si="105"/>
        <v>0</v>
      </c>
      <c r="AJ728" s="28" t="e">
        <f>VLOOKUP(AA728,score!$K$2:$L$8,2,TRUE)*AJ$2</f>
        <v>#DIV/0!</v>
      </c>
      <c r="AK728" s="28">
        <f>VLOOKUP(T728,score!$M$2:$N$8,2,FALSE)*AK$2</f>
        <v>0</v>
      </c>
      <c r="AL728" s="28">
        <f>VLOOKUP(Q728,score!$G$2:$H$8,2,TRUE)*AL$2</f>
        <v>0.1</v>
      </c>
      <c r="AM728" s="28" t="e">
        <f>VLOOKUP(AB728,score!$Y$2:$Z$8,2,TRUE)*AM$2</f>
        <v>#DIV/0!</v>
      </c>
      <c r="AN728" s="28" t="e">
        <f>VLOOKUP(AE728,score!$AE$2:$AF$8,2,TRUE)*AN$2</f>
        <v>#DIV/0!</v>
      </c>
      <c r="AO728" s="28">
        <f>VLOOKUP(O728,score!$C$2:$D$8,2,TRUE)*AO$2</f>
        <v>0.1</v>
      </c>
      <c r="AP728" s="28">
        <f>VLOOKUP(R728,score!$I$2:$J$8,2,TRUE)*AP$2</f>
        <v>0.1</v>
      </c>
      <c r="AQ728" s="28" t="e">
        <f>VLOOKUP(P728,score!$E$2:$F$8,2,FALSE)*AQ$2</f>
        <v>#N/A</v>
      </c>
      <c r="AR728" s="28">
        <f>VLOOKUP(U728,score!$O$2:$P$8,2,TRUE)*AR$2</f>
        <v>0</v>
      </c>
      <c r="AS728" s="28">
        <f>VLOOKUP(V728,score!$Q$2:$R$8,2,TRUE)*AS$2</f>
        <v>0</v>
      </c>
      <c r="AT728" s="28" t="e">
        <f>VLOOKUP(W728,score!$S$2:$T$8,2,FALSE)*AT$2</f>
        <v>#N/A</v>
      </c>
      <c r="AU728" s="28" t="e">
        <f>VLOOKUP(X728,score!$U$2:$V$4,2,FALSE)*AU$2</f>
        <v>#N/A</v>
      </c>
      <c r="AV728" s="28" t="e">
        <f>VLOOKUP(AF728,score!$AG$2:$AH$8,2,TRUE)*AV$2</f>
        <v>#DIV/0!</v>
      </c>
      <c r="AW728" s="28" t="e">
        <f>VLOOKUP(Y728,score!$W$2:$X$8,2,FALSE)*AW$2</f>
        <v>#N/A</v>
      </c>
      <c r="AX728" s="28" t="e">
        <f>VLOOKUP(AC728,score!$AA$2:$AB$8,2,TRUE)*AX$2</f>
        <v>#DIV/0!</v>
      </c>
      <c r="AY728" s="28" t="e">
        <f>VLOOKUP(AD728,score!$AC$2:$AD$8,2,TRUE)*AY$2</f>
        <v>#DIV/0!</v>
      </c>
      <c r="AZ728" s="28">
        <f>VLOOKUP(N728,score!$A$2:$B$8,2,TRUE)*AZ$2</f>
        <v>0.1</v>
      </c>
      <c r="BA728" s="29" t="e">
        <f t="shared" si="107"/>
        <v>#DIV/0!</v>
      </c>
      <c r="BB728" s="29" t="e">
        <f>VLOOKUP(BA728,score!$AJ$2:$AK$7,2,TRUE)</f>
        <v>#DIV/0!</v>
      </c>
    </row>
    <row r="729" spans="1:54" x14ac:dyDescent="0.3">
      <c r="A729" s="10"/>
      <c r="B729" s="11"/>
      <c r="C729" s="12"/>
      <c r="D729" s="14"/>
      <c r="E729" s="12"/>
      <c r="F729" s="14"/>
      <c r="G729" s="14"/>
      <c r="H729" s="14"/>
      <c r="I729" s="14"/>
      <c r="J729" s="14"/>
      <c r="K729" s="14"/>
      <c r="L729" s="14"/>
      <c r="M729" s="14"/>
      <c r="N729" s="13"/>
      <c r="O729" s="13"/>
      <c r="P729" s="12"/>
      <c r="Q729" s="12"/>
      <c r="R729" s="12"/>
      <c r="S729" s="12"/>
      <c r="T729" s="12"/>
      <c r="U729" s="12"/>
      <c r="V729" s="12"/>
      <c r="W729" s="17"/>
      <c r="X729" s="17"/>
      <c r="Y729" s="15"/>
      <c r="Z729" s="14"/>
      <c r="AA729" s="43" t="e">
        <f t="shared" si="99"/>
        <v>#DIV/0!</v>
      </c>
      <c r="AB729" s="21" t="e">
        <f t="shared" si="100"/>
        <v>#DIV/0!</v>
      </c>
      <c r="AC729" s="21" t="e">
        <f t="shared" si="101"/>
        <v>#DIV/0!</v>
      </c>
      <c r="AD729" s="21" t="e">
        <f t="shared" si="102"/>
        <v>#DIV/0!</v>
      </c>
      <c r="AE729" s="21" t="e">
        <f t="shared" si="103"/>
        <v>#DIV/0!</v>
      </c>
      <c r="AF729" s="21" t="e">
        <f t="shared" si="106"/>
        <v>#DIV/0!</v>
      </c>
      <c r="AG729" s="20">
        <f>VLOOKUP(S729,'tabla ingresos'!$A$3:$D$15,4,FALSE)</f>
        <v>0</v>
      </c>
      <c r="AH729" s="20">
        <f t="shared" si="104"/>
        <v>0</v>
      </c>
      <c r="AI729" s="20">
        <f t="shared" si="105"/>
        <v>0</v>
      </c>
      <c r="AJ729" s="28" t="e">
        <f>VLOOKUP(AA729,score!$K$2:$L$8,2,TRUE)*AJ$2</f>
        <v>#DIV/0!</v>
      </c>
      <c r="AK729" s="28">
        <f>VLOOKUP(T729,score!$M$2:$N$8,2,FALSE)*AK$2</f>
        <v>0</v>
      </c>
      <c r="AL729" s="28">
        <f>VLOOKUP(Q729,score!$G$2:$H$8,2,TRUE)*AL$2</f>
        <v>0.1</v>
      </c>
      <c r="AM729" s="28" t="e">
        <f>VLOOKUP(AB729,score!$Y$2:$Z$8,2,TRUE)*AM$2</f>
        <v>#DIV/0!</v>
      </c>
      <c r="AN729" s="28" t="e">
        <f>VLOOKUP(AE729,score!$AE$2:$AF$8,2,TRUE)*AN$2</f>
        <v>#DIV/0!</v>
      </c>
      <c r="AO729" s="28">
        <f>VLOOKUP(O729,score!$C$2:$D$8,2,TRUE)*AO$2</f>
        <v>0.1</v>
      </c>
      <c r="AP729" s="28">
        <f>VLOOKUP(R729,score!$I$2:$J$8,2,TRUE)*AP$2</f>
        <v>0.1</v>
      </c>
      <c r="AQ729" s="28" t="e">
        <f>VLOOKUP(P729,score!$E$2:$F$8,2,FALSE)*AQ$2</f>
        <v>#N/A</v>
      </c>
      <c r="AR729" s="28">
        <f>VLOOKUP(U729,score!$O$2:$P$8,2,TRUE)*AR$2</f>
        <v>0</v>
      </c>
      <c r="AS729" s="28">
        <f>VLOOKUP(V729,score!$Q$2:$R$8,2,TRUE)*AS$2</f>
        <v>0</v>
      </c>
      <c r="AT729" s="28" t="e">
        <f>VLOOKUP(W729,score!$S$2:$T$8,2,FALSE)*AT$2</f>
        <v>#N/A</v>
      </c>
      <c r="AU729" s="28" t="e">
        <f>VLOOKUP(X729,score!$U$2:$V$4,2,FALSE)*AU$2</f>
        <v>#N/A</v>
      </c>
      <c r="AV729" s="28" t="e">
        <f>VLOOKUP(AF729,score!$AG$2:$AH$8,2,TRUE)*AV$2</f>
        <v>#DIV/0!</v>
      </c>
      <c r="AW729" s="28" t="e">
        <f>VLOOKUP(Y729,score!$W$2:$X$8,2,FALSE)*AW$2</f>
        <v>#N/A</v>
      </c>
      <c r="AX729" s="28" t="e">
        <f>VLOOKUP(AC729,score!$AA$2:$AB$8,2,TRUE)*AX$2</f>
        <v>#DIV/0!</v>
      </c>
      <c r="AY729" s="28" t="e">
        <f>VLOOKUP(AD729,score!$AC$2:$AD$8,2,TRUE)*AY$2</f>
        <v>#DIV/0!</v>
      </c>
      <c r="AZ729" s="28">
        <f>VLOOKUP(N729,score!$A$2:$B$8,2,TRUE)*AZ$2</f>
        <v>0.1</v>
      </c>
      <c r="BA729" s="29" t="e">
        <f t="shared" si="107"/>
        <v>#DIV/0!</v>
      </c>
      <c r="BB729" s="29" t="e">
        <f>VLOOKUP(BA729,score!$AJ$2:$AK$7,2,TRUE)</f>
        <v>#DIV/0!</v>
      </c>
    </row>
    <row r="730" spans="1:54" x14ac:dyDescent="0.3">
      <c r="A730" s="10"/>
      <c r="B730" s="11"/>
      <c r="C730" s="12"/>
      <c r="D730" s="14"/>
      <c r="E730" s="12"/>
      <c r="F730" s="14"/>
      <c r="G730" s="14"/>
      <c r="H730" s="14"/>
      <c r="I730" s="14"/>
      <c r="J730" s="14"/>
      <c r="K730" s="14"/>
      <c r="L730" s="14"/>
      <c r="M730" s="14"/>
      <c r="N730" s="13"/>
      <c r="O730" s="13"/>
      <c r="P730" s="12"/>
      <c r="Q730" s="12"/>
      <c r="R730" s="12"/>
      <c r="S730" s="12"/>
      <c r="T730" s="12"/>
      <c r="U730" s="12"/>
      <c r="V730" s="12"/>
      <c r="W730" s="17"/>
      <c r="X730" s="17"/>
      <c r="Y730" s="15"/>
      <c r="Z730" s="14"/>
      <c r="AA730" s="43" t="e">
        <f t="shared" si="99"/>
        <v>#DIV/0!</v>
      </c>
      <c r="AB730" s="21" t="e">
        <f t="shared" si="100"/>
        <v>#DIV/0!</v>
      </c>
      <c r="AC730" s="21" t="e">
        <f t="shared" si="101"/>
        <v>#DIV/0!</v>
      </c>
      <c r="AD730" s="21" t="e">
        <f t="shared" si="102"/>
        <v>#DIV/0!</v>
      </c>
      <c r="AE730" s="21" t="e">
        <f t="shared" si="103"/>
        <v>#DIV/0!</v>
      </c>
      <c r="AF730" s="21" t="e">
        <f t="shared" si="106"/>
        <v>#DIV/0!</v>
      </c>
      <c r="AG730" s="20">
        <f>VLOOKUP(S730,'tabla ingresos'!$A$3:$D$15,4,FALSE)</f>
        <v>0</v>
      </c>
      <c r="AH730" s="20">
        <f t="shared" si="104"/>
        <v>0</v>
      </c>
      <c r="AI730" s="20">
        <f t="shared" si="105"/>
        <v>0</v>
      </c>
      <c r="AJ730" s="28" t="e">
        <f>VLOOKUP(AA730,score!$K$2:$L$8,2,TRUE)*AJ$2</f>
        <v>#DIV/0!</v>
      </c>
      <c r="AK730" s="28">
        <f>VLOOKUP(T730,score!$M$2:$N$8,2,FALSE)*AK$2</f>
        <v>0</v>
      </c>
      <c r="AL730" s="28">
        <f>VLOOKUP(Q730,score!$G$2:$H$8,2,TRUE)*AL$2</f>
        <v>0.1</v>
      </c>
      <c r="AM730" s="28" t="e">
        <f>VLOOKUP(AB730,score!$Y$2:$Z$8,2,TRUE)*AM$2</f>
        <v>#DIV/0!</v>
      </c>
      <c r="AN730" s="28" t="e">
        <f>VLOOKUP(AE730,score!$AE$2:$AF$8,2,TRUE)*AN$2</f>
        <v>#DIV/0!</v>
      </c>
      <c r="AO730" s="28">
        <f>VLOOKUP(O730,score!$C$2:$D$8,2,TRUE)*AO$2</f>
        <v>0.1</v>
      </c>
      <c r="AP730" s="28">
        <f>VLOOKUP(R730,score!$I$2:$J$8,2,TRUE)*AP$2</f>
        <v>0.1</v>
      </c>
      <c r="AQ730" s="28" t="e">
        <f>VLOOKUP(P730,score!$E$2:$F$8,2,FALSE)*AQ$2</f>
        <v>#N/A</v>
      </c>
      <c r="AR730" s="28">
        <f>VLOOKUP(U730,score!$O$2:$P$8,2,TRUE)*AR$2</f>
        <v>0</v>
      </c>
      <c r="AS730" s="28">
        <f>VLOOKUP(V730,score!$Q$2:$R$8,2,TRUE)*AS$2</f>
        <v>0</v>
      </c>
      <c r="AT730" s="28" t="e">
        <f>VLOOKUP(W730,score!$S$2:$T$8,2,FALSE)*AT$2</f>
        <v>#N/A</v>
      </c>
      <c r="AU730" s="28" t="e">
        <f>VLOOKUP(X730,score!$U$2:$V$4,2,FALSE)*AU$2</f>
        <v>#N/A</v>
      </c>
      <c r="AV730" s="28" t="e">
        <f>VLOOKUP(AF730,score!$AG$2:$AH$8,2,TRUE)*AV$2</f>
        <v>#DIV/0!</v>
      </c>
      <c r="AW730" s="28" t="e">
        <f>VLOOKUP(Y730,score!$W$2:$X$8,2,FALSE)*AW$2</f>
        <v>#N/A</v>
      </c>
      <c r="AX730" s="28" t="e">
        <f>VLOOKUP(AC730,score!$AA$2:$AB$8,2,TRUE)*AX$2</f>
        <v>#DIV/0!</v>
      </c>
      <c r="AY730" s="28" t="e">
        <f>VLOOKUP(AD730,score!$AC$2:$AD$8,2,TRUE)*AY$2</f>
        <v>#DIV/0!</v>
      </c>
      <c r="AZ730" s="28">
        <f>VLOOKUP(N730,score!$A$2:$B$8,2,TRUE)*AZ$2</f>
        <v>0.1</v>
      </c>
      <c r="BA730" s="29" t="e">
        <f t="shared" si="107"/>
        <v>#DIV/0!</v>
      </c>
      <c r="BB730" s="29" t="e">
        <f>VLOOKUP(BA730,score!$AJ$2:$AK$7,2,TRUE)</f>
        <v>#DIV/0!</v>
      </c>
    </row>
    <row r="731" spans="1:54" x14ac:dyDescent="0.3">
      <c r="A731" s="10"/>
      <c r="B731" s="11"/>
      <c r="C731" s="12"/>
      <c r="D731" s="14"/>
      <c r="E731" s="12"/>
      <c r="F731" s="14"/>
      <c r="G731" s="14"/>
      <c r="H731" s="14"/>
      <c r="I731" s="14"/>
      <c r="J731" s="14"/>
      <c r="K731" s="14"/>
      <c r="L731" s="14"/>
      <c r="M731" s="14"/>
      <c r="N731" s="13"/>
      <c r="O731" s="13"/>
      <c r="P731" s="12"/>
      <c r="Q731" s="12"/>
      <c r="R731" s="12"/>
      <c r="S731" s="12"/>
      <c r="T731" s="12"/>
      <c r="U731" s="12"/>
      <c r="V731" s="12"/>
      <c r="W731" s="17"/>
      <c r="X731" s="17"/>
      <c r="Y731" s="15"/>
      <c r="Z731" s="14"/>
      <c r="AA731" s="43" t="e">
        <f t="shared" si="99"/>
        <v>#DIV/0!</v>
      </c>
      <c r="AB731" s="21" t="e">
        <f t="shared" si="100"/>
        <v>#DIV/0!</v>
      </c>
      <c r="AC731" s="21" t="e">
        <f t="shared" si="101"/>
        <v>#DIV/0!</v>
      </c>
      <c r="AD731" s="21" t="e">
        <f t="shared" si="102"/>
        <v>#DIV/0!</v>
      </c>
      <c r="AE731" s="21" t="e">
        <f t="shared" si="103"/>
        <v>#DIV/0!</v>
      </c>
      <c r="AF731" s="21" t="e">
        <f t="shared" si="106"/>
        <v>#DIV/0!</v>
      </c>
      <c r="AG731" s="20">
        <f>VLOOKUP(S731,'tabla ingresos'!$A$3:$D$15,4,FALSE)</f>
        <v>0</v>
      </c>
      <c r="AH731" s="20">
        <f t="shared" si="104"/>
        <v>0</v>
      </c>
      <c r="AI731" s="20">
        <f t="shared" si="105"/>
        <v>0</v>
      </c>
      <c r="AJ731" s="28" t="e">
        <f>VLOOKUP(AA731,score!$K$2:$L$8,2,TRUE)*AJ$2</f>
        <v>#DIV/0!</v>
      </c>
      <c r="AK731" s="28">
        <f>VLOOKUP(T731,score!$M$2:$N$8,2,FALSE)*AK$2</f>
        <v>0</v>
      </c>
      <c r="AL731" s="28">
        <f>VLOOKUP(Q731,score!$G$2:$H$8,2,TRUE)*AL$2</f>
        <v>0.1</v>
      </c>
      <c r="AM731" s="28" t="e">
        <f>VLOOKUP(AB731,score!$Y$2:$Z$8,2,TRUE)*AM$2</f>
        <v>#DIV/0!</v>
      </c>
      <c r="AN731" s="28" t="e">
        <f>VLOOKUP(AE731,score!$AE$2:$AF$8,2,TRUE)*AN$2</f>
        <v>#DIV/0!</v>
      </c>
      <c r="AO731" s="28">
        <f>VLOOKUP(O731,score!$C$2:$D$8,2,TRUE)*AO$2</f>
        <v>0.1</v>
      </c>
      <c r="AP731" s="28">
        <f>VLOOKUP(R731,score!$I$2:$J$8,2,TRUE)*AP$2</f>
        <v>0.1</v>
      </c>
      <c r="AQ731" s="28" t="e">
        <f>VLOOKUP(P731,score!$E$2:$F$8,2,FALSE)*AQ$2</f>
        <v>#N/A</v>
      </c>
      <c r="AR731" s="28">
        <f>VLOOKUP(U731,score!$O$2:$P$8,2,TRUE)*AR$2</f>
        <v>0</v>
      </c>
      <c r="AS731" s="28">
        <f>VLOOKUP(V731,score!$Q$2:$R$8,2,TRUE)*AS$2</f>
        <v>0</v>
      </c>
      <c r="AT731" s="28" t="e">
        <f>VLOOKUP(W731,score!$S$2:$T$8,2,FALSE)*AT$2</f>
        <v>#N/A</v>
      </c>
      <c r="AU731" s="28" t="e">
        <f>VLOOKUP(X731,score!$U$2:$V$4,2,FALSE)*AU$2</f>
        <v>#N/A</v>
      </c>
      <c r="AV731" s="28" t="e">
        <f>VLOOKUP(AF731,score!$AG$2:$AH$8,2,TRUE)*AV$2</f>
        <v>#DIV/0!</v>
      </c>
      <c r="AW731" s="28" t="e">
        <f>VLOOKUP(Y731,score!$W$2:$X$8,2,FALSE)*AW$2</f>
        <v>#N/A</v>
      </c>
      <c r="AX731" s="28" t="e">
        <f>VLOOKUP(AC731,score!$AA$2:$AB$8,2,TRUE)*AX$2</f>
        <v>#DIV/0!</v>
      </c>
      <c r="AY731" s="28" t="e">
        <f>VLOOKUP(AD731,score!$AC$2:$AD$8,2,TRUE)*AY$2</f>
        <v>#DIV/0!</v>
      </c>
      <c r="AZ731" s="28">
        <f>VLOOKUP(N731,score!$A$2:$B$8,2,TRUE)*AZ$2</f>
        <v>0.1</v>
      </c>
      <c r="BA731" s="29" t="e">
        <f t="shared" si="107"/>
        <v>#DIV/0!</v>
      </c>
      <c r="BB731" s="29" t="e">
        <f>VLOOKUP(BA731,score!$AJ$2:$AK$7,2,TRUE)</f>
        <v>#DIV/0!</v>
      </c>
    </row>
    <row r="732" spans="1:54" x14ac:dyDescent="0.3">
      <c r="A732" s="10"/>
      <c r="B732" s="11"/>
      <c r="C732" s="12"/>
      <c r="D732" s="14"/>
      <c r="E732" s="12"/>
      <c r="F732" s="14"/>
      <c r="G732" s="14"/>
      <c r="H732" s="14"/>
      <c r="I732" s="14"/>
      <c r="J732" s="14"/>
      <c r="K732" s="14"/>
      <c r="L732" s="14"/>
      <c r="M732" s="14"/>
      <c r="N732" s="13"/>
      <c r="O732" s="13"/>
      <c r="P732" s="12"/>
      <c r="Q732" s="12"/>
      <c r="R732" s="12"/>
      <c r="S732" s="12"/>
      <c r="T732" s="12"/>
      <c r="U732" s="12"/>
      <c r="V732" s="12"/>
      <c r="W732" s="17"/>
      <c r="X732" s="17"/>
      <c r="Y732" s="15"/>
      <c r="Z732" s="14"/>
      <c r="AA732" s="43" t="e">
        <f t="shared" si="99"/>
        <v>#DIV/0!</v>
      </c>
      <c r="AB732" s="21" t="e">
        <f t="shared" si="100"/>
        <v>#DIV/0!</v>
      </c>
      <c r="AC732" s="21" t="e">
        <f t="shared" si="101"/>
        <v>#DIV/0!</v>
      </c>
      <c r="AD732" s="21" t="e">
        <f t="shared" si="102"/>
        <v>#DIV/0!</v>
      </c>
      <c r="AE732" s="21" t="e">
        <f t="shared" si="103"/>
        <v>#DIV/0!</v>
      </c>
      <c r="AF732" s="21" t="e">
        <f t="shared" si="106"/>
        <v>#DIV/0!</v>
      </c>
      <c r="AG732" s="20">
        <f>VLOOKUP(S732,'tabla ingresos'!$A$3:$D$15,4,FALSE)</f>
        <v>0</v>
      </c>
      <c r="AH732" s="20">
        <f t="shared" si="104"/>
        <v>0</v>
      </c>
      <c r="AI732" s="20">
        <f t="shared" si="105"/>
        <v>0</v>
      </c>
      <c r="AJ732" s="28" t="e">
        <f>VLOOKUP(AA732,score!$K$2:$L$8,2,TRUE)*AJ$2</f>
        <v>#DIV/0!</v>
      </c>
      <c r="AK732" s="28">
        <f>VLOOKUP(T732,score!$M$2:$N$8,2,FALSE)*AK$2</f>
        <v>0</v>
      </c>
      <c r="AL732" s="28">
        <f>VLOOKUP(Q732,score!$G$2:$H$8,2,TRUE)*AL$2</f>
        <v>0.1</v>
      </c>
      <c r="AM732" s="28" t="e">
        <f>VLOOKUP(AB732,score!$Y$2:$Z$8,2,TRUE)*AM$2</f>
        <v>#DIV/0!</v>
      </c>
      <c r="AN732" s="28" t="e">
        <f>VLOOKUP(AE732,score!$AE$2:$AF$8,2,TRUE)*AN$2</f>
        <v>#DIV/0!</v>
      </c>
      <c r="AO732" s="28">
        <f>VLOOKUP(O732,score!$C$2:$D$8,2,TRUE)*AO$2</f>
        <v>0.1</v>
      </c>
      <c r="AP732" s="28">
        <f>VLOOKUP(R732,score!$I$2:$J$8,2,TRUE)*AP$2</f>
        <v>0.1</v>
      </c>
      <c r="AQ732" s="28" t="e">
        <f>VLOOKUP(P732,score!$E$2:$F$8,2,FALSE)*AQ$2</f>
        <v>#N/A</v>
      </c>
      <c r="AR732" s="28">
        <f>VLOOKUP(U732,score!$O$2:$P$8,2,TRUE)*AR$2</f>
        <v>0</v>
      </c>
      <c r="AS732" s="28">
        <f>VLOOKUP(V732,score!$Q$2:$R$8,2,TRUE)*AS$2</f>
        <v>0</v>
      </c>
      <c r="AT732" s="28" t="e">
        <f>VLOOKUP(W732,score!$S$2:$T$8,2,FALSE)*AT$2</f>
        <v>#N/A</v>
      </c>
      <c r="AU732" s="28" t="e">
        <f>VLOOKUP(X732,score!$U$2:$V$4,2,FALSE)*AU$2</f>
        <v>#N/A</v>
      </c>
      <c r="AV732" s="28" t="e">
        <f>VLOOKUP(AF732,score!$AG$2:$AH$8,2,TRUE)*AV$2</f>
        <v>#DIV/0!</v>
      </c>
      <c r="AW732" s="28" t="e">
        <f>VLOOKUP(Y732,score!$W$2:$X$8,2,FALSE)*AW$2</f>
        <v>#N/A</v>
      </c>
      <c r="AX732" s="28" t="e">
        <f>VLOOKUP(AC732,score!$AA$2:$AB$8,2,TRUE)*AX$2</f>
        <v>#DIV/0!</v>
      </c>
      <c r="AY732" s="28" t="e">
        <f>VLOOKUP(AD732,score!$AC$2:$AD$8,2,TRUE)*AY$2</f>
        <v>#DIV/0!</v>
      </c>
      <c r="AZ732" s="28">
        <f>VLOOKUP(N732,score!$A$2:$B$8,2,TRUE)*AZ$2</f>
        <v>0.1</v>
      </c>
      <c r="BA732" s="29" t="e">
        <f t="shared" si="107"/>
        <v>#DIV/0!</v>
      </c>
      <c r="BB732" s="29" t="e">
        <f>VLOOKUP(BA732,score!$AJ$2:$AK$7,2,TRUE)</f>
        <v>#DIV/0!</v>
      </c>
    </row>
    <row r="733" spans="1:54" x14ac:dyDescent="0.3">
      <c r="A733" s="10"/>
      <c r="B733" s="11"/>
      <c r="C733" s="12"/>
      <c r="D733" s="14"/>
      <c r="E733" s="12"/>
      <c r="F733" s="14"/>
      <c r="G733" s="14"/>
      <c r="H733" s="14"/>
      <c r="I733" s="14"/>
      <c r="J733" s="14"/>
      <c r="K733" s="14"/>
      <c r="L733" s="14"/>
      <c r="M733" s="14"/>
      <c r="N733" s="13"/>
      <c r="O733" s="13"/>
      <c r="P733" s="12"/>
      <c r="Q733" s="12"/>
      <c r="R733" s="12"/>
      <c r="S733" s="12"/>
      <c r="T733" s="12"/>
      <c r="U733" s="12"/>
      <c r="V733" s="12"/>
      <c r="W733" s="17"/>
      <c r="X733" s="17"/>
      <c r="Y733" s="15"/>
      <c r="Z733" s="14"/>
      <c r="AA733" s="43" t="e">
        <f t="shared" si="99"/>
        <v>#DIV/0!</v>
      </c>
      <c r="AB733" s="21" t="e">
        <f t="shared" si="100"/>
        <v>#DIV/0!</v>
      </c>
      <c r="AC733" s="21" t="e">
        <f t="shared" si="101"/>
        <v>#DIV/0!</v>
      </c>
      <c r="AD733" s="21" t="e">
        <f t="shared" si="102"/>
        <v>#DIV/0!</v>
      </c>
      <c r="AE733" s="21" t="e">
        <f t="shared" si="103"/>
        <v>#DIV/0!</v>
      </c>
      <c r="AF733" s="21" t="e">
        <f t="shared" si="106"/>
        <v>#DIV/0!</v>
      </c>
      <c r="AG733" s="20">
        <f>VLOOKUP(S733,'tabla ingresos'!$A$3:$D$15,4,FALSE)</f>
        <v>0</v>
      </c>
      <c r="AH733" s="20">
        <f t="shared" si="104"/>
        <v>0</v>
      </c>
      <c r="AI733" s="20">
        <f t="shared" si="105"/>
        <v>0</v>
      </c>
      <c r="AJ733" s="28" t="e">
        <f>VLOOKUP(AA733,score!$K$2:$L$8,2,TRUE)*AJ$2</f>
        <v>#DIV/0!</v>
      </c>
      <c r="AK733" s="28">
        <f>VLOOKUP(T733,score!$M$2:$N$8,2,FALSE)*AK$2</f>
        <v>0</v>
      </c>
      <c r="AL733" s="28">
        <f>VLOOKUP(Q733,score!$G$2:$H$8,2,TRUE)*AL$2</f>
        <v>0.1</v>
      </c>
      <c r="AM733" s="28" t="e">
        <f>VLOOKUP(AB733,score!$Y$2:$Z$8,2,TRUE)*AM$2</f>
        <v>#DIV/0!</v>
      </c>
      <c r="AN733" s="28" t="e">
        <f>VLOOKUP(AE733,score!$AE$2:$AF$8,2,TRUE)*AN$2</f>
        <v>#DIV/0!</v>
      </c>
      <c r="AO733" s="28">
        <f>VLOOKUP(O733,score!$C$2:$D$8,2,TRUE)*AO$2</f>
        <v>0.1</v>
      </c>
      <c r="AP733" s="28">
        <f>VLOOKUP(R733,score!$I$2:$J$8,2,TRUE)*AP$2</f>
        <v>0.1</v>
      </c>
      <c r="AQ733" s="28" t="e">
        <f>VLOOKUP(P733,score!$E$2:$F$8,2,FALSE)*AQ$2</f>
        <v>#N/A</v>
      </c>
      <c r="AR733" s="28">
        <f>VLOOKUP(U733,score!$O$2:$P$8,2,TRUE)*AR$2</f>
        <v>0</v>
      </c>
      <c r="AS733" s="28">
        <f>VLOOKUP(V733,score!$Q$2:$R$8,2,TRUE)*AS$2</f>
        <v>0</v>
      </c>
      <c r="AT733" s="28" t="e">
        <f>VLOOKUP(W733,score!$S$2:$T$8,2,FALSE)*AT$2</f>
        <v>#N/A</v>
      </c>
      <c r="AU733" s="28" t="e">
        <f>VLOOKUP(X733,score!$U$2:$V$4,2,FALSE)*AU$2</f>
        <v>#N/A</v>
      </c>
      <c r="AV733" s="28" t="e">
        <f>VLOOKUP(AF733,score!$AG$2:$AH$8,2,TRUE)*AV$2</f>
        <v>#DIV/0!</v>
      </c>
      <c r="AW733" s="28" t="e">
        <f>VLOOKUP(Y733,score!$W$2:$X$8,2,FALSE)*AW$2</f>
        <v>#N/A</v>
      </c>
      <c r="AX733" s="28" t="e">
        <f>VLOOKUP(AC733,score!$AA$2:$AB$8,2,TRUE)*AX$2</f>
        <v>#DIV/0!</v>
      </c>
      <c r="AY733" s="28" t="e">
        <f>VLOOKUP(AD733,score!$AC$2:$AD$8,2,TRUE)*AY$2</f>
        <v>#DIV/0!</v>
      </c>
      <c r="AZ733" s="28">
        <f>VLOOKUP(N733,score!$A$2:$B$8,2,TRUE)*AZ$2</f>
        <v>0.1</v>
      </c>
      <c r="BA733" s="29" t="e">
        <f t="shared" si="107"/>
        <v>#DIV/0!</v>
      </c>
      <c r="BB733" s="29" t="e">
        <f>VLOOKUP(BA733,score!$AJ$2:$AK$7,2,TRUE)</f>
        <v>#DIV/0!</v>
      </c>
    </row>
    <row r="734" spans="1:54" x14ac:dyDescent="0.3">
      <c r="A734" s="10"/>
      <c r="B734" s="11"/>
      <c r="C734" s="12"/>
      <c r="D734" s="14"/>
      <c r="E734" s="12"/>
      <c r="F734" s="14"/>
      <c r="G734" s="14"/>
      <c r="H734" s="14"/>
      <c r="I734" s="14"/>
      <c r="J734" s="14"/>
      <c r="K734" s="14"/>
      <c r="L734" s="14"/>
      <c r="M734" s="14"/>
      <c r="N734" s="13"/>
      <c r="O734" s="13"/>
      <c r="P734" s="12"/>
      <c r="Q734" s="12"/>
      <c r="R734" s="12"/>
      <c r="S734" s="12"/>
      <c r="T734" s="12"/>
      <c r="U734" s="12"/>
      <c r="V734" s="12"/>
      <c r="W734" s="17"/>
      <c r="X734" s="17"/>
      <c r="Y734" s="15"/>
      <c r="Z734" s="14"/>
      <c r="AA734" s="43" t="e">
        <f t="shared" si="99"/>
        <v>#DIV/0!</v>
      </c>
      <c r="AB734" s="21" t="e">
        <f t="shared" si="100"/>
        <v>#DIV/0!</v>
      </c>
      <c r="AC734" s="21" t="e">
        <f t="shared" si="101"/>
        <v>#DIV/0!</v>
      </c>
      <c r="AD734" s="21" t="e">
        <f t="shared" si="102"/>
        <v>#DIV/0!</v>
      </c>
      <c r="AE734" s="21" t="e">
        <f t="shared" si="103"/>
        <v>#DIV/0!</v>
      </c>
      <c r="AF734" s="21" t="e">
        <f t="shared" si="106"/>
        <v>#DIV/0!</v>
      </c>
      <c r="AG734" s="20">
        <f>VLOOKUP(S734,'tabla ingresos'!$A$3:$D$15,4,FALSE)</f>
        <v>0</v>
      </c>
      <c r="AH734" s="20">
        <f t="shared" si="104"/>
        <v>0</v>
      </c>
      <c r="AI734" s="20">
        <f t="shared" si="105"/>
        <v>0</v>
      </c>
      <c r="AJ734" s="28" t="e">
        <f>VLOOKUP(AA734,score!$K$2:$L$8,2,TRUE)*AJ$2</f>
        <v>#DIV/0!</v>
      </c>
      <c r="AK734" s="28">
        <f>VLOOKUP(T734,score!$M$2:$N$8,2,FALSE)*AK$2</f>
        <v>0</v>
      </c>
      <c r="AL734" s="28">
        <f>VLOOKUP(Q734,score!$G$2:$H$8,2,TRUE)*AL$2</f>
        <v>0.1</v>
      </c>
      <c r="AM734" s="28" t="e">
        <f>VLOOKUP(AB734,score!$Y$2:$Z$8,2,TRUE)*AM$2</f>
        <v>#DIV/0!</v>
      </c>
      <c r="AN734" s="28" t="e">
        <f>VLOOKUP(AE734,score!$AE$2:$AF$8,2,TRUE)*AN$2</f>
        <v>#DIV/0!</v>
      </c>
      <c r="AO734" s="28">
        <f>VLOOKUP(O734,score!$C$2:$D$8,2,TRUE)*AO$2</f>
        <v>0.1</v>
      </c>
      <c r="AP734" s="28">
        <f>VLOOKUP(R734,score!$I$2:$J$8,2,TRUE)*AP$2</f>
        <v>0.1</v>
      </c>
      <c r="AQ734" s="28" t="e">
        <f>VLOOKUP(P734,score!$E$2:$F$8,2,FALSE)*AQ$2</f>
        <v>#N/A</v>
      </c>
      <c r="AR734" s="28">
        <f>VLOOKUP(U734,score!$O$2:$P$8,2,TRUE)*AR$2</f>
        <v>0</v>
      </c>
      <c r="AS734" s="28">
        <f>VLOOKUP(V734,score!$Q$2:$R$8,2,TRUE)*AS$2</f>
        <v>0</v>
      </c>
      <c r="AT734" s="28" t="e">
        <f>VLOOKUP(W734,score!$S$2:$T$8,2,FALSE)*AT$2</f>
        <v>#N/A</v>
      </c>
      <c r="AU734" s="28" t="e">
        <f>VLOOKUP(X734,score!$U$2:$V$4,2,FALSE)*AU$2</f>
        <v>#N/A</v>
      </c>
      <c r="AV734" s="28" t="e">
        <f>VLOOKUP(AF734,score!$AG$2:$AH$8,2,TRUE)*AV$2</f>
        <v>#DIV/0!</v>
      </c>
      <c r="AW734" s="28" t="e">
        <f>VLOOKUP(Y734,score!$W$2:$X$8,2,FALSE)*AW$2</f>
        <v>#N/A</v>
      </c>
      <c r="AX734" s="28" t="e">
        <f>VLOOKUP(AC734,score!$AA$2:$AB$8,2,TRUE)*AX$2</f>
        <v>#DIV/0!</v>
      </c>
      <c r="AY734" s="28" t="e">
        <f>VLOOKUP(AD734,score!$AC$2:$AD$8,2,TRUE)*AY$2</f>
        <v>#DIV/0!</v>
      </c>
      <c r="AZ734" s="28">
        <f>VLOOKUP(N734,score!$A$2:$B$8,2,TRUE)*AZ$2</f>
        <v>0.1</v>
      </c>
      <c r="BA734" s="29" t="e">
        <f t="shared" si="107"/>
        <v>#DIV/0!</v>
      </c>
      <c r="BB734" s="29" t="e">
        <f>VLOOKUP(BA734,score!$AJ$2:$AK$7,2,TRUE)</f>
        <v>#DIV/0!</v>
      </c>
    </row>
    <row r="735" spans="1:54" x14ac:dyDescent="0.3">
      <c r="A735" s="10"/>
      <c r="B735" s="11"/>
      <c r="C735" s="12"/>
      <c r="D735" s="14"/>
      <c r="E735" s="12"/>
      <c r="F735" s="14"/>
      <c r="G735" s="14"/>
      <c r="H735" s="14"/>
      <c r="I735" s="14"/>
      <c r="J735" s="14"/>
      <c r="K735" s="14"/>
      <c r="L735" s="14"/>
      <c r="M735" s="14"/>
      <c r="N735" s="13"/>
      <c r="O735" s="13"/>
      <c r="P735" s="12"/>
      <c r="Q735" s="12"/>
      <c r="R735" s="12"/>
      <c r="S735" s="12"/>
      <c r="T735" s="12"/>
      <c r="U735" s="12"/>
      <c r="V735" s="12"/>
      <c r="W735" s="17"/>
      <c r="X735" s="17"/>
      <c r="Y735" s="15"/>
      <c r="Z735" s="14"/>
      <c r="AA735" s="43" t="e">
        <f t="shared" si="99"/>
        <v>#DIV/0!</v>
      </c>
      <c r="AB735" s="21" t="e">
        <f t="shared" si="100"/>
        <v>#DIV/0!</v>
      </c>
      <c r="AC735" s="21" t="e">
        <f t="shared" si="101"/>
        <v>#DIV/0!</v>
      </c>
      <c r="AD735" s="21" t="e">
        <f t="shared" si="102"/>
        <v>#DIV/0!</v>
      </c>
      <c r="AE735" s="21" t="e">
        <f t="shared" si="103"/>
        <v>#DIV/0!</v>
      </c>
      <c r="AF735" s="21" t="e">
        <f t="shared" si="106"/>
        <v>#DIV/0!</v>
      </c>
      <c r="AG735" s="20">
        <f>VLOOKUP(S735,'tabla ingresos'!$A$3:$D$15,4,FALSE)</f>
        <v>0</v>
      </c>
      <c r="AH735" s="20">
        <f t="shared" si="104"/>
        <v>0</v>
      </c>
      <c r="AI735" s="20">
        <f t="shared" si="105"/>
        <v>0</v>
      </c>
      <c r="AJ735" s="28" t="e">
        <f>VLOOKUP(AA735,score!$K$2:$L$8,2,TRUE)*AJ$2</f>
        <v>#DIV/0!</v>
      </c>
      <c r="AK735" s="28">
        <f>VLOOKUP(T735,score!$M$2:$N$8,2,FALSE)*AK$2</f>
        <v>0</v>
      </c>
      <c r="AL735" s="28">
        <f>VLOOKUP(Q735,score!$G$2:$H$8,2,TRUE)*AL$2</f>
        <v>0.1</v>
      </c>
      <c r="AM735" s="28" t="e">
        <f>VLOOKUP(AB735,score!$Y$2:$Z$8,2,TRUE)*AM$2</f>
        <v>#DIV/0!</v>
      </c>
      <c r="AN735" s="28" t="e">
        <f>VLOOKUP(AE735,score!$AE$2:$AF$8,2,TRUE)*AN$2</f>
        <v>#DIV/0!</v>
      </c>
      <c r="AO735" s="28">
        <f>VLOOKUP(O735,score!$C$2:$D$8,2,TRUE)*AO$2</f>
        <v>0.1</v>
      </c>
      <c r="AP735" s="28">
        <f>VLOOKUP(R735,score!$I$2:$J$8,2,TRUE)*AP$2</f>
        <v>0.1</v>
      </c>
      <c r="AQ735" s="28" t="e">
        <f>VLOOKUP(P735,score!$E$2:$F$8,2,FALSE)*AQ$2</f>
        <v>#N/A</v>
      </c>
      <c r="AR735" s="28">
        <f>VLOOKUP(U735,score!$O$2:$P$8,2,TRUE)*AR$2</f>
        <v>0</v>
      </c>
      <c r="AS735" s="28">
        <f>VLOOKUP(V735,score!$Q$2:$R$8,2,TRUE)*AS$2</f>
        <v>0</v>
      </c>
      <c r="AT735" s="28" t="e">
        <f>VLOOKUP(W735,score!$S$2:$T$8,2,FALSE)*AT$2</f>
        <v>#N/A</v>
      </c>
      <c r="AU735" s="28" t="e">
        <f>VLOOKUP(X735,score!$U$2:$V$4,2,FALSE)*AU$2</f>
        <v>#N/A</v>
      </c>
      <c r="AV735" s="28" t="e">
        <f>VLOOKUP(AF735,score!$AG$2:$AH$8,2,TRUE)*AV$2</f>
        <v>#DIV/0!</v>
      </c>
      <c r="AW735" s="28" t="e">
        <f>VLOOKUP(Y735,score!$W$2:$X$8,2,FALSE)*AW$2</f>
        <v>#N/A</v>
      </c>
      <c r="AX735" s="28" t="e">
        <f>VLOOKUP(AC735,score!$AA$2:$AB$8,2,TRUE)*AX$2</f>
        <v>#DIV/0!</v>
      </c>
      <c r="AY735" s="28" t="e">
        <f>VLOOKUP(AD735,score!$AC$2:$AD$8,2,TRUE)*AY$2</f>
        <v>#DIV/0!</v>
      </c>
      <c r="AZ735" s="28">
        <f>VLOOKUP(N735,score!$A$2:$B$8,2,TRUE)*AZ$2</f>
        <v>0.1</v>
      </c>
      <c r="BA735" s="29" t="e">
        <f t="shared" si="107"/>
        <v>#DIV/0!</v>
      </c>
      <c r="BB735" s="29" t="e">
        <f>VLOOKUP(BA735,score!$AJ$2:$AK$7,2,TRUE)</f>
        <v>#DIV/0!</v>
      </c>
    </row>
    <row r="736" spans="1:54" x14ac:dyDescent="0.3">
      <c r="A736" s="10"/>
      <c r="B736" s="11"/>
      <c r="C736" s="12"/>
      <c r="D736" s="14"/>
      <c r="E736" s="12"/>
      <c r="F736" s="14"/>
      <c r="G736" s="14"/>
      <c r="H736" s="14"/>
      <c r="I736" s="14"/>
      <c r="J736" s="14"/>
      <c r="K736" s="14"/>
      <c r="L736" s="14"/>
      <c r="M736" s="14"/>
      <c r="N736" s="13"/>
      <c r="O736" s="13"/>
      <c r="P736" s="12"/>
      <c r="Q736" s="12"/>
      <c r="R736" s="12"/>
      <c r="S736" s="12"/>
      <c r="T736" s="12"/>
      <c r="U736" s="12"/>
      <c r="V736" s="12"/>
      <c r="W736" s="17"/>
      <c r="X736" s="17"/>
      <c r="Y736" s="15"/>
      <c r="Z736" s="14"/>
      <c r="AA736" s="43" t="e">
        <f t="shared" si="99"/>
        <v>#DIV/0!</v>
      </c>
      <c r="AB736" s="21" t="e">
        <f t="shared" si="100"/>
        <v>#DIV/0!</v>
      </c>
      <c r="AC736" s="21" t="e">
        <f t="shared" si="101"/>
        <v>#DIV/0!</v>
      </c>
      <c r="AD736" s="21" t="e">
        <f t="shared" si="102"/>
        <v>#DIV/0!</v>
      </c>
      <c r="AE736" s="21" t="e">
        <f t="shared" si="103"/>
        <v>#DIV/0!</v>
      </c>
      <c r="AF736" s="21" t="e">
        <f t="shared" si="106"/>
        <v>#DIV/0!</v>
      </c>
      <c r="AG736" s="20">
        <f>VLOOKUP(S736,'tabla ingresos'!$A$3:$D$15,4,FALSE)</f>
        <v>0</v>
      </c>
      <c r="AH736" s="20">
        <f t="shared" si="104"/>
        <v>0</v>
      </c>
      <c r="AI736" s="20">
        <f t="shared" si="105"/>
        <v>0</v>
      </c>
      <c r="AJ736" s="28" t="e">
        <f>VLOOKUP(AA736,score!$K$2:$L$8,2,TRUE)*AJ$2</f>
        <v>#DIV/0!</v>
      </c>
      <c r="AK736" s="28">
        <f>VLOOKUP(T736,score!$M$2:$N$8,2,FALSE)*AK$2</f>
        <v>0</v>
      </c>
      <c r="AL736" s="28">
        <f>VLOOKUP(Q736,score!$G$2:$H$8,2,TRUE)*AL$2</f>
        <v>0.1</v>
      </c>
      <c r="AM736" s="28" t="e">
        <f>VLOOKUP(AB736,score!$Y$2:$Z$8,2,TRUE)*AM$2</f>
        <v>#DIV/0!</v>
      </c>
      <c r="AN736" s="28" t="e">
        <f>VLOOKUP(AE736,score!$AE$2:$AF$8,2,TRUE)*AN$2</f>
        <v>#DIV/0!</v>
      </c>
      <c r="AO736" s="28">
        <f>VLOOKUP(O736,score!$C$2:$D$8,2,TRUE)*AO$2</f>
        <v>0.1</v>
      </c>
      <c r="AP736" s="28">
        <f>VLOOKUP(R736,score!$I$2:$J$8,2,TRUE)*AP$2</f>
        <v>0.1</v>
      </c>
      <c r="AQ736" s="28" t="e">
        <f>VLOOKUP(P736,score!$E$2:$F$8,2,FALSE)*AQ$2</f>
        <v>#N/A</v>
      </c>
      <c r="AR736" s="28">
        <f>VLOOKUP(U736,score!$O$2:$P$8,2,TRUE)*AR$2</f>
        <v>0</v>
      </c>
      <c r="AS736" s="28">
        <f>VLOOKUP(V736,score!$Q$2:$R$8,2,TRUE)*AS$2</f>
        <v>0</v>
      </c>
      <c r="AT736" s="28" t="e">
        <f>VLOOKUP(W736,score!$S$2:$T$8,2,FALSE)*AT$2</f>
        <v>#N/A</v>
      </c>
      <c r="AU736" s="28" t="e">
        <f>VLOOKUP(X736,score!$U$2:$V$4,2,FALSE)*AU$2</f>
        <v>#N/A</v>
      </c>
      <c r="AV736" s="28" t="e">
        <f>VLOOKUP(AF736,score!$AG$2:$AH$8,2,TRUE)*AV$2</f>
        <v>#DIV/0!</v>
      </c>
      <c r="AW736" s="28" t="e">
        <f>VLOOKUP(Y736,score!$W$2:$X$8,2,FALSE)*AW$2</f>
        <v>#N/A</v>
      </c>
      <c r="AX736" s="28" t="e">
        <f>VLOOKUP(AC736,score!$AA$2:$AB$8,2,TRUE)*AX$2</f>
        <v>#DIV/0!</v>
      </c>
      <c r="AY736" s="28" t="e">
        <f>VLOOKUP(AD736,score!$AC$2:$AD$8,2,TRUE)*AY$2</f>
        <v>#DIV/0!</v>
      </c>
      <c r="AZ736" s="28">
        <f>VLOOKUP(N736,score!$A$2:$B$8,2,TRUE)*AZ$2</f>
        <v>0.1</v>
      </c>
      <c r="BA736" s="29" t="e">
        <f t="shared" si="107"/>
        <v>#DIV/0!</v>
      </c>
      <c r="BB736" s="29" t="e">
        <f>VLOOKUP(BA736,score!$AJ$2:$AK$7,2,TRUE)</f>
        <v>#DIV/0!</v>
      </c>
    </row>
    <row r="737" spans="1:54" x14ac:dyDescent="0.3">
      <c r="A737" s="10"/>
      <c r="B737" s="11"/>
      <c r="C737" s="12"/>
      <c r="D737" s="14"/>
      <c r="E737" s="12"/>
      <c r="F737" s="14"/>
      <c r="G737" s="14"/>
      <c r="H737" s="14"/>
      <c r="I737" s="14"/>
      <c r="J737" s="14"/>
      <c r="K737" s="14"/>
      <c r="L737" s="14"/>
      <c r="M737" s="14"/>
      <c r="N737" s="13"/>
      <c r="O737" s="13"/>
      <c r="P737" s="12"/>
      <c r="Q737" s="12"/>
      <c r="R737" s="12"/>
      <c r="S737" s="12"/>
      <c r="T737" s="12"/>
      <c r="U737" s="12"/>
      <c r="V737" s="12"/>
      <c r="W737" s="17"/>
      <c r="X737" s="17"/>
      <c r="Y737" s="15"/>
      <c r="Z737" s="14"/>
      <c r="AA737" s="43" t="e">
        <f t="shared" si="99"/>
        <v>#DIV/0!</v>
      </c>
      <c r="AB737" s="21" t="e">
        <f t="shared" si="100"/>
        <v>#DIV/0!</v>
      </c>
      <c r="AC737" s="21" t="e">
        <f t="shared" si="101"/>
        <v>#DIV/0!</v>
      </c>
      <c r="AD737" s="21" t="e">
        <f t="shared" si="102"/>
        <v>#DIV/0!</v>
      </c>
      <c r="AE737" s="21" t="e">
        <f t="shared" si="103"/>
        <v>#DIV/0!</v>
      </c>
      <c r="AF737" s="21" t="e">
        <f t="shared" si="106"/>
        <v>#DIV/0!</v>
      </c>
      <c r="AG737" s="20">
        <f>VLOOKUP(S737,'tabla ingresos'!$A$3:$D$15,4,FALSE)</f>
        <v>0</v>
      </c>
      <c r="AH737" s="20">
        <f t="shared" si="104"/>
        <v>0</v>
      </c>
      <c r="AI737" s="20">
        <f t="shared" si="105"/>
        <v>0</v>
      </c>
      <c r="AJ737" s="28" t="e">
        <f>VLOOKUP(AA737,score!$K$2:$L$8,2,TRUE)*AJ$2</f>
        <v>#DIV/0!</v>
      </c>
      <c r="AK737" s="28">
        <f>VLOOKUP(T737,score!$M$2:$N$8,2,FALSE)*AK$2</f>
        <v>0</v>
      </c>
      <c r="AL737" s="28">
        <f>VLOOKUP(Q737,score!$G$2:$H$8,2,TRUE)*AL$2</f>
        <v>0.1</v>
      </c>
      <c r="AM737" s="28" t="e">
        <f>VLOOKUP(AB737,score!$Y$2:$Z$8,2,TRUE)*AM$2</f>
        <v>#DIV/0!</v>
      </c>
      <c r="AN737" s="28" t="e">
        <f>VLOOKUP(AE737,score!$AE$2:$AF$8,2,TRUE)*AN$2</f>
        <v>#DIV/0!</v>
      </c>
      <c r="AO737" s="28">
        <f>VLOOKUP(O737,score!$C$2:$D$8,2,TRUE)*AO$2</f>
        <v>0.1</v>
      </c>
      <c r="AP737" s="28">
        <f>VLOOKUP(R737,score!$I$2:$J$8,2,TRUE)*AP$2</f>
        <v>0.1</v>
      </c>
      <c r="AQ737" s="28" t="e">
        <f>VLOOKUP(P737,score!$E$2:$F$8,2,FALSE)*AQ$2</f>
        <v>#N/A</v>
      </c>
      <c r="AR737" s="28">
        <f>VLOOKUP(U737,score!$O$2:$P$8,2,TRUE)*AR$2</f>
        <v>0</v>
      </c>
      <c r="AS737" s="28">
        <f>VLOOKUP(V737,score!$Q$2:$R$8,2,TRUE)*AS$2</f>
        <v>0</v>
      </c>
      <c r="AT737" s="28" t="e">
        <f>VLOOKUP(W737,score!$S$2:$T$8,2,FALSE)*AT$2</f>
        <v>#N/A</v>
      </c>
      <c r="AU737" s="28" t="e">
        <f>VLOOKUP(X737,score!$U$2:$V$4,2,FALSE)*AU$2</f>
        <v>#N/A</v>
      </c>
      <c r="AV737" s="28" t="e">
        <f>VLOOKUP(AF737,score!$AG$2:$AH$8,2,TRUE)*AV$2</f>
        <v>#DIV/0!</v>
      </c>
      <c r="AW737" s="28" t="e">
        <f>VLOOKUP(Y737,score!$W$2:$X$8,2,FALSE)*AW$2</f>
        <v>#N/A</v>
      </c>
      <c r="AX737" s="28" t="e">
        <f>VLOOKUP(AC737,score!$AA$2:$AB$8,2,TRUE)*AX$2</f>
        <v>#DIV/0!</v>
      </c>
      <c r="AY737" s="28" t="e">
        <f>VLOOKUP(AD737,score!$AC$2:$AD$8,2,TRUE)*AY$2</f>
        <v>#DIV/0!</v>
      </c>
      <c r="AZ737" s="28">
        <f>VLOOKUP(N737,score!$A$2:$B$8,2,TRUE)*AZ$2</f>
        <v>0.1</v>
      </c>
      <c r="BA737" s="29" t="e">
        <f t="shared" si="107"/>
        <v>#DIV/0!</v>
      </c>
      <c r="BB737" s="29" t="e">
        <f>VLOOKUP(BA737,score!$AJ$2:$AK$7,2,TRUE)</f>
        <v>#DIV/0!</v>
      </c>
    </row>
    <row r="738" spans="1:54" x14ac:dyDescent="0.3">
      <c r="A738" s="10"/>
      <c r="B738" s="11"/>
      <c r="C738" s="12"/>
      <c r="D738" s="14"/>
      <c r="E738" s="12"/>
      <c r="F738" s="14"/>
      <c r="G738" s="14"/>
      <c r="H738" s="14"/>
      <c r="I738" s="14"/>
      <c r="J738" s="14"/>
      <c r="K738" s="14"/>
      <c r="L738" s="14"/>
      <c r="M738" s="14"/>
      <c r="N738" s="13"/>
      <c r="O738" s="13"/>
      <c r="P738" s="12"/>
      <c r="Q738" s="12"/>
      <c r="R738" s="12"/>
      <c r="S738" s="12"/>
      <c r="T738" s="12"/>
      <c r="U738" s="12"/>
      <c r="V738" s="12"/>
      <c r="W738" s="17"/>
      <c r="X738" s="17"/>
      <c r="Y738" s="15"/>
      <c r="Z738" s="14"/>
      <c r="AA738" s="43" t="e">
        <f t="shared" si="99"/>
        <v>#DIV/0!</v>
      </c>
      <c r="AB738" s="21" t="e">
        <f t="shared" si="100"/>
        <v>#DIV/0!</v>
      </c>
      <c r="AC738" s="21" t="e">
        <f t="shared" si="101"/>
        <v>#DIV/0!</v>
      </c>
      <c r="AD738" s="21" t="e">
        <f t="shared" si="102"/>
        <v>#DIV/0!</v>
      </c>
      <c r="AE738" s="21" t="e">
        <f t="shared" si="103"/>
        <v>#DIV/0!</v>
      </c>
      <c r="AF738" s="21" t="e">
        <f t="shared" si="106"/>
        <v>#DIV/0!</v>
      </c>
      <c r="AG738" s="20">
        <f>VLOOKUP(S738,'tabla ingresos'!$A$3:$D$15,4,FALSE)</f>
        <v>0</v>
      </c>
      <c r="AH738" s="20">
        <f t="shared" si="104"/>
        <v>0</v>
      </c>
      <c r="AI738" s="20">
        <f t="shared" si="105"/>
        <v>0</v>
      </c>
      <c r="AJ738" s="28" t="e">
        <f>VLOOKUP(AA738,score!$K$2:$L$8,2,TRUE)*AJ$2</f>
        <v>#DIV/0!</v>
      </c>
      <c r="AK738" s="28">
        <f>VLOOKUP(T738,score!$M$2:$N$8,2,FALSE)*AK$2</f>
        <v>0</v>
      </c>
      <c r="AL738" s="28">
        <f>VLOOKUP(Q738,score!$G$2:$H$8,2,TRUE)*AL$2</f>
        <v>0.1</v>
      </c>
      <c r="AM738" s="28" t="e">
        <f>VLOOKUP(AB738,score!$Y$2:$Z$8,2,TRUE)*AM$2</f>
        <v>#DIV/0!</v>
      </c>
      <c r="AN738" s="28" t="e">
        <f>VLOOKUP(AE738,score!$AE$2:$AF$8,2,TRUE)*AN$2</f>
        <v>#DIV/0!</v>
      </c>
      <c r="AO738" s="28">
        <f>VLOOKUP(O738,score!$C$2:$D$8,2,TRUE)*AO$2</f>
        <v>0.1</v>
      </c>
      <c r="AP738" s="28">
        <f>VLOOKUP(R738,score!$I$2:$J$8,2,TRUE)*AP$2</f>
        <v>0.1</v>
      </c>
      <c r="AQ738" s="28" t="e">
        <f>VLOOKUP(P738,score!$E$2:$F$8,2,FALSE)*AQ$2</f>
        <v>#N/A</v>
      </c>
      <c r="AR738" s="28">
        <f>VLOOKUP(U738,score!$O$2:$P$8,2,TRUE)*AR$2</f>
        <v>0</v>
      </c>
      <c r="AS738" s="28">
        <f>VLOOKUP(V738,score!$Q$2:$R$8,2,TRUE)*AS$2</f>
        <v>0</v>
      </c>
      <c r="AT738" s="28" t="e">
        <f>VLOOKUP(W738,score!$S$2:$T$8,2,FALSE)*AT$2</f>
        <v>#N/A</v>
      </c>
      <c r="AU738" s="28" t="e">
        <f>VLOOKUP(X738,score!$U$2:$V$4,2,FALSE)*AU$2</f>
        <v>#N/A</v>
      </c>
      <c r="AV738" s="28" t="e">
        <f>VLOOKUP(AF738,score!$AG$2:$AH$8,2,TRUE)*AV$2</f>
        <v>#DIV/0!</v>
      </c>
      <c r="AW738" s="28" t="e">
        <f>VLOOKUP(Y738,score!$W$2:$X$8,2,FALSE)*AW$2</f>
        <v>#N/A</v>
      </c>
      <c r="AX738" s="28" t="e">
        <f>VLOOKUP(AC738,score!$AA$2:$AB$8,2,TRUE)*AX$2</f>
        <v>#DIV/0!</v>
      </c>
      <c r="AY738" s="28" t="e">
        <f>VLOOKUP(AD738,score!$AC$2:$AD$8,2,TRUE)*AY$2</f>
        <v>#DIV/0!</v>
      </c>
      <c r="AZ738" s="28">
        <f>VLOOKUP(N738,score!$A$2:$B$8,2,TRUE)*AZ$2</f>
        <v>0.1</v>
      </c>
      <c r="BA738" s="29" t="e">
        <f t="shared" si="107"/>
        <v>#DIV/0!</v>
      </c>
      <c r="BB738" s="29" t="e">
        <f>VLOOKUP(BA738,score!$AJ$2:$AK$7,2,TRUE)</f>
        <v>#DIV/0!</v>
      </c>
    </row>
    <row r="739" spans="1:54" x14ac:dyDescent="0.3">
      <c r="A739" s="10"/>
      <c r="B739" s="11"/>
      <c r="C739" s="12"/>
      <c r="D739" s="14"/>
      <c r="E739" s="12"/>
      <c r="F739" s="14"/>
      <c r="G739" s="14"/>
      <c r="H739" s="14"/>
      <c r="I739" s="14"/>
      <c r="J739" s="14"/>
      <c r="K739" s="14"/>
      <c r="L739" s="14"/>
      <c r="M739" s="14"/>
      <c r="N739" s="13"/>
      <c r="O739" s="13"/>
      <c r="P739" s="12"/>
      <c r="Q739" s="12"/>
      <c r="R739" s="12"/>
      <c r="S739" s="12"/>
      <c r="T739" s="12"/>
      <c r="U739" s="12"/>
      <c r="V739" s="12"/>
      <c r="W739" s="17"/>
      <c r="X739" s="17"/>
      <c r="Y739" s="15"/>
      <c r="Z739" s="14"/>
      <c r="AA739" s="43" t="e">
        <f t="shared" si="99"/>
        <v>#DIV/0!</v>
      </c>
      <c r="AB739" s="21" t="e">
        <f t="shared" si="100"/>
        <v>#DIV/0!</v>
      </c>
      <c r="AC739" s="21" t="e">
        <f t="shared" si="101"/>
        <v>#DIV/0!</v>
      </c>
      <c r="AD739" s="21" t="e">
        <f t="shared" si="102"/>
        <v>#DIV/0!</v>
      </c>
      <c r="AE739" s="21" t="e">
        <f t="shared" si="103"/>
        <v>#DIV/0!</v>
      </c>
      <c r="AF739" s="21" t="e">
        <f t="shared" si="106"/>
        <v>#DIV/0!</v>
      </c>
      <c r="AG739" s="20">
        <f>VLOOKUP(S739,'tabla ingresos'!$A$3:$D$15,4,FALSE)</f>
        <v>0</v>
      </c>
      <c r="AH739" s="20">
        <f t="shared" si="104"/>
        <v>0</v>
      </c>
      <c r="AI739" s="20">
        <f t="shared" si="105"/>
        <v>0</v>
      </c>
      <c r="AJ739" s="28" t="e">
        <f>VLOOKUP(AA739,score!$K$2:$L$8,2,TRUE)*AJ$2</f>
        <v>#DIV/0!</v>
      </c>
      <c r="AK739" s="28">
        <f>VLOOKUP(T739,score!$M$2:$N$8,2,FALSE)*AK$2</f>
        <v>0</v>
      </c>
      <c r="AL739" s="28">
        <f>VLOOKUP(Q739,score!$G$2:$H$8,2,TRUE)*AL$2</f>
        <v>0.1</v>
      </c>
      <c r="AM739" s="28" t="e">
        <f>VLOOKUP(AB739,score!$Y$2:$Z$8,2,TRUE)*AM$2</f>
        <v>#DIV/0!</v>
      </c>
      <c r="AN739" s="28" t="e">
        <f>VLOOKUP(AE739,score!$AE$2:$AF$8,2,TRUE)*AN$2</f>
        <v>#DIV/0!</v>
      </c>
      <c r="AO739" s="28">
        <f>VLOOKUP(O739,score!$C$2:$D$8,2,TRUE)*AO$2</f>
        <v>0.1</v>
      </c>
      <c r="AP739" s="28">
        <f>VLOOKUP(R739,score!$I$2:$J$8,2,TRUE)*AP$2</f>
        <v>0.1</v>
      </c>
      <c r="AQ739" s="28" t="e">
        <f>VLOOKUP(P739,score!$E$2:$F$8,2,FALSE)*AQ$2</f>
        <v>#N/A</v>
      </c>
      <c r="AR739" s="28">
        <f>VLOOKUP(U739,score!$O$2:$P$8,2,TRUE)*AR$2</f>
        <v>0</v>
      </c>
      <c r="AS739" s="28">
        <f>VLOOKUP(V739,score!$Q$2:$R$8,2,TRUE)*AS$2</f>
        <v>0</v>
      </c>
      <c r="AT739" s="28" t="e">
        <f>VLOOKUP(W739,score!$S$2:$T$8,2,FALSE)*AT$2</f>
        <v>#N/A</v>
      </c>
      <c r="AU739" s="28" t="e">
        <f>VLOOKUP(X739,score!$U$2:$V$4,2,FALSE)*AU$2</f>
        <v>#N/A</v>
      </c>
      <c r="AV739" s="28" t="e">
        <f>VLOOKUP(AF739,score!$AG$2:$AH$8,2,TRUE)*AV$2</f>
        <v>#DIV/0!</v>
      </c>
      <c r="AW739" s="28" t="e">
        <f>VLOOKUP(Y739,score!$W$2:$X$8,2,FALSE)*AW$2</f>
        <v>#N/A</v>
      </c>
      <c r="AX739" s="28" t="e">
        <f>VLOOKUP(AC739,score!$AA$2:$AB$8,2,TRUE)*AX$2</f>
        <v>#DIV/0!</v>
      </c>
      <c r="AY739" s="28" t="e">
        <f>VLOOKUP(AD739,score!$AC$2:$AD$8,2,TRUE)*AY$2</f>
        <v>#DIV/0!</v>
      </c>
      <c r="AZ739" s="28">
        <f>VLOOKUP(N739,score!$A$2:$B$8,2,TRUE)*AZ$2</f>
        <v>0.1</v>
      </c>
      <c r="BA739" s="29" t="e">
        <f t="shared" si="107"/>
        <v>#DIV/0!</v>
      </c>
      <c r="BB739" s="29" t="e">
        <f>VLOOKUP(BA739,score!$AJ$2:$AK$7,2,TRUE)</f>
        <v>#DIV/0!</v>
      </c>
    </row>
    <row r="740" spans="1:54" x14ac:dyDescent="0.3">
      <c r="A740" s="10"/>
      <c r="B740" s="11"/>
      <c r="C740" s="12"/>
      <c r="D740" s="14"/>
      <c r="E740" s="12"/>
      <c r="F740" s="14"/>
      <c r="G740" s="14"/>
      <c r="H740" s="14"/>
      <c r="I740" s="14"/>
      <c r="J740" s="14"/>
      <c r="K740" s="14"/>
      <c r="L740" s="14"/>
      <c r="M740" s="14"/>
      <c r="N740" s="13"/>
      <c r="O740" s="13"/>
      <c r="P740" s="12"/>
      <c r="Q740" s="12"/>
      <c r="R740" s="12"/>
      <c r="S740" s="12"/>
      <c r="T740" s="12"/>
      <c r="U740" s="12"/>
      <c r="V740" s="12"/>
      <c r="W740" s="17"/>
      <c r="X740" s="17"/>
      <c r="Y740" s="15"/>
      <c r="Z740" s="14"/>
      <c r="AA740" s="43" t="e">
        <f t="shared" si="99"/>
        <v>#DIV/0!</v>
      </c>
      <c r="AB740" s="21" t="e">
        <f t="shared" si="100"/>
        <v>#DIV/0!</v>
      </c>
      <c r="AC740" s="21" t="e">
        <f t="shared" si="101"/>
        <v>#DIV/0!</v>
      </c>
      <c r="AD740" s="21" t="e">
        <f t="shared" si="102"/>
        <v>#DIV/0!</v>
      </c>
      <c r="AE740" s="21" t="e">
        <f t="shared" si="103"/>
        <v>#DIV/0!</v>
      </c>
      <c r="AF740" s="21" t="e">
        <f t="shared" si="106"/>
        <v>#DIV/0!</v>
      </c>
      <c r="AG740" s="20">
        <f>VLOOKUP(S740,'tabla ingresos'!$A$3:$D$15,4,FALSE)</f>
        <v>0</v>
      </c>
      <c r="AH740" s="20">
        <f t="shared" si="104"/>
        <v>0</v>
      </c>
      <c r="AI740" s="20">
        <f t="shared" si="105"/>
        <v>0</v>
      </c>
      <c r="AJ740" s="28" t="e">
        <f>VLOOKUP(AA740,score!$K$2:$L$8,2,TRUE)*AJ$2</f>
        <v>#DIV/0!</v>
      </c>
      <c r="AK740" s="28">
        <f>VLOOKUP(T740,score!$M$2:$N$8,2,FALSE)*AK$2</f>
        <v>0</v>
      </c>
      <c r="AL740" s="28">
        <f>VLOOKUP(Q740,score!$G$2:$H$8,2,TRUE)*AL$2</f>
        <v>0.1</v>
      </c>
      <c r="AM740" s="28" t="e">
        <f>VLOOKUP(AB740,score!$Y$2:$Z$8,2,TRUE)*AM$2</f>
        <v>#DIV/0!</v>
      </c>
      <c r="AN740" s="28" t="e">
        <f>VLOOKUP(AE740,score!$AE$2:$AF$8,2,TRUE)*AN$2</f>
        <v>#DIV/0!</v>
      </c>
      <c r="AO740" s="28">
        <f>VLOOKUP(O740,score!$C$2:$D$8,2,TRUE)*AO$2</f>
        <v>0.1</v>
      </c>
      <c r="AP740" s="28">
        <f>VLOOKUP(R740,score!$I$2:$J$8,2,TRUE)*AP$2</f>
        <v>0.1</v>
      </c>
      <c r="AQ740" s="28" t="e">
        <f>VLOOKUP(P740,score!$E$2:$F$8,2,FALSE)*AQ$2</f>
        <v>#N/A</v>
      </c>
      <c r="AR740" s="28">
        <f>VLOOKUP(U740,score!$O$2:$P$8,2,TRUE)*AR$2</f>
        <v>0</v>
      </c>
      <c r="AS740" s="28">
        <f>VLOOKUP(V740,score!$Q$2:$R$8,2,TRUE)*AS$2</f>
        <v>0</v>
      </c>
      <c r="AT740" s="28" t="e">
        <f>VLOOKUP(W740,score!$S$2:$T$8,2,FALSE)*AT$2</f>
        <v>#N/A</v>
      </c>
      <c r="AU740" s="28" t="e">
        <f>VLOOKUP(X740,score!$U$2:$V$4,2,FALSE)*AU$2</f>
        <v>#N/A</v>
      </c>
      <c r="AV740" s="28" t="e">
        <f>VLOOKUP(AF740,score!$AG$2:$AH$8,2,TRUE)*AV$2</f>
        <v>#DIV/0!</v>
      </c>
      <c r="AW740" s="28" t="e">
        <f>VLOOKUP(Y740,score!$W$2:$X$8,2,FALSE)*AW$2</f>
        <v>#N/A</v>
      </c>
      <c r="AX740" s="28" t="e">
        <f>VLOOKUP(AC740,score!$AA$2:$AB$8,2,TRUE)*AX$2</f>
        <v>#DIV/0!</v>
      </c>
      <c r="AY740" s="28" t="e">
        <f>VLOOKUP(AD740,score!$AC$2:$AD$8,2,TRUE)*AY$2</f>
        <v>#DIV/0!</v>
      </c>
      <c r="AZ740" s="28">
        <f>VLOOKUP(N740,score!$A$2:$B$8,2,TRUE)*AZ$2</f>
        <v>0.1</v>
      </c>
      <c r="BA740" s="29" t="e">
        <f t="shared" si="107"/>
        <v>#DIV/0!</v>
      </c>
      <c r="BB740" s="29" t="e">
        <f>VLOOKUP(BA740,score!$AJ$2:$AK$7,2,TRUE)</f>
        <v>#DIV/0!</v>
      </c>
    </row>
    <row r="741" spans="1:54" x14ac:dyDescent="0.3">
      <c r="A741" s="10"/>
      <c r="B741" s="11"/>
      <c r="C741" s="12"/>
      <c r="D741" s="14"/>
      <c r="E741" s="12"/>
      <c r="F741" s="14"/>
      <c r="G741" s="14"/>
      <c r="H741" s="14"/>
      <c r="I741" s="14"/>
      <c r="J741" s="14"/>
      <c r="K741" s="14"/>
      <c r="L741" s="14"/>
      <c r="M741" s="14"/>
      <c r="N741" s="13"/>
      <c r="O741" s="13"/>
      <c r="P741" s="12"/>
      <c r="Q741" s="12"/>
      <c r="R741" s="12"/>
      <c r="S741" s="12"/>
      <c r="T741" s="12"/>
      <c r="U741" s="12"/>
      <c r="V741" s="12"/>
      <c r="W741" s="17"/>
      <c r="X741" s="17"/>
      <c r="Y741" s="15"/>
      <c r="Z741" s="14"/>
      <c r="AA741" s="43" t="e">
        <f t="shared" si="99"/>
        <v>#DIV/0!</v>
      </c>
      <c r="AB741" s="21" t="e">
        <f t="shared" si="100"/>
        <v>#DIV/0!</v>
      </c>
      <c r="AC741" s="21" t="e">
        <f t="shared" si="101"/>
        <v>#DIV/0!</v>
      </c>
      <c r="AD741" s="21" t="e">
        <f t="shared" si="102"/>
        <v>#DIV/0!</v>
      </c>
      <c r="AE741" s="21" t="e">
        <f t="shared" si="103"/>
        <v>#DIV/0!</v>
      </c>
      <c r="AF741" s="21" t="e">
        <f t="shared" si="106"/>
        <v>#DIV/0!</v>
      </c>
      <c r="AG741" s="20">
        <f>VLOOKUP(S741,'tabla ingresos'!$A$3:$D$15,4,FALSE)</f>
        <v>0</v>
      </c>
      <c r="AH741" s="20">
        <f t="shared" si="104"/>
        <v>0</v>
      </c>
      <c r="AI741" s="20">
        <f t="shared" si="105"/>
        <v>0</v>
      </c>
      <c r="AJ741" s="28" t="e">
        <f>VLOOKUP(AA741,score!$K$2:$L$8,2,TRUE)*AJ$2</f>
        <v>#DIV/0!</v>
      </c>
      <c r="AK741" s="28">
        <f>VLOOKUP(T741,score!$M$2:$N$8,2,FALSE)*AK$2</f>
        <v>0</v>
      </c>
      <c r="AL741" s="28">
        <f>VLOOKUP(Q741,score!$G$2:$H$8,2,TRUE)*AL$2</f>
        <v>0.1</v>
      </c>
      <c r="AM741" s="28" t="e">
        <f>VLOOKUP(AB741,score!$Y$2:$Z$8,2,TRUE)*AM$2</f>
        <v>#DIV/0!</v>
      </c>
      <c r="AN741" s="28" t="e">
        <f>VLOOKUP(AE741,score!$AE$2:$AF$8,2,TRUE)*AN$2</f>
        <v>#DIV/0!</v>
      </c>
      <c r="AO741" s="28">
        <f>VLOOKUP(O741,score!$C$2:$D$8,2,TRUE)*AO$2</f>
        <v>0.1</v>
      </c>
      <c r="AP741" s="28">
        <f>VLOOKUP(R741,score!$I$2:$J$8,2,TRUE)*AP$2</f>
        <v>0.1</v>
      </c>
      <c r="AQ741" s="28" t="e">
        <f>VLOOKUP(P741,score!$E$2:$F$8,2,FALSE)*AQ$2</f>
        <v>#N/A</v>
      </c>
      <c r="AR741" s="28">
        <f>VLOOKUP(U741,score!$O$2:$P$8,2,TRUE)*AR$2</f>
        <v>0</v>
      </c>
      <c r="AS741" s="28">
        <f>VLOOKUP(V741,score!$Q$2:$R$8,2,TRUE)*AS$2</f>
        <v>0</v>
      </c>
      <c r="AT741" s="28" t="e">
        <f>VLOOKUP(W741,score!$S$2:$T$8,2,FALSE)*AT$2</f>
        <v>#N/A</v>
      </c>
      <c r="AU741" s="28" t="e">
        <f>VLOOKUP(X741,score!$U$2:$V$4,2,FALSE)*AU$2</f>
        <v>#N/A</v>
      </c>
      <c r="AV741" s="28" t="e">
        <f>VLOOKUP(AF741,score!$AG$2:$AH$8,2,TRUE)*AV$2</f>
        <v>#DIV/0!</v>
      </c>
      <c r="AW741" s="28" t="e">
        <f>VLOOKUP(Y741,score!$W$2:$X$8,2,FALSE)*AW$2</f>
        <v>#N/A</v>
      </c>
      <c r="AX741" s="28" t="e">
        <f>VLOOKUP(AC741,score!$AA$2:$AB$8,2,TRUE)*AX$2</f>
        <v>#DIV/0!</v>
      </c>
      <c r="AY741" s="28" t="e">
        <f>VLOOKUP(AD741,score!$AC$2:$AD$8,2,TRUE)*AY$2</f>
        <v>#DIV/0!</v>
      </c>
      <c r="AZ741" s="28">
        <f>VLOOKUP(N741,score!$A$2:$B$8,2,TRUE)*AZ$2</f>
        <v>0.1</v>
      </c>
      <c r="BA741" s="29" t="e">
        <f t="shared" si="107"/>
        <v>#DIV/0!</v>
      </c>
      <c r="BB741" s="29" t="e">
        <f>VLOOKUP(BA741,score!$AJ$2:$AK$7,2,TRUE)</f>
        <v>#DIV/0!</v>
      </c>
    </row>
    <row r="742" spans="1:54" x14ac:dyDescent="0.3">
      <c r="A742" s="10"/>
      <c r="B742" s="11"/>
      <c r="C742" s="12"/>
      <c r="D742" s="14"/>
      <c r="E742" s="12"/>
      <c r="F742" s="14"/>
      <c r="G742" s="14"/>
      <c r="H742" s="14"/>
      <c r="I742" s="14"/>
      <c r="J742" s="14"/>
      <c r="K742" s="14"/>
      <c r="L742" s="14"/>
      <c r="M742" s="14"/>
      <c r="N742" s="13"/>
      <c r="O742" s="13"/>
      <c r="P742" s="12"/>
      <c r="Q742" s="12"/>
      <c r="R742" s="12"/>
      <c r="S742" s="12"/>
      <c r="T742" s="12"/>
      <c r="U742" s="12"/>
      <c r="V742" s="12"/>
      <c r="W742" s="17"/>
      <c r="X742" s="17"/>
      <c r="Y742" s="15"/>
      <c r="Z742" s="14"/>
      <c r="AA742" s="43" t="e">
        <f t="shared" si="99"/>
        <v>#DIV/0!</v>
      </c>
      <c r="AB742" s="21" t="e">
        <f t="shared" si="100"/>
        <v>#DIV/0!</v>
      </c>
      <c r="AC742" s="21" t="e">
        <f t="shared" si="101"/>
        <v>#DIV/0!</v>
      </c>
      <c r="AD742" s="21" t="e">
        <f t="shared" si="102"/>
        <v>#DIV/0!</v>
      </c>
      <c r="AE742" s="21" t="e">
        <f t="shared" si="103"/>
        <v>#DIV/0!</v>
      </c>
      <c r="AF742" s="21" t="e">
        <f t="shared" si="106"/>
        <v>#DIV/0!</v>
      </c>
      <c r="AG742" s="20">
        <f>VLOOKUP(S742,'tabla ingresos'!$A$3:$D$15,4,FALSE)</f>
        <v>0</v>
      </c>
      <c r="AH742" s="20">
        <f t="shared" si="104"/>
        <v>0</v>
      </c>
      <c r="AI742" s="20">
        <f t="shared" si="105"/>
        <v>0</v>
      </c>
      <c r="AJ742" s="28" t="e">
        <f>VLOOKUP(AA742,score!$K$2:$L$8,2,TRUE)*AJ$2</f>
        <v>#DIV/0!</v>
      </c>
      <c r="AK742" s="28">
        <f>VLOOKUP(T742,score!$M$2:$N$8,2,FALSE)*AK$2</f>
        <v>0</v>
      </c>
      <c r="AL742" s="28">
        <f>VLOOKUP(Q742,score!$G$2:$H$8,2,TRUE)*AL$2</f>
        <v>0.1</v>
      </c>
      <c r="AM742" s="28" t="e">
        <f>VLOOKUP(AB742,score!$Y$2:$Z$8,2,TRUE)*AM$2</f>
        <v>#DIV/0!</v>
      </c>
      <c r="AN742" s="28" t="e">
        <f>VLOOKUP(AE742,score!$AE$2:$AF$8,2,TRUE)*AN$2</f>
        <v>#DIV/0!</v>
      </c>
      <c r="AO742" s="28">
        <f>VLOOKUP(O742,score!$C$2:$D$8,2,TRUE)*AO$2</f>
        <v>0.1</v>
      </c>
      <c r="AP742" s="28">
        <f>VLOOKUP(R742,score!$I$2:$J$8,2,TRUE)*AP$2</f>
        <v>0.1</v>
      </c>
      <c r="AQ742" s="28" t="e">
        <f>VLOOKUP(P742,score!$E$2:$F$8,2,FALSE)*AQ$2</f>
        <v>#N/A</v>
      </c>
      <c r="AR742" s="28">
        <f>VLOOKUP(U742,score!$O$2:$P$8,2,TRUE)*AR$2</f>
        <v>0</v>
      </c>
      <c r="AS742" s="28">
        <f>VLOOKUP(V742,score!$Q$2:$R$8,2,TRUE)*AS$2</f>
        <v>0</v>
      </c>
      <c r="AT742" s="28" t="e">
        <f>VLOOKUP(W742,score!$S$2:$T$8,2,FALSE)*AT$2</f>
        <v>#N/A</v>
      </c>
      <c r="AU742" s="28" t="e">
        <f>VLOOKUP(X742,score!$U$2:$V$4,2,FALSE)*AU$2</f>
        <v>#N/A</v>
      </c>
      <c r="AV742" s="28" t="e">
        <f>VLOOKUP(AF742,score!$AG$2:$AH$8,2,TRUE)*AV$2</f>
        <v>#DIV/0!</v>
      </c>
      <c r="AW742" s="28" t="e">
        <f>VLOOKUP(Y742,score!$W$2:$X$8,2,FALSE)*AW$2</f>
        <v>#N/A</v>
      </c>
      <c r="AX742" s="28" t="e">
        <f>VLOOKUP(AC742,score!$AA$2:$AB$8,2,TRUE)*AX$2</f>
        <v>#DIV/0!</v>
      </c>
      <c r="AY742" s="28" t="e">
        <f>VLOOKUP(AD742,score!$AC$2:$AD$8,2,TRUE)*AY$2</f>
        <v>#DIV/0!</v>
      </c>
      <c r="AZ742" s="28">
        <f>VLOOKUP(N742,score!$A$2:$B$8,2,TRUE)*AZ$2</f>
        <v>0.1</v>
      </c>
      <c r="BA742" s="29" t="e">
        <f t="shared" si="107"/>
        <v>#DIV/0!</v>
      </c>
      <c r="BB742" s="29" t="e">
        <f>VLOOKUP(BA742,score!$AJ$2:$AK$7,2,TRUE)</f>
        <v>#DIV/0!</v>
      </c>
    </row>
    <row r="743" spans="1:54" x14ac:dyDescent="0.3">
      <c r="A743" s="10"/>
      <c r="B743" s="11"/>
      <c r="C743" s="12"/>
      <c r="D743" s="14"/>
      <c r="E743" s="12"/>
      <c r="F743" s="14"/>
      <c r="G743" s="14"/>
      <c r="H743" s="14"/>
      <c r="I743" s="14"/>
      <c r="J743" s="14"/>
      <c r="K743" s="14"/>
      <c r="L743" s="14"/>
      <c r="M743" s="14"/>
      <c r="N743" s="13"/>
      <c r="O743" s="13"/>
      <c r="P743" s="12"/>
      <c r="Q743" s="12"/>
      <c r="R743" s="12"/>
      <c r="S743" s="12"/>
      <c r="T743" s="12"/>
      <c r="U743" s="12"/>
      <c r="V743" s="12"/>
      <c r="W743" s="17"/>
      <c r="X743" s="17"/>
      <c r="Y743" s="15"/>
      <c r="Z743" s="14"/>
      <c r="AA743" s="43" t="e">
        <f t="shared" si="99"/>
        <v>#DIV/0!</v>
      </c>
      <c r="AB743" s="21" t="e">
        <f t="shared" si="100"/>
        <v>#DIV/0!</v>
      </c>
      <c r="AC743" s="21" t="e">
        <f t="shared" si="101"/>
        <v>#DIV/0!</v>
      </c>
      <c r="AD743" s="21" t="e">
        <f t="shared" si="102"/>
        <v>#DIV/0!</v>
      </c>
      <c r="AE743" s="21" t="e">
        <f t="shared" si="103"/>
        <v>#DIV/0!</v>
      </c>
      <c r="AF743" s="21" t="e">
        <f t="shared" si="106"/>
        <v>#DIV/0!</v>
      </c>
      <c r="AG743" s="20">
        <f>VLOOKUP(S743,'tabla ingresos'!$A$3:$D$15,4,FALSE)</f>
        <v>0</v>
      </c>
      <c r="AH743" s="20">
        <f t="shared" si="104"/>
        <v>0</v>
      </c>
      <c r="AI743" s="20">
        <f t="shared" si="105"/>
        <v>0</v>
      </c>
      <c r="AJ743" s="28" t="e">
        <f>VLOOKUP(AA743,score!$K$2:$L$8,2,TRUE)*AJ$2</f>
        <v>#DIV/0!</v>
      </c>
      <c r="AK743" s="28">
        <f>VLOOKUP(T743,score!$M$2:$N$8,2,FALSE)*AK$2</f>
        <v>0</v>
      </c>
      <c r="AL743" s="28">
        <f>VLOOKUP(Q743,score!$G$2:$H$8,2,TRUE)*AL$2</f>
        <v>0.1</v>
      </c>
      <c r="AM743" s="28" t="e">
        <f>VLOOKUP(AB743,score!$Y$2:$Z$8,2,TRUE)*AM$2</f>
        <v>#DIV/0!</v>
      </c>
      <c r="AN743" s="28" t="e">
        <f>VLOOKUP(AE743,score!$AE$2:$AF$8,2,TRUE)*AN$2</f>
        <v>#DIV/0!</v>
      </c>
      <c r="AO743" s="28">
        <f>VLOOKUP(O743,score!$C$2:$D$8,2,TRUE)*AO$2</f>
        <v>0.1</v>
      </c>
      <c r="AP743" s="28">
        <f>VLOOKUP(R743,score!$I$2:$J$8,2,TRUE)*AP$2</f>
        <v>0.1</v>
      </c>
      <c r="AQ743" s="28" t="e">
        <f>VLOOKUP(P743,score!$E$2:$F$8,2,FALSE)*AQ$2</f>
        <v>#N/A</v>
      </c>
      <c r="AR743" s="28">
        <f>VLOOKUP(U743,score!$O$2:$P$8,2,TRUE)*AR$2</f>
        <v>0</v>
      </c>
      <c r="AS743" s="28">
        <f>VLOOKUP(V743,score!$Q$2:$R$8,2,TRUE)*AS$2</f>
        <v>0</v>
      </c>
      <c r="AT743" s="28" t="e">
        <f>VLOOKUP(W743,score!$S$2:$T$8,2,FALSE)*AT$2</f>
        <v>#N/A</v>
      </c>
      <c r="AU743" s="28" t="e">
        <f>VLOOKUP(X743,score!$U$2:$V$4,2,FALSE)*AU$2</f>
        <v>#N/A</v>
      </c>
      <c r="AV743" s="28" t="e">
        <f>VLOOKUP(AF743,score!$AG$2:$AH$8,2,TRUE)*AV$2</f>
        <v>#DIV/0!</v>
      </c>
      <c r="AW743" s="28" t="e">
        <f>VLOOKUP(Y743,score!$W$2:$X$8,2,FALSE)*AW$2</f>
        <v>#N/A</v>
      </c>
      <c r="AX743" s="28" t="e">
        <f>VLOOKUP(AC743,score!$AA$2:$AB$8,2,TRUE)*AX$2</f>
        <v>#DIV/0!</v>
      </c>
      <c r="AY743" s="28" t="e">
        <f>VLOOKUP(AD743,score!$AC$2:$AD$8,2,TRUE)*AY$2</f>
        <v>#DIV/0!</v>
      </c>
      <c r="AZ743" s="28">
        <f>VLOOKUP(N743,score!$A$2:$B$8,2,TRUE)*AZ$2</f>
        <v>0.1</v>
      </c>
      <c r="BA743" s="29" t="e">
        <f t="shared" si="107"/>
        <v>#DIV/0!</v>
      </c>
      <c r="BB743" s="29" t="e">
        <f>VLOOKUP(BA743,score!$AJ$2:$AK$7,2,TRUE)</f>
        <v>#DIV/0!</v>
      </c>
    </row>
    <row r="744" spans="1:54" x14ac:dyDescent="0.3">
      <c r="A744" s="10"/>
      <c r="B744" s="11"/>
      <c r="C744" s="12"/>
      <c r="D744" s="14"/>
      <c r="E744" s="12"/>
      <c r="F744" s="14"/>
      <c r="G744" s="14"/>
      <c r="H744" s="14"/>
      <c r="I744" s="14"/>
      <c r="J744" s="14"/>
      <c r="K744" s="14"/>
      <c r="L744" s="14"/>
      <c r="M744" s="14"/>
      <c r="N744" s="13"/>
      <c r="O744" s="13"/>
      <c r="P744" s="12"/>
      <c r="Q744" s="12"/>
      <c r="R744" s="12"/>
      <c r="S744" s="12"/>
      <c r="T744" s="12"/>
      <c r="U744" s="12"/>
      <c r="V744" s="12"/>
      <c r="W744" s="17"/>
      <c r="X744" s="17"/>
      <c r="Y744" s="15"/>
      <c r="Z744" s="14"/>
      <c r="AA744" s="43" t="e">
        <f t="shared" si="99"/>
        <v>#DIV/0!</v>
      </c>
      <c r="AB744" s="21" t="e">
        <f t="shared" si="100"/>
        <v>#DIV/0!</v>
      </c>
      <c r="AC744" s="21" t="e">
        <f t="shared" si="101"/>
        <v>#DIV/0!</v>
      </c>
      <c r="AD744" s="21" t="e">
        <f t="shared" si="102"/>
        <v>#DIV/0!</v>
      </c>
      <c r="AE744" s="21" t="e">
        <f t="shared" si="103"/>
        <v>#DIV/0!</v>
      </c>
      <c r="AF744" s="21" t="e">
        <f t="shared" si="106"/>
        <v>#DIV/0!</v>
      </c>
      <c r="AG744" s="20">
        <f>VLOOKUP(S744,'tabla ingresos'!$A$3:$D$15,4,FALSE)</f>
        <v>0</v>
      </c>
      <c r="AH744" s="20">
        <f t="shared" si="104"/>
        <v>0</v>
      </c>
      <c r="AI744" s="20">
        <f t="shared" si="105"/>
        <v>0</v>
      </c>
      <c r="AJ744" s="28" t="e">
        <f>VLOOKUP(AA744,score!$K$2:$L$8,2,TRUE)*AJ$2</f>
        <v>#DIV/0!</v>
      </c>
      <c r="AK744" s="28">
        <f>VLOOKUP(T744,score!$M$2:$N$8,2,FALSE)*AK$2</f>
        <v>0</v>
      </c>
      <c r="AL744" s="28">
        <f>VLOOKUP(Q744,score!$G$2:$H$8,2,TRUE)*AL$2</f>
        <v>0.1</v>
      </c>
      <c r="AM744" s="28" t="e">
        <f>VLOOKUP(AB744,score!$Y$2:$Z$8,2,TRUE)*AM$2</f>
        <v>#DIV/0!</v>
      </c>
      <c r="AN744" s="28" t="e">
        <f>VLOOKUP(AE744,score!$AE$2:$AF$8,2,TRUE)*AN$2</f>
        <v>#DIV/0!</v>
      </c>
      <c r="AO744" s="28">
        <f>VLOOKUP(O744,score!$C$2:$D$8,2,TRUE)*AO$2</f>
        <v>0.1</v>
      </c>
      <c r="AP744" s="28">
        <f>VLOOKUP(R744,score!$I$2:$J$8,2,TRUE)*AP$2</f>
        <v>0.1</v>
      </c>
      <c r="AQ744" s="28" t="e">
        <f>VLOOKUP(P744,score!$E$2:$F$8,2,FALSE)*AQ$2</f>
        <v>#N/A</v>
      </c>
      <c r="AR744" s="28">
        <f>VLOOKUP(U744,score!$O$2:$P$8,2,TRUE)*AR$2</f>
        <v>0</v>
      </c>
      <c r="AS744" s="28">
        <f>VLOOKUP(V744,score!$Q$2:$R$8,2,TRUE)*AS$2</f>
        <v>0</v>
      </c>
      <c r="AT744" s="28" t="e">
        <f>VLOOKUP(W744,score!$S$2:$T$8,2,FALSE)*AT$2</f>
        <v>#N/A</v>
      </c>
      <c r="AU744" s="28" t="e">
        <f>VLOOKUP(X744,score!$U$2:$V$4,2,FALSE)*AU$2</f>
        <v>#N/A</v>
      </c>
      <c r="AV744" s="28" t="e">
        <f>VLOOKUP(AF744,score!$AG$2:$AH$8,2,TRUE)*AV$2</f>
        <v>#DIV/0!</v>
      </c>
      <c r="AW744" s="28" t="e">
        <f>VLOOKUP(Y744,score!$W$2:$X$8,2,FALSE)*AW$2</f>
        <v>#N/A</v>
      </c>
      <c r="AX744" s="28" t="e">
        <f>VLOOKUP(AC744,score!$AA$2:$AB$8,2,TRUE)*AX$2</f>
        <v>#DIV/0!</v>
      </c>
      <c r="AY744" s="28" t="e">
        <f>VLOOKUP(AD744,score!$AC$2:$AD$8,2,TRUE)*AY$2</f>
        <v>#DIV/0!</v>
      </c>
      <c r="AZ744" s="28">
        <f>VLOOKUP(N744,score!$A$2:$B$8,2,TRUE)*AZ$2</f>
        <v>0.1</v>
      </c>
      <c r="BA744" s="29" t="e">
        <f t="shared" si="107"/>
        <v>#DIV/0!</v>
      </c>
      <c r="BB744" s="29" t="e">
        <f>VLOOKUP(BA744,score!$AJ$2:$AK$7,2,TRUE)</f>
        <v>#DIV/0!</v>
      </c>
    </row>
    <row r="745" spans="1:54" x14ac:dyDescent="0.3">
      <c r="A745" s="10"/>
      <c r="B745" s="11"/>
      <c r="C745" s="12"/>
      <c r="D745" s="14"/>
      <c r="E745" s="12"/>
      <c r="F745" s="14"/>
      <c r="G745" s="14"/>
      <c r="H745" s="14"/>
      <c r="I745" s="14"/>
      <c r="J745" s="14"/>
      <c r="K745" s="14"/>
      <c r="L745" s="14"/>
      <c r="M745" s="14"/>
      <c r="N745" s="13"/>
      <c r="O745" s="13"/>
      <c r="P745" s="12"/>
      <c r="Q745" s="12"/>
      <c r="R745" s="12"/>
      <c r="S745" s="12"/>
      <c r="T745" s="12"/>
      <c r="U745" s="12"/>
      <c r="V745" s="12"/>
      <c r="W745" s="17"/>
      <c r="X745" s="17"/>
      <c r="Y745" s="15"/>
      <c r="Z745" s="14"/>
      <c r="AA745" s="43" t="e">
        <f t="shared" si="99"/>
        <v>#DIV/0!</v>
      </c>
      <c r="AB745" s="21" t="e">
        <f t="shared" si="100"/>
        <v>#DIV/0!</v>
      </c>
      <c r="AC745" s="21" t="e">
        <f t="shared" si="101"/>
        <v>#DIV/0!</v>
      </c>
      <c r="AD745" s="21" t="e">
        <f t="shared" si="102"/>
        <v>#DIV/0!</v>
      </c>
      <c r="AE745" s="21" t="e">
        <f t="shared" si="103"/>
        <v>#DIV/0!</v>
      </c>
      <c r="AF745" s="21" t="e">
        <f t="shared" si="106"/>
        <v>#DIV/0!</v>
      </c>
      <c r="AG745" s="20">
        <f>VLOOKUP(S745,'tabla ingresos'!$A$3:$D$15,4,FALSE)</f>
        <v>0</v>
      </c>
      <c r="AH745" s="20">
        <f t="shared" si="104"/>
        <v>0</v>
      </c>
      <c r="AI745" s="20">
        <f t="shared" si="105"/>
        <v>0</v>
      </c>
      <c r="AJ745" s="28" t="e">
        <f>VLOOKUP(AA745,score!$K$2:$L$8,2,TRUE)*AJ$2</f>
        <v>#DIV/0!</v>
      </c>
      <c r="AK745" s="28">
        <f>VLOOKUP(T745,score!$M$2:$N$8,2,FALSE)*AK$2</f>
        <v>0</v>
      </c>
      <c r="AL745" s="28">
        <f>VLOOKUP(Q745,score!$G$2:$H$8,2,TRUE)*AL$2</f>
        <v>0.1</v>
      </c>
      <c r="AM745" s="28" t="e">
        <f>VLOOKUP(AB745,score!$Y$2:$Z$8,2,TRUE)*AM$2</f>
        <v>#DIV/0!</v>
      </c>
      <c r="AN745" s="28" t="e">
        <f>VLOOKUP(AE745,score!$AE$2:$AF$8,2,TRUE)*AN$2</f>
        <v>#DIV/0!</v>
      </c>
      <c r="AO745" s="28">
        <f>VLOOKUP(O745,score!$C$2:$D$8,2,TRUE)*AO$2</f>
        <v>0.1</v>
      </c>
      <c r="AP745" s="28">
        <f>VLOOKUP(R745,score!$I$2:$J$8,2,TRUE)*AP$2</f>
        <v>0.1</v>
      </c>
      <c r="AQ745" s="28" t="e">
        <f>VLOOKUP(P745,score!$E$2:$F$8,2,FALSE)*AQ$2</f>
        <v>#N/A</v>
      </c>
      <c r="AR745" s="28">
        <f>VLOOKUP(U745,score!$O$2:$P$8,2,TRUE)*AR$2</f>
        <v>0</v>
      </c>
      <c r="AS745" s="28">
        <f>VLOOKUP(V745,score!$Q$2:$R$8,2,TRUE)*AS$2</f>
        <v>0</v>
      </c>
      <c r="AT745" s="28" t="e">
        <f>VLOOKUP(W745,score!$S$2:$T$8,2,FALSE)*AT$2</f>
        <v>#N/A</v>
      </c>
      <c r="AU745" s="28" t="e">
        <f>VLOOKUP(X745,score!$U$2:$V$4,2,FALSE)*AU$2</f>
        <v>#N/A</v>
      </c>
      <c r="AV745" s="28" t="e">
        <f>VLOOKUP(AF745,score!$AG$2:$AH$8,2,TRUE)*AV$2</f>
        <v>#DIV/0!</v>
      </c>
      <c r="AW745" s="28" t="e">
        <f>VLOOKUP(Y745,score!$W$2:$X$8,2,FALSE)*AW$2</f>
        <v>#N/A</v>
      </c>
      <c r="AX745" s="28" t="e">
        <f>VLOOKUP(AC745,score!$AA$2:$AB$8,2,TRUE)*AX$2</f>
        <v>#DIV/0!</v>
      </c>
      <c r="AY745" s="28" t="e">
        <f>VLOOKUP(AD745,score!$AC$2:$AD$8,2,TRUE)*AY$2</f>
        <v>#DIV/0!</v>
      </c>
      <c r="AZ745" s="28">
        <f>VLOOKUP(N745,score!$A$2:$B$8,2,TRUE)*AZ$2</f>
        <v>0.1</v>
      </c>
      <c r="BA745" s="29" t="e">
        <f t="shared" si="107"/>
        <v>#DIV/0!</v>
      </c>
      <c r="BB745" s="29" t="e">
        <f>VLOOKUP(BA745,score!$AJ$2:$AK$7,2,TRUE)</f>
        <v>#DIV/0!</v>
      </c>
    </row>
    <row r="746" spans="1:54" x14ac:dyDescent="0.3">
      <c r="A746" s="10"/>
      <c r="B746" s="11"/>
      <c r="C746" s="12"/>
      <c r="D746" s="14"/>
      <c r="E746" s="12"/>
      <c r="F746" s="14"/>
      <c r="G746" s="14"/>
      <c r="H746" s="14"/>
      <c r="I746" s="14"/>
      <c r="J746" s="14"/>
      <c r="K746" s="14"/>
      <c r="L746" s="14"/>
      <c r="M746" s="14"/>
      <c r="N746" s="13"/>
      <c r="O746" s="13"/>
      <c r="P746" s="12"/>
      <c r="Q746" s="12"/>
      <c r="R746" s="12"/>
      <c r="S746" s="12"/>
      <c r="T746" s="12"/>
      <c r="U746" s="12"/>
      <c r="V746" s="12"/>
      <c r="W746" s="17"/>
      <c r="X746" s="17"/>
      <c r="Y746" s="15"/>
      <c r="Z746" s="14"/>
      <c r="AA746" s="43" t="e">
        <f t="shared" si="99"/>
        <v>#DIV/0!</v>
      </c>
      <c r="AB746" s="21" t="e">
        <f t="shared" si="100"/>
        <v>#DIV/0!</v>
      </c>
      <c r="AC746" s="21" t="e">
        <f t="shared" si="101"/>
        <v>#DIV/0!</v>
      </c>
      <c r="AD746" s="21" t="e">
        <f t="shared" si="102"/>
        <v>#DIV/0!</v>
      </c>
      <c r="AE746" s="21" t="e">
        <f t="shared" si="103"/>
        <v>#DIV/0!</v>
      </c>
      <c r="AF746" s="21" t="e">
        <f t="shared" si="106"/>
        <v>#DIV/0!</v>
      </c>
      <c r="AG746" s="20">
        <f>VLOOKUP(S746,'tabla ingresos'!$A$3:$D$15,4,FALSE)</f>
        <v>0</v>
      </c>
      <c r="AH746" s="20">
        <f t="shared" si="104"/>
        <v>0</v>
      </c>
      <c r="AI746" s="20">
        <f t="shared" si="105"/>
        <v>0</v>
      </c>
      <c r="AJ746" s="28" t="e">
        <f>VLOOKUP(AA746,score!$K$2:$L$8,2,TRUE)*AJ$2</f>
        <v>#DIV/0!</v>
      </c>
      <c r="AK746" s="28">
        <f>VLOOKUP(T746,score!$M$2:$N$8,2,FALSE)*AK$2</f>
        <v>0</v>
      </c>
      <c r="AL746" s="28">
        <f>VLOOKUP(Q746,score!$G$2:$H$8,2,TRUE)*AL$2</f>
        <v>0.1</v>
      </c>
      <c r="AM746" s="28" t="e">
        <f>VLOOKUP(AB746,score!$Y$2:$Z$8,2,TRUE)*AM$2</f>
        <v>#DIV/0!</v>
      </c>
      <c r="AN746" s="28" t="e">
        <f>VLOOKUP(AE746,score!$AE$2:$AF$8,2,TRUE)*AN$2</f>
        <v>#DIV/0!</v>
      </c>
      <c r="AO746" s="28">
        <f>VLOOKUP(O746,score!$C$2:$D$8,2,TRUE)*AO$2</f>
        <v>0.1</v>
      </c>
      <c r="AP746" s="28">
        <f>VLOOKUP(R746,score!$I$2:$J$8,2,TRUE)*AP$2</f>
        <v>0.1</v>
      </c>
      <c r="AQ746" s="28" t="e">
        <f>VLOOKUP(P746,score!$E$2:$F$8,2,FALSE)*AQ$2</f>
        <v>#N/A</v>
      </c>
      <c r="AR746" s="28">
        <f>VLOOKUP(U746,score!$O$2:$P$8,2,TRUE)*AR$2</f>
        <v>0</v>
      </c>
      <c r="AS746" s="28">
        <f>VLOOKUP(V746,score!$Q$2:$R$8,2,TRUE)*AS$2</f>
        <v>0</v>
      </c>
      <c r="AT746" s="28" t="e">
        <f>VLOOKUP(W746,score!$S$2:$T$8,2,FALSE)*AT$2</f>
        <v>#N/A</v>
      </c>
      <c r="AU746" s="28" t="e">
        <f>VLOOKUP(X746,score!$U$2:$V$4,2,FALSE)*AU$2</f>
        <v>#N/A</v>
      </c>
      <c r="AV746" s="28" t="e">
        <f>VLOOKUP(AF746,score!$AG$2:$AH$8,2,TRUE)*AV$2</f>
        <v>#DIV/0!</v>
      </c>
      <c r="AW746" s="28" t="e">
        <f>VLOOKUP(Y746,score!$W$2:$X$8,2,FALSE)*AW$2</f>
        <v>#N/A</v>
      </c>
      <c r="AX746" s="28" t="e">
        <f>VLOOKUP(AC746,score!$AA$2:$AB$8,2,TRUE)*AX$2</f>
        <v>#DIV/0!</v>
      </c>
      <c r="AY746" s="28" t="e">
        <f>VLOOKUP(AD746,score!$AC$2:$AD$8,2,TRUE)*AY$2</f>
        <v>#DIV/0!</v>
      </c>
      <c r="AZ746" s="28">
        <f>VLOOKUP(N746,score!$A$2:$B$8,2,TRUE)*AZ$2</f>
        <v>0.1</v>
      </c>
      <c r="BA746" s="29" t="e">
        <f t="shared" si="107"/>
        <v>#DIV/0!</v>
      </c>
      <c r="BB746" s="29" t="e">
        <f>VLOOKUP(BA746,score!$AJ$2:$AK$7,2,TRUE)</f>
        <v>#DIV/0!</v>
      </c>
    </row>
    <row r="747" spans="1:54" x14ac:dyDescent="0.3">
      <c r="A747" s="10"/>
      <c r="B747" s="11"/>
      <c r="C747" s="12"/>
      <c r="D747" s="14"/>
      <c r="E747" s="12"/>
      <c r="F747" s="14"/>
      <c r="G747" s="14"/>
      <c r="H747" s="14"/>
      <c r="I747" s="14"/>
      <c r="J747" s="14"/>
      <c r="K747" s="14"/>
      <c r="L747" s="14"/>
      <c r="M747" s="14"/>
      <c r="N747" s="13"/>
      <c r="O747" s="13"/>
      <c r="P747" s="12"/>
      <c r="Q747" s="12"/>
      <c r="R747" s="12"/>
      <c r="S747" s="12"/>
      <c r="T747" s="12"/>
      <c r="U747" s="12"/>
      <c r="V747" s="12"/>
      <c r="W747" s="17"/>
      <c r="X747" s="17"/>
      <c r="Y747" s="15"/>
      <c r="Z747" s="14"/>
      <c r="AA747" s="43" t="e">
        <f t="shared" si="99"/>
        <v>#DIV/0!</v>
      </c>
      <c r="AB747" s="21" t="e">
        <f t="shared" si="100"/>
        <v>#DIV/0!</v>
      </c>
      <c r="AC747" s="21" t="e">
        <f t="shared" si="101"/>
        <v>#DIV/0!</v>
      </c>
      <c r="AD747" s="21" t="e">
        <f t="shared" si="102"/>
        <v>#DIV/0!</v>
      </c>
      <c r="AE747" s="21" t="e">
        <f t="shared" si="103"/>
        <v>#DIV/0!</v>
      </c>
      <c r="AF747" s="21" t="e">
        <f t="shared" si="106"/>
        <v>#DIV/0!</v>
      </c>
      <c r="AG747" s="20">
        <f>VLOOKUP(S747,'tabla ingresos'!$A$3:$D$15,4,FALSE)</f>
        <v>0</v>
      </c>
      <c r="AH747" s="20">
        <f t="shared" si="104"/>
        <v>0</v>
      </c>
      <c r="AI747" s="20">
        <f t="shared" si="105"/>
        <v>0</v>
      </c>
      <c r="AJ747" s="28" t="e">
        <f>VLOOKUP(AA747,score!$K$2:$L$8,2,TRUE)*AJ$2</f>
        <v>#DIV/0!</v>
      </c>
      <c r="AK747" s="28">
        <f>VLOOKUP(T747,score!$M$2:$N$8,2,FALSE)*AK$2</f>
        <v>0</v>
      </c>
      <c r="AL747" s="28">
        <f>VLOOKUP(Q747,score!$G$2:$H$8,2,TRUE)*AL$2</f>
        <v>0.1</v>
      </c>
      <c r="AM747" s="28" t="e">
        <f>VLOOKUP(AB747,score!$Y$2:$Z$8,2,TRUE)*AM$2</f>
        <v>#DIV/0!</v>
      </c>
      <c r="AN747" s="28" t="e">
        <f>VLOOKUP(AE747,score!$AE$2:$AF$8,2,TRUE)*AN$2</f>
        <v>#DIV/0!</v>
      </c>
      <c r="AO747" s="28">
        <f>VLOOKUP(O747,score!$C$2:$D$8,2,TRUE)*AO$2</f>
        <v>0.1</v>
      </c>
      <c r="AP747" s="28">
        <f>VLOOKUP(R747,score!$I$2:$J$8,2,TRUE)*AP$2</f>
        <v>0.1</v>
      </c>
      <c r="AQ747" s="28" t="e">
        <f>VLOOKUP(P747,score!$E$2:$F$8,2,FALSE)*AQ$2</f>
        <v>#N/A</v>
      </c>
      <c r="AR747" s="28">
        <f>VLOOKUP(U747,score!$O$2:$P$8,2,TRUE)*AR$2</f>
        <v>0</v>
      </c>
      <c r="AS747" s="28">
        <f>VLOOKUP(V747,score!$Q$2:$R$8,2,TRUE)*AS$2</f>
        <v>0</v>
      </c>
      <c r="AT747" s="28" t="e">
        <f>VLOOKUP(W747,score!$S$2:$T$8,2,FALSE)*AT$2</f>
        <v>#N/A</v>
      </c>
      <c r="AU747" s="28" t="e">
        <f>VLOOKUP(X747,score!$U$2:$V$4,2,FALSE)*AU$2</f>
        <v>#N/A</v>
      </c>
      <c r="AV747" s="28" t="e">
        <f>VLOOKUP(AF747,score!$AG$2:$AH$8,2,TRUE)*AV$2</f>
        <v>#DIV/0!</v>
      </c>
      <c r="AW747" s="28" t="e">
        <f>VLOOKUP(Y747,score!$W$2:$X$8,2,FALSE)*AW$2</f>
        <v>#N/A</v>
      </c>
      <c r="AX747" s="28" t="e">
        <f>VLOOKUP(AC747,score!$AA$2:$AB$8,2,TRUE)*AX$2</f>
        <v>#DIV/0!</v>
      </c>
      <c r="AY747" s="28" t="e">
        <f>VLOOKUP(AD747,score!$AC$2:$AD$8,2,TRUE)*AY$2</f>
        <v>#DIV/0!</v>
      </c>
      <c r="AZ747" s="28">
        <f>VLOOKUP(N747,score!$A$2:$B$8,2,TRUE)*AZ$2</f>
        <v>0.1</v>
      </c>
      <c r="BA747" s="29" t="e">
        <f t="shared" si="107"/>
        <v>#DIV/0!</v>
      </c>
      <c r="BB747" s="29" t="e">
        <f>VLOOKUP(BA747,score!$AJ$2:$AK$7,2,TRUE)</f>
        <v>#DIV/0!</v>
      </c>
    </row>
    <row r="748" spans="1:54" x14ac:dyDescent="0.3">
      <c r="A748" s="10"/>
      <c r="B748" s="11"/>
      <c r="C748" s="12"/>
      <c r="D748" s="14"/>
      <c r="E748" s="12"/>
      <c r="F748" s="14"/>
      <c r="G748" s="14"/>
      <c r="H748" s="14"/>
      <c r="I748" s="14"/>
      <c r="J748" s="14"/>
      <c r="K748" s="14"/>
      <c r="L748" s="14"/>
      <c r="M748" s="14"/>
      <c r="N748" s="13"/>
      <c r="O748" s="13"/>
      <c r="P748" s="12"/>
      <c r="Q748" s="12"/>
      <c r="R748" s="12"/>
      <c r="S748" s="12"/>
      <c r="T748" s="12"/>
      <c r="U748" s="12"/>
      <c r="V748" s="12"/>
      <c r="W748" s="17"/>
      <c r="X748" s="17"/>
      <c r="Y748" s="15"/>
      <c r="Z748" s="14"/>
      <c r="AA748" s="43" t="e">
        <f t="shared" si="99"/>
        <v>#DIV/0!</v>
      </c>
      <c r="AB748" s="21" t="e">
        <f t="shared" si="100"/>
        <v>#DIV/0!</v>
      </c>
      <c r="AC748" s="21" t="e">
        <f t="shared" si="101"/>
        <v>#DIV/0!</v>
      </c>
      <c r="AD748" s="21" t="e">
        <f t="shared" si="102"/>
        <v>#DIV/0!</v>
      </c>
      <c r="AE748" s="21" t="e">
        <f t="shared" si="103"/>
        <v>#DIV/0!</v>
      </c>
      <c r="AF748" s="21" t="e">
        <f t="shared" si="106"/>
        <v>#DIV/0!</v>
      </c>
      <c r="AG748" s="20">
        <f>VLOOKUP(S748,'tabla ingresos'!$A$3:$D$15,4,FALSE)</f>
        <v>0</v>
      </c>
      <c r="AH748" s="20">
        <f t="shared" si="104"/>
        <v>0</v>
      </c>
      <c r="AI748" s="20">
        <f t="shared" si="105"/>
        <v>0</v>
      </c>
      <c r="AJ748" s="28" t="e">
        <f>VLOOKUP(AA748,score!$K$2:$L$8,2,TRUE)*AJ$2</f>
        <v>#DIV/0!</v>
      </c>
      <c r="AK748" s="28">
        <f>VLOOKUP(T748,score!$M$2:$N$8,2,FALSE)*AK$2</f>
        <v>0</v>
      </c>
      <c r="AL748" s="28">
        <f>VLOOKUP(Q748,score!$G$2:$H$8,2,TRUE)*AL$2</f>
        <v>0.1</v>
      </c>
      <c r="AM748" s="28" t="e">
        <f>VLOOKUP(AB748,score!$Y$2:$Z$8,2,TRUE)*AM$2</f>
        <v>#DIV/0!</v>
      </c>
      <c r="AN748" s="28" t="e">
        <f>VLOOKUP(AE748,score!$AE$2:$AF$8,2,TRUE)*AN$2</f>
        <v>#DIV/0!</v>
      </c>
      <c r="AO748" s="28">
        <f>VLOOKUP(O748,score!$C$2:$D$8,2,TRUE)*AO$2</f>
        <v>0.1</v>
      </c>
      <c r="AP748" s="28">
        <f>VLOOKUP(R748,score!$I$2:$J$8,2,TRUE)*AP$2</f>
        <v>0.1</v>
      </c>
      <c r="AQ748" s="28" t="e">
        <f>VLOOKUP(P748,score!$E$2:$F$8,2,FALSE)*AQ$2</f>
        <v>#N/A</v>
      </c>
      <c r="AR748" s="28">
        <f>VLOOKUP(U748,score!$O$2:$P$8,2,TRUE)*AR$2</f>
        <v>0</v>
      </c>
      <c r="AS748" s="28">
        <f>VLOOKUP(V748,score!$Q$2:$R$8,2,TRUE)*AS$2</f>
        <v>0</v>
      </c>
      <c r="AT748" s="28" t="e">
        <f>VLOOKUP(W748,score!$S$2:$T$8,2,FALSE)*AT$2</f>
        <v>#N/A</v>
      </c>
      <c r="AU748" s="28" t="e">
        <f>VLOOKUP(X748,score!$U$2:$V$4,2,FALSE)*AU$2</f>
        <v>#N/A</v>
      </c>
      <c r="AV748" s="28" t="e">
        <f>VLOOKUP(AF748,score!$AG$2:$AH$8,2,TRUE)*AV$2</f>
        <v>#DIV/0!</v>
      </c>
      <c r="AW748" s="28" t="e">
        <f>VLOOKUP(Y748,score!$W$2:$X$8,2,FALSE)*AW$2</f>
        <v>#N/A</v>
      </c>
      <c r="AX748" s="28" t="e">
        <f>VLOOKUP(AC748,score!$AA$2:$AB$8,2,TRUE)*AX$2</f>
        <v>#DIV/0!</v>
      </c>
      <c r="AY748" s="28" t="e">
        <f>VLOOKUP(AD748,score!$AC$2:$AD$8,2,TRUE)*AY$2</f>
        <v>#DIV/0!</v>
      </c>
      <c r="AZ748" s="28">
        <f>VLOOKUP(N748,score!$A$2:$B$8,2,TRUE)*AZ$2</f>
        <v>0.1</v>
      </c>
      <c r="BA748" s="29" t="e">
        <f t="shared" si="107"/>
        <v>#DIV/0!</v>
      </c>
      <c r="BB748" s="29" t="e">
        <f>VLOOKUP(BA748,score!$AJ$2:$AK$7,2,TRUE)</f>
        <v>#DIV/0!</v>
      </c>
    </row>
    <row r="749" spans="1:54" x14ac:dyDescent="0.3">
      <c r="A749" s="10"/>
      <c r="B749" s="11"/>
      <c r="C749" s="12"/>
      <c r="D749" s="14"/>
      <c r="E749" s="12"/>
      <c r="F749" s="14"/>
      <c r="G749" s="14"/>
      <c r="H749" s="14"/>
      <c r="I749" s="14"/>
      <c r="J749" s="14"/>
      <c r="K749" s="14"/>
      <c r="L749" s="14"/>
      <c r="M749" s="14"/>
      <c r="N749" s="13"/>
      <c r="O749" s="13"/>
      <c r="P749" s="12"/>
      <c r="Q749" s="12"/>
      <c r="R749" s="12"/>
      <c r="S749" s="12"/>
      <c r="T749" s="12"/>
      <c r="U749" s="12"/>
      <c r="V749" s="12"/>
      <c r="W749" s="17"/>
      <c r="X749" s="17"/>
      <c r="Y749" s="15"/>
      <c r="Z749" s="14"/>
      <c r="AA749" s="43" t="e">
        <f t="shared" si="99"/>
        <v>#DIV/0!</v>
      </c>
      <c r="AB749" s="21" t="e">
        <f t="shared" si="100"/>
        <v>#DIV/0!</v>
      </c>
      <c r="AC749" s="21" t="e">
        <f t="shared" si="101"/>
        <v>#DIV/0!</v>
      </c>
      <c r="AD749" s="21" t="e">
        <f t="shared" si="102"/>
        <v>#DIV/0!</v>
      </c>
      <c r="AE749" s="21" t="e">
        <f t="shared" si="103"/>
        <v>#DIV/0!</v>
      </c>
      <c r="AF749" s="21" t="e">
        <f t="shared" si="106"/>
        <v>#DIV/0!</v>
      </c>
      <c r="AG749" s="20">
        <f>VLOOKUP(S749,'tabla ingresos'!$A$3:$D$15,4,FALSE)</f>
        <v>0</v>
      </c>
      <c r="AH749" s="20">
        <f t="shared" si="104"/>
        <v>0</v>
      </c>
      <c r="AI749" s="20">
        <f t="shared" si="105"/>
        <v>0</v>
      </c>
      <c r="AJ749" s="28" t="e">
        <f>VLOOKUP(AA749,score!$K$2:$L$8,2,TRUE)*AJ$2</f>
        <v>#DIV/0!</v>
      </c>
      <c r="AK749" s="28">
        <f>VLOOKUP(T749,score!$M$2:$N$8,2,FALSE)*AK$2</f>
        <v>0</v>
      </c>
      <c r="AL749" s="28">
        <f>VLOOKUP(Q749,score!$G$2:$H$8,2,TRUE)*AL$2</f>
        <v>0.1</v>
      </c>
      <c r="AM749" s="28" t="e">
        <f>VLOOKUP(AB749,score!$Y$2:$Z$8,2,TRUE)*AM$2</f>
        <v>#DIV/0!</v>
      </c>
      <c r="AN749" s="28" t="e">
        <f>VLOOKUP(AE749,score!$AE$2:$AF$8,2,TRUE)*AN$2</f>
        <v>#DIV/0!</v>
      </c>
      <c r="AO749" s="28">
        <f>VLOOKUP(O749,score!$C$2:$D$8,2,TRUE)*AO$2</f>
        <v>0.1</v>
      </c>
      <c r="AP749" s="28">
        <f>VLOOKUP(R749,score!$I$2:$J$8,2,TRUE)*AP$2</f>
        <v>0.1</v>
      </c>
      <c r="AQ749" s="28" t="e">
        <f>VLOOKUP(P749,score!$E$2:$F$8,2,FALSE)*AQ$2</f>
        <v>#N/A</v>
      </c>
      <c r="AR749" s="28">
        <f>VLOOKUP(U749,score!$O$2:$P$8,2,TRUE)*AR$2</f>
        <v>0</v>
      </c>
      <c r="AS749" s="28">
        <f>VLOOKUP(V749,score!$Q$2:$R$8,2,TRUE)*AS$2</f>
        <v>0</v>
      </c>
      <c r="AT749" s="28" t="e">
        <f>VLOOKUP(W749,score!$S$2:$T$8,2,FALSE)*AT$2</f>
        <v>#N/A</v>
      </c>
      <c r="AU749" s="28" t="e">
        <f>VLOOKUP(X749,score!$U$2:$V$4,2,FALSE)*AU$2</f>
        <v>#N/A</v>
      </c>
      <c r="AV749" s="28" t="e">
        <f>VLOOKUP(AF749,score!$AG$2:$AH$8,2,TRUE)*AV$2</f>
        <v>#DIV/0!</v>
      </c>
      <c r="AW749" s="28" t="e">
        <f>VLOOKUP(Y749,score!$W$2:$X$8,2,FALSE)*AW$2</f>
        <v>#N/A</v>
      </c>
      <c r="AX749" s="28" t="e">
        <f>VLOOKUP(AC749,score!$AA$2:$AB$8,2,TRUE)*AX$2</f>
        <v>#DIV/0!</v>
      </c>
      <c r="AY749" s="28" t="e">
        <f>VLOOKUP(AD749,score!$AC$2:$AD$8,2,TRUE)*AY$2</f>
        <v>#DIV/0!</v>
      </c>
      <c r="AZ749" s="28">
        <f>VLOOKUP(N749,score!$A$2:$B$8,2,TRUE)*AZ$2</f>
        <v>0.1</v>
      </c>
      <c r="BA749" s="29" t="e">
        <f t="shared" si="107"/>
        <v>#DIV/0!</v>
      </c>
      <c r="BB749" s="29" t="e">
        <f>VLOOKUP(BA749,score!$AJ$2:$AK$7,2,TRUE)</f>
        <v>#DIV/0!</v>
      </c>
    </row>
    <row r="750" spans="1:54" x14ac:dyDescent="0.3">
      <c r="A750" s="10"/>
      <c r="B750" s="11"/>
      <c r="C750" s="12"/>
      <c r="D750" s="14"/>
      <c r="E750" s="12"/>
      <c r="F750" s="14"/>
      <c r="G750" s="14"/>
      <c r="H750" s="14"/>
      <c r="I750" s="14"/>
      <c r="J750" s="14"/>
      <c r="K750" s="14"/>
      <c r="L750" s="14"/>
      <c r="M750" s="14"/>
      <c r="N750" s="13"/>
      <c r="O750" s="13"/>
      <c r="P750" s="12"/>
      <c r="Q750" s="12"/>
      <c r="R750" s="12"/>
      <c r="S750" s="12"/>
      <c r="T750" s="12"/>
      <c r="U750" s="12"/>
      <c r="V750" s="12"/>
      <c r="W750" s="17"/>
      <c r="X750" s="17"/>
      <c r="Y750" s="15"/>
      <c r="Z750" s="14"/>
      <c r="AA750" s="43" t="e">
        <f t="shared" si="99"/>
        <v>#DIV/0!</v>
      </c>
      <c r="AB750" s="21" t="e">
        <f t="shared" si="100"/>
        <v>#DIV/0!</v>
      </c>
      <c r="AC750" s="21" t="e">
        <f t="shared" si="101"/>
        <v>#DIV/0!</v>
      </c>
      <c r="AD750" s="21" t="e">
        <f t="shared" si="102"/>
        <v>#DIV/0!</v>
      </c>
      <c r="AE750" s="21" t="e">
        <f t="shared" si="103"/>
        <v>#DIV/0!</v>
      </c>
      <c r="AF750" s="21" t="e">
        <f t="shared" si="106"/>
        <v>#DIV/0!</v>
      </c>
      <c r="AG750" s="20">
        <f>VLOOKUP(S750,'tabla ingresos'!$A$3:$D$15,4,FALSE)</f>
        <v>0</v>
      </c>
      <c r="AH750" s="20">
        <f t="shared" si="104"/>
        <v>0</v>
      </c>
      <c r="AI750" s="20">
        <f t="shared" si="105"/>
        <v>0</v>
      </c>
      <c r="AJ750" s="28" t="e">
        <f>VLOOKUP(AA750,score!$K$2:$L$8,2,TRUE)*AJ$2</f>
        <v>#DIV/0!</v>
      </c>
      <c r="AK750" s="28">
        <f>VLOOKUP(T750,score!$M$2:$N$8,2,FALSE)*AK$2</f>
        <v>0</v>
      </c>
      <c r="AL750" s="28">
        <f>VLOOKUP(Q750,score!$G$2:$H$8,2,TRUE)*AL$2</f>
        <v>0.1</v>
      </c>
      <c r="AM750" s="28" t="e">
        <f>VLOOKUP(AB750,score!$Y$2:$Z$8,2,TRUE)*AM$2</f>
        <v>#DIV/0!</v>
      </c>
      <c r="AN750" s="28" t="e">
        <f>VLOOKUP(AE750,score!$AE$2:$AF$8,2,TRUE)*AN$2</f>
        <v>#DIV/0!</v>
      </c>
      <c r="AO750" s="28">
        <f>VLOOKUP(O750,score!$C$2:$D$8,2,TRUE)*AO$2</f>
        <v>0.1</v>
      </c>
      <c r="AP750" s="28">
        <f>VLOOKUP(R750,score!$I$2:$J$8,2,TRUE)*AP$2</f>
        <v>0.1</v>
      </c>
      <c r="AQ750" s="28" t="e">
        <f>VLOOKUP(P750,score!$E$2:$F$8,2,FALSE)*AQ$2</f>
        <v>#N/A</v>
      </c>
      <c r="AR750" s="28">
        <f>VLOOKUP(U750,score!$O$2:$P$8,2,TRUE)*AR$2</f>
        <v>0</v>
      </c>
      <c r="AS750" s="28">
        <f>VLOOKUP(V750,score!$Q$2:$R$8,2,TRUE)*AS$2</f>
        <v>0</v>
      </c>
      <c r="AT750" s="28" t="e">
        <f>VLOOKUP(W750,score!$S$2:$T$8,2,FALSE)*AT$2</f>
        <v>#N/A</v>
      </c>
      <c r="AU750" s="28" t="e">
        <f>VLOOKUP(X750,score!$U$2:$V$4,2,FALSE)*AU$2</f>
        <v>#N/A</v>
      </c>
      <c r="AV750" s="28" t="e">
        <f>VLOOKUP(AF750,score!$AG$2:$AH$8,2,TRUE)*AV$2</f>
        <v>#DIV/0!</v>
      </c>
      <c r="AW750" s="28" t="e">
        <f>VLOOKUP(Y750,score!$W$2:$X$8,2,FALSE)*AW$2</f>
        <v>#N/A</v>
      </c>
      <c r="AX750" s="28" t="e">
        <f>VLOOKUP(AC750,score!$AA$2:$AB$8,2,TRUE)*AX$2</f>
        <v>#DIV/0!</v>
      </c>
      <c r="AY750" s="28" t="e">
        <f>VLOOKUP(AD750,score!$AC$2:$AD$8,2,TRUE)*AY$2</f>
        <v>#DIV/0!</v>
      </c>
      <c r="AZ750" s="28">
        <f>VLOOKUP(N750,score!$A$2:$B$8,2,TRUE)*AZ$2</f>
        <v>0.1</v>
      </c>
      <c r="BA750" s="29" t="e">
        <f t="shared" si="107"/>
        <v>#DIV/0!</v>
      </c>
      <c r="BB750" s="29" t="e">
        <f>VLOOKUP(BA750,score!$AJ$2:$AK$7,2,TRUE)</f>
        <v>#DIV/0!</v>
      </c>
    </row>
    <row r="751" spans="1:54" x14ac:dyDescent="0.3">
      <c r="A751" s="10"/>
      <c r="B751" s="11"/>
      <c r="C751" s="12"/>
      <c r="D751" s="14"/>
      <c r="E751" s="12"/>
      <c r="F751" s="14"/>
      <c r="G751" s="14"/>
      <c r="H751" s="14"/>
      <c r="I751" s="14"/>
      <c r="J751" s="14"/>
      <c r="K751" s="14"/>
      <c r="L751" s="14"/>
      <c r="M751" s="14"/>
      <c r="N751" s="13"/>
      <c r="O751" s="13"/>
      <c r="P751" s="12"/>
      <c r="Q751" s="12"/>
      <c r="R751" s="12"/>
      <c r="S751" s="12"/>
      <c r="T751" s="12"/>
      <c r="U751" s="12"/>
      <c r="V751" s="12"/>
      <c r="W751" s="17"/>
      <c r="X751" s="17"/>
      <c r="Y751" s="15"/>
      <c r="Z751" s="14"/>
      <c r="AA751" s="43" t="e">
        <f t="shared" si="99"/>
        <v>#DIV/0!</v>
      </c>
      <c r="AB751" s="21" t="e">
        <f t="shared" si="100"/>
        <v>#DIV/0!</v>
      </c>
      <c r="AC751" s="21" t="e">
        <f t="shared" si="101"/>
        <v>#DIV/0!</v>
      </c>
      <c r="AD751" s="21" t="e">
        <f t="shared" si="102"/>
        <v>#DIV/0!</v>
      </c>
      <c r="AE751" s="21" t="e">
        <f t="shared" si="103"/>
        <v>#DIV/0!</v>
      </c>
      <c r="AF751" s="21" t="e">
        <f t="shared" si="106"/>
        <v>#DIV/0!</v>
      </c>
      <c r="AG751" s="20">
        <f>VLOOKUP(S751,'tabla ingresos'!$A$3:$D$15,4,FALSE)</f>
        <v>0</v>
      </c>
      <c r="AH751" s="20">
        <f t="shared" si="104"/>
        <v>0</v>
      </c>
      <c r="AI751" s="20">
        <f t="shared" si="105"/>
        <v>0</v>
      </c>
      <c r="AJ751" s="28" t="e">
        <f>VLOOKUP(AA751,score!$K$2:$L$8,2,TRUE)*AJ$2</f>
        <v>#DIV/0!</v>
      </c>
      <c r="AK751" s="28">
        <f>VLOOKUP(T751,score!$M$2:$N$8,2,FALSE)*AK$2</f>
        <v>0</v>
      </c>
      <c r="AL751" s="28">
        <f>VLOOKUP(Q751,score!$G$2:$H$8,2,TRUE)*AL$2</f>
        <v>0.1</v>
      </c>
      <c r="AM751" s="28" t="e">
        <f>VLOOKUP(AB751,score!$Y$2:$Z$8,2,TRUE)*AM$2</f>
        <v>#DIV/0!</v>
      </c>
      <c r="AN751" s="28" t="e">
        <f>VLOOKUP(AE751,score!$AE$2:$AF$8,2,TRUE)*AN$2</f>
        <v>#DIV/0!</v>
      </c>
      <c r="AO751" s="28">
        <f>VLOOKUP(O751,score!$C$2:$D$8,2,TRUE)*AO$2</f>
        <v>0.1</v>
      </c>
      <c r="AP751" s="28">
        <f>VLOOKUP(R751,score!$I$2:$J$8,2,TRUE)*AP$2</f>
        <v>0.1</v>
      </c>
      <c r="AQ751" s="28" t="e">
        <f>VLOOKUP(P751,score!$E$2:$F$8,2,FALSE)*AQ$2</f>
        <v>#N/A</v>
      </c>
      <c r="AR751" s="28">
        <f>VLOOKUP(U751,score!$O$2:$P$8,2,TRUE)*AR$2</f>
        <v>0</v>
      </c>
      <c r="AS751" s="28">
        <f>VLOOKUP(V751,score!$Q$2:$R$8,2,TRUE)*AS$2</f>
        <v>0</v>
      </c>
      <c r="AT751" s="28" t="e">
        <f>VLOOKUP(W751,score!$S$2:$T$8,2,FALSE)*AT$2</f>
        <v>#N/A</v>
      </c>
      <c r="AU751" s="28" t="e">
        <f>VLOOKUP(X751,score!$U$2:$V$4,2,FALSE)*AU$2</f>
        <v>#N/A</v>
      </c>
      <c r="AV751" s="28" t="e">
        <f>VLOOKUP(AF751,score!$AG$2:$AH$8,2,TRUE)*AV$2</f>
        <v>#DIV/0!</v>
      </c>
      <c r="AW751" s="28" t="e">
        <f>VLOOKUP(Y751,score!$W$2:$X$8,2,FALSE)*AW$2</f>
        <v>#N/A</v>
      </c>
      <c r="AX751" s="28" t="e">
        <f>VLOOKUP(AC751,score!$AA$2:$AB$8,2,TRUE)*AX$2</f>
        <v>#DIV/0!</v>
      </c>
      <c r="AY751" s="28" t="e">
        <f>VLOOKUP(AD751,score!$AC$2:$AD$8,2,TRUE)*AY$2</f>
        <v>#DIV/0!</v>
      </c>
      <c r="AZ751" s="28">
        <f>VLOOKUP(N751,score!$A$2:$B$8,2,TRUE)*AZ$2</f>
        <v>0.1</v>
      </c>
      <c r="BA751" s="29" t="e">
        <f t="shared" si="107"/>
        <v>#DIV/0!</v>
      </c>
      <c r="BB751" s="29" t="e">
        <f>VLOOKUP(BA751,score!$AJ$2:$AK$7,2,TRUE)</f>
        <v>#DIV/0!</v>
      </c>
    </row>
    <row r="752" spans="1:54" x14ac:dyDescent="0.3">
      <c r="A752" s="10"/>
      <c r="B752" s="11"/>
      <c r="C752" s="12"/>
      <c r="D752" s="14"/>
      <c r="E752" s="12"/>
      <c r="F752" s="14"/>
      <c r="G752" s="14"/>
      <c r="H752" s="14"/>
      <c r="I752" s="14"/>
      <c r="J752" s="14"/>
      <c r="K752" s="14"/>
      <c r="L752" s="14"/>
      <c r="M752" s="14"/>
      <c r="N752" s="13"/>
      <c r="O752" s="13"/>
      <c r="P752" s="12"/>
      <c r="Q752" s="12"/>
      <c r="R752" s="12"/>
      <c r="S752" s="12"/>
      <c r="T752" s="12"/>
      <c r="U752" s="12"/>
      <c r="V752" s="12"/>
      <c r="W752" s="17"/>
      <c r="X752" s="17"/>
      <c r="Y752" s="15"/>
      <c r="Z752" s="14"/>
      <c r="AA752" s="43" t="e">
        <f t="shared" si="99"/>
        <v>#DIV/0!</v>
      </c>
      <c r="AB752" s="21" t="e">
        <f t="shared" si="100"/>
        <v>#DIV/0!</v>
      </c>
      <c r="AC752" s="21" t="e">
        <f t="shared" si="101"/>
        <v>#DIV/0!</v>
      </c>
      <c r="AD752" s="21" t="e">
        <f t="shared" si="102"/>
        <v>#DIV/0!</v>
      </c>
      <c r="AE752" s="21" t="e">
        <f t="shared" si="103"/>
        <v>#DIV/0!</v>
      </c>
      <c r="AF752" s="21" t="e">
        <f t="shared" si="106"/>
        <v>#DIV/0!</v>
      </c>
      <c r="AG752" s="20">
        <f>VLOOKUP(S752,'tabla ingresos'!$A$3:$D$15,4,FALSE)</f>
        <v>0</v>
      </c>
      <c r="AH752" s="20">
        <f t="shared" si="104"/>
        <v>0</v>
      </c>
      <c r="AI752" s="20">
        <f t="shared" si="105"/>
        <v>0</v>
      </c>
      <c r="AJ752" s="28" t="e">
        <f>VLOOKUP(AA752,score!$K$2:$L$8,2,TRUE)*AJ$2</f>
        <v>#DIV/0!</v>
      </c>
      <c r="AK752" s="28">
        <f>VLOOKUP(T752,score!$M$2:$N$8,2,FALSE)*AK$2</f>
        <v>0</v>
      </c>
      <c r="AL752" s="28">
        <f>VLOOKUP(Q752,score!$G$2:$H$8,2,TRUE)*AL$2</f>
        <v>0.1</v>
      </c>
      <c r="AM752" s="28" t="e">
        <f>VLOOKUP(AB752,score!$Y$2:$Z$8,2,TRUE)*AM$2</f>
        <v>#DIV/0!</v>
      </c>
      <c r="AN752" s="28" t="e">
        <f>VLOOKUP(AE752,score!$AE$2:$AF$8,2,TRUE)*AN$2</f>
        <v>#DIV/0!</v>
      </c>
      <c r="AO752" s="28">
        <f>VLOOKUP(O752,score!$C$2:$D$8,2,TRUE)*AO$2</f>
        <v>0.1</v>
      </c>
      <c r="AP752" s="28">
        <f>VLOOKUP(R752,score!$I$2:$J$8,2,TRUE)*AP$2</f>
        <v>0.1</v>
      </c>
      <c r="AQ752" s="28" t="e">
        <f>VLOOKUP(P752,score!$E$2:$F$8,2,FALSE)*AQ$2</f>
        <v>#N/A</v>
      </c>
      <c r="AR752" s="28">
        <f>VLOOKUP(U752,score!$O$2:$P$8,2,TRUE)*AR$2</f>
        <v>0</v>
      </c>
      <c r="AS752" s="28">
        <f>VLOOKUP(V752,score!$Q$2:$R$8,2,TRUE)*AS$2</f>
        <v>0</v>
      </c>
      <c r="AT752" s="28" t="e">
        <f>VLOOKUP(W752,score!$S$2:$T$8,2,FALSE)*AT$2</f>
        <v>#N/A</v>
      </c>
      <c r="AU752" s="28" t="e">
        <f>VLOOKUP(X752,score!$U$2:$V$4,2,FALSE)*AU$2</f>
        <v>#N/A</v>
      </c>
      <c r="AV752" s="28" t="e">
        <f>VLOOKUP(AF752,score!$AG$2:$AH$8,2,TRUE)*AV$2</f>
        <v>#DIV/0!</v>
      </c>
      <c r="AW752" s="28" t="e">
        <f>VLOOKUP(Y752,score!$W$2:$X$8,2,FALSE)*AW$2</f>
        <v>#N/A</v>
      </c>
      <c r="AX752" s="28" t="e">
        <f>VLOOKUP(AC752,score!$AA$2:$AB$8,2,TRUE)*AX$2</f>
        <v>#DIV/0!</v>
      </c>
      <c r="AY752" s="28" t="e">
        <f>VLOOKUP(AD752,score!$AC$2:$AD$8,2,TRUE)*AY$2</f>
        <v>#DIV/0!</v>
      </c>
      <c r="AZ752" s="28">
        <f>VLOOKUP(N752,score!$A$2:$B$8,2,TRUE)*AZ$2</f>
        <v>0.1</v>
      </c>
      <c r="BA752" s="29" t="e">
        <f t="shared" si="107"/>
        <v>#DIV/0!</v>
      </c>
      <c r="BB752" s="29" t="e">
        <f>VLOOKUP(BA752,score!$AJ$2:$AK$7,2,TRUE)</f>
        <v>#DIV/0!</v>
      </c>
    </row>
    <row r="753" spans="1:54" x14ac:dyDescent="0.3">
      <c r="A753" s="10"/>
      <c r="B753" s="11"/>
      <c r="C753" s="12"/>
      <c r="D753" s="14"/>
      <c r="E753" s="12"/>
      <c r="F753" s="14"/>
      <c r="G753" s="14"/>
      <c r="H753" s="14"/>
      <c r="I753" s="14"/>
      <c r="J753" s="14"/>
      <c r="K753" s="14"/>
      <c r="L753" s="14"/>
      <c r="M753" s="14"/>
      <c r="N753" s="13"/>
      <c r="O753" s="13"/>
      <c r="P753" s="12"/>
      <c r="Q753" s="12"/>
      <c r="R753" s="12"/>
      <c r="S753" s="12"/>
      <c r="T753" s="12"/>
      <c r="U753" s="12"/>
      <c r="V753" s="12"/>
      <c r="W753" s="17"/>
      <c r="X753" s="17"/>
      <c r="Y753" s="15"/>
      <c r="Z753" s="14"/>
      <c r="AA753" s="43" t="e">
        <f t="shared" si="99"/>
        <v>#DIV/0!</v>
      </c>
      <c r="AB753" s="21" t="e">
        <f t="shared" si="100"/>
        <v>#DIV/0!</v>
      </c>
      <c r="AC753" s="21" t="e">
        <f t="shared" si="101"/>
        <v>#DIV/0!</v>
      </c>
      <c r="AD753" s="21" t="e">
        <f t="shared" si="102"/>
        <v>#DIV/0!</v>
      </c>
      <c r="AE753" s="21" t="e">
        <f t="shared" si="103"/>
        <v>#DIV/0!</v>
      </c>
      <c r="AF753" s="21" t="e">
        <f t="shared" si="106"/>
        <v>#DIV/0!</v>
      </c>
      <c r="AG753" s="20">
        <f>VLOOKUP(S753,'tabla ingresos'!$A$3:$D$15,4,FALSE)</f>
        <v>0</v>
      </c>
      <c r="AH753" s="20">
        <f t="shared" si="104"/>
        <v>0</v>
      </c>
      <c r="AI753" s="20">
        <f t="shared" si="105"/>
        <v>0</v>
      </c>
      <c r="AJ753" s="28" t="e">
        <f>VLOOKUP(AA753,score!$K$2:$L$8,2,TRUE)*AJ$2</f>
        <v>#DIV/0!</v>
      </c>
      <c r="AK753" s="28">
        <f>VLOOKUP(T753,score!$M$2:$N$8,2,FALSE)*AK$2</f>
        <v>0</v>
      </c>
      <c r="AL753" s="28">
        <f>VLOOKUP(Q753,score!$G$2:$H$8,2,TRUE)*AL$2</f>
        <v>0.1</v>
      </c>
      <c r="AM753" s="28" t="e">
        <f>VLOOKUP(AB753,score!$Y$2:$Z$8,2,TRUE)*AM$2</f>
        <v>#DIV/0!</v>
      </c>
      <c r="AN753" s="28" t="e">
        <f>VLOOKUP(AE753,score!$AE$2:$AF$8,2,TRUE)*AN$2</f>
        <v>#DIV/0!</v>
      </c>
      <c r="AO753" s="28">
        <f>VLOOKUP(O753,score!$C$2:$D$8,2,TRUE)*AO$2</f>
        <v>0.1</v>
      </c>
      <c r="AP753" s="28">
        <f>VLOOKUP(R753,score!$I$2:$J$8,2,TRUE)*AP$2</f>
        <v>0.1</v>
      </c>
      <c r="AQ753" s="28" t="e">
        <f>VLOOKUP(P753,score!$E$2:$F$8,2,FALSE)*AQ$2</f>
        <v>#N/A</v>
      </c>
      <c r="AR753" s="28">
        <f>VLOOKUP(U753,score!$O$2:$P$8,2,TRUE)*AR$2</f>
        <v>0</v>
      </c>
      <c r="AS753" s="28">
        <f>VLOOKUP(V753,score!$Q$2:$R$8,2,TRUE)*AS$2</f>
        <v>0</v>
      </c>
      <c r="AT753" s="28" t="e">
        <f>VLOOKUP(W753,score!$S$2:$T$8,2,FALSE)*AT$2</f>
        <v>#N/A</v>
      </c>
      <c r="AU753" s="28" t="e">
        <f>VLOOKUP(X753,score!$U$2:$V$4,2,FALSE)*AU$2</f>
        <v>#N/A</v>
      </c>
      <c r="AV753" s="28" t="e">
        <f>VLOOKUP(AF753,score!$AG$2:$AH$8,2,TRUE)*AV$2</f>
        <v>#DIV/0!</v>
      </c>
      <c r="AW753" s="28" t="e">
        <f>VLOOKUP(Y753,score!$W$2:$X$8,2,FALSE)*AW$2</f>
        <v>#N/A</v>
      </c>
      <c r="AX753" s="28" t="e">
        <f>VLOOKUP(AC753,score!$AA$2:$AB$8,2,TRUE)*AX$2</f>
        <v>#DIV/0!</v>
      </c>
      <c r="AY753" s="28" t="e">
        <f>VLOOKUP(AD753,score!$AC$2:$AD$8,2,TRUE)*AY$2</f>
        <v>#DIV/0!</v>
      </c>
      <c r="AZ753" s="28">
        <f>VLOOKUP(N753,score!$A$2:$B$8,2,TRUE)*AZ$2</f>
        <v>0.1</v>
      </c>
      <c r="BA753" s="29" t="e">
        <f t="shared" si="107"/>
        <v>#DIV/0!</v>
      </c>
      <c r="BB753" s="29" t="e">
        <f>VLOOKUP(BA753,score!$AJ$2:$AK$7,2,TRUE)</f>
        <v>#DIV/0!</v>
      </c>
    </row>
    <row r="754" spans="1:54" x14ac:dyDescent="0.3">
      <c r="A754" s="10"/>
      <c r="B754" s="11"/>
      <c r="C754" s="12"/>
      <c r="D754" s="14"/>
      <c r="E754" s="12"/>
      <c r="F754" s="14"/>
      <c r="G754" s="14"/>
      <c r="H754" s="14"/>
      <c r="I754" s="14"/>
      <c r="J754" s="14"/>
      <c r="K754" s="14"/>
      <c r="L754" s="14"/>
      <c r="M754" s="14"/>
      <c r="N754" s="13"/>
      <c r="O754" s="13"/>
      <c r="P754" s="12"/>
      <c r="Q754" s="12"/>
      <c r="R754" s="12"/>
      <c r="S754" s="12"/>
      <c r="T754" s="12"/>
      <c r="U754" s="12"/>
      <c r="V754" s="12"/>
      <c r="W754" s="17"/>
      <c r="X754" s="17"/>
      <c r="Y754" s="15"/>
      <c r="Z754" s="14"/>
      <c r="AA754" s="43" t="e">
        <f t="shared" si="99"/>
        <v>#DIV/0!</v>
      </c>
      <c r="AB754" s="21" t="e">
        <f t="shared" si="100"/>
        <v>#DIV/0!</v>
      </c>
      <c r="AC754" s="21" t="e">
        <f t="shared" si="101"/>
        <v>#DIV/0!</v>
      </c>
      <c r="AD754" s="21" t="e">
        <f t="shared" si="102"/>
        <v>#DIV/0!</v>
      </c>
      <c r="AE754" s="21" t="e">
        <f t="shared" si="103"/>
        <v>#DIV/0!</v>
      </c>
      <c r="AF754" s="21" t="e">
        <f t="shared" si="106"/>
        <v>#DIV/0!</v>
      </c>
      <c r="AG754" s="20">
        <f>VLOOKUP(S754,'tabla ingresos'!$A$3:$D$15,4,FALSE)</f>
        <v>0</v>
      </c>
      <c r="AH754" s="20">
        <f t="shared" si="104"/>
        <v>0</v>
      </c>
      <c r="AI754" s="20">
        <f t="shared" si="105"/>
        <v>0</v>
      </c>
      <c r="AJ754" s="28" t="e">
        <f>VLOOKUP(AA754,score!$K$2:$L$8,2,TRUE)*AJ$2</f>
        <v>#DIV/0!</v>
      </c>
      <c r="AK754" s="28">
        <f>VLOOKUP(T754,score!$M$2:$N$8,2,FALSE)*AK$2</f>
        <v>0</v>
      </c>
      <c r="AL754" s="28">
        <f>VLOOKUP(Q754,score!$G$2:$H$8,2,TRUE)*AL$2</f>
        <v>0.1</v>
      </c>
      <c r="AM754" s="28" t="e">
        <f>VLOOKUP(AB754,score!$Y$2:$Z$8,2,TRUE)*AM$2</f>
        <v>#DIV/0!</v>
      </c>
      <c r="AN754" s="28" t="e">
        <f>VLOOKUP(AE754,score!$AE$2:$AF$8,2,TRUE)*AN$2</f>
        <v>#DIV/0!</v>
      </c>
      <c r="AO754" s="28">
        <f>VLOOKUP(O754,score!$C$2:$D$8,2,TRUE)*AO$2</f>
        <v>0.1</v>
      </c>
      <c r="AP754" s="28">
        <f>VLOOKUP(R754,score!$I$2:$J$8,2,TRUE)*AP$2</f>
        <v>0.1</v>
      </c>
      <c r="AQ754" s="28" t="e">
        <f>VLOOKUP(P754,score!$E$2:$F$8,2,FALSE)*AQ$2</f>
        <v>#N/A</v>
      </c>
      <c r="AR754" s="28">
        <f>VLOOKUP(U754,score!$O$2:$P$8,2,TRUE)*AR$2</f>
        <v>0</v>
      </c>
      <c r="AS754" s="28">
        <f>VLOOKUP(V754,score!$Q$2:$R$8,2,TRUE)*AS$2</f>
        <v>0</v>
      </c>
      <c r="AT754" s="28" t="e">
        <f>VLOOKUP(W754,score!$S$2:$T$8,2,FALSE)*AT$2</f>
        <v>#N/A</v>
      </c>
      <c r="AU754" s="28" t="e">
        <f>VLOOKUP(X754,score!$U$2:$V$4,2,FALSE)*AU$2</f>
        <v>#N/A</v>
      </c>
      <c r="AV754" s="28" t="e">
        <f>VLOOKUP(AF754,score!$AG$2:$AH$8,2,TRUE)*AV$2</f>
        <v>#DIV/0!</v>
      </c>
      <c r="AW754" s="28" t="e">
        <f>VLOOKUP(Y754,score!$W$2:$X$8,2,FALSE)*AW$2</f>
        <v>#N/A</v>
      </c>
      <c r="AX754" s="28" t="e">
        <f>VLOOKUP(AC754,score!$AA$2:$AB$8,2,TRUE)*AX$2</f>
        <v>#DIV/0!</v>
      </c>
      <c r="AY754" s="28" t="e">
        <f>VLOOKUP(AD754,score!$AC$2:$AD$8,2,TRUE)*AY$2</f>
        <v>#DIV/0!</v>
      </c>
      <c r="AZ754" s="28">
        <f>VLOOKUP(N754,score!$A$2:$B$8,2,TRUE)*AZ$2</f>
        <v>0.1</v>
      </c>
      <c r="BA754" s="29" t="e">
        <f t="shared" si="107"/>
        <v>#DIV/0!</v>
      </c>
      <c r="BB754" s="29" t="e">
        <f>VLOOKUP(BA754,score!$AJ$2:$AK$7,2,TRUE)</f>
        <v>#DIV/0!</v>
      </c>
    </row>
    <row r="755" spans="1:54" x14ac:dyDescent="0.3">
      <c r="A755" s="10"/>
      <c r="B755" s="11"/>
      <c r="C755" s="12"/>
      <c r="D755" s="14"/>
      <c r="E755" s="12"/>
      <c r="F755" s="14"/>
      <c r="G755" s="14"/>
      <c r="H755" s="14"/>
      <c r="I755" s="14"/>
      <c r="J755" s="14"/>
      <c r="K755" s="14"/>
      <c r="L755" s="14"/>
      <c r="M755" s="14"/>
      <c r="N755" s="13"/>
      <c r="O755" s="13"/>
      <c r="P755" s="12"/>
      <c r="Q755" s="12"/>
      <c r="R755" s="12"/>
      <c r="S755" s="12"/>
      <c r="T755" s="12"/>
      <c r="U755" s="12"/>
      <c r="V755" s="12"/>
      <c r="W755" s="17"/>
      <c r="X755" s="17"/>
      <c r="Y755" s="15"/>
      <c r="Z755" s="14"/>
      <c r="AA755" s="43" t="e">
        <f t="shared" si="99"/>
        <v>#DIV/0!</v>
      </c>
      <c r="AB755" s="21" t="e">
        <f t="shared" si="100"/>
        <v>#DIV/0!</v>
      </c>
      <c r="AC755" s="21" t="e">
        <f t="shared" si="101"/>
        <v>#DIV/0!</v>
      </c>
      <c r="AD755" s="21" t="e">
        <f t="shared" si="102"/>
        <v>#DIV/0!</v>
      </c>
      <c r="AE755" s="21" t="e">
        <f t="shared" si="103"/>
        <v>#DIV/0!</v>
      </c>
      <c r="AF755" s="21" t="e">
        <f t="shared" si="106"/>
        <v>#DIV/0!</v>
      </c>
      <c r="AG755" s="20">
        <f>VLOOKUP(S755,'tabla ingresos'!$A$3:$D$15,4,FALSE)</f>
        <v>0</v>
      </c>
      <c r="AH755" s="20">
        <f t="shared" si="104"/>
        <v>0</v>
      </c>
      <c r="AI755" s="20">
        <f t="shared" si="105"/>
        <v>0</v>
      </c>
      <c r="AJ755" s="28" t="e">
        <f>VLOOKUP(AA755,score!$K$2:$L$8,2,TRUE)*AJ$2</f>
        <v>#DIV/0!</v>
      </c>
      <c r="AK755" s="28">
        <f>VLOOKUP(T755,score!$M$2:$N$8,2,FALSE)*AK$2</f>
        <v>0</v>
      </c>
      <c r="AL755" s="28">
        <f>VLOOKUP(Q755,score!$G$2:$H$8,2,TRUE)*AL$2</f>
        <v>0.1</v>
      </c>
      <c r="AM755" s="28" t="e">
        <f>VLOOKUP(AB755,score!$Y$2:$Z$8,2,TRUE)*AM$2</f>
        <v>#DIV/0!</v>
      </c>
      <c r="AN755" s="28" t="e">
        <f>VLOOKUP(AE755,score!$AE$2:$AF$8,2,TRUE)*AN$2</f>
        <v>#DIV/0!</v>
      </c>
      <c r="AO755" s="28">
        <f>VLOOKUP(O755,score!$C$2:$D$8,2,TRUE)*AO$2</f>
        <v>0.1</v>
      </c>
      <c r="AP755" s="28">
        <f>VLOOKUP(R755,score!$I$2:$J$8,2,TRUE)*AP$2</f>
        <v>0.1</v>
      </c>
      <c r="AQ755" s="28" t="e">
        <f>VLOOKUP(P755,score!$E$2:$F$8,2,FALSE)*AQ$2</f>
        <v>#N/A</v>
      </c>
      <c r="AR755" s="28">
        <f>VLOOKUP(U755,score!$O$2:$P$8,2,TRUE)*AR$2</f>
        <v>0</v>
      </c>
      <c r="AS755" s="28">
        <f>VLOOKUP(V755,score!$Q$2:$R$8,2,TRUE)*AS$2</f>
        <v>0</v>
      </c>
      <c r="AT755" s="28" t="e">
        <f>VLOOKUP(W755,score!$S$2:$T$8,2,FALSE)*AT$2</f>
        <v>#N/A</v>
      </c>
      <c r="AU755" s="28" t="e">
        <f>VLOOKUP(X755,score!$U$2:$V$4,2,FALSE)*AU$2</f>
        <v>#N/A</v>
      </c>
      <c r="AV755" s="28" t="e">
        <f>VLOOKUP(AF755,score!$AG$2:$AH$8,2,TRUE)*AV$2</f>
        <v>#DIV/0!</v>
      </c>
      <c r="AW755" s="28" t="e">
        <f>VLOOKUP(Y755,score!$W$2:$X$8,2,FALSE)*AW$2</f>
        <v>#N/A</v>
      </c>
      <c r="AX755" s="28" t="e">
        <f>VLOOKUP(AC755,score!$AA$2:$AB$8,2,TRUE)*AX$2</f>
        <v>#DIV/0!</v>
      </c>
      <c r="AY755" s="28" t="e">
        <f>VLOOKUP(AD755,score!$AC$2:$AD$8,2,TRUE)*AY$2</f>
        <v>#DIV/0!</v>
      </c>
      <c r="AZ755" s="28">
        <f>VLOOKUP(N755,score!$A$2:$B$8,2,TRUE)*AZ$2</f>
        <v>0.1</v>
      </c>
      <c r="BA755" s="29" t="e">
        <f t="shared" si="107"/>
        <v>#DIV/0!</v>
      </c>
      <c r="BB755" s="29" t="e">
        <f>VLOOKUP(BA755,score!$AJ$2:$AK$7,2,TRUE)</f>
        <v>#DIV/0!</v>
      </c>
    </row>
    <row r="756" spans="1:54" x14ac:dyDescent="0.3">
      <c r="A756" s="10"/>
      <c r="B756" s="11"/>
      <c r="C756" s="12"/>
      <c r="D756" s="14"/>
      <c r="E756" s="12"/>
      <c r="F756" s="14"/>
      <c r="G756" s="14"/>
      <c r="H756" s="14"/>
      <c r="I756" s="14"/>
      <c r="J756" s="14"/>
      <c r="K756" s="14"/>
      <c r="L756" s="14"/>
      <c r="M756" s="14"/>
      <c r="N756" s="13"/>
      <c r="O756" s="13"/>
      <c r="P756" s="12"/>
      <c r="Q756" s="12"/>
      <c r="R756" s="12"/>
      <c r="S756" s="12"/>
      <c r="T756" s="12"/>
      <c r="U756" s="12"/>
      <c r="V756" s="12"/>
      <c r="W756" s="17"/>
      <c r="X756" s="17"/>
      <c r="Y756" s="15"/>
      <c r="Z756" s="14"/>
      <c r="AA756" s="43" t="e">
        <f t="shared" si="99"/>
        <v>#DIV/0!</v>
      </c>
      <c r="AB756" s="21" t="e">
        <f t="shared" si="100"/>
        <v>#DIV/0!</v>
      </c>
      <c r="AC756" s="21" t="e">
        <f t="shared" si="101"/>
        <v>#DIV/0!</v>
      </c>
      <c r="AD756" s="21" t="e">
        <f t="shared" si="102"/>
        <v>#DIV/0!</v>
      </c>
      <c r="AE756" s="21" t="e">
        <f t="shared" si="103"/>
        <v>#DIV/0!</v>
      </c>
      <c r="AF756" s="21" t="e">
        <f t="shared" si="106"/>
        <v>#DIV/0!</v>
      </c>
      <c r="AG756" s="20">
        <f>VLOOKUP(S756,'tabla ingresos'!$A$3:$D$15,4,FALSE)</f>
        <v>0</v>
      </c>
      <c r="AH756" s="20">
        <f t="shared" si="104"/>
        <v>0</v>
      </c>
      <c r="AI756" s="20">
        <f t="shared" si="105"/>
        <v>0</v>
      </c>
      <c r="AJ756" s="28" t="e">
        <f>VLOOKUP(AA756,score!$K$2:$L$8,2,TRUE)*AJ$2</f>
        <v>#DIV/0!</v>
      </c>
      <c r="AK756" s="28">
        <f>VLOOKUP(T756,score!$M$2:$N$8,2,FALSE)*AK$2</f>
        <v>0</v>
      </c>
      <c r="AL756" s="28">
        <f>VLOOKUP(Q756,score!$G$2:$H$8,2,TRUE)*AL$2</f>
        <v>0.1</v>
      </c>
      <c r="AM756" s="28" t="e">
        <f>VLOOKUP(AB756,score!$Y$2:$Z$8,2,TRUE)*AM$2</f>
        <v>#DIV/0!</v>
      </c>
      <c r="AN756" s="28" t="e">
        <f>VLOOKUP(AE756,score!$AE$2:$AF$8,2,TRUE)*AN$2</f>
        <v>#DIV/0!</v>
      </c>
      <c r="AO756" s="28">
        <f>VLOOKUP(O756,score!$C$2:$D$8,2,TRUE)*AO$2</f>
        <v>0.1</v>
      </c>
      <c r="AP756" s="28">
        <f>VLOOKUP(R756,score!$I$2:$J$8,2,TRUE)*AP$2</f>
        <v>0.1</v>
      </c>
      <c r="AQ756" s="28" t="e">
        <f>VLOOKUP(P756,score!$E$2:$F$8,2,FALSE)*AQ$2</f>
        <v>#N/A</v>
      </c>
      <c r="AR756" s="28">
        <f>VLOOKUP(U756,score!$O$2:$P$8,2,TRUE)*AR$2</f>
        <v>0</v>
      </c>
      <c r="AS756" s="28">
        <f>VLOOKUP(V756,score!$Q$2:$R$8,2,TRUE)*AS$2</f>
        <v>0</v>
      </c>
      <c r="AT756" s="28" t="e">
        <f>VLOOKUP(W756,score!$S$2:$T$8,2,FALSE)*AT$2</f>
        <v>#N/A</v>
      </c>
      <c r="AU756" s="28" t="e">
        <f>VLOOKUP(X756,score!$U$2:$V$4,2,FALSE)*AU$2</f>
        <v>#N/A</v>
      </c>
      <c r="AV756" s="28" t="e">
        <f>VLOOKUP(AF756,score!$AG$2:$AH$8,2,TRUE)*AV$2</f>
        <v>#DIV/0!</v>
      </c>
      <c r="AW756" s="28" t="e">
        <f>VLOOKUP(Y756,score!$W$2:$X$8,2,FALSE)*AW$2</f>
        <v>#N/A</v>
      </c>
      <c r="AX756" s="28" t="e">
        <f>VLOOKUP(AC756,score!$AA$2:$AB$8,2,TRUE)*AX$2</f>
        <v>#DIV/0!</v>
      </c>
      <c r="AY756" s="28" t="e">
        <f>VLOOKUP(AD756,score!$AC$2:$AD$8,2,TRUE)*AY$2</f>
        <v>#DIV/0!</v>
      </c>
      <c r="AZ756" s="28">
        <f>VLOOKUP(N756,score!$A$2:$B$8,2,TRUE)*AZ$2</f>
        <v>0.1</v>
      </c>
      <c r="BA756" s="29" t="e">
        <f t="shared" si="107"/>
        <v>#DIV/0!</v>
      </c>
      <c r="BB756" s="29" t="e">
        <f>VLOOKUP(BA756,score!$AJ$2:$AK$7,2,TRUE)</f>
        <v>#DIV/0!</v>
      </c>
    </row>
    <row r="757" spans="1:54" x14ac:dyDescent="0.3">
      <c r="A757" s="10"/>
      <c r="B757" s="11"/>
      <c r="C757" s="12"/>
      <c r="D757" s="14"/>
      <c r="E757" s="12"/>
      <c r="F757" s="14"/>
      <c r="G757" s="14"/>
      <c r="H757" s="14"/>
      <c r="I757" s="14"/>
      <c r="J757" s="14"/>
      <c r="K757" s="14"/>
      <c r="L757" s="14"/>
      <c r="M757" s="14"/>
      <c r="N757" s="13"/>
      <c r="O757" s="13"/>
      <c r="P757" s="12"/>
      <c r="Q757" s="12"/>
      <c r="R757" s="12"/>
      <c r="S757" s="12"/>
      <c r="T757" s="12"/>
      <c r="U757" s="12"/>
      <c r="V757" s="12"/>
      <c r="W757" s="17"/>
      <c r="X757" s="17"/>
      <c r="Y757" s="15"/>
      <c r="Z757" s="14"/>
      <c r="AA757" s="43" t="e">
        <f t="shared" si="99"/>
        <v>#DIV/0!</v>
      </c>
      <c r="AB757" s="21" t="e">
        <f t="shared" si="100"/>
        <v>#DIV/0!</v>
      </c>
      <c r="AC757" s="21" t="e">
        <f t="shared" si="101"/>
        <v>#DIV/0!</v>
      </c>
      <c r="AD757" s="21" t="e">
        <f t="shared" si="102"/>
        <v>#DIV/0!</v>
      </c>
      <c r="AE757" s="21" t="e">
        <f t="shared" si="103"/>
        <v>#DIV/0!</v>
      </c>
      <c r="AF757" s="21" t="e">
        <f t="shared" si="106"/>
        <v>#DIV/0!</v>
      </c>
      <c r="AG757" s="20">
        <f>VLOOKUP(S757,'tabla ingresos'!$A$3:$D$15,4,FALSE)</f>
        <v>0</v>
      </c>
      <c r="AH757" s="20">
        <f t="shared" si="104"/>
        <v>0</v>
      </c>
      <c r="AI757" s="20">
        <f t="shared" si="105"/>
        <v>0</v>
      </c>
      <c r="AJ757" s="28" t="e">
        <f>VLOOKUP(AA757,score!$K$2:$L$8,2,TRUE)*AJ$2</f>
        <v>#DIV/0!</v>
      </c>
      <c r="AK757" s="28">
        <f>VLOOKUP(T757,score!$M$2:$N$8,2,FALSE)*AK$2</f>
        <v>0</v>
      </c>
      <c r="AL757" s="28">
        <f>VLOOKUP(Q757,score!$G$2:$H$8,2,TRUE)*AL$2</f>
        <v>0.1</v>
      </c>
      <c r="AM757" s="28" t="e">
        <f>VLOOKUP(AB757,score!$Y$2:$Z$8,2,TRUE)*AM$2</f>
        <v>#DIV/0!</v>
      </c>
      <c r="AN757" s="28" t="e">
        <f>VLOOKUP(AE757,score!$AE$2:$AF$8,2,TRUE)*AN$2</f>
        <v>#DIV/0!</v>
      </c>
      <c r="AO757" s="28">
        <f>VLOOKUP(O757,score!$C$2:$D$8,2,TRUE)*AO$2</f>
        <v>0.1</v>
      </c>
      <c r="AP757" s="28">
        <f>VLOOKUP(R757,score!$I$2:$J$8,2,TRUE)*AP$2</f>
        <v>0.1</v>
      </c>
      <c r="AQ757" s="28" t="e">
        <f>VLOOKUP(P757,score!$E$2:$F$8,2,FALSE)*AQ$2</f>
        <v>#N/A</v>
      </c>
      <c r="AR757" s="28">
        <f>VLOOKUP(U757,score!$O$2:$P$8,2,TRUE)*AR$2</f>
        <v>0</v>
      </c>
      <c r="AS757" s="28">
        <f>VLOOKUP(V757,score!$Q$2:$R$8,2,TRUE)*AS$2</f>
        <v>0</v>
      </c>
      <c r="AT757" s="28" t="e">
        <f>VLOOKUP(W757,score!$S$2:$T$8,2,FALSE)*AT$2</f>
        <v>#N/A</v>
      </c>
      <c r="AU757" s="28" t="e">
        <f>VLOOKUP(X757,score!$U$2:$V$4,2,FALSE)*AU$2</f>
        <v>#N/A</v>
      </c>
      <c r="AV757" s="28" t="e">
        <f>VLOOKUP(AF757,score!$AG$2:$AH$8,2,TRUE)*AV$2</f>
        <v>#DIV/0!</v>
      </c>
      <c r="AW757" s="28" t="e">
        <f>VLOOKUP(Y757,score!$W$2:$X$8,2,FALSE)*AW$2</f>
        <v>#N/A</v>
      </c>
      <c r="AX757" s="28" t="e">
        <f>VLOOKUP(AC757,score!$AA$2:$AB$8,2,TRUE)*AX$2</f>
        <v>#DIV/0!</v>
      </c>
      <c r="AY757" s="28" t="e">
        <f>VLOOKUP(AD757,score!$AC$2:$AD$8,2,TRUE)*AY$2</f>
        <v>#DIV/0!</v>
      </c>
      <c r="AZ757" s="28">
        <f>VLOOKUP(N757,score!$A$2:$B$8,2,TRUE)*AZ$2</f>
        <v>0.1</v>
      </c>
      <c r="BA757" s="29" t="e">
        <f t="shared" si="107"/>
        <v>#DIV/0!</v>
      </c>
      <c r="BB757" s="29" t="e">
        <f>VLOOKUP(BA757,score!$AJ$2:$AK$7,2,TRUE)</f>
        <v>#DIV/0!</v>
      </c>
    </row>
    <row r="758" spans="1:54" x14ac:dyDescent="0.3">
      <c r="A758" s="10"/>
      <c r="B758" s="11"/>
      <c r="C758" s="12"/>
      <c r="D758" s="14"/>
      <c r="E758" s="12"/>
      <c r="F758" s="14"/>
      <c r="G758" s="14"/>
      <c r="H758" s="14"/>
      <c r="I758" s="14"/>
      <c r="J758" s="14"/>
      <c r="K758" s="14"/>
      <c r="L758" s="14"/>
      <c r="M758" s="14"/>
      <c r="N758" s="13"/>
      <c r="O758" s="13"/>
      <c r="P758" s="12"/>
      <c r="Q758" s="12"/>
      <c r="R758" s="12"/>
      <c r="S758" s="12"/>
      <c r="T758" s="12"/>
      <c r="U758" s="12"/>
      <c r="V758" s="12"/>
      <c r="W758" s="17"/>
      <c r="X758" s="17"/>
      <c r="Y758" s="15"/>
      <c r="Z758" s="14"/>
      <c r="AA758" s="43" t="e">
        <f t="shared" si="99"/>
        <v>#DIV/0!</v>
      </c>
      <c r="AB758" s="21" t="e">
        <f t="shared" si="100"/>
        <v>#DIV/0!</v>
      </c>
      <c r="AC758" s="21" t="e">
        <f t="shared" si="101"/>
        <v>#DIV/0!</v>
      </c>
      <c r="AD758" s="21" t="e">
        <f t="shared" si="102"/>
        <v>#DIV/0!</v>
      </c>
      <c r="AE758" s="21" t="e">
        <f t="shared" si="103"/>
        <v>#DIV/0!</v>
      </c>
      <c r="AF758" s="21" t="e">
        <f t="shared" si="106"/>
        <v>#DIV/0!</v>
      </c>
      <c r="AG758" s="20">
        <f>VLOOKUP(S758,'tabla ingresos'!$A$3:$D$15,4,FALSE)</f>
        <v>0</v>
      </c>
      <c r="AH758" s="20">
        <f t="shared" si="104"/>
        <v>0</v>
      </c>
      <c r="AI758" s="20">
        <f t="shared" si="105"/>
        <v>0</v>
      </c>
      <c r="AJ758" s="28" t="e">
        <f>VLOOKUP(AA758,score!$K$2:$L$8,2,TRUE)*AJ$2</f>
        <v>#DIV/0!</v>
      </c>
      <c r="AK758" s="28">
        <f>VLOOKUP(T758,score!$M$2:$N$8,2,FALSE)*AK$2</f>
        <v>0</v>
      </c>
      <c r="AL758" s="28">
        <f>VLOOKUP(Q758,score!$G$2:$H$8,2,TRUE)*AL$2</f>
        <v>0.1</v>
      </c>
      <c r="AM758" s="28" t="e">
        <f>VLOOKUP(AB758,score!$Y$2:$Z$8,2,TRUE)*AM$2</f>
        <v>#DIV/0!</v>
      </c>
      <c r="AN758" s="28" t="e">
        <f>VLOOKUP(AE758,score!$AE$2:$AF$8,2,TRUE)*AN$2</f>
        <v>#DIV/0!</v>
      </c>
      <c r="AO758" s="28">
        <f>VLOOKUP(O758,score!$C$2:$D$8,2,TRUE)*AO$2</f>
        <v>0.1</v>
      </c>
      <c r="AP758" s="28">
        <f>VLOOKUP(R758,score!$I$2:$J$8,2,TRUE)*AP$2</f>
        <v>0.1</v>
      </c>
      <c r="AQ758" s="28" t="e">
        <f>VLOOKUP(P758,score!$E$2:$F$8,2,FALSE)*AQ$2</f>
        <v>#N/A</v>
      </c>
      <c r="AR758" s="28">
        <f>VLOOKUP(U758,score!$O$2:$P$8,2,TRUE)*AR$2</f>
        <v>0</v>
      </c>
      <c r="AS758" s="28">
        <f>VLOOKUP(V758,score!$Q$2:$R$8,2,TRUE)*AS$2</f>
        <v>0</v>
      </c>
      <c r="AT758" s="28" t="e">
        <f>VLOOKUP(W758,score!$S$2:$T$8,2,FALSE)*AT$2</f>
        <v>#N/A</v>
      </c>
      <c r="AU758" s="28" t="e">
        <f>VLOOKUP(X758,score!$U$2:$V$4,2,FALSE)*AU$2</f>
        <v>#N/A</v>
      </c>
      <c r="AV758" s="28" t="e">
        <f>VLOOKUP(AF758,score!$AG$2:$AH$8,2,TRUE)*AV$2</f>
        <v>#DIV/0!</v>
      </c>
      <c r="AW758" s="28" t="e">
        <f>VLOOKUP(Y758,score!$W$2:$X$8,2,FALSE)*AW$2</f>
        <v>#N/A</v>
      </c>
      <c r="AX758" s="28" t="e">
        <f>VLOOKUP(AC758,score!$AA$2:$AB$8,2,TRUE)*AX$2</f>
        <v>#DIV/0!</v>
      </c>
      <c r="AY758" s="28" t="e">
        <f>VLOOKUP(AD758,score!$AC$2:$AD$8,2,TRUE)*AY$2</f>
        <v>#DIV/0!</v>
      </c>
      <c r="AZ758" s="28">
        <f>VLOOKUP(N758,score!$A$2:$B$8,2,TRUE)*AZ$2</f>
        <v>0.1</v>
      </c>
      <c r="BA758" s="29" t="e">
        <f t="shared" si="107"/>
        <v>#DIV/0!</v>
      </c>
      <c r="BB758" s="29" t="e">
        <f>VLOOKUP(BA758,score!$AJ$2:$AK$7,2,TRUE)</f>
        <v>#DIV/0!</v>
      </c>
    </row>
    <row r="759" spans="1:54" x14ac:dyDescent="0.3">
      <c r="A759" s="10"/>
      <c r="B759" s="11"/>
      <c r="C759" s="12"/>
      <c r="D759" s="14"/>
      <c r="E759" s="12"/>
      <c r="F759" s="14"/>
      <c r="G759" s="14"/>
      <c r="H759" s="14"/>
      <c r="I759" s="14"/>
      <c r="J759" s="14"/>
      <c r="K759" s="14"/>
      <c r="L759" s="14"/>
      <c r="M759" s="14"/>
      <c r="N759" s="13"/>
      <c r="O759" s="13"/>
      <c r="P759" s="12"/>
      <c r="Q759" s="12"/>
      <c r="R759" s="12"/>
      <c r="S759" s="12"/>
      <c r="T759" s="12"/>
      <c r="U759" s="12"/>
      <c r="V759" s="12"/>
      <c r="W759" s="17"/>
      <c r="X759" s="17"/>
      <c r="Y759" s="15"/>
      <c r="Z759" s="14"/>
      <c r="AA759" s="43" t="e">
        <f t="shared" si="99"/>
        <v>#DIV/0!</v>
      </c>
      <c r="AB759" s="21" t="e">
        <f t="shared" si="100"/>
        <v>#DIV/0!</v>
      </c>
      <c r="AC759" s="21" t="e">
        <f t="shared" si="101"/>
        <v>#DIV/0!</v>
      </c>
      <c r="AD759" s="21" t="e">
        <f t="shared" si="102"/>
        <v>#DIV/0!</v>
      </c>
      <c r="AE759" s="21" t="e">
        <f t="shared" si="103"/>
        <v>#DIV/0!</v>
      </c>
      <c r="AF759" s="21" t="e">
        <f t="shared" si="106"/>
        <v>#DIV/0!</v>
      </c>
      <c r="AG759" s="20">
        <f>VLOOKUP(S759,'tabla ingresos'!$A$3:$D$15,4,FALSE)</f>
        <v>0</v>
      </c>
      <c r="AH759" s="20">
        <f t="shared" si="104"/>
        <v>0</v>
      </c>
      <c r="AI759" s="20">
        <f t="shared" si="105"/>
        <v>0</v>
      </c>
      <c r="AJ759" s="28" t="e">
        <f>VLOOKUP(AA759,score!$K$2:$L$8,2,TRUE)*AJ$2</f>
        <v>#DIV/0!</v>
      </c>
      <c r="AK759" s="28">
        <f>VLOOKUP(T759,score!$M$2:$N$8,2,FALSE)*AK$2</f>
        <v>0</v>
      </c>
      <c r="AL759" s="28">
        <f>VLOOKUP(Q759,score!$G$2:$H$8,2,TRUE)*AL$2</f>
        <v>0.1</v>
      </c>
      <c r="AM759" s="28" t="e">
        <f>VLOOKUP(AB759,score!$Y$2:$Z$8,2,TRUE)*AM$2</f>
        <v>#DIV/0!</v>
      </c>
      <c r="AN759" s="28" t="e">
        <f>VLOOKUP(AE759,score!$AE$2:$AF$8,2,TRUE)*AN$2</f>
        <v>#DIV/0!</v>
      </c>
      <c r="AO759" s="28">
        <f>VLOOKUP(O759,score!$C$2:$D$8,2,TRUE)*AO$2</f>
        <v>0.1</v>
      </c>
      <c r="AP759" s="28">
        <f>VLOOKUP(R759,score!$I$2:$J$8,2,TRUE)*AP$2</f>
        <v>0.1</v>
      </c>
      <c r="AQ759" s="28" t="e">
        <f>VLOOKUP(P759,score!$E$2:$F$8,2,FALSE)*AQ$2</f>
        <v>#N/A</v>
      </c>
      <c r="AR759" s="28">
        <f>VLOOKUP(U759,score!$O$2:$P$8,2,TRUE)*AR$2</f>
        <v>0</v>
      </c>
      <c r="AS759" s="28">
        <f>VLOOKUP(V759,score!$Q$2:$R$8,2,TRUE)*AS$2</f>
        <v>0</v>
      </c>
      <c r="AT759" s="28" t="e">
        <f>VLOOKUP(W759,score!$S$2:$T$8,2,FALSE)*AT$2</f>
        <v>#N/A</v>
      </c>
      <c r="AU759" s="28" t="e">
        <f>VLOOKUP(X759,score!$U$2:$V$4,2,FALSE)*AU$2</f>
        <v>#N/A</v>
      </c>
      <c r="AV759" s="28" t="e">
        <f>VLOOKUP(AF759,score!$AG$2:$AH$8,2,TRUE)*AV$2</f>
        <v>#DIV/0!</v>
      </c>
      <c r="AW759" s="28" t="e">
        <f>VLOOKUP(Y759,score!$W$2:$X$8,2,FALSE)*AW$2</f>
        <v>#N/A</v>
      </c>
      <c r="AX759" s="28" t="e">
        <f>VLOOKUP(AC759,score!$AA$2:$AB$8,2,TRUE)*AX$2</f>
        <v>#DIV/0!</v>
      </c>
      <c r="AY759" s="28" t="e">
        <f>VLOOKUP(AD759,score!$AC$2:$AD$8,2,TRUE)*AY$2</f>
        <v>#DIV/0!</v>
      </c>
      <c r="AZ759" s="28">
        <f>VLOOKUP(N759,score!$A$2:$B$8,2,TRUE)*AZ$2</f>
        <v>0.1</v>
      </c>
      <c r="BA759" s="29" t="e">
        <f t="shared" si="107"/>
        <v>#DIV/0!</v>
      </c>
      <c r="BB759" s="29" t="e">
        <f>VLOOKUP(BA759,score!$AJ$2:$AK$7,2,TRUE)</f>
        <v>#DIV/0!</v>
      </c>
    </row>
    <row r="760" spans="1:54" x14ac:dyDescent="0.3">
      <c r="A760" s="10"/>
      <c r="B760" s="11"/>
      <c r="C760" s="12"/>
      <c r="D760" s="14"/>
      <c r="E760" s="12"/>
      <c r="F760" s="14"/>
      <c r="G760" s="14"/>
      <c r="H760" s="14"/>
      <c r="I760" s="14"/>
      <c r="J760" s="14"/>
      <c r="K760" s="14"/>
      <c r="L760" s="14"/>
      <c r="M760" s="14"/>
      <c r="N760" s="13"/>
      <c r="O760" s="13"/>
      <c r="P760" s="12"/>
      <c r="Q760" s="12"/>
      <c r="R760" s="12"/>
      <c r="S760" s="12"/>
      <c r="T760" s="12"/>
      <c r="U760" s="12"/>
      <c r="V760" s="12"/>
      <c r="W760" s="17"/>
      <c r="X760" s="17"/>
      <c r="Y760" s="15"/>
      <c r="Z760" s="14"/>
      <c r="AA760" s="43" t="e">
        <f t="shared" si="99"/>
        <v>#DIV/0!</v>
      </c>
      <c r="AB760" s="21" t="e">
        <f t="shared" si="100"/>
        <v>#DIV/0!</v>
      </c>
      <c r="AC760" s="21" t="e">
        <f t="shared" si="101"/>
        <v>#DIV/0!</v>
      </c>
      <c r="AD760" s="21" t="e">
        <f t="shared" si="102"/>
        <v>#DIV/0!</v>
      </c>
      <c r="AE760" s="21" t="e">
        <f t="shared" si="103"/>
        <v>#DIV/0!</v>
      </c>
      <c r="AF760" s="21" t="e">
        <f t="shared" si="106"/>
        <v>#DIV/0!</v>
      </c>
      <c r="AG760" s="20">
        <f>VLOOKUP(S760,'tabla ingresos'!$A$3:$D$15,4,FALSE)</f>
        <v>0</v>
      </c>
      <c r="AH760" s="20">
        <f t="shared" si="104"/>
        <v>0</v>
      </c>
      <c r="AI760" s="20">
        <f t="shared" si="105"/>
        <v>0</v>
      </c>
      <c r="AJ760" s="28" t="e">
        <f>VLOOKUP(AA760,score!$K$2:$L$8,2,TRUE)*AJ$2</f>
        <v>#DIV/0!</v>
      </c>
      <c r="AK760" s="28">
        <f>VLOOKUP(T760,score!$M$2:$N$8,2,FALSE)*AK$2</f>
        <v>0</v>
      </c>
      <c r="AL760" s="28">
        <f>VLOOKUP(Q760,score!$G$2:$H$8,2,TRUE)*AL$2</f>
        <v>0.1</v>
      </c>
      <c r="AM760" s="28" t="e">
        <f>VLOOKUP(AB760,score!$Y$2:$Z$8,2,TRUE)*AM$2</f>
        <v>#DIV/0!</v>
      </c>
      <c r="AN760" s="28" t="e">
        <f>VLOOKUP(AE760,score!$AE$2:$AF$8,2,TRUE)*AN$2</f>
        <v>#DIV/0!</v>
      </c>
      <c r="AO760" s="28">
        <f>VLOOKUP(O760,score!$C$2:$D$8,2,TRUE)*AO$2</f>
        <v>0.1</v>
      </c>
      <c r="AP760" s="28">
        <f>VLOOKUP(R760,score!$I$2:$J$8,2,TRUE)*AP$2</f>
        <v>0.1</v>
      </c>
      <c r="AQ760" s="28" t="e">
        <f>VLOOKUP(P760,score!$E$2:$F$8,2,FALSE)*AQ$2</f>
        <v>#N/A</v>
      </c>
      <c r="AR760" s="28">
        <f>VLOOKUP(U760,score!$O$2:$P$8,2,TRUE)*AR$2</f>
        <v>0</v>
      </c>
      <c r="AS760" s="28">
        <f>VLOOKUP(V760,score!$Q$2:$R$8,2,TRUE)*AS$2</f>
        <v>0</v>
      </c>
      <c r="AT760" s="28" t="e">
        <f>VLOOKUP(W760,score!$S$2:$T$8,2,FALSE)*AT$2</f>
        <v>#N/A</v>
      </c>
      <c r="AU760" s="28" t="e">
        <f>VLOOKUP(X760,score!$U$2:$V$4,2,FALSE)*AU$2</f>
        <v>#N/A</v>
      </c>
      <c r="AV760" s="28" t="e">
        <f>VLOOKUP(AF760,score!$AG$2:$AH$8,2,TRUE)*AV$2</f>
        <v>#DIV/0!</v>
      </c>
      <c r="AW760" s="28" t="e">
        <f>VLOOKUP(Y760,score!$W$2:$X$8,2,FALSE)*AW$2</f>
        <v>#N/A</v>
      </c>
      <c r="AX760" s="28" t="e">
        <f>VLOOKUP(AC760,score!$AA$2:$AB$8,2,TRUE)*AX$2</f>
        <v>#DIV/0!</v>
      </c>
      <c r="AY760" s="28" t="e">
        <f>VLOOKUP(AD760,score!$AC$2:$AD$8,2,TRUE)*AY$2</f>
        <v>#DIV/0!</v>
      </c>
      <c r="AZ760" s="28">
        <f>VLOOKUP(N760,score!$A$2:$B$8,2,TRUE)*AZ$2</f>
        <v>0.1</v>
      </c>
      <c r="BA760" s="29" t="e">
        <f t="shared" si="107"/>
        <v>#DIV/0!</v>
      </c>
      <c r="BB760" s="29" t="e">
        <f>VLOOKUP(BA760,score!$AJ$2:$AK$7,2,TRUE)</f>
        <v>#DIV/0!</v>
      </c>
    </row>
    <row r="761" spans="1:54" x14ac:dyDescent="0.3">
      <c r="A761" s="10"/>
      <c r="B761" s="11"/>
      <c r="C761" s="12"/>
      <c r="D761" s="14"/>
      <c r="E761" s="12"/>
      <c r="F761" s="14"/>
      <c r="G761" s="14"/>
      <c r="H761" s="14"/>
      <c r="I761" s="14"/>
      <c r="J761" s="14"/>
      <c r="K761" s="14"/>
      <c r="L761" s="14"/>
      <c r="M761" s="14"/>
      <c r="N761" s="13"/>
      <c r="O761" s="13"/>
      <c r="P761" s="12"/>
      <c r="Q761" s="12"/>
      <c r="R761" s="12"/>
      <c r="S761" s="12"/>
      <c r="T761" s="12"/>
      <c r="U761" s="12"/>
      <c r="V761" s="12"/>
      <c r="W761" s="17"/>
      <c r="X761" s="17"/>
      <c r="Y761" s="15"/>
      <c r="Z761" s="14"/>
      <c r="AA761" s="43" t="e">
        <f t="shared" si="99"/>
        <v>#DIV/0!</v>
      </c>
      <c r="AB761" s="21" t="e">
        <f t="shared" si="100"/>
        <v>#DIV/0!</v>
      </c>
      <c r="AC761" s="21" t="e">
        <f t="shared" si="101"/>
        <v>#DIV/0!</v>
      </c>
      <c r="AD761" s="21" t="e">
        <f t="shared" si="102"/>
        <v>#DIV/0!</v>
      </c>
      <c r="AE761" s="21" t="e">
        <f t="shared" si="103"/>
        <v>#DIV/0!</v>
      </c>
      <c r="AF761" s="21" t="e">
        <f t="shared" si="106"/>
        <v>#DIV/0!</v>
      </c>
      <c r="AG761" s="20">
        <f>VLOOKUP(S761,'tabla ingresos'!$A$3:$D$15,4,FALSE)</f>
        <v>0</v>
      </c>
      <c r="AH761" s="20">
        <f t="shared" si="104"/>
        <v>0</v>
      </c>
      <c r="AI761" s="20">
        <f t="shared" si="105"/>
        <v>0</v>
      </c>
      <c r="AJ761" s="28" t="e">
        <f>VLOOKUP(AA761,score!$K$2:$L$8,2,TRUE)*AJ$2</f>
        <v>#DIV/0!</v>
      </c>
      <c r="AK761" s="28">
        <f>VLOOKUP(T761,score!$M$2:$N$8,2,FALSE)*AK$2</f>
        <v>0</v>
      </c>
      <c r="AL761" s="28">
        <f>VLOOKUP(Q761,score!$G$2:$H$8,2,TRUE)*AL$2</f>
        <v>0.1</v>
      </c>
      <c r="AM761" s="28" t="e">
        <f>VLOOKUP(AB761,score!$Y$2:$Z$8,2,TRUE)*AM$2</f>
        <v>#DIV/0!</v>
      </c>
      <c r="AN761" s="28" t="e">
        <f>VLOOKUP(AE761,score!$AE$2:$AF$8,2,TRUE)*AN$2</f>
        <v>#DIV/0!</v>
      </c>
      <c r="AO761" s="28">
        <f>VLOOKUP(O761,score!$C$2:$D$8,2,TRUE)*AO$2</f>
        <v>0.1</v>
      </c>
      <c r="AP761" s="28">
        <f>VLOOKUP(R761,score!$I$2:$J$8,2,TRUE)*AP$2</f>
        <v>0.1</v>
      </c>
      <c r="AQ761" s="28" t="e">
        <f>VLOOKUP(P761,score!$E$2:$F$8,2,FALSE)*AQ$2</f>
        <v>#N/A</v>
      </c>
      <c r="AR761" s="28">
        <f>VLOOKUP(U761,score!$O$2:$P$8,2,TRUE)*AR$2</f>
        <v>0</v>
      </c>
      <c r="AS761" s="28">
        <f>VLOOKUP(V761,score!$Q$2:$R$8,2,TRUE)*AS$2</f>
        <v>0</v>
      </c>
      <c r="AT761" s="28" t="e">
        <f>VLOOKUP(W761,score!$S$2:$T$8,2,FALSE)*AT$2</f>
        <v>#N/A</v>
      </c>
      <c r="AU761" s="28" t="e">
        <f>VLOOKUP(X761,score!$U$2:$V$4,2,FALSE)*AU$2</f>
        <v>#N/A</v>
      </c>
      <c r="AV761" s="28" t="e">
        <f>VLOOKUP(AF761,score!$AG$2:$AH$8,2,TRUE)*AV$2</f>
        <v>#DIV/0!</v>
      </c>
      <c r="AW761" s="28" t="e">
        <f>VLOOKUP(Y761,score!$W$2:$X$8,2,FALSE)*AW$2</f>
        <v>#N/A</v>
      </c>
      <c r="AX761" s="28" t="e">
        <f>VLOOKUP(AC761,score!$AA$2:$AB$8,2,TRUE)*AX$2</f>
        <v>#DIV/0!</v>
      </c>
      <c r="AY761" s="28" t="e">
        <f>VLOOKUP(AD761,score!$AC$2:$AD$8,2,TRUE)*AY$2</f>
        <v>#DIV/0!</v>
      </c>
      <c r="AZ761" s="28">
        <f>VLOOKUP(N761,score!$A$2:$B$8,2,TRUE)*AZ$2</f>
        <v>0.1</v>
      </c>
      <c r="BA761" s="29" t="e">
        <f t="shared" si="107"/>
        <v>#DIV/0!</v>
      </c>
      <c r="BB761" s="29" t="e">
        <f>VLOOKUP(BA761,score!$AJ$2:$AK$7,2,TRUE)</f>
        <v>#DIV/0!</v>
      </c>
    </row>
    <row r="762" spans="1:54" x14ac:dyDescent="0.3">
      <c r="A762" s="10"/>
      <c r="B762" s="11"/>
      <c r="C762" s="12"/>
      <c r="D762" s="14"/>
      <c r="E762" s="12"/>
      <c r="F762" s="14"/>
      <c r="G762" s="14"/>
      <c r="H762" s="14"/>
      <c r="I762" s="14"/>
      <c r="J762" s="14"/>
      <c r="K762" s="14"/>
      <c r="L762" s="14"/>
      <c r="M762" s="14"/>
      <c r="N762" s="13"/>
      <c r="O762" s="13"/>
      <c r="P762" s="12"/>
      <c r="Q762" s="12"/>
      <c r="R762" s="12"/>
      <c r="S762" s="12"/>
      <c r="T762" s="12"/>
      <c r="U762" s="12"/>
      <c r="V762" s="12"/>
      <c r="W762" s="17"/>
      <c r="X762" s="17"/>
      <c r="Y762" s="15"/>
      <c r="Z762" s="14"/>
      <c r="AA762" s="43" t="e">
        <f t="shared" si="99"/>
        <v>#DIV/0!</v>
      </c>
      <c r="AB762" s="21" t="e">
        <f t="shared" si="100"/>
        <v>#DIV/0!</v>
      </c>
      <c r="AC762" s="21" t="e">
        <f t="shared" si="101"/>
        <v>#DIV/0!</v>
      </c>
      <c r="AD762" s="21" t="e">
        <f t="shared" si="102"/>
        <v>#DIV/0!</v>
      </c>
      <c r="AE762" s="21" t="e">
        <f t="shared" si="103"/>
        <v>#DIV/0!</v>
      </c>
      <c r="AF762" s="21" t="e">
        <f t="shared" si="106"/>
        <v>#DIV/0!</v>
      </c>
      <c r="AG762" s="20">
        <f>VLOOKUP(S762,'tabla ingresos'!$A$3:$D$15,4,FALSE)</f>
        <v>0</v>
      </c>
      <c r="AH762" s="20">
        <f t="shared" si="104"/>
        <v>0</v>
      </c>
      <c r="AI762" s="20">
        <f t="shared" si="105"/>
        <v>0</v>
      </c>
      <c r="AJ762" s="28" t="e">
        <f>VLOOKUP(AA762,score!$K$2:$L$8,2,TRUE)*AJ$2</f>
        <v>#DIV/0!</v>
      </c>
      <c r="AK762" s="28">
        <f>VLOOKUP(T762,score!$M$2:$N$8,2,FALSE)*AK$2</f>
        <v>0</v>
      </c>
      <c r="AL762" s="28">
        <f>VLOOKUP(Q762,score!$G$2:$H$8,2,TRUE)*AL$2</f>
        <v>0.1</v>
      </c>
      <c r="AM762" s="28" t="e">
        <f>VLOOKUP(AB762,score!$Y$2:$Z$8,2,TRUE)*AM$2</f>
        <v>#DIV/0!</v>
      </c>
      <c r="AN762" s="28" t="e">
        <f>VLOOKUP(AE762,score!$AE$2:$AF$8,2,TRUE)*AN$2</f>
        <v>#DIV/0!</v>
      </c>
      <c r="AO762" s="28">
        <f>VLOOKUP(O762,score!$C$2:$D$8,2,TRUE)*AO$2</f>
        <v>0.1</v>
      </c>
      <c r="AP762" s="28">
        <f>VLOOKUP(R762,score!$I$2:$J$8,2,TRUE)*AP$2</f>
        <v>0.1</v>
      </c>
      <c r="AQ762" s="28" t="e">
        <f>VLOOKUP(P762,score!$E$2:$F$8,2,FALSE)*AQ$2</f>
        <v>#N/A</v>
      </c>
      <c r="AR762" s="28">
        <f>VLOOKUP(U762,score!$O$2:$P$8,2,TRUE)*AR$2</f>
        <v>0</v>
      </c>
      <c r="AS762" s="28">
        <f>VLOOKUP(V762,score!$Q$2:$R$8,2,TRUE)*AS$2</f>
        <v>0</v>
      </c>
      <c r="AT762" s="28" t="e">
        <f>VLOOKUP(W762,score!$S$2:$T$8,2,FALSE)*AT$2</f>
        <v>#N/A</v>
      </c>
      <c r="AU762" s="28" t="e">
        <f>VLOOKUP(X762,score!$U$2:$V$4,2,FALSE)*AU$2</f>
        <v>#N/A</v>
      </c>
      <c r="AV762" s="28" t="e">
        <f>VLOOKUP(AF762,score!$AG$2:$AH$8,2,TRUE)*AV$2</f>
        <v>#DIV/0!</v>
      </c>
      <c r="AW762" s="28" t="e">
        <f>VLOOKUP(Y762,score!$W$2:$X$8,2,FALSE)*AW$2</f>
        <v>#N/A</v>
      </c>
      <c r="AX762" s="28" t="e">
        <f>VLOOKUP(AC762,score!$AA$2:$AB$8,2,TRUE)*AX$2</f>
        <v>#DIV/0!</v>
      </c>
      <c r="AY762" s="28" t="e">
        <f>VLOOKUP(AD762,score!$AC$2:$AD$8,2,TRUE)*AY$2</f>
        <v>#DIV/0!</v>
      </c>
      <c r="AZ762" s="28">
        <f>VLOOKUP(N762,score!$A$2:$B$8,2,TRUE)*AZ$2</f>
        <v>0.1</v>
      </c>
      <c r="BA762" s="29" t="e">
        <f t="shared" si="107"/>
        <v>#DIV/0!</v>
      </c>
      <c r="BB762" s="29" t="e">
        <f>VLOOKUP(BA762,score!$AJ$2:$AK$7,2,TRUE)</f>
        <v>#DIV/0!</v>
      </c>
    </row>
    <row r="763" spans="1:54" x14ac:dyDescent="0.3">
      <c r="A763" s="10"/>
      <c r="B763" s="11"/>
      <c r="C763" s="12"/>
      <c r="D763" s="14"/>
      <c r="E763" s="12"/>
      <c r="F763" s="14"/>
      <c r="G763" s="14"/>
      <c r="H763" s="14"/>
      <c r="I763" s="14"/>
      <c r="J763" s="14"/>
      <c r="K763" s="14"/>
      <c r="L763" s="14"/>
      <c r="M763" s="14"/>
      <c r="N763" s="13"/>
      <c r="O763" s="13"/>
      <c r="P763" s="12"/>
      <c r="Q763" s="12"/>
      <c r="R763" s="12"/>
      <c r="S763" s="12"/>
      <c r="T763" s="12"/>
      <c r="U763" s="12"/>
      <c r="V763" s="12"/>
      <c r="W763" s="17"/>
      <c r="X763" s="17"/>
      <c r="Y763" s="15"/>
      <c r="Z763" s="14"/>
      <c r="AA763" s="43" t="e">
        <f t="shared" si="99"/>
        <v>#DIV/0!</v>
      </c>
      <c r="AB763" s="21" t="e">
        <f t="shared" si="100"/>
        <v>#DIV/0!</v>
      </c>
      <c r="AC763" s="21" t="e">
        <f t="shared" si="101"/>
        <v>#DIV/0!</v>
      </c>
      <c r="AD763" s="21" t="e">
        <f t="shared" si="102"/>
        <v>#DIV/0!</v>
      </c>
      <c r="AE763" s="21" t="e">
        <f t="shared" si="103"/>
        <v>#DIV/0!</v>
      </c>
      <c r="AF763" s="21" t="e">
        <f t="shared" si="106"/>
        <v>#DIV/0!</v>
      </c>
      <c r="AG763" s="20">
        <f>VLOOKUP(S763,'tabla ingresos'!$A$3:$D$15,4,FALSE)</f>
        <v>0</v>
      </c>
      <c r="AH763" s="20">
        <f t="shared" si="104"/>
        <v>0</v>
      </c>
      <c r="AI763" s="20">
        <f t="shared" si="105"/>
        <v>0</v>
      </c>
      <c r="AJ763" s="28" t="e">
        <f>VLOOKUP(AA763,score!$K$2:$L$8,2,TRUE)*AJ$2</f>
        <v>#DIV/0!</v>
      </c>
      <c r="AK763" s="28">
        <f>VLOOKUP(T763,score!$M$2:$N$8,2,FALSE)*AK$2</f>
        <v>0</v>
      </c>
      <c r="AL763" s="28">
        <f>VLOOKUP(Q763,score!$G$2:$H$8,2,TRUE)*AL$2</f>
        <v>0.1</v>
      </c>
      <c r="AM763" s="28" t="e">
        <f>VLOOKUP(AB763,score!$Y$2:$Z$8,2,TRUE)*AM$2</f>
        <v>#DIV/0!</v>
      </c>
      <c r="AN763" s="28" t="e">
        <f>VLOOKUP(AE763,score!$AE$2:$AF$8,2,TRUE)*AN$2</f>
        <v>#DIV/0!</v>
      </c>
      <c r="AO763" s="28">
        <f>VLOOKUP(O763,score!$C$2:$D$8,2,TRUE)*AO$2</f>
        <v>0.1</v>
      </c>
      <c r="AP763" s="28">
        <f>VLOOKUP(R763,score!$I$2:$J$8,2,TRUE)*AP$2</f>
        <v>0.1</v>
      </c>
      <c r="AQ763" s="28" t="e">
        <f>VLOOKUP(P763,score!$E$2:$F$8,2,FALSE)*AQ$2</f>
        <v>#N/A</v>
      </c>
      <c r="AR763" s="28">
        <f>VLOOKUP(U763,score!$O$2:$P$8,2,TRUE)*AR$2</f>
        <v>0</v>
      </c>
      <c r="AS763" s="28">
        <f>VLOOKUP(V763,score!$Q$2:$R$8,2,TRUE)*AS$2</f>
        <v>0</v>
      </c>
      <c r="AT763" s="28" t="e">
        <f>VLOOKUP(W763,score!$S$2:$T$8,2,FALSE)*AT$2</f>
        <v>#N/A</v>
      </c>
      <c r="AU763" s="28" t="e">
        <f>VLOOKUP(X763,score!$U$2:$V$4,2,FALSE)*AU$2</f>
        <v>#N/A</v>
      </c>
      <c r="AV763" s="28" t="e">
        <f>VLOOKUP(AF763,score!$AG$2:$AH$8,2,TRUE)*AV$2</f>
        <v>#DIV/0!</v>
      </c>
      <c r="AW763" s="28" t="e">
        <f>VLOOKUP(Y763,score!$W$2:$X$8,2,FALSE)*AW$2</f>
        <v>#N/A</v>
      </c>
      <c r="AX763" s="28" t="e">
        <f>VLOOKUP(AC763,score!$AA$2:$AB$8,2,TRUE)*AX$2</f>
        <v>#DIV/0!</v>
      </c>
      <c r="AY763" s="28" t="e">
        <f>VLOOKUP(AD763,score!$AC$2:$AD$8,2,TRUE)*AY$2</f>
        <v>#DIV/0!</v>
      </c>
      <c r="AZ763" s="28">
        <f>VLOOKUP(N763,score!$A$2:$B$8,2,TRUE)*AZ$2</f>
        <v>0.1</v>
      </c>
      <c r="BA763" s="29" t="e">
        <f t="shared" si="107"/>
        <v>#DIV/0!</v>
      </c>
      <c r="BB763" s="29" t="e">
        <f>VLOOKUP(BA763,score!$AJ$2:$AK$7,2,TRUE)</f>
        <v>#DIV/0!</v>
      </c>
    </row>
    <row r="764" spans="1:54" x14ac:dyDescent="0.3">
      <c r="A764" s="10"/>
      <c r="B764" s="11"/>
      <c r="C764" s="12"/>
      <c r="D764" s="14"/>
      <c r="E764" s="12"/>
      <c r="F764" s="14"/>
      <c r="G764" s="14"/>
      <c r="H764" s="14"/>
      <c r="I764" s="14"/>
      <c r="J764" s="14"/>
      <c r="K764" s="14"/>
      <c r="L764" s="14"/>
      <c r="M764" s="14"/>
      <c r="N764" s="13"/>
      <c r="O764" s="13"/>
      <c r="P764" s="12"/>
      <c r="Q764" s="12"/>
      <c r="R764" s="12"/>
      <c r="S764" s="12"/>
      <c r="T764" s="12"/>
      <c r="U764" s="12"/>
      <c r="V764" s="12"/>
      <c r="W764" s="17"/>
      <c r="X764" s="17"/>
      <c r="Y764" s="15"/>
      <c r="Z764" s="14"/>
      <c r="AA764" s="43" t="e">
        <f t="shared" si="99"/>
        <v>#DIV/0!</v>
      </c>
      <c r="AB764" s="21" t="e">
        <f t="shared" si="100"/>
        <v>#DIV/0!</v>
      </c>
      <c r="AC764" s="21" t="e">
        <f t="shared" si="101"/>
        <v>#DIV/0!</v>
      </c>
      <c r="AD764" s="21" t="e">
        <f t="shared" si="102"/>
        <v>#DIV/0!</v>
      </c>
      <c r="AE764" s="21" t="e">
        <f t="shared" si="103"/>
        <v>#DIV/0!</v>
      </c>
      <c r="AF764" s="21" t="e">
        <f t="shared" si="106"/>
        <v>#DIV/0!</v>
      </c>
      <c r="AG764" s="20">
        <f>VLOOKUP(S764,'tabla ingresos'!$A$3:$D$15,4,FALSE)</f>
        <v>0</v>
      </c>
      <c r="AH764" s="20">
        <f t="shared" si="104"/>
        <v>0</v>
      </c>
      <c r="AI764" s="20">
        <f t="shared" si="105"/>
        <v>0</v>
      </c>
      <c r="AJ764" s="28" t="e">
        <f>VLOOKUP(AA764,score!$K$2:$L$8,2,TRUE)*AJ$2</f>
        <v>#DIV/0!</v>
      </c>
      <c r="AK764" s="28">
        <f>VLOOKUP(T764,score!$M$2:$N$8,2,FALSE)*AK$2</f>
        <v>0</v>
      </c>
      <c r="AL764" s="28">
        <f>VLOOKUP(Q764,score!$G$2:$H$8,2,TRUE)*AL$2</f>
        <v>0.1</v>
      </c>
      <c r="AM764" s="28" t="e">
        <f>VLOOKUP(AB764,score!$Y$2:$Z$8,2,TRUE)*AM$2</f>
        <v>#DIV/0!</v>
      </c>
      <c r="AN764" s="28" t="e">
        <f>VLOOKUP(AE764,score!$AE$2:$AF$8,2,TRUE)*AN$2</f>
        <v>#DIV/0!</v>
      </c>
      <c r="AO764" s="28">
        <f>VLOOKUP(O764,score!$C$2:$D$8,2,TRUE)*AO$2</f>
        <v>0.1</v>
      </c>
      <c r="AP764" s="28">
        <f>VLOOKUP(R764,score!$I$2:$J$8,2,TRUE)*AP$2</f>
        <v>0.1</v>
      </c>
      <c r="AQ764" s="28" t="e">
        <f>VLOOKUP(P764,score!$E$2:$F$8,2,FALSE)*AQ$2</f>
        <v>#N/A</v>
      </c>
      <c r="AR764" s="28">
        <f>VLOOKUP(U764,score!$O$2:$P$8,2,TRUE)*AR$2</f>
        <v>0</v>
      </c>
      <c r="AS764" s="28">
        <f>VLOOKUP(V764,score!$Q$2:$R$8,2,TRUE)*AS$2</f>
        <v>0</v>
      </c>
      <c r="AT764" s="28" t="e">
        <f>VLOOKUP(W764,score!$S$2:$T$8,2,FALSE)*AT$2</f>
        <v>#N/A</v>
      </c>
      <c r="AU764" s="28" t="e">
        <f>VLOOKUP(X764,score!$U$2:$V$4,2,FALSE)*AU$2</f>
        <v>#N/A</v>
      </c>
      <c r="AV764" s="28" t="e">
        <f>VLOOKUP(AF764,score!$AG$2:$AH$8,2,TRUE)*AV$2</f>
        <v>#DIV/0!</v>
      </c>
      <c r="AW764" s="28" t="e">
        <f>VLOOKUP(Y764,score!$W$2:$X$8,2,FALSE)*AW$2</f>
        <v>#N/A</v>
      </c>
      <c r="AX764" s="28" t="e">
        <f>VLOOKUP(AC764,score!$AA$2:$AB$8,2,TRUE)*AX$2</f>
        <v>#DIV/0!</v>
      </c>
      <c r="AY764" s="28" t="e">
        <f>VLOOKUP(AD764,score!$AC$2:$AD$8,2,TRUE)*AY$2</f>
        <v>#DIV/0!</v>
      </c>
      <c r="AZ764" s="28">
        <f>VLOOKUP(N764,score!$A$2:$B$8,2,TRUE)*AZ$2</f>
        <v>0.1</v>
      </c>
      <c r="BA764" s="29" t="e">
        <f t="shared" si="107"/>
        <v>#DIV/0!</v>
      </c>
      <c r="BB764" s="29" t="e">
        <f>VLOOKUP(BA764,score!$AJ$2:$AK$7,2,TRUE)</f>
        <v>#DIV/0!</v>
      </c>
    </row>
    <row r="765" spans="1:54" x14ac:dyDescent="0.3">
      <c r="A765" s="10"/>
      <c r="B765" s="11"/>
      <c r="C765" s="12"/>
      <c r="D765" s="14"/>
      <c r="E765" s="12"/>
      <c r="F765" s="14"/>
      <c r="G765" s="14"/>
      <c r="H765" s="14"/>
      <c r="I765" s="14"/>
      <c r="J765" s="14"/>
      <c r="K765" s="14"/>
      <c r="L765" s="14"/>
      <c r="M765" s="14"/>
      <c r="N765" s="13"/>
      <c r="O765" s="13"/>
      <c r="P765" s="12"/>
      <c r="Q765" s="12"/>
      <c r="R765" s="12"/>
      <c r="S765" s="12"/>
      <c r="T765" s="12"/>
      <c r="U765" s="12"/>
      <c r="V765" s="12"/>
      <c r="W765" s="17"/>
      <c r="X765" s="17"/>
      <c r="Y765" s="15"/>
      <c r="Z765" s="14"/>
      <c r="AA765" s="43" t="e">
        <f t="shared" si="99"/>
        <v>#DIV/0!</v>
      </c>
      <c r="AB765" s="21" t="e">
        <f t="shared" si="100"/>
        <v>#DIV/0!</v>
      </c>
      <c r="AC765" s="21" t="e">
        <f t="shared" si="101"/>
        <v>#DIV/0!</v>
      </c>
      <c r="AD765" s="21" t="e">
        <f t="shared" si="102"/>
        <v>#DIV/0!</v>
      </c>
      <c r="AE765" s="21" t="e">
        <f t="shared" si="103"/>
        <v>#DIV/0!</v>
      </c>
      <c r="AF765" s="21" t="e">
        <f t="shared" si="106"/>
        <v>#DIV/0!</v>
      </c>
      <c r="AG765" s="20">
        <f>VLOOKUP(S765,'tabla ingresos'!$A$3:$D$15,4,FALSE)</f>
        <v>0</v>
      </c>
      <c r="AH765" s="20">
        <f t="shared" si="104"/>
        <v>0</v>
      </c>
      <c r="AI765" s="20">
        <f t="shared" si="105"/>
        <v>0</v>
      </c>
      <c r="AJ765" s="28" t="e">
        <f>VLOOKUP(AA765,score!$K$2:$L$8,2,TRUE)*AJ$2</f>
        <v>#DIV/0!</v>
      </c>
      <c r="AK765" s="28">
        <f>VLOOKUP(T765,score!$M$2:$N$8,2,FALSE)*AK$2</f>
        <v>0</v>
      </c>
      <c r="AL765" s="28">
        <f>VLOOKUP(Q765,score!$G$2:$H$8,2,TRUE)*AL$2</f>
        <v>0.1</v>
      </c>
      <c r="AM765" s="28" t="e">
        <f>VLOOKUP(AB765,score!$Y$2:$Z$8,2,TRUE)*AM$2</f>
        <v>#DIV/0!</v>
      </c>
      <c r="AN765" s="28" t="e">
        <f>VLOOKUP(AE765,score!$AE$2:$AF$8,2,TRUE)*AN$2</f>
        <v>#DIV/0!</v>
      </c>
      <c r="AO765" s="28">
        <f>VLOOKUP(O765,score!$C$2:$D$8,2,TRUE)*AO$2</f>
        <v>0.1</v>
      </c>
      <c r="AP765" s="28">
        <f>VLOOKUP(R765,score!$I$2:$J$8,2,TRUE)*AP$2</f>
        <v>0.1</v>
      </c>
      <c r="AQ765" s="28" t="e">
        <f>VLOOKUP(P765,score!$E$2:$F$8,2,FALSE)*AQ$2</f>
        <v>#N/A</v>
      </c>
      <c r="AR765" s="28">
        <f>VLOOKUP(U765,score!$O$2:$P$8,2,TRUE)*AR$2</f>
        <v>0</v>
      </c>
      <c r="AS765" s="28">
        <f>VLOOKUP(V765,score!$Q$2:$R$8,2,TRUE)*AS$2</f>
        <v>0</v>
      </c>
      <c r="AT765" s="28" t="e">
        <f>VLOOKUP(W765,score!$S$2:$T$8,2,FALSE)*AT$2</f>
        <v>#N/A</v>
      </c>
      <c r="AU765" s="28" t="e">
        <f>VLOOKUP(X765,score!$U$2:$V$4,2,FALSE)*AU$2</f>
        <v>#N/A</v>
      </c>
      <c r="AV765" s="28" t="e">
        <f>VLOOKUP(AF765,score!$AG$2:$AH$8,2,TRUE)*AV$2</f>
        <v>#DIV/0!</v>
      </c>
      <c r="AW765" s="28" t="e">
        <f>VLOOKUP(Y765,score!$W$2:$X$8,2,FALSE)*AW$2</f>
        <v>#N/A</v>
      </c>
      <c r="AX765" s="28" t="e">
        <f>VLOOKUP(AC765,score!$AA$2:$AB$8,2,TRUE)*AX$2</f>
        <v>#DIV/0!</v>
      </c>
      <c r="AY765" s="28" t="e">
        <f>VLOOKUP(AD765,score!$AC$2:$AD$8,2,TRUE)*AY$2</f>
        <v>#DIV/0!</v>
      </c>
      <c r="AZ765" s="28">
        <f>VLOOKUP(N765,score!$A$2:$B$8,2,TRUE)*AZ$2</f>
        <v>0.1</v>
      </c>
      <c r="BA765" s="29" t="e">
        <f t="shared" si="107"/>
        <v>#DIV/0!</v>
      </c>
      <c r="BB765" s="29" t="e">
        <f>VLOOKUP(BA765,score!$AJ$2:$AK$7,2,TRUE)</f>
        <v>#DIV/0!</v>
      </c>
    </row>
    <row r="766" spans="1:54" x14ac:dyDescent="0.3">
      <c r="A766" s="10"/>
      <c r="B766" s="11"/>
      <c r="C766" s="12"/>
      <c r="D766" s="14"/>
      <c r="E766" s="12"/>
      <c r="F766" s="14"/>
      <c r="G766" s="14"/>
      <c r="H766" s="14"/>
      <c r="I766" s="14"/>
      <c r="J766" s="14"/>
      <c r="K766" s="14"/>
      <c r="L766" s="14"/>
      <c r="M766" s="14"/>
      <c r="N766" s="13"/>
      <c r="O766" s="13"/>
      <c r="P766" s="12"/>
      <c r="Q766" s="12"/>
      <c r="R766" s="12"/>
      <c r="S766" s="12"/>
      <c r="T766" s="12"/>
      <c r="U766" s="12"/>
      <c r="V766" s="12"/>
      <c r="W766" s="17"/>
      <c r="X766" s="17"/>
      <c r="Y766" s="15"/>
      <c r="Z766" s="14"/>
      <c r="AA766" s="43" t="e">
        <f t="shared" si="99"/>
        <v>#DIV/0!</v>
      </c>
      <c r="AB766" s="21" t="e">
        <f t="shared" si="100"/>
        <v>#DIV/0!</v>
      </c>
      <c r="AC766" s="21" t="e">
        <f t="shared" si="101"/>
        <v>#DIV/0!</v>
      </c>
      <c r="AD766" s="21" t="e">
        <f t="shared" si="102"/>
        <v>#DIV/0!</v>
      </c>
      <c r="AE766" s="21" t="e">
        <f t="shared" si="103"/>
        <v>#DIV/0!</v>
      </c>
      <c r="AF766" s="21" t="e">
        <f t="shared" si="106"/>
        <v>#DIV/0!</v>
      </c>
      <c r="AG766" s="20">
        <f>VLOOKUP(S766,'tabla ingresos'!$A$3:$D$15,4,FALSE)</f>
        <v>0</v>
      </c>
      <c r="AH766" s="20">
        <f t="shared" si="104"/>
        <v>0</v>
      </c>
      <c r="AI766" s="20">
        <f t="shared" si="105"/>
        <v>0</v>
      </c>
      <c r="AJ766" s="28" t="e">
        <f>VLOOKUP(AA766,score!$K$2:$L$8,2,TRUE)*AJ$2</f>
        <v>#DIV/0!</v>
      </c>
      <c r="AK766" s="28">
        <f>VLOOKUP(T766,score!$M$2:$N$8,2,FALSE)*AK$2</f>
        <v>0</v>
      </c>
      <c r="AL766" s="28">
        <f>VLOOKUP(Q766,score!$G$2:$H$8,2,TRUE)*AL$2</f>
        <v>0.1</v>
      </c>
      <c r="AM766" s="28" t="e">
        <f>VLOOKUP(AB766,score!$Y$2:$Z$8,2,TRUE)*AM$2</f>
        <v>#DIV/0!</v>
      </c>
      <c r="AN766" s="28" t="e">
        <f>VLOOKUP(AE766,score!$AE$2:$AF$8,2,TRUE)*AN$2</f>
        <v>#DIV/0!</v>
      </c>
      <c r="AO766" s="28">
        <f>VLOOKUP(O766,score!$C$2:$D$8,2,TRUE)*AO$2</f>
        <v>0.1</v>
      </c>
      <c r="AP766" s="28">
        <f>VLOOKUP(R766,score!$I$2:$J$8,2,TRUE)*AP$2</f>
        <v>0.1</v>
      </c>
      <c r="AQ766" s="28" t="e">
        <f>VLOOKUP(P766,score!$E$2:$F$8,2,FALSE)*AQ$2</f>
        <v>#N/A</v>
      </c>
      <c r="AR766" s="28">
        <f>VLOOKUP(U766,score!$O$2:$P$8,2,TRUE)*AR$2</f>
        <v>0</v>
      </c>
      <c r="AS766" s="28">
        <f>VLOOKUP(V766,score!$Q$2:$R$8,2,TRUE)*AS$2</f>
        <v>0</v>
      </c>
      <c r="AT766" s="28" t="e">
        <f>VLOOKUP(W766,score!$S$2:$T$8,2,FALSE)*AT$2</f>
        <v>#N/A</v>
      </c>
      <c r="AU766" s="28" t="e">
        <f>VLOOKUP(X766,score!$U$2:$V$4,2,FALSE)*AU$2</f>
        <v>#N/A</v>
      </c>
      <c r="AV766" s="28" t="e">
        <f>VLOOKUP(AF766,score!$AG$2:$AH$8,2,TRUE)*AV$2</f>
        <v>#DIV/0!</v>
      </c>
      <c r="AW766" s="28" t="e">
        <f>VLOOKUP(Y766,score!$W$2:$X$8,2,FALSE)*AW$2</f>
        <v>#N/A</v>
      </c>
      <c r="AX766" s="28" t="e">
        <f>VLOOKUP(AC766,score!$AA$2:$AB$8,2,TRUE)*AX$2</f>
        <v>#DIV/0!</v>
      </c>
      <c r="AY766" s="28" t="e">
        <f>VLOOKUP(AD766,score!$AC$2:$AD$8,2,TRUE)*AY$2</f>
        <v>#DIV/0!</v>
      </c>
      <c r="AZ766" s="28">
        <f>VLOOKUP(N766,score!$A$2:$B$8,2,TRUE)*AZ$2</f>
        <v>0.1</v>
      </c>
      <c r="BA766" s="29" t="e">
        <f t="shared" si="107"/>
        <v>#DIV/0!</v>
      </c>
      <c r="BB766" s="29" t="e">
        <f>VLOOKUP(BA766,score!$AJ$2:$AK$7,2,TRUE)</f>
        <v>#DIV/0!</v>
      </c>
    </row>
    <row r="767" spans="1:54" x14ac:dyDescent="0.3">
      <c r="A767" s="10"/>
      <c r="B767" s="11"/>
      <c r="C767" s="12"/>
      <c r="D767" s="14"/>
      <c r="E767" s="12"/>
      <c r="F767" s="14"/>
      <c r="G767" s="14"/>
      <c r="H767" s="14"/>
      <c r="I767" s="14"/>
      <c r="J767" s="14"/>
      <c r="K767" s="14"/>
      <c r="L767" s="14"/>
      <c r="M767" s="14"/>
      <c r="N767" s="13"/>
      <c r="O767" s="13"/>
      <c r="P767" s="12"/>
      <c r="Q767" s="12"/>
      <c r="R767" s="12"/>
      <c r="S767" s="12"/>
      <c r="T767" s="12"/>
      <c r="U767" s="12"/>
      <c r="V767" s="12"/>
      <c r="W767" s="17"/>
      <c r="X767" s="17"/>
      <c r="Y767" s="15"/>
      <c r="Z767" s="14"/>
      <c r="AA767" s="43" t="e">
        <f t="shared" si="99"/>
        <v>#DIV/0!</v>
      </c>
      <c r="AB767" s="21" t="e">
        <f t="shared" si="100"/>
        <v>#DIV/0!</v>
      </c>
      <c r="AC767" s="21" t="e">
        <f t="shared" si="101"/>
        <v>#DIV/0!</v>
      </c>
      <c r="AD767" s="21" t="e">
        <f t="shared" si="102"/>
        <v>#DIV/0!</v>
      </c>
      <c r="AE767" s="21" t="e">
        <f t="shared" si="103"/>
        <v>#DIV/0!</v>
      </c>
      <c r="AF767" s="21" t="e">
        <f t="shared" si="106"/>
        <v>#DIV/0!</v>
      </c>
      <c r="AG767" s="20">
        <f>VLOOKUP(S767,'tabla ingresos'!$A$3:$D$15,4,FALSE)</f>
        <v>0</v>
      </c>
      <c r="AH767" s="20">
        <f t="shared" si="104"/>
        <v>0</v>
      </c>
      <c r="AI767" s="20">
        <f t="shared" si="105"/>
        <v>0</v>
      </c>
      <c r="AJ767" s="28" t="e">
        <f>VLOOKUP(AA767,score!$K$2:$L$8,2,TRUE)*AJ$2</f>
        <v>#DIV/0!</v>
      </c>
      <c r="AK767" s="28">
        <f>VLOOKUP(T767,score!$M$2:$N$8,2,FALSE)*AK$2</f>
        <v>0</v>
      </c>
      <c r="AL767" s="28">
        <f>VLOOKUP(Q767,score!$G$2:$H$8,2,TRUE)*AL$2</f>
        <v>0.1</v>
      </c>
      <c r="AM767" s="28" t="e">
        <f>VLOOKUP(AB767,score!$Y$2:$Z$8,2,TRUE)*AM$2</f>
        <v>#DIV/0!</v>
      </c>
      <c r="AN767" s="28" t="e">
        <f>VLOOKUP(AE767,score!$AE$2:$AF$8,2,TRUE)*AN$2</f>
        <v>#DIV/0!</v>
      </c>
      <c r="AO767" s="28">
        <f>VLOOKUP(O767,score!$C$2:$D$8,2,TRUE)*AO$2</f>
        <v>0.1</v>
      </c>
      <c r="AP767" s="28">
        <f>VLOOKUP(R767,score!$I$2:$J$8,2,TRUE)*AP$2</f>
        <v>0.1</v>
      </c>
      <c r="AQ767" s="28" t="e">
        <f>VLOOKUP(P767,score!$E$2:$F$8,2,FALSE)*AQ$2</f>
        <v>#N/A</v>
      </c>
      <c r="AR767" s="28">
        <f>VLOOKUP(U767,score!$O$2:$P$8,2,TRUE)*AR$2</f>
        <v>0</v>
      </c>
      <c r="AS767" s="28">
        <f>VLOOKUP(V767,score!$Q$2:$R$8,2,TRUE)*AS$2</f>
        <v>0</v>
      </c>
      <c r="AT767" s="28" t="e">
        <f>VLOOKUP(W767,score!$S$2:$T$8,2,FALSE)*AT$2</f>
        <v>#N/A</v>
      </c>
      <c r="AU767" s="28" t="e">
        <f>VLOOKUP(X767,score!$U$2:$V$4,2,FALSE)*AU$2</f>
        <v>#N/A</v>
      </c>
      <c r="AV767" s="28" t="e">
        <f>VLOOKUP(AF767,score!$AG$2:$AH$8,2,TRUE)*AV$2</f>
        <v>#DIV/0!</v>
      </c>
      <c r="AW767" s="28" t="e">
        <f>VLOOKUP(Y767,score!$W$2:$X$8,2,FALSE)*AW$2</f>
        <v>#N/A</v>
      </c>
      <c r="AX767" s="28" t="e">
        <f>VLOOKUP(AC767,score!$AA$2:$AB$8,2,TRUE)*AX$2</f>
        <v>#DIV/0!</v>
      </c>
      <c r="AY767" s="28" t="e">
        <f>VLOOKUP(AD767,score!$AC$2:$AD$8,2,TRUE)*AY$2</f>
        <v>#DIV/0!</v>
      </c>
      <c r="AZ767" s="28">
        <f>VLOOKUP(N767,score!$A$2:$B$8,2,TRUE)*AZ$2</f>
        <v>0.1</v>
      </c>
      <c r="BA767" s="29" t="e">
        <f t="shared" si="107"/>
        <v>#DIV/0!</v>
      </c>
      <c r="BB767" s="29" t="e">
        <f>VLOOKUP(BA767,score!$AJ$2:$AK$7,2,TRUE)</f>
        <v>#DIV/0!</v>
      </c>
    </row>
    <row r="768" spans="1:54" x14ac:dyDescent="0.3">
      <c r="A768" s="10"/>
      <c r="B768" s="11"/>
      <c r="C768" s="12"/>
      <c r="D768" s="14"/>
      <c r="E768" s="12"/>
      <c r="F768" s="14"/>
      <c r="G768" s="14"/>
      <c r="H768" s="14"/>
      <c r="I768" s="14"/>
      <c r="J768" s="14"/>
      <c r="K768" s="14"/>
      <c r="L768" s="14"/>
      <c r="M768" s="14"/>
      <c r="N768" s="13"/>
      <c r="O768" s="13"/>
      <c r="P768" s="12"/>
      <c r="Q768" s="12"/>
      <c r="R768" s="12"/>
      <c r="S768" s="12"/>
      <c r="T768" s="12"/>
      <c r="U768" s="12"/>
      <c r="V768" s="12"/>
      <c r="W768" s="17"/>
      <c r="X768" s="17"/>
      <c r="Y768" s="15"/>
      <c r="Z768" s="14"/>
      <c r="AA768" s="43" t="e">
        <f t="shared" si="99"/>
        <v>#DIV/0!</v>
      </c>
      <c r="AB768" s="21" t="e">
        <f t="shared" si="100"/>
        <v>#DIV/0!</v>
      </c>
      <c r="AC768" s="21" t="e">
        <f t="shared" si="101"/>
        <v>#DIV/0!</v>
      </c>
      <c r="AD768" s="21" t="e">
        <f t="shared" si="102"/>
        <v>#DIV/0!</v>
      </c>
      <c r="AE768" s="21" t="e">
        <f t="shared" si="103"/>
        <v>#DIV/0!</v>
      </c>
      <c r="AF768" s="21" t="e">
        <f t="shared" si="106"/>
        <v>#DIV/0!</v>
      </c>
      <c r="AG768" s="20">
        <f>VLOOKUP(S768,'tabla ingresos'!$A$3:$D$15,4,FALSE)</f>
        <v>0</v>
      </c>
      <c r="AH768" s="20">
        <f t="shared" si="104"/>
        <v>0</v>
      </c>
      <c r="AI768" s="20">
        <f t="shared" si="105"/>
        <v>0</v>
      </c>
      <c r="AJ768" s="28" t="e">
        <f>VLOOKUP(AA768,score!$K$2:$L$8,2,TRUE)*AJ$2</f>
        <v>#DIV/0!</v>
      </c>
      <c r="AK768" s="28">
        <f>VLOOKUP(T768,score!$M$2:$N$8,2,FALSE)*AK$2</f>
        <v>0</v>
      </c>
      <c r="AL768" s="28">
        <f>VLOOKUP(Q768,score!$G$2:$H$8,2,TRUE)*AL$2</f>
        <v>0.1</v>
      </c>
      <c r="AM768" s="28" t="e">
        <f>VLOOKUP(AB768,score!$Y$2:$Z$8,2,TRUE)*AM$2</f>
        <v>#DIV/0!</v>
      </c>
      <c r="AN768" s="28" t="e">
        <f>VLOOKUP(AE768,score!$AE$2:$AF$8,2,TRUE)*AN$2</f>
        <v>#DIV/0!</v>
      </c>
      <c r="AO768" s="28">
        <f>VLOOKUP(O768,score!$C$2:$D$8,2,TRUE)*AO$2</f>
        <v>0.1</v>
      </c>
      <c r="AP768" s="28">
        <f>VLOOKUP(R768,score!$I$2:$J$8,2,TRUE)*AP$2</f>
        <v>0.1</v>
      </c>
      <c r="AQ768" s="28" t="e">
        <f>VLOOKUP(P768,score!$E$2:$F$8,2,FALSE)*AQ$2</f>
        <v>#N/A</v>
      </c>
      <c r="AR768" s="28">
        <f>VLOOKUP(U768,score!$O$2:$P$8,2,TRUE)*AR$2</f>
        <v>0</v>
      </c>
      <c r="AS768" s="28">
        <f>VLOOKUP(V768,score!$Q$2:$R$8,2,TRUE)*AS$2</f>
        <v>0</v>
      </c>
      <c r="AT768" s="28" t="e">
        <f>VLOOKUP(W768,score!$S$2:$T$8,2,FALSE)*AT$2</f>
        <v>#N/A</v>
      </c>
      <c r="AU768" s="28" t="e">
        <f>VLOOKUP(X768,score!$U$2:$V$4,2,FALSE)*AU$2</f>
        <v>#N/A</v>
      </c>
      <c r="AV768" s="28" t="e">
        <f>VLOOKUP(AF768,score!$AG$2:$AH$8,2,TRUE)*AV$2</f>
        <v>#DIV/0!</v>
      </c>
      <c r="AW768" s="28" t="e">
        <f>VLOOKUP(Y768,score!$W$2:$X$8,2,FALSE)*AW$2</f>
        <v>#N/A</v>
      </c>
      <c r="AX768" s="28" t="e">
        <f>VLOOKUP(AC768,score!$AA$2:$AB$8,2,TRUE)*AX$2</f>
        <v>#DIV/0!</v>
      </c>
      <c r="AY768" s="28" t="e">
        <f>VLOOKUP(AD768,score!$AC$2:$AD$8,2,TRUE)*AY$2</f>
        <v>#DIV/0!</v>
      </c>
      <c r="AZ768" s="28">
        <f>VLOOKUP(N768,score!$A$2:$B$8,2,TRUE)*AZ$2</f>
        <v>0.1</v>
      </c>
      <c r="BA768" s="29" t="e">
        <f t="shared" si="107"/>
        <v>#DIV/0!</v>
      </c>
      <c r="BB768" s="29" t="e">
        <f>VLOOKUP(BA768,score!$AJ$2:$AK$7,2,TRUE)</f>
        <v>#DIV/0!</v>
      </c>
    </row>
    <row r="769" spans="1:54" x14ac:dyDescent="0.3">
      <c r="A769" s="10"/>
      <c r="B769" s="11"/>
      <c r="C769" s="12"/>
      <c r="D769" s="14"/>
      <c r="E769" s="12"/>
      <c r="F769" s="14"/>
      <c r="G769" s="14"/>
      <c r="H769" s="14"/>
      <c r="I769" s="14"/>
      <c r="J769" s="14"/>
      <c r="K769" s="14"/>
      <c r="L769" s="14"/>
      <c r="M769" s="14"/>
      <c r="N769" s="13"/>
      <c r="O769" s="13"/>
      <c r="P769" s="12"/>
      <c r="Q769" s="12"/>
      <c r="R769" s="12"/>
      <c r="S769" s="12"/>
      <c r="T769" s="12"/>
      <c r="U769" s="12"/>
      <c r="V769" s="12"/>
      <c r="W769" s="17"/>
      <c r="X769" s="17"/>
      <c r="Y769" s="15"/>
      <c r="Z769" s="14"/>
      <c r="AA769" s="43" t="e">
        <f t="shared" si="99"/>
        <v>#DIV/0!</v>
      </c>
      <c r="AB769" s="21" t="e">
        <f t="shared" si="100"/>
        <v>#DIV/0!</v>
      </c>
      <c r="AC769" s="21" t="e">
        <f t="shared" si="101"/>
        <v>#DIV/0!</v>
      </c>
      <c r="AD769" s="21" t="e">
        <f t="shared" si="102"/>
        <v>#DIV/0!</v>
      </c>
      <c r="AE769" s="21" t="e">
        <f t="shared" si="103"/>
        <v>#DIV/0!</v>
      </c>
      <c r="AF769" s="21" t="e">
        <f t="shared" si="106"/>
        <v>#DIV/0!</v>
      </c>
      <c r="AG769" s="20">
        <f>VLOOKUP(S769,'tabla ingresos'!$A$3:$D$15,4,FALSE)</f>
        <v>0</v>
      </c>
      <c r="AH769" s="20">
        <f t="shared" si="104"/>
        <v>0</v>
      </c>
      <c r="AI769" s="20">
        <f t="shared" si="105"/>
        <v>0</v>
      </c>
      <c r="AJ769" s="28" t="e">
        <f>VLOOKUP(AA769,score!$K$2:$L$8,2,TRUE)*AJ$2</f>
        <v>#DIV/0!</v>
      </c>
      <c r="AK769" s="28">
        <f>VLOOKUP(T769,score!$M$2:$N$8,2,FALSE)*AK$2</f>
        <v>0</v>
      </c>
      <c r="AL769" s="28">
        <f>VLOOKUP(Q769,score!$G$2:$H$8,2,TRUE)*AL$2</f>
        <v>0.1</v>
      </c>
      <c r="AM769" s="28" t="e">
        <f>VLOOKUP(AB769,score!$Y$2:$Z$8,2,TRUE)*AM$2</f>
        <v>#DIV/0!</v>
      </c>
      <c r="AN769" s="28" t="e">
        <f>VLOOKUP(AE769,score!$AE$2:$AF$8,2,TRUE)*AN$2</f>
        <v>#DIV/0!</v>
      </c>
      <c r="AO769" s="28">
        <f>VLOOKUP(O769,score!$C$2:$D$8,2,TRUE)*AO$2</f>
        <v>0.1</v>
      </c>
      <c r="AP769" s="28">
        <f>VLOOKUP(R769,score!$I$2:$J$8,2,TRUE)*AP$2</f>
        <v>0.1</v>
      </c>
      <c r="AQ769" s="28" t="e">
        <f>VLOOKUP(P769,score!$E$2:$F$8,2,FALSE)*AQ$2</f>
        <v>#N/A</v>
      </c>
      <c r="AR769" s="28">
        <f>VLOOKUP(U769,score!$O$2:$P$8,2,TRUE)*AR$2</f>
        <v>0</v>
      </c>
      <c r="AS769" s="28">
        <f>VLOOKUP(V769,score!$Q$2:$R$8,2,TRUE)*AS$2</f>
        <v>0</v>
      </c>
      <c r="AT769" s="28" t="e">
        <f>VLOOKUP(W769,score!$S$2:$T$8,2,FALSE)*AT$2</f>
        <v>#N/A</v>
      </c>
      <c r="AU769" s="28" t="e">
        <f>VLOOKUP(X769,score!$U$2:$V$4,2,FALSE)*AU$2</f>
        <v>#N/A</v>
      </c>
      <c r="AV769" s="28" t="e">
        <f>VLOOKUP(AF769,score!$AG$2:$AH$8,2,TRUE)*AV$2</f>
        <v>#DIV/0!</v>
      </c>
      <c r="AW769" s="28" t="e">
        <f>VLOOKUP(Y769,score!$W$2:$X$8,2,FALSE)*AW$2</f>
        <v>#N/A</v>
      </c>
      <c r="AX769" s="28" t="e">
        <f>VLOOKUP(AC769,score!$AA$2:$AB$8,2,TRUE)*AX$2</f>
        <v>#DIV/0!</v>
      </c>
      <c r="AY769" s="28" t="e">
        <f>VLOOKUP(AD769,score!$AC$2:$AD$8,2,TRUE)*AY$2</f>
        <v>#DIV/0!</v>
      </c>
      <c r="AZ769" s="28">
        <f>VLOOKUP(N769,score!$A$2:$B$8,2,TRUE)*AZ$2</f>
        <v>0.1</v>
      </c>
      <c r="BA769" s="29" t="e">
        <f t="shared" si="107"/>
        <v>#DIV/0!</v>
      </c>
      <c r="BB769" s="29" t="e">
        <f>VLOOKUP(BA769,score!$AJ$2:$AK$7,2,TRUE)</f>
        <v>#DIV/0!</v>
      </c>
    </row>
    <row r="770" spans="1:54" x14ac:dyDescent="0.3">
      <c r="A770" s="10"/>
      <c r="B770" s="11"/>
      <c r="C770" s="12"/>
      <c r="D770" s="14"/>
      <c r="E770" s="12"/>
      <c r="F770" s="14"/>
      <c r="G770" s="14"/>
      <c r="H770" s="14"/>
      <c r="I770" s="14"/>
      <c r="J770" s="14"/>
      <c r="K770" s="14"/>
      <c r="L770" s="14"/>
      <c r="M770" s="14"/>
      <c r="N770" s="13"/>
      <c r="O770" s="13"/>
      <c r="P770" s="12"/>
      <c r="Q770" s="12"/>
      <c r="R770" s="12"/>
      <c r="S770" s="12"/>
      <c r="T770" s="12"/>
      <c r="U770" s="12"/>
      <c r="V770" s="12"/>
      <c r="W770" s="17"/>
      <c r="X770" s="17"/>
      <c r="Y770" s="15"/>
      <c r="Z770" s="14"/>
      <c r="AA770" s="43" t="e">
        <f t="shared" si="99"/>
        <v>#DIV/0!</v>
      </c>
      <c r="AB770" s="21" t="e">
        <f t="shared" si="100"/>
        <v>#DIV/0!</v>
      </c>
      <c r="AC770" s="21" t="e">
        <f t="shared" si="101"/>
        <v>#DIV/0!</v>
      </c>
      <c r="AD770" s="21" t="e">
        <f t="shared" si="102"/>
        <v>#DIV/0!</v>
      </c>
      <c r="AE770" s="21" t="e">
        <f t="shared" si="103"/>
        <v>#DIV/0!</v>
      </c>
      <c r="AF770" s="21" t="e">
        <f t="shared" si="106"/>
        <v>#DIV/0!</v>
      </c>
      <c r="AG770" s="20">
        <f>VLOOKUP(S770,'tabla ingresos'!$A$3:$D$15,4,FALSE)</f>
        <v>0</v>
      </c>
      <c r="AH770" s="20">
        <f t="shared" si="104"/>
        <v>0</v>
      </c>
      <c r="AI770" s="20">
        <f t="shared" si="105"/>
        <v>0</v>
      </c>
      <c r="AJ770" s="28" t="e">
        <f>VLOOKUP(AA770,score!$K$2:$L$8,2,TRUE)*AJ$2</f>
        <v>#DIV/0!</v>
      </c>
      <c r="AK770" s="28">
        <f>VLOOKUP(T770,score!$M$2:$N$8,2,FALSE)*AK$2</f>
        <v>0</v>
      </c>
      <c r="AL770" s="28">
        <f>VLOOKUP(Q770,score!$G$2:$H$8,2,TRUE)*AL$2</f>
        <v>0.1</v>
      </c>
      <c r="AM770" s="28" t="e">
        <f>VLOOKUP(AB770,score!$Y$2:$Z$8,2,TRUE)*AM$2</f>
        <v>#DIV/0!</v>
      </c>
      <c r="AN770" s="28" t="e">
        <f>VLOOKUP(AE770,score!$AE$2:$AF$8,2,TRUE)*AN$2</f>
        <v>#DIV/0!</v>
      </c>
      <c r="AO770" s="28">
        <f>VLOOKUP(O770,score!$C$2:$D$8,2,TRUE)*AO$2</f>
        <v>0.1</v>
      </c>
      <c r="AP770" s="28">
        <f>VLOOKUP(R770,score!$I$2:$J$8,2,TRUE)*AP$2</f>
        <v>0.1</v>
      </c>
      <c r="AQ770" s="28" t="e">
        <f>VLOOKUP(P770,score!$E$2:$F$8,2,FALSE)*AQ$2</f>
        <v>#N/A</v>
      </c>
      <c r="AR770" s="28">
        <f>VLOOKUP(U770,score!$O$2:$P$8,2,TRUE)*AR$2</f>
        <v>0</v>
      </c>
      <c r="AS770" s="28">
        <f>VLOOKUP(V770,score!$Q$2:$R$8,2,TRUE)*AS$2</f>
        <v>0</v>
      </c>
      <c r="AT770" s="28" t="e">
        <f>VLOOKUP(W770,score!$S$2:$T$8,2,FALSE)*AT$2</f>
        <v>#N/A</v>
      </c>
      <c r="AU770" s="28" t="e">
        <f>VLOOKUP(X770,score!$U$2:$V$4,2,FALSE)*AU$2</f>
        <v>#N/A</v>
      </c>
      <c r="AV770" s="28" t="e">
        <f>VLOOKUP(AF770,score!$AG$2:$AH$8,2,TRUE)*AV$2</f>
        <v>#DIV/0!</v>
      </c>
      <c r="AW770" s="28" t="e">
        <f>VLOOKUP(Y770,score!$W$2:$X$8,2,FALSE)*AW$2</f>
        <v>#N/A</v>
      </c>
      <c r="AX770" s="28" t="e">
        <f>VLOOKUP(AC770,score!$AA$2:$AB$8,2,TRUE)*AX$2</f>
        <v>#DIV/0!</v>
      </c>
      <c r="AY770" s="28" t="e">
        <f>VLOOKUP(AD770,score!$AC$2:$AD$8,2,TRUE)*AY$2</f>
        <v>#DIV/0!</v>
      </c>
      <c r="AZ770" s="28">
        <f>VLOOKUP(N770,score!$A$2:$B$8,2,TRUE)*AZ$2</f>
        <v>0.1</v>
      </c>
      <c r="BA770" s="29" t="e">
        <f t="shared" si="107"/>
        <v>#DIV/0!</v>
      </c>
      <c r="BB770" s="29" t="e">
        <f>VLOOKUP(BA770,score!$AJ$2:$AK$7,2,TRUE)</f>
        <v>#DIV/0!</v>
      </c>
    </row>
    <row r="771" spans="1:54" x14ac:dyDescent="0.3">
      <c r="A771" s="10"/>
      <c r="B771" s="11"/>
      <c r="C771" s="12"/>
      <c r="D771" s="14"/>
      <c r="E771" s="12"/>
      <c r="F771" s="14"/>
      <c r="G771" s="14"/>
      <c r="H771" s="14"/>
      <c r="I771" s="14"/>
      <c r="J771" s="14"/>
      <c r="K771" s="14"/>
      <c r="L771" s="14"/>
      <c r="M771" s="14"/>
      <c r="N771" s="13"/>
      <c r="O771" s="13"/>
      <c r="P771" s="12"/>
      <c r="Q771" s="12"/>
      <c r="R771" s="12"/>
      <c r="S771" s="12"/>
      <c r="T771" s="12"/>
      <c r="U771" s="12"/>
      <c r="V771" s="12"/>
      <c r="W771" s="17"/>
      <c r="X771" s="17"/>
      <c r="Y771" s="15"/>
      <c r="Z771" s="14"/>
      <c r="AA771" s="43" t="e">
        <f t="shared" si="99"/>
        <v>#DIV/0!</v>
      </c>
      <c r="AB771" s="21" t="e">
        <f t="shared" si="100"/>
        <v>#DIV/0!</v>
      </c>
      <c r="AC771" s="21" t="e">
        <f t="shared" si="101"/>
        <v>#DIV/0!</v>
      </c>
      <c r="AD771" s="21" t="e">
        <f t="shared" si="102"/>
        <v>#DIV/0!</v>
      </c>
      <c r="AE771" s="21" t="e">
        <f t="shared" si="103"/>
        <v>#DIV/0!</v>
      </c>
      <c r="AF771" s="21" t="e">
        <f t="shared" si="106"/>
        <v>#DIV/0!</v>
      </c>
      <c r="AG771" s="20">
        <f>VLOOKUP(S771,'tabla ingresos'!$A$3:$D$15,4,FALSE)</f>
        <v>0</v>
      </c>
      <c r="AH771" s="20">
        <f t="shared" si="104"/>
        <v>0</v>
      </c>
      <c r="AI771" s="20">
        <f t="shared" si="105"/>
        <v>0</v>
      </c>
      <c r="AJ771" s="28" t="e">
        <f>VLOOKUP(AA771,score!$K$2:$L$8,2,TRUE)*AJ$2</f>
        <v>#DIV/0!</v>
      </c>
      <c r="AK771" s="28">
        <f>VLOOKUP(T771,score!$M$2:$N$8,2,FALSE)*AK$2</f>
        <v>0</v>
      </c>
      <c r="AL771" s="28">
        <f>VLOOKUP(Q771,score!$G$2:$H$8,2,TRUE)*AL$2</f>
        <v>0.1</v>
      </c>
      <c r="AM771" s="28" t="e">
        <f>VLOOKUP(AB771,score!$Y$2:$Z$8,2,TRUE)*AM$2</f>
        <v>#DIV/0!</v>
      </c>
      <c r="AN771" s="28" t="e">
        <f>VLOOKUP(AE771,score!$AE$2:$AF$8,2,TRUE)*AN$2</f>
        <v>#DIV/0!</v>
      </c>
      <c r="AO771" s="28">
        <f>VLOOKUP(O771,score!$C$2:$D$8,2,TRUE)*AO$2</f>
        <v>0.1</v>
      </c>
      <c r="AP771" s="28">
        <f>VLOOKUP(R771,score!$I$2:$J$8,2,TRUE)*AP$2</f>
        <v>0.1</v>
      </c>
      <c r="AQ771" s="28" t="e">
        <f>VLOOKUP(P771,score!$E$2:$F$8,2,FALSE)*AQ$2</f>
        <v>#N/A</v>
      </c>
      <c r="AR771" s="28">
        <f>VLOOKUP(U771,score!$O$2:$P$8,2,TRUE)*AR$2</f>
        <v>0</v>
      </c>
      <c r="AS771" s="28">
        <f>VLOOKUP(V771,score!$Q$2:$R$8,2,TRUE)*AS$2</f>
        <v>0</v>
      </c>
      <c r="AT771" s="28" t="e">
        <f>VLOOKUP(W771,score!$S$2:$T$8,2,FALSE)*AT$2</f>
        <v>#N/A</v>
      </c>
      <c r="AU771" s="28" t="e">
        <f>VLOOKUP(X771,score!$U$2:$V$4,2,FALSE)*AU$2</f>
        <v>#N/A</v>
      </c>
      <c r="AV771" s="28" t="e">
        <f>VLOOKUP(AF771,score!$AG$2:$AH$8,2,TRUE)*AV$2</f>
        <v>#DIV/0!</v>
      </c>
      <c r="AW771" s="28" t="e">
        <f>VLOOKUP(Y771,score!$W$2:$X$8,2,FALSE)*AW$2</f>
        <v>#N/A</v>
      </c>
      <c r="AX771" s="28" t="e">
        <f>VLOOKUP(AC771,score!$AA$2:$AB$8,2,TRUE)*AX$2</f>
        <v>#DIV/0!</v>
      </c>
      <c r="AY771" s="28" t="e">
        <f>VLOOKUP(AD771,score!$AC$2:$AD$8,2,TRUE)*AY$2</f>
        <v>#DIV/0!</v>
      </c>
      <c r="AZ771" s="28">
        <f>VLOOKUP(N771,score!$A$2:$B$8,2,TRUE)*AZ$2</f>
        <v>0.1</v>
      </c>
      <c r="BA771" s="29" t="e">
        <f t="shared" si="107"/>
        <v>#DIV/0!</v>
      </c>
      <c r="BB771" s="29" t="e">
        <f>VLOOKUP(BA771,score!$AJ$2:$AK$7,2,TRUE)</f>
        <v>#DIV/0!</v>
      </c>
    </row>
    <row r="772" spans="1:54" x14ac:dyDescent="0.3">
      <c r="A772" s="10"/>
      <c r="B772" s="11"/>
      <c r="C772" s="12"/>
      <c r="D772" s="14"/>
      <c r="E772" s="12"/>
      <c r="F772" s="14"/>
      <c r="G772" s="14"/>
      <c r="H772" s="14"/>
      <c r="I772" s="14"/>
      <c r="J772" s="14"/>
      <c r="K772" s="14"/>
      <c r="L772" s="14"/>
      <c r="M772" s="14"/>
      <c r="N772" s="13"/>
      <c r="O772" s="13"/>
      <c r="P772" s="12"/>
      <c r="Q772" s="12"/>
      <c r="R772" s="12"/>
      <c r="S772" s="12"/>
      <c r="T772" s="12"/>
      <c r="U772" s="12"/>
      <c r="V772" s="12"/>
      <c r="W772" s="17"/>
      <c r="X772" s="17"/>
      <c r="Y772" s="15"/>
      <c r="Z772" s="14"/>
      <c r="AA772" s="43" t="e">
        <f t="shared" si="99"/>
        <v>#DIV/0!</v>
      </c>
      <c r="AB772" s="21" t="e">
        <f t="shared" si="100"/>
        <v>#DIV/0!</v>
      </c>
      <c r="AC772" s="21" t="e">
        <f t="shared" si="101"/>
        <v>#DIV/0!</v>
      </c>
      <c r="AD772" s="21" t="e">
        <f t="shared" si="102"/>
        <v>#DIV/0!</v>
      </c>
      <c r="AE772" s="21" t="e">
        <f t="shared" si="103"/>
        <v>#DIV/0!</v>
      </c>
      <c r="AF772" s="21" t="e">
        <f t="shared" si="106"/>
        <v>#DIV/0!</v>
      </c>
      <c r="AG772" s="20">
        <f>VLOOKUP(S772,'tabla ingresos'!$A$3:$D$15,4,FALSE)</f>
        <v>0</v>
      </c>
      <c r="AH772" s="20">
        <f t="shared" si="104"/>
        <v>0</v>
      </c>
      <c r="AI772" s="20">
        <f t="shared" si="105"/>
        <v>0</v>
      </c>
      <c r="AJ772" s="28" t="e">
        <f>VLOOKUP(AA772,score!$K$2:$L$8,2,TRUE)*AJ$2</f>
        <v>#DIV/0!</v>
      </c>
      <c r="AK772" s="28">
        <f>VLOOKUP(T772,score!$M$2:$N$8,2,FALSE)*AK$2</f>
        <v>0</v>
      </c>
      <c r="AL772" s="28">
        <f>VLOOKUP(Q772,score!$G$2:$H$8,2,TRUE)*AL$2</f>
        <v>0.1</v>
      </c>
      <c r="AM772" s="28" t="e">
        <f>VLOOKUP(AB772,score!$Y$2:$Z$8,2,TRUE)*AM$2</f>
        <v>#DIV/0!</v>
      </c>
      <c r="AN772" s="28" t="e">
        <f>VLOOKUP(AE772,score!$AE$2:$AF$8,2,TRUE)*AN$2</f>
        <v>#DIV/0!</v>
      </c>
      <c r="AO772" s="28">
        <f>VLOOKUP(O772,score!$C$2:$D$8,2,TRUE)*AO$2</f>
        <v>0.1</v>
      </c>
      <c r="AP772" s="28">
        <f>VLOOKUP(R772,score!$I$2:$J$8,2,TRUE)*AP$2</f>
        <v>0.1</v>
      </c>
      <c r="AQ772" s="28" t="e">
        <f>VLOOKUP(P772,score!$E$2:$F$8,2,FALSE)*AQ$2</f>
        <v>#N/A</v>
      </c>
      <c r="AR772" s="28">
        <f>VLOOKUP(U772,score!$O$2:$P$8,2,TRUE)*AR$2</f>
        <v>0</v>
      </c>
      <c r="AS772" s="28">
        <f>VLOOKUP(V772,score!$Q$2:$R$8,2,TRUE)*AS$2</f>
        <v>0</v>
      </c>
      <c r="AT772" s="28" t="e">
        <f>VLOOKUP(W772,score!$S$2:$T$8,2,FALSE)*AT$2</f>
        <v>#N/A</v>
      </c>
      <c r="AU772" s="28" t="e">
        <f>VLOOKUP(X772,score!$U$2:$V$4,2,FALSE)*AU$2</f>
        <v>#N/A</v>
      </c>
      <c r="AV772" s="28" t="e">
        <f>VLOOKUP(AF772,score!$AG$2:$AH$8,2,TRUE)*AV$2</f>
        <v>#DIV/0!</v>
      </c>
      <c r="AW772" s="28" t="e">
        <f>VLOOKUP(Y772,score!$W$2:$X$8,2,FALSE)*AW$2</f>
        <v>#N/A</v>
      </c>
      <c r="AX772" s="28" t="e">
        <f>VLOOKUP(AC772,score!$AA$2:$AB$8,2,TRUE)*AX$2</f>
        <v>#DIV/0!</v>
      </c>
      <c r="AY772" s="28" t="e">
        <f>VLOOKUP(AD772,score!$AC$2:$AD$8,2,TRUE)*AY$2</f>
        <v>#DIV/0!</v>
      </c>
      <c r="AZ772" s="28">
        <f>VLOOKUP(N772,score!$A$2:$B$8,2,TRUE)*AZ$2</f>
        <v>0.1</v>
      </c>
      <c r="BA772" s="29" t="e">
        <f t="shared" si="107"/>
        <v>#DIV/0!</v>
      </c>
      <c r="BB772" s="29" t="e">
        <f>VLOOKUP(BA772,score!$AJ$2:$AK$7,2,TRUE)</f>
        <v>#DIV/0!</v>
      </c>
    </row>
    <row r="773" spans="1:54" x14ac:dyDescent="0.3">
      <c r="A773" s="10"/>
      <c r="B773" s="11"/>
      <c r="C773" s="12"/>
      <c r="D773" s="14"/>
      <c r="E773" s="12"/>
      <c r="F773" s="14"/>
      <c r="G773" s="14"/>
      <c r="H773" s="14"/>
      <c r="I773" s="14"/>
      <c r="J773" s="14"/>
      <c r="K773" s="14"/>
      <c r="L773" s="14"/>
      <c r="M773" s="14"/>
      <c r="N773" s="13"/>
      <c r="O773" s="13"/>
      <c r="P773" s="12"/>
      <c r="Q773" s="12"/>
      <c r="R773" s="12"/>
      <c r="S773" s="12"/>
      <c r="T773" s="12"/>
      <c r="U773" s="12"/>
      <c r="V773" s="12"/>
      <c r="W773" s="17"/>
      <c r="X773" s="17"/>
      <c r="Y773" s="15"/>
      <c r="Z773" s="14"/>
      <c r="AA773" s="43" t="e">
        <f t="shared" ref="AA773:AA836" si="108">+((I773+L773)/Z773)</f>
        <v>#DIV/0!</v>
      </c>
      <c r="AB773" s="21" t="e">
        <f t="shared" ref="AB773:AB836" si="109">+(K773+H773)/(AG773*1.5)</f>
        <v>#DIV/0!</v>
      </c>
      <c r="AC773" s="21" t="e">
        <f t="shared" ref="AC773:AC836" si="110">+AH773/AG773</f>
        <v>#DIV/0!</v>
      </c>
      <c r="AD773" s="21" t="e">
        <f t="shared" ref="AD773:AD836" si="111">+AI773/AG773</f>
        <v>#DIV/0!</v>
      </c>
      <c r="AE773" s="21" t="e">
        <f t="shared" ref="AE773:AE836" si="112">+(G773+F773)/AG773</f>
        <v>#DIV/0!</v>
      </c>
      <c r="AF773" s="21" t="e">
        <f t="shared" si="106"/>
        <v>#DIV/0!</v>
      </c>
      <c r="AG773" s="20">
        <f>VLOOKUP(S773,'tabla ingresos'!$A$3:$D$15,4,FALSE)</f>
        <v>0</v>
      </c>
      <c r="AH773" s="20">
        <f t="shared" ref="AH773:AH836" si="113">IF(H773-G773&gt;100000,H773-G773,0)</f>
        <v>0</v>
      </c>
      <c r="AI773" s="20">
        <f t="shared" ref="AI773:AI836" si="114">IF(AH773-J773&gt;100000,AH773-J773,0)</f>
        <v>0</v>
      </c>
      <c r="AJ773" s="28" t="e">
        <f>VLOOKUP(AA773,score!$K$2:$L$8,2,TRUE)*AJ$2</f>
        <v>#DIV/0!</v>
      </c>
      <c r="AK773" s="28">
        <f>VLOOKUP(T773,score!$M$2:$N$8,2,FALSE)*AK$2</f>
        <v>0</v>
      </c>
      <c r="AL773" s="28">
        <f>VLOOKUP(Q773,score!$G$2:$H$8,2,TRUE)*AL$2</f>
        <v>0.1</v>
      </c>
      <c r="AM773" s="28" t="e">
        <f>VLOOKUP(AB773,score!$Y$2:$Z$8,2,TRUE)*AM$2</f>
        <v>#DIV/0!</v>
      </c>
      <c r="AN773" s="28" t="e">
        <f>VLOOKUP(AE773,score!$AE$2:$AF$8,2,TRUE)*AN$2</f>
        <v>#DIV/0!</v>
      </c>
      <c r="AO773" s="28">
        <f>VLOOKUP(O773,score!$C$2:$D$8,2,TRUE)*AO$2</f>
        <v>0.1</v>
      </c>
      <c r="AP773" s="28">
        <f>VLOOKUP(R773,score!$I$2:$J$8,2,TRUE)*AP$2</f>
        <v>0.1</v>
      </c>
      <c r="AQ773" s="28" t="e">
        <f>VLOOKUP(P773,score!$E$2:$F$8,2,FALSE)*AQ$2</f>
        <v>#N/A</v>
      </c>
      <c r="AR773" s="28">
        <f>VLOOKUP(U773,score!$O$2:$P$8,2,TRUE)*AR$2</f>
        <v>0</v>
      </c>
      <c r="AS773" s="28">
        <f>VLOOKUP(V773,score!$Q$2:$R$8,2,TRUE)*AS$2</f>
        <v>0</v>
      </c>
      <c r="AT773" s="28" t="e">
        <f>VLOOKUP(W773,score!$S$2:$T$8,2,FALSE)*AT$2</f>
        <v>#N/A</v>
      </c>
      <c r="AU773" s="28" t="e">
        <f>VLOOKUP(X773,score!$U$2:$V$4,2,FALSE)*AU$2</f>
        <v>#N/A</v>
      </c>
      <c r="AV773" s="28" t="e">
        <f>VLOOKUP(AF773,score!$AG$2:$AH$8,2,TRUE)*AV$2</f>
        <v>#DIV/0!</v>
      </c>
      <c r="AW773" s="28" t="e">
        <f>VLOOKUP(Y773,score!$W$2:$X$8,2,FALSE)*AW$2</f>
        <v>#N/A</v>
      </c>
      <c r="AX773" s="28" t="e">
        <f>VLOOKUP(AC773,score!$AA$2:$AB$8,2,TRUE)*AX$2</f>
        <v>#DIV/0!</v>
      </c>
      <c r="AY773" s="28" t="e">
        <f>VLOOKUP(AD773,score!$AC$2:$AD$8,2,TRUE)*AY$2</f>
        <v>#DIV/0!</v>
      </c>
      <c r="AZ773" s="28">
        <f>VLOOKUP(N773,score!$A$2:$B$8,2,TRUE)*AZ$2</f>
        <v>0.1</v>
      </c>
      <c r="BA773" s="29" t="e">
        <f t="shared" si="107"/>
        <v>#DIV/0!</v>
      </c>
      <c r="BB773" s="29" t="e">
        <f>VLOOKUP(BA773,score!$AJ$2:$AK$7,2,TRUE)</f>
        <v>#DIV/0!</v>
      </c>
    </row>
    <row r="774" spans="1:54" x14ac:dyDescent="0.3">
      <c r="A774" s="10"/>
      <c r="B774" s="11"/>
      <c r="C774" s="12"/>
      <c r="D774" s="14"/>
      <c r="E774" s="12"/>
      <c r="F774" s="14"/>
      <c r="G774" s="14"/>
      <c r="H774" s="14"/>
      <c r="I774" s="14"/>
      <c r="J774" s="14"/>
      <c r="K774" s="14"/>
      <c r="L774" s="14"/>
      <c r="M774" s="14"/>
      <c r="N774" s="13"/>
      <c r="O774" s="13"/>
      <c r="P774" s="12"/>
      <c r="Q774" s="12"/>
      <c r="R774" s="12"/>
      <c r="S774" s="12"/>
      <c r="T774" s="12"/>
      <c r="U774" s="12"/>
      <c r="V774" s="12"/>
      <c r="W774" s="17"/>
      <c r="X774" s="17"/>
      <c r="Y774" s="15"/>
      <c r="Z774" s="14"/>
      <c r="AA774" s="43" t="e">
        <f t="shared" si="108"/>
        <v>#DIV/0!</v>
      </c>
      <c r="AB774" s="21" t="e">
        <f t="shared" si="109"/>
        <v>#DIV/0!</v>
      </c>
      <c r="AC774" s="21" t="e">
        <f t="shared" si="110"/>
        <v>#DIV/0!</v>
      </c>
      <c r="AD774" s="21" t="e">
        <f t="shared" si="111"/>
        <v>#DIV/0!</v>
      </c>
      <c r="AE774" s="21" t="e">
        <f t="shared" si="112"/>
        <v>#DIV/0!</v>
      </c>
      <c r="AF774" s="21" t="e">
        <f t="shared" ref="AF774:AF837" si="115">(M774)/(AG774*1.5)</f>
        <v>#DIV/0!</v>
      </c>
      <c r="AG774" s="20">
        <f>VLOOKUP(S774,'tabla ingresos'!$A$3:$D$15,4,FALSE)</f>
        <v>0</v>
      </c>
      <c r="AH774" s="20">
        <f t="shared" si="113"/>
        <v>0</v>
      </c>
      <c r="AI774" s="20">
        <f t="shared" si="114"/>
        <v>0</v>
      </c>
      <c r="AJ774" s="28" t="e">
        <f>VLOOKUP(AA774,score!$K$2:$L$8,2,TRUE)*AJ$2</f>
        <v>#DIV/0!</v>
      </c>
      <c r="AK774" s="28">
        <f>VLOOKUP(T774,score!$M$2:$N$8,2,FALSE)*AK$2</f>
        <v>0</v>
      </c>
      <c r="AL774" s="28">
        <f>VLOOKUP(Q774,score!$G$2:$H$8,2,TRUE)*AL$2</f>
        <v>0.1</v>
      </c>
      <c r="AM774" s="28" t="e">
        <f>VLOOKUP(AB774,score!$Y$2:$Z$8,2,TRUE)*AM$2</f>
        <v>#DIV/0!</v>
      </c>
      <c r="AN774" s="28" t="e">
        <f>VLOOKUP(AE774,score!$AE$2:$AF$8,2,TRUE)*AN$2</f>
        <v>#DIV/0!</v>
      </c>
      <c r="AO774" s="28">
        <f>VLOOKUP(O774,score!$C$2:$D$8,2,TRUE)*AO$2</f>
        <v>0.1</v>
      </c>
      <c r="AP774" s="28">
        <f>VLOOKUP(R774,score!$I$2:$J$8,2,TRUE)*AP$2</f>
        <v>0.1</v>
      </c>
      <c r="AQ774" s="28" t="e">
        <f>VLOOKUP(P774,score!$E$2:$F$8,2,FALSE)*AQ$2</f>
        <v>#N/A</v>
      </c>
      <c r="AR774" s="28">
        <f>VLOOKUP(U774,score!$O$2:$P$8,2,TRUE)*AR$2</f>
        <v>0</v>
      </c>
      <c r="AS774" s="28">
        <f>VLOOKUP(V774,score!$Q$2:$R$8,2,TRUE)*AS$2</f>
        <v>0</v>
      </c>
      <c r="AT774" s="28" t="e">
        <f>VLOOKUP(W774,score!$S$2:$T$8,2,FALSE)*AT$2</f>
        <v>#N/A</v>
      </c>
      <c r="AU774" s="28" t="e">
        <f>VLOOKUP(X774,score!$U$2:$V$4,2,FALSE)*AU$2</f>
        <v>#N/A</v>
      </c>
      <c r="AV774" s="28" t="e">
        <f>VLOOKUP(AF774,score!$AG$2:$AH$8,2,TRUE)*AV$2</f>
        <v>#DIV/0!</v>
      </c>
      <c r="AW774" s="28" t="e">
        <f>VLOOKUP(Y774,score!$W$2:$X$8,2,FALSE)*AW$2</f>
        <v>#N/A</v>
      </c>
      <c r="AX774" s="28" t="e">
        <f>VLOOKUP(AC774,score!$AA$2:$AB$8,2,TRUE)*AX$2</f>
        <v>#DIV/0!</v>
      </c>
      <c r="AY774" s="28" t="e">
        <f>VLOOKUP(AD774,score!$AC$2:$AD$8,2,TRUE)*AY$2</f>
        <v>#DIV/0!</v>
      </c>
      <c r="AZ774" s="28">
        <f>VLOOKUP(N774,score!$A$2:$B$8,2,TRUE)*AZ$2</f>
        <v>0.1</v>
      </c>
      <c r="BA774" s="29" t="e">
        <f t="shared" ref="BA774:BA837" si="116">+SUM(AJ774:AZ774)</f>
        <v>#DIV/0!</v>
      </c>
      <c r="BB774" s="29" t="e">
        <f>VLOOKUP(BA774,score!$AJ$2:$AK$7,2,TRUE)</f>
        <v>#DIV/0!</v>
      </c>
    </row>
    <row r="775" spans="1:54" x14ac:dyDescent="0.3">
      <c r="A775" s="10"/>
      <c r="B775" s="11"/>
      <c r="C775" s="12"/>
      <c r="D775" s="14"/>
      <c r="E775" s="12"/>
      <c r="F775" s="14"/>
      <c r="G775" s="14"/>
      <c r="H775" s="14"/>
      <c r="I775" s="14"/>
      <c r="J775" s="14"/>
      <c r="K775" s="14"/>
      <c r="L775" s="14"/>
      <c r="M775" s="14"/>
      <c r="N775" s="13"/>
      <c r="O775" s="13"/>
      <c r="P775" s="12"/>
      <c r="Q775" s="12"/>
      <c r="R775" s="12"/>
      <c r="S775" s="12"/>
      <c r="T775" s="12"/>
      <c r="U775" s="12"/>
      <c r="V775" s="12"/>
      <c r="W775" s="17"/>
      <c r="X775" s="17"/>
      <c r="Y775" s="15"/>
      <c r="Z775" s="14"/>
      <c r="AA775" s="43" t="e">
        <f t="shared" si="108"/>
        <v>#DIV/0!</v>
      </c>
      <c r="AB775" s="21" t="e">
        <f t="shared" si="109"/>
        <v>#DIV/0!</v>
      </c>
      <c r="AC775" s="21" t="e">
        <f t="shared" si="110"/>
        <v>#DIV/0!</v>
      </c>
      <c r="AD775" s="21" t="e">
        <f t="shared" si="111"/>
        <v>#DIV/0!</v>
      </c>
      <c r="AE775" s="21" t="e">
        <f t="shared" si="112"/>
        <v>#DIV/0!</v>
      </c>
      <c r="AF775" s="21" t="e">
        <f t="shared" si="115"/>
        <v>#DIV/0!</v>
      </c>
      <c r="AG775" s="20">
        <f>VLOOKUP(S775,'tabla ingresos'!$A$3:$D$15,4,FALSE)</f>
        <v>0</v>
      </c>
      <c r="AH775" s="20">
        <f t="shared" si="113"/>
        <v>0</v>
      </c>
      <c r="AI775" s="20">
        <f t="shared" si="114"/>
        <v>0</v>
      </c>
      <c r="AJ775" s="28" t="e">
        <f>VLOOKUP(AA775,score!$K$2:$L$8,2,TRUE)*AJ$2</f>
        <v>#DIV/0!</v>
      </c>
      <c r="AK775" s="28">
        <f>VLOOKUP(T775,score!$M$2:$N$8,2,FALSE)*AK$2</f>
        <v>0</v>
      </c>
      <c r="AL775" s="28">
        <f>VLOOKUP(Q775,score!$G$2:$H$8,2,TRUE)*AL$2</f>
        <v>0.1</v>
      </c>
      <c r="AM775" s="28" t="e">
        <f>VLOOKUP(AB775,score!$Y$2:$Z$8,2,TRUE)*AM$2</f>
        <v>#DIV/0!</v>
      </c>
      <c r="AN775" s="28" t="e">
        <f>VLOOKUP(AE775,score!$AE$2:$AF$8,2,TRUE)*AN$2</f>
        <v>#DIV/0!</v>
      </c>
      <c r="AO775" s="28">
        <f>VLOOKUP(O775,score!$C$2:$D$8,2,TRUE)*AO$2</f>
        <v>0.1</v>
      </c>
      <c r="AP775" s="28">
        <f>VLOOKUP(R775,score!$I$2:$J$8,2,TRUE)*AP$2</f>
        <v>0.1</v>
      </c>
      <c r="AQ775" s="28" t="e">
        <f>VLOOKUP(P775,score!$E$2:$F$8,2,FALSE)*AQ$2</f>
        <v>#N/A</v>
      </c>
      <c r="AR775" s="28">
        <f>VLOOKUP(U775,score!$O$2:$P$8,2,TRUE)*AR$2</f>
        <v>0</v>
      </c>
      <c r="AS775" s="28">
        <f>VLOOKUP(V775,score!$Q$2:$R$8,2,TRUE)*AS$2</f>
        <v>0</v>
      </c>
      <c r="AT775" s="28" t="e">
        <f>VLOOKUP(W775,score!$S$2:$T$8,2,FALSE)*AT$2</f>
        <v>#N/A</v>
      </c>
      <c r="AU775" s="28" t="e">
        <f>VLOOKUP(X775,score!$U$2:$V$4,2,FALSE)*AU$2</f>
        <v>#N/A</v>
      </c>
      <c r="AV775" s="28" t="e">
        <f>VLOOKUP(AF775,score!$AG$2:$AH$8,2,TRUE)*AV$2</f>
        <v>#DIV/0!</v>
      </c>
      <c r="AW775" s="28" t="e">
        <f>VLOOKUP(Y775,score!$W$2:$X$8,2,FALSE)*AW$2</f>
        <v>#N/A</v>
      </c>
      <c r="AX775" s="28" t="e">
        <f>VLOOKUP(AC775,score!$AA$2:$AB$8,2,TRUE)*AX$2</f>
        <v>#DIV/0!</v>
      </c>
      <c r="AY775" s="28" t="e">
        <f>VLOOKUP(AD775,score!$AC$2:$AD$8,2,TRUE)*AY$2</f>
        <v>#DIV/0!</v>
      </c>
      <c r="AZ775" s="28">
        <f>VLOOKUP(N775,score!$A$2:$B$8,2,TRUE)*AZ$2</f>
        <v>0.1</v>
      </c>
      <c r="BA775" s="29" t="e">
        <f t="shared" si="116"/>
        <v>#DIV/0!</v>
      </c>
      <c r="BB775" s="29" t="e">
        <f>VLOOKUP(BA775,score!$AJ$2:$AK$7,2,TRUE)</f>
        <v>#DIV/0!</v>
      </c>
    </row>
    <row r="776" spans="1:54" x14ac:dyDescent="0.3">
      <c r="A776" s="10"/>
      <c r="B776" s="11"/>
      <c r="C776" s="12"/>
      <c r="D776" s="14"/>
      <c r="E776" s="12"/>
      <c r="F776" s="14"/>
      <c r="G776" s="14"/>
      <c r="H776" s="14"/>
      <c r="I776" s="14"/>
      <c r="J776" s="14"/>
      <c r="K776" s="14"/>
      <c r="L776" s="14"/>
      <c r="M776" s="14"/>
      <c r="N776" s="13"/>
      <c r="O776" s="13"/>
      <c r="P776" s="12"/>
      <c r="Q776" s="12"/>
      <c r="R776" s="12"/>
      <c r="S776" s="12"/>
      <c r="T776" s="12"/>
      <c r="U776" s="12"/>
      <c r="V776" s="12"/>
      <c r="W776" s="17"/>
      <c r="X776" s="17"/>
      <c r="Y776" s="15"/>
      <c r="Z776" s="14"/>
      <c r="AA776" s="43" t="e">
        <f t="shared" si="108"/>
        <v>#DIV/0!</v>
      </c>
      <c r="AB776" s="21" t="e">
        <f t="shared" si="109"/>
        <v>#DIV/0!</v>
      </c>
      <c r="AC776" s="21" t="e">
        <f t="shared" si="110"/>
        <v>#DIV/0!</v>
      </c>
      <c r="AD776" s="21" t="e">
        <f t="shared" si="111"/>
        <v>#DIV/0!</v>
      </c>
      <c r="AE776" s="21" t="e">
        <f t="shared" si="112"/>
        <v>#DIV/0!</v>
      </c>
      <c r="AF776" s="21" t="e">
        <f t="shared" si="115"/>
        <v>#DIV/0!</v>
      </c>
      <c r="AG776" s="20">
        <f>VLOOKUP(S776,'tabla ingresos'!$A$3:$D$15,4,FALSE)</f>
        <v>0</v>
      </c>
      <c r="AH776" s="20">
        <f t="shared" si="113"/>
        <v>0</v>
      </c>
      <c r="AI776" s="20">
        <f t="shared" si="114"/>
        <v>0</v>
      </c>
      <c r="AJ776" s="28" t="e">
        <f>VLOOKUP(AA776,score!$K$2:$L$8,2,TRUE)*AJ$2</f>
        <v>#DIV/0!</v>
      </c>
      <c r="AK776" s="28">
        <f>VLOOKUP(T776,score!$M$2:$N$8,2,FALSE)*AK$2</f>
        <v>0</v>
      </c>
      <c r="AL776" s="28">
        <f>VLOOKUP(Q776,score!$G$2:$H$8,2,TRUE)*AL$2</f>
        <v>0.1</v>
      </c>
      <c r="AM776" s="28" t="e">
        <f>VLOOKUP(AB776,score!$Y$2:$Z$8,2,TRUE)*AM$2</f>
        <v>#DIV/0!</v>
      </c>
      <c r="AN776" s="28" t="e">
        <f>VLOOKUP(AE776,score!$AE$2:$AF$8,2,TRUE)*AN$2</f>
        <v>#DIV/0!</v>
      </c>
      <c r="AO776" s="28">
        <f>VLOOKUP(O776,score!$C$2:$D$8,2,TRUE)*AO$2</f>
        <v>0.1</v>
      </c>
      <c r="AP776" s="28">
        <f>VLOOKUP(R776,score!$I$2:$J$8,2,TRUE)*AP$2</f>
        <v>0.1</v>
      </c>
      <c r="AQ776" s="28" t="e">
        <f>VLOOKUP(P776,score!$E$2:$F$8,2,FALSE)*AQ$2</f>
        <v>#N/A</v>
      </c>
      <c r="AR776" s="28">
        <f>VLOOKUP(U776,score!$O$2:$P$8,2,TRUE)*AR$2</f>
        <v>0</v>
      </c>
      <c r="AS776" s="28">
        <f>VLOOKUP(V776,score!$Q$2:$R$8,2,TRUE)*AS$2</f>
        <v>0</v>
      </c>
      <c r="AT776" s="28" t="e">
        <f>VLOOKUP(W776,score!$S$2:$T$8,2,FALSE)*AT$2</f>
        <v>#N/A</v>
      </c>
      <c r="AU776" s="28" t="e">
        <f>VLOOKUP(X776,score!$U$2:$V$4,2,FALSE)*AU$2</f>
        <v>#N/A</v>
      </c>
      <c r="AV776" s="28" t="e">
        <f>VLOOKUP(AF776,score!$AG$2:$AH$8,2,TRUE)*AV$2</f>
        <v>#DIV/0!</v>
      </c>
      <c r="AW776" s="28" t="e">
        <f>VLOOKUP(Y776,score!$W$2:$X$8,2,FALSE)*AW$2</f>
        <v>#N/A</v>
      </c>
      <c r="AX776" s="28" t="e">
        <f>VLOOKUP(AC776,score!$AA$2:$AB$8,2,TRUE)*AX$2</f>
        <v>#DIV/0!</v>
      </c>
      <c r="AY776" s="28" t="e">
        <f>VLOOKUP(AD776,score!$AC$2:$AD$8,2,TRUE)*AY$2</f>
        <v>#DIV/0!</v>
      </c>
      <c r="AZ776" s="28">
        <f>VLOOKUP(N776,score!$A$2:$B$8,2,TRUE)*AZ$2</f>
        <v>0.1</v>
      </c>
      <c r="BA776" s="29" t="e">
        <f t="shared" si="116"/>
        <v>#DIV/0!</v>
      </c>
      <c r="BB776" s="29" t="e">
        <f>VLOOKUP(BA776,score!$AJ$2:$AK$7,2,TRUE)</f>
        <v>#DIV/0!</v>
      </c>
    </row>
    <row r="777" spans="1:54" x14ac:dyDescent="0.3">
      <c r="A777" s="10"/>
      <c r="B777" s="11"/>
      <c r="C777" s="12"/>
      <c r="D777" s="14"/>
      <c r="E777" s="12"/>
      <c r="F777" s="14"/>
      <c r="G777" s="14"/>
      <c r="H777" s="14"/>
      <c r="I777" s="14"/>
      <c r="J777" s="14"/>
      <c r="K777" s="14"/>
      <c r="L777" s="14"/>
      <c r="M777" s="14"/>
      <c r="N777" s="13"/>
      <c r="O777" s="13"/>
      <c r="P777" s="12"/>
      <c r="Q777" s="12"/>
      <c r="R777" s="12"/>
      <c r="S777" s="12"/>
      <c r="T777" s="12"/>
      <c r="U777" s="12"/>
      <c r="V777" s="12"/>
      <c r="W777" s="17"/>
      <c r="X777" s="17"/>
      <c r="Y777" s="15"/>
      <c r="Z777" s="14"/>
      <c r="AA777" s="43" t="e">
        <f t="shared" si="108"/>
        <v>#DIV/0!</v>
      </c>
      <c r="AB777" s="21" t="e">
        <f t="shared" si="109"/>
        <v>#DIV/0!</v>
      </c>
      <c r="AC777" s="21" t="e">
        <f t="shared" si="110"/>
        <v>#DIV/0!</v>
      </c>
      <c r="AD777" s="21" t="e">
        <f t="shared" si="111"/>
        <v>#DIV/0!</v>
      </c>
      <c r="AE777" s="21" t="e">
        <f t="shared" si="112"/>
        <v>#DIV/0!</v>
      </c>
      <c r="AF777" s="21" t="e">
        <f t="shared" si="115"/>
        <v>#DIV/0!</v>
      </c>
      <c r="AG777" s="20">
        <f>VLOOKUP(S777,'tabla ingresos'!$A$3:$D$15,4,FALSE)</f>
        <v>0</v>
      </c>
      <c r="AH777" s="20">
        <f t="shared" si="113"/>
        <v>0</v>
      </c>
      <c r="AI777" s="20">
        <f t="shared" si="114"/>
        <v>0</v>
      </c>
      <c r="AJ777" s="28" t="e">
        <f>VLOOKUP(AA777,score!$K$2:$L$8,2,TRUE)*AJ$2</f>
        <v>#DIV/0!</v>
      </c>
      <c r="AK777" s="28">
        <f>VLOOKUP(T777,score!$M$2:$N$8,2,FALSE)*AK$2</f>
        <v>0</v>
      </c>
      <c r="AL777" s="28">
        <f>VLOOKUP(Q777,score!$G$2:$H$8,2,TRUE)*AL$2</f>
        <v>0.1</v>
      </c>
      <c r="AM777" s="28" t="e">
        <f>VLOOKUP(AB777,score!$Y$2:$Z$8,2,TRUE)*AM$2</f>
        <v>#DIV/0!</v>
      </c>
      <c r="AN777" s="28" t="e">
        <f>VLOOKUP(AE777,score!$AE$2:$AF$8,2,TRUE)*AN$2</f>
        <v>#DIV/0!</v>
      </c>
      <c r="AO777" s="28">
        <f>VLOOKUP(O777,score!$C$2:$D$8,2,TRUE)*AO$2</f>
        <v>0.1</v>
      </c>
      <c r="AP777" s="28">
        <f>VLOOKUP(R777,score!$I$2:$J$8,2,TRUE)*AP$2</f>
        <v>0.1</v>
      </c>
      <c r="AQ777" s="28" t="e">
        <f>VLOOKUP(P777,score!$E$2:$F$8,2,FALSE)*AQ$2</f>
        <v>#N/A</v>
      </c>
      <c r="AR777" s="28">
        <f>VLOOKUP(U777,score!$O$2:$P$8,2,TRUE)*AR$2</f>
        <v>0</v>
      </c>
      <c r="AS777" s="28">
        <f>VLOOKUP(V777,score!$Q$2:$R$8,2,TRUE)*AS$2</f>
        <v>0</v>
      </c>
      <c r="AT777" s="28" t="e">
        <f>VLOOKUP(W777,score!$S$2:$T$8,2,FALSE)*AT$2</f>
        <v>#N/A</v>
      </c>
      <c r="AU777" s="28" t="e">
        <f>VLOOKUP(X777,score!$U$2:$V$4,2,FALSE)*AU$2</f>
        <v>#N/A</v>
      </c>
      <c r="AV777" s="28" t="e">
        <f>VLOOKUP(AF777,score!$AG$2:$AH$8,2,TRUE)*AV$2</f>
        <v>#DIV/0!</v>
      </c>
      <c r="AW777" s="28" t="e">
        <f>VLOOKUP(Y777,score!$W$2:$X$8,2,FALSE)*AW$2</f>
        <v>#N/A</v>
      </c>
      <c r="AX777" s="28" t="e">
        <f>VLOOKUP(AC777,score!$AA$2:$AB$8,2,TRUE)*AX$2</f>
        <v>#DIV/0!</v>
      </c>
      <c r="AY777" s="28" t="e">
        <f>VLOOKUP(AD777,score!$AC$2:$AD$8,2,TRUE)*AY$2</f>
        <v>#DIV/0!</v>
      </c>
      <c r="AZ777" s="28">
        <f>VLOOKUP(N777,score!$A$2:$B$8,2,TRUE)*AZ$2</f>
        <v>0.1</v>
      </c>
      <c r="BA777" s="29" t="e">
        <f t="shared" si="116"/>
        <v>#DIV/0!</v>
      </c>
      <c r="BB777" s="29" t="e">
        <f>VLOOKUP(BA777,score!$AJ$2:$AK$7,2,TRUE)</f>
        <v>#DIV/0!</v>
      </c>
    </row>
    <row r="778" spans="1:54" x14ac:dyDescent="0.3">
      <c r="A778" s="10"/>
      <c r="B778" s="11"/>
      <c r="C778" s="12"/>
      <c r="D778" s="14"/>
      <c r="E778" s="12"/>
      <c r="F778" s="14"/>
      <c r="G778" s="14"/>
      <c r="H778" s="14"/>
      <c r="I778" s="14"/>
      <c r="J778" s="14"/>
      <c r="K778" s="14"/>
      <c r="L778" s="14"/>
      <c r="M778" s="14"/>
      <c r="N778" s="13"/>
      <c r="O778" s="13"/>
      <c r="P778" s="12"/>
      <c r="Q778" s="12"/>
      <c r="R778" s="12"/>
      <c r="S778" s="12"/>
      <c r="T778" s="12"/>
      <c r="U778" s="12"/>
      <c r="V778" s="12"/>
      <c r="W778" s="17"/>
      <c r="X778" s="17"/>
      <c r="Y778" s="15"/>
      <c r="Z778" s="14"/>
      <c r="AA778" s="43" t="e">
        <f t="shared" si="108"/>
        <v>#DIV/0!</v>
      </c>
      <c r="AB778" s="21" t="e">
        <f t="shared" si="109"/>
        <v>#DIV/0!</v>
      </c>
      <c r="AC778" s="21" t="e">
        <f t="shared" si="110"/>
        <v>#DIV/0!</v>
      </c>
      <c r="AD778" s="21" t="e">
        <f t="shared" si="111"/>
        <v>#DIV/0!</v>
      </c>
      <c r="AE778" s="21" t="e">
        <f t="shared" si="112"/>
        <v>#DIV/0!</v>
      </c>
      <c r="AF778" s="21" t="e">
        <f t="shared" si="115"/>
        <v>#DIV/0!</v>
      </c>
      <c r="AG778" s="20">
        <f>VLOOKUP(S778,'tabla ingresos'!$A$3:$D$15,4,FALSE)</f>
        <v>0</v>
      </c>
      <c r="AH778" s="20">
        <f t="shared" si="113"/>
        <v>0</v>
      </c>
      <c r="AI778" s="20">
        <f t="shared" si="114"/>
        <v>0</v>
      </c>
      <c r="AJ778" s="28" t="e">
        <f>VLOOKUP(AA778,score!$K$2:$L$8,2,TRUE)*AJ$2</f>
        <v>#DIV/0!</v>
      </c>
      <c r="AK778" s="28">
        <f>VLOOKUP(T778,score!$M$2:$N$8,2,FALSE)*AK$2</f>
        <v>0</v>
      </c>
      <c r="AL778" s="28">
        <f>VLOOKUP(Q778,score!$G$2:$H$8,2,TRUE)*AL$2</f>
        <v>0.1</v>
      </c>
      <c r="AM778" s="28" t="e">
        <f>VLOOKUP(AB778,score!$Y$2:$Z$8,2,TRUE)*AM$2</f>
        <v>#DIV/0!</v>
      </c>
      <c r="AN778" s="28" t="e">
        <f>VLOOKUP(AE778,score!$AE$2:$AF$8,2,TRUE)*AN$2</f>
        <v>#DIV/0!</v>
      </c>
      <c r="AO778" s="28">
        <f>VLOOKUP(O778,score!$C$2:$D$8,2,TRUE)*AO$2</f>
        <v>0.1</v>
      </c>
      <c r="AP778" s="28">
        <f>VLOOKUP(R778,score!$I$2:$J$8,2,TRUE)*AP$2</f>
        <v>0.1</v>
      </c>
      <c r="AQ778" s="28" t="e">
        <f>VLOOKUP(P778,score!$E$2:$F$8,2,FALSE)*AQ$2</f>
        <v>#N/A</v>
      </c>
      <c r="AR778" s="28">
        <f>VLOOKUP(U778,score!$O$2:$P$8,2,TRUE)*AR$2</f>
        <v>0</v>
      </c>
      <c r="AS778" s="28">
        <f>VLOOKUP(V778,score!$Q$2:$R$8,2,TRUE)*AS$2</f>
        <v>0</v>
      </c>
      <c r="AT778" s="28" t="e">
        <f>VLOOKUP(W778,score!$S$2:$T$8,2,FALSE)*AT$2</f>
        <v>#N/A</v>
      </c>
      <c r="AU778" s="28" t="e">
        <f>VLOOKUP(X778,score!$U$2:$V$4,2,FALSE)*AU$2</f>
        <v>#N/A</v>
      </c>
      <c r="AV778" s="28" t="e">
        <f>VLOOKUP(AF778,score!$AG$2:$AH$8,2,TRUE)*AV$2</f>
        <v>#DIV/0!</v>
      </c>
      <c r="AW778" s="28" t="e">
        <f>VLOOKUP(Y778,score!$W$2:$X$8,2,FALSE)*AW$2</f>
        <v>#N/A</v>
      </c>
      <c r="AX778" s="28" t="e">
        <f>VLOOKUP(AC778,score!$AA$2:$AB$8,2,TRUE)*AX$2</f>
        <v>#DIV/0!</v>
      </c>
      <c r="AY778" s="28" t="e">
        <f>VLOOKUP(AD778,score!$AC$2:$AD$8,2,TRUE)*AY$2</f>
        <v>#DIV/0!</v>
      </c>
      <c r="AZ778" s="28">
        <f>VLOOKUP(N778,score!$A$2:$B$8,2,TRUE)*AZ$2</f>
        <v>0.1</v>
      </c>
      <c r="BA778" s="29" t="e">
        <f t="shared" si="116"/>
        <v>#DIV/0!</v>
      </c>
      <c r="BB778" s="29" t="e">
        <f>VLOOKUP(BA778,score!$AJ$2:$AK$7,2,TRUE)</f>
        <v>#DIV/0!</v>
      </c>
    </row>
    <row r="779" spans="1:54" x14ac:dyDescent="0.3">
      <c r="A779" s="10"/>
      <c r="B779" s="11"/>
      <c r="C779" s="12"/>
      <c r="D779" s="14"/>
      <c r="E779" s="12"/>
      <c r="F779" s="14"/>
      <c r="G779" s="14"/>
      <c r="H779" s="14"/>
      <c r="I779" s="14"/>
      <c r="J779" s="14"/>
      <c r="K779" s="14"/>
      <c r="L779" s="14"/>
      <c r="M779" s="14"/>
      <c r="N779" s="13"/>
      <c r="O779" s="13"/>
      <c r="P779" s="12"/>
      <c r="Q779" s="12"/>
      <c r="R779" s="12"/>
      <c r="S779" s="12"/>
      <c r="T779" s="12"/>
      <c r="U779" s="12"/>
      <c r="V779" s="12"/>
      <c r="W779" s="17"/>
      <c r="X779" s="17"/>
      <c r="Y779" s="15"/>
      <c r="Z779" s="14"/>
      <c r="AA779" s="43" t="e">
        <f t="shared" si="108"/>
        <v>#DIV/0!</v>
      </c>
      <c r="AB779" s="21" t="e">
        <f t="shared" si="109"/>
        <v>#DIV/0!</v>
      </c>
      <c r="AC779" s="21" t="e">
        <f t="shared" si="110"/>
        <v>#DIV/0!</v>
      </c>
      <c r="AD779" s="21" t="e">
        <f t="shared" si="111"/>
        <v>#DIV/0!</v>
      </c>
      <c r="AE779" s="21" t="e">
        <f t="shared" si="112"/>
        <v>#DIV/0!</v>
      </c>
      <c r="AF779" s="21" t="e">
        <f t="shared" si="115"/>
        <v>#DIV/0!</v>
      </c>
      <c r="AG779" s="20">
        <f>VLOOKUP(S779,'tabla ingresos'!$A$3:$D$15,4,FALSE)</f>
        <v>0</v>
      </c>
      <c r="AH779" s="20">
        <f t="shared" si="113"/>
        <v>0</v>
      </c>
      <c r="AI779" s="20">
        <f t="shared" si="114"/>
        <v>0</v>
      </c>
      <c r="AJ779" s="28" t="e">
        <f>VLOOKUP(AA779,score!$K$2:$L$8,2,TRUE)*AJ$2</f>
        <v>#DIV/0!</v>
      </c>
      <c r="AK779" s="28">
        <f>VLOOKUP(T779,score!$M$2:$N$8,2,FALSE)*AK$2</f>
        <v>0</v>
      </c>
      <c r="AL779" s="28">
        <f>VLOOKUP(Q779,score!$G$2:$H$8,2,TRUE)*AL$2</f>
        <v>0.1</v>
      </c>
      <c r="AM779" s="28" t="e">
        <f>VLOOKUP(AB779,score!$Y$2:$Z$8,2,TRUE)*AM$2</f>
        <v>#DIV/0!</v>
      </c>
      <c r="AN779" s="28" t="e">
        <f>VLOOKUP(AE779,score!$AE$2:$AF$8,2,TRUE)*AN$2</f>
        <v>#DIV/0!</v>
      </c>
      <c r="AO779" s="28">
        <f>VLOOKUP(O779,score!$C$2:$D$8,2,TRUE)*AO$2</f>
        <v>0.1</v>
      </c>
      <c r="AP779" s="28">
        <f>VLOOKUP(R779,score!$I$2:$J$8,2,TRUE)*AP$2</f>
        <v>0.1</v>
      </c>
      <c r="AQ779" s="28" t="e">
        <f>VLOOKUP(P779,score!$E$2:$F$8,2,FALSE)*AQ$2</f>
        <v>#N/A</v>
      </c>
      <c r="AR779" s="28">
        <f>VLOOKUP(U779,score!$O$2:$P$8,2,TRUE)*AR$2</f>
        <v>0</v>
      </c>
      <c r="AS779" s="28">
        <f>VLOOKUP(V779,score!$Q$2:$R$8,2,TRUE)*AS$2</f>
        <v>0</v>
      </c>
      <c r="AT779" s="28" t="e">
        <f>VLOOKUP(W779,score!$S$2:$T$8,2,FALSE)*AT$2</f>
        <v>#N/A</v>
      </c>
      <c r="AU779" s="28" t="e">
        <f>VLOOKUP(X779,score!$U$2:$V$4,2,FALSE)*AU$2</f>
        <v>#N/A</v>
      </c>
      <c r="AV779" s="28" t="e">
        <f>VLOOKUP(AF779,score!$AG$2:$AH$8,2,TRUE)*AV$2</f>
        <v>#DIV/0!</v>
      </c>
      <c r="AW779" s="28" t="e">
        <f>VLOOKUP(Y779,score!$W$2:$X$8,2,FALSE)*AW$2</f>
        <v>#N/A</v>
      </c>
      <c r="AX779" s="28" t="e">
        <f>VLOOKUP(AC779,score!$AA$2:$AB$8,2,TRUE)*AX$2</f>
        <v>#DIV/0!</v>
      </c>
      <c r="AY779" s="28" t="e">
        <f>VLOOKUP(AD779,score!$AC$2:$AD$8,2,TRUE)*AY$2</f>
        <v>#DIV/0!</v>
      </c>
      <c r="AZ779" s="28">
        <f>VLOOKUP(N779,score!$A$2:$B$8,2,TRUE)*AZ$2</f>
        <v>0.1</v>
      </c>
      <c r="BA779" s="29" t="e">
        <f t="shared" si="116"/>
        <v>#DIV/0!</v>
      </c>
      <c r="BB779" s="29" t="e">
        <f>VLOOKUP(BA779,score!$AJ$2:$AK$7,2,TRUE)</f>
        <v>#DIV/0!</v>
      </c>
    </row>
    <row r="780" spans="1:54" x14ac:dyDescent="0.3">
      <c r="A780" s="10"/>
      <c r="B780" s="11"/>
      <c r="C780" s="12"/>
      <c r="D780" s="14"/>
      <c r="E780" s="12"/>
      <c r="F780" s="14"/>
      <c r="G780" s="14"/>
      <c r="H780" s="14"/>
      <c r="I780" s="14"/>
      <c r="J780" s="14"/>
      <c r="K780" s="14"/>
      <c r="L780" s="14"/>
      <c r="M780" s="14"/>
      <c r="N780" s="13"/>
      <c r="O780" s="13"/>
      <c r="P780" s="12"/>
      <c r="Q780" s="12"/>
      <c r="R780" s="12"/>
      <c r="S780" s="12"/>
      <c r="T780" s="12"/>
      <c r="U780" s="12"/>
      <c r="V780" s="12"/>
      <c r="W780" s="17"/>
      <c r="X780" s="17"/>
      <c r="Y780" s="15"/>
      <c r="Z780" s="14"/>
      <c r="AA780" s="43" t="e">
        <f t="shared" si="108"/>
        <v>#DIV/0!</v>
      </c>
      <c r="AB780" s="21" t="e">
        <f t="shared" si="109"/>
        <v>#DIV/0!</v>
      </c>
      <c r="AC780" s="21" t="e">
        <f t="shared" si="110"/>
        <v>#DIV/0!</v>
      </c>
      <c r="AD780" s="21" t="e">
        <f t="shared" si="111"/>
        <v>#DIV/0!</v>
      </c>
      <c r="AE780" s="21" t="e">
        <f t="shared" si="112"/>
        <v>#DIV/0!</v>
      </c>
      <c r="AF780" s="21" t="e">
        <f t="shared" si="115"/>
        <v>#DIV/0!</v>
      </c>
      <c r="AG780" s="20">
        <f>VLOOKUP(S780,'tabla ingresos'!$A$3:$D$15,4,FALSE)</f>
        <v>0</v>
      </c>
      <c r="AH780" s="20">
        <f t="shared" si="113"/>
        <v>0</v>
      </c>
      <c r="AI780" s="20">
        <f t="shared" si="114"/>
        <v>0</v>
      </c>
      <c r="AJ780" s="28" t="e">
        <f>VLOOKUP(AA780,score!$K$2:$L$8,2,TRUE)*AJ$2</f>
        <v>#DIV/0!</v>
      </c>
      <c r="AK780" s="28">
        <f>VLOOKUP(T780,score!$M$2:$N$8,2,FALSE)*AK$2</f>
        <v>0</v>
      </c>
      <c r="AL780" s="28">
        <f>VLOOKUP(Q780,score!$G$2:$H$8,2,TRUE)*AL$2</f>
        <v>0.1</v>
      </c>
      <c r="AM780" s="28" t="e">
        <f>VLOOKUP(AB780,score!$Y$2:$Z$8,2,TRUE)*AM$2</f>
        <v>#DIV/0!</v>
      </c>
      <c r="AN780" s="28" t="e">
        <f>VLOOKUP(AE780,score!$AE$2:$AF$8,2,TRUE)*AN$2</f>
        <v>#DIV/0!</v>
      </c>
      <c r="AO780" s="28">
        <f>VLOOKUP(O780,score!$C$2:$D$8,2,TRUE)*AO$2</f>
        <v>0.1</v>
      </c>
      <c r="AP780" s="28">
        <f>VLOOKUP(R780,score!$I$2:$J$8,2,TRUE)*AP$2</f>
        <v>0.1</v>
      </c>
      <c r="AQ780" s="28" t="e">
        <f>VLOOKUP(P780,score!$E$2:$F$8,2,FALSE)*AQ$2</f>
        <v>#N/A</v>
      </c>
      <c r="AR780" s="28">
        <f>VLOOKUP(U780,score!$O$2:$P$8,2,TRUE)*AR$2</f>
        <v>0</v>
      </c>
      <c r="AS780" s="28">
        <f>VLOOKUP(V780,score!$Q$2:$R$8,2,TRUE)*AS$2</f>
        <v>0</v>
      </c>
      <c r="AT780" s="28" t="e">
        <f>VLOOKUP(W780,score!$S$2:$T$8,2,FALSE)*AT$2</f>
        <v>#N/A</v>
      </c>
      <c r="AU780" s="28" t="e">
        <f>VLOOKUP(X780,score!$U$2:$V$4,2,FALSE)*AU$2</f>
        <v>#N/A</v>
      </c>
      <c r="AV780" s="28" t="e">
        <f>VLOOKUP(AF780,score!$AG$2:$AH$8,2,TRUE)*AV$2</f>
        <v>#DIV/0!</v>
      </c>
      <c r="AW780" s="28" t="e">
        <f>VLOOKUP(Y780,score!$W$2:$X$8,2,FALSE)*AW$2</f>
        <v>#N/A</v>
      </c>
      <c r="AX780" s="28" t="e">
        <f>VLOOKUP(AC780,score!$AA$2:$AB$8,2,TRUE)*AX$2</f>
        <v>#DIV/0!</v>
      </c>
      <c r="AY780" s="28" t="e">
        <f>VLOOKUP(AD780,score!$AC$2:$AD$8,2,TRUE)*AY$2</f>
        <v>#DIV/0!</v>
      </c>
      <c r="AZ780" s="28">
        <f>VLOOKUP(N780,score!$A$2:$B$8,2,TRUE)*AZ$2</f>
        <v>0.1</v>
      </c>
      <c r="BA780" s="29" t="e">
        <f t="shared" si="116"/>
        <v>#DIV/0!</v>
      </c>
      <c r="BB780" s="29" t="e">
        <f>VLOOKUP(BA780,score!$AJ$2:$AK$7,2,TRUE)</f>
        <v>#DIV/0!</v>
      </c>
    </row>
    <row r="781" spans="1:54" x14ac:dyDescent="0.3">
      <c r="A781" s="10"/>
      <c r="B781" s="11"/>
      <c r="C781" s="12"/>
      <c r="D781" s="14"/>
      <c r="E781" s="12"/>
      <c r="F781" s="14"/>
      <c r="G781" s="14"/>
      <c r="H781" s="14"/>
      <c r="I781" s="14"/>
      <c r="J781" s="14"/>
      <c r="K781" s="14"/>
      <c r="L781" s="14"/>
      <c r="M781" s="14"/>
      <c r="N781" s="13"/>
      <c r="O781" s="13"/>
      <c r="P781" s="12"/>
      <c r="Q781" s="12"/>
      <c r="R781" s="12"/>
      <c r="S781" s="12"/>
      <c r="T781" s="12"/>
      <c r="U781" s="12"/>
      <c r="V781" s="12"/>
      <c r="W781" s="17"/>
      <c r="X781" s="17"/>
      <c r="Y781" s="15"/>
      <c r="Z781" s="14"/>
      <c r="AA781" s="43" t="e">
        <f t="shared" si="108"/>
        <v>#DIV/0!</v>
      </c>
      <c r="AB781" s="21" t="e">
        <f t="shared" si="109"/>
        <v>#DIV/0!</v>
      </c>
      <c r="AC781" s="21" t="e">
        <f t="shared" si="110"/>
        <v>#DIV/0!</v>
      </c>
      <c r="AD781" s="21" t="e">
        <f t="shared" si="111"/>
        <v>#DIV/0!</v>
      </c>
      <c r="AE781" s="21" t="e">
        <f t="shared" si="112"/>
        <v>#DIV/0!</v>
      </c>
      <c r="AF781" s="21" t="e">
        <f t="shared" si="115"/>
        <v>#DIV/0!</v>
      </c>
      <c r="AG781" s="20">
        <f>VLOOKUP(S781,'tabla ingresos'!$A$3:$D$15,4,FALSE)</f>
        <v>0</v>
      </c>
      <c r="AH781" s="20">
        <f t="shared" si="113"/>
        <v>0</v>
      </c>
      <c r="AI781" s="20">
        <f t="shared" si="114"/>
        <v>0</v>
      </c>
      <c r="AJ781" s="28" t="e">
        <f>VLOOKUP(AA781,score!$K$2:$L$8,2,TRUE)*AJ$2</f>
        <v>#DIV/0!</v>
      </c>
      <c r="AK781" s="28">
        <f>VLOOKUP(T781,score!$M$2:$N$8,2,FALSE)*AK$2</f>
        <v>0</v>
      </c>
      <c r="AL781" s="28">
        <f>VLOOKUP(Q781,score!$G$2:$H$8,2,TRUE)*AL$2</f>
        <v>0.1</v>
      </c>
      <c r="AM781" s="28" t="e">
        <f>VLOOKUP(AB781,score!$Y$2:$Z$8,2,TRUE)*AM$2</f>
        <v>#DIV/0!</v>
      </c>
      <c r="AN781" s="28" t="e">
        <f>VLOOKUP(AE781,score!$AE$2:$AF$8,2,TRUE)*AN$2</f>
        <v>#DIV/0!</v>
      </c>
      <c r="AO781" s="28">
        <f>VLOOKUP(O781,score!$C$2:$D$8,2,TRUE)*AO$2</f>
        <v>0.1</v>
      </c>
      <c r="AP781" s="28">
        <f>VLOOKUP(R781,score!$I$2:$J$8,2,TRUE)*AP$2</f>
        <v>0.1</v>
      </c>
      <c r="AQ781" s="28" t="e">
        <f>VLOOKUP(P781,score!$E$2:$F$8,2,FALSE)*AQ$2</f>
        <v>#N/A</v>
      </c>
      <c r="AR781" s="28">
        <f>VLOOKUP(U781,score!$O$2:$P$8,2,TRUE)*AR$2</f>
        <v>0</v>
      </c>
      <c r="AS781" s="28">
        <f>VLOOKUP(V781,score!$Q$2:$R$8,2,TRUE)*AS$2</f>
        <v>0</v>
      </c>
      <c r="AT781" s="28" t="e">
        <f>VLOOKUP(W781,score!$S$2:$T$8,2,FALSE)*AT$2</f>
        <v>#N/A</v>
      </c>
      <c r="AU781" s="28" t="e">
        <f>VLOOKUP(X781,score!$U$2:$V$4,2,FALSE)*AU$2</f>
        <v>#N/A</v>
      </c>
      <c r="AV781" s="28" t="e">
        <f>VLOOKUP(AF781,score!$AG$2:$AH$8,2,TRUE)*AV$2</f>
        <v>#DIV/0!</v>
      </c>
      <c r="AW781" s="28" t="e">
        <f>VLOOKUP(Y781,score!$W$2:$X$8,2,FALSE)*AW$2</f>
        <v>#N/A</v>
      </c>
      <c r="AX781" s="28" t="e">
        <f>VLOOKUP(AC781,score!$AA$2:$AB$8,2,TRUE)*AX$2</f>
        <v>#DIV/0!</v>
      </c>
      <c r="AY781" s="28" t="e">
        <f>VLOOKUP(AD781,score!$AC$2:$AD$8,2,TRUE)*AY$2</f>
        <v>#DIV/0!</v>
      </c>
      <c r="AZ781" s="28">
        <f>VLOOKUP(N781,score!$A$2:$B$8,2,TRUE)*AZ$2</f>
        <v>0.1</v>
      </c>
      <c r="BA781" s="29" t="e">
        <f t="shared" si="116"/>
        <v>#DIV/0!</v>
      </c>
      <c r="BB781" s="29" t="e">
        <f>VLOOKUP(BA781,score!$AJ$2:$AK$7,2,TRUE)</f>
        <v>#DIV/0!</v>
      </c>
    </row>
    <row r="782" spans="1:54" x14ac:dyDescent="0.3">
      <c r="A782" s="10"/>
      <c r="B782" s="11"/>
      <c r="C782" s="12"/>
      <c r="D782" s="14"/>
      <c r="E782" s="12"/>
      <c r="F782" s="14"/>
      <c r="G782" s="14"/>
      <c r="H782" s="14"/>
      <c r="I782" s="14"/>
      <c r="J782" s="14"/>
      <c r="K782" s="14"/>
      <c r="L782" s="14"/>
      <c r="M782" s="14"/>
      <c r="N782" s="13"/>
      <c r="O782" s="13"/>
      <c r="P782" s="12"/>
      <c r="Q782" s="12"/>
      <c r="R782" s="12"/>
      <c r="S782" s="12"/>
      <c r="T782" s="12"/>
      <c r="U782" s="12"/>
      <c r="V782" s="12"/>
      <c r="W782" s="17"/>
      <c r="X782" s="17"/>
      <c r="Y782" s="15"/>
      <c r="Z782" s="14"/>
      <c r="AA782" s="43" t="e">
        <f t="shared" si="108"/>
        <v>#DIV/0!</v>
      </c>
      <c r="AB782" s="21" t="e">
        <f t="shared" si="109"/>
        <v>#DIV/0!</v>
      </c>
      <c r="AC782" s="21" t="e">
        <f t="shared" si="110"/>
        <v>#DIV/0!</v>
      </c>
      <c r="AD782" s="21" t="e">
        <f t="shared" si="111"/>
        <v>#DIV/0!</v>
      </c>
      <c r="AE782" s="21" t="e">
        <f t="shared" si="112"/>
        <v>#DIV/0!</v>
      </c>
      <c r="AF782" s="21" t="e">
        <f t="shared" si="115"/>
        <v>#DIV/0!</v>
      </c>
      <c r="AG782" s="20">
        <f>VLOOKUP(S782,'tabla ingresos'!$A$3:$D$15,4,FALSE)</f>
        <v>0</v>
      </c>
      <c r="AH782" s="20">
        <f t="shared" si="113"/>
        <v>0</v>
      </c>
      <c r="AI782" s="20">
        <f t="shared" si="114"/>
        <v>0</v>
      </c>
      <c r="AJ782" s="28" t="e">
        <f>VLOOKUP(AA782,score!$K$2:$L$8,2,TRUE)*AJ$2</f>
        <v>#DIV/0!</v>
      </c>
      <c r="AK782" s="28">
        <f>VLOOKUP(T782,score!$M$2:$N$8,2,FALSE)*AK$2</f>
        <v>0</v>
      </c>
      <c r="AL782" s="28">
        <f>VLOOKUP(Q782,score!$G$2:$H$8,2,TRUE)*AL$2</f>
        <v>0.1</v>
      </c>
      <c r="AM782" s="28" t="e">
        <f>VLOOKUP(AB782,score!$Y$2:$Z$8,2,TRUE)*AM$2</f>
        <v>#DIV/0!</v>
      </c>
      <c r="AN782" s="28" t="e">
        <f>VLOOKUP(AE782,score!$AE$2:$AF$8,2,TRUE)*AN$2</f>
        <v>#DIV/0!</v>
      </c>
      <c r="AO782" s="28">
        <f>VLOOKUP(O782,score!$C$2:$D$8,2,TRUE)*AO$2</f>
        <v>0.1</v>
      </c>
      <c r="AP782" s="28">
        <f>VLOOKUP(R782,score!$I$2:$J$8,2,TRUE)*AP$2</f>
        <v>0.1</v>
      </c>
      <c r="AQ782" s="28" t="e">
        <f>VLOOKUP(P782,score!$E$2:$F$8,2,FALSE)*AQ$2</f>
        <v>#N/A</v>
      </c>
      <c r="AR782" s="28">
        <f>VLOOKUP(U782,score!$O$2:$P$8,2,TRUE)*AR$2</f>
        <v>0</v>
      </c>
      <c r="AS782" s="28">
        <f>VLOOKUP(V782,score!$Q$2:$R$8,2,TRUE)*AS$2</f>
        <v>0</v>
      </c>
      <c r="AT782" s="28" t="e">
        <f>VLOOKUP(W782,score!$S$2:$T$8,2,FALSE)*AT$2</f>
        <v>#N/A</v>
      </c>
      <c r="AU782" s="28" t="e">
        <f>VLOOKUP(X782,score!$U$2:$V$4,2,FALSE)*AU$2</f>
        <v>#N/A</v>
      </c>
      <c r="AV782" s="28" t="e">
        <f>VLOOKUP(AF782,score!$AG$2:$AH$8,2,TRUE)*AV$2</f>
        <v>#DIV/0!</v>
      </c>
      <c r="AW782" s="28" t="e">
        <f>VLOOKUP(Y782,score!$W$2:$X$8,2,FALSE)*AW$2</f>
        <v>#N/A</v>
      </c>
      <c r="AX782" s="28" t="e">
        <f>VLOOKUP(AC782,score!$AA$2:$AB$8,2,TRUE)*AX$2</f>
        <v>#DIV/0!</v>
      </c>
      <c r="AY782" s="28" t="e">
        <f>VLOOKUP(AD782,score!$AC$2:$AD$8,2,TRUE)*AY$2</f>
        <v>#DIV/0!</v>
      </c>
      <c r="AZ782" s="28">
        <f>VLOOKUP(N782,score!$A$2:$B$8,2,TRUE)*AZ$2</f>
        <v>0.1</v>
      </c>
      <c r="BA782" s="29" t="e">
        <f t="shared" si="116"/>
        <v>#DIV/0!</v>
      </c>
      <c r="BB782" s="29" t="e">
        <f>VLOOKUP(BA782,score!$AJ$2:$AK$7,2,TRUE)</f>
        <v>#DIV/0!</v>
      </c>
    </row>
    <row r="783" spans="1:54" x14ac:dyDescent="0.3">
      <c r="A783" s="10"/>
      <c r="B783" s="11"/>
      <c r="C783" s="12"/>
      <c r="D783" s="14"/>
      <c r="E783" s="12"/>
      <c r="F783" s="14"/>
      <c r="G783" s="14"/>
      <c r="H783" s="14"/>
      <c r="I783" s="14"/>
      <c r="J783" s="14"/>
      <c r="K783" s="14"/>
      <c r="L783" s="14"/>
      <c r="M783" s="14"/>
      <c r="N783" s="13"/>
      <c r="O783" s="13"/>
      <c r="P783" s="12"/>
      <c r="Q783" s="12"/>
      <c r="R783" s="12"/>
      <c r="S783" s="12"/>
      <c r="T783" s="12"/>
      <c r="U783" s="12"/>
      <c r="V783" s="12"/>
      <c r="W783" s="17"/>
      <c r="X783" s="17"/>
      <c r="Y783" s="15"/>
      <c r="Z783" s="14"/>
      <c r="AA783" s="43" t="e">
        <f t="shared" si="108"/>
        <v>#DIV/0!</v>
      </c>
      <c r="AB783" s="21" t="e">
        <f t="shared" si="109"/>
        <v>#DIV/0!</v>
      </c>
      <c r="AC783" s="21" t="e">
        <f t="shared" si="110"/>
        <v>#DIV/0!</v>
      </c>
      <c r="AD783" s="21" t="e">
        <f t="shared" si="111"/>
        <v>#DIV/0!</v>
      </c>
      <c r="AE783" s="21" t="e">
        <f t="shared" si="112"/>
        <v>#DIV/0!</v>
      </c>
      <c r="AF783" s="21" t="e">
        <f t="shared" si="115"/>
        <v>#DIV/0!</v>
      </c>
      <c r="AG783" s="20">
        <f>VLOOKUP(S783,'tabla ingresos'!$A$3:$D$15,4,FALSE)</f>
        <v>0</v>
      </c>
      <c r="AH783" s="20">
        <f t="shared" si="113"/>
        <v>0</v>
      </c>
      <c r="AI783" s="20">
        <f t="shared" si="114"/>
        <v>0</v>
      </c>
      <c r="AJ783" s="28" t="e">
        <f>VLOOKUP(AA783,score!$K$2:$L$8,2,TRUE)*AJ$2</f>
        <v>#DIV/0!</v>
      </c>
      <c r="AK783" s="28">
        <f>VLOOKUP(T783,score!$M$2:$N$8,2,FALSE)*AK$2</f>
        <v>0</v>
      </c>
      <c r="AL783" s="28">
        <f>VLOOKUP(Q783,score!$G$2:$H$8,2,TRUE)*AL$2</f>
        <v>0.1</v>
      </c>
      <c r="AM783" s="28" t="e">
        <f>VLOOKUP(AB783,score!$Y$2:$Z$8,2,TRUE)*AM$2</f>
        <v>#DIV/0!</v>
      </c>
      <c r="AN783" s="28" t="e">
        <f>VLOOKUP(AE783,score!$AE$2:$AF$8,2,TRUE)*AN$2</f>
        <v>#DIV/0!</v>
      </c>
      <c r="AO783" s="28">
        <f>VLOOKUP(O783,score!$C$2:$D$8,2,TRUE)*AO$2</f>
        <v>0.1</v>
      </c>
      <c r="AP783" s="28">
        <f>VLOOKUP(R783,score!$I$2:$J$8,2,TRUE)*AP$2</f>
        <v>0.1</v>
      </c>
      <c r="AQ783" s="28" t="e">
        <f>VLOOKUP(P783,score!$E$2:$F$8,2,FALSE)*AQ$2</f>
        <v>#N/A</v>
      </c>
      <c r="AR783" s="28">
        <f>VLOOKUP(U783,score!$O$2:$P$8,2,TRUE)*AR$2</f>
        <v>0</v>
      </c>
      <c r="AS783" s="28">
        <f>VLOOKUP(V783,score!$Q$2:$R$8,2,TRUE)*AS$2</f>
        <v>0</v>
      </c>
      <c r="AT783" s="28" t="e">
        <f>VLOOKUP(W783,score!$S$2:$T$8,2,FALSE)*AT$2</f>
        <v>#N/A</v>
      </c>
      <c r="AU783" s="28" t="e">
        <f>VLOOKUP(X783,score!$U$2:$V$4,2,FALSE)*AU$2</f>
        <v>#N/A</v>
      </c>
      <c r="AV783" s="28" t="e">
        <f>VLOOKUP(AF783,score!$AG$2:$AH$8,2,TRUE)*AV$2</f>
        <v>#DIV/0!</v>
      </c>
      <c r="AW783" s="28" t="e">
        <f>VLOOKUP(Y783,score!$W$2:$X$8,2,FALSE)*AW$2</f>
        <v>#N/A</v>
      </c>
      <c r="AX783" s="28" t="e">
        <f>VLOOKUP(AC783,score!$AA$2:$AB$8,2,TRUE)*AX$2</f>
        <v>#DIV/0!</v>
      </c>
      <c r="AY783" s="28" t="e">
        <f>VLOOKUP(AD783,score!$AC$2:$AD$8,2,TRUE)*AY$2</f>
        <v>#DIV/0!</v>
      </c>
      <c r="AZ783" s="28">
        <f>VLOOKUP(N783,score!$A$2:$B$8,2,TRUE)*AZ$2</f>
        <v>0.1</v>
      </c>
      <c r="BA783" s="29" t="e">
        <f t="shared" si="116"/>
        <v>#DIV/0!</v>
      </c>
      <c r="BB783" s="29" t="e">
        <f>VLOOKUP(BA783,score!$AJ$2:$AK$7,2,TRUE)</f>
        <v>#DIV/0!</v>
      </c>
    </row>
    <row r="784" spans="1:54" x14ac:dyDescent="0.3">
      <c r="A784" s="10"/>
      <c r="B784" s="11"/>
      <c r="C784" s="12"/>
      <c r="D784" s="14"/>
      <c r="E784" s="12"/>
      <c r="F784" s="14"/>
      <c r="G784" s="14"/>
      <c r="H784" s="14"/>
      <c r="I784" s="14"/>
      <c r="J784" s="14"/>
      <c r="K784" s="14"/>
      <c r="L784" s="14"/>
      <c r="M784" s="14"/>
      <c r="N784" s="13"/>
      <c r="O784" s="13"/>
      <c r="P784" s="12"/>
      <c r="Q784" s="12"/>
      <c r="R784" s="12"/>
      <c r="S784" s="12"/>
      <c r="T784" s="12"/>
      <c r="U784" s="12"/>
      <c r="V784" s="12"/>
      <c r="W784" s="17"/>
      <c r="X784" s="17"/>
      <c r="Y784" s="15"/>
      <c r="Z784" s="14"/>
      <c r="AA784" s="43" t="e">
        <f t="shared" si="108"/>
        <v>#DIV/0!</v>
      </c>
      <c r="AB784" s="21" t="e">
        <f t="shared" si="109"/>
        <v>#DIV/0!</v>
      </c>
      <c r="AC784" s="21" t="e">
        <f t="shared" si="110"/>
        <v>#DIV/0!</v>
      </c>
      <c r="AD784" s="21" t="e">
        <f t="shared" si="111"/>
        <v>#DIV/0!</v>
      </c>
      <c r="AE784" s="21" t="e">
        <f t="shared" si="112"/>
        <v>#DIV/0!</v>
      </c>
      <c r="AF784" s="21" t="e">
        <f t="shared" si="115"/>
        <v>#DIV/0!</v>
      </c>
      <c r="AG784" s="20">
        <f>VLOOKUP(S784,'tabla ingresos'!$A$3:$D$15,4,FALSE)</f>
        <v>0</v>
      </c>
      <c r="AH784" s="20">
        <f t="shared" si="113"/>
        <v>0</v>
      </c>
      <c r="AI784" s="20">
        <f t="shared" si="114"/>
        <v>0</v>
      </c>
      <c r="AJ784" s="28" t="e">
        <f>VLOOKUP(AA784,score!$K$2:$L$8,2,TRUE)*AJ$2</f>
        <v>#DIV/0!</v>
      </c>
      <c r="AK784" s="28">
        <f>VLOOKUP(T784,score!$M$2:$N$8,2,FALSE)*AK$2</f>
        <v>0</v>
      </c>
      <c r="AL784" s="28">
        <f>VLOOKUP(Q784,score!$G$2:$H$8,2,TRUE)*AL$2</f>
        <v>0.1</v>
      </c>
      <c r="AM784" s="28" t="e">
        <f>VLOOKUP(AB784,score!$Y$2:$Z$8,2,TRUE)*AM$2</f>
        <v>#DIV/0!</v>
      </c>
      <c r="AN784" s="28" t="e">
        <f>VLOOKUP(AE784,score!$AE$2:$AF$8,2,TRUE)*AN$2</f>
        <v>#DIV/0!</v>
      </c>
      <c r="AO784" s="28">
        <f>VLOOKUP(O784,score!$C$2:$D$8,2,TRUE)*AO$2</f>
        <v>0.1</v>
      </c>
      <c r="AP784" s="28">
        <f>VLOOKUP(R784,score!$I$2:$J$8,2,TRUE)*AP$2</f>
        <v>0.1</v>
      </c>
      <c r="AQ784" s="28" t="e">
        <f>VLOOKUP(P784,score!$E$2:$F$8,2,FALSE)*AQ$2</f>
        <v>#N/A</v>
      </c>
      <c r="AR784" s="28">
        <f>VLOOKUP(U784,score!$O$2:$P$8,2,TRUE)*AR$2</f>
        <v>0</v>
      </c>
      <c r="AS784" s="28">
        <f>VLOOKUP(V784,score!$Q$2:$R$8,2,TRUE)*AS$2</f>
        <v>0</v>
      </c>
      <c r="AT784" s="28" t="e">
        <f>VLOOKUP(W784,score!$S$2:$T$8,2,FALSE)*AT$2</f>
        <v>#N/A</v>
      </c>
      <c r="AU784" s="28" t="e">
        <f>VLOOKUP(X784,score!$U$2:$V$4,2,FALSE)*AU$2</f>
        <v>#N/A</v>
      </c>
      <c r="AV784" s="28" t="e">
        <f>VLOOKUP(AF784,score!$AG$2:$AH$8,2,TRUE)*AV$2</f>
        <v>#DIV/0!</v>
      </c>
      <c r="AW784" s="28" t="e">
        <f>VLOOKUP(Y784,score!$W$2:$X$8,2,FALSE)*AW$2</f>
        <v>#N/A</v>
      </c>
      <c r="AX784" s="28" t="e">
        <f>VLOOKUP(AC784,score!$AA$2:$AB$8,2,TRUE)*AX$2</f>
        <v>#DIV/0!</v>
      </c>
      <c r="AY784" s="28" t="e">
        <f>VLOOKUP(AD784,score!$AC$2:$AD$8,2,TRUE)*AY$2</f>
        <v>#DIV/0!</v>
      </c>
      <c r="AZ784" s="28">
        <f>VLOOKUP(N784,score!$A$2:$B$8,2,TRUE)*AZ$2</f>
        <v>0.1</v>
      </c>
      <c r="BA784" s="29" t="e">
        <f t="shared" si="116"/>
        <v>#DIV/0!</v>
      </c>
      <c r="BB784" s="29" t="e">
        <f>VLOOKUP(BA784,score!$AJ$2:$AK$7,2,TRUE)</f>
        <v>#DIV/0!</v>
      </c>
    </row>
    <row r="785" spans="1:54" x14ac:dyDescent="0.3">
      <c r="A785" s="10"/>
      <c r="B785" s="11"/>
      <c r="C785" s="12"/>
      <c r="D785" s="14"/>
      <c r="E785" s="12"/>
      <c r="F785" s="14"/>
      <c r="G785" s="14"/>
      <c r="H785" s="14"/>
      <c r="I785" s="14"/>
      <c r="J785" s="14"/>
      <c r="K785" s="14"/>
      <c r="L785" s="14"/>
      <c r="M785" s="14"/>
      <c r="N785" s="13"/>
      <c r="O785" s="13"/>
      <c r="P785" s="12"/>
      <c r="Q785" s="12"/>
      <c r="R785" s="12"/>
      <c r="S785" s="12"/>
      <c r="T785" s="12"/>
      <c r="U785" s="12"/>
      <c r="V785" s="12"/>
      <c r="W785" s="17"/>
      <c r="X785" s="17"/>
      <c r="Y785" s="15"/>
      <c r="Z785" s="14"/>
      <c r="AA785" s="43" t="e">
        <f t="shared" si="108"/>
        <v>#DIV/0!</v>
      </c>
      <c r="AB785" s="21" t="e">
        <f t="shared" si="109"/>
        <v>#DIV/0!</v>
      </c>
      <c r="AC785" s="21" t="e">
        <f t="shared" si="110"/>
        <v>#DIV/0!</v>
      </c>
      <c r="AD785" s="21" t="e">
        <f t="shared" si="111"/>
        <v>#DIV/0!</v>
      </c>
      <c r="AE785" s="21" t="e">
        <f t="shared" si="112"/>
        <v>#DIV/0!</v>
      </c>
      <c r="AF785" s="21" t="e">
        <f t="shared" si="115"/>
        <v>#DIV/0!</v>
      </c>
      <c r="AG785" s="20">
        <f>VLOOKUP(S785,'tabla ingresos'!$A$3:$D$15,4,FALSE)</f>
        <v>0</v>
      </c>
      <c r="AH785" s="20">
        <f t="shared" si="113"/>
        <v>0</v>
      </c>
      <c r="AI785" s="20">
        <f t="shared" si="114"/>
        <v>0</v>
      </c>
      <c r="AJ785" s="28" t="e">
        <f>VLOOKUP(AA785,score!$K$2:$L$8,2,TRUE)*AJ$2</f>
        <v>#DIV/0!</v>
      </c>
      <c r="AK785" s="28">
        <f>VLOOKUP(T785,score!$M$2:$N$8,2,FALSE)*AK$2</f>
        <v>0</v>
      </c>
      <c r="AL785" s="28">
        <f>VLOOKUP(Q785,score!$G$2:$H$8,2,TRUE)*AL$2</f>
        <v>0.1</v>
      </c>
      <c r="AM785" s="28" t="e">
        <f>VLOOKUP(AB785,score!$Y$2:$Z$8,2,TRUE)*AM$2</f>
        <v>#DIV/0!</v>
      </c>
      <c r="AN785" s="28" t="e">
        <f>VLOOKUP(AE785,score!$AE$2:$AF$8,2,TRUE)*AN$2</f>
        <v>#DIV/0!</v>
      </c>
      <c r="AO785" s="28">
        <f>VLOOKUP(O785,score!$C$2:$D$8,2,TRUE)*AO$2</f>
        <v>0.1</v>
      </c>
      <c r="AP785" s="28">
        <f>VLOOKUP(R785,score!$I$2:$J$8,2,TRUE)*AP$2</f>
        <v>0.1</v>
      </c>
      <c r="AQ785" s="28" t="e">
        <f>VLOOKUP(P785,score!$E$2:$F$8,2,FALSE)*AQ$2</f>
        <v>#N/A</v>
      </c>
      <c r="AR785" s="28">
        <f>VLOOKUP(U785,score!$O$2:$P$8,2,TRUE)*AR$2</f>
        <v>0</v>
      </c>
      <c r="AS785" s="28">
        <f>VLOOKUP(V785,score!$Q$2:$R$8,2,TRUE)*AS$2</f>
        <v>0</v>
      </c>
      <c r="AT785" s="28" t="e">
        <f>VLOOKUP(W785,score!$S$2:$T$8,2,FALSE)*AT$2</f>
        <v>#N/A</v>
      </c>
      <c r="AU785" s="28" t="e">
        <f>VLOOKUP(X785,score!$U$2:$V$4,2,FALSE)*AU$2</f>
        <v>#N/A</v>
      </c>
      <c r="AV785" s="28" t="e">
        <f>VLOOKUP(AF785,score!$AG$2:$AH$8,2,TRUE)*AV$2</f>
        <v>#DIV/0!</v>
      </c>
      <c r="AW785" s="28" t="e">
        <f>VLOOKUP(Y785,score!$W$2:$X$8,2,FALSE)*AW$2</f>
        <v>#N/A</v>
      </c>
      <c r="AX785" s="28" t="e">
        <f>VLOOKUP(AC785,score!$AA$2:$AB$8,2,TRUE)*AX$2</f>
        <v>#DIV/0!</v>
      </c>
      <c r="AY785" s="28" t="e">
        <f>VLOOKUP(AD785,score!$AC$2:$AD$8,2,TRUE)*AY$2</f>
        <v>#DIV/0!</v>
      </c>
      <c r="AZ785" s="28">
        <f>VLOOKUP(N785,score!$A$2:$B$8,2,TRUE)*AZ$2</f>
        <v>0.1</v>
      </c>
      <c r="BA785" s="29" t="e">
        <f t="shared" si="116"/>
        <v>#DIV/0!</v>
      </c>
      <c r="BB785" s="29" t="e">
        <f>VLOOKUP(BA785,score!$AJ$2:$AK$7,2,TRUE)</f>
        <v>#DIV/0!</v>
      </c>
    </row>
    <row r="786" spans="1:54" x14ac:dyDescent="0.3">
      <c r="A786" s="10"/>
      <c r="B786" s="11"/>
      <c r="C786" s="12"/>
      <c r="D786" s="14"/>
      <c r="E786" s="12"/>
      <c r="F786" s="14"/>
      <c r="G786" s="14"/>
      <c r="H786" s="14"/>
      <c r="I786" s="14"/>
      <c r="J786" s="14"/>
      <c r="K786" s="14"/>
      <c r="L786" s="14"/>
      <c r="M786" s="14"/>
      <c r="N786" s="13"/>
      <c r="O786" s="13"/>
      <c r="P786" s="12"/>
      <c r="Q786" s="12"/>
      <c r="R786" s="12"/>
      <c r="S786" s="12"/>
      <c r="T786" s="12"/>
      <c r="U786" s="12"/>
      <c r="V786" s="12"/>
      <c r="W786" s="17"/>
      <c r="X786" s="17"/>
      <c r="Y786" s="15"/>
      <c r="Z786" s="14"/>
      <c r="AA786" s="43" t="e">
        <f t="shared" si="108"/>
        <v>#DIV/0!</v>
      </c>
      <c r="AB786" s="21" t="e">
        <f t="shared" si="109"/>
        <v>#DIV/0!</v>
      </c>
      <c r="AC786" s="21" t="e">
        <f t="shared" si="110"/>
        <v>#DIV/0!</v>
      </c>
      <c r="AD786" s="21" t="e">
        <f t="shared" si="111"/>
        <v>#DIV/0!</v>
      </c>
      <c r="AE786" s="21" t="e">
        <f t="shared" si="112"/>
        <v>#DIV/0!</v>
      </c>
      <c r="AF786" s="21" t="e">
        <f t="shared" si="115"/>
        <v>#DIV/0!</v>
      </c>
      <c r="AG786" s="20">
        <f>VLOOKUP(S786,'tabla ingresos'!$A$3:$D$15,4,FALSE)</f>
        <v>0</v>
      </c>
      <c r="AH786" s="20">
        <f t="shared" si="113"/>
        <v>0</v>
      </c>
      <c r="AI786" s="20">
        <f t="shared" si="114"/>
        <v>0</v>
      </c>
      <c r="AJ786" s="28" t="e">
        <f>VLOOKUP(AA786,score!$K$2:$L$8,2,TRUE)*AJ$2</f>
        <v>#DIV/0!</v>
      </c>
      <c r="AK786" s="28">
        <f>VLOOKUP(T786,score!$M$2:$N$8,2,FALSE)*AK$2</f>
        <v>0</v>
      </c>
      <c r="AL786" s="28">
        <f>VLOOKUP(Q786,score!$G$2:$H$8,2,TRUE)*AL$2</f>
        <v>0.1</v>
      </c>
      <c r="AM786" s="28" t="e">
        <f>VLOOKUP(AB786,score!$Y$2:$Z$8,2,TRUE)*AM$2</f>
        <v>#DIV/0!</v>
      </c>
      <c r="AN786" s="28" t="e">
        <f>VLOOKUP(AE786,score!$AE$2:$AF$8,2,TRUE)*AN$2</f>
        <v>#DIV/0!</v>
      </c>
      <c r="AO786" s="28">
        <f>VLOOKUP(O786,score!$C$2:$D$8,2,TRUE)*AO$2</f>
        <v>0.1</v>
      </c>
      <c r="AP786" s="28">
        <f>VLOOKUP(R786,score!$I$2:$J$8,2,TRUE)*AP$2</f>
        <v>0.1</v>
      </c>
      <c r="AQ786" s="28" t="e">
        <f>VLOOKUP(P786,score!$E$2:$F$8,2,FALSE)*AQ$2</f>
        <v>#N/A</v>
      </c>
      <c r="AR786" s="28">
        <f>VLOOKUP(U786,score!$O$2:$P$8,2,TRUE)*AR$2</f>
        <v>0</v>
      </c>
      <c r="AS786" s="28">
        <f>VLOOKUP(V786,score!$Q$2:$R$8,2,TRUE)*AS$2</f>
        <v>0</v>
      </c>
      <c r="AT786" s="28" t="e">
        <f>VLOOKUP(W786,score!$S$2:$T$8,2,FALSE)*AT$2</f>
        <v>#N/A</v>
      </c>
      <c r="AU786" s="28" t="e">
        <f>VLOOKUP(X786,score!$U$2:$V$4,2,FALSE)*AU$2</f>
        <v>#N/A</v>
      </c>
      <c r="AV786" s="28" t="e">
        <f>VLOOKUP(AF786,score!$AG$2:$AH$8,2,TRUE)*AV$2</f>
        <v>#DIV/0!</v>
      </c>
      <c r="AW786" s="28" t="e">
        <f>VLOOKUP(Y786,score!$W$2:$X$8,2,FALSE)*AW$2</f>
        <v>#N/A</v>
      </c>
      <c r="AX786" s="28" t="e">
        <f>VLOOKUP(AC786,score!$AA$2:$AB$8,2,TRUE)*AX$2</f>
        <v>#DIV/0!</v>
      </c>
      <c r="AY786" s="28" t="e">
        <f>VLOOKUP(AD786,score!$AC$2:$AD$8,2,TRUE)*AY$2</f>
        <v>#DIV/0!</v>
      </c>
      <c r="AZ786" s="28">
        <f>VLOOKUP(N786,score!$A$2:$B$8,2,TRUE)*AZ$2</f>
        <v>0.1</v>
      </c>
      <c r="BA786" s="29" t="e">
        <f t="shared" si="116"/>
        <v>#DIV/0!</v>
      </c>
      <c r="BB786" s="29" t="e">
        <f>VLOOKUP(BA786,score!$AJ$2:$AK$7,2,TRUE)</f>
        <v>#DIV/0!</v>
      </c>
    </row>
    <row r="787" spans="1:54" x14ac:dyDescent="0.3">
      <c r="A787" s="10"/>
      <c r="B787" s="11"/>
      <c r="C787" s="12"/>
      <c r="D787" s="14"/>
      <c r="E787" s="12"/>
      <c r="F787" s="14"/>
      <c r="G787" s="14"/>
      <c r="H787" s="14"/>
      <c r="I787" s="14"/>
      <c r="J787" s="14"/>
      <c r="K787" s="14"/>
      <c r="L787" s="14"/>
      <c r="M787" s="14"/>
      <c r="N787" s="13"/>
      <c r="O787" s="13"/>
      <c r="P787" s="12"/>
      <c r="Q787" s="12"/>
      <c r="R787" s="12"/>
      <c r="S787" s="12"/>
      <c r="T787" s="12"/>
      <c r="U787" s="12"/>
      <c r="V787" s="12"/>
      <c r="W787" s="17"/>
      <c r="X787" s="17"/>
      <c r="Y787" s="15"/>
      <c r="Z787" s="14"/>
      <c r="AA787" s="43" t="e">
        <f t="shared" si="108"/>
        <v>#DIV/0!</v>
      </c>
      <c r="AB787" s="21" t="e">
        <f t="shared" si="109"/>
        <v>#DIV/0!</v>
      </c>
      <c r="AC787" s="21" t="e">
        <f t="shared" si="110"/>
        <v>#DIV/0!</v>
      </c>
      <c r="AD787" s="21" t="e">
        <f t="shared" si="111"/>
        <v>#DIV/0!</v>
      </c>
      <c r="AE787" s="21" t="e">
        <f t="shared" si="112"/>
        <v>#DIV/0!</v>
      </c>
      <c r="AF787" s="21" t="e">
        <f t="shared" si="115"/>
        <v>#DIV/0!</v>
      </c>
      <c r="AG787" s="20">
        <f>VLOOKUP(S787,'tabla ingresos'!$A$3:$D$15,4,FALSE)</f>
        <v>0</v>
      </c>
      <c r="AH787" s="20">
        <f t="shared" si="113"/>
        <v>0</v>
      </c>
      <c r="AI787" s="20">
        <f t="shared" si="114"/>
        <v>0</v>
      </c>
      <c r="AJ787" s="28" t="e">
        <f>VLOOKUP(AA787,score!$K$2:$L$8,2,TRUE)*AJ$2</f>
        <v>#DIV/0!</v>
      </c>
      <c r="AK787" s="28">
        <f>VLOOKUP(T787,score!$M$2:$N$8,2,FALSE)*AK$2</f>
        <v>0</v>
      </c>
      <c r="AL787" s="28">
        <f>VLOOKUP(Q787,score!$G$2:$H$8,2,TRUE)*AL$2</f>
        <v>0.1</v>
      </c>
      <c r="AM787" s="28" t="e">
        <f>VLOOKUP(AB787,score!$Y$2:$Z$8,2,TRUE)*AM$2</f>
        <v>#DIV/0!</v>
      </c>
      <c r="AN787" s="28" t="e">
        <f>VLOOKUP(AE787,score!$AE$2:$AF$8,2,TRUE)*AN$2</f>
        <v>#DIV/0!</v>
      </c>
      <c r="AO787" s="28">
        <f>VLOOKUP(O787,score!$C$2:$D$8,2,TRUE)*AO$2</f>
        <v>0.1</v>
      </c>
      <c r="AP787" s="28">
        <f>VLOOKUP(R787,score!$I$2:$J$8,2,TRUE)*AP$2</f>
        <v>0.1</v>
      </c>
      <c r="AQ787" s="28" t="e">
        <f>VLOOKUP(P787,score!$E$2:$F$8,2,FALSE)*AQ$2</f>
        <v>#N/A</v>
      </c>
      <c r="AR787" s="28">
        <f>VLOOKUP(U787,score!$O$2:$P$8,2,TRUE)*AR$2</f>
        <v>0</v>
      </c>
      <c r="AS787" s="28">
        <f>VLOOKUP(V787,score!$Q$2:$R$8,2,TRUE)*AS$2</f>
        <v>0</v>
      </c>
      <c r="AT787" s="28" t="e">
        <f>VLOOKUP(W787,score!$S$2:$T$8,2,FALSE)*AT$2</f>
        <v>#N/A</v>
      </c>
      <c r="AU787" s="28" t="e">
        <f>VLOOKUP(X787,score!$U$2:$V$4,2,FALSE)*AU$2</f>
        <v>#N/A</v>
      </c>
      <c r="AV787" s="28" t="e">
        <f>VLOOKUP(AF787,score!$AG$2:$AH$8,2,TRUE)*AV$2</f>
        <v>#DIV/0!</v>
      </c>
      <c r="AW787" s="28" t="e">
        <f>VLOOKUP(Y787,score!$W$2:$X$8,2,FALSE)*AW$2</f>
        <v>#N/A</v>
      </c>
      <c r="AX787" s="28" t="e">
        <f>VLOOKUP(AC787,score!$AA$2:$AB$8,2,TRUE)*AX$2</f>
        <v>#DIV/0!</v>
      </c>
      <c r="AY787" s="28" t="e">
        <f>VLOOKUP(AD787,score!$AC$2:$AD$8,2,TRUE)*AY$2</f>
        <v>#DIV/0!</v>
      </c>
      <c r="AZ787" s="28">
        <f>VLOOKUP(N787,score!$A$2:$B$8,2,TRUE)*AZ$2</f>
        <v>0.1</v>
      </c>
      <c r="BA787" s="29" t="e">
        <f t="shared" si="116"/>
        <v>#DIV/0!</v>
      </c>
      <c r="BB787" s="29" t="e">
        <f>VLOOKUP(BA787,score!$AJ$2:$AK$7,2,TRUE)</f>
        <v>#DIV/0!</v>
      </c>
    </row>
    <row r="788" spans="1:54" x14ac:dyDescent="0.3">
      <c r="A788" s="10"/>
      <c r="B788" s="11"/>
      <c r="C788" s="12"/>
      <c r="D788" s="14"/>
      <c r="E788" s="12"/>
      <c r="F788" s="14"/>
      <c r="G788" s="14"/>
      <c r="H788" s="14"/>
      <c r="I788" s="14"/>
      <c r="J788" s="14"/>
      <c r="K788" s="14"/>
      <c r="L788" s="14"/>
      <c r="M788" s="14"/>
      <c r="N788" s="13"/>
      <c r="O788" s="13"/>
      <c r="P788" s="12"/>
      <c r="Q788" s="12"/>
      <c r="R788" s="12"/>
      <c r="S788" s="12"/>
      <c r="T788" s="12"/>
      <c r="U788" s="12"/>
      <c r="V788" s="12"/>
      <c r="W788" s="17"/>
      <c r="X788" s="17"/>
      <c r="Y788" s="15"/>
      <c r="Z788" s="14"/>
      <c r="AA788" s="43" t="e">
        <f t="shared" si="108"/>
        <v>#DIV/0!</v>
      </c>
      <c r="AB788" s="21" t="e">
        <f t="shared" si="109"/>
        <v>#DIV/0!</v>
      </c>
      <c r="AC788" s="21" t="e">
        <f t="shared" si="110"/>
        <v>#DIV/0!</v>
      </c>
      <c r="AD788" s="21" t="e">
        <f t="shared" si="111"/>
        <v>#DIV/0!</v>
      </c>
      <c r="AE788" s="21" t="e">
        <f t="shared" si="112"/>
        <v>#DIV/0!</v>
      </c>
      <c r="AF788" s="21" t="e">
        <f t="shared" si="115"/>
        <v>#DIV/0!</v>
      </c>
      <c r="AG788" s="20">
        <f>VLOOKUP(S788,'tabla ingresos'!$A$3:$D$15,4,FALSE)</f>
        <v>0</v>
      </c>
      <c r="AH788" s="20">
        <f t="shared" si="113"/>
        <v>0</v>
      </c>
      <c r="AI788" s="20">
        <f t="shared" si="114"/>
        <v>0</v>
      </c>
      <c r="AJ788" s="28" t="e">
        <f>VLOOKUP(AA788,score!$K$2:$L$8,2,TRUE)*AJ$2</f>
        <v>#DIV/0!</v>
      </c>
      <c r="AK788" s="28">
        <f>VLOOKUP(T788,score!$M$2:$N$8,2,FALSE)*AK$2</f>
        <v>0</v>
      </c>
      <c r="AL788" s="28">
        <f>VLOOKUP(Q788,score!$G$2:$H$8,2,TRUE)*AL$2</f>
        <v>0.1</v>
      </c>
      <c r="AM788" s="28" t="e">
        <f>VLOOKUP(AB788,score!$Y$2:$Z$8,2,TRUE)*AM$2</f>
        <v>#DIV/0!</v>
      </c>
      <c r="AN788" s="28" t="e">
        <f>VLOOKUP(AE788,score!$AE$2:$AF$8,2,TRUE)*AN$2</f>
        <v>#DIV/0!</v>
      </c>
      <c r="AO788" s="28">
        <f>VLOOKUP(O788,score!$C$2:$D$8,2,TRUE)*AO$2</f>
        <v>0.1</v>
      </c>
      <c r="AP788" s="28">
        <f>VLOOKUP(R788,score!$I$2:$J$8,2,TRUE)*AP$2</f>
        <v>0.1</v>
      </c>
      <c r="AQ788" s="28" t="e">
        <f>VLOOKUP(P788,score!$E$2:$F$8,2,FALSE)*AQ$2</f>
        <v>#N/A</v>
      </c>
      <c r="AR788" s="28">
        <f>VLOOKUP(U788,score!$O$2:$P$8,2,TRUE)*AR$2</f>
        <v>0</v>
      </c>
      <c r="AS788" s="28">
        <f>VLOOKUP(V788,score!$Q$2:$R$8,2,TRUE)*AS$2</f>
        <v>0</v>
      </c>
      <c r="AT788" s="28" t="e">
        <f>VLOOKUP(W788,score!$S$2:$T$8,2,FALSE)*AT$2</f>
        <v>#N/A</v>
      </c>
      <c r="AU788" s="28" t="e">
        <f>VLOOKUP(X788,score!$U$2:$V$4,2,FALSE)*AU$2</f>
        <v>#N/A</v>
      </c>
      <c r="AV788" s="28" t="e">
        <f>VLOOKUP(AF788,score!$AG$2:$AH$8,2,TRUE)*AV$2</f>
        <v>#DIV/0!</v>
      </c>
      <c r="AW788" s="28" t="e">
        <f>VLOOKUP(Y788,score!$W$2:$X$8,2,FALSE)*AW$2</f>
        <v>#N/A</v>
      </c>
      <c r="AX788" s="28" t="e">
        <f>VLOOKUP(AC788,score!$AA$2:$AB$8,2,TRUE)*AX$2</f>
        <v>#DIV/0!</v>
      </c>
      <c r="AY788" s="28" t="e">
        <f>VLOOKUP(AD788,score!$AC$2:$AD$8,2,TRUE)*AY$2</f>
        <v>#DIV/0!</v>
      </c>
      <c r="AZ788" s="28">
        <f>VLOOKUP(N788,score!$A$2:$B$8,2,TRUE)*AZ$2</f>
        <v>0.1</v>
      </c>
      <c r="BA788" s="29" t="e">
        <f t="shared" si="116"/>
        <v>#DIV/0!</v>
      </c>
      <c r="BB788" s="29" t="e">
        <f>VLOOKUP(BA788,score!$AJ$2:$AK$7,2,TRUE)</f>
        <v>#DIV/0!</v>
      </c>
    </row>
    <row r="789" spans="1:54" x14ac:dyDescent="0.3">
      <c r="A789" s="10"/>
      <c r="B789" s="11"/>
      <c r="C789" s="12"/>
      <c r="D789" s="14"/>
      <c r="E789" s="12"/>
      <c r="F789" s="14"/>
      <c r="G789" s="14"/>
      <c r="H789" s="14"/>
      <c r="I789" s="14"/>
      <c r="J789" s="14"/>
      <c r="K789" s="14"/>
      <c r="L789" s="14"/>
      <c r="M789" s="14"/>
      <c r="N789" s="13"/>
      <c r="O789" s="13"/>
      <c r="P789" s="12"/>
      <c r="Q789" s="12"/>
      <c r="R789" s="12"/>
      <c r="S789" s="12"/>
      <c r="T789" s="12"/>
      <c r="U789" s="12"/>
      <c r="V789" s="12"/>
      <c r="W789" s="17"/>
      <c r="X789" s="17"/>
      <c r="Y789" s="15"/>
      <c r="Z789" s="14"/>
      <c r="AA789" s="43" t="e">
        <f t="shared" si="108"/>
        <v>#DIV/0!</v>
      </c>
      <c r="AB789" s="21" t="e">
        <f t="shared" si="109"/>
        <v>#DIV/0!</v>
      </c>
      <c r="AC789" s="21" t="e">
        <f t="shared" si="110"/>
        <v>#DIV/0!</v>
      </c>
      <c r="AD789" s="21" t="e">
        <f t="shared" si="111"/>
        <v>#DIV/0!</v>
      </c>
      <c r="AE789" s="21" t="e">
        <f t="shared" si="112"/>
        <v>#DIV/0!</v>
      </c>
      <c r="AF789" s="21" t="e">
        <f t="shared" si="115"/>
        <v>#DIV/0!</v>
      </c>
      <c r="AG789" s="20">
        <f>VLOOKUP(S789,'tabla ingresos'!$A$3:$D$15,4,FALSE)</f>
        <v>0</v>
      </c>
      <c r="AH789" s="20">
        <f t="shared" si="113"/>
        <v>0</v>
      </c>
      <c r="AI789" s="20">
        <f t="shared" si="114"/>
        <v>0</v>
      </c>
      <c r="AJ789" s="28" t="e">
        <f>VLOOKUP(AA789,score!$K$2:$L$8,2,TRUE)*AJ$2</f>
        <v>#DIV/0!</v>
      </c>
      <c r="AK789" s="28">
        <f>VLOOKUP(T789,score!$M$2:$N$8,2,FALSE)*AK$2</f>
        <v>0</v>
      </c>
      <c r="AL789" s="28">
        <f>VLOOKUP(Q789,score!$G$2:$H$8,2,TRUE)*AL$2</f>
        <v>0.1</v>
      </c>
      <c r="AM789" s="28" t="e">
        <f>VLOOKUP(AB789,score!$Y$2:$Z$8,2,TRUE)*AM$2</f>
        <v>#DIV/0!</v>
      </c>
      <c r="AN789" s="28" t="e">
        <f>VLOOKUP(AE789,score!$AE$2:$AF$8,2,TRUE)*AN$2</f>
        <v>#DIV/0!</v>
      </c>
      <c r="AO789" s="28">
        <f>VLOOKUP(O789,score!$C$2:$D$8,2,TRUE)*AO$2</f>
        <v>0.1</v>
      </c>
      <c r="AP789" s="28">
        <f>VLOOKUP(R789,score!$I$2:$J$8,2,TRUE)*AP$2</f>
        <v>0.1</v>
      </c>
      <c r="AQ789" s="28" t="e">
        <f>VLOOKUP(P789,score!$E$2:$F$8,2,FALSE)*AQ$2</f>
        <v>#N/A</v>
      </c>
      <c r="AR789" s="28">
        <f>VLOOKUP(U789,score!$O$2:$P$8,2,TRUE)*AR$2</f>
        <v>0</v>
      </c>
      <c r="AS789" s="28">
        <f>VLOOKUP(V789,score!$Q$2:$R$8,2,TRUE)*AS$2</f>
        <v>0</v>
      </c>
      <c r="AT789" s="28" t="e">
        <f>VLOOKUP(W789,score!$S$2:$T$8,2,FALSE)*AT$2</f>
        <v>#N/A</v>
      </c>
      <c r="AU789" s="28" t="e">
        <f>VLOOKUP(X789,score!$U$2:$V$4,2,FALSE)*AU$2</f>
        <v>#N/A</v>
      </c>
      <c r="AV789" s="28" t="e">
        <f>VLOOKUP(AF789,score!$AG$2:$AH$8,2,TRUE)*AV$2</f>
        <v>#DIV/0!</v>
      </c>
      <c r="AW789" s="28" t="e">
        <f>VLOOKUP(Y789,score!$W$2:$X$8,2,FALSE)*AW$2</f>
        <v>#N/A</v>
      </c>
      <c r="AX789" s="28" t="e">
        <f>VLOOKUP(AC789,score!$AA$2:$AB$8,2,TRUE)*AX$2</f>
        <v>#DIV/0!</v>
      </c>
      <c r="AY789" s="28" t="e">
        <f>VLOOKUP(AD789,score!$AC$2:$AD$8,2,TRUE)*AY$2</f>
        <v>#DIV/0!</v>
      </c>
      <c r="AZ789" s="28">
        <f>VLOOKUP(N789,score!$A$2:$B$8,2,TRUE)*AZ$2</f>
        <v>0.1</v>
      </c>
      <c r="BA789" s="29" t="e">
        <f t="shared" si="116"/>
        <v>#DIV/0!</v>
      </c>
      <c r="BB789" s="29" t="e">
        <f>VLOOKUP(BA789,score!$AJ$2:$AK$7,2,TRUE)</f>
        <v>#DIV/0!</v>
      </c>
    </row>
    <row r="790" spans="1:54" x14ac:dyDescent="0.3">
      <c r="A790" s="10"/>
      <c r="B790" s="11"/>
      <c r="C790" s="12"/>
      <c r="D790" s="14"/>
      <c r="E790" s="12"/>
      <c r="F790" s="14"/>
      <c r="G790" s="14"/>
      <c r="H790" s="14"/>
      <c r="I790" s="14"/>
      <c r="J790" s="14"/>
      <c r="K790" s="14"/>
      <c r="L790" s="14"/>
      <c r="M790" s="14"/>
      <c r="N790" s="13"/>
      <c r="O790" s="13"/>
      <c r="P790" s="12"/>
      <c r="Q790" s="12"/>
      <c r="R790" s="12"/>
      <c r="S790" s="12"/>
      <c r="T790" s="12"/>
      <c r="U790" s="12"/>
      <c r="V790" s="12"/>
      <c r="W790" s="17"/>
      <c r="X790" s="17"/>
      <c r="Y790" s="15"/>
      <c r="Z790" s="14"/>
      <c r="AA790" s="43" t="e">
        <f t="shared" si="108"/>
        <v>#DIV/0!</v>
      </c>
      <c r="AB790" s="21" t="e">
        <f t="shared" si="109"/>
        <v>#DIV/0!</v>
      </c>
      <c r="AC790" s="21" t="e">
        <f t="shared" si="110"/>
        <v>#DIV/0!</v>
      </c>
      <c r="AD790" s="21" t="e">
        <f t="shared" si="111"/>
        <v>#DIV/0!</v>
      </c>
      <c r="AE790" s="21" t="e">
        <f t="shared" si="112"/>
        <v>#DIV/0!</v>
      </c>
      <c r="AF790" s="21" t="e">
        <f t="shared" si="115"/>
        <v>#DIV/0!</v>
      </c>
      <c r="AG790" s="20">
        <f>VLOOKUP(S790,'tabla ingresos'!$A$3:$D$15,4,FALSE)</f>
        <v>0</v>
      </c>
      <c r="AH790" s="20">
        <f t="shared" si="113"/>
        <v>0</v>
      </c>
      <c r="AI790" s="20">
        <f t="shared" si="114"/>
        <v>0</v>
      </c>
      <c r="AJ790" s="28" t="e">
        <f>VLOOKUP(AA790,score!$K$2:$L$8,2,TRUE)*AJ$2</f>
        <v>#DIV/0!</v>
      </c>
      <c r="AK790" s="28">
        <f>VLOOKUP(T790,score!$M$2:$N$8,2,FALSE)*AK$2</f>
        <v>0</v>
      </c>
      <c r="AL790" s="28">
        <f>VLOOKUP(Q790,score!$G$2:$H$8,2,TRUE)*AL$2</f>
        <v>0.1</v>
      </c>
      <c r="AM790" s="28" t="e">
        <f>VLOOKUP(AB790,score!$Y$2:$Z$8,2,TRUE)*AM$2</f>
        <v>#DIV/0!</v>
      </c>
      <c r="AN790" s="28" t="e">
        <f>VLOOKUP(AE790,score!$AE$2:$AF$8,2,TRUE)*AN$2</f>
        <v>#DIV/0!</v>
      </c>
      <c r="AO790" s="28">
        <f>VLOOKUP(O790,score!$C$2:$D$8,2,TRUE)*AO$2</f>
        <v>0.1</v>
      </c>
      <c r="AP790" s="28">
        <f>VLOOKUP(R790,score!$I$2:$J$8,2,TRUE)*AP$2</f>
        <v>0.1</v>
      </c>
      <c r="AQ790" s="28" t="e">
        <f>VLOOKUP(P790,score!$E$2:$F$8,2,FALSE)*AQ$2</f>
        <v>#N/A</v>
      </c>
      <c r="AR790" s="28">
        <f>VLOOKUP(U790,score!$O$2:$P$8,2,TRUE)*AR$2</f>
        <v>0</v>
      </c>
      <c r="AS790" s="28">
        <f>VLOOKUP(V790,score!$Q$2:$R$8,2,TRUE)*AS$2</f>
        <v>0</v>
      </c>
      <c r="AT790" s="28" t="e">
        <f>VLOOKUP(W790,score!$S$2:$T$8,2,FALSE)*AT$2</f>
        <v>#N/A</v>
      </c>
      <c r="AU790" s="28" t="e">
        <f>VLOOKUP(X790,score!$U$2:$V$4,2,FALSE)*AU$2</f>
        <v>#N/A</v>
      </c>
      <c r="AV790" s="28" t="e">
        <f>VLOOKUP(AF790,score!$AG$2:$AH$8,2,TRUE)*AV$2</f>
        <v>#DIV/0!</v>
      </c>
      <c r="AW790" s="28" t="e">
        <f>VLOOKUP(Y790,score!$W$2:$X$8,2,FALSE)*AW$2</f>
        <v>#N/A</v>
      </c>
      <c r="AX790" s="28" t="e">
        <f>VLOOKUP(AC790,score!$AA$2:$AB$8,2,TRUE)*AX$2</f>
        <v>#DIV/0!</v>
      </c>
      <c r="AY790" s="28" t="e">
        <f>VLOOKUP(AD790,score!$AC$2:$AD$8,2,TRUE)*AY$2</f>
        <v>#DIV/0!</v>
      </c>
      <c r="AZ790" s="28">
        <f>VLOOKUP(N790,score!$A$2:$B$8,2,TRUE)*AZ$2</f>
        <v>0.1</v>
      </c>
      <c r="BA790" s="29" t="e">
        <f t="shared" si="116"/>
        <v>#DIV/0!</v>
      </c>
      <c r="BB790" s="29" t="e">
        <f>VLOOKUP(BA790,score!$AJ$2:$AK$7,2,TRUE)</f>
        <v>#DIV/0!</v>
      </c>
    </row>
    <row r="791" spans="1:54" x14ac:dyDescent="0.3">
      <c r="A791" s="10"/>
      <c r="B791" s="11"/>
      <c r="C791" s="12"/>
      <c r="D791" s="14"/>
      <c r="E791" s="12"/>
      <c r="F791" s="14"/>
      <c r="G791" s="14"/>
      <c r="H791" s="14"/>
      <c r="I791" s="14"/>
      <c r="J791" s="14"/>
      <c r="K791" s="14"/>
      <c r="L791" s="14"/>
      <c r="M791" s="14"/>
      <c r="N791" s="13"/>
      <c r="O791" s="13"/>
      <c r="P791" s="12"/>
      <c r="Q791" s="12"/>
      <c r="R791" s="12"/>
      <c r="S791" s="12"/>
      <c r="T791" s="12"/>
      <c r="U791" s="12"/>
      <c r="V791" s="12"/>
      <c r="W791" s="17"/>
      <c r="X791" s="17"/>
      <c r="Y791" s="15"/>
      <c r="Z791" s="14"/>
      <c r="AA791" s="43" t="e">
        <f t="shared" si="108"/>
        <v>#DIV/0!</v>
      </c>
      <c r="AB791" s="21" t="e">
        <f t="shared" si="109"/>
        <v>#DIV/0!</v>
      </c>
      <c r="AC791" s="21" t="e">
        <f t="shared" si="110"/>
        <v>#DIV/0!</v>
      </c>
      <c r="AD791" s="21" t="e">
        <f t="shared" si="111"/>
        <v>#DIV/0!</v>
      </c>
      <c r="AE791" s="21" t="e">
        <f t="shared" si="112"/>
        <v>#DIV/0!</v>
      </c>
      <c r="AF791" s="21" t="e">
        <f t="shared" si="115"/>
        <v>#DIV/0!</v>
      </c>
      <c r="AG791" s="20">
        <f>VLOOKUP(S791,'tabla ingresos'!$A$3:$D$15,4,FALSE)</f>
        <v>0</v>
      </c>
      <c r="AH791" s="20">
        <f t="shared" si="113"/>
        <v>0</v>
      </c>
      <c r="AI791" s="20">
        <f t="shared" si="114"/>
        <v>0</v>
      </c>
      <c r="AJ791" s="28" t="e">
        <f>VLOOKUP(AA791,score!$K$2:$L$8,2,TRUE)*AJ$2</f>
        <v>#DIV/0!</v>
      </c>
      <c r="AK791" s="28">
        <f>VLOOKUP(T791,score!$M$2:$N$8,2,FALSE)*AK$2</f>
        <v>0</v>
      </c>
      <c r="AL791" s="28">
        <f>VLOOKUP(Q791,score!$G$2:$H$8,2,TRUE)*AL$2</f>
        <v>0.1</v>
      </c>
      <c r="AM791" s="28" t="e">
        <f>VLOOKUP(AB791,score!$Y$2:$Z$8,2,TRUE)*AM$2</f>
        <v>#DIV/0!</v>
      </c>
      <c r="AN791" s="28" t="e">
        <f>VLOOKUP(AE791,score!$AE$2:$AF$8,2,TRUE)*AN$2</f>
        <v>#DIV/0!</v>
      </c>
      <c r="AO791" s="28">
        <f>VLOOKUP(O791,score!$C$2:$D$8,2,TRUE)*AO$2</f>
        <v>0.1</v>
      </c>
      <c r="AP791" s="28">
        <f>VLOOKUP(R791,score!$I$2:$J$8,2,TRUE)*AP$2</f>
        <v>0.1</v>
      </c>
      <c r="AQ791" s="28" t="e">
        <f>VLOOKUP(P791,score!$E$2:$F$8,2,FALSE)*AQ$2</f>
        <v>#N/A</v>
      </c>
      <c r="AR791" s="28">
        <f>VLOOKUP(U791,score!$O$2:$P$8,2,TRUE)*AR$2</f>
        <v>0</v>
      </c>
      <c r="AS791" s="28">
        <f>VLOOKUP(V791,score!$Q$2:$R$8,2,TRUE)*AS$2</f>
        <v>0</v>
      </c>
      <c r="AT791" s="28" t="e">
        <f>VLOOKUP(W791,score!$S$2:$T$8,2,FALSE)*AT$2</f>
        <v>#N/A</v>
      </c>
      <c r="AU791" s="28" t="e">
        <f>VLOOKUP(X791,score!$U$2:$V$4,2,FALSE)*AU$2</f>
        <v>#N/A</v>
      </c>
      <c r="AV791" s="28" t="e">
        <f>VLOOKUP(AF791,score!$AG$2:$AH$8,2,TRUE)*AV$2</f>
        <v>#DIV/0!</v>
      </c>
      <c r="AW791" s="28" t="e">
        <f>VLOOKUP(Y791,score!$W$2:$X$8,2,FALSE)*AW$2</f>
        <v>#N/A</v>
      </c>
      <c r="AX791" s="28" t="e">
        <f>VLOOKUP(AC791,score!$AA$2:$AB$8,2,TRUE)*AX$2</f>
        <v>#DIV/0!</v>
      </c>
      <c r="AY791" s="28" t="e">
        <f>VLOOKUP(AD791,score!$AC$2:$AD$8,2,TRUE)*AY$2</f>
        <v>#DIV/0!</v>
      </c>
      <c r="AZ791" s="28">
        <f>VLOOKUP(N791,score!$A$2:$B$8,2,TRUE)*AZ$2</f>
        <v>0.1</v>
      </c>
      <c r="BA791" s="29" t="e">
        <f t="shared" si="116"/>
        <v>#DIV/0!</v>
      </c>
      <c r="BB791" s="29" t="e">
        <f>VLOOKUP(BA791,score!$AJ$2:$AK$7,2,TRUE)</f>
        <v>#DIV/0!</v>
      </c>
    </row>
    <row r="792" spans="1:54" x14ac:dyDescent="0.3">
      <c r="A792" s="10"/>
      <c r="B792" s="11"/>
      <c r="C792" s="12"/>
      <c r="D792" s="14"/>
      <c r="E792" s="12"/>
      <c r="F792" s="14"/>
      <c r="G792" s="14"/>
      <c r="H792" s="14"/>
      <c r="I792" s="14"/>
      <c r="J792" s="14"/>
      <c r="K792" s="14"/>
      <c r="L792" s="14"/>
      <c r="M792" s="14"/>
      <c r="N792" s="13"/>
      <c r="O792" s="13"/>
      <c r="P792" s="12"/>
      <c r="Q792" s="12"/>
      <c r="R792" s="12"/>
      <c r="S792" s="12"/>
      <c r="T792" s="12"/>
      <c r="U792" s="12"/>
      <c r="V792" s="12"/>
      <c r="W792" s="17"/>
      <c r="X792" s="17"/>
      <c r="Y792" s="15"/>
      <c r="Z792" s="14"/>
      <c r="AA792" s="43" t="e">
        <f t="shared" si="108"/>
        <v>#DIV/0!</v>
      </c>
      <c r="AB792" s="21" t="e">
        <f t="shared" si="109"/>
        <v>#DIV/0!</v>
      </c>
      <c r="AC792" s="21" t="e">
        <f t="shared" si="110"/>
        <v>#DIV/0!</v>
      </c>
      <c r="AD792" s="21" t="e">
        <f t="shared" si="111"/>
        <v>#DIV/0!</v>
      </c>
      <c r="AE792" s="21" t="e">
        <f t="shared" si="112"/>
        <v>#DIV/0!</v>
      </c>
      <c r="AF792" s="21" t="e">
        <f t="shared" si="115"/>
        <v>#DIV/0!</v>
      </c>
      <c r="AG792" s="20">
        <f>VLOOKUP(S792,'tabla ingresos'!$A$3:$D$15,4,FALSE)</f>
        <v>0</v>
      </c>
      <c r="AH792" s="20">
        <f t="shared" si="113"/>
        <v>0</v>
      </c>
      <c r="AI792" s="20">
        <f t="shared" si="114"/>
        <v>0</v>
      </c>
      <c r="AJ792" s="28" t="e">
        <f>VLOOKUP(AA792,score!$K$2:$L$8,2,TRUE)*AJ$2</f>
        <v>#DIV/0!</v>
      </c>
      <c r="AK792" s="28">
        <f>VLOOKUP(T792,score!$M$2:$N$8,2,FALSE)*AK$2</f>
        <v>0</v>
      </c>
      <c r="AL792" s="28">
        <f>VLOOKUP(Q792,score!$G$2:$H$8,2,TRUE)*AL$2</f>
        <v>0.1</v>
      </c>
      <c r="AM792" s="28" t="e">
        <f>VLOOKUP(AB792,score!$Y$2:$Z$8,2,TRUE)*AM$2</f>
        <v>#DIV/0!</v>
      </c>
      <c r="AN792" s="28" t="e">
        <f>VLOOKUP(AE792,score!$AE$2:$AF$8,2,TRUE)*AN$2</f>
        <v>#DIV/0!</v>
      </c>
      <c r="AO792" s="28">
        <f>VLOOKUP(O792,score!$C$2:$D$8,2,TRUE)*AO$2</f>
        <v>0.1</v>
      </c>
      <c r="AP792" s="28">
        <f>VLOOKUP(R792,score!$I$2:$J$8,2,TRUE)*AP$2</f>
        <v>0.1</v>
      </c>
      <c r="AQ792" s="28" t="e">
        <f>VLOOKUP(P792,score!$E$2:$F$8,2,FALSE)*AQ$2</f>
        <v>#N/A</v>
      </c>
      <c r="AR792" s="28">
        <f>VLOOKUP(U792,score!$O$2:$P$8,2,TRUE)*AR$2</f>
        <v>0</v>
      </c>
      <c r="AS792" s="28">
        <f>VLOOKUP(V792,score!$Q$2:$R$8,2,TRUE)*AS$2</f>
        <v>0</v>
      </c>
      <c r="AT792" s="28" t="e">
        <f>VLOOKUP(W792,score!$S$2:$T$8,2,FALSE)*AT$2</f>
        <v>#N/A</v>
      </c>
      <c r="AU792" s="28" t="e">
        <f>VLOOKUP(X792,score!$U$2:$V$4,2,FALSE)*AU$2</f>
        <v>#N/A</v>
      </c>
      <c r="AV792" s="28" t="e">
        <f>VLOOKUP(AF792,score!$AG$2:$AH$8,2,TRUE)*AV$2</f>
        <v>#DIV/0!</v>
      </c>
      <c r="AW792" s="28" t="e">
        <f>VLOOKUP(Y792,score!$W$2:$X$8,2,FALSE)*AW$2</f>
        <v>#N/A</v>
      </c>
      <c r="AX792" s="28" t="e">
        <f>VLOOKUP(AC792,score!$AA$2:$AB$8,2,TRUE)*AX$2</f>
        <v>#DIV/0!</v>
      </c>
      <c r="AY792" s="28" t="e">
        <f>VLOOKUP(AD792,score!$AC$2:$AD$8,2,TRUE)*AY$2</f>
        <v>#DIV/0!</v>
      </c>
      <c r="AZ792" s="28">
        <f>VLOOKUP(N792,score!$A$2:$B$8,2,TRUE)*AZ$2</f>
        <v>0.1</v>
      </c>
      <c r="BA792" s="29" t="e">
        <f t="shared" si="116"/>
        <v>#DIV/0!</v>
      </c>
      <c r="BB792" s="29" t="e">
        <f>VLOOKUP(BA792,score!$AJ$2:$AK$7,2,TRUE)</f>
        <v>#DIV/0!</v>
      </c>
    </row>
    <row r="793" spans="1:54" x14ac:dyDescent="0.3">
      <c r="A793" s="10"/>
      <c r="B793" s="11"/>
      <c r="C793" s="12"/>
      <c r="D793" s="14"/>
      <c r="E793" s="12"/>
      <c r="F793" s="14"/>
      <c r="G793" s="14"/>
      <c r="H793" s="14"/>
      <c r="I793" s="14"/>
      <c r="J793" s="14"/>
      <c r="K793" s="14"/>
      <c r="L793" s="14"/>
      <c r="M793" s="14"/>
      <c r="N793" s="13"/>
      <c r="O793" s="13"/>
      <c r="P793" s="12"/>
      <c r="Q793" s="12"/>
      <c r="R793" s="12"/>
      <c r="S793" s="12"/>
      <c r="T793" s="12"/>
      <c r="U793" s="12"/>
      <c r="V793" s="12"/>
      <c r="W793" s="17"/>
      <c r="X793" s="17"/>
      <c r="Y793" s="15"/>
      <c r="Z793" s="14"/>
      <c r="AA793" s="43" t="e">
        <f t="shared" si="108"/>
        <v>#DIV/0!</v>
      </c>
      <c r="AB793" s="21" t="e">
        <f t="shared" si="109"/>
        <v>#DIV/0!</v>
      </c>
      <c r="AC793" s="21" t="e">
        <f t="shared" si="110"/>
        <v>#DIV/0!</v>
      </c>
      <c r="AD793" s="21" t="e">
        <f t="shared" si="111"/>
        <v>#DIV/0!</v>
      </c>
      <c r="AE793" s="21" t="e">
        <f t="shared" si="112"/>
        <v>#DIV/0!</v>
      </c>
      <c r="AF793" s="21" t="e">
        <f t="shared" si="115"/>
        <v>#DIV/0!</v>
      </c>
      <c r="AG793" s="20">
        <f>VLOOKUP(S793,'tabla ingresos'!$A$3:$D$15,4,FALSE)</f>
        <v>0</v>
      </c>
      <c r="AH793" s="20">
        <f t="shared" si="113"/>
        <v>0</v>
      </c>
      <c r="AI793" s="20">
        <f t="shared" si="114"/>
        <v>0</v>
      </c>
      <c r="AJ793" s="28" t="e">
        <f>VLOOKUP(AA793,score!$K$2:$L$8,2,TRUE)*AJ$2</f>
        <v>#DIV/0!</v>
      </c>
      <c r="AK793" s="28">
        <f>VLOOKUP(T793,score!$M$2:$N$8,2,FALSE)*AK$2</f>
        <v>0</v>
      </c>
      <c r="AL793" s="28">
        <f>VLOOKUP(Q793,score!$G$2:$H$8,2,TRUE)*AL$2</f>
        <v>0.1</v>
      </c>
      <c r="AM793" s="28" t="e">
        <f>VLOOKUP(AB793,score!$Y$2:$Z$8,2,TRUE)*AM$2</f>
        <v>#DIV/0!</v>
      </c>
      <c r="AN793" s="28" t="e">
        <f>VLOOKUP(AE793,score!$AE$2:$AF$8,2,TRUE)*AN$2</f>
        <v>#DIV/0!</v>
      </c>
      <c r="AO793" s="28">
        <f>VLOOKUP(O793,score!$C$2:$D$8,2,TRUE)*AO$2</f>
        <v>0.1</v>
      </c>
      <c r="AP793" s="28">
        <f>VLOOKUP(R793,score!$I$2:$J$8,2,TRUE)*AP$2</f>
        <v>0.1</v>
      </c>
      <c r="AQ793" s="28" t="e">
        <f>VLOOKUP(P793,score!$E$2:$F$8,2,FALSE)*AQ$2</f>
        <v>#N/A</v>
      </c>
      <c r="AR793" s="28">
        <f>VLOOKUP(U793,score!$O$2:$P$8,2,TRUE)*AR$2</f>
        <v>0</v>
      </c>
      <c r="AS793" s="28">
        <f>VLOOKUP(V793,score!$Q$2:$R$8,2,TRUE)*AS$2</f>
        <v>0</v>
      </c>
      <c r="AT793" s="28" t="e">
        <f>VLOOKUP(W793,score!$S$2:$T$8,2,FALSE)*AT$2</f>
        <v>#N/A</v>
      </c>
      <c r="AU793" s="28" t="e">
        <f>VLOOKUP(X793,score!$U$2:$V$4,2,FALSE)*AU$2</f>
        <v>#N/A</v>
      </c>
      <c r="AV793" s="28" t="e">
        <f>VLOOKUP(AF793,score!$AG$2:$AH$8,2,TRUE)*AV$2</f>
        <v>#DIV/0!</v>
      </c>
      <c r="AW793" s="28" t="e">
        <f>VLOOKUP(Y793,score!$W$2:$X$8,2,FALSE)*AW$2</f>
        <v>#N/A</v>
      </c>
      <c r="AX793" s="28" t="e">
        <f>VLOOKUP(AC793,score!$AA$2:$AB$8,2,TRUE)*AX$2</f>
        <v>#DIV/0!</v>
      </c>
      <c r="AY793" s="28" t="e">
        <f>VLOOKUP(AD793,score!$AC$2:$AD$8,2,TRUE)*AY$2</f>
        <v>#DIV/0!</v>
      </c>
      <c r="AZ793" s="28">
        <f>VLOOKUP(N793,score!$A$2:$B$8,2,TRUE)*AZ$2</f>
        <v>0.1</v>
      </c>
      <c r="BA793" s="29" t="e">
        <f t="shared" si="116"/>
        <v>#DIV/0!</v>
      </c>
      <c r="BB793" s="29" t="e">
        <f>VLOOKUP(BA793,score!$AJ$2:$AK$7,2,TRUE)</f>
        <v>#DIV/0!</v>
      </c>
    </row>
    <row r="794" spans="1:54" x14ac:dyDescent="0.3">
      <c r="A794" s="10"/>
      <c r="B794" s="11"/>
      <c r="C794" s="12"/>
      <c r="D794" s="14"/>
      <c r="E794" s="12"/>
      <c r="F794" s="14"/>
      <c r="G794" s="14"/>
      <c r="H794" s="14"/>
      <c r="I794" s="14"/>
      <c r="J794" s="14"/>
      <c r="K794" s="14"/>
      <c r="L794" s="14"/>
      <c r="M794" s="14"/>
      <c r="N794" s="13"/>
      <c r="O794" s="13"/>
      <c r="P794" s="12"/>
      <c r="Q794" s="12"/>
      <c r="R794" s="12"/>
      <c r="S794" s="12"/>
      <c r="T794" s="12"/>
      <c r="U794" s="12"/>
      <c r="V794" s="12"/>
      <c r="W794" s="17"/>
      <c r="X794" s="17"/>
      <c r="Y794" s="15"/>
      <c r="Z794" s="14"/>
      <c r="AA794" s="43" t="e">
        <f t="shared" si="108"/>
        <v>#DIV/0!</v>
      </c>
      <c r="AB794" s="21" t="e">
        <f t="shared" si="109"/>
        <v>#DIV/0!</v>
      </c>
      <c r="AC794" s="21" t="e">
        <f t="shared" si="110"/>
        <v>#DIV/0!</v>
      </c>
      <c r="AD794" s="21" t="e">
        <f t="shared" si="111"/>
        <v>#DIV/0!</v>
      </c>
      <c r="AE794" s="21" t="e">
        <f t="shared" si="112"/>
        <v>#DIV/0!</v>
      </c>
      <c r="AF794" s="21" t="e">
        <f t="shared" si="115"/>
        <v>#DIV/0!</v>
      </c>
      <c r="AG794" s="20">
        <f>VLOOKUP(S794,'tabla ingresos'!$A$3:$D$15,4,FALSE)</f>
        <v>0</v>
      </c>
      <c r="AH794" s="20">
        <f t="shared" si="113"/>
        <v>0</v>
      </c>
      <c r="AI794" s="20">
        <f t="shared" si="114"/>
        <v>0</v>
      </c>
      <c r="AJ794" s="28" t="e">
        <f>VLOOKUP(AA794,score!$K$2:$L$8,2,TRUE)*AJ$2</f>
        <v>#DIV/0!</v>
      </c>
      <c r="AK794" s="28">
        <f>VLOOKUP(T794,score!$M$2:$N$8,2,FALSE)*AK$2</f>
        <v>0</v>
      </c>
      <c r="AL794" s="28">
        <f>VLOOKUP(Q794,score!$G$2:$H$8,2,TRUE)*AL$2</f>
        <v>0.1</v>
      </c>
      <c r="AM794" s="28" t="e">
        <f>VLOOKUP(AB794,score!$Y$2:$Z$8,2,TRUE)*AM$2</f>
        <v>#DIV/0!</v>
      </c>
      <c r="AN794" s="28" t="e">
        <f>VLOOKUP(AE794,score!$AE$2:$AF$8,2,TRUE)*AN$2</f>
        <v>#DIV/0!</v>
      </c>
      <c r="AO794" s="28">
        <f>VLOOKUP(O794,score!$C$2:$D$8,2,TRUE)*AO$2</f>
        <v>0.1</v>
      </c>
      <c r="AP794" s="28">
        <f>VLOOKUP(R794,score!$I$2:$J$8,2,TRUE)*AP$2</f>
        <v>0.1</v>
      </c>
      <c r="AQ794" s="28" t="e">
        <f>VLOOKUP(P794,score!$E$2:$F$8,2,FALSE)*AQ$2</f>
        <v>#N/A</v>
      </c>
      <c r="AR794" s="28">
        <f>VLOOKUP(U794,score!$O$2:$P$8,2,TRUE)*AR$2</f>
        <v>0</v>
      </c>
      <c r="AS794" s="28">
        <f>VLOOKUP(V794,score!$Q$2:$R$8,2,TRUE)*AS$2</f>
        <v>0</v>
      </c>
      <c r="AT794" s="28" t="e">
        <f>VLOOKUP(W794,score!$S$2:$T$8,2,FALSE)*AT$2</f>
        <v>#N/A</v>
      </c>
      <c r="AU794" s="28" t="e">
        <f>VLOOKUP(X794,score!$U$2:$V$4,2,FALSE)*AU$2</f>
        <v>#N/A</v>
      </c>
      <c r="AV794" s="28" t="e">
        <f>VLOOKUP(AF794,score!$AG$2:$AH$8,2,TRUE)*AV$2</f>
        <v>#DIV/0!</v>
      </c>
      <c r="AW794" s="28" t="e">
        <f>VLOOKUP(Y794,score!$W$2:$X$8,2,FALSE)*AW$2</f>
        <v>#N/A</v>
      </c>
      <c r="AX794" s="28" t="e">
        <f>VLOOKUP(AC794,score!$AA$2:$AB$8,2,TRUE)*AX$2</f>
        <v>#DIV/0!</v>
      </c>
      <c r="AY794" s="28" t="e">
        <f>VLOOKUP(AD794,score!$AC$2:$AD$8,2,TRUE)*AY$2</f>
        <v>#DIV/0!</v>
      </c>
      <c r="AZ794" s="28">
        <f>VLOOKUP(N794,score!$A$2:$B$8,2,TRUE)*AZ$2</f>
        <v>0.1</v>
      </c>
      <c r="BA794" s="29" t="e">
        <f t="shared" si="116"/>
        <v>#DIV/0!</v>
      </c>
      <c r="BB794" s="29" t="e">
        <f>VLOOKUP(BA794,score!$AJ$2:$AK$7,2,TRUE)</f>
        <v>#DIV/0!</v>
      </c>
    </row>
    <row r="795" spans="1:54" x14ac:dyDescent="0.3">
      <c r="A795" s="10"/>
      <c r="B795" s="11"/>
      <c r="C795" s="12"/>
      <c r="D795" s="14"/>
      <c r="E795" s="12"/>
      <c r="F795" s="14"/>
      <c r="G795" s="14"/>
      <c r="H795" s="14"/>
      <c r="I795" s="14"/>
      <c r="J795" s="14"/>
      <c r="K795" s="14"/>
      <c r="L795" s="14"/>
      <c r="M795" s="14"/>
      <c r="N795" s="13"/>
      <c r="O795" s="13"/>
      <c r="P795" s="12"/>
      <c r="Q795" s="12"/>
      <c r="R795" s="12"/>
      <c r="S795" s="12"/>
      <c r="T795" s="12"/>
      <c r="U795" s="12"/>
      <c r="V795" s="12"/>
      <c r="W795" s="17"/>
      <c r="X795" s="17"/>
      <c r="Y795" s="15"/>
      <c r="Z795" s="14"/>
      <c r="AA795" s="43" t="e">
        <f t="shared" si="108"/>
        <v>#DIV/0!</v>
      </c>
      <c r="AB795" s="21" t="e">
        <f t="shared" si="109"/>
        <v>#DIV/0!</v>
      </c>
      <c r="AC795" s="21" t="e">
        <f t="shared" si="110"/>
        <v>#DIV/0!</v>
      </c>
      <c r="AD795" s="21" t="e">
        <f t="shared" si="111"/>
        <v>#DIV/0!</v>
      </c>
      <c r="AE795" s="21" t="e">
        <f t="shared" si="112"/>
        <v>#DIV/0!</v>
      </c>
      <c r="AF795" s="21" t="e">
        <f t="shared" si="115"/>
        <v>#DIV/0!</v>
      </c>
      <c r="AG795" s="20">
        <f>VLOOKUP(S795,'tabla ingresos'!$A$3:$D$15,4,FALSE)</f>
        <v>0</v>
      </c>
      <c r="AH795" s="20">
        <f t="shared" si="113"/>
        <v>0</v>
      </c>
      <c r="AI795" s="20">
        <f t="shared" si="114"/>
        <v>0</v>
      </c>
      <c r="AJ795" s="28" t="e">
        <f>VLOOKUP(AA795,score!$K$2:$L$8,2,TRUE)*AJ$2</f>
        <v>#DIV/0!</v>
      </c>
      <c r="AK795" s="28">
        <f>VLOOKUP(T795,score!$M$2:$N$8,2,FALSE)*AK$2</f>
        <v>0</v>
      </c>
      <c r="AL795" s="28">
        <f>VLOOKUP(Q795,score!$G$2:$H$8,2,TRUE)*AL$2</f>
        <v>0.1</v>
      </c>
      <c r="AM795" s="28" t="e">
        <f>VLOOKUP(AB795,score!$Y$2:$Z$8,2,TRUE)*AM$2</f>
        <v>#DIV/0!</v>
      </c>
      <c r="AN795" s="28" t="e">
        <f>VLOOKUP(AE795,score!$AE$2:$AF$8,2,TRUE)*AN$2</f>
        <v>#DIV/0!</v>
      </c>
      <c r="AO795" s="28">
        <f>VLOOKUP(O795,score!$C$2:$D$8,2,TRUE)*AO$2</f>
        <v>0.1</v>
      </c>
      <c r="AP795" s="28">
        <f>VLOOKUP(R795,score!$I$2:$J$8,2,TRUE)*AP$2</f>
        <v>0.1</v>
      </c>
      <c r="AQ795" s="28" t="e">
        <f>VLOOKUP(P795,score!$E$2:$F$8,2,FALSE)*AQ$2</f>
        <v>#N/A</v>
      </c>
      <c r="AR795" s="28">
        <f>VLOOKUP(U795,score!$O$2:$P$8,2,TRUE)*AR$2</f>
        <v>0</v>
      </c>
      <c r="AS795" s="28">
        <f>VLOOKUP(V795,score!$Q$2:$R$8,2,TRUE)*AS$2</f>
        <v>0</v>
      </c>
      <c r="AT795" s="28" t="e">
        <f>VLOOKUP(W795,score!$S$2:$T$8,2,FALSE)*AT$2</f>
        <v>#N/A</v>
      </c>
      <c r="AU795" s="28" t="e">
        <f>VLOOKUP(X795,score!$U$2:$V$4,2,FALSE)*AU$2</f>
        <v>#N/A</v>
      </c>
      <c r="AV795" s="28" t="e">
        <f>VLOOKUP(AF795,score!$AG$2:$AH$8,2,TRUE)*AV$2</f>
        <v>#DIV/0!</v>
      </c>
      <c r="AW795" s="28" t="e">
        <f>VLOOKUP(Y795,score!$W$2:$X$8,2,FALSE)*AW$2</f>
        <v>#N/A</v>
      </c>
      <c r="AX795" s="28" t="e">
        <f>VLOOKUP(AC795,score!$AA$2:$AB$8,2,TRUE)*AX$2</f>
        <v>#DIV/0!</v>
      </c>
      <c r="AY795" s="28" t="e">
        <f>VLOOKUP(AD795,score!$AC$2:$AD$8,2,TRUE)*AY$2</f>
        <v>#DIV/0!</v>
      </c>
      <c r="AZ795" s="28">
        <f>VLOOKUP(N795,score!$A$2:$B$8,2,TRUE)*AZ$2</f>
        <v>0.1</v>
      </c>
      <c r="BA795" s="29" t="e">
        <f t="shared" si="116"/>
        <v>#DIV/0!</v>
      </c>
      <c r="BB795" s="29" t="e">
        <f>VLOOKUP(BA795,score!$AJ$2:$AK$7,2,TRUE)</f>
        <v>#DIV/0!</v>
      </c>
    </row>
    <row r="796" spans="1:54" x14ac:dyDescent="0.3">
      <c r="A796" s="10"/>
      <c r="B796" s="11"/>
      <c r="C796" s="12"/>
      <c r="D796" s="14"/>
      <c r="E796" s="12"/>
      <c r="F796" s="14"/>
      <c r="G796" s="14"/>
      <c r="H796" s="14"/>
      <c r="I796" s="14"/>
      <c r="J796" s="14"/>
      <c r="K796" s="14"/>
      <c r="L796" s="14"/>
      <c r="M796" s="14"/>
      <c r="N796" s="13"/>
      <c r="O796" s="13"/>
      <c r="P796" s="12"/>
      <c r="Q796" s="12"/>
      <c r="R796" s="12"/>
      <c r="S796" s="12"/>
      <c r="T796" s="12"/>
      <c r="U796" s="12"/>
      <c r="V796" s="12"/>
      <c r="W796" s="17"/>
      <c r="X796" s="17"/>
      <c r="Y796" s="15"/>
      <c r="Z796" s="14"/>
      <c r="AA796" s="43" t="e">
        <f t="shared" si="108"/>
        <v>#DIV/0!</v>
      </c>
      <c r="AB796" s="21" t="e">
        <f t="shared" si="109"/>
        <v>#DIV/0!</v>
      </c>
      <c r="AC796" s="21" t="e">
        <f t="shared" si="110"/>
        <v>#DIV/0!</v>
      </c>
      <c r="AD796" s="21" t="e">
        <f t="shared" si="111"/>
        <v>#DIV/0!</v>
      </c>
      <c r="AE796" s="21" t="e">
        <f t="shared" si="112"/>
        <v>#DIV/0!</v>
      </c>
      <c r="AF796" s="21" t="e">
        <f t="shared" si="115"/>
        <v>#DIV/0!</v>
      </c>
      <c r="AG796" s="20">
        <f>VLOOKUP(S796,'tabla ingresos'!$A$3:$D$15,4,FALSE)</f>
        <v>0</v>
      </c>
      <c r="AH796" s="20">
        <f t="shared" si="113"/>
        <v>0</v>
      </c>
      <c r="AI796" s="20">
        <f t="shared" si="114"/>
        <v>0</v>
      </c>
      <c r="AJ796" s="28" t="e">
        <f>VLOOKUP(AA796,score!$K$2:$L$8,2,TRUE)*AJ$2</f>
        <v>#DIV/0!</v>
      </c>
      <c r="AK796" s="28">
        <f>VLOOKUP(T796,score!$M$2:$N$8,2,FALSE)*AK$2</f>
        <v>0</v>
      </c>
      <c r="AL796" s="28">
        <f>VLOOKUP(Q796,score!$G$2:$H$8,2,TRUE)*AL$2</f>
        <v>0.1</v>
      </c>
      <c r="AM796" s="28" t="e">
        <f>VLOOKUP(AB796,score!$Y$2:$Z$8,2,TRUE)*AM$2</f>
        <v>#DIV/0!</v>
      </c>
      <c r="AN796" s="28" t="e">
        <f>VLOOKUP(AE796,score!$AE$2:$AF$8,2,TRUE)*AN$2</f>
        <v>#DIV/0!</v>
      </c>
      <c r="AO796" s="28">
        <f>VLOOKUP(O796,score!$C$2:$D$8,2,TRUE)*AO$2</f>
        <v>0.1</v>
      </c>
      <c r="AP796" s="28">
        <f>VLOOKUP(R796,score!$I$2:$J$8,2,TRUE)*AP$2</f>
        <v>0.1</v>
      </c>
      <c r="AQ796" s="28" t="e">
        <f>VLOOKUP(P796,score!$E$2:$F$8,2,FALSE)*AQ$2</f>
        <v>#N/A</v>
      </c>
      <c r="AR796" s="28">
        <f>VLOOKUP(U796,score!$O$2:$P$8,2,TRUE)*AR$2</f>
        <v>0</v>
      </c>
      <c r="AS796" s="28">
        <f>VLOOKUP(V796,score!$Q$2:$R$8,2,TRUE)*AS$2</f>
        <v>0</v>
      </c>
      <c r="AT796" s="28" t="e">
        <f>VLOOKUP(W796,score!$S$2:$T$8,2,FALSE)*AT$2</f>
        <v>#N/A</v>
      </c>
      <c r="AU796" s="28" t="e">
        <f>VLOOKUP(X796,score!$U$2:$V$4,2,FALSE)*AU$2</f>
        <v>#N/A</v>
      </c>
      <c r="AV796" s="28" t="e">
        <f>VLOOKUP(AF796,score!$AG$2:$AH$8,2,TRUE)*AV$2</f>
        <v>#DIV/0!</v>
      </c>
      <c r="AW796" s="28" t="e">
        <f>VLOOKUP(Y796,score!$W$2:$X$8,2,FALSE)*AW$2</f>
        <v>#N/A</v>
      </c>
      <c r="AX796" s="28" t="e">
        <f>VLOOKUP(AC796,score!$AA$2:$AB$8,2,TRUE)*AX$2</f>
        <v>#DIV/0!</v>
      </c>
      <c r="AY796" s="28" t="e">
        <f>VLOOKUP(AD796,score!$AC$2:$AD$8,2,TRUE)*AY$2</f>
        <v>#DIV/0!</v>
      </c>
      <c r="AZ796" s="28">
        <f>VLOOKUP(N796,score!$A$2:$B$8,2,TRUE)*AZ$2</f>
        <v>0.1</v>
      </c>
      <c r="BA796" s="29" t="e">
        <f t="shared" si="116"/>
        <v>#DIV/0!</v>
      </c>
      <c r="BB796" s="29" t="e">
        <f>VLOOKUP(BA796,score!$AJ$2:$AK$7,2,TRUE)</f>
        <v>#DIV/0!</v>
      </c>
    </row>
    <row r="797" spans="1:54" x14ac:dyDescent="0.3">
      <c r="A797" s="10"/>
      <c r="B797" s="11"/>
      <c r="C797" s="12"/>
      <c r="D797" s="14"/>
      <c r="E797" s="12"/>
      <c r="F797" s="14"/>
      <c r="G797" s="14"/>
      <c r="H797" s="14"/>
      <c r="I797" s="14"/>
      <c r="J797" s="14"/>
      <c r="K797" s="14"/>
      <c r="L797" s="14"/>
      <c r="M797" s="14"/>
      <c r="N797" s="13"/>
      <c r="O797" s="13"/>
      <c r="P797" s="12"/>
      <c r="Q797" s="12"/>
      <c r="R797" s="12"/>
      <c r="S797" s="12"/>
      <c r="T797" s="12"/>
      <c r="U797" s="12"/>
      <c r="V797" s="12"/>
      <c r="W797" s="17"/>
      <c r="X797" s="17"/>
      <c r="Y797" s="15"/>
      <c r="Z797" s="14"/>
      <c r="AA797" s="43" t="e">
        <f t="shared" si="108"/>
        <v>#DIV/0!</v>
      </c>
      <c r="AB797" s="21" t="e">
        <f t="shared" si="109"/>
        <v>#DIV/0!</v>
      </c>
      <c r="AC797" s="21" t="e">
        <f t="shared" si="110"/>
        <v>#DIV/0!</v>
      </c>
      <c r="AD797" s="21" t="e">
        <f t="shared" si="111"/>
        <v>#DIV/0!</v>
      </c>
      <c r="AE797" s="21" t="e">
        <f t="shared" si="112"/>
        <v>#DIV/0!</v>
      </c>
      <c r="AF797" s="21" t="e">
        <f t="shared" si="115"/>
        <v>#DIV/0!</v>
      </c>
      <c r="AG797" s="20">
        <f>VLOOKUP(S797,'tabla ingresos'!$A$3:$D$15,4,FALSE)</f>
        <v>0</v>
      </c>
      <c r="AH797" s="20">
        <f t="shared" si="113"/>
        <v>0</v>
      </c>
      <c r="AI797" s="20">
        <f t="shared" si="114"/>
        <v>0</v>
      </c>
      <c r="AJ797" s="28" t="e">
        <f>VLOOKUP(AA797,score!$K$2:$L$8,2,TRUE)*AJ$2</f>
        <v>#DIV/0!</v>
      </c>
      <c r="AK797" s="28">
        <f>VLOOKUP(T797,score!$M$2:$N$8,2,FALSE)*AK$2</f>
        <v>0</v>
      </c>
      <c r="AL797" s="28">
        <f>VLOOKUP(Q797,score!$G$2:$H$8,2,TRUE)*AL$2</f>
        <v>0.1</v>
      </c>
      <c r="AM797" s="28" t="e">
        <f>VLOOKUP(AB797,score!$Y$2:$Z$8,2,TRUE)*AM$2</f>
        <v>#DIV/0!</v>
      </c>
      <c r="AN797" s="28" t="e">
        <f>VLOOKUP(AE797,score!$AE$2:$AF$8,2,TRUE)*AN$2</f>
        <v>#DIV/0!</v>
      </c>
      <c r="AO797" s="28">
        <f>VLOOKUP(O797,score!$C$2:$D$8,2,TRUE)*AO$2</f>
        <v>0.1</v>
      </c>
      <c r="AP797" s="28">
        <f>VLOOKUP(R797,score!$I$2:$J$8,2,TRUE)*AP$2</f>
        <v>0.1</v>
      </c>
      <c r="AQ797" s="28" t="e">
        <f>VLOOKUP(P797,score!$E$2:$F$8,2,FALSE)*AQ$2</f>
        <v>#N/A</v>
      </c>
      <c r="AR797" s="28">
        <f>VLOOKUP(U797,score!$O$2:$P$8,2,TRUE)*AR$2</f>
        <v>0</v>
      </c>
      <c r="AS797" s="28">
        <f>VLOOKUP(V797,score!$Q$2:$R$8,2,TRUE)*AS$2</f>
        <v>0</v>
      </c>
      <c r="AT797" s="28" t="e">
        <f>VLOOKUP(W797,score!$S$2:$T$8,2,FALSE)*AT$2</f>
        <v>#N/A</v>
      </c>
      <c r="AU797" s="28" t="e">
        <f>VLOOKUP(X797,score!$U$2:$V$4,2,FALSE)*AU$2</f>
        <v>#N/A</v>
      </c>
      <c r="AV797" s="28" t="e">
        <f>VLOOKUP(AF797,score!$AG$2:$AH$8,2,TRUE)*AV$2</f>
        <v>#DIV/0!</v>
      </c>
      <c r="AW797" s="28" t="e">
        <f>VLOOKUP(Y797,score!$W$2:$X$8,2,FALSE)*AW$2</f>
        <v>#N/A</v>
      </c>
      <c r="AX797" s="28" t="e">
        <f>VLOOKUP(AC797,score!$AA$2:$AB$8,2,TRUE)*AX$2</f>
        <v>#DIV/0!</v>
      </c>
      <c r="AY797" s="28" t="e">
        <f>VLOOKUP(AD797,score!$AC$2:$AD$8,2,TRUE)*AY$2</f>
        <v>#DIV/0!</v>
      </c>
      <c r="AZ797" s="28">
        <f>VLOOKUP(N797,score!$A$2:$B$8,2,TRUE)*AZ$2</f>
        <v>0.1</v>
      </c>
      <c r="BA797" s="29" t="e">
        <f t="shared" si="116"/>
        <v>#DIV/0!</v>
      </c>
      <c r="BB797" s="29" t="e">
        <f>VLOOKUP(BA797,score!$AJ$2:$AK$7,2,TRUE)</f>
        <v>#DIV/0!</v>
      </c>
    </row>
    <row r="798" spans="1:54" x14ac:dyDescent="0.3">
      <c r="A798" s="10"/>
      <c r="B798" s="11"/>
      <c r="C798" s="12"/>
      <c r="D798" s="14"/>
      <c r="E798" s="12"/>
      <c r="F798" s="14"/>
      <c r="G798" s="14"/>
      <c r="H798" s="14"/>
      <c r="I798" s="14"/>
      <c r="J798" s="14"/>
      <c r="K798" s="14"/>
      <c r="L798" s="14"/>
      <c r="M798" s="14"/>
      <c r="N798" s="13"/>
      <c r="O798" s="13"/>
      <c r="P798" s="12"/>
      <c r="Q798" s="12"/>
      <c r="R798" s="12"/>
      <c r="S798" s="12"/>
      <c r="T798" s="12"/>
      <c r="U798" s="12"/>
      <c r="V798" s="12"/>
      <c r="W798" s="17"/>
      <c r="X798" s="17"/>
      <c r="Y798" s="15"/>
      <c r="Z798" s="14"/>
      <c r="AA798" s="43" t="e">
        <f t="shared" si="108"/>
        <v>#DIV/0!</v>
      </c>
      <c r="AB798" s="21" t="e">
        <f t="shared" si="109"/>
        <v>#DIV/0!</v>
      </c>
      <c r="AC798" s="21" t="e">
        <f t="shared" si="110"/>
        <v>#DIV/0!</v>
      </c>
      <c r="AD798" s="21" t="e">
        <f t="shared" si="111"/>
        <v>#DIV/0!</v>
      </c>
      <c r="AE798" s="21" t="e">
        <f t="shared" si="112"/>
        <v>#DIV/0!</v>
      </c>
      <c r="AF798" s="21" t="e">
        <f t="shared" si="115"/>
        <v>#DIV/0!</v>
      </c>
      <c r="AG798" s="20">
        <f>VLOOKUP(S798,'tabla ingresos'!$A$3:$D$15,4,FALSE)</f>
        <v>0</v>
      </c>
      <c r="AH798" s="20">
        <f t="shared" si="113"/>
        <v>0</v>
      </c>
      <c r="AI798" s="20">
        <f t="shared" si="114"/>
        <v>0</v>
      </c>
      <c r="AJ798" s="28" t="e">
        <f>VLOOKUP(AA798,score!$K$2:$L$8,2,TRUE)*AJ$2</f>
        <v>#DIV/0!</v>
      </c>
      <c r="AK798" s="28">
        <f>VLOOKUP(T798,score!$M$2:$N$8,2,FALSE)*AK$2</f>
        <v>0</v>
      </c>
      <c r="AL798" s="28">
        <f>VLOOKUP(Q798,score!$G$2:$H$8,2,TRUE)*AL$2</f>
        <v>0.1</v>
      </c>
      <c r="AM798" s="28" t="e">
        <f>VLOOKUP(AB798,score!$Y$2:$Z$8,2,TRUE)*AM$2</f>
        <v>#DIV/0!</v>
      </c>
      <c r="AN798" s="28" t="e">
        <f>VLOOKUP(AE798,score!$AE$2:$AF$8,2,TRUE)*AN$2</f>
        <v>#DIV/0!</v>
      </c>
      <c r="AO798" s="28">
        <f>VLOOKUP(O798,score!$C$2:$D$8,2,TRUE)*AO$2</f>
        <v>0.1</v>
      </c>
      <c r="AP798" s="28">
        <f>VLOOKUP(R798,score!$I$2:$J$8,2,TRUE)*AP$2</f>
        <v>0.1</v>
      </c>
      <c r="AQ798" s="28" t="e">
        <f>VLOOKUP(P798,score!$E$2:$F$8,2,FALSE)*AQ$2</f>
        <v>#N/A</v>
      </c>
      <c r="AR798" s="28">
        <f>VLOOKUP(U798,score!$O$2:$P$8,2,TRUE)*AR$2</f>
        <v>0</v>
      </c>
      <c r="AS798" s="28">
        <f>VLOOKUP(V798,score!$Q$2:$R$8,2,TRUE)*AS$2</f>
        <v>0</v>
      </c>
      <c r="AT798" s="28" t="e">
        <f>VLOOKUP(W798,score!$S$2:$T$8,2,FALSE)*AT$2</f>
        <v>#N/A</v>
      </c>
      <c r="AU798" s="28" t="e">
        <f>VLOOKUP(X798,score!$U$2:$V$4,2,FALSE)*AU$2</f>
        <v>#N/A</v>
      </c>
      <c r="AV798" s="28" t="e">
        <f>VLOOKUP(AF798,score!$AG$2:$AH$8,2,TRUE)*AV$2</f>
        <v>#DIV/0!</v>
      </c>
      <c r="AW798" s="28" t="e">
        <f>VLOOKUP(Y798,score!$W$2:$X$8,2,FALSE)*AW$2</f>
        <v>#N/A</v>
      </c>
      <c r="AX798" s="28" t="e">
        <f>VLOOKUP(AC798,score!$AA$2:$AB$8,2,TRUE)*AX$2</f>
        <v>#DIV/0!</v>
      </c>
      <c r="AY798" s="28" t="e">
        <f>VLOOKUP(AD798,score!$AC$2:$AD$8,2,TRUE)*AY$2</f>
        <v>#DIV/0!</v>
      </c>
      <c r="AZ798" s="28">
        <f>VLOOKUP(N798,score!$A$2:$B$8,2,TRUE)*AZ$2</f>
        <v>0.1</v>
      </c>
      <c r="BA798" s="29" t="e">
        <f t="shared" si="116"/>
        <v>#DIV/0!</v>
      </c>
      <c r="BB798" s="29" t="e">
        <f>VLOOKUP(BA798,score!$AJ$2:$AK$7,2,TRUE)</f>
        <v>#DIV/0!</v>
      </c>
    </row>
    <row r="799" spans="1:54" x14ac:dyDescent="0.3">
      <c r="A799" s="10"/>
      <c r="B799" s="11"/>
      <c r="C799" s="12"/>
      <c r="D799" s="14"/>
      <c r="E799" s="12"/>
      <c r="F799" s="14"/>
      <c r="G799" s="14"/>
      <c r="H799" s="14"/>
      <c r="I799" s="14"/>
      <c r="J799" s="14"/>
      <c r="K799" s="14"/>
      <c r="L799" s="14"/>
      <c r="M799" s="14"/>
      <c r="N799" s="13"/>
      <c r="O799" s="13"/>
      <c r="P799" s="12"/>
      <c r="Q799" s="12"/>
      <c r="R799" s="12"/>
      <c r="S799" s="12"/>
      <c r="T799" s="12"/>
      <c r="U799" s="12"/>
      <c r="V799" s="12"/>
      <c r="W799" s="17"/>
      <c r="X799" s="17"/>
      <c r="Y799" s="15"/>
      <c r="Z799" s="14"/>
      <c r="AA799" s="43" t="e">
        <f t="shared" si="108"/>
        <v>#DIV/0!</v>
      </c>
      <c r="AB799" s="21" t="e">
        <f t="shared" si="109"/>
        <v>#DIV/0!</v>
      </c>
      <c r="AC799" s="21" t="e">
        <f t="shared" si="110"/>
        <v>#DIV/0!</v>
      </c>
      <c r="AD799" s="21" t="e">
        <f t="shared" si="111"/>
        <v>#DIV/0!</v>
      </c>
      <c r="AE799" s="21" t="e">
        <f t="shared" si="112"/>
        <v>#DIV/0!</v>
      </c>
      <c r="AF799" s="21" t="e">
        <f t="shared" si="115"/>
        <v>#DIV/0!</v>
      </c>
      <c r="AG799" s="20">
        <f>VLOOKUP(S799,'tabla ingresos'!$A$3:$D$15,4,FALSE)</f>
        <v>0</v>
      </c>
      <c r="AH799" s="20">
        <f t="shared" si="113"/>
        <v>0</v>
      </c>
      <c r="AI799" s="20">
        <f t="shared" si="114"/>
        <v>0</v>
      </c>
      <c r="AJ799" s="28" t="e">
        <f>VLOOKUP(AA799,score!$K$2:$L$8,2,TRUE)*AJ$2</f>
        <v>#DIV/0!</v>
      </c>
      <c r="AK799" s="28">
        <f>VLOOKUP(T799,score!$M$2:$N$8,2,FALSE)*AK$2</f>
        <v>0</v>
      </c>
      <c r="AL799" s="28">
        <f>VLOOKUP(Q799,score!$G$2:$H$8,2,TRUE)*AL$2</f>
        <v>0.1</v>
      </c>
      <c r="AM799" s="28" t="e">
        <f>VLOOKUP(AB799,score!$Y$2:$Z$8,2,TRUE)*AM$2</f>
        <v>#DIV/0!</v>
      </c>
      <c r="AN799" s="28" t="e">
        <f>VLOOKUP(AE799,score!$AE$2:$AF$8,2,TRUE)*AN$2</f>
        <v>#DIV/0!</v>
      </c>
      <c r="AO799" s="28">
        <f>VLOOKUP(O799,score!$C$2:$D$8,2,TRUE)*AO$2</f>
        <v>0.1</v>
      </c>
      <c r="AP799" s="28">
        <f>VLOOKUP(R799,score!$I$2:$J$8,2,TRUE)*AP$2</f>
        <v>0.1</v>
      </c>
      <c r="AQ799" s="28" t="e">
        <f>VLOOKUP(P799,score!$E$2:$F$8,2,FALSE)*AQ$2</f>
        <v>#N/A</v>
      </c>
      <c r="AR799" s="28">
        <f>VLOOKUP(U799,score!$O$2:$P$8,2,TRUE)*AR$2</f>
        <v>0</v>
      </c>
      <c r="AS799" s="28">
        <f>VLOOKUP(V799,score!$Q$2:$R$8,2,TRUE)*AS$2</f>
        <v>0</v>
      </c>
      <c r="AT799" s="28" t="e">
        <f>VLOOKUP(W799,score!$S$2:$T$8,2,FALSE)*AT$2</f>
        <v>#N/A</v>
      </c>
      <c r="AU799" s="28" t="e">
        <f>VLOOKUP(X799,score!$U$2:$V$4,2,FALSE)*AU$2</f>
        <v>#N/A</v>
      </c>
      <c r="AV799" s="28" t="e">
        <f>VLOOKUP(AF799,score!$AG$2:$AH$8,2,TRUE)*AV$2</f>
        <v>#DIV/0!</v>
      </c>
      <c r="AW799" s="28" t="e">
        <f>VLOOKUP(Y799,score!$W$2:$X$8,2,FALSE)*AW$2</f>
        <v>#N/A</v>
      </c>
      <c r="AX799" s="28" t="e">
        <f>VLOOKUP(AC799,score!$AA$2:$AB$8,2,TRUE)*AX$2</f>
        <v>#DIV/0!</v>
      </c>
      <c r="AY799" s="28" t="e">
        <f>VLOOKUP(AD799,score!$AC$2:$AD$8,2,TRUE)*AY$2</f>
        <v>#DIV/0!</v>
      </c>
      <c r="AZ799" s="28">
        <f>VLOOKUP(N799,score!$A$2:$B$8,2,TRUE)*AZ$2</f>
        <v>0.1</v>
      </c>
      <c r="BA799" s="29" t="e">
        <f t="shared" si="116"/>
        <v>#DIV/0!</v>
      </c>
      <c r="BB799" s="29" t="e">
        <f>VLOOKUP(BA799,score!$AJ$2:$AK$7,2,TRUE)</f>
        <v>#DIV/0!</v>
      </c>
    </row>
    <row r="800" spans="1:54" x14ac:dyDescent="0.3">
      <c r="A800" s="10"/>
      <c r="B800" s="11"/>
      <c r="C800" s="12"/>
      <c r="D800" s="14"/>
      <c r="E800" s="12"/>
      <c r="F800" s="14"/>
      <c r="G800" s="14"/>
      <c r="H800" s="14"/>
      <c r="I800" s="14"/>
      <c r="J800" s="14"/>
      <c r="K800" s="14"/>
      <c r="L800" s="14"/>
      <c r="M800" s="14"/>
      <c r="N800" s="13"/>
      <c r="O800" s="13"/>
      <c r="P800" s="12"/>
      <c r="Q800" s="12"/>
      <c r="R800" s="12"/>
      <c r="S800" s="12"/>
      <c r="T800" s="12"/>
      <c r="U800" s="12"/>
      <c r="V800" s="12"/>
      <c r="W800" s="17"/>
      <c r="X800" s="17"/>
      <c r="Y800" s="15"/>
      <c r="Z800" s="14"/>
      <c r="AA800" s="43" t="e">
        <f t="shared" si="108"/>
        <v>#DIV/0!</v>
      </c>
      <c r="AB800" s="21" t="e">
        <f t="shared" si="109"/>
        <v>#DIV/0!</v>
      </c>
      <c r="AC800" s="21" t="e">
        <f t="shared" si="110"/>
        <v>#DIV/0!</v>
      </c>
      <c r="AD800" s="21" t="e">
        <f t="shared" si="111"/>
        <v>#DIV/0!</v>
      </c>
      <c r="AE800" s="21" t="e">
        <f t="shared" si="112"/>
        <v>#DIV/0!</v>
      </c>
      <c r="AF800" s="21" t="e">
        <f t="shared" si="115"/>
        <v>#DIV/0!</v>
      </c>
      <c r="AG800" s="20">
        <f>VLOOKUP(S800,'tabla ingresos'!$A$3:$D$15,4,FALSE)</f>
        <v>0</v>
      </c>
      <c r="AH800" s="20">
        <f t="shared" si="113"/>
        <v>0</v>
      </c>
      <c r="AI800" s="20">
        <f t="shared" si="114"/>
        <v>0</v>
      </c>
      <c r="AJ800" s="28" t="e">
        <f>VLOOKUP(AA800,score!$K$2:$L$8,2,TRUE)*AJ$2</f>
        <v>#DIV/0!</v>
      </c>
      <c r="AK800" s="28">
        <f>VLOOKUP(T800,score!$M$2:$N$8,2,FALSE)*AK$2</f>
        <v>0</v>
      </c>
      <c r="AL800" s="28">
        <f>VLOOKUP(Q800,score!$G$2:$H$8,2,TRUE)*AL$2</f>
        <v>0.1</v>
      </c>
      <c r="AM800" s="28" t="e">
        <f>VLOOKUP(AB800,score!$Y$2:$Z$8,2,TRUE)*AM$2</f>
        <v>#DIV/0!</v>
      </c>
      <c r="AN800" s="28" t="e">
        <f>VLOOKUP(AE800,score!$AE$2:$AF$8,2,TRUE)*AN$2</f>
        <v>#DIV/0!</v>
      </c>
      <c r="AO800" s="28">
        <f>VLOOKUP(O800,score!$C$2:$D$8,2,TRUE)*AO$2</f>
        <v>0.1</v>
      </c>
      <c r="AP800" s="28">
        <f>VLOOKUP(R800,score!$I$2:$J$8,2,TRUE)*AP$2</f>
        <v>0.1</v>
      </c>
      <c r="AQ800" s="28" t="e">
        <f>VLOOKUP(P800,score!$E$2:$F$8,2,FALSE)*AQ$2</f>
        <v>#N/A</v>
      </c>
      <c r="AR800" s="28">
        <f>VLOOKUP(U800,score!$O$2:$P$8,2,TRUE)*AR$2</f>
        <v>0</v>
      </c>
      <c r="AS800" s="28">
        <f>VLOOKUP(V800,score!$Q$2:$R$8,2,TRUE)*AS$2</f>
        <v>0</v>
      </c>
      <c r="AT800" s="28" t="e">
        <f>VLOOKUP(W800,score!$S$2:$T$8,2,FALSE)*AT$2</f>
        <v>#N/A</v>
      </c>
      <c r="AU800" s="28" t="e">
        <f>VLOOKUP(X800,score!$U$2:$V$4,2,FALSE)*AU$2</f>
        <v>#N/A</v>
      </c>
      <c r="AV800" s="28" t="e">
        <f>VLOOKUP(AF800,score!$AG$2:$AH$8,2,TRUE)*AV$2</f>
        <v>#DIV/0!</v>
      </c>
      <c r="AW800" s="28" t="e">
        <f>VLOOKUP(Y800,score!$W$2:$X$8,2,FALSE)*AW$2</f>
        <v>#N/A</v>
      </c>
      <c r="AX800" s="28" t="e">
        <f>VLOOKUP(AC800,score!$AA$2:$AB$8,2,TRUE)*AX$2</f>
        <v>#DIV/0!</v>
      </c>
      <c r="AY800" s="28" t="e">
        <f>VLOOKUP(AD800,score!$AC$2:$AD$8,2,TRUE)*AY$2</f>
        <v>#DIV/0!</v>
      </c>
      <c r="AZ800" s="28">
        <f>VLOOKUP(N800,score!$A$2:$B$8,2,TRUE)*AZ$2</f>
        <v>0.1</v>
      </c>
      <c r="BA800" s="29" t="e">
        <f t="shared" si="116"/>
        <v>#DIV/0!</v>
      </c>
      <c r="BB800" s="29" t="e">
        <f>VLOOKUP(BA800,score!$AJ$2:$AK$7,2,TRUE)</f>
        <v>#DIV/0!</v>
      </c>
    </row>
    <row r="801" spans="1:54" x14ac:dyDescent="0.3">
      <c r="A801" s="10"/>
      <c r="B801" s="11"/>
      <c r="C801" s="12"/>
      <c r="D801" s="14"/>
      <c r="E801" s="12"/>
      <c r="F801" s="14"/>
      <c r="G801" s="14"/>
      <c r="H801" s="14"/>
      <c r="I801" s="14"/>
      <c r="J801" s="14"/>
      <c r="K801" s="14"/>
      <c r="L801" s="14"/>
      <c r="M801" s="14"/>
      <c r="N801" s="13"/>
      <c r="O801" s="13"/>
      <c r="P801" s="12"/>
      <c r="Q801" s="12"/>
      <c r="R801" s="12"/>
      <c r="S801" s="12"/>
      <c r="T801" s="12"/>
      <c r="U801" s="12"/>
      <c r="V801" s="12"/>
      <c r="W801" s="17"/>
      <c r="X801" s="17"/>
      <c r="Y801" s="15"/>
      <c r="Z801" s="14"/>
      <c r="AA801" s="43" t="e">
        <f t="shared" si="108"/>
        <v>#DIV/0!</v>
      </c>
      <c r="AB801" s="21" t="e">
        <f t="shared" si="109"/>
        <v>#DIV/0!</v>
      </c>
      <c r="AC801" s="21" t="e">
        <f t="shared" si="110"/>
        <v>#DIV/0!</v>
      </c>
      <c r="AD801" s="21" t="e">
        <f t="shared" si="111"/>
        <v>#DIV/0!</v>
      </c>
      <c r="AE801" s="21" t="e">
        <f t="shared" si="112"/>
        <v>#DIV/0!</v>
      </c>
      <c r="AF801" s="21" t="e">
        <f t="shared" si="115"/>
        <v>#DIV/0!</v>
      </c>
      <c r="AG801" s="20">
        <f>VLOOKUP(S801,'tabla ingresos'!$A$3:$D$15,4,FALSE)</f>
        <v>0</v>
      </c>
      <c r="AH801" s="20">
        <f t="shared" si="113"/>
        <v>0</v>
      </c>
      <c r="AI801" s="20">
        <f t="shared" si="114"/>
        <v>0</v>
      </c>
      <c r="AJ801" s="28" t="e">
        <f>VLOOKUP(AA801,score!$K$2:$L$8,2,TRUE)*AJ$2</f>
        <v>#DIV/0!</v>
      </c>
      <c r="AK801" s="28">
        <f>VLOOKUP(T801,score!$M$2:$N$8,2,FALSE)*AK$2</f>
        <v>0</v>
      </c>
      <c r="AL801" s="28">
        <f>VLOOKUP(Q801,score!$G$2:$H$8,2,TRUE)*AL$2</f>
        <v>0.1</v>
      </c>
      <c r="AM801" s="28" t="e">
        <f>VLOOKUP(AB801,score!$Y$2:$Z$8,2,TRUE)*AM$2</f>
        <v>#DIV/0!</v>
      </c>
      <c r="AN801" s="28" t="e">
        <f>VLOOKUP(AE801,score!$AE$2:$AF$8,2,TRUE)*AN$2</f>
        <v>#DIV/0!</v>
      </c>
      <c r="AO801" s="28">
        <f>VLOOKUP(O801,score!$C$2:$D$8,2,TRUE)*AO$2</f>
        <v>0.1</v>
      </c>
      <c r="AP801" s="28">
        <f>VLOOKUP(R801,score!$I$2:$J$8,2,TRUE)*AP$2</f>
        <v>0.1</v>
      </c>
      <c r="AQ801" s="28" t="e">
        <f>VLOOKUP(P801,score!$E$2:$F$8,2,FALSE)*AQ$2</f>
        <v>#N/A</v>
      </c>
      <c r="AR801" s="28">
        <f>VLOOKUP(U801,score!$O$2:$P$8,2,TRUE)*AR$2</f>
        <v>0</v>
      </c>
      <c r="AS801" s="28">
        <f>VLOOKUP(V801,score!$Q$2:$R$8,2,TRUE)*AS$2</f>
        <v>0</v>
      </c>
      <c r="AT801" s="28" t="e">
        <f>VLOOKUP(W801,score!$S$2:$T$8,2,FALSE)*AT$2</f>
        <v>#N/A</v>
      </c>
      <c r="AU801" s="28" t="e">
        <f>VLOOKUP(X801,score!$U$2:$V$4,2,FALSE)*AU$2</f>
        <v>#N/A</v>
      </c>
      <c r="AV801" s="28" t="e">
        <f>VLOOKUP(AF801,score!$AG$2:$AH$8,2,TRUE)*AV$2</f>
        <v>#DIV/0!</v>
      </c>
      <c r="AW801" s="28" t="e">
        <f>VLOOKUP(Y801,score!$W$2:$X$8,2,FALSE)*AW$2</f>
        <v>#N/A</v>
      </c>
      <c r="AX801" s="28" t="e">
        <f>VLOOKUP(AC801,score!$AA$2:$AB$8,2,TRUE)*AX$2</f>
        <v>#DIV/0!</v>
      </c>
      <c r="AY801" s="28" t="e">
        <f>VLOOKUP(AD801,score!$AC$2:$AD$8,2,TRUE)*AY$2</f>
        <v>#DIV/0!</v>
      </c>
      <c r="AZ801" s="28">
        <f>VLOOKUP(N801,score!$A$2:$B$8,2,TRUE)*AZ$2</f>
        <v>0.1</v>
      </c>
      <c r="BA801" s="29" t="e">
        <f t="shared" si="116"/>
        <v>#DIV/0!</v>
      </c>
      <c r="BB801" s="29" t="e">
        <f>VLOOKUP(BA801,score!$AJ$2:$AK$7,2,TRUE)</f>
        <v>#DIV/0!</v>
      </c>
    </row>
    <row r="802" spans="1:54" x14ac:dyDescent="0.3">
      <c r="A802" s="10"/>
      <c r="B802" s="11"/>
      <c r="C802" s="12"/>
      <c r="D802" s="14"/>
      <c r="E802" s="12"/>
      <c r="F802" s="14"/>
      <c r="G802" s="14"/>
      <c r="H802" s="14"/>
      <c r="I802" s="14"/>
      <c r="J802" s="14"/>
      <c r="K802" s="14"/>
      <c r="L802" s="14"/>
      <c r="M802" s="14"/>
      <c r="N802" s="13"/>
      <c r="O802" s="13"/>
      <c r="P802" s="12"/>
      <c r="Q802" s="12"/>
      <c r="R802" s="12"/>
      <c r="S802" s="12"/>
      <c r="T802" s="12"/>
      <c r="U802" s="12"/>
      <c r="V802" s="12"/>
      <c r="W802" s="17"/>
      <c r="X802" s="17"/>
      <c r="Y802" s="15"/>
      <c r="Z802" s="14"/>
      <c r="AA802" s="43" t="e">
        <f t="shared" si="108"/>
        <v>#DIV/0!</v>
      </c>
      <c r="AB802" s="21" t="e">
        <f t="shared" si="109"/>
        <v>#DIV/0!</v>
      </c>
      <c r="AC802" s="21" t="e">
        <f t="shared" si="110"/>
        <v>#DIV/0!</v>
      </c>
      <c r="AD802" s="21" t="e">
        <f t="shared" si="111"/>
        <v>#DIV/0!</v>
      </c>
      <c r="AE802" s="21" t="e">
        <f t="shared" si="112"/>
        <v>#DIV/0!</v>
      </c>
      <c r="AF802" s="21" t="e">
        <f t="shared" si="115"/>
        <v>#DIV/0!</v>
      </c>
      <c r="AG802" s="20">
        <f>VLOOKUP(S802,'tabla ingresos'!$A$3:$D$15,4,FALSE)</f>
        <v>0</v>
      </c>
      <c r="AH802" s="20">
        <f t="shared" si="113"/>
        <v>0</v>
      </c>
      <c r="AI802" s="20">
        <f t="shared" si="114"/>
        <v>0</v>
      </c>
      <c r="AJ802" s="28" t="e">
        <f>VLOOKUP(AA802,score!$K$2:$L$8,2,TRUE)*AJ$2</f>
        <v>#DIV/0!</v>
      </c>
      <c r="AK802" s="28">
        <f>VLOOKUP(T802,score!$M$2:$N$8,2,FALSE)*AK$2</f>
        <v>0</v>
      </c>
      <c r="AL802" s="28">
        <f>VLOOKUP(Q802,score!$G$2:$H$8,2,TRUE)*AL$2</f>
        <v>0.1</v>
      </c>
      <c r="AM802" s="28" t="e">
        <f>VLOOKUP(AB802,score!$Y$2:$Z$8,2,TRUE)*AM$2</f>
        <v>#DIV/0!</v>
      </c>
      <c r="AN802" s="28" t="e">
        <f>VLOOKUP(AE802,score!$AE$2:$AF$8,2,TRUE)*AN$2</f>
        <v>#DIV/0!</v>
      </c>
      <c r="AO802" s="28">
        <f>VLOOKUP(O802,score!$C$2:$D$8,2,TRUE)*AO$2</f>
        <v>0.1</v>
      </c>
      <c r="AP802" s="28">
        <f>VLOOKUP(R802,score!$I$2:$J$8,2,TRUE)*AP$2</f>
        <v>0.1</v>
      </c>
      <c r="AQ802" s="28" t="e">
        <f>VLOOKUP(P802,score!$E$2:$F$8,2,FALSE)*AQ$2</f>
        <v>#N/A</v>
      </c>
      <c r="AR802" s="28">
        <f>VLOOKUP(U802,score!$O$2:$P$8,2,TRUE)*AR$2</f>
        <v>0</v>
      </c>
      <c r="AS802" s="28">
        <f>VLOOKUP(V802,score!$Q$2:$R$8,2,TRUE)*AS$2</f>
        <v>0</v>
      </c>
      <c r="AT802" s="28" t="e">
        <f>VLOOKUP(W802,score!$S$2:$T$8,2,FALSE)*AT$2</f>
        <v>#N/A</v>
      </c>
      <c r="AU802" s="28" t="e">
        <f>VLOOKUP(X802,score!$U$2:$V$4,2,FALSE)*AU$2</f>
        <v>#N/A</v>
      </c>
      <c r="AV802" s="28" t="e">
        <f>VLOOKUP(AF802,score!$AG$2:$AH$8,2,TRUE)*AV$2</f>
        <v>#DIV/0!</v>
      </c>
      <c r="AW802" s="28" t="e">
        <f>VLOOKUP(Y802,score!$W$2:$X$8,2,FALSE)*AW$2</f>
        <v>#N/A</v>
      </c>
      <c r="AX802" s="28" t="e">
        <f>VLOOKUP(AC802,score!$AA$2:$AB$8,2,TRUE)*AX$2</f>
        <v>#DIV/0!</v>
      </c>
      <c r="AY802" s="28" t="e">
        <f>VLOOKUP(AD802,score!$AC$2:$AD$8,2,TRUE)*AY$2</f>
        <v>#DIV/0!</v>
      </c>
      <c r="AZ802" s="28">
        <f>VLOOKUP(N802,score!$A$2:$B$8,2,TRUE)*AZ$2</f>
        <v>0.1</v>
      </c>
      <c r="BA802" s="29" t="e">
        <f t="shared" si="116"/>
        <v>#DIV/0!</v>
      </c>
      <c r="BB802" s="29" t="e">
        <f>VLOOKUP(BA802,score!$AJ$2:$AK$7,2,TRUE)</f>
        <v>#DIV/0!</v>
      </c>
    </row>
    <row r="803" spans="1:54" x14ac:dyDescent="0.3">
      <c r="A803" s="10"/>
      <c r="B803" s="11"/>
      <c r="C803" s="12"/>
      <c r="D803" s="14"/>
      <c r="E803" s="12"/>
      <c r="F803" s="14"/>
      <c r="G803" s="14"/>
      <c r="H803" s="14"/>
      <c r="I803" s="14"/>
      <c r="J803" s="14"/>
      <c r="K803" s="14"/>
      <c r="L803" s="14"/>
      <c r="M803" s="14"/>
      <c r="N803" s="13"/>
      <c r="O803" s="13"/>
      <c r="P803" s="12"/>
      <c r="Q803" s="12"/>
      <c r="R803" s="12"/>
      <c r="S803" s="12"/>
      <c r="T803" s="12"/>
      <c r="U803" s="12"/>
      <c r="V803" s="12"/>
      <c r="W803" s="17"/>
      <c r="X803" s="17"/>
      <c r="Y803" s="15"/>
      <c r="Z803" s="14"/>
      <c r="AA803" s="43" t="e">
        <f t="shared" si="108"/>
        <v>#DIV/0!</v>
      </c>
      <c r="AB803" s="21" t="e">
        <f t="shared" si="109"/>
        <v>#DIV/0!</v>
      </c>
      <c r="AC803" s="21" t="e">
        <f t="shared" si="110"/>
        <v>#DIV/0!</v>
      </c>
      <c r="AD803" s="21" t="e">
        <f t="shared" si="111"/>
        <v>#DIV/0!</v>
      </c>
      <c r="AE803" s="21" t="e">
        <f t="shared" si="112"/>
        <v>#DIV/0!</v>
      </c>
      <c r="AF803" s="21" t="e">
        <f t="shared" si="115"/>
        <v>#DIV/0!</v>
      </c>
      <c r="AG803" s="20">
        <f>VLOOKUP(S803,'tabla ingresos'!$A$3:$D$15,4,FALSE)</f>
        <v>0</v>
      </c>
      <c r="AH803" s="20">
        <f t="shared" si="113"/>
        <v>0</v>
      </c>
      <c r="AI803" s="20">
        <f t="shared" si="114"/>
        <v>0</v>
      </c>
      <c r="AJ803" s="28" t="e">
        <f>VLOOKUP(AA803,score!$K$2:$L$8,2,TRUE)*AJ$2</f>
        <v>#DIV/0!</v>
      </c>
      <c r="AK803" s="28">
        <f>VLOOKUP(T803,score!$M$2:$N$8,2,FALSE)*AK$2</f>
        <v>0</v>
      </c>
      <c r="AL803" s="28">
        <f>VLOOKUP(Q803,score!$G$2:$H$8,2,TRUE)*AL$2</f>
        <v>0.1</v>
      </c>
      <c r="AM803" s="28" t="e">
        <f>VLOOKUP(AB803,score!$Y$2:$Z$8,2,TRUE)*AM$2</f>
        <v>#DIV/0!</v>
      </c>
      <c r="AN803" s="28" t="e">
        <f>VLOOKUP(AE803,score!$AE$2:$AF$8,2,TRUE)*AN$2</f>
        <v>#DIV/0!</v>
      </c>
      <c r="AO803" s="28">
        <f>VLOOKUP(O803,score!$C$2:$D$8,2,TRUE)*AO$2</f>
        <v>0.1</v>
      </c>
      <c r="AP803" s="28">
        <f>VLOOKUP(R803,score!$I$2:$J$8,2,TRUE)*AP$2</f>
        <v>0.1</v>
      </c>
      <c r="AQ803" s="28" t="e">
        <f>VLOOKUP(P803,score!$E$2:$F$8,2,FALSE)*AQ$2</f>
        <v>#N/A</v>
      </c>
      <c r="AR803" s="28">
        <f>VLOOKUP(U803,score!$O$2:$P$8,2,TRUE)*AR$2</f>
        <v>0</v>
      </c>
      <c r="AS803" s="28">
        <f>VLOOKUP(V803,score!$Q$2:$R$8,2,TRUE)*AS$2</f>
        <v>0</v>
      </c>
      <c r="AT803" s="28" t="e">
        <f>VLOOKUP(W803,score!$S$2:$T$8,2,FALSE)*AT$2</f>
        <v>#N/A</v>
      </c>
      <c r="AU803" s="28" t="e">
        <f>VLOOKUP(X803,score!$U$2:$V$4,2,FALSE)*AU$2</f>
        <v>#N/A</v>
      </c>
      <c r="AV803" s="28" t="e">
        <f>VLOOKUP(AF803,score!$AG$2:$AH$8,2,TRUE)*AV$2</f>
        <v>#DIV/0!</v>
      </c>
      <c r="AW803" s="28" t="e">
        <f>VLOOKUP(Y803,score!$W$2:$X$8,2,FALSE)*AW$2</f>
        <v>#N/A</v>
      </c>
      <c r="AX803" s="28" t="e">
        <f>VLOOKUP(AC803,score!$AA$2:$AB$8,2,TRUE)*AX$2</f>
        <v>#DIV/0!</v>
      </c>
      <c r="AY803" s="28" t="e">
        <f>VLOOKUP(AD803,score!$AC$2:$AD$8,2,TRUE)*AY$2</f>
        <v>#DIV/0!</v>
      </c>
      <c r="AZ803" s="28">
        <f>VLOOKUP(N803,score!$A$2:$B$8,2,TRUE)*AZ$2</f>
        <v>0.1</v>
      </c>
      <c r="BA803" s="29" t="e">
        <f t="shared" si="116"/>
        <v>#DIV/0!</v>
      </c>
      <c r="BB803" s="29" t="e">
        <f>VLOOKUP(BA803,score!$AJ$2:$AK$7,2,TRUE)</f>
        <v>#DIV/0!</v>
      </c>
    </row>
    <row r="804" spans="1:54" x14ac:dyDescent="0.3">
      <c r="A804" s="10"/>
      <c r="B804" s="11"/>
      <c r="C804" s="12"/>
      <c r="D804" s="14"/>
      <c r="E804" s="12"/>
      <c r="F804" s="14"/>
      <c r="G804" s="14"/>
      <c r="H804" s="14"/>
      <c r="I804" s="14"/>
      <c r="J804" s="14"/>
      <c r="K804" s="14"/>
      <c r="L804" s="14"/>
      <c r="M804" s="14"/>
      <c r="N804" s="13"/>
      <c r="O804" s="13"/>
      <c r="P804" s="12"/>
      <c r="Q804" s="12"/>
      <c r="R804" s="12"/>
      <c r="S804" s="12"/>
      <c r="T804" s="12"/>
      <c r="U804" s="12"/>
      <c r="V804" s="12"/>
      <c r="W804" s="17"/>
      <c r="X804" s="17"/>
      <c r="Y804" s="15"/>
      <c r="Z804" s="14"/>
      <c r="AA804" s="43" t="e">
        <f t="shared" si="108"/>
        <v>#DIV/0!</v>
      </c>
      <c r="AB804" s="21" t="e">
        <f t="shared" si="109"/>
        <v>#DIV/0!</v>
      </c>
      <c r="AC804" s="21" t="e">
        <f t="shared" si="110"/>
        <v>#DIV/0!</v>
      </c>
      <c r="AD804" s="21" t="e">
        <f t="shared" si="111"/>
        <v>#DIV/0!</v>
      </c>
      <c r="AE804" s="21" t="e">
        <f t="shared" si="112"/>
        <v>#DIV/0!</v>
      </c>
      <c r="AF804" s="21" t="e">
        <f t="shared" si="115"/>
        <v>#DIV/0!</v>
      </c>
      <c r="AG804" s="20">
        <f>VLOOKUP(S804,'tabla ingresos'!$A$3:$D$15,4,FALSE)</f>
        <v>0</v>
      </c>
      <c r="AH804" s="20">
        <f t="shared" si="113"/>
        <v>0</v>
      </c>
      <c r="AI804" s="20">
        <f t="shared" si="114"/>
        <v>0</v>
      </c>
      <c r="AJ804" s="28" t="e">
        <f>VLOOKUP(AA804,score!$K$2:$L$8,2,TRUE)*AJ$2</f>
        <v>#DIV/0!</v>
      </c>
      <c r="AK804" s="28">
        <f>VLOOKUP(T804,score!$M$2:$N$8,2,FALSE)*AK$2</f>
        <v>0</v>
      </c>
      <c r="AL804" s="28">
        <f>VLOOKUP(Q804,score!$G$2:$H$8,2,TRUE)*AL$2</f>
        <v>0.1</v>
      </c>
      <c r="AM804" s="28" t="e">
        <f>VLOOKUP(AB804,score!$Y$2:$Z$8,2,TRUE)*AM$2</f>
        <v>#DIV/0!</v>
      </c>
      <c r="AN804" s="28" t="e">
        <f>VLOOKUP(AE804,score!$AE$2:$AF$8,2,TRUE)*AN$2</f>
        <v>#DIV/0!</v>
      </c>
      <c r="AO804" s="28">
        <f>VLOOKUP(O804,score!$C$2:$D$8,2,TRUE)*AO$2</f>
        <v>0.1</v>
      </c>
      <c r="AP804" s="28">
        <f>VLOOKUP(R804,score!$I$2:$J$8,2,TRUE)*AP$2</f>
        <v>0.1</v>
      </c>
      <c r="AQ804" s="28" t="e">
        <f>VLOOKUP(P804,score!$E$2:$F$8,2,FALSE)*AQ$2</f>
        <v>#N/A</v>
      </c>
      <c r="AR804" s="28">
        <f>VLOOKUP(U804,score!$O$2:$P$8,2,TRUE)*AR$2</f>
        <v>0</v>
      </c>
      <c r="AS804" s="28">
        <f>VLOOKUP(V804,score!$Q$2:$R$8,2,TRUE)*AS$2</f>
        <v>0</v>
      </c>
      <c r="AT804" s="28" t="e">
        <f>VLOOKUP(W804,score!$S$2:$T$8,2,FALSE)*AT$2</f>
        <v>#N/A</v>
      </c>
      <c r="AU804" s="28" t="e">
        <f>VLOOKUP(X804,score!$U$2:$V$4,2,FALSE)*AU$2</f>
        <v>#N/A</v>
      </c>
      <c r="AV804" s="28" t="e">
        <f>VLOOKUP(AF804,score!$AG$2:$AH$8,2,TRUE)*AV$2</f>
        <v>#DIV/0!</v>
      </c>
      <c r="AW804" s="28" t="e">
        <f>VLOOKUP(Y804,score!$W$2:$X$8,2,FALSE)*AW$2</f>
        <v>#N/A</v>
      </c>
      <c r="AX804" s="28" t="e">
        <f>VLOOKUP(AC804,score!$AA$2:$AB$8,2,TRUE)*AX$2</f>
        <v>#DIV/0!</v>
      </c>
      <c r="AY804" s="28" t="e">
        <f>VLOOKUP(AD804,score!$AC$2:$AD$8,2,TRUE)*AY$2</f>
        <v>#DIV/0!</v>
      </c>
      <c r="AZ804" s="28">
        <f>VLOOKUP(N804,score!$A$2:$B$8,2,TRUE)*AZ$2</f>
        <v>0.1</v>
      </c>
      <c r="BA804" s="29" t="e">
        <f t="shared" si="116"/>
        <v>#DIV/0!</v>
      </c>
      <c r="BB804" s="29" t="e">
        <f>VLOOKUP(BA804,score!$AJ$2:$AK$7,2,TRUE)</f>
        <v>#DIV/0!</v>
      </c>
    </row>
    <row r="805" spans="1:54" x14ac:dyDescent="0.3">
      <c r="A805" s="10"/>
      <c r="B805" s="11"/>
      <c r="C805" s="12"/>
      <c r="D805" s="14"/>
      <c r="E805" s="12"/>
      <c r="F805" s="14"/>
      <c r="G805" s="14"/>
      <c r="H805" s="14"/>
      <c r="I805" s="14"/>
      <c r="J805" s="14"/>
      <c r="K805" s="14"/>
      <c r="L805" s="14"/>
      <c r="M805" s="14"/>
      <c r="N805" s="13"/>
      <c r="O805" s="13"/>
      <c r="P805" s="12"/>
      <c r="Q805" s="12"/>
      <c r="R805" s="12"/>
      <c r="S805" s="12"/>
      <c r="T805" s="12"/>
      <c r="U805" s="12"/>
      <c r="V805" s="12"/>
      <c r="W805" s="17"/>
      <c r="X805" s="17"/>
      <c r="Y805" s="15"/>
      <c r="Z805" s="14"/>
      <c r="AA805" s="43" t="e">
        <f t="shared" si="108"/>
        <v>#DIV/0!</v>
      </c>
      <c r="AB805" s="21" t="e">
        <f t="shared" si="109"/>
        <v>#DIV/0!</v>
      </c>
      <c r="AC805" s="21" t="e">
        <f t="shared" si="110"/>
        <v>#DIV/0!</v>
      </c>
      <c r="AD805" s="21" t="e">
        <f t="shared" si="111"/>
        <v>#DIV/0!</v>
      </c>
      <c r="AE805" s="21" t="e">
        <f t="shared" si="112"/>
        <v>#DIV/0!</v>
      </c>
      <c r="AF805" s="21" t="e">
        <f t="shared" si="115"/>
        <v>#DIV/0!</v>
      </c>
      <c r="AG805" s="20">
        <f>VLOOKUP(S805,'tabla ingresos'!$A$3:$D$15,4,FALSE)</f>
        <v>0</v>
      </c>
      <c r="AH805" s="20">
        <f t="shared" si="113"/>
        <v>0</v>
      </c>
      <c r="AI805" s="20">
        <f t="shared" si="114"/>
        <v>0</v>
      </c>
      <c r="AJ805" s="28" t="e">
        <f>VLOOKUP(AA805,score!$K$2:$L$8,2,TRUE)*AJ$2</f>
        <v>#DIV/0!</v>
      </c>
      <c r="AK805" s="28">
        <f>VLOOKUP(T805,score!$M$2:$N$8,2,FALSE)*AK$2</f>
        <v>0</v>
      </c>
      <c r="AL805" s="28">
        <f>VLOOKUP(Q805,score!$G$2:$H$8,2,TRUE)*AL$2</f>
        <v>0.1</v>
      </c>
      <c r="AM805" s="28" t="e">
        <f>VLOOKUP(AB805,score!$Y$2:$Z$8,2,TRUE)*AM$2</f>
        <v>#DIV/0!</v>
      </c>
      <c r="AN805" s="28" t="e">
        <f>VLOOKUP(AE805,score!$AE$2:$AF$8,2,TRUE)*AN$2</f>
        <v>#DIV/0!</v>
      </c>
      <c r="AO805" s="28">
        <f>VLOOKUP(O805,score!$C$2:$D$8,2,TRUE)*AO$2</f>
        <v>0.1</v>
      </c>
      <c r="AP805" s="28">
        <f>VLOOKUP(R805,score!$I$2:$J$8,2,TRUE)*AP$2</f>
        <v>0.1</v>
      </c>
      <c r="AQ805" s="28" t="e">
        <f>VLOOKUP(P805,score!$E$2:$F$8,2,FALSE)*AQ$2</f>
        <v>#N/A</v>
      </c>
      <c r="AR805" s="28">
        <f>VLOOKUP(U805,score!$O$2:$P$8,2,TRUE)*AR$2</f>
        <v>0</v>
      </c>
      <c r="AS805" s="28">
        <f>VLOOKUP(V805,score!$Q$2:$R$8,2,TRUE)*AS$2</f>
        <v>0</v>
      </c>
      <c r="AT805" s="28" t="e">
        <f>VLOOKUP(W805,score!$S$2:$T$8,2,FALSE)*AT$2</f>
        <v>#N/A</v>
      </c>
      <c r="AU805" s="28" t="e">
        <f>VLOOKUP(X805,score!$U$2:$V$4,2,FALSE)*AU$2</f>
        <v>#N/A</v>
      </c>
      <c r="AV805" s="28" t="e">
        <f>VLOOKUP(AF805,score!$AG$2:$AH$8,2,TRUE)*AV$2</f>
        <v>#DIV/0!</v>
      </c>
      <c r="AW805" s="28" t="e">
        <f>VLOOKUP(Y805,score!$W$2:$X$8,2,FALSE)*AW$2</f>
        <v>#N/A</v>
      </c>
      <c r="AX805" s="28" t="e">
        <f>VLOOKUP(AC805,score!$AA$2:$AB$8,2,TRUE)*AX$2</f>
        <v>#DIV/0!</v>
      </c>
      <c r="AY805" s="28" t="e">
        <f>VLOOKUP(AD805,score!$AC$2:$AD$8,2,TRUE)*AY$2</f>
        <v>#DIV/0!</v>
      </c>
      <c r="AZ805" s="28">
        <f>VLOOKUP(N805,score!$A$2:$B$8,2,TRUE)*AZ$2</f>
        <v>0.1</v>
      </c>
      <c r="BA805" s="29" t="e">
        <f t="shared" si="116"/>
        <v>#DIV/0!</v>
      </c>
      <c r="BB805" s="29" t="e">
        <f>VLOOKUP(BA805,score!$AJ$2:$AK$7,2,TRUE)</f>
        <v>#DIV/0!</v>
      </c>
    </row>
    <row r="806" spans="1:54" x14ac:dyDescent="0.3">
      <c r="A806" s="10"/>
      <c r="B806" s="11"/>
      <c r="C806" s="12"/>
      <c r="D806" s="14"/>
      <c r="E806" s="12"/>
      <c r="F806" s="14"/>
      <c r="G806" s="14"/>
      <c r="H806" s="14"/>
      <c r="I806" s="14"/>
      <c r="J806" s="14"/>
      <c r="K806" s="14"/>
      <c r="L806" s="14"/>
      <c r="M806" s="14"/>
      <c r="N806" s="13"/>
      <c r="O806" s="13"/>
      <c r="P806" s="12"/>
      <c r="Q806" s="12"/>
      <c r="R806" s="12"/>
      <c r="S806" s="12"/>
      <c r="T806" s="12"/>
      <c r="U806" s="12"/>
      <c r="V806" s="12"/>
      <c r="W806" s="17"/>
      <c r="X806" s="17"/>
      <c r="Y806" s="15"/>
      <c r="Z806" s="14"/>
      <c r="AA806" s="43" t="e">
        <f t="shared" si="108"/>
        <v>#DIV/0!</v>
      </c>
      <c r="AB806" s="21" t="e">
        <f t="shared" si="109"/>
        <v>#DIV/0!</v>
      </c>
      <c r="AC806" s="21" t="e">
        <f t="shared" si="110"/>
        <v>#DIV/0!</v>
      </c>
      <c r="AD806" s="21" t="e">
        <f t="shared" si="111"/>
        <v>#DIV/0!</v>
      </c>
      <c r="AE806" s="21" t="e">
        <f t="shared" si="112"/>
        <v>#DIV/0!</v>
      </c>
      <c r="AF806" s="21" t="e">
        <f t="shared" si="115"/>
        <v>#DIV/0!</v>
      </c>
      <c r="AG806" s="20">
        <f>VLOOKUP(S806,'tabla ingresos'!$A$3:$D$15,4,FALSE)</f>
        <v>0</v>
      </c>
      <c r="AH806" s="20">
        <f t="shared" si="113"/>
        <v>0</v>
      </c>
      <c r="AI806" s="20">
        <f t="shared" si="114"/>
        <v>0</v>
      </c>
      <c r="AJ806" s="28" t="e">
        <f>VLOOKUP(AA806,score!$K$2:$L$8,2,TRUE)*AJ$2</f>
        <v>#DIV/0!</v>
      </c>
      <c r="AK806" s="28">
        <f>VLOOKUP(T806,score!$M$2:$N$8,2,FALSE)*AK$2</f>
        <v>0</v>
      </c>
      <c r="AL806" s="28">
        <f>VLOOKUP(Q806,score!$G$2:$H$8,2,TRUE)*AL$2</f>
        <v>0.1</v>
      </c>
      <c r="AM806" s="28" t="e">
        <f>VLOOKUP(AB806,score!$Y$2:$Z$8,2,TRUE)*AM$2</f>
        <v>#DIV/0!</v>
      </c>
      <c r="AN806" s="28" t="e">
        <f>VLOOKUP(AE806,score!$AE$2:$AF$8,2,TRUE)*AN$2</f>
        <v>#DIV/0!</v>
      </c>
      <c r="AO806" s="28">
        <f>VLOOKUP(O806,score!$C$2:$D$8,2,TRUE)*AO$2</f>
        <v>0.1</v>
      </c>
      <c r="AP806" s="28">
        <f>VLOOKUP(R806,score!$I$2:$J$8,2,TRUE)*AP$2</f>
        <v>0.1</v>
      </c>
      <c r="AQ806" s="28" t="e">
        <f>VLOOKUP(P806,score!$E$2:$F$8,2,FALSE)*AQ$2</f>
        <v>#N/A</v>
      </c>
      <c r="AR806" s="28">
        <f>VLOOKUP(U806,score!$O$2:$P$8,2,TRUE)*AR$2</f>
        <v>0</v>
      </c>
      <c r="AS806" s="28">
        <f>VLOOKUP(V806,score!$Q$2:$R$8,2,TRUE)*AS$2</f>
        <v>0</v>
      </c>
      <c r="AT806" s="28" t="e">
        <f>VLOOKUP(W806,score!$S$2:$T$8,2,FALSE)*AT$2</f>
        <v>#N/A</v>
      </c>
      <c r="AU806" s="28" t="e">
        <f>VLOOKUP(X806,score!$U$2:$V$4,2,FALSE)*AU$2</f>
        <v>#N/A</v>
      </c>
      <c r="AV806" s="28" t="e">
        <f>VLOOKUP(AF806,score!$AG$2:$AH$8,2,TRUE)*AV$2</f>
        <v>#DIV/0!</v>
      </c>
      <c r="AW806" s="28" t="e">
        <f>VLOOKUP(Y806,score!$W$2:$X$8,2,FALSE)*AW$2</f>
        <v>#N/A</v>
      </c>
      <c r="AX806" s="28" t="e">
        <f>VLOOKUP(AC806,score!$AA$2:$AB$8,2,TRUE)*AX$2</f>
        <v>#DIV/0!</v>
      </c>
      <c r="AY806" s="28" t="e">
        <f>VLOOKUP(AD806,score!$AC$2:$AD$8,2,TRUE)*AY$2</f>
        <v>#DIV/0!</v>
      </c>
      <c r="AZ806" s="28">
        <f>VLOOKUP(N806,score!$A$2:$B$8,2,TRUE)*AZ$2</f>
        <v>0.1</v>
      </c>
      <c r="BA806" s="29" t="e">
        <f t="shared" si="116"/>
        <v>#DIV/0!</v>
      </c>
      <c r="BB806" s="29" t="e">
        <f>VLOOKUP(BA806,score!$AJ$2:$AK$7,2,TRUE)</f>
        <v>#DIV/0!</v>
      </c>
    </row>
    <row r="807" spans="1:54" x14ac:dyDescent="0.3">
      <c r="A807" s="10"/>
      <c r="B807" s="11"/>
      <c r="C807" s="12"/>
      <c r="D807" s="14"/>
      <c r="E807" s="12"/>
      <c r="F807" s="14"/>
      <c r="G807" s="14"/>
      <c r="H807" s="14"/>
      <c r="I807" s="14"/>
      <c r="J807" s="14"/>
      <c r="K807" s="14"/>
      <c r="L807" s="14"/>
      <c r="M807" s="14"/>
      <c r="N807" s="13"/>
      <c r="O807" s="13"/>
      <c r="P807" s="12"/>
      <c r="Q807" s="12"/>
      <c r="R807" s="12"/>
      <c r="S807" s="12"/>
      <c r="T807" s="12"/>
      <c r="U807" s="12"/>
      <c r="V807" s="12"/>
      <c r="W807" s="17"/>
      <c r="X807" s="17"/>
      <c r="Y807" s="15"/>
      <c r="Z807" s="14"/>
      <c r="AA807" s="43" t="e">
        <f t="shared" si="108"/>
        <v>#DIV/0!</v>
      </c>
      <c r="AB807" s="21" t="e">
        <f t="shared" si="109"/>
        <v>#DIV/0!</v>
      </c>
      <c r="AC807" s="21" t="e">
        <f t="shared" si="110"/>
        <v>#DIV/0!</v>
      </c>
      <c r="AD807" s="21" t="e">
        <f t="shared" si="111"/>
        <v>#DIV/0!</v>
      </c>
      <c r="AE807" s="21" t="e">
        <f t="shared" si="112"/>
        <v>#DIV/0!</v>
      </c>
      <c r="AF807" s="21" t="e">
        <f t="shared" si="115"/>
        <v>#DIV/0!</v>
      </c>
      <c r="AG807" s="20">
        <f>VLOOKUP(S807,'tabla ingresos'!$A$3:$D$15,4,FALSE)</f>
        <v>0</v>
      </c>
      <c r="AH807" s="20">
        <f t="shared" si="113"/>
        <v>0</v>
      </c>
      <c r="AI807" s="20">
        <f t="shared" si="114"/>
        <v>0</v>
      </c>
      <c r="AJ807" s="28" t="e">
        <f>VLOOKUP(AA807,score!$K$2:$L$8,2,TRUE)*AJ$2</f>
        <v>#DIV/0!</v>
      </c>
      <c r="AK807" s="28">
        <f>VLOOKUP(T807,score!$M$2:$N$8,2,FALSE)*AK$2</f>
        <v>0</v>
      </c>
      <c r="AL807" s="28">
        <f>VLOOKUP(Q807,score!$G$2:$H$8,2,TRUE)*AL$2</f>
        <v>0.1</v>
      </c>
      <c r="AM807" s="28" t="e">
        <f>VLOOKUP(AB807,score!$Y$2:$Z$8,2,TRUE)*AM$2</f>
        <v>#DIV/0!</v>
      </c>
      <c r="AN807" s="28" t="e">
        <f>VLOOKUP(AE807,score!$AE$2:$AF$8,2,TRUE)*AN$2</f>
        <v>#DIV/0!</v>
      </c>
      <c r="AO807" s="28">
        <f>VLOOKUP(O807,score!$C$2:$D$8,2,TRUE)*AO$2</f>
        <v>0.1</v>
      </c>
      <c r="AP807" s="28">
        <f>VLOOKUP(R807,score!$I$2:$J$8,2,TRUE)*AP$2</f>
        <v>0.1</v>
      </c>
      <c r="AQ807" s="28" t="e">
        <f>VLOOKUP(P807,score!$E$2:$F$8,2,FALSE)*AQ$2</f>
        <v>#N/A</v>
      </c>
      <c r="AR807" s="28">
        <f>VLOOKUP(U807,score!$O$2:$P$8,2,TRUE)*AR$2</f>
        <v>0</v>
      </c>
      <c r="AS807" s="28">
        <f>VLOOKUP(V807,score!$Q$2:$R$8,2,TRUE)*AS$2</f>
        <v>0</v>
      </c>
      <c r="AT807" s="28" t="e">
        <f>VLOOKUP(W807,score!$S$2:$T$8,2,FALSE)*AT$2</f>
        <v>#N/A</v>
      </c>
      <c r="AU807" s="28" t="e">
        <f>VLOOKUP(X807,score!$U$2:$V$4,2,FALSE)*AU$2</f>
        <v>#N/A</v>
      </c>
      <c r="AV807" s="28" t="e">
        <f>VLOOKUP(AF807,score!$AG$2:$AH$8,2,TRUE)*AV$2</f>
        <v>#DIV/0!</v>
      </c>
      <c r="AW807" s="28" t="e">
        <f>VLOOKUP(Y807,score!$W$2:$X$8,2,FALSE)*AW$2</f>
        <v>#N/A</v>
      </c>
      <c r="AX807" s="28" t="e">
        <f>VLOOKUP(AC807,score!$AA$2:$AB$8,2,TRUE)*AX$2</f>
        <v>#DIV/0!</v>
      </c>
      <c r="AY807" s="28" t="e">
        <f>VLOOKUP(AD807,score!$AC$2:$AD$8,2,TRUE)*AY$2</f>
        <v>#DIV/0!</v>
      </c>
      <c r="AZ807" s="28">
        <f>VLOOKUP(N807,score!$A$2:$B$8,2,TRUE)*AZ$2</f>
        <v>0.1</v>
      </c>
      <c r="BA807" s="29" t="e">
        <f t="shared" si="116"/>
        <v>#DIV/0!</v>
      </c>
      <c r="BB807" s="29" t="e">
        <f>VLOOKUP(BA807,score!$AJ$2:$AK$7,2,TRUE)</f>
        <v>#DIV/0!</v>
      </c>
    </row>
    <row r="808" spans="1:54" x14ac:dyDescent="0.3">
      <c r="A808" s="10"/>
      <c r="B808" s="11"/>
      <c r="C808" s="12"/>
      <c r="D808" s="14"/>
      <c r="E808" s="12"/>
      <c r="F808" s="14"/>
      <c r="G808" s="14"/>
      <c r="H808" s="14"/>
      <c r="I808" s="14"/>
      <c r="J808" s="14"/>
      <c r="K808" s="14"/>
      <c r="L808" s="14"/>
      <c r="M808" s="14"/>
      <c r="N808" s="13"/>
      <c r="O808" s="13"/>
      <c r="P808" s="12"/>
      <c r="Q808" s="12"/>
      <c r="R808" s="12"/>
      <c r="S808" s="12"/>
      <c r="T808" s="12"/>
      <c r="U808" s="12"/>
      <c r="V808" s="12"/>
      <c r="W808" s="17"/>
      <c r="X808" s="17"/>
      <c r="Y808" s="15"/>
      <c r="Z808" s="14"/>
      <c r="AA808" s="43" t="e">
        <f t="shared" si="108"/>
        <v>#DIV/0!</v>
      </c>
      <c r="AB808" s="21" t="e">
        <f t="shared" si="109"/>
        <v>#DIV/0!</v>
      </c>
      <c r="AC808" s="21" t="e">
        <f t="shared" si="110"/>
        <v>#DIV/0!</v>
      </c>
      <c r="AD808" s="21" t="e">
        <f t="shared" si="111"/>
        <v>#DIV/0!</v>
      </c>
      <c r="AE808" s="21" t="e">
        <f t="shared" si="112"/>
        <v>#DIV/0!</v>
      </c>
      <c r="AF808" s="21" t="e">
        <f t="shared" si="115"/>
        <v>#DIV/0!</v>
      </c>
      <c r="AG808" s="20">
        <f>VLOOKUP(S808,'tabla ingresos'!$A$3:$D$15,4,FALSE)</f>
        <v>0</v>
      </c>
      <c r="AH808" s="20">
        <f t="shared" si="113"/>
        <v>0</v>
      </c>
      <c r="AI808" s="20">
        <f t="shared" si="114"/>
        <v>0</v>
      </c>
      <c r="AJ808" s="28" t="e">
        <f>VLOOKUP(AA808,score!$K$2:$L$8,2,TRUE)*AJ$2</f>
        <v>#DIV/0!</v>
      </c>
      <c r="AK808" s="28">
        <f>VLOOKUP(T808,score!$M$2:$N$8,2,FALSE)*AK$2</f>
        <v>0</v>
      </c>
      <c r="AL808" s="28">
        <f>VLOOKUP(Q808,score!$G$2:$H$8,2,TRUE)*AL$2</f>
        <v>0.1</v>
      </c>
      <c r="AM808" s="28" t="e">
        <f>VLOOKUP(AB808,score!$Y$2:$Z$8,2,TRUE)*AM$2</f>
        <v>#DIV/0!</v>
      </c>
      <c r="AN808" s="28" t="e">
        <f>VLOOKUP(AE808,score!$AE$2:$AF$8,2,TRUE)*AN$2</f>
        <v>#DIV/0!</v>
      </c>
      <c r="AO808" s="28">
        <f>VLOOKUP(O808,score!$C$2:$D$8,2,TRUE)*AO$2</f>
        <v>0.1</v>
      </c>
      <c r="AP808" s="28">
        <f>VLOOKUP(R808,score!$I$2:$J$8,2,TRUE)*AP$2</f>
        <v>0.1</v>
      </c>
      <c r="AQ808" s="28" t="e">
        <f>VLOOKUP(P808,score!$E$2:$F$8,2,FALSE)*AQ$2</f>
        <v>#N/A</v>
      </c>
      <c r="AR808" s="28">
        <f>VLOOKUP(U808,score!$O$2:$P$8,2,TRUE)*AR$2</f>
        <v>0</v>
      </c>
      <c r="AS808" s="28">
        <f>VLOOKUP(V808,score!$Q$2:$R$8,2,TRUE)*AS$2</f>
        <v>0</v>
      </c>
      <c r="AT808" s="28" t="e">
        <f>VLOOKUP(W808,score!$S$2:$T$8,2,FALSE)*AT$2</f>
        <v>#N/A</v>
      </c>
      <c r="AU808" s="28" t="e">
        <f>VLOOKUP(X808,score!$U$2:$V$4,2,FALSE)*AU$2</f>
        <v>#N/A</v>
      </c>
      <c r="AV808" s="28" t="e">
        <f>VLOOKUP(AF808,score!$AG$2:$AH$8,2,TRUE)*AV$2</f>
        <v>#DIV/0!</v>
      </c>
      <c r="AW808" s="28" t="e">
        <f>VLOOKUP(Y808,score!$W$2:$X$8,2,FALSE)*AW$2</f>
        <v>#N/A</v>
      </c>
      <c r="AX808" s="28" t="e">
        <f>VLOOKUP(AC808,score!$AA$2:$AB$8,2,TRUE)*AX$2</f>
        <v>#DIV/0!</v>
      </c>
      <c r="AY808" s="28" t="e">
        <f>VLOOKUP(AD808,score!$AC$2:$AD$8,2,TRUE)*AY$2</f>
        <v>#DIV/0!</v>
      </c>
      <c r="AZ808" s="28">
        <f>VLOOKUP(N808,score!$A$2:$B$8,2,TRUE)*AZ$2</f>
        <v>0.1</v>
      </c>
      <c r="BA808" s="29" t="e">
        <f t="shared" si="116"/>
        <v>#DIV/0!</v>
      </c>
      <c r="BB808" s="29" t="e">
        <f>VLOOKUP(BA808,score!$AJ$2:$AK$7,2,TRUE)</f>
        <v>#DIV/0!</v>
      </c>
    </row>
    <row r="809" spans="1:54" x14ac:dyDescent="0.3">
      <c r="A809" s="10"/>
      <c r="B809" s="11"/>
      <c r="C809" s="12"/>
      <c r="D809" s="14"/>
      <c r="E809" s="12"/>
      <c r="F809" s="14"/>
      <c r="G809" s="14"/>
      <c r="H809" s="14"/>
      <c r="I809" s="14"/>
      <c r="J809" s="14"/>
      <c r="K809" s="14"/>
      <c r="L809" s="14"/>
      <c r="M809" s="14"/>
      <c r="N809" s="13"/>
      <c r="O809" s="13"/>
      <c r="P809" s="12"/>
      <c r="Q809" s="12"/>
      <c r="R809" s="12"/>
      <c r="S809" s="12"/>
      <c r="T809" s="12"/>
      <c r="U809" s="12"/>
      <c r="V809" s="12"/>
      <c r="W809" s="17"/>
      <c r="X809" s="17"/>
      <c r="Y809" s="15"/>
      <c r="Z809" s="14"/>
      <c r="AA809" s="43" t="e">
        <f t="shared" si="108"/>
        <v>#DIV/0!</v>
      </c>
      <c r="AB809" s="21" t="e">
        <f t="shared" si="109"/>
        <v>#DIV/0!</v>
      </c>
      <c r="AC809" s="21" t="e">
        <f t="shared" si="110"/>
        <v>#DIV/0!</v>
      </c>
      <c r="AD809" s="21" t="e">
        <f t="shared" si="111"/>
        <v>#DIV/0!</v>
      </c>
      <c r="AE809" s="21" t="e">
        <f t="shared" si="112"/>
        <v>#DIV/0!</v>
      </c>
      <c r="AF809" s="21" t="e">
        <f t="shared" si="115"/>
        <v>#DIV/0!</v>
      </c>
      <c r="AG809" s="20">
        <f>VLOOKUP(S809,'tabla ingresos'!$A$3:$D$15,4,FALSE)</f>
        <v>0</v>
      </c>
      <c r="AH809" s="20">
        <f t="shared" si="113"/>
        <v>0</v>
      </c>
      <c r="AI809" s="20">
        <f t="shared" si="114"/>
        <v>0</v>
      </c>
      <c r="AJ809" s="28" t="e">
        <f>VLOOKUP(AA809,score!$K$2:$L$8,2,TRUE)*AJ$2</f>
        <v>#DIV/0!</v>
      </c>
      <c r="AK809" s="28">
        <f>VLOOKUP(T809,score!$M$2:$N$8,2,FALSE)*AK$2</f>
        <v>0</v>
      </c>
      <c r="AL809" s="28">
        <f>VLOOKUP(Q809,score!$G$2:$H$8,2,TRUE)*AL$2</f>
        <v>0.1</v>
      </c>
      <c r="AM809" s="28" t="e">
        <f>VLOOKUP(AB809,score!$Y$2:$Z$8,2,TRUE)*AM$2</f>
        <v>#DIV/0!</v>
      </c>
      <c r="AN809" s="28" t="e">
        <f>VLOOKUP(AE809,score!$AE$2:$AF$8,2,TRUE)*AN$2</f>
        <v>#DIV/0!</v>
      </c>
      <c r="AO809" s="28">
        <f>VLOOKUP(O809,score!$C$2:$D$8,2,TRUE)*AO$2</f>
        <v>0.1</v>
      </c>
      <c r="AP809" s="28">
        <f>VLOOKUP(R809,score!$I$2:$J$8,2,TRUE)*AP$2</f>
        <v>0.1</v>
      </c>
      <c r="AQ809" s="28" t="e">
        <f>VLOOKUP(P809,score!$E$2:$F$8,2,FALSE)*AQ$2</f>
        <v>#N/A</v>
      </c>
      <c r="AR809" s="28">
        <f>VLOOKUP(U809,score!$O$2:$P$8,2,TRUE)*AR$2</f>
        <v>0</v>
      </c>
      <c r="AS809" s="28">
        <f>VLOOKUP(V809,score!$Q$2:$R$8,2,TRUE)*AS$2</f>
        <v>0</v>
      </c>
      <c r="AT809" s="28" t="e">
        <f>VLOOKUP(W809,score!$S$2:$T$8,2,FALSE)*AT$2</f>
        <v>#N/A</v>
      </c>
      <c r="AU809" s="28" t="e">
        <f>VLOOKUP(X809,score!$U$2:$V$4,2,FALSE)*AU$2</f>
        <v>#N/A</v>
      </c>
      <c r="AV809" s="28" t="e">
        <f>VLOOKUP(AF809,score!$AG$2:$AH$8,2,TRUE)*AV$2</f>
        <v>#DIV/0!</v>
      </c>
      <c r="AW809" s="28" t="e">
        <f>VLOOKUP(Y809,score!$W$2:$X$8,2,FALSE)*AW$2</f>
        <v>#N/A</v>
      </c>
      <c r="AX809" s="28" t="e">
        <f>VLOOKUP(AC809,score!$AA$2:$AB$8,2,TRUE)*AX$2</f>
        <v>#DIV/0!</v>
      </c>
      <c r="AY809" s="28" t="e">
        <f>VLOOKUP(AD809,score!$AC$2:$AD$8,2,TRUE)*AY$2</f>
        <v>#DIV/0!</v>
      </c>
      <c r="AZ809" s="28">
        <f>VLOOKUP(N809,score!$A$2:$B$8,2,TRUE)*AZ$2</f>
        <v>0.1</v>
      </c>
      <c r="BA809" s="29" t="e">
        <f t="shared" si="116"/>
        <v>#DIV/0!</v>
      </c>
      <c r="BB809" s="29" t="e">
        <f>VLOOKUP(BA809,score!$AJ$2:$AK$7,2,TRUE)</f>
        <v>#DIV/0!</v>
      </c>
    </row>
    <row r="810" spans="1:54" x14ac:dyDescent="0.3">
      <c r="A810" s="10"/>
      <c r="B810" s="11"/>
      <c r="C810" s="12"/>
      <c r="D810" s="14"/>
      <c r="E810" s="12"/>
      <c r="F810" s="14"/>
      <c r="G810" s="14"/>
      <c r="H810" s="14"/>
      <c r="I810" s="14"/>
      <c r="J810" s="14"/>
      <c r="K810" s="14"/>
      <c r="L810" s="14"/>
      <c r="M810" s="14"/>
      <c r="N810" s="13"/>
      <c r="O810" s="13"/>
      <c r="P810" s="12"/>
      <c r="Q810" s="12"/>
      <c r="R810" s="12"/>
      <c r="S810" s="12"/>
      <c r="T810" s="12"/>
      <c r="U810" s="12"/>
      <c r="V810" s="12"/>
      <c r="W810" s="17"/>
      <c r="X810" s="17"/>
      <c r="Y810" s="15"/>
      <c r="Z810" s="14"/>
      <c r="AA810" s="43" t="e">
        <f t="shared" si="108"/>
        <v>#DIV/0!</v>
      </c>
      <c r="AB810" s="21" t="e">
        <f t="shared" si="109"/>
        <v>#DIV/0!</v>
      </c>
      <c r="AC810" s="21" t="e">
        <f t="shared" si="110"/>
        <v>#DIV/0!</v>
      </c>
      <c r="AD810" s="21" t="e">
        <f t="shared" si="111"/>
        <v>#DIV/0!</v>
      </c>
      <c r="AE810" s="21" t="e">
        <f t="shared" si="112"/>
        <v>#DIV/0!</v>
      </c>
      <c r="AF810" s="21" t="e">
        <f t="shared" si="115"/>
        <v>#DIV/0!</v>
      </c>
      <c r="AG810" s="20">
        <f>VLOOKUP(S810,'tabla ingresos'!$A$3:$D$15,4,FALSE)</f>
        <v>0</v>
      </c>
      <c r="AH810" s="20">
        <f t="shared" si="113"/>
        <v>0</v>
      </c>
      <c r="AI810" s="20">
        <f t="shared" si="114"/>
        <v>0</v>
      </c>
      <c r="AJ810" s="28" t="e">
        <f>VLOOKUP(AA810,score!$K$2:$L$8,2,TRUE)*AJ$2</f>
        <v>#DIV/0!</v>
      </c>
      <c r="AK810" s="28">
        <f>VLOOKUP(T810,score!$M$2:$N$8,2,FALSE)*AK$2</f>
        <v>0</v>
      </c>
      <c r="AL810" s="28">
        <f>VLOOKUP(Q810,score!$G$2:$H$8,2,TRUE)*AL$2</f>
        <v>0.1</v>
      </c>
      <c r="AM810" s="28" t="e">
        <f>VLOOKUP(AB810,score!$Y$2:$Z$8,2,TRUE)*AM$2</f>
        <v>#DIV/0!</v>
      </c>
      <c r="AN810" s="28" t="e">
        <f>VLOOKUP(AE810,score!$AE$2:$AF$8,2,TRUE)*AN$2</f>
        <v>#DIV/0!</v>
      </c>
      <c r="AO810" s="28">
        <f>VLOOKUP(O810,score!$C$2:$D$8,2,TRUE)*AO$2</f>
        <v>0.1</v>
      </c>
      <c r="AP810" s="28">
        <f>VLOOKUP(R810,score!$I$2:$J$8,2,TRUE)*AP$2</f>
        <v>0.1</v>
      </c>
      <c r="AQ810" s="28" t="e">
        <f>VLOOKUP(P810,score!$E$2:$F$8,2,FALSE)*AQ$2</f>
        <v>#N/A</v>
      </c>
      <c r="AR810" s="28">
        <f>VLOOKUP(U810,score!$O$2:$P$8,2,TRUE)*AR$2</f>
        <v>0</v>
      </c>
      <c r="AS810" s="28">
        <f>VLOOKUP(V810,score!$Q$2:$R$8,2,TRUE)*AS$2</f>
        <v>0</v>
      </c>
      <c r="AT810" s="28" t="e">
        <f>VLOOKUP(W810,score!$S$2:$T$8,2,FALSE)*AT$2</f>
        <v>#N/A</v>
      </c>
      <c r="AU810" s="28" t="e">
        <f>VLOOKUP(X810,score!$U$2:$V$4,2,FALSE)*AU$2</f>
        <v>#N/A</v>
      </c>
      <c r="AV810" s="28" t="e">
        <f>VLOOKUP(AF810,score!$AG$2:$AH$8,2,TRUE)*AV$2</f>
        <v>#DIV/0!</v>
      </c>
      <c r="AW810" s="28" t="e">
        <f>VLOOKUP(Y810,score!$W$2:$X$8,2,FALSE)*AW$2</f>
        <v>#N/A</v>
      </c>
      <c r="AX810" s="28" t="e">
        <f>VLOOKUP(AC810,score!$AA$2:$AB$8,2,TRUE)*AX$2</f>
        <v>#DIV/0!</v>
      </c>
      <c r="AY810" s="28" t="e">
        <f>VLOOKUP(AD810,score!$AC$2:$AD$8,2,TRUE)*AY$2</f>
        <v>#DIV/0!</v>
      </c>
      <c r="AZ810" s="28">
        <f>VLOOKUP(N810,score!$A$2:$B$8,2,TRUE)*AZ$2</f>
        <v>0.1</v>
      </c>
      <c r="BA810" s="29" t="e">
        <f t="shared" si="116"/>
        <v>#DIV/0!</v>
      </c>
      <c r="BB810" s="29" t="e">
        <f>VLOOKUP(BA810,score!$AJ$2:$AK$7,2,TRUE)</f>
        <v>#DIV/0!</v>
      </c>
    </row>
    <row r="811" spans="1:54" x14ac:dyDescent="0.3">
      <c r="A811" s="10"/>
      <c r="B811" s="11"/>
      <c r="C811" s="12"/>
      <c r="D811" s="14"/>
      <c r="E811" s="12"/>
      <c r="F811" s="14"/>
      <c r="G811" s="14"/>
      <c r="H811" s="14"/>
      <c r="I811" s="14"/>
      <c r="J811" s="14"/>
      <c r="K811" s="14"/>
      <c r="L811" s="14"/>
      <c r="M811" s="14"/>
      <c r="N811" s="13"/>
      <c r="O811" s="13"/>
      <c r="P811" s="12"/>
      <c r="Q811" s="12"/>
      <c r="R811" s="12"/>
      <c r="S811" s="12"/>
      <c r="T811" s="12"/>
      <c r="U811" s="12"/>
      <c r="V811" s="12"/>
      <c r="W811" s="17"/>
      <c r="X811" s="17"/>
      <c r="Y811" s="15"/>
      <c r="Z811" s="14"/>
      <c r="AA811" s="43" t="e">
        <f t="shared" si="108"/>
        <v>#DIV/0!</v>
      </c>
      <c r="AB811" s="21" t="e">
        <f t="shared" si="109"/>
        <v>#DIV/0!</v>
      </c>
      <c r="AC811" s="21" t="e">
        <f t="shared" si="110"/>
        <v>#DIV/0!</v>
      </c>
      <c r="AD811" s="21" t="e">
        <f t="shared" si="111"/>
        <v>#DIV/0!</v>
      </c>
      <c r="AE811" s="21" t="e">
        <f t="shared" si="112"/>
        <v>#DIV/0!</v>
      </c>
      <c r="AF811" s="21" t="e">
        <f t="shared" si="115"/>
        <v>#DIV/0!</v>
      </c>
      <c r="AG811" s="20">
        <f>VLOOKUP(S811,'tabla ingresos'!$A$3:$D$15,4,FALSE)</f>
        <v>0</v>
      </c>
      <c r="AH811" s="20">
        <f t="shared" si="113"/>
        <v>0</v>
      </c>
      <c r="AI811" s="20">
        <f t="shared" si="114"/>
        <v>0</v>
      </c>
      <c r="AJ811" s="28" t="e">
        <f>VLOOKUP(AA811,score!$K$2:$L$8,2,TRUE)*AJ$2</f>
        <v>#DIV/0!</v>
      </c>
      <c r="AK811" s="28">
        <f>VLOOKUP(T811,score!$M$2:$N$8,2,FALSE)*AK$2</f>
        <v>0</v>
      </c>
      <c r="AL811" s="28">
        <f>VLOOKUP(Q811,score!$G$2:$H$8,2,TRUE)*AL$2</f>
        <v>0.1</v>
      </c>
      <c r="AM811" s="28" t="e">
        <f>VLOOKUP(AB811,score!$Y$2:$Z$8,2,TRUE)*AM$2</f>
        <v>#DIV/0!</v>
      </c>
      <c r="AN811" s="28" t="e">
        <f>VLOOKUP(AE811,score!$AE$2:$AF$8,2,TRUE)*AN$2</f>
        <v>#DIV/0!</v>
      </c>
      <c r="AO811" s="28">
        <f>VLOOKUP(O811,score!$C$2:$D$8,2,TRUE)*AO$2</f>
        <v>0.1</v>
      </c>
      <c r="AP811" s="28">
        <f>VLOOKUP(R811,score!$I$2:$J$8,2,TRUE)*AP$2</f>
        <v>0.1</v>
      </c>
      <c r="AQ811" s="28" t="e">
        <f>VLOOKUP(P811,score!$E$2:$F$8,2,FALSE)*AQ$2</f>
        <v>#N/A</v>
      </c>
      <c r="AR811" s="28">
        <f>VLOOKUP(U811,score!$O$2:$P$8,2,TRUE)*AR$2</f>
        <v>0</v>
      </c>
      <c r="AS811" s="28">
        <f>VLOOKUP(V811,score!$Q$2:$R$8,2,TRUE)*AS$2</f>
        <v>0</v>
      </c>
      <c r="AT811" s="28" t="e">
        <f>VLOOKUP(W811,score!$S$2:$T$8,2,FALSE)*AT$2</f>
        <v>#N/A</v>
      </c>
      <c r="AU811" s="28" t="e">
        <f>VLOOKUP(X811,score!$U$2:$V$4,2,FALSE)*AU$2</f>
        <v>#N/A</v>
      </c>
      <c r="AV811" s="28" t="e">
        <f>VLOOKUP(AF811,score!$AG$2:$AH$8,2,TRUE)*AV$2</f>
        <v>#DIV/0!</v>
      </c>
      <c r="AW811" s="28" t="e">
        <f>VLOOKUP(Y811,score!$W$2:$X$8,2,FALSE)*AW$2</f>
        <v>#N/A</v>
      </c>
      <c r="AX811" s="28" t="e">
        <f>VLOOKUP(AC811,score!$AA$2:$AB$8,2,TRUE)*AX$2</f>
        <v>#DIV/0!</v>
      </c>
      <c r="AY811" s="28" t="e">
        <f>VLOOKUP(AD811,score!$AC$2:$AD$8,2,TRUE)*AY$2</f>
        <v>#DIV/0!</v>
      </c>
      <c r="AZ811" s="28">
        <f>VLOOKUP(N811,score!$A$2:$B$8,2,TRUE)*AZ$2</f>
        <v>0.1</v>
      </c>
      <c r="BA811" s="29" t="e">
        <f t="shared" si="116"/>
        <v>#DIV/0!</v>
      </c>
      <c r="BB811" s="29" t="e">
        <f>VLOOKUP(BA811,score!$AJ$2:$AK$7,2,TRUE)</f>
        <v>#DIV/0!</v>
      </c>
    </row>
    <row r="812" spans="1:54" x14ac:dyDescent="0.3">
      <c r="A812" s="10"/>
      <c r="B812" s="11"/>
      <c r="C812" s="12"/>
      <c r="D812" s="14"/>
      <c r="E812" s="12"/>
      <c r="F812" s="14"/>
      <c r="G812" s="14"/>
      <c r="H812" s="14"/>
      <c r="I812" s="14"/>
      <c r="J812" s="14"/>
      <c r="K812" s="14"/>
      <c r="L812" s="14"/>
      <c r="M812" s="14"/>
      <c r="N812" s="13"/>
      <c r="O812" s="13"/>
      <c r="P812" s="12"/>
      <c r="Q812" s="12"/>
      <c r="R812" s="12"/>
      <c r="S812" s="12"/>
      <c r="T812" s="12"/>
      <c r="U812" s="12"/>
      <c r="V812" s="12"/>
      <c r="W812" s="17"/>
      <c r="X812" s="17"/>
      <c r="Y812" s="15"/>
      <c r="Z812" s="14"/>
      <c r="AA812" s="43" t="e">
        <f t="shared" si="108"/>
        <v>#DIV/0!</v>
      </c>
      <c r="AB812" s="21" t="e">
        <f t="shared" si="109"/>
        <v>#DIV/0!</v>
      </c>
      <c r="AC812" s="21" t="e">
        <f t="shared" si="110"/>
        <v>#DIV/0!</v>
      </c>
      <c r="AD812" s="21" t="e">
        <f t="shared" si="111"/>
        <v>#DIV/0!</v>
      </c>
      <c r="AE812" s="21" t="e">
        <f t="shared" si="112"/>
        <v>#DIV/0!</v>
      </c>
      <c r="AF812" s="21" t="e">
        <f t="shared" si="115"/>
        <v>#DIV/0!</v>
      </c>
      <c r="AG812" s="20">
        <f>VLOOKUP(S812,'tabla ingresos'!$A$3:$D$15,4,FALSE)</f>
        <v>0</v>
      </c>
      <c r="AH812" s="20">
        <f t="shared" si="113"/>
        <v>0</v>
      </c>
      <c r="AI812" s="20">
        <f t="shared" si="114"/>
        <v>0</v>
      </c>
      <c r="AJ812" s="28" t="e">
        <f>VLOOKUP(AA812,score!$K$2:$L$8,2,TRUE)*AJ$2</f>
        <v>#DIV/0!</v>
      </c>
      <c r="AK812" s="28">
        <f>VLOOKUP(T812,score!$M$2:$N$8,2,FALSE)*AK$2</f>
        <v>0</v>
      </c>
      <c r="AL812" s="28">
        <f>VLOOKUP(Q812,score!$G$2:$H$8,2,TRUE)*AL$2</f>
        <v>0.1</v>
      </c>
      <c r="AM812" s="28" t="e">
        <f>VLOOKUP(AB812,score!$Y$2:$Z$8,2,TRUE)*AM$2</f>
        <v>#DIV/0!</v>
      </c>
      <c r="AN812" s="28" t="e">
        <f>VLOOKUP(AE812,score!$AE$2:$AF$8,2,TRUE)*AN$2</f>
        <v>#DIV/0!</v>
      </c>
      <c r="AO812" s="28">
        <f>VLOOKUP(O812,score!$C$2:$D$8,2,TRUE)*AO$2</f>
        <v>0.1</v>
      </c>
      <c r="AP812" s="28">
        <f>VLOOKUP(R812,score!$I$2:$J$8,2,TRUE)*AP$2</f>
        <v>0.1</v>
      </c>
      <c r="AQ812" s="28" t="e">
        <f>VLOOKUP(P812,score!$E$2:$F$8,2,FALSE)*AQ$2</f>
        <v>#N/A</v>
      </c>
      <c r="AR812" s="28">
        <f>VLOOKUP(U812,score!$O$2:$P$8,2,TRUE)*AR$2</f>
        <v>0</v>
      </c>
      <c r="AS812" s="28">
        <f>VLOOKUP(V812,score!$Q$2:$R$8,2,TRUE)*AS$2</f>
        <v>0</v>
      </c>
      <c r="AT812" s="28" t="e">
        <f>VLOOKUP(W812,score!$S$2:$T$8,2,FALSE)*AT$2</f>
        <v>#N/A</v>
      </c>
      <c r="AU812" s="28" t="e">
        <f>VLOOKUP(X812,score!$U$2:$V$4,2,FALSE)*AU$2</f>
        <v>#N/A</v>
      </c>
      <c r="AV812" s="28" t="e">
        <f>VLOOKUP(AF812,score!$AG$2:$AH$8,2,TRUE)*AV$2</f>
        <v>#DIV/0!</v>
      </c>
      <c r="AW812" s="28" t="e">
        <f>VLOOKUP(Y812,score!$W$2:$X$8,2,FALSE)*AW$2</f>
        <v>#N/A</v>
      </c>
      <c r="AX812" s="28" t="e">
        <f>VLOOKUP(AC812,score!$AA$2:$AB$8,2,TRUE)*AX$2</f>
        <v>#DIV/0!</v>
      </c>
      <c r="AY812" s="28" t="e">
        <f>VLOOKUP(AD812,score!$AC$2:$AD$8,2,TRUE)*AY$2</f>
        <v>#DIV/0!</v>
      </c>
      <c r="AZ812" s="28">
        <f>VLOOKUP(N812,score!$A$2:$B$8,2,TRUE)*AZ$2</f>
        <v>0.1</v>
      </c>
      <c r="BA812" s="29" t="e">
        <f t="shared" si="116"/>
        <v>#DIV/0!</v>
      </c>
      <c r="BB812" s="29" t="e">
        <f>VLOOKUP(BA812,score!$AJ$2:$AK$7,2,TRUE)</f>
        <v>#DIV/0!</v>
      </c>
    </row>
    <row r="813" spans="1:54" x14ac:dyDescent="0.3">
      <c r="A813" s="10"/>
      <c r="B813" s="11"/>
      <c r="C813" s="12"/>
      <c r="D813" s="14"/>
      <c r="E813" s="12"/>
      <c r="F813" s="14"/>
      <c r="G813" s="14"/>
      <c r="H813" s="14"/>
      <c r="I813" s="14"/>
      <c r="J813" s="14"/>
      <c r="K813" s="14"/>
      <c r="L813" s="14"/>
      <c r="M813" s="14"/>
      <c r="N813" s="13"/>
      <c r="O813" s="13"/>
      <c r="P813" s="12"/>
      <c r="Q813" s="12"/>
      <c r="R813" s="12"/>
      <c r="S813" s="12"/>
      <c r="T813" s="12"/>
      <c r="U813" s="12"/>
      <c r="V813" s="12"/>
      <c r="W813" s="17"/>
      <c r="X813" s="17"/>
      <c r="Y813" s="15"/>
      <c r="Z813" s="14"/>
      <c r="AA813" s="43" t="e">
        <f t="shared" si="108"/>
        <v>#DIV/0!</v>
      </c>
      <c r="AB813" s="21" t="e">
        <f t="shared" si="109"/>
        <v>#DIV/0!</v>
      </c>
      <c r="AC813" s="21" t="e">
        <f t="shared" si="110"/>
        <v>#DIV/0!</v>
      </c>
      <c r="AD813" s="21" t="e">
        <f t="shared" si="111"/>
        <v>#DIV/0!</v>
      </c>
      <c r="AE813" s="21" t="e">
        <f t="shared" si="112"/>
        <v>#DIV/0!</v>
      </c>
      <c r="AF813" s="21" t="e">
        <f t="shared" si="115"/>
        <v>#DIV/0!</v>
      </c>
      <c r="AG813" s="20">
        <f>VLOOKUP(S813,'tabla ingresos'!$A$3:$D$15,4,FALSE)</f>
        <v>0</v>
      </c>
      <c r="AH813" s="20">
        <f t="shared" si="113"/>
        <v>0</v>
      </c>
      <c r="AI813" s="20">
        <f t="shared" si="114"/>
        <v>0</v>
      </c>
      <c r="AJ813" s="28" t="e">
        <f>VLOOKUP(AA813,score!$K$2:$L$8,2,TRUE)*AJ$2</f>
        <v>#DIV/0!</v>
      </c>
      <c r="AK813" s="28">
        <f>VLOOKUP(T813,score!$M$2:$N$8,2,FALSE)*AK$2</f>
        <v>0</v>
      </c>
      <c r="AL813" s="28">
        <f>VLOOKUP(Q813,score!$G$2:$H$8,2,TRUE)*AL$2</f>
        <v>0.1</v>
      </c>
      <c r="AM813" s="28" t="e">
        <f>VLOOKUP(AB813,score!$Y$2:$Z$8,2,TRUE)*AM$2</f>
        <v>#DIV/0!</v>
      </c>
      <c r="AN813" s="28" t="e">
        <f>VLOOKUP(AE813,score!$AE$2:$AF$8,2,TRUE)*AN$2</f>
        <v>#DIV/0!</v>
      </c>
      <c r="AO813" s="28">
        <f>VLOOKUP(O813,score!$C$2:$D$8,2,TRUE)*AO$2</f>
        <v>0.1</v>
      </c>
      <c r="AP813" s="28">
        <f>VLOOKUP(R813,score!$I$2:$J$8,2,TRUE)*AP$2</f>
        <v>0.1</v>
      </c>
      <c r="AQ813" s="28" t="e">
        <f>VLOOKUP(P813,score!$E$2:$F$8,2,FALSE)*AQ$2</f>
        <v>#N/A</v>
      </c>
      <c r="AR813" s="28">
        <f>VLOOKUP(U813,score!$O$2:$P$8,2,TRUE)*AR$2</f>
        <v>0</v>
      </c>
      <c r="AS813" s="28">
        <f>VLOOKUP(V813,score!$Q$2:$R$8,2,TRUE)*AS$2</f>
        <v>0</v>
      </c>
      <c r="AT813" s="28" t="e">
        <f>VLOOKUP(W813,score!$S$2:$T$8,2,FALSE)*AT$2</f>
        <v>#N/A</v>
      </c>
      <c r="AU813" s="28" t="e">
        <f>VLOOKUP(X813,score!$U$2:$V$4,2,FALSE)*AU$2</f>
        <v>#N/A</v>
      </c>
      <c r="AV813" s="28" t="e">
        <f>VLOOKUP(AF813,score!$AG$2:$AH$8,2,TRUE)*AV$2</f>
        <v>#DIV/0!</v>
      </c>
      <c r="AW813" s="28" t="e">
        <f>VLOOKUP(Y813,score!$W$2:$X$8,2,FALSE)*AW$2</f>
        <v>#N/A</v>
      </c>
      <c r="AX813" s="28" t="e">
        <f>VLOOKUP(AC813,score!$AA$2:$AB$8,2,TRUE)*AX$2</f>
        <v>#DIV/0!</v>
      </c>
      <c r="AY813" s="28" t="e">
        <f>VLOOKUP(AD813,score!$AC$2:$AD$8,2,TRUE)*AY$2</f>
        <v>#DIV/0!</v>
      </c>
      <c r="AZ813" s="28">
        <f>VLOOKUP(N813,score!$A$2:$B$8,2,TRUE)*AZ$2</f>
        <v>0.1</v>
      </c>
      <c r="BA813" s="29" t="e">
        <f t="shared" si="116"/>
        <v>#DIV/0!</v>
      </c>
      <c r="BB813" s="29" t="e">
        <f>VLOOKUP(BA813,score!$AJ$2:$AK$7,2,TRUE)</f>
        <v>#DIV/0!</v>
      </c>
    </row>
    <row r="814" spans="1:54" x14ac:dyDescent="0.3">
      <c r="A814" s="10"/>
      <c r="B814" s="11"/>
      <c r="C814" s="12"/>
      <c r="D814" s="14"/>
      <c r="E814" s="12"/>
      <c r="F814" s="14"/>
      <c r="G814" s="14"/>
      <c r="H814" s="14"/>
      <c r="I814" s="14"/>
      <c r="J814" s="14"/>
      <c r="K814" s="14"/>
      <c r="L814" s="14"/>
      <c r="M814" s="14"/>
      <c r="N814" s="13"/>
      <c r="O814" s="13"/>
      <c r="P814" s="12"/>
      <c r="Q814" s="12"/>
      <c r="R814" s="12"/>
      <c r="S814" s="12"/>
      <c r="T814" s="12"/>
      <c r="U814" s="12"/>
      <c r="V814" s="12"/>
      <c r="W814" s="17"/>
      <c r="X814" s="17"/>
      <c r="Y814" s="15"/>
      <c r="Z814" s="14"/>
      <c r="AA814" s="43" t="e">
        <f t="shared" si="108"/>
        <v>#DIV/0!</v>
      </c>
      <c r="AB814" s="21" t="e">
        <f t="shared" si="109"/>
        <v>#DIV/0!</v>
      </c>
      <c r="AC814" s="21" t="e">
        <f t="shared" si="110"/>
        <v>#DIV/0!</v>
      </c>
      <c r="AD814" s="21" t="e">
        <f t="shared" si="111"/>
        <v>#DIV/0!</v>
      </c>
      <c r="AE814" s="21" t="e">
        <f t="shared" si="112"/>
        <v>#DIV/0!</v>
      </c>
      <c r="AF814" s="21" t="e">
        <f t="shared" si="115"/>
        <v>#DIV/0!</v>
      </c>
      <c r="AG814" s="20">
        <f>VLOOKUP(S814,'tabla ingresos'!$A$3:$D$15,4,FALSE)</f>
        <v>0</v>
      </c>
      <c r="AH814" s="20">
        <f t="shared" si="113"/>
        <v>0</v>
      </c>
      <c r="AI814" s="20">
        <f t="shared" si="114"/>
        <v>0</v>
      </c>
      <c r="AJ814" s="28" t="e">
        <f>VLOOKUP(AA814,score!$K$2:$L$8,2,TRUE)*AJ$2</f>
        <v>#DIV/0!</v>
      </c>
      <c r="AK814" s="28">
        <f>VLOOKUP(T814,score!$M$2:$N$8,2,FALSE)*AK$2</f>
        <v>0</v>
      </c>
      <c r="AL814" s="28">
        <f>VLOOKUP(Q814,score!$G$2:$H$8,2,TRUE)*AL$2</f>
        <v>0.1</v>
      </c>
      <c r="AM814" s="28" t="e">
        <f>VLOOKUP(AB814,score!$Y$2:$Z$8,2,TRUE)*AM$2</f>
        <v>#DIV/0!</v>
      </c>
      <c r="AN814" s="28" t="e">
        <f>VLOOKUP(AE814,score!$AE$2:$AF$8,2,TRUE)*AN$2</f>
        <v>#DIV/0!</v>
      </c>
      <c r="AO814" s="28">
        <f>VLOOKUP(O814,score!$C$2:$D$8,2,TRUE)*AO$2</f>
        <v>0.1</v>
      </c>
      <c r="AP814" s="28">
        <f>VLOOKUP(R814,score!$I$2:$J$8,2,TRUE)*AP$2</f>
        <v>0.1</v>
      </c>
      <c r="AQ814" s="28" t="e">
        <f>VLOOKUP(P814,score!$E$2:$F$8,2,FALSE)*AQ$2</f>
        <v>#N/A</v>
      </c>
      <c r="AR814" s="28">
        <f>VLOOKUP(U814,score!$O$2:$P$8,2,TRUE)*AR$2</f>
        <v>0</v>
      </c>
      <c r="AS814" s="28">
        <f>VLOOKUP(V814,score!$Q$2:$R$8,2,TRUE)*AS$2</f>
        <v>0</v>
      </c>
      <c r="AT814" s="28" t="e">
        <f>VLOOKUP(W814,score!$S$2:$T$8,2,FALSE)*AT$2</f>
        <v>#N/A</v>
      </c>
      <c r="AU814" s="28" t="e">
        <f>VLOOKUP(X814,score!$U$2:$V$4,2,FALSE)*AU$2</f>
        <v>#N/A</v>
      </c>
      <c r="AV814" s="28" t="e">
        <f>VLOOKUP(AF814,score!$AG$2:$AH$8,2,TRUE)*AV$2</f>
        <v>#DIV/0!</v>
      </c>
      <c r="AW814" s="28" t="e">
        <f>VLOOKUP(Y814,score!$W$2:$X$8,2,FALSE)*AW$2</f>
        <v>#N/A</v>
      </c>
      <c r="AX814" s="28" t="e">
        <f>VLOOKUP(AC814,score!$AA$2:$AB$8,2,TRUE)*AX$2</f>
        <v>#DIV/0!</v>
      </c>
      <c r="AY814" s="28" t="e">
        <f>VLOOKUP(AD814,score!$AC$2:$AD$8,2,TRUE)*AY$2</f>
        <v>#DIV/0!</v>
      </c>
      <c r="AZ814" s="28">
        <f>VLOOKUP(N814,score!$A$2:$B$8,2,TRUE)*AZ$2</f>
        <v>0.1</v>
      </c>
      <c r="BA814" s="29" t="e">
        <f t="shared" si="116"/>
        <v>#DIV/0!</v>
      </c>
      <c r="BB814" s="29" t="e">
        <f>VLOOKUP(BA814,score!$AJ$2:$AK$7,2,TRUE)</f>
        <v>#DIV/0!</v>
      </c>
    </row>
    <row r="815" spans="1:54" x14ac:dyDescent="0.3">
      <c r="A815" s="10"/>
      <c r="B815" s="11"/>
      <c r="C815" s="12"/>
      <c r="D815" s="14"/>
      <c r="E815" s="12"/>
      <c r="F815" s="14"/>
      <c r="G815" s="14"/>
      <c r="H815" s="14"/>
      <c r="I815" s="14"/>
      <c r="J815" s="14"/>
      <c r="K815" s="14"/>
      <c r="L815" s="14"/>
      <c r="M815" s="14"/>
      <c r="N815" s="13"/>
      <c r="O815" s="13"/>
      <c r="P815" s="12"/>
      <c r="Q815" s="12"/>
      <c r="R815" s="12"/>
      <c r="S815" s="12"/>
      <c r="T815" s="12"/>
      <c r="U815" s="12"/>
      <c r="V815" s="12"/>
      <c r="W815" s="17"/>
      <c r="X815" s="17"/>
      <c r="Y815" s="15"/>
      <c r="Z815" s="14"/>
      <c r="AA815" s="43" t="e">
        <f t="shared" si="108"/>
        <v>#DIV/0!</v>
      </c>
      <c r="AB815" s="21" t="e">
        <f t="shared" si="109"/>
        <v>#DIV/0!</v>
      </c>
      <c r="AC815" s="21" t="e">
        <f t="shared" si="110"/>
        <v>#DIV/0!</v>
      </c>
      <c r="AD815" s="21" t="e">
        <f t="shared" si="111"/>
        <v>#DIV/0!</v>
      </c>
      <c r="AE815" s="21" t="e">
        <f t="shared" si="112"/>
        <v>#DIV/0!</v>
      </c>
      <c r="AF815" s="21" t="e">
        <f t="shared" si="115"/>
        <v>#DIV/0!</v>
      </c>
      <c r="AG815" s="20">
        <f>VLOOKUP(S815,'tabla ingresos'!$A$3:$D$15,4,FALSE)</f>
        <v>0</v>
      </c>
      <c r="AH815" s="20">
        <f t="shared" si="113"/>
        <v>0</v>
      </c>
      <c r="AI815" s="20">
        <f t="shared" si="114"/>
        <v>0</v>
      </c>
      <c r="AJ815" s="28" t="e">
        <f>VLOOKUP(AA815,score!$K$2:$L$8,2,TRUE)*AJ$2</f>
        <v>#DIV/0!</v>
      </c>
      <c r="AK815" s="28">
        <f>VLOOKUP(T815,score!$M$2:$N$8,2,FALSE)*AK$2</f>
        <v>0</v>
      </c>
      <c r="AL815" s="28">
        <f>VLOOKUP(Q815,score!$G$2:$H$8,2,TRUE)*AL$2</f>
        <v>0.1</v>
      </c>
      <c r="AM815" s="28" t="e">
        <f>VLOOKUP(AB815,score!$Y$2:$Z$8,2,TRUE)*AM$2</f>
        <v>#DIV/0!</v>
      </c>
      <c r="AN815" s="28" t="e">
        <f>VLOOKUP(AE815,score!$AE$2:$AF$8,2,TRUE)*AN$2</f>
        <v>#DIV/0!</v>
      </c>
      <c r="AO815" s="28">
        <f>VLOOKUP(O815,score!$C$2:$D$8,2,TRUE)*AO$2</f>
        <v>0.1</v>
      </c>
      <c r="AP815" s="28">
        <f>VLOOKUP(R815,score!$I$2:$J$8,2,TRUE)*AP$2</f>
        <v>0.1</v>
      </c>
      <c r="AQ815" s="28" t="e">
        <f>VLOOKUP(P815,score!$E$2:$F$8,2,FALSE)*AQ$2</f>
        <v>#N/A</v>
      </c>
      <c r="AR815" s="28">
        <f>VLOOKUP(U815,score!$O$2:$P$8,2,TRUE)*AR$2</f>
        <v>0</v>
      </c>
      <c r="AS815" s="28">
        <f>VLOOKUP(V815,score!$Q$2:$R$8,2,TRUE)*AS$2</f>
        <v>0</v>
      </c>
      <c r="AT815" s="28" t="e">
        <f>VLOOKUP(W815,score!$S$2:$T$8,2,FALSE)*AT$2</f>
        <v>#N/A</v>
      </c>
      <c r="AU815" s="28" t="e">
        <f>VLOOKUP(X815,score!$U$2:$V$4,2,FALSE)*AU$2</f>
        <v>#N/A</v>
      </c>
      <c r="AV815" s="28" t="e">
        <f>VLOOKUP(AF815,score!$AG$2:$AH$8,2,TRUE)*AV$2</f>
        <v>#DIV/0!</v>
      </c>
      <c r="AW815" s="28" t="e">
        <f>VLOOKUP(Y815,score!$W$2:$X$8,2,FALSE)*AW$2</f>
        <v>#N/A</v>
      </c>
      <c r="AX815" s="28" t="e">
        <f>VLOOKUP(AC815,score!$AA$2:$AB$8,2,TRUE)*AX$2</f>
        <v>#DIV/0!</v>
      </c>
      <c r="AY815" s="28" t="e">
        <f>VLOOKUP(AD815,score!$AC$2:$AD$8,2,TRUE)*AY$2</f>
        <v>#DIV/0!</v>
      </c>
      <c r="AZ815" s="28">
        <f>VLOOKUP(N815,score!$A$2:$B$8,2,TRUE)*AZ$2</f>
        <v>0.1</v>
      </c>
      <c r="BA815" s="29" t="e">
        <f t="shared" si="116"/>
        <v>#DIV/0!</v>
      </c>
      <c r="BB815" s="29" t="e">
        <f>VLOOKUP(BA815,score!$AJ$2:$AK$7,2,TRUE)</f>
        <v>#DIV/0!</v>
      </c>
    </row>
    <row r="816" spans="1:54" x14ac:dyDescent="0.3">
      <c r="A816" s="10"/>
      <c r="B816" s="11"/>
      <c r="C816" s="12"/>
      <c r="D816" s="14"/>
      <c r="E816" s="12"/>
      <c r="F816" s="14"/>
      <c r="G816" s="14"/>
      <c r="H816" s="14"/>
      <c r="I816" s="14"/>
      <c r="J816" s="14"/>
      <c r="K816" s="14"/>
      <c r="L816" s="14"/>
      <c r="M816" s="14"/>
      <c r="N816" s="13"/>
      <c r="O816" s="13"/>
      <c r="P816" s="12"/>
      <c r="Q816" s="12"/>
      <c r="R816" s="12"/>
      <c r="S816" s="12"/>
      <c r="T816" s="12"/>
      <c r="U816" s="12"/>
      <c r="V816" s="12"/>
      <c r="W816" s="17"/>
      <c r="X816" s="17"/>
      <c r="Y816" s="15"/>
      <c r="Z816" s="14"/>
      <c r="AA816" s="43" t="e">
        <f t="shared" si="108"/>
        <v>#DIV/0!</v>
      </c>
      <c r="AB816" s="21" t="e">
        <f t="shared" si="109"/>
        <v>#DIV/0!</v>
      </c>
      <c r="AC816" s="21" t="e">
        <f t="shared" si="110"/>
        <v>#DIV/0!</v>
      </c>
      <c r="AD816" s="21" t="e">
        <f t="shared" si="111"/>
        <v>#DIV/0!</v>
      </c>
      <c r="AE816" s="21" t="e">
        <f t="shared" si="112"/>
        <v>#DIV/0!</v>
      </c>
      <c r="AF816" s="21" t="e">
        <f t="shared" si="115"/>
        <v>#DIV/0!</v>
      </c>
      <c r="AG816" s="20">
        <f>VLOOKUP(S816,'tabla ingresos'!$A$3:$D$15,4,FALSE)</f>
        <v>0</v>
      </c>
      <c r="AH816" s="20">
        <f t="shared" si="113"/>
        <v>0</v>
      </c>
      <c r="AI816" s="20">
        <f t="shared" si="114"/>
        <v>0</v>
      </c>
      <c r="AJ816" s="28" t="e">
        <f>VLOOKUP(AA816,score!$K$2:$L$8,2,TRUE)*AJ$2</f>
        <v>#DIV/0!</v>
      </c>
      <c r="AK816" s="28">
        <f>VLOOKUP(T816,score!$M$2:$N$8,2,FALSE)*AK$2</f>
        <v>0</v>
      </c>
      <c r="AL816" s="28">
        <f>VLOOKUP(Q816,score!$G$2:$H$8,2,TRUE)*AL$2</f>
        <v>0.1</v>
      </c>
      <c r="AM816" s="28" t="e">
        <f>VLOOKUP(AB816,score!$Y$2:$Z$8,2,TRUE)*AM$2</f>
        <v>#DIV/0!</v>
      </c>
      <c r="AN816" s="28" t="e">
        <f>VLOOKUP(AE816,score!$AE$2:$AF$8,2,TRUE)*AN$2</f>
        <v>#DIV/0!</v>
      </c>
      <c r="AO816" s="28">
        <f>VLOOKUP(O816,score!$C$2:$D$8,2,TRUE)*AO$2</f>
        <v>0.1</v>
      </c>
      <c r="AP816" s="28">
        <f>VLOOKUP(R816,score!$I$2:$J$8,2,TRUE)*AP$2</f>
        <v>0.1</v>
      </c>
      <c r="AQ816" s="28" t="e">
        <f>VLOOKUP(P816,score!$E$2:$F$8,2,FALSE)*AQ$2</f>
        <v>#N/A</v>
      </c>
      <c r="AR816" s="28">
        <f>VLOOKUP(U816,score!$O$2:$P$8,2,TRUE)*AR$2</f>
        <v>0</v>
      </c>
      <c r="AS816" s="28">
        <f>VLOOKUP(V816,score!$Q$2:$R$8,2,TRUE)*AS$2</f>
        <v>0</v>
      </c>
      <c r="AT816" s="28" t="e">
        <f>VLOOKUP(W816,score!$S$2:$T$8,2,FALSE)*AT$2</f>
        <v>#N/A</v>
      </c>
      <c r="AU816" s="28" t="e">
        <f>VLOOKUP(X816,score!$U$2:$V$4,2,FALSE)*AU$2</f>
        <v>#N/A</v>
      </c>
      <c r="AV816" s="28" t="e">
        <f>VLOOKUP(AF816,score!$AG$2:$AH$8,2,TRUE)*AV$2</f>
        <v>#DIV/0!</v>
      </c>
      <c r="AW816" s="28" t="e">
        <f>VLOOKUP(Y816,score!$W$2:$X$8,2,FALSE)*AW$2</f>
        <v>#N/A</v>
      </c>
      <c r="AX816" s="28" t="e">
        <f>VLOOKUP(AC816,score!$AA$2:$AB$8,2,TRUE)*AX$2</f>
        <v>#DIV/0!</v>
      </c>
      <c r="AY816" s="28" t="e">
        <f>VLOOKUP(AD816,score!$AC$2:$AD$8,2,TRUE)*AY$2</f>
        <v>#DIV/0!</v>
      </c>
      <c r="AZ816" s="28">
        <f>VLOOKUP(N816,score!$A$2:$B$8,2,TRUE)*AZ$2</f>
        <v>0.1</v>
      </c>
      <c r="BA816" s="29" t="e">
        <f t="shared" si="116"/>
        <v>#DIV/0!</v>
      </c>
      <c r="BB816" s="29" t="e">
        <f>VLOOKUP(BA816,score!$AJ$2:$AK$7,2,TRUE)</f>
        <v>#DIV/0!</v>
      </c>
    </row>
    <row r="817" spans="1:54" x14ac:dyDescent="0.3">
      <c r="A817" s="10"/>
      <c r="B817" s="11"/>
      <c r="C817" s="12"/>
      <c r="D817" s="14"/>
      <c r="E817" s="12"/>
      <c r="F817" s="14"/>
      <c r="G817" s="14"/>
      <c r="H817" s="14"/>
      <c r="I817" s="14"/>
      <c r="J817" s="14"/>
      <c r="K817" s="14"/>
      <c r="L817" s="14"/>
      <c r="M817" s="14"/>
      <c r="N817" s="13"/>
      <c r="O817" s="13"/>
      <c r="P817" s="12"/>
      <c r="Q817" s="12"/>
      <c r="R817" s="12"/>
      <c r="S817" s="12"/>
      <c r="T817" s="12"/>
      <c r="U817" s="12"/>
      <c r="V817" s="12"/>
      <c r="W817" s="17"/>
      <c r="X817" s="17"/>
      <c r="Y817" s="15"/>
      <c r="Z817" s="14"/>
      <c r="AA817" s="43" t="e">
        <f t="shared" si="108"/>
        <v>#DIV/0!</v>
      </c>
      <c r="AB817" s="21" t="e">
        <f t="shared" si="109"/>
        <v>#DIV/0!</v>
      </c>
      <c r="AC817" s="21" t="e">
        <f t="shared" si="110"/>
        <v>#DIV/0!</v>
      </c>
      <c r="AD817" s="21" t="e">
        <f t="shared" si="111"/>
        <v>#DIV/0!</v>
      </c>
      <c r="AE817" s="21" t="e">
        <f t="shared" si="112"/>
        <v>#DIV/0!</v>
      </c>
      <c r="AF817" s="21" t="e">
        <f t="shared" si="115"/>
        <v>#DIV/0!</v>
      </c>
      <c r="AG817" s="20">
        <f>VLOOKUP(S817,'tabla ingresos'!$A$3:$D$15,4,FALSE)</f>
        <v>0</v>
      </c>
      <c r="AH817" s="20">
        <f t="shared" si="113"/>
        <v>0</v>
      </c>
      <c r="AI817" s="20">
        <f t="shared" si="114"/>
        <v>0</v>
      </c>
      <c r="AJ817" s="28" t="e">
        <f>VLOOKUP(AA817,score!$K$2:$L$8,2,TRUE)*AJ$2</f>
        <v>#DIV/0!</v>
      </c>
      <c r="AK817" s="28">
        <f>VLOOKUP(T817,score!$M$2:$N$8,2,FALSE)*AK$2</f>
        <v>0</v>
      </c>
      <c r="AL817" s="28">
        <f>VLOOKUP(Q817,score!$G$2:$H$8,2,TRUE)*AL$2</f>
        <v>0.1</v>
      </c>
      <c r="AM817" s="28" t="e">
        <f>VLOOKUP(AB817,score!$Y$2:$Z$8,2,TRUE)*AM$2</f>
        <v>#DIV/0!</v>
      </c>
      <c r="AN817" s="28" t="e">
        <f>VLOOKUP(AE817,score!$AE$2:$AF$8,2,TRUE)*AN$2</f>
        <v>#DIV/0!</v>
      </c>
      <c r="AO817" s="28">
        <f>VLOOKUP(O817,score!$C$2:$D$8,2,TRUE)*AO$2</f>
        <v>0.1</v>
      </c>
      <c r="AP817" s="28">
        <f>VLOOKUP(R817,score!$I$2:$J$8,2,TRUE)*AP$2</f>
        <v>0.1</v>
      </c>
      <c r="AQ817" s="28" t="e">
        <f>VLOOKUP(P817,score!$E$2:$F$8,2,FALSE)*AQ$2</f>
        <v>#N/A</v>
      </c>
      <c r="AR817" s="28">
        <f>VLOOKUP(U817,score!$O$2:$P$8,2,TRUE)*AR$2</f>
        <v>0</v>
      </c>
      <c r="AS817" s="28">
        <f>VLOOKUP(V817,score!$Q$2:$R$8,2,TRUE)*AS$2</f>
        <v>0</v>
      </c>
      <c r="AT817" s="28" t="e">
        <f>VLOOKUP(W817,score!$S$2:$T$8,2,FALSE)*AT$2</f>
        <v>#N/A</v>
      </c>
      <c r="AU817" s="28" t="e">
        <f>VLOOKUP(X817,score!$U$2:$V$4,2,FALSE)*AU$2</f>
        <v>#N/A</v>
      </c>
      <c r="AV817" s="28" t="e">
        <f>VLOOKUP(AF817,score!$AG$2:$AH$8,2,TRUE)*AV$2</f>
        <v>#DIV/0!</v>
      </c>
      <c r="AW817" s="28" t="e">
        <f>VLOOKUP(Y817,score!$W$2:$X$8,2,FALSE)*AW$2</f>
        <v>#N/A</v>
      </c>
      <c r="AX817" s="28" t="e">
        <f>VLOOKUP(AC817,score!$AA$2:$AB$8,2,TRUE)*AX$2</f>
        <v>#DIV/0!</v>
      </c>
      <c r="AY817" s="28" t="e">
        <f>VLOOKUP(AD817,score!$AC$2:$AD$8,2,TRUE)*AY$2</f>
        <v>#DIV/0!</v>
      </c>
      <c r="AZ817" s="28">
        <f>VLOOKUP(N817,score!$A$2:$B$8,2,TRUE)*AZ$2</f>
        <v>0.1</v>
      </c>
      <c r="BA817" s="29" t="e">
        <f t="shared" si="116"/>
        <v>#DIV/0!</v>
      </c>
      <c r="BB817" s="29" t="e">
        <f>VLOOKUP(BA817,score!$AJ$2:$AK$7,2,TRUE)</f>
        <v>#DIV/0!</v>
      </c>
    </row>
    <row r="818" spans="1:54" x14ac:dyDescent="0.3">
      <c r="A818" s="10"/>
      <c r="B818" s="11"/>
      <c r="C818" s="12"/>
      <c r="D818" s="14"/>
      <c r="E818" s="12"/>
      <c r="F818" s="14"/>
      <c r="G818" s="14"/>
      <c r="H818" s="14"/>
      <c r="I818" s="14"/>
      <c r="J818" s="14"/>
      <c r="K818" s="14"/>
      <c r="L818" s="14"/>
      <c r="M818" s="14"/>
      <c r="N818" s="13"/>
      <c r="O818" s="13"/>
      <c r="P818" s="12"/>
      <c r="Q818" s="12"/>
      <c r="R818" s="12"/>
      <c r="S818" s="12"/>
      <c r="T818" s="12"/>
      <c r="U818" s="12"/>
      <c r="V818" s="12"/>
      <c r="W818" s="17"/>
      <c r="X818" s="17"/>
      <c r="Y818" s="15"/>
      <c r="Z818" s="14"/>
      <c r="AA818" s="43" t="e">
        <f t="shared" si="108"/>
        <v>#DIV/0!</v>
      </c>
      <c r="AB818" s="21" t="e">
        <f t="shared" si="109"/>
        <v>#DIV/0!</v>
      </c>
      <c r="AC818" s="21" t="e">
        <f t="shared" si="110"/>
        <v>#DIV/0!</v>
      </c>
      <c r="AD818" s="21" t="e">
        <f t="shared" si="111"/>
        <v>#DIV/0!</v>
      </c>
      <c r="AE818" s="21" t="e">
        <f t="shared" si="112"/>
        <v>#DIV/0!</v>
      </c>
      <c r="AF818" s="21" t="e">
        <f t="shared" si="115"/>
        <v>#DIV/0!</v>
      </c>
      <c r="AG818" s="20">
        <f>VLOOKUP(S818,'tabla ingresos'!$A$3:$D$15,4,FALSE)</f>
        <v>0</v>
      </c>
      <c r="AH818" s="20">
        <f t="shared" si="113"/>
        <v>0</v>
      </c>
      <c r="AI818" s="20">
        <f t="shared" si="114"/>
        <v>0</v>
      </c>
      <c r="AJ818" s="28" t="e">
        <f>VLOOKUP(AA818,score!$K$2:$L$8,2,TRUE)*AJ$2</f>
        <v>#DIV/0!</v>
      </c>
      <c r="AK818" s="28">
        <f>VLOOKUP(T818,score!$M$2:$N$8,2,FALSE)*AK$2</f>
        <v>0</v>
      </c>
      <c r="AL818" s="28">
        <f>VLOOKUP(Q818,score!$G$2:$H$8,2,TRUE)*AL$2</f>
        <v>0.1</v>
      </c>
      <c r="AM818" s="28" t="e">
        <f>VLOOKUP(AB818,score!$Y$2:$Z$8,2,TRUE)*AM$2</f>
        <v>#DIV/0!</v>
      </c>
      <c r="AN818" s="28" t="e">
        <f>VLOOKUP(AE818,score!$AE$2:$AF$8,2,TRUE)*AN$2</f>
        <v>#DIV/0!</v>
      </c>
      <c r="AO818" s="28">
        <f>VLOOKUP(O818,score!$C$2:$D$8,2,TRUE)*AO$2</f>
        <v>0.1</v>
      </c>
      <c r="AP818" s="28">
        <f>VLOOKUP(R818,score!$I$2:$J$8,2,TRUE)*AP$2</f>
        <v>0.1</v>
      </c>
      <c r="AQ818" s="28" t="e">
        <f>VLOOKUP(P818,score!$E$2:$F$8,2,FALSE)*AQ$2</f>
        <v>#N/A</v>
      </c>
      <c r="AR818" s="28">
        <f>VLOOKUP(U818,score!$O$2:$P$8,2,TRUE)*AR$2</f>
        <v>0</v>
      </c>
      <c r="AS818" s="28">
        <f>VLOOKUP(V818,score!$Q$2:$R$8,2,TRUE)*AS$2</f>
        <v>0</v>
      </c>
      <c r="AT818" s="28" t="e">
        <f>VLOOKUP(W818,score!$S$2:$T$8,2,FALSE)*AT$2</f>
        <v>#N/A</v>
      </c>
      <c r="AU818" s="28" t="e">
        <f>VLOOKUP(X818,score!$U$2:$V$4,2,FALSE)*AU$2</f>
        <v>#N/A</v>
      </c>
      <c r="AV818" s="28" t="e">
        <f>VLOOKUP(AF818,score!$AG$2:$AH$8,2,TRUE)*AV$2</f>
        <v>#DIV/0!</v>
      </c>
      <c r="AW818" s="28" t="e">
        <f>VLOOKUP(Y818,score!$W$2:$X$8,2,FALSE)*AW$2</f>
        <v>#N/A</v>
      </c>
      <c r="AX818" s="28" t="e">
        <f>VLOOKUP(AC818,score!$AA$2:$AB$8,2,TRUE)*AX$2</f>
        <v>#DIV/0!</v>
      </c>
      <c r="AY818" s="28" t="e">
        <f>VLOOKUP(AD818,score!$AC$2:$AD$8,2,TRUE)*AY$2</f>
        <v>#DIV/0!</v>
      </c>
      <c r="AZ818" s="28">
        <f>VLOOKUP(N818,score!$A$2:$B$8,2,TRUE)*AZ$2</f>
        <v>0.1</v>
      </c>
      <c r="BA818" s="29" t="e">
        <f t="shared" si="116"/>
        <v>#DIV/0!</v>
      </c>
      <c r="BB818" s="29" t="e">
        <f>VLOOKUP(BA818,score!$AJ$2:$AK$7,2,TRUE)</f>
        <v>#DIV/0!</v>
      </c>
    </row>
    <row r="819" spans="1:54" x14ac:dyDescent="0.3">
      <c r="A819" s="10"/>
      <c r="B819" s="11"/>
      <c r="C819" s="12"/>
      <c r="D819" s="14"/>
      <c r="E819" s="12"/>
      <c r="F819" s="14"/>
      <c r="G819" s="14"/>
      <c r="H819" s="14"/>
      <c r="I819" s="14"/>
      <c r="J819" s="14"/>
      <c r="K819" s="14"/>
      <c r="L819" s="14"/>
      <c r="M819" s="14"/>
      <c r="N819" s="13"/>
      <c r="O819" s="13"/>
      <c r="P819" s="12"/>
      <c r="Q819" s="12"/>
      <c r="R819" s="12"/>
      <c r="S819" s="12"/>
      <c r="T819" s="12"/>
      <c r="U819" s="12"/>
      <c r="V819" s="12"/>
      <c r="W819" s="17"/>
      <c r="X819" s="17"/>
      <c r="Y819" s="15"/>
      <c r="Z819" s="14"/>
      <c r="AA819" s="43" t="e">
        <f t="shared" si="108"/>
        <v>#DIV/0!</v>
      </c>
      <c r="AB819" s="21" t="e">
        <f t="shared" si="109"/>
        <v>#DIV/0!</v>
      </c>
      <c r="AC819" s="21" t="e">
        <f t="shared" si="110"/>
        <v>#DIV/0!</v>
      </c>
      <c r="AD819" s="21" t="e">
        <f t="shared" si="111"/>
        <v>#DIV/0!</v>
      </c>
      <c r="AE819" s="21" t="e">
        <f t="shared" si="112"/>
        <v>#DIV/0!</v>
      </c>
      <c r="AF819" s="21" t="e">
        <f t="shared" si="115"/>
        <v>#DIV/0!</v>
      </c>
      <c r="AG819" s="20">
        <f>VLOOKUP(S819,'tabla ingresos'!$A$3:$D$15,4,FALSE)</f>
        <v>0</v>
      </c>
      <c r="AH819" s="20">
        <f t="shared" si="113"/>
        <v>0</v>
      </c>
      <c r="AI819" s="20">
        <f t="shared" si="114"/>
        <v>0</v>
      </c>
      <c r="AJ819" s="28" t="e">
        <f>VLOOKUP(AA819,score!$K$2:$L$8,2,TRUE)*AJ$2</f>
        <v>#DIV/0!</v>
      </c>
      <c r="AK819" s="28">
        <f>VLOOKUP(T819,score!$M$2:$N$8,2,FALSE)*AK$2</f>
        <v>0</v>
      </c>
      <c r="AL819" s="28">
        <f>VLOOKUP(Q819,score!$G$2:$H$8,2,TRUE)*AL$2</f>
        <v>0.1</v>
      </c>
      <c r="AM819" s="28" t="e">
        <f>VLOOKUP(AB819,score!$Y$2:$Z$8,2,TRUE)*AM$2</f>
        <v>#DIV/0!</v>
      </c>
      <c r="AN819" s="28" t="e">
        <f>VLOOKUP(AE819,score!$AE$2:$AF$8,2,TRUE)*AN$2</f>
        <v>#DIV/0!</v>
      </c>
      <c r="AO819" s="28">
        <f>VLOOKUP(O819,score!$C$2:$D$8,2,TRUE)*AO$2</f>
        <v>0.1</v>
      </c>
      <c r="AP819" s="28">
        <f>VLOOKUP(R819,score!$I$2:$J$8,2,TRUE)*AP$2</f>
        <v>0.1</v>
      </c>
      <c r="AQ819" s="28" t="e">
        <f>VLOOKUP(P819,score!$E$2:$F$8,2,FALSE)*AQ$2</f>
        <v>#N/A</v>
      </c>
      <c r="AR819" s="28">
        <f>VLOOKUP(U819,score!$O$2:$P$8,2,TRUE)*AR$2</f>
        <v>0</v>
      </c>
      <c r="AS819" s="28">
        <f>VLOOKUP(V819,score!$Q$2:$R$8,2,TRUE)*AS$2</f>
        <v>0</v>
      </c>
      <c r="AT819" s="28" t="e">
        <f>VLOOKUP(W819,score!$S$2:$T$8,2,FALSE)*AT$2</f>
        <v>#N/A</v>
      </c>
      <c r="AU819" s="28" t="e">
        <f>VLOOKUP(X819,score!$U$2:$V$4,2,FALSE)*AU$2</f>
        <v>#N/A</v>
      </c>
      <c r="AV819" s="28" t="e">
        <f>VLOOKUP(AF819,score!$AG$2:$AH$8,2,TRUE)*AV$2</f>
        <v>#DIV/0!</v>
      </c>
      <c r="AW819" s="28" t="e">
        <f>VLOOKUP(Y819,score!$W$2:$X$8,2,FALSE)*AW$2</f>
        <v>#N/A</v>
      </c>
      <c r="AX819" s="28" t="e">
        <f>VLOOKUP(AC819,score!$AA$2:$AB$8,2,TRUE)*AX$2</f>
        <v>#DIV/0!</v>
      </c>
      <c r="AY819" s="28" t="e">
        <f>VLOOKUP(AD819,score!$AC$2:$AD$8,2,TRUE)*AY$2</f>
        <v>#DIV/0!</v>
      </c>
      <c r="AZ819" s="28">
        <f>VLOOKUP(N819,score!$A$2:$B$8,2,TRUE)*AZ$2</f>
        <v>0.1</v>
      </c>
      <c r="BA819" s="29" t="e">
        <f t="shared" si="116"/>
        <v>#DIV/0!</v>
      </c>
      <c r="BB819" s="29" t="e">
        <f>VLOOKUP(BA819,score!$AJ$2:$AK$7,2,TRUE)</f>
        <v>#DIV/0!</v>
      </c>
    </row>
    <row r="820" spans="1:54" x14ac:dyDescent="0.3">
      <c r="A820" s="10"/>
      <c r="B820" s="11"/>
      <c r="C820" s="12"/>
      <c r="D820" s="14"/>
      <c r="E820" s="12"/>
      <c r="F820" s="14"/>
      <c r="G820" s="14"/>
      <c r="H820" s="14"/>
      <c r="I820" s="14"/>
      <c r="J820" s="14"/>
      <c r="K820" s="14"/>
      <c r="L820" s="14"/>
      <c r="M820" s="14"/>
      <c r="N820" s="13"/>
      <c r="O820" s="13"/>
      <c r="P820" s="12"/>
      <c r="Q820" s="12"/>
      <c r="R820" s="12"/>
      <c r="S820" s="12"/>
      <c r="T820" s="12"/>
      <c r="U820" s="12"/>
      <c r="V820" s="12"/>
      <c r="W820" s="17"/>
      <c r="X820" s="17"/>
      <c r="Y820" s="15"/>
      <c r="Z820" s="14"/>
      <c r="AA820" s="43" t="e">
        <f t="shared" si="108"/>
        <v>#DIV/0!</v>
      </c>
      <c r="AB820" s="21" t="e">
        <f t="shared" si="109"/>
        <v>#DIV/0!</v>
      </c>
      <c r="AC820" s="21" t="e">
        <f t="shared" si="110"/>
        <v>#DIV/0!</v>
      </c>
      <c r="AD820" s="21" t="e">
        <f t="shared" si="111"/>
        <v>#DIV/0!</v>
      </c>
      <c r="AE820" s="21" t="e">
        <f t="shared" si="112"/>
        <v>#DIV/0!</v>
      </c>
      <c r="AF820" s="21" t="e">
        <f t="shared" si="115"/>
        <v>#DIV/0!</v>
      </c>
      <c r="AG820" s="20">
        <f>VLOOKUP(S820,'tabla ingresos'!$A$3:$D$15,4,FALSE)</f>
        <v>0</v>
      </c>
      <c r="AH820" s="20">
        <f t="shared" si="113"/>
        <v>0</v>
      </c>
      <c r="AI820" s="20">
        <f t="shared" si="114"/>
        <v>0</v>
      </c>
      <c r="AJ820" s="28" t="e">
        <f>VLOOKUP(AA820,score!$K$2:$L$8,2,TRUE)*AJ$2</f>
        <v>#DIV/0!</v>
      </c>
      <c r="AK820" s="28">
        <f>VLOOKUP(T820,score!$M$2:$N$8,2,FALSE)*AK$2</f>
        <v>0</v>
      </c>
      <c r="AL820" s="28">
        <f>VLOOKUP(Q820,score!$G$2:$H$8,2,TRUE)*AL$2</f>
        <v>0.1</v>
      </c>
      <c r="AM820" s="28" t="e">
        <f>VLOOKUP(AB820,score!$Y$2:$Z$8,2,TRUE)*AM$2</f>
        <v>#DIV/0!</v>
      </c>
      <c r="AN820" s="28" t="e">
        <f>VLOOKUP(AE820,score!$AE$2:$AF$8,2,TRUE)*AN$2</f>
        <v>#DIV/0!</v>
      </c>
      <c r="AO820" s="28">
        <f>VLOOKUP(O820,score!$C$2:$D$8,2,TRUE)*AO$2</f>
        <v>0.1</v>
      </c>
      <c r="AP820" s="28">
        <f>VLOOKUP(R820,score!$I$2:$J$8,2,TRUE)*AP$2</f>
        <v>0.1</v>
      </c>
      <c r="AQ820" s="28" t="e">
        <f>VLOOKUP(P820,score!$E$2:$F$8,2,FALSE)*AQ$2</f>
        <v>#N/A</v>
      </c>
      <c r="AR820" s="28">
        <f>VLOOKUP(U820,score!$O$2:$P$8,2,TRUE)*AR$2</f>
        <v>0</v>
      </c>
      <c r="AS820" s="28">
        <f>VLOOKUP(V820,score!$Q$2:$R$8,2,TRUE)*AS$2</f>
        <v>0</v>
      </c>
      <c r="AT820" s="28" t="e">
        <f>VLOOKUP(W820,score!$S$2:$T$8,2,FALSE)*AT$2</f>
        <v>#N/A</v>
      </c>
      <c r="AU820" s="28" t="e">
        <f>VLOOKUP(X820,score!$U$2:$V$4,2,FALSE)*AU$2</f>
        <v>#N/A</v>
      </c>
      <c r="AV820" s="28" t="e">
        <f>VLOOKUP(AF820,score!$AG$2:$AH$8,2,TRUE)*AV$2</f>
        <v>#DIV/0!</v>
      </c>
      <c r="AW820" s="28" t="e">
        <f>VLOOKUP(Y820,score!$W$2:$X$8,2,FALSE)*AW$2</f>
        <v>#N/A</v>
      </c>
      <c r="AX820" s="28" t="e">
        <f>VLOOKUP(AC820,score!$AA$2:$AB$8,2,TRUE)*AX$2</f>
        <v>#DIV/0!</v>
      </c>
      <c r="AY820" s="28" t="e">
        <f>VLOOKUP(AD820,score!$AC$2:$AD$8,2,TRUE)*AY$2</f>
        <v>#DIV/0!</v>
      </c>
      <c r="AZ820" s="28">
        <f>VLOOKUP(N820,score!$A$2:$B$8,2,TRUE)*AZ$2</f>
        <v>0.1</v>
      </c>
      <c r="BA820" s="29" t="e">
        <f t="shared" si="116"/>
        <v>#DIV/0!</v>
      </c>
      <c r="BB820" s="29" t="e">
        <f>VLOOKUP(BA820,score!$AJ$2:$AK$7,2,TRUE)</f>
        <v>#DIV/0!</v>
      </c>
    </row>
    <row r="821" spans="1:54" x14ac:dyDescent="0.3">
      <c r="A821" s="10"/>
      <c r="B821" s="11"/>
      <c r="C821" s="12"/>
      <c r="D821" s="14"/>
      <c r="E821" s="12"/>
      <c r="F821" s="14"/>
      <c r="G821" s="14"/>
      <c r="H821" s="14"/>
      <c r="I821" s="14"/>
      <c r="J821" s="14"/>
      <c r="K821" s="14"/>
      <c r="L821" s="14"/>
      <c r="M821" s="14"/>
      <c r="N821" s="13"/>
      <c r="O821" s="13"/>
      <c r="P821" s="12"/>
      <c r="Q821" s="12"/>
      <c r="R821" s="12"/>
      <c r="S821" s="12"/>
      <c r="T821" s="12"/>
      <c r="U821" s="12"/>
      <c r="V821" s="12"/>
      <c r="W821" s="17"/>
      <c r="X821" s="17"/>
      <c r="Y821" s="15"/>
      <c r="Z821" s="14"/>
      <c r="AA821" s="43" t="e">
        <f t="shared" si="108"/>
        <v>#DIV/0!</v>
      </c>
      <c r="AB821" s="21" t="e">
        <f t="shared" si="109"/>
        <v>#DIV/0!</v>
      </c>
      <c r="AC821" s="21" t="e">
        <f t="shared" si="110"/>
        <v>#DIV/0!</v>
      </c>
      <c r="AD821" s="21" t="e">
        <f t="shared" si="111"/>
        <v>#DIV/0!</v>
      </c>
      <c r="AE821" s="21" t="e">
        <f t="shared" si="112"/>
        <v>#DIV/0!</v>
      </c>
      <c r="AF821" s="21" t="e">
        <f t="shared" si="115"/>
        <v>#DIV/0!</v>
      </c>
      <c r="AG821" s="20">
        <f>VLOOKUP(S821,'tabla ingresos'!$A$3:$D$15,4,FALSE)</f>
        <v>0</v>
      </c>
      <c r="AH821" s="20">
        <f t="shared" si="113"/>
        <v>0</v>
      </c>
      <c r="AI821" s="20">
        <f t="shared" si="114"/>
        <v>0</v>
      </c>
      <c r="AJ821" s="28" t="e">
        <f>VLOOKUP(AA821,score!$K$2:$L$8,2,TRUE)*AJ$2</f>
        <v>#DIV/0!</v>
      </c>
      <c r="AK821" s="28">
        <f>VLOOKUP(T821,score!$M$2:$N$8,2,FALSE)*AK$2</f>
        <v>0</v>
      </c>
      <c r="AL821" s="28">
        <f>VLOOKUP(Q821,score!$G$2:$H$8,2,TRUE)*AL$2</f>
        <v>0.1</v>
      </c>
      <c r="AM821" s="28" t="e">
        <f>VLOOKUP(AB821,score!$Y$2:$Z$8,2,TRUE)*AM$2</f>
        <v>#DIV/0!</v>
      </c>
      <c r="AN821" s="28" t="e">
        <f>VLOOKUP(AE821,score!$AE$2:$AF$8,2,TRUE)*AN$2</f>
        <v>#DIV/0!</v>
      </c>
      <c r="AO821" s="28">
        <f>VLOOKUP(O821,score!$C$2:$D$8,2,TRUE)*AO$2</f>
        <v>0.1</v>
      </c>
      <c r="AP821" s="28">
        <f>VLOOKUP(R821,score!$I$2:$J$8,2,TRUE)*AP$2</f>
        <v>0.1</v>
      </c>
      <c r="AQ821" s="28" t="e">
        <f>VLOOKUP(P821,score!$E$2:$F$8,2,FALSE)*AQ$2</f>
        <v>#N/A</v>
      </c>
      <c r="AR821" s="28">
        <f>VLOOKUP(U821,score!$O$2:$P$8,2,TRUE)*AR$2</f>
        <v>0</v>
      </c>
      <c r="AS821" s="28">
        <f>VLOOKUP(V821,score!$Q$2:$R$8,2,TRUE)*AS$2</f>
        <v>0</v>
      </c>
      <c r="AT821" s="28" t="e">
        <f>VLOOKUP(W821,score!$S$2:$T$8,2,FALSE)*AT$2</f>
        <v>#N/A</v>
      </c>
      <c r="AU821" s="28" t="e">
        <f>VLOOKUP(X821,score!$U$2:$V$4,2,FALSE)*AU$2</f>
        <v>#N/A</v>
      </c>
      <c r="AV821" s="28" t="e">
        <f>VLOOKUP(AF821,score!$AG$2:$AH$8,2,TRUE)*AV$2</f>
        <v>#DIV/0!</v>
      </c>
      <c r="AW821" s="28" t="e">
        <f>VLOOKUP(Y821,score!$W$2:$X$8,2,FALSE)*AW$2</f>
        <v>#N/A</v>
      </c>
      <c r="AX821" s="28" t="e">
        <f>VLOOKUP(AC821,score!$AA$2:$AB$8,2,TRUE)*AX$2</f>
        <v>#DIV/0!</v>
      </c>
      <c r="AY821" s="28" t="e">
        <f>VLOOKUP(AD821,score!$AC$2:$AD$8,2,TRUE)*AY$2</f>
        <v>#DIV/0!</v>
      </c>
      <c r="AZ821" s="28">
        <f>VLOOKUP(N821,score!$A$2:$B$8,2,TRUE)*AZ$2</f>
        <v>0.1</v>
      </c>
      <c r="BA821" s="29" t="e">
        <f t="shared" si="116"/>
        <v>#DIV/0!</v>
      </c>
      <c r="BB821" s="29" t="e">
        <f>VLOOKUP(BA821,score!$AJ$2:$AK$7,2,TRUE)</f>
        <v>#DIV/0!</v>
      </c>
    </row>
    <row r="822" spans="1:54" x14ac:dyDescent="0.3">
      <c r="A822" s="10"/>
      <c r="B822" s="11"/>
      <c r="C822" s="12"/>
      <c r="D822" s="14"/>
      <c r="E822" s="12"/>
      <c r="F822" s="14"/>
      <c r="G822" s="14"/>
      <c r="H822" s="14"/>
      <c r="I822" s="14"/>
      <c r="J822" s="14"/>
      <c r="K822" s="14"/>
      <c r="L822" s="14"/>
      <c r="M822" s="14"/>
      <c r="N822" s="13"/>
      <c r="O822" s="13"/>
      <c r="P822" s="12"/>
      <c r="Q822" s="12"/>
      <c r="R822" s="12"/>
      <c r="S822" s="12"/>
      <c r="T822" s="12"/>
      <c r="U822" s="12"/>
      <c r="V822" s="12"/>
      <c r="W822" s="17"/>
      <c r="X822" s="17"/>
      <c r="Y822" s="15"/>
      <c r="Z822" s="14"/>
      <c r="AA822" s="43" t="e">
        <f t="shared" si="108"/>
        <v>#DIV/0!</v>
      </c>
      <c r="AB822" s="21" t="e">
        <f t="shared" si="109"/>
        <v>#DIV/0!</v>
      </c>
      <c r="AC822" s="21" t="e">
        <f t="shared" si="110"/>
        <v>#DIV/0!</v>
      </c>
      <c r="AD822" s="21" t="e">
        <f t="shared" si="111"/>
        <v>#DIV/0!</v>
      </c>
      <c r="AE822" s="21" t="e">
        <f t="shared" si="112"/>
        <v>#DIV/0!</v>
      </c>
      <c r="AF822" s="21" t="e">
        <f t="shared" si="115"/>
        <v>#DIV/0!</v>
      </c>
      <c r="AG822" s="20">
        <f>VLOOKUP(S822,'tabla ingresos'!$A$3:$D$15,4,FALSE)</f>
        <v>0</v>
      </c>
      <c r="AH822" s="20">
        <f t="shared" si="113"/>
        <v>0</v>
      </c>
      <c r="AI822" s="20">
        <f t="shared" si="114"/>
        <v>0</v>
      </c>
      <c r="AJ822" s="28" t="e">
        <f>VLOOKUP(AA822,score!$K$2:$L$8,2,TRUE)*AJ$2</f>
        <v>#DIV/0!</v>
      </c>
      <c r="AK822" s="28">
        <f>VLOOKUP(T822,score!$M$2:$N$8,2,FALSE)*AK$2</f>
        <v>0</v>
      </c>
      <c r="AL822" s="28">
        <f>VLOOKUP(Q822,score!$G$2:$H$8,2,TRUE)*AL$2</f>
        <v>0.1</v>
      </c>
      <c r="AM822" s="28" t="e">
        <f>VLOOKUP(AB822,score!$Y$2:$Z$8,2,TRUE)*AM$2</f>
        <v>#DIV/0!</v>
      </c>
      <c r="AN822" s="28" t="e">
        <f>VLOOKUP(AE822,score!$AE$2:$AF$8,2,TRUE)*AN$2</f>
        <v>#DIV/0!</v>
      </c>
      <c r="AO822" s="28">
        <f>VLOOKUP(O822,score!$C$2:$D$8,2,TRUE)*AO$2</f>
        <v>0.1</v>
      </c>
      <c r="AP822" s="28">
        <f>VLOOKUP(R822,score!$I$2:$J$8,2,TRUE)*AP$2</f>
        <v>0.1</v>
      </c>
      <c r="AQ822" s="28" t="e">
        <f>VLOOKUP(P822,score!$E$2:$F$8,2,FALSE)*AQ$2</f>
        <v>#N/A</v>
      </c>
      <c r="AR822" s="28">
        <f>VLOOKUP(U822,score!$O$2:$P$8,2,TRUE)*AR$2</f>
        <v>0</v>
      </c>
      <c r="AS822" s="28">
        <f>VLOOKUP(V822,score!$Q$2:$R$8,2,TRUE)*AS$2</f>
        <v>0</v>
      </c>
      <c r="AT822" s="28" t="e">
        <f>VLOOKUP(W822,score!$S$2:$T$8,2,FALSE)*AT$2</f>
        <v>#N/A</v>
      </c>
      <c r="AU822" s="28" t="e">
        <f>VLOOKUP(X822,score!$U$2:$V$4,2,FALSE)*AU$2</f>
        <v>#N/A</v>
      </c>
      <c r="AV822" s="28" t="e">
        <f>VLOOKUP(AF822,score!$AG$2:$AH$8,2,TRUE)*AV$2</f>
        <v>#DIV/0!</v>
      </c>
      <c r="AW822" s="28" t="e">
        <f>VLOOKUP(Y822,score!$W$2:$X$8,2,FALSE)*AW$2</f>
        <v>#N/A</v>
      </c>
      <c r="AX822" s="28" t="e">
        <f>VLOOKUP(AC822,score!$AA$2:$AB$8,2,TRUE)*AX$2</f>
        <v>#DIV/0!</v>
      </c>
      <c r="AY822" s="28" t="e">
        <f>VLOOKUP(AD822,score!$AC$2:$AD$8,2,TRUE)*AY$2</f>
        <v>#DIV/0!</v>
      </c>
      <c r="AZ822" s="28">
        <f>VLOOKUP(N822,score!$A$2:$B$8,2,TRUE)*AZ$2</f>
        <v>0.1</v>
      </c>
      <c r="BA822" s="29" t="e">
        <f t="shared" si="116"/>
        <v>#DIV/0!</v>
      </c>
      <c r="BB822" s="29" t="e">
        <f>VLOOKUP(BA822,score!$AJ$2:$AK$7,2,TRUE)</f>
        <v>#DIV/0!</v>
      </c>
    </row>
    <row r="823" spans="1:54" x14ac:dyDescent="0.3">
      <c r="A823" s="10"/>
      <c r="B823" s="11"/>
      <c r="C823" s="12"/>
      <c r="D823" s="14"/>
      <c r="E823" s="12"/>
      <c r="F823" s="14"/>
      <c r="G823" s="14"/>
      <c r="H823" s="14"/>
      <c r="I823" s="14"/>
      <c r="J823" s="14"/>
      <c r="K823" s="14"/>
      <c r="L823" s="14"/>
      <c r="M823" s="14"/>
      <c r="N823" s="13"/>
      <c r="O823" s="13"/>
      <c r="P823" s="12"/>
      <c r="Q823" s="12"/>
      <c r="R823" s="12"/>
      <c r="S823" s="12"/>
      <c r="T823" s="12"/>
      <c r="U823" s="12"/>
      <c r="V823" s="12"/>
      <c r="W823" s="17"/>
      <c r="X823" s="17"/>
      <c r="Y823" s="15"/>
      <c r="Z823" s="14"/>
      <c r="AA823" s="43" t="e">
        <f t="shared" si="108"/>
        <v>#DIV/0!</v>
      </c>
      <c r="AB823" s="21" t="e">
        <f t="shared" si="109"/>
        <v>#DIV/0!</v>
      </c>
      <c r="AC823" s="21" t="e">
        <f t="shared" si="110"/>
        <v>#DIV/0!</v>
      </c>
      <c r="AD823" s="21" t="e">
        <f t="shared" si="111"/>
        <v>#DIV/0!</v>
      </c>
      <c r="AE823" s="21" t="e">
        <f t="shared" si="112"/>
        <v>#DIV/0!</v>
      </c>
      <c r="AF823" s="21" t="e">
        <f t="shared" si="115"/>
        <v>#DIV/0!</v>
      </c>
      <c r="AG823" s="20">
        <f>VLOOKUP(S823,'tabla ingresos'!$A$3:$D$15,4,FALSE)</f>
        <v>0</v>
      </c>
      <c r="AH823" s="20">
        <f t="shared" si="113"/>
        <v>0</v>
      </c>
      <c r="AI823" s="20">
        <f t="shared" si="114"/>
        <v>0</v>
      </c>
      <c r="AJ823" s="28" t="e">
        <f>VLOOKUP(AA823,score!$K$2:$L$8,2,TRUE)*AJ$2</f>
        <v>#DIV/0!</v>
      </c>
      <c r="AK823" s="28">
        <f>VLOOKUP(T823,score!$M$2:$N$8,2,FALSE)*AK$2</f>
        <v>0</v>
      </c>
      <c r="AL823" s="28">
        <f>VLOOKUP(Q823,score!$G$2:$H$8,2,TRUE)*AL$2</f>
        <v>0.1</v>
      </c>
      <c r="AM823" s="28" t="e">
        <f>VLOOKUP(AB823,score!$Y$2:$Z$8,2,TRUE)*AM$2</f>
        <v>#DIV/0!</v>
      </c>
      <c r="AN823" s="28" t="e">
        <f>VLOOKUP(AE823,score!$AE$2:$AF$8,2,TRUE)*AN$2</f>
        <v>#DIV/0!</v>
      </c>
      <c r="AO823" s="28">
        <f>VLOOKUP(O823,score!$C$2:$D$8,2,TRUE)*AO$2</f>
        <v>0.1</v>
      </c>
      <c r="AP823" s="28">
        <f>VLOOKUP(R823,score!$I$2:$J$8,2,TRUE)*AP$2</f>
        <v>0.1</v>
      </c>
      <c r="AQ823" s="28" t="e">
        <f>VLOOKUP(P823,score!$E$2:$F$8,2,FALSE)*AQ$2</f>
        <v>#N/A</v>
      </c>
      <c r="AR823" s="28">
        <f>VLOOKUP(U823,score!$O$2:$P$8,2,TRUE)*AR$2</f>
        <v>0</v>
      </c>
      <c r="AS823" s="28">
        <f>VLOOKUP(V823,score!$Q$2:$R$8,2,TRUE)*AS$2</f>
        <v>0</v>
      </c>
      <c r="AT823" s="28" t="e">
        <f>VLOOKUP(W823,score!$S$2:$T$8,2,FALSE)*AT$2</f>
        <v>#N/A</v>
      </c>
      <c r="AU823" s="28" t="e">
        <f>VLOOKUP(X823,score!$U$2:$V$4,2,FALSE)*AU$2</f>
        <v>#N/A</v>
      </c>
      <c r="AV823" s="28" t="e">
        <f>VLOOKUP(AF823,score!$AG$2:$AH$8,2,TRUE)*AV$2</f>
        <v>#DIV/0!</v>
      </c>
      <c r="AW823" s="28" t="e">
        <f>VLOOKUP(Y823,score!$W$2:$X$8,2,FALSE)*AW$2</f>
        <v>#N/A</v>
      </c>
      <c r="AX823" s="28" t="e">
        <f>VLOOKUP(AC823,score!$AA$2:$AB$8,2,TRUE)*AX$2</f>
        <v>#DIV/0!</v>
      </c>
      <c r="AY823" s="28" t="e">
        <f>VLOOKUP(AD823,score!$AC$2:$AD$8,2,TRUE)*AY$2</f>
        <v>#DIV/0!</v>
      </c>
      <c r="AZ823" s="28">
        <f>VLOOKUP(N823,score!$A$2:$B$8,2,TRUE)*AZ$2</f>
        <v>0.1</v>
      </c>
      <c r="BA823" s="29" t="e">
        <f t="shared" si="116"/>
        <v>#DIV/0!</v>
      </c>
      <c r="BB823" s="29" t="e">
        <f>VLOOKUP(BA823,score!$AJ$2:$AK$7,2,TRUE)</f>
        <v>#DIV/0!</v>
      </c>
    </row>
    <row r="824" spans="1:54" x14ac:dyDescent="0.3">
      <c r="A824" s="10"/>
      <c r="B824" s="11"/>
      <c r="C824" s="12"/>
      <c r="D824" s="14"/>
      <c r="E824" s="12"/>
      <c r="F824" s="14"/>
      <c r="G824" s="14"/>
      <c r="H824" s="14"/>
      <c r="I824" s="14"/>
      <c r="J824" s="14"/>
      <c r="K824" s="14"/>
      <c r="L824" s="14"/>
      <c r="M824" s="14"/>
      <c r="N824" s="13"/>
      <c r="O824" s="13"/>
      <c r="P824" s="12"/>
      <c r="Q824" s="12"/>
      <c r="R824" s="12"/>
      <c r="S824" s="12"/>
      <c r="T824" s="12"/>
      <c r="U824" s="12"/>
      <c r="V824" s="12"/>
      <c r="W824" s="17"/>
      <c r="X824" s="17"/>
      <c r="Y824" s="15"/>
      <c r="Z824" s="14"/>
      <c r="AA824" s="43" t="e">
        <f t="shared" si="108"/>
        <v>#DIV/0!</v>
      </c>
      <c r="AB824" s="21" t="e">
        <f t="shared" si="109"/>
        <v>#DIV/0!</v>
      </c>
      <c r="AC824" s="21" t="e">
        <f t="shared" si="110"/>
        <v>#DIV/0!</v>
      </c>
      <c r="AD824" s="21" t="e">
        <f t="shared" si="111"/>
        <v>#DIV/0!</v>
      </c>
      <c r="AE824" s="21" t="e">
        <f t="shared" si="112"/>
        <v>#DIV/0!</v>
      </c>
      <c r="AF824" s="21" t="e">
        <f t="shared" si="115"/>
        <v>#DIV/0!</v>
      </c>
      <c r="AG824" s="20">
        <f>VLOOKUP(S824,'tabla ingresos'!$A$3:$D$15,4,FALSE)</f>
        <v>0</v>
      </c>
      <c r="AH824" s="20">
        <f t="shared" si="113"/>
        <v>0</v>
      </c>
      <c r="AI824" s="20">
        <f t="shared" si="114"/>
        <v>0</v>
      </c>
      <c r="AJ824" s="28" t="e">
        <f>VLOOKUP(AA824,score!$K$2:$L$8,2,TRUE)*AJ$2</f>
        <v>#DIV/0!</v>
      </c>
      <c r="AK824" s="28">
        <f>VLOOKUP(T824,score!$M$2:$N$8,2,FALSE)*AK$2</f>
        <v>0</v>
      </c>
      <c r="AL824" s="28">
        <f>VLOOKUP(Q824,score!$G$2:$H$8,2,TRUE)*AL$2</f>
        <v>0.1</v>
      </c>
      <c r="AM824" s="28" t="e">
        <f>VLOOKUP(AB824,score!$Y$2:$Z$8,2,TRUE)*AM$2</f>
        <v>#DIV/0!</v>
      </c>
      <c r="AN824" s="28" t="e">
        <f>VLOOKUP(AE824,score!$AE$2:$AF$8,2,TRUE)*AN$2</f>
        <v>#DIV/0!</v>
      </c>
      <c r="AO824" s="28">
        <f>VLOOKUP(O824,score!$C$2:$D$8,2,TRUE)*AO$2</f>
        <v>0.1</v>
      </c>
      <c r="AP824" s="28">
        <f>VLOOKUP(R824,score!$I$2:$J$8,2,TRUE)*AP$2</f>
        <v>0.1</v>
      </c>
      <c r="AQ824" s="28" t="e">
        <f>VLOOKUP(P824,score!$E$2:$F$8,2,FALSE)*AQ$2</f>
        <v>#N/A</v>
      </c>
      <c r="AR824" s="28">
        <f>VLOOKUP(U824,score!$O$2:$P$8,2,TRUE)*AR$2</f>
        <v>0</v>
      </c>
      <c r="AS824" s="28">
        <f>VLOOKUP(V824,score!$Q$2:$R$8,2,TRUE)*AS$2</f>
        <v>0</v>
      </c>
      <c r="AT824" s="28" t="e">
        <f>VLOOKUP(W824,score!$S$2:$T$8,2,FALSE)*AT$2</f>
        <v>#N/A</v>
      </c>
      <c r="AU824" s="28" t="e">
        <f>VLOOKUP(X824,score!$U$2:$V$4,2,FALSE)*AU$2</f>
        <v>#N/A</v>
      </c>
      <c r="AV824" s="28" t="e">
        <f>VLOOKUP(AF824,score!$AG$2:$AH$8,2,TRUE)*AV$2</f>
        <v>#DIV/0!</v>
      </c>
      <c r="AW824" s="28" t="e">
        <f>VLOOKUP(Y824,score!$W$2:$X$8,2,FALSE)*AW$2</f>
        <v>#N/A</v>
      </c>
      <c r="AX824" s="28" t="e">
        <f>VLOOKUP(AC824,score!$AA$2:$AB$8,2,TRUE)*AX$2</f>
        <v>#DIV/0!</v>
      </c>
      <c r="AY824" s="28" t="e">
        <f>VLOOKUP(AD824,score!$AC$2:$AD$8,2,TRUE)*AY$2</f>
        <v>#DIV/0!</v>
      </c>
      <c r="AZ824" s="28">
        <f>VLOOKUP(N824,score!$A$2:$B$8,2,TRUE)*AZ$2</f>
        <v>0.1</v>
      </c>
      <c r="BA824" s="29" t="e">
        <f t="shared" si="116"/>
        <v>#DIV/0!</v>
      </c>
      <c r="BB824" s="29" t="e">
        <f>VLOOKUP(BA824,score!$AJ$2:$AK$7,2,TRUE)</f>
        <v>#DIV/0!</v>
      </c>
    </row>
    <row r="825" spans="1:54" x14ac:dyDescent="0.3">
      <c r="A825" s="10"/>
      <c r="B825" s="11"/>
      <c r="C825" s="12"/>
      <c r="D825" s="14"/>
      <c r="E825" s="12"/>
      <c r="F825" s="14"/>
      <c r="G825" s="14"/>
      <c r="H825" s="14"/>
      <c r="I825" s="14"/>
      <c r="J825" s="14"/>
      <c r="K825" s="14"/>
      <c r="L825" s="14"/>
      <c r="M825" s="14"/>
      <c r="N825" s="13"/>
      <c r="O825" s="13"/>
      <c r="P825" s="12"/>
      <c r="Q825" s="12"/>
      <c r="R825" s="12"/>
      <c r="S825" s="12"/>
      <c r="T825" s="12"/>
      <c r="U825" s="12"/>
      <c r="V825" s="12"/>
      <c r="W825" s="17"/>
      <c r="X825" s="17"/>
      <c r="Y825" s="15"/>
      <c r="Z825" s="14"/>
      <c r="AA825" s="43" t="e">
        <f t="shared" si="108"/>
        <v>#DIV/0!</v>
      </c>
      <c r="AB825" s="21" t="e">
        <f t="shared" si="109"/>
        <v>#DIV/0!</v>
      </c>
      <c r="AC825" s="21" t="e">
        <f t="shared" si="110"/>
        <v>#DIV/0!</v>
      </c>
      <c r="AD825" s="21" t="e">
        <f t="shared" si="111"/>
        <v>#DIV/0!</v>
      </c>
      <c r="AE825" s="21" t="e">
        <f t="shared" si="112"/>
        <v>#DIV/0!</v>
      </c>
      <c r="AF825" s="21" t="e">
        <f t="shared" si="115"/>
        <v>#DIV/0!</v>
      </c>
      <c r="AG825" s="20">
        <f>VLOOKUP(S825,'tabla ingresos'!$A$3:$D$15,4,FALSE)</f>
        <v>0</v>
      </c>
      <c r="AH825" s="20">
        <f t="shared" si="113"/>
        <v>0</v>
      </c>
      <c r="AI825" s="20">
        <f t="shared" si="114"/>
        <v>0</v>
      </c>
      <c r="AJ825" s="28" t="e">
        <f>VLOOKUP(AA825,score!$K$2:$L$8,2,TRUE)*AJ$2</f>
        <v>#DIV/0!</v>
      </c>
      <c r="AK825" s="28">
        <f>VLOOKUP(T825,score!$M$2:$N$8,2,FALSE)*AK$2</f>
        <v>0</v>
      </c>
      <c r="AL825" s="28">
        <f>VLOOKUP(Q825,score!$G$2:$H$8,2,TRUE)*AL$2</f>
        <v>0.1</v>
      </c>
      <c r="AM825" s="28" t="e">
        <f>VLOOKUP(AB825,score!$Y$2:$Z$8,2,TRUE)*AM$2</f>
        <v>#DIV/0!</v>
      </c>
      <c r="AN825" s="28" t="e">
        <f>VLOOKUP(AE825,score!$AE$2:$AF$8,2,TRUE)*AN$2</f>
        <v>#DIV/0!</v>
      </c>
      <c r="AO825" s="28">
        <f>VLOOKUP(O825,score!$C$2:$D$8,2,TRUE)*AO$2</f>
        <v>0.1</v>
      </c>
      <c r="AP825" s="28">
        <f>VLOOKUP(R825,score!$I$2:$J$8,2,TRUE)*AP$2</f>
        <v>0.1</v>
      </c>
      <c r="AQ825" s="28" t="e">
        <f>VLOOKUP(P825,score!$E$2:$F$8,2,FALSE)*AQ$2</f>
        <v>#N/A</v>
      </c>
      <c r="AR825" s="28">
        <f>VLOOKUP(U825,score!$O$2:$P$8,2,TRUE)*AR$2</f>
        <v>0</v>
      </c>
      <c r="AS825" s="28">
        <f>VLOOKUP(V825,score!$Q$2:$R$8,2,TRUE)*AS$2</f>
        <v>0</v>
      </c>
      <c r="AT825" s="28" t="e">
        <f>VLOOKUP(W825,score!$S$2:$T$8,2,FALSE)*AT$2</f>
        <v>#N/A</v>
      </c>
      <c r="AU825" s="28" t="e">
        <f>VLOOKUP(X825,score!$U$2:$V$4,2,FALSE)*AU$2</f>
        <v>#N/A</v>
      </c>
      <c r="AV825" s="28" t="e">
        <f>VLOOKUP(AF825,score!$AG$2:$AH$8,2,TRUE)*AV$2</f>
        <v>#DIV/0!</v>
      </c>
      <c r="AW825" s="28" t="e">
        <f>VLOOKUP(Y825,score!$W$2:$X$8,2,FALSE)*AW$2</f>
        <v>#N/A</v>
      </c>
      <c r="AX825" s="28" t="e">
        <f>VLOOKUP(AC825,score!$AA$2:$AB$8,2,TRUE)*AX$2</f>
        <v>#DIV/0!</v>
      </c>
      <c r="AY825" s="28" t="e">
        <f>VLOOKUP(AD825,score!$AC$2:$AD$8,2,TRUE)*AY$2</f>
        <v>#DIV/0!</v>
      </c>
      <c r="AZ825" s="28">
        <f>VLOOKUP(N825,score!$A$2:$B$8,2,TRUE)*AZ$2</f>
        <v>0.1</v>
      </c>
      <c r="BA825" s="29" t="e">
        <f t="shared" si="116"/>
        <v>#DIV/0!</v>
      </c>
      <c r="BB825" s="29" t="e">
        <f>VLOOKUP(BA825,score!$AJ$2:$AK$7,2,TRUE)</f>
        <v>#DIV/0!</v>
      </c>
    </row>
    <row r="826" spans="1:54" x14ac:dyDescent="0.3">
      <c r="A826" s="10"/>
      <c r="B826" s="11"/>
      <c r="C826" s="12"/>
      <c r="D826" s="14"/>
      <c r="E826" s="12"/>
      <c r="F826" s="14"/>
      <c r="G826" s="14"/>
      <c r="H826" s="14"/>
      <c r="I826" s="14"/>
      <c r="J826" s="14"/>
      <c r="K826" s="14"/>
      <c r="L826" s="14"/>
      <c r="M826" s="14"/>
      <c r="N826" s="13"/>
      <c r="O826" s="13"/>
      <c r="P826" s="12"/>
      <c r="Q826" s="12"/>
      <c r="R826" s="12"/>
      <c r="S826" s="12"/>
      <c r="T826" s="12"/>
      <c r="U826" s="12"/>
      <c r="V826" s="12"/>
      <c r="W826" s="17"/>
      <c r="X826" s="17"/>
      <c r="Y826" s="15"/>
      <c r="Z826" s="14"/>
      <c r="AA826" s="43" t="e">
        <f t="shared" si="108"/>
        <v>#DIV/0!</v>
      </c>
      <c r="AB826" s="21" t="e">
        <f t="shared" si="109"/>
        <v>#DIV/0!</v>
      </c>
      <c r="AC826" s="21" t="e">
        <f t="shared" si="110"/>
        <v>#DIV/0!</v>
      </c>
      <c r="AD826" s="21" t="e">
        <f t="shared" si="111"/>
        <v>#DIV/0!</v>
      </c>
      <c r="AE826" s="21" t="e">
        <f t="shared" si="112"/>
        <v>#DIV/0!</v>
      </c>
      <c r="AF826" s="21" t="e">
        <f t="shared" si="115"/>
        <v>#DIV/0!</v>
      </c>
      <c r="AG826" s="20">
        <f>VLOOKUP(S826,'tabla ingresos'!$A$3:$D$15,4,FALSE)</f>
        <v>0</v>
      </c>
      <c r="AH826" s="20">
        <f t="shared" si="113"/>
        <v>0</v>
      </c>
      <c r="AI826" s="20">
        <f t="shared" si="114"/>
        <v>0</v>
      </c>
      <c r="AJ826" s="28" t="e">
        <f>VLOOKUP(AA826,score!$K$2:$L$8,2,TRUE)*AJ$2</f>
        <v>#DIV/0!</v>
      </c>
      <c r="AK826" s="28">
        <f>VLOOKUP(T826,score!$M$2:$N$8,2,FALSE)*AK$2</f>
        <v>0</v>
      </c>
      <c r="AL826" s="28">
        <f>VLOOKUP(Q826,score!$G$2:$H$8,2,TRUE)*AL$2</f>
        <v>0.1</v>
      </c>
      <c r="AM826" s="28" t="e">
        <f>VLOOKUP(AB826,score!$Y$2:$Z$8,2,TRUE)*AM$2</f>
        <v>#DIV/0!</v>
      </c>
      <c r="AN826" s="28" t="e">
        <f>VLOOKUP(AE826,score!$AE$2:$AF$8,2,TRUE)*AN$2</f>
        <v>#DIV/0!</v>
      </c>
      <c r="AO826" s="28">
        <f>VLOOKUP(O826,score!$C$2:$D$8,2,TRUE)*AO$2</f>
        <v>0.1</v>
      </c>
      <c r="AP826" s="28">
        <f>VLOOKUP(R826,score!$I$2:$J$8,2,TRUE)*AP$2</f>
        <v>0.1</v>
      </c>
      <c r="AQ826" s="28" t="e">
        <f>VLOOKUP(P826,score!$E$2:$F$8,2,FALSE)*AQ$2</f>
        <v>#N/A</v>
      </c>
      <c r="AR826" s="28">
        <f>VLOOKUP(U826,score!$O$2:$P$8,2,TRUE)*AR$2</f>
        <v>0</v>
      </c>
      <c r="AS826" s="28">
        <f>VLOOKUP(V826,score!$Q$2:$R$8,2,TRUE)*AS$2</f>
        <v>0</v>
      </c>
      <c r="AT826" s="28" t="e">
        <f>VLOOKUP(W826,score!$S$2:$T$8,2,FALSE)*AT$2</f>
        <v>#N/A</v>
      </c>
      <c r="AU826" s="28" t="e">
        <f>VLOOKUP(X826,score!$U$2:$V$4,2,FALSE)*AU$2</f>
        <v>#N/A</v>
      </c>
      <c r="AV826" s="28" t="e">
        <f>VLOOKUP(AF826,score!$AG$2:$AH$8,2,TRUE)*AV$2</f>
        <v>#DIV/0!</v>
      </c>
      <c r="AW826" s="28" t="e">
        <f>VLOOKUP(Y826,score!$W$2:$X$8,2,FALSE)*AW$2</f>
        <v>#N/A</v>
      </c>
      <c r="AX826" s="28" t="e">
        <f>VLOOKUP(AC826,score!$AA$2:$AB$8,2,TRUE)*AX$2</f>
        <v>#DIV/0!</v>
      </c>
      <c r="AY826" s="28" t="e">
        <f>VLOOKUP(AD826,score!$AC$2:$AD$8,2,TRUE)*AY$2</f>
        <v>#DIV/0!</v>
      </c>
      <c r="AZ826" s="28">
        <f>VLOOKUP(N826,score!$A$2:$B$8,2,TRUE)*AZ$2</f>
        <v>0.1</v>
      </c>
      <c r="BA826" s="29" t="e">
        <f t="shared" si="116"/>
        <v>#DIV/0!</v>
      </c>
      <c r="BB826" s="29" t="e">
        <f>VLOOKUP(BA826,score!$AJ$2:$AK$7,2,TRUE)</f>
        <v>#DIV/0!</v>
      </c>
    </row>
    <row r="827" spans="1:54" x14ac:dyDescent="0.3">
      <c r="A827" s="10"/>
      <c r="B827" s="11"/>
      <c r="C827" s="12"/>
      <c r="D827" s="14"/>
      <c r="E827" s="12"/>
      <c r="F827" s="14"/>
      <c r="G827" s="14"/>
      <c r="H827" s="14"/>
      <c r="I827" s="14"/>
      <c r="J827" s="14"/>
      <c r="K827" s="14"/>
      <c r="L827" s="14"/>
      <c r="M827" s="14"/>
      <c r="N827" s="13"/>
      <c r="O827" s="13"/>
      <c r="P827" s="12"/>
      <c r="Q827" s="12"/>
      <c r="R827" s="12"/>
      <c r="S827" s="12"/>
      <c r="T827" s="12"/>
      <c r="U827" s="12"/>
      <c r="V827" s="12"/>
      <c r="W827" s="17"/>
      <c r="X827" s="17"/>
      <c r="Y827" s="15"/>
      <c r="Z827" s="14"/>
      <c r="AA827" s="43" t="e">
        <f t="shared" si="108"/>
        <v>#DIV/0!</v>
      </c>
      <c r="AB827" s="21" t="e">
        <f t="shared" si="109"/>
        <v>#DIV/0!</v>
      </c>
      <c r="AC827" s="21" t="e">
        <f t="shared" si="110"/>
        <v>#DIV/0!</v>
      </c>
      <c r="AD827" s="21" t="e">
        <f t="shared" si="111"/>
        <v>#DIV/0!</v>
      </c>
      <c r="AE827" s="21" t="e">
        <f t="shared" si="112"/>
        <v>#DIV/0!</v>
      </c>
      <c r="AF827" s="21" t="e">
        <f t="shared" si="115"/>
        <v>#DIV/0!</v>
      </c>
      <c r="AG827" s="20">
        <f>VLOOKUP(S827,'tabla ingresos'!$A$3:$D$15,4,FALSE)</f>
        <v>0</v>
      </c>
      <c r="AH827" s="20">
        <f t="shared" si="113"/>
        <v>0</v>
      </c>
      <c r="AI827" s="20">
        <f t="shared" si="114"/>
        <v>0</v>
      </c>
      <c r="AJ827" s="28" t="e">
        <f>VLOOKUP(AA827,score!$K$2:$L$8,2,TRUE)*AJ$2</f>
        <v>#DIV/0!</v>
      </c>
      <c r="AK827" s="28">
        <f>VLOOKUP(T827,score!$M$2:$N$8,2,FALSE)*AK$2</f>
        <v>0</v>
      </c>
      <c r="AL827" s="28">
        <f>VLOOKUP(Q827,score!$G$2:$H$8,2,TRUE)*AL$2</f>
        <v>0.1</v>
      </c>
      <c r="AM827" s="28" t="e">
        <f>VLOOKUP(AB827,score!$Y$2:$Z$8,2,TRUE)*AM$2</f>
        <v>#DIV/0!</v>
      </c>
      <c r="AN827" s="28" t="e">
        <f>VLOOKUP(AE827,score!$AE$2:$AF$8,2,TRUE)*AN$2</f>
        <v>#DIV/0!</v>
      </c>
      <c r="AO827" s="28">
        <f>VLOOKUP(O827,score!$C$2:$D$8,2,TRUE)*AO$2</f>
        <v>0.1</v>
      </c>
      <c r="AP827" s="28">
        <f>VLOOKUP(R827,score!$I$2:$J$8,2,TRUE)*AP$2</f>
        <v>0.1</v>
      </c>
      <c r="AQ827" s="28" t="e">
        <f>VLOOKUP(P827,score!$E$2:$F$8,2,FALSE)*AQ$2</f>
        <v>#N/A</v>
      </c>
      <c r="AR827" s="28">
        <f>VLOOKUP(U827,score!$O$2:$P$8,2,TRUE)*AR$2</f>
        <v>0</v>
      </c>
      <c r="AS827" s="28">
        <f>VLOOKUP(V827,score!$Q$2:$R$8,2,TRUE)*AS$2</f>
        <v>0</v>
      </c>
      <c r="AT827" s="28" t="e">
        <f>VLOOKUP(W827,score!$S$2:$T$8,2,FALSE)*AT$2</f>
        <v>#N/A</v>
      </c>
      <c r="AU827" s="28" t="e">
        <f>VLOOKUP(X827,score!$U$2:$V$4,2,FALSE)*AU$2</f>
        <v>#N/A</v>
      </c>
      <c r="AV827" s="28" t="e">
        <f>VLOOKUP(AF827,score!$AG$2:$AH$8,2,TRUE)*AV$2</f>
        <v>#DIV/0!</v>
      </c>
      <c r="AW827" s="28" t="e">
        <f>VLOOKUP(Y827,score!$W$2:$X$8,2,FALSE)*AW$2</f>
        <v>#N/A</v>
      </c>
      <c r="AX827" s="28" t="e">
        <f>VLOOKUP(AC827,score!$AA$2:$AB$8,2,TRUE)*AX$2</f>
        <v>#DIV/0!</v>
      </c>
      <c r="AY827" s="28" t="e">
        <f>VLOOKUP(AD827,score!$AC$2:$AD$8,2,TRUE)*AY$2</f>
        <v>#DIV/0!</v>
      </c>
      <c r="AZ827" s="28">
        <f>VLOOKUP(N827,score!$A$2:$B$8,2,TRUE)*AZ$2</f>
        <v>0.1</v>
      </c>
      <c r="BA827" s="29" t="e">
        <f t="shared" si="116"/>
        <v>#DIV/0!</v>
      </c>
      <c r="BB827" s="29" t="e">
        <f>VLOOKUP(BA827,score!$AJ$2:$AK$7,2,TRUE)</f>
        <v>#DIV/0!</v>
      </c>
    </row>
    <row r="828" spans="1:54" x14ac:dyDescent="0.3">
      <c r="A828" s="10"/>
      <c r="B828" s="11"/>
      <c r="C828" s="12"/>
      <c r="D828" s="14"/>
      <c r="E828" s="12"/>
      <c r="F828" s="14"/>
      <c r="G828" s="14"/>
      <c r="H828" s="14"/>
      <c r="I828" s="14"/>
      <c r="J828" s="14"/>
      <c r="K828" s="14"/>
      <c r="L828" s="14"/>
      <c r="M828" s="14"/>
      <c r="N828" s="13"/>
      <c r="O828" s="13"/>
      <c r="P828" s="12"/>
      <c r="Q828" s="12"/>
      <c r="R828" s="12"/>
      <c r="S828" s="12"/>
      <c r="T828" s="12"/>
      <c r="U828" s="12"/>
      <c r="V828" s="12"/>
      <c r="W828" s="17"/>
      <c r="X828" s="17"/>
      <c r="Y828" s="15"/>
      <c r="Z828" s="14"/>
      <c r="AA828" s="43" t="e">
        <f t="shared" si="108"/>
        <v>#DIV/0!</v>
      </c>
      <c r="AB828" s="21" t="e">
        <f t="shared" si="109"/>
        <v>#DIV/0!</v>
      </c>
      <c r="AC828" s="21" t="e">
        <f t="shared" si="110"/>
        <v>#DIV/0!</v>
      </c>
      <c r="AD828" s="21" t="e">
        <f t="shared" si="111"/>
        <v>#DIV/0!</v>
      </c>
      <c r="AE828" s="21" t="e">
        <f t="shared" si="112"/>
        <v>#DIV/0!</v>
      </c>
      <c r="AF828" s="21" t="e">
        <f t="shared" si="115"/>
        <v>#DIV/0!</v>
      </c>
      <c r="AG828" s="20">
        <f>VLOOKUP(S828,'tabla ingresos'!$A$3:$D$15,4,FALSE)</f>
        <v>0</v>
      </c>
      <c r="AH828" s="20">
        <f t="shared" si="113"/>
        <v>0</v>
      </c>
      <c r="AI828" s="20">
        <f t="shared" si="114"/>
        <v>0</v>
      </c>
      <c r="AJ828" s="28" t="e">
        <f>VLOOKUP(AA828,score!$K$2:$L$8,2,TRUE)*AJ$2</f>
        <v>#DIV/0!</v>
      </c>
      <c r="AK828" s="28">
        <f>VLOOKUP(T828,score!$M$2:$N$8,2,FALSE)*AK$2</f>
        <v>0</v>
      </c>
      <c r="AL828" s="28">
        <f>VLOOKUP(Q828,score!$G$2:$H$8,2,TRUE)*AL$2</f>
        <v>0.1</v>
      </c>
      <c r="AM828" s="28" t="e">
        <f>VLOOKUP(AB828,score!$Y$2:$Z$8,2,TRUE)*AM$2</f>
        <v>#DIV/0!</v>
      </c>
      <c r="AN828" s="28" t="e">
        <f>VLOOKUP(AE828,score!$AE$2:$AF$8,2,TRUE)*AN$2</f>
        <v>#DIV/0!</v>
      </c>
      <c r="AO828" s="28">
        <f>VLOOKUP(O828,score!$C$2:$D$8,2,TRUE)*AO$2</f>
        <v>0.1</v>
      </c>
      <c r="AP828" s="28">
        <f>VLOOKUP(R828,score!$I$2:$J$8,2,TRUE)*AP$2</f>
        <v>0.1</v>
      </c>
      <c r="AQ828" s="28" t="e">
        <f>VLOOKUP(P828,score!$E$2:$F$8,2,FALSE)*AQ$2</f>
        <v>#N/A</v>
      </c>
      <c r="AR828" s="28">
        <f>VLOOKUP(U828,score!$O$2:$P$8,2,TRUE)*AR$2</f>
        <v>0</v>
      </c>
      <c r="AS828" s="28">
        <f>VLOOKUP(V828,score!$Q$2:$R$8,2,TRUE)*AS$2</f>
        <v>0</v>
      </c>
      <c r="AT828" s="28" t="e">
        <f>VLOOKUP(W828,score!$S$2:$T$8,2,FALSE)*AT$2</f>
        <v>#N/A</v>
      </c>
      <c r="AU828" s="28" t="e">
        <f>VLOOKUP(X828,score!$U$2:$V$4,2,FALSE)*AU$2</f>
        <v>#N/A</v>
      </c>
      <c r="AV828" s="28" t="e">
        <f>VLOOKUP(AF828,score!$AG$2:$AH$8,2,TRUE)*AV$2</f>
        <v>#DIV/0!</v>
      </c>
      <c r="AW828" s="28" t="e">
        <f>VLOOKUP(Y828,score!$W$2:$X$8,2,FALSE)*AW$2</f>
        <v>#N/A</v>
      </c>
      <c r="AX828" s="28" t="e">
        <f>VLOOKUP(AC828,score!$AA$2:$AB$8,2,TRUE)*AX$2</f>
        <v>#DIV/0!</v>
      </c>
      <c r="AY828" s="28" t="e">
        <f>VLOOKUP(AD828,score!$AC$2:$AD$8,2,TRUE)*AY$2</f>
        <v>#DIV/0!</v>
      </c>
      <c r="AZ828" s="28">
        <f>VLOOKUP(N828,score!$A$2:$B$8,2,TRUE)*AZ$2</f>
        <v>0.1</v>
      </c>
      <c r="BA828" s="29" t="e">
        <f t="shared" si="116"/>
        <v>#DIV/0!</v>
      </c>
      <c r="BB828" s="29" t="e">
        <f>VLOOKUP(BA828,score!$AJ$2:$AK$7,2,TRUE)</f>
        <v>#DIV/0!</v>
      </c>
    </row>
    <row r="829" spans="1:54" x14ac:dyDescent="0.3">
      <c r="A829" s="10"/>
      <c r="B829" s="11"/>
      <c r="C829" s="12"/>
      <c r="D829" s="14"/>
      <c r="E829" s="12"/>
      <c r="F829" s="14"/>
      <c r="G829" s="14"/>
      <c r="H829" s="14"/>
      <c r="I829" s="14"/>
      <c r="J829" s="14"/>
      <c r="K829" s="14"/>
      <c r="L829" s="14"/>
      <c r="M829" s="14"/>
      <c r="N829" s="13"/>
      <c r="O829" s="13"/>
      <c r="P829" s="12"/>
      <c r="Q829" s="12"/>
      <c r="R829" s="12"/>
      <c r="S829" s="12"/>
      <c r="T829" s="12"/>
      <c r="U829" s="12"/>
      <c r="V829" s="12"/>
      <c r="W829" s="17"/>
      <c r="X829" s="17"/>
      <c r="Y829" s="15"/>
      <c r="Z829" s="14"/>
      <c r="AA829" s="43" t="e">
        <f t="shared" si="108"/>
        <v>#DIV/0!</v>
      </c>
      <c r="AB829" s="21" t="e">
        <f t="shared" si="109"/>
        <v>#DIV/0!</v>
      </c>
      <c r="AC829" s="21" t="e">
        <f t="shared" si="110"/>
        <v>#DIV/0!</v>
      </c>
      <c r="AD829" s="21" t="e">
        <f t="shared" si="111"/>
        <v>#DIV/0!</v>
      </c>
      <c r="AE829" s="21" t="e">
        <f t="shared" si="112"/>
        <v>#DIV/0!</v>
      </c>
      <c r="AF829" s="21" t="e">
        <f t="shared" si="115"/>
        <v>#DIV/0!</v>
      </c>
      <c r="AG829" s="20">
        <f>VLOOKUP(S829,'tabla ingresos'!$A$3:$D$15,4,FALSE)</f>
        <v>0</v>
      </c>
      <c r="AH829" s="20">
        <f t="shared" si="113"/>
        <v>0</v>
      </c>
      <c r="AI829" s="20">
        <f t="shared" si="114"/>
        <v>0</v>
      </c>
      <c r="AJ829" s="28" t="e">
        <f>VLOOKUP(AA829,score!$K$2:$L$8,2,TRUE)*AJ$2</f>
        <v>#DIV/0!</v>
      </c>
      <c r="AK829" s="28">
        <f>VLOOKUP(T829,score!$M$2:$N$8,2,FALSE)*AK$2</f>
        <v>0</v>
      </c>
      <c r="AL829" s="28">
        <f>VLOOKUP(Q829,score!$G$2:$H$8,2,TRUE)*AL$2</f>
        <v>0.1</v>
      </c>
      <c r="AM829" s="28" t="e">
        <f>VLOOKUP(AB829,score!$Y$2:$Z$8,2,TRUE)*AM$2</f>
        <v>#DIV/0!</v>
      </c>
      <c r="AN829" s="28" t="e">
        <f>VLOOKUP(AE829,score!$AE$2:$AF$8,2,TRUE)*AN$2</f>
        <v>#DIV/0!</v>
      </c>
      <c r="AO829" s="28">
        <f>VLOOKUP(O829,score!$C$2:$D$8,2,TRUE)*AO$2</f>
        <v>0.1</v>
      </c>
      <c r="AP829" s="28">
        <f>VLOOKUP(R829,score!$I$2:$J$8,2,TRUE)*AP$2</f>
        <v>0.1</v>
      </c>
      <c r="AQ829" s="28" t="e">
        <f>VLOOKUP(P829,score!$E$2:$F$8,2,FALSE)*AQ$2</f>
        <v>#N/A</v>
      </c>
      <c r="AR829" s="28">
        <f>VLOOKUP(U829,score!$O$2:$P$8,2,TRUE)*AR$2</f>
        <v>0</v>
      </c>
      <c r="AS829" s="28">
        <f>VLOOKUP(V829,score!$Q$2:$R$8,2,TRUE)*AS$2</f>
        <v>0</v>
      </c>
      <c r="AT829" s="28" t="e">
        <f>VLOOKUP(W829,score!$S$2:$T$8,2,FALSE)*AT$2</f>
        <v>#N/A</v>
      </c>
      <c r="AU829" s="28" t="e">
        <f>VLOOKUP(X829,score!$U$2:$V$4,2,FALSE)*AU$2</f>
        <v>#N/A</v>
      </c>
      <c r="AV829" s="28" t="e">
        <f>VLOOKUP(AF829,score!$AG$2:$AH$8,2,TRUE)*AV$2</f>
        <v>#DIV/0!</v>
      </c>
      <c r="AW829" s="28" t="e">
        <f>VLOOKUP(Y829,score!$W$2:$X$8,2,FALSE)*AW$2</f>
        <v>#N/A</v>
      </c>
      <c r="AX829" s="28" t="e">
        <f>VLOOKUP(AC829,score!$AA$2:$AB$8,2,TRUE)*AX$2</f>
        <v>#DIV/0!</v>
      </c>
      <c r="AY829" s="28" t="e">
        <f>VLOOKUP(AD829,score!$AC$2:$AD$8,2,TRUE)*AY$2</f>
        <v>#DIV/0!</v>
      </c>
      <c r="AZ829" s="28">
        <f>VLOOKUP(N829,score!$A$2:$B$8,2,TRUE)*AZ$2</f>
        <v>0.1</v>
      </c>
      <c r="BA829" s="29" t="e">
        <f t="shared" si="116"/>
        <v>#DIV/0!</v>
      </c>
      <c r="BB829" s="29" t="e">
        <f>VLOOKUP(BA829,score!$AJ$2:$AK$7,2,TRUE)</f>
        <v>#DIV/0!</v>
      </c>
    </row>
    <row r="830" spans="1:54" x14ac:dyDescent="0.3">
      <c r="A830" s="10"/>
      <c r="B830" s="11"/>
      <c r="C830" s="12"/>
      <c r="D830" s="14"/>
      <c r="E830" s="12"/>
      <c r="F830" s="14"/>
      <c r="G830" s="14"/>
      <c r="H830" s="14"/>
      <c r="I830" s="14"/>
      <c r="J830" s="14"/>
      <c r="K830" s="14"/>
      <c r="L830" s="14"/>
      <c r="M830" s="14"/>
      <c r="N830" s="13"/>
      <c r="O830" s="13"/>
      <c r="P830" s="12"/>
      <c r="Q830" s="12"/>
      <c r="R830" s="12"/>
      <c r="S830" s="12"/>
      <c r="T830" s="12"/>
      <c r="U830" s="12"/>
      <c r="V830" s="12"/>
      <c r="W830" s="17"/>
      <c r="X830" s="17"/>
      <c r="Y830" s="15"/>
      <c r="Z830" s="14"/>
      <c r="AA830" s="43" t="e">
        <f t="shared" si="108"/>
        <v>#DIV/0!</v>
      </c>
      <c r="AB830" s="21" t="e">
        <f t="shared" si="109"/>
        <v>#DIV/0!</v>
      </c>
      <c r="AC830" s="21" t="e">
        <f t="shared" si="110"/>
        <v>#DIV/0!</v>
      </c>
      <c r="AD830" s="21" t="e">
        <f t="shared" si="111"/>
        <v>#DIV/0!</v>
      </c>
      <c r="AE830" s="21" t="e">
        <f t="shared" si="112"/>
        <v>#DIV/0!</v>
      </c>
      <c r="AF830" s="21" t="e">
        <f t="shared" si="115"/>
        <v>#DIV/0!</v>
      </c>
      <c r="AG830" s="20">
        <f>VLOOKUP(S830,'tabla ingresos'!$A$3:$D$15,4,FALSE)</f>
        <v>0</v>
      </c>
      <c r="AH830" s="20">
        <f t="shared" si="113"/>
        <v>0</v>
      </c>
      <c r="AI830" s="20">
        <f t="shared" si="114"/>
        <v>0</v>
      </c>
      <c r="AJ830" s="28" t="e">
        <f>VLOOKUP(AA830,score!$K$2:$L$8,2,TRUE)*AJ$2</f>
        <v>#DIV/0!</v>
      </c>
      <c r="AK830" s="28">
        <f>VLOOKUP(T830,score!$M$2:$N$8,2,FALSE)*AK$2</f>
        <v>0</v>
      </c>
      <c r="AL830" s="28">
        <f>VLOOKUP(Q830,score!$G$2:$H$8,2,TRUE)*AL$2</f>
        <v>0.1</v>
      </c>
      <c r="AM830" s="28" t="e">
        <f>VLOOKUP(AB830,score!$Y$2:$Z$8,2,TRUE)*AM$2</f>
        <v>#DIV/0!</v>
      </c>
      <c r="AN830" s="28" t="e">
        <f>VLOOKUP(AE830,score!$AE$2:$AF$8,2,TRUE)*AN$2</f>
        <v>#DIV/0!</v>
      </c>
      <c r="AO830" s="28">
        <f>VLOOKUP(O830,score!$C$2:$D$8,2,TRUE)*AO$2</f>
        <v>0.1</v>
      </c>
      <c r="AP830" s="28">
        <f>VLOOKUP(R830,score!$I$2:$J$8,2,TRUE)*AP$2</f>
        <v>0.1</v>
      </c>
      <c r="AQ830" s="28" t="e">
        <f>VLOOKUP(P830,score!$E$2:$F$8,2,FALSE)*AQ$2</f>
        <v>#N/A</v>
      </c>
      <c r="AR830" s="28">
        <f>VLOOKUP(U830,score!$O$2:$P$8,2,TRUE)*AR$2</f>
        <v>0</v>
      </c>
      <c r="AS830" s="28">
        <f>VLOOKUP(V830,score!$Q$2:$R$8,2,TRUE)*AS$2</f>
        <v>0</v>
      </c>
      <c r="AT830" s="28" t="e">
        <f>VLOOKUP(W830,score!$S$2:$T$8,2,FALSE)*AT$2</f>
        <v>#N/A</v>
      </c>
      <c r="AU830" s="28" t="e">
        <f>VLOOKUP(X830,score!$U$2:$V$4,2,FALSE)*AU$2</f>
        <v>#N/A</v>
      </c>
      <c r="AV830" s="28" t="e">
        <f>VLOOKUP(AF830,score!$AG$2:$AH$8,2,TRUE)*AV$2</f>
        <v>#DIV/0!</v>
      </c>
      <c r="AW830" s="28" t="e">
        <f>VLOOKUP(Y830,score!$W$2:$X$8,2,FALSE)*AW$2</f>
        <v>#N/A</v>
      </c>
      <c r="AX830" s="28" t="e">
        <f>VLOOKUP(AC830,score!$AA$2:$AB$8,2,TRUE)*AX$2</f>
        <v>#DIV/0!</v>
      </c>
      <c r="AY830" s="28" t="e">
        <f>VLOOKUP(AD830,score!$AC$2:$AD$8,2,TRUE)*AY$2</f>
        <v>#DIV/0!</v>
      </c>
      <c r="AZ830" s="28">
        <f>VLOOKUP(N830,score!$A$2:$B$8,2,TRUE)*AZ$2</f>
        <v>0.1</v>
      </c>
      <c r="BA830" s="29" t="e">
        <f t="shared" si="116"/>
        <v>#DIV/0!</v>
      </c>
      <c r="BB830" s="29" t="e">
        <f>VLOOKUP(BA830,score!$AJ$2:$AK$7,2,TRUE)</f>
        <v>#DIV/0!</v>
      </c>
    </row>
    <row r="831" spans="1:54" x14ac:dyDescent="0.3">
      <c r="A831" s="10"/>
      <c r="B831" s="11"/>
      <c r="C831" s="12"/>
      <c r="D831" s="14"/>
      <c r="E831" s="12"/>
      <c r="F831" s="14"/>
      <c r="G831" s="14"/>
      <c r="H831" s="14"/>
      <c r="I831" s="14"/>
      <c r="J831" s="14"/>
      <c r="K831" s="14"/>
      <c r="L831" s="14"/>
      <c r="M831" s="14"/>
      <c r="N831" s="13"/>
      <c r="O831" s="13"/>
      <c r="P831" s="12"/>
      <c r="Q831" s="12"/>
      <c r="R831" s="12"/>
      <c r="S831" s="12"/>
      <c r="T831" s="12"/>
      <c r="U831" s="12"/>
      <c r="V831" s="12"/>
      <c r="W831" s="17"/>
      <c r="X831" s="17"/>
      <c r="Y831" s="15"/>
      <c r="Z831" s="14"/>
      <c r="AA831" s="43" t="e">
        <f t="shared" si="108"/>
        <v>#DIV/0!</v>
      </c>
      <c r="AB831" s="21" t="e">
        <f t="shared" si="109"/>
        <v>#DIV/0!</v>
      </c>
      <c r="AC831" s="21" t="e">
        <f t="shared" si="110"/>
        <v>#DIV/0!</v>
      </c>
      <c r="AD831" s="21" t="e">
        <f t="shared" si="111"/>
        <v>#DIV/0!</v>
      </c>
      <c r="AE831" s="21" t="e">
        <f t="shared" si="112"/>
        <v>#DIV/0!</v>
      </c>
      <c r="AF831" s="21" t="e">
        <f t="shared" si="115"/>
        <v>#DIV/0!</v>
      </c>
      <c r="AG831" s="20">
        <f>VLOOKUP(S831,'tabla ingresos'!$A$3:$D$15,4,FALSE)</f>
        <v>0</v>
      </c>
      <c r="AH831" s="20">
        <f t="shared" si="113"/>
        <v>0</v>
      </c>
      <c r="AI831" s="20">
        <f t="shared" si="114"/>
        <v>0</v>
      </c>
      <c r="AJ831" s="28" t="e">
        <f>VLOOKUP(AA831,score!$K$2:$L$8,2,TRUE)*AJ$2</f>
        <v>#DIV/0!</v>
      </c>
      <c r="AK831" s="28">
        <f>VLOOKUP(T831,score!$M$2:$N$8,2,FALSE)*AK$2</f>
        <v>0</v>
      </c>
      <c r="AL831" s="28">
        <f>VLOOKUP(Q831,score!$G$2:$H$8,2,TRUE)*AL$2</f>
        <v>0.1</v>
      </c>
      <c r="AM831" s="28" t="e">
        <f>VLOOKUP(AB831,score!$Y$2:$Z$8,2,TRUE)*AM$2</f>
        <v>#DIV/0!</v>
      </c>
      <c r="AN831" s="28" t="e">
        <f>VLOOKUP(AE831,score!$AE$2:$AF$8,2,TRUE)*AN$2</f>
        <v>#DIV/0!</v>
      </c>
      <c r="AO831" s="28">
        <f>VLOOKUP(O831,score!$C$2:$D$8,2,TRUE)*AO$2</f>
        <v>0.1</v>
      </c>
      <c r="AP831" s="28">
        <f>VLOOKUP(R831,score!$I$2:$J$8,2,TRUE)*AP$2</f>
        <v>0.1</v>
      </c>
      <c r="AQ831" s="28" t="e">
        <f>VLOOKUP(P831,score!$E$2:$F$8,2,FALSE)*AQ$2</f>
        <v>#N/A</v>
      </c>
      <c r="AR831" s="28">
        <f>VLOOKUP(U831,score!$O$2:$P$8,2,TRUE)*AR$2</f>
        <v>0</v>
      </c>
      <c r="AS831" s="28">
        <f>VLOOKUP(V831,score!$Q$2:$R$8,2,TRUE)*AS$2</f>
        <v>0</v>
      </c>
      <c r="AT831" s="28" t="e">
        <f>VLOOKUP(W831,score!$S$2:$T$8,2,FALSE)*AT$2</f>
        <v>#N/A</v>
      </c>
      <c r="AU831" s="28" t="e">
        <f>VLOOKUP(X831,score!$U$2:$V$4,2,FALSE)*AU$2</f>
        <v>#N/A</v>
      </c>
      <c r="AV831" s="28" t="e">
        <f>VLOOKUP(AF831,score!$AG$2:$AH$8,2,TRUE)*AV$2</f>
        <v>#DIV/0!</v>
      </c>
      <c r="AW831" s="28" t="e">
        <f>VLOOKUP(Y831,score!$W$2:$X$8,2,FALSE)*AW$2</f>
        <v>#N/A</v>
      </c>
      <c r="AX831" s="28" t="e">
        <f>VLOOKUP(AC831,score!$AA$2:$AB$8,2,TRUE)*AX$2</f>
        <v>#DIV/0!</v>
      </c>
      <c r="AY831" s="28" t="e">
        <f>VLOOKUP(AD831,score!$AC$2:$AD$8,2,TRUE)*AY$2</f>
        <v>#DIV/0!</v>
      </c>
      <c r="AZ831" s="28">
        <f>VLOOKUP(N831,score!$A$2:$B$8,2,TRUE)*AZ$2</f>
        <v>0.1</v>
      </c>
      <c r="BA831" s="29" t="e">
        <f t="shared" si="116"/>
        <v>#DIV/0!</v>
      </c>
      <c r="BB831" s="29" t="e">
        <f>VLOOKUP(BA831,score!$AJ$2:$AK$7,2,TRUE)</f>
        <v>#DIV/0!</v>
      </c>
    </row>
    <row r="832" spans="1:54" x14ac:dyDescent="0.3">
      <c r="A832" s="10"/>
      <c r="B832" s="11"/>
      <c r="C832" s="12"/>
      <c r="D832" s="14"/>
      <c r="E832" s="12"/>
      <c r="F832" s="14"/>
      <c r="G832" s="14"/>
      <c r="H832" s="14"/>
      <c r="I832" s="14"/>
      <c r="J832" s="14"/>
      <c r="K832" s="14"/>
      <c r="L832" s="14"/>
      <c r="M832" s="14"/>
      <c r="N832" s="13"/>
      <c r="O832" s="13"/>
      <c r="P832" s="12"/>
      <c r="Q832" s="12"/>
      <c r="R832" s="12"/>
      <c r="S832" s="12"/>
      <c r="T832" s="12"/>
      <c r="U832" s="12"/>
      <c r="V832" s="12"/>
      <c r="W832" s="17"/>
      <c r="X832" s="17"/>
      <c r="Y832" s="15"/>
      <c r="Z832" s="14"/>
      <c r="AA832" s="43" t="e">
        <f t="shared" si="108"/>
        <v>#DIV/0!</v>
      </c>
      <c r="AB832" s="21" t="e">
        <f t="shared" si="109"/>
        <v>#DIV/0!</v>
      </c>
      <c r="AC832" s="21" t="e">
        <f t="shared" si="110"/>
        <v>#DIV/0!</v>
      </c>
      <c r="AD832" s="21" t="e">
        <f t="shared" si="111"/>
        <v>#DIV/0!</v>
      </c>
      <c r="AE832" s="21" t="e">
        <f t="shared" si="112"/>
        <v>#DIV/0!</v>
      </c>
      <c r="AF832" s="21" t="e">
        <f t="shared" si="115"/>
        <v>#DIV/0!</v>
      </c>
      <c r="AG832" s="20">
        <f>VLOOKUP(S832,'tabla ingresos'!$A$3:$D$15,4,FALSE)</f>
        <v>0</v>
      </c>
      <c r="AH832" s="20">
        <f t="shared" si="113"/>
        <v>0</v>
      </c>
      <c r="AI832" s="20">
        <f t="shared" si="114"/>
        <v>0</v>
      </c>
      <c r="AJ832" s="28" t="e">
        <f>VLOOKUP(AA832,score!$K$2:$L$8,2,TRUE)*AJ$2</f>
        <v>#DIV/0!</v>
      </c>
      <c r="AK832" s="28">
        <f>VLOOKUP(T832,score!$M$2:$N$8,2,FALSE)*AK$2</f>
        <v>0</v>
      </c>
      <c r="AL832" s="28">
        <f>VLOOKUP(Q832,score!$G$2:$H$8,2,TRUE)*AL$2</f>
        <v>0.1</v>
      </c>
      <c r="AM832" s="28" t="e">
        <f>VLOOKUP(AB832,score!$Y$2:$Z$8,2,TRUE)*AM$2</f>
        <v>#DIV/0!</v>
      </c>
      <c r="AN832" s="28" t="e">
        <f>VLOOKUP(AE832,score!$AE$2:$AF$8,2,TRUE)*AN$2</f>
        <v>#DIV/0!</v>
      </c>
      <c r="AO832" s="28">
        <f>VLOOKUP(O832,score!$C$2:$D$8,2,TRUE)*AO$2</f>
        <v>0.1</v>
      </c>
      <c r="AP832" s="28">
        <f>VLOOKUP(R832,score!$I$2:$J$8,2,TRUE)*AP$2</f>
        <v>0.1</v>
      </c>
      <c r="AQ832" s="28" t="e">
        <f>VLOOKUP(P832,score!$E$2:$F$8,2,FALSE)*AQ$2</f>
        <v>#N/A</v>
      </c>
      <c r="AR832" s="28">
        <f>VLOOKUP(U832,score!$O$2:$P$8,2,TRUE)*AR$2</f>
        <v>0</v>
      </c>
      <c r="AS832" s="28">
        <f>VLOOKUP(V832,score!$Q$2:$R$8,2,TRUE)*AS$2</f>
        <v>0</v>
      </c>
      <c r="AT832" s="28" t="e">
        <f>VLOOKUP(W832,score!$S$2:$T$8,2,FALSE)*AT$2</f>
        <v>#N/A</v>
      </c>
      <c r="AU832" s="28" t="e">
        <f>VLOOKUP(X832,score!$U$2:$V$4,2,FALSE)*AU$2</f>
        <v>#N/A</v>
      </c>
      <c r="AV832" s="28" t="e">
        <f>VLOOKUP(AF832,score!$AG$2:$AH$8,2,TRUE)*AV$2</f>
        <v>#DIV/0!</v>
      </c>
      <c r="AW832" s="28" t="e">
        <f>VLOOKUP(Y832,score!$W$2:$X$8,2,FALSE)*AW$2</f>
        <v>#N/A</v>
      </c>
      <c r="AX832" s="28" t="e">
        <f>VLOOKUP(AC832,score!$AA$2:$AB$8,2,TRUE)*AX$2</f>
        <v>#DIV/0!</v>
      </c>
      <c r="AY832" s="28" t="e">
        <f>VLOOKUP(AD832,score!$AC$2:$AD$8,2,TRUE)*AY$2</f>
        <v>#DIV/0!</v>
      </c>
      <c r="AZ832" s="28">
        <f>VLOOKUP(N832,score!$A$2:$B$8,2,TRUE)*AZ$2</f>
        <v>0.1</v>
      </c>
      <c r="BA832" s="29" t="e">
        <f t="shared" si="116"/>
        <v>#DIV/0!</v>
      </c>
      <c r="BB832" s="29" t="e">
        <f>VLOOKUP(BA832,score!$AJ$2:$AK$7,2,TRUE)</f>
        <v>#DIV/0!</v>
      </c>
    </row>
    <row r="833" spans="1:54" x14ac:dyDescent="0.3">
      <c r="A833" s="10"/>
      <c r="B833" s="11"/>
      <c r="C833" s="12"/>
      <c r="D833" s="14"/>
      <c r="E833" s="12"/>
      <c r="F833" s="14"/>
      <c r="G833" s="14"/>
      <c r="H833" s="14"/>
      <c r="I833" s="14"/>
      <c r="J833" s="14"/>
      <c r="K833" s="14"/>
      <c r="L833" s="14"/>
      <c r="M833" s="14"/>
      <c r="N833" s="13"/>
      <c r="O833" s="13"/>
      <c r="P833" s="12"/>
      <c r="Q833" s="12"/>
      <c r="R833" s="12"/>
      <c r="S833" s="12"/>
      <c r="T833" s="12"/>
      <c r="U833" s="12"/>
      <c r="V833" s="12"/>
      <c r="W833" s="17"/>
      <c r="X833" s="17"/>
      <c r="Y833" s="15"/>
      <c r="Z833" s="14"/>
      <c r="AA833" s="43" t="e">
        <f t="shared" si="108"/>
        <v>#DIV/0!</v>
      </c>
      <c r="AB833" s="21" t="e">
        <f t="shared" si="109"/>
        <v>#DIV/0!</v>
      </c>
      <c r="AC833" s="21" t="e">
        <f t="shared" si="110"/>
        <v>#DIV/0!</v>
      </c>
      <c r="AD833" s="21" t="e">
        <f t="shared" si="111"/>
        <v>#DIV/0!</v>
      </c>
      <c r="AE833" s="21" t="e">
        <f t="shared" si="112"/>
        <v>#DIV/0!</v>
      </c>
      <c r="AF833" s="21" t="e">
        <f t="shared" si="115"/>
        <v>#DIV/0!</v>
      </c>
      <c r="AG833" s="20">
        <f>VLOOKUP(S833,'tabla ingresos'!$A$3:$D$15,4,FALSE)</f>
        <v>0</v>
      </c>
      <c r="AH833" s="20">
        <f t="shared" si="113"/>
        <v>0</v>
      </c>
      <c r="AI833" s="20">
        <f t="shared" si="114"/>
        <v>0</v>
      </c>
      <c r="AJ833" s="28" t="e">
        <f>VLOOKUP(AA833,score!$K$2:$L$8,2,TRUE)*AJ$2</f>
        <v>#DIV/0!</v>
      </c>
      <c r="AK833" s="28">
        <f>VLOOKUP(T833,score!$M$2:$N$8,2,FALSE)*AK$2</f>
        <v>0</v>
      </c>
      <c r="AL833" s="28">
        <f>VLOOKUP(Q833,score!$G$2:$H$8,2,TRUE)*AL$2</f>
        <v>0.1</v>
      </c>
      <c r="AM833" s="28" t="e">
        <f>VLOOKUP(AB833,score!$Y$2:$Z$8,2,TRUE)*AM$2</f>
        <v>#DIV/0!</v>
      </c>
      <c r="AN833" s="28" t="e">
        <f>VLOOKUP(AE833,score!$AE$2:$AF$8,2,TRUE)*AN$2</f>
        <v>#DIV/0!</v>
      </c>
      <c r="AO833" s="28">
        <f>VLOOKUP(O833,score!$C$2:$D$8,2,TRUE)*AO$2</f>
        <v>0.1</v>
      </c>
      <c r="AP833" s="28">
        <f>VLOOKUP(R833,score!$I$2:$J$8,2,TRUE)*AP$2</f>
        <v>0.1</v>
      </c>
      <c r="AQ833" s="28" t="e">
        <f>VLOOKUP(P833,score!$E$2:$F$8,2,FALSE)*AQ$2</f>
        <v>#N/A</v>
      </c>
      <c r="AR833" s="28">
        <f>VLOOKUP(U833,score!$O$2:$P$8,2,TRUE)*AR$2</f>
        <v>0</v>
      </c>
      <c r="AS833" s="28">
        <f>VLOOKUP(V833,score!$Q$2:$R$8,2,TRUE)*AS$2</f>
        <v>0</v>
      </c>
      <c r="AT833" s="28" t="e">
        <f>VLOOKUP(W833,score!$S$2:$T$8,2,FALSE)*AT$2</f>
        <v>#N/A</v>
      </c>
      <c r="AU833" s="28" t="e">
        <f>VLOOKUP(X833,score!$U$2:$V$4,2,FALSE)*AU$2</f>
        <v>#N/A</v>
      </c>
      <c r="AV833" s="28" t="e">
        <f>VLOOKUP(AF833,score!$AG$2:$AH$8,2,TRUE)*AV$2</f>
        <v>#DIV/0!</v>
      </c>
      <c r="AW833" s="28" t="e">
        <f>VLOOKUP(Y833,score!$W$2:$X$8,2,FALSE)*AW$2</f>
        <v>#N/A</v>
      </c>
      <c r="AX833" s="28" t="e">
        <f>VLOOKUP(AC833,score!$AA$2:$AB$8,2,TRUE)*AX$2</f>
        <v>#DIV/0!</v>
      </c>
      <c r="AY833" s="28" t="e">
        <f>VLOOKUP(AD833,score!$AC$2:$AD$8,2,TRUE)*AY$2</f>
        <v>#DIV/0!</v>
      </c>
      <c r="AZ833" s="28">
        <f>VLOOKUP(N833,score!$A$2:$B$8,2,TRUE)*AZ$2</f>
        <v>0.1</v>
      </c>
      <c r="BA833" s="29" t="e">
        <f t="shared" si="116"/>
        <v>#DIV/0!</v>
      </c>
      <c r="BB833" s="29" t="e">
        <f>VLOOKUP(BA833,score!$AJ$2:$AK$7,2,TRUE)</f>
        <v>#DIV/0!</v>
      </c>
    </row>
    <row r="834" spans="1:54" x14ac:dyDescent="0.3">
      <c r="A834" s="10"/>
      <c r="B834" s="11"/>
      <c r="C834" s="12"/>
      <c r="D834" s="14"/>
      <c r="E834" s="12"/>
      <c r="F834" s="14"/>
      <c r="G834" s="14"/>
      <c r="H834" s="14"/>
      <c r="I834" s="14"/>
      <c r="J834" s="14"/>
      <c r="K834" s="14"/>
      <c r="L834" s="14"/>
      <c r="M834" s="14"/>
      <c r="N834" s="13"/>
      <c r="O834" s="13"/>
      <c r="P834" s="12"/>
      <c r="Q834" s="12"/>
      <c r="R834" s="12"/>
      <c r="S834" s="12"/>
      <c r="T834" s="12"/>
      <c r="U834" s="12"/>
      <c r="V834" s="12"/>
      <c r="W834" s="17"/>
      <c r="X834" s="17"/>
      <c r="Y834" s="15"/>
      <c r="Z834" s="14"/>
      <c r="AA834" s="43" t="e">
        <f t="shared" si="108"/>
        <v>#DIV/0!</v>
      </c>
      <c r="AB834" s="21" t="e">
        <f t="shared" si="109"/>
        <v>#DIV/0!</v>
      </c>
      <c r="AC834" s="21" t="e">
        <f t="shared" si="110"/>
        <v>#DIV/0!</v>
      </c>
      <c r="AD834" s="21" t="e">
        <f t="shared" si="111"/>
        <v>#DIV/0!</v>
      </c>
      <c r="AE834" s="21" t="e">
        <f t="shared" si="112"/>
        <v>#DIV/0!</v>
      </c>
      <c r="AF834" s="21" t="e">
        <f t="shared" si="115"/>
        <v>#DIV/0!</v>
      </c>
      <c r="AG834" s="20">
        <f>VLOOKUP(S834,'tabla ingresos'!$A$3:$D$15,4,FALSE)</f>
        <v>0</v>
      </c>
      <c r="AH834" s="20">
        <f t="shared" si="113"/>
        <v>0</v>
      </c>
      <c r="AI834" s="20">
        <f t="shared" si="114"/>
        <v>0</v>
      </c>
      <c r="AJ834" s="28" t="e">
        <f>VLOOKUP(AA834,score!$K$2:$L$8,2,TRUE)*AJ$2</f>
        <v>#DIV/0!</v>
      </c>
      <c r="AK834" s="28">
        <f>VLOOKUP(T834,score!$M$2:$N$8,2,FALSE)*AK$2</f>
        <v>0</v>
      </c>
      <c r="AL834" s="28">
        <f>VLOOKUP(Q834,score!$G$2:$H$8,2,TRUE)*AL$2</f>
        <v>0.1</v>
      </c>
      <c r="AM834" s="28" t="e">
        <f>VLOOKUP(AB834,score!$Y$2:$Z$8,2,TRUE)*AM$2</f>
        <v>#DIV/0!</v>
      </c>
      <c r="AN834" s="28" t="e">
        <f>VLOOKUP(AE834,score!$AE$2:$AF$8,2,TRUE)*AN$2</f>
        <v>#DIV/0!</v>
      </c>
      <c r="AO834" s="28">
        <f>VLOOKUP(O834,score!$C$2:$D$8,2,TRUE)*AO$2</f>
        <v>0.1</v>
      </c>
      <c r="AP834" s="28">
        <f>VLOOKUP(R834,score!$I$2:$J$8,2,TRUE)*AP$2</f>
        <v>0.1</v>
      </c>
      <c r="AQ834" s="28" t="e">
        <f>VLOOKUP(P834,score!$E$2:$F$8,2,FALSE)*AQ$2</f>
        <v>#N/A</v>
      </c>
      <c r="AR834" s="28">
        <f>VLOOKUP(U834,score!$O$2:$P$8,2,TRUE)*AR$2</f>
        <v>0</v>
      </c>
      <c r="AS834" s="28">
        <f>VLOOKUP(V834,score!$Q$2:$R$8,2,TRUE)*AS$2</f>
        <v>0</v>
      </c>
      <c r="AT834" s="28" t="e">
        <f>VLOOKUP(W834,score!$S$2:$T$8,2,FALSE)*AT$2</f>
        <v>#N/A</v>
      </c>
      <c r="AU834" s="28" t="e">
        <f>VLOOKUP(X834,score!$U$2:$V$4,2,FALSE)*AU$2</f>
        <v>#N/A</v>
      </c>
      <c r="AV834" s="28" t="e">
        <f>VLOOKUP(AF834,score!$AG$2:$AH$8,2,TRUE)*AV$2</f>
        <v>#DIV/0!</v>
      </c>
      <c r="AW834" s="28" t="e">
        <f>VLOOKUP(Y834,score!$W$2:$X$8,2,FALSE)*AW$2</f>
        <v>#N/A</v>
      </c>
      <c r="AX834" s="28" t="e">
        <f>VLOOKUP(AC834,score!$AA$2:$AB$8,2,TRUE)*AX$2</f>
        <v>#DIV/0!</v>
      </c>
      <c r="AY834" s="28" t="e">
        <f>VLOOKUP(AD834,score!$AC$2:$AD$8,2,TRUE)*AY$2</f>
        <v>#DIV/0!</v>
      </c>
      <c r="AZ834" s="28">
        <f>VLOOKUP(N834,score!$A$2:$B$8,2,TRUE)*AZ$2</f>
        <v>0.1</v>
      </c>
      <c r="BA834" s="29" t="e">
        <f t="shared" si="116"/>
        <v>#DIV/0!</v>
      </c>
      <c r="BB834" s="29" t="e">
        <f>VLOOKUP(BA834,score!$AJ$2:$AK$7,2,TRUE)</f>
        <v>#DIV/0!</v>
      </c>
    </row>
    <row r="835" spans="1:54" x14ac:dyDescent="0.3">
      <c r="A835" s="10"/>
      <c r="B835" s="11"/>
      <c r="C835" s="12"/>
      <c r="D835" s="14"/>
      <c r="E835" s="12"/>
      <c r="F835" s="14"/>
      <c r="G835" s="14"/>
      <c r="H835" s="14"/>
      <c r="I835" s="14"/>
      <c r="J835" s="14"/>
      <c r="K835" s="14"/>
      <c r="L835" s="14"/>
      <c r="M835" s="14"/>
      <c r="N835" s="13"/>
      <c r="O835" s="13"/>
      <c r="P835" s="12"/>
      <c r="Q835" s="12"/>
      <c r="R835" s="12"/>
      <c r="S835" s="12"/>
      <c r="T835" s="12"/>
      <c r="U835" s="12"/>
      <c r="V835" s="12"/>
      <c r="W835" s="17"/>
      <c r="X835" s="17"/>
      <c r="Y835" s="15"/>
      <c r="Z835" s="14"/>
      <c r="AA835" s="43" t="e">
        <f t="shared" si="108"/>
        <v>#DIV/0!</v>
      </c>
      <c r="AB835" s="21" t="e">
        <f t="shared" si="109"/>
        <v>#DIV/0!</v>
      </c>
      <c r="AC835" s="21" t="e">
        <f t="shared" si="110"/>
        <v>#DIV/0!</v>
      </c>
      <c r="AD835" s="21" t="e">
        <f t="shared" si="111"/>
        <v>#DIV/0!</v>
      </c>
      <c r="AE835" s="21" t="e">
        <f t="shared" si="112"/>
        <v>#DIV/0!</v>
      </c>
      <c r="AF835" s="21" t="e">
        <f t="shared" si="115"/>
        <v>#DIV/0!</v>
      </c>
      <c r="AG835" s="20">
        <f>VLOOKUP(S835,'tabla ingresos'!$A$3:$D$15,4,FALSE)</f>
        <v>0</v>
      </c>
      <c r="AH835" s="20">
        <f t="shared" si="113"/>
        <v>0</v>
      </c>
      <c r="AI835" s="20">
        <f t="shared" si="114"/>
        <v>0</v>
      </c>
      <c r="AJ835" s="28" t="e">
        <f>VLOOKUP(AA835,score!$K$2:$L$8,2,TRUE)*AJ$2</f>
        <v>#DIV/0!</v>
      </c>
      <c r="AK835" s="28">
        <f>VLOOKUP(T835,score!$M$2:$N$8,2,FALSE)*AK$2</f>
        <v>0</v>
      </c>
      <c r="AL835" s="28">
        <f>VLOOKUP(Q835,score!$G$2:$H$8,2,TRUE)*AL$2</f>
        <v>0.1</v>
      </c>
      <c r="AM835" s="28" t="e">
        <f>VLOOKUP(AB835,score!$Y$2:$Z$8,2,TRUE)*AM$2</f>
        <v>#DIV/0!</v>
      </c>
      <c r="AN835" s="28" t="e">
        <f>VLOOKUP(AE835,score!$AE$2:$AF$8,2,TRUE)*AN$2</f>
        <v>#DIV/0!</v>
      </c>
      <c r="AO835" s="28">
        <f>VLOOKUP(O835,score!$C$2:$D$8,2,TRUE)*AO$2</f>
        <v>0.1</v>
      </c>
      <c r="AP835" s="28">
        <f>VLOOKUP(R835,score!$I$2:$J$8,2,TRUE)*AP$2</f>
        <v>0.1</v>
      </c>
      <c r="AQ835" s="28" t="e">
        <f>VLOOKUP(P835,score!$E$2:$F$8,2,FALSE)*AQ$2</f>
        <v>#N/A</v>
      </c>
      <c r="AR835" s="28">
        <f>VLOOKUP(U835,score!$O$2:$P$8,2,TRUE)*AR$2</f>
        <v>0</v>
      </c>
      <c r="AS835" s="28">
        <f>VLOOKUP(V835,score!$Q$2:$R$8,2,TRUE)*AS$2</f>
        <v>0</v>
      </c>
      <c r="AT835" s="28" t="e">
        <f>VLOOKUP(W835,score!$S$2:$T$8,2,FALSE)*AT$2</f>
        <v>#N/A</v>
      </c>
      <c r="AU835" s="28" t="e">
        <f>VLOOKUP(X835,score!$U$2:$V$4,2,FALSE)*AU$2</f>
        <v>#N/A</v>
      </c>
      <c r="AV835" s="28" t="e">
        <f>VLOOKUP(AF835,score!$AG$2:$AH$8,2,TRUE)*AV$2</f>
        <v>#DIV/0!</v>
      </c>
      <c r="AW835" s="28" t="e">
        <f>VLOOKUP(Y835,score!$W$2:$X$8,2,FALSE)*AW$2</f>
        <v>#N/A</v>
      </c>
      <c r="AX835" s="28" t="e">
        <f>VLOOKUP(AC835,score!$AA$2:$AB$8,2,TRUE)*AX$2</f>
        <v>#DIV/0!</v>
      </c>
      <c r="AY835" s="28" t="e">
        <f>VLOOKUP(AD835,score!$AC$2:$AD$8,2,TRUE)*AY$2</f>
        <v>#DIV/0!</v>
      </c>
      <c r="AZ835" s="28">
        <f>VLOOKUP(N835,score!$A$2:$B$8,2,TRUE)*AZ$2</f>
        <v>0.1</v>
      </c>
      <c r="BA835" s="29" t="e">
        <f t="shared" si="116"/>
        <v>#DIV/0!</v>
      </c>
      <c r="BB835" s="29" t="e">
        <f>VLOOKUP(BA835,score!$AJ$2:$AK$7,2,TRUE)</f>
        <v>#DIV/0!</v>
      </c>
    </row>
    <row r="836" spans="1:54" x14ac:dyDescent="0.3">
      <c r="A836" s="10"/>
      <c r="B836" s="11"/>
      <c r="C836" s="12"/>
      <c r="D836" s="14"/>
      <c r="E836" s="12"/>
      <c r="F836" s="14"/>
      <c r="G836" s="14"/>
      <c r="H836" s="14"/>
      <c r="I836" s="14"/>
      <c r="J836" s="14"/>
      <c r="K836" s="14"/>
      <c r="L836" s="14"/>
      <c r="M836" s="14"/>
      <c r="N836" s="13"/>
      <c r="O836" s="13"/>
      <c r="P836" s="12"/>
      <c r="Q836" s="12"/>
      <c r="R836" s="12"/>
      <c r="S836" s="12"/>
      <c r="T836" s="12"/>
      <c r="U836" s="12"/>
      <c r="V836" s="12"/>
      <c r="W836" s="17"/>
      <c r="X836" s="17"/>
      <c r="Y836" s="15"/>
      <c r="Z836" s="14"/>
      <c r="AA836" s="43" t="e">
        <f t="shared" si="108"/>
        <v>#DIV/0!</v>
      </c>
      <c r="AB836" s="21" t="e">
        <f t="shared" si="109"/>
        <v>#DIV/0!</v>
      </c>
      <c r="AC836" s="21" t="e">
        <f t="shared" si="110"/>
        <v>#DIV/0!</v>
      </c>
      <c r="AD836" s="21" t="e">
        <f t="shared" si="111"/>
        <v>#DIV/0!</v>
      </c>
      <c r="AE836" s="21" t="e">
        <f t="shared" si="112"/>
        <v>#DIV/0!</v>
      </c>
      <c r="AF836" s="21" t="e">
        <f t="shared" si="115"/>
        <v>#DIV/0!</v>
      </c>
      <c r="AG836" s="20">
        <f>VLOOKUP(S836,'tabla ingresos'!$A$3:$D$15,4,FALSE)</f>
        <v>0</v>
      </c>
      <c r="AH836" s="20">
        <f t="shared" si="113"/>
        <v>0</v>
      </c>
      <c r="AI836" s="20">
        <f t="shared" si="114"/>
        <v>0</v>
      </c>
      <c r="AJ836" s="28" t="e">
        <f>VLOOKUP(AA836,score!$K$2:$L$8,2,TRUE)*AJ$2</f>
        <v>#DIV/0!</v>
      </c>
      <c r="AK836" s="28">
        <f>VLOOKUP(T836,score!$M$2:$N$8,2,FALSE)*AK$2</f>
        <v>0</v>
      </c>
      <c r="AL836" s="28">
        <f>VLOOKUP(Q836,score!$G$2:$H$8,2,TRUE)*AL$2</f>
        <v>0.1</v>
      </c>
      <c r="AM836" s="28" t="e">
        <f>VLOOKUP(AB836,score!$Y$2:$Z$8,2,TRUE)*AM$2</f>
        <v>#DIV/0!</v>
      </c>
      <c r="AN836" s="28" t="e">
        <f>VLOOKUP(AE836,score!$AE$2:$AF$8,2,TRUE)*AN$2</f>
        <v>#DIV/0!</v>
      </c>
      <c r="AO836" s="28">
        <f>VLOOKUP(O836,score!$C$2:$D$8,2,TRUE)*AO$2</f>
        <v>0.1</v>
      </c>
      <c r="AP836" s="28">
        <f>VLOOKUP(R836,score!$I$2:$J$8,2,TRUE)*AP$2</f>
        <v>0.1</v>
      </c>
      <c r="AQ836" s="28" t="e">
        <f>VLOOKUP(P836,score!$E$2:$F$8,2,FALSE)*AQ$2</f>
        <v>#N/A</v>
      </c>
      <c r="AR836" s="28">
        <f>VLOOKUP(U836,score!$O$2:$P$8,2,TRUE)*AR$2</f>
        <v>0</v>
      </c>
      <c r="AS836" s="28">
        <f>VLOOKUP(V836,score!$Q$2:$R$8,2,TRUE)*AS$2</f>
        <v>0</v>
      </c>
      <c r="AT836" s="28" t="e">
        <f>VLOOKUP(W836,score!$S$2:$T$8,2,FALSE)*AT$2</f>
        <v>#N/A</v>
      </c>
      <c r="AU836" s="28" t="e">
        <f>VLOOKUP(X836,score!$U$2:$V$4,2,FALSE)*AU$2</f>
        <v>#N/A</v>
      </c>
      <c r="AV836" s="28" t="e">
        <f>VLOOKUP(AF836,score!$AG$2:$AH$8,2,TRUE)*AV$2</f>
        <v>#DIV/0!</v>
      </c>
      <c r="AW836" s="28" t="e">
        <f>VLOOKUP(Y836,score!$W$2:$X$8,2,FALSE)*AW$2</f>
        <v>#N/A</v>
      </c>
      <c r="AX836" s="28" t="e">
        <f>VLOOKUP(AC836,score!$AA$2:$AB$8,2,TRUE)*AX$2</f>
        <v>#DIV/0!</v>
      </c>
      <c r="AY836" s="28" t="e">
        <f>VLOOKUP(AD836,score!$AC$2:$AD$8,2,TRUE)*AY$2</f>
        <v>#DIV/0!</v>
      </c>
      <c r="AZ836" s="28">
        <f>VLOOKUP(N836,score!$A$2:$B$8,2,TRUE)*AZ$2</f>
        <v>0.1</v>
      </c>
      <c r="BA836" s="29" t="e">
        <f t="shared" si="116"/>
        <v>#DIV/0!</v>
      </c>
      <c r="BB836" s="29" t="e">
        <f>VLOOKUP(BA836,score!$AJ$2:$AK$7,2,TRUE)</f>
        <v>#DIV/0!</v>
      </c>
    </row>
    <row r="837" spans="1:54" x14ac:dyDescent="0.3">
      <c r="A837" s="10"/>
      <c r="B837" s="11"/>
      <c r="C837" s="12"/>
      <c r="D837" s="14"/>
      <c r="E837" s="12"/>
      <c r="F837" s="14"/>
      <c r="G837" s="14"/>
      <c r="H837" s="14"/>
      <c r="I837" s="14"/>
      <c r="J837" s="14"/>
      <c r="K837" s="14"/>
      <c r="L837" s="14"/>
      <c r="M837" s="14"/>
      <c r="N837" s="13"/>
      <c r="O837" s="13"/>
      <c r="P837" s="12"/>
      <c r="Q837" s="12"/>
      <c r="R837" s="12"/>
      <c r="S837" s="12"/>
      <c r="T837" s="12"/>
      <c r="U837" s="12"/>
      <c r="V837" s="12"/>
      <c r="W837" s="17"/>
      <c r="X837" s="17"/>
      <c r="Y837" s="15"/>
      <c r="Z837" s="14"/>
      <c r="AA837" s="43" t="e">
        <f t="shared" ref="AA837:AA900" si="117">+((I837+L837)/Z837)</f>
        <v>#DIV/0!</v>
      </c>
      <c r="AB837" s="21" t="e">
        <f t="shared" ref="AB837:AB900" si="118">+(K837+H837)/(AG837*1.5)</f>
        <v>#DIV/0!</v>
      </c>
      <c r="AC837" s="21" t="e">
        <f t="shared" ref="AC837:AC900" si="119">+AH837/AG837</f>
        <v>#DIV/0!</v>
      </c>
      <c r="AD837" s="21" t="e">
        <f t="shared" ref="AD837:AD900" si="120">+AI837/AG837</f>
        <v>#DIV/0!</v>
      </c>
      <c r="AE837" s="21" t="e">
        <f t="shared" ref="AE837:AE900" si="121">+(G837+F837)/AG837</f>
        <v>#DIV/0!</v>
      </c>
      <c r="AF837" s="21" t="e">
        <f t="shared" si="115"/>
        <v>#DIV/0!</v>
      </c>
      <c r="AG837" s="20">
        <f>VLOOKUP(S837,'tabla ingresos'!$A$3:$D$15,4,FALSE)</f>
        <v>0</v>
      </c>
      <c r="AH837" s="20">
        <f t="shared" ref="AH837:AH900" si="122">IF(H837-G837&gt;100000,H837-G837,0)</f>
        <v>0</v>
      </c>
      <c r="AI837" s="20">
        <f t="shared" ref="AI837:AI900" si="123">IF(AH837-J837&gt;100000,AH837-J837,0)</f>
        <v>0</v>
      </c>
      <c r="AJ837" s="28" t="e">
        <f>VLOOKUP(AA837,score!$K$2:$L$8,2,TRUE)*AJ$2</f>
        <v>#DIV/0!</v>
      </c>
      <c r="AK837" s="28">
        <f>VLOOKUP(T837,score!$M$2:$N$8,2,FALSE)*AK$2</f>
        <v>0</v>
      </c>
      <c r="AL837" s="28">
        <f>VLOOKUP(Q837,score!$G$2:$H$8,2,TRUE)*AL$2</f>
        <v>0.1</v>
      </c>
      <c r="AM837" s="28" t="e">
        <f>VLOOKUP(AB837,score!$Y$2:$Z$8,2,TRUE)*AM$2</f>
        <v>#DIV/0!</v>
      </c>
      <c r="AN837" s="28" t="e">
        <f>VLOOKUP(AE837,score!$AE$2:$AF$8,2,TRUE)*AN$2</f>
        <v>#DIV/0!</v>
      </c>
      <c r="AO837" s="28">
        <f>VLOOKUP(O837,score!$C$2:$D$8,2,TRUE)*AO$2</f>
        <v>0.1</v>
      </c>
      <c r="AP837" s="28">
        <f>VLOOKUP(R837,score!$I$2:$J$8,2,TRUE)*AP$2</f>
        <v>0.1</v>
      </c>
      <c r="AQ837" s="28" t="e">
        <f>VLOOKUP(P837,score!$E$2:$F$8,2,FALSE)*AQ$2</f>
        <v>#N/A</v>
      </c>
      <c r="AR837" s="28">
        <f>VLOOKUP(U837,score!$O$2:$P$8,2,TRUE)*AR$2</f>
        <v>0</v>
      </c>
      <c r="AS837" s="28">
        <f>VLOOKUP(V837,score!$Q$2:$R$8,2,TRUE)*AS$2</f>
        <v>0</v>
      </c>
      <c r="AT837" s="28" t="e">
        <f>VLOOKUP(W837,score!$S$2:$T$8,2,FALSE)*AT$2</f>
        <v>#N/A</v>
      </c>
      <c r="AU837" s="28" t="e">
        <f>VLOOKUP(X837,score!$U$2:$V$4,2,FALSE)*AU$2</f>
        <v>#N/A</v>
      </c>
      <c r="AV837" s="28" t="e">
        <f>VLOOKUP(AF837,score!$AG$2:$AH$8,2,TRUE)*AV$2</f>
        <v>#DIV/0!</v>
      </c>
      <c r="AW837" s="28" t="e">
        <f>VLOOKUP(Y837,score!$W$2:$X$8,2,FALSE)*AW$2</f>
        <v>#N/A</v>
      </c>
      <c r="AX837" s="28" t="e">
        <f>VLOOKUP(AC837,score!$AA$2:$AB$8,2,TRUE)*AX$2</f>
        <v>#DIV/0!</v>
      </c>
      <c r="AY837" s="28" t="e">
        <f>VLOOKUP(AD837,score!$AC$2:$AD$8,2,TRUE)*AY$2</f>
        <v>#DIV/0!</v>
      </c>
      <c r="AZ837" s="28">
        <f>VLOOKUP(N837,score!$A$2:$B$8,2,TRUE)*AZ$2</f>
        <v>0.1</v>
      </c>
      <c r="BA837" s="29" t="e">
        <f t="shared" si="116"/>
        <v>#DIV/0!</v>
      </c>
      <c r="BB837" s="29" t="e">
        <f>VLOOKUP(BA837,score!$AJ$2:$AK$7,2,TRUE)</f>
        <v>#DIV/0!</v>
      </c>
    </row>
    <row r="838" spans="1:54" x14ac:dyDescent="0.3">
      <c r="A838" s="10"/>
      <c r="B838" s="11"/>
      <c r="C838" s="12"/>
      <c r="D838" s="14"/>
      <c r="E838" s="12"/>
      <c r="F838" s="14"/>
      <c r="G838" s="14"/>
      <c r="H838" s="14"/>
      <c r="I838" s="14"/>
      <c r="J838" s="14"/>
      <c r="K838" s="14"/>
      <c r="L838" s="14"/>
      <c r="M838" s="14"/>
      <c r="N838" s="13"/>
      <c r="O838" s="13"/>
      <c r="P838" s="12"/>
      <c r="Q838" s="12"/>
      <c r="R838" s="12"/>
      <c r="S838" s="12"/>
      <c r="T838" s="12"/>
      <c r="U838" s="12"/>
      <c r="V838" s="12"/>
      <c r="W838" s="17"/>
      <c r="X838" s="17"/>
      <c r="Y838" s="15"/>
      <c r="Z838" s="14"/>
      <c r="AA838" s="43" t="e">
        <f t="shared" si="117"/>
        <v>#DIV/0!</v>
      </c>
      <c r="AB838" s="21" t="e">
        <f t="shared" si="118"/>
        <v>#DIV/0!</v>
      </c>
      <c r="AC838" s="21" t="e">
        <f t="shared" si="119"/>
        <v>#DIV/0!</v>
      </c>
      <c r="AD838" s="21" t="e">
        <f t="shared" si="120"/>
        <v>#DIV/0!</v>
      </c>
      <c r="AE838" s="21" t="e">
        <f t="shared" si="121"/>
        <v>#DIV/0!</v>
      </c>
      <c r="AF838" s="21" t="e">
        <f t="shared" ref="AF838:AF901" si="124">(M838)/(AG838*1.5)</f>
        <v>#DIV/0!</v>
      </c>
      <c r="AG838" s="20">
        <f>VLOOKUP(S838,'tabla ingresos'!$A$3:$D$15,4,FALSE)</f>
        <v>0</v>
      </c>
      <c r="AH838" s="20">
        <f t="shared" si="122"/>
        <v>0</v>
      </c>
      <c r="AI838" s="20">
        <f t="shared" si="123"/>
        <v>0</v>
      </c>
      <c r="AJ838" s="28" t="e">
        <f>VLOOKUP(AA838,score!$K$2:$L$8,2,TRUE)*AJ$2</f>
        <v>#DIV/0!</v>
      </c>
      <c r="AK838" s="28">
        <f>VLOOKUP(T838,score!$M$2:$N$8,2,FALSE)*AK$2</f>
        <v>0</v>
      </c>
      <c r="AL838" s="28">
        <f>VLOOKUP(Q838,score!$G$2:$H$8,2,TRUE)*AL$2</f>
        <v>0.1</v>
      </c>
      <c r="AM838" s="28" t="e">
        <f>VLOOKUP(AB838,score!$Y$2:$Z$8,2,TRUE)*AM$2</f>
        <v>#DIV/0!</v>
      </c>
      <c r="AN838" s="28" t="e">
        <f>VLOOKUP(AE838,score!$AE$2:$AF$8,2,TRUE)*AN$2</f>
        <v>#DIV/0!</v>
      </c>
      <c r="AO838" s="28">
        <f>VLOOKUP(O838,score!$C$2:$D$8,2,TRUE)*AO$2</f>
        <v>0.1</v>
      </c>
      <c r="AP838" s="28">
        <f>VLOOKUP(R838,score!$I$2:$J$8,2,TRUE)*AP$2</f>
        <v>0.1</v>
      </c>
      <c r="AQ838" s="28" t="e">
        <f>VLOOKUP(P838,score!$E$2:$F$8,2,FALSE)*AQ$2</f>
        <v>#N/A</v>
      </c>
      <c r="AR838" s="28">
        <f>VLOOKUP(U838,score!$O$2:$P$8,2,TRUE)*AR$2</f>
        <v>0</v>
      </c>
      <c r="AS838" s="28">
        <f>VLOOKUP(V838,score!$Q$2:$R$8,2,TRUE)*AS$2</f>
        <v>0</v>
      </c>
      <c r="AT838" s="28" t="e">
        <f>VLOOKUP(W838,score!$S$2:$T$8,2,FALSE)*AT$2</f>
        <v>#N/A</v>
      </c>
      <c r="AU838" s="28" t="e">
        <f>VLOOKUP(X838,score!$U$2:$V$4,2,FALSE)*AU$2</f>
        <v>#N/A</v>
      </c>
      <c r="AV838" s="28" t="e">
        <f>VLOOKUP(AF838,score!$AG$2:$AH$8,2,TRUE)*AV$2</f>
        <v>#DIV/0!</v>
      </c>
      <c r="AW838" s="28" t="e">
        <f>VLOOKUP(Y838,score!$W$2:$X$8,2,FALSE)*AW$2</f>
        <v>#N/A</v>
      </c>
      <c r="AX838" s="28" t="e">
        <f>VLOOKUP(AC838,score!$AA$2:$AB$8,2,TRUE)*AX$2</f>
        <v>#DIV/0!</v>
      </c>
      <c r="AY838" s="28" t="e">
        <f>VLOOKUP(AD838,score!$AC$2:$AD$8,2,TRUE)*AY$2</f>
        <v>#DIV/0!</v>
      </c>
      <c r="AZ838" s="28">
        <f>VLOOKUP(N838,score!$A$2:$B$8,2,TRUE)*AZ$2</f>
        <v>0.1</v>
      </c>
      <c r="BA838" s="29" t="e">
        <f t="shared" ref="BA838:BA901" si="125">+SUM(AJ838:AZ838)</f>
        <v>#DIV/0!</v>
      </c>
      <c r="BB838" s="29" t="e">
        <f>VLOOKUP(BA838,score!$AJ$2:$AK$7,2,TRUE)</f>
        <v>#DIV/0!</v>
      </c>
    </row>
    <row r="839" spans="1:54" x14ac:dyDescent="0.3">
      <c r="A839" s="10"/>
      <c r="B839" s="11"/>
      <c r="C839" s="12"/>
      <c r="D839" s="14"/>
      <c r="E839" s="12"/>
      <c r="F839" s="14"/>
      <c r="G839" s="14"/>
      <c r="H839" s="14"/>
      <c r="I839" s="14"/>
      <c r="J839" s="14"/>
      <c r="K839" s="14"/>
      <c r="L839" s="14"/>
      <c r="M839" s="14"/>
      <c r="N839" s="13"/>
      <c r="O839" s="13"/>
      <c r="P839" s="12"/>
      <c r="Q839" s="12"/>
      <c r="R839" s="12"/>
      <c r="S839" s="12"/>
      <c r="T839" s="12"/>
      <c r="U839" s="12"/>
      <c r="V839" s="12"/>
      <c r="W839" s="17"/>
      <c r="X839" s="17"/>
      <c r="Y839" s="15"/>
      <c r="Z839" s="14"/>
      <c r="AA839" s="43" t="e">
        <f t="shared" si="117"/>
        <v>#DIV/0!</v>
      </c>
      <c r="AB839" s="21" t="e">
        <f t="shared" si="118"/>
        <v>#DIV/0!</v>
      </c>
      <c r="AC839" s="21" t="e">
        <f t="shared" si="119"/>
        <v>#DIV/0!</v>
      </c>
      <c r="AD839" s="21" t="e">
        <f t="shared" si="120"/>
        <v>#DIV/0!</v>
      </c>
      <c r="AE839" s="21" t="e">
        <f t="shared" si="121"/>
        <v>#DIV/0!</v>
      </c>
      <c r="AF839" s="21" t="e">
        <f t="shared" si="124"/>
        <v>#DIV/0!</v>
      </c>
      <c r="AG839" s="20">
        <f>VLOOKUP(S839,'tabla ingresos'!$A$3:$D$15,4,FALSE)</f>
        <v>0</v>
      </c>
      <c r="AH839" s="20">
        <f t="shared" si="122"/>
        <v>0</v>
      </c>
      <c r="AI839" s="20">
        <f t="shared" si="123"/>
        <v>0</v>
      </c>
      <c r="AJ839" s="28" t="e">
        <f>VLOOKUP(AA839,score!$K$2:$L$8,2,TRUE)*AJ$2</f>
        <v>#DIV/0!</v>
      </c>
      <c r="AK839" s="28">
        <f>VLOOKUP(T839,score!$M$2:$N$8,2,FALSE)*AK$2</f>
        <v>0</v>
      </c>
      <c r="AL839" s="28">
        <f>VLOOKUP(Q839,score!$G$2:$H$8,2,TRUE)*AL$2</f>
        <v>0.1</v>
      </c>
      <c r="AM839" s="28" t="e">
        <f>VLOOKUP(AB839,score!$Y$2:$Z$8,2,TRUE)*AM$2</f>
        <v>#DIV/0!</v>
      </c>
      <c r="AN839" s="28" t="e">
        <f>VLOOKUP(AE839,score!$AE$2:$AF$8,2,TRUE)*AN$2</f>
        <v>#DIV/0!</v>
      </c>
      <c r="AO839" s="28">
        <f>VLOOKUP(O839,score!$C$2:$D$8,2,TRUE)*AO$2</f>
        <v>0.1</v>
      </c>
      <c r="AP839" s="28">
        <f>VLOOKUP(R839,score!$I$2:$J$8,2,TRUE)*AP$2</f>
        <v>0.1</v>
      </c>
      <c r="AQ839" s="28" t="e">
        <f>VLOOKUP(P839,score!$E$2:$F$8,2,FALSE)*AQ$2</f>
        <v>#N/A</v>
      </c>
      <c r="AR839" s="28">
        <f>VLOOKUP(U839,score!$O$2:$P$8,2,TRUE)*AR$2</f>
        <v>0</v>
      </c>
      <c r="AS839" s="28">
        <f>VLOOKUP(V839,score!$Q$2:$R$8,2,TRUE)*AS$2</f>
        <v>0</v>
      </c>
      <c r="AT839" s="28" t="e">
        <f>VLOOKUP(W839,score!$S$2:$T$8,2,FALSE)*AT$2</f>
        <v>#N/A</v>
      </c>
      <c r="AU839" s="28" t="e">
        <f>VLOOKUP(X839,score!$U$2:$V$4,2,FALSE)*AU$2</f>
        <v>#N/A</v>
      </c>
      <c r="AV839" s="28" t="e">
        <f>VLOOKUP(AF839,score!$AG$2:$AH$8,2,TRUE)*AV$2</f>
        <v>#DIV/0!</v>
      </c>
      <c r="AW839" s="28" t="e">
        <f>VLOOKUP(Y839,score!$W$2:$X$8,2,FALSE)*AW$2</f>
        <v>#N/A</v>
      </c>
      <c r="AX839" s="28" t="e">
        <f>VLOOKUP(AC839,score!$AA$2:$AB$8,2,TRUE)*AX$2</f>
        <v>#DIV/0!</v>
      </c>
      <c r="AY839" s="28" t="e">
        <f>VLOOKUP(AD839,score!$AC$2:$AD$8,2,TRUE)*AY$2</f>
        <v>#DIV/0!</v>
      </c>
      <c r="AZ839" s="28">
        <f>VLOOKUP(N839,score!$A$2:$B$8,2,TRUE)*AZ$2</f>
        <v>0.1</v>
      </c>
      <c r="BA839" s="29" t="e">
        <f t="shared" si="125"/>
        <v>#DIV/0!</v>
      </c>
      <c r="BB839" s="29" t="e">
        <f>VLOOKUP(BA839,score!$AJ$2:$AK$7,2,TRUE)</f>
        <v>#DIV/0!</v>
      </c>
    </row>
    <row r="840" spans="1:54" x14ac:dyDescent="0.3">
      <c r="A840" s="10"/>
      <c r="B840" s="11"/>
      <c r="C840" s="12"/>
      <c r="D840" s="14"/>
      <c r="E840" s="12"/>
      <c r="F840" s="14"/>
      <c r="G840" s="14"/>
      <c r="H840" s="14"/>
      <c r="I840" s="14"/>
      <c r="J840" s="14"/>
      <c r="K840" s="14"/>
      <c r="L840" s="14"/>
      <c r="M840" s="14"/>
      <c r="N840" s="13"/>
      <c r="O840" s="13"/>
      <c r="P840" s="12"/>
      <c r="Q840" s="12"/>
      <c r="R840" s="12"/>
      <c r="S840" s="12"/>
      <c r="T840" s="12"/>
      <c r="U840" s="12"/>
      <c r="V840" s="12"/>
      <c r="W840" s="17"/>
      <c r="X840" s="17"/>
      <c r="Y840" s="15"/>
      <c r="Z840" s="14"/>
      <c r="AA840" s="43" t="e">
        <f t="shared" si="117"/>
        <v>#DIV/0!</v>
      </c>
      <c r="AB840" s="21" t="e">
        <f t="shared" si="118"/>
        <v>#DIV/0!</v>
      </c>
      <c r="AC840" s="21" t="e">
        <f t="shared" si="119"/>
        <v>#DIV/0!</v>
      </c>
      <c r="AD840" s="21" t="e">
        <f t="shared" si="120"/>
        <v>#DIV/0!</v>
      </c>
      <c r="AE840" s="21" t="e">
        <f t="shared" si="121"/>
        <v>#DIV/0!</v>
      </c>
      <c r="AF840" s="21" t="e">
        <f t="shared" si="124"/>
        <v>#DIV/0!</v>
      </c>
      <c r="AG840" s="20">
        <f>VLOOKUP(S840,'tabla ingresos'!$A$3:$D$15,4,FALSE)</f>
        <v>0</v>
      </c>
      <c r="AH840" s="20">
        <f t="shared" si="122"/>
        <v>0</v>
      </c>
      <c r="AI840" s="20">
        <f t="shared" si="123"/>
        <v>0</v>
      </c>
      <c r="AJ840" s="28" t="e">
        <f>VLOOKUP(AA840,score!$K$2:$L$8,2,TRUE)*AJ$2</f>
        <v>#DIV/0!</v>
      </c>
      <c r="AK840" s="28">
        <f>VLOOKUP(T840,score!$M$2:$N$8,2,FALSE)*AK$2</f>
        <v>0</v>
      </c>
      <c r="AL840" s="28">
        <f>VLOOKUP(Q840,score!$G$2:$H$8,2,TRUE)*AL$2</f>
        <v>0.1</v>
      </c>
      <c r="AM840" s="28" t="e">
        <f>VLOOKUP(AB840,score!$Y$2:$Z$8,2,TRUE)*AM$2</f>
        <v>#DIV/0!</v>
      </c>
      <c r="AN840" s="28" t="e">
        <f>VLOOKUP(AE840,score!$AE$2:$AF$8,2,TRUE)*AN$2</f>
        <v>#DIV/0!</v>
      </c>
      <c r="AO840" s="28">
        <f>VLOOKUP(O840,score!$C$2:$D$8,2,TRUE)*AO$2</f>
        <v>0.1</v>
      </c>
      <c r="AP840" s="28">
        <f>VLOOKUP(R840,score!$I$2:$J$8,2,TRUE)*AP$2</f>
        <v>0.1</v>
      </c>
      <c r="AQ840" s="28" t="e">
        <f>VLOOKUP(P840,score!$E$2:$F$8,2,FALSE)*AQ$2</f>
        <v>#N/A</v>
      </c>
      <c r="AR840" s="28">
        <f>VLOOKUP(U840,score!$O$2:$P$8,2,TRUE)*AR$2</f>
        <v>0</v>
      </c>
      <c r="AS840" s="28">
        <f>VLOOKUP(V840,score!$Q$2:$R$8,2,TRUE)*AS$2</f>
        <v>0</v>
      </c>
      <c r="AT840" s="28" t="e">
        <f>VLOOKUP(W840,score!$S$2:$T$8,2,FALSE)*AT$2</f>
        <v>#N/A</v>
      </c>
      <c r="AU840" s="28" t="e">
        <f>VLOOKUP(X840,score!$U$2:$V$4,2,FALSE)*AU$2</f>
        <v>#N/A</v>
      </c>
      <c r="AV840" s="28" t="e">
        <f>VLOOKUP(AF840,score!$AG$2:$AH$8,2,TRUE)*AV$2</f>
        <v>#DIV/0!</v>
      </c>
      <c r="AW840" s="28" t="e">
        <f>VLOOKUP(Y840,score!$W$2:$X$8,2,FALSE)*AW$2</f>
        <v>#N/A</v>
      </c>
      <c r="AX840" s="28" t="e">
        <f>VLOOKUP(AC840,score!$AA$2:$AB$8,2,TRUE)*AX$2</f>
        <v>#DIV/0!</v>
      </c>
      <c r="AY840" s="28" t="e">
        <f>VLOOKUP(AD840,score!$AC$2:$AD$8,2,TRUE)*AY$2</f>
        <v>#DIV/0!</v>
      </c>
      <c r="AZ840" s="28">
        <f>VLOOKUP(N840,score!$A$2:$B$8,2,TRUE)*AZ$2</f>
        <v>0.1</v>
      </c>
      <c r="BA840" s="29" t="e">
        <f t="shared" si="125"/>
        <v>#DIV/0!</v>
      </c>
      <c r="BB840" s="29" t="e">
        <f>VLOOKUP(BA840,score!$AJ$2:$AK$7,2,TRUE)</f>
        <v>#DIV/0!</v>
      </c>
    </row>
    <row r="841" spans="1:54" x14ac:dyDescent="0.3">
      <c r="A841" s="10"/>
      <c r="B841" s="11"/>
      <c r="C841" s="12"/>
      <c r="D841" s="14"/>
      <c r="E841" s="12"/>
      <c r="F841" s="14"/>
      <c r="G841" s="14"/>
      <c r="H841" s="14"/>
      <c r="I841" s="14"/>
      <c r="J841" s="14"/>
      <c r="K841" s="14"/>
      <c r="L841" s="14"/>
      <c r="M841" s="14"/>
      <c r="N841" s="13"/>
      <c r="O841" s="13"/>
      <c r="P841" s="12"/>
      <c r="Q841" s="12"/>
      <c r="R841" s="12"/>
      <c r="S841" s="12"/>
      <c r="T841" s="12"/>
      <c r="U841" s="12"/>
      <c r="V841" s="12"/>
      <c r="W841" s="17"/>
      <c r="X841" s="17"/>
      <c r="Y841" s="15"/>
      <c r="Z841" s="14"/>
      <c r="AA841" s="43" t="e">
        <f t="shared" si="117"/>
        <v>#DIV/0!</v>
      </c>
      <c r="AB841" s="21" t="e">
        <f t="shared" si="118"/>
        <v>#DIV/0!</v>
      </c>
      <c r="AC841" s="21" t="e">
        <f t="shared" si="119"/>
        <v>#DIV/0!</v>
      </c>
      <c r="AD841" s="21" t="e">
        <f t="shared" si="120"/>
        <v>#DIV/0!</v>
      </c>
      <c r="AE841" s="21" t="e">
        <f t="shared" si="121"/>
        <v>#DIV/0!</v>
      </c>
      <c r="AF841" s="21" t="e">
        <f t="shared" si="124"/>
        <v>#DIV/0!</v>
      </c>
      <c r="AG841" s="20">
        <f>VLOOKUP(S841,'tabla ingresos'!$A$3:$D$15,4,FALSE)</f>
        <v>0</v>
      </c>
      <c r="AH841" s="20">
        <f t="shared" si="122"/>
        <v>0</v>
      </c>
      <c r="AI841" s="20">
        <f t="shared" si="123"/>
        <v>0</v>
      </c>
      <c r="AJ841" s="28" t="e">
        <f>VLOOKUP(AA841,score!$K$2:$L$8,2,TRUE)*AJ$2</f>
        <v>#DIV/0!</v>
      </c>
      <c r="AK841" s="28">
        <f>VLOOKUP(T841,score!$M$2:$N$8,2,FALSE)*AK$2</f>
        <v>0</v>
      </c>
      <c r="AL841" s="28">
        <f>VLOOKUP(Q841,score!$G$2:$H$8,2,TRUE)*AL$2</f>
        <v>0.1</v>
      </c>
      <c r="AM841" s="28" t="e">
        <f>VLOOKUP(AB841,score!$Y$2:$Z$8,2,TRUE)*AM$2</f>
        <v>#DIV/0!</v>
      </c>
      <c r="AN841" s="28" t="e">
        <f>VLOOKUP(AE841,score!$AE$2:$AF$8,2,TRUE)*AN$2</f>
        <v>#DIV/0!</v>
      </c>
      <c r="AO841" s="28">
        <f>VLOOKUP(O841,score!$C$2:$D$8,2,TRUE)*AO$2</f>
        <v>0.1</v>
      </c>
      <c r="AP841" s="28">
        <f>VLOOKUP(R841,score!$I$2:$J$8,2,TRUE)*AP$2</f>
        <v>0.1</v>
      </c>
      <c r="AQ841" s="28" t="e">
        <f>VLOOKUP(P841,score!$E$2:$F$8,2,FALSE)*AQ$2</f>
        <v>#N/A</v>
      </c>
      <c r="AR841" s="28">
        <f>VLOOKUP(U841,score!$O$2:$P$8,2,TRUE)*AR$2</f>
        <v>0</v>
      </c>
      <c r="AS841" s="28">
        <f>VLOOKUP(V841,score!$Q$2:$R$8,2,TRUE)*AS$2</f>
        <v>0</v>
      </c>
      <c r="AT841" s="28" t="e">
        <f>VLOOKUP(W841,score!$S$2:$T$8,2,FALSE)*AT$2</f>
        <v>#N/A</v>
      </c>
      <c r="AU841" s="28" t="e">
        <f>VLOOKUP(X841,score!$U$2:$V$4,2,FALSE)*AU$2</f>
        <v>#N/A</v>
      </c>
      <c r="AV841" s="28" t="e">
        <f>VLOOKUP(AF841,score!$AG$2:$AH$8,2,TRUE)*AV$2</f>
        <v>#DIV/0!</v>
      </c>
      <c r="AW841" s="28" t="e">
        <f>VLOOKUP(Y841,score!$W$2:$X$8,2,FALSE)*AW$2</f>
        <v>#N/A</v>
      </c>
      <c r="AX841" s="28" t="e">
        <f>VLOOKUP(AC841,score!$AA$2:$AB$8,2,TRUE)*AX$2</f>
        <v>#DIV/0!</v>
      </c>
      <c r="AY841" s="28" t="e">
        <f>VLOOKUP(AD841,score!$AC$2:$AD$8,2,TRUE)*AY$2</f>
        <v>#DIV/0!</v>
      </c>
      <c r="AZ841" s="28">
        <f>VLOOKUP(N841,score!$A$2:$B$8,2,TRUE)*AZ$2</f>
        <v>0.1</v>
      </c>
      <c r="BA841" s="29" t="e">
        <f t="shared" si="125"/>
        <v>#DIV/0!</v>
      </c>
      <c r="BB841" s="29" t="e">
        <f>VLOOKUP(BA841,score!$AJ$2:$AK$7,2,TRUE)</f>
        <v>#DIV/0!</v>
      </c>
    </row>
    <row r="842" spans="1:54" x14ac:dyDescent="0.3">
      <c r="A842" s="10"/>
      <c r="B842" s="11"/>
      <c r="C842" s="12"/>
      <c r="D842" s="14"/>
      <c r="E842" s="12"/>
      <c r="F842" s="14"/>
      <c r="G842" s="14"/>
      <c r="H842" s="14"/>
      <c r="I842" s="14"/>
      <c r="J842" s="14"/>
      <c r="K842" s="14"/>
      <c r="L842" s="14"/>
      <c r="M842" s="14"/>
      <c r="N842" s="13"/>
      <c r="O842" s="13"/>
      <c r="P842" s="12"/>
      <c r="Q842" s="12"/>
      <c r="R842" s="12"/>
      <c r="S842" s="12"/>
      <c r="T842" s="12"/>
      <c r="U842" s="12"/>
      <c r="V842" s="12"/>
      <c r="W842" s="17"/>
      <c r="X842" s="17"/>
      <c r="Y842" s="15"/>
      <c r="Z842" s="14"/>
      <c r="AA842" s="43" t="e">
        <f t="shared" si="117"/>
        <v>#DIV/0!</v>
      </c>
      <c r="AB842" s="21" t="e">
        <f t="shared" si="118"/>
        <v>#DIV/0!</v>
      </c>
      <c r="AC842" s="21" t="e">
        <f t="shared" si="119"/>
        <v>#DIV/0!</v>
      </c>
      <c r="AD842" s="21" t="e">
        <f t="shared" si="120"/>
        <v>#DIV/0!</v>
      </c>
      <c r="AE842" s="21" t="e">
        <f t="shared" si="121"/>
        <v>#DIV/0!</v>
      </c>
      <c r="AF842" s="21" t="e">
        <f t="shared" si="124"/>
        <v>#DIV/0!</v>
      </c>
      <c r="AG842" s="20">
        <f>VLOOKUP(S842,'tabla ingresos'!$A$3:$D$15,4,FALSE)</f>
        <v>0</v>
      </c>
      <c r="AH842" s="20">
        <f t="shared" si="122"/>
        <v>0</v>
      </c>
      <c r="AI842" s="20">
        <f t="shared" si="123"/>
        <v>0</v>
      </c>
      <c r="AJ842" s="28" t="e">
        <f>VLOOKUP(AA842,score!$K$2:$L$8,2,TRUE)*AJ$2</f>
        <v>#DIV/0!</v>
      </c>
      <c r="AK842" s="28">
        <f>VLOOKUP(T842,score!$M$2:$N$8,2,FALSE)*AK$2</f>
        <v>0</v>
      </c>
      <c r="AL842" s="28">
        <f>VLOOKUP(Q842,score!$G$2:$H$8,2,TRUE)*AL$2</f>
        <v>0.1</v>
      </c>
      <c r="AM842" s="28" t="e">
        <f>VLOOKUP(AB842,score!$Y$2:$Z$8,2,TRUE)*AM$2</f>
        <v>#DIV/0!</v>
      </c>
      <c r="AN842" s="28" t="e">
        <f>VLOOKUP(AE842,score!$AE$2:$AF$8,2,TRUE)*AN$2</f>
        <v>#DIV/0!</v>
      </c>
      <c r="AO842" s="28">
        <f>VLOOKUP(O842,score!$C$2:$D$8,2,TRUE)*AO$2</f>
        <v>0.1</v>
      </c>
      <c r="AP842" s="28">
        <f>VLOOKUP(R842,score!$I$2:$J$8,2,TRUE)*AP$2</f>
        <v>0.1</v>
      </c>
      <c r="AQ842" s="28" t="e">
        <f>VLOOKUP(P842,score!$E$2:$F$8,2,FALSE)*AQ$2</f>
        <v>#N/A</v>
      </c>
      <c r="AR842" s="28">
        <f>VLOOKUP(U842,score!$O$2:$P$8,2,TRUE)*AR$2</f>
        <v>0</v>
      </c>
      <c r="AS842" s="28">
        <f>VLOOKUP(V842,score!$Q$2:$R$8,2,TRUE)*AS$2</f>
        <v>0</v>
      </c>
      <c r="AT842" s="28" t="e">
        <f>VLOOKUP(W842,score!$S$2:$T$8,2,FALSE)*AT$2</f>
        <v>#N/A</v>
      </c>
      <c r="AU842" s="28" t="e">
        <f>VLOOKUP(X842,score!$U$2:$V$4,2,FALSE)*AU$2</f>
        <v>#N/A</v>
      </c>
      <c r="AV842" s="28" t="e">
        <f>VLOOKUP(AF842,score!$AG$2:$AH$8,2,TRUE)*AV$2</f>
        <v>#DIV/0!</v>
      </c>
      <c r="AW842" s="28" t="e">
        <f>VLOOKUP(Y842,score!$W$2:$X$8,2,FALSE)*AW$2</f>
        <v>#N/A</v>
      </c>
      <c r="AX842" s="28" t="e">
        <f>VLOOKUP(AC842,score!$AA$2:$AB$8,2,TRUE)*AX$2</f>
        <v>#DIV/0!</v>
      </c>
      <c r="AY842" s="28" t="e">
        <f>VLOOKUP(AD842,score!$AC$2:$AD$8,2,TRUE)*AY$2</f>
        <v>#DIV/0!</v>
      </c>
      <c r="AZ842" s="28">
        <f>VLOOKUP(N842,score!$A$2:$B$8,2,TRUE)*AZ$2</f>
        <v>0.1</v>
      </c>
      <c r="BA842" s="29" t="e">
        <f t="shared" si="125"/>
        <v>#DIV/0!</v>
      </c>
      <c r="BB842" s="29" t="e">
        <f>VLOOKUP(BA842,score!$AJ$2:$AK$7,2,TRUE)</f>
        <v>#DIV/0!</v>
      </c>
    </row>
    <row r="843" spans="1:54" x14ac:dyDescent="0.3">
      <c r="A843" s="10"/>
      <c r="B843" s="11"/>
      <c r="C843" s="12"/>
      <c r="D843" s="14"/>
      <c r="E843" s="12"/>
      <c r="F843" s="14"/>
      <c r="G843" s="14"/>
      <c r="H843" s="14"/>
      <c r="I843" s="14"/>
      <c r="J843" s="14"/>
      <c r="K843" s="14"/>
      <c r="L843" s="14"/>
      <c r="M843" s="14"/>
      <c r="N843" s="13"/>
      <c r="O843" s="13"/>
      <c r="P843" s="12"/>
      <c r="Q843" s="12"/>
      <c r="R843" s="12"/>
      <c r="S843" s="12"/>
      <c r="T843" s="12"/>
      <c r="U843" s="12"/>
      <c r="V843" s="12"/>
      <c r="W843" s="17"/>
      <c r="X843" s="17"/>
      <c r="Y843" s="15"/>
      <c r="Z843" s="14"/>
      <c r="AA843" s="43" t="e">
        <f t="shared" si="117"/>
        <v>#DIV/0!</v>
      </c>
      <c r="AB843" s="21" t="e">
        <f t="shared" si="118"/>
        <v>#DIV/0!</v>
      </c>
      <c r="AC843" s="21" t="e">
        <f t="shared" si="119"/>
        <v>#DIV/0!</v>
      </c>
      <c r="AD843" s="21" t="e">
        <f t="shared" si="120"/>
        <v>#DIV/0!</v>
      </c>
      <c r="AE843" s="21" t="e">
        <f t="shared" si="121"/>
        <v>#DIV/0!</v>
      </c>
      <c r="AF843" s="21" t="e">
        <f t="shared" si="124"/>
        <v>#DIV/0!</v>
      </c>
      <c r="AG843" s="20">
        <f>VLOOKUP(S843,'tabla ingresos'!$A$3:$D$15,4,FALSE)</f>
        <v>0</v>
      </c>
      <c r="AH843" s="20">
        <f t="shared" si="122"/>
        <v>0</v>
      </c>
      <c r="AI843" s="20">
        <f t="shared" si="123"/>
        <v>0</v>
      </c>
      <c r="AJ843" s="28" t="e">
        <f>VLOOKUP(AA843,score!$K$2:$L$8,2,TRUE)*AJ$2</f>
        <v>#DIV/0!</v>
      </c>
      <c r="AK843" s="28">
        <f>VLOOKUP(T843,score!$M$2:$N$8,2,FALSE)*AK$2</f>
        <v>0</v>
      </c>
      <c r="AL843" s="28">
        <f>VLOOKUP(Q843,score!$G$2:$H$8,2,TRUE)*AL$2</f>
        <v>0.1</v>
      </c>
      <c r="AM843" s="28" t="e">
        <f>VLOOKUP(AB843,score!$Y$2:$Z$8,2,TRUE)*AM$2</f>
        <v>#DIV/0!</v>
      </c>
      <c r="AN843" s="28" t="e">
        <f>VLOOKUP(AE843,score!$AE$2:$AF$8,2,TRUE)*AN$2</f>
        <v>#DIV/0!</v>
      </c>
      <c r="AO843" s="28">
        <f>VLOOKUP(O843,score!$C$2:$D$8,2,TRUE)*AO$2</f>
        <v>0.1</v>
      </c>
      <c r="AP843" s="28">
        <f>VLOOKUP(R843,score!$I$2:$J$8,2,TRUE)*AP$2</f>
        <v>0.1</v>
      </c>
      <c r="AQ843" s="28" t="e">
        <f>VLOOKUP(P843,score!$E$2:$F$8,2,FALSE)*AQ$2</f>
        <v>#N/A</v>
      </c>
      <c r="AR843" s="28">
        <f>VLOOKUP(U843,score!$O$2:$P$8,2,TRUE)*AR$2</f>
        <v>0</v>
      </c>
      <c r="AS843" s="28">
        <f>VLOOKUP(V843,score!$Q$2:$R$8,2,TRUE)*AS$2</f>
        <v>0</v>
      </c>
      <c r="AT843" s="28" t="e">
        <f>VLOOKUP(W843,score!$S$2:$T$8,2,FALSE)*AT$2</f>
        <v>#N/A</v>
      </c>
      <c r="AU843" s="28" t="e">
        <f>VLOOKUP(X843,score!$U$2:$V$4,2,FALSE)*AU$2</f>
        <v>#N/A</v>
      </c>
      <c r="AV843" s="28" t="e">
        <f>VLOOKUP(AF843,score!$AG$2:$AH$8,2,TRUE)*AV$2</f>
        <v>#DIV/0!</v>
      </c>
      <c r="AW843" s="28" t="e">
        <f>VLOOKUP(Y843,score!$W$2:$X$8,2,FALSE)*AW$2</f>
        <v>#N/A</v>
      </c>
      <c r="AX843" s="28" t="e">
        <f>VLOOKUP(AC843,score!$AA$2:$AB$8,2,TRUE)*AX$2</f>
        <v>#DIV/0!</v>
      </c>
      <c r="AY843" s="28" t="e">
        <f>VLOOKUP(AD843,score!$AC$2:$AD$8,2,TRUE)*AY$2</f>
        <v>#DIV/0!</v>
      </c>
      <c r="AZ843" s="28">
        <f>VLOOKUP(N843,score!$A$2:$B$8,2,TRUE)*AZ$2</f>
        <v>0.1</v>
      </c>
      <c r="BA843" s="29" t="e">
        <f t="shared" si="125"/>
        <v>#DIV/0!</v>
      </c>
      <c r="BB843" s="29" t="e">
        <f>VLOOKUP(BA843,score!$AJ$2:$AK$7,2,TRUE)</f>
        <v>#DIV/0!</v>
      </c>
    </row>
    <row r="844" spans="1:54" x14ac:dyDescent="0.3">
      <c r="A844" s="10"/>
      <c r="B844" s="11"/>
      <c r="C844" s="12"/>
      <c r="D844" s="14"/>
      <c r="E844" s="12"/>
      <c r="F844" s="14"/>
      <c r="G844" s="14"/>
      <c r="H844" s="14"/>
      <c r="I844" s="14"/>
      <c r="J844" s="14"/>
      <c r="K844" s="14"/>
      <c r="L844" s="14"/>
      <c r="M844" s="14"/>
      <c r="N844" s="13"/>
      <c r="O844" s="13"/>
      <c r="P844" s="12"/>
      <c r="Q844" s="12"/>
      <c r="R844" s="12"/>
      <c r="S844" s="12"/>
      <c r="T844" s="12"/>
      <c r="U844" s="12"/>
      <c r="V844" s="12"/>
      <c r="W844" s="17"/>
      <c r="X844" s="17"/>
      <c r="Y844" s="15"/>
      <c r="Z844" s="14"/>
      <c r="AA844" s="43" t="e">
        <f t="shared" si="117"/>
        <v>#DIV/0!</v>
      </c>
      <c r="AB844" s="21" t="e">
        <f t="shared" si="118"/>
        <v>#DIV/0!</v>
      </c>
      <c r="AC844" s="21" t="e">
        <f t="shared" si="119"/>
        <v>#DIV/0!</v>
      </c>
      <c r="AD844" s="21" t="e">
        <f t="shared" si="120"/>
        <v>#DIV/0!</v>
      </c>
      <c r="AE844" s="21" t="e">
        <f t="shared" si="121"/>
        <v>#DIV/0!</v>
      </c>
      <c r="AF844" s="21" t="e">
        <f t="shared" si="124"/>
        <v>#DIV/0!</v>
      </c>
      <c r="AG844" s="20">
        <f>VLOOKUP(S844,'tabla ingresos'!$A$3:$D$15,4,FALSE)</f>
        <v>0</v>
      </c>
      <c r="AH844" s="20">
        <f t="shared" si="122"/>
        <v>0</v>
      </c>
      <c r="AI844" s="20">
        <f t="shared" si="123"/>
        <v>0</v>
      </c>
      <c r="AJ844" s="28" t="e">
        <f>VLOOKUP(AA844,score!$K$2:$L$8,2,TRUE)*AJ$2</f>
        <v>#DIV/0!</v>
      </c>
      <c r="AK844" s="28">
        <f>VLOOKUP(T844,score!$M$2:$N$8,2,FALSE)*AK$2</f>
        <v>0</v>
      </c>
      <c r="AL844" s="28">
        <f>VLOOKUP(Q844,score!$G$2:$H$8,2,TRUE)*AL$2</f>
        <v>0.1</v>
      </c>
      <c r="AM844" s="28" t="e">
        <f>VLOOKUP(AB844,score!$Y$2:$Z$8,2,TRUE)*AM$2</f>
        <v>#DIV/0!</v>
      </c>
      <c r="AN844" s="28" t="e">
        <f>VLOOKUP(AE844,score!$AE$2:$AF$8,2,TRUE)*AN$2</f>
        <v>#DIV/0!</v>
      </c>
      <c r="AO844" s="28">
        <f>VLOOKUP(O844,score!$C$2:$D$8,2,TRUE)*AO$2</f>
        <v>0.1</v>
      </c>
      <c r="AP844" s="28">
        <f>VLOOKUP(R844,score!$I$2:$J$8,2,TRUE)*AP$2</f>
        <v>0.1</v>
      </c>
      <c r="AQ844" s="28" t="e">
        <f>VLOOKUP(P844,score!$E$2:$F$8,2,FALSE)*AQ$2</f>
        <v>#N/A</v>
      </c>
      <c r="AR844" s="28">
        <f>VLOOKUP(U844,score!$O$2:$P$8,2,TRUE)*AR$2</f>
        <v>0</v>
      </c>
      <c r="AS844" s="28">
        <f>VLOOKUP(V844,score!$Q$2:$R$8,2,TRUE)*AS$2</f>
        <v>0</v>
      </c>
      <c r="AT844" s="28" t="e">
        <f>VLOOKUP(W844,score!$S$2:$T$8,2,FALSE)*AT$2</f>
        <v>#N/A</v>
      </c>
      <c r="AU844" s="28" t="e">
        <f>VLOOKUP(X844,score!$U$2:$V$4,2,FALSE)*AU$2</f>
        <v>#N/A</v>
      </c>
      <c r="AV844" s="28" t="e">
        <f>VLOOKUP(AF844,score!$AG$2:$AH$8,2,TRUE)*AV$2</f>
        <v>#DIV/0!</v>
      </c>
      <c r="AW844" s="28" t="e">
        <f>VLOOKUP(Y844,score!$W$2:$X$8,2,FALSE)*AW$2</f>
        <v>#N/A</v>
      </c>
      <c r="AX844" s="28" t="e">
        <f>VLOOKUP(AC844,score!$AA$2:$AB$8,2,TRUE)*AX$2</f>
        <v>#DIV/0!</v>
      </c>
      <c r="AY844" s="28" t="e">
        <f>VLOOKUP(AD844,score!$AC$2:$AD$8,2,TRUE)*AY$2</f>
        <v>#DIV/0!</v>
      </c>
      <c r="AZ844" s="28">
        <f>VLOOKUP(N844,score!$A$2:$B$8,2,TRUE)*AZ$2</f>
        <v>0.1</v>
      </c>
      <c r="BA844" s="29" t="e">
        <f t="shared" si="125"/>
        <v>#DIV/0!</v>
      </c>
      <c r="BB844" s="29" t="e">
        <f>VLOOKUP(BA844,score!$AJ$2:$AK$7,2,TRUE)</f>
        <v>#DIV/0!</v>
      </c>
    </row>
    <row r="845" spans="1:54" x14ac:dyDescent="0.3">
      <c r="A845" s="10"/>
      <c r="B845" s="11"/>
      <c r="C845" s="12"/>
      <c r="D845" s="14"/>
      <c r="E845" s="12"/>
      <c r="F845" s="14"/>
      <c r="G845" s="14"/>
      <c r="H845" s="14"/>
      <c r="I845" s="14"/>
      <c r="J845" s="14"/>
      <c r="K845" s="14"/>
      <c r="L845" s="14"/>
      <c r="M845" s="14"/>
      <c r="N845" s="13"/>
      <c r="O845" s="13"/>
      <c r="P845" s="12"/>
      <c r="Q845" s="12"/>
      <c r="R845" s="12"/>
      <c r="S845" s="12"/>
      <c r="T845" s="12"/>
      <c r="U845" s="12"/>
      <c r="V845" s="12"/>
      <c r="W845" s="17"/>
      <c r="X845" s="17"/>
      <c r="Y845" s="15"/>
      <c r="Z845" s="14"/>
      <c r="AA845" s="43" t="e">
        <f t="shared" si="117"/>
        <v>#DIV/0!</v>
      </c>
      <c r="AB845" s="21" t="e">
        <f t="shared" si="118"/>
        <v>#DIV/0!</v>
      </c>
      <c r="AC845" s="21" t="e">
        <f t="shared" si="119"/>
        <v>#DIV/0!</v>
      </c>
      <c r="AD845" s="21" t="e">
        <f t="shared" si="120"/>
        <v>#DIV/0!</v>
      </c>
      <c r="AE845" s="21" t="e">
        <f t="shared" si="121"/>
        <v>#DIV/0!</v>
      </c>
      <c r="AF845" s="21" t="e">
        <f t="shared" si="124"/>
        <v>#DIV/0!</v>
      </c>
      <c r="AG845" s="20">
        <f>VLOOKUP(S845,'tabla ingresos'!$A$3:$D$15,4,FALSE)</f>
        <v>0</v>
      </c>
      <c r="AH845" s="20">
        <f t="shared" si="122"/>
        <v>0</v>
      </c>
      <c r="AI845" s="20">
        <f t="shared" si="123"/>
        <v>0</v>
      </c>
      <c r="AJ845" s="28" t="e">
        <f>VLOOKUP(AA845,score!$K$2:$L$8,2,TRUE)*AJ$2</f>
        <v>#DIV/0!</v>
      </c>
      <c r="AK845" s="28">
        <f>VLOOKUP(T845,score!$M$2:$N$8,2,FALSE)*AK$2</f>
        <v>0</v>
      </c>
      <c r="AL845" s="28">
        <f>VLOOKUP(Q845,score!$G$2:$H$8,2,TRUE)*AL$2</f>
        <v>0.1</v>
      </c>
      <c r="AM845" s="28" t="e">
        <f>VLOOKUP(AB845,score!$Y$2:$Z$8,2,TRUE)*AM$2</f>
        <v>#DIV/0!</v>
      </c>
      <c r="AN845" s="28" t="e">
        <f>VLOOKUP(AE845,score!$AE$2:$AF$8,2,TRUE)*AN$2</f>
        <v>#DIV/0!</v>
      </c>
      <c r="AO845" s="28">
        <f>VLOOKUP(O845,score!$C$2:$D$8,2,TRUE)*AO$2</f>
        <v>0.1</v>
      </c>
      <c r="AP845" s="28">
        <f>VLOOKUP(R845,score!$I$2:$J$8,2,TRUE)*AP$2</f>
        <v>0.1</v>
      </c>
      <c r="AQ845" s="28" t="e">
        <f>VLOOKUP(P845,score!$E$2:$F$8,2,FALSE)*AQ$2</f>
        <v>#N/A</v>
      </c>
      <c r="AR845" s="28">
        <f>VLOOKUP(U845,score!$O$2:$P$8,2,TRUE)*AR$2</f>
        <v>0</v>
      </c>
      <c r="AS845" s="28">
        <f>VLOOKUP(V845,score!$Q$2:$R$8,2,TRUE)*AS$2</f>
        <v>0</v>
      </c>
      <c r="AT845" s="28" t="e">
        <f>VLOOKUP(W845,score!$S$2:$T$8,2,FALSE)*AT$2</f>
        <v>#N/A</v>
      </c>
      <c r="AU845" s="28" t="e">
        <f>VLOOKUP(X845,score!$U$2:$V$4,2,FALSE)*AU$2</f>
        <v>#N/A</v>
      </c>
      <c r="AV845" s="28" t="e">
        <f>VLOOKUP(AF845,score!$AG$2:$AH$8,2,TRUE)*AV$2</f>
        <v>#DIV/0!</v>
      </c>
      <c r="AW845" s="28" t="e">
        <f>VLOOKUP(Y845,score!$W$2:$X$8,2,FALSE)*AW$2</f>
        <v>#N/A</v>
      </c>
      <c r="AX845" s="28" t="e">
        <f>VLOOKUP(AC845,score!$AA$2:$AB$8,2,TRUE)*AX$2</f>
        <v>#DIV/0!</v>
      </c>
      <c r="AY845" s="28" t="e">
        <f>VLOOKUP(AD845,score!$AC$2:$AD$8,2,TRUE)*AY$2</f>
        <v>#DIV/0!</v>
      </c>
      <c r="AZ845" s="28">
        <f>VLOOKUP(N845,score!$A$2:$B$8,2,TRUE)*AZ$2</f>
        <v>0.1</v>
      </c>
      <c r="BA845" s="29" t="e">
        <f t="shared" si="125"/>
        <v>#DIV/0!</v>
      </c>
      <c r="BB845" s="29" t="e">
        <f>VLOOKUP(BA845,score!$AJ$2:$AK$7,2,TRUE)</f>
        <v>#DIV/0!</v>
      </c>
    </row>
    <row r="846" spans="1:54" x14ac:dyDescent="0.3">
      <c r="A846" s="10"/>
      <c r="B846" s="11"/>
      <c r="C846" s="12"/>
      <c r="D846" s="14"/>
      <c r="E846" s="12"/>
      <c r="F846" s="14"/>
      <c r="G846" s="14"/>
      <c r="H846" s="14"/>
      <c r="I846" s="14"/>
      <c r="J846" s="14"/>
      <c r="K846" s="14"/>
      <c r="L846" s="14"/>
      <c r="M846" s="14"/>
      <c r="N846" s="13"/>
      <c r="O846" s="13"/>
      <c r="P846" s="12"/>
      <c r="Q846" s="12"/>
      <c r="R846" s="12"/>
      <c r="S846" s="12"/>
      <c r="T846" s="12"/>
      <c r="U846" s="12"/>
      <c r="V846" s="12"/>
      <c r="W846" s="17"/>
      <c r="X846" s="17"/>
      <c r="Y846" s="15"/>
      <c r="Z846" s="14"/>
      <c r="AA846" s="43" t="e">
        <f t="shared" si="117"/>
        <v>#DIV/0!</v>
      </c>
      <c r="AB846" s="21" t="e">
        <f t="shared" si="118"/>
        <v>#DIV/0!</v>
      </c>
      <c r="AC846" s="21" t="e">
        <f t="shared" si="119"/>
        <v>#DIV/0!</v>
      </c>
      <c r="AD846" s="21" t="e">
        <f t="shared" si="120"/>
        <v>#DIV/0!</v>
      </c>
      <c r="AE846" s="21" t="e">
        <f t="shared" si="121"/>
        <v>#DIV/0!</v>
      </c>
      <c r="AF846" s="21" t="e">
        <f t="shared" si="124"/>
        <v>#DIV/0!</v>
      </c>
      <c r="AG846" s="20">
        <f>VLOOKUP(S846,'tabla ingresos'!$A$3:$D$15,4,FALSE)</f>
        <v>0</v>
      </c>
      <c r="AH846" s="20">
        <f t="shared" si="122"/>
        <v>0</v>
      </c>
      <c r="AI846" s="20">
        <f t="shared" si="123"/>
        <v>0</v>
      </c>
      <c r="AJ846" s="28" t="e">
        <f>VLOOKUP(AA846,score!$K$2:$L$8,2,TRUE)*AJ$2</f>
        <v>#DIV/0!</v>
      </c>
      <c r="AK846" s="28">
        <f>VLOOKUP(T846,score!$M$2:$N$8,2,FALSE)*AK$2</f>
        <v>0</v>
      </c>
      <c r="AL846" s="28">
        <f>VLOOKUP(Q846,score!$G$2:$H$8,2,TRUE)*AL$2</f>
        <v>0.1</v>
      </c>
      <c r="AM846" s="28" t="e">
        <f>VLOOKUP(AB846,score!$Y$2:$Z$8,2,TRUE)*AM$2</f>
        <v>#DIV/0!</v>
      </c>
      <c r="AN846" s="28" t="e">
        <f>VLOOKUP(AE846,score!$AE$2:$AF$8,2,TRUE)*AN$2</f>
        <v>#DIV/0!</v>
      </c>
      <c r="AO846" s="28">
        <f>VLOOKUP(O846,score!$C$2:$D$8,2,TRUE)*AO$2</f>
        <v>0.1</v>
      </c>
      <c r="AP846" s="28">
        <f>VLOOKUP(R846,score!$I$2:$J$8,2,TRUE)*AP$2</f>
        <v>0.1</v>
      </c>
      <c r="AQ846" s="28" t="e">
        <f>VLOOKUP(P846,score!$E$2:$F$8,2,FALSE)*AQ$2</f>
        <v>#N/A</v>
      </c>
      <c r="AR846" s="28">
        <f>VLOOKUP(U846,score!$O$2:$P$8,2,TRUE)*AR$2</f>
        <v>0</v>
      </c>
      <c r="AS846" s="28">
        <f>VLOOKUP(V846,score!$Q$2:$R$8,2,TRUE)*AS$2</f>
        <v>0</v>
      </c>
      <c r="AT846" s="28" t="e">
        <f>VLOOKUP(W846,score!$S$2:$T$8,2,FALSE)*AT$2</f>
        <v>#N/A</v>
      </c>
      <c r="AU846" s="28" t="e">
        <f>VLOOKUP(X846,score!$U$2:$V$4,2,FALSE)*AU$2</f>
        <v>#N/A</v>
      </c>
      <c r="AV846" s="28" t="e">
        <f>VLOOKUP(AF846,score!$AG$2:$AH$8,2,TRUE)*AV$2</f>
        <v>#DIV/0!</v>
      </c>
      <c r="AW846" s="28" t="e">
        <f>VLOOKUP(Y846,score!$W$2:$X$8,2,FALSE)*AW$2</f>
        <v>#N/A</v>
      </c>
      <c r="AX846" s="28" t="e">
        <f>VLOOKUP(AC846,score!$AA$2:$AB$8,2,TRUE)*AX$2</f>
        <v>#DIV/0!</v>
      </c>
      <c r="AY846" s="28" t="e">
        <f>VLOOKUP(AD846,score!$AC$2:$AD$8,2,TRUE)*AY$2</f>
        <v>#DIV/0!</v>
      </c>
      <c r="AZ846" s="28">
        <f>VLOOKUP(N846,score!$A$2:$B$8,2,TRUE)*AZ$2</f>
        <v>0.1</v>
      </c>
      <c r="BA846" s="29" t="e">
        <f t="shared" si="125"/>
        <v>#DIV/0!</v>
      </c>
      <c r="BB846" s="29" t="e">
        <f>VLOOKUP(BA846,score!$AJ$2:$AK$7,2,TRUE)</f>
        <v>#DIV/0!</v>
      </c>
    </row>
    <row r="847" spans="1:54" x14ac:dyDescent="0.3">
      <c r="A847" s="10"/>
      <c r="B847" s="11"/>
      <c r="C847" s="12"/>
      <c r="D847" s="14"/>
      <c r="E847" s="12"/>
      <c r="F847" s="14"/>
      <c r="G847" s="14"/>
      <c r="H847" s="14"/>
      <c r="I847" s="14"/>
      <c r="J847" s="14"/>
      <c r="K847" s="14"/>
      <c r="L847" s="14"/>
      <c r="M847" s="14"/>
      <c r="N847" s="13"/>
      <c r="O847" s="13"/>
      <c r="P847" s="12"/>
      <c r="Q847" s="12"/>
      <c r="R847" s="12"/>
      <c r="S847" s="12"/>
      <c r="T847" s="12"/>
      <c r="U847" s="12"/>
      <c r="V847" s="12"/>
      <c r="W847" s="17"/>
      <c r="X847" s="17"/>
      <c r="Y847" s="15"/>
      <c r="Z847" s="14"/>
      <c r="AA847" s="43" t="e">
        <f t="shared" si="117"/>
        <v>#DIV/0!</v>
      </c>
      <c r="AB847" s="21" t="e">
        <f t="shared" si="118"/>
        <v>#DIV/0!</v>
      </c>
      <c r="AC847" s="21" t="e">
        <f t="shared" si="119"/>
        <v>#DIV/0!</v>
      </c>
      <c r="AD847" s="21" t="e">
        <f t="shared" si="120"/>
        <v>#DIV/0!</v>
      </c>
      <c r="AE847" s="21" t="e">
        <f t="shared" si="121"/>
        <v>#DIV/0!</v>
      </c>
      <c r="AF847" s="21" t="e">
        <f t="shared" si="124"/>
        <v>#DIV/0!</v>
      </c>
      <c r="AG847" s="20">
        <f>VLOOKUP(S847,'tabla ingresos'!$A$3:$D$15,4,FALSE)</f>
        <v>0</v>
      </c>
      <c r="AH847" s="20">
        <f t="shared" si="122"/>
        <v>0</v>
      </c>
      <c r="AI847" s="20">
        <f t="shared" si="123"/>
        <v>0</v>
      </c>
      <c r="AJ847" s="28" t="e">
        <f>VLOOKUP(AA847,score!$K$2:$L$8,2,TRUE)*AJ$2</f>
        <v>#DIV/0!</v>
      </c>
      <c r="AK847" s="28">
        <f>VLOOKUP(T847,score!$M$2:$N$8,2,FALSE)*AK$2</f>
        <v>0</v>
      </c>
      <c r="AL847" s="28">
        <f>VLOOKUP(Q847,score!$G$2:$H$8,2,TRUE)*AL$2</f>
        <v>0.1</v>
      </c>
      <c r="AM847" s="28" t="e">
        <f>VLOOKUP(AB847,score!$Y$2:$Z$8,2,TRUE)*AM$2</f>
        <v>#DIV/0!</v>
      </c>
      <c r="AN847" s="28" t="e">
        <f>VLOOKUP(AE847,score!$AE$2:$AF$8,2,TRUE)*AN$2</f>
        <v>#DIV/0!</v>
      </c>
      <c r="AO847" s="28">
        <f>VLOOKUP(O847,score!$C$2:$D$8,2,TRUE)*AO$2</f>
        <v>0.1</v>
      </c>
      <c r="AP847" s="28">
        <f>VLOOKUP(R847,score!$I$2:$J$8,2,TRUE)*AP$2</f>
        <v>0.1</v>
      </c>
      <c r="AQ847" s="28" t="e">
        <f>VLOOKUP(P847,score!$E$2:$F$8,2,FALSE)*AQ$2</f>
        <v>#N/A</v>
      </c>
      <c r="AR847" s="28">
        <f>VLOOKUP(U847,score!$O$2:$P$8,2,TRUE)*AR$2</f>
        <v>0</v>
      </c>
      <c r="AS847" s="28">
        <f>VLOOKUP(V847,score!$Q$2:$R$8,2,TRUE)*AS$2</f>
        <v>0</v>
      </c>
      <c r="AT847" s="28" t="e">
        <f>VLOOKUP(W847,score!$S$2:$T$8,2,FALSE)*AT$2</f>
        <v>#N/A</v>
      </c>
      <c r="AU847" s="28" t="e">
        <f>VLOOKUP(X847,score!$U$2:$V$4,2,FALSE)*AU$2</f>
        <v>#N/A</v>
      </c>
      <c r="AV847" s="28" t="e">
        <f>VLOOKUP(AF847,score!$AG$2:$AH$8,2,TRUE)*AV$2</f>
        <v>#DIV/0!</v>
      </c>
      <c r="AW847" s="28" t="e">
        <f>VLOOKUP(Y847,score!$W$2:$X$8,2,FALSE)*AW$2</f>
        <v>#N/A</v>
      </c>
      <c r="AX847" s="28" t="e">
        <f>VLOOKUP(AC847,score!$AA$2:$AB$8,2,TRUE)*AX$2</f>
        <v>#DIV/0!</v>
      </c>
      <c r="AY847" s="28" t="e">
        <f>VLOOKUP(AD847,score!$AC$2:$AD$8,2,TRUE)*AY$2</f>
        <v>#DIV/0!</v>
      </c>
      <c r="AZ847" s="28">
        <f>VLOOKUP(N847,score!$A$2:$B$8,2,TRUE)*AZ$2</f>
        <v>0.1</v>
      </c>
      <c r="BA847" s="29" t="e">
        <f t="shared" si="125"/>
        <v>#DIV/0!</v>
      </c>
      <c r="BB847" s="29" t="e">
        <f>VLOOKUP(BA847,score!$AJ$2:$AK$7,2,TRUE)</f>
        <v>#DIV/0!</v>
      </c>
    </row>
    <row r="848" spans="1:54" x14ac:dyDescent="0.3">
      <c r="A848" s="10"/>
      <c r="B848" s="11"/>
      <c r="C848" s="12"/>
      <c r="D848" s="14"/>
      <c r="E848" s="12"/>
      <c r="F848" s="14"/>
      <c r="G848" s="14"/>
      <c r="H848" s="14"/>
      <c r="I848" s="14"/>
      <c r="J848" s="14"/>
      <c r="K848" s="14"/>
      <c r="L848" s="14"/>
      <c r="M848" s="14"/>
      <c r="N848" s="13"/>
      <c r="O848" s="13"/>
      <c r="P848" s="12"/>
      <c r="Q848" s="12"/>
      <c r="R848" s="12"/>
      <c r="S848" s="12"/>
      <c r="T848" s="12"/>
      <c r="U848" s="12"/>
      <c r="V848" s="12"/>
      <c r="W848" s="17"/>
      <c r="X848" s="17"/>
      <c r="Y848" s="15"/>
      <c r="Z848" s="14"/>
      <c r="AA848" s="43" t="e">
        <f t="shared" si="117"/>
        <v>#DIV/0!</v>
      </c>
      <c r="AB848" s="21" t="e">
        <f t="shared" si="118"/>
        <v>#DIV/0!</v>
      </c>
      <c r="AC848" s="21" t="e">
        <f t="shared" si="119"/>
        <v>#DIV/0!</v>
      </c>
      <c r="AD848" s="21" t="e">
        <f t="shared" si="120"/>
        <v>#DIV/0!</v>
      </c>
      <c r="AE848" s="21" t="e">
        <f t="shared" si="121"/>
        <v>#DIV/0!</v>
      </c>
      <c r="AF848" s="21" t="e">
        <f t="shared" si="124"/>
        <v>#DIV/0!</v>
      </c>
      <c r="AG848" s="20">
        <f>VLOOKUP(S848,'tabla ingresos'!$A$3:$D$15,4,FALSE)</f>
        <v>0</v>
      </c>
      <c r="AH848" s="20">
        <f t="shared" si="122"/>
        <v>0</v>
      </c>
      <c r="AI848" s="20">
        <f t="shared" si="123"/>
        <v>0</v>
      </c>
      <c r="AJ848" s="28" t="e">
        <f>VLOOKUP(AA848,score!$K$2:$L$8,2,TRUE)*AJ$2</f>
        <v>#DIV/0!</v>
      </c>
      <c r="AK848" s="28">
        <f>VLOOKUP(T848,score!$M$2:$N$8,2,FALSE)*AK$2</f>
        <v>0</v>
      </c>
      <c r="AL848" s="28">
        <f>VLOOKUP(Q848,score!$G$2:$H$8,2,TRUE)*AL$2</f>
        <v>0.1</v>
      </c>
      <c r="AM848" s="28" t="e">
        <f>VLOOKUP(AB848,score!$Y$2:$Z$8,2,TRUE)*AM$2</f>
        <v>#DIV/0!</v>
      </c>
      <c r="AN848" s="28" t="e">
        <f>VLOOKUP(AE848,score!$AE$2:$AF$8,2,TRUE)*AN$2</f>
        <v>#DIV/0!</v>
      </c>
      <c r="AO848" s="28">
        <f>VLOOKUP(O848,score!$C$2:$D$8,2,TRUE)*AO$2</f>
        <v>0.1</v>
      </c>
      <c r="AP848" s="28">
        <f>VLOOKUP(R848,score!$I$2:$J$8,2,TRUE)*AP$2</f>
        <v>0.1</v>
      </c>
      <c r="AQ848" s="28" t="e">
        <f>VLOOKUP(P848,score!$E$2:$F$8,2,FALSE)*AQ$2</f>
        <v>#N/A</v>
      </c>
      <c r="AR848" s="28">
        <f>VLOOKUP(U848,score!$O$2:$P$8,2,TRUE)*AR$2</f>
        <v>0</v>
      </c>
      <c r="AS848" s="28">
        <f>VLOOKUP(V848,score!$Q$2:$R$8,2,TRUE)*AS$2</f>
        <v>0</v>
      </c>
      <c r="AT848" s="28" t="e">
        <f>VLOOKUP(W848,score!$S$2:$T$8,2,FALSE)*AT$2</f>
        <v>#N/A</v>
      </c>
      <c r="AU848" s="28" t="e">
        <f>VLOOKUP(X848,score!$U$2:$V$4,2,FALSE)*AU$2</f>
        <v>#N/A</v>
      </c>
      <c r="AV848" s="28" t="e">
        <f>VLOOKUP(AF848,score!$AG$2:$AH$8,2,TRUE)*AV$2</f>
        <v>#DIV/0!</v>
      </c>
      <c r="AW848" s="28" t="e">
        <f>VLOOKUP(Y848,score!$W$2:$X$8,2,FALSE)*AW$2</f>
        <v>#N/A</v>
      </c>
      <c r="AX848" s="28" t="e">
        <f>VLOOKUP(AC848,score!$AA$2:$AB$8,2,TRUE)*AX$2</f>
        <v>#DIV/0!</v>
      </c>
      <c r="AY848" s="28" t="e">
        <f>VLOOKUP(AD848,score!$AC$2:$AD$8,2,TRUE)*AY$2</f>
        <v>#DIV/0!</v>
      </c>
      <c r="AZ848" s="28">
        <f>VLOOKUP(N848,score!$A$2:$B$8,2,TRUE)*AZ$2</f>
        <v>0.1</v>
      </c>
      <c r="BA848" s="29" t="e">
        <f t="shared" si="125"/>
        <v>#DIV/0!</v>
      </c>
      <c r="BB848" s="29" t="e">
        <f>VLOOKUP(BA848,score!$AJ$2:$AK$7,2,TRUE)</f>
        <v>#DIV/0!</v>
      </c>
    </row>
    <row r="849" spans="1:54" x14ac:dyDescent="0.3">
      <c r="A849" s="10"/>
      <c r="B849" s="11"/>
      <c r="C849" s="12"/>
      <c r="D849" s="14"/>
      <c r="E849" s="12"/>
      <c r="F849" s="14"/>
      <c r="G849" s="14"/>
      <c r="H849" s="14"/>
      <c r="I849" s="14"/>
      <c r="J849" s="14"/>
      <c r="K849" s="14"/>
      <c r="L849" s="14"/>
      <c r="M849" s="14"/>
      <c r="N849" s="13"/>
      <c r="O849" s="13"/>
      <c r="P849" s="12"/>
      <c r="Q849" s="12"/>
      <c r="R849" s="12"/>
      <c r="S849" s="12"/>
      <c r="T849" s="12"/>
      <c r="U849" s="12"/>
      <c r="V849" s="12"/>
      <c r="W849" s="17"/>
      <c r="X849" s="17"/>
      <c r="Y849" s="15"/>
      <c r="Z849" s="14"/>
      <c r="AA849" s="43" t="e">
        <f t="shared" si="117"/>
        <v>#DIV/0!</v>
      </c>
      <c r="AB849" s="21" t="e">
        <f t="shared" si="118"/>
        <v>#DIV/0!</v>
      </c>
      <c r="AC849" s="21" t="e">
        <f t="shared" si="119"/>
        <v>#DIV/0!</v>
      </c>
      <c r="AD849" s="21" t="e">
        <f t="shared" si="120"/>
        <v>#DIV/0!</v>
      </c>
      <c r="AE849" s="21" t="e">
        <f t="shared" si="121"/>
        <v>#DIV/0!</v>
      </c>
      <c r="AF849" s="21" t="e">
        <f t="shared" si="124"/>
        <v>#DIV/0!</v>
      </c>
      <c r="AG849" s="20">
        <f>VLOOKUP(S849,'tabla ingresos'!$A$3:$D$15,4,FALSE)</f>
        <v>0</v>
      </c>
      <c r="AH849" s="20">
        <f t="shared" si="122"/>
        <v>0</v>
      </c>
      <c r="AI849" s="20">
        <f t="shared" si="123"/>
        <v>0</v>
      </c>
      <c r="AJ849" s="28" t="e">
        <f>VLOOKUP(AA849,score!$K$2:$L$8,2,TRUE)*AJ$2</f>
        <v>#DIV/0!</v>
      </c>
      <c r="AK849" s="28">
        <f>VLOOKUP(T849,score!$M$2:$N$8,2,FALSE)*AK$2</f>
        <v>0</v>
      </c>
      <c r="AL849" s="28">
        <f>VLOOKUP(Q849,score!$G$2:$H$8,2,TRUE)*AL$2</f>
        <v>0.1</v>
      </c>
      <c r="AM849" s="28" t="e">
        <f>VLOOKUP(AB849,score!$Y$2:$Z$8,2,TRUE)*AM$2</f>
        <v>#DIV/0!</v>
      </c>
      <c r="AN849" s="28" t="e">
        <f>VLOOKUP(AE849,score!$AE$2:$AF$8,2,TRUE)*AN$2</f>
        <v>#DIV/0!</v>
      </c>
      <c r="AO849" s="28">
        <f>VLOOKUP(O849,score!$C$2:$D$8,2,TRUE)*AO$2</f>
        <v>0.1</v>
      </c>
      <c r="AP849" s="28">
        <f>VLOOKUP(R849,score!$I$2:$J$8,2,TRUE)*AP$2</f>
        <v>0.1</v>
      </c>
      <c r="AQ849" s="28" t="e">
        <f>VLOOKUP(P849,score!$E$2:$F$8,2,FALSE)*AQ$2</f>
        <v>#N/A</v>
      </c>
      <c r="AR849" s="28">
        <f>VLOOKUP(U849,score!$O$2:$P$8,2,TRUE)*AR$2</f>
        <v>0</v>
      </c>
      <c r="AS849" s="28">
        <f>VLOOKUP(V849,score!$Q$2:$R$8,2,TRUE)*AS$2</f>
        <v>0</v>
      </c>
      <c r="AT849" s="28" t="e">
        <f>VLOOKUP(W849,score!$S$2:$T$8,2,FALSE)*AT$2</f>
        <v>#N/A</v>
      </c>
      <c r="AU849" s="28" t="e">
        <f>VLOOKUP(X849,score!$U$2:$V$4,2,FALSE)*AU$2</f>
        <v>#N/A</v>
      </c>
      <c r="AV849" s="28" t="e">
        <f>VLOOKUP(AF849,score!$AG$2:$AH$8,2,TRUE)*AV$2</f>
        <v>#DIV/0!</v>
      </c>
      <c r="AW849" s="28" t="e">
        <f>VLOOKUP(Y849,score!$W$2:$X$8,2,FALSE)*AW$2</f>
        <v>#N/A</v>
      </c>
      <c r="AX849" s="28" t="e">
        <f>VLOOKUP(AC849,score!$AA$2:$AB$8,2,TRUE)*AX$2</f>
        <v>#DIV/0!</v>
      </c>
      <c r="AY849" s="28" t="e">
        <f>VLOOKUP(AD849,score!$AC$2:$AD$8,2,TRUE)*AY$2</f>
        <v>#DIV/0!</v>
      </c>
      <c r="AZ849" s="28">
        <f>VLOOKUP(N849,score!$A$2:$B$8,2,TRUE)*AZ$2</f>
        <v>0.1</v>
      </c>
      <c r="BA849" s="29" t="e">
        <f t="shared" si="125"/>
        <v>#DIV/0!</v>
      </c>
      <c r="BB849" s="29" t="e">
        <f>VLOOKUP(BA849,score!$AJ$2:$AK$7,2,TRUE)</f>
        <v>#DIV/0!</v>
      </c>
    </row>
    <row r="850" spans="1:54" x14ac:dyDescent="0.3">
      <c r="A850" s="10"/>
      <c r="B850" s="11"/>
      <c r="C850" s="12"/>
      <c r="D850" s="14"/>
      <c r="E850" s="12"/>
      <c r="F850" s="14"/>
      <c r="G850" s="14"/>
      <c r="H850" s="14"/>
      <c r="I850" s="14"/>
      <c r="J850" s="14"/>
      <c r="K850" s="14"/>
      <c r="L850" s="14"/>
      <c r="M850" s="14"/>
      <c r="N850" s="13"/>
      <c r="O850" s="13"/>
      <c r="P850" s="12"/>
      <c r="Q850" s="12"/>
      <c r="R850" s="12"/>
      <c r="S850" s="12"/>
      <c r="T850" s="12"/>
      <c r="U850" s="12"/>
      <c r="V850" s="12"/>
      <c r="W850" s="17"/>
      <c r="X850" s="17"/>
      <c r="Y850" s="15"/>
      <c r="Z850" s="14"/>
      <c r="AA850" s="43" t="e">
        <f t="shared" si="117"/>
        <v>#DIV/0!</v>
      </c>
      <c r="AB850" s="21" t="e">
        <f t="shared" si="118"/>
        <v>#DIV/0!</v>
      </c>
      <c r="AC850" s="21" t="e">
        <f t="shared" si="119"/>
        <v>#DIV/0!</v>
      </c>
      <c r="AD850" s="21" t="e">
        <f t="shared" si="120"/>
        <v>#DIV/0!</v>
      </c>
      <c r="AE850" s="21" t="e">
        <f t="shared" si="121"/>
        <v>#DIV/0!</v>
      </c>
      <c r="AF850" s="21" t="e">
        <f t="shared" si="124"/>
        <v>#DIV/0!</v>
      </c>
      <c r="AG850" s="20">
        <f>VLOOKUP(S850,'tabla ingresos'!$A$3:$D$15,4,FALSE)</f>
        <v>0</v>
      </c>
      <c r="AH850" s="20">
        <f t="shared" si="122"/>
        <v>0</v>
      </c>
      <c r="AI850" s="20">
        <f t="shared" si="123"/>
        <v>0</v>
      </c>
      <c r="AJ850" s="28" t="e">
        <f>VLOOKUP(AA850,score!$K$2:$L$8,2,TRUE)*AJ$2</f>
        <v>#DIV/0!</v>
      </c>
      <c r="AK850" s="28">
        <f>VLOOKUP(T850,score!$M$2:$N$8,2,FALSE)*AK$2</f>
        <v>0</v>
      </c>
      <c r="AL850" s="28">
        <f>VLOOKUP(Q850,score!$G$2:$H$8,2,TRUE)*AL$2</f>
        <v>0.1</v>
      </c>
      <c r="AM850" s="28" t="e">
        <f>VLOOKUP(AB850,score!$Y$2:$Z$8,2,TRUE)*AM$2</f>
        <v>#DIV/0!</v>
      </c>
      <c r="AN850" s="28" t="e">
        <f>VLOOKUP(AE850,score!$AE$2:$AF$8,2,TRUE)*AN$2</f>
        <v>#DIV/0!</v>
      </c>
      <c r="AO850" s="28">
        <f>VLOOKUP(O850,score!$C$2:$D$8,2,TRUE)*AO$2</f>
        <v>0.1</v>
      </c>
      <c r="AP850" s="28">
        <f>VLOOKUP(R850,score!$I$2:$J$8,2,TRUE)*AP$2</f>
        <v>0.1</v>
      </c>
      <c r="AQ850" s="28" t="e">
        <f>VLOOKUP(P850,score!$E$2:$F$8,2,FALSE)*AQ$2</f>
        <v>#N/A</v>
      </c>
      <c r="AR850" s="28">
        <f>VLOOKUP(U850,score!$O$2:$P$8,2,TRUE)*AR$2</f>
        <v>0</v>
      </c>
      <c r="AS850" s="28">
        <f>VLOOKUP(V850,score!$Q$2:$R$8,2,TRUE)*AS$2</f>
        <v>0</v>
      </c>
      <c r="AT850" s="28" t="e">
        <f>VLOOKUP(W850,score!$S$2:$T$8,2,FALSE)*AT$2</f>
        <v>#N/A</v>
      </c>
      <c r="AU850" s="28" t="e">
        <f>VLOOKUP(X850,score!$U$2:$V$4,2,FALSE)*AU$2</f>
        <v>#N/A</v>
      </c>
      <c r="AV850" s="28" t="e">
        <f>VLOOKUP(AF850,score!$AG$2:$AH$8,2,TRUE)*AV$2</f>
        <v>#DIV/0!</v>
      </c>
      <c r="AW850" s="28" t="e">
        <f>VLOOKUP(Y850,score!$W$2:$X$8,2,FALSE)*AW$2</f>
        <v>#N/A</v>
      </c>
      <c r="AX850" s="28" t="e">
        <f>VLOOKUP(AC850,score!$AA$2:$AB$8,2,TRUE)*AX$2</f>
        <v>#DIV/0!</v>
      </c>
      <c r="AY850" s="28" t="e">
        <f>VLOOKUP(AD850,score!$AC$2:$AD$8,2,TRUE)*AY$2</f>
        <v>#DIV/0!</v>
      </c>
      <c r="AZ850" s="28">
        <f>VLOOKUP(N850,score!$A$2:$B$8,2,TRUE)*AZ$2</f>
        <v>0.1</v>
      </c>
      <c r="BA850" s="29" t="e">
        <f t="shared" si="125"/>
        <v>#DIV/0!</v>
      </c>
      <c r="BB850" s="29" t="e">
        <f>VLOOKUP(BA850,score!$AJ$2:$AK$7,2,TRUE)</f>
        <v>#DIV/0!</v>
      </c>
    </row>
    <row r="851" spans="1:54" x14ac:dyDescent="0.3">
      <c r="A851" s="10"/>
      <c r="B851" s="11"/>
      <c r="C851" s="12"/>
      <c r="D851" s="14"/>
      <c r="E851" s="12"/>
      <c r="F851" s="14"/>
      <c r="G851" s="14"/>
      <c r="H851" s="14"/>
      <c r="I851" s="14"/>
      <c r="J851" s="14"/>
      <c r="K851" s="14"/>
      <c r="L851" s="14"/>
      <c r="M851" s="14"/>
      <c r="N851" s="13"/>
      <c r="O851" s="13"/>
      <c r="P851" s="12"/>
      <c r="Q851" s="12"/>
      <c r="R851" s="12"/>
      <c r="S851" s="12"/>
      <c r="T851" s="12"/>
      <c r="U851" s="12"/>
      <c r="V851" s="12"/>
      <c r="W851" s="17"/>
      <c r="X851" s="17"/>
      <c r="Y851" s="15"/>
      <c r="Z851" s="14"/>
      <c r="AA851" s="43" t="e">
        <f t="shared" si="117"/>
        <v>#DIV/0!</v>
      </c>
      <c r="AB851" s="21" t="e">
        <f t="shared" si="118"/>
        <v>#DIV/0!</v>
      </c>
      <c r="AC851" s="21" t="e">
        <f t="shared" si="119"/>
        <v>#DIV/0!</v>
      </c>
      <c r="AD851" s="21" t="e">
        <f t="shared" si="120"/>
        <v>#DIV/0!</v>
      </c>
      <c r="AE851" s="21" t="e">
        <f t="shared" si="121"/>
        <v>#DIV/0!</v>
      </c>
      <c r="AF851" s="21" t="e">
        <f t="shared" si="124"/>
        <v>#DIV/0!</v>
      </c>
      <c r="AG851" s="20">
        <f>VLOOKUP(S851,'tabla ingresos'!$A$3:$D$15,4,FALSE)</f>
        <v>0</v>
      </c>
      <c r="AH851" s="20">
        <f t="shared" si="122"/>
        <v>0</v>
      </c>
      <c r="AI851" s="20">
        <f t="shared" si="123"/>
        <v>0</v>
      </c>
      <c r="AJ851" s="28" t="e">
        <f>VLOOKUP(AA851,score!$K$2:$L$8,2,TRUE)*AJ$2</f>
        <v>#DIV/0!</v>
      </c>
      <c r="AK851" s="28">
        <f>VLOOKUP(T851,score!$M$2:$N$8,2,FALSE)*AK$2</f>
        <v>0</v>
      </c>
      <c r="AL851" s="28">
        <f>VLOOKUP(Q851,score!$G$2:$H$8,2,TRUE)*AL$2</f>
        <v>0.1</v>
      </c>
      <c r="AM851" s="28" t="e">
        <f>VLOOKUP(AB851,score!$Y$2:$Z$8,2,TRUE)*AM$2</f>
        <v>#DIV/0!</v>
      </c>
      <c r="AN851" s="28" t="e">
        <f>VLOOKUP(AE851,score!$AE$2:$AF$8,2,TRUE)*AN$2</f>
        <v>#DIV/0!</v>
      </c>
      <c r="AO851" s="28">
        <f>VLOOKUP(O851,score!$C$2:$D$8,2,TRUE)*AO$2</f>
        <v>0.1</v>
      </c>
      <c r="AP851" s="28">
        <f>VLOOKUP(R851,score!$I$2:$J$8,2,TRUE)*AP$2</f>
        <v>0.1</v>
      </c>
      <c r="AQ851" s="28" t="e">
        <f>VLOOKUP(P851,score!$E$2:$F$8,2,FALSE)*AQ$2</f>
        <v>#N/A</v>
      </c>
      <c r="AR851" s="28">
        <f>VLOOKUP(U851,score!$O$2:$P$8,2,TRUE)*AR$2</f>
        <v>0</v>
      </c>
      <c r="AS851" s="28">
        <f>VLOOKUP(V851,score!$Q$2:$R$8,2,TRUE)*AS$2</f>
        <v>0</v>
      </c>
      <c r="AT851" s="28" t="e">
        <f>VLOOKUP(W851,score!$S$2:$T$8,2,FALSE)*AT$2</f>
        <v>#N/A</v>
      </c>
      <c r="AU851" s="28" t="e">
        <f>VLOOKUP(X851,score!$U$2:$V$4,2,FALSE)*AU$2</f>
        <v>#N/A</v>
      </c>
      <c r="AV851" s="28" t="e">
        <f>VLOOKUP(AF851,score!$AG$2:$AH$8,2,TRUE)*AV$2</f>
        <v>#DIV/0!</v>
      </c>
      <c r="AW851" s="28" t="e">
        <f>VLOOKUP(Y851,score!$W$2:$X$8,2,FALSE)*AW$2</f>
        <v>#N/A</v>
      </c>
      <c r="AX851" s="28" t="e">
        <f>VLOOKUP(AC851,score!$AA$2:$AB$8,2,TRUE)*AX$2</f>
        <v>#DIV/0!</v>
      </c>
      <c r="AY851" s="28" t="e">
        <f>VLOOKUP(AD851,score!$AC$2:$AD$8,2,TRUE)*AY$2</f>
        <v>#DIV/0!</v>
      </c>
      <c r="AZ851" s="28">
        <f>VLOOKUP(N851,score!$A$2:$B$8,2,TRUE)*AZ$2</f>
        <v>0.1</v>
      </c>
      <c r="BA851" s="29" t="e">
        <f t="shared" si="125"/>
        <v>#DIV/0!</v>
      </c>
      <c r="BB851" s="29" t="e">
        <f>VLOOKUP(BA851,score!$AJ$2:$AK$7,2,TRUE)</f>
        <v>#DIV/0!</v>
      </c>
    </row>
    <row r="852" spans="1:54" x14ac:dyDescent="0.3">
      <c r="A852" s="10"/>
      <c r="B852" s="11"/>
      <c r="C852" s="12"/>
      <c r="D852" s="14"/>
      <c r="E852" s="12"/>
      <c r="F852" s="14"/>
      <c r="G852" s="14"/>
      <c r="H852" s="14"/>
      <c r="I852" s="14"/>
      <c r="J852" s="14"/>
      <c r="K852" s="14"/>
      <c r="L852" s="14"/>
      <c r="M852" s="14"/>
      <c r="N852" s="13"/>
      <c r="O852" s="13"/>
      <c r="P852" s="12"/>
      <c r="Q852" s="12"/>
      <c r="R852" s="12"/>
      <c r="S852" s="12"/>
      <c r="T852" s="12"/>
      <c r="U852" s="12"/>
      <c r="V852" s="12"/>
      <c r="W852" s="17"/>
      <c r="X852" s="17"/>
      <c r="Y852" s="15"/>
      <c r="Z852" s="14"/>
      <c r="AA852" s="43" t="e">
        <f t="shared" si="117"/>
        <v>#DIV/0!</v>
      </c>
      <c r="AB852" s="21" t="e">
        <f t="shared" si="118"/>
        <v>#DIV/0!</v>
      </c>
      <c r="AC852" s="21" t="e">
        <f t="shared" si="119"/>
        <v>#DIV/0!</v>
      </c>
      <c r="AD852" s="21" t="e">
        <f t="shared" si="120"/>
        <v>#DIV/0!</v>
      </c>
      <c r="AE852" s="21" t="e">
        <f t="shared" si="121"/>
        <v>#DIV/0!</v>
      </c>
      <c r="AF852" s="21" t="e">
        <f t="shared" si="124"/>
        <v>#DIV/0!</v>
      </c>
      <c r="AG852" s="20">
        <f>VLOOKUP(S852,'tabla ingresos'!$A$3:$D$15,4,FALSE)</f>
        <v>0</v>
      </c>
      <c r="AH852" s="20">
        <f t="shared" si="122"/>
        <v>0</v>
      </c>
      <c r="AI852" s="20">
        <f t="shared" si="123"/>
        <v>0</v>
      </c>
      <c r="AJ852" s="28" t="e">
        <f>VLOOKUP(AA852,score!$K$2:$L$8,2,TRUE)*AJ$2</f>
        <v>#DIV/0!</v>
      </c>
      <c r="AK852" s="28">
        <f>VLOOKUP(T852,score!$M$2:$N$8,2,FALSE)*AK$2</f>
        <v>0</v>
      </c>
      <c r="AL852" s="28">
        <f>VLOOKUP(Q852,score!$G$2:$H$8,2,TRUE)*AL$2</f>
        <v>0.1</v>
      </c>
      <c r="AM852" s="28" t="e">
        <f>VLOOKUP(AB852,score!$Y$2:$Z$8,2,TRUE)*AM$2</f>
        <v>#DIV/0!</v>
      </c>
      <c r="AN852" s="28" t="e">
        <f>VLOOKUP(AE852,score!$AE$2:$AF$8,2,TRUE)*AN$2</f>
        <v>#DIV/0!</v>
      </c>
      <c r="AO852" s="28">
        <f>VLOOKUP(O852,score!$C$2:$D$8,2,TRUE)*AO$2</f>
        <v>0.1</v>
      </c>
      <c r="AP852" s="28">
        <f>VLOOKUP(R852,score!$I$2:$J$8,2,TRUE)*AP$2</f>
        <v>0.1</v>
      </c>
      <c r="AQ852" s="28" t="e">
        <f>VLOOKUP(P852,score!$E$2:$F$8,2,FALSE)*AQ$2</f>
        <v>#N/A</v>
      </c>
      <c r="AR852" s="28">
        <f>VLOOKUP(U852,score!$O$2:$P$8,2,TRUE)*AR$2</f>
        <v>0</v>
      </c>
      <c r="AS852" s="28">
        <f>VLOOKUP(V852,score!$Q$2:$R$8,2,TRUE)*AS$2</f>
        <v>0</v>
      </c>
      <c r="AT852" s="28" t="e">
        <f>VLOOKUP(W852,score!$S$2:$T$8,2,FALSE)*AT$2</f>
        <v>#N/A</v>
      </c>
      <c r="AU852" s="28" t="e">
        <f>VLOOKUP(X852,score!$U$2:$V$4,2,FALSE)*AU$2</f>
        <v>#N/A</v>
      </c>
      <c r="AV852" s="28" t="e">
        <f>VLOOKUP(AF852,score!$AG$2:$AH$8,2,TRUE)*AV$2</f>
        <v>#DIV/0!</v>
      </c>
      <c r="AW852" s="28" t="e">
        <f>VLOOKUP(Y852,score!$W$2:$X$8,2,FALSE)*AW$2</f>
        <v>#N/A</v>
      </c>
      <c r="AX852" s="28" t="e">
        <f>VLOOKUP(AC852,score!$AA$2:$AB$8,2,TRUE)*AX$2</f>
        <v>#DIV/0!</v>
      </c>
      <c r="AY852" s="28" t="e">
        <f>VLOOKUP(AD852,score!$AC$2:$AD$8,2,TRUE)*AY$2</f>
        <v>#DIV/0!</v>
      </c>
      <c r="AZ852" s="28">
        <f>VLOOKUP(N852,score!$A$2:$B$8,2,TRUE)*AZ$2</f>
        <v>0.1</v>
      </c>
      <c r="BA852" s="29" t="e">
        <f t="shared" si="125"/>
        <v>#DIV/0!</v>
      </c>
      <c r="BB852" s="29" t="e">
        <f>VLOOKUP(BA852,score!$AJ$2:$AK$7,2,TRUE)</f>
        <v>#DIV/0!</v>
      </c>
    </row>
    <row r="853" spans="1:54" x14ac:dyDescent="0.3">
      <c r="A853" s="10"/>
      <c r="B853" s="11"/>
      <c r="C853" s="12"/>
      <c r="D853" s="14"/>
      <c r="E853" s="12"/>
      <c r="F853" s="14"/>
      <c r="G853" s="14"/>
      <c r="H853" s="14"/>
      <c r="I853" s="14"/>
      <c r="J853" s="14"/>
      <c r="K853" s="14"/>
      <c r="L853" s="14"/>
      <c r="M853" s="14"/>
      <c r="N853" s="13"/>
      <c r="O853" s="13"/>
      <c r="P853" s="12"/>
      <c r="Q853" s="12"/>
      <c r="R853" s="12"/>
      <c r="S853" s="12"/>
      <c r="T853" s="12"/>
      <c r="U853" s="12"/>
      <c r="V853" s="12"/>
      <c r="W853" s="17"/>
      <c r="X853" s="17"/>
      <c r="Y853" s="15"/>
      <c r="Z853" s="14"/>
      <c r="AA853" s="43" t="e">
        <f t="shared" si="117"/>
        <v>#DIV/0!</v>
      </c>
      <c r="AB853" s="21" t="e">
        <f t="shared" si="118"/>
        <v>#DIV/0!</v>
      </c>
      <c r="AC853" s="21" t="e">
        <f t="shared" si="119"/>
        <v>#DIV/0!</v>
      </c>
      <c r="AD853" s="21" t="e">
        <f t="shared" si="120"/>
        <v>#DIV/0!</v>
      </c>
      <c r="AE853" s="21" t="e">
        <f t="shared" si="121"/>
        <v>#DIV/0!</v>
      </c>
      <c r="AF853" s="21" t="e">
        <f t="shared" si="124"/>
        <v>#DIV/0!</v>
      </c>
      <c r="AG853" s="20">
        <f>VLOOKUP(S853,'tabla ingresos'!$A$3:$D$15,4,FALSE)</f>
        <v>0</v>
      </c>
      <c r="AH853" s="20">
        <f t="shared" si="122"/>
        <v>0</v>
      </c>
      <c r="AI853" s="20">
        <f t="shared" si="123"/>
        <v>0</v>
      </c>
      <c r="AJ853" s="28" t="e">
        <f>VLOOKUP(AA853,score!$K$2:$L$8,2,TRUE)*AJ$2</f>
        <v>#DIV/0!</v>
      </c>
      <c r="AK853" s="28">
        <f>VLOOKUP(T853,score!$M$2:$N$8,2,FALSE)*AK$2</f>
        <v>0</v>
      </c>
      <c r="AL853" s="28">
        <f>VLOOKUP(Q853,score!$G$2:$H$8,2,TRUE)*AL$2</f>
        <v>0.1</v>
      </c>
      <c r="AM853" s="28" t="e">
        <f>VLOOKUP(AB853,score!$Y$2:$Z$8,2,TRUE)*AM$2</f>
        <v>#DIV/0!</v>
      </c>
      <c r="AN853" s="28" t="e">
        <f>VLOOKUP(AE853,score!$AE$2:$AF$8,2,TRUE)*AN$2</f>
        <v>#DIV/0!</v>
      </c>
      <c r="AO853" s="28">
        <f>VLOOKUP(O853,score!$C$2:$D$8,2,TRUE)*AO$2</f>
        <v>0.1</v>
      </c>
      <c r="AP853" s="28">
        <f>VLOOKUP(R853,score!$I$2:$J$8,2,TRUE)*AP$2</f>
        <v>0.1</v>
      </c>
      <c r="AQ853" s="28" t="e">
        <f>VLOOKUP(P853,score!$E$2:$F$8,2,FALSE)*AQ$2</f>
        <v>#N/A</v>
      </c>
      <c r="AR853" s="28">
        <f>VLOOKUP(U853,score!$O$2:$P$8,2,TRUE)*AR$2</f>
        <v>0</v>
      </c>
      <c r="AS853" s="28">
        <f>VLOOKUP(V853,score!$Q$2:$R$8,2,TRUE)*AS$2</f>
        <v>0</v>
      </c>
      <c r="AT853" s="28" t="e">
        <f>VLOOKUP(W853,score!$S$2:$T$8,2,FALSE)*AT$2</f>
        <v>#N/A</v>
      </c>
      <c r="AU853" s="28" t="e">
        <f>VLOOKUP(X853,score!$U$2:$V$4,2,FALSE)*AU$2</f>
        <v>#N/A</v>
      </c>
      <c r="AV853" s="28" t="e">
        <f>VLOOKUP(AF853,score!$AG$2:$AH$8,2,TRUE)*AV$2</f>
        <v>#DIV/0!</v>
      </c>
      <c r="AW853" s="28" t="e">
        <f>VLOOKUP(Y853,score!$W$2:$X$8,2,FALSE)*AW$2</f>
        <v>#N/A</v>
      </c>
      <c r="AX853" s="28" t="e">
        <f>VLOOKUP(AC853,score!$AA$2:$AB$8,2,TRUE)*AX$2</f>
        <v>#DIV/0!</v>
      </c>
      <c r="AY853" s="28" t="e">
        <f>VLOOKUP(AD853,score!$AC$2:$AD$8,2,TRUE)*AY$2</f>
        <v>#DIV/0!</v>
      </c>
      <c r="AZ853" s="28">
        <f>VLOOKUP(N853,score!$A$2:$B$8,2,TRUE)*AZ$2</f>
        <v>0.1</v>
      </c>
      <c r="BA853" s="29" t="e">
        <f t="shared" si="125"/>
        <v>#DIV/0!</v>
      </c>
      <c r="BB853" s="29" t="e">
        <f>VLOOKUP(BA853,score!$AJ$2:$AK$7,2,TRUE)</f>
        <v>#DIV/0!</v>
      </c>
    </row>
    <row r="854" spans="1:54" x14ac:dyDescent="0.3">
      <c r="A854" s="10"/>
      <c r="B854" s="11"/>
      <c r="C854" s="12"/>
      <c r="D854" s="14"/>
      <c r="E854" s="12"/>
      <c r="F854" s="14"/>
      <c r="G854" s="14"/>
      <c r="H854" s="14"/>
      <c r="I854" s="14"/>
      <c r="J854" s="14"/>
      <c r="K854" s="14"/>
      <c r="L854" s="14"/>
      <c r="M854" s="14"/>
      <c r="N854" s="13"/>
      <c r="O854" s="13"/>
      <c r="P854" s="12"/>
      <c r="Q854" s="12"/>
      <c r="R854" s="12"/>
      <c r="S854" s="12"/>
      <c r="T854" s="12"/>
      <c r="U854" s="12"/>
      <c r="V854" s="12"/>
      <c r="W854" s="17"/>
      <c r="X854" s="17"/>
      <c r="Y854" s="15"/>
      <c r="Z854" s="14"/>
      <c r="AA854" s="43" t="e">
        <f t="shared" si="117"/>
        <v>#DIV/0!</v>
      </c>
      <c r="AB854" s="21" t="e">
        <f t="shared" si="118"/>
        <v>#DIV/0!</v>
      </c>
      <c r="AC854" s="21" t="e">
        <f t="shared" si="119"/>
        <v>#DIV/0!</v>
      </c>
      <c r="AD854" s="21" t="e">
        <f t="shared" si="120"/>
        <v>#DIV/0!</v>
      </c>
      <c r="AE854" s="21" t="e">
        <f t="shared" si="121"/>
        <v>#DIV/0!</v>
      </c>
      <c r="AF854" s="21" t="e">
        <f t="shared" si="124"/>
        <v>#DIV/0!</v>
      </c>
      <c r="AG854" s="20">
        <f>VLOOKUP(S854,'tabla ingresos'!$A$3:$D$15,4,FALSE)</f>
        <v>0</v>
      </c>
      <c r="AH854" s="20">
        <f t="shared" si="122"/>
        <v>0</v>
      </c>
      <c r="AI854" s="20">
        <f t="shared" si="123"/>
        <v>0</v>
      </c>
      <c r="AJ854" s="28" t="e">
        <f>VLOOKUP(AA854,score!$K$2:$L$8,2,TRUE)*AJ$2</f>
        <v>#DIV/0!</v>
      </c>
      <c r="AK854" s="28">
        <f>VLOOKUP(T854,score!$M$2:$N$8,2,FALSE)*AK$2</f>
        <v>0</v>
      </c>
      <c r="AL854" s="28">
        <f>VLOOKUP(Q854,score!$G$2:$H$8,2,TRUE)*AL$2</f>
        <v>0.1</v>
      </c>
      <c r="AM854" s="28" t="e">
        <f>VLOOKUP(AB854,score!$Y$2:$Z$8,2,TRUE)*AM$2</f>
        <v>#DIV/0!</v>
      </c>
      <c r="AN854" s="28" t="e">
        <f>VLOOKUP(AE854,score!$AE$2:$AF$8,2,TRUE)*AN$2</f>
        <v>#DIV/0!</v>
      </c>
      <c r="AO854" s="28">
        <f>VLOOKUP(O854,score!$C$2:$D$8,2,TRUE)*AO$2</f>
        <v>0.1</v>
      </c>
      <c r="AP854" s="28">
        <f>VLOOKUP(R854,score!$I$2:$J$8,2,TRUE)*AP$2</f>
        <v>0.1</v>
      </c>
      <c r="AQ854" s="28" t="e">
        <f>VLOOKUP(P854,score!$E$2:$F$8,2,FALSE)*AQ$2</f>
        <v>#N/A</v>
      </c>
      <c r="AR854" s="28">
        <f>VLOOKUP(U854,score!$O$2:$P$8,2,TRUE)*AR$2</f>
        <v>0</v>
      </c>
      <c r="AS854" s="28">
        <f>VLOOKUP(V854,score!$Q$2:$R$8,2,TRUE)*AS$2</f>
        <v>0</v>
      </c>
      <c r="AT854" s="28" t="e">
        <f>VLOOKUP(W854,score!$S$2:$T$8,2,FALSE)*AT$2</f>
        <v>#N/A</v>
      </c>
      <c r="AU854" s="28" t="e">
        <f>VLOOKUP(X854,score!$U$2:$V$4,2,FALSE)*AU$2</f>
        <v>#N/A</v>
      </c>
      <c r="AV854" s="28" t="e">
        <f>VLOOKUP(AF854,score!$AG$2:$AH$8,2,TRUE)*AV$2</f>
        <v>#DIV/0!</v>
      </c>
      <c r="AW854" s="28" t="e">
        <f>VLOOKUP(Y854,score!$W$2:$X$8,2,FALSE)*AW$2</f>
        <v>#N/A</v>
      </c>
      <c r="AX854" s="28" t="e">
        <f>VLOOKUP(AC854,score!$AA$2:$AB$8,2,TRUE)*AX$2</f>
        <v>#DIV/0!</v>
      </c>
      <c r="AY854" s="28" t="e">
        <f>VLOOKUP(AD854,score!$AC$2:$AD$8,2,TRUE)*AY$2</f>
        <v>#DIV/0!</v>
      </c>
      <c r="AZ854" s="28">
        <f>VLOOKUP(N854,score!$A$2:$B$8,2,TRUE)*AZ$2</f>
        <v>0.1</v>
      </c>
      <c r="BA854" s="29" t="e">
        <f t="shared" si="125"/>
        <v>#DIV/0!</v>
      </c>
      <c r="BB854" s="29" t="e">
        <f>VLOOKUP(BA854,score!$AJ$2:$AK$7,2,TRUE)</f>
        <v>#DIV/0!</v>
      </c>
    </row>
    <row r="855" spans="1:54" x14ac:dyDescent="0.3">
      <c r="A855" s="10"/>
      <c r="B855" s="11"/>
      <c r="C855" s="12"/>
      <c r="D855" s="14"/>
      <c r="E855" s="12"/>
      <c r="F855" s="14"/>
      <c r="G855" s="14"/>
      <c r="H855" s="14"/>
      <c r="I855" s="14"/>
      <c r="J855" s="14"/>
      <c r="K855" s="14"/>
      <c r="L855" s="14"/>
      <c r="M855" s="14"/>
      <c r="N855" s="13"/>
      <c r="O855" s="13"/>
      <c r="P855" s="12"/>
      <c r="Q855" s="12"/>
      <c r="R855" s="12"/>
      <c r="S855" s="12"/>
      <c r="T855" s="12"/>
      <c r="U855" s="12"/>
      <c r="V855" s="12"/>
      <c r="W855" s="17"/>
      <c r="X855" s="17"/>
      <c r="Y855" s="15"/>
      <c r="Z855" s="14"/>
      <c r="AA855" s="43" t="e">
        <f t="shared" si="117"/>
        <v>#DIV/0!</v>
      </c>
      <c r="AB855" s="21" t="e">
        <f t="shared" si="118"/>
        <v>#DIV/0!</v>
      </c>
      <c r="AC855" s="21" t="e">
        <f t="shared" si="119"/>
        <v>#DIV/0!</v>
      </c>
      <c r="AD855" s="21" t="e">
        <f t="shared" si="120"/>
        <v>#DIV/0!</v>
      </c>
      <c r="AE855" s="21" t="e">
        <f t="shared" si="121"/>
        <v>#DIV/0!</v>
      </c>
      <c r="AF855" s="21" t="e">
        <f t="shared" si="124"/>
        <v>#DIV/0!</v>
      </c>
      <c r="AG855" s="20">
        <f>VLOOKUP(S855,'tabla ingresos'!$A$3:$D$15,4,FALSE)</f>
        <v>0</v>
      </c>
      <c r="AH855" s="20">
        <f t="shared" si="122"/>
        <v>0</v>
      </c>
      <c r="AI855" s="20">
        <f t="shared" si="123"/>
        <v>0</v>
      </c>
      <c r="AJ855" s="28" t="e">
        <f>VLOOKUP(AA855,score!$K$2:$L$8,2,TRUE)*AJ$2</f>
        <v>#DIV/0!</v>
      </c>
      <c r="AK855" s="28">
        <f>VLOOKUP(T855,score!$M$2:$N$8,2,FALSE)*AK$2</f>
        <v>0</v>
      </c>
      <c r="AL855" s="28">
        <f>VLOOKUP(Q855,score!$G$2:$H$8,2,TRUE)*AL$2</f>
        <v>0.1</v>
      </c>
      <c r="AM855" s="28" t="e">
        <f>VLOOKUP(AB855,score!$Y$2:$Z$8,2,TRUE)*AM$2</f>
        <v>#DIV/0!</v>
      </c>
      <c r="AN855" s="28" t="e">
        <f>VLOOKUP(AE855,score!$AE$2:$AF$8,2,TRUE)*AN$2</f>
        <v>#DIV/0!</v>
      </c>
      <c r="AO855" s="28">
        <f>VLOOKUP(O855,score!$C$2:$D$8,2,TRUE)*AO$2</f>
        <v>0.1</v>
      </c>
      <c r="AP855" s="28">
        <f>VLOOKUP(R855,score!$I$2:$J$8,2,TRUE)*AP$2</f>
        <v>0.1</v>
      </c>
      <c r="AQ855" s="28" t="e">
        <f>VLOOKUP(P855,score!$E$2:$F$8,2,FALSE)*AQ$2</f>
        <v>#N/A</v>
      </c>
      <c r="AR855" s="28">
        <f>VLOOKUP(U855,score!$O$2:$P$8,2,TRUE)*AR$2</f>
        <v>0</v>
      </c>
      <c r="AS855" s="28">
        <f>VLOOKUP(V855,score!$Q$2:$R$8,2,TRUE)*AS$2</f>
        <v>0</v>
      </c>
      <c r="AT855" s="28" t="e">
        <f>VLOOKUP(W855,score!$S$2:$T$8,2,FALSE)*AT$2</f>
        <v>#N/A</v>
      </c>
      <c r="AU855" s="28" t="e">
        <f>VLOOKUP(X855,score!$U$2:$V$4,2,FALSE)*AU$2</f>
        <v>#N/A</v>
      </c>
      <c r="AV855" s="28" t="e">
        <f>VLOOKUP(AF855,score!$AG$2:$AH$8,2,TRUE)*AV$2</f>
        <v>#DIV/0!</v>
      </c>
      <c r="AW855" s="28" t="e">
        <f>VLOOKUP(Y855,score!$W$2:$X$8,2,FALSE)*AW$2</f>
        <v>#N/A</v>
      </c>
      <c r="AX855" s="28" t="e">
        <f>VLOOKUP(AC855,score!$AA$2:$AB$8,2,TRUE)*AX$2</f>
        <v>#DIV/0!</v>
      </c>
      <c r="AY855" s="28" t="e">
        <f>VLOOKUP(AD855,score!$AC$2:$AD$8,2,TRUE)*AY$2</f>
        <v>#DIV/0!</v>
      </c>
      <c r="AZ855" s="28">
        <f>VLOOKUP(N855,score!$A$2:$B$8,2,TRUE)*AZ$2</f>
        <v>0.1</v>
      </c>
      <c r="BA855" s="29" t="e">
        <f t="shared" si="125"/>
        <v>#DIV/0!</v>
      </c>
      <c r="BB855" s="29" t="e">
        <f>VLOOKUP(BA855,score!$AJ$2:$AK$7,2,TRUE)</f>
        <v>#DIV/0!</v>
      </c>
    </row>
    <row r="856" spans="1:54" x14ac:dyDescent="0.3">
      <c r="A856" s="10"/>
      <c r="B856" s="11"/>
      <c r="C856" s="12"/>
      <c r="D856" s="14"/>
      <c r="E856" s="12"/>
      <c r="F856" s="14"/>
      <c r="G856" s="14"/>
      <c r="H856" s="14"/>
      <c r="I856" s="14"/>
      <c r="J856" s="14"/>
      <c r="K856" s="14"/>
      <c r="L856" s="14"/>
      <c r="M856" s="14"/>
      <c r="N856" s="13"/>
      <c r="O856" s="13"/>
      <c r="P856" s="12"/>
      <c r="Q856" s="12"/>
      <c r="R856" s="12"/>
      <c r="S856" s="12"/>
      <c r="T856" s="12"/>
      <c r="U856" s="12"/>
      <c r="V856" s="12"/>
      <c r="W856" s="17"/>
      <c r="X856" s="17"/>
      <c r="Y856" s="15"/>
      <c r="Z856" s="14"/>
      <c r="AA856" s="43" t="e">
        <f t="shared" si="117"/>
        <v>#DIV/0!</v>
      </c>
      <c r="AB856" s="21" t="e">
        <f t="shared" si="118"/>
        <v>#DIV/0!</v>
      </c>
      <c r="AC856" s="21" t="e">
        <f t="shared" si="119"/>
        <v>#DIV/0!</v>
      </c>
      <c r="AD856" s="21" t="e">
        <f t="shared" si="120"/>
        <v>#DIV/0!</v>
      </c>
      <c r="AE856" s="21" t="e">
        <f t="shared" si="121"/>
        <v>#DIV/0!</v>
      </c>
      <c r="AF856" s="21" t="e">
        <f t="shared" si="124"/>
        <v>#DIV/0!</v>
      </c>
      <c r="AG856" s="20">
        <f>VLOOKUP(S856,'tabla ingresos'!$A$3:$D$15,4,FALSE)</f>
        <v>0</v>
      </c>
      <c r="AH856" s="20">
        <f t="shared" si="122"/>
        <v>0</v>
      </c>
      <c r="AI856" s="20">
        <f t="shared" si="123"/>
        <v>0</v>
      </c>
      <c r="AJ856" s="28" t="e">
        <f>VLOOKUP(AA856,score!$K$2:$L$8,2,TRUE)*AJ$2</f>
        <v>#DIV/0!</v>
      </c>
      <c r="AK856" s="28">
        <f>VLOOKUP(T856,score!$M$2:$N$8,2,FALSE)*AK$2</f>
        <v>0</v>
      </c>
      <c r="AL856" s="28">
        <f>VLOOKUP(Q856,score!$G$2:$H$8,2,TRUE)*AL$2</f>
        <v>0.1</v>
      </c>
      <c r="AM856" s="28" t="e">
        <f>VLOOKUP(AB856,score!$Y$2:$Z$8,2,TRUE)*AM$2</f>
        <v>#DIV/0!</v>
      </c>
      <c r="AN856" s="28" t="e">
        <f>VLOOKUP(AE856,score!$AE$2:$AF$8,2,TRUE)*AN$2</f>
        <v>#DIV/0!</v>
      </c>
      <c r="AO856" s="28">
        <f>VLOOKUP(O856,score!$C$2:$D$8,2,TRUE)*AO$2</f>
        <v>0.1</v>
      </c>
      <c r="AP856" s="28">
        <f>VLOOKUP(R856,score!$I$2:$J$8,2,TRUE)*AP$2</f>
        <v>0.1</v>
      </c>
      <c r="AQ856" s="28" t="e">
        <f>VLOOKUP(P856,score!$E$2:$F$8,2,FALSE)*AQ$2</f>
        <v>#N/A</v>
      </c>
      <c r="AR856" s="28">
        <f>VLOOKUP(U856,score!$O$2:$P$8,2,TRUE)*AR$2</f>
        <v>0</v>
      </c>
      <c r="AS856" s="28">
        <f>VLOOKUP(V856,score!$Q$2:$R$8,2,TRUE)*AS$2</f>
        <v>0</v>
      </c>
      <c r="AT856" s="28" t="e">
        <f>VLOOKUP(W856,score!$S$2:$T$8,2,FALSE)*AT$2</f>
        <v>#N/A</v>
      </c>
      <c r="AU856" s="28" t="e">
        <f>VLOOKUP(X856,score!$U$2:$V$4,2,FALSE)*AU$2</f>
        <v>#N/A</v>
      </c>
      <c r="AV856" s="28" t="e">
        <f>VLOOKUP(AF856,score!$AG$2:$AH$8,2,TRUE)*AV$2</f>
        <v>#DIV/0!</v>
      </c>
      <c r="AW856" s="28" t="e">
        <f>VLOOKUP(Y856,score!$W$2:$X$8,2,FALSE)*AW$2</f>
        <v>#N/A</v>
      </c>
      <c r="AX856" s="28" t="e">
        <f>VLOOKUP(AC856,score!$AA$2:$AB$8,2,TRUE)*AX$2</f>
        <v>#DIV/0!</v>
      </c>
      <c r="AY856" s="28" t="e">
        <f>VLOOKUP(AD856,score!$AC$2:$AD$8,2,TRUE)*AY$2</f>
        <v>#DIV/0!</v>
      </c>
      <c r="AZ856" s="28">
        <f>VLOOKUP(N856,score!$A$2:$B$8,2,TRUE)*AZ$2</f>
        <v>0.1</v>
      </c>
      <c r="BA856" s="29" t="e">
        <f t="shared" si="125"/>
        <v>#DIV/0!</v>
      </c>
      <c r="BB856" s="29" t="e">
        <f>VLOOKUP(BA856,score!$AJ$2:$AK$7,2,TRUE)</f>
        <v>#DIV/0!</v>
      </c>
    </row>
    <row r="857" spans="1:54" x14ac:dyDescent="0.3">
      <c r="A857" s="10"/>
      <c r="B857" s="11"/>
      <c r="C857" s="12"/>
      <c r="D857" s="14"/>
      <c r="E857" s="12"/>
      <c r="F857" s="14"/>
      <c r="G857" s="14"/>
      <c r="H857" s="14"/>
      <c r="I857" s="14"/>
      <c r="J857" s="14"/>
      <c r="K857" s="14"/>
      <c r="L857" s="14"/>
      <c r="M857" s="14"/>
      <c r="N857" s="13"/>
      <c r="O857" s="13"/>
      <c r="P857" s="12"/>
      <c r="Q857" s="12"/>
      <c r="R857" s="12"/>
      <c r="S857" s="12"/>
      <c r="T857" s="12"/>
      <c r="U857" s="12"/>
      <c r="V857" s="12"/>
      <c r="W857" s="17"/>
      <c r="X857" s="17"/>
      <c r="Y857" s="15"/>
      <c r="Z857" s="14"/>
      <c r="AA857" s="43" t="e">
        <f t="shared" si="117"/>
        <v>#DIV/0!</v>
      </c>
      <c r="AB857" s="21" t="e">
        <f t="shared" si="118"/>
        <v>#DIV/0!</v>
      </c>
      <c r="AC857" s="21" t="e">
        <f t="shared" si="119"/>
        <v>#DIV/0!</v>
      </c>
      <c r="AD857" s="21" t="e">
        <f t="shared" si="120"/>
        <v>#DIV/0!</v>
      </c>
      <c r="AE857" s="21" t="e">
        <f t="shared" si="121"/>
        <v>#DIV/0!</v>
      </c>
      <c r="AF857" s="21" t="e">
        <f t="shared" si="124"/>
        <v>#DIV/0!</v>
      </c>
      <c r="AG857" s="20">
        <f>VLOOKUP(S857,'tabla ingresos'!$A$3:$D$15,4,FALSE)</f>
        <v>0</v>
      </c>
      <c r="AH857" s="20">
        <f t="shared" si="122"/>
        <v>0</v>
      </c>
      <c r="AI857" s="20">
        <f t="shared" si="123"/>
        <v>0</v>
      </c>
      <c r="AJ857" s="28" t="e">
        <f>VLOOKUP(AA857,score!$K$2:$L$8,2,TRUE)*AJ$2</f>
        <v>#DIV/0!</v>
      </c>
      <c r="AK857" s="28">
        <f>VLOOKUP(T857,score!$M$2:$N$8,2,FALSE)*AK$2</f>
        <v>0</v>
      </c>
      <c r="AL857" s="28">
        <f>VLOOKUP(Q857,score!$G$2:$H$8,2,TRUE)*AL$2</f>
        <v>0.1</v>
      </c>
      <c r="AM857" s="28" t="e">
        <f>VLOOKUP(AB857,score!$Y$2:$Z$8,2,TRUE)*AM$2</f>
        <v>#DIV/0!</v>
      </c>
      <c r="AN857" s="28" t="e">
        <f>VLOOKUP(AE857,score!$AE$2:$AF$8,2,TRUE)*AN$2</f>
        <v>#DIV/0!</v>
      </c>
      <c r="AO857" s="28">
        <f>VLOOKUP(O857,score!$C$2:$D$8,2,TRUE)*AO$2</f>
        <v>0.1</v>
      </c>
      <c r="AP857" s="28">
        <f>VLOOKUP(R857,score!$I$2:$J$8,2,TRUE)*AP$2</f>
        <v>0.1</v>
      </c>
      <c r="AQ857" s="28" t="e">
        <f>VLOOKUP(P857,score!$E$2:$F$8,2,FALSE)*AQ$2</f>
        <v>#N/A</v>
      </c>
      <c r="AR857" s="28">
        <f>VLOOKUP(U857,score!$O$2:$P$8,2,TRUE)*AR$2</f>
        <v>0</v>
      </c>
      <c r="AS857" s="28">
        <f>VLOOKUP(V857,score!$Q$2:$R$8,2,TRUE)*AS$2</f>
        <v>0</v>
      </c>
      <c r="AT857" s="28" t="e">
        <f>VLOOKUP(W857,score!$S$2:$T$8,2,FALSE)*AT$2</f>
        <v>#N/A</v>
      </c>
      <c r="AU857" s="28" t="e">
        <f>VLOOKUP(X857,score!$U$2:$V$4,2,FALSE)*AU$2</f>
        <v>#N/A</v>
      </c>
      <c r="AV857" s="28" t="e">
        <f>VLOOKUP(AF857,score!$AG$2:$AH$8,2,TRUE)*AV$2</f>
        <v>#DIV/0!</v>
      </c>
      <c r="AW857" s="28" t="e">
        <f>VLOOKUP(Y857,score!$W$2:$X$8,2,FALSE)*AW$2</f>
        <v>#N/A</v>
      </c>
      <c r="AX857" s="28" t="e">
        <f>VLOOKUP(AC857,score!$AA$2:$AB$8,2,TRUE)*AX$2</f>
        <v>#DIV/0!</v>
      </c>
      <c r="AY857" s="28" t="e">
        <f>VLOOKUP(AD857,score!$AC$2:$AD$8,2,TRUE)*AY$2</f>
        <v>#DIV/0!</v>
      </c>
      <c r="AZ857" s="28">
        <f>VLOOKUP(N857,score!$A$2:$B$8,2,TRUE)*AZ$2</f>
        <v>0.1</v>
      </c>
      <c r="BA857" s="29" t="e">
        <f t="shared" si="125"/>
        <v>#DIV/0!</v>
      </c>
      <c r="BB857" s="29" t="e">
        <f>VLOOKUP(BA857,score!$AJ$2:$AK$7,2,TRUE)</f>
        <v>#DIV/0!</v>
      </c>
    </row>
    <row r="858" spans="1:54" x14ac:dyDescent="0.3">
      <c r="A858" s="10"/>
      <c r="B858" s="11"/>
      <c r="C858" s="12"/>
      <c r="D858" s="14"/>
      <c r="E858" s="12"/>
      <c r="F858" s="14"/>
      <c r="G858" s="14"/>
      <c r="H858" s="14"/>
      <c r="I858" s="14"/>
      <c r="J858" s="14"/>
      <c r="K858" s="14"/>
      <c r="L858" s="14"/>
      <c r="M858" s="14"/>
      <c r="N858" s="13"/>
      <c r="O858" s="13"/>
      <c r="P858" s="12"/>
      <c r="Q858" s="12"/>
      <c r="R858" s="12"/>
      <c r="S858" s="12"/>
      <c r="T858" s="12"/>
      <c r="U858" s="12"/>
      <c r="V858" s="12"/>
      <c r="W858" s="17"/>
      <c r="X858" s="17"/>
      <c r="Y858" s="15"/>
      <c r="Z858" s="14"/>
      <c r="AA858" s="43" t="e">
        <f t="shared" si="117"/>
        <v>#DIV/0!</v>
      </c>
      <c r="AB858" s="21" t="e">
        <f t="shared" si="118"/>
        <v>#DIV/0!</v>
      </c>
      <c r="AC858" s="21" t="e">
        <f t="shared" si="119"/>
        <v>#DIV/0!</v>
      </c>
      <c r="AD858" s="21" t="e">
        <f t="shared" si="120"/>
        <v>#DIV/0!</v>
      </c>
      <c r="AE858" s="21" t="e">
        <f t="shared" si="121"/>
        <v>#DIV/0!</v>
      </c>
      <c r="AF858" s="21" t="e">
        <f t="shared" si="124"/>
        <v>#DIV/0!</v>
      </c>
      <c r="AG858" s="20">
        <f>VLOOKUP(S858,'tabla ingresos'!$A$3:$D$15,4,FALSE)</f>
        <v>0</v>
      </c>
      <c r="AH858" s="20">
        <f t="shared" si="122"/>
        <v>0</v>
      </c>
      <c r="AI858" s="20">
        <f t="shared" si="123"/>
        <v>0</v>
      </c>
      <c r="AJ858" s="28" t="e">
        <f>VLOOKUP(AA858,score!$K$2:$L$8,2,TRUE)*AJ$2</f>
        <v>#DIV/0!</v>
      </c>
      <c r="AK858" s="28">
        <f>VLOOKUP(T858,score!$M$2:$N$8,2,FALSE)*AK$2</f>
        <v>0</v>
      </c>
      <c r="AL858" s="28">
        <f>VLOOKUP(Q858,score!$G$2:$H$8,2,TRUE)*AL$2</f>
        <v>0.1</v>
      </c>
      <c r="AM858" s="28" t="e">
        <f>VLOOKUP(AB858,score!$Y$2:$Z$8,2,TRUE)*AM$2</f>
        <v>#DIV/0!</v>
      </c>
      <c r="AN858" s="28" t="e">
        <f>VLOOKUP(AE858,score!$AE$2:$AF$8,2,TRUE)*AN$2</f>
        <v>#DIV/0!</v>
      </c>
      <c r="AO858" s="28">
        <f>VLOOKUP(O858,score!$C$2:$D$8,2,TRUE)*AO$2</f>
        <v>0.1</v>
      </c>
      <c r="AP858" s="28">
        <f>VLOOKUP(R858,score!$I$2:$J$8,2,TRUE)*AP$2</f>
        <v>0.1</v>
      </c>
      <c r="AQ858" s="28" t="e">
        <f>VLOOKUP(P858,score!$E$2:$F$8,2,FALSE)*AQ$2</f>
        <v>#N/A</v>
      </c>
      <c r="AR858" s="28">
        <f>VLOOKUP(U858,score!$O$2:$P$8,2,TRUE)*AR$2</f>
        <v>0</v>
      </c>
      <c r="AS858" s="28">
        <f>VLOOKUP(V858,score!$Q$2:$R$8,2,TRUE)*AS$2</f>
        <v>0</v>
      </c>
      <c r="AT858" s="28" t="e">
        <f>VLOOKUP(W858,score!$S$2:$T$8,2,FALSE)*AT$2</f>
        <v>#N/A</v>
      </c>
      <c r="AU858" s="28" t="e">
        <f>VLOOKUP(X858,score!$U$2:$V$4,2,FALSE)*AU$2</f>
        <v>#N/A</v>
      </c>
      <c r="AV858" s="28" t="e">
        <f>VLOOKUP(AF858,score!$AG$2:$AH$8,2,TRUE)*AV$2</f>
        <v>#DIV/0!</v>
      </c>
      <c r="AW858" s="28" t="e">
        <f>VLOOKUP(Y858,score!$W$2:$X$8,2,FALSE)*AW$2</f>
        <v>#N/A</v>
      </c>
      <c r="AX858" s="28" t="e">
        <f>VLOOKUP(AC858,score!$AA$2:$AB$8,2,TRUE)*AX$2</f>
        <v>#DIV/0!</v>
      </c>
      <c r="AY858" s="28" t="e">
        <f>VLOOKUP(AD858,score!$AC$2:$AD$8,2,TRUE)*AY$2</f>
        <v>#DIV/0!</v>
      </c>
      <c r="AZ858" s="28">
        <f>VLOOKUP(N858,score!$A$2:$B$8,2,TRUE)*AZ$2</f>
        <v>0.1</v>
      </c>
      <c r="BA858" s="29" t="e">
        <f t="shared" si="125"/>
        <v>#DIV/0!</v>
      </c>
      <c r="BB858" s="29" t="e">
        <f>VLOOKUP(BA858,score!$AJ$2:$AK$7,2,TRUE)</f>
        <v>#DIV/0!</v>
      </c>
    </row>
    <row r="859" spans="1:54" x14ac:dyDescent="0.3">
      <c r="A859" s="10"/>
      <c r="B859" s="11"/>
      <c r="C859" s="12"/>
      <c r="D859" s="14"/>
      <c r="E859" s="12"/>
      <c r="F859" s="14"/>
      <c r="G859" s="14"/>
      <c r="H859" s="14"/>
      <c r="I859" s="14"/>
      <c r="J859" s="14"/>
      <c r="K859" s="14"/>
      <c r="L859" s="14"/>
      <c r="M859" s="14"/>
      <c r="N859" s="13"/>
      <c r="O859" s="13"/>
      <c r="P859" s="12"/>
      <c r="Q859" s="12"/>
      <c r="R859" s="12"/>
      <c r="S859" s="12"/>
      <c r="T859" s="12"/>
      <c r="U859" s="12"/>
      <c r="V859" s="12"/>
      <c r="W859" s="17"/>
      <c r="X859" s="17"/>
      <c r="Y859" s="15"/>
      <c r="Z859" s="14"/>
      <c r="AA859" s="43" t="e">
        <f t="shared" si="117"/>
        <v>#DIV/0!</v>
      </c>
      <c r="AB859" s="21" t="e">
        <f t="shared" si="118"/>
        <v>#DIV/0!</v>
      </c>
      <c r="AC859" s="21" t="e">
        <f t="shared" si="119"/>
        <v>#DIV/0!</v>
      </c>
      <c r="AD859" s="21" t="e">
        <f t="shared" si="120"/>
        <v>#DIV/0!</v>
      </c>
      <c r="AE859" s="21" t="e">
        <f t="shared" si="121"/>
        <v>#DIV/0!</v>
      </c>
      <c r="AF859" s="21" t="e">
        <f t="shared" si="124"/>
        <v>#DIV/0!</v>
      </c>
      <c r="AG859" s="20">
        <f>VLOOKUP(S859,'tabla ingresos'!$A$3:$D$15,4,FALSE)</f>
        <v>0</v>
      </c>
      <c r="AH859" s="20">
        <f t="shared" si="122"/>
        <v>0</v>
      </c>
      <c r="AI859" s="20">
        <f t="shared" si="123"/>
        <v>0</v>
      </c>
      <c r="AJ859" s="28" t="e">
        <f>VLOOKUP(AA859,score!$K$2:$L$8,2,TRUE)*AJ$2</f>
        <v>#DIV/0!</v>
      </c>
      <c r="AK859" s="28">
        <f>VLOOKUP(T859,score!$M$2:$N$8,2,FALSE)*AK$2</f>
        <v>0</v>
      </c>
      <c r="AL859" s="28">
        <f>VLOOKUP(Q859,score!$G$2:$H$8,2,TRUE)*AL$2</f>
        <v>0.1</v>
      </c>
      <c r="AM859" s="28" t="e">
        <f>VLOOKUP(AB859,score!$Y$2:$Z$8,2,TRUE)*AM$2</f>
        <v>#DIV/0!</v>
      </c>
      <c r="AN859" s="28" t="e">
        <f>VLOOKUP(AE859,score!$AE$2:$AF$8,2,TRUE)*AN$2</f>
        <v>#DIV/0!</v>
      </c>
      <c r="AO859" s="28">
        <f>VLOOKUP(O859,score!$C$2:$D$8,2,TRUE)*AO$2</f>
        <v>0.1</v>
      </c>
      <c r="AP859" s="28">
        <f>VLOOKUP(R859,score!$I$2:$J$8,2,TRUE)*AP$2</f>
        <v>0.1</v>
      </c>
      <c r="AQ859" s="28" t="e">
        <f>VLOOKUP(P859,score!$E$2:$F$8,2,FALSE)*AQ$2</f>
        <v>#N/A</v>
      </c>
      <c r="AR859" s="28">
        <f>VLOOKUP(U859,score!$O$2:$P$8,2,TRUE)*AR$2</f>
        <v>0</v>
      </c>
      <c r="AS859" s="28">
        <f>VLOOKUP(V859,score!$Q$2:$R$8,2,TRUE)*AS$2</f>
        <v>0</v>
      </c>
      <c r="AT859" s="28" t="e">
        <f>VLOOKUP(W859,score!$S$2:$T$8,2,FALSE)*AT$2</f>
        <v>#N/A</v>
      </c>
      <c r="AU859" s="28" t="e">
        <f>VLOOKUP(X859,score!$U$2:$V$4,2,FALSE)*AU$2</f>
        <v>#N/A</v>
      </c>
      <c r="AV859" s="28" t="e">
        <f>VLOOKUP(AF859,score!$AG$2:$AH$8,2,TRUE)*AV$2</f>
        <v>#DIV/0!</v>
      </c>
      <c r="AW859" s="28" t="e">
        <f>VLOOKUP(Y859,score!$W$2:$X$8,2,FALSE)*AW$2</f>
        <v>#N/A</v>
      </c>
      <c r="AX859" s="28" t="e">
        <f>VLOOKUP(AC859,score!$AA$2:$AB$8,2,TRUE)*AX$2</f>
        <v>#DIV/0!</v>
      </c>
      <c r="AY859" s="28" t="e">
        <f>VLOOKUP(AD859,score!$AC$2:$AD$8,2,TRUE)*AY$2</f>
        <v>#DIV/0!</v>
      </c>
      <c r="AZ859" s="28">
        <f>VLOOKUP(N859,score!$A$2:$B$8,2,TRUE)*AZ$2</f>
        <v>0.1</v>
      </c>
      <c r="BA859" s="29" t="e">
        <f t="shared" si="125"/>
        <v>#DIV/0!</v>
      </c>
      <c r="BB859" s="29" t="e">
        <f>VLOOKUP(BA859,score!$AJ$2:$AK$7,2,TRUE)</f>
        <v>#DIV/0!</v>
      </c>
    </row>
    <row r="860" spans="1:54" x14ac:dyDescent="0.3">
      <c r="A860" s="10"/>
      <c r="B860" s="11"/>
      <c r="C860" s="12"/>
      <c r="D860" s="14"/>
      <c r="E860" s="12"/>
      <c r="F860" s="14"/>
      <c r="G860" s="14"/>
      <c r="H860" s="14"/>
      <c r="I860" s="14"/>
      <c r="J860" s="14"/>
      <c r="K860" s="14"/>
      <c r="L860" s="14"/>
      <c r="M860" s="14"/>
      <c r="N860" s="13"/>
      <c r="O860" s="13"/>
      <c r="P860" s="12"/>
      <c r="Q860" s="12"/>
      <c r="R860" s="12"/>
      <c r="S860" s="12"/>
      <c r="T860" s="12"/>
      <c r="U860" s="12"/>
      <c r="V860" s="12"/>
      <c r="W860" s="17"/>
      <c r="X860" s="17"/>
      <c r="Y860" s="15"/>
      <c r="Z860" s="14"/>
      <c r="AA860" s="43" t="e">
        <f t="shared" si="117"/>
        <v>#DIV/0!</v>
      </c>
      <c r="AB860" s="21" t="e">
        <f t="shared" si="118"/>
        <v>#DIV/0!</v>
      </c>
      <c r="AC860" s="21" t="e">
        <f t="shared" si="119"/>
        <v>#DIV/0!</v>
      </c>
      <c r="AD860" s="21" t="e">
        <f t="shared" si="120"/>
        <v>#DIV/0!</v>
      </c>
      <c r="AE860" s="21" t="e">
        <f t="shared" si="121"/>
        <v>#DIV/0!</v>
      </c>
      <c r="AF860" s="21" t="e">
        <f t="shared" si="124"/>
        <v>#DIV/0!</v>
      </c>
      <c r="AG860" s="20">
        <f>VLOOKUP(S860,'tabla ingresos'!$A$3:$D$15,4,FALSE)</f>
        <v>0</v>
      </c>
      <c r="AH860" s="20">
        <f t="shared" si="122"/>
        <v>0</v>
      </c>
      <c r="AI860" s="20">
        <f t="shared" si="123"/>
        <v>0</v>
      </c>
      <c r="AJ860" s="28" t="e">
        <f>VLOOKUP(AA860,score!$K$2:$L$8,2,TRUE)*AJ$2</f>
        <v>#DIV/0!</v>
      </c>
      <c r="AK860" s="28">
        <f>VLOOKUP(T860,score!$M$2:$N$8,2,FALSE)*AK$2</f>
        <v>0</v>
      </c>
      <c r="AL860" s="28">
        <f>VLOOKUP(Q860,score!$G$2:$H$8,2,TRUE)*AL$2</f>
        <v>0.1</v>
      </c>
      <c r="AM860" s="28" t="e">
        <f>VLOOKUP(AB860,score!$Y$2:$Z$8,2,TRUE)*AM$2</f>
        <v>#DIV/0!</v>
      </c>
      <c r="AN860" s="28" t="e">
        <f>VLOOKUP(AE860,score!$AE$2:$AF$8,2,TRUE)*AN$2</f>
        <v>#DIV/0!</v>
      </c>
      <c r="AO860" s="28">
        <f>VLOOKUP(O860,score!$C$2:$D$8,2,TRUE)*AO$2</f>
        <v>0.1</v>
      </c>
      <c r="AP860" s="28">
        <f>VLOOKUP(R860,score!$I$2:$J$8,2,TRUE)*AP$2</f>
        <v>0.1</v>
      </c>
      <c r="AQ860" s="28" t="e">
        <f>VLOOKUP(P860,score!$E$2:$F$8,2,FALSE)*AQ$2</f>
        <v>#N/A</v>
      </c>
      <c r="AR860" s="28">
        <f>VLOOKUP(U860,score!$O$2:$P$8,2,TRUE)*AR$2</f>
        <v>0</v>
      </c>
      <c r="AS860" s="28">
        <f>VLOOKUP(V860,score!$Q$2:$R$8,2,TRUE)*AS$2</f>
        <v>0</v>
      </c>
      <c r="AT860" s="28" t="e">
        <f>VLOOKUP(W860,score!$S$2:$T$8,2,FALSE)*AT$2</f>
        <v>#N/A</v>
      </c>
      <c r="AU860" s="28" t="e">
        <f>VLOOKUP(X860,score!$U$2:$V$4,2,FALSE)*AU$2</f>
        <v>#N/A</v>
      </c>
      <c r="AV860" s="28" t="e">
        <f>VLOOKUP(AF860,score!$AG$2:$AH$8,2,TRUE)*AV$2</f>
        <v>#DIV/0!</v>
      </c>
      <c r="AW860" s="28" t="e">
        <f>VLOOKUP(Y860,score!$W$2:$X$8,2,FALSE)*AW$2</f>
        <v>#N/A</v>
      </c>
      <c r="AX860" s="28" t="e">
        <f>VLOOKUP(AC860,score!$AA$2:$AB$8,2,TRUE)*AX$2</f>
        <v>#DIV/0!</v>
      </c>
      <c r="AY860" s="28" t="e">
        <f>VLOOKUP(AD860,score!$AC$2:$AD$8,2,TRUE)*AY$2</f>
        <v>#DIV/0!</v>
      </c>
      <c r="AZ860" s="28">
        <f>VLOOKUP(N860,score!$A$2:$B$8,2,TRUE)*AZ$2</f>
        <v>0.1</v>
      </c>
      <c r="BA860" s="29" t="e">
        <f t="shared" si="125"/>
        <v>#DIV/0!</v>
      </c>
      <c r="BB860" s="29" t="e">
        <f>VLOOKUP(BA860,score!$AJ$2:$AK$7,2,TRUE)</f>
        <v>#DIV/0!</v>
      </c>
    </row>
    <row r="861" spans="1:54" x14ac:dyDescent="0.3">
      <c r="A861" s="10"/>
      <c r="B861" s="11"/>
      <c r="C861" s="12"/>
      <c r="D861" s="14"/>
      <c r="E861" s="12"/>
      <c r="F861" s="14"/>
      <c r="G861" s="14"/>
      <c r="H861" s="14"/>
      <c r="I861" s="14"/>
      <c r="J861" s="14"/>
      <c r="K861" s="14"/>
      <c r="L861" s="14"/>
      <c r="M861" s="14"/>
      <c r="N861" s="13"/>
      <c r="O861" s="13"/>
      <c r="P861" s="12"/>
      <c r="Q861" s="12"/>
      <c r="R861" s="12"/>
      <c r="S861" s="12"/>
      <c r="T861" s="12"/>
      <c r="U861" s="12"/>
      <c r="V861" s="12"/>
      <c r="W861" s="17"/>
      <c r="X861" s="17"/>
      <c r="Y861" s="15"/>
      <c r="Z861" s="14"/>
      <c r="AA861" s="43" t="e">
        <f t="shared" si="117"/>
        <v>#DIV/0!</v>
      </c>
      <c r="AB861" s="21" t="e">
        <f t="shared" si="118"/>
        <v>#DIV/0!</v>
      </c>
      <c r="AC861" s="21" t="e">
        <f t="shared" si="119"/>
        <v>#DIV/0!</v>
      </c>
      <c r="AD861" s="21" t="e">
        <f t="shared" si="120"/>
        <v>#DIV/0!</v>
      </c>
      <c r="AE861" s="21" t="e">
        <f t="shared" si="121"/>
        <v>#DIV/0!</v>
      </c>
      <c r="AF861" s="21" t="e">
        <f t="shared" si="124"/>
        <v>#DIV/0!</v>
      </c>
      <c r="AG861" s="20">
        <f>VLOOKUP(S861,'tabla ingresos'!$A$3:$D$15,4,FALSE)</f>
        <v>0</v>
      </c>
      <c r="AH861" s="20">
        <f t="shared" si="122"/>
        <v>0</v>
      </c>
      <c r="AI861" s="20">
        <f t="shared" si="123"/>
        <v>0</v>
      </c>
      <c r="AJ861" s="28" t="e">
        <f>VLOOKUP(AA861,score!$K$2:$L$8,2,TRUE)*AJ$2</f>
        <v>#DIV/0!</v>
      </c>
      <c r="AK861" s="28">
        <f>VLOOKUP(T861,score!$M$2:$N$8,2,FALSE)*AK$2</f>
        <v>0</v>
      </c>
      <c r="AL861" s="28">
        <f>VLOOKUP(Q861,score!$G$2:$H$8,2,TRUE)*AL$2</f>
        <v>0.1</v>
      </c>
      <c r="AM861" s="28" t="e">
        <f>VLOOKUP(AB861,score!$Y$2:$Z$8,2,TRUE)*AM$2</f>
        <v>#DIV/0!</v>
      </c>
      <c r="AN861" s="28" t="e">
        <f>VLOOKUP(AE861,score!$AE$2:$AF$8,2,TRUE)*AN$2</f>
        <v>#DIV/0!</v>
      </c>
      <c r="AO861" s="28">
        <f>VLOOKUP(O861,score!$C$2:$D$8,2,TRUE)*AO$2</f>
        <v>0.1</v>
      </c>
      <c r="AP861" s="28">
        <f>VLOOKUP(R861,score!$I$2:$J$8,2,TRUE)*AP$2</f>
        <v>0.1</v>
      </c>
      <c r="AQ861" s="28" t="e">
        <f>VLOOKUP(P861,score!$E$2:$F$8,2,FALSE)*AQ$2</f>
        <v>#N/A</v>
      </c>
      <c r="AR861" s="28">
        <f>VLOOKUP(U861,score!$O$2:$P$8,2,TRUE)*AR$2</f>
        <v>0</v>
      </c>
      <c r="AS861" s="28">
        <f>VLOOKUP(V861,score!$Q$2:$R$8,2,TRUE)*AS$2</f>
        <v>0</v>
      </c>
      <c r="AT861" s="28" t="e">
        <f>VLOOKUP(W861,score!$S$2:$T$8,2,FALSE)*AT$2</f>
        <v>#N/A</v>
      </c>
      <c r="AU861" s="28" t="e">
        <f>VLOOKUP(X861,score!$U$2:$V$4,2,FALSE)*AU$2</f>
        <v>#N/A</v>
      </c>
      <c r="AV861" s="28" t="e">
        <f>VLOOKUP(AF861,score!$AG$2:$AH$8,2,TRUE)*AV$2</f>
        <v>#DIV/0!</v>
      </c>
      <c r="AW861" s="28" t="e">
        <f>VLOOKUP(Y861,score!$W$2:$X$8,2,FALSE)*AW$2</f>
        <v>#N/A</v>
      </c>
      <c r="AX861" s="28" t="e">
        <f>VLOOKUP(AC861,score!$AA$2:$AB$8,2,TRUE)*AX$2</f>
        <v>#DIV/0!</v>
      </c>
      <c r="AY861" s="28" t="e">
        <f>VLOOKUP(AD861,score!$AC$2:$AD$8,2,TRUE)*AY$2</f>
        <v>#DIV/0!</v>
      </c>
      <c r="AZ861" s="28">
        <f>VLOOKUP(N861,score!$A$2:$B$8,2,TRUE)*AZ$2</f>
        <v>0.1</v>
      </c>
      <c r="BA861" s="29" t="e">
        <f t="shared" si="125"/>
        <v>#DIV/0!</v>
      </c>
      <c r="BB861" s="29" t="e">
        <f>VLOOKUP(BA861,score!$AJ$2:$AK$7,2,TRUE)</f>
        <v>#DIV/0!</v>
      </c>
    </row>
    <row r="862" spans="1:54" x14ac:dyDescent="0.3">
      <c r="A862" s="10"/>
      <c r="B862" s="11"/>
      <c r="C862" s="12"/>
      <c r="D862" s="14"/>
      <c r="E862" s="12"/>
      <c r="F862" s="14"/>
      <c r="G862" s="14"/>
      <c r="H862" s="14"/>
      <c r="I862" s="14"/>
      <c r="J862" s="14"/>
      <c r="K862" s="14"/>
      <c r="L862" s="14"/>
      <c r="M862" s="14"/>
      <c r="N862" s="13"/>
      <c r="O862" s="13"/>
      <c r="P862" s="12"/>
      <c r="Q862" s="12"/>
      <c r="R862" s="12"/>
      <c r="S862" s="12"/>
      <c r="T862" s="12"/>
      <c r="U862" s="12"/>
      <c r="V862" s="12"/>
      <c r="W862" s="17"/>
      <c r="X862" s="17"/>
      <c r="Y862" s="15"/>
      <c r="Z862" s="14"/>
      <c r="AA862" s="43" t="e">
        <f t="shared" si="117"/>
        <v>#DIV/0!</v>
      </c>
      <c r="AB862" s="21" t="e">
        <f t="shared" si="118"/>
        <v>#DIV/0!</v>
      </c>
      <c r="AC862" s="21" t="e">
        <f t="shared" si="119"/>
        <v>#DIV/0!</v>
      </c>
      <c r="AD862" s="21" t="e">
        <f t="shared" si="120"/>
        <v>#DIV/0!</v>
      </c>
      <c r="AE862" s="21" t="e">
        <f t="shared" si="121"/>
        <v>#DIV/0!</v>
      </c>
      <c r="AF862" s="21" t="e">
        <f t="shared" si="124"/>
        <v>#DIV/0!</v>
      </c>
      <c r="AG862" s="20">
        <f>VLOOKUP(S862,'tabla ingresos'!$A$3:$D$15,4,FALSE)</f>
        <v>0</v>
      </c>
      <c r="AH862" s="20">
        <f t="shared" si="122"/>
        <v>0</v>
      </c>
      <c r="AI862" s="20">
        <f t="shared" si="123"/>
        <v>0</v>
      </c>
      <c r="AJ862" s="28" t="e">
        <f>VLOOKUP(AA862,score!$K$2:$L$8,2,TRUE)*AJ$2</f>
        <v>#DIV/0!</v>
      </c>
      <c r="AK862" s="28">
        <f>VLOOKUP(T862,score!$M$2:$N$8,2,FALSE)*AK$2</f>
        <v>0</v>
      </c>
      <c r="AL862" s="28">
        <f>VLOOKUP(Q862,score!$G$2:$H$8,2,TRUE)*AL$2</f>
        <v>0.1</v>
      </c>
      <c r="AM862" s="28" t="e">
        <f>VLOOKUP(AB862,score!$Y$2:$Z$8,2,TRUE)*AM$2</f>
        <v>#DIV/0!</v>
      </c>
      <c r="AN862" s="28" t="e">
        <f>VLOOKUP(AE862,score!$AE$2:$AF$8,2,TRUE)*AN$2</f>
        <v>#DIV/0!</v>
      </c>
      <c r="AO862" s="28">
        <f>VLOOKUP(O862,score!$C$2:$D$8,2,TRUE)*AO$2</f>
        <v>0.1</v>
      </c>
      <c r="AP862" s="28">
        <f>VLOOKUP(R862,score!$I$2:$J$8,2,TRUE)*AP$2</f>
        <v>0.1</v>
      </c>
      <c r="AQ862" s="28" t="e">
        <f>VLOOKUP(P862,score!$E$2:$F$8,2,FALSE)*AQ$2</f>
        <v>#N/A</v>
      </c>
      <c r="AR862" s="28">
        <f>VLOOKUP(U862,score!$O$2:$P$8,2,TRUE)*AR$2</f>
        <v>0</v>
      </c>
      <c r="AS862" s="28">
        <f>VLOOKUP(V862,score!$Q$2:$R$8,2,TRUE)*AS$2</f>
        <v>0</v>
      </c>
      <c r="AT862" s="28" t="e">
        <f>VLOOKUP(W862,score!$S$2:$T$8,2,FALSE)*AT$2</f>
        <v>#N/A</v>
      </c>
      <c r="AU862" s="28" t="e">
        <f>VLOOKUP(X862,score!$U$2:$V$4,2,FALSE)*AU$2</f>
        <v>#N/A</v>
      </c>
      <c r="AV862" s="28" t="e">
        <f>VLOOKUP(AF862,score!$AG$2:$AH$8,2,TRUE)*AV$2</f>
        <v>#DIV/0!</v>
      </c>
      <c r="AW862" s="28" t="e">
        <f>VLOOKUP(Y862,score!$W$2:$X$8,2,FALSE)*AW$2</f>
        <v>#N/A</v>
      </c>
      <c r="AX862" s="28" t="e">
        <f>VLOOKUP(AC862,score!$AA$2:$AB$8,2,TRUE)*AX$2</f>
        <v>#DIV/0!</v>
      </c>
      <c r="AY862" s="28" t="e">
        <f>VLOOKUP(AD862,score!$AC$2:$AD$8,2,TRUE)*AY$2</f>
        <v>#DIV/0!</v>
      </c>
      <c r="AZ862" s="28">
        <f>VLOOKUP(N862,score!$A$2:$B$8,2,TRUE)*AZ$2</f>
        <v>0.1</v>
      </c>
      <c r="BA862" s="29" t="e">
        <f t="shared" si="125"/>
        <v>#DIV/0!</v>
      </c>
      <c r="BB862" s="29" t="e">
        <f>VLOOKUP(BA862,score!$AJ$2:$AK$7,2,TRUE)</f>
        <v>#DIV/0!</v>
      </c>
    </row>
    <row r="863" spans="1:54" x14ac:dyDescent="0.3">
      <c r="A863" s="10"/>
      <c r="B863" s="11"/>
      <c r="C863" s="12"/>
      <c r="D863" s="14"/>
      <c r="E863" s="12"/>
      <c r="F863" s="14"/>
      <c r="G863" s="14"/>
      <c r="H863" s="14"/>
      <c r="I863" s="14"/>
      <c r="J863" s="14"/>
      <c r="K863" s="14"/>
      <c r="L863" s="14"/>
      <c r="M863" s="14"/>
      <c r="N863" s="13"/>
      <c r="O863" s="13"/>
      <c r="P863" s="12"/>
      <c r="Q863" s="12"/>
      <c r="R863" s="12"/>
      <c r="S863" s="12"/>
      <c r="T863" s="12"/>
      <c r="U863" s="12"/>
      <c r="V863" s="12"/>
      <c r="W863" s="17"/>
      <c r="X863" s="17"/>
      <c r="Y863" s="15"/>
      <c r="Z863" s="14"/>
      <c r="AA863" s="43" t="e">
        <f t="shared" si="117"/>
        <v>#DIV/0!</v>
      </c>
      <c r="AB863" s="21" t="e">
        <f t="shared" si="118"/>
        <v>#DIV/0!</v>
      </c>
      <c r="AC863" s="21" t="e">
        <f t="shared" si="119"/>
        <v>#DIV/0!</v>
      </c>
      <c r="AD863" s="21" t="e">
        <f t="shared" si="120"/>
        <v>#DIV/0!</v>
      </c>
      <c r="AE863" s="21" t="e">
        <f t="shared" si="121"/>
        <v>#DIV/0!</v>
      </c>
      <c r="AF863" s="21" t="e">
        <f t="shared" si="124"/>
        <v>#DIV/0!</v>
      </c>
      <c r="AG863" s="20">
        <f>VLOOKUP(S863,'tabla ingresos'!$A$3:$D$15,4,FALSE)</f>
        <v>0</v>
      </c>
      <c r="AH863" s="20">
        <f t="shared" si="122"/>
        <v>0</v>
      </c>
      <c r="AI863" s="20">
        <f t="shared" si="123"/>
        <v>0</v>
      </c>
      <c r="AJ863" s="28" t="e">
        <f>VLOOKUP(AA863,score!$K$2:$L$8,2,TRUE)*AJ$2</f>
        <v>#DIV/0!</v>
      </c>
      <c r="AK863" s="28">
        <f>VLOOKUP(T863,score!$M$2:$N$8,2,FALSE)*AK$2</f>
        <v>0</v>
      </c>
      <c r="AL863" s="28">
        <f>VLOOKUP(Q863,score!$G$2:$H$8,2,TRUE)*AL$2</f>
        <v>0.1</v>
      </c>
      <c r="AM863" s="28" t="e">
        <f>VLOOKUP(AB863,score!$Y$2:$Z$8,2,TRUE)*AM$2</f>
        <v>#DIV/0!</v>
      </c>
      <c r="AN863" s="28" t="e">
        <f>VLOOKUP(AE863,score!$AE$2:$AF$8,2,TRUE)*AN$2</f>
        <v>#DIV/0!</v>
      </c>
      <c r="AO863" s="28">
        <f>VLOOKUP(O863,score!$C$2:$D$8,2,TRUE)*AO$2</f>
        <v>0.1</v>
      </c>
      <c r="AP863" s="28">
        <f>VLOOKUP(R863,score!$I$2:$J$8,2,TRUE)*AP$2</f>
        <v>0.1</v>
      </c>
      <c r="AQ863" s="28" t="e">
        <f>VLOOKUP(P863,score!$E$2:$F$8,2,FALSE)*AQ$2</f>
        <v>#N/A</v>
      </c>
      <c r="AR863" s="28">
        <f>VLOOKUP(U863,score!$O$2:$P$8,2,TRUE)*AR$2</f>
        <v>0</v>
      </c>
      <c r="AS863" s="28">
        <f>VLOOKUP(V863,score!$Q$2:$R$8,2,TRUE)*AS$2</f>
        <v>0</v>
      </c>
      <c r="AT863" s="28" t="e">
        <f>VLOOKUP(W863,score!$S$2:$T$8,2,FALSE)*AT$2</f>
        <v>#N/A</v>
      </c>
      <c r="AU863" s="28" t="e">
        <f>VLOOKUP(X863,score!$U$2:$V$4,2,FALSE)*AU$2</f>
        <v>#N/A</v>
      </c>
      <c r="AV863" s="28" t="e">
        <f>VLOOKUP(AF863,score!$AG$2:$AH$8,2,TRUE)*AV$2</f>
        <v>#DIV/0!</v>
      </c>
      <c r="AW863" s="28" t="e">
        <f>VLOOKUP(Y863,score!$W$2:$X$8,2,FALSE)*AW$2</f>
        <v>#N/A</v>
      </c>
      <c r="AX863" s="28" t="e">
        <f>VLOOKUP(AC863,score!$AA$2:$AB$8,2,TRUE)*AX$2</f>
        <v>#DIV/0!</v>
      </c>
      <c r="AY863" s="28" t="e">
        <f>VLOOKUP(AD863,score!$AC$2:$AD$8,2,TRUE)*AY$2</f>
        <v>#DIV/0!</v>
      </c>
      <c r="AZ863" s="28">
        <f>VLOOKUP(N863,score!$A$2:$B$8,2,TRUE)*AZ$2</f>
        <v>0.1</v>
      </c>
      <c r="BA863" s="29" t="e">
        <f t="shared" si="125"/>
        <v>#DIV/0!</v>
      </c>
      <c r="BB863" s="29" t="e">
        <f>VLOOKUP(BA863,score!$AJ$2:$AK$7,2,TRUE)</f>
        <v>#DIV/0!</v>
      </c>
    </row>
    <row r="864" spans="1:54" x14ac:dyDescent="0.3">
      <c r="A864" s="10"/>
      <c r="B864" s="11"/>
      <c r="C864" s="12"/>
      <c r="D864" s="14"/>
      <c r="E864" s="12"/>
      <c r="F864" s="14"/>
      <c r="G864" s="14"/>
      <c r="H864" s="14"/>
      <c r="I864" s="14"/>
      <c r="J864" s="14"/>
      <c r="K864" s="14"/>
      <c r="L864" s="14"/>
      <c r="M864" s="14"/>
      <c r="N864" s="13"/>
      <c r="O864" s="13"/>
      <c r="P864" s="12"/>
      <c r="Q864" s="12"/>
      <c r="R864" s="12"/>
      <c r="S864" s="12"/>
      <c r="T864" s="12"/>
      <c r="U864" s="12"/>
      <c r="V864" s="12"/>
      <c r="W864" s="17"/>
      <c r="X864" s="17"/>
      <c r="Y864" s="15"/>
      <c r="Z864" s="14"/>
      <c r="AA864" s="43" t="e">
        <f t="shared" si="117"/>
        <v>#DIV/0!</v>
      </c>
      <c r="AB864" s="21" t="e">
        <f t="shared" si="118"/>
        <v>#DIV/0!</v>
      </c>
      <c r="AC864" s="21" t="e">
        <f t="shared" si="119"/>
        <v>#DIV/0!</v>
      </c>
      <c r="AD864" s="21" t="e">
        <f t="shared" si="120"/>
        <v>#DIV/0!</v>
      </c>
      <c r="AE864" s="21" t="e">
        <f t="shared" si="121"/>
        <v>#DIV/0!</v>
      </c>
      <c r="AF864" s="21" t="e">
        <f t="shared" si="124"/>
        <v>#DIV/0!</v>
      </c>
      <c r="AG864" s="20">
        <f>VLOOKUP(S864,'tabla ingresos'!$A$3:$D$15,4,FALSE)</f>
        <v>0</v>
      </c>
      <c r="AH864" s="20">
        <f t="shared" si="122"/>
        <v>0</v>
      </c>
      <c r="AI864" s="20">
        <f t="shared" si="123"/>
        <v>0</v>
      </c>
      <c r="AJ864" s="28" t="e">
        <f>VLOOKUP(AA864,score!$K$2:$L$8,2,TRUE)*AJ$2</f>
        <v>#DIV/0!</v>
      </c>
      <c r="AK864" s="28">
        <f>VLOOKUP(T864,score!$M$2:$N$8,2,FALSE)*AK$2</f>
        <v>0</v>
      </c>
      <c r="AL864" s="28">
        <f>VLOOKUP(Q864,score!$G$2:$H$8,2,TRUE)*AL$2</f>
        <v>0.1</v>
      </c>
      <c r="AM864" s="28" t="e">
        <f>VLOOKUP(AB864,score!$Y$2:$Z$8,2,TRUE)*AM$2</f>
        <v>#DIV/0!</v>
      </c>
      <c r="AN864" s="28" t="e">
        <f>VLOOKUP(AE864,score!$AE$2:$AF$8,2,TRUE)*AN$2</f>
        <v>#DIV/0!</v>
      </c>
      <c r="AO864" s="28">
        <f>VLOOKUP(O864,score!$C$2:$D$8,2,TRUE)*AO$2</f>
        <v>0.1</v>
      </c>
      <c r="AP864" s="28">
        <f>VLOOKUP(R864,score!$I$2:$J$8,2,TRUE)*AP$2</f>
        <v>0.1</v>
      </c>
      <c r="AQ864" s="28" t="e">
        <f>VLOOKUP(P864,score!$E$2:$F$8,2,FALSE)*AQ$2</f>
        <v>#N/A</v>
      </c>
      <c r="AR864" s="28">
        <f>VLOOKUP(U864,score!$O$2:$P$8,2,TRUE)*AR$2</f>
        <v>0</v>
      </c>
      <c r="AS864" s="28">
        <f>VLOOKUP(V864,score!$Q$2:$R$8,2,TRUE)*AS$2</f>
        <v>0</v>
      </c>
      <c r="AT864" s="28" t="e">
        <f>VLOOKUP(W864,score!$S$2:$T$8,2,FALSE)*AT$2</f>
        <v>#N/A</v>
      </c>
      <c r="AU864" s="28" t="e">
        <f>VLOOKUP(X864,score!$U$2:$V$4,2,FALSE)*AU$2</f>
        <v>#N/A</v>
      </c>
      <c r="AV864" s="28" t="e">
        <f>VLOOKUP(AF864,score!$AG$2:$AH$8,2,TRUE)*AV$2</f>
        <v>#DIV/0!</v>
      </c>
      <c r="AW864" s="28" t="e">
        <f>VLOOKUP(Y864,score!$W$2:$X$8,2,FALSE)*AW$2</f>
        <v>#N/A</v>
      </c>
      <c r="AX864" s="28" t="e">
        <f>VLOOKUP(AC864,score!$AA$2:$AB$8,2,TRUE)*AX$2</f>
        <v>#DIV/0!</v>
      </c>
      <c r="AY864" s="28" t="e">
        <f>VLOOKUP(AD864,score!$AC$2:$AD$8,2,TRUE)*AY$2</f>
        <v>#DIV/0!</v>
      </c>
      <c r="AZ864" s="28">
        <f>VLOOKUP(N864,score!$A$2:$B$8,2,TRUE)*AZ$2</f>
        <v>0.1</v>
      </c>
      <c r="BA864" s="29" t="e">
        <f t="shared" si="125"/>
        <v>#DIV/0!</v>
      </c>
      <c r="BB864" s="29" t="e">
        <f>VLOOKUP(BA864,score!$AJ$2:$AK$7,2,TRUE)</f>
        <v>#DIV/0!</v>
      </c>
    </row>
    <row r="865" spans="1:54" x14ac:dyDescent="0.3">
      <c r="A865" s="10"/>
      <c r="B865" s="11"/>
      <c r="C865" s="12"/>
      <c r="D865" s="14"/>
      <c r="E865" s="12"/>
      <c r="F865" s="14"/>
      <c r="G865" s="14"/>
      <c r="H865" s="14"/>
      <c r="I865" s="14"/>
      <c r="J865" s="14"/>
      <c r="K865" s="14"/>
      <c r="L865" s="14"/>
      <c r="M865" s="14"/>
      <c r="N865" s="13"/>
      <c r="O865" s="13"/>
      <c r="P865" s="12"/>
      <c r="Q865" s="12"/>
      <c r="R865" s="12"/>
      <c r="S865" s="12"/>
      <c r="T865" s="12"/>
      <c r="U865" s="12"/>
      <c r="V865" s="12"/>
      <c r="W865" s="17"/>
      <c r="X865" s="17"/>
      <c r="Y865" s="15"/>
      <c r="Z865" s="14"/>
      <c r="AA865" s="43" t="e">
        <f t="shared" si="117"/>
        <v>#DIV/0!</v>
      </c>
      <c r="AB865" s="21" t="e">
        <f t="shared" si="118"/>
        <v>#DIV/0!</v>
      </c>
      <c r="AC865" s="21" t="e">
        <f t="shared" si="119"/>
        <v>#DIV/0!</v>
      </c>
      <c r="AD865" s="21" t="e">
        <f t="shared" si="120"/>
        <v>#DIV/0!</v>
      </c>
      <c r="AE865" s="21" t="e">
        <f t="shared" si="121"/>
        <v>#DIV/0!</v>
      </c>
      <c r="AF865" s="21" t="e">
        <f t="shared" si="124"/>
        <v>#DIV/0!</v>
      </c>
      <c r="AG865" s="20">
        <f>VLOOKUP(S865,'tabla ingresos'!$A$3:$D$15,4,FALSE)</f>
        <v>0</v>
      </c>
      <c r="AH865" s="20">
        <f t="shared" si="122"/>
        <v>0</v>
      </c>
      <c r="AI865" s="20">
        <f t="shared" si="123"/>
        <v>0</v>
      </c>
      <c r="AJ865" s="28" t="e">
        <f>VLOOKUP(AA865,score!$K$2:$L$8,2,TRUE)*AJ$2</f>
        <v>#DIV/0!</v>
      </c>
      <c r="AK865" s="28">
        <f>VLOOKUP(T865,score!$M$2:$N$8,2,FALSE)*AK$2</f>
        <v>0</v>
      </c>
      <c r="AL865" s="28">
        <f>VLOOKUP(Q865,score!$G$2:$H$8,2,TRUE)*AL$2</f>
        <v>0.1</v>
      </c>
      <c r="AM865" s="28" t="e">
        <f>VLOOKUP(AB865,score!$Y$2:$Z$8,2,TRUE)*AM$2</f>
        <v>#DIV/0!</v>
      </c>
      <c r="AN865" s="28" t="e">
        <f>VLOOKUP(AE865,score!$AE$2:$AF$8,2,TRUE)*AN$2</f>
        <v>#DIV/0!</v>
      </c>
      <c r="AO865" s="28">
        <f>VLOOKUP(O865,score!$C$2:$D$8,2,TRUE)*AO$2</f>
        <v>0.1</v>
      </c>
      <c r="AP865" s="28">
        <f>VLOOKUP(R865,score!$I$2:$J$8,2,TRUE)*AP$2</f>
        <v>0.1</v>
      </c>
      <c r="AQ865" s="28" t="e">
        <f>VLOOKUP(P865,score!$E$2:$F$8,2,FALSE)*AQ$2</f>
        <v>#N/A</v>
      </c>
      <c r="AR865" s="28">
        <f>VLOOKUP(U865,score!$O$2:$P$8,2,TRUE)*AR$2</f>
        <v>0</v>
      </c>
      <c r="AS865" s="28">
        <f>VLOOKUP(V865,score!$Q$2:$R$8,2,TRUE)*AS$2</f>
        <v>0</v>
      </c>
      <c r="AT865" s="28" t="e">
        <f>VLOOKUP(W865,score!$S$2:$T$8,2,FALSE)*AT$2</f>
        <v>#N/A</v>
      </c>
      <c r="AU865" s="28" t="e">
        <f>VLOOKUP(X865,score!$U$2:$V$4,2,FALSE)*AU$2</f>
        <v>#N/A</v>
      </c>
      <c r="AV865" s="28" t="e">
        <f>VLOOKUP(AF865,score!$AG$2:$AH$8,2,TRUE)*AV$2</f>
        <v>#DIV/0!</v>
      </c>
      <c r="AW865" s="28" t="e">
        <f>VLOOKUP(Y865,score!$W$2:$X$8,2,FALSE)*AW$2</f>
        <v>#N/A</v>
      </c>
      <c r="AX865" s="28" t="e">
        <f>VLOOKUP(AC865,score!$AA$2:$AB$8,2,TRUE)*AX$2</f>
        <v>#DIV/0!</v>
      </c>
      <c r="AY865" s="28" t="e">
        <f>VLOOKUP(AD865,score!$AC$2:$AD$8,2,TRUE)*AY$2</f>
        <v>#DIV/0!</v>
      </c>
      <c r="AZ865" s="28">
        <f>VLOOKUP(N865,score!$A$2:$B$8,2,TRUE)*AZ$2</f>
        <v>0.1</v>
      </c>
      <c r="BA865" s="29" t="e">
        <f t="shared" si="125"/>
        <v>#DIV/0!</v>
      </c>
      <c r="BB865" s="29" t="e">
        <f>VLOOKUP(BA865,score!$AJ$2:$AK$7,2,TRUE)</f>
        <v>#DIV/0!</v>
      </c>
    </row>
    <row r="866" spans="1:54" x14ac:dyDescent="0.3">
      <c r="A866" s="10"/>
      <c r="B866" s="11"/>
      <c r="C866" s="12"/>
      <c r="D866" s="14"/>
      <c r="E866" s="12"/>
      <c r="F866" s="14"/>
      <c r="G866" s="14"/>
      <c r="H866" s="14"/>
      <c r="I866" s="14"/>
      <c r="J866" s="14"/>
      <c r="K866" s="14"/>
      <c r="L866" s="14"/>
      <c r="M866" s="14"/>
      <c r="N866" s="13"/>
      <c r="O866" s="13"/>
      <c r="P866" s="12"/>
      <c r="Q866" s="12"/>
      <c r="R866" s="12"/>
      <c r="S866" s="12"/>
      <c r="T866" s="12"/>
      <c r="U866" s="12"/>
      <c r="V866" s="12"/>
      <c r="W866" s="17"/>
      <c r="X866" s="17"/>
      <c r="Y866" s="15"/>
      <c r="Z866" s="14"/>
      <c r="AA866" s="43" t="e">
        <f t="shared" si="117"/>
        <v>#DIV/0!</v>
      </c>
      <c r="AB866" s="21" t="e">
        <f t="shared" si="118"/>
        <v>#DIV/0!</v>
      </c>
      <c r="AC866" s="21" t="e">
        <f t="shared" si="119"/>
        <v>#DIV/0!</v>
      </c>
      <c r="AD866" s="21" t="e">
        <f t="shared" si="120"/>
        <v>#DIV/0!</v>
      </c>
      <c r="AE866" s="21" t="e">
        <f t="shared" si="121"/>
        <v>#DIV/0!</v>
      </c>
      <c r="AF866" s="21" t="e">
        <f t="shared" si="124"/>
        <v>#DIV/0!</v>
      </c>
      <c r="AG866" s="20">
        <f>VLOOKUP(S866,'tabla ingresos'!$A$3:$D$15,4,FALSE)</f>
        <v>0</v>
      </c>
      <c r="AH866" s="20">
        <f t="shared" si="122"/>
        <v>0</v>
      </c>
      <c r="AI866" s="20">
        <f t="shared" si="123"/>
        <v>0</v>
      </c>
      <c r="AJ866" s="28" t="e">
        <f>VLOOKUP(AA866,score!$K$2:$L$8,2,TRUE)*AJ$2</f>
        <v>#DIV/0!</v>
      </c>
      <c r="AK866" s="28">
        <f>VLOOKUP(T866,score!$M$2:$N$8,2,FALSE)*AK$2</f>
        <v>0</v>
      </c>
      <c r="AL866" s="28">
        <f>VLOOKUP(Q866,score!$G$2:$H$8,2,TRUE)*AL$2</f>
        <v>0.1</v>
      </c>
      <c r="AM866" s="28" t="e">
        <f>VLOOKUP(AB866,score!$Y$2:$Z$8,2,TRUE)*AM$2</f>
        <v>#DIV/0!</v>
      </c>
      <c r="AN866" s="28" t="e">
        <f>VLOOKUP(AE866,score!$AE$2:$AF$8,2,TRUE)*AN$2</f>
        <v>#DIV/0!</v>
      </c>
      <c r="AO866" s="28">
        <f>VLOOKUP(O866,score!$C$2:$D$8,2,TRUE)*AO$2</f>
        <v>0.1</v>
      </c>
      <c r="AP866" s="28">
        <f>VLOOKUP(R866,score!$I$2:$J$8,2,TRUE)*AP$2</f>
        <v>0.1</v>
      </c>
      <c r="AQ866" s="28" t="e">
        <f>VLOOKUP(P866,score!$E$2:$F$8,2,FALSE)*AQ$2</f>
        <v>#N/A</v>
      </c>
      <c r="AR866" s="28">
        <f>VLOOKUP(U866,score!$O$2:$P$8,2,TRUE)*AR$2</f>
        <v>0</v>
      </c>
      <c r="AS866" s="28">
        <f>VLOOKUP(V866,score!$Q$2:$R$8,2,TRUE)*AS$2</f>
        <v>0</v>
      </c>
      <c r="AT866" s="28" t="e">
        <f>VLOOKUP(W866,score!$S$2:$T$8,2,FALSE)*AT$2</f>
        <v>#N/A</v>
      </c>
      <c r="AU866" s="28" t="e">
        <f>VLOOKUP(X866,score!$U$2:$V$4,2,FALSE)*AU$2</f>
        <v>#N/A</v>
      </c>
      <c r="AV866" s="28" t="e">
        <f>VLOOKUP(AF866,score!$AG$2:$AH$8,2,TRUE)*AV$2</f>
        <v>#DIV/0!</v>
      </c>
      <c r="AW866" s="28" t="e">
        <f>VLOOKUP(Y866,score!$W$2:$X$8,2,FALSE)*AW$2</f>
        <v>#N/A</v>
      </c>
      <c r="AX866" s="28" t="e">
        <f>VLOOKUP(AC866,score!$AA$2:$AB$8,2,TRUE)*AX$2</f>
        <v>#DIV/0!</v>
      </c>
      <c r="AY866" s="28" t="e">
        <f>VLOOKUP(AD866,score!$AC$2:$AD$8,2,TRUE)*AY$2</f>
        <v>#DIV/0!</v>
      </c>
      <c r="AZ866" s="28">
        <f>VLOOKUP(N866,score!$A$2:$B$8,2,TRUE)*AZ$2</f>
        <v>0.1</v>
      </c>
      <c r="BA866" s="29" t="e">
        <f t="shared" si="125"/>
        <v>#DIV/0!</v>
      </c>
      <c r="BB866" s="29" t="e">
        <f>VLOOKUP(BA866,score!$AJ$2:$AK$7,2,TRUE)</f>
        <v>#DIV/0!</v>
      </c>
    </row>
    <row r="867" spans="1:54" x14ac:dyDescent="0.3">
      <c r="A867" s="10"/>
      <c r="B867" s="11"/>
      <c r="C867" s="12"/>
      <c r="D867" s="14"/>
      <c r="E867" s="12"/>
      <c r="F867" s="14"/>
      <c r="G867" s="14"/>
      <c r="H867" s="14"/>
      <c r="I867" s="14"/>
      <c r="J867" s="14"/>
      <c r="K867" s="14"/>
      <c r="L867" s="14"/>
      <c r="M867" s="14"/>
      <c r="N867" s="13"/>
      <c r="O867" s="13"/>
      <c r="P867" s="12"/>
      <c r="Q867" s="12"/>
      <c r="R867" s="12"/>
      <c r="S867" s="12"/>
      <c r="T867" s="12"/>
      <c r="U867" s="12"/>
      <c r="V867" s="12"/>
      <c r="W867" s="17"/>
      <c r="X867" s="17"/>
      <c r="Y867" s="15"/>
      <c r="Z867" s="14"/>
      <c r="AA867" s="43" t="e">
        <f t="shared" si="117"/>
        <v>#DIV/0!</v>
      </c>
      <c r="AB867" s="21" t="e">
        <f t="shared" si="118"/>
        <v>#DIV/0!</v>
      </c>
      <c r="AC867" s="21" t="e">
        <f t="shared" si="119"/>
        <v>#DIV/0!</v>
      </c>
      <c r="AD867" s="21" t="e">
        <f t="shared" si="120"/>
        <v>#DIV/0!</v>
      </c>
      <c r="AE867" s="21" t="e">
        <f t="shared" si="121"/>
        <v>#DIV/0!</v>
      </c>
      <c r="AF867" s="21" t="e">
        <f t="shared" si="124"/>
        <v>#DIV/0!</v>
      </c>
      <c r="AG867" s="20">
        <f>VLOOKUP(S867,'tabla ingresos'!$A$3:$D$15,4,FALSE)</f>
        <v>0</v>
      </c>
      <c r="AH867" s="20">
        <f t="shared" si="122"/>
        <v>0</v>
      </c>
      <c r="AI867" s="20">
        <f t="shared" si="123"/>
        <v>0</v>
      </c>
      <c r="AJ867" s="28" t="e">
        <f>VLOOKUP(AA867,score!$K$2:$L$8,2,TRUE)*AJ$2</f>
        <v>#DIV/0!</v>
      </c>
      <c r="AK867" s="28">
        <f>VLOOKUP(T867,score!$M$2:$N$8,2,FALSE)*AK$2</f>
        <v>0</v>
      </c>
      <c r="AL867" s="28">
        <f>VLOOKUP(Q867,score!$G$2:$H$8,2,TRUE)*AL$2</f>
        <v>0.1</v>
      </c>
      <c r="AM867" s="28" t="e">
        <f>VLOOKUP(AB867,score!$Y$2:$Z$8,2,TRUE)*AM$2</f>
        <v>#DIV/0!</v>
      </c>
      <c r="AN867" s="28" t="e">
        <f>VLOOKUP(AE867,score!$AE$2:$AF$8,2,TRUE)*AN$2</f>
        <v>#DIV/0!</v>
      </c>
      <c r="AO867" s="28">
        <f>VLOOKUP(O867,score!$C$2:$D$8,2,TRUE)*AO$2</f>
        <v>0.1</v>
      </c>
      <c r="AP867" s="28">
        <f>VLOOKUP(R867,score!$I$2:$J$8,2,TRUE)*AP$2</f>
        <v>0.1</v>
      </c>
      <c r="AQ867" s="28" t="e">
        <f>VLOOKUP(P867,score!$E$2:$F$8,2,FALSE)*AQ$2</f>
        <v>#N/A</v>
      </c>
      <c r="AR867" s="28">
        <f>VLOOKUP(U867,score!$O$2:$P$8,2,TRUE)*AR$2</f>
        <v>0</v>
      </c>
      <c r="AS867" s="28">
        <f>VLOOKUP(V867,score!$Q$2:$R$8,2,TRUE)*AS$2</f>
        <v>0</v>
      </c>
      <c r="AT867" s="28" t="e">
        <f>VLOOKUP(W867,score!$S$2:$T$8,2,FALSE)*AT$2</f>
        <v>#N/A</v>
      </c>
      <c r="AU867" s="28" t="e">
        <f>VLOOKUP(X867,score!$U$2:$V$4,2,FALSE)*AU$2</f>
        <v>#N/A</v>
      </c>
      <c r="AV867" s="28" t="e">
        <f>VLOOKUP(AF867,score!$AG$2:$AH$8,2,TRUE)*AV$2</f>
        <v>#DIV/0!</v>
      </c>
      <c r="AW867" s="28" t="e">
        <f>VLOOKUP(Y867,score!$W$2:$X$8,2,FALSE)*AW$2</f>
        <v>#N/A</v>
      </c>
      <c r="AX867" s="28" t="e">
        <f>VLOOKUP(AC867,score!$AA$2:$AB$8,2,TRUE)*AX$2</f>
        <v>#DIV/0!</v>
      </c>
      <c r="AY867" s="28" t="e">
        <f>VLOOKUP(AD867,score!$AC$2:$AD$8,2,TRUE)*AY$2</f>
        <v>#DIV/0!</v>
      </c>
      <c r="AZ867" s="28">
        <f>VLOOKUP(N867,score!$A$2:$B$8,2,TRUE)*AZ$2</f>
        <v>0.1</v>
      </c>
      <c r="BA867" s="29" t="e">
        <f t="shared" si="125"/>
        <v>#DIV/0!</v>
      </c>
      <c r="BB867" s="29" t="e">
        <f>VLOOKUP(BA867,score!$AJ$2:$AK$7,2,TRUE)</f>
        <v>#DIV/0!</v>
      </c>
    </row>
    <row r="868" spans="1:54" x14ac:dyDescent="0.3">
      <c r="A868" s="10"/>
      <c r="B868" s="11"/>
      <c r="C868" s="12"/>
      <c r="D868" s="14"/>
      <c r="E868" s="12"/>
      <c r="F868" s="14"/>
      <c r="G868" s="14"/>
      <c r="H868" s="14"/>
      <c r="I868" s="14"/>
      <c r="J868" s="14"/>
      <c r="K868" s="14"/>
      <c r="L868" s="14"/>
      <c r="M868" s="14"/>
      <c r="N868" s="13"/>
      <c r="O868" s="13"/>
      <c r="P868" s="12"/>
      <c r="Q868" s="12"/>
      <c r="R868" s="12"/>
      <c r="S868" s="12"/>
      <c r="T868" s="12"/>
      <c r="U868" s="12"/>
      <c r="V868" s="12"/>
      <c r="W868" s="17"/>
      <c r="X868" s="17"/>
      <c r="Y868" s="15"/>
      <c r="Z868" s="14"/>
      <c r="AA868" s="43" t="e">
        <f t="shared" si="117"/>
        <v>#DIV/0!</v>
      </c>
      <c r="AB868" s="21" t="e">
        <f t="shared" si="118"/>
        <v>#DIV/0!</v>
      </c>
      <c r="AC868" s="21" t="e">
        <f t="shared" si="119"/>
        <v>#DIV/0!</v>
      </c>
      <c r="AD868" s="21" t="e">
        <f t="shared" si="120"/>
        <v>#DIV/0!</v>
      </c>
      <c r="AE868" s="21" t="e">
        <f t="shared" si="121"/>
        <v>#DIV/0!</v>
      </c>
      <c r="AF868" s="21" t="e">
        <f t="shared" si="124"/>
        <v>#DIV/0!</v>
      </c>
      <c r="AG868" s="20">
        <f>VLOOKUP(S868,'tabla ingresos'!$A$3:$D$15,4,FALSE)</f>
        <v>0</v>
      </c>
      <c r="AH868" s="20">
        <f t="shared" si="122"/>
        <v>0</v>
      </c>
      <c r="AI868" s="20">
        <f t="shared" si="123"/>
        <v>0</v>
      </c>
      <c r="AJ868" s="28" t="e">
        <f>VLOOKUP(AA868,score!$K$2:$L$8,2,TRUE)*AJ$2</f>
        <v>#DIV/0!</v>
      </c>
      <c r="AK868" s="28">
        <f>VLOOKUP(T868,score!$M$2:$N$8,2,FALSE)*AK$2</f>
        <v>0</v>
      </c>
      <c r="AL868" s="28">
        <f>VLOOKUP(Q868,score!$G$2:$H$8,2,TRUE)*AL$2</f>
        <v>0.1</v>
      </c>
      <c r="AM868" s="28" t="e">
        <f>VLOOKUP(AB868,score!$Y$2:$Z$8,2,TRUE)*AM$2</f>
        <v>#DIV/0!</v>
      </c>
      <c r="AN868" s="28" t="e">
        <f>VLOOKUP(AE868,score!$AE$2:$AF$8,2,TRUE)*AN$2</f>
        <v>#DIV/0!</v>
      </c>
      <c r="AO868" s="28">
        <f>VLOOKUP(O868,score!$C$2:$D$8,2,TRUE)*AO$2</f>
        <v>0.1</v>
      </c>
      <c r="AP868" s="28">
        <f>VLOOKUP(R868,score!$I$2:$J$8,2,TRUE)*AP$2</f>
        <v>0.1</v>
      </c>
      <c r="AQ868" s="28" t="e">
        <f>VLOOKUP(P868,score!$E$2:$F$8,2,FALSE)*AQ$2</f>
        <v>#N/A</v>
      </c>
      <c r="AR868" s="28">
        <f>VLOOKUP(U868,score!$O$2:$P$8,2,TRUE)*AR$2</f>
        <v>0</v>
      </c>
      <c r="AS868" s="28">
        <f>VLOOKUP(V868,score!$Q$2:$R$8,2,TRUE)*AS$2</f>
        <v>0</v>
      </c>
      <c r="AT868" s="28" t="e">
        <f>VLOOKUP(W868,score!$S$2:$T$8,2,FALSE)*AT$2</f>
        <v>#N/A</v>
      </c>
      <c r="AU868" s="28" t="e">
        <f>VLOOKUP(X868,score!$U$2:$V$4,2,FALSE)*AU$2</f>
        <v>#N/A</v>
      </c>
      <c r="AV868" s="28" t="e">
        <f>VLOOKUP(AF868,score!$AG$2:$AH$8,2,TRUE)*AV$2</f>
        <v>#DIV/0!</v>
      </c>
      <c r="AW868" s="28" t="e">
        <f>VLOOKUP(Y868,score!$W$2:$X$8,2,FALSE)*AW$2</f>
        <v>#N/A</v>
      </c>
      <c r="AX868" s="28" t="e">
        <f>VLOOKUP(AC868,score!$AA$2:$AB$8,2,TRUE)*AX$2</f>
        <v>#DIV/0!</v>
      </c>
      <c r="AY868" s="28" t="e">
        <f>VLOOKUP(AD868,score!$AC$2:$AD$8,2,TRUE)*AY$2</f>
        <v>#DIV/0!</v>
      </c>
      <c r="AZ868" s="28">
        <f>VLOOKUP(N868,score!$A$2:$B$8,2,TRUE)*AZ$2</f>
        <v>0.1</v>
      </c>
      <c r="BA868" s="29" t="e">
        <f t="shared" si="125"/>
        <v>#DIV/0!</v>
      </c>
      <c r="BB868" s="29" t="e">
        <f>VLOOKUP(BA868,score!$AJ$2:$AK$7,2,TRUE)</f>
        <v>#DIV/0!</v>
      </c>
    </row>
    <row r="869" spans="1:54" x14ac:dyDescent="0.3">
      <c r="A869" s="10"/>
      <c r="B869" s="11"/>
      <c r="C869" s="12"/>
      <c r="D869" s="14"/>
      <c r="E869" s="12"/>
      <c r="F869" s="14"/>
      <c r="G869" s="14"/>
      <c r="H869" s="14"/>
      <c r="I869" s="14"/>
      <c r="J869" s="14"/>
      <c r="K869" s="14"/>
      <c r="L869" s="14"/>
      <c r="M869" s="14"/>
      <c r="N869" s="13"/>
      <c r="O869" s="13"/>
      <c r="P869" s="12"/>
      <c r="Q869" s="12"/>
      <c r="R869" s="12"/>
      <c r="S869" s="12"/>
      <c r="T869" s="12"/>
      <c r="U869" s="12"/>
      <c r="V869" s="12"/>
      <c r="W869" s="17"/>
      <c r="X869" s="17"/>
      <c r="Y869" s="15"/>
      <c r="Z869" s="14"/>
      <c r="AA869" s="43" t="e">
        <f t="shared" si="117"/>
        <v>#DIV/0!</v>
      </c>
      <c r="AB869" s="21" t="e">
        <f t="shared" si="118"/>
        <v>#DIV/0!</v>
      </c>
      <c r="AC869" s="21" t="e">
        <f t="shared" si="119"/>
        <v>#DIV/0!</v>
      </c>
      <c r="AD869" s="21" t="e">
        <f t="shared" si="120"/>
        <v>#DIV/0!</v>
      </c>
      <c r="AE869" s="21" t="e">
        <f t="shared" si="121"/>
        <v>#DIV/0!</v>
      </c>
      <c r="AF869" s="21" t="e">
        <f t="shared" si="124"/>
        <v>#DIV/0!</v>
      </c>
      <c r="AG869" s="20">
        <f>VLOOKUP(S869,'tabla ingresos'!$A$3:$D$15,4,FALSE)</f>
        <v>0</v>
      </c>
      <c r="AH869" s="20">
        <f t="shared" si="122"/>
        <v>0</v>
      </c>
      <c r="AI869" s="20">
        <f t="shared" si="123"/>
        <v>0</v>
      </c>
      <c r="AJ869" s="28" t="e">
        <f>VLOOKUP(AA869,score!$K$2:$L$8,2,TRUE)*AJ$2</f>
        <v>#DIV/0!</v>
      </c>
      <c r="AK869" s="28">
        <f>VLOOKUP(T869,score!$M$2:$N$8,2,FALSE)*AK$2</f>
        <v>0</v>
      </c>
      <c r="AL869" s="28">
        <f>VLOOKUP(Q869,score!$G$2:$H$8,2,TRUE)*AL$2</f>
        <v>0.1</v>
      </c>
      <c r="AM869" s="28" t="e">
        <f>VLOOKUP(AB869,score!$Y$2:$Z$8,2,TRUE)*AM$2</f>
        <v>#DIV/0!</v>
      </c>
      <c r="AN869" s="28" t="e">
        <f>VLOOKUP(AE869,score!$AE$2:$AF$8,2,TRUE)*AN$2</f>
        <v>#DIV/0!</v>
      </c>
      <c r="AO869" s="28">
        <f>VLOOKUP(O869,score!$C$2:$D$8,2,TRUE)*AO$2</f>
        <v>0.1</v>
      </c>
      <c r="AP869" s="28">
        <f>VLOOKUP(R869,score!$I$2:$J$8,2,TRUE)*AP$2</f>
        <v>0.1</v>
      </c>
      <c r="AQ869" s="28" t="e">
        <f>VLOOKUP(P869,score!$E$2:$F$8,2,FALSE)*AQ$2</f>
        <v>#N/A</v>
      </c>
      <c r="AR869" s="28">
        <f>VLOOKUP(U869,score!$O$2:$P$8,2,TRUE)*AR$2</f>
        <v>0</v>
      </c>
      <c r="AS869" s="28">
        <f>VLOOKUP(V869,score!$Q$2:$R$8,2,TRUE)*AS$2</f>
        <v>0</v>
      </c>
      <c r="AT869" s="28" t="e">
        <f>VLOOKUP(W869,score!$S$2:$T$8,2,FALSE)*AT$2</f>
        <v>#N/A</v>
      </c>
      <c r="AU869" s="28" t="e">
        <f>VLOOKUP(X869,score!$U$2:$V$4,2,FALSE)*AU$2</f>
        <v>#N/A</v>
      </c>
      <c r="AV869" s="28" t="e">
        <f>VLOOKUP(AF869,score!$AG$2:$AH$8,2,TRUE)*AV$2</f>
        <v>#DIV/0!</v>
      </c>
      <c r="AW869" s="28" t="e">
        <f>VLOOKUP(Y869,score!$W$2:$X$8,2,FALSE)*AW$2</f>
        <v>#N/A</v>
      </c>
      <c r="AX869" s="28" t="e">
        <f>VLOOKUP(AC869,score!$AA$2:$AB$8,2,TRUE)*AX$2</f>
        <v>#DIV/0!</v>
      </c>
      <c r="AY869" s="28" t="e">
        <f>VLOOKUP(AD869,score!$AC$2:$AD$8,2,TRUE)*AY$2</f>
        <v>#DIV/0!</v>
      </c>
      <c r="AZ869" s="28">
        <f>VLOOKUP(N869,score!$A$2:$B$8,2,TRUE)*AZ$2</f>
        <v>0.1</v>
      </c>
      <c r="BA869" s="29" t="e">
        <f t="shared" si="125"/>
        <v>#DIV/0!</v>
      </c>
      <c r="BB869" s="29" t="e">
        <f>VLOOKUP(BA869,score!$AJ$2:$AK$7,2,TRUE)</f>
        <v>#DIV/0!</v>
      </c>
    </row>
    <row r="870" spans="1:54" x14ac:dyDescent="0.3">
      <c r="A870" s="10"/>
      <c r="B870" s="11"/>
      <c r="C870" s="12"/>
      <c r="D870" s="14"/>
      <c r="E870" s="12"/>
      <c r="F870" s="14"/>
      <c r="G870" s="14"/>
      <c r="H870" s="14"/>
      <c r="I870" s="14"/>
      <c r="J870" s="14"/>
      <c r="K870" s="14"/>
      <c r="L870" s="14"/>
      <c r="M870" s="14"/>
      <c r="N870" s="13"/>
      <c r="O870" s="13"/>
      <c r="P870" s="12"/>
      <c r="Q870" s="12"/>
      <c r="R870" s="12"/>
      <c r="S870" s="12"/>
      <c r="T870" s="12"/>
      <c r="U870" s="12"/>
      <c r="V870" s="12"/>
      <c r="W870" s="17"/>
      <c r="X870" s="17"/>
      <c r="Y870" s="15"/>
      <c r="Z870" s="14"/>
      <c r="AA870" s="43" t="e">
        <f t="shared" si="117"/>
        <v>#DIV/0!</v>
      </c>
      <c r="AB870" s="21" t="e">
        <f t="shared" si="118"/>
        <v>#DIV/0!</v>
      </c>
      <c r="AC870" s="21" t="e">
        <f t="shared" si="119"/>
        <v>#DIV/0!</v>
      </c>
      <c r="AD870" s="21" t="e">
        <f t="shared" si="120"/>
        <v>#DIV/0!</v>
      </c>
      <c r="AE870" s="21" t="e">
        <f t="shared" si="121"/>
        <v>#DIV/0!</v>
      </c>
      <c r="AF870" s="21" t="e">
        <f t="shared" si="124"/>
        <v>#DIV/0!</v>
      </c>
      <c r="AG870" s="20">
        <f>VLOOKUP(S870,'tabla ingresos'!$A$3:$D$15,4,FALSE)</f>
        <v>0</v>
      </c>
      <c r="AH870" s="20">
        <f t="shared" si="122"/>
        <v>0</v>
      </c>
      <c r="AI870" s="20">
        <f t="shared" si="123"/>
        <v>0</v>
      </c>
      <c r="AJ870" s="28" t="e">
        <f>VLOOKUP(AA870,score!$K$2:$L$8,2,TRUE)*AJ$2</f>
        <v>#DIV/0!</v>
      </c>
      <c r="AK870" s="28">
        <f>VLOOKUP(T870,score!$M$2:$N$8,2,FALSE)*AK$2</f>
        <v>0</v>
      </c>
      <c r="AL870" s="28">
        <f>VLOOKUP(Q870,score!$G$2:$H$8,2,TRUE)*AL$2</f>
        <v>0.1</v>
      </c>
      <c r="AM870" s="28" t="e">
        <f>VLOOKUP(AB870,score!$Y$2:$Z$8,2,TRUE)*AM$2</f>
        <v>#DIV/0!</v>
      </c>
      <c r="AN870" s="28" t="e">
        <f>VLOOKUP(AE870,score!$AE$2:$AF$8,2,TRUE)*AN$2</f>
        <v>#DIV/0!</v>
      </c>
      <c r="AO870" s="28">
        <f>VLOOKUP(O870,score!$C$2:$D$8,2,TRUE)*AO$2</f>
        <v>0.1</v>
      </c>
      <c r="AP870" s="28">
        <f>VLOOKUP(R870,score!$I$2:$J$8,2,TRUE)*AP$2</f>
        <v>0.1</v>
      </c>
      <c r="AQ870" s="28" t="e">
        <f>VLOOKUP(P870,score!$E$2:$F$8,2,FALSE)*AQ$2</f>
        <v>#N/A</v>
      </c>
      <c r="AR870" s="28">
        <f>VLOOKUP(U870,score!$O$2:$P$8,2,TRUE)*AR$2</f>
        <v>0</v>
      </c>
      <c r="AS870" s="28">
        <f>VLOOKUP(V870,score!$Q$2:$R$8,2,TRUE)*AS$2</f>
        <v>0</v>
      </c>
      <c r="AT870" s="28" t="e">
        <f>VLOOKUP(W870,score!$S$2:$T$8,2,FALSE)*AT$2</f>
        <v>#N/A</v>
      </c>
      <c r="AU870" s="28" t="e">
        <f>VLOOKUP(X870,score!$U$2:$V$4,2,FALSE)*AU$2</f>
        <v>#N/A</v>
      </c>
      <c r="AV870" s="28" t="e">
        <f>VLOOKUP(AF870,score!$AG$2:$AH$8,2,TRUE)*AV$2</f>
        <v>#DIV/0!</v>
      </c>
      <c r="AW870" s="28" t="e">
        <f>VLOOKUP(Y870,score!$W$2:$X$8,2,FALSE)*AW$2</f>
        <v>#N/A</v>
      </c>
      <c r="AX870" s="28" t="e">
        <f>VLOOKUP(AC870,score!$AA$2:$AB$8,2,TRUE)*AX$2</f>
        <v>#DIV/0!</v>
      </c>
      <c r="AY870" s="28" t="e">
        <f>VLOOKUP(AD870,score!$AC$2:$AD$8,2,TRUE)*AY$2</f>
        <v>#DIV/0!</v>
      </c>
      <c r="AZ870" s="28">
        <f>VLOOKUP(N870,score!$A$2:$B$8,2,TRUE)*AZ$2</f>
        <v>0.1</v>
      </c>
      <c r="BA870" s="29" t="e">
        <f t="shared" si="125"/>
        <v>#DIV/0!</v>
      </c>
      <c r="BB870" s="29" t="e">
        <f>VLOOKUP(BA870,score!$AJ$2:$AK$7,2,TRUE)</f>
        <v>#DIV/0!</v>
      </c>
    </row>
    <row r="871" spans="1:54" x14ac:dyDescent="0.3">
      <c r="A871" s="10"/>
      <c r="B871" s="11"/>
      <c r="C871" s="12"/>
      <c r="D871" s="14"/>
      <c r="E871" s="12"/>
      <c r="F871" s="14"/>
      <c r="G871" s="14"/>
      <c r="H871" s="14"/>
      <c r="I871" s="14"/>
      <c r="J871" s="14"/>
      <c r="K871" s="14"/>
      <c r="L871" s="14"/>
      <c r="M871" s="14"/>
      <c r="N871" s="13"/>
      <c r="O871" s="13"/>
      <c r="P871" s="12"/>
      <c r="Q871" s="12"/>
      <c r="R871" s="12"/>
      <c r="S871" s="12"/>
      <c r="T871" s="12"/>
      <c r="U871" s="12"/>
      <c r="V871" s="12"/>
      <c r="W871" s="17"/>
      <c r="X871" s="17"/>
      <c r="Y871" s="15"/>
      <c r="Z871" s="14"/>
      <c r="AA871" s="43" t="e">
        <f t="shared" si="117"/>
        <v>#DIV/0!</v>
      </c>
      <c r="AB871" s="21" t="e">
        <f t="shared" si="118"/>
        <v>#DIV/0!</v>
      </c>
      <c r="AC871" s="21" t="e">
        <f t="shared" si="119"/>
        <v>#DIV/0!</v>
      </c>
      <c r="AD871" s="21" t="e">
        <f t="shared" si="120"/>
        <v>#DIV/0!</v>
      </c>
      <c r="AE871" s="21" t="e">
        <f t="shared" si="121"/>
        <v>#DIV/0!</v>
      </c>
      <c r="AF871" s="21" t="e">
        <f t="shared" si="124"/>
        <v>#DIV/0!</v>
      </c>
      <c r="AG871" s="20">
        <f>VLOOKUP(S871,'tabla ingresos'!$A$3:$D$15,4,FALSE)</f>
        <v>0</v>
      </c>
      <c r="AH871" s="20">
        <f t="shared" si="122"/>
        <v>0</v>
      </c>
      <c r="AI871" s="20">
        <f t="shared" si="123"/>
        <v>0</v>
      </c>
      <c r="AJ871" s="28" t="e">
        <f>VLOOKUP(AA871,score!$K$2:$L$8,2,TRUE)*AJ$2</f>
        <v>#DIV/0!</v>
      </c>
      <c r="AK871" s="28">
        <f>VLOOKUP(T871,score!$M$2:$N$8,2,FALSE)*AK$2</f>
        <v>0</v>
      </c>
      <c r="AL871" s="28">
        <f>VLOOKUP(Q871,score!$G$2:$H$8,2,TRUE)*AL$2</f>
        <v>0.1</v>
      </c>
      <c r="AM871" s="28" t="e">
        <f>VLOOKUP(AB871,score!$Y$2:$Z$8,2,TRUE)*AM$2</f>
        <v>#DIV/0!</v>
      </c>
      <c r="AN871" s="28" t="e">
        <f>VLOOKUP(AE871,score!$AE$2:$AF$8,2,TRUE)*AN$2</f>
        <v>#DIV/0!</v>
      </c>
      <c r="AO871" s="28">
        <f>VLOOKUP(O871,score!$C$2:$D$8,2,TRUE)*AO$2</f>
        <v>0.1</v>
      </c>
      <c r="AP871" s="28">
        <f>VLOOKUP(R871,score!$I$2:$J$8,2,TRUE)*AP$2</f>
        <v>0.1</v>
      </c>
      <c r="AQ871" s="28" t="e">
        <f>VLOOKUP(P871,score!$E$2:$F$8,2,FALSE)*AQ$2</f>
        <v>#N/A</v>
      </c>
      <c r="AR871" s="28">
        <f>VLOOKUP(U871,score!$O$2:$P$8,2,TRUE)*AR$2</f>
        <v>0</v>
      </c>
      <c r="AS871" s="28">
        <f>VLOOKUP(V871,score!$Q$2:$R$8,2,TRUE)*AS$2</f>
        <v>0</v>
      </c>
      <c r="AT871" s="28" t="e">
        <f>VLOOKUP(W871,score!$S$2:$T$8,2,FALSE)*AT$2</f>
        <v>#N/A</v>
      </c>
      <c r="AU871" s="28" t="e">
        <f>VLOOKUP(X871,score!$U$2:$V$4,2,FALSE)*AU$2</f>
        <v>#N/A</v>
      </c>
      <c r="AV871" s="28" t="e">
        <f>VLOOKUP(AF871,score!$AG$2:$AH$8,2,TRUE)*AV$2</f>
        <v>#DIV/0!</v>
      </c>
      <c r="AW871" s="28" t="e">
        <f>VLOOKUP(Y871,score!$W$2:$X$8,2,FALSE)*AW$2</f>
        <v>#N/A</v>
      </c>
      <c r="AX871" s="28" t="e">
        <f>VLOOKUP(AC871,score!$AA$2:$AB$8,2,TRUE)*AX$2</f>
        <v>#DIV/0!</v>
      </c>
      <c r="AY871" s="28" t="e">
        <f>VLOOKUP(AD871,score!$AC$2:$AD$8,2,TRUE)*AY$2</f>
        <v>#DIV/0!</v>
      </c>
      <c r="AZ871" s="28">
        <f>VLOOKUP(N871,score!$A$2:$B$8,2,TRUE)*AZ$2</f>
        <v>0.1</v>
      </c>
      <c r="BA871" s="29" t="e">
        <f t="shared" si="125"/>
        <v>#DIV/0!</v>
      </c>
      <c r="BB871" s="29" t="e">
        <f>VLOOKUP(BA871,score!$AJ$2:$AK$7,2,TRUE)</f>
        <v>#DIV/0!</v>
      </c>
    </row>
    <row r="872" spans="1:54" x14ac:dyDescent="0.3">
      <c r="A872" s="10"/>
      <c r="B872" s="11"/>
      <c r="C872" s="12"/>
      <c r="D872" s="14"/>
      <c r="E872" s="12"/>
      <c r="F872" s="14"/>
      <c r="G872" s="14"/>
      <c r="H872" s="14"/>
      <c r="I872" s="14"/>
      <c r="J872" s="14"/>
      <c r="K872" s="14"/>
      <c r="L872" s="14"/>
      <c r="M872" s="14"/>
      <c r="N872" s="13"/>
      <c r="O872" s="13"/>
      <c r="P872" s="12"/>
      <c r="Q872" s="12"/>
      <c r="R872" s="12"/>
      <c r="S872" s="12"/>
      <c r="T872" s="12"/>
      <c r="U872" s="12"/>
      <c r="V872" s="12"/>
      <c r="W872" s="17"/>
      <c r="X872" s="17"/>
      <c r="Y872" s="15"/>
      <c r="Z872" s="14"/>
      <c r="AA872" s="43" t="e">
        <f t="shared" si="117"/>
        <v>#DIV/0!</v>
      </c>
      <c r="AB872" s="21" t="e">
        <f t="shared" si="118"/>
        <v>#DIV/0!</v>
      </c>
      <c r="AC872" s="21" t="e">
        <f t="shared" si="119"/>
        <v>#DIV/0!</v>
      </c>
      <c r="AD872" s="21" t="e">
        <f t="shared" si="120"/>
        <v>#DIV/0!</v>
      </c>
      <c r="AE872" s="21" t="e">
        <f t="shared" si="121"/>
        <v>#DIV/0!</v>
      </c>
      <c r="AF872" s="21" t="e">
        <f t="shared" si="124"/>
        <v>#DIV/0!</v>
      </c>
      <c r="AG872" s="20">
        <f>VLOOKUP(S872,'tabla ingresos'!$A$3:$D$15,4,FALSE)</f>
        <v>0</v>
      </c>
      <c r="AH872" s="20">
        <f t="shared" si="122"/>
        <v>0</v>
      </c>
      <c r="AI872" s="20">
        <f t="shared" si="123"/>
        <v>0</v>
      </c>
      <c r="AJ872" s="28" t="e">
        <f>VLOOKUP(AA872,score!$K$2:$L$8,2,TRUE)*AJ$2</f>
        <v>#DIV/0!</v>
      </c>
      <c r="AK872" s="28">
        <f>VLOOKUP(T872,score!$M$2:$N$8,2,FALSE)*AK$2</f>
        <v>0</v>
      </c>
      <c r="AL872" s="28">
        <f>VLOOKUP(Q872,score!$G$2:$H$8,2,TRUE)*AL$2</f>
        <v>0.1</v>
      </c>
      <c r="AM872" s="28" t="e">
        <f>VLOOKUP(AB872,score!$Y$2:$Z$8,2,TRUE)*AM$2</f>
        <v>#DIV/0!</v>
      </c>
      <c r="AN872" s="28" t="e">
        <f>VLOOKUP(AE872,score!$AE$2:$AF$8,2,TRUE)*AN$2</f>
        <v>#DIV/0!</v>
      </c>
      <c r="AO872" s="28">
        <f>VLOOKUP(O872,score!$C$2:$D$8,2,TRUE)*AO$2</f>
        <v>0.1</v>
      </c>
      <c r="AP872" s="28">
        <f>VLOOKUP(R872,score!$I$2:$J$8,2,TRUE)*AP$2</f>
        <v>0.1</v>
      </c>
      <c r="AQ872" s="28" t="e">
        <f>VLOOKUP(P872,score!$E$2:$F$8,2,FALSE)*AQ$2</f>
        <v>#N/A</v>
      </c>
      <c r="AR872" s="28">
        <f>VLOOKUP(U872,score!$O$2:$P$8,2,TRUE)*AR$2</f>
        <v>0</v>
      </c>
      <c r="AS872" s="28">
        <f>VLOOKUP(V872,score!$Q$2:$R$8,2,TRUE)*AS$2</f>
        <v>0</v>
      </c>
      <c r="AT872" s="28" t="e">
        <f>VLOOKUP(W872,score!$S$2:$T$8,2,FALSE)*AT$2</f>
        <v>#N/A</v>
      </c>
      <c r="AU872" s="28" t="e">
        <f>VLOOKUP(X872,score!$U$2:$V$4,2,FALSE)*AU$2</f>
        <v>#N/A</v>
      </c>
      <c r="AV872" s="28" t="e">
        <f>VLOOKUP(AF872,score!$AG$2:$AH$8,2,TRUE)*AV$2</f>
        <v>#DIV/0!</v>
      </c>
      <c r="AW872" s="28" t="e">
        <f>VLOOKUP(Y872,score!$W$2:$X$8,2,FALSE)*AW$2</f>
        <v>#N/A</v>
      </c>
      <c r="AX872" s="28" t="e">
        <f>VLOOKUP(AC872,score!$AA$2:$AB$8,2,TRUE)*AX$2</f>
        <v>#DIV/0!</v>
      </c>
      <c r="AY872" s="28" t="e">
        <f>VLOOKUP(AD872,score!$AC$2:$AD$8,2,TRUE)*AY$2</f>
        <v>#DIV/0!</v>
      </c>
      <c r="AZ872" s="28">
        <f>VLOOKUP(N872,score!$A$2:$B$8,2,TRUE)*AZ$2</f>
        <v>0.1</v>
      </c>
      <c r="BA872" s="29" t="e">
        <f t="shared" si="125"/>
        <v>#DIV/0!</v>
      </c>
      <c r="BB872" s="29" t="e">
        <f>VLOOKUP(BA872,score!$AJ$2:$AK$7,2,TRUE)</f>
        <v>#DIV/0!</v>
      </c>
    </row>
    <row r="873" spans="1:54" x14ac:dyDescent="0.3">
      <c r="A873" s="10"/>
      <c r="B873" s="11"/>
      <c r="C873" s="12"/>
      <c r="D873" s="14"/>
      <c r="E873" s="12"/>
      <c r="F873" s="14"/>
      <c r="G873" s="14"/>
      <c r="H873" s="14"/>
      <c r="I873" s="14"/>
      <c r="J873" s="14"/>
      <c r="K873" s="14"/>
      <c r="L873" s="14"/>
      <c r="M873" s="14"/>
      <c r="N873" s="13"/>
      <c r="O873" s="13"/>
      <c r="P873" s="12"/>
      <c r="Q873" s="12"/>
      <c r="R873" s="12"/>
      <c r="S873" s="12"/>
      <c r="T873" s="12"/>
      <c r="U873" s="12"/>
      <c r="V873" s="12"/>
      <c r="W873" s="17"/>
      <c r="X873" s="17"/>
      <c r="Y873" s="15"/>
      <c r="Z873" s="14"/>
      <c r="AA873" s="43" t="e">
        <f t="shared" si="117"/>
        <v>#DIV/0!</v>
      </c>
      <c r="AB873" s="21" t="e">
        <f t="shared" si="118"/>
        <v>#DIV/0!</v>
      </c>
      <c r="AC873" s="21" t="e">
        <f t="shared" si="119"/>
        <v>#DIV/0!</v>
      </c>
      <c r="AD873" s="21" t="e">
        <f t="shared" si="120"/>
        <v>#DIV/0!</v>
      </c>
      <c r="AE873" s="21" t="e">
        <f t="shared" si="121"/>
        <v>#DIV/0!</v>
      </c>
      <c r="AF873" s="21" t="e">
        <f t="shared" si="124"/>
        <v>#DIV/0!</v>
      </c>
      <c r="AG873" s="20">
        <f>VLOOKUP(S873,'tabla ingresos'!$A$3:$D$15,4,FALSE)</f>
        <v>0</v>
      </c>
      <c r="AH873" s="20">
        <f t="shared" si="122"/>
        <v>0</v>
      </c>
      <c r="AI873" s="20">
        <f t="shared" si="123"/>
        <v>0</v>
      </c>
      <c r="AJ873" s="28" t="e">
        <f>VLOOKUP(AA873,score!$K$2:$L$8,2,TRUE)*AJ$2</f>
        <v>#DIV/0!</v>
      </c>
      <c r="AK873" s="28">
        <f>VLOOKUP(T873,score!$M$2:$N$8,2,FALSE)*AK$2</f>
        <v>0</v>
      </c>
      <c r="AL873" s="28">
        <f>VLOOKUP(Q873,score!$G$2:$H$8,2,TRUE)*AL$2</f>
        <v>0.1</v>
      </c>
      <c r="AM873" s="28" t="e">
        <f>VLOOKUP(AB873,score!$Y$2:$Z$8,2,TRUE)*AM$2</f>
        <v>#DIV/0!</v>
      </c>
      <c r="AN873" s="28" t="e">
        <f>VLOOKUP(AE873,score!$AE$2:$AF$8,2,TRUE)*AN$2</f>
        <v>#DIV/0!</v>
      </c>
      <c r="AO873" s="28">
        <f>VLOOKUP(O873,score!$C$2:$D$8,2,TRUE)*AO$2</f>
        <v>0.1</v>
      </c>
      <c r="AP873" s="28">
        <f>VLOOKUP(R873,score!$I$2:$J$8,2,TRUE)*AP$2</f>
        <v>0.1</v>
      </c>
      <c r="AQ873" s="28" t="e">
        <f>VLOOKUP(P873,score!$E$2:$F$8,2,FALSE)*AQ$2</f>
        <v>#N/A</v>
      </c>
      <c r="AR873" s="28">
        <f>VLOOKUP(U873,score!$O$2:$P$8,2,TRUE)*AR$2</f>
        <v>0</v>
      </c>
      <c r="AS873" s="28">
        <f>VLOOKUP(V873,score!$Q$2:$R$8,2,TRUE)*AS$2</f>
        <v>0</v>
      </c>
      <c r="AT873" s="28" t="e">
        <f>VLOOKUP(W873,score!$S$2:$T$8,2,FALSE)*AT$2</f>
        <v>#N/A</v>
      </c>
      <c r="AU873" s="28" t="e">
        <f>VLOOKUP(X873,score!$U$2:$V$4,2,FALSE)*AU$2</f>
        <v>#N/A</v>
      </c>
      <c r="AV873" s="28" t="e">
        <f>VLOOKUP(AF873,score!$AG$2:$AH$8,2,TRUE)*AV$2</f>
        <v>#DIV/0!</v>
      </c>
      <c r="AW873" s="28" t="e">
        <f>VLOOKUP(Y873,score!$W$2:$X$8,2,FALSE)*AW$2</f>
        <v>#N/A</v>
      </c>
      <c r="AX873" s="28" t="e">
        <f>VLOOKUP(AC873,score!$AA$2:$AB$8,2,TRUE)*AX$2</f>
        <v>#DIV/0!</v>
      </c>
      <c r="AY873" s="28" t="e">
        <f>VLOOKUP(AD873,score!$AC$2:$AD$8,2,TRUE)*AY$2</f>
        <v>#DIV/0!</v>
      </c>
      <c r="AZ873" s="28">
        <f>VLOOKUP(N873,score!$A$2:$B$8,2,TRUE)*AZ$2</f>
        <v>0.1</v>
      </c>
      <c r="BA873" s="29" t="e">
        <f t="shared" si="125"/>
        <v>#DIV/0!</v>
      </c>
      <c r="BB873" s="29" t="e">
        <f>VLOOKUP(BA873,score!$AJ$2:$AK$7,2,TRUE)</f>
        <v>#DIV/0!</v>
      </c>
    </row>
    <row r="874" spans="1:54" x14ac:dyDescent="0.3">
      <c r="A874" s="10"/>
      <c r="B874" s="11"/>
      <c r="C874" s="12"/>
      <c r="D874" s="14"/>
      <c r="E874" s="12"/>
      <c r="F874" s="14"/>
      <c r="G874" s="14"/>
      <c r="H874" s="14"/>
      <c r="I874" s="14"/>
      <c r="J874" s="14"/>
      <c r="K874" s="14"/>
      <c r="L874" s="14"/>
      <c r="M874" s="14"/>
      <c r="N874" s="13"/>
      <c r="O874" s="13"/>
      <c r="P874" s="12"/>
      <c r="Q874" s="12"/>
      <c r="R874" s="12"/>
      <c r="S874" s="12"/>
      <c r="T874" s="12"/>
      <c r="U874" s="12"/>
      <c r="V874" s="12"/>
      <c r="W874" s="17"/>
      <c r="X874" s="17"/>
      <c r="Y874" s="15"/>
      <c r="Z874" s="14"/>
      <c r="AA874" s="43" t="e">
        <f t="shared" si="117"/>
        <v>#DIV/0!</v>
      </c>
      <c r="AB874" s="21" t="e">
        <f t="shared" si="118"/>
        <v>#DIV/0!</v>
      </c>
      <c r="AC874" s="21" t="e">
        <f t="shared" si="119"/>
        <v>#DIV/0!</v>
      </c>
      <c r="AD874" s="21" t="e">
        <f t="shared" si="120"/>
        <v>#DIV/0!</v>
      </c>
      <c r="AE874" s="21" t="e">
        <f t="shared" si="121"/>
        <v>#DIV/0!</v>
      </c>
      <c r="AF874" s="21" t="e">
        <f t="shared" si="124"/>
        <v>#DIV/0!</v>
      </c>
      <c r="AG874" s="20">
        <f>VLOOKUP(S874,'tabla ingresos'!$A$3:$D$15,4,FALSE)</f>
        <v>0</v>
      </c>
      <c r="AH874" s="20">
        <f t="shared" si="122"/>
        <v>0</v>
      </c>
      <c r="AI874" s="20">
        <f t="shared" si="123"/>
        <v>0</v>
      </c>
      <c r="AJ874" s="28" t="e">
        <f>VLOOKUP(AA874,score!$K$2:$L$8,2,TRUE)*AJ$2</f>
        <v>#DIV/0!</v>
      </c>
      <c r="AK874" s="28">
        <f>VLOOKUP(T874,score!$M$2:$N$8,2,FALSE)*AK$2</f>
        <v>0</v>
      </c>
      <c r="AL874" s="28">
        <f>VLOOKUP(Q874,score!$G$2:$H$8,2,TRUE)*AL$2</f>
        <v>0.1</v>
      </c>
      <c r="AM874" s="28" t="e">
        <f>VLOOKUP(AB874,score!$Y$2:$Z$8,2,TRUE)*AM$2</f>
        <v>#DIV/0!</v>
      </c>
      <c r="AN874" s="28" t="e">
        <f>VLOOKUP(AE874,score!$AE$2:$AF$8,2,TRUE)*AN$2</f>
        <v>#DIV/0!</v>
      </c>
      <c r="AO874" s="28">
        <f>VLOOKUP(O874,score!$C$2:$D$8,2,TRUE)*AO$2</f>
        <v>0.1</v>
      </c>
      <c r="AP874" s="28">
        <f>VLOOKUP(R874,score!$I$2:$J$8,2,TRUE)*AP$2</f>
        <v>0.1</v>
      </c>
      <c r="AQ874" s="28" t="e">
        <f>VLOOKUP(P874,score!$E$2:$F$8,2,FALSE)*AQ$2</f>
        <v>#N/A</v>
      </c>
      <c r="AR874" s="28">
        <f>VLOOKUP(U874,score!$O$2:$P$8,2,TRUE)*AR$2</f>
        <v>0</v>
      </c>
      <c r="AS874" s="28">
        <f>VLOOKUP(V874,score!$Q$2:$R$8,2,TRUE)*AS$2</f>
        <v>0</v>
      </c>
      <c r="AT874" s="28" t="e">
        <f>VLOOKUP(W874,score!$S$2:$T$8,2,FALSE)*AT$2</f>
        <v>#N/A</v>
      </c>
      <c r="AU874" s="28" t="e">
        <f>VLOOKUP(X874,score!$U$2:$V$4,2,FALSE)*AU$2</f>
        <v>#N/A</v>
      </c>
      <c r="AV874" s="28" t="e">
        <f>VLOOKUP(AF874,score!$AG$2:$AH$8,2,TRUE)*AV$2</f>
        <v>#DIV/0!</v>
      </c>
      <c r="AW874" s="28" t="e">
        <f>VLOOKUP(Y874,score!$W$2:$X$8,2,FALSE)*AW$2</f>
        <v>#N/A</v>
      </c>
      <c r="AX874" s="28" t="e">
        <f>VLOOKUP(AC874,score!$AA$2:$AB$8,2,TRUE)*AX$2</f>
        <v>#DIV/0!</v>
      </c>
      <c r="AY874" s="28" t="e">
        <f>VLOOKUP(AD874,score!$AC$2:$AD$8,2,TRUE)*AY$2</f>
        <v>#DIV/0!</v>
      </c>
      <c r="AZ874" s="28">
        <f>VLOOKUP(N874,score!$A$2:$B$8,2,TRUE)*AZ$2</f>
        <v>0.1</v>
      </c>
      <c r="BA874" s="29" t="e">
        <f t="shared" si="125"/>
        <v>#DIV/0!</v>
      </c>
      <c r="BB874" s="29" t="e">
        <f>VLOOKUP(BA874,score!$AJ$2:$AK$7,2,TRUE)</f>
        <v>#DIV/0!</v>
      </c>
    </row>
    <row r="875" spans="1:54" x14ac:dyDescent="0.3">
      <c r="A875" s="10"/>
      <c r="B875" s="11"/>
      <c r="C875" s="12"/>
      <c r="D875" s="14"/>
      <c r="E875" s="12"/>
      <c r="F875" s="14"/>
      <c r="G875" s="14"/>
      <c r="H875" s="14"/>
      <c r="I875" s="14"/>
      <c r="J875" s="14"/>
      <c r="K875" s="14"/>
      <c r="L875" s="14"/>
      <c r="M875" s="14"/>
      <c r="N875" s="13"/>
      <c r="O875" s="13"/>
      <c r="P875" s="12"/>
      <c r="Q875" s="12"/>
      <c r="R875" s="12"/>
      <c r="S875" s="12"/>
      <c r="T875" s="12"/>
      <c r="U875" s="12"/>
      <c r="V875" s="12"/>
      <c r="W875" s="17"/>
      <c r="X875" s="17"/>
      <c r="Y875" s="15"/>
      <c r="Z875" s="14"/>
      <c r="AA875" s="43" t="e">
        <f t="shared" si="117"/>
        <v>#DIV/0!</v>
      </c>
      <c r="AB875" s="21" t="e">
        <f t="shared" si="118"/>
        <v>#DIV/0!</v>
      </c>
      <c r="AC875" s="21" t="e">
        <f t="shared" si="119"/>
        <v>#DIV/0!</v>
      </c>
      <c r="AD875" s="21" t="e">
        <f t="shared" si="120"/>
        <v>#DIV/0!</v>
      </c>
      <c r="AE875" s="21" t="e">
        <f t="shared" si="121"/>
        <v>#DIV/0!</v>
      </c>
      <c r="AF875" s="21" t="e">
        <f t="shared" si="124"/>
        <v>#DIV/0!</v>
      </c>
      <c r="AG875" s="20">
        <f>VLOOKUP(S875,'tabla ingresos'!$A$3:$D$15,4,FALSE)</f>
        <v>0</v>
      </c>
      <c r="AH875" s="20">
        <f t="shared" si="122"/>
        <v>0</v>
      </c>
      <c r="AI875" s="20">
        <f t="shared" si="123"/>
        <v>0</v>
      </c>
      <c r="AJ875" s="28" t="e">
        <f>VLOOKUP(AA875,score!$K$2:$L$8,2,TRUE)*AJ$2</f>
        <v>#DIV/0!</v>
      </c>
      <c r="AK875" s="28">
        <f>VLOOKUP(T875,score!$M$2:$N$8,2,FALSE)*AK$2</f>
        <v>0</v>
      </c>
      <c r="AL875" s="28">
        <f>VLOOKUP(Q875,score!$G$2:$H$8,2,TRUE)*AL$2</f>
        <v>0.1</v>
      </c>
      <c r="AM875" s="28" t="e">
        <f>VLOOKUP(AB875,score!$Y$2:$Z$8,2,TRUE)*AM$2</f>
        <v>#DIV/0!</v>
      </c>
      <c r="AN875" s="28" t="e">
        <f>VLOOKUP(AE875,score!$AE$2:$AF$8,2,TRUE)*AN$2</f>
        <v>#DIV/0!</v>
      </c>
      <c r="AO875" s="28">
        <f>VLOOKUP(O875,score!$C$2:$D$8,2,TRUE)*AO$2</f>
        <v>0.1</v>
      </c>
      <c r="AP875" s="28">
        <f>VLOOKUP(R875,score!$I$2:$J$8,2,TRUE)*AP$2</f>
        <v>0.1</v>
      </c>
      <c r="AQ875" s="28" t="e">
        <f>VLOOKUP(P875,score!$E$2:$F$8,2,FALSE)*AQ$2</f>
        <v>#N/A</v>
      </c>
      <c r="AR875" s="28">
        <f>VLOOKUP(U875,score!$O$2:$P$8,2,TRUE)*AR$2</f>
        <v>0</v>
      </c>
      <c r="AS875" s="28">
        <f>VLOOKUP(V875,score!$Q$2:$R$8,2,TRUE)*AS$2</f>
        <v>0</v>
      </c>
      <c r="AT875" s="28" t="e">
        <f>VLOOKUP(W875,score!$S$2:$T$8,2,FALSE)*AT$2</f>
        <v>#N/A</v>
      </c>
      <c r="AU875" s="28" t="e">
        <f>VLOOKUP(X875,score!$U$2:$V$4,2,FALSE)*AU$2</f>
        <v>#N/A</v>
      </c>
      <c r="AV875" s="28" t="e">
        <f>VLOOKUP(AF875,score!$AG$2:$AH$8,2,TRUE)*AV$2</f>
        <v>#DIV/0!</v>
      </c>
      <c r="AW875" s="28" t="e">
        <f>VLOOKUP(Y875,score!$W$2:$X$8,2,FALSE)*AW$2</f>
        <v>#N/A</v>
      </c>
      <c r="AX875" s="28" t="e">
        <f>VLOOKUP(AC875,score!$AA$2:$AB$8,2,TRUE)*AX$2</f>
        <v>#DIV/0!</v>
      </c>
      <c r="AY875" s="28" t="e">
        <f>VLOOKUP(AD875,score!$AC$2:$AD$8,2,TRUE)*AY$2</f>
        <v>#DIV/0!</v>
      </c>
      <c r="AZ875" s="28">
        <f>VLOOKUP(N875,score!$A$2:$B$8,2,TRUE)*AZ$2</f>
        <v>0.1</v>
      </c>
      <c r="BA875" s="29" t="e">
        <f t="shared" si="125"/>
        <v>#DIV/0!</v>
      </c>
      <c r="BB875" s="29" t="e">
        <f>VLOOKUP(BA875,score!$AJ$2:$AK$7,2,TRUE)</f>
        <v>#DIV/0!</v>
      </c>
    </row>
    <row r="876" spans="1:54" x14ac:dyDescent="0.3">
      <c r="A876" s="10"/>
      <c r="B876" s="11"/>
      <c r="C876" s="12"/>
      <c r="D876" s="14"/>
      <c r="E876" s="12"/>
      <c r="F876" s="14"/>
      <c r="G876" s="14"/>
      <c r="H876" s="14"/>
      <c r="I876" s="14"/>
      <c r="J876" s="14"/>
      <c r="K876" s="14"/>
      <c r="L876" s="14"/>
      <c r="M876" s="14"/>
      <c r="N876" s="13"/>
      <c r="O876" s="13"/>
      <c r="P876" s="12"/>
      <c r="Q876" s="12"/>
      <c r="R876" s="12"/>
      <c r="S876" s="12"/>
      <c r="T876" s="12"/>
      <c r="U876" s="12"/>
      <c r="V876" s="12"/>
      <c r="W876" s="17"/>
      <c r="X876" s="17"/>
      <c r="Y876" s="15"/>
      <c r="Z876" s="14"/>
      <c r="AA876" s="43" t="e">
        <f t="shared" si="117"/>
        <v>#DIV/0!</v>
      </c>
      <c r="AB876" s="21" t="e">
        <f t="shared" si="118"/>
        <v>#DIV/0!</v>
      </c>
      <c r="AC876" s="21" t="e">
        <f t="shared" si="119"/>
        <v>#DIV/0!</v>
      </c>
      <c r="AD876" s="21" t="e">
        <f t="shared" si="120"/>
        <v>#DIV/0!</v>
      </c>
      <c r="AE876" s="21" t="e">
        <f t="shared" si="121"/>
        <v>#DIV/0!</v>
      </c>
      <c r="AF876" s="21" t="e">
        <f t="shared" si="124"/>
        <v>#DIV/0!</v>
      </c>
      <c r="AG876" s="20">
        <f>VLOOKUP(S876,'tabla ingresos'!$A$3:$D$15,4,FALSE)</f>
        <v>0</v>
      </c>
      <c r="AH876" s="20">
        <f t="shared" si="122"/>
        <v>0</v>
      </c>
      <c r="AI876" s="20">
        <f t="shared" si="123"/>
        <v>0</v>
      </c>
      <c r="AJ876" s="28" t="e">
        <f>VLOOKUP(AA876,score!$K$2:$L$8,2,TRUE)*AJ$2</f>
        <v>#DIV/0!</v>
      </c>
      <c r="AK876" s="28">
        <f>VLOOKUP(T876,score!$M$2:$N$8,2,FALSE)*AK$2</f>
        <v>0</v>
      </c>
      <c r="AL876" s="28">
        <f>VLOOKUP(Q876,score!$G$2:$H$8,2,TRUE)*AL$2</f>
        <v>0.1</v>
      </c>
      <c r="AM876" s="28" t="e">
        <f>VLOOKUP(AB876,score!$Y$2:$Z$8,2,TRUE)*AM$2</f>
        <v>#DIV/0!</v>
      </c>
      <c r="AN876" s="28" t="e">
        <f>VLOOKUP(AE876,score!$AE$2:$AF$8,2,TRUE)*AN$2</f>
        <v>#DIV/0!</v>
      </c>
      <c r="AO876" s="28">
        <f>VLOOKUP(O876,score!$C$2:$D$8,2,TRUE)*AO$2</f>
        <v>0.1</v>
      </c>
      <c r="AP876" s="28">
        <f>VLOOKUP(R876,score!$I$2:$J$8,2,TRUE)*AP$2</f>
        <v>0.1</v>
      </c>
      <c r="AQ876" s="28" t="e">
        <f>VLOOKUP(P876,score!$E$2:$F$8,2,FALSE)*AQ$2</f>
        <v>#N/A</v>
      </c>
      <c r="AR876" s="28">
        <f>VLOOKUP(U876,score!$O$2:$P$8,2,TRUE)*AR$2</f>
        <v>0</v>
      </c>
      <c r="AS876" s="28">
        <f>VLOOKUP(V876,score!$Q$2:$R$8,2,TRUE)*AS$2</f>
        <v>0</v>
      </c>
      <c r="AT876" s="28" t="e">
        <f>VLOOKUP(W876,score!$S$2:$T$8,2,FALSE)*AT$2</f>
        <v>#N/A</v>
      </c>
      <c r="AU876" s="28" t="e">
        <f>VLOOKUP(X876,score!$U$2:$V$4,2,FALSE)*AU$2</f>
        <v>#N/A</v>
      </c>
      <c r="AV876" s="28" t="e">
        <f>VLOOKUP(AF876,score!$AG$2:$AH$8,2,TRUE)*AV$2</f>
        <v>#DIV/0!</v>
      </c>
      <c r="AW876" s="28" t="e">
        <f>VLOOKUP(Y876,score!$W$2:$X$8,2,FALSE)*AW$2</f>
        <v>#N/A</v>
      </c>
      <c r="AX876" s="28" t="e">
        <f>VLOOKUP(AC876,score!$AA$2:$AB$8,2,TRUE)*AX$2</f>
        <v>#DIV/0!</v>
      </c>
      <c r="AY876" s="28" t="e">
        <f>VLOOKUP(AD876,score!$AC$2:$AD$8,2,TRUE)*AY$2</f>
        <v>#DIV/0!</v>
      </c>
      <c r="AZ876" s="28">
        <f>VLOOKUP(N876,score!$A$2:$B$8,2,TRUE)*AZ$2</f>
        <v>0.1</v>
      </c>
      <c r="BA876" s="29" t="e">
        <f t="shared" si="125"/>
        <v>#DIV/0!</v>
      </c>
      <c r="BB876" s="29" t="e">
        <f>VLOOKUP(BA876,score!$AJ$2:$AK$7,2,TRUE)</f>
        <v>#DIV/0!</v>
      </c>
    </row>
    <row r="877" spans="1:54" x14ac:dyDescent="0.3">
      <c r="A877" s="10"/>
      <c r="B877" s="11"/>
      <c r="C877" s="12"/>
      <c r="D877" s="14"/>
      <c r="E877" s="12"/>
      <c r="F877" s="14"/>
      <c r="G877" s="14"/>
      <c r="H877" s="14"/>
      <c r="I877" s="14"/>
      <c r="J877" s="14"/>
      <c r="K877" s="14"/>
      <c r="L877" s="14"/>
      <c r="M877" s="14"/>
      <c r="N877" s="13"/>
      <c r="O877" s="13"/>
      <c r="P877" s="12"/>
      <c r="Q877" s="12"/>
      <c r="R877" s="12"/>
      <c r="S877" s="12"/>
      <c r="T877" s="12"/>
      <c r="U877" s="12"/>
      <c r="V877" s="12"/>
      <c r="W877" s="17"/>
      <c r="X877" s="17"/>
      <c r="Y877" s="15"/>
      <c r="Z877" s="14"/>
      <c r="AA877" s="43" t="e">
        <f t="shared" si="117"/>
        <v>#DIV/0!</v>
      </c>
      <c r="AB877" s="21" t="e">
        <f t="shared" si="118"/>
        <v>#DIV/0!</v>
      </c>
      <c r="AC877" s="21" t="e">
        <f t="shared" si="119"/>
        <v>#DIV/0!</v>
      </c>
      <c r="AD877" s="21" t="e">
        <f t="shared" si="120"/>
        <v>#DIV/0!</v>
      </c>
      <c r="AE877" s="21" t="e">
        <f t="shared" si="121"/>
        <v>#DIV/0!</v>
      </c>
      <c r="AF877" s="21" t="e">
        <f t="shared" si="124"/>
        <v>#DIV/0!</v>
      </c>
      <c r="AG877" s="20">
        <f>VLOOKUP(S877,'tabla ingresos'!$A$3:$D$15,4,FALSE)</f>
        <v>0</v>
      </c>
      <c r="AH877" s="20">
        <f t="shared" si="122"/>
        <v>0</v>
      </c>
      <c r="AI877" s="20">
        <f t="shared" si="123"/>
        <v>0</v>
      </c>
      <c r="AJ877" s="28" t="e">
        <f>VLOOKUP(AA877,score!$K$2:$L$8,2,TRUE)*AJ$2</f>
        <v>#DIV/0!</v>
      </c>
      <c r="AK877" s="28">
        <f>VLOOKUP(T877,score!$M$2:$N$8,2,FALSE)*AK$2</f>
        <v>0</v>
      </c>
      <c r="AL877" s="28">
        <f>VLOOKUP(Q877,score!$G$2:$H$8,2,TRUE)*AL$2</f>
        <v>0.1</v>
      </c>
      <c r="AM877" s="28" t="e">
        <f>VLOOKUP(AB877,score!$Y$2:$Z$8,2,TRUE)*AM$2</f>
        <v>#DIV/0!</v>
      </c>
      <c r="AN877" s="28" t="e">
        <f>VLOOKUP(AE877,score!$AE$2:$AF$8,2,TRUE)*AN$2</f>
        <v>#DIV/0!</v>
      </c>
      <c r="AO877" s="28">
        <f>VLOOKUP(O877,score!$C$2:$D$8,2,TRUE)*AO$2</f>
        <v>0.1</v>
      </c>
      <c r="AP877" s="28">
        <f>VLOOKUP(R877,score!$I$2:$J$8,2,TRUE)*AP$2</f>
        <v>0.1</v>
      </c>
      <c r="AQ877" s="28" t="e">
        <f>VLOOKUP(P877,score!$E$2:$F$8,2,FALSE)*AQ$2</f>
        <v>#N/A</v>
      </c>
      <c r="AR877" s="28">
        <f>VLOOKUP(U877,score!$O$2:$P$8,2,TRUE)*AR$2</f>
        <v>0</v>
      </c>
      <c r="AS877" s="28">
        <f>VLOOKUP(V877,score!$Q$2:$R$8,2,TRUE)*AS$2</f>
        <v>0</v>
      </c>
      <c r="AT877" s="28" t="e">
        <f>VLOOKUP(W877,score!$S$2:$T$8,2,FALSE)*AT$2</f>
        <v>#N/A</v>
      </c>
      <c r="AU877" s="28" t="e">
        <f>VLOOKUP(X877,score!$U$2:$V$4,2,FALSE)*AU$2</f>
        <v>#N/A</v>
      </c>
      <c r="AV877" s="28" t="e">
        <f>VLOOKUP(AF877,score!$AG$2:$AH$8,2,TRUE)*AV$2</f>
        <v>#DIV/0!</v>
      </c>
      <c r="AW877" s="28" t="e">
        <f>VLOOKUP(Y877,score!$W$2:$X$8,2,FALSE)*AW$2</f>
        <v>#N/A</v>
      </c>
      <c r="AX877" s="28" t="e">
        <f>VLOOKUP(AC877,score!$AA$2:$AB$8,2,TRUE)*AX$2</f>
        <v>#DIV/0!</v>
      </c>
      <c r="AY877" s="28" t="e">
        <f>VLOOKUP(AD877,score!$AC$2:$AD$8,2,TRUE)*AY$2</f>
        <v>#DIV/0!</v>
      </c>
      <c r="AZ877" s="28">
        <f>VLOOKUP(N877,score!$A$2:$B$8,2,TRUE)*AZ$2</f>
        <v>0.1</v>
      </c>
      <c r="BA877" s="29" t="e">
        <f t="shared" si="125"/>
        <v>#DIV/0!</v>
      </c>
      <c r="BB877" s="29" t="e">
        <f>VLOOKUP(BA877,score!$AJ$2:$AK$7,2,TRUE)</f>
        <v>#DIV/0!</v>
      </c>
    </row>
    <row r="878" spans="1:54" x14ac:dyDescent="0.3">
      <c r="A878" s="10"/>
      <c r="B878" s="11"/>
      <c r="C878" s="12"/>
      <c r="D878" s="14"/>
      <c r="E878" s="12"/>
      <c r="F878" s="14"/>
      <c r="G878" s="14"/>
      <c r="H878" s="14"/>
      <c r="I878" s="14"/>
      <c r="J878" s="14"/>
      <c r="K878" s="14"/>
      <c r="L878" s="14"/>
      <c r="M878" s="14"/>
      <c r="N878" s="13"/>
      <c r="O878" s="13"/>
      <c r="P878" s="12"/>
      <c r="Q878" s="12"/>
      <c r="R878" s="12"/>
      <c r="S878" s="12"/>
      <c r="T878" s="12"/>
      <c r="U878" s="12"/>
      <c r="V878" s="12"/>
      <c r="W878" s="17"/>
      <c r="X878" s="17"/>
      <c r="Y878" s="15"/>
      <c r="Z878" s="14"/>
      <c r="AA878" s="43" t="e">
        <f t="shared" si="117"/>
        <v>#DIV/0!</v>
      </c>
      <c r="AB878" s="21" t="e">
        <f t="shared" si="118"/>
        <v>#DIV/0!</v>
      </c>
      <c r="AC878" s="21" t="e">
        <f t="shared" si="119"/>
        <v>#DIV/0!</v>
      </c>
      <c r="AD878" s="21" t="e">
        <f t="shared" si="120"/>
        <v>#DIV/0!</v>
      </c>
      <c r="AE878" s="21" t="e">
        <f t="shared" si="121"/>
        <v>#DIV/0!</v>
      </c>
      <c r="AF878" s="21" t="e">
        <f t="shared" si="124"/>
        <v>#DIV/0!</v>
      </c>
      <c r="AG878" s="20">
        <f>VLOOKUP(S878,'tabla ingresos'!$A$3:$D$15,4,FALSE)</f>
        <v>0</v>
      </c>
      <c r="AH878" s="20">
        <f t="shared" si="122"/>
        <v>0</v>
      </c>
      <c r="AI878" s="20">
        <f t="shared" si="123"/>
        <v>0</v>
      </c>
      <c r="AJ878" s="28" t="e">
        <f>VLOOKUP(AA878,score!$K$2:$L$8,2,TRUE)*AJ$2</f>
        <v>#DIV/0!</v>
      </c>
      <c r="AK878" s="28">
        <f>VLOOKUP(T878,score!$M$2:$N$8,2,FALSE)*AK$2</f>
        <v>0</v>
      </c>
      <c r="AL878" s="28">
        <f>VLOOKUP(Q878,score!$G$2:$H$8,2,TRUE)*AL$2</f>
        <v>0.1</v>
      </c>
      <c r="AM878" s="28" t="e">
        <f>VLOOKUP(AB878,score!$Y$2:$Z$8,2,TRUE)*AM$2</f>
        <v>#DIV/0!</v>
      </c>
      <c r="AN878" s="28" t="e">
        <f>VLOOKUP(AE878,score!$AE$2:$AF$8,2,TRUE)*AN$2</f>
        <v>#DIV/0!</v>
      </c>
      <c r="AO878" s="28">
        <f>VLOOKUP(O878,score!$C$2:$D$8,2,TRUE)*AO$2</f>
        <v>0.1</v>
      </c>
      <c r="AP878" s="28">
        <f>VLOOKUP(R878,score!$I$2:$J$8,2,TRUE)*AP$2</f>
        <v>0.1</v>
      </c>
      <c r="AQ878" s="28" t="e">
        <f>VLOOKUP(P878,score!$E$2:$F$8,2,FALSE)*AQ$2</f>
        <v>#N/A</v>
      </c>
      <c r="AR878" s="28">
        <f>VLOOKUP(U878,score!$O$2:$P$8,2,TRUE)*AR$2</f>
        <v>0</v>
      </c>
      <c r="AS878" s="28">
        <f>VLOOKUP(V878,score!$Q$2:$R$8,2,TRUE)*AS$2</f>
        <v>0</v>
      </c>
      <c r="AT878" s="28" t="e">
        <f>VLOOKUP(W878,score!$S$2:$T$8,2,FALSE)*AT$2</f>
        <v>#N/A</v>
      </c>
      <c r="AU878" s="28" t="e">
        <f>VLOOKUP(X878,score!$U$2:$V$4,2,FALSE)*AU$2</f>
        <v>#N/A</v>
      </c>
      <c r="AV878" s="28" t="e">
        <f>VLOOKUP(AF878,score!$AG$2:$AH$8,2,TRUE)*AV$2</f>
        <v>#DIV/0!</v>
      </c>
      <c r="AW878" s="28" t="e">
        <f>VLOOKUP(Y878,score!$W$2:$X$8,2,FALSE)*AW$2</f>
        <v>#N/A</v>
      </c>
      <c r="AX878" s="28" t="e">
        <f>VLOOKUP(AC878,score!$AA$2:$AB$8,2,TRUE)*AX$2</f>
        <v>#DIV/0!</v>
      </c>
      <c r="AY878" s="28" t="e">
        <f>VLOOKUP(AD878,score!$AC$2:$AD$8,2,TRUE)*AY$2</f>
        <v>#DIV/0!</v>
      </c>
      <c r="AZ878" s="28">
        <f>VLOOKUP(N878,score!$A$2:$B$8,2,TRUE)*AZ$2</f>
        <v>0.1</v>
      </c>
      <c r="BA878" s="29" t="e">
        <f t="shared" si="125"/>
        <v>#DIV/0!</v>
      </c>
      <c r="BB878" s="29" t="e">
        <f>VLOOKUP(BA878,score!$AJ$2:$AK$7,2,TRUE)</f>
        <v>#DIV/0!</v>
      </c>
    </row>
    <row r="879" spans="1:54" x14ac:dyDescent="0.3">
      <c r="A879" s="10"/>
      <c r="B879" s="11"/>
      <c r="C879" s="12"/>
      <c r="D879" s="14"/>
      <c r="E879" s="12"/>
      <c r="F879" s="14"/>
      <c r="G879" s="14"/>
      <c r="H879" s="14"/>
      <c r="I879" s="14"/>
      <c r="J879" s="14"/>
      <c r="K879" s="14"/>
      <c r="L879" s="14"/>
      <c r="M879" s="14"/>
      <c r="N879" s="13"/>
      <c r="O879" s="13"/>
      <c r="P879" s="12"/>
      <c r="Q879" s="12"/>
      <c r="R879" s="12"/>
      <c r="S879" s="12"/>
      <c r="T879" s="12"/>
      <c r="U879" s="12"/>
      <c r="V879" s="12"/>
      <c r="W879" s="17"/>
      <c r="X879" s="17"/>
      <c r="Y879" s="15"/>
      <c r="Z879" s="14"/>
      <c r="AA879" s="43" t="e">
        <f t="shared" si="117"/>
        <v>#DIV/0!</v>
      </c>
      <c r="AB879" s="21" t="e">
        <f t="shared" si="118"/>
        <v>#DIV/0!</v>
      </c>
      <c r="AC879" s="21" t="e">
        <f t="shared" si="119"/>
        <v>#DIV/0!</v>
      </c>
      <c r="AD879" s="21" t="e">
        <f t="shared" si="120"/>
        <v>#DIV/0!</v>
      </c>
      <c r="AE879" s="21" t="e">
        <f t="shared" si="121"/>
        <v>#DIV/0!</v>
      </c>
      <c r="AF879" s="21" t="e">
        <f t="shared" si="124"/>
        <v>#DIV/0!</v>
      </c>
      <c r="AG879" s="20">
        <f>VLOOKUP(S879,'tabla ingresos'!$A$3:$D$15,4,FALSE)</f>
        <v>0</v>
      </c>
      <c r="AH879" s="20">
        <f t="shared" si="122"/>
        <v>0</v>
      </c>
      <c r="AI879" s="20">
        <f t="shared" si="123"/>
        <v>0</v>
      </c>
      <c r="AJ879" s="28" t="e">
        <f>VLOOKUP(AA879,score!$K$2:$L$8,2,TRUE)*AJ$2</f>
        <v>#DIV/0!</v>
      </c>
      <c r="AK879" s="28">
        <f>VLOOKUP(T879,score!$M$2:$N$8,2,FALSE)*AK$2</f>
        <v>0</v>
      </c>
      <c r="AL879" s="28">
        <f>VLOOKUP(Q879,score!$G$2:$H$8,2,TRUE)*AL$2</f>
        <v>0.1</v>
      </c>
      <c r="AM879" s="28" t="e">
        <f>VLOOKUP(AB879,score!$Y$2:$Z$8,2,TRUE)*AM$2</f>
        <v>#DIV/0!</v>
      </c>
      <c r="AN879" s="28" t="e">
        <f>VLOOKUP(AE879,score!$AE$2:$AF$8,2,TRUE)*AN$2</f>
        <v>#DIV/0!</v>
      </c>
      <c r="AO879" s="28">
        <f>VLOOKUP(O879,score!$C$2:$D$8,2,TRUE)*AO$2</f>
        <v>0.1</v>
      </c>
      <c r="AP879" s="28">
        <f>VLOOKUP(R879,score!$I$2:$J$8,2,TRUE)*AP$2</f>
        <v>0.1</v>
      </c>
      <c r="AQ879" s="28" t="e">
        <f>VLOOKUP(P879,score!$E$2:$F$8,2,FALSE)*AQ$2</f>
        <v>#N/A</v>
      </c>
      <c r="AR879" s="28">
        <f>VLOOKUP(U879,score!$O$2:$P$8,2,TRUE)*AR$2</f>
        <v>0</v>
      </c>
      <c r="AS879" s="28">
        <f>VLOOKUP(V879,score!$Q$2:$R$8,2,TRUE)*AS$2</f>
        <v>0</v>
      </c>
      <c r="AT879" s="28" t="e">
        <f>VLOOKUP(W879,score!$S$2:$T$8,2,FALSE)*AT$2</f>
        <v>#N/A</v>
      </c>
      <c r="AU879" s="28" t="e">
        <f>VLOOKUP(X879,score!$U$2:$V$4,2,FALSE)*AU$2</f>
        <v>#N/A</v>
      </c>
      <c r="AV879" s="28" t="e">
        <f>VLOOKUP(AF879,score!$AG$2:$AH$8,2,TRUE)*AV$2</f>
        <v>#DIV/0!</v>
      </c>
      <c r="AW879" s="28" t="e">
        <f>VLOOKUP(Y879,score!$W$2:$X$8,2,FALSE)*AW$2</f>
        <v>#N/A</v>
      </c>
      <c r="AX879" s="28" t="e">
        <f>VLOOKUP(AC879,score!$AA$2:$AB$8,2,TRUE)*AX$2</f>
        <v>#DIV/0!</v>
      </c>
      <c r="AY879" s="28" t="e">
        <f>VLOOKUP(AD879,score!$AC$2:$AD$8,2,TRUE)*AY$2</f>
        <v>#DIV/0!</v>
      </c>
      <c r="AZ879" s="28">
        <f>VLOOKUP(N879,score!$A$2:$B$8,2,TRUE)*AZ$2</f>
        <v>0.1</v>
      </c>
      <c r="BA879" s="29" t="e">
        <f t="shared" si="125"/>
        <v>#DIV/0!</v>
      </c>
      <c r="BB879" s="29" t="e">
        <f>VLOOKUP(BA879,score!$AJ$2:$AK$7,2,TRUE)</f>
        <v>#DIV/0!</v>
      </c>
    </row>
    <row r="880" spans="1:54" x14ac:dyDescent="0.3">
      <c r="A880" s="10"/>
      <c r="B880" s="11"/>
      <c r="C880" s="12"/>
      <c r="D880" s="14"/>
      <c r="E880" s="12"/>
      <c r="F880" s="14"/>
      <c r="G880" s="14"/>
      <c r="H880" s="14"/>
      <c r="I880" s="14"/>
      <c r="J880" s="14"/>
      <c r="K880" s="14"/>
      <c r="L880" s="14"/>
      <c r="M880" s="14"/>
      <c r="N880" s="13"/>
      <c r="O880" s="13"/>
      <c r="P880" s="12"/>
      <c r="Q880" s="12"/>
      <c r="R880" s="12"/>
      <c r="S880" s="12"/>
      <c r="T880" s="12"/>
      <c r="U880" s="12"/>
      <c r="V880" s="12"/>
      <c r="W880" s="17"/>
      <c r="X880" s="17"/>
      <c r="Y880" s="15"/>
      <c r="Z880" s="14"/>
      <c r="AA880" s="43" t="e">
        <f t="shared" si="117"/>
        <v>#DIV/0!</v>
      </c>
      <c r="AB880" s="21" t="e">
        <f t="shared" si="118"/>
        <v>#DIV/0!</v>
      </c>
      <c r="AC880" s="21" t="e">
        <f t="shared" si="119"/>
        <v>#DIV/0!</v>
      </c>
      <c r="AD880" s="21" t="e">
        <f t="shared" si="120"/>
        <v>#DIV/0!</v>
      </c>
      <c r="AE880" s="21" t="e">
        <f t="shared" si="121"/>
        <v>#DIV/0!</v>
      </c>
      <c r="AF880" s="21" t="e">
        <f t="shared" si="124"/>
        <v>#DIV/0!</v>
      </c>
      <c r="AG880" s="20">
        <f>VLOOKUP(S880,'tabla ingresos'!$A$3:$D$15,4,FALSE)</f>
        <v>0</v>
      </c>
      <c r="AH880" s="20">
        <f t="shared" si="122"/>
        <v>0</v>
      </c>
      <c r="AI880" s="20">
        <f t="shared" si="123"/>
        <v>0</v>
      </c>
      <c r="AJ880" s="28" t="e">
        <f>VLOOKUP(AA880,score!$K$2:$L$8,2,TRUE)*AJ$2</f>
        <v>#DIV/0!</v>
      </c>
      <c r="AK880" s="28">
        <f>VLOOKUP(T880,score!$M$2:$N$8,2,FALSE)*AK$2</f>
        <v>0</v>
      </c>
      <c r="AL880" s="28">
        <f>VLOOKUP(Q880,score!$G$2:$H$8,2,TRUE)*AL$2</f>
        <v>0.1</v>
      </c>
      <c r="AM880" s="28" t="e">
        <f>VLOOKUP(AB880,score!$Y$2:$Z$8,2,TRUE)*AM$2</f>
        <v>#DIV/0!</v>
      </c>
      <c r="AN880" s="28" t="e">
        <f>VLOOKUP(AE880,score!$AE$2:$AF$8,2,TRUE)*AN$2</f>
        <v>#DIV/0!</v>
      </c>
      <c r="AO880" s="28">
        <f>VLOOKUP(O880,score!$C$2:$D$8,2,TRUE)*AO$2</f>
        <v>0.1</v>
      </c>
      <c r="AP880" s="28">
        <f>VLOOKUP(R880,score!$I$2:$J$8,2,TRUE)*AP$2</f>
        <v>0.1</v>
      </c>
      <c r="AQ880" s="28" t="e">
        <f>VLOOKUP(P880,score!$E$2:$F$8,2,FALSE)*AQ$2</f>
        <v>#N/A</v>
      </c>
      <c r="AR880" s="28">
        <f>VLOOKUP(U880,score!$O$2:$P$8,2,TRUE)*AR$2</f>
        <v>0</v>
      </c>
      <c r="AS880" s="28">
        <f>VLOOKUP(V880,score!$Q$2:$R$8,2,TRUE)*AS$2</f>
        <v>0</v>
      </c>
      <c r="AT880" s="28" t="e">
        <f>VLOOKUP(W880,score!$S$2:$T$8,2,FALSE)*AT$2</f>
        <v>#N/A</v>
      </c>
      <c r="AU880" s="28" t="e">
        <f>VLOOKUP(X880,score!$U$2:$V$4,2,FALSE)*AU$2</f>
        <v>#N/A</v>
      </c>
      <c r="AV880" s="28" t="e">
        <f>VLOOKUP(AF880,score!$AG$2:$AH$8,2,TRUE)*AV$2</f>
        <v>#DIV/0!</v>
      </c>
      <c r="AW880" s="28" t="e">
        <f>VLOOKUP(Y880,score!$W$2:$X$8,2,FALSE)*AW$2</f>
        <v>#N/A</v>
      </c>
      <c r="AX880" s="28" t="e">
        <f>VLOOKUP(AC880,score!$AA$2:$AB$8,2,TRUE)*AX$2</f>
        <v>#DIV/0!</v>
      </c>
      <c r="AY880" s="28" t="e">
        <f>VLOOKUP(AD880,score!$AC$2:$AD$8,2,TRUE)*AY$2</f>
        <v>#DIV/0!</v>
      </c>
      <c r="AZ880" s="28">
        <f>VLOOKUP(N880,score!$A$2:$B$8,2,TRUE)*AZ$2</f>
        <v>0.1</v>
      </c>
      <c r="BA880" s="29" t="e">
        <f t="shared" si="125"/>
        <v>#DIV/0!</v>
      </c>
      <c r="BB880" s="29" t="e">
        <f>VLOOKUP(BA880,score!$AJ$2:$AK$7,2,TRUE)</f>
        <v>#DIV/0!</v>
      </c>
    </row>
    <row r="881" spans="1:54" x14ac:dyDescent="0.3">
      <c r="A881" s="10"/>
      <c r="B881" s="11"/>
      <c r="C881" s="12"/>
      <c r="D881" s="14"/>
      <c r="E881" s="12"/>
      <c r="F881" s="14"/>
      <c r="G881" s="14"/>
      <c r="H881" s="14"/>
      <c r="I881" s="14"/>
      <c r="J881" s="14"/>
      <c r="K881" s="14"/>
      <c r="L881" s="14"/>
      <c r="M881" s="14"/>
      <c r="N881" s="13"/>
      <c r="O881" s="13"/>
      <c r="P881" s="12"/>
      <c r="Q881" s="12"/>
      <c r="R881" s="12"/>
      <c r="S881" s="12"/>
      <c r="T881" s="12"/>
      <c r="U881" s="12"/>
      <c r="V881" s="12"/>
      <c r="W881" s="17"/>
      <c r="X881" s="17"/>
      <c r="Y881" s="15"/>
      <c r="Z881" s="14"/>
      <c r="AA881" s="43" t="e">
        <f t="shared" si="117"/>
        <v>#DIV/0!</v>
      </c>
      <c r="AB881" s="21" t="e">
        <f t="shared" si="118"/>
        <v>#DIV/0!</v>
      </c>
      <c r="AC881" s="21" t="e">
        <f t="shared" si="119"/>
        <v>#DIV/0!</v>
      </c>
      <c r="AD881" s="21" t="e">
        <f t="shared" si="120"/>
        <v>#DIV/0!</v>
      </c>
      <c r="AE881" s="21" t="e">
        <f t="shared" si="121"/>
        <v>#DIV/0!</v>
      </c>
      <c r="AF881" s="21" t="e">
        <f t="shared" si="124"/>
        <v>#DIV/0!</v>
      </c>
      <c r="AG881" s="20">
        <f>VLOOKUP(S881,'tabla ingresos'!$A$3:$D$15,4,FALSE)</f>
        <v>0</v>
      </c>
      <c r="AH881" s="20">
        <f t="shared" si="122"/>
        <v>0</v>
      </c>
      <c r="AI881" s="20">
        <f t="shared" si="123"/>
        <v>0</v>
      </c>
      <c r="AJ881" s="28" t="e">
        <f>VLOOKUP(AA881,score!$K$2:$L$8,2,TRUE)*AJ$2</f>
        <v>#DIV/0!</v>
      </c>
      <c r="AK881" s="28">
        <f>VLOOKUP(T881,score!$M$2:$N$8,2,FALSE)*AK$2</f>
        <v>0</v>
      </c>
      <c r="AL881" s="28">
        <f>VLOOKUP(Q881,score!$G$2:$H$8,2,TRUE)*AL$2</f>
        <v>0.1</v>
      </c>
      <c r="AM881" s="28" t="e">
        <f>VLOOKUP(AB881,score!$Y$2:$Z$8,2,TRUE)*AM$2</f>
        <v>#DIV/0!</v>
      </c>
      <c r="AN881" s="28" t="e">
        <f>VLOOKUP(AE881,score!$AE$2:$AF$8,2,TRUE)*AN$2</f>
        <v>#DIV/0!</v>
      </c>
      <c r="AO881" s="28">
        <f>VLOOKUP(O881,score!$C$2:$D$8,2,TRUE)*AO$2</f>
        <v>0.1</v>
      </c>
      <c r="AP881" s="28">
        <f>VLOOKUP(R881,score!$I$2:$J$8,2,TRUE)*AP$2</f>
        <v>0.1</v>
      </c>
      <c r="AQ881" s="28" t="e">
        <f>VLOOKUP(P881,score!$E$2:$F$8,2,FALSE)*AQ$2</f>
        <v>#N/A</v>
      </c>
      <c r="AR881" s="28">
        <f>VLOOKUP(U881,score!$O$2:$P$8,2,TRUE)*AR$2</f>
        <v>0</v>
      </c>
      <c r="AS881" s="28">
        <f>VLOOKUP(V881,score!$Q$2:$R$8,2,TRUE)*AS$2</f>
        <v>0</v>
      </c>
      <c r="AT881" s="28" t="e">
        <f>VLOOKUP(W881,score!$S$2:$T$8,2,FALSE)*AT$2</f>
        <v>#N/A</v>
      </c>
      <c r="AU881" s="28" t="e">
        <f>VLOOKUP(X881,score!$U$2:$V$4,2,FALSE)*AU$2</f>
        <v>#N/A</v>
      </c>
      <c r="AV881" s="28" t="e">
        <f>VLOOKUP(AF881,score!$AG$2:$AH$8,2,TRUE)*AV$2</f>
        <v>#DIV/0!</v>
      </c>
      <c r="AW881" s="28" t="e">
        <f>VLOOKUP(Y881,score!$W$2:$X$8,2,FALSE)*AW$2</f>
        <v>#N/A</v>
      </c>
      <c r="AX881" s="28" t="e">
        <f>VLOOKUP(AC881,score!$AA$2:$AB$8,2,TRUE)*AX$2</f>
        <v>#DIV/0!</v>
      </c>
      <c r="AY881" s="28" t="e">
        <f>VLOOKUP(AD881,score!$AC$2:$AD$8,2,TRUE)*AY$2</f>
        <v>#DIV/0!</v>
      </c>
      <c r="AZ881" s="28">
        <f>VLOOKUP(N881,score!$A$2:$B$8,2,TRUE)*AZ$2</f>
        <v>0.1</v>
      </c>
      <c r="BA881" s="29" t="e">
        <f t="shared" si="125"/>
        <v>#DIV/0!</v>
      </c>
      <c r="BB881" s="29" t="e">
        <f>VLOOKUP(BA881,score!$AJ$2:$AK$7,2,TRUE)</f>
        <v>#DIV/0!</v>
      </c>
    </row>
    <row r="882" spans="1:54" x14ac:dyDescent="0.3">
      <c r="A882" s="10"/>
      <c r="B882" s="11"/>
      <c r="C882" s="12"/>
      <c r="D882" s="14"/>
      <c r="E882" s="12"/>
      <c r="F882" s="14"/>
      <c r="G882" s="14"/>
      <c r="H882" s="14"/>
      <c r="I882" s="14"/>
      <c r="J882" s="14"/>
      <c r="K882" s="14"/>
      <c r="L882" s="14"/>
      <c r="M882" s="14"/>
      <c r="N882" s="13"/>
      <c r="O882" s="13"/>
      <c r="P882" s="12"/>
      <c r="Q882" s="12"/>
      <c r="R882" s="12"/>
      <c r="S882" s="12"/>
      <c r="T882" s="12"/>
      <c r="U882" s="12"/>
      <c r="V882" s="12"/>
      <c r="W882" s="17"/>
      <c r="X882" s="17"/>
      <c r="Y882" s="15"/>
      <c r="Z882" s="14"/>
      <c r="AA882" s="43" t="e">
        <f t="shared" si="117"/>
        <v>#DIV/0!</v>
      </c>
      <c r="AB882" s="21" t="e">
        <f t="shared" si="118"/>
        <v>#DIV/0!</v>
      </c>
      <c r="AC882" s="21" t="e">
        <f t="shared" si="119"/>
        <v>#DIV/0!</v>
      </c>
      <c r="AD882" s="21" t="e">
        <f t="shared" si="120"/>
        <v>#DIV/0!</v>
      </c>
      <c r="AE882" s="21" t="e">
        <f t="shared" si="121"/>
        <v>#DIV/0!</v>
      </c>
      <c r="AF882" s="21" t="e">
        <f t="shared" si="124"/>
        <v>#DIV/0!</v>
      </c>
      <c r="AG882" s="20">
        <f>VLOOKUP(S882,'tabla ingresos'!$A$3:$D$15,4,FALSE)</f>
        <v>0</v>
      </c>
      <c r="AH882" s="20">
        <f t="shared" si="122"/>
        <v>0</v>
      </c>
      <c r="AI882" s="20">
        <f t="shared" si="123"/>
        <v>0</v>
      </c>
      <c r="AJ882" s="28" t="e">
        <f>VLOOKUP(AA882,score!$K$2:$L$8,2,TRUE)*AJ$2</f>
        <v>#DIV/0!</v>
      </c>
      <c r="AK882" s="28">
        <f>VLOOKUP(T882,score!$M$2:$N$8,2,FALSE)*AK$2</f>
        <v>0</v>
      </c>
      <c r="AL882" s="28">
        <f>VLOOKUP(Q882,score!$G$2:$H$8,2,TRUE)*AL$2</f>
        <v>0.1</v>
      </c>
      <c r="AM882" s="28" t="e">
        <f>VLOOKUP(AB882,score!$Y$2:$Z$8,2,TRUE)*AM$2</f>
        <v>#DIV/0!</v>
      </c>
      <c r="AN882" s="28" t="e">
        <f>VLOOKUP(AE882,score!$AE$2:$AF$8,2,TRUE)*AN$2</f>
        <v>#DIV/0!</v>
      </c>
      <c r="AO882" s="28">
        <f>VLOOKUP(O882,score!$C$2:$D$8,2,TRUE)*AO$2</f>
        <v>0.1</v>
      </c>
      <c r="AP882" s="28">
        <f>VLOOKUP(R882,score!$I$2:$J$8,2,TRUE)*AP$2</f>
        <v>0.1</v>
      </c>
      <c r="AQ882" s="28" t="e">
        <f>VLOOKUP(P882,score!$E$2:$F$8,2,FALSE)*AQ$2</f>
        <v>#N/A</v>
      </c>
      <c r="AR882" s="28">
        <f>VLOOKUP(U882,score!$O$2:$P$8,2,TRUE)*AR$2</f>
        <v>0</v>
      </c>
      <c r="AS882" s="28">
        <f>VLOOKUP(V882,score!$Q$2:$R$8,2,TRUE)*AS$2</f>
        <v>0</v>
      </c>
      <c r="AT882" s="28" t="e">
        <f>VLOOKUP(W882,score!$S$2:$T$8,2,FALSE)*AT$2</f>
        <v>#N/A</v>
      </c>
      <c r="AU882" s="28" t="e">
        <f>VLOOKUP(X882,score!$U$2:$V$4,2,FALSE)*AU$2</f>
        <v>#N/A</v>
      </c>
      <c r="AV882" s="28" t="e">
        <f>VLOOKUP(AF882,score!$AG$2:$AH$8,2,TRUE)*AV$2</f>
        <v>#DIV/0!</v>
      </c>
      <c r="AW882" s="28" t="e">
        <f>VLOOKUP(Y882,score!$W$2:$X$8,2,FALSE)*AW$2</f>
        <v>#N/A</v>
      </c>
      <c r="AX882" s="28" t="e">
        <f>VLOOKUP(AC882,score!$AA$2:$AB$8,2,TRUE)*AX$2</f>
        <v>#DIV/0!</v>
      </c>
      <c r="AY882" s="28" t="e">
        <f>VLOOKUP(AD882,score!$AC$2:$AD$8,2,TRUE)*AY$2</f>
        <v>#DIV/0!</v>
      </c>
      <c r="AZ882" s="28">
        <f>VLOOKUP(N882,score!$A$2:$B$8,2,TRUE)*AZ$2</f>
        <v>0.1</v>
      </c>
      <c r="BA882" s="29" t="e">
        <f t="shared" si="125"/>
        <v>#DIV/0!</v>
      </c>
      <c r="BB882" s="29" t="e">
        <f>VLOOKUP(BA882,score!$AJ$2:$AK$7,2,TRUE)</f>
        <v>#DIV/0!</v>
      </c>
    </row>
    <row r="883" spans="1:54" x14ac:dyDescent="0.3">
      <c r="A883" s="10"/>
      <c r="B883" s="11"/>
      <c r="C883" s="12"/>
      <c r="D883" s="14"/>
      <c r="E883" s="12"/>
      <c r="F883" s="14"/>
      <c r="G883" s="14"/>
      <c r="H883" s="14"/>
      <c r="I883" s="14"/>
      <c r="J883" s="14"/>
      <c r="K883" s="14"/>
      <c r="L883" s="14"/>
      <c r="M883" s="14"/>
      <c r="N883" s="13"/>
      <c r="O883" s="13"/>
      <c r="P883" s="12"/>
      <c r="Q883" s="12"/>
      <c r="R883" s="12"/>
      <c r="S883" s="12"/>
      <c r="T883" s="12"/>
      <c r="U883" s="12"/>
      <c r="V883" s="12"/>
      <c r="W883" s="17"/>
      <c r="X883" s="17"/>
      <c r="Y883" s="15"/>
      <c r="Z883" s="14"/>
      <c r="AA883" s="43" t="e">
        <f t="shared" si="117"/>
        <v>#DIV/0!</v>
      </c>
      <c r="AB883" s="21" t="e">
        <f t="shared" si="118"/>
        <v>#DIV/0!</v>
      </c>
      <c r="AC883" s="21" t="e">
        <f t="shared" si="119"/>
        <v>#DIV/0!</v>
      </c>
      <c r="AD883" s="21" t="e">
        <f t="shared" si="120"/>
        <v>#DIV/0!</v>
      </c>
      <c r="AE883" s="21" t="e">
        <f t="shared" si="121"/>
        <v>#DIV/0!</v>
      </c>
      <c r="AF883" s="21" t="e">
        <f t="shared" si="124"/>
        <v>#DIV/0!</v>
      </c>
      <c r="AG883" s="20">
        <f>VLOOKUP(S883,'tabla ingresos'!$A$3:$D$15,4,FALSE)</f>
        <v>0</v>
      </c>
      <c r="AH883" s="20">
        <f t="shared" si="122"/>
        <v>0</v>
      </c>
      <c r="AI883" s="20">
        <f t="shared" si="123"/>
        <v>0</v>
      </c>
      <c r="AJ883" s="28" t="e">
        <f>VLOOKUP(AA883,score!$K$2:$L$8,2,TRUE)*AJ$2</f>
        <v>#DIV/0!</v>
      </c>
      <c r="AK883" s="28">
        <f>VLOOKUP(T883,score!$M$2:$N$8,2,FALSE)*AK$2</f>
        <v>0</v>
      </c>
      <c r="AL883" s="28">
        <f>VLOOKUP(Q883,score!$G$2:$H$8,2,TRUE)*AL$2</f>
        <v>0.1</v>
      </c>
      <c r="AM883" s="28" t="e">
        <f>VLOOKUP(AB883,score!$Y$2:$Z$8,2,TRUE)*AM$2</f>
        <v>#DIV/0!</v>
      </c>
      <c r="AN883" s="28" t="e">
        <f>VLOOKUP(AE883,score!$AE$2:$AF$8,2,TRUE)*AN$2</f>
        <v>#DIV/0!</v>
      </c>
      <c r="AO883" s="28">
        <f>VLOOKUP(O883,score!$C$2:$D$8,2,TRUE)*AO$2</f>
        <v>0.1</v>
      </c>
      <c r="AP883" s="28">
        <f>VLOOKUP(R883,score!$I$2:$J$8,2,TRUE)*AP$2</f>
        <v>0.1</v>
      </c>
      <c r="AQ883" s="28" t="e">
        <f>VLOOKUP(P883,score!$E$2:$F$8,2,FALSE)*AQ$2</f>
        <v>#N/A</v>
      </c>
      <c r="AR883" s="28">
        <f>VLOOKUP(U883,score!$O$2:$P$8,2,TRUE)*AR$2</f>
        <v>0</v>
      </c>
      <c r="AS883" s="28">
        <f>VLOOKUP(V883,score!$Q$2:$R$8,2,TRUE)*AS$2</f>
        <v>0</v>
      </c>
      <c r="AT883" s="28" t="e">
        <f>VLOOKUP(W883,score!$S$2:$T$8,2,FALSE)*AT$2</f>
        <v>#N/A</v>
      </c>
      <c r="AU883" s="28" t="e">
        <f>VLOOKUP(X883,score!$U$2:$V$4,2,FALSE)*AU$2</f>
        <v>#N/A</v>
      </c>
      <c r="AV883" s="28" t="e">
        <f>VLOOKUP(AF883,score!$AG$2:$AH$8,2,TRUE)*AV$2</f>
        <v>#DIV/0!</v>
      </c>
      <c r="AW883" s="28" t="e">
        <f>VLOOKUP(Y883,score!$W$2:$X$8,2,FALSE)*AW$2</f>
        <v>#N/A</v>
      </c>
      <c r="AX883" s="28" t="e">
        <f>VLOOKUP(AC883,score!$AA$2:$AB$8,2,TRUE)*AX$2</f>
        <v>#DIV/0!</v>
      </c>
      <c r="AY883" s="28" t="e">
        <f>VLOOKUP(AD883,score!$AC$2:$AD$8,2,TRUE)*AY$2</f>
        <v>#DIV/0!</v>
      </c>
      <c r="AZ883" s="28">
        <f>VLOOKUP(N883,score!$A$2:$B$8,2,TRUE)*AZ$2</f>
        <v>0.1</v>
      </c>
      <c r="BA883" s="29" t="e">
        <f t="shared" si="125"/>
        <v>#DIV/0!</v>
      </c>
      <c r="BB883" s="29" t="e">
        <f>VLOOKUP(BA883,score!$AJ$2:$AK$7,2,TRUE)</f>
        <v>#DIV/0!</v>
      </c>
    </row>
    <row r="884" spans="1:54" x14ac:dyDescent="0.3">
      <c r="A884" s="10"/>
      <c r="B884" s="11"/>
      <c r="C884" s="12"/>
      <c r="D884" s="14"/>
      <c r="E884" s="12"/>
      <c r="F884" s="14"/>
      <c r="G884" s="14"/>
      <c r="H884" s="14"/>
      <c r="I884" s="14"/>
      <c r="J884" s="14"/>
      <c r="K884" s="14"/>
      <c r="L884" s="14"/>
      <c r="M884" s="14"/>
      <c r="N884" s="13"/>
      <c r="O884" s="13"/>
      <c r="P884" s="12"/>
      <c r="Q884" s="12"/>
      <c r="R884" s="12"/>
      <c r="S884" s="12"/>
      <c r="T884" s="12"/>
      <c r="U884" s="12"/>
      <c r="V884" s="12"/>
      <c r="W884" s="17"/>
      <c r="X884" s="17"/>
      <c r="Y884" s="15"/>
      <c r="Z884" s="14"/>
      <c r="AA884" s="43" t="e">
        <f t="shared" si="117"/>
        <v>#DIV/0!</v>
      </c>
      <c r="AB884" s="21" t="e">
        <f t="shared" si="118"/>
        <v>#DIV/0!</v>
      </c>
      <c r="AC884" s="21" t="e">
        <f t="shared" si="119"/>
        <v>#DIV/0!</v>
      </c>
      <c r="AD884" s="21" t="e">
        <f t="shared" si="120"/>
        <v>#DIV/0!</v>
      </c>
      <c r="AE884" s="21" t="e">
        <f t="shared" si="121"/>
        <v>#DIV/0!</v>
      </c>
      <c r="AF884" s="21" t="e">
        <f t="shared" si="124"/>
        <v>#DIV/0!</v>
      </c>
      <c r="AG884" s="20">
        <f>VLOOKUP(S884,'tabla ingresos'!$A$3:$D$15,4,FALSE)</f>
        <v>0</v>
      </c>
      <c r="AH884" s="20">
        <f t="shared" si="122"/>
        <v>0</v>
      </c>
      <c r="AI884" s="20">
        <f t="shared" si="123"/>
        <v>0</v>
      </c>
      <c r="AJ884" s="28" t="e">
        <f>VLOOKUP(AA884,score!$K$2:$L$8,2,TRUE)*AJ$2</f>
        <v>#DIV/0!</v>
      </c>
      <c r="AK884" s="28">
        <f>VLOOKUP(T884,score!$M$2:$N$8,2,FALSE)*AK$2</f>
        <v>0</v>
      </c>
      <c r="AL884" s="28">
        <f>VLOOKUP(Q884,score!$G$2:$H$8,2,TRUE)*AL$2</f>
        <v>0.1</v>
      </c>
      <c r="AM884" s="28" t="e">
        <f>VLOOKUP(AB884,score!$Y$2:$Z$8,2,TRUE)*AM$2</f>
        <v>#DIV/0!</v>
      </c>
      <c r="AN884" s="28" t="e">
        <f>VLOOKUP(AE884,score!$AE$2:$AF$8,2,TRUE)*AN$2</f>
        <v>#DIV/0!</v>
      </c>
      <c r="AO884" s="28">
        <f>VLOOKUP(O884,score!$C$2:$D$8,2,TRUE)*AO$2</f>
        <v>0.1</v>
      </c>
      <c r="AP884" s="28">
        <f>VLOOKUP(R884,score!$I$2:$J$8,2,TRUE)*AP$2</f>
        <v>0.1</v>
      </c>
      <c r="AQ884" s="28" t="e">
        <f>VLOOKUP(P884,score!$E$2:$F$8,2,FALSE)*AQ$2</f>
        <v>#N/A</v>
      </c>
      <c r="AR884" s="28">
        <f>VLOOKUP(U884,score!$O$2:$P$8,2,TRUE)*AR$2</f>
        <v>0</v>
      </c>
      <c r="AS884" s="28">
        <f>VLOOKUP(V884,score!$Q$2:$R$8,2,TRUE)*AS$2</f>
        <v>0</v>
      </c>
      <c r="AT884" s="28" t="e">
        <f>VLOOKUP(W884,score!$S$2:$T$8,2,FALSE)*AT$2</f>
        <v>#N/A</v>
      </c>
      <c r="AU884" s="28" t="e">
        <f>VLOOKUP(X884,score!$U$2:$V$4,2,FALSE)*AU$2</f>
        <v>#N/A</v>
      </c>
      <c r="AV884" s="28" t="e">
        <f>VLOOKUP(AF884,score!$AG$2:$AH$8,2,TRUE)*AV$2</f>
        <v>#DIV/0!</v>
      </c>
      <c r="AW884" s="28" t="e">
        <f>VLOOKUP(Y884,score!$W$2:$X$8,2,FALSE)*AW$2</f>
        <v>#N/A</v>
      </c>
      <c r="AX884" s="28" t="e">
        <f>VLOOKUP(AC884,score!$AA$2:$AB$8,2,TRUE)*AX$2</f>
        <v>#DIV/0!</v>
      </c>
      <c r="AY884" s="28" t="e">
        <f>VLOOKUP(AD884,score!$AC$2:$AD$8,2,TRUE)*AY$2</f>
        <v>#DIV/0!</v>
      </c>
      <c r="AZ884" s="28">
        <f>VLOOKUP(N884,score!$A$2:$B$8,2,TRUE)*AZ$2</f>
        <v>0.1</v>
      </c>
      <c r="BA884" s="29" t="e">
        <f t="shared" si="125"/>
        <v>#DIV/0!</v>
      </c>
      <c r="BB884" s="29" t="e">
        <f>VLOOKUP(BA884,score!$AJ$2:$AK$7,2,TRUE)</f>
        <v>#DIV/0!</v>
      </c>
    </row>
    <row r="885" spans="1:54" x14ac:dyDescent="0.3">
      <c r="A885" s="10"/>
      <c r="B885" s="11"/>
      <c r="C885" s="12"/>
      <c r="D885" s="14"/>
      <c r="E885" s="12"/>
      <c r="F885" s="14"/>
      <c r="G885" s="14"/>
      <c r="H885" s="14"/>
      <c r="I885" s="14"/>
      <c r="J885" s="14"/>
      <c r="K885" s="14"/>
      <c r="L885" s="14"/>
      <c r="M885" s="14"/>
      <c r="N885" s="13"/>
      <c r="O885" s="13"/>
      <c r="P885" s="12"/>
      <c r="Q885" s="12"/>
      <c r="R885" s="12"/>
      <c r="S885" s="12"/>
      <c r="T885" s="12"/>
      <c r="U885" s="12"/>
      <c r="V885" s="12"/>
      <c r="W885" s="17"/>
      <c r="X885" s="17"/>
      <c r="Y885" s="15"/>
      <c r="Z885" s="14"/>
      <c r="AA885" s="43" t="e">
        <f t="shared" si="117"/>
        <v>#DIV/0!</v>
      </c>
      <c r="AB885" s="21" t="e">
        <f t="shared" si="118"/>
        <v>#DIV/0!</v>
      </c>
      <c r="AC885" s="21" t="e">
        <f t="shared" si="119"/>
        <v>#DIV/0!</v>
      </c>
      <c r="AD885" s="21" t="e">
        <f t="shared" si="120"/>
        <v>#DIV/0!</v>
      </c>
      <c r="AE885" s="21" t="e">
        <f t="shared" si="121"/>
        <v>#DIV/0!</v>
      </c>
      <c r="AF885" s="21" t="e">
        <f t="shared" si="124"/>
        <v>#DIV/0!</v>
      </c>
      <c r="AG885" s="20">
        <f>VLOOKUP(S885,'tabla ingresos'!$A$3:$D$15,4,FALSE)</f>
        <v>0</v>
      </c>
      <c r="AH885" s="20">
        <f t="shared" si="122"/>
        <v>0</v>
      </c>
      <c r="AI885" s="20">
        <f t="shared" si="123"/>
        <v>0</v>
      </c>
      <c r="AJ885" s="28" t="e">
        <f>VLOOKUP(AA885,score!$K$2:$L$8,2,TRUE)*AJ$2</f>
        <v>#DIV/0!</v>
      </c>
      <c r="AK885" s="28">
        <f>VLOOKUP(T885,score!$M$2:$N$8,2,FALSE)*AK$2</f>
        <v>0</v>
      </c>
      <c r="AL885" s="28">
        <f>VLOOKUP(Q885,score!$G$2:$H$8,2,TRUE)*AL$2</f>
        <v>0.1</v>
      </c>
      <c r="AM885" s="28" t="e">
        <f>VLOOKUP(AB885,score!$Y$2:$Z$8,2,TRUE)*AM$2</f>
        <v>#DIV/0!</v>
      </c>
      <c r="AN885" s="28" t="e">
        <f>VLOOKUP(AE885,score!$AE$2:$AF$8,2,TRUE)*AN$2</f>
        <v>#DIV/0!</v>
      </c>
      <c r="AO885" s="28">
        <f>VLOOKUP(O885,score!$C$2:$D$8,2,TRUE)*AO$2</f>
        <v>0.1</v>
      </c>
      <c r="AP885" s="28">
        <f>VLOOKUP(R885,score!$I$2:$J$8,2,TRUE)*AP$2</f>
        <v>0.1</v>
      </c>
      <c r="AQ885" s="28" t="e">
        <f>VLOOKUP(P885,score!$E$2:$F$8,2,FALSE)*AQ$2</f>
        <v>#N/A</v>
      </c>
      <c r="AR885" s="28">
        <f>VLOOKUP(U885,score!$O$2:$P$8,2,TRUE)*AR$2</f>
        <v>0</v>
      </c>
      <c r="AS885" s="28">
        <f>VLOOKUP(V885,score!$Q$2:$R$8,2,TRUE)*AS$2</f>
        <v>0</v>
      </c>
      <c r="AT885" s="28" t="e">
        <f>VLOOKUP(W885,score!$S$2:$T$8,2,FALSE)*AT$2</f>
        <v>#N/A</v>
      </c>
      <c r="AU885" s="28" t="e">
        <f>VLOOKUP(X885,score!$U$2:$V$4,2,FALSE)*AU$2</f>
        <v>#N/A</v>
      </c>
      <c r="AV885" s="28" t="e">
        <f>VLOOKUP(AF885,score!$AG$2:$AH$8,2,TRUE)*AV$2</f>
        <v>#DIV/0!</v>
      </c>
      <c r="AW885" s="28" t="e">
        <f>VLOOKUP(Y885,score!$W$2:$X$8,2,FALSE)*AW$2</f>
        <v>#N/A</v>
      </c>
      <c r="AX885" s="28" t="e">
        <f>VLOOKUP(AC885,score!$AA$2:$AB$8,2,TRUE)*AX$2</f>
        <v>#DIV/0!</v>
      </c>
      <c r="AY885" s="28" t="e">
        <f>VLOOKUP(AD885,score!$AC$2:$AD$8,2,TRUE)*AY$2</f>
        <v>#DIV/0!</v>
      </c>
      <c r="AZ885" s="28">
        <f>VLOOKUP(N885,score!$A$2:$B$8,2,TRUE)*AZ$2</f>
        <v>0.1</v>
      </c>
      <c r="BA885" s="29" t="e">
        <f t="shared" si="125"/>
        <v>#DIV/0!</v>
      </c>
      <c r="BB885" s="29" t="e">
        <f>VLOOKUP(BA885,score!$AJ$2:$AK$7,2,TRUE)</f>
        <v>#DIV/0!</v>
      </c>
    </row>
    <row r="886" spans="1:54" x14ac:dyDescent="0.3">
      <c r="A886" s="10"/>
      <c r="B886" s="11"/>
      <c r="C886" s="12"/>
      <c r="D886" s="14"/>
      <c r="E886" s="12"/>
      <c r="F886" s="14"/>
      <c r="G886" s="14"/>
      <c r="H886" s="14"/>
      <c r="I886" s="14"/>
      <c r="J886" s="14"/>
      <c r="K886" s="14"/>
      <c r="L886" s="14"/>
      <c r="M886" s="14"/>
      <c r="N886" s="13"/>
      <c r="O886" s="13"/>
      <c r="P886" s="12"/>
      <c r="Q886" s="12"/>
      <c r="R886" s="12"/>
      <c r="S886" s="12"/>
      <c r="T886" s="12"/>
      <c r="U886" s="12"/>
      <c r="V886" s="12"/>
      <c r="W886" s="17"/>
      <c r="X886" s="17"/>
      <c r="Y886" s="15"/>
      <c r="Z886" s="14"/>
      <c r="AA886" s="43" t="e">
        <f t="shared" si="117"/>
        <v>#DIV/0!</v>
      </c>
      <c r="AB886" s="21" t="e">
        <f t="shared" si="118"/>
        <v>#DIV/0!</v>
      </c>
      <c r="AC886" s="21" t="e">
        <f t="shared" si="119"/>
        <v>#DIV/0!</v>
      </c>
      <c r="AD886" s="21" t="e">
        <f t="shared" si="120"/>
        <v>#DIV/0!</v>
      </c>
      <c r="AE886" s="21" t="e">
        <f t="shared" si="121"/>
        <v>#DIV/0!</v>
      </c>
      <c r="AF886" s="21" t="e">
        <f t="shared" si="124"/>
        <v>#DIV/0!</v>
      </c>
      <c r="AG886" s="20">
        <f>VLOOKUP(S886,'tabla ingresos'!$A$3:$D$15,4,FALSE)</f>
        <v>0</v>
      </c>
      <c r="AH886" s="20">
        <f t="shared" si="122"/>
        <v>0</v>
      </c>
      <c r="AI886" s="20">
        <f t="shared" si="123"/>
        <v>0</v>
      </c>
      <c r="AJ886" s="28" t="e">
        <f>VLOOKUP(AA886,score!$K$2:$L$8,2,TRUE)*AJ$2</f>
        <v>#DIV/0!</v>
      </c>
      <c r="AK886" s="28">
        <f>VLOOKUP(T886,score!$M$2:$N$8,2,FALSE)*AK$2</f>
        <v>0</v>
      </c>
      <c r="AL886" s="28">
        <f>VLOOKUP(Q886,score!$G$2:$H$8,2,TRUE)*AL$2</f>
        <v>0.1</v>
      </c>
      <c r="AM886" s="28" t="e">
        <f>VLOOKUP(AB886,score!$Y$2:$Z$8,2,TRUE)*AM$2</f>
        <v>#DIV/0!</v>
      </c>
      <c r="AN886" s="28" t="e">
        <f>VLOOKUP(AE886,score!$AE$2:$AF$8,2,TRUE)*AN$2</f>
        <v>#DIV/0!</v>
      </c>
      <c r="AO886" s="28">
        <f>VLOOKUP(O886,score!$C$2:$D$8,2,TRUE)*AO$2</f>
        <v>0.1</v>
      </c>
      <c r="AP886" s="28">
        <f>VLOOKUP(R886,score!$I$2:$J$8,2,TRUE)*AP$2</f>
        <v>0.1</v>
      </c>
      <c r="AQ886" s="28" t="e">
        <f>VLOOKUP(P886,score!$E$2:$F$8,2,FALSE)*AQ$2</f>
        <v>#N/A</v>
      </c>
      <c r="AR886" s="28">
        <f>VLOOKUP(U886,score!$O$2:$P$8,2,TRUE)*AR$2</f>
        <v>0</v>
      </c>
      <c r="AS886" s="28">
        <f>VLOOKUP(V886,score!$Q$2:$R$8,2,TRUE)*AS$2</f>
        <v>0</v>
      </c>
      <c r="AT886" s="28" t="e">
        <f>VLOOKUP(W886,score!$S$2:$T$8,2,FALSE)*AT$2</f>
        <v>#N/A</v>
      </c>
      <c r="AU886" s="28" t="e">
        <f>VLOOKUP(X886,score!$U$2:$V$4,2,FALSE)*AU$2</f>
        <v>#N/A</v>
      </c>
      <c r="AV886" s="28" t="e">
        <f>VLOOKUP(AF886,score!$AG$2:$AH$8,2,TRUE)*AV$2</f>
        <v>#DIV/0!</v>
      </c>
      <c r="AW886" s="28" t="e">
        <f>VLOOKUP(Y886,score!$W$2:$X$8,2,FALSE)*AW$2</f>
        <v>#N/A</v>
      </c>
      <c r="AX886" s="28" t="e">
        <f>VLOOKUP(AC886,score!$AA$2:$AB$8,2,TRUE)*AX$2</f>
        <v>#DIV/0!</v>
      </c>
      <c r="AY886" s="28" t="e">
        <f>VLOOKUP(AD886,score!$AC$2:$AD$8,2,TRUE)*AY$2</f>
        <v>#DIV/0!</v>
      </c>
      <c r="AZ886" s="28">
        <f>VLOOKUP(N886,score!$A$2:$B$8,2,TRUE)*AZ$2</f>
        <v>0.1</v>
      </c>
      <c r="BA886" s="29" t="e">
        <f t="shared" si="125"/>
        <v>#DIV/0!</v>
      </c>
      <c r="BB886" s="29" t="e">
        <f>VLOOKUP(BA886,score!$AJ$2:$AK$7,2,TRUE)</f>
        <v>#DIV/0!</v>
      </c>
    </row>
    <row r="887" spans="1:54" x14ac:dyDescent="0.3">
      <c r="A887" s="10"/>
      <c r="B887" s="11"/>
      <c r="C887" s="12"/>
      <c r="D887" s="14"/>
      <c r="E887" s="12"/>
      <c r="F887" s="14"/>
      <c r="G887" s="14"/>
      <c r="H887" s="14"/>
      <c r="I887" s="14"/>
      <c r="J887" s="14"/>
      <c r="K887" s="14"/>
      <c r="L887" s="14"/>
      <c r="M887" s="14"/>
      <c r="N887" s="13"/>
      <c r="O887" s="13"/>
      <c r="P887" s="12"/>
      <c r="Q887" s="12"/>
      <c r="R887" s="12"/>
      <c r="S887" s="12"/>
      <c r="T887" s="12"/>
      <c r="U887" s="12"/>
      <c r="V887" s="12"/>
      <c r="W887" s="17"/>
      <c r="X887" s="17"/>
      <c r="Y887" s="15"/>
      <c r="Z887" s="14"/>
      <c r="AA887" s="43" t="e">
        <f t="shared" si="117"/>
        <v>#DIV/0!</v>
      </c>
      <c r="AB887" s="21" t="e">
        <f t="shared" si="118"/>
        <v>#DIV/0!</v>
      </c>
      <c r="AC887" s="21" t="e">
        <f t="shared" si="119"/>
        <v>#DIV/0!</v>
      </c>
      <c r="AD887" s="21" t="e">
        <f t="shared" si="120"/>
        <v>#DIV/0!</v>
      </c>
      <c r="AE887" s="21" t="e">
        <f t="shared" si="121"/>
        <v>#DIV/0!</v>
      </c>
      <c r="AF887" s="21" t="e">
        <f t="shared" si="124"/>
        <v>#DIV/0!</v>
      </c>
      <c r="AG887" s="20">
        <f>VLOOKUP(S887,'tabla ingresos'!$A$3:$D$15,4,FALSE)</f>
        <v>0</v>
      </c>
      <c r="AH887" s="20">
        <f t="shared" si="122"/>
        <v>0</v>
      </c>
      <c r="AI887" s="20">
        <f t="shared" si="123"/>
        <v>0</v>
      </c>
      <c r="AJ887" s="28" t="e">
        <f>VLOOKUP(AA887,score!$K$2:$L$8,2,TRUE)*AJ$2</f>
        <v>#DIV/0!</v>
      </c>
      <c r="AK887" s="28">
        <f>VLOOKUP(T887,score!$M$2:$N$8,2,FALSE)*AK$2</f>
        <v>0</v>
      </c>
      <c r="AL887" s="28">
        <f>VLOOKUP(Q887,score!$G$2:$H$8,2,TRUE)*AL$2</f>
        <v>0.1</v>
      </c>
      <c r="AM887" s="28" t="e">
        <f>VLOOKUP(AB887,score!$Y$2:$Z$8,2,TRUE)*AM$2</f>
        <v>#DIV/0!</v>
      </c>
      <c r="AN887" s="28" t="e">
        <f>VLOOKUP(AE887,score!$AE$2:$AF$8,2,TRUE)*AN$2</f>
        <v>#DIV/0!</v>
      </c>
      <c r="AO887" s="28">
        <f>VLOOKUP(O887,score!$C$2:$D$8,2,TRUE)*AO$2</f>
        <v>0.1</v>
      </c>
      <c r="AP887" s="28">
        <f>VLOOKUP(R887,score!$I$2:$J$8,2,TRUE)*AP$2</f>
        <v>0.1</v>
      </c>
      <c r="AQ887" s="28" t="e">
        <f>VLOOKUP(P887,score!$E$2:$F$8,2,FALSE)*AQ$2</f>
        <v>#N/A</v>
      </c>
      <c r="AR887" s="28">
        <f>VLOOKUP(U887,score!$O$2:$P$8,2,TRUE)*AR$2</f>
        <v>0</v>
      </c>
      <c r="AS887" s="28">
        <f>VLOOKUP(V887,score!$Q$2:$R$8,2,TRUE)*AS$2</f>
        <v>0</v>
      </c>
      <c r="AT887" s="28" t="e">
        <f>VLOOKUP(W887,score!$S$2:$T$8,2,FALSE)*AT$2</f>
        <v>#N/A</v>
      </c>
      <c r="AU887" s="28" t="e">
        <f>VLOOKUP(X887,score!$U$2:$V$4,2,FALSE)*AU$2</f>
        <v>#N/A</v>
      </c>
      <c r="AV887" s="28" t="e">
        <f>VLOOKUP(AF887,score!$AG$2:$AH$8,2,TRUE)*AV$2</f>
        <v>#DIV/0!</v>
      </c>
      <c r="AW887" s="28" t="e">
        <f>VLOOKUP(Y887,score!$W$2:$X$8,2,FALSE)*AW$2</f>
        <v>#N/A</v>
      </c>
      <c r="AX887" s="28" t="e">
        <f>VLOOKUP(AC887,score!$AA$2:$AB$8,2,TRUE)*AX$2</f>
        <v>#DIV/0!</v>
      </c>
      <c r="AY887" s="28" t="e">
        <f>VLOOKUP(AD887,score!$AC$2:$AD$8,2,TRUE)*AY$2</f>
        <v>#DIV/0!</v>
      </c>
      <c r="AZ887" s="28">
        <f>VLOOKUP(N887,score!$A$2:$B$8,2,TRUE)*AZ$2</f>
        <v>0.1</v>
      </c>
      <c r="BA887" s="29" t="e">
        <f t="shared" si="125"/>
        <v>#DIV/0!</v>
      </c>
      <c r="BB887" s="29" t="e">
        <f>VLOOKUP(BA887,score!$AJ$2:$AK$7,2,TRUE)</f>
        <v>#DIV/0!</v>
      </c>
    </row>
    <row r="888" spans="1:54" x14ac:dyDescent="0.3">
      <c r="A888" s="10"/>
      <c r="B888" s="11"/>
      <c r="C888" s="12"/>
      <c r="D888" s="14"/>
      <c r="E888" s="12"/>
      <c r="F888" s="14"/>
      <c r="G888" s="14"/>
      <c r="H888" s="14"/>
      <c r="I888" s="14"/>
      <c r="J888" s="14"/>
      <c r="K888" s="14"/>
      <c r="L888" s="14"/>
      <c r="M888" s="14"/>
      <c r="N888" s="13"/>
      <c r="O888" s="13"/>
      <c r="P888" s="12"/>
      <c r="Q888" s="12"/>
      <c r="R888" s="12"/>
      <c r="S888" s="12"/>
      <c r="T888" s="12"/>
      <c r="U888" s="12"/>
      <c r="V888" s="12"/>
      <c r="W888" s="17"/>
      <c r="X888" s="17"/>
      <c r="Y888" s="15"/>
      <c r="Z888" s="14"/>
      <c r="AA888" s="43" t="e">
        <f t="shared" si="117"/>
        <v>#DIV/0!</v>
      </c>
      <c r="AB888" s="21" t="e">
        <f t="shared" si="118"/>
        <v>#DIV/0!</v>
      </c>
      <c r="AC888" s="21" t="e">
        <f t="shared" si="119"/>
        <v>#DIV/0!</v>
      </c>
      <c r="AD888" s="21" t="e">
        <f t="shared" si="120"/>
        <v>#DIV/0!</v>
      </c>
      <c r="AE888" s="21" t="e">
        <f t="shared" si="121"/>
        <v>#DIV/0!</v>
      </c>
      <c r="AF888" s="21" t="e">
        <f t="shared" si="124"/>
        <v>#DIV/0!</v>
      </c>
      <c r="AG888" s="20">
        <f>VLOOKUP(S888,'tabla ingresos'!$A$3:$D$15,4,FALSE)</f>
        <v>0</v>
      </c>
      <c r="AH888" s="20">
        <f t="shared" si="122"/>
        <v>0</v>
      </c>
      <c r="AI888" s="20">
        <f t="shared" si="123"/>
        <v>0</v>
      </c>
      <c r="AJ888" s="28" t="e">
        <f>VLOOKUP(AA888,score!$K$2:$L$8,2,TRUE)*AJ$2</f>
        <v>#DIV/0!</v>
      </c>
      <c r="AK888" s="28">
        <f>VLOOKUP(T888,score!$M$2:$N$8,2,FALSE)*AK$2</f>
        <v>0</v>
      </c>
      <c r="AL888" s="28">
        <f>VLOOKUP(Q888,score!$G$2:$H$8,2,TRUE)*AL$2</f>
        <v>0.1</v>
      </c>
      <c r="AM888" s="28" t="e">
        <f>VLOOKUP(AB888,score!$Y$2:$Z$8,2,TRUE)*AM$2</f>
        <v>#DIV/0!</v>
      </c>
      <c r="AN888" s="28" t="e">
        <f>VLOOKUP(AE888,score!$AE$2:$AF$8,2,TRUE)*AN$2</f>
        <v>#DIV/0!</v>
      </c>
      <c r="AO888" s="28">
        <f>VLOOKUP(O888,score!$C$2:$D$8,2,TRUE)*AO$2</f>
        <v>0.1</v>
      </c>
      <c r="AP888" s="28">
        <f>VLOOKUP(R888,score!$I$2:$J$8,2,TRUE)*AP$2</f>
        <v>0.1</v>
      </c>
      <c r="AQ888" s="28" t="e">
        <f>VLOOKUP(P888,score!$E$2:$F$8,2,FALSE)*AQ$2</f>
        <v>#N/A</v>
      </c>
      <c r="AR888" s="28">
        <f>VLOOKUP(U888,score!$O$2:$P$8,2,TRUE)*AR$2</f>
        <v>0</v>
      </c>
      <c r="AS888" s="28">
        <f>VLOOKUP(V888,score!$Q$2:$R$8,2,TRUE)*AS$2</f>
        <v>0</v>
      </c>
      <c r="AT888" s="28" t="e">
        <f>VLOOKUP(W888,score!$S$2:$T$8,2,FALSE)*AT$2</f>
        <v>#N/A</v>
      </c>
      <c r="AU888" s="28" t="e">
        <f>VLOOKUP(X888,score!$U$2:$V$4,2,FALSE)*AU$2</f>
        <v>#N/A</v>
      </c>
      <c r="AV888" s="28" t="e">
        <f>VLOOKUP(AF888,score!$AG$2:$AH$8,2,TRUE)*AV$2</f>
        <v>#DIV/0!</v>
      </c>
      <c r="AW888" s="28" t="e">
        <f>VLOOKUP(Y888,score!$W$2:$X$8,2,FALSE)*AW$2</f>
        <v>#N/A</v>
      </c>
      <c r="AX888" s="28" t="e">
        <f>VLOOKUP(AC888,score!$AA$2:$AB$8,2,TRUE)*AX$2</f>
        <v>#DIV/0!</v>
      </c>
      <c r="AY888" s="28" t="e">
        <f>VLOOKUP(AD888,score!$AC$2:$AD$8,2,TRUE)*AY$2</f>
        <v>#DIV/0!</v>
      </c>
      <c r="AZ888" s="28">
        <f>VLOOKUP(N888,score!$A$2:$B$8,2,TRUE)*AZ$2</f>
        <v>0.1</v>
      </c>
      <c r="BA888" s="29" t="e">
        <f t="shared" si="125"/>
        <v>#DIV/0!</v>
      </c>
      <c r="BB888" s="29" t="e">
        <f>VLOOKUP(BA888,score!$AJ$2:$AK$7,2,TRUE)</f>
        <v>#DIV/0!</v>
      </c>
    </row>
    <row r="889" spans="1:54" x14ac:dyDescent="0.3">
      <c r="A889" s="10"/>
      <c r="B889" s="11"/>
      <c r="C889" s="12"/>
      <c r="D889" s="14"/>
      <c r="E889" s="12"/>
      <c r="F889" s="14"/>
      <c r="G889" s="14"/>
      <c r="H889" s="14"/>
      <c r="I889" s="14"/>
      <c r="J889" s="14"/>
      <c r="K889" s="14"/>
      <c r="L889" s="14"/>
      <c r="M889" s="14"/>
      <c r="N889" s="13"/>
      <c r="O889" s="13"/>
      <c r="P889" s="12"/>
      <c r="Q889" s="12"/>
      <c r="R889" s="12"/>
      <c r="S889" s="12"/>
      <c r="T889" s="12"/>
      <c r="U889" s="12"/>
      <c r="V889" s="12"/>
      <c r="W889" s="17"/>
      <c r="X889" s="17"/>
      <c r="Y889" s="15"/>
      <c r="Z889" s="14"/>
      <c r="AA889" s="43" t="e">
        <f t="shared" si="117"/>
        <v>#DIV/0!</v>
      </c>
      <c r="AB889" s="21" t="e">
        <f t="shared" si="118"/>
        <v>#DIV/0!</v>
      </c>
      <c r="AC889" s="21" t="e">
        <f t="shared" si="119"/>
        <v>#DIV/0!</v>
      </c>
      <c r="AD889" s="21" t="e">
        <f t="shared" si="120"/>
        <v>#DIV/0!</v>
      </c>
      <c r="AE889" s="21" t="e">
        <f t="shared" si="121"/>
        <v>#DIV/0!</v>
      </c>
      <c r="AF889" s="21" t="e">
        <f t="shared" si="124"/>
        <v>#DIV/0!</v>
      </c>
      <c r="AG889" s="20">
        <f>VLOOKUP(S889,'tabla ingresos'!$A$3:$D$15,4,FALSE)</f>
        <v>0</v>
      </c>
      <c r="AH889" s="20">
        <f t="shared" si="122"/>
        <v>0</v>
      </c>
      <c r="AI889" s="20">
        <f t="shared" si="123"/>
        <v>0</v>
      </c>
      <c r="AJ889" s="28" t="e">
        <f>VLOOKUP(AA889,score!$K$2:$L$8,2,TRUE)*AJ$2</f>
        <v>#DIV/0!</v>
      </c>
      <c r="AK889" s="28">
        <f>VLOOKUP(T889,score!$M$2:$N$8,2,FALSE)*AK$2</f>
        <v>0</v>
      </c>
      <c r="AL889" s="28">
        <f>VLOOKUP(Q889,score!$G$2:$H$8,2,TRUE)*AL$2</f>
        <v>0.1</v>
      </c>
      <c r="AM889" s="28" t="e">
        <f>VLOOKUP(AB889,score!$Y$2:$Z$8,2,TRUE)*AM$2</f>
        <v>#DIV/0!</v>
      </c>
      <c r="AN889" s="28" t="e">
        <f>VLOOKUP(AE889,score!$AE$2:$AF$8,2,TRUE)*AN$2</f>
        <v>#DIV/0!</v>
      </c>
      <c r="AO889" s="28">
        <f>VLOOKUP(O889,score!$C$2:$D$8,2,TRUE)*AO$2</f>
        <v>0.1</v>
      </c>
      <c r="AP889" s="28">
        <f>VLOOKUP(R889,score!$I$2:$J$8,2,TRUE)*AP$2</f>
        <v>0.1</v>
      </c>
      <c r="AQ889" s="28" t="e">
        <f>VLOOKUP(P889,score!$E$2:$F$8,2,FALSE)*AQ$2</f>
        <v>#N/A</v>
      </c>
      <c r="AR889" s="28">
        <f>VLOOKUP(U889,score!$O$2:$P$8,2,TRUE)*AR$2</f>
        <v>0</v>
      </c>
      <c r="AS889" s="28">
        <f>VLOOKUP(V889,score!$Q$2:$R$8,2,TRUE)*AS$2</f>
        <v>0</v>
      </c>
      <c r="AT889" s="28" t="e">
        <f>VLOOKUP(W889,score!$S$2:$T$8,2,FALSE)*AT$2</f>
        <v>#N/A</v>
      </c>
      <c r="AU889" s="28" t="e">
        <f>VLOOKUP(X889,score!$U$2:$V$4,2,FALSE)*AU$2</f>
        <v>#N/A</v>
      </c>
      <c r="AV889" s="28" t="e">
        <f>VLOOKUP(AF889,score!$AG$2:$AH$8,2,TRUE)*AV$2</f>
        <v>#DIV/0!</v>
      </c>
      <c r="AW889" s="28" t="e">
        <f>VLOOKUP(Y889,score!$W$2:$X$8,2,FALSE)*AW$2</f>
        <v>#N/A</v>
      </c>
      <c r="AX889" s="28" t="e">
        <f>VLOOKUP(AC889,score!$AA$2:$AB$8,2,TRUE)*AX$2</f>
        <v>#DIV/0!</v>
      </c>
      <c r="AY889" s="28" t="e">
        <f>VLOOKUP(AD889,score!$AC$2:$AD$8,2,TRUE)*AY$2</f>
        <v>#DIV/0!</v>
      </c>
      <c r="AZ889" s="28">
        <f>VLOOKUP(N889,score!$A$2:$B$8,2,TRUE)*AZ$2</f>
        <v>0.1</v>
      </c>
      <c r="BA889" s="29" t="e">
        <f t="shared" si="125"/>
        <v>#DIV/0!</v>
      </c>
      <c r="BB889" s="29" t="e">
        <f>VLOOKUP(BA889,score!$AJ$2:$AK$7,2,TRUE)</f>
        <v>#DIV/0!</v>
      </c>
    </row>
    <row r="890" spans="1:54" x14ac:dyDescent="0.3">
      <c r="A890" s="10"/>
      <c r="B890" s="11"/>
      <c r="C890" s="12"/>
      <c r="D890" s="14"/>
      <c r="E890" s="12"/>
      <c r="F890" s="14"/>
      <c r="G890" s="14"/>
      <c r="H890" s="14"/>
      <c r="I890" s="14"/>
      <c r="J890" s="14"/>
      <c r="K890" s="14"/>
      <c r="L890" s="14"/>
      <c r="M890" s="14"/>
      <c r="N890" s="13"/>
      <c r="O890" s="13"/>
      <c r="P890" s="12"/>
      <c r="Q890" s="12"/>
      <c r="R890" s="12"/>
      <c r="S890" s="12"/>
      <c r="T890" s="12"/>
      <c r="U890" s="12"/>
      <c r="V890" s="12"/>
      <c r="W890" s="17"/>
      <c r="X890" s="17"/>
      <c r="Y890" s="15"/>
      <c r="Z890" s="14"/>
      <c r="AA890" s="43" t="e">
        <f t="shared" si="117"/>
        <v>#DIV/0!</v>
      </c>
      <c r="AB890" s="21" t="e">
        <f t="shared" si="118"/>
        <v>#DIV/0!</v>
      </c>
      <c r="AC890" s="21" t="e">
        <f t="shared" si="119"/>
        <v>#DIV/0!</v>
      </c>
      <c r="AD890" s="21" t="e">
        <f t="shared" si="120"/>
        <v>#DIV/0!</v>
      </c>
      <c r="AE890" s="21" t="e">
        <f t="shared" si="121"/>
        <v>#DIV/0!</v>
      </c>
      <c r="AF890" s="21" t="e">
        <f t="shared" si="124"/>
        <v>#DIV/0!</v>
      </c>
      <c r="AG890" s="20">
        <f>VLOOKUP(S890,'tabla ingresos'!$A$3:$D$15,4,FALSE)</f>
        <v>0</v>
      </c>
      <c r="AH890" s="20">
        <f t="shared" si="122"/>
        <v>0</v>
      </c>
      <c r="AI890" s="20">
        <f t="shared" si="123"/>
        <v>0</v>
      </c>
      <c r="AJ890" s="28" t="e">
        <f>VLOOKUP(AA890,score!$K$2:$L$8,2,TRUE)*AJ$2</f>
        <v>#DIV/0!</v>
      </c>
      <c r="AK890" s="28">
        <f>VLOOKUP(T890,score!$M$2:$N$8,2,FALSE)*AK$2</f>
        <v>0</v>
      </c>
      <c r="AL890" s="28">
        <f>VLOOKUP(Q890,score!$G$2:$H$8,2,TRUE)*AL$2</f>
        <v>0.1</v>
      </c>
      <c r="AM890" s="28" t="e">
        <f>VLOOKUP(AB890,score!$Y$2:$Z$8,2,TRUE)*AM$2</f>
        <v>#DIV/0!</v>
      </c>
      <c r="AN890" s="28" t="e">
        <f>VLOOKUP(AE890,score!$AE$2:$AF$8,2,TRUE)*AN$2</f>
        <v>#DIV/0!</v>
      </c>
      <c r="AO890" s="28">
        <f>VLOOKUP(O890,score!$C$2:$D$8,2,TRUE)*AO$2</f>
        <v>0.1</v>
      </c>
      <c r="AP890" s="28">
        <f>VLOOKUP(R890,score!$I$2:$J$8,2,TRUE)*AP$2</f>
        <v>0.1</v>
      </c>
      <c r="AQ890" s="28" t="e">
        <f>VLOOKUP(P890,score!$E$2:$F$8,2,FALSE)*AQ$2</f>
        <v>#N/A</v>
      </c>
      <c r="AR890" s="28">
        <f>VLOOKUP(U890,score!$O$2:$P$8,2,TRUE)*AR$2</f>
        <v>0</v>
      </c>
      <c r="AS890" s="28">
        <f>VLOOKUP(V890,score!$Q$2:$R$8,2,TRUE)*AS$2</f>
        <v>0</v>
      </c>
      <c r="AT890" s="28" t="e">
        <f>VLOOKUP(W890,score!$S$2:$T$8,2,FALSE)*AT$2</f>
        <v>#N/A</v>
      </c>
      <c r="AU890" s="28" t="e">
        <f>VLOOKUP(X890,score!$U$2:$V$4,2,FALSE)*AU$2</f>
        <v>#N/A</v>
      </c>
      <c r="AV890" s="28" t="e">
        <f>VLOOKUP(AF890,score!$AG$2:$AH$8,2,TRUE)*AV$2</f>
        <v>#DIV/0!</v>
      </c>
      <c r="AW890" s="28" t="e">
        <f>VLOOKUP(Y890,score!$W$2:$X$8,2,FALSE)*AW$2</f>
        <v>#N/A</v>
      </c>
      <c r="AX890" s="28" t="e">
        <f>VLOOKUP(AC890,score!$AA$2:$AB$8,2,TRUE)*AX$2</f>
        <v>#DIV/0!</v>
      </c>
      <c r="AY890" s="28" t="e">
        <f>VLOOKUP(AD890,score!$AC$2:$AD$8,2,TRUE)*AY$2</f>
        <v>#DIV/0!</v>
      </c>
      <c r="AZ890" s="28">
        <f>VLOOKUP(N890,score!$A$2:$B$8,2,TRUE)*AZ$2</f>
        <v>0.1</v>
      </c>
      <c r="BA890" s="29" t="e">
        <f t="shared" si="125"/>
        <v>#DIV/0!</v>
      </c>
      <c r="BB890" s="29" t="e">
        <f>VLOOKUP(BA890,score!$AJ$2:$AK$7,2,TRUE)</f>
        <v>#DIV/0!</v>
      </c>
    </row>
    <row r="891" spans="1:54" x14ac:dyDescent="0.3">
      <c r="A891" s="10"/>
      <c r="B891" s="11"/>
      <c r="C891" s="12"/>
      <c r="D891" s="14"/>
      <c r="E891" s="12"/>
      <c r="F891" s="14"/>
      <c r="G891" s="14"/>
      <c r="H891" s="14"/>
      <c r="I891" s="14"/>
      <c r="J891" s="14"/>
      <c r="K891" s="14"/>
      <c r="L891" s="14"/>
      <c r="M891" s="14"/>
      <c r="N891" s="13"/>
      <c r="O891" s="13"/>
      <c r="P891" s="12"/>
      <c r="Q891" s="12"/>
      <c r="R891" s="12"/>
      <c r="S891" s="12"/>
      <c r="T891" s="12"/>
      <c r="U891" s="12"/>
      <c r="V891" s="12"/>
      <c r="W891" s="17"/>
      <c r="X891" s="17"/>
      <c r="Y891" s="15"/>
      <c r="Z891" s="14"/>
      <c r="AA891" s="43" t="e">
        <f t="shared" si="117"/>
        <v>#DIV/0!</v>
      </c>
      <c r="AB891" s="21" t="e">
        <f t="shared" si="118"/>
        <v>#DIV/0!</v>
      </c>
      <c r="AC891" s="21" t="e">
        <f t="shared" si="119"/>
        <v>#DIV/0!</v>
      </c>
      <c r="AD891" s="21" t="e">
        <f t="shared" si="120"/>
        <v>#DIV/0!</v>
      </c>
      <c r="AE891" s="21" t="e">
        <f t="shared" si="121"/>
        <v>#DIV/0!</v>
      </c>
      <c r="AF891" s="21" t="e">
        <f t="shared" si="124"/>
        <v>#DIV/0!</v>
      </c>
      <c r="AG891" s="20">
        <f>VLOOKUP(S891,'tabla ingresos'!$A$3:$D$15,4,FALSE)</f>
        <v>0</v>
      </c>
      <c r="AH891" s="20">
        <f t="shared" si="122"/>
        <v>0</v>
      </c>
      <c r="AI891" s="20">
        <f t="shared" si="123"/>
        <v>0</v>
      </c>
      <c r="AJ891" s="28" t="e">
        <f>VLOOKUP(AA891,score!$K$2:$L$8,2,TRUE)*AJ$2</f>
        <v>#DIV/0!</v>
      </c>
      <c r="AK891" s="28">
        <f>VLOOKUP(T891,score!$M$2:$N$8,2,FALSE)*AK$2</f>
        <v>0</v>
      </c>
      <c r="AL891" s="28">
        <f>VLOOKUP(Q891,score!$G$2:$H$8,2,TRUE)*AL$2</f>
        <v>0.1</v>
      </c>
      <c r="AM891" s="28" t="e">
        <f>VLOOKUP(AB891,score!$Y$2:$Z$8,2,TRUE)*AM$2</f>
        <v>#DIV/0!</v>
      </c>
      <c r="AN891" s="28" t="e">
        <f>VLOOKUP(AE891,score!$AE$2:$AF$8,2,TRUE)*AN$2</f>
        <v>#DIV/0!</v>
      </c>
      <c r="AO891" s="28">
        <f>VLOOKUP(O891,score!$C$2:$D$8,2,TRUE)*AO$2</f>
        <v>0.1</v>
      </c>
      <c r="AP891" s="28">
        <f>VLOOKUP(R891,score!$I$2:$J$8,2,TRUE)*AP$2</f>
        <v>0.1</v>
      </c>
      <c r="AQ891" s="28" t="e">
        <f>VLOOKUP(P891,score!$E$2:$F$8,2,FALSE)*AQ$2</f>
        <v>#N/A</v>
      </c>
      <c r="AR891" s="28">
        <f>VLOOKUP(U891,score!$O$2:$P$8,2,TRUE)*AR$2</f>
        <v>0</v>
      </c>
      <c r="AS891" s="28">
        <f>VLOOKUP(V891,score!$Q$2:$R$8,2,TRUE)*AS$2</f>
        <v>0</v>
      </c>
      <c r="AT891" s="28" t="e">
        <f>VLOOKUP(W891,score!$S$2:$T$8,2,FALSE)*AT$2</f>
        <v>#N/A</v>
      </c>
      <c r="AU891" s="28" t="e">
        <f>VLOOKUP(X891,score!$U$2:$V$4,2,FALSE)*AU$2</f>
        <v>#N/A</v>
      </c>
      <c r="AV891" s="28" t="e">
        <f>VLOOKUP(AF891,score!$AG$2:$AH$8,2,TRUE)*AV$2</f>
        <v>#DIV/0!</v>
      </c>
      <c r="AW891" s="28" t="e">
        <f>VLOOKUP(Y891,score!$W$2:$X$8,2,FALSE)*AW$2</f>
        <v>#N/A</v>
      </c>
      <c r="AX891" s="28" t="e">
        <f>VLOOKUP(AC891,score!$AA$2:$AB$8,2,TRUE)*AX$2</f>
        <v>#DIV/0!</v>
      </c>
      <c r="AY891" s="28" t="e">
        <f>VLOOKUP(AD891,score!$AC$2:$AD$8,2,TRUE)*AY$2</f>
        <v>#DIV/0!</v>
      </c>
      <c r="AZ891" s="28">
        <f>VLOOKUP(N891,score!$A$2:$B$8,2,TRUE)*AZ$2</f>
        <v>0.1</v>
      </c>
      <c r="BA891" s="29" t="e">
        <f t="shared" si="125"/>
        <v>#DIV/0!</v>
      </c>
      <c r="BB891" s="29" t="e">
        <f>VLOOKUP(BA891,score!$AJ$2:$AK$7,2,TRUE)</f>
        <v>#DIV/0!</v>
      </c>
    </row>
    <row r="892" spans="1:54" x14ac:dyDescent="0.3">
      <c r="A892" s="10"/>
      <c r="B892" s="11"/>
      <c r="C892" s="12"/>
      <c r="D892" s="14"/>
      <c r="E892" s="12"/>
      <c r="F892" s="14"/>
      <c r="G892" s="14"/>
      <c r="H892" s="14"/>
      <c r="I892" s="14"/>
      <c r="J892" s="14"/>
      <c r="K892" s="14"/>
      <c r="L892" s="14"/>
      <c r="M892" s="14"/>
      <c r="N892" s="13"/>
      <c r="O892" s="13"/>
      <c r="P892" s="12"/>
      <c r="Q892" s="12"/>
      <c r="R892" s="12"/>
      <c r="S892" s="12"/>
      <c r="T892" s="12"/>
      <c r="U892" s="12"/>
      <c r="V892" s="12"/>
      <c r="W892" s="17"/>
      <c r="X892" s="17"/>
      <c r="Y892" s="15"/>
      <c r="Z892" s="14"/>
      <c r="AA892" s="43" t="e">
        <f t="shared" si="117"/>
        <v>#DIV/0!</v>
      </c>
      <c r="AB892" s="21" t="e">
        <f t="shared" si="118"/>
        <v>#DIV/0!</v>
      </c>
      <c r="AC892" s="21" t="e">
        <f t="shared" si="119"/>
        <v>#DIV/0!</v>
      </c>
      <c r="AD892" s="21" t="e">
        <f t="shared" si="120"/>
        <v>#DIV/0!</v>
      </c>
      <c r="AE892" s="21" t="e">
        <f t="shared" si="121"/>
        <v>#DIV/0!</v>
      </c>
      <c r="AF892" s="21" t="e">
        <f t="shared" si="124"/>
        <v>#DIV/0!</v>
      </c>
      <c r="AG892" s="20">
        <f>VLOOKUP(S892,'tabla ingresos'!$A$3:$D$15,4,FALSE)</f>
        <v>0</v>
      </c>
      <c r="AH892" s="20">
        <f t="shared" si="122"/>
        <v>0</v>
      </c>
      <c r="AI892" s="20">
        <f t="shared" si="123"/>
        <v>0</v>
      </c>
      <c r="AJ892" s="28" t="e">
        <f>VLOOKUP(AA892,score!$K$2:$L$8,2,TRUE)*AJ$2</f>
        <v>#DIV/0!</v>
      </c>
      <c r="AK892" s="28">
        <f>VLOOKUP(T892,score!$M$2:$N$8,2,FALSE)*AK$2</f>
        <v>0</v>
      </c>
      <c r="AL892" s="28">
        <f>VLOOKUP(Q892,score!$G$2:$H$8,2,TRUE)*AL$2</f>
        <v>0.1</v>
      </c>
      <c r="AM892" s="28" t="e">
        <f>VLOOKUP(AB892,score!$Y$2:$Z$8,2,TRUE)*AM$2</f>
        <v>#DIV/0!</v>
      </c>
      <c r="AN892" s="28" t="e">
        <f>VLOOKUP(AE892,score!$AE$2:$AF$8,2,TRUE)*AN$2</f>
        <v>#DIV/0!</v>
      </c>
      <c r="AO892" s="28">
        <f>VLOOKUP(O892,score!$C$2:$D$8,2,TRUE)*AO$2</f>
        <v>0.1</v>
      </c>
      <c r="AP892" s="28">
        <f>VLOOKUP(R892,score!$I$2:$J$8,2,TRUE)*AP$2</f>
        <v>0.1</v>
      </c>
      <c r="AQ892" s="28" t="e">
        <f>VLOOKUP(P892,score!$E$2:$F$8,2,FALSE)*AQ$2</f>
        <v>#N/A</v>
      </c>
      <c r="AR892" s="28">
        <f>VLOOKUP(U892,score!$O$2:$P$8,2,TRUE)*AR$2</f>
        <v>0</v>
      </c>
      <c r="AS892" s="28">
        <f>VLOOKUP(V892,score!$Q$2:$R$8,2,TRUE)*AS$2</f>
        <v>0</v>
      </c>
      <c r="AT892" s="28" t="e">
        <f>VLOOKUP(W892,score!$S$2:$T$8,2,FALSE)*AT$2</f>
        <v>#N/A</v>
      </c>
      <c r="AU892" s="28" t="e">
        <f>VLOOKUP(X892,score!$U$2:$V$4,2,FALSE)*AU$2</f>
        <v>#N/A</v>
      </c>
      <c r="AV892" s="28" t="e">
        <f>VLOOKUP(AF892,score!$AG$2:$AH$8,2,TRUE)*AV$2</f>
        <v>#DIV/0!</v>
      </c>
      <c r="AW892" s="28" t="e">
        <f>VLOOKUP(Y892,score!$W$2:$X$8,2,FALSE)*AW$2</f>
        <v>#N/A</v>
      </c>
      <c r="AX892" s="28" t="e">
        <f>VLOOKUP(AC892,score!$AA$2:$AB$8,2,TRUE)*AX$2</f>
        <v>#DIV/0!</v>
      </c>
      <c r="AY892" s="28" t="e">
        <f>VLOOKUP(AD892,score!$AC$2:$AD$8,2,TRUE)*AY$2</f>
        <v>#DIV/0!</v>
      </c>
      <c r="AZ892" s="28">
        <f>VLOOKUP(N892,score!$A$2:$B$8,2,TRUE)*AZ$2</f>
        <v>0.1</v>
      </c>
      <c r="BA892" s="29" t="e">
        <f t="shared" si="125"/>
        <v>#DIV/0!</v>
      </c>
      <c r="BB892" s="29" t="e">
        <f>VLOOKUP(BA892,score!$AJ$2:$AK$7,2,TRUE)</f>
        <v>#DIV/0!</v>
      </c>
    </row>
    <row r="893" spans="1:54" x14ac:dyDescent="0.3">
      <c r="A893" s="10"/>
      <c r="B893" s="11"/>
      <c r="C893" s="12"/>
      <c r="D893" s="14"/>
      <c r="E893" s="12"/>
      <c r="F893" s="14"/>
      <c r="G893" s="14"/>
      <c r="H893" s="14"/>
      <c r="I893" s="14"/>
      <c r="J893" s="14"/>
      <c r="K893" s="14"/>
      <c r="L893" s="14"/>
      <c r="M893" s="14"/>
      <c r="N893" s="13"/>
      <c r="O893" s="13"/>
      <c r="P893" s="12"/>
      <c r="Q893" s="12"/>
      <c r="R893" s="12"/>
      <c r="S893" s="12"/>
      <c r="T893" s="12"/>
      <c r="U893" s="12"/>
      <c r="V893" s="12"/>
      <c r="W893" s="17"/>
      <c r="X893" s="17"/>
      <c r="Y893" s="15"/>
      <c r="Z893" s="14"/>
      <c r="AA893" s="43" t="e">
        <f t="shared" si="117"/>
        <v>#DIV/0!</v>
      </c>
      <c r="AB893" s="21" t="e">
        <f t="shared" si="118"/>
        <v>#DIV/0!</v>
      </c>
      <c r="AC893" s="21" t="e">
        <f t="shared" si="119"/>
        <v>#DIV/0!</v>
      </c>
      <c r="AD893" s="21" t="e">
        <f t="shared" si="120"/>
        <v>#DIV/0!</v>
      </c>
      <c r="AE893" s="21" t="e">
        <f t="shared" si="121"/>
        <v>#DIV/0!</v>
      </c>
      <c r="AF893" s="21" t="e">
        <f t="shared" si="124"/>
        <v>#DIV/0!</v>
      </c>
      <c r="AG893" s="20">
        <f>VLOOKUP(S893,'tabla ingresos'!$A$3:$D$15,4,FALSE)</f>
        <v>0</v>
      </c>
      <c r="AH893" s="20">
        <f t="shared" si="122"/>
        <v>0</v>
      </c>
      <c r="AI893" s="20">
        <f t="shared" si="123"/>
        <v>0</v>
      </c>
      <c r="AJ893" s="28" t="e">
        <f>VLOOKUP(AA893,score!$K$2:$L$8,2,TRUE)*AJ$2</f>
        <v>#DIV/0!</v>
      </c>
      <c r="AK893" s="28">
        <f>VLOOKUP(T893,score!$M$2:$N$8,2,FALSE)*AK$2</f>
        <v>0</v>
      </c>
      <c r="AL893" s="28">
        <f>VLOOKUP(Q893,score!$G$2:$H$8,2,TRUE)*AL$2</f>
        <v>0.1</v>
      </c>
      <c r="AM893" s="28" t="e">
        <f>VLOOKUP(AB893,score!$Y$2:$Z$8,2,TRUE)*AM$2</f>
        <v>#DIV/0!</v>
      </c>
      <c r="AN893" s="28" t="e">
        <f>VLOOKUP(AE893,score!$AE$2:$AF$8,2,TRUE)*AN$2</f>
        <v>#DIV/0!</v>
      </c>
      <c r="AO893" s="28">
        <f>VLOOKUP(O893,score!$C$2:$D$8,2,TRUE)*AO$2</f>
        <v>0.1</v>
      </c>
      <c r="AP893" s="28">
        <f>VLOOKUP(R893,score!$I$2:$J$8,2,TRUE)*AP$2</f>
        <v>0.1</v>
      </c>
      <c r="AQ893" s="28" t="e">
        <f>VLOOKUP(P893,score!$E$2:$F$8,2,FALSE)*AQ$2</f>
        <v>#N/A</v>
      </c>
      <c r="AR893" s="28">
        <f>VLOOKUP(U893,score!$O$2:$P$8,2,TRUE)*AR$2</f>
        <v>0</v>
      </c>
      <c r="AS893" s="28">
        <f>VLOOKUP(V893,score!$Q$2:$R$8,2,TRUE)*AS$2</f>
        <v>0</v>
      </c>
      <c r="AT893" s="28" t="e">
        <f>VLOOKUP(W893,score!$S$2:$T$8,2,FALSE)*AT$2</f>
        <v>#N/A</v>
      </c>
      <c r="AU893" s="28" t="e">
        <f>VLOOKUP(X893,score!$U$2:$V$4,2,FALSE)*AU$2</f>
        <v>#N/A</v>
      </c>
      <c r="AV893" s="28" t="e">
        <f>VLOOKUP(AF893,score!$AG$2:$AH$8,2,TRUE)*AV$2</f>
        <v>#DIV/0!</v>
      </c>
      <c r="AW893" s="28" t="e">
        <f>VLOOKUP(Y893,score!$W$2:$X$8,2,FALSE)*AW$2</f>
        <v>#N/A</v>
      </c>
      <c r="AX893" s="28" t="e">
        <f>VLOOKUP(AC893,score!$AA$2:$AB$8,2,TRUE)*AX$2</f>
        <v>#DIV/0!</v>
      </c>
      <c r="AY893" s="28" t="e">
        <f>VLOOKUP(AD893,score!$AC$2:$AD$8,2,TRUE)*AY$2</f>
        <v>#DIV/0!</v>
      </c>
      <c r="AZ893" s="28">
        <f>VLOOKUP(N893,score!$A$2:$B$8,2,TRUE)*AZ$2</f>
        <v>0.1</v>
      </c>
      <c r="BA893" s="29" t="e">
        <f t="shared" si="125"/>
        <v>#DIV/0!</v>
      </c>
      <c r="BB893" s="29" t="e">
        <f>VLOOKUP(BA893,score!$AJ$2:$AK$7,2,TRUE)</f>
        <v>#DIV/0!</v>
      </c>
    </row>
    <row r="894" spans="1:54" x14ac:dyDescent="0.3">
      <c r="A894" s="10"/>
      <c r="B894" s="11"/>
      <c r="C894" s="12"/>
      <c r="D894" s="14"/>
      <c r="E894" s="12"/>
      <c r="F894" s="14"/>
      <c r="G894" s="14"/>
      <c r="H894" s="14"/>
      <c r="I894" s="14"/>
      <c r="J894" s="14"/>
      <c r="K894" s="14"/>
      <c r="L894" s="14"/>
      <c r="M894" s="14"/>
      <c r="N894" s="13"/>
      <c r="O894" s="13"/>
      <c r="P894" s="12"/>
      <c r="Q894" s="12"/>
      <c r="R894" s="12"/>
      <c r="S894" s="12"/>
      <c r="T894" s="12"/>
      <c r="U894" s="12"/>
      <c r="V894" s="12"/>
      <c r="W894" s="17"/>
      <c r="X894" s="17"/>
      <c r="Y894" s="15"/>
      <c r="Z894" s="14"/>
      <c r="AA894" s="43" t="e">
        <f t="shared" si="117"/>
        <v>#DIV/0!</v>
      </c>
      <c r="AB894" s="21" t="e">
        <f t="shared" si="118"/>
        <v>#DIV/0!</v>
      </c>
      <c r="AC894" s="21" t="e">
        <f t="shared" si="119"/>
        <v>#DIV/0!</v>
      </c>
      <c r="AD894" s="21" t="e">
        <f t="shared" si="120"/>
        <v>#DIV/0!</v>
      </c>
      <c r="AE894" s="21" t="e">
        <f t="shared" si="121"/>
        <v>#DIV/0!</v>
      </c>
      <c r="AF894" s="21" t="e">
        <f t="shared" si="124"/>
        <v>#DIV/0!</v>
      </c>
      <c r="AG894" s="20">
        <f>VLOOKUP(S894,'tabla ingresos'!$A$3:$D$15,4,FALSE)</f>
        <v>0</v>
      </c>
      <c r="AH894" s="20">
        <f t="shared" si="122"/>
        <v>0</v>
      </c>
      <c r="AI894" s="20">
        <f t="shared" si="123"/>
        <v>0</v>
      </c>
      <c r="AJ894" s="28" t="e">
        <f>VLOOKUP(AA894,score!$K$2:$L$8,2,TRUE)*AJ$2</f>
        <v>#DIV/0!</v>
      </c>
      <c r="AK894" s="28">
        <f>VLOOKUP(T894,score!$M$2:$N$8,2,FALSE)*AK$2</f>
        <v>0</v>
      </c>
      <c r="AL894" s="28">
        <f>VLOOKUP(Q894,score!$G$2:$H$8,2,TRUE)*AL$2</f>
        <v>0.1</v>
      </c>
      <c r="AM894" s="28" t="e">
        <f>VLOOKUP(AB894,score!$Y$2:$Z$8,2,TRUE)*AM$2</f>
        <v>#DIV/0!</v>
      </c>
      <c r="AN894" s="28" t="e">
        <f>VLOOKUP(AE894,score!$AE$2:$AF$8,2,TRUE)*AN$2</f>
        <v>#DIV/0!</v>
      </c>
      <c r="AO894" s="28">
        <f>VLOOKUP(O894,score!$C$2:$D$8,2,TRUE)*AO$2</f>
        <v>0.1</v>
      </c>
      <c r="AP894" s="28">
        <f>VLOOKUP(R894,score!$I$2:$J$8,2,TRUE)*AP$2</f>
        <v>0.1</v>
      </c>
      <c r="AQ894" s="28" t="e">
        <f>VLOOKUP(P894,score!$E$2:$F$8,2,FALSE)*AQ$2</f>
        <v>#N/A</v>
      </c>
      <c r="AR894" s="28">
        <f>VLOOKUP(U894,score!$O$2:$P$8,2,TRUE)*AR$2</f>
        <v>0</v>
      </c>
      <c r="AS894" s="28">
        <f>VLOOKUP(V894,score!$Q$2:$R$8,2,TRUE)*AS$2</f>
        <v>0</v>
      </c>
      <c r="AT894" s="28" t="e">
        <f>VLOOKUP(W894,score!$S$2:$T$8,2,FALSE)*AT$2</f>
        <v>#N/A</v>
      </c>
      <c r="AU894" s="28" t="e">
        <f>VLOOKUP(X894,score!$U$2:$V$4,2,FALSE)*AU$2</f>
        <v>#N/A</v>
      </c>
      <c r="AV894" s="28" t="e">
        <f>VLOOKUP(AF894,score!$AG$2:$AH$8,2,TRUE)*AV$2</f>
        <v>#DIV/0!</v>
      </c>
      <c r="AW894" s="28" t="e">
        <f>VLOOKUP(Y894,score!$W$2:$X$8,2,FALSE)*AW$2</f>
        <v>#N/A</v>
      </c>
      <c r="AX894" s="28" t="e">
        <f>VLOOKUP(AC894,score!$AA$2:$AB$8,2,TRUE)*AX$2</f>
        <v>#DIV/0!</v>
      </c>
      <c r="AY894" s="28" t="e">
        <f>VLOOKUP(AD894,score!$AC$2:$AD$8,2,TRUE)*AY$2</f>
        <v>#DIV/0!</v>
      </c>
      <c r="AZ894" s="28">
        <f>VLOOKUP(N894,score!$A$2:$B$8,2,TRUE)*AZ$2</f>
        <v>0.1</v>
      </c>
      <c r="BA894" s="29" t="e">
        <f t="shared" si="125"/>
        <v>#DIV/0!</v>
      </c>
      <c r="BB894" s="29" t="e">
        <f>VLOOKUP(BA894,score!$AJ$2:$AK$7,2,TRUE)</f>
        <v>#DIV/0!</v>
      </c>
    </row>
    <row r="895" spans="1:54" x14ac:dyDescent="0.3">
      <c r="A895" s="10"/>
      <c r="B895" s="11"/>
      <c r="C895" s="12"/>
      <c r="D895" s="14"/>
      <c r="E895" s="12"/>
      <c r="F895" s="14"/>
      <c r="G895" s="14"/>
      <c r="H895" s="14"/>
      <c r="I895" s="14"/>
      <c r="J895" s="14"/>
      <c r="K895" s="14"/>
      <c r="L895" s="14"/>
      <c r="M895" s="14"/>
      <c r="N895" s="13"/>
      <c r="O895" s="13"/>
      <c r="P895" s="12"/>
      <c r="Q895" s="12"/>
      <c r="R895" s="12"/>
      <c r="S895" s="12"/>
      <c r="T895" s="12"/>
      <c r="U895" s="12"/>
      <c r="V895" s="12"/>
      <c r="W895" s="17"/>
      <c r="X895" s="17"/>
      <c r="Y895" s="15"/>
      <c r="Z895" s="14"/>
      <c r="AA895" s="43" t="e">
        <f t="shared" si="117"/>
        <v>#DIV/0!</v>
      </c>
      <c r="AB895" s="21" t="e">
        <f t="shared" si="118"/>
        <v>#DIV/0!</v>
      </c>
      <c r="AC895" s="21" t="e">
        <f t="shared" si="119"/>
        <v>#DIV/0!</v>
      </c>
      <c r="AD895" s="21" t="e">
        <f t="shared" si="120"/>
        <v>#DIV/0!</v>
      </c>
      <c r="AE895" s="21" t="e">
        <f t="shared" si="121"/>
        <v>#DIV/0!</v>
      </c>
      <c r="AF895" s="21" t="e">
        <f t="shared" si="124"/>
        <v>#DIV/0!</v>
      </c>
      <c r="AG895" s="20">
        <f>VLOOKUP(S895,'tabla ingresos'!$A$3:$D$15,4,FALSE)</f>
        <v>0</v>
      </c>
      <c r="AH895" s="20">
        <f t="shared" si="122"/>
        <v>0</v>
      </c>
      <c r="AI895" s="20">
        <f t="shared" si="123"/>
        <v>0</v>
      </c>
      <c r="AJ895" s="28" t="e">
        <f>VLOOKUP(AA895,score!$K$2:$L$8,2,TRUE)*AJ$2</f>
        <v>#DIV/0!</v>
      </c>
      <c r="AK895" s="28">
        <f>VLOOKUP(T895,score!$M$2:$N$8,2,FALSE)*AK$2</f>
        <v>0</v>
      </c>
      <c r="AL895" s="28">
        <f>VLOOKUP(Q895,score!$G$2:$H$8,2,TRUE)*AL$2</f>
        <v>0.1</v>
      </c>
      <c r="AM895" s="28" t="e">
        <f>VLOOKUP(AB895,score!$Y$2:$Z$8,2,TRUE)*AM$2</f>
        <v>#DIV/0!</v>
      </c>
      <c r="AN895" s="28" t="e">
        <f>VLOOKUP(AE895,score!$AE$2:$AF$8,2,TRUE)*AN$2</f>
        <v>#DIV/0!</v>
      </c>
      <c r="AO895" s="28">
        <f>VLOOKUP(O895,score!$C$2:$D$8,2,TRUE)*AO$2</f>
        <v>0.1</v>
      </c>
      <c r="AP895" s="28">
        <f>VLOOKUP(R895,score!$I$2:$J$8,2,TRUE)*AP$2</f>
        <v>0.1</v>
      </c>
      <c r="AQ895" s="28" t="e">
        <f>VLOOKUP(P895,score!$E$2:$F$8,2,FALSE)*AQ$2</f>
        <v>#N/A</v>
      </c>
      <c r="AR895" s="28">
        <f>VLOOKUP(U895,score!$O$2:$P$8,2,TRUE)*AR$2</f>
        <v>0</v>
      </c>
      <c r="AS895" s="28">
        <f>VLOOKUP(V895,score!$Q$2:$R$8,2,TRUE)*AS$2</f>
        <v>0</v>
      </c>
      <c r="AT895" s="28" t="e">
        <f>VLOOKUP(W895,score!$S$2:$T$8,2,FALSE)*AT$2</f>
        <v>#N/A</v>
      </c>
      <c r="AU895" s="28" t="e">
        <f>VLOOKUP(X895,score!$U$2:$V$4,2,FALSE)*AU$2</f>
        <v>#N/A</v>
      </c>
      <c r="AV895" s="28" t="e">
        <f>VLOOKUP(AF895,score!$AG$2:$AH$8,2,TRUE)*AV$2</f>
        <v>#DIV/0!</v>
      </c>
      <c r="AW895" s="28" t="e">
        <f>VLOOKUP(Y895,score!$W$2:$X$8,2,FALSE)*AW$2</f>
        <v>#N/A</v>
      </c>
      <c r="AX895" s="28" t="e">
        <f>VLOOKUP(AC895,score!$AA$2:$AB$8,2,TRUE)*AX$2</f>
        <v>#DIV/0!</v>
      </c>
      <c r="AY895" s="28" t="e">
        <f>VLOOKUP(AD895,score!$AC$2:$AD$8,2,TRUE)*AY$2</f>
        <v>#DIV/0!</v>
      </c>
      <c r="AZ895" s="28">
        <f>VLOOKUP(N895,score!$A$2:$B$8,2,TRUE)*AZ$2</f>
        <v>0.1</v>
      </c>
      <c r="BA895" s="29" t="e">
        <f t="shared" si="125"/>
        <v>#DIV/0!</v>
      </c>
      <c r="BB895" s="29" t="e">
        <f>VLOOKUP(BA895,score!$AJ$2:$AK$7,2,TRUE)</f>
        <v>#DIV/0!</v>
      </c>
    </row>
    <row r="896" spans="1:54" x14ac:dyDescent="0.3">
      <c r="A896" s="10"/>
      <c r="B896" s="11"/>
      <c r="C896" s="12"/>
      <c r="D896" s="14"/>
      <c r="E896" s="12"/>
      <c r="F896" s="14"/>
      <c r="G896" s="14"/>
      <c r="H896" s="14"/>
      <c r="I896" s="14"/>
      <c r="J896" s="14"/>
      <c r="K896" s="14"/>
      <c r="L896" s="14"/>
      <c r="M896" s="14"/>
      <c r="N896" s="13"/>
      <c r="O896" s="13"/>
      <c r="P896" s="12"/>
      <c r="Q896" s="12"/>
      <c r="R896" s="12"/>
      <c r="S896" s="12"/>
      <c r="T896" s="12"/>
      <c r="U896" s="12"/>
      <c r="V896" s="12"/>
      <c r="W896" s="17"/>
      <c r="X896" s="17"/>
      <c r="Y896" s="15"/>
      <c r="Z896" s="14"/>
      <c r="AA896" s="43" t="e">
        <f t="shared" si="117"/>
        <v>#DIV/0!</v>
      </c>
      <c r="AB896" s="21" t="e">
        <f t="shared" si="118"/>
        <v>#DIV/0!</v>
      </c>
      <c r="AC896" s="21" t="e">
        <f t="shared" si="119"/>
        <v>#DIV/0!</v>
      </c>
      <c r="AD896" s="21" t="e">
        <f t="shared" si="120"/>
        <v>#DIV/0!</v>
      </c>
      <c r="AE896" s="21" t="e">
        <f t="shared" si="121"/>
        <v>#DIV/0!</v>
      </c>
      <c r="AF896" s="21" t="e">
        <f t="shared" si="124"/>
        <v>#DIV/0!</v>
      </c>
      <c r="AG896" s="20">
        <f>VLOOKUP(S896,'tabla ingresos'!$A$3:$D$15,4,FALSE)</f>
        <v>0</v>
      </c>
      <c r="AH896" s="20">
        <f t="shared" si="122"/>
        <v>0</v>
      </c>
      <c r="AI896" s="20">
        <f t="shared" si="123"/>
        <v>0</v>
      </c>
      <c r="AJ896" s="28" t="e">
        <f>VLOOKUP(AA896,score!$K$2:$L$8,2,TRUE)*AJ$2</f>
        <v>#DIV/0!</v>
      </c>
      <c r="AK896" s="28">
        <f>VLOOKUP(T896,score!$M$2:$N$8,2,FALSE)*AK$2</f>
        <v>0</v>
      </c>
      <c r="AL896" s="28">
        <f>VLOOKUP(Q896,score!$G$2:$H$8,2,TRUE)*AL$2</f>
        <v>0.1</v>
      </c>
      <c r="AM896" s="28" t="e">
        <f>VLOOKUP(AB896,score!$Y$2:$Z$8,2,TRUE)*AM$2</f>
        <v>#DIV/0!</v>
      </c>
      <c r="AN896" s="28" t="e">
        <f>VLOOKUP(AE896,score!$AE$2:$AF$8,2,TRUE)*AN$2</f>
        <v>#DIV/0!</v>
      </c>
      <c r="AO896" s="28">
        <f>VLOOKUP(O896,score!$C$2:$D$8,2,TRUE)*AO$2</f>
        <v>0.1</v>
      </c>
      <c r="AP896" s="28">
        <f>VLOOKUP(R896,score!$I$2:$J$8,2,TRUE)*AP$2</f>
        <v>0.1</v>
      </c>
      <c r="AQ896" s="28" t="e">
        <f>VLOOKUP(P896,score!$E$2:$F$8,2,FALSE)*AQ$2</f>
        <v>#N/A</v>
      </c>
      <c r="AR896" s="28">
        <f>VLOOKUP(U896,score!$O$2:$P$8,2,TRUE)*AR$2</f>
        <v>0</v>
      </c>
      <c r="AS896" s="28">
        <f>VLOOKUP(V896,score!$Q$2:$R$8,2,TRUE)*AS$2</f>
        <v>0</v>
      </c>
      <c r="AT896" s="28" t="e">
        <f>VLOOKUP(W896,score!$S$2:$T$8,2,FALSE)*AT$2</f>
        <v>#N/A</v>
      </c>
      <c r="AU896" s="28" t="e">
        <f>VLOOKUP(X896,score!$U$2:$V$4,2,FALSE)*AU$2</f>
        <v>#N/A</v>
      </c>
      <c r="AV896" s="28" t="e">
        <f>VLOOKUP(AF896,score!$AG$2:$AH$8,2,TRUE)*AV$2</f>
        <v>#DIV/0!</v>
      </c>
      <c r="AW896" s="28" t="e">
        <f>VLOOKUP(Y896,score!$W$2:$X$8,2,FALSE)*AW$2</f>
        <v>#N/A</v>
      </c>
      <c r="AX896" s="28" t="e">
        <f>VLOOKUP(AC896,score!$AA$2:$AB$8,2,TRUE)*AX$2</f>
        <v>#DIV/0!</v>
      </c>
      <c r="AY896" s="28" t="e">
        <f>VLOOKUP(AD896,score!$AC$2:$AD$8,2,TRUE)*AY$2</f>
        <v>#DIV/0!</v>
      </c>
      <c r="AZ896" s="28">
        <f>VLOOKUP(N896,score!$A$2:$B$8,2,TRUE)*AZ$2</f>
        <v>0.1</v>
      </c>
      <c r="BA896" s="29" t="e">
        <f t="shared" si="125"/>
        <v>#DIV/0!</v>
      </c>
      <c r="BB896" s="29" t="e">
        <f>VLOOKUP(BA896,score!$AJ$2:$AK$7,2,TRUE)</f>
        <v>#DIV/0!</v>
      </c>
    </row>
    <row r="897" spans="1:54" x14ac:dyDescent="0.3">
      <c r="A897" s="10"/>
      <c r="B897" s="11"/>
      <c r="C897" s="12"/>
      <c r="D897" s="14"/>
      <c r="E897" s="12"/>
      <c r="F897" s="14"/>
      <c r="G897" s="14"/>
      <c r="H897" s="14"/>
      <c r="I897" s="14"/>
      <c r="J897" s="14"/>
      <c r="K897" s="14"/>
      <c r="L897" s="14"/>
      <c r="M897" s="14"/>
      <c r="N897" s="13"/>
      <c r="O897" s="13"/>
      <c r="P897" s="12"/>
      <c r="Q897" s="12"/>
      <c r="R897" s="12"/>
      <c r="S897" s="12"/>
      <c r="T897" s="12"/>
      <c r="U897" s="12"/>
      <c r="V897" s="12"/>
      <c r="W897" s="17"/>
      <c r="X897" s="17"/>
      <c r="Y897" s="15"/>
      <c r="Z897" s="14"/>
      <c r="AA897" s="43" t="e">
        <f t="shared" si="117"/>
        <v>#DIV/0!</v>
      </c>
      <c r="AB897" s="21" t="e">
        <f t="shared" si="118"/>
        <v>#DIV/0!</v>
      </c>
      <c r="AC897" s="21" t="e">
        <f t="shared" si="119"/>
        <v>#DIV/0!</v>
      </c>
      <c r="AD897" s="21" t="e">
        <f t="shared" si="120"/>
        <v>#DIV/0!</v>
      </c>
      <c r="AE897" s="21" t="e">
        <f t="shared" si="121"/>
        <v>#DIV/0!</v>
      </c>
      <c r="AF897" s="21" t="e">
        <f t="shared" si="124"/>
        <v>#DIV/0!</v>
      </c>
      <c r="AG897" s="20">
        <f>VLOOKUP(S897,'tabla ingresos'!$A$3:$D$15,4,FALSE)</f>
        <v>0</v>
      </c>
      <c r="AH897" s="20">
        <f t="shared" si="122"/>
        <v>0</v>
      </c>
      <c r="AI897" s="20">
        <f t="shared" si="123"/>
        <v>0</v>
      </c>
      <c r="AJ897" s="28" t="e">
        <f>VLOOKUP(AA897,score!$K$2:$L$8,2,TRUE)*AJ$2</f>
        <v>#DIV/0!</v>
      </c>
      <c r="AK897" s="28">
        <f>VLOOKUP(T897,score!$M$2:$N$8,2,FALSE)*AK$2</f>
        <v>0</v>
      </c>
      <c r="AL897" s="28">
        <f>VLOOKUP(Q897,score!$G$2:$H$8,2,TRUE)*AL$2</f>
        <v>0.1</v>
      </c>
      <c r="AM897" s="28" t="e">
        <f>VLOOKUP(AB897,score!$Y$2:$Z$8,2,TRUE)*AM$2</f>
        <v>#DIV/0!</v>
      </c>
      <c r="AN897" s="28" t="e">
        <f>VLOOKUP(AE897,score!$AE$2:$AF$8,2,TRUE)*AN$2</f>
        <v>#DIV/0!</v>
      </c>
      <c r="AO897" s="28">
        <f>VLOOKUP(O897,score!$C$2:$D$8,2,TRUE)*AO$2</f>
        <v>0.1</v>
      </c>
      <c r="AP897" s="28">
        <f>VLOOKUP(R897,score!$I$2:$J$8,2,TRUE)*AP$2</f>
        <v>0.1</v>
      </c>
      <c r="AQ897" s="28" t="e">
        <f>VLOOKUP(P897,score!$E$2:$F$8,2,FALSE)*AQ$2</f>
        <v>#N/A</v>
      </c>
      <c r="AR897" s="28">
        <f>VLOOKUP(U897,score!$O$2:$P$8,2,TRUE)*AR$2</f>
        <v>0</v>
      </c>
      <c r="AS897" s="28">
        <f>VLOOKUP(V897,score!$Q$2:$R$8,2,TRUE)*AS$2</f>
        <v>0</v>
      </c>
      <c r="AT897" s="28" t="e">
        <f>VLOOKUP(W897,score!$S$2:$T$8,2,FALSE)*AT$2</f>
        <v>#N/A</v>
      </c>
      <c r="AU897" s="28" t="e">
        <f>VLOOKUP(X897,score!$U$2:$V$4,2,FALSE)*AU$2</f>
        <v>#N/A</v>
      </c>
      <c r="AV897" s="28" t="e">
        <f>VLOOKUP(AF897,score!$AG$2:$AH$8,2,TRUE)*AV$2</f>
        <v>#DIV/0!</v>
      </c>
      <c r="AW897" s="28" t="e">
        <f>VLOOKUP(Y897,score!$W$2:$X$8,2,FALSE)*AW$2</f>
        <v>#N/A</v>
      </c>
      <c r="AX897" s="28" t="e">
        <f>VLOOKUP(AC897,score!$AA$2:$AB$8,2,TRUE)*AX$2</f>
        <v>#DIV/0!</v>
      </c>
      <c r="AY897" s="28" t="e">
        <f>VLOOKUP(AD897,score!$AC$2:$AD$8,2,TRUE)*AY$2</f>
        <v>#DIV/0!</v>
      </c>
      <c r="AZ897" s="28">
        <f>VLOOKUP(N897,score!$A$2:$B$8,2,TRUE)*AZ$2</f>
        <v>0.1</v>
      </c>
      <c r="BA897" s="29" t="e">
        <f t="shared" si="125"/>
        <v>#DIV/0!</v>
      </c>
      <c r="BB897" s="29" t="e">
        <f>VLOOKUP(BA897,score!$AJ$2:$AK$7,2,TRUE)</f>
        <v>#DIV/0!</v>
      </c>
    </row>
    <row r="898" spans="1:54" x14ac:dyDescent="0.3">
      <c r="A898" s="10"/>
      <c r="B898" s="11"/>
      <c r="C898" s="12"/>
      <c r="D898" s="14"/>
      <c r="E898" s="12"/>
      <c r="F898" s="14"/>
      <c r="G898" s="14"/>
      <c r="H898" s="14"/>
      <c r="I898" s="14"/>
      <c r="J898" s="14"/>
      <c r="K898" s="14"/>
      <c r="L898" s="14"/>
      <c r="M898" s="14"/>
      <c r="N898" s="13"/>
      <c r="O898" s="13"/>
      <c r="P898" s="12"/>
      <c r="Q898" s="12"/>
      <c r="R898" s="12"/>
      <c r="S898" s="12"/>
      <c r="T898" s="12"/>
      <c r="U898" s="12"/>
      <c r="V898" s="12"/>
      <c r="W898" s="17"/>
      <c r="X898" s="17"/>
      <c r="Y898" s="15"/>
      <c r="Z898" s="14"/>
      <c r="AA898" s="43" t="e">
        <f t="shared" si="117"/>
        <v>#DIV/0!</v>
      </c>
      <c r="AB898" s="21" t="e">
        <f t="shared" si="118"/>
        <v>#DIV/0!</v>
      </c>
      <c r="AC898" s="21" t="e">
        <f t="shared" si="119"/>
        <v>#DIV/0!</v>
      </c>
      <c r="AD898" s="21" t="e">
        <f t="shared" si="120"/>
        <v>#DIV/0!</v>
      </c>
      <c r="AE898" s="21" t="e">
        <f t="shared" si="121"/>
        <v>#DIV/0!</v>
      </c>
      <c r="AF898" s="21" t="e">
        <f t="shared" si="124"/>
        <v>#DIV/0!</v>
      </c>
      <c r="AG898" s="20">
        <f>VLOOKUP(S898,'tabla ingresos'!$A$3:$D$15,4,FALSE)</f>
        <v>0</v>
      </c>
      <c r="AH898" s="20">
        <f t="shared" si="122"/>
        <v>0</v>
      </c>
      <c r="AI898" s="20">
        <f t="shared" si="123"/>
        <v>0</v>
      </c>
      <c r="AJ898" s="28" t="e">
        <f>VLOOKUP(AA898,score!$K$2:$L$8,2,TRUE)*AJ$2</f>
        <v>#DIV/0!</v>
      </c>
      <c r="AK898" s="28">
        <f>VLOOKUP(T898,score!$M$2:$N$8,2,FALSE)*AK$2</f>
        <v>0</v>
      </c>
      <c r="AL898" s="28">
        <f>VLOOKUP(Q898,score!$G$2:$H$8,2,TRUE)*AL$2</f>
        <v>0.1</v>
      </c>
      <c r="AM898" s="28" t="e">
        <f>VLOOKUP(AB898,score!$Y$2:$Z$8,2,TRUE)*AM$2</f>
        <v>#DIV/0!</v>
      </c>
      <c r="AN898" s="28" t="e">
        <f>VLOOKUP(AE898,score!$AE$2:$AF$8,2,TRUE)*AN$2</f>
        <v>#DIV/0!</v>
      </c>
      <c r="AO898" s="28">
        <f>VLOOKUP(O898,score!$C$2:$D$8,2,TRUE)*AO$2</f>
        <v>0.1</v>
      </c>
      <c r="AP898" s="28">
        <f>VLOOKUP(R898,score!$I$2:$J$8,2,TRUE)*AP$2</f>
        <v>0.1</v>
      </c>
      <c r="AQ898" s="28" t="e">
        <f>VLOOKUP(P898,score!$E$2:$F$8,2,FALSE)*AQ$2</f>
        <v>#N/A</v>
      </c>
      <c r="AR898" s="28">
        <f>VLOOKUP(U898,score!$O$2:$P$8,2,TRUE)*AR$2</f>
        <v>0</v>
      </c>
      <c r="AS898" s="28">
        <f>VLOOKUP(V898,score!$Q$2:$R$8,2,TRUE)*AS$2</f>
        <v>0</v>
      </c>
      <c r="AT898" s="28" t="e">
        <f>VLOOKUP(W898,score!$S$2:$T$8,2,FALSE)*AT$2</f>
        <v>#N/A</v>
      </c>
      <c r="AU898" s="28" t="e">
        <f>VLOOKUP(X898,score!$U$2:$V$4,2,FALSE)*AU$2</f>
        <v>#N/A</v>
      </c>
      <c r="AV898" s="28" t="e">
        <f>VLOOKUP(AF898,score!$AG$2:$AH$8,2,TRUE)*AV$2</f>
        <v>#DIV/0!</v>
      </c>
      <c r="AW898" s="28" t="e">
        <f>VLOOKUP(Y898,score!$W$2:$X$8,2,FALSE)*AW$2</f>
        <v>#N/A</v>
      </c>
      <c r="AX898" s="28" t="e">
        <f>VLOOKUP(AC898,score!$AA$2:$AB$8,2,TRUE)*AX$2</f>
        <v>#DIV/0!</v>
      </c>
      <c r="AY898" s="28" t="e">
        <f>VLOOKUP(AD898,score!$AC$2:$AD$8,2,TRUE)*AY$2</f>
        <v>#DIV/0!</v>
      </c>
      <c r="AZ898" s="28">
        <f>VLOOKUP(N898,score!$A$2:$B$8,2,TRUE)*AZ$2</f>
        <v>0.1</v>
      </c>
      <c r="BA898" s="29" t="e">
        <f t="shared" si="125"/>
        <v>#DIV/0!</v>
      </c>
      <c r="BB898" s="29" t="e">
        <f>VLOOKUP(BA898,score!$AJ$2:$AK$7,2,TRUE)</f>
        <v>#DIV/0!</v>
      </c>
    </row>
    <row r="899" spans="1:54" x14ac:dyDescent="0.3">
      <c r="A899" s="10"/>
      <c r="B899" s="11"/>
      <c r="C899" s="12"/>
      <c r="D899" s="14"/>
      <c r="E899" s="12"/>
      <c r="F899" s="14"/>
      <c r="G899" s="14"/>
      <c r="H899" s="14"/>
      <c r="I899" s="14"/>
      <c r="J899" s="14"/>
      <c r="K899" s="14"/>
      <c r="L899" s="14"/>
      <c r="M899" s="14"/>
      <c r="N899" s="13"/>
      <c r="O899" s="13"/>
      <c r="P899" s="12"/>
      <c r="Q899" s="12"/>
      <c r="R899" s="12"/>
      <c r="S899" s="12"/>
      <c r="T899" s="12"/>
      <c r="U899" s="12"/>
      <c r="V899" s="12"/>
      <c r="W899" s="17"/>
      <c r="X899" s="17"/>
      <c r="Y899" s="15"/>
      <c r="Z899" s="14"/>
      <c r="AA899" s="43" t="e">
        <f t="shared" si="117"/>
        <v>#DIV/0!</v>
      </c>
      <c r="AB899" s="21" t="e">
        <f t="shared" si="118"/>
        <v>#DIV/0!</v>
      </c>
      <c r="AC899" s="21" t="e">
        <f t="shared" si="119"/>
        <v>#DIV/0!</v>
      </c>
      <c r="AD899" s="21" t="e">
        <f t="shared" si="120"/>
        <v>#DIV/0!</v>
      </c>
      <c r="AE899" s="21" t="e">
        <f t="shared" si="121"/>
        <v>#DIV/0!</v>
      </c>
      <c r="AF899" s="21" t="e">
        <f t="shared" si="124"/>
        <v>#DIV/0!</v>
      </c>
      <c r="AG899" s="20">
        <f>VLOOKUP(S899,'tabla ingresos'!$A$3:$D$15,4,FALSE)</f>
        <v>0</v>
      </c>
      <c r="AH899" s="20">
        <f t="shared" si="122"/>
        <v>0</v>
      </c>
      <c r="AI899" s="20">
        <f t="shared" si="123"/>
        <v>0</v>
      </c>
      <c r="AJ899" s="28" t="e">
        <f>VLOOKUP(AA899,score!$K$2:$L$8,2,TRUE)*AJ$2</f>
        <v>#DIV/0!</v>
      </c>
      <c r="AK899" s="28">
        <f>VLOOKUP(T899,score!$M$2:$N$8,2,FALSE)*AK$2</f>
        <v>0</v>
      </c>
      <c r="AL899" s="28">
        <f>VLOOKUP(Q899,score!$G$2:$H$8,2,TRUE)*AL$2</f>
        <v>0.1</v>
      </c>
      <c r="AM899" s="28" t="e">
        <f>VLOOKUP(AB899,score!$Y$2:$Z$8,2,TRUE)*AM$2</f>
        <v>#DIV/0!</v>
      </c>
      <c r="AN899" s="28" t="e">
        <f>VLOOKUP(AE899,score!$AE$2:$AF$8,2,TRUE)*AN$2</f>
        <v>#DIV/0!</v>
      </c>
      <c r="AO899" s="28">
        <f>VLOOKUP(O899,score!$C$2:$D$8,2,TRUE)*AO$2</f>
        <v>0.1</v>
      </c>
      <c r="AP899" s="28">
        <f>VLOOKUP(R899,score!$I$2:$J$8,2,TRUE)*AP$2</f>
        <v>0.1</v>
      </c>
      <c r="AQ899" s="28" t="e">
        <f>VLOOKUP(P899,score!$E$2:$F$8,2,FALSE)*AQ$2</f>
        <v>#N/A</v>
      </c>
      <c r="AR899" s="28">
        <f>VLOOKUP(U899,score!$O$2:$P$8,2,TRUE)*AR$2</f>
        <v>0</v>
      </c>
      <c r="AS899" s="28">
        <f>VLOOKUP(V899,score!$Q$2:$R$8,2,TRUE)*AS$2</f>
        <v>0</v>
      </c>
      <c r="AT899" s="28" t="e">
        <f>VLOOKUP(W899,score!$S$2:$T$8,2,FALSE)*AT$2</f>
        <v>#N/A</v>
      </c>
      <c r="AU899" s="28" t="e">
        <f>VLOOKUP(X899,score!$U$2:$V$4,2,FALSE)*AU$2</f>
        <v>#N/A</v>
      </c>
      <c r="AV899" s="28" t="e">
        <f>VLOOKUP(AF899,score!$AG$2:$AH$8,2,TRUE)*AV$2</f>
        <v>#DIV/0!</v>
      </c>
      <c r="AW899" s="28" t="e">
        <f>VLOOKUP(Y899,score!$W$2:$X$8,2,FALSE)*AW$2</f>
        <v>#N/A</v>
      </c>
      <c r="AX899" s="28" t="e">
        <f>VLOOKUP(AC899,score!$AA$2:$AB$8,2,TRUE)*AX$2</f>
        <v>#DIV/0!</v>
      </c>
      <c r="AY899" s="28" t="e">
        <f>VLOOKUP(AD899,score!$AC$2:$AD$8,2,TRUE)*AY$2</f>
        <v>#DIV/0!</v>
      </c>
      <c r="AZ899" s="28">
        <f>VLOOKUP(N899,score!$A$2:$B$8,2,TRUE)*AZ$2</f>
        <v>0.1</v>
      </c>
      <c r="BA899" s="29" t="e">
        <f t="shared" si="125"/>
        <v>#DIV/0!</v>
      </c>
      <c r="BB899" s="29" t="e">
        <f>VLOOKUP(BA899,score!$AJ$2:$AK$7,2,TRUE)</f>
        <v>#DIV/0!</v>
      </c>
    </row>
    <row r="900" spans="1:54" x14ac:dyDescent="0.3">
      <c r="A900" s="10"/>
      <c r="B900" s="11"/>
      <c r="C900" s="12"/>
      <c r="D900" s="14"/>
      <c r="E900" s="12"/>
      <c r="F900" s="14"/>
      <c r="G900" s="14"/>
      <c r="H900" s="14"/>
      <c r="I900" s="14"/>
      <c r="J900" s="14"/>
      <c r="K900" s="14"/>
      <c r="L900" s="14"/>
      <c r="M900" s="14"/>
      <c r="N900" s="13"/>
      <c r="O900" s="13"/>
      <c r="P900" s="12"/>
      <c r="Q900" s="12"/>
      <c r="R900" s="12"/>
      <c r="S900" s="12"/>
      <c r="T900" s="12"/>
      <c r="U900" s="12"/>
      <c r="V900" s="12"/>
      <c r="W900" s="17"/>
      <c r="X900" s="17"/>
      <c r="Y900" s="15"/>
      <c r="Z900" s="14"/>
      <c r="AA900" s="43" t="e">
        <f t="shared" si="117"/>
        <v>#DIV/0!</v>
      </c>
      <c r="AB900" s="21" t="e">
        <f t="shared" si="118"/>
        <v>#DIV/0!</v>
      </c>
      <c r="AC900" s="21" t="e">
        <f t="shared" si="119"/>
        <v>#DIV/0!</v>
      </c>
      <c r="AD900" s="21" t="e">
        <f t="shared" si="120"/>
        <v>#DIV/0!</v>
      </c>
      <c r="AE900" s="21" t="e">
        <f t="shared" si="121"/>
        <v>#DIV/0!</v>
      </c>
      <c r="AF900" s="21" t="e">
        <f t="shared" si="124"/>
        <v>#DIV/0!</v>
      </c>
      <c r="AG900" s="20">
        <f>VLOOKUP(S900,'tabla ingresos'!$A$3:$D$15,4,FALSE)</f>
        <v>0</v>
      </c>
      <c r="AH900" s="20">
        <f t="shared" si="122"/>
        <v>0</v>
      </c>
      <c r="AI900" s="20">
        <f t="shared" si="123"/>
        <v>0</v>
      </c>
      <c r="AJ900" s="28" t="e">
        <f>VLOOKUP(AA900,score!$K$2:$L$8,2,TRUE)*AJ$2</f>
        <v>#DIV/0!</v>
      </c>
      <c r="AK900" s="28">
        <f>VLOOKUP(T900,score!$M$2:$N$8,2,FALSE)*AK$2</f>
        <v>0</v>
      </c>
      <c r="AL900" s="28">
        <f>VLOOKUP(Q900,score!$G$2:$H$8,2,TRUE)*AL$2</f>
        <v>0.1</v>
      </c>
      <c r="AM900" s="28" t="e">
        <f>VLOOKUP(AB900,score!$Y$2:$Z$8,2,TRUE)*AM$2</f>
        <v>#DIV/0!</v>
      </c>
      <c r="AN900" s="28" t="e">
        <f>VLOOKUP(AE900,score!$AE$2:$AF$8,2,TRUE)*AN$2</f>
        <v>#DIV/0!</v>
      </c>
      <c r="AO900" s="28">
        <f>VLOOKUP(O900,score!$C$2:$D$8,2,TRUE)*AO$2</f>
        <v>0.1</v>
      </c>
      <c r="AP900" s="28">
        <f>VLOOKUP(R900,score!$I$2:$J$8,2,TRUE)*AP$2</f>
        <v>0.1</v>
      </c>
      <c r="AQ900" s="28" t="e">
        <f>VLOOKUP(P900,score!$E$2:$F$8,2,FALSE)*AQ$2</f>
        <v>#N/A</v>
      </c>
      <c r="AR900" s="28">
        <f>VLOOKUP(U900,score!$O$2:$P$8,2,TRUE)*AR$2</f>
        <v>0</v>
      </c>
      <c r="AS900" s="28">
        <f>VLOOKUP(V900,score!$Q$2:$R$8,2,TRUE)*AS$2</f>
        <v>0</v>
      </c>
      <c r="AT900" s="28" t="e">
        <f>VLOOKUP(W900,score!$S$2:$T$8,2,FALSE)*AT$2</f>
        <v>#N/A</v>
      </c>
      <c r="AU900" s="28" t="e">
        <f>VLOOKUP(X900,score!$U$2:$V$4,2,FALSE)*AU$2</f>
        <v>#N/A</v>
      </c>
      <c r="AV900" s="28" t="e">
        <f>VLOOKUP(AF900,score!$AG$2:$AH$8,2,TRUE)*AV$2</f>
        <v>#DIV/0!</v>
      </c>
      <c r="AW900" s="28" t="e">
        <f>VLOOKUP(Y900,score!$W$2:$X$8,2,FALSE)*AW$2</f>
        <v>#N/A</v>
      </c>
      <c r="AX900" s="28" t="e">
        <f>VLOOKUP(AC900,score!$AA$2:$AB$8,2,TRUE)*AX$2</f>
        <v>#DIV/0!</v>
      </c>
      <c r="AY900" s="28" t="e">
        <f>VLOOKUP(AD900,score!$AC$2:$AD$8,2,TRUE)*AY$2</f>
        <v>#DIV/0!</v>
      </c>
      <c r="AZ900" s="28">
        <f>VLOOKUP(N900,score!$A$2:$B$8,2,TRUE)*AZ$2</f>
        <v>0.1</v>
      </c>
      <c r="BA900" s="29" t="e">
        <f t="shared" si="125"/>
        <v>#DIV/0!</v>
      </c>
      <c r="BB900" s="29" t="e">
        <f>VLOOKUP(BA900,score!$AJ$2:$AK$7,2,TRUE)</f>
        <v>#DIV/0!</v>
      </c>
    </row>
    <row r="901" spans="1:54" x14ac:dyDescent="0.3">
      <c r="A901" s="10"/>
      <c r="B901" s="11"/>
      <c r="C901" s="12"/>
      <c r="D901" s="14"/>
      <c r="E901" s="12"/>
      <c r="F901" s="14"/>
      <c r="G901" s="14"/>
      <c r="H901" s="14"/>
      <c r="I901" s="14"/>
      <c r="J901" s="14"/>
      <c r="K901" s="14"/>
      <c r="L901" s="14"/>
      <c r="M901" s="14"/>
      <c r="N901" s="13"/>
      <c r="O901" s="13"/>
      <c r="P901" s="12"/>
      <c r="Q901" s="12"/>
      <c r="R901" s="12"/>
      <c r="S901" s="12"/>
      <c r="T901" s="12"/>
      <c r="U901" s="12"/>
      <c r="V901" s="12"/>
      <c r="W901" s="17"/>
      <c r="X901" s="17"/>
      <c r="Y901" s="15"/>
      <c r="Z901" s="14"/>
      <c r="AA901" s="43" t="e">
        <f t="shared" ref="AA901:AA964" si="126">+((I901+L901)/Z901)</f>
        <v>#DIV/0!</v>
      </c>
      <c r="AB901" s="21" t="e">
        <f t="shared" ref="AB901:AB964" si="127">+(K901+H901)/(AG901*1.5)</f>
        <v>#DIV/0!</v>
      </c>
      <c r="AC901" s="21" t="e">
        <f t="shared" ref="AC901:AC964" si="128">+AH901/AG901</f>
        <v>#DIV/0!</v>
      </c>
      <c r="AD901" s="21" t="e">
        <f t="shared" ref="AD901:AD964" si="129">+AI901/AG901</f>
        <v>#DIV/0!</v>
      </c>
      <c r="AE901" s="21" t="e">
        <f t="shared" ref="AE901:AE964" si="130">+(G901+F901)/AG901</f>
        <v>#DIV/0!</v>
      </c>
      <c r="AF901" s="21" t="e">
        <f t="shared" si="124"/>
        <v>#DIV/0!</v>
      </c>
      <c r="AG901" s="20">
        <f>VLOOKUP(S901,'tabla ingresos'!$A$3:$D$15,4,FALSE)</f>
        <v>0</v>
      </c>
      <c r="AH901" s="20">
        <f t="shared" ref="AH901:AH964" si="131">IF(H901-G901&gt;100000,H901-G901,0)</f>
        <v>0</v>
      </c>
      <c r="AI901" s="20">
        <f t="shared" ref="AI901:AI964" si="132">IF(AH901-J901&gt;100000,AH901-J901,0)</f>
        <v>0</v>
      </c>
      <c r="AJ901" s="28" t="e">
        <f>VLOOKUP(AA901,score!$K$2:$L$8,2,TRUE)*AJ$2</f>
        <v>#DIV/0!</v>
      </c>
      <c r="AK901" s="28">
        <f>VLOOKUP(T901,score!$M$2:$N$8,2,FALSE)*AK$2</f>
        <v>0</v>
      </c>
      <c r="AL901" s="28">
        <f>VLOOKUP(Q901,score!$G$2:$H$8,2,TRUE)*AL$2</f>
        <v>0.1</v>
      </c>
      <c r="AM901" s="28" t="e">
        <f>VLOOKUP(AB901,score!$Y$2:$Z$8,2,TRUE)*AM$2</f>
        <v>#DIV/0!</v>
      </c>
      <c r="AN901" s="28" t="e">
        <f>VLOOKUP(AE901,score!$AE$2:$AF$8,2,TRUE)*AN$2</f>
        <v>#DIV/0!</v>
      </c>
      <c r="AO901" s="28">
        <f>VLOOKUP(O901,score!$C$2:$D$8,2,TRUE)*AO$2</f>
        <v>0.1</v>
      </c>
      <c r="AP901" s="28">
        <f>VLOOKUP(R901,score!$I$2:$J$8,2,TRUE)*AP$2</f>
        <v>0.1</v>
      </c>
      <c r="AQ901" s="28" t="e">
        <f>VLOOKUP(P901,score!$E$2:$F$8,2,FALSE)*AQ$2</f>
        <v>#N/A</v>
      </c>
      <c r="AR901" s="28">
        <f>VLOOKUP(U901,score!$O$2:$P$8,2,TRUE)*AR$2</f>
        <v>0</v>
      </c>
      <c r="AS901" s="28">
        <f>VLOOKUP(V901,score!$Q$2:$R$8,2,TRUE)*AS$2</f>
        <v>0</v>
      </c>
      <c r="AT901" s="28" t="e">
        <f>VLOOKUP(W901,score!$S$2:$T$8,2,FALSE)*AT$2</f>
        <v>#N/A</v>
      </c>
      <c r="AU901" s="28" t="e">
        <f>VLOOKUP(X901,score!$U$2:$V$4,2,FALSE)*AU$2</f>
        <v>#N/A</v>
      </c>
      <c r="AV901" s="28" t="e">
        <f>VLOOKUP(AF901,score!$AG$2:$AH$8,2,TRUE)*AV$2</f>
        <v>#DIV/0!</v>
      </c>
      <c r="AW901" s="28" t="e">
        <f>VLOOKUP(Y901,score!$W$2:$X$8,2,FALSE)*AW$2</f>
        <v>#N/A</v>
      </c>
      <c r="AX901" s="28" t="e">
        <f>VLOOKUP(AC901,score!$AA$2:$AB$8,2,TRUE)*AX$2</f>
        <v>#DIV/0!</v>
      </c>
      <c r="AY901" s="28" t="e">
        <f>VLOOKUP(AD901,score!$AC$2:$AD$8,2,TRUE)*AY$2</f>
        <v>#DIV/0!</v>
      </c>
      <c r="AZ901" s="28">
        <f>VLOOKUP(N901,score!$A$2:$B$8,2,TRUE)*AZ$2</f>
        <v>0.1</v>
      </c>
      <c r="BA901" s="29" t="e">
        <f t="shared" si="125"/>
        <v>#DIV/0!</v>
      </c>
      <c r="BB901" s="29" t="e">
        <f>VLOOKUP(BA901,score!$AJ$2:$AK$7,2,TRUE)</f>
        <v>#DIV/0!</v>
      </c>
    </row>
    <row r="902" spans="1:54" x14ac:dyDescent="0.3">
      <c r="A902" s="10"/>
      <c r="B902" s="11"/>
      <c r="C902" s="12"/>
      <c r="D902" s="14"/>
      <c r="E902" s="12"/>
      <c r="F902" s="14"/>
      <c r="G902" s="14"/>
      <c r="H902" s="14"/>
      <c r="I902" s="14"/>
      <c r="J902" s="14"/>
      <c r="K902" s="14"/>
      <c r="L902" s="14"/>
      <c r="M902" s="14"/>
      <c r="N902" s="13"/>
      <c r="O902" s="13"/>
      <c r="P902" s="12"/>
      <c r="Q902" s="12"/>
      <c r="R902" s="12"/>
      <c r="S902" s="12"/>
      <c r="T902" s="12"/>
      <c r="U902" s="12"/>
      <c r="V902" s="12"/>
      <c r="W902" s="17"/>
      <c r="X902" s="17"/>
      <c r="Y902" s="15"/>
      <c r="Z902" s="14"/>
      <c r="AA902" s="43" t="e">
        <f t="shared" si="126"/>
        <v>#DIV/0!</v>
      </c>
      <c r="AB902" s="21" t="e">
        <f t="shared" si="127"/>
        <v>#DIV/0!</v>
      </c>
      <c r="AC902" s="21" t="e">
        <f t="shared" si="128"/>
        <v>#DIV/0!</v>
      </c>
      <c r="AD902" s="21" t="e">
        <f t="shared" si="129"/>
        <v>#DIV/0!</v>
      </c>
      <c r="AE902" s="21" t="e">
        <f t="shared" si="130"/>
        <v>#DIV/0!</v>
      </c>
      <c r="AF902" s="21" t="e">
        <f t="shared" ref="AF902:AF965" si="133">(M902)/(AG902*1.5)</f>
        <v>#DIV/0!</v>
      </c>
      <c r="AG902" s="20">
        <f>VLOOKUP(S902,'tabla ingresos'!$A$3:$D$15,4,FALSE)</f>
        <v>0</v>
      </c>
      <c r="AH902" s="20">
        <f t="shared" si="131"/>
        <v>0</v>
      </c>
      <c r="AI902" s="20">
        <f t="shared" si="132"/>
        <v>0</v>
      </c>
      <c r="AJ902" s="28" t="e">
        <f>VLOOKUP(AA902,score!$K$2:$L$8,2,TRUE)*AJ$2</f>
        <v>#DIV/0!</v>
      </c>
      <c r="AK902" s="28">
        <f>VLOOKUP(T902,score!$M$2:$N$8,2,FALSE)*AK$2</f>
        <v>0</v>
      </c>
      <c r="AL902" s="28">
        <f>VLOOKUP(Q902,score!$G$2:$H$8,2,TRUE)*AL$2</f>
        <v>0.1</v>
      </c>
      <c r="AM902" s="28" t="e">
        <f>VLOOKUP(AB902,score!$Y$2:$Z$8,2,TRUE)*AM$2</f>
        <v>#DIV/0!</v>
      </c>
      <c r="AN902" s="28" t="e">
        <f>VLOOKUP(AE902,score!$AE$2:$AF$8,2,TRUE)*AN$2</f>
        <v>#DIV/0!</v>
      </c>
      <c r="AO902" s="28">
        <f>VLOOKUP(O902,score!$C$2:$D$8,2,TRUE)*AO$2</f>
        <v>0.1</v>
      </c>
      <c r="AP902" s="28">
        <f>VLOOKUP(R902,score!$I$2:$J$8,2,TRUE)*AP$2</f>
        <v>0.1</v>
      </c>
      <c r="AQ902" s="28" t="e">
        <f>VLOOKUP(P902,score!$E$2:$F$8,2,FALSE)*AQ$2</f>
        <v>#N/A</v>
      </c>
      <c r="AR902" s="28">
        <f>VLOOKUP(U902,score!$O$2:$P$8,2,TRUE)*AR$2</f>
        <v>0</v>
      </c>
      <c r="AS902" s="28">
        <f>VLOOKUP(V902,score!$Q$2:$R$8,2,TRUE)*AS$2</f>
        <v>0</v>
      </c>
      <c r="AT902" s="28" t="e">
        <f>VLOOKUP(W902,score!$S$2:$T$8,2,FALSE)*AT$2</f>
        <v>#N/A</v>
      </c>
      <c r="AU902" s="28" t="e">
        <f>VLOOKUP(X902,score!$U$2:$V$4,2,FALSE)*AU$2</f>
        <v>#N/A</v>
      </c>
      <c r="AV902" s="28" t="e">
        <f>VLOOKUP(AF902,score!$AG$2:$AH$8,2,TRUE)*AV$2</f>
        <v>#DIV/0!</v>
      </c>
      <c r="AW902" s="28" t="e">
        <f>VLOOKUP(Y902,score!$W$2:$X$8,2,FALSE)*AW$2</f>
        <v>#N/A</v>
      </c>
      <c r="AX902" s="28" t="e">
        <f>VLOOKUP(AC902,score!$AA$2:$AB$8,2,TRUE)*AX$2</f>
        <v>#DIV/0!</v>
      </c>
      <c r="AY902" s="28" t="e">
        <f>VLOOKUP(AD902,score!$AC$2:$AD$8,2,TRUE)*AY$2</f>
        <v>#DIV/0!</v>
      </c>
      <c r="AZ902" s="28">
        <f>VLOOKUP(N902,score!$A$2:$B$8,2,TRUE)*AZ$2</f>
        <v>0.1</v>
      </c>
      <c r="BA902" s="29" t="e">
        <f t="shared" ref="BA902:BA965" si="134">+SUM(AJ902:AZ902)</f>
        <v>#DIV/0!</v>
      </c>
      <c r="BB902" s="29" t="e">
        <f>VLOOKUP(BA902,score!$AJ$2:$AK$7,2,TRUE)</f>
        <v>#DIV/0!</v>
      </c>
    </row>
    <row r="903" spans="1:54" x14ac:dyDescent="0.3">
      <c r="A903" s="10"/>
      <c r="B903" s="11"/>
      <c r="C903" s="12"/>
      <c r="D903" s="14"/>
      <c r="E903" s="12"/>
      <c r="F903" s="14"/>
      <c r="G903" s="14"/>
      <c r="H903" s="14"/>
      <c r="I903" s="14"/>
      <c r="J903" s="14"/>
      <c r="K903" s="14"/>
      <c r="L903" s="14"/>
      <c r="M903" s="14"/>
      <c r="N903" s="13"/>
      <c r="O903" s="13"/>
      <c r="P903" s="12"/>
      <c r="Q903" s="12"/>
      <c r="R903" s="12"/>
      <c r="S903" s="12"/>
      <c r="T903" s="12"/>
      <c r="U903" s="12"/>
      <c r="V903" s="12"/>
      <c r="W903" s="17"/>
      <c r="X903" s="17"/>
      <c r="Y903" s="15"/>
      <c r="Z903" s="14"/>
      <c r="AA903" s="43" t="e">
        <f t="shared" si="126"/>
        <v>#DIV/0!</v>
      </c>
      <c r="AB903" s="21" t="e">
        <f t="shared" si="127"/>
        <v>#DIV/0!</v>
      </c>
      <c r="AC903" s="21" t="e">
        <f t="shared" si="128"/>
        <v>#DIV/0!</v>
      </c>
      <c r="AD903" s="21" t="e">
        <f t="shared" si="129"/>
        <v>#DIV/0!</v>
      </c>
      <c r="AE903" s="21" t="e">
        <f t="shared" si="130"/>
        <v>#DIV/0!</v>
      </c>
      <c r="AF903" s="21" t="e">
        <f t="shared" si="133"/>
        <v>#DIV/0!</v>
      </c>
      <c r="AG903" s="20">
        <f>VLOOKUP(S903,'tabla ingresos'!$A$3:$D$15,4,FALSE)</f>
        <v>0</v>
      </c>
      <c r="AH903" s="20">
        <f t="shared" si="131"/>
        <v>0</v>
      </c>
      <c r="AI903" s="20">
        <f t="shared" si="132"/>
        <v>0</v>
      </c>
      <c r="AJ903" s="28" t="e">
        <f>VLOOKUP(AA903,score!$K$2:$L$8,2,TRUE)*AJ$2</f>
        <v>#DIV/0!</v>
      </c>
      <c r="AK903" s="28">
        <f>VLOOKUP(T903,score!$M$2:$N$8,2,FALSE)*AK$2</f>
        <v>0</v>
      </c>
      <c r="AL903" s="28">
        <f>VLOOKUP(Q903,score!$G$2:$H$8,2,TRUE)*AL$2</f>
        <v>0.1</v>
      </c>
      <c r="AM903" s="28" t="e">
        <f>VLOOKUP(AB903,score!$Y$2:$Z$8,2,TRUE)*AM$2</f>
        <v>#DIV/0!</v>
      </c>
      <c r="AN903" s="28" t="e">
        <f>VLOOKUP(AE903,score!$AE$2:$AF$8,2,TRUE)*AN$2</f>
        <v>#DIV/0!</v>
      </c>
      <c r="AO903" s="28">
        <f>VLOOKUP(O903,score!$C$2:$D$8,2,TRUE)*AO$2</f>
        <v>0.1</v>
      </c>
      <c r="AP903" s="28">
        <f>VLOOKUP(R903,score!$I$2:$J$8,2,TRUE)*AP$2</f>
        <v>0.1</v>
      </c>
      <c r="AQ903" s="28" t="e">
        <f>VLOOKUP(P903,score!$E$2:$F$8,2,FALSE)*AQ$2</f>
        <v>#N/A</v>
      </c>
      <c r="AR903" s="28">
        <f>VLOOKUP(U903,score!$O$2:$P$8,2,TRUE)*AR$2</f>
        <v>0</v>
      </c>
      <c r="AS903" s="28">
        <f>VLOOKUP(V903,score!$Q$2:$R$8,2,TRUE)*AS$2</f>
        <v>0</v>
      </c>
      <c r="AT903" s="28" t="e">
        <f>VLOOKUP(W903,score!$S$2:$T$8,2,FALSE)*AT$2</f>
        <v>#N/A</v>
      </c>
      <c r="AU903" s="28" t="e">
        <f>VLOOKUP(X903,score!$U$2:$V$4,2,FALSE)*AU$2</f>
        <v>#N/A</v>
      </c>
      <c r="AV903" s="28" t="e">
        <f>VLOOKUP(AF903,score!$AG$2:$AH$8,2,TRUE)*AV$2</f>
        <v>#DIV/0!</v>
      </c>
      <c r="AW903" s="28" t="e">
        <f>VLOOKUP(Y903,score!$W$2:$X$8,2,FALSE)*AW$2</f>
        <v>#N/A</v>
      </c>
      <c r="AX903" s="28" t="e">
        <f>VLOOKUP(AC903,score!$AA$2:$AB$8,2,TRUE)*AX$2</f>
        <v>#DIV/0!</v>
      </c>
      <c r="AY903" s="28" t="e">
        <f>VLOOKUP(AD903,score!$AC$2:$AD$8,2,TRUE)*AY$2</f>
        <v>#DIV/0!</v>
      </c>
      <c r="AZ903" s="28">
        <f>VLOOKUP(N903,score!$A$2:$B$8,2,TRUE)*AZ$2</f>
        <v>0.1</v>
      </c>
      <c r="BA903" s="29" t="e">
        <f t="shared" si="134"/>
        <v>#DIV/0!</v>
      </c>
      <c r="BB903" s="29" t="e">
        <f>VLOOKUP(BA903,score!$AJ$2:$AK$7,2,TRUE)</f>
        <v>#DIV/0!</v>
      </c>
    </row>
    <row r="904" spans="1:54" x14ac:dyDescent="0.3">
      <c r="A904" s="10"/>
      <c r="B904" s="11"/>
      <c r="C904" s="12"/>
      <c r="D904" s="14"/>
      <c r="E904" s="12"/>
      <c r="F904" s="14"/>
      <c r="G904" s="14"/>
      <c r="H904" s="14"/>
      <c r="I904" s="14"/>
      <c r="J904" s="14"/>
      <c r="K904" s="14"/>
      <c r="L904" s="14"/>
      <c r="M904" s="14"/>
      <c r="N904" s="13"/>
      <c r="O904" s="13"/>
      <c r="P904" s="12"/>
      <c r="Q904" s="12"/>
      <c r="R904" s="12"/>
      <c r="S904" s="12"/>
      <c r="T904" s="12"/>
      <c r="U904" s="12"/>
      <c r="V904" s="12"/>
      <c r="W904" s="17"/>
      <c r="X904" s="17"/>
      <c r="Y904" s="15"/>
      <c r="Z904" s="14"/>
      <c r="AA904" s="43" t="e">
        <f t="shared" si="126"/>
        <v>#DIV/0!</v>
      </c>
      <c r="AB904" s="21" t="e">
        <f t="shared" si="127"/>
        <v>#DIV/0!</v>
      </c>
      <c r="AC904" s="21" t="e">
        <f t="shared" si="128"/>
        <v>#DIV/0!</v>
      </c>
      <c r="AD904" s="21" t="e">
        <f t="shared" si="129"/>
        <v>#DIV/0!</v>
      </c>
      <c r="AE904" s="21" t="e">
        <f t="shared" si="130"/>
        <v>#DIV/0!</v>
      </c>
      <c r="AF904" s="21" t="e">
        <f t="shared" si="133"/>
        <v>#DIV/0!</v>
      </c>
      <c r="AG904" s="20">
        <f>VLOOKUP(S904,'tabla ingresos'!$A$3:$D$15,4,FALSE)</f>
        <v>0</v>
      </c>
      <c r="AH904" s="20">
        <f t="shared" si="131"/>
        <v>0</v>
      </c>
      <c r="AI904" s="20">
        <f t="shared" si="132"/>
        <v>0</v>
      </c>
      <c r="AJ904" s="28" t="e">
        <f>VLOOKUP(AA904,score!$K$2:$L$8,2,TRUE)*AJ$2</f>
        <v>#DIV/0!</v>
      </c>
      <c r="AK904" s="28">
        <f>VLOOKUP(T904,score!$M$2:$N$8,2,FALSE)*AK$2</f>
        <v>0</v>
      </c>
      <c r="AL904" s="28">
        <f>VLOOKUP(Q904,score!$G$2:$H$8,2,TRUE)*AL$2</f>
        <v>0.1</v>
      </c>
      <c r="AM904" s="28" t="e">
        <f>VLOOKUP(AB904,score!$Y$2:$Z$8,2,TRUE)*AM$2</f>
        <v>#DIV/0!</v>
      </c>
      <c r="AN904" s="28" t="e">
        <f>VLOOKUP(AE904,score!$AE$2:$AF$8,2,TRUE)*AN$2</f>
        <v>#DIV/0!</v>
      </c>
      <c r="AO904" s="28">
        <f>VLOOKUP(O904,score!$C$2:$D$8,2,TRUE)*AO$2</f>
        <v>0.1</v>
      </c>
      <c r="AP904" s="28">
        <f>VLOOKUP(R904,score!$I$2:$J$8,2,TRUE)*AP$2</f>
        <v>0.1</v>
      </c>
      <c r="AQ904" s="28" t="e">
        <f>VLOOKUP(P904,score!$E$2:$F$8,2,FALSE)*AQ$2</f>
        <v>#N/A</v>
      </c>
      <c r="AR904" s="28">
        <f>VLOOKUP(U904,score!$O$2:$P$8,2,TRUE)*AR$2</f>
        <v>0</v>
      </c>
      <c r="AS904" s="28">
        <f>VLOOKUP(V904,score!$Q$2:$R$8,2,TRUE)*AS$2</f>
        <v>0</v>
      </c>
      <c r="AT904" s="28" t="e">
        <f>VLOOKUP(W904,score!$S$2:$T$8,2,FALSE)*AT$2</f>
        <v>#N/A</v>
      </c>
      <c r="AU904" s="28" t="e">
        <f>VLOOKUP(X904,score!$U$2:$V$4,2,FALSE)*AU$2</f>
        <v>#N/A</v>
      </c>
      <c r="AV904" s="28" t="e">
        <f>VLOOKUP(AF904,score!$AG$2:$AH$8,2,TRUE)*AV$2</f>
        <v>#DIV/0!</v>
      </c>
      <c r="AW904" s="28" t="e">
        <f>VLOOKUP(Y904,score!$W$2:$X$8,2,FALSE)*AW$2</f>
        <v>#N/A</v>
      </c>
      <c r="AX904" s="28" t="e">
        <f>VLOOKUP(AC904,score!$AA$2:$AB$8,2,TRUE)*AX$2</f>
        <v>#DIV/0!</v>
      </c>
      <c r="AY904" s="28" t="e">
        <f>VLOOKUP(AD904,score!$AC$2:$AD$8,2,TRUE)*AY$2</f>
        <v>#DIV/0!</v>
      </c>
      <c r="AZ904" s="28">
        <f>VLOOKUP(N904,score!$A$2:$B$8,2,TRUE)*AZ$2</f>
        <v>0.1</v>
      </c>
      <c r="BA904" s="29" t="e">
        <f t="shared" si="134"/>
        <v>#DIV/0!</v>
      </c>
      <c r="BB904" s="29" t="e">
        <f>VLOOKUP(BA904,score!$AJ$2:$AK$7,2,TRUE)</f>
        <v>#DIV/0!</v>
      </c>
    </row>
    <row r="905" spans="1:54" x14ac:dyDescent="0.3">
      <c r="A905" s="10"/>
      <c r="B905" s="11"/>
      <c r="C905" s="12"/>
      <c r="D905" s="14"/>
      <c r="E905" s="12"/>
      <c r="F905" s="14"/>
      <c r="G905" s="14"/>
      <c r="H905" s="14"/>
      <c r="I905" s="14"/>
      <c r="J905" s="14"/>
      <c r="K905" s="14"/>
      <c r="L905" s="14"/>
      <c r="M905" s="14"/>
      <c r="N905" s="13"/>
      <c r="O905" s="13"/>
      <c r="P905" s="12"/>
      <c r="Q905" s="12"/>
      <c r="R905" s="12"/>
      <c r="S905" s="12"/>
      <c r="T905" s="12"/>
      <c r="U905" s="12"/>
      <c r="V905" s="12"/>
      <c r="W905" s="17"/>
      <c r="X905" s="17"/>
      <c r="Y905" s="15"/>
      <c r="Z905" s="14"/>
      <c r="AA905" s="43" t="e">
        <f t="shared" si="126"/>
        <v>#DIV/0!</v>
      </c>
      <c r="AB905" s="21" t="e">
        <f t="shared" si="127"/>
        <v>#DIV/0!</v>
      </c>
      <c r="AC905" s="21" t="e">
        <f t="shared" si="128"/>
        <v>#DIV/0!</v>
      </c>
      <c r="AD905" s="21" t="e">
        <f t="shared" si="129"/>
        <v>#DIV/0!</v>
      </c>
      <c r="AE905" s="21" t="e">
        <f t="shared" si="130"/>
        <v>#DIV/0!</v>
      </c>
      <c r="AF905" s="21" t="e">
        <f t="shared" si="133"/>
        <v>#DIV/0!</v>
      </c>
      <c r="AG905" s="20">
        <f>VLOOKUP(S905,'tabla ingresos'!$A$3:$D$15,4,FALSE)</f>
        <v>0</v>
      </c>
      <c r="AH905" s="20">
        <f t="shared" si="131"/>
        <v>0</v>
      </c>
      <c r="AI905" s="20">
        <f t="shared" si="132"/>
        <v>0</v>
      </c>
      <c r="AJ905" s="28" t="e">
        <f>VLOOKUP(AA905,score!$K$2:$L$8,2,TRUE)*AJ$2</f>
        <v>#DIV/0!</v>
      </c>
      <c r="AK905" s="28">
        <f>VLOOKUP(T905,score!$M$2:$N$8,2,FALSE)*AK$2</f>
        <v>0</v>
      </c>
      <c r="AL905" s="28">
        <f>VLOOKUP(Q905,score!$G$2:$H$8,2,TRUE)*AL$2</f>
        <v>0.1</v>
      </c>
      <c r="AM905" s="28" t="e">
        <f>VLOOKUP(AB905,score!$Y$2:$Z$8,2,TRUE)*AM$2</f>
        <v>#DIV/0!</v>
      </c>
      <c r="AN905" s="28" t="e">
        <f>VLOOKUP(AE905,score!$AE$2:$AF$8,2,TRUE)*AN$2</f>
        <v>#DIV/0!</v>
      </c>
      <c r="AO905" s="28">
        <f>VLOOKUP(O905,score!$C$2:$D$8,2,TRUE)*AO$2</f>
        <v>0.1</v>
      </c>
      <c r="AP905" s="28">
        <f>VLOOKUP(R905,score!$I$2:$J$8,2,TRUE)*AP$2</f>
        <v>0.1</v>
      </c>
      <c r="AQ905" s="28" t="e">
        <f>VLOOKUP(P905,score!$E$2:$F$8,2,FALSE)*AQ$2</f>
        <v>#N/A</v>
      </c>
      <c r="AR905" s="28">
        <f>VLOOKUP(U905,score!$O$2:$P$8,2,TRUE)*AR$2</f>
        <v>0</v>
      </c>
      <c r="AS905" s="28">
        <f>VLOOKUP(V905,score!$Q$2:$R$8,2,TRUE)*AS$2</f>
        <v>0</v>
      </c>
      <c r="AT905" s="28" t="e">
        <f>VLOOKUP(W905,score!$S$2:$T$8,2,FALSE)*AT$2</f>
        <v>#N/A</v>
      </c>
      <c r="AU905" s="28" t="e">
        <f>VLOOKUP(X905,score!$U$2:$V$4,2,FALSE)*AU$2</f>
        <v>#N/A</v>
      </c>
      <c r="AV905" s="28" t="e">
        <f>VLOOKUP(AF905,score!$AG$2:$AH$8,2,TRUE)*AV$2</f>
        <v>#DIV/0!</v>
      </c>
      <c r="AW905" s="28" t="e">
        <f>VLOOKUP(Y905,score!$W$2:$X$8,2,FALSE)*AW$2</f>
        <v>#N/A</v>
      </c>
      <c r="AX905" s="28" t="e">
        <f>VLOOKUP(AC905,score!$AA$2:$AB$8,2,TRUE)*AX$2</f>
        <v>#DIV/0!</v>
      </c>
      <c r="AY905" s="28" t="e">
        <f>VLOOKUP(AD905,score!$AC$2:$AD$8,2,TRUE)*AY$2</f>
        <v>#DIV/0!</v>
      </c>
      <c r="AZ905" s="28">
        <f>VLOOKUP(N905,score!$A$2:$B$8,2,TRUE)*AZ$2</f>
        <v>0.1</v>
      </c>
      <c r="BA905" s="29" t="e">
        <f t="shared" si="134"/>
        <v>#DIV/0!</v>
      </c>
      <c r="BB905" s="29" t="e">
        <f>VLOOKUP(BA905,score!$AJ$2:$AK$7,2,TRUE)</f>
        <v>#DIV/0!</v>
      </c>
    </row>
    <row r="906" spans="1:54" x14ac:dyDescent="0.3">
      <c r="A906" s="10"/>
      <c r="B906" s="11"/>
      <c r="C906" s="12"/>
      <c r="D906" s="14"/>
      <c r="E906" s="12"/>
      <c r="F906" s="14"/>
      <c r="G906" s="14"/>
      <c r="H906" s="14"/>
      <c r="I906" s="14"/>
      <c r="J906" s="14"/>
      <c r="K906" s="14"/>
      <c r="L906" s="14"/>
      <c r="M906" s="14"/>
      <c r="N906" s="13"/>
      <c r="O906" s="13"/>
      <c r="P906" s="12"/>
      <c r="Q906" s="12"/>
      <c r="R906" s="12"/>
      <c r="S906" s="12"/>
      <c r="T906" s="12"/>
      <c r="U906" s="12"/>
      <c r="V906" s="12"/>
      <c r="W906" s="17"/>
      <c r="X906" s="17"/>
      <c r="Y906" s="15"/>
      <c r="Z906" s="14"/>
      <c r="AA906" s="43" t="e">
        <f t="shared" si="126"/>
        <v>#DIV/0!</v>
      </c>
      <c r="AB906" s="21" t="e">
        <f t="shared" si="127"/>
        <v>#DIV/0!</v>
      </c>
      <c r="AC906" s="21" t="e">
        <f t="shared" si="128"/>
        <v>#DIV/0!</v>
      </c>
      <c r="AD906" s="21" t="e">
        <f t="shared" si="129"/>
        <v>#DIV/0!</v>
      </c>
      <c r="AE906" s="21" t="e">
        <f t="shared" si="130"/>
        <v>#DIV/0!</v>
      </c>
      <c r="AF906" s="21" t="e">
        <f t="shared" si="133"/>
        <v>#DIV/0!</v>
      </c>
      <c r="AG906" s="20">
        <f>VLOOKUP(S906,'tabla ingresos'!$A$3:$D$15,4,FALSE)</f>
        <v>0</v>
      </c>
      <c r="AH906" s="20">
        <f t="shared" si="131"/>
        <v>0</v>
      </c>
      <c r="AI906" s="20">
        <f t="shared" si="132"/>
        <v>0</v>
      </c>
      <c r="AJ906" s="28" t="e">
        <f>VLOOKUP(AA906,score!$K$2:$L$8,2,TRUE)*AJ$2</f>
        <v>#DIV/0!</v>
      </c>
      <c r="AK906" s="28">
        <f>VLOOKUP(T906,score!$M$2:$N$8,2,FALSE)*AK$2</f>
        <v>0</v>
      </c>
      <c r="AL906" s="28">
        <f>VLOOKUP(Q906,score!$G$2:$H$8,2,TRUE)*AL$2</f>
        <v>0.1</v>
      </c>
      <c r="AM906" s="28" t="e">
        <f>VLOOKUP(AB906,score!$Y$2:$Z$8,2,TRUE)*AM$2</f>
        <v>#DIV/0!</v>
      </c>
      <c r="AN906" s="28" t="e">
        <f>VLOOKUP(AE906,score!$AE$2:$AF$8,2,TRUE)*AN$2</f>
        <v>#DIV/0!</v>
      </c>
      <c r="AO906" s="28">
        <f>VLOOKUP(O906,score!$C$2:$D$8,2,TRUE)*AO$2</f>
        <v>0.1</v>
      </c>
      <c r="AP906" s="28">
        <f>VLOOKUP(R906,score!$I$2:$J$8,2,TRUE)*AP$2</f>
        <v>0.1</v>
      </c>
      <c r="AQ906" s="28" t="e">
        <f>VLOOKUP(P906,score!$E$2:$F$8,2,FALSE)*AQ$2</f>
        <v>#N/A</v>
      </c>
      <c r="AR906" s="28">
        <f>VLOOKUP(U906,score!$O$2:$P$8,2,TRUE)*AR$2</f>
        <v>0</v>
      </c>
      <c r="AS906" s="28">
        <f>VLOOKUP(V906,score!$Q$2:$R$8,2,TRUE)*AS$2</f>
        <v>0</v>
      </c>
      <c r="AT906" s="28" t="e">
        <f>VLOOKUP(W906,score!$S$2:$T$8,2,FALSE)*AT$2</f>
        <v>#N/A</v>
      </c>
      <c r="AU906" s="28" t="e">
        <f>VLOOKUP(X906,score!$U$2:$V$4,2,FALSE)*AU$2</f>
        <v>#N/A</v>
      </c>
      <c r="AV906" s="28" t="e">
        <f>VLOOKUP(AF906,score!$AG$2:$AH$8,2,TRUE)*AV$2</f>
        <v>#DIV/0!</v>
      </c>
      <c r="AW906" s="28" t="e">
        <f>VLOOKUP(Y906,score!$W$2:$X$8,2,FALSE)*AW$2</f>
        <v>#N/A</v>
      </c>
      <c r="AX906" s="28" t="e">
        <f>VLOOKUP(AC906,score!$AA$2:$AB$8,2,TRUE)*AX$2</f>
        <v>#DIV/0!</v>
      </c>
      <c r="AY906" s="28" t="e">
        <f>VLOOKUP(AD906,score!$AC$2:$AD$8,2,TRUE)*AY$2</f>
        <v>#DIV/0!</v>
      </c>
      <c r="AZ906" s="28">
        <f>VLOOKUP(N906,score!$A$2:$B$8,2,TRUE)*AZ$2</f>
        <v>0.1</v>
      </c>
      <c r="BA906" s="29" t="e">
        <f t="shared" si="134"/>
        <v>#DIV/0!</v>
      </c>
      <c r="BB906" s="29" t="e">
        <f>VLOOKUP(BA906,score!$AJ$2:$AK$7,2,TRUE)</f>
        <v>#DIV/0!</v>
      </c>
    </row>
    <row r="907" spans="1:54" x14ac:dyDescent="0.3">
      <c r="A907" s="10"/>
      <c r="B907" s="11"/>
      <c r="C907" s="12"/>
      <c r="D907" s="14"/>
      <c r="E907" s="12"/>
      <c r="F907" s="14"/>
      <c r="G907" s="14"/>
      <c r="H907" s="14"/>
      <c r="I907" s="14"/>
      <c r="J907" s="14"/>
      <c r="K907" s="14"/>
      <c r="L907" s="14"/>
      <c r="M907" s="14"/>
      <c r="N907" s="13"/>
      <c r="O907" s="13"/>
      <c r="P907" s="12"/>
      <c r="Q907" s="12"/>
      <c r="R907" s="12"/>
      <c r="S907" s="12"/>
      <c r="T907" s="12"/>
      <c r="U907" s="12"/>
      <c r="V907" s="12"/>
      <c r="W907" s="17"/>
      <c r="X907" s="17"/>
      <c r="Y907" s="15"/>
      <c r="Z907" s="14"/>
      <c r="AA907" s="43" t="e">
        <f t="shared" si="126"/>
        <v>#DIV/0!</v>
      </c>
      <c r="AB907" s="21" t="e">
        <f t="shared" si="127"/>
        <v>#DIV/0!</v>
      </c>
      <c r="AC907" s="21" t="e">
        <f t="shared" si="128"/>
        <v>#DIV/0!</v>
      </c>
      <c r="AD907" s="21" t="e">
        <f t="shared" si="129"/>
        <v>#DIV/0!</v>
      </c>
      <c r="AE907" s="21" t="e">
        <f t="shared" si="130"/>
        <v>#DIV/0!</v>
      </c>
      <c r="AF907" s="21" t="e">
        <f t="shared" si="133"/>
        <v>#DIV/0!</v>
      </c>
      <c r="AG907" s="20">
        <f>VLOOKUP(S907,'tabla ingresos'!$A$3:$D$15,4,FALSE)</f>
        <v>0</v>
      </c>
      <c r="AH907" s="20">
        <f t="shared" si="131"/>
        <v>0</v>
      </c>
      <c r="AI907" s="20">
        <f t="shared" si="132"/>
        <v>0</v>
      </c>
      <c r="AJ907" s="28" t="e">
        <f>VLOOKUP(AA907,score!$K$2:$L$8,2,TRUE)*AJ$2</f>
        <v>#DIV/0!</v>
      </c>
      <c r="AK907" s="28">
        <f>VLOOKUP(T907,score!$M$2:$N$8,2,FALSE)*AK$2</f>
        <v>0</v>
      </c>
      <c r="AL907" s="28">
        <f>VLOOKUP(Q907,score!$G$2:$H$8,2,TRUE)*AL$2</f>
        <v>0.1</v>
      </c>
      <c r="AM907" s="28" t="e">
        <f>VLOOKUP(AB907,score!$Y$2:$Z$8,2,TRUE)*AM$2</f>
        <v>#DIV/0!</v>
      </c>
      <c r="AN907" s="28" t="e">
        <f>VLOOKUP(AE907,score!$AE$2:$AF$8,2,TRUE)*AN$2</f>
        <v>#DIV/0!</v>
      </c>
      <c r="AO907" s="28">
        <f>VLOOKUP(O907,score!$C$2:$D$8,2,TRUE)*AO$2</f>
        <v>0.1</v>
      </c>
      <c r="AP907" s="28">
        <f>VLOOKUP(R907,score!$I$2:$J$8,2,TRUE)*AP$2</f>
        <v>0.1</v>
      </c>
      <c r="AQ907" s="28" t="e">
        <f>VLOOKUP(P907,score!$E$2:$F$8,2,FALSE)*AQ$2</f>
        <v>#N/A</v>
      </c>
      <c r="AR907" s="28">
        <f>VLOOKUP(U907,score!$O$2:$P$8,2,TRUE)*AR$2</f>
        <v>0</v>
      </c>
      <c r="AS907" s="28">
        <f>VLOOKUP(V907,score!$Q$2:$R$8,2,TRUE)*AS$2</f>
        <v>0</v>
      </c>
      <c r="AT907" s="28" t="e">
        <f>VLOOKUP(W907,score!$S$2:$T$8,2,FALSE)*AT$2</f>
        <v>#N/A</v>
      </c>
      <c r="AU907" s="28" t="e">
        <f>VLOOKUP(X907,score!$U$2:$V$4,2,FALSE)*AU$2</f>
        <v>#N/A</v>
      </c>
      <c r="AV907" s="28" t="e">
        <f>VLOOKUP(AF907,score!$AG$2:$AH$8,2,TRUE)*AV$2</f>
        <v>#DIV/0!</v>
      </c>
      <c r="AW907" s="28" t="e">
        <f>VLOOKUP(Y907,score!$W$2:$X$8,2,FALSE)*AW$2</f>
        <v>#N/A</v>
      </c>
      <c r="AX907" s="28" t="e">
        <f>VLOOKUP(AC907,score!$AA$2:$AB$8,2,TRUE)*AX$2</f>
        <v>#DIV/0!</v>
      </c>
      <c r="AY907" s="28" t="e">
        <f>VLOOKUP(AD907,score!$AC$2:$AD$8,2,TRUE)*AY$2</f>
        <v>#DIV/0!</v>
      </c>
      <c r="AZ907" s="28">
        <f>VLOOKUP(N907,score!$A$2:$B$8,2,TRUE)*AZ$2</f>
        <v>0.1</v>
      </c>
      <c r="BA907" s="29" t="e">
        <f t="shared" si="134"/>
        <v>#DIV/0!</v>
      </c>
      <c r="BB907" s="29" t="e">
        <f>VLOOKUP(BA907,score!$AJ$2:$AK$7,2,TRUE)</f>
        <v>#DIV/0!</v>
      </c>
    </row>
    <row r="908" spans="1:54" x14ac:dyDescent="0.3">
      <c r="A908" s="10"/>
      <c r="B908" s="11"/>
      <c r="C908" s="12"/>
      <c r="D908" s="14"/>
      <c r="E908" s="12"/>
      <c r="F908" s="14"/>
      <c r="G908" s="14"/>
      <c r="H908" s="14"/>
      <c r="I908" s="14"/>
      <c r="J908" s="14"/>
      <c r="K908" s="14"/>
      <c r="L908" s="14"/>
      <c r="M908" s="14"/>
      <c r="N908" s="13"/>
      <c r="O908" s="13"/>
      <c r="P908" s="12"/>
      <c r="Q908" s="12"/>
      <c r="R908" s="12"/>
      <c r="S908" s="12"/>
      <c r="T908" s="12"/>
      <c r="U908" s="12"/>
      <c r="V908" s="12"/>
      <c r="W908" s="17"/>
      <c r="X908" s="17"/>
      <c r="Y908" s="15"/>
      <c r="Z908" s="14"/>
      <c r="AA908" s="43" t="e">
        <f t="shared" si="126"/>
        <v>#DIV/0!</v>
      </c>
      <c r="AB908" s="21" t="e">
        <f t="shared" si="127"/>
        <v>#DIV/0!</v>
      </c>
      <c r="AC908" s="21" t="e">
        <f t="shared" si="128"/>
        <v>#DIV/0!</v>
      </c>
      <c r="AD908" s="21" t="e">
        <f t="shared" si="129"/>
        <v>#DIV/0!</v>
      </c>
      <c r="AE908" s="21" t="e">
        <f t="shared" si="130"/>
        <v>#DIV/0!</v>
      </c>
      <c r="AF908" s="21" t="e">
        <f t="shared" si="133"/>
        <v>#DIV/0!</v>
      </c>
      <c r="AG908" s="20">
        <f>VLOOKUP(S908,'tabla ingresos'!$A$3:$D$15,4,FALSE)</f>
        <v>0</v>
      </c>
      <c r="AH908" s="20">
        <f t="shared" si="131"/>
        <v>0</v>
      </c>
      <c r="AI908" s="20">
        <f t="shared" si="132"/>
        <v>0</v>
      </c>
      <c r="AJ908" s="28" t="e">
        <f>VLOOKUP(AA908,score!$K$2:$L$8,2,TRUE)*AJ$2</f>
        <v>#DIV/0!</v>
      </c>
      <c r="AK908" s="28">
        <f>VLOOKUP(T908,score!$M$2:$N$8,2,FALSE)*AK$2</f>
        <v>0</v>
      </c>
      <c r="AL908" s="28">
        <f>VLOOKUP(Q908,score!$G$2:$H$8,2,TRUE)*AL$2</f>
        <v>0.1</v>
      </c>
      <c r="AM908" s="28" t="e">
        <f>VLOOKUP(AB908,score!$Y$2:$Z$8,2,TRUE)*AM$2</f>
        <v>#DIV/0!</v>
      </c>
      <c r="AN908" s="28" t="e">
        <f>VLOOKUP(AE908,score!$AE$2:$AF$8,2,TRUE)*AN$2</f>
        <v>#DIV/0!</v>
      </c>
      <c r="AO908" s="28">
        <f>VLOOKUP(O908,score!$C$2:$D$8,2,TRUE)*AO$2</f>
        <v>0.1</v>
      </c>
      <c r="AP908" s="28">
        <f>VLOOKUP(R908,score!$I$2:$J$8,2,TRUE)*AP$2</f>
        <v>0.1</v>
      </c>
      <c r="AQ908" s="28" t="e">
        <f>VLOOKUP(P908,score!$E$2:$F$8,2,FALSE)*AQ$2</f>
        <v>#N/A</v>
      </c>
      <c r="AR908" s="28">
        <f>VLOOKUP(U908,score!$O$2:$P$8,2,TRUE)*AR$2</f>
        <v>0</v>
      </c>
      <c r="AS908" s="28">
        <f>VLOOKUP(V908,score!$Q$2:$R$8,2,TRUE)*AS$2</f>
        <v>0</v>
      </c>
      <c r="AT908" s="28" t="e">
        <f>VLOOKUP(W908,score!$S$2:$T$8,2,FALSE)*AT$2</f>
        <v>#N/A</v>
      </c>
      <c r="AU908" s="28" t="e">
        <f>VLOOKUP(X908,score!$U$2:$V$4,2,FALSE)*AU$2</f>
        <v>#N/A</v>
      </c>
      <c r="AV908" s="28" t="e">
        <f>VLOOKUP(AF908,score!$AG$2:$AH$8,2,TRUE)*AV$2</f>
        <v>#DIV/0!</v>
      </c>
      <c r="AW908" s="28" t="e">
        <f>VLOOKUP(Y908,score!$W$2:$X$8,2,FALSE)*AW$2</f>
        <v>#N/A</v>
      </c>
      <c r="AX908" s="28" t="e">
        <f>VLOOKUP(AC908,score!$AA$2:$AB$8,2,TRUE)*AX$2</f>
        <v>#DIV/0!</v>
      </c>
      <c r="AY908" s="28" t="e">
        <f>VLOOKUP(AD908,score!$AC$2:$AD$8,2,TRUE)*AY$2</f>
        <v>#DIV/0!</v>
      </c>
      <c r="AZ908" s="28">
        <f>VLOOKUP(N908,score!$A$2:$B$8,2,TRUE)*AZ$2</f>
        <v>0.1</v>
      </c>
      <c r="BA908" s="29" t="e">
        <f t="shared" si="134"/>
        <v>#DIV/0!</v>
      </c>
      <c r="BB908" s="29" t="e">
        <f>VLOOKUP(BA908,score!$AJ$2:$AK$7,2,TRUE)</f>
        <v>#DIV/0!</v>
      </c>
    </row>
    <row r="909" spans="1:54" x14ac:dyDescent="0.3">
      <c r="A909" s="10"/>
      <c r="B909" s="11"/>
      <c r="C909" s="12"/>
      <c r="D909" s="14"/>
      <c r="E909" s="12"/>
      <c r="F909" s="14"/>
      <c r="G909" s="14"/>
      <c r="H909" s="14"/>
      <c r="I909" s="14"/>
      <c r="J909" s="14"/>
      <c r="K909" s="14"/>
      <c r="L909" s="14"/>
      <c r="M909" s="14"/>
      <c r="N909" s="13"/>
      <c r="O909" s="13"/>
      <c r="P909" s="12"/>
      <c r="Q909" s="12"/>
      <c r="R909" s="12"/>
      <c r="S909" s="12"/>
      <c r="T909" s="12"/>
      <c r="U909" s="12"/>
      <c r="V909" s="12"/>
      <c r="W909" s="17"/>
      <c r="X909" s="17"/>
      <c r="Y909" s="15"/>
      <c r="Z909" s="14"/>
      <c r="AA909" s="43" t="e">
        <f t="shared" si="126"/>
        <v>#DIV/0!</v>
      </c>
      <c r="AB909" s="21" t="e">
        <f t="shared" si="127"/>
        <v>#DIV/0!</v>
      </c>
      <c r="AC909" s="21" t="e">
        <f t="shared" si="128"/>
        <v>#DIV/0!</v>
      </c>
      <c r="AD909" s="21" t="e">
        <f t="shared" si="129"/>
        <v>#DIV/0!</v>
      </c>
      <c r="AE909" s="21" t="e">
        <f t="shared" si="130"/>
        <v>#DIV/0!</v>
      </c>
      <c r="AF909" s="21" t="e">
        <f t="shared" si="133"/>
        <v>#DIV/0!</v>
      </c>
      <c r="AG909" s="20">
        <f>VLOOKUP(S909,'tabla ingresos'!$A$3:$D$15,4,FALSE)</f>
        <v>0</v>
      </c>
      <c r="AH909" s="20">
        <f t="shared" si="131"/>
        <v>0</v>
      </c>
      <c r="AI909" s="20">
        <f t="shared" si="132"/>
        <v>0</v>
      </c>
      <c r="AJ909" s="28" t="e">
        <f>VLOOKUP(AA909,score!$K$2:$L$8,2,TRUE)*AJ$2</f>
        <v>#DIV/0!</v>
      </c>
      <c r="AK909" s="28">
        <f>VLOOKUP(T909,score!$M$2:$N$8,2,FALSE)*AK$2</f>
        <v>0</v>
      </c>
      <c r="AL909" s="28">
        <f>VLOOKUP(Q909,score!$G$2:$H$8,2,TRUE)*AL$2</f>
        <v>0.1</v>
      </c>
      <c r="AM909" s="28" t="e">
        <f>VLOOKUP(AB909,score!$Y$2:$Z$8,2,TRUE)*AM$2</f>
        <v>#DIV/0!</v>
      </c>
      <c r="AN909" s="28" t="e">
        <f>VLOOKUP(AE909,score!$AE$2:$AF$8,2,TRUE)*AN$2</f>
        <v>#DIV/0!</v>
      </c>
      <c r="AO909" s="28">
        <f>VLOOKUP(O909,score!$C$2:$D$8,2,TRUE)*AO$2</f>
        <v>0.1</v>
      </c>
      <c r="AP909" s="28">
        <f>VLOOKUP(R909,score!$I$2:$J$8,2,TRUE)*AP$2</f>
        <v>0.1</v>
      </c>
      <c r="AQ909" s="28" t="e">
        <f>VLOOKUP(P909,score!$E$2:$F$8,2,FALSE)*AQ$2</f>
        <v>#N/A</v>
      </c>
      <c r="AR909" s="28">
        <f>VLOOKUP(U909,score!$O$2:$P$8,2,TRUE)*AR$2</f>
        <v>0</v>
      </c>
      <c r="AS909" s="28">
        <f>VLOOKUP(V909,score!$Q$2:$R$8,2,TRUE)*AS$2</f>
        <v>0</v>
      </c>
      <c r="AT909" s="28" t="e">
        <f>VLOOKUP(W909,score!$S$2:$T$8,2,FALSE)*AT$2</f>
        <v>#N/A</v>
      </c>
      <c r="AU909" s="28" t="e">
        <f>VLOOKUP(X909,score!$U$2:$V$4,2,FALSE)*AU$2</f>
        <v>#N/A</v>
      </c>
      <c r="AV909" s="28" t="e">
        <f>VLOOKUP(AF909,score!$AG$2:$AH$8,2,TRUE)*AV$2</f>
        <v>#DIV/0!</v>
      </c>
      <c r="AW909" s="28" t="e">
        <f>VLOOKUP(Y909,score!$W$2:$X$8,2,FALSE)*AW$2</f>
        <v>#N/A</v>
      </c>
      <c r="AX909" s="28" t="e">
        <f>VLOOKUP(AC909,score!$AA$2:$AB$8,2,TRUE)*AX$2</f>
        <v>#DIV/0!</v>
      </c>
      <c r="AY909" s="28" t="e">
        <f>VLOOKUP(AD909,score!$AC$2:$AD$8,2,TRUE)*AY$2</f>
        <v>#DIV/0!</v>
      </c>
      <c r="AZ909" s="28">
        <f>VLOOKUP(N909,score!$A$2:$B$8,2,TRUE)*AZ$2</f>
        <v>0.1</v>
      </c>
      <c r="BA909" s="29" t="e">
        <f t="shared" si="134"/>
        <v>#DIV/0!</v>
      </c>
      <c r="BB909" s="29" t="e">
        <f>VLOOKUP(BA909,score!$AJ$2:$AK$7,2,TRUE)</f>
        <v>#DIV/0!</v>
      </c>
    </row>
    <row r="910" spans="1:54" x14ac:dyDescent="0.3">
      <c r="A910" s="10"/>
      <c r="B910" s="11"/>
      <c r="C910" s="12"/>
      <c r="D910" s="14"/>
      <c r="E910" s="12"/>
      <c r="F910" s="14"/>
      <c r="G910" s="14"/>
      <c r="H910" s="14"/>
      <c r="I910" s="14"/>
      <c r="J910" s="14"/>
      <c r="K910" s="14"/>
      <c r="L910" s="14"/>
      <c r="M910" s="14"/>
      <c r="N910" s="13"/>
      <c r="O910" s="13"/>
      <c r="P910" s="12"/>
      <c r="Q910" s="12"/>
      <c r="R910" s="12"/>
      <c r="S910" s="12"/>
      <c r="T910" s="12"/>
      <c r="U910" s="12"/>
      <c r="V910" s="12"/>
      <c r="W910" s="17"/>
      <c r="X910" s="17"/>
      <c r="Y910" s="15"/>
      <c r="Z910" s="14"/>
      <c r="AA910" s="43" t="e">
        <f t="shared" si="126"/>
        <v>#DIV/0!</v>
      </c>
      <c r="AB910" s="21" t="e">
        <f t="shared" si="127"/>
        <v>#DIV/0!</v>
      </c>
      <c r="AC910" s="21" t="e">
        <f t="shared" si="128"/>
        <v>#DIV/0!</v>
      </c>
      <c r="AD910" s="21" t="e">
        <f t="shared" si="129"/>
        <v>#DIV/0!</v>
      </c>
      <c r="AE910" s="21" t="e">
        <f t="shared" si="130"/>
        <v>#DIV/0!</v>
      </c>
      <c r="AF910" s="21" t="e">
        <f t="shared" si="133"/>
        <v>#DIV/0!</v>
      </c>
      <c r="AG910" s="20">
        <f>VLOOKUP(S910,'tabla ingresos'!$A$3:$D$15,4,FALSE)</f>
        <v>0</v>
      </c>
      <c r="AH910" s="20">
        <f t="shared" si="131"/>
        <v>0</v>
      </c>
      <c r="AI910" s="20">
        <f t="shared" si="132"/>
        <v>0</v>
      </c>
      <c r="AJ910" s="28" t="e">
        <f>VLOOKUP(AA910,score!$K$2:$L$8,2,TRUE)*AJ$2</f>
        <v>#DIV/0!</v>
      </c>
      <c r="AK910" s="28">
        <f>VLOOKUP(T910,score!$M$2:$N$8,2,FALSE)*AK$2</f>
        <v>0</v>
      </c>
      <c r="AL910" s="28">
        <f>VLOOKUP(Q910,score!$G$2:$H$8,2,TRUE)*AL$2</f>
        <v>0.1</v>
      </c>
      <c r="AM910" s="28" t="e">
        <f>VLOOKUP(AB910,score!$Y$2:$Z$8,2,TRUE)*AM$2</f>
        <v>#DIV/0!</v>
      </c>
      <c r="AN910" s="28" t="e">
        <f>VLOOKUP(AE910,score!$AE$2:$AF$8,2,TRUE)*AN$2</f>
        <v>#DIV/0!</v>
      </c>
      <c r="AO910" s="28">
        <f>VLOOKUP(O910,score!$C$2:$D$8,2,TRUE)*AO$2</f>
        <v>0.1</v>
      </c>
      <c r="AP910" s="28">
        <f>VLOOKUP(R910,score!$I$2:$J$8,2,TRUE)*AP$2</f>
        <v>0.1</v>
      </c>
      <c r="AQ910" s="28" t="e">
        <f>VLOOKUP(P910,score!$E$2:$F$8,2,FALSE)*AQ$2</f>
        <v>#N/A</v>
      </c>
      <c r="AR910" s="28">
        <f>VLOOKUP(U910,score!$O$2:$P$8,2,TRUE)*AR$2</f>
        <v>0</v>
      </c>
      <c r="AS910" s="28">
        <f>VLOOKUP(V910,score!$Q$2:$R$8,2,TRUE)*AS$2</f>
        <v>0</v>
      </c>
      <c r="AT910" s="28" t="e">
        <f>VLOOKUP(W910,score!$S$2:$T$8,2,FALSE)*AT$2</f>
        <v>#N/A</v>
      </c>
      <c r="AU910" s="28" t="e">
        <f>VLOOKUP(X910,score!$U$2:$V$4,2,FALSE)*AU$2</f>
        <v>#N/A</v>
      </c>
      <c r="AV910" s="28" t="e">
        <f>VLOOKUP(AF910,score!$AG$2:$AH$8,2,TRUE)*AV$2</f>
        <v>#DIV/0!</v>
      </c>
      <c r="AW910" s="28" t="e">
        <f>VLOOKUP(Y910,score!$W$2:$X$8,2,FALSE)*AW$2</f>
        <v>#N/A</v>
      </c>
      <c r="AX910" s="28" t="e">
        <f>VLOOKUP(AC910,score!$AA$2:$AB$8,2,TRUE)*AX$2</f>
        <v>#DIV/0!</v>
      </c>
      <c r="AY910" s="28" t="e">
        <f>VLOOKUP(AD910,score!$AC$2:$AD$8,2,TRUE)*AY$2</f>
        <v>#DIV/0!</v>
      </c>
      <c r="AZ910" s="28">
        <f>VLOOKUP(N910,score!$A$2:$B$8,2,TRUE)*AZ$2</f>
        <v>0.1</v>
      </c>
      <c r="BA910" s="29" t="e">
        <f t="shared" si="134"/>
        <v>#DIV/0!</v>
      </c>
      <c r="BB910" s="29" t="e">
        <f>VLOOKUP(BA910,score!$AJ$2:$AK$7,2,TRUE)</f>
        <v>#DIV/0!</v>
      </c>
    </row>
    <row r="911" spans="1:54" x14ac:dyDescent="0.3">
      <c r="A911" s="10"/>
      <c r="B911" s="11"/>
      <c r="C911" s="12"/>
      <c r="D911" s="14"/>
      <c r="E911" s="12"/>
      <c r="F911" s="14"/>
      <c r="G911" s="14"/>
      <c r="H911" s="14"/>
      <c r="I911" s="14"/>
      <c r="J911" s="14"/>
      <c r="K911" s="14"/>
      <c r="L911" s="14"/>
      <c r="M911" s="14"/>
      <c r="N911" s="13"/>
      <c r="O911" s="13"/>
      <c r="P911" s="12"/>
      <c r="Q911" s="12"/>
      <c r="R911" s="12"/>
      <c r="S911" s="12"/>
      <c r="T911" s="12"/>
      <c r="U911" s="12"/>
      <c r="V911" s="12"/>
      <c r="W911" s="17"/>
      <c r="X911" s="17"/>
      <c r="Y911" s="15"/>
      <c r="Z911" s="14"/>
      <c r="AA911" s="43" t="e">
        <f t="shared" si="126"/>
        <v>#DIV/0!</v>
      </c>
      <c r="AB911" s="21" t="e">
        <f t="shared" si="127"/>
        <v>#DIV/0!</v>
      </c>
      <c r="AC911" s="21" t="e">
        <f t="shared" si="128"/>
        <v>#DIV/0!</v>
      </c>
      <c r="AD911" s="21" t="e">
        <f t="shared" si="129"/>
        <v>#DIV/0!</v>
      </c>
      <c r="AE911" s="21" t="e">
        <f t="shared" si="130"/>
        <v>#DIV/0!</v>
      </c>
      <c r="AF911" s="21" t="e">
        <f t="shared" si="133"/>
        <v>#DIV/0!</v>
      </c>
      <c r="AG911" s="20">
        <f>VLOOKUP(S911,'tabla ingresos'!$A$3:$D$15,4,FALSE)</f>
        <v>0</v>
      </c>
      <c r="AH911" s="20">
        <f t="shared" si="131"/>
        <v>0</v>
      </c>
      <c r="AI911" s="20">
        <f t="shared" si="132"/>
        <v>0</v>
      </c>
      <c r="AJ911" s="28" t="e">
        <f>VLOOKUP(AA911,score!$K$2:$L$8,2,TRUE)*AJ$2</f>
        <v>#DIV/0!</v>
      </c>
      <c r="AK911" s="28">
        <f>VLOOKUP(T911,score!$M$2:$N$8,2,FALSE)*AK$2</f>
        <v>0</v>
      </c>
      <c r="AL911" s="28">
        <f>VLOOKUP(Q911,score!$G$2:$H$8,2,TRUE)*AL$2</f>
        <v>0.1</v>
      </c>
      <c r="AM911" s="28" t="e">
        <f>VLOOKUP(AB911,score!$Y$2:$Z$8,2,TRUE)*AM$2</f>
        <v>#DIV/0!</v>
      </c>
      <c r="AN911" s="28" t="e">
        <f>VLOOKUP(AE911,score!$AE$2:$AF$8,2,TRUE)*AN$2</f>
        <v>#DIV/0!</v>
      </c>
      <c r="AO911" s="28">
        <f>VLOOKUP(O911,score!$C$2:$D$8,2,TRUE)*AO$2</f>
        <v>0.1</v>
      </c>
      <c r="AP911" s="28">
        <f>VLOOKUP(R911,score!$I$2:$J$8,2,TRUE)*AP$2</f>
        <v>0.1</v>
      </c>
      <c r="AQ911" s="28" t="e">
        <f>VLOOKUP(P911,score!$E$2:$F$8,2,FALSE)*AQ$2</f>
        <v>#N/A</v>
      </c>
      <c r="AR911" s="28">
        <f>VLOOKUP(U911,score!$O$2:$P$8,2,TRUE)*AR$2</f>
        <v>0</v>
      </c>
      <c r="AS911" s="28">
        <f>VLOOKUP(V911,score!$Q$2:$R$8,2,TRUE)*AS$2</f>
        <v>0</v>
      </c>
      <c r="AT911" s="28" t="e">
        <f>VLOOKUP(W911,score!$S$2:$T$8,2,FALSE)*AT$2</f>
        <v>#N/A</v>
      </c>
      <c r="AU911" s="28" t="e">
        <f>VLOOKUP(X911,score!$U$2:$V$4,2,FALSE)*AU$2</f>
        <v>#N/A</v>
      </c>
      <c r="AV911" s="28" t="e">
        <f>VLOOKUP(AF911,score!$AG$2:$AH$8,2,TRUE)*AV$2</f>
        <v>#DIV/0!</v>
      </c>
      <c r="AW911" s="28" t="e">
        <f>VLOOKUP(Y911,score!$W$2:$X$8,2,FALSE)*AW$2</f>
        <v>#N/A</v>
      </c>
      <c r="AX911" s="28" t="e">
        <f>VLOOKUP(AC911,score!$AA$2:$AB$8,2,TRUE)*AX$2</f>
        <v>#DIV/0!</v>
      </c>
      <c r="AY911" s="28" t="e">
        <f>VLOOKUP(AD911,score!$AC$2:$AD$8,2,TRUE)*AY$2</f>
        <v>#DIV/0!</v>
      </c>
      <c r="AZ911" s="28">
        <f>VLOOKUP(N911,score!$A$2:$B$8,2,TRUE)*AZ$2</f>
        <v>0.1</v>
      </c>
      <c r="BA911" s="29" t="e">
        <f t="shared" si="134"/>
        <v>#DIV/0!</v>
      </c>
      <c r="BB911" s="29" t="e">
        <f>VLOOKUP(BA911,score!$AJ$2:$AK$7,2,TRUE)</f>
        <v>#DIV/0!</v>
      </c>
    </row>
    <row r="912" spans="1:54" x14ac:dyDescent="0.3">
      <c r="A912" s="10"/>
      <c r="B912" s="11"/>
      <c r="C912" s="12"/>
      <c r="D912" s="14"/>
      <c r="E912" s="12"/>
      <c r="F912" s="14"/>
      <c r="G912" s="14"/>
      <c r="H912" s="14"/>
      <c r="I912" s="14"/>
      <c r="J912" s="14"/>
      <c r="K912" s="14"/>
      <c r="L912" s="14"/>
      <c r="M912" s="14"/>
      <c r="N912" s="13"/>
      <c r="O912" s="13"/>
      <c r="P912" s="12"/>
      <c r="Q912" s="12"/>
      <c r="R912" s="12"/>
      <c r="S912" s="12"/>
      <c r="T912" s="12"/>
      <c r="U912" s="12"/>
      <c r="V912" s="12"/>
      <c r="W912" s="17"/>
      <c r="X912" s="17"/>
      <c r="Y912" s="15"/>
      <c r="Z912" s="14"/>
      <c r="AA912" s="43" t="e">
        <f t="shared" si="126"/>
        <v>#DIV/0!</v>
      </c>
      <c r="AB912" s="21" t="e">
        <f t="shared" si="127"/>
        <v>#DIV/0!</v>
      </c>
      <c r="AC912" s="21" t="e">
        <f t="shared" si="128"/>
        <v>#DIV/0!</v>
      </c>
      <c r="AD912" s="21" t="e">
        <f t="shared" si="129"/>
        <v>#DIV/0!</v>
      </c>
      <c r="AE912" s="21" t="e">
        <f t="shared" si="130"/>
        <v>#DIV/0!</v>
      </c>
      <c r="AF912" s="21" t="e">
        <f t="shared" si="133"/>
        <v>#DIV/0!</v>
      </c>
      <c r="AG912" s="20">
        <f>VLOOKUP(S912,'tabla ingresos'!$A$3:$D$15,4,FALSE)</f>
        <v>0</v>
      </c>
      <c r="AH912" s="20">
        <f t="shared" si="131"/>
        <v>0</v>
      </c>
      <c r="AI912" s="20">
        <f t="shared" si="132"/>
        <v>0</v>
      </c>
      <c r="AJ912" s="28" t="e">
        <f>VLOOKUP(AA912,score!$K$2:$L$8,2,TRUE)*AJ$2</f>
        <v>#DIV/0!</v>
      </c>
      <c r="AK912" s="28">
        <f>VLOOKUP(T912,score!$M$2:$N$8,2,FALSE)*AK$2</f>
        <v>0</v>
      </c>
      <c r="AL912" s="28">
        <f>VLOOKUP(Q912,score!$G$2:$H$8,2,TRUE)*AL$2</f>
        <v>0.1</v>
      </c>
      <c r="AM912" s="28" t="e">
        <f>VLOOKUP(AB912,score!$Y$2:$Z$8,2,TRUE)*AM$2</f>
        <v>#DIV/0!</v>
      </c>
      <c r="AN912" s="28" t="e">
        <f>VLOOKUP(AE912,score!$AE$2:$AF$8,2,TRUE)*AN$2</f>
        <v>#DIV/0!</v>
      </c>
      <c r="AO912" s="28">
        <f>VLOOKUP(O912,score!$C$2:$D$8,2,TRUE)*AO$2</f>
        <v>0.1</v>
      </c>
      <c r="AP912" s="28">
        <f>VLOOKUP(R912,score!$I$2:$J$8,2,TRUE)*AP$2</f>
        <v>0.1</v>
      </c>
      <c r="AQ912" s="28" t="e">
        <f>VLOOKUP(P912,score!$E$2:$F$8,2,FALSE)*AQ$2</f>
        <v>#N/A</v>
      </c>
      <c r="AR912" s="28">
        <f>VLOOKUP(U912,score!$O$2:$P$8,2,TRUE)*AR$2</f>
        <v>0</v>
      </c>
      <c r="AS912" s="28">
        <f>VLOOKUP(V912,score!$Q$2:$R$8,2,TRUE)*AS$2</f>
        <v>0</v>
      </c>
      <c r="AT912" s="28" t="e">
        <f>VLOOKUP(W912,score!$S$2:$T$8,2,FALSE)*AT$2</f>
        <v>#N/A</v>
      </c>
      <c r="AU912" s="28" t="e">
        <f>VLOOKUP(X912,score!$U$2:$V$4,2,FALSE)*AU$2</f>
        <v>#N/A</v>
      </c>
      <c r="AV912" s="28" t="e">
        <f>VLOOKUP(AF912,score!$AG$2:$AH$8,2,TRUE)*AV$2</f>
        <v>#DIV/0!</v>
      </c>
      <c r="AW912" s="28" t="e">
        <f>VLOOKUP(Y912,score!$W$2:$X$8,2,FALSE)*AW$2</f>
        <v>#N/A</v>
      </c>
      <c r="AX912" s="28" t="e">
        <f>VLOOKUP(AC912,score!$AA$2:$AB$8,2,TRUE)*AX$2</f>
        <v>#DIV/0!</v>
      </c>
      <c r="AY912" s="28" t="e">
        <f>VLOOKUP(AD912,score!$AC$2:$AD$8,2,TRUE)*AY$2</f>
        <v>#DIV/0!</v>
      </c>
      <c r="AZ912" s="28">
        <f>VLOOKUP(N912,score!$A$2:$B$8,2,TRUE)*AZ$2</f>
        <v>0.1</v>
      </c>
      <c r="BA912" s="29" t="e">
        <f t="shared" si="134"/>
        <v>#DIV/0!</v>
      </c>
      <c r="BB912" s="29" t="e">
        <f>VLOOKUP(BA912,score!$AJ$2:$AK$7,2,TRUE)</f>
        <v>#DIV/0!</v>
      </c>
    </row>
    <row r="913" spans="1:54" x14ac:dyDescent="0.3">
      <c r="A913" s="10"/>
      <c r="B913" s="11"/>
      <c r="C913" s="12"/>
      <c r="D913" s="14"/>
      <c r="E913" s="12"/>
      <c r="F913" s="14"/>
      <c r="G913" s="14"/>
      <c r="H913" s="14"/>
      <c r="I913" s="14"/>
      <c r="J913" s="14"/>
      <c r="K913" s="14"/>
      <c r="L913" s="14"/>
      <c r="M913" s="14"/>
      <c r="N913" s="13"/>
      <c r="O913" s="13"/>
      <c r="P913" s="12"/>
      <c r="Q913" s="12"/>
      <c r="R913" s="12"/>
      <c r="S913" s="12"/>
      <c r="T913" s="12"/>
      <c r="U913" s="12"/>
      <c r="V913" s="12"/>
      <c r="W913" s="17"/>
      <c r="X913" s="17"/>
      <c r="Y913" s="15"/>
      <c r="Z913" s="14"/>
      <c r="AA913" s="43" t="e">
        <f t="shared" si="126"/>
        <v>#DIV/0!</v>
      </c>
      <c r="AB913" s="21" t="e">
        <f t="shared" si="127"/>
        <v>#DIV/0!</v>
      </c>
      <c r="AC913" s="21" t="e">
        <f t="shared" si="128"/>
        <v>#DIV/0!</v>
      </c>
      <c r="AD913" s="21" t="e">
        <f t="shared" si="129"/>
        <v>#DIV/0!</v>
      </c>
      <c r="AE913" s="21" t="e">
        <f t="shared" si="130"/>
        <v>#DIV/0!</v>
      </c>
      <c r="AF913" s="21" t="e">
        <f t="shared" si="133"/>
        <v>#DIV/0!</v>
      </c>
      <c r="AG913" s="20">
        <f>VLOOKUP(S913,'tabla ingresos'!$A$3:$D$15,4,FALSE)</f>
        <v>0</v>
      </c>
      <c r="AH913" s="20">
        <f t="shared" si="131"/>
        <v>0</v>
      </c>
      <c r="AI913" s="20">
        <f t="shared" si="132"/>
        <v>0</v>
      </c>
      <c r="AJ913" s="28" t="e">
        <f>VLOOKUP(AA913,score!$K$2:$L$8,2,TRUE)*AJ$2</f>
        <v>#DIV/0!</v>
      </c>
      <c r="AK913" s="28">
        <f>VLOOKUP(T913,score!$M$2:$N$8,2,FALSE)*AK$2</f>
        <v>0</v>
      </c>
      <c r="AL913" s="28">
        <f>VLOOKUP(Q913,score!$G$2:$H$8,2,TRUE)*AL$2</f>
        <v>0.1</v>
      </c>
      <c r="AM913" s="28" t="e">
        <f>VLOOKUP(AB913,score!$Y$2:$Z$8,2,TRUE)*AM$2</f>
        <v>#DIV/0!</v>
      </c>
      <c r="AN913" s="28" t="e">
        <f>VLOOKUP(AE913,score!$AE$2:$AF$8,2,TRUE)*AN$2</f>
        <v>#DIV/0!</v>
      </c>
      <c r="AO913" s="28">
        <f>VLOOKUP(O913,score!$C$2:$D$8,2,TRUE)*AO$2</f>
        <v>0.1</v>
      </c>
      <c r="AP913" s="28">
        <f>VLOOKUP(R913,score!$I$2:$J$8,2,TRUE)*AP$2</f>
        <v>0.1</v>
      </c>
      <c r="AQ913" s="28" t="e">
        <f>VLOOKUP(P913,score!$E$2:$F$8,2,FALSE)*AQ$2</f>
        <v>#N/A</v>
      </c>
      <c r="AR913" s="28">
        <f>VLOOKUP(U913,score!$O$2:$P$8,2,TRUE)*AR$2</f>
        <v>0</v>
      </c>
      <c r="AS913" s="28">
        <f>VLOOKUP(V913,score!$Q$2:$R$8,2,TRUE)*AS$2</f>
        <v>0</v>
      </c>
      <c r="AT913" s="28" t="e">
        <f>VLOOKUP(W913,score!$S$2:$T$8,2,FALSE)*AT$2</f>
        <v>#N/A</v>
      </c>
      <c r="AU913" s="28" t="e">
        <f>VLOOKUP(X913,score!$U$2:$V$4,2,FALSE)*AU$2</f>
        <v>#N/A</v>
      </c>
      <c r="AV913" s="28" t="e">
        <f>VLOOKUP(AF913,score!$AG$2:$AH$8,2,TRUE)*AV$2</f>
        <v>#DIV/0!</v>
      </c>
      <c r="AW913" s="28" t="e">
        <f>VLOOKUP(Y913,score!$W$2:$X$8,2,FALSE)*AW$2</f>
        <v>#N/A</v>
      </c>
      <c r="AX913" s="28" t="e">
        <f>VLOOKUP(AC913,score!$AA$2:$AB$8,2,TRUE)*AX$2</f>
        <v>#DIV/0!</v>
      </c>
      <c r="AY913" s="28" t="e">
        <f>VLOOKUP(AD913,score!$AC$2:$AD$8,2,TRUE)*AY$2</f>
        <v>#DIV/0!</v>
      </c>
      <c r="AZ913" s="28">
        <f>VLOOKUP(N913,score!$A$2:$B$8,2,TRUE)*AZ$2</f>
        <v>0.1</v>
      </c>
      <c r="BA913" s="29" t="e">
        <f t="shared" si="134"/>
        <v>#DIV/0!</v>
      </c>
      <c r="BB913" s="29" t="e">
        <f>VLOOKUP(BA913,score!$AJ$2:$AK$7,2,TRUE)</f>
        <v>#DIV/0!</v>
      </c>
    </row>
    <row r="914" spans="1:54" x14ac:dyDescent="0.3">
      <c r="A914" s="10"/>
      <c r="B914" s="11"/>
      <c r="C914" s="12"/>
      <c r="D914" s="14"/>
      <c r="E914" s="12"/>
      <c r="F914" s="14"/>
      <c r="G914" s="14"/>
      <c r="H914" s="14"/>
      <c r="I914" s="14"/>
      <c r="J914" s="14"/>
      <c r="K914" s="14"/>
      <c r="L914" s="14"/>
      <c r="M914" s="14"/>
      <c r="N914" s="13"/>
      <c r="O914" s="13"/>
      <c r="P914" s="12"/>
      <c r="Q914" s="12"/>
      <c r="R914" s="12"/>
      <c r="S914" s="12"/>
      <c r="T914" s="12"/>
      <c r="U914" s="12"/>
      <c r="V914" s="12"/>
      <c r="W914" s="17"/>
      <c r="X914" s="17"/>
      <c r="Y914" s="15"/>
      <c r="Z914" s="14"/>
      <c r="AA914" s="43" t="e">
        <f t="shared" si="126"/>
        <v>#DIV/0!</v>
      </c>
      <c r="AB914" s="21" t="e">
        <f t="shared" si="127"/>
        <v>#DIV/0!</v>
      </c>
      <c r="AC914" s="21" t="e">
        <f t="shared" si="128"/>
        <v>#DIV/0!</v>
      </c>
      <c r="AD914" s="21" t="e">
        <f t="shared" si="129"/>
        <v>#DIV/0!</v>
      </c>
      <c r="AE914" s="21" t="e">
        <f t="shared" si="130"/>
        <v>#DIV/0!</v>
      </c>
      <c r="AF914" s="21" t="e">
        <f t="shared" si="133"/>
        <v>#DIV/0!</v>
      </c>
      <c r="AG914" s="20">
        <f>VLOOKUP(S914,'tabla ingresos'!$A$3:$D$15,4,FALSE)</f>
        <v>0</v>
      </c>
      <c r="AH914" s="20">
        <f t="shared" si="131"/>
        <v>0</v>
      </c>
      <c r="AI914" s="20">
        <f t="shared" si="132"/>
        <v>0</v>
      </c>
      <c r="AJ914" s="28" t="e">
        <f>VLOOKUP(AA914,score!$K$2:$L$8,2,TRUE)*AJ$2</f>
        <v>#DIV/0!</v>
      </c>
      <c r="AK914" s="28">
        <f>VLOOKUP(T914,score!$M$2:$N$8,2,FALSE)*AK$2</f>
        <v>0</v>
      </c>
      <c r="AL914" s="28">
        <f>VLOOKUP(Q914,score!$G$2:$H$8,2,TRUE)*AL$2</f>
        <v>0.1</v>
      </c>
      <c r="AM914" s="28" t="e">
        <f>VLOOKUP(AB914,score!$Y$2:$Z$8,2,TRUE)*AM$2</f>
        <v>#DIV/0!</v>
      </c>
      <c r="AN914" s="28" t="e">
        <f>VLOOKUP(AE914,score!$AE$2:$AF$8,2,TRUE)*AN$2</f>
        <v>#DIV/0!</v>
      </c>
      <c r="AO914" s="28">
        <f>VLOOKUP(O914,score!$C$2:$D$8,2,TRUE)*AO$2</f>
        <v>0.1</v>
      </c>
      <c r="AP914" s="28">
        <f>VLOOKUP(R914,score!$I$2:$J$8,2,TRUE)*AP$2</f>
        <v>0.1</v>
      </c>
      <c r="AQ914" s="28" t="e">
        <f>VLOOKUP(P914,score!$E$2:$F$8,2,FALSE)*AQ$2</f>
        <v>#N/A</v>
      </c>
      <c r="AR914" s="28">
        <f>VLOOKUP(U914,score!$O$2:$P$8,2,TRUE)*AR$2</f>
        <v>0</v>
      </c>
      <c r="AS914" s="28">
        <f>VLOOKUP(V914,score!$Q$2:$R$8,2,TRUE)*AS$2</f>
        <v>0</v>
      </c>
      <c r="AT914" s="28" t="e">
        <f>VLOOKUP(W914,score!$S$2:$T$8,2,FALSE)*AT$2</f>
        <v>#N/A</v>
      </c>
      <c r="AU914" s="28" t="e">
        <f>VLOOKUP(X914,score!$U$2:$V$4,2,FALSE)*AU$2</f>
        <v>#N/A</v>
      </c>
      <c r="AV914" s="28" t="e">
        <f>VLOOKUP(AF914,score!$AG$2:$AH$8,2,TRUE)*AV$2</f>
        <v>#DIV/0!</v>
      </c>
      <c r="AW914" s="28" t="e">
        <f>VLOOKUP(Y914,score!$W$2:$X$8,2,FALSE)*AW$2</f>
        <v>#N/A</v>
      </c>
      <c r="AX914" s="28" t="e">
        <f>VLOOKUP(AC914,score!$AA$2:$AB$8,2,TRUE)*AX$2</f>
        <v>#DIV/0!</v>
      </c>
      <c r="AY914" s="28" t="e">
        <f>VLOOKUP(AD914,score!$AC$2:$AD$8,2,TRUE)*AY$2</f>
        <v>#DIV/0!</v>
      </c>
      <c r="AZ914" s="28">
        <f>VLOOKUP(N914,score!$A$2:$B$8,2,TRUE)*AZ$2</f>
        <v>0.1</v>
      </c>
      <c r="BA914" s="29" t="e">
        <f t="shared" si="134"/>
        <v>#DIV/0!</v>
      </c>
      <c r="BB914" s="29" t="e">
        <f>VLOOKUP(BA914,score!$AJ$2:$AK$7,2,TRUE)</f>
        <v>#DIV/0!</v>
      </c>
    </row>
    <row r="915" spans="1:54" x14ac:dyDescent="0.3">
      <c r="A915" s="10"/>
      <c r="B915" s="11"/>
      <c r="C915" s="12"/>
      <c r="D915" s="14"/>
      <c r="E915" s="12"/>
      <c r="F915" s="14"/>
      <c r="G915" s="14"/>
      <c r="H915" s="14"/>
      <c r="I915" s="14"/>
      <c r="J915" s="14"/>
      <c r="K915" s="14"/>
      <c r="L915" s="14"/>
      <c r="M915" s="14"/>
      <c r="N915" s="13"/>
      <c r="O915" s="13"/>
      <c r="P915" s="12"/>
      <c r="Q915" s="12"/>
      <c r="R915" s="12"/>
      <c r="S915" s="12"/>
      <c r="T915" s="12"/>
      <c r="U915" s="12"/>
      <c r="V915" s="12"/>
      <c r="W915" s="17"/>
      <c r="X915" s="17"/>
      <c r="Y915" s="15"/>
      <c r="Z915" s="14"/>
      <c r="AA915" s="43" t="e">
        <f t="shared" si="126"/>
        <v>#DIV/0!</v>
      </c>
      <c r="AB915" s="21" t="e">
        <f t="shared" si="127"/>
        <v>#DIV/0!</v>
      </c>
      <c r="AC915" s="21" t="e">
        <f t="shared" si="128"/>
        <v>#DIV/0!</v>
      </c>
      <c r="AD915" s="21" t="e">
        <f t="shared" si="129"/>
        <v>#DIV/0!</v>
      </c>
      <c r="AE915" s="21" t="e">
        <f t="shared" si="130"/>
        <v>#DIV/0!</v>
      </c>
      <c r="AF915" s="21" t="e">
        <f t="shared" si="133"/>
        <v>#DIV/0!</v>
      </c>
      <c r="AG915" s="20">
        <f>VLOOKUP(S915,'tabla ingresos'!$A$3:$D$15,4,FALSE)</f>
        <v>0</v>
      </c>
      <c r="AH915" s="20">
        <f t="shared" si="131"/>
        <v>0</v>
      </c>
      <c r="AI915" s="20">
        <f t="shared" si="132"/>
        <v>0</v>
      </c>
      <c r="AJ915" s="28" t="e">
        <f>VLOOKUP(AA915,score!$K$2:$L$8,2,TRUE)*AJ$2</f>
        <v>#DIV/0!</v>
      </c>
      <c r="AK915" s="28">
        <f>VLOOKUP(T915,score!$M$2:$N$8,2,FALSE)*AK$2</f>
        <v>0</v>
      </c>
      <c r="AL915" s="28">
        <f>VLOOKUP(Q915,score!$G$2:$H$8,2,TRUE)*AL$2</f>
        <v>0.1</v>
      </c>
      <c r="AM915" s="28" t="e">
        <f>VLOOKUP(AB915,score!$Y$2:$Z$8,2,TRUE)*AM$2</f>
        <v>#DIV/0!</v>
      </c>
      <c r="AN915" s="28" t="e">
        <f>VLOOKUP(AE915,score!$AE$2:$AF$8,2,TRUE)*AN$2</f>
        <v>#DIV/0!</v>
      </c>
      <c r="AO915" s="28">
        <f>VLOOKUP(O915,score!$C$2:$D$8,2,TRUE)*AO$2</f>
        <v>0.1</v>
      </c>
      <c r="AP915" s="28">
        <f>VLOOKUP(R915,score!$I$2:$J$8,2,TRUE)*AP$2</f>
        <v>0.1</v>
      </c>
      <c r="AQ915" s="28" t="e">
        <f>VLOOKUP(P915,score!$E$2:$F$8,2,FALSE)*AQ$2</f>
        <v>#N/A</v>
      </c>
      <c r="AR915" s="28">
        <f>VLOOKUP(U915,score!$O$2:$P$8,2,TRUE)*AR$2</f>
        <v>0</v>
      </c>
      <c r="AS915" s="28">
        <f>VLOOKUP(V915,score!$Q$2:$R$8,2,TRUE)*AS$2</f>
        <v>0</v>
      </c>
      <c r="AT915" s="28" t="e">
        <f>VLOOKUP(W915,score!$S$2:$T$8,2,FALSE)*AT$2</f>
        <v>#N/A</v>
      </c>
      <c r="AU915" s="28" t="e">
        <f>VLOOKUP(X915,score!$U$2:$V$4,2,FALSE)*AU$2</f>
        <v>#N/A</v>
      </c>
      <c r="AV915" s="28" t="e">
        <f>VLOOKUP(AF915,score!$AG$2:$AH$8,2,TRUE)*AV$2</f>
        <v>#DIV/0!</v>
      </c>
      <c r="AW915" s="28" t="e">
        <f>VLOOKUP(Y915,score!$W$2:$X$8,2,FALSE)*AW$2</f>
        <v>#N/A</v>
      </c>
      <c r="AX915" s="28" t="e">
        <f>VLOOKUP(AC915,score!$AA$2:$AB$8,2,TRUE)*AX$2</f>
        <v>#DIV/0!</v>
      </c>
      <c r="AY915" s="28" t="e">
        <f>VLOOKUP(AD915,score!$AC$2:$AD$8,2,TRUE)*AY$2</f>
        <v>#DIV/0!</v>
      </c>
      <c r="AZ915" s="28">
        <f>VLOOKUP(N915,score!$A$2:$B$8,2,TRUE)*AZ$2</f>
        <v>0.1</v>
      </c>
      <c r="BA915" s="29" t="e">
        <f t="shared" si="134"/>
        <v>#DIV/0!</v>
      </c>
      <c r="BB915" s="29" t="e">
        <f>VLOOKUP(BA915,score!$AJ$2:$AK$7,2,TRUE)</f>
        <v>#DIV/0!</v>
      </c>
    </row>
    <row r="916" spans="1:54" x14ac:dyDescent="0.3">
      <c r="A916" s="10"/>
      <c r="B916" s="11"/>
      <c r="C916" s="12"/>
      <c r="D916" s="14"/>
      <c r="E916" s="12"/>
      <c r="F916" s="14"/>
      <c r="G916" s="14"/>
      <c r="H916" s="14"/>
      <c r="I916" s="14"/>
      <c r="J916" s="14"/>
      <c r="K916" s="14"/>
      <c r="L916" s="14"/>
      <c r="M916" s="14"/>
      <c r="N916" s="13"/>
      <c r="O916" s="13"/>
      <c r="P916" s="12"/>
      <c r="Q916" s="12"/>
      <c r="R916" s="12"/>
      <c r="S916" s="12"/>
      <c r="T916" s="12"/>
      <c r="U916" s="12"/>
      <c r="V916" s="12"/>
      <c r="W916" s="17"/>
      <c r="X916" s="17"/>
      <c r="Y916" s="15"/>
      <c r="Z916" s="14"/>
      <c r="AA916" s="43" t="e">
        <f t="shared" si="126"/>
        <v>#DIV/0!</v>
      </c>
      <c r="AB916" s="21" t="e">
        <f t="shared" si="127"/>
        <v>#DIV/0!</v>
      </c>
      <c r="AC916" s="21" t="e">
        <f t="shared" si="128"/>
        <v>#DIV/0!</v>
      </c>
      <c r="AD916" s="21" t="e">
        <f t="shared" si="129"/>
        <v>#DIV/0!</v>
      </c>
      <c r="AE916" s="21" t="e">
        <f t="shared" si="130"/>
        <v>#DIV/0!</v>
      </c>
      <c r="AF916" s="21" t="e">
        <f t="shared" si="133"/>
        <v>#DIV/0!</v>
      </c>
      <c r="AG916" s="20">
        <f>VLOOKUP(S916,'tabla ingresos'!$A$3:$D$15,4,FALSE)</f>
        <v>0</v>
      </c>
      <c r="AH916" s="20">
        <f t="shared" si="131"/>
        <v>0</v>
      </c>
      <c r="AI916" s="20">
        <f t="shared" si="132"/>
        <v>0</v>
      </c>
      <c r="AJ916" s="28" t="e">
        <f>VLOOKUP(AA916,score!$K$2:$L$8,2,TRUE)*AJ$2</f>
        <v>#DIV/0!</v>
      </c>
      <c r="AK916" s="28">
        <f>VLOOKUP(T916,score!$M$2:$N$8,2,FALSE)*AK$2</f>
        <v>0</v>
      </c>
      <c r="AL916" s="28">
        <f>VLOOKUP(Q916,score!$G$2:$H$8,2,TRUE)*AL$2</f>
        <v>0.1</v>
      </c>
      <c r="AM916" s="28" t="e">
        <f>VLOOKUP(AB916,score!$Y$2:$Z$8,2,TRUE)*AM$2</f>
        <v>#DIV/0!</v>
      </c>
      <c r="AN916" s="28" t="e">
        <f>VLOOKUP(AE916,score!$AE$2:$AF$8,2,TRUE)*AN$2</f>
        <v>#DIV/0!</v>
      </c>
      <c r="AO916" s="28">
        <f>VLOOKUP(O916,score!$C$2:$D$8,2,TRUE)*AO$2</f>
        <v>0.1</v>
      </c>
      <c r="AP916" s="28">
        <f>VLOOKUP(R916,score!$I$2:$J$8,2,TRUE)*AP$2</f>
        <v>0.1</v>
      </c>
      <c r="AQ916" s="28" t="e">
        <f>VLOOKUP(P916,score!$E$2:$F$8,2,FALSE)*AQ$2</f>
        <v>#N/A</v>
      </c>
      <c r="AR916" s="28">
        <f>VLOOKUP(U916,score!$O$2:$P$8,2,TRUE)*AR$2</f>
        <v>0</v>
      </c>
      <c r="AS916" s="28">
        <f>VLOOKUP(V916,score!$Q$2:$R$8,2,TRUE)*AS$2</f>
        <v>0</v>
      </c>
      <c r="AT916" s="28" t="e">
        <f>VLOOKUP(W916,score!$S$2:$T$8,2,FALSE)*AT$2</f>
        <v>#N/A</v>
      </c>
      <c r="AU916" s="28" t="e">
        <f>VLOOKUP(X916,score!$U$2:$V$4,2,FALSE)*AU$2</f>
        <v>#N/A</v>
      </c>
      <c r="AV916" s="28" t="e">
        <f>VLOOKUP(AF916,score!$AG$2:$AH$8,2,TRUE)*AV$2</f>
        <v>#DIV/0!</v>
      </c>
      <c r="AW916" s="28" t="e">
        <f>VLOOKUP(Y916,score!$W$2:$X$8,2,FALSE)*AW$2</f>
        <v>#N/A</v>
      </c>
      <c r="AX916" s="28" t="e">
        <f>VLOOKUP(AC916,score!$AA$2:$AB$8,2,TRUE)*AX$2</f>
        <v>#DIV/0!</v>
      </c>
      <c r="AY916" s="28" t="e">
        <f>VLOOKUP(AD916,score!$AC$2:$AD$8,2,TRUE)*AY$2</f>
        <v>#DIV/0!</v>
      </c>
      <c r="AZ916" s="28">
        <f>VLOOKUP(N916,score!$A$2:$B$8,2,TRUE)*AZ$2</f>
        <v>0.1</v>
      </c>
      <c r="BA916" s="29" t="e">
        <f t="shared" si="134"/>
        <v>#DIV/0!</v>
      </c>
      <c r="BB916" s="29" t="e">
        <f>VLOOKUP(BA916,score!$AJ$2:$AK$7,2,TRUE)</f>
        <v>#DIV/0!</v>
      </c>
    </row>
    <row r="917" spans="1:54" x14ac:dyDescent="0.3">
      <c r="A917" s="10"/>
      <c r="B917" s="11"/>
      <c r="C917" s="12"/>
      <c r="D917" s="14"/>
      <c r="E917" s="12"/>
      <c r="F917" s="14"/>
      <c r="G917" s="14"/>
      <c r="H917" s="14"/>
      <c r="I917" s="14"/>
      <c r="J917" s="14"/>
      <c r="K917" s="14"/>
      <c r="L917" s="14"/>
      <c r="M917" s="14"/>
      <c r="N917" s="13"/>
      <c r="O917" s="13"/>
      <c r="P917" s="12"/>
      <c r="Q917" s="12"/>
      <c r="R917" s="12"/>
      <c r="S917" s="12"/>
      <c r="T917" s="12"/>
      <c r="U917" s="12"/>
      <c r="V917" s="12"/>
      <c r="W917" s="17"/>
      <c r="X917" s="17"/>
      <c r="Y917" s="15"/>
      <c r="Z917" s="14"/>
      <c r="AA917" s="43" t="e">
        <f t="shared" si="126"/>
        <v>#DIV/0!</v>
      </c>
      <c r="AB917" s="21" t="e">
        <f t="shared" si="127"/>
        <v>#DIV/0!</v>
      </c>
      <c r="AC917" s="21" t="e">
        <f t="shared" si="128"/>
        <v>#DIV/0!</v>
      </c>
      <c r="AD917" s="21" t="e">
        <f t="shared" si="129"/>
        <v>#DIV/0!</v>
      </c>
      <c r="AE917" s="21" t="e">
        <f t="shared" si="130"/>
        <v>#DIV/0!</v>
      </c>
      <c r="AF917" s="21" t="e">
        <f t="shared" si="133"/>
        <v>#DIV/0!</v>
      </c>
      <c r="AG917" s="20">
        <f>VLOOKUP(S917,'tabla ingresos'!$A$3:$D$15,4,FALSE)</f>
        <v>0</v>
      </c>
      <c r="AH917" s="20">
        <f t="shared" si="131"/>
        <v>0</v>
      </c>
      <c r="AI917" s="20">
        <f t="shared" si="132"/>
        <v>0</v>
      </c>
      <c r="AJ917" s="28" t="e">
        <f>VLOOKUP(AA917,score!$K$2:$L$8,2,TRUE)*AJ$2</f>
        <v>#DIV/0!</v>
      </c>
      <c r="AK917" s="28">
        <f>VLOOKUP(T917,score!$M$2:$N$8,2,FALSE)*AK$2</f>
        <v>0</v>
      </c>
      <c r="AL917" s="28">
        <f>VLOOKUP(Q917,score!$G$2:$H$8,2,TRUE)*AL$2</f>
        <v>0.1</v>
      </c>
      <c r="AM917" s="28" t="e">
        <f>VLOOKUP(AB917,score!$Y$2:$Z$8,2,TRUE)*AM$2</f>
        <v>#DIV/0!</v>
      </c>
      <c r="AN917" s="28" t="e">
        <f>VLOOKUP(AE917,score!$AE$2:$AF$8,2,TRUE)*AN$2</f>
        <v>#DIV/0!</v>
      </c>
      <c r="AO917" s="28">
        <f>VLOOKUP(O917,score!$C$2:$D$8,2,TRUE)*AO$2</f>
        <v>0.1</v>
      </c>
      <c r="AP917" s="28">
        <f>VLOOKUP(R917,score!$I$2:$J$8,2,TRUE)*AP$2</f>
        <v>0.1</v>
      </c>
      <c r="AQ917" s="28" t="e">
        <f>VLOOKUP(P917,score!$E$2:$F$8,2,FALSE)*AQ$2</f>
        <v>#N/A</v>
      </c>
      <c r="AR917" s="28">
        <f>VLOOKUP(U917,score!$O$2:$P$8,2,TRUE)*AR$2</f>
        <v>0</v>
      </c>
      <c r="AS917" s="28">
        <f>VLOOKUP(V917,score!$Q$2:$R$8,2,TRUE)*AS$2</f>
        <v>0</v>
      </c>
      <c r="AT917" s="28" t="e">
        <f>VLOOKUP(W917,score!$S$2:$T$8,2,FALSE)*AT$2</f>
        <v>#N/A</v>
      </c>
      <c r="AU917" s="28" t="e">
        <f>VLOOKUP(X917,score!$U$2:$V$4,2,FALSE)*AU$2</f>
        <v>#N/A</v>
      </c>
      <c r="AV917" s="28" t="e">
        <f>VLOOKUP(AF917,score!$AG$2:$AH$8,2,TRUE)*AV$2</f>
        <v>#DIV/0!</v>
      </c>
      <c r="AW917" s="28" t="e">
        <f>VLOOKUP(Y917,score!$W$2:$X$8,2,FALSE)*AW$2</f>
        <v>#N/A</v>
      </c>
      <c r="AX917" s="28" t="e">
        <f>VLOOKUP(AC917,score!$AA$2:$AB$8,2,TRUE)*AX$2</f>
        <v>#DIV/0!</v>
      </c>
      <c r="AY917" s="28" t="e">
        <f>VLOOKUP(AD917,score!$AC$2:$AD$8,2,TRUE)*AY$2</f>
        <v>#DIV/0!</v>
      </c>
      <c r="AZ917" s="28">
        <f>VLOOKUP(N917,score!$A$2:$B$8,2,TRUE)*AZ$2</f>
        <v>0.1</v>
      </c>
      <c r="BA917" s="29" t="e">
        <f t="shared" si="134"/>
        <v>#DIV/0!</v>
      </c>
      <c r="BB917" s="29" t="e">
        <f>VLOOKUP(BA917,score!$AJ$2:$AK$7,2,TRUE)</f>
        <v>#DIV/0!</v>
      </c>
    </row>
    <row r="918" spans="1:54" x14ac:dyDescent="0.3">
      <c r="A918" s="10"/>
      <c r="B918" s="11"/>
      <c r="C918" s="12"/>
      <c r="D918" s="14"/>
      <c r="E918" s="12"/>
      <c r="F918" s="14"/>
      <c r="G918" s="14"/>
      <c r="H918" s="14"/>
      <c r="I918" s="14"/>
      <c r="J918" s="14"/>
      <c r="K918" s="14"/>
      <c r="L918" s="14"/>
      <c r="M918" s="14"/>
      <c r="N918" s="13"/>
      <c r="O918" s="13"/>
      <c r="P918" s="12"/>
      <c r="Q918" s="12"/>
      <c r="R918" s="12"/>
      <c r="S918" s="12"/>
      <c r="T918" s="12"/>
      <c r="U918" s="12"/>
      <c r="V918" s="12"/>
      <c r="W918" s="17"/>
      <c r="X918" s="17"/>
      <c r="Y918" s="15"/>
      <c r="Z918" s="14"/>
      <c r="AA918" s="43" t="e">
        <f t="shared" si="126"/>
        <v>#DIV/0!</v>
      </c>
      <c r="AB918" s="21" t="e">
        <f t="shared" si="127"/>
        <v>#DIV/0!</v>
      </c>
      <c r="AC918" s="21" t="e">
        <f t="shared" si="128"/>
        <v>#DIV/0!</v>
      </c>
      <c r="AD918" s="21" t="e">
        <f t="shared" si="129"/>
        <v>#DIV/0!</v>
      </c>
      <c r="AE918" s="21" t="e">
        <f t="shared" si="130"/>
        <v>#DIV/0!</v>
      </c>
      <c r="AF918" s="21" t="e">
        <f t="shared" si="133"/>
        <v>#DIV/0!</v>
      </c>
      <c r="AG918" s="20">
        <f>VLOOKUP(S918,'tabla ingresos'!$A$3:$D$15,4,FALSE)</f>
        <v>0</v>
      </c>
      <c r="AH918" s="20">
        <f t="shared" si="131"/>
        <v>0</v>
      </c>
      <c r="AI918" s="20">
        <f t="shared" si="132"/>
        <v>0</v>
      </c>
      <c r="AJ918" s="28" t="e">
        <f>VLOOKUP(AA918,score!$K$2:$L$8,2,TRUE)*AJ$2</f>
        <v>#DIV/0!</v>
      </c>
      <c r="AK918" s="28">
        <f>VLOOKUP(T918,score!$M$2:$N$8,2,FALSE)*AK$2</f>
        <v>0</v>
      </c>
      <c r="AL918" s="28">
        <f>VLOOKUP(Q918,score!$G$2:$H$8,2,TRUE)*AL$2</f>
        <v>0.1</v>
      </c>
      <c r="AM918" s="28" t="e">
        <f>VLOOKUP(AB918,score!$Y$2:$Z$8,2,TRUE)*AM$2</f>
        <v>#DIV/0!</v>
      </c>
      <c r="AN918" s="28" t="e">
        <f>VLOOKUP(AE918,score!$AE$2:$AF$8,2,TRUE)*AN$2</f>
        <v>#DIV/0!</v>
      </c>
      <c r="AO918" s="28">
        <f>VLOOKUP(O918,score!$C$2:$D$8,2,TRUE)*AO$2</f>
        <v>0.1</v>
      </c>
      <c r="AP918" s="28">
        <f>VLOOKUP(R918,score!$I$2:$J$8,2,TRUE)*AP$2</f>
        <v>0.1</v>
      </c>
      <c r="AQ918" s="28" t="e">
        <f>VLOOKUP(P918,score!$E$2:$F$8,2,FALSE)*AQ$2</f>
        <v>#N/A</v>
      </c>
      <c r="AR918" s="28">
        <f>VLOOKUP(U918,score!$O$2:$P$8,2,TRUE)*AR$2</f>
        <v>0</v>
      </c>
      <c r="AS918" s="28">
        <f>VLOOKUP(V918,score!$Q$2:$R$8,2,TRUE)*AS$2</f>
        <v>0</v>
      </c>
      <c r="AT918" s="28" t="e">
        <f>VLOOKUP(W918,score!$S$2:$T$8,2,FALSE)*AT$2</f>
        <v>#N/A</v>
      </c>
      <c r="AU918" s="28" t="e">
        <f>VLOOKUP(X918,score!$U$2:$V$4,2,FALSE)*AU$2</f>
        <v>#N/A</v>
      </c>
      <c r="AV918" s="28" t="e">
        <f>VLOOKUP(AF918,score!$AG$2:$AH$8,2,TRUE)*AV$2</f>
        <v>#DIV/0!</v>
      </c>
      <c r="AW918" s="28" t="e">
        <f>VLOOKUP(Y918,score!$W$2:$X$8,2,FALSE)*AW$2</f>
        <v>#N/A</v>
      </c>
      <c r="AX918" s="28" t="e">
        <f>VLOOKUP(AC918,score!$AA$2:$AB$8,2,TRUE)*AX$2</f>
        <v>#DIV/0!</v>
      </c>
      <c r="AY918" s="28" t="e">
        <f>VLOOKUP(AD918,score!$AC$2:$AD$8,2,TRUE)*AY$2</f>
        <v>#DIV/0!</v>
      </c>
      <c r="AZ918" s="28">
        <f>VLOOKUP(N918,score!$A$2:$B$8,2,TRUE)*AZ$2</f>
        <v>0.1</v>
      </c>
      <c r="BA918" s="29" t="e">
        <f t="shared" si="134"/>
        <v>#DIV/0!</v>
      </c>
      <c r="BB918" s="29" t="e">
        <f>VLOOKUP(BA918,score!$AJ$2:$AK$7,2,TRUE)</f>
        <v>#DIV/0!</v>
      </c>
    </row>
    <row r="919" spans="1:54" x14ac:dyDescent="0.3">
      <c r="A919" s="10"/>
      <c r="B919" s="11"/>
      <c r="C919" s="12"/>
      <c r="D919" s="14"/>
      <c r="E919" s="12"/>
      <c r="F919" s="14"/>
      <c r="G919" s="14"/>
      <c r="H919" s="14"/>
      <c r="I919" s="14"/>
      <c r="J919" s="14"/>
      <c r="K919" s="14"/>
      <c r="L919" s="14"/>
      <c r="M919" s="14"/>
      <c r="N919" s="13"/>
      <c r="O919" s="13"/>
      <c r="P919" s="12"/>
      <c r="Q919" s="12"/>
      <c r="R919" s="12"/>
      <c r="S919" s="12"/>
      <c r="T919" s="12"/>
      <c r="U919" s="12"/>
      <c r="V919" s="12"/>
      <c r="W919" s="17"/>
      <c r="X919" s="17"/>
      <c r="Y919" s="15"/>
      <c r="Z919" s="14"/>
      <c r="AA919" s="43" t="e">
        <f t="shared" si="126"/>
        <v>#DIV/0!</v>
      </c>
      <c r="AB919" s="21" t="e">
        <f t="shared" si="127"/>
        <v>#DIV/0!</v>
      </c>
      <c r="AC919" s="21" t="e">
        <f t="shared" si="128"/>
        <v>#DIV/0!</v>
      </c>
      <c r="AD919" s="21" t="e">
        <f t="shared" si="129"/>
        <v>#DIV/0!</v>
      </c>
      <c r="AE919" s="21" t="e">
        <f t="shared" si="130"/>
        <v>#DIV/0!</v>
      </c>
      <c r="AF919" s="21" t="e">
        <f t="shared" si="133"/>
        <v>#DIV/0!</v>
      </c>
      <c r="AG919" s="20">
        <f>VLOOKUP(S919,'tabla ingresos'!$A$3:$D$15,4,FALSE)</f>
        <v>0</v>
      </c>
      <c r="AH919" s="20">
        <f t="shared" si="131"/>
        <v>0</v>
      </c>
      <c r="AI919" s="20">
        <f t="shared" si="132"/>
        <v>0</v>
      </c>
      <c r="AJ919" s="28" t="e">
        <f>VLOOKUP(AA919,score!$K$2:$L$8,2,TRUE)*AJ$2</f>
        <v>#DIV/0!</v>
      </c>
      <c r="AK919" s="28">
        <f>VLOOKUP(T919,score!$M$2:$N$8,2,FALSE)*AK$2</f>
        <v>0</v>
      </c>
      <c r="AL919" s="28">
        <f>VLOOKUP(Q919,score!$G$2:$H$8,2,TRUE)*AL$2</f>
        <v>0.1</v>
      </c>
      <c r="AM919" s="28" t="e">
        <f>VLOOKUP(AB919,score!$Y$2:$Z$8,2,TRUE)*AM$2</f>
        <v>#DIV/0!</v>
      </c>
      <c r="AN919" s="28" t="e">
        <f>VLOOKUP(AE919,score!$AE$2:$AF$8,2,TRUE)*AN$2</f>
        <v>#DIV/0!</v>
      </c>
      <c r="AO919" s="28">
        <f>VLOOKUP(O919,score!$C$2:$D$8,2,TRUE)*AO$2</f>
        <v>0.1</v>
      </c>
      <c r="AP919" s="28">
        <f>VLOOKUP(R919,score!$I$2:$J$8,2,TRUE)*AP$2</f>
        <v>0.1</v>
      </c>
      <c r="AQ919" s="28" t="e">
        <f>VLOOKUP(P919,score!$E$2:$F$8,2,FALSE)*AQ$2</f>
        <v>#N/A</v>
      </c>
      <c r="AR919" s="28">
        <f>VLOOKUP(U919,score!$O$2:$P$8,2,TRUE)*AR$2</f>
        <v>0</v>
      </c>
      <c r="AS919" s="28">
        <f>VLOOKUP(V919,score!$Q$2:$R$8,2,TRUE)*AS$2</f>
        <v>0</v>
      </c>
      <c r="AT919" s="28" t="e">
        <f>VLOOKUP(W919,score!$S$2:$T$8,2,FALSE)*AT$2</f>
        <v>#N/A</v>
      </c>
      <c r="AU919" s="28" t="e">
        <f>VLOOKUP(X919,score!$U$2:$V$4,2,FALSE)*AU$2</f>
        <v>#N/A</v>
      </c>
      <c r="AV919" s="28" t="e">
        <f>VLOOKUP(AF919,score!$AG$2:$AH$8,2,TRUE)*AV$2</f>
        <v>#DIV/0!</v>
      </c>
      <c r="AW919" s="28" t="e">
        <f>VLOOKUP(Y919,score!$W$2:$X$8,2,FALSE)*AW$2</f>
        <v>#N/A</v>
      </c>
      <c r="AX919" s="28" t="e">
        <f>VLOOKUP(AC919,score!$AA$2:$AB$8,2,TRUE)*AX$2</f>
        <v>#DIV/0!</v>
      </c>
      <c r="AY919" s="28" t="e">
        <f>VLOOKUP(AD919,score!$AC$2:$AD$8,2,TRUE)*AY$2</f>
        <v>#DIV/0!</v>
      </c>
      <c r="AZ919" s="28">
        <f>VLOOKUP(N919,score!$A$2:$B$8,2,TRUE)*AZ$2</f>
        <v>0.1</v>
      </c>
      <c r="BA919" s="29" t="e">
        <f t="shared" si="134"/>
        <v>#DIV/0!</v>
      </c>
      <c r="BB919" s="29" t="e">
        <f>VLOOKUP(BA919,score!$AJ$2:$AK$7,2,TRUE)</f>
        <v>#DIV/0!</v>
      </c>
    </row>
    <row r="920" spans="1:54" x14ac:dyDescent="0.3">
      <c r="A920" s="10"/>
      <c r="B920" s="11"/>
      <c r="C920" s="12"/>
      <c r="D920" s="14"/>
      <c r="E920" s="12"/>
      <c r="F920" s="14"/>
      <c r="G920" s="14"/>
      <c r="H920" s="14"/>
      <c r="I920" s="14"/>
      <c r="J920" s="14"/>
      <c r="K920" s="14"/>
      <c r="L920" s="14"/>
      <c r="M920" s="14"/>
      <c r="N920" s="13"/>
      <c r="O920" s="13"/>
      <c r="P920" s="12"/>
      <c r="Q920" s="12"/>
      <c r="R920" s="12"/>
      <c r="S920" s="12"/>
      <c r="T920" s="12"/>
      <c r="U920" s="12"/>
      <c r="V920" s="12"/>
      <c r="W920" s="17"/>
      <c r="X920" s="17"/>
      <c r="Y920" s="15"/>
      <c r="Z920" s="14"/>
      <c r="AA920" s="43" t="e">
        <f t="shared" si="126"/>
        <v>#DIV/0!</v>
      </c>
      <c r="AB920" s="21" t="e">
        <f t="shared" si="127"/>
        <v>#DIV/0!</v>
      </c>
      <c r="AC920" s="21" t="e">
        <f t="shared" si="128"/>
        <v>#DIV/0!</v>
      </c>
      <c r="AD920" s="21" t="e">
        <f t="shared" si="129"/>
        <v>#DIV/0!</v>
      </c>
      <c r="AE920" s="21" t="e">
        <f t="shared" si="130"/>
        <v>#DIV/0!</v>
      </c>
      <c r="AF920" s="21" t="e">
        <f t="shared" si="133"/>
        <v>#DIV/0!</v>
      </c>
      <c r="AG920" s="20">
        <f>VLOOKUP(S920,'tabla ingresos'!$A$3:$D$15,4,FALSE)</f>
        <v>0</v>
      </c>
      <c r="AH920" s="20">
        <f t="shared" si="131"/>
        <v>0</v>
      </c>
      <c r="AI920" s="20">
        <f t="shared" si="132"/>
        <v>0</v>
      </c>
      <c r="AJ920" s="28" t="e">
        <f>VLOOKUP(AA920,score!$K$2:$L$8,2,TRUE)*AJ$2</f>
        <v>#DIV/0!</v>
      </c>
      <c r="AK920" s="28">
        <f>VLOOKUP(T920,score!$M$2:$N$8,2,FALSE)*AK$2</f>
        <v>0</v>
      </c>
      <c r="AL920" s="28">
        <f>VLOOKUP(Q920,score!$G$2:$H$8,2,TRUE)*AL$2</f>
        <v>0.1</v>
      </c>
      <c r="AM920" s="28" t="e">
        <f>VLOOKUP(AB920,score!$Y$2:$Z$8,2,TRUE)*AM$2</f>
        <v>#DIV/0!</v>
      </c>
      <c r="AN920" s="28" t="e">
        <f>VLOOKUP(AE920,score!$AE$2:$AF$8,2,TRUE)*AN$2</f>
        <v>#DIV/0!</v>
      </c>
      <c r="AO920" s="28">
        <f>VLOOKUP(O920,score!$C$2:$D$8,2,TRUE)*AO$2</f>
        <v>0.1</v>
      </c>
      <c r="AP920" s="28">
        <f>VLOOKUP(R920,score!$I$2:$J$8,2,TRUE)*AP$2</f>
        <v>0.1</v>
      </c>
      <c r="AQ920" s="28" t="e">
        <f>VLOOKUP(P920,score!$E$2:$F$8,2,FALSE)*AQ$2</f>
        <v>#N/A</v>
      </c>
      <c r="AR920" s="28">
        <f>VLOOKUP(U920,score!$O$2:$P$8,2,TRUE)*AR$2</f>
        <v>0</v>
      </c>
      <c r="AS920" s="28">
        <f>VLOOKUP(V920,score!$Q$2:$R$8,2,TRUE)*AS$2</f>
        <v>0</v>
      </c>
      <c r="AT920" s="28" t="e">
        <f>VLOOKUP(W920,score!$S$2:$T$8,2,FALSE)*AT$2</f>
        <v>#N/A</v>
      </c>
      <c r="AU920" s="28" t="e">
        <f>VLOOKUP(X920,score!$U$2:$V$4,2,FALSE)*AU$2</f>
        <v>#N/A</v>
      </c>
      <c r="AV920" s="28" t="e">
        <f>VLOOKUP(AF920,score!$AG$2:$AH$8,2,TRUE)*AV$2</f>
        <v>#DIV/0!</v>
      </c>
      <c r="AW920" s="28" t="e">
        <f>VLOOKUP(Y920,score!$W$2:$X$8,2,FALSE)*AW$2</f>
        <v>#N/A</v>
      </c>
      <c r="AX920" s="28" t="e">
        <f>VLOOKUP(AC920,score!$AA$2:$AB$8,2,TRUE)*AX$2</f>
        <v>#DIV/0!</v>
      </c>
      <c r="AY920" s="28" t="e">
        <f>VLOOKUP(AD920,score!$AC$2:$AD$8,2,TRUE)*AY$2</f>
        <v>#DIV/0!</v>
      </c>
      <c r="AZ920" s="28">
        <f>VLOOKUP(N920,score!$A$2:$B$8,2,TRUE)*AZ$2</f>
        <v>0.1</v>
      </c>
      <c r="BA920" s="29" t="e">
        <f t="shared" si="134"/>
        <v>#DIV/0!</v>
      </c>
      <c r="BB920" s="29" t="e">
        <f>VLOOKUP(BA920,score!$AJ$2:$AK$7,2,TRUE)</f>
        <v>#DIV/0!</v>
      </c>
    </row>
    <row r="921" spans="1:54" x14ac:dyDescent="0.3">
      <c r="A921" s="10"/>
      <c r="B921" s="11"/>
      <c r="C921" s="12"/>
      <c r="D921" s="14"/>
      <c r="E921" s="12"/>
      <c r="F921" s="14"/>
      <c r="G921" s="14"/>
      <c r="H921" s="14"/>
      <c r="I921" s="14"/>
      <c r="J921" s="14"/>
      <c r="K921" s="14"/>
      <c r="L921" s="14"/>
      <c r="M921" s="14"/>
      <c r="N921" s="13"/>
      <c r="O921" s="13"/>
      <c r="P921" s="12"/>
      <c r="Q921" s="12"/>
      <c r="R921" s="12"/>
      <c r="S921" s="12"/>
      <c r="T921" s="12"/>
      <c r="U921" s="12"/>
      <c r="V921" s="12"/>
      <c r="W921" s="17"/>
      <c r="X921" s="17"/>
      <c r="Y921" s="15"/>
      <c r="Z921" s="14"/>
      <c r="AA921" s="43" t="e">
        <f t="shared" si="126"/>
        <v>#DIV/0!</v>
      </c>
      <c r="AB921" s="21" t="e">
        <f t="shared" si="127"/>
        <v>#DIV/0!</v>
      </c>
      <c r="AC921" s="21" t="e">
        <f t="shared" si="128"/>
        <v>#DIV/0!</v>
      </c>
      <c r="AD921" s="21" t="e">
        <f t="shared" si="129"/>
        <v>#DIV/0!</v>
      </c>
      <c r="AE921" s="21" t="e">
        <f t="shared" si="130"/>
        <v>#DIV/0!</v>
      </c>
      <c r="AF921" s="21" t="e">
        <f t="shared" si="133"/>
        <v>#DIV/0!</v>
      </c>
      <c r="AG921" s="20">
        <f>VLOOKUP(S921,'tabla ingresos'!$A$3:$D$15,4,FALSE)</f>
        <v>0</v>
      </c>
      <c r="AH921" s="20">
        <f t="shared" si="131"/>
        <v>0</v>
      </c>
      <c r="AI921" s="20">
        <f t="shared" si="132"/>
        <v>0</v>
      </c>
      <c r="AJ921" s="28" t="e">
        <f>VLOOKUP(AA921,score!$K$2:$L$8,2,TRUE)*AJ$2</f>
        <v>#DIV/0!</v>
      </c>
      <c r="AK921" s="28">
        <f>VLOOKUP(T921,score!$M$2:$N$8,2,FALSE)*AK$2</f>
        <v>0</v>
      </c>
      <c r="AL921" s="28">
        <f>VLOOKUP(Q921,score!$G$2:$H$8,2,TRUE)*AL$2</f>
        <v>0.1</v>
      </c>
      <c r="AM921" s="28" t="e">
        <f>VLOOKUP(AB921,score!$Y$2:$Z$8,2,TRUE)*AM$2</f>
        <v>#DIV/0!</v>
      </c>
      <c r="AN921" s="28" t="e">
        <f>VLOOKUP(AE921,score!$AE$2:$AF$8,2,TRUE)*AN$2</f>
        <v>#DIV/0!</v>
      </c>
      <c r="AO921" s="28">
        <f>VLOOKUP(O921,score!$C$2:$D$8,2,TRUE)*AO$2</f>
        <v>0.1</v>
      </c>
      <c r="AP921" s="28">
        <f>VLOOKUP(R921,score!$I$2:$J$8,2,TRUE)*AP$2</f>
        <v>0.1</v>
      </c>
      <c r="AQ921" s="28" t="e">
        <f>VLOOKUP(P921,score!$E$2:$F$8,2,FALSE)*AQ$2</f>
        <v>#N/A</v>
      </c>
      <c r="AR921" s="28">
        <f>VLOOKUP(U921,score!$O$2:$P$8,2,TRUE)*AR$2</f>
        <v>0</v>
      </c>
      <c r="AS921" s="28">
        <f>VLOOKUP(V921,score!$Q$2:$R$8,2,TRUE)*AS$2</f>
        <v>0</v>
      </c>
      <c r="AT921" s="28" t="e">
        <f>VLOOKUP(W921,score!$S$2:$T$8,2,FALSE)*AT$2</f>
        <v>#N/A</v>
      </c>
      <c r="AU921" s="28" t="e">
        <f>VLOOKUP(X921,score!$U$2:$V$4,2,FALSE)*AU$2</f>
        <v>#N/A</v>
      </c>
      <c r="AV921" s="28" t="e">
        <f>VLOOKUP(AF921,score!$AG$2:$AH$8,2,TRUE)*AV$2</f>
        <v>#DIV/0!</v>
      </c>
      <c r="AW921" s="28" t="e">
        <f>VLOOKUP(Y921,score!$W$2:$X$8,2,FALSE)*AW$2</f>
        <v>#N/A</v>
      </c>
      <c r="AX921" s="28" t="e">
        <f>VLOOKUP(AC921,score!$AA$2:$AB$8,2,TRUE)*AX$2</f>
        <v>#DIV/0!</v>
      </c>
      <c r="AY921" s="28" t="e">
        <f>VLOOKUP(AD921,score!$AC$2:$AD$8,2,TRUE)*AY$2</f>
        <v>#DIV/0!</v>
      </c>
      <c r="AZ921" s="28">
        <f>VLOOKUP(N921,score!$A$2:$B$8,2,TRUE)*AZ$2</f>
        <v>0.1</v>
      </c>
      <c r="BA921" s="29" t="e">
        <f t="shared" si="134"/>
        <v>#DIV/0!</v>
      </c>
      <c r="BB921" s="29" t="e">
        <f>VLOOKUP(BA921,score!$AJ$2:$AK$7,2,TRUE)</f>
        <v>#DIV/0!</v>
      </c>
    </row>
    <row r="922" spans="1:54" x14ac:dyDescent="0.3">
      <c r="A922" s="10"/>
      <c r="B922" s="11"/>
      <c r="C922" s="12"/>
      <c r="D922" s="14"/>
      <c r="E922" s="12"/>
      <c r="F922" s="14"/>
      <c r="G922" s="14"/>
      <c r="H922" s="14"/>
      <c r="I922" s="14"/>
      <c r="J922" s="14"/>
      <c r="K922" s="14"/>
      <c r="L922" s="14"/>
      <c r="M922" s="14"/>
      <c r="N922" s="13"/>
      <c r="O922" s="13"/>
      <c r="P922" s="12"/>
      <c r="Q922" s="12"/>
      <c r="R922" s="12"/>
      <c r="S922" s="12"/>
      <c r="T922" s="12"/>
      <c r="U922" s="12"/>
      <c r="V922" s="12"/>
      <c r="W922" s="17"/>
      <c r="X922" s="17"/>
      <c r="Y922" s="15"/>
      <c r="Z922" s="14"/>
      <c r="AA922" s="43" t="e">
        <f t="shared" si="126"/>
        <v>#DIV/0!</v>
      </c>
      <c r="AB922" s="21" t="e">
        <f t="shared" si="127"/>
        <v>#DIV/0!</v>
      </c>
      <c r="AC922" s="21" t="e">
        <f t="shared" si="128"/>
        <v>#DIV/0!</v>
      </c>
      <c r="AD922" s="21" t="e">
        <f t="shared" si="129"/>
        <v>#DIV/0!</v>
      </c>
      <c r="AE922" s="21" t="e">
        <f t="shared" si="130"/>
        <v>#DIV/0!</v>
      </c>
      <c r="AF922" s="21" t="e">
        <f t="shared" si="133"/>
        <v>#DIV/0!</v>
      </c>
      <c r="AG922" s="20">
        <f>VLOOKUP(S922,'tabla ingresos'!$A$3:$D$15,4,FALSE)</f>
        <v>0</v>
      </c>
      <c r="AH922" s="20">
        <f t="shared" si="131"/>
        <v>0</v>
      </c>
      <c r="AI922" s="20">
        <f t="shared" si="132"/>
        <v>0</v>
      </c>
      <c r="AJ922" s="28" t="e">
        <f>VLOOKUP(AA922,score!$K$2:$L$8,2,TRUE)*AJ$2</f>
        <v>#DIV/0!</v>
      </c>
      <c r="AK922" s="28">
        <f>VLOOKUP(T922,score!$M$2:$N$8,2,FALSE)*AK$2</f>
        <v>0</v>
      </c>
      <c r="AL922" s="28">
        <f>VLOOKUP(Q922,score!$G$2:$H$8,2,TRUE)*AL$2</f>
        <v>0.1</v>
      </c>
      <c r="AM922" s="28" t="e">
        <f>VLOOKUP(AB922,score!$Y$2:$Z$8,2,TRUE)*AM$2</f>
        <v>#DIV/0!</v>
      </c>
      <c r="AN922" s="28" t="e">
        <f>VLOOKUP(AE922,score!$AE$2:$AF$8,2,TRUE)*AN$2</f>
        <v>#DIV/0!</v>
      </c>
      <c r="AO922" s="28">
        <f>VLOOKUP(O922,score!$C$2:$D$8,2,TRUE)*AO$2</f>
        <v>0.1</v>
      </c>
      <c r="AP922" s="28">
        <f>VLOOKUP(R922,score!$I$2:$J$8,2,TRUE)*AP$2</f>
        <v>0.1</v>
      </c>
      <c r="AQ922" s="28" t="e">
        <f>VLOOKUP(P922,score!$E$2:$F$8,2,FALSE)*AQ$2</f>
        <v>#N/A</v>
      </c>
      <c r="AR922" s="28">
        <f>VLOOKUP(U922,score!$O$2:$P$8,2,TRUE)*AR$2</f>
        <v>0</v>
      </c>
      <c r="AS922" s="28">
        <f>VLOOKUP(V922,score!$Q$2:$R$8,2,TRUE)*AS$2</f>
        <v>0</v>
      </c>
      <c r="AT922" s="28" t="e">
        <f>VLOOKUP(W922,score!$S$2:$T$8,2,FALSE)*AT$2</f>
        <v>#N/A</v>
      </c>
      <c r="AU922" s="28" t="e">
        <f>VLOOKUP(X922,score!$U$2:$V$4,2,FALSE)*AU$2</f>
        <v>#N/A</v>
      </c>
      <c r="AV922" s="28" t="e">
        <f>VLOOKUP(AF922,score!$AG$2:$AH$8,2,TRUE)*AV$2</f>
        <v>#DIV/0!</v>
      </c>
      <c r="AW922" s="28" t="e">
        <f>VLOOKUP(Y922,score!$W$2:$X$8,2,FALSE)*AW$2</f>
        <v>#N/A</v>
      </c>
      <c r="AX922" s="28" t="e">
        <f>VLOOKUP(AC922,score!$AA$2:$AB$8,2,TRUE)*AX$2</f>
        <v>#DIV/0!</v>
      </c>
      <c r="AY922" s="28" t="e">
        <f>VLOOKUP(AD922,score!$AC$2:$AD$8,2,TRUE)*AY$2</f>
        <v>#DIV/0!</v>
      </c>
      <c r="AZ922" s="28">
        <f>VLOOKUP(N922,score!$A$2:$B$8,2,TRUE)*AZ$2</f>
        <v>0.1</v>
      </c>
      <c r="BA922" s="29" t="e">
        <f t="shared" si="134"/>
        <v>#DIV/0!</v>
      </c>
      <c r="BB922" s="29" t="e">
        <f>VLOOKUP(BA922,score!$AJ$2:$AK$7,2,TRUE)</f>
        <v>#DIV/0!</v>
      </c>
    </row>
    <row r="923" spans="1:54" x14ac:dyDescent="0.3">
      <c r="A923" s="10"/>
      <c r="B923" s="11"/>
      <c r="C923" s="12"/>
      <c r="D923" s="14"/>
      <c r="E923" s="12"/>
      <c r="F923" s="14"/>
      <c r="G923" s="14"/>
      <c r="H923" s="14"/>
      <c r="I923" s="14"/>
      <c r="J923" s="14"/>
      <c r="K923" s="14"/>
      <c r="L923" s="14"/>
      <c r="M923" s="14"/>
      <c r="N923" s="13"/>
      <c r="O923" s="13"/>
      <c r="P923" s="12"/>
      <c r="Q923" s="12"/>
      <c r="R923" s="12"/>
      <c r="S923" s="12"/>
      <c r="T923" s="12"/>
      <c r="U923" s="12"/>
      <c r="V923" s="12"/>
      <c r="W923" s="17"/>
      <c r="X923" s="17"/>
      <c r="Y923" s="15"/>
      <c r="Z923" s="14"/>
      <c r="AA923" s="43" t="e">
        <f t="shared" si="126"/>
        <v>#DIV/0!</v>
      </c>
      <c r="AB923" s="21" t="e">
        <f t="shared" si="127"/>
        <v>#DIV/0!</v>
      </c>
      <c r="AC923" s="21" t="e">
        <f t="shared" si="128"/>
        <v>#DIV/0!</v>
      </c>
      <c r="AD923" s="21" t="e">
        <f t="shared" si="129"/>
        <v>#DIV/0!</v>
      </c>
      <c r="AE923" s="21" t="e">
        <f t="shared" si="130"/>
        <v>#DIV/0!</v>
      </c>
      <c r="AF923" s="21" t="e">
        <f t="shared" si="133"/>
        <v>#DIV/0!</v>
      </c>
      <c r="AG923" s="20">
        <f>VLOOKUP(S923,'tabla ingresos'!$A$3:$D$15,4,FALSE)</f>
        <v>0</v>
      </c>
      <c r="AH923" s="20">
        <f t="shared" si="131"/>
        <v>0</v>
      </c>
      <c r="AI923" s="20">
        <f t="shared" si="132"/>
        <v>0</v>
      </c>
      <c r="AJ923" s="28" t="e">
        <f>VLOOKUP(AA923,score!$K$2:$L$8,2,TRUE)*AJ$2</f>
        <v>#DIV/0!</v>
      </c>
      <c r="AK923" s="28">
        <f>VLOOKUP(T923,score!$M$2:$N$8,2,FALSE)*AK$2</f>
        <v>0</v>
      </c>
      <c r="AL923" s="28">
        <f>VLOOKUP(Q923,score!$G$2:$H$8,2,TRUE)*AL$2</f>
        <v>0.1</v>
      </c>
      <c r="AM923" s="28" t="e">
        <f>VLOOKUP(AB923,score!$Y$2:$Z$8,2,TRUE)*AM$2</f>
        <v>#DIV/0!</v>
      </c>
      <c r="AN923" s="28" t="e">
        <f>VLOOKUP(AE923,score!$AE$2:$AF$8,2,TRUE)*AN$2</f>
        <v>#DIV/0!</v>
      </c>
      <c r="AO923" s="28">
        <f>VLOOKUP(O923,score!$C$2:$D$8,2,TRUE)*AO$2</f>
        <v>0.1</v>
      </c>
      <c r="AP923" s="28">
        <f>VLOOKUP(R923,score!$I$2:$J$8,2,TRUE)*AP$2</f>
        <v>0.1</v>
      </c>
      <c r="AQ923" s="28" t="e">
        <f>VLOOKUP(P923,score!$E$2:$F$8,2,FALSE)*AQ$2</f>
        <v>#N/A</v>
      </c>
      <c r="AR923" s="28">
        <f>VLOOKUP(U923,score!$O$2:$P$8,2,TRUE)*AR$2</f>
        <v>0</v>
      </c>
      <c r="AS923" s="28">
        <f>VLOOKUP(V923,score!$Q$2:$R$8,2,TRUE)*AS$2</f>
        <v>0</v>
      </c>
      <c r="AT923" s="28" t="e">
        <f>VLOOKUP(W923,score!$S$2:$T$8,2,FALSE)*AT$2</f>
        <v>#N/A</v>
      </c>
      <c r="AU923" s="28" t="e">
        <f>VLOOKUP(X923,score!$U$2:$V$4,2,FALSE)*AU$2</f>
        <v>#N/A</v>
      </c>
      <c r="AV923" s="28" t="e">
        <f>VLOOKUP(AF923,score!$AG$2:$AH$8,2,TRUE)*AV$2</f>
        <v>#DIV/0!</v>
      </c>
      <c r="AW923" s="28" t="e">
        <f>VLOOKUP(Y923,score!$W$2:$X$8,2,FALSE)*AW$2</f>
        <v>#N/A</v>
      </c>
      <c r="AX923" s="28" t="e">
        <f>VLOOKUP(AC923,score!$AA$2:$AB$8,2,TRUE)*AX$2</f>
        <v>#DIV/0!</v>
      </c>
      <c r="AY923" s="28" t="e">
        <f>VLOOKUP(AD923,score!$AC$2:$AD$8,2,TRUE)*AY$2</f>
        <v>#DIV/0!</v>
      </c>
      <c r="AZ923" s="28">
        <f>VLOOKUP(N923,score!$A$2:$B$8,2,TRUE)*AZ$2</f>
        <v>0.1</v>
      </c>
      <c r="BA923" s="29" t="e">
        <f t="shared" si="134"/>
        <v>#DIV/0!</v>
      </c>
      <c r="BB923" s="29" t="e">
        <f>VLOOKUP(BA923,score!$AJ$2:$AK$7,2,TRUE)</f>
        <v>#DIV/0!</v>
      </c>
    </row>
    <row r="924" spans="1:54" x14ac:dyDescent="0.3">
      <c r="A924" s="10"/>
      <c r="B924" s="11"/>
      <c r="C924" s="12"/>
      <c r="D924" s="14"/>
      <c r="E924" s="12"/>
      <c r="F924" s="14"/>
      <c r="G924" s="14"/>
      <c r="H924" s="14"/>
      <c r="I924" s="14"/>
      <c r="J924" s="14"/>
      <c r="K924" s="14"/>
      <c r="L924" s="14"/>
      <c r="M924" s="14"/>
      <c r="N924" s="13"/>
      <c r="O924" s="13"/>
      <c r="P924" s="12"/>
      <c r="Q924" s="12"/>
      <c r="R924" s="12"/>
      <c r="S924" s="12"/>
      <c r="T924" s="12"/>
      <c r="U924" s="12"/>
      <c r="V924" s="12"/>
      <c r="W924" s="17"/>
      <c r="X924" s="17"/>
      <c r="Y924" s="15"/>
      <c r="Z924" s="14"/>
      <c r="AA924" s="43" t="e">
        <f t="shared" si="126"/>
        <v>#DIV/0!</v>
      </c>
      <c r="AB924" s="21" t="e">
        <f t="shared" si="127"/>
        <v>#DIV/0!</v>
      </c>
      <c r="AC924" s="21" t="e">
        <f t="shared" si="128"/>
        <v>#DIV/0!</v>
      </c>
      <c r="AD924" s="21" t="e">
        <f t="shared" si="129"/>
        <v>#DIV/0!</v>
      </c>
      <c r="AE924" s="21" t="e">
        <f t="shared" si="130"/>
        <v>#DIV/0!</v>
      </c>
      <c r="AF924" s="21" t="e">
        <f t="shared" si="133"/>
        <v>#DIV/0!</v>
      </c>
      <c r="AG924" s="20">
        <f>VLOOKUP(S924,'tabla ingresos'!$A$3:$D$15,4,FALSE)</f>
        <v>0</v>
      </c>
      <c r="AH924" s="20">
        <f t="shared" si="131"/>
        <v>0</v>
      </c>
      <c r="AI924" s="20">
        <f t="shared" si="132"/>
        <v>0</v>
      </c>
      <c r="AJ924" s="28" t="e">
        <f>VLOOKUP(AA924,score!$K$2:$L$8,2,TRUE)*AJ$2</f>
        <v>#DIV/0!</v>
      </c>
      <c r="AK924" s="28">
        <f>VLOOKUP(T924,score!$M$2:$N$8,2,FALSE)*AK$2</f>
        <v>0</v>
      </c>
      <c r="AL924" s="28">
        <f>VLOOKUP(Q924,score!$G$2:$H$8,2,TRUE)*AL$2</f>
        <v>0.1</v>
      </c>
      <c r="AM924" s="28" t="e">
        <f>VLOOKUP(AB924,score!$Y$2:$Z$8,2,TRUE)*AM$2</f>
        <v>#DIV/0!</v>
      </c>
      <c r="AN924" s="28" t="e">
        <f>VLOOKUP(AE924,score!$AE$2:$AF$8,2,TRUE)*AN$2</f>
        <v>#DIV/0!</v>
      </c>
      <c r="AO924" s="28">
        <f>VLOOKUP(O924,score!$C$2:$D$8,2,TRUE)*AO$2</f>
        <v>0.1</v>
      </c>
      <c r="AP924" s="28">
        <f>VLOOKUP(R924,score!$I$2:$J$8,2,TRUE)*AP$2</f>
        <v>0.1</v>
      </c>
      <c r="AQ924" s="28" t="e">
        <f>VLOOKUP(P924,score!$E$2:$F$8,2,FALSE)*AQ$2</f>
        <v>#N/A</v>
      </c>
      <c r="AR924" s="28">
        <f>VLOOKUP(U924,score!$O$2:$P$8,2,TRUE)*AR$2</f>
        <v>0</v>
      </c>
      <c r="AS924" s="28">
        <f>VLOOKUP(V924,score!$Q$2:$R$8,2,TRUE)*AS$2</f>
        <v>0</v>
      </c>
      <c r="AT924" s="28" t="e">
        <f>VLOOKUP(W924,score!$S$2:$T$8,2,FALSE)*AT$2</f>
        <v>#N/A</v>
      </c>
      <c r="AU924" s="28" t="e">
        <f>VLOOKUP(X924,score!$U$2:$V$4,2,FALSE)*AU$2</f>
        <v>#N/A</v>
      </c>
      <c r="AV924" s="28" t="e">
        <f>VLOOKUP(AF924,score!$AG$2:$AH$8,2,TRUE)*AV$2</f>
        <v>#DIV/0!</v>
      </c>
      <c r="AW924" s="28" t="e">
        <f>VLOOKUP(Y924,score!$W$2:$X$8,2,FALSE)*AW$2</f>
        <v>#N/A</v>
      </c>
      <c r="AX924" s="28" t="e">
        <f>VLOOKUP(AC924,score!$AA$2:$AB$8,2,TRUE)*AX$2</f>
        <v>#DIV/0!</v>
      </c>
      <c r="AY924" s="28" t="e">
        <f>VLOOKUP(AD924,score!$AC$2:$AD$8,2,TRUE)*AY$2</f>
        <v>#DIV/0!</v>
      </c>
      <c r="AZ924" s="28">
        <f>VLOOKUP(N924,score!$A$2:$B$8,2,TRUE)*AZ$2</f>
        <v>0.1</v>
      </c>
      <c r="BA924" s="29" t="e">
        <f t="shared" si="134"/>
        <v>#DIV/0!</v>
      </c>
      <c r="BB924" s="29" t="e">
        <f>VLOOKUP(BA924,score!$AJ$2:$AK$7,2,TRUE)</f>
        <v>#DIV/0!</v>
      </c>
    </row>
    <row r="925" spans="1:54" x14ac:dyDescent="0.3">
      <c r="A925" s="10"/>
      <c r="B925" s="11"/>
      <c r="C925" s="12"/>
      <c r="D925" s="14"/>
      <c r="E925" s="12"/>
      <c r="F925" s="14"/>
      <c r="G925" s="14"/>
      <c r="H925" s="14"/>
      <c r="I925" s="14"/>
      <c r="J925" s="14"/>
      <c r="K925" s="14"/>
      <c r="L925" s="14"/>
      <c r="M925" s="14"/>
      <c r="N925" s="13"/>
      <c r="O925" s="13"/>
      <c r="P925" s="12"/>
      <c r="Q925" s="12"/>
      <c r="R925" s="12"/>
      <c r="S925" s="12"/>
      <c r="T925" s="12"/>
      <c r="U925" s="12"/>
      <c r="V925" s="12"/>
      <c r="W925" s="17"/>
      <c r="X925" s="17"/>
      <c r="Y925" s="15"/>
      <c r="Z925" s="14"/>
      <c r="AA925" s="43" t="e">
        <f t="shared" si="126"/>
        <v>#DIV/0!</v>
      </c>
      <c r="AB925" s="21" t="e">
        <f t="shared" si="127"/>
        <v>#DIV/0!</v>
      </c>
      <c r="AC925" s="21" t="e">
        <f t="shared" si="128"/>
        <v>#DIV/0!</v>
      </c>
      <c r="AD925" s="21" t="e">
        <f t="shared" si="129"/>
        <v>#DIV/0!</v>
      </c>
      <c r="AE925" s="21" t="e">
        <f t="shared" si="130"/>
        <v>#DIV/0!</v>
      </c>
      <c r="AF925" s="21" t="e">
        <f t="shared" si="133"/>
        <v>#DIV/0!</v>
      </c>
      <c r="AG925" s="20">
        <f>VLOOKUP(S925,'tabla ingresos'!$A$3:$D$15,4,FALSE)</f>
        <v>0</v>
      </c>
      <c r="AH925" s="20">
        <f t="shared" si="131"/>
        <v>0</v>
      </c>
      <c r="AI925" s="20">
        <f t="shared" si="132"/>
        <v>0</v>
      </c>
      <c r="AJ925" s="28" t="e">
        <f>VLOOKUP(AA925,score!$K$2:$L$8,2,TRUE)*AJ$2</f>
        <v>#DIV/0!</v>
      </c>
      <c r="AK925" s="28">
        <f>VLOOKUP(T925,score!$M$2:$N$8,2,FALSE)*AK$2</f>
        <v>0</v>
      </c>
      <c r="AL925" s="28">
        <f>VLOOKUP(Q925,score!$G$2:$H$8,2,TRUE)*AL$2</f>
        <v>0.1</v>
      </c>
      <c r="AM925" s="28" t="e">
        <f>VLOOKUP(AB925,score!$Y$2:$Z$8,2,TRUE)*AM$2</f>
        <v>#DIV/0!</v>
      </c>
      <c r="AN925" s="28" t="e">
        <f>VLOOKUP(AE925,score!$AE$2:$AF$8,2,TRUE)*AN$2</f>
        <v>#DIV/0!</v>
      </c>
      <c r="AO925" s="28">
        <f>VLOOKUP(O925,score!$C$2:$D$8,2,TRUE)*AO$2</f>
        <v>0.1</v>
      </c>
      <c r="AP925" s="28">
        <f>VLOOKUP(R925,score!$I$2:$J$8,2,TRUE)*AP$2</f>
        <v>0.1</v>
      </c>
      <c r="AQ925" s="28" t="e">
        <f>VLOOKUP(P925,score!$E$2:$F$8,2,FALSE)*AQ$2</f>
        <v>#N/A</v>
      </c>
      <c r="AR925" s="28">
        <f>VLOOKUP(U925,score!$O$2:$P$8,2,TRUE)*AR$2</f>
        <v>0</v>
      </c>
      <c r="AS925" s="28">
        <f>VLOOKUP(V925,score!$Q$2:$R$8,2,TRUE)*AS$2</f>
        <v>0</v>
      </c>
      <c r="AT925" s="28" t="e">
        <f>VLOOKUP(W925,score!$S$2:$T$8,2,FALSE)*AT$2</f>
        <v>#N/A</v>
      </c>
      <c r="AU925" s="28" t="e">
        <f>VLOOKUP(X925,score!$U$2:$V$4,2,FALSE)*AU$2</f>
        <v>#N/A</v>
      </c>
      <c r="AV925" s="28" t="e">
        <f>VLOOKUP(AF925,score!$AG$2:$AH$8,2,TRUE)*AV$2</f>
        <v>#DIV/0!</v>
      </c>
      <c r="AW925" s="28" t="e">
        <f>VLOOKUP(Y925,score!$W$2:$X$8,2,FALSE)*AW$2</f>
        <v>#N/A</v>
      </c>
      <c r="AX925" s="28" t="e">
        <f>VLOOKUP(AC925,score!$AA$2:$AB$8,2,TRUE)*AX$2</f>
        <v>#DIV/0!</v>
      </c>
      <c r="AY925" s="28" t="e">
        <f>VLOOKUP(AD925,score!$AC$2:$AD$8,2,TRUE)*AY$2</f>
        <v>#DIV/0!</v>
      </c>
      <c r="AZ925" s="28">
        <f>VLOOKUP(N925,score!$A$2:$B$8,2,TRUE)*AZ$2</f>
        <v>0.1</v>
      </c>
      <c r="BA925" s="29" t="e">
        <f t="shared" si="134"/>
        <v>#DIV/0!</v>
      </c>
      <c r="BB925" s="29" t="e">
        <f>VLOOKUP(BA925,score!$AJ$2:$AK$7,2,TRUE)</f>
        <v>#DIV/0!</v>
      </c>
    </row>
    <row r="926" spans="1:54" x14ac:dyDescent="0.3">
      <c r="A926" s="10"/>
      <c r="B926" s="11"/>
      <c r="C926" s="12"/>
      <c r="D926" s="14"/>
      <c r="E926" s="12"/>
      <c r="F926" s="14"/>
      <c r="G926" s="14"/>
      <c r="H926" s="14"/>
      <c r="I926" s="14"/>
      <c r="J926" s="14"/>
      <c r="K926" s="14"/>
      <c r="L926" s="14"/>
      <c r="M926" s="14"/>
      <c r="N926" s="13"/>
      <c r="O926" s="13"/>
      <c r="P926" s="12"/>
      <c r="Q926" s="12"/>
      <c r="R926" s="12"/>
      <c r="S926" s="12"/>
      <c r="T926" s="12"/>
      <c r="U926" s="12"/>
      <c r="V926" s="12"/>
      <c r="W926" s="17"/>
      <c r="X926" s="17"/>
      <c r="Y926" s="15"/>
      <c r="Z926" s="14"/>
      <c r="AA926" s="43" t="e">
        <f t="shared" si="126"/>
        <v>#DIV/0!</v>
      </c>
      <c r="AB926" s="21" t="e">
        <f t="shared" si="127"/>
        <v>#DIV/0!</v>
      </c>
      <c r="AC926" s="21" t="e">
        <f t="shared" si="128"/>
        <v>#DIV/0!</v>
      </c>
      <c r="AD926" s="21" t="e">
        <f t="shared" si="129"/>
        <v>#DIV/0!</v>
      </c>
      <c r="AE926" s="21" t="e">
        <f t="shared" si="130"/>
        <v>#DIV/0!</v>
      </c>
      <c r="AF926" s="21" t="e">
        <f t="shared" si="133"/>
        <v>#DIV/0!</v>
      </c>
      <c r="AG926" s="20">
        <f>VLOOKUP(S926,'tabla ingresos'!$A$3:$D$15,4,FALSE)</f>
        <v>0</v>
      </c>
      <c r="AH926" s="20">
        <f t="shared" si="131"/>
        <v>0</v>
      </c>
      <c r="AI926" s="20">
        <f t="shared" si="132"/>
        <v>0</v>
      </c>
      <c r="AJ926" s="28" t="e">
        <f>VLOOKUP(AA926,score!$K$2:$L$8,2,TRUE)*AJ$2</f>
        <v>#DIV/0!</v>
      </c>
      <c r="AK926" s="28">
        <f>VLOOKUP(T926,score!$M$2:$N$8,2,FALSE)*AK$2</f>
        <v>0</v>
      </c>
      <c r="AL926" s="28">
        <f>VLOOKUP(Q926,score!$G$2:$H$8,2,TRUE)*AL$2</f>
        <v>0.1</v>
      </c>
      <c r="AM926" s="28" t="e">
        <f>VLOOKUP(AB926,score!$Y$2:$Z$8,2,TRUE)*AM$2</f>
        <v>#DIV/0!</v>
      </c>
      <c r="AN926" s="28" t="e">
        <f>VLOOKUP(AE926,score!$AE$2:$AF$8,2,TRUE)*AN$2</f>
        <v>#DIV/0!</v>
      </c>
      <c r="AO926" s="28">
        <f>VLOOKUP(O926,score!$C$2:$D$8,2,TRUE)*AO$2</f>
        <v>0.1</v>
      </c>
      <c r="AP926" s="28">
        <f>VLOOKUP(R926,score!$I$2:$J$8,2,TRUE)*AP$2</f>
        <v>0.1</v>
      </c>
      <c r="AQ926" s="28" t="e">
        <f>VLOOKUP(P926,score!$E$2:$F$8,2,FALSE)*AQ$2</f>
        <v>#N/A</v>
      </c>
      <c r="AR926" s="28">
        <f>VLOOKUP(U926,score!$O$2:$P$8,2,TRUE)*AR$2</f>
        <v>0</v>
      </c>
      <c r="AS926" s="28">
        <f>VLOOKUP(V926,score!$Q$2:$R$8,2,TRUE)*AS$2</f>
        <v>0</v>
      </c>
      <c r="AT926" s="28" t="e">
        <f>VLOOKUP(W926,score!$S$2:$T$8,2,FALSE)*AT$2</f>
        <v>#N/A</v>
      </c>
      <c r="AU926" s="28" t="e">
        <f>VLOOKUP(X926,score!$U$2:$V$4,2,FALSE)*AU$2</f>
        <v>#N/A</v>
      </c>
      <c r="AV926" s="28" t="e">
        <f>VLOOKUP(AF926,score!$AG$2:$AH$8,2,TRUE)*AV$2</f>
        <v>#DIV/0!</v>
      </c>
      <c r="AW926" s="28" t="e">
        <f>VLOOKUP(Y926,score!$W$2:$X$8,2,FALSE)*AW$2</f>
        <v>#N/A</v>
      </c>
      <c r="AX926" s="28" t="e">
        <f>VLOOKUP(AC926,score!$AA$2:$AB$8,2,TRUE)*AX$2</f>
        <v>#DIV/0!</v>
      </c>
      <c r="AY926" s="28" t="e">
        <f>VLOOKUP(AD926,score!$AC$2:$AD$8,2,TRUE)*AY$2</f>
        <v>#DIV/0!</v>
      </c>
      <c r="AZ926" s="28">
        <f>VLOOKUP(N926,score!$A$2:$B$8,2,TRUE)*AZ$2</f>
        <v>0.1</v>
      </c>
      <c r="BA926" s="29" t="e">
        <f t="shared" si="134"/>
        <v>#DIV/0!</v>
      </c>
      <c r="BB926" s="29" t="e">
        <f>VLOOKUP(BA926,score!$AJ$2:$AK$7,2,TRUE)</f>
        <v>#DIV/0!</v>
      </c>
    </row>
    <row r="927" spans="1:54" x14ac:dyDescent="0.3">
      <c r="A927" s="10"/>
      <c r="B927" s="11"/>
      <c r="C927" s="12"/>
      <c r="D927" s="14"/>
      <c r="E927" s="12"/>
      <c r="F927" s="14"/>
      <c r="G927" s="14"/>
      <c r="H927" s="14"/>
      <c r="I927" s="14"/>
      <c r="J927" s="14"/>
      <c r="K927" s="14"/>
      <c r="L927" s="14"/>
      <c r="M927" s="14"/>
      <c r="N927" s="13"/>
      <c r="O927" s="13"/>
      <c r="P927" s="12"/>
      <c r="Q927" s="12"/>
      <c r="R927" s="12"/>
      <c r="S927" s="12"/>
      <c r="T927" s="12"/>
      <c r="U927" s="12"/>
      <c r="V927" s="12"/>
      <c r="W927" s="17"/>
      <c r="X927" s="17"/>
      <c r="Y927" s="15"/>
      <c r="Z927" s="14"/>
      <c r="AA927" s="43" t="e">
        <f t="shared" si="126"/>
        <v>#DIV/0!</v>
      </c>
      <c r="AB927" s="21" t="e">
        <f t="shared" si="127"/>
        <v>#DIV/0!</v>
      </c>
      <c r="AC927" s="21" t="e">
        <f t="shared" si="128"/>
        <v>#DIV/0!</v>
      </c>
      <c r="AD927" s="21" t="e">
        <f t="shared" si="129"/>
        <v>#DIV/0!</v>
      </c>
      <c r="AE927" s="21" t="e">
        <f t="shared" si="130"/>
        <v>#DIV/0!</v>
      </c>
      <c r="AF927" s="21" t="e">
        <f t="shared" si="133"/>
        <v>#DIV/0!</v>
      </c>
      <c r="AG927" s="20">
        <f>VLOOKUP(S927,'tabla ingresos'!$A$3:$D$15,4,FALSE)</f>
        <v>0</v>
      </c>
      <c r="AH927" s="20">
        <f t="shared" si="131"/>
        <v>0</v>
      </c>
      <c r="AI927" s="20">
        <f t="shared" si="132"/>
        <v>0</v>
      </c>
      <c r="AJ927" s="28" t="e">
        <f>VLOOKUP(AA927,score!$K$2:$L$8,2,TRUE)*AJ$2</f>
        <v>#DIV/0!</v>
      </c>
      <c r="AK927" s="28">
        <f>VLOOKUP(T927,score!$M$2:$N$8,2,FALSE)*AK$2</f>
        <v>0</v>
      </c>
      <c r="AL927" s="28">
        <f>VLOOKUP(Q927,score!$G$2:$H$8,2,TRUE)*AL$2</f>
        <v>0.1</v>
      </c>
      <c r="AM927" s="28" t="e">
        <f>VLOOKUP(AB927,score!$Y$2:$Z$8,2,TRUE)*AM$2</f>
        <v>#DIV/0!</v>
      </c>
      <c r="AN927" s="28" t="e">
        <f>VLOOKUP(AE927,score!$AE$2:$AF$8,2,TRUE)*AN$2</f>
        <v>#DIV/0!</v>
      </c>
      <c r="AO927" s="28">
        <f>VLOOKUP(O927,score!$C$2:$D$8,2,TRUE)*AO$2</f>
        <v>0.1</v>
      </c>
      <c r="AP927" s="28">
        <f>VLOOKUP(R927,score!$I$2:$J$8,2,TRUE)*AP$2</f>
        <v>0.1</v>
      </c>
      <c r="AQ927" s="28" t="e">
        <f>VLOOKUP(P927,score!$E$2:$F$8,2,FALSE)*AQ$2</f>
        <v>#N/A</v>
      </c>
      <c r="AR927" s="28">
        <f>VLOOKUP(U927,score!$O$2:$P$8,2,TRUE)*AR$2</f>
        <v>0</v>
      </c>
      <c r="AS927" s="28">
        <f>VLOOKUP(V927,score!$Q$2:$R$8,2,TRUE)*AS$2</f>
        <v>0</v>
      </c>
      <c r="AT927" s="28" t="e">
        <f>VLOOKUP(W927,score!$S$2:$T$8,2,FALSE)*AT$2</f>
        <v>#N/A</v>
      </c>
      <c r="AU927" s="28" t="e">
        <f>VLOOKUP(X927,score!$U$2:$V$4,2,FALSE)*AU$2</f>
        <v>#N/A</v>
      </c>
      <c r="AV927" s="28" t="e">
        <f>VLOOKUP(AF927,score!$AG$2:$AH$8,2,TRUE)*AV$2</f>
        <v>#DIV/0!</v>
      </c>
      <c r="AW927" s="28" t="e">
        <f>VLOOKUP(Y927,score!$W$2:$X$8,2,FALSE)*AW$2</f>
        <v>#N/A</v>
      </c>
      <c r="AX927" s="28" t="e">
        <f>VLOOKUP(AC927,score!$AA$2:$AB$8,2,TRUE)*AX$2</f>
        <v>#DIV/0!</v>
      </c>
      <c r="AY927" s="28" t="e">
        <f>VLOOKUP(AD927,score!$AC$2:$AD$8,2,TRUE)*AY$2</f>
        <v>#DIV/0!</v>
      </c>
      <c r="AZ927" s="28">
        <f>VLOOKUP(N927,score!$A$2:$B$8,2,TRUE)*AZ$2</f>
        <v>0.1</v>
      </c>
      <c r="BA927" s="29" t="e">
        <f t="shared" si="134"/>
        <v>#DIV/0!</v>
      </c>
      <c r="BB927" s="29" t="e">
        <f>VLOOKUP(BA927,score!$AJ$2:$AK$7,2,TRUE)</f>
        <v>#DIV/0!</v>
      </c>
    </row>
    <row r="928" spans="1:54" x14ac:dyDescent="0.3">
      <c r="A928" s="10"/>
      <c r="B928" s="11"/>
      <c r="C928" s="12"/>
      <c r="D928" s="14"/>
      <c r="E928" s="12"/>
      <c r="F928" s="14"/>
      <c r="G928" s="14"/>
      <c r="H928" s="14"/>
      <c r="I928" s="14"/>
      <c r="J928" s="14"/>
      <c r="K928" s="14"/>
      <c r="L928" s="14"/>
      <c r="M928" s="14"/>
      <c r="N928" s="13"/>
      <c r="O928" s="13"/>
      <c r="P928" s="12"/>
      <c r="Q928" s="12"/>
      <c r="R928" s="12"/>
      <c r="S928" s="12"/>
      <c r="T928" s="12"/>
      <c r="U928" s="12"/>
      <c r="V928" s="12"/>
      <c r="W928" s="17"/>
      <c r="X928" s="17"/>
      <c r="Y928" s="15"/>
      <c r="Z928" s="14"/>
      <c r="AA928" s="43" t="e">
        <f t="shared" si="126"/>
        <v>#DIV/0!</v>
      </c>
      <c r="AB928" s="21" t="e">
        <f t="shared" si="127"/>
        <v>#DIV/0!</v>
      </c>
      <c r="AC928" s="21" t="e">
        <f t="shared" si="128"/>
        <v>#DIV/0!</v>
      </c>
      <c r="AD928" s="21" t="e">
        <f t="shared" si="129"/>
        <v>#DIV/0!</v>
      </c>
      <c r="AE928" s="21" t="e">
        <f t="shared" si="130"/>
        <v>#DIV/0!</v>
      </c>
      <c r="AF928" s="21" t="e">
        <f t="shared" si="133"/>
        <v>#DIV/0!</v>
      </c>
      <c r="AG928" s="20">
        <f>VLOOKUP(S928,'tabla ingresos'!$A$3:$D$15,4,FALSE)</f>
        <v>0</v>
      </c>
      <c r="AH928" s="20">
        <f t="shared" si="131"/>
        <v>0</v>
      </c>
      <c r="AI928" s="20">
        <f t="shared" si="132"/>
        <v>0</v>
      </c>
      <c r="AJ928" s="28" t="e">
        <f>VLOOKUP(AA928,score!$K$2:$L$8,2,TRUE)*AJ$2</f>
        <v>#DIV/0!</v>
      </c>
      <c r="AK928" s="28">
        <f>VLOOKUP(T928,score!$M$2:$N$8,2,FALSE)*AK$2</f>
        <v>0</v>
      </c>
      <c r="AL928" s="28">
        <f>VLOOKUP(Q928,score!$G$2:$H$8,2,TRUE)*AL$2</f>
        <v>0.1</v>
      </c>
      <c r="AM928" s="28" t="e">
        <f>VLOOKUP(AB928,score!$Y$2:$Z$8,2,TRUE)*AM$2</f>
        <v>#DIV/0!</v>
      </c>
      <c r="AN928" s="28" t="e">
        <f>VLOOKUP(AE928,score!$AE$2:$AF$8,2,TRUE)*AN$2</f>
        <v>#DIV/0!</v>
      </c>
      <c r="AO928" s="28">
        <f>VLOOKUP(O928,score!$C$2:$D$8,2,TRUE)*AO$2</f>
        <v>0.1</v>
      </c>
      <c r="AP928" s="28">
        <f>VLOOKUP(R928,score!$I$2:$J$8,2,TRUE)*AP$2</f>
        <v>0.1</v>
      </c>
      <c r="AQ928" s="28" t="e">
        <f>VLOOKUP(P928,score!$E$2:$F$8,2,FALSE)*AQ$2</f>
        <v>#N/A</v>
      </c>
      <c r="AR928" s="28">
        <f>VLOOKUP(U928,score!$O$2:$P$8,2,TRUE)*AR$2</f>
        <v>0</v>
      </c>
      <c r="AS928" s="28">
        <f>VLOOKUP(V928,score!$Q$2:$R$8,2,TRUE)*AS$2</f>
        <v>0</v>
      </c>
      <c r="AT928" s="28" t="e">
        <f>VLOOKUP(W928,score!$S$2:$T$8,2,FALSE)*AT$2</f>
        <v>#N/A</v>
      </c>
      <c r="AU928" s="28" t="e">
        <f>VLOOKUP(X928,score!$U$2:$V$4,2,FALSE)*AU$2</f>
        <v>#N/A</v>
      </c>
      <c r="AV928" s="28" t="e">
        <f>VLOOKUP(AF928,score!$AG$2:$AH$8,2,TRUE)*AV$2</f>
        <v>#DIV/0!</v>
      </c>
      <c r="AW928" s="28" t="e">
        <f>VLOOKUP(Y928,score!$W$2:$X$8,2,FALSE)*AW$2</f>
        <v>#N/A</v>
      </c>
      <c r="AX928" s="28" t="e">
        <f>VLOOKUP(AC928,score!$AA$2:$AB$8,2,TRUE)*AX$2</f>
        <v>#DIV/0!</v>
      </c>
      <c r="AY928" s="28" t="e">
        <f>VLOOKUP(AD928,score!$AC$2:$AD$8,2,TRUE)*AY$2</f>
        <v>#DIV/0!</v>
      </c>
      <c r="AZ928" s="28">
        <f>VLOOKUP(N928,score!$A$2:$B$8,2,TRUE)*AZ$2</f>
        <v>0.1</v>
      </c>
      <c r="BA928" s="29" t="e">
        <f t="shared" si="134"/>
        <v>#DIV/0!</v>
      </c>
      <c r="BB928" s="29" t="e">
        <f>VLOOKUP(BA928,score!$AJ$2:$AK$7,2,TRUE)</f>
        <v>#DIV/0!</v>
      </c>
    </row>
    <row r="929" spans="1:54" x14ac:dyDescent="0.3">
      <c r="A929" s="10"/>
      <c r="B929" s="11"/>
      <c r="C929" s="12"/>
      <c r="D929" s="14"/>
      <c r="E929" s="12"/>
      <c r="F929" s="14"/>
      <c r="G929" s="14"/>
      <c r="H929" s="14"/>
      <c r="I929" s="14"/>
      <c r="J929" s="14"/>
      <c r="K929" s="14"/>
      <c r="L929" s="14"/>
      <c r="M929" s="14"/>
      <c r="N929" s="13"/>
      <c r="O929" s="13"/>
      <c r="P929" s="12"/>
      <c r="Q929" s="12"/>
      <c r="R929" s="12"/>
      <c r="S929" s="12"/>
      <c r="T929" s="12"/>
      <c r="U929" s="12"/>
      <c r="V929" s="12"/>
      <c r="W929" s="17"/>
      <c r="X929" s="17"/>
      <c r="Y929" s="15"/>
      <c r="Z929" s="14"/>
      <c r="AA929" s="43" t="e">
        <f t="shared" si="126"/>
        <v>#DIV/0!</v>
      </c>
      <c r="AB929" s="21" t="e">
        <f t="shared" si="127"/>
        <v>#DIV/0!</v>
      </c>
      <c r="AC929" s="21" t="e">
        <f t="shared" si="128"/>
        <v>#DIV/0!</v>
      </c>
      <c r="AD929" s="21" t="e">
        <f t="shared" si="129"/>
        <v>#DIV/0!</v>
      </c>
      <c r="AE929" s="21" t="e">
        <f t="shared" si="130"/>
        <v>#DIV/0!</v>
      </c>
      <c r="AF929" s="21" t="e">
        <f t="shared" si="133"/>
        <v>#DIV/0!</v>
      </c>
      <c r="AG929" s="20">
        <f>VLOOKUP(S929,'tabla ingresos'!$A$3:$D$15,4,FALSE)</f>
        <v>0</v>
      </c>
      <c r="AH929" s="20">
        <f t="shared" si="131"/>
        <v>0</v>
      </c>
      <c r="AI929" s="20">
        <f t="shared" si="132"/>
        <v>0</v>
      </c>
      <c r="AJ929" s="28" t="e">
        <f>VLOOKUP(AA929,score!$K$2:$L$8,2,TRUE)*AJ$2</f>
        <v>#DIV/0!</v>
      </c>
      <c r="AK929" s="28">
        <f>VLOOKUP(T929,score!$M$2:$N$8,2,FALSE)*AK$2</f>
        <v>0</v>
      </c>
      <c r="AL929" s="28">
        <f>VLOOKUP(Q929,score!$G$2:$H$8,2,TRUE)*AL$2</f>
        <v>0.1</v>
      </c>
      <c r="AM929" s="28" t="e">
        <f>VLOOKUP(AB929,score!$Y$2:$Z$8,2,TRUE)*AM$2</f>
        <v>#DIV/0!</v>
      </c>
      <c r="AN929" s="28" t="e">
        <f>VLOOKUP(AE929,score!$AE$2:$AF$8,2,TRUE)*AN$2</f>
        <v>#DIV/0!</v>
      </c>
      <c r="AO929" s="28">
        <f>VLOOKUP(O929,score!$C$2:$D$8,2,TRUE)*AO$2</f>
        <v>0.1</v>
      </c>
      <c r="AP929" s="28">
        <f>VLOOKUP(R929,score!$I$2:$J$8,2,TRUE)*AP$2</f>
        <v>0.1</v>
      </c>
      <c r="AQ929" s="28" t="e">
        <f>VLOOKUP(P929,score!$E$2:$F$8,2,FALSE)*AQ$2</f>
        <v>#N/A</v>
      </c>
      <c r="AR929" s="28">
        <f>VLOOKUP(U929,score!$O$2:$P$8,2,TRUE)*AR$2</f>
        <v>0</v>
      </c>
      <c r="AS929" s="28">
        <f>VLOOKUP(V929,score!$Q$2:$R$8,2,TRUE)*AS$2</f>
        <v>0</v>
      </c>
      <c r="AT929" s="28" t="e">
        <f>VLOOKUP(W929,score!$S$2:$T$8,2,FALSE)*AT$2</f>
        <v>#N/A</v>
      </c>
      <c r="AU929" s="28" t="e">
        <f>VLOOKUP(X929,score!$U$2:$V$4,2,FALSE)*AU$2</f>
        <v>#N/A</v>
      </c>
      <c r="AV929" s="28" t="e">
        <f>VLOOKUP(AF929,score!$AG$2:$AH$8,2,TRUE)*AV$2</f>
        <v>#DIV/0!</v>
      </c>
      <c r="AW929" s="28" t="e">
        <f>VLOOKUP(Y929,score!$W$2:$X$8,2,FALSE)*AW$2</f>
        <v>#N/A</v>
      </c>
      <c r="AX929" s="28" t="e">
        <f>VLOOKUP(AC929,score!$AA$2:$AB$8,2,TRUE)*AX$2</f>
        <v>#DIV/0!</v>
      </c>
      <c r="AY929" s="28" t="e">
        <f>VLOOKUP(AD929,score!$AC$2:$AD$8,2,TRUE)*AY$2</f>
        <v>#DIV/0!</v>
      </c>
      <c r="AZ929" s="28">
        <f>VLOOKUP(N929,score!$A$2:$B$8,2,TRUE)*AZ$2</f>
        <v>0.1</v>
      </c>
      <c r="BA929" s="29" t="e">
        <f t="shared" si="134"/>
        <v>#DIV/0!</v>
      </c>
      <c r="BB929" s="29" t="e">
        <f>VLOOKUP(BA929,score!$AJ$2:$AK$7,2,TRUE)</f>
        <v>#DIV/0!</v>
      </c>
    </row>
    <row r="930" spans="1:54" x14ac:dyDescent="0.3">
      <c r="A930" s="10"/>
      <c r="B930" s="11"/>
      <c r="C930" s="12"/>
      <c r="D930" s="14"/>
      <c r="E930" s="12"/>
      <c r="F930" s="14"/>
      <c r="G930" s="14"/>
      <c r="H930" s="14"/>
      <c r="I930" s="14"/>
      <c r="J930" s="14"/>
      <c r="K930" s="14"/>
      <c r="L930" s="14"/>
      <c r="M930" s="14"/>
      <c r="N930" s="13"/>
      <c r="O930" s="13"/>
      <c r="P930" s="12"/>
      <c r="Q930" s="12"/>
      <c r="R930" s="12"/>
      <c r="S930" s="12"/>
      <c r="T930" s="12"/>
      <c r="U930" s="12"/>
      <c r="V930" s="12"/>
      <c r="W930" s="17"/>
      <c r="X930" s="17"/>
      <c r="Y930" s="15"/>
      <c r="Z930" s="14"/>
      <c r="AA930" s="43" t="e">
        <f t="shared" si="126"/>
        <v>#DIV/0!</v>
      </c>
      <c r="AB930" s="21" t="e">
        <f t="shared" si="127"/>
        <v>#DIV/0!</v>
      </c>
      <c r="AC930" s="21" t="e">
        <f t="shared" si="128"/>
        <v>#DIV/0!</v>
      </c>
      <c r="AD930" s="21" t="e">
        <f t="shared" si="129"/>
        <v>#DIV/0!</v>
      </c>
      <c r="AE930" s="21" t="e">
        <f t="shared" si="130"/>
        <v>#DIV/0!</v>
      </c>
      <c r="AF930" s="21" t="e">
        <f t="shared" si="133"/>
        <v>#DIV/0!</v>
      </c>
      <c r="AG930" s="20">
        <f>VLOOKUP(S930,'tabla ingresos'!$A$3:$D$15,4,FALSE)</f>
        <v>0</v>
      </c>
      <c r="AH930" s="20">
        <f t="shared" si="131"/>
        <v>0</v>
      </c>
      <c r="AI930" s="20">
        <f t="shared" si="132"/>
        <v>0</v>
      </c>
      <c r="AJ930" s="28" t="e">
        <f>VLOOKUP(AA930,score!$K$2:$L$8,2,TRUE)*AJ$2</f>
        <v>#DIV/0!</v>
      </c>
      <c r="AK930" s="28">
        <f>VLOOKUP(T930,score!$M$2:$N$8,2,FALSE)*AK$2</f>
        <v>0</v>
      </c>
      <c r="AL930" s="28">
        <f>VLOOKUP(Q930,score!$G$2:$H$8,2,TRUE)*AL$2</f>
        <v>0.1</v>
      </c>
      <c r="AM930" s="28" t="e">
        <f>VLOOKUP(AB930,score!$Y$2:$Z$8,2,TRUE)*AM$2</f>
        <v>#DIV/0!</v>
      </c>
      <c r="AN930" s="28" t="e">
        <f>VLOOKUP(AE930,score!$AE$2:$AF$8,2,TRUE)*AN$2</f>
        <v>#DIV/0!</v>
      </c>
      <c r="AO930" s="28">
        <f>VLOOKUP(O930,score!$C$2:$D$8,2,TRUE)*AO$2</f>
        <v>0.1</v>
      </c>
      <c r="AP930" s="28">
        <f>VLOOKUP(R930,score!$I$2:$J$8,2,TRUE)*AP$2</f>
        <v>0.1</v>
      </c>
      <c r="AQ930" s="28" t="e">
        <f>VLOOKUP(P930,score!$E$2:$F$8,2,FALSE)*AQ$2</f>
        <v>#N/A</v>
      </c>
      <c r="AR930" s="28">
        <f>VLOOKUP(U930,score!$O$2:$P$8,2,TRUE)*AR$2</f>
        <v>0</v>
      </c>
      <c r="AS930" s="28">
        <f>VLOOKUP(V930,score!$Q$2:$R$8,2,TRUE)*AS$2</f>
        <v>0</v>
      </c>
      <c r="AT930" s="28" t="e">
        <f>VLOOKUP(W930,score!$S$2:$T$8,2,FALSE)*AT$2</f>
        <v>#N/A</v>
      </c>
      <c r="AU930" s="28" t="e">
        <f>VLOOKUP(X930,score!$U$2:$V$4,2,FALSE)*AU$2</f>
        <v>#N/A</v>
      </c>
      <c r="AV930" s="28" t="e">
        <f>VLOOKUP(AF930,score!$AG$2:$AH$8,2,TRUE)*AV$2</f>
        <v>#DIV/0!</v>
      </c>
      <c r="AW930" s="28" t="e">
        <f>VLOOKUP(Y930,score!$W$2:$X$8,2,FALSE)*AW$2</f>
        <v>#N/A</v>
      </c>
      <c r="AX930" s="28" t="e">
        <f>VLOOKUP(AC930,score!$AA$2:$AB$8,2,TRUE)*AX$2</f>
        <v>#DIV/0!</v>
      </c>
      <c r="AY930" s="28" t="e">
        <f>VLOOKUP(AD930,score!$AC$2:$AD$8,2,TRUE)*AY$2</f>
        <v>#DIV/0!</v>
      </c>
      <c r="AZ930" s="28">
        <f>VLOOKUP(N930,score!$A$2:$B$8,2,TRUE)*AZ$2</f>
        <v>0.1</v>
      </c>
      <c r="BA930" s="29" t="e">
        <f t="shared" si="134"/>
        <v>#DIV/0!</v>
      </c>
      <c r="BB930" s="29" t="e">
        <f>VLOOKUP(BA930,score!$AJ$2:$AK$7,2,TRUE)</f>
        <v>#DIV/0!</v>
      </c>
    </row>
    <row r="931" spans="1:54" x14ac:dyDescent="0.3">
      <c r="A931" s="10"/>
      <c r="B931" s="11"/>
      <c r="C931" s="12"/>
      <c r="D931" s="14"/>
      <c r="E931" s="12"/>
      <c r="F931" s="14"/>
      <c r="G931" s="14"/>
      <c r="H931" s="14"/>
      <c r="I931" s="14"/>
      <c r="J931" s="14"/>
      <c r="K931" s="14"/>
      <c r="L931" s="14"/>
      <c r="M931" s="14"/>
      <c r="N931" s="13"/>
      <c r="O931" s="13"/>
      <c r="P931" s="12"/>
      <c r="Q931" s="12"/>
      <c r="R931" s="12"/>
      <c r="S931" s="12"/>
      <c r="T931" s="12"/>
      <c r="U931" s="12"/>
      <c r="V931" s="12"/>
      <c r="W931" s="17"/>
      <c r="X931" s="17"/>
      <c r="Y931" s="15"/>
      <c r="Z931" s="14"/>
      <c r="AA931" s="43" t="e">
        <f t="shared" si="126"/>
        <v>#DIV/0!</v>
      </c>
      <c r="AB931" s="21" t="e">
        <f t="shared" si="127"/>
        <v>#DIV/0!</v>
      </c>
      <c r="AC931" s="21" t="e">
        <f t="shared" si="128"/>
        <v>#DIV/0!</v>
      </c>
      <c r="AD931" s="21" t="e">
        <f t="shared" si="129"/>
        <v>#DIV/0!</v>
      </c>
      <c r="AE931" s="21" t="e">
        <f t="shared" si="130"/>
        <v>#DIV/0!</v>
      </c>
      <c r="AF931" s="21" t="e">
        <f t="shared" si="133"/>
        <v>#DIV/0!</v>
      </c>
      <c r="AG931" s="20">
        <f>VLOOKUP(S931,'tabla ingresos'!$A$3:$D$15,4,FALSE)</f>
        <v>0</v>
      </c>
      <c r="AH931" s="20">
        <f t="shared" si="131"/>
        <v>0</v>
      </c>
      <c r="AI931" s="20">
        <f t="shared" si="132"/>
        <v>0</v>
      </c>
      <c r="AJ931" s="28" t="e">
        <f>VLOOKUP(AA931,score!$K$2:$L$8,2,TRUE)*AJ$2</f>
        <v>#DIV/0!</v>
      </c>
      <c r="AK931" s="28">
        <f>VLOOKUP(T931,score!$M$2:$N$8,2,FALSE)*AK$2</f>
        <v>0</v>
      </c>
      <c r="AL931" s="28">
        <f>VLOOKUP(Q931,score!$G$2:$H$8,2,TRUE)*AL$2</f>
        <v>0.1</v>
      </c>
      <c r="AM931" s="28" t="e">
        <f>VLOOKUP(AB931,score!$Y$2:$Z$8,2,TRUE)*AM$2</f>
        <v>#DIV/0!</v>
      </c>
      <c r="AN931" s="28" t="e">
        <f>VLOOKUP(AE931,score!$AE$2:$AF$8,2,TRUE)*AN$2</f>
        <v>#DIV/0!</v>
      </c>
      <c r="AO931" s="28">
        <f>VLOOKUP(O931,score!$C$2:$D$8,2,TRUE)*AO$2</f>
        <v>0.1</v>
      </c>
      <c r="AP931" s="28">
        <f>VLOOKUP(R931,score!$I$2:$J$8,2,TRUE)*AP$2</f>
        <v>0.1</v>
      </c>
      <c r="AQ931" s="28" t="e">
        <f>VLOOKUP(P931,score!$E$2:$F$8,2,FALSE)*AQ$2</f>
        <v>#N/A</v>
      </c>
      <c r="AR931" s="28">
        <f>VLOOKUP(U931,score!$O$2:$P$8,2,TRUE)*AR$2</f>
        <v>0</v>
      </c>
      <c r="AS931" s="28">
        <f>VLOOKUP(V931,score!$Q$2:$R$8,2,TRUE)*AS$2</f>
        <v>0</v>
      </c>
      <c r="AT931" s="28" t="e">
        <f>VLOOKUP(W931,score!$S$2:$T$8,2,FALSE)*AT$2</f>
        <v>#N/A</v>
      </c>
      <c r="AU931" s="28" t="e">
        <f>VLOOKUP(X931,score!$U$2:$V$4,2,FALSE)*AU$2</f>
        <v>#N/A</v>
      </c>
      <c r="AV931" s="28" t="e">
        <f>VLOOKUP(AF931,score!$AG$2:$AH$8,2,TRUE)*AV$2</f>
        <v>#DIV/0!</v>
      </c>
      <c r="AW931" s="28" t="e">
        <f>VLOOKUP(Y931,score!$W$2:$X$8,2,FALSE)*AW$2</f>
        <v>#N/A</v>
      </c>
      <c r="AX931" s="28" t="e">
        <f>VLOOKUP(AC931,score!$AA$2:$AB$8,2,TRUE)*AX$2</f>
        <v>#DIV/0!</v>
      </c>
      <c r="AY931" s="28" t="e">
        <f>VLOOKUP(AD931,score!$AC$2:$AD$8,2,TRUE)*AY$2</f>
        <v>#DIV/0!</v>
      </c>
      <c r="AZ931" s="28">
        <f>VLOOKUP(N931,score!$A$2:$B$8,2,TRUE)*AZ$2</f>
        <v>0.1</v>
      </c>
      <c r="BA931" s="29" t="e">
        <f t="shared" si="134"/>
        <v>#DIV/0!</v>
      </c>
      <c r="BB931" s="29" t="e">
        <f>VLOOKUP(BA931,score!$AJ$2:$AK$7,2,TRUE)</f>
        <v>#DIV/0!</v>
      </c>
    </row>
    <row r="932" spans="1:54" x14ac:dyDescent="0.3">
      <c r="A932" s="10"/>
      <c r="B932" s="11"/>
      <c r="C932" s="12"/>
      <c r="D932" s="14"/>
      <c r="E932" s="12"/>
      <c r="F932" s="14"/>
      <c r="G932" s="14"/>
      <c r="H932" s="14"/>
      <c r="I932" s="14"/>
      <c r="J932" s="14"/>
      <c r="K932" s="14"/>
      <c r="L932" s="14"/>
      <c r="M932" s="14"/>
      <c r="N932" s="13"/>
      <c r="O932" s="13"/>
      <c r="P932" s="12"/>
      <c r="Q932" s="12"/>
      <c r="R932" s="12"/>
      <c r="S932" s="12"/>
      <c r="T932" s="12"/>
      <c r="U932" s="12"/>
      <c r="V932" s="12"/>
      <c r="W932" s="17"/>
      <c r="X932" s="17"/>
      <c r="Y932" s="15"/>
      <c r="Z932" s="14"/>
      <c r="AA932" s="43" t="e">
        <f t="shared" si="126"/>
        <v>#DIV/0!</v>
      </c>
      <c r="AB932" s="21" t="e">
        <f t="shared" si="127"/>
        <v>#DIV/0!</v>
      </c>
      <c r="AC932" s="21" t="e">
        <f t="shared" si="128"/>
        <v>#DIV/0!</v>
      </c>
      <c r="AD932" s="21" t="e">
        <f t="shared" si="129"/>
        <v>#DIV/0!</v>
      </c>
      <c r="AE932" s="21" t="e">
        <f t="shared" si="130"/>
        <v>#DIV/0!</v>
      </c>
      <c r="AF932" s="21" t="e">
        <f t="shared" si="133"/>
        <v>#DIV/0!</v>
      </c>
      <c r="AG932" s="20">
        <f>VLOOKUP(S932,'tabla ingresos'!$A$3:$D$15,4,FALSE)</f>
        <v>0</v>
      </c>
      <c r="AH932" s="20">
        <f t="shared" si="131"/>
        <v>0</v>
      </c>
      <c r="AI932" s="20">
        <f t="shared" si="132"/>
        <v>0</v>
      </c>
      <c r="AJ932" s="28" t="e">
        <f>VLOOKUP(AA932,score!$K$2:$L$8,2,TRUE)*AJ$2</f>
        <v>#DIV/0!</v>
      </c>
      <c r="AK932" s="28">
        <f>VLOOKUP(T932,score!$M$2:$N$8,2,FALSE)*AK$2</f>
        <v>0</v>
      </c>
      <c r="AL932" s="28">
        <f>VLOOKUP(Q932,score!$G$2:$H$8,2,TRUE)*AL$2</f>
        <v>0.1</v>
      </c>
      <c r="AM932" s="28" t="e">
        <f>VLOOKUP(AB932,score!$Y$2:$Z$8,2,TRUE)*AM$2</f>
        <v>#DIV/0!</v>
      </c>
      <c r="AN932" s="28" t="e">
        <f>VLOOKUP(AE932,score!$AE$2:$AF$8,2,TRUE)*AN$2</f>
        <v>#DIV/0!</v>
      </c>
      <c r="AO932" s="28">
        <f>VLOOKUP(O932,score!$C$2:$D$8,2,TRUE)*AO$2</f>
        <v>0.1</v>
      </c>
      <c r="AP932" s="28">
        <f>VLOOKUP(R932,score!$I$2:$J$8,2,TRUE)*AP$2</f>
        <v>0.1</v>
      </c>
      <c r="AQ932" s="28" t="e">
        <f>VLOOKUP(P932,score!$E$2:$F$8,2,FALSE)*AQ$2</f>
        <v>#N/A</v>
      </c>
      <c r="AR932" s="28">
        <f>VLOOKUP(U932,score!$O$2:$P$8,2,TRUE)*AR$2</f>
        <v>0</v>
      </c>
      <c r="AS932" s="28">
        <f>VLOOKUP(V932,score!$Q$2:$R$8,2,TRUE)*AS$2</f>
        <v>0</v>
      </c>
      <c r="AT932" s="28" t="e">
        <f>VLOOKUP(W932,score!$S$2:$T$8,2,FALSE)*AT$2</f>
        <v>#N/A</v>
      </c>
      <c r="AU932" s="28" t="e">
        <f>VLOOKUP(X932,score!$U$2:$V$4,2,FALSE)*AU$2</f>
        <v>#N/A</v>
      </c>
      <c r="AV932" s="28" t="e">
        <f>VLOOKUP(AF932,score!$AG$2:$AH$8,2,TRUE)*AV$2</f>
        <v>#DIV/0!</v>
      </c>
      <c r="AW932" s="28" t="e">
        <f>VLOOKUP(Y932,score!$W$2:$X$8,2,FALSE)*AW$2</f>
        <v>#N/A</v>
      </c>
      <c r="AX932" s="28" t="e">
        <f>VLOOKUP(AC932,score!$AA$2:$AB$8,2,TRUE)*AX$2</f>
        <v>#DIV/0!</v>
      </c>
      <c r="AY932" s="28" t="e">
        <f>VLOOKUP(AD932,score!$AC$2:$AD$8,2,TRUE)*AY$2</f>
        <v>#DIV/0!</v>
      </c>
      <c r="AZ932" s="28">
        <f>VLOOKUP(N932,score!$A$2:$B$8,2,TRUE)*AZ$2</f>
        <v>0.1</v>
      </c>
      <c r="BA932" s="29" t="e">
        <f t="shared" si="134"/>
        <v>#DIV/0!</v>
      </c>
      <c r="BB932" s="29" t="e">
        <f>VLOOKUP(BA932,score!$AJ$2:$AK$7,2,TRUE)</f>
        <v>#DIV/0!</v>
      </c>
    </row>
    <row r="933" spans="1:54" x14ac:dyDescent="0.3">
      <c r="A933" s="10"/>
      <c r="B933" s="11"/>
      <c r="C933" s="12"/>
      <c r="D933" s="14"/>
      <c r="E933" s="12"/>
      <c r="F933" s="14"/>
      <c r="G933" s="14"/>
      <c r="H933" s="14"/>
      <c r="I933" s="14"/>
      <c r="J933" s="14"/>
      <c r="K933" s="14"/>
      <c r="L933" s="14"/>
      <c r="M933" s="14"/>
      <c r="N933" s="13"/>
      <c r="O933" s="13"/>
      <c r="P933" s="12"/>
      <c r="Q933" s="12"/>
      <c r="R933" s="12"/>
      <c r="S933" s="12"/>
      <c r="T933" s="12"/>
      <c r="U933" s="12"/>
      <c r="V933" s="12"/>
      <c r="W933" s="17"/>
      <c r="X933" s="17"/>
      <c r="Y933" s="15"/>
      <c r="Z933" s="14"/>
      <c r="AA933" s="43" t="e">
        <f t="shared" si="126"/>
        <v>#DIV/0!</v>
      </c>
      <c r="AB933" s="21" t="e">
        <f t="shared" si="127"/>
        <v>#DIV/0!</v>
      </c>
      <c r="AC933" s="21" t="e">
        <f t="shared" si="128"/>
        <v>#DIV/0!</v>
      </c>
      <c r="AD933" s="21" t="e">
        <f t="shared" si="129"/>
        <v>#DIV/0!</v>
      </c>
      <c r="AE933" s="21" t="e">
        <f t="shared" si="130"/>
        <v>#DIV/0!</v>
      </c>
      <c r="AF933" s="21" t="e">
        <f t="shared" si="133"/>
        <v>#DIV/0!</v>
      </c>
      <c r="AG933" s="20">
        <f>VLOOKUP(S933,'tabla ingresos'!$A$3:$D$15,4,FALSE)</f>
        <v>0</v>
      </c>
      <c r="AH933" s="20">
        <f t="shared" si="131"/>
        <v>0</v>
      </c>
      <c r="AI933" s="20">
        <f t="shared" si="132"/>
        <v>0</v>
      </c>
      <c r="AJ933" s="28" t="e">
        <f>VLOOKUP(AA933,score!$K$2:$L$8,2,TRUE)*AJ$2</f>
        <v>#DIV/0!</v>
      </c>
      <c r="AK933" s="28">
        <f>VLOOKUP(T933,score!$M$2:$N$8,2,FALSE)*AK$2</f>
        <v>0</v>
      </c>
      <c r="AL933" s="28">
        <f>VLOOKUP(Q933,score!$G$2:$H$8,2,TRUE)*AL$2</f>
        <v>0.1</v>
      </c>
      <c r="AM933" s="28" t="e">
        <f>VLOOKUP(AB933,score!$Y$2:$Z$8,2,TRUE)*AM$2</f>
        <v>#DIV/0!</v>
      </c>
      <c r="AN933" s="28" t="e">
        <f>VLOOKUP(AE933,score!$AE$2:$AF$8,2,TRUE)*AN$2</f>
        <v>#DIV/0!</v>
      </c>
      <c r="AO933" s="28">
        <f>VLOOKUP(O933,score!$C$2:$D$8,2,TRUE)*AO$2</f>
        <v>0.1</v>
      </c>
      <c r="AP933" s="28">
        <f>VLOOKUP(R933,score!$I$2:$J$8,2,TRUE)*AP$2</f>
        <v>0.1</v>
      </c>
      <c r="AQ933" s="28" t="e">
        <f>VLOOKUP(P933,score!$E$2:$F$8,2,FALSE)*AQ$2</f>
        <v>#N/A</v>
      </c>
      <c r="AR933" s="28">
        <f>VLOOKUP(U933,score!$O$2:$P$8,2,TRUE)*AR$2</f>
        <v>0</v>
      </c>
      <c r="AS933" s="28">
        <f>VLOOKUP(V933,score!$Q$2:$R$8,2,TRUE)*AS$2</f>
        <v>0</v>
      </c>
      <c r="AT933" s="28" t="e">
        <f>VLOOKUP(W933,score!$S$2:$T$8,2,FALSE)*AT$2</f>
        <v>#N/A</v>
      </c>
      <c r="AU933" s="28" t="e">
        <f>VLOOKUP(X933,score!$U$2:$V$4,2,FALSE)*AU$2</f>
        <v>#N/A</v>
      </c>
      <c r="AV933" s="28" t="e">
        <f>VLOOKUP(AF933,score!$AG$2:$AH$8,2,TRUE)*AV$2</f>
        <v>#DIV/0!</v>
      </c>
      <c r="AW933" s="28" t="e">
        <f>VLOOKUP(Y933,score!$W$2:$X$8,2,FALSE)*AW$2</f>
        <v>#N/A</v>
      </c>
      <c r="AX933" s="28" t="e">
        <f>VLOOKUP(AC933,score!$AA$2:$AB$8,2,TRUE)*AX$2</f>
        <v>#DIV/0!</v>
      </c>
      <c r="AY933" s="28" t="e">
        <f>VLOOKUP(AD933,score!$AC$2:$AD$8,2,TRUE)*AY$2</f>
        <v>#DIV/0!</v>
      </c>
      <c r="AZ933" s="28">
        <f>VLOOKUP(N933,score!$A$2:$B$8,2,TRUE)*AZ$2</f>
        <v>0.1</v>
      </c>
      <c r="BA933" s="29" t="e">
        <f t="shared" si="134"/>
        <v>#DIV/0!</v>
      </c>
      <c r="BB933" s="29" t="e">
        <f>VLOOKUP(BA933,score!$AJ$2:$AK$7,2,TRUE)</f>
        <v>#DIV/0!</v>
      </c>
    </row>
    <row r="934" spans="1:54" x14ac:dyDescent="0.3">
      <c r="A934" s="10"/>
      <c r="B934" s="11"/>
      <c r="C934" s="12"/>
      <c r="D934" s="14"/>
      <c r="E934" s="12"/>
      <c r="F934" s="14"/>
      <c r="G934" s="14"/>
      <c r="H934" s="14"/>
      <c r="I934" s="14"/>
      <c r="J934" s="14"/>
      <c r="K934" s="14"/>
      <c r="L934" s="14"/>
      <c r="M934" s="14"/>
      <c r="N934" s="13"/>
      <c r="O934" s="13"/>
      <c r="P934" s="12"/>
      <c r="Q934" s="12"/>
      <c r="R934" s="12"/>
      <c r="S934" s="12"/>
      <c r="T934" s="12"/>
      <c r="U934" s="12"/>
      <c r="V934" s="12"/>
      <c r="W934" s="17"/>
      <c r="X934" s="17"/>
      <c r="Y934" s="15"/>
      <c r="Z934" s="14"/>
      <c r="AA934" s="43" t="e">
        <f t="shared" si="126"/>
        <v>#DIV/0!</v>
      </c>
      <c r="AB934" s="21" t="e">
        <f t="shared" si="127"/>
        <v>#DIV/0!</v>
      </c>
      <c r="AC934" s="21" t="e">
        <f t="shared" si="128"/>
        <v>#DIV/0!</v>
      </c>
      <c r="AD934" s="21" t="e">
        <f t="shared" si="129"/>
        <v>#DIV/0!</v>
      </c>
      <c r="AE934" s="21" t="e">
        <f t="shared" si="130"/>
        <v>#DIV/0!</v>
      </c>
      <c r="AF934" s="21" t="e">
        <f t="shared" si="133"/>
        <v>#DIV/0!</v>
      </c>
      <c r="AG934" s="20">
        <f>VLOOKUP(S934,'tabla ingresos'!$A$3:$D$15,4,FALSE)</f>
        <v>0</v>
      </c>
      <c r="AH934" s="20">
        <f t="shared" si="131"/>
        <v>0</v>
      </c>
      <c r="AI934" s="20">
        <f t="shared" si="132"/>
        <v>0</v>
      </c>
      <c r="AJ934" s="28" t="e">
        <f>VLOOKUP(AA934,score!$K$2:$L$8,2,TRUE)*AJ$2</f>
        <v>#DIV/0!</v>
      </c>
      <c r="AK934" s="28">
        <f>VLOOKUP(T934,score!$M$2:$N$8,2,FALSE)*AK$2</f>
        <v>0</v>
      </c>
      <c r="AL934" s="28">
        <f>VLOOKUP(Q934,score!$G$2:$H$8,2,TRUE)*AL$2</f>
        <v>0.1</v>
      </c>
      <c r="AM934" s="28" t="e">
        <f>VLOOKUP(AB934,score!$Y$2:$Z$8,2,TRUE)*AM$2</f>
        <v>#DIV/0!</v>
      </c>
      <c r="AN934" s="28" t="e">
        <f>VLOOKUP(AE934,score!$AE$2:$AF$8,2,TRUE)*AN$2</f>
        <v>#DIV/0!</v>
      </c>
      <c r="AO934" s="28">
        <f>VLOOKUP(O934,score!$C$2:$D$8,2,TRUE)*AO$2</f>
        <v>0.1</v>
      </c>
      <c r="AP934" s="28">
        <f>VLOOKUP(R934,score!$I$2:$J$8,2,TRUE)*AP$2</f>
        <v>0.1</v>
      </c>
      <c r="AQ934" s="28" t="e">
        <f>VLOOKUP(P934,score!$E$2:$F$8,2,FALSE)*AQ$2</f>
        <v>#N/A</v>
      </c>
      <c r="AR934" s="28">
        <f>VLOOKUP(U934,score!$O$2:$P$8,2,TRUE)*AR$2</f>
        <v>0</v>
      </c>
      <c r="AS934" s="28">
        <f>VLOOKUP(V934,score!$Q$2:$R$8,2,TRUE)*AS$2</f>
        <v>0</v>
      </c>
      <c r="AT934" s="28" t="e">
        <f>VLOOKUP(W934,score!$S$2:$T$8,2,FALSE)*AT$2</f>
        <v>#N/A</v>
      </c>
      <c r="AU934" s="28" t="e">
        <f>VLOOKUP(X934,score!$U$2:$V$4,2,FALSE)*AU$2</f>
        <v>#N/A</v>
      </c>
      <c r="AV934" s="28" t="e">
        <f>VLOOKUP(AF934,score!$AG$2:$AH$8,2,TRUE)*AV$2</f>
        <v>#DIV/0!</v>
      </c>
      <c r="AW934" s="28" t="e">
        <f>VLOOKUP(Y934,score!$W$2:$X$8,2,FALSE)*AW$2</f>
        <v>#N/A</v>
      </c>
      <c r="AX934" s="28" t="e">
        <f>VLOOKUP(AC934,score!$AA$2:$AB$8,2,TRUE)*AX$2</f>
        <v>#DIV/0!</v>
      </c>
      <c r="AY934" s="28" t="e">
        <f>VLOOKUP(AD934,score!$AC$2:$AD$8,2,TRUE)*AY$2</f>
        <v>#DIV/0!</v>
      </c>
      <c r="AZ934" s="28">
        <f>VLOOKUP(N934,score!$A$2:$B$8,2,TRUE)*AZ$2</f>
        <v>0.1</v>
      </c>
      <c r="BA934" s="29" t="e">
        <f t="shared" si="134"/>
        <v>#DIV/0!</v>
      </c>
      <c r="BB934" s="29" t="e">
        <f>VLOOKUP(BA934,score!$AJ$2:$AK$7,2,TRUE)</f>
        <v>#DIV/0!</v>
      </c>
    </row>
    <row r="935" spans="1:54" x14ac:dyDescent="0.3">
      <c r="A935" s="10"/>
      <c r="B935" s="11"/>
      <c r="C935" s="12"/>
      <c r="D935" s="14"/>
      <c r="E935" s="12"/>
      <c r="F935" s="14"/>
      <c r="G935" s="14"/>
      <c r="H935" s="14"/>
      <c r="I935" s="14"/>
      <c r="J935" s="14"/>
      <c r="K935" s="14"/>
      <c r="L935" s="14"/>
      <c r="M935" s="14"/>
      <c r="N935" s="13"/>
      <c r="O935" s="13"/>
      <c r="P935" s="12"/>
      <c r="Q935" s="12"/>
      <c r="R935" s="12"/>
      <c r="S935" s="12"/>
      <c r="T935" s="12"/>
      <c r="U935" s="12"/>
      <c r="V935" s="12"/>
      <c r="W935" s="17"/>
      <c r="X935" s="17"/>
      <c r="Y935" s="15"/>
      <c r="Z935" s="14"/>
      <c r="AA935" s="43" t="e">
        <f t="shared" si="126"/>
        <v>#DIV/0!</v>
      </c>
      <c r="AB935" s="21" t="e">
        <f t="shared" si="127"/>
        <v>#DIV/0!</v>
      </c>
      <c r="AC935" s="21" t="e">
        <f t="shared" si="128"/>
        <v>#DIV/0!</v>
      </c>
      <c r="AD935" s="21" t="e">
        <f t="shared" si="129"/>
        <v>#DIV/0!</v>
      </c>
      <c r="AE935" s="21" t="e">
        <f t="shared" si="130"/>
        <v>#DIV/0!</v>
      </c>
      <c r="AF935" s="21" t="e">
        <f t="shared" si="133"/>
        <v>#DIV/0!</v>
      </c>
      <c r="AG935" s="20">
        <f>VLOOKUP(S935,'tabla ingresos'!$A$3:$D$15,4,FALSE)</f>
        <v>0</v>
      </c>
      <c r="AH935" s="20">
        <f t="shared" si="131"/>
        <v>0</v>
      </c>
      <c r="AI935" s="20">
        <f t="shared" si="132"/>
        <v>0</v>
      </c>
      <c r="AJ935" s="28" t="e">
        <f>VLOOKUP(AA935,score!$K$2:$L$8,2,TRUE)*AJ$2</f>
        <v>#DIV/0!</v>
      </c>
      <c r="AK935" s="28">
        <f>VLOOKUP(T935,score!$M$2:$N$8,2,FALSE)*AK$2</f>
        <v>0</v>
      </c>
      <c r="AL935" s="28">
        <f>VLOOKUP(Q935,score!$G$2:$H$8,2,TRUE)*AL$2</f>
        <v>0.1</v>
      </c>
      <c r="AM935" s="28" t="e">
        <f>VLOOKUP(AB935,score!$Y$2:$Z$8,2,TRUE)*AM$2</f>
        <v>#DIV/0!</v>
      </c>
      <c r="AN935" s="28" t="e">
        <f>VLOOKUP(AE935,score!$AE$2:$AF$8,2,TRUE)*AN$2</f>
        <v>#DIV/0!</v>
      </c>
      <c r="AO935" s="28">
        <f>VLOOKUP(O935,score!$C$2:$D$8,2,TRUE)*AO$2</f>
        <v>0.1</v>
      </c>
      <c r="AP935" s="28">
        <f>VLOOKUP(R935,score!$I$2:$J$8,2,TRUE)*AP$2</f>
        <v>0.1</v>
      </c>
      <c r="AQ935" s="28" t="e">
        <f>VLOOKUP(P935,score!$E$2:$F$8,2,FALSE)*AQ$2</f>
        <v>#N/A</v>
      </c>
      <c r="AR935" s="28">
        <f>VLOOKUP(U935,score!$O$2:$P$8,2,TRUE)*AR$2</f>
        <v>0</v>
      </c>
      <c r="AS935" s="28">
        <f>VLOOKUP(V935,score!$Q$2:$R$8,2,TRUE)*AS$2</f>
        <v>0</v>
      </c>
      <c r="AT935" s="28" t="e">
        <f>VLOOKUP(W935,score!$S$2:$T$8,2,FALSE)*AT$2</f>
        <v>#N/A</v>
      </c>
      <c r="AU935" s="28" t="e">
        <f>VLOOKUP(X935,score!$U$2:$V$4,2,FALSE)*AU$2</f>
        <v>#N/A</v>
      </c>
      <c r="AV935" s="28" t="e">
        <f>VLOOKUP(AF935,score!$AG$2:$AH$8,2,TRUE)*AV$2</f>
        <v>#DIV/0!</v>
      </c>
      <c r="AW935" s="28" t="e">
        <f>VLOOKUP(Y935,score!$W$2:$X$8,2,FALSE)*AW$2</f>
        <v>#N/A</v>
      </c>
      <c r="AX935" s="28" t="e">
        <f>VLOOKUP(AC935,score!$AA$2:$AB$8,2,TRUE)*AX$2</f>
        <v>#DIV/0!</v>
      </c>
      <c r="AY935" s="28" t="e">
        <f>VLOOKUP(AD935,score!$AC$2:$AD$8,2,TRUE)*AY$2</f>
        <v>#DIV/0!</v>
      </c>
      <c r="AZ935" s="28">
        <f>VLOOKUP(N935,score!$A$2:$B$8,2,TRUE)*AZ$2</f>
        <v>0.1</v>
      </c>
      <c r="BA935" s="29" t="e">
        <f t="shared" si="134"/>
        <v>#DIV/0!</v>
      </c>
      <c r="BB935" s="29" t="e">
        <f>VLOOKUP(BA935,score!$AJ$2:$AK$7,2,TRUE)</f>
        <v>#DIV/0!</v>
      </c>
    </row>
    <row r="936" spans="1:54" x14ac:dyDescent="0.3">
      <c r="A936" s="10"/>
      <c r="B936" s="11"/>
      <c r="C936" s="12"/>
      <c r="D936" s="14"/>
      <c r="E936" s="12"/>
      <c r="F936" s="14"/>
      <c r="G936" s="14"/>
      <c r="H936" s="14"/>
      <c r="I936" s="14"/>
      <c r="J936" s="14"/>
      <c r="K936" s="14"/>
      <c r="L936" s="14"/>
      <c r="M936" s="14"/>
      <c r="N936" s="13"/>
      <c r="O936" s="13"/>
      <c r="P936" s="12"/>
      <c r="Q936" s="12"/>
      <c r="R936" s="12"/>
      <c r="S936" s="12"/>
      <c r="T936" s="12"/>
      <c r="U936" s="12"/>
      <c r="V936" s="12"/>
      <c r="W936" s="17"/>
      <c r="X936" s="17"/>
      <c r="Y936" s="15"/>
      <c r="Z936" s="14"/>
      <c r="AA936" s="43" t="e">
        <f t="shared" si="126"/>
        <v>#DIV/0!</v>
      </c>
      <c r="AB936" s="21" t="e">
        <f t="shared" si="127"/>
        <v>#DIV/0!</v>
      </c>
      <c r="AC936" s="21" t="e">
        <f t="shared" si="128"/>
        <v>#DIV/0!</v>
      </c>
      <c r="AD936" s="21" t="e">
        <f t="shared" si="129"/>
        <v>#DIV/0!</v>
      </c>
      <c r="AE936" s="21" t="e">
        <f t="shared" si="130"/>
        <v>#DIV/0!</v>
      </c>
      <c r="AF936" s="21" t="e">
        <f t="shared" si="133"/>
        <v>#DIV/0!</v>
      </c>
      <c r="AG936" s="20">
        <f>VLOOKUP(S936,'tabla ingresos'!$A$3:$D$15,4,FALSE)</f>
        <v>0</v>
      </c>
      <c r="AH936" s="20">
        <f t="shared" si="131"/>
        <v>0</v>
      </c>
      <c r="AI936" s="20">
        <f t="shared" si="132"/>
        <v>0</v>
      </c>
      <c r="AJ936" s="28" t="e">
        <f>VLOOKUP(AA936,score!$K$2:$L$8,2,TRUE)*AJ$2</f>
        <v>#DIV/0!</v>
      </c>
      <c r="AK936" s="28">
        <f>VLOOKUP(T936,score!$M$2:$N$8,2,FALSE)*AK$2</f>
        <v>0</v>
      </c>
      <c r="AL936" s="28">
        <f>VLOOKUP(Q936,score!$G$2:$H$8,2,TRUE)*AL$2</f>
        <v>0.1</v>
      </c>
      <c r="AM936" s="28" t="e">
        <f>VLOOKUP(AB936,score!$Y$2:$Z$8,2,TRUE)*AM$2</f>
        <v>#DIV/0!</v>
      </c>
      <c r="AN936" s="28" t="e">
        <f>VLOOKUP(AE936,score!$AE$2:$AF$8,2,TRUE)*AN$2</f>
        <v>#DIV/0!</v>
      </c>
      <c r="AO936" s="28">
        <f>VLOOKUP(O936,score!$C$2:$D$8,2,TRUE)*AO$2</f>
        <v>0.1</v>
      </c>
      <c r="AP936" s="28">
        <f>VLOOKUP(R936,score!$I$2:$J$8,2,TRUE)*AP$2</f>
        <v>0.1</v>
      </c>
      <c r="AQ936" s="28" t="e">
        <f>VLOOKUP(P936,score!$E$2:$F$8,2,FALSE)*AQ$2</f>
        <v>#N/A</v>
      </c>
      <c r="AR936" s="28">
        <f>VLOOKUP(U936,score!$O$2:$P$8,2,TRUE)*AR$2</f>
        <v>0</v>
      </c>
      <c r="AS936" s="28">
        <f>VLOOKUP(V936,score!$Q$2:$R$8,2,TRUE)*AS$2</f>
        <v>0</v>
      </c>
      <c r="AT936" s="28" t="e">
        <f>VLOOKUP(W936,score!$S$2:$T$8,2,FALSE)*AT$2</f>
        <v>#N/A</v>
      </c>
      <c r="AU936" s="28" t="e">
        <f>VLOOKUP(X936,score!$U$2:$V$4,2,FALSE)*AU$2</f>
        <v>#N/A</v>
      </c>
      <c r="AV936" s="28" t="e">
        <f>VLOOKUP(AF936,score!$AG$2:$AH$8,2,TRUE)*AV$2</f>
        <v>#DIV/0!</v>
      </c>
      <c r="AW936" s="28" t="e">
        <f>VLOOKUP(Y936,score!$W$2:$X$8,2,FALSE)*AW$2</f>
        <v>#N/A</v>
      </c>
      <c r="AX936" s="28" t="e">
        <f>VLOOKUP(AC936,score!$AA$2:$AB$8,2,TRUE)*AX$2</f>
        <v>#DIV/0!</v>
      </c>
      <c r="AY936" s="28" t="e">
        <f>VLOOKUP(AD936,score!$AC$2:$AD$8,2,TRUE)*AY$2</f>
        <v>#DIV/0!</v>
      </c>
      <c r="AZ936" s="28">
        <f>VLOOKUP(N936,score!$A$2:$B$8,2,TRUE)*AZ$2</f>
        <v>0.1</v>
      </c>
      <c r="BA936" s="29" t="e">
        <f t="shared" si="134"/>
        <v>#DIV/0!</v>
      </c>
      <c r="BB936" s="29" t="e">
        <f>VLOOKUP(BA936,score!$AJ$2:$AK$7,2,TRUE)</f>
        <v>#DIV/0!</v>
      </c>
    </row>
    <row r="937" spans="1:54" x14ac:dyDescent="0.3">
      <c r="A937" s="10"/>
      <c r="B937" s="11"/>
      <c r="C937" s="12"/>
      <c r="D937" s="14"/>
      <c r="E937" s="12"/>
      <c r="F937" s="14"/>
      <c r="G937" s="14"/>
      <c r="H937" s="14"/>
      <c r="I937" s="14"/>
      <c r="J937" s="14"/>
      <c r="K937" s="14"/>
      <c r="L937" s="14"/>
      <c r="M937" s="14"/>
      <c r="N937" s="13"/>
      <c r="O937" s="13"/>
      <c r="P937" s="12"/>
      <c r="Q937" s="12"/>
      <c r="R937" s="12"/>
      <c r="S937" s="12"/>
      <c r="T937" s="12"/>
      <c r="U937" s="12"/>
      <c r="V937" s="12"/>
      <c r="W937" s="17"/>
      <c r="X937" s="17"/>
      <c r="Y937" s="15"/>
      <c r="Z937" s="14"/>
      <c r="AA937" s="43" t="e">
        <f t="shared" si="126"/>
        <v>#DIV/0!</v>
      </c>
      <c r="AB937" s="21" t="e">
        <f t="shared" si="127"/>
        <v>#DIV/0!</v>
      </c>
      <c r="AC937" s="21" t="e">
        <f t="shared" si="128"/>
        <v>#DIV/0!</v>
      </c>
      <c r="AD937" s="21" t="e">
        <f t="shared" si="129"/>
        <v>#DIV/0!</v>
      </c>
      <c r="AE937" s="21" t="e">
        <f t="shared" si="130"/>
        <v>#DIV/0!</v>
      </c>
      <c r="AF937" s="21" t="e">
        <f t="shared" si="133"/>
        <v>#DIV/0!</v>
      </c>
      <c r="AG937" s="20">
        <f>VLOOKUP(S937,'tabla ingresos'!$A$3:$D$15,4,FALSE)</f>
        <v>0</v>
      </c>
      <c r="AH937" s="20">
        <f t="shared" si="131"/>
        <v>0</v>
      </c>
      <c r="AI937" s="20">
        <f t="shared" si="132"/>
        <v>0</v>
      </c>
      <c r="AJ937" s="28" t="e">
        <f>VLOOKUP(AA937,score!$K$2:$L$8,2,TRUE)*AJ$2</f>
        <v>#DIV/0!</v>
      </c>
      <c r="AK937" s="28">
        <f>VLOOKUP(T937,score!$M$2:$N$8,2,FALSE)*AK$2</f>
        <v>0</v>
      </c>
      <c r="AL937" s="28">
        <f>VLOOKUP(Q937,score!$G$2:$H$8,2,TRUE)*AL$2</f>
        <v>0.1</v>
      </c>
      <c r="AM937" s="28" t="e">
        <f>VLOOKUP(AB937,score!$Y$2:$Z$8,2,TRUE)*AM$2</f>
        <v>#DIV/0!</v>
      </c>
      <c r="AN937" s="28" t="e">
        <f>VLOOKUP(AE937,score!$AE$2:$AF$8,2,TRUE)*AN$2</f>
        <v>#DIV/0!</v>
      </c>
      <c r="AO937" s="28">
        <f>VLOOKUP(O937,score!$C$2:$D$8,2,TRUE)*AO$2</f>
        <v>0.1</v>
      </c>
      <c r="AP937" s="28">
        <f>VLOOKUP(R937,score!$I$2:$J$8,2,TRUE)*AP$2</f>
        <v>0.1</v>
      </c>
      <c r="AQ937" s="28" t="e">
        <f>VLOOKUP(P937,score!$E$2:$F$8,2,FALSE)*AQ$2</f>
        <v>#N/A</v>
      </c>
      <c r="AR937" s="28">
        <f>VLOOKUP(U937,score!$O$2:$P$8,2,TRUE)*AR$2</f>
        <v>0</v>
      </c>
      <c r="AS937" s="28">
        <f>VLOOKUP(V937,score!$Q$2:$R$8,2,TRUE)*AS$2</f>
        <v>0</v>
      </c>
      <c r="AT937" s="28" t="e">
        <f>VLOOKUP(W937,score!$S$2:$T$8,2,FALSE)*AT$2</f>
        <v>#N/A</v>
      </c>
      <c r="AU937" s="28" t="e">
        <f>VLOOKUP(X937,score!$U$2:$V$4,2,FALSE)*AU$2</f>
        <v>#N/A</v>
      </c>
      <c r="AV937" s="28" t="e">
        <f>VLOOKUP(AF937,score!$AG$2:$AH$8,2,TRUE)*AV$2</f>
        <v>#DIV/0!</v>
      </c>
      <c r="AW937" s="28" t="e">
        <f>VLOOKUP(Y937,score!$W$2:$X$8,2,FALSE)*AW$2</f>
        <v>#N/A</v>
      </c>
      <c r="AX937" s="28" t="e">
        <f>VLOOKUP(AC937,score!$AA$2:$AB$8,2,TRUE)*AX$2</f>
        <v>#DIV/0!</v>
      </c>
      <c r="AY937" s="28" t="e">
        <f>VLOOKUP(AD937,score!$AC$2:$AD$8,2,TRUE)*AY$2</f>
        <v>#DIV/0!</v>
      </c>
      <c r="AZ937" s="28">
        <f>VLOOKUP(N937,score!$A$2:$B$8,2,TRUE)*AZ$2</f>
        <v>0.1</v>
      </c>
      <c r="BA937" s="29" t="e">
        <f t="shared" si="134"/>
        <v>#DIV/0!</v>
      </c>
      <c r="BB937" s="29" t="e">
        <f>VLOOKUP(BA937,score!$AJ$2:$AK$7,2,TRUE)</f>
        <v>#DIV/0!</v>
      </c>
    </row>
    <row r="938" spans="1:54" x14ac:dyDescent="0.3">
      <c r="A938" s="10"/>
      <c r="B938" s="11"/>
      <c r="C938" s="12"/>
      <c r="D938" s="14"/>
      <c r="E938" s="12"/>
      <c r="F938" s="14"/>
      <c r="G938" s="14"/>
      <c r="H938" s="14"/>
      <c r="I938" s="14"/>
      <c r="J938" s="14"/>
      <c r="K938" s="14"/>
      <c r="L938" s="14"/>
      <c r="M938" s="14"/>
      <c r="N938" s="13"/>
      <c r="O938" s="13"/>
      <c r="P938" s="12"/>
      <c r="Q938" s="12"/>
      <c r="R938" s="12"/>
      <c r="S938" s="12"/>
      <c r="T938" s="12"/>
      <c r="U938" s="12"/>
      <c r="V938" s="12"/>
      <c r="W938" s="17"/>
      <c r="X938" s="17"/>
      <c r="Y938" s="15"/>
      <c r="Z938" s="14"/>
      <c r="AA938" s="43" t="e">
        <f t="shared" si="126"/>
        <v>#DIV/0!</v>
      </c>
      <c r="AB938" s="21" t="e">
        <f t="shared" si="127"/>
        <v>#DIV/0!</v>
      </c>
      <c r="AC938" s="21" t="e">
        <f t="shared" si="128"/>
        <v>#DIV/0!</v>
      </c>
      <c r="AD938" s="21" t="e">
        <f t="shared" si="129"/>
        <v>#DIV/0!</v>
      </c>
      <c r="AE938" s="21" t="e">
        <f t="shared" si="130"/>
        <v>#DIV/0!</v>
      </c>
      <c r="AF938" s="21" t="e">
        <f t="shared" si="133"/>
        <v>#DIV/0!</v>
      </c>
      <c r="AG938" s="20">
        <f>VLOOKUP(S938,'tabla ingresos'!$A$3:$D$15,4,FALSE)</f>
        <v>0</v>
      </c>
      <c r="AH938" s="20">
        <f t="shared" si="131"/>
        <v>0</v>
      </c>
      <c r="AI938" s="20">
        <f t="shared" si="132"/>
        <v>0</v>
      </c>
      <c r="AJ938" s="28" t="e">
        <f>VLOOKUP(AA938,score!$K$2:$L$8,2,TRUE)*AJ$2</f>
        <v>#DIV/0!</v>
      </c>
      <c r="AK938" s="28">
        <f>VLOOKUP(T938,score!$M$2:$N$8,2,FALSE)*AK$2</f>
        <v>0</v>
      </c>
      <c r="AL938" s="28">
        <f>VLOOKUP(Q938,score!$G$2:$H$8,2,TRUE)*AL$2</f>
        <v>0.1</v>
      </c>
      <c r="AM938" s="28" t="e">
        <f>VLOOKUP(AB938,score!$Y$2:$Z$8,2,TRUE)*AM$2</f>
        <v>#DIV/0!</v>
      </c>
      <c r="AN938" s="28" t="e">
        <f>VLOOKUP(AE938,score!$AE$2:$AF$8,2,TRUE)*AN$2</f>
        <v>#DIV/0!</v>
      </c>
      <c r="AO938" s="28">
        <f>VLOOKUP(O938,score!$C$2:$D$8,2,TRUE)*AO$2</f>
        <v>0.1</v>
      </c>
      <c r="AP938" s="28">
        <f>VLOOKUP(R938,score!$I$2:$J$8,2,TRUE)*AP$2</f>
        <v>0.1</v>
      </c>
      <c r="AQ938" s="28" t="e">
        <f>VLOOKUP(P938,score!$E$2:$F$8,2,FALSE)*AQ$2</f>
        <v>#N/A</v>
      </c>
      <c r="AR938" s="28">
        <f>VLOOKUP(U938,score!$O$2:$P$8,2,TRUE)*AR$2</f>
        <v>0</v>
      </c>
      <c r="AS938" s="28">
        <f>VLOOKUP(V938,score!$Q$2:$R$8,2,TRUE)*AS$2</f>
        <v>0</v>
      </c>
      <c r="AT938" s="28" t="e">
        <f>VLOOKUP(W938,score!$S$2:$T$8,2,FALSE)*AT$2</f>
        <v>#N/A</v>
      </c>
      <c r="AU938" s="28" t="e">
        <f>VLOOKUP(X938,score!$U$2:$V$4,2,FALSE)*AU$2</f>
        <v>#N/A</v>
      </c>
      <c r="AV938" s="28" t="e">
        <f>VLOOKUP(AF938,score!$AG$2:$AH$8,2,TRUE)*AV$2</f>
        <v>#DIV/0!</v>
      </c>
      <c r="AW938" s="28" t="e">
        <f>VLOOKUP(Y938,score!$W$2:$X$8,2,FALSE)*AW$2</f>
        <v>#N/A</v>
      </c>
      <c r="AX938" s="28" t="e">
        <f>VLOOKUP(AC938,score!$AA$2:$AB$8,2,TRUE)*AX$2</f>
        <v>#DIV/0!</v>
      </c>
      <c r="AY938" s="28" t="e">
        <f>VLOOKUP(AD938,score!$AC$2:$AD$8,2,TRUE)*AY$2</f>
        <v>#DIV/0!</v>
      </c>
      <c r="AZ938" s="28">
        <f>VLOOKUP(N938,score!$A$2:$B$8,2,TRUE)*AZ$2</f>
        <v>0.1</v>
      </c>
      <c r="BA938" s="29" t="e">
        <f t="shared" si="134"/>
        <v>#DIV/0!</v>
      </c>
      <c r="BB938" s="29" t="e">
        <f>VLOOKUP(BA938,score!$AJ$2:$AK$7,2,TRUE)</f>
        <v>#DIV/0!</v>
      </c>
    </row>
    <row r="939" spans="1:54" x14ac:dyDescent="0.3">
      <c r="A939" s="10"/>
      <c r="B939" s="11"/>
      <c r="C939" s="12"/>
      <c r="D939" s="14"/>
      <c r="E939" s="12"/>
      <c r="F939" s="14"/>
      <c r="G939" s="14"/>
      <c r="H939" s="14"/>
      <c r="I939" s="14"/>
      <c r="J939" s="14"/>
      <c r="K939" s="14"/>
      <c r="L939" s="14"/>
      <c r="M939" s="14"/>
      <c r="N939" s="13"/>
      <c r="O939" s="13"/>
      <c r="P939" s="12"/>
      <c r="Q939" s="12"/>
      <c r="R939" s="12"/>
      <c r="S939" s="12"/>
      <c r="T939" s="12"/>
      <c r="U939" s="12"/>
      <c r="V939" s="12"/>
      <c r="W939" s="17"/>
      <c r="X939" s="17"/>
      <c r="Y939" s="15"/>
      <c r="Z939" s="14"/>
      <c r="AA939" s="43" t="e">
        <f t="shared" si="126"/>
        <v>#DIV/0!</v>
      </c>
      <c r="AB939" s="21" t="e">
        <f t="shared" si="127"/>
        <v>#DIV/0!</v>
      </c>
      <c r="AC939" s="21" t="e">
        <f t="shared" si="128"/>
        <v>#DIV/0!</v>
      </c>
      <c r="AD939" s="21" t="e">
        <f t="shared" si="129"/>
        <v>#DIV/0!</v>
      </c>
      <c r="AE939" s="21" t="e">
        <f t="shared" si="130"/>
        <v>#DIV/0!</v>
      </c>
      <c r="AF939" s="21" t="e">
        <f t="shared" si="133"/>
        <v>#DIV/0!</v>
      </c>
      <c r="AG939" s="20">
        <f>VLOOKUP(S939,'tabla ingresos'!$A$3:$D$15,4,FALSE)</f>
        <v>0</v>
      </c>
      <c r="AH939" s="20">
        <f t="shared" si="131"/>
        <v>0</v>
      </c>
      <c r="AI939" s="20">
        <f t="shared" si="132"/>
        <v>0</v>
      </c>
      <c r="AJ939" s="28" t="e">
        <f>VLOOKUP(AA939,score!$K$2:$L$8,2,TRUE)*AJ$2</f>
        <v>#DIV/0!</v>
      </c>
      <c r="AK939" s="28">
        <f>VLOOKUP(T939,score!$M$2:$N$8,2,FALSE)*AK$2</f>
        <v>0</v>
      </c>
      <c r="AL939" s="28">
        <f>VLOOKUP(Q939,score!$G$2:$H$8,2,TRUE)*AL$2</f>
        <v>0.1</v>
      </c>
      <c r="AM939" s="28" t="e">
        <f>VLOOKUP(AB939,score!$Y$2:$Z$8,2,TRUE)*AM$2</f>
        <v>#DIV/0!</v>
      </c>
      <c r="AN939" s="28" t="e">
        <f>VLOOKUP(AE939,score!$AE$2:$AF$8,2,TRUE)*AN$2</f>
        <v>#DIV/0!</v>
      </c>
      <c r="AO939" s="28">
        <f>VLOOKUP(O939,score!$C$2:$D$8,2,TRUE)*AO$2</f>
        <v>0.1</v>
      </c>
      <c r="AP939" s="28">
        <f>VLOOKUP(R939,score!$I$2:$J$8,2,TRUE)*AP$2</f>
        <v>0.1</v>
      </c>
      <c r="AQ939" s="28" t="e">
        <f>VLOOKUP(P939,score!$E$2:$F$8,2,FALSE)*AQ$2</f>
        <v>#N/A</v>
      </c>
      <c r="AR939" s="28">
        <f>VLOOKUP(U939,score!$O$2:$P$8,2,TRUE)*AR$2</f>
        <v>0</v>
      </c>
      <c r="AS939" s="28">
        <f>VLOOKUP(V939,score!$Q$2:$R$8,2,TRUE)*AS$2</f>
        <v>0</v>
      </c>
      <c r="AT939" s="28" t="e">
        <f>VLOOKUP(W939,score!$S$2:$T$8,2,FALSE)*AT$2</f>
        <v>#N/A</v>
      </c>
      <c r="AU939" s="28" t="e">
        <f>VLOOKUP(X939,score!$U$2:$V$4,2,FALSE)*AU$2</f>
        <v>#N/A</v>
      </c>
      <c r="AV939" s="28" t="e">
        <f>VLOOKUP(AF939,score!$AG$2:$AH$8,2,TRUE)*AV$2</f>
        <v>#DIV/0!</v>
      </c>
      <c r="AW939" s="28" t="e">
        <f>VLOOKUP(Y939,score!$W$2:$X$8,2,FALSE)*AW$2</f>
        <v>#N/A</v>
      </c>
      <c r="AX939" s="28" t="e">
        <f>VLOOKUP(AC939,score!$AA$2:$AB$8,2,TRUE)*AX$2</f>
        <v>#DIV/0!</v>
      </c>
      <c r="AY939" s="28" t="e">
        <f>VLOOKUP(AD939,score!$AC$2:$AD$8,2,TRUE)*AY$2</f>
        <v>#DIV/0!</v>
      </c>
      <c r="AZ939" s="28">
        <f>VLOOKUP(N939,score!$A$2:$B$8,2,TRUE)*AZ$2</f>
        <v>0.1</v>
      </c>
      <c r="BA939" s="29" t="e">
        <f t="shared" si="134"/>
        <v>#DIV/0!</v>
      </c>
      <c r="BB939" s="29" t="e">
        <f>VLOOKUP(BA939,score!$AJ$2:$AK$7,2,TRUE)</f>
        <v>#DIV/0!</v>
      </c>
    </row>
    <row r="940" spans="1:54" x14ac:dyDescent="0.3">
      <c r="A940" s="10"/>
      <c r="B940" s="11"/>
      <c r="C940" s="12"/>
      <c r="D940" s="14"/>
      <c r="E940" s="12"/>
      <c r="F940" s="14"/>
      <c r="G940" s="14"/>
      <c r="H940" s="14"/>
      <c r="I940" s="14"/>
      <c r="J940" s="14"/>
      <c r="K940" s="14"/>
      <c r="L940" s="14"/>
      <c r="M940" s="14"/>
      <c r="N940" s="13"/>
      <c r="O940" s="13"/>
      <c r="P940" s="12"/>
      <c r="Q940" s="12"/>
      <c r="R940" s="12"/>
      <c r="S940" s="12"/>
      <c r="T940" s="12"/>
      <c r="U940" s="12"/>
      <c r="V940" s="12"/>
      <c r="W940" s="17"/>
      <c r="X940" s="17"/>
      <c r="Y940" s="15"/>
      <c r="Z940" s="14"/>
      <c r="AA940" s="43" t="e">
        <f t="shared" si="126"/>
        <v>#DIV/0!</v>
      </c>
      <c r="AB940" s="21" t="e">
        <f t="shared" si="127"/>
        <v>#DIV/0!</v>
      </c>
      <c r="AC940" s="21" t="e">
        <f t="shared" si="128"/>
        <v>#DIV/0!</v>
      </c>
      <c r="AD940" s="21" t="e">
        <f t="shared" si="129"/>
        <v>#DIV/0!</v>
      </c>
      <c r="AE940" s="21" t="e">
        <f t="shared" si="130"/>
        <v>#DIV/0!</v>
      </c>
      <c r="AF940" s="21" t="e">
        <f t="shared" si="133"/>
        <v>#DIV/0!</v>
      </c>
      <c r="AG940" s="20">
        <f>VLOOKUP(S940,'tabla ingresos'!$A$3:$D$15,4,FALSE)</f>
        <v>0</v>
      </c>
      <c r="AH940" s="20">
        <f t="shared" si="131"/>
        <v>0</v>
      </c>
      <c r="AI940" s="20">
        <f t="shared" si="132"/>
        <v>0</v>
      </c>
      <c r="AJ940" s="28" t="e">
        <f>VLOOKUP(AA940,score!$K$2:$L$8,2,TRUE)*AJ$2</f>
        <v>#DIV/0!</v>
      </c>
      <c r="AK940" s="28">
        <f>VLOOKUP(T940,score!$M$2:$N$8,2,FALSE)*AK$2</f>
        <v>0</v>
      </c>
      <c r="AL940" s="28">
        <f>VLOOKUP(Q940,score!$G$2:$H$8,2,TRUE)*AL$2</f>
        <v>0.1</v>
      </c>
      <c r="AM940" s="28" t="e">
        <f>VLOOKUP(AB940,score!$Y$2:$Z$8,2,TRUE)*AM$2</f>
        <v>#DIV/0!</v>
      </c>
      <c r="AN940" s="28" t="e">
        <f>VLOOKUP(AE940,score!$AE$2:$AF$8,2,TRUE)*AN$2</f>
        <v>#DIV/0!</v>
      </c>
      <c r="AO940" s="28">
        <f>VLOOKUP(O940,score!$C$2:$D$8,2,TRUE)*AO$2</f>
        <v>0.1</v>
      </c>
      <c r="AP940" s="28">
        <f>VLOOKUP(R940,score!$I$2:$J$8,2,TRUE)*AP$2</f>
        <v>0.1</v>
      </c>
      <c r="AQ940" s="28" t="e">
        <f>VLOOKUP(P940,score!$E$2:$F$8,2,FALSE)*AQ$2</f>
        <v>#N/A</v>
      </c>
      <c r="AR940" s="28">
        <f>VLOOKUP(U940,score!$O$2:$P$8,2,TRUE)*AR$2</f>
        <v>0</v>
      </c>
      <c r="AS940" s="28">
        <f>VLOOKUP(V940,score!$Q$2:$R$8,2,TRUE)*AS$2</f>
        <v>0</v>
      </c>
      <c r="AT940" s="28" t="e">
        <f>VLOOKUP(W940,score!$S$2:$T$8,2,FALSE)*AT$2</f>
        <v>#N/A</v>
      </c>
      <c r="AU940" s="28" t="e">
        <f>VLOOKUP(X940,score!$U$2:$V$4,2,FALSE)*AU$2</f>
        <v>#N/A</v>
      </c>
      <c r="AV940" s="28" t="e">
        <f>VLOOKUP(AF940,score!$AG$2:$AH$8,2,TRUE)*AV$2</f>
        <v>#DIV/0!</v>
      </c>
      <c r="AW940" s="28" t="e">
        <f>VLOOKUP(Y940,score!$W$2:$X$8,2,FALSE)*AW$2</f>
        <v>#N/A</v>
      </c>
      <c r="AX940" s="28" t="e">
        <f>VLOOKUP(AC940,score!$AA$2:$AB$8,2,TRUE)*AX$2</f>
        <v>#DIV/0!</v>
      </c>
      <c r="AY940" s="28" t="e">
        <f>VLOOKUP(AD940,score!$AC$2:$AD$8,2,TRUE)*AY$2</f>
        <v>#DIV/0!</v>
      </c>
      <c r="AZ940" s="28">
        <f>VLOOKUP(N940,score!$A$2:$B$8,2,TRUE)*AZ$2</f>
        <v>0.1</v>
      </c>
      <c r="BA940" s="29" t="e">
        <f t="shared" si="134"/>
        <v>#DIV/0!</v>
      </c>
      <c r="BB940" s="29" t="e">
        <f>VLOOKUP(BA940,score!$AJ$2:$AK$7,2,TRUE)</f>
        <v>#DIV/0!</v>
      </c>
    </row>
    <row r="941" spans="1:54" x14ac:dyDescent="0.3">
      <c r="A941" s="10"/>
      <c r="B941" s="11"/>
      <c r="C941" s="12"/>
      <c r="D941" s="14"/>
      <c r="E941" s="12"/>
      <c r="F941" s="14"/>
      <c r="G941" s="14"/>
      <c r="H941" s="14"/>
      <c r="I941" s="14"/>
      <c r="J941" s="14"/>
      <c r="K941" s="14"/>
      <c r="L941" s="14"/>
      <c r="M941" s="14"/>
      <c r="N941" s="13"/>
      <c r="O941" s="13"/>
      <c r="P941" s="12"/>
      <c r="Q941" s="12"/>
      <c r="R941" s="12"/>
      <c r="S941" s="12"/>
      <c r="T941" s="12"/>
      <c r="U941" s="12"/>
      <c r="V941" s="12"/>
      <c r="W941" s="17"/>
      <c r="X941" s="17"/>
      <c r="Y941" s="15"/>
      <c r="Z941" s="14"/>
      <c r="AA941" s="43" t="e">
        <f t="shared" si="126"/>
        <v>#DIV/0!</v>
      </c>
      <c r="AB941" s="21" t="e">
        <f t="shared" si="127"/>
        <v>#DIV/0!</v>
      </c>
      <c r="AC941" s="21" t="e">
        <f t="shared" si="128"/>
        <v>#DIV/0!</v>
      </c>
      <c r="AD941" s="21" t="e">
        <f t="shared" si="129"/>
        <v>#DIV/0!</v>
      </c>
      <c r="AE941" s="21" t="e">
        <f t="shared" si="130"/>
        <v>#DIV/0!</v>
      </c>
      <c r="AF941" s="21" t="e">
        <f t="shared" si="133"/>
        <v>#DIV/0!</v>
      </c>
      <c r="AG941" s="20">
        <f>VLOOKUP(S941,'tabla ingresos'!$A$3:$D$15,4,FALSE)</f>
        <v>0</v>
      </c>
      <c r="AH941" s="20">
        <f t="shared" si="131"/>
        <v>0</v>
      </c>
      <c r="AI941" s="20">
        <f t="shared" si="132"/>
        <v>0</v>
      </c>
      <c r="AJ941" s="28" t="e">
        <f>VLOOKUP(AA941,score!$K$2:$L$8,2,TRUE)*AJ$2</f>
        <v>#DIV/0!</v>
      </c>
      <c r="AK941" s="28">
        <f>VLOOKUP(T941,score!$M$2:$N$8,2,FALSE)*AK$2</f>
        <v>0</v>
      </c>
      <c r="AL941" s="28">
        <f>VLOOKUP(Q941,score!$G$2:$H$8,2,TRUE)*AL$2</f>
        <v>0.1</v>
      </c>
      <c r="AM941" s="28" t="e">
        <f>VLOOKUP(AB941,score!$Y$2:$Z$8,2,TRUE)*AM$2</f>
        <v>#DIV/0!</v>
      </c>
      <c r="AN941" s="28" t="e">
        <f>VLOOKUP(AE941,score!$AE$2:$AF$8,2,TRUE)*AN$2</f>
        <v>#DIV/0!</v>
      </c>
      <c r="AO941" s="28">
        <f>VLOOKUP(O941,score!$C$2:$D$8,2,TRUE)*AO$2</f>
        <v>0.1</v>
      </c>
      <c r="AP941" s="28">
        <f>VLOOKUP(R941,score!$I$2:$J$8,2,TRUE)*AP$2</f>
        <v>0.1</v>
      </c>
      <c r="AQ941" s="28" t="e">
        <f>VLOOKUP(P941,score!$E$2:$F$8,2,FALSE)*AQ$2</f>
        <v>#N/A</v>
      </c>
      <c r="AR941" s="28">
        <f>VLOOKUP(U941,score!$O$2:$P$8,2,TRUE)*AR$2</f>
        <v>0</v>
      </c>
      <c r="AS941" s="28">
        <f>VLOOKUP(V941,score!$Q$2:$R$8,2,TRUE)*AS$2</f>
        <v>0</v>
      </c>
      <c r="AT941" s="28" t="e">
        <f>VLOOKUP(W941,score!$S$2:$T$8,2,FALSE)*AT$2</f>
        <v>#N/A</v>
      </c>
      <c r="AU941" s="28" t="e">
        <f>VLOOKUP(X941,score!$U$2:$V$4,2,FALSE)*AU$2</f>
        <v>#N/A</v>
      </c>
      <c r="AV941" s="28" t="e">
        <f>VLOOKUP(AF941,score!$AG$2:$AH$8,2,TRUE)*AV$2</f>
        <v>#DIV/0!</v>
      </c>
      <c r="AW941" s="28" t="e">
        <f>VLOOKUP(Y941,score!$W$2:$X$8,2,FALSE)*AW$2</f>
        <v>#N/A</v>
      </c>
      <c r="AX941" s="28" t="e">
        <f>VLOOKUP(AC941,score!$AA$2:$AB$8,2,TRUE)*AX$2</f>
        <v>#DIV/0!</v>
      </c>
      <c r="AY941" s="28" t="e">
        <f>VLOOKUP(AD941,score!$AC$2:$AD$8,2,TRUE)*AY$2</f>
        <v>#DIV/0!</v>
      </c>
      <c r="AZ941" s="28">
        <f>VLOOKUP(N941,score!$A$2:$B$8,2,TRUE)*AZ$2</f>
        <v>0.1</v>
      </c>
      <c r="BA941" s="29" t="e">
        <f t="shared" si="134"/>
        <v>#DIV/0!</v>
      </c>
      <c r="BB941" s="29" t="e">
        <f>VLOOKUP(BA941,score!$AJ$2:$AK$7,2,TRUE)</f>
        <v>#DIV/0!</v>
      </c>
    </row>
    <row r="942" spans="1:54" x14ac:dyDescent="0.3">
      <c r="A942" s="10"/>
      <c r="B942" s="11"/>
      <c r="C942" s="12"/>
      <c r="D942" s="14"/>
      <c r="E942" s="12"/>
      <c r="F942" s="14"/>
      <c r="G942" s="14"/>
      <c r="H942" s="14"/>
      <c r="I942" s="14"/>
      <c r="J942" s="14"/>
      <c r="K942" s="14"/>
      <c r="L942" s="14"/>
      <c r="M942" s="14"/>
      <c r="N942" s="13"/>
      <c r="O942" s="13"/>
      <c r="P942" s="12"/>
      <c r="Q942" s="12"/>
      <c r="R942" s="12"/>
      <c r="S942" s="12"/>
      <c r="T942" s="12"/>
      <c r="U942" s="12"/>
      <c r="V942" s="12"/>
      <c r="W942" s="17"/>
      <c r="X942" s="17"/>
      <c r="Y942" s="15"/>
      <c r="Z942" s="14"/>
      <c r="AA942" s="43" t="e">
        <f t="shared" si="126"/>
        <v>#DIV/0!</v>
      </c>
      <c r="AB942" s="21" t="e">
        <f t="shared" si="127"/>
        <v>#DIV/0!</v>
      </c>
      <c r="AC942" s="21" t="e">
        <f t="shared" si="128"/>
        <v>#DIV/0!</v>
      </c>
      <c r="AD942" s="21" t="e">
        <f t="shared" si="129"/>
        <v>#DIV/0!</v>
      </c>
      <c r="AE942" s="21" t="e">
        <f t="shared" si="130"/>
        <v>#DIV/0!</v>
      </c>
      <c r="AF942" s="21" t="e">
        <f t="shared" si="133"/>
        <v>#DIV/0!</v>
      </c>
      <c r="AG942" s="20">
        <f>VLOOKUP(S942,'tabla ingresos'!$A$3:$D$15,4,FALSE)</f>
        <v>0</v>
      </c>
      <c r="AH942" s="20">
        <f t="shared" si="131"/>
        <v>0</v>
      </c>
      <c r="AI942" s="20">
        <f t="shared" si="132"/>
        <v>0</v>
      </c>
      <c r="AJ942" s="28" t="e">
        <f>VLOOKUP(AA942,score!$K$2:$L$8,2,TRUE)*AJ$2</f>
        <v>#DIV/0!</v>
      </c>
      <c r="AK942" s="28">
        <f>VLOOKUP(T942,score!$M$2:$N$8,2,FALSE)*AK$2</f>
        <v>0</v>
      </c>
      <c r="AL942" s="28">
        <f>VLOOKUP(Q942,score!$G$2:$H$8,2,TRUE)*AL$2</f>
        <v>0.1</v>
      </c>
      <c r="AM942" s="28" t="e">
        <f>VLOOKUP(AB942,score!$Y$2:$Z$8,2,TRUE)*AM$2</f>
        <v>#DIV/0!</v>
      </c>
      <c r="AN942" s="28" t="e">
        <f>VLOOKUP(AE942,score!$AE$2:$AF$8,2,TRUE)*AN$2</f>
        <v>#DIV/0!</v>
      </c>
      <c r="AO942" s="28">
        <f>VLOOKUP(O942,score!$C$2:$D$8,2,TRUE)*AO$2</f>
        <v>0.1</v>
      </c>
      <c r="AP942" s="28">
        <f>VLOOKUP(R942,score!$I$2:$J$8,2,TRUE)*AP$2</f>
        <v>0.1</v>
      </c>
      <c r="AQ942" s="28" t="e">
        <f>VLOOKUP(P942,score!$E$2:$F$8,2,FALSE)*AQ$2</f>
        <v>#N/A</v>
      </c>
      <c r="AR942" s="28">
        <f>VLOOKUP(U942,score!$O$2:$P$8,2,TRUE)*AR$2</f>
        <v>0</v>
      </c>
      <c r="AS942" s="28">
        <f>VLOOKUP(V942,score!$Q$2:$R$8,2,TRUE)*AS$2</f>
        <v>0</v>
      </c>
      <c r="AT942" s="28" t="e">
        <f>VLOOKUP(W942,score!$S$2:$T$8,2,FALSE)*AT$2</f>
        <v>#N/A</v>
      </c>
      <c r="AU942" s="28" t="e">
        <f>VLOOKUP(X942,score!$U$2:$V$4,2,FALSE)*AU$2</f>
        <v>#N/A</v>
      </c>
      <c r="AV942" s="28" t="e">
        <f>VLOOKUP(AF942,score!$AG$2:$AH$8,2,TRUE)*AV$2</f>
        <v>#DIV/0!</v>
      </c>
      <c r="AW942" s="28" t="e">
        <f>VLOOKUP(Y942,score!$W$2:$X$8,2,FALSE)*AW$2</f>
        <v>#N/A</v>
      </c>
      <c r="AX942" s="28" t="e">
        <f>VLOOKUP(AC942,score!$AA$2:$AB$8,2,TRUE)*AX$2</f>
        <v>#DIV/0!</v>
      </c>
      <c r="AY942" s="28" t="e">
        <f>VLOOKUP(AD942,score!$AC$2:$AD$8,2,TRUE)*AY$2</f>
        <v>#DIV/0!</v>
      </c>
      <c r="AZ942" s="28">
        <f>VLOOKUP(N942,score!$A$2:$B$8,2,TRUE)*AZ$2</f>
        <v>0.1</v>
      </c>
      <c r="BA942" s="29" t="e">
        <f t="shared" si="134"/>
        <v>#DIV/0!</v>
      </c>
      <c r="BB942" s="29" t="e">
        <f>VLOOKUP(BA942,score!$AJ$2:$AK$7,2,TRUE)</f>
        <v>#DIV/0!</v>
      </c>
    </row>
    <row r="943" spans="1:54" x14ac:dyDescent="0.3">
      <c r="A943" s="10"/>
      <c r="B943" s="11"/>
      <c r="C943" s="12"/>
      <c r="D943" s="14"/>
      <c r="E943" s="12"/>
      <c r="F943" s="14"/>
      <c r="G943" s="14"/>
      <c r="H943" s="14"/>
      <c r="I943" s="14"/>
      <c r="J943" s="14"/>
      <c r="K943" s="14"/>
      <c r="L943" s="14"/>
      <c r="M943" s="14"/>
      <c r="N943" s="13"/>
      <c r="O943" s="13"/>
      <c r="P943" s="12"/>
      <c r="Q943" s="12"/>
      <c r="R943" s="12"/>
      <c r="S943" s="12"/>
      <c r="T943" s="12"/>
      <c r="U943" s="12"/>
      <c r="V943" s="12"/>
      <c r="W943" s="17"/>
      <c r="X943" s="17"/>
      <c r="Y943" s="15"/>
      <c r="Z943" s="14"/>
      <c r="AA943" s="43" t="e">
        <f t="shared" si="126"/>
        <v>#DIV/0!</v>
      </c>
      <c r="AB943" s="21" t="e">
        <f t="shared" si="127"/>
        <v>#DIV/0!</v>
      </c>
      <c r="AC943" s="21" t="e">
        <f t="shared" si="128"/>
        <v>#DIV/0!</v>
      </c>
      <c r="AD943" s="21" t="e">
        <f t="shared" si="129"/>
        <v>#DIV/0!</v>
      </c>
      <c r="AE943" s="21" t="e">
        <f t="shared" si="130"/>
        <v>#DIV/0!</v>
      </c>
      <c r="AF943" s="21" t="e">
        <f t="shared" si="133"/>
        <v>#DIV/0!</v>
      </c>
      <c r="AG943" s="20">
        <f>VLOOKUP(S943,'tabla ingresos'!$A$3:$D$15,4,FALSE)</f>
        <v>0</v>
      </c>
      <c r="AH943" s="20">
        <f t="shared" si="131"/>
        <v>0</v>
      </c>
      <c r="AI943" s="20">
        <f t="shared" si="132"/>
        <v>0</v>
      </c>
      <c r="AJ943" s="28" t="e">
        <f>VLOOKUP(AA943,score!$K$2:$L$8,2,TRUE)*AJ$2</f>
        <v>#DIV/0!</v>
      </c>
      <c r="AK943" s="28">
        <f>VLOOKUP(T943,score!$M$2:$N$8,2,FALSE)*AK$2</f>
        <v>0</v>
      </c>
      <c r="AL943" s="28">
        <f>VLOOKUP(Q943,score!$G$2:$H$8,2,TRUE)*AL$2</f>
        <v>0.1</v>
      </c>
      <c r="AM943" s="28" t="e">
        <f>VLOOKUP(AB943,score!$Y$2:$Z$8,2,TRUE)*AM$2</f>
        <v>#DIV/0!</v>
      </c>
      <c r="AN943" s="28" t="e">
        <f>VLOOKUP(AE943,score!$AE$2:$AF$8,2,TRUE)*AN$2</f>
        <v>#DIV/0!</v>
      </c>
      <c r="AO943" s="28">
        <f>VLOOKUP(O943,score!$C$2:$D$8,2,TRUE)*AO$2</f>
        <v>0.1</v>
      </c>
      <c r="AP943" s="28">
        <f>VLOOKUP(R943,score!$I$2:$J$8,2,TRUE)*AP$2</f>
        <v>0.1</v>
      </c>
      <c r="AQ943" s="28" t="e">
        <f>VLOOKUP(P943,score!$E$2:$F$8,2,FALSE)*AQ$2</f>
        <v>#N/A</v>
      </c>
      <c r="AR943" s="28">
        <f>VLOOKUP(U943,score!$O$2:$P$8,2,TRUE)*AR$2</f>
        <v>0</v>
      </c>
      <c r="AS943" s="28">
        <f>VLOOKUP(V943,score!$Q$2:$R$8,2,TRUE)*AS$2</f>
        <v>0</v>
      </c>
      <c r="AT943" s="28" t="e">
        <f>VLOOKUP(W943,score!$S$2:$T$8,2,FALSE)*AT$2</f>
        <v>#N/A</v>
      </c>
      <c r="AU943" s="28" t="e">
        <f>VLOOKUP(X943,score!$U$2:$V$4,2,FALSE)*AU$2</f>
        <v>#N/A</v>
      </c>
      <c r="AV943" s="28" t="e">
        <f>VLOOKUP(AF943,score!$AG$2:$AH$8,2,TRUE)*AV$2</f>
        <v>#DIV/0!</v>
      </c>
      <c r="AW943" s="28" t="e">
        <f>VLOOKUP(Y943,score!$W$2:$X$8,2,FALSE)*AW$2</f>
        <v>#N/A</v>
      </c>
      <c r="AX943" s="28" t="e">
        <f>VLOOKUP(AC943,score!$AA$2:$AB$8,2,TRUE)*AX$2</f>
        <v>#DIV/0!</v>
      </c>
      <c r="AY943" s="28" t="e">
        <f>VLOOKUP(AD943,score!$AC$2:$AD$8,2,TRUE)*AY$2</f>
        <v>#DIV/0!</v>
      </c>
      <c r="AZ943" s="28">
        <f>VLOOKUP(N943,score!$A$2:$B$8,2,TRUE)*AZ$2</f>
        <v>0.1</v>
      </c>
      <c r="BA943" s="29" t="e">
        <f t="shared" si="134"/>
        <v>#DIV/0!</v>
      </c>
      <c r="BB943" s="29" t="e">
        <f>VLOOKUP(BA943,score!$AJ$2:$AK$7,2,TRUE)</f>
        <v>#DIV/0!</v>
      </c>
    </row>
    <row r="944" spans="1:54" x14ac:dyDescent="0.3">
      <c r="A944" s="10"/>
      <c r="B944" s="11"/>
      <c r="C944" s="12"/>
      <c r="D944" s="14"/>
      <c r="E944" s="12"/>
      <c r="F944" s="14"/>
      <c r="G944" s="14"/>
      <c r="H944" s="14"/>
      <c r="I944" s="14"/>
      <c r="J944" s="14"/>
      <c r="K944" s="14"/>
      <c r="L944" s="14"/>
      <c r="M944" s="14"/>
      <c r="N944" s="13"/>
      <c r="O944" s="13"/>
      <c r="P944" s="12"/>
      <c r="Q944" s="12"/>
      <c r="R944" s="12"/>
      <c r="S944" s="12"/>
      <c r="T944" s="12"/>
      <c r="U944" s="12"/>
      <c r="V944" s="12"/>
      <c r="W944" s="17"/>
      <c r="X944" s="17"/>
      <c r="Y944" s="15"/>
      <c r="Z944" s="14"/>
      <c r="AA944" s="43" t="e">
        <f t="shared" si="126"/>
        <v>#DIV/0!</v>
      </c>
      <c r="AB944" s="21" t="e">
        <f t="shared" si="127"/>
        <v>#DIV/0!</v>
      </c>
      <c r="AC944" s="21" t="e">
        <f t="shared" si="128"/>
        <v>#DIV/0!</v>
      </c>
      <c r="AD944" s="21" t="e">
        <f t="shared" si="129"/>
        <v>#DIV/0!</v>
      </c>
      <c r="AE944" s="21" t="e">
        <f t="shared" si="130"/>
        <v>#DIV/0!</v>
      </c>
      <c r="AF944" s="21" t="e">
        <f t="shared" si="133"/>
        <v>#DIV/0!</v>
      </c>
      <c r="AG944" s="20">
        <f>VLOOKUP(S944,'tabla ingresos'!$A$3:$D$15,4,FALSE)</f>
        <v>0</v>
      </c>
      <c r="AH944" s="20">
        <f t="shared" si="131"/>
        <v>0</v>
      </c>
      <c r="AI944" s="20">
        <f t="shared" si="132"/>
        <v>0</v>
      </c>
      <c r="AJ944" s="28" t="e">
        <f>VLOOKUP(AA944,score!$K$2:$L$8,2,TRUE)*AJ$2</f>
        <v>#DIV/0!</v>
      </c>
      <c r="AK944" s="28">
        <f>VLOOKUP(T944,score!$M$2:$N$8,2,FALSE)*AK$2</f>
        <v>0</v>
      </c>
      <c r="AL944" s="28">
        <f>VLOOKUP(Q944,score!$G$2:$H$8,2,TRUE)*AL$2</f>
        <v>0.1</v>
      </c>
      <c r="AM944" s="28" t="e">
        <f>VLOOKUP(AB944,score!$Y$2:$Z$8,2,TRUE)*AM$2</f>
        <v>#DIV/0!</v>
      </c>
      <c r="AN944" s="28" t="e">
        <f>VLOOKUP(AE944,score!$AE$2:$AF$8,2,TRUE)*AN$2</f>
        <v>#DIV/0!</v>
      </c>
      <c r="AO944" s="28">
        <f>VLOOKUP(O944,score!$C$2:$D$8,2,TRUE)*AO$2</f>
        <v>0.1</v>
      </c>
      <c r="AP944" s="28">
        <f>VLOOKUP(R944,score!$I$2:$J$8,2,TRUE)*AP$2</f>
        <v>0.1</v>
      </c>
      <c r="AQ944" s="28" t="e">
        <f>VLOOKUP(P944,score!$E$2:$F$8,2,FALSE)*AQ$2</f>
        <v>#N/A</v>
      </c>
      <c r="AR944" s="28">
        <f>VLOOKUP(U944,score!$O$2:$P$8,2,TRUE)*AR$2</f>
        <v>0</v>
      </c>
      <c r="AS944" s="28">
        <f>VLOOKUP(V944,score!$Q$2:$R$8,2,TRUE)*AS$2</f>
        <v>0</v>
      </c>
      <c r="AT944" s="28" t="e">
        <f>VLOOKUP(W944,score!$S$2:$T$8,2,FALSE)*AT$2</f>
        <v>#N/A</v>
      </c>
      <c r="AU944" s="28" t="e">
        <f>VLOOKUP(X944,score!$U$2:$V$4,2,FALSE)*AU$2</f>
        <v>#N/A</v>
      </c>
      <c r="AV944" s="28" t="e">
        <f>VLOOKUP(AF944,score!$AG$2:$AH$8,2,TRUE)*AV$2</f>
        <v>#DIV/0!</v>
      </c>
      <c r="AW944" s="28" t="e">
        <f>VLOOKUP(Y944,score!$W$2:$X$8,2,FALSE)*AW$2</f>
        <v>#N/A</v>
      </c>
      <c r="AX944" s="28" t="e">
        <f>VLOOKUP(AC944,score!$AA$2:$AB$8,2,TRUE)*AX$2</f>
        <v>#DIV/0!</v>
      </c>
      <c r="AY944" s="28" t="e">
        <f>VLOOKUP(AD944,score!$AC$2:$AD$8,2,TRUE)*AY$2</f>
        <v>#DIV/0!</v>
      </c>
      <c r="AZ944" s="28">
        <f>VLOOKUP(N944,score!$A$2:$B$8,2,TRUE)*AZ$2</f>
        <v>0.1</v>
      </c>
      <c r="BA944" s="29" t="e">
        <f t="shared" si="134"/>
        <v>#DIV/0!</v>
      </c>
      <c r="BB944" s="29" t="e">
        <f>VLOOKUP(BA944,score!$AJ$2:$AK$7,2,TRUE)</f>
        <v>#DIV/0!</v>
      </c>
    </row>
    <row r="945" spans="1:54" x14ac:dyDescent="0.3">
      <c r="A945" s="10"/>
      <c r="B945" s="11"/>
      <c r="C945" s="12"/>
      <c r="D945" s="14"/>
      <c r="E945" s="12"/>
      <c r="F945" s="14"/>
      <c r="G945" s="14"/>
      <c r="H945" s="14"/>
      <c r="I945" s="14"/>
      <c r="J945" s="14"/>
      <c r="K945" s="14"/>
      <c r="L945" s="14"/>
      <c r="M945" s="14"/>
      <c r="N945" s="13"/>
      <c r="O945" s="13"/>
      <c r="P945" s="12"/>
      <c r="Q945" s="12"/>
      <c r="R945" s="12"/>
      <c r="S945" s="12"/>
      <c r="T945" s="12"/>
      <c r="U945" s="12"/>
      <c r="V945" s="12"/>
      <c r="W945" s="17"/>
      <c r="X945" s="17"/>
      <c r="Y945" s="15"/>
      <c r="Z945" s="14"/>
      <c r="AA945" s="43" t="e">
        <f t="shared" si="126"/>
        <v>#DIV/0!</v>
      </c>
      <c r="AB945" s="21" t="e">
        <f t="shared" si="127"/>
        <v>#DIV/0!</v>
      </c>
      <c r="AC945" s="21" t="e">
        <f t="shared" si="128"/>
        <v>#DIV/0!</v>
      </c>
      <c r="AD945" s="21" t="e">
        <f t="shared" si="129"/>
        <v>#DIV/0!</v>
      </c>
      <c r="AE945" s="21" t="e">
        <f t="shared" si="130"/>
        <v>#DIV/0!</v>
      </c>
      <c r="AF945" s="21" t="e">
        <f t="shared" si="133"/>
        <v>#DIV/0!</v>
      </c>
      <c r="AG945" s="20">
        <f>VLOOKUP(S945,'tabla ingresos'!$A$3:$D$15,4,FALSE)</f>
        <v>0</v>
      </c>
      <c r="AH945" s="20">
        <f t="shared" si="131"/>
        <v>0</v>
      </c>
      <c r="AI945" s="20">
        <f t="shared" si="132"/>
        <v>0</v>
      </c>
      <c r="AJ945" s="28" t="e">
        <f>VLOOKUP(AA945,score!$K$2:$L$8,2,TRUE)*AJ$2</f>
        <v>#DIV/0!</v>
      </c>
      <c r="AK945" s="28">
        <f>VLOOKUP(T945,score!$M$2:$N$8,2,FALSE)*AK$2</f>
        <v>0</v>
      </c>
      <c r="AL945" s="28">
        <f>VLOOKUP(Q945,score!$G$2:$H$8,2,TRUE)*AL$2</f>
        <v>0.1</v>
      </c>
      <c r="AM945" s="28" t="e">
        <f>VLOOKUP(AB945,score!$Y$2:$Z$8,2,TRUE)*AM$2</f>
        <v>#DIV/0!</v>
      </c>
      <c r="AN945" s="28" t="e">
        <f>VLOOKUP(AE945,score!$AE$2:$AF$8,2,TRUE)*AN$2</f>
        <v>#DIV/0!</v>
      </c>
      <c r="AO945" s="28">
        <f>VLOOKUP(O945,score!$C$2:$D$8,2,TRUE)*AO$2</f>
        <v>0.1</v>
      </c>
      <c r="AP945" s="28">
        <f>VLOOKUP(R945,score!$I$2:$J$8,2,TRUE)*AP$2</f>
        <v>0.1</v>
      </c>
      <c r="AQ945" s="28" t="e">
        <f>VLOOKUP(P945,score!$E$2:$F$8,2,FALSE)*AQ$2</f>
        <v>#N/A</v>
      </c>
      <c r="AR945" s="28">
        <f>VLOOKUP(U945,score!$O$2:$P$8,2,TRUE)*AR$2</f>
        <v>0</v>
      </c>
      <c r="AS945" s="28">
        <f>VLOOKUP(V945,score!$Q$2:$R$8,2,TRUE)*AS$2</f>
        <v>0</v>
      </c>
      <c r="AT945" s="28" t="e">
        <f>VLOOKUP(W945,score!$S$2:$T$8,2,FALSE)*AT$2</f>
        <v>#N/A</v>
      </c>
      <c r="AU945" s="28" t="e">
        <f>VLOOKUP(X945,score!$U$2:$V$4,2,FALSE)*AU$2</f>
        <v>#N/A</v>
      </c>
      <c r="AV945" s="28" t="e">
        <f>VLOOKUP(AF945,score!$AG$2:$AH$8,2,TRUE)*AV$2</f>
        <v>#DIV/0!</v>
      </c>
      <c r="AW945" s="28" t="e">
        <f>VLOOKUP(Y945,score!$W$2:$X$8,2,FALSE)*AW$2</f>
        <v>#N/A</v>
      </c>
      <c r="AX945" s="28" t="e">
        <f>VLOOKUP(AC945,score!$AA$2:$AB$8,2,TRUE)*AX$2</f>
        <v>#DIV/0!</v>
      </c>
      <c r="AY945" s="28" t="e">
        <f>VLOOKUP(AD945,score!$AC$2:$AD$8,2,TRUE)*AY$2</f>
        <v>#DIV/0!</v>
      </c>
      <c r="AZ945" s="28">
        <f>VLOOKUP(N945,score!$A$2:$B$8,2,TRUE)*AZ$2</f>
        <v>0.1</v>
      </c>
      <c r="BA945" s="29" t="e">
        <f t="shared" si="134"/>
        <v>#DIV/0!</v>
      </c>
      <c r="BB945" s="29" t="e">
        <f>VLOOKUP(BA945,score!$AJ$2:$AK$7,2,TRUE)</f>
        <v>#DIV/0!</v>
      </c>
    </row>
    <row r="946" spans="1:54" x14ac:dyDescent="0.3">
      <c r="A946" s="10"/>
      <c r="B946" s="11"/>
      <c r="C946" s="12"/>
      <c r="D946" s="14"/>
      <c r="E946" s="12"/>
      <c r="F946" s="14"/>
      <c r="G946" s="14"/>
      <c r="H946" s="14"/>
      <c r="I946" s="14"/>
      <c r="J946" s="14"/>
      <c r="K946" s="14"/>
      <c r="L946" s="14"/>
      <c r="M946" s="14"/>
      <c r="N946" s="13"/>
      <c r="O946" s="13"/>
      <c r="P946" s="12"/>
      <c r="Q946" s="12"/>
      <c r="R946" s="12"/>
      <c r="S946" s="12"/>
      <c r="T946" s="12"/>
      <c r="U946" s="12"/>
      <c r="V946" s="12"/>
      <c r="W946" s="17"/>
      <c r="X946" s="17"/>
      <c r="Y946" s="15"/>
      <c r="Z946" s="14"/>
      <c r="AA946" s="43" t="e">
        <f t="shared" si="126"/>
        <v>#DIV/0!</v>
      </c>
      <c r="AB946" s="21" t="e">
        <f t="shared" si="127"/>
        <v>#DIV/0!</v>
      </c>
      <c r="AC946" s="21" t="e">
        <f t="shared" si="128"/>
        <v>#DIV/0!</v>
      </c>
      <c r="AD946" s="21" t="e">
        <f t="shared" si="129"/>
        <v>#DIV/0!</v>
      </c>
      <c r="AE946" s="21" t="e">
        <f t="shared" si="130"/>
        <v>#DIV/0!</v>
      </c>
      <c r="AF946" s="21" t="e">
        <f t="shared" si="133"/>
        <v>#DIV/0!</v>
      </c>
      <c r="AG946" s="20">
        <f>VLOOKUP(S946,'tabla ingresos'!$A$3:$D$15,4,FALSE)</f>
        <v>0</v>
      </c>
      <c r="AH946" s="20">
        <f t="shared" si="131"/>
        <v>0</v>
      </c>
      <c r="AI946" s="20">
        <f t="shared" si="132"/>
        <v>0</v>
      </c>
      <c r="AJ946" s="28" t="e">
        <f>VLOOKUP(AA946,score!$K$2:$L$8,2,TRUE)*AJ$2</f>
        <v>#DIV/0!</v>
      </c>
      <c r="AK946" s="28">
        <f>VLOOKUP(T946,score!$M$2:$N$8,2,FALSE)*AK$2</f>
        <v>0</v>
      </c>
      <c r="AL946" s="28">
        <f>VLOOKUP(Q946,score!$G$2:$H$8,2,TRUE)*AL$2</f>
        <v>0.1</v>
      </c>
      <c r="AM946" s="28" t="e">
        <f>VLOOKUP(AB946,score!$Y$2:$Z$8,2,TRUE)*AM$2</f>
        <v>#DIV/0!</v>
      </c>
      <c r="AN946" s="28" t="e">
        <f>VLOOKUP(AE946,score!$AE$2:$AF$8,2,TRUE)*AN$2</f>
        <v>#DIV/0!</v>
      </c>
      <c r="AO946" s="28">
        <f>VLOOKUP(O946,score!$C$2:$D$8,2,TRUE)*AO$2</f>
        <v>0.1</v>
      </c>
      <c r="AP946" s="28">
        <f>VLOOKUP(R946,score!$I$2:$J$8,2,TRUE)*AP$2</f>
        <v>0.1</v>
      </c>
      <c r="AQ946" s="28" t="e">
        <f>VLOOKUP(P946,score!$E$2:$F$8,2,FALSE)*AQ$2</f>
        <v>#N/A</v>
      </c>
      <c r="AR946" s="28">
        <f>VLOOKUP(U946,score!$O$2:$P$8,2,TRUE)*AR$2</f>
        <v>0</v>
      </c>
      <c r="AS946" s="28">
        <f>VLOOKUP(V946,score!$Q$2:$R$8,2,TRUE)*AS$2</f>
        <v>0</v>
      </c>
      <c r="AT946" s="28" t="e">
        <f>VLOOKUP(W946,score!$S$2:$T$8,2,FALSE)*AT$2</f>
        <v>#N/A</v>
      </c>
      <c r="AU946" s="28" t="e">
        <f>VLOOKUP(X946,score!$U$2:$V$4,2,FALSE)*AU$2</f>
        <v>#N/A</v>
      </c>
      <c r="AV946" s="28" t="e">
        <f>VLOOKUP(AF946,score!$AG$2:$AH$8,2,TRUE)*AV$2</f>
        <v>#DIV/0!</v>
      </c>
      <c r="AW946" s="28" t="e">
        <f>VLOOKUP(Y946,score!$W$2:$X$8,2,FALSE)*AW$2</f>
        <v>#N/A</v>
      </c>
      <c r="AX946" s="28" t="e">
        <f>VLOOKUP(AC946,score!$AA$2:$AB$8,2,TRUE)*AX$2</f>
        <v>#DIV/0!</v>
      </c>
      <c r="AY946" s="28" t="e">
        <f>VLOOKUP(AD946,score!$AC$2:$AD$8,2,TRUE)*AY$2</f>
        <v>#DIV/0!</v>
      </c>
      <c r="AZ946" s="28">
        <f>VLOOKUP(N946,score!$A$2:$B$8,2,TRUE)*AZ$2</f>
        <v>0.1</v>
      </c>
      <c r="BA946" s="29" t="e">
        <f t="shared" si="134"/>
        <v>#DIV/0!</v>
      </c>
      <c r="BB946" s="29" t="e">
        <f>VLOOKUP(BA946,score!$AJ$2:$AK$7,2,TRUE)</f>
        <v>#DIV/0!</v>
      </c>
    </row>
    <row r="947" spans="1:54" x14ac:dyDescent="0.3">
      <c r="A947" s="10"/>
      <c r="B947" s="11"/>
      <c r="C947" s="12"/>
      <c r="D947" s="14"/>
      <c r="E947" s="12"/>
      <c r="F947" s="14"/>
      <c r="G947" s="14"/>
      <c r="H947" s="14"/>
      <c r="I947" s="14"/>
      <c r="J947" s="14"/>
      <c r="K947" s="14"/>
      <c r="L947" s="14"/>
      <c r="M947" s="14"/>
      <c r="N947" s="13"/>
      <c r="O947" s="13"/>
      <c r="P947" s="12"/>
      <c r="Q947" s="12"/>
      <c r="R947" s="12"/>
      <c r="S947" s="12"/>
      <c r="T947" s="12"/>
      <c r="U947" s="12"/>
      <c r="V947" s="12"/>
      <c r="W947" s="17"/>
      <c r="X947" s="17"/>
      <c r="Y947" s="15"/>
      <c r="Z947" s="14"/>
      <c r="AA947" s="43" t="e">
        <f t="shared" si="126"/>
        <v>#DIV/0!</v>
      </c>
      <c r="AB947" s="21" t="e">
        <f t="shared" si="127"/>
        <v>#DIV/0!</v>
      </c>
      <c r="AC947" s="21" t="e">
        <f t="shared" si="128"/>
        <v>#DIV/0!</v>
      </c>
      <c r="AD947" s="21" t="e">
        <f t="shared" si="129"/>
        <v>#DIV/0!</v>
      </c>
      <c r="AE947" s="21" t="e">
        <f t="shared" si="130"/>
        <v>#DIV/0!</v>
      </c>
      <c r="AF947" s="21" t="e">
        <f t="shared" si="133"/>
        <v>#DIV/0!</v>
      </c>
      <c r="AG947" s="20">
        <f>VLOOKUP(S947,'tabla ingresos'!$A$3:$D$15,4,FALSE)</f>
        <v>0</v>
      </c>
      <c r="AH947" s="20">
        <f t="shared" si="131"/>
        <v>0</v>
      </c>
      <c r="AI947" s="20">
        <f t="shared" si="132"/>
        <v>0</v>
      </c>
      <c r="AJ947" s="28" t="e">
        <f>VLOOKUP(AA947,score!$K$2:$L$8,2,TRUE)*AJ$2</f>
        <v>#DIV/0!</v>
      </c>
      <c r="AK947" s="28">
        <f>VLOOKUP(T947,score!$M$2:$N$8,2,FALSE)*AK$2</f>
        <v>0</v>
      </c>
      <c r="AL947" s="28">
        <f>VLOOKUP(Q947,score!$G$2:$H$8,2,TRUE)*AL$2</f>
        <v>0.1</v>
      </c>
      <c r="AM947" s="28" t="e">
        <f>VLOOKUP(AB947,score!$Y$2:$Z$8,2,TRUE)*AM$2</f>
        <v>#DIV/0!</v>
      </c>
      <c r="AN947" s="28" t="e">
        <f>VLOOKUP(AE947,score!$AE$2:$AF$8,2,TRUE)*AN$2</f>
        <v>#DIV/0!</v>
      </c>
      <c r="AO947" s="28">
        <f>VLOOKUP(O947,score!$C$2:$D$8,2,TRUE)*AO$2</f>
        <v>0.1</v>
      </c>
      <c r="AP947" s="28">
        <f>VLOOKUP(R947,score!$I$2:$J$8,2,TRUE)*AP$2</f>
        <v>0.1</v>
      </c>
      <c r="AQ947" s="28" t="e">
        <f>VLOOKUP(P947,score!$E$2:$F$8,2,FALSE)*AQ$2</f>
        <v>#N/A</v>
      </c>
      <c r="AR947" s="28">
        <f>VLOOKUP(U947,score!$O$2:$P$8,2,TRUE)*AR$2</f>
        <v>0</v>
      </c>
      <c r="AS947" s="28">
        <f>VLOOKUP(V947,score!$Q$2:$R$8,2,TRUE)*AS$2</f>
        <v>0</v>
      </c>
      <c r="AT947" s="28" t="e">
        <f>VLOOKUP(W947,score!$S$2:$T$8,2,FALSE)*AT$2</f>
        <v>#N/A</v>
      </c>
      <c r="AU947" s="28" t="e">
        <f>VLOOKUP(X947,score!$U$2:$V$4,2,FALSE)*AU$2</f>
        <v>#N/A</v>
      </c>
      <c r="AV947" s="28" t="e">
        <f>VLOOKUP(AF947,score!$AG$2:$AH$8,2,TRUE)*AV$2</f>
        <v>#DIV/0!</v>
      </c>
      <c r="AW947" s="28" t="e">
        <f>VLOOKUP(Y947,score!$W$2:$X$8,2,FALSE)*AW$2</f>
        <v>#N/A</v>
      </c>
      <c r="AX947" s="28" t="e">
        <f>VLOOKUP(AC947,score!$AA$2:$AB$8,2,TRUE)*AX$2</f>
        <v>#DIV/0!</v>
      </c>
      <c r="AY947" s="28" t="e">
        <f>VLOOKUP(AD947,score!$AC$2:$AD$8,2,TRUE)*AY$2</f>
        <v>#DIV/0!</v>
      </c>
      <c r="AZ947" s="28">
        <f>VLOOKUP(N947,score!$A$2:$B$8,2,TRUE)*AZ$2</f>
        <v>0.1</v>
      </c>
      <c r="BA947" s="29" t="e">
        <f t="shared" si="134"/>
        <v>#DIV/0!</v>
      </c>
      <c r="BB947" s="29" t="e">
        <f>VLOOKUP(BA947,score!$AJ$2:$AK$7,2,TRUE)</f>
        <v>#DIV/0!</v>
      </c>
    </row>
    <row r="948" spans="1:54" x14ac:dyDescent="0.3">
      <c r="A948" s="10"/>
      <c r="B948" s="11"/>
      <c r="C948" s="12"/>
      <c r="D948" s="14"/>
      <c r="E948" s="12"/>
      <c r="F948" s="14"/>
      <c r="G948" s="14"/>
      <c r="H948" s="14"/>
      <c r="I948" s="14"/>
      <c r="J948" s="14"/>
      <c r="K948" s="14"/>
      <c r="L948" s="14"/>
      <c r="M948" s="14"/>
      <c r="N948" s="13"/>
      <c r="O948" s="13"/>
      <c r="P948" s="12"/>
      <c r="Q948" s="12"/>
      <c r="R948" s="12"/>
      <c r="S948" s="12"/>
      <c r="T948" s="12"/>
      <c r="U948" s="12"/>
      <c r="V948" s="12"/>
      <c r="W948" s="17"/>
      <c r="X948" s="17"/>
      <c r="Y948" s="15"/>
      <c r="Z948" s="14"/>
      <c r="AA948" s="43" t="e">
        <f t="shared" si="126"/>
        <v>#DIV/0!</v>
      </c>
      <c r="AB948" s="21" t="e">
        <f t="shared" si="127"/>
        <v>#DIV/0!</v>
      </c>
      <c r="AC948" s="21" t="e">
        <f t="shared" si="128"/>
        <v>#DIV/0!</v>
      </c>
      <c r="AD948" s="21" t="e">
        <f t="shared" si="129"/>
        <v>#DIV/0!</v>
      </c>
      <c r="AE948" s="21" t="e">
        <f t="shared" si="130"/>
        <v>#DIV/0!</v>
      </c>
      <c r="AF948" s="21" t="e">
        <f t="shared" si="133"/>
        <v>#DIV/0!</v>
      </c>
      <c r="AG948" s="20">
        <f>VLOOKUP(S948,'tabla ingresos'!$A$3:$D$15,4,FALSE)</f>
        <v>0</v>
      </c>
      <c r="AH948" s="20">
        <f t="shared" si="131"/>
        <v>0</v>
      </c>
      <c r="AI948" s="20">
        <f t="shared" si="132"/>
        <v>0</v>
      </c>
      <c r="AJ948" s="28" t="e">
        <f>VLOOKUP(AA948,score!$K$2:$L$8,2,TRUE)*AJ$2</f>
        <v>#DIV/0!</v>
      </c>
      <c r="AK948" s="28">
        <f>VLOOKUP(T948,score!$M$2:$N$8,2,FALSE)*AK$2</f>
        <v>0</v>
      </c>
      <c r="AL948" s="28">
        <f>VLOOKUP(Q948,score!$G$2:$H$8,2,TRUE)*AL$2</f>
        <v>0.1</v>
      </c>
      <c r="AM948" s="28" t="e">
        <f>VLOOKUP(AB948,score!$Y$2:$Z$8,2,TRUE)*AM$2</f>
        <v>#DIV/0!</v>
      </c>
      <c r="AN948" s="28" t="e">
        <f>VLOOKUP(AE948,score!$AE$2:$AF$8,2,TRUE)*AN$2</f>
        <v>#DIV/0!</v>
      </c>
      <c r="AO948" s="28">
        <f>VLOOKUP(O948,score!$C$2:$D$8,2,TRUE)*AO$2</f>
        <v>0.1</v>
      </c>
      <c r="AP948" s="28">
        <f>VLOOKUP(R948,score!$I$2:$J$8,2,TRUE)*AP$2</f>
        <v>0.1</v>
      </c>
      <c r="AQ948" s="28" t="e">
        <f>VLOOKUP(P948,score!$E$2:$F$8,2,FALSE)*AQ$2</f>
        <v>#N/A</v>
      </c>
      <c r="AR948" s="28">
        <f>VLOOKUP(U948,score!$O$2:$P$8,2,TRUE)*AR$2</f>
        <v>0</v>
      </c>
      <c r="AS948" s="28">
        <f>VLOOKUP(V948,score!$Q$2:$R$8,2,TRUE)*AS$2</f>
        <v>0</v>
      </c>
      <c r="AT948" s="28" t="e">
        <f>VLOOKUP(W948,score!$S$2:$T$8,2,FALSE)*AT$2</f>
        <v>#N/A</v>
      </c>
      <c r="AU948" s="28" t="e">
        <f>VLOOKUP(X948,score!$U$2:$V$4,2,FALSE)*AU$2</f>
        <v>#N/A</v>
      </c>
      <c r="AV948" s="28" t="e">
        <f>VLOOKUP(AF948,score!$AG$2:$AH$8,2,TRUE)*AV$2</f>
        <v>#DIV/0!</v>
      </c>
      <c r="AW948" s="28" t="e">
        <f>VLOOKUP(Y948,score!$W$2:$X$8,2,FALSE)*AW$2</f>
        <v>#N/A</v>
      </c>
      <c r="AX948" s="28" t="e">
        <f>VLOOKUP(AC948,score!$AA$2:$AB$8,2,TRUE)*AX$2</f>
        <v>#DIV/0!</v>
      </c>
      <c r="AY948" s="28" t="e">
        <f>VLOOKUP(AD948,score!$AC$2:$AD$8,2,TRUE)*AY$2</f>
        <v>#DIV/0!</v>
      </c>
      <c r="AZ948" s="28">
        <f>VLOOKUP(N948,score!$A$2:$B$8,2,TRUE)*AZ$2</f>
        <v>0.1</v>
      </c>
      <c r="BA948" s="29" t="e">
        <f t="shared" si="134"/>
        <v>#DIV/0!</v>
      </c>
      <c r="BB948" s="29" t="e">
        <f>VLOOKUP(BA948,score!$AJ$2:$AK$7,2,TRUE)</f>
        <v>#DIV/0!</v>
      </c>
    </row>
    <row r="949" spans="1:54" x14ac:dyDescent="0.3">
      <c r="A949" s="10"/>
      <c r="B949" s="11"/>
      <c r="C949" s="12"/>
      <c r="D949" s="14"/>
      <c r="E949" s="12"/>
      <c r="F949" s="14"/>
      <c r="G949" s="14"/>
      <c r="H949" s="14"/>
      <c r="I949" s="14"/>
      <c r="J949" s="14"/>
      <c r="K949" s="14"/>
      <c r="L949" s="14"/>
      <c r="M949" s="14"/>
      <c r="N949" s="13"/>
      <c r="O949" s="13"/>
      <c r="P949" s="12"/>
      <c r="Q949" s="12"/>
      <c r="R949" s="12"/>
      <c r="S949" s="12"/>
      <c r="T949" s="12"/>
      <c r="U949" s="12"/>
      <c r="V949" s="12"/>
      <c r="W949" s="17"/>
      <c r="X949" s="17"/>
      <c r="Y949" s="15"/>
      <c r="Z949" s="14"/>
      <c r="AA949" s="43" t="e">
        <f t="shared" si="126"/>
        <v>#DIV/0!</v>
      </c>
      <c r="AB949" s="21" t="e">
        <f t="shared" si="127"/>
        <v>#DIV/0!</v>
      </c>
      <c r="AC949" s="21" t="e">
        <f t="shared" si="128"/>
        <v>#DIV/0!</v>
      </c>
      <c r="AD949" s="21" t="e">
        <f t="shared" si="129"/>
        <v>#DIV/0!</v>
      </c>
      <c r="AE949" s="21" t="e">
        <f t="shared" si="130"/>
        <v>#DIV/0!</v>
      </c>
      <c r="AF949" s="21" t="e">
        <f t="shared" si="133"/>
        <v>#DIV/0!</v>
      </c>
      <c r="AG949" s="20">
        <f>VLOOKUP(S949,'tabla ingresos'!$A$3:$D$15,4,FALSE)</f>
        <v>0</v>
      </c>
      <c r="AH949" s="20">
        <f t="shared" si="131"/>
        <v>0</v>
      </c>
      <c r="AI949" s="20">
        <f t="shared" si="132"/>
        <v>0</v>
      </c>
      <c r="AJ949" s="28" t="e">
        <f>VLOOKUP(AA949,score!$K$2:$L$8,2,TRUE)*AJ$2</f>
        <v>#DIV/0!</v>
      </c>
      <c r="AK949" s="28">
        <f>VLOOKUP(T949,score!$M$2:$N$8,2,FALSE)*AK$2</f>
        <v>0</v>
      </c>
      <c r="AL949" s="28">
        <f>VLOOKUP(Q949,score!$G$2:$H$8,2,TRUE)*AL$2</f>
        <v>0.1</v>
      </c>
      <c r="AM949" s="28" t="e">
        <f>VLOOKUP(AB949,score!$Y$2:$Z$8,2,TRUE)*AM$2</f>
        <v>#DIV/0!</v>
      </c>
      <c r="AN949" s="28" t="e">
        <f>VLOOKUP(AE949,score!$AE$2:$AF$8,2,TRUE)*AN$2</f>
        <v>#DIV/0!</v>
      </c>
      <c r="AO949" s="28">
        <f>VLOOKUP(O949,score!$C$2:$D$8,2,TRUE)*AO$2</f>
        <v>0.1</v>
      </c>
      <c r="AP949" s="28">
        <f>VLOOKUP(R949,score!$I$2:$J$8,2,TRUE)*AP$2</f>
        <v>0.1</v>
      </c>
      <c r="AQ949" s="28" t="e">
        <f>VLOOKUP(P949,score!$E$2:$F$8,2,FALSE)*AQ$2</f>
        <v>#N/A</v>
      </c>
      <c r="AR949" s="28">
        <f>VLOOKUP(U949,score!$O$2:$P$8,2,TRUE)*AR$2</f>
        <v>0</v>
      </c>
      <c r="AS949" s="28">
        <f>VLOOKUP(V949,score!$Q$2:$R$8,2,TRUE)*AS$2</f>
        <v>0</v>
      </c>
      <c r="AT949" s="28" t="e">
        <f>VLOOKUP(W949,score!$S$2:$T$8,2,FALSE)*AT$2</f>
        <v>#N/A</v>
      </c>
      <c r="AU949" s="28" t="e">
        <f>VLOOKUP(X949,score!$U$2:$V$4,2,FALSE)*AU$2</f>
        <v>#N/A</v>
      </c>
      <c r="AV949" s="28" t="e">
        <f>VLOOKUP(AF949,score!$AG$2:$AH$8,2,TRUE)*AV$2</f>
        <v>#DIV/0!</v>
      </c>
      <c r="AW949" s="28" t="e">
        <f>VLOOKUP(Y949,score!$W$2:$X$8,2,FALSE)*AW$2</f>
        <v>#N/A</v>
      </c>
      <c r="AX949" s="28" t="e">
        <f>VLOOKUP(AC949,score!$AA$2:$AB$8,2,TRUE)*AX$2</f>
        <v>#DIV/0!</v>
      </c>
      <c r="AY949" s="28" t="e">
        <f>VLOOKUP(AD949,score!$AC$2:$AD$8,2,TRUE)*AY$2</f>
        <v>#DIV/0!</v>
      </c>
      <c r="AZ949" s="28">
        <f>VLOOKUP(N949,score!$A$2:$B$8,2,TRUE)*AZ$2</f>
        <v>0.1</v>
      </c>
      <c r="BA949" s="29" t="e">
        <f t="shared" si="134"/>
        <v>#DIV/0!</v>
      </c>
      <c r="BB949" s="29" t="e">
        <f>VLOOKUP(BA949,score!$AJ$2:$AK$7,2,TRUE)</f>
        <v>#DIV/0!</v>
      </c>
    </row>
    <row r="950" spans="1:54" x14ac:dyDescent="0.3">
      <c r="A950" s="10"/>
      <c r="B950" s="11"/>
      <c r="C950" s="12"/>
      <c r="D950" s="14"/>
      <c r="E950" s="12"/>
      <c r="F950" s="14"/>
      <c r="G950" s="14"/>
      <c r="H950" s="14"/>
      <c r="I950" s="14"/>
      <c r="J950" s="14"/>
      <c r="K950" s="14"/>
      <c r="L950" s="14"/>
      <c r="M950" s="14"/>
      <c r="N950" s="13"/>
      <c r="O950" s="13"/>
      <c r="P950" s="12"/>
      <c r="Q950" s="12"/>
      <c r="R950" s="12"/>
      <c r="S950" s="12"/>
      <c r="T950" s="12"/>
      <c r="U950" s="12"/>
      <c r="V950" s="12"/>
      <c r="W950" s="17"/>
      <c r="X950" s="17"/>
      <c r="Y950" s="15"/>
      <c r="Z950" s="14"/>
      <c r="AA950" s="43" t="e">
        <f t="shared" si="126"/>
        <v>#DIV/0!</v>
      </c>
      <c r="AB950" s="21" t="e">
        <f t="shared" si="127"/>
        <v>#DIV/0!</v>
      </c>
      <c r="AC950" s="21" t="e">
        <f t="shared" si="128"/>
        <v>#DIV/0!</v>
      </c>
      <c r="AD950" s="21" t="e">
        <f t="shared" si="129"/>
        <v>#DIV/0!</v>
      </c>
      <c r="AE950" s="21" t="e">
        <f t="shared" si="130"/>
        <v>#DIV/0!</v>
      </c>
      <c r="AF950" s="21" t="e">
        <f t="shared" si="133"/>
        <v>#DIV/0!</v>
      </c>
      <c r="AG950" s="20">
        <f>VLOOKUP(S950,'tabla ingresos'!$A$3:$D$15,4,FALSE)</f>
        <v>0</v>
      </c>
      <c r="AH950" s="20">
        <f t="shared" si="131"/>
        <v>0</v>
      </c>
      <c r="AI950" s="20">
        <f t="shared" si="132"/>
        <v>0</v>
      </c>
      <c r="AJ950" s="28" t="e">
        <f>VLOOKUP(AA950,score!$K$2:$L$8,2,TRUE)*AJ$2</f>
        <v>#DIV/0!</v>
      </c>
      <c r="AK950" s="28">
        <f>VLOOKUP(T950,score!$M$2:$N$8,2,FALSE)*AK$2</f>
        <v>0</v>
      </c>
      <c r="AL950" s="28">
        <f>VLOOKUP(Q950,score!$G$2:$H$8,2,TRUE)*AL$2</f>
        <v>0.1</v>
      </c>
      <c r="AM950" s="28" t="e">
        <f>VLOOKUP(AB950,score!$Y$2:$Z$8,2,TRUE)*AM$2</f>
        <v>#DIV/0!</v>
      </c>
      <c r="AN950" s="28" t="e">
        <f>VLOOKUP(AE950,score!$AE$2:$AF$8,2,TRUE)*AN$2</f>
        <v>#DIV/0!</v>
      </c>
      <c r="AO950" s="28">
        <f>VLOOKUP(O950,score!$C$2:$D$8,2,TRUE)*AO$2</f>
        <v>0.1</v>
      </c>
      <c r="AP950" s="28">
        <f>VLOOKUP(R950,score!$I$2:$J$8,2,TRUE)*AP$2</f>
        <v>0.1</v>
      </c>
      <c r="AQ950" s="28" t="e">
        <f>VLOOKUP(P950,score!$E$2:$F$8,2,FALSE)*AQ$2</f>
        <v>#N/A</v>
      </c>
      <c r="AR950" s="28">
        <f>VLOOKUP(U950,score!$O$2:$P$8,2,TRUE)*AR$2</f>
        <v>0</v>
      </c>
      <c r="AS950" s="28">
        <f>VLOOKUP(V950,score!$Q$2:$R$8,2,TRUE)*AS$2</f>
        <v>0</v>
      </c>
      <c r="AT950" s="28" t="e">
        <f>VLOOKUP(W950,score!$S$2:$T$8,2,FALSE)*AT$2</f>
        <v>#N/A</v>
      </c>
      <c r="AU950" s="28" t="e">
        <f>VLOOKUP(X950,score!$U$2:$V$4,2,FALSE)*AU$2</f>
        <v>#N/A</v>
      </c>
      <c r="AV950" s="28" t="e">
        <f>VLOOKUP(AF950,score!$AG$2:$AH$8,2,TRUE)*AV$2</f>
        <v>#DIV/0!</v>
      </c>
      <c r="AW950" s="28" t="e">
        <f>VLOOKUP(Y950,score!$W$2:$X$8,2,FALSE)*AW$2</f>
        <v>#N/A</v>
      </c>
      <c r="AX950" s="28" t="e">
        <f>VLOOKUP(AC950,score!$AA$2:$AB$8,2,TRUE)*AX$2</f>
        <v>#DIV/0!</v>
      </c>
      <c r="AY950" s="28" t="e">
        <f>VLOOKUP(AD950,score!$AC$2:$AD$8,2,TRUE)*AY$2</f>
        <v>#DIV/0!</v>
      </c>
      <c r="AZ950" s="28">
        <f>VLOOKUP(N950,score!$A$2:$B$8,2,TRUE)*AZ$2</f>
        <v>0.1</v>
      </c>
      <c r="BA950" s="29" t="e">
        <f t="shared" si="134"/>
        <v>#DIV/0!</v>
      </c>
      <c r="BB950" s="29" t="e">
        <f>VLOOKUP(BA950,score!$AJ$2:$AK$7,2,TRUE)</f>
        <v>#DIV/0!</v>
      </c>
    </row>
    <row r="951" spans="1:54" x14ac:dyDescent="0.3">
      <c r="A951" s="10"/>
      <c r="B951" s="11"/>
      <c r="C951" s="12"/>
      <c r="D951" s="14"/>
      <c r="E951" s="12"/>
      <c r="F951" s="14"/>
      <c r="G951" s="14"/>
      <c r="H951" s="14"/>
      <c r="I951" s="14"/>
      <c r="J951" s="14"/>
      <c r="K951" s="14"/>
      <c r="L951" s="14"/>
      <c r="M951" s="14"/>
      <c r="N951" s="13"/>
      <c r="O951" s="13"/>
      <c r="P951" s="12"/>
      <c r="Q951" s="12"/>
      <c r="R951" s="12"/>
      <c r="S951" s="12"/>
      <c r="T951" s="12"/>
      <c r="U951" s="12"/>
      <c r="V951" s="12"/>
      <c r="W951" s="17"/>
      <c r="X951" s="17"/>
      <c r="Y951" s="15"/>
      <c r="Z951" s="14"/>
      <c r="AA951" s="43" t="e">
        <f t="shared" si="126"/>
        <v>#DIV/0!</v>
      </c>
      <c r="AB951" s="21" t="e">
        <f t="shared" si="127"/>
        <v>#DIV/0!</v>
      </c>
      <c r="AC951" s="21" t="e">
        <f t="shared" si="128"/>
        <v>#DIV/0!</v>
      </c>
      <c r="AD951" s="21" t="e">
        <f t="shared" si="129"/>
        <v>#DIV/0!</v>
      </c>
      <c r="AE951" s="21" t="e">
        <f t="shared" si="130"/>
        <v>#DIV/0!</v>
      </c>
      <c r="AF951" s="21" t="e">
        <f t="shared" si="133"/>
        <v>#DIV/0!</v>
      </c>
      <c r="AG951" s="20">
        <f>VLOOKUP(S951,'tabla ingresos'!$A$3:$D$15,4,FALSE)</f>
        <v>0</v>
      </c>
      <c r="AH951" s="20">
        <f t="shared" si="131"/>
        <v>0</v>
      </c>
      <c r="AI951" s="20">
        <f t="shared" si="132"/>
        <v>0</v>
      </c>
      <c r="AJ951" s="28" t="e">
        <f>VLOOKUP(AA951,score!$K$2:$L$8,2,TRUE)*AJ$2</f>
        <v>#DIV/0!</v>
      </c>
      <c r="AK951" s="28">
        <f>VLOOKUP(T951,score!$M$2:$N$8,2,FALSE)*AK$2</f>
        <v>0</v>
      </c>
      <c r="AL951" s="28">
        <f>VLOOKUP(Q951,score!$G$2:$H$8,2,TRUE)*AL$2</f>
        <v>0.1</v>
      </c>
      <c r="AM951" s="28" t="e">
        <f>VLOOKUP(AB951,score!$Y$2:$Z$8,2,TRUE)*AM$2</f>
        <v>#DIV/0!</v>
      </c>
      <c r="AN951" s="28" t="e">
        <f>VLOOKUP(AE951,score!$AE$2:$AF$8,2,TRUE)*AN$2</f>
        <v>#DIV/0!</v>
      </c>
      <c r="AO951" s="28">
        <f>VLOOKUP(O951,score!$C$2:$D$8,2,TRUE)*AO$2</f>
        <v>0.1</v>
      </c>
      <c r="AP951" s="28">
        <f>VLOOKUP(R951,score!$I$2:$J$8,2,TRUE)*AP$2</f>
        <v>0.1</v>
      </c>
      <c r="AQ951" s="28" t="e">
        <f>VLOOKUP(P951,score!$E$2:$F$8,2,FALSE)*AQ$2</f>
        <v>#N/A</v>
      </c>
      <c r="AR951" s="28">
        <f>VLOOKUP(U951,score!$O$2:$P$8,2,TRUE)*AR$2</f>
        <v>0</v>
      </c>
      <c r="AS951" s="28">
        <f>VLOOKUP(V951,score!$Q$2:$R$8,2,TRUE)*AS$2</f>
        <v>0</v>
      </c>
      <c r="AT951" s="28" t="e">
        <f>VLOOKUP(W951,score!$S$2:$T$8,2,FALSE)*AT$2</f>
        <v>#N/A</v>
      </c>
      <c r="AU951" s="28" t="e">
        <f>VLOOKUP(X951,score!$U$2:$V$4,2,FALSE)*AU$2</f>
        <v>#N/A</v>
      </c>
      <c r="AV951" s="28" t="e">
        <f>VLOOKUP(AF951,score!$AG$2:$AH$8,2,TRUE)*AV$2</f>
        <v>#DIV/0!</v>
      </c>
      <c r="AW951" s="28" t="e">
        <f>VLOOKUP(Y951,score!$W$2:$X$8,2,FALSE)*AW$2</f>
        <v>#N/A</v>
      </c>
      <c r="AX951" s="28" t="e">
        <f>VLOOKUP(AC951,score!$AA$2:$AB$8,2,TRUE)*AX$2</f>
        <v>#DIV/0!</v>
      </c>
      <c r="AY951" s="28" t="e">
        <f>VLOOKUP(AD951,score!$AC$2:$AD$8,2,TRUE)*AY$2</f>
        <v>#DIV/0!</v>
      </c>
      <c r="AZ951" s="28">
        <f>VLOOKUP(N951,score!$A$2:$B$8,2,TRUE)*AZ$2</f>
        <v>0.1</v>
      </c>
      <c r="BA951" s="29" t="e">
        <f t="shared" si="134"/>
        <v>#DIV/0!</v>
      </c>
      <c r="BB951" s="29" t="e">
        <f>VLOOKUP(BA951,score!$AJ$2:$AK$7,2,TRUE)</f>
        <v>#DIV/0!</v>
      </c>
    </row>
    <row r="952" spans="1:54" x14ac:dyDescent="0.3">
      <c r="A952" s="10"/>
      <c r="B952" s="11"/>
      <c r="C952" s="12"/>
      <c r="D952" s="14"/>
      <c r="E952" s="12"/>
      <c r="F952" s="14"/>
      <c r="G952" s="14"/>
      <c r="H952" s="14"/>
      <c r="I952" s="14"/>
      <c r="J952" s="14"/>
      <c r="K952" s="14"/>
      <c r="L952" s="14"/>
      <c r="M952" s="14"/>
      <c r="N952" s="13"/>
      <c r="O952" s="13"/>
      <c r="P952" s="12"/>
      <c r="Q952" s="12"/>
      <c r="R952" s="12"/>
      <c r="S952" s="12"/>
      <c r="T952" s="12"/>
      <c r="U952" s="12"/>
      <c r="V952" s="12"/>
      <c r="W952" s="17"/>
      <c r="X952" s="17"/>
      <c r="Y952" s="15"/>
      <c r="Z952" s="14"/>
      <c r="AA952" s="43" t="e">
        <f t="shared" si="126"/>
        <v>#DIV/0!</v>
      </c>
      <c r="AB952" s="21" t="e">
        <f t="shared" si="127"/>
        <v>#DIV/0!</v>
      </c>
      <c r="AC952" s="21" t="e">
        <f t="shared" si="128"/>
        <v>#DIV/0!</v>
      </c>
      <c r="AD952" s="21" t="e">
        <f t="shared" si="129"/>
        <v>#DIV/0!</v>
      </c>
      <c r="AE952" s="21" t="e">
        <f t="shared" si="130"/>
        <v>#DIV/0!</v>
      </c>
      <c r="AF952" s="21" t="e">
        <f t="shared" si="133"/>
        <v>#DIV/0!</v>
      </c>
      <c r="AG952" s="20">
        <f>VLOOKUP(S952,'tabla ingresos'!$A$3:$D$15,4,FALSE)</f>
        <v>0</v>
      </c>
      <c r="AH952" s="20">
        <f t="shared" si="131"/>
        <v>0</v>
      </c>
      <c r="AI952" s="20">
        <f t="shared" si="132"/>
        <v>0</v>
      </c>
      <c r="AJ952" s="28" t="e">
        <f>VLOOKUP(AA952,score!$K$2:$L$8,2,TRUE)*AJ$2</f>
        <v>#DIV/0!</v>
      </c>
      <c r="AK952" s="28">
        <f>VLOOKUP(T952,score!$M$2:$N$8,2,FALSE)*AK$2</f>
        <v>0</v>
      </c>
      <c r="AL952" s="28">
        <f>VLOOKUP(Q952,score!$G$2:$H$8,2,TRUE)*AL$2</f>
        <v>0.1</v>
      </c>
      <c r="AM952" s="28" t="e">
        <f>VLOOKUP(AB952,score!$Y$2:$Z$8,2,TRUE)*AM$2</f>
        <v>#DIV/0!</v>
      </c>
      <c r="AN952" s="28" t="e">
        <f>VLOOKUP(AE952,score!$AE$2:$AF$8,2,TRUE)*AN$2</f>
        <v>#DIV/0!</v>
      </c>
      <c r="AO952" s="28">
        <f>VLOOKUP(O952,score!$C$2:$D$8,2,TRUE)*AO$2</f>
        <v>0.1</v>
      </c>
      <c r="AP952" s="28">
        <f>VLOOKUP(R952,score!$I$2:$J$8,2,TRUE)*AP$2</f>
        <v>0.1</v>
      </c>
      <c r="AQ952" s="28" t="e">
        <f>VLOOKUP(P952,score!$E$2:$F$8,2,FALSE)*AQ$2</f>
        <v>#N/A</v>
      </c>
      <c r="AR952" s="28">
        <f>VLOOKUP(U952,score!$O$2:$P$8,2,TRUE)*AR$2</f>
        <v>0</v>
      </c>
      <c r="AS952" s="28">
        <f>VLOOKUP(V952,score!$Q$2:$R$8,2,TRUE)*AS$2</f>
        <v>0</v>
      </c>
      <c r="AT952" s="28" t="e">
        <f>VLOOKUP(W952,score!$S$2:$T$8,2,FALSE)*AT$2</f>
        <v>#N/A</v>
      </c>
      <c r="AU952" s="28" t="e">
        <f>VLOOKUP(X952,score!$U$2:$V$4,2,FALSE)*AU$2</f>
        <v>#N/A</v>
      </c>
      <c r="AV952" s="28" t="e">
        <f>VLOOKUP(AF952,score!$AG$2:$AH$8,2,TRUE)*AV$2</f>
        <v>#DIV/0!</v>
      </c>
      <c r="AW952" s="28" t="e">
        <f>VLOOKUP(Y952,score!$W$2:$X$8,2,FALSE)*AW$2</f>
        <v>#N/A</v>
      </c>
      <c r="AX952" s="28" t="e">
        <f>VLOOKUP(AC952,score!$AA$2:$AB$8,2,TRUE)*AX$2</f>
        <v>#DIV/0!</v>
      </c>
      <c r="AY952" s="28" t="e">
        <f>VLOOKUP(AD952,score!$AC$2:$AD$8,2,TRUE)*AY$2</f>
        <v>#DIV/0!</v>
      </c>
      <c r="AZ952" s="28">
        <f>VLOOKUP(N952,score!$A$2:$B$8,2,TRUE)*AZ$2</f>
        <v>0.1</v>
      </c>
      <c r="BA952" s="29" t="e">
        <f t="shared" si="134"/>
        <v>#DIV/0!</v>
      </c>
      <c r="BB952" s="29" t="e">
        <f>VLOOKUP(BA952,score!$AJ$2:$AK$7,2,TRUE)</f>
        <v>#DIV/0!</v>
      </c>
    </row>
    <row r="953" spans="1:54" x14ac:dyDescent="0.3">
      <c r="A953" s="10"/>
      <c r="B953" s="11"/>
      <c r="C953" s="12"/>
      <c r="D953" s="14"/>
      <c r="E953" s="12"/>
      <c r="F953" s="14"/>
      <c r="G953" s="14"/>
      <c r="H953" s="14"/>
      <c r="I953" s="14"/>
      <c r="J953" s="14"/>
      <c r="K953" s="14"/>
      <c r="L953" s="14"/>
      <c r="M953" s="14"/>
      <c r="N953" s="13"/>
      <c r="O953" s="13"/>
      <c r="P953" s="12"/>
      <c r="Q953" s="12"/>
      <c r="R953" s="12"/>
      <c r="S953" s="12"/>
      <c r="T953" s="12"/>
      <c r="U953" s="12"/>
      <c r="V953" s="12"/>
      <c r="W953" s="17"/>
      <c r="X953" s="17"/>
      <c r="Y953" s="15"/>
      <c r="Z953" s="14"/>
      <c r="AA953" s="43" t="e">
        <f t="shared" si="126"/>
        <v>#DIV/0!</v>
      </c>
      <c r="AB953" s="21" t="e">
        <f t="shared" si="127"/>
        <v>#DIV/0!</v>
      </c>
      <c r="AC953" s="21" t="e">
        <f t="shared" si="128"/>
        <v>#DIV/0!</v>
      </c>
      <c r="AD953" s="21" t="e">
        <f t="shared" si="129"/>
        <v>#DIV/0!</v>
      </c>
      <c r="AE953" s="21" t="e">
        <f t="shared" si="130"/>
        <v>#DIV/0!</v>
      </c>
      <c r="AF953" s="21" t="e">
        <f t="shared" si="133"/>
        <v>#DIV/0!</v>
      </c>
      <c r="AG953" s="20">
        <f>VLOOKUP(S953,'tabla ingresos'!$A$3:$D$15,4,FALSE)</f>
        <v>0</v>
      </c>
      <c r="AH953" s="20">
        <f t="shared" si="131"/>
        <v>0</v>
      </c>
      <c r="AI953" s="20">
        <f t="shared" si="132"/>
        <v>0</v>
      </c>
      <c r="AJ953" s="28" t="e">
        <f>VLOOKUP(AA953,score!$K$2:$L$8,2,TRUE)*AJ$2</f>
        <v>#DIV/0!</v>
      </c>
      <c r="AK953" s="28">
        <f>VLOOKUP(T953,score!$M$2:$N$8,2,FALSE)*AK$2</f>
        <v>0</v>
      </c>
      <c r="AL953" s="28">
        <f>VLOOKUP(Q953,score!$G$2:$H$8,2,TRUE)*AL$2</f>
        <v>0.1</v>
      </c>
      <c r="AM953" s="28" t="e">
        <f>VLOOKUP(AB953,score!$Y$2:$Z$8,2,TRUE)*AM$2</f>
        <v>#DIV/0!</v>
      </c>
      <c r="AN953" s="28" t="e">
        <f>VLOOKUP(AE953,score!$AE$2:$AF$8,2,TRUE)*AN$2</f>
        <v>#DIV/0!</v>
      </c>
      <c r="AO953" s="28">
        <f>VLOOKUP(O953,score!$C$2:$D$8,2,TRUE)*AO$2</f>
        <v>0.1</v>
      </c>
      <c r="AP953" s="28">
        <f>VLOOKUP(R953,score!$I$2:$J$8,2,TRUE)*AP$2</f>
        <v>0.1</v>
      </c>
      <c r="AQ953" s="28" t="e">
        <f>VLOOKUP(P953,score!$E$2:$F$8,2,FALSE)*AQ$2</f>
        <v>#N/A</v>
      </c>
      <c r="AR953" s="28">
        <f>VLOOKUP(U953,score!$O$2:$P$8,2,TRUE)*AR$2</f>
        <v>0</v>
      </c>
      <c r="AS953" s="28">
        <f>VLOOKUP(V953,score!$Q$2:$R$8,2,TRUE)*AS$2</f>
        <v>0</v>
      </c>
      <c r="AT953" s="28" t="e">
        <f>VLOOKUP(W953,score!$S$2:$T$8,2,FALSE)*AT$2</f>
        <v>#N/A</v>
      </c>
      <c r="AU953" s="28" t="e">
        <f>VLOOKUP(X953,score!$U$2:$V$4,2,FALSE)*AU$2</f>
        <v>#N/A</v>
      </c>
      <c r="AV953" s="28" t="e">
        <f>VLOOKUP(AF953,score!$AG$2:$AH$8,2,TRUE)*AV$2</f>
        <v>#DIV/0!</v>
      </c>
      <c r="AW953" s="28" t="e">
        <f>VLOOKUP(Y953,score!$W$2:$X$8,2,FALSE)*AW$2</f>
        <v>#N/A</v>
      </c>
      <c r="AX953" s="28" t="e">
        <f>VLOOKUP(AC953,score!$AA$2:$AB$8,2,TRUE)*AX$2</f>
        <v>#DIV/0!</v>
      </c>
      <c r="AY953" s="28" t="e">
        <f>VLOOKUP(AD953,score!$AC$2:$AD$8,2,TRUE)*AY$2</f>
        <v>#DIV/0!</v>
      </c>
      <c r="AZ953" s="28">
        <f>VLOOKUP(N953,score!$A$2:$B$8,2,TRUE)*AZ$2</f>
        <v>0.1</v>
      </c>
      <c r="BA953" s="29" t="e">
        <f t="shared" si="134"/>
        <v>#DIV/0!</v>
      </c>
      <c r="BB953" s="29" t="e">
        <f>VLOOKUP(BA953,score!$AJ$2:$AK$7,2,TRUE)</f>
        <v>#DIV/0!</v>
      </c>
    </row>
    <row r="954" spans="1:54" x14ac:dyDescent="0.3">
      <c r="A954" s="10"/>
      <c r="B954" s="11"/>
      <c r="C954" s="12"/>
      <c r="D954" s="14"/>
      <c r="E954" s="12"/>
      <c r="F954" s="14"/>
      <c r="G954" s="14"/>
      <c r="H954" s="14"/>
      <c r="I954" s="14"/>
      <c r="J954" s="14"/>
      <c r="K954" s="14"/>
      <c r="L954" s="14"/>
      <c r="M954" s="14"/>
      <c r="N954" s="13"/>
      <c r="O954" s="13"/>
      <c r="P954" s="12"/>
      <c r="Q954" s="12"/>
      <c r="R954" s="12"/>
      <c r="S954" s="12"/>
      <c r="T954" s="12"/>
      <c r="U954" s="12"/>
      <c r="V954" s="12"/>
      <c r="W954" s="17"/>
      <c r="X954" s="17"/>
      <c r="Y954" s="15"/>
      <c r="Z954" s="14"/>
      <c r="AA954" s="43" t="e">
        <f t="shared" si="126"/>
        <v>#DIV/0!</v>
      </c>
      <c r="AB954" s="21" t="e">
        <f t="shared" si="127"/>
        <v>#DIV/0!</v>
      </c>
      <c r="AC954" s="21" t="e">
        <f t="shared" si="128"/>
        <v>#DIV/0!</v>
      </c>
      <c r="AD954" s="21" t="e">
        <f t="shared" si="129"/>
        <v>#DIV/0!</v>
      </c>
      <c r="AE954" s="21" t="e">
        <f t="shared" si="130"/>
        <v>#DIV/0!</v>
      </c>
      <c r="AF954" s="21" t="e">
        <f t="shared" si="133"/>
        <v>#DIV/0!</v>
      </c>
      <c r="AG954" s="20">
        <f>VLOOKUP(S954,'tabla ingresos'!$A$3:$D$15,4,FALSE)</f>
        <v>0</v>
      </c>
      <c r="AH954" s="20">
        <f t="shared" si="131"/>
        <v>0</v>
      </c>
      <c r="AI954" s="20">
        <f t="shared" si="132"/>
        <v>0</v>
      </c>
      <c r="AJ954" s="28" t="e">
        <f>VLOOKUP(AA954,score!$K$2:$L$8,2,TRUE)*AJ$2</f>
        <v>#DIV/0!</v>
      </c>
      <c r="AK954" s="28">
        <f>VLOOKUP(T954,score!$M$2:$N$8,2,FALSE)*AK$2</f>
        <v>0</v>
      </c>
      <c r="AL954" s="28">
        <f>VLOOKUP(Q954,score!$G$2:$H$8,2,TRUE)*AL$2</f>
        <v>0.1</v>
      </c>
      <c r="AM954" s="28" t="e">
        <f>VLOOKUP(AB954,score!$Y$2:$Z$8,2,TRUE)*AM$2</f>
        <v>#DIV/0!</v>
      </c>
      <c r="AN954" s="28" t="e">
        <f>VLOOKUP(AE954,score!$AE$2:$AF$8,2,TRUE)*AN$2</f>
        <v>#DIV/0!</v>
      </c>
      <c r="AO954" s="28">
        <f>VLOOKUP(O954,score!$C$2:$D$8,2,TRUE)*AO$2</f>
        <v>0.1</v>
      </c>
      <c r="AP954" s="28">
        <f>VLOOKUP(R954,score!$I$2:$J$8,2,TRUE)*AP$2</f>
        <v>0.1</v>
      </c>
      <c r="AQ954" s="28" t="e">
        <f>VLOOKUP(P954,score!$E$2:$F$8,2,FALSE)*AQ$2</f>
        <v>#N/A</v>
      </c>
      <c r="AR954" s="28">
        <f>VLOOKUP(U954,score!$O$2:$P$8,2,TRUE)*AR$2</f>
        <v>0</v>
      </c>
      <c r="AS954" s="28">
        <f>VLOOKUP(V954,score!$Q$2:$R$8,2,TRUE)*AS$2</f>
        <v>0</v>
      </c>
      <c r="AT954" s="28" t="e">
        <f>VLOOKUP(W954,score!$S$2:$T$8,2,FALSE)*AT$2</f>
        <v>#N/A</v>
      </c>
      <c r="AU954" s="28" t="e">
        <f>VLOOKUP(X954,score!$U$2:$V$4,2,FALSE)*AU$2</f>
        <v>#N/A</v>
      </c>
      <c r="AV954" s="28" t="e">
        <f>VLOOKUP(AF954,score!$AG$2:$AH$8,2,TRUE)*AV$2</f>
        <v>#DIV/0!</v>
      </c>
      <c r="AW954" s="28" t="e">
        <f>VLOOKUP(Y954,score!$W$2:$X$8,2,FALSE)*AW$2</f>
        <v>#N/A</v>
      </c>
      <c r="AX954" s="28" t="e">
        <f>VLOOKUP(AC954,score!$AA$2:$AB$8,2,TRUE)*AX$2</f>
        <v>#DIV/0!</v>
      </c>
      <c r="AY954" s="28" t="e">
        <f>VLOOKUP(AD954,score!$AC$2:$AD$8,2,TRUE)*AY$2</f>
        <v>#DIV/0!</v>
      </c>
      <c r="AZ954" s="28">
        <f>VLOOKUP(N954,score!$A$2:$B$8,2,TRUE)*AZ$2</f>
        <v>0.1</v>
      </c>
      <c r="BA954" s="29" t="e">
        <f t="shared" si="134"/>
        <v>#DIV/0!</v>
      </c>
      <c r="BB954" s="29" t="e">
        <f>VLOOKUP(BA954,score!$AJ$2:$AK$7,2,TRUE)</f>
        <v>#DIV/0!</v>
      </c>
    </row>
    <row r="955" spans="1:54" x14ac:dyDescent="0.3">
      <c r="A955" s="10"/>
      <c r="B955" s="11"/>
      <c r="C955" s="12"/>
      <c r="D955" s="14"/>
      <c r="E955" s="12"/>
      <c r="F955" s="14"/>
      <c r="G955" s="14"/>
      <c r="H955" s="14"/>
      <c r="I955" s="14"/>
      <c r="J955" s="14"/>
      <c r="K955" s="14"/>
      <c r="L955" s="14"/>
      <c r="M955" s="14"/>
      <c r="N955" s="13"/>
      <c r="O955" s="13"/>
      <c r="P955" s="12"/>
      <c r="Q955" s="12"/>
      <c r="R955" s="12"/>
      <c r="S955" s="12"/>
      <c r="T955" s="12"/>
      <c r="U955" s="12"/>
      <c r="V955" s="12"/>
      <c r="W955" s="17"/>
      <c r="X955" s="17"/>
      <c r="Y955" s="15"/>
      <c r="Z955" s="14"/>
      <c r="AA955" s="43" t="e">
        <f t="shared" si="126"/>
        <v>#DIV/0!</v>
      </c>
      <c r="AB955" s="21" t="e">
        <f t="shared" si="127"/>
        <v>#DIV/0!</v>
      </c>
      <c r="AC955" s="21" t="e">
        <f t="shared" si="128"/>
        <v>#DIV/0!</v>
      </c>
      <c r="AD955" s="21" t="e">
        <f t="shared" si="129"/>
        <v>#DIV/0!</v>
      </c>
      <c r="AE955" s="21" t="e">
        <f t="shared" si="130"/>
        <v>#DIV/0!</v>
      </c>
      <c r="AF955" s="21" t="e">
        <f t="shared" si="133"/>
        <v>#DIV/0!</v>
      </c>
      <c r="AG955" s="20">
        <f>VLOOKUP(S955,'tabla ingresos'!$A$3:$D$15,4,FALSE)</f>
        <v>0</v>
      </c>
      <c r="AH955" s="20">
        <f t="shared" si="131"/>
        <v>0</v>
      </c>
      <c r="AI955" s="20">
        <f t="shared" si="132"/>
        <v>0</v>
      </c>
      <c r="AJ955" s="28" t="e">
        <f>VLOOKUP(AA955,score!$K$2:$L$8,2,TRUE)*AJ$2</f>
        <v>#DIV/0!</v>
      </c>
      <c r="AK955" s="28">
        <f>VLOOKUP(T955,score!$M$2:$N$8,2,FALSE)*AK$2</f>
        <v>0</v>
      </c>
      <c r="AL955" s="28">
        <f>VLOOKUP(Q955,score!$G$2:$H$8,2,TRUE)*AL$2</f>
        <v>0.1</v>
      </c>
      <c r="AM955" s="28" t="e">
        <f>VLOOKUP(AB955,score!$Y$2:$Z$8,2,TRUE)*AM$2</f>
        <v>#DIV/0!</v>
      </c>
      <c r="AN955" s="28" t="e">
        <f>VLOOKUP(AE955,score!$AE$2:$AF$8,2,TRUE)*AN$2</f>
        <v>#DIV/0!</v>
      </c>
      <c r="AO955" s="28">
        <f>VLOOKUP(O955,score!$C$2:$D$8,2,TRUE)*AO$2</f>
        <v>0.1</v>
      </c>
      <c r="AP955" s="28">
        <f>VLOOKUP(R955,score!$I$2:$J$8,2,TRUE)*AP$2</f>
        <v>0.1</v>
      </c>
      <c r="AQ955" s="28" t="e">
        <f>VLOOKUP(P955,score!$E$2:$F$8,2,FALSE)*AQ$2</f>
        <v>#N/A</v>
      </c>
      <c r="AR955" s="28">
        <f>VLOOKUP(U955,score!$O$2:$P$8,2,TRUE)*AR$2</f>
        <v>0</v>
      </c>
      <c r="AS955" s="28">
        <f>VLOOKUP(V955,score!$Q$2:$R$8,2,TRUE)*AS$2</f>
        <v>0</v>
      </c>
      <c r="AT955" s="28" t="e">
        <f>VLOOKUP(W955,score!$S$2:$T$8,2,FALSE)*AT$2</f>
        <v>#N/A</v>
      </c>
      <c r="AU955" s="28" t="e">
        <f>VLOOKUP(X955,score!$U$2:$V$4,2,FALSE)*AU$2</f>
        <v>#N/A</v>
      </c>
      <c r="AV955" s="28" t="e">
        <f>VLOOKUP(AF955,score!$AG$2:$AH$8,2,TRUE)*AV$2</f>
        <v>#DIV/0!</v>
      </c>
      <c r="AW955" s="28" t="e">
        <f>VLOOKUP(Y955,score!$W$2:$X$8,2,FALSE)*AW$2</f>
        <v>#N/A</v>
      </c>
      <c r="AX955" s="28" t="e">
        <f>VLOOKUP(AC955,score!$AA$2:$AB$8,2,TRUE)*AX$2</f>
        <v>#DIV/0!</v>
      </c>
      <c r="AY955" s="28" t="e">
        <f>VLOOKUP(AD955,score!$AC$2:$AD$8,2,TRUE)*AY$2</f>
        <v>#DIV/0!</v>
      </c>
      <c r="AZ955" s="28">
        <f>VLOOKUP(N955,score!$A$2:$B$8,2,TRUE)*AZ$2</f>
        <v>0.1</v>
      </c>
      <c r="BA955" s="29" t="e">
        <f t="shared" si="134"/>
        <v>#DIV/0!</v>
      </c>
      <c r="BB955" s="29" t="e">
        <f>VLOOKUP(BA955,score!$AJ$2:$AK$7,2,TRUE)</f>
        <v>#DIV/0!</v>
      </c>
    </row>
    <row r="956" spans="1:54" x14ac:dyDescent="0.3">
      <c r="A956" s="10"/>
      <c r="B956" s="11"/>
      <c r="C956" s="12"/>
      <c r="D956" s="14"/>
      <c r="E956" s="12"/>
      <c r="F956" s="14"/>
      <c r="G956" s="14"/>
      <c r="H956" s="14"/>
      <c r="I956" s="14"/>
      <c r="J956" s="14"/>
      <c r="K956" s="14"/>
      <c r="L956" s="14"/>
      <c r="M956" s="14"/>
      <c r="N956" s="13"/>
      <c r="O956" s="13"/>
      <c r="P956" s="12"/>
      <c r="Q956" s="12"/>
      <c r="R956" s="12"/>
      <c r="S956" s="12"/>
      <c r="T956" s="12"/>
      <c r="U956" s="12"/>
      <c r="V956" s="12"/>
      <c r="W956" s="17"/>
      <c r="X956" s="17"/>
      <c r="Y956" s="15"/>
      <c r="Z956" s="14"/>
      <c r="AA956" s="43" t="e">
        <f t="shared" si="126"/>
        <v>#DIV/0!</v>
      </c>
      <c r="AB956" s="21" t="e">
        <f t="shared" si="127"/>
        <v>#DIV/0!</v>
      </c>
      <c r="AC956" s="21" t="e">
        <f t="shared" si="128"/>
        <v>#DIV/0!</v>
      </c>
      <c r="AD956" s="21" t="e">
        <f t="shared" si="129"/>
        <v>#DIV/0!</v>
      </c>
      <c r="AE956" s="21" t="e">
        <f t="shared" si="130"/>
        <v>#DIV/0!</v>
      </c>
      <c r="AF956" s="21" t="e">
        <f t="shared" si="133"/>
        <v>#DIV/0!</v>
      </c>
      <c r="AG956" s="20">
        <f>VLOOKUP(S956,'tabla ingresos'!$A$3:$D$15,4,FALSE)</f>
        <v>0</v>
      </c>
      <c r="AH956" s="20">
        <f t="shared" si="131"/>
        <v>0</v>
      </c>
      <c r="AI956" s="20">
        <f t="shared" si="132"/>
        <v>0</v>
      </c>
      <c r="AJ956" s="28" t="e">
        <f>VLOOKUP(AA956,score!$K$2:$L$8,2,TRUE)*AJ$2</f>
        <v>#DIV/0!</v>
      </c>
      <c r="AK956" s="28">
        <f>VLOOKUP(T956,score!$M$2:$N$8,2,FALSE)*AK$2</f>
        <v>0</v>
      </c>
      <c r="AL956" s="28">
        <f>VLOOKUP(Q956,score!$G$2:$H$8,2,TRUE)*AL$2</f>
        <v>0.1</v>
      </c>
      <c r="AM956" s="28" t="e">
        <f>VLOOKUP(AB956,score!$Y$2:$Z$8,2,TRUE)*AM$2</f>
        <v>#DIV/0!</v>
      </c>
      <c r="AN956" s="28" t="e">
        <f>VLOOKUP(AE956,score!$AE$2:$AF$8,2,TRUE)*AN$2</f>
        <v>#DIV/0!</v>
      </c>
      <c r="AO956" s="28">
        <f>VLOOKUP(O956,score!$C$2:$D$8,2,TRUE)*AO$2</f>
        <v>0.1</v>
      </c>
      <c r="AP956" s="28">
        <f>VLOOKUP(R956,score!$I$2:$J$8,2,TRUE)*AP$2</f>
        <v>0.1</v>
      </c>
      <c r="AQ956" s="28" t="e">
        <f>VLOOKUP(P956,score!$E$2:$F$8,2,FALSE)*AQ$2</f>
        <v>#N/A</v>
      </c>
      <c r="AR956" s="28">
        <f>VLOOKUP(U956,score!$O$2:$P$8,2,TRUE)*AR$2</f>
        <v>0</v>
      </c>
      <c r="AS956" s="28">
        <f>VLOOKUP(V956,score!$Q$2:$R$8,2,TRUE)*AS$2</f>
        <v>0</v>
      </c>
      <c r="AT956" s="28" t="e">
        <f>VLOOKUP(W956,score!$S$2:$T$8,2,FALSE)*AT$2</f>
        <v>#N/A</v>
      </c>
      <c r="AU956" s="28" t="e">
        <f>VLOOKUP(X956,score!$U$2:$V$4,2,FALSE)*AU$2</f>
        <v>#N/A</v>
      </c>
      <c r="AV956" s="28" t="e">
        <f>VLOOKUP(AF956,score!$AG$2:$AH$8,2,TRUE)*AV$2</f>
        <v>#DIV/0!</v>
      </c>
      <c r="AW956" s="28" t="e">
        <f>VLOOKUP(Y956,score!$W$2:$X$8,2,FALSE)*AW$2</f>
        <v>#N/A</v>
      </c>
      <c r="AX956" s="28" t="e">
        <f>VLOOKUP(AC956,score!$AA$2:$AB$8,2,TRUE)*AX$2</f>
        <v>#DIV/0!</v>
      </c>
      <c r="AY956" s="28" t="e">
        <f>VLOOKUP(AD956,score!$AC$2:$AD$8,2,TRUE)*AY$2</f>
        <v>#DIV/0!</v>
      </c>
      <c r="AZ956" s="28">
        <f>VLOOKUP(N956,score!$A$2:$B$8,2,TRUE)*AZ$2</f>
        <v>0.1</v>
      </c>
      <c r="BA956" s="29" t="e">
        <f t="shared" si="134"/>
        <v>#DIV/0!</v>
      </c>
      <c r="BB956" s="29" t="e">
        <f>VLOOKUP(BA956,score!$AJ$2:$AK$7,2,TRUE)</f>
        <v>#DIV/0!</v>
      </c>
    </row>
    <row r="957" spans="1:54" x14ac:dyDescent="0.3">
      <c r="A957" s="10"/>
      <c r="B957" s="11"/>
      <c r="C957" s="12"/>
      <c r="D957" s="14"/>
      <c r="E957" s="12"/>
      <c r="F957" s="14"/>
      <c r="G957" s="14"/>
      <c r="H957" s="14"/>
      <c r="I957" s="14"/>
      <c r="J957" s="14"/>
      <c r="K957" s="14"/>
      <c r="L957" s="14"/>
      <c r="M957" s="14"/>
      <c r="N957" s="13"/>
      <c r="O957" s="13"/>
      <c r="P957" s="12"/>
      <c r="Q957" s="12"/>
      <c r="R957" s="12"/>
      <c r="S957" s="12"/>
      <c r="T957" s="12"/>
      <c r="U957" s="12"/>
      <c r="V957" s="12"/>
      <c r="W957" s="17"/>
      <c r="X957" s="17"/>
      <c r="Y957" s="15"/>
      <c r="Z957" s="14"/>
      <c r="AA957" s="43" t="e">
        <f t="shared" si="126"/>
        <v>#DIV/0!</v>
      </c>
      <c r="AB957" s="21" t="e">
        <f t="shared" si="127"/>
        <v>#DIV/0!</v>
      </c>
      <c r="AC957" s="21" t="e">
        <f t="shared" si="128"/>
        <v>#DIV/0!</v>
      </c>
      <c r="AD957" s="21" t="e">
        <f t="shared" si="129"/>
        <v>#DIV/0!</v>
      </c>
      <c r="AE957" s="21" t="e">
        <f t="shared" si="130"/>
        <v>#DIV/0!</v>
      </c>
      <c r="AF957" s="21" t="e">
        <f t="shared" si="133"/>
        <v>#DIV/0!</v>
      </c>
      <c r="AG957" s="20">
        <f>VLOOKUP(S957,'tabla ingresos'!$A$3:$D$15,4,FALSE)</f>
        <v>0</v>
      </c>
      <c r="AH957" s="20">
        <f t="shared" si="131"/>
        <v>0</v>
      </c>
      <c r="AI957" s="20">
        <f t="shared" si="132"/>
        <v>0</v>
      </c>
      <c r="AJ957" s="28" t="e">
        <f>VLOOKUP(AA957,score!$K$2:$L$8,2,TRUE)*AJ$2</f>
        <v>#DIV/0!</v>
      </c>
      <c r="AK957" s="28">
        <f>VLOOKUP(T957,score!$M$2:$N$8,2,FALSE)*AK$2</f>
        <v>0</v>
      </c>
      <c r="AL957" s="28">
        <f>VLOOKUP(Q957,score!$G$2:$H$8,2,TRUE)*AL$2</f>
        <v>0.1</v>
      </c>
      <c r="AM957" s="28" t="e">
        <f>VLOOKUP(AB957,score!$Y$2:$Z$8,2,TRUE)*AM$2</f>
        <v>#DIV/0!</v>
      </c>
      <c r="AN957" s="28" t="e">
        <f>VLOOKUP(AE957,score!$AE$2:$AF$8,2,TRUE)*AN$2</f>
        <v>#DIV/0!</v>
      </c>
      <c r="AO957" s="28">
        <f>VLOOKUP(O957,score!$C$2:$D$8,2,TRUE)*AO$2</f>
        <v>0.1</v>
      </c>
      <c r="AP957" s="28">
        <f>VLOOKUP(R957,score!$I$2:$J$8,2,TRUE)*AP$2</f>
        <v>0.1</v>
      </c>
      <c r="AQ957" s="28" t="e">
        <f>VLOOKUP(P957,score!$E$2:$F$8,2,FALSE)*AQ$2</f>
        <v>#N/A</v>
      </c>
      <c r="AR957" s="28">
        <f>VLOOKUP(U957,score!$O$2:$P$8,2,TRUE)*AR$2</f>
        <v>0</v>
      </c>
      <c r="AS957" s="28">
        <f>VLOOKUP(V957,score!$Q$2:$R$8,2,TRUE)*AS$2</f>
        <v>0</v>
      </c>
      <c r="AT957" s="28" t="e">
        <f>VLOOKUP(W957,score!$S$2:$T$8,2,FALSE)*AT$2</f>
        <v>#N/A</v>
      </c>
      <c r="AU957" s="28" t="e">
        <f>VLOOKUP(X957,score!$U$2:$V$4,2,FALSE)*AU$2</f>
        <v>#N/A</v>
      </c>
      <c r="AV957" s="28" t="e">
        <f>VLOOKUP(AF957,score!$AG$2:$AH$8,2,TRUE)*AV$2</f>
        <v>#DIV/0!</v>
      </c>
      <c r="AW957" s="28" t="e">
        <f>VLOOKUP(Y957,score!$W$2:$X$8,2,FALSE)*AW$2</f>
        <v>#N/A</v>
      </c>
      <c r="AX957" s="28" t="e">
        <f>VLOOKUP(AC957,score!$AA$2:$AB$8,2,TRUE)*AX$2</f>
        <v>#DIV/0!</v>
      </c>
      <c r="AY957" s="28" t="e">
        <f>VLOOKUP(AD957,score!$AC$2:$AD$8,2,TRUE)*AY$2</f>
        <v>#DIV/0!</v>
      </c>
      <c r="AZ957" s="28">
        <f>VLOOKUP(N957,score!$A$2:$B$8,2,TRUE)*AZ$2</f>
        <v>0.1</v>
      </c>
      <c r="BA957" s="29" t="e">
        <f t="shared" si="134"/>
        <v>#DIV/0!</v>
      </c>
      <c r="BB957" s="29" t="e">
        <f>VLOOKUP(BA957,score!$AJ$2:$AK$7,2,TRUE)</f>
        <v>#DIV/0!</v>
      </c>
    </row>
    <row r="958" spans="1:54" x14ac:dyDescent="0.3">
      <c r="A958" s="10"/>
      <c r="B958" s="11"/>
      <c r="C958" s="12"/>
      <c r="D958" s="14"/>
      <c r="E958" s="12"/>
      <c r="F958" s="14"/>
      <c r="G958" s="14"/>
      <c r="H958" s="14"/>
      <c r="I958" s="14"/>
      <c r="J958" s="14"/>
      <c r="K958" s="14"/>
      <c r="L958" s="14"/>
      <c r="M958" s="14"/>
      <c r="N958" s="13"/>
      <c r="O958" s="13"/>
      <c r="P958" s="12"/>
      <c r="Q958" s="12"/>
      <c r="R958" s="12"/>
      <c r="S958" s="12"/>
      <c r="T958" s="12"/>
      <c r="U958" s="12"/>
      <c r="V958" s="12"/>
      <c r="W958" s="17"/>
      <c r="X958" s="17"/>
      <c r="Y958" s="15"/>
      <c r="Z958" s="14"/>
      <c r="AA958" s="43" t="e">
        <f t="shared" si="126"/>
        <v>#DIV/0!</v>
      </c>
      <c r="AB958" s="21" t="e">
        <f t="shared" si="127"/>
        <v>#DIV/0!</v>
      </c>
      <c r="AC958" s="21" t="e">
        <f t="shared" si="128"/>
        <v>#DIV/0!</v>
      </c>
      <c r="AD958" s="21" t="e">
        <f t="shared" si="129"/>
        <v>#DIV/0!</v>
      </c>
      <c r="AE958" s="21" t="e">
        <f t="shared" si="130"/>
        <v>#DIV/0!</v>
      </c>
      <c r="AF958" s="21" t="e">
        <f t="shared" si="133"/>
        <v>#DIV/0!</v>
      </c>
      <c r="AG958" s="20">
        <f>VLOOKUP(S958,'tabla ingresos'!$A$3:$D$15,4,FALSE)</f>
        <v>0</v>
      </c>
      <c r="AH958" s="20">
        <f t="shared" si="131"/>
        <v>0</v>
      </c>
      <c r="AI958" s="20">
        <f t="shared" si="132"/>
        <v>0</v>
      </c>
      <c r="AJ958" s="28" t="e">
        <f>VLOOKUP(AA958,score!$K$2:$L$8,2,TRUE)*AJ$2</f>
        <v>#DIV/0!</v>
      </c>
      <c r="AK958" s="28">
        <f>VLOOKUP(T958,score!$M$2:$N$8,2,FALSE)*AK$2</f>
        <v>0</v>
      </c>
      <c r="AL958" s="28">
        <f>VLOOKUP(Q958,score!$G$2:$H$8,2,TRUE)*AL$2</f>
        <v>0.1</v>
      </c>
      <c r="AM958" s="28" t="e">
        <f>VLOOKUP(AB958,score!$Y$2:$Z$8,2,TRUE)*AM$2</f>
        <v>#DIV/0!</v>
      </c>
      <c r="AN958" s="28" t="e">
        <f>VLOOKUP(AE958,score!$AE$2:$AF$8,2,TRUE)*AN$2</f>
        <v>#DIV/0!</v>
      </c>
      <c r="AO958" s="28">
        <f>VLOOKUP(O958,score!$C$2:$D$8,2,TRUE)*AO$2</f>
        <v>0.1</v>
      </c>
      <c r="AP958" s="28">
        <f>VLOOKUP(R958,score!$I$2:$J$8,2,TRUE)*AP$2</f>
        <v>0.1</v>
      </c>
      <c r="AQ958" s="28" t="e">
        <f>VLOOKUP(P958,score!$E$2:$F$8,2,FALSE)*AQ$2</f>
        <v>#N/A</v>
      </c>
      <c r="AR958" s="28">
        <f>VLOOKUP(U958,score!$O$2:$P$8,2,TRUE)*AR$2</f>
        <v>0</v>
      </c>
      <c r="AS958" s="28">
        <f>VLOOKUP(V958,score!$Q$2:$R$8,2,TRUE)*AS$2</f>
        <v>0</v>
      </c>
      <c r="AT958" s="28" t="e">
        <f>VLOOKUP(W958,score!$S$2:$T$8,2,FALSE)*AT$2</f>
        <v>#N/A</v>
      </c>
      <c r="AU958" s="28" t="e">
        <f>VLOOKUP(X958,score!$U$2:$V$4,2,FALSE)*AU$2</f>
        <v>#N/A</v>
      </c>
      <c r="AV958" s="28" t="e">
        <f>VLOOKUP(AF958,score!$AG$2:$AH$8,2,TRUE)*AV$2</f>
        <v>#DIV/0!</v>
      </c>
      <c r="AW958" s="28" t="e">
        <f>VLOOKUP(Y958,score!$W$2:$X$8,2,FALSE)*AW$2</f>
        <v>#N/A</v>
      </c>
      <c r="AX958" s="28" t="e">
        <f>VLOOKUP(AC958,score!$AA$2:$AB$8,2,TRUE)*AX$2</f>
        <v>#DIV/0!</v>
      </c>
      <c r="AY958" s="28" t="e">
        <f>VLOOKUP(AD958,score!$AC$2:$AD$8,2,TRUE)*AY$2</f>
        <v>#DIV/0!</v>
      </c>
      <c r="AZ958" s="28">
        <f>VLOOKUP(N958,score!$A$2:$B$8,2,TRUE)*AZ$2</f>
        <v>0.1</v>
      </c>
      <c r="BA958" s="29" t="e">
        <f t="shared" si="134"/>
        <v>#DIV/0!</v>
      </c>
      <c r="BB958" s="29" t="e">
        <f>VLOOKUP(BA958,score!$AJ$2:$AK$7,2,TRUE)</f>
        <v>#DIV/0!</v>
      </c>
    </row>
    <row r="959" spans="1:54" x14ac:dyDescent="0.3">
      <c r="A959" s="10"/>
      <c r="B959" s="11"/>
      <c r="C959" s="12"/>
      <c r="D959" s="14"/>
      <c r="E959" s="12"/>
      <c r="F959" s="14"/>
      <c r="G959" s="14"/>
      <c r="H959" s="14"/>
      <c r="I959" s="14"/>
      <c r="J959" s="14"/>
      <c r="K959" s="14"/>
      <c r="L959" s="14"/>
      <c r="M959" s="14"/>
      <c r="N959" s="13"/>
      <c r="O959" s="13"/>
      <c r="P959" s="12"/>
      <c r="Q959" s="12"/>
      <c r="R959" s="12"/>
      <c r="S959" s="12"/>
      <c r="T959" s="12"/>
      <c r="U959" s="12"/>
      <c r="V959" s="12"/>
      <c r="W959" s="17"/>
      <c r="X959" s="17"/>
      <c r="Y959" s="15"/>
      <c r="Z959" s="14"/>
      <c r="AA959" s="43" t="e">
        <f t="shared" si="126"/>
        <v>#DIV/0!</v>
      </c>
      <c r="AB959" s="21" t="e">
        <f t="shared" si="127"/>
        <v>#DIV/0!</v>
      </c>
      <c r="AC959" s="21" t="e">
        <f t="shared" si="128"/>
        <v>#DIV/0!</v>
      </c>
      <c r="AD959" s="21" t="e">
        <f t="shared" si="129"/>
        <v>#DIV/0!</v>
      </c>
      <c r="AE959" s="21" t="e">
        <f t="shared" si="130"/>
        <v>#DIV/0!</v>
      </c>
      <c r="AF959" s="21" t="e">
        <f t="shared" si="133"/>
        <v>#DIV/0!</v>
      </c>
      <c r="AG959" s="20">
        <f>VLOOKUP(S959,'tabla ingresos'!$A$3:$D$15,4,FALSE)</f>
        <v>0</v>
      </c>
      <c r="AH959" s="20">
        <f t="shared" si="131"/>
        <v>0</v>
      </c>
      <c r="AI959" s="20">
        <f t="shared" si="132"/>
        <v>0</v>
      </c>
      <c r="AJ959" s="28" t="e">
        <f>VLOOKUP(AA959,score!$K$2:$L$8,2,TRUE)*AJ$2</f>
        <v>#DIV/0!</v>
      </c>
      <c r="AK959" s="28">
        <f>VLOOKUP(T959,score!$M$2:$N$8,2,FALSE)*AK$2</f>
        <v>0</v>
      </c>
      <c r="AL959" s="28">
        <f>VLOOKUP(Q959,score!$G$2:$H$8,2,TRUE)*AL$2</f>
        <v>0.1</v>
      </c>
      <c r="AM959" s="28" t="e">
        <f>VLOOKUP(AB959,score!$Y$2:$Z$8,2,TRUE)*AM$2</f>
        <v>#DIV/0!</v>
      </c>
      <c r="AN959" s="28" t="e">
        <f>VLOOKUP(AE959,score!$AE$2:$AF$8,2,TRUE)*AN$2</f>
        <v>#DIV/0!</v>
      </c>
      <c r="AO959" s="28">
        <f>VLOOKUP(O959,score!$C$2:$D$8,2,TRUE)*AO$2</f>
        <v>0.1</v>
      </c>
      <c r="AP959" s="28">
        <f>VLOOKUP(R959,score!$I$2:$J$8,2,TRUE)*AP$2</f>
        <v>0.1</v>
      </c>
      <c r="AQ959" s="28" t="e">
        <f>VLOOKUP(P959,score!$E$2:$F$8,2,FALSE)*AQ$2</f>
        <v>#N/A</v>
      </c>
      <c r="AR959" s="28">
        <f>VLOOKUP(U959,score!$O$2:$P$8,2,TRUE)*AR$2</f>
        <v>0</v>
      </c>
      <c r="AS959" s="28">
        <f>VLOOKUP(V959,score!$Q$2:$R$8,2,TRUE)*AS$2</f>
        <v>0</v>
      </c>
      <c r="AT959" s="28" t="e">
        <f>VLOOKUP(W959,score!$S$2:$T$8,2,FALSE)*AT$2</f>
        <v>#N/A</v>
      </c>
      <c r="AU959" s="28" t="e">
        <f>VLOOKUP(X959,score!$U$2:$V$4,2,FALSE)*AU$2</f>
        <v>#N/A</v>
      </c>
      <c r="AV959" s="28" t="e">
        <f>VLOOKUP(AF959,score!$AG$2:$AH$8,2,TRUE)*AV$2</f>
        <v>#DIV/0!</v>
      </c>
      <c r="AW959" s="28" t="e">
        <f>VLOOKUP(Y959,score!$W$2:$X$8,2,FALSE)*AW$2</f>
        <v>#N/A</v>
      </c>
      <c r="AX959" s="28" t="e">
        <f>VLOOKUP(AC959,score!$AA$2:$AB$8,2,TRUE)*AX$2</f>
        <v>#DIV/0!</v>
      </c>
      <c r="AY959" s="28" t="e">
        <f>VLOOKUP(AD959,score!$AC$2:$AD$8,2,TRUE)*AY$2</f>
        <v>#DIV/0!</v>
      </c>
      <c r="AZ959" s="28">
        <f>VLOOKUP(N959,score!$A$2:$B$8,2,TRUE)*AZ$2</f>
        <v>0.1</v>
      </c>
      <c r="BA959" s="29" t="e">
        <f t="shared" si="134"/>
        <v>#DIV/0!</v>
      </c>
      <c r="BB959" s="29" t="e">
        <f>VLOOKUP(BA959,score!$AJ$2:$AK$7,2,TRUE)</f>
        <v>#DIV/0!</v>
      </c>
    </row>
    <row r="960" spans="1:54" x14ac:dyDescent="0.3">
      <c r="A960" s="10"/>
      <c r="B960" s="11"/>
      <c r="C960" s="12"/>
      <c r="D960" s="14"/>
      <c r="E960" s="12"/>
      <c r="F960" s="14"/>
      <c r="G960" s="14"/>
      <c r="H960" s="14"/>
      <c r="I960" s="14"/>
      <c r="J960" s="14"/>
      <c r="K960" s="14"/>
      <c r="L960" s="14"/>
      <c r="M960" s="14"/>
      <c r="N960" s="13"/>
      <c r="O960" s="13"/>
      <c r="P960" s="12"/>
      <c r="Q960" s="12"/>
      <c r="R960" s="12"/>
      <c r="S960" s="12"/>
      <c r="T960" s="12"/>
      <c r="U960" s="12"/>
      <c r="V960" s="12"/>
      <c r="W960" s="17"/>
      <c r="X960" s="17"/>
      <c r="Y960" s="15"/>
      <c r="Z960" s="14"/>
      <c r="AA960" s="43" t="e">
        <f t="shared" si="126"/>
        <v>#DIV/0!</v>
      </c>
      <c r="AB960" s="21" t="e">
        <f t="shared" si="127"/>
        <v>#DIV/0!</v>
      </c>
      <c r="AC960" s="21" t="e">
        <f t="shared" si="128"/>
        <v>#DIV/0!</v>
      </c>
      <c r="AD960" s="21" t="e">
        <f t="shared" si="129"/>
        <v>#DIV/0!</v>
      </c>
      <c r="AE960" s="21" t="e">
        <f t="shared" si="130"/>
        <v>#DIV/0!</v>
      </c>
      <c r="AF960" s="21" t="e">
        <f t="shared" si="133"/>
        <v>#DIV/0!</v>
      </c>
      <c r="AG960" s="20">
        <f>VLOOKUP(S960,'tabla ingresos'!$A$3:$D$15,4,FALSE)</f>
        <v>0</v>
      </c>
      <c r="AH960" s="20">
        <f t="shared" si="131"/>
        <v>0</v>
      </c>
      <c r="AI960" s="20">
        <f t="shared" si="132"/>
        <v>0</v>
      </c>
      <c r="AJ960" s="28" t="e">
        <f>VLOOKUP(AA960,score!$K$2:$L$8,2,TRUE)*AJ$2</f>
        <v>#DIV/0!</v>
      </c>
      <c r="AK960" s="28">
        <f>VLOOKUP(T960,score!$M$2:$N$8,2,FALSE)*AK$2</f>
        <v>0</v>
      </c>
      <c r="AL960" s="28">
        <f>VLOOKUP(Q960,score!$G$2:$H$8,2,TRUE)*AL$2</f>
        <v>0.1</v>
      </c>
      <c r="AM960" s="28" t="e">
        <f>VLOOKUP(AB960,score!$Y$2:$Z$8,2,TRUE)*AM$2</f>
        <v>#DIV/0!</v>
      </c>
      <c r="AN960" s="28" t="e">
        <f>VLOOKUP(AE960,score!$AE$2:$AF$8,2,TRUE)*AN$2</f>
        <v>#DIV/0!</v>
      </c>
      <c r="AO960" s="28">
        <f>VLOOKUP(O960,score!$C$2:$D$8,2,TRUE)*AO$2</f>
        <v>0.1</v>
      </c>
      <c r="AP960" s="28">
        <f>VLOOKUP(R960,score!$I$2:$J$8,2,TRUE)*AP$2</f>
        <v>0.1</v>
      </c>
      <c r="AQ960" s="28" t="e">
        <f>VLOOKUP(P960,score!$E$2:$F$8,2,FALSE)*AQ$2</f>
        <v>#N/A</v>
      </c>
      <c r="AR960" s="28">
        <f>VLOOKUP(U960,score!$O$2:$P$8,2,TRUE)*AR$2</f>
        <v>0</v>
      </c>
      <c r="AS960" s="28">
        <f>VLOOKUP(V960,score!$Q$2:$R$8,2,TRUE)*AS$2</f>
        <v>0</v>
      </c>
      <c r="AT960" s="28" t="e">
        <f>VLOOKUP(W960,score!$S$2:$T$8,2,FALSE)*AT$2</f>
        <v>#N/A</v>
      </c>
      <c r="AU960" s="28" t="e">
        <f>VLOOKUP(X960,score!$U$2:$V$4,2,FALSE)*AU$2</f>
        <v>#N/A</v>
      </c>
      <c r="AV960" s="28" t="e">
        <f>VLOOKUP(AF960,score!$AG$2:$AH$8,2,TRUE)*AV$2</f>
        <v>#DIV/0!</v>
      </c>
      <c r="AW960" s="28" t="e">
        <f>VLOOKUP(Y960,score!$W$2:$X$8,2,FALSE)*AW$2</f>
        <v>#N/A</v>
      </c>
      <c r="AX960" s="28" t="e">
        <f>VLOOKUP(AC960,score!$AA$2:$AB$8,2,TRUE)*AX$2</f>
        <v>#DIV/0!</v>
      </c>
      <c r="AY960" s="28" t="e">
        <f>VLOOKUP(AD960,score!$AC$2:$AD$8,2,TRUE)*AY$2</f>
        <v>#DIV/0!</v>
      </c>
      <c r="AZ960" s="28">
        <f>VLOOKUP(N960,score!$A$2:$B$8,2,TRUE)*AZ$2</f>
        <v>0.1</v>
      </c>
      <c r="BA960" s="29" t="e">
        <f t="shared" si="134"/>
        <v>#DIV/0!</v>
      </c>
      <c r="BB960" s="29" t="e">
        <f>VLOOKUP(BA960,score!$AJ$2:$AK$7,2,TRUE)</f>
        <v>#DIV/0!</v>
      </c>
    </row>
    <row r="961" spans="1:54" x14ac:dyDescent="0.3">
      <c r="A961" s="10"/>
      <c r="B961" s="11"/>
      <c r="C961" s="12"/>
      <c r="D961" s="14"/>
      <c r="E961" s="12"/>
      <c r="F961" s="14"/>
      <c r="G961" s="14"/>
      <c r="H961" s="14"/>
      <c r="I961" s="14"/>
      <c r="J961" s="14"/>
      <c r="K961" s="14"/>
      <c r="L961" s="14"/>
      <c r="M961" s="14"/>
      <c r="N961" s="13"/>
      <c r="O961" s="13"/>
      <c r="P961" s="12"/>
      <c r="Q961" s="12"/>
      <c r="R961" s="12"/>
      <c r="S961" s="12"/>
      <c r="T961" s="12"/>
      <c r="U961" s="12"/>
      <c r="V961" s="12"/>
      <c r="W961" s="17"/>
      <c r="X961" s="17"/>
      <c r="Y961" s="15"/>
      <c r="Z961" s="14"/>
      <c r="AA961" s="43" t="e">
        <f t="shared" si="126"/>
        <v>#DIV/0!</v>
      </c>
      <c r="AB961" s="21" t="e">
        <f t="shared" si="127"/>
        <v>#DIV/0!</v>
      </c>
      <c r="AC961" s="21" t="e">
        <f t="shared" si="128"/>
        <v>#DIV/0!</v>
      </c>
      <c r="AD961" s="21" t="e">
        <f t="shared" si="129"/>
        <v>#DIV/0!</v>
      </c>
      <c r="AE961" s="21" t="e">
        <f t="shared" si="130"/>
        <v>#DIV/0!</v>
      </c>
      <c r="AF961" s="21" t="e">
        <f t="shared" si="133"/>
        <v>#DIV/0!</v>
      </c>
      <c r="AG961" s="20">
        <f>VLOOKUP(S961,'tabla ingresos'!$A$3:$D$15,4,FALSE)</f>
        <v>0</v>
      </c>
      <c r="AH961" s="20">
        <f t="shared" si="131"/>
        <v>0</v>
      </c>
      <c r="AI961" s="20">
        <f t="shared" si="132"/>
        <v>0</v>
      </c>
      <c r="AJ961" s="28" t="e">
        <f>VLOOKUP(AA961,score!$K$2:$L$8,2,TRUE)*AJ$2</f>
        <v>#DIV/0!</v>
      </c>
      <c r="AK961" s="28">
        <f>VLOOKUP(T961,score!$M$2:$N$8,2,FALSE)*AK$2</f>
        <v>0</v>
      </c>
      <c r="AL961" s="28">
        <f>VLOOKUP(Q961,score!$G$2:$H$8,2,TRUE)*AL$2</f>
        <v>0.1</v>
      </c>
      <c r="AM961" s="28" t="e">
        <f>VLOOKUP(AB961,score!$Y$2:$Z$8,2,TRUE)*AM$2</f>
        <v>#DIV/0!</v>
      </c>
      <c r="AN961" s="28" t="e">
        <f>VLOOKUP(AE961,score!$AE$2:$AF$8,2,TRUE)*AN$2</f>
        <v>#DIV/0!</v>
      </c>
      <c r="AO961" s="28">
        <f>VLOOKUP(O961,score!$C$2:$D$8,2,TRUE)*AO$2</f>
        <v>0.1</v>
      </c>
      <c r="AP961" s="28">
        <f>VLOOKUP(R961,score!$I$2:$J$8,2,TRUE)*AP$2</f>
        <v>0.1</v>
      </c>
      <c r="AQ961" s="28" t="e">
        <f>VLOOKUP(P961,score!$E$2:$F$8,2,FALSE)*AQ$2</f>
        <v>#N/A</v>
      </c>
      <c r="AR961" s="28">
        <f>VLOOKUP(U961,score!$O$2:$P$8,2,TRUE)*AR$2</f>
        <v>0</v>
      </c>
      <c r="AS961" s="28">
        <f>VLOOKUP(V961,score!$Q$2:$R$8,2,TRUE)*AS$2</f>
        <v>0</v>
      </c>
      <c r="AT961" s="28" t="e">
        <f>VLOOKUP(W961,score!$S$2:$T$8,2,FALSE)*AT$2</f>
        <v>#N/A</v>
      </c>
      <c r="AU961" s="28" t="e">
        <f>VLOOKUP(X961,score!$U$2:$V$4,2,FALSE)*AU$2</f>
        <v>#N/A</v>
      </c>
      <c r="AV961" s="28" t="e">
        <f>VLOOKUP(AF961,score!$AG$2:$AH$8,2,TRUE)*AV$2</f>
        <v>#DIV/0!</v>
      </c>
      <c r="AW961" s="28" t="e">
        <f>VLOOKUP(Y961,score!$W$2:$X$8,2,FALSE)*AW$2</f>
        <v>#N/A</v>
      </c>
      <c r="AX961" s="28" t="e">
        <f>VLOOKUP(AC961,score!$AA$2:$AB$8,2,TRUE)*AX$2</f>
        <v>#DIV/0!</v>
      </c>
      <c r="AY961" s="28" t="e">
        <f>VLOOKUP(AD961,score!$AC$2:$AD$8,2,TRUE)*AY$2</f>
        <v>#DIV/0!</v>
      </c>
      <c r="AZ961" s="28">
        <f>VLOOKUP(N961,score!$A$2:$B$8,2,TRUE)*AZ$2</f>
        <v>0.1</v>
      </c>
      <c r="BA961" s="29" t="e">
        <f t="shared" si="134"/>
        <v>#DIV/0!</v>
      </c>
      <c r="BB961" s="29" t="e">
        <f>VLOOKUP(BA961,score!$AJ$2:$AK$7,2,TRUE)</f>
        <v>#DIV/0!</v>
      </c>
    </row>
    <row r="962" spans="1:54" x14ac:dyDescent="0.3">
      <c r="A962" s="10"/>
      <c r="B962" s="11"/>
      <c r="C962" s="12"/>
      <c r="D962" s="14"/>
      <c r="E962" s="12"/>
      <c r="F962" s="14"/>
      <c r="G962" s="14"/>
      <c r="H962" s="14"/>
      <c r="I962" s="14"/>
      <c r="J962" s="14"/>
      <c r="K962" s="14"/>
      <c r="L962" s="14"/>
      <c r="M962" s="14"/>
      <c r="N962" s="13"/>
      <c r="O962" s="13"/>
      <c r="P962" s="12"/>
      <c r="Q962" s="12"/>
      <c r="R962" s="12"/>
      <c r="S962" s="12"/>
      <c r="T962" s="12"/>
      <c r="U962" s="12"/>
      <c r="V962" s="12"/>
      <c r="W962" s="17"/>
      <c r="X962" s="17"/>
      <c r="Y962" s="15"/>
      <c r="Z962" s="14"/>
      <c r="AA962" s="43" t="e">
        <f t="shared" si="126"/>
        <v>#DIV/0!</v>
      </c>
      <c r="AB962" s="21" t="e">
        <f t="shared" si="127"/>
        <v>#DIV/0!</v>
      </c>
      <c r="AC962" s="21" t="e">
        <f t="shared" si="128"/>
        <v>#DIV/0!</v>
      </c>
      <c r="AD962" s="21" t="e">
        <f t="shared" si="129"/>
        <v>#DIV/0!</v>
      </c>
      <c r="AE962" s="21" t="e">
        <f t="shared" si="130"/>
        <v>#DIV/0!</v>
      </c>
      <c r="AF962" s="21" t="e">
        <f t="shared" si="133"/>
        <v>#DIV/0!</v>
      </c>
      <c r="AG962" s="20">
        <f>VLOOKUP(S962,'tabla ingresos'!$A$3:$D$15,4,FALSE)</f>
        <v>0</v>
      </c>
      <c r="AH962" s="20">
        <f t="shared" si="131"/>
        <v>0</v>
      </c>
      <c r="AI962" s="20">
        <f t="shared" si="132"/>
        <v>0</v>
      </c>
      <c r="AJ962" s="28" t="e">
        <f>VLOOKUP(AA962,score!$K$2:$L$8,2,TRUE)*AJ$2</f>
        <v>#DIV/0!</v>
      </c>
      <c r="AK962" s="28">
        <f>VLOOKUP(T962,score!$M$2:$N$8,2,FALSE)*AK$2</f>
        <v>0</v>
      </c>
      <c r="AL962" s="28">
        <f>VLOOKUP(Q962,score!$G$2:$H$8,2,TRUE)*AL$2</f>
        <v>0.1</v>
      </c>
      <c r="AM962" s="28" t="e">
        <f>VLOOKUP(AB962,score!$Y$2:$Z$8,2,TRUE)*AM$2</f>
        <v>#DIV/0!</v>
      </c>
      <c r="AN962" s="28" t="e">
        <f>VLOOKUP(AE962,score!$AE$2:$AF$8,2,TRUE)*AN$2</f>
        <v>#DIV/0!</v>
      </c>
      <c r="AO962" s="28">
        <f>VLOOKUP(O962,score!$C$2:$D$8,2,TRUE)*AO$2</f>
        <v>0.1</v>
      </c>
      <c r="AP962" s="28">
        <f>VLOOKUP(R962,score!$I$2:$J$8,2,TRUE)*AP$2</f>
        <v>0.1</v>
      </c>
      <c r="AQ962" s="28" t="e">
        <f>VLOOKUP(P962,score!$E$2:$F$8,2,FALSE)*AQ$2</f>
        <v>#N/A</v>
      </c>
      <c r="AR962" s="28">
        <f>VLOOKUP(U962,score!$O$2:$P$8,2,TRUE)*AR$2</f>
        <v>0</v>
      </c>
      <c r="AS962" s="28">
        <f>VLOOKUP(V962,score!$Q$2:$R$8,2,TRUE)*AS$2</f>
        <v>0</v>
      </c>
      <c r="AT962" s="28" t="e">
        <f>VLOOKUP(W962,score!$S$2:$T$8,2,FALSE)*AT$2</f>
        <v>#N/A</v>
      </c>
      <c r="AU962" s="28" t="e">
        <f>VLOOKUP(X962,score!$U$2:$V$4,2,FALSE)*AU$2</f>
        <v>#N/A</v>
      </c>
      <c r="AV962" s="28" t="e">
        <f>VLOOKUP(AF962,score!$AG$2:$AH$8,2,TRUE)*AV$2</f>
        <v>#DIV/0!</v>
      </c>
      <c r="AW962" s="28" t="e">
        <f>VLOOKUP(Y962,score!$W$2:$X$8,2,FALSE)*AW$2</f>
        <v>#N/A</v>
      </c>
      <c r="AX962" s="28" t="e">
        <f>VLOOKUP(AC962,score!$AA$2:$AB$8,2,TRUE)*AX$2</f>
        <v>#DIV/0!</v>
      </c>
      <c r="AY962" s="28" t="e">
        <f>VLOOKUP(AD962,score!$AC$2:$AD$8,2,TRUE)*AY$2</f>
        <v>#DIV/0!</v>
      </c>
      <c r="AZ962" s="28">
        <f>VLOOKUP(N962,score!$A$2:$B$8,2,TRUE)*AZ$2</f>
        <v>0.1</v>
      </c>
      <c r="BA962" s="29" t="e">
        <f t="shared" si="134"/>
        <v>#DIV/0!</v>
      </c>
      <c r="BB962" s="29" t="e">
        <f>VLOOKUP(BA962,score!$AJ$2:$AK$7,2,TRUE)</f>
        <v>#DIV/0!</v>
      </c>
    </row>
    <row r="963" spans="1:54" x14ac:dyDescent="0.3">
      <c r="A963" s="10"/>
      <c r="B963" s="11"/>
      <c r="C963" s="12"/>
      <c r="D963" s="14"/>
      <c r="E963" s="12"/>
      <c r="F963" s="14"/>
      <c r="G963" s="14"/>
      <c r="H963" s="14"/>
      <c r="I963" s="14"/>
      <c r="J963" s="14"/>
      <c r="K963" s="14"/>
      <c r="L963" s="14"/>
      <c r="M963" s="14"/>
      <c r="N963" s="13"/>
      <c r="O963" s="13"/>
      <c r="P963" s="12"/>
      <c r="Q963" s="12"/>
      <c r="R963" s="12"/>
      <c r="S963" s="12"/>
      <c r="T963" s="12"/>
      <c r="U963" s="12"/>
      <c r="V963" s="12"/>
      <c r="W963" s="17"/>
      <c r="X963" s="17"/>
      <c r="Y963" s="15"/>
      <c r="Z963" s="14"/>
      <c r="AA963" s="43" t="e">
        <f t="shared" si="126"/>
        <v>#DIV/0!</v>
      </c>
      <c r="AB963" s="21" t="e">
        <f t="shared" si="127"/>
        <v>#DIV/0!</v>
      </c>
      <c r="AC963" s="21" t="e">
        <f t="shared" si="128"/>
        <v>#DIV/0!</v>
      </c>
      <c r="AD963" s="21" t="e">
        <f t="shared" si="129"/>
        <v>#DIV/0!</v>
      </c>
      <c r="AE963" s="21" t="e">
        <f t="shared" si="130"/>
        <v>#DIV/0!</v>
      </c>
      <c r="AF963" s="21" t="e">
        <f t="shared" si="133"/>
        <v>#DIV/0!</v>
      </c>
      <c r="AG963" s="20">
        <f>VLOOKUP(S963,'tabla ingresos'!$A$3:$D$15,4,FALSE)</f>
        <v>0</v>
      </c>
      <c r="AH963" s="20">
        <f t="shared" si="131"/>
        <v>0</v>
      </c>
      <c r="AI963" s="20">
        <f t="shared" si="132"/>
        <v>0</v>
      </c>
      <c r="AJ963" s="28" t="e">
        <f>VLOOKUP(AA963,score!$K$2:$L$8,2,TRUE)*AJ$2</f>
        <v>#DIV/0!</v>
      </c>
      <c r="AK963" s="28">
        <f>VLOOKUP(T963,score!$M$2:$N$8,2,FALSE)*AK$2</f>
        <v>0</v>
      </c>
      <c r="AL963" s="28">
        <f>VLOOKUP(Q963,score!$G$2:$H$8,2,TRUE)*AL$2</f>
        <v>0.1</v>
      </c>
      <c r="AM963" s="28" t="e">
        <f>VLOOKUP(AB963,score!$Y$2:$Z$8,2,TRUE)*AM$2</f>
        <v>#DIV/0!</v>
      </c>
      <c r="AN963" s="28" t="e">
        <f>VLOOKUP(AE963,score!$AE$2:$AF$8,2,TRUE)*AN$2</f>
        <v>#DIV/0!</v>
      </c>
      <c r="AO963" s="28">
        <f>VLOOKUP(O963,score!$C$2:$D$8,2,TRUE)*AO$2</f>
        <v>0.1</v>
      </c>
      <c r="AP963" s="28">
        <f>VLOOKUP(R963,score!$I$2:$J$8,2,TRUE)*AP$2</f>
        <v>0.1</v>
      </c>
      <c r="AQ963" s="28" t="e">
        <f>VLOOKUP(P963,score!$E$2:$F$8,2,FALSE)*AQ$2</f>
        <v>#N/A</v>
      </c>
      <c r="AR963" s="28">
        <f>VLOOKUP(U963,score!$O$2:$P$8,2,TRUE)*AR$2</f>
        <v>0</v>
      </c>
      <c r="AS963" s="28">
        <f>VLOOKUP(V963,score!$Q$2:$R$8,2,TRUE)*AS$2</f>
        <v>0</v>
      </c>
      <c r="AT963" s="28" t="e">
        <f>VLOOKUP(W963,score!$S$2:$T$8,2,FALSE)*AT$2</f>
        <v>#N/A</v>
      </c>
      <c r="AU963" s="28" t="e">
        <f>VLOOKUP(X963,score!$U$2:$V$4,2,FALSE)*AU$2</f>
        <v>#N/A</v>
      </c>
      <c r="AV963" s="28" t="e">
        <f>VLOOKUP(AF963,score!$AG$2:$AH$8,2,TRUE)*AV$2</f>
        <v>#DIV/0!</v>
      </c>
      <c r="AW963" s="28" t="e">
        <f>VLOOKUP(Y963,score!$W$2:$X$8,2,FALSE)*AW$2</f>
        <v>#N/A</v>
      </c>
      <c r="AX963" s="28" t="e">
        <f>VLOOKUP(AC963,score!$AA$2:$AB$8,2,TRUE)*AX$2</f>
        <v>#DIV/0!</v>
      </c>
      <c r="AY963" s="28" t="e">
        <f>VLOOKUP(AD963,score!$AC$2:$AD$8,2,TRUE)*AY$2</f>
        <v>#DIV/0!</v>
      </c>
      <c r="AZ963" s="28">
        <f>VLOOKUP(N963,score!$A$2:$B$8,2,TRUE)*AZ$2</f>
        <v>0.1</v>
      </c>
      <c r="BA963" s="29" t="e">
        <f t="shared" si="134"/>
        <v>#DIV/0!</v>
      </c>
      <c r="BB963" s="29" t="e">
        <f>VLOOKUP(BA963,score!$AJ$2:$AK$7,2,TRUE)</f>
        <v>#DIV/0!</v>
      </c>
    </row>
    <row r="964" spans="1:54" x14ac:dyDescent="0.3">
      <c r="A964" s="10"/>
      <c r="B964" s="11"/>
      <c r="C964" s="12"/>
      <c r="D964" s="14"/>
      <c r="E964" s="12"/>
      <c r="F964" s="14"/>
      <c r="G964" s="14"/>
      <c r="H964" s="14"/>
      <c r="I964" s="14"/>
      <c r="J964" s="14"/>
      <c r="K964" s="14"/>
      <c r="L964" s="14"/>
      <c r="M964" s="14"/>
      <c r="N964" s="13"/>
      <c r="O964" s="13"/>
      <c r="P964" s="12"/>
      <c r="Q964" s="12"/>
      <c r="R964" s="12"/>
      <c r="S964" s="12"/>
      <c r="T964" s="12"/>
      <c r="U964" s="12"/>
      <c r="V964" s="12"/>
      <c r="W964" s="17"/>
      <c r="X964" s="17"/>
      <c r="Y964" s="15"/>
      <c r="Z964" s="14"/>
      <c r="AA964" s="43" t="e">
        <f t="shared" si="126"/>
        <v>#DIV/0!</v>
      </c>
      <c r="AB964" s="21" t="e">
        <f t="shared" si="127"/>
        <v>#DIV/0!</v>
      </c>
      <c r="AC964" s="21" t="e">
        <f t="shared" si="128"/>
        <v>#DIV/0!</v>
      </c>
      <c r="AD964" s="21" t="e">
        <f t="shared" si="129"/>
        <v>#DIV/0!</v>
      </c>
      <c r="AE964" s="21" t="e">
        <f t="shared" si="130"/>
        <v>#DIV/0!</v>
      </c>
      <c r="AF964" s="21" t="e">
        <f t="shared" si="133"/>
        <v>#DIV/0!</v>
      </c>
      <c r="AG964" s="20">
        <f>VLOOKUP(S964,'tabla ingresos'!$A$3:$D$15,4,FALSE)</f>
        <v>0</v>
      </c>
      <c r="AH964" s="20">
        <f t="shared" si="131"/>
        <v>0</v>
      </c>
      <c r="AI964" s="20">
        <f t="shared" si="132"/>
        <v>0</v>
      </c>
      <c r="AJ964" s="28" t="e">
        <f>VLOOKUP(AA964,score!$K$2:$L$8,2,TRUE)*AJ$2</f>
        <v>#DIV/0!</v>
      </c>
      <c r="AK964" s="28">
        <f>VLOOKUP(T964,score!$M$2:$N$8,2,FALSE)*AK$2</f>
        <v>0</v>
      </c>
      <c r="AL964" s="28">
        <f>VLOOKUP(Q964,score!$G$2:$H$8,2,TRUE)*AL$2</f>
        <v>0.1</v>
      </c>
      <c r="AM964" s="28" t="e">
        <f>VLOOKUP(AB964,score!$Y$2:$Z$8,2,TRUE)*AM$2</f>
        <v>#DIV/0!</v>
      </c>
      <c r="AN964" s="28" t="e">
        <f>VLOOKUP(AE964,score!$AE$2:$AF$8,2,TRUE)*AN$2</f>
        <v>#DIV/0!</v>
      </c>
      <c r="AO964" s="28">
        <f>VLOOKUP(O964,score!$C$2:$D$8,2,TRUE)*AO$2</f>
        <v>0.1</v>
      </c>
      <c r="AP964" s="28">
        <f>VLOOKUP(R964,score!$I$2:$J$8,2,TRUE)*AP$2</f>
        <v>0.1</v>
      </c>
      <c r="AQ964" s="28" t="e">
        <f>VLOOKUP(P964,score!$E$2:$F$8,2,FALSE)*AQ$2</f>
        <v>#N/A</v>
      </c>
      <c r="AR964" s="28">
        <f>VLOOKUP(U964,score!$O$2:$P$8,2,TRUE)*AR$2</f>
        <v>0</v>
      </c>
      <c r="AS964" s="28">
        <f>VLOOKUP(V964,score!$Q$2:$R$8,2,TRUE)*AS$2</f>
        <v>0</v>
      </c>
      <c r="AT964" s="28" t="e">
        <f>VLOOKUP(W964,score!$S$2:$T$8,2,FALSE)*AT$2</f>
        <v>#N/A</v>
      </c>
      <c r="AU964" s="28" t="e">
        <f>VLOOKUP(X964,score!$U$2:$V$4,2,FALSE)*AU$2</f>
        <v>#N/A</v>
      </c>
      <c r="AV964" s="28" t="e">
        <f>VLOOKUP(AF964,score!$AG$2:$AH$8,2,TRUE)*AV$2</f>
        <v>#DIV/0!</v>
      </c>
      <c r="AW964" s="28" t="e">
        <f>VLOOKUP(Y964,score!$W$2:$X$8,2,FALSE)*AW$2</f>
        <v>#N/A</v>
      </c>
      <c r="AX964" s="28" t="e">
        <f>VLOOKUP(AC964,score!$AA$2:$AB$8,2,TRUE)*AX$2</f>
        <v>#DIV/0!</v>
      </c>
      <c r="AY964" s="28" t="e">
        <f>VLOOKUP(AD964,score!$AC$2:$AD$8,2,TRUE)*AY$2</f>
        <v>#DIV/0!</v>
      </c>
      <c r="AZ964" s="28">
        <f>VLOOKUP(N964,score!$A$2:$B$8,2,TRUE)*AZ$2</f>
        <v>0.1</v>
      </c>
      <c r="BA964" s="29" t="e">
        <f t="shared" si="134"/>
        <v>#DIV/0!</v>
      </c>
      <c r="BB964" s="29" t="e">
        <f>VLOOKUP(BA964,score!$AJ$2:$AK$7,2,TRUE)</f>
        <v>#DIV/0!</v>
      </c>
    </row>
    <row r="965" spans="1:54" x14ac:dyDescent="0.3">
      <c r="A965" s="10"/>
      <c r="B965" s="11"/>
      <c r="C965" s="12"/>
      <c r="D965" s="14"/>
      <c r="E965" s="12"/>
      <c r="F965" s="14"/>
      <c r="G965" s="14"/>
      <c r="H965" s="14"/>
      <c r="I965" s="14"/>
      <c r="J965" s="14"/>
      <c r="K965" s="14"/>
      <c r="L965" s="14"/>
      <c r="M965" s="14"/>
      <c r="N965" s="13"/>
      <c r="O965" s="13"/>
      <c r="P965" s="12"/>
      <c r="Q965" s="12"/>
      <c r="R965" s="12"/>
      <c r="S965" s="12"/>
      <c r="T965" s="12"/>
      <c r="U965" s="12"/>
      <c r="V965" s="12"/>
      <c r="W965" s="17"/>
      <c r="X965" s="17"/>
      <c r="Y965" s="15"/>
      <c r="Z965" s="14"/>
      <c r="AA965" s="43" t="e">
        <f t="shared" ref="AA965:AA1028" si="135">+((I965+L965)/Z965)</f>
        <v>#DIV/0!</v>
      </c>
      <c r="AB965" s="21" t="e">
        <f t="shared" ref="AB965:AB1029" si="136">+(K965+H965)/(AG965*1.5)</f>
        <v>#DIV/0!</v>
      </c>
      <c r="AC965" s="21" t="e">
        <f t="shared" ref="AC965:AC1029" si="137">+AH965/AG965</f>
        <v>#DIV/0!</v>
      </c>
      <c r="AD965" s="21" t="e">
        <f t="shared" ref="AD965:AD1029" si="138">+AI965/AG965</f>
        <v>#DIV/0!</v>
      </c>
      <c r="AE965" s="21" t="e">
        <f t="shared" ref="AE965:AE1029" si="139">+(G965+F965)/AG965</f>
        <v>#DIV/0!</v>
      </c>
      <c r="AF965" s="21" t="e">
        <f t="shared" si="133"/>
        <v>#DIV/0!</v>
      </c>
      <c r="AG965" s="20">
        <f>VLOOKUP(S965,'tabla ingresos'!$A$3:$D$15,4,FALSE)</f>
        <v>0</v>
      </c>
      <c r="AH965" s="20">
        <f t="shared" ref="AH965:AH1029" si="140">IF(H965-G965&gt;100000,H965-G965,0)</f>
        <v>0</v>
      </c>
      <c r="AI965" s="20">
        <f t="shared" ref="AI965:AI1028" si="141">IF(AH965-J965&gt;100000,AH965-J965,0)</f>
        <v>0</v>
      </c>
      <c r="AJ965" s="28" t="e">
        <f>VLOOKUP(AA965,score!$K$2:$L$8,2,TRUE)*AJ$2</f>
        <v>#DIV/0!</v>
      </c>
      <c r="AK965" s="28">
        <f>VLOOKUP(T965,score!$M$2:$N$8,2,FALSE)*AK$2</f>
        <v>0</v>
      </c>
      <c r="AL965" s="28">
        <f>VLOOKUP(Q965,score!$G$2:$H$8,2,TRUE)*AL$2</f>
        <v>0.1</v>
      </c>
      <c r="AM965" s="28" t="e">
        <f>VLOOKUP(AB965,score!$Y$2:$Z$8,2,TRUE)*AM$2</f>
        <v>#DIV/0!</v>
      </c>
      <c r="AN965" s="28" t="e">
        <f>VLOOKUP(AE965,score!$AE$2:$AF$8,2,TRUE)*AN$2</f>
        <v>#DIV/0!</v>
      </c>
      <c r="AO965" s="28">
        <f>VLOOKUP(O965,score!$C$2:$D$8,2,TRUE)*AO$2</f>
        <v>0.1</v>
      </c>
      <c r="AP965" s="28">
        <f>VLOOKUP(R965,score!$I$2:$J$8,2,TRUE)*AP$2</f>
        <v>0.1</v>
      </c>
      <c r="AQ965" s="28" t="e">
        <f>VLOOKUP(P965,score!$E$2:$F$8,2,FALSE)*AQ$2</f>
        <v>#N/A</v>
      </c>
      <c r="AR965" s="28">
        <f>VLOOKUP(U965,score!$O$2:$P$8,2,TRUE)*AR$2</f>
        <v>0</v>
      </c>
      <c r="AS965" s="28">
        <f>VLOOKUP(V965,score!$Q$2:$R$8,2,TRUE)*AS$2</f>
        <v>0</v>
      </c>
      <c r="AT965" s="28" t="e">
        <f>VLOOKUP(W965,score!$S$2:$T$8,2,FALSE)*AT$2</f>
        <v>#N/A</v>
      </c>
      <c r="AU965" s="28" t="e">
        <f>VLOOKUP(X965,score!$U$2:$V$4,2,FALSE)*AU$2</f>
        <v>#N/A</v>
      </c>
      <c r="AV965" s="28" t="e">
        <f>VLOOKUP(AF965,score!$AG$2:$AH$8,2,TRUE)*AV$2</f>
        <v>#DIV/0!</v>
      </c>
      <c r="AW965" s="28" t="e">
        <f>VLOOKUP(Y965,score!$W$2:$X$8,2,FALSE)*AW$2</f>
        <v>#N/A</v>
      </c>
      <c r="AX965" s="28" t="e">
        <f>VLOOKUP(AC965,score!$AA$2:$AB$8,2,TRUE)*AX$2</f>
        <v>#DIV/0!</v>
      </c>
      <c r="AY965" s="28" t="e">
        <f>VLOOKUP(AD965,score!$AC$2:$AD$8,2,TRUE)*AY$2</f>
        <v>#DIV/0!</v>
      </c>
      <c r="AZ965" s="28">
        <f>VLOOKUP(N965,score!$A$2:$B$8,2,TRUE)*AZ$2</f>
        <v>0.1</v>
      </c>
      <c r="BA965" s="29" t="e">
        <f t="shared" si="134"/>
        <v>#DIV/0!</v>
      </c>
      <c r="BB965" s="29" t="e">
        <f>VLOOKUP(BA965,score!$AJ$2:$AK$7,2,TRUE)</f>
        <v>#DIV/0!</v>
      </c>
    </row>
    <row r="966" spans="1:54" x14ac:dyDescent="0.3">
      <c r="A966" s="10"/>
      <c r="B966" s="11"/>
      <c r="C966" s="12"/>
      <c r="D966" s="14"/>
      <c r="E966" s="12"/>
      <c r="F966" s="14"/>
      <c r="G966" s="14"/>
      <c r="H966" s="14"/>
      <c r="I966" s="14"/>
      <c r="J966" s="14"/>
      <c r="K966" s="14"/>
      <c r="L966" s="14"/>
      <c r="M966" s="14"/>
      <c r="N966" s="13"/>
      <c r="O966" s="13"/>
      <c r="P966" s="12"/>
      <c r="Q966" s="12"/>
      <c r="R966" s="12"/>
      <c r="S966" s="12"/>
      <c r="T966" s="12"/>
      <c r="U966" s="12"/>
      <c r="V966" s="12"/>
      <c r="W966" s="17"/>
      <c r="X966" s="17"/>
      <c r="Y966" s="15"/>
      <c r="Z966" s="14"/>
      <c r="AA966" s="43" t="e">
        <f t="shared" si="135"/>
        <v>#DIV/0!</v>
      </c>
      <c r="AB966" s="21" t="e">
        <f t="shared" si="136"/>
        <v>#DIV/0!</v>
      </c>
      <c r="AC966" s="21" t="e">
        <f t="shared" si="137"/>
        <v>#DIV/0!</v>
      </c>
      <c r="AD966" s="21" t="e">
        <f t="shared" si="138"/>
        <v>#DIV/0!</v>
      </c>
      <c r="AE966" s="21" t="e">
        <f t="shared" si="139"/>
        <v>#DIV/0!</v>
      </c>
      <c r="AF966" s="21" t="e">
        <f t="shared" ref="AF966:AF1029" si="142">(M966)/(AG966*1.5)</f>
        <v>#DIV/0!</v>
      </c>
      <c r="AG966" s="20">
        <f>VLOOKUP(S966,'tabla ingresos'!$A$3:$D$15,4,FALSE)</f>
        <v>0</v>
      </c>
      <c r="AH966" s="20">
        <f t="shared" si="140"/>
        <v>0</v>
      </c>
      <c r="AI966" s="20">
        <f t="shared" si="141"/>
        <v>0</v>
      </c>
      <c r="AJ966" s="28" t="e">
        <f>VLOOKUP(AA966,score!$K$2:$L$8,2,TRUE)*AJ$2</f>
        <v>#DIV/0!</v>
      </c>
      <c r="AK966" s="28">
        <f>VLOOKUP(T966,score!$M$2:$N$8,2,FALSE)*AK$2</f>
        <v>0</v>
      </c>
      <c r="AL966" s="28">
        <f>VLOOKUP(Q966,score!$G$2:$H$8,2,TRUE)*AL$2</f>
        <v>0.1</v>
      </c>
      <c r="AM966" s="28" t="e">
        <f>VLOOKUP(AB966,score!$Y$2:$Z$8,2,TRUE)*AM$2</f>
        <v>#DIV/0!</v>
      </c>
      <c r="AN966" s="28" t="e">
        <f>VLOOKUP(AE966,score!$AE$2:$AF$8,2,TRUE)*AN$2</f>
        <v>#DIV/0!</v>
      </c>
      <c r="AO966" s="28">
        <f>VLOOKUP(O966,score!$C$2:$D$8,2,TRUE)*AO$2</f>
        <v>0.1</v>
      </c>
      <c r="AP966" s="28">
        <f>VLOOKUP(R966,score!$I$2:$J$8,2,TRUE)*AP$2</f>
        <v>0.1</v>
      </c>
      <c r="AQ966" s="28" t="e">
        <f>VLOOKUP(P966,score!$E$2:$F$8,2,FALSE)*AQ$2</f>
        <v>#N/A</v>
      </c>
      <c r="AR966" s="28">
        <f>VLOOKUP(U966,score!$O$2:$P$8,2,TRUE)*AR$2</f>
        <v>0</v>
      </c>
      <c r="AS966" s="28">
        <f>VLOOKUP(V966,score!$Q$2:$R$8,2,TRUE)*AS$2</f>
        <v>0</v>
      </c>
      <c r="AT966" s="28" t="e">
        <f>VLOOKUP(W966,score!$S$2:$T$8,2,FALSE)*AT$2</f>
        <v>#N/A</v>
      </c>
      <c r="AU966" s="28" t="e">
        <f>VLOOKUP(X966,score!$U$2:$V$4,2,FALSE)*AU$2</f>
        <v>#N/A</v>
      </c>
      <c r="AV966" s="28" t="e">
        <f>VLOOKUP(AF966,score!$AG$2:$AH$8,2,TRUE)*AV$2</f>
        <v>#DIV/0!</v>
      </c>
      <c r="AW966" s="28" t="e">
        <f>VLOOKUP(Y966,score!$W$2:$X$8,2,FALSE)*AW$2</f>
        <v>#N/A</v>
      </c>
      <c r="AX966" s="28" t="e">
        <f>VLOOKUP(AC966,score!$AA$2:$AB$8,2,TRUE)*AX$2</f>
        <v>#DIV/0!</v>
      </c>
      <c r="AY966" s="28" t="e">
        <f>VLOOKUP(AD966,score!$AC$2:$AD$8,2,TRUE)*AY$2</f>
        <v>#DIV/0!</v>
      </c>
      <c r="AZ966" s="28">
        <f>VLOOKUP(N966,score!$A$2:$B$8,2,TRUE)*AZ$2</f>
        <v>0.1</v>
      </c>
      <c r="BA966" s="29" t="e">
        <f t="shared" ref="BA966:BA1029" si="143">+SUM(AJ966:AZ966)</f>
        <v>#DIV/0!</v>
      </c>
      <c r="BB966" s="29" t="e">
        <f>VLOOKUP(BA966,score!$AJ$2:$AK$7,2,TRUE)</f>
        <v>#DIV/0!</v>
      </c>
    </row>
    <row r="967" spans="1:54" x14ac:dyDescent="0.3">
      <c r="A967" s="10"/>
      <c r="B967" s="11"/>
      <c r="C967" s="12"/>
      <c r="D967" s="14"/>
      <c r="E967" s="12"/>
      <c r="F967" s="14"/>
      <c r="G967" s="14"/>
      <c r="H967" s="14"/>
      <c r="I967" s="14"/>
      <c r="J967" s="14"/>
      <c r="K967" s="14"/>
      <c r="L967" s="14"/>
      <c r="M967" s="14"/>
      <c r="N967" s="13"/>
      <c r="O967" s="13"/>
      <c r="P967" s="12"/>
      <c r="Q967" s="12"/>
      <c r="R967" s="12"/>
      <c r="S967" s="12"/>
      <c r="T967" s="12"/>
      <c r="U967" s="12"/>
      <c r="V967" s="12"/>
      <c r="W967" s="17"/>
      <c r="X967" s="17"/>
      <c r="Y967" s="15"/>
      <c r="Z967" s="14"/>
      <c r="AA967" s="43" t="e">
        <f t="shared" si="135"/>
        <v>#DIV/0!</v>
      </c>
      <c r="AB967" s="21" t="e">
        <f t="shared" si="136"/>
        <v>#DIV/0!</v>
      </c>
      <c r="AC967" s="21" t="e">
        <f t="shared" si="137"/>
        <v>#DIV/0!</v>
      </c>
      <c r="AD967" s="21" t="e">
        <f t="shared" si="138"/>
        <v>#DIV/0!</v>
      </c>
      <c r="AE967" s="21" t="e">
        <f t="shared" si="139"/>
        <v>#DIV/0!</v>
      </c>
      <c r="AF967" s="21" t="e">
        <f t="shared" si="142"/>
        <v>#DIV/0!</v>
      </c>
      <c r="AG967" s="20">
        <f>VLOOKUP(S967,'tabla ingresos'!$A$3:$D$15,4,FALSE)</f>
        <v>0</v>
      </c>
      <c r="AH967" s="20">
        <f t="shared" si="140"/>
        <v>0</v>
      </c>
      <c r="AI967" s="20">
        <f t="shared" si="141"/>
        <v>0</v>
      </c>
      <c r="AJ967" s="28" t="e">
        <f>VLOOKUP(AA967,score!$K$2:$L$8,2,TRUE)*AJ$2</f>
        <v>#DIV/0!</v>
      </c>
      <c r="AK967" s="28">
        <f>VLOOKUP(T967,score!$M$2:$N$8,2,FALSE)*AK$2</f>
        <v>0</v>
      </c>
      <c r="AL967" s="28">
        <f>VLOOKUP(Q967,score!$G$2:$H$8,2,TRUE)*AL$2</f>
        <v>0.1</v>
      </c>
      <c r="AM967" s="28" t="e">
        <f>VLOOKUP(AB967,score!$Y$2:$Z$8,2,TRUE)*AM$2</f>
        <v>#DIV/0!</v>
      </c>
      <c r="AN967" s="28" t="e">
        <f>VLOOKUP(AE967,score!$AE$2:$AF$8,2,TRUE)*AN$2</f>
        <v>#DIV/0!</v>
      </c>
      <c r="AO967" s="28">
        <f>VLOOKUP(O967,score!$C$2:$D$8,2,TRUE)*AO$2</f>
        <v>0.1</v>
      </c>
      <c r="AP967" s="28">
        <f>VLOOKUP(R967,score!$I$2:$J$8,2,TRUE)*AP$2</f>
        <v>0.1</v>
      </c>
      <c r="AQ967" s="28" t="e">
        <f>VLOOKUP(P967,score!$E$2:$F$8,2,FALSE)*AQ$2</f>
        <v>#N/A</v>
      </c>
      <c r="AR967" s="28">
        <f>VLOOKUP(U967,score!$O$2:$P$8,2,TRUE)*AR$2</f>
        <v>0</v>
      </c>
      <c r="AS967" s="28">
        <f>VLOOKUP(V967,score!$Q$2:$R$8,2,TRUE)*AS$2</f>
        <v>0</v>
      </c>
      <c r="AT967" s="28" t="e">
        <f>VLOOKUP(W967,score!$S$2:$T$8,2,FALSE)*AT$2</f>
        <v>#N/A</v>
      </c>
      <c r="AU967" s="28" t="e">
        <f>VLOOKUP(X967,score!$U$2:$V$4,2,FALSE)*AU$2</f>
        <v>#N/A</v>
      </c>
      <c r="AV967" s="28" t="e">
        <f>VLOOKUP(AF967,score!$AG$2:$AH$8,2,TRUE)*AV$2</f>
        <v>#DIV/0!</v>
      </c>
      <c r="AW967" s="28" t="e">
        <f>VLOOKUP(Y967,score!$W$2:$X$8,2,FALSE)*AW$2</f>
        <v>#N/A</v>
      </c>
      <c r="AX967" s="28" t="e">
        <f>VLOOKUP(AC967,score!$AA$2:$AB$8,2,TRUE)*AX$2</f>
        <v>#DIV/0!</v>
      </c>
      <c r="AY967" s="28" t="e">
        <f>VLOOKUP(AD967,score!$AC$2:$AD$8,2,TRUE)*AY$2</f>
        <v>#DIV/0!</v>
      </c>
      <c r="AZ967" s="28">
        <f>VLOOKUP(N967,score!$A$2:$B$8,2,TRUE)*AZ$2</f>
        <v>0.1</v>
      </c>
      <c r="BA967" s="29" t="e">
        <f t="shared" si="143"/>
        <v>#DIV/0!</v>
      </c>
      <c r="BB967" s="29" t="e">
        <f>VLOOKUP(BA967,score!$AJ$2:$AK$7,2,TRUE)</f>
        <v>#DIV/0!</v>
      </c>
    </row>
    <row r="968" spans="1:54" x14ac:dyDescent="0.3">
      <c r="A968" s="10"/>
      <c r="B968" s="11"/>
      <c r="C968" s="12"/>
      <c r="D968" s="14"/>
      <c r="E968" s="12"/>
      <c r="F968" s="14"/>
      <c r="G968" s="14"/>
      <c r="H968" s="14"/>
      <c r="I968" s="14"/>
      <c r="J968" s="14"/>
      <c r="K968" s="14"/>
      <c r="L968" s="14"/>
      <c r="M968" s="14"/>
      <c r="N968" s="13"/>
      <c r="O968" s="13"/>
      <c r="P968" s="12"/>
      <c r="Q968" s="12"/>
      <c r="R968" s="12"/>
      <c r="S968" s="12"/>
      <c r="T968" s="12"/>
      <c r="U968" s="12"/>
      <c r="V968" s="12"/>
      <c r="W968" s="17"/>
      <c r="X968" s="17"/>
      <c r="Y968" s="15"/>
      <c r="Z968" s="14"/>
      <c r="AA968" s="43" t="e">
        <f t="shared" si="135"/>
        <v>#DIV/0!</v>
      </c>
      <c r="AB968" s="21" t="e">
        <f t="shared" si="136"/>
        <v>#DIV/0!</v>
      </c>
      <c r="AC968" s="21" t="e">
        <f t="shared" si="137"/>
        <v>#DIV/0!</v>
      </c>
      <c r="AD968" s="21" t="e">
        <f t="shared" si="138"/>
        <v>#DIV/0!</v>
      </c>
      <c r="AE968" s="21" t="e">
        <f t="shared" si="139"/>
        <v>#DIV/0!</v>
      </c>
      <c r="AF968" s="21" t="e">
        <f t="shared" si="142"/>
        <v>#DIV/0!</v>
      </c>
      <c r="AG968" s="20">
        <f>VLOOKUP(S968,'tabla ingresos'!$A$3:$D$15,4,FALSE)</f>
        <v>0</v>
      </c>
      <c r="AH968" s="20">
        <f t="shared" si="140"/>
        <v>0</v>
      </c>
      <c r="AI968" s="20">
        <f t="shared" si="141"/>
        <v>0</v>
      </c>
      <c r="AJ968" s="28" t="e">
        <f>VLOOKUP(AA968,score!$K$2:$L$8,2,TRUE)*AJ$2</f>
        <v>#DIV/0!</v>
      </c>
      <c r="AK968" s="28">
        <f>VLOOKUP(T968,score!$M$2:$N$8,2,FALSE)*AK$2</f>
        <v>0</v>
      </c>
      <c r="AL968" s="28">
        <f>VLOOKUP(Q968,score!$G$2:$H$8,2,TRUE)*AL$2</f>
        <v>0.1</v>
      </c>
      <c r="AM968" s="28" t="e">
        <f>VLOOKUP(AB968,score!$Y$2:$Z$8,2,TRUE)*AM$2</f>
        <v>#DIV/0!</v>
      </c>
      <c r="AN968" s="28" t="e">
        <f>VLOOKUP(AE968,score!$AE$2:$AF$8,2,TRUE)*AN$2</f>
        <v>#DIV/0!</v>
      </c>
      <c r="AO968" s="28">
        <f>VLOOKUP(O968,score!$C$2:$D$8,2,TRUE)*AO$2</f>
        <v>0.1</v>
      </c>
      <c r="AP968" s="28">
        <f>VLOOKUP(R968,score!$I$2:$J$8,2,TRUE)*AP$2</f>
        <v>0.1</v>
      </c>
      <c r="AQ968" s="28" t="e">
        <f>VLOOKUP(P968,score!$E$2:$F$8,2,FALSE)*AQ$2</f>
        <v>#N/A</v>
      </c>
      <c r="AR968" s="28">
        <f>VLOOKUP(U968,score!$O$2:$P$8,2,TRUE)*AR$2</f>
        <v>0</v>
      </c>
      <c r="AS968" s="28">
        <f>VLOOKUP(V968,score!$Q$2:$R$8,2,TRUE)*AS$2</f>
        <v>0</v>
      </c>
      <c r="AT968" s="28" t="e">
        <f>VLOOKUP(W968,score!$S$2:$T$8,2,FALSE)*AT$2</f>
        <v>#N/A</v>
      </c>
      <c r="AU968" s="28" t="e">
        <f>VLOOKUP(X968,score!$U$2:$V$4,2,FALSE)*AU$2</f>
        <v>#N/A</v>
      </c>
      <c r="AV968" s="28" t="e">
        <f>VLOOKUP(AF968,score!$AG$2:$AH$8,2,TRUE)*AV$2</f>
        <v>#DIV/0!</v>
      </c>
      <c r="AW968" s="28" t="e">
        <f>VLOOKUP(Y968,score!$W$2:$X$8,2,FALSE)*AW$2</f>
        <v>#N/A</v>
      </c>
      <c r="AX968" s="28" t="e">
        <f>VLOOKUP(AC968,score!$AA$2:$AB$8,2,TRUE)*AX$2</f>
        <v>#DIV/0!</v>
      </c>
      <c r="AY968" s="28" t="e">
        <f>VLOOKUP(AD968,score!$AC$2:$AD$8,2,TRUE)*AY$2</f>
        <v>#DIV/0!</v>
      </c>
      <c r="AZ968" s="28">
        <f>VLOOKUP(N968,score!$A$2:$B$8,2,TRUE)*AZ$2</f>
        <v>0.1</v>
      </c>
      <c r="BA968" s="29" t="e">
        <f t="shared" si="143"/>
        <v>#DIV/0!</v>
      </c>
      <c r="BB968" s="29" t="e">
        <f>VLOOKUP(BA968,score!$AJ$2:$AK$7,2,TRUE)</f>
        <v>#DIV/0!</v>
      </c>
    </row>
    <row r="969" spans="1:54" x14ac:dyDescent="0.3">
      <c r="A969" s="10"/>
      <c r="B969" s="11"/>
      <c r="C969" s="12"/>
      <c r="D969" s="14"/>
      <c r="E969" s="12"/>
      <c r="F969" s="14"/>
      <c r="G969" s="14"/>
      <c r="H969" s="14"/>
      <c r="I969" s="14"/>
      <c r="J969" s="14"/>
      <c r="K969" s="14"/>
      <c r="L969" s="14"/>
      <c r="M969" s="14"/>
      <c r="N969" s="13"/>
      <c r="O969" s="13"/>
      <c r="P969" s="12"/>
      <c r="Q969" s="12"/>
      <c r="R969" s="12"/>
      <c r="S969" s="12"/>
      <c r="T969" s="12"/>
      <c r="U969" s="12"/>
      <c r="V969" s="12"/>
      <c r="W969" s="17"/>
      <c r="X969" s="17"/>
      <c r="Y969" s="15"/>
      <c r="Z969" s="14"/>
      <c r="AA969" s="43" t="e">
        <f t="shared" si="135"/>
        <v>#DIV/0!</v>
      </c>
      <c r="AB969" s="21" t="e">
        <f t="shared" si="136"/>
        <v>#DIV/0!</v>
      </c>
      <c r="AC969" s="21" t="e">
        <f t="shared" si="137"/>
        <v>#DIV/0!</v>
      </c>
      <c r="AD969" s="21" t="e">
        <f t="shared" si="138"/>
        <v>#DIV/0!</v>
      </c>
      <c r="AE969" s="21" t="e">
        <f t="shared" si="139"/>
        <v>#DIV/0!</v>
      </c>
      <c r="AF969" s="21" t="e">
        <f t="shared" si="142"/>
        <v>#DIV/0!</v>
      </c>
      <c r="AG969" s="20">
        <f>VLOOKUP(S969,'tabla ingresos'!$A$3:$D$15,4,FALSE)</f>
        <v>0</v>
      </c>
      <c r="AH969" s="20">
        <f t="shared" si="140"/>
        <v>0</v>
      </c>
      <c r="AI969" s="20">
        <f t="shared" si="141"/>
        <v>0</v>
      </c>
      <c r="AJ969" s="28" t="e">
        <f>VLOOKUP(AA969,score!$K$2:$L$8,2,TRUE)*AJ$2</f>
        <v>#DIV/0!</v>
      </c>
      <c r="AK969" s="28">
        <f>VLOOKUP(T969,score!$M$2:$N$8,2,FALSE)*AK$2</f>
        <v>0</v>
      </c>
      <c r="AL969" s="28">
        <f>VLOOKUP(Q969,score!$G$2:$H$8,2,TRUE)*AL$2</f>
        <v>0.1</v>
      </c>
      <c r="AM969" s="28" t="e">
        <f>VLOOKUP(AB969,score!$Y$2:$Z$8,2,TRUE)*AM$2</f>
        <v>#DIV/0!</v>
      </c>
      <c r="AN969" s="28" t="e">
        <f>VLOOKUP(AE969,score!$AE$2:$AF$8,2,TRUE)*AN$2</f>
        <v>#DIV/0!</v>
      </c>
      <c r="AO969" s="28">
        <f>VLOOKUP(O969,score!$C$2:$D$8,2,TRUE)*AO$2</f>
        <v>0.1</v>
      </c>
      <c r="AP969" s="28">
        <f>VLOOKUP(R969,score!$I$2:$J$8,2,TRUE)*AP$2</f>
        <v>0.1</v>
      </c>
      <c r="AQ969" s="28" t="e">
        <f>VLOOKUP(P969,score!$E$2:$F$8,2,FALSE)*AQ$2</f>
        <v>#N/A</v>
      </c>
      <c r="AR969" s="28">
        <f>VLOOKUP(U969,score!$O$2:$P$8,2,TRUE)*AR$2</f>
        <v>0</v>
      </c>
      <c r="AS969" s="28">
        <f>VLOOKUP(V969,score!$Q$2:$R$8,2,TRUE)*AS$2</f>
        <v>0</v>
      </c>
      <c r="AT969" s="28" t="e">
        <f>VLOOKUP(W969,score!$S$2:$T$8,2,FALSE)*AT$2</f>
        <v>#N/A</v>
      </c>
      <c r="AU969" s="28" t="e">
        <f>VLOOKUP(X969,score!$U$2:$V$4,2,FALSE)*AU$2</f>
        <v>#N/A</v>
      </c>
      <c r="AV969" s="28" t="e">
        <f>VLOOKUP(AF969,score!$AG$2:$AH$8,2,TRUE)*AV$2</f>
        <v>#DIV/0!</v>
      </c>
      <c r="AW969" s="28" t="e">
        <f>VLOOKUP(Y969,score!$W$2:$X$8,2,FALSE)*AW$2</f>
        <v>#N/A</v>
      </c>
      <c r="AX969" s="28" t="e">
        <f>VLOOKUP(AC969,score!$AA$2:$AB$8,2,TRUE)*AX$2</f>
        <v>#DIV/0!</v>
      </c>
      <c r="AY969" s="28" t="e">
        <f>VLOOKUP(AD969,score!$AC$2:$AD$8,2,TRUE)*AY$2</f>
        <v>#DIV/0!</v>
      </c>
      <c r="AZ969" s="28">
        <f>VLOOKUP(N969,score!$A$2:$B$8,2,TRUE)*AZ$2</f>
        <v>0.1</v>
      </c>
      <c r="BA969" s="29" t="e">
        <f t="shared" si="143"/>
        <v>#DIV/0!</v>
      </c>
      <c r="BB969" s="29" t="e">
        <f>VLOOKUP(BA969,score!$AJ$2:$AK$7,2,TRUE)</f>
        <v>#DIV/0!</v>
      </c>
    </row>
    <row r="970" spans="1:54" x14ac:dyDescent="0.3">
      <c r="A970" s="10"/>
      <c r="B970" s="11"/>
      <c r="C970" s="12"/>
      <c r="D970" s="14"/>
      <c r="E970" s="12"/>
      <c r="F970" s="14"/>
      <c r="G970" s="14"/>
      <c r="H970" s="14"/>
      <c r="I970" s="14"/>
      <c r="J970" s="14"/>
      <c r="K970" s="14"/>
      <c r="L970" s="14"/>
      <c r="M970" s="14"/>
      <c r="N970" s="13"/>
      <c r="O970" s="13"/>
      <c r="P970" s="12"/>
      <c r="Q970" s="12"/>
      <c r="R970" s="12"/>
      <c r="S970" s="12"/>
      <c r="T970" s="12"/>
      <c r="U970" s="12"/>
      <c r="V970" s="12"/>
      <c r="W970" s="17"/>
      <c r="X970" s="17"/>
      <c r="Y970" s="15"/>
      <c r="Z970" s="14"/>
      <c r="AA970" s="43" t="e">
        <f t="shared" si="135"/>
        <v>#DIV/0!</v>
      </c>
      <c r="AB970" s="21" t="e">
        <f t="shared" si="136"/>
        <v>#DIV/0!</v>
      </c>
      <c r="AC970" s="21" t="e">
        <f t="shared" si="137"/>
        <v>#DIV/0!</v>
      </c>
      <c r="AD970" s="21" t="e">
        <f t="shared" si="138"/>
        <v>#DIV/0!</v>
      </c>
      <c r="AE970" s="21" t="e">
        <f t="shared" si="139"/>
        <v>#DIV/0!</v>
      </c>
      <c r="AF970" s="21" t="e">
        <f t="shared" si="142"/>
        <v>#DIV/0!</v>
      </c>
      <c r="AG970" s="20">
        <f>VLOOKUP(S970,'tabla ingresos'!$A$3:$D$15,4,FALSE)</f>
        <v>0</v>
      </c>
      <c r="AH970" s="20">
        <f t="shared" si="140"/>
        <v>0</v>
      </c>
      <c r="AI970" s="20">
        <f t="shared" si="141"/>
        <v>0</v>
      </c>
      <c r="AJ970" s="28" t="e">
        <f>VLOOKUP(AA970,score!$K$2:$L$8,2,TRUE)*AJ$2</f>
        <v>#DIV/0!</v>
      </c>
      <c r="AK970" s="28">
        <f>VLOOKUP(T970,score!$M$2:$N$8,2,FALSE)*AK$2</f>
        <v>0</v>
      </c>
      <c r="AL970" s="28">
        <f>VLOOKUP(Q970,score!$G$2:$H$8,2,TRUE)*AL$2</f>
        <v>0.1</v>
      </c>
      <c r="AM970" s="28" t="e">
        <f>VLOOKUP(AB970,score!$Y$2:$Z$8,2,TRUE)*AM$2</f>
        <v>#DIV/0!</v>
      </c>
      <c r="AN970" s="28" t="e">
        <f>VLOOKUP(AE970,score!$AE$2:$AF$8,2,TRUE)*AN$2</f>
        <v>#DIV/0!</v>
      </c>
      <c r="AO970" s="28">
        <f>VLOOKUP(O970,score!$C$2:$D$8,2,TRUE)*AO$2</f>
        <v>0.1</v>
      </c>
      <c r="AP970" s="28">
        <f>VLOOKUP(R970,score!$I$2:$J$8,2,TRUE)*AP$2</f>
        <v>0.1</v>
      </c>
      <c r="AQ970" s="28" t="e">
        <f>VLOOKUP(P970,score!$E$2:$F$8,2,FALSE)*AQ$2</f>
        <v>#N/A</v>
      </c>
      <c r="AR970" s="28">
        <f>VLOOKUP(U970,score!$O$2:$P$8,2,TRUE)*AR$2</f>
        <v>0</v>
      </c>
      <c r="AS970" s="28">
        <f>VLOOKUP(V970,score!$Q$2:$R$8,2,TRUE)*AS$2</f>
        <v>0</v>
      </c>
      <c r="AT970" s="28" t="e">
        <f>VLOOKUP(W970,score!$S$2:$T$8,2,FALSE)*AT$2</f>
        <v>#N/A</v>
      </c>
      <c r="AU970" s="28" t="e">
        <f>VLOOKUP(X970,score!$U$2:$V$4,2,FALSE)*AU$2</f>
        <v>#N/A</v>
      </c>
      <c r="AV970" s="28" t="e">
        <f>VLOOKUP(AF970,score!$AG$2:$AH$8,2,TRUE)*AV$2</f>
        <v>#DIV/0!</v>
      </c>
      <c r="AW970" s="28" t="e">
        <f>VLOOKUP(Y970,score!$W$2:$X$8,2,FALSE)*AW$2</f>
        <v>#N/A</v>
      </c>
      <c r="AX970" s="28" t="e">
        <f>VLOOKUP(AC970,score!$AA$2:$AB$8,2,TRUE)*AX$2</f>
        <v>#DIV/0!</v>
      </c>
      <c r="AY970" s="28" t="e">
        <f>VLOOKUP(AD970,score!$AC$2:$AD$8,2,TRUE)*AY$2</f>
        <v>#DIV/0!</v>
      </c>
      <c r="AZ970" s="28">
        <f>VLOOKUP(N970,score!$A$2:$B$8,2,TRUE)*AZ$2</f>
        <v>0.1</v>
      </c>
      <c r="BA970" s="29" t="e">
        <f t="shared" si="143"/>
        <v>#DIV/0!</v>
      </c>
      <c r="BB970" s="29" t="e">
        <f>VLOOKUP(BA970,score!$AJ$2:$AK$7,2,TRUE)</f>
        <v>#DIV/0!</v>
      </c>
    </row>
    <row r="971" spans="1:54" x14ac:dyDescent="0.3">
      <c r="A971" s="10"/>
      <c r="B971" s="11"/>
      <c r="C971" s="12"/>
      <c r="D971" s="14"/>
      <c r="E971" s="12"/>
      <c r="F971" s="14"/>
      <c r="G971" s="14"/>
      <c r="H971" s="14"/>
      <c r="I971" s="14"/>
      <c r="J971" s="14"/>
      <c r="K971" s="14"/>
      <c r="L971" s="14"/>
      <c r="M971" s="14"/>
      <c r="N971" s="13"/>
      <c r="O971" s="13"/>
      <c r="P971" s="12"/>
      <c r="Q971" s="12"/>
      <c r="R971" s="12"/>
      <c r="S971" s="12"/>
      <c r="T971" s="12"/>
      <c r="U971" s="12"/>
      <c r="V971" s="12"/>
      <c r="W971" s="17"/>
      <c r="X971" s="17"/>
      <c r="Y971" s="15"/>
      <c r="Z971" s="14"/>
      <c r="AA971" s="43" t="e">
        <f t="shared" si="135"/>
        <v>#DIV/0!</v>
      </c>
      <c r="AB971" s="21" t="e">
        <f t="shared" si="136"/>
        <v>#DIV/0!</v>
      </c>
      <c r="AC971" s="21" t="e">
        <f t="shared" si="137"/>
        <v>#DIV/0!</v>
      </c>
      <c r="AD971" s="21" t="e">
        <f t="shared" si="138"/>
        <v>#DIV/0!</v>
      </c>
      <c r="AE971" s="21" t="e">
        <f t="shared" si="139"/>
        <v>#DIV/0!</v>
      </c>
      <c r="AF971" s="21" t="e">
        <f t="shared" si="142"/>
        <v>#DIV/0!</v>
      </c>
      <c r="AG971" s="20">
        <f>VLOOKUP(S971,'tabla ingresos'!$A$3:$D$15,4,FALSE)</f>
        <v>0</v>
      </c>
      <c r="AH971" s="20">
        <f t="shared" si="140"/>
        <v>0</v>
      </c>
      <c r="AI971" s="20">
        <f t="shared" si="141"/>
        <v>0</v>
      </c>
      <c r="AJ971" s="28" t="e">
        <f>VLOOKUP(AA971,score!$K$2:$L$8,2,TRUE)*AJ$2</f>
        <v>#DIV/0!</v>
      </c>
      <c r="AK971" s="28">
        <f>VLOOKUP(T971,score!$M$2:$N$8,2,FALSE)*AK$2</f>
        <v>0</v>
      </c>
      <c r="AL971" s="28">
        <f>VLOOKUP(Q971,score!$G$2:$H$8,2,TRUE)*AL$2</f>
        <v>0.1</v>
      </c>
      <c r="AM971" s="28" t="e">
        <f>VLOOKUP(AB971,score!$Y$2:$Z$8,2,TRUE)*AM$2</f>
        <v>#DIV/0!</v>
      </c>
      <c r="AN971" s="28" t="e">
        <f>VLOOKUP(AE971,score!$AE$2:$AF$8,2,TRUE)*AN$2</f>
        <v>#DIV/0!</v>
      </c>
      <c r="AO971" s="28">
        <f>VLOOKUP(O971,score!$C$2:$D$8,2,TRUE)*AO$2</f>
        <v>0.1</v>
      </c>
      <c r="AP971" s="28">
        <f>VLOOKUP(R971,score!$I$2:$J$8,2,TRUE)*AP$2</f>
        <v>0.1</v>
      </c>
      <c r="AQ971" s="28" t="e">
        <f>VLOOKUP(P971,score!$E$2:$F$8,2,FALSE)*AQ$2</f>
        <v>#N/A</v>
      </c>
      <c r="AR971" s="28">
        <f>VLOOKUP(U971,score!$O$2:$P$8,2,TRUE)*AR$2</f>
        <v>0</v>
      </c>
      <c r="AS971" s="28">
        <f>VLOOKUP(V971,score!$Q$2:$R$8,2,TRUE)*AS$2</f>
        <v>0</v>
      </c>
      <c r="AT971" s="28" t="e">
        <f>VLOOKUP(W971,score!$S$2:$T$8,2,FALSE)*AT$2</f>
        <v>#N/A</v>
      </c>
      <c r="AU971" s="28" t="e">
        <f>VLOOKUP(X971,score!$U$2:$V$4,2,FALSE)*AU$2</f>
        <v>#N/A</v>
      </c>
      <c r="AV971" s="28" t="e">
        <f>VLOOKUP(AF971,score!$AG$2:$AH$8,2,TRUE)*AV$2</f>
        <v>#DIV/0!</v>
      </c>
      <c r="AW971" s="28" t="e">
        <f>VLOOKUP(Y971,score!$W$2:$X$8,2,FALSE)*AW$2</f>
        <v>#N/A</v>
      </c>
      <c r="AX971" s="28" t="e">
        <f>VLOOKUP(AC971,score!$AA$2:$AB$8,2,TRUE)*AX$2</f>
        <v>#DIV/0!</v>
      </c>
      <c r="AY971" s="28" t="e">
        <f>VLOOKUP(AD971,score!$AC$2:$AD$8,2,TRUE)*AY$2</f>
        <v>#DIV/0!</v>
      </c>
      <c r="AZ971" s="28">
        <f>VLOOKUP(N971,score!$A$2:$B$8,2,TRUE)*AZ$2</f>
        <v>0.1</v>
      </c>
      <c r="BA971" s="29" t="e">
        <f t="shared" si="143"/>
        <v>#DIV/0!</v>
      </c>
      <c r="BB971" s="29" t="e">
        <f>VLOOKUP(BA971,score!$AJ$2:$AK$7,2,TRUE)</f>
        <v>#DIV/0!</v>
      </c>
    </row>
    <row r="972" spans="1:54" x14ac:dyDescent="0.3">
      <c r="A972" s="10"/>
      <c r="B972" s="11"/>
      <c r="C972" s="12"/>
      <c r="D972" s="14"/>
      <c r="E972" s="12"/>
      <c r="F972" s="14"/>
      <c r="G972" s="14"/>
      <c r="H972" s="14"/>
      <c r="I972" s="14"/>
      <c r="J972" s="14"/>
      <c r="K972" s="14"/>
      <c r="L972" s="14"/>
      <c r="M972" s="14"/>
      <c r="N972" s="13"/>
      <c r="O972" s="13"/>
      <c r="P972" s="12"/>
      <c r="Q972" s="12"/>
      <c r="R972" s="12"/>
      <c r="S972" s="12"/>
      <c r="T972" s="12"/>
      <c r="U972" s="12"/>
      <c r="V972" s="12"/>
      <c r="W972" s="17"/>
      <c r="X972" s="17"/>
      <c r="Y972" s="15"/>
      <c r="Z972" s="14"/>
      <c r="AA972" s="43" t="e">
        <f t="shared" si="135"/>
        <v>#DIV/0!</v>
      </c>
      <c r="AB972" s="21" t="e">
        <f t="shared" si="136"/>
        <v>#DIV/0!</v>
      </c>
      <c r="AC972" s="21" t="e">
        <f t="shared" si="137"/>
        <v>#DIV/0!</v>
      </c>
      <c r="AD972" s="21" t="e">
        <f t="shared" si="138"/>
        <v>#DIV/0!</v>
      </c>
      <c r="AE972" s="21" t="e">
        <f t="shared" si="139"/>
        <v>#DIV/0!</v>
      </c>
      <c r="AF972" s="21" t="e">
        <f t="shared" si="142"/>
        <v>#DIV/0!</v>
      </c>
      <c r="AG972" s="20">
        <f>VLOOKUP(S972,'tabla ingresos'!$A$3:$D$15,4,FALSE)</f>
        <v>0</v>
      </c>
      <c r="AH972" s="20">
        <f t="shared" si="140"/>
        <v>0</v>
      </c>
      <c r="AI972" s="20">
        <f t="shared" si="141"/>
        <v>0</v>
      </c>
      <c r="AJ972" s="28" t="e">
        <f>VLOOKUP(AA972,score!$K$2:$L$8,2,TRUE)*AJ$2</f>
        <v>#DIV/0!</v>
      </c>
      <c r="AK972" s="28">
        <f>VLOOKUP(T972,score!$M$2:$N$8,2,FALSE)*AK$2</f>
        <v>0</v>
      </c>
      <c r="AL972" s="28">
        <f>VLOOKUP(Q972,score!$G$2:$H$8,2,TRUE)*AL$2</f>
        <v>0.1</v>
      </c>
      <c r="AM972" s="28" t="e">
        <f>VLOOKUP(AB972,score!$Y$2:$Z$8,2,TRUE)*AM$2</f>
        <v>#DIV/0!</v>
      </c>
      <c r="AN972" s="28" t="e">
        <f>VLOOKUP(AE972,score!$AE$2:$AF$8,2,TRUE)*AN$2</f>
        <v>#DIV/0!</v>
      </c>
      <c r="AO972" s="28">
        <f>VLOOKUP(O972,score!$C$2:$D$8,2,TRUE)*AO$2</f>
        <v>0.1</v>
      </c>
      <c r="AP972" s="28">
        <f>VLOOKUP(R972,score!$I$2:$J$8,2,TRUE)*AP$2</f>
        <v>0.1</v>
      </c>
      <c r="AQ972" s="28" t="e">
        <f>VLOOKUP(P972,score!$E$2:$F$8,2,FALSE)*AQ$2</f>
        <v>#N/A</v>
      </c>
      <c r="AR972" s="28">
        <f>VLOOKUP(U972,score!$O$2:$P$8,2,TRUE)*AR$2</f>
        <v>0</v>
      </c>
      <c r="AS972" s="28">
        <f>VLOOKUP(V972,score!$Q$2:$R$8,2,TRUE)*AS$2</f>
        <v>0</v>
      </c>
      <c r="AT972" s="28" t="e">
        <f>VLOOKUP(W972,score!$S$2:$T$8,2,FALSE)*AT$2</f>
        <v>#N/A</v>
      </c>
      <c r="AU972" s="28" t="e">
        <f>VLOOKUP(X972,score!$U$2:$V$4,2,FALSE)*AU$2</f>
        <v>#N/A</v>
      </c>
      <c r="AV972" s="28" t="e">
        <f>VLOOKUP(AF972,score!$AG$2:$AH$8,2,TRUE)*AV$2</f>
        <v>#DIV/0!</v>
      </c>
      <c r="AW972" s="28" t="e">
        <f>VLOOKUP(Y972,score!$W$2:$X$8,2,FALSE)*AW$2</f>
        <v>#N/A</v>
      </c>
      <c r="AX972" s="28" t="e">
        <f>VLOOKUP(AC972,score!$AA$2:$AB$8,2,TRUE)*AX$2</f>
        <v>#DIV/0!</v>
      </c>
      <c r="AY972" s="28" t="e">
        <f>VLOOKUP(AD972,score!$AC$2:$AD$8,2,TRUE)*AY$2</f>
        <v>#DIV/0!</v>
      </c>
      <c r="AZ972" s="28">
        <f>VLOOKUP(N972,score!$A$2:$B$8,2,TRUE)*AZ$2</f>
        <v>0.1</v>
      </c>
      <c r="BA972" s="29" t="e">
        <f t="shared" si="143"/>
        <v>#DIV/0!</v>
      </c>
      <c r="BB972" s="29" t="e">
        <f>VLOOKUP(BA972,score!$AJ$2:$AK$7,2,TRUE)</f>
        <v>#DIV/0!</v>
      </c>
    </row>
    <row r="973" spans="1:54" x14ac:dyDescent="0.3">
      <c r="A973" s="10"/>
      <c r="B973" s="11"/>
      <c r="C973" s="12"/>
      <c r="D973" s="14"/>
      <c r="E973" s="12"/>
      <c r="F973" s="14"/>
      <c r="G973" s="14"/>
      <c r="H973" s="14"/>
      <c r="I973" s="14"/>
      <c r="J973" s="14"/>
      <c r="K973" s="14"/>
      <c r="L973" s="14"/>
      <c r="M973" s="14"/>
      <c r="N973" s="13"/>
      <c r="O973" s="13"/>
      <c r="P973" s="12"/>
      <c r="Q973" s="12"/>
      <c r="R973" s="12"/>
      <c r="S973" s="12"/>
      <c r="T973" s="12"/>
      <c r="U973" s="12"/>
      <c r="V973" s="12"/>
      <c r="W973" s="17"/>
      <c r="X973" s="17"/>
      <c r="Y973" s="15"/>
      <c r="Z973" s="14"/>
      <c r="AA973" s="43" t="e">
        <f t="shared" si="135"/>
        <v>#DIV/0!</v>
      </c>
      <c r="AB973" s="21" t="e">
        <f t="shared" si="136"/>
        <v>#DIV/0!</v>
      </c>
      <c r="AC973" s="21" t="e">
        <f t="shared" si="137"/>
        <v>#DIV/0!</v>
      </c>
      <c r="AD973" s="21" t="e">
        <f t="shared" si="138"/>
        <v>#DIV/0!</v>
      </c>
      <c r="AE973" s="21" t="e">
        <f t="shared" si="139"/>
        <v>#DIV/0!</v>
      </c>
      <c r="AF973" s="21" t="e">
        <f t="shared" si="142"/>
        <v>#DIV/0!</v>
      </c>
      <c r="AG973" s="20">
        <f>VLOOKUP(S973,'tabla ingresos'!$A$3:$D$15,4,FALSE)</f>
        <v>0</v>
      </c>
      <c r="AH973" s="20">
        <f t="shared" si="140"/>
        <v>0</v>
      </c>
      <c r="AI973" s="20">
        <f t="shared" si="141"/>
        <v>0</v>
      </c>
      <c r="AJ973" s="28" t="e">
        <f>VLOOKUP(AA973,score!$K$2:$L$8,2,TRUE)*AJ$2</f>
        <v>#DIV/0!</v>
      </c>
      <c r="AK973" s="28">
        <f>VLOOKUP(T973,score!$M$2:$N$8,2,FALSE)*AK$2</f>
        <v>0</v>
      </c>
      <c r="AL973" s="28">
        <f>VLOOKUP(Q973,score!$G$2:$H$8,2,TRUE)*AL$2</f>
        <v>0.1</v>
      </c>
      <c r="AM973" s="28" t="e">
        <f>VLOOKUP(AB973,score!$Y$2:$Z$8,2,TRUE)*AM$2</f>
        <v>#DIV/0!</v>
      </c>
      <c r="AN973" s="28" t="e">
        <f>VLOOKUP(AE973,score!$AE$2:$AF$8,2,TRUE)*AN$2</f>
        <v>#DIV/0!</v>
      </c>
      <c r="AO973" s="28">
        <f>VLOOKUP(O973,score!$C$2:$D$8,2,TRUE)*AO$2</f>
        <v>0.1</v>
      </c>
      <c r="AP973" s="28">
        <f>VLOOKUP(R973,score!$I$2:$J$8,2,TRUE)*AP$2</f>
        <v>0.1</v>
      </c>
      <c r="AQ973" s="28" t="e">
        <f>VLOOKUP(P973,score!$E$2:$F$8,2,FALSE)*AQ$2</f>
        <v>#N/A</v>
      </c>
      <c r="AR973" s="28">
        <f>VLOOKUP(U973,score!$O$2:$P$8,2,TRUE)*AR$2</f>
        <v>0</v>
      </c>
      <c r="AS973" s="28">
        <f>VLOOKUP(V973,score!$Q$2:$R$8,2,TRUE)*AS$2</f>
        <v>0</v>
      </c>
      <c r="AT973" s="28" t="e">
        <f>VLOOKUP(W973,score!$S$2:$T$8,2,FALSE)*AT$2</f>
        <v>#N/A</v>
      </c>
      <c r="AU973" s="28" t="e">
        <f>VLOOKUP(X973,score!$U$2:$V$4,2,FALSE)*AU$2</f>
        <v>#N/A</v>
      </c>
      <c r="AV973" s="28" t="e">
        <f>VLOOKUP(AF973,score!$AG$2:$AH$8,2,TRUE)*AV$2</f>
        <v>#DIV/0!</v>
      </c>
      <c r="AW973" s="28" t="e">
        <f>VLOOKUP(Y973,score!$W$2:$X$8,2,FALSE)*AW$2</f>
        <v>#N/A</v>
      </c>
      <c r="AX973" s="28" t="e">
        <f>VLOOKUP(AC973,score!$AA$2:$AB$8,2,TRUE)*AX$2</f>
        <v>#DIV/0!</v>
      </c>
      <c r="AY973" s="28" t="e">
        <f>VLOOKUP(AD973,score!$AC$2:$AD$8,2,TRUE)*AY$2</f>
        <v>#DIV/0!</v>
      </c>
      <c r="AZ973" s="28">
        <f>VLOOKUP(N973,score!$A$2:$B$8,2,TRUE)*AZ$2</f>
        <v>0.1</v>
      </c>
      <c r="BA973" s="29" t="e">
        <f t="shared" si="143"/>
        <v>#DIV/0!</v>
      </c>
      <c r="BB973" s="29" t="e">
        <f>VLOOKUP(BA973,score!$AJ$2:$AK$7,2,TRUE)</f>
        <v>#DIV/0!</v>
      </c>
    </row>
    <row r="974" spans="1:54" x14ac:dyDescent="0.3">
      <c r="A974" s="10"/>
      <c r="B974" s="11"/>
      <c r="C974" s="12"/>
      <c r="D974" s="14"/>
      <c r="E974" s="12"/>
      <c r="F974" s="14"/>
      <c r="G974" s="14"/>
      <c r="H974" s="14"/>
      <c r="I974" s="14"/>
      <c r="J974" s="14"/>
      <c r="K974" s="14"/>
      <c r="L974" s="14"/>
      <c r="M974" s="14"/>
      <c r="N974" s="13"/>
      <c r="O974" s="13"/>
      <c r="P974" s="12"/>
      <c r="Q974" s="12"/>
      <c r="R974" s="12"/>
      <c r="S974" s="12"/>
      <c r="T974" s="12"/>
      <c r="U974" s="12"/>
      <c r="V974" s="12"/>
      <c r="W974" s="17"/>
      <c r="X974" s="17"/>
      <c r="Y974" s="15"/>
      <c r="Z974" s="14"/>
      <c r="AA974" s="43" t="e">
        <f t="shared" si="135"/>
        <v>#DIV/0!</v>
      </c>
      <c r="AB974" s="21" t="e">
        <f t="shared" si="136"/>
        <v>#DIV/0!</v>
      </c>
      <c r="AC974" s="21" t="e">
        <f t="shared" si="137"/>
        <v>#DIV/0!</v>
      </c>
      <c r="AD974" s="21" t="e">
        <f t="shared" si="138"/>
        <v>#DIV/0!</v>
      </c>
      <c r="AE974" s="21" t="e">
        <f t="shared" si="139"/>
        <v>#DIV/0!</v>
      </c>
      <c r="AF974" s="21" t="e">
        <f t="shared" si="142"/>
        <v>#DIV/0!</v>
      </c>
      <c r="AG974" s="20">
        <f>VLOOKUP(S974,'tabla ingresos'!$A$3:$D$15,4,FALSE)</f>
        <v>0</v>
      </c>
      <c r="AH974" s="20">
        <f t="shared" si="140"/>
        <v>0</v>
      </c>
      <c r="AI974" s="20">
        <f t="shared" si="141"/>
        <v>0</v>
      </c>
      <c r="AJ974" s="28" t="e">
        <f>VLOOKUP(AA974,score!$K$2:$L$8,2,TRUE)*AJ$2</f>
        <v>#DIV/0!</v>
      </c>
      <c r="AK974" s="28">
        <f>VLOOKUP(T974,score!$M$2:$N$8,2,FALSE)*AK$2</f>
        <v>0</v>
      </c>
      <c r="AL974" s="28">
        <f>VLOOKUP(Q974,score!$G$2:$H$8,2,TRUE)*AL$2</f>
        <v>0.1</v>
      </c>
      <c r="AM974" s="28" t="e">
        <f>VLOOKUP(AB974,score!$Y$2:$Z$8,2,TRUE)*AM$2</f>
        <v>#DIV/0!</v>
      </c>
      <c r="AN974" s="28" t="e">
        <f>VLOOKUP(AE974,score!$AE$2:$AF$8,2,TRUE)*AN$2</f>
        <v>#DIV/0!</v>
      </c>
      <c r="AO974" s="28">
        <f>VLOOKUP(O974,score!$C$2:$D$8,2,TRUE)*AO$2</f>
        <v>0.1</v>
      </c>
      <c r="AP974" s="28">
        <f>VLOOKUP(R974,score!$I$2:$J$8,2,TRUE)*AP$2</f>
        <v>0.1</v>
      </c>
      <c r="AQ974" s="28" t="e">
        <f>VLOOKUP(P974,score!$E$2:$F$8,2,FALSE)*AQ$2</f>
        <v>#N/A</v>
      </c>
      <c r="AR974" s="28">
        <f>VLOOKUP(U974,score!$O$2:$P$8,2,TRUE)*AR$2</f>
        <v>0</v>
      </c>
      <c r="AS974" s="28">
        <f>VLOOKUP(V974,score!$Q$2:$R$8,2,TRUE)*AS$2</f>
        <v>0</v>
      </c>
      <c r="AT974" s="28" t="e">
        <f>VLOOKUP(W974,score!$S$2:$T$8,2,FALSE)*AT$2</f>
        <v>#N/A</v>
      </c>
      <c r="AU974" s="28" t="e">
        <f>VLOOKUP(X974,score!$U$2:$V$4,2,FALSE)*AU$2</f>
        <v>#N/A</v>
      </c>
      <c r="AV974" s="28" t="e">
        <f>VLOOKUP(AF974,score!$AG$2:$AH$8,2,TRUE)*AV$2</f>
        <v>#DIV/0!</v>
      </c>
      <c r="AW974" s="28" t="e">
        <f>VLOOKUP(Y974,score!$W$2:$X$8,2,FALSE)*AW$2</f>
        <v>#N/A</v>
      </c>
      <c r="AX974" s="28" t="e">
        <f>VLOOKUP(AC974,score!$AA$2:$AB$8,2,TRUE)*AX$2</f>
        <v>#DIV/0!</v>
      </c>
      <c r="AY974" s="28" t="e">
        <f>VLOOKUP(AD974,score!$AC$2:$AD$8,2,TRUE)*AY$2</f>
        <v>#DIV/0!</v>
      </c>
      <c r="AZ974" s="28">
        <f>VLOOKUP(N974,score!$A$2:$B$8,2,TRUE)*AZ$2</f>
        <v>0.1</v>
      </c>
      <c r="BA974" s="29" t="e">
        <f t="shared" si="143"/>
        <v>#DIV/0!</v>
      </c>
      <c r="BB974" s="29" t="e">
        <f>VLOOKUP(BA974,score!$AJ$2:$AK$7,2,TRUE)</f>
        <v>#DIV/0!</v>
      </c>
    </row>
    <row r="975" spans="1:54" x14ac:dyDescent="0.3">
      <c r="A975" s="10"/>
      <c r="B975" s="11"/>
      <c r="C975" s="12"/>
      <c r="D975" s="14"/>
      <c r="E975" s="12"/>
      <c r="F975" s="14"/>
      <c r="G975" s="14"/>
      <c r="H975" s="14"/>
      <c r="I975" s="14"/>
      <c r="J975" s="14"/>
      <c r="K975" s="14"/>
      <c r="L975" s="14"/>
      <c r="M975" s="14"/>
      <c r="N975" s="13"/>
      <c r="O975" s="13"/>
      <c r="P975" s="12"/>
      <c r="Q975" s="12"/>
      <c r="R975" s="12"/>
      <c r="S975" s="12"/>
      <c r="T975" s="12"/>
      <c r="U975" s="12"/>
      <c r="V975" s="12"/>
      <c r="W975" s="17"/>
      <c r="X975" s="17"/>
      <c r="Y975" s="15"/>
      <c r="Z975" s="14"/>
      <c r="AA975" s="43" t="e">
        <f t="shared" si="135"/>
        <v>#DIV/0!</v>
      </c>
      <c r="AB975" s="21" t="e">
        <f t="shared" si="136"/>
        <v>#DIV/0!</v>
      </c>
      <c r="AC975" s="21" t="e">
        <f t="shared" si="137"/>
        <v>#DIV/0!</v>
      </c>
      <c r="AD975" s="21" t="e">
        <f t="shared" si="138"/>
        <v>#DIV/0!</v>
      </c>
      <c r="AE975" s="21" t="e">
        <f t="shared" si="139"/>
        <v>#DIV/0!</v>
      </c>
      <c r="AF975" s="21" t="e">
        <f t="shared" si="142"/>
        <v>#DIV/0!</v>
      </c>
      <c r="AG975" s="20">
        <f>VLOOKUP(S975,'tabla ingresos'!$A$3:$D$15,4,FALSE)</f>
        <v>0</v>
      </c>
      <c r="AH975" s="20">
        <f t="shared" si="140"/>
        <v>0</v>
      </c>
      <c r="AI975" s="20">
        <f t="shared" si="141"/>
        <v>0</v>
      </c>
      <c r="AJ975" s="28" t="e">
        <f>VLOOKUP(AA975,score!$K$2:$L$8,2,TRUE)*AJ$2</f>
        <v>#DIV/0!</v>
      </c>
      <c r="AK975" s="28">
        <f>VLOOKUP(T975,score!$M$2:$N$8,2,FALSE)*AK$2</f>
        <v>0</v>
      </c>
      <c r="AL975" s="28">
        <f>VLOOKUP(Q975,score!$G$2:$H$8,2,TRUE)*AL$2</f>
        <v>0.1</v>
      </c>
      <c r="AM975" s="28" t="e">
        <f>VLOOKUP(AB975,score!$Y$2:$Z$8,2,TRUE)*AM$2</f>
        <v>#DIV/0!</v>
      </c>
      <c r="AN975" s="28" t="e">
        <f>VLOOKUP(AE975,score!$AE$2:$AF$8,2,TRUE)*AN$2</f>
        <v>#DIV/0!</v>
      </c>
      <c r="AO975" s="28">
        <f>VLOOKUP(O975,score!$C$2:$D$8,2,TRUE)*AO$2</f>
        <v>0.1</v>
      </c>
      <c r="AP975" s="28">
        <f>VLOOKUP(R975,score!$I$2:$J$8,2,TRUE)*AP$2</f>
        <v>0.1</v>
      </c>
      <c r="AQ975" s="28" t="e">
        <f>VLOOKUP(P975,score!$E$2:$F$8,2,FALSE)*AQ$2</f>
        <v>#N/A</v>
      </c>
      <c r="AR975" s="28">
        <f>VLOOKUP(U975,score!$O$2:$P$8,2,TRUE)*AR$2</f>
        <v>0</v>
      </c>
      <c r="AS975" s="28">
        <f>VLOOKUP(V975,score!$Q$2:$R$8,2,TRUE)*AS$2</f>
        <v>0</v>
      </c>
      <c r="AT975" s="28" t="e">
        <f>VLOOKUP(W975,score!$S$2:$T$8,2,FALSE)*AT$2</f>
        <v>#N/A</v>
      </c>
      <c r="AU975" s="28" t="e">
        <f>VLOOKUP(X975,score!$U$2:$V$4,2,FALSE)*AU$2</f>
        <v>#N/A</v>
      </c>
      <c r="AV975" s="28" t="e">
        <f>VLOOKUP(AF975,score!$AG$2:$AH$8,2,TRUE)*AV$2</f>
        <v>#DIV/0!</v>
      </c>
      <c r="AW975" s="28" t="e">
        <f>VLOOKUP(Y975,score!$W$2:$X$8,2,FALSE)*AW$2</f>
        <v>#N/A</v>
      </c>
      <c r="AX975" s="28" t="e">
        <f>VLOOKUP(AC975,score!$AA$2:$AB$8,2,TRUE)*AX$2</f>
        <v>#DIV/0!</v>
      </c>
      <c r="AY975" s="28" t="e">
        <f>VLOOKUP(AD975,score!$AC$2:$AD$8,2,TRUE)*AY$2</f>
        <v>#DIV/0!</v>
      </c>
      <c r="AZ975" s="28">
        <f>VLOOKUP(N975,score!$A$2:$B$8,2,TRUE)*AZ$2</f>
        <v>0.1</v>
      </c>
      <c r="BA975" s="29" t="e">
        <f t="shared" si="143"/>
        <v>#DIV/0!</v>
      </c>
      <c r="BB975" s="29" t="e">
        <f>VLOOKUP(BA975,score!$AJ$2:$AK$7,2,TRUE)</f>
        <v>#DIV/0!</v>
      </c>
    </row>
    <row r="976" spans="1:54" x14ac:dyDescent="0.3">
      <c r="A976" s="10"/>
      <c r="B976" s="11"/>
      <c r="C976" s="12"/>
      <c r="D976" s="14"/>
      <c r="E976" s="12"/>
      <c r="F976" s="14"/>
      <c r="G976" s="14"/>
      <c r="H976" s="14"/>
      <c r="I976" s="14"/>
      <c r="J976" s="14"/>
      <c r="K976" s="14"/>
      <c r="L976" s="14"/>
      <c r="M976" s="14"/>
      <c r="N976" s="13"/>
      <c r="O976" s="13"/>
      <c r="P976" s="12"/>
      <c r="Q976" s="12"/>
      <c r="R976" s="12"/>
      <c r="S976" s="12"/>
      <c r="T976" s="12"/>
      <c r="U976" s="12"/>
      <c r="V976" s="12"/>
      <c r="W976" s="17"/>
      <c r="X976" s="17"/>
      <c r="Y976" s="15"/>
      <c r="Z976" s="14"/>
      <c r="AA976" s="43" t="e">
        <f t="shared" si="135"/>
        <v>#DIV/0!</v>
      </c>
      <c r="AB976" s="21" t="e">
        <f t="shared" si="136"/>
        <v>#DIV/0!</v>
      </c>
      <c r="AC976" s="21" t="e">
        <f t="shared" si="137"/>
        <v>#DIV/0!</v>
      </c>
      <c r="AD976" s="21" t="e">
        <f t="shared" si="138"/>
        <v>#DIV/0!</v>
      </c>
      <c r="AE976" s="21" t="e">
        <f t="shared" si="139"/>
        <v>#DIV/0!</v>
      </c>
      <c r="AF976" s="21" t="e">
        <f t="shared" si="142"/>
        <v>#DIV/0!</v>
      </c>
      <c r="AG976" s="20">
        <f>VLOOKUP(S976,'tabla ingresos'!$A$3:$D$15,4,FALSE)</f>
        <v>0</v>
      </c>
      <c r="AH976" s="20">
        <f t="shared" si="140"/>
        <v>0</v>
      </c>
      <c r="AI976" s="20">
        <f t="shared" si="141"/>
        <v>0</v>
      </c>
      <c r="AJ976" s="28" t="e">
        <f>VLOOKUP(AA976,score!$K$2:$L$8,2,TRUE)*AJ$2</f>
        <v>#DIV/0!</v>
      </c>
      <c r="AK976" s="28">
        <f>VLOOKUP(T976,score!$M$2:$N$8,2,FALSE)*AK$2</f>
        <v>0</v>
      </c>
      <c r="AL976" s="28">
        <f>VLOOKUP(Q976,score!$G$2:$H$8,2,TRUE)*AL$2</f>
        <v>0.1</v>
      </c>
      <c r="AM976" s="28" t="e">
        <f>VLOOKUP(AB976,score!$Y$2:$Z$8,2,TRUE)*AM$2</f>
        <v>#DIV/0!</v>
      </c>
      <c r="AN976" s="28" t="e">
        <f>VLOOKUP(AE976,score!$AE$2:$AF$8,2,TRUE)*AN$2</f>
        <v>#DIV/0!</v>
      </c>
      <c r="AO976" s="28">
        <f>VLOOKUP(O976,score!$C$2:$D$8,2,TRUE)*AO$2</f>
        <v>0.1</v>
      </c>
      <c r="AP976" s="28">
        <f>VLOOKUP(R976,score!$I$2:$J$8,2,TRUE)*AP$2</f>
        <v>0.1</v>
      </c>
      <c r="AQ976" s="28" t="e">
        <f>VLOOKUP(P976,score!$E$2:$F$8,2,FALSE)*AQ$2</f>
        <v>#N/A</v>
      </c>
      <c r="AR976" s="28">
        <f>VLOOKUP(U976,score!$O$2:$P$8,2,TRUE)*AR$2</f>
        <v>0</v>
      </c>
      <c r="AS976" s="28">
        <f>VLOOKUP(V976,score!$Q$2:$R$8,2,TRUE)*AS$2</f>
        <v>0</v>
      </c>
      <c r="AT976" s="28" t="e">
        <f>VLOOKUP(W976,score!$S$2:$T$8,2,FALSE)*AT$2</f>
        <v>#N/A</v>
      </c>
      <c r="AU976" s="28" t="e">
        <f>VLOOKUP(X976,score!$U$2:$V$4,2,FALSE)*AU$2</f>
        <v>#N/A</v>
      </c>
      <c r="AV976" s="28" t="e">
        <f>VLOOKUP(AF976,score!$AG$2:$AH$8,2,TRUE)*AV$2</f>
        <v>#DIV/0!</v>
      </c>
      <c r="AW976" s="28" t="e">
        <f>VLOOKUP(Y976,score!$W$2:$X$8,2,FALSE)*AW$2</f>
        <v>#N/A</v>
      </c>
      <c r="AX976" s="28" t="e">
        <f>VLOOKUP(AC976,score!$AA$2:$AB$8,2,TRUE)*AX$2</f>
        <v>#DIV/0!</v>
      </c>
      <c r="AY976" s="28" t="e">
        <f>VLOOKUP(AD976,score!$AC$2:$AD$8,2,TRUE)*AY$2</f>
        <v>#DIV/0!</v>
      </c>
      <c r="AZ976" s="28">
        <f>VLOOKUP(N976,score!$A$2:$B$8,2,TRUE)*AZ$2</f>
        <v>0.1</v>
      </c>
      <c r="BA976" s="29" t="e">
        <f t="shared" si="143"/>
        <v>#DIV/0!</v>
      </c>
      <c r="BB976" s="29" t="e">
        <f>VLOOKUP(BA976,score!$AJ$2:$AK$7,2,TRUE)</f>
        <v>#DIV/0!</v>
      </c>
    </row>
    <row r="977" spans="1:54" x14ac:dyDescent="0.3">
      <c r="A977" s="10"/>
      <c r="B977" s="11"/>
      <c r="C977" s="12"/>
      <c r="D977" s="14"/>
      <c r="E977" s="12"/>
      <c r="F977" s="14"/>
      <c r="G977" s="14"/>
      <c r="H977" s="14"/>
      <c r="I977" s="14"/>
      <c r="J977" s="14"/>
      <c r="K977" s="14"/>
      <c r="L977" s="14"/>
      <c r="M977" s="14"/>
      <c r="N977" s="13"/>
      <c r="O977" s="13"/>
      <c r="P977" s="12"/>
      <c r="Q977" s="12"/>
      <c r="R977" s="12"/>
      <c r="S977" s="12"/>
      <c r="T977" s="12"/>
      <c r="U977" s="12"/>
      <c r="V977" s="12"/>
      <c r="W977" s="17"/>
      <c r="X977" s="17"/>
      <c r="Y977" s="15"/>
      <c r="Z977" s="14"/>
      <c r="AA977" s="43" t="e">
        <f t="shared" si="135"/>
        <v>#DIV/0!</v>
      </c>
      <c r="AB977" s="21" t="e">
        <f t="shared" si="136"/>
        <v>#DIV/0!</v>
      </c>
      <c r="AC977" s="21" t="e">
        <f t="shared" si="137"/>
        <v>#DIV/0!</v>
      </c>
      <c r="AD977" s="21" t="e">
        <f t="shared" si="138"/>
        <v>#DIV/0!</v>
      </c>
      <c r="AE977" s="21" t="e">
        <f t="shared" si="139"/>
        <v>#DIV/0!</v>
      </c>
      <c r="AF977" s="21" t="e">
        <f t="shared" si="142"/>
        <v>#DIV/0!</v>
      </c>
      <c r="AG977" s="20">
        <f>VLOOKUP(S977,'tabla ingresos'!$A$3:$D$15,4,FALSE)</f>
        <v>0</v>
      </c>
      <c r="AH977" s="20">
        <f t="shared" si="140"/>
        <v>0</v>
      </c>
      <c r="AI977" s="20">
        <f t="shared" si="141"/>
        <v>0</v>
      </c>
      <c r="AJ977" s="28" t="e">
        <f>VLOOKUP(AA977,score!$K$2:$L$8,2,TRUE)*AJ$2</f>
        <v>#DIV/0!</v>
      </c>
      <c r="AK977" s="28">
        <f>VLOOKUP(T977,score!$M$2:$N$8,2,FALSE)*AK$2</f>
        <v>0</v>
      </c>
      <c r="AL977" s="28">
        <f>VLOOKUP(Q977,score!$G$2:$H$8,2,TRUE)*AL$2</f>
        <v>0.1</v>
      </c>
      <c r="AM977" s="28" t="e">
        <f>VLOOKUP(AB977,score!$Y$2:$Z$8,2,TRUE)*AM$2</f>
        <v>#DIV/0!</v>
      </c>
      <c r="AN977" s="28" t="e">
        <f>VLOOKUP(AE977,score!$AE$2:$AF$8,2,TRUE)*AN$2</f>
        <v>#DIV/0!</v>
      </c>
      <c r="AO977" s="28">
        <f>VLOOKUP(O977,score!$C$2:$D$8,2,TRUE)*AO$2</f>
        <v>0.1</v>
      </c>
      <c r="AP977" s="28">
        <f>VLOOKUP(R977,score!$I$2:$J$8,2,TRUE)*AP$2</f>
        <v>0.1</v>
      </c>
      <c r="AQ977" s="28" t="e">
        <f>VLOOKUP(P977,score!$E$2:$F$8,2,FALSE)*AQ$2</f>
        <v>#N/A</v>
      </c>
      <c r="AR977" s="28">
        <f>VLOOKUP(U977,score!$O$2:$P$8,2,TRUE)*AR$2</f>
        <v>0</v>
      </c>
      <c r="AS977" s="28">
        <f>VLOOKUP(V977,score!$Q$2:$R$8,2,TRUE)*AS$2</f>
        <v>0</v>
      </c>
      <c r="AT977" s="28" t="e">
        <f>VLOOKUP(W977,score!$S$2:$T$8,2,FALSE)*AT$2</f>
        <v>#N/A</v>
      </c>
      <c r="AU977" s="28" t="e">
        <f>VLOOKUP(X977,score!$U$2:$V$4,2,FALSE)*AU$2</f>
        <v>#N/A</v>
      </c>
      <c r="AV977" s="28" t="e">
        <f>VLOOKUP(AF977,score!$AG$2:$AH$8,2,TRUE)*AV$2</f>
        <v>#DIV/0!</v>
      </c>
      <c r="AW977" s="28" t="e">
        <f>VLOOKUP(Y977,score!$W$2:$X$8,2,FALSE)*AW$2</f>
        <v>#N/A</v>
      </c>
      <c r="AX977" s="28" t="e">
        <f>VLOOKUP(AC977,score!$AA$2:$AB$8,2,TRUE)*AX$2</f>
        <v>#DIV/0!</v>
      </c>
      <c r="AY977" s="28" t="e">
        <f>VLOOKUP(AD977,score!$AC$2:$AD$8,2,TRUE)*AY$2</f>
        <v>#DIV/0!</v>
      </c>
      <c r="AZ977" s="28">
        <f>VLOOKUP(N977,score!$A$2:$B$8,2,TRUE)*AZ$2</f>
        <v>0.1</v>
      </c>
      <c r="BA977" s="29" t="e">
        <f t="shared" si="143"/>
        <v>#DIV/0!</v>
      </c>
      <c r="BB977" s="29" t="e">
        <f>VLOOKUP(BA977,score!$AJ$2:$AK$7,2,TRUE)</f>
        <v>#DIV/0!</v>
      </c>
    </row>
    <row r="978" spans="1:54" x14ac:dyDescent="0.3">
      <c r="A978" s="10"/>
      <c r="B978" s="11"/>
      <c r="C978" s="12"/>
      <c r="D978" s="14"/>
      <c r="E978" s="12"/>
      <c r="F978" s="14"/>
      <c r="G978" s="14"/>
      <c r="H978" s="14"/>
      <c r="I978" s="14"/>
      <c r="J978" s="14"/>
      <c r="K978" s="14"/>
      <c r="L978" s="14"/>
      <c r="M978" s="14"/>
      <c r="N978" s="13"/>
      <c r="O978" s="13"/>
      <c r="P978" s="12"/>
      <c r="Q978" s="12"/>
      <c r="R978" s="12"/>
      <c r="S978" s="12"/>
      <c r="T978" s="12"/>
      <c r="U978" s="12"/>
      <c r="V978" s="12"/>
      <c r="W978" s="17"/>
      <c r="X978" s="17"/>
      <c r="Y978" s="15"/>
      <c r="Z978" s="14"/>
      <c r="AA978" s="43" t="e">
        <f t="shared" si="135"/>
        <v>#DIV/0!</v>
      </c>
      <c r="AB978" s="21" t="e">
        <f t="shared" si="136"/>
        <v>#DIV/0!</v>
      </c>
      <c r="AC978" s="21" t="e">
        <f t="shared" si="137"/>
        <v>#DIV/0!</v>
      </c>
      <c r="AD978" s="21" t="e">
        <f t="shared" si="138"/>
        <v>#DIV/0!</v>
      </c>
      <c r="AE978" s="21" t="e">
        <f t="shared" si="139"/>
        <v>#DIV/0!</v>
      </c>
      <c r="AF978" s="21" t="e">
        <f t="shared" si="142"/>
        <v>#DIV/0!</v>
      </c>
      <c r="AG978" s="20">
        <f>VLOOKUP(S978,'tabla ingresos'!$A$3:$D$15,4,FALSE)</f>
        <v>0</v>
      </c>
      <c r="AH978" s="20">
        <f t="shared" si="140"/>
        <v>0</v>
      </c>
      <c r="AI978" s="20">
        <f t="shared" si="141"/>
        <v>0</v>
      </c>
      <c r="AJ978" s="28" t="e">
        <f>VLOOKUP(AA978,score!$K$2:$L$8,2,TRUE)*AJ$2</f>
        <v>#DIV/0!</v>
      </c>
      <c r="AK978" s="28">
        <f>VLOOKUP(T978,score!$M$2:$N$8,2,FALSE)*AK$2</f>
        <v>0</v>
      </c>
      <c r="AL978" s="28">
        <f>VLOOKUP(Q978,score!$G$2:$H$8,2,TRUE)*AL$2</f>
        <v>0.1</v>
      </c>
      <c r="AM978" s="28" t="e">
        <f>VLOOKUP(AB978,score!$Y$2:$Z$8,2,TRUE)*AM$2</f>
        <v>#DIV/0!</v>
      </c>
      <c r="AN978" s="28" t="e">
        <f>VLOOKUP(AE978,score!$AE$2:$AF$8,2,TRUE)*AN$2</f>
        <v>#DIV/0!</v>
      </c>
      <c r="AO978" s="28">
        <f>VLOOKUP(O978,score!$C$2:$D$8,2,TRUE)*AO$2</f>
        <v>0.1</v>
      </c>
      <c r="AP978" s="28">
        <f>VLOOKUP(R978,score!$I$2:$J$8,2,TRUE)*AP$2</f>
        <v>0.1</v>
      </c>
      <c r="AQ978" s="28" t="e">
        <f>VLOOKUP(P978,score!$E$2:$F$8,2,FALSE)*AQ$2</f>
        <v>#N/A</v>
      </c>
      <c r="AR978" s="28">
        <f>VLOOKUP(U978,score!$O$2:$P$8,2,TRUE)*AR$2</f>
        <v>0</v>
      </c>
      <c r="AS978" s="28">
        <f>VLOOKUP(V978,score!$Q$2:$R$8,2,TRUE)*AS$2</f>
        <v>0</v>
      </c>
      <c r="AT978" s="28" t="e">
        <f>VLOOKUP(W978,score!$S$2:$T$8,2,FALSE)*AT$2</f>
        <v>#N/A</v>
      </c>
      <c r="AU978" s="28" t="e">
        <f>VLOOKUP(X978,score!$U$2:$V$4,2,FALSE)*AU$2</f>
        <v>#N/A</v>
      </c>
      <c r="AV978" s="28" t="e">
        <f>VLOOKUP(AF978,score!$AG$2:$AH$8,2,TRUE)*AV$2</f>
        <v>#DIV/0!</v>
      </c>
      <c r="AW978" s="28" t="e">
        <f>VLOOKUP(Y978,score!$W$2:$X$8,2,FALSE)*AW$2</f>
        <v>#N/A</v>
      </c>
      <c r="AX978" s="28" t="e">
        <f>VLOOKUP(AC978,score!$AA$2:$AB$8,2,TRUE)*AX$2</f>
        <v>#DIV/0!</v>
      </c>
      <c r="AY978" s="28" t="e">
        <f>VLOOKUP(AD978,score!$AC$2:$AD$8,2,TRUE)*AY$2</f>
        <v>#DIV/0!</v>
      </c>
      <c r="AZ978" s="28">
        <f>VLOOKUP(N978,score!$A$2:$B$8,2,TRUE)*AZ$2</f>
        <v>0.1</v>
      </c>
      <c r="BA978" s="29" t="e">
        <f t="shared" si="143"/>
        <v>#DIV/0!</v>
      </c>
      <c r="BB978" s="29" t="e">
        <f>VLOOKUP(BA978,score!$AJ$2:$AK$7,2,TRUE)</f>
        <v>#DIV/0!</v>
      </c>
    </row>
    <row r="979" spans="1:54" x14ac:dyDescent="0.3">
      <c r="A979" s="10"/>
      <c r="B979" s="11"/>
      <c r="C979" s="12"/>
      <c r="D979" s="14"/>
      <c r="E979" s="12"/>
      <c r="F979" s="14"/>
      <c r="G979" s="14"/>
      <c r="H979" s="14"/>
      <c r="I979" s="14"/>
      <c r="J979" s="14"/>
      <c r="K979" s="14"/>
      <c r="L979" s="14"/>
      <c r="M979" s="14"/>
      <c r="N979" s="13"/>
      <c r="O979" s="13"/>
      <c r="P979" s="12"/>
      <c r="Q979" s="12"/>
      <c r="R979" s="12"/>
      <c r="S979" s="12"/>
      <c r="T979" s="12"/>
      <c r="U979" s="12"/>
      <c r="V979" s="12"/>
      <c r="W979" s="17"/>
      <c r="X979" s="17"/>
      <c r="Y979" s="15"/>
      <c r="Z979" s="14"/>
      <c r="AA979" s="43" t="e">
        <f t="shared" si="135"/>
        <v>#DIV/0!</v>
      </c>
      <c r="AB979" s="21" t="e">
        <f t="shared" si="136"/>
        <v>#DIV/0!</v>
      </c>
      <c r="AC979" s="21" t="e">
        <f t="shared" si="137"/>
        <v>#DIV/0!</v>
      </c>
      <c r="AD979" s="21" t="e">
        <f t="shared" si="138"/>
        <v>#DIV/0!</v>
      </c>
      <c r="AE979" s="21" t="e">
        <f t="shared" si="139"/>
        <v>#DIV/0!</v>
      </c>
      <c r="AF979" s="21" t="e">
        <f t="shared" si="142"/>
        <v>#DIV/0!</v>
      </c>
      <c r="AG979" s="20">
        <f>VLOOKUP(S979,'tabla ingresos'!$A$3:$D$15,4,FALSE)</f>
        <v>0</v>
      </c>
      <c r="AH979" s="20">
        <f t="shared" si="140"/>
        <v>0</v>
      </c>
      <c r="AI979" s="20">
        <f t="shared" si="141"/>
        <v>0</v>
      </c>
      <c r="AJ979" s="28" t="e">
        <f>VLOOKUP(AA979,score!$K$2:$L$8,2,TRUE)*AJ$2</f>
        <v>#DIV/0!</v>
      </c>
      <c r="AK979" s="28">
        <f>VLOOKUP(T979,score!$M$2:$N$8,2,FALSE)*AK$2</f>
        <v>0</v>
      </c>
      <c r="AL979" s="28">
        <f>VLOOKUP(Q979,score!$G$2:$H$8,2,TRUE)*AL$2</f>
        <v>0.1</v>
      </c>
      <c r="AM979" s="28" t="e">
        <f>VLOOKUP(AB979,score!$Y$2:$Z$8,2,TRUE)*AM$2</f>
        <v>#DIV/0!</v>
      </c>
      <c r="AN979" s="28" t="e">
        <f>VLOOKUP(AE979,score!$AE$2:$AF$8,2,TRUE)*AN$2</f>
        <v>#DIV/0!</v>
      </c>
      <c r="AO979" s="28">
        <f>VLOOKUP(O979,score!$C$2:$D$8,2,TRUE)*AO$2</f>
        <v>0.1</v>
      </c>
      <c r="AP979" s="28">
        <f>VLOOKUP(R979,score!$I$2:$J$8,2,TRUE)*AP$2</f>
        <v>0.1</v>
      </c>
      <c r="AQ979" s="28" t="e">
        <f>VLOOKUP(P979,score!$E$2:$F$8,2,FALSE)*AQ$2</f>
        <v>#N/A</v>
      </c>
      <c r="AR979" s="28">
        <f>VLOOKUP(U979,score!$O$2:$P$8,2,TRUE)*AR$2</f>
        <v>0</v>
      </c>
      <c r="AS979" s="28">
        <f>VLOOKUP(V979,score!$Q$2:$R$8,2,TRUE)*AS$2</f>
        <v>0</v>
      </c>
      <c r="AT979" s="28" t="e">
        <f>VLOOKUP(W979,score!$S$2:$T$8,2,FALSE)*AT$2</f>
        <v>#N/A</v>
      </c>
      <c r="AU979" s="28" t="e">
        <f>VLOOKUP(X979,score!$U$2:$V$4,2,FALSE)*AU$2</f>
        <v>#N/A</v>
      </c>
      <c r="AV979" s="28" t="e">
        <f>VLOOKUP(AF979,score!$AG$2:$AH$8,2,TRUE)*AV$2</f>
        <v>#DIV/0!</v>
      </c>
      <c r="AW979" s="28" t="e">
        <f>VLOOKUP(Y979,score!$W$2:$X$8,2,FALSE)*AW$2</f>
        <v>#N/A</v>
      </c>
      <c r="AX979" s="28" t="e">
        <f>VLOOKUP(AC979,score!$AA$2:$AB$8,2,TRUE)*AX$2</f>
        <v>#DIV/0!</v>
      </c>
      <c r="AY979" s="28" t="e">
        <f>VLOOKUP(AD979,score!$AC$2:$AD$8,2,TRUE)*AY$2</f>
        <v>#DIV/0!</v>
      </c>
      <c r="AZ979" s="28">
        <f>VLOOKUP(N979,score!$A$2:$B$8,2,TRUE)*AZ$2</f>
        <v>0.1</v>
      </c>
      <c r="BA979" s="29" t="e">
        <f t="shared" si="143"/>
        <v>#DIV/0!</v>
      </c>
      <c r="BB979" s="29" t="e">
        <f>VLOOKUP(BA979,score!$AJ$2:$AK$7,2,TRUE)</f>
        <v>#DIV/0!</v>
      </c>
    </row>
    <row r="980" spans="1:54" x14ac:dyDescent="0.3">
      <c r="A980" s="10"/>
      <c r="B980" s="11"/>
      <c r="C980" s="12"/>
      <c r="D980" s="14"/>
      <c r="E980" s="12"/>
      <c r="F980" s="14"/>
      <c r="G980" s="14"/>
      <c r="H980" s="14"/>
      <c r="I980" s="14"/>
      <c r="J980" s="14"/>
      <c r="K980" s="14"/>
      <c r="L980" s="14"/>
      <c r="M980" s="14"/>
      <c r="N980" s="13"/>
      <c r="O980" s="13"/>
      <c r="P980" s="12"/>
      <c r="Q980" s="12"/>
      <c r="R980" s="12"/>
      <c r="S980" s="12"/>
      <c r="T980" s="12"/>
      <c r="U980" s="12"/>
      <c r="V980" s="12"/>
      <c r="W980" s="17"/>
      <c r="X980" s="17"/>
      <c r="Y980" s="15"/>
      <c r="Z980" s="14"/>
      <c r="AA980" s="43" t="e">
        <f t="shared" si="135"/>
        <v>#DIV/0!</v>
      </c>
      <c r="AB980" s="21" t="e">
        <f t="shared" si="136"/>
        <v>#DIV/0!</v>
      </c>
      <c r="AC980" s="21" t="e">
        <f t="shared" si="137"/>
        <v>#DIV/0!</v>
      </c>
      <c r="AD980" s="21" t="e">
        <f t="shared" si="138"/>
        <v>#DIV/0!</v>
      </c>
      <c r="AE980" s="21" t="e">
        <f t="shared" si="139"/>
        <v>#DIV/0!</v>
      </c>
      <c r="AF980" s="21" t="e">
        <f t="shared" si="142"/>
        <v>#DIV/0!</v>
      </c>
      <c r="AG980" s="20">
        <f>VLOOKUP(S980,'tabla ingresos'!$A$3:$D$15,4,FALSE)</f>
        <v>0</v>
      </c>
      <c r="AH980" s="20">
        <f t="shared" si="140"/>
        <v>0</v>
      </c>
      <c r="AI980" s="20">
        <f t="shared" si="141"/>
        <v>0</v>
      </c>
      <c r="AJ980" s="28" t="e">
        <f>VLOOKUP(AA980,score!$K$2:$L$8,2,TRUE)*AJ$2</f>
        <v>#DIV/0!</v>
      </c>
      <c r="AK980" s="28">
        <f>VLOOKUP(T980,score!$M$2:$N$8,2,FALSE)*AK$2</f>
        <v>0</v>
      </c>
      <c r="AL980" s="28">
        <f>VLOOKUP(Q980,score!$G$2:$H$8,2,TRUE)*AL$2</f>
        <v>0.1</v>
      </c>
      <c r="AM980" s="28" t="e">
        <f>VLOOKUP(AB980,score!$Y$2:$Z$8,2,TRUE)*AM$2</f>
        <v>#DIV/0!</v>
      </c>
      <c r="AN980" s="28" t="e">
        <f>VLOOKUP(AE980,score!$AE$2:$AF$8,2,TRUE)*AN$2</f>
        <v>#DIV/0!</v>
      </c>
      <c r="AO980" s="28">
        <f>VLOOKUP(O980,score!$C$2:$D$8,2,TRUE)*AO$2</f>
        <v>0.1</v>
      </c>
      <c r="AP980" s="28">
        <f>VLOOKUP(R980,score!$I$2:$J$8,2,TRUE)*AP$2</f>
        <v>0.1</v>
      </c>
      <c r="AQ980" s="28" t="e">
        <f>VLOOKUP(P980,score!$E$2:$F$8,2,FALSE)*AQ$2</f>
        <v>#N/A</v>
      </c>
      <c r="AR980" s="28">
        <f>VLOOKUP(U980,score!$O$2:$P$8,2,TRUE)*AR$2</f>
        <v>0</v>
      </c>
      <c r="AS980" s="28">
        <f>VLOOKUP(V980,score!$Q$2:$R$8,2,TRUE)*AS$2</f>
        <v>0</v>
      </c>
      <c r="AT980" s="28" t="e">
        <f>VLOOKUP(W980,score!$S$2:$T$8,2,FALSE)*AT$2</f>
        <v>#N/A</v>
      </c>
      <c r="AU980" s="28" t="e">
        <f>VLOOKUP(X980,score!$U$2:$V$4,2,FALSE)*AU$2</f>
        <v>#N/A</v>
      </c>
      <c r="AV980" s="28" t="e">
        <f>VLOOKUP(AF980,score!$AG$2:$AH$8,2,TRUE)*AV$2</f>
        <v>#DIV/0!</v>
      </c>
      <c r="AW980" s="28" t="e">
        <f>VLOOKUP(Y980,score!$W$2:$X$8,2,FALSE)*AW$2</f>
        <v>#N/A</v>
      </c>
      <c r="AX980" s="28" t="e">
        <f>VLOOKUP(AC980,score!$AA$2:$AB$8,2,TRUE)*AX$2</f>
        <v>#DIV/0!</v>
      </c>
      <c r="AY980" s="28" t="e">
        <f>VLOOKUP(AD980,score!$AC$2:$AD$8,2,TRUE)*AY$2</f>
        <v>#DIV/0!</v>
      </c>
      <c r="AZ980" s="28">
        <f>VLOOKUP(N980,score!$A$2:$B$8,2,TRUE)*AZ$2</f>
        <v>0.1</v>
      </c>
      <c r="BA980" s="29" t="e">
        <f t="shared" si="143"/>
        <v>#DIV/0!</v>
      </c>
      <c r="BB980" s="29" t="e">
        <f>VLOOKUP(BA980,score!$AJ$2:$AK$7,2,TRUE)</f>
        <v>#DIV/0!</v>
      </c>
    </row>
    <row r="981" spans="1:54" x14ac:dyDescent="0.3">
      <c r="A981" s="10"/>
      <c r="B981" s="11"/>
      <c r="C981" s="12"/>
      <c r="D981" s="14"/>
      <c r="E981" s="12"/>
      <c r="F981" s="14"/>
      <c r="G981" s="14"/>
      <c r="H981" s="14"/>
      <c r="I981" s="14"/>
      <c r="J981" s="14"/>
      <c r="K981" s="14"/>
      <c r="L981" s="14"/>
      <c r="M981" s="14"/>
      <c r="N981" s="13"/>
      <c r="O981" s="13"/>
      <c r="P981" s="12"/>
      <c r="Q981" s="12"/>
      <c r="R981" s="12"/>
      <c r="S981" s="12"/>
      <c r="T981" s="12"/>
      <c r="U981" s="12"/>
      <c r="V981" s="12"/>
      <c r="W981" s="17"/>
      <c r="X981" s="17"/>
      <c r="Y981" s="15"/>
      <c r="Z981" s="14"/>
      <c r="AA981" s="43" t="e">
        <f t="shared" si="135"/>
        <v>#DIV/0!</v>
      </c>
      <c r="AB981" s="21" t="e">
        <f t="shared" si="136"/>
        <v>#DIV/0!</v>
      </c>
      <c r="AC981" s="21" t="e">
        <f t="shared" si="137"/>
        <v>#DIV/0!</v>
      </c>
      <c r="AD981" s="21" t="e">
        <f t="shared" si="138"/>
        <v>#DIV/0!</v>
      </c>
      <c r="AE981" s="21" t="e">
        <f t="shared" si="139"/>
        <v>#DIV/0!</v>
      </c>
      <c r="AF981" s="21" t="e">
        <f t="shared" si="142"/>
        <v>#DIV/0!</v>
      </c>
      <c r="AG981" s="20">
        <f>VLOOKUP(S981,'tabla ingresos'!$A$3:$D$15,4,FALSE)</f>
        <v>0</v>
      </c>
      <c r="AH981" s="20">
        <f t="shared" si="140"/>
        <v>0</v>
      </c>
      <c r="AI981" s="20">
        <f t="shared" si="141"/>
        <v>0</v>
      </c>
      <c r="AJ981" s="28" t="e">
        <f>VLOOKUP(AA981,score!$K$2:$L$8,2,TRUE)*AJ$2</f>
        <v>#DIV/0!</v>
      </c>
      <c r="AK981" s="28">
        <f>VLOOKUP(T981,score!$M$2:$N$8,2,FALSE)*AK$2</f>
        <v>0</v>
      </c>
      <c r="AL981" s="28">
        <f>VLOOKUP(Q981,score!$G$2:$H$8,2,TRUE)*AL$2</f>
        <v>0.1</v>
      </c>
      <c r="AM981" s="28" t="e">
        <f>VLOOKUP(AB981,score!$Y$2:$Z$8,2,TRUE)*AM$2</f>
        <v>#DIV/0!</v>
      </c>
      <c r="AN981" s="28" t="e">
        <f>VLOOKUP(AE981,score!$AE$2:$AF$8,2,TRUE)*AN$2</f>
        <v>#DIV/0!</v>
      </c>
      <c r="AO981" s="28">
        <f>VLOOKUP(O981,score!$C$2:$D$8,2,TRUE)*AO$2</f>
        <v>0.1</v>
      </c>
      <c r="AP981" s="28">
        <f>VLOOKUP(R981,score!$I$2:$J$8,2,TRUE)*AP$2</f>
        <v>0.1</v>
      </c>
      <c r="AQ981" s="28" t="e">
        <f>VLOOKUP(P981,score!$E$2:$F$8,2,FALSE)*AQ$2</f>
        <v>#N/A</v>
      </c>
      <c r="AR981" s="28">
        <f>VLOOKUP(U981,score!$O$2:$P$8,2,TRUE)*AR$2</f>
        <v>0</v>
      </c>
      <c r="AS981" s="28">
        <f>VLOOKUP(V981,score!$Q$2:$R$8,2,TRUE)*AS$2</f>
        <v>0</v>
      </c>
      <c r="AT981" s="28" t="e">
        <f>VLOOKUP(W981,score!$S$2:$T$8,2,FALSE)*AT$2</f>
        <v>#N/A</v>
      </c>
      <c r="AU981" s="28" t="e">
        <f>VLOOKUP(X981,score!$U$2:$V$4,2,FALSE)*AU$2</f>
        <v>#N/A</v>
      </c>
      <c r="AV981" s="28" t="e">
        <f>VLOOKUP(AF981,score!$AG$2:$AH$8,2,TRUE)*AV$2</f>
        <v>#DIV/0!</v>
      </c>
      <c r="AW981" s="28" t="e">
        <f>VLOOKUP(Y981,score!$W$2:$X$8,2,FALSE)*AW$2</f>
        <v>#N/A</v>
      </c>
      <c r="AX981" s="28" t="e">
        <f>VLOOKUP(AC981,score!$AA$2:$AB$8,2,TRUE)*AX$2</f>
        <v>#DIV/0!</v>
      </c>
      <c r="AY981" s="28" t="e">
        <f>VLOOKUP(AD981,score!$AC$2:$AD$8,2,TRUE)*AY$2</f>
        <v>#DIV/0!</v>
      </c>
      <c r="AZ981" s="28">
        <f>VLOOKUP(N981,score!$A$2:$B$8,2,TRUE)*AZ$2</f>
        <v>0.1</v>
      </c>
      <c r="BA981" s="29" t="e">
        <f t="shared" si="143"/>
        <v>#DIV/0!</v>
      </c>
      <c r="BB981" s="29" t="e">
        <f>VLOOKUP(BA981,score!$AJ$2:$AK$7,2,TRUE)</f>
        <v>#DIV/0!</v>
      </c>
    </row>
    <row r="982" spans="1:54" x14ac:dyDescent="0.3">
      <c r="A982" s="10"/>
      <c r="B982" s="11"/>
      <c r="C982" s="12"/>
      <c r="D982" s="14"/>
      <c r="E982" s="12"/>
      <c r="F982" s="14"/>
      <c r="G982" s="14"/>
      <c r="H982" s="14"/>
      <c r="I982" s="14"/>
      <c r="J982" s="14"/>
      <c r="K982" s="14"/>
      <c r="L982" s="14"/>
      <c r="M982" s="14"/>
      <c r="N982" s="13"/>
      <c r="O982" s="13"/>
      <c r="P982" s="12"/>
      <c r="Q982" s="12"/>
      <c r="R982" s="12"/>
      <c r="S982" s="12"/>
      <c r="T982" s="12"/>
      <c r="U982" s="12"/>
      <c r="V982" s="12"/>
      <c r="W982" s="17"/>
      <c r="X982" s="17"/>
      <c r="Y982" s="15"/>
      <c r="Z982" s="14"/>
      <c r="AA982" s="43" t="e">
        <f t="shared" si="135"/>
        <v>#DIV/0!</v>
      </c>
      <c r="AB982" s="21" t="e">
        <f t="shared" si="136"/>
        <v>#DIV/0!</v>
      </c>
      <c r="AC982" s="21" t="e">
        <f t="shared" si="137"/>
        <v>#DIV/0!</v>
      </c>
      <c r="AD982" s="21" t="e">
        <f t="shared" si="138"/>
        <v>#DIV/0!</v>
      </c>
      <c r="AE982" s="21" t="e">
        <f t="shared" si="139"/>
        <v>#DIV/0!</v>
      </c>
      <c r="AF982" s="21" t="e">
        <f t="shared" si="142"/>
        <v>#DIV/0!</v>
      </c>
      <c r="AG982" s="20">
        <f>VLOOKUP(S982,'tabla ingresos'!$A$3:$D$15,4,FALSE)</f>
        <v>0</v>
      </c>
      <c r="AH982" s="20">
        <f t="shared" si="140"/>
        <v>0</v>
      </c>
      <c r="AI982" s="20">
        <f t="shared" si="141"/>
        <v>0</v>
      </c>
      <c r="AJ982" s="28" t="e">
        <f>VLOOKUP(AA982,score!$K$2:$L$8,2,TRUE)*AJ$2</f>
        <v>#DIV/0!</v>
      </c>
      <c r="AK982" s="28">
        <f>VLOOKUP(T982,score!$M$2:$N$8,2,FALSE)*AK$2</f>
        <v>0</v>
      </c>
      <c r="AL982" s="28">
        <f>VLOOKUP(Q982,score!$G$2:$H$8,2,TRUE)*AL$2</f>
        <v>0.1</v>
      </c>
      <c r="AM982" s="28" t="e">
        <f>VLOOKUP(AB982,score!$Y$2:$Z$8,2,TRUE)*AM$2</f>
        <v>#DIV/0!</v>
      </c>
      <c r="AN982" s="28" t="e">
        <f>VLOOKUP(AE982,score!$AE$2:$AF$8,2,TRUE)*AN$2</f>
        <v>#DIV/0!</v>
      </c>
      <c r="AO982" s="28">
        <f>VLOOKUP(O982,score!$C$2:$D$8,2,TRUE)*AO$2</f>
        <v>0.1</v>
      </c>
      <c r="AP982" s="28">
        <f>VLOOKUP(R982,score!$I$2:$J$8,2,TRUE)*AP$2</f>
        <v>0.1</v>
      </c>
      <c r="AQ982" s="28" t="e">
        <f>VLOOKUP(P982,score!$E$2:$F$8,2,FALSE)*AQ$2</f>
        <v>#N/A</v>
      </c>
      <c r="AR982" s="28">
        <f>VLOOKUP(U982,score!$O$2:$P$8,2,TRUE)*AR$2</f>
        <v>0</v>
      </c>
      <c r="AS982" s="28">
        <f>VLOOKUP(V982,score!$Q$2:$R$8,2,TRUE)*AS$2</f>
        <v>0</v>
      </c>
      <c r="AT982" s="28" t="e">
        <f>VLOOKUP(W982,score!$S$2:$T$8,2,FALSE)*AT$2</f>
        <v>#N/A</v>
      </c>
      <c r="AU982" s="28" t="e">
        <f>VLOOKUP(X982,score!$U$2:$V$4,2,FALSE)*AU$2</f>
        <v>#N/A</v>
      </c>
      <c r="AV982" s="28" t="e">
        <f>VLOOKUP(AF982,score!$AG$2:$AH$8,2,TRUE)*AV$2</f>
        <v>#DIV/0!</v>
      </c>
      <c r="AW982" s="28" t="e">
        <f>VLOOKUP(Y982,score!$W$2:$X$8,2,FALSE)*AW$2</f>
        <v>#N/A</v>
      </c>
      <c r="AX982" s="28" t="e">
        <f>VLOOKUP(AC982,score!$AA$2:$AB$8,2,TRUE)*AX$2</f>
        <v>#DIV/0!</v>
      </c>
      <c r="AY982" s="28" t="e">
        <f>VLOOKUP(AD982,score!$AC$2:$AD$8,2,TRUE)*AY$2</f>
        <v>#DIV/0!</v>
      </c>
      <c r="AZ982" s="28">
        <f>VLOOKUP(N982,score!$A$2:$B$8,2,TRUE)*AZ$2</f>
        <v>0.1</v>
      </c>
      <c r="BA982" s="29" t="e">
        <f t="shared" si="143"/>
        <v>#DIV/0!</v>
      </c>
      <c r="BB982" s="29" t="e">
        <f>VLOOKUP(BA982,score!$AJ$2:$AK$7,2,TRUE)</f>
        <v>#DIV/0!</v>
      </c>
    </row>
    <row r="983" spans="1:54" x14ac:dyDescent="0.3">
      <c r="A983" s="10"/>
      <c r="B983" s="11"/>
      <c r="C983" s="12"/>
      <c r="D983" s="14"/>
      <c r="E983" s="12"/>
      <c r="F983" s="14"/>
      <c r="G983" s="14"/>
      <c r="H983" s="14"/>
      <c r="I983" s="14"/>
      <c r="J983" s="14"/>
      <c r="K983" s="14"/>
      <c r="L983" s="14"/>
      <c r="M983" s="14"/>
      <c r="N983" s="13"/>
      <c r="O983" s="13"/>
      <c r="P983" s="12"/>
      <c r="Q983" s="12"/>
      <c r="R983" s="12"/>
      <c r="S983" s="12"/>
      <c r="T983" s="12"/>
      <c r="U983" s="12"/>
      <c r="V983" s="12"/>
      <c r="W983" s="17"/>
      <c r="X983" s="17"/>
      <c r="Y983" s="15"/>
      <c r="Z983" s="14"/>
      <c r="AA983" s="43" t="e">
        <f t="shared" si="135"/>
        <v>#DIV/0!</v>
      </c>
      <c r="AB983" s="21" t="e">
        <f t="shared" si="136"/>
        <v>#DIV/0!</v>
      </c>
      <c r="AC983" s="21" t="e">
        <f t="shared" si="137"/>
        <v>#DIV/0!</v>
      </c>
      <c r="AD983" s="21" t="e">
        <f t="shared" si="138"/>
        <v>#DIV/0!</v>
      </c>
      <c r="AE983" s="21" t="e">
        <f t="shared" si="139"/>
        <v>#DIV/0!</v>
      </c>
      <c r="AF983" s="21" t="e">
        <f t="shared" si="142"/>
        <v>#DIV/0!</v>
      </c>
      <c r="AG983" s="20">
        <f>VLOOKUP(S983,'tabla ingresos'!$A$3:$D$15,4,FALSE)</f>
        <v>0</v>
      </c>
      <c r="AH983" s="20">
        <f t="shared" si="140"/>
        <v>0</v>
      </c>
      <c r="AI983" s="20">
        <f t="shared" si="141"/>
        <v>0</v>
      </c>
      <c r="AJ983" s="28" t="e">
        <f>VLOOKUP(AA983,score!$K$2:$L$8,2,TRUE)*AJ$2</f>
        <v>#DIV/0!</v>
      </c>
      <c r="AK983" s="28">
        <f>VLOOKUP(T983,score!$M$2:$N$8,2,FALSE)*AK$2</f>
        <v>0</v>
      </c>
      <c r="AL983" s="28">
        <f>VLOOKUP(Q983,score!$G$2:$H$8,2,TRUE)*AL$2</f>
        <v>0.1</v>
      </c>
      <c r="AM983" s="28" t="e">
        <f>VLOOKUP(AB983,score!$Y$2:$Z$8,2,TRUE)*AM$2</f>
        <v>#DIV/0!</v>
      </c>
      <c r="AN983" s="28" t="e">
        <f>VLOOKUP(AE983,score!$AE$2:$AF$8,2,TRUE)*AN$2</f>
        <v>#DIV/0!</v>
      </c>
      <c r="AO983" s="28">
        <f>VLOOKUP(O983,score!$C$2:$D$8,2,TRUE)*AO$2</f>
        <v>0.1</v>
      </c>
      <c r="AP983" s="28">
        <f>VLOOKUP(R983,score!$I$2:$J$8,2,TRUE)*AP$2</f>
        <v>0.1</v>
      </c>
      <c r="AQ983" s="28" t="e">
        <f>VLOOKUP(P983,score!$E$2:$F$8,2,FALSE)*AQ$2</f>
        <v>#N/A</v>
      </c>
      <c r="AR983" s="28">
        <f>VLOOKUP(U983,score!$O$2:$P$8,2,TRUE)*AR$2</f>
        <v>0</v>
      </c>
      <c r="AS983" s="28">
        <f>VLOOKUP(V983,score!$Q$2:$R$8,2,TRUE)*AS$2</f>
        <v>0</v>
      </c>
      <c r="AT983" s="28" t="e">
        <f>VLOOKUP(W983,score!$S$2:$T$8,2,FALSE)*AT$2</f>
        <v>#N/A</v>
      </c>
      <c r="AU983" s="28" t="e">
        <f>VLOOKUP(X983,score!$U$2:$V$4,2,FALSE)*AU$2</f>
        <v>#N/A</v>
      </c>
      <c r="AV983" s="28" t="e">
        <f>VLOOKUP(AF983,score!$AG$2:$AH$8,2,TRUE)*AV$2</f>
        <v>#DIV/0!</v>
      </c>
      <c r="AW983" s="28" t="e">
        <f>VLOOKUP(Y983,score!$W$2:$X$8,2,FALSE)*AW$2</f>
        <v>#N/A</v>
      </c>
      <c r="AX983" s="28" t="e">
        <f>VLOOKUP(AC983,score!$AA$2:$AB$8,2,TRUE)*AX$2</f>
        <v>#DIV/0!</v>
      </c>
      <c r="AY983" s="28" t="e">
        <f>VLOOKUP(AD983,score!$AC$2:$AD$8,2,TRUE)*AY$2</f>
        <v>#DIV/0!</v>
      </c>
      <c r="AZ983" s="28">
        <f>VLOOKUP(N983,score!$A$2:$B$8,2,TRUE)*AZ$2</f>
        <v>0.1</v>
      </c>
      <c r="BA983" s="29" t="e">
        <f t="shared" si="143"/>
        <v>#DIV/0!</v>
      </c>
      <c r="BB983" s="29" t="e">
        <f>VLOOKUP(BA983,score!$AJ$2:$AK$7,2,TRUE)</f>
        <v>#DIV/0!</v>
      </c>
    </row>
    <row r="984" spans="1:54" x14ac:dyDescent="0.3">
      <c r="A984" s="10"/>
      <c r="B984" s="11"/>
      <c r="C984" s="12"/>
      <c r="D984" s="14"/>
      <c r="E984" s="12"/>
      <c r="F984" s="14"/>
      <c r="G984" s="14"/>
      <c r="H984" s="14"/>
      <c r="I984" s="14"/>
      <c r="J984" s="14"/>
      <c r="K984" s="14"/>
      <c r="L984" s="14"/>
      <c r="M984" s="14"/>
      <c r="N984" s="13"/>
      <c r="O984" s="13"/>
      <c r="P984" s="12"/>
      <c r="Q984" s="12"/>
      <c r="R984" s="12"/>
      <c r="S984" s="12"/>
      <c r="T984" s="12"/>
      <c r="U984" s="12"/>
      <c r="V984" s="12"/>
      <c r="W984" s="17"/>
      <c r="X984" s="17"/>
      <c r="Y984" s="15"/>
      <c r="Z984" s="14"/>
      <c r="AA984" s="43" t="e">
        <f t="shared" si="135"/>
        <v>#DIV/0!</v>
      </c>
      <c r="AB984" s="21" t="e">
        <f t="shared" si="136"/>
        <v>#DIV/0!</v>
      </c>
      <c r="AC984" s="21" t="e">
        <f t="shared" si="137"/>
        <v>#DIV/0!</v>
      </c>
      <c r="AD984" s="21" t="e">
        <f t="shared" si="138"/>
        <v>#DIV/0!</v>
      </c>
      <c r="AE984" s="21" t="e">
        <f t="shared" si="139"/>
        <v>#DIV/0!</v>
      </c>
      <c r="AF984" s="21" t="e">
        <f t="shared" si="142"/>
        <v>#DIV/0!</v>
      </c>
      <c r="AG984" s="20">
        <f>VLOOKUP(S984,'tabla ingresos'!$A$3:$D$15,4,FALSE)</f>
        <v>0</v>
      </c>
      <c r="AH984" s="20">
        <f t="shared" si="140"/>
        <v>0</v>
      </c>
      <c r="AI984" s="20">
        <f t="shared" si="141"/>
        <v>0</v>
      </c>
      <c r="AJ984" s="28" t="e">
        <f>VLOOKUP(AA984,score!$K$2:$L$8,2,TRUE)*AJ$2</f>
        <v>#DIV/0!</v>
      </c>
      <c r="AK984" s="28">
        <f>VLOOKUP(T984,score!$M$2:$N$8,2,FALSE)*AK$2</f>
        <v>0</v>
      </c>
      <c r="AL984" s="28">
        <f>VLOOKUP(Q984,score!$G$2:$H$8,2,TRUE)*AL$2</f>
        <v>0.1</v>
      </c>
      <c r="AM984" s="28" t="e">
        <f>VLOOKUP(AB984,score!$Y$2:$Z$8,2,TRUE)*AM$2</f>
        <v>#DIV/0!</v>
      </c>
      <c r="AN984" s="28" t="e">
        <f>VLOOKUP(AE984,score!$AE$2:$AF$8,2,TRUE)*AN$2</f>
        <v>#DIV/0!</v>
      </c>
      <c r="AO984" s="28">
        <f>VLOOKUP(O984,score!$C$2:$D$8,2,TRUE)*AO$2</f>
        <v>0.1</v>
      </c>
      <c r="AP984" s="28">
        <f>VLOOKUP(R984,score!$I$2:$J$8,2,TRUE)*AP$2</f>
        <v>0.1</v>
      </c>
      <c r="AQ984" s="28" t="e">
        <f>VLOOKUP(P984,score!$E$2:$F$8,2,FALSE)*AQ$2</f>
        <v>#N/A</v>
      </c>
      <c r="AR984" s="28">
        <f>VLOOKUP(U984,score!$O$2:$P$8,2,TRUE)*AR$2</f>
        <v>0</v>
      </c>
      <c r="AS984" s="28">
        <f>VLOOKUP(V984,score!$Q$2:$R$8,2,TRUE)*AS$2</f>
        <v>0</v>
      </c>
      <c r="AT984" s="28" t="e">
        <f>VLOOKUP(W984,score!$S$2:$T$8,2,FALSE)*AT$2</f>
        <v>#N/A</v>
      </c>
      <c r="AU984" s="28" t="e">
        <f>VLOOKUP(X984,score!$U$2:$V$4,2,FALSE)*AU$2</f>
        <v>#N/A</v>
      </c>
      <c r="AV984" s="28" t="e">
        <f>VLOOKUP(AF984,score!$AG$2:$AH$8,2,TRUE)*AV$2</f>
        <v>#DIV/0!</v>
      </c>
      <c r="AW984" s="28" t="e">
        <f>VLOOKUP(Y984,score!$W$2:$X$8,2,FALSE)*AW$2</f>
        <v>#N/A</v>
      </c>
      <c r="AX984" s="28" t="e">
        <f>VLOOKUP(AC984,score!$AA$2:$AB$8,2,TRUE)*AX$2</f>
        <v>#DIV/0!</v>
      </c>
      <c r="AY984" s="28" t="e">
        <f>VLOOKUP(AD984,score!$AC$2:$AD$8,2,TRUE)*AY$2</f>
        <v>#DIV/0!</v>
      </c>
      <c r="AZ984" s="28">
        <f>VLOOKUP(N984,score!$A$2:$B$8,2,TRUE)*AZ$2</f>
        <v>0.1</v>
      </c>
      <c r="BA984" s="29" t="e">
        <f t="shared" si="143"/>
        <v>#DIV/0!</v>
      </c>
      <c r="BB984" s="29" t="e">
        <f>VLOOKUP(BA984,score!$AJ$2:$AK$7,2,TRUE)</f>
        <v>#DIV/0!</v>
      </c>
    </row>
    <row r="985" spans="1:54" x14ac:dyDescent="0.3">
      <c r="A985" s="10"/>
      <c r="B985" s="11"/>
      <c r="C985" s="12"/>
      <c r="D985" s="14"/>
      <c r="E985" s="12"/>
      <c r="F985" s="14"/>
      <c r="G985" s="14"/>
      <c r="H985" s="14"/>
      <c r="I985" s="14"/>
      <c r="J985" s="14"/>
      <c r="K985" s="14"/>
      <c r="L985" s="14"/>
      <c r="M985" s="14"/>
      <c r="N985" s="13"/>
      <c r="O985" s="13"/>
      <c r="P985" s="12"/>
      <c r="Q985" s="12"/>
      <c r="R985" s="12"/>
      <c r="S985" s="12"/>
      <c r="T985" s="12"/>
      <c r="U985" s="12"/>
      <c r="V985" s="12"/>
      <c r="W985" s="17"/>
      <c r="X985" s="17"/>
      <c r="Y985" s="15"/>
      <c r="Z985" s="14"/>
      <c r="AA985" s="43" t="e">
        <f t="shared" si="135"/>
        <v>#DIV/0!</v>
      </c>
      <c r="AB985" s="21" t="e">
        <f t="shared" si="136"/>
        <v>#DIV/0!</v>
      </c>
      <c r="AC985" s="21" t="e">
        <f t="shared" si="137"/>
        <v>#DIV/0!</v>
      </c>
      <c r="AD985" s="21" t="e">
        <f t="shared" si="138"/>
        <v>#DIV/0!</v>
      </c>
      <c r="AE985" s="21" t="e">
        <f t="shared" si="139"/>
        <v>#DIV/0!</v>
      </c>
      <c r="AF985" s="21" t="e">
        <f t="shared" si="142"/>
        <v>#DIV/0!</v>
      </c>
      <c r="AG985" s="20">
        <f>VLOOKUP(S985,'tabla ingresos'!$A$3:$D$15,4,FALSE)</f>
        <v>0</v>
      </c>
      <c r="AH985" s="20">
        <f t="shared" si="140"/>
        <v>0</v>
      </c>
      <c r="AI985" s="20">
        <f t="shared" si="141"/>
        <v>0</v>
      </c>
      <c r="AJ985" s="28" t="e">
        <f>VLOOKUP(AA985,score!$K$2:$L$8,2,TRUE)*AJ$2</f>
        <v>#DIV/0!</v>
      </c>
      <c r="AK985" s="28">
        <f>VLOOKUP(T985,score!$M$2:$N$8,2,FALSE)*AK$2</f>
        <v>0</v>
      </c>
      <c r="AL985" s="28">
        <f>VLOOKUP(Q985,score!$G$2:$H$8,2,TRUE)*AL$2</f>
        <v>0.1</v>
      </c>
      <c r="AM985" s="28" t="e">
        <f>VLOOKUP(AB985,score!$Y$2:$Z$8,2,TRUE)*AM$2</f>
        <v>#DIV/0!</v>
      </c>
      <c r="AN985" s="28" t="e">
        <f>VLOOKUP(AE985,score!$AE$2:$AF$8,2,TRUE)*AN$2</f>
        <v>#DIV/0!</v>
      </c>
      <c r="AO985" s="28">
        <f>VLOOKUP(O985,score!$C$2:$D$8,2,TRUE)*AO$2</f>
        <v>0.1</v>
      </c>
      <c r="AP985" s="28">
        <f>VLOOKUP(R985,score!$I$2:$J$8,2,TRUE)*AP$2</f>
        <v>0.1</v>
      </c>
      <c r="AQ985" s="28" t="e">
        <f>VLOOKUP(P985,score!$E$2:$F$8,2,FALSE)*AQ$2</f>
        <v>#N/A</v>
      </c>
      <c r="AR985" s="28">
        <f>VLOOKUP(U985,score!$O$2:$P$8,2,TRUE)*AR$2</f>
        <v>0</v>
      </c>
      <c r="AS985" s="28">
        <f>VLOOKUP(V985,score!$Q$2:$R$8,2,TRUE)*AS$2</f>
        <v>0</v>
      </c>
      <c r="AT985" s="28" t="e">
        <f>VLOOKUP(W985,score!$S$2:$T$8,2,FALSE)*AT$2</f>
        <v>#N/A</v>
      </c>
      <c r="AU985" s="28" t="e">
        <f>VLOOKUP(X985,score!$U$2:$V$4,2,FALSE)*AU$2</f>
        <v>#N/A</v>
      </c>
      <c r="AV985" s="28" t="e">
        <f>VLOOKUP(AF985,score!$AG$2:$AH$8,2,TRUE)*AV$2</f>
        <v>#DIV/0!</v>
      </c>
      <c r="AW985" s="28" t="e">
        <f>VLOOKUP(Y985,score!$W$2:$X$8,2,FALSE)*AW$2</f>
        <v>#N/A</v>
      </c>
      <c r="AX985" s="28" t="e">
        <f>VLOOKUP(AC985,score!$AA$2:$AB$8,2,TRUE)*AX$2</f>
        <v>#DIV/0!</v>
      </c>
      <c r="AY985" s="28" t="e">
        <f>VLOOKUP(AD985,score!$AC$2:$AD$8,2,TRUE)*AY$2</f>
        <v>#DIV/0!</v>
      </c>
      <c r="AZ985" s="28">
        <f>VLOOKUP(N985,score!$A$2:$B$8,2,TRUE)*AZ$2</f>
        <v>0.1</v>
      </c>
      <c r="BA985" s="29" t="e">
        <f t="shared" si="143"/>
        <v>#DIV/0!</v>
      </c>
      <c r="BB985" s="29" t="e">
        <f>VLOOKUP(BA985,score!$AJ$2:$AK$7,2,TRUE)</f>
        <v>#DIV/0!</v>
      </c>
    </row>
    <row r="986" spans="1:54" x14ac:dyDescent="0.3">
      <c r="A986" s="10"/>
      <c r="B986" s="11"/>
      <c r="C986" s="12"/>
      <c r="D986" s="14"/>
      <c r="E986" s="12"/>
      <c r="F986" s="14"/>
      <c r="G986" s="14"/>
      <c r="H986" s="14"/>
      <c r="I986" s="14"/>
      <c r="J986" s="14"/>
      <c r="K986" s="14"/>
      <c r="L986" s="14"/>
      <c r="M986" s="14"/>
      <c r="N986" s="13"/>
      <c r="O986" s="13"/>
      <c r="P986" s="12"/>
      <c r="Q986" s="12"/>
      <c r="R986" s="12"/>
      <c r="S986" s="12"/>
      <c r="T986" s="12"/>
      <c r="U986" s="12"/>
      <c r="V986" s="12"/>
      <c r="W986" s="17"/>
      <c r="X986" s="17"/>
      <c r="Y986" s="15"/>
      <c r="Z986" s="14"/>
      <c r="AA986" s="43" t="e">
        <f t="shared" si="135"/>
        <v>#DIV/0!</v>
      </c>
      <c r="AB986" s="21" t="e">
        <f t="shared" si="136"/>
        <v>#DIV/0!</v>
      </c>
      <c r="AC986" s="21" t="e">
        <f t="shared" si="137"/>
        <v>#DIV/0!</v>
      </c>
      <c r="AD986" s="21" t="e">
        <f t="shared" si="138"/>
        <v>#DIV/0!</v>
      </c>
      <c r="AE986" s="21" t="e">
        <f t="shared" si="139"/>
        <v>#DIV/0!</v>
      </c>
      <c r="AF986" s="21" t="e">
        <f t="shared" si="142"/>
        <v>#DIV/0!</v>
      </c>
      <c r="AG986" s="20">
        <f>VLOOKUP(S986,'tabla ingresos'!$A$3:$D$15,4,FALSE)</f>
        <v>0</v>
      </c>
      <c r="AH986" s="20">
        <f t="shared" si="140"/>
        <v>0</v>
      </c>
      <c r="AI986" s="20">
        <f t="shared" si="141"/>
        <v>0</v>
      </c>
      <c r="AJ986" s="28" t="e">
        <f>VLOOKUP(AA986,score!$K$2:$L$8,2,TRUE)*AJ$2</f>
        <v>#DIV/0!</v>
      </c>
      <c r="AK986" s="28">
        <f>VLOOKUP(T986,score!$M$2:$N$8,2,FALSE)*AK$2</f>
        <v>0</v>
      </c>
      <c r="AL986" s="28">
        <f>VLOOKUP(Q986,score!$G$2:$H$8,2,TRUE)*AL$2</f>
        <v>0.1</v>
      </c>
      <c r="AM986" s="28" t="e">
        <f>VLOOKUP(AB986,score!$Y$2:$Z$8,2,TRUE)*AM$2</f>
        <v>#DIV/0!</v>
      </c>
      <c r="AN986" s="28" t="e">
        <f>VLOOKUP(AE986,score!$AE$2:$AF$8,2,TRUE)*AN$2</f>
        <v>#DIV/0!</v>
      </c>
      <c r="AO986" s="28">
        <f>VLOOKUP(O986,score!$C$2:$D$8,2,TRUE)*AO$2</f>
        <v>0.1</v>
      </c>
      <c r="AP986" s="28">
        <f>VLOOKUP(R986,score!$I$2:$J$8,2,TRUE)*AP$2</f>
        <v>0.1</v>
      </c>
      <c r="AQ986" s="28" t="e">
        <f>VLOOKUP(P986,score!$E$2:$F$8,2,FALSE)*AQ$2</f>
        <v>#N/A</v>
      </c>
      <c r="AR986" s="28">
        <f>VLOOKUP(U986,score!$O$2:$P$8,2,TRUE)*AR$2</f>
        <v>0</v>
      </c>
      <c r="AS986" s="28">
        <f>VLOOKUP(V986,score!$Q$2:$R$8,2,TRUE)*AS$2</f>
        <v>0</v>
      </c>
      <c r="AT986" s="28" t="e">
        <f>VLOOKUP(W986,score!$S$2:$T$8,2,FALSE)*AT$2</f>
        <v>#N/A</v>
      </c>
      <c r="AU986" s="28" t="e">
        <f>VLOOKUP(X986,score!$U$2:$V$4,2,FALSE)*AU$2</f>
        <v>#N/A</v>
      </c>
      <c r="AV986" s="28" t="e">
        <f>VLOOKUP(AF986,score!$AG$2:$AH$8,2,TRUE)*AV$2</f>
        <v>#DIV/0!</v>
      </c>
      <c r="AW986" s="28" t="e">
        <f>VLOOKUP(Y986,score!$W$2:$X$8,2,FALSE)*AW$2</f>
        <v>#N/A</v>
      </c>
      <c r="AX986" s="28" t="e">
        <f>VLOOKUP(AC986,score!$AA$2:$AB$8,2,TRUE)*AX$2</f>
        <v>#DIV/0!</v>
      </c>
      <c r="AY986" s="28" t="e">
        <f>VLOOKUP(AD986,score!$AC$2:$AD$8,2,TRUE)*AY$2</f>
        <v>#DIV/0!</v>
      </c>
      <c r="AZ986" s="28">
        <f>VLOOKUP(N986,score!$A$2:$B$8,2,TRUE)*AZ$2</f>
        <v>0.1</v>
      </c>
      <c r="BA986" s="29" t="e">
        <f t="shared" si="143"/>
        <v>#DIV/0!</v>
      </c>
      <c r="BB986" s="29" t="e">
        <f>VLOOKUP(BA986,score!$AJ$2:$AK$7,2,TRUE)</f>
        <v>#DIV/0!</v>
      </c>
    </row>
    <row r="987" spans="1:54" x14ac:dyDescent="0.3">
      <c r="A987" s="10"/>
      <c r="B987" s="11"/>
      <c r="C987" s="12"/>
      <c r="D987" s="14"/>
      <c r="E987" s="12"/>
      <c r="F987" s="14"/>
      <c r="G987" s="14"/>
      <c r="H987" s="14"/>
      <c r="I987" s="14"/>
      <c r="J987" s="14"/>
      <c r="K987" s="14"/>
      <c r="L987" s="14"/>
      <c r="M987" s="14"/>
      <c r="N987" s="13"/>
      <c r="O987" s="13"/>
      <c r="P987" s="12"/>
      <c r="Q987" s="12"/>
      <c r="R987" s="12"/>
      <c r="S987" s="12"/>
      <c r="T987" s="12"/>
      <c r="U987" s="12"/>
      <c r="V987" s="12"/>
      <c r="W987" s="17"/>
      <c r="X987" s="17"/>
      <c r="Y987" s="15"/>
      <c r="Z987" s="14"/>
      <c r="AA987" s="43" t="e">
        <f t="shared" si="135"/>
        <v>#DIV/0!</v>
      </c>
      <c r="AB987" s="21" t="e">
        <f t="shared" si="136"/>
        <v>#DIV/0!</v>
      </c>
      <c r="AC987" s="21" t="e">
        <f t="shared" si="137"/>
        <v>#DIV/0!</v>
      </c>
      <c r="AD987" s="21" t="e">
        <f t="shared" si="138"/>
        <v>#DIV/0!</v>
      </c>
      <c r="AE987" s="21" t="e">
        <f t="shared" si="139"/>
        <v>#DIV/0!</v>
      </c>
      <c r="AF987" s="21" t="e">
        <f t="shared" si="142"/>
        <v>#DIV/0!</v>
      </c>
      <c r="AG987" s="20">
        <f>VLOOKUP(S987,'tabla ingresos'!$A$3:$D$15,4,FALSE)</f>
        <v>0</v>
      </c>
      <c r="AH987" s="20">
        <f t="shared" si="140"/>
        <v>0</v>
      </c>
      <c r="AI987" s="20">
        <f t="shared" si="141"/>
        <v>0</v>
      </c>
      <c r="AJ987" s="28" t="e">
        <f>VLOOKUP(AA987,score!$K$2:$L$8,2,TRUE)*AJ$2</f>
        <v>#DIV/0!</v>
      </c>
      <c r="AK987" s="28">
        <f>VLOOKUP(T987,score!$M$2:$N$8,2,FALSE)*AK$2</f>
        <v>0</v>
      </c>
      <c r="AL987" s="28">
        <f>VLOOKUP(Q987,score!$G$2:$H$8,2,TRUE)*AL$2</f>
        <v>0.1</v>
      </c>
      <c r="AM987" s="28" t="e">
        <f>VLOOKUP(AB987,score!$Y$2:$Z$8,2,TRUE)*AM$2</f>
        <v>#DIV/0!</v>
      </c>
      <c r="AN987" s="28" t="e">
        <f>VLOOKUP(AE987,score!$AE$2:$AF$8,2,TRUE)*AN$2</f>
        <v>#DIV/0!</v>
      </c>
      <c r="AO987" s="28">
        <f>VLOOKUP(O987,score!$C$2:$D$8,2,TRUE)*AO$2</f>
        <v>0.1</v>
      </c>
      <c r="AP987" s="28">
        <f>VLOOKUP(R987,score!$I$2:$J$8,2,TRUE)*AP$2</f>
        <v>0.1</v>
      </c>
      <c r="AQ987" s="28" t="e">
        <f>VLOOKUP(P987,score!$E$2:$F$8,2,FALSE)*AQ$2</f>
        <v>#N/A</v>
      </c>
      <c r="AR987" s="28">
        <f>VLOOKUP(U987,score!$O$2:$P$8,2,TRUE)*AR$2</f>
        <v>0</v>
      </c>
      <c r="AS987" s="28">
        <f>VLOOKUP(V987,score!$Q$2:$R$8,2,TRUE)*AS$2</f>
        <v>0</v>
      </c>
      <c r="AT987" s="28" t="e">
        <f>VLOOKUP(W987,score!$S$2:$T$8,2,FALSE)*AT$2</f>
        <v>#N/A</v>
      </c>
      <c r="AU987" s="28" t="e">
        <f>VLOOKUP(X987,score!$U$2:$V$4,2,FALSE)*AU$2</f>
        <v>#N/A</v>
      </c>
      <c r="AV987" s="28" t="e">
        <f>VLOOKUP(AF987,score!$AG$2:$AH$8,2,TRUE)*AV$2</f>
        <v>#DIV/0!</v>
      </c>
      <c r="AW987" s="28" t="e">
        <f>VLOOKUP(Y987,score!$W$2:$X$8,2,FALSE)*AW$2</f>
        <v>#N/A</v>
      </c>
      <c r="AX987" s="28" t="e">
        <f>VLOOKUP(AC987,score!$AA$2:$AB$8,2,TRUE)*AX$2</f>
        <v>#DIV/0!</v>
      </c>
      <c r="AY987" s="28" t="e">
        <f>VLOOKUP(AD987,score!$AC$2:$AD$8,2,TRUE)*AY$2</f>
        <v>#DIV/0!</v>
      </c>
      <c r="AZ987" s="28">
        <f>VLOOKUP(N987,score!$A$2:$B$8,2,TRUE)*AZ$2</f>
        <v>0.1</v>
      </c>
      <c r="BA987" s="29" t="e">
        <f t="shared" si="143"/>
        <v>#DIV/0!</v>
      </c>
      <c r="BB987" s="29" t="e">
        <f>VLOOKUP(BA987,score!$AJ$2:$AK$7,2,TRUE)</f>
        <v>#DIV/0!</v>
      </c>
    </row>
    <row r="988" spans="1:54" x14ac:dyDescent="0.3">
      <c r="A988" s="10"/>
      <c r="B988" s="11"/>
      <c r="C988" s="12"/>
      <c r="D988" s="14"/>
      <c r="E988" s="12"/>
      <c r="F988" s="14"/>
      <c r="G988" s="14"/>
      <c r="H988" s="14"/>
      <c r="I988" s="14"/>
      <c r="J988" s="14"/>
      <c r="K988" s="14"/>
      <c r="L988" s="14"/>
      <c r="M988" s="14"/>
      <c r="N988" s="13"/>
      <c r="O988" s="13"/>
      <c r="P988" s="12"/>
      <c r="Q988" s="12"/>
      <c r="R988" s="12"/>
      <c r="S988" s="12"/>
      <c r="T988" s="12"/>
      <c r="U988" s="12"/>
      <c r="V988" s="12"/>
      <c r="W988" s="17"/>
      <c r="X988" s="17"/>
      <c r="Y988" s="15"/>
      <c r="Z988" s="14"/>
      <c r="AA988" s="43" t="e">
        <f t="shared" si="135"/>
        <v>#DIV/0!</v>
      </c>
      <c r="AB988" s="21" t="e">
        <f t="shared" si="136"/>
        <v>#DIV/0!</v>
      </c>
      <c r="AC988" s="21" t="e">
        <f t="shared" si="137"/>
        <v>#DIV/0!</v>
      </c>
      <c r="AD988" s="21" t="e">
        <f t="shared" si="138"/>
        <v>#DIV/0!</v>
      </c>
      <c r="AE988" s="21" t="e">
        <f t="shared" si="139"/>
        <v>#DIV/0!</v>
      </c>
      <c r="AF988" s="21" t="e">
        <f t="shared" si="142"/>
        <v>#DIV/0!</v>
      </c>
      <c r="AG988" s="20">
        <f>VLOOKUP(S988,'tabla ingresos'!$A$3:$D$15,4,FALSE)</f>
        <v>0</v>
      </c>
      <c r="AH988" s="20">
        <f t="shared" si="140"/>
        <v>0</v>
      </c>
      <c r="AI988" s="20">
        <f t="shared" si="141"/>
        <v>0</v>
      </c>
      <c r="AJ988" s="28" t="e">
        <f>VLOOKUP(AA988,score!$K$2:$L$8,2,TRUE)*AJ$2</f>
        <v>#DIV/0!</v>
      </c>
      <c r="AK988" s="28">
        <f>VLOOKUP(T988,score!$M$2:$N$8,2,FALSE)*AK$2</f>
        <v>0</v>
      </c>
      <c r="AL988" s="28">
        <f>VLOOKUP(Q988,score!$G$2:$H$8,2,TRUE)*AL$2</f>
        <v>0.1</v>
      </c>
      <c r="AM988" s="28" t="e">
        <f>VLOOKUP(AB988,score!$Y$2:$Z$8,2,TRUE)*AM$2</f>
        <v>#DIV/0!</v>
      </c>
      <c r="AN988" s="28" t="e">
        <f>VLOOKUP(AE988,score!$AE$2:$AF$8,2,TRUE)*AN$2</f>
        <v>#DIV/0!</v>
      </c>
      <c r="AO988" s="28">
        <f>VLOOKUP(O988,score!$C$2:$D$8,2,TRUE)*AO$2</f>
        <v>0.1</v>
      </c>
      <c r="AP988" s="28">
        <f>VLOOKUP(R988,score!$I$2:$J$8,2,TRUE)*AP$2</f>
        <v>0.1</v>
      </c>
      <c r="AQ988" s="28" t="e">
        <f>VLOOKUP(P988,score!$E$2:$F$8,2,FALSE)*AQ$2</f>
        <v>#N/A</v>
      </c>
      <c r="AR988" s="28">
        <f>VLOOKUP(U988,score!$O$2:$P$8,2,TRUE)*AR$2</f>
        <v>0</v>
      </c>
      <c r="AS988" s="28">
        <f>VLOOKUP(V988,score!$Q$2:$R$8,2,TRUE)*AS$2</f>
        <v>0</v>
      </c>
      <c r="AT988" s="28" t="e">
        <f>VLOOKUP(W988,score!$S$2:$T$8,2,FALSE)*AT$2</f>
        <v>#N/A</v>
      </c>
      <c r="AU988" s="28" t="e">
        <f>VLOOKUP(X988,score!$U$2:$V$4,2,FALSE)*AU$2</f>
        <v>#N/A</v>
      </c>
      <c r="AV988" s="28" t="e">
        <f>VLOOKUP(AF988,score!$AG$2:$AH$8,2,TRUE)*AV$2</f>
        <v>#DIV/0!</v>
      </c>
      <c r="AW988" s="28" t="e">
        <f>VLOOKUP(Y988,score!$W$2:$X$8,2,FALSE)*AW$2</f>
        <v>#N/A</v>
      </c>
      <c r="AX988" s="28" t="e">
        <f>VLOOKUP(AC988,score!$AA$2:$AB$8,2,TRUE)*AX$2</f>
        <v>#DIV/0!</v>
      </c>
      <c r="AY988" s="28" t="e">
        <f>VLOOKUP(AD988,score!$AC$2:$AD$8,2,TRUE)*AY$2</f>
        <v>#DIV/0!</v>
      </c>
      <c r="AZ988" s="28">
        <f>VLOOKUP(N988,score!$A$2:$B$8,2,TRUE)*AZ$2</f>
        <v>0.1</v>
      </c>
      <c r="BA988" s="29" t="e">
        <f t="shared" si="143"/>
        <v>#DIV/0!</v>
      </c>
      <c r="BB988" s="29" t="e">
        <f>VLOOKUP(BA988,score!$AJ$2:$AK$7,2,TRUE)</f>
        <v>#DIV/0!</v>
      </c>
    </row>
    <row r="989" spans="1:54" x14ac:dyDescent="0.3">
      <c r="A989" s="10"/>
      <c r="B989" s="11"/>
      <c r="C989" s="12"/>
      <c r="D989" s="14"/>
      <c r="E989" s="12"/>
      <c r="F989" s="14"/>
      <c r="G989" s="14"/>
      <c r="H989" s="14"/>
      <c r="I989" s="14"/>
      <c r="J989" s="14"/>
      <c r="K989" s="14"/>
      <c r="L989" s="14"/>
      <c r="M989" s="14"/>
      <c r="N989" s="13"/>
      <c r="O989" s="13"/>
      <c r="P989" s="12"/>
      <c r="Q989" s="12"/>
      <c r="R989" s="12"/>
      <c r="S989" s="12"/>
      <c r="T989" s="12"/>
      <c r="U989" s="12"/>
      <c r="V989" s="12"/>
      <c r="W989" s="17"/>
      <c r="X989" s="17"/>
      <c r="Y989" s="15"/>
      <c r="Z989" s="14"/>
      <c r="AA989" s="43" t="e">
        <f t="shared" si="135"/>
        <v>#DIV/0!</v>
      </c>
      <c r="AB989" s="21" t="e">
        <f t="shared" si="136"/>
        <v>#DIV/0!</v>
      </c>
      <c r="AC989" s="21" t="e">
        <f t="shared" si="137"/>
        <v>#DIV/0!</v>
      </c>
      <c r="AD989" s="21" t="e">
        <f t="shared" si="138"/>
        <v>#DIV/0!</v>
      </c>
      <c r="AE989" s="21" t="e">
        <f t="shared" si="139"/>
        <v>#DIV/0!</v>
      </c>
      <c r="AF989" s="21" t="e">
        <f t="shared" si="142"/>
        <v>#DIV/0!</v>
      </c>
      <c r="AG989" s="20">
        <f>VLOOKUP(S989,'tabla ingresos'!$A$3:$D$15,4,FALSE)</f>
        <v>0</v>
      </c>
      <c r="AH989" s="20">
        <f t="shared" si="140"/>
        <v>0</v>
      </c>
      <c r="AI989" s="20">
        <f t="shared" si="141"/>
        <v>0</v>
      </c>
      <c r="AJ989" s="28" t="e">
        <f>VLOOKUP(AA989,score!$K$2:$L$8,2,TRUE)*AJ$2</f>
        <v>#DIV/0!</v>
      </c>
      <c r="AK989" s="28">
        <f>VLOOKUP(T989,score!$M$2:$N$8,2,FALSE)*AK$2</f>
        <v>0</v>
      </c>
      <c r="AL989" s="28">
        <f>VLOOKUP(Q989,score!$G$2:$H$8,2,TRUE)*AL$2</f>
        <v>0.1</v>
      </c>
      <c r="AM989" s="28" t="e">
        <f>VLOOKUP(AB989,score!$Y$2:$Z$8,2,TRUE)*AM$2</f>
        <v>#DIV/0!</v>
      </c>
      <c r="AN989" s="28" t="e">
        <f>VLOOKUP(AE989,score!$AE$2:$AF$8,2,TRUE)*AN$2</f>
        <v>#DIV/0!</v>
      </c>
      <c r="AO989" s="28">
        <f>VLOOKUP(O989,score!$C$2:$D$8,2,TRUE)*AO$2</f>
        <v>0.1</v>
      </c>
      <c r="AP989" s="28">
        <f>VLOOKUP(R989,score!$I$2:$J$8,2,TRUE)*AP$2</f>
        <v>0.1</v>
      </c>
      <c r="AQ989" s="28" t="e">
        <f>VLOOKUP(P989,score!$E$2:$F$8,2,FALSE)*AQ$2</f>
        <v>#N/A</v>
      </c>
      <c r="AR989" s="28">
        <f>VLOOKUP(U989,score!$O$2:$P$8,2,TRUE)*AR$2</f>
        <v>0</v>
      </c>
      <c r="AS989" s="28">
        <f>VLOOKUP(V989,score!$Q$2:$R$8,2,TRUE)*AS$2</f>
        <v>0</v>
      </c>
      <c r="AT989" s="28" t="e">
        <f>VLOOKUP(W989,score!$S$2:$T$8,2,FALSE)*AT$2</f>
        <v>#N/A</v>
      </c>
      <c r="AU989" s="28" t="e">
        <f>VLOOKUP(X989,score!$U$2:$V$4,2,FALSE)*AU$2</f>
        <v>#N/A</v>
      </c>
      <c r="AV989" s="28" t="e">
        <f>VLOOKUP(AF989,score!$AG$2:$AH$8,2,TRUE)*AV$2</f>
        <v>#DIV/0!</v>
      </c>
      <c r="AW989" s="28" t="e">
        <f>VLOOKUP(Y989,score!$W$2:$X$8,2,FALSE)*AW$2</f>
        <v>#N/A</v>
      </c>
      <c r="AX989" s="28" t="e">
        <f>VLOOKUP(AC989,score!$AA$2:$AB$8,2,TRUE)*AX$2</f>
        <v>#DIV/0!</v>
      </c>
      <c r="AY989" s="28" t="e">
        <f>VLOOKUP(AD989,score!$AC$2:$AD$8,2,TRUE)*AY$2</f>
        <v>#DIV/0!</v>
      </c>
      <c r="AZ989" s="28">
        <f>VLOOKUP(N989,score!$A$2:$B$8,2,TRUE)*AZ$2</f>
        <v>0.1</v>
      </c>
      <c r="BA989" s="29" t="e">
        <f t="shared" si="143"/>
        <v>#DIV/0!</v>
      </c>
      <c r="BB989" s="29" t="e">
        <f>VLOOKUP(BA989,score!$AJ$2:$AK$7,2,TRUE)</f>
        <v>#DIV/0!</v>
      </c>
    </row>
    <row r="990" spans="1:54" x14ac:dyDescent="0.3">
      <c r="A990" s="10"/>
      <c r="B990" s="11"/>
      <c r="C990" s="12"/>
      <c r="D990" s="14"/>
      <c r="E990" s="12"/>
      <c r="F990" s="14"/>
      <c r="G990" s="14"/>
      <c r="H990" s="14"/>
      <c r="I990" s="14"/>
      <c r="J990" s="14"/>
      <c r="K990" s="14"/>
      <c r="L990" s="14"/>
      <c r="M990" s="14"/>
      <c r="N990" s="13"/>
      <c r="O990" s="13"/>
      <c r="P990" s="12"/>
      <c r="Q990" s="12"/>
      <c r="R990" s="12"/>
      <c r="S990" s="12"/>
      <c r="T990" s="12"/>
      <c r="U990" s="12"/>
      <c r="V990" s="12"/>
      <c r="W990" s="17"/>
      <c r="X990" s="17"/>
      <c r="Y990" s="15"/>
      <c r="Z990" s="14"/>
      <c r="AA990" s="43" t="e">
        <f t="shared" si="135"/>
        <v>#DIV/0!</v>
      </c>
      <c r="AB990" s="21" t="e">
        <f t="shared" si="136"/>
        <v>#DIV/0!</v>
      </c>
      <c r="AC990" s="21" t="e">
        <f t="shared" si="137"/>
        <v>#DIV/0!</v>
      </c>
      <c r="AD990" s="21" t="e">
        <f t="shared" si="138"/>
        <v>#DIV/0!</v>
      </c>
      <c r="AE990" s="21" t="e">
        <f t="shared" si="139"/>
        <v>#DIV/0!</v>
      </c>
      <c r="AF990" s="21" t="e">
        <f t="shared" si="142"/>
        <v>#DIV/0!</v>
      </c>
      <c r="AG990" s="20">
        <f>VLOOKUP(S990,'tabla ingresos'!$A$3:$D$15,4,FALSE)</f>
        <v>0</v>
      </c>
      <c r="AH990" s="20">
        <f t="shared" si="140"/>
        <v>0</v>
      </c>
      <c r="AI990" s="20">
        <f t="shared" si="141"/>
        <v>0</v>
      </c>
      <c r="AJ990" s="28" t="e">
        <f>VLOOKUP(AA990,score!$K$2:$L$8,2,TRUE)*AJ$2</f>
        <v>#DIV/0!</v>
      </c>
      <c r="AK990" s="28">
        <f>VLOOKUP(T990,score!$M$2:$N$8,2,FALSE)*AK$2</f>
        <v>0</v>
      </c>
      <c r="AL990" s="28">
        <f>VLOOKUP(Q990,score!$G$2:$H$8,2,TRUE)*AL$2</f>
        <v>0.1</v>
      </c>
      <c r="AM990" s="28" t="e">
        <f>VLOOKUP(AB990,score!$Y$2:$Z$8,2,TRUE)*AM$2</f>
        <v>#DIV/0!</v>
      </c>
      <c r="AN990" s="28" t="e">
        <f>VLOOKUP(AE990,score!$AE$2:$AF$8,2,TRUE)*AN$2</f>
        <v>#DIV/0!</v>
      </c>
      <c r="AO990" s="28">
        <f>VLOOKUP(O990,score!$C$2:$D$8,2,TRUE)*AO$2</f>
        <v>0.1</v>
      </c>
      <c r="AP990" s="28">
        <f>VLOOKUP(R990,score!$I$2:$J$8,2,TRUE)*AP$2</f>
        <v>0.1</v>
      </c>
      <c r="AQ990" s="28" t="e">
        <f>VLOOKUP(P990,score!$E$2:$F$8,2,FALSE)*AQ$2</f>
        <v>#N/A</v>
      </c>
      <c r="AR990" s="28">
        <f>VLOOKUP(U990,score!$O$2:$P$8,2,TRUE)*AR$2</f>
        <v>0</v>
      </c>
      <c r="AS990" s="28">
        <f>VLOOKUP(V990,score!$Q$2:$R$8,2,TRUE)*AS$2</f>
        <v>0</v>
      </c>
      <c r="AT990" s="28" t="e">
        <f>VLOOKUP(W990,score!$S$2:$T$8,2,FALSE)*AT$2</f>
        <v>#N/A</v>
      </c>
      <c r="AU990" s="28" t="e">
        <f>VLOOKUP(X990,score!$U$2:$V$4,2,FALSE)*AU$2</f>
        <v>#N/A</v>
      </c>
      <c r="AV990" s="28" t="e">
        <f>VLOOKUP(AF990,score!$AG$2:$AH$8,2,TRUE)*AV$2</f>
        <v>#DIV/0!</v>
      </c>
      <c r="AW990" s="28" t="e">
        <f>VLOOKUP(Y990,score!$W$2:$X$8,2,FALSE)*AW$2</f>
        <v>#N/A</v>
      </c>
      <c r="AX990" s="28" t="e">
        <f>VLOOKUP(AC990,score!$AA$2:$AB$8,2,TRUE)*AX$2</f>
        <v>#DIV/0!</v>
      </c>
      <c r="AY990" s="28" t="e">
        <f>VLOOKUP(AD990,score!$AC$2:$AD$8,2,TRUE)*AY$2</f>
        <v>#DIV/0!</v>
      </c>
      <c r="AZ990" s="28">
        <f>VLOOKUP(N990,score!$A$2:$B$8,2,TRUE)*AZ$2</f>
        <v>0.1</v>
      </c>
      <c r="BA990" s="29" t="e">
        <f t="shared" si="143"/>
        <v>#DIV/0!</v>
      </c>
      <c r="BB990" s="29" t="e">
        <f>VLOOKUP(BA990,score!$AJ$2:$AK$7,2,TRUE)</f>
        <v>#DIV/0!</v>
      </c>
    </row>
    <row r="991" spans="1:54" x14ac:dyDescent="0.3">
      <c r="A991" s="10"/>
      <c r="B991" s="11"/>
      <c r="C991" s="12"/>
      <c r="D991" s="14"/>
      <c r="E991" s="12"/>
      <c r="F991" s="14"/>
      <c r="G991" s="14"/>
      <c r="H991" s="14"/>
      <c r="I991" s="14"/>
      <c r="J991" s="14"/>
      <c r="K991" s="14"/>
      <c r="L991" s="14"/>
      <c r="M991" s="14"/>
      <c r="N991" s="13"/>
      <c r="O991" s="13"/>
      <c r="P991" s="12"/>
      <c r="Q991" s="12"/>
      <c r="R991" s="12"/>
      <c r="S991" s="12"/>
      <c r="T991" s="12"/>
      <c r="U991" s="12"/>
      <c r="V991" s="12"/>
      <c r="W991" s="17"/>
      <c r="X991" s="17"/>
      <c r="Y991" s="15"/>
      <c r="Z991" s="14"/>
      <c r="AA991" s="43" t="e">
        <f t="shared" si="135"/>
        <v>#DIV/0!</v>
      </c>
      <c r="AB991" s="21" t="e">
        <f t="shared" si="136"/>
        <v>#DIV/0!</v>
      </c>
      <c r="AC991" s="21" t="e">
        <f t="shared" si="137"/>
        <v>#DIV/0!</v>
      </c>
      <c r="AD991" s="21" t="e">
        <f t="shared" si="138"/>
        <v>#DIV/0!</v>
      </c>
      <c r="AE991" s="21" t="e">
        <f t="shared" si="139"/>
        <v>#DIV/0!</v>
      </c>
      <c r="AF991" s="21" t="e">
        <f t="shared" si="142"/>
        <v>#DIV/0!</v>
      </c>
      <c r="AG991" s="20">
        <f>VLOOKUP(S991,'tabla ingresos'!$A$3:$D$15,4,FALSE)</f>
        <v>0</v>
      </c>
      <c r="AH991" s="20">
        <f t="shared" si="140"/>
        <v>0</v>
      </c>
      <c r="AI991" s="20">
        <f t="shared" si="141"/>
        <v>0</v>
      </c>
      <c r="AJ991" s="28" t="e">
        <f>VLOOKUP(AA991,score!$K$2:$L$8,2,TRUE)*AJ$2</f>
        <v>#DIV/0!</v>
      </c>
      <c r="AK991" s="28">
        <f>VLOOKUP(T991,score!$M$2:$N$8,2,FALSE)*AK$2</f>
        <v>0</v>
      </c>
      <c r="AL991" s="28">
        <f>VLOOKUP(Q991,score!$G$2:$H$8,2,TRUE)*AL$2</f>
        <v>0.1</v>
      </c>
      <c r="AM991" s="28" t="e">
        <f>VLOOKUP(AB991,score!$Y$2:$Z$8,2,TRUE)*AM$2</f>
        <v>#DIV/0!</v>
      </c>
      <c r="AN991" s="28" t="e">
        <f>VLOOKUP(AE991,score!$AE$2:$AF$8,2,TRUE)*AN$2</f>
        <v>#DIV/0!</v>
      </c>
      <c r="AO991" s="28">
        <f>VLOOKUP(O991,score!$C$2:$D$8,2,TRUE)*AO$2</f>
        <v>0.1</v>
      </c>
      <c r="AP991" s="28">
        <f>VLOOKUP(R991,score!$I$2:$J$8,2,TRUE)*AP$2</f>
        <v>0.1</v>
      </c>
      <c r="AQ991" s="28" t="e">
        <f>VLOOKUP(P991,score!$E$2:$F$8,2,FALSE)*AQ$2</f>
        <v>#N/A</v>
      </c>
      <c r="AR991" s="28">
        <f>VLOOKUP(U991,score!$O$2:$P$8,2,TRUE)*AR$2</f>
        <v>0</v>
      </c>
      <c r="AS991" s="28">
        <f>VLOOKUP(V991,score!$Q$2:$R$8,2,TRUE)*AS$2</f>
        <v>0</v>
      </c>
      <c r="AT991" s="28" t="e">
        <f>VLOOKUP(W991,score!$S$2:$T$8,2,FALSE)*AT$2</f>
        <v>#N/A</v>
      </c>
      <c r="AU991" s="28" t="e">
        <f>VLOOKUP(X991,score!$U$2:$V$4,2,FALSE)*AU$2</f>
        <v>#N/A</v>
      </c>
      <c r="AV991" s="28" t="e">
        <f>VLOOKUP(AF991,score!$AG$2:$AH$8,2,TRUE)*AV$2</f>
        <v>#DIV/0!</v>
      </c>
      <c r="AW991" s="28" t="e">
        <f>VLOOKUP(Y991,score!$W$2:$X$8,2,FALSE)*AW$2</f>
        <v>#N/A</v>
      </c>
      <c r="AX991" s="28" t="e">
        <f>VLOOKUP(AC991,score!$AA$2:$AB$8,2,TRUE)*AX$2</f>
        <v>#DIV/0!</v>
      </c>
      <c r="AY991" s="28" t="e">
        <f>VLOOKUP(AD991,score!$AC$2:$AD$8,2,TRUE)*AY$2</f>
        <v>#DIV/0!</v>
      </c>
      <c r="AZ991" s="28">
        <f>VLOOKUP(N991,score!$A$2:$B$8,2,TRUE)*AZ$2</f>
        <v>0.1</v>
      </c>
      <c r="BA991" s="29" t="e">
        <f t="shared" si="143"/>
        <v>#DIV/0!</v>
      </c>
      <c r="BB991" s="29" t="e">
        <f>VLOOKUP(BA991,score!$AJ$2:$AK$7,2,TRUE)</f>
        <v>#DIV/0!</v>
      </c>
    </row>
    <row r="992" spans="1:54" x14ac:dyDescent="0.3">
      <c r="A992" s="10"/>
      <c r="B992" s="11"/>
      <c r="C992" s="12"/>
      <c r="D992" s="14"/>
      <c r="E992" s="12"/>
      <c r="F992" s="14"/>
      <c r="G992" s="14"/>
      <c r="H992" s="14"/>
      <c r="I992" s="14"/>
      <c r="J992" s="14"/>
      <c r="K992" s="14"/>
      <c r="L992" s="14"/>
      <c r="M992" s="14"/>
      <c r="N992" s="13"/>
      <c r="O992" s="13"/>
      <c r="P992" s="12"/>
      <c r="Q992" s="12"/>
      <c r="R992" s="12"/>
      <c r="S992" s="12"/>
      <c r="T992" s="12"/>
      <c r="U992" s="12"/>
      <c r="V992" s="12"/>
      <c r="W992" s="17"/>
      <c r="X992" s="17"/>
      <c r="Y992" s="15"/>
      <c r="Z992" s="14"/>
      <c r="AA992" s="43" t="e">
        <f t="shared" si="135"/>
        <v>#DIV/0!</v>
      </c>
      <c r="AB992" s="21" t="e">
        <f t="shared" si="136"/>
        <v>#DIV/0!</v>
      </c>
      <c r="AC992" s="21" t="e">
        <f t="shared" si="137"/>
        <v>#DIV/0!</v>
      </c>
      <c r="AD992" s="21" t="e">
        <f t="shared" si="138"/>
        <v>#DIV/0!</v>
      </c>
      <c r="AE992" s="21" t="e">
        <f t="shared" si="139"/>
        <v>#DIV/0!</v>
      </c>
      <c r="AF992" s="21" t="e">
        <f t="shared" si="142"/>
        <v>#DIV/0!</v>
      </c>
      <c r="AG992" s="20">
        <f>VLOOKUP(S992,'tabla ingresos'!$A$3:$D$15,4,FALSE)</f>
        <v>0</v>
      </c>
      <c r="AH992" s="20">
        <f t="shared" si="140"/>
        <v>0</v>
      </c>
      <c r="AI992" s="20">
        <f t="shared" si="141"/>
        <v>0</v>
      </c>
      <c r="AJ992" s="28" t="e">
        <f>VLOOKUP(AA992,score!$K$2:$L$8,2,TRUE)*AJ$2</f>
        <v>#DIV/0!</v>
      </c>
      <c r="AK992" s="28">
        <f>VLOOKUP(T992,score!$M$2:$N$8,2,FALSE)*AK$2</f>
        <v>0</v>
      </c>
      <c r="AL992" s="28">
        <f>VLOOKUP(Q992,score!$G$2:$H$8,2,TRUE)*AL$2</f>
        <v>0.1</v>
      </c>
      <c r="AM992" s="28" t="e">
        <f>VLOOKUP(AB992,score!$Y$2:$Z$8,2,TRUE)*AM$2</f>
        <v>#DIV/0!</v>
      </c>
      <c r="AN992" s="28" t="e">
        <f>VLOOKUP(AE992,score!$AE$2:$AF$8,2,TRUE)*AN$2</f>
        <v>#DIV/0!</v>
      </c>
      <c r="AO992" s="28">
        <f>VLOOKUP(O992,score!$C$2:$D$8,2,TRUE)*AO$2</f>
        <v>0.1</v>
      </c>
      <c r="AP992" s="28">
        <f>VLOOKUP(R992,score!$I$2:$J$8,2,TRUE)*AP$2</f>
        <v>0.1</v>
      </c>
      <c r="AQ992" s="28" t="e">
        <f>VLOOKUP(P992,score!$E$2:$F$8,2,FALSE)*AQ$2</f>
        <v>#N/A</v>
      </c>
      <c r="AR992" s="28">
        <f>VLOOKUP(U992,score!$O$2:$P$8,2,TRUE)*AR$2</f>
        <v>0</v>
      </c>
      <c r="AS992" s="28">
        <f>VLOOKUP(V992,score!$Q$2:$R$8,2,TRUE)*AS$2</f>
        <v>0</v>
      </c>
      <c r="AT992" s="28" t="e">
        <f>VLOOKUP(W992,score!$S$2:$T$8,2,FALSE)*AT$2</f>
        <v>#N/A</v>
      </c>
      <c r="AU992" s="28" t="e">
        <f>VLOOKUP(X992,score!$U$2:$V$4,2,FALSE)*AU$2</f>
        <v>#N/A</v>
      </c>
      <c r="AV992" s="28" t="e">
        <f>VLOOKUP(AF992,score!$AG$2:$AH$8,2,TRUE)*AV$2</f>
        <v>#DIV/0!</v>
      </c>
      <c r="AW992" s="28" t="e">
        <f>VLOOKUP(Y992,score!$W$2:$X$8,2,FALSE)*AW$2</f>
        <v>#N/A</v>
      </c>
      <c r="AX992" s="28" t="e">
        <f>VLOOKUP(AC992,score!$AA$2:$AB$8,2,TRUE)*AX$2</f>
        <v>#DIV/0!</v>
      </c>
      <c r="AY992" s="28" t="e">
        <f>VLOOKUP(AD992,score!$AC$2:$AD$8,2,TRUE)*AY$2</f>
        <v>#DIV/0!</v>
      </c>
      <c r="AZ992" s="28">
        <f>VLOOKUP(N992,score!$A$2:$B$8,2,TRUE)*AZ$2</f>
        <v>0.1</v>
      </c>
      <c r="BA992" s="29" t="e">
        <f t="shared" si="143"/>
        <v>#DIV/0!</v>
      </c>
      <c r="BB992" s="29" t="e">
        <f>VLOOKUP(BA992,score!$AJ$2:$AK$7,2,TRUE)</f>
        <v>#DIV/0!</v>
      </c>
    </row>
    <row r="993" spans="1:54" x14ac:dyDescent="0.3">
      <c r="A993" s="10"/>
      <c r="B993" s="11"/>
      <c r="C993" s="12"/>
      <c r="D993" s="14"/>
      <c r="E993" s="12"/>
      <c r="F993" s="14"/>
      <c r="G993" s="14"/>
      <c r="H993" s="14"/>
      <c r="I993" s="14"/>
      <c r="J993" s="14"/>
      <c r="K993" s="14"/>
      <c r="L993" s="14"/>
      <c r="M993" s="14"/>
      <c r="N993" s="13"/>
      <c r="O993" s="13"/>
      <c r="P993" s="12"/>
      <c r="Q993" s="12"/>
      <c r="R993" s="12"/>
      <c r="S993" s="12"/>
      <c r="T993" s="12"/>
      <c r="U993" s="12"/>
      <c r="V993" s="12"/>
      <c r="W993" s="17"/>
      <c r="X993" s="17"/>
      <c r="Y993" s="15"/>
      <c r="Z993" s="14"/>
      <c r="AA993" s="43" t="e">
        <f t="shared" si="135"/>
        <v>#DIV/0!</v>
      </c>
      <c r="AB993" s="21" t="e">
        <f t="shared" si="136"/>
        <v>#DIV/0!</v>
      </c>
      <c r="AC993" s="21" t="e">
        <f t="shared" si="137"/>
        <v>#DIV/0!</v>
      </c>
      <c r="AD993" s="21" t="e">
        <f t="shared" si="138"/>
        <v>#DIV/0!</v>
      </c>
      <c r="AE993" s="21" t="e">
        <f t="shared" si="139"/>
        <v>#DIV/0!</v>
      </c>
      <c r="AF993" s="21" t="e">
        <f t="shared" si="142"/>
        <v>#DIV/0!</v>
      </c>
      <c r="AG993" s="20">
        <f>VLOOKUP(S993,'tabla ingresos'!$A$3:$D$15,4,FALSE)</f>
        <v>0</v>
      </c>
      <c r="AH993" s="20">
        <f t="shared" si="140"/>
        <v>0</v>
      </c>
      <c r="AI993" s="20">
        <f t="shared" si="141"/>
        <v>0</v>
      </c>
      <c r="AJ993" s="28" t="e">
        <f>VLOOKUP(AA993,score!$K$2:$L$8,2,TRUE)*AJ$2</f>
        <v>#DIV/0!</v>
      </c>
      <c r="AK993" s="28">
        <f>VLOOKUP(T993,score!$M$2:$N$8,2,FALSE)*AK$2</f>
        <v>0</v>
      </c>
      <c r="AL993" s="28">
        <f>VLOOKUP(Q993,score!$G$2:$H$8,2,TRUE)*AL$2</f>
        <v>0.1</v>
      </c>
      <c r="AM993" s="28" t="e">
        <f>VLOOKUP(AB993,score!$Y$2:$Z$8,2,TRUE)*AM$2</f>
        <v>#DIV/0!</v>
      </c>
      <c r="AN993" s="28" t="e">
        <f>VLOOKUP(AE993,score!$AE$2:$AF$8,2,TRUE)*AN$2</f>
        <v>#DIV/0!</v>
      </c>
      <c r="AO993" s="28">
        <f>VLOOKUP(O993,score!$C$2:$D$8,2,TRUE)*AO$2</f>
        <v>0.1</v>
      </c>
      <c r="AP993" s="28">
        <f>VLOOKUP(R993,score!$I$2:$J$8,2,TRUE)*AP$2</f>
        <v>0.1</v>
      </c>
      <c r="AQ993" s="28" t="e">
        <f>VLOOKUP(P993,score!$E$2:$F$8,2,FALSE)*AQ$2</f>
        <v>#N/A</v>
      </c>
      <c r="AR993" s="28">
        <f>VLOOKUP(U993,score!$O$2:$P$8,2,TRUE)*AR$2</f>
        <v>0</v>
      </c>
      <c r="AS993" s="28">
        <f>VLOOKUP(V993,score!$Q$2:$R$8,2,TRUE)*AS$2</f>
        <v>0</v>
      </c>
      <c r="AT993" s="28" t="e">
        <f>VLOOKUP(W993,score!$S$2:$T$8,2,FALSE)*AT$2</f>
        <v>#N/A</v>
      </c>
      <c r="AU993" s="28" t="e">
        <f>VLOOKUP(X993,score!$U$2:$V$4,2,FALSE)*AU$2</f>
        <v>#N/A</v>
      </c>
      <c r="AV993" s="28" t="e">
        <f>VLOOKUP(AF993,score!$AG$2:$AH$8,2,TRUE)*AV$2</f>
        <v>#DIV/0!</v>
      </c>
      <c r="AW993" s="28" t="e">
        <f>VLOOKUP(Y993,score!$W$2:$X$8,2,FALSE)*AW$2</f>
        <v>#N/A</v>
      </c>
      <c r="AX993" s="28" t="e">
        <f>VLOOKUP(AC993,score!$AA$2:$AB$8,2,TRUE)*AX$2</f>
        <v>#DIV/0!</v>
      </c>
      <c r="AY993" s="28" t="e">
        <f>VLOOKUP(AD993,score!$AC$2:$AD$8,2,TRUE)*AY$2</f>
        <v>#DIV/0!</v>
      </c>
      <c r="AZ993" s="28">
        <f>VLOOKUP(N993,score!$A$2:$B$8,2,TRUE)*AZ$2</f>
        <v>0.1</v>
      </c>
      <c r="BA993" s="29" t="e">
        <f t="shared" si="143"/>
        <v>#DIV/0!</v>
      </c>
      <c r="BB993" s="29" t="e">
        <f>VLOOKUP(BA993,score!$AJ$2:$AK$7,2,TRUE)</f>
        <v>#DIV/0!</v>
      </c>
    </row>
    <row r="994" spans="1:54" x14ac:dyDescent="0.3">
      <c r="A994" s="10"/>
      <c r="B994" s="11"/>
      <c r="C994" s="12"/>
      <c r="D994" s="14"/>
      <c r="E994" s="12"/>
      <c r="F994" s="14"/>
      <c r="G994" s="14"/>
      <c r="H994" s="14"/>
      <c r="I994" s="14"/>
      <c r="J994" s="14"/>
      <c r="K994" s="14"/>
      <c r="L994" s="14"/>
      <c r="M994" s="14"/>
      <c r="N994" s="13"/>
      <c r="O994" s="13"/>
      <c r="P994" s="12"/>
      <c r="Q994" s="12"/>
      <c r="R994" s="12"/>
      <c r="S994" s="12"/>
      <c r="T994" s="12"/>
      <c r="U994" s="12"/>
      <c r="V994" s="12"/>
      <c r="W994" s="17"/>
      <c r="X994" s="17"/>
      <c r="Y994" s="15"/>
      <c r="Z994" s="14"/>
      <c r="AA994" s="43" t="e">
        <f t="shared" si="135"/>
        <v>#DIV/0!</v>
      </c>
      <c r="AB994" s="21" t="e">
        <f t="shared" si="136"/>
        <v>#DIV/0!</v>
      </c>
      <c r="AC994" s="21" t="e">
        <f t="shared" si="137"/>
        <v>#DIV/0!</v>
      </c>
      <c r="AD994" s="21" t="e">
        <f t="shared" si="138"/>
        <v>#DIV/0!</v>
      </c>
      <c r="AE994" s="21" t="e">
        <f t="shared" si="139"/>
        <v>#DIV/0!</v>
      </c>
      <c r="AF994" s="21" t="e">
        <f t="shared" si="142"/>
        <v>#DIV/0!</v>
      </c>
      <c r="AG994" s="20">
        <f>VLOOKUP(S994,'tabla ingresos'!$A$3:$D$15,4,FALSE)</f>
        <v>0</v>
      </c>
      <c r="AH994" s="20">
        <f t="shared" si="140"/>
        <v>0</v>
      </c>
      <c r="AI994" s="20">
        <f t="shared" si="141"/>
        <v>0</v>
      </c>
      <c r="AJ994" s="28" t="e">
        <f>VLOOKUP(AA994,score!$K$2:$L$8,2,TRUE)*AJ$2</f>
        <v>#DIV/0!</v>
      </c>
      <c r="AK994" s="28">
        <f>VLOOKUP(T994,score!$M$2:$N$8,2,FALSE)*AK$2</f>
        <v>0</v>
      </c>
      <c r="AL994" s="28">
        <f>VLOOKUP(Q994,score!$G$2:$H$8,2,TRUE)*AL$2</f>
        <v>0.1</v>
      </c>
      <c r="AM994" s="28" t="e">
        <f>VLOOKUP(AB994,score!$Y$2:$Z$8,2,TRUE)*AM$2</f>
        <v>#DIV/0!</v>
      </c>
      <c r="AN994" s="28" t="e">
        <f>VLOOKUP(AE994,score!$AE$2:$AF$8,2,TRUE)*AN$2</f>
        <v>#DIV/0!</v>
      </c>
      <c r="AO994" s="28">
        <f>VLOOKUP(O994,score!$C$2:$D$8,2,TRUE)*AO$2</f>
        <v>0.1</v>
      </c>
      <c r="AP994" s="28">
        <f>VLOOKUP(R994,score!$I$2:$J$8,2,TRUE)*AP$2</f>
        <v>0.1</v>
      </c>
      <c r="AQ994" s="28" t="e">
        <f>VLOOKUP(P994,score!$E$2:$F$8,2,FALSE)*AQ$2</f>
        <v>#N/A</v>
      </c>
      <c r="AR994" s="28">
        <f>VLOOKUP(U994,score!$O$2:$P$8,2,TRUE)*AR$2</f>
        <v>0</v>
      </c>
      <c r="AS994" s="28">
        <f>VLOOKUP(V994,score!$Q$2:$R$8,2,TRUE)*AS$2</f>
        <v>0</v>
      </c>
      <c r="AT994" s="28" t="e">
        <f>VLOOKUP(W994,score!$S$2:$T$8,2,FALSE)*AT$2</f>
        <v>#N/A</v>
      </c>
      <c r="AU994" s="28" t="e">
        <f>VLOOKUP(X994,score!$U$2:$V$4,2,FALSE)*AU$2</f>
        <v>#N/A</v>
      </c>
      <c r="AV994" s="28" t="e">
        <f>VLOOKUP(AF994,score!$AG$2:$AH$8,2,TRUE)*AV$2</f>
        <v>#DIV/0!</v>
      </c>
      <c r="AW994" s="28" t="e">
        <f>VLOOKUP(Y994,score!$W$2:$X$8,2,FALSE)*AW$2</f>
        <v>#N/A</v>
      </c>
      <c r="AX994" s="28" t="e">
        <f>VLOOKUP(AC994,score!$AA$2:$AB$8,2,TRUE)*AX$2</f>
        <v>#DIV/0!</v>
      </c>
      <c r="AY994" s="28" t="e">
        <f>VLOOKUP(AD994,score!$AC$2:$AD$8,2,TRUE)*AY$2</f>
        <v>#DIV/0!</v>
      </c>
      <c r="AZ994" s="28">
        <f>VLOOKUP(N994,score!$A$2:$B$8,2,TRUE)*AZ$2</f>
        <v>0.1</v>
      </c>
      <c r="BA994" s="29" t="e">
        <f t="shared" si="143"/>
        <v>#DIV/0!</v>
      </c>
      <c r="BB994" s="29" t="e">
        <f>VLOOKUP(BA994,score!$AJ$2:$AK$7,2,TRUE)</f>
        <v>#DIV/0!</v>
      </c>
    </row>
    <row r="995" spans="1:54" x14ac:dyDescent="0.3">
      <c r="A995" s="10"/>
      <c r="B995" s="11"/>
      <c r="C995" s="12"/>
      <c r="D995" s="14"/>
      <c r="E995" s="12"/>
      <c r="F995" s="14"/>
      <c r="G995" s="14"/>
      <c r="H995" s="14"/>
      <c r="I995" s="14"/>
      <c r="J995" s="14"/>
      <c r="K995" s="14"/>
      <c r="L995" s="14"/>
      <c r="M995" s="14"/>
      <c r="N995" s="13"/>
      <c r="O995" s="13"/>
      <c r="P995" s="12"/>
      <c r="Q995" s="12"/>
      <c r="R995" s="12"/>
      <c r="S995" s="12"/>
      <c r="T995" s="12"/>
      <c r="U995" s="12"/>
      <c r="V995" s="12"/>
      <c r="W995" s="17"/>
      <c r="X995" s="17"/>
      <c r="Y995" s="15"/>
      <c r="Z995" s="14"/>
      <c r="AA995" s="43" t="e">
        <f t="shared" si="135"/>
        <v>#DIV/0!</v>
      </c>
      <c r="AB995" s="21" t="e">
        <f t="shared" si="136"/>
        <v>#DIV/0!</v>
      </c>
      <c r="AC995" s="21" t="e">
        <f t="shared" si="137"/>
        <v>#DIV/0!</v>
      </c>
      <c r="AD995" s="21" t="e">
        <f t="shared" si="138"/>
        <v>#DIV/0!</v>
      </c>
      <c r="AE995" s="21" t="e">
        <f t="shared" si="139"/>
        <v>#DIV/0!</v>
      </c>
      <c r="AF995" s="21" t="e">
        <f t="shared" si="142"/>
        <v>#DIV/0!</v>
      </c>
      <c r="AG995" s="20">
        <f>VLOOKUP(S995,'tabla ingresos'!$A$3:$D$15,4,FALSE)</f>
        <v>0</v>
      </c>
      <c r="AH995" s="20">
        <f t="shared" si="140"/>
        <v>0</v>
      </c>
      <c r="AI995" s="20">
        <f t="shared" si="141"/>
        <v>0</v>
      </c>
      <c r="AJ995" s="28" t="e">
        <f>VLOOKUP(AA995,score!$K$2:$L$8,2,TRUE)*AJ$2</f>
        <v>#DIV/0!</v>
      </c>
      <c r="AK995" s="28">
        <f>VLOOKUP(T995,score!$M$2:$N$8,2,FALSE)*AK$2</f>
        <v>0</v>
      </c>
      <c r="AL995" s="28">
        <f>VLOOKUP(Q995,score!$G$2:$H$8,2,TRUE)*AL$2</f>
        <v>0.1</v>
      </c>
      <c r="AM995" s="28" t="e">
        <f>VLOOKUP(AB995,score!$Y$2:$Z$8,2,TRUE)*AM$2</f>
        <v>#DIV/0!</v>
      </c>
      <c r="AN995" s="28" t="e">
        <f>VLOOKUP(AE995,score!$AE$2:$AF$8,2,TRUE)*AN$2</f>
        <v>#DIV/0!</v>
      </c>
      <c r="AO995" s="28">
        <f>VLOOKUP(O995,score!$C$2:$D$8,2,TRUE)*AO$2</f>
        <v>0.1</v>
      </c>
      <c r="AP995" s="28">
        <f>VLOOKUP(R995,score!$I$2:$J$8,2,TRUE)*AP$2</f>
        <v>0.1</v>
      </c>
      <c r="AQ995" s="28" t="e">
        <f>VLOOKUP(P995,score!$E$2:$F$8,2,FALSE)*AQ$2</f>
        <v>#N/A</v>
      </c>
      <c r="AR995" s="28">
        <f>VLOOKUP(U995,score!$O$2:$P$8,2,TRUE)*AR$2</f>
        <v>0</v>
      </c>
      <c r="AS995" s="28">
        <f>VLOOKUP(V995,score!$Q$2:$R$8,2,TRUE)*AS$2</f>
        <v>0</v>
      </c>
      <c r="AT995" s="28" t="e">
        <f>VLOOKUP(W995,score!$S$2:$T$8,2,FALSE)*AT$2</f>
        <v>#N/A</v>
      </c>
      <c r="AU995" s="28" t="e">
        <f>VLOOKUP(X995,score!$U$2:$V$4,2,FALSE)*AU$2</f>
        <v>#N/A</v>
      </c>
      <c r="AV995" s="28" t="e">
        <f>VLOOKUP(AF995,score!$AG$2:$AH$8,2,TRUE)*AV$2</f>
        <v>#DIV/0!</v>
      </c>
      <c r="AW995" s="28" t="e">
        <f>VLOOKUP(Y995,score!$W$2:$X$8,2,FALSE)*AW$2</f>
        <v>#N/A</v>
      </c>
      <c r="AX995" s="28" t="e">
        <f>VLOOKUP(AC995,score!$AA$2:$AB$8,2,TRUE)*AX$2</f>
        <v>#DIV/0!</v>
      </c>
      <c r="AY995" s="28" t="e">
        <f>VLOOKUP(AD995,score!$AC$2:$AD$8,2,TRUE)*AY$2</f>
        <v>#DIV/0!</v>
      </c>
      <c r="AZ995" s="28">
        <f>VLOOKUP(N995,score!$A$2:$B$8,2,TRUE)*AZ$2</f>
        <v>0.1</v>
      </c>
      <c r="BA995" s="29" t="e">
        <f t="shared" si="143"/>
        <v>#DIV/0!</v>
      </c>
      <c r="BB995" s="29" t="e">
        <f>VLOOKUP(BA995,score!$AJ$2:$AK$7,2,TRUE)</f>
        <v>#DIV/0!</v>
      </c>
    </row>
    <row r="996" spans="1:54" x14ac:dyDescent="0.3">
      <c r="A996" s="10"/>
      <c r="B996" s="11"/>
      <c r="C996" s="12"/>
      <c r="D996" s="14"/>
      <c r="E996" s="12"/>
      <c r="F996" s="14"/>
      <c r="G996" s="14"/>
      <c r="H996" s="14"/>
      <c r="I996" s="14"/>
      <c r="J996" s="14"/>
      <c r="K996" s="14"/>
      <c r="L996" s="14"/>
      <c r="M996" s="14"/>
      <c r="N996" s="13"/>
      <c r="O996" s="13"/>
      <c r="P996" s="12"/>
      <c r="Q996" s="12"/>
      <c r="R996" s="12"/>
      <c r="S996" s="12"/>
      <c r="T996" s="12"/>
      <c r="U996" s="12"/>
      <c r="V996" s="12"/>
      <c r="W996" s="17"/>
      <c r="X996" s="17"/>
      <c r="Y996" s="15"/>
      <c r="Z996" s="14"/>
      <c r="AA996" s="43" t="e">
        <f t="shared" si="135"/>
        <v>#DIV/0!</v>
      </c>
      <c r="AB996" s="21" t="e">
        <f t="shared" si="136"/>
        <v>#DIV/0!</v>
      </c>
      <c r="AC996" s="21" t="e">
        <f t="shared" si="137"/>
        <v>#DIV/0!</v>
      </c>
      <c r="AD996" s="21" t="e">
        <f t="shared" si="138"/>
        <v>#DIV/0!</v>
      </c>
      <c r="AE996" s="21" t="e">
        <f t="shared" si="139"/>
        <v>#DIV/0!</v>
      </c>
      <c r="AF996" s="21" t="e">
        <f t="shared" si="142"/>
        <v>#DIV/0!</v>
      </c>
      <c r="AG996" s="20">
        <f>VLOOKUP(S996,'tabla ingresos'!$A$3:$D$15,4,FALSE)</f>
        <v>0</v>
      </c>
      <c r="AH996" s="20">
        <f t="shared" si="140"/>
        <v>0</v>
      </c>
      <c r="AI996" s="20">
        <f t="shared" si="141"/>
        <v>0</v>
      </c>
      <c r="AJ996" s="28" t="e">
        <f>VLOOKUP(AA996,score!$K$2:$L$8,2,TRUE)*AJ$2</f>
        <v>#DIV/0!</v>
      </c>
      <c r="AK996" s="28">
        <f>VLOOKUP(T996,score!$M$2:$N$8,2,FALSE)*AK$2</f>
        <v>0</v>
      </c>
      <c r="AL996" s="28">
        <f>VLOOKUP(Q996,score!$G$2:$H$8,2,TRUE)*AL$2</f>
        <v>0.1</v>
      </c>
      <c r="AM996" s="28" t="e">
        <f>VLOOKUP(AB996,score!$Y$2:$Z$8,2,TRUE)*AM$2</f>
        <v>#DIV/0!</v>
      </c>
      <c r="AN996" s="28" t="e">
        <f>VLOOKUP(AE996,score!$AE$2:$AF$8,2,TRUE)*AN$2</f>
        <v>#DIV/0!</v>
      </c>
      <c r="AO996" s="28">
        <f>VLOOKUP(O996,score!$C$2:$D$8,2,TRUE)*AO$2</f>
        <v>0.1</v>
      </c>
      <c r="AP996" s="28">
        <f>VLOOKUP(R996,score!$I$2:$J$8,2,TRUE)*AP$2</f>
        <v>0.1</v>
      </c>
      <c r="AQ996" s="28" t="e">
        <f>VLOOKUP(P996,score!$E$2:$F$8,2,FALSE)*AQ$2</f>
        <v>#N/A</v>
      </c>
      <c r="AR996" s="28">
        <f>VLOOKUP(U996,score!$O$2:$P$8,2,TRUE)*AR$2</f>
        <v>0</v>
      </c>
      <c r="AS996" s="28">
        <f>VLOOKUP(V996,score!$Q$2:$R$8,2,TRUE)*AS$2</f>
        <v>0</v>
      </c>
      <c r="AT996" s="28" t="e">
        <f>VLOOKUP(W996,score!$S$2:$T$8,2,FALSE)*AT$2</f>
        <v>#N/A</v>
      </c>
      <c r="AU996" s="28" t="e">
        <f>VLOOKUP(X996,score!$U$2:$V$4,2,FALSE)*AU$2</f>
        <v>#N/A</v>
      </c>
      <c r="AV996" s="28" t="e">
        <f>VLOOKUP(AF996,score!$AG$2:$AH$8,2,TRUE)*AV$2</f>
        <v>#DIV/0!</v>
      </c>
      <c r="AW996" s="28" t="e">
        <f>VLOOKUP(Y996,score!$W$2:$X$8,2,FALSE)*AW$2</f>
        <v>#N/A</v>
      </c>
      <c r="AX996" s="28" t="e">
        <f>VLOOKUP(AC996,score!$AA$2:$AB$8,2,TRUE)*AX$2</f>
        <v>#DIV/0!</v>
      </c>
      <c r="AY996" s="28" t="e">
        <f>VLOOKUP(AD996,score!$AC$2:$AD$8,2,TRUE)*AY$2</f>
        <v>#DIV/0!</v>
      </c>
      <c r="AZ996" s="28">
        <f>VLOOKUP(N996,score!$A$2:$B$8,2,TRUE)*AZ$2</f>
        <v>0.1</v>
      </c>
      <c r="BA996" s="29" t="e">
        <f t="shared" si="143"/>
        <v>#DIV/0!</v>
      </c>
      <c r="BB996" s="29" t="e">
        <f>VLOOKUP(BA996,score!$AJ$2:$AK$7,2,TRUE)</f>
        <v>#DIV/0!</v>
      </c>
    </row>
    <row r="997" spans="1:54" x14ac:dyDescent="0.3">
      <c r="A997" s="10"/>
      <c r="B997" s="11"/>
      <c r="C997" s="12"/>
      <c r="D997" s="14"/>
      <c r="E997" s="12"/>
      <c r="F997" s="14"/>
      <c r="G997" s="14"/>
      <c r="H997" s="14"/>
      <c r="I997" s="14"/>
      <c r="J997" s="14"/>
      <c r="K997" s="14"/>
      <c r="L997" s="14"/>
      <c r="M997" s="14"/>
      <c r="N997" s="13"/>
      <c r="O997" s="13"/>
      <c r="P997" s="12"/>
      <c r="Q997" s="12"/>
      <c r="R997" s="12"/>
      <c r="S997" s="12"/>
      <c r="T997" s="12"/>
      <c r="U997" s="12"/>
      <c r="V997" s="12"/>
      <c r="W997" s="17"/>
      <c r="X997" s="17"/>
      <c r="Y997" s="15"/>
      <c r="Z997" s="14"/>
      <c r="AA997" s="43" t="e">
        <f t="shared" si="135"/>
        <v>#DIV/0!</v>
      </c>
      <c r="AB997" s="21" t="e">
        <f t="shared" si="136"/>
        <v>#DIV/0!</v>
      </c>
      <c r="AC997" s="21" t="e">
        <f t="shared" si="137"/>
        <v>#DIV/0!</v>
      </c>
      <c r="AD997" s="21" t="e">
        <f t="shared" si="138"/>
        <v>#DIV/0!</v>
      </c>
      <c r="AE997" s="21" t="e">
        <f t="shared" si="139"/>
        <v>#DIV/0!</v>
      </c>
      <c r="AF997" s="21" t="e">
        <f t="shared" si="142"/>
        <v>#DIV/0!</v>
      </c>
      <c r="AG997" s="20">
        <f>VLOOKUP(S997,'tabla ingresos'!$A$3:$D$15,4,FALSE)</f>
        <v>0</v>
      </c>
      <c r="AH997" s="20">
        <f t="shared" si="140"/>
        <v>0</v>
      </c>
      <c r="AI997" s="20">
        <f t="shared" si="141"/>
        <v>0</v>
      </c>
      <c r="AJ997" s="28" t="e">
        <f>VLOOKUP(AA997,score!$K$2:$L$8,2,TRUE)*AJ$2</f>
        <v>#DIV/0!</v>
      </c>
      <c r="AK997" s="28">
        <f>VLOOKUP(T997,score!$M$2:$N$8,2,FALSE)*AK$2</f>
        <v>0</v>
      </c>
      <c r="AL997" s="28">
        <f>VLOOKUP(Q997,score!$G$2:$H$8,2,TRUE)*AL$2</f>
        <v>0.1</v>
      </c>
      <c r="AM997" s="28" t="e">
        <f>VLOOKUP(AB997,score!$Y$2:$Z$8,2,TRUE)*AM$2</f>
        <v>#DIV/0!</v>
      </c>
      <c r="AN997" s="28" t="e">
        <f>VLOOKUP(AE997,score!$AE$2:$AF$8,2,TRUE)*AN$2</f>
        <v>#DIV/0!</v>
      </c>
      <c r="AO997" s="28">
        <f>VLOOKUP(O997,score!$C$2:$D$8,2,TRUE)*AO$2</f>
        <v>0.1</v>
      </c>
      <c r="AP997" s="28">
        <f>VLOOKUP(R997,score!$I$2:$J$8,2,TRUE)*AP$2</f>
        <v>0.1</v>
      </c>
      <c r="AQ997" s="28" t="e">
        <f>VLOOKUP(P997,score!$E$2:$F$8,2,FALSE)*AQ$2</f>
        <v>#N/A</v>
      </c>
      <c r="AR997" s="28">
        <f>VLOOKUP(U997,score!$O$2:$P$8,2,TRUE)*AR$2</f>
        <v>0</v>
      </c>
      <c r="AS997" s="28">
        <f>VLOOKUP(V997,score!$Q$2:$R$8,2,TRUE)*AS$2</f>
        <v>0</v>
      </c>
      <c r="AT997" s="28" t="e">
        <f>VLOOKUP(W997,score!$S$2:$T$8,2,FALSE)*AT$2</f>
        <v>#N/A</v>
      </c>
      <c r="AU997" s="28" t="e">
        <f>VLOOKUP(X997,score!$U$2:$V$4,2,FALSE)*AU$2</f>
        <v>#N/A</v>
      </c>
      <c r="AV997" s="28" t="e">
        <f>VLOOKUP(AF997,score!$AG$2:$AH$8,2,TRUE)*AV$2</f>
        <v>#DIV/0!</v>
      </c>
      <c r="AW997" s="28" t="e">
        <f>VLOOKUP(Y997,score!$W$2:$X$8,2,FALSE)*AW$2</f>
        <v>#N/A</v>
      </c>
      <c r="AX997" s="28" t="e">
        <f>VLOOKUP(AC997,score!$AA$2:$AB$8,2,TRUE)*AX$2</f>
        <v>#DIV/0!</v>
      </c>
      <c r="AY997" s="28" t="e">
        <f>VLOOKUP(AD997,score!$AC$2:$AD$8,2,TRUE)*AY$2</f>
        <v>#DIV/0!</v>
      </c>
      <c r="AZ997" s="28">
        <f>VLOOKUP(N997,score!$A$2:$B$8,2,TRUE)*AZ$2</f>
        <v>0.1</v>
      </c>
      <c r="BA997" s="29" t="e">
        <f t="shared" si="143"/>
        <v>#DIV/0!</v>
      </c>
      <c r="BB997" s="29" t="e">
        <f>VLOOKUP(BA997,score!$AJ$2:$AK$7,2,TRUE)</f>
        <v>#DIV/0!</v>
      </c>
    </row>
    <row r="998" spans="1:54" x14ac:dyDescent="0.3">
      <c r="A998" s="10"/>
      <c r="B998" s="11"/>
      <c r="C998" s="12"/>
      <c r="D998" s="14"/>
      <c r="E998" s="12"/>
      <c r="F998" s="14"/>
      <c r="G998" s="14"/>
      <c r="H998" s="14"/>
      <c r="I998" s="14"/>
      <c r="J998" s="14"/>
      <c r="K998" s="14"/>
      <c r="L998" s="14"/>
      <c r="M998" s="14"/>
      <c r="N998" s="13"/>
      <c r="O998" s="13"/>
      <c r="P998" s="12"/>
      <c r="Q998" s="12"/>
      <c r="R998" s="12"/>
      <c r="S998" s="12"/>
      <c r="T998" s="12"/>
      <c r="U998" s="12"/>
      <c r="V998" s="12"/>
      <c r="W998" s="17"/>
      <c r="X998" s="17"/>
      <c r="Y998" s="15"/>
      <c r="Z998" s="14"/>
      <c r="AA998" s="43" t="e">
        <f t="shared" si="135"/>
        <v>#DIV/0!</v>
      </c>
      <c r="AB998" s="21" t="e">
        <f t="shared" si="136"/>
        <v>#DIV/0!</v>
      </c>
      <c r="AC998" s="21" t="e">
        <f t="shared" si="137"/>
        <v>#DIV/0!</v>
      </c>
      <c r="AD998" s="21" t="e">
        <f t="shared" si="138"/>
        <v>#DIV/0!</v>
      </c>
      <c r="AE998" s="21" t="e">
        <f t="shared" si="139"/>
        <v>#DIV/0!</v>
      </c>
      <c r="AF998" s="21" t="e">
        <f t="shared" si="142"/>
        <v>#DIV/0!</v>
      </c>
      <c r="AG998" s="20">
        <f>VLOOKUP(S998,'tabla ingresos'!$A$3:$D$15,4,FALSE)</f>
        <v>0</v>
      </c>
      <c r="AH998" s="20">
        <f t="shared" si="140"/>
        <v>0</v>
      </c>
      <c r="AI998" s="20">
        <f t="shared" si="141"/>
        <v>0</v>
      </c>
      <c r="AJ998" s="28" t="e">
        <f>VLOOKUP(AA998,score!$K$2:$L$8,2,TRUE)*AJ$2</f>
        <v>#DIV/0!</v>
      </c>
      <c r="AK998" s="28">
        <f>VLOOKUP(T998,score!$M$2:$N$8,2,FALSE)*AK$2</f>
        <v>0</v>
      </c>
      <c r="AL998" s="28">
        <f>VLOOKUP(Q998,score!$G$2:$H$8,2,TRUE)*AL$2</f>
        <v>0.1</v>
      </c>
      <c r="AM998" s="28" t="e">
        <f>VLOOKUP(AB998,score!$Y$2:$Z$8,2,TRUE)*AM$2</f>
        <v>#DIV/0!</v>
      </c>
      <c r="AN998" s="28" t="e">
        <f>VLOOKUP(AE998,score!$AE$2:$AF$8,2,TRUE)*AN$2</f>
        <v>#DIV/0!</v>
      </c>
      <c r="AO998" s="28">
        <f>VLOOKUP(O998,score!$C$2:$D$8,2,TRUE)*AO$2</f>
        <v>0.1</v>
      </c>
      <c r="AP998" s="28">
        <f>VLOOKUP(R998,score!$I$2:$J$8,2,TRUE)*AP$2</f>
        <v>0.1</v>
      </c>
      <c r="AQ998" s="28" t="e">
        <f>VLOOKUP(P998,score!$E$2:$F$8,2,FALSE)*AQ$2</f>
        <v>#N/A</v>
      </c>
      <c r="AR998" s="28">
        <f>VLOOKUP(U998,score!$O$2:$P$8,2,TRUE)*AR$2</f>
        <v>0</v>
      </c>
      <c r="AS998" s="28">
        <f>VLOOKUP(V998,score!$Q$2:$R$8,2,TRUE)*AS$2</f>
        <v>0</v>
      </c>
      <c r="AT998" s="28" t="e">
        <f>VLOOKUP(W998,score!$S$2:$T$8,2,FALSE)*AT$2</f>
        <v>#N/A</v>
      </c>
      <c r="AU998" s="28" t="e">
        <f>VLOOKUP(X998,score!$U$2:$V$4,2,FALSE)*AU$2</f>
        <v>#N/A</v>
      </c>
      <c r="AV998" s="28" t="e">
        <f>VLOOKUP(AF998,score!$AG$2:$AH$8,2,TRUE)*AV$2</f>
        <v>#DIV/0!</v>
      </c>
      <c r="AW998" s="28" t="e">
        <f>VLOOKUP(Y998,score!$W$2:$X$8,2,FALSE)*AW$2</f>
        <v>#N/A</v>
      </c>
      <c r="AX998" s="28" t="e">
        <f>VLOOKUP(AC998,score!$AA$2:$AB$8,2,TRUE)*AX$2</f>
        <v>#DIV/0!</v>
      </c>
      <c r="AY998" s="28" t="e">
        <f>VLOOKUP(AD998,score!$AC$2:$AD$8,2,TRUE)*AY$2</f>
        <v>#DIV/0!</v>
      </c>
      <c r="AZ998" s="28">
        <f>VLOOKUP(N998,score!$A$2:$B$8,2,TRUE)*AZ$2</f>
        <v>0.1</v>
      </c>
      <c r="BA998" s="29" t="e">
        <f t="shared" si="143"/>
        <v>#DIV/0!</v>
      </c>
      <c r="BB998" s="29" t="e">
        <f>VLOOKUP(BA998,score!$AJ$2:$AK$7,2,TRUE)</f>
        <v>#DIV/0!</v>
      </c>
    </row>
    <row r="999" spans="1:54" x14ac:dyDescent="0.3">
      <c r="A999" s="10"/>
      <c r="B999" s="11"/>
      <c r="C999" s="12"/>
      <c r="D999" s="14"/>
      <c r="E999" s="12"/>
      <c r="F999" s="14"/>
      <c r="G999" s="14"/>
      <c r="H999" s="14"/>
      <c r="I999" s="14"/>
      <c r="J999" s="14"/>
      <c r="K999" s="14"/>
      <c r="L999" s="14"/>
      <c r="M999" s="14"/>
      <c r="N999" s="13"/>
      <c r="O999" s="13"/>
      <c r="P999" s="12"/>
      <c r="Q999" s="12"/>
      <c r="R999" s="12"/>
      <c r="S999" s="12"/>
      <c r="T999" s="12"/>
      <c r="U999" s="12"/>
      <c r="V999" s="12"/>
      <c r="W999" s="17"/>
      <c r="X999" s="17"/>
      <c r="Y999" s="15"/>
      <c r="Z999" s="14"/>
      <c r="AA999" s="43" t="e">
        <f t="shared" si="135"/>
        <v>#DIV/0!</v>
      </c>
      <c r="AB999" s="21" t="e">
        <f t="shared" si="136"/>
        <v>#DIV/0!</v>
      </c>
      <c r="AC999" s="21" t="e">
        <f t="shared" si="137"/>
        <v>#DIV/0!</v>
      </c>
      <c r="AD999" s="21" t="e">
        <f t="shared" si="138"/>
        <v>#DIV/0!</v>
      </c>
      <c r="AE999" s="21" t="e">
        <f t="shared" si="139"/>
        <v>#DIV/0!</v>
      </c>
      <c r="AF999" s="21" t="e">
        <f t="shared" si="142"/>
        <v>#DIV/0!</v>
      </c>
      <c r="AG999" s="20">
        <f>VLOOKUP(S999,'tabla ingresos'!$A$3:$D$15,4,FALSE)</f>
        <v>0</v>
      </c>
      <c r="AH999" s="20">
        <f t="shared" si="140"/>
        <v>0</v>
      </c>
      <c r="AI999" s="20">
        <f t="shared" si="141"/>
        <v>0</v>
      </c>
      <c r="AJ999" s="28" t="e">
        <f>VLOOKUP(AA999,score!$K$2:$L$8,2,TRUE)*AJ$2</f>
        <v>#DIV/0!</v>
      </c>
      <c r="AK999" s="28">
        <f>VLOOKUP(T999,score!$M$2:$N$8,2,FALSE)*AK$2</f>
        <v>0</v>
      </c>
      <c r="AL999" s="28">
        <f>VLOOKUP(Q999,score!$G$2:$H$8,2,TRUE)*AL$2</f>
        <v>0.1</v>
      </c>
      <c r="AM999" s="28" t="e">
        <f>VLOOKUP(AB999,score!$Y$2:$Z$8,2,TRUE)*AM$2</f>
        <v>#DIV/0!</v>
      </c>
      <c r="AN999" s="28" t="e">
        <f>VLOOKUP(AE999,score!$AE$2:$AF$8,2,TRUE)*AN$2</f>
        <v>#DIV/0!</v>
      </c>
      <c r="AO999" s="28">
        <f>VLOOKUP(O999,score!$C$2:$D$8,2,TRUE)*AO$2</f>
        <v>0.1</v>
      </c>
      <c r="AP999" s="28">
        <f>VLOOKUP(R999,score!$I$2:$J$8,2,TRUE)*AP$2</f>
        <v>0.1</v>
      </c>
      <c r="AQ999" s="28" t="e">
        <f>VLOOKUP(P999,score!$E$2:$F$8,2,FALSE)*AQ$2</f>
        <v>#N/A</v>
      </c>
      <c r="AR999" s="28">
        <f>VLOOKUP(U999,score!$O$2:$P$8,2,TRUE)*AR$2</f>
        <v>0</v>
      </c>
      <c r="AS999" s="28">
        <f>VLOOKUP(V999,score!$Q$2:$R$8,2,TRUE)*AS$2</f>
        <v>0</v>
      </c>
      <c r="AT999" s="28" t="e">
        <f>VLOOKUP(W999,score!$S$2:$T$8,2,FALSE)*AT$2</f>
        <v>#N/A</v>
      </c>
      <c r="AU999" s="28" t="e">
        <f>VLOOKUP(X999,score!$U$2:$V$4,2,FALSE)*AU$2</f>
        <v>#N/A</v>
      </c>
      <c r="AV999" s="28" t="e">
        <f>VLOOKUP(AF999,score!$AG$2:$AH$8,2,TRUE)*AV$2</f>
        <v>#DIV/0!</v>
      </c>
      <c r="AW999" s="28" t="e">
        <f>VLOOKUP(Y999,score!$W$2:$X$8,2,FALSE)*AW$2</f>
        <v>#N/A</v>
      </c>
      <c r="AX999" s="28" t="e">
        <f>VLOOKUP(AC999,score!$AA$2:$AB$8,2,TRUE)*AX$2</f>
        <v>#DIV/0!</v>
      </c>
      <c r="AY999" s="28" t="e">
        <f>VLOOKUP(AD999,score!$AC$2:$AD$8,2,TRUE)*AY$2</f>
        <v>#DIV/0!</v>
      </c>
      <c r="AZ999" s="28">
        <f>VLOOKUP(N999,score!$A$2:$B$8,2,TRUE)*AZ$2</f>
        <v>0.1</v>
      </c>
      <c r="BA999" s="29" t="e">
        <f t="shared" si="143"/>
        <v>#DIV/0!</v>
      </c>
      <c r="BB999" s="29" t="e">
        <f>VLOOKUP(BA999,score!$AJ$2:$AK$7,2,TRUE)</f>
        <v>#DIV/0!</v>
      </c>
    </row>
    <row r="1000" spans="1:54" x14ac:dyDescent="0.3">
      <c r="A1000" s="10"/>
      <c r="B1000" s="11"/>
      <c r="C1000" s="12"/>
      <c r="D1000" s="14"/>
      <c r="E1000" s="12"/>
      <c r="F1000" s="14"/>
      <c r="G1000" s="14"/>
      <c r="H1000" s="14"/>
      <c r="I1000" s="14"/>
      <c r="J1000" s="14"/>
      <c r="K1000" s="14"/>
      <c r="L1000" s="14"/>
      <c r="M1000" s="14"/>
      <c r="N1000" s="13"/>
      <c r="O1000" s="13"/>
      <c r="P1000" s="12"/>
      <c r="Q1000" s="12"/>
      <c r="R1000" s="12"/>
      <c r="S1000" s="12"/>
      <c r="T1000" s="12"/>
      <c r="U1000" s="12"/>
      <c r="V1000" s="12"/>
      <c r="W1000" s="17"/>
      <c r="X1000" s="17"/>
      <c r="Y1000" s="15"/>
      <c r="Z1000" s="14"/>
      <c r="AA1000" s="43" t="e">
        <f t="shared" si="135"/>
        <v>#DIV/0!</v>
      </c>
      <c r="AB1000" s="21" t="e">
        <f t="shared" si="136"/>
        <v>#DIV/0!</v>
      </c>
      <c r="AC1000" s="21" t="e">
        <f t="shared" si="137"/>
        <v>#DIV/0!</v>
      </c>
      <c r="AD1000" s="21" t="e">
        <f t="shared" si="138"/>
        <v>#DIV/0!</v>
      </c>
      <c r="AE1000" s="21" t="e">
        <f t="shared" si="139"/>
        <v>#DIV/0!</v>
      </c>
      <c r="AF1000" s="21" t="e">
        <f t="shared" si="142"/>
        <v>#DIV/0!</v>
      </c>
      <c r="AG1000" s="20">
        <f>VLOOKUP(S1000,'tabla ingresos'!$A$3:$D$15,4,FALSE)</f>
        <v>0</v>
      </c>
      <c r="AH1000" s="20">
        <f t="shared" si="140"/>
        <v>0</v>
      </c>
      <c r="AI1000" s="20">
        <f t="shared" si="141"/>
        <v>0</v>
      </c>
      <c r="AJ1000" s="28" t="e">
        <f>VLOOKUP(AA1000,score!$K$2:$L$8,2,TRUE)*AJ$2</f>
        <v>#DIV/0!</v>
      </c>
      <c r="AK1000" s="28">
        <f>VLOOKUP(T1000,score!$M$2:$N$8,2,FALSE)*AK$2</f>
        <v>0</v>
      </c>
      <c r="AL1000" s="28">
        <f>VLOOKUP(Q1000,score!$G$2:$H$8,2,TRUE)*AL$2</f>
        <v>0.1</v>
      </c>
      <c r="AM1000" s="28" t="e">
        <f>VLOOKUP(AB1000,score!$Y$2:$Z$8,2,TRUE)*AM$2</f>
        <v>#DIV/0!</v>
      </c>
      <c r="AN1000" s="28" t="e">
        <f>VLOOKUP(AE1000,score!$AE$2:$AF$8,2,TRUE)*AN$2</f>
        <v>#DIV/0!</v>
      </c>
      <c r="AO1000" s="28">
        <f>VLOOKUP(O1000,score!$C$2:$D$8,2,TRUE)*AO$2</f>
        <v>0.1</v>
      </c>
      <c r="AP1000" s="28">
        <f>VLOOKUP(R1000,score!$I$2:$J$8,2,TRUE)*AP$2</f>
        <v>0.1</v>
      </c>
      <c r="AQ1000" s="28" t="e">
        <f>VLOOKUP(P1000,score!$E$2:$F$8,2,FALSE)*AQ$2</f>
        <v>#N/A</v>
      </c>
      <c r="AR1000" s="28">
        <f>VLOOKUP(U1000,score!$O$2:$P$8,2,TRUE)*AR$2</f>
        <v>0</v>
      </c>
      <c r="AS1000" s="28">
        <f>VLOOKUP(V1000,score!$Q$2:$R$8,2,TRUE)*AS$2</f>
        <v>0</v>
      </c>
      <c r="AT1000" s="28" t="e">
        <f>VLOOKUP(W1000,score!$S$2:$T$8,2,FALSE)*AT$2</f>
        <v>#N/A</v>
      </c>
      <c r="AU1000" s="28" t="e">
        <f>VLOOKUP(X1000,score!$U$2:$V$4,2,FALSE)*AU$2</f>
        <v>#N/A</v>
      </c>
      <c r="AV1000" s="28" t="e">
        <f>VLOOKUP(AF1000,score!$AG$2:$AH$8,2,TRUE)*AV$2</f>
        <v>#DIV/0!</v>
      </c>
      <c r="AW1000" s="28" t="e">
        <f>VLOOKUP(Y1000,score!$W$2:$X$8,2,FALSE)*AW$2</f>
        <v>#N/A</v>
      </c>
      <c r="AX1000" s="28" t="e">
        <f>VLOOKUP(AC1000,score!$AA$2:$AB$8,2,TRUE)*AX$2</f>
        <v>#DIV/0!</v>
      </c>
      <c r="AY1000" s="28" t="e">
        <f>VLOOKUP(AD1000,score!$AC$2:$AD$8,2,TRUE)*AY$2</f>
        <v>#DIV/0!</v>
      </c>
      <c r="AZ1000" s="28">
        <f>VLOOKUP(N1000,score!$A$2:$B$8,2,TRUE)*AZ$2</f>
        <v>0.1</v>
      </c>
      <c r="BA1000" s="29" t="e">
        <f t="shared" si="143"/>
        <v>#DIV/0!</v>
      </c>
      <c r="BB1000" s="29" t="e">
        <f>VLOOKUP(BA1000,score!$AJ$2:$AK$7,2,TRUE)</f>
        <v>#DIV/0!</v>
      </c>
    </row>
    <row r="1001" spans="1:54" x14ac:dyDescent="0.3">
      <c r="A1001" s="10"/>
      <c r="B1001" s="11"/>
      <c r="C1001" s="12"/>
      <c r="D1001" s="14"/>
      <c r="E1001" s="12"/>
      <c r="F1001" s="14"/>
      <c r="G1001" s="14"/>
      <c r="H1001" s="14"/>
      <c r="I1001" s="14"/>
      <c r="J1001" s="14"/>
      <c r="K1001" s="14"/>
      <c r="L1001" s="14"/>
      <c r="M1001" s="14"/>
      <c r="N1001" s="13"/>
      <c r="O1001" s="13"/>
      <c r="P1001" s="12"/>
      <c r="Q1001" s="12"/>
      <c r="R1001" s="12"/>
      <c r="S1001" s="12"/>
      <c r="T1001" s="12"/>
      <c r="U1001" s="12"/>
      <c r="V1001" s="12"/>
      <c r="W1001" s="17"/>
      <c r="X1001" s="17"/>
      <c r="Y1001" s="15"/>
      <c r="Z1001" s="14"/>
      <c r="AA1001" s="43" t="e">
        <f t="shared" si="135"/>
        <v>#DIV/0!</v>
      </c>
      <c r="AB1001" s="21" t="e">
        <f t="shared" si="136"/>
        <v>#DIV/0!</v>
      </c>
      <c r="AC1001" s="21" t="e">
        <f t="shared" si="137"/>
        <v>#DIV/0!</v>
      </c>
      <c r="AD1001" s="21" t="e">
        <f t="shared" si="138"/>
        <v>#DIV/0!</v>
      </c>
      <c r="AE1001" s="21" t="e">
        <f t="shared" si="139"/>
        <v>#DIV/0!</v>
      </c>
      <c r="AF1001" s="21" t="e">
        <f t="shared" si="142"/>
        <v>#DIV/0!</v>
      </c>
      <c r="AG1001" s="20">
        <f>VLOOKUP(S1001,'tabla ingresos'!$A$3:$D$15,4,FALSE)</f>
        <v>0</v>
      </c>
      <c r="AH1001" s="20">
        <f t="shared" si="140"/>
        <v>0</v>
      </c>
      <c r="AI1001" s="20">
        <f t="shared" si="141"/>
        <v>0</v>
      </c>
      <c r="AJ1001" s="28" t="e">
        <f>VLOOKUP(AA1001,score!$K$2:$L$8,2,TRUE)*AJ$2</f>
        <v>#DIV/0!</v>
      </c>
      <c r="AK1001" s="28">
        <f>VLOOKUP(T1001,score!$M$2:$N$8,2,FALSE)*AK$2</f>
        <v>0</v>
      </c>
      <c r="AL1001" s="28">
        <f>VLOOKUP(Q1001,score!$G$2:$H$8,2,TRUE)*AL$2</f>
        <v>0.1</v>
      </c>
      <c r="AM1001" s="28" t="e">
        <f>VLOOKUP(AB1001,score!$Y$2:$Z$8,2,TRUE)*AM$2</f>
        <v>#DIV/0!</v>
      </c>
      <c r="AN1001" s="28" t="e">
        <f>VLOOKUP(AE1001,score!$AE$2:$AF$8,2,TRUE)*AN$2</f>
        <v>#DIV/0!</v>
      </c>
      <c r="AO1001" s="28">
        <f>VLOOKUP(O1001,score!$C$2:$D$8,2,TRUE)*AO$2</f>
        <v>0.1</v>
      </c>
      <c r="AP1001" s="28">
        <f>VLOOKUP(R1001,score!$I$2:$J$8,2,TRUE)*AP$2</f>
        <v>0.1</v>
      </c>
      <c r="AQ1001" s="28" t="e">
        <f>VLOOKUP(P1001,score!$E$2:$F$8,2,FALSE)*AQ$2</f>
        <v>#N/A</v>
      </c>
      <c r="AR1001" s="28">
        <f>VLOOKUP(U1001,score!$O$2:$P$8,2,TRUE)*AR$2</f>
        <v>0</v>
      </c>
      <c r="AS1001" s="28">
        <f>VLOOKUP(V1001,score!$Q$2:$R$8,2,TRUE)*AS$2</f>
        <v>0</v>
      </c>
      <c r="AT1001" s="28" t="e">
        <f>VLOOKUP(W1001,score!$S$2:$T$8,2,FALSE)*AT$2</f>
        <v>#N/A</v>
      </c>
      <c r="AU1001" s="28" t="e">
        <f>VLOOKUP(X1001,score!$U$2:$V$4,2,FALSE)*AU$2</f>
        <v>#N/A</v>
      </c>
      <c r="AV1001" s="28" t="e">
        <f>VLOOKUP(AF1001,score!$AG$2:$AH$8,2,TRUE)*AV$2</f>
        <v>#DIV/0!</v>
      </c>
      <c r="AW1001" s="28" t="e">
        <f>VLOOKUP(Y1001,score!$W$2:$X$8,2,FALSE)*AW$2</f>
        <v>#N/A</v>
      </c>
      <c r="AX1001" s="28" t="e">
        <f>VLOOKUP(AC1001,score!$AA$2:$AB$8,2,TRUE)*AX$2</f>
        <v>#DIV/0!</v>
      </c>
      <c r="AY1001" s="28" t="e">
        <f>VLOOKUP(AD1001,score!$AC$2:$AD$8,2,TRUE)*AY$2</f>
        <v>#DIV/0!</v>
      </c>
      <c r="AZ1001" s="28">
        <f>VLOOKUP(N1001,score!$A$2:$B$8,2,TRUE)*AZ$2</f>
        <v>0.1</v>
      </c>
      <c r="BA1001" s="29" t="e">
        <f t="shared" si="143"/>
        <v>#DIV/0!</v>
      </c>
      <c r="BB1001" s="29" t="e">
        <f>VLOOKUP(BA1001,score!$AJ$2:$AK$7,2,TRUE)</f>
        <v>#DIV/0!</v>
      </c>
    </row>
    <row r="1002" spans="1:54" x14ac:dyDescent="0.3">
      <c r="A1002" s="10"/>
      <c r="B1002" s="11"/>
      <c r="C1002" s="12"/>
      <c r="D1002" s="14"/>
      <c r="E1002" s="12"/>
      <c r="F1002" s="14"/>
      <c r="G1002" s="14"/>
      <c r="H1002" s="14"/>
      <c r="I1002" s="14"/>
      <c r="J1002" s="14"/>
      <c r="K1002" s="14"/>
      <c r="L1002" s="14"/>
      <c r="M1002" s="14"/>
      <c r="N1002" s="13"/>
      <c r="O1002" s="13"/>
      <c r="P1002" s="12"/>
      <c r="Q1002" s="12"/>
      <c r="R1002" s="12"/>
      <c r="S1002" s="12"/>
      <c r="T1002" s="12"/>
      <c r="U1002" s="12"/>
      <c r="V1002" s="12"/>
      <c r="W1002" s="17"/>
      <c r="X1002" s="17"/>
      <c r="Y1002" s="15"/>
      <c r="Z1002" s="14"/>
      <c r="AA1002" s="43" t="e">
        <f t="shared" si="135"/>
        <v>#DIV/0!</v>
      </c>
      <c r="AB1002" s="21" t="e">
        <f t="shared" si="136"/>
        <v>#DIV/0!</v>
      </c>
      <c r="AC1002" s="21" t="e">
        <f t="shared" si="137"/>
        <v>#DIV/0!</v>
      </c>
      <c r="AD1002" s="21" t="e">
        <f t="shared" si="138"/>
        <v>#DIV/0!</v>
      </c>
      <c r="AE1002" s="21" t="e">
        <f t="shared" si="139"/>
        <v>#DIV/0!</v>
      </c>
      <c r="AF1002" s="21" t="e">
        <f t="shared" si="142"/>
        <v>#DIV/0!</v>
      </c>
      <c r="AG1002" s="20">
        <f>VLOOKUP(S1002,'tabla ingresos'!$A$3:$D$15,4,FALSE)</f>
        <v>0</v>
      </c>
      <c r="AH1002" s="20">
        <f t="shared" si="140"/>
        <v>0</v>
      </c>
      <c r="AI1002" s="20">
        <f t="shared" si="141"/>
        <v>0</v>
      </c>
      <c r="AJ1002" s="28" t="e">
        <f>VLOOKUP(AA1002,score!$K$2:$L$8,2,TRUE)*AJ$2</f>
        <v>#DIV/0!</v>
      </c>
      <c r="AK1002" s="28">
        <f>VLOOKUP(T1002,score!$M$2:$N$8,2,FALSE)*AK$2</f>
        <v>0</v>
      </c>
      <c r="AL1002" s="28">
        <f>VLOOKUP(Q1002,score!$G$2:$H$8,2,TRUE)*AL$2</f>
        <v>0.1</v>
      </c>
      <c r="AM1002" s="28" t="e">
        <f>VLOOKUP(AB1002,score!$Y$2:$Z$8,2,TRUE)*AM$2</f>
        <v>#DIV/0!</v>
      </c>
      <c r="AN1002" s="28" t="e">
        <f>VLOOKUP(AE1002,score!$AE$2:$AF$8,2,TRUE)*AN$2</f>
        <v>#DIV/0!</v>
      </c>
      <c r="AO1002" s="28">
        <f>VLOOKUP(O1002,score!$C$2:$D$8,2,TRUE)*AO$2</f>
        <v>0.1</v>
      </c>
      <c r="AP1002" s="28">
        <f>VLOOKUP(R1002,score!$I$2:$J$8,2,TRUE)*AP$2</f>
        <v>0.1</v>
      </c>
      <c r="AQ1002" s="28" t="e">
        <f>VLOOKUP(P1002,score!$E$2:$F$8,2,FALSE)*AQ$2</f>
        <v>#N/A</v>
      </c>
      <c r="AR1002" s="28">
        <f>VLOOKUP(U1002,score!$O$2:$P$8,2,TRUE)*AR$2</f>
        <v>0</v>
      </c>
      <c r="AS1002" s="28">
        <f>VLOOKUP(V1002,score!$Q$2:$R$8,2,TRUE)*AS$2</f>
        <v>0</v>
      </c>
      <c r="AT1002" s="28" t="e">
        <f>VLOOKUP(W1002,score!$S$2:$T$8,2,FALSE)*AT$2</f>
        <v>#N/A</v>
      </c>
      <c r="AU1002" s="28" t="e">
        <f>VLOOKUP(X1002,score!$U$2:$V$4,2,FALSE)*AU$2</f>
        <v>#N/A</v>
      </c>
      <c r="AV1002" s="28" t="e">
        <f>VLOOKUP(AF1002,score!$AG$2:$AH$8,2,TRUE)*AV$2</f>
        <v>#DIV/0!</v>
      </c>
      <c r="AW1002" s="28" t="e">
        <f>VLOOKUP(Y1002,score!$W$2:$X$8,2,FALSE)*AW$2</f>
        <v>#N/A</v>
      </c>
      <c r="AX1002" s="28" t="e">
        <f>VLOOKUP(AC1002,score!$AA$2:$AB$8,2,TRUE)*AX$2</f>
        <v>#DIV/0!</v>
      </c>
      <c r="AY1002" s="28" t="e">
        <f>VLOOKUP(AD1002,score!$AC$2:$AD$8,2,TRUE)*AY$2</f>
        <v>#DIV/0!</v>
      </c>
      <c r="AZ1002" s="28">
        <f>VLOOKUP(N1002,score!$A$2:$B$8,2,TRUE)*AZ$2</f>
        <v>0.1</v>
      </c>
      <c r="BA1002" s="29" t="e">
        <f t="shared" si="143"/>
        <v>#DIV/0!</v>
      </c>
      <c r="BB1002" s="29" t="e">
        <f>VLOOKUP(BA1002,score!$AJ$2:$AK$7,2,TRUE)</f>
        <v>#DIV/0!</v>
      </c>
    </row>
    <row r="1003" spans="1:54" x14ac:dyDescent="0.3">
      <c r="A1003" s="10"/>
      <c r="B1003" s="11"/>
      <c r="C1003" s="12"/>
      <c r="D1003" s="14"/>
      <c r="E1003" s="12"/>
      <c r="F1003" s="14"/>
      <c r="G1003" s="14"/>
      <c r="H1003" s="14"/>
      <c r="I1003" s="14"/>
      <c r="J1003" s="14"/>
      <c r="K1003" s="14"/>
      <c r="L1003" s="14"/>
      <c r="M1003" s="14"/>
      <c r="N1003" s="13"/>
      <c r="O1003" s="13"/>
      <c r="P1003" s="12"/>
      <c r="Q1003" s="12"/>
      <c r="R1003" s="12"/>
      <c r="S1003" s="12"/>
      <c r="T1003" s="12"/>
      <c r="U1003" s="12"/>
      <c r="V1003" s="12"/>
      <c r="W1003" s="17"/>
      <c r="X1003" s="17"/>
      <c r="Y1003" s="15"/>
      <c r="Z1003" s="14"/>
      <c r="AA1003" s="43" t="e">
        <f t="shared" si="135"/>
        <v>#DIV/0!</v>
      </c>
      <c r="AB1003" s="21" t="e">
        <f t="shared" si="136"/>
        <v>#DIV/0!</v>
      </c>
      <c r="AC1003" s="21" t="e">
        <f t="shared" si="137"/>
        <v>#DIV/0!</v>
      </c>
      <c r="AD1003" s="21" t="e">
        <f t="shared" si="138"/>
        <v>#DIV/0!</v>
      </c>
      <c r="AE1003" s="21" t="e">
        <f t="shared" si="139"/>
        <v>#DIV/0!</v>
      </c>
      <c r="AF1003" s="21" t="e">
        <f t="shared" si="142"/>
        <v>#DIV/0!</v>
      </c>
      <c r="AG1003" s="20">
        <f>VLOOKUP(S1003,'tabla ingresos'!$A$3:$D$15,4,FALSE)</f>
        <v>0</v>
      </c>
      <c r="AH1003" s="20">
        <f t="shared" si="140"/>
        <v>0</v>
      </c>
      <c r="AI1003" s="20">
        <f t="shared" si="141"/>
        <v>0</v>
      </c>
      <c r="AJ1003" s="28" t="e">
        <f>VLOOKUP(AA1003,score!$K$2:$L$8,2,TRUE)*AJ$2</f>
        <v>#DIV/0!</v>
      </c>
      <c r="AK1003" s="28">
        <f>VLOOKUP(T1003,score!$M$2:$N$8,2,FALSE)*AK$2</f>
        <v>0</v>
      </c>
      <c r="AL1003" s="28">
        <f>VLOOKUP(Q1003,score!$G$2:$H$8,2,TRUE)*AL$2</f>
        <v>0.1</v>
      </c>
      <c r="AM1003" s="28" t="e">
        <f>VLOOKUP(AB1003,score!$Y$2:$Z$8,2,TRUE)*AM$2</f>
        <v>#DIV/0!</v>
      </c>
      <c r="AN1003" s="28" t="e">
        <f>VLOOKUP(AE1003,score!$AE$2:$AF$8,2,TRUE)*AN$2</f>
        <v>#DIV/0!</v>
      </c>
      <c r="AO1003" s="28">
        <f>VLOOKUP(O1003,score!$C$2:$D$8,2,TRUE)*AO$2</f>
        <v>0.1</v>
      </c>
      <c r="AP1003" s="28">
        <f>VLOOKUP(R1003,score!$I$2:$J$8,2,TRUE)*AP$2</f>
        <v>0.1</v>
      </c>
      <c r="AQ1003" s="28" t="e">
        <f>VLOOKUP(P1003,score!$E$2:$F$8,2,FALSE)*AQ$2</f>
        <v>#N/A</v>
      </c>
      <c r="AR1003" s="28">
        <f>VLOOKUP(U1003,score!$O$2:$P$8,2,TRUE)*AR$2</f>
        <v>0</v>
      </c>
      <c r="AS1003" s="28">
        <f>VLOOKUP(V1003,score!$Q$2:$R$8,2,TRUE)*AS$2</f>
        <v>0</v>
      </c>
      <c r="AT1003" s="28" t="e">
        <f>VLOOKUP(W1003,score!$S$2:$T$8,2,FALSE)*AT$2</f>
        <v>#N/A</v>
      </c>
      <c r="AU1003" s="28" t="e">
        <f>VLOOKUP(X1003,score!$U$2:$V$4,2,FALSE)*AU$2</f>
        <v>#N/A</v>
      </c>
      <c r="AV1003" s="28" t="e">
        <f>VLOOKUP(AF1003,score!$AG$2:$AH$8,2,TRUE)*AV$2</f>
        <v>#DIV/0!</v>
      </c>
      <c r="AW1003" s="28" t="e">
        <f>VLOOKUP(Y1003,score!$W$2:$X$8,2,FALSE)*AW$2</f>
        <v>#N/A</v>
      </c>
      <c r="AX1003" s="28" t="e">
        <f>VLOOKUP(AC1003,score!$AA$2:$AB$8,2,TRUE)*AX$2</f>
        <v>#DIV/0!</v>
      </c>
      <c r="AY1003" s="28" t="e">
        <f>VLOOKUP(AD1003,score!$AC$2:$AD$8,2,TRUE)*AY$2</f>
        <v>#DIV/0!</v>
      </c>
      <c r="AZ1003" s="28">
        <f>VLOOKUP(N1003,score!$A$2:$B$8,2,TRUE)*AZ$2</f>
        <v>0.1</v>
      </c>
      <c r="BA1003" s="29" t="e">
        <f t="shared" si="143"/>
        <v>#DIV/0!</v>
      </c>
      <c r="BB1003" s="29" t="e">
        <f>VLOOKUP(BA1003,score!$AJ$2:$AK$7,2,TRUE)</f>
        <v>#DIV/0!</v>
      </c>
    </row>
    <row r="1004" spans="1:54" x14ac:dyDescent="0.3">
      <c r="A1004" s="10"/>
      <c r="B1004" s="11"/>
      <c r="C1004" s="12"/>
      <c r="D1004" s="14"/>
      <c r="E1004" s="12"/>
      <c r="F1004" s="14"/>
      <c r="G1004" s="14"/>
      <c r="H1004" s="14"/>
      <c r="I1004" s="14"/>
      <c r="J1004" s="14"/>
      <c r="K1004" s="14"/>
      <c r="L1004" s="14"/>
      <c r="M1004" s="14"/>
      <c r="N1004" s="13"/>
      <c r="O1004" s="13"/>
      <c r="P1004" s="12"/>
      <c r="Q1004" s="12"/>
      <c r="R1004" s="12"/>
      <c r="S1004" s="12"/>
      <c r="T1004" s="12"/>
      <c r="U1004" s="12"/>
      <c r="V1004" s="12"/>
      <c r="W1004" s="17"/>
      <c r="X1004" s="17"/>
      <c r="Y1004" s="15"/>
      <c r="Z1004" s="14"/>
      <c r="AA1004" s="43" t="e">
        <f t="shared" si="135"/>
        <v>#DIV/0!</v>
      </c>
      <c r="AB1004" s="21" t="e">
        <f t="shared" si="136"/>
        <v>#DIV/0!</v>
      </c>
      <c r="AC1004" s="21" t="e">
        <f t="shared" si="137"/>
        <v>#DIV/0!</v>
      </c>
      <c r="AD1004" s="21" t="e">
        <f t="shared" si="138"/>
        <v>#DIV/0!</v>
      </c>
      <c r="AE1004" s="21" t="e">
        <f t="shared" si="139"/>
        <v>#DIV/0!</v>
      </c>
      <c r="AF1004" s="21" t="e">
        <f t="shared" si="142"/>
        <v>#DIV/0!</v>
      </c>
      <c r="AG1004" s="20">
        <f>VLOOKUP(S1004,'tabla ingresos'!$A$3:$D$15,4,FALSE)</f>
        <v>0</v>
      </c>
      <c r="AH1004" s="20">
        <f t="shared" si="140"/>
        <v>0</v>
      </c>
      <c r="AI1004" s="20">
        <f t="shared" si="141"/>
        <v>0</v>
      </c>
      <c r="AJ1004" s="28" t="e">
        <f>VLOOKUP(AA1004,score!$K$2:$L$8,2,TRUE)*AJ$2</f>
        <v>#DIV/0!</v>
      </c>
      <c r="AK1004" s="28">
        <f>VLOOKUP(T1004,score!$M$2:$N$8,2,FALSE)*AK$2</f>
        <v>0</v>
      </c>
      <c r="AL1004" s="28">
        <f>VLOOKUP(Q1004,score!$G$2:$H$8,2,TRUE)*AL$2</f>
        <v>0.1</v>
      </c>
      <c r="AM1004" s="28" t="e">
        <f>VLOOKUP(AB1004,score!$Y$2:$Z$8,2,TRUE)*AM$2</f>
        <v>#DIV/0!</v>
      </c>
      <c r="AN1004" s="28" t="e">
        <f>VLOOKUP(AE1004,score!$AE$2:$AF$8,2,TRUE)*AN$2</f>
        <v>#DIV/0!</v>
      </c>
      <c r="AO1004" s="28">
        <f>VLOOKUP(O1004,score!$C$2:$D$8,2,TRUE)*AO$2</f>
        <v>0.1</v>
      </c>
      <c r="AP1004" s="28">
        <f>VLOOKUP(R1004,score!$I$2:$J$8,2,TRUE)*AP$2</f>
        <v>0.1</v>
      </c>
      <c r="AQ1004" s="28" t="e">
        <f>VLOOKUP(P1004,score!$E$2:$F$8,2,FALSE)*AQ$2</f>
        <v>#N/A</v>
      </c>
      <c r="AR1004" s="28">
        <f>VLOOKUP(U1004,score!$O$2:$P$8,2,TRUE)*AR$2</f>
        <v>0</v>
      </c>
      <c r="AS1004" s="28">
        <f>VLOOKUP(V1004,score!$Q$2:$R$8,2,TRUE)*AS$2</f>
        <v>0</v>
      </c>
      <c r="AT1004" s="28" t="e">
        <f>VLOOKUP(W1004,score!$S$2:$T$8,2,FALSE)*AT$2</f>
        <v>#N/A</v>
      </c>
      <c r="AU1004" s="28" t="e">
        <f>VLOOKUP(X1004,score!$U$2:$V$4,2,FALSE)*AU$2</f>
        <v>#N/A</v>
      </c>
      <c r="AV1004" s="28" t="e">
        <f>VLOOKUP(AF1004,score!$AG$2:$AH$8,2,TRUE)*AV$2</f>
        <v>#DIV/0!</v>
      </c>
      <c r="AW1004" s="28" t="e">
        <f>VLOOKUP(Y1004,score!$W$2:$X$8,2,FALSE)*AW$2</f>
        <v>#N/A</v>
      </c>
      <c r="AX1004" s="28" t="e">
        <f>VLOOKUP(AC1004,score!$AA$2:$AB$8,2,TRUE)*AX$2</f>
        <v>#DIV/0!</v>
      </c>
      <c r="AY1004" s="28" t="e">
        <f>VLOOKUP(AD1004,score!$AC$2:$AD$8,2,TRUE)*AY$2</f>
        <v>#DIV/0!</v>
      </c>
      <c r="AZ1004" s="28">
        <f>VLOOKUP(N1004,score!$A$2:$B$8,2,TRUE)*AZ$2</f>
        <v>0.1</v>
      </c>
      <c r="BA1004" s="29" t="e">
        <f t="shared" si="143"/>
        <v>#DIV/0!</v>
      </c>
      <c r="BB1004" s="29" t="e">
        <f>VLOOKUP(BA1004,score!$AJ$2:$AK$7,2,TRUE)</f>
        <v>#DIV/0!</v>
      </c>
    </row>
    <row r="1005" spans="1:54" x14ac:dyDescent="0.3">
      <c r="A1005" s="10"/>
      <c r="B1005" s="11"/>
      <c r="C1005" s="12"/>
      <c r="D1005" s="14"/>
      <c r="E1005" s="12"/>
      <c r="F1005" s="14"/>
      <c r="G1005" s="14"/>
      <c r="H1005" s="14"/>
      <c r="I1005" s="14"/>
      <c r="J1005" s="14"/>
      <c r="K1005" s="14"/>
      <c r="L1005" s="14"/>
      <c r="M1005" s="14"/>
      <c r="N1005" s="13"/>
      <c r="O1005" s="13"/>
      <c r="P1005" s="12"/>
      <c r="Q1005" s="12"/>
      <c r="R1005" s="12"/>
      <c r="S1005" s="12"/>
      <c r="T1005" s="12"/>
      <c r="U1005" s="12"/>
      <c r="V1005" s="12"/>
      <c r="W1005" s="17"/>
      <c r="X1005" s="17"/>
      <c r="Y1005" s="15"/>
      <c r="Z1005" s="14"/>
      <c r="AA1005" s="43" t="e">
        <f t="shared" si="135"/>
        <v>#DIV/0!</v>
      </c>
      <c r="AB1005" s="21" t="e">
        <f t="shared" si="136"/>
        <v>#DIV/0!</v>
      </c>
      <c r="AC1005" s="21" t="e">
        <f t="shared" si="137"/>
        <v>#DIV/0!</v>
      </c>
      <c r="AD1005" s="21" t="e">
        <f t="shared" si="138"/>
        <v>#DIV/0!</v>
      </c>
      <c r="AE1005" s="21" t="e">
        <f t="shared" si="139"/>
        <v>#DIV/0!</v>
      </c>
      <c r="AF1005" s="21" t="e">
        <f t="shared" si="142"/>
        <v>#DIV/0!</v>
      </c>
      <c r="AG1005" s="20">
        <f>VLOOKUP(S1005,'tabla ingresos'!$A$3:$D$15,4,FALSE)</f>
        <v>0</v>
      </c>
      <c r="AH1005" s="20">
        <f t="shared" si="140"/>
        <v>0</v>
      </c>
      <c r="AI1005" s="20">
        <f t="shared" si="141"/>
        <v>0</v>
      </c>
      <c r="AJ1005" s="28" t="e">
        <f>VLOOKUP(AA1005,score!$K$2:$L$8,2,TRUE)*AJ$2</f>
        <v>#DIV/0!</v>
      </c>
      <c r="AK1005" s="28">
        <f>VLOOKUP(T1005,score!$M$2:$N$8,2,FALSE)*AK$2</f>
        <v>0</v>
      </c>
      <c r="AL1005" s="28">
        <f>VLOOKUP(Q1005,score!$G$2:$H$8,2,TRUE)*AL$2</f>
        <v>0.1</v>
      </c>
      <c r="AM1005" s="28" t="e">
        <f>VLOOKUP(AB1005,score!$Y$2:$Z$8,2,TRUE)*AM$2</f>
        <v>#DIV/0!</v>
      </c>
      <c r="AN1005" s="28" t="e">
        <f>VLOOKUP(AE1005,score!$AE$2:$AF$8,2,TRUE)*AN$2</f>
        <v>#DIV/0!</v>
      </c>
      <c r="AO1005" s="28">
        <f>VLOOKUP(O1005,score!$C$2:$D$8,2,TRUE)*AO$2</f>
        <v>0.1</v>
      </c>
      <c r="AP1005" s="28">
        <f>VLOOKUP(R1005,score!$I$2:$J$8,2,TRUE)*AP$2</f>
        <v>0.1</v>
      </c>
      <c r="AQ1005" s="28" t="e">
        <f>VLOOKUP(P1005,score!$E$2:$F$8,2,FALSE)*AQ$2</f>
        <v>#N/A</v>
      </c>
      <c r="AR1005" s="28">
        <f>VLOOKUP(U1005,score!$O$2:$P$8,2,TRUE)*AR$2</f>
        <v>0</v>
      </c>
      <c r="AS1005" s="28">
        <f>VLOOKUP(V1005,score!$Q$2:$R$8,2,TRUE)*AS$2</f>
        <v>0</v>
      </c>
      <c r="AT1005" s="28" t="e">
        <f>VLOOKUP(W1005,score!$S$2:$T$8,2,FALSE)*AT$2</f>
        <v>#N/A</v>
      </c>
      <c r="AU1005" s="28" t="e">
        <f>VLOOKUP(X1005,score!$U$2:$V$4,2,FALSE)*AU$2</f>
        <v>#N/A</v>
      </c>
      <c r="AV1005" s="28" t="e">
        <f>VLOOKUP(AF1005,score!$AG$2:$AH$8,2,TRUE)*AV$2</f>
        <v>#DIV/0!</v>
      </c>
      <c r="AW1005" s="28" t="e">
        <f>VLOOKUP(Y1005,score!$W$2:$X$8,2,FALSE)*AW$2</f>
        <v>#N/A</v>
      </c>
      <c r="AX1005" s="28" t="e">
        <f>VLOOKUP(AC1005,score!$AA$2:$AB$8,2,TRUE)*AX$2</f>
        <v>#DIV/0!</v>
      </c>
      <c r="AY1005" s="28" t="e">
        <f>VLOOKUP(AD1005,score!$AC$2:$AD$8,2,TRUE)*AY$2</f>
        <v>#DIV/0!</v>
      </c>
      <c r="AZ1005" s="28">
        <f>VLOOKUP(N1005,score!$A$2:$B$8,2,TRUE)*AZ$2</f>
        <v>0.1</v>
      </c>
      <c r="BA1005" s="29" t="e">
        <f t="shared" si="143"/>
        <v>#DIV/0!</v>
      </c>
      <c r="BB1005" s="29" t="e">
        <f>VLOOKUP(BA1005,score!$AJ$2:$AK$7,2,TRUE)</f>
        <v>#DIV/0!</v>
      </c>
    </row>
    <row r="1006" spans="1:54" x14ac:dyDescent="0.3">
      <c r="A1006" s="10"/>
      <c r="B1006" s="11"/>
      <c r="C1006" s="12"/>
      <c r="D1006" s="14"/>
      <c r="E1006" s="12"/>
      <c r="F1006" s="14"/>
      <c r="G1006" s="14"/>
      <c r="H1006" s="14"/>
      <c r="I1006" s="14"/>
      <c r="J1006" s="14"/>
      <c r="K1006" s="14"/>
      <c r="L1006" s="14"/>
      <c r="M1006" s="14"/>
      <c r="N1006" s="13"/>
      <c r="O1006" s="13"/>
      <c r="P1006" s="12"/>
      <c r="Q1006" s="12"/>
      <c r="R1006" s="12"/>
      <c r="S1006" s="12"/>
      <c r="T1006" s="12"/>
      <c r="U1006" s="12"/>
      <c r="V1006" s="12"/>
      <c r="W1006" s="17"/>
      <c r="X1006" s="17"/>
      <c r="Y1006" s="15"/>
      <c r="Z1006" s="14"/>
      <c r="AA1006" s="43" t="e">
        <f t="shared" si="135"/>
        <v>#DIV/0!</v>
      </c>
      <c r="AB1006" s="21" t="e">
        <f t="shared" si="136"/>
        <v>#DIV/0!</v>
      </c>
      <c r="AC1006" s="21" t="e">
        <f t="shared" si="137"/>
        <v>#DIV/0!</v>
      </c>
      <c r="AD1006" s="21" t="e">
        <f t="shared" si="138"/>
        <v>#DIV/0!</v>
      </c>
      <c r="AE1006" s="21" t="e">
        <f t="shared" si="139"/>
        <v>#DIV/0!</v>
      </c>
      <c r="AF1006" s="21" t="e">
        <f t="shared" si="142"/>
        <v>#DIV/0!</v>
      </c>
      <c r="AG1006" s="20">
        <f>VLOOKUP(S1006,'tabla ingresos'!$A$3:$D$15,4,FALSE)</f>
        <v>0</v>
      </c>
      <c r="AH1006" s="20">
        <f t="shared" si="140"/>
        <v>0</v>
      </c>
      <c r="AI1006" s="20">
        <f t="shared" si="141"/>
        <v>0</v>
      </c>
      <c r="AJ1006" s="28" t="e">
        <f>VLOOKUP(AA1006,score!$K$2:$L$8,2,TRUE)*AJ$2</f>
        <v>#DIV/0!</v>
      </c>
      <c r="AK1006" s="28">
        <f>VLOOKUP(T1006,score!$M$2:$N$8,2,FALSE)*AK$2</f>
        <v>0</v>
      </c>
      <c r="AL1006" s="28">
        <f>VLOOKUP(Q1006,score!$G$2:$H$8,2,TRUE)*AL$2</f>
        <v>0.1</v>
      </c>
      <c r="AM1006" s="28" t="e">
        <f>VLOOKUP(AB1006,score!$Y$2:$Z$8,2,TRUE)*AM$2</f>
        <v>#DIV/0!</v>
      </c>
      <c r="AN1006" s="28" t="e">
        <f>VLOOKUP(AE1006,score!$AE$2:$AF$8,2,TRUE)*AN$2</f>
        <v>#DIV/0!</v>
      </c>
      <c r="AO1006" s="28">
        <f>VLOOKUP(O1006,score!$C$2:$D$8,2,TRUE)*AO$2</f>
        <v>0.1</v>
      </c>
      <c r="AP1006" s="28">
        <f>VLOOKUP(R1006,score!$I$2:$J$8,2,TRUE)*AP$2</f>
        <v>0.1</v>
      </c>
      <c r="AQ1006" s="28" t="e">
        <f>VLOOKUP(P1006,score!$E$2:$F$8,2,FALSE)*AQ$2</f>
        <v>#N/A</v>
      </c>
      <c r="AR1006" s="28">
        <f>VLOOKUP(U1006,score!$O$2:$P$8,2,TRUE)*AR$2</f>
        <v>0</v>
      </c>
      <c r="AS1006" s="28">
        <f>VLOOKUP(V1006,score!$Q$2:$R$8,2,TRUE)*AS$2</f>
        <v>0</v>
      </c>
      <c r="AT1006" s="28" t="e">
        <f>VLOOKUP(W1006,score!$S$2:$T$8,2,FALSE)*AT$2</f>
        <v>#N/A</v>
      </c>
      <c r="AU1006" s="28" t="e">
        <f>VLOOKUP(X1006,score!$U$2:$V$4,2,FALSE)*AU$2</f>
        <v>#N/A</v>
      </c>
      <c r="AV1006" s="28" t="e">
        <f>VLOOKUP(AF1006,score!$AG$2:$AH$8,2,TRUE)*AV$2</f>
        <v>#DIV/0!</v>
      </c>
      <c r="AW1006" s="28" t="e">
        <f>VLOOKUP(Y1006,score!$W$2:$X$8,2,FALSE)*AW$2</f>
        <v>#N/A</v>
      </c>
      <c r="AX1006" s="28" t="e">
        <f>VLOOKUP(AC1006,score!$AA$2:$AB$8,2,TRUE)*AX$2</f>
        <v>#DIV/0!</v>
      </c>
      <c r="AY1006" s="28" t="e">
        <f>VLOOKUP(AD1006,score!$AC$2:$AD$8,2,TRUE)*AY$2</f>
        <v>#DIV/0!</v>
      </c>
      <c r="AZ1006" s="28">
        <f>VLOOKUP(N1006,score!$A$2:$B$8,2,TRUE)*AZ$2</f>
        <v>0.1</v>
      </c>
      <c r="BA1006" s="29" t="e">
        <f t="shared" si="143"/>
        <v>#DIV/0!</v>
      </c>
      <c r="BB1006" s="29" t="e">
        <f>VLOOKUP(BA1006,score!$AJ$2:$AK$7,2,TRUE)</f>
        <v>#DIV/0!</v>
      </c>
    </row>
    <row r="1007" spans="1:54" x14ac:dyDescent="0.3">
      <c r="A1007" s="10"/>
      <c r="B1007" s="11"/>
      <c r="C1007" s="12"/>
      <c r="D1007" s="14"/>
      <c r="E1007" s="12"/>
      <c r="F1007" s="14"/>
      <c r="G1007" s="14"/>
      <c r="H1007" s="14"/>
      <c r="I1007" s="14"/>
      <c r="J1007" s="14"/>
      <c r="K1007" s="14"/>
      <c r="L1007" s="14"/>
      <c r="M1007" s="14"/>
      <c r="N1007" s="13"/>
      <c r="O1007" s="13"/>
      <c r="P1007" s="12"/>
      <c r="Q1007" s="12"/>
      <c r="R1007" s="12"/>
      <c r="S1007" s="12"/>
      <c r="T1007" s="12"/>
      <c r="U1007" s="12"/>
      <c r="V1007" s="12"/>
      <c r="W1007" s="17"/>
      <c r="X1007" s="17"/>
      <c r="Y1007" s="15"/>
      <c r="Z1007" s="14"/>
      <c r="AA1007" s="43" t="e">
        <f t="shared" si="135"/>
        <v>#DIV/0!</v>
      </c>
      <c r="AB1007" s="21" t="e">
        <f t="shared" si="136"/>
        <v>#DIV/0!</v>
      </c>
      <c r="AC1007" s="21" t="e">
        <f t="shared" si="137"/>
        <v>#DIV/0!</v>
      </c>
      <c r="AD1007" s="21" t="e">
        <f t="shared" si="138"/>
        <v>#DIV/0!</v>
      </c>
      <c r="AE1007" s="21" t="e">
        <f t="shared" si="139"/>
        <v>#DIV/0!</v>
      </c>
      <c r="AF1007" s="21" t="e">
        <f t="shared" si="142"/>
        <v>#DIV/0!</v>
      </c>
      <c r="AG1007" s="20">
        <f>VLOOKUP(S1007,'tabla ingresos'!$A$3:$D$15,4,FALSE)</f>
        <v>0</v>
      </c>
      <c r="AH1007" s="20">
        <f t="shared" si="140"/>
        <v>0</v>
      </c>
      <c r="AI1007" s="20">
        <f t="shared" si="141"/>
        <v>0</v>
      </c>
      <c r="AJ1007" s="28" t="e">
        <f>VLOOKUP(AA1007,score!$K$2:$L$8,2,TRUE)*AJ$2</f>
        <v>#DIV/0!</v>
      </c>
      <c r="AK1007" s="28">
        <f>VLOOKUP(T1007,score!$M$2:$N$8,2,FALSE)*AK$2</f>
        <v>0</v>
      </c>
      <c r="AL1007" s="28">
        <f>VLOOKUP(Q1007,score!$G$2:$H$8,2,TRUE)*AL$2</f>
        <v>0.1</v>
      </c>
      <c r="AM1007" s="28" t="e">
        <f>VLOOKUP(AB1007,score!$Y$2:$Z$8,2,TRUE)*AM$2</f>
        <v>#DIV/0!</v>
      </c>
      <c r="AN1007" s="28" t="e">
        <f>VLOOKUP(AE1007,score!$AE$2:$AF$8,2,TRUE)*AN$2</f>
        <v>#DIV/0!</v>
      </c>
      <c r="AO1007" s="28">
        <f>VLOOKUP(O1007,score!$C$2:$D$8,2,TRUE)*AO$2</f>
        <v>0.1</v>
      </c>
      <c r="AP1007" s="28">
        <f>VLOOKUP(R1007,score!$I$2:$J$8,2,TRUE)*AP$2</f>
        <v>0.1</v>
      </c>
      <c r="AQ1007" s="28" t="e">
        <f>VLOOKUP(P1007,score!$E$2:$F$8,2,FALSE)*AQ$2</f>
        <v>#N/A</v>
      </c>
      <c r="AR1007" s="28">
        <f>VLOOKUP(U1007,score!$O$2:$P$8,2,TRUE)*AR$2</f>
        <v>0</v>
      </c>
      <c r="AS1007" s="28">
        <f>VLOOKUP(V1007,score!$Q$2:$R$8,2,TRUE)*AS$2</f>
        <v>0</v>
      </c>
      <c r="AT1007" s="28" t="e">
        <f>VLOOKUP(W1007,score!$S$2:$T$8,2,FALSE)*AT$2</f>
        <v>#N/A</v>
      </c>
      <c r="AU1007" s="28" t="e">
        <f>VLOOKUP(X1007,score!$U$2:$V$4,2,FALSE)*AU$2</f>
        <v>#N/A</v>
      </c>
      <c r="AV1007" s="28" t="e">
        <f>VLOOKUP(AF1007,score!$AG$2:$AH$8,2,TRUE)*AV$2</f>
        <v>#DIV/0!</v>
      </c>
      <c r="AW1007" s="28" t="e">
        <f>VLOOKUP(Y1007,score!$W$2:$X$8,2,FALSE)*AW$2</f>
        <v>#N/A</v>
      </c>
      <c r="AX1007" s="28" t="e">
        <f>VLOOKUP(AC1007,score!$AA$2:$AB$8,2,TRUE)*AX$2</f>
        <v>#DIV/0!</v>
      </c>
      <c r="AY1007" s="28" t="e">
        <f>VLOOKUP(AD1007,score!$AC$2:$AD$8,2,TRUE)*AY$2</f>
        <v>#DIV/0!</v>
      </c>
      <c r="AZ1007" s="28">
        <f>VLOOKUP(N1007,score!$A$2:$B$8,2,TRUE)*AZ$2</f>
        <v>0.1</v>
      </c>
      <c r="BA1007" s="29" t="e">
        <f t="shared" si="143"/>
        <v>#DIV/0!</v>
      </c>
      <c r="BB1007" s="29" t="e">
        <f>VLOOKUP(BA1007,score!$AJ$2:$AK$7,2,TRUE)</f>
        <v>#DIV/0!</v>
      </c>
    </row>
    <row r="1008" spans="1:54" x14ac:dyDescent="0.3">
      <c r="A1008" s="10"/>
      <c r="B1008" s="11"/>
      <c r="C1008" s="12"/>
      <c r="D1008" s="14"/>
      <c r="E1008" s="12"/>
      <c r="F1008" s="14"/>
      <c r="G1008" s="14"/>
      <c r="H1008" s="14"/>
      <c r="I1008" s="14"/>
      <c r="J1008" s="14"/>
      <c r="K1008" s="14"/>
      <c r="L1008" s="14"/>
      <c r="M1008" s="14"/>
      <c r="N1008" s="13"/>
      <c r="O1008" s="13"/>
      <c r="P1008" s="12"/>
      <c r="Q1008" s="12"/>
      <c r="R1008" s="12"/>
      <c r="S1008" s="12"/>
      <c r="T1008" s="12"/>
      <c r="U1008" s="12"/>
      <c r="V1008" s="12"/>
      <c r="W1008" s="17"/>
      <c r="X1008" s="17"/>
      <c r="Y1008" s="15"/>
      <c r="Z1008" s="14"/>
      <c r="AA1008" s="43" t="e">
        <f t="shared" si="135"/>
        <v>#DIV/0!</v>
      </c>
      <c r="AB1008" s="21" t="e">
        <f t="shared" si="136"/>
        <v>#DIV/0!</v>
      </c>
      <c r="AC1008" s="21" t="e">
        <f t="shared" si="137"/>
        <v>#DIV/0!</v>
      </c>
      <c r="AD1008" s="21" t="e">
        <f t="shared" si="138"/>
        <v>#DIV/0!</v>
      </c>
      <c r="AE1008" s="21" t="e">
        <f t="shared" si="139"/>
        <v>#DIV/0!</v>
      </c>
      <c r="AF1008" s="21" t="e">
        <f t="shared" si="142"/>
        <v>#DIV/0!</v>
      </c>
      <c r="AG1008" s="20">
        <f>VLOOKUP(S1008,'tabla ingresos'!$A$3:$D$15,4,FALSE)</f>
        <v>0</v>
      </c>
      <c r="AH1008" s="20">
        <f t="shared" si="140"/>
        <v>0</v>
      </c>
      <c r="AI1008" s="20">
        <f t="shared" si="141"/>
        <v>0</v>
      </c>
      <c r="AJ1008" s="28" t="e">
        <f>VLOOKUP(AA1008,score!$K$2:$L$8,2,TRUE)*AJ$2</f>
        <v>#DIV/0!</v>
      </c>
      <c r="AK1008" s="28">
        <f>VLOOKUP(T1008,score!$M$2:$N$8,2,FALSE)*AK$2</f>
        <v>0</v>
      </c>
      <c r="AL1008" s="28">
        <f>VLOOKUP(Q1008,score!$G$2:$H$8,2,TRUE)*AL$2</f>
        <v>0.1</v>
      </c>
      <c r="AM1008" s="28" t="e">
        <f>VLOOKUP(AB1008,score!$Y$2:$Z$8,2,TRUE)*AM$2</f>
        <v>#DIV/0!</v>
      </c>
      <c r="AN1008" s="28" t="e">
        <f>VLOOKUP(AE1008,score!$AE$2:$AF$8,2,TRUE)*AN$2</f>
        <v>#DIV/0!</v>
      </c>
      <c r="AO1008" s="28">
        <f>VLOOKUP(O1008,score!$C$2:$D$8,2,TRUE)*AO$2</f>
        <v>0.1</v>
      </c>
      <c r="AP1008" s="28">
        <f>VLOOKUP(R1008,score!$I$2:$J$8,2,TRUE)*AP$2</f>
        <v>0.1</v>
      </c>
      <c r="AQ1008" s="28" t="e">
        <f>VLOOKUP(P1008,score!$E$2:$F$8,2,FALSE)*AQ$2</f>
        <v>#N/A</v>
      </c>
      <c r="AR1008" s="28">
        <f>VLOOKUP(U1008,score!$O$2:$P$8,2,TRUE)*AR$2</f>
        <v>0</v>
      </c>
      <c r="AS1008" s="28">
        <f>VLOOKUP(V1008,score!$Q$2:$R$8,2,TRUE)*AS$2</f>
        <v>0</v>
      </c>
      <c r="AT1008" s="28" t="e">
        <f>VLOOKUP(W1008,score!$S$2:$T$8,2,FALSE)*AT$2</f>
        <v>#N/A</v>
      </c>
      <c r="AU1008" s="28" t="e">
        <f>VLOOKUP(X1008,score!$U$2:$V$4,2,FALSE)*AU$2</f>
        <v>#N/A</v>
      </c>
      <c r="AV1008" s="28" t="e">
        <f>VLOOKUP(AF1008,score!$AG$2:$AH$8,2,TRUE)*AV$2</f>
        <v>#DIV/0!</v>
      </c>
      <c r="AW1008" s="28" t="e">
        <f>VLOOKUP(Y1008,score!$W$2:$X$8,2,FALSE)*AW$2</f>
        <v>#N/A</v>
      </c>
      <c r="AX1008" s="28" t="e">
        <f>VLOOKUP(AC1008,score!$AA$2:$AB$8,2,TRUE)*AX$2</f>
        <v>#DIV/0!</v>
      </c>
      <c r="AY1008" s="28" t="e">
        <f>VLOOKUP(AD1008,score!$AC$2:$AD$8,2,TRUE)*AY$2</f>
        <v>#DIV/0!</v>
      </c>
      <c r="AZ1008" s="28">
        <f>VLOOKUP(N1008,score!$A$2:$B$8,2,TRUE)*AZ$2</f>
        <v>0.1</v>
      </c>
      <c r="BA1008" s="29" t="e">
        <f t="shared" si="143"/>
        <v>#DIV/0!</v>
      </c>
      <c r="BB1008" s="29" t="e">
        <f>VLOOKUP(BA1008,score!$AJ$2:$AK$7,2,TRUE)</f>
        <v>#DIV/0!</v>
      </c>
    </row>
    <row r="1009" spans="1:54" x14ac:dyDescent="0.3">
      <c r="A1009" s="10"/>
      <c r="B1009" s="11"/>
      <c r="C1009" s="12"/>
      <c r="D1009" s="14"/>
      <c r="E1009" s="12"/>
      <c r="F1009" s="14"/>
      <c r="G1009" s="14"/>
      <c r="H1009" s="14"/>
      <c r="I1009" s="14"/>
      <c r="J1009" s="14"/>
      <c r="K1009" s="14"/>
      <c r="L1009" s="14"/>
      <c r="M1009" s="14"/>
      <c r="N1009" s="13"/>
      <c r="O1009" s="13"/>
      <c r="P1009" s="12"/>
      <c r="Q1009" s="12"/>
      <c r="R1009" s="12"/>
      <c r="S1009" s="12"/>
      <c r="T1009" s="12"/>
      <c r="U1009" s="12"/>
      <c r="V1009" s="12"/>
      <c r="W1009" s="17"/>
      <c r="X1009" s="17"/>
      <c r="Y1009" s="15"/>
      <c r="Z1009" s="14"/>
      <c r="AA1009" s="43" t="e">
        <f t="shared" si="135"/>
        <v>#DIV/0!</v>
      </c>
      <c r="AB1009" s="21" t="e">
        <f t="shared" si="136"/>
        <v>#DIV/0!</v>
      </c>
      <c r="AC1009" s="21" t="e">
        <f t="shared" si="137"/>
        <v>#DIV/0!</v>
      </c>
      <c r="AD1009" s="21" t="e">
        <f t="shared" si="138"/>
        <v>#DIV/0!</v>
      </c>
      <c r="AE1009" s="21" t="e">
        <f t="shared" si="139"/>
        <v>#DIV/0!</v>
      </c>
      <c r="AF1009" s="21" t="e">
        <f t="shared" si="142"/>
        <v>#DIV/0!</v>
      </c>
      <c r="AG1009" s="20">
        <f>VLOOKUP(S1009,'tabla ingresos'!$A$3:$D$15,4,FALSE)</f>
        <v>0</v>
      </c>
      <c r="AH1009" s="20">
        <f t="shared" si="140"/>
        <v>0</v>
      </c>
      <c r="AI1009" s="20">
        <f t="shared" si="141"/>
        <v>0</v>
      </c>
      <c r="AJ1009" s="28" t="e">
        <f>VLOOKUP(AA1009,score!$K$2:$L$8,2,TRUE)*AJ$2</f>
        <v>#DIV/0!</v>
      </c>
      <c r="AK1009" s="28">
        <f>VLOOKUP(T1009,score!$M$2:$N$8,2,FALSE)*AK$2</f>
        <v>0</v>
      </c>
      <c r="AL1009" s="28">
        <f>VLOOKUP(Q1009,score!$G$2:$H$8,2,TRUE)*AL$2</f>
        <v>0.1</v>
      </c>
      <c r="AM1009" s="28" t="e">
        <f>VLOOKUP(AB1009,score!$Y$2:$Z$8,2,TRUE)*AM$2</f>
        <v>#DIV/0!</v>
      </c>
      <c r="AN1009" s="28" t="e">
        <f>VLOOKUP(AE1009,score!$AE$2:$AF$8,2,TRUE)*AN$2</f>
        <v>#DIV/0!</v>
      </c>
      <c r="AO1009" s="28">
        <f>VLOOKUP(O1009,score!$C$2:$D$8,2,TRUE)*AO$2</f>
        <v>0.1</v>
      </c>
      <c r="AP1009" s="28">
        <f>VLOOKUP(R1009,score!$I$2:$J$8,2,TRUE)*AP$2</f>
        <v>0.1</v>
      </c>
      <c r="AQ1009" s="28" t="e">
        <f>VLOOKUP(P1009,score!$E$2:$F$8,2,FALSE)*AQ$2</f>
        <v>#N/A</v>
      </c>
      <c r="AR1009" s="28">
        <f>VLOOKUP(U1009,score!$O$2:$P$8,2,TRUE)*AR$2</f>
        <v>0</v>
      </c>
      <c r="AS1009" s="28">
        <f>VLOOKUP(V1009,score!$Q$2:$R$8,2,TRUE)*AS$2</f>
        <v>0</v>
      </c>
      <c r="AT1009" s="28" t="e">
        <f>VLOOKUP(W1009,score!$S$2:$T$8,2,FALSE)*AT$2</f>
        <v>#N/A</v>
      </c>
      <c r="AU1009" s="28" t="e">
        <f>VLOOKUP(X1009,score!$U$2:$V$4,2,FALSE)*AU$2</f>
        <v>#N/A</v>
      </c>
      <c r="AV1009" s="28" t="e">
        <f>VLOOKUP(AF1009,score!$AG$2:$AH$8,2,TRUE)*AV$2</f>
        <v>#DIV/0!</v>
      </c>
      <c r="AW1009" s="28" t="e">
        <f>VLOOKUP(Y1009,score!$W$2:$X$8,2,FALSE)*AW$2</f>
        <v>#N/A</v>
      </c>
      <c r="AX1009" s="28" t="e">
        <f>VLOOKUP(AC1009,score!$AA$2:$AB$8,2,TRUE)*AX$2</f>
        <v>#DIV/0!</v>
      </c>
      <c r="AY1009" s="28" t="e">
        <f>VLOOKUP(AD1009,score!$AC$2:$AD$8,2,TRUE)*AY$2</f>
        <v>#DIV/0!</v>
      </c>
      <c r="AZ1009" s="28">
        <f>VLOOKUP(N1009,score!$A$2:$B$8,2,TRUE)*AZ$2</f>
        <v>0.1</v>
      </c>
      <c r="BA1009" s="29" t="e">
        <f t="shared" si="143"/>
        <v>#DIV/0!</v>
      </c>
      <c r="BB1009" s="29" t="e">
        <f>VLOOKUP(BA1009,score!$AJ$2:$AK$7,2,TRUE)</f>
        <v>#DIV/0!</v>
      </c>
    </row>
    <row r="1010" spans="1:54" x14ac:dyDescent="0.3">
      <c r="A1010" s="10"/>
      <c r="B1010" s="11"/>
      <c r="C1010" s="12"/>
      <c r="D1010" s="14"/>
      <c r="E1010" s="12"/>
      <c r="F1010" s="14"/>
      <c r="G1010" s="14"/>
      <c r="H1010" s="14"/>
      <c r="I1010" s="14"/>
      <c r="J1010" s="14"/>
      <c r="K1010" s="14"/>
      <c r="L1010" s="14"/>
      <c r="M1010" s="14"/>
      <c r="N1010" s="13"/>
      <c r="O1010" s="13"/>
      <c r="P1010" s="12"/>
      <c r="Q1010" s="12"/>
      <c r="R1010" s="12"/>
      <c r="S1010" s="12"/>
      <c r="T1010" s="12"/>
      <c r="U1010" s="12"/>
      <c r="V1010" s="12"/>
      <c r="W1010" s="17"/>
      <c r="X1010" s="17"/>
      <c r="Y1010" s="15"/>
      <c r="Z1010" s="14"/>
      <c r="AA1010" s="43" t="e">
        <f t="shared" si="135"/>
        <v>#DIV/0!</v>
      </c>
      <c r="AB1010" s="21" t="e">
        <f t="shared" si="136"/>
        <v>#DIV/0!</v>
      </c>
      <c r="AC1010" s="21" t="e">
        <f t="shared" si="137"/>
        <v>#DIV/0!</v>
      </c>
      <c r="AD1010" s="21" t="e">
        <f t="shared" si="138"/>
        <v>#DIV/0!</v>
      </c>
      <c r="AE1010" s="21" t="e">
        <f t="shared" si="139"/>
        <v>#DIV/0!</v>
      </c>
      <c r="AF1010" s="21" t="e">
        <f t="shared" si="142"/>
        <v>#DIV/0!</v>
      </c>
      <c r="AG1010" s="20">
        <f>VLOOKUP(S1010,'tabla ingresos'!$A$3:$D$15,4,FALSE)</f>
        <v>0</v>
      </c>
      <c r="AH1010" s="20">
        <f t="shared" si="140"/>
        <v>0</v>
      </c>
      <c r="AI1010" s="20">
        <f t="shared" si="141"/>
        <v>0</v>
      </c>
      <c r="AJ1010" s="28" t="e">
        <f>VLOOKUP(AA1010,score!$K$2:$L$8,2,TRUE)*AJ$2</f>
        <v>#DIV/0!</v>
      </c>
      <c r="AK1010" s="28">
        <f>VLOOKUP(T1010,score!$M$2:$N$8,2,FALSE)*AK$2</f>
        <v>0</v>
      </c>
      <c r="AL1010" s="28">
        <f>VLOOKUP(Q1010,score!$G$2:$H$8,2,TRUE)*AL$2</f>
        <v>0.1</v>
      </c>
      <c r="AM1010" s="28" t="e">
        <f>VLOOKUP(AB1010,score!$Y$2:$Z$8,2,TRUE)*AM$2</f>
        <v>#DIV/0!</v>
      </c>
      <c r="AN1010" s="28" t="e">
        <f>VLOOKUP(AE1010,score!$AE$2:$AF$8,2,TRUE)*AN$2</f>
        <v>#DIV/0!</v>
      </c>
      <c r="AO1010" s="28">
        <f>VLOOKUP(O1010,score!$C$2:$D$8,2,TRUE)*AO$2</f>
        <v>0.1</v>
      </c>
      <c r="AP1010" s="28">
        <f>VLOOKUP(R1010,score!$I$2:$J$8,2,TRUE)*AP$2</f>
        <v>0.1</v>
      </c>
      <c r="AQ1010" s="28" t="e">
        <f>VLOOKUP(P1010,score!$E$2:$F$8,2,FALSE)*AQ$2</f>
        <v>#N/A</v>
      </c>
      <c r="AR1010" s="28">
        <f>VLOOKUP(U1010,score!$O$2:$P$8,2,TRUE)*AR$2</f>
        <v>0</v>
      </c>
      <c r="AS1010" s="28">
        <f>VLOOKUP(V1010,score!$Q$2:$R$8,2,TRUE)*AS$2</f>
        <v>0</v>
      </c>
      <c r="AT1010" s="28" t="e">
        <f>VLOOKUP(W1010,score!$S$2:$T$8,2,FALSE)*AT$2</f>
        <v>#N/A</v>
      </c>
      <c r="AU1010" s="28" t="e">
        <f>VLOOKUP(X1010,score!$U$2:$V$4,2,FALSE)*AU$2</f>
        <v>#N/A</v>
      </c>
      <c r="AV1010" s="28" t="e">
        <f>VLOOKUP(AF1010,score!$AG$2:$AH$8,2,TRUE)*AV$2</f>
        <v>#DIV/0!</v>
      </c>
      <c r="AW1010" s="28" t="e">
        <f>VLOOKUP(Y1010,score!$W$2:$X$8,2,FALSE)*AW$2</f>
        <v>#N/A</v>
      </c>
      <c r="AX1010" s="28" t="e">
        <f>VLOOKUP(AC1010,score!$AA$2:$AB$8,2,TRUE)*AX$2</f>
        <v>#DIV/0!</v>
      </c>
      <c r="AY1010" s="28" t="e">
        <f>VLOOKUP(AD1010,score!$AC$2:$AD$8,2,TRUE)*AY$2</f>
        <v>#DIV/0!</v>
      </c>
      <c r="AZ1010" s="28">
        <f>VLOOKUP(N1010,score!$A$2:$B$8,2,TRUE)*AZ$2</f>
        <v>0.1</v>
      </c>
      <c r="BA1010" s="29" t="e">
        <f t="shared" si="143"/>
        <v>#DIV/0!</v>
      </c>
      <c r="BB1010" s="29" t="e">
        <f>VLOOKUP(BA1010,score!$AJ$2:$AK$7,2,TRUE)</f>
        <v>#DIV/0!</v>
      </c>
    </row>
    <row r="1011" spans="1:54" x14ac:dyDescent="0.3">
      <c r="A1011" s="10"/>
      <c r="B1011" s="11"/>
      <c r="C1011" s="12"/>
      <c r="D1011" s="14"/>
      <c r="E1011" s="12"/>
      <c r="F1011" s="14"/>
      <c r="G1011" s="14"/>
      <c r="H1011" s="14"/>
      <c r="I1011" s="14"/>
      <c r="J1011" s="14"/>
      <c r="K1011" s="14"/>
      <c r="L1011" s="14"/>
      <c r="M1011" s="14"/>
      <c r="N1011" s="13"/>
      <c r="O1011" s="13"/>
      <c r="P1011" s="12"/>
      <c r="Q1011" s="12"/>
      <c r="R1011" s="12"/>
      <c r="S1011" s="12"/>
      <c r="T1011" s="12"/>
      <c r="U1011" s="12"/>
      <c r="V1011" s="12"/>
      <c r="W1011" s="17"/>
      <c r="X1011" s="17"/>
      <c r="Y1011" s="15"/>
      <c r="Z1011" s="14"/>
      <c r="AA1011" s="43" t="e">
        <f t="shared" si="135"/>
        <v>#DIV/0!</v>
      </c>
      <c r="AB1011" s="21" t="e">
        <f t="shared" si="136"/>
        <v>#DIV/0!</v>
      </c>
      <c r="AC1011" s="21" t="e">
        <f t="shared" si="137"/>
        <v>#DIV/0!</v>
      </c>
      <c r="AD1011" s="21" t="e">
        <f t="shared" si="138"/>
        <v>#DIV/0!</v>
      </c>
      <c r="AE1011" s="21" t="e">
        <f t="shared" si="139"/>
        <v>#DIV/0!</v>
      </c>
      <c r="AF1011" s="21" t="e">
        <f t="shared" si="142"/>
        <v>#DIV/0!</v>
      </c>
      <c r="AG1011" s="20">
        <f>VLOOKUP(S1011,'tabla ingresos'!$A$3:$D$15,4,FALSE)</f>
        <v>0</v>
      </c>
      <c r="AH1011" s="20">
        <f t="shared" si="140"/>
        <v>0</v>
      </c>
      <c r="AI1011" s="20">
        <f t="shared" si="141"/>
        <v>0</v>
      </c>
      <c r="AJ1011" s="28" t="e">
        <f>VLOOKUP(AA1011,score!$K$2:$L$8,2,TRUE)*AJ$2</f>
        <v>#DIV/0!</v>
      </c>
      <c r="AK1011" s="28">
        <f>VLOOKUP(T1011,score!$M$2:$N$8,2,FALSE)*AK$2</f>
        <v>0</v>
      </c>
      <c r="AL1011" s="28">
        <f>VLOOKUP(Q1011,score!$G$2:$H$8,2,TRUE)*AL$2</f>
        <v>0.1</v>
      </c>
      <c r="AM1011" s="28" t="e">
        <f>VLOOKUP(AB1011,score!$Y$2:$Z$8,2,TRUE)*AM$2</f>
        <v>#DIV/0!</v>
      </c>
      <c r="AN1011" s="28" t="e">
        <f>VLOOKUP(AE1011,score!$AE$2:$AF$8,2,TRUE)*AN$2</f>
        <v>#DIV/0!</v>
      </c>
      <c r="AO1011" s="28">
        <f>VLOOKUP(O1011,score!$C$2:$D$8,2,TRUE)*AO$2</f>
        <v>0.1</v>
      </c>
      <c r="AP1011" s="28">
        <f>VLOOKUP(R1011,score!$I$2:$J$8,2,TRUE)*AP$2</f>
        <v>0.1</v>
      </c>
      <c r="AQ1011" s="28" t="e">
        <f>VLOOKUP(P1011,score!$E$2:$F$8,2,FALSE)*AQ$2</f>
        <v>#N/A</v>
      </c>
      <c r="AR1011" s="28">
        <f>VLOOKUP(U1011,score!$O$2:$P$8,2,TRUE)*AR$2</f>
        <v>0</v>
      </c>
      <c r="AS1011" s="28">
        <f>VLOOKUP(V1011,score!$Q$2:$R$8,2,TRUE)*AS$2</f>
        <v>0</v>
      </c>
      <c r="AT1011" s="28" t="e">
        <f>VLOOKUP(W1011,score!$S$2:$T$8,2,FALSE)*AT$2</f>
        <v>#N/A</v>
      </c>
      <c r="AU1011" s="28" t="e">
        <f>VLOOKUP(X1011,score!$U$2:$V$4,2,FALSE)*AU$2</f>
        <v>#N/A</v>
      </c>
      <c r="AV1011" s="28" t="e">
        <f>VLOOKUP(AF1011,score!$AG$2:$AH$8,2,TRUE)*AV$2</f>
        <v>#DIV/0!</v>
      </c>
      <c r="AW1011" s="28" t="e">
        <f>VLOOKUP(Y1011,score!$W$2:$X$8,2,FALSE)*AW$2</f>
        <v>#N/A</v>
      </c>
      <c r="AX1011" s="28" t="e">
        <f>VLOOKUP(AC1011,score!$AA$2:$AB$8,2,TRUE)*AX$2</f>
        <v>#DIV/0!</v>
      </c>
      <c r="AY1011" s="28" t="e">
        <f>VLOOKUP(AD1011,score!$AC$2:$AD$8,2,TRUE)*AY$2</f>
        <v>#DIV/0!</v>
      </c>
      <c r="AZ1011" s="28">
        <f>VLOOKUP(N1011,score!$A$2:$B$8,2,TRUE)*AZ$2</f>
        <v>0.1</v>
      </c>
      <c r="BA1011" s="29" t="e">
        <f t="shared" si="143"/>
        <v>#DIV/0!</v>
      </c>
      <c r="BB1011" s="29" t="e">
        <f>VLOOKUP(BA1011,score!$AJ$2:$AK$7,2,TRUE)</f>
        <v>#DIV/0!</v>
      </c>
    </row>
    <row r="1012" spans="1:54" x14ac:dyDescent="0.3">
      <c r="A1012" s="10"/>
      <c r="B1012" s="11"/>
      <c r="C1012" s="12"/>
      <c r="D1012" s="14"/>
      <c r="E1012" s="12"/>
      <c r="F1012" s="14"/>
      <c r="G1012" s="14"/>
      <c r="H1012" s="14"/>
      <c r="I1012" s="14"/>
      <c r="J1012" s="14"/>
      <c r="K1012" s="14"/>
      <c r="L1012" s="14"/>
      <c r="M1012" s="14"/>
      <c r="N1012" s="13"/>
      <c r="O1012" s="13"/>
      <c r="P1012" s="12"/>
      <c r="Q1012" s="12"/>
      <c r="R1012" s="12"/>
      <c r="S1012" s="12"/>
      <c r="T1012" s="12"/>
      <c r="U1012" s="12"/>
      <c r="V1012" s="12"/>
      <c r="W1012" s="17"/>
      <c r="X1012" s="17"/>
      <c r="Y1012" s="15"/>
      <c r="Z1012" s="14"/>
      <c r="AA1012" s="43" t="e">
        <f t="shared" si="135"/>
        <v>#DIV/0!</v>
      </c>
      <c r="AB1012" s="21" t="e">
        <f t="shared" si="136"/>
        <v>#DIV/0!</v>
      </c>
      <c r="AC1012" s="21" t="e">
        <f t="shared" si="137"/>
        <v>#DIV/0!</v>
      </c>
      <c r="AD1012" s="21" t="e">
        <f t="shared" si="138"/>
        <v>#DIV/0!</v>
      </c>
      <c r="AE1012" s="21" t="e">
        <f t="shared" si="139"/>
        <v>#DIV/0!</v>
      </c>
      <c r="AF1012" s="21" t="e">
        <f t="shared" si="142"/>
        <v>#DIV/0!</v>
      </c>
      <c r="AG1012" s="20">
        <f>VLOOKUP(S1012,'tabla ingresos'!$A$3:$D$15,4,FALSE)</f>
        <v>0</v>
      </c>
      <c r="AH1012" s="20">
        <f t="shared" si="140"/>
        <v>0</v>
      </c>
      <c r="AI1012" s="20">
        <f t="shared" si="141"/>
        <v>0</v>
      </c>
      <c r="AJ1012" s="28" t="e">
        <f>VLOOKUP(AA1012,score!$K$2:$L$8,2,TRUE)*AJ$2</f>
        <v>#DIV/0!</v>
      </c>
      <c r="AK1012" s="28">
        <f>VLOOKUP(T1012,score!$M$2:$N$8,2,FALSE)*AK$2</f>
        <v>0</v>
      </c>
      <c r="AL1012" s="28">
        <f>VLOOKUP(Q1012,score!$G$2:$H$8,2,TRUE)*AL$2</f>
        <v>0.1</v>
      </c>
      <c r="AM1012" s="28" t="e">
        <f>VLOOKUP(AB1012,score!$Y$2:$Z$8,2,TRUE)*AM$2</f>
        <v>#DIV/0!</v>
      </c>
      <c r="AN1012" s="28" t="e">
        <f>VLOOKUP(AE1012,score!$AE$2:$AF$8,2,TRUE)*AN$2</f>
        <v>#DIV/0!</v>
      </c>
      <c r="AO1012" s="28">
        <f>VLOOKUP(O1012,score!$C$2:$D$8,2,TRUE)*AO$2</f>
        <v>0.1</v>
      </c>
      <c r="AP1012" s="28">
        <f>VLOOKUP(R1012,score!$I$2:$J$8,2,TRUE)*AP$2</f>
        <v>0.1</v>
      </c>
      <c r="AQ1012" s="28" t="e">
        <f>VLOOKUP(P1012,score!$E$2:$F$8,2,FALSE)*AQ$2</f>
        <v>#N/A</v>
      </c>
      <c r="AR1012" s="28">
        <f>VLOOKUP(U1012,score!$O$2:$P$8,2,TRUE)*AR$2</f>
        <v>0</v>
      </c>
      <c r="AS1012" s="28">
        <f>VLOOKUP(V1012,score!$Q$2:$R$8,2,TRUE)*AS$2</f>
        <v>0</v>
      </c>
      <c r="AT1012" s="28" t="e">
        <f>VLOOKUP(W1012,score!$S$2:$T$8,2,FALSE)*AT$2</f>
        <v>#N/A</v>
      </c>
      <c r="AU1012" s="28" t="e">
        <f>VLOOKUP(X1012,score!$U$2:$V$4,2,FALSE)*AU$2</f>
        <v>#N/A</v>
      </c>
      <c r="AV1012" s="28" t="e">
        <f>VLOOKUP(AF1012,score!$AG$2:$AH$8,2,TRUE)*AV$2</f>
        <v>#DIV/0!</v>
      </c>
      <c r="AW1012" s="28" t="e">
        <f>VLOOKUP(Y1012,score!$W$2:$X$8,2,FALSE)*AW$2</f>
        <v>#N/A</v>
      </c>
      <c r="AX1012" s="28" t="e">
        <f>VLOOKUP(AC1012,score!$AA$2:$AB$8,2,TRUE)*AX$2</f>
        <v>#DIV/0!</v>
      </c>
      <c r="AY1012" s="28" t="e">
        <f>VLOOKUP(AD1012,score!$AC$2:$AD$8,2,TRUE)*AY$2</f>
        <v>#DIV/0!</v>
      </c>
      <c r="AZ1012" s="28">
        <f>VLOOKUP(N1012,score!$A$2:$B$8,2,TRUE)*AZ$2</f>
        <v>0.1</v>
      </c>
      <c r="BA1012" s="29" t="e">
        <f t="shared" si="143"/>
        <v>#DIV/0!</v>
      </c>
      <c r="BB1012" s="29" t="e">
        <f>VLOOKUP(BA1012,score!$AJ$2:$AK$7,2,TRUE)</f>
        <v>#DIV/0!</v>
      </c>
    </row>
    <row r="1013" spans="1:54" x14ac:dyDescent="0.3">
      <c r="A1013" s="10"/>
      <c r="B1013" s="11"/>
      <c r="C1013" s="12"/>
      <c r="D1013" s="14"/>
      <c r="E1013" s="12"/>
      <c r="F1013" s="14"/>
      <c r="G1013" s="14"/>
      <c r="H1013" s="14"/>
      <c r="I1013" s="14"/>
      <c r="J1013" s="14"/>
      <c r="K1013" s="14"/>
      <c r="L1013" s="14"/>
      <c r="M1013" s="14"/>
      <c r="N1013" s="13"/>
      <c r="O1013" s="13"/>
      <c r="P1013" s="12"/>
      <c r="Q1013" s="12"/>
      <c r="R1013" s="12"/>
      <c r="S1013" s="12"/>
      <c r="T1013" s="12"/>
      <c r="U1013" s="12"/>
      <c r="V1013" s="12"/>
      <c r="W1013" s="17"/>
      <c r="X1013" s="17"/>
      <c r="Y1013" s="15"/>
      <c r="Z1013" s="14"/>
      <c r="AA1013" s="43" t="e">
        <f t="shared" si="135"/>
        <v>#DIV/0!</v>
      </c>
      <c r="AB1013" s="21" t="e">
        <f t="shared" si="136"/>
        <v>#DIV/0!</v>
      </c>
      <c r="AC1013" s="21" t="e">
        <f t="shared" si="137"/>
        <v>#DIV/0!</v>
      </c>
      <c r="AD1013" s="21" t="e">
        <f t="shared" si="138"/>
        <v>#DIV/0!</v>
      </c>
      <c r="AE1013" s="21" t="e">
        <f t="shared" si="139"/>
        <v>#DIV/0!</v>
      </c>
      <c r="AF1013" s="21" t="e">
        <f t="shared" si="142"/>
        <v>#DIV/0!</v>
      </c>
      <c r="AG1013" s="20">
        <f>VLOOKUP(S1013,'tabla ingresos'!$A$3:$D$15,4,FALSE)</f>
        <v>0</v>
      </c>
      <c r="AH1013" s="20">
        <f t="shared" si="140"/>
        <v>0</v>
      </c>
      <c r="AI1013" s="20">
        <f t="shared" si="141"/>
        <v>0</v>
      </c>
      <c r="AJ1013" s="28" t="e">
        <f>VLOOKUP(AA1013,score!$K$2:$L$8,2,TRUE)*AJ$2</f>
        <v>#DIV/0!</v>
      </c>
      <c r="AK1013" s="28">
        <f>VLOOKUP(T1013,score!$M$2:$N$8,2,FALSE)*AK$2</f>
        <v>0</v>
      </c>
      <c r="AL1013" s="28">
        <f>VLOOKUP(Q1013,score!$G$2:$H$8,2,TRUE)*AL$2</f>
        <v>0.1</v>
      </c>
      <c r="AM1013" s="28" t="e">
        <f>VLOOKUP(AB1013,score!$Y$2:$Z$8,2,TRUE)*AM$2</f>
        <v>#DIV/0!</v>
      </c>
      <c r="AN1013" s="28" t="e">
        <f>VLOOKUP(AE1013,score!$AE$2:$AF$8,2,TRUE)*AN$2</f>
        <v>#DIV/0!</v>
      </c>
      <c r="AO1013" s="28">
        <f>VLOOKUP(O1013,score!$C$2:$D$8,2,TRUE)*AO$2</f>
        <v>0.1</v>
      </c>
      <c r="AP1013" s="28">
        <f>VLOOKUP(R1013,score!$I$2:$J$8,2,TRUE)*AP$2</f>
        <v>0.1</v>
      </c>
      <c r="AQ1013" s="28" t="e">
        <f>VLOOKUP(P1013,score!$E$2:$F$8,2,FALSE)*AQ$2</f>
        <v>#N/A</v>
      </c>
      <c r="AR1013" s="28">
        <f>VLOOKUP(U1013,score!$O$2:$P$8,2,TRUE)*AR$2</f>
        <v>0</v>
      </c>
      <c r="AS1013" s="28">
        <f>VLOOKUP(V1013,score!$Q$2:$R$8,2,TRUE)*AS$2</f>
        <v>0</v>
      </c>
      <c r="AT1013" s="28" t="e">
        <f>VLOOKUP(W1013,score!$S$2:$T$8,2,FALSE)*AT$2</f>
        <v>#N/A</v>
      </c>
      <c r="AU1013" s="28" t="e">
        <f>VLOOKUP(X1013,score!$U$2:$V$4,2,FALSE)*AU$2</f>
        <v>#N/A</v>
      </c>
      <c r="AV1013" s="28" t="e">
        <f>VLOOKUP(AF1013,score!$AG$2:$AH$8,2,TRUE)*AV$2</f>
        <v>#DIV/0!</v>
      </c>
      <c r="AW1013" s="28" t="e">
        <f>VLOOKUP(Y1013,score!$W$2:$X$8,2,FALSE)*AW$2</f>
        <v>#N/A</v>
      </c>
      <c r="AX1013" s="28" t="e">
        <f>VLOOKUP(AC1013,score!$AA$2:$AB$8,2,TRUE)*AX$2</f>
        <v>#DIV/0!</v>
      </c>
      <c r="AY1013" s="28" t="e">
        <f>VLOOKUP(AD1013,score!$AC$2:$AD$8,2,TRUE)*AY$2</f>
        <v>#DIV/0!</v>
      </c>
      <c r="AZ1013" s="28">
        <f>VLOOKUP(N1013,score!$A$2:$B$8,2,TRUE)*AZ$2</f>
        <v>0.1</v>
      </c>
      <c r="BA1013" s="29" t="e">
        <f t="shared" si="143"/>
        <v>#DIV/0!</v>
      </c>
      <c r="BB1013" s="29" t="e">
        <f>VLOOKUP(BA1013,score!$AJ$2:$AK$7,2,TRUE)</f>
        <v>#DIV/0!</v>
      </c>
    </row>
    <row r="1014" spans="1:54" x14ac:dyDescent="0.3">
      <c r="A1014" s="10"/>
      <c r="B1014" s="11"/>
      <c r="C1014" s="12"/>
      <c r="D1014" s="14"/>
      <c r="E1014" s="12"/>
      <c r="F1014" s="14"/>
      <c r="G1014" s="14"/>
      <c r="H1014" s="14"/>
      <c r="I1014" s="14"/>
      <c r="J1014" s="14"/>
      <c r="K1014" s="14"/>
      <c r="L1014" s="14"/>
      <c r="M1014" s="14"/>
      <c r="N1014" s="13"/>
      <c r="O1014" s="13"/>
      <c r="P1014" s="12"/>
      <c r="Q1014" s="12"/>
      <c r="R1014" s="12"/>
      <c r="S1014" s="12"/>
      <c r="T1014" s="12"/>
      <c r="U1014" s="12"/>
      <c r="V1014" s="12"/>
      <c r="W1014" s="17"/>
      <c r="X1014" s="17"/>
      <c r="Y1014" s="15"/>
      <c r="Z1014" s="14"/>
      <c r="AA1014" s="43" t="e">
        <f t="shared" si="135"/>
        <v>#DIV/0!</v>
      </c>
      <c r="AB1014" s="21" t="e">
        <f t="shared" si="136"/>
        <v>#DIV/0!</v>
      </c>
      <c r="AC1014" s="21" t="e">
        <f t="shared" si="137"/>
        <v>#DIV/0!</v>
      </c>
      <c r="AD1014" s="21" t="e">
        <f t="shared" si="138"/>
        <v>#DIV/0!</v>
      </c>
      <c r="AE1014" s="21" t="e">
        <f t="shared" si="139"/>
        <v>#DIV/0!</v>
      </c>
      <c r="AF1014" s="21" t="e">
        <f t="shared" si="142"/>
        <v>#DIV/0!</v>
      </c>
      <c r="AG1014" s="20">
        <f>VLOOKUP(S1014,'tabla ingresos'!$A$3:$D$15,4,FALSE)</f>
        <v>0</v>
      </c>
      <c r="AH1014" s="20">
        <f t="shared" si="140"/>
        <v>0</v>
      </c>
      <c r="AI1014" s="20">
        <f t="shared" si="141"/>
        <v>0</v>
      </c>
      <c r="AJ1014" s="28" t="e">
        <f>VLOOKUP(AA1014,score!$K$2:$L$8,2,TRUE)*AJ$2</f>
        <v>#DIV/0!</v>
      </c>
      <c r="AK1014" s="28">
        <f>VLOOKUP(T1014,score!$M$2:$N$8,2,FALSE)*AK$2</f>
        <v>0</v>
      </c>
      <c r="AL1014" s="28">
        <f>VLOOKUP(Q1014,score!$G$2:$H$8,2,TRUE)*AL$2</f>
        <v>0.1</v>
      </c>
      <c r="AM1014" s="28" t="e">
        <f>VLOOKUP(AB1014,score!$Y$2:$Z$8,2,TRUE)*AM$2</f>
        <v>#DIV/0!</v>
      </c>
      <c r="AN1014" s="28" t="e">
        <f>VLOOKUP(AE1014,score!$AE$2:$AF$8,2,TRUE)*AN$2</f>
        <v>#DIV/0!</v>
      </c>
      <c r="AO1014" s="28">
        <f>VLOOKUP(O1014,score!$C$2:$D$8,2,TRUE)*AO$2</f>
        <v>0.1</v>
      </c>
      <c r="AP1014" s="28">
        <f>VLOOKUP(R1014,score!$I$2:$J$8,2,TRUE)*AP$2</f>
        <v>0.1</v>
      </c>
      <c r="AQ1014" s="28" t="e">
        <f>VLOOKUP(P1014,score!$E$2:$F$8,2,FALSE)*AQ$2</f>
        <v>#N/A</v>
      </c>
      <c r="AR1014" s="28">
        <f>VLOOKUP(U1014,score!$O$2:$P$8,2,TRUE)*AR$2</f>
        <v>0</v>
      </c>
      <c r="AS1014" s="28">
        <f>VLOOKUP(V1014,score!$Q$2:$R$8,2,TRUE)*AS$2</f>
        <v>0</v>
      </c>
      <c r="AT1014" s="28" t="e">
        <f>VLOOKUP(W1014,score!$S$2:$T$8,2,FALSE)*AT$2</f>
        <v>#N/A</v>
      </c>
      <c r="AU1014" s="28" t="e">
        <f>VLOOKUP(X1014,score!$U$2:$V$4,2,FALSE)*AU$2</f>
        <v>#N/A</v>
      </c>
      <c r="AV1014" s="28" t="e">
        <f>VLOOKUP(AF1014,score!$AG$2:$AH$8,2,TRUE)*AV$2</f>
        <v>#DIV/0!</v>
      </c>
      <c r="AW1014" s="28" t="e">
        <f>VLOOKUP(Y1014,score!$W$2:$X$8,2,FALSE)*AW$2</f>
        <v>#N/A</v>
      </c>
      <c r="AX1014" s="28" t="e">
        <f>VLOOKUP(AC1014,score!$AA$2:$AB$8,2,TRUE)*AX$2</f>
        <v>#DIV/0!</v>
      </c>
      <c r="AY1014" s="28" t="e">
        <f>VLOOKUP(AD1014,score!$AC$2:$AD$8,2,TRUE)*AY$2</f>
        <v>#DIV/0!</v>
      </c>
      <c r="AZ1014" s="28">
        <f>VLOOKUP(N1014,score!$A$2:$B$8,2,TRUE)*AZ$2</f>
        <v>0.1</v>
      </c>
      <c r="BA1014" s="29" t="e">
        <f t="shared" si="143"/>
        <v>#DIV/0!</v>
      </c>
      <c r="BB1014" s="29" t="e">
        <f>VLOOKUP(BA1014,score!$AJ$2:$AK$7,2,TRUE)</f>
        <v>#DIV/0!</v>
      </c>
    </row>
    <row r="1015" spans="1:54" x14ac:dyDescent="0.3">
      <c r="A1015" s="10"/>
      <c r="B1015" s="11"/>
      <c r="C1015" s="12"/>
      <c r="D1015" s="14"/>
      <c r="E1015" s="12"/>
      <c r="F1015" s="14"/>
      <c r="G1015" s="14"/>
      <c r="H1015" s="14"/>
      <c r="I1015" s="14"/>
      <c r="J1015" s="14"/>
      <c r="K1015" s="14"/>
      <c r="L1015" s="14"/>
      <c r="M1015" s="14"/>
      <c r="N1015" s="13"/>
      <c r="O1015" s="13"/>
      <c r="P1015" s="12"/>
      <c r="Q1015" s="12"/>
      <c r="R1015" s="12"/>
      <c r="S1015" s="12"/>
      <c r="T1015" s="12"/>
      <c r="U1015" s="12"/>
      <c r="V1015" s="12"/>
      <c r="W1015" s="17"/>
      <c r="X1015" s="17"/>
      <c r="Y1015" s="15"/>
      <c r="Z1015" s="14"/>
      <c r="AA1015" s="43" t="e">
        <f t="shared" si="135"/>
        <v>#DIV/0!</v>
      </c>
      <c r="AB1015" s="21" t="e">
        <f t="shared" si="136"/>
        <v>#DIV/0!</v>
      </c>
      <c r="AC1015" s="21" t="e">
        <f t="shared" si="137"/>
        <v>#DIV/0!</v>
      </c>
      <c r="AD1015" s="21" t="e">
        <f t="shared" si="138"/>
        <v>#DIV/0!</v>
      </c>
      <c r="AE1015" s="21" t="e">
        <f t="shared" si="139"/>
        <v>#DIV/0!</v>
      </c>
      <c r="AF1015" s="21" t="e">
        <f t="shared" si="142"/>
        <v>#DIV/0!</v>
      </c>
      <c r="AG1015" s="20">
        <f>VLOOKUP(S1015,'tabla ingresos'!$A$3:$D$15,4,FALSE)</f>
        <v>0</v>
      </c>
      <c r="AH1015" s="20">
        <f t="shared" si="140"/>
        <v>0</v>
      </c>
      <c r="AI1015" s="20">
        <f t="shared" si="141"/>
        <v>0</v>
      </c>
      <c r="AJ1015" s="28" t="e">
        <f>VLOOKUP(AA1015,score!$K$2:$L$8,2,TRUE)*AJ$2</f>
        <v>#DIV/0!</v>
      </c>
      <c r="AK1015" s="28">
        <f>VLOOKUP(T1015,score!$M$2:$N$8,2,FALSE)*AK$2</f>
        <v>0</v>
      </c>
      <c r="AL1015" s="28">
        <f>VLOOKUP(Q1015,score!$G$2:$H$8,2,TRUE)*AL$2</f>
        <v>0.1</v>
      </c>
      <c r="AM1015" s="28" t="e">
        <f>VLOOKUP(AB1015,score!$Y$2:$Z$8,2,TRUE)*AM$2</f>
        <v>#DIV/0!</v>
      </c>
      <c r="AN1015" s="28" t="e">
        <f>VLOOKUP(AE1015,score!$AE$2:$AF$8,2,TRUE)*AN$2</f>
        <v>#DIV/0!</v>
      </c>
      <c r="AO1015" s="28">
        <f>VLOOKUP(O1015,score!$C$2:$D$8,2,TRUE)*AO$2</f>
        <v>0.1</v>
      </c>
      <c r="AP1015" s="28">
        <f>VLOOKUP(R1015,score!$I$2:$J$8,2,TRUE)*AP$2</f>
        <v>0.1</v>
      </c>
      <c r="AQ1015" s="28" t="e">
        <f>VLOOKUP(P1015,score!$E$2:$F$8,2,FALSE)*AQ$2</f>
        <v>#N/A</v>
      </c>
      <c r="AR1015" s="28">
        <f>VLOOKUP(U1015,score!$O$2:$P$8,2,TRUE)*AR$2</f>
        <v>0</v>
      </c>
      <c r="AS1015" s="28">
        <f>VLOOKUP(V1015,score!$Q$2:$R$8,2,TRUE)*AS$2</f>
        <v>0</v>
      </c>
      <c r="AT1015" s="28" t="e">
        <f>VLOOKUP(W1015,score!$S$2:$T$8,2,FALSE)*AT$2</f>
        <v>#N/A</v>
      </c>
      <c r="AU1015" s="28" t="e">
        <f>VLOOKUP(X1015,score!$U$2:$V$4,2,FALSE)*AU$2</f>
        <v>#N/A</v>
      </c>
      <c r="AV1015" s="28" t="e">
        <f>VLOOKUP(AF1015,score!$AG$2:$AH$8,2,TRUE)*AV$2</f>
        <v>#DIV/0!</v>
      </c>
      <c r="AW1015" s="28" t="e">
        <f>VLOOKUP(Y1015,score!$W$2:$X$8,2,FALSE)*AW$2</f>
        <v>#N/A</v>
      </c>
      <c r="AX1015" s="28" t="e">
        <f>VLOOKUP(AC1015,score!$AA$2:$AB$8,2,TRUE)*AX$2</f>
        <v>#DIV/0!</v>
      </c>
      <c r="AY1015" s="28" t="e">
        <f>VLOOKUP(AD1015,score!$AC$2:$AD$8,2,TRUE)*AY$2</f>
        <v>#DIV/0!</v>
      </c>
      <c r="AZ1015" s="28">
        <f>VLOOKUP(N1015,score!$A$2:$B$8,2,TRUE)*AZ$2</f>
        <v>0.1</v>
      </c>
      <c r="BA1015" s="29" t="e">
        <f t="shared" si="143"/>
        <v>#DIV/0!</v>
      </c>
      <c r="BB1015" s="29" t="e">
        <f>VLOOKUP(BA1015,score!$AJ$2:$AK$7,2,TRUE)</f>
        <v>#DIV/0!</v>
      </c>
    </row>
    <row r="1016" spans="1:54" x14ac:dyDescent="0.3">
      <c r="A1016" s="10"/>
      <c r="B1016" s="11"/>
      <c r="C1016" s="12"/>
      <c r="D1016" s="14"/>
      <c r="E1016" s="12"/>
      <c r="F1016" s="14"/>
      <c r="G1016" s="14"/>
      <c r="H1016" s="14"/>
      <c r="I1016" s="14"/>
      <c r="J1016" s="14"/>
      <c r="K1016" s="14"/>
      <c r="L1016" s="14"/>
      <c r="M1016" s="14"/>
      <c r="N1016" s="13"/>
      <c r="O1016" s="13"/>
      <c r="P1016" s="12"/>
      <c r="Q1016" s="12"/>
      <c r="R1016" s="12"/>
      <c r="S1016" s="12"/>
      <c r="T1016" s="12"/>
      <c r="U1016" s="12"/>
      <c r="V1016" s="12"/>
      <c r="W1016" s="17"/>
      <c r="X1016" s="17"/>
      <c r="Y1016" s="15"/>
      <c r="Z1016" s="14"/>
      <c r="AA1016" s="43" t="e">
        <f t="shared" si="135"/>
        <v>#DIV/0!</v>
      </c>
      <c r="AB1016" s="21" t="e">
        <f t="shared" si="136"/>
        <v>#DIV/0!</v>
      </c>
      <c r="AC1016" s="21" t="e">
        <f t="shared" si="137"/>
        <v>#DIV/0!</v>
      </c>
      <c r="AD1016" s="21" t="e">
        <f t="shared" si="138"/>
        <v>#DIV/0!</v>
      </c>
      <c r="AE1016" s="21" t="e">
        <f t="shared" si="139"/>
        <v>#DIV/0!</v>
      </c>
      <c r="AF1016" s="21" t="e">
        <f t="shared" si="142"/>
        <v>#DIV/0!</v>
      </c>
      <c r="AG1016" s="20">
        <f>VLOOKUP(S1016,'tabla ingresos'!$A$3:$D$15,4,FALSE)</f>
        <v>0</v>
      </c>
      <c r="AH1016" s="20">
        <f t="shared" si="140"/>
        <v>0</v>
      </c>
      <c r="AI1016" s="20">
        <f t="shared" si="141"/>
        <v>0</v>
      </c>
      <c r="AJ1016" s="28" t="e">
        <f>VLOOKUP(AA1016,score!$K$2:$L$8,2,TRUE)*AJ$2</f>
        <v>#DIV/0!</v>
      </c>
      <c r="AK1016" s="28">
        <f>VLOOKUP(T1016,score!$M$2:$N$8,2,FALSE)*AK$2</f>
        <v>0</v>
      </c>
      <c r="AL1016" s="28">
        <f>VLOOKUP(Q1016,score!$G$2:$H$8,2,TRUE)*AL$2</f>
        <v>0.1</v>
      </c>
      <c r="AM1016" s="28" t="e">
        <f>VLOOKUP(AB1016,score!$Y$2:$Z$8,2,TRUE)*AM$2</f>
        <v>#DIV/0!</v>
      </c>
      <c r="AN1016" s="28" t="e">
        <f>VLOOKUP(AE1016,score!$AE$2:$AF$8,2,TRUE)*AN$2</f>
        <v>#DIV/0!</v>
      </c>
      <c r="AO1016" s="28">
        <f>VLOOKUP(O1016,score!$C$2:$D$8,2,TRUE)*AO$2</f>
        <v>0.1</v>
      </c>
      <c r="AP1016" s="28">
        <f>VLOOKUP(R1016,score!$I$2:$J$8,2,TRUE)*AP$2</f>
        <v>0.1</v>
      </c>
      <c r="AQ1016" s="28" t="e">
        <f>VLOOKUP(P1016,score!$E$2:$F$8,2,FALSE)*AQ$2</f>
        <v>#N/A</v>
      </c>
      <c r="AR1016" s="28">
        <f>VLOOKUP(U1016,score!$O$2:$P$8,2,TRUE)*AR$2</f>
        <v>0</v>
      </c>
      <c r="AS1016" s="28">
        <f>VLOOKUP(V1016,score!$Q$2:$R$8,2,TRUE)*AS$2</f>
        <v>0</v>
      </c>
      <c r="AT1016" s="28" t="e">
        <f>VLOOKUP(W1016,score!$S$2:$T$8,2,FALSE)*AT$2</f>
        <v>#N/A</v>
      </c>
      <c r="AU1016" s="28" t="e">
        <f>VLOOKUP(X1016,score!$U$2:$V$4,2,FALSE)*AU$2</f>
        <v>#N/A</v>
      </c>
      <c r="AV1016" s="28" t="e">
        <f>VLOOKUP(AF1016,score!$AG$2:$AH$8,2,TRUE)*AV$2</f>
        <v>#DIV/0!</v>
      </c>
      <c r="AW1016" s="28" t="e">
        <f>VLOOKUP(Y1016,score!$W$2:$X$8,2,FALSE)*AW$2</f>
        <v>#N/A</v>
      </c>
      <c r="AX1016" s="28" t="e">
        <f>VLOOKUP(AC1016,score!$AA$2:$AB$8,2,TRUE)*AX$2</f>
        <v>#DIV/0!</v>
      </c>
      <c r="AY1016" s="28" t="e">
        <f>VLOOKUP(AD1016,score!$AC$2:$AD$8,2,TRUE)*AY$2</f>
        <v>#DIV/0!</v>
      </c>
      <c r="AZ1016" s="28">
        <f>VLOOKUP(N1016,score!$A$2:$B$8,2,TRUE)*AZ$2</f>
        <v>0.1</v>
      </c>
      <c r="BA1016" s="29" t="e">
        <f t="shared" si="143"/>
        <v>#DIV/0!</v>
      </c>
      <c r="BB1016" s="29" t="e">
        <f>VLOOKUP(BA1016,score!$AJ$2:$AK$7,2,TRUE)</f>
        <v>#DIV/0!</v>
      </c>
    </row>
    <row r="1017" spans="1:54" x14ac:dyDescent="0.3">
      <c r="A1017" s="10"/>
      <c r="B1017" s="11"/>
      <c r="C1017" s="12"/>
      <c r="D1017" s="14"/>
      <c r="E1017" s="12"/>
      <c r="F1017" s="14"/>
      <c r="G1017" s="14"/>
      <c r="H1017" s="14"/>
      <c r="I1017" s="14"/>
      <c r="J1017" s="14"/>
      <c r="K1017" s="14"/>
      <c r="L1017" s="14"/>
      <c r="M1017" s="14"/>
      <c r="N1017" s="13"/>
      <c r="O1017" s="13"/>
      <c r="P1017" s="12"/>
      <c r="Q1017" s="12"/>
      <c r="R1017" s="12"/>
      <c r="S1017" s="12"/>
      <c r="T1017" s="12"/>
      <c r="U1017" s="12"/>
      <c r="V1017" s="12"/>
      <c r="W1017" s="17"/>
      <c r="X1017" s="17"/>
      <c r="Y1017" s="15"/>
      <c r="Z1017" s="14"/>
      <c r="AA1017" s="43" t="e">
        <f t="shared" si="135"/>
        <v>#DIV/0!</v>
      </c>
      <c r="AB1017" s="21" t="e">
        <f t="shared" si="136"/>
        <v>#DIV/0!</v>
      </c>
      <c r="AC1017" s="21" t="e">
        <f t="shared" si="137"/>
        <v>#DIV/0!</v>
      </c>
      <c r="AD1017" s="21" t="e">
        <f t="shared" si="138"/>
        <v>#DIV/0!</v>
      </c>
      <c r="AE1017" s="21" t="e">
        <f t="shared" si="139"/>
        <v>#DIV/0!</v>
      </c>
      <c r="AF1017" s="21" t="e">
        <f t="shared" si="142"/>
        <v>#DIV/0!</v>
      </c>
      <c r="AG1017" s="20">
        <f>VLOOKUP(S1017,'tabla ingresos'!$A$3:$D$15,4,FALSE)</f>
        <v>0</v>
      </c>
      <c r="AH1017" s="20">
        <f t="shared" si="140"/>
        <v>0</v>
      </c>
      <c r="AI1017" s="20">
        <f t="shared" si="141"/>
        <v>0</v>
      </c>
      <c r="AJ1017" s="28" t="e">
        <f>VLOOKUP(AA1017,score!$K$2:$L$8,2,TRUE)*AJ$2</f>
        <v>#DIV/0!</v>
      </c>
      <c r="AK1017" s="28">
        <f>VLOOKUP(T1017,score!$M$2:$N$8,2,FALSE)*AK$2</f>
        <v>0</v>
      </c>
      <c r="AL1017" s="28">
        <f>VLOOKUP(Q1017,score!$G$2:$H$8,2,TRUE)*AL$2</f>
        <v>0.1</v>
      </c>
      <c r="AM1017" s="28" t="e">
        <f>VLOOKUP(AB1017,score!$Y$2:$Z$8,2,TRUE)*AM$2</f>
        <v>#DIV/0!</v>
      </c>
      <c r="AN1017" s="28" t="e">
        <f>VLOOKUP(AE1017,score!$AE$2:$AF$8,2,TRUE)*AN$2</f>
        <v>#DIV/0!</v>
      </c>
      <c r="AO1017" s="28">
        <f>VLOOKUP(O1017,score!$C$2:$D$8,2,TRUE)*AO$2</f>
        <v>0.1</v>
      </c>
      <c r="AP1017" s="28">
        <f>VLOOKUP(R1017,score!$I$2:$J$8,2,TRUE)*AP$2</f>
        <v>0.1</v>
      </c>
      <c r="AQ1017" s="28" t="e">
        <f>VLOOKUP(P1017,score!$E$2:$F$8,2,FALSE)*AQ$2</f>
        <v>#N/A</v>
      </c>
      <c r="AR1017" s="28">
        <f>VLOOKUP(U1017,score!$O$2:$P$8,2,TRUE)*AR$2</f>
        <v>0</v>
      </c>
      <c r="AS1017" s="28">
        <f>VLOOKUP(V1017,score!$Q$2:$R$8,2,TRUE)*AS$2</f>
        <v>0</v>
      </c>
      <c r="AT1017" s="28" t="e">
        <f>VLOOKUP(W1017,score!$S$2:$T$8,2,FALSE)*AT$2</f>
        <v>#N/A</v>
      </c>
      <c r="AU1017" s="28" t="e">
        <f>VLOOKUP(X1017,score!$U$2:$V$4,2,FALSE)*AU$2</f>
        <v>#N/A</v>
      </c>
      <c r="AV1017" s="28" t="e">
        <f>VLOOKUP(AF1017,score!$AG$2:$AH$8,2,TRUE)*AV$2</f>
        <v>#DIV/0!</v>
      </c>
      <c r="AW1017" s="28" t="e">
        <f>VLOOKUP(Y1017,score!$W$2:$X$8,2,FALSE)*AW$2</f>
        <v>#N/A</v>
      </c>
      <c r="AX1017" s="28" t="e">
        <f>VLOOKUP(AC1017,score!$AA$2:$AB$8,2,TRUE)*AX$2</f>
        <v>#DIV/0!</v>
      </c>
      <c r="AY1017" s="28" t="e">
        <f>VLOOKUP(AD1017,score!$AC$2:$AD$8,2,TRUE)*AY$2</f>
        <v>#DIV/0!</v>
      </c>
      <c r="AZ1017" s="28">
        <f>VLOOKUP(N1017,score!$A$2:$B$8,2,TRUE)*AZ$2</f>
        <v>0.1</v>
      </c>
      <c r="BA1017" s="29" t="e">
        <f t="shared" si="143"/>
        <v>#DIV/0!</v>
      </c>
      <c r="BB1017" s="29" t="e">
        <f>VLOOKUP(BA1017,score!$AJ$2:$AK$7,2,TRUE)</f>
        <v>#DIV/0!</v>
      </c>
    </row>
    <row r="1018" spans="1:54" x14ac:dyDescent="0.3">
      <c r="A1018" s="10"/>
      <c r="B1018" s="11"/>
      <c r="C1018" s="12"/>
      <c r="D1018" s="14"/>
      <c r="E1018" s="12"/>
      <c r="F1018" s="14"/>
      <c r="G1018" s="14"/>
      <c r="H1018" s="14"/>
      <c r="I1018" s="14"/>
      <c r="J1018" s="14"/>
      <c r="K1018" s="14"/>
      <c r="L1018" s="14"/>
      <c r="M1018" s="14"/>
      <c r="N1018" s="13"/>
      <c r="O1018" s="13"/>
      <c r="P1018" s="12"/>
      <c r="Q1018" s="12"/>
      <c r="R1018" s="12"/>
      <c r="S1018" s="12"/>
      <c r="T1018" s="12"/>
      <c r="U1018" s="12"/>
      <c r="V1018" s="12"/>
      <c r="W1018" s="17"/>
      <c r="X1018" s="17"/>
      <c r="Y1018" s="15"/>
      <c r="Z1018" s="14"/>
      <c r="AA1018" s="43" t="e">
        <f t="shared" si="135"/>
        <v>#DIV/0!</v>
      </c>
      <c r="AB1018" s="21" t="e">
        <f t="shared" si="136"/>
        <v>#DIV/0!</v>
      </c>
      <c r="AC1018" s="21" t="e">
        <f t="shared" si="137"/>
        <v>#DIV/0!</v>
      </c>
      <c r="AD1018" s="21" t="e">
        <f t="shared" si="138"/>
        <v>#DIV/0!</v>
      </c>
      <c r="AE1018" s="21" t="e">
        <f t="shared" si="139"/>
        <v>#DIV/0!</v>
      </c>
      <c r="AF1018" s="21" t="e">
        <f t="shared" si="142"/>
        <v>#DIV/0!</v>
      </c>
      <c r="AG1018" s="20">
        <f>VLOOKUP(S1018,'tabla ingresos'!$A$3:$D$15,4,FALSE)</f>
        <v>0</v>
      </c>
      <c r="AH1018" s="20">
        <f t="shared" si="140"/>
        <v>0</v>
      </c>
      <c r="AI1018" s="20">
        <f t="shared" si="141"/>
        <v>0</v>
      </c>
      <c r="AJ1018" s="28" t="e">
        <f>VLOOKUP(AA1018,score!$K$2:$L$8,2,TRUE)*AJ$2</f>
        <v>#DIV/0!</v>
      </c>
      <c r="AK1018" s="28">
        <f>VLOOKUP(T1018,score!$M$2:$N$8,2,FALSE)*AK$2</f>
        <v>0</v>
      </c>
      <c r="AL1018" s="28">
        <f>VLOOKUP(Q1018,score!$G$2:$H$8,2,TRUE)*AL$2</f>
        <v>0.1</v>
      </c>
      <c r="AM1018" s="28" t="e">
        <f>VLOOKUP(AB1018,score!$Y$2:$Z$8,2,TRUE)*AM$2</f>
        <v>#DIV/0!</v>
      </c>
      <c r="AN1018" s="28" t="e">
        <f>VLOOKUP(AE1018,score!$AE$2:$AF$8,2,TRUE)*AN$2</f>
        <v>#DIV/0!</v>
      </c>
      <c r="AO1018" s="28">
        <f>VLOOKUP(O1018,score!$C$2:$D$8,2,TRUE)*AO$2</f>
        <v>0.1</v>
      </c>
      <c r="AP1018" s="28">
        <f>VLOOKUP(R1018,score!$I$2:$J$8,2,TRUE)*AP$2</f>
        <v>0.1</v>
      </c>
      <c r="AQ1018" s="28" t="e">
        <f>VLOOKUP(P1018,score!$E$2:$F$8,2,FALSE)*AQ$2</f>
        <v>#N/A</v>
      </c>
      <c r="AR1018" s="28">
        <f>VLOOKUP(U1018,score!$O$2:$P$8,2,TRUE)*AR$2</f>
        <v>0</v>
      </c>
      <c r="AS1018" s="28">
        <f>VLOOKUP(V1018,score!$Q$2:$R$8,2,TRUE)*AS$2</f>
        <v>0</v>
      </c>
      <c r="AT1018" s="28" t="e">
        <f>VLOOKUP(W1018,score!$S$2:$T$8,2,FALSE)*AT$2</f>
        <v>#N/A</v>
      </c>
      <c r="AU1018" s="28" t="e">
        <f>VLOOKUP(X1018,score!$U$2:$V$4,2,FALSE)*AU$2</f>
        <v>#N/A</v>
      </c>
      <c r="AV1018" s="28" t="e">
        <f>VLOOKUP(AF1018,score!$AG$2:$AH$8,2,TRUE)*AV$2</f>
        <v>#DIV/0!</v>
      </c>
      <c r="AW1018" s="28" t="e">
        <f>VLOOKUP(Y1018,score!$W$2:$X$8,2,FALSE)*AW$2</f>
        <v>#N/A</v>
      </c>
      <c r="AX1018" s="28" t="e">
        <f>VLOOKUP(AC1018,score!$AA$2:$AB$8,2,TRUE)*AX$2</f>
        <v>#DIV/0!</v>
      </c>
      <c r="AY1018" s="28" t="e">
        <f>VLOOKUP(AD1018,score!$AC$2:$AD$8,2,TRUE)*AY$2</f>
        <v>#DIV/0!</v>
      </c>
      <c r="AZ1018" s="28">
        <f>VLOOKUP(N1018,score!$A$2:$B$8,2,TRUE)*AZ$2</f>
        <v>0.1</v>
      </c>
      <c r="BA1018" s="29" t="e">
        <f t="shared" si="143"/>
        <v>#DIV/0!</v>
      </c>
      <c r="BB1018" s="29" t="e">
        <f>VLOOKUP(BA1018,score!$AJ$2:$AK$7,2,TRUE)</f>
        <v>#DIV/0!</v>
      </c>
    </row>
    <row r="1019" spans="1:54" x14ac:dyDescent="0.3">
      <c r="A1019" s="10"/>
      <c r="B1019" s="11"/>
      <c r="C1019" s="12"/>
      <c r="D1019" s="14"/>
      <c r="E1019" s="12"/>
      <c r="F1019" s="14"/>
      <c r="G1019" s="14"/>
      <c r="H1019" s="14"/>
      <c r="I1019" s="14"/>
      <c r="J1019" s="14"/>
      <c r="K1019" s="14"/>
      <c r="L1019" s="14"/>
      <c r="M1019" s="14"/>
      <c r="N1019" s="13"/>
      <c r="O1019" s="13"/>
      <c r="P1019" s="12"/>
      <c r="Q1019" s="12"/>
      <c r="R1019" s="12"/>
      <c r="S1019" s="12"/>
      <c r="T1019" s="12"/>
      <c r="U1019" s="12"/>
      <c r="V1019" s="12"/>
      <c r="W1019" s="17"/>
      <c r="X1019" s="17"/>
      <c r="Y1019" s="15"/>
      <c r="Z1019" s="14"/>
      <c r="AA1019" s="43" t="e">
        <f t="shared" si="135"/>
        <v>#DIV/0!</v>
      </c>
      <c r="AB1019" s="21" t="e">
        <f t="shared" si="136"/>
        <v>#DIV/0!</v>
      </c>
      <c r="AC1019" s="21" t="e">
        <f t="shared" si="137"/>
        <v>#DIV/0!</v>
      </c>
      <c r="AD1019" s="21" t="e">
        <f t="shared" si="138"/>
        <v>#DIV/0!</v>
      </c>
      <c r="AE1019" s="21" t="e">
        <f t="shared" si="139"/>
        <v>#DIV/0!</v>
      </c>
      <c r="AF1019" s="21" t="e">
        <f t="shared" si="142"/>
        <v>#DIV/0!</v>
      </c>
      <c r="AG1019" s="20">
        <f>VLOOKUP(S1019,'tabla ingresos'!$A$3:$D$15,4,FALSE)</f>
        <v>0</v>
      </c>
      <c r="AH1019" s="20">
        <f t="shared" si="140"/>
        <v>0</v>
      </c>
      <c r="AI1019" s="20">
        <f t="shared" si="141"/>
        <v>0</v>
      </c>
      <c r="AJ1019" s="28" t="e">
        <f>VLOOKUP(AA1019,score!$K$2:$L$8,2,TRUE)*AJ$2</f>
        <v>#DIV/0!</v>
      </c>
      <c r="AK1019" s="28">
        <f>VLOOKUP(T1019,score!$M$2:$N$8,2,FALSE)*AK$2</f>
        <v>0</v>
      </c>
      <c r="AL1019" s="28">
        <f>VLOOKUP(Q1019,score!$G$2:$H$8,2,TRUE)*AL$2</f>
        <v>0.1</v>
      </c>
      <c r="AM1019" s="28" t="e">
        <f>VLOOKUP(AB1019,score!$Y$2:$Z$8,2,TRUE)*AM$2</f>
        <v>#DIV/0!</v>
      </c>
      <c r="AN1019" s="28" t="e">
        <f>VLOOKUP(AE1019,score!$AE$2:$AF$8,2,TRUE)*AN$2</f>
        <v>#DIV/0!</v>
      </c>
      <c r="AO1019" s="28">
        <f>VLOOKUP(O1019,score!$C$2:$D$8,2,TRUE)*AO$2</f>
        <v>0.1</v>
      </c>
      <c r="AP1019" s="28">
        <f>VLOOKUP(R1019,score!$I$2:$J$8,2,TRUE)*AP$2</f>
        <v>0.1</v>
      </c>
      <c r="AQ1019" s="28" t="e">
        <f>VLOOKUP(P1019,score!$E$2:$F$8,2,FALSE)*AQ$2</f>
        <v>#N/A</v>
      </c>
      <c r="AR1019" s="28">
        <f>VLOOKUP(U1019,score!$O$2:$P$8,2,TRUE)*AR$2</f>
        <v>0</v>
      </c>
      <c r="AS1019" s="28">
        <f>VLOOKUP(V1019,score!$Q$2:$R$8,2,TRUE)*AS$2</f>
        <v>0</v>
      </c>
      <c r="AT1019" s="28" t="e">
        <f>VLOOKUP(W1019,score!$S$2:$T$8,2,FALSE)*AT$2</f>
        <v>#N/A</v>
      </c>
      <c r="AU1019" s="28" t="e">
        <f>VLOOKUP(X1019,score!$U$2:$V$4,2,FALSE)*AU$2</f>
        <v>#N/A</v>
      </c>
      <c r="AV1019" s="28" t="e">
        <f>VLOOKUP(AF1019,score!$AG$2:$AH$8,2,TRUE)*AV$2</f>
        <v>#DIV/0!</v>
      </c>
      <c r="AW1019" s="28" t="e">
        <f>VLOOKUP(Y1019,score!$W$2:$X$8,2,FALSE)*AW$2</f>
        <v>#N/A</v>
      </c>
      <c r="AX1019" s="28" t="e">
        <f>VLOOKUP(AC1019,score!$AA$2:$AB$8,2,TRUE)*AX$2</f>
        <v>#DIV/0!</v>
      </c>
      <c r="AY1019" s="28" t="e">
        <f>VLOOKUP(AD1019,score!$AC$2:$AD$8,2,TRUE)*AY$2</f>
        <v>#DIV/0!</v>
      </c>
      <c r="AZ1019" s="28">
        <f>VLOOKUP(N1019,score!$A$2:$B$8,2,TRUE)*AZ$2</f>
        <v>0.1</v>
      </c>
      <c r="BA1019" s="29" t="e">
        <f t="shared" si="143"/>
        <v>#DIV/0!</v>
      </c>
      <c r="BB1019" s="29" t="e">
        <f>VLOOKUP(BA1019,score!$AJ$2:$AK$7,2,TRUE)</f>
        <v>#DIV/0!</v>
      </c>
    </row>
    <row r="1020" spans="1:54" x14ac:dyDescent="0.3">
      <c r="A1020" s="10"/>
      <c r="B1020" s="11"/>
      <c r="C1020" s="12"/>
      <c r="D1020" s="14"/>
      <c r="E1020" s="12"/>
      <c r="F1020" s="14"/>
      <c r="G1020" s="14"/>
      <c r="H1020" s="14"/>
      <c r="I1020" s="14"/>
      <c r="J1020" s="14"/>
      <c r="K1020" s="14"/>
      <c r="L1020" s="14"/>
      <c r="M1020" s="14"/>
      <c r="N1020" s="13"/>
      <c r="O1020" s="13"/>
      <c r="P1020" s="12"/>
      <c r="Q1020" s="12"/>
      <c r="R1020" s="12"/>
      <c r="S1020" s="12"/>
      <c r="T1020" s="12"/>
      <c r="U1020" s="12"/>
      <c r="V1020" s="12"/>
      <c r="W1020" s="17"/>
      <c r="X1020" s="17"/>
      <c r="Y1020" s="15"/>
      <c r="Z1020" s="14"/>
      <c r="AA1020" s="43" t="e">
        <f t="shared" si="135"/>
        <v>#DIV/0!</v>
      </c>
      <c r="AB1020" s="21" t="e">
        <f t="shared" si="136"/>
        <v>#DIV/0!</v>
      </c>
      <c r="AC1020" s="21" t="e">
        <f t="shared" si="137"/>
        <v>#DIV/0!</v>
      </c>
      <c r="AD1020" s="21" t="e">
        <f t="shared" si="138"/>
        <v>#DIV/0!</v>
      </c>
      <c r="AE1020" s="21" t="e">
        <f t="shared" si="139"/>
        <v>#DIV/0!</v>
      </c>
      <c r="AF1020" s="21" t="e">
        <f t="shared" si="142"/>
        <v>#DIV/0!</v>
      </c>
      <c r="AG1020" s="20">
        <f>VLOOKUP(S1020,'tabla ingresos'!$A$3:$D$15,4,FALSE)</f>
        <v>0</v>
      </c>
      <c r="AH1020" s="20">
        <f t="shared" si="140"/>
        <v>0</v>
      </c>
      <c r="AI1020" s="20">
        <f t="shared" si="141"/>
        <v>0</v>
      </c>
      <c r="AJ1020" s="28" t="e">
        <f>VLOOKUP(AA1020,score!$K$2:$L$8,2,TRUE)*AJ$2</f>
        <v>#DIV/0!</v>
      </c>
      <c r="AK1020" s="28">
        <f>VLOOKUP(T1020,score!$M$2:$N$8,2,FALSE)*AK$2</f>
        <v>0</v>
      </c>
      <c r="AL1020" s="28">
        <f>VLOOKUP(Q1020,score!$G$2:$H$8,2,TRUE)*AL$2</f>
        <v>0.1</v>
      </c>
      <c r="AM1020" s="28" t="e">
        <f>VLOOKUP(AB1020,score!$Y$2:$Z$8,2,TRUE)*AM$2</f>
        <v>#DIV/0!</v>
      </c>
      <c r="AN1020" s="28" t="e">
        <f>VLOOKUP(AE1020,score!$AE$2:$AF$8,2,TRUE)*AN$2</f>
        <v>#DIV/0!</v>
      </c>
      <c r="AO1020" s="28">
        <f>VLOOKUP(O1020,score!$C$2:$D$8,2,TRUE)*AO$2</f>
        <v>0.1</v>
      </c>
      <c r="AP1020" s="28">
        <f>VLOOKUP(R1020,score!$I$2:$J$8,2,TRUE)*AP$2</f>
        <v>0.1</v>
      </c>
      <c r="AQ1020" s="28" t="e">
        <f>VLOOKUP(P1020,score!$E$2:$F$8,2,FALSE)*AQ$2</f>
        <v>#N/A</v>
      </c>
      <c r="AR1020" s="28">
        <f>VLOOKUP(U1020,score!$O$2:$P$8,2,TRUE)*AR$2</f>
        <v>0</v>
      </c>
      <c r="AS1020" s="28">
        <f>VLOOKUP(V1020,score!$Q$2:$R$8,2,TRUE)*AS$2</f>
        <v>0</v>
      </c>
      <c r="AT1020" s="28" t="e">
        <f>VLOOKUP(W1020,score!$S$2:$T$8,2,FALSE)*AT$2</f>
        <v>#N/A</v>
      </c>
      <c r="AU1020" s="28" t="e">
        <f>VLOOKUP(X1020,score!$U$2:$V$4,2,FALSE)*AU$2</f>
        <v>#N/A</v>
      </c>
      <c r="AV1020" s="28" t="e">
        <f>VLOOKUP(AF1020,score!$AG$2:$AH$8,2,TRUE)*AV$2</f>
        <v>#DIV/0!</v>
      </c>
      <c r="AW1020" s="28" t="e">
        <f>VLOOKUP(Y1020,score!$W$2:$X$8,2,FALSE)*AW$2</f>
        <v>#N/A</v>
      </c>
      <c r="AX1020" s="28" t="e">
        <f>VLOOKUP(AC1020,score!$AA$2:$AB$8,2,TRUE)*AX$2</f>
        <v>#DIV/0!</v>
      </c>
      <c r="AY1020" s="28" t="e">
        <f>VLOOKUP(AD1020,score!$AC$2:$AD$8,2,TRUE)*AY$2</f>
        <v>#DIV/0!</v>
      </c>
      <c r="AZ1020" s="28">
        <f>VLOOKUP(N1020,score!$A$2:$B$8,2,TRUE)*AZ$2</f>
        <v>0.1</v>
      </c>
      <c r="BA1020" s="29" t="e">
        <f t="shared" si="143"/>
        <v>#DIV/0!</v>
      </c>
      <c r="BB1020" s="29" t="e">
        <f>VLOOKUP(BA1020,score!$AJ$2:$AK$7,2,TRUE)</f>
        <v>#DIV/0!</v>
      </c>
    </row>
    <row r="1021" spans="1:54" x14ac:dyDescent="0.3">
      <c r="A1021" s="10"/>
      <c r="B1021" s="11"/>
      <c r="C1021" s="12"/>
      <c r="D1021" s="14"/>
      <c r="E1021" s="12"/>
      <c r="F1021" s="14"/>
      <c r="G1021" s="14"/>
      <c r="H1021" s="14"/>
      <c r="I1021" s="14"/>
      <c r="J1021" s="14"/>
      <c r="K1021" s="14"/>
      <c r="L1021" s="14"/>
      <c r="M1021" s="14"/>
      <c r="N1021" s="13"/>
      <c r="O1021" s="13"/>
      <c r="P1021" s="12"/>
      <c r="Q1021" s="12"/>
      <c r="R1021" s="12"/>
      <c r="S1021" s="12"/>
      <c r="T1021" s="12"/>
      <c r="U1021" s="12"/>
      <c r="V1021" s="12"/>
      <c r="W1021" s="17"/>
      <c r="X1021" s="17"/>
      <c r="Y1021" s="15"/>
      <c r="Z1021" s="14"/>
      <c r="AA1021" s="43" t="e">
        <f t="shared" si="135"/>
        <v>#DIV/0!</v>
      </c>
      <c r="AB1021" s="21" t="e">
        <f t="shared" si="136"/>
        <v>#DIV/0!</v>
      </c>
      <c r="AC1021" s="21" t="e">
        <f t="shared" si="137"/>
        <v>#DIV/0!</v>
      </c>
      <c r="AD1021" s="21" t="e">
        <f t="shared" si="138"/>
        <v>#DIV/0!</v>
      </c>
      <c r="AE1021" s="21" t="e">
        <f t="shared" si="139"/>
        <v>#DIV/0!</v>
      </c>
      <c r="AF1021" s="21" t="e">
        <f t="shared" si="142"/>
        <v>#DIV/0!</v>
      </c>
      <c r="AG1021" s="20">
        <f>VLOOKUP(S1021,'tabla ingresos'!$A$3:$D$15,4,FALSE)</f>
        <v>0</v>
      </c>
      <c r="AH1021" s="20">
        <f t="shared" si="140"/>
        <v>0</v>
      </c>
      <c r="AI1021" s="20">
        <f t="shared" si="141"/>
        <v>0</v>
      </c>
      <c r="AJ1021" s="28" t="e">
        <f>VLOOKUP(AA1021,score!$K$2:$L$8,2,TRUE)*AJ$2</f>
        <v>#DIV/0!</v>
      </c>
      <c r="AK1021" s="28">
        <f>VLOOKUP(T1021,score!$M$2:$N$8,2,FALSE)*AK$2</f>
        <v>0</v>
      </c>
      <c r="AL1021" s="28">
        <f>VLOOKUP(Q1021,score!$G$2:$H$8,2,TRUE)*AL$2</f>
        <v>0.1</v>
      </c>
      <c r="AM1021" s="28" t="e">
        <f>VLOOKUP(AB1021,score!$Y$2:$Z$8,2,TRUE)*AM$2</f>
        <v>#DIV/0!</v>
      </c>
      <c r="AN1021" s="28" t="e">
        <f>VLOOKUP(AE1021,score!$AE$2:$AF$8,2,TRUE)*AN$2</f>
        <v>#DIV/0!</v>
      </c>
      <c r="AO1021" s="28">
        <f>VLOOKUP(O1021,score!$C$2:$D$8,2,TRUE)*AO$2</f>
        <v>0.1</v>
      </c>
      <c r="AP1021" s="28">
        <f>VLOOKUP(R1021,score!$I$2:$J$8,2,TRUE)*AP$2</f>
        <v>0.1</v>
      </c>
      <c r="AQ1021" s="28" t="e">
        <f>VLOOKUP(P1021,score!$E$2:$F$8,2,FALSE)*AQ$2</f>
        <v>#N/A</v>
      </c>
      <c r="AR1021" s="28">
        <f>VLOOKUP(U1021,score!$O$2:$P$8,2,TRUE)*AR$2</f>
        <v>0</v>
      </c>
      <c r="AS1021" s="28">
        <f>VLOOKUP(V1021,score!$Q$2:$R$8,2,TRUE)*AS$2</f>
        <v>0</v>
      </c>
      <c r="AT1021" s="28" t="e">
        <f>VLOOKUP(W1021,score!$S$2:$T$8,2,FALSE)*AT$2</f>
        <v>#N/A</v>
      </c>
      <c r="AU1021" s="28" t="e">
        <f>VLOOKUP(X1021,score!$U$2:$V$4,2,FALSE)*AU$2</f>
        <v>#N/A</v>
      </c>
      <c r="AV1021" s="28" t="e">
        <f>VLOOKUP(AF1021,score!$AG$2:$AH$8,2,TRUE)*AV$2</f>
        <v>#DIV/0!</v>
      </c>
      <c r="AW1021" s="28" t="e">
        <f>VLOOKUP(Y1021,score!$W$2:$X$8,2,FALSE)*AW$2</f>
        <v>#N/A</v>
      </c>
      <c r="AX1021" s="28" t="e">
        <f>VLOOKUP(AC1021,score!$AA$2:$AB$8,2,TRUE)*AX$2</f>
        <v>#DIV/0!</v>
      </c>
      <c r="AY1021" s="28" t="e">
        <f>VLOOKUP(AD1021,score!$AC$2:$AD$8,2,TRUE)*AY$2</f>
        <v>#DIV/0!</v>
      </c>
      <c r="AZ1021" s="28">
        <f>VLOOKUP(N1021,score!$A$2:$B$8,2,TRUE)*AZ$2</f>
        <v>0.1</v>
      </c>
      <c r="BA1021" s="29" t="e">
        <f t="shared" si="143"/>
        <v>#DIV/0!</v>
      </c>
      <c r="BB1021" s="29" t="e">
        <f>VLOOKUP(BA1021,score!$AJ$2:$AK$7,2,TRUE)</f>
        <v>#DIV/0!</v>
      </c>
    </row>
    <row r="1022" spans="1:54" x14ac:dyDescent="0.3">
      <c r="A1022" s="10"/>
      <c r="B1022" s="11"/>
      <c r="C1022" s="12"/>
      <c r="D1022" s="14"/>
      <c r="E1022" s="12"/>
      <c r="F1022" s="14"/>
      <c r="G1022" s="14"/>
      <c r="H1022" s="14"/>
      <c r="I1022" s="14"/>
      <c r="J1022" s="14"/>
      <c r="K1022" s="14"/>
      <c r="L1022" s="14"/>
      <c r="M1022" s="14"/>
      <c r="N1022" s="13"/>
      <c r="O1022" s="13"/>
      <c r="P1022" s="12"/>
      <c r="Q1022" s="12"/>
      <c r="R1022" s="12"/>
      <c r="S1022" s="12"/>
      <c r="T1022" s="12"/>
      <c r="U1022" s="12"/>
      <c r="V1022" s="12"/>
      <c r="W1022" s="17"/>
      <c r="X1022" s="17"/>
      <c r="Y1022" s="15"/>
      <c r="Z1022" s="14"/>
      <c r="AA1022" s="43" t="e">
        <f t="shared" si="135"/>
        <v>#DIV/0!</v>
      </c>
      <c r="AB1022" s="21" t="e">
        <f t="shared" si="136"/>
        <v>#DIV/0!</v>
      </c>
      <c r="AC1022" s="21" t="e">
        <f t="shared" si="137"/>
        <v>#DIV/0!</v>
      </c>
      <c r="AD1022" s="21" t="e">
        <f t="shared" si="138"/>
        <v>#DIV/0!</v>
      </c>
      <c r="AE1022" s="21" t="e">
        <f t="shared" si="139"/>
        <v>#DIV/0!</v>
      </c>
      <c r="AF1022" s="21" t="e">
        <f t="shared" si="142"/>
        <v>#DIV/0!</v>
      </c>
      <c r="AG1022" s="20">
        <f>VLOOKUP(S1022,'tabla ingresos'!$A$3:$D$15,4,FALSE)</f>
        <v>0</v>
      </c>
      <c r="AH1022" s="20">
        <f t="shared" si="140"/>
        <v>0</v>
      </c>
      <c r="AI1022" s="20">
        <f t="shared" si="141"/>
        <v>0</v>
      </c>
      <c r="AJ1022" s="28" t="e">
        <f>VLOOKUP(AA1022,score!$K$2:$L$8,2,TRUE)*AJ$2</f>
        <v>#DIV/0!</v>
      </c>
      <c r="AK1022" s="28">
        <f>VLOOKUP(T1022,score!$M$2:$N$8,2,FALSE)*AK$2</f>
        <v>0</v>
      </c>
      <c r="AL1022" s="28">
        <f>VLOOKUP(Q1022,score!$G$2:$H$8,2,TRUE)*AL$2</f>
        <v>0.1</v>
      </c>
      <c r="AM1022" s="28" t="e">
        <f>VLOOKUP(AB1022,score!$Y$2:$Z$8,2,TRUE)*AM$2</f>
        <v>#DIV/0!</v>
      </c>
      <c r="AN1022" s="28" t="e">
        <f>VLOOKUP(AE1022,score!$AE$2:$AF$8,2,TRUE)*AN$2</f>
        <v>#DIV/0!</v>
      </c>
      <c r="AO1022" s="28">
        <f>VLOOKUP(O1022,score!$C$2:$D$8,2,TRUE)*AO$2</f>
        <v>0.1</v>
      </c>
      <c r="AP1022" s="28">
        <f>VLOOKUP(R1022,score!$I$2:$J$8,2,TRUE)*AP$2</f>
        <v>0.1</v>
      </c>
      <c r="AQ1022" s="28" t="e">
        <f>VLOOKUP(P1022,score!$E$2:$F$8,2,FALSE)*AQ$2</f>
        <v>#N/A</v>
      </c>
      <c r="AR1022" s="28">
        <f>VLOOKUP(U1022,score!$O$2:$P$8,2,TRUE)*AR$2</f>
        <v>0</v>
      </c>
      <c r="AS1022" s="28">
        <f>VLOOKUP(V1022,score!$Q$2:$R$8,2,TRUE)*AS$2</f>
        <v>0</v>
      </c>
      <c r="AT1022" s="28" t="e">
        <f>VLOOKUP(W1022,score!$S$2:$T$8,2,FALSE)*AT$2</f>
        <v>#N/A</v>
      </c>
      <c r="AU1022" s="28" t="e">
        <f>VLOOKUP(X1022,score!$U$2:$V$4,2,FALSE)*AU$2</f>
        <v>#N/A</v>
      </c>
      <c r="AV1022" s="28" t="e">
        <f>VLOOKUP(AF1022,score!$AG$2:$AH$8,2,TRUE)*AV$2</f>
        <v>#DIV/0!</v>
      </c>
      <c r="AW1022" s="28" t="e">
        <f>VLOOKUP(Y1022,score!$W$2:$X$8,2,FALSE)*AW$2</f>
        <v>#N/A</v>
      </c>
      <c r="AX1022" s="28" t="e">
        <f>VLOOKUP(AC1022,score!$AA$2:$AB$8,2,TRUE)*AX$2</f>
        <v>#DIV/0!</v>
      </c>
      <c r="AY1022" s="28" t="e">
        <f>VLOOKUP(AD1022,score!$AC$2:$AD$8,2,TRUE)*AY$2</f>
        <v>#DIV/0!</v>
      </c>
      <c r="AZ1022" s="28">
        <f>VLOOKUP(N1022,score!$A$2:$B$8,2,TRUE)*AZ$2</f>
        <v>0.1</v>
      </c>
      <c r="BA1022" s="29" t="e">
        <f t="shared" si="143"/>
        <v>#DIV/0!</v>
      </c>
      <c r="BB1022" s="29" t="e">
        <f>VLOOKUP(BA1022,score!$AJ$2:$AK$7,2,TRUE)</f>
        <v>#DIV/0!</v>
      </c>
    </row>
    <row r="1023" spans="1:54" x14ac:dyDescent="0.3">
      <c r="A1023" s="10"/>
      <c r="B1023" s="11"/>
      <c r="C1023" s="12"/>
      <c r="D1023" s="14"/>
      <c r="E1023" s="12"/>
      <c r="F1023" s="14"/>
      <c r="G1023" s="14"/>
      <c r="H1023" s="14"/>
      <c r="I1023" s="14"/>
      <c r="J1023" s="14"/>
      <c r="K1023" s="14"/>
      <c r="L1023" s="14"/>
      <c r="M1023" s="14"/>
      <c r="N1023" s="13"/>
      <c r="O1023" s="13"/>
      <c r="P1023" s="12"/>
      <c r="Q1023" s="12"/>
      <c r="R1023" s="12"/>
      <c r="S1023" s="12"/>
      <c r="T1023" s="12"/>
      <c r="U1023" s="12"/>
      <c r="V1023" s="12"/>
      <c r="W1023" s="17"/>
      <c r="X1023" s="17"/>
      <c r="Y1023" s="15"/>
      <c r="Z1023" s="14"/>
      <c r="AA1023" s="43" t="e">
        <f t="shared" si="135"/>
        <v>#DIV/0!</v>
      </c>
      <c r="AB1023" s="21" t="e">
        <f t="shared" si="136"/>
        <v>#DIV/0!</v>
      </c>
      <c r="AC1023" s="21" t="e">
        <f t="shared" si="137"/>
        <v>#DIV/0!</v>
      </c>
      <c r="AD1023" s="21" t="e">
        <f t="shared" si="138"/>
        <v>#DIV/0!</v>
      </c>
      <c r="AE1023" s="21" t="e">
        <f t="shared" si="139"/>
        <v>#DIV/0!</v>
      </c>
      <c r="AF1023" s="21" t="e">
        <f t="shared" si="142"/>
        <v>#DIV/0!</v>
      </c>
      <c r="AG1023" s="20">
        <f>VLOOKUP(S1023,'tabla ingresos'!$A$3:$D$15,4,FALSE)</f>
        <v>0</v>
      </c>
      <c r="AH1023" s="20">
        <f t="shared" si="140"/>
        <v>0</v>
      </c>
      <c r="AI1023" s="20">
        <f t="shared" si="141"/>
        <v>0</v>
      </c>
      <c r="AJ1023" s="28" t="e">
        <f>VLOOKUP(AA1023,score!$K$2:$L$8,2,TRUE)*AJ$2</f>
        <v>#DIV/0!</v>
      </c>
      <c r="AK1023" s="28">
        <f>VLOOKUP(T1023,score!$M$2:$N$8,2,FALSE)*AK$2</f>
        <v>0</v>
      </c>
      <c r="AL1023" s="28">
        <f>VLOOKUP(Q1023,score!$G$2:$H$8,2,TRUE)*AL$2</f>
        <v>0.1</v>
      </c>
      <c r="AM1023" s="28" t="e">
        <f>VLOOKUP(AB1023,score!$Y$2:$Z$8,2,TRUE)*AM$2</f>
        <v>#DIV/0!</v>
      </c>
      <c r="AN1023" s="28" t="e">
        <f>VLOOKUP(AE1023,score!$AE$2:$AF$8,2,TRUE)*AN$2</f>
        <v>#DIV/0!</v>
      </c>
      <c r="AO1023" s="28">
        <f>VLOOKUP(O1023,score!$C$2:$D$8,2,TRUE)*AO$2</f>
        <v>0.1</v>
      </c>
      <c r="AP1023" s="28">
        <f>VLOOKUP(R1023,score!$I$2:$J$8,2,TRUE)*AP$2</f>
        <v>0.1</v>
      </c>
      <c r="AQ1023" s="28" t="e">
        <f>VLOOKUP(P1023,score!$E$2:$F$8,2,FALSE)*AQ$2</f>
        <v>#N/A</v>
      </c>
      <c r="AR1023" s="28">
        <f>VLOOKUP(U1023,score!$O$2:$P$8,2,TRUE)*AR$2</f>
        <v>0</v>
      </c>
      <c r="AS1023" s="28">
        <f>VLOOKUP(V1023,score!$Q$2:$R$8,2,TRUE)*AS$2</f>
        <v>0</v>
      </c>
      <c r="AT1023" s="28" t="e">
        <f>VLOOKUP(W1023,score!$S$2:$T$8,2,FALSE)*AT$2</f>
        <v>#N/A</v>
      </c>
      <c r="AU1023" s="28" t="e">
        <f>VLOOKUP(X1023,score!$U$2:$V$4,2,FALSE)*AU$2</f>
        <v>#N/A</v>
      </c>
      <c r="AV1023" s="28" t="e">
        <f>VLOOKUP(AF1023,score!$AG$2:$AH$8,2,TRUE)*AV$2</f>
        <v>#DIV/0!</v>
      </c>
      <c r="AW1023" s="28" t="e">
        <f>VLOOKUP(Y1023,score!$W$2:$X$8,2,FALSE)*AW$2</f>
        <v>#N/A</v>
      </c>
      <c r="AX1023" s="28" t="e">
        <f>VLOOKUP(AC1023,score!$AA$2:$AB$8,2,TRUE)*AX$2</f>
        <v>#DIV/0!</v>
      </c>
      <c r="AY1023" s="28" t="e">
        <f>VLOOKUP(AD1023,score!$AC$2:$AD$8,2,TRUE)*AY$2</f>
        <v>#DIV/0!</v>
      </c>
      <c r="AZ1023" s="28">
        <f>VLOOKUP(N1023,score!$A$2:$B$8,2,TRUE)*AZ$2</f>
        <v>0.1</v>
      </c>
      <c r="BA1023" s="29" t="e">
        <f t="shared" si="143"/>
        <v>#DIV/0!</v>
      </c>
      <c r="BB1023" s="29" t="e">
        <f>VLOOKUP(BA1023,score!$AJ$2:$AK$7,2,TRUE)</f>
        <v>#DIV/0!</v>
      </c>
    </row>
    <row r="1024" spans="1:54" x14ac:dyDescent="0.3">
      <c r="A1024" s="10"/>
      <c r="B1024" s="11"/>
      <c r="C1024" s="12"/>
      <c r="D1024" s="14"/>
      <c r="E1024" s="12"/>
      <c r="F1024" s="14"/>
      <c r="G1024" s="14"/>
      <c r="H1024" s="14"/>
      <c r="I1024" s="14"/>
      <c r="J1024" s="14"/>
      <c r="K1024" s="14"/>
      <c r="L1024" s="14"/>
      <c r="M1024" s="14"/>
      <c r="N1024" s="13"/>
      <c r="O1024" s="13"/>
      <c r="P1024" s="12"/>
      <c r="Q1024" s="12"/>
      <c r="R1024" s="12"/>
      <c r="S1024" s="12"/>
      <c r="T1024" s="12"/>
      <c r="U1024" s="12"/>
      <c r="V1024" s="12"/>
      <c r="W1024" s="17"/>
      <c r="X1024" s="17"/>
      <c r="Y1024" s="15"/>
      <c r="Z1024" s="14"/>
      <c r="AA1024" s="43" t="e">
        <f t="shared" si="135"/>
        <v>#DIV/0!</v>
      </c>
      <c r="AB1024" s="21" t="e">
        <f t="shared" si="136"/>
        <v>#DIV/0!</v>
      </c>
      <c r="AC1024" s="21" t="e">
        <f t="shared" si="137"/>
        <v>#DIV/0!</v>
      </c>
      <c r="AD1024" s="21" t="e">
        <f t="shared" si="138"/>
        <v>#DIV/0!</v>
      </c>
      <c r="AE1024" s="21" t="e">
        <f t="shared" si="139"/>
        <v>#DIV/0!</v>
      </c>
      <c r="AF1024" s="21" t="e">
        <f t="shared" si="142"/>
        <v>#DIV/0!</v>
      </c>
      <c r="AG1024" s="20">
        <f>VLOOKUP(S1024,'tabla ingresos'!$A$3:$D$15,4,FALSE)</f>
        <v>0</v>
      </c>
      <c r="AH1024" s="20">
        <f t="shared" si="140"/>
        <v>0</v>
      </c>
      <c r="AI1024" s="20">
        <f t="shared" si="141"/>
        <v>0</v>
      </c>
      <c r="AJ1024" s="28" t="e">
        <f>VLOOKUP(AA1024,score!$K$2:$L$8,2,TRUE)*AJ$2</f>
        <v>#DIV/0!</v>
      </c>
      <c r="AK1024" s="28">
        <f>VLOOKUP(T1024,score!$M$2:$N$8,2,FALSE)*AK$2</f>
        <v>0</v>
      </c>
      <c r="AL1024" s="28">
        <f>VLOOKUP(Q1024,score!$G$2:$H$8,2,TRUE)*AL$2</f>
        <v>0.1</v>
      </c>
      <c r="AM1024" s="28" t="e">
        <f>VLOOKUP(AB1024,score!$Y$2:$Z$8,2,TRUE)*AM$2</f>
        <v>#DIV/0!</v>
      </c>
      <c r="AN1024" s="28" t="e">
        <f>VLOOKUP(AE1024,score!$AE$2:$AF$8,2,TRUE)*AN$2</f>
        <v>#DIV/0!</v>
      </c>
      <c r="AO1024" s="28">
        <f>VLOOKUP(O1024,score!$C$2:$D$8,2,TRUE)*AO$2</f>
        <v>0.1</v>
      </c>
      <c r="AP1024" s="28">
        <f>VLOOKUP(R1024,score!$I$2:$J$8,2,TRUE)*AP$2</f>
        <v>0.1</v>
      </c>
      <c r="AQ1024" s="28" t="e">
        <f>VLOOKUP(P1024,score!$E$2:$F$8,2,FALSE)*AQ$2</f>
        <v>#N/A</v>
      </c>
      <c r="AR1024" s="28">
        <f>VLOOKUP(U1024,score!$O$2:$P$8,2,TRUE)*AR$2</f>
        <v>0</v>
      </c>
      <c r="AS1024" s="28">
        <f>VLOOKUP(V1024,score!$Q$2:$R$8,2,TRUE)*AS$2</f>
        <v>0</v>
      </c>
      <c r="AT1024" s="28" t="e">
        <f>VLOOKUP(W1024,score!$S$2:$T$8,2,FALSE)*AT$2</f>
        <v>#N/A</v>
      </c>
      <c r="AU1024" s="28" t="e">
        <f>VLOOKUP(X1024,score!$U$2:$V$4,2,FALSE)*AU$2</f>
        <v>#N/A</v>
      </c>
      <c r="AV1024" s="28" t="e">
        <f>VLOOKUP(AF1024,score!$AG$2:$AH$8,2,TRUE)*AV$2</f>
        <v>#DIV/0!</v>
      </c>
      <c r="AW1024" s="28" t="e">
        <f>VLOOKUP(Y1024,score!$W$2:$X$8,2,FALSE)*AW$2</f>
        <v>#N/A</v>
      </c>
      <c r="AX1024" s="28" t="e">
        <f>VLOOKUP(AC1024,score!$AA$2:$AB$8,2,TRUE)*AX$2</f>
        <v>#DIV/0!</v>
      </c>
      <c r="AY1024" s="28" t="e">
        <f>VLOOKUP(AD1024,score!$AC$2:$AD$8,2,TRUE)*AY$2</f>
        <v>#DIV/0!</v>
      </c>
      <c r="AZ1024" s="28">
        <f>VLOOKUP(N1024,score!$A$2:$B$8,2,TRUE)*AZ$2</f>
        <v>0.1</v>
      </c>
      <c r="BA1024" s="29" t="e">
        <f t="shared" si="143"/>
        <v>#DIV/0!</v>
      </c>
      <c r="BB1024" s="29" t="e">
        <f>VLOOKUP(BA1024,score!$AJ$2:$AK$7,2,TRUE)</f>
        <v>#DIV/0!</v>
      </c>
    </row>
    <row r="1025" spans="1:54" x14ac:dyDescent="0.3">
      <c r="A1025" s="10"/>
      <c r="B1025" s="11"/>
      <c r="C1025" s="12"/>
      <c r="D1025" s="14"/>
      <c r="E1025" s="12"/>
      <c r="F1025" s="14"/>
      <c r="G1025" s="14"/>
      <c r="H1025" s="14"/>
      <c r="I1025" s="14"/>
      <c r="J1025" s="14"/>
      <c r="K1025" s="14"/>
      <c r="L1025" s="14"/>
      <c r="M1025" s="14"/>
      <c r="N1025" s="13"/>
      <c r="O1025" s="13"/>
      <c r="P1025" s="12"/>
      <c r="Q1025" s="12"/>
      <c r="R1025" s="12"/>
      <c r="S1025" s="12"/>
      <c r="T1025" s="12"/>
      <c r="U1025" s="12"/>
      <c r="V1025" s="12"/>
      <c r="W1025" s="17"/>
      <c r="X1025" s="17"/>
      <c r="Y1025" s="15"/>
      <c r="Z1025" s="14"/>
      <c r="AA1025" s="43" t="e">
        <f t="shared" si="135"/>
        <v>#DIV/0!</v>
      </c>
      <c r="AB1025" s="21" t="e">
        <f t="shared" si="136"/>
        <v>#DIV/0!</v>
      </c>
      <c r="AC1025" s="21" t="e">
        <f t="shared" si="137"/>
        <v>#DIV/0!</v>
      </c>
      <c r="AD1025" s="21" t="e">
        <f t="shared" si="138"/>
        <v>#DIV/0!</v>
      </c>
      <c r="AE1025" s="21" t="e">
        <f t="shared" si="139"/>
        <v>#DIV/0!</v>
      </c>
      <c r="AF1025" s="21" t="e">
        <f t="shared" si="142"/>
        <v>#DIV/0!</v>
      </c>
      <c r="AG1025" s="20">
        <f>VLOOKUP(S1025,'tabla ingresos'!$A$3:$D$15,4,FALSE)</f>
        <v>0</v>
      </c>
      <c r="AH1025" s="20">
        <f t="shared" si="140"/>
        <v>0</v>
      </c>
      <c r="AI1025" s="20">
        <f t="shared" si="141"/>
        <v>0</v>
      </c>
      <c r="AJ1025" s="28" t="e">
        <f>VLOOKUP(AA1025,score!$K$2:$L$8,2,TRUE)*AJ$2</f>
        <v>#DIV/0!</v>
      </c>
      <c r="AK1025" s="28">
        <f>VLOOKUP(T1025,score!$M$2:$N$8,2,FALSE)*AK$2</f>
        <v>0</v>
      </c>
      <c r="AL1025" s="28">
        <f>VLOOKUP(Q1025,score!$G$2:$H$8,2,TRUE)*AL$2</f>
        <v>0.1</v>
      </c>
      <c r="AM1025" s="28" t="e">
        <f>VLOOKUP(AB1025,score!$Y$2:$Z$8,2,TRUE)*AM$2</f>
        <v>#DIV/0!</v>
      </c>
      <c r="AN1025" s="28" t="e">
        <f>VLOOKUP(AE1025,score!$AE$2:$AF$8,2,TRUE)*AN$2</f>
        <v>#DIV/0!</v>
      </c>
      <c r="AO1025" s="28">
        <f>VLOOKUP(O1025,score!$C$2:$D$8,2,TRUE)*AO$2</f>
        <v>0.1</v>
      </c>
      <c r="AP1025" s="28">
        <f>VLOOKUP(R1025,score!$I$2:$J$8,2,TRUE)*AP$2</f>
        <v>0.1</v>
      </c>
      <c r="AQ1025" s="28" t="e">
        <f>VLOOKUP(P1025,score!$E$2:$F$8,2,FALSE)*AQ$2</f>
        <v>#N/A</v>
      </c>
      <c r="AR1025" s="28">
        <f>VLOOKUP(U1025,score!$O$2:$P$8,2,TRUE)*AR$2</f>
        <v>0</v>
      </c>
      <c r="AS1025" s="28">
        <f>VLOOKUP(V1025,score!$Q$2:$R$8,2,TRUE)*AS$2</f>
        <v>0</v>
      </c>
      <c r="AT1025" s="28" t="e">
        <f>VLOOKUP(W1025,score!$S$2:$T$8,2,FALSE)*AT$2</f>
        <v>#N/A</v>
      </c>
      <c r="AU1025" s="28" t="e">
        <f>VLOOKUP(X1025,score!$U$2:$V$4,2,FALSE)*AU$2</f>
        <v>#N/A</v>
      </c>
      <c r="AV1025" s="28" t="e">
        <f>VLOOKUP(AF1025,score!$AG$2:$AH$8,2,TRUE)*AV$2</f>
        <v>#DIV/0!</v>
      </c>
      <c r="AW1025" s="28" t="e">
        <f>VLOOKUP(Y1025,score!$W$2:$X$8,2,FALSE)*AW$2</f>
        <v>#N/A</v>
      </c>
      <c r="AX1025" s="28" t="e">
        <f>VLOOKUP(AC1025,score!$AA$2:$AB$8,2,TRUE)*AX$2</f>
        <v>#DIV/0!</v>
      </c>
      <c r="AY1025" s="28" t="e">
        <f>VLOOKUP(AD1025,score!$AC$2:$AD$8,2,TRUE)*AY$2</f>
        <v>#DIV/0!</v>
      </c>
      <c r="AZ1025" s="28">
        <f>VLOOKUP(N1025,score!$A$2:$B$8,2,TRUE)*AZ$2</f>
        <v>0.1</v>
      </c>
      <c r="BA1025" s="29" t="e">
        <f t="shared" si="143"/>
        <v>#DIV/0!</v>
      </c>
      <c r="BB1025" s="29" t="e">
        <f>VLOOKUP(BA1025,score!$AJ$2:$AK$7,2,TRUE)</f>
        <v>#DIV/0!</v>
      </c>
    </row>
    <row r="1026" spans="1:54" x14ac:dyDescent="0.3">
      <c r="A1026" s="10"/>
      <c r="B1026" s="11"/>
      <c r="C1026" s="12"/>
      <c r="D1026" s="14"/>
      <c r="E1026" s="12"/>
      <c r="F1026" s="14"/>
      <c r="G1026" s="14"/>
      <c r="H1026" s="14"/>
      <c r="I1026" s="14"/>
      <c r="J1026" s="14"/>
      <c r="K1026" s="14"/>
      <c r="L1026" s="14"/>
      <c r="M1026" s="14"/>
      <c r="N1026" s="13"/>
      <c r="O1026" s="13"/>
      <c r="P1026" s="12"/>
      <c r="Q1026" s="12"/>
      <c r="R1026" s="12"/>
      <c r="S1026" s="12"/>
      <c r="T1026" s="12"/>
      <c r="U1026" s="12"/>
      <c r="V1026" s="12"/>
      <c r="W1026" s="17"/>
      <c r="X1026" s="17"/>
      <c r="Y1026" s="15"/>
      <c r="Z1026" s="14"/>
      <c r="AA1026" s="43" t="e">
        <f t="shared" si="135"/>
        <v>#DIV/0!</v>
      </c>
      <c r="AB1026" s="21" t="e">
        <f t="shared" si="136"/>
        <v>#DIV/0!</v>
      </c>
      <c r="AC1026" s="21" t="e">
        <f t="shared" si="137"/>
        <v>#DIV/0!</v>
      </c>
      <c r="AD1026" s="21" t="e">
        <f t="shared" si="138"/>
        <v>#DIV/0!</v>
      </c>
      <c r="AE1026" s="21" t="e">
        <f t="shared" si="139"/>
        <v>#DIV/0!</v>
      </c>
      <c r="AF1026" s="21" t="e">
        <f t="shared" si="142"/>
        <v>#DIV/0!</v>
      </c>
      <c r="AG1026" s="20">
        <f>VLOOKUP(S1026,'tabla ingresos'!$A$3:$D$15,4,FALSE)</f>
        <v>0</v>
      </c>
      <c r="AH1026" s="20">
        <f t="shared" si="140"/>
        <v>0</v>
      </c>
      <c r="AI1026" s="20">
        <f t="shared" si="141"/>
        <v>0</v>
      </c>
      <c r="AJ1026" s="28" t="e">
        <f>VLOOKUP(AA1026,score!$K$2:$L$8,2,TRUE)*AJ$2</f>
        <v>#DIV/0!</v>
      </c>
      <c r="AK1026" s="28">
        <f>VLOOKUP(T1026,score!$M$2:$N$8,2,FALSE)*AK$2</f>
        <v>0</v>
      </c>
      <c r="AL1026" s="28">
        <f>VLOOKUP(Q1026,score!$G$2:$H$8,2,TRUE)*AL$2</f>
        <v>0.1</v>
      </c>
      <c r="AM1026" s="28" t="e">
        <f>VLOOKUP(AB1026,score!$Y$2:$Z$8,2,TRUE)*AM$2</f>
        <v>#DIV/0!</v>
      </c>
      <c r="AN1026" s="28" t="e">
        <f>VLOOKUP(AE1026,score!$AE$2:$AF$8,2,TRUE)*AN$2</f>
        <v>#DIV/0!</v>
      </c>
      <c r="AO1026" s="28">
        <f>VLOOKUP(O1026,score!$C$2:$D$8,2,TRUE)*AO$2</f>
        <v>0.1</v>
      </c>
      <c r="AP1026" s="28">
        <f>VLOOKUP(R1026,score!$I$2:$J$8,2,TRUE)*AP$2</f>
        <v>0.1</v>
      </c>
      <c r="AQ1026" s="28" t="e">
        <f>VLOOKUP(P1026,score!$E$2:$F$8,2,FALSE)*AQ$2</f>
        <v>#N/A</v>
      </c>
      <c r="AR1026" s="28">
        <f>VLOOKUP(U1026,score!$O$2:$P$8,2,TRUE)*AR$2</f>
        <v>0</v>
      </c>
      <c r="AS1026" s="28">
        <f>VLOOKUP(V1026,score!$Q$2:$R$8,2,TRUE)*AS$2</f>
        <v>0</v>
      </c>
      <c r="AT1026" s="28" t="e">
        <f>VLOOKUP(W1026,score!$S$2:$T$8,2,FALSE)*AT$2</f>
        <v>#N/A</v>
      </c>
      <c r="AU1026" s="28" t="e">
        <f>VLOOKUP(X1026,score!$U$2:$V$4,2,FALSE)*AU$2</f>
        <v>#N/A</v>
      </c>
      <c r="AV1026" s="28" t="e">
        <f>VLOOKUP(AF1026,score!$AG$2:$AH$8,2,TRUE)*AV$2</f>
        <v>#DIV/0!</v>
      </c>
      <c r="AW1026" s="28" t="e">
        <f>VLOOKUP(Y1026,score!$W$2:$X$8,2,FALSE)*AW$2</f>
        <v>#N/A</v>
      </c>
      <c r="AX1026" s="28" t="e">
        <f>VLOOKUP(AC1026,score!$AA$2:$AB$8,2,TRUE)*AX$2</f>
        <v>#DIV/0!</v>
      </c>
      <c r="AY1026" s="28" t="e">
        <f>VLOOKUP(AD1026,score!$AC$2:$AD$8,2,TRUE)*AY$2</f>
        <v>#DIV/0!</v>
      </c>
      <c r="AZ1026" s="28">
        <f>VLOOKUP(N1026,score!$A$2:$B$8,2,TRUE)*AZ$2</f>
        <v>0.1</v>
      </c>
      <c r="BA1026" s="29" t="e">
        <f t="shared" si="143"/>
        <v>#DIV/0!</v>
      </c>
      <c r="BB1026" s="29" t="e">
        <f>VLOOKUP(BA1026,score!$AJ$2:$AK$7,2,TRUE)</f>
        <v>#DIV/0!</v>
      </c>
    </row>
    <row r="1027" spans="1:54" x14ac:dyDescent="0.3">
      <c r="A1027" s="10"/>
      <c r="B1027" s="11"/>
      <c r="C1027" s="12"/>
      <c r="D1027" s="14"/>
      <c r="E1027" s="12"/>
      <c r="F1027" s="14"/>
      <c r="G1027" s="14"/>
      <c r="H1027" s="14"/>
      <c r="I1027" s="14"/>
      <c r="J1027" s="14"/>
      <c r="K1027" s="14"/>
      <c r="L1027" s="14"/>
      <c r="M1027" s="14"/>
      <c r="N1027" s="13"/>
      <c r="O1027" s="13"/>
      <c r="P1027" s="12"/>
      <c r="Q1027" s="12"/>
      <c r="R1027" s="12"/>
      <c r="S1027" s="12"/>
      <c r="T1027" s="12"/>
      <c r="U1027" s="12"/>
      <c r="V1027" s="12"/>
      <c r="W1027" s="17"/>
      <c r="X1027" s="17"/>
      <c r="Y1027" s="15"/>
      <c r="Z1027" s="14"/>
      <c r="AA1027" s="43" t="e">
        <f t="shared" si="135"/>
        <v>#DIV/0!</v>
      </c>
      <c r="AB1027" s="21" t="e">
        <f t="shared" si="136"/>
        <v>#DIV/0!</v>
      </c>
      <c r="AC1027" s="21" t="e">
        <f t="shared" si="137"/>
        <v>#DIV/0!</v>
      </c>
      <c r="AD1027" s="21" t="e">
        <f t="shared" si="138"/>
        <v>#DIV/0!</v>
      </c>
      <c r="AE1027" s="21" t="e">
        <f t="shared" si="139"/>
        <v>#DIV/0!</v>
      </c>
      <c r="AF1027" s="21" t="e">
        <f t="shared" si="142"/>
        <v>#DIV/0!</v>
      </c>
      <c r="AG1027" s="20">
        <f>VLOOKUP(S1027,'tabla ingresos'!$A$3:$D$15,4,FALSE)</f>
        <v>0</v>
      </c>
      <c r="AH1027" s="20">
        <f t="shared" si="140"/>
        <v>0</v>
      </c>
      <c r="AI1027" s="20">
        <f t="shared" si="141"/>
        <v>0</v>
      </c>
      <c r="AJ1027" s="28" t="e">
        <f>VLOOKUP(AA1027,score!$K$2:$L$8,2,TRUE)*AJ$2</f>
        <v>#DIV/0!</v>
      </c>
      <c r="AK1027" s="28">
        <f>VLOOKUP(T1027,score!$M$2:$N$8,2,FALSE)*AK$2</f>
        <v>0</v>
      </c>
      <c r="AL1027" s="28">
        <f>VLOOKUP(Q1027,score!$G$2:$H$8,2,TRUE)*AL$2</f>
        <v>0.1</v>
      </c>
      <c r="AM1027" s="28" t="e">
        <f>VLOOKUP(AB1027,score!$Y$2:$Z$8,2,TRUE)*AM$2</f>
        <v>#DIV/0!</v>
      </c>
      <c r="AN1027" s="28" t="e">
        <f>VLOOKUP(AE1027,score!$AE$2:$AF$8,2,TRUE)*AN$2</f>
        <v>#DIV/0!</v>
      </c>
      <c r="AO1027" s="28">
        <f>VLOOKUP(O1027,score!$C$2:$D$8,2,TRUE)*AO$2</f>
        <v>0.1</v>
      </c>
      <c r="AP1027" s="28">
        <f>VLOOKUP(R1027,score!$I$2:$J$8,2,TRUE)*AP$2</f>
        <v>0.1</v>
      </c>
      <c r="AQ1027" s="28" t="e">
        <f>VLOOKUP(P1027,score!$E$2:$F$8,2,FALSE)*AQ$2</f>
        <v>#N/A</v>
      </c>
      <c r="AR1027" s="28">
        <f>VLOOKUP(U1027,score!$O$2:$P$8,2,TRUE)*AR$2</f>
        <v>0</v>
      </c>
      <c r="AS1027" s="28">
        <f>VLOOKUP(V1027,score!$Q$2:$R$8,2,TRUE)*AS$2</f>
        <v>0</v>
      </c>
      <c r="AT1027" s="28" t="e">
        <f>VLOOKUP(W1027,score!$S$2:$T$8,2,FALSE)*AT$2</f>
        <v>#N/A</v>
      </c>
      <c r="AU1027" s="28" t="e">
        <f>VLOOKUP(X1027,score!$U$2:$V$4,2,FALSE)*AU$2</f>
        <v>#N/A</v>
      </c>
      <c r="AV1027" s="28" t="e">
        <f>VLOOKUP(AF1027,score!$AG$2:$AH$8,2,TRUE)*AV$2</f>
        <v>#DIV/0!</v>
      </c>
      <c r="AW1027" s="28" t="e">
        <f>VLOOKUP(Y1027,score!$W$2:$X$8,2,FALSE)*AW$2</f>
        <v>#N/A</v>
      </c>
      <c r="AX1027" s="28" t="e">
        <f>VLOOKUP(AC1027,score!$AA$2:$AB$8,2,TRUE)*AX$2</f>
        <v>#DIV/0!</v>
      </c>
      <c r="AY1027" s="28" t="e">
        <f>VLOOKUP(AD1027,score!$AC$2:$AD$8,2,TRUE)*AY$2</f>
        <v>#DIV/0!</v>
      </c>
      <c r="AZ1027" s="28">
        <f>VLOOKUP(N1027,score!$A$2:$B$8,2,TRUE)*AZ$2</f>
        <v>0.1</v>
      </c>
      <c r="BA1027" s="29" t="e">
        <f t="shared" si="143"/>
        <v>#DIV/0!</v>
      </c>
      <c r="BB1027" s="29" t="e">
        <f>VLOOKUP(BA1027,score!$AJ$2:$AK$7,2,TRUE)</f>
        <v>#DIV/0!</v>
      </c>
    </row>
    <row r="1028" spans="1:54" x14ac:dyDescent="0.3">
      <c r="A1028" s="10"/>
      <c r="B1028" s="11"/>
      <c r="C1028" s="12"/>
      <c r="D1028" s="14"/>
      <c r="E1028" s="12"/>
      <c r="F1028" s="14"/>
      <c r="G1028" s="14"/>
      <c r="H1028" s="14"/>
      <c r="I1028" s="14"/>
      <c r="J1028" s="14"/>
      <c r="K1028" s="14"/>
      <c r="L1028" s="14"/>
      <c r="M1028" s="14"/>
      <c r="N1028" s="13"/>
      <c r="O1028" s="13"/>
      <c r="P1028" s="12"/>
      <c r="Q1028" s="12"/>
      <c r="R1028" s="12"/>
      <c r="S1028" s="12"/>
      <c r="T1028" s="12"/>
      <c r="U1028" s="12"/>
      <c r="V1028" s="12"/>
      <c r="W1028" s="17"/>
      <c r="X1028" s="17"/>
      <c r="Y1028" s="15"/>
      <c r="Z1028" s="14"/>
      <c r="AA1028" s="43" t="e">
        <f t="shared" si="135"/>
        <v>#DIV/0!</v>
      </c>
      <c r="AB1028" s="21" t="e">
        <f t="shared" si="136"/>
        <v>#DIV/0!</v>
      </c>
      <c r="AC1028" s="21" t="e">
        <f t="shared" si="137"/>
        <v>#DIV/0!</v>
      </c>
      <c r="AD1028" s="21" t="e">
        <f t="shared" si="138"/>
        <v>#DIV/0!</v>
      </c>
      <c r="AE1028" s="21" t="e">
        <f t="shared" si="139"/>
        <v>#DIV/0!</v>
      </c>
      <c r="AF1028" s="21" t="e">
        <f t="shared" si="142"/>
        <v>#DIV/0!</v>
      </c>
      <c r="AG1028" s="20">
        <f>VLOOKUP(S1028,'tabla ingresos'!$A$3:$D$15,4,FALSE)</f>
        <v>0</v>
      </c>
      <c r="AH1028" s="20">
        <f t="shared" si="140"/>
        <v>0</v>
      </c>
      <c r="AI1028" s="20">
        <f t="shared" si="141"/>
        <v>0</v>
      </c>
      <c r="AJ1028" s="28" t="e">
        <f>VLOOKUP(AA1028,score!$K$2:$L$8,2,TRUE)*AJ$2</f>
        <v>#DIV/0!</v>
      </c>
      <c r="AK1028" s="28">
        <f>VLOOKUP(T1028,score!$M$2:$N$8,2,FALSE)*AK$2</f>
        <v>0</v>
      </c>
      <c r="AL1028" s="28">
        <f>VLOOKUP(Q1028,score!$G$2:$H$8,2,TRUE)*AL$2</f>
        <v>0.1</v>
      </c>
      <c r="AM1028" s="28" t="e">
        <f>VLOOKUP(AB1028,score!$Y$2:$Z$8,2,TRUE)*AM$2</f>
        <v>#DIV/0!</v>
      </c>
      <c r="AN1028" s="28" t="e">
        <f>VLOOKUP(AE1028,score!$AE$2:$AF$8,2,TRUE)*AN$2</f>
        <v>#DIV/0!</v>
      </c>
      <c r="AO1028" s="28">
        <f>VLOOKUP(O1028,score!$C$2:$D$8,2,TRUE)*AO$2</f>
        <v>0.1</v>
      </c>
      <c r="AP1028" s="28">
        <f>VLOOKUP(R1028,score!$I$2:$J$8,2,TRUE)*AP$2</f>
        <v>0.1</v>
      </c>
      <c r="AQ1028" s="28" t="e">
        <f>VLOOKUP(P1028,score!$E$2:$F$8,2,FALSE)*AQ$2</f>
        <v>#N/A</v>
      </c>
      <c r="AR1028" s="28">
        <f>VLOOKUP(U1028,score!$O$2:$P$8,2,TRUE)*AR$2</f>
        <v>0</v>
      </c>
      <c r="AS1028" s="28">
        <f>VLOOKUP(V1028,score!$Q$2:$R$8,2,TRUE)*AS$2</f>
        <v>0</v>
      </c>
      <c r="AT1028" s="28" t="e">
        <f>VLOOKUP(W1028,score!$S$2:$T$8,2,FALSE)*AT$2</f>
        <v>#N/A</v>
      </c>
      <c r="AU1028" s="28" t="e">
        <f>VLOOKUP(X1028,score!$U$2:$V$4,2,FALSE)*AU$2</f>
        <v>#N/A</v>
      </c>
      <c r="AV1028" s="28" t="e">
        <f>VLOOKUP(AF1028,score!$AG$2:$AH$8,2,TRUE)*AV$2</f>
        <v>#DIV/0!</v>
      </c>
      <c r="AW1028" s="28" t="e">
        <f>VLOOKUP(Y1028,score!$W$2:$X$8,2,FALSE)*AW$2</f>
        <v>#N/A</v>
      </c>
      <c r="AX1028" s="28" t="e">
        <f>VLOOKUP(AC1028,score!$AA$2:$AB$8,2,TRUE)*AX$2</f>
        <v>#DIV/0!</v>
      </c>
      <c r="AY1028" s="28" t="e">
        <f>VLOOKUP(AD1028,score!$AC$2:$AD$8,2,TRUE)*AY$2</f>
        <v>#DIV/0!</v>
      </c>
      <c r="AZ1028" s="28">
        <f>VLOOKUP(N1028,score!$A$2:$B$8,2,TRUE)*AZ$2</f>
        <v>0.1</v>
      </c>
      <c r="BA1028" s="29" t="e">
        <f t="shared" si="143"/>
        <v>#DIV/0!</v>
      </c>
      <c r="BB1028" s="29" t="e">
        <f>VLOOKUP(BA1028,score!$AJ$2:$AK$7,2,TRUE)</f>
        <v>#DIV/0!</v>
      </c>
    </row>
    <row r="1029" spans="1:54" x14ac:dyDescent="0.3">
      <c r="A1029" s="10"/>
      <c r="B1029" s="11"/>
      <c r="C1029" s="12"/>
      <c r="D1029" s="14"/>
      <c r="E1029" s="12"/>
      <c r="F1029" s="14"/>
      <c r="G1029" s="14"/>
      <c r="H1029" s="14"/>
      <c r="I1029" s="14"/>
      <c r="J1029" s="14"/>
      <c r="K1029" s="14"/>
      <c r="L1029" s="14"/>
      <c r="M1029" s="14"/>
      <c r="N1029" s="13"/>
      <c r="O1029" s="13"/>
      <c r="P1029" s="12"/>
      <c r="Q1029" s="12"/>
      <c r="R1029" s="12"/>
      <c r="S1029" s="12"/>
      <c r="T1029" s="12"/>
      <c r="U1029" s="12"/>
      <c r="V1029" s="12"/>
      <c r="W1029" s="17"/>
      <c r="X1029" s="17"/>
      <c r="Y1029" s="15"/>
      <c r="Z1029" s="14"/>
      <c r="AA1029" s="43" t="e">
        <f t="shared" ref="AA1029" si="144">+((I1029+L1029)/Z1029)</f>
        <v>#DIV/0!</v>
      </c>
      <c r="AB1029" s="21" t="e">
        <f t="shared" si="136"/>
        <v>#DIV/0!</v>
      </c>
      <c r="AC1029" s="21" t="e">
        <f t="shared" si="137"/>
        <v>#DIV/0!</v>
      </c>
      <c r="AD1029" s="21" t="e">
        <f t="shared" si="138"/>
        <v>#DIV/0!</v>
      </c>
      <c r="AE1029" s="21" t="e">
        <f t="shared" si="139"/>
        <v>#DIV/0!</v>
      </c>
      <c r="AF1029" s="21" t="e">
        <f t="shared" si="142"/>
        <v>#DIV/0!</v>
      </c>
      <c r="AG1029" s="20">
        <f>VLOOKUP(S1029,'tabla ingresos'!$A$3:$D$15,4,FALSE)</f>
        <v>0</v>
      </c>
      <c r="AH1029" s="20">
        <f t="shared" si="140"/>
        <v>0</v>
      </c>
      <c r="AI1029" s="20">
        <f t="shared" ref="AI1029" si="145">IF(AH1029-J1029&gt;100000,AH1029-J1029,0)</f>
        <v>0</v>
      </c>
      <c r="AJ1029" s="28" t="e">
        <f>VLOOKUP(AA1029,score!$K$2:$L$8,2,TRUE)*AJ$2</f>
        <v>#DIV/0!</v>
      </c>
      <c r="AK1029" s="28">
        <f>VLOOKUP(T1029,score!$M$2:$N$8,2,FALSE)*AK$2</f>
        <v>0</v>
      </c>
      <c r="AL1029" s="28">
        <f>VLOOKUP(Q1029,score!$G$2:$H$8,2,TRUE)*AL$2</f>
        <v>0.1</v>
      </c>
      <c r="AM1029" s="28" t="e">
        <f>VLOOKUP(AB1029,score!$Y$2:$Z$8,2,TRUE)*AM$2</f>
        <v>#DIV/0!</v>
      </c>
      <c r="AN1029" s="28" t="e">
        <f>VLOOKUP(AE1029,score!$AE$2:$AF$8,2,TRUE)*AN$2</f>
        <v>#DIV/0!</v>
      </c>
      <c r="AO1029" s="28">
        <f>VLOOKUP(O1029,score!$C$2:$D$8,2,TRUE)*AO$2</f>
        <v>0.1</v>
      </c>
      <c r="AP1029" s="28">
        <f>VLOOKUP(R1029,score!$I$2:$J$8,2,TRUE)*AP$2</f>
        <v>0.1</v>
      </c>
      <c r="AQ1029" s="28" t="e">
        <f>VLOOKUP(P1029,score!$E$2:$F$8,2,FALSE)*AQ$2</f>
        <v>#N/A</v>
      </c>
      <c r="AR1029" s="28">
        <f>VLOOKUP(U1029,score!$O$2:$P$8,2,TRUE)*AR$2</f>
        <v>0</v>
      </c>
      <c r="AS1029" s="28">
        <f>VLOOKUP(V1029,score!$Q$2:$R$8,2,TRUE)*AS$2</f>
        <v>0</v>
      </c>
      <c r="AT1029" s="28" t="e">
        <f>VLOOKUP(W1029,score!$S$2:$T$8,2,FALSE)*AT$2</f>
        <v>#N/A</v>
      </c>
      <c r="AU1029" s="28" t="e">
        <f>VLOOKUP(X1029,score!$U$2:$V$4,2,FALSE)*AU$2</f>
        <v>#N/A</v>
      </c>
      <c r="AV1029" s="28" t="e">
        <f>VLOOKUP(AF1029,score!$AG$2:$AH$8,2,TRUE)*AV$2</f>
        <v>#DIV/0!</v>
      </c>
      <c r="AW1029" s="28" t="e">
        <f>VLOOKUP(Y1029,score!$W$2:$X$8,2,FALSE)*AW$2</f>
        <v>#N/A</v>
      </c>
      <c r="AX1029" s="28" t="e">
        <f>VLOOKUP(AC1029,score!$AA$2:$AB$8,2,TRUE)*AX$2</f>
        <v>#DIV/0!</v>
      </c>
      <c r="AY1029" s="28" t="e">
        <f>VLOOKUP(AD1029,score!$AC$2:$AD$8,2,TRUE)*AY$2</f>
        <v>#DIV/0!</v>
      </c>
      <c r="AZ1029" s="28">
        <f>VLOOKUP(N1029,score!$A$2:$B$8,2,TRUE)*AZ$2</f>
        <v>0.1</v>
      </c>
      <c r="BA1029" s="29" t="e">
        <f t="shared" si="143"/>
        <v>#DIV/0!</v>
      </c>
      <c r="BB1029" s="29" t="e">
        <f>VLOOKUP(BA1029,score!$AJ$2:$AK$7,2,TRUE)</f>
        <v>#DIV/0!</v>
      </c>
    </row>
  </sheetData>
  <autoFilter ref="A4:BB1029" xr:uid="{3060BFD2-765B-4C7A-AF2E-8A90ECF6859D}"/>
  <sortState xmlns:xlrd2="http://schemas.microsoft.com/office/spreadsheetml/2017/richdata2" ref="A5:BA1029">
    <sortCondition descending="1" ref="BA5:BA1029"/>
  </sortState>
  <mergeCells count="5">
    <mergeCell ref="AJ1:AL1"/>
    <mergeCell ref="AM1:AP1"/>
    <mergeCell ref="AQ1:AT1"/>
    <mergeCell ref="AX1:AZ1"/>
    <mergeCell ref="AV1:AW1"/>
  </mergeCells>
  <phoneticPr fontId="26" type="noConversion"/>
  <conditionalFormatting sqref="AB5:AB1029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5:AC1029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5:AD1029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5:AF1029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5:AF1029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R5:AR1029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A5:BA1029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B5:BB102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M5:AN1029 AS5:AY1029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Z5:AZ1029 AJ5:AL1029 AO5:AQ1029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A5:AA102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A7337-AF10-4B7C-8094-F363DFC213FE}">
  <dimension ref="A1:H39"/>
  <sheetViews>
    <sheetView showGridLines="0" tabSelected="1" zoomScale="230" zoomScaleNormal="230" workbookViewId="0">
      <pane xSplit="2" ySplit="1" topLeftCell="C28" activePane="bottomRight" state="frozen"/>
      <selection pane="topRight" activeCell="C1" sqref="C1"/>
      <selection pane="bottomLeft" activeCell="A4" sqref="A4"/>
      <selection pane="bottomRight" activeCell="E30" sqref="E30"/>
    </sheetView>
  </sheetViews>
  <sheetFormatPr baseColWidth="10" defaultRowHeight="16.5" x14ac:dyDescent="0.3"/>
  <cols>
    <col min="1" max="1" width="20.28515625" style="1" bestFit="1" customWidth="1"/>
    <col min="2" max="2" width="5" style="1" bestFit="1" customWidth="1"/>
    <col min="3" max="8" width="8.28515625" style="62" bestFit="1" customWidth="1"/>
    <col min="9" max="16384" width="11.42578125" style="1"/>
  </cols>
  <sheetData>
    <row r="1" spans="1:8" x14ac:dyDescent="0.3">
      <c r="A1" s="108" t="s">
        <v>79</v>
      </c>
      <c r="B1" s="109" t="s">
        <v>31</v>
      </c>
      <c r="C1" s="110" t="s">
        <v>120</v>
      </c>
      <c r="D1" s="110" t="s">
        <v>121</v>
      </c>
      <c r="E1" s="110" t="s">
        <v>122</v>
      </c>
      <c r="F1" s="110" t="s">
        <v>123</v>
      </c>
      <c r="G1" s="110" t="s">
        <v>124</v>
      </c>
      <c r="H1" s="110" t="s">
        <v>125</v>
      </c>
    </row>
    <row r="2" spans="1:8" x14ac:dyDescent="0.3">
      <c r="A2" s="111" t="s">
        <v>105</v>
      </c>
      <c r="B2" s="112">
        <v>686</v>
      </c>
      <c r="C2" s="110">
        <v>310276156.5</v>
      </c>
      <c r="D2" s="110">
        <v>4290692145</v>
      </c>
      <c r="E2" s="110">
        <v>2808055206</v>
      </c>
      <c r="F2" s="110">
        <v>1483872146</v>
      </c>
      <c r="G2" s="110">
        <v>8835620000</v>
      </c>
      <c r="H2" s="110">
        <v>1881966000</v>
      </c>
    </row>
    <row r="3" spans="1:8" x14ac:dyDescent="0.3">
      <c r="A3" s="113" t="s">
        <v>113</v>
      </c>
      <c r="B3" s="112">
        <v>1</v>
      </c>
      <c r="C3" s="110">
        <v>40200</v>
      </c>
      <c r="D3" s="110">
        <v>2978642</v>
      </c>
      <c r="E3" s="110">
        <v>0</v>
      </c>
      <c r="F3" s="110">
        <v>4213849</v>
      </c>
      <c r="G3" s="110">
        <v>8461000</v>
      </c>
      <c r="H3" s="110">
        <v>8461000</v>
      </c>
    </row>
    <row r="4" spans="1:8" x14ac:dyDescent="0.3">
      <c r="A4" s="113" t="s">
        <v>29</v>
      </c>
      <c r="B4" s="112">
        <v>19</v>
      </c>
      <c r="C4" s="110">
        <v>5624648</v>
      </c>
      <c r="D4" s="110">
        <v>54020033</v>
      </c>
      <c r="E4" s="110">
        <v>16177801</v>
      </c>
      <c r="F4" s="110">
        <v>37842232</v>
      </c>
      <c r="G4" s="110">
        <v>147728000</v>
      </c>
      <c r="H4" s="110">
        <v>12865000</v>
      </c>
    </row>
    <row r="5" spans="1:8" x14ac:dyDescent="0.3">
      <c r="A5" s="113" t="s">
        <v>114</v>
      </c>
      <c r="B5" s="112">
        <v>173</v>
      </c>
      <c r="C5" s="110">
        <v>14623615.5</v>
      </c>
      <c r="D5" s="110">
        <v>566691180</v>
      </c>
      <c r="E5" s="110">
        <v>263894234</v>
      </c>
      <c r="F5" s="110">
        <v>302796946</v>
      </c>
      <c r="G5" s="110">
        <v>1467192000</v>
      </c>
      <c r="H5" s="110">
        <v>250303000</v>
      </c>
    </row>
    <row r="6" spans="1:8" x14ac:dyDescent="0.3">
      <c r="A6" s="113" t="s">
        <v>115</v>
      </c>
      <c r="B6" s="112">
        <v>347</v>
      </c>
      <c r="C6" s="110">
        <v>116571591</v>
      </c>
      <c r="D6" s="110">
        <v>1849036436</v>
      </c>
      <c r="E6" s="110">
        <v>1141591097</v>
      </c>
      <c r="F6" s="110">
        <v>707445339</v>
      </c>
      <c r="G6" s="110">
        <v>3846356000</v>
      </c>
      <c r="H6" s="110">
        <v>881096000</v>
      </c>
    </row>
    <row r="7" spans="1:8" x14ac:dyDescent="0.3">
      <c r="A7" s="113" t="s">
        <v>30</v>
      </c>
      <c r="B7" s="112">
        <v>114</v>
      </c>
      <c r="C7" s="110">
        <v>105046140</v>
      </c>
      <c r="D7" s="110">
        <v>1108216929</v>
      </c>
      <c r="E7" s="110">
        <v>777822062</v>
      </c>
      <c r="F7" s="110">
        <v>330394867</v>
      </c>
      <c r="G7" s="110">
        <v>1565848000</v>
      </c>
      <c r="H7" s="110">
        <v>603238000</v>
      </c>
    </row>
    <row r="8" spans="1:8" x14ac:dyDescent="0.3">
      <c r="A8" s="113" t="s">
        <v>116</v>
      </c>
      <c r="B8" s="112">
        <v>30</v>
      </c>
      <c r="C8" s="110">
        <v>68369962</v>
      </c>
      <c r="D8" s="110">
        <v>702900843</v>
      </c>
      <c r="E8" s="110">
        <v>601721930</v>
      </c>
      <c r="F8" s="110">
        <v>101178913</v>
      </c>
      <c r="G8" s="110">
        <v>1785544000</v>
      </c>
      <c r="H8" s="110">
        <v>126003000</v>
      </c>
    </row>
    <row r="9" spans="1:8" x14ac:dyDescent="0.3">
      <c r="A9" s="113" t="s">
        <v>118</v>
      </c>
      <c r="B9" s="112">
        <v>2</v>
      </c>
      <c r="C9" s="110"/>
      <c r="D9" s="110">
        <v>6848082</v>
      </c>
      <c r="E9" s="110">
        <v>6848082</v>
      </c>
      <c r="F9" s="110">
        <v>0</v>
      </c>
      <c r="G9" s="110">
        <v>14491000</v>
      </c>
      <c r="H9" s="110">
        <v>0</v>
      </c>
    </row>
    <row r="10" spans="1:8" x14ac:dyDescent="0.3">
      <c r="A10" s="111" t="s">
        <v>106</v>
      </c>
      <c r="B10" s="112">
        <v>105</v>
      </c>
      <c r="C10" s="110">
        <v>74368102</v>
      </c>
      <c r="D10" s="110">
        <v>1133966638</v>
      </c>
      <c r="E10" s="110">
        <v>766161482</v>
      </c>
      <c r="F10" s="110">
        <v>367805156</v>
      </c>
      <c r="G10" s="110">
        <v>0</v>
      </c>
      <c r="H10" s="110">
        <v>0</v>
      </c>
    </row>
    <row r="11" spans="1:8" x14ac:dyDescent="0.3">
      <c r="A11" s="113" t="s">
        <v>29</v>
      </c>
      <c r="B11" s="112">
        <v>2</v>
      </c>
      <c r="C11" s="110"/>
      <c r="D11" s="110">
        <v>3090677</v>
      </c>
      <c r="E11" s="110">
        <v>1866479</v>
      </c>
      <c r="F11" s="110">
        <v>1224198</v>
      </c>
      <c r="G11" s="110">
        <v>0</v>
      </c>
      <c r="H11" s="110">
        <v>0</v>
      </c>
    </row>
    <row r="12" spans="1:8" x14ac:dyDescent="0.3">
      <c r="A12" s="113" t="s">
        <v>114</v>
      </c>
      <c r="B12" s="112">
        <v>16</v>
      </c>
      <c r="C12" s="110">
        <v>2001416</v>
      </c>
      <c r="D12" s="110">
        <v>69372788</v>
      </c>
      <c r="E12" s="110">
        <v>24841641</v>
      </c>
      <c r="F12" s="110">
        <v>44531147</v>
      </c>
      <c r="G12" s="110">
        <v>0</v>
      </c>
      <c r="H12" s="110">
        <v>0</v>
      </c>
    </row>
    <row r="13" spans="1:8" x14ac:dyDescent="0.3">
      <c r="A13" s="113" t="s">
        <v>115</v>
      </c>
      <c r="B13" s="112">
        <v>45</v>
      </c>
      <c r="C13" s="110">
        <v>12467636</v>
      </c>
      <c r="D13" s="110">
        <v>301668865</v>
      </c>
      <c r="E13" s="110">
        <v>148236240</v>
      </c>
      <c r="F13" s="110">
        <v>153432625</v>
      </c>
      <c r="G13" s="110">
        <v>0</v>
      </c>
      <c r="H13" s="110">
        <v>0</v>
      </c>
    </row>
    <row r="14" spans="1:8" x14ac:dyDescent="0.3">
      <c r="A14" s="113" t="s">
        <v>30</v>
      </c>
      <c r="B14" s="112">
        <v>25</v>
      </c>
      <c r="C14" s="110">
        <v>13766590</v>
      </c>
      <c r="D14" s="110">
        <v>287762747</v>
      </c>
      <c r="E14" s="110">
        <v>186671714</v>
      </c>
      <c r="F14" s="110">
        <v>101091033</v>
      </c>
      <c r="G14" s="110">
        <v>0</v>
      </c>
      <c r="H14" s="110">
        <v>0</v>
      </c>
    </row>
    <row r="15" spans="1:8" x14ac:dyDescent="0.3">
      <c r="A15" s="113" t="s">
        <v>116</v>
      </c>
      <c r="B15" s="112">
        <v>14</v>
      </c>
      <c r="C15" s="110">
        <v>46132460</v>
      </c>
      <c r="D15" s="110">
        <v>458230360</v>
      </c>
      <c r="E15" s="110">
        <v>390704207</v>
      </c>
      <c r="F15" s="110">
        <v>67526153</v>
      </c>
      <c r="G15" s="110">
        <v>0</v>
      </c>
      <c r="H15" s="110">
        <v>0</v>
      </c>
    </row>
    <row r="16" spans="1:8" x14ac:dyDescent="0.3">
      <c r="A16" s="113" t="s">
        <v>118</v>
      </c>
      <c r="B16" s="112">
        <v>3</v>
      </c>
      <c r="C16" s="110"/>
      <c r="D16" s="110">
        <v>13841201</v>
      </c>
      <c r="E16" s="110">
        <v>13841201</v>
      </c>
      <c r="F16" s="110">
        <v>0</v>
      </c>
      <c r="G16" s="110">
        <v>0</v>
      </c>
      <c r="H16" s="110">
        <v>0</v>
      </c>
    </row>
    <row r="17" spans="1:8" x14ac:dyDescent="0.3">
      <c r="A17" s="111" t="s">
        <v>107</v>
      </c>
      <c r="B17" s="112">
        <v>392</v>
      </c>
      <c r="C17" s="110">
        <v>191150649.84</v>
      </c>
      <c r="D17" s="110">
        <v>2193215225</v>
      </c>
      <c r="E17" s="110">
        <v>1412069535</v>
      </c>
      <c r="F17" s="110">
        <v>788477370</v>
      </c>
      <c r="G17" s="110">
        <v>0</v>
      </c>
      <c r="H17" s="110">
        <v>0</v>
      </c>
    </row>
    <row r="18" spans="1:8" x14ac:dyDescent="0.3">
      <c r="A18" s="113" t="s">
        <v>113</v>
      </c>
      <c r="B18" s="112">
        <v>2</v>
      </c>
      <c r="C18" s="110">
        <v>232586</v>
      </c>
      <c r="D18" s="110">
        <v>9795629</v>
      </c>
      <c r="E18" s="110">
        <v>0</v>
      </c>
      <c r="F18" s="110">
        <v>17127309</v>
      </c>
      <c r="G18" s="110">
        <v>0</v>
      </c>
      <c r="H18" s="110">
        <v>0</v>
      </c>
    </row>
    <row r="19" spans="1:8" x14ac:dyDescent="0.3">
      <c r="A19" s="113" t="s">
        <v>29</v>
      </c>
      <c r="B19" s="112">
        <v>8</v>
      </c>
      <c r="C19" s="110">
        <v>1147436</v>
      </c>
      <c r="D19" s="110">
        <v>18341582</v>
      </c>
      <c r="E19" s="110">
        <v>7266694</v>
      </c>
      <c r="F19" s="110">
        <v>11074888</v>
      </c>
      <c r="G19" s="110">
        <v>0</v>
      </c>
      <c r="H19" s="110">
        <v>0</v>
      </c>
    </row>
    <row r="20" spans="1:8" x14ac:dyDescent="0.3">
      <c r="A20" s="113" t="s">
        <v>114</v>
      </c>
      <c r="B20" s="112">
        <v>107</v>
      </c>
      <c r="C20" s="110">
        <v>12614941.84</v>
      </c>
      <c r="D20" s="110">
        <v>314340001</v>
      </c>
      <c r="E20" s="110">
        <v>157651448</v>
      </c>
      <c r="F20" s="110">
        <v>156688553</v>
      </c>
      <c r="G20" s="110">
        <v>0</v>
      </c>
      <c r="H20" s="110">
        <v>0</v>
      </c>
    </row>
    <row r="21" spans="1:8" x14ac:dyDescent="0.3">
      <c r="A21" s="113" t="s">
        <v>115</v>
      </c>
      <c r="B21" s="112">
        <v>207</v>
      </c>
      <c r="C21" s="110">
        <v>68869985</v>
      </c>
      <c r="D21" s="110">
        <v>1044718906</v>
      </c>
      <c r="E21" s="110">
        <v>650011092</v>
      </c>
      <c r="F21" s="110">
        <v>394707814</v>
      </c>
      <c r="G21" s="110">
        <v>0</v>
      </c>
      <c r="H21" s="110">
        <v>0</v>
      </c>
    </row>
    <row r="22" spans="1:8" x14ac:dyDescent="0.3">
      <c r="A22" s="113" t="s">
        <v>30</v>
      </c>
      <c r="B22" s="112">
        <v>59</v>
      </c>
      <c r="C22" s="110">
        <v>58795074</v>
      </c>
      <c r="D22" s="110">
        <v>580680689</v>
      </c>
      <c r="E22" s="110">
        <v>409861998</v>
      </c>
      <c r="F22" s="110">
        <v>170818691</v>
      </c>
      <c r="G22" s="110">
        <v>0</v>
      </c>
      <c r="H22" s="110">
        <v>0</v>
      </c>
    </row>
    <row r="23" spans="1:8" x14ac:dyDescent="0.3">
      <c r="A23" s="113" t="s">
        <v>116</v>
      </c>
      <c r="B23" s="112">
        <v>9</v>
      </c>
      <c r="C23" s="110">
        <v>49490627</v>
      </c>
      <c r="D23" s="110">
        <v>225338418</v>
      </c>
      <c r="E23" s="110">
        <v>187278303</v>
      </c>
      <c r="F23" s="110">
        <v>38060115</v>
      </c>
      <c r="G23" s="110">
        <v>0</v>
      </c>
      <c r="H23" s="110">
        <v>0</v>
      </c>
    </row>
    <row r="24" spans="1:8" x14ac:dyDescent="0.3">
      <c r="A24" s="111" t="s">
        <v>108</v>
      </c>
      <c r="B24" s="112">
        <v>1218</v>
      </c>
      <c r="C24" s="110">
        <v>876789321</v>
      </c>
      <c r="D24" s="110">
        <v>2145227184</v>
      </c>
      <c r="E24" s="110">
        <v>449824852</v>
      </c>
      <c r="F24" s="110">
        <v>2499565687</v>
      </c>
      <c r="G24" s="110">
        <v>0</v>
      </c>
      <c r="H24" s="110">
        <v>0</v>
      </c>
    </row>
    <row r="25" spans="1:8" x14ac:dyDescent="0.3">
      <c r="A25" s="113" t="s">
        <v>112</v>
      </c>
      <c r="B25" s="112">
        <v>24</v>
      </c>
      <c r="C25" s="110">
        <v>3613119</v>
      </c>
      <c r="D25" s="110">
        <v>1793273</v>
      </c>
      <c r="E25" s="110">
        <v>0</v>
      </c>
      <c r="F25" s="110">
        <v>30301832</v>
      </c>
      <c r="G25" s="110">
        <v>0</v>
      </c>
      <c r="H25" s="110">
        <v>0</v>
      </c>
    </row>
    <row r="26" spans="1:8" x14ac:dyDescent="0.3">
      <c r="A26" s="113" t="s">
        <v>113</v>
      </c>
      <c r="B26" s="112">
        <v>664</v>
      </c>
      <c r="C26" s="110">
        <v>151476430</v>
      </c>
      <c r="D26" s="110">
        <v>934563951</v>
      </c>
      <c r="E26" s="110">
        <v>0</v>
      </c>
      <c r="F26" s="110">
        <v>1674981737</v>
      </c>
      <c r="G26" s="110">
        <v>0</v>
      </c>
      <c r="H26" s="110">
        <v>0</v>
      </c>
    </row>
    <row r="27" spans="1:8" x14ac:dyDescent="0.3">
      <c r="A27" s="113" t="s">
        <v>29</v>
      </c>
      <c r="B27" s="112">
        <v>396</v>
      </c>
      <c r="C27" s="110">
        <v>86885798</v>
      </c>
      <c r="D27" s="110">
        <v>721686724</v>
      </c>
      <c r="E27" s="110">
        <v>187962744</v>
      </c>
      <c r="F27" s="110">
        <v>533723980</v>
      </c>
      <c r="G27" s="110">
        <v>0</v>
      </c>
      <c r="H27" s="110">
        <v>0</v>
      </c>
    </row>
    <row r="28" spans="1:8" x14ac:dyDescent="0.3">
      <c r="A28" s="113" t="s">
        <v>114</v>
      </c>
      <c r="B28" s="112">
        <v>62</v>
      </c>
      <c r="C28" s="110">
        <v>60382666</v>
      </c>
      <c r="D28" s="110">
        <v>176155675</v>
      </c>
      <c r="E28" s="110">
        <v>80850725</v>
      </c>
      <c r="F28" s="110">
        <v>95304950</v>
      </c>
      <c r="G28" s="110">
        <v>0</v>
      </c>
      <c r="H28" s="110">
        <v>0</v>
      </c>
    </row>
    <row r="29" spans="1:8" x14ac:dyDescent="0.3">
      <c r="A29" s="113" t="s">
        <v>115</v>
      </c>
      <c r="B29" s="112">
        <v>23</v>
      </c>
      <c r="C29" s="110">
        <v>80612575</v>
      </c>
      <c r="D29" s="110">
        <v>135120936</v>
      </c>
      <c r="E29" s="110">
        <v>69844767</v>
      </c>
      <c r="F29" s="110">
        <v>65276169</v>
      </c>
      <c r="G29" s="110">
        <v>0</v>
      </c>
      <c r="H29" s="110">
        <v>0</v>
      </c>
    </row>
    <row r="30" spans="1:8" x14ac:dyDescent="0.3">
      <c r="A30" s="113" t="s">
        <v>30</v>
      </c>
      <c r="B30" s="112">
        <v>3</v>
      </c>
      <c r="C30" s="110">
        <v>14346627</v>
      </c>
      <c r="D30" s="110">
        <v>32128529</v>
      </c>
      <c r="E30" s="110">
        <v>19054900</v>
      </c>
      <c r="F30" s="110">
        <v>13073629</v>
      </c>
      <c r="G30" s="110">
        <v>0</v>
      </c>
      <c r="H30" s="110">
        <v>0</v>
      </c>
    </row>
    <row r="31" spans="1:8" x14ac:dyDescent="0.3">
      <c r="A31" s="113" t="s">
        <v>117</v>
      </c>
      <c r="B31" s="112">
        <v>18</v>
      </c>
      <c r="C31" s="110">
        <v>479472106</v>
      </c>
      <c r="D31" s="110">
        <v>117141978</v>
      </c>
      <c r="E31" s="110">
        <v>65768491</v>
      </c>
      <c r="F31" s="110">
        <v>86903360</v>
      </c>
      <c r="G31" s="110">
        <v>0</v>
      </c>
      <c r="H31" s="110">
        <v>0</v>
      </c>
    </row>
    <row r="32" spans="1:8" x14ac:dyDescent="0.3">
      <c r="A32" s="113" t="s">
        <v>118</v>
      </c>
      <c r="B32" s="112">
        <v>28</v>
      </c>
      <c r="C32" s="110"/>
      <c r="D32" s="110">
        <v>26636118</v>
      </c>
      <c r="E32" s="110">
        <v>26343225</v>
      </c>
      <c r="F32" s="110">
        <v>30</v>
      </c>
      <c r="G32" s="110">
        <v>0</v>
      </c>
      <c r="H32" s="110">
        <v>0</v>
      </c>
    </row>
    <row r="33" spans="1:8" x14ac:dyDescent="0.3">
      <c r="A33" s="111" t="s">
        <v>109</v>
      </c>
      <c r="B33" s="112">
        <v>1812</v>
      </c>
      <c r="C33" s="110">
        <v>1520197759</v>
      </c>
      <c r="D33" s="110">
        <v>51403</v>
      </c>
      <c r="E33" s="110">
        <v>0</v>
      </c>
      <c r="F33" s="110">
        <v>2253387459</v>
      </c>
      <c r="G33" s="110">
        <v>0</v>
      </c>
      <c r="H33" s="110">
        <v>0</v>
      </c>
    </row>
    <row r="34" spans="1:8" x14ac:dyDescent="0.3">
      <c r="A34" s="113" t="s">
        <v>112</v>
      </c>
      <c r="B34" s="112">
        <v>1702</v>
      </c>
      <c r="C34" s="110">
        <v>385207996</v>
      </c>
      <c r="D34" s="110">
        <v>46531</v>
      </c>
      <c r="E34" s="110">
        <v>0</v>
      </c>
      <c r="F34" s="110">
        <v>1874579158</v>
      </c>
      <c r="G34" s="110">
        <v>0</v>
      </c>
      <c r="H34" s="110">
        <v>0</v>
      </c>
    </row>
    <row r="35" spans="1:8" x14ac:dyDescent="0.3">
      <c r="A35" s="113" t="s">
        <v>117</v>
      </c>
      <c r="B35" s="112">
        <v>107</v>
      </c>
      <c r="C35" s="110">
        <v>1134761003</v>
      </c>
      <c r="D35" s="110"/>
      <c r="E35" s="110">
        <v>0</v>
      </c>
      <c r="F35" s="110">
        <v>378808301</v>
      </c>
      <c r="G35" s="110">
        <v>0</v>
      </c>
      <c r="H35" s="110">
        <v>0</v>
      </c>
    </row>
    <row r="36" spans="1:8" x14ac:dyDescent="0.3">
      <c r="A36" s="113" t="s">
        <v>118</v>
      </c>
      <c r="B36" s="112">
        <v>3</v>
      </c>
      <c r="C36" s="110">
        <v>228760</v>
      </c>
      <c r="D36" s="110">
        <v>4872</v>
      </c>
      <c r="E36" s="110">
        <v>0</v>
      </c>
      <c r="F36" s="110">
        <v>0</v>
      </c>
      <c r="G36" s="110">
        <v>0</v>
      </c>
      <c r="H36" s="110">
        <v>0</v>
      </c>
    </row>
    <row r="37" spans="1:8" x14ac:dyDescent="0.3">
      <c r="A37" s="111" t="s">
        <v>80</v>
      </c>
      <c r="B37" s="112">
        <v>4213</v>
      </c>
      <c r="C37" s="110">
        <v>2972781988.3400002</v>
      </c>
      <c r="D37" s="110">
        <v>9763152595</v>
      </c>
      <c r="E37" s="110">
        <v>5436111075</v>
      </c>
      <c r="F37" s="110">
        <v>7393107818</v>
      </c>
      <c r="G37" s="110">
        <v>8835620000</v>
      </c>
      <c r="H37" s="110">
        <v>1881966000</v>
      </c>
    </row>
    <row r="39" spans="1:8" x14ac:dyDescent="0.3">
      <c r="D39" s="6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1D635-8BF8-4D4D-B8E7-CF9254EA328D}">
  <dimension ref="A1:AC4214"/>
  <sheetViews>
    <sheetView showGridLines="0" workbookViewId="0">
      <pane xSplit="1" ySplit="1" topLeftCell="G2" activePane="bottomRight" state="frozen"/>
      <selection pane="topRight" activeCell="C1" sqref="C1"/>
      <selection pane="bottomLeft" activeCell="A2" sqref="A2"/>
      <selection pane="bottomRight" activeCell="Z2" sqref="Z2"/>
    </sheetView>
  </sheetViews>
  <sheetFormatPr baseColWidth="10" defaultRowHeight="16.5" x14ac:dyDescent="0.3"/>
  <cols>
    <col min="1" max="1" width="13.42578125" style="49" bestFit="1" customWidth="1"/>
    <col min="2" max="2" width="32" style="1" customWidth="1"/>
    <col min="3" max="3" width="10.42578125" style="1" customWidth="1"/>
    <col min="4" max="4" width="14.42578125" style="1" bestFit="1" customWidth="1"/>
    <col min="5" max="5" width="13.42578125" style="50" bestFit="1" customWidth="1"/>
    <col min="6" max="6" width="12.42578125" style="50" bestFit="1" customWidth="1"/>
    <col min="7" max="7" width="12.42578125" style="50" customWidth="1"/>
    <col min="8" max="8" width="13.7109375" style="50" bestFit="1" customWidth="1"/>
    <col min="9" max="9" width="10.28515625" style="50" bestFit="1" customWidth="1"/>
    <col min="10" max="10" width="13.42578125" style="50" bestFit="1" customWidth="1"/>
    <col min="11" max="11" width="12.42578125" style="50" bestFit="1" customWidth="1"/>
    <col min="12" max="12" width="27.140625" style="1" bestFit="1" customWidth="1"/>
    <col min="13" max="13" width="6.42578125" style="1" bestFit="1" customWidth="1"/>
    <col min="14" max="14" width="3.85546875" style="1" bestFit="1" customWidth="1"/>
    <col min="15" max="15" width="7" style="1" bestFit="1" customWidth="1"/>
    <col min="16" max="16" width="7.28515625" style="1" bestFit="1" customWidth="1"/>
    <col min="17" max="17" width="7.5703125" style="1" bestFit="1" customWidth="1"/>
    <col min="18" max="18" width="6" style="1" bestFit="1" customWidth="1"/>
    <col min="19" max="20" width="6.5703125" style="51" bestFit="1" customWidth="1"/>
    <col min="21" max="24" width="5" style="1" bestFit="1" customWidth="1"/>
    <col min="25" max="25" width="5.85546875" style="1" bestFit="1" customWidth="1"/>
    <col min="26" max="26" width="13.28515625" style="1" bestFit="1" customWidth="1"/>
    <col min="27" max="27" width="13.42578125" style="1" bestFit="1" customWidth="1"/>
    <col min="28" max="29" width="12.42578125" style="1" bestFit="1" customWidth="1"/>
    <col min="30" max="16384" width="11.42578125" style="1"/>
  </cols>
  <sheetData>
    <row r="1" spans="1:29" s="52" customFormat="1" ht="25.5" x14ac:dyDescent="0.25">
      <c r="A1" s="53" t="s">
        <v>2</v>
      </c>
      <c r="B1" s="54" t="s">
        <v>3</v>
      </c>
      <c r="C1" s="61" t="s">
        <v>104</v>
      </c>
      <c r="D1" s="61" t="s">
        <v>111</v>
      </c>
      <c r="E1" s="55" t="s">
        <v>81</v>
      </c>
      <c r="F1" s="55" t="s">
        <v>11</v>
      </c>
      <c r="G1" s="55" t="s">
        <v>110</v>
      </c>
      <c r="H1" s="55" t="s">
        <v>71</v>
      </c>
      <c r="I1" s="55" t="s">
        <v>78</v>
      </c>
      <c r="J1" s="55" t="s">
        <v>77</v>
      </c>
      <c r="K1" s="55" t="s">
        <v>13</v>
      </c>
      <c r="L1" s="54" t="s">
        <v>82</v>
      </c>
      <c r="M1" s="54" t="s">
        <v>83</v>
      </c>
      <c r="N1" s="54" t="s">
        <v>16</v>
      </c>
      <c r="O1" s="54" t="s">
        <v>84</v>
      </c>
      <c r="P1" s="54" t="s">
        <v>18</v>
      </c>
      <c r="Q1" s="54" t="s">
        <v>92</v>
      </c>
      <c r="R1" s="54" t="s">
        <v>6</v>
      </c>
      <c r="S1" s="56" t="s">
        <v>93</v>
      </c>
      <c r="T1" s="56" t="s">
        <v>94</v>
      </c>
      <c r="U1" s="54" t="s">
        <v>95</v>
      </c>
      <c r="V1" s="54" t="s">
        <v>96</v>
      </c>
      <c r="W1" s="54" t="s">
        <v>97</v>
      </c>
      <c r="X1" s="54" t="s">
        <v>98</v>
      </c>
      <c r="Y1" s="54" t="s">
        <v>99</v>
      </c>
      <c r="Z1" s="61" t="s">
        <v>100</v>
      </c>
      <c r="AA1" s="61" t="s">
        <v>102</v>
      </c>
      <c r="AB1" s="61" t="s">
        <v>103</v>
      </c>
      <c r="AC1" s="61" t="s">
        <v>126</v>
      </c>
    </row>
    <row r="2" spans="1:29" x14ac:dyDescent="0.3">
      <c r="A2" s="57">
        <v>24888844</v>
      </c>
      <c r="B2" s="12" t="s">
        <v>228</v>
      </c>
      <c r="C2" s="58" t="s">
        <v>107</v>
      </c>
      <c r="D2" s="58" t="s">
        <v>115</v>
      </c>
      <c r="E2" s="58"/>
      <c r="F2" s="58">
        <v>4803135</v>
      </c>
      <c r="G2" s="58">
        <f>+IF(F2&gt;K2+100000,F2-K2,0)</f>
        <v>4775879</v>
      </c>
      <c r="H2" s="58">
        <v>133382</v>
      </c>
      <c r="I2" s="58">
        <v>0</v>
      </c>
      <c r="J2" s="58">
        <v>6611000</v>
      </c>
      <c r="K2" s="58">
        <v>27256</v>
      </c>
      <c r="L2" s="12" t="s">
        <v>87</v>
      </c>
      <c r="M2" s="12" t="s">
        <v>89</v>
      </c>
      <c r="N2" s="12" t="s">
        <v>10</v>
      </c>
      <c r="O2" s="12">
        <v>4</v>
      </c>
      <c r="P2" s="12">
        <v>0</v>
      </c>
      <c r="Q2" s="12">
        <v>260</v>
      </c>
      <c r="R2" s="12">
        <v>76130</v>
      </c>
      <c r="S2" s="59">
        <v>0.84383561643835614</v>
      </c>
      <c r="T2" s="59">
        <v>56.06849315068493</v>
      </c>
      <c r="U2" s="12">
        <v>1</v>
      </c>
      <c r="V2" s="12">
        <v>2</v>
      </c>
      <c r="W2" s="12">
        <v>2</v>
      </c>
      <c r="X2" s="12">
        <v>2</v>
      </c>
      <c r="Y2" s="12">
        <v>3</v>
      </c>
      <c r="Z2" s="58">
        <v>0</v>
      </c>
      <c r="AA2" s="58">
        <v>0</v>
      </c>
      <c r="AB2" s="58">
        <v>0</v>
      </c>
      <c r="AC2" s="58" t="e">
        <v>#N/A</v>
      </c>
    </row>
    <row r="3" spans="1:29" x14ac:dyDescent="0.3">
      <c r="A3" s="57">
        <v>4044448</v>
      </c>
      <c r="B3" s="12" t="s">
        <v>531</v>
      </c>
      <c r="C3" s="58" t="s">
        <v>107</v>
      </c>
      <c r="D3" s="58" t="s">
        <v>115</v>
      </c>
      <c r="E3" s="58"/>
      <c r="F3" s="58">
        <v>3170539</v>
      </c>
      <c r="G3" s="58">
        <f>+IF(F3&gt;K3+100000,F3-K3,0)</f>
        <v>3061515</v>
      </c>
      <c r="H3" s="58">
        <v>146323</v>
      </c>
      <c r="I3" s="58">
        <v>0</v>
      </c>
      <c r="J3" s="58">
        <v>3600000</v>
      </c>
      <c r="K3" s="58">
        <v>109024</v>
      </c>
      <c r="L3" s="12" t="s">
        <v>87</v>
      </c>
      <c r="M3" s="12" t="s">
        <v>89</v>
      </c>
      <c r="N3" s="12" t="s">
        <v>10</v>
      </c>
      <c r="O3" s="12">
        <v>4</v>
      </c>
      <c r="P3" s="12">
        <v>0</v>
      </c>
      <c r="Q3" s="12">
        <v>0</v>
      </c>
      <c r="R3" s="12">
        <v>76130</v>
      </c>
      <c r="S3" s="59">
        <v>0.32328767123287672</v>
      </c>
      <c r="T3" s="59">
        <v>35.92876712328767</v>
      </c>
      <c r="U3" s="12">
        <v>1</v>
      </c>
      <c r="V3" s="12">
        <v>2</v>
      </c>
      <c r="W3" s="12">
        <v>2</v>
      </c>
      <c r="X3" s="12">
        <v>2</v>
      </c>
      <c r="Y3" s="12">
        <v>4</v>
      </c>
      <c r="Z3" s="58">
        <v>0</v>
      </c>
      <c r="AA3" s="58">
        <v>0</v>
      </c>
      <c r="AB3" s="58">
        <v>0</v>
      </c>
      <c r="AC3" s="58" t="e">
        <v>#N/A</v>
      </c>
    </row>
    <row r="4" spans="1:29" x14ac:dyDescent="0.3">
      <c r="A4" s="57">
        <v>66068822</v>
      </c>
      <c r="B4" s="12" t="s">
        <v>533</v>
      </c>
      <c r="C4" s="58" t="s">
        <v>107</v>
      </c>
      <c r="D4" s="58" t="s">
        <v>30</v>
      </c>
      <c r="E4" s="58"/>
      <c r="F4" s="58">
        <v>6545105</v>
      </c>
      <c r="G4" s="58">
        <f>+IF(F4&gt;K4+100000,F4-K4,0)</f>
        <v>6436081</v>
      </c>
      <c r="H4" s="58">
        <v>169395</v>
      </c>
      <c r="I4" s="58">
        <v>0</v>
      </c>
      <c r="J4" s="58">
        <v>4808613</v>
      </c>
      <c r="K4" s="58">
        <v>109024</v>
      </c>
      <c r="L4" s="12" t="s">
        <v>87</v>
      </c>
      <c r="M4" s="12" t="s">
        <v>89</v>
      </c>
      <c r="N4" s="12" t="s">
        <v>10</v>
      </c>
      <c r="O4" s="12">
        <v>4</v>
      </c>
      <c r="P4" s="12">
        <v>0</v>
      </c>
      <c r="Q4" s="12">
        <v>0</v>
      </c>
      <c r="R4" s="12">
        <v>76001</v>
      </c>
      <c r="S4" s="59">
        <v>0.32328767123287672</v>
      </c>
      <c r="T4" s="59">
        <v>42.493150684931507</v>
      </c>
      <c r="U4" s="12">
        <v>1</v>
      </c>
      <c r="V4" s="12">
        <v>2</v>
      </c>
      <c r="W4" s="12">
        <v>1</v>
      </c>
      <c r="X4" s="12">
        <v>2</v>
      </c>
      <c r="Y4" s="12">
        <v>1</v>
      </c>
      <c r="Z4" s="58">
        <v>0</v>
      </c>
      <c r="AA4" s="58">
        <v>0</v>
      </c>
      <c r="AB4" s="58">
        <v>0</v>
      </c>
      <c r="AC4" s="58" t="e">
        <v>#N/A</v>
      </c>
    </row>
    <row r="5" spans="1:29" x14ac:dyDescent="0.3">
      <c r="A5" s="57">
        <v>48642040</v>
      </c>
      <c r="B5" s="12" t="s">
        <v>702</v>
      </c>
      <c r="C5" s="58" t="s">
        <v>107</v>
      </c>
      <c r="D5" s="58" t="s">
        <v>114</v>
      </c>
      <c r="E5" s="58">
        <v>570400</v>
      </c>
      <c r="F5" s="58">
        <v>2086692</v>
      </c>
      <c r="G5" s="58">
        <f>+IF(F5&gt;K5+100000,F5-K5,0)</f>
        <v>1868644</v>
      </c>
      <c r="H5" s="58">
        <v>107081</v>
      </c>
      <c r="I5" s="58">
        <v>0</v>
      </c>
      <c r="J5" s="58">
        <v>0</v>
      </c>
      <c r="K5" s="58">
        <v>218048</v>
      </c>
      <c r="L5" s="12" t="s">
        <v>88</v>
      </c>
      <c r="M5" s="12" t="s">
        <v>89</v>
      </c>
      <c r="N5" s="12" t="s">
        <v>10</v>
      </c>
      <c r="O5" s="12">
        <v>4</v>
      </c>
      <c r="P5" s="12">
        <v>0</v>
      </c>
      <c r="Q5" s="12">
        <v>0</v>
      </c>
      <c r="R5" s="12">
        <v>68255</v>
      </c>
      <c r="S5" s="59">
        <v>0.68219178082191778</v>
      </c>
      <c r="T5" s="59">
        <v>46.027397260273972</v>
      </c>
      <c r="U5" s="12">
        <v>2</v>
      </c>
      <c r="V5" s="12">
        <v>2</v>
      </c>
      <c r="W5" s="12">
        <v>1</v>
      </c>
      <c r="X5" s="12">
        <v>2</v>
      </c>
      <c r="Y5" s="12">
        <v>2</v>
      </c>
      <c r="Z5" s="58">
        <v>0</v>
      </c>
      <c r="AA5" s="58">
        <v>0</v>
      </c>
      <c r="AB5" s="58">
        <v>0</v>
      </c>
      <c r="AC5" s="58" t="e">
        <v>#N/A</v>
      </c>
    </row>
    <row r="6" spans="1:29" x14ac:dyDescent="0.3">
      <c r="A6" s="57">
        <v>2008622044</v>
      </c>
      <c r="B6" s="12" t="s">
        <v>943</v>
      </c>
      <c r="C6" s="58" t="s">
        <v>107</v>
      </c>
      <c r="D6" s="58" t="s">
        <v>114</v>
      </c>
      <c r="E6" s="58">
        <v>495284</v>
      </c>
      <c r="F6" s="58">
        <v>1800000</v>
      </c>
      <c r="G6" s="58">
        <f>+IF(F6&gt;K6+100000,F6-K6,0)</f>
        <v>1527440</v>
      </c>
      <c r="H6" s="58">
        <v>113823</v>
      </c>
      <c r="I6" s="58">
        <v>0</v>
      </c>
      <c r="J6" s="58">
        <v>1900000</v>
      </c>
      <c r="K6" s="58">
        <v>272560</v>
      </c>
      <c r="L6" s="12" t="s">
        <v>87</v>
      </c>
      <c r="M6" s="12" t="s">
        <v>89</v>
      </c>
      <c r="N6" s="12" t="s">
        <v>10</v>
      </c>
      <c r="O6" s="12">
        <v>4</v>
      </c>
      <c r="P6" s="12">
        <v>0</v>
      </c>
      <c r="Q6" s="12">
        <v>0</v>
      </c>
      <c r="R6" s="12">
        <v>68001</v>
      </c>
      <c r="S6" s="59">
        <v>0.84383561643835614</v>
      </c>
      <c r="T6" s="59">
        <v>35.88219178082192</v>
      </c>
      <c r="U6" s="12">
        <v>1</v>
      </c>
      <c r="V6" s="12">
        <v>2</v>
      </c>
      <c r="W6" s="12">
        <v>2</v>
      </c>
      <c r="X6" s="12">
        <v>2</v>
      </c>
      <c r="Y6" s="12">
        <v>3</v>
      </c>
      <c r="Z6" s="58">
        <v>0</v>
      </c>
      <c r="AA6" s="58">
        <v>0</v>
      </c>
      <c r="AB6" s="58">
        <v>0</v>
      </c>
      <c r="AC6" s="58" t="e">
        <v>#N/A</v>
      </c>
    </row>
    <row r="7" spans="1:29" x14ac:dyDescent="0.3">
      <c r="A7" s="57">
        <v>8020402</v>
      </c>
      <c r="B7" s="12" t="s">
        <v>964</v>
      </c>
      <c r="C7" s="58" t="s">
        <v>107</v>
      </c>
      <c r="D7" s="58" t="s">
        <v>115</v>
      </c>
      <c r="E7" s="58">
        <v>594750</v>
      </c>
      <c r="F7" s="58">
        <v>2600000</v>
      </c>
      <c r="G7" s="58">
        <f>+IF(F7&gt;K7+100000,F7-K7,0)</f>
        <v>2300184</v>
      </c>
      <c r="H7" s="58">
        <v>117190</v>
      </c>
      <c r="I7" s="58">
        <v>0</v>
      </c>
      <c r="J7" s="58">
        <v>0</v>
      </c>
      <c r="K7" s="58">
        <v>299816</v>
      </c>
      <c r="L7" s="12" t="s">
        <v>88</v>
      </c>
      <c r="M7" s="12" t="s">
        <v>89</v>
      </c>
      <c r="N7" s="12" t="s">
        <v>10</v>
      </c>
      <c r="O7" s="12">
        <v>4</v>
      </c>
      <c r="P7" s="12">
        <v>0</v>
      </c>
      <c r="Q7" s="12">
        <v>0</v>
      </c>
      <c r="R7" s="12">
        <v>5001</v>
      </c>
      <c r="S7" s="59">
        <v>0.90136986301369859</v>
      </c>
      <c r="T7" s="59">
        <v>36.410958904109592</v>
      </c>
      <c r="U7" s="12">
        <v>1</v>
      </c>
      <c r="V7" s="12">
        <v>2</v>
      </c>
      <c r="W7" s="12">
        <v>2</v>
      </c>
      <c r="X7" s="12">
        <v>2</v>
      </c>
      <c r="Y7" s="12">
        <v>1</v>
      </c>
      <c r="Z7" s="58">
        <v>0</v>
      </c>
      <c r="AA7" s="58">
        <v>0</v>
      </c>
      <c r="AB7" s="58">
        <v>0</v>
      </c>
      <c r="AC7" s="58" t="e">
        <v>#N/A</v>
      </c>
    </row>
    <row r="8" spans="1:29" x14ac:dyDescent="0.3">
      <c r="A8" s="57">
        <v>2088026888</v>
      </c>
      <c r="B8" s="12" t="s">
        <v>970</v>
      </c>
      <c r="C8" s="58" t="s">
        <v>107</v>
      </c>
      <c r="D8" s="58" t="s">
        <v>114</v>
      </c>
      <c r="E8" s="58">
        <v>392700</v>
      </c>
      <c r="F8" s="58">
        <v>2122238</v>
      </c>
      <c r="G8" s="58">
        <f>+IF(F8&gt;K8+100000,F8-K8,0)</f>
        <v>1822422</v>
      </c>
      <c r="H8" s="58">
        <v>108562</v>
      </c>
      <c r="I8" s="58">
        <v>0</v>
      </c>
      <c r="J8" s="58">
        <v>1000000</v>
      </c>
      <c r="K8" s="58">
        <v>299816</v>
      </c>
      <c r="L8" s="12" t="s">
        <v>87</v>
      </c>
      <c r="M8" s="12" t="s">
        <v>89</v>
      </c>
      <c r="N8" s="12" t="s">
        <v>10</v>
      </c>
      <c r="O8" s="12">
        <v>4</v>
      </c>
      <c r="P8" s="12">
        <v>0</v>
      </c>
      <c r="Q8" s="12">
        <v>0</v>
      </c>
      <c r="R8" s="12">
        <v>66001</v>
      </c>
      <c r="S8" s="59">
        <v>0.90136986301369859</v>
      </c>
      <c r="T8" s="59">
        <v>27.920547945205481</v>
      </c>
      <c r="U8" s="12">
        <v>1</v>
      </c>
      <c r="V8" s="12">
        <v>2</v>
      </c>
      <c r="W8" s="12">
        <v>2</v>
      </c>
      <c r="X8" s="12">
        <v>2</v>
      </c>
      <c r="Y8" s="12">
        <v>1</v>
      </c>
      <c r="Z8" s="58">
        <v>0</v>
      </c>
      <c r="AA8" s="58">
        <v>0</v>
      </c>
      <c r="AB8" s="58">
        <v>0</v>
      </c>
      <c r="AC8" s="58" t="e">
        <v>#N/A</v>
      </c>
    </row>
    <row r="9" spans="1:29" x14ac:dyDescent="0.3">
      <c r="A9" s="57">
        <v>2000466464</v>
      </c>
      <c r="B9" s="12" t="s">
        <v>972</v>
      </c>
      <c r="C9" s="58" t="s">
        <v>107</v>
      </c>
      <c r="D9" s="58" t="s">
        <v>114</v>
      </c>
      <c r="E9" s="58">
        <v>269200</v>
      </c>
      <c r="F9" s="58">
        <v>2251775</v>
      </c>
      <c r="G9" s="58">
        <f>+IF(F9&gt;K9+100000,F9-K9,0)</f>
        <v>1951959</v>
      </c>
      <c r="H9" s="58">
        <v>92439</v>
      </c>
      <c r="I9" s="58">
        <v>0</v>
      </c>
      <c r="J9" s="58">
        <v>2500000</v>
      </c>
      <c r="K9" s="58">
        <v>299816</v>
      </c>
      <c r="L9" s="12" t="s">
        <v>87</v>
      </c>
      <c r="M9" s="12" t="s">
        <v>89</v>
      </c>
      <c r="N9" s="12" t="s">
        <v>10</v>
      </c>
      <c r="O9" s="12">
        <v>4</v>
      </c>
      <c r="P9" s="12">
        <v>0</v>
      </c>
      <c r="Q9" s="12">
        <v>0</v>
      </c>
      <c r="R9" s="12">
        <v>68255</v>
      </c>
      <c r="S9" s="59">
        <v>0.90136986301369859</v>
      </c>
      <c r="T9" s="59">
        <v>32.164383561643838</v>
      </c>
      <c r="U9" s="12">
        <v>1</v>
      </c>
      <c r="V9" s="12">
        <v>2</v>
      </c>
      <c r="W9" s="12">
        <v>2</v>
      </c>
      <c r="X9" s="12">
        <v>2</v>
      </c>
      <c r="Y9" s="12">
        <v>1</v>
      </c>
      <c r="Z9" s="58">
        <v>0</v>
      </c>
      <c r="AA9" s="58">
        <v>0</v>
      </c>
      <c r="AB9" s="58">
        <v>0</v>
      </c>
      <c r="AC9" s="58" t="e">
        <v>#N/A</v>
      </c>
    </row>
    <row r="10" spans="1:29" x14ac:dyDescent="0.3">
      <c r="A10" s="57">
        <v>24406404</v>
      </c>
      <c r="B10" s="12" t="s">
        <v>973</v>
      </c>
      <c r="C10" s="58" t="s">
        <v>107</v>
      </c>
      <c r="D10" s="58" t="s">
        <v>114</v>
      </c>
      <c r="E10" s="58">
        <v>225851</v>
      </c>
      <c r="F10" s="58">
        <v>1471551</v>
      </c>
      <c r="G10" s="58">
        <f>+IF(F10&gt;K10+100000,F10-K10,0)</f>
        <v>1171735</v>
      </c>
      <c r="H10" s="58">
        <v>98274</v>
      </c>
      <c r="I10" s="58">
        <v>0</v>
      </c>
      <c r="J10" s="58">
        <v>0</v>
      </c>
      <c r="K10" s="58">
        <v>299816</v>
      </c>
      <c r="L10" s="12" t="s">
        <v>88</v>
      </c>
      <c r="M10" s="12" t="s">
        <v>89</v>
      </c>
      <c r="N10" s="12" t="s">
        <v>10</v>
      </c>
      <c r="O10" s="12">
        <v>4</v>
      </c>
      <c r="P10" s="12">
        <v>0</v>
      </c>
      <c r="Q10" s="12">
        <v>0</v>
      </c>
      <c r="R10" s="12">
        <v>68615</v>
      </c>
      <c r="S10" s="59">
        <v>0.90136986301369859</v>
      </c>
      <c r="T10" s="59">
        <v>37.473972602739728</v>
      </c>
      <c r="U10" s="12">
        <v>1</v>
      </c>
      <c r="V10" s="12">
        <v>1</v>
      </c>
      <c r="W10" s="12">
        <v>1</v>
      </c>
      <c r="X10" s="12">
        <v>2</v>
      </c>
      <c r="Y10" s="12">
        <v>3</v>
      </c>
      <c r="Z10" s="58">
        <v>0</v>
      </c>
      <c r="AA10" s="58">
        <v>0</v>
      </c>
      <c r="AB10" s="58">
        <v>0</v>
      </c>
      <c r="AC10" s="58" t="e">
        <v>#N/A</v>
      </c>
    </row>
    <row r="11" spans="1:29" x14ac:dyDescent="0.3">
      <c r="A11" s="57">
        <v>2220886646</v>
      </c>
      <c r="B11" s="12" t="s">
        <v>999</v>
      </c>
      <c r="C11" s="58" t="s">
        <v>107</v>
      </c>
      <c r="D11" s="58" t="s">
        <v>114</v>
      </c>
      <c r="E11" s="58">
        <v>462000</v>
      </c>
      <c r="F11" s="58">
        <v>1777296</v>
      </c>
      <c r="G11" s="58">
        <f>+IF(F11&gt;K11+100000,F11-K11,0)</f>
        <v>1451146</v>
      </c>
      <c r="H11" s="58">
        <v>101205</v>
      </c>
      <c r="I11" s="58">
        <v>0</v>
      </c>
      <c r="J11" s="58">
        <v>0</v>
      </c>
      <c r="K11" s="58">
        <v>326150</v>
      </c>
      <c r="L11" s="12" t="s">
        <v>88</v>
      </c>
      <c r="M11" s="12" t="s">
        <v>89</v>
      </c>
      <c r="N11" s="12" t="s">
        <v>10</v>
      </c>
      <c r="O11" s="12">
        <v>4</v>
      </c>
      <c r="P11" s="12">
        <v>0</v>
      </c>
      <c r="Q11" s="12">
        <v>0</v>
      </c>
      <c r="R11" s="12">
        <v>76130</v>
      </c>
      <c r="S11" s="59">
        <v>1.010958904109589</v>
      </c>
      <c r="T11" s="59">
        <v>23.909589041095892</v>
      </c>
      <c r="U11" s="12">
        <v>1</v>
      </c>
      <c r="V11" s="12">
        <v>3</v>
      </c>
      <c r="W11" s="12">
        <v>1</v>
      </c>
      <c r="X11" s="12">
        <v>2</v>
      </c>
      <c r="Y11" s="12">
        <v>1</v>
      </c>
      <c r="Z11" s="58">
        <v>0</v>
      </c>
      <c r="AA11" s="58">
        <v>0</v>
      </c>
      <c r="AB11" s="58">
        <v>0</v>
      </c>
      <c r="AC11" s="58" t="e">
        <v>#N/A</v>
      </c>
    </row>
    <row r="12" spans="1:29" x14ac:dyDescent="0.3">
      <c r="A12" s="57">
        <v>2220684242</v>
      </c>
      <c r="B12" s="12" t="s">
        <v>1043</v>
      </c>
      <c r="C12" s="58" t="s">
        <v>107</v>
      </c>
      <c r="D12" s="58" t="s">
        <v>115</v>
      </c>
      <c r="E12" s="58">
        <v>779446</v>
      </c>
      <c r="F12" s="58">
        <v>3157964</v>
      </c>
      <c r="G12" s="58">
        <f>+IF(F12&gt;K12+100000,F12-K12,0)</f>
        <v>2805480</v>
      </c>
      <c r="H12" s="58">
        <v>167777</v>
      </c>
      <c r="I12" s="58">
        <v>0</v>
      </c>
      <c r="J12" s="58">
        <v>629967</v>
      </c>
      <c r="K12" s="58">
        <v>352484</v>
      </c>
      <c r="L12" s="12" t="s">
        <v>87</v>
      </c>
      <c r="M12" s="12" t="s">
        <v>89</v>
      </c>
      <c r="N12" s="12" t="s">
        <v>10</v>
      </c>
      <c r="O12" s="12">
        <v>4</v>
      </c>
      <c r="P12" s="12">
        <v>0</v>
      </c>
      <c r="Q12" s="12">
        <v>0</v>
      </c>
      <c r="R12" s="12">
        <v>8296</v>
      </c>
      <c r="S12" s="59">
        <v>1.1013698630136985</v>
      </c>
      <c r="T12" s="59">
        <v>34.912328767123284</v>
      </c>
      <c r="U12" s="12">
        <v>1</v>
      </c>
      <c r="V12" s="12">
        <v>3</v>
      </c>
      <c r="W12" s="12">
        <v>1</v>
      </c>
      <c r="X12" s="12">
        <v>2</v>
      </c>
      <c r="Y12" s="12">
        <v>3</v>
      </c>
      <c r="Z12" s="58">
        <v>0</v>
      </c>
      <c r="AA12" s="58">
        <v>0</v>
      </c>
      <c r="AB12" s="58">
        <v>0</v>
      </c>
      <c r="AC12" s="58" t="e">
        <v>#N/A</v>
      </c>
    </row>
    <row r="13" spans="1:29" x14ac:dyDescent="0.3">
      <c r="A13" s="57">
        <v>82240862</v>
      </c>
      <c r="B13" s="12" t="s">
        <v>1044</v>
      </c>
      <c r="C13" s="58" t="s">
        <v>107</v>
      </c>
      <c r="D13" s="58" t="s">
        <v>115</v>
      </c>
      <c r="E13" s="58">
        <v>702733</v>
      </c>
      <c r="F13" s="58">
        <v>2591387</v>
      </c>
      <c r="G13" s="58">
        <f>+IF(F13&gt;K13+100000,F13-K13,0)</f>
        <v>2238903</v>
      </c>
      <c r="H13" s="58">
        <v>137676</v>
      </c>
      <c r="I13" s="58">
        <v>0</v>
      </c>
      <c r="J13" s="58">
        <v>0</v>
      </c>
      <c r="K13" s="58">
        <v>352484</v>
      </c>
      <c r="L13" s="12" t="s">
        <v>88</v>
      </c>
      <c r="M13" s="12" t="s">
        <v>89</v>
      </c>
      <c r="N13" s="12" t="s">
        <v>10</v>
      </c>
      <c r="O13" s="12">
        <v>4</v>
      </c>
      <c r="P13" s="12">
        <v>0</v>
      </c>
      <c r="Q13" s="12">
        <v>0</v>
      </c>
      <c r="R13" s="12">
        <v>8001</v>
      </c>
      <c r="S13" s="59">
        <v>1.1013698630136985</v>
      </c>
      <c r="T13" s="59">
        <v>43.134246575342466</v>
      </c>
      <c r="U13" s="12">
        <v>1</v>
      </c>
      <c r="V13" s="12">
        <v>2</v>
      </c>
      <c r="W13" s="12">
        <v>2</v>
      </c>
      <c r="X13" s="12">
        <v>2</v>
      </c>
      <c r="Y13" s="12">
        <v>1</v>
      </c>
      <c r="Z13" s="58">
        <v>0</v>
      </c>
      <c r="AA13" s="58">
        <v>0</v>
      </c>
      <c r="AB13" s="58">
        <v>0</v>
      </c>
      <c r="AC13" s="58" t="e">
        <v>#N/A</v>
      </c>
    </row>
    <row r="14" spans="1:29" x14ac:dyDescent="0.3">
      <c r="A14" s="57">
        <v>2060064662</v>
      </c>
      <c r="B14" s="12" t="s">
        <v>1164</v>
      </c>
      <c r="C14" s="58" t="s">
        <v>107</v>
      </c>
      <c r="D14" s="58" t="s">
        <v>115</v>
      </c>
      <c r="E14" s="58">
        <v>572664</v>
      </c>
      <c r="F14" s="58">
        <v>3642808</v>
      </c>
      <c r="G14" s="58">
        <f>+IF(F14&gt;K14+100000,F14-K14,0)</f>
        <v>3184988</v>
      </c>
      <c r="H14" s="58">
        <v>211075</v>
      </c>
      <c r="I14" s="58">
        <v>0</v>
      </c>
      <c r="J14" s="58">
        <v>788000</v>
      </c>
      <c r="K14" s="58">
        <v>457820</v>
      </c>
      <c r="L14" s="12" t="s">
        <v>87</v>
      </c>
      <c r="M14" s="12" t="s">
        <v>89</v>
      </c>
      <c r="N14" s="12" t="s">
        <v>10</v>
      </c>
      <c r="O14" s="12">
        <v>4</v>
      </c>
      <c r="P14" s="12">
        <v>0</v>
      </c>
      <c r="Q14" s="12">
        <v>0</v>
      </c>
      <c r="R14" s="12">
        <v>19455</v>
      </c>
      <c r="S14" s="59">
        <v>1.3972602739726028</v>
      </c>
      <c r="T14" s="59">
        <v>31.82191780821918</v>
      </c>
      <c r="U14" s="12">
        <v>1</v>
      </c>
      <c r="V14" s="12">
        <v>2</v>
      </c>
      <c r="W14" s="12">
        <v>1</v>
      </c>
      <c r="X14" s="12">
        <v>2</v>
      </c>
      <c r="Y14" s="12">
        <v>3</v>
      </c>
      <c r="Z14" s="58">
        <v>0</v>
      </c>
      <c r="AA14" s="58">
        <v>0</v>
      </c>
      <c r="AB14" s="58">
        <v>0</v>
      </c>
      <c r="AC14" s="58" t="e">
        <v>#N/A</v>
      </c>
    </row>
    <row r="15" spans="1:29" x14ac:dyDescent="0.3">
      <c r="A15" s="57">
        <v>2202864868</v>
      </c>
      <c r="B15" s="12" t="s">
        <v>1168</v>
      </c>
      <c r="C15" s="58" t="s">
        <v>107</v>
      </c>
      <c r="D15" s="58" t="s">
        <v>114</v>
      </c>
      <c r="E15" s="58">
        <v>459095</v>
      </c>
      <c r="F15" s="58">
        <v>2212141</v>
      </c>
      <c r="G15" s="58">
        <f>+IF(F15&gt;K15+100000,F15-K15,0)</f>
        <v>1754321</v>
      </c>
      <c r="H15" s="58">
        <v>245816</v>
      </c>
      <c r="I15" s="58">
        <v>0</v>
      </c>
      <c r="J15" s="58">
        <v>744754</v>
      </c>
      <c r="K15" s="58">
        <v>457820</v>
      </c>
      <c r="L15" s="12" t="s">
        <v>87</v>
      </c>
      <c r="M15" s="12" t="s">
        <v>89</v>
      </c>
      <c r="N15" s="12" t="s">
        <v>10</v>
      </c>
      <c r="O15" s="12">
        <v>4</v>
      </c>
      <c r="P15" s="12">
        <v>0</v>
      </c>
      <c r="Q15" s="12">
        <v>0</v>
      </c>
      <c r="R15" s="12">
        <v>76275</v>
      </c>
      <c r="S15" s="59">
        <v>1.3972602739726028</v>
      </c>
      <c r="T15" s="59">
        <v>26.112328767123287</v>
      </c>
      <c r="U15" s="12">
        <v>1</v>
      </c>
      <c r="V15" s="12">
        <v>2</v>
      </c>
      <c r="W15" s="12">
        <v>1</v>
      </c>
      <c r="X15" s="12">
        <v>2</v>
      </c>
      <c r="Y15" s="12">
        <v>3</v>
      </c>
      <c r="Z15" s="58">
        <v>0</v>
      </c>
      <c r="AA15" s="58">
        <v>0</v>
      </c>
      <c r="AB15" s="58">
        <v>0</v>
      </c>
      <c r="AC15" s="58" t="e">
        <v>#N/A</v>
      </c>
    </row>
    <row r="16" spans="1:29" x14ac:dyDescent="0.3">
      <c r="A16" s="57">
        <v>2020268828</v>
      </c>
      <c r="B16" s="12" t="s">
        <v>1175</v>
      </c>
      <c r="C16" s="58" t="s">
        <v>107</v>
      </c>
      <c r="D16" s="58" t="s">
        <v>114</v>
      </c>
      <c r="E16" s="58">
        <v>175100</v>
      </c>
      <c r="F16" s="58">
        <v>1615411</v>
      </c>
      <c r="G16" s="58">
        <f>+IF(F16&gt;K16+100000,F16-K16,0)</f>
        <v>1157591</v>
      </c>
      <c r="H16" s="58">
        <v>120147</v>
      </c>
      <c r="I16" s="58">
        <v>0</v>
      </c>
      <c r="J16" s="58">
        <v>700000</v>
      </c>
      <c r="K16" s="58">
        <v>457820</v>
      </c>
      <c r="L16" s="12" t="s">
        <v>87</v>
      </c>
      <c r="M16" s="12" t="s">
        <v>89</v>
      </c>
      <c r="N16" s="12" t="s">
        <v>10</v>
      </c>
      <c r="O16" s="12">
        <v>4</v>
      </c>
      <c r="P16" s="12">
        <v>0</v>
      </c>
      <c r="Q16" s="12">
        <v>0</v>
      </c>
      <c r="R16" s="12">
        <v>76275</v>
      </c>
      <c r="S16" s="59">
        <v>1.3972602739726028</v>
      </c>
      <c r="T16" s="59">
        <v>23.983561643835618</v>
      </c>
      <c r="U16" s="12">
        <v>1</v>
      </c>
      <c r="V16" s="12">
        <v>2</v>
      </c>
      <c r="W16" s="12">
        <v>1</v>
      </c>
      <c r="X16" s="12">
        <v>2</v>
      </c>
      <c r="Y16" s="12">
        <v>1</v>
      </c>
      <c r="Z16" s="58">
        <v>0</v>
      </c>
      <c r="AA16" s="58">
        <v>0</v>
      </c>
      <c r="AB16" s="58">
        <v>0</v>
      </c>
      <c r="AC16" s="58" t="e">
        <v>#N/A</v>
      </c>
    </row>
    <row r="17" spans="1:29" x14ac:dyDescent="0.3">
      <c r="A17" s="57">
        <v>2224000264</v>
      </c>
      <c r="B17" s="12" t="s">
        <v>1229</v>
      </c>
      <c r="C17" s="58" t="s">
        <v>107</v>
      </c>
      <c r="D17" s="58" t="s">
        <v>115</v>
      </c>
      <c r="E17" s="58">
        <v>371459</v>
      </c>
      <c r="F17" s="58">
        <v>3460000</v>
      </c>
      <c r="G17" s="58">
        <f>+IF(F17&gt;K17+100000,F17-K17,0)</f>
        <v>2936345</v>
      </c>
      <c r="H17" s="58">
        <v>131314</v>
      </c>
      <c r="I17" s="58">
        <v>0</v>
      </c>
      <c r="J17" s="58">
        <v>970000</v>
      </c>
      <c r="K17" s="58">
        <v>523655</v>
      </c>
      <c r="L17" s="12" t="s">
        <v>87</v>
      </c>
      <c r="M17" s="12" t="s">
        <v>89</v>
      </c>
      <c r="N17" s="12" t="s">
        <v>10</v>
      </c>
      <c r="O17" s="12">
        <v>4</v>
      </c>
      <c r="P17" s="12">
        <v>0</v>
      </c>
      <c r="Q17" s="12">
        <v>0</v>
      </c>
      <c r="R17" s="12">
        <v>76275</v>
      </c>
      <c r="S17" s="59">
        <v>1.6465753424657534</v>
      </c>
      <c r="T17" s="59">
        <v>22.915068493150685</v>
      </c>
      <c r="U17" s="12">
        <v>1</v>
      </c>
      <c r="V17" s="12">
        <v>2</v>
      </c>
      <c r="W17" s="12">
        <v>1</v>
      </c>
      <c r="X17" s="12">
        <v>2</v>
      </c>
      <c r="Y17" s="12">
        <v>1</v>
      </c>
      <c r="Z17" s="58">
        <v>0</v>
      </c>
      <c r="AA17" s="58">
        <v>0</v>
      </c>
      <c r="AB17" s="58">
        <v>0</v>
      </c>
      <c r="AC17" s="58" t="e">
        <v>#N/A</v>
      </c>
    </row>
    <row r="18" spans="1:29" x14ac:dyDescent="0.3">
      <c r="A18" s="57">
        <v>26808464</v>
      </c>
      <c r="B18" s="12" t="s">
        <v>1234</v>
      </c>
      <c r="C18" s="58" t="s">
        <v>107</v>
      </c>
      <c r="D18" s="58" t="s">
        <v>114</v>
      </c>
      <c r="E18" s="58">
        <v>312000</v>
      </c>
      <c r="F18" s="58">
        <v>1812279</v>
      </c>
      <c r="G18" s="58">
        <f>+IF(F18&gt;K18+100000,F18-K18,0)</f>
        <v>1275457</v>
      </c>
      <c r="H18" s="58">
        <v>215721</v>
      </c>
      <c r="I18" s="58">
        <v>0</v>
      </c>
      <c r="J18" s="58">
        <v>0</v>
      </c>
      <c r="K18" s="58">
        <v>536822</v>
      </c>
      <c r="L18" s="12" t="s">
        <v>88</v>
      </c>
      <c r="M18" s="12" t="s">
        <v>89</v>
      </c>
      <c r="N18" s="12" t="s">
        <v>10</v>
      </c>
      <c r="O18" s="12">
        <v>4</v>
      </c>
      <c r="P18" s="12">
        <v>0</v>
      </c>
      <c r="Q18" s="12">
        <v>0</v>
      </c>
      <c r="R18" s="12">
        <v>76275</v>
      </c>
      <c r="S18" s="59">
        <v>1.6712328767123288</v>
      </c>
      <c r="T18" s="59">
        <v>41.049315068493151</v>
      </c>
      <c r="U18" s="12">
        <v>1</v>
      </c>
      <c r="V18" s="12">
        <v>2</v>
      </c>
      <c r="W18" s="12">
        <v>1</v>
      </c>
      <c r="X18" s="12">
        <v>2</v>
      </c>
      <c r="Y18" s="12">
        <v>1</v>
      </c>
      <c r="Z18" s="58">
        <v>0</v>
      </c>
      <c r="AA18" s="58">
        <v>0</v>
      </c>
      <c r="AB18" s="58">
        <v>0</v>
      </c>
      <c r="AC18" s="58" t="e">
        <v>#N/A</v>
      </c>
    </row>
    <row r="19" spans="1:29" x14ac:dyDescent="0.3">
      <c r="A19" s="57">
        <v>2224646268</v>
      </c>
      <c r="B19" s="12" t="s">
        <v>1254</v>
      </c>
      <c r="C19" s="58" t="s">
        <v>107</v>
      </c>
      <c r="D19" s="58" t="s">
        <v>115</v>
      </c>
      <c r="E19" s="58">
        <v>598292</v>
      </c>
      <c r="F19" s="58">
        <v>2910566</v>
      </c>
      <c r="G19" s="58">
        <f>+IF(F19&gt;K19+100000,F19-K19,0)</f>
        <v>2360577</v>
      </c>
      <c r="H19" s="58">
        <v>163632</v>
      </c>
      <c r="I19" s="58">
        <v>0</v>
      </c>
      <c r="J19" s="58">
        <v>0</v>
      </c>
      <c r="K19" s="58">
        <v>549989</v>
      </c>
      <c r="L19" s="12" t="s">
        <v>88</v>
      </c>
      <c r="M19" s="12" t="s">
        <v>89</v>
      </c>
      <c r="N19" s="12" t="s">
        <v>10</v>
      </c>
      <c r="O19" s="12">
        <v>4</v>
      </c>
      <c r="P19" s="12">
        <v>0</v>
      </c>
      <c r="Q19" s="12">
        <v>0</v>
      </c>
      <c r="R19" s="12">
        <v>76130</v>
      </c>
      <c r="S19" s="59">
        <v>1.7178082191780821</v>
      </c>
      <c r="T19" s="59">
        <v>24.602739726027398</v>
      </c>
      <c r="U19" s="12">
        <v>2</v>
      </c>
      <c r="V19" s="12">
        <v>2</v>
      </c>
      <c r="W19" s="12">
        <v>1</v>
      </c>
      <c r="X19" s="12">
        <v>2</v>
      </c>
      <c r="Y19" s="12">
        <v>3</v>
      </c>
      <c r="Z19" s="58">
        <v>0</v>
      </c>
      <c r="AA19" s="58">
        <v>0</v>
      </c>
      <c r="AB19" s="58">
        <v>0</v>
      </c>
      <c r="AC19" s="58" t="e">
        <v>#N/A</v>
      </c>
    </row>
    <row r="20" spans="1:29" x14ac:dyDescent="0.3">
      <c r="A20" s="57">
        <v>2006022440</v>
      </c>
      <c r="B20" s="12" t="s">
        <v>1257</v>
      </c>
      <c r="C20" s="58" t="s">
        <v>107</v>
      </c>
      <c r="D20" s="58" t="s">
        <v>115</v>
      </c>
      <c r="E20" s="58">
        <v>424717</v>
      </c>
      <c r="F20" s="58">
        <v>2710070</v>
      </c>
      <c r="G20" s="58">
        <f>+IF(F20&gt;K20+100000,F20-K20,0)</f>
        <v>2160081</v>
      </c>
      <c r="H20" s="58">
        <v>137303</v>
      </c>
      <c r="I20" s="58">
        <v>0</v>
      </c>
      <c r="J20" s="58">
        <v>0</v>
      </c>
      <c r="K20" s="58">
        <v>549989</v>
      </c>
      <c r="L20" s="12" t="s">
        <v>88</v>
      </c>
      <c r="M20" s="12" t="s">
        <v>89</v>
      </c>
      <c r="N20" s="12" t="s">
        <v>10</v>
      </c>
      <c r="O20" s="12">
        <v>4</v>
      </c>
      <c r="P20" s="12">
        <v>0</v>
      </c>
      <c r="Q20" s="12">
        <v>0</v>
      </c>
      <c r="R20" s="12">
        <v>76001</v>
      </c>
      <c r="S20" s="59">
        <v>1.7205479452054795</v>
      </c>
      <c r="T20" s="59">
        <v>20.339726027397262</v>
      </c>
      <c r="U20" s="12">
        <v>1</v>
      </c>
      <c r="V20" s="12">
        <v>2</v>
      </c>
      <c r="W20" s="12">
        <v>1</v>
      </c>
      <c r="X20" s="12">
        <v>2</v>
      </c>
      <c r="Y20" s="12">
        <v>3</v>
      </c>
      <c r="Z20" s="58">
        <v>0</v>
      </c>
      <c r="AA20" s="58">
        <v>0</v>
      </c>
      <c r="AB20" s="58">
        <v>0</v>
      </c>
      <c r="AC20" s="58" t="e">
        <v>#N/A</v>
      </c>
    </row>
    <row r="21" spans="1:29" x14ac:dyDescent="0.3">
      <c r="A21" s="57">
        <v>20462866</v>
      </c>
      <c r="B21" s="12" t="s">
        <v>1259</v>
      </c>
      <c r="C21" s="58" t="s">
        <v>107</v>
      </c>
      <c r="D21" s="58" t="s">
        <v>114</v>
      </c>
      <c r="E21" s="58">
        <v>208526</v>
      </c>
      <c r="F21" s="58">
        <v>2367679</v>
      </c>
      <c r="G21" s="58">
        <f>+IF(F21&gt;K21+100000,F21-K21,0)</f>
        <v>1817690</v>
      </c>
      <c r="H21" s="58">
        <v>105912</v>
      </c>
      <c r="I21" s="58">
        <v>0</v>
      </c>
      <c r="J21" s="58">
        <v>1300000</v>
      </c>
      <c r="K21" s="58">
        <v>549989</v>
      </c>
      <c r="L21" s="12" t="s">
        <v>87</v>
      </c>
      <c r="M21" s="12" t="s">
        <v>89</v>
      </c>
      <c r="N21" s="12" t="s">
        <v>10</v>
      </c>
      <c r="O21" s="12">
        <v>4</v>
      </c>
      <c r="P21" s="12">
        <v>0</v>
      </c>
      <c r="Q21" s="12">
        <v>0</v>
      </c>
      <c r="R21" s="12">
        <v>76130</v>
      </c>
      <c r="S21" s="59">
        <v>1.7178082191780821</v>
      </c>
      <c r="T21" s="59">
        <v>36.482191780821921</v>
      </c>
      <c r="U21" s="12">
        <v>2</v>
      </c>
      <c r="V21" s="12">
        <v>2</v>
      </c>
      <c r="W21" s="12">
        <v>1</v>
      </c>
      <c r="X21" s="12">
        <v>2</v>
      </c>
      <c r="Y21" s="12">
        <v>1</v>
      </c>
      <c r="Z21" s="58">
        <v>0</v>
      </c>
      <c r="AA21" s="58">
        <v>0</v>
      </c>
      <c r="AB21" s="58">
        <v>0</v>
      </c>
      <c r="AC21" s="58" t="e">
        <v>#N/A</v>
      </c>
    </row>
    <row r="22" spans="1:29" x14ac:dyDescent="0.3">
      <c r="A22" s="57">
        <v>2202800840</v>
      </c>
      <c r="B22" s="12" t="s">
        <v>1272</v>
      </c>
      <c r="C22" s="58" t="s">
        <v>107</v>
      </c>
      <c r="D22" s="58" t="s">
        <v>115</v>
      </c>
      <c r="E22" s="58">
        <v>503725</v>
      </c>
      <c r="F22" s="58">
        <v>3686700</v>
      </c>
      <c r="G22" s="58">
        <f>+IF(F22&gt;K22+100000,F22-K22,0)</f>
        <v>3123544</v>
      </c>
      <c r="H22" s="58">
        <v>170719</v>
      </c>
      <c r="I22" s="58">
        <v>0</v>
      </c>
      <c r="J22" s="58">
        <v>1099079</v>
      </c>
      <c r="K22" s="58">
        <v>563156</v>
      </c>
      <c r="L22" s="12" t="s">
        <v>87</v>
      </c>
      <c r="M22" s="12" t="s">
        <v>89</v>
      </c>
      <c r="N22" s="12" t="s">
        <v>10</v>
      </c>
      <c r="O22" s="12">
        <v>4</v>
      </c>
      <c r="P22" s="12">
        <v>0</v>
      </c>
      <c r="Q22" s="12">
        <v>0</v>
      </c>
      <c r="R22" s="12">
        <v>76563</v>
      </c>
      <c r="S22" s="59">
        <v>1.7643835616438357</v>
      </c>
      <c r="T22" s="59">
        <v>23.556164383561644</v>
      </c>
      <c r="U22" s="12">
        <v>1</v>
      </c>
      <c r="V22" s="12">
        <v>2</v>
      </c>
      <c r="W22" s="12">
        <v>1</v>
      </c>
      <c r="X22" s="12">
        <v>2</v>
      </c>
      <c r="Y22" s="12">
        <v>1</v>
      </c>
      <c r="Z22" s="58">
        <v>0</v>
      </c>
      <c r="AA22" s="58">
        <v>0</v>
      </c>
      <c r="AB22" s="58">
        <v>0</v>
      </c>
      <c r="AC22" s="58" t="e">
        <v>#N/A</v>
      </c>
    </row>
    <row r="23" spans="1:29" x14ac:dyDescent="0.3">
      <c r="A23" s="57">
        <v>2020228680</v>
      </c>
      <c r="B23" s="12" t="s">
        <v>1273</v>
      </c>
      <c r="C23" s="58" t="s">
        <v>107</v>
      </c>
      <c r="D23" s="58" t="s">
        <v>114</v>
      </c>
      <c r="E23" s="58">
        <v>488649</v>
      </c>
      <c r="F23" s="58">
        <v>2395703</v>
      </c>
      <c r="G23" s="58">
        <f>+IF(F23&gt;K23+100000,F23-K23,0)</f>
        <v>1832547</v>
      </c>
      <c r="H23" s="58">
        <v>151493</v>
      </c>
      <c r="I23" s="58">
        <v>0</v>
      </c>
      <c r="J23" s="58">
        <v>1040000</v>
      </c>
      <c r="K23" s="58">
        <v>563156</v>
      </c>
      <c r="L23" s="12" t="s">
        <v>87</v>
      </c>
      <c r="M23" s="12" t="s">
        <v>89</v>
      </c>
      <c r="N23" s="12" t="s">
        <v>10</v>
      </c>
      <c r="O23" s="12">
        <v>4</v>
      </c>
      <c r="P23" s="12">
        <v>0</v>
      </c>
      <c r="Q23" s="12">
        <v>0</v>
      </c>
      <c r="R23" s="12">
        <v>76130</v>
      </c>
      <c r="S23" s="59">
        <v>1.7616438356164383</v>
      </c>
      <c r="T23" s="59">
        <v>21.246575342465754</v>
      </c>
      <c r="U23" s="12">
        <v>1</v>
      </c>
      <c r="V23" s="12">
        <v>2</v>
      </c>
      <c r="W23" s="12">
        <v>1</v>
      </c>
      <c r="X23" s="12">
        <v>2</v>
      </c>
      <c r="Y23" s="12">
        <v>1</v>
      </c>
      <c r="Z23" s="58">
        <v>0</v>
      </c>
      <c r="AA23" s="58">
        <v>0</v>
      </c>
      <c r="AB23" s="58">
        <v>0</v>
      </c>
      <c r="AC23" s="58" t="e">
        <v>#N/A</v>
      </c>
    </row>
    <row r="24" spans="1:29" x14ac:dyDescent="0.3">
      <c r="A24" s="57">
        <v>2222228288</v>
      </c>
      <c r="B24" s="12" t="s">
        <v>1300</v>
      </c>
      <c r="C24" s="58" t="s">
        <v>107</v>
      </c>
      <c r="D24" s="58" t="s">
        <v>115</v>
      </c>
      <c r="E24" s="58">
        <v>183899</v>
      </c>
      <c r="F24" s="58">
        <v>2701031</v>
      </c>
      <c r="G24" s="58">
        <f>+IF(F24&gt;K24+100000,F24-K24,0)</f>
        <v>2124708</v>
      </c>
      <c r="H24" s="58">
        <v>138169</v>
      </c>
      <c r="I24" s="58">
        <v>0</v>
      </c>
      <c r="J24" s="58">
        <v>1100000</v>
      </c>
      <c r="K24" s="58">
        <v>576323</v>
      </c>
      <c r="L24" s="12" t="s">
        <v>87</v>
      </c>
      <c r="M24" s="12" t="s">
        <v>89</v>
      </c>
      <c r="N24" s="12" t="s">
        <v>10</v>
      </c>
      <c r="O24" s="12">
        <v>4</v>
      </c>
      <c r="P24" s="12">
        <v>0</v>
      </c>
      <c r="Q24" s="12">
        <v>0</v>
      </c>
      <c r="R24" s="12">
        <v>76563</v>
      </c>
      <c r="S24" s="59">
        <v>1.8</v>
      </c>
      <c r="T24" s="59">
        <v>35.715068493150682</v>
      </c>
      <c r="U24" s="12">
        <v>1</v>
      </c>
      <c r="V24" s="12">
        <v>2</v>
      </c>
      <c r="W24" s="12">
        <v>1</v>
      </c>
      <c r="X24" s="12">
        <v>2</v>
      </c>
      <c r="Y24" s="12">
        <v>1</v>
      </c>
      <c r="Z24" s="58">
        <v>0</v>
      </c>
      <c r="AA24" s="58">
        <v>0</v>
      </c>
      <c r="AB24" s="58">
        <v>0</v>
      </c>
      <c r="AC24" s="58" t="e">
        <v>#N/A</v>
      </c>
    </row>
    <row r="25" spans="1:29" x14ac:dyDescent="0.3">
      <c r="A25" s="57">
        <v>2042064824</v>
      </c>
      <c r="B25" s="12" t="s">
        <v>1306</v>
      </c>
      <c r="C25" s="58" t="s">
        <v>107</v>
      </c>
      <c r="D25" s="58" t="s">
        <v>30</v>
      </c>
      <c r="E25" s="58">
        <v>3151732</v>
      </c>
      <c r="F25" s="58">
        <v>9306755</v>
      </c>
      <c r="G25" s="58">
        <f>+IF(F25&gt;K25+100000,F25-K25,0)</f>
        <v>8717265</v>
      </c>
      <c r="H25" s="58">
        <v>274821</v>
      </c>
      <c r="I25" s="58">
        <v>0</v>
      </c>
      <c r="J25" s="58">
        <v>1000000</v>
      </c>
      <c r="K25" s="58">
        <v>589490</v>
      </c>
      <c r="L25" s="12" t="s">
        <v>87</v>
      </c>
      <c r="M25" s="12" t="s">
        <v>89</v>
      </c>
      <c r="N25" s="12" t="s">
        <v>10</v>
      </c>
      <c r="O25" s="12">
        <v>4</v>
      </c>
      <c r="P25" s="12">
        <v>0</v>
      </c>
      <c r="Q25" s="12">
        <v>0</v>
      </c>
      <c r="R25" s="12">
        <v>5615</v>
      </c>
      <c r="S25" s="59">
        <v>1.8438356164383563</v>
      </c>
      <c r="T25" s="59">
        <v>27.364383561643837</v>
      </c>
      <c r="U25" s="12">
        <v>1</v>
      </c>
      <c r="V25" s="12">
        <v>2</v>
      </c>
      <c r="W25" s="12">
        <v>2</v>
      </c>
      <c r="X25" s="12">
        <v>2</v>
      </c>
      <c r="Y25" s="12">
        <v>3</v>
      </c>
      <c r="Z25" s="58">
        <v>0</v>
      </c>
      <c r="AA25" s="58">
        <v>0</v>
      </c>
      <c r="AB25" s="58">
        <v>0</v>
      </c>
      <c r="AC25" s="58" t="e">
        <v>#N/A</v>
      </c>
    </row>
    <row r="26" spans="1:29" x14ac:dyDescent="0.3">
      <c r="A26" s="57">
        <v>2224804602</v>
      </c>
      <c r="B26" s="12" t="s">
        <v>1320</v>
      </c>
      <c r="C26" s="58" t="s">
        <v>107</v>
      </c>
      <c r="D26" s="58" t="s">
        <v>29</v>
      </c>
      <c r="E26" s="58"/>
      <c r="F26" s="58">
        <v>1520000</v>
      </c>
      <c r="G26" s="58">
        <f>+IF(F26&gt;K26+100000,F26-K26,0)</f>
        <v>930510</v>
      </c>
      <c r="H26" s="58">
        <v>202164</v>
      </c>
      <c r="I26" s="58">
        <v>0</v>
      </c>
      <c r="J26" s="58">
        <v>1134985</v>
      </c>
      <c r="K26" s="58">
        <v>589490</v>
      </c>
      <c r="L26" s="12" t="s">
        <v>87</v>
      </c>
      <c r="M26" s="12" t="s">
        <v>89</v>
      </c>
      <c r="N26" s="12" t="s">
        <v>10</v>
      </c>
      <c r="O26" s="12">
        <v>4</v>
      </c>
      <c r="P26" s="12">
        <v>0</v>
      </c>
      <c r="Q26" s="12">
        <v>0</v>
      </c>
      <c r="R26" s="12">
        <v>76275</v>
      </c>
      <c r="S26" s="59">
        <v>1.8356164383561644</v>
      </c>
      <c r="T26" s="59">
        <v>27.460273972602739</v>
      </c>
      <c r="U26" s="12">
        <v>1</v>
      </c>
      <c r="V26" s="12">
        <v>2</v>
      </c>
      <c r="W26" s="12">
        <v>1</v>
      </c>
      <c r="X26" s="12">
        <v>2</v>
      </c>
      <c r="Y26" s="12">
        <v>5</v>
      </c>
      <c r="Z26" s="58">
        <v>0</v>
      </c>
      <c r="AA26" s="58">
        <v>0</v>
      </c>
      <c r="AB26" s="58">
        <v>0</v>
      </c>
      <c r="AC26" s="58" t="e">
        <v>#N/A</v>
      </c>
    </row>
    <row r="27" spans="1:29" x14ac:dyDescent="0.3">
      <c r="A27" s="57">
        <v>4208424</v>
      </c>
      <c r="B27" s="12" t="s">
        <v>1321</v>
      </c>
      <c r="C27" s="58" t="s">
        <v>107</v>
      </c>
      <c r="D27" s="58" t="s">
        <v>114</v>
      </c>
      <c r="E27" s="58"/>
      <c r="F27" s="58">
        <v>2567278</v>
      </c>
      <c r="G27" s="58">
        <f>+IF(F27&gt;K27+100000,F27-K27,0)</f>
        <v>1977788</v>
      </c>
      <c r="H27" s="58">
        <v>231695</v>
      </c>
      <c r="I27" s="58">
        <v>0</v>
      </c>
      <c r="J27" s="58">
        <v>1500000</v>
      </c>
      <c r="K27" s="58">
        <v>589490</v>
      </c>
      <c r="L27" s="12" t="s">
        <v>87</v>
      </c>
      <c r="M27" s="12" t="s">
        <v>89</v>
      </c>
      <c r="N27" s="12" t="s">
        <v>10</v>
      </c>
      <c r="O27" s="12">
        <v>4</v>
      </c>
      <c r="P27" s="12">
        <v>0</v>
      </c>
      <c r="Q27" s="12">
        <v>0</v>
      </c>
      <c r="R27" s="12">
        <v>76130</v>
      </c>
      <c r="S27" s="59">
        <v>1.8438356164383563</v>
      </c>
      <c r="T27" s="59">
        <v>41.939726027397263</v>
      </c>
      <c r="U27" s="12">
        <v>1</v>
      </c>
      <c r="V27" s="12">
        <v>2</v>
      </c>
      <c r="W27" s="12">
        <v>1</v>
      </c>
      <c r="X27" s="12">
        <v>2</v>
      </c>
      <c r="Y27" s="12">
        <v>3</v>
      </c>
      <c r="Z27" s="58">
        <v>0</v>
      </c>
      <c r="AA27" s="58">
        <v>0</v>
      </c>
      <c r="AB27" s="58">
        <v>0</v>
      </c>
      <c r="AC27" s="58" t="e">
        <v>#N/A</v>
      </c>
    </row>
    <row r="28" spans="1:29" x14ac:dyDescent="0.3">
      <c r="A28" s="57">
        <v>2004688282</v>
      </c>
      <c r="B28" s="12" t="s">
        <v>1351</v>
      </c>
      <c r="C28" s="58" t="s">
        <v>107</v>
      </c>
      <c r="D28" s="58" t="s">
        <v>115</v>
      </c>
      <c r="E28" s="58">
        <v>608129</v>
      </c>
      <c r="F28" s="58">
        <v>3250844</v>
      </c>
      <c r="G28" s="58">
        <f>+IF(F28&gt;K28+100000,F28-K28,0)</f>
        <v>2648187</v>
      </c>
      <c r="H28" s="58">
        <v>172712</v>
      </c>
      <c r="I28" s="58">
        <v>0</v>
      </c>
      <c r="J28" s="58">
        <v>1509534</v>
      </c>
      <c r="K28" s="58">
        <v>602657</v>
      </c>
      <c r="L28" s="12" t="s">
        <v>87</v>
      </c>
      <c r="M28" s="12" t="s">
        <v>89</v>
      </c>
      <c r="N28" s="12" t="s">
        <v>10</v>
      </c>
      <c r="O28" s="12">
        <v>4</v>
      </c>
      <c r="P28" s="12">
        <v>0</v>
      </c>
      <c r="Q28" s="12">
        <v>0</v>
      </c>
      <c r="R28" s="12">
        <v>19001</v>
      </c>
      <c r="S28" s="59">
        <v>1.8821917808219177</v>
      </c>
      <c r="T28" s="59">
        <v>29.772602739726029</v>
      </c>
      <c r="U28" s="12">
        <v>1</v>
      </c>
      <c r="V28" s="12">
        <v>2</v>
      </c>
      <c r="W28" s="12">
        <v>1</v>
      </c>
      <c r="X28" s="12">
        <v>2</v>
      </c>
      <c r="Y28" s="12">
        <v>1</v>
      </c>
      <c r="Z28" s="58">
        <v>0</v>
      </c>
      <c r="AA28" s="58">
        <v>0</v>
      </c>
      <c r="AB28" s="58">
        <v>0</v>
      </c>
      <c r="AC28" s="58" t="e">
        <v>#N/A</v>
      </c>
    </row>
    <row r="29" spans="1:29" x14ac:dyDescent="0.3">
      <c r="A29" s="57">
        <v>2088006800</v>
      </c>
      <c r="B29" s="12" t="s">
        <v>1364</v>
      </c>
      <c r="C29" s="58" t="s">
        <v>107</v>
      </c>
      <c r="D29" s="58" t="s">
        <v>114</v>
      </c>
      <c r="E29" s="58">
        <v>330248</v>
      </c>
      <c r="F29" s="58">
        <v>1950897</v>
      </c>
      <c r="G29" s="58">
        <f>+IF(F29&gt;K29+100000,F29-K29,0)</f>
        <v>1335818</v>
      </c>
      <c r="H29" s="58">
        <v>123366</v>
      </c>
      <c r="I29" s="58">
        <v>0</v>
      </c>
      <c r="J29" s="58">
        <v>1800000</v>
      </c>
      <c r="K29" s="58">
        <v>615079</v>
      </c>
      <c r="L29" s="12" t="s">
        <v>87</v>
      </c>
      <c r="M29" s="12" t="s">
        <v>89</v>
      </c>
      <c r="N29" s="12" t="s">
        <v>10</v>
      </c>
      <c r="O29" s="12">
        <v>4</v>
      </c>
      <c r="P29" s="12">
        <v>0</v>
      </c>
      <c r="Q29" s="12">
        <v>0</v>
      </c>
      <c r="R29" s="12">
        <v>76606</v>
      </c>
      <c r="S29" s="59">
        <v>1.9698630136986301</v>
      </c>
      <c r="T29" s="59">
        <v>33.30684931506849</v>
      </c>
      <c r="U29" s="12">
        <v>1</v>
      </c>
      <c r="V29" s="12">
        <v>2</v>
      </c>
      <c r="W29" s="12">
        <v>1</v>
      </c>
      <c r="X29" s="12">
        <v>2</v>
      </c>
      <c r="Y29" s="12">
        <v>3</v>
      </c>
      <c r="Z29" s="58">
        <v>0</v>
      </c>
      <c r="AA29" s="58">
        <v>0</v>
      </c>
      <c r="AB29" s="58">
        <v>0</v>
      </c>
      <c r="AC29" s="58" t="e">
        <v>#N/A</v>
      </c>
    </row>
    <row r="30" spans="1:29" x14ac:dyDescent="0.3">
      <c r="A30" s="57">
        <v>2224884404</v>
      </c>
      <c r="B30" s="12" t="s">
        <v>1369</v>
      </c>
      <c r="C30" s="58" t="s">
        <v>107</v>
      </c>
      <c r="D30" s="58" t="s">
        <v>114</v>
      </c>
      <c r="E30" s="58">
        <v>354667</v>
      </c>
      <c r="F30" s="58">
        <v>2386438</v>
      </c>
      <c r="G30" s="58">
        <f>+IF(F30&gt;K30+100000,F30-K30,0)</f>
        <v>1770614</v>
      </c>
      <c r="H30" s="58">
        <v>97862</v>
      </c>
      <c r="I30" s="58">
        <v>0</v>
      </c>
      <c r="J30" s="58">
        <v>0</v>
      </c>
      <c r="K30" s="58">
        <v>615824</v>
      </c>
      <c r="L30" s="12" t="s">
        <v>88</v>
      </c>
      <c r="M30" s="12" t="s">
        <v>89</v>
      </c>
      <c r="N30" s="12" t="s">
        <v>10</v>
      </c>
      <c r="O30" s="12">
        <v>4</v>
      </c>
      <c r="P30" s="12">
        <v>0</v>
      </c>
      <c r="Q30" s="12">
        <v>0</v>
      </c>
      <c r="R30" s="12">
        <v>76275</v>
      </c>
      <c r="S30" s="59">
        <v>1.9095890410958904</v>
      </c>
      <c r="T30" s="59">
        <v>31.463013698630139</v>
      </c>
      <c r="U30" s="12">
        <v>1</v>
      </c>
      <c r="V30" s="12">
        <v>1</v>
      </c>
      <c r="W30" s="12">
        <v>1</v>
      </c>
      <c r="X30" s="12">
        <v>2</v>
      </c>
      <c r="Y30" s="12">
        <v>3</v>
      </c>
      <c r="Z30" s="58">
        <v>0</v>
      </c>
      <c r="AA30" s="58">
        <v>0</v>
      </c>
      <c r="AB30" s="58">
        <v>0</v>
      </c>
      <c r="AC30" s="58" t="e">
        <v>#N/A</v>
      </c>
    </row>
    <row r="31" spans="1:29" x14ac:dyDescent="0.3">
      <c r="A31" s="57">
        <v>2066848664</v>
      </c>
      <c r="B31" s="12" t="s">
        <v>1370</v>
      </c>
      <c r="C31" s="58" t="s">
        <v>107</v>
      </c>
      <c r="D31" s="58" t="s">
        <v>114</v>
      </c>
      <c r="E31" s="58">
        <v>318097</v>
      </c>
      <c r="F31" s="58">
        <v>2473051</v>
      </c>
      <c r="G31" s="58">
        <f>+IF(F31&gt;K31+100000,F31-K31,0)</f>
        <v>1857227</v>
      </c>
      <c r="H31" s="58">
        <v>275799</v>
      </c>
      <c r="I31" s="58">
        <v>0</v>
      </c>
      <c r="J31" s="58">
        <v>0</v>
      </c>
      <c r="K31" s="58">
        <v>615824</v>
      </c>
      <c r="L31" s="12" t="s">
        <v>88</v>
      </c>
      <c r="M31" s="12" t="s">
        <v>89</v>
      </c>
      <c r="N31" s="12" t="s">
        <v>10</v>
      </c>
      <c r="O31" s="12">
        <v>4</v>
      </c>
      <c r="P31" s="12">
        <v>0</v>
      </c>
      <c r="Q31" s="12">
        <v>0</v>
      </c>
      <c r="R31" s="12">
        <v>76563</v>
      </c>
      <c r="S31" s="59">
        <v>1.9095890410958904</v>
      </c>
      <c r="T31" s="59">
        <v>28.008219178082193</v>
      </c>
      <c r="U31" s="12">
        <v>1</v>
      </c>
      <c r="V31" s="12">
        <v>2</v>
      </c>
      <c r="W31" s="12">
        <v>1</v>
      </c>
      <c r="X31" s="12">
        <v>2</v>
      </c>
      <c r="Y31" s="12">
        <v>1</v>
      </c>
      <c r="Z31" s="58">
        <v>0</v>
      </c>
      <c r="AA31" s="58">
        <v>0</v>
      </c>
      <c r="AB31" s="58">
        <v>0</v>
      </c>
      <c r="AC31" s="58" t="e">
        <v>#N/A</v>
      </c>
    </row>
    <row r="32" spans="1:29" x14ac:dyDescent="0.3">
      <c r="A32" s="57">
        <v>2242802042</v>
      </c>
      <c r="B32" s="12" t="s">
        <v>1376</v>
      </c>
      <c r="C32" s="58" t="s">
        <v>107</v>
      </c>
      <c r="D32" s="58" t="s">
        <v>114</v>
      </c>
      <c r="E32" s="58">
        <v>306500</v>
      </c>
      <c r="F32" s="58">
        <v>2381973</v>
      </c>
      <c r="G32" s="58">
        <f>+IF(F32&gt;K32+100000,F32-K32,0)</f>
        <v>1755629</v>
      </c>
      <c r="H32" s="58">
        <v>148039</v>
      </c>
      <c r="I32" s="58">
        <v>0</v>
      </c>
      <c r="J32" s="58">
        <v>1141000</v>
      </c>
      <c r="K32" s="58">
        <v>626344</v>
      </c>
      <c r="L32" s="12" t="s">
        <v>87</v>
      </c>
      <c r="M32" s="12" t="s">
        <v>89</v>
      </c>
      <c r="N32" s="12" t="s">
        <v>10</v>
      </c>
      <c r="O32" s="12">
        <v>4</v>
      </c>
      <c r="P32" s="12">
        <v>30</v>
      </c>
      <c r="Q32" s="12">
        <v>32</v>
      </c>
      <c r="R32" s="12">
        <v>68001</v>
      </c>
      <c r="S32" s="59">
        <v>1.7397260273972603</v>
      </c>
      <c r="T32" s="59">
        <v>22.917808219178081</v>
      </c>
      <c r="U32" s="12">
        <v>1</v>
      </c>
      <c r="V32" s="12">
        <v>2</v>
      </c>
      <c r="W32" s="12">
        <v>2</v>
      </c>
      <c r="X32" s="12">
        <v>2</v>
      </c>
      <c r="Y32" s="12">
        <v>1</v>
      </c>
      <c r="Z32" s="58">
        <v>0</v>
      </c>
      <c r="AA32" s="58">
        <v>0</v>
      </c>
      <c r="AB32" s="58">
        <v>0</v>
      </c>
      <c r="AC32" s="58" t="e">
        <v>#N/A</v>
      </c>
    </row>
    <row r="33" spans="1:29" x14ac:dyDescent="0.3">
      <c r="A33" s="57">
        <v>2224884664</v>
      </c>
      <c r="B33" s="12" t="s">
        <v>1380</v>
      </c>
      <c r="C33" s="58" t="s">
        <v>107</v>
      </c>
      <c r="D33" s="58" t="s">
        <v>115</v>
      </c>
      <c r="E33" s="58">
        <v>102498</v>
      </c>
      <c r="F33" s="58">
        <v>2662141</v>
      </c>
      <c r="G33" s="58">
        <f>+IF(F33&gt;K33+100000,F33-K33,0)</f>
        <v>2033895</v>
      </c>
      <c r="H33" s="58">
        <v>177059</v>
      </c>
      <c r="I33" s="58">
        <v>0</v>
      </c>
      <c r="J33" s="58">
        <v>1400000</v>
      </c>
      <c r="K33" s="58">
        <v>628246</v>
      </c>
      <c r="L33" s="12" t="s">
        <v>87</v>
      </c>
      <c r="M33" s="12" t="s">
        <v>89</v>
      </c>
      <c r="N33" s="12" t="s">
        <v>10</v>
      </c>
      <c r="O33" s="12">
        <v>4</v>
      </c>
      <c r="P33" s="12">
        <v>0</v>
      </c>
      <c r="Q33" s="12">
        <v>0</v>
      </c>
      <c r="R33" s="12">
        <v>76275</v>
      </c>
      <c r="S33" s="59">
        <v>1.9698630136986301</v>
      </c>
      <c r="T33" s="59">
        <v>30.849315068493151</v>
      </c>
      <c r="U33" s="12">
        <v>2</v>
      </c>
      <c r="V33" s="12">
        <v>3</v>
      </c>
      <c r="W33" s="12">
        <v>1</v>
      </c>
      <c r="X33" s="12">
        <v>2</v>
      </c>
      <c r="Y33" s="12">
        <v>1</v>
      </c>
      <c r="Z33" s="58">
        <v>0</v>
      </c>
      <c r="AA33" s="58">
        <v>0</v>
      </c>
      <c r="AB33" s="58">
        <v>0</v>
      </c>
      <c r="AC33" s="58" t="e">
        <v>#N/A</v>
      </c>
    </row>
    <row r="34" spans="1:29" x14ac:dyDescent="0.3">
      <c r="A34" s="57">
        <v>2224628282</v>
      </c>
      <c r="B34" s="12" t="s">
        <v>1401</v>
      </c>
      <c r="C34" s="58" t="s">
        <v>107</v>
      </c>
      <c r="D34" s="58" t="s">
        <v>115</v>
      </c>
      <c r="E34" s="58">
        <v>648932</v>
      </c>
      <c r="F34" s="58">
        <v>3725586</v>
      </c>
      <c r="G34" s="58">
        <f>+IF(F34&gt;K34+100000,F34-K34,0)</f>
        <v>3072496</v>
      </c>
      <c r="H34" s="58">
        <v>141201</v>
      </c>
      <c r="I34" s="58">
        <v>0</v>
      </c>
      <c r="J34" s="58">
        <v>0</v>
      </c>
      <c r="K34" s="58">
        <v>653090</v>
      </c>
      <c r="L34" s="12" t="s">
        <v>88</v>
      </c>
      <c r="M34" s="12" t="s">
        <v>89</v>
      </c>
      <c r="N34" s="12" t="s">
        <v>10</v>
      </c>
      <c r="O34" s="12">
        <v>4</v>
      </c>
      <c r="P34" s="12">
        <v>0</v>
      </c>
      <c r="Q34" s="12">
        <v>0</v>
      </c>
      <c r="R34" s="12">
        <v>76130</v>
      </c>
      <c r="S34" s="59">
        <v>2.0493150684931507</v>
      </c>
      <c r="T34" s="59">
        <v>33.42739726027397</v>
      </c>
      <c r="U34" s="12">
        <v>1</v>
      </c>
      <c r="V34" s="12">
        <v>2</v>
      </c>
      <c r="W34" s="12">
        <v>1</v>
      </c>
      <c r="X34" s="12">
        <v>2</v>
      </c>
      <c r="Y34" s="12">
        <v>3</v>
      </c>
      <c r="Z34" s="58">
        <v>0</v>
      </c>
      <c r="AA34" s="58">
        <v>0</v>
      </c>
      <c r="AB34" s="58">
        <v>0</v>
      </c>
      <c r="AC34" s="58" t="e">
        <v>#N/A</v>
      </c>
    </row>
    <row r="35" spans="1:29" x14ac:dyDescent="0.3">
      <c r="A35" s="57">
        <v>2020082862</v>
      </c>
      <c r="B35" s="12" t="s">
        <v>1402</v>
      </c>
      <c r="C35" s="58" t="s">
        <v>107</v>
      </c>
      <c r="D35" s="58" t="s">
        <v>115</v>
      </c>
      <c r="E35" s="58">
        <v>343042</v>
      </c>
      <c r="F35" s="58">
        <v>2737978</v>
      </c>
      <c r="G35" s="58">
        <f>+IF(F35&gt;K35+100000,F35-K35,0)</f>
        <v>2084888</v>
      </c>
      <c r="H35" s="58">
        <v>157908</v>
      </c>
      <c r="I35" s="58">
        <v>0</v>
      </c>
      <c r="J35" s="58">
        <v>1500000</v>
      </c>
      <c r="K35" s="58">
        <v>653090</v>
      </c>
      <c r="L35" s="12" t="s">
        <v>87</v>
      </c>
      <c r="M35" s="12" t="s">
        <v>89</v>
      </c>
      <c r="N35" s="12" t="s">
        <v>10</v>
      </c>
      <c r="O35" s="12">
        <v>4</v>
      </c>
      <c r="P35" s="12">
        <v>0</v>
      </c>
      <c r="Q35" s="12">
        <v>0</v>
      </c>
      <c r="R35" s="12">
        <v>76130</v>
      </c>
      <c r="S35" s="59">
        <v>2.0493150684931507</v>
      </c>
      <c r="T35" s="59">
        <v>31.972602739726028</v>
      </c>
      <c r="U35" s="12">
        <v>2</v>
      </c>
      <c r="V35" s="12">
        <v>2</v>
      </c>
      <c r="W35" s="12">
        <v>3</v>
      </c>
      <c r="X35" s="12">
        <v>2</v>
      </c>
      <c r="Y35" s="12">
        <v>3</v>
      </c>
      <c r="Z35" s="58">
        <v>0</v>
      </c>
      <c r="AA35" s="58">
        <v>0</v>
      </c>
      <c r="AB35" s="58">
        <v>0</v>
      </c>
      <c r="AC35" s="58" t="e">
        <v>#N/A</v>
      </c>
    </row>
    <row r="36" spans="1:29" x14ac:dyDescent="0.3">
      <c r="A36" s="57">
        <v>48200606</v>
      </c>
      <c r="B36" s="12" t="s">
        <v>1439</v>
      </c>
      <c r="C36" s="58" t="s">
        <v>107</v>
      </c>
      <c r="D36" s="58" t="s">
        <v>115</v>
      </c>
      <c r="E36" s="58">
        <v>1000767</v>
      </c>
      <c r="F36" s="58">
        <v>2869775</v>
      </c>
      <c r="G36" s="58">
        <f>+IF(F36&gt;K36+100000,F36-K36,0)</f>
        <v>2204263</v>
      </c>
      <c r="H36" s="58">
        <v>106660</v>
      </c>
      <c r="I36" s="58">
        <v>0</v>
      </c>
      <c r="J36" s="58">
        <v>0</v>
      </c>
      <c r="K36" s="58">
        <v>665512</v>
      </c>
      <c r="L36" s="12" t="s">
        <v>88</v>
      </c>
      <c r="M36" s="12" t="s">
        <v>89</v>
      </c>
      <c r="N36" s="12" t="s">
        <v>10</v>
      </c>
      <c r="O36" s="12">
        <v>4</v>
      </c>
      <c r="P36" s="12">
        <v>0</v>
      </c>
      <c r="Q36" s="12">
        <v>0</v>
      </c>
      <c r="R36" s="12">
        <v>73001</v>
      </c>
      <c r="S36" s="59">
        <v>2.1013698630136988</v>
      </c>
      <c r="T36" s="59">
        <v>37.164383561643838</v>
      </c>
      <c r="U36" s="12">
        <v>2</v>
      </c>
      <c r="V36" s="12">
        <v>0</v>
      </c>
      <c r="W36" s="12">
        <v>2</v>
      </c>
      <c r="X36" s="12">
        <v>2</v>
      </c>
      <c r="Y36" s="12">
        <v>1</v>
      </c>
      <c r="Z36" s="58">
        <v>0</v>
      </c>
      <c r="AA36" s="58">
        <v>0</v>
      </c>
      <c r="AB36" s="58">
        <v>0</v>
      </c>
      <c r="AC36" s="58" t="e">
        <v>#N/A</v>
      </c>
    </row>
    <row r="37" spans="1:29" x14ac:dyDescent="0.3">
      <c r="A37" s="57">
        <v>66060062</v>
      </c>
      <c r="B37" s="12" t="s">
        <v>1441</v>
      </c>
      <c r="C37" s="58" t="s">
        <v>107</v>
      </c>
      <c r="D37" s="58" t="s">
        <v>115</v>
      </c>
      <c r="E37" s="58">
        <v>114337</v>
      </c>
      <c r="F37" s="58">
        <v>3000000</v>
      </c>
      <c r="G37" s="58">
        <f>+IF(F37&gt;K37+100000,F37-K37,0)</f>
        <v>2334488</v>
      </c>
      <c r="H37" s="58">
        <v>148039</v>
      </c>
      <c r="I37" s="58">
        <v>0</v>
      </c>
      <c r="J37" s="58">
        <v>0</v>
      </c>
      <c r="K37" s="58">
        <v>665512</v>
      </c>
      <c r="L37" s="12" t="s">
        <v>88</v>
      </c>
      <c r="M37" s="12" t="s">
        <v>89</v>
      </c>
      <c r="N37" s="12" t="s">
        <v>10</v>
      </c>
      <c r="O37" s="12">
        <v>4</v>
      </c>
      <c r="P37" s="12">
        <v>0</v>
      </c>
      <c r="Q37" s="12">
        <v>0</v>
      </c>
      <c r="R37" s="12">
        <v>76130</v>
      </c>
      <c r="S37" s="59">
        <v>2.1013698630136988</v>
      </c>
      <c r="T37" s="59">
        <v>40.024657534246572</v>
      </c>
      <c r="U37" s="12">
        <v>2</v>
      </c>
      <c r="V37" s="12">
        <v>0</v>
      </c>
      <c r="W37" s="12">
        <v>3</v>
      </c>
      <c r="X37" s="12">
        <v>2</v>
      </c>
      <c r="Y37" s="12">
        <v>3</v>
      </c>
      <c r="Z37" s="58">
        <v>0</v>
      </c>
      <c r="AA37" s="58">
        <v>0</v>
      </c>
      <c r="AB37" s="58">
        <v>0</v>
      </c>
      <c r="AC37" s="58" t="e">
        <v>#N/A</v>
      </c>
    </row>
    <row r="38" spans="1:29" x14ac:dyDescent="0.3">
      <c r="A38" s="57">
        <v>2006062422</v>
      </c>
      <c r="B38" s="12" t="s">
        <v>1443</v>
      </c>
      <c r="C38" s="58" t="s">
        <v>107</v>
      </c>
      <c r="D38" s="58" t="s">
        <v>30</v>
      </c>
      <c r="E38" s="58">
        <v>1111001</v>
      </c>
      <c r="F38" s="58">
        <v>7728984</v>
      </c>
      <c r="G38" s="58">
        <f>+IF(F38&gt;K38+100000,F38-K38,0)</f>
        <v>7063384</v>
      </c>
      <c r="H38" s="58">
        <v>277114</v>
      </c>
      <c r="I38" s="58">
        <v>0</v>
      </c>
      <c r="J38" s="58">
        <v>931960</v>
      </c>
      <c r="K38" s="58">
        <v>665600</v>
      </c>
      <c r="L38" s="12" t="s">
        <v>87</v>
      </c>
      <c r="M38" s="12" t="s">
        <v>89</v>
      </c>
      <c r="N38" s="12" t="s">
        <v>10</v>
      </c>
      <c r="O38" s="12">
        <v>4</v>
      </c>
      <c r="P38" s="12">
        <v>0</v>
      </c>
      <c r="Q38" s="12">
        <v>0</v>
      </c>
      <c r="R38" s="12">
        <v>68307</v>
      </c>
      <c r="S38" s="59">
        <v>1.7397260273972603</v>
      </c>
      <c r="T38" s="59">
        <v>23.789041095890411</v>
      </c>
      <c r="U38" s="12">
        <v>1</v>
      </c>
      <c r="V38" s="12">
        <v>4</v>
      </c>
      <c r="W38" s="12">
        <v>1</v>
      </c>
      <c r="X38" s="12">
        <v>2</v>
      </c>
      <c r="Y38" s="12">
        <v>1</v>
      </c>
      <c r="Z38" s="58">
        <v>0</v>
      </c>
      <c r="AA38" s="58">
        <v>0</v>
      </c>
      <c r="AB38" s="58">
        <v>0</v>
      </c>
      <c r="AC38" s="58" t="e">
        <v>#N/A</v>
      </c>
    </row>
    <row r="39" spans="1:29" x14ac:dyDescent="0.3">
      <c r="A39" s="57">
        <v>2224806268</v>
      </c>
      <c r="B39" s="12" t="s">
        <v>1448</v>
      </c>
      <c r="C39" s="58" t="s">
        <v>107</v>
      </c>
      <c r="D39" s="58" t="s">
        <v>115</v>
      </c>
      <c r="E39" s="58">
        <v>1408932</v>
      </c>
      <c r="F39" s="58">
        <v>5289365</v>
      </c>
      <c r="G39" s="58">
        <f>+IF(F39&gt;K39+100000,F39-K39,0)</f>
        <v>4611431</v>
      </c>
      <c r="H39" s="58">
        <v>206209</v>
      </c>
      <c r="I39" s="58">
        <v>0</v>
      </c>
      <c r="J39" s="58">
        <v>1500000</v>
      </c>
      <c r="K39" s="58">
        <v>677934</v>
      </c>
      <c r="L39" s="12" t="s">
        <v>87</v>
      </c>
      <c r="M39" s="12" t="s">
        <v>89</v>
      </c>
      <c r="N39" s="12" t="s">
        <v>10</v>
      </c>
      <c r="O39" s="12">
        <v>4</v>
      </c>
      <c r="P39" s="12">
        <v>0</v>
      </c>
      <c r="Q39" s="12">
        <v>0</v>
      </c>
      <c r="R39" s="12">
        <v>76275</v>
      </c>
      <c r="S39" s="59">
        <v>2.1589041095890411</v>
      </c>
      <c r="T39" s="59">
        <v>25.252054794520546</v>
      </c>
      <c r="U39" s="12">
        <v>1</v>
      </c>
      <c r="V39" s="12">
        <v>2</v>
      </c>
      <c r="W39" s="12">
        <v>2</v>
      </c>
      <c r="X39" s="12">
        <v>2</v>
      </c>
      <c r="Y39" s="12">
        <v>1</v>
      </c>
      <c r="Z39" s="58">
        <v>0</v>
      </c>
      <c r="AA39" s="58">
        <v>0</v>
      </c>
      <c r="AB39" s="58">
        <v>0</v>
      </c>
      <c r="AC39" s="58" t="e">
        <v>#N/A</v>
      </c>
    </row>
    <row r="40" spans="1:29" x14ac:dyDescent="0.3">
      <c r="A40" s="57">
        <v>84444804</v>
      </c>
      <c r="B40" s="12" t="s">
        <v>1449</v>
      </c>
      <c r="C40" s="58" t="s">
        <v>107</v>
      </c>
      <c r="D40" s="58" t="s">
        <v>115</v>
      </c>
      <c r="E40" s="58">
        <v>1216219</v>
      </c>
      <c r="F40" s="58">
        <v>3810705</v>
      </c>
      <c r="G40" s="58">
        <f>+IF(F40&gt;K40+100000,F40-K40,0)</f>
        <v>3132771</v>
      </c>
      <c r="H40" s="58">
        <v>156434</v>
      </c>
      <c r="I40" s="58">
        <v>0</v>
      </c>
      <c r="J40" s="58">
        <v>0</v>
      </c>
      <c r="K40" s="58">
        <v>677934</v>
      </c>
      <c r="L40" s="12" t="s">
        <v>88</v>
      </c>
      <c r="M40" s="12" t="s">
        <v>89</v>
      </c>
      <c r="N40" s="12" t="s">
        <v>10</v>
      </c>
      <c r="O40" s="12">
        <v>4</v>
      </c>
      <c r="P40" s="12">
        <v>0</v>
      </c>
      <c r="Q40" s="12">
        <v>0</v>
      </c>
      <c r="R40" s="12">
        <v>8001</v>
      </c>
      <c r="S40" s="59">
        <v>2.1397260273972605</v>
      </c>
      <c r="T40" s="59">
        <v>37.495890410958907</v>
      </c>
      <c r="U40" s="12">
        <v>1</v>
      </c>
      <c r="V40" s="12">
        <v>4</v>
      </c>
      <c r="W40" s="12">
        <v>2</v>
      </c>
      <c r="X40" s="12">
        <v>2</v>
      </c>
      <c r="Y40" s="12">
        <v>2</v>
      </c>
      <c r="Z40" s="58">
        <v>0</v>
      </c>
      <c r="AA40" s="58">
        <v>0</v>
      </c>
      <c r="AB40" s="58">
        <v>0</v>
      </c>
      <c r="AC40" s="58" t="e">
        <v>#N/A</v>
      </c>
    </row>
    <row r="41" spans="1:29" x14ac:dyDescent="0.3">
      <c r="A41" s="57">
        <v>2224646842</v>
      </c>
      <c r="B41" s="12" t="s">
        <v>1451</v>
      </c>
      <c r="C41" s="58" t="s">
        <v>107</v>
      </c>
      <c r="D41" s="58" t="s">
        <v>115</v>
      </c>
      <c r="E41" s="58">
        <v>514864</v>
      </c>
      <c r="F41" s="58">
        <v>3113251</v>
      </c>
      <c r="G41" s="58">
        <f>+IF(F41&gt;K41+100000,F41-K41,0)</f>
        <v>2435317</v>
      </c>
      <c r="H41" s="58">
        <v>143680</v>
      </c>
      <c r="I41" s="58">
        <v>0</v>
      </c>
      <c r="J41" s="58">
        <v>1500000</v>
      </c>
      <c r="K41" s="58">
        <v>677934</v>
      </c>
      <c r="L41" s="12" t="s">
        <v>87</v>
      </c>
      <c r="M41" s="12" t="s">
        <v>89</v>
      </c>
      <c r="N41" s="12" t="s">
        <v>10</v>
      </c>
      <c r="O41" s="12">
        <v>4</v>
      </c>
      <c r="P41" s="12">
        <v>0</v>
      </c>
      <c r="Q41" s="12">
        <v>0</v>
      </c>
      <c r="R41" s="12">
        <v>76001</v>
      </c>
      <c r="S41" s="59">
        <v>2.1589041095890411</v>
      </c>
      <c r="T41" s="59">
        <v>25.076712328767123</v>
      </c>
      <c r="U41" s="12">
        <v>2</v>
      </c>
      <c r="V41" s="12">
        <v>4</v>
      </c>
      <c r="W41" s="12">
        <v>3</v>
      </c>
      <c r="X41" s="12">
        <v>2</v>
      </c>
      <c r="Y41" s="12">
        <v>1</v>
      </c>
      <c r="Z41" s="58">
        <v>0</v>
      </c>
      <c r="AA41" s="58">
        <v>0</v>
      </c>
      <c r="AB41" s="58">
        <v>0</v>
      </c>
      <c r="AC41" s="58" t="e">
        <v>#N/A</v>
      </c>
    </row>
    <row r="42" spans="1:29" x14ac:dyDescent="0.3">
      <c r="A42" s="57">
        <v>2062020280</v>
      </c>
      <c r="B42" s="12" t="s">
        <v>1454</v>
      </c>
      <c r="C42" s="58" t="s">
        <v>107</v>
      </c>
      <c r="D42" s="58" t="s">
        <v>114</v>
      </c>
      <c r="E42" s="58">
        <v>204667</v>
      </c>
      <c r="F42" s="58">
        <v>2490602</v>
      </c>
      <c r="G42" s="58">
        <f>+IF(F42&gt;K42+100000,F42-K42,0)</f>
        <v>1812668</v>
      </c>
      <c r="H42" s="58">
        <v>114944</v>
      </c>
      <c r="I42" s="58">
        <v>0</v>
      </c>
      <c r="J42" s="58">
        <v>1300000</v>
      </c>
      <c r="K42" s="58">
        <v>677934</v>
      </c>
      <c r="L42" s="12" t="s">
        <v>87</v>
      </c>
      <c r="M42" s="12" t="s">
        <v>89</v>
      </c>
      <c r="N42" s="12" t="s">
        <v>10</v>
      </c>
      <c r="O42" s="12">
        <v>4</v>
      </c>
      <c r="P42" s="12">
        <v>0</v>
      </c>
      <c r="Q42" s="12">
        <v>0</v>
      </c>
      <c r="R42" s="12">
        <v>76130</v>
      </c>
      <c r="S42" s="59">
        <v>2.1589041095890411</v>
      </c>
      <c r="T42" s="59">
        <v>27.449315068493149</v>
      </c>
      <c r="U42" s="12">
        <v>2</v>
      </c>
      <c r="V42" s="12">
        <v>2</v>
      </c>
      <c r="W42" s="12">
        <v>3</v>
      </c>
      <c r="X42" s="12">
        <v>2</v>
      </c>
      <c r="Y42" s="12">
        <v>1</v>
      </c>
      <c r="Z42" s="58">
        <v>0</v>
      </c>
      <c r="AA42" s="58">
        <v>0</v>
      </c>
      <c r="AB42" s="58">
        <v>0</v>
      </c>
      <c r="AC42" s="58" t="e">
        <v>#N/A</v>
      </c>
    </row>
    <row r="43" spans="1:29" x14ac:dyDescent="0.3">
      <c r="A43" s="57">
        <v>2062822666</v>
      </c>
      <c r="B43" s="12" t="s">
        <v>1456</v>
      </c>
      <c r="C43" s="58" t="s">
        <v>107</v>
      </c>
      <c r="D43" s="58" t="s">
        <v>114</v>
      </c>
      <c r="E43" s="58">
        <v>77398</v>
      </c>
      <c r="F43" s="58">
        <v>1864957</v>
      </c>
      <c r="G43" s="58">
        <f>+IF(F43&gt;K43+100000,F43-K43,0)</f>
        <v>1187023</v>
      </c>
      <c r="H43" s="58">
        <v>157908</v>
      </c>
      <c r="I43" s="58">
        <v>0</v>
      </c>
      <c r="J43" s="58">
        <v>0</v>
      </c>
      <c r="K43" s="58">
        <v>677934</v>
      </c>
      <c r="L43" s="12" t="s">
        <v>88</v>
      </c>
      <c r="M43" s="12" t="s">
        <v>89</v>
      </c>
      <c r="N43" s="12" t="s">
        <v>10</v>
      </c>
      <c r="O43" s="12">
        <v>4</v>
      </c>
      <c r="P43" s="12">
        <v>0</v>
      </c>
      <c r="Q43" s="12">
        <v>0</v>
      </c>
      <c r="R43" s="12">
        <v>19001</v>
      </c>
      <c r="S43" s="59">
        <v>2.1589041095890411</v>
      </c>
      <c r="T43" s="59">
        <v>33.238356164383561</v>
      </c>
      <c r="U43" s="12">
        <v>1</v>
      </c>
      <c r="V43" s="12">
        <v>2</v>
      </c>
      <c r="W43" s="12">
        <v>2</v>
      </c>
      <c r="X43" s="12">
        <v>2</v>
      </c>
      <c r="Y43" s="12">
        <v>3</v>
      </c>
      <c r="Z43" s="58">
        <v>0</v>
      </c>
      <c r="AA43" s="58">
        <v>0</v>
      </c>
      <c r="AB43" s="58">
        <v>0</v>
      </c>
      <c r="AC43" s="58" t="e">
        <v>#N/A</v>
      </c>
    </row>
    <row r="44" spans="1:29" x14ac:dyDescent="0.3">
      <c r="A44" s="57">
        <v>2044042466</v>
      </c>
      <c r="B44" s="12" t="s">
        <v>1471</v>
      </c>
      <c r="C44" s="58" t="s">
        <v>107</v>
      </c>
      <c r="D44" s="58" t="s">
        <v>114</v>
      </c>
      <c r="E44" s="58"/>
      <c r="F44" s="58">
        <v>1860567</v>
      </c>
      <c r="G44" s="58">
        <f>+IF(F44&gt;K44+100000,F44-K44,0)</f>
        <v>1170967</v>
      </c>
      <c r="H44" s="58">
        <v>117653</v>
      </c>
      <c r="I44" s="58">
        <v>0</v>
      </c>
      <c r="J44" s="58">
        <v>1225000</v>
      </c>
      <c r="K44" s="58">
        <v>689600</v>
      </c>
      <c r="L44" s="12" t="s">
        <v>87</v>
      </c>
      <c r="M44" s="12" t="s">
        <v>89</v>
      </c>
      <c r="N44" s="12" t="s">
        <v>10</v>
      </c>
      <c r="O44" s="12">
        <v>4</v>
      </c>
      <c r="P44" s="12">
        <v>0</v>
      </c>
      <c r="Q44" s="12">
        <v>0</v>
      </c>
      <c r="R44" s="12">
        <v>68276</v>
      </c>
      <c r="S44" s="59">
        <v>1.8191780821917809</v>
      </c>
      <c r="T44" s="59">
        <v>27.849315068493151</v>
      </c>
      <c r="U44" s="12">
        <v>1</v>
      </c>
      <c r="V44" s="12">
        <v>1</v>
      </c>
      <c r="W44" s="12">
        <v>1</v>
      </c>
      <c r="X44" s="12">
        <v>3</v>
      </c>
      <c r="Y44" s="12">
        <v>3</v>
      </c>
      <c r="Z44" s="58">
        <v>0</v>
      </c>
      <c r="AA44" s="58">
        <v>0</v>
      </c>
      <c r="AB44" s="58">
        <v>0</v>
      </c>
      <c r="AC44" s="58" t="e">
        <v>#N/A</v>
      </c>
    </row>
    <row r="45" spans="1:29" x14ac:dyDescent="0.3">
      <c r="A45" s="57">
        <v>2222224486</v>
      </c>
      <c r="B45" s="12" t="s">
        <v>1483</v>
      </c>
      <c r="C45" s="58" t="s">
        <v>107</v>
      </c>
      <c r="D45" s="58" t="s">
        <v>114</v>
      </c>
      <c r="E45" s="58">
        <v>653868</v>
      </c>
      <c r="F45" s="58">
        <v>2291153</v>
      </c>
      <c r="G45" s="58">
        <f>+IF(F45&gt;K45+100000,F45-K45,0)</f>
        <v>1588375</v>
      </c>
      <c r="H45" s="58">
        <v>103650</v>
      </c>
      <c r="I45" s="58">
        <v>0</v>
      </c>
      <c r="J45" s="58">
        <v>0</v>
      </c>
      <c r="K45" s="58">
        <v>702778</v>
      </c>
      <c r="L45" s="12" t="s">
        <v>88</v>
      </c>
      <c r="M45" s="12" t="s">
        <v>89</v>
      </c>
      <c r="N45" s="12" t="s">
        <v>10</v>
      </c>
      <c r="O45" s="12">
        <v>4</v>
      </c>
      <c r="P45" s="12">
        <v>0</v>
      </c>
      <c r="Q45" s="12">
        <v>0</v>
      </c>
      <c r="R45" s="12">
        <v>76001</v>
      </c>
      <c r="S45" s="59">
        <v>2.2246575342465755</v>
      </c>
      <c r="T45" s="59">
        <v>31.87945205479452</v>
      </c>
      <c r="U45" s="12">
        <v>1</v>
      </c>
      <c r="V45" s="12">
        <v>0</v>
      </c>
      <c r="W45" s="12">
        <v>3</v>
      </c>
      <c r="X45" s="12">
        <v>2</v>
      </c>
      <c r="Y45" s="12">
        <v>1</v>
      </c>
      <c r="Z45" s="58">
        <v>0</v>
      </c>
      <c r="AA45" s="58">
        <v>0</v>
      </c>
      <c r="AB45" s="58">
        <v>0</v>
      </c>
      <c r="AC45" s="58" t="e">
        <v>#N/A</v>
      </c>
    </row>
    <row r="46" spans="1:29" x14ac:dyDescent="0.3">
      <c r="A46" s="57">
        <v>88282866</v>
      </c>
      <c r="B46" s="12" t="s">
        <v>1494</v>
      </c>
      <c r="C46" s="58" t="s">
        <v>107</v>
      </c>
      <c r="D46" s="58" t="s">
        <v>30</v>
      </c>
      <c r="E46" s="58">
        <v>532133</v>
      </c>
      <c r="F46" s="58">
        <v>8273425</v>
      </c>
      <c r="G46" s="58">
        <f>+IF(F46&gt;K46+100000,F46-K46,0)</f>
        <v>7568468</v>
      </c>
      <c r="H46" s="58">
        <v>320797</v>
      </c>
      <c r="I46" s="58">
        <v>0</v>
      </c>
      <c r="J46" s="58">
        <v>9500000</v>
      </c>
      <c r="K46" s="58">
        <v>704957</v>
      </c>
      <c r="L46" s="12" t="s">
        <v>87</v>
      </c>
      <c r="M46" s="12" t="s">
        <v>89</v>
      </c>
      <c r="N46" s="12" t="s">
        <v>10</v>
      </c>
      <c r="O46" s="12">
        <v>4</v>
      </c>
      <c r="P46" s="12">
        <v>0</v>
      </c>
      <c r="Q46" s="12">
        <v>0</v>
      </c>
      <c r="R46" s="12">
        <v>68255</v>
      </c>
      <c r="S46" s="59">
        <v>1.095890410958904</v>
      </c>
      <c r="T46" s="59">
        <v>36.350684931506848</v>
      </c>
      <c r="U46" s="12">
        <v>1</v>
      </c>
      <c r="V46" s="12">
        <v>2</v>
      </c>
      <c r="W46" s="12">
        <v>2</v>
      </c>
      <c r="X46" s="12">
        <v>3</v>
      </c>
      <c r="Y46" s="12">
        <v>1</v>
      </c>
      <c r="Z46" s="58">
        <v>0</v>
      </c>
      <c r="AA46" s="58">
        <v>0</v>
      </c>
      <c r="AB46" s="58">
        <v>0</v>
      </c>
      <c r="AC46" s="58" t="e">
        <v>#N/A</v>
      </c>
    </row>
    <row r="47" spans="1:29" x14ac:dyDescent="0.3">
      <c r="A47" s="57">
        <v>2042406004</v>
      </c>
      <c r="B47" s="12" t="s">
        <v>1521</v>
      </c>
      <c r="C47" s="58" t="s">
        <v>107</v>
      </c>
      <c r="D47" s="58" t="s">
        <v>115</v>
      </c>
      <c r="E47" s="58"/>
      <c r="F47" s="58">
        <v>2869775</v>
      </c>
      <c r="G47" s="58">
        <f>+IF(F47&gt;K47+100000,F47-K47,0)</f>
        <v>2154575</v>
      </c>
      <c r="H47" s="58">
        <v>106660</v>
      </c>
      <c r="I47" s="58">
        <v>0</v>
      </c>
      <c r="J47" s="58">
        <v>2400000</v>
      </c>
      <c r="K47" s="58">
        <v>715200</v>
      </c>
      <c r="L47" s="12" t="s">
        <v>87</v>
      </c>
      <c r="M47" s="12" t="s">
        <v>89</v>
      </c>
      <c r="N47" s="12" t="s">
        <v>10</v>
      </c>
      <c r="O47" s="12">
        <v>4</v>
      </c>
      <c r="P47" s="12">
        <v>0</v>
      </c>
      <c r="Q47" s="12">
        <v>0</v>
      </c>
      <c r="R47" s="12">
        <v>11001</v>
      </c>
      <c r="S47" s="59">
        <v>2.2602739726027399</v>
      </c>
      <c r="T47" s="59">
        <v>34.205479452054796</v>
      </c>
      <c r="U47" s="12">
        <v>2</v>
      </c>
      <c r="V47" s="12">
        <v>2</v>
      </c>
      <c r="W47" s="12">
        <v>2</v>
      </c>
      <c r="X47" s="12">
        <v>2</v>
      </c>
      <c r="Y47" s="12">
        <v>1</v>
      </c>
      <c r="Z47" s="58">
        <v>0</v>
      </c>
      <c r="AA47" s="58">
        <v>0</v>
      </c>
      <c r="AB47" s="58">
        <v>0</v>
      </c>
      <c r="AC47" s="58" t="e">
        <v>#N/A</v>
      </c>
    </row>
    <row r="48" spans="1:29" x14ac:dyDescent="0.3">
      <c r="A48" s="57">
        <v>2006204824</v>
      </c>
      <c r="B48" s="12" t="s">
        <v>1523</v>
      </c>
      <c r="C48" s="58" t="s">
        <v>107</v>
      </c>
      <c r="D48" s="58" t="s">
        <v>114</v>
      </c>
      <c r="E48" s="58"/>
      <c r="F48" s="58">
        <v>2003233</v>
      </c>
      <c r="G48" s="58">
        <f>+IF(F48&gt;K48+100000,F48-K48,0)</f>
        <v>1277633</v>
      </c>
      <c r="H48" s="58">
        <v>133235</v>
      </c>
      <c r="I48" s="58">
        <v>0</v>
      </c>
      <c r="J48" s="58">
        <v>1100000</v>
      </c>
      <c r="K48" s="58">
        <v>725600</v>
      </c>
      <c r="L48" s="12" t="s">
        <v>87</v>
      </c>
      <c r="M48" s="12" t="s">
        <v>89</v>
      </c>
      <c r="N48" s="12" t="s">
        <v>10</v>
      </c>
      <c r="O48" s="12">
        <v>4</v>
      </c>
      <c r="P48" s="12">
        <v>0</v>
      </c>
      <c r="Q48" s="12">
        <v>0</v>
      </c>
      <c r="R48" s="12">
        <v>68081</v>
      </c>
      <c r="S48" s="59">
        <v>1.8986301369863015</v>
      </c>
      <c r="T48" s="59">
        <v>31.660273972602738</v>
      </c>
      <c r="U48" s="12">
        <v>1</v>
      </c>
      <c r="V48" s="12">
        <v>2</v>
      </c>
      <c r="W48" s="12">
        <v>2</v>
      </c>
      <c r="X48" s="12">
        <v>2</v>
      </c>
      <c r="Y48" s="12">
        <v>2</v>
      </c>
      <c r="Z48" s="58">
        <v>0</v>
      </c>
      <c r="AA48" s="58">
        <v>0</v>
      </c>
      <c r="AB48" s="58">
        <v>0</v>
      </c>
      <c r="AC48" s="58" t="e">
        <v>#N/A</v>
      </c>
    </row>
    <row r="49" spans="1:29" x14ac:dyDescent="0.3">
      <c r="A49" s="57">
        <v>2048048420</v>
      </c>
      <c r="B49" s="12" t="s">
        <v>1524</v>
      </c>
      <c r="C49" s="58" t="s">
        <v>107</v>
      </c>
      <c r="D49" s="58" t="s">
        <v>114</v>
      </c>
      <c r="E49" s="58"/>
      <c r="F49" s="58">
        <v>2032358</v>
      </c>
      <c r="G49" s="58">
        <f>+IF(F49&gt;K49+100000,F49-K49,0)</f>
        <v>1306758</v>
      </c>
      <c r="H49" s="58">
        <v>184689</v>
      </c>
      <c r="I49" s="58">
        <v>0</v>
      </c>
      <c r="J49" s="58">
        <v>0</v>
      </c>
      <c r="K49" s="58">
        <v>725600</v>
      </c>
      <c r="L49" s="12" t="s">
        <v>88</v>
      </c>
      <c r="M49" s="12" t="s">
        <v>89</v>
      </c>
      <c r="N49" s="12" t="s">
        <v>10</v>
      </c>
      <c r="O49" s="12">
        <v>4</v>
      </c>
      <c r="P49" s="12">
        <v>0</v>
      </c>
      <c r="Q49" s="12">
        <v>0</v>
      </c>
      <c r="R49" s="12">
        <v>68432</v>
      </c>
      <c r="S49" s="59">
        <v>1.8630136986301369</v>
      </c>
      <c r="T49" s="59">
        <v>30.632876712328766</v>
      </c>
      <c r="U49" s="12">
        <v>1</v>
      </c>
      <c r="V49" s="12">
        <v>1</v>
      </c>
      <c r="W49" s="12">
        <v>1</v>
      </c>
      <c r="X49" s="12">
        <v>2</v>
      </c>
      <c r="Y49" s="12">
        <v>3</v>
      </c>
      <c r="Z49" s="58">
        <v>0</v>
      </c>
      <c r="AA49" s="58">
        <v>0</v>
      </c>
      <c r="AB49" s="58">
        <v>0</v>
      </c>
      <c r="AC49" s="58" t="e">
        <v>#N/A</v>
      </c>
    </row>
    <row r="50" spans="1:29" x14ac:dyDescent="0.3">
      <c r="A50" s="57">
        <v>20688864</v>
      </c>
      <c r="B50" s="12" t="s">
        <v>1530</v>
      </c>
      <c r="C50" s="58" t="s">
        <v>107</v>
      </c>
      <c r="D50" s="58" t="s">
        <v>115</v>
      </c>
      <c r="E50" s="58">
        <v>1443749</v>
      </c>
      <c r="F50" s="58">
        <v>3722625</v>
      </c>
      <c r="G50" s="58">
        <f>+IF(F50&gt;K50+100000,F50-K50,0)</f>
        <v>2995003</v>
      </c>
      <c r="H50" s="58">
        <v>224875</v>
      </c>
      <c r="I50" s="58">
        <v>0</v>
      </c>
      <c r="J50" s="58">
        <v>0</v>
      </c>
      <c r="K50" s="58">
        <v>727622</v>
      </c>
      <c r="L50" s="12" t="s">
        <v>88</v>
      </c>
      <c r="M50" s="12" t="s">
        <v>89</v>
      </c>
      <c r="N50" s="12" t="s">
        <v>10</v>
      </c>
      <c r="O50" s="12">
        <v>4</v>
      </c>
      <c r="P50" s="12">
        <v>0</v>
      </c>
      <c r="Q50" s="12">
        <v>0</v>
      </c>
      <c r="R50" s="12">
        <v>76001</v>
      </c>
      <c r="S50" s="59">
        <v>2.3013698630136985</v>
      </c>
      <c r="T50" s="59">
        <v>35.926027397260277</v>
      </c>
      <c r="U50" s="12">
        <v>2</v>
      </c>
      <c r="V50" s="12">
        <v>0</v>
      </c>
      <c r="W50" s="12">
        <v>3</v>
      </c>
      <c r="X50" s="12">
        <v>2</v>
      </c>
      <c r="Y50" s="12">
        <v>1</v>
      </c>
      <c r="Z50" s="58">
        <v>0</v>
      </c>
      <c r="AA50" s="58">
        <v>0</v>
      </c>
      <c r="AB50" s="58">
        <v>0</v>
      </c>
      <c r="AC50" s="58" t="e">
        <v>#N/A</v>
      </c>
    </row>
    <row r="51" spans="1:29" x14ac:dyDescent="0.3">
      <c r="A51" s="57">
        <v>2262802006</v>
      </c>
      <c r="B51" s="12" t="s">
        <v>1537</v>
      </c>
      <c r="C51" s="58" t="s">
        <v>107</v>
      </c>
      <c r="D51" s="58" t="s">
        <v>114</v>
      </c>
      <c r="E51" s="58">
        <v>54334</v>
      </c>
      <c r="F51" s="58">
        <v>1740298</v>
      </c>
      <c r="G51" s="58">
        <f>+IF(F51&gt;K51+100000,F51-K51,0)</f>
        <v>1008996</v>
      </c>
      <c r="H51" s="58">
        <v>224626</v>
      </c>
      <c r="I51" s="58">
        <v>0</v>
      </c>
      <c r="J51" s="58">
        <v>0</v>
      </c>
      <c r="K51" s="58">
        <v>731302</v>
      </c>
      <c r="L51" s="12" t="s">
        <v>88</v>
      </c>
      <c r="M51" s="12" t="s">
        <v>89</v>
      </c>
      <c r="N51" s="12" t="s">
        <v>10</v>
      </c>
      <c r="O51" s="12">
        <v>4</v>
      </c>
      <c r="P51" s="12">
        <v>0</v>
      </c>
      <c r="Q51" s="12">
        <v>0</v>
      </c>
      <c r="R51" s="12">
        <v>5129</v>
      </c>
      <c r="S51" s="59">
        <v>1.1260273972602739</v>
      </c>
      <c r="T51" s="59">
        <v>25.964383561643835</v>
      </c>
      <c r="U51" s="12">
        <v>1</v>
      </c>
      <c r="V51" s="12">
        <v>2</v>
      </c>
      <c r="W51" s="12">
        <v>3</v>
      </c>
      <c r="X51" s="12">
        <v>3</v>
      </c>
      <c r="Y51" s="12">
        <v>1</v>
      </c>
      <c r="Z51" s="58">
        <v>0</v>
      </c>
      <c r="AA51" s="58">
        <v>0</v>
      </c>
      <c r="AB51" s="58">
        <v>0</v>
      </c>
      <c r="AC51" s="58" t="e">
        <v>#N/A</v>
      </c>
    </row>
    <row r="52" spans="1:29" x14ac:dyDescent="0.3">
      <c r="A52" s="57">
        <v>2002646408</v>
      </c>
      <c r="B52" s="12" t="s">
        <v>1561</v>
      </c>
      <c r="C52" s="58" t="s">
        <v>107</v>
      </c>
      <c r="D52" s="58" t="s">
        <v>115</v>
      </c>
      <c r="E52" s="58">
        <v>540072</v>
      </c>
      <c r="F52" s="58">
        <v>4197240</v>
      </c>
      <c r="G52" s="58">
        <f>+IF(F52&gt;K52+100000,F52-K52,0)</f>
        <v>3439615</v>
      </c>
      <c r="H52" s="58">
        <v>365760</v>
      </c>
      <c r="I52" s="58">
        <v>0</v>
      </c>
      <c r="J52" s="58">
        <v>3360000</v>
      </c>
      <c r="K52" s="58">
        <v>757625</v>
      </c>
      <c r="L52" s="12" t="s">
        <v>87</v>
      </c>
      <c r="M52" s="12" t="s">
        <v>89</v>
      </c>
      <c r="N52" s="12" t="s">
        <v>10</v>
      </c>
      <c r="O52" s="12">
        <v>4</v>
      </c>
      <c r="P52" s="12">
        <v>0</v>
      </c>
      <c r="Q52" s="12">
        <v>0</v>
      </c>
      <c r="R52" s="12">
        <v>11001</v>
      </c>
      <c r="S52" s="59">
        <v>1.1643835616438356</v>
      </c>
      <c r="T52" s="59">
        <v>30.460273972602739</v>
      </c>
      <c r="U52" s="12">
        <v>1</v>
      </c>
      <c r="V52" s="12">
        <v>2</v>
      </c>
      <c r="W52" s="12">
        <v>3</v>
      </c>
      <c r="X52" s="12">
        <v>3</v>
      </c>
      <c r="Y52" s="12">
        <v>1</v>
      </c>
      <c r="Z52" s="58">
        <v>0</v>
      </c>
      <c r="AA52" s="58">
        <v>0</v>
      </c>
      <c r="AB52" s="58">
        <v>0</v>
      </c>
      <c r="AC52" s="58" t="e">
        <v>#N/A</v>
      </c>
    </row>
    <row r="53" spans="1:29" x14ac:dyDescent="0.3">
      <c r="A53" s="57">
        <v>48686848</v>
      </c>
      <c r="B53" s="12" t="s">
        <v>1565</v>
      </c>
      <c r="C53" s="58" t="s">
        <v>107</v>
      </c>
      <c r="D53" s="58" t="s">
        <v>114</v>
      </c>
      <c r="E53" s="58">
        <v>142100</v>
      </c>
      <c r="F53" s="58">
        <v>1997212</v>
      </c>
      <c r="G53" s="58">
        <f>+IF(F53&gt;K53+100000,F53-K53,0)</f>
        <v>1239587</v>
      </c>
      <c r="H53" s="58">
        <v>158088</v>
      </c>
      <c r="I53" s="58">
        <v>0</v>
      </c>
      <c r="J53" s="58">
        <v>1200000</v>
      </c>
      <c r="K53" s="58">
        <v>757625</v>
      </c>
      <c r="L53" s="12" t="s">
        <v>87</v>
      </c>
      <c r="M53" s="12" t="s">
        <v>89</v>
      </c>
      <c r="N53" s="12" t="s">
        <v>10</v>
      </c>
      <c r="O53" s="12">
        <v>4</v>
      </c>
      <c r="P53" s="12">
        <v>0</v>
      </c>
      <c r="Q53" s="12">
        <v>0</v>
      </c>
      <c r="R53" s="12">
        <v>68895</v>
      </c>
      <c r="S53" s="59">
        <v>1.1643835616438356</v>
      </c>
      <c r="T53" s="59">
        <v>38.906849315068492</v>
      </c>
      <c r="U53" s="12">
        <v>2</v>
      </c>
      <c r="V53" s="12">
        <v>2</v>
      </c>
      <c r="W53" s="12">
        <v>2</v>
      </c>
      <c r="X53" s="12">
        <v>3</v>
      </c>
      <c r="Y53" s="12">
        <v>3</v>
      </c>
      <c r="Z53" s="58">
        <v>0</v>
      </c>
      <c r="AA53" s="58">
        <v>0</v>
      </c>
      <c r="AB53" s="58">
        <v>0</v>
      </c>
      <c r="AC53" s="58" t="e">
        <v>#N/A</v>
      </c>
    </row>
    <row r="54" spans="1:29" x14ac:dyDescent="0.3">
      <c r="A54" s="57">
        <v>8822206</v>
      </c>
      <c r="B54" s="12" t="s">
        <v>1570</v>
      </c>
      <c r="C54" s="58" t="s">
        <v>107</v>
      </c>
      <c r="D54" s="58" t="s">
        <v>115</v>
      </c>
      <c r="E54" s="58">
        <v>444327</v>
      </c>
      <c r="F54" s="58">
        <v>2885702</v>
      </c>
      <c r="G54" s="58">
        <f>+IF(F54&gt;K54+100000,F54-K54,0)</f>
        <v>2124501</v>
      </c>
      <c r="H54" s="58">
        <v>170158</v>
      </c>
      <c r="I54" s="58">
        <v>0</v>
      </c>
      <c r="J54" s="58">
        <v>600000</v>
      </c>
      <c r="K54" s="58">
        <v>761201</v>
      </c>
      <c r="L54" s="12" t="s">
        <v>87</v>
      </c>
      <c r="M54" s="12" t="s">
        <v>89</v>
      </c>
      <c r="N54" s="12" t="s">
        <v>10</v>
      </c>
      <c r="O54" s="12">
        <v>4</v>
      </c>
      <c r="P54" s="12">
        <v>0</v>
      </c>
      <c r="Q54" s="12">
        <v>0</v>
      </c>
      <c r="R54" s="12">
        <v>5001</v>
      </c>
      <c r="S54" s="59">
        <v>3.0684931506849313</v>
      </c>
      <c r="T54" s="59">
        <v>37.087671232876716</v>
      </c>
      <c r="U54" s="12">
        <v>1</v>
      </c>
      <c r="V54" s="12">
        <v>2</v>
      </c>
      <c r="W54" s="12">
        <v>4</v>
      </c>
      <c r="X54" s="12">
        <v>2</v>
      </c>
      <c r="Y54" s="12">
        <v>1</v>
      </c>
      <c r="Z54" s="58">
        <v>0</v>
      </c>
      <c r="AA54" s="58">
        <v>0</v>
      </c>
      <c r="AB54" s="58">
        <v>0</v>
      </c>
      <c r="AC54" s="58" t="e">
        <v>#N/A</v>
      </c>
    </row>
    <row r="55" spans="1:29" x14ac:dyDescent="0.3">
      <c r="A55" s="57">
        <v>2084842</v>
      </c>
      <c r="B55" s="12" t="s">
        <v>1571</v>
      </c>
      <c r="C55" s="58" t="s">
        <v>107</v>
      </c>
      <c r="D55" s="58" t="s">
        <v>116</v>
      </c>
      <c r="E55" s="58">
        <v>27336200</v>
      </c>
      <c r="F55" s="58">
        <v>78834678</v>
      </c>
      <c r="G55" s="58">
        <f>+IF(F55&gt;K55+100000,F55-K55,0)</f>
        <v>78071517</v>
      </c>
      <c r="H55" s="58">
        <v>1379762</v>
      </c>
      <c r="I55" s="58">
        <v>0</v>
      </c>
      <c r="J55" s="58">
        <v>80000000</v>
      </c>
      <c r="K55" s="58">
        <v>763161</v>
      </c>
      <c r="L55" s="12" t="s">
        <v>86</v>
      </c>
      <c r="M55" s="12" t="s">
        <v>89</v>
      </c>
      <c r="N55" s="12" t="s">
        <v>10</v>
      </c>
      <c r="O55" s="12">
        <v>4</v>
      </c>
      <c r="P55" s="12">
        <v>0</v>
      </c>
      <c r="Q55" s="12">
        <v>0</v>
      </c>
      <c r="R55" s="12">
        <v>76001</v>
      </c>
      <c r="S55" s="59">
        <v>0.60821917808219184</v>
      </c>
      <c r="T55" s="59">
        <v>42.602739726027394</v>
      </c>
      <c r="U55" s="12">
        <v>1</v>
      </c>
      <c r="V55" s="12">
        <v>6</v>
      </c>
      <c r="W55" s="12">
        <v>6</v>
      </c>
      <c r="X55" s="12">
        <v>11</v>
      </c>
      <c r="Y55" s="12">
        <v>2</v>
      </c>
      <c r="Z55" s="58">
        <v>0</v>
      </c>
      <c r="AA55" s="58">
        <v>0</v>
      </c>
      <c r="AB55" s="58">
        <v>0</v>
      </c>
      <c r="AC55" s="58" t="e">
        <v>#N/A</v>
      </c>
    </row>
    <row r="56" spans="1:29" x14ac:dyDescent="0.3">
      <c r="A56" s="57">
        <v>2084620424</v>
      </c>
      <c r="B56" s="12" t="s">
        <v>1573</v>
      </c>
      <c r="C56" s="58" t="s">
        <v>105</v>
      </c>
      <c r="D56" s="58" t="s">
        <v>30</v>
      </c>
      <c r="E56" s="58">
        <v>3066173</v>
      </c>
      <c r="F56" s="58">
        <v>9699527</v>
      </c>
      <c r="G56" s="58">
        <f>+IF(F56&gt;K56+100000,F56-K56,0)</f>
        <v>8934645</v>
      </c>
      <c r="H56" s="58">
        <v>378618</v>
      </c>
      <c r="I56" s="58">
        <v>0</v>
      </c>
      <c r="J56" s="58">
        <v>3035564</v>
      </c>
      <c r="K56" s="58">
        <v>764882</v>
      </c>
      <c r="L56" s="12" t="s">
        <v>87</v>
      </c>
      <c r="M56" s="12" t="s">
        <v>89</v>
      </c>
      <c r="N56" s="12" t="s">
        <v>10</v>
      </c>
      <c r="O56" s="12">
        <v>4</v>
      </c>
      <c r="P56" s="12">
        <v>0</v>
      </c>
      <c r="Q56" s="12">
        <v>0</v>
      </c>
      <c r="R56" s="12">
        <v>25286</v>
      </c>
      <c r="S56" s="59">
        <v>2.4356164383561643</v>
      </c>
      <c r="T56" s="59">
        <v>29.920547945205481</v>
      </c>
      <c r="U56" s="12">
        <v>2</v>
      </c>
      <c r="V56" s="12">
        <v>4</v>
      </c>
      <c r="W56" s="12">
        <v>3</v>
      </c>
      <c r="X56" s="12">
        <v>2</v>
      </c>
      <c r="Y56" s="12">
        <v>1</v>
      </c>
      <c r="Z56" s="58">
        <v>0</v>
      </c>
      <c r="AA56" s="58">
        <v>0</v>
      </c>
      <c r="AB56" s="58">
        <v>0</v>
      </c>
      <c r="AC56" s="58" t="e">
        <v>#N/A</v>
      </c>
    </row>
    <row r="57" spans="1:29" x14ac:dyDescent="0.3">
      <c r="A57" s="57">
        <v>20448440</v>
      </c>
      <c r="B57" s="12" t="s">
        <v>1580</v>
      </c>
      <c r="C57" s="58" t="s">
        <v>107</v>
      </c>
      <c r="D57" s="58" t="s">
        <v>115</v>
      </c>
      <c r="E57" s="58">
        <v>1573200</v>
      </c>
      <c r="F57" s="58">
        <v>3397123</v>
      </c>
      <c r="G57" s="58">
        <f>+IF(F57&gt;K57+100000,F57-K57,0)</f>
        <v>2619813</v>
      </c>
      <c r="H57" s="58">
        <v>166072</v>
      </c>
      <c r="I57" s="58">
        <v>0</v>
      </c>
      <c r="J57" s="58">
        <v>2500000</v>
      </c>
      <c r="K57" s="58">
        <v>777310</v>
      </c>
      <c r="L57" s="12" t="s">
        <v>87</v>
      </c>
      <c r="M57" s="12" t="s">
        <v>89</v>
      </c>
      <c r="N57" s="12" t="s">
        <v>10</v>
      </c>
      <c r="O57" s="12">
        <v>4</v>
      </c>
      <c r="P57" s="12">
        <v>0</v>
      </c>
      <c r="Q57" s="12">
        <v>0</v>
      </c>
      <c r="R57" s="12">
        <v>76130</v>
      </c>
      <c r="S57" s="59">
        <v>2.4575342465753423</v>
      </c>
      <c r="T57" s="59">
        <v>29.898630136986302</v>
      </c>
      <c r="U57" s="12">
        <v>2</v>
      </c>
      <c r="V57" s="12">
        <v>0</v>
      </c>
      <c r="W57" s="12">
        <v>2</v>
      </c>
      <c r="X57" s="12">
        <v>2</v>
      </c>
      <c r="Y57" s="12">
        <v>1</v>
      </c>
      <c r="Z57" s="58">
        <v>0</v>
      </c>
      <c r="AA57" s="58">
        <v>0</v>
      </c>
      <c r="AB57" s="58">
        <v>0</v>
      </c>
      <c r="AC57" s="58" t="e">
        <v>#N/A</v>
      </c>
    </row>
    <row r="58" spans="1:29" x14ac:dyDescent="0.3">
      <c r="A58" s="57">
        <v>2228208242</v>
      </c>
      <c r="B58" s="12" t="s">
        <v>1582</v>
      </c>
      <c r="C58" s="58" t="s">
        <v>107</v>
      </c>
      <c r="D58" s="58" t="s">
        <v>115</v>
      </c>
      <c r="E58" s="58">
        <v>1155577</v>
      </c>
      <c r="F58" s="58">
        <v>5772517</v>
      </c>
      <c r="G58" s="58">
        <f>+IF(F58&gt;K58+100000,F58-K58,0)</f>
        <v>4995207</v>
      </c>
      <c r="H58" s="58">
        <v>196951</v>
      </c>
      <c r="I58" s="58">
        <v>0</v>
      </c>
      <c r="J58" s="58">
        <v>2139603</v>
      </c>
      <c r="K58" s="58">
        <v>777310</v>
      </c>
      <c r="L58" s="12" t="s">
        <v>87</v>
      </c>
      <c r="M58" s="12" t="s">
        <v>89</v>
      </c>
      <c r="N58" s="12" t="s">
        <v>10</v>
      </c>
      <c r="O58" s="12">
        <v>4</v>
      </c>
      <c r="P58" s="12">
        <v>0</v>
      </c>
      <c r="Q58" s="12">
        <v>0</v>
      </c>
      <c r="R58" s="12">
        <v>76130</v>
      </c>
      <c r="S58" s="59">
        <v>2.4684931506849317</v>
      </c>
      <c r="T58" s="59">
        <v>30.005479452054793</v>
      </c>
      <c r="U58" s="12">
        <v>1</v>
      </c>
      <c r="V58" s="12">
        <v>0</v>
      </c>
      <c r="W58" s="12">
        <v>1</v>
      </c>
      <c r="X58" s="12">
        <v>2</v>
      </c>
      <c r="Y58" s="12">
        <v>1</v>
      </c>
      <c r="Z58" s="58">
        <v>0</v>
      </c>
      <c r="AA58" s="58">
        <v>0</v>
      </c>
      <c r="AB58" s="58">
        <v>0</v>
      </c>
      <c r="AC58" s="58" t="e">
        <v>#N/A</v>
      </c>
    </row>
    <row r="59" spans="1:29" x14ac:dyDescent="0.3">
      <c r="A59" s="57">
        <v>2004604002</v>
      </c>
      <c r="B59" s="12" t="s">
        <v>1590</v>
      </c>
      <c r="C59" s="58" t="s">
        <v>107</v>
      </c>
      <c r="D59" s="58" t="s">
        <v>114</v>
      </c>
      <c r="E59" s="58"/>
      <c r="F59" s="58">
        <v>1848594</v>
      </c>
      <c r="G59" s="58">
        <f>+IF(F59&gt;K59+100000,F59-K59,0)</f>
        <v>1071284</v>
      </c>
      <c r="H59" s="58">
        <v>103177</v>
      </c>
      <c r="I59" s="58">
        <v>0</v>
      </c>
      <c r="J59" s="58">
        <v>0</v>
      </c>
      <c r="K59" s="58">
        <v>777310</v>
      </c>
      <c r="L59" s="12" t="s">
        <v>88</v>
      </c>
      <c r="M59" s="12" t="s">
        <v>89</v>
      </c>
      <c r="N59" s="12" t="s">
        <v>10</v>
      </c>
      <c r="O59" s="12">
        <v>4</v>
      </c>
      <c r="P59" s="12">
        <v>0</v>
      </c>
      <c r="Q59" s="12">
        <v>0</v>
      </c>
      <c r="R59" s="12">
        <v>47001</v>
      </c>
      <c r="S59" s="59">
        <v>2.526027397260274</v>
      </c>
      <c r="T59" s="59">
        <v>31.82191780821918</v>
      </c>
      <c r="U59" s="12">
        <v>2</v>
      </c>
      <c r="V59" s="12">
        <v>0</v>
      </c>
      <c r="W59" s="12">
        <v>2</v>
      </c>
      <c r="X59" s="12">
        <v>2</v>
      </c>
      <c r="Y59" s="12">
        <v>1</v>
      </c>
      <c r="Z59" s="58">
        <v>0</v>
      </c>
      <c r="AA59" s="58">
        <v>0</v>
      </c>
      <c r="AB59" s="58">
        <v>0</v>
      </c>
      <c r="AC59" s="58" t="e">
        <v>#N/A</v>
      </c>
    </row>
    <row r="60" spans="1:29" x14ac:dyDescent="0.3">
      <c r="A60" s="57">
        <v>2000604288</v>
      </c>
      <c r="B60" s="12" t="s">
        <v>1591</v>
      </c>
      <c r="C60" s="58" t="s">
        <v>107</v>
      </c>
      <c r="D60" s="58" t="s">
        <v>114</v>
      </c>
      <c r="E60" s="58"/>
      <c r="F60" s="58">
        <v>2320422</v>
      </c>
      <c r="G60" s="58">
        <f>+IF(F60&gt;K60+100000,F60-K60,0)</f>
        <v>1543112</v>
      </c>
      <c r="H60" s="58">
        <v>128300.00000000001</v>
      </c>
      <c r="I60" s="58">
        <v>0</v>
      </c>
      <c r="J60" s="58">
        <v>0</v>
      </c>
      <c r="K60" s="58">
        <v>777310</v>
      </c>
      <c r="L60" s="12" t="s">
        <v>88</v>
      </c>
      <c r="M60" s="12" t="s">
        <v>89</v>
      </c>
      <c r="N60" s="12" t="s">
        <v>10</v>
      </c>
      <c r="O60" s="12">
        <v>4</v>
      </c>
      <c r="P60" s="12">
        <v>0</v>
      </c>
      <c r="Q60" s="12">
        <v>0</v>
      </c>
      <c r="R60" s="12">
        <v>76130</v>
      </c>
      <c r="S60" s="59">
        <v>2.4657534246575343</v>
      </c>
      <c r="T60" s="59">
        <v>30.761643835616439</v>
      </c>
      <c r="U60" s="12">
        <v>1</v>
      </c>
      <c r="V60" s="12">
        <v>0</v>
      </c>
      <c r="W60" s="12">
        <v>3</v>
      </c>
      <c r="X60" s="12">
        <v>2</v>
      </c>
      <c r="Y60" s="12">
        <v>3</v>
      </c>
      <c r="Z60" s="58">
        <v>0</v>
      </c>
      <c r="AA60" s="58">
        <v>0</v>
      </c>
      <c r="AB60" s="58">
        <v>0</v>
      </c>
      <c r="AC60" s="58" t="e">
        <v>#N/A</v>
      </c>
    </row>
    <row r="61" spans="1:29" x14ac:dyDescent="0.3">
      <c r="A61" s="57">
        <v>2008888640</v>
      </c>
      <c r="B61" s="12" t="s">
        <v>1595</v>
      </c>
      <c r="C61" s="58" t="s">
        <v>107</v>
      </c>
      <c r="D61" s="58" t="s">
        <v>29</v>
      </c>
      <c r="E61" s="58"/>
      <c r="F61" s="58">
        <v>1700435</v>
      </c>
      <c r="G61" s="58">
        <f>+IF(F61&gt;K61+100000,F61-K61,0)</f>
        <v>911815</v>
      </c>
      <c r="H61" s="58">
        <v>126470.00000000001</v>
      </c>
      <c r="I61" s="58">
        <v>0</v>
      </c>
      <c r="J61" s="58">
        <v>0</v>
      </c>
      <c r="K61" s="58">
        <v>788620</v>
      </c>
      <c r="L61" s="12" t="s">
        <v>88</v>
      </c>
      <c r="M61" s="12" t="s">
        <v>89</v>
      </c>
      <c r="N61" s="12" t="s">
        <v>10</v>
      </c>
      <c r="O61" s="12">
        <v>4</v>
      </c>
      <c r="P61" s="12">
        <v>0</v>
      </c>
      <c r="Q61" s="12">
        <v>0</v>
      </c>
      <c r="R61" s="12">
        <v>68001</v>
      </c>
      <c r="S61" s="59">
        <v>2.0712328767123287</v>
      </c>
      <c r="T61" s="59">
        <v>26.112328767123287</v>
      </c>
      <c r="U61" s="12">
        <v>2</v>
      </c>
      <c r="V61" s="12">
        <v>6</v>
      </c>
      <c r="W61" s="12">
        <v>3</v>
      </c>
      <c r="X61" s="12">
        <v>2</v>
      </c>
      <c r="Y61" s="12">
        <v>1</v>
      </c>
      <c r="Z61" s="58">
        <v>0</v>
      </c>
      <c r="AA61" s="58">
        <v>0</v>
      </c>
      <c r="AB61" s="58">
        <v>0</v>
      </c>
      <c r="AC61" s="58" t="e">
        <v>#N/A</v>
      </c>
    </row>
    <row r="62" spans="1:29" x14ac:dyDescent="0.3">
      <c r="A62" s="57">
        <v>24662402</v>
      </c>
      <c r="B62" s="12" t="s">
        <v>1604</v>
      </c>
      <c r="C62" s="58" t="s">
        <v>107</v>
      </c>
      <c r="D62" s="58" t="s">
        <v>114</v>
      </c>
      <c r="E62" s="58">
        <v>70350</v>
      </c>
      <c r="F62" s="58">
        <v>2786437</v>
      </c>
      <c r="G62" s="58">
        <f>+IF(F62&gt;K62+100000,F62-K62,0)</f>
        <v>1996705</v>
      </c>
      <c r="H62" s="58">
        <v>148039</v>
      </c>
      <c r="I62" s="58">
        <v>0</v>
      </c>
      <c r="J62" s="58">
        <v>0</v>
      </c>
      <c r="K62" s="58">
        <v>789732</v>
      </c>
      <c r="L62" s="12" t="s">
        <v>88</v>
      </c>
      <c r="M62" s="12" t="s">
        <v>89</v>
      </c>
      <c r="N62" s="12" t="s">
        <v>10</v>
      </c>
      <c r="O62" s="12">
        <v>4</v>
      </c>
      <c r="P62" s="12">
        <v>0</v>
      </c>
      <c r="Q62" s="12">
        <v>0</v>
      </c>
      <c r="R62" s="12">
        <v>76306</v>
      </c>
      <c r="S62" s="59">
        <v>2.526027397260274</v>
      </c>
      <c r="T62" s="59">
        <v>37.849315068493148</v>
      </c>
      <c r="U62" s="12">
        <v>1</v>
      </c>
      <c r="V62" s="12">
        <v>2</v>
      </c>
      <c r="W62" s="12">
        <v>2</v>
      </c>
      <c r="X62" s="12">
        <v>2</v>
      </c>
      <c r="Y62" s="12">
        <v>1</v>
      </c>
      <c r="Z62" s="58">
        <v>0</v>
      </c>
      <c r="AA62" s="58">
        <v>0</v>
      </c>
      <c r="AB62" s="58">
        <v>0</v>
      </c>
      <c r="AC62" s="58" t="e">
        <v>#N/A</v>
      </c>
    </row>
    <row r="63" spans="1:29" x14ac:dyDescent="0.3">
      <c r="A63" s="57">
        <v>2224640626</v>
      </c>
      <c r="B63" s="12" t="s">
        <v>1606</v>
      </c>
      <c r="C63" s="58" t="s">
        <v>107</v>
      </c>
      <c r="D63" s="58" t="s">
        <v>114</v>
      </c>
      <c r="E63" s="58"/>
      <c r="F63" s="58">
        <v>1887481</v>
      </c>
      <c r="G63" s="58">
        <f>+IF(F63&gt;K63+100000,F63-K63,0)</f>
        <v>1097749</v>
      </c>
      <c r="H63" s="58">
        <v>129984</v>
      </c>
      <c r="I63" s="58">
        <v>0</v>
      </c>
      <c r="J63" s="58">
        <v>0</v>
      </c>
      <c r="K63" s="58">
        <v>789732</v>
      </c>
      <c r="L63" s="12" t="s">
        <v>88</v>
      </c>
      <c r="M63" s="12" t="s">
        <v>89</v>
      </c>
      <c r="N63" s="12" t="s">
        <v>10</v>
      </c>
      <c r="O63" s="12">
        <v>4</v>
      </c>
      <c r="P63" s="12">
        <v>0</v>
      </c>
      <c r="Q63" s="12">
        <v>0</v>
      </c>
      <c r="R63" s="12">
        <v>76130</v>
      </c>
      <c r="S63" s="59">
        <v>2.5232876712328767</v>
      </c>
      <c r="T63" s="59">
        <v>27.438356164383563</v>
      </c>
      <c r="U63" s="12">
        <v>1</v>
      </c>
      <c r="V63" s="12">
        <v>0</v>
      </c>
      <c r="W63" s="12">
        <v>2</v>
      </c>
      <c r="X63" s="12">
        <v>2</v>
      </c>
      <c r="Y63" s="12">
        <v>1</v>
      </c>
      <c r="Z63" s="58">
        <v>0</v>
      </c>
      <c r="AA63" s="58">
        <v>0</v>
      </c>
      <c r="AB63" s="58">
        <v>0</v>
      </c>
      <c r="AC63" s="58" t="e">
        <v>#N/A</v>
      </c>
    </row>
    <row r="64" spans="1:29" x14ac:dyDescent="0.3">
      <c r="A64" s="57">
        <v>2040606260</v>
      </c>
      <c r="B64" s="12" t="s">
        <v>1619</v>
      </c>
      <c r="C64" s="58" t="s">
        <v>107</v>
      </c>
      <c r="D64" s="58" t="s">
        <v>30</v>
      </c>
      <c r="E64" s="58">
        <v>2068134</v>
      </c>
      <c r="F64" s="58">
        <v>8762792</v>
      </c>
      <c r="G64" s="58">
        <f>+IF(F64&gt;K64+100000,F64-K64,0)</f>
        <v>7960638</v>
      </c>
      <c r="H64" s="58">
        <v>226002</v>
      </c>
      <c r="I64" s="58">
        <v>0</v>
      </c>
      <c r="J64" s="58">
        <v>2272542</v>
      </c>
      <c r="K64" s="58">
        <v>802154</v>
      </c>
      <c r="L64" s="12" t="s">
        <v>87</v>
      </c>
      <c r="M64" s="12" t="s">
        <v>89</v>
      </c>
      <c r="N64" s="12" t="s">
        <v>10</v>
      </c>
      <c r="O64" s="12">
        <v>4</v>
      </c>
      <c r="P64" s="12">
        <v>0</v>
      </c>
      <c r="Q64" s="12">
        <v>0</v>
      </c>
      <c r="R64" s="12">
        <v>11001</v>
      </c>
      <c r="S64" s="59">
        <v>2.5671232876712327</v>
      </c>
      <c r="T64" s="59">
        <v>30.421917808219177</v>
      </c>
      <c r="U64" s="12">
        <v>2</v>
      </c>
      <c r="V64" s="12">
        <v>2</v>
      </c>
      <c r="W64" s="12">
        <v>2</v>
      </c>
      <c r="X64" s="12">
        <v>2</v>
      </c>
      <c r="Y64" s="12">
        <v>3</v>
      </c>
      <c r="Z64" s="58">
        <v>0</v>
      </c>
      <c r="AA64" s="58">
        <v>0</v>
      </c>
      <c r="AB64" s="58">
        <v>0</v>
      </c>
      <c r="AC64" s="58" t="e">
        <v>#N/A</v>
      </c>
    </row>
    <row r="65" spans="1:29" x14ac:dyDescent="0.3">
      <c r="A65" s="57">
        <v>42688442</v>
      </c>
      <c r="B65" s="12" t="s">
        <v>1656</v>
      </c>
      <c r="C65" s="58" t="s">
        <v>107</v>
      </c>
      <c r="D65" s="58" t="s">
        <v>115</v>
      </c>
      <c r="E65" s="58">
        <v>305515</v>
      </c>
      <c r="F65" s="58">
        <v>2845358</v>
      </c>
      <c r="G65" s="58">
        <f>+IF(F65&gt;K65+100000,F65-K65,0)</f>
        <v>2022738</v>
      </c>
      <c r="H65" s="58">
        <v>113770</v>
      </c>
      <c r="I65" s="58">
        <v>0</v>
      </c>
      <c r="J65" s="58">
        <v>0</v>
      </c>
      <c r="K65" s="58">
        <v>822620</v>
      </c>
      <c r="L65" s="12" t="s">
        <v>87</v>
      </c>
      <c r="M65" s="12" t="s">
        <v>89</v>
      </c>
      <c r="N65" s="12" t="s">
        <v>10</v>
      </c>
      <c r="O65" s="12">
        <v>4</v>
      </c>
      <c r="P65" s="12">
        <v>0</v>
      </c>
      <c r="Q65" s="12">
        <v>0</v>
      </c>
      <c r="R65" s="12">
        <v>5212</v>
      </c>
      <c r="S65" s="59">
        <v>2.1123287671232878</v>
      </c>
      <c r="T65" s="59">
        <v>45.986301369863014</v>
      </c>
      <c r="U65" s="12">
        <v>2</v>
      </c>
      <c r="V65" s="12">
        <v>2</v>
      </c>
      <c r="W65" s="12">
        <v>2</v>
      </c>
      <c r="X65" s="12">
        <v>2</v>
      </c>
      <c r="Y65" s="12">
        <v>3</v>
      </c>
      <c r="Z65" s="58">
        <v>0</v>
      </c>
      <c r="AA65" s="58">
        <v>0</v>
      </c>
      <c r="AB65" s="58">
        <v>0</v>
      </c>
      <c r="AC65" s="58" t="e">
        <v>#N/A</v>
      </c>
    </row>
    <row r="66" spans="1:29" x14ac:dyDescent="0.3">
      <c r="A66" s="57">
        <v>2008462282</v>
      </c>
      <c r="B66" s="12" t="s">
        <v>1660</v>
      </c>
      <c r="C66" s="58" t="s">
        <v>107</v>
      </c>
      <c r="D66" s="58" t="s">
        <v>114</v>
      </c>
      <c r="E66" s="58">
        <v>164101</v>
      </c>
      <c r="F66" s="58">
        <v>1947339</v>
      </c>
      <c r="G66" s="58">
        <f>+IF(F66&gt;K66+100000,F66-K66,0)</f>
        <v>1120341</v>
      </c>
      <c r="H66" s="58">
        <v>113852</v>
      </c>
      <c r="I66" s="58">
        <v>0</v>
      </c>
      <c r="J66" s="58">
        <v>0</v>
      </c>
      <c r="K66" s="58">
        <v>826998</v>
      </c>
      <c r="L66" s="12" t="s">
        <v>88</v>
      </c>
      <c r="M66" s="12" t="s">
        <v>89</v>
      </c>
      <c r="N66" s="12" t="s">
        <v>10</v>
      </c>
      <c r="O66" s="12">
        <v>4</v>
      </c>
      <c r="P66" s="12">
        <v>0</v>
      </c>
      <c r="Q66" s="12">
        <v>0</v>
      </c>
      <c r="R66" s="12">
        <v>76130</v>
      </c>
      <c r="S66" s="59">
        <v>2.6465753424657534</v>
      </c>
      <c r="T66" s="59">
        <v>22.75068493150685</v>
      </c>
      <c r="U66" s="12">
        <v>1</v>
      </c>
      <c r="V66" s="12">
        <v>2</v>
      </c>
      <c r="W66" s="12">
        <v>1</v>
      </c>
      <c r="X66" s="12">
        <v>2</v>
      </c>
      <c r="Y66" s="12">
        <v>1</v>
      </c>
      <c r="Z66" s="58">
        <v>0</v>
      </c>
      <c r="AA66" s="58">
        <v>0</v>
      </c>
      <c r="AB66" s="58">
        <v>0</v>
      </c>
      <c r="AC66" s="58" t="e">
        <v>#N/A</v>
      </c>
    </row>
    <row r="67" spans="1:29" x14ac:dyDescent="0.3">
      <c r="A67" s="57">
        <v>2086266248</v>
      </c>
      <c r="B67" s="12" t="s">
        <v>1663</v>
      </c>
      <c r="C67" s="58" t="s">
        <v>107</v>
      </c>
      <c r="D67" s="58" t="s">
        <v>114</v>
      </c>
      <c r="E67" s="58">
        <v>266</v>
      </c>
      <c r="F67" s="58">
        <v>2024187</v>
      </c>
      <c r="G67" s="58">
        <f>+IF(F67&gt;K67+100000,F67-K67,0)</f>
        <v>1191575</v>
      </c>
      <c r="H67" s="58">
        <v>179754</v>
      </c>
      <c r="I67" s="58">
        <v>0</v>
      </c>
      <c r="J67" s="58">
        <v>0</v>
      </c>
      <c r="K67" s="58">
        <v>832612</v>
      </c>
      <c r="L67" s="12" t="s">
        <v>88</v>
      </c>
      <c r="M67" s="12" t="s">
        <v>89</v>
      </c>
      <c r="N67" s="12" t="s">
        <v>10</v>
      </c>
      <c r="O67" s="12">
        <v>4</v>
      </c>
      <c r="P67" s="12">
        <v>0</v>
      </c>
      <c r="Q67" s="12">
        <v>0</v>
      </c>
      <c r="R67" s="12">
        <v>76130</v>
      </c>
      <c r="S67" s="59">
        <v>3.0136986301369864</v>
      </c>
      <c r="T67" s="59">
        <v>33.517808219178079</v>
      </c>
      <c r="U67" s="12">
        <v>1</v>
      </c>
      <c r="V67" s="12">
        <v>0</v>
      </c>
      <c r="W67" s="12">
        <v>1</v>
      </c>
      <c r="X67" s="12">
        <v>2</v>
      </c>
      <c r="Y67" s="12">
        <v>3</v>
      </c>
      <c r="Z67" s="58">
        <v>0</v>
      </c>
      <c r="AA67" s="58">
        <v>0</v>
      </c>
      <c r="AB67" s="58">
        <v>0</v>
      </c>
      <c r="AC67" s="58" t="e">
        <v>#N/A</v>
      </c>
    </row>
    <row r="68" spans="1:29" x14ac:dyDescent="0.3">
      <c r="A68" s="57">
        <v>2008808024</v>
      </c>
      <c r="B68" s="12" t="s">
        <v>1669</v>
      </c>
      <c r="C68" s="58" t="s">
        <v>107</v>
      </c>
      <c r="D68" s="58" t="s">
        <v>114</v>
      </c>
      <c r="E68" s="58"/>
      <c r="F68" s="58">
        <v>2082259</v>
      </c>
      <c r="G68" s="58">
        <f>+IF(F68&gt;K68+100000,F68-K68,0)</f>
        <v>1241639</v>
      </c>
      <c r="H68" s="58">
        <v>157937</v>
      </c>
      <c r="I68" s="58">
        <v>0</v>
      </c>
      <c r="J68" s="58">
        <v>1600000</v>
      </c>
      <c r="K68" s="58">
        <v>840620</v>
      </c>
      <c r="L68" s="12" t="s">
        <v>87</v>
      </c>
      <c r="M68" s="12" t="s">
        <v>89</v>
      </c>
      <c r="N68" s="12" t="s">
        <v>10</v>
      </c>
      <c r="O68" s="12">
        <v>4</v>
      </c>
      <c r="P68" s="12">
        <v>0</v>
      </c>
      <c r="Q68" s="12">
        <v>0</v>
      </c>
      <c r="R68" s="12">
        <v>68615</v>
      </c>
      <c r="S68" s="59">
        <v>1.989041095890411</v>
      </c>
      <c r="T68" s="59">
        <v>24.545205479452054</v>
      </c>
      <c r="U68" s="12">
        <v>1</v>
      </c>
      <c r="V68" s="12">
        <v>2</v>
      </c>
      <c r="W68" s="12">
        <v>1</v>
      </c>
      <c r="X68" s="12">
        <v>2</v>
      </c>
      <c r="Y68" s="12">
        <v>3</v>
      </c>
      <c r="Z68" s="58">
        <v>0</v>
      </c>
      <c r="AA68" s="58">
        <v>0</v>
      </c>
      <c r="AB68" s="58">
        <v>0</v>
      </c>
      <c r="AC68" s="58" t="e">
        <v>#N/A</v>
      </c>
    </row>
    <row r="69" spans="1:29" x14ac:dyDescent="0.3">
      <c r="A69" s="57">
        <v>2060468286</v>
      </c>
      <c r="B69" s="12" t="s">
        <v>1682</v>
      </c>
      <c r="C69" s="58" t="s">
        <v>107</v>
      </c>
      <c r="D69" s="58" t="s">
        <v>114</v>
      </c>
      <c r="E69" s="58"/>
      <c r="F69" s="58">
        <v>2409668</v>
      </c>
      <c r="G69" s="58">
        <f>+IF(F69&gt;K69+100000,F69-K69,0)</f>
        <v>1557072</v>
      </c>
      <c r="H69" s="58">
        <v>133235</v>
      </c>
      <c r="I69" s="58">
        <v>0</v>
      </c>
      <c r="J69" s="58">
        <v>2393940</v>
      </c>
      <c r="K69" s="58">
        <v>852596</v>
      </c>
      <c r="L69" s="12" t="s">
        <v>87</v>
      </c>
      <c r="M69" s="12" t="s">
        <v>89</v>
      </c>
      <c r="N69" s="12" t="s">
        <v>10</v>
      </c>
      <c r="O69" s="12">
        <v>4</v>
      </c>
      <c r="P69" s="12">
        <v>0</v>
      </c>
      <c r="Q69" s="12">
        <v>0</v>
      </c>
      <c r="R69" s="12">
        <v>76130</v>
      </c>
      <c r="S69" s="59">
        <v>3.1835616438356165</v>
      </c>
      <c r="T69" s="59">
        <v>33.202739726027396</v>
      </c>
      <c r="U69" s="12">
        <v>2</v>
      </c>
      <c r="V69" s="12">
        <v>0</v>
      </c>
      <c r="W69" s="12">
        <v>1</v>
      </c>
      <c r="X69" s="12">
        <v>2</v>
      </c>
      <c r="Y69" s="12">
        <v>3</v>
      </c>
      <c r="Z69" s="58">
        <v>0</v>
      </c>
      <c r="AA69" s="58">
        <v>0</v>
      </c>
      <c r="AB69" s="58">
        <v>0</v>
      </c>
      <c r="AC69" s="58" t="e">
        <v>#N/A</v>
      </c>
    </row>
    <row r="70" spans="1:29" x14ac:dyDescent="0.3">
      <c r="A70" s="57">
        <v>84668080</v>
      </c>
      <c r="B70" s="12" t="s">
        <v>1690</v>
      </c>
      <c r="C70" s="58" t="s">
        <v>107</v>
      </c>
      <c r="D70" s="58" t="s">
        <v>29</v>
      </c>
      <c r="E70" s="58"/>
      <c r="F70" s="58">
        <v>1833843</v>
      </c>
      <c r="G70" s="58">
        <f>+IF(F70&gt;K70+100000,F70-K70,0)</f>
        <v>977223</v>
      </c>
      <c r="H70" s="58">
        <v>115964</v>
      </c>
      <c r="I70" s="58">
        <v>0</v>
      </c>
      <c r="J70" s="58">
        <v>0</v>
      </c>
      <c r="K70" s="58">
        <v>856620</v>
      </c>
      <c r="L70" s="12" t="s">
        <v>88</v>
      </c>
      <c r="M70" s="12" t="s">
        <v>89</v>
      </c>
      <c r="N70" s="12" t="s">
        <v>10</v>
      </c>
      <c r="O70" s="12">
        <v>4</v>
      </c>
      <c r="P70" s="12">
        <v>0</v>
      </c>
      <c r="Q70" s="12">
        <v>0</v>
      </c>
      <c r="R70" s="12">
        <v>13052</v>
      </c>
      <c r="S70" s="59">
        <v>2.1972602739726028</v>
      </c>
      <c r="T70" s="59">
        <v>47.841095890410962</v>
      </c>
      <c r="U70" s="12">
        <v>1</v>
      </c>
      <c r="V70" s="12">
        <v>3</v>
      </c>
      <c r="W70" s="12">
        <v>1</v>
      </c>
      <c r="X70" s="12">
        <v>2</v>
      </c>
      <c r="Y70" s="12">
        <v>2</v>
      </c>
      <c r="Z70" s="58">
        <v>0</v>
      </c>
      <c r="AA70" s="58">
        <v>0</v>
      </c>
      <c r="AB70" s="58">
        <v>0</v>
      </c>
      <c r="AC70" s="58" t="e">
        <v>#N/A</v>
      </c>
    </row>
    <row r="71" spans="1:29" x14ac:dyDescent="0.3">
      <c r="A71" s="57">
        <v>4408684</v>
      </c>
      <c r="B71" s="12" t="s">
        <v>1707</v>
      </c>
      <c r="C71" s="58" t="s">
        <v>107</v>
      </c>
      <c r="D71" s="58" t="s">
        <v>30</v>
      </c>
      <c r="E71" s="58"/>
      <c r="F71" s="58">
        <v>8319805</v>
      </c>
      <c r="G71" s="58">
        <f>+IF(F71&gt;K71+100000,F71-K71,0)</f>
        <v>7459185</v>
      </c>
      <c r="H71" s="58">
        <v>187415</v>
      </c>
      <c r="I71" s="58">
        <v>0</v>
      </c>
      <c r="J71" s="58">
        <v>6741406</v>
      </c>
      <c r="K71" s="58">
        <v>860620</v>
      </c>
      <c r="L71" s="12" t="s">
        <v>87</v>
      </c>
      <c r="M71" s="12" t="s">
        <v>89</v>
      </c>
      <c r="N71" s="12" t="s">
        <v>10</v>
      </c>
      <c r="O71" s="12">
        <v>4</v>
      </c>
      <c r="P71" s="12">
        <v>0</v>
      </c>
      <c r="Q71" s="12">
        <v>0</v>
      </c>
      <c r="R71" s="12">
        <v>11001</v>
      </c>
      <c r="S71" s="59">
        <v>2.1972602739726028</v>
      </c>
      <c r="T71" s="59">
        <v>46.643835616438359</v>
      </c>
      <c r="U71" s="12">
        <v>1</v>
      </c>
      <c r="V71" s="12">
        <v>2</v>
      </c>
      <c r="W71" s="12">
        <v>2</v>
      </c>
      <c r="X71" s="12">
        <v>2</v>
      </c>
      <c r="Y71" s="12">
        <v>2</v>
      </c>
      <c r="Z71" s="58">
        <v>0</v>
      </c>
      <c r="AA71" s="58">
        <v>0</v>
      </c>
      <c r="AB71" s="58">
        <v>0</v>
      </c>
      <c r="AC71" s="58" t="e">
        <v>#N/A</v>
      </c>
    </row>
    <row r="72" spans="1:29" x14ac:dyDescent="0.3">
      <c r="A72" s="57">
        <v>2082802448</v>
      </c>
      <c r="B72" s="12" t="s">
        <v>1708</v>
      </c>
      <c r="C72" s="58" t="s">
        <v>107</v>
      </c>
      <c r="D72" s="58" t="s">
        <v>114</v>
      </c>
      <c r="E72" s="58"/>
      <c r="F72" s="58">
        <v>2588163</v>
      </c>
      <c r="G72" s="58">
        <f>+IF(F72&gt;K72+100000,F72-K72,0)</f>
        <v>1726043</v>
      </c>
      <c r="H72" s="58">
        <v>143104</v>
      </c>
      <c r="I72" s="58">
        <v>0</v>
      </c>
      <c r="J72" s="58">
        <v>2200000</v>
      </c>
      <c r="K72" s="58">
        <v>862120</v>
      </c>
      <c r="L72" s="12" t="s">
        <v>87</v>
      </c>
      <c r="M72" s="12" t="s">
        <v>89</v>
      </c>
      <c r="N72" s="12" t="s">
        <v>10</v>
      </c>
      <c r="O72" s="12">
        <v>4</v>
      </c>
      <c r="P72" s="12">
        <v>0</v>
      </c>
      <c r="Q72" s="12">
        <v>0</v>
      </c>
      <c r="R72" s="12">
        <v>68418</v>
      </c>
      <c r="S72" s="59">
        <v>3.1561643835616437</v>
      </c>
      <c r="T72" s="59">
        <v>30.649315068493152</v>
      </c>
      <c r="U72" s="12">
        <v>1</v>
      </c>
      <c r="V72" s="12">
        <v>2</v>
      </c>
      <c r="W72" s="12">
        <v>1</v>
      </c>
      <c r="X72" s="12">
        <v>2</v>
      </c>
      <c r="Y72" s="12">
        <v>3</v>
      </c>
      <c r="Z72" s="58">
        <v>0</v>
      </c>
      <c r="AA72" s="58">
        <v>0</v>
      </c>
      <c r="AB72" s="58">
        <v>0</v>
      </c>
      <c r="AC72" s="58" t="e">
        <v>#N/A</v>
      </c>
    </row>
    <row r="73" spans="1:29" x14ac:dyDescent="0.3">
      <c r="A73" s="57">
        <v>42668404</v>
      </c>
      <c r="B73" s="12" t="s">
        <v>1723</v>
      </c>
      <c r="C73" s="58" t="s">
        <v>107</v>
      </c>
      <c r="D73" s="58" t="s">
        <v>115</v>
      </c>
      <c r="E73" s="58">
        <v>546166</v>
      </c>
      <c r="F73" s="58">
        <v>3892928</v>
      </c>
      <c r="G73" s="58">
        <f>+IF(F73&gt;K73+100000,F73-K73,0)</f>
        <v>3029409</v>
      </c>
      <c r="H73" s="58">
        <v>273267</v>
      </c>
      <c r="I73" s="58">
        <v>0</v>
      </c>
      <c r="J73" s="58">
        <v>877803</v>
      </c>
      <c r="K73" s="58">
        <v>863519</v>
      </c>
      <c r="L73" s="12" t="s">
        <v>87</v>
      </c>
      <c r="M73" s="12" t="s">
        <v>89</v>
      </c>
      <c r="N73" s="12" t="s">
        <v>10</v>
      </c>
      <c r="O73" s="12">
        <v>4</v>
      </c>
      <c r="P73" s="12">
        <v>0</v>
      </c>
      <c r="Q73" s="12">
        <v>0</v>
      </c>
      <c r="R73" s="12">
        <v>76113</v>
      </c>
      <c r="S73" s="59">
        <v>2.8</v>
      </c>
      <c r="T73" s="59">
        <v>36</v>
      </c>
      <c r="U73" s="12">
        <v>2</v>
      </c>
      <c r="V73" s="12">
        <v>0</v>
      </c>
      <c r="W73" s="12">
        <v>2</v>
      </c>
      <c r="X73" s="12">
        <v>2</v>
      </c>
      <c r="Y73" s="12">
        <v>1</v>
      </c>
      <c r="Z73" s="58">
        <v>0</v>
      </c>
      <c r="AA73" s="58">
        <v>0</v>
      </c>
      <c r="AB73" s="58">
        <v>0</v>
      </c>
      <c r="AC73" s="58" t="e">
        <v>#N/A</v>
      </c>
    </row>
    <row r="74" spans="1:29" x14ac:dyDescent="0.3">
      <c r="A74" s="57">
        <v>4042428</v>
      </c>
      <c r="B74" s="12" t="s">
        <v>1729</v>
      </c>
      <c r="C74" s="58" t="s">
        <v>107</v>
      </c>
      <c r="D74" s="58" t="s">
        <v>115</v>
      </c>
      <c r="E74" s="58"/>
      <c r="F74" s="58">
        <v>3176980</v>
      </c>
      <c r="G74" s="58">
        <f>+IF(F74&gt;K74+100000,F74-K74,0)</f>
        <v>2312716</v>
      </c>
      <c r="H74" s="58">
        <v>98240</v>
      </c>
      <c r="I74" s="58">
        <v>0</v>
      </c>
      <c r="J74" s="58">
        <v>0</v>
      </c>
      <c r="K74" s="58">
        <v>864264</v>
      </c>
      <c r="L74" s="12" t="s">
        <v>88</v>
      </c>
      <c r="M74" s="12" t="s">
        <v>89</v>
      </c>
      <c r="N74" s="12" t="s">
        <v>10</v>
      </c>
      <c r="O74" s="12">
        <v>4</v>
      </c>
      <c r="P74" s="12">
        <v>0</v>
      </c>
      <c r="Q74" s="12">
        <v>0</v>
      </c>
      <c r="R74" s="12">
        <v>76130</v>
      </c>
      <c r="S74" s="59">
        <v>2.7643835616438355</v>
      </c>
      <c r="T74" s="59">
        <v>38.408219178082192</v>
      </c>
      <c r="U74" s="12">
        <v>1</v>
      </c>
      <c r="V74" s="12">
        <v>0</v>
      </c>
      <c r="W74" s="12">
        <v>2</v>
      </c>
      <c r="X74" s="12">
        <v>2</v>
      </c>
      <c r="Y74" s="12">
        <v>1</v>
      </c>
      <c r="Z74" s="58">
        <v>0</v>
      </c>
      <c r="AA74" s="58">
        <v>0</v>
      </c>
      <c r="AB74" s="58">
        <v>0</v>
      </c>
      <c r="AC74" s="58" t="e">
        <v>#N/A</v>
      </c>
    </row>
    <row r="75" spans="1:29" x14ac:dyDescent="0.3">
      <c r="A75" s="57">
        <v>2042420448</v>
      </c>
      <c r="B75" s="12" t="s">
        <v>1751</v>
      </c>
      <c r="C75" s="58" t="s">
        <v>107</v>
      </c>
      <c r="D75" s="58" t="s">
        <v>115</v>
      </c>
      <c r="E75" s="58">
        <v>626671</v>
      </c>
      <c r="F75" s="58">
        <v>4000000</v>
      </c>
      <c r="G75" s="58">
        <f>+IF(F75&gt;K75+100000,F75-K75,0)</f>
        <v>3110892</v>
      </c>
      <c r="H75" s="58">
        <v>126729.99999999999</v>
      </c>
      <c r="I75" s="58">
        <v>0</v>
      </c>
      <c r="J75" s="58">
        <v>0</v>
      </c>
      <c r="K75" s="58">
        <v>889108</v>
      </c>
      <c r="L75" s="12" t="s">
        <v>88</v>
      </c>
      <c r="M75" s="12" t="s">
        <v>89</v>
      </c>
      <c r="N75" s="12" t="s">
        <v>10</v>
      </c>
      <c r="O75" s="12">
        <v>4</v>
      </c>
      <c r="P75" s="12">
        <v>0</v>
      </c>
      <c r="Q75" s="12">
        <v>0</v>
      </c>
      <c r="R75" s="12">
        <v>8001</v>
      </c>
      <c r="S75" s="59">
        <v>2.8410958904109589</v>
      </c>
      <c r="T75" s="59">
        <v>34.942465753424656</v>
      </c>
      <c r="U75" s="12">
        <v>1</v>
      </c>
      <c r="V75" s="12">
        <v>0</v>
      </c>
      <c r="W75" s="12">
        <v>3</v>
      </c>
      <c r="X75" s="12">
        <v>2</v>
      </c>
      <c r="Y75" s="12">
        <v>1</v>
      </c>
      <c r="Z75" s="58">
        <v>0</v>
      </c>
      <c r="AA75" s="58">
        <v>0</v>
      </c>
      <c r="AB75" s="58">
        <v>0</v>
      </c>
      <c r="AC75" s="58" t="e">
        <v>#N/A</v>
      </c>
    </row>
    <row r="76" spans="1:29" x14ac:dyDescent="0.3">
      <c r="A76" s="57">
        <v>2208204680</v>
      </c>
      <c r="B76" s="12" t="s">
        <v>1752</v>
      </c>
      <c r="C76" s="58" t="s">
        <v>107</v>
      </c>
      <c r="D76" s="58" t="s">
        <v>114</v>
      </c>
      <c r="E76" s="58">
        <v>470087</v>
      </c>
      <c r="F76" s="58">
        <v>2662094</v>
      </c>
      <c r="G76" s="58">
        <f>+IF(F76&gt;K76+100000,F76-K76,0)</f>
        <v>1772986</v>
      </c>
      <c r="H76" s="58">
        <v>131364</v>
      </c>
      <c r="I76" s="58">
        <v>0</v>
      </c>
      <c r="J76" s="58">
        <v>0</v>
      </c>
      <c r="K76" s="58">
        <v>889108</v>
      </c>
      <c r="L76" s="12" t="s">
        <v>88</v>
      </c>
      <c r="M76" s="12" t="s">
        <v>89</v>
      </c>
      <c r="N76" s="12" t="s">
        <v>10</v>
      </c>
      <c r="O76" s="12">
        <v>4</v>
      </c>
      <c r="P76" s="12">
        <v>0</v>
      </c>
      <c r="Q76" s="12">
        <v>0</v>
      </c>
      <c r="R76" s="12">
        <v>76130</v>
      </c>
      <c r="S76" s="59">
        <v>2.8410958904109589</v>
      </c>
      <c r="T76" s="59">
        <v>25.076712328767123</v>
      </c>
      <c r="U76" s="12">
        <v>1</v>
      </c>
      <c r="V76" s="12">
        <v>0</v>
      </c>
      <c r="W76" s="12">
        <v>1</v>
      </c>
      <c r="X76" s="12">
        <v>2</v>
      </c>
      <c r="Y76" s="12">
        <v>1</v>
      </c>
      <c r="Z76" s="58">
        <v>0</v>
      </c>
      <c r="AA76" s="58">
        <v>0</v>
      </c>
      <c r="AB76" s="58">
        <v>0</v>
      </c>
      <c r="AC76" s="58" t="e">
        <v>#N/A</v>
      </c>
    </row>
    <row r="77" spans="1:29" x14ac:dyDescent="0.3">
      <c r="A77" s="57">
        <v>8680022</v>
      </c>
      <c r="B77" s="12" t="s">
        <v>1753</v>
      </c>
      <c r="C77" s="58" t="s">
        <v>107</v>
      </c>
      <c r="D77" s="58" t="s">
        <v>115</v>
      </c>
      <c r="E77" s="58">
        <v>217035</v>
      </c>
      <c r="F77" s="58">
        <v>4200000</v>
      </c>
      <c r="G77" s="58">
        <f>+IF(F77&gt;K77+100000,F77-K77,0)</f>
        <v>3310892</v>
      </c>
      <c r="H77" s="58">
        <v>133841</v>
      </c>
      <c r="I77" s="58">
        <v>0</v>
      </c>
      <c r="J77" s="58">
        <v>2990852</v>
      </c>
      <c r="K77" s="58">
        <v>889108</v>
      </c>
      <c r="L77" s="12" t="s">
        <v>87</v>
      </c>
      <c r="M77" s="12" t="s">
        <v>89</v>
      </c>
      <c r="N77" s="12" t="s">
        <v>10</v>
      </c>
      <c r="O77" s="12">
        <v>4</v>
      </c>
      <c r="P77" s="12">
        <v>0</v>
      </c>
      <c r="Q77" s="12">
        <v>0</v>
      </c>
      <c r="R77" s="12">
        <v>5266</v>
      </c>
      <c r="S77" s="59">
        <v>2.8410958904109589</v>
      </c>
      <c r="T77" s="59">
        <v>51.37808219178082</v>
      </c>
      <c r="U77" s="12">
        <v>1</v>
      </c>
      <c r="V77" s="12">
        <v>0</v>
      </c>
      <c r="W77" s="12">
        <v>3</v>
      </c>
      <c r="X77" s="12">
        <v>2</v>
      </c>
      <c r="Y77" s="12">
        <v>4</v>
      </c>
      <c r="Z77" s="58">
        <v>0</v>
      </c>
      <c r="AA77" s="58">
        <v>0</v>
      </c>
      <c r="AB77" s="58">
        <v>0</v>
      </c>
      <c r="AC77" s="58" t="e">
        <v>#N/A</v>
      </c>
    </row>
    <row r="78" spans="1:29" x14ac:dyDescent="0.3">
      <c r="A78" s="57">
        <v>2224802622</v>
      </c>
      <c r="B78" s="12" t="s">
        <v>1805</v>
      </c>
      <c r="C78" s="58" t="s">
        <v>107</v>
      </c>
      <c r="D78" s="58" t="s">
        <v>115</v>
      </c>
      <c r="E78" s="58">
        <v>103933</v>
      </c>
      <c r="F78" s="58">
        <v>3861893</v>
      </c>
      <c r="G78" s="58">
        <f>+IF(F78&gt;K78+100000,F78-K78,0)</f>
        <v>2955666</v>
      </c>
      <c r="H78" s="58">
        <v>123127</v>
      </c>
      <c r="I78" s="58">
        <v>0</v>
      </c>
      <c r="J78" s="58">
        <v>1664456</v>
      </c>
      <c r="K78" s="58">
        <v>906227</v>
      </c>
      <c r="L78" s="12" t="s">
        <v>87</v>
      </c>
      <c r="M78" s="12" t="s">
        <v>89</v>
      </c>
      <c r="N78" s="12" t="s">
        <v>10</v>
      </c>
      <c r="O78" s="12">
        <v>4</v>
      </c>
      <c r="P78" s="12">
        <v>0</v>
      </c>
      <c r="Q78" s="12">
        <v>0</v>
      </c>
      <c r="R78" s="12">
        <v>76130</v>
      </c>
      <c r="S78" s="59">
        <v>3.3095890410958906</v>
      </c>
      <c r="T78" s="59">
        <v>22.69041095890411</v>
      </c>
      <c r="U78" s="12">
        <v>1</v>
      </c>
      <c r="V78" s="12">
        <v>0</v>
      </c>
      <c r="W78" s="12">
        <v>1</v>
      </c>
      <c r="X78" s="12">
        <v>2</v>
      </c>
      <c r="Y78" s="12">
        <v>1</v>
      </c>
      <c r="Z78" s="58">
        <v>0</v>
      </c>
      <c r="AA78" s="58">
        <v>0</v>
      </c>
      <c r="AB78" s="58">
        <v>0</v>
      </c>
      <c r="AC78" s="58" t="e">
        <v>#N/A</v>
      </c>
    </row>
    <row r="79" spans="1:29" x14ac:dyDescent="0.3">
      <c r="A79" s="57">
        <v>2044042686</v>
      </c>
      <c r="B79" s="12" t="s">
        <v>1819</v>
      </c>
      <c r="C79" s="58" t="s">
        <v>107</v>
      </c>
      <c r="D79" s="58" t="s">
        <v>114</v>
      </c>
      <c r="E79" s="58"/>
      <c r="F79" s="58">
        <v>2045334</v>
      </c>
      <c r="G79" s="58">
        <f>+IF(F79&gt;K79+100000,F79-K79,0)</f>
        <v>1127458</v>
      </c>
      <c r="H79" s="58">
        <v>110263</v>
      </c>
      <c r="I79" s="58">
        <v>0</v>
      </c>
      <c r="J79" s="58">
        <v>900000</v>
      </c>
      <c r="K79" s="58">
        <v>917876</v>
      </c>
      <c r="L79" s="12" t="s">
        <v>87</v>
      </c>
      <c r="M79" s="12" t="s">
        <v>89</v>
      </c>
      <c r="N79" s="12" t="s">
        <v>10</v>
      </c>
      <c r="O79" s="12">
        <v>4</v>
      </c>
      <c r="P79" s="12">
        <v>0</v>
      </c>
      <c r="Q79" s="12">
        <v>0</v>
      </c>
      <c r="R79" s="12">
        <v>13433</v>
      </c>
      <c r="S79" s="59">
        <v>0.10136986301369863</v>
      </c>
      <c r="T79" s="59">
        <v>25.512328767123286</v>
      </c>
      <c r="U79" s="12">
        <v>1</v>
      </c>
      <c r="V79" s="12">
        <v>2</v>
      </c>
      <c r="W79" s="12">
        <v>1</v>
      </c>
      <c r="X79" s="12">
        <v>2</v>
      </c>
      <c r="Y79" s="12">
        <v>1</v>
      </c>
      <c r="Z79" s="58">
        <v>0</v>
      </c>
      <c r="AA79" s="58">
        <v>0</v>
      </c>
      <c r="AB79" s="58">
        <v>0</v>
      </c>
      <c r="AC79" s="58" t="e">
        <v>#N/A</v>
      </c>
    </row>
    <row r="80" spans="1:29" x14ac:dyDescent="0.3">
      <c r="A80" s="57">
        <v>68020024</v>
      </c>
      <c r="B80" s="12" t="s">
        <v>1835</v>
      </c>
      <c r="C80" s="58" t="s">
        <v>107</v>
      </c>
      <c r="D80" s="58" t="s">
        <v>114</v>
      </c>
      <c r="E80" s="58"/>
      <c r="F80" s="58">
        <v>2729424</v>
      </c>
      <c r="G80" s="58">
        <f>+IF(F80&gt;K80+100000,F80-K80,0)</f>
        <v>1793482</v>
      </c>
      <c r="H80" s="58">
        <v>157414</v>
      </c>
      <c r="I80" s="58">
        <v>0</v>
      </c>
      <c r="J80" s="58">
        <v>4300000</v>
      </c>
      <c r="K80" s="58">
        <v>935942</v>
      </c>
      <c r="L80" s="12" t="s">
        <v>87</v>
      </c>
      <c r="M80" s="12" t="s">
        <v>89</v>
      </c>
      <c r="N80" s="12" t="s">
        <v>10</v>
      </c>
      <c r="O80" s="12">
        <v>4</v>
      </c>
      <c r="P80" s="12">
        <v>0</v>
      </c>
      <c r="Q80" s="12">
        <v>0</v>
      </c>
      <c r="R80" s="12">
        <v>76130</v>
      </c>
      <c r="S80" s="59">
        <v>3.0657534246575344</v>
      </c>
      <c r="T80" s="59">
        <v>42.37808219178082</v>
      </c>
      <c r="U80" s="12">
        <v>2</v>
      </c>
      <c r="V80" s="12">
        <v>0</v>
      </c>
      <c r="W80" s="12">
        <v>1</v>
      </c>
      <c r="X80" s="12">
        <v>2</v>
      </c>
      <c r="Y80" s="12">
        <v>3</v>
      </c>
      <c r="Z80" s="58">
        <v>0</v>
      </c>
      <c r="AA80" s="58">
        <v>0</v>
      </c>
      <c r="AB80" s="58">
        <v>0</v>
      </c>
      <c r="AC80" s="58" t="e">
        <v>#N/A</v>
      </c>
    </row>
    <row r="81" spans="1:29" x14ac:dyDescent="0.3">
      <c r="A81" s="57">
        <v>2046880860</v>
      </c>
      <c r="B81" s="12" t="s">
        <v>1839</v>
      </c>
      <c r="C81" s="58" t="s">
        <v>107</v>
      </c>
      <c r="D81" s="58" t="s">
        <v>115</v>
      </c>
      <c r="E81" s="58">
        <v>1537335</v>
      </c>
      <c r="F81" s="58">
        <v>5221334</v>
      </c>
      <c r="G81" s="58">
        <f>+IF(F81&gt;K81+100000,F81-K81,0)</f>
        <v>4283944</v>
      </c>
      <c r="H81" s="58">
        <v>223550</v>
      </c>
      <c r="I81" s="58">
        <v>0</v>
      </c>
      <c r="J81" s="58">
        <v>2700000</v>
      </c>
      <c r="K81" s="58">
        <v>937390</v>
      </c>
      <c r="L81" s="12" t="s">
        <v>87</v>
      </c>
      <c r="M81" s="12" t="s">
        <v>89</v>
      </c>
      <c r="N81" s="12" t="s">
        <v>10</v>
      </c>
      <c r="O81" s="12">
        <v>4</v>
      </c>
      <c r="P81" s="12">
        <v>0</v>
      </c>
      <c r="Q81" s="12">
        <v>0</v>
      </c>
      <c r="R81" s="12">
        <v>5001</v>
      </c>
      <c r="S81" s="59">
        <v>3.010958904109589</v>
      </c>
      <c r="T81" s="59">
        <v>26.419178082191781</v>
      </c>
      <c r="U81" s="12">
        <v>2</v>
      </c>
      <c r="V81" s="12">
        <v>0</v>
      </c>
      <c r="W81" s="12">
        <v>1</v>
      </c>
      <c r="X81" s="12">
        <v>2</v>
      </c>
      <c r="Y81" s="12">
        <v>1</v>
      </c>
      <c r="Z81" s="58">
        <v>0</v>
      </c>
      <c r="AA81" s="58">
        <v>0</v>
      </c>
      <c r="AB81" s="58">
        <v>0</v>
      </c>
      <c r="AC81" s="58" t="e">
        <v>#N/A</v>
      </c>
    </row>
    <row r="82" spans="1:29" x14ac:dyDescent="0.3">
      <c r="A82" s="57">
        <v>2224646080</v>
      </c>
      <c r="B82" s="12" t="s">
        <v>1840</v>
      </c>
      <c r="C82" s="58" t="s">
        <v>107</v>
      </c>
      <c r="D82" s="58" t="s">
        <v>115</v>
      </c>
      <c r="E82" s="58">
        <v>1015969</v>
      </c>
      <c r="F82" s="58">
        <v>5532255</v>
      </c>
      <c r="G82" s="58">
        <f>+IF(F82&gt;K82+100000,F82-K82,0)</f>
        <v>4594865</v>
      </c>
      <c r="H82" s="58">
        <v>178260</v>
      </c>
      <c r="I82" s="58">
        <v>0</v>
      </c>
      <c r="J82" s="58">
        <v>2712797</v>
      </c>
      <c r="K82" s="58">
        <v>937390</v>
      </c>
      <c r="L82" s="12" t="s">
        <v>87</v>
      </c>
      <c r="M82" s="12" t="s">
        <v>89</v>
      </c>
      <c r="N82" s="12" t="s">
        <v>10</v>
      </c>
      <c r="O82" s="12">
        <v>4</v>
      </c>
      <c r="P82" s="12">
        <v>0</v>
      </c>
      <c r="Q82" s="12">
        <v>0</v>
      </c>
      <c r="R82" s="12">
        <v>76130</v>
      </c>
      <c r="S82" s="59">
        <v>3.0136986301369864</v>
      </c>
      <c r="T82" s="59">
        <v>25.019178082191782</v>
      </c>
      <c r="U82" s="12">
        <v>1</v>
      </c>
      <c r="V82" s="12">
        <v>0</v>
      </c>
      <c r="W82" s="12">
        <v>1</v>
      </c>
      <c r="X82" s="12">
        <v>2</v>
      </c>
      <c r="Y82" s="12">
        <v>1</v>
      </c>
      <c r="Z82" s="58">
        <v>0</v>
      </c>
      <c r="AA82" s="58">
        <v>0</v>
      </c>
      <c r="AB82" s="58">
        <v>0</v>
      </c>
      <c r="AC82" s="58" t="e">
        <v>#N/A</v>
      </c>
    </row>
    <row r="83" spans="1:29" x14ac:dyDescent="0.3">
      <c r="A83" s="57">
        <v>2220488664</v>
      </c>
      <c r="B83" s="12" t="s">
        <v>1841</v>
      </c>
      <c r="C83" s="58" t="s">
        <v>107</v>
      </c>
      <c r="D83" s="58" t="s">
        <v>30</v>
      </c>
      <c r="E83" s="58">
        <v>857477</v>
      </c>
      <c r="F83" s="58">
        <v>7028438</v>
      </c>
      <c r="G83" s="58">
        <f>+IF(F83&gt;K83+100000,F83-K83,0)</f>
        <v>6091048</v>
      </c>
      <c r="H83" s="58">
        <v>296370</v>
      </c>
      <c r="I83" s="58">
        <v>0</v>
      </c>
      <c r="J83" s="58">
        <v>1615000</v>
      </c>
      <c r="K83" s="58">
        <v>937390</v>
      </c>
      <c r="L83" s="12" t="s">
        <v>87</v>
      </c>
      <c r="M83" s="12" t="s">
        <v>89</v>
      </c>
      <c r="N83" s="12" t="s">
        <v>10</v>
      </c>
      <c r="O83" s="12">
        <v>4</v>
      </c>
      <c r="P83" s="12">
        <v>0</v>
      </c>
      <c r="Q83" s="12">
        <v>0</v>
      </c>
      <c r="R83" s="12">
        <v>73001</v>
      </c>
      <c r="S83" s="59">
        <v>3.010958904109589</v>
      </c>
      <c r="T83" s="59">
        <v>33.304109589041097</v>
      </c>
      <c r="U83" s="12">
        <v>2</v>
      </c>
      <c r="V83" s="12">
        <v>0</v>
      </c>
      <c r="W83" s="12">
        <v>2</v>
      </c>
      <c r="X83" s="12">
        <v>2</v>
      </c>
      <c r="Y83" s="12">
        <v>1</v>
      </c>
      <c r="Z83" s="58">
        <v>0</v>
      </c>
      <c r="AA83" s="58">
        <v>0</v>
      </c>
      <c r="AB83" s="58">
        <v>0</v>
      </c>
      <c r="AC83" s="58" t="e">
        <v>#N/A</v>
      </c>
    </row>
    <row r="84" spans="1:29" x14ac:dyDescent="0.3">
      <c r="A84" s="57">
        <v>60866020</v>
      </c>
      <c r="B84" s="12" t="s">
        <v>1845</v>
      </c>
      <c r="C84" s="58" t="s">
        <v>107</v>
      </c>
      <c r="D84" s="58" t="s">
        <v>114</v>
      </c>
      <c r="E84" s="58">
        <v>350767</v>
      </c>
      <c r="F84" s="58">
        <v>2374204</v>
      </c>
      <c r="G84" s="58">
        <f>+IF(F84&gt;K84+100000,F84-K84,0)</f>
        <v>1436814</v>
      </c>
      <c r="H84" s="58">
        <v>157908</v>
      </c>
      <c r="I84" s="58">
        <v>0</v>
      </c>
      <c r="J84" s="58">
        <v>2697263</v>
      </c>
      <c r="K84" s="58">
        <v>937390</v>
      </c>
      <c r="L84" s="12" t="s">
        <v>87</v>
      </c>
      <c r="M84" s="12" t="s">
        <v>89</v>
      </c>
      <c r="N84" s="12" t="s">
        <v>10</v>
      </c>
      <c r="O84" s="12">
        <v>4</v>
      </c>
      <c r="P84" s="12">
        <v>0</v>
      </c>
      <c r="Q84" s="12">
        <v>0</v>
      </c>
      <c r="R84" s="12">
        <v>52001</v>
      </c>
      <c r="S84" s="59">
        <v>3.010958904109589</v>
      </c>
      <c r="T84" s="59">
        <v>42.950684931506849</v>
      </c>
      <c r="U84" s="12">
        <v>2</v>
      </c>
      <c r="V84" s="12">
        <v>0</v>
      </c>
      <c r="W84" s="12">
        <v>2</v>
      </c>
      <c r="X84" s="12">
        <v>2</v>
      </c>
      <c r="Y84" s="12">
        <v>3</v>
      </c>
      <c r="Z84" s="58">
        <v>0</v>
      </c>
      <c r="AA84" s="58">
        <v>0</v>
      </c>
      <c r="AB84" s="58">
        <v>0</v>
      </c>
      <c r="AC84" s="58" t="e">
        <v>#N/A</v>
      </c>
    </row>
    <row r="85" spans="1:29" x14ac:dyDescent="0.3">
      <c r="A85" s="57">
        <v>2262068044</v>
      </c>
      <c r="B85" s="12" t="s">
        <v>1846</v>
      </c>
      <c r="C85" s="58" t="s">
        <v>107</v>
      </c>
      <c r="D85" s="58" t="s">
        <v>115</v>
      </c>
      <c r="E85" s="58"/>
      <c r="F85" s="58">
        <v>3400000</v>
      </c>
      <c r="G85" s="58">
        <f>+IF(F85&gt;K85+100000,F85-K85,0)</f>
        <v>2462610</v>
      </c>
      <c r="H85" s="58">
        <v>120881</v>
      </c>
      <c r="I85" s="58">
        <v>0</v>
      </c>
      <c r="J85" s="58">
        <v>2500000</v>
      </c>
      <c r="K85" s="58">
        <v>937390</v>
      </c>
      <c r="L85" s="12" t="s">
        <v>87</v>
      </c>
      <c r="M85" s="12" t="s">
        <v>89</v>
      </c>
      <c r="N85" s="12" t="s">
        <v>10</v>
      </c>
      <c r="O85" s="12">
        <v>4</v>
      </c>
      <c r="P85" s="12">
        <v>0</v>
      </c>
      <c r="Q85" s="12">
        <v>0</v>
      </c>
      <c r="R85" s="12">
        <v>76130</v>
      </c>
      <c r="S85" s="59">
        <v>3.0136986301369864</v>
      </c>
      <c r="T85" s="59">
        <v>22.627397260273973</v>
      </c>
      <c r="U85" s="12">
        <v>1</v>
      </c>
      <c r="V85" s="12">
        <v>0</v>
      </c>
      <c r="W85" s="12">
        <v>1</v>
      </c>
      <c r="X85" s="12">
        <v>2</v>
      </c>
      <c r="Y85" s="12">
        <v>1</v>
      </c>
      <c r="Z85" s="58">
        <v>0</v>
      </c>
      <c r="AA85" s="58">
        <v>0</v>
      </c>
      <c r="AB85" s="58">
        <v>0</v>
      </c>
      <c r="AC85" s="58" t="e">
        <v>#N/A</v>
      </c>
    </row>
    <row r="86" spans="1:29" x14ac:dyDescent="0.3">
      <c r="A86" s="57">
        <v>28448848</v>
      </c>
      <c r="B86" s="12" t="s">
        <v>1851</v>
      </c>
      <c r="C86" s="58" t="s">
        <v>107</v>
      </c>
      <c r="D86" s="58" t="s">
        <v>115</v>
      </c>
      <c r="E86" s="58">
        <v>636</v>
      </c>
      <c r="F86" s="58">
        <v>3126835</v>
      </c>
      <c r="G86" s="58">
        <f>+IF(F86&gt;K86+100000,F86-K86,0)</f>
        <v>2183013</v>
      </c>
      <c r="H86" s="58">
        <v>103121</v>
      </c>
      <c r="I86" s="58">
        <v>0</v>
      </c>
      <c r="J86" s="58">
        <v>0</v>
      </c>
      <c r="K86" s="58">
        <v>943822</v>
      </c>
      <c r="L86" s="12" t="s">
        <v>88</v>
      </c>
      <c r="M86" s="12" t="s">
        <v>89</v>
      </c>
      <c r="N86" s="12" t="s">
        <v>10</v>
      </c>
      <c r="O86" s="12">
        <v>4</v>
      </c>
      <c r="P86" s="12">
        <v>0</v>
      </c>
      <c r="Q86" s="12">
        <v>0</v>
      </c>
      <c r="R86" s="12">
        <v>68615</v>
      </c>
      <c r="S86" s="59">
        <v>2.3616438356164382</v>
      </c>
      <c r="T86" s="59">
        <v>48.057534246575344</v>
      </c>
      <c r="U86" s="12">
        <v>2</v>
      </c>
      <c r="V86" s="12">
        <v>1</v>
      </c>
      <c r="W86" s="12">
        <v>1</v>
      </c>
      <c r="X86" s="12">
        <v>2</v>
      </c>
      <c r="Y86" s="12">
        <v>3</v>
      </c>
      <c r="Z86" s="58">
        <v>0</v>
      </c>
      <c r="AA86" s="58">
        <v>0</v>
      </c>
      <c r="AB86" s="58">
        <v>0</v>
      </c>
      <c r="AC86" s="58" t="e">
        <v>#N/A</v>
      </c>
    </row>
    <row r="87" spans="1:29" x14ac:dyDescent="0.3">
      <c r="A87" s="57">
        <v>4822864</v>
      </c>
      <c r="B87" s="12" t="s">
        <v>1853</v>
      </c>
      <c r="C87" s="58" t="s">
        <v>107</v>
      </c>
      <c r="D87" s="58" t="s">
        <v>115</v>
      </c>
      <c r="E87" s="58">
        <v>622464</v>
      </c>
      <c r="F87" s="58">
        <v>4031736</v>
      </c>
      <c r="G87" s="58">
        <f>+IF(F87&gt;K87+100000,F87-K87,0)</f>
        <v>3086226</v>
      </c>
      <c r="H87" s="58">
        <v>188392</v>
      </c>
      <c r="I87" s="58">
        <v>0</v>
      </c>
      <c r="J87" s="58">
        <v>1850000</v>
      </c>
      <c r="K87" s="58">
        <v>945510</v>
      </c>
      <c r="L87" s="12" t="s">
        <v>87</v>
      </c>
      <c r="M87" s="12" t="s">
        <v>89</v>
      </c>
      <c r="N87" s="12" t="s">
        <v>10</v>
      </c>
      <c r="O87" s="12">
        <v>4</v>
      </c>
      <c r="P87" s="12">
        <v>0</v>
      </c>
      <c r="Q87" s="12">
        <v>0</v>
      </c>
      <c r="R87" s="12">
        <v>76130</v>
      </c>
      <c r="S87" s="59">
        <v>3.1835616438356165</v>
      </c>
      <c r="T87" s="59">
        <v>53.049315068493151</v>
      </c>
      <c r="U87" s="12">
        <v>1</v>
      </c>
      <c r="V87" s="12">
        <v>0</v>
      </c>
      <c r="W87" s="12">
        <v>1</v>
      </c>
      <c r="X87" s="12">
        <v>2</v>
      </c>
      <c r="Y87" s="12">
        <v>3</v>
      </c>
      <c r="Z87" s="58">
        <v>0</v>
      </c>
      <c r="AA87" s="58">
        <v>0</v>
      </c>
      <c r="AB87" s="58">
        <v>0</v>
      </c>
      <c r="AC87" s="58" t="e">
        <v>#N/A</v>
      </c>
    </row>
    <row r="88" spans="1:29" x14ac:dyDescent="0.3">
      <c r="A88" s="57">
        <v>20800064</v>
      </c>
      <c r="B88" s="12" t="s">
        <v>1856</v>
      </c>
      <c r="C88" s="58" t="s">
        <v>107</v>
      </c>
      <c r="D88" s="58" t="s">
        <v>115</v>
      </c>
      <c r="E88" s="58"/>
      <c r="F88" s="58">
        <v>3300000</v>
      </c>
      <c r="G88" s="58">
        <f>+IF(F88&gt;K88+100000,F88-K88,0)</f>
        <v>2354400</v>
      </c>
      <c r="H88" s="58">
        <v>117326</v>
      </c>
      <c r="I88" s="58">
        <v>0</v>
      </c>
      <c r="J88" s="58">
        <v>0</v>
      </c>
      <c r="K88" s="58">
        <v>945600</v>
      </c>
      <c r="L88" s="12" t="s">
        <v>88</v>
      </c>
      <c r="M88" s="12" t="s">
        <v>89</v>
      </c>
      <c r="N88" s="12" t="s">
        <v>10</v>
      </c>
      <c r="O88" s="12">
        <v>4</v>
      </c>
      <c r="P88" s="12">
        <v>0</v>
      </c>
      <c r="Q88" s="12">
        <v>0</v>
      </c>
      <c r="R88" s="12">
        <v>20060</v>
      </c>
      <c r="S88" s="59">
        <v>1.8986301369863015</v>
      </c>
      <c r="T88" s="59">
        <v>39.123287671232873</v>
      </c>
      <c r="U88" s="12">
        <v>1</v>
      </c>
      <c r="V88" s="12">
        <v>2</v>
      </c>
      <c r="W88" s="12">
        <v>1</v>
      </c>
      <c r="X88" s="12">
        <v>2</v>
      </c>
      <c r="Y88" s="12">
        <v>3</v>
      </c>
      <c r="Z88" s="58">
        <v>0</v>
      </c>
      <c r="AA88" s="58">
        <v>0</v>
      </c>
      <c r="AB88" s="58">
        <v>0</v>
      </c>
      <c r="AC88" s="58" t="e">
        <v>#N/A</v>
      </c>
    </row>
    <row r="89" spans="1:29" x14ac:dyDescent="0.3">
      <c r="A89" s="57">
        <v>2240280284</v>
      </c>
      <c r="B89" s="12" t="s">
        <v>1879</v>
      </c>
      <c r="C89" s="58" t="s">
        <v>107</v>
      </c>
      <c r="D89" s="58" t="s">
        <v>115</v>
      </c>
      <c r="E89" s="58">
        <v>273669</v>
      </c>
      <c r="F89" s="58">
        <v>3695854</v>
      </c>
      <c r="G89" s="58">
        <f>+IF(F89&gt;K89+100000,F89-K89,0)</f>
        <v>2735729</v>
      </c>
      <c r="H89" s="58">
        <v>217273</v>
      </c>
      <c r="I89" s="58">
        <v>0</v>
      </c>
      <c r="J89" s="58">
        <v>2200000</v>
      </c>
      <c r="K89" s="58">
        <v>960125</v>
      </c>
      <c r="L89" s="12" t="s">
        <v>87</v>
      </c>
      <c r="M89" s="12" t="s">
        <v>89</v>
      </c>
      <c r="N89" s="12" t="s">
        <v>10</v>
      </c>
      <c r="O89" s="12">
        <v>4</v>
      </c>
      <c r="P89" s="12">
        <v>0</v>
      </c>
      <c r="Q89" s="12">
        <v>0</v>
      </c>
      <c r="R89" s="12">
        <v>76130</v>
      </c>
      <c r="S89" s="59">
        <v>3.1452054794520548</v>
      </c>
      <c r="T89" s="59">
        <v>30.421917808219177</v>
      </c>
      <c r="U89" s="12">
        <v>2</v>
      </c>
      <c r="V89" s="12">
        <v>0</v>
      </c>
      <c r="W89" s="12">
        <v>1</v>
      </c>
      <c r="X89" s="12">
        <v>2</v>
      </c>
      <c r="Y89" s="12">
        <v>1</v>
      </c>
      <c r="Z89" s="58">
        <v>0</v>
      </c>
      <c r="AA89" s="58">
        <v>0</v>
      </c>
      <c r="AB89" s="58">
        <v>0</v>
      </c>
      <c r="AC89" s="58" t="e">
        <v>#N/A</v>
      </c>
    </row>
    <row r="90" spans="1:29" x14ac:dyDescent="0.3">
      <c r="A90" s="57">
        <v>2080202642</v>
      </c>
      <c r="B90" s="12" t="s">
        <v>1884</v>
      </c>
      <c r="C90" s="58" t="s">
        <v>107</v>
      </c>
      <c r="D90" s="58" t="s">
        <v>115</v>
      </c>
      <c r="E90" s="58">
        <v>2683671</v>
      </c>
      <c r="F90" s="58">
        <v>4852155</v>
      </c>
      <c r="G90" s="58">
        <f>+IF(F90&gt;K90+100000,F90-K90,0)</f>
        <v>3891327</v>
      </c>
      <c r="H90" s="58">
        <v>172510</v>
      </c>
      <c r="I90" s="58">
        <v>0</v>
      </c>
      <c r="J90" s="58">
        <v>3100000</v>
      </c>
      <c r="K90" s="58">
        <v>960828</v>
      </c>
      <c r="L90" s="12" t="s">
        <v>87</v>
      </c>
      <c r="M90" s="12" t="s">
        <v>89</v>
      </c>
      <c r="N90" s="12" t="s">
        <v>10</v>
      </c>
      <c r="O90" s="12">
        <v>4</v>
      </c>
      <c r="P90" s="12">
        <v>0</v>
      </c>
      <c r="Q90" s="12">
        <v>0</v>
      </c>
      <c r="R90" s="12">
        <v>11001</v>
      </c>
      <c r="S90" s="59">
        <v>3.0986301369863014</v>
      </c>
      <c r="T90" s="59">
        <v>33.939726027397263</v>
      </c>
      <c r="U90" s="12">
        <v>2</v>
      </c>
      <c r="V90" s="12">
        <v>0</v>
      </c>
      <c r="W90" s="12">
        <v>2</v>
      </c>
      <c r="X90" s="12">
        <v>2</v>
      </c>
      <c r="Y90" s="12">
        <v>1</v>
      </c>
      <c r="Z90" s="58">
        <v>0</v>
      </c>
      <c r="AA90" s="58">
        <v>0</v>
      </c>
      <c r="AB90" s="58">
        <v>0</v>
      </c>
      <c r="AC90" s="58" t="e">
        <v>#N/A</v>
      </c>
    </row>
    <row r="91" spans="1:29" x14ac:dyDescent="0.3">
      <c r="A91" s="57">
        <v>42484820</v>
      </c>
      <c r="B91" s="12" t="s">
        <v>1898</v>
      </c>
      <c r="C91" s="58" t="s">
        <v>107</v>
      </c>
      <c r="D91" s="58" t="s">
        <v>114</v>
      </c>
      <c r="E91" s="58"/>
      <c r="F91" s="58">
        <v>2532882</v>
      </c>
      <c r="G91" s="58">
        <f>+IF(F91&gt;K91+100000,F91-K91,0)</f>
        <v>1564585</v>
      </c>
      <c r="H91" s="58">
        <v>120778</v>
      </c>
      <c r="I91" s="58">
        <v>0</v>
      </c>
      <c r="J91" s="58">
        <v>895056</v>
      </c>
      <c r="K91" s="58">
        <v>968297</v>
      </c>
      <c r="L91" s="12" t="s">
        <v>87</v>
      </c>
      <c r="M91" s="12" t="s">
        <v>89</v>
      </c>
      <c r="N91" s="12" t="s">
        <v>10</v>
      </c>
      <c r="O91" s="12">
        <v>4</v>
      </c>
      <c r="P91" s="12">
        <v>0</v>
      </c>
      <c r="Q91" s="12">
        <v>0</v>
      </c>
      <c r="R91" s="12">
        <v>76130</v>
      </c>
      <c r="S91" s="59">
        <v>1.4767123287671233</v>
      </c>
      <c r="T91" s="59">
        <v>53.841095890410962</v>
      </c>
      <c r="U91" s="12">
        <v>2</v>
      </c>
      <c r="V91" s="12">
        <v>2</v>
      </c>
      <c r="W91" s="12">
        <v>1</v>
      </c>
      <c r="X91" s="12">
        <v>2</v>
      </c>
      <c r="Y91" s="12">
        <v>1</v>
      </c>
      <c r="Z91" s="58">
        <v>0</v>
      </c>
      <c r="AA91" s="58">
        <v>0</v>
      </c>
      <c r="AB91" s="58">
        <v>0</v>
      </c>
      <c r="AC91" s="58" t="e">
        <v>#N/A</v>
      </c>
    </row>
    <row r="92" spans="1:29" x14ac:dyDescent="0.3">
      <c r="A92" s="57">
        <v>2088006648</v>
      </c>
      <c r="B92" s="12" t="s">
        <v>1900</v>
      </c>
      <c r="C92" s="58" t="s">
        <v>107</v>
      </c>
      <c r="D92" s="58" t="s">
        <v>115</v>
      </c>
      <c r="E92" s="58">
        <v>746742</v>
      </c>
      <c r="F92" s="58">
        <v>4965828</v>
      </c>
      <c r="G92" s="58">
        <f>+IF(F92&gt;K92+100000,F92-K92,0)</f>
        <v>3996880</v>
      </c>
      <c r="H92" s="58">
        <v>271670</v>
      </c>
      <c r="I92" s="58">
        <v>0</v>
      </c>
      <c r="J92" s="58">
        <v>3800000</v>
      </c>
      <c r="K92" s="58">
        <v>968948</v>
      </c>
      <c r="L92" s="12" t="s">
        <v>87</v>
      </c>
      <c r="M92" s="12" t="s">
        <v>89</v>
      </c>
      <c r="N92" s="12" t="s">
        <v>10</v>
      </c>
      <c r="O92" s="12">
        <v>4</v>
      </c>
      <c r="P92" s="12">
        <v>0</v>
      </c>
      <c r="Q92" s="12">
        <v>0</v>
      </c>
      <c r="R92" s="12">
        <v>76130</v>
      </c>
      <c r="S92" s="59">
        <v>3.3095890410958906</v>
      </c>
      <c r="T92" s="59">
        <v>33.326027397260276</v>
      </c>
      <c r="U92" s="12">
        <v>1</v>
      </c>
      <c r="V92" s="12">
        <v>0</v>
      </c>
      <c r="W92" s="12">
        <v>1</v>
      </c>
      <c r="X92" s="12">
        <v>2</v>
      </c>
      <c r="Y92" s="12">
        <v>2</v>
      </c>
      <c r="Z92" s="58">
        <v>0</v>
      </c>
      <c r="AA92" s="58">
        <v>0</v>
      </c>
      <c r="AB92" s="58">
        <v>0</v>
      </c>
      <c r="AC92" s="58" t="e">
        <v>#N/A</v>
      </c>
    </row>
    <row r="93" spans="1:29" x14ac:dyDescent="0.3">
      <c r="A93" s="57">
        <v>2068062004</v>
      </c>
      <c r="B93" s="12" t="s">
        <v>1909</v>
      </c>
      <c r="C93" s="58" t="s">
        <v>107</v>
      </c>
      <c r="D93" s="58" t="s">
        <v>115</v>
      </c>
      <c r="E93" s="58">
        <v>402831</v>
      </c>
      <c r="F93" s="58">
        <v>3898659</v>
      </c>
      <c r="G93" s="58">
        <f>+IF(F93&gt;K93+100000,F93-K93,0)</f>
        <v>2926112</v>
      </c>
      <c r="H93" s="58">
        <v>172965</v>
      </c>
      <c r="I93" s="58">
        <v>0</v>
      </c>
      <c r="J93" s="58">
        <v>0</v>
      </c>
      <c r="K93" s="58">
        <v>972547</v>
      </c>
      <c r="L93" s="12" t="s">
        <v>88</v>
      </c>
      <c r="M93" s="12" t="s">
        <v>89</v>
      </c>
      <c r="N93" s="12" t="s">
        <v>10</v>
      </c>
      <c r="O93" s="12">
        <v>4</v>
      </c>
      <c r="P93" s="12">
        <v>0</v>
      </c>
      <c r="Q93" s="12">
        <v>0</v>
      </c>
      <c r="R93" s="12">
        <v>5631</v>
      </c>
      <c r="S93" s="59">
        <v>3.1479452054794521</v>
      </c>
      <c r="T93" s="59">
        <v>28.17808219178082</v>
      </c>
      <c r="U93" s="12">
        <v>2</v>
      </c>
      <c r="V93" s="12">
        <v>4</v>
      </c>
      <c r="W93" s="12">
        <v>3</v>
      </c>
      <c r="X93" s="12">
        <v>2</v>
      </c>
      <c r="Y93" s="12">
        <v>1</v>
      </c>
      <c r="Z93" s="58">
        <v>0</v>
      </c>
      <c r="AA93" s="58">
        <v>0</v>
      </c>
      <c r="AB93" s="58">
        <v>0</v>
      </c>
      <c r="AC93" s="58" t="e">
        <v>#N/A</v>
      </c>
    </row>
    <row r="94" spans="1:29" x14ac:dyDescent="0.3">
      <c r="A94" s="57">
        <v>2042444440</v>
      </c>
      <c r="B94" s="12" t="s">
        <v>1910</v>
      </c>
      <c r="C94" s="58" t="s">
        <v>107</v>
      </c>
      <c r="D94" s="58" t="s">
        <v>114</v>
      </c>
      <c r="E94" s="58">
        <v>130614</v>
      </c>
      <c r="F94" s="58">
        <v>2969765</v>
      </c>
      <c r="G94" s="58">
        <f>+IF(F94&gt;K94+100000,F94-K94,0)</f>
        <v>1997218</v>
      </c>
      <c r="H94" s="58">
        <v>127044.99999999999</v>
      </c>
      <c r="I94" s="58">
        <v>0</v>
      </c>
      <c r="J94" s="58">
        <v>0</v>
      </c>
      <c r="K94" s="58">
        <v>972547</v>
      </c>
      <c r="L94" s="12" t="s">
        <v>88</v>
      </c>
      <c r="M94" s="12" t="s">
        <v>89</v>
      </c>
      <c r="N94" s="12" t="s">
        <v>10</v>
      </c>
      <c r="O94" s="12">
        <v>4</v>
      </c>
      <c r="P94" s="12">
        <v>0</v>
      </c>
      <c r="Q94" s="12">
        <v>0</v>
      </c>
      <c r="R94" s="12">
        <v>8433</v>
      </c>
      <c r="S94" s="59">
        <v>3.1424657534246574</v>
      </c>
      <c r="T94" s="59">
        <v>28.816438356164383</v>
      </c>
      <c r="U94" s="12">
        <v>1</v>
      </c>
      <c r="V94" s="12">
        <v>0</v>
      </c>
      <c r="W94" s="12">
        <v>1</v>
      </c>
      <c r="X94" s="12">
        <v>2</v>
      </c>
      <c r="Y94" s="12">
        <v>1</v>
      </c>
      <c r="Z94" s="58">
        <v>0</v>
      </c>
      <c r="AA94" s="58">
        <v>0</v>
      </c>
      <c r="AB94" s="58">
        <v>0</v>
      </c>
      <c r="AC94" s="58" t="e">
        <v>#N/A</v>
      </c>
    </row>
    <row r="95" spans="1:29" x14ac:dyDescent="0.3">
      <c r="A95" s="57">
        <v>2066246246</v>
      </c>
      <c r="B95" s="12" t="s">
        <v>1917</v>
      </c>
      <c r="C95" s="58" t="s">
        <v>107</v>
      </c>
      <c r="D95" s="58" t="s">
        <v>115</v>
      </c>
      <c r="E95" s="58"/>
      <c r="F95" s="58">
        <v>3500000</v>
      </c>
      <c r="G95" s="58">
        <f>+IF(F95&gt;K95+100000,F95-K95,0)</f>
        <v>2520578</v>
      </c>
      <c r="H95" s="58">
        <v>143680</v>
      </c>
      <c r="I95" s="58">
        <v>0</v>
      </c>
      <c r="J95" s="58">
        <v>0</v>
      </c>
      <c r="K95" s="58">
        <v>979422</v>
      </c>
      <c r="L95" s="12" t="s">
        <v>88</v>
      </c>
      <c r="M95" s="12" t="s">
        <v>89</v>
      </c>
      <c r="N95" s="12" t="s">
        <v>10</v>
      </c>
      <c r="O95" s="12">
        <v>4</v>
      </c>
      <c r="P95" s="12">
        <v>0</v>
      </c>
      <c r="Q95" s="12">
        <v>0</v>
      </c>
      <c r="R95" s="12">
        <v>68255</v>
      </c>
      <c r="S95" s="59">
        <v>2.8191780821917809</v>
      </c>
      <c r="T95" s="59">
        <v>34.268493150684932</v>
      </c>
      <c r="U95" s="12">
        <v>2</v>
      </c>
      <c r="V95" s="12">
        <v>2</v>
      </c>
      <c r="W95" s="12">
        <v>1</v>
      </c>
      <c r="X95" s="12">
        <v>2</v>
      </c>
      <c r="Y95" s="12">
        <v>1</v>
      </c>
      <c r="Z95" s="58">
        <v>0</v>
      </c>
      <c r="AA95" s="58">
        <v>0</v>
      </c>
      <c r="AB95" s="58">
        <v>0</v>
      </c>
      <c r="AC95" s="58" t="e">
        <v>#N/A</v>
      </c>
    </row>
    <row r="96" spans="1:29" x14ac:dyDescent="0.3">
      <c r="A96" s="57">
        <v>2224640864</v>
      </c>
      <c r="B96" s="12" t="s">
        <v>1930</v>
      </c>
      <c r="C96" s="58" t="s">
        <v>107</v>
      </c>
      <c r="D96" s="58" t="s">
        <v>115</v>
      </c>
      <c r="E96" s="58">
        <v>624085</v>
      </c>
      <c r="F96" s="58">
        <v>3785147</v>
      </c>
      <c r="G96" s="58">
        <f>+IF(F96&gt;K96+100000,F96-K96,0)</f>
        <v>2800881</v>
      </c>
      <c r="H96" s="58">
        <v>189058</v>
      </c>
      <c r="I96" s="58">
        <v>0</v>
      </c>
      <c r="J96" s="58">
        <v>1800000</v>
      </c>
      <c r="K96" s="58">
        <v>984266</v>
      </c>
      <c r="L96" s="12" t="s">
        <v>87</v>
      </c>
      <c r="M96" s="12" t="s">
        <v>89</v>
      </c>
      <c r="N96" s="12" t="s">
        <v>10</v>
      </c>
      <c r="O96" s="12">
        <v>4</v>
      </c>
      <c r="P96" s="12">
        <v>0</v>
      </c>
      <c r="Q96" s="12">
        <v>0</v>
      </c>
      <c r="R96" s="12">
        <v>76130</v>
      </c>
      <c r="S96" s="59">
        <v>3.1835616438356165</v>
      </c>
      <c r="T96" s="59">
        <v>23.186301369863013</v>
      </c>
      <c r="U96" s="12">
        <v>2</v>
      </c>
      <c r="V96" s="12">
        <v>2</v>
      </c>
      <c r="W96" s="12">
        <v>1</v>
      </c>
      <c r="X96" s="12">
        <v>2</v>
      </c>
      <c r="Y96" s="12">
        <v>1</v>
      </c>
      <c r="Z96" s="58">
        <v>0</v>
      </c>
      <c r="AA96" s="58">
        <v>0</v>
      </c>
      <c r="AB96" s="58">
        <v>0</v>
      </c>
      <c r="AC96" s="58" t="e">
        <v>#N/A</v>
      </c>
    </row>
    <row r="97" spans="1:29" x14ac:dyDescent="0.3">
      <c r="A97" s="57">
        <v>2200806606</v>
      </c>
      <c r="B97" s="12" t="s">
        <v>1936</v>
      </c>
      <c r="C97" s="58" t="s">
        <v>107</v>
      </c>
      <c r="D97" s="58" t="s">
        <v>114</v>
      </c>
      <c r="E97" s="58">
        <v>24227</v>
      </c>
      <c r="F97" s="58">
        <v>2645183</v>
      </c>
      <c r="G97" s="58">
        <f>+IF(F97&gt;K97+100000,F97-K97,0)</f>
        <v>1657063</v>
      </c>
      <c r="H97" s="58">
        <v>128863</v>
      </c>
      <c r="I97" s="58">
        <v>0</v>
      </c>
      <c r="J97" s="58">
        <v>0</v>
      </c>
      <c r="K97" s="58">
        <v>988120</v>
      </c>
      <c r="L97" s="12" t="s">
        <v>88</v>
      </c>
      <c r="M97" s="12" t="s">
        <v>89</v>
      </c>
      <c r="N97" s="12" t="s">
        <v>10</v>
      </c>
      <c r="O97" s="12">
        <v>4</v>
      </c>
      <c r="P97" s="12">
        <v>0</v>
      </c>
      <c r="Q97" s="12">
        <v>0</v>
      </c>
      <c r="R97" s="12">
        <v>68276</v>
      </c>
      <c r="S97" s="59">
        <v>3.3205479452054796</v>
      </c>
      <c r="T97" s="59">
        <v>23.416438356164385</v>
      </c>
      <c r="U97" s="12">
        <v>2</v>
      </c>
      <c r="V97" s="12">
        <v>3</v>
      </c>
      <c r="W97" s="12">
        <v>1</v>
      </c>
      <c r="X97" s="12">
        <v>2</v>
      </c>
      <c r="Y97" s="12">
        <v>3</v>
      </c>
      <c r="Z97" s="58">
        <v>0</v>
      </c>
      <c r="AA97" s="58">
        <v>0</v>
      </c>
      <c r="AB97" s="58">
        <v>0</v>
      </c>
      <c r="AC97" s="58" t="e">
        <v>#N/A</v>
      </c>
    </row>
    <row r="98" spans="1:29" x14ac:dyDescent="0.3">
      <c r="A98" s="57">
        <v>42686068</v>
      </c>
      <c r="B98" s="12" t="s">
        <v>1942</v>
      </c>
      <c r="C98" s="58" t="s">
        <v>107</v>
      </c>
      <c r="D98" s="58" t="s">
        <v>115</v>
      </c>
      <c r="E98" s="58"/>
      <c r="F98" s="58">
        <v>3009466</v>
      </c>
      <c r="G98" s="58">
        <f>+IF(F98&gt;K98+100000,F98-K98,0)</f>
        <v>2018846</v>
      </c>
      <c r="H98" s="58">
        <v>117326</v>
      </c>
      <c r="I98" s="58">
        <v>0</v>
      </c>
      <c r="J98" s="58">
        <v>1861093</v>
      </c>
      <c r="K98" s="58">
        <v>990620</v>
      </c>
      <c r="L98" s="12" t="s">
        <v>87</v>
      </c>
      <c r="M98" s="12" t="s">
        <v>89</v>
      </c>
      <c r="N98" s="12" t="s">
        <v>10</v>
      </c>
      <c r="O98" s="12">
        <v>4</v>
      </c>
      <c r="P98" s="12">
        <v>0</v>
      </c>
      <c r="Q98" s="12">
        <v>0</v>
      </c>
      <c r="R98" s="12">
        <v>8001</v>
      </c>
      <c r="S98" s="59">
        <v>2.2383561643835614</v>
      </c>
      <c r="T98" s="59">
        <v>59.290410958904111</v>
      </c>
      <c r="U98" s="12">
        <v>2</v>
      </c>
      <c r="V98" s="12">
        <v>2</v>
      </c>
      <c r="W98" s="12">
        <v>1</v>
      </c>
      <c r="X98" s="12">
        <v>2</v>
      </c>
      <c r="Y98" s="12">
        <v>3</v>
      </c>
      <c r="Z98" s="58">
        <v>0</v>
      </c>
      <c r="AA98" s="58">
        <v>0</v>
      </c>
      <c r="AB98" s="58">
        <v>0</v>
      </c>
      <c r="AC98" s="58" t="e">
        <v>#N/A</v>
      </c>
    </row>
    <row r="99" spans="1:29" x14ac:dyDescent="0.3">
      <c r="A99" s="57">
        <v>82242440</v>
      </c>
      <c r="B99" s="12" t="s">
        <v>1945</v>
      </c>
      <c r="C99" s="58" t="s">
        <v>107</v>
      </c>
      <c r="D99" s="58" t="s">
        <v>115</v>
      </c>
      <c r="E99" s="58"/>
      <c r="F99" s="58">
        <v>4213204</v>
      </c>
      <c r="G99" s="58">
        <f>+IF(F99&gt;K99+100000,F99-K99,0)</f>
        <v>3222584</v>
      </c>
      <c r="H99" s="58">
        <v>177766</v>
      </c>
      <c r="I99" s="58">
        <v>0</v>
      </c>
      <c r="J99" s="58">
        <v>1747434</v>
      </c>
      <c r="K99" s="58">
        <v>990620</v>
      </c>
      <c r="L99" s="12" t="s">
        <v>87</v>
      </c>
      <c r="M99" s="12" t="s">
        <v>89</v>
      </c>
      <c r="N99" s="12" t="s">
        <v>10</v>
      </c>
      <c r="O99" s="12">
        <v>4</v>
      </c>
      <c r="P99" s="12">
        <v>0</v>
      </c>
      <c r="Q99" s="12">
        <v>0</v>
      </c>
      <c r="R99" s="12">
        <v>8758</v>
      </c>
      <c r="S99" s="59">
        <v>2.2383561643835614</v>
      </c>
      <c r="T99" s="59">
        <v>54.978082191780821</v>
      </c>
      <c r="U99" s="12">
        <v>1</v>
      </c>
      <c r="V99" s="12">
        <v>2</v>
      </c>
      <c r="W99" s="12">
        <v>1</v>
      </c>
      <c r="X99" s="12">
        <v>3</v>
      </c>
      <c r="Y99" s="12">
        <v>3</v>
      </c>
      <c r="Z99" s="58">
        <v>0</v>
      </c>
      <c r="AA99" s="58">
        <v>0</v>
      </c>
      <c r="AB99" s="58">
        <v>0</v>
      </c>
      <c r="AC99" s="58" t="e">
        <v>#N/A</v>
      </c>
    </row>
    <row r="100" spans="1:29" x14ac:dyDescent="0.3">
      <c r="A100" s="57">
        <v>2228402040</v>
      </c>
      <c r="B100" s="12" t="s">
        <v>1953</v>
      </c>
      <c r="C100" s="58" t="s">
        <v>107</v>
      </c>
      <c r="D100" s="58" t="s">
        <v>115</v>
      </c>
      <c r="E100" s="58">
        <v>586383</v>
      </c>
      <c r="F100" s="58">
        <v>3826367</v>
      </c>
      <c r="G100" s="58">
        <f>+IF(F100&gt;K100+100000,F100-K100,0)</f>
        <v>2832533</v>
      </c>
      <c r="H100" s="58">
        <v>142213</v>
      </c>
      <c r="I100" s="58">
        <v>0</v>
      </c>
      <c r="J100" s="58">
        <v>3100000</v>
      </c>
      <c r="K100" s="58">
        <v>993834</v>
      </c>
      <c r="L100" s="12" t="s">
        <v>87</v>
      </c>
      <c r="M100" s="12" t="s">
        <v>89</v>
      </c>
      <c r="N100" s="12" t="s">
        <v>10</v>
      </c>
      <c r="O100" s="12">
        <v>4</v>
      </c>
      <c r="P100" s="12">
        <v>0</v>
      </c>
      <c r="Q100" s="12">
        <v>0</v>
      </c>
      <c r="R100" s="12">
        <v>5001</v>
      </c>
      <c r="S100" s="59">
        <v>3.3013698630136985</v>
      </c>
      <c r="T100" s="59">
        <v>31.06027397260274</v>
      </c>
      <c r="U100" s="12">
        <v>2</v>
      </c>
      <c r="V100" s="12">
        <v>0</v>
      </c>
      <c r="W100" s="12">
        <v>2</v>
      </c>
      <c r="X100" s="12">
        <v>2</v>
      </c>
      <c r="Y100" s="12">
        <v>1</v>
      </c>
      <c r="Z100" s="58">
        <v>0</v>
      </c>
      <c r="AA100" s="58">
        <v>0</v>
      </c>
      <c r="AB100" s="58">
        <v>0</v>
      </c>
      <c r="AC100" s="58" t="e">
        <v>#N/A</v>
      </c>
    </row>
    <row r="101" spans="1:29" x14ac:dyDescent="0.3">
      <c r="A101" s="57">
        <v>2222800844</v>
      </c>
      <c r="B101" s="12" t="s">
        <v>1957</v>
      </c>
      <c r="C101" s="58" t="s">
        <v>107</v>
      </c>
      <c r="D101" s="58" t="s">
        <v>115</v>
      </c>
      <c r="E101" s="58">
        <v>272933</v>
      </c>
      <c r="F101" s="58">
        <v>3000000</v>
      </c>
      <c r="G101" s="58">
        <f>+IF(F101&gt;K101+100000,F101-K101,0)</f>
        <v>2004718</v>
      </c>
      <c r="H101" s="58">
        <v>143172</v>
      </c>
      <c r="I101" s="58">
        <v>0</v>
      </c>
      <c r="J101" s="58">
        <v>1686988</v>
      </c>
      <c r="K101" s="58">
        <v>995282</v>
      </c>
      <c r="L101" s="12" t="s">
        <v>87</v>
      </c>
      <c r="M101" s="12" t="s">
        <v>89</v>
      </c>
      <c r="N101" s="12" t="s">
        <v>10</v>
      </c>
      <c r="O101" s="12">
        <v>4</v>
      </c>
      <c r="P101" s="12">
        <v>0</v>
      </c>
      <c r="Q101" s="12">
        <v>0</v>
      </c>
      <c r="R101" s="12">
        <v>76130</v>
      </c>
      <c r="S101" s="59">
        <v>3.2602739726027399</v>
      </c>
      <c r="T101" s="59">
        <v>28.904109589041095</v>
      </c>
      <c r="U101" s="12">
        <v>1</v>
      </c>
      <c r="V101" s="12">
        <v>0</v>
      </c>
      <c r="W101" s="12">
        <v>1</v>
      </c>
      <c r="X101" s="12">
        <v>2</v>
      </c>
      <c r="Y101" s="12">
        <v>3</v>
      </c>
      <c r="Z101" s="58">
        <v>0</v>
      </c>
      <c r="AA101" s="58">
        <v>0</v>
      </c>
      <c r="AB101" s="58">
        <v>0</v>
      </c>
      <c r="AC101" s="58" t="e">
        <v>#N/A</v>
      </c>
    </row>
    <row r="102" spans="1:29" x14ac:dyDescent="0.3">
      <c r="A102" s="57">
        <v>2224628002</v>
      </c>
      <c r="B102" s="12" t="s">
        <v>1964</v>
      </c>
      <c r="C102" s="58" t="s">
        <v>107</v>
      </c>
      <c r="D102" s="58" t="s">
        <v>115</v>
      </c>
      <c r="E102" s="58">
        <v>869739</v>
      </c>
      <c r="F102" s="58">
        <v>4994574</v>
      </c>
      <c r="G102" s="58">
        <f>+IF(F102&gt;K102+100000,F102-K102,0)</f>
        <v>3998589</v>
      </c>
      <c r="H102" s="58">
        <v>286363</v>
      </c>
      <c r="I102" s="58">
        <v>0</v>
      </c>
      <c r="J102" s="58">
        <v>3110000</v>
      </c>
      <c r="K102" s="58">
        <v>995985</v>
      </c>
      <c r="L102" s="12" t="s">
        <v>87</v>
      </c>
      <c r="M102" s="12" t="s">
        <v>89</v>
      </c>
      <c r="N102" s="12" t="s">
        <v>10</v>
      </c>
      <c r="O102" s="12">
        <v>4</v>
      </c>
      <c r="P102" s="12">
        <v>0</v>
      </c>
      <c r="Q102" s="12">
        <v>0</v>
      </c>
      <c r="R102" s="12">
        <v>76130</v>
      </c>
      <c r="S102" s="59">
        <v>3.2191780821917808</v>
      </c>
      <c r="T102" s="59">
        <v>28.580821917808219</v>
      </c>
      <c r="U102" s="12">
        <v>2</v>
      </c>
      <c r="V102" s="12">
        <v>2</v>
      </c>
      <c r="W102" s="12">
        <v>1</v>
      </c>
      <c r="X102" s="12">
        <v>2</v>
      </c>
      <c r="Y102" s="12">
        <v>1</v>
      </c>
      <c r="Z102" s="58">
        <v>0</v>
      </c>
      <c r="AA102" s="58">
        <v>0</v>
      </c>
      <c r="AB102" s="58">
        <v>0</v>
      </c>
      <c r="AC102" s="58" t="e">
        <v>#N/A</v>
      </c>
    </row>
    <row r="103" spans="1:29" x14ac:dyDescent="0.3">
      <c r="A103" s="57">
        <v>2224886228</v>
      </c>
      <c r="B103" s="12" t="s">
        <v>1965</v>
      </c>
      <c r="C103" s="58" t="s">
        <v>107</v>
      </c>
      <c r="D103" s="58" t="s">
        <v>115</v>
      </c>
      <c r="E103" s="58">
        <v>801683</v>
      </c>
      <c r="F103" s="58">
        <v>4464355</v>
      </c>
      <c r="G103" s="58">
        <f>+IF(F103&gt;K103+100000,F103-K103,0)</f>
        <v>3468370</v>
      </c>
      <c r="H103" s="58">
        <v>268838</v>
      </c>
      <c r="I103" s="58">
        <v>0</v>
      </c>
      <c r="J103" s="58">
        <v>0</v>
      </c>
      <c r="K103" s="58">
        <v>995985</v>
      </c>
      <c r="L103" s="12" t="s">
        <v>88</v>
      </c>
      <c r="M103" s="12" t="s">
        <v>89</v>
      </c>
      <c r="N103" s="12" t="s">
        <v>10</v>
      </c>
      <c r="O103" s="12">
        <v>4</v>
      </c>
      <c r="P103" s="12">
        <v>0</v>
      </c>
      <c r="Q103" s="12">
        <v>0</v>
      </c>
      <c r="R103" s="12">
        <v>76275</v>
      </c>
      <c r="S103" s="59">
        <v>3.2191780821917808</v>
      </c>
      <c r="T103" s="59">
        <v>32.032876712328765</v>
      </c>
      <c r="U103" s="12">
        <v>1</v>
      </c>
      <c r="V103" s="12">
        <v>2</v>
      </c>
      <c r="W103" s="12">
        <v>2</v>
      </c>
      <c r="X103" s="12">
        <v>2</v>
      </c>
      <c r="Y103" s="12">
        <v>1</v>
      </c>
      <c r="Z103" s="58">
        <v>0</v>
      </c>
      <c r="AA103" s="58">
        <v>0</v>
      </c>
      <c r="AB103" s="58">
        <v>0</v>
      </c>
      <c r="AC103" s="58" t="e">
        <v>#N/A</v>
      </c>
    </row>
    <row r="104" spans="1:29" x14ac:dyDescent="0.3">
      <c r="A104" s="57">
        <v>2068028068</v>
      </c>
      <c r="B104" s="12" t="s">
        <v>1977</v>
      </c>
      <c r="C104" s="58" t="s">
        <v>107</v>
      </c>
      <c r="D104" s="58" t="s">
        <v>115</v>
      </c>
      <c r="E104" s="58">
        <v>287200</v>
      </c>
      <c r="F104" s="58">
        <v>4000000</v>
      </c>
      <c r="G104" s="58">
        <f>+IF(F104&gt;K104+100000,F104-K104,0)</f>
        <v>2992999</v>
      </c>
      <c r="H104" s="58">
        <v>252941</v>
      </c>
      <c r="I104" s="58">
        <v>0</v>
      </c>
      <c r="J104" s="58">
        <v>1120343</v>
      </c>
      <c r="K104" s="58">
        <v>1007001</v>
      </c>
      <c r="L104" s="12" t="s">
        <v>87</v>
      </c>
      <c r="M104" s="12" t="s">
        <v>89</v>
      </c>
      <c r="N104" s="12" t="s">
        <v>10</v>
      </c>
      <c r="O104" s="12">
        <v>4</v>
      </c>
      <c r="P104" s="12">
        <v>0</v>
      </c>
      <c r="Q104" s="12">
        <v>0</v>
      </c>
      <c r="R104" s="12">
        <v>23001</v>
      </c>
      <c r="S104" s="59">
        <v>3.3013698630136985</v>
      </c>
      <c r="T104" s="59">
        <v>28.849315068493151</v>
      </c>
      <c r="U104" s="12">
        <v>2</v>
      </c>
      <c r="V104" s="12">
        <v>2</v>
      </c>
      <c r="W104" s="12">
        <v>1</v>
      </c>
      <c r="X104" s="12">
        <v>2</v>
      </c>
      <c r="Y104" s="12">
        <v>1</v>
      </c>
      <c r="Z104" s="58">
        <v>0</v>
      </c>
      <c r="AA104" s="58">
        <v>0</v>
      </c>
      <c r="AB104" s="58">
        <v>0</v>
      </c>
      <c r="AC104" s="58" t="e">
        <v>#N/A</v>
      </c>
    </row>
    <row r="105" spans="1:29" x14ac:dyDescent="0.3">
      <c r="A105" s="57">
        <v>2248062082</v>
      </c>
      <c r="B105" s="12" t="s">
        <v>1981</v>
      </c>
      <c r="C105" s="58" t="s">
        <v>107</v>
      </c>
      <c r="D105" s="58" t="s">
        <v>30</v>
      </c>
      <c r="E105" s="58">
        <v>1535450</v>
      </c>
      <c r="F105" s="58">
        <v>6644298</v>
      </c>
      <c r="G105" s="58">
        <f>+IF(F105&gt;K105+100000,F105-K105,0)</f>
        <v>5636594</v>
      </c>
      <c r="H105" s="58">
        <v>326437</v>
      </c>
      <c r="I105" s="58">
        <v>0</v>
      </c>
      <c r="J105" s="58">
        <v>1560000</v>
      </c>
      <c r="K105" s="58">
        <v>1007704</v>
      </c>
      <c r="L105" s="12" t="s">
        <v>87</v>
      </c>
      <c r="M105" s="12" t="s">
        <v>89</v>
      </c>
      <c r="N105" s="12" t="s">
        <v>10</v>
      </c>
      <c r="O105" s="12">
        <v>4</v>
      </c>
      <c r="P105" s="12">
        <v>0</v>
      </c>
      <c r="Q105" s="12">
        <v>0</v>
      </c>
      <c r="R105" s="12">
        <v>76130</v>
      </c>
      <c r="S105" s="59">
        <v>3.2602739726027399</v>
      </c>
      <c r="T105" s="59">
        <v>29.709589041095889</v>
      </c>
      <c r="U105" s="12">
        <v>1</v>
      </c>
      <c r="V105" s="12">
        <v>0</v>
      </c>
      <c r="W105" s="12">
        <v>1</v>
      </c>
      <c r="X105" s="12">
        <v>2</v>
      </c>
      <c r="Y105" s="12">
        <v>3</v>
      </c>
      <c r="Z105" s="58">
        <v>0</v>
      </c>
      <c r="AA105" s="58">
        <v>0</v>
      </c>
      <c r="AB105" s="58">
        <v>0</v>
      </c>
      <c r="AC105" s="58" t="e">
        <v>#N/A</v>
      </c>
    </row>
    <row r="106" spans="1:29" x14ac:dyDescent="0.3">
      <c r="A106" s="57">
        <v>2224646088</v>
      </c>
      <c r="B106" s="12" t="s">
        <v>1992</v>
      </c>
      <c r="C106" s="58" t="s">
        <v>107</v>
      </c>
      <c r="D106" s="58" t="s">
        <v>114</v>
      </c>
      <c r="E106" s="58">
        <v>114678</v>
      </c>
      <c r="F106" s="58">
        <v>2720738</v>
      </c>
      <c r="G106" s="58">
        <f>+IF(F106&gt;K106+100000,F106-K106,0)</f>
        <v>1713034</v>
      </c>
      <c r="H106" s="58">
        <v>363305</v>
      </c>
      <c r="I106" s="58">
        <v>0</v>
      </c>
      <c r="J106" s="58">
        <v>1500000</v>
      </c>
      <c r="K106" s="58">
        <v>1007704</v>
      </c>
      <c r="L106" s="12" t="s">
        <v>87</v>
      </c>
      <c r="M106" s="12" t="s">
        <v>89</v>
      </c>
      <c r="N106" s="12" t="s">
        <v>10</v>
      </c>
      <c r="O106" s="12">
        <v>4</v>
      </c>
      <c r="P106" s="12">
        <v>0</v>
      </c>
      <c r="Q106" s="12">
        <v>0</v>
      </c>
      <c r="R106" s="12">
        <v>76130</v>
      </c>
      <c r="S106" s="59">
        <v>3.2630136986301368</v>
      </c>
      <c r="T106" s="59">
        <v>24.950684931506849</v>
      </c>
      <c r="U106" s="12">
        <v>2</v>
      </c>
      <c r="V106" s="12">
        <v>0</v>
      </c>
      <c r="W106" s="12">
        <v>1</v>
      </c>
      <c r="X106" s="12">
        <v>2</v>
      </c>
      <c r="Y106" s="12">
        <v>3</v>
      </c>
      <c r="Z106" s="58">
        <v>0</v>
      </c>
      <c r="AA106" s="58">
        <v>0</v>
      </c>
      <c r="AB106" s="58">
        <v>0</v>
      </c>
      <c r="AC106" s="58" t="e">
        <v>#N/A</v>
      </c>
    </row>
    <row r="107" spans="1:29" x14ac:dyDescent="0.3">
      <c r="A107" s="57">
        <v>2224466226</v>
      </c>
      <c r="B107" s="12" t="s">
        <v>2003</v>
      </c>
      <c r="C107" s="58" t="s">
        <v>107</v>
      </c>
      <c r="D107" s="58" t="s">
        <v>30</v>
      </c>
      <c r="E107" s="58">
        <v>5403226</v>
      </c>
      <c r="F107" s="58">
        <v>7855320</v>
      </c>
      <c r="G107" s="58">
        <f>+IF(F107&gt;K107+100000,F107-K107,0)</f>
        <v>6836600</v>
      </c>
      <c r="H107" s="58">
        <v>236681</v>
      </c>
      <c r="I107" s="58">
        <v>0</v>
      </c>
      <c r="J107" s="58">
        <v>1904375</v>
      </c>
      <c r="K107" s="58">
        <v>1018720</v>
      </c>
      <c r="L107" s="12" t="s">
        <v>87</v>
      </c>
      <c r="M107" s="12" t="s">
        <v>89</v>
      </c>
      <c r="N107" s="12" t="s">
        <v>10</v>
      </c>
      <c r="O107" s="12">
        <v>4</v>
      </c>
      <c r="P107" s="12">
        <v>0</v>
      </c>
      <c r="Q107" s="12">
        <v>0</v>
      </c>
      <c r="R107" s="12">
        <v>76113</v>
      </c>
      <c r="S107" s="59">
        <v>3.3589041095890413</v>
      </c>
      <c r="T107" s="59">
        <v>29.232876712328768</v>
      </c>
      <c r="U107" s="12">
        <v>1</v>
      </c>
      <c r="V107" s="12">
        <v>2</v>
      </c>
      <c r="W107" s="12">
        <v>2</v>
      </c>
      <c r="X107" s="12">
        <v>2</v>
      </c>
      <c r="Y107" s="12">
        <v>1</v>
      </c>
      <c r="Z107" s="58">
        <v>0</v>
      </c>
      <c r="AA107" s="58">
        <v>0</v>
      </c>
      <c r="AB107" s="58">
        <v>0</v>
      </c>
      <c r="AC107" s="58" t="e">
        <v>#N/A</v>
      </c>
    </row>
    <row r="108" spans="1:29" x14ac:dyDescent="0.3">
      <c r="A108" s="57">
        <v>2068022244</v>
      </c>
      <c r="B108" s="12" t="s">
        <v>2012</v>
      </c>
      <c r="C108" s="58" t="s">
        <v>107</v>
      </c>
      <c r="D108" s="58" t="s">
        <v>115</v>
      </c>
      <c r="E108" s="58">
        <v>239628</v>
      </c>
      <c r="F108" s="58">
        <v>4156540</v>
      </c>
      <c r="G108" s="58">
        <f>+IF(F108&gt;K108+100000,F108-K108,0)</f>
        <v>3137117</v>
      </c>
      <c r="H108" s="58">
        <v>129396</v>
      </c>
      <c r="I108" s="58">
        <v>0</v>
      </c>
      <c r="J108" s="58">
        <v>1988606</v>
      </c>
      <c r="K108" s="58">
        <v>1019423</v>
      </c>
      <c r="L108" s="12" t="s">
        <v>87</v>
      </c>
      <c r="M108" s="12" t="s">
        <v>89</v>
      </c>
      <c r="N108" s="12" t="s">
        <v>10</v>
      </c>
      <c r="O108" s="12">
        <v>4</v>
      </c>
      <c r="P108" s="12">
        <v>0</v>
      </c>
      <c r="Q108" s="12">
        <v>0</v>
      </c>
      <c r="R108" s="12">
        <v>23001</v>
      </c>
      <c r="S108" s="59">
        <v>3.3013698630136985</v>
      </c>
      <c r="T108" s="59">
        <v>29.81095890410959</v>
      </c>
      <c r="U108" s="12">
        <v>2</v>
      </c>
      <c r="V108" s="12">
        <v>0</v>
      </c>
      <c r="W108" s="12">
        <v>2</v>
      </c>
      <c r="X108" s="12">
        <v>2</v>
      </c>
      <c r="Y108" s="12">
        <v>1</v>
      </c>
      <c r="Z108" s="58">
        <v>0</v>
      </c>
      <c r="AA108" s="58">
        <v>0</v>
      </c>
      <c r="AB108" s="58">
        <v>0</v>
      </c>
      <c r="AC108" s="58" t="e">
        <v>#N/A</v>
      </c>
    </row>
    <row r="109" spans="1:29" x14ac:dyDescent="0.3">
      <c r="A109" s="57">
        <v>66068042</v>
      </c>
      <c r="B109" s="12" t="s">
        <v>2013</v>
      </c>
      <c r="C109" s="58" t="s">
        <v>107</v>
      </c>
      <c r="D109" s="58" t="s">
        <v>114</v>
      </c>
      <c r="E109" s="58">
        <v>103455</v>
      </c>
      <c r="F109" s="58">
        <v>2596048</v>
      </c>
      <c r="G109" s="58">
        <f>+IF(F109&gt;K109+100000,F109-K109,0)</f>
        <v>1576625</v>
      </c>
      <c r="H109" s="58">
        <v>172662</v>
      </c>
      <c r="I109" s="58">
        <v>0</v>
      </c>
      <c r="J109" s="58">
        <v>2624000</v>
      </c>
      <c r="K109" s="58">
        <v>1019423</v>
      </c>
      <c r="L109" s="12" t="s">
        <v>87</v>
      </c>
      <c r="M109" s="12" t="s">
        <v>89</v>
      </c>
      <c r="N109" s="12" t="s">
        <v>10</v>
      </c>
      <c r="O109" s="12">
        <v>4</v>
      </c>
      <c r="P109" s="12">
        <v>0</v>
      </c>
      <c r="Q109" s="12">
        <v>0</v>
      </c>
      <c r="R109" s="12">
        <v>76130</v>
      </c>
      <c r="S109" s="59">
        <v>3.3123287671232875</v>
      </c>
      <c r="T109" s="59">
        <v>43.630136986301373</v>
      </c>
      <c r="U109" s="12">
        <v>2</v>
      </c>
      <c r="V109" s="12">
        <v>0</v>
      </c>
      <c r="W109" s="12">
        <v>1</v>
      </c>
      <c r="X109" s="12">
        <v>2</v>
      </c>
      <c r="Y109" s="12">
        <v>1</v>
      </c>
      <c r="Z109" s="58">
        <v>0</v>
      </c>
      <c r="AA109" s="58">
        <v>0</v>
      </c>
      <c r="AB109" s="58">
        <v>0</v>
      </c>
      <c r="AC109" s="58" t="e">
        <v>#N/A</v>
      </c>
    </row>
    <row r="110" spans="1:29" x14ac:dyDescent="0.3">
      <c r="A110" s="57">
        <v>202600</v>
      </c>
      <c r="B110" s="12" t="s">
        <v>2023</v>
      </c>
      <c r="C110" s="58" t="s">
        <v>107</v>
      </c>
      <c r="D110" s="58" t="s">
        <v>114</v>
      </c>
      <c r="E110" s="58"/>
      <c r="F110" s="58">
        <v>2419117</v>
      </c>
      <c r="G110" s="58">
        <f>+IF(F110&gt;K110+100000,F110-K110,0)</f>
        <v>1392497</v>
      </c>
      <c r="H110" s="58">
        <v>152973</v>
      </c>
      <c r="I110" s="58">
        <v>0</v>
      </c>
      <c r="J110" s="58">
        <v>1300000</v>
      </c>
      <c r="K110" s="58">
        <v>1026620</v>
      </c>
      <c r="L110" s="12" t="s">
        <v>87</v>
      </c>
      <c r="M110" s="12" t="s">
        <v>89</v>
      </c>
      <c r="N110" s="12" t="s">
        <v>10</v>
      </c>
      <c r="O110" s="12">
        <v>4</v>
      </c>
      <c r="P110" s="12">
        <v>0</v>
      </c>
      <c r="Q110" s="12">
        <v>0</v>
      </c>
      <c r="R110" s="12">
        <v>13052</v>
      </c>
      <c r="S110" s="59">
        <v>2.6109589041095891</v>
      </c>
      <c r="T110" s="59">
        <v>42.684931506849317</v>
      </c>
      <c r="U110" s="12">
        <v>1</v>
      </c>
      <c r="V110" s="12">
        <v>1</v>
      </c>
      <c r="W110" s="12">
        <v>1</v>
      </c>
      <c r="X110" s="12">
        <v>2</v>
      </c>
      <c r="Y110" s="12">
        <v>2</v>
      </c>
      <c r="Z110" s="58">
        <v>0</v>
      </c>
      <c r="AA110" s="58">
        <v>0</v>
      </c>
      <c r="AB110" s="58">
        <v>0</v>
      </c>
      <c r="AC110" s="58" t="e">
        <v>#N/A</v>
      </c>
    </row>
    <row r="111" spans="1:29" x14ac:dyDescent="0.3">
      <c r="A111" s="57">
        <v>2224648280</v>
      </c>
      <c r="B111" s="12" t="s">
        <v>2036</v>
      </c>
      <c r="C111" s="58" t="s">
        <v>107</v>
      </c>
      <c r="D111" s="58" t="s">
        <v>114</v>
      </c>
      <c r="E111" s="58"/>
      <c r="F111" s="58">
        <v>2296248</v>
      </c>
      <c r="G111" s="58">
        <f>+IF(F111&gt;K111+100000,F111-K111,0)</f>
        <v>1265106</v>
      </c>
      <c r="H111" s="58">
        <v>273330</v>
      </c>
      <c r="I111" s="58">
        <v>0</v>
      </c>
      <c r="J111" s="58">
        <v>2100000</v>
      </c>
      <c r="K111" s="58">
        <v>1031142</v>
      </c>
      <c r="L111" s="12" t="s">
        <v>87</v>
      </c>
      <c r="M111" s="12" t="s">
        <v>89</v>
      </c>
      <c r="N111" s="12" t="s">
        <v>10</v>
      </c>
      <c r="O111" s="12">
        <v>4</v>
      </c>
      <c r="P111" s="12">
        <v>0</v>
      </c>
      <c r="Q111" s="12">
        <v>0</v>
      </c>
      <c r="R111" s="12">
        <v>76130</v>
      </c>
      <c r="S111" s="59">
        <v>3.3698630136986303</v>
      </c>
      <c r="T111" s="59">
        <v>24.345205479452055</v>
      </c>
      <c r="U111" s="12">
        <v>1</v>
      </c>
      <c r="V111" s="12">
        <v>0</v>
      </c>
      <c r="W111" s="12">
        <v>1</v>
      </c>
      <c r="X111" s="12">
        <v>2</v>
      </c>
      <c r="Y111" s="12">
        <v>3</v>
      </c>
      <c r="Z111" s="58">
        <v>0</v>
      </c>
      <c r="AA111" s="58">
        <v>0</v>
      </c>
      <c r="AB111" s="58">
        <v>0</v>
      </c>
      <c r="AC111" s="58" t="e">
        <v>#N/A</v>
      </c>
    </row>
    <row r="112" spans="1:29" x14ac:dyDescent="0.3">
      <c r="A112" s="57">
        <v>48846648</v>
      </c>
      <c r="B112" s="12" t="s">
        <v>2045</v>
      </c>
      <c r="C112" s="58" t="s">
        <v>107</v>
      </c>
      <c r="D112" s="58" t="s">
        <v>29</v>
      </c>
      <c r="E112" s="58"/>
      <c r="F112" s="58">
        <v>1991691</v>
      </c>
      <c r="G112" s="58">
        <f>+IF(F112&gt;K112+100000,F112-K112,0)</f>
        <v>951071</v>
      </c>
      <c r="H112" s="58">
        <v>133855</v>
      </c>
      <c r="I112" s="58">
        <v>0</v>
      </c>
      <c r="J112" s="58">
        <v>0</v>
      </c>
      <c r="K112" s="58">
        <v>1040620</v>
      </c>
      <c r="L112" s="12" t="s">
        <v>88</v>
      </c>
      <c r="M112" s="12" t="s">
        <v>89</v>
      </c>
      <c r="N112" s="12" t="s">
        <v>10</v>
      </c>
      <c r="O112" s="12">
        <v>4</v>
      </c>
      <c r="P112" s="12">
        <v>0</v>
      </c>
      <c r="Q112" s="12">
        <v>0</v>
      </c>
      <c r="R112" s="12">
        <v>68615</v>
      </c>
      <c r="S112" s="59">
        <v>2.2821917808219179</v>
      </c>
      <c r="T112" s="59">
        <v>43.11780821917808</v>
      </c>
      <c r="U112" s="12">
        <v>2</v>
      </c>
      <c r="V112" s="12">
        <v>2</v>
      </c>
      <c r="W112" s="12">
        <v>1</v>
      </c>
      <c r="X112" s="12">
        <v>2</v>
      </c>
      <c r="Y112" s="12">
        <v>3</v>
      </c>
      <c r="Z112" s="58">
        <v>0</v>
      </c>
      <c r="AA112" s="58">
        <v>0</v>
      </c>
      <c r="AB112" s="58">
        <v>0</v>
      </c>
      <c r="AC112" s="58" t="e">
        <v>#N/A</v>
      </c>
    </row>
    <row r="113" spans="1:29" x14ac:dyDescent="0.3">
      <c r="A113" s="57">
        <v>2044044880</v>
      </c>
      <c r="B113" s="12" t="s">
        <v>2047</v>
      </c>
      <c r="C113" s="58" t="s">
        <v>107</v>
      </c>
      <c r="D113" s="58" t="s">
        <v>115</v>
      </c>
      <c r="E113" s="58"/>
      <c r="F113" s="58">
        <v>3506368</v>
      </c>
      <c r="G113" s="58">
        <f>+IF(F113&gt;K113+100000,F113-K113,0)</f>
        <v>2465748</v>
      </c>
      <c r="H113" s="58">
        <v>147943</v>
      </c>
      <c r="I113" s="58">
        <v>0</v>
      </c>
      <c r="J113" s="58">
        <v>0</v>
      </c>
      <c r="K113" s="58">
        <v>1040620</v>
      </c>
      <c r="L113" s="12" t="s">
        <v>88</v>
      </c>
      <c r="M113" s="12" t="s">
        <v>89</v>
      </c>
      <c r="N113" s="12" t="s">
        <v>10</v>
      </c>
      <c r="O113" s="12">
        <v>4</v>
      </c>
      <c r="P113" s="12">
        <v>0</v>
      </c>
      <c r="Q113" s="12">
        <v>0</v>
      </c>
      <c r="R113" s="12">
        <v>13052</v>
      </c>
      <c r="S113" s="59">
        <v>2.3232876712328765</v>
      </c>
      <c r="T113" s="59">
        <v>24.038356164383561</v>
      </c>
      <c r="U113" s="12">
        <v>1</v>
      </c>
      <c r="V113" s="12">
        <v>2</v>
      </c>
      <c r="W113" s="12">
        <v>1</v>
      </c>
      <c r="X113" s="12">
        <v>2</v>
      </c>
      <c r="Y113" s="12">
        <v>3</v>
      </c>
      <c r="Z113" s="58">
        <v>0</v>
      </c>
      <c r="AA113" s="58">
        <v>0</v>
      </c>
      <c r="AB113" s="58">
        <v>0</v>
      </c>
      <c r="AC113" s="58" t="e">
        <v>#N/A</v>
      </c>
    </row>
    <row r="114" spans="1:29" x14ac:dyDescent="0.3">
      <c r="A114" s="57">
        <v>2224648664</v>
      </c>
      <c r="B114" s="12" t="s">
        <v>2062</v>
      </c>
      <c r="C114" s="58" t="s">
        <v>107</v>
      </c>
      <c r="D114" s="58" t="s">
        <v>115</v>
      </c>
      <c r="E114" s="58">
        <v>91278</v>
      </c>
      <c r="F114" s="58">
        <v>3262110</v>
      </c>
      <c r="G114" s="58">
        <f>+IF(F114&gt;K114+100000,F114-K114,0)</f>
        <v>2211129</v>
      </c>
      <c r="H114" s="58">
        <v>200563</v>
      </c>
      <c r="I114" s="58">
        <v>0</v>
      </c>
      <c r="J114" s="58">
        <v>1000000</v>
      </c>
      <c r="K114" s="58">
        <v>1050981</v>
      </c>
      <c r="L114" s="12" t="s">
        <v>87</v>
      </c>
      <c r="M114" s="12" t="s">
        <v>89</v>
      </c>
      <c r="N114" s="12" t="s">
        <v>10</v>
      </c>
      <c r="O114" s="12">
        <v>4</v>
      </c>
      <c r="P114" s="12">
        <v>0</v>
      </c>
      <c r="Q114" s="12">
        <v>0</v>
      </c>
      <c r="R114" s="12">
        <v>76130</v>
      </c>
      <c r="S114" s="59">
        <v>3.5671232876712327</v>
      </c>
      <c r="T114" s="59">
        <v>24.205479452054796</v>
      </c>
      <c r="U114" s="12">
        <v>2</v>
      </c>
      <c r="V114" s="12">
        <v>0</v>
      </c>
      <c r="W114" s="12">
        <v>2</v>
      </c>
      <c r="X114" s="12">
        <v>2</v>
      </c>
      <c r="Y114" s="12">
        <v>1</v>
      </c>
      <c r="Z114" s="58">
        <v>0</v>
      </c>
      <c r="AA114" s="58">
        <v>0</v>
      </c>
      <c r="AB114" s="58">
        <v>0</v>
      </c>
      <c r="AC114" s="58" t="e">
        <v>#N/A</v>
      </c>
    </row>
    <row r="115" spans="1:29" x14ac:dyDescent="0.3">
      <c r="A115" s="57">
        <v>2000240680</v>
      </c>
      <c r="B115" s="12" t="s">
        <v>2064</v>
      </c>
      <c r="C115" s="58" t="s">
        <v>107</v>
      </c>
      <c r="D115" s="58" t="s">
        <v>116</v>
      </c>
      <c r="E115" s="58">
        <v>5595714</v>
      </c>
      <c r="F115" s="58">
        <v>11767844</v>
      </c>
      <c r="G115" s="58">
        <f>+IF(F115&gt;K115+100000,F115-K115,0)</f>
        <v>10716160</v>
      </c>
      <c r="H115" s="58">
        <v>283271</v>
      </c>
      <c r="I115" s="58">
        <v>0</v>
      </c>
      <c r="J115" s="58">
        <v>5600000</v>
      </c>
      <c r="K115" s="58">
        <v>1051684</v>
      </c>
      <c r="L115" s="12" t="s">
        <v>87</v>
      </c>
      <c r="M115" s="12" t="s">
        <v>89</v>
      </c>
      <c r="N115" s="12" t="s">
        <v>10</v>
      </c>
      <c r="O115" s="12">
        <v>4</v>
      </c>
      <c r="P115" s="12">
        <v>0</v>
      </c>
      <c r="Q115" s="12">
        <v>0</v>
      </c>
      <c r="R115" s="12">
        <v>11001</v>
      </c>
      <c r="S115" s="59">
        <v>3.5123287671232877</v>
      </c>
      <c r="T115" s="59">
        <v>34.821917808219176</v>
      </c>
      <c r="U115" s="12">
        <v>2</v>
      </c>
      <c r="V115" s="12">
        <v>0</v>
      </c>
      <c r="W115" s="12">
        <v>1</v>
      </c>
      <c r="X115" s="12">
        <v>2</v>
      </c>
      <c r="Y115" s="12">
        <v>2</v>
      </c>
      <c r="Z115" s="58">
        <v>0</v>
      </c>
      <c r="AA115" s="58">
        <v>0</v>
      </c>
      <c r="AB115" s="58">
        <v>0</v>
      </c>
      <c r="AC115" s="58" t="e">
        <v>#N/A</v>
      </c>
    </row>
    <row r="116" spans="1:29" x14ac:dyDescent="0.3">
      <c r="A116" s="57">
        <v>8802208</v>
      </c>
      <c r="B116" s="12" t="s">
        <v>2072</v>
      </c>
      <c r="C116" s="58" t="s">
        <v>107</v>
      </c>
      <c r="D116" s="58" t="s">
        <v>115</v>
      </c>
      <c r="E116" s="58">
        <v>151562</v>
      </c>
      <c r="F116" s="58">
        <v>3738779</v>
      </c>
      <c r="G116" s="58">
        <f>+IF(F116&gt;K116+100000,F116-K116,0)</f>
        <v>2684199</v>
      </c>
      <c r="H116" s="58">
        <v>130566</v>
      </c>
      <c r="I116" s="58">
        <v>0</v>
      </c>
      <c r="J116" s="58">
        <v>1450000</v>
      </c>
      <c r="K116" s="58">
        <v>1054580</v>
      </c>
      <c r="L116" s="12" t="s">
        <v>87</v>
      </c>
      <c r="M116" s="12" t="s">
        <v>89</v>
      </c>
      <c r="N116" s="12" t="s">
        <v>10</v>
      </c>
      <c r="O116" s="12">
        <v>4</v>
      </c>
      <c r="P116" s="12">
        <v>0</v>
      </c>
      <c r="Q116" s="12">
        <v>0</v>
      </c>
      <c r="R116" s="12">
        <v>8758</v>
      </c>
      <c r="S116" s="59">
        <v>3.4328767123287673</v>
      </c>
      <c r="T116" s="59">
        <v>38.200000000000003</v>
      </c>
      <c r="U116" s="12">
        <v>1</v>
      </c>
      <c r="V116" s="12">
        <v>0</v>
      </c>
      <c r="W116" s="12">
        <v>1</v>
      </c>
      <c r="X116" s="12">
        <v>2</v>
      </c>
      <c r="Y116" s="12">
        <v>3</v>
      </c>
      <c r="Z116" s="58">
        <v>0</v>
      </c>
      <c r="AA116" s="58">
        <v>0</v>
      </c>
      <c r="AB116" s="58">
        <v>0</v>
      </c>
      <c r="AC116" s="58" t="e">
        <v>#N/A</v>
      </c>
    </row>
    <row r="117" spans="1:29" x14ac:dyDescent="0.3">
      <c r="A117" s="57">
        <v>66806262</v>
      </c>
      <c r="B117" s="12" t="s">
        <v>2073</v>
      </c>
      <c r="C117" s="58" t="s">
        <v>107</v>
      </c>
      <c r="D117" s="58" t="s">
        <v>114</v>
      </c>
      <c r="E117" s="58">
        <v>144680</v>
      </c>
      <c r="F117" s="58">
        <v>2134290</v>
      </c>
      <c r="G117" s="58">
        <f>+IF(F117&gt;K117+100000,F117-K117,0)</f>
        <v>1079710</v>
      </c>
      <c r="H117" s="58">
        <v>98079</v>
      </c>
      <c r="I117" s="58">
        <v>0</v>
      </c>
      <c r="J117" s="58">
        <v>1500000</v>
      </c>
      <c r="K117" s="58">
        <v>1054580</v>
      </c>
      <c r="L117" s="12" t="s">
        <v>87</v>
      </c>
      <c r="M117" s="12" t="s">
        <v>89</v>
      </c>
      <c r="N117" s="12" t="s">
        <v>10</v>
      </c>
      <c r="O117" s="12">
        <v>4</v>
      </c>
      <c r="P117" s="12">
        <v>0</v>
      </c>
      <c r="Q117" s="12">
        <v>0</v>
      </c>
      <c r="R117" s="12">
        <v>76130</v>
      </c>
      <c r="S117" s="59">
        <v>3.7205479452054795</v>
      </c>
      <c r="T117" s="59">
        <v>52.038356164383565</v>
      </c>
      <c r="U117" s="12">
        <v>2</v>
      </c>
      <c r="V117" s="12">
        <v>2</v>
      </c>
      <c r="W117" s="12">
        <v>2</v>
      </c>
      <c r="X117" s="12">
        <v>2</v>
      </c>
      <c r="Y117" s="12">
        <v>3</v>
      </c>
      <c r="Z117" s="58">
        <v>0</v>
      </c>
      <c r="AA117" s="58">
        <v>0</v>
      </c>
      <c r="AB117" s="58">
        <v>0</v>
      </c>
      <c r="AC117" s="58" t="e">
        <v>#N/A</v>
      </c>
    </row>
    <row r="118" spans="1:29" x14ac:dyDescent="0.3">
      <c r="A118" s="57">
        <v>2200648066</v>
      </c>
      <c r="B118" s="12" t="s">
        <v>2089</v>
      </c>
      <c r="C118" s="58" t="s">
        <v>107</v>
      </c>
      <c r="D118" s="58" t="s">
        <v>114</v>
      </c>
      <c r="E118" s="58"/>
      <c r="F118" s="58">
        <v>2073958</v>
      </c>
      <c r="G118" s="58">
        <f>+IF(F118&gt;K118+100000,F118-K118,0)</f>
        <v>1009810</v>
      </c>
      <c r="H118" s="58">
        <v>96002</v>
      </c>
      <c r="I118" s="58">
        <v>0</v>
      </c>
      <c r="J118" s="58">
        <v>0</v>
      </c>
      <c r="K118" s="58">
        <v>1064148</v>
      </c>
      <c r="L118" s="12" t="s">
        <v>88</v>
      </c>
      <c r="M118" s="12" t="s">
        <v>89</v>
      </c>
      <c r="N118" s="12" t="s">
        <v>10</v>
      </c>
      <c r="O118" s="12">
        <v>4</v>
      </c>
      <c r="P118" s="12">
        <v>0</v>
      </c>
      <c r="Q118" s="12">
        <v>0</v>
      </c>
      <c r="R118" s="12">
        <v>8001</v>
      </c>
      <c r="S118" s="59">
        <v>3.558904109589041</v>
      </c>
      <c r="T118" s="59">
        <v>26.786301369863015</v>
      </c>
      <c r="U118" s="12">
        <v>2</v>
      </c>
      <c r="V118" s="12">
        <v>2</v>
      </c>
      <c r="W118" s="12">
        <v>2</v>
      </c>
      <c r="X118" s="12">
        <v>2</v>
      </c>
      <c r="Y118" s="12">
        <v>1</v>
      </c>
      <c r="Z118" s="58">
        <v>0</v>
      </c>
      <c r="AA118" s="58">
        <v>0</v>
      </c>
      <c r="AB118" s="58">
        <v>0</v>
      </c>
      <c r="AC118" s="58" t="e">
        <v>#N/A</v>
      </c>
    </row>
    <row r="119" spans="1:29" x14ac:dyDescent="0.3">
      <c r="A119" s="57">
        <v>60426046</v>
      </c>
      <c r="B119" s="12" t="s">
        <v>2095</v>
      </c>
      <c r="C119" s="58" t="s">
        <v>107</v>
      </c>
      <c r="D119" s="58" t="s">
        <v>30</v>
      </c>
      <c r="E119" s="58">
        <v>1271492</v>
      </c>
      <c r="F119" s="58">
        <v>7788979</v>
      </c>
      <c r="G119" s="58">
        <f>+IF(F119&gt;K119+100000,F119-K119,0)</f>
        <v>6722680</v>
      </c>
      <c r="H119" s="58">
        <v>216777</v>
      </c>
      <c r="I119" s="58">
        <v>0</v>
      </c>
      <c r="J119" s="58">
        <v>1940284</v>
      </c>
      <c r="K119" s="58">
        <v>1066299</v>
      </c>
      <c r="L119" s="12" t="s">
        <v>87</v>
      </c>
      <c r="M119" s="12" t="s">
        <v>89</v>
      </c>
      <c r="N119" s="12" t="s">
        <v>10</v>
      </c>
      <c r="O119" s="12">
        <v>4</v>
      </c>
      <c r="P119" s="12">
        <v>0</v>
      </c>
      <c r="Q119" s="12">
        <v>0</v>
      </c>
      <c r="R119" s="12">
        <v>11001</v>
      </c>
      <c r="S119" s="59">
        <v>3.4684931506849317</v>
      </c>
      <c r="T119" s="59">
        <v>54.268493150684932</v>
      </c>
      <c r="U119" s="12">
        <v>2</v>
      </c>
      <c r="V119" s="12">
        <v>2</v>
      </c>
      <c r="W119" s="12">
        <v>1</v>
      </c>
      <c r="X119" s="12">
        <v>2</v>
      </c>
      <c r="Y119" s="12">
        <v>1</v>
      </c>
      <c r="Z119" s="58">
        <v>0</v>
      </c>
      <c r="AA119" s="58">
        <v>0</v>
      </c>
      <c r="AB119" s="58">
        <v>0</v>
      </c>
      <c r="AC119" s="58" t="e">
        <v>#N/A</v>
      </c>
    </row>
    <row r="120" spans="1:29" x14ac:dyDescent="0.3">
      <c r="A120" s="57">
        <v>2224644268</v>
      </c>
      <c r="B120" s="12" t="s">
        <v>2116</v>
      </c>
      <c r="C120" s="58" t="s">
        <v>107</v>
      </c>
      <c r="D120" s="58" t="s">
        <v>114</v>
      </c>
      <c r="E120" s="58">
        <v>237529</v>
      </c>
      <c r="F120" s="58">
        <v>2920708</v>
      </c>
      <c r="G120" s="58">
        <f>+IF(F120&gt;K120+100000,F120-K120,0)</f>
        <v>1833867</v>
      </c>
      <c r="H120" s="58">
        <v>120039</v>
      </c>
      <c r="I120" s="58">
        <v>0</v>
      </c>
      <c r="J120" s="58">
        <v>1300000</v>
      </c>
      <c r="K120" s="58">
        <v>1086841</v>
      </c>
      <c r="L120" s="12" t="s">
        <v>87</v>
      </c>
      <c r="M120" s="12" t="s">
        <v>89</v>
      </c>
      <c r="N120" s="12" t="s">
        <v>10</v>
      </c>
      <c r="O120" s="12">
        <v>4</v>
      </c>
      <c r="P120" s="12">
        <v>0</v>
      </c>
      <c r="Q120" s="12">
        <v>0</v>
      </c>
      <c r="R120" s="12">
        <v>76130</v>
      </c>
      <c r="S120" s="59">
        <v>3.6849315068493151</v>
      </c>
      <c r="T120" s="59">
        <v>25.742465753424657</v>
      </c>
      <c r="U120" s="12">
        <v>1</v>
      </c>
      <c r="V120" s="12">
        <v>0</v>
      </c>
      <c r="W120" s="12">
        <v>2</v>
      </c>
      <c r="X120" s="12">
        <v>2</v>
      </c>
      <c r="Y120" s="12">
        <v>3</v>
      </c>
      <c r="Z120" s="58">
        <v>0</v>
      </c>
      <c r="AA120" s="58">
        <v>0</v>
      </c>
      <c r="AB120" s="58">
        <v>0</v>
      </c>
      <c r="AC120" s="58" t="e">
        <v>#N/A</v>
      </c>
    </row>
    <row r="121" spans="1:29" x14ac:dyDescent="0.3">
      <c r="A121" s="57">
        <v>26800448</v>
      </c>
      <c r="B121" s="12" t="s">
        <v>2124</v>
      </c>
      <c r="C121" s="58" t="s">
        <v>107</v>
      </c>
      <c r="D121" s="58" t="s">
        <v>114</v>
      </c>
      <c r="E121" s="58"/>
      <c r="F121" s="58">
        <v>2212116</v>
      </c>
      <c r="G121" s="58">
        <f>+IF(F121&gt;K121+100000,F121-K121,0)</f>
        <v>1122379</v>
      </c>
      <c r="H121" s="58">
        <v>69004</v>
      </c>
      <c r="I121" s="58">
        <v>0</v>
      </c>
      <c r="J121" s="58">
        <v>2000000</v>
      </c>
      <c r="K121" s="58">
        <v>1089737</v>
      </c>
      <c r="L121" s="12" t="s">
        <v>87</v>
      </c>
      <c r="M121" s="12" t="s">
        <v>89</v>
      </c>
      <c r="N121" s="12" t="s">
        <v>10</v>
      </c>
      <c r="O121" s="12">
        <v>4</v>
      </c>
      <c r="P121" s="12">
        <v>0</v>
      </c>
      <c r="Q121" s="12">
        <v>0</v>
      </c>
      <c r="R121" s="12">
        <v>76130</v>
      </c>
      <c r="S121" s="59">
        <v>3.5671232876712327</v>
      </c>
      <c r="T121" s="59">
        <v>46.265753424657532</v>
      </c>
      <c r="U121" s="12">
        <v>1</v>
      </c>
      <c r="V121" s="12">
        <v>2</v>
      </c>
      <c r="W121" s="12">
        <v>2</v>
      </c>
      <c r="X121" s="12">
        <v>2</v>
      </c>
      <c r="Y121" s="12">
        <v>3</v>
      </c>
      <c r="Z121" s="58">
        <v>0</v>
      </c>
      <c r="AA121" s="58">
        <v>0</v>
      </c>
      <c r="AB121" s="58">
        <v>0</v>
      </c>
      <c r="AC121" s="58" t="e">
        <v>#N/A</v>
      </c>
    </row>
    <row r="122" spans="1:29" x14ac:dyDescent="0.3">
      <c r="A122" s="57">
        <v>2064066286</v>
      </c>
      <c r="B122" s="12" t="s">
        <v>2134</v>
      </c>
      <c r="C122" s="58" t="s">
        <v>107</v>
      </c>
      <c r="D122" s="58" t="s">
        <v>114</v>
      </c>
      <c r="E122" s="58"/>
      <c r="F122" s="58">
        <v>2653225</v>
      </c>
      <c r="G122" s="58">
        <f>+IF(F122&gt;K122+100000,F122-K122,0)</f>
        <v>1558605</v>
      </c>
      <c r="H122" s="58">
        <v>167777</v>
      </c>
      <c r="I122" s="58">
        <v>0</v>
      </c>
      <c r="J122" s="58">
        <v>0</v>
      </c>
      <c r="K122" s="58">
        <v>1094620</v>
      </c>
      <c r="L122" s="12" t="s">
        <v>88</v>
      </c>
      <c r="M122" s="12" t="s">
        <v>89</v>
      </c>
      <c r="N122" s="12" t="s">
        <v>10</v>
      </c>
      <c r="O122" s="12">
        <v>4</v>
      </c>
      <c r="P122" s="12">
        <v>0</v>
      </c>
      <c r="Q122" s="12">
        <v>0</v>
      </c>
      <c r="R122" s="12">
        <v>20060</v>
      </c>
      <c r="S122" s="59">
        <v>2.7780821917808218</v>
      </c>
      <c r="T122" s="59">
        <v>31.693150684931506</v>
      </c>
      <c r="U122" s="12">
        <v>1</v>
      </c>
      <c r="V122" s="12">
        <v>2</v>
      </c>
      <c r="W122" s="12">
        <v>1</v>
      </c>
      <c r="X122" s="12">
        <v>3</v>
      </c>
      <c r="Y122" s="12">
        <v>3</v>
      </c>
      <c r="Z122" s="58">
        <v>0</v>
      </c>
      <c r="AA122" s="58">
        <v>0</v>
      </c>
      <c r="AB122" s="58">
        <v>0</v>
      </c>
      <c r="AC122" s="58" t="e">
        <v>#N/A</v>
      </c>
    </row>
    <row r="123" spans="1:29" x14ac:dyDescent="0.3">
      <c r="A123" s="57">
        <v>2208640248</v>
      </c>
      <c r="B123" s="12" t="s">
        <v>2138</v>
      </c>
      <c r="C123" s="58" t="s">
        <v>107</v>
      </c>
      <c r="D123" s="58" t="s">
        <v>114</v>
      </c>
      <c r="E123" s="58">
        <v>572985</v>
      </c>
      <c r="F123" s="58">
        <v>2790823</v>
      </c>
      <c r="G123" s="58">
        <f>+IF(F123&gt;K123+100000,F123-K123,0)</f>
        <v>1690856</v>
      </c>
      <c r="H123" s="58">
        <v>251177.00000000003</v>
      </c>
      <c r="I123" s="58">
        <v>0</v>
      </c>
      <c r="J123" s="58">
        <v>1200000</v>
      </c>
      <c r="K123" s="58">
        <v>1099967</v>
      </c>
      <c r="L123" s="12" t="s">
        <v>87</v>
      </c>
      <c r="M123" s="12" t="s">
        <v>89</v>
      </c>
      <c r="N123" s="12" t="s">
        <v>10</v>
      </c>
      <c r="O123" s="12">
        <v>4</v>
      </c>
      <c r="P123" s="12">
        <v>0</v>
      </c>
      <c r="Q123" s="12">
        <v>0</v>
      </c>
      <c r="R123" s="12">
        <v>76130</v>
      </c>
      <c r="S123" s="59">
        <v>1.7178082191780821</v>
      </c>
      <c r="T123" s="59">
        <v>23.824657534246576</v>
      </c>
      <c r="U123" s="12">
        <v>1</v>
      </c>
      <c r="V123" s="12">
        <v>2</v>
      </c>
      <c r="W123" s="12">
        <v>1</v>
      </c>
      <c r="X123" s="12">
        <v>3</v>
      </c>
      <c r="Y123" s="12">
        <v>1</v>
      </c>
      <c r="Z123" s="58">
        <v>0</v>
      </c>
      <c r="AA123" s="58">
        <v>0</v>
      </c>
      <c r="AB123" s="58">
        <v>0</v>
      </c>
      <c r="AC123" s="58" t="e">
        <v>#N/A</v>
      </c>
    </row>
    <row r="124" spans="1:29" x14ac:dyDescent="0.3">
      <c r="A124" s="57">
        <v>62048064</v>
      </c>
      <c r="B124" s="12" t="s">
        <v>2147</v>
      </c>
      <c r="C124" s="58" t="s">
        <v>107</v>
      </c>
      <c r="D124" s="58" t="s">
        <v>115</v>
      </c>
      <c r="E124" s="58">
        <v>762325</v>
      </c>
      <c r="F124" s="58">
        <v>4845973</v>
      </c>
      <c r="G124" s="58">
        <f>+IF(F124&gt;K124+100000,F124-K124,0)</f>
        <v>3744517</v>
      </c>
      <c r="H124" s="58">
        <v>153873</v>
      </c>
      <c r="I124" s="58">
        <v>0</v>
      </c>
      <c r="J124" s="58">
        <v>0</v>
      </c>
      <c r="K124" s="58">
        <v>1101456</v>
      </c>
      <c r="L124" s="12" t="s">
        <v>88</v>
      </c>
      <c r="M124" s="12" t="s">
        <v>89</v>
      </c>
      <c r="N124" s="12" t="s">
        <v>10</v>
      </c>
      <c r="O124" s="12">
        <v>4</v>
      </c>
      <c r="P124" s="12">
        <v>0</v>
      </c>
      <c r="Q124" s="12">
        <v>0</v>
      </c>
      <c r="R124" s="12">
        <v>11001</v>
      </c>
      <c r="S124" s="59">
        <v>3.6</v>
      </c>
      <c r="T124" s="59">
        <v>36.487671232876714</v>
      </c>
      <c r="U124" s="12">
        <v>2</v>
      </c>
      <c r="V124" s="12">
        <v>4</v>
      </c>
      <c r="W124" s="12">
        <v>2</v>
      </c>
      <c r="X124" s="12">
        <v>2</v>
      </c>
      <c r="Y124" s="12">
        <v>1</v>
      </c>
      <c r="Z124" s="58">
        <v>0</v>
      </c>
      <c r="AA124" s="58">
        <v>0</v>
      </c>
      <c r="AB124" s="58">
        <v>0</v>
      </c>
      <c r="AC124" s="58" t="e">
        <v>#N/A</v>
      </c>
    </row>
    <row r="125" spans="1:29" x14ac:dyDescent="0.3">
      <c r="A125" s="57">
        <v>2240622288</v>
      </c>
      <c r="B125" s="12" t="s">
        <v>2160</v>
      </c>
      <c r="C125" s="58" t="s">
        <v>107</v>
      </c>
      <c r="D125" s="58" t="s">
        <v>115</v>
      </c>
      <c r="E125" s="58">
        <v>975197</v>
      </c>
      <c r="F125" s="58">
        <v>3511620</v>
      </c>
      <c r="G125" s="58">
        <f>+IF(F125&gt;K125+100000,F125-K125,0)</f>
        <v>2398445</v>
      </c>
      <c r="H125" s="58">
        <v>222058</v>
      </c>
      <c r="I125" s="58">
        <v>0</v>
      </c>
      <c r="J125" s="58">
        <v>0</v>
      </c>
      <c r="K125" s="58">
        <v>1113175</v>
      </c>
      <c r="L125" s="12" t="s">
        <v>88</v>
      </c>
      <c r="M125" s="12" t="s">
        <v>89</v>
      </c>
      <c r="N125" s="12" t="s">
        <v>10</v>
      </c>
      <c r="O125" s="12">
        <v>4</v>
      </c>
      <c r="P125" s="12">
        <v>0</v>
      </c>
      <c r="Q125" s="12">
        <v>0</v>
      </c>
      <c r="R125" s="12">
        <v>76001</v>
      </c>
      <c r="S125" s="59">
        <v>3.6410958904109587</v>
      </c>
      <c r="T125" s="59">
        <v>33.334246575342469</v>
      </c>
      <c r="U125" s="12">
        <v>2</v>
      </c>
      <c r="V125" s="12">
        <v>2</v>
      </c>
      <c r="W125" s="12">
        <v>2</v>
      </c>
      <c r="X125" s="12">
        <v>2</v>
      </c>
      <c r="Y125" s="12">
        <v>3</v>
      </c>
      <c r="Z125" s="58">
        <v>0</v>
      </c>
      <c r="AA125" s="58">
        <v>0</v>
      </c>
      <c r="AB125" s="58">
        <v>0</v>
      </c>
      <c r="AC125" s="58" t="e">
        <v>#N/A</v>
      </c>
    </row>
    <row r="126" spans="1:29" x14ac:dyDescent="0.3">
      <c r="A126" s="57">
        <v>2026266242</v>
      </c>
      <c r="B126" s="12" t="s">
        <v>2171</v>
      </c>
      <c r="C126" s="58" t="s">
        <v>107</v>
      </c>
      <c r="D126" s="58" t="s">
        <v>115</v>
      </c>
      <c r="E126" s="58">
        <v>692965</v>
      </c>
      <c r="F126" s="58">
        <v>3306618</v>
      </c>
      <c r="G126" s="58">
        <f>+IF(F126&gt;K126+100000,F126-K126,0)</f>
        <v>2181724</v>
      </c>
      <c r="H126" s="58">
        <v>232543</v>
      </c>
      <c r="I126" s="58">
        <v>0</v>
      </c>
      <c r="J126" s="58">
        <v>0</v>
      </c>
      <c r="K126" s="58">
        <v>1124894</v>
      </c>
      <c r="L126" s="12" t="s">
        <v>88</v>
      </c>
      <c r="M126" s="12" t="s">
        <v>89</v>
      </c>
      <c r="N126" s="12" t="s">
        <v>10</v>
      </c>
      <c r="O126" s="12">
        <v>4</v>
      </c>
      <c r="P126" s="12">
        <v>0</v>
      </c>
      <c r="Q126" s="12">
        <v>0</v>
      </c>
      <c r="R126" s="12">
        <v>11001</v>
      </c>
      <c r="S126" s="59">
        <v>3.6849315068493151</v>
      </c>
      <c r="T126" s="59">
        <v>32.660273972602738</v>
      </c>
      <c r="U126" s="12">
        <v>2</v>
      </c>
      <c r="V126" s="12">
        <v>2</v>
      </c>
      <c r="W126" s="12">
        <v>2</v>
      </c>
      <c r="X126" s="12">
        <v>2</v>
      </c>
      <c r="Y126" s="12">
        <v>3</v>
      </c>
      <c r="Z126" s="58">
        <v>0</v>
      </c>
      <c r="AA126" s="58">
        <v>0</v>
      </c>
      <c r="AB126" s="58">
        <v>0</v>
      </c>
      <c r="AC126" s="58" t="e">
        <v>#N/A</v>
      </c>
    </row>
    <row r="127" spans="1:29" x14ac:dyDescent="0.3">
      <c r="A127" s="57">
        <v>2244200264</v>
      </c>
      <c r="B127" s="12" t="s">
        <v>2182</v>
      </c>
      <c r="C127" s="58" t="s">
        <v>107</v>
      </c>
      <c r="D127" s="58" t="s">
        <v>114</v>
      </c>
      <c r="E127" s="58"/>
      <c r="F127" s="58">
        <v>2471988</v>
      </c>
      <c r="G127" s="58">
        <f>+IF(F127&gt;K127+100000,F127-K127,0)</f>
        <v>1345687</v>
      </c>
      <c r="H127" s="58">
        <v>164412</v>
      </c>
      <c r="I127" s="58">
        <v>0</v>
      </c>
      <c r="J127" s="58">
        <v>1300000</v>
      </c>
      <c r="K127" s="58">
        <v>1126301</v>
      </c>
      <c r="L127" s="12" t="s">
        <v>87</v>
      </c>
      <c r="M127" s="12" t="s">
        <v>89</v>
      </c>
      <c r="N127" s="12" t="s">
        <v>10</v>
      </c>
      <c r="O127" s="12">
        <v>4</v>
      </c>
      <c r="P127" s="12">
        <v>0</v>
      </c>
      <c r="Q127" s="12">
        <v>0</v>
      </c>
      <c r="R127" s="12">
        <v>76001</v>
      </c>
      <c r="S127" s="59">
        <v>1.7616438356164383</v>
      </c>
      <c r="T127" s="59">
        <v>23.887671232876713</v>
      </c>
      <c r="U127" s="12">
        <v>2</v>
      </c>
      <c r="V127" s="12">
        <v>3</v>
      </c>
      <c r="W127" s="12">
        <v>1</v>
      </c>
      <c r="X127" s="12">
        <v>3</v>
      </c>
      <c r="Y127" s="12">
        <v>1</v>
      </c>
      <c r="Z127" s="58">
        <v>0</v>
      </c>
      <c r="AA127" s="58">
        <v>0</v>
      </c>
      <c r="AB127" s="58">
        <v>0</v>
      </c>
      <c r="AC127" s="58" t="e">
        <v>#N/A</v>
      </c>
    </row>
    <row r="128" spans="1:29" x14ac:dyDescent="0.3">
      <c r="A128" s="57">
        <v>2008848066</v>
      </c>
      <c r="B128" s="12" t="s">
        <v>2188</v>
      </c>
      <c r="C128" s="58" t="s">
        <v>107</v>
      </c>
      <c r="D128" s="58" t="s">
        <v>115</v>
      </c>
      <c r="E128" s="58"/>
      <c r="F128" s="58">
        <v>3844557</v>
      </c>
      <c r="G128" s="58">
        <f>+IF(F128&gt;K128+100000,F128-K128,0)</f>
        <v>2715937</v>
      </c>
      <c r="H128" s="58">
        <v>134024</v>
      </c>
      <c r="I128" s="58">
        <v>0</v>
      </c>
      <c r="J128" s="58">
        <v>1484872</v>
      </c>
      <c r="K128" s="58">
        <v>1128620</v>
      </c>
      <c r="L128" s="12" t="s">
        <v>87</v>
      </c>
      <c r="M128" s="12" t="s">
        <v>89</v>
      </c>
      <c r="N128" s="12" t="s">
        <v>10</v>
      </c>
      <c r="O128" s="12">
        <v>4</v>
      </c>
      <c r="P128" s="12">
        <v>0</v>
      </c>
      <c r="Q128" s="12">
        <v>0</v>
      </c>
      <c r="R128" s="12">
        <v>68895</v>
      </c>
      <c r="S128" s="59">
        <v>2.8958904109589043</v>
      </c>
      <c r="T128" s="59">
        <v>27.920547945205481</v>
      </c>
      <c r="U128" s="12">
        <v>1</v>
      </c>
      <c r="V128" s="12">
        <v>0</v>
      </c>
      <c r="W128" s="12">
        <v>1</v>
      </c>
      <c r="X128" s="12">
        <v>2</v>
      </c>
      <c r="Y128" s="12">
        <v>1</v>
      </c>
      <c r="Z128" s="58">
        <v>0</v>
      </c>
      <c r="AA128" s="58">
        <v>0</v>
      </c>
      <c r="AB128" s="58">
        <v>0</v>
      </c>
      <c r="AC128" s="58" t="e">
        <v>#N/A</v>
      </c>
    </row>
    <row r="129" spans="1:29" x14ac:dyDescent="0.3">
      <c r="A129" s="57">
        <v>2224880804</v>
      </c>
      <c r="B129" s="12" t="s">
        <v>2192</v>
      </c>
      <c r="C129" s="58" t="s">
        <v>107</v>
      </c>
      <c r="D129" s="58" t="s">
        <v>30</v>
      </c>
      <c r="E129" s="58">
        <v>2208225</v>
      </c>
      <c r="F129" s="58">
        <v>10362379</v>
      </c>
      <c r="G129" s="58">
        <f>+IF(F129&gt;K129+100000,F129-K129,0)</f>
        <v>9226469</v>
      </c>
      <c r="H129" s="58">
        <v>291010</v>
      </c>
      <c r="I129" s="58">
        <v>0</v>
      </c>
      <c r="J129" s="58">
        <v>3863247</v>
      </c>
      <c r="K129" s="58">
        <v>1135910</v>
      </c>
      <c r="L129" s="12" t="s">
        <v>87</v>
      </c>
      <c r="M129" s="12" t="s">
        <v>89</v>
      </c>
      <c r="N129" s="12" t="s">
        <v>10</v>
      </c>
      <c r="O129" s="12">
        <v>4</v>
      </c>
      <c r="P129" s="12">
        <v>0</v>
      </c>
      <c r="Q129" s="12">
        <v>0</v>
      </c>
      <c r="R129" s="12">
        <v>76001</v>
      </c>
      <c r="S129" s="59">
        <v>3.7671232876712328</v>
      </c>
      <c r="T129" s="59">
        <v>28.556164383561644</v>
      </c>
      <c r="U129" s="12">
        <v>2</v>
      </c>
      <c r="V129" s="12">
        <v>0</v>
      </c>
      <c r="W129" s="12">
        <v>1</v>
      </c>
      <c r="X129" s="12">
        <v>2</v>
      </c>
      <c r="Y129" s="12">
        <v>3</v>
      </c>
      <c r="Z129" s="58">
        <v>0</v>
      </c>
      <c r="AA129" s="58">
        <v>0</v>
      </c>
      <c r="AB129" s="58">
        <v>0</v>
      </c>
      <c r="AC129" s="58" t="e">
        <v>#N/A</v>
      </c>
    </row>
    <row r="130" spans="1:29" x14ac:dyDescent="0.3">
      <c r="A130" s="57">
        <v>66002442</v>
      </c>
      <c r="B130" s="12" t="s">
        <v>2198</v>
      </c>
      <c r="C130" s="58" t="s">
        <v>107</v>
      </c>
      <c r="D130" s="58" t="s">
        <v>30</v>
      </c>
      <c r="E130" s="58">
        <v>1745132</v>
      </c>
      <c r="F130" s="58">
        <v>6264565</v>
      </c>
      <c r="G130" s="58">
        <f>+IF(F130&gt;K130+100000,F130-K130,0)</f>
        <v>5127952</v>
      </c>
      <c r="H130" s="58">
        <v>297433</v>
      </c>
      <c r="I130" s="58">
        <v>0</v>
      </c>
      <c r="J130" s="58">
        <v>500000</v>
      </c>
      <c r="K130" s="58">
        <v>1136613</v>
      </c>
      <c r="L130" s="12" t="s">
        <v>87</v>
      </c>
      <c r="M130" s="12" t="s">
        <v>89</v>
      </c>
      <c r="N130" s="12" t="s">
        <v>10</v>
      </c>
      <c r="O130" s="12">
        <v>4</v>
      </c>
      <c r="P130" s="12">
        <v>0</v>
      </c>
      <c r="Q130" s="12">
        <v>0</v>
      </c>
      <c r="R130" s="12">
        <v>76520</v>
      </c>
      <c r="S130" s="59">
        <v>3.8054794520547945</v>
      </c>
      <c r="T130" s="59">
        <v>47.747945205479454</v>
      </c>
      <c r="U130" s="12">
        <v>2</v>
      </c>
      <c r="V130" s="12">
        <v>2</v>
      </c>
      <c r="W130" s="12">
        <v>2</v>
      </c>
      <c r="X130" s="12">
        <v>2</v>
      </c>
      <c r="Y130" s="12">
        <v>1</v>
      </c>
      <c r="Z130" s="58">
        <v>0</v>
      </c>
      <c r="AA130" s="58">
        <v>0</v>
      </c>
      <c r="AB130" s="58">
        <v>0</v>
      </c>
      <c r="AC130" s="58" t="e">
        <v>#N/A</v>
      </c>
    </row>
    <row r="131" spans="1:29" x14ac:dyDescent="0.3">
      <c r="A131" s="57">
        <v>2224642488</v>
      </c>
      <c r="B131" s="12" t="s">
        <v>2220</v>
      </c>
      <c r="C131" s="58" t="s">
        <v>107</v>
      </c>
      <c r="D131" s="58" t="s">
        <v>115</v>
      </c>
      <c r="E131" s="58">
        <v>1496820</v>
      </c>
      <c r="F131" s="58">
        <v>5871759</v>
      </c>
      <c r="G131" s="58">
        <f>+IF(F131&gt;K131+100000,F131-K131,0)</f>
        <v>4719124</v>
      </c>
      <c r="H131" s="58">
        <v>229231</v>
      </c>
      <c r="I131" s="58">
        <v>0</v>
      </c>
      <c r="J131" s="58">
        <v>3631812</v>
      </c>
      <c r="K131" s="58">
        <v>1152635</v>
      </c>
      <c r="L131" s="12" t="s">
        <v>87</v>
      </c>
      <c r="M131" s="12" t="s">
        <v>89</v>
      </c>
      <c r="N131" s="12" t="s">
        <v>10</v>
      </c>
      <c r="O131" s="12">
        <v>4</v>
      </c>
      <c r="P131" s="12">
        <v>0</v>
      </c>
      <c r="Q131" s="12">
        <v>0</v>
      </c>
      <c r="R131" s="12">
        <v>76130</v>
      </c>
      <c r="S131" s="59">
        <v>1.8136986301369864</v>
      </c>
      <c r="T131" s="59">
        <v>26.610958904109587</v>
      </c>
      <c r="U131" s="12">
        <v>2</v>
      </c>
      <c r="V131" s="12">
        <v>2</v>
      </c>
      <c r="W131" s="12">
        <v>1</v>
      </c>
      <c r="X131" s="12">
        <v>3</v>
      </c>
      <c r="Y131" s="12">
        <v>1</v>
      </c>
      <c r="Z131" s="58">
        <v>0</v>
      </c>
      <c r="AA131" s="58">
        <v>0</v>
      </c>
      <c r="AB131" s="58">
        <v>0</v>
      </c>
      <c r="AC131" s="58" t="e">
        <v>#N/A</v>
      </c>
    </row>
    <row r="132" spans="1:29" x14ac:dyDescent="0.3">
      <c r="A132" s="57">
        <v>2224642206</v>
      </c>
      <c r="B132" s="12" t="s">
        <v>2223</v>
      </c>
      <c r="C132" s="58" t="s">
        <v>107</v>
      </c>
      <c r="D132" s="58" t="s">
        <v>29</v>
      </c>
      <c r="E132" s="58">
        <v>101666</v>
      </c>
      <c r="F132" s="58">
        <v>2000000</v>
      </c>
      <c r="G132" s="58">
        <f>+IF(F132&gt;K132+100000,F132-K132,0)</f>
        <v>847354</v>
      </c>
      <c r="H132" s="58">
        <v>103486</v>
      </c>
      <c r="I132" s="58">
        <v>0</v>
      </c>
      <c r="J132" s="58">
        <v>700000</v>
      </c>
      <c r="K132" s="58">
        <v>1152646</v>
      </c>
      <c r="L132" s="12" t="s">
        <v>87</v>
      </c>
      <c r="M132" s="12" t="s">
        <v>89</v>
      </c>
      <c r="N132" s="12" t="s">
        <v>10</v>
      </c>
      <c r="O132" s="12">
        <v>4</v>
      </c>
      <c r="P132" s="12">
        <v>0</v>
      </c>
      <c r="Q132" s="12">
        <v>0</v>
      </c>
      <c r="R132" s="12">
        <v>76275</v>
      </c>
      <c r="S132" s="59">
        <v>1.7205479452054795</v>
      </c>
      <c r="T132" s="59">
        <v>32.101369863013701</v>
      </c>
      <c r="U132" s="12">
        <v>1</v>
      </c>
      <c r="V132" s="12">
        <v>2</v>
      </c>
      <c r="W132" s="12">
        <v>2</v>
      </c>
      <c r="X132" s="12">
        <v>2</v>
      </c>
      <c r="Y132" s="12">
        <v>3</v>
      </c>
      <c r="Z132" s="58">
        <v>0</v>
      </c>
      <c r="AA132" s="58">
        <v>0</v>
      </c>
      <c r="AB132" s="58">
        <v>0</v>
      </c>
      <c r="AC132" s="58" t="e">
        <v>#N/A</v>
      </c>
    </row>
    <row r="133" spans="1:29" x14ac:dyDescent="0.3">
      <c r="A133" s="57">
        <v>2062684842</v>
      </c>
      <c r="B133" s="12" t="s">
        <v>2227</v>
      </c>
      <c r="C133" s="58" t="s">
        <v>107</v>
      </c>
      <c r="D133" s="58" t="s">
        <v>115</v>
      </c>
      <c r="E133" s="58">
        <v>611000</v>
      </c>
      <c r="F133" s="58">
        <v>4671998</v>
      </c>
      <c r="G133" s="58">
        <f>+IF(F133&gt;K133+100000,F133-K133,0)</f>
        <v>3515878</v>
      </c>
      <c r="H133" s="58">
        <v>213185</v>
      </c>
      <c r="I133" s="58">
        <v>0</v>
      </c>
      <c r="J133" s="58">
        <v>2900000</v>
      </c>
      <c r="K133" s="58">
        <v>1156120</v>
      </c>
      <c r="L133" s="12" t="s">
        <v>87</v>
      </c>
      <c r="M133" s="12" t="s">
        <v>89</v>
      </c>
      <c r="N133" s="12" t="s">
        <v>10</v>
      </c>
      <c r="O133" s="12">
        <v>4</v>
      </c>
      <c r="P133" s="12">
        <v>0</v>
      </c>
      <c r="Q133" s="12">
        <v>0</v>
      </c>
      <c r="R133" s="12">
        <v>68001</v>
      </c>
      <c r="S133" s="59">
        <v>2.9479452054794519</v>
      </c>
      <c r="T133" s="59">
        <v>26.663013698630138</v>
      </c>
      <c r="U133" s="12">
        <v>1</v>
      </c>
      <c r="V133" s="12">
        <v>2</v>
      </c>
      <c r="W133" s="12">
        <v>2</v>
      </c>
      <c r="X133" s="12">
        <v>2</v>
      </c>
      <c r="Y133" s="12">
        <v>1</v>
      </c>
      <c r="Z133" s="58">
        <v>0</v>
      </c>
      <c r="AA133" s="58">
        <v>0</v>
      </c>
      <c r="AB133" s="58">
        <v>0</v>
      </c>
      <c r="AC133" s="58" t="e">
        <v>#N/A</v>
      </c>
    </row>
    <row r="134" spans="1:29" x14ac:dyDescent="0.3">
      <c r="A134" s="57">
        <v>2200804220</v>
      </c>
      <c r="B134" s="12" t="s">
        <v>2232</v>
      </c>
      <c r="C134" s="58" t="s">
        <v>107</v>
      </c>
      <c r="D134" s="58" t="s">
        <v>115</v>
      </c>
      <c r="E134" s="58"/>
      <c r="F134" s="58">
        <v>4321763</v>
      </c>
      <c r="G134" s="58">
        <f>+IF(F134&gt;K134+100000,F134-K134,0)</f>
        <v>3165643</v>
      </c>
      <c r="H134" s="58">
        <v>139837</v>
      </c>
      <c r="I134" s="58">
        <v>0</v>
      </c>
      <c r="J134" s="58">
        <v>1427934</v>
      </c>
      <c r="K134" s="58">
        <v>1156120</v>
      </c>
      <c r="L134" s="12" t="s">
        <v>87</v>
      </c>
      <c r="M134" s="12" t="s">
        <v>89</v>
      </c>
      <c r="N134" s="12" t="s">
        <v>10</v>
      </c>
      <c r="O134" s="12">
        <v>4</v>
      </c>
      <c r="P134" s="12">
        <v>0</v>
      </c>
      <c r="Q134" s="12">
        <v>0</v>
      </c>
      <c r="R134" s="12">
        <v>68255</v>
      </c>
      <c r="S134" s="59">
        <v>2.9479452054794519</v>
      </c>
      <c r="T134" s="59">
        <v>29.134246575342466</v>
      </c>
      <c r="U134" s="12">
        <v>2</v>
      </c>
      <c r="V134" s="12">
        <v>1</v>
      </c>
      <c r="W134" s="12">
        <v>2</v>
      </c>
      <c r="X134" s="12">
        <v>2</v>
      </c>
      <c r="Y134" s="12">
        <v>1</v>
      </c>
      <c r="Z134" s="58">
        <v>0</v>
      </c>
      <c r="AA134" s="58">
        <v>0</v>
      </c>
      <c r="AB134" s="58">
        <v>0</v>
      </c>
      <c r="AC134" s="58" t="e">
        <v>#N/A</v>
      </c>
    </row>
    <row r="135" spans="1:29" x14ac:dyDescent="0.3">
      <c r="A135" s="57">
        <v>2044024808</v>
      </c>
      <c r="B135" s="12" t="s">
        <v>2234</v>
      </c>
      <c r="C135" s="58" t="s">
        <v>107</v>
      </c>
      <c r="D135" s="58" t="s">
        <v>115</v>
      </c>
      <c r="E135" s="58"/>
      <c r="F135" s="58">
        <v>4500000</v>
      </c>
      <c r="G135" s="58">
        <f>+IF(F135&gt;K135+100000,F135-K135,0)</f>
        <v>3343880</v>
      </c>
      <c r="H135" s="58">
        <v>143160</v>
      </c>
      <c r="I135" s="58">
        <v>0</v>
      </c>
      <c r="J135" s="58">
        <v>1200000</v>
      </c>
      <c r="K135" s="58">
        <v>1156120</v>
      </c>
      <c r="L135" s="12" t="s">
        <v>87</v>
      </c>
      <c r="M135" s="12" t="s">
        <v>89</v>
      </c>
      <c r="N135" s="12" t="s">
        <v>10</v>
      </c>
      <c r="O135" s="12">
        <v>4</v>
      </c>
      <c r="P135" s="12">
        <v>0</v>
      </c>
      <c r="Q135" s="12">
        <v>0</v>
      </c>
      <c r="R135" s="12">
        <v>68276</v>
      </c>
      <c r="S135" s="59">
        <v>2.9479452054794519</v>
      </c>
      <c r="T135" s="59">
        <v>28.934246575342467</v>
      </c>
      <c r="U135" s="12">
        <v>1</v>
      </c>
      <c r="V135" s="12">
        <v>1</v>
      </c>
      <c r="W135" s="12">
        <v>1</v>
      </c>
      <c r="X135" s="12">
        <v>2</v>
      </c>
      <c r="Y135" s="12">
        <v>3</v>
      </c>
      <c r="Z135" s="58">
        <v>0</v>
      </c>
      <c r="AA135" s="58">
        <v>0</v>
      </c>
      <c r="AB135" s="58">
        <v>0</v>
      </c>
      <c r="AC135" s="58" t="e">
        <v>#N/A</v>
      </c>
    </row>
    <row r="136" spans="1:29" x14ac:dyDescent="0.3">
      <c r="A136" s="57">
        <v>2224882484</v>
      </c>
      <c r="B136" s="12" t="s">
        <v>2240</v>
      </c>
      <c r="C136" s="58" t="s">
        <v>107</v>
      </c>
      <c r="D136" s="58" t="s">
        <v>115</v>
      </c>
      <c r="E136" s="58">
        <v>1026112</v>
      </c>
      <c r="F136" s="58">
        <v>4077283</v>
      </c>
      <c r="G136" s="58">
        <f>+IF(F136&gt;K136+100000,F136-K136,0)</f>
        <v>2917232</v>
      </c>
      <c r="H136" s="58">
        <v>286208</v>
      </c>
      <c r="I136" s="58">
        <v>0</v>
      </c>
      <c r="J136" s="58">
        <v>3000000</v>
      </c>
      <c r="K136" s="58">
        <v>1160051</v>
      </c>
      <c r="L136" s="12" t="s">
        <v>87</v>
      </c>
      <c r="M136" s="12" t="s">
        <v>89</v>
      </c>
      <c r="N136" s="12" t="s">
        <v>10</v>
      </c>
      <c r="O136" s="12">
        <v>4</v>
      </c>
      <c r="P136" s="12">
        <v>0</v>
      </c>
      <c r="Q136" s="12">
        <v>0</v>
      </c>
      <c r="R136" s="12">
        <v>76130</v>
      </c>
      <c r="S136" s="59">
        <v>3.8054794520547945</v>
      </c>
      <c r="T136" s="59">
        <v>34.30684931506849</v>
      </c>
      <c r="U136" s="12">
        <v>1</v>
      </c>
      <c r="V136" s="12">
        <v>0</v>
      </c>
      <c r="W136" s="12">
        <v>1</v>
      </c>
      <c r="X136" s="12">
        <v>2</v>
      </c>
      <c r="Y136" s="12">
        <v>1</v>
      </c>
      <c r="Z136" s="58">
        <v>0</v>
      </c>
      <c r="AA136" s="58">
        <v>0</v>
      </c>
      <c r="AB136" s="58">
        <v>0</v>
      </c>
      <c r="AC136" s="58" t="e">
        <v>#N/A</v>
      </c>
    </row>
    <row r="137" spans="1:29" x14ac:dyDescent="0.3">
      <c r="A137" s="57">
        <v>66028668</v>
      </c>
      <c r="B137" s="12" t="s">
        <v>2244</v>
      </c>
      <c r="C137" s="58" t="s">
        <v>107</v>
      </c>
      <c r="D137" s="58" t="s">
        <v>115</v>
      </c>
      <c r="E137" s="58">
        <v>522696</v>
      </c>
      <c r="F137" s="58">
        <v>3694624</v>
      </c>
      <c r="G137" s="58">
        <f>+IF(F137&gt;K137+100000,F137-K137,0)</f>
        <v>2534573</v>
      </c>
      <c r="H137" s="58">
        <v>188996</v>
      </c>
      <c r="I137" s="58">
        <v>0</v>
      </c>
      <c r="J137" s="58">
        <v>2300000</v>
      </c>
      <c r="K137" s="58">
        <v>1160051</v>
      </c>
      <c r="L137" s="12" t="s">
        <v>87</v>
      </c>
      <c r="M137" s="12" t="s">
        <v>89</v>
      </c>
      <c r="N137" s="12" t="s">
        <v>10</v>
      </c>
      <c r="O137" s="12">
        <v>4</v>
      </c>
      <c r="P137" s="12">
        <v>0</v>
      </c>
      <c r="Q137" s="12">
        <v>0</v>
      </c>
      <c r="R137" s="12">
        <v>76001</v>
      </c>
      <c r="S137" s="59">
        <v>3.8054794520547945</v>
      </c>
      <c r="T137" s="59">
        <v>48.076712328767123</v>
      </c>
      <c r="U137" s="12">
        <v>2</v>
      </c>
      <c r="V137" s="12">
        <v>2</v>
      </c>
      <c r="W137" s="12">
        <v>2</v>
      </c>
      <c r="X137" s="12">
        <v>2</v>
      </c>
      <c r="Y137" s="12">
        <v>3</v>
      </c>
      <c r="Z137" s="58">
        <v>0</v>
      </c>
      <c r="AA137" s="58">
        <v>0</v>
      </c>
      <c r="AB137" s="58">
        <v>0</v>
      </c>
      <c r="AC137" s="58" t="e">
        <v>#N/A</v>
      </c>
    </row>
    <row r="138" spans="1:29" x14ac:dyDescent="0.3">
      <c r="A138" s="57">
        <v>48606082</v>
      </c>
      <c r="B138" s="12" t="s">
        <v>2249</v>
      </c>
      <c r="C138" s="58" t="s">
        <v>107</v>
      </c>
      <c r="D138" s="58" t="s">
        <v>30</v>
      </c>
      <c r="E138" s="58">
        <v>2204098</v>
      </c>
      <c r="F138" s="58">
        <v>9834503</v>
      </c>
      <c r="G138" s="58">
        <f>+IF(F138&gt;K138+100000,F138-K138,0)</f>
        <v>8666985</v>
      </c>
      <c r="H138" s="58">
        <v>260805</v>
      </c>
      <c r="I138" s="58">
        <v>0</v>
      </c>
      <c r="J138" s="58">
        <v>3968782</v>
      </c>
      <c r="K138" s="58">
        <v>1167518</v>
      </c>
      <c r="L138" s="12" t="s">
        <v>87</v>
      </c>
      <c r="M138" s="12" t="s">
        <v>89</v>
      </c>
      <c r="N138" s="12" t="s">
        <v>10</v>
      </c>
      <c r="O138" s="12">
        <v>4</v>
      </c>
      <c r="P138" s="12">
        <v>0</v>
      </c>
      <c r="Q138" s="12">
        <v>0</v>
      </c>
      <c r="R138" s="12">
        <v>76001</v>
      </c>
      <c r="S138" s="59">
        <v>3.967123287671233</v>
      </c>
      <c r="T138" s="59">
        <v>41.791780821917811</v>
      </c>
      <c r="U138" s="12">
        <v>2</v>
      </c>
      <c r="V138" s="12">
        <v>0</v>
      </c>
      <c r="W138" s="12">
        <v>1</v>
      </c>
      <c r="X138" s="12">
        <v>2</v>
      </c>
      <c r="Y138" s="12">
        <v>3</v>
      </c>
      <c r="Z138" s="58">
        <v>0</v>
      </c>
      <c r="AA138" s="58">
        <v>0</v>
      </c>
      <c r="AB138" s="58">
        <v>0</v>
      </c>
      <c r="AC138" s="58" t="e">
        <v>#N/A</v>
      </c>
    </row>
    <row r="139" spans="1:29" x14ac:dyDescent="0.3">
      <c r="A139" s="57">
        <v>2224622002</v>
      </c>
      <c r="B139" s="12" t="s">
        <v>2256</v>
      </c>
      <c r="C139" s="58" t="s">
        <v>107</v>
      </c>
      <c r="D139" s="58" t="s">
        <v>115</v>
      </c>
      <c r="E139" s="58">
        <v>877467</v>
      </c>
      <c r="F139" s="58">
        <v>5581197</v>
      </c>
      <c r="G139" s="58">
        <f>+IF(F139&gt;K139+100000,F139-K139,0)</f>
        <v>4409427</v>
      </c>
      <c r="H139" s="58">
        <v>189841</v>
      </c>
      <c r="I139" s="58">
        <v>0</v>
      </c>
      <c r="J139" s="58">
        <v>1070000</v>
      </c>
      <c r="K139" s="58">
        <v>1171770</v>
      </c>
      <c r="L139" s="12" t="s">
        <v>87</v>
      </c>
      <c r="M139" s="12" t="s">
        <v>89</v>
      </c>
      <c r="N139" s="12" t="s">
        <v>10</v>
      </c>
      <c r="O139" s="12">
        <v>4</v>
      </c>
      <c r="P139" s="12">
        <v>0</v>
      </c>
      <c r="Q139" s="12">
        <v>0</v>
      </c>
      <c r="R139" s="12">
        <v>76001</v>
      </c>
      <c r="S139" s="59">
        <v>3.8465753424657536</v>
      </c>
      <c r="T139" s="59">
        <v>31.991780821917807</v>
      </c>
      <c r="U139" s="12">
        <v>2</v>
      </c>
      <c r="V139" s="12">
        <v>0</v>
      </c>
      <c r="W139" s="12">
        <v>1</v>
      </c>
      <c r="X139" s="12">
        <v>2</v>
      </c>
      <c r="Y139" s="12">
        <v>1</v>
      </c>
      <c r="Z139" s="58">
        <v>0</v>
      </c>
      <c r="AA139" s="58">
        <v>0</v>
      </c>
      <c r="AB139" s="58">
        <v>0</v>
      </c>
      <c r="AC139" s="58" t="e">
        <v>#N/A</v>
      </c>
    </row>
    <row r="140" spans="1:29" x14ac:dyDescent="0.3">
      <c r="A140" s="57">
        <v>2002444282</v>
      </c>
      <c r="B140" s="12" t="s">
        <v>2257</v>
      </c>
      <c r="C140" s="58" t="s">
        <v>107</v>
      </c>
      <c r="D140" s="58" t="s">
        <v>115</v>
      </c>
      <c r="E140" s="58">
        <v>219916</v>
      </c>
      <c r="F140" s="58">
        <v>5683450</v>
      </c>
      <c r="G140" s="58">
        <f>+IF(F140&gt;K140+100000,F140-K140,0)</f>
        <v>4511680</v>
      </c>
      <c r="H140" s="58">
        <v>221572</v>
      </c>
      <c r="I140" s="58">
        <v>0</v>
      </c>
      <c r="J140" s="58">
        <v>3046207</v>
      </c>
      <c r="K140" s="58">
        <v>1171770</v>
      </c>
      <c r="L140" s="12" t="s">
        <v>87</v>
      </c>
      <c r="M140" s="12" t="s">
        <v>89</v>
      </c>
      <c r="N140" s="12" t="s">
        <v>10</v>
      </c>
      <c r="O140" s="12">
        <v>4</v>
      </c>
      <c r="P140" s="12">
        <v>0</v>
      </c>
      <c r="Q140" s="12">
        <v>0</v>
      </c>
      <c r="R140" s="12">
        <v>5615</v>
      </c>
      <c r="S140" s="59">
        <v>3.8383561643835615</v>
      </c>
      <c r="T140" s="59">
        <v>24.61917808219178</v>
      </c>
      <c r="U140" s="12">
        <v>1</v>
      </c>
      <c r="V140" s="12">
        <v>2</v>
      </c>
      <c r="W140" s="12">
        <v>2</v>
      </c>
      <c r="X140" s="12">
        <v>2</v>
      </c>
      <c r="Y140" s="12">
        <v>3</v>
      </c>
      <c r="Z140" s="58">
        <v>0</v>
      </c>
      <c r="AA140" s="58">
        <v>0</v>
      </c>
      <c r="AB140" s="58">
        <v>0</v>
      </c>
      <c r="AC140" s="58" t="e">
        <v>#N/A</v>
      </c>
    </row>
    <row r="141" spans="1:29" x14ac:dyDescent="0.3">
      <c r="A141" s="57">
        <v>2062880662</v>
      </c>
      <c r="B141" s="12" t="s">
        <v>2258</v>
      </c>
      <c r="C141" s="58" t="s">
        <v>107</v>
      </c>
      <c r="D141" s="58" t="s">
        <v>115</v>
      </c>
      <c r="E141" s="58"/>
      <c r="F141" s="58">
        <v>4807945</v>
      </c>
      <c r="G141" s="58">
        <f>+IF(F141&gt;K141+100000,F141-K141,0)</f>
        <v>3636175</v>
      </c>
      <c r="H141" s="58">
        <v>271138</v>
      </c>
      <c r="I141" s="58">
        <v>0</v>
      </c>
      <c r="J141" s="58">
        <v>3821115</v>
      </c>
      <c r="K141" s="58">
        <v>1171770</v>
      </c>
      <c r="L141" s="12" t="s">
        <v>87</v>
      </c>
      <c r="M141" s="12" t="s">
        <v>89</v>
      </c>
      <c r="N141" s="12" t="s">
        <v>10</v>
      </c>
      <c r="O141" s="12">
        <v>4</v>
      </c>
      <c r="P141" s="12">
        <v>0</v>
      </c>
      <c r="Q141" s="12">
        <v>0</v>
      </c>
      <c r="R141" s="12">
        <v>19001</v>
      </c>
      <c r="S141" s="59">
        <v>3.8465753424657536</v>
      </c>
      <c r="T141" s="59">
        <v>27.523287671232875</v>
      </c>
      <c r="U141" s="12">
        <v>2</v>
      </c>
      <c r="V141" s="12">
        <v>0</v>
      </c>
      <c r="W141" s="12">
        <v>1</v>
      </c>
      <c r="X141" s="12">
        <v>2</v>
      </c>
      <c r="Y141" s="12">
        <v>1</v>
      </c>
      <c r="Z141" s="58">
        <v>0</v>
      </c>
      <c r="AA141" s="58">
        <v>0</v>
      </c>
      <c r="AB141" s="58">
        <v>0</v>
      </c>
      <c r="AC141" s="58" t="e">
        <v>#N/A</v>
      </c>
    </row>
    <row r="142" spans="1:29" x14ac:dyDescent="0.3">
      <c r="A142" s="57">
        <v>2224646244</v>
      </c>
      <c r="B142" s="12" t="s">
        <v>2260</v>
      </c>
      <c r="C142" s="58" t="s">
        <v>107</v>
      </c>
      <c r="D142" s="58" t="s">
        <v>115</v>
      </c>
      <c r="E142" s="58">
        <v>171127</v>
      </c>
      <c r="F142" s="58">
        <v>4292582</v>
      </c>
      <c r="G142" s="58">
        <f>+IF(F142&gt;K142+100000,F142-K142,0)</f>
        <v>3113613</v>
      </c>
      <c r="H142" s="58">
        <v>268093</v>
      </c>
      <c r="I142" s="58">
        <v>0</v>
      </c>
      <c r="J142" s="58">
        <v>0</v>
      </c>
      <c r="K142" s="58">
        <v>1178969</v>
      </c>
      <c r="L142" s="12" t="s">
        <v>88</v>
      </c>
      <c r="M142" s="12" t="s">
        <v>89</v>
      </c>
      <c r="N142" s="12" t="s">
        <v>10</v>
      </c>
      <c r="O142" s="12">
        <v>4</v>
      </c>
      <c r="P142" s="12">
        <v>0</v>
      </c>
      <c r="Q142" s="12">
        <v>0</v>
      </c>
      <c r="R142" s="12">
        <v>76130</v>
      </c>
      <c r="S142" s="59">
        <v>1.8356164383561644</v>
      </c>
      <c r="T142" s="59">
        <v>24.87123287671233</v>
      </c>
      <c r="U142" s="12">
        <v>1</v>
      </c>
      <c r="V142" s="12">
        <v>2</v>
      </c>
      <c r="W142" s="12">
        <v>1</v>
      </c>
      <c r="X142" s="12">
        <v>3</v>
      </c>
      <c r="Y142" s="12">
        <v>3</v>
      </c>
      <c r="Z142" s="58">
        <v>0</v>
      </c>
      <c r="AA142" s="58">
        <v>0</v>
      </c>
      <c r="AB142" s="58">
        <v>0</v>
      </c>
      <c r="AC142" s="58" t="e">
        <v>#N/A</v>
      </c>
    </row>
    <row r="143" spans="1:29" x14ac:dyDescent="0.3">
      <c r="A143" s="57">
        <v>64404240</v>
      </c>
      <c r="B143" s="12" t="s">
        <v>2270</v>
      </c>
      <c r="C143" s="58" t="s">
        <v>107</v>
      </c>
      <c r="D143" s="58" t="s">
        <v>115</v>
      </c>
      <c r="E143" s="58">
        <v>135616</v>
      </c>
      <c r="F143" s="58">
        <v>3758969</v>
      </c>
      <c r="G143" s="58">
        <f>+IF(F143&gt;K143+100000,F143-K143,0)</f>
        <v>2570849</v>
      </c>
      <c r="H143" s="58">
        <v>115007</v>
      </c>
      <c r="I143" s="58">
        <v>0</v>
      </c>
      <c r="J143" s="58">
        <v>3000000</v>
      </c>
      <c r="K143" s="58">
        <v>1188120</v>
      </c>
      <c r="L143" s="12" t="s">
        <v>87</v>
      </c>
      <c r="M143" s="12" t="s">
        <v>89</v>
      </c>
      <c r="N143" s="12" t="s">
        <v>10</v>
      </c>
      <c r="O143" s="12">
        <v>4</v>
      </c>
      <c r="P143" s="12">
        <v>0</v>
      </c>
      <c r="Q143" s="12">
        <v>0</v>
      </c>
      <c r="R143" s="12">
        <v>68307</v>
      </c>
      <c r="S143" s="59">
        <v>3.0684931506849313</v>
      </c>
      <c r="T143" s="59">
        <v>46.43013698630137</v>
      </c>
      <c r="U143" s="12">
        <v>2</v>
      </c>
      <c r="V143" s="12">
        <v>2</v>
      </c>
      <c r="W143" s="12">
        <v>2</v>
      </c>
      <c r="X143" s="12">
        <v>2</v>
      </c>
      <c r="Y143" s="12">
        <v>1</v>
      </c>
      <c r="Z143" s="58">
        <v>0</v>
      </c>
      <c r="AA143" s="58">
        <v>0</v>
      </c>
      <c r="AB143" s="58">
        <v>0</v>
      </c>
      <c r="AC143" s="58" t="e">
        <v>#N/A</v>
      </c>
    </row>
    <row r="144" spans="1:29" x14ac:dyDescent="0.3">
      <c r="A144" s="57">
        <v>2004608002</v>
      </c>
      <c r="B144" s="12" t="s">
        <v>2284</v>
      </c>
      <c r="C144" s="58" t="s">
        <v>107</v>
      </c>
      <c r="D144" s="58" t="s">
        <v>115</v>
      </c>
      <c r="E144" s="58"/>
      <c r="F144" s="58">
        <v>4402564</v>
      </c>
      <c r="G144" s="58">
        <f>+IF(F144&gt;K144+100000,F144-K144,0)</f>
        <v>3211944</v>
      </c>
      <c r="H144" s="58">
        <v>200996</v>
      </c>
      <c r="I144" s="58">
        <v>0</v>
      </c>
      <c r="J144" s="58">
        <v>2437315</v>
      </c>
      <c r="K144" s="58">
        <v>1190620</v>
      </c>
      <c r="L144" s="12" t="s">
        <v>87</v>
      </c>
      <c r="M144" s="12" t="s">
        <v>89</v>
      </c>
      <c r="N144" s="12" t="s">
        <v>10</v>
      </c>
      <c r="O144" s="12">
        <v>4</v>
      </c>
      <c r="P144" s="12">
        <v>0</v>
      </c>
      <c r="Q144" s="12">
        <v>0</v>
      </c>
      <c r="R144" s="12">
        <v>13760</v>
      </c>
      <c r="S144" s="59">
        <v>2.5342465753424657</v>
      </c>
      <c r="T144" s="59">
        <v>31.739726027397261</v>
      </c>
      <c r="U144" s="12">
        <v>1</v>
      </c>
      <c r="V144" s="12">
        <v>1</v>
      </c>
      <c r="W144" s="12">
        <v>1</v>
      </c>
      <c r="X144" s="12">
        <v>3</v>
      </c>
      <c r="Y144" s="12">
        <v>3</v>
      </c>
      <c r="Z144" s="58">
        <v>0</v>
      </c>
      <c r="AA144" s="58">
        <v>0</v>
      </c>
      <c r="AB144" s="58">
        <v>0</v>
      </c>
      <c r="AC144" s="58" t="e">
        <v>#N/A</v>
      </c>
    </row>
    <row r="145" spans="1:29" x14ac:dyDescent="0.3">
      <c r="A145" s="57">
        <v>66066260</v>
      </c>
      <c r="B145" s="12" t="s">
        <v>2297</v>
      </c>
      <c r="C145" s="58" t="s">
        <v>107</v>
      </c>
      <c r="D145" s="58" t="s">
        <v>115</v>
      </c>
      <c r="E145" s="58">
        <v>1039996</v>
      </c>
      <c r="F145" s="58">
        <v>3568209</v>
      </c>
      <c r="G145" s="58">
        <f>+IF(F145&gt;K145+100000,F145-K145,0)</f>
        <v>2362906</v>
      </c>
      <c r="H145" s="58">
        <v>346039</v>
      </c>
      <c r="I145" s="58">
        <v>0</v>
      </c>
      <c r="J145" s="58">
        <v>6000000</v>
      </c>
      <c r="K145" s="58">
        <v>1205303</v>
      </c>
      <c r="L145" s="12" t="s">
        <v>87</v>
      </c>
      <c r="M145" s="12" t="s">
        <v>89</v>
      </c>
      <c r="N145" s="12" t="s">
        <v>10</v>
      </c>
      <c r="O145" s="12">
        <v>4</v>
      </c>
      <c r="P145" s="12">
        <v>0</v>
      </c>
      <c r="Q145" s="12">
        <v>0</v>
      </c>
      <c r="R145" s="12">
        <v>76130</v>
      </c>
      <c r="S145" s="59">
        <v>1.8821917808219177</v>
      </c>
      <c r="T145" s="59">
        <v>43.493150684931507</v>
      </c>
      <c r="U145" s="12">
        <v>2</v>
      </c>
      <c r="V145" s="12">
        <v>4</v>
      </c>
      <c r="W145" s="12">
        <v>2</v>
      </c>
      <c r="X145" s="12">
        <v>3</v>
      </c>
      <c r="Y145" s="12">
        <v>1</v>
      </c>
      <c r="Z145" s="58">
        <v>0</v>
      </c>
      <c r="AA145" s="58">
        <v>0</v>
      </c>
      <c r="AB145" s="58">
        <v>0</v>
      </c>
      <c r="AC145" s="58" t="e">
        <v>#N/A</v>
      </c>
    </row>
    <row r="146" spans="1:29" x14ac:dyDescent="0.3">
      <c r="A146" s="57">
        <v>2044882602</v>
      </c>
      <c r="B146" s="12" t="s">
        <v>2298</v>
      </c>
      <c r="C146" s="58" t="s">
        <v>107</v>
      </c>
      <c r="D146" s="58" t="s">
        <v>115</v>
      </c>
      <c r="E146" s="58">
        <v>523002</v>
      </c>
      <c r="F146" s="58">
        <v>3645253</v>
      </c>
      <c r="G146" s="58">
        <f>+IF(F146&gt;K146+100000,F146-K146,0)</f>
        <v>2439950</v>
      </c>
      <c r="H146" s="58">
        <v>273512</v>
      </c>
      <c r="I146" s="58">
        <v>0</v>
      </c>
      <c r="J146" s="58">
        <v>1535911</v>
      </c>
      <c r="K146" s="58">
        <v>1205303</v>
      </c>
      <c r="L146" s="12" t="s">
        <v>87</v>
      </c>
      <c r="M146" s="12" t="s">
        <v>89</v>
      </c>
      <c r="N146" s="12" t="s">
        <v>10</v>
      </c>
      <c r="O146" s="12">
        <v>4</v>
      </c>
      <c r="P146" s="12">
        <v>0</v>
      </c>
      <c r="Q146" s="12">
        <v>0</v>
      </c>
      <c r="R146" s="12">
        <v>76130</v>
      </c>
      <c r="S146" s="59">
        <v>1.8821917808219177</v>
      </c>
      <c r="T146" s="59">
        <v>31.931506849315067</v>
      </c>
      <c r="U146" s="12">
        <v>1</v>
      </c>
      <c r="V146" s="12">
        <v>2</v>
      </c>
      <c r="W146" s="12">
        <v>2</v>
      </c>
      <c r="X146" s="12">
        <v>3</v>
      </c>
      <c r="Y146" s="12">
        <v>1</v>
      </c>
      <c r="Z146" s="58">
        <v>0</v>
      </c>
      <c r="AA146" s="58">
        <v>0</v>
      </c>
      <c r="AB146" s="58">
        <v>0</v>
      </c>
      <c r="AC146" s="58" t="e">
        <v>#N/A</v>
      </c>
    </row>
    <row r="147" spans="1:29" x14ac:dyDescent="0.3">
      <c r="A147" s="57">
        <v>26682288</v>
      </c>
      <c r="B147" s="12" t="s">
        <v>2301</v>
      </c>
      <c r="C147" s="58" t="s">
        <v>107</v>
      </c>
      <c r="D147" s="58" t="s">
        <v>115</v>
      </c>
      <c r="E147" s="58"/>
      <c r="F147" s="58">
        <v>3282602</v>
      </c>
      <c r="G147" s="58">
        <f>+IF(F147&gt;K147+100000,F147-K147,0)</f>
        <v>2077299</v>
      </c>
      <c r="H147" s="58">
        <v>258986</v>
      </c>
      <c r="I147" s="58">
        <v>0</v>
      </c>
      <c r="J147" s="58">
        <v>2900000</v>
      </c>
      <c r="K147" s="58">
        <v>1205303</v>
      </c>
      <c r="L147" s="12" t="s">
        <v>87</v>
      </c>
      <c r="M147" s="12" t="s">
        <v>89</v>
      </c>
      <c r="N147" s="12" t="s">
        <v>10</v>
      </c>
      <c r="O147" s="12">
        <v>4</v>
      </c>
      <c r="P147" s="12">
        <v>0</v>
      </c>
      <c r="Q147" s="12">
        <v>0</v>
      </c>
      <c r="R147" s="12">
        <v>76001</v>
      </c>
      <c r="S147" s="59">
        <v>1.8821917808219177</v>
      </c>
      <c r="T147" s="59">
        <v>59.369863013698627</v>
      </c>
      <c r="U147" s="12">
        <v>1</v>
      </c>
      <c r="V147" s="12">
        <v>2</v>
      </c>
      <c r="W147" s="12">
        <v>3</v>
      </c>
      <c r="X147" s="12">
        <v>3</v>
      </c>
      <c r="Y147" s="12">
        <v>3</v>
      </c>
      <c r="Z147" s="58">
        <v>0</v>
      </c>
      <c r="AA147" s="58">
        <v>0</v>
      </c>
      <c r="AB147" s="58">
        <v>0</v>
      </c>
      <c r="AC147" s="58" t="e">
        <v>#N/A</v>
      </c>
    </row>
    <row r="148" spans="1:29" x14ac:dyDescent="0.3">
      <c r="A148" s="57">
        <v>4460480</v>
      </c>
      <c r="B148" s="12" t="s">
        <v>2318</v>
      </c>
      <c r="C148" s="58" t="s">
        <v>107</v>
      </c>
      <c r="D148" s="58" t="s">
        <v>30</v>
      </c>
      <c r="E148" s="58">
        <v>588085</v>
      </c>
      <c r="F148" s="58">
        <v>6263107</v>
      </c>
      <c r="G148" s="58">
        <f>+IF(F148&gt;K148+100000,F148-K148,0)</f>
        <v>5045767</v>
      </c>
      <c r="H148" s="58">
        <v>185589</v>
      </c>
      <c r="I148" s="58">
        <v>0</v>
      </c>
      <c r="J148" s="58">
        <v>2568664</v>
      </c>
      <c r="K148" s="58">
        <v>1217340</v>
      </c>
      <c r="L148" s="12" t="s">
        <v>87</v>
      </c>
      <c r="M148" s="12" t="s">
        <v>89</v>
      </c>
      <c r="N148" s="12" t="s">
        <v>10</v>
      </c>
      <c r="O148" s="12">
        <v>4</v>
      </c>
      <c r="P148" s="12">
        <v>0</v>
      </c>
      <c r="Q148" s="12">
        <v>0</v>
      </c>
      <c r="R148" s="12">
        <v>76130</v>
      </c>
      <c r="S148" s="59">
        <v>4.0191780821917806</v>
      </c>
      <c r="T148" s="59">
        <v>48.936986301369863</v>
      </c>
      <c r="U148" s="12">
        <v>1</v>
      </c>
      <c r="V148" s="12">
        <v>1</v>
      </c>
      <c r="W148" s="12">
        <v>1</v>
      </c>
      <c r="X148" s="12">
        <v>2</v>
      </c>
      <c r="Y148" s="12">
        <v>2</v>
      </c>
      <c r="Z148" s="58">
        <v>0</v>
      </c>
      <c r="AA148" s="58">
        <v>0</v>
      </c>
      <c r="AB148" s="58">
        <v>0</v>
      </c>
      <c r="AC148" s="58" t="e">
        <v>#N/A</v>
      </c>
    </row>
    <row r="149" spans="1:29" x14ac:dyDescent="0.3">
      <c r="A149" s="57">
        <v>2248440462</v>
      </c>
      <c r="B149" s="12" t="s">
        <v>2324</v>
      </c>
      <c r="C149" s="58" t="s">
        <v>107</v>
      </c>
      <c r="D149" s="58" t="s">
        <v>115</v>
      </c>
      <c r="E149" s="58"/>
      <c r="F149" s="58">
        <v>4700000</v>
      </c>
      <c r="G149" s="58">
        <f>+IF(F149&gt;K149+100000,F149-K149,0)</f>
        <v>3479880</v>
      </c>
      <c r="H149" s="58">
        <v>150271</v>
      </c>
      <c r="I149" s="58">
        <v>0</v>
      </c>
      <c r="J149" s="58">
        <v>0</v>
      </c>
      <c r="K149" s="58">
        <v>1220120</v>
      </c>
      <c r="L149" s="12" t="s">
        <v>88</v>
      </c>
      <c r="M149" s="12" t="s">
        <v>89</v>
      </c>
      <c r="N149" s="12" t="s">
        <v>10</v>
      </c>
      <c r="O149" s="12">
        <v>4</v>
      </c>
      <c r="P149" s="12">
        <v>0</v>
      </c>
      <c r="Q149" s="12">
        <v>0</v>
      </c>
      <c r="R149" s="12">
        <v>13052</v>
      </c>
      <c r="S149" s="59">
        <v>3.1095890410958904</v>
      </c>
      <c r="T149" s="59">
        <v>37.830136986301369</v>
      </c>
      <c r="U149" s="12">
        <v>1</v>
      </c>
      <c r="V149" s="12">
        <v>3</v>
      </c>
      <c r="W149" s="12">
        <v>1</v>
      </c>
      <c r="X149" s="12">
        <v>2</v>
      </c>
      <c r="Y149" s="12">
        <v>3</v>
      </c>
      <c r="Z149" s="58">
        <v>0</v>
      </c>
      <c r="AA149" s="58">
        <v>0</v>
      </c>
      <c r="AB149" s="58">
        <v>0</v>
      </c>
      <c r="AC149" s="58" t="e">
        <v>#N/A</v>
      </c>
    </row>
    <row r="150" spans="1:29" x14ac:dyDescent="0.3">
      <c r="A150" s="57">
        <v>2066682664</v>
      </c>
      <c r="B150" s="12" t="s">
        <v>2332</v>
      </c>
      <c r="C150" s="58" t="s">
        <v>107</v>
      </c>
      <c r="D150" s="58" t="s">
        <v>115</v>
      </c>
      <c r="E150" s="58">
        <v>13335</v>
      </c>
      <c r="F150" s="58">
        <v>3832579</v>
      </c>
      <c r="G150" s="58">
        <f>+IF(F150&gt;K150+100000,F150-K150,0)</f>
        <v>2602432</v>
      </c>
      <c r="H150" s="58">
        <v>223421</v>
      </c>
      <c r="I150" s="58">
        <v>0</v>
      </c>
      <c r="J150" s="58">
        <v>1800000</v>
      </c>
      <c r="K150" s="58">
        <v>1230147</v>
      </c>
      <c r="L150" s="12" t="s">
        <v>87</v>
      </c>
      <c r="M150" s="12" t="s">
        <v>89</v>
      </c>
      <c r="N150" s="12" t="s">
        <v>10</v>
      </c>
      <c r="O150" s="12">
        <v>4</v>
      </c>
      <c r="P150" s="12">
        <v>0</v>
      </c>
      <c r="Q150" s="12">
        <v>0</v>
      </c>
      <c r="R150" s="12">
        <v>76130</v>
      </c>
      <c r="S150" s="59">
        <v>1.9726027397260273</v>
      </c>
      <c r="T150" s="59">
        <v>30.791780821917808</v>
      </c>
      <c r="U150" s="12">
        <v>1</v>
      </c>
      <c r="V150" s="12">
        <v>2</v>
      </c>
      <c r="W150" s="12">
        <v>1</v>
      </c>
      <c r="X150" s="12">
        <v>3</v>
      </c>
      <c r="Y150" s="12">
        <v>1</v>
      </c>
      <c r="Z150" s="58">
        <v>0</v>
      </c>
      <c r="AA150" s="58">
        <v>0</v>
      </c>
      <c r="AB150" s="58">
        <v>0</v>
      </c>
      <c r="AC150" s="58" t="e">
        <v>#N/A</v>
      </c>
    </row>
    <row r="151" spans="1:29" x14ac:dyDescent="0.3">
      <c r="A151" s="57">
        <v>86088646</v>
      </c>
      <c r="B151" s="12" t="s">
        <v>2335</v>
      </c>
      <c r="C151" s="58" t="s">
        <v>107</v>
      </c>
      <c r="D151" s="58" t="s">
        <v>114</v>
      </c>
      <c r="E151" s="58"/>
      <c r="F151" s="58">
        <v>2372927</v>
      </c>
      <c r="G151" s="58">
        <f>+IF(F151&gt;K151+100000,F151-K151,0)</f>
        <v>1141290</v>
      </c>
      <c r="H151" s="58">
        <v>143104</v>
      </c>
      <c r="I151" s="58">
        <v>0</v>
      </c>
      <c r="J151" s="58">
        <v>2000000</v>
      </c>
      <c r="K151" s="58">
        <v>1231637</v>
      </c>
      <c r="L151" s="12" t="s">
        <v>87</v>
      </c>
      <c r="M151" s="12" t="s">
        <v>89</v>
      </c>
      <c r="N151" s="12" t="s">
        <v>10</v>
      </c>
      <c r="O151" s="12">
        <v>4</v>
      </c>
      <c r="P151" s="12">
        <v>0</v>
      </c>
      <c r="Q151" s="12">
        <v>0</v>
      </c>
      <c r="R151" s="12">
        <v>66001</v>
      </c>
      <c r="S151" s="59">
        <v>1.9095890410958904</v>
      </c>
      <c r="T151" s="59">
        <v>46.517808219178079</v>
      </c>
      <c r="U151" s="12">
        <v>1</v>
      </c>
      <c r="V151" s="12">
        <v>2</v>
      </c>
      <c r="W151" s="12">
        <v>3</v>
      </c>
      <c r="X151" s="12">
        <v>3</v>
      </c>
      <c r="Y151" s="12">
        <v>2</v>
      </c>
      <c r="Z151" s="58">
        <v>0</v>
      </c>
      <c r="AA151" s="58">
        <v>0</v>
      </c>
      <c r="AB151" s="58">
        <v>0</v>
      </c>
      <c r="AC151" s="58" t="e">
        <v>#N/A</v>
      </c>
    </row>
    <row r="152" spans="1:29" x14ac:dyDescent="0.3">
      <c r="A152" s="57">
        <v>26048068</v>
      </c>
      <c r="B152" s="12" t="s">
        <v>2336</v>
      </c>
      <c r="C152" s="58" t="s">
        <v>107</v>
      </c>
      <c r="D152" s="58" t="s">
        <v>115</v>
      </c>
      <c r="E152" s="58"/>
      <c r="F152" s="58">
        <v>3833551</v>
      </c>
      <c r="G152" s="58">
        <f>+IF(F152&gt;K152+100000,F152-K152,0)</f>
        <v>2601914</v>
      </c>
      <c r="H152" s="58">
        <v>127849</v>
      </c>
      <c r="I152" s="58">
        <v>0</v>
      </c>
      <c r="J152" s="58">
        <v>0</v>
      </c>
      <c r="K152" s="58">
        <v>1231637</v>
      </c>
      <c r="L152" s="12" t="s">
        <v>88</v>
      </c>
      <c r="M152" s="12" t="s">
        <v>89</v>
      </c>
      <c r="N152" s="12" t="s">
        <v>10</v>
      </c>
      <c r="O152" s="12">
        <v>4</v>
      </c>
      <c r="P152" s="12">
        <v>0</v>
      </c>
      <c r="Q152" s="12">
        <v>0</v>
      </c>
      <c r="R152" s="12">
        <v>76130</v>
      </c>
      <c r="S152" s="59">
        <v>1.9095890410958904</v>
      </c>
      <c r="T152" s="59">
        <v>40.287671232876711</v>
      </c>
      <c r="U152" s="12">
        <v>1</v>
      </c>
      <c r="V152" s="12">
        <v>2</v>
      </c>
      <c r="W152" s="12">
        <v>1</v>
      </c>
      <c r="X152" s="12">
        <v>2</v>
      </c>
      <c r="Y152" s="12">
        <v>2</v>
      </c>
      <c r="Z152" s="58">
        <v>0</v>
      </c>
      <c r="AA152" s="58">
        <v>0</v>
      </c>
      <c r="AB152" s="58">
        <v>0</v>
      </c>
      <c r="AC152" s="58" t="e">
        <v>#N/A</v>
      </c>
    </row>
    <row r="153" spans="1:29" x14ac:dyDescent="0.3">
      <c r="A153" s="57">
        <v>4208666</v>
      </c>
      <c r="B153" s="12" t="s">
        <v>2339</v>
      </c>
      <c r="C153" s="58" t="s">
        <v>107</v>
      </c>
      <c r="D153" s="58" t="s">
        <v>114</v>
      </c>
      <c r="E153" s="58">
        <v>9463</v>
      </c>
      <c r="F153" s="58">
        <v>2431812</v>
      </c>
      <c r="G153" s="58">
        <f>+IF(F153&gt;K153+100000,F153-K153,0)</f>
        <v>1194441</v>
      </c>
      <c r="H153" s="58">
        <v>176631</v>
      </c>
      <c r="I153" s="58">
        <v>0</v>
      </c>
      <c r="J153" s="58">
        <v>2050000</v>
      </c>
      <c r="K153" s="58">
        <v>1237371</v>
      </c>
      <c r="L153" s="12" t="s">
        <v>87</v>
      </c>
      <c r="M153" s="12" t="s">
        <v>89</v>
      </c>
      <c r="N153" s="12" t="s">
        <v>10</v>
      </c>
      <c r="O153" s="12">
        <v>4</v>
      </c>
      <c r="P153" s="12">
        <v>0</v>
      </c>
      <c r="Q153" s="12">
        <v>0</v>
      </c>
      <c r="R153" s="12">
        <v>76130</v>
      </c>
      <c r="S153" s="59">
        <v>4.1452054794520548</v>
      </c>
      <c r="T153" s="59">
        <v>47.082191780821915</v>
      </c>
      <c r="U153" s="12">
        <v>1</v>
      </c>
      <c r="V153" s="12">
        <v>0</v>
      </c>
      <c r="W153" s="12">
        <v>1</v>
      </c>
      <c r="X153" s="12">
        <v>2</v>
      </c>
      <c r="Y153" s="12">
        <v>1</v>
      </c>
      <c r="Z153" s="58">
        <v>0</v>
      </c>
      <c r="AA153" s="58">
        <v>0</v>
      </c>
      <c r="AB153" s="58">
        <v>0</v>
      </c>
      <c r="AC153" s="58" t="e">
        <v>#N/A</v>
      </c>
    </row>
    <row r="154" spans="1:29" x14ac:dyDescent="0.3">
      <c r="A154" s="57">
        <v>2224628668</v>
      </c>
      <c r="B154" s="12" t="s">
        <v>2353</v>
      </c>
      <c r="C154" s="58" t="s">
        <v>107</v>
      </c>
      <c r="D154" s="58" t="s">
        <v>115</v>
      </c>
      <c r="E154" s="58">
        <v>248746</v>
      </c>
      <c r="F154" s="58">
        <v>3867980</v>
      </c>
      <c r="G154" s="58">
        <f>+IF(F154&gt;K154+100000,F154-K154,0)</f>
        <v>2618798</v>
      </c>
      <c r="H154" s="58">
        <v>129383</v>
      </c>
      <c r="I154" s="58">
        <v>0</v>
      </c>
      <c r="J154" s="58">
        <v>1500000</v>
      </c>
      <c r="K154" s="58">
        <v>1249182</v>
      </c>
      <c r="L154" s="12" t="s">
        <v>87</v>
      </c>
      <c r="M154" s="12" t="s">
        <v>89</v>
      </c>
      <c r="N154" s="12" t="s">
        <v>10</v>
      </c>
      <c r="O154" s="12">
        <v>4</v>
      </c>
      <c r="P154" s="12">
        <v>0</v>
      </c>
      <c r="Q154" s="12">
        <v>0</v>
      </c>
      <c r="R154" s="12">
        <v>76130</v>
      </c>
      <c r="S154" s="59">
        <v>4.1780821917808222</v>
      </c>
      <c r="T154" s="59">
        <v>28.769863013698629</v>
      </c>
      <c r="U154" s="12">
        <v>1</v>
      </c>
      <c r="V154" s="12">
        <v>1</v>
      </c>
      <c r="W154" s="12">
        <v>1</v>
      </c>
      <c r="X154" s="12">
        <v>2</v>
      </c>
      <c r="Y154" s="12">
        <v>3</v>
      </c>
      <c r="Z154" s="58">
        <v>0</v>
      </c>
      <c r="AA154" s="58">
        <v>0</v>
      </c>
      <c r="AB154" s="58">
        <v>0</v>
      </c>
      <c r="AC154" s="58" t="e">
        <v>#N/A</v>
      </c>
    </row>
    <row r="155" spans="1:29" x14ac:dyDescent="0.3">
      <c r="A155" s="57">
        <v>2006288406</v>
      </c>
      <c r="B155" s="12" t="s">
        <v>2354</v>
      </c>
      <c r="C155" s="58" t="s">
        <v>107</v>
      </c>
      <c r="D155" s="58" t="s">
        <v>115</v>
      </c>
      <c r="E155" s="58"/>
      <c r="F155" s="58">
        <v>3868542</v>
      </c>
      <c r="G155" s="58">
        <f>+IF(F155&gt;K155+100000,F155-K155,0)</f>
        <v>2619360</v>
      </c>
      <c r="H155" s="58">
        <v>147191</v>
      </c>
      <c r="I155" s="58">
        <v>0</v>
      </c>
      <c r="J155" s="58">
        <v>1242993</v>
      </c>
      <c r="K155" s="58">
        <v>1249182</v>
      </c>
      <c r="L155" s="12" t="s">
        <v>87</v>
      </c>
      <c r="M155" s="12" t="s">
        <v>89</v>
      </c>
      <c r="N155" s="12" t="s">
        <v>10</v>
      </c>
      <c r="O155" s="12">
        <v>4</v>
      </c>
      <c r="P155" s="12">
        <v>0</v>
      </c>
      <c r="Q155" s="12">
        <v>0</v>
      </c>
      <c r="R155" s="12">
        <v>76130</v>
      </c>
      <c r="S155" s="59">
        <v>4.1780821917808222</v>
      </c>
      <c r="T155" s="59">
        <v>32.838356164383562</v>
      </c>
      <c r="U155" s="12">
        <v>2</v>
      </c>
      <c r="V155" s="12">
        <v>2</v>
      </c>
      <c r="W155" s="12">
        <v>2</v>
      </c>
      <c r="X155" s="12">
        <v>2</v>
      </c>
      <c r="Y155" s="12">
        <v>1</v>
      </c>
      <c r="Z155" s="58">
        <v>0</v>
      </c>
      <c r="AA155" s="58">
        <v>0</v>
      </c>
      <c r="AB155" s="58">
        <v>0</v>
      </c>
      <c r="AC155" s="58" t="e">
        <v>#N/A</v>
      </c>
    </row>
    <row r="156" spans="1:29" x14ac:dyDescent="0.3">
      <c r="A156" s="57">
        <v>2466268</v>
      </c>
      <c r="B156" s="12" t="s">
        <v>2355</v>
      </c>
      <c r="C156" s="58" t="s">
        <v>107</v>
      </c>
      <c r="D156" s="58" t="s">
        <v>115</v>
      </c>
      <c r="E156" s="58">
        <v>35351</v>
      </c>
      <c r="F156" s="58">
        <v>4605687</v>
      </c>
      <c r="G156" s="58">
        <f>+IF(F156&gt;K156+100000,F156-K156,0)</f>
        <v>3356251</v>
      </c>
      <c r="H156" s="58">
        <v>150818</v>
      </c>
      <c r="I156" s="58">
        <v>0</v>
      </c>
      <c r="J156" s="58">
        <v>0</v>
      </c>
      <c r="K156" s="58">
        <v>1249436</v>
      </c>
      <c r="L156" s="12" t="s">
        <v>88</v>
      </c>
      <c r="M156" s="12" t="s">
        <v>89</v>
      </c>
      <c r="N156" s="12" t="s">
        <v>10</v>
      </c>
      <c r="O156" s="12">
        <v>4</v>
      </c>
      <c r="P156" s="12">
        <v>0</v>
      </c>
      <c r="Q156" s="12">
        <v>0</v>
      </c>
      <c r="R156" s="12">
        <v>68615</v>
      </c>
      <c r="S156" s="59">
        <v>9.6767123287671239</v>
      </c>
      <c r="T156" s="59">
        <v>44.263013698630139</v>
      </c>
      <c r="U156" s="12">
        <v>1</v>
      </c>
      <c r="V156" s="12">
        <v>2</v>
      </c>
      <c r="W156" s="12">
        <v>2</v>
      </c>
      <c r="X156" s="12">
        <v>3</v>
      </c>
      <c r="Y156" s="12">
        <v>3</v>
      </c>
      <c r="Z156" s="58">
        <v>0</v>
      </c>
      <c r="AA156" s="58">
        <v>0</v>
      </c>
      <c r="AB156" s="58">
        <v>0</v>
      </c>
      <c r="AC156" s="58" t="e">
        <v>#N/A</v>
      </c>
    </row>
    <row r="157" spans="1:29" x14ac:dyDescent="0.3">
      <c r="A157" s="57">
        <v>42842066</v>
      </c>
      <c r="B157" s="12" t="s">
        <v>2366</v>
      </c>
      <c r="C157" s="58" t="s">
        <v>107</v>
      </c>
      <c r="D157" s="58" t="s">
        <v>115</v>
      </c>
      <c r="E157" s="58">
        <v>40133</v>
      </c>
      <c r="F157" s="58">
        <v>4900000</v>
      </c>
      <c r="G157" s="58">
        <f>+IF(F157&gt;K157+100000,F157-K157,0)</f>
        <v>3644699</v>
      </c>
      <c r="H157" s="58">
        <v>220307</v>
      </c>
      <c r="I157" s="58">
        <v>0</v>
      </c>
      <c r="J157" s="58">
        <v>1261503</v>
      </c>
      <c r="K157" s="58">
        <v>1255301</v>
      </c>
      <c r="L157" s="12" t="s">
        <v>87</v>
      </c>
      <c r="M157" s="12" t="s">
        <v>89</v>
      </c>
      <c r="N157" s="12" t="s">
        <v>10</v>
      </c>
      <c r="O157" s="12">
        <v>4</v>
      </c>
      <c r="P157" s="12">
        <v>0</v>
      </c>
      <c r="Q157" s="12">
        <v>0</v>
      </c>
      <c r="R157" s="12">
        <v>8001</v>
      </c>
      <c r="S157" s="59">
        <v>4.2986301369863016</v>
      </c>
      <c r="T157" s="59">
        <v>50.731506849315068</v>
      </c>
      <c r="U157" s="12">
        <v>2</v>
      </c>
      <c r="V157" s="12">
        <v>0</v>
      </c>
      <c r="W157" s="12">
        <v>1</v>
      </c>
      <c r="X157" s="12">
        <v>2</v>
      </c>
      <c r="Y157" s="12">
        <v>1</v>
      </c>
      <c r="Z157" s="58">
        <v>0</v>
      </c>
      <c r="AA157" s="58">
        <v>0</v>
      </c>
      <c r="AB157" s="58">
        <v>0</v>
      </c>
      <c r="AC157" s="58" t="e">
        <v>#N/A</v>
      </c>
    </row>
    <row r="158" spans="1:29" x14ac:dyDescent="0.3">
      <c r="A158" s="57">
        <v>66066242</v>
      </c>
      <c r="B158" s="12" t="s">
        <v>2368</v>
      </c>
      <c r="C158" s="58" t="s">
        <v>107</v>
      </c>
      <c r="D158" s="58" t="s">
        <v>114</v>
      </c>
      <c r="E158" s="58"/>
      <c r="F158" s="58">
        <v>2722913</v>
      </c>
      <c r="G158" s="58">
        <f>+IF(F158&gt;K158+100000,F158-K158,0)</f>
        <v>1466867</v>
      </c>
      <c r="H158" s="58">
        <v>181101</v>
      </c>
      <c r="I158" s="58">
        <v>0</v>
      </c>
      <c r="J158" s="58">
        <v>1270000</v>
      </c>
      <c r="K158" s="58">
        <v>1256046</v>
      </c>
      <c r="L158" s="12" t="s">
        <v>87</v>
      </c>
      <c r="M158" s="12" t="s">
        <v>89</v>
      </c>
      <c r="N158" s="12" t="s">
        <v>10</v>
      </c>
      <c r="O158" s="12">
        <v>4</v>
      </c>
      <c r="P158" s="12">
        <v>0</v>
      </c>
      <c r="Q158" s="12">
        <v>0</v>
      </c>
      <c r="R158" s="12">
        <v>76130</v>
      </c>
      <c r="S158" s="59">
        <v>4.3068493150684928</v>
      </c>
      <c r="T158" s="59">
        <v>43.490410958904107</v>
      </c>
      <c r="U158" s="12">
        <v>2</v>
      </c>
      <c r="V158" s="12">
        <v>0</v>
      </c>
      <c r="W158" s="12">
        <v>1</v>
      </c>
      <c r="X158" s="12">
        <v>2</v>
      </c>
      <c r="Y158" s="12">
        <v>1</v>
      </c>
      <c r="Z158" s="58">
        <v>0</v>
      </c>
      <c r="AA158" s="58">
        <v>0</v>
      </c>
      <c r="AB158" s="58">
        <v>0</v>
      </c>
      <c r="AC158" s="58" t="e">
        <v>#N/A</v>
      </c>
    </row>
    <row r="159" spans="1:29" x14ac:dyDescent="0.3">
      <c r="A159" s="57">
        <v>2200804024</v>
      </c>
      <c r="B159" s="12" t="s">
        <v>2369</v>
      </c>
      <c r="C159" s="58" t="s">
        <v>107</v>
      </c>
      <c r="D159" s="58" t="s">
        <v>115</v>
      </c>
      <c r="E159" s="58">
        <v>90600</v>
      </c>
      <c r="F159" s="58">
        <v>3464276</v>
      </c>
      <c r="G159" s="58">
        <f>+IF(F159&gt;K159+100000,F159-K159,0)</f>
        <v>2208156</v>
      </c>
      <c r="H159" s="58">
        <v>142213</v>
      </c>
      <c r="I159" s="58">
        <v>0</v>
      </c>
      <c r="J159" s="58">
        <v>1900000</v>
      </c>
      <c r="K159" s="58">
        <v>1256120</v>
      </c>
      <c r="L159" s="12" t="s">
        <v>87</v>
      </c>
      <c r="M159" s="12" t="s">
        <v>89</v>
      </c>
      <c r="N159" s="12" t="s">
        <v>10</v>
      </c>
      <c r="O159" s="12">
        <v>4</v>
      </c>
      <c r="P159" s="12">
        <v>0</v>
      </c>
      <c r="Q159" s="12">
        <v>0</v>
      </c>
      <c r="R159" s="12">
        <v>68001</v>
      </c>
      <c r="S159" s="59">
        <v>2.989041095890411</v>
      </c>
      <c r="T159" s="59">
        <v>31.912328767123288</v>
      </c>
      <c r="U159" s="12">
        <v>1</v>
      </c>
      <c r="V159" s="12">
        <v>4</v>
      </c>
      <c r="W159" s="12">
        <v>3</v>
      </c>
      <c r="X159" s="12">
        <v>3</v>
      </c>
      <c r="Y159" s="12">
        <v>1</v>
      </c>
      <c r="Z159" s="58">
        <v>0</v>
      </c>
      <c r="AA159" s="58">
        <v>0</v>
      </c>
      <c r="AB159" s="58">
        <v>0</v>
      </c>
      <c r="AC159" s="58" t="e">
        <v>#N/A</v>
      </c>
    </row>
    <row r="160" spans="1:29" x14ac:dyDescent="0.3">
      <c r="A160" s="57">
        <v>2004026422</v>
      </c>
      <c r="B160" s="12" t="s">
        <v>2381</v>
      </c>
      <c r="C160" s="58" t="s">
        <v>107</v>
      </c>
      <c r="D160" s="58" t="s">
        <v>115</v>
      </c>
      <c r="E160" s="58">
        <v>298766</v>
      </c>
      <c r="F160" s="58">
        <v>4278092</v>
      </c>
      <c r="G160" s="58">
        <f>+IF(F160&gt;K160+100000,F160-K160,0)</f>
        <v>3016488</v>
      </c>
      <c r="H160" s="58">
        <v>246731</v>
      </c>
      <c r="I160" s="58">
        <v>0</v>
      </c>
      <c r="J160" s="58">
        <v>3700000</v>
      </c>
      <c r="K160" s="58">
        <v>1261604</v>
      </c>
      <c r="L160" s="12" t="s">
        <v>87</v>
      </c>
      <c r="M160" s="12" t="s">
        <v>89</v>
      </c>
      <c r="N160" s="12" t="s">
        <v>10</v>
      </c>
      <c r="O160" s="12">
        <v>4</v>
      </c>
      <c r="P160" s="12">
        <v>0</v>
      </c>
      <c r="Q160" s="12">
        <v>0</v>
      </c>
      <c r="R160" s="12">
        <v>63001</v>
      </c>
      <c r="S160" s="59">
        <v>4.1753424657534248</v>
      </c>
      <c r="T160" s="59">
        <v>31.19178082191781</v>
      </c>
      <c r="U160" s="12">
        <v>2</v>
      </c>
      <c r="V160" s="12">
        <v>2</v>
      </c>
      <c r="W160" s="12">
        <v>1</v>
      </c>
      <c r="X160" s="12">
        <v>2</v>
      </c>
      <c r="Y160" s="12">
        <v>4</v>
      </c>
      <c r="Z160" s="58">
        <v>0</v>
      </c>
      <c r="AA160" s="58">
        <v>0</v>
      </c>
      <c r="AB160" s="58">
        <v>0</v>
      </c>
      <c r="AC160" s="58" t="e">
        <v>#N/A</v>
      </c>
    </row>
    <row r="161" spans="1:29" x14ac:dyDescent="0.3">
      <c r="A161" s="57">
        <v>86244444</v>
      </c>
      <c r="B161" s="12" t="s">
        <v>2396</v>
      </c>
      <c r="C161" s="58" t="s">
        <v>107</v>
      </c>
      <c r="D161" s="58" t="s">
        <v>115</v>
      </c>
      <c r="E161" s="58">
        <v>153757</v>
      </c>
      <c r="F161" s="58">
        <v>3338197</v>
      </c>
      <c r="G161" s="58">
        <f>+IF(F161&gt;K161+100000,F161-K161,0)</f>
        <v>2066180</v>
      </c>
      <c r="H161" s="58">
        <v>136860</v>
      </c>
      <c r="I161" s="58">
        <v>0</v>
      </c>
      <c r="J161" s="58">
        <v>2420493</v>
      </c>
      <c r="K161" s="58">
        <v>1272017</v>
      </c>
      <c r="L161" s="12" t="s">
        <v>87</v>
      </c>
      <c r="M161" s="12" t="s">
        <v>89</v>
      </c>
      <c r="N161" s="12" t="s">
        <v>10</v>
      </c>
      <c r="O161" s="12">
        <v>4</v>
      </c>
      <c r="P161" s="12">
        <v>0</v>
      </c>
      <c r="Q161" s="12">
        <v>0</v>
      </c>
      <c r="R161" s="12">
        <v>76130</v>
      </c>
      <c r="S161" s="59">
        <v>4.2575342465753421</v>
      </c>
      <c r="T161" s="59">
        <v>51.649315068493152</v>
      </c>
      <c r="U161" s="12">
        <v>1</v>
      </c>
      <c r="V161" s="12">
        <v>0</v>
      </c>
      <c r="W161" s="12">
        <v>1</v>
      </c>
      <c r="X161" s="12">
        <v>2</v>
      </c>
      <c r="Y161" s="12">
        <v>3</v>
      </c>
      <c r="Z161" s="58">
        <v>0</v>
      </c>
      <c r="AA161" s="58">
        <v>0</v>
      </c>
      <c r="AB161" s="58">
        <v>0</v>
      </c>
      <c r="AC161" s="58" t="e">
        <v>#N/A</v>
      </c>
    </row>
    <row r="162" spans="1:29" x14ac:dyDescent="0.3">
      <c r="A162" s="57">
        <v>2020406468</v>
      </c>
      <c r="B162" s="12" t="s">
        <v>2421</v>
      </c>
      <c r="C162" s="58" t="s">
        <v>107</v>
      </c>
      <c r="D162" s="58" t="s">
        <v>114</v>
      </c>
      <c r="E162" s="58"/>
      <c r="F162" s="58">
        <v>2341077</v>
      </c>
      <c r="G162" s="58">
        <f>+IF(F162&gt;K162+100000,F162-K162,0)</f>
        <v>1057341</v>
      </c>
      <c r="H162" s="58">
        <v>148039</v>
      </c>
      <c r="I162" s="58">
        <v>0</v>
      </c>
      <c r="J162" s="58">
        <v>1000000</v>
      </c>
      <c r="K162" s="58">
        <v>1283736</v>
      </c>
      <c r="L162" s="12" t="s">
        <v>87</v>
      </c>
      <c r="M162" s="12" t="s">
        <v>89</v>
      </c>
      <c r="N162" s="12" t="s">
        <v>10</v>
      </c>
      <c r="O162" s="12">
        <v>4</v>
      </c>
      <c r="P162" s="12">
        <v>0</v>
      </c>
      <c r="Q162" s="12">
        <v>0</v>
      </c>
      <c r="R162" s="12">
        <v>5001</v>
      </c>
      <c r="S162" s="59">
        <v>4.2575342465753421</v>
      </c>
      <c r="T162" s="59">
        <v>35.101369863013701</v>
      </c>
      <c r="U162" s="12">
        <v>1</v>
      </c>
      <c r="V162" s="12">
        <v>0</v>
      </c>
      <c r="W162" s="12">
        <v>1</v>
      </c>
      <c r="X162" s="12">
        <v>2</v>
      </c>
      <c r="Y162" s="12">
        <v>3</v>
      </c>
      <c r="Z162" s="58">
        <v>0</v>
      </c>
      <c r="AA162" s="58">
        <v>0</v>
      </c>
      <c r="AB162" s="58">
        <v>0</v>
      </c>
      <c r="AC162" s="58" t="e">
        <v>#N/A</v>
      </c>
    </row>
    <row r="163" spans="1:29" x14ac:dyDescent="0.3">
      <c r="A163" s="57">
        <v>2062000224</v>
      </c>
      <c r="B163" s="12" t="s">
        <v>2424</v>
      </c>
      <c r="C163" s="58" t="s">
        <v>107</v>
      </c>
      <c r="D163" s="58" t="s">
        <v>115</v>
      </c>
      <c r="E163" s="58">
        <v>120800</v>
      </c>
      <c r="F163" s="58">
        <v>5827801</v>
      </c>
      <c r="G163" s="58">
        <f>+IF(F163&gt;K163+100000,F163-K163,0)</f>
        <v>4543681</v>
      </c>
      <c r="H163" s="58">
        <v>232500</v>
      </c>
      <c r="I163" s="58">
        <v>0</v>
      </c>
      <c r="J163" s="58">
        <v>2900000</v>
      </c>
      <c r="K163" s="58">
        <v>1284120</v>
      </c>
      <c r="L163" s="12" t="s">
        <v>87</v>
      </c>
      <c r="M163" s="12" t="s">
        <v>89</v>
      </c>
      <c r="N163" s="12" t="s">
        <v>10</v>
      </c>
      <c r="O163" s="12">
        <v>4</v>
      </c>
      <c r="P163" s="12">
        <v>0</v>
      </c>
      <c r="Q163" s="12">
        <v>0</v>
      </c>
      <c r="R163" s="12">
        <v>68255</v>
      </c>
      <c r="S163" s="59">
        <v>3.3205479452054796</v>
      </c>
      <c r="T163" s="59">
        <v>31.745205479452054</v>
      </c>
      <c r="U163" s="12">
        <v>2</v>
      </c>
      <c r="V163" s="12">
        <v>2</v>
      </c>
      <c r="W163" s="12">
        <v>1</v>
      </c>
      <c r="X163" s="12">
        <v>2</v>
      </c>
      <c r="Y163" s="12">
        <v>3</v>
      </c>
      <c r="Z163" s="58">
        <v>0</v>
      </c>
      <c r="AA163" s="58">
        <v>0</v>
      </c>
      <c r="AB163" s="58">
        <v>0</v>
      </c>
      <c r="AC163" s="58" t="e">
        <v>#N/A</v>
      </c>
    </row>
    <row r="164" spans="1:29" x14ac:dyDescent="0.3">
      <c r="A164" s="57">
        <v>2200806822</v>
      </c>
      <c r="B164" s="12" t="s">
        <v>2431</v>
      </c>
      <c r="C164" s="58" t="s">
        <v>107</v>
      </c>
      <c r="D164" s="58" t="s">
        <v>115</v>
      </c>
      <c r="E164" s="58"/>
      <c r="F164" s="58">
        <v>4337627</v>
      </c>
      <c r="G164" s="58">
        <f>+IF(F164&gt;K164+100000,F164-K164,0)</f>
        <v>3053495</v>
      </c>
      <c r="H164" s="58">
        <v>143622</v>
      </c>
      <c r="I164" s="58">
        <v>0</v>
      </c>
      <c r="J164" s="58">
        <v>0</v>
      </c>
      <c r="K164" s="58">
        <v>1284132</v>
      </c>
      <c r="L164" s="12" t="s">
        <v>88</v>
      </c>
      <c r="M164" s="12" t="s">
        <v>89</v>
      </c>
      <c r="N164" s="12" t="s">
        <v>10</v>
      </c>
      <c r="O164" s="12">
        <v>4</v>
      </c>
      <c r="P164" s="12">
        <v>0</v>
      </c>
      <c r="Q164" s="12">
        <v>0</v>
      </c>
      <c r="R164" s="12">
        <v>5615</v>
      </c>
      <c r="S164" s="59">
        <v>0.16986301369863013</v>
      </c>
      <c r="T164" s="59">
        <v>23.263013698630136</v>
      </c>
      <c r="U164" s="12">
        <v>1</v>
      </c>
      <c r="V164" s="12">
        <v>2</v>
      </c>
      <c r="W164" s="12">
        <v>1</v>
      </c>
      <c r="X164" s="12">
        <v>2</v>
      </c>
      <c r="Y164" s="12">
        <v>1</v>
      </c>
      <c r="Z164" s="58">
        <v>0</v>
      </c>
      <c r="AA164" s="58">
        <v>0</v>
      </c>
      <c r="AB164" s="58">
        <v>0</v>
      </c>
      <c r="AC164" s="58" t="e">
        <v>#N/A</v>
      </c>
    </row>
    <row r="165" spans="1:29" x14ac:dyDescent="0.3">
      <c r="A165" s="57">
        <v>20440446</v>
      </c>
      <c r="B165" s="12" t="s">
        <v>2433</v>
      </c>
      <c r="C165" s="58" t="s">
        <v>107</v>
      </c>
      <c r="D165" s="58" t="s">
        <v>115</v>
      </c>
      <c r="E165" s="58">
        <v>739920</v>
      </c>
      <c r="F165" s="58">
        <v>4991425</v>
      </c>
      <c r="G165" s="58">
        <f>+IF(F165&gt;K165+100000,F165-K165,0)</f>
        <v>3702181</v>
      </c>
      <c r="H165" s="58">
        <v>246308</v>
      </c>
      <c r="I165" s="58">
        <v>0</v>
      </c>
      <c r="J165" s="58">
        <v>3806315</v>
      </c>
      <c r="K165" s="58">
        <v>1289244</v>
      </c>
      <c r="L165" s="12" t="s">
        <v>87</v>
      </c>
      <c r="M165" s="12" t="s">
        <v>89</v>
      </c>
      <c r="N165" s="12" t="s">
        <v>10</v>
      </c>
      <c r="O165" s="12">
        <v>4</v>
      </c>
      <c r="P165" s="12">
        <v>0</v>
      </c>
      <c r="Q165" s="12">
        <v>0</v>
      </c>
      <c r="R165" s="12">
        <v>76130</v>
      </c>
      <c r="S165" s="59">
        <v>4.4301369863013695</v>
      </c>
      <c r="T165" s="59">
        <v>37.515068493150686</v>
      </c>
      <c r="U165" s="12">
        <v>2</v>
      </c>
      <c r="V165" s="12">
        <v>0</v>
      </c>
      <c r="W165" s="12">
        <v>1</v>
      </c>
      <c r="X165" s="12">
        <v>2</v>
      </c>
      <c r="Y165" s="12">
        <v>1</v>
      </c>
      <c r="Z165" s="58">
        <v>0</v>
      </c>
      <c r="AA165" s="58">
        <v>0</v>
      </c>
      <c r="AB165" s="58">
        <v>0</v>
      </c>
      <c r="AC165" s="58" t="e">
        <v>#N/A</v>
      </c>
    </row>
    <row r="166" spans="1:29" x14ac:dyDescent="0.3">
      <c r="A166" s="57">
        <v>2224642006</v>
      </c>
      <c r="B166" s="12" t="s">
        <v>2440</v>
      </c>
      <c r="C166" s="58" t="s">
        <v>107</v>
      </c>
      <c r="D166" s="58" t="s">
        <v>115</v>
      </c>
      <c r="E166" s="58">
        <v>40206</v>
      </c>
      <c r="F166" s="58">
        <v>3531315</v>
      </c>
      <c r="G166" s="58">
        <f>+IF(F166&gt;K166+100000,F166-K166,0)</f>
        <v>2238522</v>
      </c>
      <c r="H166" s="58">
        <v>288507</v>
      </c>
      <c r="I166" s="58">
        <v>0</v>
      </c>
      <c r="J166" s="58">
        <v>3240462</v>
      </c>
      <c r="K166" s="58">
        <v>1292793</v>
      </c>
      <c r="L166" s="12" t="s">
        <v>87</v>
      </c>
      <c r="M166" s="12" t="s">
        <v>89</v>
      </c>
      <c r="N166" s="12" t="s">
        <v>10</v>
      </c>
      <c r="O166" s="12">
        <v>4</v>
      </c>
      <c r="P166" s="12">
        <v>0</v>
      </c>
      <c r="Q166" s="12">
        <v>0</v>
      </c>
      <c r="R166" s="12">
        <v>76130</v>
      </c>
      <c r="S166" s="59">
        <v>4.3890410958904109</v>
      </c>
      <c r="T166" s="59">
        <v>27.364383561643837</v>
      </c>
      <c r="U166" s="12">
        <v>2</v>
      </c>
      <c r="V166" s="12">
        <v>0</v>
      </c>
      <c r="W166" s="12">
        <v>1</v>
      </c>
      <c r="X166" s="12">
        <v>2</v>
      </c>
      <c r="Y166" s="12">
        <v>1</v>
      </c>
      <c r="Z166" s="58">
        <v>0</v>
      </c>
      <c r="AA166" s="58">
        <v>0</v>
      </c>
      <c r="AB166" s="58">
        <v>0</v>
      </c>
      <c r="AC166" s="58" t="e">
        <v>#N/A</v>
      </c>
    </row>
    <row r="167" spans="1:29" x14ac:dyDescent="0.3">
      <c r="A167" s="57">
        <v>2222464424</v>
      </c>
      <c r="B167" s="12" t="s">
        <v>2454</v>
      </c>
      <c r="C167" s="58" t="s">
        <v>107</v>
      </c>
      <c r="D167" s="58" t="s">
        <v>115</v>
      </c>
      <c r="E167" s="58">
        <v>162333</v>
      </c>
      <c r="F167" s="58">
        <v>4332998</v>
      </c>
      <c r="G167" s="58">
        <f>+IF(F167&gt;K167+100000,F167-K167,0)</f>
        <v>3027783</v>
      </c>
      <c r="H167" s="58">
        <v>117895</v>
      </c>
      <c r="I167" s="58">
        <v>0</v>
      </c>
      <c r="J167" s="58">
        <v>1700000</v>
      </c>
      <c r="K167" s="58">
        <v>1305215</v>
      </c>
      <c r="L167" s="12" t="s">
        <v>87</v>
      </c>
      <c r="M167" s="12" t="s">
        <v>89</v>
      </c>
      <c r="N167" s="12" t="s">
        <v>10</v>
      </c>
      <c r="O167" s="12">
        <v>4</v>
      </c>
      <c r="P167" s="12">
        <v>0</v>
      </c>
      <c r="Q167" s="12">
        <v>0</v>
      </c>
      <c r="R167" s="12">
        <v>19573</v>
      </c>
      <c r="S167" s="59">
        <v>4.3890410958904109</v>
      </c>
      <c r="T167" s="59">
        <v>34.542465753424658</v>
      </c>
      <c r="U167" s="12">
        <v>2</v>
      </c>
      <c r="V167" s="12">
        <v>0</v>
      </c>
      <c r="W167" s="12">
        <v>1</v>
      </c>
      <c r="X167" s="12">
        <v>2</v>
      </c>
      <c r="Y167" s="12">
        <v>1</v>
      </c>
      <c r="Z167" s="58">
        <v>0</v>
      </c>
      <c r="AA167" s="58">
        <v>0</v>
      </c>
      <c r="AB167" s="58">
        <v>0</v>
      </c>
      <c r="AC167" s="58" t="e">
        <v>#N/A</v>
      </c>
    </row>
    <row r="168" spans="1:29" x14ac:dyDescent="0.3">
      <c r="A168" s="57">
        <v>2224620044</v>
      </c>
      <c r="B168" s="12" t="s">
        <v>2455</v>
      </c>
      <c r="C168" s="58" t="s">
        <v>107</v>
      </c>
      <c r="D168" s="58" t="s">
        <v>114</v>
      </c>
      <c r="E168" s="58">
        <v>45300</v>
      </c>
      <c r="F168" s="58">
        <v>2391167</v>
      </c>
      <c r="G168" s="58">
        <f>+IF(F168&gt;K168+100000,F168-K168,0)</f>
        <v>1085952</v>
      </c>
      <c r="H168" s="58">
        <v>242683</v>
      </c>
      <c r="I168" s="58">
        <v>0</v>
      </c>
      <c r="J168" s="58">
        <v>2500000</v>
      </c>
      <c r="K168" s="58">
        <v>1305215</v>
      </c>
      <c r="L168" s="12" t="s">
        <v>87</v>
      </c>
      <c r="M168" s="12" t="s">
        <v>89</v>
      </c>
      <c r="N168" s="12" t="s">
        <v>10</v>
      </c>
      <c r="O168" s="12">
        <v>4</v>
      </c>
      <c r="P168" s="12">
        <v>0</v>
      </c>
      <c r="Q168" s="12">
        <v>0</v>
      </c>
      <c r="R168" s="12">
        <v>76130</v>
      </c>
      <c r="S168" s="59">
        <v>4.3890410958904109</v>
      </c>
      <c r="T168" s="59">
        <v>33.293150684931504</v>
      </c>
      <c r="U168" s="12">
        <v>1</v>
      </c>
      <c r="V168" s="12">
        <v>0</v>
      </c>
      <c r="W168" s="12">
        <v>1</v>
      </c>
      <c r="X168" s="12">
        <v>2</v>
      </c>
      <c r="Y168" s="12">
        <v>1</v>
      </c>
      <c r="Z168" s="58">
        <v>0</v>
      </c>
      <c r="AA168" s="58">
        <v>0</v>
      </c>
      <c r="AB168" s="58">
        <v>0</v>
      </c>
      <c r="AC168" s="58" t="e">
        <v>#N/A</v>
      </c>
    </row>
    <row r="169" spans="1:29" x14ac:dyDescent="0.3">
      <c r="A169" s="57">
        <v>2224804608</v>
      </c>
      <c r="B169" s="12" t="s">
        <v>2461</v>
      </c>
      <c r="C169" s="58" t="s">
        <v>107</v>
      </c>
      <c r="D169" s="58" t="s">
        <v>115</v>
      </c>
      <c r="E169" s="58">
        <v>103691</v>
      </c>
      <c r="F169" s="58">
        <v>3982796</v>
      </c>
      <c r="G169" s="58">
        <f>+IF(F169&gt;K169+100000,F169-K169,0)</f>
        <v>2676928</v>
      </c>
      <c r="H169" s="58">
        <v>236861</v>
      </c>
      <c r="I169" s="58">
        <v>0</v>
      </c>
      <c r="J169" s="58">
        <v>2682541</v>
      </c>
      <c r="K169" s="58">
        <v>1305868</v>
      </c>
      <c r="L169" s="12" t="s">
        <v>87</v>
      </c>
      <c r="M169" s="12" t="s">
        <v>89</v>
      </c>
      <c r="N169" s="12" t="s">
        <v>10</v>
      </c>
      <c r="O169" s="12">
        <v>4</v>
      </c>
      <c r="P169" s="12">
        <v>0</v>
      </c>
      <c r="Q169" s="12">
        <v>0</v>
      </c>
      <c r="R169" s="12">
        <v>76130</v>
      </c>
      <c r="S169" s="59">
        <v>4.3479452054794523</v>
      </c>
      <c r="T169" s="59">
        <v>27.493150684931507</v>
      </c>
      <c r="U169" s="12">
        <v>1</v>
      </c>
      <c r="V169" s="12">
        <v>0</v>
      </c>
      <c r="W169" s="12">
        <v>1</v>
      </c>
      <c r="X169" s="12">
        <v>2</v>
      </c>
      <c r="Y169" s="12">
        <v>1</v>
      </c>
      <c r="Z169" s="58">
        <v>0</v>
      </c>
      <c r="AA169" s="58">
        <v>0</v>
      </c>
      <c r="AB169" s="58">
        <v>0</v>
      </c>
      <c r="AC169" s="58" t="e">
        <v>#N/A</v>
      </c>
    </row>
    <row r="170" spans="1:29" x14ac:dyDescent="0.3">
      <c r="A170" s="57">
        <v>2044024026</v>
      </c>
      <c r="B170" s="12" t="s">
        <v>2469</v>
      </c>
      <c r="C170" s="58" t="s">
        <v>107</v>
      </c>
      <c r="D170" s="58" t="s">
        <v>114</v>
      </c>
      <c r="E170" s="58"/>
      <c r="F170" s="58">
        <v>3275538</v>
      </c>
      <c r="G170" s="58">
        <f>+IF(F170&gt;K170+100000,F170-K170,0)</f>
        <v>1961109</v>
      </c>
      <c r="H170" s="58">
        <v>142213</v>
      </c>
      <c r="I170" s="58">
        <v>0</v>
      </c>
      <c r="J170" s="58">
        <v>1700000</v>
      </c>
      <c r="K170" s="58">
        <v>1314429</v>
      </c>
      <c r="L170" s="12" t="s">
        <v>87</v>
      </c>
      <c r="M170" s="12" t="s">
        <v>89</v>
      </c>
      <c r="N170" s="12" t="s">
        <v>10</v>
      </c>
      <c r="O170" s="12">
        <v>4</v>
      </c>
      <c r="P170" s="12">
        <v>0</v>
      </c>
      <c r="Q170" s="12">
        <v>0</v>
      </c>
      <c r="R170" s="12">
        <v>13052</v>
      </c>
      <c r="S170" s="59">
        <v>2.2383561643835614</v>
      </c>
      <c r="T170" s="59">
        <v>28.443835616438356</v>
      </c>
      <c r="U170" s="12">
        <v>1</v>
      </c>
      <c r="V170" s="12">
        <v>2</v>
      </c>
      <c r="W170" s="12">
        <v>2</v>
      </c>
      <c r="X170" s="12">
        <v>3</v>
      </c>
      <c r="Y170" s="12">
        <v>3</v>
      </c>
      <c r="Z170" s="58">
        <v>0</v>
      </c>
      <c r="AA170" s="58">
        <v>0</v>
      </c>
      <c r="AB170" s="58">
        <v>0</v>
      </c>
      <c r="AC170" s="58" t="e">
        <v>#N/A</v>
      </c>
    </row>
    <row r="171" spans="1:29" x14ac:dyDescent="0.3">
      <c r="A171" s="57">
        <v>4828466</v>
      </c>
      <c r="B171" s="12" t="s">
        <v>2472</v>
      </c>
      <c r="C171" s="58" t="s">
        <v>107</v>
      </c>
      <c r="D171" s="58" t="s">
        <v>115</v>
      </c>
      <c r="E171" s="58"/>
      <c r="F171" s="58">
        <v>5096896</v>
      </c>
      <c r="G171" s="58">
        <f>+IF(F171&gt;K171+100000,F171-K171,0)</f>
        <v>3782467</v>
      </c>
      <c r="H171" s="58">
        <v>225754</v>
      </c>
      <c r="I171" s="58">
        <v>0</v>
      </c>
      <c r="J171" s="58">
        <v>2600000</v>
      </c>
      <c r="K171" s="58">
        <v>1314429</v>
      </c>
      <c r="L171" s="12" t="s">
        <v>87</v>
      </c>
      <c r="M171" s="12" t="s">
        <v>89</v>
      </c>
      <c r="N171" s="12" t="s">
        <v>10</v>
      </c>
      <c r="O171" s="12">
        <v>4</v>
      </c>
      <c r="P171" s="12">
        <v>0</v>
      </c>
      <c r="Q171" s="12">
        <v>0</v>
      </c>
      <c r="R171" s="12">
        <v>13052</v>
      </c>
      <c r="S171" s="59">
        <v>2.2383561643835614</v>
      </c>
      <c r="T171" s="59">
        <v>42.424657534246577</v>
      </c>
      <c r="U171" s="12">
        <v>1</v>
      </c>
      <c r="V171" s="12">
        <v>3</v>
      </c>
      <c r="W171" s="12">
        <v>2</v>
      </c>
      <c r="X171" s="12">
        <v>3</v>
      </c>
      <c r="Y171" s="12">
        <v>3</v>
      </c>
      <c r="Z171" s="58">
        <v>0</v>
      </c>
      <c r="AA171" s="58">
        <v>0</v>
      </c>
      <c r="AB171" s="58">
        <v>0</v>
      </c>
      <c r="AC171" s="58" t="e">
        <v>#N/A</v>
      </c>
    </row>
    <row r="172" spans="1:29" x14ac:dyDescent="0.3">
      <c r="A172" s="57">
        <v>40680480</v>
      </c>
      <c r="B172" s="12" t="s">
        <v>2475</v>
      </c>
      <c r="C172" s="58" t="s">
        <v>107</v>
      </c>
      <c r="D172" s="58" t="s">
        <v>114</v>
      </c>
      <c r="E172" s="58"/>
      <c r="F172" s="58">
        <v>2500000</v>
      </c>
      <c r="G172" s="58">
        <f>+IF(F172&gt;K172+100000,F172-K172,0)</f>
        <v>1183740</v>
      </c>
      <c r="H172" s="58">
        <v>158088</v>
      </c>
      <c r="I172" s="58">
        <v>0</v>
      </c>
      <c r="J172" s="58">
        <v>0</v>
      </c>
      <c r="K172" s="58">
        <v>1316260</v>
      </c>
      <c r="L172" s="12" t="s">
        <v>88</v>
      </c>
      <c r="M172" s="12" t="s">
        <v>89</v>
      </c>
      <c r="N172" s="12" t="s">
        <v>10</v>
      </c>
      <c r="O172" s="12">
        <v>4</v>
      </c>
      <c r="P172" s="12">
        <v>0</v>
      </c>
      <c r="Q172" s="12">
        <v>0</v>
      </c>
      <c r="R172" s="12">
        <v>68615</v>
      </c>
      <c r="S172" s="59">
        <v>6.7945205479452051</v>
      </c>
      <c r="T172" s="59">
        <v>39.4</v>
      </c>
      <c r="U172" s="12">
        <v>2</v>
      </c>
      <c r="V172" s="12">
        <v>2</v>
      </c>
      <c r="W172" s="12">
        <v>1</v>
      </c>
      <c r="X172" s="12">
        <v>2</v>
      </c>
      <c r="Y172" s="12">
        <v>4</v>
      </c>
      <c r="Z172" s="58">
        <v>0</v>
      </c>
      <c r="AA172" s="58">
        <v>0</v>
      </c>
      <c r="AB172" s="58">
        <v>0</v>
      </c>
      <c r="AC172" s="58" t="e">
        <v>#N/A</v>
      </c>
    </row>
    <row r="173" spans="1:29" x14ac:dyDescent="0.3">
      <c r="A173" s="57">
        <v>46626680</v>
      </c>
      <c r="B173" s="12" t="s">
        <v>2484</v>
      </c>
      <c r="C173" s="58" t="s">
        <v>107</v>
      </c>
      <c r="D173" s="58" t="s">
        <v>30</v>
      </c>
      <c r="E173" s="58">
        <v>1192816</v>
      </c>
      <c r="F173" s="58">
        <v>6626666</v>
      </c>
      <c r="G173" s="58">
        <f>+IF(F173&gt;K173+100000,F173-K173,0)</f>
        <v>5308914</v>
      </c>
      <c r="H173" s="58">
        <v>187796</v>
      </c>
      <c r="I173" s="58">
        <v>0</v>
      </c>
      <c r="J173" s="58">
        <v>2826859</v>
      </c>
      <c r="K173" s="58">
        <v>1317752</v>
      </c>
      <c r="L173" s="12" t="s">
        <v>87</v>
      </c>
      <c r="M173" s="12" t="s">
        <v>89</v>
      </c>
      <c r="N173" s="12" t="s">
        <v>10</v>
      </c>
      <c r="O173" s="12">
        <v>4</v>
      </c>
      <c r="P173" s="12">
        <v>30</v>
      </c>
      <c r="Q173" s="12">
        <v>61</v>
      </c>
      <c r="R173" s="12">
        <v>11001</v>
      </c>
      <c r="S173" s="59">
        <v>4.5835616438356164</v>
      </c>
      <c r="T173" s="59">
        <v>49.531506849315072</v>
      </c>
      <c r="U173" s="12">
        <v>2</v>
      </c>
      <c r="V173" s="12">
        <v>0</v>
      </c>
      <c r="W173" s="12">
        <v>1</v>
      </c>
      <c r="X173" s="12">
        <v>2</v>
      </c>
      <c r="Y173" s="12">
        <v>1</v>
      </c>
      <c r="Z173" s="58">
        <v>0</v>
      </c>
      <c r="AA173" s="58">
        <v>0</v>
      </c>
      <c r="AB173" s="58">
        <v>0</v>
      </c>
      <c r="AC173" s="58" t="e">
        <v>#N/A</v>
      </c>
    </row>
    <row r="174" spans="1:29" x14ac:dyDescent="0.3">
      <c r="A174" s="57">
        <v>2028044020</v>
      </c>
      <c r="B174" s="12" t="s">
        <v>2491</v>
      </c>
      <c r="C174" s="58" t="s">
        <v>107</v>
      </c>
      <c r="D174" s="58" t="s">
        <v>115</v>
      </c>
      <c r="E174" s="58">
        <v>1629817</v>
      </c>
      <c r="F174" s="58">
        <v>4771143</v>
      </c>
      <c r="G174" s="58">
        <f>+IF(F174&gt;K174+100000,F174-K174,0)</f>
        <v>3443143</v>
      </c>
      <c r="H174" s="58">
        <v>195487</v>
      </c>
      <c r="I174" s="58">
        <v>0</v>
      </c>
      <c r="J174" s="58">
        <v>3444158</v>
      </c>
      <c r="K174" s="58">
        <v>1328000</v>
      </c>
      <c r="L174" s="12" t="s">
        <v>87</v>
      </c>
      <c r="M174" s="12" t="s">
        <v>89</v>
      </c>
      <c r="N174" s="12" t="s">
        <v>10</v>
      </c>
      <c r="O174" s="12">
        <v>4</v>
      </c>
      <c r="P174" s="12">
        <v>0</v>
      </c>
      <c r="Q174" s="12">
        <v>0</v>
      </c>
      <c r="R174" s="12">
        <v>76130</v>
      </c>
      <c r="S174" s="59">
        <v>4.4301369863013695</v>
      </c>
      <c r="T174" s="59">
        <v>35.263013698630139</v>
      </c>
      <c r="U174" s="12">
        <v>1</v>
      </c>
      <c r="V174" s="12">
        <v>0</v>
      </c>
      <c r="W174" s="12">
        <v>1</v>
      </c>
      <c r="X174" s="12">
        <v>2</v>
      </c>
      <c r="Y174" s="12">
        <v>3</v>
      </c>
      <c r="Z174" s="58">
        <v>0</v>
      </c>
      <c r="AA174" s="58">
        <v>0</v>
      </c>
      <c r="AB174" s="58">
        <v>0</v>
      </c>
      <c r="AC174" s="58" t="e">
        <v>#N/A</v>
      </c>
    </row>
    <row r="175" spans="1:29" x14ac:dyDescent="0.3">
      <c r="A175" s="57">
        <v>2208466600</v>
      </c>
      <c r="B175" s="12" t="s">
        <v>2496</v>
      </c>
      <c r="C175" s="58" t="s">
        <v>107</v>
      </c>
      <c r="D175" s="58" t="s">
        <v>114</v>
      </c>
      <c r="E175" s="58">
        <v>716828</v>
      </c>
      <c r="F175" s="58">
        <v>2980544</v>
      </c>
      <c r="G175" s="58">
        <f>+IF(F175&gt;K175+100000,F175-K175,0)</f>
        <v>1649531</v>
      </c>
      <c r="H175" s="58">
        <v>102713</v>
      </c>
      <c r="I175" s="58">
        <v>0</v>
      </c>
      <c r="J175" s="58">
        <v>0</v>
      </c>
      <c r="K175" s="58">
        <v>1331013</v>
      </c>
      <c r="L175" s="12" t="s">
        <v>88</v>
      </c>
      <c r="M175" s="12" t="s">
        <v>89</v>
      </c>
      <c r="N175" s="12" t="s">
        <v>10</v>
      </c>
      <c r="O175" s="12">
        <v>4</v>
      </c>
      <c r="P175" s="12">
        <v>0</v>
      </c>
      <c r="Q175" s="12">
        <v>0</v>
      </c>
      <c r="R175" s="12">
        <v>11001</v>
      </c>
      <c r="S175" s="59">
        <v>2.1013698630136988</v>
      </c>
      <c r="T175" s="59">
        <v>24.841095890410958</v>
      </c>
      <c r="U175" s="12">
        <v>1</v>
      </c>
      <c r="V175" s="12">
        <v>2</v>
      </c>
      <c r="W175" s="12">
        <v>3</v>
      </c>
      <c r="X175" s="12">
        <v>3</v>
      </c>
      <c r="Y175" s="12">
        <v>1</v>
      </c>
      <c r="Z175" s="58">
        <v>0</v>
      </c>
      <c r="AA175" s="58">
        <v>0</v>
      </c>
      <c r="AB175" s="58">
        <v>0</v>
      </c>
      <c r="AC175" s="58" t="e">
        <v>#N/A</v>
      </c>
    </row>
    <row r="176" spans="1:29" x14ac:dyDescent="0.3">
      <c r="A176" s="57">
        <v>2088044040</v>
      </c>
      <c r="B176" s="12" t="s">
        <v>2497</v>
      </c>
      <c r="C176" s="58" t="s">
        <v>107</v>
      </c>
      <c r="D176" s="58" t="s">
        <v>115</v>
      </c>
      <c r="E176" s="58">
        <v>663485</v>
      </c>
      <c r="F176" s="58">
        <v>3645613</v>
      </c>
      <c r="G176" s="58">
        <f>+IF(F176&gt;K176+100000,F176-K176,0)</f>
        <v>2314600</v>
      </c>
      <c r="H176" s="58">
        <v>145768</v>
      </c>
      <c r="I176" s="58">
        <v>0</v>
      </c>
      <c r="J176" s="58">
        <v>1400000</v>
      </c>
      <c r="K176" s="58">
        <v>1331013</v>
      </c>
      <c r="L176" s="12" t="s">
        <v>87</v>
      </c>
      <c r="M176" s="12" t="s">
        <v>89</v>
      </c>
      <c r="N176" s="12" t="s">
        <v>10</v>
      </c>
      <c r="O176" s="12">
        <v>4</v>
      </c>
      <c r="P176" s="12">
        <v>0</v>
      </c>
      <c r="Q176" s="12">
        <v>0</v>
      </c>
      <c r="R176" s="12">
        <v>66170</v>
      </c>
      <c r="S176" s="59">
        <v>2.1013698630136988</v>
      </c>
      <c r="T176" s="59">
        <v>23.561643835616437</v>
      </c>
      <c r="U176" s="12">
        <v>2</v>
      </c>
      <c r="V176" s="12">
        <v>0</v>
      </c>
      <c r="W176" s="12">
        <v>3</v>
      </c>
      <c r="X176" s="12">
        <v>3</v>
      </c>
      <c r="Y176" s="12">
        <v>1</v>
      </c>
      <c r="Z176" s="58">
        <v>0</v>
      </c>
      <c r="AA176" s="58">
        <v>0</v>
      </c>
      <c r="AB176" s="58">
        <v>0</v>
      </c>
      <c r="AC176" s="58" t="e">
        <v>#N/A</v>
      </c>
    </row>
    <row r="177" spans="1:29" x14ac:dyDescent="0.3">
      <c r="A177" s="57">
        <v>2224626022</v>
      </c>
      <c r="B177" s="12" t="s">
        <v>2518</v>
      </c>
      <c r="C177" s="58" t="s">
        <v>107</v>
      </c>
      <c r="D177" s="58" t="s">
        <v>115</v>
      </c>
      <c r="E177" s="58">
        <v>226333</v>
      </c>
      <c r="F177" s="58">
        <v>4275623</v>
      </c>
      <c r="G177" s="58">
        <f>+IF(F177&gt;K177+100000,F177-K177,0)</f>
        <v>2929693</v>
      </c>
      <c r="H177" s="58">
        <v>116302</v>
      </c>
      <c r="I177" s="58">
        <v>0</v>
      </c>
      <c r="J177" s="58">
        <v>2100000</v>
      </c>
      <c r="K177" s="58">
        <v>1345930</v>
      </c>
      <c r="L177" s="12" t="s">
        <v>87</v>
      </c>
      <c r="M177" s="12" t="s">
        <v>89</v>
      </c>
      <c r="N177" s="12" t="s">
        <v>10</v>
      </c>
      <c r="O177" s="12">
        <v>4</v>
      </c>
      <c r="P177" s="12">
        <v>0</v>
      </c>
      <c r="Q177" s="12">
        <v>0</v>
      </c>
      <c r="R177" s="12">
        <v>76306</v>
      </c>
      <c r="S177" s="59">
        <v>2.526027397260274</v>
      </c>
      <c r="T177" s="59">
        <v>35.284931506849318</v>
      </c>
      <c r="U177" s="12">
        <v>1</v>
      </c>
      <c r="V177" s="12">
        <v>2</v>
      </c>
      <c r="W177" s="12">
        <v>2</v>
      </c>
      <c r="X177" s="12">
        <v>2</v>
      </c>
      <c r="Y177" s="12">
        <v>1</v>
      </c>
      <c r="Z177" s="58">
        <v>0</v>
      </c>
      <c r="AA177" s="58">
        <v>0</v>
      </c>
      <c r="AB177" s="58">
        <v>0</v>
      </c>
      <c r="AC177" s="58" t="e">
        <v>#N/A</v>
      </c>
    </row>
    <row r="178" spans="1:29" x14ac:dyDescent="0.3">
      <c r="A178" s="57">
        <v>2008406622</v>
      </c>
      <c r="B178" s="12" t="s">
        <v>2540</v>
      </c>
      <c r="C178" s="58" t="s">
        <v>107</v>
      </c>
      <c r="D178" s="58" t="s">
        <v>115</v>
      </c>
      <c r="E178" s="58">
        <v>770000</v>
      </c>
      <c r="F178" s="58">
        <v>5655015</v>
      </c>
      <c r="G178" s="58">
        <f>+IF(F178&gt;K178+100000,F178-K178,0)</f>
        <v>4302627</v>
      </c>
      <c r="H178" s="58">
        <v>197400</v>
      </c>
      <c r="I178" s="58">
        <v>0</v>
      </c>
      <c r="J178" s="58">
        <v>0</v>
      </c>
      <c r="K178" s="58">
        <v>1352388</v>
      </c>
      <c r="L178" s="12" t="s">
        <v>88</v>
      </c>
      <c r="M178" s="12" t="s">
        <v>89</v>
      </c>
      <c r="N178" s="12" t="s">
        <v>10</v>
      </c>
      <c r="O178" s="12">
        <v>4</v>
      </c>
      <c r="P178" s="12">
        <v>0</v>
      </c>
      <c r="Q178" s="12">
        <v>0</v>
      </c>
      <c r="R178" s="12">
        <v>68255</v>
      </c>
      <c r="S178" s="59">
        <v>0.26301369863013696</v>
      </c>
      <c r="T178" s="59">
        <v>23.257534246575343</v>
      </c>
      <c r="U178" s="12">
        <v>1</v>
      </c>
      <c r="V178" s="12">
        <v>2</v>
      </c>
      <c r="W178" s="12">
        <v>2</v>
      </c>
      <c r="X178" s="12">
        <v>2</v>
      </c>
      <c r="Y178" s="12">
        <v>1</v>
      </c>
      <c r="Z178" s="58">
        <v>0</v>
      </c>
      <c r="AA178" s="58">
        <v>0</v>
      </c>
      <c r="AB178" s="58">
        <v>0</v>
      </c>
      <c r="AC178" s="58" t="e">
        <v>#N/A</v>
      </c>
    </row>
    <row r="179" spans="1:29" x14ac:dyDescent="0.3">
      <c r="A179" s="57">
        <v>2224662028</v>
      </c>
      <c r="B179" s="12" t="s">
        <v>2542</v>
      </c>
      <c r="C179" s="58" t="s">
        <v>107</v>
      </c>
      <c r="D179" s="58" t="s">
        <v>115</v>
      </c>
      <c r="E179" s="58">
        <v>1825437</v>
      </c>
      <c r="F179" s="58">
        <v>5679524</v>
      </c>
      <c r="G179" s="58">
        <f>+IF(F179&gt;K179+100000,F179-K179,0)</f>
        <v>4323667</v>
      </c>
      <c r="H179" s="58">
        <v>419993</v>
      </c>
      <c r="I179" s="58">
        <v>0</v>
      </c>
      <c r="J179" s="58">
        <v>747889</v>
      </c>
      <c r="K179" s="58">
        <v>1355857</v>
      </c>
      <c r="L179" s="12" t="s">
        <v>87</v>
      </c>
      <c r="M179" s="12" t="s">
        <v>89</v>
      </c>
      <c r="N179" s="12" t="s">
        <v>10</v>
      </c>
      <c r="O179" s="12">
        <v>4</v>
      </c>
      <c r="P179" s="12">
        <v>0</v>
      </c>
      <c r="Q179" s="12">
        <v>0</v>
      </c>
      <c r="R179" s="12">
        <v>11001</v>
      </c>
      <c r="S179" s="59">
        <v>2.1506849315068495</v>
      </c>
      <c r="T179" s="59">
        <v>28.797260273972604</v>
      </c>
      <c r="U179" s="12">
        <v>1</v>
      </c>
      <c r="V179" s="12">
        <v>4</v>
      </c>
      <c r="W179" s="12">
        <v>3</v>
      </c>
      <c r="X179" s="12">
        <v>3</v>
      </c>
      <c r="Y179" s="12">
        <v>3</v>
      </c>
      <c r="Z179" s="58">
        <v>0</v>
      </c>
      <c r="AA179" s="58">
        <v>0</v>
      </c>
      <c r="AB179" s="58">
        <v>0</v>
      </c>
      <c r="AC179" s="58" t="e">
        <v>#N/A</v>
      </c>
    </row>
    <row r="180" spans="1:29" x14ac:dyDescent="0.3">
      <c r="A180" s="57">
        <v>4402626</v>
      </c>
      <c r="B180" s="12" t="s">
        <v>2544</v>
      </c>
      <c r="C180" s="58" t="s">
        <v>107</v>
      </c>
      <c r="D180" s="58" t="s">
        <v>115</v>
      </c>
      <c r="E180" s="58">
        <v>225400</v>
      </c>
      <c r="F180" s="58">
        <v>5022235</v>
      </c>
      <c r="G180" s="58">
        <f>+IF(F180&gt;K180+100000,F180-K180,0)</f>
        <v>3666378</v>
      </c>
      <c r="H180" s="58">
        <v>131233</v>
      </c>
      <c r="I180" s="58">
        <v>0</v>
      </c>
      <c r="J180" s="58">
        <v>0</v>
      </c>
      <c r="K180" s="58">
        <v>1355857</v>
      </c>
      <c r="L180" s="12" t="s">
        <v>88</v>
      </c>
      <c r="M180" s="12" t="s">
        <v>89</v>
      </c>
      <c r="N180" s="12" t="s">
        <v>10</v>
      </c>
      <c r="O180" s="12">
        <v>4</v>
      </c>
      <c r="P180" s="12">
        <v>0</v>
      </c>
      <c r="Q180" s="12">
        <v>0</v>
      </c>
      <c r="R180" s="12">
        <v>5001</v>
      </c>
      <c r="S180" s="59">
        <v>2.1397260273972605</v>
      </c>
      <c r="T180" s="59">
        <v>41.517808219178079</v>
      </c>
      <c r="U180" s="12">
        <v>1</v>
      </c>
      <c r="V180" s="12">
        <v>5</v>
      </c>
      <c r="W180" s="12">
        <v>3</v>
      </c>
      <c r="X180" s="12">
        <v>3</v>
      </c>
      <c r="Y180" s="12">
        <v>1</v>
      </c>
      <c r="Z180" s="58">
        <v>0</v>
      </c>
      <c r="AA180" s="58">
        <v>0</v>
      </c>
      <c r="AB180" s="58">
        <v>0</v>
      </c>
      <c r="AC180" s="58" t="e">
        <v>#N/A</v>
      </c>
    </row>
    <row r="181" spans="1:29" x14ac:dyDescent="0.3">
      <c r="A181" s="57">
        <v>2224620886</v>
      </c>
      <c r="B181" s="12" t="s">
        <v>2552</v>
      </c>
      <c r="C181" s="58" t="s">
        <v>107</v>
      </c>
      <c r="D181" s="58" t="s">
        <v>115</v>
      </c>
      <c r="E181" s="58">
        <v>451376</v>
      </c>
      <c r="F181" s="58">
        <v>5739550</v>
      </c>
      <c r="G181" s="58">
        <f>+IF(F181&gt;K181+100000,F181-K181,0)</f>
        <v>4380453</v>
      </c>
      <c r="H181" s="58">
        <v>213320</v>
      </c>
      <c r="I181" s="58">
        <v>0</v>
      </c>
      <c r="J181" s="58">
        <v>5000000</v>
      </c>
      <c r="K181" s="58">
        <v>1359097</v>
      </c>
      <c r="L181" s="12" t="s">
        <v>87</v>
      </c>
      <c r="M181" s="12" t="s">
        <v>89</v>
      </c>
      <c r="N181" s="12" t="s">
        <v>10</v>
      </c>
      <c r="O181" s="12">
        <v>4</v>
      </c>
      <c r="P181" s="12">
        <v>0</v>
      </c>
      <c r="Q181" s="12">
        <v>0</v>
      </c>
      <c r="R181" s="12">
        <v>76130</v>
      </c>
      <c r="S181" s="59">
        <v>4.5835616438356164</v>
      </c>
      <c r="T181" s="59">
        <v>33.06849315068493</v>
      </c>
      <c r="U181" s="12">
        <v>1</v>
      </c>
      <c r="V181" s="12">
        <v>0</v>
      </c>
      <c r="W181" s="12">
        <v>1</v>
      </c>
      <c r="X181" s="12">
        <v>2</v>
      </c>
      <c r="Y181" s="12">
        <v>1</v>
      </c>
      <c r="Z181" s="58">
        <v>0</v>
      </c>
      <c r="AA181" s="58">
        <v>0</v>
      </c>
      <c r="AB181" s="58">
        <v>0</v>
      </c>
      <c r="AC181" s="58" t="e">
        <v>#N/A</v>
      </c>
    </row>
    <row r="182" spans="1:29" x14ac:dyDescent="0.3">
      <c r="A182" s="57">
        <v>2224620888</v>
      </c>
      <c r="B182" s="12" t="s">
        <v>2569</v>
      </c>
      <c r="C182" s="58" t="s">
        <v>107</v>
      </c>
      <c r="D182" s="58" t="s">
        <v>115</v>
      </c>
      <c r="E182" s="58">
        <v>772084</v>
      </c>
      <c r="F182" s="58">
        <v>5500000</v>
      </c>
      <c r="G182" s="58">
        <f>+IF(F182&gt;K182+100000,F182-K182,0)</f>
        <v>4129455</v>
      </c>
      <c r="H182" s="58">
        <v>206350</v>
      </c>
      <c r="I182" s="58">
        <v>0</v>
      </c>
      <c r="J182" s="58">
        <v>1811287</v>
      </c>
      <c r="K182" s="58">
        <v>1370545</v>
      </c>
      <c r="L182" s="12" t="s">
        <v>87</v>
      </c>
      <c r="M182" s="12" t="s">
        <v>89</v>
      </c>
      <c r="N182" s="12" t="s">
        <v>10</v>
      </c>
      <c r="O182" s="12">
        <v>4</v>
      </c>
      <c r="P182" s="12">
        <v>0</v>
      </c>
      <c r="Q182" s="12">
        <v>0</v>
      </c>
      <c r="R182" s="12">
        <v>76130</v>
      </c>
      <c r="S182" s="59">
        <v>4.6410958904109592</v>
      </c>
      <c r="T182" s="59">
        <v>38.652054794520545</v>
      </c>
      <c r="U182" s="12">
        <v>2</v>
      </c>
      <c r="V182" s="12">
        <v>0</v>
      </c>
      <c r="W182" s="12">
        <v>1</v>
      </c>
      <c r="X182" s="12">
        <v>2</v>
      </c>
      <c r="Y182" s="12">
        <v>1</v>
      </c>
      <c r="Z182" s="58">
        <v>0</v>
      </c>
      <c r="AA182" s="58">
        <v>0</v>
      </c>
      <c r="AB182" s="58">
        <v>0</v>
      </c>
      <c r="AC182" s="58" t="e">
        <v>#N/A</v>
      </c>
    </row>
    <row r="183" spans="1:29" x14ac:dyDescent="0.3">
      <c r="A183" s="57">
        <v>2240628222</v>
      </c>
      <c r="B183" s="12" t="s">
        <v>2570</v>
      </c>
      <c r="C183" s="58" t="s">
        <v>107</v>
      </c>
      <c r="D183" s="58" t="s">
        <v>115</v>
      </c>
      <c r="E183" s="58"/>
      <c r="F183" s="58">
        <v>4021733</v>
      </c>
      <c r="G183" s="58">
        <f>+IF(F183&gt;K183+100000,F183-K183,0)</f>
        <v>2651188</v>
      </c>
      <c r="H183" s="58">
        <v>267239</v>
      </c>
      <c r="I183" s="58">
        <v>0</v>
      </c>
      <c r="J183" s="58">
        <v>0</v>
      </c>
      <c r="K183" s="58">
        <v>1370545</v>
      </c>
      <c r="L183" s="12" t="s">
        <v>88</v>
      </c>
      <c r="M183" s="12" t="s">
        <v>89</v>
      </c>
      <c r="N183" s="12" t="s">
        <v>10</v>
      </c>
      <c r="O183" s="12">
        <v>4</v>
      </c>
      <c r="P183" s="12">
        <v>0</v>
      </c>
      <c r="Q183" s="12">
        <v>0</v>
      </c>
      <c r="R183" s="12">
        <v>76001</v>
      </c>
      <c r="S183" s="59">
        <v>4.6410958904109592</v>
      </c>
      <c r="T183" s="59">
        <v>35.887671232876713</v>
      </c>
      <c r="U183" s="12">
        <v>2</v>
      </c>
      <c r="V183" s="12">
        <v>0</v>
      </c>
      <c r="W183" s="12">
        <v>1</v>
      </c>
      <c r="X183" s="12">
        <v>2</v>
      </c>
      <c r="Y183" s="12">
        <v>1</v>
      </c>
      <c r="Z183" s="58">
        <v>0</v>
      </c>
      <c r="AA183" s="58">
        <v>0</v>
      </c>
      <c r="AB183" s="58">
        <v>0</v>
      </c>
      <c r="AC183" s="58" t="e">
        <v>#N/A</v>
      </c>
    </row>
    <row r="184" spans="1:29" x14ac:dyDescent="0.3">
      <c r="A184" s="57">
        <v>40220286</v>
      </c>
      <c r="B184" s="12" t="s">
        <v>2583</v>
      </c>
      <c r="C184" s="58" t="s">
        <v>107</v>
      </c>
      <c r="D184" s="58" t="s">
        <v>115</v>
      </c>
      <c r="E184" s="58">
        <v>30200</v>
      </c>
      <c r="F184" s="58">
        <v>4695094</v>
      </c>
      <c r="G184" s="58">
        <f>+IF(F184&gt;K184+100000,F184-K184,0)</f>
        <v>3320274</v>
      </c>
      <c r="H184" s="58">
        <v>199286</v>
      </c>
      <c r="I184" s="58">
        <v>0</v>
      </c>
      <c r="J184" s="58">
        <v>0</v>
      </c>
      <c r="K184" s="58">
        <v>1374820</v>
      </c>
      <c r="L184" s="12" t="s">
        <v>88</v>
      </c>
      <c r="M184" s="12" t="s">
        <v>89</v>
      </c>
      <c r="N184" s="12" t="s">
        <v>10</v>
      </c>
      <c r="O184" s="12">
        <v>4</v>
      </c>
      <c r="P184" s="12">
        <v>0</v>
      </c>
      <c r="Q184" s="12">
        <v>0</v>
      </c>
      <c r="R184" s="12">
        <v>68307</v>
      </c>
      <c r="S184" s="59">
        <v>4.9890410958904106</v>
      </c>
      <c r="T184" s="59">
        <v>50.145205479452052</v>
      </c>
      <c r="U184" s="12">
        <v>2</v>
      </c>
      <c r="V184" s="12">
        <v>1</v>
      </c>
      <c r="W184" s="12">
        <v>3</v>
      </c>
      <c r="X184" s="12">
        <v>2</v>
      </c>
      <c r="Y184" s="12">
        <v>2</v>
      </c>
      <c r="Z184" s="58">
        <v>0</v>
      </c>
      <c r="AA184" s="58">
        <v>0</v>
      </c>
      <c r="AB184" s="58">
        <v>0</v>
      </c>
      <c r="AC184" s="58" t="e">
        <v>#N/A</v>
      </c>
    </row>
    <row r="185" spans="1:29" x14ac:dyDescent="0.3">
      <c r="A185" s="57">
        <v>2224646086</v>
      </c>
      <c r="B185" s="12" t="s">
        <v>2587</v>
      </c>
      <c r="C185" s="58" t="s">
        <v>107</v>
      </c>
      <c r="D185" s="58" t="s">
        <v>115</v>
      </c>
      <c r="E185" s="58">
        <v>159667</v>
      </c>
      <c r="F185" s="58">
        <v>4902279</v>
      </c>
      <c r="G185" s="58">
        <f>+IF(F185&gt;K185+100000,F185-K185,0)</f>
        <v>3524558</v>
      </c>
      <c r="H185" s="58">
        <v>170664</v>
      </c>
      <c r="I185" s="58">
        <v>0</v>
      </c>
      <c r="J185" s="58">
        <v>2560000</v>
      </c>
      <c r="K185" s="58">
        <v>1377721</v>
      </c>
      <c r="L185" s="12" t="s">
        <v>87</v>
      </c>
      <c r="M185" s="12" t="s">
        <v>89</v>
      </c>
      <c r="N185" s="12" t="s">
        <v>10</v>
      </c>
      <c r="O185" s="12">
        <v>4</v>
      </c>
      <c r="P185" s="12">
        <v>0</v>
      </c>
      <c r="Q185" s="12">
        <v>0</v>
      </c>
      <c r="R185" s="12">
        <v>76130</v>
      </c>
      <c r="S185" s="59">
        <v>2.2602739726027399</v>
      </c>
      <c r="T185" s="59">
        <v>24.473972602739725</v>
      </c>
      <c r="U185" s="12">
        <v>1</v>
      </c>
      <c r="V185" s="12">
        <v>0</v>
      </c>
      <c r="W185" s="12">
        <v>2</v>
      </c>
      <c r="X185" s="12">
        <v>3</v>
      </c>
      <c r="Y185" s="12">
        <v>1</v>
      </c>
      <c r="Z185" s="58">
        <v>0</v>
      </c>
      <c r="AA185" s="58">
        <v>0</v>
      </c>
      <c r="AB185" s="58">
        <v>0</v>
      </c>
      <c r="AC185" s="58" t="e">
        <v>#N/A</v>
      </c>
    </row>
    <row r="186" spans="1:29" x14ac:dyDescent="0.3">
      <c r="A186" s="57">
        <v>2044026266</v>
      </c>
      <c r="B186" s="12" t="s">
        <v>2591</v>
      </c>
      <c r="C186" s="58" t="s">
        <v>107</v>
      </c>
      <c r="D186" s="58" t="s">
        <v>114</v>
      </c>
      <c r="E186" s="58"/>
      <c r="F186" s="58">
        <v>2449656</v>
      </c>
      <c r="G186" s="58">
        <f>+IF(F186&gt;K186+100000,F186-K186,0)</f>
        <v>1069536</v>
      </c>
      <c r="H186" s="58">
        <v>120881</v>
      </c>
      <c r="I186" s="58">
        <v>0</v>
      </c>
      <c r="J186" s="58">
        <v>0</v>
      </c>
      <c r="K186" s="58">
        <v>1380120</v>
      </c>
      <c r="L186" s="12" t="s">
        <v>88</v>
      </c>
      <c r="M186" s="12" t="s">
        <v>89</v>
      </c>
      <c r="N186" s="12" t="s">
        <v>10</v>
      </c>
      <c r="O186" s="12">
        <v>4</v>
      </c>
      <c r="P186" s="12">
        <v>0</v>
      </c>
      <c r="Q186" s="12">
        <v>0</v>
      </c>
      <c r="R186" s="12">
        <v>13052</v>
      </c>
      <c r="S186" s="59">
        <v>3.5315068493150683</v>
      </c>
      <c r="T186" s="59">
        <v>28.594520547945205</v>
      </c>
      <c r="U186" s="12">
        <v>1</v>
      </c>
      <c r="V186" s="12">
        <v>1</v>
      </c>
      <c r="W186" s="12">
        <v>2</v>
      </c>
      <c r="X186" s="12">
        <v>2</v>
      </c>
      <c r="Y186" s="12">
        <v>3</v>
      </c>
      <c r="Z186" s="58">
        <v>0</v>
      </c>
      <c r="AA186" s="58">
        <v>0</v>
      </c>
      <c r="AB186" s="58">
        <v>0</v>
      </c>
      <c r="AC186" s="58" t="e">
        <v>#N/A</v>
      </c>
    </row>
    <row r="187" spans="1:29" x14ac:dyDescent="0.3">
      <c r="A187" s="57">
        <v>2044020826</v>
      </c>
      <c r="B187" s="12" t="s">
        <v>2592</v>
      </c>
      <c r="C187" s="58" t="s">
        <v>107</v>
      </c>
      <c r="D187" s="58" t="s">
        <v>115</v>
      </c>
      <c r="E187" s="58"/>
      <c r="F187" s="58">
        <v>4150749</v>
      </c>
      <c r="G187" s="58">
        <f>+IF(F187&gt;K187+100000,F187-K187,0)</f>
        <v>2770629</v>
      </c>
      <c r="H187" s="58">
        <v>218969</v>
      </c>
      <c r="I187" s="58">
        <v>0</v>
      </c>
      <c r="J187" s="58">
        <v>1200000</v>
      </c>
      <c r="K187" s="58">
        <v>1380120</v>
      </c>
      <c r="L187" s="12" t="s">
        <v>87</v>
      </c>
      <c r="M187" s="12" t="s">
        <v>89</v>
      </c>
      <c r="N187" s="12" t="s">
        <v>10</v>
      </c>
      <c r="O187" s="12">
        <v>4</v>
      </c>
      <c r="P187" s="12">
        <v>0</v>
      </c>
      <c r="Q187" s="12">
        <v>0</v>
      </c>
      <c r="R187" s="12">
        <v>68276</v>
      </c>
      <c r="S187" s="59">
        <v>3.5315068493150683</v>
      </c>
      <c r="T187" s="59">
        <v>31.575342465753426</v>
      </c>
      <c r="U187" s="12">
        <v>1</v>
      </c>
      <c r="V187" s="12">
        <v>2</v>
      </c>
      <c r="W187" s="12">
        <v>1</v>
      </c>
      <c r="X187" s="12">
        <v>2</v>
      </c>
      <c r="Y187" s="12">
        <v>3</v>
      </c>
      <c r="Z187" s="58">
        <v>0</v>
      </c>
      <c r="AA187" s="58">
        <v>0</v>
      </c>
      <c r="AB187" s="58">
        <v>0</v>
      </c>
      <c r="AC187" s="58" t="e">
        <v>#N/A</v>
      </c>
    </row>
    <row r="188" spans="1:29" x14ac:dyDescent="0.3">
      <c r="A188" s="57">
        <v>2064668602</v>
      </c>
      <c r="B188" s="12" t="s">
        <v>2595</v>
      </c>
      <c r="C188" s="58" t="s">
        <v>107</v>
      </c>
      <c r="D188" s="58" t="s">
        <v>115</v>
      </c>
      <c r="E188" s="58">
        <v>669111</v>
      </c>
      <c r="F188" s="58">
        <v>4865138</v>
      </c>
      <c r="G188" s="58">
        <f>+IF(F188&gt;K188+100000,F188-K188,0)</f>
        <v>3484593</v>
      </c>
      <c r="H188" s="58">
        <v>248873</v>
      </c>
      <c r="I188" s="58">
        <v>0</v>
      </c>
      <c r="J188" s="58">
        <v>2584730</v>
      </c>
      <c r="K188" s="58">
        <v>1380545</v>
      </c>
      <c r="L188" s="12" t="s">
        <v>87</v>
      </c>
      <c r="M188" s="12" t="s">
        <v>89</v>
      </c>
      <c r="N188" s="12" t="s">
        <v>10</v>
      </c>
      <c r="O188" s="12">
        <v>4</v>
      </c>
      <c r="P188" s="12">
        <v>0</v>
      </c>
      <c r="Q188" s="12">
        <v>0</v>
      </c>
      <c r="R188" s="12">
        <v>17380</v>
      </c>
      <c r="S188" s="59">
        <v>4.6684931506849319</v>
      </c>
      <c r="T188" s="59">
        <v>24.695890410958903</v>
      </c>
      <c r="U188" s="12">
        <v>1</v>
      </c>
      <c r="V188" s="12">
        <v>0</v>
      </c>
      <c r="W188" s="12">
        <v>1</v>
      </c>
      <c r="X188" s="12">
        <v>2</v>
      </c>
      <c r="Y188" s="12">
        <v>1</v>
      </c>
      <c r="Z188" s="58">
        <v>0</v>
      </c>
      <c r="AA188" s="58">
        <v>0</v>
      </c>
      <c r="AB188" s="58">
        <v>0</v>
      </c>
      <c r="AC188" s="58" t="e">
        <v>#N/A</v>
      </c>
    </row>
    <row r="189" spans="1:29" x14ac:dyDescent="0.3">
      <c r="A189" s="57">
        <v>42484620</v>
      </c>
      <c r="B189" s="12" t="s">
        <v>2608</v>
      </c>
      <c r="C189" s="58" t="s">
        <v>107</v>
      </c>
      <c r="D189" s="58" t="s">
        <v>114</v>
      </c>
      <c r="E189" s="58"/>
      <c r="F189" s="58">
        <v>3152941</v>
      </c>
      <c r="G189" s="58">
        <f>+IF(F189&gt;K189+100000,F189-K189,0)</f>
        <v>1757011</v>
      </c>
      <c r="H189" s="58">
        <v>221323</v>
      </c>
      <c r="I189" s="58">
        <v>0</v>
      </c>
      <c r="J189" s="58">
        <v>2842154</v>
      </c>
      <c r="K189" s="58">
        <v>1395930</v>
      </c>
      <c r="L189" s="12" t="s">
        <v>87</v>
      </c>
      <c r="M189" s="12" t="s">
        <v>89</v>
      </c>
      <c r="N189" s="12" t="s">
        <v>10</v>
      </c>
      <c r="O189" s="12">
        <v>4</v>
      </c>
      <c r="P189" s="12">
        <v>0</v>
      </c>
      <c r="Q189" s="12">
        <v>0</v>
      </c>
      <c r="R189" s="12">
        <v>76130</v>
      </c>
      <c r="S189" s="59">
        <v>4.7945205479452051</v>
      </c>
      <c r="T189" s="59">
        <v>41.084931506849315</v>
      </c>
      <c r="U189" s="12">
        <v>2</v>
      </c>
      <c r="V189" s="12">
        <v>0</v>
      </c>
      <c r="W189" s="12">
        <v>1</v>
      </c>
      <c r="X189" s="12">
        <v>2</v>
      </c>
      <c r="Y189" s="12">
        <v>1</v>
      </c>
      <c r="Z189" s="58">
        <v>0</v>
      </c>
      <c r="AA189" s="58">
        <v>0</v>
      </c>
      <c r="AB189" s="58">
        <v>0</v>
      </c>
      <c r="AC189" s="58" t="e">
        <v>#N/A</v>
      </c>
    </row>
    <row r="190" spans="1:29" x14ac:dyDescent="0.3">
      <c r="A190" s="57">
        <v>2644048</v>
      </c>
      <c r="B190" s="12" t="s">
        <v>2632</v>
      </c>
      <c r="C190" s="58" t="s">
        <v>107</v>
      </c>
      <c r="D190" s="58" t="s">
        <v>30</v>
      </c>
      <c r="E190" s="58"/>
      <c r="F190" s="58">
        <v>7701176</v>
      </c>
      <c r="G190" s="58">
        <f>+IF(F190&gt;K190+100000,F190-K190,0)</f>
        <v>6289056</v>
      </c>
      <c r="H190" s="58">
        <v>306527</v>
      </c>
      <c r="I190" s="58">
        <v>0</v>
      </c>
      <c r="J190" s="58">
        <v>3596266</v>
      </c>
      <c r="K190" s="58">
        <v>1412120</v>
      </c>
      <c r="L190" s="12" t="s">
        <v>87</v>
      </c>
      <c r="M190" s="12" t="s">
        <v>89</v>
      </c>
      <c r="N190" s="12" t="s">
        <v>10</v>
      </c>
      <c r="O190" s="12">
        <v>4</v>
      </c>
      <c r="P190" s="12">
        <v>0</v>
      </c>
      <c r="Q190" s="12">
        <v>0</v>
      </c>
      <c r="R190" s="12">
        <v>68001</v>
      </c>
      <c r="S190" s="59">
        <v>3.6575342465753424</v>
      </c>
      <c r="T190" s="59">
        <v>37.243835616438353</v>
      </c>
      <c r="U190" s="12">
        <v>1</v>
      </c>
      <c r="V190" s="12">
        <v>2</v>
      </c>
      <c r="W190" s="12">
        <v>1</v>
      </c>
      <c r="X190" s="12">
        <v>2</v>
      </c>
      <c r="Y190" s="12">
        <v>2</v>
      </c>
      <c r="Z190" s="58">
        <v>0</v>
      </c>
      <c r="AA190" s="58">
        <v>0</v>
      </c>
      <c r="AB190" s="58">
        <v>0</v>
      </c>
      <c r="AC190" s="58" t="e">
        <v>#N/A</v>
      </c>
    </row>
    <row r="191" spans="1:29" x14ac:dyDescent="0.3">
      <c r="A191" s="57">
        <v>2088202666</v>
      </c>
      <c r="B191" s="12" t="s">
        <v>2633</v>
      </c>
      <c r="C191" s="58" t="s">
        <v>107</v>
      </c>
      <c r="D191" s="58" t="s">
        <v>30</v>
      </c>
      <c r="E191" s="58">
        <v>2568267</v>
      </c>
      <c r="F191" s="58">
        <v>8606517</v>
      </c>
      <c r="G191" s="58">
        <f>+IF(F191&gt;K191+100000,F191-K191,0)</f>
        <v>7194253</v>
      </c>
      <c r="H191" s="58">
        <v>215283</v>
      </c>
      <c r="I191" s="58">
        <v>0</v>
      </c>
      <c r="J191" s="58">
        <v>4852580</v>
      </c>
      <c r="K191" s="58">
        <v>1412264</v>
      </c>
      <c r="L191" s="12" t="s">
        <v>87</v>
      </c>
      <c r="M191" s="12" t="s">
        <v>89</v>
      </c>
      <c r="N191" s="12" t="s">
        <v>10</v>
      </c>
      <c r="O191" s="12">
        <v>4</v>
      </c>
      <c r="P191" s="12">
        <v>0</v>
      </c>
      <c r="Q191" s="12">
        <v>0</v>
      </c>
      <c r="R191" s="12">
        <v>52480</v>
      </c>
      <c r="S191" s="59">
        <v>4.7534246575342465</v>
      </c>
      <c r="T191" s="59">
        <v>27.539726027397261</v>
      </c>
      <c r="U191" s="12">
        <v>2</v>
      </c>
      <c r="V191" s="12">
        <v>0</v>
      </c>
      <c r="W191" s="12">
        <v>1</v>
      </c>
      <c r="X191" s="12">
        <v>2</v>
      </c>
      <c r="Y191" s="12">
        <v>1</v>
      </c>
      <c r="Z191" s="58">
        <v>0</v>
      </c>
      <c r="AA191" s="58">
        <v>0</v>
      </c>
      <c r="AB191" s="58">
        <v>0</v>
      </c>
      <c r="AC191" s="58" t="e">
        <v>#N/A</v>
      </c>
    </row>
    <row r="192" spans="1:29" x14ac:dyDescent="0.3">
      <c r="A192" s="57">
        <v>66888840</v>
      </c>
      <c r="B192" s="12" t="s">
        <v>2651</v>
      </c>
      <c r="C192" s="58" t="s">
        <v>107</v>
      </c>
      <c r="D192" s="58" t="s">
        <v>114</v>
      </c>
      <c r="E192" s="58"/>
      <c r="F192" s="58">
        <v>3417879</v>
      </c>
      <c r="G192" s="58">
        <f>+IF(F192&gt;K192+100000,F192-K192,0)</f>
        <v>1987941</v>
      </c>
      <c r="H192" s="58">
        <v>218958</v>
      </c>
      <c r="I192" s="58">
        <v>0</v>
      </c>
      <c r="J192" s="58">
        <v>1650000</v>
      </c>
      <c r="K192" s="58">
        <v>1429938</v>
      </c>
      <c r="L192" s="12" t="s">
        <v>87</v>
      </c>
      <c r="M192" s="12" t="s">
        <v>89</v>
      </c>
      <c r="N192" s="12" t="s">
        <v>10</v>
      </c>
      <c r="O192" s="12">
        <v>4</v>
      </c>
      <c r="P192" s="12">
        <v>0</v>
      </c>
      <c r="Q192" s="12">
        <v>0</v>
      </c>
      <c r="R192" s="12">
        <v>76001</v>
      </c>
      <c r="S192" s="59">
        <v>0.67123287671232879</v>
      </c>
      <c r="T192" s="59">
        <v>45.213698630136989</v>
      </c>
      <c r="U192" s="12">
        <v>2</v>
      </c>
      <c r="V192" s="12">
        <v>2</v>
      </c>
      <c r="W192" s="12">
        <v>1</v>
      </c>
      <c r="X192" s="12">
        <v>2</v>
      </c>
      <c r="Y192" s="12">
        <v>2</v>
      </c>
      <c r="Z192" s="58">
        <v>0</v>
      </c>
      <c r="AA192" s="58">
        <v>0</v>
      </c>
      <c r="AB192" s="58">
        <v>0</v>
      </c>
      <c r="AC192" s="58" t="e">
        <v>#N/A</v>
      </c>
    </row>
    <row r="193" spans="1:29" x14ac:dyDescent="0.3">
      <c r="A193" s="57">
        <v>2486864</v>
      </c>
      <c r="B193" s="12" t="s">
        <v>2676</v>
      </c>
      <c r="C193" s="58" t="s">
        <v>107</v>
      </c>
      <c r="D193" s="58" t="s">
        <v>114</v>
      </c>
      <c r="E193" s="58">
        <v>2133</v>
      </c>
      <c r="F193" s="58">
        <v>2666450</v>
      </c>
      <c r="G193" s="58">
        <f>+IF(F193&gt;K193+100000,F193-K193,0)</f>
        <v>1220480</v>
      </c>
      <c r="H193" s="58">
        <v>224166</v>
      </c>
      <c r="I193" s="58">
        <v>0</v>
      </c>
      <c r="J193" s="58">
        <v>1860000</v>
      </c>
      <c r="K193" s="58">
        <v>1445970</v>
      </c>
      <c r="L193" s="12" t="s">
        <v>87</v>
      </c>
      <c r="M193" s="12" t="s">
        <v>89</v>
      </c>
      <c r="N193" s="12" t="s">
        <v>10</v>
      </c>
      <c r="O193" s="12">
        <v>4</v>
      </c>
      <c r="P193" s="12">
        <v>0</v>
      </c>
      <c r="Q193" s="12">
        <v>0</v>
      </c>
      <c r="R193" s="12">
        <v>68001</v>
      </c>
      <c r="S193" s="59">
        <v>8.5917808219178085</v>
      </c>
      <c r="T193" s="59">
        <v>46.824657534246576</v>
      </c>
      <c r="U193" s="12">
        <v>1</v>
      </c>
      <c r="V193" s="12">
        <v>2</v>
      </c>
      <c r="W193" s="12">
        <v>2</v>
      </c>
      <c r="X193" s="12">
        <v>3</v>
      </c>
      <c r="Y193" s="12">
        <v>3</v>
      </c>
      <c r="Z193" s="58">
        <v>0</v>
      </c>
      <c r="AA193" s="58">
        <v>0</v>
      </c>
      <c r="AB193" s="58">
        <v>0</v>
      </c>
      <c r="AC193" s="58" t="e">
        <v>#N/A</v>
      </c>
    </row>
    <row r="194" spans="1:29" x14ac:dyDescent="0.3">
      <c r="A194" s="57">
        <v>66222688</v>
      </c>
      <c r="B194" s="12" t="s">
        <v>2681</v>
      </c>
      <c r="C194" s="58" t="s">
        <v>107</v>
      </c>
      <c r="D194" s="58" t="s">
        <v>115</v>
      </c>
      <c r="E194" s="58"/>
      <c r="F194" s="58">
        <v>5165595</v>
      </c>
      <c r="G194" s="58">
        <f>+IF(F194&gt;K194+100000,F194-K194,0)</f>
        <v>3705753</v>
      </c>
      <c r="H194" s="58">
        <v>191988</v>
      </c>
      <c r="I194" s="58">
        <v>0</v>
      </c>
      <c r="J194" s="58">
        <v>2438778</v>
      </c>
      <c r="K194" s="58">
        <v>1459842</v>
      </c>
      <c r="L194" s="12" t="s">
        <v>87</v>
      </c>
      <c r="M194" s="12" t="s">
        <v>89</v>
      </c>
      <c r="N194" s="12" t="s">
        <v>10</v>
      </c>
      <c r="O194" s="12">
        <v>4</v>
      </c>
      <c r="P194" s="12">
        <v>0</v>
      </c>
      <c r="Q194" s="12">
        <v>0</v>
      </c>
      <c r="R194" s="12">
        <v>8001</v>
      </c>
      <c r="S194" s="59">
        <v>5</v>
      </c>
      <c r="T194" s="59">
        <v>40.586301369863016</v>
      </c>
      <c r="U194" s="12">
        <v>2</v>
      </c>
      <c r="V194" s="12">
        <v>0</v>
      </c>
      <c r="W194" s="12">
        <v>1</v>
      </c>
      <c r="X194" s="12">
        <v>2</v>
      </c>
      <c r="Y194" s="12">
        <v>1</v>
      </c>
      <c r="Z194" s="58">
        <v>0</v>
      </c>
      <c r="AA194" s="58">
        <v>0</v>
      </c>
      <c r="AB194" s="58">
        <v>0</v>
      </c>
      <c r="AC194" s="58" t="e">
        <v>#N/A</v>
      </c>
    </row>
    <row r="195" spans="1:29" x14ac:dyDescent="0.3">
      <c r="A195" s="57">
        <v>48862662</v>
      </c>
      <c r="B195" s="12" t="s">
        <v>2684</v>
      </c>
      <c r="C195" s="58" t="s">
        <v>107</v>
      </c>
      <c r="D195" s="58" t="s">
        <v>115</v>
      </c>
      <c r="E195" s="58"/>
      <c r="F195" s="58">
        <v>5000000</v>
      </c>
      <c r="G195" s="58">
        <f>+IF(F195&gt;K195+100000,F195-K195,0)</f>
        <v>3528480</v>
      </c>
      <c r="H195" s="58">
        <v>160937</v>
      </c>
      <c r="I195" s="58">
        <v>0</v>
      </c>
      <c r="J195" s="58">
        <v>0</v>
      </c>
      <c r="K195" s="58">
        <v>1471520</v>
      </c>
      <c r="L195" s="12" t="s">
        <v>88</v>
      </c>
      <c r="M195" s="12" t="s">
        <v>89</v>
      </c>
      <c r="N195" s="12" t="s">
        <v>10</v>
      </c>
      <c r="O195" s="12">
        <v>4</v>
      </c>
      <c r="P195" s="12">
        <v>0</v>
      </c>
      <c r="Q195" s="12">
        <v>0</v>
      </c>
      <c r="R195" s="12">
        <v>68255</v>
      </c>
      <c r="S195" s="59">
        <v>9.9260273972602739</v>
      </c>
      <c r="T195" s="59">
        <v>41.56986301369863</v>
      </c>
      <c r="U195" s="12">
        <v>2</v>
      </c>
      <c r="V195" s="12">
        <v>2</v>
      </c>
      <c r="W195" s="12">
        <v>1</v>
      </c>
      <c r="X195" s="12">
        <v>2</v>
      </c>
      <c r="Y195" s="12">
        <v>1</v>
      </c>
      <c r="Z195" s="58">
        <v>0</v>
      </c>
      <c r="AA195" s="58">
        <v>0</v>
      </c>
      <c r="AB195" s="58">
        <v>0</v>
      </c>
      <c r="AC195" s="58" t="e">
        <v>#N/A</v>
      </c>
    </row>
    <row r="196" spans="1:29" x14ac:dyDescent="0.3">
      <c r="A196" s="57">
        <v>8048086</v>
      </c>
      <c r="B196" s="12" t="s">
        <v>2686</v>
      </c>
      <c r="C196" s="58" t="s">
        <v>107</v>
      </c>
      <c r="D196" s="58" t="s">
        <v>114</v>
      </c>
      <c r="E196" s="58">
        <v>30100</v>
      </c>
      <c r="F196" s="58">
        <v>3078045</v>
      </c>
      <c r="G196" s="58">
        <f>+IF(F196&gt;K196+100000,F196-K196,0)</f>
        <v>1601925</v>
      </c>
      <c r="H196" s="58">
        <v>151890</v>
      </c>
      <c r="I196" s="58">
        <v>0</v>
      </c>
      <c r="J196" s="58">
        <v>1300000</v>
      </c>
      <c r="K196" s="58">
        <v>1476120</v>
      </c>
      <c r="L196" s="12" t="s">
        <v>87</v>
      </c>
      <c r="M196" s="12" t="s">
        <v>89</v>
      </c>
      <c r="N196" s="12" t="s">
        <v>10</v>
      </c>
      <c r="O196" s="12">
        <v>4</v>
      </c>
      <c r="P196" s="12">
        <v>0</v>
      </c>
      <c r="Q196" s="12">
        <v>0</v>
      </c>
      <c r="R196" s="12">
        <v>13052</v>
      </c>
      <c r="S196" s="59">
        <v>3.3671232876712329</v>
      </c>
      <c r="T196" s="59">
        <v>37.30684931506849</v>
      </c>
      <c r="U196" s="12">
        <v>1</v>
      </c>
      <c r="V196" s="12">
        <v>2</v>
      </c>
      <c r="W196" s="12">
        <v>1</v>
      </c>
      <c r="X196" s="12">
        <v>2</v>
      </c>
      <c r="Y196" s="12">
        <v>3</v>
      </c>
      <c r="Z196" s="58">
        <v>0</v>
      </c>
      <c r="AA196" s="58">
        <v>0</v>
      </c>
      <c r="AB196" s="58">
        <v>0</v>
      </c>
      <c r="AC196" s="58" t="e">
        <v>#N/A</v>
      </c>
    </row>
    <row r="197" spans="1:29" x14ac:dyDescent="0.3">
      <c r="A197" s="57">
        <v>2200066626</v>
      </c>
      <c r="B197" s="12" t="s">
        <v>2687</v>
      </c>
      <c r="C197" s="58" t="s">
        <v>107</v>
      </c>
      <c r="D197" s="58" t="s">
        <v>114</v>
      </c>
      <c r="E197" s="58"/>
      <c r="F197" s="58">
        <v>3130066</v>
      </c>
      <c r="G197" s="58">
        <f>+IF(F197&gt;K197+100000,F197-K197,0)</f>
        <v>1653946</v>
      </c>
      <c r="H197" s="58">
        <v>132857</v>
      </c>
      <c r="I197" s="58">
        <v>0</v>
      </c>
      <c r="J197" s="58">
        <v>2900000</v>
      </c>
      <c r="K197" s="58">
        <v>1476120</v>
      </c>
      <c r="L197" s="12" t="s">
        <v>87</v>
      </c>
      <c r="M197" s="12" t="s">
        <v>89</v>
      </c>
      <c r="N197" s="12" t="s">
        <v>10</v>
      </c>
      <c r="O197" s="12">
        <v>4</v>
      </c>
      <c r="P197" s="12">
        <v>0</v>
      </c>
      <c r="Q197" s="12">
        <v>0</v>
      </c>
      <c r="R197" s="12">
        <v>68895</v>
      </c>
      <c r="S197" s="59">
        <v>3.8191780821917809</v>
      </c>
      <c r="T197" s="59">
        <v>27.046575342465754</v>
      </c>
      <c r="U197" s="12">
        <v>1</v>
      </c>
      <c r="V197" s="12">
        <v>2</v>
      </c>
      <c r="W197" s="12">
        <v>1</v>
      </c>
      <c r="X197" s="12">
        <v>2</v>
      </c>
      <c r="Y197" s="12">
        <v>3</v>
      </c>
      <c r="Z197" s="58">
        <v>0</v>
      </c>
      <c r="AA197" s="58">
        <v>0</v>
      </c>
      <c r="AB197" s="58">
        <v>0</v>
      </c>
      <c r="AC197" s="58" t="e">
        <v>#N/A</v>
      </c>
    </row>
    <row r="198" spans="1:29" x14ac:dyDescent="0.3">
      <c r="A198" s="57">
        <v>46642882</v>
      </c>
      <c r="B198" s="12" t="s">
        <v>2702</v>
      </c>
      <c r="C198" s="58" t="s">
        <v>107</v>
      </c>
      <c r="D198" s="58" t="s">
        <v>114</v>
      </c>
      <c r="E198" s="58">
        <v>126182</v>
      </c>
      <c r="F198" s="58">
        <v>2630542</v>
      </c>
      <c r="G198" s="58">
        <f>+IF(F198&gt;K198+100000,F198-K198,0)</f>
        <v>1139997</v>
      </c>
      <c r="H198" s="58">
        <v>108990</v>
      </c>
      <c r="I198" s="58">
        <v>0</v>
      </c>
      <c r="J198" s="58">
        <v>2273382</v>
      </c>
      <c r="K198" s="58">
        <v>1490545</v>
      </c>
      <c r="L198" s="12" t="s">
        <v>87</v>
      </c>
      <c r="M198" s="12" t="s">
        <v>89</v>
      </c>
      <c r="N198" s="12" t="s">
        <v>10</v>
      </c>
      <c r="O198" s="12">
        <v>4</v>
      </c>
      <c r="P198" s="12">
        <v>0</v>
      </c>
      <c r="Q198" s="12">
        <v>0</v>
      </c>
      <c r="R198" s="12">
        <v>8001</v>
      </c>
      <c r="S198" s="59">
        <v>5.1342465753424653</v>
      </c>
      <c r="T198" s="59">
        <v>40.761643835616439</v>
      </c>
      <c r="U198" s="12">
        <v>2</v>
      </c>
      <c r="V198" s="12">
        <v>0</v>
      </c>
      <c r="W198" s="12">
        <v>1</v>
      </c>
      <c r="X198" s="12">
        <v>2</v>
      </c>
      <c r="Y198" s="12">
        <v>1</v>
      </c>
      <c r="Z198" s="58">
        <v>0</v>
      </c>
      <c r="AA198" s="58">
        <v>0</v>
      </c>
      <c r="AB198" s="58">
        <v>0</v>
      </c>
      <c r="AC198" s="58" t="e">
        <v>#N/A</v>
      </c>
    </row>
    <row r="199" spans="1:29" x14ac:dyDescent="0.3">
      <c r="A199" s="57">
        <v>26860062</v>
      </c>
      <c r="B199" s="12" t="s">
        <v>2711</v>
      </c>
      <c r="C199" s="58" t="s">
        <v>107</v>
      </c>
      <c r="D199" s="58" t="s">
        <v>30</v>
      </c>
      <c r="E199" s="58">
        <v>599791</v>
      </c>
      <c r="F199" s="58">
        <v>6781370</v>
      </c>
      <c r="G199" s="58">
        <f>+IF(F199&gt;K199+100000,F199-K199,0)</f>
        <v>5276449</v>
      </c>
      <c r="H199" s="58">
        <v>204137</v>
      </c>
      <c r="I199" s="58">
        <v>0</v>
      </c>
      <c r="J199" s="58">
        <v>3712042</v>
      </c>
      <c r="K199" s="58">
        <v>1504921</v>
      </c>
      <c r="L199" s="12" t="s">
        <v>87</v>
      </c>
      <c r="M199" s="12" t="s">
        <v>89</v>
      </c>
      <c r="N199" s="12" t="s">
        <v>10</v>
      </c>
      <c r="O199" s="12">
        <v>4</v>
      </c>
      <c r="P199" s="12">
        <v>0</v>
      </c>
      <c r="Q199" s="12">
        <v>0</v>
      </c>
      <c r="R199" s="12">
        <v>76001</v>
      </c>
      <c r="S199" s="59">
        <v>2.3945205479452056</v>
      </c>
      <c r="T199" s="59">
        <v>52.980821917808221</v>
      </c>
      <c r="U199" s="12">
        <v>1</v>
      </c>
      <c r="V199" s="12">
        <v>0</v>
      </c>
      <c r="W199" s="12">
        <v>1</v>
      </c>
      <c r="X199" s="12">
        <v>3</v>
      </c>
      <c r="Y199" s="12">
        <v>1</v>
      </c>
      <c r="Z199" s="58">
        <v>0</v>
      </c>
      <c r="AA199" s="58">
        <v>0</v>
      </c>
      <c r="AB199" s="58">
        <v>0</v>
      </c>
      <c r="AC199" s="58" t="e">
        <v>#N/A</v>
      </c>
    </row>
    <row r="200" spans="1:29" x14ac:dyDescent="0.3">
      <c r="A200" s="57">
        <v>4820460</v>
      </c>
      <c r="B200" s="12" t="s">
        <v>2715</v>
      </c>
      <c r="C200" s="58" t="s">
        <v>107</v>
      </c>
      <c r="D200" s="58" t="s">
        <v>114</v>
      </c>
      <c r="E200" s="58"/>
      <c r="F200" s="58">
        <v>2600000</v>
      </c>
      <c r="G200" s="58">
        <f>+IF(F200&gt;K200+100000,F200-K200,0)</f>
        <v>1091880</v>
      </c>
      <c r="H200" s="58">
        <v>92439</v>
      </c>
      <c r="I200" s="58">
        <v>0</v>
      </c>
      <c r="J200" s="58">
        <v>0</v>
      </c>
      <c r="K200" s="58">
        <v>1508120</v>
      </c>
      <c r="L200" s="12" t="s">
        <v>88</v>
      </c>
      <c r="M200" s="12" t="s">
        <v>89</v>
      </c>
      <c r="N200" s="12" t="s">
        <v>10</v>
      </c>
      <c r="O200" s="12">
        <v>4</v>
      </c>
      <c r="P200" s="12">
        <v>0</v>
      </c>
      <c r="Q200" s="12">
        <v>0</v>
      </c>
      <c r="R200" s="12">
        <v>13052</v>
      </c>
      <c r="S200" s="59">
        <v>3.904109589041096</v>
      </c>
      <c r="T200" s="59">
        <v>41.854794520547948</v>
      </c>
      <c r="U200" s="12">
        <v>1</v>
      </c>
      <c r="V200" s="12">
        <v>2</v>
      </c>
      <c r="W200" s="12">
        <v>1</v>
      </c>
      <c r="X200" s="12">
        <v>2</v>
      </c>
      <c r="Y200" s="12">
        <v>4</v>
      </c>
      <c r="Z200" s="58">
        <v>0</v>
      </c>
      <c r="AA200" s="58">
        <v>0</v>
      </c>
      <c r="AB200" s="58">
        <v>0</v>
      </c>
      <c r="AC200" s="58" t="e">
        <v>#N/A</v>
      </c>
    </row>
    <row r="201" spans="1:29" x14ac:dyDescent="0.3">
      <c r="A201" s="57">
        <v>2002808664</v>
      </c>
      <c r="B201" s="12" t="s">
        <v>2717</v>
      </c>
      <c r="C201" s="58" t="s">
        <v>107</v>
      </c>
      <c r="D201" s="58" t="s">
        <v>115</v>
      </c>
      <c r="E201" s="58"/>
      <c r="F201" s="58">
        <v>5006676</v>
      </c>
      <c r="G201" s="58">
        <f>+IF(F201&gt;K201+100000,F201-K201,0)</f>
        <v>3498556</v>
      </c>
      <c r="H201" s="58">
        <v>164724</v>
      </c>
      <c r="I201" s="58">
        <v>0</v>
      </c>
      <c r="J201" s="58">
        <v>0</v>
      </c>
      <c r="K201" s="58">
        <v>1508120</v>
      </c>
      <c r="L201" s="12" t="s">
        <v>88</v>
      </c>
      <c r="M201" s="12" t="s">
        <v>89</v>
      </c>
      <c r="N201" s="12" t="s">
        <v>10</v>
      </c>
      <c r="O201" s="12">
        <v>4</v>
      </c>
      <c r="P201" s="12">
        <v>0</v>
      </c>
      <c r="Q201" s="12">
        <v>0</v>
      </c>
      <c r="R201" s="12">
        <v>13052</v>
      </c>
      <c r="S201" s="59">
        <v>3.904109589041096</v>
      </c>
      <c r="T201" s="59">
        <v>35.11780821917808</v>
      </c>
      <c r="U201" s="12">
        <v>1</v>
      </c>
      <c r="V201" s="12">
        <v>1</v>
      </c>
      <c r="W201" s="12">
        <v>2</v>
      </c>
      <c r="X201" s="12">
        <v>3</v>
      </c>
      <c r="Y201" s="12">
        <v>3</v>
      </c>
      <c r="Z201" s="58">
        <v>0</v>
      </c>
      <c r="AA201" s="58">
        <v>0</v>
      </c>
      <c r="AB201" s="58">
        <v>0</v>
      </c>
      <c r="AC201" s="58" t="e">
        <v>#N/A</v>
      </c>
    </row>
    <row r="202" spans="1:29" x14ac:dyDescent="0.3">
      <c r="A202" s="57">
        <v>2222242662</v>
      </c>
      <c r="B202" s="12" t="s">
        <v>2720</v>
      </c>
      <c r="C202" s="58" t="s">
        <v>107</v>
      </c>
      <c r="D202" s="58" t="s">
        <v>115</v>
      </c>
      <c r="E202" s="58"/>
      <c r="F202" s="58">
        <v>5155516</v>
      </c>
      <c r="G202" s="58">
        <f>+IF(F202&gt;K202+100000,F202-K202,0)</f>
        <v>3643116</v>
      </c>
      <c r="H202" s="58">
        <v>231287</v>
      </c>
      <c r="I202" s="58">
        <v>0</v>
      </c>
      <c r="J202" s="58">
        <v>2980000</v>
      </c>
      <c r="K202" s="58">
        <v>1512400</v>
      </c>
      <c r="L202" s="12" t="s">
        <v>87</v>
      </c>
      <c r="M202" s="12" t="s">
        <v>89</v>
      </c>
      <c r="N202" s="12" t="s">
        <v>10</v>
      </c>
      <c r="O202" s="12">
        <v>4</v>
      </c>
      <c r="P202" s="12">
        <v>0</v>
      </c>
      <c r="Q202" s="12">
        <v>0</v>
      </c>
      <c r="R202" s="12">
        <v>76563</v>
      </c>
      <c r="S202" s="59">
        <v>1.3972602739726028</v>
      </c>
      <c r="T202" s="59">
        <v>23.032876712328768</v>
      </c>
      <c r="U202" s="12">
        <v>1</v>
      </c>
      <c r="V202" s="12">
        <v>2</v>
      </c>
      <c r="W202" s="12">
        <v>1</v>
      </c>
      <c r="X202" s="12">
        <v>2</v>
      </c>
      <c r="Y202" s="12">
        <v>1</v>
      </c>
      <c r="Z202" s="58">
        <v>0</v>
      </c>
      <c r="AA202" s="58">
        <v>0</v>
      </c>
      <c r="AB202" s="58">
        <v>0</v>
      </c>
      <c r="AC202" s="58" t="e">
        <v>#N/A</v>
      </c>
    </row>
    <row r="203" spans="1:29" x14ac:dyDescent="0.3">
      <c r="A203" s="57">
        <v>2204648</v>
      </c>
      <c r="B203" s="12" t="s">
        <v>2722</v>
      </c>
      <c r="C203" s="58" t="s">
        <v>107</v>
      </c>
      <c r="D203" s="58" t="s">
        <v>115</v>
      </c>
      <c r="E203" s="58">
        <v>1390</v>
      </c>
      <c r="F203" s="58">
        <v>4955546</v>
      </c>
      <c r="G203" s="58">
        <f>+IF(F203&gt;K203+100000,F203-K203,0)</f>
        <v>3440146</v>
      </c>
      <c r="H203" s="58">
        <v>148471</v>
      </c>
      <c r="I203" s="58">
        <v>0</v>
      </c>
      <c r="J203" s="58">
        <v>0</v>
      </c>
      <c r="K203" s="58">
        <v>1515400</v>
      </c>
      <c r="L203" s="12" t="s">
        <v>88</v>
      </c>
      <c r="M203" s="12" t="s">
        <v>89</v>
      </c>
      <c r="N203" s="12" t="s">
        <v>10</v>
      </c>
      <c r="O203" s="12">
        <v>4</v>
      </c>
      <c r="P203" s="12">
        <v>0</v>
      </c>
      <c r="Q203" s="12">
        <v>0</v>
      </c>
      <c r="R203" s="12">
        <v>68001</v>
      </c>
      <c r="S203" s="59">
        <v>7.7945205479452051</v>
      </c>
      <c r="T203" s="59">
        <v>48.095890410958901</v>
      </c>
      <c r="U203" s="12">
        <v>1</v>
      </c>
      <c r="V203" s="12">
        <v>2</v>
      </c>
      <c r="W203" s="12">
        <v>3</v>
      </c>
      <c r="X203" s="12">
        <v>2</v>
      </c>
      <c r="Y203" s="12">
        <v>3</v>
      </c>
      <c r="Z203" s="58">
        <v>0</v>
      </c>
      <c r="AA203" s="58">
        <v>0</v>
      </c>
      <c r="AB203" s="58">
        <v>0</v>
      </c>
      <c r="AC203" s="58" t="e">
        <v>#N/A</v>
      </c>
    </row>
    <row r="204" spans="1:29" x14ac:dyDescent="0.3">
      <c r="A204" s="57">
        <v>2044028886</v>
      </c>
      <c r="B204" s="12" t="s">
        <v>2748</v>
      </c>
      <c r="C204" s="58" t="s">
        <v>107</v>
      </c>
      <c r="D204" s="58" t="s">
        <v>115</v>
      </c>
      <c r="E204" s="58">
        <v>3923</v>
      </c>
      <c r="F204" s="58">
        <v>4005921</v>
      </c>
      <c r="G204" s="58">
        <f>+IF(F204&gt;K204+100000,F204-K204,0)</f>
        <v>2475376</v>
      </c>
      <c r="H204" s="58">
        <v>184877</v>
      </c>
      <c r="I204" s="58">
        <v>0</v>
      </c>
      <c r="J204" s="58">
        <v>3744849</v>
      </c>
      <c r="K204" s="58">
        <v>1530545</v>
      </c>
      <c r="L204" s="12" t="s">
        <v>87</v>
      </c>
      <c r="M204" s="12" t="s">
        <v>89</v>
      </c>
      <c r="N204" s="12" t="s">
        <v>10</v>
      </c>
      <c r="O204" s="12">
        <v>4</v>
      </c>
      <c r="P204" s="12">
        <v>0</v>
      </c>
      <c r="Q204" s="12">
        <v>0</v>
      </c>
      <c r="R204" s="12">
        <v>13001</v>
      </c>
      <c r="S204" s="59">
        <v>5.2931506849315069</v>
      </c>
      <c r="T204" s="59">
        <v>31.221917808219178</v>
      </c>
      <c r="U204" s="12">
        <v>2</v>
      </c>
      <c r="V204" s="12">
        <v>3</v>
      </c>
      <c r="W204" s="12">
        <v>1</v>
      </c>
      <c r="X204" s="12">
        <v>2</v>
      </c>
      <c r="Y204" s="12">
        <v>1</v>
      </c>
      <c r="Z204" s="58">
        <v>0</v>
      </c>
      <c r="AA204" s="58">
        <v>0</v>
      </c>
      <c r="AB204" s="58">
        <v>0</v>
      </c>
      <c r="AC204" s="58" t="e">
        <v>#N/A</v>
      </c>
    </row>
    <row r="205" spans="1:29" x14ac:dyDescent="0.3">
      <c r="A205" s="57">
        <v>4828800</v>
      </c>
      <c r="B205" s="12" t="s">
        <v>2753</v>
      </c>
      <c r="C205" s="58" t="s">
        <v>107</v>
      </c>
      <c r="D205" s="58" t="s">
        <v>115</v>
      </c>
      <c r="E205" s="58"/>
      <c r="F205" s="58">
        <v>4213204</v>
      </c>
      <c r="G205" s="58">
        <f>+IF(F205&gt;K205+100000,F205-K205,0)</f>
        <v>2679584</v>
      </c>
      <c r="H205" s="58">
        <v>177766</v>
      </c>
      <c r="I205" s="58">
        <v>0</v>
      </c>
      <c r="J205" s="58">
        <v>1200000</v>
      </c>
      <c r="K205" s="58">
        <v>1533620</v>
      </c>
      <c r="L205" s="12" t="s">
        <v>87</v>
      </c>
      <c r="M205" s="12" t="s">
        <v>89</v>
      </c>
      <c r="N205" s="12" t="s">
        <v>10</v>
      </c>
      <c r="O205" s="12">
        <v>4</v>
      </c>
      <c r="P205" s="12">
        <v>0</v>
      </c>
      <c r="Q205" s="12">
        <v>0</v>
      </c>
      <c r="R205" s="12">
        <v>13052</v>
      </c>
      <c r="S205" s="59">
        <v>3.989041095890411</v>
      </c>
      <c r="T205" s="59">
        <v>41.284931506849318</v>
      </c>
      <c r="U205" s="12">
        <v>1</v>
      </c>
      <c r="V205" s="12">
        <v>4</v>
      </c>
      <c r="W205" s="12">
        <v>1</v>
      </c>
      <c r="X205" s="12">
        <v>2</v>
      </c>
      <c r="Y205" s="12">
        <v>2</v>
      </c>
      <c r="Z205" s="58">
        <v>0</v>
      </c>
      <c r="AA205" s="58">
        <v>0</v>
      </c>
      <c r="AB205" s="58">
        <v>0</v>
      </c>
      <c r="AC205" s="58" t="e">
        <v>#N/A</v>
      </c>
    </row>
    <row r="206" spans="1:29" x14ac:dyDescent="0.3">
      <c r="A206" s="57">
        <v>2044024640</v>
      </c>
      <c r="B206" s="12" t="s">
        <v>2754</v>
      </c>
      <c r="C206" s="58" t="s">
        <v>107</v>
      </c>
      <c r="D206" s="58" t="s">
        <v>115</v>
      </c>
      <c r="E206" s="58"/>
      <c r="F206" s="58">
        <v>4782959</v>
      </c>
      <c r="G206" s="58">
        <f>+IF(F206&gt;K206+100000,F206-K206,0)</f>
        <v>3249339</v>
      </c>
      <c r="H206" s="58">
        <v>177766</v>
      </c>
      <c r="I206" s="58">
        <v>0</v>
      </c>
      <c r="J206" s="58">
        <v>1238068</v>
      </c>
      <c r="K206" s="58">
        <v>1533620</v>
      </c>
      <c r="L206" s="12" t="s">
        <v>87</v>
      </c>
      <c r="M206" s="12" t="s">
        <v>89</v>
      </c>
      <c r="N206" s="12" t="s">
        <v>10</v>
      </c>
      <c r="O206" s="12">
        <v>4</v>
      </c>
      <c r="P206" s="12">
        <v>0</v>
      </c>
      <c r="Q206" s="12">
        <v>0</v>
      </c>
      <c r="R206" s="12">
        <v>68276</v>
      </c>
      <c r="S206" s="59">
        <v>3.989041095890411</v>
      </c>
      <c r="T206" s="59">
        <v>29.167123287671235</v>
      </c>
      <c r="U206" s="12">
        <v>1</v>
      </c>
      <c r="V206" s="12">
        <v>2</v>
      </c>
      <c r="W206" s="12">
        <v>1</v>
      </c>
      <c r="X206" s="12">
        <v>2</v>
      </c>
      <c r="Y206" s="12">
        <v>3</v>
      </c>
      <c r="Z206" s="58">
        <v>0</v>
      </c>
      <c r="AA206" s="58">
        <v>0</v>
      </c>
      <c r="AB206" s="58">
        <v>0</v>
      </c>
      <c r="AC206" s="58" t="e">
        <v>#N/A</v>
      </c>
    </row>
    <row r="207" spans="1:29" x14ac:dyDescent="0.3">
      <c r="A207" s="57">
        <v>2062442882</v>
      </c>
      <c r="B207" s="12" t="s">
        <v>2762</v>
      </c>
      <c r="C207" s="58" t="s">
        <v>107</v>
      </c>
      <c r="D207" s="58" t="s">
        <v>114</v>
      </c>
      <c r="E207" s="58"/>
      <c r="F207" s="58">
        <v>2934782</v>
      </c>
      <c r="G207" s="58">
        <f>+IF(F207&gt;K207+100000,F207-K207,0)</f>
        <v>1398662</v>
      </c>
      <c r="H207" s="58">
        <v>131280</v>
      </c>
      <c r="I207" s="58">
        <v>0</v>
      </c>
      <c r="J207" s="58">
        <v>0</v>
      </c>
      <c r="K207" s="58">
        <v>1536120</v>
      </c>
      <c r="L207" s="12" t="s">
        <v>88</v>
      </c>
      <c r="M207" s="12" t="s">
        <v>89</v>
      </c>
      <c r="N207" s="12" t="s">
        <v>10</v>
      </c>
      <c r="O207" s="12">
        <v>4</v>
      </c>
      <c r="P207" s="12">
        <v>0</v>
      </c>
      <c r="Q207" s="12">
        <v>0</v>
      </c>
      <c r="R207" s="12">
        <v>13052</v>
      </c>
      <c r="S207" s="59">
        <v>3.1561643835616437</v>
      </c>
      <c r="T207" s="59">
        <v>34.961643835616435</v>
      </c>
      <c r="U207" s="12">
        <v>2</v>
      </c>
      <c r="V207" s="12">
        <v>2</v>
      </c>
      <c r="W207" s="12">
        <v>1</v>
      </c>
      <c r="X207" s="12">
        <v>2</v>
      </c>
      <c r="Y207" s="12">
        <v>3</v>
      </c>
      <c r="Z207" s="58">
        <v>0</v>
      </c>
      <c r="AA207" s="58">
        <v>0</v>
      </c>
      <c r="AB207" s="58">
        <v>0</v>
      </c>
      <c r="AC207" s="58" t="e">
        <v>#N/A</v>
      </c>
    </row>
    <row r="208" spans="1:29" x14ac:dyDescent="0.3">
      <c r="A208" s="57">
        <v>2044022008</v>
      </c>
      <c r="B208" s="12" t="s">
        <v>2765</v>
      </c>
      <c r="C208" s="58" t="s">
        <v>107</v>
      </c>
      <c r="D208" s="58" t="s">
        <v>115</v>
      </c>
      <c r="E208" s="58"/>
      <c r="F208" s="58">
        <v>4815924</v>
      </c>
      <c r="G208" s="58">
        <f>+IF(F208&gt;K208+100000,F208-K208,0)</f>
        <v>3279804</v>
      </c>
      <c r="H208" s="58">
        <v>161398</v>
      </c>
      <c r="I208" s="58">
        <v>0</v>
      </c>
      <c r="J208" s="58">
        <v>0</v>
      </c>
      <c r="K208" s="58">
        <v>1536120</v>
      </c>
      <c r="L208" s="12" t="s">
        <v>88</v>
      </c>
      <c r="M208" s="12" t="s">
        <v>89</v>
      </c>
      <c r="N208" s="12" t="s">
        <v>10</v>
      </c>
      <c r="O208" s="12">
        <v>4</v>
      </c>
      <c r="P208" s="12">
        <v>0</v>
      </c>
      <c r="Q208" s="12">
        <v>0</v>
      </c>
      <c r="R208" s="12">
        <v>13052</v>
      </c>
      <c r="S208" s="59">
        <v>2.0712328767123287</v>
      </c>
      <c r="T208" s="59">
        <v>29.87945205479452</v>
      </c>
      <c r="U208" s="12">
        <v>2</v>
      </c>
      <c r="V208" s="12">
        <v>4</v>
      </c>
      <c r="W208" s="12">
        <v>1</v>
      </c>
      <c r="X208" s="12">
        <v>2</v>
      </c>
      <c r="Y208" s="12">
        <v>1</v>
      </c>
      <c r="Z208" s="58">
        <v>0</v>
      </c>
      <c r="AA208" s="58">
        <v>0</v>
      </c>
      <c r="AB208" s="58">
        <v>0</v>
      </c>
      <c r="AC208" s="58" t="e">
        <v>#N/A</v>
      </c>
    </row>
    <row r="209" spans="1:29" x14ac:dyDescent="0.3">
      <c r="A209" s="57">
        <v>48840406</v>
      </c>
      <c r="B209" s="12" t="s">
        <v>2768</v>
      </c>
      <c r="C209" s="58" t="s">
        <v>107</v>
      </c>
      <c r="D209" s="58" t="s">
        <v>115</v>
      </c>
      <c r="E209" s="58"/>
      <c r="F209" s="58">
        <v>5950000</v>
      </c>
      <c r="G209" s="58">
        <f>+IF(F209&gt;K209+100000,F209-K209,0)</f>
        <v>4407880</v>
      </c>
      <c r="H209" s="58">
        <v>158552</v>
      </c>
      <c r="I209" s="58">
        <v>0</v>
      </c>
      <c r="J209" s="58">
        <v>0</v>
      </c>
      <c r="K209" s="58">
        <v>1542120</v>
      </c>
      <c r="L209" s="12" t="s">
        <v>88</v>
      </c>
      <c r="M209" s="12" t="s">
        <v>89</v>
      </c>
      <c r="N209" s="12" t="s">
        <v>10</v>
      </c>
      <c r="O209" s="12">
        <v>4</v>
      </c>
      <c r="P209" s="12">
        <v>0</v>
      </c>
      <c r="Q209" s="12">
        <v>0</v>
      </c>
      <c r="R209" s="12">
        <v>68255</v>
      </c>
      <c r="S209" s="59">
        <v>3.6575342465753424</v>
      </c>
      <c r="T209" s="59">
        <v>41.953424657534249</v>
      </c>
      <c r="U209" s="12">
        <v>2</v>
      </c>
      <c r="V209" s="12">
        <v>2</v>
      </c>
      <c r="W209" s="12">
        <v>2</v>
      </c>
      <c r="X209" s="12">
        <v>2</v>
      </c>
      <c r="Y209" s="12">
        <v>3</v>
      </c>
      <c r="Z209" s="58">
        <v>0</v>
      </c>
      <c r="AA209" s="58">
        <v>0</v>
      </c>
      <c r="AB209" s="58">
        <v>0</v>
      </c>
      <c r="AC209" s="58" t="e">
        <v>#N/A</v>
      </c>
    </row>
    <row r="210" spans="1:29" x14ac:dyDescent="0.3">
      <c r="A210" s="57">
        <v>2044026448</v>
      </c>
      <c r="B210" s="12" t="s">
        <v>2776</v>
      </c>
      <c r="C210" s="58" t="s">
        <v>107</v>
      </c>
      <c r="D210" s="58" t="s">
        <v>114</v>
      </c>
      <c r="E210" s="58"/>
      <c r="F210" s="58">
        <v>2677408</v>
      </c>
      <c r="G210" s="58">
        <f>+IF(F210&gt;K210+100000,F210-K210,0)</f>
        <v>1113788</v>
      </c>
      <c r="H210" s="58">
        <v>148039</v>
      </c>
      <c r="I210" s="58">
        <v>0</v>
      </c>
      <c r="J210" s="58">
        <v>0</v>
      </c>
      <c r="K210" s="58">
        <v>1563620</v>
      </c>
      <c r="L210" s="12" t="s">
        <v>88</v>
      </c>
      <c r="M210" s="12" t="s">
        <v>89</v>
      </c>
      <c r="N210" s="12" t="s">
        <v>10</v>
      </c>
      <c r="O210" s="12">
        <v>4</v>
      </c>
      <c r="P210" s="12">
        <v>0</v>
      </c>
      <c r="Q210" s="12">
        <v>0</v>
      </c>
      <c r="R210" s="12">
        <v>13433</v>
      </c>
      <c r="S210" s="59">
        <v>1.9178082191780823E-2</v>
      </c>
      <c r="T210" s="59">
        <v>28.145205479452056</v>
      </c>
      <c r="U210" s="12">
        <v>2</v>
      </c>
      <c r="V210" s="12">
        <v>2</v>
      </c>
      <c r="W210" s="12">
        <v>1</v>
      </c>
      <c r="X210" s="12">
        <v>2</v>
      </c>
      <c r="Y210" s="12">
        <v>1</v>
      </c>
      <c r="Z210" s="58">
        <v>0</v>
      </c>
      <c r="AA210" s="58">
        <v>0</v>
      </c>
      <c r="AB210" s="58">
        <v>0</v>
      </c>
      <c r="AC210" s="58" t="e">
        <v>#N/A</v>
      </c>
    </row>
    <row r="211" spans="1:29" x14ac:dyDescent="0.3">
      <c r="A211" s="57">
        <v>40882288</v>
      </c>
      <c r="B211" s="12" t="s">
        <v>2782</v>
      </c>
      <c r="C211" s="58" t="s">
        <v>107</v>
      </c>
      <c r="D211" s="58" t="s">
        <v>115</v>
      </c>
      <c r="E211" s="58"/>
      <c r="F211" s="58">
        <v>5074610</v>
      </c>
      <c r="G211" s="58">
        <f>+IF(F211&gt;K211+100000,F211-K211,0)</f>
        <v>3510990</v>
      </c>
      <c r="H211" s="58">
        <v>155259</v>
      </c>
      <c r="I211" s="58">
        <v>0</v>
      </c>
      <c r="J211" s="58">
        <v>1300000</v>
      </c>
      <c r="K211" s="58">
        <v>1563620</v>
      </c>
      <c r="L211" s="12" t="s">
        <v>87</v>
      </c>
      <c r="M211" s="12" t="s">
        <v>89</v>
      </c>
      <c r="N211" s="12" t="s">
        <v>10</v>
      </c>
      <c r="O211" s="12">
        <v>4</v>
      </c>
      <c r="P211" s="12">
        <v>0</v>
      </c>
      <c r="Q211" s="12">
        <v>0</v>
      </c>
      <c r="R211" s="12">
        <v>13052</v>
      </c>
      <c r="S211" s="59">
        <v>4.065753424657534</v>
      </c>
      <c r="T211" s="59">
        <v>41.556164383561644</v>
      </c>
      <c r="U211" s="12">
        <v>2</v>
      </c>
      <c r="V211" s="12">
        <v>3</v>
      </c>
      <c r="W211" s="12">
        <v>1</v>
      </c>
      <c r="X211" s="12">
        <v>2</v>
      </c>
      <c r="Y211" s="12">
        <v>4</v>
      </c>
      <c r="Z211" s="58">
        <v>0</v>
      </c>
      <c r="AA211" s="58">
        <v>0</v>
      </c>
      <c r="AB211" s="58">
        <v>0</v>
      </c>
      <c r="AC211" s="58" t="e">
        <v>#N/A</v>
      </c>
    </row>
    <row r="212" spans="1:29" x14ac:dyDescent="0.3">
      <c r="A212" s="57">
        <v>8048262</v>
      </c>
      <c r="B212" s="12" t="s">
        <v>2791</v>
      </c>
      <c r="C212" s="58" t="s">
        <v>107</v>
      </c>
      <c r="D212" s="58" t="s">
        <v>114</v>
      </c>
      <c r="E212" s="58"/>
      <c r="F212" s="58">
        <v>3048596</v>
      </c>
      <c r="G212" s="58">
        <f>+IF(F212&gt;K212+100000,F212-K212,0)</f>
        <v>1478167</v>
      </c>
      <c r="H212" s="58">
        <v>328823</v>
      </c>
      <c r="I212" s="58">
        <v>0</v>
      </c>
      <c r="J212" s="58">
        <v>1694763</v>
      </c>
      <c r="K212" s="58">
        <v>1570429</v>
      </c>
      <c r="L212" s="12" t="s">
        <v>87</v>
      </c>
      <c r="M212" s="12" t="s">
        <v>89</v>
      </c>
      <c r="N212" s="12" t="s">
        <v>10</v>
      </c>
      <c r="O212" s="12">
        <v>4</v>
      </c>
      <c r="P212" s="12">
        <v>0</v>
      </c>
      <c r="Q212" s="12">
        <v>0</v>
      </c>
      <c r="R212" s="12">
        <v>13052</v>
      </c>
      <c r="S212" s="59">
        <v>2.1972602739726028</v>
      </c>
      <c r="T212" s="59">
        <v>37.016438356164386</v>
      </c>
      <c r="U212" s="12">
        <v>1</v>
      </c>
      <c r="V212" s="12">
        <v>2</v>
      </c>
      <c r="W212" s="12">
        <v>2</v>
      </c>
      <c r="X212" s="12">
        <v>3</v>
      </c>
      <c r="Y212" s="12">
        <v>2</v>
      </c>
      <c r="Z212" s="58">
        <v>0</v>
      </c>
      <c r="AA212" s="58">
        <v>0</v>
      </c>
      <c r="AB212" s="58">
        <v>0</v>
      </c>
      <c r="AC212" s="58" t="e">
        <v>#N/A</v>
      </c>
    </row>
    <row r="213" spans="1:29" x14ac:dyDescent="0.3">
      <c r="A213" s="57">
        <v>2004246284</v>
      </c>
      <c r="B213" s="12" t="s">
        <v>2813</v>
      </c>
      <c r="C213" s="58" t="s">
        <v>107</v>
      </c>
      <c r="D213" s="58" t="s">
        <v>115</v>
      </c>
      <c r="E213" s="58"/>
      <c r="F213" s="58">
        <v>3647838</v>
      </c>
      <c r="G213" s="58">
        <f>+IF(F213&gt;K213+100000,F213-K213,0)</f>
        <v>2061718</v>
      </c>
      <c r="H213" s="58">
        <v>142213</v>
      </c>
      <c r="I213" s="58">
        <v>0</v>
      </c>
      <c r="J213" s="58">
        <v>0</v>
      </c>
      <c r="K213" s="58">
        <v>1586120</v>
      </c>
      <c r="L213" s="12" t="s">
        <v>88</v>
      </c>
      <c r="M213" s="12" t="s">
        <v>89</v>
      </c>
      <c r="N213" s="12" t="s">
        <v>10</v>
      </c>
      <c r="O213" s="12">
        <v>4</v>
      </c>
      <c r="P213" s="12">
        <v>0</v>
      </c>
      <c r="Q213" s="12">
        <v>0</v>
      </c>
      <c r="R213" s="12">
        <v>20001</v>
      </c>
      <c r="S213" s="59">
        <v>3.1972602739726028</v>
      </c>
      <c r="T213" s="59">
        <v>23.542465753424658</v>
      </c>
      <c r="U213" s="12">
        <v>1</v>
      </c>
      <c r="V213" s="12">
        <v>2</v>
      </c>
      <c r="W213" s="12">
        <v>1</v>
      </c>
      <c r="X213" s="12">
        <v>2</v>
      </c>
      <c r="Y213" s="12">
        <v>1</v>
      </c>
      <c r="Z213" s="58">
        <v>0</v>
      </c>
      <c r="AA213" s="58">
        <v>0</v>
      </c>
      <c r="AB213" s="58">
        <v>0</v>
      </c>
      <c r="AC213" s="58" t="e">
        <v>#N/A</v>
      </c>
    </row>
    <row r="214" spans="1:29" x14ac:dyDescent="0.3">
      <c r="A214" s="57">
        <v>2066626242</v>
      </c>
      <c r="B214" s="12" t="s">
        <v>2814</v>
      </c>
      <c r="C214" s="58" t="s">
        <v>107</v>
      </c>
      <c r="D214" s="58" t="s">
        <v>115</v>
      </c>
      <c r="E214" s="58"/>
      <c r="F214" s="58">
        <v>4363978</v>
      </c>
      <c r="G214" s="58">
        <f>+IF(F214&gt;K214+100000,F214-K214,0)</f>
        <v>2777858</v>
      </c>
      <c r="H214" s="58">
        <v>199022</v>
      </c>
      <c r="I214" s="58">
        <v>0</v>
      </c>
      <c r="J214" s="58">
        <v>0</v>
      </c>
      <c r="K214" s="58">
        <v>1586120</v>
      </c>
      <c r="L214" s="12" t="s">
        <v>88</v>
      </c>
      <c r="M214" s="12" t="s">
        <v>89</v>
      </c>
      <c r="N214" s="12" t="s">
        <v>10</v>
      </c>
      <c r="O214" s="12">
        <v>4</v>
      </c>
      <c r="P214" s="12">
        <v>0</v>
      </c>
      <c r="Q214" s="12">
        <v>0</v>
      </c>
      <c r="R214" s="12">
        <v>20001</v>
      </c>
      <c r="S214" s="59">
        <v>3.1972602739726028</v>
      </c>
      <c r="T214" s="59">
        <v>31.767123287671232</v>
      </c>
      <c r="U214" s="12">
        <v>1</v>
      </c>
      <c r="V214" s="12">
        <v>2</v>
      </c>
      <c r="W214" s="12">
        <v>2</v>
      </c>
      <c r="X214" s="12">
        <v>2</v>
      </c>
      <c r="Y214" s="12">
        <v>4</v>
      </c>
      <c r="Z214" s="58">
        <v>0</v>
      </c>
      <c r="AA214" s="58">
        <v>0</v>
      </c>
      <c r="AB214" s="58">
        <v>0</v>
      </c>
      <c r="AC214" s="58" t="e">
        <v>#N/A</v>
      </c>
    </row>
    <row r="215" spans="1:29" x14ac:dyDescent="0.3">
      <c r="A215" s="57">
        <v>2224624826</v>
      </c>
      <c r="B215" s="12" t="s">
        <v>2832</v>
      </c>
      <c r="C215" s="58" t="s">
        <v>107</v>
      </c>
      <c r="D215" s="58" t="s">
        <v>115</v>
      </c>
      <c r="E215" s="58">
        <v>1743</v>
      </c>
      <c r="F215" s="58">
        <v>4632900</v>
      </c>
      <c r="G215" s="58">
        <f>+IF(F215&gt;K215+100000,F215-K215,0)</f>
        <v>3020636</v>
      </c>
      <c r="H215" s="58">
        <v>230032</v>
      </c>
      <c r="I215" s="58">
        <v>0</v>
      </c>
      <c r="J215" s="58">
        <v>1997872</v>
      </c>
      <c r="K215" s="58">
        <v>1612264</v>
      </c>
      <c r="L215" s="12" t="s">
        <v>87</v>
      </c>
      <c r="M215" s="12" t="s">
        <v>89</v>
      </c>
      <c r="N215" s="12" t="s">
        <v>10</v>
      </c>
      <c r="O215" s="12">
        <v>4</v>
      </c>
      <c r="P215" s="12">
        <v>0</v>
      </c>
      <c r="Q215" s="12">
        <v>0</v>
      </c>
      <c r="R215" s="12">
        <v>76001</v>
      </c>
      <c r="S215" s="59">
        <v>5.6383561643835618</v>
      </c>
      <c r="T215" s="59">
        <v>30.265753424657536</v>
      </c>
      <c r="U215" s="12">
        <v>2</v>
      </c>
      <c r="V215" s="12">
        <v>0</v>
      </c>
      <c r="W215" s="12">
        <v>1</v>
      </c>
      <c r="X215" s="12">
        <v>2</v>
      </c>
      <c r="Y215" s="12">
        <v>1</v>
      </c>
      <c r="Z215" s="58">
        <v>0</v>
      </c>
      <c r="AA215" s="58">
        <v>0</v>
      </c>
      <c r="AB215" s="58">
        <v>0</v>
      </c>
      <c r="AC215" s="58" t="e">
        <v>#N/A</v>
      </c>
    </row>
    <row r="216" spans="1:29" x14ac:dyDescent="0.3">
      <c r="A216" s="57">
        <v>2066644604</v>
      </c>
      <c r="B216" s="12" t="s">
        <v>2833</v>
      </c>
      <c r="C216" s="58" t="s">
        <v>107</v>
      </c>
      <c r="D216" s="58" t="s">
        <v>114</v>
      </c>
      <c r="E216" s="58"/>
      <c r="F216" s="58">
        <v>3539089</v>
      </c>
      <c r="G216" s="58">
        <f>+IF(F216&gt;K216+100000,F216-K216,0)</f>
        <v>1925160</v>
      </c>
      <c r="H216" s="58">
        <v>149324</v>
      </c>
      <c r="I216" s="58">
        <v>0</v>
      </c>
      <c r="J216" s="58">
        <v>1021822</v>
      </c>
      <c r="K216" s="58">
        <v>1613929</v>
      </c>
      <c r="L216" s="12" t="s">
        <v>87</v>
      </c>
      <c r="M216" s="12" t="s">
        <v>89</v>
      </c>
      <c r="N216" s="12" t="s">
        <v>10</v>
      </c>
      <c r="O216" s="12">
        <v>4</v>
      </c>
      <c r="P216" s="12">
        <v>0</v>
      </c>
      <c r="Q216" s="12">
        <v>0</v>
      </c>
      <c r="R216" s="12">
        <v>68276</v>
      </c>
      <c r="S216" s="59">
        <v>2.9479452054794519</v>
      </c>
      <c r="T216" s="59">
        <v>29.298630136986301</v>
      </c>
      <c r="U216" s="12">
        <v>1</v>
      </c>
      <c r="V216" s="12">
        <v>2</v>
      </c>
      <c r="W216" s="12">
        <v>1</v>
      </c>
      <c r="X216" s="12">
        <v>2</v>
      </c>
      <c r="Y216" s="12">
        <v>3</v>
      </c>
      <c r="Z216" s="58">
        <v>0</v>
      </c>
      <c r="AA216" s="58">
        <v>0</v>
      </c>
      <c r="AB216" s="58">
        <v>0</v>
      </c>
      <c r="AC216" s="58" t="e">
        <v>#N/A</v>
      </c>
    </row>
    <row r="217" spans="1:29" x14ac:dyDescent="0.3">
      <c r="A217" s="57">
        <v>4820404</v>
      </c>
      <c r="B217" s="12" t="s">
        <v>2834</v>
      </c>
      <c r="C217" s="58" t="s">
        <v>107</v>
      </c>
      <c r="D217" s="58" t="s">
        <v>115</v>
      </c>
      <c r="E217" s="58"/>
      <c r="F217" s="58">
        <v>4310634</v>
      </c>
      <c r="G217" s="58">
        <f>+IF(F217&gt;K217+100000,F217-K217,0)</f>
        <v>2696705</v>
      </c>
      <c r="H217" s="58">
        <v>214466</v>
      </c>
      <c r="I217" s="58">
        <v>0</v>
      </c>
      <c r="J217" s="58">
        <v>1051237</v>
      </c>
      <c r="K217" s="58">
        <v>1613929</v>
      </c>
      <c r="L217" s="12" t="s">
        <v>87</v>
      </c>
      <c r="M217" s="12" t="s">
        <v>89</v>
      </c>
      <c r="N217" s="12" t="s">
        <v>10</v>
      </c>
      <c r="O217" s="12">
        <v>4</v>
      </c>
      <c r="P217" s="12">
        <v>0</v>
      </c>
      <c r="Q217" s="12">
        <v>0</v>
      </c>
      <c r="R217" s="12">
        <v>13052</v>
      </c>
      <c r="S217" s="59">
        <v>2.9479452054794519</v>
      </c>
      <c r="T217" s="59">
        <v>40.295890410958904</v>
      </c>
      <c r="U217" s="12">
        <v>1</v>
      </c>
      <c r="V217" s="12">
        <v>2</v>
      </c>
      <c r="W217" s="12">
        <v>1</v>
      </c>
      <c r="X217" s="12">
        <v>3</v>
      </c>
      <c r="Y217" s="12">
        <v>3</v>
      </c>
      <c r="Z217" s="58">
        <v>0</v>
      </c>
      <c r="AA217" s="58">
        <v>0</v>
      </c>
      <c r="AB217" s="58">
        <v>0</v>
      </c>
      <c r="AC217" s="58" t="e">
        <v>#N/A</v>
      </c>
    </row>
    <row r="218" spans="1:29" x14ac:dyDescent="0.3">
      <c r="A218" s="57">
        <v>2044044640</v>
      </c>
      <c r="B218" s="12" t="s">
        <v>2838</v>
      </c>
      <c r="C218" s="58" t="s">
        <v>107</v>
      </c>
      <c r="D218" s="58" t="s">
        <v>115</v>
      </c>
      <c r="E218" s="58"/>
      <c r="F218" s="58">
        <v>5177499</v>
      </c>
      <c r="G218" s="58">
        <f>+IF(F218&gt;K218+100000,F218-K218,0)</f>
        <v>3553879</v>
      </c>
      <c r="H218" s="58">
        <v>163885</v>
      </c>
      <c r="I218" s="58">
        <v>0</v>
      </c>
      <c r="J218" s="58">
        <v>1377000</v>
      </c>
      <c r="K218" s="58">
        <v>1623620</v>
      </c>
      <c r="L218" s="12" t="s">
        <v>87</v>
      </c>
      <c r="M218" s="12" t="s">
        <v>89</v>
      </c>
      <c r="N218" s="12" t="s">
        <v>10</v>
      </c>
      <c r="O218" s="12">
        <v>4</v>
      </c>
      <c r="P218" s="12">
        <v>0</v>
      </c>
      <c r="Q218" s="12">
        <v>0</v>
      </c>
      <c r="R218" s="12">
        <v>13052</v>
      </c>
      <c r="S218" s="59">
        <v>4.2383561643835614</v>
      </c>
      <c r="T218" s="59">
        <v>31.975342465753425</v>
      </c>
      <c r="U218" s="12">
        <v>1</v>
      </c>
      <c r="V218" s="12">
        <v>1</v>
      </c>
      <c r="W218" s="12">
        <v>1</v>
      </c>
      <c r="X218" s="12">
        <v>3</v>
      </c>
      <c r="Y218" s="12">
        <v>3</v>
      </c>
      <c r="Z218" s="58">
        <v>0</v>
      </c>
      <c r="AA218" s="58">
        <v>0</v>
      </c>
      <c r="AB218" s="58">
        <v>0</v>
      </c>
      <c r="AC218" s="58" t="e">
        <v>#N/A</v>
      </c>
    </row>
    <row r="219" spans="1:29" x14ac:dyDescent="0.3">
      <c r="A219" s="57">
        <v>4820288</v>
      </c>
      <c r="B219" s="12" t="s">
        <v>2840</v>
      </c>
      <c r="C219" s="58" t="s">
        <v>107</v>
      </c>
      <c r="D219" s="58" t="s">
        <v>115</v>
      </c>
      <c r="E219" s="58"/>
      <c r="F219" s="58">
        <v>5356005</v>
      </c>
      <c r="G219" s="58">
        <f>+IF(F219&gt;K219+100000,F219-K219,0)</f>
        <v>3729885</v>
      </c>
      <c r="H219" s="58">
        <v>279073</v>
      </c>
      <c r="I219" s="58">
        <v>0</v>
      </c>
      <c r="J219" s="58">
        <v>0</v>
      </c>
      <c r="K219" s="58">
        <v>1626120</v>
      </c>
      <c r="L219" s="12" t="s">
        <v>88</v>
      </c>
      <c r="M219" s="12" t="s">
        <v>89</v>
      </c>
      <c r="N219" s="12" t="s">
        <v>10</v>
      </c>
      <c r="O219" s="12">
        <v>4</v>
      </c>
      <c r="P219" s="12">
        <v>0</v>
      </c>
      <c r="Q219" s="12">
        <v>0</v>
      </c>
      <c r="R219" s="12">
        <v>13052</v>
      </c>
      <c r="S219" s="59">
        <v>3.7424657534246575</v>
      </c>
      <c r="T219" s="59">
        <v>40.545205479452058</v>
      </c>
      <c r="U219" s="12">
        <v>1</v>
      </c>
      <c r="V219" s="12">
        <v>2</v>
      </c>
      <c r="W219" s="12">
        <v>1</v>
      </c>
      <c r="X219" s="12">
        <v>2</v>
      </c>
      <c r="Y219" s="12">
        <v>3</v>
      </c>
      <c r="Z219" s="58">
        <v>0</v>
      </c>
      <c r="AA219" s="58">
        <v>0</v>
      </c>
      <c r="AB219" s="58">
        <v>0</v>
      </c>
      <c r="AC219" s="58" t="e">
        <v>#N/A</v>
      </c>
    </row>
    <row r="220" spans="1:29" x14ac:dyDescent="0.3">
      <c r="A220" s="57">
        <v>48200644</v>
      </c>
      <c r="B220" s="12" t="s">
        <v>2842</v>
      </c>
      <c r="C220" s="58" t="s">
        <v>107</v>
      </c>
      <c r="D220" s="58" t="s">
        <v>116</v>
      </c>
      <c r="E220" s="58">
        <v>868743</v>
      </c>
      <c r="F220" s="58">
        <v>19076768</v>
      </c>
      <c r="G220" s="58">
        <f>+IF(F220&gt;K220+100000,F220-K220,0)</f>
        <v>17447627</v>
      </c>
      <c r="H220" s="58">
        <v>534600</v>
      </c>
      <c r="I220" s="58">
        <v>0</v>
      </c>
      <c r="J220" s="58">
        <v>14190873</v>
      </c>
      <c r="K220" s="58">
        <v>1629141</v>
      </c>
      <c r="L220" s="12" t="s">
        <v>87</v>
      </c>
      <c r="M220" s="12" t="s">
        <v>89</v>
      </c>
      <c r="N220" s="12" t="s">
        <v>10</v>
      </c>
      <c r="O220" s="12">
        <v>4</v>
      </c>
      <c r="P220" s="12">
        <v>0</v>
      </c>
      <c r="Q220" s="12">
        <v>0</v>
      </c>
      <c r="R220" s="12">
        <v>11001</v>
      </c>
      <c r="S220" s="59">
        <v>2.6465753424657534</v>
      </c>
      <c r="T220" s="59">
        <v>24.887671232876713</v>
      </c>
      <c r="U220" s="12">
        <v>2</v>
      </c>
      <c r="V220" s="12">
        <v>0</v>
      </c>
      <c r="W220" s="12">
        <v>1</v>
      </c>
      <c r="X220" s="12">
        <v>5</v>
      </c>
      <c r="Y220" s="12">
        <v>1</v>
      </c>
      <c r="Z220" s="58">
        <v>0</v>
      </c>
      <c r="AA220" s="58">
        <v>0</v>
      </c>
      <c r="AB220" s="58">
        <v>0</v>
      </c>
      <c r="AC220" s="58" t="e">
        <v>#N/A</v>
      </c>
    </row>
    <row r="221" spans="1:29" x14ac:dyDescent="0.3">
      <c r="A221" s="57">
        <v>4208064</v>
      </c>
      <c r="B221" s="12" t="s">
        <v>2845</v>
      </c>
      <c r="C221" s="58" t="s">
        <v>107</v>
      </c>
      <c r="D221" s="58" t="s">
        <v>114</v>
      </c>
      <c r="E221" s="58"/>
      <c r="F221" s="58">
        <v>2702520</v>
      </c>
      <c r="G221" s="58">
        <f>+IF(F221&gt;K221+100000,F221-K221,0)</f>
        <v>1073379</v>
      </c>
      <c r="H221" s="58">
        <v>189706</v>
      </c>
      <c r="I221" s="58">
        <v>0</v>
      </c>
      <c r="J221" s="58">
        <v>1250000</v>
      </c>
      <c r="K221" s="58">
        <v>1629141</v>
      </c>
      <c r="L221" s="12" t="s">
        <v>87</v>
      </c>
      <c r="M221" s="12" t="s">
        <v>89</v>
      </c>
      <c r="N221" s="12" t="s">
        <v>10</v>
      </c>
      <c r="O221" s="12">
        <v>4</v>
      </c>
      <c r="P221" s="12">
        <v>0</v>
      </c>
      <c r="Q221" s="12">
        <v>0</v>
      </c>
      <c r="R221" s="12">
        <v>76130</v>
      </c>
      <c r="S221" s="59">
        <v>2.6054794520547944</v>
      </c>
      <c r="T221" s="59">
        <v>46.238356164383561</v>
      </c>
      <c r="U221" s="12">
        <v>1</v>
      </c>
      <c r="V221" s="12">
        <v>2</v>
      </c>
      <c r="W221" s="12">
        <v>2</v>
      </c>
      <c r="X221" s="12">
        <v>3</v>
      </c>
      <c r="Y221" s="12">
        <v>3</v>
      </c>
      <c r="Z221" s="58">
        <v>0</v>
      </c>
      <c r="AA221" s="58">
        <v>0</v>
      </c>
      <c r="AB221" s="58">
        <v>0</v>
      </c>
      <c r="AC221" s="58" t="e">
        <v>#N/A</v>
      </c>
    </row>
    <row r="222" spans="1:29" x14ac:dyDescent="0.3">
      <c r="A222" s="57">
        <v>2044026822</v>
      </c>
      <c r="B222" s="12" t="s">
        <v>2853</v>
      </c>
      <c r="C222" s="58" t="s">
        <v>107</v>
      </c>
      <c r="D222" s="58" t="s">
        <v>114</v>
      </c>
      <c r="E222" s="58"/>
      <c r="F222" s="58">
        <v>2684162</v>
      </c>
      <c r="G222" s="58">
        <f>+IF(F222&gt;K222+100000,F222-K222,0)</f>
        <v>1044042</v>
      </c>
      <c r="H222" s="58">
        <v>127991.99999999999</v>
      </c>
      <c r="I222" s="58">
        <v>0</v>
      </c>
      <c r="J222" s="58">
        <v>0</v>
      </c>
      <c r="K222" s="58">
        <v>1640120</v>
      </c>
      <c r="L222" s="12" t="s">
        <v>88</v>
      </c>
      <c r="M222" s="12" t="s">
        <v>89</v>
      </c>
      <c r="N222" s="12" t="s">
        <v>10</v>
      </c>
      <c r="O222" s="12">
        <v>4</v>
      </c>
      <c r="P222" s="12">
        <v>0</v>
      </c>
      <c r="Q222" s="12">
        <v>0</v>
      </c>
      <c r="R222" s="12">
        <v>13052</v>
      </c>
      <c r="S222" s="59">
        <v>3.5315068493150683</v>
      </c>
      <c r="T222" s="59">
        <v>28.06027397260274</v>
      </c>
      <c r="U222" s="12">
        <v>1</v>
      </c>
      <c r="V222" s="12">
        <v>2</v>
      </c>
      <c r="W222" s="12">
        <v>1</v>
      </c>
      <c r="X222" s="12">
        <v>3</v>
      </c>
      <c r="Y222" s="12">
        <v>3</v>
      </c>
      <c r="Z222" s="58">
        <v>0</v>
      </c>
      <c r="AA222" s="58">
        <v>0</v>
      </c>
      <c r="AB222" s="58">
        <v>0</v>
      </c>
      <c r="AC222" s="58" t="e">
        <v>#N/A</v>
      </c>
    </row>
    <row r="223" spans="1:29" x14ac:dyDescent="0.3">
      <c r="A223" s="57">
        <v>2224820226</v>
      </c>
      <c r="B223" s="12" t="s">
        <v>2861</v>
      </c>
      <c r="C223" s="58" t="s">
        <v>107</v>
      </c>
      <c r="D223" s="58" t="s">
        <v>114</v>
      </c>
      <c r="E223" s="58"/>
      <c r="F223" s="58">
        <v>3561305</v>
      </c>
      <c r="G223" s="58">
        <f>+IF(F223&gt;K223+100000,F223-K223,0)</f>
        <v>1907320</v>
      </c>
      <c r="H223" s="58">
        <v>236862</v>
      </c>
      <c r="I223" s="58">
        <v>0</v>
      </c>
      <c r="J223" s="58">
        <v>3670000</v>
      </c>
      <c r="K223" s="58">
        <v>1653985</v>
      </c>
      <c r="L223" s="12" t="s">
        <v>87</v>
      </c>
      <c r="M223" s="12" t="s">
        <v>89</v>
      </c>
      <c r="N223" s="12" t="s">
        <v>10</v>
      </c>
      <c r="O223" s="12">
        <v>4</v>
      </c>
      <c r="P223" s="12">
        <v>0</v>
      </c>
      <c r="Q223" s="12">
        <v>0</v>
      </c>
      <c r="R223" s="12">
        <v>76275</v>
      </c>
      <c r="S223" s="59">
        <v>2.6465753424657534</v>
      </c>
      <c r="T223" s="59">
        <v>34.424657534246577</v>
      </c>
      <c r="U223" s="12">
        <v>1</v>
      </c>
      <c r="V223" s="12">
        <v>4</v>
      </c>
      <c r="W223" s="12">
        <v>2</v>
      </c>
      <c r="X223" s="12">
        <v>3</v>
      </c>
      <c r="Y223" s="12">
        <v>1</v>
      </c>
      <c r="Z223" s="58">
        <v>0</v>
      </c>
      <c r="AA223" s="58">
        <v>0</v>
      </c>
      <c r="AB223" s="58">
        <v>0</v>
      </c>
      <c r="AC223" s="58" t="e">
        <v>#N/A</v>
      </c>
    </row>
    <row r="224" spans="1:29" x14ac:dyDescent="0.3">
      <c r="A224" s="57">
        <v>2044042242</v>
      </c>
      <c r="B224" s="12" t="s">
        <v>2870</v>
      </c>
      <c r="C224" s="58" t="s">
        <v>107</v>
      </c>
      <c r="D224" s="58" t="s">
        <v>114</v>
      </c>
      <c r="E224" s="58"/>
      <c r="F224" s="58">
        <v>3275538</v>
      </c>
      <c r="G224" s="58">
        <f>+IF(F224&gt;K224+100000,F224-K224,0)</f>
        <v>1597609</v>
      </c>
      <c r="H224" s="58">
        <v>142213</v>
      </c>
      <c r="I224" s="58">
        <v>0</v>
      </c>
      <c r="J224" s="58">
        <v>1552893</v>
      </c>
      <c r="K224" s="58">
        <v>1677929</v>
      </c>
      <c r="L224" s="12" t="s">
        <v>87</v>
      </c>
      <c r="M224" s="12" t="s">
        <v>89</v>
      </c>
      <c r="N224" s="12" t="s">
        <v>10</v>
      </c>
      <c r="O224" s="12">
        <v>4</v>
      </c>
      <c r="P224" s="12">
        <v>0</v>
      </c>
      <c r="Q224" s="12">
        <v>0</v>
      </c>
      <c r="R224" s="12">
        <v>13052</v>
      </c>
      <c r="S224" s="59">
        <v>3.1561643835616437</v>
      </c>
      <c r="T224" s="59">
        <v>25.742465753424657</v>
      </c>
      <c r="U224" s="12">
        <v>1</v>
      </c>
      <c r="V224" s="12">
        <v>3</v>
      </c>
      <c r="W224" s="12">
        <v>1</v>
      </c>
      <c r="X224" s="12">
        <v>3</v>
      </c>
      <c r="Y224" s="12">
        <v>3</v>
      </c>
      <c r="Z224" s="58">
        <v>0</v>
      </c>
      <c r="AA224" s="58">
        <v>0</v>
      </c>
      <c r="AB224" s="58">
        <v>0</v>
      </c>
      <c r="AC224" s="58" t="e">
        <v>#N/A</v>
      </c>
    </row>
    <row r="225" spans="1:29" x14ac:dyDescent="0.3">
      <c r="A225" s="57">
        <v>2202606442</v>
      </c>
      <c r="B225" s="12" t="s">
        <v>2899</v>
      </c>
      <c r="C225" s="58" t="s">
        <v>107</v>
      </c>
      <c r="D225" s="58" t="s">
        <v>115</v>
      </c>
      <c r="E225" s="58">
        <v>2194112</v>
      </c>
      <c r="F225" s="58">
        <v>5057003</v>
      </c>
      <c r="G225" s="58">
        <f>+IF(F225&gt;K225+100000,F225-K225,0)</f>
        <v>3340883</v>
      </c>
      <c r="H225" s="58">
        <v>172510</v>
      </c>
      <c r="I225" s="58">
        <v>0</v>
      </c>
      <c r="J225" s="58">
        <v>2350000</v>
      </c>
      <c r="K225" s="58">
        <v>1716120</v>
      </c>
      <c r="L225" s="12" t="s">
        <v>87</v>
      </c>
      <c r="M225" s="12" t="s">
        <v>89</v>
      </c>
      <c r="N225" s="12" t="s">
        <v>10</v>
      </c>
      <c r="O225" s="12">
        <v>4</v>
      </c>
      <c r="P225" s="12">
        <v>0</v>
      </c>
      <c r="Q225" s="12">
        <v>0</v>
      </c>
      <c r="R225" s="12">
        <v>68255</v>
      </c>
      <c r="S225" s="59">
        <v>3.0684931506849313</v>
      </c>
      <c r="T225" s="59">
        <v>24.353424657534248</v>
      </c>
      <c r="U225" s="12">
        <v>1</v>
      </c>
      <c r="V225" s="12">
        <v>2</v>
      </c>
      <c r="W225" s="12">
        <v>1</v>
      </c>
      <c r="X225" s="12">
        <v>2</v>
      </c>
      <c r="Y225" s="12">
        <v>1</v>
      </c>
      <c r="Z225" s="58">
        <v>0</v>
      </c>
      <c r="AA225" s="58">
        <v>0</v>
      </c>
      <c r="AB225" s="58">
        <v>0</v>
      </c>
      <c r="AC225" s="58" t="e">
        <v>#N/A</v>
      </c>
    </row>
    <row r="226" spans="1:29" x14ac:dyDescent="0.3">
      <c r="A226" s="57">
        <v>2204664668</v>
      </c>
      <c r="B226" s="12" t="s">
        <v>2950</v>
      </c>
      <c r="C226" s="58" t="s">
        <v>107</v>
      </c>
      <c r="D226" s="58" t="s">
        <v>115</v>
      </c>
      <c r="E226" s="58"/>
      <c r="F226" s="58">
        <v>6544356</v>
      </c>
      <c r="G226" s="58">
        <f>+IF(F226&gt;K226+100000,F226-K226,0)</f>
        <v>4748236</v>
      </c>
      <c r="H226" s="58">
        <v>191502</v>
      </c>
      <c r="I226" s="58">
        <v>0</v>
      </c>
      <c r="J226" s="58">
        <v>1400000</v>
      </c>
      <c r="K226" s="58">
        <v>1796120</v>
      </c>
      <c r="L226" s="12" t="s">
        <v>87</v>
      </c>
      <c r="M226" s="12" t="s">
        <v>89</v>
      </c>
      <c r="N226" s="12" t="s">
        <v>10</v>
      </c>
      <c r="O226" s="12">
        <v>4</v>
      </c>
      <c r="P226" s="12">
        <v>0</v>
      </c>
      <c r="Q226" s="12">
        <v>0</v>
      </c>
      <c r="R226" s="12">
        <v>20001</v>
      </c>
      <c r="S226" s="59">
        <v>3.1972602739726028</v>
      </c>
      <c r="T226" s="59">
        <v>24.093150684931508</v>
      </c>
      <c r="U226" s="12">
        <v>2</v>
      </c>
      <c r="V226" s="12">
        <v>5</v>
      </c>
      <c r="W226" s="12">
        <v>2</v>
      </c>
      <c r="X226" s="12">
        <v>2</v>
      </c>
      <c r="Y226" s="12">
        <v>1</v>
      </c>
      <c r="Z226" s="58">
        <v>0</v>
      </c>
      <c r="AA226" s="58">
        <v>0</v>
      </c>
      <c r="AB226" s="58">
        <v>0</v>
      </c>
      <c r="AC226" s="58" t="e">
        <v>#N/A</v>
      </c>
    </row>
    <row r="227" spans="1:29" x14ac:dyDescent="0.3">
      <c r="A227" s="57">
        <v>2008880664</v>
      </c>
      <c r="B227" s="12" t="s">
        <v>2955</v>
      </c>
      <c r="C227" s="58" t="s">
        <v>107</v>
      </c>
      <c r="D227" s="58" t="s">
        <v>115</v>
      </c>
      <c r="E227" s="58"/>
      <c r="F227" s="58">
        <v>4925789</v>
      </c>
      <c r="G227" s="58">
        <f>+IF(F227&gt;K227+100000,F227-K227,0)</f>
        <v>3123160</v>
      </c>
      <c r="H227" s="58">
        <v>177504</v>
      </c>
      <c r="I227" s="58">
        <v>0</v>
      </c>
      <c r="J227" s="58">
        <v>0</v>
      </c>
      <c r="K227" s="58">
        <v>1802629</v>
      </c>
      <c r="L227" s="12" t="s">
        <v>88</v>
      </c>
      <c r="M227" s="12" t="s">
        <v>89</v>
      </c>
      <c r="N227" s="12" t="s">
        <v>10</v>
      </c>
      <c r="O227" s="12">
        <v>4</v>
      </c>
      <c r="P227" s="12">
        <v>0</v>
      </c>
      <c r="Q227" s="12">
        <v>0</v>
      </c>
      <c r="R227" s="12">
        <v>68001</v>
      </c>
      <c r="S227" s="59">
        <v>6.9643835616438352</v>
      </c>
      <c r="T227" s="59">
        <v>25.887671232876713</v>
      </c>
      <c r="U227" s="12">
        <v>1</v>
      </c>
      <c r="V227" s="12">
        <v>4</v>
      </c>
      <c r="W227" s="12">
        <v>4</v>
      </c>
      <c r="X227" s="12">
        <v>3</v>
      </c>
      <c r="Y227" s="12">
        <v>1</v>
      </c>
      <c r="Z227" s="58">
        <v>0</v>
      </c>
      <c r="AA227" s="58">
        <v>0</v>
      </c>
      <c r="AB227" s="58">
        <v>0</v>
      </c>
      <c r="AC227" s="58" t="e">
        <v>#N/A</v>
      </c>
    </row>
    <row r="228" spans="1:29" x14ac:dyDescent="0.3">
      <c r="A228" s="57">
        <v>2200806260</v>
      </c>
      <c r="B228" s="12" t="s">
        <v>2959</v>
      </c>
      <c r="C228" s="58" t="s">
        <v>107</v>
      </c>
      <c r="D228" s="58" t="s">
        <v>114</v>
      </c>
      <c r="E228" s="58"/>
      <c r="F228" s="58">
        <v>3429766</v>
      </c>
      <c r="G228" s="58">
        <f>+IF(F228&gt;K228+100000,F228-K228,0)</f>
        <v>1626146</v>
      </c>
      <c r="H228" s="58">
        <v>163545</v>
      </c>
      <c r="I228" s="58">
        <v>0</v>
      </c>
      <c r="J228" s="58">
        <v>0</v>
      </c>
      <c r="K228" s="58">
        <v>1803620</v>
      </c>
      <c r="L228" s="12" t="s">
        <v>88</v>
      </c>
      <c r="M228" s="12" t="s">
        <v>89</v>
      </c>
      <c r="N228" s="12" t="s">
        <v>10</v>
      </c>
      <c r="O228" s="12">
        <v>4</v>
      </c>
      <c r="P228" s="12">
        <v>0</v>
      </c>
      <c r="Q228" s="12">
        <v>0</v>
      </c>
      <c r="R228" s="12">
        <v>68255</v>
      </c>
      <c r="S228" s="59">
        <v>4.7397260273972606</v>
      </c>
      <c r="T228" s="59">
        <v>26.353424657534248</v>
      </c>
      <c r="U228" s="12">
        <v>1</v>
      </c>
      <c r="V228" s="12">
        <v>2</v>
      </c>
      <c r="W228" s="12">
        <v>1</v>
      </c>
      <c r="X228" s="12">
        <v>2</v>
      </c>
      <c r="Y228" s="12">
        <v>3</v>
      </c>
      <c r="Z228" s="58">
        <v>0</v>
      </c>
      <c r="AA228" s="58">
        <v>0</v>
      </c>
      <c r="AB228" s="58">
        <v>0</v>
      </c>
      <c r="AC228" s="58" t="e">
        <v>#N/A</v>
      </c>
    </row>
    <row r="229" spans="1:29" x14ac:dyDescent="0.3">
      <c r="A229" s="57">
        <v>2008408462</v>
      </c>
      <c r="B229" s="12" t="s">
        <v>2987</v>
      </c>
      <c r="C229" s="58" t="s">
        <v>107</v>
      </c>
      <c r="D229" s="58" t="s">
        <v>114</v>
      </c>
      <c r="E229" s="58">
        <v>770000</v>
      </c>
      <c r="F229" s="58">
        <v>3649115</v>
      </c>
      <c r="G229" s="58">
        <f>+IF(F229&gt;K229+100000,F229-K229,0)</f>
        <v>1808495</v>
      </c>
      <c r="H229" s="58">
        <v>271404</v>
      </c>
      <c r="I229" s="58">
        <v>0</v>
      </c>
      <c r="J229" s="58">
        <v>1400000</v>
      </c>
      <c r="K229" s="58">
        <v>1840620</v>
      </c>
      <c r="L229" s="12" t="s">
        <v>87</v>
      </c>
      <c r="M229" s="12" t="s">
        <v>89</v>
      </c>
      <c r="N229" s="12" t="s">
        <v>10</v>
      </c>
      <c r="O229" s="12">
        <v>4</v>
      </c>
      <c r="P229" s="12">
        <v>0</v>
      </c>
      <c r="Q229" s="12">
        <v>0</v>
      </c>
      <c r="R229" s="12">
        <v>68276</v>
      </c>
      <c r="S229" s="59">
        <v>2.5342465753424657</v>
      </c>
      <c r="T229" s="59">
        <v>32.638356164383559</v>
      </c>
      <c r="U229" s="12">
        <v>1</v>
      </c>
      <c r="V229" s="12">
        <v>2</v>
      </c>
      <c r="W229" s="12">
        <v>2</v>
      </c>
      <c r="X229" s="12">
        <v>2</v>
      </c>
      <c r="Y229" s="12">
        <v>3</v>
      </c>
      <c r="Z229" s="58">
        <v>0</v>
      </c>
      <c r="AA229" s="58">
        <v>0</v>
      </c>
      <c r="AB229" s="58">
        <v>0</v>
      </c>
      <c r="AC229" s="58" t="e">
        <v>#N/A</v>
      </c>
    </row>
    <row r="230" spans="1:29" x14ac:dyDescent="0.3">
      <c r="A230" s="57">
        <v>2008680248</v>
      </c>
      <c r="B230" s="12" t="s">
        <v>2988</v>
      </c>
      <c r="C230" s="58" t="s">
        <v>107</v>
      </c>
      <c r="D230" s="58" t="s">
        <v>115</v>
      </c>
      <c r="E230" s="58"/>
      <c r="F230" s="58">
        <v>5589667</v>
      </c>
      <c r="G230" s="58">
        <f>+IF(F230&gt;K230+100000,F230-K230,0)</f>
        <v>3748847</v>
      </c>
      <c r="H230" s="58">
        <v>212359</v>
      </c>
      <c r="I230" s="58">
        <v>0</v>
      </c>
      <c r="J230" s="58">
        <v>2057539</v>
      </c>
      <c r="K230" s="58">
        <v>1840820</v>
      </c>
      <c r="L230" s="12" t="s">
        <v>87</v>
      </c>
      <c r="M230" s="12" t="s">
        <v>89</v>
      </c>
      <c r="N230" s="12" t="s">
        <v>10</v>
      </c>
      <c r="O230" s="12">
        <v>4</v>
      </c>
      <c r="P230" s="12">
        <v>0</v>
      </c>
      <c r="Q230" s="12">
        <v>0</v>
      </c>
      <c r="R230" s="12">
        <v>68276</v>
      </c>
      <c r="S230" s="59">
        <v>5.2383561643835614</v>
      </c>
      <c r="T230" s="59">
        <v>23.668493150684931</v>
      </c>
      <c r="U230" s="12">
        <v>2</v>
      </c>
      <c r="V230" s="12">
        <v>1</v>
      </c>
      <c r="W230" s="12">
        <v>1</v>
      </c>
      <c r="X230" s="12">
        <v>2</v>
      </c>
      <c r="Y230" s="12">
        <v>1</v>
      </c>
      <c r="Z230" s="58">
        <v>0</v>
      </c>
      <c r="AA230" s="58">
        <v>0</v>
      </c>
      <c r="AB230" s="58">
        <v>0</v>
      </c>
      <c r="AC230" s="58" t="e">
        <v>#N/A</v>
      </c>
    </row>
    <row r="231" spans="1:29" x14ac:dyDescent="0.3">
      <c r="A231" s="57">
        <v>4828660</v>
      </c>
      <c r="B231" s="12" t="s">
        <v>2989</v>
      </c>
      <c r="C231" s="58" t="s">
        <v>107</v>
      </c>
      <c r="D231" s="58" t="s">
        <v>115</v>
      </c>
      <c r="E231" s="58"/>
      <c r="F231" s="58">
        <v>4808004</v>
      </c>
      <c r="G231" s="58">
        <f>+IF(F231&gt;K231+100000,F231-K231,0)</f>
        <v>2965744</v>
      </c>
      <c r="H231" s="58">
        <v>167382</v>
      </c>
      <c r="I231" s="58">
        <v>0</v>
      </c>
      <c r="J231" s="58">
        <v>0</v>
      </c>
      <c r="K231" s="58">
        <v>1842260</v>
      </c>
      <c r="L231" s="12" t="s">
        <v>88</v>
      </c>
      <c r="M231" s="12" t="s">
        <v>89</v>
      </c>
      <c r="N231" s="12" t="s">
        <v>10</v>
      </c>
      <c r="O231" s="12">
        <v>4</v>
      </c>
      <c r="P231" s="12">
        <v>0</v>
      </c>
      <c r="Q231" s="12">
        <v>0</v>
      </c>
      <c r="R231" s="12">
        <v>13052</v>
      </c>
      <c r="S231" s="59">
        <v>6.0465753424657533</v>
      </c>
      <c r="T231" s="59">
        <v>44.367123287671234</v>
      </c>
      <c r="U231" s="12">
        <v>1</v>
      </c>
      <c r="V231" s="12">
        <v>1</v>
      </c>
      <c r="W231" s="12">
        <v>1</v>
      </c>
      <c r="X231" s="12">
        <v>2</v>
      </c>
      <c r="Y231" s="12">
        <v>3</v>
      </c>
      <c r="Z231" s="58">
        <v>0</v>
      </c>
      <c r="AA231" s="58">
        <v>0</v>
      </c>
      <c r="AB231" s="58">
        <v>0</v>
      </c>
      <c r="AC231" s="58" t="e">
        <v>#N/A</v>
      </c>
    </row>
    <row r="232" spans="1:29" x14ac:dyDescent="0.3">
      <c r="A232" s="57">
        <v>2224620640</v>
      </c>
      <c r="B232" s="12" t="s">
        <v>2994</v>
      </c>
      <c r="C232" s="58" t="s">
        <v>107</v>
      </c>
      <c r="D232" s="58" t="s">
        <v>29</v>
      </c>
      <c r="E232" s="58">
        <v>1045770</v>
      </c>
      <c r="F232" s="58">
        <v>2676790</v>
      </c>
      <c r="G232" s="58">
        <f>+IF(F232&gt;K232+100000,F232-K232,0)</f>
        <v>827797</v>
      </c>
      <c r="H232" s="58">
        <v>142213</v>
      </c>
      <c r="I232" s="58">
        <v>0</v>
      </c>
      <c r="J232" s="58">
        <v>0</v>
      </c>
      <c r="K232" s="58">
        <v>1848993</v>
      </c>
      <c r="L232" s="12" t="s">
        <v>88</v>
      </c>
      <c r="M232" s="12" t="s">
        <v>89</v>
      </c>
      <c r="N232" s="12" t="s">
        <v>10</v>
      </c>
      <c r="O232" s="12">
        <v>4</v>
      </c>
      <c r="P232" s="12">
        <v>0</v>
      </c>
      <c r="Q232" s="12">
        <v>0</v>
      </c>
      <c r="R232" s="12">
        <v>76130</v>
      </c>
      <c r="S232" s="59">
        <v>1.8356164383561644</v>
      </c>
      <c r="T232" s="59">
        <v>28.564383561643837</v>
      </c>
      <c r="U232" s="12">
        <v>2</v>
      </c>
      <c r="V232" s="12">
        <v>2</v>
      </c>
      <c r="W232" s="12">
        <v>1</v>
      </c>
      <c r="X232" s="12">
        <v>2</v>
      </c>
      <c r="Y232" s="12">
        <v>1</v>
      </c>
      <c r="Z232" s="58">
        <v>0</v>
      </c>
      <c r="AA232" s="58">
        <v>0</v>
      </c>
      <c r="AB232" s="58">
        <v>0</v>
      </c>
      <c r="AC232" s="58" t="e">
        <v>#N/A</v>
      </c>
    </row>
    <row r="233" spans="1:29" x14ac:dyDescent="0.3">
      <c r="A233" s="57">
        <v>2048048002</v>
      </c>
      <c r="B233" s="12" t="s">
        <v>2999</v>
      </c>
      <c r="C233" s="58" t="s">
        <v>107</v>
      </c>
      <c r="D233" s="58" t="s">
        <v>114</v>
      </c>
      <c r="E233" s="58"/>
      <c r="F233" s="58">
        <v>3183866</v>
      </c>
      <c r="G233" s="58">
        <f>+IF(F233&gt;K233+100000,F233-K233,0)</f>
        <v>1320246</v>
      </c>
      <c r="H233" s="58">
        <v>201333</v>
      </c>
      <c r="I233" s="58">
        <v>0</v>
      </c>
      <c r="J233" s="58">
        <v>1400000</v>
      </c>
      <c r="K233" s="58">
        <v>1863620</v>
      </c>
      <c r="L233" s="12" t="s">
        <v>87</v>
      </c>
      <c r="M233" s="12" t="s">
        <v>89</v>
      </c>
      <c r="N233" s="12" t="s">
        <v>10</v>
      </c>
      <c r="O233" s="12">
        <v>4</v>
      </c>
      <c r="P233" s="12">
        <v>0</v>
      </c>
      <c r="Q233" s="12">
        <v>0</v>
      </c>
      <c r="R233" s="12">
        <v>68276</v>
      </c>
      <c r="S233" s="59">
        <v>4.904109589041096</v>
      </c>
      <c r="T233" s="59">
        <v>31.235616438356164</v>
      </c>
      <c r="U233" s="12">
        <v>1</v>
      </c>
      <c r="V233" s="12">
        <v>1</v>
      </c>
      <c r="W233" s="12">
        <v>1</v>
      </c>
      <c r="X233" s="12">
        <v>2</v>
      </c>
      <c r="Y233" s="12">
        <v>1</v>
      </c>
      <c r="Z233" s="58">
        <v>0</v>
      </c>
      <c r="AA233" s="58">
        <v>0</v>
      </c>
      <c r="AB233" s="58">
        <v>0</v>
      </c>
      <c r="AC233" s="58" t="e">
        <v>#N/A</v>
      </c>
    </row>
    <row r="234" spans="1:29" x14ac:dyDescent="0.3">
      <c r="A234" s="57">
        <v>2060062086</v>
      </c>
      <c r="B234" s="12" t="s">
        <v>3009</v>
      </c>
      <c r="C234" s="58" t="s">
        <v>107</v>
      </c>
      <c r="D234" s="58" t="s">
        <v>115</v>
      </c>
      <c r="E234" s="58">
        <v>260666</v>
      </c>
      <c r="F234" s="58">
        <v>5913089</v>
      </c>
      <c r="G234" s="58">
        <f>+IF(F234&gt;K234+100000,F234-K234,0)</f>
        <v>4026969</v>
      </c>
      <c r="H234" s="58">
        <v>160844</v>
      </c>
      <c r="I234" s="58">
        <v>0</v>
      </c>
      <c r="J234" s="58">
        <v>1230000</v>
      </c>
      <c r="K234" s="58">
        <v>1886120</v>
      </c>
      <c r="L234" s="12" t="s">
        <v>87</v>
      </c>
      <c r="M234" s="12" t="s">
        <v>89</v>
      </c>
      <c r="N234" s="12" t="s">
        <v>10</v>
      </c>
      <c r="O234" s="12">
        <v>4</v>
      </c>
      <c r="P234" s="12">
        <v>0</v>
      </c>
      <c r="Q234" s="12">
        <v>0</v>
      </c>
      <c r="R234" s="12">
        <v>68276</v>
      </c>
      <c r="S234" s="59">
        <v>3.7424657534246575</v>
      </c>
      <c r="T234" s="59">
        <v>32.909589041095892</v>
      </c>
      <c r="U234" s="12">
        <v>1</v>
      </c>
      <c r="V234" s="12">
        <v>2</v>
      </c>
      <c r="W234" s="12">
        <v>1</v>
      </c>
      <c r="X234" s="12">
        <v>2</v>
      </c>
      <c r="Y234" s="12">
        <v>2</v>
      </c>
      <c r="Z234" s="58">
        <v>0</v>
      </c>
      <c r="AA234" s="58">
        <v>0</v>
      </c>
      <c r="AB234" s="58">
        <v>0</v>
      </c>
      <c r="AC234" s="58" t="e">
        <v>#N/A</v>
      </c>
    </row>
    <row r="235" spans="1:29" x14ac:dyDescent="0.3">
      <c r="A235" s="57">
        <v>2480864</v>
      </c>
      <c r="B235" s="12" t="s">
        <v>3012</v>
      </c>
      <c r="C235" s="58" t="s">
        <v>107</v>
      </c>
      <c r="D235" s="58" t="s">
        <v>115</v>
      </c>
      <c r="E235" s="58">
        <v>714333</v>
      </c>
      <c r="F235" s="58">
        <v>3962672</v>
      </c>
      <c r="G235" s="58">
        <f>+IF(F235&gt;K235+100000,F235-K235,0)</f>
        <v>2075852</v>
      </c>
      <c r="H235" s="58">
        <v>195543</v>
      </c>
      <c r="I235" s="58">
        <v>0</v>
      </c>
      <c r="J235" s="58">
        <v>0</v>
      </c>
      <c r="K235" s="58">
        <v>1886820</v>
      </c>
      <c r="L235" s="12" t="s">
        <v>88</v>
      </c>
      <c r="M235" s="12" t="s">
        <v>89</v>
      </c>
      <c r="N235" s="12" t="s">
        <v>10</v>
      </c>
      <c r="O235" s="12">
        <v>4</v>
      </c>
      <c r="P235" s="12">
        <v>0</v>
      </c>
      <c r="Q235" s="12">
        <v>0</v>
      </c>
      <c r="R235" s="12">
        <v>68276</v>
      </c>
      <c r="S235" s="59">
        <v>4.9890410958904106</v>
      </c>
      <c r="T235" s="59">
        <v>48.37808219178082</v>
      </c>
      <c r="U235" s="12">
        <v>1</v>
      </c>
      <c r="V235" s="12">
        <v>2</v>
      </c>
      <c r="W235" s="12">
        <v>2</v>
      </c>
      <c r="X235" s="12">
        <v>2</v>
      </c>
      <c r="Y235" s="12">
        <v>3</v>
      </c>
      <c r="Z235" s="58">
        <v>0</v>
      </c>
      <c r="AA235" s="58">
        <v>0</v>
      </c>
      <c r="AB235" s="58">
        <v>0</v>
      </c>
      <c r="AC235" s="58" t="e">
        <v>#N/A</v>
      </c>
    </row>
    <row r="236" spans="1:29" x14ac:dyDescent="0.3">
      <c r="A236" s="57">
        <v>2044008046</v>
      </c>
      <c r="B236" s="12" t="s">
        <v>3015</v>
      </c>
      <c r="C236" s="58" t="s">
        <v>107</v>
      </c>
      <c r="D236" s="58" t="s">
        <v>115</v>
      </c>
      <c r="E236" s="58"/>
      <c r="F236" s="58">
        <v>4330345</v>
      </c>
      <c r="G236" s="58">
        <f>+IF(F236&gt;K236+100000,F236-K236,0)</f>
        <v>2443525</v>
      </c>
      <c r="H236" s="58">
        <v>177766</v>
      </c>
      <c r="I236" s="58">
        <v>0</v>
      </c>
      <c r="J236" s="58">
        <v>2200000</v>
      </c>
      <c r="K236" s="58">
        <v>1886820</v>
      </c>
      <c r="L236" s="12" t="s">
        <v>87</v>
      </c>
      <c r="M236" s="12" t="s">
        <v>89</v>
      </c>
      <c r="N236" s="12" t="s">
        <v>10</v>
      </c>
      <c r="O236" s="12">
        <v>4</v>
      </c>
      <c r="P236" s="12">
        <v>0</v>
      </c>
      <c r="Q236" s="12">
        <v>0</v>
      </c>
      <c r="R236" s="12">
        <v>13760</v>
      </c>
      <c r="S236" s="59">
        <v>4.9890410958904106</v>
      </c>
      <c r="T236" s="59">
        <v>35.934246575342463</v>
      </c>
      <c r="U236" s="12">
        <v>1</v>
      </c>
      <c r="V236" s="12">
        <v>2</v>
      </c>
      <c r="W236" s="12">
        <v>1</v>
      </c>
      <c r="X236" s="12">
        <v>2</v>
      </c>
      <c r="Y236" s="12">
        <v>3</v>
      </c>
      <c r="Z236" s="58">
        <v>0</v>
      </c>
      <c r="AA236" s="58">
        <v>0</v>
      </c>
      <c r="AB236" s="58">
        <v>0</v>
      </c>
      <c r="AC236" s="58" t="e">
        <v>#N/A</v>
      </c>
    </row>
    <row r="237" spans="1:29" x14ac:dyDescent="0.3">
      <c r="A237" s="57">
        <v>2044028466</v>
      </c>
      <c r="B237" s="12" t="s">
        <v>3019</v>
      </c>
      <c r="C237" s="58" t="s">
        <v>107</v>
      </c>
      <c r="D237" s="58" t="s">
        <v>115</v>
      </c>
      <c r="E237" s="58"/>
      <c r="F237" s="58">
        <v>5844410</v>
      </c>
      <c r="G237" s="58">
        <f>+IF(F237&gt;K237+100000,F237-K237,0)</f>
        <v>3950481</v>
      </c>
      <c r="H237" s="58">
        <v>185597</v>
      </c>
      <c r="I237" s="58">
        <v>0</v>
      </c>
      <c r="J237" s="58">
        <v>2900000</v>
      </c>
      <c r="K237" s="58">
        <v>1893929</v>
      </c>
      <c r="L237" s="12" t="s">
        <v>87</v>
      </c>
      <c r="M237" s="12" t="s">
        <v>89</v>
      </c>
      <c r="N237" s="12" t="s">
        <v>10</v>
      </c>
      <c r="O237" s="12">
        <v>4</v>
      </c>
      <c r="P237" s="12">
        <v>0</v>
      </c>
      <c r="Q237" s="12">
        <v>0</v>
      </c>
      <c r="R237" s="12">
        <v>13052</v>
      </c>
      <c r="S237" s="59">
        <v>2.9479452054794519</v>
      </c>
      <c r="T237" s="59">
        <v>31.336986301369862</v>
      </c>
      <c r="U237" s="12">
        <v>1</v>
      </c>
      <c r="V237" s="12">
        <v>2</v>
      </c>
      <c r="W237" s="12">
        <v>1</v>
      </c>
      <c r="X237" s="12">
        <v>3</v>
      </c>
      <c r="Y237" s="12">
        <v>1</v>
      </c>
      <c r="Z237" s="58">
        <v>0</v>
      </c>
      <c r="AA237" s="58">
        <v>0</v>
      </c>
      <c r="AB237" s="58">
        <v>0</v>
      </c>
      <c r="AC237" s="58" t="e">
        <v>#N/A</v>
      </c>
    </row>
    <row r="238" spans="1:29" x14ac:dyDescent="0.3">
      <c r="A238" s="57">
        <v>2044048864</v>
      </c>
      <c r="B238" s="12" t="s">
        <v>3026</v>
      </c>
      <c r="C238" s="58" t="s">
        <v>107</v>
      </c>
      <c r="D238" s="58" t="s">
        <v>114</v>
      </c>
      <c r="E238" s="58"/>
      <c r="F238" s="58">
        <v>3283273</v>
      </c>
      <c r="G238" s="58">
        <f>+IF(F238&gt;K238+100000,F238-K238,0)</f>
        <v>1379653</v>
      </c>
      <c r="H238" s="58">
        <v>131280</v>
      </c>
      <c r="I238" s="58">
        <v>0</v>
      </c>
      <c r="J238" s="58">
        <v>0</v>
      </c>
      <c r="K238" s="58">
        <v>1903620</v>
      </c>
      <c r="L238" s="12" t="s">
        <v>88</v>
      </c>
      <c r="M238" s="12" t="s">
        <v>89</v>
      </c>
      <c r="N238" s="12" t="s">
        <v>10</v>
      </c>
      <c r="O238" s="12">
        <v>4</v>
      </c>
      <c r="P238" s="12">
        <v>0</v>
      </c>
      <c r="Q238" s="12">
        <v>0</v>
      </c>
      <c r="R238" s="12">
        <v>68276</v>
      </c>
      <c r="S238" s="59">
        <v>3.989041095890411</v>
      </c>
      <c r="T238" s="59">
        <v>30.778082191780822</v>
      </c>
      <c r="U238" s="12">
        <v>1</v>
      </c>
      <c r="V238" s="12">
        <v>2</v>
      </c>
      <c r="W238" s="12">
        <v>1</v>
      </c>
      <c r="X238" s="12">
        <v>2</v>
      </c>
      <c r="Y238" s="12">
        <v>3</v>
      </c>
      <c r="Z238" s="58">
        <v>0</v>
      </c>
      <c r="AA238" s="58">
        <v>0</v>
      </c>
      <c r="AB238" s="58">
        <v>0</v>
      </c>
      <c r="AC238" s="58" t="e">
        <v>#N/A</v>
      </c>
    </row>
    <row r="239" spans="1:29" x14ac:dyDescent="0.3">
      <c r="A239" s="57">
        <v>2048622444</v>
      </c>
      <c r="B239" s="12" t="s">
        <v>3037</v>
      </c>
      <c r="C239" s="58" t="s">
        <v>107</v>
      </c>
      <c r="D239" s="58" t="s">
        <v>114</v>
      </c>
      <c r="E239" s="58"/>
      <c r="F239" s="58">
        <v>3475103</v>
      </c>
      <c r="G239" s="58">
        <f>+IF(F239&gt;K239+100000,F239-K239,0)</f>
        <v>1552983</v>
      </c>
      <c r="H239" s="58">
        <v>177766</v>
      </c>
      <c r="I239" s="58">
        <v>0</v>
      </c>
      <c r="J239" s="58">
        <v>0</v>
      </c>
      <c r="K239" s="58">
        <v>1922120</v>
      </c>
      <c r="L239" s="12" t="s">
        <v>88</v>
      </c>
      <c r="M239" s="12" t="s">
        <v>89</v>
      </c>
      <c r="N239" s="12" t="s">
        <v>10</v>
      </c>
      <c r="O239" s="12">
        <v>4</v>
      </c>
      <c r="P239" s="12">
        <v>0</v>
      </c>
      <c r="Q239" s="12">
        <v>0</v>
      </c>
      <c r="R239" s="12">
        <v>13433</v>
      </c>
      <c r="S239" s="59">
        <v>3.5315068493150683</v>
      </c>
      <c r="T239" s="59">
        <v>29.093150684931508</v>
      </c>
      <c r="U239" s="12">
        <v>1</v>
      </c>
      <c r="V239" s="12">
        <v>2</v>
      </c>
      <c r="W239" s="12">
        <v>1</v>
      </c>
      <c r="X239" s="12">
        <v>3</v>
      </c>
      <c r="Y239" s="12">
        <v>1</v>
      </c>
      <c r="Z239" s="58">
        <v>0</v>
      </c>
      <c r="AA239" s="58">
        <v>0</v>
      </c>
      <c r="AB239" s="58">
        <v>0</v>
      </c>
      <c r="AC239" s="58" t="e">
        <v>#N/A</v>
      </c>
    </row>
    <row r="240" spans="1:29" x14ac:dyDescent="0.3">
      <c r="A240" s="57">
        <v>2224628468</v>
      </c>
      <c r="B240" s="12" t="s">
        <v>3044</v>
      </c>
      <c r="C240" s="58" t="s">
        <v>107</v>
      </c>
      <c r="D240" s="58" t="s">
        <v>115</v>
      </c>
      <c r="E240" s="58"/>
      <c r="F240" s="58">
        <v>4818216</v>
      </c>
      <c r="G240" s="58">
        <f>+IF(F240&gt;K240+100000,F240-K240,0)</f>
        <v>2874539</v>
      </c>
      <c r="H240" s="58">
        <v>158134</v>
      </c>
      <c r="I240" s="58">
        <v>0</v>
      </c>
      <c r="J240" s="58">
        <v>5200000</v>
      </c>
      <c r="K240" s="58">
        <v>1943677</v>
      </c>
      <c r="L240" s="12" t="s">
        <v>87</v>
      </c>
      <c r="M240" s="12" t="s">
        <v>89</v>
      </c>
      <c r="N240" s="12" t="s">
        <v>10</v>
      </c>
      <c r="O240" s="12">
        <v>4</v>
      </c>
      <c r="P240" s="12">
        <v>0</v>
      </c>
      <c r="Q240" s="12">
        <v>0</v>
      </c>
      <c r="R240" s="12">
        <v>76130</v>
      </c>
      <c r="S240" s="59">
        <v>1.8821917808219177</v>
      </c>
      <c r="T240" s="59">
        <v>33.131506849315066</v>
      </c>
      <c r="U240" s="12">
        <v>1</v>
      </c>
      <c r="V240" s="12">
        <v>2</v>
      </c>
      <c r="W240" s="12">
        <v>1</v>
      </c>
      <c r="X240" s="12">
        <v>3</v>
      </c>
      <c r="Y240" s="12">
        <v>3</v>
      </c>
      <c r="Z240" s="58">
        <v>0</v>
      </c>
      <c r="AA240" s="58">
        <v>0</v>
      </c>
      <c r="AB240" s="58">
        <v>0</v>
      </c>
      <c r="AC240" s="58" t="e">
        <v>#N/A</v>
      </c>
    </row>
    <row r="241" spans="1:29" x14ac:dyDescent="0.3">
      <c r="A241" s="57">
        <v>2006046082</v>
      </c>
      <c r="B241" s="12" t="s">
        <v>3046</v>
      </c>
      <c r="C241" s="58" t="s">
        <v>107</v>
      </c>
      <c r="D241" s="58" t="s">
        <v>115</v>
      </c>
      <c r="E241" s="58"/>
      <c r="F241" s="58">
        <v>4909505</v>
      </c>
      <c r="G241" s="58">
        <f>+IF(F241&gt;K241+100000,F241-K241,0)</f>
        <v>2964685</v>
      </c>
      <c r="H241" s="58">
        <v>296077</v>
      </c>
      <c r="I241" s="58">
        <v>0</v>
      </c>
      <c r="J241" s="58">
        <v>4165000</v>
      </c>
      <c r="K241" s="58">
        <v>1944820</v>
      </c>
      <c r="L241" s="12" t="s">
        <v>87</v>
      </c>
      <c r="M241" s="12" t="s">
        <v>89</v>
      </c>
      <c r="N241" s="12" t="s">
        <v>10</v>
      </c>
      <c r="O241" s="12">
        <v>4</v>
      </c>
      <c r="P241" s="12">
        <v>0</v>
      </c>
      <c r="Q241" s="12">
        <v>0</v>
      </c>
      <c r="R241" s="12">
        <v>68307</v>
      </c>
      <c r="S241" s="59">
        <v>5.1561643835616442</v>
      </c>
      <c r="T241" s="59">
        <v>27.394520547945206</v>
      </c>
      <c r="U241" s="12">
        <v>1</v>
      </c>
      <c r="V241" s="12">
        <v>4</v>
      </c>
      <c r="W241" s="12">
        <v>2</v>
      </c>
      <c r="X241" s="12">
        <v>2</v>
      </c>
      <c r="Y241" s="12">
        <v>1</v>
      </c>
      <c r="Z241" s="58">
        <v>0</v>
      </c>
      <c r="AA241" s="58">
        <v>0</v>
      </c>
      <c r="AB241" s="58">
        <v>0</v>
      </c>
      <c r="AC241" s="58" t="e">
        <v>#N/A</v>
      </c>
    </row>
    <row r="242" spans="1:29" x14ac:dyDescent="0.3">
      <c r="A242" s="57">
        <v>2084824002</v>
      </c>
      <c r="B242" s="12" t="s">
        <v>3049</v>
      </c>
      <c r="C242" s="58" t="s">
        <v>107</v>
      </c>
      <c r="D242" s="58" t="s">
        <v>115</v>
      </c>
      <c r="E242" s="58">
        <v>399100</v>
      </c>
      <c r="F242" s="58">
        <v>4838318</v>
      </c>
      <c r="G242" s="58">
        <f>+IF(F242&gt;K242+100000,F242-K242,0)</f>
        <v>2887498</v>
      </c>
      <c r="H242" s="58">
        <v>205365</v>
      </c>
      <c r="I242" s="58">
        <v>0</v>
      </c>
      <c r="J242" s="58">
        <v>1200000</v>
      </c>
      <c r="K242" s="58">
        <v>1950820</v>
      </c>
      <c r="L242" s="12" t="s">
        <v>87</v>
      </c>
      <c r="M242" s="12" t="s">
        <v>89</v>
      </c>
      <c r="N242" s="12" t="s">
        <v>10</v>
      </c>
      <c r="O242" s="12">
        <v>4</v>
      </c>
      <c r="P242" s="12">
        <v>0</v>
      </c>
      <c r="Q242" s="12">
        <v>0</v>
      </c>
      <c r="R242" s="12">
        <v>13052</v>
      </c>
      <c r="S242" s="59">
        <v>5.1972602739726028</v>
      </c>
      <c r="T242" s="59">
        <v>28.030136986301368</v>
      </c>
      <c r="U242" s="12">
        <v>1</v>
      </c>
      <c r="V242" s="12">
        <v>3</v>
      </c>
      <c r="W242" s="12">
        <v>1</v>
      </c>
      <c r="X242" s="12">
        <v>3</v>
      </c>
      <c r="Y242" s="12">
        <v>3</v>
      </c>
      <c r="Z242" s="58">
        <v>0</v>
      </c>
      <c r="AA242" s="58">
        <v>0</v>
      </c>
      <c r="AB242" s="58">
        <v>0</v>
      </c>
      <c r="AC242" s="58" t="e">
        <v>#N/A</v>
      </c>
    </row>
    <row r="243" spans="1:29" x14ac:dyDescent="0.3">
      <c r="A243" s="57">
        <v>2068860886</v>
      </c>
      <c r="B243" s="12" t="s">
        <v>3070</v>
      </c>
      <c r="C243" s="58" t="s">
        <v>107</v>
      </c>
      <c r="D243" s="58" t="s">
        <v>114</v>
      </c>
      <c r="E243" s="58"/>
      <c r="F243" s="58">
        <v>3496798</v>
      </c>
      <c r="G243" s="58">
        <f>+IF(F243&gt;K243+100000,F243-K243,0)</f>
        <v>1520678</v>
      </c>
      <c r="H243" s="58">
        <v>296077</v>
      </c>
      <c r="I243" s="58">
        <v>0</v>
      </c>
      <c r="J243" s="58">
        <v>2241641</v>
      </c>
      <c r="K243" s="58">
        <v>1976120</v>
      </c>
      <c r="L243" s="12" t="s">
        <v>87</v>
      </c>
      <c r="M243" s="12" t="s">
        <v>89</v>
      </c>
      <c r="N243" s="12" t="s">
        <v>10</v>
      </c>
      <c r="O243" s="12">
        <v>4</v>
      </c>
      <c r="P243" s="12">
        <v>0</v>
      </c>
      <c r="Q243" s="12">
        <v>0</v>
      </c>
      <c r="R243" s="12">
        <v>23001</v>
      </c>
      <c r="S243" s="59">
        <v>2.9479452054794519</v>
      </c>
      <c r="T243" s="59">
        <v>34.169863013698631</v>
      </c>
      <c r="U243" s="12">
        <v>1</v>
      </c>
      <c r="V243" s="12">
        <v>0</v>
      </c>
      <c r="W243" s="12">
        <v>1</v>
      </c>
      <c r="X243" s="12">
        <v>2</v>
      </c>
      <c r="Y243" s="12">
        <v>3</v>
      </c>
      <c r="Z243" s="58">
        <v>0</v>
      </c>
      <c r="AA243" s="58">
        <v>0</v>
      </c>
      <c r="AB243" s="58">
        <v>0</v>
      </c>
      <c r="AC243" s="58" t="e">
        <v>#N/A</v>
      </c>
    </row>
    <row r="244" spans="1:29" x14ac:dyDescent="0.3">
      <c r="A244" s="57">
        <v>2224884040</v>
      </c>
      <c r="B244" s="12" t="s">
        <v>3075</v>
      </c>
      <c r="C244" s="58" t="s">
        <v>107</v>
      </c>
      <c r="D244" s="58" t="s">
        <v>30</v>
      </c>
      <c r="E244" s="58">
        <v>632612</v>
      </c>
      <c r="F244" s="58">
        <v>7461765</v>
      </c>
      <c r="G244" s="58">
        <f>+IF(F244&gt;K244+100000,F244-K244,0)</f>
        <v>5473192</v>
      </c>
      <c r="H244" s="58">
        <v>316340</v>
      </c>
      <c r="I244" s="58">
        <v>0</v>
      </c>
      <c r="J244" s="58">
        <v>4186048</v>
      </c>
      <c r="K244" s="58">
        <v>1988573</v>
      </c>
      <c r="L244" s="12" t="s">
        <v>87</v>
      </c>
      <c r="M244" s="12" t="s">
        <v>89</v>
      </c>
      <c r="N244" s="12" t="s">
        <v>10</v>
      </c>
      <c r="O244" s="12">
        <v>4</v>
      </c>
      <c r="P244" s="12">
        <v>0</v>
      </c>
      <c r="Q244" s="12">
        <v>0</v>
      </c>
      <c r="R244" s="12">
        <v>76130</v>
      </c>
      <c r="S244" s="59">
        <v>2.3013698630136985</v>
      </c>
      <c r="T244" s="59">
        <v>31.405479452054795</v>
      </c>
      <c r="U244" s="12">
        <v>2</v>
      </c>
      <c r="V244" s="12">
        <v>0</v>
      </c>
      <c r="W244" s="12">
        <v>3</v>
      </c>
      <c r="X244" s="12">
        <v>2</v>
      </c>
      <c r="Y244" s="12">
        <v>1</v>
      </c>
      <c r="Z244" s="58">
        <v>0</v>
      </c>
      <c r="AA244" s="58">
        <v>0</v>
      </c>
      <c r="AB244" s="58">
        <v>0</v>
      </c>
      <c r="AC244" s="58" t="e">
        <v>#N/A</v>
      </c>
    </row>
    <row r="245" spans="1:29" x14ac:dyDescent="0.3">
      <c r="A245" s="57">
        <v>2226266820</v>
      </c>
      <c r="B245" s="12" t="s">
        <v>3080</v>
      </c>
      <c r="C245" s="58" t="s">
        <v>107</v>
      </c>
      <c r="D245" s="58" t="s">
        <v>30</v>
      </c>
      <c r="E245" s="58">
        <v>544317</v>
      </c>
      <c r="F245" s="58">
        <v>9000000</v>
      </c>
      <c r="G245" s="58">
        <f>+IF(F245&gt;K245+100000,F245-K245,0)</f>
        <v>7008041</v>
      </c>
      <c r="H245" s="58">
        <v>259086.00000000003</v>
      </c>
      <c r="I245" s="58">
        <v>0</v>
      </c>
      <c r="J245" s="58">
        <v>0</v>
      </c>
      <c r="K245" s="58">
        <v>1991959</v>
      </c>
      <c r="L245" s="12" t="s">
        <v>88</v>
      </c>
      <c r="M245" s="12" t="s">
        <v>89</v>
      </c>
      <c r="N245" s="12" t="s">
        <v>10</v>
      </c>
      <c r="O245" s="12">
        <v>4</v>
      </c>
      <c r="P245" s="12">
        <v>0</v>
      </c>
      <c r="Q245" s="12">
        <v>0</v>
      </c>
      <c r="R245" s="12">
        <v>76130</v>
      </c>
      <c r="S245" s="59">
        <v>3.2191780821917808</v>
      </c>
      <c r="T245" s="59">
        <v>29.150684931506849</v>
      </c>
      <c r="U245" s="12">
        <v>2</v>
      </c>
      <c r="V245" s="12">
        <v>0</v>
      </c>
      <c r="W245" s="12">
        <v>2</v>
      </c>
      <c r="X245" s="12">
        <v>3</v>
      </c>
      <c r="Y245" s="12">
        <v>2</v>
      </c>
      <c r="Z245" s="58">
        <v>0</v>
      </c>
      <c r="AA245" s="58">
        <v>0</v>
      </c>
      <c r="AB245" s="58">
        <v>0</v>
      </c>
      <c r="AC245" s="58" t="e">
        <v>#N/A</v>
      </c>
    </row>
    <row r="246" spans="1:29" x14ac:dyDescent="0.3">
      <c r="A246" s="57">
        <v>2244262440</v>
      </c>
      <c r="B246" s="12" t="s">
        <v>3083</v>
      </c>
      <c r="C246" s="58" t="s">
        <v>107</v>
      </c>
      <c r="D246" s="58" t="s">
        <v>114</v>
      </c>
      <c r="E246" s="58">
        <v>390139</v>
      </c>
      <c r="F246" s="58">
        <v>3791281</v>
      </c>
      <c r="G246" s="58">
        <f>+IF(F246&gt;K246+100000,F246-K246,0)</f>
        <v>1794756</v>
      </c>
      <c r="H246" s="58">
        <v>345424</v>
      </c>
      <c r="I246" s="58">
        <v>0</v>
      </c>
      <c r="J246" s="58">
        <v>0</v>
      </c>
      <c r="K246" s="58">
        <v>1996525</v>
      </c>
      <c r="L246" s="12" t="s">
        <v>88</v>
      </c>
      <c r="M246" s="12" t="s">
        <v>89</v>
      </c>
      <c r="N246" s="12" t="s">
        <v>10</v>
      </c>
      <c r="O246" s="12">
        <v>4</v>
      </c>
      <c r="P246" s="12">
        <v>0</v>
      </c>
      <c r="Q246" s="12">
        <v>0</v>
      </c>
      <c r="R246" s="12">
        <v>76130</v>
      </c>
      <c r="S246" s="59">
        <v>2.1013698630136988</v>
      </c>
      <c r="T246" s="59">
        <v>29.210958904109589</v>
      </c>
      <c r="U246" s="12">
        <v>2</v>
      </c>
      <c r="V246" s="12">
        <v>5</v>
      </c>
      <c r="W246" s="12">
        <v>3</v>
      </c>
      <c r="X246" s="12">
        <v>3</v>
      </c>
      <c r="Y246" s="12">
        <v>3</v>
      </c>
      <c r="Z246" s="58">
        <v>0</v>
      </c>
      <c r="AA246" s="58">
        <v>0</v>
      </c>
      <c r="AB246" s="58">
        <v>0</v>
      </c>
      <c r="AC246" s="58" t="e">
        <v>#N/A</v>
      </c>
    </row>
    <row r="247" spans="1:29" x14ac:dyDescent="0.3">
      <c r="A247" s="57">
        <v>2026028046</v>
      </c>
      <c r="B247" s="12" t="s">
        <v>3091</v>
      </c>
      <c r="C247" s="58" t="s">
        <v>107</v>
      </c>
      <c r="D247" s="58" t="s">
        <v>115</v>
      </c>
      <c r="E247" s="58">
        <v>435717</v>
      </c>
      <c r="F247" s="58">
        <v>4162710</v>
      </c>
      <c r="G247" s="58">
        <f>+IF(F247&gt;K247+100000,F247-K247,0)</f>
        <v>2153890</v>
      </c>
      <c r="H247" s="58">
        <v>166072</v>
      </c>
      <c r="I247" s="58">
        <v>0</v>
      </c>
      <c r="J247" s="58">
        <v>1371493</v>
      </c>
      <c r="K247" s="58">
        <v>2008820</v>
      </c>
      <c r="L247" s="12" t="s">
        <v>87</v>
      </c>
      <c r="M247" s="12" t="s">
        <v>89</v>
      </c>
      <c r="N247" s="12" t="s">
        <v>10</v>
      </c>
      <c r="O247" s="12">
        <v>4</v>
      </c>
      <c r="P247" s="12">
        <v>0</v>
      </c>
      <c r="Q247" s="12">
        <v>0</v>
      </c>
      <c r="R247" s="12">
        <v>68307</v>
      </c>
      <c r="S247" s="59">
        <v>5.5753424657534243</v>
      </c>
      <c r="T247" s="59">
        <v>33.252054794520546</v>
      </c>
      <c r="U247" s="12">
        <v>1</v>
      </c>
      <c r="V247" s="12">
        <v>2</v>
      </c>
      <c r="W247" s="12">
        <v>3</v>
      </c>
      <c r="X247" s="12">
        <v>2</v>
      </c>
      <c r="Y247" s="12">
        <v>3</v>
      </c>
      <c r="Z247" s="58">
        <v>0</v>
      </c>
      <c r="AA247" s="58">
        <v>0</v>
      </c>
      <c r="AB247" s="58">
        <v>0</v>
      </c>
      <c r="AC247" s="58" t="e">
        <v>#N/A</v>
      </c>
    </row>
    <row r="248" spans="1:29" x14ac:dyDescent="0.3">
      <c r="A248" s="57">
        <v>2228022428</v>
      </c>
      <c r="B248" s="12" t="s">
        <v>3093</v>
      </c>
      <c r="C248" s="58" t="s">
        <v>107</v>
      </c>
      <c r="D248" s="58" t="s">
        <v>115</v>
      </c>
      <c r="E248" s="58"/>
      <c r="F248" s="58">
        <v>5163906</v>
      </c>
      <c r="G248" s="58">
        <f>+IF(F248&gt;K248+100000,F248-K248,0)</f>
        <v>3155086</v>
      </c>
      <c r="H248" s="58">
        <v>148471</v>
      </c>
      <c r="I248" s="58">
        <v>0</v>
      </c>
      <c r="J248" s="58">
        <v>0</v>
      </c>
      <c r="K248" s="58">
        <v>2008820</v>
      </c>
      <c r="L248" s="12" t="s">
        <v>88</v>
      </c>
      <c r="M248" s="12" t="s">
        <v>89</v>
      </c>
      <c r="N248" s="12" t="s">
        <v>10</v>
      </c>
      <c r="O248" s="12">
        <v>4</v>
      </c>
      <c r="P248" s="12">
        <v>0</v>
      </c>
      <c r="Q248" s="12">
        <v>0</v>
      </c>
      <c r="R248" s="12">
        <v>68615</v>
      </c>
      <c r="S248" s="59">
        <v>5.3232876712328769</v>
      </c>
      <c r="T248" s="59">
        <v>32.723287671232875</v>
      </c>
      <c r="U248" s="12">
        <v>1</v>
      </c>
      <c r="V248" s="12">
        <v>2</v>
      </c>
      <c r="W248" s="12">
        <v>1</v>
      </c>
      <c r="X248" s="12">
        <v>2</v>
      </c>
      <c r="Y248" s="12">
        <v>1</v>
      </c>
      <c r="Z248" s="58">
        <v>0</v>
      </c>
      <c r="AA248" s="58">
        <v>0</v>
      </c>
      <c r="AB248" s="58">
        <v>0</v>
      </c>
      <c r="AC248" s="58" t="e">
        <v>#N/A</v>
      </c>
    </row>
    <row r="249" spans="1:29" x14ac:dyDescent="0.3">
      <c r="A249" s="57">
        <v>48682224</v>
      </c>
      <c r="B249" s="12" t="s">
        <v>3097</v>
      </c>
      <c r="C249" s="58" t="s">
        <v>107</v>
      </c>
      <c r="D249" s="58" t="s">
        <v>115</v>
      </c>
      <c r="E249" s="58">
        <v>336600</v>
      </c>
      <c r="F249" s="58">
        <v>5000000</v>
      </c>
      <c r="G249" s="58">
        <f>+IF(F249&gt;K249+100000,F249-K249,0)</f>
        <v>2980705</v>
      </c>
      <c r="H249" s="58">
        <v>288366</v>
      </c>
      <c r="I249" s="58">
        <v>0</v>
      </c>
      <c r="J249" s="58">
        <v>3300000</v>
      </c>
      <c r="K249" s="58">
        <v>2019295</v>
      </c>
      <c r="L249" s="12" t="s">
        <v>87</v>
      </c>
      <c r="M249" s="12" t="s">
        <v>89</v>
      </c>
      <c r="N249" s="12" t="s">
        <v>10</v>
      </c>
      <c r="O249" s="12">
        <v>4</v>
      </c>
      <c r="P249" s="12">
        <v>0</v>
      </c>
      <c r="Q249" s="12">
        <v>0</v>
      </c>
      <c r="R249" s="12">
        <v>76001</v>
      </c>
      <c r="S249" s="59">
        <v>0.90136986301369859</v>
      </c>
      <c r="T249" s="59">
        <v>37.638356164383559</v>
      </c>
      <c r="U249" s="12">
        <v>2</v>
      </c>
      <c r="V249" s="12">
        <v>2</v>
      </c>
      <c r="W249" s="12">
        <v>1</v>
      </c>
      <c r="X249" s="12">
        <v>2</v>
      </c>
      <c r="Y249" s="12">
        <v>1</v>
      </c>
      <c r="Z249" s="58">
        <v>0</v>
      </c>
      <c r="AA249" s="58">
        <v>0</v>
      </c>
      <c r="AB249" s="58">
        <v>0</v>
      </c>
      <c r="AC249" s="58" t="e">
        <v>#N/A</v>
      </c>
    </row>
    <row r="250" spans="1:29" x14ac:dyDescent="0.3">
      <c r="A250" s="57">
        <v>8048804</v>
      </c>
      <c r="B250" s="12" t="s">
        <v>3098</v>
      </c>
      <c r="C250" s="58" t="s">
        <v>107</v>
      </c>
      <c r="D250" s="58" t="s">
        <v>114</v>
      </c>
      <c r="E250" s="58"/>
      <c r="F250" s="58">
        <v>3815218</v>
      </c>
      <c r="G250" s="58">
        <f>+IF(F250&gt;K250+100000,F250-K250,0)</f>
        <v>1788398</v>
      </c>
      <c r="H250" s="58">
        <v>170664</v>
      </c>
      <c r="I250" s="58">
        <v>0</v>
      </c>
      <c r="J250" s="58">
        <v>0</v>
      </c>
      <c r="K250" s="58">
        <v>2026820</v>
      </c>
      <c r="L250" s="12" t="s">
        <v>88</v>
      </c>
      <c r="M250" s="12" t="s">
        <v>89</v>
      </c>
      <c r="N250" s="12" t="s">
        <v>10</v>
      </c>
      <c r="O250" s="12">
        <v>4</v>
      </c>
      <c r="P250" s="12">
        <v>0</v>
      </c>
      <c r="Q250" s="12">
        <v>0</v>
      </c>
      <c r="R250" s="12">
        <v>68276</v>
      </c>
      <c r="S250" s="59">
        <v>5.4082191780821915</v>
      </c>
      <c r="T250" s="59">
        <v>39.397260273972606</v>
      </c>
      <c r="U250" s="12">
        <v>1</v>
      </c>
      <c r="V250" s="12">
        <v>1</v>
      </c>
      <c r="W250" s="12">
        <v>1</v>
      </c>
      <c r="X250" s="12">
        <v>2</v>
      </c>
      <c r="Y250" s="12">
        <v>1</v>
      </c>
      <c r="Z250" s="58">
        <v>0</v>
      </c>
      <c r="AA250" s="58">
        <v>0</v>
      </c>
      <c r="AB250" s="58">
        <v>0</v>
      </c>
      <c r="AC250" s="58" t="e">
        <v>#N/A</v>
      </c>
    </row>
    <row r="251" spans="1:29" x14ac:dyDescent="0.3">
      <c r="A251" s="57">
        <v>4820644</v>
      </c>
      <c r="B251" s="12" t="s">
        <v>3099</v>
      </c>
      <c r="C251" s="58" t="s">
        <v>107</v>
      </c>
      <c r="D251" s="58" t="s">
        <v>115</v>
      </c>
      <c r="E251" s="58"/>
      <c r="F251" s="58">
        <v>4461495</v>
      </c>
      <c r="G251" s="58">
        <f>+IF(F251&gt;K251+100000,F251-K251,0)</f>
        <v>2434675</v>
      </c>
      <c r="H251" s="58">
        <v>143758</v>
      </c>
      <c r="I251" s="58">
        <v>0</v>
      </c>
      <c r="J251" s="58">
        <v>4148960</v>
      </c>
      <c r="K251" s="58">
        <v>2026820</v>
      </c>
      <c r="L251" s="12" t="s">
        <v>87</v>
      </c>
      <c r="M251" s="12" t="s">
        <v>89</v>
      </c>
      <c r="N251" s="12" t="s">
        <v>10</v>
      </c>
      <c r="O251" s="12">
        <v>4</v>
      </c>
      <c r="P251" s="12">
        <v>0</v>
      </c>
      <c r="Q251" s="12">
        <v>0</v>
      </c>
      <c r="R251" s="12">
        <v>13052</v>
      </c>
      <c r="S251" s="59">
        <v>5.4082191780821915</v>
      </c>
      <c r="T251" s="59">
        <v>40.063013698630137</v>
      </c>
      <c r="U251" s="12">
        <v>1</v>
      </c>
      <c r="V251" s="12">
        <v>3</v>
      </c>
      <c r="W251" s="12">
        <v>1</v>
      </c>
      <c r="X251" s="12">
        <v>2</v>
      </c>
      <c r="Y251" s="12">
        <v>3</v>
      </c>
      <c r="Z251" s="58">
        <v>0</v>
      </c>
      <c r="AA251" s="58">
        <v>0</v>
      </c>
      <c r="AB251" s="58">
        <v>0</v>
      </c>
      <c r="AC251" s="58" t="e">
        <v>#N/A</v>
      </c>
    </row>
    <row r="252" spans="1:29" x14ac:dyDescent="0.3">
      <c r="A252" s="57">
        <v>8060046</v>
      </c>
      <c r="B252" s="12" t="s">
        <v>3100</v>
      </c>
      <c r="C252" s="58" t="s">
        <v>107</v>
      </c>
      <c r="D252" s="58" t="s">
        <v>115</v>
      </c>
      <c r="E252" s="58"/>
      <c r="F252" s="58">
        <v>6319149</v>
      </c>
      <c r="G252" s="58">
        <f>+IF(F252&gt;K252+100000,F252-K252,0)</f>
        <v>4292329</v>
      </c>
      <c r="H252" s="58">
        <v>230974</v>
      </c>
      <c r="I252" s="58">
        <v>0</v>
      </c>
      <c r="J252" s="58">
        <v>1948000</v>
      </c>
      <c r="K252" s="58">
        <v>2026820</v>
      </c>
      <c r="L252" s="12" t="s">
        <v>87</v>
      </c>
      <c r="M252" s="12" t="s">
        <v>89</v>
      </c>
      <c r="N252" s="12" t="s">
        <v>10</v>
      </c>
      <c r="O252" s="12">
        <v>4</v>
      </c>
      <c r="P252" s="12">
        <v>0</v>
      </c>
      <c r="Q252" s="12">
        <v>0</v>
      </c>
      <c r="R252" s="12">
        <v>13760</v>
      </c>
      <c r="S252" s="59">
        <v>5.4082191780821915</v>
      </c>
      <c r="T252" s="59">
        <v>43.126027397260273</v>
      </c>
      <c r="U252" s="12">
        <v>1</v>
      </c>
      <c r="V252" s="12">
        <v>3</v>
      </c>
      <c r="W252" s="12">
        <v>1</v>
      </c>
      <c r="X252" s="12">
        <v>3</v>
      </c>
      <c r="Y252" s="12">
        <v>3</v>
      </c>
      <c r="Z252" s="58">
        <v>0</v>
      </c>
      <c r="AA252" s="58">
        <v>0</v>
      </c>
      <c r="AB252" s="58">
        <v>0</v>
      </c>
      <c r="AC252" s="58" t="e">
        <v>#N/A</v>
      </c>
    </row>
    <row r="253" spans="1:29" x14ac:dyDescent="0.3">
      <c r="A253" s="57">
        <v>48826280</v>
      </c>
      <c r="B253" s="12" t="s">
        <v>3106</v>
      </c>
      <c r="C253" s="58" t="s">
        <v>107</v>
      </c>
      <c r="D253" s="58" t="s">
        <v>115</v>
      </c>
      <c r="E253" s="58">
        <v>205486</v>
      </c>
      <c r="F253" s="58">
        <v>6575510</v>
      </c>
      <c r="G253" s="58">
        <f>+IF(F253&gt;K253+100000,F253-K253,0)</f>
        <v>4539390</v>
      </c>
      <c r="H253" s="58">
        <v>218290</v>
      </c>
      <c r="I253" s="58">
        <v>0</v>
      </c>
      <c r="J253" s="58">
        <v>0</v>
      </c>
      <c r="K253" s="58">
        <v>2036120</v>
      </c>
      <c r="L253" s="12" t="s">
        <v>88</v>
      </c>
      <c r="M253" s="12" t="s">
        <v>89</v>
      </c>
      <c r="N253" s="12" t="s">
        <v>10</v>
      </c>
      <c r="O253" s="12">
        <v>4</v>
      </c>
      <c r="P253" s="12">
        <v>0</v>
      </c>
      <c r="Q253" s="12">
        <v>0</v>
      </c>
      <c r="R253" s="12">
        <v>68001</v>
      </c>
      <c r="S253" s="59">
        <v>3.0684931506849313</v>
      </c>
      <c r="T253" s="59">
        <v>42.528767123287672</v>
      </c>
      <c r="U253" s="12">
        <v>2</v>
      </c>
      <c r="V253" s="12">
        <v>4</v>
      </c>
      <c r="W253" s="12">
        <v>1</v>
      </c>
      <c r="X253" s="12">
        <v>3</v>
      </c>
      <c r="Y253" s="12">
        <v>1</v>
      </c>
      <c r="Z253" s="58">
        <v>0</v>
      </c>
      <c r="AA253" s="58">
        <v>0</v>
      </c>
      <c r="AB253" s="58">
        <v>0</v>
      </c>
      <c r="AC253" s="58" t="e">
        <v>#N/A</v>
      </c>
    </row>
    <row r="254" spans="1:29" x14ac:dyDescent="0.3">
      <c r="A254" s="57">
        <v>2202480604</v>
      </c>
      <c r="B254" s="12" t="s">
        <v>3108</v>
      </c>
      <c r="C254" s="58" t="s">
        <v>107</v>
      </c>
      <c r="D254" s="58" t="s">
        <v>29</v>
      </c>
      <c r="E254" s="58"/>
      <c r="F254" s="58">
        <v>2931342</v>
      </c>
      <c r="G254" s="58">
        <f>+IF(F254&gt;K254+100000,F254-K254,0)</f>
        <v>894522</v>
      </c>
      <c r="H254" s="58">
        <v>316176</v>
      </c>
      <c r="I254" s="58">
        <v>0</v>
      </c>
      <c r="J254" s="58">
        <v>1853000</v>
      </c>
      <c r="K254" s="58">
        <v>2036820</v>
      </c>
      <c r="L254" s="12" t="s">
        <v>87</v>
      </c>
      <c r="M254" s="12" t="s">
        <v>89</v>
      </c>
      <c r="N254" s="12" t="s">
        <v>10</v>
      </c>
      <c r="O254" s="12">
        <v>4</v>
      </c>
      <c r="P254" s="12">
        <v>0</v>
      </c>
      <c r="Q254" s="12">
        <v>0</v>
      </c>
      <c r="R254" s="12">
        <v>68547</v>
      </c>
      <c r="S254" s="59">
        <v>5.5753424657534243</v>
      </c>
      <c r="T254" s="59">
        <v>25.523287671232875</v>
      </c>
      <c r="U254" s="12">
        <v>2</v>
      </c>
      <c r="V254" s="12">
        <v>5</v>
      </c>
      <c r="W254" s="12">
        <v>3</v>
      </c>
      <c r="X254" s="12">
        <v>3</v>
      </c>
      <c r="Y254" s="12">
        <v>1</v>
      </c>
      <c r="Z254" s="58">
        <v>0</v>
      </c>
      <c r="AA254" s="58">
        <v>0</v>
      </c>
      <c r="AB254" s="58">
        <v>0</v>
      </c>
      <c r="AC254" s="58" t="e">
        <v>#N/A</v>
      </c>
    </row>
    <row r="255" spans="1:29" x14ac:dyDescent="0.3">
      <c r="A255" s="57">
        <v>2282426</v>
      </c>
      <c r="B255" s="12" t="s">
        <v>3113</v>
      </c>
      <c r="C255" s="58" t="s">
        <v>107</v>
      </c>
      <c r="D255" s="58" t="s">
        <v>115</v>
      </c>
      <c r="E255" s="58">
        <v>209001</v>
      </c>
      <c r="F255" s="58">
        <v>6226957</v>
      </c>
      <c r="G255" s="58">
        <f>+IF(F255&gt;K255+100000,F255-K255,0)</f>
        <v>4186337</v>
      </c>
      <c r="H255" s="58">
        <v>186886</v>
      </c>
      <c r="I255" s="58">
        <v>0</v>
      </c>
      <c r="J255" s="58">
        <v>0</v>
      </c>
      <c r="K255" s="58">
        <v>2040620</v>
      </c>
      <c r="L255" s="12" t="s">
        <v>88</v>
      </c>
      <c r="M255" s="12" t="s">
        <v>89</v>
      </c>
      <c r="N255" s="12" t="s">
        <v>10</v>
      </c>
      <c r="O255" s="12">
        <v>4</v>
      </c>
      <c r="P255" s="12">
        <v>0</v>
      </c>
      <c r="Q255" s="12">
        <v>0</v>
      </c>
      <c r="R255" s="12">
        <v>68307</v>
      </c>
      <c r="S255" s="59">
        <v>2.7424657534246575</v>
      </c>
      <c r="T255" s="59">
        <v>41.564383561643837</v>
      </c>
      <c r="U255" s="12">
        <v>1</v>
      </c>
      <c r="V255" s="12">
        <v>1</v>
      </c>
      <c r="W255" s="12">
        <v>1</v>
      </c>
      <c r="X255" s="12">
        <v>2</v>
      </c>
      <c r="Y255" s="12">
        <v>3</v>
      </c>
      <c r="Z255" s="58">
        <v>0</v>
      </c>
      <c r="AA255" s="58">
        <v>0</v>
      </c>
      <c r="AB255" s="58">
        <v>0</v>
      </c>
      <c r="AC255" s="58" t="e">
        <v>#N/A</v>
      </c>
    </row>
    <row r="256" spans="1:29" x14ac:dyDescent="0.3">
      <c r="A256" s="57">
        <v>2002288668</v>
      </c>
      <c r="B256" s="12" t="s">
        <v>3117</v>
      </c>
      <c r="C256" s="58" t="s">
        <v>107</v>
      </c>
      <c r="D256" s="58" t="s">
        <v>115</v>
      </c>
      <c r="E256" s="58">
        <v>80667</v>
      </c>
      <c r="F256" s="58">
        <v>5309851</v>
      </c>
      <c r="G256" s="58">
        <f>+IF(F256&gt;K256+100000,F256-K256,0)</f>
        <v>3255031</v>
      </c>
      <c r="H256" s="58">
        <v>181136</v>
      </c>
      <c r="I256" s="58">
        <v>0</v>
      </c>
      <c r="J256" s="58">
        <v>1000000</v>
      </c>
      <c r="K256" s="58">
        <v>2054820</v>
      </c>
      <c r="L256" s="12" t="s">
        <v>87</v>
      </c>
      <c r="M256" s="12" t="s">
        <v>89</v>
      </c>
      <c r="N256" s="12" t="s">
        <v>10</v>
      </c>
      <c r="O256" s="12">
        <v>4</v>
      </c>
      <c r="P256" s="12">
        <v>0</v>
      </c>
      <c r="Q256" s="12">
        <v>0</v>
      </c>
      <c r="R256" s="12">
        <v>13052</v>
      </c>
      <c r="S256" s="59">
        <v>5.484931506849315</v>
      </c>
      <c r="T256" s="59">
        <v>26.339726027397262</v>
      </c>
      <c r="U256" s="12">
        <v>2</v>
      </c>
      <c r="V256" s="12">
        <v>2</v>
      </c>
      <c r="W256" s="12">
        <v>3</v>
      </c>
      <c r="X256" s="12">
        <v>2</v>
      </c>
      <c r="Y256" s="12">
        <v>1</v>
      </c>
      <c r="Z256" s="58">
        <v>0</v>
      </c>
      <c r="AA256" s="58">
        <v>0</v>
      </c>
      <c r="AB256" s="58">
        <v>0</v>
      </c>
      <c r="AC256" s="58" t="e">
        <v>#N/A</v>
      </c>
    </row>
    <row r="257" spans="1:29" x14ac:dyDescent="0.3">
      <c r="A257" s="57">
        <v>2200802648</v>
      </c>
      <c r="B257" s="12" t="s">
        <v>3125</v>
      </c>
      <c r="C257" s="58" t="s">
        <v>107</v>
      </c>
      <c r="D257" s="58" t="s">
        <v>114</v>
      </c>
      <c r="E257" s="58"/>
      <c r="F257" s="58">
        <v>3319362</v>
      </c>
      <c r="G257" s="58">
        <f>+IF(F257&gt;K257+100000,F257-K257,0)</f>
        <v>1260542</v>
      </c>
      <c r="H257" s="58">
        <v>138691</v>
      </c>
      <c r="I257" s="58">
        <v>0</v>
      </c>
      <c r="J257" s="58">
        <v>0</v>
      </c>
      <c r="K257" s="58">
        <v>2058820</v>
      </c>
      <c r="L257" s="12" t="s">
        <v>88</v>
      </c>
      <c r="M257" s="12" t="s">
        <v>89</v>
      </c>
      <c r="N257" s="12" t="s">
        <v>10</v>
      </c>
      <c r="O257" s="12">
        <v>4</v>
      </c>
      <c r="P257" s="12">
        <v>0</v>
      </c>
      <c r="Q257" s="12">
        <v>0</v>
      </c>
      <c r="R257" s="12">
        <v>68615</v>
      </c>
      <c r="S257" s="59">
        <v>5.5342465753424657</v>
      </c>
      <c r="T257" s="59">
        <v>32.594520547945208</v>
      </c>
      <c r="U257" s="12">
        <v>2</v>
      </c>
      <c r="V257" s="12">
        <v>2</v>
      </c>
      <c r="W257" s="12">
        <v>2</v>
      </c>
      <c r="X257" s="12">
        <v>2</v>
      </c>
      <c r="Y257" s="12">
        <v>3</v>
      </c>
      <c r="Z257" s="58">
        <v>0</v>
      </c>
      <c r="AA257" s="58">
        <v>0</v>
      </c>
      <c r="AB257" s="58">
        <v>0</v>
      </c>
      <c r="AC257" s="58" t="e">
        <v>#N/A</v>
      </c>
    </row>
    <row r="258" spans="1:29" x14ac:dyDescent="0.3">
      <c r="A258" s="57">
        <v>2008404680</v>
      </c>
      <c r="B258" s="12" t="s">
        <v>3126</v>
      </c>
      <c r="C258" s="58" t="s">
        <v>107</v>
      </c>
      <c r="D258" s="58" t="s">
        <v>30</v>
      </c>
      <c r="E258" s="58">
        <v>207670</v>
      </c>
      <c r="F258" s="58">
        <v>8322113</v>
      </c>
      <c r="G258" s="58">
        <f>+IF(F258&gt;K258+100000,F258-K258,0)</f>
        <v>6261853</v>
      </c>
      <c r="H258" s="58">
        <v>251052</v>
      </c>
      <c r="I258" s="58">
        <v>0</v>
      </c>
      <c r="J258" s="58">
        <v>2000000</v>
      </c>
      <c r="K258" s="58">
        <v>2060260</v>
      </c>
      <c r="L258" s="12" t="s">
        <v>87</v>
      </c>
      <c r="M258" s="12" t="s">
        <v>89</v>
      </c>
      <c r="N258" s="12" t="s">
        <v>10</v>
      </c>
      <c r="O258" s="12">
        <v>4</v>
      </c>
      <c r="P258" s="12">
        <v>0</v>
      </c>
      <c r="Q258" s="12">
        <v>0</v>
      </c>
      <c r="R258" s="12">
        <v>68255</v>
      </c>
      <c r="S258" s="59">
        <v>6.2986301369863016</v>
      </c>
      <c r="T258" s="59">
        <v>35.890410958904113</v>
      </c>
      <c r="U258" s="12">
        <v>2</v>
      </c>
      <c r="V258" s="12">
        <v>2</v>
      </c>
      <c r="W258" s="12">
        <v>2</v>
      </c>
      <c r="X258" s="12">
        <v>2</v>
      </c>
      <c r="Y258" s="12">
        <v>4</v>
      </c>
      <c r="Z258" s="58">
        <v>0</v>
      </c>
      <c r="AA258" s="58">
        <v>0</v>
      </c>
      <c r="AB258" s="58">
        <v>0</v>
      </c>
      <c r="AC258" s="58" t="e">
        <v>#N/A</v>
      </c>
    </row>
    <row r="259" spans="1:29" x14ac:dyDescent="0.3">
      <c r="A259" s="57">
        <v>2202640024</v>
      </c>
      <c r="B259" s="12" t="s">
        <v>3127</v>
      </c>
      <c r="C259" s="58" t="s">
        <v>107</v>
      </c>
      <c r="D259" s="58" t="s">
        <v>115</v>
      </c>
      <c r="E259" s="58"/>
      <c r="F259" s="58">
        <v>4625348</v>
      </c>
      <c r="G259" s="58">
        <f>+IF(F259&gt;K259+100000,F259-K259,0)</f>
        <v>2563088</v>
      </c>
      <c r="H259" s="58">
        <v>263380</v>
      </c>
      <c r="I259" s="58">
        <v>0</v>
      </c>
      <c r="J259" s="58">
        <v>5400000</v>
      </c>
      <c r="K259" s="58">
        <v>2062260</v>
      </c>
      <c r="L259" s="12" t="s">
        <v>87</v>
      </c>
      <c r="M259" s="12" t="s">
        <v>89</v>
      </c>
      <c r="N259" s="12" t="s">
        <v>10</v>
      </c>
      <c r="O259" s="12">
        <v>4</v>
      </c>
      <c r="P259" s="12">
        <v>0</v>
      </c>
      <c r="Q259" s="12">
        <v>0</v>
      </c>
      <c r="R259" s="12">
        <v>68895</v>
      </c>
      <c r="S259" s="59">
        <v>6.2575342465753421</v>
      </c>
      <c r="T259" s="59">
        <v>30.273972602739725</v>
      </c>
      <c r="U259" s="12">
        <v>1</v>
      </c>
      <c r="V259" s="12">
        <v>2</v>
      </c>
      <c r="W259" s="12">
        <v>2</v>
      </c>
      <c r="X259" s="12">
        <v>2</v>
      </c>
      <c r="Y259" s="12">
        <v>1</v>
      </c>
      <c r="Z259" s="58">
        <v>0</v>
      </c>
      <c r="AA259" s="58">
        <v>0</v>
      </c>
      <c r="AB259" s="58">
        <v>0</v>
      </c>
      <c r="AC259" s="58" t="e">
        <v>#N/A</v>
      </c>
    </row>
    <row r="260" spans="1:29" x14ac:dyDescent="0.3">
      <c r="A260" s="57">
        <v>2240668426</v>
      </c>
      <c r="B260" s="12" t="s">
        <v>3132</v>
      </c>
      <c r="C260" s="58" t="s">
        <v>107</v>
      </c>
      <c r="D260" s="58" t="s">
        <v>115</v>
      </c>
      <c r="E260" s="58"/>
      <c r="F260" s="58">
        <v>4711936</v>
      </c>
      <c r="G260" s="58">
        <f>+IF(F260&gt;K260+100000,F260-K260,0)</f>
        <v>2632017</v>
      </c>
      <c r="H260" s="58">
        <v>202158</v>
      </c>
      <c r="I260" s="58">
        <v>0</v>
      </c>
      <c r="J260" s="58">
        <v>1940000</v>
      </c>
      <c r="K260" s="58">
        <v>2079919</v>
      </c>
      <c r="L260" s="12" t="s">
        <v>87</v>
      </c>
      <c r="M260" s="12" t="s">
        <v>89</v>
      </c>
      <c r="N260" s="12" t="s">
        <v>10</v>
      </c>
      <c r="O260" s="12">
        <v>4</v>
      </c>
      <c r="P260" s="12">
        <v>0</v>
      </c>
      <c r="Q260" s="12">
        <v>0</v>
      </c>
      <c r="R260" s="12">
        <v>76001</v>
      </c>
      <c r="S260" s="59">
        <v>3.4876712328767123</v>
      </c>
      <c r="T260" s="59">
        <v>35.265753424657532</v>
      </c>
      <c r="U260" s="12">
        <v>2</v>
      </c>
      <c r="V260" s="12">
        <v>0</v>
      </c>
      <c r="W260" s="12">
        <v>1</v>
      </c>
      <c r="X260" s="12">
        <v>2</v>
      </c>
      <c r="Y260" s="12">
        <v>3</v>
      </c>
      <c r="Z260" s="58">
        <v>0</v>
      </c>
      <c r="AA260" s="58">
        <v>0</v>
      </c>
      <c r="AB260" s="58">
        <v>0</v>
      </c>
      <c r="AC260" s="58" t="e">
        <v>#N/A</v>
      </c>
    </row>
    <row r="261" spans="1:29" x14ac:dyDescent="0.3">
      <c r="A261" s="57">
        <v>24622244</v>
      </c>
      <c r="B261" s="12" t="s">
        <v>3146</v>
      </c>
      <c r="C261" s="58" t="s">
        <v>107</v>
      </c>
      <c r="D261" s="58" t="s">
        <v>115</v>
      </c>
      <c r="E261" s="58"/>
      <c r="F261" s="58">
        <v>4658235</v>
      </c>
      <c r="G261" s="58">
        <f>+IF(F261&gt;K261+100000,F261-K261,0)</f>
        <v>2554480</v>
      </c>
      <c r="H261" s="58">
        <v>200488</v>
      </c>
      <c r="I261" s="58">
        <v>0</v>
      </c>
      <c r="J261" s="58">
        <v>0</v>
      </c>
      <c r="K261" s="58">
        <v>2103755</v>
      </c>
      <c r="L261" s="12" t="s">
        <v>88</v>
      </c>
      <c r="M261" s="12" t="s">
        <v>89</v>
      </c>
      <c r="N261" s="12" t="s">
        <v>10</v>
      </c>
      <c r="O261" s="12">
        <v>4</v>
      </c>
      <c r="P261" s="12">
        <v>0</v>
      </c>
      <c r="Q261" s="12">
        <v>0</v>
      </c>
      <c r="R261" s="12">
        <v>68255</v>
      </c>
      <c r="S261" s="59">
        <v>3.0684931506849313</v>
      </c>
      <c r="T261" s="59">
        <v>44.235616438356168</v>
      </c>
      <c r="U261" s="12">
        <v>1</v>
      </c>
      <c r="V261" s="12">
        <v>2</v>
      </c>
      <c r="W261" s="12">
        <v>1</v>
      </c>
      <c r="X261" s="12">
        <v>3</v>
      </c>
      <c r="Y261" s="12">
        <v>2</v>
      </c>
      <c r="Z261" s="58">
        <v>0</v>
      </c>
      <c r="AA261" s="58">
        <v>0</v>
      </c>
      <c r="AB261" s="58">
        <v>0</v>
      </c>
      <c r="AC261" s="58" t="e">
        <v>#N/A</v>
      </c>
    </row>
    <row r="262" spans="1:29" x14ac:dyDescent="0.3">
      <c r="A262" s="57">
        <v>88086606</v>
      </c>
      <c r="B262" s="12" t="s">
        <v>3151</v>
      </c>
      <c r="C262" s="58" t="s">
        <v>107</v>
      </c>
      <c r="D262" s="58" t="s">
        <v>114</v>
      </c>
      <c r="E262" s="58">
        <v>3204</v>
      </c>
      <c r="F262" s="58">
        <v>4026935</v>
      </c>
      <c r="G262" s="58">
        <f>+IF(F262&gt;K262+100000,F262-K262,0)</f>
        <v>1916115</v>
      </c>
      <c r="H262" s="58">
        <v>198714</v>
      </c>
      <c r="I262" s="58">
        <v>0</v>
      </c>
      <c r="J262" s="58">
        <v>0</v>
      </c>
      <c r="K262" s="58">
        <v>2110820</v>
      </c>
      <c r="L262" s="12" t="s">
        <v>88</v>
      </c>
      <c r="M262" s="12" t="s">
        <v>89</v>
      </c>
      <c r="N262" s="12" t="s">
        <v>10</v>
      </c>
      <c r="O262" s="12">
        <v>4</v>
      </c>
      <c r="P262" s="12">
        <v>0</v>
      </c>
      <c r="Q262" s="12">
        <v>0</v>
      </c>
      <c r="R262" s="12">
        <v>8001</v>
      </c>
      <c r="S262" s="59">
        <v>5.6301369863013697</v>
      </c>
      <c r="T262" s="59">
        <v>39.969863013698628</v>
      </c>
      <c r="U262" s="12">
        <v>1</v>
      </c>
      <c r="V262" s="12">
        <v>2</v>
      </c>
      <c r="W262" s="12">
        <v>2</v>
      </c>
      <c r="X262" s="12">
        <v>2</v>
      </c>
      <c r="Y262" s="12">
        <v>5</v>
      </c>
      <c r="Z262" s="58">
        <v>0</v>
      </c>
      <c r="AA262" s="58">
        <v>0</v>
      </c>
      <c r="AB262" s="58">
        <v>0</v>
      </c>
      <c r="AC262" s="58" t="e">
        <v>#N/A</v>
      </c>
    </row>
    <row r="263" spans="1:29" x14ac:dyDescent="0.3">
      <c r="A263" s="57">
        <v>2200802066</v>
      </c>
      <c r="B263" s="12" t="s">
        <v>3163</v>
      </c>
      <c r="C263" s="58" t="s">
        <v>107</v>
      </c>
      <c r="D263" s="58" t="s">
        <v>115</v>
      </c>
      <c r="E263" s="58">
        <v>918400</v>
      </c>
      <c r="F263" s="58">
        <v>4215506</v>
      </c>
      <c r="G263" s="58">
        <f>+IF(F263&gt;K263+100000,F263-K263,0)</f>
        <v>2088686</v>
      </c>
      <c r="H263" s="58">
        <v>327168</v>
      </c>
      <c r="I263" s="58">
        <v>0</v>
      </c>
      <c r="J263" s="58">
        <v>1950000</v>
      </c>
      <c r="K263" s="58">
        <v>2126820</v>
      </c>
      <c r="L263" s="12" t="s">
        <v>87</v>
      </c>
      <c r="M263" s="12" t="s">
        <v>89</v>
      </c>
      <c r="N263" s="12" t="s">
        <v>10</v>
      </c>
      <c r="O263" s="12">
        <v>4</v>
      </c>
      <c r="P263" s="12">
        <v>0</v>
      </c>
      <c r="Q263" s="12">
        <v>0</v>
      </c>
      <c r="R263" s="12">
        <v>68001</v>
      </c>
      <c r="S263" s="59">
        <v>5.7589041095890412</v>
      </c>
      <c r="T263" s="59">
        <v>32.553424657534244</v>
      </c>
      <c r="U263" s="12">
        <v>1</v>
      </c>
      <c r="V263" s="12">
        <v>2</v>
      </c>
      <c r="W263" s="12">
        <v>1</v>
      </c>
      <c r="X263" s="12">
        <v>2</v>
      </c>
      <c r="Y263" s="12">
        <v>3</v>
      </c>
      <c r="Z263" s="58">
        <v>0</v>
      </c>
      <c r="AA263" s="58">
        <v>0</v>
      </c>
      <c r="AB263" s="58">
        <v>0</v>
      </c>
      <c r="AC263" s="58" t="e">
        <v>#N/A</v>
      </c>
    </row>
    <row r="264" spans="1:29" x14ac:dyDescent="0.3">
      <c r="A264" s="57">
        <v>2020268646</v>
      </c>
      <c r="B264" s="12" t="s">
        <v>3165</v>
      </c>
      <c r="C264" s="58" t="s">
        <v>107</v>
      </c>
      <c r="D264" s="58" t="s">
        <v>115</v>
      </c>
      <c r="E264" s="58"/>
      <c r="F264" s="58">
        <v>5901997</v>
      </c>
      <c r="G264" s="58">
        <f>+IF(F264&gt;K264+100000,F264-K264,0)</f>
        <v>3771592</v>
      </c>
      <c r="H264" s="58">
        <v>158003</v>
      </c>
      <c r="I264" s="58">
        <v>0</v>
      </c>
      <c r="J264" s="58">
        <v>4000000</v>
      </c>
      <c r="K264" s="58">
        <v>2130405</v>
      </c>
      <c r="L264" s="12" t="s">
        <v>87</v>
      </c>
      <c r="M264" s="12" t="s">
        <v>89</v>
      </c>
      <c r="N264" s="12" t="s">
        <v>10</v>
      </c>
      <c r="O264" s="12">
        <v>4</v>
      </c>
      <c r="P264" s="12">
        <v>0</v>
      </c>
      <c r="Q264" s="12">
        <v>0</v>
      </c>
      <c r="R264" s="12">
        <v>11001</v>
      </c>
      <c r="S264" s="59">
        <v>3.9095890410958902</v>
      </c>
      <c r="T264" s="59">
        <v>35.147945205479452</v>
      </c>
      <c r="U264" s="12">
        <v>1</v>
      </c>
      <c r="V264" s="12">
        <v>2</v>
      </c>
      <c r="W264" s="12">
        <v>2</v>
      </c>
      <c r="X264" s="12">
        <v>3</v>
      </c>
      <c r="Y264" s="12">
        <v>1</v>
      </c>
      <c r="Z264" s="58">
        <v>0</v>
      </c>
      <c r="AA264" s="58">
        <v>0</v>
      </c>
      <c r="AB264" s="58">
        <v>0</v>
      </c>
      <c r="AC264" s="58" t="e">
        <v>#N/A</v>
      </c>
    </row>
    <row r="265" spans="1:29" x14ac:dyDescent="0.3">
      <c r="A265" s="57">
        <v>2208060044</v>
      </c>
      <c r="B265" s="12" t="s">
        <v>3169</v>
      </c>
      <c r="C265" s="58" t="s">
        <v>107</v>
      </c>
      <c r="D265" s="58" t="s">
        <v>30</v>
      </c>
      <c r="E265" s="58">
        <v>2042151</v>
      </c>
      <c r="F265" s="58">
        <v>7135221</v>
      </c>
      <c r="G265" s="58">
        <f>+IF(F265&gt;K265+100000,F265-K265,0)</f>
        <v>5002634</v>
      </c>
      <c r="H265" s="58">
        <v>330967</v>
      </c>
      <c r="I265" s="58">
        <v>0</v>
      </c>
      <c r="J265" s="58">
        <v>0</v>
      </c>
      <c r="K265" s="58">
        <v>2132587</v>
      </c>
      <c r="L265" s="12" t="s">
        <v>88</v>
      </c>
      <c r="M265" s="12" t="s">
        <v>89</v>
      </c>
      <c r="N265" s="12" t="s">
        <v>10</v>
      </c>
      <c r="O265" s="12">
        <v>4</v>
      </c>
      <c r="P265" s="12">
        <v>0</v>
      </c>
      <c r="Q265" s="12">
        <v>0</v>
      </c>
      <c r="R265" s="12">
        <v>76001</v>
      </c>
      <c r="S265" s="59">
        <v>3.4821917808219176</v>
      </c>
      <c r="T265" s="59">
        <v>31.986301369863014</v>
      </c>
      <c r="U265" s="12">
        <v>1</v>
      </c>
      <c r="V265" s="12">
        <v>0</v>
      </c>
      <c r="W265" s="12">
        <v>1</v>
      </c>
      <c r="X265" s="12">
        <v>3</v>
      </c>
      <c r="Y265" s="12">
        <v>1</v>
      </c>
      <c r="Z265" s="58">
        <v>0</v>
      </c>
      <c r="AA265" s="58">
        <v>0</v>
      </c>
      <c r="AB265" s="58">
        <v>0</v>
      </c>
      <c r="AC265" s="58" t="e">
        <v>#N/A</v>
      </c>
    </row>
    <row r="266" spans="1:29" x14ac:dyDescent="0.3">
      <c r="A266" s="57">
        <v>26022664</v>
      </c>
      <c r="B266" s="12" t="s">
        <v>3170</v>
      </c>
      <c r="C266" s="58" t="s">
        <v>107</v>
      </c>
      <c r="D266" s="58" t="s">
        <v>30</v>
      </c>
      <c r="E266" s="58">
        <v>1800400</v>
      </c>
      <c r="F266" s="58">
        <v>11156834</v>
      </c>
      <c r="G266" s="58">
        <f>+IF(F266&gt;K266+100000,F266-K266,0)</f>
        <v>9024247</v>
      </c>
      <c r="H266" s="58">
        <v>331977</v>
      </c>
      <c r="I266" s="58">
        <v>0</v>
      </c>
      <c r="J266" s="58">
        <v>6926256</v>
      </c>
      <c r="K266" s="58">
        <v>2132587</v>
      </c>
      <c r="L266" s="12" t="s">
        <v>87</v>
      </c>
      <c r="M266" s="12" t="s">
        <v>89</v>
      </c>
      <c r="N266" s="12" t="s">
        <v>10</v>
      </c>
      <c r="O266" s="12">
        <v>4</v>
      </c>
      <c r="P266" s="12">
        <v>0</v>
      </c>
      <c r="Q266" s="12">
        <v>0</v>
      </c>
      <c r="R266" s="12">
        <v>5129</v>
      </c>
      <c r="S266" s="59">
        <v>3.4876712328767123</v>
      </c>
      <c r="T266" s="59">
        <v>45.252054794520546</v>
      </c>
      <c r="U266" s="12">
        <v>1</v>
      </c>
      <c r="V266" s="12">
        <v>0</v>
      </c>
      <c r="W266" s="12">
        <v>1</v>
      </c>
      <c r="X266" s="12">
        <v>3</v>
      </c>
      <c r="Y266" s="12">
        <v>2</v>
      </c>
      <c r="Z266" s="58">
        <v>0</v>
      </c>
      <c r="AA266" s="58">
        <v>0</v>
      </c>
      <c r="AB266" s="58">
        <v>0</v>
      </c>
      <c r="AC266" s="58" t="e">
        <v>#N/A</v>
      </c>
    </row>
    <row r="267" spans="1:29" x14ac:dyDescent="0.3">
      <c r="A267" s="57">
        <v>42824460</v>
      </c>
      <c r="B267" s="12" t="s">
        <v>3171</v>
      </c>
      <c r="C267" s="58" t="s">
        <v>107</v>
      </c>
      <c r="D267" s="58" t="s">
        <v>30</v>
      </c>
      <c r="E267" s="58">
        <v>577500</v>
      </c>
      <c r="F267" s="58">
        <v>8213181</v>
      </c>
      <c r="G267" s="58">
        <f>+IF(F267&gt;K267+100000,F267-K267,0)</f>
        <v>6080594</v>
      </c>
      <c r="H267" s="58">
        <v>276975</v>
      </c>
      <c r="I267" s="58">
        <v>0</v>
      </c>
      <c r="J267" s="58">
        <v>4326966</v>
      </c>
      <c r="K267" s="58">
        <v>2132587</v>
      </c>
      <c r="L267" s="12" t="s">
        <v>87</v>
      </c>
      <c r="M267" s="12" t="s">
        <v>89</v>
      </c>
      <c r="N267" s="12" t="s">
        <v>10</v>
      </c>
      <c r="O267" s="12">
        <v>4</v>
      </c>
      <c r="P267" s="12">
        <v>0</v>
      </c>
      <c r="Q267" s="12">
        <v>0</v>
      </c>
      <c r="R267" s="12">
        <v>76001</v>
      </c>
      <c r="S267" s="59">
        <v>3.4876712328767123</v>
      </c>
      <c r="T267" s="59">
        <v>39.035616438356165</v>
      </c>
      <c r="U267" s="12">
        <v>2</v>
      </c>
      <c r="V267" s="12">
        <v>0</v>
      </c>
      <c r="W267" s="12">
        <v>1</v>
      </c>
      <c r="X267" s="12">
        <v>3</v>
      </c>
      <c r="Y267" s="12">
        <v>1</v>
      </c>
      <c r="Z267" s="58">
        <v>0</v>
      </c>
      <c r="AA267" s="58">
        <v>0</v>
      </c>
      <c r="AB267" s="58">
        <v>0</v>
      </c>
      <c r="AC267" s="58" t="e">
        <v>#N/A</v>
      </c>
    </row>
    <row r="268" spans="1:29" x14ac:dyDescent="0.3">
      <c r="A268" s="57">
        <v>2044022068</v>
      </c>
      <c r="B268" s="12" t="s">
        <v>3173</v>
      </c>
      <c r="C268" s="58" t="s">
        <v>107</v>
      </c>
      <c r="D268" s="58" t="s">
        <v>114</v>
      </c>
      <c r="E268" s="58"/>
      <c r="F268" s="58">
        <v>3508445</v>
      </c>
      <c r="G268" s="58">
        <f>+IF(F268&gt;K268+100000,F268-K268,0)</f>
        <v>1371705</v>
      </c>
      <c r="H268" s="58">
        <v>211606</v>
      </c>
      <c r="I268" s="58">
        <v>0</v>
      </c>
      <c r="J268" s="58">
        <v>1417431</v>
      </c>
      <c r="K268" s="58">
        <v>2136740</v>
      </c>
      <c r="L268" s="12" t="s">
        <v>87</v>
      </c>
      <c r="M268" s="12" t="s">
        <v>89</v>
      </c>
      <c r="N268" s="12" t="s">
        <v>10</v>
      </c>
      <c r="O268" s="12">
        <v>4</v>
      </c>
      <c r="P268" s="12">
        <v>0</v>
      </c>
      <c r="Q268" s="12">
        <v>0</v>
      </c>
      <c r="R268" s="12">
        <v>13052</v>
      </c>
      <c r="S268" s="59">
        <v>2.0712328767123287</v>
      </c>
      <c r="T268" s="59">
        <v>35.263013698630139</v>
      </c>
      <c r="U268" s="12">
        <v>1</v>
      </c>
      <c r="V268" s="12">
        <v>2</v>
      </c>
      <c r="W268" s="12">
        <v>2</v>
      </c>
      <c r="X268" s="12">
        <v>2</v>
      </c>
      <c r="Y268" s="12">
        <v>3</v>
      </c>
      <c r="Z268" s="58">
        <v>0</v>
      </c>
      <c r="AA268" s="58">
        <v>0</v>
      </c>
      <c r="AB268" s="58">
        <v>0</v>
      </c>
      <c r="AC268" s="58" t="e">
        <v>#N/A</v>
      </c>
    </row>
    <row r="269" spans="1:29" x14ac:dyDescent="0.3">
      <c r="A269" s="57">
        <v>8048646</v>
      </c>
      <c r="B269" s="12" t="s">
        <v>3177</v>
      </c>
      <c r="C269" s="58" t="s">
        <v>107</v>
      </c>
      <c r="D269" s="58" t="s">
        <v>114</v>
      </c>
      <c r="E269" s="58"/>
      <c r="F269" s="58">
        <v>3242183</v>
      </c>
      <c r="G269" s="58">
        <f>+IF(F269&gt;K269+100000,F269-K269,0)</f>
        <v>1101363</v>
      </c>
      <c r="H269" s="58">
        <v>159990</v>
      </c>
      <c r="I269" s="58">
        <v>0</v>
      </c>
      <c r="J269" s="58">
        <v>0</v>
      </c>
      <c r="K269" s="58">
        <v>2140820</v>
      </c>
      <c r="L269" s="12" t="s">
        <v>88</v>
      </c>
      <c r="M269" s="12" t="s">
        <v>89</v>
      </c>
      <c r="N269" s="12" t="s">
        <v>10</v>
      </c>
      <c r="O269" s="12">
        <v>4</v>
      </c>
      <c r="P269" s="12">
        <v>0</v>
      </c>
      <c r="Q269" s="12">
        <v>0</v>
      </c>
      <c r="R269" s="12">
        <v>13052</v>
      </c>
      <c r="S269" s="59">
        <v>5.5753424657534243</v>
      </c>
      <c r="T269" s="59">
        <v>37.536986301369865</v>
      </c>
      <c r="U269" s="12">
        <v>1</v>
      </c>
      <c r="V269" s="12">
        <v>1</v>
      </c>
      <c r="W269" s="12">
        <v>1</v>
      </c>
      <c r="X269" s="12">
        <v>2</v>
      </c>
      <c r="Y269" s="12">
        <v>3</v>
      </c>
      <c r="Z269" s="58">
        <v>0</v>
      </c>
      <c r="AA269" s="58">
        <v>0</v>
      </c>
      <c r="AB269" s="58">
        <v>0</v>
      </c>
      <c r="AC269" s="58" t="e">
        <v>#N/A</v>
      </c>
    </row>
    <row r="270" spans="1:29" x14ac:dyDescent="0.3">
      <c r="A270" s="57">
        <v>2008648428</v>
      </c>
      <c r="B270" s="12" t="s">
        <v>3183</v>
      </c>
      <c r="C270" s="58" t="s">
        <v>107</v>
      </c>
      <c r="D270" s="58" t="s">
        <v>30</v>
      </c>
      <c r="E270" s="58"/>
      <c r="F270" s="58">
        <v>7766258</v>
      </c>
      <c r="G270" s="58">
        <f>+IF(F270&gt;K270+100000,F270-K270,0)</f>
        <v>5620111</v>
      </c>
      <c r="H270" s="58">
        <v>230130</v>
      </c>
      <c r="I270" s="58">
        <v>0</v>
      </c>
      <c r="J270" s="58">
        <v>6670000</v>
      </c>
      <c r="K270" s="58">
        <v>2146147</v>
      </c>
      <c r="L270" s="12" t="s">
        <v>87</v>
      </c>
      <c r="M270" s="12" t="s">
        <v>89</v>
      </c>
      <c r="N270" s="12" t="s">
        <v>10</v>
      </c>
      <c r="O270" s="12">
        <v>4</v>
      </c>
      <c r="P270" s="12">
        <v>0</v>
      </c>
      <c r="Q270" s="12">
        <v>0</v>
      </c>
      <c r="R270" s="12">
        <v>68895</v>
      </c>
      <c r="S270" s="59">
        <v>7.2986301369863016</v>
      </c>
      <c r="T270" s="59">
        <v>34.410958904109592</v>
      </c>
      <c r="U270" s="12">
        <v>2</v>
      </c>
      <c r="V270" s="12">
        <v>2</v>
      </c>
      <c r="W270" s="12">
        <v>1</v>
      </c>
      <c r="X270" s="12">
        <v>2</v>
      </c>
      <c r="Y270" s="12">
        <v>3</v>
      </c>
      <c r="Z270" s="58">
        <v>0</v>
      </c>
      <c r="AA270" s="58">
        <v>0</v>
      </c>
      <c r="AB270" s="58">
        <v>0</v>
      </c>
      <c r="AC270" s="58" t="e">
        <v>#N/A</v>
      </c>
    </row>
    <row r="271" spans="1:29" x14ac:dyDescent="0.3">
      <c r="A271" s="57">
        <v>84464220</v>
      </c>
      <c r="B271" s="12" t="s">
        <v>3195</v>
      </c>
      <c r="C271" s="58" t="s">
        <v>107</v>
      </c>
      <c r="D271" s="58" t="s">
        <v>115</v>
      </c>
      <c r="E271" s="58"/>
      <c r="F271" s="58">
        <v>7140987</v>
      </c>
      <c r="G271" s="58">
        <f>+IF(F271&gt;K271+100000,F271-K271,0)</f>
        <v>4964167</v>
      </c>
      <c r="H271" s="58">
        <v>168406</v>
      </c>
      <c r="I271" s="58">
        <v>0</v>
      </c>
      <c r="J271" s="58">
        <v>2495087</v>
      </c>
      <c r="K271" s="58">
        <v>2176820</v>
      </c>
      <c r="L271" s="12" t="s">
        <v>87</v>
      </c>
      <c r="M271" s="12" t="s">
        <v>89</v>
      </c>
      <c r="N271" s="12" t="s">
        <v>10</v>
      </c>
      <c r="O271" s="12">
        <v>4</v>
      </c>
      <c r="P271" s="12">
        <v>0</v>
      </c>
      <c r="Q271" s="12">
        <v>0</v>
      </c>
      <c r="R271" s="12">
        <v>13838</v>
      </c>
      <c r="S271" s="59">
        <v>5.0273972602739727</v>
      </c>
      <c r="T271" s="59">
        <v>41.991780821917807</v>
      </c>
      <c r="U271" s="12">
        <v>1</v>
      </c>
      <c r="V271" s="12">
        <v>2</v>
      </c>
      <c r="W271" s="12">
        <v>1</v>
      </c>
      <c r="X271" s="12">
        <v>2</v>
      </c>
      <c r="Y271" s="12">
        <v>3</v>
      </c>
      <c r="Z271" s="58">
        <v>0</v>
      </c>
      <c r="AA271" s="58">
        <v>0</v>
      </c>
      <c r="AB271" s="58">
        <v>0</v>
      </c>
      <c r="AC271" s="58" t="e">
        <v>#N/A</v>
      </c>
    </row>
    <row r="272" spans="1:29" x14ac:dyDescent="0.3">
      <c r="A272" s="57">
        <v>48822286</v>
      </c>
      <c r="B272" s="12" t="s">
        <v>3198</v>
      </c>
      <c r="C272" s="58" t="s">
        <v>107</v>
      </c>
      <c r="D272" s="58" t="s">
        <v>115</v>
      </c>
      <c r="E272" s="58">
        <v>332583</v>
      </c>
      <c r="F272" s="58">
        <v>5043403</v>
      </c>
      <c r="G272" s="58">
        <f>+IF(F272&gt;K272+100000,F272-K272,0)</f>
        <v>2861783</v>
      </c>
      <c r="H272" s="58">
        <v>248873</v>
      </c>
      <c r="I272" s="58">
        <v>0</v>
      </c>
      <c r="J272" s="58">
        <v>1500000</v>
      </c>
      <c r="K272" s="58">
        <v>2181620</v>
      </c>
      <c r="L272" s="12" t="s">
        <v>87</v>
      </c>
      <c r="M272" s="12" t="s">
        <v>89</v>
      </c>
      <c r="N272" s="12" t="s">
        <v>10</v>
      </c>
      <c r="O272" s="12">
        <v>4</v>
      </c>
      <c r="P272" s="12">
        <v>0</v>
      </c>
      <c r="Q272" s="12">
        <v>0</v>
      </c>
      <c r="R272" s="12">
        <v>68001</v>
      </c>
      <c r="S272" s="59">
        <v>4.2383561643835614</v>
      </c>
      <c r="T272" s="59">
        <v>43.753424657534246</v>
      </c>
      <c r="U272" s="12">
        <v>2</v>
      </c>
      <c r="V272" s="12">
        <v>1</v>
      </c>
      <c r="W272" s="12">
        <v>2</v>
      </c>
      <c r="X272" s="12">
        <v>2</v>
      </c>
      <c r="Y272" s="12">
        <v>2</v>
      </c>
      <c r="Z272" s="58">
        <v>0</v>
      </c>
      <c r="AA272" s="58">
        <v>0</v>
      </c>
      <c r="AB272" s="58">
        <v>0</v>
      </c>
      <c r="AC272" s="58" t="e">
        <v>#N/A</v>
      </c>
    </row>
    <row r="273" spans="1:29" x14ac:dyDescent="0.3">
      <c r="A273" s="57">
        <v>2002068626</v>
      </c>
      <c r="B273" s="12" t="s">
        <v>3208</v>
      </c>
      <c r="C273" s="58" t="s">
        <v>107</v>
      </c>
      <c r="D273" s="58" t="s">
        <v>115</v>
      </c>
      <c r="E273" s="58"/>
      <c r="F273" s="58">
        <v>4550721</v>
      </c>
      <c r="G273" s="58">
        <f>+IF(F273&gt;K273+100000,F273-K273,0)</f>
        <v>2355901</v>
      </c>
      <c r="H273" s="58">
        <v>146634</v>
      </c>
      <c r="I273" s="58">
        <v>0</v>
      </c>
      <c r="J273" s="58">
        <v>1235000</v>
      </c>
      <c r="K273" s="58">
        <v>2194820</v>
      </c>
      <c r="L273" s="12" t="s">
        <v>87</v>
      </c>
      <c r="M273" s="12" t="s">
        <v>89</v>
      </c>
      <c r="N273" s="12" t="s">
        <v>10</v>
      </c>
      <c r="O273" s="12">
        <v>4</v>
      </c>
      <c r="P273" s="12">
        <v>0</v>
      </c>
      <c r="Q273" s="12">
        <v>0</v>
      </c>
      <c r="R273" s="12">
        <v>13052</v>
      </c>
      <c r="S273" s="59">
        <v>5.8794520547945206</v>
      </c>
      <c r="T273" s="59">
        <v>25.794520547945204</v>
      </c>
      <c r="U273" s="12">
        <v>1</v>
      </c>
      <c r="V273" s="12">
        <v>2</v>
      </c>
      <c r="W273" s="12">
        <v>2</v>
      </c>
      <c r="X273" s="12">
        <v>2</v>
      </c>
      <c r="Y273" s="12">
        <v>3</v>
      </c>
      <c r="Z273" s="58">
        <v>0</v>
      </c>
      <c r="AA273" s="58">
        <v>0</v>
      </c>
      <c r="AB273" s="58">
        <v>0</v>
      </c>
      <c r="AC273" s="58" t="e">
        <v>#N/A</v>
      </c>
    </row>
    <row r="274" spans="1:29" x14ac:dyDescent="0.3">
      <c r="A274" s="57">
        <v>8800608</v>
      </c>
      <c r="B274" s="12" t="s">
        <v>3220</v>
      </c>
      <c r="C274" s="58" t="s">
        <v>107</v>
      </c>
      <c r="D274" s="58" t="s">
        <v>115</v>
      </c>
      <c r="E274" s="58">
        <v>83200</v>
      </c>
      <c r="F274" s="58">
        <v>4788128</v>
      </c>
      <c r="G274" s="58">
        <f>+IF(F274&gt;K274+100000,F274-K274,0)</f>
        <v>2572008</v>
      </c>
      <c r="H274" s="58">
        <v>244933</v>
      </c>
      <c r="I274" s="58">
        <v>0</v>
      </c>
      <c r="J274" s="58">
        <v>0</v>
      </c>
      <c r="K274" s="58">
        <v>2216120</v>
      </c>
      <c r="L274" s="12" t="s">
        <v>88</v>
      </c>
      <c r="M274" s="12" t="s">
        <v>89</v>
      </c>
      <c r="N274" s="12" t="s">
        <v>10</v>
      </c>
      <c r="O274" s="12">
        <v>4</v>
      </c>
      <c r="P274" s="12">
        <v>0</v>
      </c>
      <c r="Q274" s="12">
        <v>0</v>
      </c>
      <c r="R274" s="12">
        <v>8001</v>
      </c>
      <c r="S274" s="59">
        <v>3.1972602739726028</v>
      </c>
      <c r="T274" s="59">
        <v>40.93150684931507</v>
      </c>
      <c r="U274" s="12">
        <v>1</v>
      </c>
      <c r="V274" s="12">
        <v>2</v>
      </c>
      <c r="W274" s="12">
        <v>1</v>
      </c>
      <c r="X274" s="12">
        <v>2</v>
      </c>
      <c r="Y274" s="12">
        <v>3</v>
      </c>
      <c r="Z274" s="58">
        <v>0</v>
      </c>
      <c r="AA274" s="58">
        <v>0</v>
      </c>
      <c r="AB274" s="58">
        <v>0</v>
      </c>
      <c r="AC274" s="58" t="e">
        <v>#N/A</v>
      </c>
    </row>
    <row r="275" spans="1:29" x14ac:dyDescent="0.3">
      <c r="A275" s="57">
        <v>2062444420</v>
      </c>
      <c r="B275" s="12" t="s">
        <v>3224</v>
      </c>
      <c r="C275" s="58" t="s">
        <v>107</v>
      </c>
      <c r="D275" s="58" t="s">
        <v>115</v>
      </c>
      <c r="E275" s="58"/>
      <c r="F275" s="58">
        <v>4635589</v>
      </c>
      <c r="G275" s="58">
        <f>+IF(F275&gt;K275+100000,F275-K275,0)</f>
        <v>2416769</v>
      </c>
      <c r="H275" s="58">
        <v>158134</v>
      </c>
      <c r="I275" s="58">
        <v>0</v>
      </c>
      <c r="J275" s="58">
        <v>0</v>
      </c>
      <c r="K275" s="58">
        <v>2218820</v>
      </c>
      <c r="L275" s="12" t="s">
        <v>88</v>
      </c>
      <c r="M275" s="12" t="s">
        <v>89</v>
      </c>
      <c r="N275" s="12" t="s">
        <v>10</v>
      </c>
      <c r="O275" s="12">
        <v>4</v>
      </c>
      <c r="P275" s="12">
        <v>0</v>
      </c>
      <c r="Q275" s="12">
        <v>0</v>
      </c>
      <c r="R275" s="12">
        <v>13838</v>
      </c>
      <c r="S275" s="59">
        <v>5.8794520547945206</v>
      </c>
      <c r="T275" s="59">
        <v>33.589041095890408</v>
      </c>
      <c r="U275" s="12">
        <v>1</v>
      </c>
      <c r="V275" s="12">
        <v>1</v>
      </c>
      <c r="W275" s="12">
        <v>1</v>
      </c>
      <c r="X275" s="12">
        <v>2</v>
      </c>
      <c r="Y275" s="12">
        <v>3</v>
      </c>
      <c r="Z275" s="58">
        <v>0</v>
      </c>
      <c r="AA275" s="58">
        <v>0</v>
      </c>
      <c r="AB275" s="58">
        <v>0</v>
      </c>
      <c r="AC275" s="58" t="e">
        <v>#N/A</v>
      </c>
    </row>
    <row r="276" spans="1:29" x14ac:dyDescent="0.3">
      <c r="A276" s="57">
        <v>2202648022</v>
      </c>
      <c r="B276" s="12" t="s">
        <v>3236</v>
      </c>
      <c r="C276" s="58" t="s">
        <v>107</v>
      </c>
      <c r="D276" s="58" t="s">
        <v>30</v>
      </c>
      <c r="E276" s="58"/>
      <c r="F276" s="58">
        <v>7445396</v>
      </c>
      <c r="G276" s="58">
        <f>+IF(F276&gt;K276+100000,F276-K276,0)</f>
        <v>5201136</v>
      </c>
      <c r="H276" s="58">
        <v>211314</v>
      </c>
      <c r="I276" s="58">
        <v>0</v>
      </c>
      <c r="J276" s="58">
        <v>0</v>
      </c>
      <c r="K276" s="58">
        <v>2244260</v>
      </c>
      <c r="L276" s="12" t="s">
        <v>88</v>
      </c>
      <c r="M276" s="12" t="s">
        <v>89</v>
      </c>
      <c r="N276" s="12" t="s">
        <v>10</v>
      </c>
      <c r="O276" s="12">
        <v>4</v>
      </c>
      <c r="P276" s="12">
        <v>0</v>
      </c>
      <c r="Q276" s="12">
        <v>0</v>
      </c>
      <c r="R276" s="12">
        <v>68895</v>
      </c>
      <c r="S276" s="59">
        <v>5.9643835616438352</v>
      </c>
      <c r="T276" s="59">
        <v>36.783561643835618</v>
      </c>
      <c r="U276" s="12">
        <v>1</v>
      </c>
      <c r="V276" s="12">
        <v>2</v>
      </c>
      <c r="W276" s="12">
        <v>2</v>
      </c>
      <c r="X276" s="12">
        <v>2</v>
      </c>
      <c r="Y276" s="12">
        <v>2</v>
      </c>
      <c r="Z276" s="58">
        <v>0</v>
      </c>
      <c r="AA276" s="58">
        <v>0</v>
      </c>
      <c r="AB276" s="58">
        <v>0</v>
      </c>
      <c r="AC276" s="58" t="e">
        <v>#N/A</v>
      </c>
    </row>
    <row r="277" spans="1:29" x14ac:dyDescent="0.3">
      <c r="A277" s="57">
        <v>2088426406</v>
      </c>
      <c r="B277" s="12" t="s">
        <v>3240</v>
      </c>
      <c r="C277" s="58" t="s">
        <v>107</v>
      </c>
      <c r="D277" s="58" t="s">
        <v>30</v>
      </c>
      <c r="E277" s="58">
        <v>1450387</v>
      </c>
      <c r="F277" s="58">
        <v>9713724</v>
      </c>
      <c r="G277" s="58">
        <f>+IF(F277&gt;K277+100000,F277-K277,0)</f>
        <v>7463947</v>
      </c>
      <c r="H277" s="58">
        <v>442274</v>
      </c>
      <c r="I277" s="58">
        <v>0</v>
      </c>
      <c r="J277" s="58">
        <v>5000000</v>
      </c>
      <c r="K277" s="58">
        <v>2249777</v>
      </c>
      <c r="L277" s="12" t="s">
        <v>87</v>
      </c>
      <c r="M277" s="12" t="s">
        <v>89</v>
      </c>
      <c r="N277" s="12" t="s">
        <v>10</v>
      </c>
      <c r="O277" s="12">
        <v>4</v>
      </c>
      <c r="P277" s="12">
        <v>0</v>
      </c>
      <c r="Q277" s="12">
        <v>0</v>
      </c>
      <c r="R277" s="12">
        <v>66170</v>
      </c>
      <c r="S277" s="59">
        <v>3.7232876712328768</v>
      </c>
      <c r="T277" s="59">
        <v>27.8</v>
      </c>
      <c r="U277" s="12">
        <v>2</v>
      </c>
      <c r="V277" s="12">
        <v>2</v>
      </c>
      <c r="W277" s="12">
        <v>3</v>
      </c>
      <c r="X277" s="12">
        <v>3</v>
      </c>
      <c r="Y277" s="12">
        <v>1</v>
      </c>
      <c r="Z277" s="58">
        <v>0</v>
      </c>
      <c r="AA277" s="58">
        <v>0</v>
      </c>
      <c r="AB277" s="58">
        <v>0</v>
      </c>
      <c r="AC277" s="58" t="e">
        <v>#N/A</v>
      </c>
    </row>
    <row r="278" spans="1:29" x14ac:dyDescent="0.3">
      <c r="A278" s="57">
        <v>2064620248</v>
      </c>
      <c r="B278" s="12" t="s">
        <v>3251</v>
      </c>
      <c r="C278" s="58" t="s">
        <v>107</v>
      </c>
      <c r="D278" s="58" t="s">
        <v>115</v>
      </c>
      <c r="E278" s="58"/>
      <c r="F278" s="58">
        <v>7000000</v>
      </c>
      <c r="G278" s="58">
        <f>+IF(F278&gt;K278+100000,F278-K278,0)</f>
        <v>4731740</v>
      </c>
      <c r="H278" s="58">
        <v>37941</v>
      </c>
      <c r="I278" s="58">
        <v>0</v>
      </c>
      <c r="J278" s="58">
        <v>0</v>
      </c>
      <c r="K278" s="58">
        <v>2268260</v>
      </c>
      <c r="L278" s="12" t="s">
        <v>88</v>
      </c>
      <c r="M278" s="12" t="s">
        <v>89</v>
      </c>
      <c r="N278" s="12" t="s">
        <v>10</v>
      </c>
      <c r="O278" s="12">
        <v>4</v>
      </c>
      <c r="P278" s="12">
        <v>0</v>
      </c>
      <c r="Q278" s="12">
        <v>0</v>
      </c>
      <c r="R278" s="12">
        <v>15238</v>
      </c>
      <c r="S278" s="59">
        <v>6.1315068493150688</v>
      </c>
      <c r="T278" s="59">
        <v>28.693150684931506</v>
      </c>
      <c r="U278" s="12">
        <v>2</v>
      </c>
      <c r="V278" s="12">
        <v>4</v>
      </c>
      <c r="W278" s="12">
        <v>2</v>
      </c>
      <c r="X278" s="12">
        <v>3</v>
      </c>
      <c r="Y278" s="12">
        <v>3</v>
      </c>
      <c r="Z278" s="58">
        <v>0</v>
      </c>
      <c r="AA278" s="58">
        <v>0</v>
      </c>
      <c r="AB278" s="58">
        <v>0</v>
      </c>
      <c r="AC278" s="58" t="e">
        <v>#N/A</v>
      </c>
    </row>
    <row r="279" spans="1:29" x14ac:dyDescent="0.3">
      <c r="A279" s="57">
        <v>66886642</v>
      </c>
      <c r="B279" s="12" t="s">
        <v>3254</v>
      </c>
      <c r="C279" s="58" t="s">
        <v>107</v>
      </c>
      <c r="D279" s="58" t="s">
        <v>115</v>
      </c>
      <c r="E279" s="58">
        <v>228907</v>
      </c>
      <c r="F279" s="58">
        <v>4886660</v>
      </c>
      <c r="G279" s="58">
        <f>+IF(F279&gt;K279+100000,F279-K279,0)</f>
        <v>2616257</v>
      </c>
      <c r="H279" s="58">
        <v>149509</v>
      </c>
      <c r="I279" s="58">
        <v>0</v>
      </c>
      <c r="J279" s="58">
        <v>3235996</v>
      </c>
      <c r="K279" s="58">
        <v>2270403</v>
      </c>
      <c r="L279" s="12" t="s">
        <v>87</v>
      </c>
      <c r="M279" s="12" t="s">
        <v>89</v>
      </c>
      <c r="N279" s="12" t="s">
        <v>10</v>
      </c>
      <c r="O279" s="12">
        <v>4</v>
      </c>
      <c r="P279" s="12">
        <v>0</v>
      </c>
      <c r="Q279" s="12">
        <v>0</v>
      </c>
      <c r="R279" s="12">
        <v>76130</v>
      </c>
      <c r="S279" s="59">
        <v>3.8054794520547945</v>
      </c>
      <c r="T279" s="59">
        <v>48.947945205479449</v>
      </c>
      <c r="U279" s="12">
        <v>2</v>
      </c>
      <c r="V279" s="12">
        <v>4</v>
      </c>
      <c r="W279" s="12">
        <v>2</v>
      </c>
      <c r="X279" s="12">
        <v>3</v>
      </c>
      <c r="Y279" s="12">
        <v>2</v>
      </c>
      <c r="Z279" s="58">
        <v>0</v>
      </c>
      <c r="AA279" s="58">
        <v>0</v>
      </c>
      <c r="AB279" s="58">
        <v>0</v>
      </c>
      <c r="AC279" s="58" t="e">
        <v>#N/A</v>
      </c>
    </row>
    <row r="280" spans="1:29" x14ac:dyDescent="0.3">
      <c r="A280" s="57">
        <v>4824422</v>
      </c>
      <c r="B280" s="12" t="s">
        <v>3257</v>
      </c>
      <c r="C280" s="58" t="s">
        <v>107</v>
      </c>
      <c r="D280" s="58" t="s">
        <v>114</v>
      </c>
      <c r="E280" s="58"/>
      <c r="F280" s="58">
        <v>3933371</v>
      </c>
      <c r="G280" s="58">
        <f>+IF(F280&gt;K280+100000,F280-K280,0)</f>
        <v>1659111</v>
      </c>
      <c r="H280" s="58">
        <v>298933</v>
      </c>
      <c r="I280" s="58">
        <v>0</v>
      </c>
      <c r="J280" s="58">
        <v>1600000</v>
      </c>
      <c r="K280" s="58">
        <v>2274260</v>
      </c>
      <c r="L280" s="12" t="s">
        <v>87</v>
      </c>
      <c r="M280" s="12" t="s">
        <v>89</v>
      </c>
      <c r="N280" s="12" t="s">
        <v>10</v>
      </c>
      <c r="O280" s="12">
        <v>4</v>
      </c>
      <c r="P280" s="12">
        <v>0</v>
      </c>
      <c r="Q280" s="12">
        <v>0</v>
      </c>
      <c r="R280" s="12">
        <v>13052</v>
      </c>
      <c r="S280" s="59">
        <v>6.0465753424657533</v>
      </c>
      <c r="T280" s="59">
        <v>45.186301369863017</v>
      </c>
      <c r="U280" s="12">
        <v>1</v>
      </c>
      <c r="V280" s="12">
        <v>1</v>
      </c>
      <c r="W280" s="12">
        <v>1</v>
      </c>
      <c r="X280" s="12">
        <v>2</v>
      </c>
      <c r="Y280" s="12">
        <v>3</v>
      </c>
      <c r="Z280" s="58">
        <v>0</v>
      </c>
      <c r="AA280" s="58">
        <v>0</v>
      </c>
      <c r="AB280" s="58">
        <v>0</v>
      </c>
      <c r="AC280" s="58" t="e">
        <v>#N/A</v>
      </c>
    </row>
    <row r="281" spans="1:29" x14ac:dyDescent="0.3">
      <c r="A281" s="57">
        <v>2008680662</v>
      </c>
      <c r="B281" s="12" t="s">
        <v>3259</v>
      </c>
      <c r="C281" s="58" t="s">
        <v>107</v>
      </c>
      <c r="D281" s="58" t="s">
        <v>115</v>
      </c>
      <c r="E281" s="58">
        <v>6400</v>
      </c>
      <c r="F281" s="58">
        <v>6420067</v>
      </c>
      <c r="G281" s="58">
        <f>+IF(F281&gt;K281+100000,F281-K281,0)</f>
        <v>4143247</v>
      </c>
      <c r="H281" s="58">
        <v>180640</v>
      </c>
      <c r="I281" s="58">
        <v>0</v>
      </c>
      <c r="J281" s="58">
        <v>939915</v>
      </c>
      <c r="K281" s="58">
        <v>2276820</v>
      </c>
      <c r="L281" s="12" t="s">
        <v>87</v>
      </c>
      <c r="M281" s="12" t="s">
        <v>89</v>
      </c>
      <c r="N281" s="12" t="s">
        <v>10</v>
      </c>
      <c r="O281" s="12">
        <v>4</v>
      </c>
      <c r="P281" s="12">
        <v>0</v>
      </c>
      <c r="Q281" s="12">
        <v>0</v>
      </c>
      <c r="R281" s="12">
        <v>68307</v>
      </c>
      <c r="S281" s="59">
        <v>5.1561643835616442</v>
      </c>
      <c r="T281" s="59">
        <v>31.923287671232877</v>
      </c>
      <c r="U281" s="12">
        <v>2</v>
      </c>
      <c r="V281" s="12">
        <v>0</v>
      </c>
      <c r="W281" s="12">
        <v>2</v>
      </c>
      <c r="X281" s="12">
        <v>2</v>
      </c>
      <c r="Y281" s="12">
        <v>1</v>
      </c>
      <c r="Z281" s="58">
        <v>0</v>
      </c>
      <c r="AA281" s="58">
        <v>0</v>
      </c>
      <c r="AB281" s="58">
        <v>0</v>
      </c>
      <c r="AC281" s="58" t="e">
        <v>#N/A</v>
      </c>
    </row>
    <row r="282" spans="1:29" x14ac:dyDescent="0.3">
      <c r="A282" s="57">
        <v>4826282</v>
      </c>
      <c r="B282" s="12" t="s">
        <v>3260</v>
      </c>
      <c r="C282" s="58" t="s">
        <v>107</v>
      </c>
      <c r="D282" s="58" t="s">
        <v>115</v>
      </c>
      <c r="E282" s="58"/>
      <c r="F282" s="58">
        <v>4895087</v>
      </c>
      <c r="G282" s="58">
        <f>+IF(F282&gt;K282+100000,F282-K282,0)</f>
        <v>2617718</v>
      </c>
      <c r="H282" s="58">
        <v>206709</v>
      </c>
      <c r="I282" s="58">
        <v>0</v>
      </c>
      <c r="J282" s="58">
        <v>0</v>
      </c>
      <c r="K282" s="58">
        <v>2277369</v>
      </c>
      <c r="L282" s="12" t="s">
        <v>88</v>
      </c>
      <c r="M282" s="12" t="s">
        <v>89</v>
      </c>
      <c r="N282" s="12" t="s">
        <v>10</v>
      </c>
      <c r="O282" s="12">
        <v>4</v>
      </c>
      <c r="P282" s="12">
        <v>0</v>
      </c>
      <c r="Q282" s="12">
        <v>0</v>
      </c>
      <c r="R282" s="12">
        <v>13052</v>
      </c>
      <c r="S282" s="59">
        <v>6.5095890410958903</v>
      </c>
      <c r="T282" s="59">
        <v>56.243835616438353</v>
      </c>
      <c r="U282" s="12">
        <v>1</v>
      </c>
      <c r="V282" s="12">
        <v>1</v>
      </c>
      <c r="W282" s="12">
        <v>1</v>
      </c>
      <c r="X282" s="12">
        <v>3</v>
      </c>
      <c r="Y282" s="12">
        <v>1</v>
      </c>
      <c r="Z282" s="58">
        <v>0</v>
      </c>
      <c r="AA282" s="58">
        <v>0</v>
      </c>
      <c r="AB282" s="58">
        <v>0</v>
      </c>
      <c r="AC282" s="58" t="e">
        <v>#N/A</v>
      </c>
    </row>
    <row r="283" spans="1:29" x14ac:dyDescent="0.3">
      <c r="A283" s="57">
        <v>2044020028</v>
      </c>
      <c r="B283" s="12" t="s">
        <v>3285</v>
      </c>
      <c r="C283" s="58" t="s">
        <v>107</v>
      </c>
      <c r="D283" s="58" t="s">
        <v>114</v>
      </c>
      <c r="E283" s="58"/>
      <c r="F283" s="58">
        <v>3560676</v>
      </c>
      <c r="G283" s="58">
        <f>+IF(F283&gt;K283+100000,F283-K283,0)</f>
        <v>1250416</v>
      </c>
      <c r="H283" s="58">
        <v>129383</v>
      </c>
      <c r="I283" s="58">
        <v>0</v>
      </c>
      <c r="J283" s="58">
        <v>0</v>
      </c>
      <c r="K283" s="58">
        <v>2310260</v>
      </c>
      <c r="L283" s="12" t="s">
        <v>88</v>
      </c>
      <c r="M283" s="12" t="s">
        <v>89</v>
      </c>
      <c r="N283" s="12" t="s">
        <v>10</v>
      </c>
      <c r="O283" s="12">
        <v>4</v>
      </c>
      <c r="P283" s="12">
        <v>0</v>
      </c>
      <c r="Q283" s="12">
        <v>0</v>
      </c>
      <c r="R283" s="12">
        <v>13052</v>
      </c>
      <c r="S283" s="59">
        <v>6.1315068493150688</v>
      </c>
      <c r="T283" s="59">
        <v>34.668493150684931</v>
      </c>
      <c r="U283" s="12">
        <v>1</v>
      </c>
      <c r="V283" s="12">
        <v>3</v>
      </c>
      <c r="W283" s="12">
        <v>2</v>
      </c>
      <c r="X283" s="12">
        <v>2</v>
      </c>
      <c r="Y283" s="12">
        <v>3</v>
      </c>
      <c r="Z283" s="58">
        <v>0</v>
      </c>
      <c r="AA283" s="58">
        <v>0</v>
      </c>
      <c r="AB283" s="58">
        <v>0</v>
      </c>
      <c r="AC283" s="58" t="e">
        <v>#N/A</v>
      </c>
    </row>
    <row r="284" spans="1:29" x14ac:dyDescent="0.3">
      <c r="A284" s="57">
        <v>84462680</v>
      </c>
      <c r="B284" s="12" t="s">
        <v>3301</v>
      </c>
      <c r="C284" s="58" t="s">
        <v>107</v>
      </c>
      <c r="D284" s="58" t="s">
        <v>114</v>
      </c>
      <c r="E284" s="58"/>
      <c r="F284" s="58">
        <v>3956319</v>
      </c>
      <c r="G284" s="58">
        <f>+IF(F284&gt;K284+100000,F284-K284,0)</f>
        <v>1622059</v>
      </c>
      <c r="H284" s="58">
        <v>143758</v>
      </c>
      <c r="I284" s="58">
        <v>0</v>
      </c>
      <c r="J284" s="58">
        <v>0</v>
      </c>
      <c r="K284" s="58">
        <v>2334260</v>
      </c>
      <c r="L284" s="12" t="s">
        <v>88</v>
      </c>
      <c r="M284" s="12" t="s">
        <v>89</v>
      </c>
      <c r="N284" s="12" t="s">
        <v>10</v>
      </c>
      <c r="O284" s="12">
        <v>4</v>
      </c>
      <c r="P284" s="12">
        <v>0</v>
      </c>
      <c r="Q284" s="12">
        <v>0</v>
      </c>
      <c r="R284" s="12">
        <v>13838</v>
      </c>
      <c r="S284" s="59">
        <v>6.2136986301369861</v>
      </c>
      <c r="T284" s="59">
        <v>50.843835616438355</v>
      </c>
      <c r="U284" s="12">
        <v>1</v>
      </c>
      <c r="V284" s="12">
        <v>2</v>
      </c>
      <c r="W284" s="12">
        <v>1</v>
      </c>
      <c r="X284" s="12">
        <v>2</v>
      </c>
      <c r="Y284" s="12">
        <v>3</v>
      </c>
      <c r="Z284" s="58">
        <v>0</v>
      </c>
      <c r="AA284" s="58">
        <v>0</v>
      </c>
      <c r="AB284" s="58">
        <v>0</v>
      </c>
      <c r="AC284" s="58" t="e">
        <v>#N/A</v>
      </c>
    </row>
    <row r="285" spans="1:29" x14ac:dyDescent="0.3">
      <c r="A285" s="57">
        <v>8642842</v>
      </c>
      <c r="B285" s="12" t="s">
        <v>3327</v>
      </c>
      <c r="C285" s="58" t="s">
        <v>107</v>
      </c>
      <c r="D285" s="58" t="s">
        <v>114</v>
      </c>
      <c r="E285" s="58">
        <v>54667</v>
      </c>
      <c r="F285" s="58">
        <v>4380198</v>
      </c>
      <c r="G285" s="58">
        <f>+IF(F285&gt;K285+100000,F285-K285,0)</f>
        <v>1986269</v>
      </c>
      <c r="H285" s="58">
        <v>143758</v>
      </c>
      <c r="I285" s="58">
        <v>0</v>
      </c>
      <c r="J285" s="58">
        <v>2500000</v>
      </c>
      <c r="K285" s="58">
        <v>2393929</v>
      </c>
      <c r="L285" s="12" t="s">
        <v>85</v>
      </c>
      <c r="M285" s="12" t="s">
        <v>89</v>
      </c>
      <c r="N285" s="12" t="s">
        <v>10</v>
      </c>
      <c r="O285" s="12">
        <v>4</v>
      </c>
      <c r="P285" s="12">
        <v>0</v>
      </c>
      <c r="Q285" s="12">
        <v>0</v>
      </c>
      <c r="R285" s="12">
        <v>8001</v>
      </c>
      <c r="S285" s="59">
        <v>3.7780821917808218</v>
      </c>
      <c r="T285" s="59">
        <v>45.668493150684931</v>
      </c>
      <c r="U285" s="12">
        <v>1</v>
      </c>
      <c r="V285" s="12">
        <v>2</v>
      </c>
      <c r="W285" s="12">
        <v>3</v>
      </c>
      <c r="X285" s="12">
        <v>3</v>
      </c>
      <c r="Y285" s="12">
        <v>1</v>
      </c>
      <c r="Z285" s="58">
        <v>0</v>
      </c>
      <c r="AA285" s="58">
        <v>0</v>
      </c>
      <c r="AB285" s="58">
        <v>0</v>
      </c>
      <c r="AC285" s="58" t="e">
        <v>#N/A</v>
      </c>
    </row>
    <row r="286" spans="1:29" x14ac:dyDescent="0.3">
      <c r="A286" s="57">
        <v>2244042202</v>
      </c>
      <c r="B286" s="12" t="s">
        <v>3336</v>
      </c>
      <c r="C286" s="58" t="s">
        <v>107</v>
      </c>
      <c r="D286" s="58" t="s">
        <v>115</v>
      </c>
      <c r="E286" s="58">
        <v>1294</v>
      </c>
      <c r="F286" s="58">
        <v>6142992</v>
      </c>
      <c r="G286" s="58">
        <f>+IF(F286&gt;K286+100000,F286-K286,0)</f>
        <v>3711035</v>
      </c>
      <c r="H286" s="58">
        <v>279262</v>
      </c>
      <c r="I286" s="58">
        <v>0</v>
      </c>
      <c r="J286" s="58">
        <v>4900000</v>
      </c>
      <c r="K286" s="58">
        <v>2431957</v>
      </c>
      <c r="L286" s="12" t="s">
        <v>87</v>
      </c>
      <c r="M286" s="12" t="s">
        <v>89</v>
      </c>
      <c r="N286" s="12" t="s">
        <v>10</v>
      </c>
      <c r="O286" s="12">
        <v>4</v>
      </c>
      <c r="P286" s="12">
        <v>0</v>
      </c>
      <c r="Q286" s="12">
        <v>0</v>
      </c>
      <c r="R286" s="12">
        <v>76001</v>
      </c>
      <c r="S286" s="59">
        <v>4.0630136986301366</v>
      </c>
      <c r="T286" s="59">
        <v>31.789041095890411</v>
      </c>
      <c r="U286" s="12">
        <v>2</v>
      </c>
      <c r="V286" s="12">
        <v>2</v>
      </c>
      <c r="W286" s="12">
        <v>1</v>
      </c>
      <c r="X286" s="12">
        <v>3</v>
      </c>
      <c r="Y286" s="12">
        <v>1</v>
      </c>
      <c r="Z286" s="58">
        <v>0</v>
      </c>
      <c r="AA286" s="58">
        <v>0</v>
      </c>
      <c r="AB286" s="58">
        <v>0</v>
      </c>
      <c r="AC286" s="58" t="e">
        <v>#N/A</v>
      </c>
    </row>
    <row r="287" spans="1:29" x14ac:dyDescent="0.3">
      <c r="A287" s="57">
        <v>2648404</v>
      </c>
      <c r="B287" s="12" t="s">
        <v>3338</v>
      </c>
      <c r="C287" s="58" t="s">
        <v>107</v>
      </c>
      <c r="D287" s="58" t="s">
        <v>30</v>
      </c>
      <c r="E287" s="58"/>
      <c r="F287" s="58">
        <v>9000000</v>
      </c>
      <c r="G287" s="58">
        <f>+IF(F287&gt;K287+100000,F287-K287,0)</f>
        <v>6566510</v>
      </c>
      <c r="H287" s="58">
        <v>210993</v>
      </c>
      <c r="I287" s="58">
        <v>0</v>
      </c>
      <c r="J287" s="58">
        <v>6066000</v>
      </c>
      <c r="K287" s="58">
        <v>2433490</v>
      </c>
      <c r="L287" s="12" t="s">
        <v>87</v>
      </c>
      <c r="M287" s="12" t="s">
        <v>89</v>
      </c>
      <c r="N287" s="12" t="s">
        <v>10</v>
      </c>
      <c r="O287" s="12">
        <v>4</v>
      </c>
      <c r="P287" s="12">
        <v>0</v>
      </c>
      <c r="Q287" s="12">
        <v>0</v>
      </c>
      <c r="R287" s="12">
        <v>68255</v>
      </c>
      <c r="S287" s="59">
        <v>9.882191780821918</v>
      </c>
      <c r="T287" s="59">
        <v>36.772602739726025</v>
      </c>
      <c r="U287" s="12">
        <v>1</v>
      </c>
      <c r="V287" s="12">
        <v>2</v>
      </c>
      <c r="W287" s="12">
        <v>1</v>
      </c>
      <c r="X287" s="12">
        <v>2</v>
      </c>
      <c r="Y287" s="12">
        <v>3</v>
      </c>
      <c r="Z287" s="58">
        <v>0</v>
      </c>
      <c r="AA287" s="58">
        <v>0</v>
      </c>
      <c r="AB287" s="58">
        <v>0</v>
      </c>
      <c r="AC287" s="58" t="e">
        <v>#N/A</v>
      </c>
    </row>
    <row r="288" spans="1:29" x14ac:dyDescent="0.3">
      <c r="A288" s="57">
        <v>2240660688</v>
      </c>
      <c r="B288" s="12" t="s">
        <v>3340</v>
      </c>
      <c r="C288" s="58" t="s">
        <v>107</v>
      </c>
      <c r="D288" s="58" t="s">
        <v>30</v>
      </c>
      <c r="E288" s="58"/>
      <c r="F288" s="58">
        <v>12437427</v>
      </c>
      <c r="G288" s="58">
        <f>+IF(F288&gt;K288+100000,F288-K288,0)</f>
        <v>9997585</v>
      </c>
      <c r="H288" s="58">
        <v>358099</v>
      </c>
      <c r="I288" s="58">
        <v>0</v>
      </c>
      <c r="J288" s="58">
        <v>3116125</v>
      </c>
      <c r="K288" s="58">
        <v>2439842</v>
      </c>
      <c r="L288" s="12" t="s">
        <v>87</v>
      </c>
      <c r="M288" s="12" t="s">
        <v>89</v>
      </c>
      <c r="N288" s="12" t="s">
        <v>10</v>
      </c>
      <c r="O288" s="12">
        <v>4</v>
      </c>
      <c r="P288" s="12">
        <v>0</v>
      </c>
      <c r="Q288" s="12">
        <v>0</v>
      </c>
      <c r="R288" s="12">
        <v>76001</v>
      </c>
      <c r="S288" s="59">
        <v>9.169863013698631</v>
      </c>
      <c r="T288" s="59">
        <v>35.093150684931508</v>
      </c>
      <c r="U288" s="12">
        <v>2</v>
      </c>
      <c r="V288" s="12">
        <v>0</v>
      </c>
      <c r="W288" s="12">
        <v>3</v>
      </c>
      <c r="X288" s="12">
        <v>2</v>
      </c>
      <c r="Y288" s="12">
        <v>1</v>
      </c>
      <c r="Z288" s="58">
        <v>0</v>
      </c>
      <c r="AA288" s="58">
        <v>0</v>
      </c>
      <c r="AB288" s="58">
        <v>0</v>
      </c>
      <c r="AC288" s="58" t="e">
        <v>#N/A</v>
      </c>
    </row>
    <row r="289" spans="1:29" x14ac:dyDescent="0.3">
      <c r="A289" s="57">
        <v>2006000642</v>
      </c>
      <c r="B289" s="12" t="s">
        <v>3356</v>
      </c>
      <c r="C289" s="58" t="s">
        <v>107</v>
      </c>
      <c r="D289" s="58" t="s">
        <v>114</v>
      </c>
      <c r="E289" s="58">
        <v>85000</v>
      </c>
      <c r="F289" s="58">
        <v>4304662</v>
      </c>
      <c r="G289" s="58">
        <f>+IF(F289&gt;K289+100000,F289-K289,0)</f>
        <v>1832402</v>
      </c>
      <c r="H289" s="58">
        <v>159990</v>
      </c>
      <c r="I289" s="58">
        <v>0</v>
      </c>
      <c r="J289" s="58">
        <v>2000000</v>
      </c>
      <c r="K289" s="58">
        <v>2472260</v>
      </c>
      <c r="L289" s="12" t="s">
        <v>87</v>
      </c>
      <c r="M289" s="12" t="s">
        <v>89</v>
      </c>
      <c r="N289" s="12" t="s">
        <v>10</v>
      </c>
      <c r="O289" s="12">
        <v>4</v>
      </c>
      <c r="P289" s="12">
        <v>0</v>
      </c>
      <c r="Q289" s="12">
        <v>0</v>
      </c>
      <c r="R289" s="12">
        <v>68307</v>
      </c>
      <c r="S289" s="59">
        <v>6.7178082191780826</v>
      </c>
      <c r="T289" s="59">
        <v>34.819178082191783</v>
      </c>
      <c r="U289" s="12">
        <v>2</v>
      </c>
      <c r="V289" s="12">
        <v>2</v>
      </c>
      <c r="W289" s="12">
        <v>1</v>
      </c>
      <c r="X289" s="12">
        <v>2</v>
      </c>
      <c r="Y289" s="12">
        <v>3</v>
      </c>
      <c r="Z289" s="58">
        <v>0</v>
      </c>
      <c r="AA289" s="58">
        <v>0</v>
      </c>
      <c r="AB289" s="58">
        <v>0</v>
      </c>
      <c r="AC289" s="58" t="e">
        <v>#N/A</v>
      </c>
    </row>
    <row r="290" spans="1:29" x14ac:dyDescent="0.3">
      <c r="A290" s="57">
        <v>2048222224</v>
      </c>
      <c r="B290" s="12" t="s">
        <v>3359</v>
      </c>
      <c r="C290" s="58" t="s">
        <v>107</v>
      </c>
      <c r="D290" s="58" t="s">
        <v>115</v>
      </c>
      <c r="E290" s="58"/>
      <c r="F290" s="58">
        <v>5415117</v>
      </c>
      <c r="G290" s="58">
        <f>+IF(F290&gt;K290+100000,F290-K290,0)</f>
        <v>2933497</v>
      </c>
      <c r="H290" s="58">
        <v>201262</v>
      </c>
      <c r="I290" s="58">
        <v>0</v>
      </c>
      <c r="J290" s="58">
        <v>1460000</v>
      </c>
      <c r="K290" s="58">
        <v>2481620</v>
      </c>
      <c r="L290" s="12" t="s">
        <v>87</v>
      </c>
      <c r="M290" s="12" t="s">
        <v>89</v>
      </c>
      <c r="N290" s="12" t="s">
        <v>10</v>
      </c>
      <c r="O290" s="12">
        <v>4</v>
      </c>
      <c r="P290" s="12">
        <v>0</v>
      </c>
      <c r="Q290" s="12">
        <v>0</v>
      </c>
      <c r="R290" s="12">
        <v>13052</v>
      </c>
      <c r="S290" s="59">
        <v>4.7397260273972606</v>
      </c>
      <c r="T290" s="59">
        <v>31.402739726027399</v>
      </c>
      <c r="U290" s="12">
        <v>1</v>
      </c>
      <c r="V290" s="12">
        <v>1</v>
      </c>
      <c r="W290" s="12">
        <v>1</v>
      </c>
      <c r="X290" s="12">
        <v>2</v>
      </c>
      <c r="Y290" s="12">
        <v>3</v>
      </c>
      <c r="Z290" s="58">
        <v>0</v>
      </c>
      <c r="AA290" s="58">
        <v>0</v>
      </c>
      <c r="AB290" s="58">
        <v>0</v>
      </c>
      <c r="AC290" s="58" t="e">
        <v>#N/A</v>
      </c>
    </row>
    <row r="291" spans="1:29" x14ac:dyDescent="0.3">
      <c r="A291" s="57">
        <v>2208060622</v>
      </c>
      <c r="B291" s="12" t="s">
        <v>3369</v>
      </c>
      <c r="C291" s="58" t="s">
        <v>107</v>
      </c>
      <c r="D291" s="58" t="s">
        <v>30</v>
      </c>
      <c r="E291" s="58">
        <v>830499</v>
      </c>
      <c r="F291" s="58">
        <v>9657008</v>
      </c>
      <c r="G291" s="58">
        <f>+IF(F291&gt;K291+100000,F291-K291,0)</f>
        <v>7138759</v>
      </c>
      <c r="H291" s="58">
        <v>660328</v>
      </c>
      <c r="I291" s="58">
        <v>0</v>
      </c>
      <c r="J291" s="58">
        <v>1700000</v>
      </c>
      <c r="K291" s="58">
        <v>2518249</v>
      </c>
      <c r="L291" s="12" t="s">
        <v>87</v>
      </c>
      <c r="M291" s="12" t="s">
        <v>89</v>
      </c>
      <c r="N291" s="12" t="s">
        <v>10</v>
      </c>
      <c r="O291" s="12">
        <v>4</v>
      </c>
      <c r="P291" s="12">
        <v>0</v>
      </c>
      <c r="Q291" s="12">
        <v>0</v>
      </c>
      <c r="R291" s="12">
        <v>76130</v>
      </c>
      <c r="S291" s="59">
        <v>2.6849315068493151</v>
      </c>
      <c r="T291" s="59">
        <v>29.934246575342467</v>
      </c>
      <c r="U291" s="12">
        <v>1</v>
      </c>
      <c r="V291" s="12">
        <v>0</v>
      </c>
      <c r="W291" s="12">
        <v>3</v>
      </c>
      <c r="X291" s="12">
        <v>5</v>
      </c>
      <c r="Y291" s="12">
        <v>1</v>
      </c>
      <c r="Z291" s="58">
        <v>0</v>
      </c>
      <c r="AA291" s="58">
        <v>0</v>
      </c>
      <c r="AB291" s="58">
        <v>0</v>
      </c>
      <c r="AC291" s="58" t="e">
        <v>#N/A</v>
      </c>
    </row>
    <row r="292" spans="1:29" x14ac:dyDescent="0.3">
      <c r="A292" s="57">
        <v>2048400240</v>
      </c>
      <c r="B292" s="12" t="s">
        <v>3377</v>
      </c>
      <c r="C292" s="58" t="s">
        <v>107</v>
      </c>
      <c r="D292" s="58" t="s">
        <v>115</v>
      </c>
      <c r="E292" s="58">
        <v>48622</v>
      </c>
      <c r="F292" s="58">
        <v>7491888</v>
      </c>
      <c r="G292" s="58">
        <f>+IF(F292&gt;K292+100000,F292-K292,0)</f>
        <v>4964497</v>
      </c>
      <c r="H292" s="58">
        <v>269284</v>
      </c>
      <c r="I292" s="58">
        <v>0</v>
      </c>
      <c r="J292" s="58">
        <v>3338810</v>
      </c>
      <c r="K292" s="58">
        <v>2527391</v>
      </c>
      <c r="L292" s="12" t="s">
        <v>87</v>
      </c>
      <c r="M292" s="12" t="s">
        <v>89</v>
      </c>
      <c r="N292" s="12" t="s">
        <v>10</v>
      </c>
      <c r="O292" s="12">
        <v>4</v>
      </c>
      <c r="P292" s="12">
        <v>0</v>
      </c>
      <c r="Q292" s="12">
        <v>0</v>
      </c>
      <c r="R292" s="12">
        <v>13001</v>
      </c>
      <c r="S292" s="59">
        <v>5.1342465753424653</v>
      </c>
      <c r="T292" s="59">
        <v>32.816438356164383</v>
      </c>
      <c r="U292" s="12">
        <v>2</v>
      </c>
      <c r="V292" s="12">
        <v>4</v>
      </c>
      <c r="W292" s="12">
        <v>2</v>
      </c>
      <c r="X292" s="12">
        <v>2</v>
      </c>
      <c r="Y292" s="12">
        <v>3</v>
      </c>
      <c r="Z292" s="58">
        <v>0</v>
      </c>
      <c r="AA292" s="58">
        <v>0</v>
      </c>
      <c r="AB292" s="58">
        <v>0</v>
      </c>
      <c r="AC292" s="58" t="e">
        <v>#N/A</v>
      </c>
    </row>
    <row r="293" spans="1:29" x14ac:dyDescent="0.3">
      <c r="A293" s="57">
        <v>84286228</v>
      </c>
      <c r="B293" s="12" t="s">
        <v>3385</v>
      </c>
      <c r="C293" s="58" t="s">
        <v>107</v>
      </c>
      <c r="D293" s="58" t="s">
        <v>115</v>
      </c>
      <c r="E293" s="58">
        <v>1226926</v>
      </c>
      <c r="F293" s="58">
        <v>6067656</v>
      </c>
      <c r="G293" s="58">
        <f>+IF(F293&gt;K293+100000,F293-K293,0)</f>
        <v>3511401</v>
      </c>
      <c r="H293" s="58">
        <v>326248</v>
      </c>
      <c r="I293" s="58">
        <v>0</v>
      </c>
      <c r="J293" s="58">
        <v>0</v>
      </c>
      <c r="K293" s="58">
        <v>2556255</v>
      </c>
      <c r="L293" s="12" t="s">
        <v>88</v>
      </c>
      <c r="M293" s="12" t="s">
        <v>89</v>
      </c>
      <c r="N293" s="12" t="s">
        <v>10</v>
      </c>
      <c r="O293" s="12">
        <v>4</v>
      </c>
      <c r="P293" s="12">
        <v>0</v>
      </c>
      <c r="Q293" s="12">
        <v>0</v>
      </c>
      <c r="R293" s="12">
        <v>13001</v>
      </c>
      <c r="S293" s="59">
        <v>2.3616438356164382</v>
      </c>
      <c r="T293" s="59">
        <v>40.172602739726024</v>
      </c>
      <c r="U293" s="12">
        <v>1</v>
      </c>
      <c r="V293" s="12">
        <v>2</v>
      </c>
      <c r="W293" s="12">
        <v>2</v>
      </c>
      <c r="X293" s="12">
        <v>4</v>
      </c>
      <c r="Y293" s="12">
        <v>2</v>
      </c>
      <c r="Z293" s="58">
        <v>0</v>
      </c>
      <c r="AA293" s="58">
        <v>0</v>
      </c>
      <c r="AB293" s="58">
        <v>0</v>
      </c>
      <c r="AC293" s="58" t="e">
        <v>#N/A</v>
      </c>
    </row>
    <row r="294" spans="1:29" x14ac:dyDescent="0.3">
      <c r="A294" s="57">
        <v>8020866</v>
      </c>
      <c r="B294" s="12" t="s">
        <v>3400</v>
      </c>
      <c r="C294" s="58" t="s">
        <v>107</v>
      </c>
      <c r="D294" s="58" t="s">
        <v>114</v>
      </c>
      <c r="E294" s="58"/>
      <c r="F294" s="58">
        <v>3728009</v>
      </c>
      <c r="G294" s="58">
        <f>+IF(F294&gt;K294+100000,F294-K294,0)</f>
        <v>1145940</v>
      </c>
      <c r="H294" s="58">
        <v>177766</v>
      </c>
      <c r="I294" s="58">
        <v>0</v>
      </c>
      <c r="J294" s="58">
        <v>0</v>
      </c>
      <c r="K294" s="58">
        <v>2582069</v>
      </c>
      <c r="L294" s="12" t="s">
        <v>88</v>
      </c>
      <c r="M294" s="12" t="s">
        <v>89</v>
      </c>
      <c r="N294" s="12" t="s">
        <v>10</v>
      </c>
      <c r="O294" s="12">
        <v>4</v>
      </c>
      <c r="P294" s="12">
        <v>0</v>
      </c>
      <c r="Q294" s="12">
        <v>0</v>
      </c>
      <c r="R294" s="12">
        <v>13001</v>
      </c>
      <c r="S294" s="59">
        <v>6.4657534246575343</v>
      </c>
      <c r="T294" s="59">
        <v>45.076712328767123</v>
      </c>
      <c r="U294" s="12">
        <v>1</v>
      </c>
      <c r="V294" s="12">
        <v>3</v>
      </c>
      <c r="W294" s="12">
        <v>1</v>
      </c>
      <c r="X294" s="12">
        <v>3</v>
      </c>
      <c r="Y294" s="12">
        <v>3</v>
      </c>
      <c r="Z294" s="58">
        <v>0</v>
      </c>
      <c r="AA294" s="58">
        <v>0</v>
      </c>
      <c r="AB294" s="58">
        <v>0</v>
      </c>
      <c r="AC294" s="58" t="e">
        <v>#N/A</v>
      </c>
    </row>
    <row r="295" spans="1:29" x14ac:dyDescent="0.3">
      <c r="A295" s="57">
        <v>20448400</v>
      </c>
      <c r="B295" s="12" t="s">
        <v>3426</v>
      </c>
      <c r="C295" s="58" t="s">
        <v>107</v>
      </c>
      <c r="D295" s="58" t="s">
        <v>114</v>
      </c>
      <c r="E295" s="58">
        <v>1150.8399999999999</v>
      </c>
      <c r="F295" s="58">
        <v>3775118</v>
      </c>
      <c r="G295" s="58">
        <f>+IF(F295&gt;K295+100000,F295-K295,0)</f>
        <v>1113181</v>
      </c>
      <c r="H295" s="58">
        <v>123452</v>
      </c>
      <c r="I295" s="58">
        <v>0</v>
      </c>
      <c r="J295" s="58">
        <v>2370279</v>
      </c>
      <c r="K295" s="58">
        <v>2661937</v>
      </c>
      <c r="L295" s="12" t="s">
        <v>87</v>
      </c>
      <c r="M295" s="12" t="s">
        <v>89</v>
      </c>
      <c r="N295" s="12" t="s">
        <v>10</v>
      </c>
      <c r="O295" s="12">
        <v>4</v>
      </c>
      <c r="P295" s="12">
        <v>0</v>
      </c>
      <c r="Q295" s="12">
        <v>0</v>
      </c>
      <c r="R295" s="12">
        <v>76130</v>
      </c>
      <c r="S295" s="59">
        <v>4.9589041095890414</v>
      </c>
      <c r="T295" s="59">
        <v>39.147945205479452</v>
      </c>
      <c r="U295" s="12">
        <v>2</v>
      </c>
      <c r="V295" s="12">
        <v>0</v>
      </c>
      <c r="W295" s="12">
        <v>2</v>
      </c>
      <c r="X295" s="12">
        <v>2</v>
      </c>
      <c r="Y295" s="12">
        <v>1</v>
      </c>
      <c r="Z295" s="58">
        <v>0</v>
      </c>
      <c r="AA295" s="58">
        <v>0</v>
      </c>
      <c r="AB295" s="58">
        <v>0</v>
      </c>
      <c r="AC295" s="58" t="e">
        <v>#N/A</v>
      </c>
    </row>
    <row r="296" spans="1:29" x14ac:dyDescent="0.3">
      <c r="A296" s="57">
        <v>4828848</v>
      </c>
      <c r="B296" s="12" t="s">
        <v>3436</v>
      </c>
      <c r="C296" s="58" t="s">
        <v>107</v>
      </c>
      <c r="D296" s="58" t="s">
        <v>115</v>
      </c>
      <c r="E296" s="58"/>
      <c r="F296" s="58">
        <v>6194359</v>
      </c>
      <c r="G296" s="58">
        <f>+IF(F296&gt;K296+100000,F296-K296,0)</f>
        <v>3517539</v>
      </c>
      <c r="H296" s="58">
        <v>161981</v>
      </c>
      <c r="I296" s="58">
        <v>0</v>
      </c>
      <c r="J296" s="58">
        <v>2400000</v>
      </c>
      <c r="K296" s="58">
        <v>2676820</v>
      </c>
      <c r="L296" s="12" t="s">
        <v>87</v>
      </c>
      <c r="M296" s="12" t="s">
        <v>89</v>
      </c>
      <c r="N296" s="12" t="s">
        <v>10</v>
      </c>
      <c r="O296" s="12">
        <v>4</v>
      </c>
      <c r="P296" s="12">
        <v>0</v>
      </c>
      <c r="Q296" s="12">
        <v>0</v>
      </c>
      <c r="R296" s="12">
        <v>13052</v>
      </c>
      <c r="S296" s="59">
        <v>5.0273972602739727</v>
      </c>
      <c r="T296" s="59">
        <v>42.331506849315069</v>
      </c>
      <c r="U296" s="12">
        <v>1</v>
      </c>
      <c r="V296" s="12">
        <v>2</v>
      </c>
      <c r="W296" s="12">
        <v>2</v>
      </c>
      <c r="X296" s="12">
        <v>2</v>
      </c>
      <c r="Y296" s="12">
        <v>4</v>
      </c>
      <c r="Z296" s="58">
        <v>0</v>
      </c>
      <c r="AA296" s="58">
        <v>0</v>
      </c>
      <c r="AB296" s="58">
        <v>0</v>
      </c>
      <c r="AC296" s="58" t="e">
        <v>#N/A</v>
      </c>
    </row>
    <row r="297" spans="1:29" x14ac:dyDescent="0.3">
      <c r="A297" s="57">
        <v>60664488</v>
      </c>
      <c r="B297" s="12" t="s">
        <v>3459</v>
      </c>
      <c r="C297" s="58" t="s">
        <v>107</v>
      </c>
      <c r="D297" s="58" t="s">
        <v>115</v>
      </c>
      <c r="E297" s="58">
        <v>105707</v>
      </c>
      <c r="F297" s="58">
        <v>5057003</v>
      </c>
      <c r="G297" s="58">
        <f>+IF(F297&gt;K297+100000,F297-K297,0)</f>
        <v>2320768</v>
      </c>
      <c r="H297" s="58">
        <v>172510</v>
      </c>
      <c r="I297" s="58">
        <v>0</v>
      </c>
      <c r="J297" s="58">
        <v>5000000</v>
      </c>
      <c r="K297" s="58">
        <v>2736235</v>
      </c>
      <c r="L297" s="12" t="s">
        <v>87</v>
      </c>
      <c r="M297" s="12" t="s">
        <v>89</v>
      </c>
      <c r="N297" s="12" t="s">
        <v>10</v>
      </c>
      <c r="O297" s="12">
        <v>4</v>
      </c>
      <c r="P297" s="12">
        <v>0</v>
      </c>
      <c r="Q297" s="12">
        <v>0</v>
      </c>
      <c r="R297" s="12">
        <v>76130</v>
      </c>
      <c r="S297" s="59">
        <v>4.7534246575342465</v>
      </c>
      <c r="T297" s="59">
        <v>58.221917808219175</v>
      </c>
      <c r="U297" s="12">
        <v>2</v>
      </c>
      <c r="V297" s="12">
        <v>2</v>
      </c>
      <c r="W297" s="12">
        <v>2</v>
      </c>
      <c r="X297" s="12">
        <v>2</v>
      </c>
      <c r="Y297" s="12">
        <v>1</v>
      </c>
      <c r="Z297" s="58">
        <v>0</v>
      </c>
      <c r="AA297" s="58">
        <v>0</v>
      </c>
      <c r="AB297" s="58">
        <v>0</v>
      </c>
      <c r="AC297" s="58" t="e">
        <v>#N/A</v>
      </c>
    </row>
    <row r="298" spans="1:29" x14ac:dyDescent="0.3">
      <c r="A298" s="57">
        <v>2046228086</v>
      </c>
      <c r="B298" s="12" t="s">
        <v>3462</v>
      </c>
      <c r="C298" s="58" t="s">
        <v>107</v>
      </c>
      <c r="D298" s="58" t="s">
        <v>115</v>
      </c>
      <c r="E298" s="58"/>
      <c r="F298" s="58">
        <v>6257434</v>
      </c>
      <c r="G298" s="58">
        <f>+IF(F298&gt;K298+100000,F298-K298,0)</f>
        <v>3519023</v>
      </c>
      <c r="H298" s="58">
        <v>225988</v>
      </c>
      <c r="I298" s="58">
        <v>0</v>
      </c>
      <c r="J298" s="58">
        <v>2703721</v>
      </c>
      <c r="K298" s="58">
        <v>2738411</v>
      </c>
      <c r="L298" s="12" t="s">
        <v>87</v>
      </c>
      <c r="M298" s="12" t="s">
        <v>89</v>
      </c>
      <c r="N298" s="12" t="s">
        <v>10</v>
      </c>
      <c r="O298" s="12">
        <v>4</v>
      </c>
      <c r="P298" s="12">
        <v>0</v>
      </c>
      <c r="Q298" s="12">
        <v>0</v>
      </c>
      <c r="R298" s="12">
        <v>11001</v>
      </c>
      <c r="S298" s="59">
        <v>4.8739726027397259</v>
      </c>
      <c r="T298" s="59">
        <v>35.410958904109592</v>
      </c>
      <c r="U298" s="12">
        <v>2</v>
      </c>
      <c r="V298" s="12">
        <v>0</v>
      </c>
      <c r="W298" s="12">
        <v>1</v>
      </c>
      <c r="X298" s="12">
        <v>2</v>
      </c>
      <c r="Y298" s="12">
        <v>1</v>
      </c>
      <c r="Z298" s="58">
        <v>0</v>
      </c>
      <c r="AA298" s="58">
        <v>0</v>
      </c>
      <c r="AB298" s="58">
        <v>0</v>
      </c>
      <c r="AC298" s="58" t="e">
        <v>#N/A</v>
      </c>
    </row>
    <row r="299" spans="1:29" x14ac:dyDescent="0.3">
      <c r="A299" s="57">
        <v>82024420</v>
      </c>
      <c r="B299" s="12" t="s">
        <v>3463</v>
      </c>
      <c r="C299" s="58" t="s">
        <v>107</v>
      </c>
      <c r="D299" s="58" t="s">
        <v>115</v>
      </c>
      <c r="E299" s="58">
        <v>1167</v>
      </c>
      <c r="F299" s="58">
        <v>5845572</v>
      </c>
      <c r="G299" s="58">
        <f>+IF(F299&gt;K299+100000,F299-K299,0)</f>
        <v>3106143</v>
      </c>
      <c r="H299" s="58">
        <v>173216</v>
      </c>
      <c r="I299" s="58">
        <v>0</v>
      </c>
      <c r="J299" s="58">
        <v>0</v>
      </c>
      <c r="K299" s="58">
        <v>2739429</v>
      </c>
      <c r="L299" s="12" t="s">
        <v>88</v>
      </c>
      <c r="M299" s="12" t="s">
        <v>89</v>
      </c>
      <c r="N299" s="12" t="s">
        <v>10</v>
      </c>
      <c r="O299" s="12">
        <v>4</v>
      </c>
      <c r="P299" s="12">
        <v>0</v>
      </c>
      <c r="Q299" s="12">
        <v>0</v>
      </c>
      <c r="R299" s="12">
        <v>8078</v>
      </c>
      <c r="S299" s="59">
        <v>4.3643835616438356</v>
      </c>
      <c r="T299" s="59">
        <v>36.30684931506849</v>
      </c>
      <c r="U299" s="12">
        <v>1</v>
      </c>
      <c r="V299" s="12">
        <v>2</v>
      </c>
      <c r="W299" s="12">
        <v>1</v>
      </c>
      <c r="X299" s="12">
        <v>3</v>
      </c>
      <c r="Y299" s="12">
        <v>2</v>
      </c>
      <c r="Z299" s="58">
        <v>0</v>
      </c>
      <c r="AA299" s="58">
        <v>0</v>
      </c>
      <c r="AB299" s="58">
        <v>0</v>
      </c>
      <c r="AC299" s="58" t="e">
        <v>#N/A</v>
      </c>
    </row>
    <row r="300" spans="1:29" x14ac:dyDescent="0.3">
      <c r="A300" s="57">
        <v>6244084</v>
      </c>
      <c r="B300" s="12" t="s">
        <v>3473</v>
      </c>
      <c r="C300" s="58" t="s">
        <v>107</v>
      </c>
      <c r="D300" s="58" t="s">
        <v>30</v>
      </c>
      <c r="E300" s="58"/>
      <c r="F300" s="58">
        <v>8956577</v>
      </c>
      <c r="G300" s="58">
        <f>+IF(F300&gt;K300+100000,F300-K300,0)</f>
        <v>6201896</v>
      </c>
      <c r="H300" s="58">
        <v>364350</v>
      </c>
      <c r="I300" s="58">
        <v>0</v>
      </c>
      <c r="J300" s="58">
        <v>1000000</v>
      </c>
      <c r="K300" s="58">
        <v>2754681</v>
      </c>
      <c r="L300" s="12" t="s">
        <v>87</v>
      </c>
      <c r="M300" s="12" t="s">
        <v>89</v>
      </c>
      <c r="N300" s="12" t="s">
        <v>10</v>
      </c>
      <c r="O300" s="12">
        <v>4</v>
      </c>
      <c r="P300" s="12">
        <v>0</v>
      </c>
      <c r="Q300" s="12">
        <v>0</v>
      </c>
      <c r="R300" s="12">
        <v>13052</v>
      </c>
      <c r="S300" s="59">
        <v>6.5095890410958903</v>
      </c>
      <c r="T300" s="59">
        <v>55.142465753424659</v>
      </c>
      <c r="U300" s="12">
        <v>1</v>
      </c>
      <c r="V300" s="12">
        <v>2</v>
      </c>
      <c r="W300" s="12">
        <v>2</v>
      </c>
      <c r="X300" s="12">
        <v>2</v>
      </c>
      <c r="Y300" s="12">
        <v>4</v>
      </c>
      <c r="Z300" s="58">
        <v>0</v>
      </c>
      <c r="AA300" s="58">
        <v>0</v>
      </c>
      <c r="AB300" s="58">
        <v>0</v>
      </c>
      <c r="AC300" s="58" t="e">
        <v>#N/A</v>
      </c>
    </row>
    <row r="301" spans="1:29" x14ac:dyDescent="0.3">
      <c r="A301" s="57">
        <v>2224624860</v>
      </c>
      <c r="B301" s="12" t="s">
        <v>3476</v>
      </c>
      <c r="C301" s="58" t="s">
        <v>107</v>
      </c>
      <c r="D301" s="58" t="s">
        <v>29</v>
      </c>
      <c r="E301" s="58"/>
      <c r="F301" s="58">
        <v>3687481</v>
      </c>
      <c r="G301" s="58">
        <f>+IF(F301&gt;K301+100000,F301-K301,0)</f>
        <v>926402</v>
      </c>
      <c r="H301" s="58">
        <v>143758</v>
      </c>
      <c r="I301" s="58">
        <v>0</v>
      </c>
      <c r="J301" s="58">
        <v>2500000</v>
      </c>
      <c r="K301" s="58">
        <v>2761079</v>
      </c>
      <c r="L301" s="12" t="s">
        <v>87</v>
      </c>
      <c r="M301" s="12" t="s">
        <v>89</v>
      </c>
      <c r="N301" s="12" t="s">
        <v>10</v>
      </c>
      <c r="O301" s="12">
        <v>4</v>
      </c>
      <c r="P301" s="12">
        <v>0</v>
      </c>
      <c r="Q301" s="12">
        <v>0</v>
      </c>
      <c r="R301" s="12">
        <v>76130</v>
      </c>
      <c r="S301" s="59">
        <v>4.7534246575342465</v>
      </c>
      <c r="T301" s="59">
        <v>34.934246575342463</v>
      </c>
      <c r="U301" s="12">
        <v>1</v>
      </c>
      <c r="V301" s="12">
        <v>0</v>
      </c>
      <c r="W301" s="12">
        <v>1</v>
      </c>
      <c r="X301" s="12">
        <v>2</v>
      </c>
      <c r="Y301" s="12">
        <v>1</v>
      </c>
      <c r="Z301" s="58">
        <v>0</v>
      </c>
      <c r="AA301" s="58">
        <v>0</v>
      </c>
      <c r="AB301" s="58">
        <v>0</v>
      </c>
      <c r="AC301" s="58" t="e">
        <v>#N/A</v>
      </c>
    </row>
    <row r="302" spans="1:29" x14ac:dyDescent="0.3">
      <c r="A302" s="57">
        <v>2060064286</v>
      </c>
      <c r="B302" s="12" t="s">
        <v>3479</v>
      </c>
      <c r="C302" s="58" t="s">
        <v>107</v>
      </c>
      <c r="D302" s="58" t="s">
        <v>30</v>
      </c>
      <c r="E302" s="58"/>
      <c r="F302" s="58">
        <v>8306819</v>
      </c>
      <c r="G302" s="58">
        <f>+IF(F302&gt;K302+100000,F302-K302,0)</f>
        <v>5532302</v>
      </c>
      <c r="H302" s="58">
        <v>287106</v>
      </c>
      <c r="I302" s="58">
        <v>0</v>
      </c>
      <c r="J302" s="58">
        <v>4475049</v>
      </c>
      <c r="K302" s="58">
        <v>2774517</v>
      </c>
      <c r="L302" s="12" t="s">
        <v>87</v>
      </c>
      <c r="M302" s="12" t="s">
        <v>89</v>
      </c>
      <c r="N302" s="12" t="s">
        <v>10</v>
      </c>
      <c r="O302" s="12">
        <v>4</v>
      </c>
      <c r="P302" s="12">
        <v>0</v>
      </c>
      <c r="Q302" s="12">
        <v>0</v>
      </c>
      <c r="R302" s="12">
        <v>19455</v>
      </c>
      <c r="S302" s="59">
        <v>4.7150684931506852</v>
      </c>
      <c r="T302" s="59">
        <v>33.07123287671233</v>
      </c>
      <c r="U302" s="12">
        <v>1</v>
      </c>
      <c r="V302" s="12">
        <v>0</v>
      </c>
      <c r="W302" s="12">
        <v>1</v>
      </c>
      <c r="X302" s="12">
        <v>2</v>
      </c>
      <c r="Y302" s="12">
        <v>1</v>
      </c>
      <c r="Z302" s="58">
        <v>0</v>
      </c>
      <c r="AA302" s="58">
        <v>0</v>
      </c>
      <c r="AB302" s="58">
        <v>0</v>
      </c>
      <c r="AC302" s="58" t="e">
        <v>#N/A</v>
      </c>
    </row>
    <row r="303" spans="1:29" x14ac:dyDescent="0.3">
      <c r="A303" s="57">
        <v>20462682</v>
      </c>
      <c r="B303" s="12" t="s">
        <v>3481</v>
      </c>
      <c r="C303" s="58" t="s">
        <v>107</v>
      </c>
      <c r="D303" s="58" t="s">
        <v>115</v>
      </c>
      <c r="E303" s="58">
        <v>4455</v>
      </c>
      <c r="F303" s="58">
        <v>5280538</v>
      </c>
      <c r="G303" s="58">
        <f>+IF(F303&gt;K303+100000,F303-K303,0)</f>
        <v>2504619</v>
      </c>
      <c r="H303" s="58">
        <v>148471</v>
      </c>
      <c r="I303" s="58">
        <v>0</v>
      </c>
      <c r="J303" s="58">
        <v>3149000</v>
      </c>
      <c r="K303" s="58">
        <v>2775919</v>
      </c>
      <c r="L303" s="12" t="s">
        <v>87</v>
      </c>
      <c r="M303" s="12" t="s">
        <v>89</v>
      </c>
      <c r="N303" s="12" t="s">
        <v>10</v>
      </c>
      <c r="O303" s="12">
        <v>4</v>
      </c>
      <c r="P303" s="12">
        <v>0</v>
      </c>
      <c r="Q303" s="12">
        <v>0</v>
      </c>
      <c r="R303" s="12">
        <v>76130</v>
      </c>
      <c r="S303" s="59">
        <v>5.6684931506849319</v>
      </c>
      <c r="T303" s="59">
        <v>37.339726027397262</v>
      </c>
      <c r="U303" s="12">
        <v>2</v>
      </c>
      <c r="V303" s="12">
        <v>0</v>
      </c>
      <c r="W303" s="12">
        <v>1</v>
      </c>
      <c r="X303" s="12">
        <v>2</v>
      </c>
      <c r="Y303" s="12">
        <v>1</v>
      </c>
      <c r="Z303" s="58">
        <v>0</v>
      </c>
      <c r="AA303" s="58">
        <v>0</v>
      </c>
      <c r="AB303" s="58">
        <v>0</v>
      </c>
      <c r="AC303" s="58" t="e">
        <v>#N/A</v>
      </c>
    </row>
    <row r="304" spans="1:29" x14ac:dyDescent="0.3">
      <c r="A304" s="57">
        <v>4480040</v>
      </c>
      <c r="B304" s="12" t="s">
        <v>3484</v>
      </c>
      <c r="C304" s="58" t="s">
        <v>107</v>
      </c>
      <c r="D304" s="58" t="s">
        <v>114</v>
      </c>
      <c r="E304" s="58">
        <v>139933</v>
      </c>
      <c r="F304" s="58">
        <v>4622729</v>
      </c>
      <c r="G304" s="58">
        <f>+IF(F304&gt;K304+100000,F304-K304,0)</f>
        <v>1845088</v>
      </c>
      <c r="H304" s="58">
        <v>220430</v>
      </c>
      <c r="I304" s="58">
        <v>0</v>
      </c>
      <c r="J304" s="58">
        <v>4218252</v>
      </c>
      <c r="K304" s="58">
        <v>2777641</v>
      </c>
      <c r="L304" s="12" t="s">
        <v>87</v>
      </c>
      <c r="M304" s="12" t="s">
        <v>89</v>
      </c>
      <c r="N304" s="12" t="s">
        <v>10</v>
      </c>
      <c r="O304" s="12">
        <v>4</v>
      </c>
      <c r="P304" s="12">
        <v>0</v>
      </c>
      <c r="Q304" s="12">
        <v>0</v>
      </c>
      <c r="R304" s="12">
        <v>76130</v>
      </c>
      <c r="S304" s="59">
        <v>4.904109589041096</v>
      </c>
      <c r="T304" s="59">
        <v>41.246575342465754</v>
      </c>
      <c r="U304" s="12">
        <v>1</v>
      </c>
      <c r="V304" s="12">
        <v>0</v>
      </c>
      <c r="W304" s="12">
        <v>1</v>
      </c>
      <c r="X304" s="12">
        <v>2</v>
      </c>
      <c r="Y304" s="12">
        <v>1</v>
      </c>
      <c r="Z304" s="58">
        <v>0</v>
      </c>
      <c r="AA304" s="58">
        <v>0</v>
      </c>
      <c r="AB304" s="58">
        <v>0</v>
      </c>
      <c r="AC304" s="58" t="e">
        <v>#N/A</v>
      </c>
    </row>
    <row r="305" spans="1:29" x14ac:dyDescent="0.3">
      <c r="A305" s="57">
        <v>2202620068</v>
      </c>
      <c r="B305" s="12" t="s">
        <v>3487</v>
      </c>
      <c r="C305" s="58" t="s">
        <v>107</v>
      </c>
      <c r="D305" s="58" t="s">
        <v>30</v>
      </c>
      <c r="E305" s="58"/>
      <c r="F305" s="58">
        <v>8923475</v>
      </c>
      <c r="G305" s="58">
        <f>+IF(F305&gt;K305+100000,F305-K305,0)</f>
        <v>6137355</v>
      </c>
      <c r="H305" s="58">
        <v>236217</v>
      </c>
      <c r="I305" s="58">
        <v>0</v>
      </c>
      <c r="J305" s="58">
        <v>4400000</v>
      </c>
      <c r="K305" s="58">
        <v>2786120</v>
      </c>
      <c r="L305" s="12" t="s">
        <v>87</v>
      </c>
      <c r="M305" s="12" t="s">
        <v>89</v>
      </c>
      <c r="N305" s="12" t="s">
        <v>10</v>
      </c>
      <c r="O305" s="12">
        <v>4</v>
      </c>
      <c r="P305" s="12">
        <v>0</v>
      </c>
      <c r="Q305" s="12">
        <v>0</v>
      </c>
      <c r="R305" s="12">
        <v>68255</v>
      </c>
      <c r="S305" s="59">
        <v>3.6575342465753424</v>
      </c>
      <c r="T305" s="59">
        <v>25.186301369863013</v>
      </c>
      <c r="U305" s="12">
        <v>1</v>
      </c>
      <c r="V305" s="12">
        <v>2</v>
      </c>
      <c r="W305" s="12">
        <v>1</v>
      </c>
      <c r="X305" s="12">
        <v>2</v>
      </c>
      <c r="Y305" s="12">
        <v>3</v>
      </c>
      <c r="Z305" s="58">
        <v>0</v>
      </c>
      <c r="AA305" s="58">
        <v>0</v>
      </c>
      <c r="AB305" s="58">
        <v>0</v>
      </c>
      <c r="AC305" s="58" t="e">
        <v>#N/A</v>
      </c>
    </row>
    <row r="306" spans="1:29" x14ac:dyDescent="0.3">
      <c r="A306" s="57">
        <v>24688026</v>
      </c>
      <c r="B306" s="12" t="s">
        <v>3489</v>
      </c>
      <c r="C306" s="58" t="s">
        <v>107</v>
      </c>
      <c r="D306" s="58" t="s">
        <v>114</v>
      </c>
      <c r="E306" s="58"/>
      <c r="F306" s="58">
        <v>3799421</v>
      </c>
      <c r="G306" s="58">
        <f>+IF(F306&gt;K306+100000,F306-K306,0)</f>
        <v>1008342</v>
      </c>
      <c r="H306" s="58">
        <v>206249</v>
      </c>
      <c r="I306" s="58">
        <v>0</v>
      </c>
      <c r="J306" s="58">
        <v>2159067</v>
      </c>
      <c r="K306" s="58">
        <v>2791079</v>
      </c>
      <c r="L306" s="12" t="s">
        <v>87</v>
      </c>
      <c r="M306" s="12" t="s">
        <v>89</v>
      </c>
      <c r="N306" s="12" t="s">
        <v>10</v>
      </c>
      <c r="O306" s="12">
        <v>4</v>
      </c>
      <c r="P306" s="12">
        <v>0</v>
      </c>
      <c r="Q306" s="12">
        <v>0</v>
      </c>
      <c r="R306" s="12">
        <v>76130</v>
      </c>
      <c r="S306" s="59">
        <v>4.8739726027397259</v>
      </c>
      <c r="T306" s="59">
        <v>51.142465753424659</v>
      </c>
      <c r="U306" s="12">
        <v>2</v>
      </c>
      <c r="V306" s="12">
        <v>0</v>
      </c>
      <c r="W306" s="12">
        <v>1</v>
      </c>
      <c r="X306" s="12">
        <v>2</v>
      </c>
      <c r="Y306" s="12">
        <v>1</v>
      </c>
      <c r="Z306" s="58">
        <v>0</v>
      </c>
      <c r="AA306" s="58">
        <v>0</v>
      </c>
      <c r="AB306" s="58">
        <v>0</v>
      </c>
      <c r="AC306" s="58" t="e">
        <v>#N/A</v>
      </c>
    </row>
    <row r="307" spans="1:29" x14ac:dyDescent="0.3">
      <c r="A307" s="57">
        <v>66068824</v>
      </c>
      <c r="B307" s="12" t="s">
        <v>3514</v>
      </c>
      <c r="C307" s="58" t="s">
        <v>107</v>
      </c>
      <c r="D307" s="58" t="s">
        <v>114</v>
      </c>
      <c r="E307" s="58">
        <v>1000</v>
      </c>
      <c r="F307" s="58">
        <v>4070181</v>
      </c>
      <c r="G307" s="58">
        <f>+IF(F307&gt;K307+100000,F307-K307,0)</f>
        <v>1221893</v>
      </c>
      <c r="H307" s="58">
        <v>118777</v>
      </c>
      <c r="I307" s="58">
        <v>0</v>
      </c>
      <c r="J307" s="58">
        <v>2234000</v>
      </c>
      <c r="K307" s="58">
        <v>2848288</v>
      </c>
      <c r="L307" s="12" t="s">
        <v>87</v>
      </c>
      <c r="M307" s="12" t="s">
        <v>89</v>
      </c>
      <c r="N307" s="12" t="s">
        <v>10</v>
      </c>
      <c r="O307" s="12">
        <v>4</v>
      </c>
      <c r="P307" s="12">
        <v>0</v>
      </c>
      <c r="Q307" s="12">
        <v>0</v>
      </c>
      <c r="R307" s="12">
        <v>76130</v>
      </c>
      <c r="S307" s="59">
        <v>5.1369863013698627</v>
      </c>
      <c r="T307" s="59">
        <v>43.101369863013701</v>
      </c>
      <c r="U307" s="12">
        <v>2</v>
      </c>
      <c r="V307" s="12">
        <v>0</v>
      </c>
      <c r="W307" s="12">
        <v>1</v>
      </c>
      <c r="X307" s="12">
        <v>2</v>
      </c>
      <c r="Y307" s="12">
        <v>1</v>
      </c>
      <c r="Z307" s="58">
        <v>0</v>
      </c>
      <c r="AA307" s="58">
        <v>0</v>
      </c>
      <c r="AB307" s="58">
        <v>0</v>
      </c>
      <c r="AC307" s="58" t="e">
        <v>#N/A</v>
      </c>
    </row>
    <row r="308" spans="1:29" x14ac:dyDescent="0.3">
      <c r="A308" s="57">
        <v>84462644</v>
      </c>
      <c r="B308" s="12" t="s">
        <v>3516</v>
      </c>
      <c r="C308" s="58" t="s">
        <v>107</v>
      </c>
      <c r="D308" s="58" t="s">
        <v>30</v>
      </c>
      <c r="E308" s="58"/>
      <c r="F308" s="58">
        <v>8850910</v>
      </c>
      <c r="G308" s="58">
        <f>+IF(F308&gt;K308+100000,F308-K308,0)</f>
        <v>5985491</v>
      </c>
      <c r="H308" s="58">
        <v>423727</v>
      </c>
      <c r="I308" s="58">
        <v>0</v>
      </c>
      <c r="J308" s="58">
        <v>3400000</v>
      </c>
      <c r="K308" s="58">
        <v>2865419</v>
      </c>
      <c r="L308" s="12" t="s">
        <v>87</v>
      </c>
      <c r="M308" s="12" t="s">
        <v>89</v>
      </c>
      <c r="N308" s="12" t="s">
        <v>10</v>
      </c>
      <c r="O308" s="12">
        <v>4</v>
      </c>
      <c r="P308" s="12">
        <v>0</v>
      </c>
      <c r="Q308" s="12">
        <v>0</v>
      </c>
      <c r="R308" s="12">
        <v>13838</v>
      </c>
      <c r="S308" s="59">
        <v>7.7178082191780826</v>
      </c>
      <c r="T308" s="59">
        <v>43.819178082191783</v>
      </c>
      <c r="U308" s="12">
        <v>1</v>
      </c>
      <c r="V308" s="12">
        <v>2</v>
      </c>
      <c r="W308" s="12">
        <v>1</v>
      </c>
      <c r="X308" s="12">
        <v>2</v>
      </c>
      <c r="Y308" s="12">
        <v>2</v>
      </c>
      <c r="Z308" s="58">
        <v>0</v>
      </c>
      <c r="AA308" s="58">
        <v>0</v>
      </c>
      <c r="AB308" s="58">
        <v>0</v>
      </c>
      <c r="AC308" s="58" t="e">
        <v>#N/A</v>
      </c>
    </row>
    <row r="309" spans="1:29" x14ac:dyDescent="0.3">
      <c r="A309" s="57">
        <v>28262646</v>
      </c>
      <c r="B309" s="12" t="s">
        <v>3518</v>
      </c>
      <c r="C309" s="58" t="s">
        <v>107</v>
      </c>
      <c r="D309" s="58" t="s">
        <v>115</v>
      </c>
      <c r="E309" s="58"/>
      <c r="F309" s="58">
        <v>6065190</v>
      </c>
      <c r="G309" s="58">
        <f>+IF(F309&gt;K309+100000,F309-K309,0)</f>
        <v>3193220</v>
      </c>
      <c r="H309" s="58">
        <v>215638</v>
      </c>
      <c r="I309" s="58">
        <v>0</v>
      </c>
      <c r="J309" s="58">
        <v>4617644</v>
      </c>
      <c r="K309" s="58">
        <v>2871970</v>
      </c>
      <c r="L309" s="12" t="s">
        <v>87</v>
      </c>
      <c r="M309" s="12" t="s">
        <v>89</v>
      </c>
      <c r="N309" s="12" t="s">
        <v>10</v>
      </c>
      <c r="O309" s="12">
        <v>4</v>
      </c>
      <c r="P309" s="12">
        <v>0</v>
      </c>
      <c r="Q309" s="12">
        <v>0</v>
      </c>
      <c r="R309" s="12">
        <v>68895</v>
      </c>
      <c r="S309" s="59">
        <v>8.213698630136987</v>
      </c>
      <c r="T309" s="59">
        <v>43.134246575342466</v>
      </c>
      <c r="U309" s="12">
        <v>2</v>
      </c>
      <c r="V309" s="12">
        <v>2</v>
      </c>
      <c r="W309" s="12">
        <v>1</v>
      </c>
      <c r="X309" s="12">
        <v>2</v>
      </c>
      <c r="Y309" s="12">
        <v>1</v>
      </c>
      <c r="Z309" s="58">
        <v>0</v>
      </c>
      <c r="AA309" s="58">
        <v>0</v>
      </c>
      <c r="AB309" s="58">
        <v>0</v>
      </c>
      <c r="AC309" s="58" t="e">
        <v>#N/A</v>
      </c>
    </row>
    <row r="310" spans="1:29" x14ac:dyDescent="0.3">
      <c r="A310" s="57">
        <v>4824446</v>
      </c>
      <c r="B310" s="12" t="s">
        <v>3528</v>
      </c>
      <c r="C310" s="58" t="s">
        <v>107</v>
      </c>
      <c r="D310" s="58" t="s">
        <v>30</v>
      </c>
      <c r="E310" s="58"/>
      <c r="F310" s="58">
        <v>9571144</v>
      </c>
      <c r="G310" s="58">
        <f>+IF(F310&gt;K310+100000,F310-K310,0)</f>
        <v>6672715</v>
      </c>
      <c r="H310" s="58">
        <v>313361</v>
      </c>
      <c r="I310" s="58">
        <v>0</v>
      </c>
      <c r="J310" s="58">
        <v>4871425</v>
      </c>
      <c r="K310" s="58">
        <v>2898429</v>
      </c>
      <c r="L310" s="12" t="s">
        <v>87</v>
      </c>
      <c r="M310" s="12" t="s">
        <v>89</v>
      </c>
      <c r="N310" s="12" t="s">
        <v>10</v>
      </c>
      <c r="O310" s="12">
        <v>4</v>
      </c>
      <c r="P310" s="12">
        <v>0</v>
      </c>
      <c r="Q310" s="12">
        <v>0</v>
      </c>
      <c r="R310" s="12">
        <v>13052</v>
      </c>
      <c r="S310" s="59">
        <v>2.8191780821917809</v>
      </c>
      <c r="T310" s="59">
        <v>44.364383561643834</v>
      </c>
      <c r="U310" s="12">
        <v>1</v>
      </c>
      <c r="V310" s="12">
        <v>2</v>
      </c>
      <c r="W310" s="12">
        <v>1</v>
      </c>
      <c r="X310" s="12">
        <v>3</v>
      </c>
      <c r="Y310" s="12">
        <v>2</v>
      </c>
      <c r="Z310" s="58">
        <v>0</v>
      </c>
      <c r="AA310" s="58">
        <v>0</v>
      </c>
      <c r="AB310" s="58">
        <v>0</v>
      </c>
      <c r="AC310" s="58" t="e">
        <v>#N/A</v>
      </c>
    </row>
    <row r="311" spans="1:29" x14ac:dyDescent="0.3">
      <c r="A311" s="57">
        <v>84462002</v>
      </c>
      <c r="B311" s="12" t="s">
        <v>3538</v>
      </c>
      <c r="C311" s="58" t="s">
        <v>107</v>
      </c>
      <c r="D311" s="58" t="s">
        <v>115</v>
      </c>
      <c r="E311" s="58"/>
      <c r="F311" s="58">
        <v>7140987</v>
      </c>
      <c r="G311" s="58">
        <f>+IF(F311&gt;K311+100000,F311-K311,0)</f>
        <v>4221817</v>
      </c>
      <c r="H311" s="58">
        <v>168406</v>
      </c>
      <c r="I311" s="58">
        <v>0</v>
      </c>
      <c r="J311" s="58">
        <v>1200000</v>
      </c>
      <c r="K311" s="58">
        <v>2919170</v>
      </c>
      <c r="L311" s="12" t="s">
        <v>87</v>
      </c>
      <c r="M311" s="12" t="s">
        <v>89</v>
      </c>
      <c r="N311" s="12" t="s">
        <v>10</v>
      </c>
      <c r="O311" s="12">
        <v>4</v>
      </c>
      <c r="P311" s="12">
        <v>0</v>
      </c>
      <c r="Q311" s="12">
        <v>0</v>
      </c>
      <c r="R311" s="12">
        <v>13052</v>
      </c>
      <c r="S311" s="59">
        <v>8.3424657534246567</v>
      </c>
      <c r="T311" s="59">
        <v>41.484931506849314</v>
      </c>
      <c r="U311" s="12">
        <v>1</v>
      </c>
      <c r="V311" s="12">
        <v>1</v>
      </c>
      <c r="W311" s="12">
        <v>1</v>
      </c>
      <c r="X311" s="12">
        <v>2</v>
      </c>
      <c r="Y311" s="12">
        <v>3</v>
      </c>
      <c r="Z311" s="58">
        <v>0</v>
      </c>
      <c r="AA311" s="58">
        <v>0</v>
      </c>
      <c r="AB311" s="58">
        <v>0</v>
      </c>
      <c r="AC311" s="58" t="e">
        <v>#N/A</v>
      </c>
    </row>
    <row r="312" spans="1:29" x14ac:dyDescent="0.3">
      <c r="A312" s="57">
        <v>84462004</v>
      </c>
      <c r="B312" s="12" t="s">
        <v>3539</v>
      </c>
      <c r="C312" s="58" t="s">
        <v>107</v>
      </c>
      <c r="D312" s="58" t="s">
        <v>115</v>
      </c>
      <c r="E312" s="58"/>
      <c r="F312" s="58">
        <v>7277656</v>
      </c>
      <c r="G312" s="58">
        <f>+IF(F312&gt;K312+100000,F312-K312,0)</f>
        <v>4358486</v>
      </c>
      <c r="H312" s="58">
        <v>197961</v>
      </c>
      <c r="I312" s="58">
        <v>0</v>
      </c>
      <c r="J312" s="58">
        <v>1200000</v>
      </c>
      <c r="K312" s="58">
        <v>2919170</v>
      </c>
      <c r="L312" s="12" t="s">
        <v>87</v>
      </c>
      <c r="M312" s="12" t="s">
        <v>89</v>
      </c>
      <c r="N312" s="12" t="s">
        <v>10</v>
      </c>
      <c r="O312" s="12">
        <v>4</v>
      </c>
      <c r="P312" s="12">
        <v>0</v>
      </c>
      <c r="Q312" s="12">
        <v>0</v>
      </c>
      <c r="R312" s="12">
        <v>13838</v>
      </c>
      <c r="S312" s="59">
        <v>8.3424657534246567</v>
      </c>
      <c r="T312" s="59">
        <v>39.898630136986299</v>
      </c>
      <c r="U312" s="12">
        <v>1</v>
      </c>
      <c r="V312" s="12">
        <v>2</v>
      </c>
      <c r="W312" s="12">
        <v>1</v>
      </c>
      <c r="X312" s="12">
        <v>2</v>
      </c>
      <c r="Y312" s="12">
        <v>3</v>
      </c>
      <c r="Z312" s="58">
        <v>0</v>
      </c>
      <c r="AA312" s="58">
        <v>0</v>
      </c>
      <c r="AB312" s="58">
        <v>0</v>
      </c>
      <c r="AC312" s="58" t="e">
        <v>#N/A</v>
      </c>
    </row>
    <row r="313" spans="1:29" x14ac:dyDescent="0.3">
      <c r="A313" s="57">
        <v>84660680</v>
      </c>
      <c r="B313" s="12" t="s">
        <v>3547</v>
      </c>
      <c r="C313" s="58" t="s">
        <v>107</v>
      </c>
      <c r="D313" s="58" t="s">
        <v>115</v>
      </c>
      <c r="E313" s="58"/>
      <c r="F313" s="58">
        <v>5781171</v>
      </c>
      <c r="G313" s="58">
        <f>+IF(F313&gt;K313+100000,F313-K313,0)</f>
        <v>2842001</v>
      </c>
      <c r="H313" s="58">
        <v>201262</v>
      </c>
      <c r="I313" s="58">
        <v>0</v>
      </c>
      <c r="J313" s="58">
        <v>0</v>
      </c>
      <c r="K313" s="58">
        <v>2939170</v>
      </c>
      <c r="L313" s="12" t="s">
        <v>88</v>
      </c>
      <c r="M313" s="12" t="s">
        <v>89</v>
      </c>
      <c r="N313" s="12" t="s">
        <v>10</v>
      </c>
      <c r="O313" s="12">
        <v>4</v>
      </c>
      <c r="P313" s="12">
        <v>0</v>
      </c>
      <c r="Q313" s="12">
        <v>0</v>
      </c>
      <c r="R313" s="12">
        <v>68276</v>
      </c>
      <c r="S313" s="59">
        <v>8.3424657534246567</v>
      </c>
      <c r="T313" s="59">
        <v>49.747945205479454</v>
      </c>
      <c r="U313" s="12">
        <v>1</v>
      </c>
      <c r="V313" s="12">
        <v>1</v>
      </c>
      <c r="W313" s="12">
        <v>1</v>
      </c>
      <c r="X313" s="12">
        <v>2</v>
      </c>
      <c r="Y313" s="12">
        <v>2</v>
      </c>
      <c r="Z313" s="58">
        <v>0</v>
      </c>
      <c r="AA313" s="58">
        <v>0</v>
      </c>
      <c r="AB313" s="58">
        <v>0</v>
      </c>
      <c r="AC313" s="58" t="e">
        <v>#N/A</v>
      </c>
    </row>
    <row r="314" spans="1:29" x14ac:dyDescent="0.3">
      <c r="A314" s="57">
        <v>2224624446</v>
      </c>
      <c r="B314" s="12" t="s">
        <v>3550</v>
      </c>
      <c r="C314" s="58" t="s">
        <v>107</v>
      </c>
      <c r="D314" s="58" t="s">
        <v>115</v>
      </c>
      <c r="E314" s="58"/>
      <c r="F314" s="58">
        <v>6365296</v>
      </c>
      <c r="G314" s="58">
        <f>+IF(F314&gt;K314+100000,F314-K314,0)</f>
        <v>3422911</v>
      </c>
      <c r="H314" s="58">
        <v>234901</v>
      </c>
      <c r="I314" s="58">
        <v>0</v>
      </c>
      <c r="J314" s="58">
        <v>2700000</v>
      </c>
      <c r="K314" s="58">
        <v>2942385</v>
      </c>
      <c r="L314" s="12" t="s">
        <v>87</v>
      </c>
      <c r="M314" s="12" t="s">
        <v>89</v>
      </c>
      <c r="N314" s="12" t="s">
        <v>10</v>
      </c>
      <c r="O314" s="12">
        <v>4</v>
      </c>
      <c r="P314" s="12">
        <v>0</v>
      </c>
      <c r="Q314" s="12">
        <v>0</v>
      </c>
      <c r="R314" s="12">
        <v>76130</v>
      </c>
      <c r="S314" s="59">
        <v>5.5013698630136982</v>
      </c>
      <c r="T314" s="59">
        <v>30.476712328767125</v>
      </c>
      <c r="U314" s="12">
        <v>1</v>
      </c>
      <c r="V314" s="12">
        <v>2</v>
      </c>
      <c r="W314" s="12">
        <v>1</v>
      </c>
      <c r="X314" s="12">
        <v>2</v>
      </c>
      <c r="Y314" s="12">
        <v>3</v>
      </c>
      <c r="Z314" s="58">
        <v>0</v>
      </c>
      <c r="AA314" s="58">
        <v>0</v>
      </c>
      <c r="AB314" s="58">
        <v>0</v>
      </c>
      <c r="AC314" s="58" t="e">
        <v>#N/A</v>
      </c>
    </row>
    <row r="315" spans="1:29" x14ac:dyDescent="0.3">
      <c r="A315" s="57">
        <v>2008406264</v>
      </c>
      <c r="B315" s="12" t="s">
        <v>3556</v>
      </c>
      <c r="C315" s="58" t="s">
        <v>107</v>
      </c>
      <c r="D315" s="58" t="s">
        <v>114</v>
      </c>
      <c r="E315" s="58">
        <v>171067</v>
      </c>
      <c r="F315" s="58">
        <v>4043468</v>
      </c>
      <c r="G315" s="58">
        <f>+IF(F315&gt;K315+100000,F315-K315,0)</f>
        <v>1089300</v>
      </c>
      <c r="H315" s="58">
        <v>143758</v>
      </c>
      <c r="I315" s="58">
        <v>0</v>
      </c>
      <c r="J315" s="58">
        <v>0</v>
      </c>
      <c r="K315" s="58">
        <v>2954168</v>
      </c>
      <c r="L315" s="12" t="s">
        <v>88</v>
      </c>
      <c r="M315" s="12" t="s">
        <v>89</v>
      </c>
      <c r="N315" s="12" t="s">
        <v>10</v>
      </c>
      <c r="O315" s="12">
        <v>4</v>
      </c>
      <c r="P315" s="12">
        <v>0</v>
      </c>
      <c r="Q315" s="12">
        <v>0</v>
      </c>
      <c r="R315" s="12">
        <v>68001</v>
      </c>
      <c r="S315" s="59">
        <v>0.67123287671232879</v>
      </c>
      <c r="T315" s="59">
        <v>24.2</v>
      </c>
      <c r="U315" s="12">
        <v>1</v>
      </c>
      <c r="V315" s="12">
        <v>2</v>
      </c>
      <c r="W315" s="12">
        <v>3</v>
      </c>
      <c r="X315" s="12">
        <v>2</v>
      </c>
      <c r="Y315" s="12">
        <v>1</v>
      </c>
      <c r="Z315" s="58">
        <v>0</v>
      </c>
      <c r="AA315" s="58">
        <v>0</v>
      </c>
      <c r="AB315" s="58">
        <v>0</v>
      </c>
      <c r="AC315" s="58" t="e">
        <v>#N/A</v>
      </c>
    </row>
    <row r="316" spans="1:29" x14ac:dyDescent="0.3">
      <c r="A316" s="57">
        <v>2026246640</v>
      </c>
      <c r="B316" s="12" t="s">
        <v>3564</v>
      </c>
      <c r="C316" s="58" t="s">
        <v>107</v>
      </c>
      <c r="D316" s="58" t="s">
        <v>115</v>
      </c>
      <c r="E316" s="58">
        <v>1634200</v>
      </c>
      <c r="F316" s="58">
        <v>6101370</v>
      </c>
      <c r="G316" s="58">
        <f>+IF(F316&gt;K316+100000,F316-K316,0)</f>
        <v>3138291</v>
      </c>
      <c r="H316" s="58">
        <v>212572</v>
      </c>
      <c r="I316" s="58">
        <v>0</v>
      </c>
      <c r="J316" s="58">
        <v>0</v>
      </c>
      <c r="K316" s="58">
        <v>2963079</v>
      </c>
      <c r="L316" s="12" t="s">
        <v>88</v>
      </c>
      <c r="M316" s="12" t="s">
        <v>89</v>
      </c>
      <c r="N316" s="12" t="s">
        <v>10</v>
      </c>
      <c r="O316" s="12">
        <v>4</v>
      </c>
      <c r="P316" s="12">
        <v>0</v>
      </c>
      <c r="Q316" s="12">
        <v>0</v>
      </c>
      <c r="R316" s="12">
        <v>76001</v>
      </c>
      <c r="S316" s="59">
        <v>5.1342465753424653</v>
      </c>
      <c r="T316" s="59">
        <v>33.57260273972603</v>
      </c>
      <c r="U316" s="12">
        <v>2</v>
      </c>
      <c r="V316" s="12">
        <v>4</v>
      </c>
      <c r="W316" s="12">
        <v>2</v>
      </c>
      <c r="X316" s="12">
        <v>3</v>
      </c>
      <c r="Y316" s="12">
        <v>3</v>
      </c>
      <c r="Z316" s="58">
        <v>0</v>
      </c>
      <c r="AA316" s="58">
        <v>0</v>
      </c>
      <c r="AB316" s="58">
        <v>0</v>
      </c>
      <c r="AC316" s="58" t="e">
        <v>#N/A</v>
      </c>
    </row>
    <row r="317" spans="1:29" x14ac:dyDescent="0.3">
      <c r="A317" s="57">
        <v>44204260</v>
      </c>
      <c r="B317" s="12" t="s">
        <v>3572</v>
      </c>
      <c r="C317" s="58" t="s">
        <v>107</v>
      </c>
      <c r="D317" s="58" t="s">
        <v>115</v>
      </c>
      <c r="E317" s="58">
        <v>249030</v>
      </c>
      <c r="F317" s="58">
        <v>7509043</v>
      </c>
      <c r="G317" s="58">
        <f>+IF(F317&gt;K317+100000,F317-K317,0)</f>
        <v>4529402</v>
      </c>
      <c r="H317" s="58">
        <v>209924</v>
      </c>
      <c r="I317" s="58">
        <v>0</v>
      </c>
      <c r="J317" s="58">
        <v>3016085</v>
      </c>
      <c r="K317" s="58">
        <v>2979641</v>
      </c>
      <c r="L317" s="12" t="s">
        <v>87</v>
      </c>
      <c r="M317" s="12" t="s">
        <v>89</v>
      </c>
      <c r="N317" s="12" t="s">
        <v>10</v>
      </c>
      <c r="O317" s="12">
        <v>4</v>
      </c>
      <c r="P317" s="12">
        <v>0</v>
      </c>
      <c r="Q317" s="12">
        <v>0</v>
      </c>
      <c r="R317" s="12">
        <v>5088</v>
      </c>
      <c r="S317" s="59">
        <v>5.3013698630136989</v>
      </c>
      <c r="T317" s="59">
        <v>41.69315068493151</v>
      </c>
      <c r="U317" s="12">
        <v>2</v>
      </c>
      <c r="V317" s="12">
        <v>0</v>
      </c>
      <c r="W317" s="12">
        <v>1</v>
      </c>
      <c r="X317" s="12">
        <v>2</v>
      </c>
      <c r="Y317" s="12">
        <v>1</v>
      </c>
      <c r="Z317" s="58">
        <v>0</v>
      </c>
      <c r="AA317" s="58">
        <v>0</v>
      </c>
      <c r="AB317" s="58">
        <v>0</v>
      </c>
      <c r="AC317" s="58" t="e">
        <v>#N/A</v>
      </c>
    </row>
    <row r="318" spans="1:29" x14ac:dyDescent="0.3">
      <c r="A318" s="57">
        <v>2224880240</v>
      </c>
      <c r="B318" s="12" t="s">
        <v>3584</v>
      </c>
      <c r="C318" s="58" t="s">
        <v>107</v>
      </c>
      <c r="D318" s="58" t="s">
        <v>115</v>
      </c>
      <c r="E318" s="58">
        <v>1112097</v>
      </c>
      <c r="F318" s="58">
        <v>5719207</v>
      </c>
      <c r="G318" s="58">
        <f>+IF(F318&gt;K318+100000,F318-K318,0)</f>
        <v>2722690</v>
      </c>
      <c r="H318" s="58">
        <v>335147</v>
      </c>
      <c r="I318" s="58">
        <v>0</v>
      </c>
      <c r="J318" s="58">
        <v>4376367</v>
      </c>
      <c r="K318" s="58">
        <v>2996517</v>
      </c>
      <c r="L318" s="12" t="s">
        <v>87</v>
      </c>
      <c r="M318" s="12" t="s">
        <v>89</v>
      </c>
      <c r="N318" s="12" t="s">
        <v>10</v>
      </c>
      <c r="O318" s="12">
        <v>4</v>
      </c>
      <c r="P318" s="12">
        <v>0</v>
      </c>
      <c r="Q318" s="12">
        <v>0</v>
      </c>
      <c r="R318" s="12">
        <v>76130</v>
      </c>
      <c r="S318" s="59">
        <v>5.1671232876712327</v>
      </c>
      <c r="T318" s="59">
        <v>35.731506849315068</v>
      </c>
      <c r="U318" s="12">
        <v>2</v>
      </c>
      <c r="V318" s="12">
        <v>0</v>
      </c>
      <c r="W318" s="12">
        <v>1</v>
      </c>
      <c r="X318" s="12">
        <v>2</v>
      </c>
      <c r="Y318" s="12">
        <v>1</v>
      </c>
      <c r="Z318" s="58">
        <v>0</v>
      </c>
      <c r="AA318" s="58">
        <v>0</v>
      </c>
      <c r="AB318" s="58">
        <v>0</v>
      </c>
      <c r="AC318" s="58" t="e">
        <v>#N/A</v>
      </c>
    </row>
    <row r="319" spans="1:29" x14ac:dyDescent="0.3">
      <c r="A319" s="57">
        <v>2068684428</v>
      </c>
      <c r="B319" s="12" t="s">
        <v>3590</v>
      </c>
      <c r="C319" s="58" t="s">
        <v>107</v>
      </c>
      <c r="D319" s="58" t="s">
        <v>115</v>
      </c>
      <c r="E319" s="58"/>
      <c r="F319" s="58">
        <v>5982682</v>
      </c>
      <c r="G319" s="58">
        <f>+IF(F319&gt;K319+100000,F319-K319,0)</f>
        <v>2980613</v>
      </c>
      <c r="H319" s="58">
        <v>178589</v>
      </c>
      <c r="I319" s="58">
        <v>0</v>
      </c>
      <c r="J319" s="58">
        <v>3000000</v>
      </c>
      <c r="K319" s="58">
        <v>3002069</v>
      </c>
      <c r="L319" s="12" t="s">
        <v>87</v>
      </c>
      <c r="M319" s="12" t="s">
        <v>89</v>
      </c>
      <c r="N319" s="12" t="s">
        <v>10</v>
      </c>
      <c r="O319" s="12">
        <v>4</v>
      </c>
      <c r="P319" s="12">
        <v>0</v>
      </c>
      <c r="Q319" s="12">
        <v>0</v>
      </c>
      <c r="R319" s="12">
        <v>68001</v>
      </c>
      <c r="S319" s="59">
        <v>6.2136986301369861</v>
      </c>
      <c r="T319" s="59">
        <v>34.983561643835614</v>
      </c>
      <c r="U319" s="12">
        <v>2</v>
      </c>
      <c r="V319" s="12">
        <v>5</v>
      </c>
      <c r="W319" s="12">
        <v>4</v>
      </c>
      <c r="X319" s="12">
        <v>3</v>
      </c>
      <c r="Y319" s="12">
        <v>1</v>
      </c>
      <c r="Z319" s="58">
        <v>0</v>
      </c>
      <c r="AA319" s="58">
        <v>0</v>
      </c>
      <c r="AB319" s="58">
        <v>0</v>
      </c>
      <c r="AC319" s="58" t="e">
        <v>#N/A</v>
      </c>
    </row>
    <row r="320" spans="1:29" x14ac:dyDescent="0.3">
      <c r="A320" s="57">
        <v>2224622844</v>
      </c>
      <c r="B320" s="12" t="s">
        <v>3594</v>
      </c>
      <c r="C320" s="58" t="s">
        <v>107</v>
      </c>
      <c r="D320" s="58" t="s">
        <v>30</v>
      </c>
      <c r="E320" s="58">
        <v>94079</v>
      </c>
      <c r="F320" s="58">
        <v>9732298</v>
      </c>
      <c r="G320" s="58">
        <f>+IF(F320&gt;K320+100000,F320-K320,0)</f>
        <v>6725913</v>
      </c>
      <c r="H320" s="58">
        <v>330843</v>
      </c>
      <c r="I320" s="58">
        <v>0</v>
      </c>
      <c r="J320" s="58">
        <v>4333131</v>
      </c>
      <c r="K320" s="58">
        <v>3006385</v>
      </c>
      <c r="L320" s="12" t="s">
        <v>87</v>
      </c>
      <c r="M320" s="12" t="s">
        <v>89</v>
      </c>
      <c r="N320" s="12" t="s">
        <v>10</v>
      </c>
      <c r="O320" s="12">
        <v>4</v>
      </c>
      <c r="P320" s="12">
        <v>0</v>
      </c>
      <c r="Q320" s="12">
        <v>0</v>
      </c>
      <c r="R320" s="12">
        <v>76130</v>
      </c>
      <c r="S320" s="59">
        <v>5.1671232876712327</v>
      </c>
      <c r="T320" s="59">
        <v>31.542465753424658</v>
      </c>
      <c r="U320" s="12">
        <v>2</v>
      </c>
      <c r="V320" s="12">
        <v>0</v>
      </c>
      <c r="W320" s="12">
        <v>1</v>
      </c>
      <c r="X320" s="12">
        <v>2</v>
      </c>
      <c r="Y320" s="12">
        <v>1</v>
      </c>
      <c r="Z320" s="58">
        <v>0</v>
      </c>
      <c r="AA320" s="58">
        <v>0</v>
      </c>
      <c r="AB320" s="58">
        <v>0</v>
      </c>
      <c r="AC320" s="58" t="e">
        <v>#N/A</v>
      </c>
    </row>
    <row r="321" spans="1:29" x14ac:dyDescent="0.3">
      <c r="A321" s="57">
        <v>2008228828</v>
      </c>
      <c r="B321" s="12" t="s">
        <v>3596</v>
      </c>
      <c r="C321" s="58" t="s">
        <v>107</v>
      </c>
      <c r="D321" s="58" t="s">
        <v>30</v>
      </c>
      <c r="E321" s="58">
        <v>637333</v>
      </c>
      <c r="F321" s="58">
        <v>9068131</v>
      </c>
      <c r="G321" s="58">
        <f>+IF(F321&gt;K321+100000,F321-K321,0)</f>
        <v>6056458</v>
      </c>
      <c r="H321" s="58">
        <v>335341</v>
      </c>
      <c r="I321" s="58">
        <v>0</v>
      </c>
      <c r="J321" s="58">
        <v>5050000</v>
      </c>
      <c r="K321" s="58">
        <v>3011673</v>
      </c>
      <c r="L321" s="12" t="s">
        <v>87</v>
      </c>
      <c r="M321" s="12" t="s">
        <v>89</v>
      </c>
      <c r="N321" s="12" t="s">
        <v>10</v>
      </c>
      <c r="O321" s="12">
        <v>4</v>
      </c>
      <c r="P321" s="12">
        <v>0</v>
      </c>
      <c r="Q321" s="12">
        <v>0</v>
      </c>
      <c r="R321" s="12">
        <v>8001</v>
      </c>
      <c r="S321" s="59">
        <v>5.3342465753424655</v>
      </c>
      <c r="T321" s="59">
        <v>33.93150684931507</v>
      </c>
      <c r="U321" s="12">
        <v>1</v>
      </c>
      <c r="V321" s="12">
        <v>4</v>
      </c>
      <c r="W321" s="12">
        <v>2</v>
      </c>
      <c r="X321" s="12">
        <v>2</v>
      </c>
      <c r="Y321" s="12">
        <v>2</v>
      </c>
      <c r="Z321" s="58">
        <v>0</v>
      </c>
      <c r="AA321" s="58">
        <v>0</v>
      </c>
      <c r="AB321" s="58">
        <v>0</v>
      </c>
      <c r="AC321" s="58" t="e">
        <v>#N/A</v>
      </c>
    </row>
    <row r="322" spans="1:29" x14ac:dyDescent="0.3">
      <c r="A322" s="57">
        <v>26806260</v>
      </c>
      <c r="B322" s="12" t="s">
        <v>3599</v>
      </c>
      <c r="C322" s="58" t="s">
        <v>107</v>
      </c>
      <c r="D322" s="58" t="s">
        <v>30</v>
      </c>
      <c r="E322" s="58">
        <v>1285115</v>
      </c>
      <c r="F322" s="58">
        <v>8346992</v>
      </c>
      <c r="G322" s="58">
        <f>+IF(F322&gt;K322+100000,F322-K322,0)</f>
        <v>5330475</v>
      </c>
      <c r="H322" s="58">
        <v>240523</v>
      </c>
      <c r="I322" s="58">
        <v>0</v>
      </c>
      <c r="J322" s="58">
        <v>3894887</v>
      </c>
      <c r="K322" s="58">
        <v>3016517</v>
      </c>
      <c r="L322" s="12" t="s">
        <v>87</v>
      </c>
      <c r="M322" s="12" t="s">
        <v>89</v>
      </c>
      <c r="N322" s="12" t="s">
        <v>10</v>
      </c>
      <c r="O322" s="12">
        <v>4</v>
      </c>
      <c r="P322" s="12">
        <v>0</v>
      </c>
      <c r="Q322" s="12">
        <v>0</v>
      </c>
      <c r="R322" s="12">
        <v>76275</v>
      </c>
      <c r="S322" s="59">
        <v>5.2493150684931509</v>
      </c>
      <c r="T322" s="59">
        <v>39.090410958904108</v>
      </c>
      <c r="U322" s="12">
        <v>1</v>
      </c>
      <c r="V322" s="12">
        <v>0</v>
      </c>
      <c r="W322" s="12">
        <v>1</v>
      </c>
      <c r="X322" s="12">
        <v>2</v>
      </c>
      <c r="Y322" s="12">
        <v>1</v>
      </c>
      <c r="Z322" s="58">
        <v>0</v>
      </c>
      <c r="AA322" s="58">
        <v>0</v>
      </c>
      <c r="AB322" s="58">
        <v>0</v>
      </c>
      <c r="AC322" s="58" t="e">
        <v>#N/A</v>
      </c>
    </row>
    <row r="323" spans="1:29" x14ac:dyDescent="0.3">
      <c r="A323" s="57">
        <v>2224626026</v>
      </c>
      <c r="B323" s="12" t="s">
        <v>3616</v>
      </c>
      <c r="C323" s="58" t="s">
        <v>107</v>
      </c>
      <c r="D323" s="58" t="s">
        <v>115</v>
      </c>
      <c r="E323" s="58">
        <v>145012</v>
      </c>
      <c r="F323" s="58">
        <v>5450001</v>
      </c>
      <c r="G323" s="58">
        <f>+IF(F323&gt;K323+100000,F323-K323,0)</f>
        <v>2419054</v>
      </c>
      <c r="H323" s="58">
        <v>172510</v>
      </c>
      <c r="I323" s="58">
        <v>0</v>
      </c>
      <c r="J323" s="58">
        <v>1739976</v>
      </c>
      <c r="K323" s="58">
        <v>3030947</v>
      </c>
      <c r="L323" s="12" t="s">
        <v>87</v>
      </c>
      <c r="M323" s="12" t="s">
        <v>89</v>
      </c>
      <c r="N323" s="12" t="s">
        <v>10</v>
      </c>
      <c r="O323" s="12">
        <v>4</v>
      </c>
      <c r="P323" s="12">
        <v>0</v>
      </c>
      <c r="Q323" s="12">
        <v>0</v>
      </c>
      <c r="R323" s="12">
        <v>76130</v>
      </c>
      <c r="S323" s="59">
        <v>5.5013698630136982</v>
      </c>
      <c r="T323" s="59">
        <v>30.153424657534245</v>
      </c>
      <c r="U323" s="12">
        <v>1</v>
      </c>
      <c r="V323" s="12">
        <v>0</v>
      </c>
      <c r="W323" s="12">
        <v>1</v>
      </c>
      <c r="X323" s="12">
        <v>2</v>
      </c>
      <c r="Y323" s="12">
        <v>1</v>
      </c>
      <c r="Z323" s="58">
        <v>0</v>
      </c>
      <c r="AA323" s="58">
        <v>0</v>
      </c>
      <c r="AB323" s="58">
        <v>0</v>
      </c>
      <c r="AC323" s="58" t="e">
        <v>#N/A</v>
      </c>
    </row>
    <row r="324" spans="1:29" x14ac:dyDescent="0.3">
      <c r="A324" s="57">
        <v>2224886024</v>
      </c>
      <c r="B324" s="12" t="s">
        <v>3619</v>
      </c>
      <c r="C324" s="58" t="s">
        <v>107</v>
      </c>
      <c r="D324" s="58" t="s">
        <v>115</v>
      </c>
      <c r="E324" s="58">
        <v>391</v>
      </c>
      <c r="F324" s="58">
        <v>7648868</v>
      </c>
      <c r="G324" s="58">
        <f>+IF(F324&gt;K324+100000,F324-K324,0)</f>
        <v>4610817</v>
      </c>
      <c r="H324" s="58">
        <v>197961</v>
      </c>
      <c r="I324" s="58">
        <v>0</v>
      </c>
      <c r="J324" s="58">
        <v>0</v>
      </c>
      <c r="K324" s="58">
        <v>3038051</v>
      </c>
      <c r="L324" s="12" t="s">
        <v>88</v>
      </c>
      <c r="M324" s="12" t="s">
        <v>89</v>
      </c>
      <c r="N324" s="12" t="s">
        <v>10</v>
      </c>
      <c r="O324" s="12">
        <v>4</v>
      </c>
      <c r="P324" s="12">
        <v>0</v>
      </c>
      <c r="Q324" s="12">
        <v>0</v>
      </c>
      <c r="R324" s="12">
        <v>76130</v>
      </c>
      <c r="S324" s="59">
        <v>5.5534246575342463</v>
      </c>
      <c r="T324" s="59">
        <v>30.161643835616438</v>
      </c>
      <c r="U324" s="12">
        <v>1</v>
      </c>
      <c r="V324" s="12">
        <v>0</v>
      </c>
      <c r="W324" s="12">
        <v>1</v>
      </c>
      <c r="X324" s="12">
        <v>2</v>
      </c>
      <c r="Y324" s="12">
        <v>1</v>
      </c>
      <c r="Z324" s="58">
        <v>0</v>
      </c>
      <c r="AA324" s="58">
        <v>0</v>
      </c>
      <c r="AB324" s="58">
        <v>0</v>
      </c>
      <c r="AC324" s="58" t="e">
        <v>#N/A</v>
      </c>
    </row>
    <row r="325" spans="1:29" x14ac:dyDescent="0.3">
      <c r="A325" s="57">
        <v>2224880868</v>
      </c>
      <c r="B325" s="12" t="s">
        <v>3620</v>
      </c>
      <c r="C325" s="58" t="s">
        <v>107</v>
      </c>
      <c r="D325" s="58" t="s">
        <v>115</v>
      </c>
      <c r="E325" s="58">
        <v>86157</v>
      </c>
      <c r="F325" s="58">
        <v>6272018</v>
      </c>
      <c r="G325" s="58">
        <f>+IF(F325&gt;K325+100000,F325-K325,0)</f>
        <v>3233783</v>
      </c>
      <c r="H325" s="58">
        <v>165940</v>
      </c>
      <c r="I325" s="58">
        <v>0</v>
      </c>
      <c r="J325" s="58">
        <v>4871632</v>
      </c>
      <c r="K325" s="58">
        <v>3038235</v>
      </c>
      <c r="L325" s="12" t="s">
        <v>87</v>
      </c>
      <c r="M325" s="12" t="s">
        <v>89</v>
      </c>
      <c r="N325" s="12" t="s">
        <v>10</v>
      </c>
      <c r="O325" s="12">
        <v>4</v>
      </c>
      <c r="P325" s="12">
        <v>0</v>
      </c>
      <c r="Q325" s="12">
        <v>0</v>
      </c>
      <c r="R325" s="12">
        <v>76130</v>
      </c>
      <c r="S325" s="59">
        <v>5.5534246575342463</v>
      </c>
      <c r="T325" s="59">
        <v>28.567123287671233</v>
      </c>
      <c r="U325" s="12">
        <v>2</v>
      </c>
      <c r="V325" s="12">
        <v>0</v>
      </c>
      <c r="W325" s="12">
        <v>1</v>
      </c>
      <c r="X325" s="12">
        <v>2</v>
      </c>
      <c r="Y325" s="12">
        <v>1</v>
      </c>
      <c r="Z325" s="58">
        <v>0</v>
      </c>
      <c r="AA325" s="58">
        <v>0</v>
      </c>
      <c r="AB325" s="58">
        <v>0</v>
      </c>
      <c r="AC325" s="58" t="e">
        <v>#N/A</v>
      </c>
    </row>
    <row r="326" spans="1:29" x14ac:dyDescent="0.3">
      <c r="A326" s="57">
        <v>2208042086</v>
      </c>
      <c r="B326" s="12" t="s">
        <v>3621</v>
      </c>
      <c r="C326" s="58" t="s">
        <v>107</v>
      </c>
      <c r="D326" s="58" t="s">
        <v>115</v>
      </c>
      <c r="E326" s="58"/>
      <c r="F326" s="58">
        <v>6498145</v>
      </c>
      <c r="G326" s="58">
        <f>+IF(F326&gt;K326+100000,F326-K326,0)</f>
        <v>3457198</v>
      </c>
      <c r="H326" s="58">
        <v>241514</v>
      </c>
      <c r="I326" s="58">
        <v>0</v>
      </c>
      <c r="J326" s="58">
        <v>4780000</v>
      </c>
      <c r="K326" s="58">
        <v>3040947</v>
      </c>
      <c r="L326" s="12" t="s">
        <v>87</v>
      </c>
      <c r="M326" s="12" t="s">
        <v>89</v>
      </c>
      <c r="N326" s="12" t="s">
        <v>10</v>
      </c>
      <c r="O326" s="12">
        <v>4</v>
      </c>
      <c r="P326" s="12">
        <v>0</v>
      </c>
      <c r="Q326" s="12">
        <v>0</v>
      </c>
      <c r="R326" s="12">
        <v>76130</v>
      </c>
      <c r="S326" s="59">
        <v>5.5534246575342463</v>
      </c>
      <c r="T326" s="59">
        <v>34.816438356164383</v>
      </c>
      <c r="U326" s="12">
        <v>2</v>
      </c>
      <c r="V326" s="12">
        <v>0</v>
      </c>
      <c r="W326" s="12">
        <v>1</v>
      </c>
      <c r="X326" s="12">
        <v>2</v>
      </c>
      <c r="Y326" s="12">
        <v>2</v>
      </c>
      <c r="Z326" s="58">
        <v>0</v>
      </c>
      <c r="AA326" s="58">
        <v>0</v>
      </c>
      <c r="AB326" s="58">
        <v>0</v>
      </c>
      <c r="AC326" s="58" t="e">
        <v>#N/A</v>
      </c>
    </row>
    <row r="327" spans="1:29" x14ac:dyDescent="0.3">
      <c r="A327" s="57">
        <v>2262062428</v>
      </c>
      <c r="B327" s="12" t="s">
        <v>3622</v>
      </c>
      <c r="C327" s="58" t="s">
        <v>107</v>
      </c>
      <c r="D327" s="58" t="s">
        <v>115</v>
      </c>
      <c r="E327" s="58"/>
      <c r="F327" s="58">
        <v>5256234</v>
      </c>
      <c r="G327" s="58">
        <f>+IF(F327&gt;K327+100000,F327-K327,0)</f>
        <v>2213155</v>
      </c>
      <c r="H327" s="58">
        <v>172510</v>
      </c>
      <c r="I327" s="58">
        <v>0</v>
      </c>
      <c r="J327" s="58">
        <v>0</v>
      </c>
      <c r="K327" s="58">
        <v>3043079</v>
      </c>
      <c r="L327" s="12" t="s">
        <v>88</v>
      </c>
      <c r="M327" s="12" t="s">
        <v>89</v>
      </c>
      <c r="N327" s="12" t="s">
        <v>10</v>
      </c>
      <c r="O327" s="12">
        <v>4</v>
      </c>
      <c r="P327" s="12">
        <v>0</v>
      </c>
      <c r="Q327" s="12">
        <v>0</v>
      </c>
      <c r="R327" s="12">
        <v>76130</v>
      </c>
      <c r="S327" s="59">
        <v>5.4657534246575343</v>
      </c>
      <c r="T327" s="59">
        <v>28.575342465753426</v>
      </c>
      <c r="U327" s="12">
        <v>2</v>
      </c>
      <c r="V327" s="12">
        <v>3</v>
      </c>
      <c r="W327" s="12">
        <v>1</v>
      </c>
      <c r="X327" s="12">
        <v>2</v>
      </c>
      <c r="Y327" s="12">
        <v>2</v>
      </c>
      <c r="Z327" s="58">
        <v>0</v>
      </c>
      <c r="AA327" s="58">
        <v>0</v>
      </c>
      <c r="AB327" s="58">
        <v>0</v>
      </c>
      <c r="AC327" s="58" t="e">
        <v>#N/A</v>
      </c>
    </row>
    <row r="328" spans="1:29" x14ac:dyDescent="0.3">
      <c r="A328" s="57">
        <v>66880444</v>
      </c>
      <c r="B328" s="12" t="s">
        <v>3625</v>
      </c>
      <c r="C328" s="58" t="s">
        <v>107</v>
      </c>
      <c r="D328" s="58" t="s">
        <v>115</v>
      </c>
      <c r="E328" s="58">
        <v>3432</v>
      </c>
      <c r="F328" s="58">
        <v>6630000</v>
      </c>
      <c r="G328" s="58">
        <f>+IF(F328&gt;K328+100000,F328-K328,0)</f>
        <v>3579053</v>
      </c>
      <c r="H328" s="58">
        <v>164060</v>
      </c>
      <c r="I328" s="58">
        <v>0</v>
      </c>
      <c r="J328" s="58">
        <v>3670000</v>
      </c>
      <c r="K328" s="58">
        <v>3050947</v>
      </c>
      <c r="L328" s="12" t="s">
        <v>87</v>
      </c>
      <c r="M328" s="12" t="s">
        <v>89</v>
      </c>
      <c r="N328" s="12" t="s">
        <v>10</v>
      </c>
      <c r="O328" s="12">
        <v>4</v>
      </c>
      <c r="P328" s="12">
        <v>0</v>
      </c>
      <c r="Q328" s="12">
        <v>0</v>
      </c>
      <c r="R328" s="12">
        <v>76130</v>
      </c>
      <c r="S328" s="59">
        <v>5.5835616438356164</v>
      </c>
      <c r="T328" s="59">
        <v>45.361643835616441</v>
      </c>
      <c r="U328" s="12">
        <v>2</v>
      </c>
      <c r="V328" s="12">
        <v>0</v>
      </c>
      <c r="W328" s="12">
        <v>1</v>
      </c>
      <c r="X328" s="12">
        <v>2</v>
      </c>
      <c r="Y328" s="12">
        <v>1</v>
      </c>
      <c r="Z328" s="58">
        <v>0</v>
      </c>
      <c r="AA328" s="58">
        <v>0</v>
      </c>
      <c r="AB328" s="58">
        <v>0</v>
      </c>
      <c r="AC328" s="58" t="e">
        <v>#N/A</v>
      </c>
    </row>
    <row r="329" spans="1:29" x14ac:dyDescent="0.3">
      <c r="A329" s="57">
        <v>2244066648</v>
      </c>
      <c r="B329" s="12" t="s">
        <v>3648</v>
      </c>
      <c r="C329" s="58" t="s">
        <v>107</v>
      </c>
      <c r="D329" s="58" t="s">
        <v>114</v>
      </c>
      <c r="E329" s="58"/>
      <c r="F329" s="58">
        <v>4431077</v>
      </c>
      <c r="G329" s="58">
        <f>+IF(F329&gt;K329+100000,F329-K329,0)</f>
        <v>1366692</v>
      </c>
      <c r="H329" s="58">
        <v>161009</v>
      </c>
      <c r="I329" s="58">
        <v>0</v>
      </c>
      <c r="J329" s="58">
        <v>4090000</v>
      </c>
      <c r="K329" s="58">
        <v>3064385</v>
      </c>
      <c r="L329" s="12" t="s">
        <v>87</v>
      </c>
      <c r="M329" s="12" t="s">
        <v>89</v>
      </c>
      <c r="N329" s="12" t="s">
        <v>10</v>
      </c>
      <c r="O329" s="12">
        <v>4</v>
      </c>
      <c r="P329" s="12">
        <v>0</v>
      </c>
      <c r="Q329" s="12">
        <v>0</v>
      </c>
      <c r="R329" s="12">
        <v>76130</v>
      </c>
      <c r="S329" s="59">
        <v>5.5534246575342463</v>
      </c>
      <c r="T329" s="59">
        <v>27.490410958904111</v>
      </c>
      <c r="U329" s="12">
        <v>1</v>
      </c>
      <c r="V329" s="12">
        <v>0</v>
      </c>
      <c r="W329" s="12">
        <v>1</v>
      </c>
      <c r="X329" s="12">
        <v>2</v>
      </c>
      <c r="Y329" s="12">
        <v>1</v>
      </c>
      <c r="Z329" s="58">
        <v>0</v>
      </c>
      <c r="AA329" s="58">
        <v>0</v>
      </c>
      <c r="AB329" s="58">
        <v>0</v>
      </c>
      <c r="AC329" s="58" t="e">
        <v>#N/A</v>
      </c>
    </row>
    <row r="330" spans="1:29" x14ac:dyDescent="0.3">
      <c r="A330" s="57">
        <v>2224628800</v>
      </c>
      <c r="B330" s="12" t="s">
        <v>3661</v>
      </c>
      <c r="C330" s="58" t="s">
        <v>107</v>
      </c>
      <c r="D330" s="58" t="s">
        <v>115</v>
      </c>
      <c r="E330" s="58">
        <v>128068</v>
      </c>
      <c r="F330" s="58">
        <v>6445355</v>
      </c>
      <c r="G330" s="58">
        <f>+IF(F330&gt;K330+100000,F330-K330,0)</f>
        <v>3367304</v>
      </c>
      <c r="H330" s="58">
        <v>282139</v>
      </c>
      <c r="I330" s="58">
        <v>0</v>
      </c>
      <c r="J330" s="58">
        <v>4000000</v>
      </c>
      <c r="K330" s="58">
        <v>3078051</v>
      </c>
      <c r="L330" s="12" t="s">
        <v>87</v>
      </c>
      <c r="M330" s="12" t="s">
        <v>89</v>
      </c>
      <c r="N330" s="12" t="s">
        <v>10</v>
      </c>
      <c r="O330" s="12">
        <v>4</v>
      </c>
      <c r="P330" s="12">
        <v>0</v>
      </c>
      <c r="Q330" s="12">
        <v>0</v>
      </c>
      <c r="R330" s="12">
        <v>76130</v>
      </c>
      <c r="S330" s="59">
        <v>5.7150684931506852</v>
      </c>
      <c r="T330" s="59">
        <v>28.931506849315067</v>
      </c>
      <c r="U330" s="12">
        <v>1</v>
      </c>
      <c r="V330" s="12">
        <v>3</v>
      </c>
      <c r="W330" s="12">
        <v>2</v>
      </c>
      <c r="X330" s="12">
        <v>2</v>
      </c>
      <c r="Y330" s="12">
        <v>1</v>
      </c>
      <c r="Z330" s="58">
        <v>0</v>
      </c>
      <c r="AA330" s="58">
        <v>0</v>
      </c>
      <c r="AB330" s="58">
        <v>0</v>
      </c>
      <c r="AC330" s="58" t="e">
        <v>#N/A</v>
      </c>
    </row>
    <row r="331" spans="1:29" x14ac:dyDescent="0.3">
      <c r="A331" s="57">
        <v>48666462</v>
      </c>
      <c r="B331" s="12" t="s">
        <v>3665</v>
      </c>
      <c r="C331" s="58" t="s">
        <v>107</v>
      </c>
      <c r="D331" s="58" t="s">
        <v>30</v>
      </c>
      <c r="E331" s="58">
        <v>1523193</v>
      </c>
      <c r="F331" s="58">
        <v>9815150</v>
      </c>
      <c r="G331" s="58">
        <f>+IF(F331&gt;K331+100000,F331-K331,0)</f>
        <v>6732405</v>
      </c>
      <c r="H331" s="58">
        <v>234850</v>
      </c>
      <c r="I331" s="58">
        <v>0</v>
      </c>
      <c r="J331" s="58">
        <v>4061797</v>
      </c>
      <c r="K331" s="58">
        <v>3082745</v>
      </c>
      <c r="L331" s="12" t="s">
        <v>87</v>
      </c>
      <c r="M331" s="12" t="s">
        <v>89</v>
      </c>
      <c r="N331" s="12" t="s">
        <v>10</v>
      </c>
      <c r="O331" s="12">
        <v>4</v>
      </c>
      <c r="P331" s="12">
        <v>0</v>
      </c>
      <c r="Q331" s="12">
        <v>0</v>
      </c>
      <c r="R331" s="12">
        <v>76306</v>
      </c>
      <c r="S331" s="59">
        <v>5.2493150684931509</v>
      </c>
      <c r="T331" s="59">
        <v>41.010958904109586</v>
      </c>
      <c r="U331" s="12">
        <v>2</v>
      </c>
      <c r="V331" s="12">
        <v>5</v>
      </c>
      <c r="W331" s="12">
        <v>2</v>
      </c>
      <c r="X331" s="12">
        <v>3</v>
      </c>
      <c r="Y331" s="12">
        <v>1</v>
      </c>
      <c r="Z331" s="58">
        <v>0</v>
      </c>
      <c r="AA331" s="58">
        <v>0</v>
      </c>
      <c r="AB331" s="58">
        <v>0</v>
      </c>
      <c r="AC331" s="58" t="e">
        <v>#N/A</v>
      </c>
    </row>
    <row r="332" spans="1:29" x14ac:dyDescent="0.3">
      <c r="A332" s="57">
        <v>2240684848</v>
      </c>
      <c r="B332" s="12" t="s">
        <v>3668</v>
      </c>
      <c r="C332" s="58" t="s">
        <v>107</v>
      </c>
      <c r="D332" s="58" t="s">
        <v>115</v>
      </c>
      <c r="E332" s="58">
        <v>632190</v>
      </c>
      <c r="F332" s="58">
        <v>5354820</v>
      </c>
      <c r="G332" s="58">
        <f>+IF(F332&gt;K332+100000,F332-K332,0)</f>
        <v>2270435</v>
      </c>
      <c r="H332" s="58">
        <v>296077</v>
      </c>
      <c r="I332" s="58">
        <v>0</v>
      </c>
      <c r="J332" s="58">
        <v>4778000</v>
      </c>
      <c r="K332" s="58">
        <v>3084385</v>
      </c>
      <c r="L332" s="12" t="s">
        <v>87</v>
      </c>
      <c r="M332" s="12" t="s">
        <v>89</v>
      </c>
      <c r="N332" s="12" t="s">
        <v>10</v>
      </c>
      <c r="O332" s="12">
        <v>4</v>
      </c>
      <c r="P332" s="12">
        <v>0</v>
      </c>
      <c r="Q332" s="12">
        <v>0</v>
      </c>
      <c r="R332" s="12">
        <v>76130</v>
      </c>
      <c r="S332" s="59">
        <v>5.6328767123287671</v>
      </c>
      <c r="T332" s="59">
        <v>34.197260273972603</v>
      </c>
      <c r="U332" s="12">
        <v>2</v>
      </c>
      <c r="V332" s="12">
        <v>0</v>
      </c>
      <c r="W332" s="12">
        <v>1</v>
      </c>
      <c r="X332" s="12">
        <v>2</v>
      </c>
      <c r="Y332" s="12">
        <v>1</v>
      </c>
      <c r="Z332" s="58">
        <v>0</v>
      </c>
      <c r="AA332" s="58">
        <v>0</v>
      </c>
      <c r="AB332" s="58">
        <v>0</v>
      </c>
      <c r="AC332" s="58" t="e">
        <v>#N/A</v>
      </c>
    </row>
    <row r="333" spans="1:29" x14ac:dyDescent="0.3">
      <c r="A333" s="57">
        <v>4042600</v>
      </c>
      <c r="B333" s="12" t="s">
        <v>3671</v>
      </c>
      <c r="C333" s="58" t="s">
        <v>107</v>
      </c>
      <c r="D333" s="58" t="s">
        <v>115</v>
      </c>
      <c r="E333" s="58"/>
      <c r="F333" s="58">
        <v>5496316</v>
      </c>
      <c r="G333" s="58">
        <f>+IF(F333&gt;K333+100000,F333-K333,0)</f>
        <v>2410643</v>
      </c>
      <c r="H333" s="58">
        <v>221710</v>
      </c>
      <c r="I333" s="58">
        <v>0</v>
      </c>
      <c r="J333" s="58">
        <v>5725604</v>
      </c>
      <c r="K333" s="58">
        <v>3085673</v>
      </c>
      <c r="L333" s="12" t="s">
        <v>87</v>
      </c>
      <c r="M333" s="12" t="s">
        <v>89</v>
      </c>
      <c r="N333" s="12" t="s">
        <v>10</v>
      </c>
      <c r="O333" s="12">
        <v>4</v>
      </c>
      <c r="P333" s="12">
        <v>0</v>
      </c>
      <c r="Q333" s="12">
        <v>0</v>
      </c>
      <c r="R333" s="12">
        <v>76130</v>
      </c>
      <c r="S333" s="59">
        <v>5.6356164383561644</v>
      </c>
      <c r="T333" s="59">
        <v>38.049315068493151</v>
      </c>
      <c r="U333" s="12">
        <v>1</v>
      </c>
      <c r="V333" s="12">
        <v>2</v>
      </c>
      <c r="W333" s="12">
        <v>2</v>
      </c>
      <c r="X333" s="12">
        <v>2</v>
      </c>
      <c r="Y333" s="12">
        <v>3</v>
      </c>
      <c r="Z333" s="58">
        <v>0</v>
      </c>
      <c r="AA333" s="58">
        <v>0</v>
      </c>
      <c r="AB333" s="58">
        <v>0</v>
      </c>
      <c r="AC333" s="58" t="e">
        <v>#N/A</v>
      </c>
    </row>
    <row r="334" spans="1:29" x14ac:dyDescent="0.3">
      <c r="A334" s="57">
        <v>2222042800</v>
      </c>
      <c r="B334" s="12" t="s">
        <v>3674</v>
      </c>
      <c r="C334" s="58" t="s">
        <v>107</v>
      </c>
      <c r="D334" s="58" t="s">
        <v>115</v>
      </c>
      <c r="E334" s="58">
        <v>509587</v>
      </c>
      <c r="F334" s="58">
        <v>7267875</v>
      </c>
      <c r="G334" s="58">
        <f>+IF(F334&gt;K334+100000,F334-K334,0)</f>
        <v>4175615</v>
      </c>
      <c r="H334" s="58">
        <v>250784</v>
      </c>
      <c r="I334" s="58">
        <v>0</v>
      </c>
      <c r="J334" s="58">
        <v>1500000</v>
      </c>
      <c r="K334" s="58">
        <v>3092260</v>
      </c>
      <c r="L334" s="12" t="s">
        <v>87</v>
      </c>
      <c r="M334" s="12" t="s">
        <v>89</v>
      </c>
      <c r="N334" s="12" t="s">
        <v>10</v>
      </c>
      <c r="O334" s="12">
        <v>4</v>
      </c>
      <c r="P334" s="12">
        <v>0</v>
      </c>
      <c r="Q334" s="12">
        <v>0</v>
      </c>
      <c r="R334" s="12">
        <v>68276</v>
      </c>
      <c r="S334" s="59">
        <v>6.7178082191780826</v>
      </c>
      <c r="T334" s="59">
        <v>32.131506849315066</v>
      </c>
      <c r="U334" s="12">
        <v>1</v>
      </c>
      <c r="V334" s="12">
        <v>2</v>
      </c>
      <c r="W334" s="12">
        <v>3</v>
      </c>
      <c r="X334" s="12">
        <v>3</v>
      </c>
      <c r="Y334" s="12">
        <v>5</v>
      </c>
      <c r="Z334" s="58">
        <v>0</v>
      </c>
      <c r="AA334" s="58">
        <v>0</v>
      </c>
      <c r="AB334" s="58">
        <v>0</v>
      </c>
      <c r="AC334" s="58" t="e">
        <v>#N/A</v>
      </c>
    </row>
    <row r="335" spans="1:29" x14ac:dyDescent="0.3">
      <c r="A335" s="57">
        <v>2224824240</v>
      </c>
      <c r="B335" s="12" t="s">
        <v>3679</v>
      </c>
      <c r="C335" s="58" t="s">
        <v>107</v>
      </c>
      <c r="D335" s="58" t="s">
        <v>115</v>
      </c>
      <c r="E335" s="58"/>
      <c r="F335" s="58">
        <v>5441003</v>
      </c>
      <c r="G335" s="58">
        <f>+IF(F335&gt;K335+100000,F335-K335,0)</f>
        <v>2346618</v>
      </c>
      <c r="H335" s="58">
        <v>185609</v>
      </c>
      <c r="I335" s="58">
        <v>0</v>
      </c>
      <c r="J335" s="58">
        <v>3499602</v>
      </c>
      <c r="K335" s="58">
        <v>3094385</v>
      </c>
      <c r="L335" s="12" t="s">
        <v>87</v>
      </c>
      <c r="M335" s="12" t="s">
        <v>89</v>
      </c>
      <c r="N335" s="12" t="s">
        <v>10</v>
      </c>
      <c r="O335" s="12">
        <v>4</v>
      </c>
      <c r="P335" s="12">
        <v>0</v>
      </c>
      <c r="Q335" s="12">
        <v>0</v>
      </c>
      <c r="R335" s="12">
        <v>76275</v>
      </c>
      <c r="S335" s="59">
        <v>5.6684931506849319</v>
      </c>
      <c r="T335" s="59">
        <v>31.210958904109589</v>
      </c>
      <c r="U335" s="12">
        <v>1</v>
      </c>
      <c r="V335" s="12">
        <v>2</v>
      </c>
      <c r="W335" s="12">
        <v>1</v>
      </c>
      <c r="X335" s="12">
        <v>2</v>
      </c>
      <c r="Y335" s="12">
        <v>3</v>
      </c>
      <c r="Z335" s="58">
        <v>0</v>
      </c>
      <c r="AA335" s="58">
        <v>0</v>
      </c>
      <c r="AB335" s="58">
        <v>0</v>
      </c>
      <c r="AC335" s="58" t="e">
        <v>#N/A</v>
      </c>
    </row>
    <row r="336" spans="1:29" x14ac:dyDescent="0.3">
      <c r="A336" s="57">
        <v>22480846</v>
      </c>
      <c r="B336" s="12" t="s">
        <v>3683</v>
      </c>
      <c r="C336" s="58" t="s">
        <v>107</v>
      </c>
      <c r="D336" s="58" t="s">
        <v>115</v>
      </c>
      <c r="E336" s="58">
        <v>149493</v>
      </c>
      <c r="F336" s="58">
        <v>5880280</v>
      </c>
      <c r="G336" s="58">
        <f>+IF(F336&gt;K336+100000,F336-K336,0)</f>
        <v>2780739</v>
      </c>
      <c r="H336" s="58">
        <v>288041</v>
      </c>
      <c r="I336" s="58">
        <v>0</v>
      </c>
      <c r="J336" s="58">
        <v>2800000</v>
      </c>
      <c r="K336" s="58">
        <v>3099541</v>
      </c>
      <c r="L336" s="12" t="s">
        <v>87</v>
      </c>
      <c r="M336" s="12" t="s">
        <v>89</v>
      </c>
      <c r="N336" s="12" t="s">
        <v>10</v>
      </c>
      <c r="O336" s="12">
        <v>4</v>
      </c>
      <c r="P336" s="12">
        <v>0</v>
      </c>
      <c r="Q336" s="12">
        <v>0</v>
      </c>
      <c r="R336" s="12">
        <v>11001</v>
      </c>
      <c r="S336" s="59">
        <v>5.7945205479452051</v>
      </c>
      <c r="T336" s="59">
        <v>47.69315068493151</v>
      </c>
      <c r="U336" s="12">
        <v>2</v>
      </c>
      <c r="V336" s="12">
        <v>0</v>
      </c>
      <c r="W336" s="12">
        <v>1</v>
      </c>
      <c r="X336" s="12">
        <v>2</v>
      </c>
      <c r="Y336" s="12">
        <v>1</v>
      </c>
      <c r="Z336" s="58">
        <v>0</v>
      </c>
      <c r="AA336" s="58">
        <v>0</v>
      </c>
      <c r="AB336" s="58">
        <v>0</v>
      </c>
      <c r="AC336" s="58" t="e">
        <v>#N/A</v>
      </c>
    </row>
    <row r="337" spans="1:29" x14ac:dyDescent="0.3">
      <c r="A337" s="57">
        <v>2064648628</v>
      </c>
      <c r="B337" s="12" t="s">
        <v>3691</v>
      </c>
      <c r="C337" s="58" t="s">
        <v>107</v>
      </c>
      <c r="D337" s="58" t="s">
        <v>114</v>
      </c>
      <c r="E337" s="58">
        <v>62352</v>
      </c>
      <c r="F337" s="58">
        <v>4215935</v>
      </c>
      <c r="G337" s="58">
        <f>+IF(F337&gt;K337+100000,F337-K337,0)</f>
        <v>1102988</v>
      </c>
      <c r="H337" s="58">
        <v>223986</v>
      </c>
      <c r="I337" s="58">
        <v>0</v>
      </c>
      <c r="J337" s="58">
        <v>3281934</v>
      </c>
      <c r="K337" s="58">
        <v>3112947</v>
      </c>
      <c r="L337" s="12" t="s">
        <v>87</v>
      </c>
      <c r="M337" s="12" t="s">
        <v>89</v>
      </c>
      <c r="N337" s="12" t="s">
        <v>10</v>
      </c>
      <c r="O337" s="12">
        <v>4</v>
      </c>
      <c r="P337" s="12">
        <v>0</v>
      </c>
      <c r="Q337" s="12">
        <v>0</v>
      </c>
      <c r="R337" s="12">
        <v>17380</v>
      </c>
      <c r="S337" s="59">
        <v>5.7150684931506852</v>
      </c>
      <c r="T337" s="59">
        <v>35.958904109589042</v>
      </c>
      <c r="U337" s="12">
        <v>1</v>
      </c>
      <c r="V337" s="12">
        <v>0</v>
      </c>
      <c r="W337" s="12">
        <v>2</v>
      </c>
      <c r="X337" s="12">
        <v>2</v>
      </c>
      <c r="Y337" s="12">
        <v>1</v>
      </c>
      <c r="Z337" s="58">
        <v>0</v>
      </c>
      <c r="AA337" s="58">
        <v>0</v>
      </c>
      <c r="AB337" s="58">
        <v>0</v>
      </c>
      <c r="AC337" s="58" t="e">
        <v>#N/A</v>
      </c>
    </row>
    <row r="338" spans="1:29" x14ac:dyDescent="0.3">
      <c r="A338" s="57">
        <v>2044024426</v>
      </c>
      <c r="B338" s="12" t="s">
        <v>3697</v>
      </c>
      <c r="C338" s="58" t="s">
        <v>107</v>
      </c>
      <c r="D338" s="58" t="s">
        <v>115</v>
      </c>
      <c r="E338" s="58"/>
      <c r="F338" s="58">
        <v>6916595</v>
      </c>
      <c r="G338" s="58">
        <f>+IF(F338&gt;K338+100000,F338-K338,0)</f>
        <v>3789775</v>
      </c>
      <c r="H338" s="58">
        <v>193958</v>
      </c>
      <c r="I338" s="58">
        <v>0</v>
      </c>
      <c r="J338" s="58">
        <v>2700000</v>
      </c>
      <c r="K338" s="58">
        <v>3126820</v>
      </c>
      <c r="L338" s="12" t="s">
        <v>87</v>
      </c>
      <c r="M338" s="12" t="s">
        <v>89</v>
      </c>
      <c r="N338" s="12" t="s">
        <v>10</v>
      </c>
      <c r="O338" s="12">
        <v>4</v>
      </c>
      <c r="P338" s="12">
        <v>0</v>
      </c>
      <c r="Q338" s="12">
        <v>0</v>
      </c>
      <c r="R338" s="12">
        <v>13052</v>
      </c>
      <c r="S338" s="59">
        <v>5.7945205479452051</v>
      </c>
      <c r="T338" s="59">
        <v>29.802739726027397</v>
      </c>
      <c r="U338" s="12">
        <v>1</v>
      </c>
      <c r="V338" s="12">
        <v>2</v>
      </c>
      <c r="W338" s="12">
        <v>2</v>
      </c>
      <c r="X338" s="12">
        <v>2</v>
      </c>
      <c r="Y338" s="12">
        <v>3</v>
      </c>
      <c r="Z338" s="58">
        <v>0</v>
      </c>
      <c r="AA338" s="58">
        <v>0</v>
      </c>
      <c r="AB338" s="58">
        <v>0</v>
      </c>
      <c r="AC338" s="58" t="e">
        <v>#N/A</v>
      </c>
    </row>
    <row r="339" spans="1:29" x14ac:dyDescent="0.3">
      <c r="A339" s="57">
        <v>2240606620</v>
      </c>
      <c r="B339" s="12" t="s">
        <v>3706</v>
      </c>
      <c r="C339" s="58" t="s">
        <v>107</v>
      </c>
      <c r="D339" s="58" t="s">
        <v>115</v>
      </c>
      <c r="E339" s="58">
        <v>203805</v>
      </c>
      <c r="F339" s="58">
        <v>6994562</v>
      </c>
      <c r="G339" s="58">
        <f>+IF(F339&gt;K339+100000,F339-K339,0)</f>
        <v>3841483</v>
      </c>
      <c r="H339" s="58">
        <v>187816</v>
      </c>
      <c r="I339" s="58">
        <v>0</v>
      </c>
      <c r="J339" s="58">
        <v>5795065</v>
      </c>
      <c r="K339" s="58">
        <v>3153079</v>
      </c>
      <c r="L339" s="12" t="s">
        <v>87</v>
      </c>
      <c r="M339" s="12" t="s">
        <v>89</v>
      </c>
      <c r="N339" s="12" t="s">
        <v>10</v>
      </c>
      <c r="O339" s="12">
        <v>4</v>
      </c>
      <c r="P339" s="12">
        <v>0</v>
      </c>
      <c r="Q339" s="12">
        <v>0</v>
      </c>
      <c r="R339" s="12">
        <v>76130</v>
      </c>
      <c r="S339" s="59">
        <v>5.9095890410958907</v>
      </c>
      <c r="T339" s="59">
        <v>36.021917808219179</v>
      </c>
      <c r="U339" s="12">
        <v>2</v>
      </c>
      <c r="V339" s="12">
        <v>0</v>
      </c>
      <c r="W339" s="12">
        <v>1</v>
      </c>
      <c r="X339" s="12">
        <v>2</v>
      </c>
      <c r="Y339" s="12">
        <v>1</v>
      </c>
      <c r="Z339" s="58">
        <v>0</v>
      </c>
      <c r="AA339" s="58">
        <v>0</v>
      </c>
      <c r="AB339" s="58">
        <v>0</v>
      </c>
      <c r="AC339" s="58" t="e">
        <v>#N/A</v>
      </c>
    </row>
    <row r="340" spans="1:29" x14ac:dyDescent="0.3">
      <c r="A340" s="57">
        <v>2240660628</v>
      </c>
      <c r="B340" s="12" t="s">
        <v>3707</v>
      </c>
      <c r="C340" s="58" t="s">
        <v>107</v>
      </c>
      <c r="D340" s="58" t="s">
        <v>114</v>
      </c>
      <c r="E340" s="58"/>
      <c r="F340" s="58">
        <v>4698714</v>
      </c>
      <c r="G340" s="58">
        <f>+IF(F340&gt;K340+100000,F340-K340,0)</f>
        <v>1544197</v>
      </c>
      <c r="H340" s="58">
        <v>143758</v>
      </c>
      <c r="I340" s="58">
        <v>0</v>
      </c>
      <c r="J340" s="58">
        <v>0</v>
      </c>
      <c r="K340" s="58">
        <v>3154517</v>
      </c>
      <c r="L340" s="12" t="s">
        <v>88</v>
      </c>
      <c r="M340" s="12" t="s">
        <v>89</v>
      </c>
      <c r="N340" s="12" t="s">
        <v>10</v>
      </c>
      <c r="O340" s="12">
        <v>4</v>
      </c>
      <c r="P340" s="12">
        <v>0</v>
      </c>
      <c r="Q340" s="12">
        <v>0</v>
      </c>
      <c r="R340" s="12">
        <v>76001</v>
      </c>
      <c r="S340" s="59">
        <v>6.3369863013698629</v>
      </c>
      <c r="T340" s="59">
        <v>35.060273972602737</v>
      </c>
      <c r="U340" s="12">
        <v>2</v>
      </c>
      <c r="V340" s="12">
        <v>2</v>
      </c>
      <c r="W340" s="12">
        <v>2</v>
      </c>
      <c r="X340" s="12">
        <v>2</v>
      </c>
      <c r="Y340" s="12">
        <v>1</v>
      </c>
      <c r="Z340" s="58">
        <v>0</v>
      </c>
      <c r="AA340" s="58">
        <v>0</v>
      </c>
      <c r="AB340" s="58">
        <v>0</v>
      </c>
      <c r="AC340" s="58" t="e">
        <v>#N/A</v>
      </c>
    </row>
    <row r="341" spans="1:29" x14ac:dyDescent="0.3">
      <c r="A341" s="57">
        <v>66804088</v>
      </c>
      <c r="B341" s="12" t="s">
        <v>3709</v>
      </c>
      <c r="C341" s="58" t="s">
        <v>107</v>
      </c>
      <c r="D341" s="58" t="s">
        <v>30</v>
      </c>
      <c r="E341" s="58">
        <v>845882</v>
      </c>
      <c r="F341" s="58">
        <v>11493054</v>
      </c>
      <c r="G341" s="58">
        <f>+IF(F341&gt;K341+100000,F341-K341,0)</f>
        <v>8336537</v>
      </c>
      <c r="H341" s="58">
        <v>296942</v>
      </c>
      <c r="I341" s="58">
        <v>0</v>
      </c>
      <c r="J341" s="58">
        <v>8270000</v>
      </c>
      <c r="K341" s="58">
        <v>3156517</v>
      </c>
      <c r="L341" s="12" t="s">
        <v>87</v>
      </c>
      <c r="M341" s="12" t="s">
        <v>89</v>
      </c>
      <c r="N341" s="12" t="s">
        <v>10</v>
      </c>
      <c r="O341" s="12">
        <v>4</v>
      </c>
      <c r="P341" s="12">
        <v>0</v>
      </c>
      <c r="Q341" s="12">
        <v>0</v>
      </c>
      <c r="R341" s="12">
        <v>76364</v>
      </c>
      <c r="S341" s="59">
        <v>5.8328767123287673</v>
      </c>
      <c r="T341" s="59">
        <v>55.906849315068492</v>
      </c>
      <c r="U341" s="12">
        <v>2</v>
      </c>
      <c r="V341" s="12">
        <v>2</v>
      </c>
      <c r="W341" s="12">
        <v>3</v>
      </c>
      <c r="X341" s="12">
        <v>2</v>
      </c>
      <c r="Y341" s="12">
        <v>4</v>
      </c>
      <c r="Z341" s="58">
        <v>0</v>
      </c>
      <c r="AA341" s="58">
        <v>0</v>
      </c>
      <c r="AB341" s="58">
        <v>0</v>
      </c>
      <c r="AC341" s="58" t="e">
        <v>#N/A</v>
      </c>
    </row>
    <row r="342" spans="1:29" x14ac:dyDescent="0.3">
      <c r="A342" s="57">
        <v>2068422886</v>
      </c>
      <c r="B342" s="12" t="s">
        <v>3720</v>
      </c>
      <c r="C342" s="58" t="s">
        <v>107</v>
      </c>
      <c r="D342" s="58" t="s">
        <v>30</v>
      </c>
      <c r="E342" s="58">
        <v>303500</v>
      </c>
      <c r="F342" s="58">
        <v>11423276</v>
      </c>
      <c r="G342" s="58">
        <f>+IF(F342&gt;K342+100000,F342-K342,0)</f>
        <v>8237156</v>
      </c>
      <c r="H342" s="58">
        <v>273660</v>
      </c>
      <c r="I342" s="58">
        <v>0</v>
      </c>
      <c r="J342" s="58">
        <v>3500000</v>
      </c>
      <c r="K342" s="58">
        <v>3186120</v>
      </c>
      <c r="L342" s="12" t="s">
        <v>87</v>
      </c>
      <c r="M342" s="12" t="s">
        <v>89</v>
      </c>
      <c r="N342" s="12" t="s">
        <v>10</v>
      </c>
      <c r="O342" s="12">
        <v>4</v>
      </c>
      <c r="P342" s="12">
        <v>0</v>
      </c>
      <c r="Q342" s="12">
        <v>0</v>
      </c>
      <c r="R342" s="12">
        <v>68418</v>
      </c>
      <c r="S342" s="59">
        <v>3.7780821917808218</v>
      </c>
      <c r="T342" s="59">
        <v>29.523287671232875</v>
      </c>
      <c r="U342" s="12">
        <v>2</v>
      </c>
      <c r="V342" s="12">
        <v>4</v>
      </c>
      <c r="W342" s="12">
        <v>2</v>
      </c>
      <c r="X342" s="12">
        <v>2</v>
      </c>
      <c r="Y342" s="12">
        <v>1</v>
      </c>
      <c r="Z342" s="58">
        <v>0</v>
      </c>
      <c r="AA342" s="58">
        <v>0</v>
      </c>
      <c r="AB342" s="58">
        <v>0</v>
      </c>
      <c r="AC342" s="58" t="e">
        <v>#N/A</v>
      </c>
    </row>
    <row r="343" spans="1:29" x14ac:dyDescent="0.3">
      <c r="A343" s="57">
        <v>2224644004</v>
      </c>
      <c r="B343" s="12" t="s">
        <v>3726</v>
      </c>
      <c r="C343" s="58" t="s">
        <v>107</v>
      </c>
      <c r="D343" s="58" t="s">
        <v>30</v>
      </c>
      <c r="E343" s="58">
        <v>3022879</v>
      </c>
      <c r="F343" s="58">
        <v>10000000</v>
      </c>
      <c r="G343" s="58">
        <f>+IF(F343&gt;K343+100000,F343-K343,0)</f>
        <v>6793488</v>
      </c>
      <c r="H343" s="58">
        <v>338703</v>
      </c>
      <c r="I343" s="58">
        <v>0</v>
      </c>
      <c r="J343" s="58">
        <v>2790000</v>
      </c>
      <c r="K343" s="58">
        <v>3206512</v>
      </c>
      <c r="L343" s="12" t="s">
        <v>87</v>
      </c>
      <c r="M343" s="12" t="s">
        <v>89</v>
      </c>
      <c r="N343" s="12" t="s">
        <v>10</v>
      </c>
      <c r="O343" s="12">
        <v>4</v>
      </c>
      <c r="P343" s="12">
        <v>0</v>
      </c>
      <c r="Q343" s="12">
        <v>0</v>
      </c>
      <c r="R343" s="12">
        <v>76130</v>
      </c>
      <c r="S343" s="59">
        <v>6.0520547945205481</v>
      </c>
      <c r="T343" s="59">
        <v>25.969863013698632</v>
      </c>
      <c r="U343" s="12">
        <v>1</v>
      </c>
      <c r="V343" s="12">
        <v>0</v>
      </c>
      <c r="W343" s="12">
        <v>1</v>
      </c>
      <c r="X343" s="12">
        <v>2</v>
      </c>
      <c r="Y343" s="12">
        <v>1</v>
      </c>
      <c r="Z343" s="58">
        <v>0</v>
      </c>
      <c r="AA343" s="58">
        <v>0</v>
      </c>
      <c r="AB343" s="58">
        <v>0</v>
      </c>
      <c r="AC343" s="58" t="e">
        <v>#N/A</v>
      </c>
    </row>
    <row r="344" spans="1:29" x14ac:dyDescent="0.3">
      <c r="A344" s="57">
        <v>26820666</v>
      </c>
      <c r="B344" s="12" t="s">
        <v>3742</v>
      </c>
      <c r="C344" s="58" t="s">
        <v>107</v>
      </c>
      <c r="D344" s="58" t="s">
        <v>115</v>
      </c>
      <c r="E344" s="58"/>
      <c r="F344" s="58">
        <v>7630690</v>
      </c>
      <c r="G344" s="58">
        <f>+IF(F344&gt;K344+100000,F344-K344,0)</f>
        <v>4341494</v>
      </c>
      <c r="H344" s="58">
        <v>340395</v>
      </c>
      <c r="I344" s="58">
        <v>0</v>
      </c>
      <c r="J344" s="58">
        <v>4100000</v>
      </c>
      <c r="K344" s="58">
        <v>3289196</v>
      </c>
      <c r="L344" s="12" t="s">
        <v>87</v>
      </c>
      <c r="M344" s="12" t="s">
        <v>89</v>
      </c>
      <c r="N344" s="12" t="s">
        <v>10</v>
      </c>
      <c r="O344" s="12">
        <v>4</v>
      </c>
      <c r="P344" s="12">
        <v>0</v>
      </c>
      <c r="Q344" s="12">
        <v>0</v>
      </c>
      <c r="R344" s="12">
        <v>76130</v>
      </c>
      <c r="S344" s="59">
        <v>3.7671232876712328</v>
      </c>
      <c r="T344" s="59">
        <v>56.767123287671232</v>
      </c>
      <c r="U344" s="12">
        <v>1</v>
      </c>
      <c r="V344" s="12">
        <v>0</v>
      </c>
      <c r="W344" s="12">
        <v>1</v>
      </c>
      <c r="X344" s="12">
        <v>4</v>
      </c>
      <c r="Y344" s="12">
        <v>4</v>
      </c>
      <c r="Z344" s="58">
        <v>0</v>
      </c>
      <c r="AA344" s="58">
        <v>0</v>
      </c>
      <c r="AB344" s="58">
        <v>0</v>
      </c>
      <c r="AC344" s="58" t="e">
        <v>#N/A</v>
      </c>
    </row>
    <row r="345" spans="1:29" x14ac:dyDescent="0.3">
      <c r="A345" s="57">
        <v>82424024</v>
      </c>
      <c r="B345" s="12" t="s">
        <v>3762</v>
      </c>
      <c r="C345" s="58" t="s">
        <v>107</v>
      </c>
      <c r="D345" s="58" t="s">
        <v>114</v>
      </c>
      <c r="E345" s="58"/>
      <c r="F345" s="58">
        <v>4565390</v>
      </c>
      <c r="G345" s="58">
        <f>+IF(F345&gt;K345+100000,F345-K345,0)</f>
        <v>1196311</v>
      </c>
      <c r="H345" s="58">
        <v>252428</v>
      </c>
      <c r="I345" s="58">
        <v>0</v>
      </c>
      <c r="J345" s="58">
        <v>4210000</v>
      </c>
      <c r="K345" s="58">
        <v>3369079</v>
      </c>
      <c r="L345" s="12" t="s">
        <v>87</v>
      </c>
      <c r="M345" s="12" t="s">
        <v>89</v>
      </c>
      <c r="N345" s="12" t="s">
        <v>10</v>
      </c>
      <c r="O345" s="12">
        <v>4</v>
      </c>
      <c r="P345" s="12">
        <v>0</v>
      </c>
      <c r="Q345" s="12">
        <v>0</v>
      </c>
      <c r="R345" s="12">
        <v>5001</v>
      </c>
      <c r="S345" s="59">
        <v>6.2520547945205482</v>
      </c>
      <c r="T345" s="59">
        <v>40.958904109589042</v>
      </c>
      <c r="U345" s="12">
        <v>1</v>
      </c>
      <c r="V345" s="12">
        <v>0</v>
      </c>
      <c r="W345" s="12">
        <v>1</v>
      </c>
      <c r="X345" s="12">
        <v>2</v>
      </c>
      <c r="Y345" s="12">
        <v>1</v>
      </c>
      <c r="Z345" s="58">
        <v>0</v>
      </c>
      <c r="AA345" s="58">
        <v>0</v>
      </c>
      <c r="AB345" s="58">
        <v>0</v>
      </c>
      <c r="AC345" s="58" t="e">
        <v>#N/A</v>
      </c>
    </row>
    <row r="346" spans="1:29" x14ac:dyDescent="0.3">
      <c r="A346" s="57">
        <v>22628600</v>
      </c>
      <c r="B346" s="12" t="s">
        <v>3767</v>
      </c>
      <c r="C346" s="58" t="s">
        <v>107</v>
      </c>
      <c r="D346" s="58" t="s">
        <v>115</v>
      </c>
      <c r="E346" s="58">
        <v>399100</v>
      </c>
      <c r="F346" s="58">
        <v>6783646</v>
      </c>
      <c r="G346" s="58">
        <f>+IF(F346&gt;K346+100000,F346-K346,0)</f>
        <v>3410392</v>
      </c>
      <c r="H346" s="58">
        <v>197961</v>
      </c>
      <c r="I346" s="58">
        <v>0</v>
      </c>
      <c r="J346" s="58">
        <v>1816805</v>
      </c>
      <c r="K346" s="58">
        <v>3373254</v>
      </c>
      <c r="L346" s="12" t="s">
        <v>87</v>
      </c>
      <c r="M346" s="12" t="s">
        <v>89</v>
      </c>
      <c r="N346" s="12" t="s">
        <v>10</v>
      </c>
      <c r="O346" s="12">
        <v>4</v>
      </c>
      <c r="P346" s="12">
        <v>0</v>
      </c>
      <c r="Q346" s="12">
        <v>0</v>
      </c>
      <c r="R346" s="12">
        <v>68895</v>
      </c>
      <c r="S346" s="59">
        <v>14.96986301369863</v>
      </c>
      <c r="T346" s="59">
        <v>60.684931506849317</v>
      </c>
      <c r="U346" s="12">
        <v>1</v>
      </c>
      <c r="V346" s="12">
        <v>1</v>
      </c>
      <c r="W346" s="12">
        <v>2</v>
      </c>
      <c r="X346" s="12">
        <v>2</v>
      </c>
      <c r="Y346" s="12">
        <v>2</v>
      </c>
      <c r="Z346" s="58">
        <v>0</v>
      </c>
      <c r="AA346" s="58">
        <v>0</v>
      </c>
      <c r="AB346" s="58">
        <v>0</v>
      </c>
      <c r="AC346" s="58" t="e">
        <v>#N/A</v>
      </c>
    </row>
    <row r="347" spans="1:29" x14ac:dyDescent="0.3">
      <c r="A347" s="57">
        <v>84462868</v>
      </c>
      <c r="B347" s="12" t="s">
        <v>3775</v>
      </c>
      <c r="C347" s="58" t="s">
        <v>107</v>
      </c>
      <c r="D347" s="58" t="s">
        <v>115</v>
      </c>
      <c r="E347" s="58"/>
      <c r="F347" s="58">
        <v>7593316</v>
      </c>
      <c r="G347" s="58">
        <f>+IF(F347&gt;K347+100000,F347-K347,0)</f>
        <v>4155421</v>
      </c>
      <c r="H347" s="58">
        <v>306140</v>
      </c>
      <c r="I347" s="58">
        <v>0</v>
      </c>
      <c r="J347" s="58">
        <v>2200000</v>
      </c>
      <c r="K347" s="58">
        <v>3437895</v>
      </c>
      <c r="L347" s="12" t="s">
        <v>87</v>
      </c>
      <c r="M347" s="12" t="s">
        <v>89</v>
      </c>
      <c r="N347" s="12" t="s">
        <v>10</v>
      </c>
      <c r="O347" s="12">
        <v>4</v>
      </c>
      <c r="P347" s="12">
        <v>0</v>
      </c>
      <c r="Q347" s="12">
        <v>0</v>
      </c>
      <c r="R347" s="12">
        <v>13838</v>
      </c>
      <c r="S347" s="59">
        <v>6.1315068493150688</v>
      </c>
      <c r="T347" s="59">
        <v>42.4</v>
      </c>
      <c r="U347" s="12">
        <v>1</v>
      </c>
      <c r="V347" s="12">
        <v>3</v>
      </c>
      <c r="W347" s="12">
        <v>1</v>
      </c>
      <c r="X347" s="12">
        <v>4</v>
      </c>
      <c r="Y347" s="12">
        <v>1</v>
      </c>
      <c r="Z347" s="58">
        <v>0</v>
      </c>
      <c r="AA347" s="58">
        <v>0</v>
      </c>
      <c r="AB347" s="58">
        <v>0</v>
      </c>
      <c r="AC347" s="58" t="e">
        <v>#N/A</v>
      </c>
    </row>
    <row r="348" spans="1:29" x14ac:dyDescent="0.3">
      <c r="A348" s="57">
        <v>2008846002</v>
      </c>
      <c r="B348" s="12" t="s">
        <v>3785</v>
      </c>
      <c r="C348" s="58" t="s">
        <v>107</v>
      </c>
      <c r="D348" s="58" t="s">
        <v>114</v>
      </c>
      <c r="E348" s="58">
        <v>1122000</v>
      </c>
      <c r="F348" s="58">
        <v>4909695</v>
      </c>
      <c r="G348" s="58">
        <f>+IF(F348&gt;K348+100000,F348-K348,0)</f>
        <v>1444815</v>
      </c>
      <c r="H348" s="58">
        <v>452368</v>
      </c>
      <c r="I348" s="58">
        <v>0</v>
      </c>
      <c r="J348" s="58">
        <v>2600000</v>
      </c>
      <c r="K348" s="58">
        <v>3464880</v>
      </c>
      <c r="L348" s="12" t="s">
        <v>87</v>
      </c>
      <c r="M348" s="12" t="s">
        <v>89</v>
      </c>
      <c r="N348" s="12" t="s">
        <v>10</v>
      </c>
      <c r="O348" s="12">
        <v>4</v>
      </c>
      <c r="P348" s="12">
        <v>0</v>
      </c>
      <c r="Q348" s="12">
        <v>0</v>
      </c>
      <c r="R348" s="12">
        <v>68001</v>
      </c>
      <c r="S348" s="59">
        <v>2.2821917808219179</v>
      </c>
      <c r="T348" s="59">
        <v>28.682191780821917</v>
      </c>
      <c r="U348" s="12">
        <v>1</v>
      </c>
      <c r="V348" s="12">
        <v>2</v>
      </c>
      <c r="W348" s="12">
        <v>2</v>
      </c>
      <c r="X348" s="12">
        <v>2</v>
      </c>
      <c r="Y348" s="12">
        <v>1</v>
      </c>
      <c r="Z348" s="58">
        <v>0</v>
      </c>
      <c r="AA348" s="58">
        <v>0</v>
      </c>
      <c r="AB348" s="58">
        <v>0</v>
      </c>
      <c r="AC348" s="58" t="e">
        <v>#N/A</v>
      </c>
    </row>
    <row r="349" spans="1:29" x14ac:dyDescent="0.3">
      <c r="A349" s="57">
        <v>2480888</v>
      </c>
      <c r="B349" s="12" t="s">
        <v>3789</v>
      </c>
      <c r="C349" s="58" t="s">
        <v>107</v>
      </c>
      <c r="D349" s="58" t="s">
        <v>115</v>
      </c>
      <c r="E349" s="58"/>
      <c r="F349" s="58">
        <v>7177379</v>
      </c>
      <c r="G349" s="58">
        <f>+IF(F349&gt;K349+100000,F349-K349,0)</f>
        <v>3682750</v>
      </c>
      <c r="H349" s="58">
        <v>242198</v>
      </c>
      <c r="I349" s="58">
        <v>0</v>
      </c>
      <c r="J349" s="58">
        <v>0</v>
      </c>
      <c r="K349" s="58">
        <v>3494629</v>
      </c>
      <c r="L349" s="12" t="s">
        <v>88</v>
      </c>
      <c r="M349" s="12" t="s">
        <v>89</v>
      </c>
      <c r="N349" s="12" t="s">
        <v>10</v>
      </c>
      <c r="O349" s="12">
        <v>4</v>
      </c>
      <c r="P349" s="12">
        <v>0</v>
      </c>
      <c r="Q349" s="12">
        <v>0</v>
      </c>
      <c r="R349" s="12">
        <v>68255</v>
      </c>
      <c r="S349" s="59">
        <v>5.5753424657534243</v>
      </c>
      <c r="T349" s="59">
        <v>48.279452054794518</v>
      </c>
      <c r="U349" s="12">
        <v>1</v>
      </c>
      <c r="V349" s="12">
        <v>2</v>
      </c>
      <c r="W349" s="12">
        <v>2</v>
      </c>
      <c r="X349" s="12">
        <v>2</v>
      </c>
      <c r="Y349" s="12">
        <v>4</v>
      </c>
      <c r="Z349" s="58">
        <v>0</v>
      </c>
      <c r="AA349" s="58">
        <v>0</v>
      </c>
      <c r="AB349" s="58">
        <v>0</v>
      </c>
      <c r="AC349" s="58" t="e">
        <v>#N/A</v>
      </c>
    </row>
    <row r="350" spans="1:29" x14ac:dyDescent="0.3">
      <c r="A350" s="57">
        <v>4262668</v>
      </c>
      <c r="B350" s="12" t="s">
        <v>3793</v>
      </c>
      <c r="C350" s="58" t="s">
        <v>107</v>
      </c>
      <c r="D350" s="58" t="s">
        <v>30</v>
      </c>
      <c r="E350" s="58">
        <v>908117</v>
      </c>
      <c r="F350" s="58">
        <v>8977117</v>
      </c>
      <c r="G350" s="58">
        <f>+IF(F350&gt;K350+100000,F350-K350,0)</f>
        <v>5466732</v>
      </c>
      <c r="H350" s="58">
        <v>266011</v>
      </c>
      <c r="I350" s="58">
        <v>0</v>
      </c>
      <c r="J350" s="58">
        <v>4760000</v>
      </c>
      <c r="K350" s="58">
        <v>3510385</v>
      </c>
      <c r="L350" s="12" t="s">
        <v>87</v>
      </c>
      <c r="M350" s="12" t="s">
        <v>89</v>
      </c>
      <c r="N350" s="12" t="s">
        <v>10</v>
      </c>
      <c r="O350" s="12">
        <v>4</v>
      </c>
      <c r="P350" s="12">
        <v>0</v>
      </c>
      <c r="Q350" s="12">
        <v>0</v>
      </c>
      <c r="R350" s="12">
        <v>76001</v>
      </c>
      <c r="S350" s="59">
        <v>6</v>
      </c>
      <c r="T350" s="59">
        <v>40.736986301369861</v>
      </c>
      <c r="U350" s="12">
        <v>1</v>
      </c>
      <c r="V350" s="12">
        <v>0</v>
      </c>
      <c r="W350" s="12">
        <v>1</v>
      </c>
      <c r="X350" s="12">
        <v>2</v>
      </c>
      <c r="Y350" s="12">
        <v>1</v>
      </c>
      <c r="Z350" s="58">
        <v>0</v>
      </c>
      <c r="AA350" s="58">
        <v>0</v>
      </c>
      <c r="AB350" s="58">
        <v>0</v>
      </c>
      <c r="AC350" s="58" t="e">
        <v>#N/A</v>
      </c>
    </row>
    <row r="351" spans="1:29" x14ac:dyDescent="0.3">
      <c r="A351" s="57">
        <v>2224624026</v>
      </c>
      <c r="B351" s="12" t="s">
        <v>3801</v>
      </c>
      <c r="C351" s="58" t="s">
        <v>107</v>
      </c>
      <c r="D351" s="58" t="s">
        <v>114</v>
      </c>
      <c r="E351" s="58"/>
      <c r="F351" s="58">
        <v>5277718</v>
      </c>
      <c r="G351" s="58">
        <f>+IF(F351&gt;K351+100000,F351-K351,0)</f>
        <v>1741201</v>
      </c>
      <c r="H351" s="58">
        <v>191774</v>
      </c>
      <c r="I351" s="58">
        <v>0</v>
      </c>
      <c r="J351" s="58">
        <v>2800000</v>
      </c>
      <c r="K351" s="58">
        <v>3536517</v>
      </c>
      <c r="L351" s="12" t="s">
        <v>87</v>
      </c>
      <c r="M351" s="12" t="s">
        <v>89</v>
      </c>
      <c r="N351" s="12" t="s">
        <v>10</v>
      </c>
      <c r="O351" s="12">
        <v>4</v>
      </c>
      <c r="P351" s="12">
        <v>0</v>
      </c>
      <c r="Q351" s="12">
        <v>0</v>
      </c>
      <c r="R351" s="12">
        <v>76130</v>
      </c>
      <c r="S351" s="59">
        <v>6</v>
      </c>
      <c r="T351" s="59">
        <v>30.556164383561644</v>
      </c>
      <c r="U351" s="12">
        <v>1</v>
      </c>
      <c r="V351" s="12">
        <v>0</v>
      </c>
      <c r="W351" s="12">
        <v>1</v>
      </c>
      <c r="X351" s="12">
        <v>2</v>
      </c>
      <c r="Y351" s="12">
        <v>1</v>
      </c>
      <c r="Z351" s="58">
        <v>0</v>
      </c>
      <c r="AA351" s="58">
        <v>0</v>
      </c>
      <c r="AB351" s="58">
        <v>0</v>
      </c>
      <c r="AC351" s="58" t="e">
        <v>#N/A</v>
      </c>
    </row>
    <row r="352" spans="1:29" x14ac:dyDescent="0.3">
      <c r="A352" s="57">
        <v>2044024626</v>
      </c>
      <c r="B352" s="12" t="s">
        <v>3804</v>
      </c>
      <c r="C352" s="58" t="s">
        <v>107</v>
      </c>
      <c r="D352" s="58" t="s">
        <v>114</v>
      </c>
      <c r="E352" s="58"/>
      <c r="F352" s="58">
        <v>5309522</v>
      </c>
      <c r="G352" s="58">
        <f>+IF(F352&gt;K352+100000,F352-K352,0)</f>
        <v>1765473</v>
      </c>
      <c r="H352" s="58">
        <v>308618</v>
      </c>
      <c r="I352" s="58">
        <v>0</v>
      </c>
      <c r="J352" s="58">
        <v>0</v>
      </c>
      <c r="K352" s="58">
        <v>3544049</v>
      </c>
      <c r="L352" s="12" t="s">
        <v>88</v>
      </c>
      <c r="M352" s="12" t="s">
        <v>89</v>
      </c>
      <c r="N352" s="12" t="s">
        <v>10</v>
      </c>
      <c r="O352" s="12">
        <v>4</v>
      </c>
      <c r="P352" s="12">
        <v>0</v>
      </c>
      <c r="Q352" s="12">
        <v>0</v>
      </c>
      <c r="R352" s="12">
        <v>13052</v>
      </c>
      <c r="S352" s="59">
        <v>3.4493150684931506</v>
      </c>
      <c r="T352" s="59">
        <v>28.920547945205481</v>
      </c>
      <c r="U352" s="12">
        <v>1</v>
      </c>
      <c r="V352" s="12">
        <v>3</v>
      </c>
      <c r="W352" s="12">
        <v>1</v>
      </c>
      <c r="X352" s="12">
        <v>3</v>
      </c>
      <c r="Y352" s="12">
        <v>3</v>
      </c>
      <c r="Z352" s="58">
        <v>0</v>
      </c>
      <c r="AA352" s="58">
        <v>0</v>
      </c>
      <c r="AB352" s="58">
        <v>0</v>
      </c>
      <c r="AC352" s="58" t="e">
        <v>#N/A</v>
      </c>
    </row>
    <row r="353" spans="1:29" x14ac:dyDescent="0.3">
      <c r="A353" s="57">
        <v>82264604</v>
      </c>
      <c r="B353" s="12" t="s">
        <v>3809</v>
      </c>
      <c r="C353" s="58" t="s">
        <v>107</v>
      </c>
      <c r="D353" s="58" t="s">
        <v>115</v>
      </c>
      <c r="E353" s="58">
        <v>1835013</v>
      </c>
      <c r="F353" s="58">
        <v>6330109</v>
      </c>
      <c r="G353" s="58">
        <f>+IF(F353&gt;K353+100000,F353-K353,0)</f>
        <v>2770436</v>
      </c>
      <c r="H353" s="58">
        <v>230013</v>
      </c>
      <c r="I353" s="58">
        <v>0</v>
      </c>
      <c r="J353" s="58">
        <v>4660000</v>
      </c>
      <c r="K353" s="58">
        <v>3559673</v>
      </c>
      <c r="L353" s="12" t="s">
        <v>87</v>
      </c>
      <c r="M353" s="12" t="s">
        <v>89</v>
      </c>
      <c r="N353" s="12" t="s">
        <v>10</v>
      </c>
      <c r="O353" s="12">
        <v>4</v>
      </c>
      <c r="P353" s="12">
        <v>0</v>
      </c>
      <c r="Q353" s="12">
        <v>0</v>
      </c>
      <c r="R353" s="12">
        <v>8001</v>
      </c>
      <c r="S353" s="59">
        <v>6.0794520547945208</v>
      </c>
      <c r="T353" s="59">
        <v>52.780821917808218</v>
      </c>
      <c r="U353" s="12">
        <v>1</v>
      </c>
      <c r="V353" s="12">
        <v>0</v>
      </c>
      <c r="W353" s="12">
        <v>1</v>
      </c>
      <c r="X353" s="12">
        <v>2</v>
      </c>
      <c r="Y353" s="12">
        <v>1</v>
      </c>
      <c r="Z353" s="58">
        <v>0</v>
      </c>
      <c r="AA353" s="58">
        <v>0</v>
      </c>
      <c r="AB353" s="58">
        <v>0</v>
      </c>
      <c r="AC353" s="58" t="e">
        <v>#N/A</v>
      </c>
    </row>
    <row r="354" spans="1:29" x14ac:dyDescent="0.3">
      <c r="A354" s="57">
        <v>84462446</v>
      </c>
      <c r="B354" s="12" t="s">
        <v>3812</v>
      </c>
      <c r="C354" s="58" t="s">
        <v>107</v>
      </c>
      <c r="D354" s="58" t="s">
        <v>114</v>
      </c>
      <c r="E354" s="58"/>
      <c r="F354" s="58">
        <v>5346720</v>
      </c>
      <c r="G354" s="58">
        <f>+IF(F354&gt;K354+100000,F354-K354,0)</f>
        <v>1774460</v>
      </c>
      <c r="H354" s="58">
        <v>301065</v>
      </c>
      <c r="I354" s="58">
        <v>0</v>
      </c>
      <c r="J354" s="58">
        <v>500000</v>
      </c>
      <c r="K354" s="58">
        <v>3572260</v>
      </c>
      <c r="L354" s="12" t="s">
        <v>87</v>
      </c>
      <c r="M354" s="12" t="s">
        <v>89</v>
      </c>
      <c r="N354" s="12" t="s">
        <v>10</v>
      </c>
      <c r="O354" s="12">
        <v>4</v>
      </c>
      <c r="P354" s="12">
        <v>0</v>
      </c>
      <c r="Q354" s="12">
        <v>0</v>
      </c>
      <c r="R354" s="12">
        <v>13838</v>
      </c>
      <c r="S354" s="59">
        <v>6.5506849315068489</v>
      </c>
      <c r="T354" s="59">
        <v>53.679452054794524</v>
      </c>
      <c r="U354" s="12">
        <v>1</v>
      </c>
      <c r="V354" s="12">
        <v>2</v>
      </c>
      <c r="W354" s="12">
        <v>1</v>
      </c>
      <c r="X354" s="12">
        <v>2</v>
      </c>
      <c r="Y354" s="12">
        <v>3</v>
      </c>
      <c r="Z354" s="58">
        <v>0</v>
      </c>
      <c r="AA354" s="58">
        <v>0</v>
      </c>
      <c r="AB354" s="58">
        <v>0</v>
      </c>
      <c r="AC354" s="58" t="e">
        <v>#N/A</v>
      </c>
    </row>
    <row r="355" spans="1:29" x14ac:dyDescent="0.3">
      <c r="A355" s="57">
        <v>2244840040</v>
      </c>
      <c r="B355" s="12" t="s">
        <v>3836</v>
      </c>
      <c r="C355" s="58" t="s">
        <v>107</v>
      </c>
      <c r="D355" s="58" t="s">
        <v>115</v>
      </c>
      <c r="E355" s="58">
        <v>901517</v>
      </c>
      <c r="F355" s="58">
        <v>5951914</v>
      </c>
      <c r="G355" s="58">
        <f>+IF(F355&gt;K355+100000,F355-K355,0)</f>
        <v>2316373</v>
      </c>
      <c r="H355" s="58">
        <v>155895</v>
      </c>
      <c r="I355" s="58">
        <v>0</v>
      </c>
      <c r="J355" s="58">
        <v>2600000</v>
      </c>
      <c r="K355" s="58">
        <v>3635541</v>
      </c>
      <c r="L355" s="12" t="s">
        <v>87</v>
      </c>
      <c r="M355" s="12" t="s">
        <v>89</v>
      </c>
      <c r="N355" s="12" t="s">
        <v>10</v>
      </c>
      <c r="O355" s="12">
        <v>4</v>
      </c>
      <c r="P355" s="12">
        <v>0</v>
      </c>
      <c r="Q355" s="12">
        <v>0</v>
      </c>
      <c r="R355" s="12">
        <v>76001</v>
      </c>
      <c r="S355" s="59">
        <v>6.6328767123287671</v>
      </c>
      <c r="T355" s="59">
        <v>30.306849315068494</v>
      </c>
      <c r="U355" s="12">
        <v>2</v>
      </c>
      <c r="V355" s="12">
        <v>2</v>
      </c>
      <c r="W355" s="12">
        <v>1</v>
      </c>
      <c r="X355" s="12">
        <v>2</v>
      </c>
      <c r="Y355" s="12">
        <v>1</v>
      </c>
      <c r="Z355" s="58">
        <v>0</v>
      </c>
      <c r="AA355" s="58">
        <v>0</v>
      </c>
      <c r="AB355" s="58">
        <v>0</v>
      </c>
      <c r="AC355" s="58" t="e">
        <v>#N/A</v>
      </c>
    </row>
    <row r="356" spans="1:29" x14ac:dyDescent="0.3">
      <c r="A356" s="57">
        <v>28462864</v>
      </c>
      <c r="B356" s="12" t="s">
        <v>3837</v>
      </c>
      <c r="C356" s="58" t="s">
        <v>107</v>
      </c>
      <c r="D356" s="58" t="s">
        <v>30</v>
      </c>
      <c r="E356" s="58"/>
      <c r="F356" s="58">
        <v>9651600</v>
      </c>
      <c r="G356" s="58">
        <f>+IF(F356&gt;K356+100000,F356-K356,0)</f>
        <v>6012110</v>
      </c>
      <c r="H356" s="58">
        <v>225292</v>
      </c>
      <c r="I356" s="58">
        <v>0</v>
      </c>
      <c r="J356" s="58">
        <v>3490000</v>
      </c>
      <c r="K356" s="58">
        <v>3639490</v>
      </c>
      <c r="L356" s="12" t="s">
        <v>87</v>
      </c>
      <c r="M356" s="12" t="s">
        <v>89</v>
      </c>
      <c r="N356" s="12" t="s">
        <v>10</v>
      </c>
      <c r="O356" s="12">
        <v>4</v>
      </c>
      <c r="P356" s="12">
        <v>0</v>
      </c>
      <c r="Q356" s="12">
        <v>0</v>
      </c>
      <c r="R356" s="12">
        <v>68615</v>
      </c>
      <c r="S356" s="59">
        <v>9.3424657534246567</v>
      </c>
      <c r="T356" s="59">
        <v>40.106849315068494</v>
      </c>
      <c r="U356" s="12">
        <v>2</v>
      </c>
      <c r="V356" s="12">
        <v>2</v>
      </c>
      <c r="W356" s="12">
        <v>1</v>
      </c>
      <c r="X356" s="12">
        <v>2</v>
      </c>
      <c r="Y356" s="12">
        <v>3</v>
      </c>
      <c r="Z356" s="58">
        <v>0</v>
      </c>
      <c r="AA356" s="58">
        <v>0</v>
      </c>
      <c r="AB356" s="58">
        <v>0</v>
      </c>
      <c r="AC356" s="58" t="e">
        <v>#N/A</v>
      </c>
    </row>
    <row r="357" spans="1:29" x14ac:dyDescent="0.3">
      <c r="A357" s="57">
        <v>4042244</v>
      </c>
      <c r="B357" s="12" t="s">
        <v>3853</v>
      </c>
      <c r="C357" s="58" t="s">
        <v>107</v>
      </c>
      <c r="D357" s="58" t="s">
        <v>115</v>
      </c>
      <c r="E357" s="58"/>
      <c r="F357" s="58">
        <v>7556712</v>
      </c>
      <c r="G357" s="58">
        <f>+IF(F357&gt;K357+100000,F357-K357,0)</f>
        <v>3862195</v>
      </c>
      <c r="H357" s="58">
        <v>202910</v>
      </c>
      <c r="I357" s="58">
        <v>0</v>
      </c>
      <c r="J357" s="58">
        <v>2200000</v>
      </c>
      <c r="K357" s="58">
        <v>3694517</v>
      </c>
      <c r="L357" s="12" t="s">
        <v>87</v>
      </c>
      <c r="M357" s="12" t="s">
        <v>89</v>
      </c>
      <c r="N357" s="12" t="s">
        <v>10</v>
      </c>
      <c r="O357" s="12">
        <v>4</v>
      </c>
      <c r="P357" s="12">
        <v>0</v>
      </c>
      <c r="Q357" s="12">
        <v>0</v>
      </c>
      <c r="R357" s="12">
        <v>76130</v>
      </c>
      <c r="S357" s="59">
        <v>6.5863013698630137</v>
      </c>
      <c r="T357" s="59">
        <v>38.328767123287669</v>
      </c>
      <c r="U357" s="12">
        <v>1</v>
      </c>
      <c r="V357" s="12">
        <v>2</v>
      </c>
      <c r="W357" s="12">
        <v>2</v>
      </c>
      <c r="X357" s="12">
        <v>2</v>
      </c>
      <c r="Y357" s="12">
        <v>1</v>
      </c>
      <c r="Z357" s="58">
        <v>0</v>
      </c>
      <c r="AA357" s="58">
        <v>0</v>
      </c>
      <c r="AB357" s="58">
        <v>0</v>
      </c>
      <c r="AC357" s="58" t="e">
        <v>#N/A</v>
      </c>
    </row>
    <row r="358" spans="1:29" x14ac:dyDescent="0.3">
      <c r="A358" s="57">
        <v>66006204</v>
      </c>
      <c r="B358" s="12" t="s">
        <v>3883</v>
      </c>
      <c r="C358" s="58" t="s">
        <v>107</v>
      </c>
      <c r="D358" s="58" t="s">
        <v>30</v>
      </c>
      <c r="E358" s="58"/>
      <c r="F358" s="58">
        <v>11058523</v>
      </c>
      <c r="G358" s="58">
        <f>+IF(F358&gt;K358+100000,F358-K358,0)</f>
        <v>7231315</v>
      </c>
      <c r="H358" s="58">
        <v>252197.00000000003</v>
      </c>
      <c r="I358" s="58">
        <v>0</v>
      </c>
      <c r="J358" s="58">
        <v>3412000</v>
      </c>
      <c r="K358" s="58">
        <v>3827208</v>
      </c>
      <c r="L358" s="12" t="s">
        <v>87</v>
      </c>
      <c r="M358" s="12" t="s">
        <v>89</v>
      </c>
      <c r="N358" s="12" t="s">
        <v>10</v>
      </c>
      <c r="O358" s="12">
        <v>4</v>
      </c>
      <c r="P358" s="12">
        <v>0</v>
      </c>
      <c r="Q358" s="12">
        <v>0</v>
      </c>
      <c r="R358" s="12">
        <v>76001</v>
      </c>
      <c r="S358" s="59">
        <v>9.0849315068493155</v>
      </c>
      <c r="T358" s="59">
        <v>44.816438356164383</v>
      </c>
      <c r="U358" s="12">
        <v>2</v>
      </c>
      <c r="V358" s="12">
        <v>0</v>
      </c>
      <c r="W358" s="12">
        <v>2</v>
      </c>
      <c r="X358" s="12">
        <v>2</v>
      </c>
      <c r="Y358" s="12">
        <v>3</v>
      </c>
      <c r="Z358" s="58">
        <v>0</v>
      </c>
      <c r="AA358" s="58">
        <v>0</v>
      </c>
      <c r="AB358" s="58">
        <v>0</v>
      </c>
      <c r="AC358" s="58" t="e">
        <v>#N/A</v>
      </c>
    </row>
    <row r="359" spans="1:29" x14ac:dyDescent="0.3">
      <c r="A359" s="57">
        <v>2224624880</v>
      </c>
      <c r="B359" s="12" t="s">
        <v>3885</v>
      </c>
      <c r="C359" s="58" t="s">
        <v>107</v>
      </c>
      <c r="D359" s="58" t="s">
        <v>116</v>
      </c>
      <c r="E359" s="58">
        <v>2218072</v>
      </c>
      <c r="F359" s="58">
        <v>16415299</v>
      </c>
      <c r="G359" s="58">
        <f>+IF(F359&gt;K359+100000,F359-K359,0)</f>
        <v>12570782</v>
      </c>
      <c r="H359" s="58">
        <v>543171</v>
      </c>
      <c r="I359" s="58">
        <v>0</v>
      </c>
      <c r="J359" s="58">
        <v>5863870</v>
      </c>
      <c r="K359" s="58">
        <v>3844517</v>
      </c>
      <c r="L359" s="12" t="s">
        <v>87</v>
      </c>
      <c r="M359" s="12" t="s">
        <v>89</v>
      </c>
      <c r="N359" s="12" t="s">
        <v>10</v>
      </c>
      <c r="O359" s="12">
        <v>4</v>
      </c>
      <c r="P359" s="12">
        <v>0</v>
      </c>
      <c r="Q359" s="12">
        <v>0</v>
      </c>
      <c r="R359" s="12">
        <v>76130</v>
      </c>
      <c r="S359" s="59">
        <v>7.1698630136986301</v>
      </c>
      <c r="T359" s="59">
        <v>35.641095890410959</v>
      </c>
      <c r="U359" s="12">
        <v>1</v>
      </c>
      <c r="V359" s="12">
        <v>2</v>
      </c>
      <c r="W359" s="12">
        <v>2</v>
      </c>
      <c r="X359" s="12">
        <v>2</v>
      </c>
      <c r="Y359" s="12">
        <v>3</v>
      </c>
      <c r="Z359" s="58">
        <v>0</v>
      </c>
      <c r="AA359" s="58">
        <v>0</v>
      </c>
      <c r="AB359" s="58">
        <v>0</v>
      </c>
      <c r="AC359" s="58" t="e">
        <v>#N/A</v>
      </c>
    </row>
    <row r="360" spans="1:29" x14ac:dyDescent="0.3">
      <c r="A360" s="57">
        <v>42020488</v>
      </c>
      <c r="B360" s="12" t="s">
        <v>3913</v>
      </c>
      <c r="C360" s="58" t="s">
        <v>107</v>
      </c>
      <c r="D360" s="58" t="s">
        <v>115</v>
      </c>
      <c r="E360" s="58">
        <v>717455</v>
      </c>
      <c r="F360" s="58">
        <v>6098456</v>
      </c>
      <c r="G360" s="58">
        <f>+IF(F360&gt;K360+100000,F360-K360,0)</f>
        <v>2066071</v>
      </c>
      <c r="H360" s="58">
        <v>238025</v>
      </c>
      <c r="I360" s="58">
        <v>0</v>
      </c>
      <c r="J360" s="58">
        <v>1000000</v>
      </c>
      <c r="K360" s="58">
        <v>4032385</v>
      </c>
      <c r="L360" s="12" t="s">
        <v>87</v>
      </c>
      <c r="M360" s="12" t="s">
        <v>89</v>
      </c>
      <c r="N360" s="12" t="s">
        <v>10</v>
      </c>
      <c r="O360" s="12">
        <v>4</v>
      </c>
      <c r="P360" s="12">
        <v>0</v>
      </c>
      <c r="Q360" s="12">
        <v>0</v>
      </c>
      <c r="R360" s="12">
        <v>76001</v>
      </c>
      <c r="S360" s="59">
        <v>10.084931506849315</v>
      </c>
      <c r="T360" s="59">
        <v>57.676712328767124</v>
      </c>
      <c r="U360" s="12">
        <v>2</v>
      </c>
      <c r="V360" s="12">
        <v>2</v>
      </c>
      <c r="W360" s="12">
        <v>2</v>
      </c>
      <c r="X360" s="12">
        <v>2</v>
      </c>
      <c r="Y360" s="12">
        <v>2</v>
      </c>
      <c r="Z360" s="58">
        <v>0</v>
      </c>
      <c r="AA360" s="58">
        <v>0</v>
      </c>
      <c r="AB360" s="58">
        <v>0</v>
      </c>
      <c r="AC360" s="58" t="e">
        <v>#N/A</v>
      </c>
    </row>
    <row r="361" spans="1:29" x14ac:dyDescent="0.3">
      <c r="A361" s="57">
        <v>2040608086</v>
      </c>
      <c r="B361" s="12" t="s">
        <v>3930</v>
      </c>
      <c r="C361" s="58" t="s">
        <v>107</v>
      </c>
      <c r="D361" s="58" t="s">
        <v>115</v>
      </c>
      <c r="E361" s="58">
        <v>1919231</v>
      </c>
      <c r="F361" s="58">
        <v>7764381</v>
      </c>
      <c r="G361" s="58">
        <f>+IF(F361&gt;K361+100000,F361-K361,0)</f>
        <v>3639302</v>
      </c>
      <c r="H361" s="58">
        <v>237554</v>
      </c>
      <c r="I361" s="58">
        <v>0</v>
      </c>
      <c r="J361" s="58">
        <v>4779685</v>
      </c>
      <c r="K361" s="58">
        <v>4125079</v>
      </c>
      <c r="L361" s="12" t="s">
        <v>87</v>
      </c>
      <c r="M361" s="12" t="s">
        <v>89</v>
      </c>
      <c r="N361" s="12" t="s">
        <v>10</v>
      </c>
      <c r="O361" s="12">
        <v>4</v>
      </c>
      <c r="P361" s="12">
        <v>0</v>
      </c>
      <c r="Q361" s="12">
        <v>0</v>
      </c>
      <c r="R361" s="12">
        <v>76001</v>
      </c>
      <c r="S361" s="59">
        <v>7.1698630136986301</v>
      </c>
      <c r="T361" s="59">
        <v>38.216438356164382</v>
      </c>
      <c r="U361" s="12">
        <v>1</v>
      </c>
      <c r="V361" s="12">
        <v>0</v>
      </c>
      <c r="W361" s="12">
        <v>1</v>
      </c>
      <c r="X361" s="12">
        <v>2</v>
      </c>
      <c r="Y361" s="12">
        <v>1</v>
      </c>
      <c r="Z361" s="58">
        <v>0</v>
      </c>
      <c r="AA361" s="58">
        <v>0</v>
      </c>
      <c r="AB361" s="58">
        <v>0</v>
      </c>
      <c r="AC361" s="58" t="e">
        <v>#N/A</v>
      </c>
    </row>
    <row r="362" spans="1:29" x14ac:dyDescent="0.3">
      <c r="A362" s="57">
        <v>20840886</v>
      </c>
      <c r="B362" s="12" t="s">
        <v>3939</v>
      </c>
      <c r="C362" s="58" t="s">
        <v>107</v>
      </c>
      <c r="D362" s="58" t="s">
        <v>115</v>
      </c>
      <c r="E362" s="58">
        <v>69534</v>
      </c>
      <c r="F362" s="58">
        <v>8665676</v>
      </c>
      <c r="G362" s="58">
        <f>+IF(F362&gt;K362+100000,F362-K362,0)</f>
        <v>4505159</v>
      </c>
      <c r="H362" s="58">
        <v>334875</v>
      </c>
      <c r="I362" s="58">
        <v>0</v>
      </c>
      <c r="J362" s="58">
        <v>6500000</v>
      </c>
      <c r="K362" s="58">
        <v>4160517</v>
      </c>
      <c r="L362" s="12" t="s">
        <v>87</v>
      </c>
      <c r="M362" s="12" t="s">
        <v>89</v>
      </c>
      <c r="N362" s="12" t="s">
        <v>10</v>
      </c>
      <c r="O362" s="12">
        <v>4</v>
      </c>
      <c r="P362" s="12">
        <v>0</v>
      </c>
      <c r="Q362" s="12">
        <v>0</v>
      </c>
      <c r="R362" s="12">
        <v>25572</v>
      </c>
      <c r="S362" s="59">
        <v>6.8849315068493153</v>
      </c>
      <c r="T362" s="59">
        <v>37.282191780821918</v>
      </c>
      <c r="U362" s="12">
        <v>2</v>
      </c>
      <c r="V362" s="12">
        <v>0</v>
      </c>
      <c r="W362" s="12">
        <v>1</v>
      </c>
      <c r="X362" s="12">
        <v>3</v>
      </c>
      <c r="Y362" s="12">
        <v>1</v>
      </c>
      <c r="Z362" s="58">
        <v>0</v>
      </c>
      <c r="AA362" s="58">
        <v>0</v>
      </c>
      <c r="AB362" s="58">
        <v>0</v>
      </c>
      <c r="AC362" s="58" t="e">
        <v>#N/A</v>
      </c>
    </row>
    <row r="363" spans="1:29" x14ac:dyDescent="0.3">
      <c r="A363" s="57">
        <v>20448624</v>
      </c>
      <c r="B363" s="12" t="s">
        <v>3945</v>
      </c>
      <c r="C363" s="58" t="s">
        <v>107</v>
      </c>
      <c r="D363" s="58" t="s">
        <v>30</v>
      </c>
      <c r="E363" s="58">
        <v>492801</v>
      </c>
      <c r="F363" s="58">
        <v>12150010</v>
      </c>
      <c r="G363" s="58">
        <f>+IF(F363&gt;K363+100000,F363-K363,0)</f>
        <v>7945115</v>
      </c>
      <c r="H363" s="58">
        <v>297726</v>
      </c>
      <c r="I363" s="58">
        <v>0</v>
      </c>
      <c r="J363" s="58">
        <v>6680000</v>
      </c>
      <c r="K363" s="58">
        <v>4204895</v>
      </c>
      <c r="L363" s="12" t="s">
        <v>87</v>
      </c>
      <c r="M363" s="12" t="s">
        <v>89</v>
      </c>
      <c r="N363" s="12" t="s">
        <v>10</v>
      </c>
      <c r="O363" s="12">
        <v>4</v>
      </c>
      <c r="P363" s="12">
        <v>0</v>
      </c>
      <c r="Q363" s="12">
        <v>0</v>
      </c>
      <c r="R363" s="12">
        <v>76130</v>
      </c>
      <c r="S363" s="59">
        <v>0.59726027397260273</v>
      </c>
      <c r="T363" s="59">
        <v>38.950684931506849</v>
      </c>
      <c r="U363" s="12">
        <v>2</v>
      </c>
      <c r="V363" s="12">
        <v>2</v>
      </c>
      <c r="W363" s="12">
        <v>1</v>
      </c>
      <c r="X363" s="12">
        <v>2</v>
      </c>
      <c r="Y363" s="12">
        <v>3</v>
      </c>
      <c r="Z363" s="58">
        <v>0</v>
      </c>
      <c r="AA363" s="58">
        <v>0</v>
      </c>
      <c r="AB363" s="58">
        <v>0</v>
      </c>
      <c r="AC363" s="58" t="e">
        <v>#N/A</v>
      </c>
    </row>
    <row r="364" spans="1:29" x14ac:dyDescent="0.3">
      <c r="A364" s="57">
        <v>28448022</v>
      </c>
      <c r="B364" s="12" t="s">
        <v>3951</v>
      </c>
      <c r="C364" s="58" t="s">
        <v>107</v>
      </c>
      <c r="D364" s="58" t="s">
        <v>114</v>
      </c>
      <c r="E364" s="58"/>
      <c r="F364" s="58">
        <v>5529299</v>
      </c>
      <c r="G364" s="58">
        <f>+IF(F364&gt;K364+100000,F364-K364,0)</f>
        <v>1295779</v>
      </c>
      <c r="H364" s="58">
        <v>148471</v>
      </c>
      <c r="I364" s="58">
        <v>0</v>
      </c>
      <c r="J364" s="58">
        <v>0</v>
      </c>
      <c r="K364" s="58">
        <v>4233520</v>
      </c>
      <c r="L364" s="12" t="s">
        <v>88</v>
      </c>
      <c r="M364" s="12" t="s">
        <v>89</v>
      </c>
      <c r="N364" s="12" t="s">
        <v>10</v>
      </c>
      <c r="O364" s="12">
        <v>4</v>
      </c>
      <c r="P364" s="12">
        <v>0</v>
      </c>
      <c r="Q364" s="12">
        <v>0</v>
      </c>
      <c r="R364" s="12">
        <v>68615</v>
      </c>
      <c r="S364" s="59">
        <v>10.301369863013699</v>
      </c>
      <c r="T364" s="59">
        <v>43.553424657534244</v>
      </c>
      <c r="U364" s="12">
        <v>2</v>
      </c>
      <c r="V364" s="12">
        <v>3</v>
      </c>
      <c r="W364" s="12">
        <v>1</v>
      </c>
      <c r="X364" s="12">
        <v>2</v>
      </c>
      <c r="Y364" s="12">
        <v>3</v>
      </c>
      <c r="Z364" s="58">
        <v>0</v>
      </c>
      <c r="AA364" s="58">
        <v>0</v>
      </c>
      <c r="AB364" s="58">
        <v>0</v>
      </c>
      <c r="AC364" s="58" t="e">
        <v>#N/A</v>
      </c>
    </row>
    <row r="365" spans="1:29" x14ac:dyDescent="0.3">
      <c r="A365" s="57">
        <v>66888644</v>
      </c>
      <c r="B365" s="12" t="s">
        <v>3968</v>
      </c>
      <c r="C365" s="58" t="s">
        <v>107</v>
      </c>
      <c r="D365" s="58" t="s">
        <v>115</v>
      </c>
      <c r="E365" s="58">
        <v>298225</v>
      </c>
      <c r="F365" s="58">
        <v>6650994</v>
      </c>
      <c r="G365" s="58">
        <f>+IF(F365&gt;K365+100000,F365-K365,0)</f>
        <v>2378047</v>
      </c>
      <c r="H365" s="58">
        <v>172504</v>
      </c>
      <c r="I365" s="58">
        <v>0</v>
      </c>
      <c r="J365" s="58">
        <v>3050485</v>
      </c>
      <c r="K365" s="58">
        <v>4272947</v>
      </c>
      <c r="L365" s="12" t="s">
        <v>87</v>
      </c>
      <c r="M365" s="12" t="s">
        <v>89</v>
      </c>
      <c r="N365" s="12" t="s">
        <v>10</v>
      </c>
      <c r="O365" s="12">
        <v>4</v>
      </c>
      <c r="P365" s="12">
        <v>0</v>
      </c>
      <c r="Q365" s="12">
        <v>0</v>
      </c>
      <c r="R365" s="12">
        <v>76130</v>
      </c>
      <c r="S365" s="59">
        <v>7.882191780821918</v>
      </c>
      <c r="T365" s="59">
        <v>53.4</v>
      </c>
      <c r="U365" s="12">
        <v>1</v>
      </c>
      <c r="V365" s="12">
        <v>0</v>
      </c>
      <c r="W365" s="12">
        <v>1</v>
      </c>
      <c r="X365" s="12">
        <v>2</v>
      </c>
      <c r="Y365" s="12">
        <v>1</v>
      </c>
      <c r="Z365" s="58">
        <v>0</v>
      </c>
      <c r="AA365" s="58">
        <v>0</v>
      </c>
      <c r="AB365" s="58">
        <v>0</v>
      </c>
      <c r="AC365" s="58" t="e">
        <v>#N/A</v>
      </c>
    </row>
    <row r="366" spans="1:29" x14ac:dyDescent="0.3">
      <c r="A366" s="57">
        <v>4206040</v>
      </c>
      <c r="B366" s="12" t="s">
        <v>4006</v>
      </c>
      <c r="C366" s="58" t="s">
        <v>107</v>
      </c>
      <c r="D366" s="58" t="s">
        <v>116</v>
      </c>
      <c r="E366" s="58">
        <v>1986068</v>
      </c>
      <c r="F366" s="58">
        <v>18381855</v>
      </c>
      <c r="G366" s="58">
        <f>+IF(F366&gt;K366+100000,F366-K366,0)</f>
        <v>13887338</v>
      </c>
      <c r="H366" s="58">
        <v>531666</v>
      </c>
      <c r="I366" s="58">
        <v>0</v>
      </c>
      <c r="J366" s="58">
        <v>12088652</v>
      </c>
      <c r="K366" s="58">
        <v>4494517</v>
      </c>
      <c r="L366" s="12" t="s">
        <v>87</v>
      </c>
      <c r="M366" s="12" t="s">
        <v>89</v>
      </c>
      <c r="N366" s="12" t="s">
        <v>10</v>
      </c>
      <c r="O366" s="12">
        <v>4</v>
      </c>
      <c r="P366" s="12">
        <v>0</v>
      </c>
      <c r="Q366" s="12">
        <v>0</v>
      </c>
      <c r="R366" s="12">
        <v>76130</v>
      </c>
      <c r="S366" s="59">
        <v>7.7972602739726025</v>
      </c>
      <c r="T366" s="59">
        <v>50.084931506849315</v>
      </c>
      <c r="U366" s="12">
        <v>1</v>
      </c>
      <c r="V366" s="12">
        <v>2</v>
      </c>
      <c r="W366" s="12">
        <v>1</v>
      </c>
      <c r="X366" s="12">
        <v>2</v>
      </c>
      <c r="Y366" s="12">
        <v>3</v>
      </c>
      <c r="Z366" s="58">
        <v>0</v>
      </c>
      <c r="AA366" s="58">
        <v>0</v>
      </c>
      <c r="AB366" s="58">
        <v>0</v>
      </c>
      <c r="AC366" s="58" t="e">
        <v>#N/A</v>
      </c>
    </row>
    <row r="367" spans="1:29" x14ac:dyDescent="0.3">
      <c r="A367" s="57">
        <v>4208260</v>
      </c>
      <c r="B367" s="12" t="s">
        <v>4015</v>
      </c>
      <c r="C367" s="58" t="s">
        <v>107</v>
      </c>
      <c r="D367" s="58" t="s">
        <v>30</v>
      </c>
      <c r="E367" s="58"/>
      <c r="F367" s="58">
        <v>9897495</v>
      </c>
      <c r="G367" s="58">
        <f>+IF(F367&gt;K367+100000,F367-K367,0)</f>
        <v>5318978</v>
      </c>
      <c r="H367" s="58">
        <v>284569</v>
      </c>
      <c r="I367" s="58">
        <v>0</v>
      </c>
      <c r="J367" s="58">
        <v>7000000</v>
      </c>
      <c r="K367" s="58">
        <v>4578517</v>
      </c>
      <c r="L367" s="12" t="s">
        <v>87</v>
      </c>
      <c r="M367" s="12" t="s">
        <v>89</v>
      </c>
      <c r="N367" s="12" t="s">
        <v>10</v>
      </c>
      <c r="O367" s="12">
        <v>4</v>
      </c>
      <c r="P367" s="12">
        <v>0</v>
      </c>
      <c r="Q367" s="12">
        <v>0</v>
      </c>
      <c r="R367" s="12">
        <v>76130</v>
      </c>
      <c r="S367" s="59">
        <v>9.7561643835616429</v>
      </c>
      <c r="T367" s="59">
        <v>47.635616438356166</v>
      </c>
      <c r="U367" s="12">
        <v>1</v>
      </c>
      <c r="V367" s="12">
        <v>2</v>
      </c>
      <c r="W367" s="12">
        <v>1</v>
      </c>
      <c r="X367" s="12">
        <v>2</v>
      </c>
      <c r="Y367" s="12">
        <v>3</v>
      </c>
      <c r="Z367" s="58">
        <v>0</v>
      </c>
      <c r="AA367" s="58">
        <v>0</v>
      </c>
      <c r="AB367" s="58">
        <v>0</v>
      </c>
      <c r="AC367" s="58" t="e">
        <v>#N/A</v>
      </c>
    </row>
    <row r="368" spans="1:29" x14ac:dyDescent="0.3">
      <c r="A368" s="57">
        <v>2224624060</v>
      </c>
      <c r="B368" s="12" t="s">
        <v>4061</v>
      </c>
      <c r="C368" s="58" t="s">
        <v>107</v>
      </c>
      <c r="D368" s="58" t="s">
        <v>116</v>
      </c>
      <c r="E368" s="58">
        <v>1121100</v>
      </c>
      <c r="F368" s="58">
        <v>15115976</v>
      </c>
      <c r="G368" s="58">
        <f>+IF(F368&gt;K368+100000,F368-K368,0)</f>
        <v>10177793</v>
      </c>
      <c r="H368" s="58">
        <v>395923</v>
      </c>
      <c r="I368" s="58">
        <v>0</v>
      </c>
      <c r="J368" s="58">
        <v>10500000</v>
      </c>
      <c r="K368" s="58">
        <v>4938183</v>
      </c>
      <c r="L368" s="12" t="s">
        <v>87</v>
      </c>
      <c r="M368" s="12" t="s">
        <v>89</v>
      </c>
      <c r="N368" s="12" t="s">
        <v>10</v>
      </c>
      <c r="O368" s="12">
        <v>4</v>
      </c>
      <c r="P368" s="12">
        <v>0</v>
      </c>
      <c r="Q368" s="12">
        <v>0</v>
      </c>
      <c r="R368" s="12">
        <v>76130</v>
      </c>
      <c r="S368" s="59">
        <v>8.6712328767123292</v>
      </c>
      <c r="T368" s="59">
        <v>30.260273972602739</v>
      </c>
      <c r="U368" s="12">
        <v>2</v>
      </c>
      <c r="V368" s="12">
        <v>3</v>
      </c>
      <c r="W368" s="12">
        <v>1</v>
      </c>
      <c r="X368" s="12">
        <v>2</v>
      </c>
      <c r="Y368" s="12">
        <v>1</v>
      </c>
      <c r="Z368" s="58">
        <v>0</v>
      </c>
      <c r="AA368" s="58">
        <v>0</v>
      </c>
      <c r="AB368" s="58">
        <v>0</v>
      </c>
      <c r="AC368" s="58" t="e">
        <v>#N/A</v>
      </c>
    </row>
    <row r="369" spans="1:29" x14ac:dyDescent="0.3">
      <c r="A369" s="57">
        <v>2224620462</v>
      </c>
      <c r="B369" s="12" t="s">
        <v>4068</v>
      </c>
      <c r="C369" s="58" t="s">
        <v>107</v>
      </c>
      <c r="D369" s="58" t="s">
        <v>115</v>
      </c>
      <c r="E369" s="58">
        <v>303308</v>
      </c>
      <c r="F369" s="58">
        <v>7488678</v>
      </c>
      <c r="G369" s="58">
        <f>+IF(F369&gt;K369+100000,F369-K369,0)</f>
        <v>2499691</v>
      </c>
      <c r="H369" s="58">
        <v>404782</v>
      </c>
      <c r="I369" s="58">
        <v>0</v>
      </c>
      <c r="J369" s="58">
        <v>5980000</v>
      </c>
      <c r="K369" s="58">
        <v>4988987</v>
      </c>
      <c r="L369" s="12" t="s">
        <v>87</v>
      </c>
      <c r="M369" s="12" t="s">
        <v>89</v>
      </c>
      <c r="N369" s="12" t="s">
        <v>10</v>
      </c>
      <c r="O369" s="12">
        <v>4</v>
      </c>
      <c r="P369" s="12">
        <v>0</v>
      </c>
      <c r="Q369" s="12">
        <v>0</v>
      </c>
      <c r="R369" s="12">
        <v>76130</v>
      </c>
      <c r="S369" s="59">
        <v>4.3479452054794523</v>
      </c>
      <c r="T369" s="59">
        <v>34.830136986301369</v>
      </c>
      <c r="U369" s="12">
        <v>2</v>
      </c>
      <c r="V369" s="12">
        <v>0</v>
      </c>
      <c r="W369" s="12">
        <v>1</v>
      </c>
      <c r="X369" s="12">
        <v>2</v>
      </c>
      <c r="Y369" s="12">
        <v>1</v>
      </c>
      <c r="Z369" s="58">
        <v>0</v>
      </c>
      <c r="AA369" s="58">
        <v>0</v>
      </c>
      <c r="AB369" s="58">
        <v>0</v>
      </c>
      <c r="AC369" s="58" t="e">
        <v>#N/A</v>
      </c>
    </row>
    <row r="370" spans="1:29" x14ac:dyDescent="0.3">
      <c r="A370" s="57">
        <v>22648620</v>
      </c>
      <c r="B370" s="12" t="s">
        <v>4070</v>
      </c>
      <c r="C370" s="58" t="s">
        <v>107</v>
      </c>
      <c r="D370" s="58" t="s">
        <v>30</v>
      </c>
      <c r="E370" s="58">
        <v>897600</v>
      </c>
      <c r="F370" s="58">
        <v>12976923</v>
      </c>
      <c r="G370" s="58">
        <f>+IF(F370&gt;K370+100000,F370-K370,0)</f>
        <v>7964931</v>
      </c>
      <c r="H370" s="58">
        <v>361695</v>
      </c>
      <c r="I370" s="58">
        <v>0</v>
      </c>
      <c r="J370" s="58">
        <v>880000</v>
      </c>
      <c r="K370" s="58">
        <v>5011992</v>
      </c>
      <c r="L370" s="12" t="s">
        <v>87</v>
      </c>
      <c r="M370" s="12" t="s">
        <v>89</v>
      </c>
      <c r="N370" s="12" t="s">
        <v>10</v>
      </c>
      <c r="O370" s="12">
        <v>4</v>
      </c>
      <c r="P370" s="12">
        <v>0</v>
      </c>
      <c r="Q370" s="12">
        <v>0</v>
      </c>
      <c r="R370" s="12">
        <v>20001</v>
      </c>
      <c r="S370" s="59">
        <v>11.967123287671233</v>
      </c>
      <c r="T370" s="59">
        <v>45.331506849315069</v>
      </c>
      <c r="U370" s="12">
        <v>1</v>
      </c>
      <c r="V370" s="12">
        <v>2</v>
      </c>
      <c r="W370" s="12">
        <v>4</v>
      </c>
      <c r="X370" s="12">
        <v>2</v>
      </c>
      <c r="Y370" s="12">
        <v>2</v>
      </c>
      <c r="Z370" s="58">
        <v>0</v>
      </c>
      <c r="AA370" s="58">
        <v>0</v>
      </c>
      <c r="AB370" s="58">
        <v>0</v>
      </c>
      <c r="AC370" s="58" t="e">
        <v>#N/A</v>
      </c>
    </row>
    <row r="371" spans="1:29" x14ac:dyDescent="0.3">
      <c r="A371" s="57">
        <v>44264086</v>
      </c>
      <c r="B371" s="12" t="s">
        <v>4080</v>
      </c>
      <c r="C371" s="58" t="s">
        <v>107</v>
      </c>
      <c r="D371" s="58" t="s">
        <v>116</v>
      </c>
      <c r="E371" s="58">
        <v>878530</v>
      </c>
      <c r="F371" s="58">
        <v>17468904</v>
      </c>
      <c r="G371" s="58">
        <f>+IF(F371&gt;K371+100000,F371-K371,0)</f>
        <v>12362914</v>
      </c>
      <c r="H371" s="58">
        <v>444227</v>
      </c>
      <c r="I371" s="58">
        <v>0</v>
      </c>
      <c r="J371" s="58">
        <v>18000000</v>
      </c>
      <c r="K371" s="58">
        <v>5105990</v>
      </c>
      <c r="L371" s="12" t="s">
        <v>86</v>
      </c>
      <c r="M371" s="12" t="s">
        <v>89</v>
      </c>
      <c r="N371" s="12" t="s">
        <v>10</v>
      </c>
      <c r="O371" s="12">
        <v>4</v>
      </c>
      <c r="P371" s="12">
        <v>0</v>
      </c>
      <c r="Q371" s="12">
        <v>0</v>
      </c>
      <c r="R371" s="12">
        <v>5088</v>
      </c>
      <c r="S371" s="59">
        <v>6.6328767123287671</v>
      </c>
      <c r="T371" s="59">
        <v>39.673972602739724</v>
      </c>
      <c r="U371" s="12">
        <v>2</v>
      </c>
      <c r="V371" s="12">
        <v>0</v>
      </c>
      <c r="W371" s="12">
        <v>2</v>
      </c>
      <c r="X371" s="12">
        <v>3</v>
      </c>
      <c r="Y371" s="12">
        <v>1</v>
      </c>
      <c r="Z371" s="58">
        <v>0</v>
      </c>
      <c r="AA371" s="58">
        <v>0</v>
      </c>
      <c r="AB371" s="58">
        <v>0</v>
      </c>
      <c r="AC371" s="58" t="e">
        <v>#N/A</v>
      </c>
    </row>
    <row r="372" spans="1:29" x14ac:dyDescent="0.3">
      <c r="A372" s="57">
        <v>2240686468</v>
      </c>
      <c r="B372" s="12" t="s">
        <v>4086</v>
      </c>
      <c r="C372" s="58" t="s">
        <v>107</v>
      </c>
      <c r="D372" s="58" t="s">
        <v>30</v>
      </c>
      <c r="E372" s="58">
        <v>6657088</v>
      </c>
      <c r="F372" s="58">
        <v>14056288</v>
      </c>
      <c r="G372" s="58">
        <f>+IF(F372&gt;K372+100000,F372-K372,0)</f>
        <v>8898687</v>
      </c>
      <c r="H372" s="58">
        <v>458502</v>
      </c>
      <c r="I372" s="58">
        <v>0</v>
      </c>
      <c r="J372" s="58">
        <v>7878769</v>
      </c>
      <c r="K372" s="58">
        <v>5157601</v>
      </c>
      <c r="L372" s="12" t="s">
        <v>87</v>
      </c>
      <c r="M372" s="12" t="s">
        <v>89</v>
      </c>
      <c r="N372" s="12" t="s">
        <v>10</v>
      </c>
      <c r="O372" s="12">
        <v>4</v>
      </c>
      <c r="P372" s="12">
        <v>0</v>
      </c>
      <c r="Q372" s="12">
        <v>0</v>
      </c>
      <c r="R372" s="12">
        <v>76001</v>
      </c>
      <c r="S372" s="59">
        <v>6.3479452054794523</v>
      </c>
      <c r="T372" s="59">
        <v>33.745205479452054</v>
      </c>
      <c r="U372" s="12">
        <v>2</v>
      </c>
      <c r="V372" s="12">
        <v>0</v>
      </c>
      <c r="W372" s="12">
        <v>1</v>
      </c>
      <c r="X372" s="12">
        <v>2</v>
      </c>
      <c r="Y372" s="12">
        <v>1</v>
      </c>
      <c r="Z372" s="58">
        <v>0</v>
      </c>
      <c r="AA372" s="58">
        <v>0</v>
      </c>
      <c r="AB372" s="58">
        <v>0</v>
      </c>
      <c r="AC372" s="58" t="e">
        <v>#N/A</v>
      </c>
    </row>
    <row r="373" spans="1:29" x14ac:dyDescent="0.3">
      <c r="A373" s="57">
        <v>4208862</v>
      </c>
      <c r="B373" s="12" t="s">
        <v>4089</v>
      </c>
      <c r="C373" s="58" t="s">
        <v>107</v>
      </c>
      <c r="D373" s="58" t="s">
        <v>115</v>
      </c>
      <c r="E373" s="58"/>
      <c r="F373" s="58">
        <v>9447485</v>
      </c>
      <c r="G373" s="58">
        <f>+IF(F373&gt;K373+100000,F373-K373,0)</f>
        <v>4268670</v>
      </c>
      <c r="H373" s="58">
        <v>247452</v>
      </c>
      <c r="I373" s="58">
        <v>0</v>
      </c>
      <c r="J373" s="58">
        <v>2200000</v>
      </c>
      <c r="K373" s="58">
        <v>5178815</v>
      </c>
      <c r="L373" s="12" t="s">
        <v>87</v>
      </c>
      <c r="M373" s="12" t="s">
        <v>89</v>
      </c>
      <c r="N373" s="12" t="s">
        <v>10</v>
      </c>
      <c r="O373" s="12">
        <v>4</v>
      </c>
      <c r="P373" s="12">
        <v>0</v>
      </c>
      <c r="Q373" s="12">
        <v>0</v>
      </c>
      <c r="R373" s="12">
        <v>76130</v>
      </c>
      <c r="S373" s="59">
        <v>9.0465753424657542</v>
      </c>
      <c r="T373" s="59">
        <v>46.605479452054794</v>
      </c>
      <c r="U373" s="12">
        <v>1</v>
      </c>
      <c r="V373" s="12">
        <v>2</v>
      </c>
      <c r="W373" s="12">
        <v>1</v>
      </c>
      <c r="X373" s="12">
        <v>2</v>
      </c>
      <c r="Y373" s="12">
        <v>4</v>
      </c>
      <c r="Z373" s="58">
        <v>0</v>
      </c>
      <c r="AA373" s="58">
        <v>0</v>
      </c>
      <c r="AB373" s="58">
        <v>0</v>
      </c>
      <c r="AC373" s="58" t="e">
        <v>#N/A</v>
      </c>
    </row>
    <row r="374" spans="1:29" x14ac:dyDescent="0.3">
      <c r="A374" s="57">
        <v>66068446</v>
      </c>
      <c r="B374" s="12" t="s">
        <v>4092</v>
      </c>
      <c r="C374" s="58" t="s">
        <v>107</v>
      </c>
      <c r="D374" s="58" t="s">
        <v>115</v>
      </c>
      <c r="E374" s="58">
        <v>64609</v>
      </c>
      <c r="F374" s="58">
        <v>8056498</v>
      </c>
      <c r="G374" s="58">
        <f>+IF(F374&gt;K374+100000,F374-K374,0)</f>
        <v>2858435</v>
      </c>
      <c r="H374" s="58">
        <v>276993</v>
      </c>
      <c r="I374" s="58">
        <v>0</v>
      </c>
      <c r="J374" s="58">
        <v>3637736</v>
      </c>
      <c r="K374" s="58">
        <v>5198063</v>
      </c>
      <c r="L374" s="12" t="s">
        <v>87</v>
      </c>
      <c r="M374" s="12" t="s">
        <v>89</v>
      </c>
      <c r="N374" s="12" t="s">
        <v>10</v>
      </c>
      <c r="O374" s="12">
        <v>4</v>
      </c>
      <c r="P374" s="12">
        <v>0</v>
      </c>
      <c r="Q374" s="12">
        <v>0</v>
      </c>
      <c r="R374" s="12">
        <v>76130</v>
      </c>
      <c r="S374" s="59">
        <v>15.112328767123287</v>
      </c>
      <c r="T374" s="59">
        <v>41.890410958904113</v>
      </c>
      <c r="U374" s="12">
        <v>2</v>
      </c>
      <c r="V374" s="12">
        <v>1</v>
      </c>
      <c r="W374" s="12">
        <v>2</v>
      </c>
      <c r="X374" s="12">
        <v>2</v>
      </c>
      <c r="Y374" s="12">
        <v>3</v>
      </c>
      <c r="Z374" s="58">
        <v>0</v>
      </c>
      <c r="AA374" s="58">
        <v>0</v>
      </c>
      <c r="AB374" s="58">
        <v>0</v>
      </c>
      <c r="AC374" s="58" t="e">
        <v>#N/A</v>
      </c>
    </row>
    <row r="375" spans="1:29" x14ac:dyDescent="0.3">
      <c r="A375" s="57">
        <v>6446426</v>
      </c>
      <c r="B375" s="12" t="s">
        <v>4110</v>
      </c>
      <c r="C375" s="58" t="s">
        <v>107</v>
      </c>
      <c r="D375" s="58" t="s">
        <v>30</v>
      </c>
      <c r="E375" s="58">
        <v>3723712</v>
      </c>
      <c r="F375" s="58">
        <v>14177515</v>
      </c>
      <c r="G375" s="58">
        <f>+IF(F375&gt;K375+100000,F375-K375,0)</f>
        <v>8837993</v>
      </c>
      <c r="H375" s="58">
        <v>497730</v>
      </c>
      <c r="I375" s="58">
        <v>0</v>
      </c>
      <c r="J375" s="58">
        <v>4387000</v>
      </c>
      <c r="K375" s="58">
        <v>5339522</v>
      </c>
      <c r="L375" s="12" t="s">
        <v>87</v>
      </c>
      <c r="M375" s="12" t="s">
        <v>89</v>
      </c>
      <c r="N375" s="12" t="s">
        <v>10</v>
      </c>
      <c r="O375" s="12">
        <v>4</v>
      </c>
      <c r="P375" s="12">
        <v>0</v>
      </c>
      <c r="Q375" s="12">
        <v>4</v>
      </c>
      <c r="R375" s="12">
        <v>76616</v>
      </c>
      <c r="S375" s="59">
        <v>1.3753424657534246</v>
      </c>
      <c r="T375" s="59">
        <v>49.641095890410959</v>
      </c>
      <c r="U375" s="12">
        <v>1</v>
      </c>
      <c r="V375" s="12">
        <v>1</v>
      </c>
      <c r="W375" s="12">
        <v>1</v>
      </c>
      <c r="X375" s="12">
        <v>2</v>
      </c>
      <c r="Y375" s="12">
        <v>3</v>
      </c>
      <c r="Z375" s="58">
        <v>0</v>
      </c>
      <c r="AA375" s="58">
        <v>0</v>
      </c>
      <c r="AB375" s="58">
        <v>0</v>
      </c>
      <c r="AC375" s="58" t="e">
        <v>#N/A</v>
      </c>
    </row>
    <row r="376" spans="1:29" x14ac:dyDescent="0.3">
      <c r="A376" s="57">
        <v>24662028</v>
      </c>
      <c r="B376" s="12" t="s">
        <v>4111</v>
      </c>
      <c r="C376" s="58" t="s">
        <v>107</v>
      </c>
      <c r="D376" s="58" t="s">
        <v>30</v>
      </c>
      <c r="E376" s="58"/>
      <c r="F376" s="58">
        <v>15329616</v>
      </c>
      <c r="G376" s="58">
        <f>+IF(F376&gt;K376+100000,F376-K376,0)</f>
        <v>9975513</v>
      </c>
      <c r="H376" s="58">
        <v>444362</v>
      </c>
      <c r="I376" s="58">
        <v>0</v>
      </c>
      <c r="J376" s="58">
        <v>4370000</v>
      </c>
      <c r="K376" s="58">
        <v>5354103</v>
      </c>
      <c r="L376" s="12" t="s">
        <v>87</v>
      </c>
      <c r="M376" s="12" t="s">
        <v>89</v>
      </c>
      <c r="N376" s="12" t="s">
        <v>10</v>
      </c>
      <c r="O376" s="12">
        <v>4</v>
      </c>
      <c r="P376" s="12">
        <v>0</v>
      </c>
      <c r="Q376" s="12">
        <v>0</v>
      </c>
      <c r="R376" s="12">
        <v>76306</v>
      </c>
      <c r="S376" s="59">
        <v>9.2520547945205482</v>
      </c>
      <c r="T376" s="59">
        <v>39.649315068493152</v>
      </c>
      <c r="U376" s="12">
        <v>1</v>
      </c>
      <c r="V376" s="12">
        <v>2</v>
      </c>
      <c r="W376" s="12">
        <v>2</v>
      </c>
      <c r="X376" s="12">
        <v>2</v>
      </c>
      <c r="Y376" s="12">
        <v>6</v>
      </c>
      <c r="Z376" s="58">
        <v>0</v>
      </c>
      <c r="AA376" s="58">
        <v>0</v>
      </c>
      <c r="AB376" s="58">
        <v>0</v>
      </c>
      <c r="AC376" s="58" t="e">
        <v>#N/A</v>
      </c>
    </row>
    <row r="377" spans="1:29" x14ac:dyDescent="0.3">
      <c r="A377" s="57">
        <v>66066202</v>
      </c>
      <c r="B377" s="12" t="s">
        <v>4118</v>
      </c>
      <c r="C377" s="58" t="s">
        <v>107</v>
      </c>
      <c r="D377" s="58" t="s">
        <v>30</v>
      </c>
      <c r="E377" s="58">
        <v>56760</v>
      </c>
      <c r="F377" s="58">
        <v>13719973</v>
      </c>
      <c r="G377" s="58">
        <f>+IF(F377&gt;K377+100000,F377-K377,0)</f>
        <v>8279159</v>
      </c>
      <c r="H377" s="58">
        <v>335040</v>
      </c>
      <c r="I377" s="58">
        <v>0</v>
      </c>
      <c r="J377" s="58">
        <v>4924533</v>
      </c>
      <c r="K377" s="58">
        <v>5440814</v>
      </c>
      <c r="L377" s="12" t="s">
        <v>87</v>
      </c>
      <c r="M377" s="12" t="s">
        <v>89</v>
      </c>
      <c r="N377" s="12" t="s">
        <v>10</v>
      </c>
      <c r="O377" s="12">
        <v>4</v>
      </c>
      <c r="P377" s="12">
        <v>0</v>
      </c>
      <c r="Q377" s="12">
        <v>0</v>
      </c>
      <c r="R377" s="12">
        <v>76130</v>
      </c>
      <c r="S377" s="59">
        <v>12.213698630136987</v>
      </c>
      <c r="T377" s="59">
        <v>43.301369863013697</v>
      </c>
      <c r="U377" s="12">
        <v>2</v>
      </c>
      <c r="V377" s="12">
        <v>4</v>
      </c>
      <c r="W377" s="12">
        <v>2</v>
      </c>
      <c r="X377" s="12">
        <v>2</v>
      </c>
      <c r="Y377" s="12">
        <v>2</v>
      </c>
      <c r="Z377" s="58">
        <v>0</v>
      </c>
      <c r="AA377" s="58">
        <v>0</v>
      </c>
      <c r="AB377" s="58">
        <v>0</v>
      </c>
      <c r="AC377" s="58" t="e">
        <v>#N/A</v>
      </c>
    </row>
    <row r="378" spans="1:29" x14ac:dyDescent="0.3">
      <c r="A378" s="57">
        <v>2224622422</v>
      </c>
      <c r="B378" s="12" t="s">
        <v>4120</v>
      </c>
      <c r="C378" s="58" t="s">
        <v>107</v>
      </c>
      <c r="D378" s="58" t="s">
        <v>30</v>
      </c>
      <c r="E378" s="58">
        <v>2004091</v>
      </c>
      <c r="F378" s="58">
        <v>13770413</v>
      </c>
      <c r="G378" s="58">
        <f>+IF(F378&gt;K378+100000,F378-K378,0)</f>
        <v>8310373</v>
      </c>
      <c r="H378" s="58">
        <v>395923</v>
      </c>
      <c r="I378" s="58">
        <v>0</v>
      </c>
      <c r="J378" s="58">
        <v>9121309</v>
      </c>
      <c r="K378" s="58">
        <v>5460040</v>
      </c>
      <c r="L378" s="12" t="s">
        <v>87</v>
      </c>
      <c r="M378" s="12" t="s">
        <v>89</v>
      </c>
      <c r="N378" s="12" t="s">
        <v>10</v>
      </c>
      <c r="O378" s="12">
        <v>4</v>
      </c>
      <c r="P378" s="12">
        <v>0</v>
      </c>
      <c r="Q378" s="12">
        <v>0</v>
      </c>
      <c r="R378" s="12">
        <v>76130</v>
      </c>
      <c r="S378" s="59">
        <v>1.6301369863013699</v>
      </c>
      <c r="T378" s="59">
        <v>36.37808219178082</v>
      </c>
      <c r="U378" s="12">
        <v>2</v>
      </c>
      <c r="V378" s="12">
        <v>2</v>
      </c>
      <c r="W378" s="12">
        <v>1</v>
      </c>
      <c r="X378" s="12">
        <v>2</v>
      </c>
      <c r="Y378" s="12">
        <v>2</v>
      </c>
      <c r="Z378" s="58">
        <v>0</v>
      </c>
      <c r="AA378" s="58">
        <v>0</v>
      </c>
      <c r="AB378" s="58">
        <v>0</v>
      </c>
      <c r="AC378" s="58" t="e">
        <v>#N/A</v>
      </c>
    </row>
    <row r="379" spans="1:29" x14ac:dyDescent="0.3">
      <c r="A379" s="57">
        <v>4246824</v>
      </c>
      <c r="B379" s="12" t="s">
        <v>4122</v>
      </c>
      <c r="C379" s="58" t="s">
        <v>107</v>
      </c>
      <c r="D379" s="58" t="s">
        <v>115</v>
      </c>
      <c r="E379" s="58">
        <v>2329887</v>
      </c>
      <c r="F379" s="58">
        <v>9332298</v>
      </c>
      <c r="G379" s="58">
        <f>+IF(F379&gt;K379+100000,F379-K379,0)</f>
        <v>3854664</v>
      </c>
      <c r="H379" s="58">
        <v>247452</v>
      </c>
      <c r="I379" s="58">
        <v>0</v>
      </c>
      <c r="J379" s="58">
        <v>4000000</v>
      </c>
      <c r="K379" s="58">
        <v>5477634</v>
      </c>
      <c r="L379" s="12" t="s">
        <v>87</v>
      </c>
      <c r="M379" s="12" t="s">
        <v>89</v>
      </c>
      <c r="N379" s="12" t="s">
        <v>10</v>
      </c>
      <c r="O379" s="12">
        <v>4</v>
      </c>
      <c r="P379" s="12">
        <v>0</v>
      </c>
      <c r="Q379" s="12">
        <v>0</v>
      </c>
      <c r="R379" s="12">
        <v>13001</v>
      </c>
      <c r="S379" s="59">
        <v>12.301369863013699</v>
      </c>
      <c r="T379" s="59">
        <v>49.397260273972606</v>
      </c>
      <c r="U379" s="12">
        <v>1</v>
      </c>
      <c r="V379" s="12">
        <v>2</v>
      </c>
      <c r="W379" s="12">
        <v>2</v>
      </c>
      <c r="X379" s="12">
        <v>3</v>
      </c>
      <c r="Y379" s="12">
        <v>2</v>
      </c>
      <c r="Z379" s="58">
        <v>0</v>
      </c>
      <c r="AA379" s="58">
        <v>0</v>
      </c>
      <c r="AB379" s="58">
        <v>0</v>
      </c>
      <c r="AC379" s="58" t="e">
        <v>#N/A</v>
      </c>
    </row>
    <row r="380" spans="1:29" x14ac:dyDescent="0.3">
      <c r="A380" s="57">
        <v>6642828</v>
      </c>
      <c r="B380" s="12" t="s">
        <v>4132</v>
      </c>
      <c r="C380" s="58" t="s">
        <v>107</v>
      </c>
      <c r="D380" s="58" t="s">
        <v>115</v>
      </c>
      <c r="E380" s="58"/>
      <c r="F380" s="58">
        <v>7914039</v>
      </c>
      <c r="G380" s="58">
        <f>+IF(F380&gt;K380+100000,F380-K380,0)</f>
        <v>2383479</v>
      </c>
      <c r="H380" s="58">
        <v>197961</v>
      </c>
      <c r="I380" s="58">
        <v>0</v>
      </c>
      <c r="J380" s="58">
        <v>2750067</v>
      </c>
      <c r="K380" s="58">
        <v>5530560</v>
      </c>
      <c r="L380" s="12" t="s">
        <v>87</v>
      </c>
      <c r="M380" s="12" t="s">
        <v>89</v>
      </c>
      <c r="N380" s="12" t="s">
        <v>10</v>
      </c>
      <c r="O380" s="12">
        <v>4</v>
      </c>
      <c r="P380" s="12">
        <v>0</v>
      </c>
      <c r="Q380" s="12">
        <v>0</v>
      </c>
      <c r="R380" s="12">
        <v>76606</v>
      </c>
      <c r="S380" s="59">
        <v>12.665753424657535</v>
      </c>
      <c r="T380" s="59">
        <v>52.852054794520548</v>
      </c>
      <c r="U380" s="12">
        <v>1</v>
      </c>
      <c r="V380" s="12">
        <v>1</v>
      </c>
      <c r="W380" s="12">
        <v>2</v>
      </c>
      <c r="X380" s="12">
        <v>2</v>
      </c>
      <c r="Y380" s="12">
        <v>3</v>
      </c>
      <c r="Z380" s="58">
        <v>0</v>
      </c>
      <c r="AA380" s="58">
        <v>0</v>
      </c>
      <c r="AB380" s="58">
        <v>0</v>
      </c>
      <c r="AC380" s="58" t="e">
        <v>#N/A</v>
      </c>
    </row>
    <row r="381" spans="1:29" x14ac:dyDescent="0.3">
      <c r="A381" s="57">
        <v>20440646</v>
      </c>
      <c r="B381" s="12" t="s">
        <v>4166</v>
      </c>
      <c r="C381" s="58" t="s">
        <v>107</v>
      </c>
      <c r="D381" s="58" t="s">
        <v>30</v>
      </c>
      <c r="E381" s="58">
        <v>1096854</v>
      </c>
      <c r="F381" s="58">
        <v>11326167</v>
      </c>
      <c r="G381" s="58">
        <f>+IF(F381&gt;K381+100000,F381-K381,0)</f>
        <v>5468571</v>
      </c>
      <c r="H381" s="58">
        <v>504170</v>
      </c>
      <c r="I381" s="58">
        <v>0</v>
      </c>
      <c r="J381" s="58">
        <v>4950000</v>
      </c>
      <c r="K381" s="58">
        <v>5857596</v>
      </c>
      <c r="L381" s="12" t="s">
        <v>87</v>
      </c>
      <c r="M381" s="12" t="s">
        <v>89</v>
      </c>
      <c r="N381" s="12" t="s">
        <v>10</v>
      </c>
      <c r="O381" s="12">
        <v>4</v>
      </c>
      <c r="P381" s="12">
        <v>0</v>
      </c>
      <c r="Q381" s="12">
        <v>0</v>
      </c>
      <c r="R381" s="12">
        <v>76130</v>
      </c>
      <c r="S381" s="59">
        <v>4.7972602739726025</v>
      </c>
      <c r="T381" s="59">
        <v>33.753424657534246</v>
      </c>
      <c r="U381" s="12">
        <v>2</v>
      </c>
      <c r="V381" s="12">
        <v>0</v>
      </c>
      <c r="W381" s="12">
        <v>1</v>
      </c>
      <c r="X381" s="12">
        <v>2</v>
      </c>
      <c r="Y381" s="12">
        <v>1</v>
      </c>
      <c r="Z381" s="58">
        <v>0</v>
      </c>
      <c r="AA381" s="58">
        <v>0</v>
      </c>
      <c r="AB381" s="58">
        <v>0</v>
      </c>
      <c r="AC381" s="58" t="e">
        <v>#N/A</v>
      </c>
    </row>
    <row r="382" spans="1:29" x14ac:dyDescent="0.3">
      <c r="A382" s="57">
        <v>26480824</v>
      </c>
      <c r="B382" s="12" t="s">
        <v>4178</v>
      </c>
      <c r="C382" s="58" t="s">
        <v>107</v>
      </c>
      <c r="D382" s="58" t="s">
        <v>30</v>
      </c>
      <c r="E382" s="58">
        <v>30775</v>
      </c>
      <c r="F382" s="58">
        <v>12162105</v>
      </c>
      <c r="G382" s="58">
        <f>+IF(F382&gt;K382+100000,F382-K382,0)</f>
        <v>6132596</v>
      </c>
      <c r="H382" s="58">
        <v>398052</v>
      </c>
      <c r="I382" s="58">
        <v>0</v>
      </c>
      <c r="J382" s="58">
        <v>1537000</v>
      </c>
      <c r="K382" s="58">
        <v>6029509</v>
      </c>
      <c r="L382" s="12" t="s">
        <v>87</v>
      </c>
      <c r="M382" s="12" t="s">
        <v>89</v>
      </c>
      <c r="N382" s="12" t="s">
        <v>10</v>
      </c>
      <c r="O382" s="12">
        <v>4</v>
      </c>
      <c r="P382" s="12">
        <v>0</v>
      </c>
      <c r="Q382" s="12">
        <v>0</v>
      </c>
      <c r="R382" s="12">
        <v>76001</v>
      </c>
      <c r="S382" s="59">
        <v>14.241095890410959</v>
      </c>
      <c r="T382" s="59">
        <v>43.186301369863017</v>
      </c>
      <c r="U382" s="12">
        <v>2</v>
      </c>
      <c r="V382" s="12">
        <v>2</v>
      </c>
      <c r="W382" s="12">
        <v>3</v>
      </c>
      <c r="X382" s="12">
        <v>2</v>
      </c>
      <c r="Y382" s="12">
        <v>4</v>
      </c>
      <c r="Z382" s="58">
        <v>0</v>
      </c>
      <c r="AA382" s="58">
        <v>0</v>
      </c>
      <c r="AB382" s="58">
        <v>0</v>
      </c>
      <c r="AC382" s="58" t="e">
        <v>#N/A</v>
      </c>
    </row>
    <row r="383" spans="1:29" x14ac:dyDescent="0.3">
      <c r="A383" s="57">
        <v>2224626482</v>
      </c>
      <c r="B383" s="12" t="s">
        <v>4183</v>
      </c>
      <c r="C383" s="58" t="s">
        <v>107</v>
      </c>
      <c r="D383" s="58" t="s">
        <v>113</v>
      </c>
      <c r="E383" s="58">
        <v>206916</v>
      </c>
      <c r="F383" s="58">
        <v>5877208</v>
      </c>
      <c r="G383" s="58">
        <f>+IF(F383&gt;K383+100000,F383-K383,0)</f>
        <v>0</v>
      </c>
      <c r="H383" s="58">
        <v>253815</v>
      </c>
      <c r="I383" s="58">
        <v>0</v>
      </c>
      <c r="J383" s="58">
        <v>2448862</v>
      </c>
      <c r="K383" s="58">
        <v>6081314</v>
      </c>
      <c r="L383" s="12" t="s">
        <v>87</v>
      </c>
      <c r="M383" s="12" t="s">
        <v>89</v>
      </c>
      <c r="N383" s="12" t="s">
        <v>10</v>
      </c>
      <c r="O383" s="12">
        <v>4</v>
      </c>
      <c r="P383" s="12">
        <v>0</v>
      </c>
      <c r="Q383" s="12">
        <v>0</v>
      </c>
      <c r="R383" s="12">
        <v>76130</v>
      </c>
      <c r="S383" s="59">
        <v>5.3835616438356162</v>
      </c>
      <c r="T383" s="59">
        <v>35.06849315068493</v>
      </c>
      <c r="U383" s="12">
        <v>2</v>
      </c>
      <c r="V383" s="12">
        <v>0</v>
      </c>
      <c r="W383" s="12">
        <v>1</v>
      </c>
      <c r="X383" s="12">
        <v>2</v>
      </c>
      <c r="Y383" s="12">
        <v>1</v>
      </c>
      <c r="Z383" s="58">
        <v>0</v>
      </c>
      <c r="AA383" s="58">
        <v>0</v>
      </c>
      <c r="AB383" s="58">
        <v>0</v>
      </c>
      <c r="AC383" s="58" t="e">
        <v>#N/A</v>
      </c>
    </row>
    <row r="384" spans="1:29" x14ac:dyDescent="0.3">
      <c r="A384" s="57">
        <v>26468088</v>
      </c>
      <c r="B384" s="12" t="s">
        <v>4189</v>
      </c>
      <c r="C384" s="58" t="s">
        <v>107</v>
      </c>
      <c r="D384" s="58" t="s">
        <v>30</v>
      </c>
      <c r="E384" s="58"/>
      <c r="F384" s="58">
        <v>15894003</v>
      </c>
      <c r="G384" s="58">
        <f>+IF(F384&gt;K384+100000,F384-K384,0)</f>
        <v>9735600</v>
      </c>
      <c r="H384" s="58">
        <v>507842</v>
      </c>
      <c r="I384" s="58">
        <v>0</v>
      </c>
      <c r="J384" s="58">
        <v>9200000</v>
      </c>
      <c r="K384" s="58">
        <v>6158403</v>
      </c>
      <c r="L384" s="12" t="s">
        <v>87</v>
      </c>
      <c r="M384" s="12" t="s">
        <v>89</v>
      </c>
      <c r="N384" s="12" t="s">
        <v>10</v>
      </c>
      <c r="O384" s="12">
        <v>4</v>
      </c>
      <c r="P384" s="12">
        <v>0</v>
      </c>
      <c r="Q384" s="12">
        <v>0</v>
      </c>
      <c r="R384" s="12">
        <v>76130</v>
      </c>
      <c r="S384" s="59">
        <v>8.2986301369863007</v>
      </c>
      <c r="T384" s="59">
        <v>58.673972602739724</v>
      </c>
      <c r="U384" s="12">
        <v>1</v>
      </c>
      <c r="V384" s="12">
        <v>1</v>
      </c>
      <c r="W384" s="12">
        <v>2</v>
      </c>
      <c r="X384" s="12">
        <v>2</v>
      </c>
      <c r="Y384" s="12">
        <v>2</v>
      </c>
      <c r="Z384" s="58">
        <v>0</v>
      </c>
      <c r="AA384" s="58">
        <v>0</v>
      </c>
      <c r="AB384" s="58">
        <v>0</v>
      </c>
      <c r="AC384" s="58" t="e">
        <v>#N/A</v>
      </c>
    </row>
    <row r="385" spans="1:29" x14ac:dyDescent="0.3">
      <c r="A385" s="57">
        <v>20460004</v>
      </c>
      <c r="B385" s="12" t="s">
        <v>4195</v>
      </c>
      <c r="C385" s="58" t="s">
        <v>107</v>
      </c>
      <c r="D385" s="58" t="s">
        <v>115</v>
      </c>
      <c r="E385" s="58"/>
      <c r="F385" s="58">
        <v>8452637</v>
      </c>
      <c r="G385" s="58">
        <f>+IF(F385&gt;K385+100000,F385-K385,0)</f>
        <v>2197757</v>
      </c>
      <c r="H385" s="58">
        <v>214086</v>
      </c>
      <c r="I385" s="58">
        <v>0</v>
      </c>
      <c r="J385" s="58">
        <v>0</v>
      </c>
      <c r="K385" s="58">
        <v>6254880</v>
      </c>
      <c r="L385" s="12" t="s">
        <v>88</v>
      </c>
      <c r="M385" s="12" t="s">
        <v>89</v>
      </c>
      <c r="N385" s="12" t="s">
        <v>10</v>
      </c>
      <c r="O385" s="12">
        <v>4</v>
      </c>
      <c r="P385" s="12">
        <v>0</v>
      </c>
      <c r="Q385" s="12">
        <v>0</v>
      </c>
      <c r="R385" s="12">
        <v>76130</v>
      </c>
      <c r="S385" s="59">
        <v>12.131506849315068</v>
      </c>
      <c r="T385" s="59">
        <v>53.413698630136984</v>
      </c>
      <c r="U385" s="12">
        <v>2</v>
      </c>
      <c r="V385" s="12">
        <v>2</v>
      </c>
      <c r="W385" s="12">
        <v>1</v>
      </c>
      <c r="X385" s="12">
        <v>2</v>
      </c>
      <c r="Y385" s="12">
        <v>1</v>
      </c>
      <c r="Z385" s="58">
        <v>0</v>
      </c>
      <c r="AA385" s="58">
        <v>0</v>
      </c>
      <c r="AB385" s="58">
        <v>0</v>
      </c>
      <c r="AC385" s="58" t="e">
        <v>#N/A</v>
      </c>
    </row>
    <row r="386" spans="1:29" x14ac:dyDescent="0.3">
      <c r="A386" s="57">
        <v>84208602</v>
      </c>
      <c r="B386" s="12" t="s">
        <v>4210</v>
      </c>
      <c r="C386" s="58" t="s">
        <v>107</v>
      </c>
      <c r="D386" s="58" t="s">
        <v>30</v>
      </c>
      <c r="E386" s="58"/>
      <c r="F386" s="58">
        <v>14631069</v>
      </c>
      <c r="G386" s="58">
        <f>+IF(F386&gt;K386+100000,F386-K386,0)</f>
        <v>8104249</v>
      </c>
      <c r="H386" s="58">
        <v>420668</v>
      </c>
      <c r="I386" s="58">
        <v>0</v>
      </c>
      <c r="J386" s="58">
        <v>4828664</v>
      </c>
      <c r="K386" s="58">
        <v>6526820</v>
      </c>
      <c r="L386" s="12" t="s">
        <v>87</v>
      </c>
      <c r="M386" s="12" t="s">
        <v>89</v>
      </c>
      <c r="N386" s="12" t="s">
        <v>10</v>
      </c>
      <c r="O386" s="12">
        <v>4</v>
      </c>
      <c r="P386" s="12">
        <v>0</v>
      </c>
      <c r="Q386" s="12">
        <v>0</v>
      </c>
      <c r="R386" s="12">
        <v>13001</v>
      </c>
      <c r="S386" s="59">
        <v>5.6301369863013697</v>
      </c>
      <c r="T386" s="59">
        <v>37.728767123287675</v>
      </c>
      <c r="U386" s="12">
        <v>1</v>
      </c>
      <c r="V386" s="12">
        <v>3</v>
      </c>
      <c r="W386" s="12">
        <v>2</v>
      </c>
      <c r="X386" s="12">
        <v>2</v>
      </c>
      <c r="Y386" s="12">
        <v>3</v>
      </c>
      <c r="Z386" s="58">
        <v>0</v>
      </c>
      <c r="AA386" s="58">
        <v>0</v>
      </c>
      <c r="AB386" s="58">
        <v>0</v>
      </c>
      <c r="AC386" s="58" t="e">
        <v>#N/A</v>
      </c>
    </row>
    <row r="387" spans="1:29" x14ac:dyDescent="0.3">
      <c r="A387" s="57">
        <v>4044204</v>
      </c>
      <c r="B387" s="12" t="s">
        <v>4244</v>
      </c>
      <c r="C387" s="58" t="s">
        <v>107</v>
      </c>
      <c r="D387" s="58" t="s">
        <v>30</v>
      </c>
      <c r="E387" s="58"/>
      <c r="F387" s="58">
        <v>13432810</v>
      </c>
      <c r="G387" s="58">
        <f>+IF(F387&gt;K387+100000,F387-K387,0)</f>
        <v>6296922</v>
      </c>
      <c r="H387" s="58">
        <v>449180</v>
      </c>
      <c r="I387" s="58">
        <v>0</v>
      </c>
      <c r="J387" s="58">
        <v>5189084</v>
      </c>
      <c r="K387" s="58">
        <v>7135888</v>
      </c>
      <c r="L387" s="12" t="s">
        <v>87</v>
      </c>
      <c r="M387" s="12" t="s">
        <v>89</v>
      </c>
      <c r="N387" s="12" t="s">
        <v>10</v>
      </c>
      <c r="O387" s="12">
        <v>4</v>
      </c>
      <c r="P387" s="12">
        <v>0</v>
      </c>
      <c r="Q387" s="12">
        <v>0</v>
      </c>
      <c r="R387" s="12">
        <v>76130</v>
      </c>
      <c r="S387" s="59">
        <v>12.693150684931506</v>
      </c>
      <c r="T387" s="59">
        <v>40.671232876712331</v>
      </c>
      <c r="U387" s="12">
        <v>1</v>
      </c>
      <c r="V387" s="12">
        <v>1</v>
      </c>
      <c r="W387" s="12">
        <v>2</v>
      </c>
      <c r="X387" s="12">
        <v>2</v>
      </c>
      <c r="Y387" s="12">
        <v>4</v>
      </c>
      <c r="Z387" s="58">
        <v>0</v>
      </c>
      <c r="AA387" s="58">
        <v>0</v>
      </c>
      <c r="AB387" s="58">
        <v>0</v>
      </c>
      <c r="AC387" s="58" t="e">
        <v>#N/A</v>
      </c>
    </row>
    <row r="388" spans="1:29" x14ac:dyDescent="0.3">
      <c r="A388" s="57">
        <v>6406482</v>
      </c>
      <c r="B388" s="12" t="s">
        <v>4246</v>
      </c>
      <c r="C388" s="58" t="s">
        <v>107</v>
      </c>
      <c r="D388" s="58" t="s">
        <v>115</v>
      </c>
      <c r="E388" s="58"/>
      <c r="F388" s="58">
        <v>9645285</v>
      </c>
      <c r="G388" s="58">
        <f>+IF(F388&gt;K388+100000,F388-K388,0)</f>
        <v>2485915</v>
      </c>
      <c r="H388" s="58">
        <v>302846</v>
      </c>
      <c r="I388" s="58">
        <v>0</v>
      </c>
      <c r="J388" s="58">
        <v>2549336</v>
      </c>
      <c r="K388" s="58">
        <v>7159370</v>
      </c>
      <c r="L388" s="12" t="s">
        <v>87</v>
      </c>
      <c r="M388" s="12" t="s">
        <v>89</v>
      </c>
      <c r="N388" s="12" t="s">
        <v>10</v>
      </c>
      <c r="O388" s="12">
        <v>4</v>
      </c>
      <c r="P388" s="12">
        <v>0</v>
      </c>
      <c r="Q388" s="12">
        <v>0</v>
      </c>
      <c r="R388" s="12">
        <v>76520</v>
      </c>
      <c r="S388" s="59">
        <v>21.895890410958906</v>
      </c>
      <c r="T388" s="59">
        <v>41.939726027397263</v>
      </c>
      <c r="U388" s="12">
        <v>1</v>
      </c>
      <c r="V388" s="12">
        <v>2</v>
      </c>
      <c r="W388" s="12">
        <v>2</v>
      </c>
      <c r="X388" s="12">
        <v>2</v>
      </c>
      <c r="Y388" s="12">
        <v>4</v>
      </c>
      <c r="Z388" s="58">
        <v>0</v>
      </c>
      <c r="AA388" s="58">
        <v>0</v>
      </c>
      <c r="AB388" s="58">
        <v>0</v>
      </c>
      <c r="AC388" s="58" t="e">
        <v>#N/A</v>
      </c>
    </row>
    <row r="389" spans="1:29" x14ac:dyDescent="0.3">
      <c r="A389" s="57">
        <v>20288286</v>
      </c>
      <c r="B389" s="12" t="s">
        <v>4249</v>
      </c>
      <c r="C389" s="58" t="s">
        <v>107</v>
      </c>
      <c r="D389" s="58" t="s">
        <v>116</v>
      </c>
      <c r="E389" s="58">
        <v>9008377</v>
      </c>
      <c r="F389" s="58">
        <v>28986061</v>
      </c>
      <c r="G389" s="58">
        <f>+IF(F389&gt;K389+100000,F389-K389,0)</f>
        <v>21797304</v>
      </c>
      <c r="H389" s="58">
        <v>898726</v>
      </c>
      <c r="I389" s="58">
        <v>0</v>
      </c>
      <c r="J389" s="58">
        <v>26491423</v>
      </c>
      <c r="K389" s="58">
        <v>7188757</v>
      </c>
      <c r="L389" s="12" t="s">
        <v>87</v>
      </c>
      <c r="M389" s="12" t="s">
        <v>89</v>
      </c>
      <c r="N389" s="12" t="s">
        <v>10</v>
      </c>
      <c r="O389" s="12">
        <v>4</v>
      </c>
      <c r="P389" s="12">
        <v>0</v>
      </c>
      <c r="Q389" s="12">
        <v>0</v>
      </c>
      <c r="R389" s="12">
        <v>17380</v>
      </c>
      <c r="S389" s="59">
        <v>9.5835616438356173</v>
      </c>
      <c r="T389" s="59">
        <v>41.9972602739726</v>
      </c>
      <c r="U389" s="12">
        <v>1</v>
      </c>
      <c r="V389" s="12">
        <v>2</v>
      </c>
      <c r="W389" s="12">
        <v>1</v>
      </c>
      <c r="X389" s="12">
        <v>2</v>
      </c>
      <c r="Y389" s="12">
        <v>3</v>
      </c>
      <c r="Z389" s="58">
        <v>0</v>
      </c>
      <c r="AA389" s="58">
        <v>0</v>
      </c>
      <c r="AB389" s="58">
        <v>0</v>
      </c>
      <c r="AC389" s="58" t="e">
        <v>#N/A</v>
      </c>
    </row>
    <row r="390" spans="1:29" x14ac:dyDescent="0.3">
      <c r="A390" s="57">
        <v>86444880</v>
      </c>
      <c r="B390" s="12" t="s">
        <v>4253</v>
      </c>
      <c r="C390" s="58" t="s">
        <v>107</v>
      </c>
      <c r="D390" s="58" t="s">
        <v>30</v>
      </c>
      <c r="E390" s="58">
        <v>92700</v>
      </c>
      <c r="F390" s="58">
        <v>14978125</v>
      </c>
      <c r="G390" s="58">
        <f>+IF(F390&gt;K390+100000,F390-K390,0)</f>
        <v>7674566</v>
      </c>
      <c r="H390" s="58">
        <v>457186</v>
      </c>
      <c r="I390" s="58">
        <v>0</v>
      </c>
      <c r="J390" s="58">
        <v>7341000</v>
      </c>
      <c r="K390" s="58">
        <v>7303559</v>
      </c>
      <c r="L390" s="12" t="s">
        <v>87</v>
      </c>
      <c r="M390" s="12" t="s">
        <v>89</v>
      </c>
      <c r="N390" s="12" t="s">
        <v>10</v>
      </c>
      <c r="O390" s="12">
        <v>4</v>
      </c>
      <c r="P390" s="12">
        <v>0</v>
      </c>
      <c r="Q390" s="12">
        <v>0</v>
      </c>
      <c r="R390" s="12">
        <v>76001</v>
      </c>
      <c r="S390" s="59">
        <v>9.75068493150685</v>
      </c>
      <c r="T390" s="59">
        <v>44.56712328767123</v>
      </c>
      <c r="U390" s="12">
        <v>1</v>
      </c>
      <c r="V390" s="12">
        <v>2</v>
      </c>
      <c r="W390" s="12">
        <v>3</v>
      </c>
      <c r="X390" s="12">
        <v>3</v>
      </c>
      <c r="Y390" s="12">
        <v>1</v>
      </c>
      <c r="Z390" s="58">
        <v>0</v>
      </c>
      <c r="AA390" s="58">
        <v>0</v>
      </c>
      <c r="AB390" s="58">
        <v>0</v>
      </c>
      <c r="AC390" s="58" t="e">
        <v>#N/A</v>
      </c>
    </row>
    <row r="391" spans="1:29" x14ac:dyDescent="0.3">
      <c r="A391" s="57">
        <v>84660248</v>
      </c>
      <c r="B391" s="12" t="s">
        <v>4303</v>
      </c>
      <c r="C391" s="58" t="s">
        <v>107</v>
      </c>
      <c r="D391" s="58" t="s">
        <v>115</v>
      </c>
      <c r="E391" s="58"/>
      <c r="F391" s="58">
        <v>10900006</v>
      </c>
      <c r="G391" s="58">
        <f>+IF(F391&gt;K391+100000,F391-K391,0)</f>
        <v>2412327</v>
      </c>
      <c r="H391" s="58">
        <v>345020</v>
      </c>
      <c r="I391" s="58">
        <v>0</v>
      </c>
      <c r="J391" s="58">
        <v>2160918</v>
      </c>
      <c r="K391" s="58">
        <v>8487679</v>
      </c>
      <c r="L391" s="12" t="s">
        <v>87</v>
      </c>
      <c r="M391" s="12" t="s">
        <v>89</v>
      </c>
      <c r="N391" s="12" t="s">
        <v>10</v>
      </c>
      <c r="O391" s="12">
        <v>4</v>
      </c>
      <c r="P391" s="12">
        <v>0</v>
      </c>
      <c r="Q391" s="12">
        <v>0</v>
      </c>
      <c r="R391" s="12">
        <v>13052</v>
      </c>
      <c r="S391" s="59">
        <v>6.1315068493150688</v>
      </c>
      <c r="T391" s="59">
        <v>48.093150684931508</v>
      </c>
      <c r="U391" s="12">
        <v>1</v>
      </c>
      <c r="V391" s="12">
        <v>2</v>
      </c>
      <c r="W391" s="12">
        <v>1</v>
      </c>
      <c r="X391" s="12">
        <v>3</v>
      </c>
      <c r="Y391" s="12">
        <v>3</v>
      </c>
      <c r="Z391" s="58">
        <v>0</v>
      </c>
      <c r="AA391" s="58">
        <v>0</v>
      </c>
      <c r="AB391" s="58">
        <v>0</v>
      </c>
      <c r="AC391" s="58" t="e">
        <v>#N/A</v>
      </c>
    </row>
    <row r="392" spans="1:29" x14ac:dyDescent="0.3">
      <c r="A392" s="57">
        <v>20448446</v>
      </c>
      <c r="B392" s="12" t="s">
        <v>4320</v>
      </c>
      <c r="C392" s="58" t="s">
        <v>107</v>
      </c>
      <c r="D392" s="58" t="s">
        <v>116</v>
      </c>
      <c r="E392" s="58">
        <v>477823</v>
      </c>
      <c r="F392" s="58">
        <v>19291033</v>
      </c>
      <c r="G392" s="58">
        <f>+IF(F392&gt;K392+100000,F392-K392,0)</f>
        <v>10246868</v>
      </c>
      <c r="H392" s="58">
        <v>853308</v>
      </c>
      <c r="I392" s="58">
        <v>0</v>
      </c>
      <c r="J392" s="58">
        <v>1350000</v>
      </c>
      <c r="K392" s="58">
        <v>9044165</v>
      </c>
      <c r="L392" s="12" t="s">
        <v>87</v>
      </c>
      <c r="M392" s="12" t="s">
        <v>89</v>
      </c>
      <c r="N392" s="12" t="s">
        <v>10</v>
      </c>
      <c r="O392" s="12">
        <v>4</v>
      </c>
      <c r="P392" s="12">
        <v>0</v>
      </c>
      <c r="Q392" s="12">
        <v>0</v>
      </c>
      <c r="R392" s="12">
        <v>76130</v>
      </c>
      <c r="S392" s="59">
        <v>20.61917808219178</v>
      </c>
      <c r="T392" s="59">
        <v>38.112328767123287</v>
      </c>
      <c r="U392" s="12">
        <v>2</v>
      </c>
      <c r="V392" s="12">
        <v>2</v>
      </c>
      <c r="W392" s="12">
        <v>3</v>
      </c>
      <c r="X392" s="12">
        <v>3</v>
      </c>
      <c r="Y392" s="12">
        <v>1</v>
      </c>
      <c r="Z392" s="58">
        <v>0</v>
      </c>
      <c r="AA392" s="58">
        <v>0</v>
      </c>
      <c r="AB392" s="58">
        <v>0</v>
      </c>
      <c r="AC392" s="58" t="e">
        <v>#N/A</v>
      </c>
    </row>
    <row r="393" spans="1:29" x14ac:dyDescent="0.3">
      <c r="A393" s="57">
        <v>2224628880</v>
      </c>
      <c r="B393" s="12" t="s">
        <v>4347</v>
      </c>
      <c r="C393" s="58" t="s">
        <v>107</v>
      </c>
      <c r="D393" s="58" t="s">
        <v>113</v>
      </c>
      <c r="E393" s="58">
        <v>25670</v>
      </c>
      <c r="F393" s="58">
        <v>3918421</v>
      </c>
      <c r="G393" s="58">
        <f>+IF(F393&gt;K393+100000,F393-K393,0)</f>
        <v>0</v>
      </c>
      <c r="H393" s="58">
        <v>242959</v>
      </c>
      <c r="I393" s="58">
        <v>0</v>
      </c>
      <c r="J393" s="58">
        <v>3974930</v>
      </c>
      <c r="K393" s="58">
        <v>11045995</v>
      </c>
      <c r="L393" s="12" t="s">
        <v>87</v>
      </c>
      <c r="M393" s="12" t="s">
        <v>89</v>
      </c>
      <c r="N393" s="12" t="s">
        <v>10</v>
      </c>
      <c r="O393" s="12">
        <v>4</v>
      </c>
      <c r="P393" s="12">
        <v>0</v>
      </c>
      <c r="Q393" s="12">
        <v>0</v>
      </c>
      <c r="R393" s="12">
        <v>76130</v>
      </c>
      <c r="S393" s="59">
        <v>5.7150684931506852</v>
      </c>
      <c r="T393" s="59">
        <v>33.37808219178082</v>
      </c>
      <c r="U393" s="12">
        <v>1</v>
      </c>
      <c r="V393" s="12">
        <v>0</v>
      </c>
      <c r="W393" s="12">
        <v>1</v>
      </c>
      <c r="X393" s="12">
        <v>2</v>
      </c>
      <c r="Y393" s="12">
        <v>6</v>
      </c>
      <c r="Z393" s="58">
        <v>0</v>
      </c>
      <c r="AA393" s="58">
        <v>0</v>
      </c>
      <c r="AB393" s="58">
        <v>0</v>
      </c>
      <c r="AC393" s="58" t="e">
        <v>#N/A</v>
      </c>
    </row>
    <row r="394" spans="1:29" x14ac:dyDescent="0.3">
      <c r="A394" s="57">
        <v>4468204</v>
      </c>
      <c r="B394" s="12" t="s">
        <v>4352</v>
      </c>
      <c r="C394" s="58" t="s">
        <v>107</v>
      </c>
      <c r="D394" s="58" t="s">
        <v>115</v>
      </c>
      <c r="E394" s="58"/>
      <c r="F394" s="58">
        <v>16602077</v>
      </c>
      <c r="G394" s="58">
        <f>+IF(F394&gt;K394+100000,F394-K394,0)</f>
        <v>4006236</v>
      </c>
      <c r="H394" s="58">
        <v>718600</v>
      </c>
      <c r="I394" s="58">
        <v>0</v>
      </c>
      <c r="J394" s="58">
        <v>11933598</v>
      </c>
      <c r="K394" s="58">
        <v>12595841</v>
      </c>
      <c r="L394" s="12" t="s">
        <v>87</v>
      </c>
      <c r="M394" s="12" t="s">
        <v>89</v>
      </c>
      <c r="N394" s="12" t="s">
        <v>10</v>
      </c>
      <c r="O394" s="12">
        <v>4</v>
      </c>
      <c r="P394" s="12">
        <v>0</v>
      </c>
      <c r="Q394" s="12">
        <v>0</v>
      </c>
      <c r="R394" s="12">
        <v>76130</v>
      </c>
      <c r="S394" s="59">
        <v>2.7643835616438355</v>
      </c>
      <c r="T394" s="59">
        <v>43.641095890410959</v>
      </c>
      <c r="U394" s="12">
        <v>1</v>
      </c>
      <c r="V394" s="12">
        <v>2</v>
      </c>
      <c r="W394" s="12">
        <v>3</v>
      </c>
      <c r="X394" s="12">
        <v>3</v>
      </c>
      <c r="Y394" s="12">
        <v>1</v>
      </c>
      <c r="Z394" s="58">
        <v>0</v>
      </c>
      <c r="AA394" s="58">
        <v>0</v>
      </c>
      <c r="AB394" s="58">
        <v>0</v>
      </c>
      <c r="AC394" s="58" t="e">
        <v>#N/A</v>
      </c>
    </row>
    <row r="395" spans="1:29" x14ac:dyDescent="0.3">
      <c r="A395" s="57">
        <v>84066820</v>
      </c>
      <c r="B395" s="12" t="s">
        <v>2358</v>
      </c>
      <c r="C395" s="58" t="s">
        <v>105</v>
      </c>
      <c r="D395" s="58" t="s">
        <v>114</v>
      </c>
      <c r="E395" s="58"/>
      <c r="F395" s="58">
        <v>2500000</v>
      </c>
      <c r="G395" s="58">
        <f>+IF(F395&gt;K395+100000,F395-K395,0)</f>
        <v>1247880</v>
      </c>
      <c r="H395" s="58">
        <v>123366</v>
      </c>
      <c r="I395" s="58">
        <v>0</v>
      </c>
      <c r="J395" s="58">
        <v>0</v>
      </c>
      <c r="K395" s="58">
        <v>1252120</v>
      </c>
      <c r="L395" s="12" t="s">
        <v>88</v>
      </c>
      <c r="M395" s="12" t="s">
        <v>89</v>
      </c>
      <c r="N395" s="12" t="s">
        <v>10</v>
      </c>
      <c r="O395" s="12">
        <v>4</v>
      </c>
      <c r="P395" s="12">
        <v>0</v>
      </c>
      <c r="Q395" s="12">
        <v>0</v>
      </c>
      <c r="R395" s="12">
        <v>13433</v>
      </c>
      <c r="S395" s="59">
        <v>3.1972602739726028</v>
      </c>
      <c r="T395" s="59">
        <v>49.123287671232873</v>
      </c>
      <c r="U395" s="12">
        <v>1</v>
      </c>
      <c r="V395" s="12">
        <v>2</v>
      </c>
      <c r="W395" s="12">
        <v>1</v>
      </c>
      <c r="X395" s="12">
        <v>3</v>
      </c>
      <c r="Y395" s="12">
        <v>3</v>
      </c>
      <c r="Z395" s="58">
        <v>66.73334305470533</v>
      </c>
      <c r="AA395" s="58">
        <v>3000</v>
      </c>
      <c r="AB395" s="58">
        <v>0</v>
      </c>
      <c r="AC395" s="58" t="s">
        <v>10</v>
      </c>
    </row>
    <row r="396" spans="1:29" x14ac:dyDescent="0.3">
      <c r="A396" s="57">
        <v>2044026242</v>
      </c>
      <c r="B396" s="12" t="s">
        <v>3790</v>
      </c>
      <c r="C396" s="58" t="s">
        <v>105</v>
      </c>
      <c r="D396" s="58" t="s">
        <v>29</v>
      </c>
      <c r="E396" s="58">
        <v>1377667</v>
      </c>
      <c r="F396" s="58">
        <v>4097771</v>
      </c>
      <c r="G396" s="58">
        <f>+IF(F396&gt;K396+100000,F396-K396,0)</f>
        <v>602222</v>
      </c>
      <c r="H396" s="58">
        <v>195131</v>
      </c>
      <c r="I396" s="58">
        <v>0</v>
      </c>
      <c r="J396" s="58">
        <v>0</v>
      </c>
      <c r="K396" s="58">
        <v>3495549</v>
      </c>
      <c r="L396" s="12" t="s">
        <v>88</v>
      </c>
      <c r="M396" s="12" t="s">
        <v>89</v>
      </c>
      <c r="N396" s="12" t="s">
        <v>10</v>
      </c>
      <c r="O396" s="12">
        <v>4</v>
      </c>
      <c r="P396" s="12">
        <v>0</v>
      </c>
      <c r="Q396" s="12">
        <v>0</v>
      </c>
      <c r="R396" s="12">
        <v>13052</v>
      </c>
      <c r="S396" s="59">
        <v>3.7424657534246575</v>
      </c>
      <c r="T396" s="59">
        <v>28.339726027397262</v>
      </c>
      <c r="U396" s="12">
        <v>1</v>
      </c>
      <c r="V396" s="12">
        <v>5</v>
      </c>
      <c r="W396" s="12">
        <v>1</v>
      </c>
      <c r="X396" s="12">
        <v>3</v>
      </c>
      <c r="Y396" s="12">
        <v>1</v>
      </c>
      <c r="Z396" s="58">
        <v>645.0889828621514</v>
      </c>
      <c r="AA396" s="58">
        <v>29000</v>
      </c>
      <c r="AB396" s="58">
        <v>0</v>
      </c>
      <c r="AC396" s="58" t="s">
        <v>10</v>
      </c>
    </row>
    <row r="397" spans="1:29" x14ac:dyDescent="0.3">
      <c r="A397" s="57">
        <v>4484684</v>
      </c>
      <c r="B397" s="12" t="s">
        <v>2081</v>
      </c>
      <c r="C397" s="58" t="s">
        <v>105</v>
      </c>
      <c r="D397" s="58" t="s">
        <v>114</v>
      </c>
      <c r="E397" s="58"/>
      <c r="F397" s="58">
        <v>3000000</v>
      </c>
      <c r="G397" s="58">
        <f>+IF(F397&gt;K397+100000,F397-K397,0)</f>
        <v>1942557</v>
      </c>
      <c r="H397" s="58">
        <v>86464</v>
      </c>
      <c r="I397" s="58">
        <v>0</v>
      </c>
      <c r="J397" s="58">
        <v>0</v>
      </c>
      <c r="K397" s="58">
        <v>1057443</v>
      </c>
      <c r="L397" s="12" t="s">
        <v>88</v>
      </c>
      <c r="M397" s="12" t="s">
        <v>89</v>
      </c>
      <c r="N397" s="12" t="s">
        <v>10</v>
      </c>
      <c r="O397" s="12">
        <v>4</v>
      </c>
      <c r="P397" s="12">
        <v>0</v>
      </c>
      <c r="Q397" s="12">
        <v>0</v>
      </c>
      <c r="R397" s="12">
        <v>76111</v>
      </c>
      <c r="S397" s="59">
        <v>1.1095890410958904</v>
      </c>
      <c r="T397" s="59">
        <v>43.265753424657532</v>
      </c>
      <c r="U397" s="12">
        <v>1</v>
      </c>
      <c r="V397" s="12">
        <v>2</v>
      </c>
      <c r="W397" s="12">
        <v>2</v>
      </c>
      <c r="X397" s="12">
        <v>4</v>
      </c>
      <c r="Y397" s="12">
        <v>3</v>
      </c>
      <c r="Z397" s="58">
        <v>1098.5198727383483</v>
      </c>
      <c r="AA397" s="58">
        <v>28000</v>
      </c>
      <c r="AB397" s="58">
        <v>0</v>
      </c>
      <c r="AC397" s="58" t="s">
        <v>10</v>
      </c>
    </row>
    <row r="398" spans="1:29" x14ac:dyDescent="0.3">
      <c r="A398" s="57">
        <v>2044024008</v>
      </c>
      <c r="B398" s="12" t="s">
        <v>2135</v>
      </c>
      <c r="C398" s="58" t="s">
        <v>105</v>
      </c>
      <c r="D398" s="58" t="s">
        <v>115</v>
      </c>
      <c r="E398" s="58"/>
      <c r="F398" s="58">
        <v>3237954</v>
      </c>
      <c r="G398" s="58">
        <f>+IF(F398&gt;K398+100000,F398-K398,0)</f>
        <v>2143334</v>
      </c>
      <c r="H398" s="58">
        <v>135137</v>
      </c>
      <c r="I398" s="58">
        <v>0</v>
      </c>
      <c r="J398" s="58">
        <v>1200000</v>
      </c>
      <c r="K398" s="58">
        <v>1094620</v>
      </c>
      <c r="L398" s="12" t="s">
        <v>87</v>
      </c>
      <c r="M398" s="12" t="s">
        <v>89</v>
      </c>
      <c r="N398" s="12" t="s">
        <v>10</v>
      </c>
      <c r="O398" s="12">
        <v>4</v>
      </c>
      <c r="P398" s="12">
        <v>0</v>
      </c>
      <c r="Q398" s="12">
        <v>0</v>
      </c>
      <c r="R398" s="12">
        <v>13433</v>
      </c>
      <c r="S398" s="59">
        <v>2.7780821917808218</v>
      </c>
      <c r="T398" s="59">
        <v>29.276712328767122</v>
      </c>
      <c r="U398" s="12">
        <v>1</v>
      </c>
      <c r="V398" s="12">
        <v>3</v>
      </c>
      <c r="W398" s="12">
        <v>1</v>
      </c>
      <c r="X398" s="12">
        <v>3</v>
      </c>
      <c r="Y398" s="12">
        <v>2</v>
      </c>
      <c r="Z398" s="58">
        <v>1534.8668902582222</v>
      </c>
      <c r="AA398" s="58">
        <v>69000</v>
      </c>
      <c r="AB398" s="58">
        <v>0</v>
      </c>
      <c r="AC398" s="58" t="s">
        <v>10</v>
      </c>
    </row>
    <row r="399" spans="1:29" x14ac:dyDescent="0.3">
      <c r="A399" s="57">
        <v>84608068</v>
      </c>
      <c r="B399" s="12" t="s">
        <v>2619</v>
      </c>
      <c r="C399" s="58" t="s">
        <v>105</v>
      </c>
      <c r="D399" s="58" t="s">
        <v>114</v>
      </c>
      <c r="E399" s="58"/>
      <c r="F399" s="58">
        <v>2833290</v>
      </c>
      <c r="G399" s="58">
        <f>+IF(F399&gt;K399+100000,F399-K399,0)</f>
        <v>1425914</v>
      </c>
      <c r="H399" s="58">
        <v>135102</v>
      </c>
      <c r="I399" s="58">
        <v>0</v>
      </c>
      <c r="J399" s="58">
        <v>0</v>
      </c>
      <c r="K399" s="58">
        <v>1407376</v>
      </c>
      <c r="L399" s="12" t="s">
        <v>88</v>
      </c>
      <c r="M399" s="12" t="s">
        <v>89</v>
      </c>
      <c r="N399" s="12" t="s">
        <v>10</v>
      </c>
      <c r="O399" s="12">
        <v>4</v>
      </c>
      <c r="P399" s="12">
        <v>0</v>
      </c>
      <c r="Q399" s="12">
        <v>0</v>
      </c>
      <c r="R399" s="12">
        <v>13433</v>
      </c>
      <c r="S399" s="59">
        <v>9.8630136986301367E-2</v>
      </c>
      <c r="T399" s="59">
        <v>38.005479452054793</v>
      </c>
      <c r="U399" s="12">
        <v>1</v>
      </c>
      <c r="V399" s="12">
        <v>2</v>
      </c>
      <c r="W399" s="12">
        <v>1</v>
      </c>
      <c r="X399" s="12">
        <v>2</v>
      </c>
      <c r="Y399" s="12">
        <v>1</v>
      </c>
      <c r="Z399" s="58">
        <v>1534.8668902582222</v>
      </c>
      <c r="AA399" s="58">
        <v>69000</v>
      </c>
      <c r="AB399" s="58">
        <v>0</v>
      </c>
      <c r="AC399" s="58" t="s">
        <v>10</v>
      </c>
    </row>
    <row r="400" spans="1:29" x14ac:dyDescent="0.3">
      <c r="A400" s="57">
        <v>2044026626</v>
      </c>
      <c r="B400" s="12" t="s">
        <v>2940</v>
      </c>
      <c r="C400" s="58" t="s">
        <v>105</v>
      </c>
      <c r="D400" s="58" t="s">
        <v>114</v>
      </c>
      <c r="E400" s="58"/>
      <c r="F400" s="58">
        <v>2988585</v>
      </c>
      <c r="G400" s="58">
        <f>+IF(F400&gt;K400+100000,F400-K400,0)</f>
        <v>1206465</v>
      </c>
      <c r="H400" s="58">
        <v>152879</v>
      </c>
      <c r="I400" s="58">
        <v>0</v>
      </c>
      <c r="J400" s="58">
        <v>0</v>
      </c>
      <c r="K400" s="58">
        <v>1782120</v>
      </c>
      <c r="L400" s="12" t="s">
        <v>88</v>
      </c>
      <c r="M400" s="12" t="s">
        <v>89</v>
      </c>
      <c r="N400" s="12" t="s">
        <v>10</v>
      </c>
      <c r="O400" s="12">
        <v>4</v>
      </c>
      <c r="P400" s="12">
        <v>0</v>
      </c>
      <c r="Q400" s="12">
        <v>0</v>
      </c>
      <c r="R400" s="12">
        <v>13052</v>
      </c>
      <c r="S400" s="59">
        <v>3.6575342465753424</v>
      </c>
      <c r="T400" s="59">
        <v>31.767123287671232</v>
      </c>
      <c r="U400" s="12">
        <v>1</v>
      </c>
      <c r="V400" s="12">
        <v>2</v>
      </c>
      <c r="W400" s="12">
        <v>1</v>
      </c>
      <c r="X400" s="12">
        <v>3</v>
      </c>
      <c r="Y400" s="12">
        <v>2</v>
      </c>
      <c r="Z400" s="58">
        <v>1534.8668902582222</v>
      </c>
      <c r="AA400" s="58">
        <v>69000</v>
      </c>
      <c r="AB400" s="58">
        <v>0</v>
      </c>
      <c r="AC400" s="58" t="s">
        <v>10</v>
      </c>
    </row>
    <row r="401" spans="1:29" x14ac:dyDescent="0.3">
      <c r="A401" s="57">
        <v>84462608</v>
      </c>
      <c r="B401" s="12" t="s">
        <v>3087</v>
      </c>
      <c r="C401" s="58" t="s">
        <v>105</v>
      </c>
      <c r="D401" s="58" t="s">
        <v>114</v>
      </c>
      <c r="E401" s="58"/>
      <c r="F401" s="58">
        <v>3193144</v>
      </c>
      <c r="G401" s="58">
        <f>+IF(F401&gt;K401+100000,F401-K401,0)</f>
        <v>1187947</v>
      </c>
      <c r="H401" s="58">
        <v>207674</v>
      </c>
      <c r="I401" s="58">
        <v>0</v>
      </c>
      <c r="J401" s="58">
        <v>0</v>
      </c>
      <c r="K401" s="58">
        <v>2005197</v>
      </c>
      <c r="L401" s="12" t="s">
        <v>88</v>
      </c>
      <c r="M401" s="12" t="s">
        <v>89</v>
      </c>
      <c r="N401" s="12" t="s">
        <v>10</v>
      </c>
      <c r="O401" s="12">
        <v>4</v>
      </c>
      <c r="P401" s="12">
        <v>0</v>
      </c>
      <c r="Q401" s="12">
        <v>0</v>
      </c>
      <c r="R401" s="12">
        <v>13001</v>
      </c>
      <c r="S401" s="59">
        <v>0.59726027397260273</v>
      </c>
      <c r="T401" s="59">
        <v>42.30958904109589</v>
      </c>
      <c r="U401" s="12">
        <v>1</v>
      </c>
      <c r="V401" s="12">
        <v>3</v>
      </c>
      <c r="W401" s="12">
        <v>2</v>
      </c>
      <c r="X401" s="12">
        <v>3</v>
      </c>
      <c r="Y401" s="12">
        <v>3</v>
      </c>
      <c r="Z401" s="58">
        <v>1534.8668902582222</v>
      </c>
      <c r="AA401" s="58">
        <v>69000</v>
      </c>
      <c r="AB401" s="58">
        <v>0</v>
      </c>
      <c r="AC401" s="58" t="s">
        <v>10</v>
      </c>
    </row>
    <row r="402" spans="1:29" x14ac:dyDescent="0.3">
      <c r="A402" s="57">
        <v>2044022688</v>
      </c>
      <c r="B402" s="12" t="s">
        <v>3116</v>
      </c>
      <c r="C402" s="58" t="s">
        <v>105</v>
      </c>
      <c r="D402" s="58" t="s">
        <v>115</v>
      </c>
      <c r="E402" s="58"/>
      <c r="F402" s="58">
        <v>6376668</v>
      </c>
      <c r="G402" s="58">
        <f>+IF(F402&gt;K402+100000,F402-K402,0)</f>
        <v>4325239</v>
      </c>
      <c r="H402" s="58">
        <v>270417</v>
      </c>
      <c r="I402" s="58">
        <v>0</v>
      </c>
      <c r="J402" s="58">
        <v>0</v>
      </c>
      <c r="K402" s="58">
        <v>2051429</v>
      </c>
      <c r="L402" s="12" t="s">
        <v>88</v>
      </c>
      <c r="M402" s="12" t="s">
        <v>89</v>
      </c>
      <c r="N402" s="12" t="s">
        <v>10</v>
      </c>
      <c r="O402" s="12">
        <v>4</v>
      </c>
      <c r="P402" s="12">
        <v>0</v>
      </c>
      <c r="Q402" s="12">
        <v>0</v>
      </c>
      <c r="R402" s="12">
        <v>13052</v>
      </c>
      <c r="S402" s="59">
        <v>4.1561643835616442</v>
      </c>
      <c r="T402" s="59">
        <v>37.980821917808221</v>
      </c>
      <c r="U402" s="12">
        <v>1</v>
      </c>
      <c r="V402" s="12">
        <v>2</v>
      </c>
      <c r="W402" s="12">
        <v>1</v>
      </c>
      <c r="X402" s="12">
        <v>3</v>
      </c>
      <c r="Y402" s="12">
        <v>3</v>
      </c>
      <c r="Z402" s="58">
        <v>1534.8668902582222</v>
      </c>
      <c r="AA402" s="58">
        <v>69000</v>
      </c>
      <c r="AB402" s="58">
        <v>0</v>
      </c>
      <c r="AC402" s="58" t="s">
        <v>10</v>
      </c>
    </row>
    <row r="403" spans="1:29" x14ac:dyDescent="0.3">
      <c r="A403" s="57">
        <v>80262808</v>
      </c>
      <c r="B403" s="12" t="s">
        <v>2713</v>
      </c>
      <c r="C403" s="58" t="s">
        <v>105</v>
      </c>
      <c r="D403" s="58" t="s">
        <v>114</v>
      </c>
      <c r="E403" s="58">
        <v>463439</v>
      </c>
      <c r="F403" s="58">
        <v>3411622</v>
      </c>
      <c r="G403" s="58">
        <f>+IF(F403&gt;K403+100000,F403-K403,0)</f>
        <v>1905258</v>
      </c>
      <c r="H403" s="58">
        <v>178491</v>
      </c>
      <c r="I403" s="58">
        <v>0</v>
      </c>
      <c r="J403" s="58">
        <v>0</v>
      </c>
      <c r="K403" s="58">
        <v>1506364</v>
      </c>
      <c r="L403" s="12" t="s">
        <v>88</v>
      </c>
      <c r="M403" s="12" t="s">
        <v>89</v>
      </c>
      <c r="N403" s="12" t="s">
        <v>10</v>
      </c>
      <c r="O403" s="12">
        <v>4</v>
      </c>
      <c r="P403" s="12">
        <v>30</v>
      </c>
      <c r="Q403" s="12">
        <v>32</v>
      </c>
      <c r="R403" s="12">
        <v>5088</v>
      </c>
      <c r="S403" s="59">
        <v>3.9479452054794519</v>
      </c>
      <c r="T403" s="59">
        <v>41.473972602739728</v>
      </c>
      <c r="U403" s="12">
        <v>1</v>
      </c>
      <c r="V403" s="12">
        <v>2</v>
      </c>
      <c r="W403" s="12">
        <v>1</v>
      </c>
      <c r="X403" s="12">
        <v>2</v>
      </c>
      <c r="Y403" s="12">
        <v>3</v>
      </c>
      <c r="Z403" s="58">
        <v>1668.3335763676328</v>
      </c>
      <c r="AA403" s="58">
        <v>75000</v>
      </c>
      <c r="AB403" s="58">
        <v>0</v>
      </c>
      <c r="AC403" s="58" t="s">
        <v>10</v>
      </c>
    </row>
    <row r="404" spans="1:29" x14ac:dyDescent="0.3">
      <c r="A404" s="57">
        <v>44080</v>
      </c>
      <c r="B404" s="12" t="s">
        <v>2289</v>
      </c>
      <c r="C404" s="58" t="s">
        <v>105</v>
      </c>
      <c r="D404" s="58" t="s">
        <v>114</v>
      </c>
      <c r="E404" s="58"/>
      <c r="F404" s="58">
        <v>2598205</v>
      </c>
      <c r="G404" s="58">
        <f>+IF(F404&gt;K404+100000,F404-K404,0)</f>
        <v>1401385</v>
      </c>
      <c r="H404" s="58">
        <v>106660</v>
      </c>
      <c r="I404" s="58">
        <v>0</v>
      </c>
      <c r="J404" s="58">
        <v>1560000</v>
      </c>
      <c r="K404" s="58">
        <v>1196820</v>
      </c>
      <c r="L404" s="12" t="s">
        <v>87</v>
      </c>
      <c r="M404" s="12" t="s">
        <v>89</v>
      </c>
      <c r="N404" s="12" t="s">
        <v>10</v>
      </c>
      <c r="O404" s="12">
        <v>4</v>
      </c>
      <c r="P404" s="12">
        <v>0</v>
      </c>
      <c r="Q404" s="12">
        <v>0</v>
      </c>
      <c r="R404" s="12">
        <v>13052</v>
      </c>
      <c r="S404" s="59">
        <v>5.1972602739726028</v>
      </c>
      <c r="T404" s="59">
        <v>47.983561643835614</v>
      </c>
      <c r="U404" s="12">
        <v>1</v>
      </c>
      <c r="V404" s="12">
        <v>1</v>
      </c>
      <c r="W404" s="12">
        <v>1</v>
      </c>
      <c r="X404" s="12">
        <v>3</v>
      </c>
      <c r="Y404" s="12">
        <v>3</v>
      </c>
      <c r="Z404" s="58">
        <v>1883.1769246943111</v>
      </c>
      <c r="AA404" s="58">
        <v>48000</v>
      </c>
      <c r="AB404" s="58">
        <v>0</v>
      </c>
      <c r="AC404" s="58" t="s">
        <v>10</v>
      </c>
    </row>
    <row r="405" spans="1:29" x14ac:dyDescent="0.3">
      <c r="A405" s="57">
        <v>2082806444</v>
      </c>
      <c r="B405" s="12" t="s">
        <v>2737</v>
      </c>
      <c r="C405" s="58" t="s">
        <v>105</v>
      </c>
      <c r="D405" s="58" t="s">
        <v>115</v>
      </c>
      <c r="E405" s="58">
        <v>567467</v>
      </c>
      <c r="F405" s="58">
        <v>6109358</v>
      </c>
      <c r="G405" s="58">
        <f>+IF(F405&gt;K405+100000,F405-K405,0)</f>
        <v>4579599</v>
      </c>
      <c r="H405" s="58">
        <v>302001</v>
      </c>
      <c r="I405" s="58">
        <v>0</v>
      </c>
      <c r="J405" s="58">
        <v>0</v>
      </c>
      <c r="K405" s="58">
        <v>1529759</v>
      </c>
      <c r="L405" s="12" t="s">
        <v>88</v>
      </c>
      <c r="M405" s="12" t="s">
        <v>89</v>
      </c>
      <c r="N405" s="12" t="s">
        <v>10</v>
      </c>
      <c r="O405" s="12">
        <v>4</v>
      </c>
      <c r="P405" s="12">
        <v>0</v>
      </c>
      <c r="Q405" s="12">
        <v>0</v>
      </c>
      <c r="R405" s="12">
        <v>25430</v>
      </c>
      <c r="S405" s="59">
        <v>2.4356164383561643</v>
      </c>
      <c r="T405" s="59">
        <v>26.715068493150685</v>
      </c>
      <c r="U405" s="12">
        <v>1</v>
      </c>
      <c r="V405" s="12">
        <v>2</v>
      </c>
      <c r="W405" s="12">
        <v>3</v>
      </c>
      <c r="X405" s="12">
        <v>3</v>
      </c>
      <c r="Y405" s="12">
        <v>1</v>
      </c>
      <c r="Z405" s="58">
        <v>2224.4447684901775</v>
      </c>
      <c r="AA405" s="58">
        <v>100000</v>
      </c>
      <c r="AB405" s="58">
        <v>0</v>
      </c>
      <c r="AC405" s="58" t="s">
        <v>10</v>
      </c>
    </row>
    <row r="406" spans="1:29" x14ac:dyDescent="0.3">
      <c r="A406" s="57">
        <v>20284666</v>
      </c>
      <c r="B406" s="12" t="s">
        <v>3810</v>
      </c>
      <c r="C406" s="58" t="s">
        <v>105</v>
      </c>
      <c r="D406" s="58" t="s">
        <v>30</v>
      </c>
      <c r="E406" s="58">
        <v>1483017</v>
      </c>
      <c r="F406" s="58">
        <v>11045498</v>
      </c>
      <c r="G406" s="58">
        <f>+IF(F406&gt;K406+100000,F406-K406,0)</f>
        <v>7478551</v>
      </c>
      <c r="H406" s="58">
        <v>317887</v>
      </c>
      <c r="I406" s="58">
        <v>0</v>
      </c>
      <c r="J406" s="58">
        <v>5529000</v>
      </c>
      <c r="K406" s="58">
        <v>3566947</v>
      </c>
      <c r="L406" s="12" t="s">
        <v>87</v>
      </c>
      <c r="M406" s="12" t="s">
        <v>89</v>
      </c>
      <c r="N406" s="12" t="s">
        <v>10</v>
      </c>
      <c r="O406" s="12">
        <v>4</v>
      </c>
      <c r="P406" s="12">
        <v>0</v>
      </c>
      <c r="Q406" s="12">
        <v>0</v>
      </c>
      <c r="R406" s="12">
        <v>17380</v>
      </c>
      <c r="S406" s="59">
        <v>6.3369863013698629</v>
      </c>
      <c r="T406" s="59">
        <v>44.298630136986304</v>
      </c>
      <c r="U406" s="12">
        <v>1</v>
      </c>
      <c r="V406" s="12">
        <v>0</v>
      </c>
      <c r="W406" s="12">
        <v>2</v>
      </c>
      <c r="X406" s="12">
        <v>2</v>
      </c>
      <c r="Y406" s="12">
        <v>1</v>
      </c>
      <c r="Z406" s="58">
        <v>2224.4447684901775</v>
      </c>
      <c r="AA406" s="58">
        <v>100000</v>
      </c>
      <c r="AB406" s="58">
        <v>0</v>
      </c>
      <c r="AC406" s="58" t="s">
        <v>10</v>
      </c>
    </row>
    <row r="407" spans="1:29" x14ac:dyDescent="0.3">
      <c r="A407" s="57">
        <v>82408200</v>
      </c>
      <c r="B407" s="12" t="s">
        <v>3882</v>
      </c>
      <c r="C407" s="58" t="s">
        <v>105</v>
      </c>
      <c r="D407" s="58" t="s">
        <v>114</v>
      </c>
      <c r="E407" s="58"/>
      <c r="F407" s="58">
        <v>5353574</v>
      </c>
      <c r="G407" s="58">
        <f>+IF(F407&gt;K407+100000,F407-K407,0)</f>
        <v>1534154</v>
      </c>
      <c r="H407" s="58">
        <v>284426</v>
      </c>
      <c r="I407" s="58">
        <v>0</v>
      </c>
      <c r="J407" s="58">
        <v>4700000</v>
      </c>
      <c r="K407" s="58">
        <v>3819420</v>
      </c>
      <c r="L407" s="12" t="s">
        <v>87</v>
      </c>
      <c r="M407" s="12" t="s">
        <v>89</v>
      </c>
      <c r="N407" s="12" t="s">
        <v>10</v>
      </c>
      <c r="O407" s="12">
        <v>4</v>
      </c>
      <c r="P407" s="12">
        <v>0</v>
      </c>
      <c r="Q407" s="12">
        <v>0</v>
      </c>
      <c r="R407" s="12">
        <v>13836</v>
      </c>
      <c r="S407" s="59">
        <v>6.9232876712328766</v>
      </c>
      <c r="T407" s="59">
        <v>43.989041095890414</v>
      </c>
      <c r="U407" s="12">
        <v>1</v>
      </c>
      <c r="V407" s="12">
        <v>1</v>
      </c>
      <c r="W407" s="12">
        <v>1</v>
      </c>
      <c r="X407" s="12">
        <v>2</v>
      </c>
      <c r="Y407" s="12">
        <v>4</v>
      </c>
      <c r="Z407" s="58">
        <v>2469.1336930240968</v>
      </c>
      <c r="AA407" s="58">
        <v>111000</v>
      </c>
      <c r="AB407" s="58">
        <v>111000</v>
      </c>
      <c r="AC407" s="58" t="s">
        <v>0</v>
      </c>
    </row>
    <row r="408" spans="1:29" x14ac:dyDescent="0.3">
      <c r="A408" s="57">
        <v>84668424</v>
      </c>
      <c r="B408" s="12" t="s">
        <v>3118</v>
      </c>
      <c r="C408" s="58" t="s">
        <v>105</v>
      </c>
      <c r="D408" s="58" t="s">
        <v>114</v>
      </c>
      <c r="E408" s="58"/>
      <c r="F408" s="58">
        <v>3367899</v>
      </c>
      <c r="G408" s="58">
        <f>+IF(F408&gt;K408+100000,F408-K408,0)</f>
        <v>1313079</v>
      </c>
      <c r="H408" s="58">
        <v>134735</v>
      </c>
      <c r="I408" s="58">
        <v>0</v>
      </c>
      <c r="J408" s="58">
        <v>0</v>
      </c>
      <c r="K408" s="58">
        <v>2054820</v>
      </c>
      <c r="L408" s="12" t="s">
        <v>88</v>
      </c>
      <c r="M408" s="12" t="s">
        <v>89</v>
      </c>
      <c r="N408" s="12" t="s">
        <v>10</v>
      </c>
      <c r="O408" s="12">
        <v>4</v>
      </c>
      <c r="P408" s="12">
        <v>0</v>
      </c>
      <c r="Q408" s="12">
        <v>0</v>
      </c>
      <c r="R408" s="12">
        <v>13052</v>
      </c>
      <c r="S408" s="59">
        <v>5.484931506849315</v>
      </c>
      <c r="T408" s="59">
        <v>50.824657534246576</v>
      </c>
      <c r="U408" s="12">
        <v>1</v>
      </c>
      <c r="V408" s="12">
        <v>1</v>
      </c>
      <c r="W408" s="12">
        <v>1</v>
      </c>
      <c r="X408" s="12">
        <v>3</v>
      </c>
      <c r="Y408" s="12">
        <v>3</v>
      </c>
      <c r="Z408" s="58">
        <v>3247.6893619956586</v>
      </c>
      <c r="AA408" s="58">
        <v>146000</v>
      </c>
      <c r="AB408" s="58">
        <v>0</v>
      </c>
      <c r="AC408" s="58" t="s">
        <v>10</v>
      </c>
    </row>
    <row r="409" spans="1:29" x14ac:dyDescent="0.3">
      <c r="A409" s="57">
        <v>2004028060</v>
      </c>
      <c r="B409" s="12" t="s">
        <v>2350</v>
      </c>
      <c r="C409" s="58" t="s">
        <v>105</v>
      </c>
      <c r="D409" s="58" t="s">
        <v>114</v>
      </c>
      <c r="E409" s="58">
        <v>509167</v>
      </c>
      <c r="F409" s="58">
        <v>3000000</v>
      </c>
      <c r="G409" s="58">
        <f>+IF(F409&gt;K409+100000,F409-K409,0)</f>
        <v>1751563</v>
      </c>
      <c r="H409" s="58">
        <v>123948.00000000001</v>
      </c>
      <c r="I409" s="58">
        <v>0</v>
      </c>
      <c r="J409" s="58">
        <v>0</v>
      </c>
      <c r="K409" s="58">
        <v>1248437</v>
      </c>
      <c r="L409" s="12" t="s">
        <v>88</v>
      </c>
      <c r="M409" s="12" t="s">
        <v>89</v>
      </c>
      <c r="N409" s="12" t="s">
        <v>10</v>
      </c>
      <c r="O409" s="12">
        <v>4</v>
      </c>
      <c r="P409" s="12">
        <v>0</v>
      </c>
      <c r="Q409" s="12">
        <v>0</v>
      </c>
      <c r="R409" s="12">
        <v>63001</v>
      </c>
      <c r="S409" s="59">
        <v>4.1753424657534248</v>
      </c>
      <c r="T409" s="59">
        <v>29.621917808219177</v>
      </c>
      <c r="U409" s="12">
        <v>2</v>
      </c>
      <c r="V409" s="12">
        <v>0</v>
      </c>
      <c r="W409" s="12">
        <v>2</v>
      </c>
      <c r="X409" s="12">
        <v>2</v>
      </c>
      <c r="Y409" s="12">
        <v>2</v>
      </c>
      <c r="Z409" s="58">
        <v>3256.3267656172461</v>
      </c>
      <c r="AA409" s="58">
        <v>83000</v>
      </c>
      <c r="AB409" s="58">
        <v>0</v>
      </c>
      <c r="AC409" s="58" t="s">
        <v>10</v>
      </c>
    </row>
    <row r="410" spans="1:29" x14ac:dyDescent="0.3">
      <c r="A410" s="57">
        <v>2044020808</v>
      </c>
      <c r="B410" s="12" t="s">
        <v>3352</v>
      </c>
      <c r="C410" s="58" t="s">
        <v>105</v>
      </c>
      <c r="D410" s="58" t="s">
        <v>115</v>
      </c>
      <c r="E410" s="58"/>
      <c r="F410" s="58">
        <v>4589513</v>
      </c>
      <c r="G410" s="58">
        <f>+IF(F410&gt;K410+100000,F410-K410,0)</f>
        <v>2132884</v>
      </c>
      <c r="H410" s="58">
        <v>225980</v>
      </c>
      <c r="I410" s="58">
        <v>0</v>
      </c>
      <c r="J410" s="58">
        <v>0</v>
      </c>
      <c r="K410" s="58">
        <v>2456629</v>
      </c>
      <c r="L410" s="12" t="s">
        <v>88</v>
      </c>
      <c r="M410" s="12" t="s">
        <v>89</v>
      </c>
      <c r="N410" s="12" t="s">
        <v>10</v>
      </c>
      <c r="O410" s="12">
        <v>4</v>
      </c>
      <c r="P410" s="12">
        <v>0</v>
      </c>
      <c r="Q410" s="12">
        <v>0</v>
      </c>
      <c r="R410" s="12">
        <v>13052</v>
      </c>
      <c r="S410" s="59">
        <v>5.3232876712328769</v>
      </c>
      <c r="T410" s="59">
        <v>34.490410958904107</v>
      </c>
      <c r="U410" s="12">
        <v>1</v>
      </c>
      <c r="V410" s="12">
        <v>2</v>
      </c>
      <c r="W410" s="12">
        <v>2</v>
      </c>
      <c r="X410" s="12">
        <v>3</v>
      </c>
      <c r="Y410" s="12">
        <v>3</v>
      </c>
      <c r="Z410" s="58">
        <v>3358.9116004201674</v>
      </c>
      <c r="AA410" s="58">
        <v>151000</v>
      </c>
      <c r="AB410" s="58">
        <v>14000</v>
      </c>
      <c r="AC410" s="58" t="s">
        <v>0</v>
      </c>
    </row>
    <row r="411" spans="1:29" x14ac:dyDescent="0.3">
      <c r="A411" s="57">
        <v>2044008688</v>
      </c>
      <c r="B411" s="12" t="s">
        <v>3129</v>
      </c>
      <c r="C411" s="58" t="s">
        <v>105</v>
      </c>
      <c r="D411" s="58" t="s">
        <v>115</v>
      </c>
      <c r="E411" s="58"/>
      <c r="F411" s="58">
        <v>4461495</v>
      </c>
      <c r="G411" s="58">
        <f>+IF(F411&gt;K411+100000,F411-K411,0)</f>
        <v>2392675</v>
      </c>
      <c r="H411" s="58">
        <v>143758</v>
      </c>
      <c r="I411" s="58">
        <v>0</v>
      </c>
      <c r="J411" s="58">
        <v>0</v>
      </c>
      <c r="K411" s="58">
        <v>2068820</v>
      </c>
      <c r="L411" s="12" t="s">
        <v>88</v>
      </c>
      <c r="M411" s="12" t="s">
        <v>89</v>
      </c>
      <c r="N411" s="12" t="s">
        <v>10</v>
      </c>
      <c r="O411" s="12">
        <v>4</v>
      </c>
      <c r="P411" s="12">
        <v>0</v>
      </c>
      <c r="Q411" s="12">
        <v>0</v>
      </c>
      <c r="R411" s="12">
        <v>13052</v>
      </c>
      <c r="S411" s="59">
        <v>5.484931506849315</v>
      </c>
      <c r="T411" s="59">
        <v>39.372602739726027</v>
      </c>
      <c r="U411" s="12">
        <v>1</v>
      </c>
      <c r="V411" s="12">
        <v>1</v>
      </c>
      <c r="W411" s="12">
        <v>1</v>
      </c>
      <c r="X411" s="12">
        <v>3</v>
      </c>
      <c r="Y411" s="12">
        <v>3</v>
      </c>
      <c r="Z411" s="58">
        <v>3536.8671818993816</v>
      </c>
      <c r="AA411" s="58">
        <v>159000</v>
      </c>
      <c r="AB411" s="58">
        <v>0</v>
      </c>
      <c r="AC411" s="58" t="s">
        <v>10</v>
      </c>
    </row>
    <row r="412" spans="1:29" x14ac:dyDescent="0.3">
      <c r="A412" s="57">
        <v>44206484</v>
      </c>
      <c r="B412" s="12" t="s">
        <v>3900</v>
      </c>
      <c r="C412" s="58" t="s">
        <v>105</v>
      </c>
      <c r="D412" s="58" t="s">
        <v>30</v>
      </c>
      <c r="E412" s="58">
        <v>485659</v>
      </c>
      <c r="F412" s="58">
        <v>12393704</v>
      </c>
      <c r="G412" s="58">
        <f>+IF(F412&gt;K412+100000,F412-K412,0)</f>
        <v>8471187</v>
      </c>
      <c r="H412" s="58">
        <v>387680</v>
      </c>
      <c r="I412" s="58">
        <v>0</v>
      </c>
      <c r="J412" s="58">
        <v>4994251</v>
      </c>
      <c r="K412" s="58">
        <v>3922517</v>
      </c>
      <c r="L412" s="12" t="s">
        <v>87</v>
      </c>
      <c r="M412" s="12" t="s">
        <v>89</v>
      </c>
      <c r="N412" s="12" t="s">
        <v>10</v>
      </c>
      <c r="O412" s="12">
        <v>4</v>
      </c>
      <c r="P412" s="12">
        <v>0</v>
      </c>
      <c r="Q412" s="12">
        <v>0</v>
      </c>
      <c r="R412" s="12">
        <v>5088</v>
      </c>
      <c r="S412" s="59">
        <v>7.6356164383561644</v>
      </c>
      <c r="T412" s="59">
        <v>41.4</v>
      </c>
      <c r="U412" s="12">
        <v>1</v>
      </c>
      <c r="V412" s="12">
        <v>2</v>
      </c>
      <c r="W412" s="12">
        <v>2</v>
      </c>
      <c r="X412" s="12">
        <v>2</v>
      </c>
      <c r="Y412" s="12">
        <v>1</v>
      </c>
      <c r="Z412" s="58">
        <v>3581.3560772691853</v>
      </c>
      <c r="AA412" s="58">
        <v>161000</v>
      </c>
      <c r="AB412" s="58">
        <v>0</v>
      </c>
      <c r="AC412" s="58" t="s">
        <v>10</v>
      </c>
    </row>
    <row r="413" spans="1:29" x14ac:dyDescent="0.3">
      <c r="A413" s="57">
        <v>26248688</v>
      </c>
      <c r="B413" s="12" t="s">
        <v>3867</v>
      </c>
      <c r="C413" s="58" t="s">
        <v>105</v>
      </c>
      <c r="D413" s="58" t="s">
        <v>29</v>
      </c>
      <c r="E413" s="58"/>
      <c r="F413" s="58">
        <v>4697545</v>
      </c>
      <c r="G413" s="58">
        <f>+IF(F413&gt;K413+100000,F413-K413,0)</f>
        <v>940775</v>
      </c>
      <c r="H413" s="58">
        <v>201262</v>
      </c>
      <c r="I413" s="58">
        <v>0</v>
      </c>
      <c r="J413" s="58">
        <v>0</v>
      </c>
      <c r="K413" s="58">
        <v>3756770</v>
      </c>
      <c r="L413" s="12" t="s">
        <v>88</v>
      </c>
      <c r="M413" s="12" t="s">
        <v>89</v>
      </c>
      <c r="N413" s="12" t="s">
        <v>10</v>
      </c>
      <c r="O413" s="12">
        <v>4</v>
      </c>
      <c r="P413" s="12">
        <v>0</v>
      </c>
      <c r="Q413" s="12">
        <v>0</v>
      </c>
      <c r="R413" s="12">
        <v>13001</v>
      </c>
      <c r="S413" s="59">
        <v>8.5917808219178085</v>
      </c>
      <c r="T413" s="59">
        <v>43.846575342465755</v>
      </c>
      <c r="U413" s="12">
        <v>1</v>
      </c>
      <c r="V413" s="12">
        <v>2</v>
      </c>
      <c r="W413" s="12">
        <v>3</v>
      </c>
      <c r="X413" s="12">
        <v>2</v>
      </c>
      <c r="Y413" s="12">
        <v>2</v>
      </c>
      <c r="Z413" s="58">
        <v>3803.8005541182033</v>
      </c>
      <c r="AA413" s="58">
        <v>171000</v>
      </c>
      <c r="AB413" s="58">
        <v>0</v>
      </c>
      <c r="AC413" s="58" t="s">
        <v>10</v>
      </c>
    </row>
    <row r="414" spans="1:29" x14ac:dyDescent="0.3">
      <c r="A414" s="57">
        <v>2046062400</v>
      </c>
      <c r="B414" s="12" t="s">
        <v>1892</v>
      </c>
      <c r="C414" s="58" t="s">
        <v>105</v>
      </c>
      <c r="D414" s="58" t="s">
        <v>114</v>
      </c>
      <c r="E414" s="58"/>
      <c r="F414" s="58">
        <v>2356264</v>
      </c>
      <c r="G414" s="58">
        <f>+IF(F414&gt;K414+100000,F414-K414,0)</f>
        <v>1395436</v>
      </c>
      <c r="H414" s="58">
        <v>188878</v>
      </c>
      <c r="I414" s="58">
        <v>0</v>
      </c>
      <c r="J414" s="58">
        <v>2369045</v>
      </c>
      <c r="K414" s="58">
        <v>960828</v>
      </c>
      <c r="L414" s="12" t="s">
        <v>87</v>
      </c>
      <c r="M414" s="12" t="s">
        <v>89</v>
      </c>
      <c r="N414" s="12" t="s">
        <v>10</v>
      </c>
      <c r="O414" s="12">
        <v>4</v>
      </c>
      <c r="P414" s="12">
        <v>0</v>
      </c>
      <c r="Q414" s="12">
        <v>0</v>
      </c>
      <c r="R414" s="12">
        <v>5001</v>
      </c>
      <c r="S414" s="59">
        <v>3.0986301369863014</v>
      </c>
      <c r="T414" s="59">
        <v>25.2</v>
      </c>
      <c r="U414" s="12">
        <v>2</v>
      </c>
      <c r="V414" s="12">
        <v>0</v>
      </c>
      <c r="W414" s="12">
        <v>2</v>
      </c>
      <c r="X414" s="12">
        <v>2</v>
      </c>
      <c r="Y414" s="12">
        <v>1</v>
      </c>
      <c r="Z414" s="58">
        <v>4026.2450309672213</v>
      </c>
      <c r="AA414" s="58">
        <v>181000</v>
      </c>
      <c r="AB414" s="58">
        <v>0</v>
      </c>
      <c r="AC414" s="58" t="s">
        <v>10</v>
      </c>
    </row>
    <row r="415" spans="1:29" x14ac:dyDescent="0.3">
      <c r="A415" s="57">
        <v>2044028868</v>
      </c>
      <c r="B415" s="12" t="s">
        <v>3504</v>
      </c>
      <c r="C415" s="58" t="s">
        <v>105</v>
      </c>
      <c r="D415" s="58" t="s">
        <v>115</v>
      </c>
      <c r="E415" s="58">
        <v>40200</v>
      </c>
      <c r="F415" s="58">
        <v>6932575</v>
      </c>
      <c r="G415" s="58">
        <f>+IF(F415&gt;K415+100000,F415-K415,0)</f>
        <v>4114835</v>
      </c>
      <c r="H415" s="58">
        <v>268943</v>
      </c>
      <c r="I415" s="58">
        <v>0</v>
      </c>
      <c r="J415" s="58">
        <v>0</v>
      </c>
      <c r="K415" s="58">
        <v>2817740</v>
      </c>
      <c r="L415" s="12" t="s">
        <v>88</v>
      </c>
      <c r="M415" s="12" t="s">
        <v>89</v>
      </c>
      <c r="N415" s="12" t="s">
        <v>10</v>
      </c>
      <c r="O415" s="12">
        <v>4</v>
      </c>
      <c r="P415" s="12">
        <v>0</v>
      </c>
      <c r="Q415" s="12">
        <v>0</v>
      </c>
      <c r="R415" s="12">
        <v>13052</v>
      </c>
      <c r="S415" s="59">
        <v>3.3205479452054796</v>
      </c>
      <c r="T415" s="59">
        <v>26.961643835616439</v>
      </c>
      <c r="U415" s="12">
        <v>1</v>
      </c>
      <c r="V415" s="12">
        <v>3</v>
      </c>
      <c r="W415" s="12">
        <v>1</v>
      </c>
      <c r="X415" s="12">
        <v>3</v>
      </c>
      <c r="Y415" s="12">
        <v>3</v>
      </c>
      <c r="Z415" s="58">
        <v>4626.8451184595688</v>
      </c>
      <c r="AA415" s="58">
        <v>208000</v>
      </c>
      <c r="AB415" s="58">
        <v>0</v>
      </c>
      <c r="AC415" s="58" t="s">
        <v>10</v>
      </c>
    </row>
    <row r="416" spans="1:29" x14ac:dyDescent="0.3">
      <c r="A416" s="57">
        <v>8864600</v>
      </c>
      <c r="B416" s="12" t="s">
        <v>3770</v>
      </c>
      <c r="C416" s="58" t="s">
        <v>105</v>
      </c>
      <c r="D416" s="58" t="s">
        <v>115</v>
      </c>
      <c r="E416" s="58"/>
      <c r="F416" s="58">
        <v>6440105</v>
      </c>
      <c r="G416" s="58">
        <f>+IF(F416&gt;K416+100000,F416-K416,0)</f>
        <v>3041676</v>
      </c>
      <c r="H416" s="58">
        <v>187936</v>
      </c>
      <c r="I416" s="58">
        <v>0</v>
      </c>
      <c r="J416" s="58">
        <v>1942583</v>
      </c>
      <c r="K416" s="58">
        <v>3398429</v>
      </c>
      <c r="L416" s="12" t="s">
        <v>87</v>
      </c>
      <c r="M416" s="12" t="s">
        <v>89</v>
      </c>
      <c r="N416" s="12" t="s">
        <v>10</v>
      </c>
      <c r="O416" s="12">
        <v>4</v>
      </c>
      <c r="P416" s="12">
        <v>0</v>
      </c>
      <c r="Q416" s="12">
        <v>0</v>
      </c>
      <c r="R416" s="12">
        <v>13001</v>
      </c>
      <c r="S416" s="59">
        <v>2.4904109589041097</v>
      </c>
      <c r="T416" s="59">
        <v>42.857534246575341</v>
      </c>
      <c r="U416" s="12">
        <v>1</v>
      </c>
      <c r="V416" s="12">
        <v>2</v>
      </c>
      <c r="W416" s="12">
        <v>2</v>
      </c>
      <c r="X416" s="12">
        <v>3</v>
      </c>
      <c r="Y416" s="12">
        <v>3</v>
      </c>
      <c r="Z416" s="58">
        <v>4626.8451184595688</v>
      </c>
      <c r="AA416" s="58">
        <v>208000</v>
      </c>
      <c r="AB416" s="58">
        <v>0</v>
      </c>
      <c r="AC416" s="58" t="s">
        <v>10</v>
      </c>
    </row>
    <row r="417" spans="1:29" x14ac:dyDescent="0.3">
      <c r="A417" s="57">
        <v>84660088</v>
      </c>
      <c r="B417" s="12" t="s">
        <v>1579</v>
      </c>
      <c r="C417" s="58" t="s">
        <v>105</v>
      </c>
      <c r="D417" s="58" t="s">
        <v>114</v>
      </c>
      <c r="E417" s="58"/>
      <c r="F417" s="58">
        <v>2062874</v>
      </c>
      <c r="G417" s="58">
        <f>+IF(F417&gt;K417+100000,F417-K417,0)</f>
        <v>1292754</v>
      </c>
      <c r="H417" s="58">
        <v>113770</v>
      </c>
      <c r="I417" s="58">
        <v>0</v>
      </c>
      <c r="J417" s="58">
        <v>0</v>
      </c>
      <c r="K417" s="58">
        <v>770120</v>
      </c>
      <c r="L417" s="12" t="s">
        <v>88</v>
      </c>
      <c r="M417" s="12" t="s">
        <v>89</v>
      </c>
      <c r="N417" s="12" t="s">
        <v>10</v>
      </c>
      <c r="O417" s="12">
        <v>4</v>
      </c>
      <c r="P417" s="12">
        <v>0</v>
      </c>
      <c r="Q417" s="12">
        <v>0</v>
      </c>
      <c r="R417" s="12">
        <v>13052</v>
      </c>
      <c r="S417" s="59">
        <v>3.1095890410958904</v>
      </c>
      <c r="T417" s="59">
        <v>44.369863013698627</v>
      </c>
      <c r="U417" s="12">
        <v>1</v>
      </c>
      <c r="V417" s="12">
        <v>2</v>
      </c>
      <c r="W417" s="12">
        <v>1</v>
      </c>
      <c r="X417" s="12">
        <v>2</v>
      </c>
      <c r="Y417" s="12">
        <v>3</v>
      </c>
      <c r="Z417" s="58">
        <v>4649.0895661444711</v>
      </c>
      <c r="AA417" s="58">
        <v>209000</v>
      </c>
      <c r="AB417" s="58">
        <v>0</v>
      </c>
      <c r="AC417" s="58" t="s">
        <v>10</v>
      </c>
    </row>
    <row r="418" spans="1:29" x14ac:dyDescent="0.3">
      <c r="A418" s="57">
        <v>2062444440</v>
      </c>
      <c r="B418" s="12" t="s">
        <v>2206</v>
      </c>
      <c r="C418" s="58" t="s">
        <v>105</v>
      </c>
      <c r="D418" s="58" t="s">
        <v>114</v>
      </c>
      <c r="E418" s="58"/>
      <c r="F418" s="58">
        <v>2371378</v>
      </c>
      <c r="G418" s="58">
        <f>+IF(F418&gt;K418+100000,F418-K418,0)</f>
        <v>1231558</v>
      </c>
      <c r="H418" s="58">
        <v>239672</v>
      </c>
      <c r="I418" s="58">
        <v>0</v>
      </c>
      <c r="J418" s="58">
        <v>0</v>
      </c>
      <c r="K418" s="58">
        <v>1139820</v>
      </c>
      <c r="L418" s="12" t="s">
        <v>88</v>
      </c>
      <c r="M418" s="12" t="s">
        <v>89</v>
      </c>
      <c r="N418" s="12" t="s">
        <v>10</v>
      </c>
      <c r="O418" s="12">
        <v>4</v>
      </c>
      <c r="P418" s="12">
        <v>0</v>
      </c>
      <c r="Q418" s="12">
        <v>0</v>
      </c>
      <c r="R418" s="12">
        <v>13838</v>
      </c>
      <c r="S418" s="59">
        <v>5.1561643835616442</v>
      </c>
      <c r="T418" s="59">
        <v>35.027397260273972</v>
      </c>
      <c r="U418" s="12">
        <v>1</v>
      </c>
      <c r="V418" s="12">
        <v>2</v>
      </c>
      <c r="W418" s="12">
        <v>1</v>
      </c>
      <c r="X418" s="12">
        <v>2</v>
      </c>
      <c r="Y418" s="12">
        <v>3</v>
      </c>
      <c r="Z418" s="58">
        <v>4649.0895661444711</v>
      </c>
      <c r="AA418" s="58">
        <v>209000</v>
      </c>
      <c r="AB418" s="58">
        <v>0</v>
      </c>
      <c r="AC418" s="58" t="s">
        <v>10</v>
      </c>
    </row>
    <row r="419" spans="1:29" x14ac:dyDescent="0.3">
      <c r="A419" s="57">
        <v>44204242</v>
      </c>
      <c r="B419" s="12" t="s">
        <v>2539</v>
      </c>
      <c r="C419" s="58" t="s">
        <v>105</v>
      </c>
      <c r="D419" s="58" t="s">
        <v>115</v>
      </c>
      <c r="E419" s="58">
        <v>1867</v>
      </c>
      <c r="F419" s="58">
        <v>5316288</v>
      </c>
      <c r="G419" s="58">
        <f>+IF(F419&gt;K419+100000,F419-K419,0)</f>
        <v>3963910</v>
      </c>
      <c r="H419" s="58">
        <v>222122</v>
      </c>
      <c r="I419" s="58">
        <v>0</v>
      </c>
      <c r="J419" s="58">
        <v>3160988</v>
      </c>
      <c r="K419" s="58">
        <v>1352378</v>
      </c>
      <c r="L419" s="12" t="s">
        <v>87</v>
      </c>
      <c r="M419" s="12" t="s">
        <v>89</v>
      </c>
      <c r="N419" s="12" t="s">
        <v>10</v>
      </c>
      <c r="O419" s="12">
        <v>4</v>
      </c>
      <c r="P419" s="12">
        <v>0</v>
      </c>
      <c r="Q419" s="12">
        <v>0</v>
      </c>
      <c r="R419" s="12">
        <v>5001</v>
      </c>
      <c r="S419" s="59">
        <v>5</v>
      </c>
      <c r="T419" s="59">
        <v>41.408219178082192</v>
      </c>
      <c r="U419" s="12">
        <v>2</v>
      </c>
      <c r="V419" s="12">
        <v>0</v>
      </c>
      <c r="W419" s="12">
        <v>1</v>
      </c>
      <c r="X419" s="12">
        <v>2</v>
      </c>
      <c r="Y419" s="12">
        <v>1</v>
      </c>
      <c r="Z419" s="58">
        <v>4871.5340429934886</v>
      </c>
      <c r="AA419" s="58">
        <v>219000</v>
      </c>
      <c r="AB419" s="58">
        <v>0</v>
      </c>
      <c r="AC419" s="58" t="s">
        <v>10</v>
      </c>
    </row>
    <row r="420" spans="1:29" x14ac:dyDescent="0.3">
      <c r="A420" s="57">
        <v>2200808200</v>
      </c>
      <c r="B420" s="12" t="s">
        <v>1596</v>
      </c>
      <c r="C420" s="58" t="s">
        <v>105</v>
      </c>
      <c r="D420" s="58" t="s">
        <v>114</v>
      </c>
      <c r="E420" s="58"/>
      <c r="F420" s="58">
        <v>2422922</v>
      </c>
      <c r="G420" s="58">
        <f>+IF(F420&gt;K420+100000,F420-K420,0)</f>
        <v>1634302</v>
      </c>
      <c r="H420" s="58">
        <v>175770</v>
      </c>
      <c r="I420" s="58">
        <v>0</v>
      </c>
      <c r="J420" s="58">
        <v>900000</v>
      </c>
      <c r="K420" s="58">
        <v>788620</v>
      </c>
      <c r="L420" s="12" t="s">
        <v>87</v>
      </c>
      <c r="M420" s="12" t="s">
        <v>89</v>
      </c>
      <c r="N420" s="12" t="s">
        <v>10</v>
      </c>
      <c r="O420" s="12">
        <v>4</v>
      </c>
      <c r="P420" s="12">
        <v>0</v>
      </c>
      <c r="Q420" s="12">
        <v>0</v>
      </c>
      <c r="R420" s="12">
        <v>68615</v>
      </c>
      <c r="S420" s="59">
        <v>2.0712328767123287</v>
      </c>
      <c r="T420" s="59">
        <v>22.4</v>
      </c>
      <c r="U420" s="12">
        <v>1</v>
      </c>
      <c r="V420" s="12">
        <v>2</v>
      </c>
      <c r="W420" s="12">
        <v>2</v>
      </c>
      <c r="X420" s="12">
        <v>2</v>
      </c>
      <c r="Y420" s="12">
        <v>1</v>
      </c>
      <c r="Z420" s="58">
        <v>5427.6452351160324</v>
      </c>
      <c r="AA420" s="58">
        <v>244000</v>
      </c>
      <c r="AB420" s="58">
        <v>244000</v>
      </c>
      <c r="AC420" s="58" t="s">
        <v>0</v>
      </c>
    </row>
    <row r="421" spans="1:29" x14ac:dyDescent="0.3">
      <c r="A421" s="57">
        <v>2044006664</v>
      </c>
      <c r="B421" s="12" t="s">
        <v>2589</v>
      </c>
      <c r="C421" s="58" t="s">
        <v>105</v>
      </c>
      <c r="D421" s="58" t="s">
        <v>29</v>
      </c>
      <c r="E421" s="58"/>
      <c r="F421" s="58">
        <v>2377603</v>
      </c>
      <c r="G421" s="58">
        <f>+IF(F421&gt;K421+100000,F421-K421,0)</f>
        <v>997483</v>
      </c>
      <c r="H421" s="58">
        <v>117326</v>
      </c>
      <c r="I421" s="58">
        <v>0</v>
      </c>
      <c r="J421" s="58">
        <v>0</v>
      </c>
      <c r="K421" s="58">
        <v>1380120</v>
      </c>
      <c r="L421" s="12" t="s">
        <v>88</v>
      </c>
      <c r="M421" s="12" t="s">
        <v>89</v>
      </c>
      <c r="N421" s="12" t="s">
        <v>10</v>
      </c>
      <c r="O421" s="12">
        <v>4</v>
      </c>
      <c r="P421" s="12">
        <v>0</v>
      </c>
      <c r="Q421" s="12">
        <v>0</v>
      </c>
      <c r="R421" s="12">
        <v>13052</v>
      </c>
      <c r="S421" s="59">
        <v>3.56986301369863</v>
      </c>
      <c r="T421" s="59">
        <v>37.060273972602737</v>
      </c>
      <c r="U421" s="12">
        <v>1</v>
      </c>
      <c r="V421" s="12">
        <v>0</v>
      </c>
      <c r="W421" s="12">
        <v>1</v>
      </c>
      <c r="X421" s="12">
        <v>3</v>
      </c>
      <c r="Y421" s="12">
        <v>3</v>
      </c>
      <c r="Z421" s="58">
        <v>5605.6008165952471</v>
      </c>
      <c r="AA421" s="58">
        <v>252000</v>
      </c>
      <c r="AB421" s="58">
        <v>0</v>
      </c>
      <c r="AC421" s="58" t="s">
        <v>10</v>
      </c>
    </row>
    <row r="422" spans="1:29" x14ac:dyDescent="0.3">
      <c r="A422" s="57">
        <v>84486080</v>
      </c>
      <c r="B422" s="12" t="s">
        <v>3323</v>
      </c>
      <c r="C422" s="58" t="s">
        <v>105</v>
      </c>
      <c r="D422" s="58" t="s">
        <v>30</v>
      </c>
      <c r="E422" s="58"/>
      <c r="F422" s="58">
        <v>7648868</v>
      </c>
      <c r="G422" s="58">
        <f>+IF(F422&gt;K422+100000,F422-K422,0)</f>
        <v>5267449</v>
      </c>
      <c r="H422" s="58">
        <v>197961</v>
      </c>
      <c r="I422" s="58">
        <v>0</v>
      </c>
      <c r="J422" s="58">
        <v>1400000</v>
      </c>
      <c r="K422" s="58">
        <v>2381419</v>
      </c>
      <c r="L422" s="12" t="s">
        <v>87</v>
      </c>
      <c r="M422" s="12" t="s">
        <v>89</v>
      </c>
      <c r="N422" s="12" t="s">
        <v>10</v>
      </c>
      <c r="O422" s="12">
        <v>4</v>
      </c>
      <c r="P422" s="12">
        <v>0</v>
      </c>
      <c r="Q422" s="12">
        <v>0</v>
      </c>
      <c r="R422" s="12">
        <v>13052</v>
      </c>
      <c r="S422" s="59">
        <v>7.4246575342465757</v>
      </c>
      <c r="T422" s="59">
        <v>41.923287671232877</v>
      </c>
      <c r="U422" s="12">
        <v>1</v>
      </c>
      <c r="V422" s="12">
        <v>1</v>
      </c>
      <c r="W422" s="12">
        <v>1</v>
      </c>
      <c r="X422" s="12">
        <v>2</v>
      </c>
      <c r="Y422" s="12">
        <v>3</v>
      </c>
      <c r="Z422" s="58">
        <v>5761.3119503895596</v>
      </c>
      <c r="AA422" s="58">
        <v>259000</v>
      </c>
      <c r="AB422" s="58">
        <v>0</v>
      </c>
      <c r="AC422" s="58" t="s">
        <v>10</v>
      </c>
    </row>
    <row r="423" spans="1:29" x14ac:dyDescent="0.3">
      <c r="A423" s="57">
        <v>2200804880</v>
      </c>
      <c r="B423" s="12" t="s">
        <v>2186</v>
      </c>
      <c r="C423" s="58" t="s">
        <v>105</v>
      </c>
      <c r="D423" s="58" t="s">
        <v>114</v>
      </c>
      <c r="E423" s="58"/>
      <c r="F423" s="58">
        <v>2312173</v>
      </c>
      <c r="G423" s="58">
        <f>+IF(F423&gt;K423+100000,F423-K423,0)</f>
        <v>1183553</v>
      </c>
      <c r="H423" s="58">
        <v>182787</v>
      </c>
      <c r="I423" s="58">
        <v>0</v>
      </c>
      <c r="J423" s="58">
        <v>0</v>
      </c>
      <c r="K423" s="58">
        <v>1128620</v>
      </c>
      <c r="L423" s="12" t="s">
        <v>88</v>
      </c>
      <c r="M423" s="12" t="s">
        <v>89</v>
      </c>
      <c r="N423" s="12" t="s">
        <v>10</v>
      </c>
      <c r="O423" s="12">
        <v>4</v>
      </c>
      <c r="P423" s="12">
        <v>0</v>
      </c>
      <c r="Q423" s="12">
        <v>0</v>
      </c>
      <c r="R423" s="12">
        <v>68615</v>
      </c>
      <c r="S423" s="59">
        <v>2.8958904109589043</v>
      </c>
      <c r="T423" s="59">
        <v>27.068493150684933</v>
      </c>
      <c r="U423" s="12">
        <v>2</v>
      </c>
      <c r="V423" s="12">
        <v>1</v>
      </c>
      <c r="W423" s="12">
        <v>1</v>
      </c>
      <c r="X423" s="12">
        <v>2</v>
      </c>
      <c r="Y423" s="12">
        <v>1</v>
      </c>
      <c r="Z423" s="58">
        <v>5961.5119795536757</v>
      </c>
      <c r="AA423" s="58">
        <v>268000</v>
      </c>
      <c r="AB423" s="58">
        <v>0</v>
      </c>
      <c r="AC423" s="58" t="s">
        <v>10</v>
      </c>
    </row>
    <row r="424" spans="1:29" x14ac:dyDescent="0.3">
      <c r="A424" s="57">
        <v>2048046642</v>
      </c>
      <c r="B424" s="12" t="s">
        <v>3033</v>
      </c>
      <c r="C424" s="58" t="s">
        <v>105</v>
      </c>
      <c r="D424" s="58" t="s">
        <v>115</v>
      </c>
      <c r="E424" s="58"/>
      <c r="F424" s="58">
        <v>4976370</v>
      </c>
      <c r="G424" s="58">
        <f>+IF(F424&gt;K424+100000,F424-K424,0)</f>
        <v>3060750</v>
      </c>
      <c r="H424" s="58">
        <v>133624</v>
      </c>
      <c r="I424" s="58">
        <v>0</v>
      </c>
      <c r="J424" s="58">
        <v>1325000</v>
      </c>
      <c r="K424" s="58">
        <v>1915620</v>
      </c>
      <c r="L424" s="12" t="s">
        <v>87</v>
      </c>
      <c r="M424" s="12" t="s">
        <v>89</v>
      </c>
      <c r="N424" s="12" t="s">
        <v>10</v>
      </c>
      <c r="O424" s="12">
        <v>4</v>
      </c>
      <c r="P424" s="12">
        <v>0</v>
      </c>
      <c r="Q424" s="12">
        <v>0</v>
      </c>
      <c r="R424" s="12">
        <v>13433</v>
      </c>
      <c r="S424" s="59">
        <v>4.065753424657534</v>
      </c>
      <c r="T424" s="59">
        <v>33.61643835616438</v>
      </c>
      <c r="U424" s="12">
        <v>1</v>
      </c>
      <c r="V424" s="12">
        <v>1</v>
      </c>
      <c r="W424" s="12">
        <v>1</v>
      </c>
      <c r="X424" s="12">
        <v>3</v>
      </c>
      <c r="Y424" s="12">
        <v>3</v>
      </c>
      <c r="Z424" s="58">
        <v>6139.4675610328886</v>
      </c>
      <c r="AA424" s="58">
        <v>276000</v>
      </c>
      <c r="AB424" s="58">
        <v>0</v>
      </c>
      <c r="AC424" s="58" t="s">
        <v>10</v>
      </c>
    </row>
    <row r="425" spans="1:29" x14ac:dyDescent="0.3">
      <c r="A425" s="57">
        <v>2008202228</v>
      </c>
      <c r="B425" s="12" t="s">
        <v>1748</v>
      </c>
      <c r="C425" s="58" t="s">
        <v>105</v>
      </c>
      <c r="D425" s="58" t="s">
        <v>115</v>
      </c>
      <c r="E425" s="58">
        <v>2173399</v>
      </c>
      <c r="F425" s="58">
        <v>5629028</v>
      </c>
      <c r="G425" s="58">
        <f>+IF(F425&gt;K425+100000,F425-K425,0)</f>
        <v>4739920</v>
      </c>
      <c r="H425" s="58">
        <v>191618</v>
      </c>
      <c r="I425" s="58">
        <v>0</v>
      </c>
      <c r="J425" s="58">
        <v>2673584</v>
      </c>
      <c r="K425" s="58">
        <v>889108</v>
      </c>
      <c r="L425" s="12" t="s">
        <v>87</v>
      </c>
      <c r="M425" s="12" t="s">
        <v>89</v>
      </c>
      <c r="N425" s="12" t="s">
        <v>10</v>
      </c>
      <c r="O425" s="12">
        <v>4</v>
      </c>
      <c r="P425" s="12">
        <v>0</v>
      </c>
      <c r="Q425" s="12">
        <v>0</v>
      </c>
      <c r="R425" s="12">
        <v>5088</v>
      </c>
      <c r="S425" s="59">
        <v>2.8410958904109589</v>
      </c>
      <c r="T425" s="59">
        <v>30.591780821917808</v>
      </c>
      <c r="U425" s="12">
        <v>2</v>
      </c>
      <c r="V425" s="12">
        <v>0</v>
      </c>
      <c r="W425" s="12">
        <v>3</v>
      </c>
      <c r="X425" s="12">
        <v>2</v>
      </c>
      <c r="Y425" s="12">
        <v>1</v>
      </c>
      <c r="Z425" s="58">
        <v>6517.6231716762204</v>
      </c>
      <c r="AA425" s="58">
        <v>293000</v>
      </c>
      <c r="AB425" s="58">
        <v>0</v>
      </c>
      <c r="AC425" s="58" t="s">
        <v>10</v>
      </c>
    </row>
    <row r="426" spans="1:29" x14ac:dyDescent="0.3">
      <c r="A426" s="57">
        <v>2222228880</v>
      </c>
      <c r="B426" s="12" t="s">
        <v>2086</v>
      </c>
      <c r="C426" s="58" t="s">
        <v>105</v>
      </c>
      <c r="D426" s="58" t="s">
        <v>115</v>
      </c>
      <c r="E426" s="58">
        <v>133606</v>
      </c>
      <c r="F426" s="58">
        <v>3193608</v>
      </c>
      <c r="G426" s="58">
        <f>+IF(F426&gt;K426+100000,F426-K426,0)</f>
        <v>2130205</v>
      </c>
      <c r="H426" s="58">
        <v>134747</v>
      </c>
      <c r="I426" s="58">
        <v>0</v>
      </c>
      <c r="J426" s="58">
        <v>2800000</v>
      </c>
      <c r="K426" s="58">
        <v>1063403</v>
      </c>
      <c r="L426" s="12" t="s">
        <v>87</v>
      </c>
      <c r="M426" s="12" t="s">
        <v>89</v>
      </c>
      <c r="N426" s="12" t="s">
        <v>10</v>
      </c>
      <c r="O426" s="12">
        <v>4</v>
      </c>
      <c r="P426" s="12">
        <v>0</v>
      </c>
      <c r="Q426" s="12">
        <v>0</v>
      </c>
      <c r="R426" s="12">
        <v>76130</v>
      </c>
      <c r="S426" s="59">
        <v>3.5671232876712327</v>
      </c>
      <c r="T426" s="59">
        <v>36.158904109589038</v>
      </c>
      <c r="U426" s="12">
        <v>1</v>
      </c>
      <c r="V426" s="12">
        <v>2</v>
      </c>
      <c r="W426" s="12">
        <v>2</v>
      </c>
      <c r="X426" s="12">
        <v>2</v>
      </c>
      <c r="Y426" s="12">
        <v>1</v>
      </c>
      <c r="Z426" s="58">
        <v>6944.2149098102718</v>
      </c>
      <c r="AA426" s="58">
        <v>177000</v>
      </c>
      <c r="AB426" s="58">
        <v>0</v>
      </c>
      <c r="AC426" s="58" t="s">
        <v>10</v>
      </c>
    </row>
    <row r="427" spans="1:29" x14ac:dyDescent="0.3">
      <c r="A427" s="57">
        <v>6682802</v>
      </c>
      <c r="B427" s="12" t="s">
        <v>3938</v>
      </c>
      <c r="C427" s="58" t="s">
        <v>105</v>
      </c>
      <c r="D427" s="58" t="s">
        <v>30</v>
      </c>
      <c r="E427" s="58">
        <v>59334</v>
      </c>
      <c r="F427" s="58">
        <v>9201123</v>
      </c>
      <c r="G427" s="58">
        <f>+IF(F427&gt;K427+100000,F427-K427,0)</f>
        <v>5044353</v>
      </c>
      <c r="H427" s="58">
        <v>210508</v>
      </c>
      <c r="I427" s="58">
        <v>0</v>
      </c>
      <c r="J427" s="58">
        <v>5830000</v>
      </c>
      <c r="K427" s="58">
        <v>4156770</v>
      </c>
      <c r="L427" s="12" t="s">
        <v>87</v>
      </c>
      <c r="M427" s="12" t="s">
        <v>89</v>
      </c>
      <c r="N427" s="12" t="s">
        <v>10</v>
      </c>
      <c r="O427" s="12">
        <v>4</v>
      </c>
      <c r="P427" s="12">
        <v>0</v>
      </c>
      <c r="Q427" s="12">
        <v>0</v>
      </c>
      <c r="R427" s="12">
        <v>68276</v>
      </c>
      <c r="S427" s="59">
        <v>8.7589041095890412</v>
      </c>
      <c r="T427" s="59">
        <v>56.342465753424655</v>
      </c>
      <c r="U427" s="12">
        <v>1</v>
      </c>
      <c r="V427" s="12">
        <v>2</v>
      </c>
      <c r="W427" s="12">
        <v>2</v>
      </c>
      <c r="X427" s="12">
        <v>3</v>
      </c>
      <c r="Y427" s="12">
        <v>2</v>
      </c>
      <c r="Z427" s="58">
        <v>7140.379172799263</v>
      </c>
      <c r="AA427" s="58">
        <v>182000</v>
      </c>
      <c r="AB427" s="58">
        <v>0</v>
      </c>
      <c r="AC427" s="58" t="s">
        <v>10</v>
      </c>
    </row>
    <row r="428" spans="1:29" x14ac:dyDescent="0.3">
      <c r="A428" s="57">
        <v>8048008</v>
      </c>
      <c r="B428" s="12" t="s">
        <v>2593</v>
      </c>
      <c r="C428" s="58" t="s">
        <v>105</v>
      </c>
      <c r="D428" s="58" t="s">
        <v>115</v>
      </c>
      <c r="E428" s="58"/>
      <c r="F428" s="58">
        <v>4347530</v>
      </c>
      <c r="G428" s="58">
        <f>+IF(F428&gt;K428+100000,F428-K428,0)</f>
        <v>2967410</v>
      </c>
      <c r="H428" s="58">
        <v>233893</v>
      </c>
      <c r="I428" s="58">
        <v>0</v>
      </c>
      <c r="J428" s="58">
        <v>1200000</v>
      </c>
      <c r="K428" s="58">
        <v>1380120</v>
      </c>
      <c r="L428" s="12" t="s">
        <v>87</v>
      </c>
      <c r="M428" s="12" t="s">
        <v>89</v>
      </c>
      <c r="N428" s="12" t="s">
        <v>10</v>
      </c>
      <c r="O428" s="12">
        <v>4</v>
      </c>
      <c r="P428" s="12">
        <v>0</v>
      </c>
      <c r="Q428" s="12">
        <v>0</v>
      </c>
      <c r="R428" s="12">
        <v>68276</v>
      </c>
      <c r="S428" s="59">
        <v>3.56986301369863</v>
      </c>
      <c r="T428" s="59">
        <v>37.169863013698631</v>
      </c>
      <c r="U428" s="12">
        <v>1</v>
      </c>
      <c r="V428" s="12">
        <v>2</v>
      </c>
      <c r="W428" s="12">
        <v>1</v>
      </c>
      <c r="X428" s="12">
        <v>2</v>
      </c>
      <c r="Y428" s="12">
        <v>4</v>
      </c>
      <c r="Z428" s="58">
        <v>7162.7121545383707</v>
      </c>
      <c r="AA428" s="58">
        <v>322000</v>
      </c>
      <c r="AB428" s="58">
        <v>0</v>
      </c>
      <c r="AC428" s="58" t="s">
        <v>10</v>
      </c>
    </row>
    <row r="429" spans="1:29" x14ac:dyDescent="0.3">
      <c r="A429" s="57">
        <v>2044028826</v>
      </c>
      <c r="B429" s="12" t="s">
        <v>2758</v>
      </c>
      <c r="C429" s="58" t="s">
        <v>105</v>
      </c>
      <c r="D429" s="58" t="s">
        <v>115</v>
      </c>
      <c r="E429" s="58"/>
      <c r="F429" s="58">
        <v>4377405</v>
      </c>
      <c r="G429" s="58">
        <f>+IF(F429&gt;K429+100000,F429-K429,0)</f>
        <v>2842976</v>
      </c>
      <c r="H429" s="58">
        <v>170656</v>
      </c>
      <c r="I429" s="58">
        <v>0</v>
      </c>
      <c r="J429" s="58">
        <v>0</v>
      </c>
      <c r="K429" s="58">
        <v>1534429</v>
      </c>
      <c r="L429" s="12" t="s">
        <v>88</v>
      </c>
      <c r="M429" s="12" t="s">
        <v>89</v>
      </c>
      <c r="N429" s="12" t="s">
        <v>10</v>
      </c>
      <c r="O429" s="12">
        <v>4</v>
      </c>
      <c r="P429" s="12">
        <v>0</v>
      </c>
      <c r="Q429" s="12">
        <v>0</v>
      </c>
      <c r="R429" s="12">
        <v>13052</v>
      </c>
      <c r="S429" s="59">
        <v>1.643835616438356E-2</v>
      </c>
      <c r="T429" s="59">
        <v>31.241095890410961</v>
      </c>
      <c r="U429" s="12">
        <v>2</v>
      </c>
      <c r="V429" s="12">
        <v>2</v>
      </c>
      <c r="W429" s="12">
        <v>1</v>
      </c>
      <c r="X429" s="12">
        <v>2</v>
      </c>
      <c r="Y429" s="12">
        <v>1</v>
      </c>
      <c r="Z429" s="58">
        <v>7629.8455559213089</v>
      </c>
      <c r="AA429" s="58">
        <v>343000</v>
      </c>
      <c r="AB429" s="58">
        <v>0</v>
      </c>
      <c r="AC429" s="58" t="s">
        <v>10</v>
      </c>
    </row>
    <row r="430" spans="1:29" x14ac:dyDescent="0.3">
      <c r="A430" s="57">
        <v>2022460480</v>
      </c>
      <c r="B430" s="12" t="s">
        <v>2467</v>
      </c>
      <c r="C430" s="58" t="s">
        <v>105</v>
      </c>
      <c r="D430" s="58" t="s">
        <v>115</v>
      </c>
      <c r="E430" s="58"/>
      <c r="F430" s="58">
        <v>4785713</v>
      </c>
      <c r="G430" s="58">
        <f>+IF(F430&gt;K430+100000,F430-K430,0)</f>
        <v>3474593</v>
      </c>
      <c r="H430" s="58">
        <v>282677</v>
      </c>
      <c r="I430" s="58">
        <v>0</v>
      </c>
      <c r="J430" s="58">
        <v>2014897</v>
      </c>
      <c r="K430" s="58">
        <v>1311120</v>
      </c>
      <c r="L430" s="12" t="s">
        <v>87</v>
      </c>
      <c r="M430" s="12" t="s">
        <v>89</v>
      </c>
      <c r="N430" s="12" t="s">
        <v>10</v>
      </c>
      <c r="O430" s="12">
        <v>4</v>
      </c>
      <c r="P430" s="12">
        <v>0</v>
      </c>
      <c r="Q430" s="12">
        <v>0</v>
      </c>
      <c r="R430" s="12">
        <v>68001</v>
      </c>
      <c r="S430" s="59">
        <v>3.3205479452054796</v>
      </c>
      <c r="T430" s="59">
        <v>23.797260273972604</v>
      </c>
      <c r="U430" s="12">
        <v>1</v>
      </c>
      <c r="V430" s="12">
        <v>2</v>
      </c>
      <c r="W430" s="12">
        <v>2</v>
      </c>
      <c r="X430" s="12">
        <v>2</v>
      </c>
      <c r="Y430" s="12">
        <v>1</v>
      </c>
      <c r="Z430" s="58">
        <v>7652.0900036062094</v>
      </c>
      <c r="AA430" s="58">
        <v>344000</v>
      </c>
      <c r="AB430" s="58">
        <v>0</v>
      </c>
      <c r="AC430" s="58" t="s">
        <v>10</v>
      </c>
    </row>
    <row r="431" spans="1:29" x14ac:dyDescent="0.3">
      <c r="A431" s="57">
        <v>2224622666</v>
      </c>
      <c r="B431" s="12" t="s">
        <v>4213</v>
      </c>
      <c r="C431" s="58" t="s">
        <v>105</v>
      </c>
      <c r="D431" s="58" t="s">
        <v>115</v>
      </c>
      <c r="E431" s="58">
        <v>29452</v>
      </c>
      <c r="F431" s="58">
        <v>11427715</v>
      </c>
      <c r="G431" s="58">
        <f>+IF(F431&gt;K431+100000,F431-K431,0)</f>
        <v>4864149</v>
      </c>
      <c r="H431" s="58">
        <v>518298</v>
      </c>
      <c r="I431" s="58">
        <v>0</v>
      </c>
      <c r="J431" s="58">
        <v>6100000</v>
      </c>
      <c r="K431" s="58">
        <v>6563566</v>
      </c>
      <c r="L431" s="12" t="s">
        <v>87</v>
      </c>
      <c r="M431" s="12" t="s">
        <v>89</v>
      </c>
      <c r="N431" s="12" t="s">
        <v>10</v>
      </c>
      <c r="O431" s="12">
        <v>4</v>
      </c>
      <c r="P431" s="12">
        <v>0</v>
      </c>
      <c r="Q431" s="12">
        <v>0</v>
      </c>
      <c r="R431" s="12">
        <v>76130</v>
      </c>
      <c r="S431" s="59">
        <v>13.616438356164384</v>
      </c>
      <c r="T431" s="59">
        <v>36.183561643835617</v>
      </c>
      <c r="U431" s="12">
        <v>1</v>
      </c>
      <c r="V431" s="12">
        <v>2</v>
      </c>
      <c r="W431" s="12">
        <v>2</v>
      </c>
      <c r="X431" s="12">
        <v>2</v>
      </c>
      <c r="Y431" s="12">
        <v>3</v>
      </c>
      <c r="Z431" s="58">
        <v>7652.0900036062094</v>
      </c>
      <c r="AA431" s="58">
        <v>344000</v>
      </c>
      <c r="AB431" s="58">
        <v>344000</v>
      </c>
      <c r="AC431" s="58" t="s">
        <v>0</v>
      </c>
    </row>
    <row r="432" spans="1:29" x14ac:dyDescent="0.3">
      <c r="A432" s="57">
        <v>88268824</v>
      </c>
      <c r="B432" s="12" t="s">
        <v>2323</v>
      </c>
      <c r="C432" s="58" t="s">
        <v>105</v>
      </c>
      <c r="D432" s="58" t="s">
        <v>114</v>
      </c>
      <c r="E432" s="58"/>
      <c r="F432" s="58">
        <v>2449665</v>
      </c>
      <c r="G432" s="58">
        <f>+IF(F432&gt;K432+100000,F432-K432,0)</f>
        <v>1229545</v>
      </c>
      <c r="H432" s="58">
        <v>176728</v>
      </c>
      <c r="I432" s="58">
        <v>0</v>
      </c>
      <c r="J432" s="58">
        <v>1300000</v>
      </c>
      <c r="K432" s="58">
        <v>1220120</v>
      </c>
      <c r="L432" s="12" t="s">
        <v>87</v>
      </c>
      <c r="M432" s="12" t="s">
        <v>89</v>
      </c>
      <c r="N432" s="12" t="s">
        <v>10</v>
      </c>
      <c r="O432" s="12">
        <v>4</v>
      </c>
      <c r="P432" s="12">
        <v>0</v>
      </c>
      <c r="Q432" s="12">
        <v>0</v>
      </c>
      <c r="R432" s="12">
        <v>68255</v>
      </c>
      <c r="S432" s="59">
        <v>3.1095890410958904</v>
      </c>
      <c r="T432" s="59">
        <v>48.805479452054797</v>
      </c>
      <c r="U432" s="12">
        <v>1</v>
      </c>
      <c r="V432" s="12">
        <v>2</v>
      </c>
      <c r="W432" s="12">
        <v>2</v>
      </c>
      <c r="X432" s="12">
        <v>3</v>
      </c>
      <c r="Y432" s="12">
        <v>2</v>
      </c>
      <c r="Z432" s="58">
        <v>7807.337666961831</v>
      </c>
      <c r="AA432" s="58">
        <v>199000</v>
      </c>
      <c r="AB432" s="58">
        <v>0</v>
      </c>
      <c r="AC432" s="58" t="s">
        <v>10</v>
      </c>
    </row>
    <row r="433" spans="1:29" x14ac:dyDescent="0.3">
      <c r="A433" s="57">
        <v>20462800</v>
      </c>
      <c r="B433" s="12" t="s">
        <v>2225</v>
      </c>
      <c r="C433" s="58" t="s">
        <v>105</v>
      </c>
      <c r="D433" s="58" t="s">
        <v>115</v>
      </c>
      <c r="E433" s="58">
        <v>33234</v>
      </c>
      <c r="F433" s="58">
        <v>3250844</v>
      </c>
      <c r="G433" s="58">
        <f>+IF(F433&gt;K433+100000,F433-K433,0)</f>
        <v>2095454</v>
      </c>
      <c r="H433" s="58">
        <v>172712</v>
      </c>
      <c r="I433" s="58">
        <v>0</v>
      </c>
      <c r="J433" s="58">
        <v>3000000</v>
      </c>
      <c r="K433" s="58">
        <v>1155390</v>
      </c>
      <c r="L433" s="12" t="s">
        <v>87</v>
      </c>
      <c r="M433" s="12" t="s">
        <v>89</v>
      </c>
      <c r="N433" s="12" t="s">
        <v>10</v>
      </c>
      <c r="O433" s="12">
        <v>4</v>
      </c>
      <c r="P433" s="12">
        <v>0</v>
      </c>
      <c r="Q433" s="12">
        <v>0</v>
      </c>
      <c r="R433" s="12">
        <v>76130</v>
      </c>
      <c r="S433" s="59">
        <v>3.6410958904109587</v>
      </c>
      <c r="T433" s="59">
        <v>31.942465753424656</v>
      </c>
      <c r="U433" s="12">
        <v>2</v>
      </c>
      <c r="V433" s="12">
        <v>0</v>
      </c>
      <c r="W433" s="12">
        <v>2</v>
      </c>
      <c r="X433" s="12">
        <v>2</v>
      </c>
      <c r="Y433" s="12">
        <v>1</v>
      </c>
      <c r="Z433" s="58">
        <v>9062.7889500913716</v>
      </c>
      <c r="AA433" s="58">
        <v>231000</v>
      </c>
      <c r="AB433" s="58">
        <v>231000</v>
      </c>
      <c r="AC433" s="58" t="s">
        <v>0</v>
      </c>
    </row>
    <row r="434" spans="1:29" x14ac:dyDescent="0.3">
      <c r="A434" s="57">
        <v>2044026446</v>
      </c>
      <c r="B434" s="12" t="s">
        <v>1689</v>
      </c>
      <c r="C434" s="58" t="s">
        <v>105</v>
      </c>
      <c r="D434" s="58" t="s">
        <v>29</v>
      </c>
      <c r="E434" s="58"/>
      <c r="F434" s="58">
        <v>1801681</v>
      </c>
      <c r="G434" s="58">
        <f>+IF(F434&gt;K434+100000,F434-K434,0)</f>
        <v>945061</v>
      </c>
      <c r="H434" s="58">
        <v>126470.00000000001</v>
      </c>
      <c r="I434" s="58">
        <v>0</v>
      </c>
      <c r="J434" s="58">
        <v>0</v>
      </c>
      <c r="K434" s="58">
        <v>856620</v>
      </c>
      <c r="L434" s="12" t="s">
        <v>88</v>
      </c>
      <c r="M434" s="12" t="s">
        <v>89</v>
      </c>
      <c r="N434" s="12" t="s">
        <v>10</v>
      </c>
      <c r="O434" s="12">
        <v>4</v>
      </c>
      <c r="P434" s="12">
        <v>0</v>
      </c>
      <c r="Q434" s="12">
        <v>0</v>
      </c>
      <c r="R434" s="12">
        <v>13052</v>
      </c>
      <c r="S434" s="59">
        <v>2.1972602739726028</v>
      </c>
      <c r="T434" s="59">
        <v>31.920547945205481</v>
      </c>
      <c r="U434" s="12">
        <v>1</v>
      </c>
      <c r="V434" s="12">
        <v>2</v>
      </c>
      <c r="W434" s="12">
        <v>1</v>
      </c>
      <c r="X434" s="12">
        <v>2</v>
      </c>
      <c r="Y434" s="12">
        <v>3</v>
      </c>
      <c r="Z434" s="58">
        <v>9120.2235508097274</v>
      </c>
      <c r="AA434" s="58">
        <v>410000</v>
      </c>
      <c r="AB434" s="58">
        <v>0</v>
      </c>
      <c r="AC434" s="58" t="s">
        <v>10</v>
      </c>
    </row>
    <row r="435" spans="1:29" x14ac:dyDescent="0.3">
      <c r="A435" s="57">
        <v>84486284</v>
      </c>
      <c r="B435" s="12" t="s">
        <v>2764</v>
      </c>
      <c r="C435" s="58" t="s">
        <v>105</v>
      </c>
      <c r="D435" s="58" t="s">
        <v>115</v>
      </c>
      <c r="E435" s="58"/>
      <c r="F435" s="58">
        <v>4283035</v>
      </c>
      <c r="G435" s="58">
        <f>+IF(F435&gt;K435+100000,F435-K435,0)</f>
        <v>2746915</v>
      </c>
      <c r="H435" s="58">
        <v>138008</v>
      </c>
      <c r="I435" s="58">
        <v>0</v>
      </c>
      <c r="J435" s="58">
        <v>1350000</v>
      </c>
      <c r="K435" s="58">
        <v>1536120</v>
      </c>
      <c r="L435" s="12" t="s">
        <v>87</v>
      </c>
      <c r="M435" s="12" t="s">
        <v>89</v>
      </c>
      <c r="N435" s="12" t="s">
        <v>10</v>
      </c>
      <c r="O435" s="12">
        <v>4</v>
      </c>
      <c r="P435" s="12">
        <v>0</v>
      </c>
      <c r="Q435" s="12">
        <v>0</v>
      </c>
      <c r="R435" s="12">
        <v>13052</v>
      </c>
      <c r="S435" s="59">
        <v>3.1561643835616437</v>
      </c>
      <c r="T435" s="59">
        <v>40.315068493150683</v>
      </c>
      <c r="U435" s="12">
        <v>1</v>
      </c>
      <c r="V435" s="12">
        <v>2</v>
      </c>
      <c r="W435" s="12">
        <v>1</v>
      </c>
      <c r="X435" s="12">
        <v>2</v>
      </c>
      <c r="Y435" s="12">
        <v>3</v>
      </c>
      <c r="Z435" s="58">
        <v>9120.2235508097274</v>
      </c>
      <c r="AA435" s="58">
        <v>410000</v>
      </c>
      <c r="AB435" s="58">
        <v>0</v>
      </c>
      <c r="AC435" s="58" t="s">
        <v>10</v>
      </c>
    </row>
    <row r="436" spans="1:29" x14ac:dyDescent="0.3">
      <c r="A436" s="57">
        <v>2044024804</v>
      </c>
      <c r="B436" s="12" t="s">
        <v>1795</v>
      </c>
      <c r="C436" s="58" t="s">
        <v>105</v>
      </c>
      <c r="D436" s="58" t="s">
        <v>114</v>
      </c>
      <c r="E436" s="58"/>
      <c r="F436" s="58">
        <v>2185009</v>
      </c>
      <c r="G436" s="58">
        <f>+IF(F436&gt;K436+100000,F436-K436,0)</f>
        <v>1284389</v>
      </c>
      <c r="H436" s="58">
        <v>138169</v>
      </c>
      <c r="I436" s="58">
        <v>0</v>
      </c>
      <c r="J436" s="58">
        <v>1100000</v>
      </c>
      <c r="K436" s="58">
        <v>900620</v>
      </c>
      <c r="L436" s="12" t="s">
        <v>87</v>
      </c>
      <c r="M436" s="12" t="s">
        <v>89</v>
      </c>
      <c r="N436" s="12" t="s">
        <v>10</v>
      </c>
      <c r="O436" s="12">
        <v>4</v>
      </c>
      <c r="P436" s="12">
        <v>0</v>
      </c>
      <c r="Q436" s="12">
        <v>0</v>
      </c>
      <c r="R436" s="12">
        <v>13052</v>
      </c>
      <c r="S436" s="59">
        <v>2.2383561643835614</v>
      </c>
      <c r="T436" s="59">
        <v>33.246575342465754</v>
      </c>
      <c r="U436" s="12">
        <v>1</v>
      </c>
      <c r="V436" s="12">
        <v>2</v>
      </c>
      <c r="W436" s="12">
        <v>1</v>
      </c>
      <c r="X436" s="12">
        <v>2</v>
      </c>
      <c r="Y436" s="12">
        <v>5</v>
      </c>
      <c r="Z436" s="58">
        <v>9209.2013415493348</v>
      </c>
      <c r="AA436" s="58">
        <v>414000</v>
      </c>
      <c r="AB436" s="58">
        <v>0</v>
      </c>
      <c r="AC436" s="58" t="s">
        <v>10</v>
      </c>
    </row>
    <row r="437" spans="1:29" x14ac:dyDescent="0.3">
      <c r="A437" s="57">
        <v>2044022082</v>
      </c>
      <c r="B437" s="12" t="s">
        <v>2902</v>
      </c>
      <c r="C437" s="58" t="s">
        <v>105</v>
      </c>
      <c r="D437" s="58" t="s">
        <v>114</v>
      </c>
      <c r="E437" s="58"/>
      <c r="F437" s="58">
        <v>2913243</v>
      </c>
      <c r="G437" s="58">
        <f>+IF(F437&gt;K437+100000,F437-K437,0)</f>
        <v>1191623</v>
      </c>
      <c r="H437" s="58">
        <v>142439</v>
      </c>
      <c r="I437" s="58">
        <v>0</v>
      </c>
      <c r="J437" s="58">
        <v>0</v>
      </c>
      <c r="K437" s="58">
        <v>1721620</v>
      </c>
      <c r="L437" s="12" t="s">
        <v>88</v>
      </c>
      <c r="M437" s="12" t="s">
        <v>89</v>
      </c>
      <c r="N437" s="12" t="s">
        <v>10</v>
      </c>
      <c r="O437" s="12">
        <v>4</v>
      </c>
      <c r="P437" s="12">
        <v>0</v>
      </c>
      <c r="Q437" s="12">
        <v>0</v>
      </c>
      <c r="R437" s="12">
        <v>13052</v>
      </c>
      <c r="S437" s="59">
        <v>4.904109589041096</v>
      </c>
      <c r="T437" s="59">
        <v>33.473972602739728</v>
      </c>
      <c r="U437" s="12">
        <v>1</v>
      </c>
      <c r="V437" s="12">
        <v>2</v>
      </c>
      <c r="W437" s="12">
        <v>1</v>
      </c>
      <c r="X437" s="12">
        <v>2</v>
      </c>
      <c r="Y437" s="12">
        <v>3</v>
      </c>
      <c r="Z437" s="58">
        <v>9209.2013415493348</v>
      </c>
      <c r="AA437" s="58">
        <v>414000</v>
      </c>
      <c r="AB437" s="58">
        <v>0</v>
      </c>
      <c r="AC437" s="58" t="s">
        <v>10</v>
      </c>
    </row>
    <row r="438" spans="1:29" x14ac:dyDescent="0.3">
      <c r="A438" s="57">
        <v>2044024884</v>
      </c>
      <c r="B438" s="12" t="s">
        <v>3115</v>
      </c>
      <c r="C438" s="58" t="s">
        <v>105</v>
      </c>
      <c r="D438" s="58" t="s">
        <v>114</v>
      </c>
      <c r="E438" s="58"/>
      <c r="F438" s="58">
        <v>3602435</v>
      </c>
      <c r="G438" s="58">
        <f>+IF(F438&gt;K438+100000,F438-K438,0)</f>
        <v>1552815</v>
      </c>
      <c r="H438" s="58">
        <v>177766</v>
      </c>
      <c r="I438" s="58">
        <v>0</v>
      </c>
      <c r="J438" s="58">
        <v>0</v>
      </c>
      <c r="K438" s="58">
        <v>2049620</v>
      </c>
      <c r="L438" s="12" t="s">
        <v>88</v>
      </c>
      <c r="M438" s="12" t="s">
        <v>89</v>
      </c>
      <c r="N438" s="12" t="s">
        <v>10</v>
      </c>
      <c r="O438" s="12">
        <v>4</v>
      </c>
      <c r="P438" s="12">
        <v>0</v>
      </c>
      <c r="Q438" s="12">
        <v>0</v>
      </c>
      <c r="R438" s="12">
        <v>13052</v>
      </c>
      <c r="S438" s="59">
        <v>4.816438356164384</v>
      </c>
      <c r="T438" s="59">
        <v>34.452054794520549</v>
      </c>
      <c r="U438" s="12">
        <v>1</v>
      </c>
      <c r="V438" s="12">
        <v>1</v>
      </c>
      <c r="W438" s="12">
        <v>1</v>
      </c>
      <c r="X438" s="12">
        <v>2</v>
      </c>
      <c r="Y438" s="12">
        <v>3</v>
      </c>
      <c r="Z438" s="58">
        <v>9209.2013415493348</v>
      </c>
      <c r="AA438" s="58">
        <v>414000</v>
      </c>
      <c r="AB438" s="58">
        <v>0</v>
      </c>
      <c r="AC438" s="58" t="s">
        <v>10</v>
      </c>
    </row>
    <row r="439" spans="1:29" x14ac:dyDescent="0.3">
      <c r="A439" s="57">
        <v>4006408</v>
      </c>
      <c r="B439" s="12" t="s">
        <v>3201</v>
      </c>
      <c r="C439" s="58" t="s">
        <v>105</v>
      </c>
      <c r="D439" s="58" t="s">
        <v>114</v>
      </c>
      <c r="E439" s="58"/>
      <c r="F439" s="58">
        <v>3602435</v>
      </c>
      <c r="G439" s="58">
        <f>+IF(F439&gt;K439+100000,F439-K439,0)</f>
        <v>1413615</v>
      </c>
      <c r="H439" s="58">
        <v>177766</v>
      </c>
      <c r="I439" s="58">
        <v>0</v>
      </c>
      <c r="J439" s="58">
        <v>0</v>
      </c>
      <c r="K439" s="58">
        <v>2188820</v>
      </c>
      <c r="L439" s="12" t="s">
        <v>88</v>
      </c>
      <c r="M439" s="12" t="s">
        <v>89</v>
      </c>
      <c r="N439" s="12" t="s">
        <v>10</v>
      </c>
      <c r="O439" s="12">
        <v>4</v>
      </c>
      <c r="P439" s="12">
        <v>0</v>
      </c>
      <c r="Q439" s="12">
        <v>0</v>
      </c>
      <c r="R439" s="12">
        <v>13052</v>
      </c>
      <c r="S439" s="59">
        <v>5.7945205479452051</v>
      </c>
      <c r="T439" s="59">
        <v>40.868493150684934</v>
      </c>
      <c r="U439" s="12">
        <v>1</v>
      </c>
      <c r="V439" s="12">
        <v>1</v>
      </c>
      <c r="W439" s="12">
        <v>1</v>
      </c>
      <c r="X439" s="12">
        <v>3</v>
      </c>
      <c r="Y439" s="12">
        <v>1</v>
      </c>
      <c r="Z439" s="58">
        <v>9209.2013415493348</v>
      </c>
      <c r="AA439" s="58">
        <v>414000</v>
      </c>
      <c r="AB439" s="58">
        <v>0</v>
      </c>
      <c r="AC439" s="58" t="s">
        <v>10</v>
      </c>
    </row>
    <row r="440" spans="1:29" x14ac:dyDescent="0.3">
      <c r="A440" s="57">
        <v>2044028080</v>
      </c>
      <c r="B440" s="12" t="s">
        <v>2700</v>
      </c>
      <c r="C440" s="58" t="s">
        <v>105</v>
      </c>
      <c r="D440" s="58" t="s">
        <v>114</v>
      </c>
      <c r="E440" s="58"/>
      <c r="F440" s="58">
        <v>2936655</v>
      </c>
      <c r="G440" s="58">
        <f>+IF(F440&gt;K440+100000,F440-K440,0)</f>
        <v>1447511</v>
      </c>
      <c r="H440" s="58">
        <v>131364</v>
      </c>
      <c r="I440" s="58">
        <v>0</v>
      </c>
      <c r="J440" s="58">
        <v>0</v>
      </c>
      <c r="K440" s="58">
        <v>1489144</v>
      </c>
      <c r="L440" s="12" t="s">
        <v>88</v>
      </c>
      <c r="M440" s="12" t="s">
        <v>89</v>
      </c>
      <c r="N440" s="12" t="s">
        <v>10</v>
      </c>
      <c r="O440" s="12">
        <v>4</v>
      </c>
      <c r="P440" s="12">
        <v>0</v>
      </c>
      <c r="Q440" s="12">
        <v>0</v>
      </c>
      <c r="R440" s="12">
        <v>13052</v>
      </c>
      <c r="S440" s="59">
        <v>0.34794520547945207</v>
      </c>
      <c r="T440" s="59">
        <v>27.216438356164385</v>
      </c>
      <c r="U440" s="12">
        <v>1</v>
      </c>
      <c r="V440" s="12">
        <v>2</v>
      </c>
      <c r="W440" s="12">
        <v>2</v>
      </c>
      <c r="X440" s="12">
        <v>2</v>
      </c>
      <c r="Y440" s="12">
        <v>1</v>
      </c>
      <c r="Z440" s="58">
        <v>9258.9532130803618</v>
      </c>
      <c r="AA440" s="58">
        <v>236000</v>
      </c>
      <c r="AB440" s="58">
        <v>0</v>
      </c>
      <c r="AC440" s="58" t="s">
        <v>10</v>
      </c>
    </row>
    <row r="441" spans="1:29" x14ac:dyDescent="0.3">
      <c r="A441" s="57">
        <v>84402662</v>
      </c>
      <c r="B441" s="12" t="s">
        <v>3410</v>
      </c>
      <c r="C441" s="58" t="s">
        <v>105</v>
      </c>
      <c r="D441" s="58" t="s">
        <v>115</v>
      </c>
      <c r="E441" s="58"/>
      <c r="F441" s="58">
        <v>4802451</v>
      </c>
      <c r="G441" s="58">
        <f>+IF(F441&gt;K441+100000,F441-K441,0)</f>
        <v>2180831</v>
      </c>
      <c r="H441" s="58">
        <v>136098</v>
      </c>
      <c r="I441" s="58">
        <v>0</v>
      </c>
      <c r="J441" s="58">
        <v>0</v>
      </c>
      <c r="K441" s="58">
        <v>2621620</v>
      </c>
      <c r="L441" s="12" t="s">
        <v>88</v>
      </c>
      <c r="M441" s="12" t="s">
        <v>89</v>
      </c>
      <c r="N441" s="12" t="s">
        <v>10</v>
      </c>
      <c r="O441" s="12">
        <v>4</v>
      </c>
      <c r="P441" s="12">
        <v>0</v>
      </c>
      <c r="Q441" s="12">
        <v>0</v>
      </c>
      <c r="R441" s="12">
        <v>68307</v>
      </c>
      <c r="S441" s="59">
        <v>7.2986301369863016</v>
      </c>
      <c r="T441" s="59">
        <v>50.731506849315068</v>
      </c>
      <c r="U441" s="12">
        <v>1</v>
      </c>
      <c r="V441" s="12">
        <v>2</v>
      </c>
      <c r="W441" s="12">
        <v>1</v>
      </c>
      <c r="X441" s="12">
        <v>2</v>
      </c>
      <c r="Y441" s="12">
        <v>3</v>
      </c>
      <c r="Z441" s="58">
        <v>9987.7570105208961</v>
      </c>
      <c r="AA441" s="58">
        <v>449000</v>
      </c>
      <c r="AB441" s="58">
        <v>0</v>
      </c>
      <c r="AC441" s="58" t="s">
        <v>10</v>
      </c>
    </row>
    <row r="442" spans="1:29" x14ac:dyDescent="0.3">
      <c r="A442" s="57">
        <v>2008400688</v>
      </c>
      <c r="B442" s="12" t="s">
        <v>1980</v>
      </c>
      <c r="C442" s="58" t="s">
        <v>105</v>
      </c>
      <c r="D442" s="58" t="s">
        <v>30</v>
      </c>
      <c r="E442" s="58">
        <v>2114652</v>
      </c>
      <c r="F442" s="58">
        <v>8883341</v>
      </c>
      <c r="G442" s="58">
        <f>+IF(F442&gt;K442+100000,F442-K442,0)</f>
        <v>7875637</v>
      </c>
      <c r="H442" s="58">
        <v>242659</v>
      </c>
      <c r="I442" s="58">
        <v>0</v>
      </c>
      <c r="J442" s="58">
        <v>2120348</v>
      </c>
      <c r="K442" s="58">
        <v>1007704</v>
      </c>
      <c r="L442" s="12" t="s">
        <v>87</v>
      </c>
      <c r="M442" s="12" t="s">
        <v>89</v>
      </c>
      <c r="N442" s="12" t="s">
        <v>10</v>
      </c>
      <c r="O442" s="12">
        <v>4</v>
      </c>
      <c r="P442" s="12">
        <v>0</v>
      </c>
      <c r="Q442" s="12">
        <v>0</v>
      </c>
      <c r="R442" s="12">
        <v>25572</v>
      </c>
      <c r="S442" s="59">
        <v>3.2630136986301368</v>
      </c>
      <c r="T442" s="59">
        <v>23.372602739726027</v>
      </c>
      <c r="U442" s="12">
        <v>1</v>
      </c>
      <c r="V442" s="12">
        <v>0</v>
      </c>
      <c r="W442" s="12">
        <v>2</v>
      </c>
      <c r="X442" s="12">
        <v>2</v>
      </c>
      <c r="Y442" s="12">
        <v>1</v>
      </c>
      <c r="Z442" s="58">
        <v>10054.4903535756</v>
      </c>
      <c r="AA442" s="58">
        <v>452000</v>
      </c>
      <c r="AB442" s="58">
        <v>0</v>
      </c>
      <c r="AC442" s="58" t="s">
        <v>10</v>
      </c>
    </row>
    <row r="443" spans="1:29" x14ac:dyDescent="0.3">
      <c r="A443" s="57">
        <v>2224884824</v>
      </c>
      <c r="B443" s="12" t="s">
        <v>1871</v>
      </c>
      <c r="C443" s="58" t="s">
        <v>105</v>
      </c>
      <c r="D443" s="58" t="s">
        <v>115</v>
      </c>
      <c r="E443" s="58">
        <v>387073</v>
      </c>
      <c r="F443" s="58">
        <v>4908831</v>
      </c>
      <c r="G443" s="58">
        <f>+IF(F443&gt;K443+100000,F443-K443,0)</f>
        <v>3950899</v>
      </c>
      <c r="H443" s="58">
        <v>161169</v>
      </c>
      <c r="I443" s="58">
        <v>0</v>
      </c>
      <c r="J443" s="58">
        <v>1000000</v>
      </c>
      <c r="K443" s="58">
        <v>957932</v>
      </c>
      <c r="L443" s="12" t="s">
        <v>87</v>
      </c>
      <c r="M443" s="12" t="s">
        <v>89</v>
      </c>
      <c r="N443" s="12" t="s">
        <v>10</v>
      </c>
      <c r="O443" s="12">
        <v>4</v>
      </c>
      <c r="P443" s="12">
        <v>0</v>
      </c>
      <c r="Q443" s="12">
        <v>0</v>
      </c>
      <c r="R443" s="12">
        <v>76130</v>
      </c>
      <c r="S443" s="59">
        <v>3.1863013698630138</v>
      </c>
      <c r="T443" s="59">
        <v>31.476712328767125</v>
      </c>
      <c r="U443" s="12">
        <v>1</v>
      </c>
      <c r="V443" s="12">
        <v>0</v>
      </c>
      <c r="W443" s="12">
        <v>1</v>
      </c>
      <c r="X443" s="12">
        <v>2</v>
      </c>
      <c r="Y443" s="12">
        <v>3</v>
      </c>
      <c r="Z443" s="58">
        <v>10343.668173479326</v>
      </c>
      <c r="AA443" s="58">
        <v>465000</v>
      </c>
      <c r="AB443" s="58">
        <v>0</v>
      </c>
      <c r="AC443" s="58" t="s">
        <v>10</v>
      </c>
    </row>
    <row r="444" spans="1:29" x14ac:dyDescent="0.3">
      <c r="A444" s="57">
        <v>48604222</v>
      </c>
      <c r="B444" s="12" t="s">
        <v>2091</v>
      </c>
      <c r="C444" s="58" t="s">
        <v>105</v>
      </c>
      <c r="D444" s="58" t="s">
        <v>115</v>
      </c>
      <c r="E444" s="58">
        <v>331747</v>
      </c>
      <c r="F444" s="58">
        <v>4246372</v>
      </c>
      <c r="G444" s="58">
        <f>+IF(F444&gt;K444+100000,F444-K444,0)</f>
        <v>3181521</v>
      </c>
      <c r="H444" s="58">
        <v>150972</v>
      </c>
      <c r="I444" s="58">
        <v>0</v>
      </c>
      <c r="J444" s="58">
        <v>1540000</v>
      </c>
      <c r="K444" s="58">
        <v>1064851</v>
      </c>
      <c r="L444" s="12" t="s">
        <v>87</v>
      </c>
      <c r="M444" s="12" t="s">
        <v>89</v>
      </c>
      <c r="N444" s="12" t="s">
        <v>10</v>
      </c>
      <c r="O444" s="12">
        <v>4</v>
      </c>
      <c r="P444" s="12">
        <v>0</v>
      </c>
      <c r="Q444" s="12">
        <v>0</v>
      </c>
      <c r="R444" s="12">
        <v>76001</v>
      </c>
      <c r="S444" s="59">
        <v>3.5205479452054793</v>
      </c>
      <c r="T444" s="59">
        <v>38.890410958904113</v>
      </c>
      <c r="U444" s="12">
        <v>2</v>
      </c>
      <c r="V444" s="12">
        <v>2</v>
      </c>
      <c r="W444" s="12">
        <v>2</v>
      </c>
      <c r="X444" s="12">
        <v>2</v>
      </c>
      <c r="Y444" s="12">
        <v>1</v>
      </c>
      <c r="Z444" s="58">
        <v>10435.938791014307</v>
      </c>
      <c r="AA444" s="58">
        <v>266000</v>
      </c>
      <c r="AB444" s="58">
        <v>266000</v>
      </c>
      <c r="AC444" s="58" t="s">
        <v>0</v>
      </c>
    </row>
    <row r="445" spans="1:29" x14ac:dyDescent="0.3">
      <c r="A445" s="57">
        <v>26804624</v>
      </c>
      <c r="B445" s="12" t="s">
        <v>3965</v>
      </c>
      <c r="C445" s="58" t="s">
        <v>105</v>
      </c>
      <c r="D445" s="58" t="s">
        <v>115</v>
      </c>
      <c r="E445" s="58">
        <v>3459</v>
      </c>
      <c r="F445" s="58">
        <v>7447624</v>
      </c>
      <c r="G445" s="58">
        <f>+IF(F445&gt;K445+100000,F445-K445,0)</f>
        <v>3180115</v>
      </c>
      <c r="H445" s="58">
        <v>314150</v>
      </c>
      <c r="I445" s="58">
        <v>0</v>
      </c>
      <c r="J445" s="58">
        <v>5695275.0999999996</v>
      </c>
      <c r="K445" s="58">
        <v>4267509</v>
      </c>
      <c r="L445" s="12" t="s">
        <v>87</v>
      </c>
      <c r="M445" s="12" t="s">
        <v>89</v>
      </c>
      <c r="N445" s="12" t="s">
        <v>10</v>
      </c>
      <c r="O445" s="12">
        <v>4</v>
      </c>
      <c r="P445" s="12">
        <v>0</v>
      </c>
      <c r="Q445" s="12">
        <v>0</v>
      </c>
      <c r="R445" s="12">
        <v>76130</v>
      </c>
      <c r="S445" s="59">
        <v>7.9150684931506845</v>
      </c>
      <c r="T445" s="59">
        <v>41.293150684931504</v>
      </c>
      <c r="U445" s="12">
        <v>1</v>
      </c>
      <c r="V445" s="12">
        <v>2</v>
      </c>
      <c r="W445" s="12">
        <v>2</v>
      </c>
      <c r="X445" s="12">
        <v>2</v>
      </c>
      <c r="Y445" s="12">
        <v>4</v>
      </c>
      <c r="Z445" s="58">
        <v>10867.500169590088</v>
      </c>
      <c r="AA445" s="58">
        <v>277000</v>
      </c>
      <c r="AB445" s="58">
        <v>0</v>
      </c>
      <c r="AC445" s="58" t="s">
        <v>10</v>
      </c>
    </row>
    <row r="446" spans="1:29" x14ac:dyDescent="0.3">
      <c r="A446" s="57">
        <v>2224884640</v>
      </c>
      <c r="B446" s="12" t="s">
        <v>1253</v>
      </c>
      <c r="C446" s="58" t="s">
        <v>105</v>
      </c>
      <c r="D446" s="58" t="s">
        <v>115</v>
      </c>
      <c r="E446" s="58">
        <v>809124</v>
      </c>
      <c r="F446" s="58">
        <v>4571575</v>
      </c>
      <c r="G446" s="58">
        <f>+IF(F446&gt;K446+100000,F446-K446,0)</f>
        <v>4021586</v>
      </c>
      <c r="H446" s="58">
        <v>258854</v>
      </c>
      <c r="I446" s="58">
        <v>0</v>
      </c>
      <c r="J446" s="58">
        <v>1118314</v>
      </c>
      <c r="K446" s="58">
        <v>549989</v>
      </c>
      <c r="L446" s="12" t="s">
        <v>87</v>
      </c>
      <c r="M446" s="12" t="s">
        <v>89</v>
      </c>
      <c r="N446" s="12" t="s">
        <v>10</v>
      </c>
      <c r="O446" s="12">
        <v>4</v>
      </c>
      <c r="P446" s="12">
        <v>0</v>
      </c>
      <c r="Q446" s="12">
        <v>0</v>
      </c>
      <c r="R446" s="12">
        <v>76275</v>
      </c>
      <c r="S446" s="59">
        <v>1.7178082191780821</v>
      </c>
      <c r="T446" s="59">
        <v>35.654794520547945</v>
      </c>
      <c r="U446" s="12">
        <v>1</v>
      </c>
      <c r="V446" s="12">
        <v>2</v>
      </c>
      <c r="W446" s="12">
        <v>1</v>
      </c>
      <c r="X446" s="12">
        <v>2</v>
      </c>
      <c r="Y446" s="12">
        <v>3</v>
      </c>
      <c r="Z446" s="58">
        <v>11122.223842450885</v>
      </c>
      <c r="AA446" s="58">
        <v>500000</v>
      </c>
      <c r="AB446" s="58">
        <v>500000</v>
      </c>
      <c r="AC446" s="58" t="s">
        <v>0</v>
      </c>
    </row>
    <row r="447" spans="1:29" x14ac:dyDescent="0.3">
      <c r="A447" s="57">
        <v>82066648</v>
      </c>
      <c r="B447" s="12" t="s">
        <v>2398</v>
      </c>
      <c r="C447" s="58" t="s">
        <v>105</v>
      </c>
      <c r="D447" s="58" t="s">
        <v>114</v>
      </c>
      <c r="E447" s="58">
        <v>356782</v>
      </c>
      <c r="F447" s="58">
        <v>2676790</v>
      </c>
      <c r="G447" s="58">
        <f>+IF(F447&gt;K447+100000,F447-K447,0)</f>
        <v>1404120</v>
      </c>
      <c r="H447" s="58">
        <v>142213</v>
      </c>
      <c r="I447" s="58">
        <v>0</v>
      </c>
      <c r="J447" s="58">
        <v>1252441</v>
      </c>
      <c r="K447" s="58">
        <v>1272670</v>
      </c>
      <c r="L447" s="12" t="s">
        <v>87</v>
      </c>
      <c r="M447" s="12" t="s">
        <v>89</v>
      </c>
      <c r="N447" s="12" t="s">
        <v>10</v>
      </c>
      <c r="O447" s="12">
        <v>4</v>
      </c>
      <c r="P447" s="12">
        <v>0</v>
      </c>
      <c r="Q447" s="12">
        <v>0</v>
      </c>
      <c r="R447" s="12">
        <v>8001</v>
      </c>
      <c r="S447" s="59">
        <v>4.2301369863013702</v>
      </c>
      <c r="T447" s="59">
        <v>36.832876712328769</v>
      </c>
      <c r="U447" s="12">
        <v>1</v>
      </c>
      <c r="V447" s="12">
        <v>0</v>
      </c>
      <c r="W447" s="12">
        <v>1</v>
      </c>
      <c r="X447" s="12">
        <v>2</v>
      </c>
      <c r="Y447" s="12">
        <v>3</v>
      </c>
      <c r="Z447" s="58">
        <v>11534.458663752655</v>
      </c>
      <c r="AA447" s="58">
        <v>294000</v>
      </c>
      <c r="AB447" s="58">
        <v>294000</v>
      </c>
      <c r="AC447" s="58" t="s">
        <v>0</v>
      </c>
    </row>
    <row r="448" spans="1:29" x14ac:dyDescent="0.3">
      <c r="A448" s="57">
        <v>2068846686</v>
      </c>
      <c r="B448" s="12" t="s">
        <v>2701</v>
      </c>
      <c r="C448" s="58" t="s">
        <v>105</v>
      </c>
      <c r="D448" s="58" t="s">
        <v>115</v>
      </c>
      <c r="E448" s="58">
        <v>60800</v>
      </c>
      <c r="F448" s="58">
        <v>5441515</v>
      </c>
      <c r="G448" s="58">
        <f>+IF(F448&gt;K448+100000,F448-K448,0)</f>
        <v>3952036</v>
      </c>
      <c r="H448" s="58">
        <v>196639</v>
      </c>
      <c r="I448" s="58">
        <v>0</v>
      </c>
      <c r="J448" s="58">
        <v>2820000</v>
      </c>
      <c r="K448" s="58">
        <v>1489479</v>
      </c>
      <c r="L448" s="12" t="s">
        <v>87</v>
      </c>
      <c r="M448" s="12" t="s">
        <v>89</v>
      </c>
      <c r="N448" s="12" t="s">
        <v>10</v>
      </c>
      <c r="O448" s="12">
        <v>4</v>
      </c>
      <c r="P448" s="12">
        <v>0</v>
      </c>
      <c r="Q448" s="12">
        <v>0</v>
      </c>
      <c r="R448" s="12">
        <v>76001</v>
      </c>
      <c r="S448" s="59">
        <v>5.1671232876712327</v>
      </c>
      <c r="T448" s="59">
        <v>29.084931506849315</v>
      </c>
      <c r="U448" s="12">
        <v>2</v>
      </c>
      <c r="V448" s="12">
        <v>0</v>
      </c>
      <c r="W448" s="12">
        <v>1</v>
      </c>
      <c r="X448" s="12">
        <v>2</v>
      </c>
      <c r="Y448" s="12">
        <v>1</v>
      </c>
      <c r="Z448" s="58">
        <v>11730.622926741646</v>
      </c>
      <c r="AA448" s="58">
        <v>299000</v>
      </c>
      <c r="AB448" s="58">
        <v>299000</v>
      </c>
      <c r="AC448" s="58" t="s">
        <v>0</v>
      </c>
    </row>
    <row r="449" spans="1:29" x14ac:dyDescent="0.3">
      <c r="A449" s="57">
        <v>66860606</v>
      </c>
      <c r="B449" s="12" t="s">
        <v>4054</v>
      </c>
      <c r="C449" s="58" t="s">
        <v>105</v>
      </c>
      <c r="D449" s="58" t="s">
        <v>115</v>
      </c>
      <c r="E449" s="58">
        <v>243179</v>
      </c>
      <c r="F449" s="58">
        <v>8795696</v>
      </c>
      <c r="G449" s="58">
        <f>+IF(F449&gt;K449+100000,F449-K449,0)</f>
        <v>3922617</v>
      </c>
      <c r="H449" s="58">
        <v>264773</v>
      </c>
      <c r="I449" s="58">
        <v>0</v>
      </c>
      <c r="J449" s="58">
        <v>3748192</v>
      </c>
      <c r="K449" s="58">
        <v>4873079</v>
      </c>
      <c r="L449" s="12" t="s">
        <v>87</v>
      </c>
      <c r="M449" s="12" t="s">
        <v>89</v>
      </c>
      <c r="N449" s="12" t="s">
        <v>10</v>
      </c>
      <c r="O449" s="12">
        <v>4</v>
      </c>
      <c r="P449" s="12">
        <v>0</v>
      </c>
      <c r="Q449" s="12">
        <v>0</v>
      </c>
      <c r="R449" s="12">
        <v>76130</v>
      </c>
      <c r="S449" s="59">
        <v>9.0849315068493155</v>
      </c>
      <c r="T449" s="59">
        <v>51.30684931506849</v>
      </c>
      <c r="U449" s="12">
        <v>2</v>
      </c>
      <c r="V449" s="12">
        <v>2</v>
      </c>
      <c r="W449" s="12">
        <v>1</v>
      </c>
      <c r="X449" s="12">
        <v>2</v>
      </c>
      <c r="Y449" s="12">
        <v>3</v>
      </c>
      <c r="Z449" s="58">
        <v>11730.622926741646</v>
      </c>
      <c r="AA449" s="58">
        <v>299000</v>
      </c>
      <c r="AB449" s="58">
        <v>0</v>
      </c>
      <c r="AC449" s="58" t="s">
        <v>10</v>
      </c>
    </row>
    <row r="450" spans="1:29" x14ac:dyDescent="0.3">
      <c r="A450" s="57">
        <v>2224662624</v>
      </c>
      <c r="B450" s="12" t="s">
        <v>3439</v>
      </c>
      <c r="C450" s="58" t="s">
        <v>105</v>
      </c>
      <c r="D450" s="58" t="s">
        <v>115</v>
      </c>
      <c r="E450" s="58">
        <v>6302</v>
      </c>
      <c r="F450" s="58">
        <v>7491584</v>
      </c>
      <c r="G450" s="58">
        <f>+IF(F450&gt;K450+100000,F450-K450,0)</f>
        <v>4798245</v>
      </c>
      <c r="H450" s="58">
        <v>272218</v>
      </c>
      <c r="I450" s="58">
        <v>0</v>
      </c>
      <c r="J450" s="58">
        <v>5330311</v>
      </c>
      <c r="K450" s="58">
        <v>2693339</v>
      </c>
      <c r="L450" s="12" t="s">
        <v>87</v>
      </c>
      <c r="M450" s="12" t="s">
        <v>89</v>
      </c>
      <c r="N450" s="12" t="s">
        <v>10</v>
      </c>
      <c r="O450" s="12">
        <v>4</v>
      </c>
      <c r="P450" s="12">
        <v>0</v>
      </c>
      <c r="Q450" s="12">
        <v>0</v>
      </c>
      <c r="R450" s="12">
        <v>76834</v>
      </c>
      <c r="S450" s="59">
        <v>4.5835616438356164</v>
      </c>
      <c r="T450" s="59">
        <v>30.794520547945204</v>
      </c>
      <c r="U450" s="12">
        <v>1</v>
      </c>
      <c r="V450" s="12">
        <v>0</v>
      </c>
      <c r="W450" s="12">
        <v>1</v>
      </c>
      <c r="X450" s="12">
        <v>2</v>
      </c>
      <c r="Y450" s="12">
        <v>1</v>
      </c>
      <c r="Z450" s="58">
        <v>11769.855779339447</v>
      </c>
      <c r="AA450" s="58">
        <v>300000</v>
      </c>
      <c r="AB450" s="58">
        <v>0</v>
      </c>
      <c r="AC450" s="58" t="s">
        <v>10</v>
      </c>
    </row>
    <row r="451" spans="1:29" x14ac:dyDescent="0.3">
      <c r="A451" s="57">
        <v>40242840</v>
      </c>
      <c r="B451" s="12" t="s">
        <v>1905</v>
      </c>
      <c r="C451" s="58" t="s">
        <v>105</v>
      </c>
      <c r="D451" s="58" t="s">
        <v>116</v>
      </c>
      <c r="E451" s="58">
        <v>5125363</v>
      </c>
      <c r="F451" s="58">
        <v>13540750</v>
      </c>
      <c r="G451" s="58">
        <f>+IF(F451&gt;K451+100000,F451-K451,0)</f>
        <v>12568203</v>
      </c>
      <c r="H451" s="58">
        <v>469374</v>
      </c>
      <c r="I451" s="58">
        <v>0</v>
      </c>
      <c r="J451" s="58">
        <v>5501934</v>
      </c>
      <c r="K451" s="58">
        <v>972547</v>
      </c>
      <c r="L451" s="12" t="s">
        <v>87</v>
      </c>
      <c r="M451" s="12" t="s">
        <v>89</v>
      </c>
      <c r="N451" s="12" t="s">
        <v>10</v>
      </c>
      <c r="O451" s="12">
        <v>4</v>
      </c>
      <c r="P451" s="12">
        <v>0</v>
      </c>
      <c r="Q451" s="12">
        <v>0</v>
      </c>
      <c r="R451" s="12">
        <v>47189</v>
      </c>
      <c r="S451" s="59">
        <v>3.1424657534246574</v>
      </c>
      <c r="T451" s="59">
        <v>38.799999999999997</v>
      </c>
      <c r="U451" s="12">
        <v>2</v>
      </c>
      <c r="V451" s="12">
        <v>0</v>
      </c>
      <c r="W451" s="12">
        <v>2</v>
      </c>
      <c r="X451" s="12">
        <v>2</v>
      </c>
      <c r="Y451" s="12">
        <v>1</v>
      </c>
      <c r="Z451" s="58">
        <v>12350.055870114677</v>
      </c>
      <c r="AA451" s="58">
        <v>343000</v>
      </c>
      <c r="AB451" s="58">
        <v>343000</v>
      </c>
      <c r="AC451" s="58" t="s">
        <v>0</v>
      </c>
    </row>
    <row r="452" spans="1:29" x14ac:dyDescent="0.3">
      <c r="A452" s="57">
        <v>2044048062</v>
      </c>
      <c r="B452" s="12" t="s">
        <v>2187</v>
      </c>
      <c r="C452" s="58" t="s">
        <v>105</v>
      </c>
      <c r="D452" s="58" t="s">
        <v>115</v>
      </c>
      <c r="E452" s="58"/>
      <c r="F452" s="58">
        <v>3522671</v>
      </c>
      <c r="G452" s="58">
        <f>+IF(F452&gt;K452+100000,F452-K452,0)</f>
        <v>2394051</v>
      </c>
      <c r="H452" s="58">
        <v>121093</v>
      </c>
      <c r="I452" s="58">
        <v>0</v>
      </c>
      <c r="J452" s="58">
        <v>0</v>
      </c>
      <c r="K452" s="58">
        <v>1128620</v>
      </c>
      <c r="L452" s="12" t="s">
        <v>88</v>
      </c>
      <c r="M452" s="12" t="s">
        <v>89</v>
      </c>
      <c r="N452" s="12" t="s">
        <v>10</v>
      </c>
      <c r="O452" s="12">
        <v>4</v>
      </c>
      <c r="P452" s="12">
        <v>0</v>
      </c>
      <c r="Q452" s="12">
        <v>0</v>
      </c>
      <c r="R452" s="12">
        <v>13052</v>
      </c>
      <c r="S452" s="59">
        <v>2.8602739726027395</v>
      </c>
      <c r="T452" s="59">
        <v>28.194520547945206</v>
      </c>
      <c r="U452" s="12">
        <v>1</v>
      </c>
      <c r="V452" s="12">
        <v>2</v>
      </c>
      <c r="W452" s="12">
        <v>1</v>
      </c>
      <c r="X452" s="12">
        <v>3</v>
      </c>
      <c r="Y452" s="12">
        <v>3</v>
      </c>
      <c r="Z452" s="58">
        <v>12568.112941969501</v>
      </c>
      <c r="AA452" s="58">
        <v>565000</v>
      </c>
      <c r="AB452" s="58">
        <v>222000</v>
      </c>
      <c r="AC452" s="58" t="s">
        <v>22</v>
      </c>
    </row>
    <row r="453" spans="1:29" x14ac:dyDescent="0.3">
      <c r="A453" s="57">
        <v>2008804466</v>
      </c>
      <c r="B453" s="12" t="s">
        <v>2282</v>
      </c>
      <c r="C453" s="58" t="s">
        <v>105</v>
      </c>
      <c r="D453" s="58" t="s">
        <v>115</v>
      </c>
      <c r="E453" s="58">
        <v>92767</v>
      </c>
      <c r="F453" s="58">
        <v>3934272</v>
      </c>
      <c r="G453" s="58">
        <f>+IF(F453&gt;K453+100000,F453-K453,0)</f>
        <v>2743652</v>
      </c>
      <c r="H453" s="58">
        <v>123853</v>
      </c>
      <c r="I453" s="58">
        <v>0</v>
      </c>
      <c r="J453" s="58">
        <v>0</v>
      </c>
      <c r="K453" s="58">
        <v>1190620</v>
      </c>
      <c r="L453" s="12" t="s">
        <v>88</v>
      </c>
      <c r="M453" s="12" t="s">
        <v>89</v>
      </c>
      <c r="N453" s="12" t="s">
        <v>10</v>
      </c>
      <c r="O453" s="12">
        <v>4</v>
      </c>
      <c r="P453" s="12">
        <v>0</v>
      </c>
      <c r="Q453" s="12">
        <v>0</v>
      </c>
      <c r="R453" s="12">
        <v>68276</v>
      </c>
      <c r="S453" s="59">
        <v>2.5342465753424657</v>
      </c>
      <c r="T453" s="59">
        <v>24.049315068493151</v>
      </c>
      <c r="U453" s="12">
        <v>1</v>
      </c>
      <c r="V453" s="12">
        <v>2</v>
      </c>
      <c r="W453" s="12">
        <v>2</v>
      </c>
      <c r="X453" s="12">
        <v>2</v>
      </c>
      <c r="Y453" s="12">
        <v>3</v>
      </c>
      <c r="Z453" s="58">
        <v>12657.09073270911</v>
      </c>
      <c r="AA453" s="58">
        <v>569000</v>
      </c>
      <c r="AB453" s="58">
        <v>0</v>
      </c>
      <c r="AC453" s="58" t="s">
        <v>10</v>
      </c>
    </row>
    <row r="454" spans="1:29" x14ac:dyDescent="0.3">
      <c r="A454" s="57">
        <v>2020842480</v>
      </c>
      <c r="B454" s="12" t="s">
        <v>3615</v>
      </c>
      <c r="C454" s="58" t="s">
        <v>105</v>
      </c>
      <c r="D454" s="58" t="s">
        <v>115</v>
      </c>
      <c r="E454" s="58">
        <v>2606667</v>
      </c>
      <c r="F454" s="58">
        <v>7138393</v>
      </c>
      <c r="G454" s="58">
        <f>+IF(F454&gt;K454+100000,F454-K454,0)</f>
        <v>4110852</v>
      </c>
      <c r="H454" s="58">
        <v>230013</v>
      </c>
      <c r="I454" s="58">
        <v>0</v>
      </c>
      <c r="J454" s="58">
        <v>5850000</v>
      </c>
      <c r="K454" s="58">
        <v>3027541</v>
      </c>
      <c r="L454" s="12" t="s">
        <v>87</v>
      </c>
      <c r="M454" s="12" t="s">
        <v>89</v>
      </c>
      <c r="N454" s="12" t="s">
        <v>10</v>
      </c>
      <c r="O454" s="12">
        <v>4</v>
      </c>
      <c r="P454" s="12">
        <v>0</v>
      </c>
      <c r="Q454" s="12">
        <v>0</v>
      </c>
      <c r="R454" s="12">
        <v>11001</v>
      </c>
      <c r="S454" s="59">
        <v>5.9671232876712326</v>
      </c>
      <c r="T454" s="59">
        <v>34.082191780821915</v>
      </c>
      <c r="U454" s="12">
        <v>2</v>
      </c>
      <c r="V454" s="12">
        <v>0</v>
      </c>
      <c r="W454" s="12">
        <v>1</v>
      </c>
      <c r="X454" s="12">
        <v>2</v>
      </c>
      <c r="Y454" s="12">
        <v>1</v>
      </c>
      <c r="Z454" s="58">
        <v>12946.84135727339</v>
      </c>
      <c r="AA454" s="58">
        <v>330000</v>
      </c>
      <c r="AB454" s="58">
        <v>0</v>
      </c>
      <c r="AC454" s="58" t="s">
        <v>10</v>
      </c>
    </row>
    <row r="455" spans="1:29" x14ac:dyDescent="0.3">
      <c r="A455" s="57">
        <v>2224628480</v>
      </c>
      <c r="B455" s="12" t="s">
        <v>3425</v>
      </c>
      <c r="C455" s="58" t="s">
        <v>105</v>
      </c>
      <c r="D455" s="58" t="s">
        <v>115</v>
      </c>
      <c r="E455" s="58">
        <v>14853</v>
      </c>
      <c r="F455" s="58">
        <v>7624285</v>
      </c>
      <c r="G455" s="58">
        <f>+IF(F455&gt;K455+100000,F455-K455,0)</f>
        <v>4963430</v>
      </c>
      <c r="H455" s="58">
        <v>289244</v>
      </c>
      <c r="I455" s="58">
        <v>499705</v>
      </c>
      <c r="J455" s="58">
        <v>4959267</v>
      </c>
      <c r="K455" s="58">
        <v>2660855</v>
      </c>
      <c r="L455" s="12" t="s">
        <v>87</v>
      </c>
      <c r="M455" s="12" t="s">
        <v>89</v>
      </c>
      <c r="N455" s="12" t="s">
        <v>22</v>
      </c>
      <c r="O455" s="12">
        <v>2</v>
      </c>
      <c r="P455" s="12">
        <v>0</v>
      </c>
      <c r="Q455" s="12">
        <v>0</v>
      </c>
      <c r="R455" s="12">
        <v>76130</v>
      </c>
      <c r="S455" s="59">
        <v>4.5013698630136982</v>
      </c>
      <c r="T455" s="59">
        <v>33.232876712328768</v>
      </c>
      <c r="U455" s="12">
        <v>1</v>
      </c>
      <c r="V455" s="12">
        <v>0</v>
      </c>
      <c r="W455" s="12">
        <v>1</v>
      </c>
      <c r="X455" s="12">
        <v>2</v>
      </c>
      <c r="Y455" s="12">
        <v>5</v>
      </c>
      <c r="Z455" s="58">
        <v>12986.074209871187</v>
      </c>
      <c r="AA455" s="58">
        <v>331000</v>
      </c>
      <c r="AB455" s="58">
        <v>0</v>
      </c>
      <c r="AC455" s="58" t="s">
        <v>10</v>
      </c>
    </row>
    <row r="456" spans="1:29" x14ac:dyDescent="0.3">
      <c r="A456" s="57">
        <v>2224628882</v>
      </c>
      <c r="B456" s="12" t="s">
        <v>3567</v>
      </c>
      <c r="C456" s="58" t="s">
        <v>105</v>
      </c>
      <c r="D456" s="58" t="s">
        <v>115</v>
      </c>
      <c r="E456" s="58">
        <v>754400</v>
      </c>
      <c r="F456" s="58">
        <v>6999224</v>
      </c>
      <c r="G456" s="58">
        <f>+IF(F456&gt;K456+100000,F456-K456,0)</f>
        <v>4029683</v>
      </c>
      <c r="H456" s="58">
        <v>185589</v>
      </c>
      <c r="I456" s="58">
        <v>0</v>
      </c>
      <c r="J456" s="58">
        <v>6200000</v>
      </c>
      <c r="K456" s="58">
        <v>2969541</v>
      </c>
      <c r="L456" s="12" t="s">
        <v>87</v>
      </c>
      <c r="M456" s="12" t="s">
        <v>89</v>
      </c>
      <c r="N456" s="12" t="s">
        <v>10</v>
      </c>
      <c r="O456" s="12">
        <v>4</v>
      </c>
      <c r="P456" s="12">
        <v>0</v>
      </c>
      <c r="Q456" s="12">
        <v>0</v>
      </c>
      <c r="R456" s="12">
        <v>76130</v>
      </c>
      <c r="S456" s="59">
        <v>5.2493150684931509</v>
      </c>
      <c r="T456" s="59">
        <v>33.37808219178082</v>
      </c>
      <c r="U456" s="12">
        <v>1</v>
      </c>
      <c r="V456" s="12">
        <v>2</v>
      </c>
      <c r="W456" s="12">
        <v>1</v>
      </c>
      <c r="X456" s="12">
        <v>2</v>
      </c>
      <c r="Y456" s="12">
        <v>1</v>
      </c>
      <c r="Z456" s="58">
        <v>13496.101293642563</v>
      </c>
      <c r="AA456" s="58">
        <v>344000</v>
      </c>
      <c r="AB456" s="58">
        <v>0</v>
      </c>
      <c r="AC456" s="58" t="s">
        <v>10</v>
      </c>
    </row>
    <row r="457" spans="1:29" x14ac:dyDescent="0.3">
      <c r="A457" s="57">
        <v>2244244886</v>
      </c>
      <c r="B457" s="12" t="s">
        <v>1925</v>
      </c>
      <c r="C457" s="58" t="s">
        <v>105</v>
      </c>
      <c r="D457" s="58" t="s">
        <v>114</v>
      </c>
      <c r="E457" s="58">
        <v>551792</v>
      </c>
      <c r="F457" s="58">
        <v>2780082</v>
      </c>
      <c r="G457" s="58">
        <f>+IF(F457&gt;K457+100000,F457-K457,0)</f>
        <v>1797967</v>
      </c>
      <c r="H457" s="58">
        <v>142213</v>
      </c>
      <c r="I457" s="58">
        <v>0</v>
      </c>
      <c r="J457" s="58">
        <v>3000000</v>
      </c>
      <c r="K457" s="58">
        <v>982115</v>
      </c>
      <c r="L457" s="12" t="s">
        <v>87</v>
      </c>
      <c r="M457" s="12" t="s">
        <v>89</v>
      </c>
      <c r="N457" s="12" t="s">
        <v>10</v>
      </c>
      <c r="O457" s="12">
        <v>4</v>
      </c>
      <c r="P457" s="12">
        <v>0</v>
      </c>
      <c r="Q457" s="12">
        <v>0</v>
      </c>
      <c r="R457" s="12">
        <v>8001</v>
      </c>
      <c r="S457" s="59">
        <v>3.2630136986301368</v>
      </c>
      <c r="T457" s="59">
        <v>29.934246575342467</v>
      </c>
      <c r="U457" s="12">
        <v>2</v>
      </c>
      <c r="V457" s="12">
        <v>0</v>
      </c>
      <c r="W457" s="12">
        <v>2</v>
      </c>
      <c r="X457" s="12">
        <v>2</v>
      </c>
      <c r="Y457" s="12">
        <v>1</v>
      </c>
      <c r="Z457" s="58">
        <v>13535.33414624036</v>
      </c>
      <c r="AA457" s="58">
        <v>345000</v>
      </c>
      <c r="AB457" s="58">
        <v>0</v>
      </c>
      <c r="AC457" s="58" t="s">
        <v>10</v>
      </c>
    </row>
    <row r="458" spans="1:29" x14ac:dyDescent="0.3">
      <c r="A458" s="57">
        <v>84684642</v>
      </c>
      <c r="B458" s="12" t="s">
        <v>3363</v>
      </c>
      <c r="C458" s="58" t="s">
        <v>105</v>
      </c>
      <c r="D458" s="58" t="s">
        <v>115</v>
      </c>
      <c r="E458" s="58"/>
      <c r="F458" s="58">
        <v>5222335</v>
      </c>
      <c r="G458" s="58">
        <f>+IF(F458&gt;K458+100000,F458-K458,0)</f>
        <v>2720715</v>
      </c>
      <c r="H458" s="58">
        <v>189761</v>
      </c>
      <c r="I458" s="58">
        <v>0</v>
      </c>
      <c r="J458" s="58">
        <v>1430000</v>
      </c>
      <c r="K458" s="58">
        <v>2501620</v>
      </c>
      <c r="L458" s="12" t="s">
        <v>87</v>
      </c>
      <c r="M458" s="12" t="s">
        <v>89</v>
      </c>
      <c r="N458" s="12" t="s">
        <v>10</v>
      </c>
      <c r="O458" s="12">
        <v>4</v>
      </c>
      <c r="P458" s="12">
        <v>0</v>
      </c>
      <c r="Q458" s="12">
        <v>0</v>
      </c>
      <c r="R458" s="12">
        <v>13052</v>
      </c>
      <c r="S458" s="59">
        <v>4.904109589041096</v>
      </c>
      <c r="T458" s="59">
        <v>47.452054794520549</v>
      </c>
      <c r="U458" s="12">
        <v>1</v>
      </c>
      <c r="V458" s="12">
        <v>4</v>
      </c>
      <c r="W458" s="12">
        <v>2</v>
      </c>
      <c r="X458" s="12">
        <v>3</v>
      </c>
      <c r="Y458" s="12">
        <v>2</v>
      </c>
      <c r="Z458" s="58">
        <v>13658.090878529687</v>
      </c>
      <c r="AA458" s="58">
        <v>614000</v>
      </c>
      <c r="AB458" s="58">
        <v>0</v>
      </c>
      <c r="AC458" s="58" t="s">
        <v>10</v>
      </c>
    </row>
    <row r="459" spans="1:29" x14ac:dyDescent="0.3">
      <c r="A459" s="57">
        <v>2224624600</v>
      </c>
      <c r="B459" s="12" t="s">
        <v>2486</v>
      </c>
      <c r="C459" s="58" t="s">
        <v>105</v>
      </c>
      <c r="D459" s="58" t="s">
        <v>115</v>
      </c>
      <c r="E459" s="58">
        <v>361442</v>
      </c>
      <c r="F459" s="58">
        <v>5313769</v>
      </c>
      <c r="G459" s="58">
        <f>+IF(F459&gt;K459+100000,F459-K459,0)</f>
        <v>3987778</v>
      </c>
      <c r="H459" s="58">
        <v>193919</v>
      </c>
      <c r="I459" s="58">
        <v>0</v>
      </c>
      <c r="J459" s="58">
        <v>4377924</v>
      </c>
      <c r="K459" s="58">
        <v>1325991</v>
      </c>
      <c r="L459" s="12" t="s">
        <v>87</v>
      </c>
      <c r="M459" s="12" t="s">
        <v>89</v>
      </c>
      <c r="N459" s="12" t="s">
        <v>10</v>
      </c>
      <c r="O459" s="12">
        <v>4</v>
      </c>
      <c r="P459" s="12">
        <v>0</v>
      </c>
      <c r="Q459" s="12">
        <v>0</v>
      </c>
      <c r="R459" s="12">
        <v>76130</v>
      </c>
      <c r="S459" s="59">
        <v>4.5013698630136982</v>
      </c>
      <c r="T459" s="59">
        <v>30.216438356164385</v>
      </c>
      <c r="U459" s="12">
        <v>1</v>
      </c>
      <c r="V459" s="12">
        <v>0</v>
      </c>
      <c r="W459" s="12">
        <v>1</v>
      </c>
      <c r="X459" s="12">
        <v>2</v>
      </c>
      <c r="Y459" s="12">
        <v>3</v>
      </c>
      <c r="Z459" s="58">
        <v>13770.73126182715</v>
      </c>
      <c r="AA459" s="58">
        <v>351000</v>
      </c>
      <c r="AB459" s="58">
        <v>0</v>
      </c>
      <c r="AC459" s="58" t="s">
        <v>10</v>
      </c>
    </row>
    <row r="460" spans="1:29" x14ac:dyDescent="0.3">
      <c r="A460" s="57">
        <v>84462420</v>
      </c>
      <c r="B460" s="12" t="s">
        <v>3101</v>
      </c>
      <c r="C460" s="58" t="s">
        <v>105</v>
      </c>
      <c r="D460" s="58" t="s">
        <v>114</v>
      </c>
      <c r="E460" s="58"/>
      <c r="F460" s="58">
        <v>3956319</v>
      </c>
      <c r="G460" s="58">
        <f>+IF(F460&gt;K460+100000,F460-K460,0)</f>
        <v>1923499</v>
      </c>
      <c r="H460" s="58">
        <v>143758</v>
      </c>
      <c r="I460" s="58">
        <v>0</v>
      </c>
      <c r="J460" s="58">
        <v>0</v>
      </c>
      <c r="K460" s="58">
        <v>2032820</v>
      </c>
      <c r="L460" s="12" t="s">
        <v>88</v>
      </c>
      <c r="M460" s="12" t="s">
        <v>89</v>
      </c>
      <c r="N460" s="12" t="s">
        <v>10</v>
      </c>
      <c r="O460" s="12">
        <v>4</v>
      </c>
      <c r="P460" s="12">
        <v>0</v>
      </c>
      <c r="Q460" s="12">
        <v>0</v>
      </c>
      <c r="R460" s="12">
        <v>13052</v>
      </c>
      <c r="S460" s="59">
        <v>5.484931506849315</v>
      </c>
      <c r="T460" s="59">
        <v>51.665753424657531</v>
      </c>
      <c r="U460" s="12">
        <v>1</v>
      </c>
      <c r="V460" s="12">
        <v>1</v>
      </c>
      <c r="W460" s="12">
        <v>1</v>
      </c>
      <c r="X460" s="12">
        <v>3</v>
      </c>
      <c r="Y460" s="12">
        <v>2</v>
      </c>
      <c r="Z460" s="58">
        <v>14469.130859223425</v>
      </c>
      <c r="AA460" s="58">
        <v>403000</v>
      </c>
      <c r="AB460" s="58">
        <v>400000</v>
      </c>
      <c r="AC460" s="58" t="s">
        <v>0</v>
      </c>
    </row>
    <row r="461" spans="1:29" x14ac:dyDescent="0.3">
      <c r="A461" s="57">
        <v>2200040468</v>
      </c>
      <c r="B461" s="12" t="s">
        <v>3131</v>
      </c>
      <c r="C461" s="58" t="s">
        <v>105</v>
      </c>
      <c r="D461" s="58" t="s">
        <v>115</v>
      </c>
      <c r="E461" s="58"/>
      <c r="F461" s="58">
        <v>6388323</v>
      </c>
      <c r="G461" s="58">
        <f>+IF(F461&gt;K461+100000,F461-K461,0)</f>
        <v>4308904</v>
      </c>
      <c r="H461" s="58">
        <v>267217</v>
      </c>
      <c r="I461" s="58">
        <v>0</v>
      </c>
      <c r="J461" s="58">
        <v>3500000</v>
      </c>
      <c r="K461" s="58">
        <v>2079419</v>
      </c>
      <c r="L461" s="12" t="s">
        <v>87</v>
      </c>
      <c r="M461" s="12" t="s">
        <v>89</v>
      </c>
      <c r="N461" s="12" t="s">
        <v>10</v>
      </c>
      <c r="O461" s="12">
        <v>4</v>
      </c>
      <c r="P461" s="12">
        <v>0</v>
      </c>
      <c r="Q461" s="12">
        <v>0</v>
      </c>
      <c r="R461" s="12">
        <v>68255</v>
      </c>
      <c r="S461" s="59">
        <v>7.8794520547945206</v>
      </c>
      <c r="T461" s="59">
        <v>35.402739726027399</v>
      </c>
      <c r="U461" s="12">
        <v>2</v>
      </c>
      <c r="V461" s="12">
        <v>4</v>
      </c>
      <c r="W461" s="12">
        <v>2</v>
      </c>
      <c r="X461" s="12">
        <v>3</v>
      </c>
      <c r="Y461" s="12">
        <v>3</v>
      </c>
      <c r="Z461" s="58">
        <v>14594.621166380914</v>
      </c>
      <c r="AA461" s="58">
        <v>372000</v>
      </c>
      <c r="AB461" s="58">
        <v>0</v>
      </c>
      <c r="AC461" s="58" t="s">
        <v>10</v>
      </c>
    </row>
    <row r="462" spans="1:29" x14ac:dyDescent="0.3">
      <c r="A462" s="57">
        <v>20446848</v>
      </c>
      <c r="B462" s="12" t="s">
        <v>2627</v>
      </c>
      <c r="C462" s="58" t="s">
        <v>105</v>
      </c>
      <c r="D462" s="58" t="s">
        <v>115</v>
      </c>
      <c r="E462" s="58"/>
      <c r="F462" s="58">
        <v>3632101</v>
      </c>
      <c r="G462" s="58">
        <f>+IF(F462&gt;K462+100000,F462-K462,0)</f>
        <v>2221556</v>
      </c>
      <c r="H462" s="58">
        <v>278020</v>
      </c>
      <c r="I462" s="58">
        <v>0</v>
      </c>
      <c r="J462" s="58">
        <v>3378169</v>
      </c>
      <c r="K462" s="58">
        <v>1410545</v>
      </c>
      <c r="L462" s="12" t="s">
        <v>87</v>
      </c>
      <c r="M462" s="12" t="s">
        <v>89</v>
      </c>
      <c r="N462" s="12" t="s">
        <v>10</v>
      </c>
      <c r="O462" s="12">
        <v>4</v>
      </c>
      <c r="P462" s="12">
        <v>0</v>
      </c>
      <c r="Q462" s="12">
        <v>0</v>
      </c>
      <c r="R462" s="12">
        <v>76130</v>
      </c>
      <c r="S462" s="59">
        <v>4.7972602739726025</v>
      </c>
      <c r="T462" s="59">
        <v>39.035616438356165</v>
      </c>
      <c r="U462" s="12">
        <v>2</v>
      </c>
      <c r="V462" s="12">
        <v>0</v>
      </c>
      <c r="W462" s="12">
        <v>1</v>
      </c>
      <c r="X462" s="12">
        <v>2</v>
      </c>
      <c r="Y462" s="12">
        <v>1</v>
      </c>
      <c r="Z462" s="58">
        <v>14869.251134565498</v>
      </c>
      <c r="AA462" s="58">
        <v>379000</v>
      </c>
      <c r="AB462" s="58">
        <v>0</v>
      </c>
      <c r="AC462" s="58" t="s">
        <v>10</v>
      </c>
    </row>
    <row r="463" spans="1:29" x14ac:dyDescent="0.3">
      <c r="A463" s="57">
        <v>2044026244</v>
      </c>
      <c r="B463" s="12" t="s">
        <v>3071</v>
      </c>
      <c r="C463" s="58" t="s">
        <v>105</v>
      </c>
      <c r="D463" s="58" t="s">
        <v>115</v>
      </c>
      <c r="E463" s="58"/>
      <c r="F463" s="58">
        <v>6819757</v>
      </c>
      <c r="G463" s="58">
        <f>+IF(F463&gt;K463+100000,F463-K463,0)</f>
        <v>4840937</v>
      </c>
      <c r="H463" s="58">
        <v>187495</v>
      </c>
      <c r="I463" s="58">
        <v>0</v>
      </c>
      <c r="J463" s="58">
        <v>1150000</v>
      </c>
      <c r="K463" s="58">
        <v>1978820</v>
      </c>
      <c r="L463" s="12" t="s">
        <v>87</v>
      </c>
      <c r="M463" s="12" t="s">
        <v>89</v>
      </c>
      <c r="N463" s="12" t="s">
        <v>10</v>
      </c>
      <c r="O463" s="12">
        <v>4</v>
      </c>
      <c r="P463" s="12">
        <v>0</v>
      </c>
      <c r="Q463" s="12">
        <v>0</v>
      </c>
      <c r="R463" s="12">
        <v>13052</v>
      </c>
      <c r="S463" s="59">
        <v>5.2383561643835614</v>
      </c>
      <c r="T463" s="59">
        <v>27.936986301369863</v>
      </c>
      <c r="U463" s="12">
        <v>1</v>
      </c>
      <c r="V463" s="12">
        <v>2</v>
      </c>
      <c r="W463" s="12">
        <v>1</v>
      </c>
      <c r="X463" s="12">
        <v>3</v>
      </c>
      <c r="Y463" s="12">
        <v>2</v>
      </c>
      <c r="Z463" s="58">
        <v>15459.89114100673</v>
      </c>
      <c r="AA463" s="58">
        <v>695000</v>
      </c>
      <c r="AB463" s="58">
        <v>0</v>
      </c>
      <c r="AC463" s="58" t="s">
        <v>10</v>
      </c>
    </row>
    <row r="464" spans="1:29" x14ac:dyDescent="0.3">
      <c r="A464" s="57">
        <v>64242686</v>
      </c>
      <c r="B464" s="12" t="s">
        <v>2393</v>
      </c>
      <c r="C464" s="58" t="s">
        <v>105</v>
      </c>
      <c r="D464" s="58" t="s">
        <v>114</v>
      </c>
      <c r="E464" s="58"/>
      <c r="F464" s="58">
        <v>3048391</v>
      </c>
      <c r="G464" s="58">
        <f>+IF(F464&gt;K464+100000,F464-K464,0)</f>
        <v>1777077</v>
      </c>
      <c r="H464" s="58">
        <v>202325</v>
      </c>
      <c r="I464" s="58">
        <v>0</v>
      </c>
      <c r="J464" s="58">
        <v>2000000</v>
      </c>
      <c r="K464" s="58">
        <v>1271314</v>
      </c>
      <c r="L464" s="12" t="s">
        <v>87</v>
      </c>
      <c r="M464" s="12" t="s">
        <v>89</v>
      </c>
      <c r="N464" s="12" t="s">
        <v>10</v>
      </c>
      <c r="O464" s="12">
        <v>4</v>
      </c>
      <c r="P464" s="12">
        <v>0</v>
      </c>
      <c r="Q464" s="12">
        <v>0</v>
      </c>
      <c r="R464" s="12">
        <v>11001</v>
      </c>
      <c r="S464" s="59">
        <v>4.2575342465753421</v>
      </c>
      <c r="T464" s="59">
        <v>37.063013698630137</v>
      </c>
      <c r="U464" s="12">
        <v>2</v>
      </c>
      <c r="V464" s="12">
        <v>0</v>
      </c>
      <c r="W464" s="12">
        <v>2</v>
      </c>
      <c r="X464" s="12">
        <v>2</v>
      </c>
      <c r="Y464" s="12">
        <v>1</v>
      </c>
      <c r="Z464" s="58">
        <v>15693.14103911926</v>
      </c>
      <c r="AA464" s="58">
        <v>400000</v>
      </c>
      <c r="AB464" s="58">
        <v>0</v>
      </c>
      <c r="AC464" s="58" t="s">
        <v>10</v>
      </c>
    </row>
    <row r="465" spans="1:29" x14ac:dyDescent="0.3">
      <c r="A465" s="57">
        <v>84660084</v>
      </c>
      <c r="B465" s="12" t="s">
        <v>3045</v>
      </c>
      <c r="C465" s="58" t="s">
        <v>105</v>
      </c>
      <c r="D465" s="58" t="s">
        <v>115</v>
      </c>
      <c r="E465" s="58"/>
      <c r="F465" s="58">
        <v>5881215</v>
      </c>
      <c r="G465" s="58">
        <f>+IF(F465&gt;K465+100000,F465-K465,0)</f>
        <v>3936955</v>
      </c>
      <c r="H465" s="58">
        <v>328854</v>
      </c>
      <c r="I465" s="58">
        <v>0</v>
      </c>
      <c r="J465" s="58">
        <v>0</v>
      </c>
      <c r="K465" s="58">
        <v>1944260</v>
      </c>
      <c r="L465" s="12" t="s">
        <v>88</v>
      </c>
      <c r="M465" s="12" t="s">
        <v>89</v>
      </c>
      <c r="N465" s="12" t="s">
        <v>10</v>
      </c>
      <c r="O465" s="12">
        <v>4</v>
      </c>
      <c r="P465" s="12">
        <v>0</v>
      </c>
      <c r="Q465" s="12">
        <v>0</v>
      </c>
      <c r="R465" s="12">
        <v>13052</v>
      </c>
      <c r="S465" s="59">
        <v>5.9643835616438352</v>
      </c>
      <c r="T465" s="59">
        <v>44.6</v>
      </c>
      <c r="U465" s="12">
        <v>1</v>
      </c>
      <c r="V465" s="12">
        <v>2</v>
      </c>
      <c r="W465" s="12">
        <v>1</v>
      </c>
      <c r="X465" s="12">
        <v>3</v>
      </c>
      <c r="Y465" s="12">
        <v>2</v>
      </c>
      <c r="Z465" s="58">
        <v>15693.14103911926</v>
      </c>
      <c r="AA465" s="58">
        <v>400000</v>
      </c>
      <c r="AB465" s="58">
        <v>400000</v>
      </c>
      <c r="AC465" s="58" t="s">
        <v>22</v>
      </c>
    </row>
    <row r="466" spans="1:29" x14ac:dyDescent="0.3">
      <c r="A466" s="57">
        <v>4206644</v>
      </c>
      <c r="B466" s="12" t="s">
        <v>3612</v>
      </c>
      <c r="C466" s="58" t="s">
        <v>105</v>
      </c>
      <c r="D466" s="58" t="s">
        <v>114</v>
      </c>
      <c r="E466" s="58">
        <v>322667</v>
      </c>
      <c r="F466" s="58">
        <v>4291578</v>
      </c>
      <c r="G466" s="58">
        <f>+IF(F466&gt;K466+100000,F466-K466,0)</f>
        <v>1265061</v>
      </c>
      <c r="H466" s="58">
        <v>225538</v>
      </c>
      <c r="I466" s="58">
        <v>0</v>
      </c>
      <c r="J466" s="58">
        <v>2000000</v>
      </c>
      <c r="K466" s="58">
        <v>3026517</v>
      </c>
      <c r="L466" s="12" t="s">
        <v>87</v>
      </c>
      <c r="M466" s="12" t="s">
        <v>89</v>
      </c>
      <c r="N466" s="12" t="s">
        <v>10</v>
      </c>
      <c r="O466" s="12">
        <v>4</v>
      </c>
      <c r="P466" s="12">
        <v>0</v>
      </c>
      <c r="Q466" s="12">
        <v>0</v>
      </c>
      <c r="R466" s="12">
        <v>76001</v>
      </c>
      <c r="S466" s="59">
        <v>5.3041095890410963</v>
      </c>
      <c r="T466" s="59">
        <v>49.580821917808223</v>
      </c>
      <c r="U466" s="12">
        <v>1</v>
      </c>
      <c r="V466" s="12">
        <v>1</v>
      </c>
      <c r="W466" s="12">
        <v>1</v>
      </c>
      <c r="X466" s="12">
        <v>2</v>
      </c>
      <c r="Y466" s="12">
        <v>3</v>
      </c>
      <c r="Z466" s="58">
        <v>16371.913496087704</v>
      </c>
      <c r="AA466" s="58">
        <v>736000</v>
      </c>
      <c r="AB466" s="58">
        <v>0</v>
      </c>
      <c r="AC466" s="58" t="s">
        <v>10</v>
      </c>
    </row>
    <row r="467" spans="1:29" x14ac:dyDescent="0.3">
      <c r="A467" s="57">
        <v>2042248466</v>
      </c>
      <c r="B467" s="12" t="s">
        <v>1798</v>
      </c>
      <c r="C467" s="58" t="s">
        <v>105</v>
      </c>
      <c r="D467" s="58" t="s">
        <v>114</v>
      </c>
      <c r="E467" s="58">
        <v>691026</v>
      </c>
      <c r="F467" s="58">
        <v>2636972</v>
      </c>
      <c r="G467" s="58">
        <f>+IF(F467&gt;K467+100000,F467-K467,0)</f>
        <v>1735442</v>
      </c>
      <c r="H467" s="58">
        <v>260329</v>
      </c>
      <c r="I467" s="58">
        <v>0</v>
      </c>
      <c r="J467" s="58">
        <v>2239045</v>
      </c>
      <c r="K467" s="58">
        <v>901530</v>
      </c>
      <c r="L467" s="12" t="s">
        <v>87</v>
      </c>
      <c r="M467" s="12" t="s">
        <v>89</v>
      </c>
      <c r="N467" s="12" t="s">
        <v>10</v>
      </c>
      <c r="O467" s="12">
        <v>4</v>
      </c>
      <c r="P467" s="12">
        <v>0</v>
      </c>
      <c r="Q467" s="12">
        <v>0</v>
      </c>
      <c r="R467" s="12">
        <v>5001</v>
      </c>
      <c r="S467" s="59">
        <v>2.8767123287671232</v>
      </c>
      <c r="T467" s="59">
        <v>33.813698630136983</v>
      </c>
      <c r="U467" s="12">
        <v>2</v>
      </c>
      <c r="V467" s="12">
        <v>0</v>
      </c>
      <c r="W467" s="12">
        <v>2</v>
      </c>
      <c r="X467" s="12">
        <v>2</v>
      </c>
      <c r="Y467" s="12">
        <v>2</v>
      </c>
      <c r="Z467" s="58">
        <v>16549.869077566917</v>
      </c>
      <c r="AA467" s="58">
        <v>744000</v>
      </c>
      <c r="AB467" s="58">
        <v>0</v>
      </c>
      <c r="AC467" s="58" t="s">
        <v>10</v>
      </c>
    </row>
    <row r="468" spans="1:29" x14ac:dyDescent="0.3">
      <c r="A468" s="57">
        <v>2224888480</v>
      </c>
      <c r="B468" s="12" t="s">
        <v>1994</v>
      </c>
      <c r="C468" s="58" t="s">
        <v>105</v>
      </c>
      <c r="D468" s="58" t="s">
        <v>115</v>
      </c>
      <c r="E468" s="58"/>
      <c r="F468" s="58">
        <v>3183624</v>
      </c>
      <c r="G468" s="58">
        <f>+IF(F468&gt;K468+100000,F468-K468,0)</f>
        <v>2175920</v>
      </c>
      <c r="H468" s="58">
        <v>152996</v>
      </c>
      <c r="I468" s="58">
        <v>0</v>
      </c>
      <c r="J468" s="58">
        <v>0</v>
      </c>
      <c r="K468" s="58">
        <v>1007704</v>
      </c>
      <c r="L468" s="12" t="s">
        <v>88</v>
      </c>
      <c r="M468" s="12" t="s">
        <v>89</v>
      </c>
      <c r="N468" s="12" t="s">
        <v>10</v>
      </c>
      <c r="O468" s="12">
        <v>4</v>
      </c>
      <c r="P468" s="12">
        <v>0</v>
      </c>
      <c r="Q468" s="12">
        <v>0</v>
      </c>
      <c r="R468" s="12">
        <v>76130</v>
      </c>
      <c r="S468" s="59">
        <v>3.2602739726027399</v>
      </c>
      <c r="T468" s="59">
        <v>29.172602739726027</v>
      </c>
      <c r="U468" s="12">
        <v>2</v>
      </c>
      <c r="V468" s="12">
        <v>0</v>
      </c>
      <c r="W468" s="12">
        <v>1</v>
      </c>
      <c r="X468" s="12">
        <v>2</v>
      </c>
      <c r="Y468" s="12">
        <v>1</v>
      </c>
      <c r="Z468" s="58">
        <v>17030.835062869512</v>
      </c>
      <c r="AA468" s="58">
        <v>473000</v>
      </c>
      <c r="AB468" s="58">
        <v>473000</v>
      </c>
      <c r="AC468" s="58" t="s">
        <v>0</v>
      </c>
    </row>
    <row r="469" spans="1:29" x14ac:dyDescent="0.3">
      <c r="A469" s="57">
        <v>20620468</v>
      </c>
      <c r="B469" s="12" t="s">
        <v>2202</v>
      </c>
      <c r="C469" s="58" t="s">
        <v>105</v>
      </c>
      <c r="D469" s="58" t="s">
        <v>114</v>
      </c>
      <c r="E469" s="58">
        <v>80875</v>
      </c>
      <c r="F469" s="58">
        <v>3010000</v>
      </c>
      <c r="G469" s="58">
        <f>+IF(F469&gt;K469+100000,F469-K469,0)</f>
        <v>1873387</v>
      </c>
      <c r="H469" s="58">
        <v>148532</v>
      </c>
      <c r="I469" s="58">
        <v>0</v>
      </c>
      <c r="J469" s="58">
        <v>2316437</v>
      </c>
      <c r="K469" s="58">
        <v>1136613</v>
      </c>
      <c r="L469" s="12" t="s">
        <v>87</v>
      </c>
      <c r="M469" s="12" t="s">
        <v>89</v>
      </c>
      <c r="N469" s="12" t="s">
        <v>10</v>
      </c>
      <c r="O469" s="12">
        <v>4</v>
      </c>
      <c r="P469" s="12">
        <v>0</v>
      </c>
      <c r="Q469" s="12">
        <v>0</v>
      </c>
      <c r="R469" s="12">
        <v>76130</v>
      </c>
      <c r="S469" s="59">
        <v>3.7205479452054795</v>
      </c>
      <c r="T469" s="59">
        <v>38.356164383561641</v>
      </c>
      <c r="U469" s="12">
        <v>2</v>
      </c>
      <c r="V469" s="12">
        <v>0</v>
      </c>
      <c r="W469" s="12">
        <v>1</v>
      </c>
      <c r="X469" s="12">
        <v>2</v>
      </c>
      <c r="Y469" s="12">
        <v>1</v>
      </c>
      <c r="Z469" s="58">
        <v>17030.835062869512</v>
      </c>
      <c r="AA469" s="58">
        <v>473000</v>
      </c>
      <c r="AB469" s="58">
        <v>473000</v>
      </c>
      <c r="AC469" s="58" t="s">
        <v>0</v>
      </c>
    </row>
    <row r="470" spans="1:29" x14ac:dyDescent="0.3">
      <c r="A470" s="57">
        <v>2224668022</v>
      </c>
      <c r="B470" s="12" t="s">
        <v>3946</v>
      </c>
      <c r="C470" s="58" t="s">
        <v>105</v>
      </c>
      <c r="D470" s="58" t="s">
        <v>115</v>
      </c>
      <c r="E470" s="58">
        <v>440312</v>
      </c>
      <c r="F470" s="58">
        <v>8197857</v>
      </c>
      <c r="G470" s="58">
        <f>+IF(F470&gt;K470+100000,F470-K470,0)</f>
        <v>3990000</v>
      </c>
      <c r="H470" s="58">
        <v>502999</v>
      </c>
      <c r="I470" s="58">
        <v>0</v>
      </c>
      <c r="J470" s="58">
        <v>4400000</v>
      </c>
      <c r="K470" s="58">
        <v>4207857</v>
      </c>
      <c r="L470" s="12" t="s">
        <v>87</v>
      </c>
      <c r="M470" s="12" t="s">
        <v>89</v>
      </c>
      <c r="N470" s="12" t="s">
        <v>10</v>
      </c>
      <c r="O470" s="12">
        <v>4</v>
      </c>
      <c r="P470" s="12">
        <v>0</v>
      </c>
      <c r="Q470" s="12">
        <v>0</v>
      </c>
      <c r="R470" s="12">
        <v>76001</v>
      </c>
      <c r="S470" s="59">
        <v>2.2246575342465755</v>
      </c>
      <c r="T470" s="59">
        <v>27.452054794520549</v>
      </c>
      <c r="U470" s="12">
        <v>2</v>
      </c>
      <c r="V470" s="12">
        <v>2</v>
      </c>
      <c r="W470" s="12">
        <v>3</v>
      </c>
      <c r="X470" s="12">
        <v>2</v>
      </c>
      <c r="Y470" s="12">
        <v>5</v>
      </c>
      <c r="Z470" s="58">
        <v>17654.783669009168</v>
      </c>
      <c r="AA470" s="58">
        <v>450000</v>
      </c>
      <c r="AB470" s="58">
        <v>450000</v>
      </c>
      <c r="AC470" s="58" t="s">
        <v>22</v>
      </c>
    </row>
    <row r="471" spans="1:29" x14ac:dyDescent="0.3">
      <c r="A471" s="57">
        <v>2060284286</v>
      </c>
      <c r="B471" s="12" t="s">
        <v>1598</v>
      </c>
      <c r="C471" s="58" t="s">
        <v>105</v>
      </c>
      <c r="D471" s="58" t="s">
        <v>115</v>
      </c>
      <c r="E471" s="58">
        <v>899500</v>
      </c>
      <c r="F471" s="58">
        <v>5064466</v>
      </c>
      <c r="G471" s="58">
        <f>+IF(F471&gt;K471+100000,F471-K471,0)</f>
        <v>4274734</v>
      </c>
      <c r="H471" s="58">
        <v>168758</v>
      </c>
      <c r="I471" s="58">
        <v>0</v>
      </c>
      <c r="J471" s="58">
        <v>1912439</v>
      </c>
      <c r="K471" s="58">
        <v>789732</v>
      </c>
      <c r="L471" s="12" t="s">
        <v>87</v>
      </c>
      <c r="M471" s="12" t="s">
        <v>89</v>
      </c>
      <c r="N471" s="12" t="s">
        <v>10</v>
      </c>
      <c r="O471" s="12">
        <v>4</v>
      </c>
      <c r="P471" s="12">
        <v>0</v>
      </c>
      <c r="Q471" s="12">
        <v>0</v>
      </c>
      <c r="R471" s="12">
        <v>76130</v>
      </c>
      <c r="S471" s="59">
        <v>2.5232876712328767</v>
      </c>
      <c r="T471" s="59">
        <v>35.495890410958907</v>
      </c>
      <c r="U471" s="12">
        <v>1</v>
      </c>
      <c r="V471" s="12">
        <v>2</v>
      </c>
      <c r="W471" s="12">
        <v>2</v>
      </c>
      <c r="X471" s="12">
        <v>2</v>
      </c>
      <c r="Y471" s="12">
        <v>3</v>
      </c>
      <c r="Z471" s="58">
        <v>18002.996895210894</v>
      </c>
      <c r="AA471" s="58">
        <v>500000</v>
      </c>
      <c r="AB471" s="58">
        <v>500000</v>
      </c>
      <c r="AC471" s="58" t="s">
        <v>0</v>
      </c>
    </row>
    <row r="472" spans="1:29" x14ac:dyDescent="0.3">
      <c r="A472" s="57">
        <v>2044028206</v>
      </c>
      <c r="B472" s="12" t="s">
        <v>2954</v>
      </c>
      <c r="C472" s="58" t="s">
        <v>105</v>
      </c>
      <c r="D472" s="58" t="s">
        <v>114</v>
      </c>
      <c r="E472" s="58">
        <v>154167</v>
      </c>
      <c r="F472" s="58">
        <v>2818874</v>
      </c>
      <c r="G472" s="58">
        <f>+IF(F472&gt;K472+100000,F472-K472,0)</f>
        <v>1018245</v>
      </c>
      <c r="H472" s="58">
        <v>223126</v>
      </c>
      <c r="I472" s="58">
        <v>0</v>
      </c>
      <c r="J472" s="58">
        <v>0</v>
      </c>
      <c r="K472" s="58">
        <v>1800629</v>
      </c>
      <c r="L472" s="12" t="s">
        <v>88</v>
      </c>
      <c r="M472" s="12" t="s">
        <v>89</v>
      </c>
      <c r="N472" s="12" t="s">
        <v>10</v>
      </c>
      <c r="O472" s="12">
        <v>4</v>
      </c>
      <c r="P472" s="12">
        <v>0</v>
      </c>
      <c r="Q472" s="12">
        <v>0</v>
      </c>
      <c r="R472" s="12">
        <v>13052</v>
      </c>
      <c r="S472" s="59">
        <v>5.1561643835616442</v>
      </c>
      <c r="T472" s="59">
        <v>27.205479452054796</v>
      </c>
      <c r="U472" s="12">
        <v>2</v>
      </c>
      <c r="V472" s="12">
        <v>5</v>
      </c>
      <c r="W472" s="12">
        <v>1</v>
      </c>
      <c r="X472" s="12">
        <v>3</v>
      </c>
      <c r="Y472" s="12">
        <v>1</v>
      </c>
      <c r="Z472" s="58">
        <v>18439.440720965129</v>
      </c>
      <c r="AA472" s="58">
        <v>470000</v>
      </c>
      <c r="AB472" s="58">
        <v>0</v>
      </c>
      <c r="AC472" s="58" t="s">
        <v>10</v>
      </c>
    </row>
    <row r="473" spans="1:29" x14ac:dyDescent="0.3">
      <c r="A473" s="57">
        <v>44200666</v>
      </c>
      <c r="B473" s="12" t="s">
        <v>1377</v>
      </c>
      <c r="C473" s="58" t="s">
        <v>105</v>
      </c>
      <c r="D473" s="58" t="s">
        <v>115</v>
      </c>
      <c r="E473" s="58">
        <v>1621636</v>
      </c>
      <c r="F473" s="58">
        <v>4617022</v>
      </c>
      <c r="G473" s="58">
        <f>+IF(F473&gt;K473+100000,F473-K473,0)</f>
        <v>3988776</v>
      </c>
      <c r="H473" s="58">
        <v>163757</v>
      </c>
      <c r="I473" s="58">
        <v>0</v>
      </c>
      <c r="J473" s="58">
        <v>1900000</v>
      </c>
      <c r="K473" s="58">
        <v>628246</v>
      </c>
      <c r="L473" s="12" t="s">
        <v>87</v>
      </c>
      <c r="M473" s="12" t="s">
        <v>89</v>
      </c>
      <c r="N473" s="12" t="s">
        <v>10</v>
      </c>
      <c r="O473" s="12">
        <v>4</v>
      </c>
      <c r="P473" s="12">
        <v>0</v>
      </c>
      <c r="Q473" s="12">
        <v>0</v>
      </c>
      <c r="R473" s="12">
        <v>5001</v>
      </c>
      <c r="S473" s="59">
        <v>1.9726027397260273</v>
      </c>
      <c r="T473" s="59">
        <v>41.679452054794524</v>
      </c>
      <c r="U473" s="12">
        <v>2</v>
      </c>
      <c r="V473" s="12">
        <v>2</v>
      </c>
      <c r="W473" s="12">
        <v>3</v>
      </c>
      <c r="X473" s="12">
        <v>2</v>
      </c>
      <c r="Y473" s="12">
        <v>1</v>
      </c>
      <c r="Z473" s="58">
        <v>18930.024979851405</v>
      </c>
      <c r="AA473" s="58">
        <v>851000</v>
      </c>
      <c r="AB473" s="58">
        <v>196000</v>
      </c>
      <c r="AC473" s="58" t="s">
        <v>22</v>
      </c>
    </row>
    <row r="474" spans="1:29" x14ac:dyDescent="0.3">
      <c r="A474" s="57">
        <v>20606648</v>
      </c>
      <c r="B474" s="12" t="s">
        <v>1886</v>
      </c>
      <c r="C474" s="58" t="s">
        <v>105</v>
      </c>
      <c r="D474" s="58" t="s">
        <v>30</v>
      </c>
      <c r="E474" s="58">
        <v>1174317</v>
      </c>
      <c r="F474" s="58">
        <v>6818690</v>
      </c>
      <c r="G474" s="58">
        <f>+IF(F474&gt;K474+100000,F474-K474,0)</f>
        <v>5857862</v>
      </c>
      <c r="H474" s="58">
        <v>188025</v>
      </c>
      <c r="I474" s="58">
        <v>0</v>
      </c>
      <c r="J474" s="58">
        <v>3120764</v>
      </c>
      <c r="K474" s="58">
        <v>960828</v>
      </c>
      <c r="L474" s="12" t="s">
        <v>87</v>
      </c>
      <c r="M474" s="12" t="s">
        <v>89</v>
      </c>
      <c r="N474" s="12" t="s">
        <v>10</v>
      </c>
      <c r="O474" s="12">
        <v>4</v>
      </c>
      <c r="P474" s="12">
        <v>0</v>
      </c>
      <c r="Q474" s="12">
        <v>0</v>
      </c>
      <c r="R474" s="12">
        <v>76275</v>
      </c>
      <c r="S474" s="59">
        <v>3.0904109589041098</v>
      </c>
      <c r="T474" s="59">
        <v>46.520547945205479</v>
      </c>
      <c r="U474" s="12">
        <v>2</v>
      </c>
      <c r="V474" s="12">
        <v>1</v>
      </c>
      <c r="W474" s="12">
        <v>2</v>
      </c>
      <c r="X474" s="12">
        <v>2</v>
      </c>
      <c r="Y474" s="12">
        <v>1</v>
      </c>
      <c r="Z474" s="58">
        <v>19191.194690294818</v>
      </c>
      <c r="AA474" s="58">
        <v>533000</v>
      </c>
      <c r="AB474" s="58">
        <v>533000</v>
      </c>
      <c r="AC474" s="58" t="s">
        <v>0</v>
      </c>
    </row>
    <row r="475" spans="1:29" x14ac:dyDescent="0.3">
      <c r="A475" s="57">
        <v>2202844268</v>
      </c>
      <c r="B475" s="12" t="s">
        <v>2149</v>
      </c>
      <c r="C475" s="58" t="s">
        <v>105</v>
      </c>
      <c r="D475" s="58" t="s">
        <v>114</v>
      </c>
      <c r="E475" s="58"/>
      <c r="F475" s="58">
        <v>2285476</v>
      </c>
      <c r="G475" s="58">
        <f>+IF(F475&gt;K475+100000,F475-K475,0)</f>
        <v>1177856</v>
      </c>
      <c r="H475" s="58">
        <v>236117</v>
      </c>
      <c r="I475" s="58">
        <v>0</v>
      </c>
      <c r="J475" s="58">
        <v>0</v>
      </c>
      <c r="K475" s="58">
        <v>1107620</v>
      </c>
      <c r="L475" s="12" t="s">
        <v>88</v>
      </c>
      <c r="M475" s="12" t="s">
        <v>89</v>
      </c>
      <c r="N475" s="12" t="s">
        <v>10</v>
      </c>
      <c r="O475" s="12">
        <v>4</v>
      </c>
      <c r="P475" s="12">
        <v>0</v>
      </c>
      <c r="Q475" s="12">
        <v>0</v>
      </c>
      <c r="R475" s="12">
        <v>13838</v>
      </c>
      <c r="S475" s="59">
        <v>4.065753424657534</v>
      </c>
      <c r="T475" s="59">
        <v>33.6</v>
      </c>
      <c r="U475" s="12">
        <v>1</v>
      </c>
      <c r="V475" s="12">
        <v>2</v>
      </c>
      <c r="W475" s="12">
        <v>1</v>
      </c>
      <c r="X475" s="12">
        <v>2</v>
      </c>
      <c r="Y475" s="12">
        <v>3</v>
      </c>
      <c r="Z475" s="58">
        <v>19577.193446301277</v>
      </c>
      <c r="AA475" s="58">
        <v>499000</v>
      </c>
      <c r="AB475" s="58">
        <v>499000</v>
      </c>
      <c r="AC475" s="58" t="s">
        <v>22</v>
      </c>
    </row>
    <row r="476" spans="1:29" x14ac:dyDescent="0.3">
      <c r="A476" s="57">
        <v>2400620</v>
      </c>
      <c r="B476" s="12" t="s">
        <v>3181</v>
      </c>
      <c r="C476" s="58" t="s">
        <v>105</v>
      </c>
      <c r="D476" s="58" t="s">
        <v>115</v>
      </c>
      <c r="E476" s="58">
        <v>162400</v>
      </c>
      <c r="F476" s="58">
        <v>6532610</v>
      </c>
      <c r="G476" s="58">
        <f>+IF(F476&gt;K476+100000,F476-K476,0)</f>
        <v>4389350</v>
      </c>
      <c r="H476" s="58">
        <v>173216</v>
      </c>
      <c r="I476" s="58">
        <v>0</v>
      </c>
      <c r="J476" s="58">
        <v>1200000</v>
      </c>
      <c r="K476" s="58">
        <v>2143260</v>
      </c>
      <c r="L476" s="12" t="s">
        <v>87</v>
      </c>
      <c r="M476" s="12" t="s">
        <v>89</v>
      </c>
      <c r="N476" s="12" t="s">
        <v>10</v>
      </c>
      <c r="O476" s="12">
        <v>4</v>
      </c>
      <c r="P476" s="12">
        <v>0</v>
      </c>
      <c r="Q476" s="12">
        <v>0</v>
      </c>
      <c r="R476" s="12">
        <v>13838</v>
      </c>
      <c r="S476" s="59">
        <v>6.7945205479452051</v>
      </c>
      <c r="T476" s="59">
        <v>38.539726027397258</v>
      </c>
      <c r="U476" s="12">
        <v>1</v>
      </c>
      <c r="V476" s="12">
        <v>3</v>
      </c>
      <c r="W476" s="12">
        <v>1</v>
      </c>
      <c r="X476" s="12">
        <v>3</v>
      </c>
      <c r="Y476" s="12">
        <v>3</v>
      </c>
      <c r="Z476" s="58">
        <v>19626.84291699966</v>
      </c>
      <c r="AA476" s="58">
        <v>544000</v>
      </c>
      <c r="AB476" s="58">
        <v>443000</v>
      </c>
      <c r="AC476" s="58" t="s">
        <v>22</v>
      </c>
    </row>
    <row r="477" spans="1:29" x14ac:dyDescent="0.3">
      <c r="A477" s="57">
        <v>208008</v>
      </c>
      <c r="B477" s="12" t="s">
        <v>3776</v>
      </c>
      <c r="C477" s="58" t="s">
        <v>105</v>
      </c>
      <c r="D477" s="58" t="s">
        <v>115</v>
      </c>
      <c r="E477" s="58">
        <v>40599</v>
      </c>
      <c r="F477" s="58">
        <v>7008685</v>
      </c>
      <c r="G477" s="58">
        <f>+IF(F477&gt;K477+100000,F477-K477,0)</f>
        <v>3566425</v>
      </c>
      <c r="H477" s="58">
        <v>190715</v>
      </c>
      <c r="I477" s="58">
        <v>0</v>
      </c>
      <c r="J477" s="58">
        <v>0</v>
      </c>
      <c r="K477" s="58">
        <v>3442260</v>
      </c>
      <c r="L477" s="12" t="s">
        <v>88</v>
      </c>
      <c r="M477" s="12" t="s">
        <v>89</v>
      </c>
      <c r="N477" s="12" t="s">
        <v>10</v>
      </c>
      <c r="O477" s="12">
        <v>4</v>
      </c>
      <c r="P477" s="12">
        <v>0</v>
      </c>
      <c r="Q477" s="12">
        <v>0</v>
      </c>
      <c r="R477" s="12">
        <v>13052</v>
      </c>
      <c r="S477" s="59">
        <v>6.7178082191780826</v>
      </c>
      <c r="T477" s="59">
        <v>38.887671232876713</v>
      </c>
      <c r="U477" s="12">
        <v>1</v>
      </c>
      <c r="V477" s="12">
        <v>2</v>
      </c>
      <c r="W477" s="12">
        <v>1</v>
      </c>
      <c r="X477" s="12">
        <v>2</v>
      </c>
      <c r="Y477" s="12">
        <v>3</v>
      </c>
      <c r="Z477" s="58">
        <v>19655.659151496875</v>
      </c>
      <c r="AA477" s="58">
        <v>501000</v>
      </c>
      <c r="AB477" s="58">
        <v>0</v>
      </c>
      <c r="AC477" s="58" t="s">
        <v>10</v>
      </c>
    </row>
    <row r="478" spans="1:29" x14ac:dyDescent="0.3">
      <c r="A478" s="57">
        <v>2044024048</v>
      </c>
      <c r="B478" s="12" t="s">
        <v>2781</v>
      </c>
      <c r="C478" s="58" t="s">
        <v>105</v>
      </c>
      <c r="D478" s="58" t="s">
        <v>115</v>
      </c>
      <c r="E478" s="58"/>
      <c r="F478" s="58">
        <v>5038189</v>
      </c>
      <c r="G478" s="58">
        <f>+IF(F478&gt;K478+100000,F478-K478,0)</f>
        <v>3474569</v>
      </c>
      <c r="H478" s="58">
        <v>133211</v>
      </c>
      <c r="I478" s="58">
        <v>0</v>
      </c>
      <c r="J478" s="58">
        <v>0</v>
      </c>
      <c r="K478" s="58">
        <v>1563620</v>
      </c>
      <c r="L478" s="12" t="s">
        <v>88</v>
      </c>
      <c r="M478" s="12" t="s">
        <v>89</v>
      </c>
      <c r="N478" s="12" t="s">
        <v>10</v>
      </c>
      <c r="O478" s="12">
        <v>4</v>
      </c>
      <c r="P478" s="12">
        <v>0</v>
      </c>
      <c r="Q478" s="12">
        <v>0</v>
      </c>
      <c r="R478" s="12">
        <v>13052</v>
      </c>
      <c r="S478" s="59">
        <v>4.065753424657534</v>
      </c>
      <c r="T478" s="59">
        <v>33.260273972602739</v>
      </c>
      <c r="U478" s="12">
        <v>2</v>
      </c>
      <c r="V478" s="12">
        <v>3</v>
      </c>
      <c r="W478" s="12">
        <v>1</v>
      </c>
      <c r="X478" s="12">
        <v>3</v>
      </c>
      <c r="Y478" s="12">
        <v>2</v>
      </c>
      <c r="Z478" s="58">
        <v>19870.771334537905</v>
      </c>
      <c r="AA478" s="58">
        <v>605000</v>
      </c>
      <c r="AB478" s="58">
        <v>466000</v>
      </c>
      <c r="AC478" s="58" t="s">
        <v>0</v>
      </c>
    </row>
    <row r="479" spans="1:29" x14ac:dyDescent="0.3">
      <c r="A479" s="57">
        <v>4828846</v>
      </c>
      <c r="B479" s="12" t="s">
        <v>3081</v>
      </c>
      <c r="C479" s="58" t="s">
        <v>105</v>
      </c>
      <c r="D479" s="58" t="s">
        <v>115</v>
      </c>
      <c r="E479" s="58"/>
      <c r="F479" s="58">
        <v>5147528</v>
      </c>
      <c r="G479" s="58">
        <f>+IF(F479&gt;K479+100000,F479-K479,0)</f>
        <v>3153452</v>
      </c>
      <c r="H479" s="58">
        <v>248637</v>
      </c>
      <c r="I479" s="58">
        <v>0</v>
      </c>
      <c r="J479" s="58">
        <v>0</v>
      </c>
      <c r="K479" s="58">
        <v>1994076</v>
      </c>
      <c r="L479" s="12" t="s">
        <v>88</v>
      </c>
      <c r="M479" s="12" t="s">
        <v>89</v>
      </c>
      <c r="N479" s="12" t="s">
        <v>10</v>
      </c>
      <c r="O479" s="12">
        <v>4</v>
      </c>
      <c r="P479" s="12">
        <v>0</v>
      </c>
      <c r="Q479" s="12">
        <v>0</v>
      </c>
      <c r="R479" s="12">
        <v>13052</v>
      </c>
      <c r="S479" s="59">
        <v>9.8630136986301367E-2</v>
      </c>
      <c r="T479" s="59">
        <v>43.095890410958901</v>
      </c>
      <c r="U479" s="12">
        <v>1</v>
      </c>
      <c r="V479" s="12">
        <v>2</v>
      </c>
      <c r="W479" s="12">
        <v>2</v>
      </c>
      <c r="X479" s="12">
        <v>2</v>
      </c>
      <c r="Y479" s="12">
        <v>1</v>
      </c>
      <c r="Z479" s="58">
        <v>19925.496547348146</v>
      </c>
      <c r="AA479" s="58">
        <v>659000</v>
      </c>
      <c r="AB479" s="58">
        <v>310000</v>
      </c>
      <c r="AC479" s="58" t="s">
        <v>22</v>
      </c>
    </row>
    <row r="480" spans="1:29" x14ac:dyDescent="0.3">
      <c r="A480" s="57">
        <v>2062846028</v>
      </c>
      <c r="B480" s="12" t="s">
        <v>3506</v>
      </c>
      <c r="C480" s="58" t="s">
        <v>105</v>
      </c>
      <c r="D480" s="58" t="s">
        <v>114</v>
      </c>
      <c r="E480" s="58">
        <v>112200</v>
      </c>
      <c r="F480" s="58">
        <v>4156172</v>
      </c>
      <c r="G480" s="58">
        <f>+IF(F480&gt;K480+100000,F480-K480,0)</f>
        <v>1329937</v>
      </c>
      <c r="H480" s="58">
        <v>158134</v>
      </c>
      <c r="I480" s="58">
        <v>0</v>
      </c>
      <c r="J480" s="58">
        <v>3600000</v>
      </c>
      <c r="K480" s="58">
        <v>2826235</v>
      </c>
      <c r="L480" s="12" t="s">
        <v>87</v>
      </c>
      <c r="M480" s="12" t="s">
        <v>89</v>
      </c>
      <c r="N480" s="12" t="s">
        <v>10</v>
      </c>
      <c r="O480" s="12">
        <v>4</v>
      </c>
      <c r="P480" s="12">
        <v>0</v>
      </c>
      <c r="Q480" s="12">
        <v>0</v>
      </c>
      <c r="R480" s="12">
        <v>13001</v>
      </c>
      <c r="S480" s="59">
        <v>5.1342465753424653</v>
      </c>
      <c r="T480" s="59">
        <v>29.334246575342465</v>
      </c>
      <c r="U480" s="12">
        <v>2</v>
      </c>
      <c r="V480" s="12">
        <v>5</v>
      </c>
      <c r="W480" s="12">
        <v>1</v>
      </c>
      <c r="X480" s="12">
        <v>2</v>
      </c>
      <c r="Y480" s="12">
        <v>1</v>
      </c>
      <c r="Z480" s="58">
        <v>20008.754824877054</v>
      </c>
      <c r="AA480" s="58">
        <v>510000</v>
      </c>
      <c r="AB480" s="58">
        <v>510000</v>
      </c>
      <c r="AC480" s="58" t="s">
        <v>22</v>
      </c>
    </row>
    <row r="481" spans="1:29" x14ac:dyDescent="0.3">
      <c r="A481" s="57">
        <v>2224800400</v>
      </c>
      <c r="B481" s="12" t="s">
        <v>3678</v>
      </c>
      <c r="C481" s="58" t="s">
        <v>105</v>
      </c>
      <c r="D481" s="58" t="s">
        <v>30</v>
      </c>
      <c r="E481" s="58">
        <v>49633</v>
      </c>
      <c r="F481" s="58">
        <v>9729560</v>
      </c>
      <c r="G481" s="58">
        <f>+IF(F481&gt;K481+100000,F481-K481,0)</f>
        <v>6635175</v>
      </c>
      <c r="H481" s="58">
        <v>274280</v>
      </c>
      <c r="I481" s="58">
        <v>0</v>
      </c>
      <c r="J481" s="58">
        <v>4693274</v>
      </c>
      <c r="K481" s="58">
        <v>3094385</v>
      </c>
      <c r="L481" s="12" t="s">
        <v>87</v>
      </c>
      <c r="M481" s="12" t="s">
        <v>89</v>
      </c>
      <c r="N481" s="12" t="s">
        <v>10</v>
      </c>
      <c r="O481" s="12">
        <v>4</v>
      </c>
      <c r="P481" s="12">
        <v>0</v>
      </c>
      <c r="Q481" s="12">
        <v>0</v>
      </c>
      <c r="R481" s="12">
        <v>76001</v>
      </c>
      <c r="S481" s="59">
        <v>5.6684931506849319</v>
      </c>
      <c r="T481" s="59">
        <v>29.378082191780823</v>
      </c>
      <c r="U481" s="12">
        <v>2</v>
      </c>
      <c r="V481" s="12">
        <v>0</v>
      </c>
      <c r="W481" s="12">
        <v>1</v>
      </c>
      <c r="X481" s="12">
        <v>2</v>
      </c>
      <c r="Y481" s="12">
        <v>1</v>
      </c>
      <c r="Z481" s="58">
        <v>20199.362516426627</v>
      </c>
      <c r="AA481" s="58">
        <v>561000</v>
      </c>
      <c r="AB481" s="58">
        <v>561000</v>
      </c>
      <c r="AC481" s="58" t="s">
        <v>0</v>
      </c>
    </row>
    <row r="482" spans="1:29" x14ac:dyDescent="0.3">
      <c r="A482" s="57">
        <v>2224826482</v>
      </c>
      <c r="B482" s="12" t="s">
        <v>2068</v>
      </c>
      <c r="C482" s="58" t="s">
        <v>105</v>
      </c>
      <c r="D482" s="58" t="s">
        <v>115</v>
      </c>
      <c r="E482" s="58">
        <v>210552</v>
      </c>
      <c r="F482" s="58">
        <v>3790245</v>
      </c>
      <c r="G482" s="58">
        <f>+IF(F482&gt;K482+100000,F482-K482,0)</f>
        <v>2736368</v>
      </c>
      <c r="H482" s="58">
        <v>190383</v>
      </c>
      <c r="I482" s="58">
        <v>0</v>
      </c>
      <c r="J482" s="58">
        <v>787785</v>
      </c>
      <c r="K482" s="58">
        <v>1053877</v>
      </c>
      <c r="L482" s="12" t="s">
        <v>87</v>
      </c>
      <c r="M482" s="12" t="s">
        <v>89</v>
      </c>
      <c r="N482" s="12" t="s">
        <v>10</v>
      </c>
      <c r="O482" s="12">
        <v>4</v>
      </c>
      <c r="P482" s="12">
        <v>0</v>
      </c>
      <c r="Q482" s="12">
        <v>0</v>
      </c>
      <c r="R482" s="12">
        <v>76001</v>
      </c>
      <c r="S482" s="59">
        <v>3.4684931506849317</v>
      </c>
      <c r="T482" s="59">
        <v>35.734246575342468</v>
      </c>
      <c r="U482" s="12">
        <v>1</v>
      </c>
      <c r="V482" s="12">
        <v>4</v>
      </c>
      <c r="W482" s="12">
        <v>2</v>
      </c>
      <c r="X482" s="12">
        <v>2</v>
      </c>
      <c r="Y482" s="12">
        <v>3</v>
      </c>
      <c r="Z482" s="58">
        <v>20264.691840945517</v>
      </c>
      <c r="AA482" s="58">
        <v>911000</v>
      </c>
      <c r="AB482" s="58">
        <v>911000</v>
      </c>
      <c r="AC482" s="58" t="s">
        <v>0</v>
      </c>
    </row>
    <row r="483" spans="1:29" x14ac:dyDescent="0.3">
      <c r="A483" s="57">
        <v>44204246</v>
      </c>
      <c r="B483" s="12" t="s">
        <v>2769</v>
      </c>
      <c r="C483" s="58" t="s">
        <v>105</v>
      </c>
      <c r="D483" s="58" t="s">
        <v>115</v>
      </c>
      <c r="E483" s="58">
        <v>1366411</v>
      </c>
      <c r="F483" s="58">
        <v>5845572</v>
      </c>
      <c r="G483" s="58">
        <f>+IF(F483&gt;K483+100000,F483-K483,0)</f>
        <v>4303308</v>
      </c>
      <c r="H483" s="58">
        <v>173216</v>
      </c>
      <c r="I483" s="58">
        <v>0</v>
      </c>
      <c r="J483" s="58">
        <v>3443074</v>
      </c>
      <c r="K483" s="58">
        <v>1542264</v>
      </c>
      <c r="L483" s="12" t="s">
        <v>87</v>
      </c>
      <c r="M483" s="12" t="s">
        <v>89</v>
      </c>
      <c r="N483" s="12" t="s">
        <v>10</v>
      </c>
      <c r="O483" s="12">
        <v>4</v>
      </c>
      <c r="P483" s="12">
        <v>0</v>
      </c>
      <c r="Q483" s="12">
        <v>0</v>
      </c>
      <c r="R483" s="12">
        <v>13001</v>
      </c>
      <c r="S483" s="59">
        <v>5.2931506849315069</v>
      </c>
      <c r="T483" s="59">
        <v>42.317808219178083</v>
      </c>
      <c r="U483" s="12">
        <v>2</v>
      </c>
      <c r="V483" s="12">
        <v>4</v>
      </c>
      <c r="W483" s="12">
        <v>2</v>
      </c>
      <c r="X483" s="12">
        <v>2</v>
      </c>
      <c r="Y483" s="12">
        <v>1</v>
      </c>
      <c r="Z483" s="58">
        <v>20740.006108900569</v>
      </c>
      <c r="AA483" s="58">
        <v>536000</v>
      </c>
      <c r="AB483" s="58">
        <v>536000</v>
      </c>
      <c r="AC483" s="58" t="s">
        <v>0</v>
      </c>
    </row>
    <row r="484" spans="1:29" x14ac:dyDescent="0.3">
      <c r="A484" s="57">
        <v>2044024224</v>
      </c>
      <c r="B484" s="12" t="s">
        <v>2777</v>
      </c>
      <c r="C484" s="58" t="s">
        <v>105</v>
      </c>
      <c r="D484" s="58" t="s">
        <v>114</v>
      </c>
      <c r="E484" s="58"/>
      <c r="F484" s="58">
        <v>2780082</v>
      </c>
      <c r="G484" s="58">
        <f>+IF(F484&gt;K484+100000,F484-K484,0)</f>
        <v>1216462</v>
      </c>
      <c r="H484" s="58">
        <v>142213</v>
      </c>
      <c r="I484" s="58">
        <v>0</v>
      </c>
      <c r="J484" s="58">
        <v>0</v>
      </c>
      <c r="K484" s="58">
        <v>1563620</v>
      </c>
      <c r="L484" s="12" t="s">
        <v>88</v>
      </c>
      <c r="M484" s="12" t="s">
        <v>89</v>
      </c>
      <c r="N484" s="12" t="s">
        <v>10</v>
      </c>
      <c r="O484" s="12">
        <v>4</v>
      </c>
      <c r="P484" s="12">
        <v>0</v>
      </c>
      <c r="Q484" s="12">
        <v>0</v>
      </c>
      <c r="R484" s="12">
        <v>13052</v>
      </c>
      <c r="S484" s="59">
        <v>4.065753424657534</v>
      </c>
      <c r="T484" s="59">
        <v>33.394520547945206</v>
      </c>
      <c r="U484" s="12">
        <v>1</v>
      </c>
      <c r="V484" s="12">
        <v>1</v>
      </c>
      <c r="W484" s="12">
        <v>1</v>
      </c>
      <c r="X484" s="12">
        <v>2</v>
      </c>
      <c r="Y484" s="12">
        <v>3</v>
      </c>
      <c r="Z484" s="58">
        <v>20754.179024235225</v>
      </c>
      <c r="AA484" s="58">
        <v>529000</v>
      </c>
      <c r="AB484" s="58">
        <v>0</v>
      </c>
      <c r="AC484" s="58" t="s">
        <v>10</v>
      </c>
    </row>
    <row r="485" spans="1:29" x14ac:dyDescent="0.3">
      <c r="A485" s="57">
        <v>2006448426</v>
      </c>
      <c r="B485" s="12" t="s">
        <v>2584</v>
      </c>
      <c r="C485" s="58" t="s">
        <v>105</v>
      </c>
      <c r="D485" s="58" t="s">
        <v>115</v>
      </c>
      <c r="E485" s="58">
        <v>23243</v>
      </c>
      <c r="F485" s="58">
        <v>3792749</v>
      </c>
      <c r="G485" s="58">
        <f>+IF(F485&gt;K485+100000,F485-K485,0)</f>
        <v>2416629</v>
      </c>
      <c r="H485" s="58">
        <v>129383</v>
      </c>
      <c r="I485" s="58">
        <v>0</v>
      </c>
      <c r="J485" s="58">
        <v>1000000</v>
      </c>
      <c r="K485" s="58">
        <v>1376120</v>
      </c>
      <c r="L485" s="12" t="s">
        <v>87</v>
      </c>
      <c r="M485" s="12" t="s">
        <v>89</v>
      </c>
      <c r="N485" s="12" t="s">
        <v>10</v>
      </c>
      <c r="O485" s="12">
        <v>4</v>
      </c>
      <c r="P485" s="12">
        <v>0</v>
      </c>
      <c r="Q485" s="12">
        <v>0</v>
      </c>
      <c r="R485" s="12">
        <v>68615</v>
      </c>
      <c r="S485" s="59">
        <v>3.1972602739726028</v>
      </c>
      <c r="T485" s="59">
        <v>33.197260273972603</v>
      </c>
      <c r="U485" s="12">
        <v>2</v>
      </c>
      <c r="V485" s="12">
        <v>2</v>
      </c>
      <c r="W485" s="12">
        <v>1</v>
      </c>
      <c r="X485" s="12">
        <v>2</v>
      </c>
      <c r="Y485" s="12">
        <v>3</v>
      </c>
      <c r="Z485" s="58">
        <v>21028.808992419807</v>
      </c>
      <c r="AA485" s="58">
        <v>536000</v>
      </c>
      <c r="AB485" s="58">
        <v>536000</v>
      </c>
      <c r="AC485" s="58" t="s">
        <v>0</v>
      </c>
    </row>
    <row r="486" spans="1:29" x14ac:dyDescent="0.3">
      <c r="A486" s="57">
        <v>42806006</v>
      </c>
      <c r="B486" s="12" t="s">
        <v>3884</v>
      </c>
      <c r="C486" s="58" t="s">
        <v>105</v>
      </c>
      <c r="D486" s="58" t="s">
        <v>30</v>
      </c>
      <c r="E486" s="58"/>
      <c r="F486" s="58">
        <v>8922986</v>
      </c>
      <c r="G486" s="58">
        <f>+IF(F486&gt;K486+100000,F486-K486,0)</f>
        <v>5082096</v>
      </c>
      <c r="H486" s="58">
        <v>287517</v>
      </c>
      <c r="I486" s="58">
        <v>0</v>
      </c>
      <c r="J486" s="58">
        <v>2266157</v>
      </c>
      <c r="K486" s="58">
        <v>3840890</v>
      </c>
      <c r="L486" s="12" t="s">
        <v>87</v>
      </c>
      <c r="M486" s="12" t="s">
        <v>89</v>
      </c>
      <c r="N486" s="12" t="s">
        <v>10</v>
      </c>
      <c r="O486" s="12">
        <v>4</v>
      </c>
      <c r="P486" s="12">
        <v>0</v>
      </c>
      <c r="Q486" s="12">
        <v>0</v>
      </c>
      <c r="R486" s="12">
        <v>8001</v>
      </c>
      <c r="S486" s="59">
        <v>9.3424657534246567</v>
      </c>
      <c r="T486" s="59">
        <v>42.871232876712327</v>
      </c>
      <c r="U486" s="12">
        <v>2</v>
      </c>
      <c r="V486" s="12">
        <v>2</v>
      </c>
      <c r="W486" s="12">
        <v>3</v>
      </c>
      <c r="X486" s="12">
        <v>2</v>
      </c>
      <c r="Y486" s="12">
        <v>2</v>
      </c>
      <c r="Z486" s="58">
        <v>21068.041845017608</v>
      </c>
      <c r="AA486" s="58">
        <v>537000</v>
      </c>
      <c r="AB486" s="58">
        <v>537000</v>
      </c>
      <c r="AC486" s="58" t="s">
        <v>0</v>
      </c>
    </row>
    <row r="487" spans="1:29" x14ac:dyDescent="0.3">
      <c r="A487" s="57">
        <v>26888664</v>
      </c>
      <c r="B487" s="12" t="s">
        <v>2571</v>
      </c>
      <c r="C487" s="58" t="s">
        <v>105</v>
      </c>
      <c r="D487" s="58" t="s">
        <v>115</v>
      </c>
      <c r="E487" s="58"/>
      <c r="F487" s="58">
        <v>5055598</v>
      </c>
      <c r="G487" s="58">
        <f>+IF(F487&gt;K487+100000,F487-K487,0)</f>
        <v>3685053</v>
      </c>
      <c r="H487" s="58">
        <v>166502</v>
      </c>
      <c r="I487" s="58">
        <v>0</v>
      </c>
      <c r="J487" s="58">
        <v>2391354</v>
      </c>
      <c r="K487" s="58">
        <v>1370545</v>
      </c>
      <c r="L487" s="12" t="s">
        <v>87</v>
      </c>
      <c r="M487" s="12" t="s">
        <v>89</v>
      </c>
      <c r="N487" s="12" t="s">
        <v>10</v>
      </c>
      <c r="O487" s="12">
        <v>4</v>
      </c>
      <c r="P487" s="12">
        <v>0</v>
      </c>
      <c r="Q487" s="12">
        <v>0</v>
      </c>
      <c r="R487" s="12">
        <v>76130</v>
      </c>
      <c r="S487" s="59">
        <v>4.6410958904109592</v>
      </c>
      <c r="T487" s="59">
        <v>49.136986301369866</v>
      </c>
      <c r="U487" s="12">
        <v>1</v>
      </c>
      <c r="V487" s="12">
        <v>0</v>
      </c>
      <c r="W487" s="12">
        <v>1</v>
      </c>
      <c r="X487" s="12">
        <v>2</v>
      </c>
      <c r="Y487" s="12">
        <v>1</v>
      </c>
      <c r="Z487" s="58">
        <v>21109.980852971781</v>
      </c>
      <c r="AA487" s="58">
        <v>949000</v>
      </c>
      <c r="AB487" s="58">
        <v>949000</v>
      </c>
      <c r="AC487" s="58" t="s">
        <v>0</v>
      </c>
    </row>
    <row r="488" spans="1:29" x14ac:dyDescent="0.3">
      <c r="A488" s="57">
        <v>2046802048</v>
      </c>
      <c r="B488" s="12" t="s">
        <v>2801</v>
      </c>
      <c r="C488" s="58" t="s">
        <v>105</v>
      </c>
      <c r="D488" s="58" t="s">
        <v>114</v>
      </c>
      <c r="E488" s="58">
        <v>16311</v>
      </c>
      <c r="F488" s="58">
        <v>3266600</v>
      </c>
      <c r="G488" s="58">
        <f>+IF(F488&gt;K488+100000,F488-K488,0)</f>
        <v>1687503</v>
      </c>
      <c r="H488" s="58">
        <v>167100</v>
      </c>
      <c r="I488" s="58">
        <v>0</v>
      </c>
      <c r="J488" s="58">
        <v>1700000</v>
      </c>
      <c r="K488" s="58">
        <v>1579097</v>
      </c>
      <c r="L488" s="12" t="s">
        <v>87</v>
      </c>
      <c r="M488" s="12" t="s">
        <v>89</v>
      </c>
      <c r="N488" s="12" t="s">
        <v>10</v>
      </c>
      <c r="O488" s="12">
        <v>4</v>
      </c>
      <c r="P488" s="12">
        <v>0</v>
      </c>
      <c r="Q488" s="12">
        <v>0</v>
      </c>
      <c r="R488" s="12">
        <v>8001</v>
      </c>
      <c r="S488" s="59">
        <v>5.5013698630136982</v>
      </c>
      <c r="T488" s="59">
        <v>30.282191780821918</v>
      </c>
      <c r="U488" s="12">
        <v>1</v>
      </c>
      <c r="V488" s="12">
        <v>4</v>
      </c>
      <c r="W488" s="12">
        <v>2</v>
      </c>
      <c r="X488" s="12">
        <v>2</v>
      </c>
      <c r="Y488" s="12">
        <v>1</v>
      </c>
      <c r="Z488" s="58">
        <v>21224.973255408797</v>
      </c>
      <c r="AA488" s="58">
        <v>541000</v>
      </c>
      <c r="AB488" s="58">
        <v>252000</v>
      </c>
      <c r="AC488" s="58" t="s">
        <v>0</v>
      </c>
    </row>
    <row r="489" spans="1:29" x14ac:dyDescent="0.3">
      <c r="A489" s="57">
        <v>2044026068</v>
      </c>
      <c r="B489" s="12" t="s">
        <v>3320</v>
      </c>
      <c r="C489" s="58" t="s">
        <v>105</v>
      </c>
      <c r="D489" s="58" t="s">
        <v>114</v>
      </c>
      <c r="E489" s="58"/>
      <c r="F489" s="58">
        <v>4204787</v>
      </c>
      <c r="G489" s="58">
        <f>+IF(F489&gt;K489+100000,F489-K489,0)</f>
        <v>1833358</v>
      </c>
      <c r="H489" s="58">
        <v>219885</v>
      </c>
      <c r="I489" s="58">
        <v>0</v>
      </c>
      <c r="J489" s="58">
        <v>0</v>
      </c>
      <c r="K489" s="58">
        <v>2371429</v>
      </c>
      <c r="L489" s="12" t="s">
        <v>88</v>
      </c>
      <c r="M489" s="12" t="s">
        <v>89</v>
      </c>
      <c r="N489" s="12" t="s">
        <v>10</v>
      </c>
      <c r="O489" s="12">
        <v>4</v>
      </c>
      <c r="P489" s="12">
        <v>0</v>
      </c>
      <c r="Q489" s="12">
        <v>0</v>
      </c>
      <c r="R489" s="12">
        <v>13052</v>
      </c>
      <c r="S489" s="59">
        <v>4.4082191780821915</v>
      </c>
      <c r="T489" s="59">
        <v>27.961643835616439</v>
      </c>
      <c r="U489" s="12">
        <v>1</v>
      </c>
      <c r="V489" s="12">
        <v>4</v>
      </c>
      <c r="W489" s="12">
        <v>1</v>
      </c>
      <c r="X489" s="12">
        <v>3</v>
      </c>
      <c r="Y489" s="12">
        <v>3</v>
      </c>
      <c r="Z489" s="58">
        <v>21287.936434450996</v>
      </c>
      <c r="AA489" s="58">
        <v>957000</v>
      </c>
      <c r="AB489" s="58">
        <v>956000</v>
      </c>
      <c r="AC489" s="58" t="s">
        <v>0</v>
      </c>
    </row>
    <row r="490" spans="1:29" x14ac:dyDescent="0.3">
      <c r="A490" s="57">
        <v>8048044</v>
      </c>
      <c r="B490" s="12" t="s">
        <v>1944</v>
      </c>
      <c r="C490" s="58" t="s">
        <v>105</v>
      </c>
      <c r="D490" s="58" t="s">
        <v>115</v>
      </c>
      <c r="E490" s="58"/>
      <c r="F490" s="58">
        <v>3400000</v>
      </c>
      <c r="G490" s="58">
        <f>+IF(F490&gt;K490+100000,F490-K490,0)</f>
        <v>2409380</v>
      </c>
      <c r="H490" s="58">
        <v>139574</v>
      </c>
      <c r="I490" s="58">
        <v>0</v>
      </c>
      <c r="J490" s="58">
        <v>0</v>
      </c>
      <c r="K490" s="58">
        <v>990620</v>
      </c>
      <c r="L490" s="12" t="s">
        <v>88</v>
      </c>
      <c r="M490" s="12" t="s">
        <v>89</v>
      </c>
      <c r="N490" s="12" t="s">
        <v>10</v>
      </c>
      <c r="O490" s="12">
        <v>4</v>
      </c>
      <c r="P490" s="12">
        <v>0</v>
      </c>
      <c r="Q490" s="12">
        <v>0</v>
      </c>
      <c r="R490" s="12">
        <v>13052</v>
      </c>
      <c r="S490" s="59">
        <v>2.1972602739726028</v>
      </c>
      <c r="T490" s="59">
        <v>39.126027397260273</v>
      </c>
      <c r="U490" s="12">
        <v>1</v>
      </c>
      <c r="V490" s="12">
        <v>2</v>
      </c>
      <c r="W490" s="12">
        <v>1</v>
      </c>
      <c r="X490" s="12">
        <v>2</v>
      </c>
      <c r="Y490" s="12">
        <v>2</v>
      </c>
      <c r="Z490" s="58">
        <v>21774.23319177797</v>
      </c>
      <c r="AA490" s="58">
        <v>555000</v>
      </c>
      <c r="AB490" s="58">
        <v>555000</v>
      </c>
      <c r="AC490" s="58" t="s">
        <v>22</v>
      </c>
    </row>
    <row r="491" spans="1:29" x14ac:dyDescent="0.3">
      <c r="A491" s="57">
        <v>2228200620</v>
      </c>
      <c r="B491" s="12" t="s">
        <v>1378</v>
      </c>
      <c r="C491" s="58" t="s">
        <v>105</v>
      </c>
      <c r="D491" s="58" t="s">
        <v>114</v>
      </c>
      <c r="E491" s="58">
        <v>489500</v>
      </c>
      <c r="F491" s="58">
        <v>2500000</v>
      </c>
      <c r="G491" s="58">
        <f>+IF(F491&gt;K491+100000,F491-K491,0)</f>
        <v>1871754</v>
      </c>
      <c r="H491" s="58">
        <v>111199</v>
      </c>
      <c r="I491" s="58">
        <v>0</v>
      </c>
      <c r="J491" s="58">
        <v>1114800</v>
      </c>
      <c r="K491" s="58">
        <v>628246</v>
      </c>
      <c r="L491" s="12" t="s">
        <v>87</v>
      </c>
      <c r="M491" s="12" t="s">
        <v>89</v>
      </c>
      <c r="N491" s="12" t="s">
        <v>10</v>
      </c>
      <c r="O491" s="12">
        <v>4</v>
      </c>
      <c r="P491" s="12">
        <v>0</v>
      </c>
      <c r="Q491" s="12">
        <v>0</v>
      </c>
      <c r="R491" s="12">
        <v>76892</v>
      </c>
      <c r="S491" s="59">
        <v>1.9698630136986301</v>
      </c>
      <c r="T491" s="59">
        <v>34.542465753424658</v>
      </c>
      <c r="U491" s="12">
        <v>1</v>
      </c>
      <c r="V491" s="12">
        <v>2</v>
      </c>
      <c r="W491" s="12">
        <v>1</v>
      </c>
      <c r="X491" s="12">
        <v>2</v>
      </c>
      <c r="Y491" s="12">
        <v>3</v>
      </c>
      <c r="Z491" s="58">
        <v>21790.74425947374</v>
      </c>
      <c r="AA491" s="58">
        <v>765000</v>
      </c>
      <c r="AB491" s="58">
        <v>632000</v>
      </c>
      <c r="AC491" s="58" t="s">
        <v>0</v>
      </c>
    </row>
    <row r="492" spans="1:29" x14ac:dyDescent="0.3">
      <c r="A492" s="57">
        <v>2024280642</v>
      </c>
      <c r="B492" s="12" t="s">
        <v>2273</v>
      </c>
      <c r="C492" s="58" t="s">
        <v>105</v>
      </c>
      <c r="D492" s="58" t="s">
        <v>114</v>
      </c>
      <c r="E492" s="58"/>
      <c r="F492" s="58">
        <v>2342184</v>
      </c>
      <c r="G492" s="58">
        <f>+IF(F492&gt;K492+100000,F492-K492,0)</f>
        <v>1154064</v>
      </c>
      <c r="H492" s="58">
        <v>164412</v>
      </c>
      <c r="I492" s="58">
        <v>0</v>
      </c>
      <c r="J492" s="58">
        <v>1500000</v>
      </c>
      <c r="K492" s="58">
        <v>1188120</v>
      </c>
      <c r="L492" s="12" t="s">
        <v>87</v>
      </c>
      <c r="M492" s="12" t="s">
        <v>89</v>
      </c>
      <c r="N492" s="12" t="s">
        <v>10</v>
      </c>
      <c r="O492" s="12">
        <v>4</v>
      </c>
      <c r="P492" s="12">
        <v>0</v>
      </c>
      <c r="Q492" s="12">
        <v>0</v>
      </c>
      <c r="R492" s="12">
        <v>11001</v>
      </c>
      <c r="S492" s="59">
        <v>3.0684931506849313</v>
      </c>
      <c r="T492" s="59">
        <v>35.213698630136989</v>
      </c>
      <c r="U492" s="12">
        <v>1</v>
      </c>
      <c r="V492" s="12">
        <v>5</v>
      </c>
      <c r="W492" s="12">
        <v>3</v>
      </c>
      <c r="X492" s="12">
        <v>2</v>
      </c>
      <c r="Y492" s="12">
        <v>1</v>
      </c>
      <c r="Z492" s="58">
        <v>21866.292074258439</v>
      </c>
      <c r="AA492" s="58">
        <v>983000</v>
      </c>
      <c r="AB492" s="58">
        <v>983000</v>
      </c>
      <c r="AC492" s="58" t="s">
        <v>0</v>
      </c>
    </row>
    <row r="493" spans="1:29" x14ac:dyDescent="0.3">
      <c r="A493" s="57">
        <v>2004828862</v>
      </c>
      <c r="B493" s="12" t="s">
        <v>965</v>
      </c>
      <c r="C493" s="58" t="s">
        <v>105</v>
      </c>
      <c r="D493" s="58" t="s">
        <v>115</v>
      </c>
      <c r="E493" s="58">
        <v>561000</v>
      </c>
      <c r="F493" s="58">
        <v>2707411</v>
      </c>
      <c r="G493" s="58">
        <f>+IF(F493&gt;K493+100000,F493-K493,0)</f>
        <v>2407595</v>
      </c>
      <c r="H493" s="58">
        <v>131789</v>
      </c>
      <c r="I493" s="58">
        <v>0</v>
      </c>
      <c r="J493" s="58">
        <v>0</v>
      </c>
      <c r="K493" s="58">
        <v>299816</v>
      </c>
      <c r="L493" s="12" t="s">
        <v>88</v>
      </c>
      <c r="M493" s="12" t="s">
        <v>89</v>
      </c>
      <c r="N493" s="12" t="s">
        <v>10</v>
      </c>
      <c r="O493" s="12">
        <v>4</v>
      </c>
      <c r="P493" s="12">
        <v>0</v>
      </c>
      <c r="Q493" s="12">
        <v>0</v>
      </c>
      <c r="R493" s="12">
        <v>23001</v>
      </c>
      <c r="S493" s="59">
        <v>0.90136986301369859</v>
      </c>
      <c r="T493" s="59">
        <v>30.008219178082193</v>
      </c>
      <c r="U493" s="12">
        <v>1</v>
      </c>
      <c r="V493" s="12">
        <v>2</v>
      </c>
      <c r="W493" s="12">
        <v>1</v>
      </c>
      <c r="X493" s="12">
        <v>2</v>
      </c>
      <c r="Y493" s="12">
        <v>1</v>
      </c>
      <c r="Z493" s="58">
        <v>21933.025417313147</v>
      </c>
      <c r="AA493" s="58">
        <v>986000</v>
      </c>
      <c r="AB493" s="58">
        <v>986000</v>
      </c>
      <c r="AC493" s="58" t="s">
        <v>0</v>
      </c>
    </row>
    <row r="494" spans="1:29" x14ac:dyDescent="0.3">
      <c r="A494" s="57">
        <v>2224626688</v>
      </c>
      <c r="B494" s="12" t="s">
        <v>3247</v>
      </c>
      <c r="C494" s="58" t="s">
        <v>105</v>
      </c>
      <c r="D494" s="58" t="s">
        <v>115</v>
      </c>
      <c r="E494" s="58">
        <v>435086</v>
      </c>
      <c r="F494" s="58">
        <v>6866626</v>
      </c>
      <c r="G494" s="58">
        <f>+IF(F494&gt;K494+100000,F494-K494,0)</f>
        <v>4605822</v>
      </c>
      <c r="H494" s="58">
        <v>290100</v>
      </c>
      <c r="I494" s="58">
        <v>0</v>
      </c>
      <c r="J494" s="58">
        <v>2000000</v>
      </c>
      <c r="K494" s="58">
        <v>2260804</v>
      </c>
      <c r="L494" s="12" t="s">
        <v>87</v>
      </c>
      <c r="M494" s="12" t="s">
        <v>89</v>
      </c>
      <c r="N494" s="12" t="s">
        <v>10</v>
      </c>
      <c r="O494" s="12">
        <v>4</v>
      </c>
      <c r="P494" s="12">
        <v>0</v>
      </c>
      <c r="Q494" s="12">
        <v>0</v>
      </c>
      <c r="R494" s="12">
        <v>76130</v>
      </c>
      <c r="S494" s="59">
        <v>3.7205479452054795</v>
      </c>
      <c r="T494" s="59">
        <v>35.016438356164386</v>
      </c>
      <c r="U494" s="12">
        <v>2</v>
      </c>
      <c r="V494" s="12">
        <v>0</v>
      </c>
      <c r="W494" s="12">
        <v>1</v>
      </c>
      <c r="X494" s="12">
        <v>2</v>
      </c>
      <c r="Y494" s="12">
        <v>3</v>
      </c>
      <c r="Z494" s="58">
        <v>21999.758760367855</v>
      </c>
      <c r="AA494" s="58">
        <v>989000</v>
      </c>
      <c r="AB494" s="58">
        <v>989000</v>
      </c>
      <c r="AC494" s="58" t="s">
        <v>0</v>
      </c>
    </row>
    <row r="495" spans="1:29" x14ac:dyDescent="0.3">
      <c r="A495" s="57">
        <v>80808082</v>
      </c>
      <c r="B495" s="12" t="s">
        <v>3469</v>
      </c>
      <c r="C495" s="58" t="s">
        <v>105</v>
      </c>
      <c r="D495" s="58" t="s">
        <v>30</v>
      </c>
      <c r="E495" s="58"/>
      <c r="F495" s="58">
        <v>11100862</v>
      </c>
      <c r="G495" s="58">
        <f>+IF(F495&gt;K495+100000,F495-K495,0)</f>
        <v>8355743</v>
      </c>
      <c r="H495" s="58">
        <v>242887</v>
      </c>
      <c r="I495" s="58">
        <v>0</v>
      </c>
      <c r="J495" s="58">
        <v>4300000</v>
      </c>
      <c r="K495" s="58">
        <v>2745119</v>
      </c>
      <c r="L495" s="12" t="s">
        <v>87</v>
      </c>
      <c r="M495" s="12" t="s">
        <v>89</v>
      </c>
      <c r="N495" s="12" t="s">
        <v>10</v>
      </c>
      <c r="O495" s="12">
        <v>4</v>
      </c>
      <c r="P495" s="12">
        <v>0</v>
      </c>
      <c r="Q495" s="12">
        <v>0</v>
      </c>
      <c r="R495" s="12">
        <v>68615</v>
      </c>
      <c r="S495" s="59">
        <v>7.7178082191780826</v>
      </c>
      <c r="T495" s="59">
        <v>48.441095890410956</v>
      </c>
      <c r="U495" s="12">
        <v>1</v>
      </c>
      <c r="V495" s="12">
        <v>1</v>
      </c>
      <c r="W495" s="12">
        <v>1</v>
      </c>
      <c r="X495" s="12">
        <v>2</v>
      </c>
      <c r="Y495" s="12">
        <v>2</v>
      </c>
      <c r="Z495" s="58">
        <v>22333.425475641379</v>
      </c>
      <c r="AA495" s="58">
        <v>1004000</v>
      </c>
      <c r="AB495" s="58">
        <v>1004000</v>
      </c>
      <c r="AC495" s="58" t="s">
        <v>0</v>
      </c>
    </row>
    <row r="496" spans="1:29" x14ac:dyDescent="0.3">
      <c r="A496" s="57">
        <v>64446644</v>
      </c>
      <c r="B496" s="12" t="s">
        <v>3774</v>
      </c>
      <c r="C496" s="58" t="s">
        <v>105</v>
      </c>
      <c r="D496" s="58" t="s">
        <v>30</v>
      </c>
      <c r="E496" s="58"/>
      <c r="F496" s="58">
        <v>12501331</v>
      </c>
      <c r="G496" s="58">
        <f>+IF(F496&gt;K496+100000,F496-K496,0)</f>
        <v>9065280</v>
      </c>
      <c r="H496" s="58">
        <v>369925</v>
      </c>
      <c r="I496" s="58">
        <v>0</v>
      </c>
      <c r="J496" s="58">
        <v>2900000</v>
      </c>
      <c r="K496" s="58">
        <v>3436051</v>
      </c>
      <c r="L496" s="12" t="s">
        <v>87</v>
      </c>
      <c r="M496" s="12" t="s">
        <v>89</v>
      </c>
      <c r="N496" s="12" t="s">
        <v>10</v>
      </c>
      <c r="O496" s="12">
        <v>4</v>
      </c>
      <c r="P496" s="12">
        <v>0</v>
      </c>
      <c r="Q496" s="12">
        <v>0</v>
      </c>
      <c r="R496" s="12">
        <v>68547</v>
      </c>
      <c r="S496" s="59">
        <v>1.3041095890410959</v>
      </c>
      <c r="T496" s="59">
        <v>50.134246575342466</v>
      </c>
      <c r="U496" s="12">
        <v>2</v>
      </c>
      <c r="V496" s="12">
        <v>5</v>
      </c>
      <c r="W496" s="12">
        <v>3</v>
      </c>
      <c r="X496" s="12">
        <v>5</v>
      </c>
      <c r="Y496" s="12">
        <v>2</v>
      </c>
      <c r="Z496" s="58">
        <v>22755.054506722929</v>
      </c>
      <c r="AA496" s="58">
        <v>580000</v>
      </c>
      <c r="AB496" s="58">
        <v>0</v>
      </c>
      <c r="AC496" s="58" t="s">
        <v>10</v>
      </c>
    </row>
    <row r="497" spans="1:29" x14ac:dyDescent="0.3">
      <c r="A497" s="57">
        <v>66068022</v>
      </c>
      <c r="B497" s="12" t="s">
        <v>2119</v>
      </c>
      <c r="C497" s="58" t="s">
        <v>105</v>
      </c>
      <c r="D497" s="58" t="s">
        <v>115</v>
      </c>
      <c r="E497" s="58">
        <v>327576</v>
      </c>
      <c r="F497" s="58">
        <v>4900322</v>
      </c>
      <c r="G497" s="58">
        <f>+IF(F497&gt;K497+100000,F497-K497,0)</f>
        <v>3810585</v>
      </c>
      <c r="H497" s="58">
        <v>249819</v>
      </c>
      <c r="I497" s="58">
        <v>0</v>
      </c>
      <c r="J497" s="58">
        <v>4001758</v>
      </c>
      <c r="K497" s="58">
        <v>1089737</v>
      </c>
      <c r="L497" s="12" t="s">
        <v>87</v>
      </c>
      <c r="M497" s="12" t="s">
        <v>89</v>
      </c>
      <c r="N497" s="12" t="s">
        <v>10</v>
      </c>
      <c r="O497" s="12">
        <v>4</v>
      </c>
      <c r="P497" s="12">
        <v>0</v>
      </c>
      <c r="Q497" s="12">
        <v>0</v>
      </c>
      <c r="R497" s="12">
        <v>76130</v>
      </c>
      <c r="S497" s="59">
        <v>3.6</v>
      </c>
      <c r="T497" s="59">
        <v>45.169863013698631</v>
      </c>
      <c r="U497" s="12">
        <v>2</v>
      </c>
      <c r="V497" s="12">
        <v>0</v>
      </c>
      <c r="W497" s="12">
        <v>1</v>
      </c>
      <c r="X497" s="12">
        <v>2</v>
      </c>
      <c r="Y497" s="12">
        <v>1</v>
      </c>
      <c r="Z497" s="58">
        <v>23068.917327505311</v>
      </c>
      <c r="AA497" s="58">
        <v>588000</v>
      </c>
      <c r="AB497" s="58">
        <v>0</v>
      </c>
      <c r="AC497" s="58" t="s">
        <v>10</v>
      </c>
    </row>
    <row r="498" spans="1:29" x14ac:dyDescent="0.3">
      <c r="A498" s="57">
        <v>2200888220</v>
      </c>
      <c r="B498" s="12" t="s">
        <v>3232</v>
      </c>
      <c r="C498" s="58" t="s">
        <v>105</v>
      </c>
      <c r="D498" s="58" t="s">
        <v>114</v>
      </c>
      <c r="E498" s="58"/>
      <c r="F498" s="58">
        <v>4205437</v>
      </c>
      <c r="G498" s="58">
        <f>+IF(F498&gt;K498+100000,F498-K498,0)</f>
        <v>1964360</v>
      </c>
      <c r="H498" s="58">
        <v>320838</v>
      </c>
      <c r="I498" s="58">
        <v>0</v>
      </c>
      <c r="J498" s="58">
        <v>0</v>
      </c>
      <c r="K498" s="58">
        <v>2241077</v>
      </c>
      <c r="L498" s="12" t="s">
        <v>88</v>
      </c>
      <c r="M498" s="12" t="s">
        <v>89</v>
      </c>
      <c r="N498" s="12" t="s">
        <v>10</v>
      </c>
      <c r="O498" s="12">
        <v>4</v>
      </c>
      <c r="P498" s="12">
        <v>0</v>
      </c>
      <c r="Q498" s="12">
        <v>0</v>
      </c>
      <c r="R498" s="12">
        <v>68615</v>
      </c>
      <c r="S498" s="59">
        <v>1.095890410958904</v>
      </c>
      <c r="T498" s="59">
        <v>36.016438356164386</v>
      </c>
      <c r="U498" s="12">
        <v>2</v>
      </c>
      <c r="V498" s="12">
        <v>3</v>
      </c>
      <c r="W498" s="12">
        <v>2</v>
      </c>
      <c r="X498" s="12">
        <v>3</v>
      </c>
      <c r="Y498" s="12">
        <v>1</v>
      </c>
      <c r="Z498" s="58">
        <v>23312.181173777059</v>
      </c>
      <c r="AA498" s="58">
        <v>1048000</v>
      </c>
      <c r="AB498" s="58">
        <v>0</v>
      </c>
      <c r="AC498" s="58" t="s">
        <v>10</v>
      </c>
    </row>
    <row r="499" spans="1:29" x14ac:dyDescent="0.3">
      <c r="A499" s="57">
        <v>2228288422</v>
      </c>
      <c r="B499" s="12" t="s">
        <v>2275</v>
      </c>
      <c r="C499" s="58" t="s">
        <v>105</v>
      </c>
      <c r="D499" s="58" t="s">
        <v>115</v>
      </c>
      <c r="E499" s="58"/>
      <c r="F499" s="58">
        <v>3612037</v>
      </c>
      <c r="G499" s="58">
        <f>+IF(F499&gt;K499+100000,F499-K499,0)</f>
        <v>2423917</v>
      </c>
      <c r="H499" s="58">
        <v>217841</v>
      </c>
      <c r="I499" s="58">
        <v>0</v>
      </c>
      <c r="J499" s="58">
        <v>0</v>
      </c>
      <c r="K499" s="58">
        <v>1188120</v>
      </c>
      <c r="L499" s="12" t="s">
        <v>88</v>
      </c>
      <c r="M499" s="12" t="s">
        <v>89</v>
      </c>
      <c r="N499" s="12" t="s">
        <v>10</v>
      </c>
      <c r="O499" s="12">
        <v>4</v>
      </c>
      <c r="P499" s="12">
        <v>0</v>
      </c>
      <c r="Q499" s="12">
        <v>0</v>
      </c>
      <c r="R499" s="12">
        <v>68255</v>
      </c>
      <c r="S499" s="59">
        <v>3.0684931506849313</v>
      </c>
      <c r="T499" s="59">
        <v>35.701369863013696</v>
      </c>
      <c r="U499" s="12">
        <v>2</v>
      </c>
      <c r="V499" s="12">
        <v>2</v>
      </c>
      <c r="W499" s="12">
        <v>2</v>
      </c>
      <c r="X499" s="12">
        <v>2</v>
      </c>
      <c r="Y499" s="12">
        <v>3</v>
      </c>
      <c r="Z499" s="58">
        <v>23823.803470529798</v>
      </c>
      <c r="AA499" s="58">
        <v>1071000</v>
      </c>
      <c r="AB499" s="58">
        <v>0</v>
      </c>
      <c r="AC499" s="58" t="s">
        <v>10</v>
      </c>
    </row>
    <row r="500" spans="1:29" x14ac:dyDescent="0.3">
      <c r="A500" s="57">
        <v>2006464668</v>
      </c>
      <c r="B500" s="12" t="s">
        <v>1959</v>
      </c>
      <c r="C500" s="58" t="s">
        <v>105</v>
      </c>
      <c r="D500" s="58" t="s">
        <v>115</v>
      </c>
      <c r="E500" s="58"/>
      <c r="F500" s="58">
        <v>3506397</v>
      </c>
      <c r="G500" s="58">
        <f>+IF(F500&gt;K500+100000,F500-K500,0)</f>
        <v>2511115</v>
      </c>
      <c r="H500" s="58">
        <v>204119</v>
      </c>
      <c r="I500" s="58">
        <v>0</v>
      </c>
      <c r="J500" s="58">
        <v>3000000</v>
      </c>
      <c r="K500" s="58">
        <v>995282</v>
      </c>
      <c r="L500" s="12" t="s">
        <v>87</v>
      </c>
      <c r="M500" s="12" t="s">
        <v>89</v>
      </c>
      <c r="N500" s="12" t="s">
        <v>10</v>
      </c>
      <c r="O500" s="12">
        <v>4</v>
      </c>
      <c r="P500" s="12">
        <v>0</v>
      </c>
      <c r="Q500" s="12">
        <v>0</v>
      </c>
      <c r="R500" s="12">
        <v>76130</v>
      </c>
      <c r="S500" s="59">
        <v>3.2602739726027399</v>
      </c>
      <c r="T500" s="59">
        <v>22.857534246575341</v>
      </c>
      <c r="U500" s="12">
        <v>1</v>
      </c>
      <c r="V500" s="12">
        <v>0</v>
      </c>
      <c r="W500" s="12">
        <v>1</v>
      </c>
      <c r="X500" s="12">
        <v>2</v>
      </c>
      <c r="Y500" s="12">
        <v>1</v>
      </c>
      <c r="Z500" s="58">
        <v>24010.505789852468</v>
      </c>
      <c r="AA500" s="58">
        <v>612000</v>
      </c>
      <c r="AB500" s="58">
        <v>612000</v>
      </c>
      <c r="AC500" s="58" t="s">
        <v>0</v>
      </c>
    </row>
    <row r="501" spans="1:29" x14ac:dyDescent="0.3">
      <c r="A501" s="57">
        <v>8886406</v>
      </c>
      <c r="B501" s="12" t="s">
        <v>4242</v>
      </c>
      <c r="C501" s="58" t="s">
        <v>105</v>
      </c>
      <c r="D501" s="58" t="s">
        <v>114</v>
      </c>
      <c r="E501" s="58"/>
      <c r="F501" s="58">
        <v>8760391</v>
      </c>
      <c r="G501" s="58">
        <f>+IF(F501&gt;K501+100000,F501-K501,0)</f>
        <v>1643496</v>
      </c>
      <c r="H501" s="58">
        <v>287517</v>
      </c>
      <c r="I501" s="58">
        <v>0</v>
      </c>
      <c r="J501" s="58">
        <v>2010054</v>
      </c>
      <c r="K501" s="58">
        <v>7116895</v>
      </c>
      <c r="L501" s="12" t="s">
        <v>87</v>
      </c>
      <c r="M501" s="12" t="s">
        <v>89</v>
      </c>
      <c r="N501" s="12" t="s">
        <v>10</v>
      </c>
      <c r="O501" s="12">
        <v>4</v>
      </c>
      <c r="P501" s="12">
        <v>0</v>
      </c>
      <c r="Q501" s="12">
        <v>0</v>
      </c>
      <c r="R501" s="12">
        <v>13052</v>
      </c>
      <c r="S501" s="59">
        <v>6.5506849315068489</v>
      </c>
      <c r="T501" s="59">
        <v>58.753424657534246</v>
      </c>
      <c r="U501" s="12">
        <v>1</v>
      </c>
      <c r="V501" s="12">
        <v>3</v>
      </c>
      <c r="W501" s="12">
        <v>2</v>
      </c>
      <c r="X501" s="12">
        <v>4</v>
      </c>
      <c r="Y501" s="12">
        <v>2</v>
      </c>
      <c r="Z501" s="58">
        <v>24206.670052841459</v>
      </c>
      <c r="AA501" s="58">
        <v>617000</v>
      </c>
      <c r="AB501" s="58">
        <v>617000</v>
      </c>
      <c r="AC501" s="58" t="s">
        <v>22</v>
      </c>
    </row>
    <row r="502" spans="1:29" x14ac:dyDescent="0.3">
      <c r="A502" s="57">
        <v>2220688224</v>
      </c>
      <c r="B502" s="12" t="s">
        <v>2727</v>
      </c>
      <c r="C502" s="58" t="s">
        <v>105</v>
      </c>
      <c r="D502" s="58" t="s">
        <v>115</v>
      </c>
      <c r="E502" s="58">
        <v>206334</v>
      </c>
      <c r="F502" s="58">
        <v>4815924</v>
      </c>
      <c r="G502" s="58">
        <f>+IF(F502&gt;K502+100000,F502-K502,0)</f>
        <v>3294804</v>
      </c>
      <c r="H502" s="58">
        <v>161398</v>
      </c>
      <c r="I502" s="58">
        <v>0</v>
      </c>
      <c r="J502" s="58">
        <v>0</v>
      </c>
      <c r="K502" s="58">
        <v>1521120</v>
      </c>
      <c r="L502" s="12" t="s">
        <v>88</v>
      </c>
      <c r="M502" s="12" t="s">
        <v>89</v>
      </c>
      <c r="N502" s="12" t="s">
        <v>10</v>
      </c>
      <c r="O502" s="12">
        <v>4</v>
      </c>
      <c r="P502" s="12">
        <v>0</v>
      </c>
      <c r="Q502" s="12">
        <v>0</v>
      </c>
      <c r="R502" s="12">
        <v>68895</v>
      </c>
      <c r="S502" s="59">
        <v>3.8191780821917809</v>
      </c>
      <c r="T502" s="59">
        <v>34.668493150684931</v>
      </c>
      <c r="U502" s="12">
        <v>2</v>
      </c>
      <c r="V502" s="12">
        <v>2</v>
      </c>
      <c r="W502" s="12">
        <v>1</v>
      </c>
      <c r="X502" s="12">
        <v>2</v>
      </c>
      <c r="Y502" s="12">
        <v>3</v>
      </c>
      <c r="Z502" s="58">
        <v>24376.057796115558</v>
      </c>
      <c r="AA502" s="58">
        <v>677000</v>
      </c>
      <c r="AB502" s="58">
        <v>677000</v>
      </c>
      <c r="AC502" s="58" t="s">
        <v>0</v>
      </c>
    </row>
    <row r="503" spans="1:29" x14ac:dyDescent="0.3">
      <c r="A503" s="57">
        <v>44868684</v>
      </c>
      <c r="B503" s="12" t="s">
        <v>2066</v>
      </c>
      <c r="C503" s="58" t="s">
        <v>105</v>
      </c>
      <c r="D503" s="58" t="s">
        <v>115</v>
      </c>
      <c r="E503" s="58">
        <v>1273908</v>
      </c>
      <c r="F503" s="58">
        <v>5501332</v>
      </c>
      <c r="G503" s="58">
        <f>+IF(F503&gt;K503+100000,F503-K503,0)</f>
        <v>4448200</v>
      </c>
      <c r="H503" s="58">
        <v>232309</v>
      </c>
      <c r="I503" s="58">
        <v>0</v>
      </c>
      <c r="J503" s="58">
        <v>1970000</v>
      </c>
      <c r="K503" s="58">
        <v>1053132</v>
      </c>
      <c r="L503" s="12" t="s">
        <v>87</v>
      </c>
      <c r="M503" s="12" t="s">
        <v>89</v>
      </c>
      <c r="N503" s="12" t="s">
        <v>10</v>
      </c>
      <c r="O503" s="12">
        <v>4</v>
      </c>
      <c r="P503" s="12">
        <v>0</v>
      </c>
      <c r="Q503" s="12">
        <v>0</v>
      </c>
      <c r="R503" s="12">
        <v>5360</v>
      </c>
      <c r="S503" s="59">
        <v>3.4712328767123286</v>
      </c>
      <c r="T503" s="59">
        <v>42.052054794520551</v>
      </c>
      <c r="U503" s="12">
        <v>2</v>
      </c>
      <c r="V503" s="12">
        <v>2</v>
      </c>
      <c r="W503" s="12">
        <v>2</v>
      </c>
      <c r="X503" s="12">
        <v>2</v>
      </c>
      <c r="Y503" s="12">
        <v>1</v>
      </c>
      <c r="Z503" s="58">
        <v>24691.33693024097</v>
      </c>
      <c r="AA503" s="58">
        <v>1110000</v>
      </c>
      <c r="AB503" s="58">
        <v>1110000</v>
      </c>
      <c r="AC503" s="58" t="s">
        <v>0</v>
      </c>
    </row>
    <row r="504" spans="1:29" x14ac:dyDescent="0.3">
      <c r="A504" s="57">
        <v>2044022862</v>
      </c>
      <c r="B504" s="12" t="s">
        <v>4064</v>
      </c>
      <c r="C504" s="58" t="s">
        <v>105</v>
      </c>
      <c r="D504" s="58" t="s">
        <v>29</v>
      </c>
      <c r="E504" s="58"/>
      <c r="F504" s="58">
        <v>5160852</v>
      </c>
      <c r="G504" s="58">
        <f>+IF(F504&gt;K504+100000,F504-K504,0)</f>
        <v>208603</v>
      </c>
      <c r="H504" s="58">
        <v>339030</v>
      </c>
      <c r="I504" s="58">
        <v>0</v>
      </c>
      <c r="J504" s="58">
        <v>1226575</v>
      </c>
      <c r="K504" s="58">
        <v>4952249</v>
      </c>
      <c r="L504" s="12" t="s">
        <v>87</v>
      </c>
      <c r="M504" s="12" t="s">
        <v>89</v>
      </c>
      <c r="N504" s="12" t="s">
        <v>10</v>
      </c>
      <c r="O504" s="12">
        <v>4</v>
      </c>
      <c r="P504" s="12">
        <v>0</v>
      </c>
      <c r="Q504" s="12">
        <v>0</v>
      </c>
      <c r="R504" s="12">
        <v>13052</v>
      </c>
      <c r="S504" s="59">
        <v>3.1095890410958904</v>
      </c>
      <c r="T504" s="59">
        <v>33.969863013698628</v>
      </c>
      <c r="U504" s="12">
        <v>1</v>
      </c>
      <c r="V504" s="12">
        <v>2</v>
      </c>
      <c r="W504" s="12">
        <v>1</v>
      </c>
      <c r="X504" s="12">
        <v>3</v>
      </c>
      <c r="Y504" s="12">
        <v>3</v>
      </c>
      <c r="Z504" s="58">
        <v>25030.559957395224</v>
      </c>
      <c r="AA504" s="58">
        <v>638000</v>
      </c>
      <c r="AB504" s="58">
        <v>638000</v>
      </c>
      <c r="AC504" s="58" t="s">
        <v>0</v>
      </c>
    </row>
    <row r="505" spans="1:29" x14ac:dyDescent="0.3">
      <c r="A505" s="57">
        <v>64644868</v>
      </c>
      <c r="B505" s="12" t="s">
        <v>3384</v>
      </c>
      <c r="C505" s="58" t="s">
        <v>105</v>
      </c>
      <c r="D505" s="58" t="s">
        <v>115</v>
      </c>
      <c r="E505" s="58">
        <v>828313</v>
      </c>
      <c r="F505" s="58">
        <v>6081770</v>
      </c>
      <c r="G505" s="58">
        <f>+IF(F505&gt;K505+100000,F505-K505,0)</f>
        <v>3530150</v>
      </c>
      <c r="H505" s="58">
        <v>384948</v>
      </c>
      <c r="I505" s="58">
        <v>0</v>
      </c>
      <c r="J505" s="58">
        <v>1833000</v>
      </c>
      <c r="K505" s="58">
        <v>2551620</v>
      </c>
      <c r="L505" s="12" t="s">
        <v>87</v>
      </c>
      <c r="M505" s="12" t="s">
        <v>89</v>
      </c>
      <c r="N505" s="12" t="s">
        <v>10</v>
      </c>
      <c r="O505" s="12">
        <v>4</v>
      </c>
      <c r="P505" s="12">
        <v>0</v>
      </c>
      <c r="Q505" s="12">
        <v>0</v>
      </c>
      <c r="R505" s="12">
        <v>68001</v>
      </c>
      <c r="S505" s="59">
        <v>4.2383561643835614</v>
      </c>
      <c r="T505" s="59">
        <v>39.591780821917808</v>
      </c>
      <c r="U505" s="12">
        <v>2</v>
      </c>
      <c r="V505" s="12">
        <v>3</v>
      </c>
      <c r="W505" s="12">
        <v>1</v>
      </c>
      <c r="X505" s="12">
        <v>3</v>
      </c>
      <c r="Y505" s="12">
        <v>3</v>
      </c>
      <c r="Z505" s="58">
        <v>25109.025662590815</v>
      </c>
      <c r="AA505" s="58">
        <v>640000</v>
      </c>
      <c r="AB505" s="58">
        <v>640000</v>
      </c>
      <c r="AC505" s="58" t="s">
        <v>0</v>
      </c>
    </row>
    <row r="506" spans="1:29" x14ac:dyDescent="0.3">
      <c r="A506" s="57">
        <v>2062866666</v>
      </c>
      <c r="B506" s="12" t="s">
        <v>1954</v>
      </c>
      <c r="C506" s="58" t="s">
        <v>105</v>
      </c>
      <c r="D506" s="58" t="s">
        <v>115</v>
      </c>
      <c r="E506" s="58">
        <v>307883</v>
      </c>
      <c r="F506" s="58">
        <v>4403010</v>
      </c>
      <c r="G506" s="58">
        <f>+IF(F506&gt;K506+100000,F506-K506,0)</f>
        <v>3408473</v>
      </c>
      <c r="H506" s="58">
        <v>159990</v>
      </c>
      <c r="I506" s="58">
        <v>0</v>
      </c>
      <c r="J506" s="58">
        <v>3500000</v>
      </c>
      <c r="K506" s="58">
        <v>994537</v>
      </c>
      <c r="L506" s="12" t="s">
        <v>87</v>
      </c>
      <c r="M506" s="12" t="s">
        <v>89</v>
      </c>
      <c r="N506" s="12" t="s">
        <v>10</v>
      </c>
      <c r="O506" s="12">
        <v>4</v>
      </c>
      <c r="P506" s="12">
        <v>0</v>
      </c>
      <c r="Q506" s="12">
        <v>0</v>
      </c>
      <c r="R506" s="12">
        <v>19001</v>
      </c>
      <c r="S506" s="59">
        <v>3.2630136986301368</v>
      </c>
      <c r="T506" s="59">
        <v>28.780821917808218</v>
      </c>
      <c r="U506" s="12">
        <v>2</v>
      </c>
      <c r="V506" s="12">
        <v>0</v>
      </c>
      <c r="W506" s="12">
        <v>1</v>
      </c>
      <c r="X506" s="12">
        <v>2</v>
      </c>
      <c r="Y506" s="12">
        <v>1</v>
      </c>
      <c r="Z506" s="58">
        <v>26207.545535329165</v>
      </c>
      <c r="AA506" s="58">
        <v>668000</v>
      </c>
      <c r="AB506" s="58">
        <v>0</v>
      </c>
      <c r="AC506" s="58" t="s">
        <v>10</v>
      </c>
    </row>
    <row r="507" spans="1:29" x14ac:dyDescent="0.3">
      <c r="A507" s="57">
        <v>80884448</v>
      </c>
      <c r="B507" s="12" t="s">
        <v>4076</v>
      </c>
      <c r="C507" s="58" t="s">
        <v>105</v>
      </c>
      <c r="D507" s="58" t="s">
        <v>115</v>
      </c>
      <c r="E507" s="58">
        <v>303999</v>
      </c>
      <c r="F507" s="58">
        <v>9065140</v>
      </c>
      <c r="G507" s="58">
        <f>+IF(F507&gt;K507+100000,F507-K507,0)</f>
        <v>4010755</v>
      </c>
      <c r="H507" s="58">
        <v>327372</v>
      </c>
      <c r="I507" s="58">
        <v>0</v>
      </c>
      <c r="J507" s="58">
        <v>7711343</v>
      </c>
      <c r="K507" s="58">
        <v>5054385</v>
      </c>
      <c r="L507" s="12" t="s">
        <v>87</v>
      </c>
      <c r="M507" s="12" t="s">
        <v>89</v>
      </c>
      <c r="N507" s="12" t="s">
        <v>10</v>
      </c>
      <c r="O507" s="12">
        <v>4</v>
      </c>
      <c r="P507" s="12">
        <v>0</v>
      </c>
      <c r="Q507" s="12">
        <v>0</v>
      </c>
      <c r="R507" s="12">
        <v>11001</v>
      </c>
      <c r="S507" s="59">
        <v>9.8356164383561637</v>
      </c>
      <c r="T507" s="59">
        <v>36.263013698630139</v>
      </c>
      <c r="U507" s="12">
        <v>1</v>
      </c>
      <c r="V507" s="12">
        <v>2</v>
      </c>
      <c r="W507" s="12">
        <v>2</v>
      </c>
      <c r="X507" s="12">
        <v>2</v>
      </c>
      <c r="Y507" s="12">
        <v>1</v>
      </c>
      <c r="Z507" s="58">
        <v>26246.778387926963</v>
      </c>
      <c r="AA507" s="58">
        <v>669000</v>
      </c>
      <c r="AB507" s="58">
        <v>0</v>
      </c>
      <c r="AC507" s="58" t="s">
        <v>10</v>
      </c>
    </row>
    <row r="508" spans="1:29" x14ac:dyDescent="0.3">
      <c r="A508" s="57">
        <v>2002208862</v>
      </c>
      <c r="B508" s="12" t="s">
        <v>2071</v>
      </c>
      <c r="C508" s="58" t="s">
        <v>105</v>
      </c>
      <c r="D508" s="58" t="s">
        <v>30</v>
      </c>
      <c r="E508" s="58">
        <v>932196</v>
      </c>
      <c r="F508" s="58">
        <v>6603691</v>
      </c>
      <c r="G508" s="58">
        <f>+IF(F508&gt;K508+100000,F508-K508,0)</f>
        <v>5549111</v>
      </c>
      <c r="H508" s="58">
        <v>242184</v>
      </c>
      <c r="I508" s="58">
        <v>0</v>
      </c>
      <c r="J508" s="58">
        <v>1453000</v>
      </c>
      <c r="K508" s="58">
        <v>1054580</v>
      </c>
      <c r="L508" s="12" t="s">
        <v>87</v>
      </c>
      <c r="M508" s="12" t="s">
        <v>89</v>
      </c>
      <c r="N508" s="12" t="s">
        <v>10</v>
      </c>
      <c r="O508" s="12">
        <v>4</v>
      </c>
      <c r="P508" s="12">
        <v>0</v>
      </c>
      <c r="Q508" s="12">
        <v>0</v>
      </c>
      <c r="R508" s="12">
        <v>8001</v>
      </c>
      <c r="S508" s="59">
        <v>3.43013698630137</v>
      </c>
      <c r="T508" s="59">
        <v>25.435616438356163</v>
      </c>
      <c r="U508" s="12">
        <v>1</v>
      </c>
      <c r="V508" s="12">
        <v>0</v>
      </c>
      <c r="W508" s="12">
        <v>2</v>
      </c>
      <c r="X508" s="12">
        <v>2</v>
      </c>
      <c r="Y508" s="12">
        <v>1</v>
      </c>
      <c r="Z508" s="58">
        <v>27449.648443168786</v>
      </c>
      <c r="AA508" s="58">
        <v>1234000</v>
      </c>
      <c r="AB508" s="58">
        <v>1234000</v>
      </c>
      <c r="AC508" s="58" t="s">
        <v>0</v>
      </c>
    </row>
    <row r="509" spans="1:29" x14ac:dyDescent="0.3">
      <c r="A509" s="57">
        <v>40882828</v>
      </c>
      <c r="B509" s="12" t="s">
        <v>2590</v>
      </c>
      <c r="C509" s="58" t="s">
        <v>105</v>
      </c>
      <c r="D509" s="58" t="s">
        <v>29</v>
      </c>
      <c r="E509" s="58"/>
      <c r="F509" s="58">
        <v>2377603</v>
      </c>
      <c r="G509" s="58">
        <f>+IF(F509&gt;K509+100000,F509-K509,0)</f>
        <v>997483</v>
      </c>
      <c r="H509" s="58">
        <v>117326</v>
      </c>
      <c r="I509" s="58">
        <v>0</v>
      </c>
      <c r="J509" s="58">
        <v>0</v>
      </c>
      <c r="K509" s="58">
        <v>1380120</v>
      </c>
      <c r="L509" s="12" t="s">
        <v>88</v>
      </c>
      <c r="M509" s="12" t="s">
        <v>89</v>
      </c>
      <c r="N509" s="12" t="s">
        <v>10</v>
      </c>
      <c r="O509" s="12">
        <v>4</v>
      </c>
      <c r="P509" s="12">
        <v>0</v>
      </c>
      <c r="Q509" s="12">
        <v>0</v>
      </c>
      <c r="R509" s="12">
        <v>13052</v>
      </c>
      <c r="S509" s="59">
        <v>3.5315068493150683</v>
      </c>
      <c r="T509" s="59">
        <v>42.61917808219178</v>
      </c>
      <c r="U509" s="12">
        <v>2</v>
      </c>
      <c r="V509" s="12">
        <v>2</v>
      </c>
      <c r="W509" s="12">
        <v>2</v>
      </c>
      <c r="X509" s="12">
        <v>2</v>
      </c>
      <c r="Y509" s="12">
        <v>2</v>
      </c>
      <c r="Z509" s="58">
        <v>27462.996818458705</v>
      </c>
      <c r="AA509" s="58">
        <v>700000</v>
      </c>
      <c r="AB509" s="58">
        <v>0</v>
      </c>
      <c r="AC509" s="58" t="s">
        <v>10</v>
      </c>
    </row>
    <row r="510" spans="1:29" x14ac:dyDescent="0.3">
      <c r="A510" s="57">
        <v>66846826</v>
      </c>
      <c r="B510" s="12" t="s">
        <v>3856</v>
      </c>
      <c r="C510" s="58" t="s">
        <v>105</v>
      </c>
      <c r="D510" s="58" t="s">
        <v>115</v>
      </c>
      <c r="E510" s="58"/>
      <c r="F510" s="58">
        <v>8247467</v>
      </c>
      <c r="G510" s="58">
        <f>+IF(F510&gt;K510+100000,F510-K510,0)</f>
        <v>4529082</v>
      </c>
      <c r="H510" s="58">
        <v>244389</v>
      </c>
      <c r="I510" s="58">
        <v>0</v>
      </c>
      <c r="J510" s="58">
        <v>6150286</v>
      </c>
      <c r="K510" s="58">
        <v>3718385</v>
      </c>
      <c r="L510" s="12" t="s">
        <v>87</v>
      </c>
      <c r="M510" s="12" t="s">
        <v>89</v>
      </c>
      <c r="N510" s="12" t="s">
        <v>10</v>
      </c>
      <c r="O510" s="12">
        <v>4</v>
      </c>
      <c r="P510" s="12">
        <v>0</v>
      </c>
      <c r="Q510" s="12">
        <v>0</v>
      </c>
      <c r="R510" s="12">
        <v>76001</v>
      </c>
      <c r="S510" s="59">
        <v>8.5835616438356173</v>
      </c>
      <c r="T510" s="59">
        <v>49.731506849315068</v>
      </c>
      <c r="U510" s="12">
        <v>2</v>
      </c>
      <c r="V510" s="12">
        <v>3</v>
      </c>
      <c r="W510" s="12">
        <v>3</v>
      </c>
      <c r="X510" s="12">
        <v>2</v>
      </c>
      <c r="Y510" s="12">
        <v>1</v>
      </c>
      <c r="Z510" s="58">
        <v>27462.996818458705</v>
      </c>
      <c r="AA510" s="58">
        <v>700000</v>
      </c>
      <c r="AB510" s="58">
        <v>0</v>
      </c>
      <c r="AC510" s="58" t="s">
        <v>10</v>
      </c>
    </row>
    <row r="511" spans="1:29" x14ac:dyDescent="0.3">
      <c r="A511" s="57">
        <v>2022442808</v>
      </c>
      <c r="B511" s="12" t="s">
        <v>2855</v>
      </c>
      <c r="C511" s="58" t="s">
        <v>105</v>
      </c>
      <c r="D511" s="58" t="s">
        <v>114</v>
      </c>
      <c r="E511" s="58">
        <v>211003</v>
      </c>
      <c r="F511" s="58">
        <v>3627900</v>
      </c>
      <c r="G511" s="58">
        <f>+IF(F511&gt;K511+100000,F511-K511,0)</f>
        <v>1987280</v>
      </c>
      <c r="H511" s="58">
        <v>188585</v>
      </c>
      <c r="I511" s="58">
        <v>0</v>
      </c>
      <c r="J511" s="58">
        <v>1068809</v>
      </c>
      <c r="K511" s="58">
        <v>1640620</v>
      </c>
      <c r="L511" s="12" t="s">
        <v>87</v>
      </c>
      <c r="M511" s="12" t="s">
        <v>89</v>
      </c>
      <c r="N511" s="12" t="s">
        <v>10</v>
      </c>
      <c r="O511" s="12">
        <v>4</v>
      </c>
      <c r="P511" s="12">
        <v>0</v>
      </c>
      <c r="Q511" s="12">
        <v>0</v>
      </c>
      <c r="R511" s="12">
        <v>11001</v>
      </c>
      <c r="S511" s="59">
        <v>2.3616438356164382</v>
      </c>
      <c r="T511" s="59">
        <v>22.602739726027398</v>
      </c>
      <c r="U511" s="12">
        <v>1</v>
      </c>
      <c r="V511" s="12">
        <v>2</v>
      </c>
      <c r="W511" s="12">
        <v>2</v>
      </c>
      <c r="X511" s="12">
        <v>2</v>
      </c>
      <c r="Y511" s="12">
        <v>3</v>
      </c>
      <c r="Z511" s="58">
        <v>27933.791049632284</v>
      </c>
      <c r="AA511" s="58">
        <v>712000</v>
      </c>
      <c r="AB511" s="58">
        <v>0</v>
      </c>
      <c r="AC511" s="58" t="s">
        <v>10</v>
      </c>
    </row>
    <row r="512" spans="1:29" x14ac:dyDescent="0.3">
      <c r="A512" s="57">
        <v>48668080</v>
      </c>
      <c r="B512" s="12" t="s">
        <v>2352</v>
      </c>
      <c r="C512" s="58" t="s">
        <v>105</v>
      </c>
      <c r="D512" s="58" t="s">
        <v>115</v>
      </c>
      <c r="E512" s="58"/>
      <c r="F512" s="58">
        <v>3443612</v>
      </c>
      <c r="G512" s="58">
        <f>+IF(F512&gt;K512+100000,F512-K512,0)</f>
        <v>2194792</v>
      </c>
      <c r="H512" s="58">
        <v>164205</v>
      </c>
      <c r="I512" s="58">
        <v>0</v>
      </c>
      <c r="J512" s="58">
        <v>0</v>
      </c>
      <c r="K512" s="58">
        <v>1248820</v>
      </c>
      <c r="L512" s="12" t="s">
        <v>88</v>
      </c>
      <c r="M512" s="12" t="s">
        <v>89</v>
      </c>
      <c r="N512" s="12" t="s">
        <v>10</v>
      </c>
      <c r="O512" s="12">
        <v>4</v>
      </c>
      <c r="P512" s="12">
        <v>0</v>
      </c>
      <c r="Q512" s="12">
        <v>0</v>
      </c>
      <c r="R512" s="12">
        <v>68307</v>
      </c>
      <c r="S512" s="59">
        <v>4.9890410958904106</v>
      </c>
      <c r="T512" s="59">
        <v>44.161643835616438</v>
      </c>
      <c r="U512" s="12">
        <v>2</v>
      </c>
      <c r="V512" s="12">
        <v>2</v>
      </c>
      <c r="W512" s="12">
        <v>1</v>
      </c>
      <c r="X512" s="12">
        <v>2</v>
      </c>
      <c r="Y512" s="12">
        <v>3</v>
      </c>
      <c r="Z512" s="58">
        <v>27988.601095659247</v>
      </c>
      <c r="AA512" s="58">
        <v>800000</v>
      </c>
      <c r="AB512" s="58">
        <v>0</v>
      </c>
      <c r="AC512" s="58" t="s">
        <v>10</v>
      </c>
    </row>
    <row r="513" spans="1:29" x14ac:dyDescent="0.3">
      <c r="A513" s="57">
        <v>42448062</v>
      </c>
      <c r="B513" s="12" t="s">
        <v>3225</v>
      </c>
      <c r="C513" s="58" t="s">
        <v>105</v>
      </c>
      <c r="D513" s="58" t="s">
        <v>30</v>
      </c>
      <c r="E513" s="58">
        <v>1224</v>
      </c>
      <c r="F513" s="58">
        <v>7369041</v>
      </c>
      <c r="G513" s="58">
        <f>+IF(F513&gt;K513+100000,F513-K513,0)</f>
        <v>5146496</v>
      </c>
      <c r="H513" s="58">
        <v>193012</v>
      </c>
      <c r="I513" s="58">
        <v>0</v>
      </c>
      <c r="J513" s="58">
        <v>1850000</v>
      </c>
      <c r="K513" s="58">
        <v>2222545</v>
      </c>
      <c r="L513" s="12" t="s">
        <v>87</v>
      </c>
      <c r="M513" s="12" t="s">
        <v>89</v>
      </c>
      <c r="N513" s="12" t="s">
        <v>10</v>
      </c>
      <c r="O513" s="12">
        <v>4</v>
      </c>
      <c r="P513" s="12">
        <v>0</v>
      </c>
      <c r="Q513" s="12">
        <v>0</v>
      </c>
      <c r="R513" s="12">
        <v>76001</v>
      </c>
      <c r="S513" s="59">
        <v>6.9150684931506845</v>
      </c>
      <c r="T513" s="59">
        <v>42.304109589041097</v>
      </c>
      <c r="U513" s="12">
        <v>2</v>
      </c>
      <c r="V513" s="12">
        <v>0</v>
      </c>
      <c r="W513" s="12">
        <v>2</v>
      </c>
      <c r="X513" s="12">
        <v>2</v>
      </c>
      <c r="Y513" s="12">
        <v>4</v>
      </c>
      <c r="Z513" s="58">
        <v>28383.915245934662</v>
      </c>
      <c r="AA513" s="58">
        <v>1276000</v>
      </c>
      <c r="AB513" s="58">
        <v>1276000</v>
      </c>
      <c r="AC513" s="58" t="s">
        <v>0</v>
      </c>
    </row>
    <row r="514" spans="1:29" x14ac:dyDescent="0.3">
      <c r="A514" s="57">
        <v>8042602</v>
      </c>
      <c r="B514" s="12" t="s">
        <v>3435</v>
      </c>
      <c r="C514" s="58" t="s">
        <v>105</v>
      </c>
      <c r="D514" s="58" t="s">
        <v>115</v>
      </c>
      <c r="E514" s="58"/>
      <c r="F514" s="58">
        <v>5538835</v>
      </c>
      <c r="G514" s="58">
        <f>+IF(F514&gt;K514+100000,F514-K514,0)</f>
        <v>2862015</v>
      </c>
      <c r="H514" s="58">
        <v>201262</v>
      </c>
      <c r="I514" s="58">
        <v>0</v>
      </c>
      <c r="J514" s="58">
        <v>1040000</v>
      </c>
      <c r="K514" s="58">
        <v>2676820</v>
      </c>
      <c r="L514" s="12" t="s">
        <v>87</v>
      </c>
      <c r="M514" s="12" t="s">
        <v>89</v>
      </c>
      <c r="N514" s="12" t="s">
        <v>10</v>
      </c>
      <c r="O514" s="12">
        <v>4</v>
      </c>
      <c r="P514" s="12">
        <v>0</v>
      </c>
      <c r="Q514" s="12">
        <v>0</v>
      </c>
      <c r="R514" s="12">
        <v>13052</v>
      </c>
      <c r="S514" s="59">
        <v>5.0273972602739727</v>
      </c>
      <c r="T514" s="59">
        <v>53.873972602739727</v>
      </c>
      <c r="U514" s="12">
        <v>1</v>
      </c>
      <c r="V514" s="12">
        <v>0</v>
      </c>
      <c r="W514" s="12">
        <v>1</v>
      </c>
      <c r="X514" s="12">
        <v>2</v>
      </c>
      <c r="Y514" s="12">
        <v>3</v>
      </c>
      <c r="Z514" s="58">
        <v>29777.735121728794</v>
      </c>
      <c r="AA514" s="58">
        <v>759000</v>
      </c>
      <c r="AB514" s="58">
        <v>0</v>
      </c>
      <c r="AC514" s="58" t="s">
        <v>10</v>
      </c>
    </row>
    <row r="515" spans="1:29" x14ac:dyDescent="0.3">
      <c r="A515" s="57">
        <v>2464448</v>
      </c>
      <c r="B515" s="12" t="s">
        <v>1764</v>
      </c>
      <c r="C515" s="58" t="s">
        <v>105</v>
      </c>
      <c r="D515" s="58" t="s">
        <v>114</v>
      </c>
      <c r="E515" s="58"/>
      <c r="F515" s="58">
        <v>2626452</v>
      </c>
      <c r="G515" s="58">
        <f>+IF(F515&gt;K515+100000,F515-K515,0)</f>
        <v>1735832</v>
      </c>
      <c r="H515" s="58">
        <v>164789</v>
      </c>
      <c r="I515" s="58">
        <v>0</v>
      </c>
      <c r="J515" s="58">
        <v>1300000</v>
      </c>
      <c r="K515" s="58">
        <v>890620</v>
      </c>
      <c r="L515" s="12" t="s">
        <v>87</v>
      </c>
      <c r="M515" s="12" t="s">
        <v>89</v>
      </c>
      <c r="N515" s="12" t="s">
        <v>10</v>
      </c>
      <c r="O515" s="12">
        <v>4</v>
      </c>
      <c r="P515" s="12">
        <v>0</v>
      </c>
      <c r="Q515" s="12">
        <v>0</v>
      </c>
      <c r="R515" s="12">
        <v>68255</v>
      </c>
      <c r="S515" s="59">
        <v>2.2821917808219179</v>
      </c>
      <c r="T515" s="59">
        <v>48.279452054794518</v>
      </c>
      <c r="U515" s="12">
        <v>1</v>
      </c>
      <c r="V515" s="12">
        <v>2</v>
      </c>
      <c r="W515" s="12">
        <v>1</v>
      </c>
      <c r="X515" s="12">
        <v>2</v>
      </c>
      <c r="Y515" s="12">
        <v>2</v>
      </c>
      <c r="Z515" s="58">
        <v>30028.998821211775</v>
      </c>
      <c r="AA515" s="58">
        <v>834000</v>
      </c>
      <c r="AB515" s="58">
        <v>834000</v>
      </c>
      <c r="AC515" s="58" t="s">
        <v>0</v>
      </c>
    </row>
    <row r="516" spans="1:29" x14ac:dyDescent="0.3">
      <c r="A516" s="57">
        <v>20042460</v>
      </c>
      <c r="B516" s="12" t="s">
        <v>3200</v>
      </c>
      <c r="C516" s="58" t="s">
        <v>105</v>
      </c>
      <c r="D516" s="58" t="s">
        <v>30</v>
      </c>
      <c r="E516" s="58">
        <v>250833</v>
      </c>
      <c r="F516" s="58">
        <v>7255249</v>
      </c>
      <c r="G516" s="58">
        <f>+IF(F516&gt;K516+100000,F516-K516,0)</f>
        <v>5067629</v>
      </c>
      <c r="H516" s="58">
        <v>269248</v>
      </c>
      <c r="I516" s="58">
        <v>0</v>
      </c>
      <c r="J516" s="58">
        <v>0</v>
      </c>
      <c r="K516" s="58">
        <v>2187620</v>
      </c>
      <c r="L516" s="12" t="s">
        <v>88</v>
      </c>
      <c r="M516" s="12" t="s">
        <v>89</v>
      </c>
      <c r="N516" s="12" t="s">
        <v>10</v>
      </c>
      <c r="O516" s="12">
        <v>4</v>
      </c>
      <c r="P516" s="12">
        <v>0</v>
      </c>
      <c r="Q516" s="12">
        <v>0</v>
      </c>
      <c r="R516" s="12">
        <v>68307</v>
      </c>
      <c r="S516" s="59">
        <v>4.7397260273972606</v>
      </c>
      <c r="T516" s="59">
        <v>42.517808219178079</v>
      </c>
      <c r="U516" s="12">
        <v>1</v>
      </c>
      <c r="V516" s="12">
        <v>2</v>
      </c>
      <c r="W516" s="12">
        <v>2</v>
      </c>
      <c r="X516" s="12">
        <v>3</v>
      </c>
      <c r="Y516" s="12">
        <v>3</v>
      </c>
      <c r="Z516" s="58">
        <v>30353.05276532557</v>
      </c>
      <c r="AA516" s="58">
        <v>843000</v>
      </c>
      <c r="AB516" s="58">
        <v>843000</v>
      </c>
      <c r="AC516" s="58" t="s">
        <v>0</v>
      </c>
    </row>
    <row r="517" spans="1:29" x14ac:dyDescent="0.3">
      <c r="A517" s="57">
        <v>2224640806</v>
      </c>
      <c r="B517" s="12" t="s">
        <v>1629</v>
      </c>
      <c r="C517" s="58" t="s">
        <v>105</v>
      </c>
      <c r="D517" s="58" t="s">
        <v>114</v>
      </c>
      <c r="E517" s="58"/>
      <c r="F517" s="58">
        <v>2131365</v>
      </c>
      <c r="G517" s="58">
        <f>+IF(F517&gt;K517+100000,F517-K517,0)</f>
        <v>1329211</v>
      </c>
      <c r="H517" s="58">
        <v>217526</v>
      </c>
      <c r="I517" s="58">
        <v>0</v>
      </c>
      <c r="J517" s="58">
        <v>1000000</v>
      </c>
      <c r="K517" s="58">
        <v>802154</v>
      </c>
      <c r="L517" s="12" t="s">
        <v>87</v>
      </c>
      <c r="M517" s="12" t="s">
        <v>89</v>
      </c>
      <c r="N517" s="12" t="s">
        <v>10</v>
      </c>
      <c r="O517" s="12">
        <v>4</v>
      </c>
      <c r="P517" s="12">
        <v>0</v>
      </c>
      <c r="Q517" s="12">
        <v>0</v>
      </c>
      <c r="R517" s="12">
        <v>76130</v>
      </c>
      <c r="S517" s="59">
        <v>2.5616438356164384</v>
      </c>
      <c r="T517" s="59">
        <v>27.350684931506848</v>
      </c>
      <c r="U517" s="12">
        <v>2</v>
      </c>
      <c r="V517" s="12">
        <v>3</v>
      </c>
      <c r="W517" s="12">
        <v>2</v>
      </c>
      <c r="X517" s="12">
        <v>2</v>
      </c>
      <c r="Y517" s="12">
        <v>3</v>
      </c>
      <c r="Z517" s="58">
        <v>30385.91553757582</v>
      </c>
      <c r="AA517" s="58">
        <v>1366000</v>
      </c>
      <c r="AB517" s="58">
        <v>0</v>
      </c>
      <c r="AC517" s="58" t="s">
        <v>10</v>
      </c>
    </row>
    <row r="518" spans="1:29" x14ac:dyDescent="0.3">
      <c r="A518" s="57">
        <v>2224628620</v>
      </c>
      <c r="B518" s="12" t="s">
        <v>2553</v>
      </c>
      <c r="C518" s="58" t="s">
        <v>105</v>
      </c>
      <c r="D518" s="58" t="s">
        <v>114</v>
      </c>
      <c r="E518" s="58">
        <v>1745</v>
      </c>
      <c r="F518" s="58">
        <v>3282082</v>
      </c>
      <c r="G518" s="58">
        <f>+IF(F518&gt;K518+100000,F518-K518,0)</f>
        <v>1922240</v>
      </c>
      <c r="H518" s="58">
        <v>202147</v>
      </c>
      <c r="I518" s="58">
        <v>0</v>
      </c>
      <c r="J518" s="58">
        <v>2080000</v>
      </c>
      <c r="K518" s="58">
        <v>1359842</v>
      </c>
      <c r="L518" s="12" t="s">
        <v>87</v>
      </c>
      <c r="M518" s="12" t="s">
        <v>89</v>
      </c>
      <c r="N518" s="12" t="s">
        <v>10</v>
      </c>
      <c r="O518" s="12">
        <v>4</v>
      </c>
      <c r="P518" s="12">
        <v>0</v>
      </c>
      <c r="Q518" s="12">
        <v>0</v>
      </c>
      <c r="R518" s="12">
        <v>76130</v>
      </c>
      <c r="S518" s="59">
        <v>4.5835616438356164</v>
      </c>
      <c r="T518" s="59">
        <v>28.673972602739727</v>
      </c>
      <c r="U518" s="12">
        <v>2</v>
      </c>
      <c r="V518" s="12">
        <v>0</v>
      </c>
      <c r="W518" s="12">
        <v>1</v>
      </c>
      <c r="X518" s="12">
        <v>2</v>
      </c>
      <c r="Y518" s="12">
        <v>1</v>
      </c>
      <c r="Z518" s="58">
        <v>32298.938038477372</v>
      </c>
      <c r="AA518" s="58">
        <v>1452000</v>
      </c>
      <c r="AB518" s="58">
        <v>0</v>
      </c>
      <c r="AC518" s="58" t="s">
        <v>10</v>
      </c>
    </row>
    <row r="519" spans="1:29" x14ac:dyDescent="0.3">
      <c r="A519" s="57">
        <v>48860424</v>
      </c>
      <c r="B519" s="12" t="s">
        <v>3140</v>
      </c>
      <c r="C519" s="58" t="s">
        <v>105</v>
      </c>
      <c r="D519" s="58" t="s">
        <v>115</v>
      </c>
      <c r="E519" s="58"/>
      <c r="F519" s="58">
        <v>4846409</v>
      </c>
      <c r="G519" s="58">
        <f>+IF(F519&gt;K519+100000,F519-K519,0)</f>
        <v>2762149</v>
      </c>
      <c r="H519" s="58">
        <v>231096</v>
      </c>
      <c r="I519" s="58">
        <v>0</v>
      </c>
      <c r="J519" s="58">
        <v>2054508</v>
      </c>
      <c r="K519" s="58">
        <v>2084260</v>
      </c>
      <c r="L519" s="12" t="s">
        <v>87</v>
      </c>
      <c r="M519" s="12" t="s">
        <v>89</v>
      </c>
      <c r="N519" s="12" t="s">
        <v>10</v>
      </c>
      <c r="O519" s="12">
        <v>4</v>
      </c>
      <c r="P519" s="12">
        <v>0</v>
      </c>
      <c r="Q519" s="12">
        <v>0</v>
      </c>
      <c r="R519" s="12">
        <v>68255</v>
      </c>
      <c r="S519" s="59">
        <v>6.2986301369863016</v>
      </c>
      <c r="T519" s="59">
        <v>38.145205479452052</v>
      </c>
      <c r="U519" s="12">
        <v>2</v>
      </c>
      <c r="V519" s="12">
        <v>2</v>
      </c>
      <c r="W519" s="12">
        <v>1</v>
      </c>
      <c r="X519" s="12">
        <v>2</v>
      </c>
      <c r="Y519" s="12">
        <v>3</v>
      </c>
      <c r="Z519" s="58">
        <v>32445.569098379066</v>
      </c>
      <c r="AA519" s="58">
        <v>827000</v>
      </c>
      <c r="AB519" s="58">
        <v>0</v>
      </c>
      <c r="AC519" s="58" t="s">
        <v>10</v>
      </c>
    </row>
    <row r="520" spans="1:29" x14ac:dyDescent="0.3">
      <c r="A520" s="57">
        <v>48644260</v>
      </c>
      <c r="B520" s="12" t="s">
        <v>170</v>
      </c>
      <c r="C520" s="58" t="s">
        <v>105</v>
      </c>
      <c r="D520" s="58" t="s">
        <v>118</v>
      </c>
      <c r="E520" s="58"/>
      <c r="F520" s="58">
        <v>4881907</v>
      </c>
      <c r="G520" s="58">
        <f>+IF(F520&gt;K520+100000,F520-K520,0)</f>
        <v>4881907</v>
      </c>
      <c r="H520" s="58">
        <v>133451</v>
      </c>
      <c r="I520" s="58">
        <v>0</v>
      </c>
      <c r="J520" s="58">
        <v>0</v>
      </c>
      <c r="K520" s="58">
        <v>0</v>
      </c>
      <c r="L520" s="12" t="s">
        <v>88</v>
      </c>
      <c r="M520" s="12" t="s">
        <v>89</v>
      </c>
      <c r="N520" s="12" t="s">
        <v>10</v>
      </c>
      <c r="O520" s="12">
        <v>4</v>
      </c>
      <c r="P520" s="12">
        <v>0</v>
      </c>
      <c r="Q520" s="12">
        <v>999</v>
      </c>
      <c r="R520" s="12">
        <v>68547</v>
      </c>
      <c r="S520" s="59">
        <v>0.64383561643835618</v>
      </c>
      <c r="T520" s="59">
        <v>43.115068493150687</v>
      </c>
      <c r="U520" s="12">
        <v>2</v>
      </c>
      <c r="V520" s="12">
        <v>2</v>
      </c>
      <c r="W520" s="12">
        <v>2</v>
      </c>
      <c r="X520" s="12">
        <v>2</v>
      </c>
      <c r="Y520" s="12">
        <v>2</v>
      </c>
      <c r="Z520" s="58">
        <v>32543.626963011291</v>
      </c>
      <c r="AA520" s="58">
        <v>1463000</v>
      </c>
      <c r="AB520" s="58">
        <v>0</v>
      </c>
      <c r="AC520" s="58" t="s">
        <v>17</v>
      </c>
    </row>
    <row r="521" spans="1:29" x14ac:dyDescent="0.3">
      <c r="A521" s="57">
        <v>2006040488</v>
      </c>
      <c r="B521" s="12" t="s">
        <v>2880</v>
      </c>
      <c r="C521" s="58" t="s">
        <v>105</v>
      </c>
      <c r="D521" s="58" t="s">
        <v>114</v>
      </c>
      <c r="E521" s="58"/>
      <c r="F521" s="58">
        <v>3602435</v>
      </c>
      <c r="G521" s="58">
        <f>+IF(F521&gt;K521+100000,F521-K521,0)</f>
        <v>1908282</v>
      </c>
      <c r="H521" s="58">
        <v>177766</v>
      </c>
      <c r="I521" s="58">
        <v>0</v>
      </c>
      <c r="J521" s="58">
        <v>0</v>
      </c>
      <c r="K521" s="58">
        <v>1694153</v>
      </c>
      <c r="L521" s="12" t="s">
        <v>88</v>
      </c>
      <c r="M521" s="12" t="s">
        <v>89</v>
      </c>
      <c r="N521" s="12" t="s">
        <v>10</v>
      </c>
      <c r="O521" s="12">
        <v>4</v>
      </c>
      <c r="P521" s="12">
        <v>0</v>
      </c>
      <c r="Q521" s="12">
        <v>0</v>
      </c>
      <c r="R521" s="12">
        <v>68001</v>
      </c>
      <c r="S521" s="59">
        <v>5.484931506849315</v>
      </c>
      <c r="T521" s="59">
        <v>26.534246575342465</v>
      </c>
      <c r="U521" s="12">
        <v>1</v>
      </c>
      <c r="V521" s="12">
        <v>2</v>
      </c>
      <c r="W521" s="12">
        <v>1</v>
      </c>
      <c r="X521" s="12">
        <v>2</v>
      </c>
      <c r="Y521" s="12">
        <v>3</v>
      </c>
      <c r="Z521" s="58">
        <v>32588.115858381101</v>
      </c>
      <c r="AA521" s="58">
        <v>1465000</v>
      </c>
      <c r="AB521" s="58">
        <v>0</v>
      </c>
      <c r="AC521" s="58" t="s">
        <v>10</v>
      </c>
    </row>
    <row r="522" spans="1:29" x14ac:dyDescent="0.3">
      <c r="A522" s="57">
        <v>2224884422</v>
      </c>
      <c r="B522" s="12" t="s">
        <v>2121</v>
      </c>
      <c r="C522" s="58" t="s">
        <v>105</v>
      </c>
      <c r="D522" s="58" t="s">
        <v>114</v>
      </c>
      <c r="E522" s="58">
        <v>117013</v>
      </c>
      <c r="F522" s="58">
        <v>2454750</v>
      </c>
      <c r="G522" s="58">
        <f>+IF(F522&gt;K522+100000,F522-K522,0)</f>
        <v>1365013</v>
      </c>
      <c r="H522" s="58">
        <v>148039</v>
      </c>
      <c r="I522" s="58">
        <v>0</v>
      </c>
      <c r="J522" s="58">
        <v>1695623</v>
      </c>
      <c r="K522" s="58">
        <v>1089737</v>
      </c>
      <c r="L522" s="12" t="s">
        <v>87</v>
      </c>
      <c r="M522" s="12" t="s">
        <v>89</v>
      </c>
      <c r="N522" s="12" t="s">
        <v>10</v>
      </c>
      <c r="O522" s="12">
        <v>4</v>
      </c>
      <c r="P522" s="12">
        <v>0</v>
      </c>
      <c r="Q522" s="12">
        <v>0</v>
      </c>
      <c r="R522" s="12">
        <v>76130</v>
      </c>
      <c r="S522" s="59">
        <v>3.5616438356164384</v>
      </c>
      <c r="T522" s="59">
        <v>32.575342465753423</v>
      </c>
      <c r="U522" s="12">
        <v>1</v>
      </c>
      <c r="V522" s="12">
        <v>2</v>
      </c>
      <c r="W522" s="12">
        <v>2</v>
      </c>
      <c r="X522" s="12">
        <v>2</v>
      </c>
      <c r="Y522" s="12">
        <v>1</v>
      </c>
      <c r="Z522" s="58">
        <v>32602.500508770263</v>
      </c>
      <c r="AA522" s="58">
        <v>831000</v>
      </c>
      <c r="AB522" s="58">
        <v>831000</v>
      </c>
      <c r="AC522" s="58" t="s">
        <v>1</v>
      </c>
    </row>
    <row r="523" spans="1:29" x14ac:dyDescent="0.3">
      <c r="A523" s="57">
        <v>4288406</v>
      </c>
      <c r="B523" s="12" t="s">
        <v>4082</v>
      </c>
      <c r="C523" s="58" t="s">
        <v>105</v>
      </c>
      <c r="D523" s="58" t="s">
        <v>115</v>
      </c>
      <c r="E523" s="58">
        <v>21067</v>
      </c>
      <c r="F523" s="58">
        <v>7165424</v>
      </c>
      <c r="G523" s="58">
        <f>+IF(F523&gt;K523+100000,F523-K523,0)</f>
        <v>2041857</v>
      </c>
      <c r="H523" s="58">
        <v>293928</v>
      </c>
      <c r="I523" s="58">
        <v>0</v>
      </c>
      <c r="J523" s="58">
        <v>5022877</v>
      </c>
      <c r="K523" s="58">
        <v>5123567</v>
      </c>
      <c r="L523" s="12" t="s">
        <v>87</v>
      </c>
      <c r="M523" s="12" t="s">
        <v>89</v>
      </c>
      <c r="N523" s="12" t="s">
        <v>10</v>
      </c>
      <c r="O523" s="12">
        <v>4</v>
      </c>
      <c r="P523" s="12">
        <v>0</v>
      </c>
      <c r="Q523" s="12">
        <v>0</v>
      </c>
      <c r="R523" s="12">
        <v>76130</v>
      </c>
      <c r="S523" s="59">
        <v>9.4657534246575334</v>
      </c>
      <c r="T523" s="59">
        <v>49.967123287671235</v>
      </c>
      <c r="U523" s="12">
        <v>1</v>
      </c>
      <c r="V523" s="12">
        <v>2</v>
      </c>
      <c r="W523" s="12">
        <v>2</v>
      </c>
      <c r="X523" s="12">
        <v>2</v>
      </c>
      <c r="Y523" s="12">
        <v>1</v>
      </c>
      <c r="Z523" s="58">
        <v>32955.596182150446</v>
      </c>
      <c r="AA523" s="58">
        <v>840000</v>
      </c>
      <c r="AB523" s="58">
        <v>840000</v>
      </c>
      <c r="AC523" s="58" t="s">
        <v>0</v>
      </c>
    </row>
    <row r="524" spans="1:29" x14ac:dyDescent="0.3">
      <c r="A524" s="57">
        <v>2224628802</v>
      </c>
      <c r="B524" s="12" t="s">
        <v>3799</v>
      </c>
      <c r="C524" s="58" t="s">
        <v>105</v>
      </c>
      <c r="D524" s="58" t="s">
        <v>115</v>
      </c>
      <c r="E524" s="58">
        <v>684276</v>
      </c>
      <c r="F524" s="58">
        <v>6645660</v>
      </c>
      <c r="G524" s="58">
        <f>+IF(F524&gt;K524+100000,F524-K524,0)</f>
        <v>3110864</v>
      </c>
      <c r="H524" s="58">
        <v>275676</v>
      </c>
      <c r="I524" s="58">
        <v>0</v>
      </c>
      <c r="J524" s="58">
        <v>0</v>
      </c>
      <c r="K524" s="58">
        <v>3534796</v>
      </c>
      <c r="L524" s="12" t="s">
        <v>88</v>
      </c>
      <c r="M524" s="12" t="s">
        <v>89</v>
      </c>
      <c r="N524" s="12" t="s">
        <v>10</v>
      </c>
      <c r="O524" s="12">
        <v>4</v>
      </c>
      <c r="P524" s="12">
        <v>0</v>
      </c>
      <c r="Q524" s="12">
        <v>0</v>
      </c>
      <c r="R524" s="12">
        <v>76130</v>
      </c>
      <c r="S524" s="59">
        <v>1.8821917808219177</v>
      </c>
      <c r="T524" s="59">
        <v>28.646575342465752</v>
      </c>
      <c r="U524" s="12">
        <v>1</v>
      </c>
      <c r="V524" s="12">
        <v>4</v>
      </c>
      <c r="W524" s="12">
        <v>1</v>
      </c>
      <c r="X524" s="12">
        <v>3</v>
      </c>
      <c r="Y524" s="12">
        <v>1</v>
      </c>
      <c r="Z524" s="58">
        <v>33233.204841243249</v>
      </c>
      <c r="AA524" s="58">
        <v>1494000</v>
      </c>
      <c r="AB524" s="58">
        <v>0</v>
      </c>
      <c r="AC524" s="58" t="s">
        <v>10</v>
      </c>
    </row>
    <row r="525" spans="1:29" x14ac:dyDescent="0.3">
      <c r="A525" s="57">
        <v>2062448426</v>
      </c>
      <c r="B525" s="12" t="s">
        <v>2559</v>
      </c>
      <c r="C525" s="58" t="s">
        <v>105</v>
      </c>
      <c r="D525" s="58" t="s">
        <v>114</v>
      </c>
      <c r="E525" s="58"/>
      <c r="F525" s="58">
        <v>3326619</v>
      </c>
      <c r="G525" s="58">
        <f>+IF(F525&gt;K525+100000,F525-K525,0)</f>
        <v>1964690</v>
      </c>
      <c r="H525" s="58">
        <v>143758</v>
      </c>
      <c r="I525" s="58">
        <v>0</v>
      </c>
      <c r="J525" s="58">
        <v>0</v>
      </c>
      <c r="K525" s="58">
        <v>1361929</v>
      </c>
      <c r="L525" s="12" t="s">
        <v>88</v>
      </c>
      <c r="M525" s="12" t="s">
        <v>89</v>
      </c>
      <c r="N525" s="12" t="s">
        <v>10</v>
      </c>
      <c r="O525" s="12">
        <v>4</v>
      </c>
      <c r="P525" s="12">
        <v>0</v>
      </c>
      <c r="Q525" s="12">
        <v>0</v>
      </c>
      <c r="R525" s="12">
        <v>13838</v>
      </c>
      <c r="S525" s="59">
        <v>3.8191780821917809</v>
      </c>
      <c r="T525" s="59">
        <v>29.915068493150685</v>
      </c>
      <c r="U525" s="12">
        <v>2</v>
      </c>
      <c r="V525" s="12">
        <v>4</v>
      </c>
      <c r="W525" s="12">
        <v>1</v>
      </c>
      <c r="X525" s="12">
        <v>3</v>
      </c>
      <c r="Y525" s="12">
        <v>3</v>
      </c>
      <c r="Z525" s="58">
        <v>34493.257761819252</v>
      </c>
      <c r="AA525" s="58">
        <v>1459000</v>
      </c>
      <c r="AB525" s="58">
        <v>0</v>
      </c>
      <c r="AC525" s="58" t="s">
        <v>10</v>
      </c>
    </row>
    <row r="526" spans="1:29" x14ac:dyDescent="0.3">
      <c r="A526" s="57">
        <v>2064240680</v>
      </c>
      <c r="B526" s="12" t="s">
        <v>1974</v>
      </c>
      <c r="C526" s="58" t="s">
        <v>105</v>
      </c>
      <c r="D526" s="58" t="s">
        <v>116</v>
      </c>
      <c r="E526" s="58">
        <v>3711318</v>
      </c>
      <c r="F526" s="58">
        <v>13846841</v>
      </c>
      <c r="G526" s="58">
        <f>+IF(F526&gt;K526+100000,F526-K526,0)</f>
        <v>12839840</v>
      </c>
      <c r="H526" s="58">
        <v>386440</v>
      </c>
      <c r="I526" s="58">
        <v>0</v>
      </c>
      <c r="J526" s="58">
        <v>3181497</v>
      </c>
      <c r="K526" s="58">
        <v>1007001</v>
      </c>
      <c r="L526" s="12" t="s">
        <v>87</v>
      </c>
      <c r="M526" s="12" t="s">
        <v>89</v>
      </c>
      <c r="N526" s="12" t="s">
        <v>10</v>
      </c>
      <c r="O526" s="12">
        <v>4</v>
      </c>
      <c r="P526" s="12">
        <v>0</v>
      </c>
      <c r="Q526" s="12">
        <v>0</v>
      </c>
      <c r="R526" s="12">
        <v>23417</v>
      </c>
      <c r="S526" s="59">
        <v>3.3013698630136985</v>
      </c>
      <c r="T526" s="59">
        <v>32.578082191780823</v>
      </c>
      <c r="U526" s="12">
        <v>2</v>
      </c>
      <c r="V526" s="12">
        <v>4</v>
      </c>
      <c r="W526" s="12">
        <v>2</v>
      </c>
      <c r="X526" s="12">
        <v>2</v>
      </c>
      <c r="Y526" s="12">
        <v>1</v>
      </c>
      <c r="Z526" s="58">
        <v>34524.910286062375</v>
      </c>
      <c r="AA526" s="58">
        <v>880000</v>
      </c>
      <c r="AB526" s="58">
        <v>0</v>
      </c>
      <c r="AC526" s="58" t="s">
        <v>10</v>
      </c>
    </row>
    <row r="527" spans="1:29" x14ac:dyDescent="0.3">
      <c r="A527" s="57">
        <v>2208080040</v>
      </c>
      <c r="B527" s="12" t="s">
        <v>4034</v>
      </c>
      <c r="C527" s="58" t="s">
        <v>105</v>
      </c>
      <c r="D527" s="58" t="s">
        <v>116</v>
      </c>
      <c r="E527" s="58">
        <v>2652314</v>
      </c>
      <c r="F527" s="58">
        <v>16225198</v>
      </c>
      <c r="G527" s="58">
        <f>+IF(F527&gt;K527+100000,F527-K527,0)</f>
        <v>11539098</v>
      </c>
      <c r="H527" s="58">
        <v>716973</v>
      </c>
      <c r="I527" s="58">
        <v>0</v>
      </c>
      <c r="J527" s="58">
        <v>8500000</v>
      </c>
      <c r="K527" s="58">
        <v>4686100</v>
      </c>
      <c r="L527" s="12" t="s">
        <v>87</v>
      </c>
      <c r="M527" s="12" t="s">
        <v>89</v>
      </c>
      <c r="N527" s="12" t="s">
        <v>10</v>
      </c>
      <c r="O527" s="12">
        <v>4</v>
      </c>
      <c r="P527" s="12">
        <v>0</v>
      </c>
      <c r="Q527" s="12">
        <v>0</v>
      </c>
      <c r="R527" s="12">
        <v>76001</v>
      </c>
      <c r="S527" s="59">
        <v>5.5534246575342463</v>
      </c>
      <c r="T527" s="59">
        <v>27.926027397260274</v>
      </c>
      <c r="U527" s="12">
        <v>1</v>
      </c>
      <c r="V527" s="12">
        <v>0</v>
      </c>
      <c r="W527" s="12">
        <v>1</v>
      </c>
      <c r="X527" s="12">
        <v>3</v>
      </c>
      <c r="Y527" s="12">
        <v>1</v>
      </c>
      <c r="Z527" s="58">
        <v>34681.841696453557</v>
      </c>
      <c r="AA527" s="58">
        <v>884000</v>
      </c>
      <c r="AB527" s="58">
        <v>0</v>
      </c>
      <c r="AC527" s="58" t="s">
        <v>10</v>
      </c>
    </row>
    <row r="528" spans="1:29" x14ac:dyDescent="0.3">
      <c r="A528" s="57">
        <v>2226268828</v>
      </c>
      <c r="B528" s="12" t="s">
        <v>1827</v>
      </c>
      <c r="C528" s="58" t="s">
        <v>105</v>
      </c>
      <c r="D528" s="58" t="s">
        <v>115</v>
      </c>
      <c r="E528" s="58">
        <v>2014199</v>
      </c>
      <c r="F528" s="58">
        <v>5264031</v>
      </c>
      <c r="G528" s="58">
        <f>+IF(F528&gt;K528+100000,F528-K528,0)</f>
        <v>4338360</v>
      </c>
      <c r="H528" s="58">
        <v>312012</v>
      </c>
      <c r="I528" s="58">
        <v>0</v>
      </c>
      <c r="J528" s="58">
        <v>3460000</v>
      </c>
      <c r="K528" s="58">
        <v>925671</v>
      </c>
      <c r="L528" s="12" t="s">
        <v>87</v>
      </c>
      <c r="M528" s="12" t="s">
        <v>89</v>
      </c>
      <c r="N528" s="12" t="s">
        <v>10</v>
      </c>
      <c r="O528" s="12">
        <v>4</v>
      </c>
      <c r="P528" s="12">
        <v>0</v>
      </c>
      <c r="Q528" s="12">
        <v>0</v>
      </c>
      <c r="R528" s="12">
        <v>76890</v>
      </c>
      <c r="S528" s="59">
        <v>2.9753424657534246</v>
      </c>
      <c r="T528" s="59">
        <v>31.123287671232877</v>
      </c>
      <c r="U528" s="12">
        <v>1</v>
      </c>
      <c r="V528" s="12">
        <v>2</v>
      </c>
      <c r="W528" s="12">
        <v>2</v>
      </c>
      <c r="X528" s="12">
        <v>2</v>
      </c>
      <c r="Y528" s="12">
        <v>1</v>
      </c>
      <c r="Z528" s="58">
        <v>35113.403075029339</v>
      </c>
      <c r="AA528" s="58">
        <v>895000</v>
      </c>
      <c r="AB528" s="58">
        <v>0</v>
      </c>
      <c r="AC528" s="58" t="s">
        <v>10</v>
      </c>
    </row>
    <row r="529" spans="1:29" x14ac:dyDescent="0.3">
      <c r="A529" s="57">
        <v>2026684820</v>
      </c>
      <c r="B529" s="12" t="s">
        <v>3023</v>
      </c>
      <c r="C529" s="58" t="s">
        <v>105</v>
      </c>
      <c r="D529" s="58" t="s">
        <v>30</v>
      </c>
      <c r="E529" s="58">
        <v>2210456</v>
      </c>
      <c r="F529" s="58">
        <v>11445353</v>
      </c>
      <c r="G529" s="58">
        <f>+IF(F529&gt;K529+100000,F529-K529,0)</f>
        <v>9547146</v>
      </c>
      <c r="H529" s="58">
        <v>338410</v>
      </c>
      <c r="I529" s="58">
        <v>0</v>
      </c>
      <c r="J529" s="58">
        <v>4818000</v>
      </c>
      <c r="K529" s="58">
        <v>1898207</v>
      </c>
      <c r="L529" s="12" t="s">
        <v>87</v>
      </c>
      <c r="M529" s="12" t="s">
        <v>89</v>
      </c>
      <c r="N529" s="12" t="s">
        <v>10</v>
      </c>
      <c r="O529" s="12">
        <v>4</v>
      </c>
      <c r="P529" s="12">
        <v>0</v>
      </c>
      <c r="Q529" s="12">
        <v>0</v>
      </c>
      <c r="R529" s="12">
        <v>11001</v>
      </c>
      <c r="S529" s="59">
        <v>3.0630136986301371</v>
      </c>
      <c r="T529" s="59">
        <v>26.117808219178084</v>
      </c>
      <c r="U529" s="12">
        <v>1</v>
      </c>
      <c r="V529" s="12">
        <v>0</v>
      </c>
      <c r="W529" s="12">
        <v>1</v>
      </c>
      <c r="X529" s="12">
        <v>2</v>
      </c>
      <c r="Y529" s="12">
        <v>1</v>
      </c>
      <c r="Z529" s="58">
        <v>35231.101632822734</v>
      </c>
      <c r="AA529" s="58">
        <v>898000</v>
      </c>
      <c r="AB529" s="58">
        <v>798000</v>
      </c>
      <c r="AC529" s="58" t="s">
        <v>1</v>
      </c>
    </row>
    <row r="530" spans="1:29" x14ac:dyDescent="0.3">
      <c r="A530" s="57">
        <v>6426802</v>
      </c>
      <c r="B530" s="12" t="s">
        <v>3994</v>
      </c>
      <c r="C530" s="58" t="s">
        <v>105</v>
      </c>
      <c r="D530" s="58" t="s">
        <v>115</v>
      </c>
      <c r="E530" s="58"/>
      <c r="F530" s="58">
        <v>8250757</v>
      </c>
      <c r="G530" s="58">
        <f>+IF(F530&gt;K530+100000,F530-K530,0)</f>
        <v>3834706</v>
      </c>
      <c r="H530" s="58">
        <v>312506</v>
      </c>
      <c r="I530" s="58">
        <v>0</v>
      </c>
      <c r="J530" s="58">
        <v>3100000</v>
      </c>
      <c r="K530" s="58">
        <v>4416051</v>
      </c>
      <c r="L530" s="12" t="s">
        <v>87</v>
      </c>
      <c r="M530" s="12" t="s">
        <v>89</v>
      </c>
      <c r="N530" s="12" t="s">
        <v>10</v>
      </c>
      <c r="O530" s="12">
        <v>4</v>
      </c>
      <c r="P530" s="12">
        <v>0</v>
      </c>
      <c r="Q530" s="12">
        <v>0</v>
      </c>
      <c r="R530" s="12">
        <v>76306</v>
      </c>
      <c r="S530" s="59">
        <v>8.632876712328768</v>
      </c>
      <c r="T530" s="59">
        <v>54.893150684931506</v>
      </c>
      <c r="U530" s="12">
        <v>1</v>
      </c>
      <c r="V530" s="12">
        <v>0</v>
      </c>
      <c r="W530" s="12">
        <v>2</v>
      </c>
      <c r="X530" s="12">
        <v>2</v>
      </c>
      <c r="Y530" s="12">
        <v>1</v>
      </c>
      <c r="Z530" s="58">
        <v>35584.197306202921</v>
      </c>
      <c r="AA530" s="58">
        <v>907000</v>
      </c>
      <c r="AB530" s="58">
        <v>907000</v>
      </c>
      <c r="AC530" s="58" t="s">
        <v>0</v>
      </c>
    </row>
    <row r="531" spans="1:29" x14ac:dyDescent="0.3">
      <c r="A531" s="57">
        <v>26026268</v>
      </c>
      <c r="B531" s="12" t="s">
        <v>2037</v>
      </c>
      <c r="C531" s="58" t="s">
        <v>105</v>
      </c>
      <c r="D531" s="58" t="s">
        <v>115</v>
      </c>
      <c r="E531" s="58"/>
      <c r="F531" s="58">
        <v>3785186</v>
      </c>
      <c r="G531" s="58">
        <f>+IF(F531&gt;K531+100000,F531-K531,0)</f>
        <v>2754044</v>
      </c>
      <c r="H531" s="58">
        <v>169414</v>
      </c>
      <c r="I531" s="58">
        <v>0</v>
      </c>
      <c r="J531" s="58">
        <v>590000</v>
      </c>
      <c r="K531" s="58">
        <v>1031142</v>
      </c>
      <c r="L531" s="12" t="s">
        <v>87</v>
      </c>
      <c r="M531" s="12" t="s">
        <v>89</v>
      </c>
      <c r="N531" s="12" t="s">
        <v>10</v>
      </c>
      <c r="O531" s="12">
        <v>4</v>
      </c>
      <c r="P531" s="12">
        <v>0</v>
      </c>
      <c r="Q531" s="12">
        <v>0</v>
      </c>
      <c r="R531" s="12">
        <v>76130</v>
      </c>
      <c r="S531" s="59">
        <v>3.3698630136986303</v>
      </c>
      <c r="T531" s="59">
        <v>41.134246575342466</v>
      </c>
      <c r="U531" s="12">
        <v>1</v>
      </c>
      <c r="V531" s="12">
        <v>0</v>
      </c>
      <c r="W531" s="12">
        <v>1</v>
      </c>
      <c r="X531" s="12">
        <v>2</v>
      </c>
      <c r="Y531" s="12">
        <v>2</v>
      </c>
      <c r="Z531" s="58">
        <v>35791.316325006956</v>
      </c>
      <c r="AA531" s="58">
        <v>1609000</v>
      </c>
      <c r="AB531" s="58">
        <v>1609000</v>
      </c>
      <c r="AC531" s="58" t="s">
        <v>0</v>
      </c>
    </row>
    <row r="532" spans="1:29" x14ac:dyDescent="0.3">
      <c r="A532" s="57">
        <v>42006484</v>
      </c>
      <c r="B532" s="12" t="s">
        <v>3815</v>
      </c>
      <c r="C532" s="58" t="s">
        <v>105</v>
      </c>
      <c r="D532" s="58" t="s">
        <v>114</v>
      </c>
      <c r="E532" s="58">
        <v>856</v>
      </c>
      <c r="F532" s="58">
        <v>4647425</v>
      </c>
      <c r="G532" s="58">
        <f>+IF(F532&gt;K532+100000,F532-K532,0)</f>
        <v>1068478</v>
      </c>
      <c r="H532" s="58">
        <v>177063</v>
      </c>
      <c r="I532" s="58">
        <v>0</v>
      </c>
      <c r="J532" s="58">
        <v>3779989</v>
      </c>
      <c r="K532" s="58">
        <v>3578947</v>
      </c>
      <c r="L532" s="12" t="s">
        <v>87</v>
      </c>
      <c r="M532" s="12" t="s">
        <v>89</v>
      </c>
      <c r="N532" s="12" t="s">
        <v>10</v>
      </c>
      <c r="O532" s="12">
        <v>4</v>
      </c>
      <c r="P532" s="12">
        <v>0</v>
      </c>
      <c r="Q532" s="12">
        <v>0</v>
      </c>
      <c r="R532" s="12">
        <v>63001</v>
      </c>
      <c r="S532" s="59">
        <v>8.24931506849315</v>
      </c>
      <c r="T532" s="59">
        <v>56.720547945205482</v>
      </c>
      <c r="U532" s="12">
        <v>2</v>
      </c>
      <c r="V532" s="12">
        <v>2</v>
      </c>
      <c r="W532" s="12">
        <v>2</v>
      </c>
      <c r="X532" s="12">
        <v>2</v>
      </c>
      <c r="Y532" s="12">
        <v>3</v>
      </c>
      <c r="Z532" s="58">
        <v>36290.388652963287</v>
      </c>
      <c r="AA532" s="58">
        <v>925000</v>
      </c>
      <c r="AB532" s="58">
        <v>925000</v>
      </c>
      <c r="AC532" s="58" t="s">
        <v>0</v>
      </c>
    </row>
    <row r="533" spans="1:29" x14ac:dyDescent="0.3">
      <c r="A533" s="57">
        <v>84660022</v>
      </c>
      <c r="B533" s="12" t="s">
        <v>3543</v>
      </c>
      <c r="C533" s="58" t="s">
        <v>105</v>
      </c>
      <c r="D533" s="58" t="s">
        <v>114</v>
      </c>
      <c r="E533" s="58"/>
      <c r="F533" s="58">
        <v>4348194</v>
      </c>
      <c r="G533" s="58">
        <f>+IF(F533&gt;K533+100000,F533-K533,0)</f>
        <v>1421374</v>
      </c>
      <c r="H533" s="58">
        <v>231386</v>
      </c>
      <c r="I533" s="58">
        <v>0</v>
      </c>
      <c r="J533" s="58">
        <v>0</v>
      </c>
      <c r="K533" s="58">
        <v>2926820</v>
      </c>
      <c r="L533" s="12" t="s">
        <v>88</v>
      </c>
      <c r="M533" s="12" t="s">
        <v>89</v>
      </c>
      <c r="N533" s="12" t="s">
        <v>10</v>
      </c>
      <c r="O533" s="12">
        <v>4</v>
      </c>
      <c r="P533" s="12">
        <v>0</v>
      </c>
      <c r="Q533" s="12">
        <v>0</v>
      </c>
      <c r="R533" s="12">
        <v>13052</v>
      </c>
      <c r="S533" s="59">
        <v>5.484931506849315</v>
      </c>
      <c r="T533" s="59">
        <v>44.723287671232875</v>
      </c>
      <c r="U533" s="12">
        <v>1</v>
      </c>
      <c r="V533" s="12">
        <v>2</v>
      </c>
      <c r="W533" s="12">
        <v>1</v>
      </c>
      <c r="X533" s="12">
        <v>2</v>
      </c>
      <c r="Y533" s="12">
        <v>2</v>
      </c>
      <c r="Z533" s="58">
        <v>36614.360889348318</v>
      </c>
      <c r="AA533" s="58">
        <v>1646000</v>
      </c>
      <c r="AB533" s="58">
        <v>0</v>
      </c>
      <c r="AC533" s="58" t="s">
        <v>17</v>
      </c>
    </row>
    <row r="534" spans="1:29" x14ac:dyDescent="0.3">
      <c r="A534" s="57">
        <v>8048264</v>
      </c>
      <c r="B534" s="12" t="s">
        <v>2348</v>
      </c>
      <c r="C534" s="58" t="s">
        <v>105</v>
      </c>
      <c r="D534" s="58" t="s">
        <v>115</v>
      </c>
      <c r="E534" s="58"/>
      <c r="F534" s="58">
        <v>3274731</v>
      </c>
      <c r="G534" s="58">
        <f>+IF(F534&gt;K534+100000,F534-K534,0)</f>
        <v>2028611</v>
      </c>
      <c r="H534" s="58">
        <v>157319</v>
      </c>
      <c r="I534" s="58">
        <v>0</v>
      </c>
      <c r="J534" s="58">
        <v>1300000</v>
      </c>
      <c r="K534" s="58">
        <v>1246120</v>
      </c>
      <c r="L534" s="12" t="s">
        <v>87</v>
      </c>
      <c r="M534" s="12" t="s">
        <v>89</v>
      </c>
      <c r="N534" s="12" t="s">
        <v>10</v>
      </c>
      <c r="O534" s="12">
        <v>4</v>
      </c>
      <c r="P534" s="12">
        <v>0</v>
      </c>
      <c r="Q534" s="12">
        <v>0</v>
      </c>
      <c r="R534" s="12">
        <v>13052</v>
      </c>
      <c r="S534" s="59">
        <v>3.3205479452054796</v>
      </c>
      <c r="T534" s="59">
        <v>38.449315068493149</v>
      </c>
      <c r="U534" s="12">
        <v>1</v>
      </c>
      <c r="V534" s="12">
        <v>2</v>
      </c>
      <c r="W534" s="12">
        <v>1</v>
      </c>
      <c r="X534" s="12">
        <v>2</v>
      </c>
      <c r="Y534" s="12">
        <v>3</v>
      </c>
      <c r="Z534" s="58">
        <v>37176.634208376476</v>
      </c>
      <c r="AA534" s="58">
        <v>1138000</v>
      </c>
      <c r="AB534" s="58">
        <v>862000</v>
      </c>
      <c r="AC534" s="58" t="s">
        <v>0</v>
      </c>
    </row>
    <row r="535" spans="1:29" x14ac:dyDescent="0.3">
      <c r="A535" s="57">
        <v>2002420004</v>
      </c>
      <c r="B535" s="12" t="s">
        <v>1842</v>
      </c>
      <c r="C535" s="58" t="s">
        <v>105</v>
      </c>
      <c r="D535" s="58" t="s">
        <v>115</v>
      </c>
      <c r="E535" s="58">
        <v>764202</v>
      </c>
      <c r="F535" s="58">
        <v>4790114</v>
      </c>
      <c r="G535" s="58">
        <f>+IF(F535&gt;K535+100000,F535-K535,0)</f>
        <v>3852724</v>
      </c>
      <c r="H535" s="58">
        <v>166760</v>
      </c>
      <c r="I535" s="58">
        <v>0</v>
      </c>
      <c r="J535" s="58">
        <v>1200000</v>
      </c>
      <c r="K535" s="58">
        <v>937390</v>
      </c>
      <c r="L535" s="12" t="s">
        <v>87</v>
      </c>
      <c r="M535" s="12" t="s">
        <v>89</v>
      </c>
      <c r="N535" s="12" t="s">
        <v>10</v>
      </c>
      <c r="O535" s="12">
        <v>4</v>
      </c>
      <c r="P535" s="12">
        <v>0</v>
      </c>
      <c r="Q535" s="12">
        <v>0</v>
      </c>
      <c r="R535" s="12">
        <v>13001</v>
      </c>
      <c r="S535" s="59">
        <v>3.010958904109589</v>
      </c>
      <c r="T535" s="59">
        <v>32.334246575342469</v>
      </c>
      <c r="U535" s="12">
        <v>2</v>
      </c>
      <c r="V535" s="12">
        <v>2</v>
      </c>
      <c r="W535" s="12">
        <v>2</v>
      </c>
      <c r="X535" s="12">
        <v>2</v>
      </c>
      <c r="Y535" s="12">
        <v>3</v>
      </c>
      <c r="Z535" s="58">
        <v>37271.209967908238</v>
      </c>
      <c r="AA535" s="58">
        <v>950000</v>
      </c>
      <c r="AB535" s="58">
        <v>0</v>
      </c>
      <c r="AC535" s="58" t="s">
        <v>10</v>
      </c>
    </row>
    <row r="536" spans="1:29" x14ac:dyDescent="0.3">
      <c r="A536" s="57">
        <v>46466482</v>
      </c>
      <c r="B536" s="12" t="s">
        <v>3030</v>
      </c>
      <c r="C536" s="58" t="s">
        <v>105</v>
      </c>
      <c r="D536" s="58" t="s">
        <v>115</v>
      </c>
      <c r="E536" s="58"/>
      <c r="F536" s="58">
        <v>4034727</v>
      </c>
      <c r="G536" s="58">
        <f>+IF(F536&gt;K536+100000,F536-K536,0)</f>
        <v>2119907</v>
      </c>
      <c r="H536" s="58">
        <v>199098</v>
      </c>
      <c r="I536" s="58">
        <v>0</v>
      </c>
      <c r="J536" s="58">
        <v>2618000</v>
      </c>
      <c r="K536" s="58">
        <v>1914820</v>
      </c>
      <c r="L536" s="12" t="s">
        <v>87</v>
      </c>
      <c r="M536" s="12" t="s">
        <v>89</v>
      </c>
      <c r="N536" s="12" t="s">
        <v>10</v>
      </c>
      <c r="O536" s="12">
        <v>4</v>
      </c>
      <c r="P536" s="12">
        <v>0</v>
      </c>
      <c r="Q536" s="12">
        <v>0</v>
      </c>
      <c r="R536" s="12">
        <v>15238</v>
      </c>
      <c r="S536" s="59">
        <v>5.0630136986301366</v>
      </c>
      <c r="T536" s="59">
        <v>37.846575342465755</v>
      </c>
      <c r="U536" s="12">
        <v>2</v>
      </c>
      <c r="V536" s="12">
        <v>2</v>
      </c>
      <c r="W536" s="12">
        <v>2</v>
      </c>
      <c r="X536" s="12">
        <v>2</v>
      </c>
      <c r="Y536" s="12">
        <v>1</v>
      </c>
      <c r="Z536" s="58">
        <v>37860.04995970281</v>
      </c>
      <c r="AA536" s="58">
        <v>1702000</v>
      </c>
      <c r="AB536" s="58">
        <v>1702000</v>
      </c>
      <c r="AC536" s="58" t="s">
        <v>0</v>
      </c>
    </row>
    <row r="537" spans="1:29" x14ac:dyDescent="0.3">
      <c r="A537" s="57">
        <v>2220642080</v>
      </c>
      <c r="B537" s="12" t="s">
        <v>1743</v>
      </c>
      <c r="C537" s="58" t="s">
        <v>105</v>
      </c>
      <c r="D537" s="58" t="s">
        <v>115</v>
      </c>
      <c r="E537" s="58">
        <v>691447</v>
      </c>
      <c r="F537" s="58">
        <v>4306528</v>
      </c>
      <c r="G537" s="58">
        <f>+IF(F537&gt;K537+100000,F537-K537,0)</f>
        <v>3429842</v>
      </c>
      <c r="H537" s="58">
        <v>350199</v>
      </c>
      <c r="I537" s="58">
        <v>0</v>
      </c>
      <c r="J537" s="58">
        <v>2702915</v>
      </c>
      <c r="K537" s="58">
        <v>876686</v>
      </c>
      <c r="L537" s="12" t="s">
        <v>87</v>
      </c>
      <c r="M537" s="12" t="s">
        <v>89</v>
      </c>
      <c r="N537" s="12" t="s">
        <v>10</v>
      </c>
      <c r="O537" s="12">
        <v>4</v>
      </c>
      <c r="P537" s="12">
        <v>0</v>
      </c>
      <c r="Q537" s="12">
        <v>0</v>
      </c>
      <c r="R537" s="12">
        <v>8001</v>
      </c>
      <c r="S537" s="59">
        <v>2.8</v>
      </c>
      <c r="T537" s="59">
        <v>35.578082191780823</v>
      </c>
      <c r="U537" s="12">
        <v>1</v>
      </c>
      <c r="V537" s="12">
        <v>0</v>
      </c>
      <c r="W537" s="12">
        <v>2</v>
      </c>
      <c r="X537" s="12">
        <v>2</v>
      </c>
      <c r="Y537" s="12">
        <v>1</v>
      </c>
      <c r="Z537" s="58">
        <v>37960.951047470167</v>
      </c>
      <c r="AA537" s="58">
        <v>1621000</v>
      </c>
      <c r="AB537" s="58">
        <v>1621000</v>
      </c>
      <c r="AC537" s="58" t="s">
        <v>0</v>
      </c>
    </row>
    <row r="538" spans="1:29" x14ac:dyDescent="0.3">
      <c r="A538" s="57">
        <v>2202802064</v>
      </c>
      <c r="B538" s="12" t="s">
        <v>1236</v>
      </c>
      <c r="C538" s="58" t="s">
        <v>105</v>
      </c>
      <c r="D538" s="58" t="s">
        <v>114</v>
      </c>
      <c r="E538" s="58"/>
      <c r="F538" s="58">
        <v>1598696</v>
      </c>
      <c r="G538" s="58">
        <f>+IF(F538&gt;K538+100000,F538-K538,0)</f>
        <v>1061874</v>
      </c>
      <c r="H538" s="58">
        <v>135363</v>
      </c>
      <c r="I538" s="58">
        <v>0</v>
      </c>
      <c r="J538" s="58">
        <v>1032326</v>
      </c>
      <c r="K538" s="58">
        <v>536822</v>
      </c>
      <c r="L538" s="12" t="s">
        <v>87</v>
      </c>
      <c r="M538" s="12" t="s">
        <v>89</v>
      </c>
      <c r="N538" s="12" t="s">
        <v>10</v>
      </c>
      <c r="O538" s="12">
        <v>4</v>
      </c>
      <c r="P538" s="12">
        <v>0</v>
      </c>
      <c r="Q538" s="12">
        <v>0</v>
      </c>
      <c r="R538" s="12">
        <v>76275</v>
      </c>
      <c r="S538" s="59">
        <v>1.6712328767123288</v>
      </c>
      <c r="T538" s="59">
        <v>21.863013698630137</v>
      </c>
      <c r="U538" s="12">
        <v>1</v>
      </c>
      <c r="V538" s="12">
        <v>2</v>
      </c>
      <c r="W538" s="12">
        <v>1</v>
      </c>
      <c r="X538" s="12">
        <v>2</v>
      </c>
      <c r="Y538" s="12">
        <v>1</v>
      </c>
      <c r="Z538" s="58">
        <v>38055.867019864199</v>
      </c>
      <c r="AA538" s="58">
        <v>970000</v>
      </c>
      <c r="AB538" s="58">
        <v>0</v>
      </c>
      <c r="AC538" s="58" t="s">
        <v>10</v>
      </c>
    </row>
    <row r="539" spans="1:29" x14ac:dyDescent="0.3">
      <c r="A539" s="57">
        <v>6222444</v>
      </c>
      <c r="B539" s="12" t="s">
        <v>4171</v>
      </c>
      <c r="C539" s="58" t="s">
        <v>105</v>
      </c>
      <c r="D539" s="58" t="s">
        <v>115</v>
      </c>
      <c r="E539" s="58"/>
      <c r="F539" s="58">
        <v>10250000</v>
      </c>
      <c r="G539" s="58">
        <f>+IF(F539&gt;K539+100000,F539-K539,0)</f>
        <v>4318921</v>
      </c>
      <c r="H539" s="58">
        <v>200786</v>
      </c>
      <c r="I539" s="58">
        <v>0</v>
      </c>
      <c r="J539" s="58">
        <v>0</v>
      </c>
      <c r="K539" s="58">
        <v>5931079</v>
      </c>
      <c r="L539" s="12" t="s">
        <v>88</v>
      </c>
      <c r="M539" s="12" t="s">
        <v>89</v>
      </c>
      <c r="N539" s="12" t="s">
        <v>10</v>
      </c>
      <c r="O539" s="12">
        <v>4</v>
      </c>
      <c r="P539" s="12">
        <v>0</v>
      </c>
      <c r="Q539" s="12">
        <v>0</v>
      </c>
      <c r="R539" s="12">
        <v>76130</v>
      </c>
      <c r="S539" s="59">
        <v>9.9671232876712335</v>
      </c>
      <c r="T539" s="59">
        <v>40.178082191780824</v>
      </c>
      <c r="U539" s="12">
        <v>1</v>
      </c>
      <c r="V539" s="12">
        <v>2</v>
      </c>
      <c r="W539" s="12">
        <v>2</v>
      </c>
      <c r="X539" s="12">
        <v>3</v>
      </c>
      <c r="Y539" s="12">
        <v>5</v>
      </c>
      <c r="Z539" s="58">
        <v>38448.195545842187</v>
      </c>
      <c r="AA539" s="58">
        <v>980000</v>
      </c>
      <c r="AB539" s="58">
        <v>0</v>
      </c>
      <c r="AC539" s="58" t="s">
        <v>10</v>
      </c>
    </row>
    <row r="540" spans="1:29" x14ac:dyDescent="0.3">
      <c r="A540" s="57">
        <v>2224624200</v>
      </c>
      <c r="B540" s="12" t="s">
        <v>2520</v>
      </c>
      <c r="C540" s="58" t="s">
        <v>105</v>
      </c>
      <c r="D540" s="58" t="s">
        <v>115</v>
      </c>
      <c r="E540" s="58">
        <v>661326</v>
      </c>
      <c r="F540" s="58">
        <v>4308679</v>
      </c>
      <c r="G540" s="58">
        <f>+IF(F540&gt;K540+100000,F540-K540,0)</f>
        <v>2961301</v>
      </c>
      <c r="H540" s="58">
        <v>158003</v>
      </c>
      <c r="I540" s="58">
        <v>0</v>
      </c>
      <c r="J540" s="58">
        <v>3300000</v>
      </c>
      <c r="K540" s="58">
        <v>1347378</v>
      </c>
      <c r="L540" s="12" t="s">
        <v>87</v>
      </c>
      <c r="M540" s="12" t="s">
        <v>89</v>
      </c>
      <c r="N540" s="12" t="s">
        <v>10</v>
      </c>
      <c r="O540" s="12">
        <v>4</v>
      </c>
      <c r="P540" s="12">
        <v>0</v>
      </c>
      <c r="Q540" s="12">
        <v>0</v>
      </c>
      <c r="R540" s="12">
        <v>76130</v>
      </c>
      <c r="S540" s="59">
        <v>4.5835616438356164</v>
      </c>
      <c r="T540" s="59">
        <v>30.80821917808219</v>
      </c>
      <c r="U540" s="12">
        <v>2</v>
      </c>
      <c r="V540" s="12">
        <v>0</v>
      </c>
      <c r="W540" s="12">
        <v>1</v>
      </c>
      <c r="X540" s="12">
        <v>2</v>
      </c>
      <c r="Y540" s="12">
        <v>1</v>
      </c>
      <c r="Z540" s="58">
        <v>38772.072314783793</v>
      </c>
      <c r="AA540" s="58">
        <v>1743000</v>
      </c>
      <c r="AB540" s="58">
        <v>0</v>
      </c>
      <c r="AC540" s="58" t="s">
        <v>10</v>
      </c>
    </row>
    <row r="541" spans="1:29" x14ac:dyDescent="0.3">
      <c r="A541" s="57">
        <v>4244806</v>
      </c>
      <c r="B541" s="12" t="s">
        <v>3814</v>
      </c>
      <c r="C541" s="58" t="s">
        <v>105</v>
      </c>
      <c r="D541" s="58" t="s">
        <v>30</v>
      </c>
      <c r="E541" s="58">
        <v>60795</v>
      </c>
      <c r="F541" s="58">
        <v>10116781</v>
      </c>
      <c r="G541" s="58">
        <f>+IF(F541&gt;K541+100000,F541-K541,0)</f>
        <v>6540264</v>
      </c>
      <c r="H541" s="58">
        <v>283080</v>
      </c>
      <c r="I541" s="58">
        <v>0</v>
      </c>
      <c r="J541" s="58">
        <v>3684733</v>
      </c>
      <c r="K541" s="58">
        <v>3576517</v>
      </c>
      <c r="L541" s="12" t="s">
        <v>87</v>
      </c>
      <c r="M541" s="12" t="s">
        <v>89</v>
      </c>
      <c r="N541" s="12" t="s">
        <v>10</v>
      </c>
      <c r="O541" s="12">
        <v>4</v>
      </c>
      <c r="P541" s="12">
        <v>0</v>
      </c>
      <c r="Q541" s="12">
        <v>0</v>
      </c>
      <c r="R541" s="12">
        <v>11001</v>
      </c>
      <c r="S541" s="59">
        <v>6.1698630136986301</v>
      </c>
      <c r="T541" s="59">
        <v>41.906849315068492</v>
      </c>
      <c r="U541" s="12">
        <v>1</v>
      </c>
      <c r="V541" s="12">
        <v>0</v>
      </c>
      <c r="W541" s="12">
        <v>3</v>
      </c>
      <c r="X541" s="12">
        <v>2</v>
      </c>
      <c r="Y541" s="12">
        <v>1</v>
      </c>
      <c r="Z541" s="58">
        <v>38918.98977701577</v>
      </c>
      <c r="AA541" s="58">
        <v>992000</v>
      </c>
      <c r="AB541" s="58">
        <v>0</v>
      </c>
      <c r="AC541" s="58" t="s">
        <v>10</v>
      </c>
    </row>
    <row r="542" spans="1:29" x14ac:dyDescent="0.3">
      <c r="A542" s="57">
        <v>84462206</v>
      </c>
      <c r="B542" s="12" t="s">
        <v>3944</v>
      </c>
      <c r="C542" s="58" t="s">
        <v>105</v>
      </c>
      <c r="D542" s="58" t="s">
        <v>114</v>
      </c>
      <c r="E542" s="58"/>
      <c r="F542" s="58">
        <v>6024560</v>
      </c>
      <c r="G542" s="58">
        <f>+IF(F542&gt;K542+100000,F542-K542,0)</f>
        <v>1835790</v>
      </c>
      <c r="H542" s="58">
        <v>173216</v>
      </c>
      <c r="I542" s="58">
        <v>0</v>
      </c>
      <c r="J542" s="58">
        <v>0</v>
      </c>
      <c r="K542" s="58">
        <v>4188770</v>
      </c>
      <c r="L542" s="12" t="s">
        <v>88</v>
      </c>
      <c r="M542" s="12" t="s">
        <v>89</v>
      </c>
      <c r="N542" s="12" t="s">
        <v>10</v>
      </c>
      <c r="O542" s="12">
        <v>4</v>
      </c>
      <c r="P542" s="12">
        <v>0</v>
      </c>
      <c r="Q542" s="12">
        <v>0</v>
      </c>
      <c r="R542" s="12">
        <v>13838</v>
      </c>
      <c r="S542" s="59">
        <v>8.4657534246575334</v>
      </c>
      <c r="T542" s="59">
        <v>46.923287671232877</v>
      </c>
      <c r="U542" s="12">
        <v>1</v>
      </c>
      <c r="V542" s="12">
        <v>2</v>
      </c>
      <c r="W542" s="12">
        <v>1</v>
      </c>
      <c r="X542" s="12">
        <v>2</v>
      </c>
      <c r="Y542" s="12">
        <v>2</v>
      </c>
      <c r="Z542" s="58">
        <v>39165.457916028688</v>
      </c>
      <c r="AA542" s="58">
        <v>1110000</v>
      </c>
      <c r="AB542" s="58">
        <v>852000</v>
      </c>
      <c r="AC542" s="58" t="s">
        <v>0</v>
      </c>
    </row>
    <row r="543" spans="1:29" x14ac:dyDescent="0.3">
      <c r="A543" s="57">
        <v>42042044</v>
      </c>
      <c r="B543" s="12" t="s">
        <v>3215</v>
      </c>
      <c r="C543" s="58" t="s">
        <v>105</v>
      </c>
      <c r="D543" s="58" t="s">
        <v>30</v>
      </c>
      <c r="E543" s="58">
        <v>1306950</v>
      </c>
      <c r="F543" s="58">
        <v>7908419</v>
      </c>
      <c r="G543" s="58">
        <f>+IF(F543&gt;K543+100000,F543-K543,0)</f>
        <v>5705518</v>
      </c>
      <c r="H543" s="58">
        <v>189457</v>
      </c>
      <c r="I543" s="58">
        <v>0</v>
      </c>
      <c r="J543" s="58">
        <v>6900000</v>
      </c>
      <c r="K543" s="58">
        <v>2202901</v>
      </c>
      <c r="L543" s="12" t="s">
        <v>87</v>
      </c>
      <c r="M543" s="12" t="s">
        <v>89</v>
      </c>
      <c r="N543" s="12" t="s">
        <v>10</v>
      </c>
      <c r="O543" s="12">
        <v>4</v>
      </c>
      <c r="P543" s="12">
        <v>0</v>
      </c>
      <c r="Q543" s="12">
        <v>0</v>
      </c>
      <c r="R543" s="12">
        <v>76001</v>
      </c>
      <c r="S543" s="59">
        <v>3.6</v>
      </c>
      <c r="T543" s="59">
        <v>36.791780821917811</v>
      </c>
      <c r="U543" s="12">
        <v>2</v>
      </c>
      <c r="V543" s="12">
        <v>5</v>
      </c>
      <c r="W543" s="12">
        <v>1</v>
      </c>
      <c r="X543" s="12">
        <v>4</v>
      </c>
      <c r="Y543" s="12">
        <v>1</v>
      </c>
      <c r="Z543" s="58">
        <v>39216.961268481828</v>
      </c>
      <c r="AA543" s="58">
        <v>1763000</v>
      </c>
      <c r="AB543" s="58">
        <v>1763000</v>
      </c>
      <c r="AC543" s="58" t="s">
        <v>0</v>
      </c>
    </row>
    <row r="544" spans="1:29" x14ac:dyDescent="0.3">
      <c r="A544" s="57">
        <v>42626480</v>
      </c>
      <c r="B544" s="12" t="s">
        <v>2567</v>
      </c>
      <c r="C544" s="58" t="s">
        <v>105</v>
      </c>
      <c r="D544" s="58" t="s">
        <v>115</v>
      </c>
      <c r="E544" s="58">
        <v>95767</v>
      </c>
      <c r="F544" s="58">
        <v>4952484</v>
      </c>
      <c r="G544" s="58">
        <f>+IF(F544&gt;K544+100000,F544-K544,0)</f>
        <v>3582642</v>
      </c>
      <c r="H544" s="58">
        <v>188432</v>
      </c>
      <c r="I544" s="58">
        <v>0</v>
      </c>
      <c r="J544" s="58">
        <v>3928416</v>
      </c>
      <c r="K544" s="58">
        <v>1369842</v>
      </c>
      <c r="L544" s="12" t="s">
        <v>87</v>
      </c>
      <c r="M544" s="12" t="s">
        <v>89</v>
      </c>
      <c r="N544" s="12" t="s">
        <v>10</v>
      </c>
      <c r="O544" s="12">
        <v>4</v>
      </c>
      <c r="P544" s="12">
        <v>0</v>
      </c>
      <c r="Q544" s="12">
        <v>0</v>
      </c>
      <c r="R544" s="12">
        <v>76130</v>
      </c>
      <c r="S544" s="59">
        <v>4.6410958904109592</v>
      </c>
      <c r="T544" s="59">
        <v>54.295890410958904</v>
      </c>
      <c r="U544" s="12">
        <v>2</v>
      </c>
      <c r="V544" s="12">
        <v>0</v>
      </c>
      <c r="W544" s="12">
        <v>2</v>
      </c>
      <c r="X544" s="12">
        <v>2</v>
      </c>
      <c r="Y544" s="12">
        <v>1</v>
      </c>
      <c r="Z544" s="58">
        <v>39232.852597798148</v>
      </c>
      <c r="AA544" s="58">
        <v>1000000</v>
      </c>
      <c r="AB544" s="58">
        <v>0</v>
      </c>
      <c r="AC544" s="58" t="s">
        <v>10</v>
      </c>
    </row>
    <row r="545" spans="1:29" x14ac:dyDescent="0.3">
      <c r="A545" s="57">
        <v>2402888</v>
      </c>
      <c r="B545" s="12" t="s">
        <v>2928</v>
      </c>
      <c r="C545" s="58" t="s">
        <v>105</v>
      </c>
      <c r="D545" s="58" t="s">
        <v>115</v>
      </c>
      <c r="E545" s="58"/>
      <c r="F545" s="58">
        <v>4160177</v>
      </c>
      <c r="G545" s="58">
        <f>+IF(F545&gt;K545+100000,F545-K545,0)</f>
        <v>2403922</v>
      </c>
      <c r="H545" s="58">
        <v>301479</v>
      </c>
      <c r="I545" s="58">
        <v>0</v>
      </c>
      <c r="J545" s="58">
        <v>0</v>
      </c>
      <c r="K545" s="58">
        <v>1756255</v>
      </c>
      <c r="L545" s="12" t="s">
        <v>88</v>
      </c>
      <c r="M545" s="12" t="s">
        <v>89</v>
      </c>
      <c r="N545" s="12" t="s">
        <v>10</v>
      </c>
      <c r="O545" s="12">
        <v>4</v>
      </c>
      <c r="P545" s="12">
        <v>0</v>
      </c>
      <c r="Q545" s="12">
        <v>0</v>
      </c>
      <c r="R545" s="12">
        <v>68276</v>
      </c>
      <c r="S545" s="59">
        <v>1.9479452054794522</v>
      </c>
      <c r="T545" s="59">
        <v>45.142465753424659</v>
      </c>
      <c r="U545" s="12">
        <v>1</v>
      </c>
      <c r="V545" s="12">
        <v>0</v>
      </c>
      <c r="W545" s="12">
        <v>4</v>
      </c>
      <c r="X545" s="12">
        <v>5</v>
      </c>
      <c r="Y545" s="12">
        <v>2</v>
      </c>
      <c r="Z545" s="58">
        <v>39232.852597798148</v>
      </c>
      <c r="AA545" s="58">
        <v>1000000</v>
      </c>
      <c r="AB545" s="58">
        <v>0</v>
      </c>
      <c r="AC545" s="58" t="s">
        <v>10</v>
      </c>
    </row>
    <row r="546" spans="1:29" x14ac:dyDescent="0.3">
      <c r="A546" s="57">
        <v>2044024886</v>
      </c>
      <c r="B546" s="12" t="s">
        <v>2929</v>
      </c>
      <c r="C546" s="58" t="s">
        <v>105</v>
      </c>
      <c r="D546" s="58" t="s">
        <v>114</v>
      </c>
      <c r="E546" s="58"/>
      <c r="F546" s="58">
        <v>3127584</v>
      </c>
      <c r="G546" s="58">
        <f>+IF(F546&gt;K546+100000,F546-K546,0)</f>
        <v>1363464</v>
      </c>
      <c r="H546" s="58">
        <v>159990</v>
      </c>
      <c r="I546" s="58">
        <v>0</v>
      </c>
      <c r="J546" s="58">
        <v>0</v>
      </c>
      <c r="K546" s="58">
        <v>1764120</v>
      </c>
      <c r="L546" s="12" t="s">
        <v>88</v>
      </c>
      <c r="M546" s="12" t="s">
        <v>89</v>
      </c>
      <c r="N546" s="12" t="s">
        <v>10</v>
      </c>
      <c r="O546" s="12">
        <v>4</v>
      </c>
      <c r="P546" s="12">
        <v>0</v>
      </c>
      <c r="Q546" s="12">
        <v>0</v>
      </c>
      <c r="R546" s="12">
        <v>13052</v>
      </c>
      <c r="S546" s="59">
        <v>3.6575342465753424</v>
      </c>
      <c r="T546" s="59">
        <v>28.487671232876714</v>
      </c>
      <c r="U546" s="12">
        <v>1</v>
      </c>
      <c r="V546" s="12">
        <v>0</v>
      </c>
      <c r="W546" s="12">
        <v>1</v>
      </c>
      <c r="X546" s="12">
        <v>2</v>
      </c>
      <c r="Y546" s="12">
        <v>3</v>
      </c>
      <c r="Z546" s="58">
        <v>39776.011151182931</v>
      </c>
      <c r="AA546" s="58">
        <v>1029000</v>
      </c>
      <c r="AB546" s="58">
        <v>0</v>
      </c>
      <c r="AC546" s="58" t="s">
        <v>10</v>
      </c>
    </row>
    <row r="547" spans="1:29" x14ac:dyDescent="0.3">
      <c r="A547" s="57">
        <v>84464046</v>
      </c>
      <c r="B547" s="12" t="s">
        <v>3159</v>
      </c>
      <c r="C547" s="58" t="s">
        <v>105</v>
      </c>
      <c r="D547" s="58" t="s">
        <v>114</v>
      </c>
      <c r="E547" s="58"/>
      <c r="F547" s="58">
        <v>3530991</v>
      </c>
      <c r="G547" s="58">
        <f>+IF(F547&gt;K547+100000,F547-K547,0)</f>
        <v>1411821</v>
      </c>
      <c r="H547" s="58">
        <v>194009</v>
      </c>
      <c r="I547" s="58">
        <v>0</v>
      </c>
      <c r="J547" s="58">
        <v>0</v>
      </c>
      <c r="K547" s="58">
        <v>2119170</v>
      </c>
      <c r="L547" s="12" t="s">
        <v>88</v>
      </c>
      <c r="M547" s="12" t="s">
        <v>89</v>
      </c>
      <c r="N547" s="12" t="s">
        <v>10</v>
      </c>
      <c r="O547" s="12">
        <v>4</v>
      </c>
      <c r="P547" s="12">
        <v>0</v>
      </c>
      <c r="Q547" s="12">
        <v>0</v>
      </c>
      <c r="R547" s="12">
        <v>68276</v>
      </c>
      <c r="S547" s="59">
        <v>8.3424657534246567</v>
      </c>
      <c r="T547" s="59">
        <v>41.098630136986301</v>
      </c>
      <c r="U547" s="12">
        <v>1</v>
      </c>
      <c r="V547" s="12">
        <v>2</v>
      </c>
      <c r="W547" s="12">
        <v>1</v>
      </c>
      <c r="X547" s="12">
        <v>2</v>
      </c>
      <c r="Y547" s="12">
        <v>3</v>
      </c>
      <c r="Z547" s="58">
        <v>40660.048745200642</v>
      </c>
      <c r="AA547" s="58">
        <v>1459000</v>
      </c>
      <c r="AB547" s="58">
        <v>0</v>
      </c>
      <c r="AC547" s="58" t="s">
        <v>10</v>
      </c>
    </row>
    <row r="548" spans="1:29" x14ac:dyDescent="0.3">
      <c r="A548" s="57">
        <v>80286828</v>
      </c>
      <c r="B548" s="12" t="s">
        <v>4063</v>
      </c>
      <c r="C548" s="58" t="s">
        <v>105</v>
      </c>
      <c r="D548" s="58" t="s">
        <v>30</v>
      </c>
      <c r="E548" s="58">
        <v>202146</v>
      </c>
      <c r="F548" s="58">
        <v>10337174</v>
      </c>
      <c r="G548" s="58">
        <f>+IF(F548&gt;K548+100000,F548-K548,0)</f>
        <v>5387533</v>
      </c>
      <c r="H548" s="58">
        <v>346144</v>
      </c>
      <c r="I548" s="58">
        <v>0</v>
      </c>
      <c r="J548" s="58">
        <v>7380000</v>
      </c>
      <c r="K548" s="58">
        <v>4949641</v>
      </c>
      <c r="L548" s="12" t="s">
        <v>87</v>
      </c>
      <c r="M548" s="12" t="s">
        <v>89</v>
      </c>
      <c r="N548" s="12" t="s">
        <v>10</v>
      </c>
      <c r="O548" s="12">
        <v>4</v>
      </c>
      <c r="P548" s="12">
        <v>0</v>
      </c>
      <c r="Q548" s="12">
        <v>0</v>
      </c>
      <c r="R548" s="12">
        <v>11001</v>
      </c>
      <c r="S548" s="59">
        <v>8.0849315068493155</v>
      </c>
      <c r="T548" s="59">
        <v>36.180821917808217</v>
      </c>
      <c r="U548" s="12">
        <v>1</v>
      </c>
      <c r="V548" s="12">
        <v>2</v>
      </c>
      <c r="W548" s="12">
        <v>1</v>
      </c>
      <c r="X548" s="12">
        <v>2</v>
      </c>
      <c r="Y548" s="12">
        <v>1</v>
      </c>
      <c r="Z548" s="58">
        <v>40952.028187904165</v>
      </c>
      <c r="AA548" s="58">
        <v>1841000</v>
      </c>
      <c r="AB548" s="58">
        <v>0</v>
      </c>
      <c r="AC548" s="58" t="s">
        <v>10</v>
      </c>
    </row>
    <row r="549" spans="1:29" x14ac:dyDescent="0.3">
      <c r="A549" s="57">
        <v>2244264066</v>
      </c>
      <c r="B549" s="12" t="s">
        <v>3963</v>
      </c>
      <c r="C549" s="58" t="s">
        <v>105</v>
      </c>
      <c r="D549" s="58" t="s">
        <v>30</v>
      </c>
      <c r="E549" s="58"/>
      <c r="F549" s="58">
        <v>10623616</v>
      </c>
      <c r="G549" s="58">
        <f>+IF(F549&gt;K549+100000,F549-K549,0)</f>
        <v>6361999</v>
      </c>
      <c r="H549" s="58">
        <v>352166</v>
      </c>
      <c r="I549" s="58">
        <v>0</v>
      </c>
      <c r="J549" s="58">
        <v>1232000</v>
      </c>
      <c r="K549" s="58">
        <v>4261617</v>
      </c>
      <c r="L549" s="12" t="s">
        <v>87</v>
      </c>
      <c r="M549" s="12" t="s">
        <v>89</v>
      </c>
      <c r="N549" s="12" t="s">
        <v>10</v>
      </c>
      <c r="O549" s="12">
        <v>4</v>
      </c>
      <c r="P549" s="12">
        <v>0</v>
      </c>
      <c r="Q549" s="12">
        <v>0</v>
      </c>
      <c r="R549" s="12">
        <v>76130</v>
      </c>
      <c r="S549" s="59">
        <v>4.1452054794520548</v>
      </c>
      <c r="T549" s="59">
        <v>30.065753424657533</v>
      </c>
      <c r="U549" s="12">
        <v>2</v>
      </c>
      <c r="V549" s="12">
        <v>0</v>
      </c>
      <c r="W549" s="12">
        <v>1</v>
      </c>
      <c r="X549" s="12">
        <v>2</v>
      </c>
      <c r="Y549" s="12">
        <v>1</v>
      </c>
      <c r="Z549" s="58">
        <v>41076.796669894669</v>
      </c>
      <c r="AA549" s="58">
        <v>1047000</v>
      </c>
      <c r="AB549" s="58">
        <v>0</v>
      </c>
      <c r="AC549" s="58" t="s">
        <v>10</v>
      </c>
    </row>
    <row r="550" spans="1:29" x14ac:dyDescent="0.3">
      <c r="A550" s="57">
        <v>20228044</v>
      </c>
      <c r="B550" s="12" t="s">
        <v>3311</v>
      </c>
      <c r="C550" s="58" t="s">
        <v>105</v>
      </c>
      <c r="D550" s="58" t="s">
        <v>115</v>
      </c>
      <c r="E550" s="58">
        <v>1024475</v>
      </c>
      <c r="F550" s="58">
        <v>6735991</v>
      </c>
      <c r="G550" s="58">
        <f>+IF(F550&gt;K550+100000,F550-K550,0)</f>
        <v>4375938</v>
      </c>
      <c r="H550" s="58">
        <v>214622</v>
      </c>
      <c r="I550" s="58">
        <v>0</v>
      </c>
      <c r="J550" s="58">
        <v>3719106</v>
      </c>
      <c r="K550" s="58">
        <v>2360053</v>
      </c>
      <c r="L550" s="12" t="s">
        <v>87</v>
      </c>
      <c r="M550" s="12" t="s">
        <v>89</v>
      </c>
      <c r="N550" s="12" t="s">
        <v>10</v>
      </c>
      <c r="O550" s="12">
        <v>4</v>
      </c>
      <c r="P550" s="12">
        <v>0</v>
      </c>
      <c r="Q550" s="12">
        <v>0</v>
      </c>
      <c r="R550" s="12">
        <v>76109</v>
      </c>
      <c r="S550" s="59">
        <v>2.032876712328767</v>
      </c>
      <c r="T550" s="59">
        <v>43.69041095890411</v>
      </c>
      <c r="U550" s="12">
        <v>2</v>
      </c>
      <c r="V550" s="12">
        <v>2</v>
      </c>
      <c r="W550" s="12">
        <v>1</v>
      </c>
      <c r="X550" s="12">
        <v>2</v>
      </c>
      <c r="Y550" s="12">
        <v>1</v>
      </c>
      <c r="Z550" s="58">
        <v>41233.728080285859</v>
      </c>
      <c r="AA550" s="58">
        <v>1051000</v>
      </c>
      <c r="AB550" s="58">
        <v>0</v>
      </c>
      <c r="AC550" s="58" t="s">
        <v>10</v>
      </c>
    </row>
    <row r="551" spans="1:29" x14ac:dyDescent="0.3">
      <c r="A551" s="57">
        <v>84660448</v>
      </c>
      <c r="B551" s="12" t="s">
        <v>2916</v>
      </c>
      <c r="C551" s="58" t="s">
        <v>105</v>
      </c>
      <c r="D551" s="58" t="s">
        <v>114</v>
      </c>
      <c r="E551" s="58"/>
      <c r="F551" s="58">
        <v>3055767</v>
      </c>
      <c r="G551" s="58">
        <f>+IF(F551&gt;K551+100000,F551-K551,0)</f>
        <v>1312147</v>
      </c>
      <c r="H551" s="58">
        <v>106381</v>
      </c>
      <c r="I551" s="58">
        <v>0</v>
      </c>
      <c r="J551" s="58">
        <v>0</v>
      </c>
      <c r="K551" s="58">
        <v>1743620</v>
      </c>
      <c r="L551" s="12" t="s">
        <v>88</v>
      </c>
      <c r="M551" s="12" t="s">
        <v>89</v>
      </c>
      <c r="N551" s="12" t="s">
        <v>10</v>
      </c>
      <c r="O551" s="12">
        <v>4</v>
      </c>
      <c r="P551" s="12">
        <v>0</v>
      </c>
      <c r="Q551" s="12">
        <v>0</v>
      </c>
      <c r="R551" s="12">
        <v>13052</v>
      </c>
      <c r="S551" s="59">
        <v>4.5753424657534243</v>
      </c>
      <c r="T551" s="59">
        <v>44.575342465753423</v>
      </c>
      <c r="U551" s="12">
        <v>1</v>
      </c>
      <c r="V551" s="12">
        <v>2</v>
      </c>
      <c r="W551" s="12">
        <v>1</v>
      </c>
      <c r="X551" s="12">
        <v>2</v>
      </c>
      <c r="Y551" s="12">
        <v>3</v>
      </c>
      <c r="Z551" s="58">
        <v>41508.358048470451</v>
      </c>
      <c r="AA551" s="58">
        <v>1058000</v>
      </c>
      <c r="AB551" s="58">
        <v>1058000</v>
      </c>
      <c r="AC551" s="58" t="s">
        <v>0</v>
      </c>
    </row>
    <row r="552" spans="1:29" x14ac:dyDescent="0.3">
      <c r="A552" s="57">
        <v>84462006</v>
      </c>
      <c r="B552" s="12" t="s">
        <v>3122</v>
      </c>
      <c r="C552" s="58" t="s">
        <v>105</v>
      </c>
      <c r="D552" s="58" t="s">
        <v>115</v>
      </c>
      <c r="E552" s="58"/>
      <c r="F552" s="58">
        <v>6461985</v>
      </c>
      <c r="G552" s="58">
        <f>+IF(F552&gt;K552+100000,F552-K552,0)</f>
        <v>4407165</v>
      </c>
      <c r="H552" s="58">
        <v>241885</v>
      </c>
      <c r="I552" s="58">
        <v>0</v>
      </c>
      <c r="J552" s="58">
        <v>1200000</v>
      </c>
      <c r="K552" s="58">
        <v>2054820</v>
      </c>
      <c r="L552" s="12" t="s">
        <v>87</v>
      </c>
      <c r="M552" s="12" t="s">
        <v>89</v>
      </c>
      <c r="N552" s="12" t="s">
        <v>10</v>
      </c>
      <c r="O552" s="12">
        <v>4</v>
      </c>
      <c r="P552" s="12">
        <v>0</v>
      </c>
      <c r="Q552" s="12">
        <v>0</v>
      </c>
      <c r="R552" s="12">
        <v>13838</v>
      </c>
      <c r="S552" s="59">
        <v>5.484931506849315</v>
      </c>
      <c r="T552" s="59">
        <v>47.654794520547945</v>
      </c>
      <c r="U552" s="12">
        <v>1</v>
      </c>
      <c r="V552" s="12">
        <v>2</v>
      </c>
      <c r="W552" s="12">
        <v>1</v>
      </c>
      <c r="X552" s="12">
        <v>2</v>
      </c>
      <c r="Y552" s="12">
        <v>1</v>
      </c>
      <c r="Z552" s="58">
        <v>43087.495165654735</v>
      </c>
      <c r="AA552" s="58">
        <v>1937000</v>
      </c>
      <c r="AB552" s="58">
        <v>1739000</v>
      </c>
      <c r="AC552" s="58" t="s">
        <v>0</v>
      </c>
    </row>
    <row r="553" spans="1:29" x14ac:dyDescent="0.3">
      <c r="A553" s="57">
        <v>2224640224</v>
      </c>
      <c r="B553" s="12" t="s">
        <v>3649</v>
      </c>
      <c r="C553" s="58" t="s">
        <v>105</v>
      </c>
      <c r="D553" s="58" t="s">
        <v>114</v>
      </c>
      <c r="E553" s="58">
        <v>148860</v>
      </c>
      <c r="F553" s="58">
        <v>4672154</v>
      </c>
      <c r="G553" s="58">
        <f>+IF(F553&gt;K553+100000,F553-K553,0)</f>
        <v>1607541</v>
      </c>
      <c r="H553" s="58">
        <v>177766</v>
      </c>
      <c r="I553" s="58">
        <v>0</v>
      </c>
      <c r="J553" s="58">
        <v>2760000</v>
      </c>
      <c r="K553" s="58">
        <v>3064613</v>
      </c>
      <c r="L553" s="12" t="s">
        <v>87</v>
      </c>
      <c r="M553" s="12" t="s">
        <v>89</v>
      </c>
      <c r="N553" s="12" t="s">
        <v>10</v>
      </c>
      <c r="O553" s="12">
        <v>4</v>
      </c>
      <c r="P553" s="12">
        <v>0</v>
      </c>
      <c r="Q553" s="12">
        <v>0</v>
      </c>
      <c r="R553" s="12">
        <v>76130</v>
      </c>
      <c r="S553" s="59">
        <v>5.7534246575342465</v>
      </c>
      <c r="T553" s="59">
        <v>27.649315068493152</v>
      </c>
      <c r="U553" s="12">
        <v>1</v>
      </c>
      <c r="V553" s="12">
        <v>0</v>
      </c>
      <c r="W553" s="12">
        <v>1</v>
      </c>
      <c r="X553" s="12">
        <v>2</v>
      </c>
      <c r="Y553" s="12">
        <v>1</v>
      </c>
      <c r="Z553" s="58">
        <v>43421.161880928259</v>
      </c>
      <c r="AA553" s="58">
        <v>1952000</v>
      </c>
      <c r="AB553" s="58">
        <v>1952000</v>
      </c>
      <c r="AC553" s="58" t="s">
        <v>0</v>
      </c>
    </row>
    <row r="554" spans="1:29" x14ac:dyDescent="0.3">
      <c r="A554" s="57">
        <v>2066488226</v>
      </c>
      <c r="B554" s="12" t="s">
        <v>1098</v>
      </c>
      <c r="C554" s="58" t="s">
        <v>105</v>
      </c>
      <c r="D554" s="58" t="s">
        <v>114</v>
      </c>
      <c r="E554" s="58"/>
      <c r="F554" s="58">
        <v>1476624</v>
      </c>
      <c r="G554" s="58">
        <f>+IF(F554&gt;K554+100000,F554-K554,0)</f>
        <v>1045138</v>
      </c>
      <c r="H554" s="58">
        <v>145776</v>
      </c>
      <c r="I554" s="58">
        <v>0</v>
      </c>
      <c r="J554" s="58">
        <v>0</v>
      </c>
      <c r="K554" s="58">
        <v>431486</v>
      </c>
      <c r="L554" s="12" t="s">
        <v>88</v>
      </c>
      <c r="M554" s="12" t="s">
        <v>89</v>
      </c>
      <c r="N554" s="12" t="s">
        <v>10</v>
      </c>
      <c r="O554" s="12">
        <v>4</v>
      </c>
      <c r="P554" s="12">
        <v>0</v>
      </c>
      <c r="Q554" s="12">
        <v>0</v>
      </c>
      <c r="R554" s="12">
        <v>5001</v>
      </c>
      <c r="S554" s="59">
        <v>1.3205479452054794</v>
      </c>
      <c r="T554" s="59">
        <v>29.150684931506849</v>
      </c>
      <c r="U554" s="12">
        <v>1</v>
      </c>
      <c r="V554" s="12">
        <v>3</v>
      </c>
      <c r="W554" s="12">
        <v>2</v>
      </c>
      <c r="X554" s="12">
        <v>2</v>
      </c>
      <c r="Y554" s="12">
        <v>3</v>
      </c>
      <c r="Z554" s="58">
        <v>43443.406328613164</v>
      </c>
      <c r="AA554" s="58">
        <v>1953000</v>
      </c>
      <c r="AB554" s="58">
        <v>1953000</v>
      </c>
      <c r="AC554" s="58" t="s">
        <v>0</v>
      </c>
    </row>
    <row r="555" spans="1:29" x14ac:dyDescent="0.3">
      <c r="A555" s="57">
        <v>2008404806</v>
      </c>
      <c r="B555" s="12" t="s">
        <v>2638</v>
      </c>
      <c r="C555" s="58" t="s">
        <v>105</v>
      </c>
      <c r="D555" s="58" t="s">
        <v>30</v>
      </c>
      <c r="E555" s="58">
        <v>681501</v>
      </c>
      <c r="F555" s="58">
        <v>7070966</v>
      </c>
      <c r="G555" s="58">
        <f>+IF(F555&gt;K555+100000,F555-K555,0)</f>
        <v>5654298</v>
      </c>
      <c r="H555" s="58">
        <v>195500</v>
      </c>
      <c r="I555" s="58">
        <v>0</v>
      </c>
      <c r="J555" s="58">
        <v>1878000</v>
      </c>
      <c r="K555" s="58">
        <v>1416668</v>
      </c>
      <c r="L555" s="12" t="s">
        <v>87</v>
      </c>
      <c r="M555" s="12" t="s">
        <v>89</v>
      </c>
      <c r="N555" s="12" t="s">
        <v>10</v>
      </c>
      <c r="O555" s="12">
        <v>4</v>
      </c>
      <c r="P555" s="12">
        <v>0</v>
      </c>
      <c r="Q555" s="12">
        <v>0</v>
      </c>
      <c r="R555" s="12">
        <v>68255</v>
      </c>
      <c r="S555" s="59">
        <v>0.69041095890410964</v>
      </c>
      <c r="T555" s="59">
        <v>33.457534246575342</v>
      </c>
      <c r="U555" s="12">
        <v>1</v>
      </c>
      <c r="V555" s="12">
        <v>4</v>
      </c>
      <c r="W555" s="12">
        <v>2</v>
      </c>
      <c r="X555" s="12">
        <v>2</v>
      </c>
      <c r="Y555" s="12">
        <v>1</v>
      </c>
      <c r="Z555" s="58">
        <v>45322.186417526296</v>
      </c>
      <c r="AA555" s="58">
        <v>1622000</v>
      </c>
      <c r="AB555" s="58">
        <v>1078000</v>
      </c>
      <c r="AC555" s="58" t="s">
        <v>0</v>
      </c>
    </row>
    <row r="556" spans="1:29" x14ac:dyDescent="0.3">
      <c r="A556" s="57">
        <v>20448482</v>
      </c>
      <c r="B556" s="12" t="s">
        <v>1621</v>
      </c>
      <c r="C556" s="58" t="s">
        <v>105</v>
      </c>
      <c r="D556" s="58" t="s">
        <v>115</v>
      </c>
      <c r="E556" s="58">
        <v>644725</v>
      </c>
      <c r="F556" s="58">
        <v>4908831</v>
      </c>
      <c r="G556" s="58">
        <f>+IF(F556&gt;K556+100000,F556-K556,0)</f>
        <v>4106677</v>
      </c>
      <c r="H556" s="58">
        <v>161169</v>
      </c>
      <c r="I556" s="58">
        <v>0</v>
      </c>
      <c r="J556" s="58">
        <v>0</v>
      </c>
      <c r="K556" s="58">
        <v>802154</v>
      </c>
      <c r="L556" s="12" t="s">
        <v>88</v>
      </c>
      <c r="M556" s="12" t="s">
        <v>89</v>
      </c>
      <c r="N556" s="12" t="s">
        <v>10</v>
      </c>
      <c r="O556" s="12">
        <v>4</v>
      </c>
      <c r="P556" s="12">
        <v>0</v>
      </c>
      <c r="Q556" s="12">
        <v>0</v>
      </c>
      <c r="R556" s="12">
        <v>76130</v>
      </c>
      <c r="S556" s="59">
        <v>2.5616438356164384</v>
      </c>
      <c r="T556" s="59">
        <v>37.772602739726025</v>
      </c>
      <c r="U556" s="12">
        <v>2</v>
      </c>
      <c r="V556" s="12">
        <v>2</v>
      </c>
      <c r="W556" s="12">
        <v>1</v>
      </c>
      <c r="X556" s="12">
        <v>2</v>
      </c>
      <c r="Y556" s="12">
        <v>3</v>
      </c>
      <c r="Z556" s="58">
        <v>45690.095544788237</v>
      </c>
      <c r="AA556" s="58">
        <v>2054000</v>
      </c>
      <c r="AB556" s="58">
        <v>0</v>
      </c>
      <c r="AC556" s="58" t="s">
        <v>10</v>
      </c>
    </row>
    <row r="557" spans="1:29" x14ac:dyDescent="0.3">
      <c r="A557" s="57">
        <v>2044446668</v>
      </c>
      <c r="B557" s="12" t="s">
        <v>2399</v>
      </c>
      <c r="C557" s="58" t="s">
        <v>105</v>
      </c>
      <c r="D557" s="58" t="s">
        <v>115</v>
      </c>
      <c r="E557" s="58">
        <v>125665</v>
      </c>
      <c r="F557" s="58">
        <v>4859057</v>
      </c>
      <c r="G557" s="58">
        <f>+IF(F557&gt;K557+100000,F557-K557,0)</f>
        <v>3586387</v>
      </c>
      <c r="H557" s="58">
        <v>231206</v>
      </c>
      <c r="I557" s="58">
        <v>0</v>
      </c>
      <c r="J557" s="58">
        <v>1200000</v>
      </c>
      <c r="K557" s="58">
        <v>1272670</v>
      </c>
      <c r="L557" s="12" t="s">
        <v>87</v>
      </c>
      <c r="M557" s="12" t="s">
        <v>89</v>
      </c>
      <c r="N557" s="12" t="s">
        <v>10</v>
      </c>
      <c r="O557" s="12">
        <v>4</v>
      </c>
      <c r="P557" s="12">
        <v>0</v>
      </c>
      <c r="Q557" s="12">
        <v>0</v>
      </c>
      <c r="R557" s="12">
        <v>5001</v>
      </c>
      <c r="S557" s="59">
        <v>4.2301369863013702</v>
      </c>
      <c r="T557" s="59">
        <v>35.772602739726025</v>
      </c>
      <c r="U557" s="12">
        <v>1</v>
      </c>
      <c r="V557" s="12">
        <v>0</v>
      </c>
      <c r="W557" s="12">
        <v>2</v>
      </c>
      <c r="X557" s="12">
        <v>2</v>
      </c>
      <c r="Y557" s="12">
        <v>3</v>
      </c>
      <c r="Z557" s="58">
        <v>45712.339992473149</v>
      </c>
      <c r="AA557" s="58">
        <v>2055000</v>
      </c>
      <c r="AB557" s="58">
        <v>0</v>
      </c>
      <c r="AC557" s="58" t="s">
        <v>10</v>
      </c>
    </row>
    <row r="558" spans="1:29" x14ac:dyDescent="0.3">
      <c r="A558" s="57">
        <v>24662648</v>
      </c>
      <c r="B558" s="12" t="s">
        <v>1951</v>
      </c>
      <c r="C558" s="58" t="s">
        <v>105</v>
      </c>
      <c r="D558" s="58" t="s">
        <v>114</v>
      </c>
      <c r="E558" s="58"/>
      <c r="F558" s="58">
        <v>2971273</v>
      </c>
      <c r="G558" s="58">
        <f>+IF(F558&gt;K558+100000,F558-K558,0)</f>
        <v>1978653</v>
      </c>
      <c r="H558" s="58">
        <v>110130</v>
      </c>
      <c r="I558" s="58">
        <v>0</v>
      </c>
      <c r="J558" s="58">
        <v>0</v>
      </c>
      <c r="K558" s="58">
        <v>992620</v>
      </c>
      <c r="L558" s="12" t="s">
        <v>88</v>
      </c>
      <c r="M558" s="12" t="s">
        <v>89</v>
      </c>
      <c r="N558" s="12" t="s">
        <v>10</v>
      </c>
      <c r="O558" s="12">
        <v>4</v>
      </c>
      <c r="P558" s="12">
        <v>0</v>
      </c>
      <c r="Q558" s="12">
        <v>0</v>
      </c>
      <c r="R558" s="12">
        <v>68255</v>
      </c>
      <c r="S558" s="59">
        <v>2.5342465753424657</v>
      </c>
      <c r="T558" s="59">
        <v>45.350684931506848</v>
      </c>
      <c r="U558" s="12">
        <v>1</v>
      </c>
      <c r="V558" s="12">
        <v>1</v>
      </c>
      <c r="W558" s="12">
        <v>1</v>
      </c>
      <c r="X558" s="12">
        <v>2</v>
      </c>
      <c r="Y558" s="12">
        <v>3</v>
      </c>
      <c r="Z558" s="58">
        <v>46843.797921338759</v>
      </c>
      <c r="AA558" s="58">
        <v>1301000</v>
      </c>
      <c r="AB558" s="58">
        <v>1301000</v>
      </c>
      <c r="AC558" s="58" t="s">
        <v>0</v>
      </c>
    </row>
    <row r="559" spans="1:29" x14ac:dyDescent="0.3">
      <c r="A559" s="57">
        <v>2262206848</v>
      </c>
      <c r="B559" s="12" t="s">
        <v>3701</v>
      </c>
      <c r="C559" s="58" t="s">
        <v>105</v>
      </c>
      <c r="D559" s="58" t="s">
        <v>116</v>
      </c>
      <c r="E559" s="58">
        <v>733662</v>
      </c>
      <c r="F559" s="58">
        <v>34048052</v>
      </c>
      <c r="G559" s="58">
        <f>+IF(F559&gt;K559+100000,F559-K559,0)</f>
        <v>30911932</v>
      </c>
      <c r="H559" s="58">
        <v>795554</v>
      </c>
      <c r="I559" s="58">
        <v>0</v>
      </c>
      <c r="J559" s="58">
        <v>30536000</v>
      </c>
      <c r="K559" s="58">
        <v>3136120</v>
      </c>
      <c r="L559" s="12" t="s">
        <v>86</v>
      </c>
      <c r="M559" s="12" t="s">
        <v>89</v>
      </c>
      <c r="N559" s="12" t="s">
        <v>10</v>
      </c>
      <c r="O559" s="12">
        <v>4</v>
      </c>
      <c r="P559" s="12">
        <v>0</v>
      </c>
      <c r="Q559" s="12">
        <v>0</v>
      </c>
      <c r="R559" s="12">
        <v>5088</v>
      </c>
      <c r="S559" s="59">
        <v>3.6575342465753424</v>
      </c>
      <c r="T559" s="59">
        <v>29.61917808219178</v>
      </c>
      <c r="U559" s="12">
        <v>1</v>
      </c>
      <c r="V559" s="12">
        <v>3</v>
      </c>
      <c r="W559" s="12">
        <v>3</v>
      </c>
      <c r="X559" s="12">
        <v>2</v>
      </c>
      <c r="Y559" s="12">
        <v>1</v>
      </c>
      <c r="Z559" s="58">
        <v>47069.251301252152</v>
      </c>
      <c r="AA559" s="58">
        <v>2116000</v>
      </c>
      <c r="AB559" s="58">
        <v>0</v>
      </c>
      <c r="AC559" s="58" t="s">
        <v>10</v>
      </c>
    </row>
    <row r="560" spans="1:29" x14ac:dyDescent="0.3">
      <c r="A560" s="57">
        <v>2224620204</v>
      </c>
      <c r="B560" s="12" t="s">
        <v>2445</v>
      </c>
      <c r="C560" s="58" t="s">
        <v>105</v>
      </c>
      <c r="D560" s="58" t="s">
        <v>114</v>
      </c>
      <c r="E560" s="58">
        <v>74750</v>
      </c>
      <c r="F560" s="58">
        <v>2707558</v>
      </c>
      <c r="G560" s="58">
        <f>+IF(F560&gt;K560+100000,F560-K560,0)</f>
        <v>1412756</v>
      </c>
      <c r="H560" s="58">
        <v>100631</v>
      </c>
      <c r="I560" s="58">
        <v>0</v>
      </c>
      <c r="J560" s="58">
        <v>0</v>
      </c>
      <c r="K560" s="58">
        <v>1294802</v>
      </c>
      <c r="L560" s="12" t="s">
        <v>88</v>
      </c>
      <c r="M560" s="12" t="s">
        <v>89</v>
      </c>
      <c r="N560" s="12" t="s">
        <v>10</v>
      </c>
      <c r="O560" s="12">
        <v>4</v>
      </c>
      <c r="P560" s="12">
        <v>0</v>
      </c>
      <c r="Q560" s="12">
        <v>0</v>
      </c>
      <c r="R560" s="12">
        <v>76130</v>
      </c>
      <c r="S560" s="59">
        <v>4.3068493150684928</v>
      </c>
      <c r="T560" s="59">
        <v>32.438356164383563</v>
      </c>
      <c r="U560" s="12">
        <v>1</v>
      </c>
      <c r="V560" s="12">
        <v>2</v>
      </c>
      <c r="W560" s="12">
        <v>1</v>
      </c>
      <c r="X560" s="12">
        <v>2</v>
      </c>
      <c r="Y560" s="12">
        <v>3</v>
      </c>
      <c r="Z560" s="58">
        <v>47180.473539676663</v>
      </c>
      <c r="AA560" s="58">
        <v>2121000</v>
      </c>
      <c r="AB560" s="58">
        <v>0</v>
      </c>
      <c r="AC560" s="58" t="s">
        <v>10</v>
      </c>
    </row>
    <row r="561" spans="1:29" x14ac:dyDescent="0.3">
      <c r="A561" s="57">
        <v>22862226</v>
      </c>
      <c r="B561" s="12" t="s">
        <v>2951</v>
      </c>
      <c r="C561" s="58" t="s">
        <v>105</v>
      </c>
      <c r="D561" s="58" t="s">
        <v>30</v>
      </c>
      <c r="E561" s="58">
        <v>2173877</v>
      </c>
      <c r="F561" s="58">
        <v>7912699</v>
      </c>
      <c r="G561" s="58">
        <f>+IF(F561&gt;K561+100000,F561-K561,0)</f>
        <v>6115442</v>
      </c>
      <c r="H561" s="58">
        <v>233217</v>
      </c>
      <c r="I561" s="58">
        <v>0</v>
      </c>
      <c r="J561" s="58">
        <v>5848135</v>
      </c>
      <c r="K561" s="58">
        <v>1797257</v>
      </c>
      <c r="L561" s="12" t="s">
        <v>87</v>
      </c>
      <c r="M561" s="12" t="s">
        <v>89</v>
      </c>
      <c r="N561" s="12" t="s">
        <v>10</v>
      </c>
      <c r="O561" s="12">
        <v>4</v>
      </c>
      <c r="P561" s="12">
        <v>0</v>
      </c>
      <c r="Q561" s="12">
        <v>0</v>
      </c>
      <c r="R561" s="12">
        <v>52001</v>
      </c>
      <c r="S561" s="59">
        <v>3.010958904109589</v>
      </c>
      <c r="T561" s="59">
        <v>40.06849315068493</v>
      </c>
      <c r="U561" s="12">
        <v>1</v>
      </c>
      <c r="V561" s="12">
        <v>0</v>
      </c>
      <c r="W561" s="12">
        <v>2</v>
      </c>
      <c r="X561" s="12">
        <v>3</v>
      </c>
      <c r="Y561" s="12">
        <v>3</v>
      </c>
      <c r="Z561" s="58">
        <v>47510.984495933561</v>
      </c>
      <c r="AA561" s="58">
        <v>1211000</v>
      </c>
      <c r="AB561" s="58">
        <v>0</v>
      </c>
      <c r="AC561" s="58" t="s">
        <v>10</v>
      </c>
    </row>
    <row r="562" spans="1:29" x14ac:dyDescent="0.3">
      <c r="A562" s="57">
        <v>2224626686</v>
      </c>
      <c r="B562" s="12" t="s">
        <v>3660</v>
      </c>
      <c r="C562" s="58" t="s">
        <v>105</v>
      </c>
      <c r="D562" s="58" t="s">
        <v>115</v>
      </c>
      <c r="E562" s="58">
        <v>255400</v>
      </c>
      <c r="F562" s="58">
        <v>5432677</v>
      </c>
      <c r="G562" s="58">
        <f>+IF(F562&gt;K562+100000,F562-K562,0)</f>
        <v>2354626</v>
      </c>
      <c r="H562" s="58">
        <v>277996</v>
      </c>
      <c r="I562" s="58">
        <v>0</v>
      </c>
      <c r="J562" s="58">
        <v>2000000</v>
      </c>
      <c r="K562" s="58">
        <v>3078051</v>
      </c>
      <c r="L562" s="12" t="s">
        <v>87</v>
      </c>
      <c r="M562" s="12" t="s">
        <v>89</v>
      </c>
      <c r="N562" s="12" t="s">
        <v>10</v>
      </c>
      <c r="O562" s="12">
        <v>4</v>
      </c>
      <c r="P562" s="12">
        <v>0</v>
      </c>
      <c r="Q562" s="12">
        <v>0</v>
      </c>
      <c r="R562" s="12">
        <v>76130</v>
      </c>
      <c r="S562" s="59">
        <v>5.7150684931506852</v>
      </c>
      <c r="T562" s="59">
        <v>29.660273972602738</v>
      </c>
      <c r="U562" s="12">
        <v>2</v>
      </c>
      <c r="V562" s="12">
        <v>2</v>
      </c>
      <c r="W562" s="12">
        <v>2</v>
      </c>
      <c r="X562" s="12">
        <v>2</v>
      </c>
      <c r="Y562" s="12">
        <v>3</v>
      </c>
      <c r="Z562" s="58">
        <v>47864.08016931374</v>
      </c>
      <c r="AA562" s="58">
        <v>1220000</v>
      </c>
      <c r="AB562" s="58">
        <v>0</v>
      </c>
      <c r="AC562" s="58" t="s">
        <v>10</v>
      </c>
    </row>
    <row r="563" spans="1:29" x14ac:dyDescent="0.3">
      <c r="A563" s="57">
        <v>66068808</v>
      </c>
      <c r="B563" s="12" t="s">
        <v>4218</v>
      </c>
      <c r="C563" s="58" t="s">
        <v>105</v>
      </c>
      <c r="D563" s="58" t="s">
        <v>115</v>
      </c>
      <c r="E563" s="58"/>
      <c r="F563" s="58">
        <v>10916478</v>
      </c>
      <c r="G563" s="58">
        <f>+IF(F563&gt;K563+100000,F563-K563,0)</f>
        <v>4265558</v>
      </c>
      <c r="H563" s="58">
        <v>296942</v>
      </c>
      <c r="I563" s="58">
        <v>0</v>
      </c>
      <c r="J563" s="58">
        <v>4198196</v>
      </c>
      <c r="K563" s="58">
        <v>6650920</v>
      </c>
      <c r="L563" s="12" t="s">
        <v>87</v>
      </c>
      <c r="M563" s="12" t="s">
        <v>89</v>
      </c>
      <c r="N563" s="12" t="s">
        <v>10</v>
      </c>
      <c r="O563" s="12">
        <v>4</v>
      </c>
      <c r="P563" s="12">
        <v>0</v>
      </c>
      <c r="Q563" s="12">
        <v>0</v>
      </c>
      <c r="R563" s="12">
        <v>76130</v>
      </c>
      <c r="S563" s="59">
        <v>12.416438356164383</v>
      </c>
      <c r="T563" s="59">
        <v>41.169863013698631</v>
      </c>
      <c r="U563" s="12">
        <v>2</v>
      </c>
      <c r="V563" s="12">
        <v>2</v>
      </c>
      <c r="W563" s="12">
        <v>2</v>
      </c>
      <c r="X563" s="12">
        <v>2</v>
      </c>
      <c r="Y563" s="12">
        <v>3</v>
      </c>
      <c r="Z563" s="58">
        <v>48070.251447072733</v>
      </c>
      <c r="AA563" s="58">
        <v>2161000</v>
      </c>
      <c r="AB563" s="58">
        <v>2161000</v>
      </c>
      <c r="AC563" s="58" t="s">
        <v>0</v>
      </c>
    </row>
    <row r="564" spans="1:29" x14ac:dyDescent="0.3">
      <c r="A564" s="57">
        <v>2004824460</v>
      </c>
      <c r="B564" s="12" t="s">
        <v>1435</v>
      </c>
      <c r="C564" s="58" t="s">
        <v>105</v>
      </c>
      <c r="D564" s="58" t="s">
        <v>115</v>
      </c>
      <c r="E564" s="58">
        <v>1910939</v>
      </c>
      <c r="F564" s="58">
        <v>4763378</v>
      </c>
      <c r="G564" s="58">
        <f>+IF(F564&gt;K564+100000,F564-K564,0)</f>
        <v>4097866</v>
      </c>
      <c r="H564" s="58">
        <v>195543</v>
      </c>
      <c r="I564" s="58">
        <v>0</v>
      </c>
      <c r="J564" s="58">
        <v>1005002</v>
      </c>
      <c r="K564" s="58">
        <v>665512</v>
      </c>
      <c r="L564" s="12" t="s">
        <v>87</v>
      </c>
      <c r="M564" s="12" t="s">
        <v>89</v>
      </c>
      <c r="N564" s="12" t="s">
        <v>10</v>
      </c>
      <c r="O564" s="12">
        <v>4</v>
      </c>
      <c r="P564" s="12">
        <v>0</v>
      </c>
      <c r="Q564" s="12">
        <v>0</v>
      </c>
      <c r="R564" s="12">
        <v>23686</v>
      </c>
      <c r="S564" s="59">
        <v>2.1013698630136988</v>
      </c>
      <c r="T564" s="59">
        <v>30.079452054794519</v>
      </c>
      <c r="U564" s="12">
        <v>2</v>
      </c>
      <c r="V564" s="12">
        <v>4</v>
      </c>
      <c r="W564" s="12">
        <v>2</v>
      </c>
      <c r="X564" s="12">
        <v>2</v>
      </c>
      <c r="Y564" s="12">
        <v>1</v>
      </c>
      <c r="Z564" s="58">
        <v>48374.107253085123</v>
      </c>
      <c r="AA564" s="58">
        <v>1233000</v>
      </c>
      <c r="AB564" s="58">
        <v>0</v>
      </c>
      <c r="AC564" s="58" t="s">
        <v>17</v>
      </c>
    </row>
    <row r="565" spans="1:29" x14ac:dyDescent="0.3">
      <c r="A565" s="57">
        <v>2044006264</v>
      </c>
      <c r="B565" s="12" t="s">
        <v>2021</v>
      </c>
      <c r="C565" s="58" t="s">
        <v>105</v>
      </c>
      <c r="D565" s="58" t="s">
        <v>114</v>
      </c>
      <c r="E565" s="58">
        <v>121400</v>
      </c>
      <c r="F565" s="58">
        <v>2782053</v>
      </c>
      <c r="G565" s="58">
        <f>+IF(F565&gt;K565+100000,F565-K565,0)</f>
        <v>1755433</v>
      </c>
      <c r="H565" s="58">
        <v>167777</v>
      </c>
      <c r="I565" s="58">
        <v>0</v>
      </c>
      <c r="J565" s="58">
        <v>2500000</v>
      </c>
      <c r="K565" s="58">
        <v>1026620</v>
      </c>
      <c r="L565" s="12" t="s">
        <v>87</v>
      </c>
      <c r="M565" s="12" t="s">
        <v>89</v>
      </c>
      <c r="N565" s="12" t="s">
        <v>10</v>
      </c>
      <c r="O565" s="12">
        <v>4</v>
      </c>
      <c r="P565" s="12">
        <v>0</v>
      </c>
      <c r="Q565" s="12">
        <v>0</v>
      </c>
      <c r="R565" s="12">
        <v>13052</v>
      </c>
      <c r="S565" s="59">
        <v>2.6109589041095891</v>
      </c>
      <c r="T565" s="59">
        <v>35.901369863013699</v>
      </c>
      <c r="U565" s="12">
        <v>2</v>
      </c>
      <c r="V565" s="12">
        <v>2</v>
      </c>
      <c r="W565" s="12">
        <v>1</v>
      </c>
      <c r="X565" s="12">
        <v>2</v>
      </c>
      <c r="Y565" s="12">
        <v>1</v>
      </c>
      <c r="Z565" s="58">
        <v>48461.469030675704</v>
      </c>
      <c r="AA565" s="58">
        <v>1770000</v>
      </c>
      <c r="AB565" s="58">
        <v>0</v>
      </c>
      <c r="AC565" s="58" t="s">
        <v>10</v>
      </c>
    </row>
    <row r="566" spans="1:29" x14ac:dyDescent="0.3">
      <c r="A566" s="57">
        <v>2002464664</v>
      </c>
      <c r="B566" s="12" t="s">
        <v>3488</v>
      </c>
      <c r="C566" s="58" t="s">
        <v>105</v>
      </c>
      <c r="D566" s="58" t="s">
        <v>115</v>
      </c>
      <c r="E566" s="58">
        <v>319296</v>
      </c>
      <c r="F566" s="58">
        <v>7762322</v>
      </c>
      <c r="G566" s="58">
        <f>+IF(F566&gt;K566+100000,F566-K566,0)</f>
        <v>4974139</v>
      </c>
      <c r="H566" s="58">
        <v>230013</v>
      </c>
      <c r="I566" s="58">
        <v>0</v>
      </c>
      <c r="J566" s="58">
        <v>5329652</v>
      </c>
      <c r="K566" s="58">
        <v>2788183</v>
      </c>
      <c r="L566" s="12" t="s">
        <v>87</v>
      </c>
      <c r="M566" s="12" t="s">
        <v>89</v>
      </c>
      <c r="N566" s="12" t="s">
        <v>10</v>
      </c>
      <c r="O566" s="12">
        <v>4</v>
      </c>
      <c r="P566" s="12">
        <v>0</v>
      </c>
      <c r="Q566" s="12">
        <v>0</v>
      </c>
      <c r="R566" s="12">
        <v>11001</v>
      </c>
      <c r="S566" s="59">
        <v>4.8739726027397259</v>
      </c>
      <c r="T566" s="59">
        <v>37.901369863013699</v>
      </c>
      <c r="U566" s="12">
        <v>2</v>
      </c>
      <c r="V566" s="12">
        <v>0</v>
      </c>
      <c r="W566" s="12">
        <v>1</v>
      </c>
      <c r="X566" s="12">
        <v>2</v>
      </c>
      <c r="Y566" s="12">
        <v>1</v>
      </c>
      <c r="Z566" s="58">
        <v>48609.504368671907</v>
      </c>
      <c r="AA566" s="58">
        <v>1239000</v>
      </c>
      <c r="AB566" s="58">
        <v>0</v>
      </c>
      <c r="AC566" s="58" t="s">
        <v>10</v>
      </c>
    </row>
    <row r="567" spans="1:29" x14ac:dyDescent="0.3">
      <c r="A567" s="57">
        <v>2244048066</v>
      </c>
      <c r="B567" s="12" t="s">
        <v>2314</v>
      </c>
      <c r="C567" s="58" t="s">
        <v>105</v>
      </c>
      <c r="D567" s="58" t="s">
        <v>30</v>
      </c>
      <c r="E567" s="58">
        <v>1747598</v>
      </c>
      <c r="F567" s="58">
        <v>8385254</v>
      </c>
      <c r="G567" s="58">
        <f>+IF(F567&gt;K567+100000,F567-K567,0)</f>
        <v>7169923</v>
      </c>
      <c r="H567" s="58">
        <v>318517</v>
      </c>
      <c r="I567" s="58">
        <v>0</v>
      </c>
      <c r="J567" s="58">
        <v>1286000</v>
      </c>
      <c r="K567" s="58">
        <v>1215331</v>
      </c>
      <c r="L567" s="12" t="s">
        <v>87</v>
      </c>
      <c r="M567" s="12" t="s">
        <v>89</v>
      </c>
      <c r="N567" s="12" t="s">
        <v>10</v>
      </c>
      <c r="O567" s="12">
        <v>4</v>
      </c>
      <c r="P567" s="12">
        <v>0</v>
      </c>
      <c r="Q567" s="12">
        <v>0</v>
      </c>
      <c r="R567" s="12">
        <v>76130</v>
      </c>
      <c r="S567" s="59">
        <v>4.1013698630136988</v>
      </c>
      <c r="T567" s="59">
        <v>29.36986301369863</v>
      </c>
      <c r="U567" s="12">
        <v>2</v>
      </c>
      <c r="V567" s="12">
        <v>0</v>
      </c>
      <c r="W567" s="12">
        <v>1</v>
      </c>
      <c r="X567" s="12">
        <v>2</v>
      </c>
      <c r="Y567" s="12">
        <v>3</v>
      </c>
      <c r="Z567" s="58">
        <v>49197.997157638885</v>
      </c>
      <c r="AA567" s="58">
        <v>1254000</v>
      </c>
      <c r="AB567" s="58">
        <v>1254000</v>
      </c>
      <c r="AC567" s="58" t="s">
        <v>0</v>
      </c>
    </row>
    <row r="568" spans="1:29" x14ac:dyDescent="0.3">
      <c r="A568" s="57">
        <v>44604406</v>
      </c>
      <c r="B568" s="12" t="s">
        <v>2141</v>
      </c>
      <c r="C568" s="58" t="s">
        <v>105</v>
      </c>
      <c r="D568" s="58" t="s">
        <v>30</v>
      </c>
      <c r="E568" s="58">
        <v>1870216</v>
      </c>
      <c r="F568" s="58">
        <v>9418047</v>
      </c>
      <c r="G568" s="58">
        <f>+IF(F568&gt;K568+100000,F568-K568,0)</f>
        <v>8317294</v>
      </c>
      <c r="H568" s="58">
        <v>387024</v>
      </c>
      <c r="I568" s="58">
        <v>0</v>
      </c>
      <c r="J568" s="58">
        <v>2340206</v>
      </c>
      <c r="K568" s="58">
        <v>1100753</v>
      </c>
      <c r="L568" s="12" t="s">
        <v>87</v>
      </c>
      <c r="M568" s="12" t="s">
        <v>89</v>
      </c>
      <c r="N568" s="12" t="s">
        <v>10</v>
      </c>
      <c r="O568" s="12">
        <v>4</v>
      </c>
      <c r="P568" s="12">
        <v>0</v>
      </c>
      <c r="Q568" s="12">
        <v>0</v>
      </c>
      <c r="R568" s="12">
        <v>5001</v>
      </c>
      <c r="S568" s="59">
        <v>3.6410958904109587</v>
      </c>
      <c r="T568" s="59">
        <v>47.065753424657537</v>
      </c>
      <c r="U568" s="12">
        <v>2</v>
      </c>
      <c r="V568" s="12">
        <v>2</v>
      </c>
      <c r="W568" s="12">
        <v>1</v>
      </c>
      <c r="X568" s="12">
        <v>2</v>
      </c>
      <c r="Y568" s="12">
        <v>2</v>
      </c>
      <c r="Z568" s="58">
        <v>49249.207174372525</v>
      </c>
      <c r="AA568" s="58">
        <v>2214000</v>
      </c>
      <c r="AB568" s="58">
        <v>0</v>
      </c>
      <c r="AC568" s="58" t="s">
        <v>10</v>
      </c>
    </row>
    <row r="569" spans="1:29" x14ac:dyDescent="0.3">
      <c r="A569" s="57">
        <v>8048666</v>
      </c>
      <c r="B569" s="12" t="s">
        <v>2313</v>
      </c>
      <c r="C569" s="58" t="s">
        <v>105</v>
      </c>
      <c r="D569" s="58" t="s">
        <v>114</v>
      </c>
      <c r="E569" s="58"/>
      <c r="F569" s="58">
        <v>2703086</v>
      </c>
      <c r="G569" s="58">
        <f>+IF(F569&gt;K569+100000,F569-K569,0)</f>
        <v>1488266</v>
      </c>
      <c r="H569" s="58">
        <v>129383</v>
      </c>
      <c r="I569" s="58">
        <v>0</v>
      </c>
      <c r="J569" s="58">
        <v>0</v>
      </c>
      <c r="K569" s="58">
        <v>1214820</v>
      </c>
      <c r="L569" s="12" t="s">
        <v>88</v>
      </c>
      <c r="M569" s="12" t="s">
        <v>89</v>
      </c>
      <c r="N569" s="12" t="s">
        <v>10</v>
      </c>
      <c r="O569" s="12">
        <v>4</v>
      </c>
      <c r="P569" s="12">
        <v>0</v>
      </c>
      <c r="Q569" s="12">
        <v>0</v>
      </c>
      <c r="R569" s="12">
        <v>68432</v>
      </c>
      <c r="S569" s="59">
        <v>5.484931506849315</v>
      </c>
      <c r="T569" s="59">
        <v>37.805479452054797</v>
      </c>
      <c r="U569" s="12">
        <v>1</v>
      </c>
      <c r="V569" s="12">
        <v>2</v>
      </c>
      <c r="W569" s="12">
        <v>2</v>
      </c>
      <c r="X569" s="12">
        <v>3</v>
      </c>
      <c r="Y569" s="12">
        <v>3</v>
      </c>
      <c r="Z569" s="58">
        <v>49346.660109539043</v>
      </c>
      <c r="AA569" s="58">
        <v>1476000</v>
      </c>
      <c r="AB569" s="58">
        <v>0</v>
      </c>
      <c r="AC569" s="58" t="s">
        <v>10</v>
      </c>
    </row>
    <row r="570" spans="1:29" x14ac:dyDescent="0.3">
      <c r="A570" s="57">
        <v>2068888248</v>
      </c>
      <c r="B570" s="12" t="s">
        <v>3246</v>
      </c>
      <c r="C570" s="58" t="s">
        <v>105</v>
      </c>
      <c r="D570" s="58" t="s">
        <v>115</v>
      </c>
      <c r="E570" s="58">
        <v>23720</v>
      </c>
      <c r="F570" s="58">
        <v>4892234</v>
      </c>
      <c r="G570" s="58">
        <f>+IF(F570&gt;K570+100000,F570-K570,0)</f>
        <v>2633970</v>
      </c>
      <c r="H570" s="58">
        <v>177766</v>
      </c>
      <c r="I570" s="58">
        <v>0</v>
      </c>
      <c r="J570" s="58">
        <v>2800000</v>
      </c>
      <c r="K570" s="58">
        <v>2258264</v>
      </c>
      <c r="L570" s="12" t="s">
        <v>87</v>
      </c>
      <c r="M570" s="12" t="s">
        <v>89</v>
      </c>
      <c r="N570" s="12" t="s">
        <v>10</v>
      </c>
      <c r="O570" s="12">
        <v>4</v>
      </c>
      <c r="P570" s="12">
        <v>0</v>
      </c>
      <c r="Q570" s="12">
        <v>0</v>
      </c>
      <c r="R570" s="12">
        <v>76130</v>
      </c>
      <c r="S570" s="59">
        <v>6.9150684931506845</v>
      </c>
      <c r="T570" s="59">
        <v>34.446575342465756</v>
      </c>
      <c r="U570" s="12">
        <v>2</v>
      </c>
      <c r="V570" s="12">
        <v>2</v>
      </c>
      <c r="W570" s="12">
        <v>1</v>
      </c>
      <c r="X570" s="12">
        <v>2</v>
      </c>
      <c r="Y570" s="12">
        <v>4</v>
      </c>
      <c r="Z570" s="58">
        <v>49354.928568030075</v>
      </c>
      <c r="AA570" s="58">
        <v>1258000</v>
      </c>
      <c r="AB570" s="58">
        <v>0</v>
      </c>
      <c r="AC570" s="58" t="s">
        <v>10</v>
      </c>
    </row>
    <row r="571" spans="1:29" x14ac:dyDescent="0.3">
      <c r="A571" s="57">
        <v>2082802806</v>
      </c>
      <c r="B571" s="12" t="s">
        <v>2274</v>
      </c>
      <c r="C571" s="58" t="s">
        <v>105</v>
      </c>
      <c r="D571" s="58" t="s">
        <v>114</v>
      </c>
      <c r="E571" s="58"/>
      <c r="F571" s="58">
        <v>3016141</v>
      </c>
      <c r="G571" s="58">
        <f>+IF(F571&gt;K571+100000,F571-K571,0)</f>
        <v>1828021</v>
      </c>
      <c r="H571" s="58">
        <v>127258.99999999999</v>
      </c>
      <c r="I571" s="58">
        <v>0</v>
      </c>
      <c r="J571" s="58">
        <v>0</v>
      </c>
      <c r="K571" s="58">
        <v>1188120</v>
      </c>
      <c r="L571" s="12" t="s">
        <v>88</v>
      </c>
      <c r="M571" s="12" t="s">
        <v>89</v>
      </c>
      <c r="N571" s="12" t="s">
        <v>10</v>
      </c>
      <c r="O571" s="12">
        <v>4</v>
      </c>
      <c r="P571" s="12">
        <v>0</v>
      </c>
      <c r="Q571" s="12">
        <v>0</v>
      </c>
      <c r="R571" s="12">
        <v>68255</v>
      </c>
      <c r="S571" s="59">
        <v>3.0684931506849313</v>
      </c>
      <c r="T571" s="59">
        <v>28</v>
      </c>
      <c r="U571" s="12">
        <v>1</v>
      </c>
      <c r="V571" s="12">
        <v>1</v>
      </c>
      <c r="W571" s="12">
        <v>1</v>
      </c>
      <c r="X571" s="12">
        <v>2</v>
      </c>
      <c r="Y571" s="12">
        <v>3</v>
      </c>
      <c r="Z571" s="58">
        <v>49427.162755851743</v>
      </c>
      <c r="AA571" s="58">
        <v>2222000</v>
      </c>
      <c r="AB571" s="58">
        <v>0</v>
      </c>
      <c r="AC571" s="58" t="s">
        <v>10</v>
      </c>
    </row>
    <row r="572" spans="1:29" x14ac:dyDescent="0.3">
      <c r="A572" s="57">
        <v>2040644266</v>
      </c>
      <c r="B572" s="12" t="s">
        <v>2670</v>
      </c>
      <c r="C572" s="58" t="s">
        <v>105</v>
      </c>
      <c r="D572" s="58" t="s">
        <v>114</v>
      </c>
      <c r="E572" s="58"/>
      <c r="F572" s="58">
        <v>2911661</v>
      </c>
      <c r="G572" s="58">
        <f>+IF(F572&gt;K572+100000,F572-K572,0)</f>
        <v>1467541</v>
      </c>
      <c r="H572" s="58">
        <v>143680</v>
      </c>
      <c r="I572" s="58">
        <v>0</v>
      </c>
      <c r="J572" s="58">
        <v>0</v>
      </c>
      <c r="K572" s="58">
        <v>1444120</v>
      </c>
      <c r="L572" s="12" t="s">
        <v>88</v>
      </c>
      <c r="M572" s="12" t="s">
        <v>89</v>
      </c>
      <c r="N572" s="12" t="s">
        <v>10</v>
      </c>
      <c r="O572" s="12">
        <v>4</v>
      </c>
      <c r="P572" s="12">
        <v>0</v>
      </c>
      <c r="Q572" s="12">
        <v>0</v>
      </c>
      <c r="R572" s="12">
        <v>13647</v>
      </c>
      <c r="S572" s="59">
        <v>3.7424657534246575</v>
      </c>
      <c r="T572" s="59">
        <v>33.665753424657531</v>
      </c>
      <c r="U572" s="12">
        <v>1</v>
      </c>
      <c r="V572" s="12">
        <v>2</v>
      </c>
      <c r="W572" s="12">
        <v>1</v>
      </c>
      <c r="X572" s="12">
        <v>2</v>
      </c>
      <c r="Y572" s="12">
        <v>3</v>
      </c>
      <c r="Z572" s="58">
        <v>49471.651651221546</v>
      </c>
      <c r="AA572" s="58">
        <v>2224000</v>
      </c>
      <c r="AB572" s="58">
        <v>0</v>
      </c>
      <c r="AC572" s="58" t="s">
        <v>17</v>
      </c>
    </row>
    <row r="573" spans="1:29" x14ac:dyDescent="0.3">
      <c r="A573" s="57">
        <v>44464006</v>
      </c>
      <c r="B573" s="12" t="s">
        <v>2615</v>
      </c>
      <c r="C573" s="58" t="s">
        <v>105</v>
      </c>
      <c r="D573" s="58" t="s">
        <v>115</v>
      </c>
      <c r="E573" s="58">
        <v>162400</v>
      </c>
      <c r="F573" s="58">
        <v>5723463</v>
      </c>
      <c r="G573" s="58">
        <f>+IF(F573&gt;K573+100000,F573-K573,0)</f>
        <v>4321199</v>
      </c>
      <c r="H573" s="58">
        <v>262346</v>
      </c>
      <c r="I573" s="58">
        <v>0</v>
      </c>
      <c r="J573" s="58">
        <v>0</v>
      </c>
      <c r="K573" s="58">
        <v>1402264</v>
      </c>
      <c r="L573" s="12" t="s">
        <v>88</v>
      </c>
      <c r="M573" s="12" t="s">
        <v>89</v>
      </c>
      <c r="N573" s="12" t="s">
        <v>10</v>
      </c>
      <c r="O573" s="12">
        <v>4</v>
      </c>
      <c r="P573" s="12">
        <v>0</v>
      </c>
      <c r="Q573" s="12">
        <v>0</v>
      </c>
      <c r="R573" s="12">
        <v>5001</v>
      </c>
      <c r="S573" s="59">
        <v>4.7178082191780826</v>
      </c>
      <c r="T573" s="59">
        <v>43.936986301369863</v>
      </c>
      <c r="U573" s="12">
        <v>2</v>
      </c>
      <c r="V573" s="12">
        <v>0</v>
      </c>
      <c r="W573" s="12">
        <v>1</v>
      </c>
      <c r="X573" s="12">
        <v>2</v>
      </c>
      <c r="Y573" s="12">
        <v>1</v>
      </c>
      <c r="Z573" s="58">
        <v>49645.224263698023</v>
      </c>
      <c r="AA573" s="58">
        <v>1491000</v>
      </c>
      <c r="AB573" s="58">
        <v>109000</v>
      </c>
      <c r="AC573" s="58" t="s">
        <v>0</v>
      </c>
    </row>
    <row r="574" spans="1:29" x14ac:dyDescent="0.3">
      <c r="A574" s="57">
        <v>2044024844</v>
      </c>
      <c r="B574" s="12" t="s">
        <v>1662</v>
      </c>
      <c r="C574" s="58" t="s">
        <v>105</v>
      </c>
      <c r="D574" s="58" t="s">
        <v>114</v>
      </c>
      <c r="E574" s="58"/>
      <c r="F574" s="58">
        <v>2587168</v>
      </c>
      <c r="G574" s="58">
        <f>+IF(F574&gt;K574+100000,F574-K574,0)</f>
        <v>1759048</v>
      </c>
      <c r="H574" s="58">
        <v>109160</v>
      </c>
      <c r="I574" s="58">
        <v>0</v>
      </c>
      <c r="J574" s="58">
        <v>0</v>
      </c>
      <c r="K574" s="58">
        <v>828120</v>
      </c>
      <c r="L574" s="12" t="s">
        <v>88</v>
      </c>
      <c r="M574" s="12" t="s">
        <v>89</v>
      </c>
      <c r="N574" s="12" t="s">
        <v>10</v>
      </c>
      <c r="O574" s="12">
        <v>4</v>
      </c>
      <c r="P574" s="12">
        <v>0</v>
      </c>
      <c r="Q574" s="12">
        <v>0</v>
      </c>
      <c r="R574" s="12">
        <v>13052</v>
      </c>
      <c r="S574" s="59">
        <v>3.4493150684931506</v>
      </c>
      <c r="T574" s="59">
        <v>33.021917808219179</v>
      </c>
      <c r="U574" s="12">
        <v>1</v>
      </c>
      <c r="V574" s="12">
        <v>2</v>
      </c>
      <c r="W574" s="12">
        <v>1</v>
      </c>
      <c r="X574" s="12">
        <v>2</v>
      </c>
      <c r="Y574" s="12">
        <v>3</v>
      </c>
      <c r="Z574" s="58">
        <v>49899.368198509052</v>
      </c>
      <c r="AA574" s="58">
        <v>2147000</v>
      </c>
      <c r="AB574" s="58">
        <v>0</v>
      </c>
      <c r="AC574" s="58" t="s">
        <v>10</v>
      </c>
    </row>
    <row r="575" spans="1:29" x14ac:dyDescent="0.3">
      <c r="A575" s="57">
        <v>2006028480</v>
      </c>
      <c r="B575" s="12" t="s">
        <v>939</v>
      </c>
      <c r="C575" s="58" t="s">
        <v>105</v>
      </c>
      <c r="D575" s="58" t="s">
        <v>115</v>
      </c>
      <c r="E575" s="58">
        <v>753567</v>
      </c>
      <c r="F575" s="58">
        <v>3688000</v>
      </c>
      <c r="G575" s="58">
        <f>+IF(F575&gt;K575+100000,F575-K575,0)</f>
        <v>3415440</v>
      </c>
      <c r="H575" s="58">
        <v>160500</v>
      </c>
      <c r="I575" s="58">
        <v>0</v>
      </c>
      <c r="J575" s="58">
        <v>0</v>
      </c>
      <c r="K575" s="58">
        <v>272560</v>
      </c>
      <c r="L575" s="12" t="s">
        <v>88</v>
      </c>
      <c r="M575" s="12" t="s">
        <v>89</v>
      </c>
      <c r="N575" s="12" t="s">
        <v>10</v>
      </c>
      <c r="O575" s="12">
        <v>4</v>
      </c>
      <c r="P575" s="12">
        <v>0</v>
      </c>
      <c r="Q575" s="12">
        <v>0</v>
      </c>
      <c r="R575" s="12">
        <v>68307</v>
      </c>
      <c r="S575" s="59">
        <v>0.84383561643835614</v>
      </c>
      <c r="T575" s="59">
        <v>32.62191780821918</v>
      </c>
      <c r="U575" s="12">
        <v>1</v>
      </c>
      <c r="V575" s="12">
        <v>2</v>
      </c>
      <c r="W575" s="12">
        <v>3</v>
      </c>
      <c r="X575" s="12">
        <v>2</v>
      </c>
      <c r="Y575" s="12">
        <v>3</v>
      </c>
      <c r="Z575" s="58">
        <v>49940.313387315029</v>
      </c>
      <c r="AA575" s="58">
        <v>1387000</v>
      </c>
      <c r="AB575" s="58">
        <v>1387000</v>
      </c>
      <c r="AC575" s="58" t="s">
        <v>0</v>
      </c>
    </row>
    <row r="576" spans="1:29" x14ac:dyDescent="0.3">
      <c r="A576" s="57">
        <v>66880422</v>
      </c>
      <c r="B576" s="12" t="s">
        <v>4199</v>
      </c>
      <c r="C576" s="58" t="s">
        <v>105</v>
      </c>
      <c r="D576" s="58" t="s">
        <v>115</v>
      </c>
      <c r="E576" s="58">
        <v>41882</v>
      </c>
      <c r="F576" s="58">
        <v>8486246</v>
      </c>
      <c r="G576" s="58">
        <f>+IF(F576&gt;K576+100000,F576-K576,0)</f>
        <v>2179981</v>
      </c>
      <c r="H576" s="58">
        <v>282477</v>
      </c>
      <c r="I576" s="58">
        <v>0</v>
      </c>
      <c r="J576" s="58">
        <v>2495000</v>
      </c>
      <c r="K576" s="58">
        <v>6306265</v>
      </c>
      <c r="L576" s="12" t="s">
        <v>87</v>
      </c>
      <c r="M576" s="12" t="s">
        <v>89</v>
      </c>
      <c r="N576" s="12" t="s">
        <v>10</v>
      </c>
      <c r="O576" s="12">
        <v>4</v>
      </c>
      <c r="P576" s="12">
        <v>0</v>
      </c>
      <c r="Q576" s="12">
        <v>0</v>
      </c>
      <c r="R576" s="12">
        <v>76130</v>
      </c>
      <c r="S576" s="59">
        <v>12.895890410958904</v>
      </c>
      <c r="T576" s="59">
        <v>44.410958904109592</v>
      </c>
      <c r="U576" s="12">
        <v>2</v>
      </c>
      <c r="V576" s="12">
        <v>3</v>
      </c>
      <c r="W576" s="12">
        <v>1</v>
      </c>
      <c r="X576" s="12">
        <v>2</v>
      </c>
      <c r="Y576" s="12">
        <v>3</v>
      </c>
      <c r="Z576" s="58">
        <v>50218.05132518163</v>
      </c>
      <c r="AA576" s="58">
        <v>1280000</v>
      </c>
      <c r="AB576" s="58">
        <v>588000</v>
      </c>
      <c r="AC576" s="58" t="s">
        <v>0</v>
      </c>
    </row>
    <row r="577" spans="1:29" x14ac:dyDescent="0.3">
      <c r="A577" s="57">
        <v>42684886</v>
      </c>
      <c r="B577" s="12" t="s">
        <v>1532</v>
      </c>
      <c r="C577" s="58" t="s">
        <v>105</v>
      </c>
      <c r="D577" s="58" t="s">
        <v>115</v>
      </c>
      <c r="E577" s="58">
        <v>318803</v>
      </c>
      <c r="F577" s="58">
        <v>3648883</v>
      </c>
      <c r="G577" s="58">
        <f>+IF(F577&gt;K577+100000,F577-K577,0)</f>
        <v>2921261</v>
      </c>
      <c r="H577" s="58">
        <v>118023</v>
      </c>
      <c r="I577" s="58">
        <v>0</v>
      </c>
      <c r="J577" s="58">
        <v>1311074</v>
      </c>
      <c r="K577" s="58">
        <v>727622</v>
      </c>
      <c r="L577" s="12" t="s">
        <v>87</v>
      </c>
      <c r="M577" s="12" t="s">
        <v>89</v>
      </c>
      <c r="N577" s="12" t="s">
        <v>10</v>
      </c>
      <c r="O577" s="12">
        <v>4</v>
      </c>
      <c r="P577" s="12">
        <v>0</v>
      </c>
      <c r="Q577" s="12">
        <v>0</v>
      </c>
      <c r="R577" s="12">
        <v>8001</v>
      </c>
      <c r="S577" s="59">
        <v>2.3013698630136985</v>
      </c>
      <c r="T577" s="59">
        <v>37.747945205479454</v>
      </c>
      <c r="U577" s="12">
        <v>2</v>
      </c>
      <c r="V577" s="12">
        <v>0</v>
      </c>
      <c r="W577" s="12">
        <v>2</v>
      </c>
      <c r="X577" s="12">
        <v>2</v>
      </c>
      <c r="Y577" s="12">
        <v>1</v>
      </c>
      <c r="Z577" s="58">
        <v>50296.517030377232</v>
      </c>
      <c r="AA577" s="58">
        <v>1282000</v>
      </c>
      <c r="AB577" s="58">
        <v>355000</v>
      </c>
      <c r="AC577" s="58" t="s">
        <v>22</v>
      </c>
    </row>
    <row r="578" spans="1:29" x14ac:dyDescent="0.3">
      <c r="A578" s="57">
        <v>2044026288</v>
      </c>
      <c r="B578" s="12" t="s">
        <v>2132</v>
      </c>
      <c r="C578" s="58" t="s">
        <v>105</v>
      </c>
      <c r="D578" s="58" t="s">
        <v>29</v>
      </c>
      <c r="E578" s="58"/>
      <c r="F578" s="58">
        <v>2040000</v>
      </c>
      <c r="G578" s="58">
        <f>+IF(F578&gt;K578+100000,F578-K578,0)</f>
        <v>945380</v>
      </c>
      <c r="H578" s="58">
        <v>100666</v>
      </c>
      <c r="I578" s="58">
        <v>0</v>
      </c>
      <c r="J578" s="58">
        <v>0</v>
      </c>
      <c r="K578" s="58">
        <v>1094620</v>
      </c>
      <c r="L578" s="12" t="s">
        <v>88</v>
      </c>
      <c r="M578" s="12" t="s">
        <v>89</v>
      </c>
      <c r="N578" s="12" t="s">
        <v>10</v>
      </c>
      <c r="O578" s="12">
        <v>4</v>
      </c>
      <c r="P578" s="12">
        <v>0</v>
      </c>
      <c r="Q578" s="12">
        <v>0</v>
      </c>
      <c r="R578" s="12">
        <v>68276</v>
      </c>
      <c r="S578" s="59">
        <v>2.7780821917808218</v>
      </c>
      <c r="T578" s="59">
        <v>28.567123287671233</v>
      </c>
      <c r="U578" s="12">
        <v>1</v>
      </c>
      <c r="V578" s="12">
        <v>2</v>
      </c>
      <c r="W578" s="12">
        <v>1</v>
      </c>
      <c r="X578" s="12">
        <v>2</v>
      </c>
      <c r="Y578" s="12">
        <v>3</v>
      </c>
      <c r="Z578" s="58">
        <v>50492.681293366222</v>
      </c>
      <c r="AA578" s="58">
        <v>1287000</v>
      </c>
      <c r="AB578" s="58">
        <v>83000</v>
      </c>
      <c r="AC578" s="58" t="s">
        <v>22</v>
      </c>
    </row>
    <row r="579" spans="1:29" x14ac:dyDescent="0.3">
      <c r="A579" s="57">
        <v>2062824200</v>
      </c>
      <c r="B579" s="12" t="s">
        <v>2689</v>
      </c>
      <c r="C579" s="58" t="s">
        <v>105</v>
      </c>
      <c r="D579" s="58" t="s">
        <v>115</v>
      </c>
      <c r="E579" s="58"/>
      <c r="F579" s="58">
        <v>4871124</v>
      </c>
      <c r="G579" s="58">
        <f>+IF(F579&gt;K579+100000,F579-K579,0)</f>
        <v>3391504</v>
      </c>
      <c r="H579" s="58">
        <v>146634</v>
      </c>
      <c r="I579" s="58">
        <v>0</v>
      </c>
      <c r="J579" s="58">
        <v>2725000</v>
      </c>
      <c r="K579" s="58">
        <v>1479620</v>
      </c>
      <c r="L579" s="12" t="s">
        <v>87</v>
      </c>
      <c r="M579" s="12" t="s">
        <v>89</v>
      </c>
      <c r="N579" s="12" t="s">
        <v>10</v>
      </c>
      <c r="O579" s="12">
        <v>4</v>
      </c>
      <c r="P579" s="12">
        <v>0</v>
      </c>
      <c r="Q579" s="12">
        <v>0</v>
      </c>
      <c r="R579" s="12">
        <v>13433</v>
      </c>
      <c r="S579" s="59">
        <v>4.065753424657534</v>
      </c>
      <c r="T579" s="59">
        <v>29.024657534246575</v>
      </c>
      <c r="U579" s="12">
        <v>1</v>
      </c>
      <c r="V579" s="12">
        <v>2</v>
      </c>
      <c r="W579" s="12">
        <v>1</v>
      </c>
      <c r="X579" s="12">
        <v>2</v>
      </c>
      <c r="Y579" s="12">
        <v>3</v>
      </c>
      <c r="Z579" s="58">
        <v>50539.385140096834</v>
      </c>
      <c r="AA579" s="58">
        <v>2272000</v>
      </c>
      <c r="AB579" s="58">
        <v>0</v>
      </c>
      <c r="AC579" s="58" t="s">
        <v>10</v>
      </c>
    </row>
    <row r="580" spans="1:29" x14ac:dyDescent="0.3">
      <c r="A580" s="57">
        <v>2006048088</v>
      </c>
      <c r="B580" s="12" t="s">
        <v>2022</v>
      </c>
      <c r="C580" s="58" t="s">
        <v>105</v>
      </c>
      <c r="D580" s="58" t="s">
        <v>114</v>
      </c>
      <c r="E580" s="58"/>
      <c r="F580" s="58">
        <v>2374204</v>
      </c>
      <c r="G580" s="58">
        <f>+IF(F580&gt;K580+100000,F580-K580,0)</f>
        <v>1347584</v>
      </c>
      <c r="H580" s="58">
        <v>157908</v>
      </c>
      <c r="I580" s="58">
        <v>0</v>
      </c>
      <c r="J580" s="58">
        <v>1870000</v>
      </c>
      <c r="K580" s="58">
        <v>1026620</v>
      </c>
      <c r="L580" s="12" t="s">
        <v>87</v>
      </c>
      <c r="M580" s="12" t="s">
        <v>89</v>
      </c>
      <c r="N580" s="12" t="s">
        <v>10</v>
      </c>
      <c r="O580" s="12">
        <v>4</v>
      </c>
      <c r="P580" s="12">
        <v>0</v>
      </c>
      <c r="Q580" s="12">
        <v>0</v>
      </c>
      <c r="R580" s="12">
        <v>68307</v>
      </c>
      <c r="S580" s="59">
        <v>2.6575342465753424</v>
      </c>
      <c r="T580" s="59">
        <v>24.736986301369864</v>
      </c>
      <c r="U580" s="12">
        <v>2</v>
      </c>
      <c r="V580" s="12">
        <v>2</v>
      </c>
      <c r="W580" s="12">
        <v>1</v>
      </c>
      <c r="X580" s="12">
        <v>2</v>
      </c>
      <c r="Y580" s="12">
        <v>3</v>
      </c>
      <c r="Z580" s="58">
        <v>51273.451913698576</v>
      </c>
      <c r="AA580" s="58">
        <v>2305000</v>
      </c>
      <c r="AB580" s="58">
        <v>0</v>
      </c>
      <c r="AC580" s="58" t="s">
        <v>10</v>
      </c>
    </row>
    <row r="581" spans="1:29" x14ac:dyDescent="0.3">
      <c r="A581" s="57">
        <v>64628884</v>
      </c>
      <c r="B581" s="12" t="s">
        <v>1938</v>
      </c>
      <c r="C581" s="58" t="s">
        <v>105</v>
      </c>
      <c r="D581" s="58" t="s">
        <v>115</v>
      </c>
      <c r="E581" s="58">
        <v>406000</v>
      </c>
      <c r="F581" s="58">
        <v>4050650</v>
      </c>
      <c r="G581" s="58">
        <f>+IF(F581&gt;K581+100000,F581-K581,0)</f>
        <v>3060030</v>
      </c>
      <c r="H581" s="58">
        <v>132956</v>
      </c>
      <c r="I581" s="58">
        <v>0</v>
      </c>
      <c r="J581" s="58">
        <v>0</v>
      </c>
      <c r="K581" s="58">
        <v>990620</v>
      </c>
      <c r="L581" s="12" t="s">
        <v>88</v>
      </c>
      <c r="M581" s="12" t="s">
        <v>89</v>
      </c>
      <c r="N581" s="12" t="s">
        <v>10</v>
      </c>
      <c r="O581" s="12">
        <v>4</v>
      </c>
      <c r="P581" s="12">
        <v>0</v>
      </c>
      <c r="Q581" s="12">
        <v>0</v>
      </c>
      <c r="R581" s="12">
        <v>68895</v>
      </c>
      <c r="S581" s="59">
        <v>2.2383561643835614</v>
      </c>
      <c r="T581" s="59">
        <v>43.358904109589041</v>
      </c>
      <c r="U581" s="12">
        <v>2</v>
      </c>
      <c r="V581" s="12">
        <v>2</v>
      </c>
      <c r="W581" s="12">
        <v>1</v>
      </c>
      <c r="X581" s="12">
        <v>2</v>
      </c>
      <c r="Y581" s="12">
        <v>1</v>
      </c>
      <c r="Z581" s="58">
        <v>51762.829762766421</v>
      </c>
      <c r="AA581" s="58">
        <v>2327000</v>
      </c>
      <c r="AB581" s="58">
        <v>0</v>
      </c>
      <c r="AC581" s="58" t="s">
        <v>10</v>
      </c>
    </row>
    <row r="582" spans="1:29" x14ac:dyDescent="0.3">
      <c r="A582" s="57">
        <v>2002806262</v>
      </c>
      <c r="B582" s="12" t="s">
        <v>2307</v>
      </c>
      <c r="C582" s="58" t="s">
        <v>105</v>
      </c>
      <c r="D582" s="58" t="s">
        <v>115</v>
      </c>
      <c r="E582" s="58">
        <v>415280</v>
      </c>
      <c r="F582" s="58">
        <v>4366006</v>
      </c>
      <c r="G582" s="58">
        <f>+IF(F582&gt;K582+100000,F582-K582,0)</f>
        <v>3159732</v>
      </c>
      <c r="H582" s="58">
        <v>208188</v>
      </c>
      <c r="I582" s="58">
        <v>0</v>
      </c>
      <c r="J582" s="58">
        <v>3700000</v>
      </c>
      <c r="K582" s="58">
        <v>1206274</v>
      </c>
      <c r="L582" s="12" t="s">
        <v>87</v>
      </c>
      <c r="M582" s="12" t="s">
        <v>89</v>
      </c>
      <c r="N582" s="12" t="s">
        <v>10</v>
      </c>
      <c r="O582" s="12">
        <v>4</v>
      </c>
      <c r="P582" s="12">
        <v>0</v>
      </c>
      <c r="Q582" s="12">
        <v>0</v>
      </c>
      <c r="R582" s="12">
        <v>5001</v>
      </c>
      <c r="S582" s="59">
        <v>3.9643835616438357</v>
      </c>
      <c r="T582" s="59">
        <v>33.208219178082189</v>
      </c>
      <c r="U582" s="12">
        <v>1</v>
      </c>
      <c r="V582" s="12">
        <v>2</v>
      </c>
      <c r="W582" s="12">
        <v>2</v>
      </c>
      <c r="X582" s="12">
        <v>2</v>
      </c>
      <c r="Y582" s="12">
        <v>3</v>
      </c>
      <c r="Z582" s="58">
        <v>51807.919196353665</v>
      </c>
      <c r="AA582" s="58">
        <v>1353000</v>
      </c>
      <c r="AB582" s="58">
        <v>0</v>
      </c>
      <c r="AC582" s="58" t="s">
        <v>10</v>
      </c>
    </row>
    <row r="583" spans="1:29" x14ac:dyDescent="0.3">
      <c r="A583" s="57">
        <v>2044028424</v>
      </c>
      <c r="B583" s="12" t="s">
        <v>2523</v>
      </c>
      <c r="C583" s="58" t="s">
        <v>105</v>
      </c>
      <c r="D583" s="58" t="s">
        <v>114</v>
      </c>
      <c r="E583" s="58"/>
      <c r="F583" s="58">
        <v>2823538</v>
      </c>
      <c r="G583" s="58">
        <f>+IF(F583&gt;K583+100000,F583-K583,0)</f>
        <v>1475418</v>
      </c>
      <c r="H583" s="58">
        <v>162843</v>
      </c>
      <c r="I583" s="58">
        <v>0</v>
      </c>
      <c r="J583" s="58">
        <v>0</v>
      </c>
      <c r="K583" s="58">
        <v>1348120</v>
      </c>
      <c r="L583" s="12" t="s">
        <v>88</v>
      </c>
      <c r="M583" s="12" t="s">
        <v>89</v>
      </c>
      <c r="N583" s="12" t="s">
        <v>10</v>
      </c>
      <c r="O583" s="12">
        <v>4</v>
      </c>
      <c r="P583" s="12">
        <v>0</v>
      </c>
      <c r="Q583" s="12">
        <v>0</v>
      </c>
      <c r="R583" s="12">
        <v>13052</v>
      </c>
      <c r="S583" s="59">
        <v>3.4493150684931506</v>
      </c>
      <c r="T583" s="59">
        <v>27.17808219178082</v>
      </c>
      <c r="U583" s="12">
        <v>1</v>
      </c>
      <c r="V583" s="12">
        <v>2</v>
      </c>
      <c r="W583" s="12">
        <v>1</v>
      </c>
      <c r="X583" s="12">
        <v>2</v>
      </c>
      <c r="Y583" s="12">
        <v>3</v>
      </c>
      <c r="Z583" s="58">
        <v>52563.629879422893</v>
      </c>
      <c r="AA583" s="58">
        <v>2363000</v>
      </c>
      <c r="AB583" s="58">
        <v>0</v>
      </c>
      <c r="AC583" s="58" t="s">
        <v>10</v>
      </c>
    </row>
    <row r="584" spans="1:29" x14ac:dyDescent="0.3">
      <c r="A584" s="57">
        <v>2062200062</v>
      </c>
      <c r="B584" s="12" t="s">
        <v>1356</v>
      </c>
      <c r="C584" s="58" t="s">
        <v>105</v>
      </c>
      <c r="D584" s="58" t="s">
        <v>114</v>
      </c>
      <c r="E584" s="58">
        <v>1499</v>
      </c>
      <c r="F584" s="58">
        <v>1828554</v>
      </c>
      <c r="G584" s="58">
        <f>+IF(F584&gt;K584+100000,F584-K584,0)</f>
        <v>1225897</v>
      </c>
      <c r="H584" s="58">
        <v>113127</v>
      </c>
      <c r="I584" s="58">
        <v>0</v>
      </c>
      <c r="J584" s="58">
        <v>0</v>
      </c>
      <c r="K584" s="58">
        <v>602657</v>
      </c>
      <c r="L584" s="12" t="s">
        <v>88</v>
      </c>
      <c r="M584" s="12" t="s">
        <v>89</v>
      </c>
      <c r="N584" s="12" t="s">
        <v>10</v>
      </c>
      <c r="O584" s="12">
        <v>4</v>
      </c>
      <c r="P584" s="12">
        <v>0</v>
      </c>
      <c r="Q584" s="12">
        <v>0</v>
      </c>
      <c r="R584" s="12">
        <v>76563</v>
      </c>
      <c r="S584" s="59">
        <v>1.8794520547945206</v>
      </c>
      <c r="T584" s="59">
        <v>24.452054794520549</v>
      </c>
      <c r="U584" s="12">
        <v>1</v>
      </c>
      <c r="V584" s="12">
        <v>2</v>
      </c>
      <c r="W584" s="12">
        <v>1</v>
      </c>
      <c r="X584" s="12">
        <v>2</v>
      </c>
      <c r="Y584" s="12">
        <v>3</v>
      </c>
      <c r="Z584" s="58">
        <v>52697.096565532309</v>
      </c>
      <c r="AA584" s="58">
        <v>2369000</v>
      </c>
      <c r="AB584" s="58">
        <v>0</v>
      </c>
      <c r="AC584" s="58" t="s">
        <v>10</v>
      </c>
    </row>
    <row r="585" spans="1:29" x14ac:dyDescent="0.3">
      <c r="A585" s="57">
        <v>2006288024</v>
      </c>
      <c r="B585" s="12" t="s">
        <v>1531</v>
      </c>
      <c r="C585" s="58" t="s">
        <v>105</v>
      </c>
      <c r="D585" s="58" t="s">
        <v>114</v>
      </c>
      <c r="E585" s="58">
        <v>370317</v>
      </c>
      <c r="F585" s="58">
        <v>2268389</v>
      </c>
      <c r="G585" s="58">
        <f>+IF(F585&gt;K585+100000,F585-K585,0)</f>
        <v>1540767</v>
      </c>
      <c r="H585" s="58">
        <v>134217</v>
      </c>
      <c r="I585" s="58">
        <v>0</v>
      </c>
      <c r="J585" s="58">
        <v>0</v>
      </c>
      <c r="K585" s="58">
        <v>727622</v>
      </c>
      <c r="L585" s="12" t="s">
        <v>88</v>
      </c>
      <c r="M585" s="12" t="s">
        <v>89</v>
      </c>
      <c r="N585" s="12" t="s">
        <v>10</v>
      </c>
      <c r="O585" s="12">
        <v>4</v>
      </c>
      <c r="P585" s="12">
        <v>0</v>
      </c>
      <c r="Q585" s="12">
        <v>0</v>
      </c>
      <c r="R585" s="12">
        <v>76130</v>
      </c>
      <c r="S585" s="59">
        <v>2.3013698630136985</v>
      </c>
      <c r="T585" s="59">
        <v>24.561643835616437</v>
      </c>
      <c r="U585" s="12">
        <v>1</v>
      </c>
      <c r="V585" s="12">
        <v>2</v>
      </c>
      <c r="W585" s="12">
        <v>4</v>
      </c>
      <c r="X585" s="12">
        <v>2</v>
      </c>
      <c r="Y585" s="12">
        <v>3</v>
      </c>
      <c r="Z585" s="58">
        <v>52925.118154429707</v>
      </c>
      <c r="AA585" s="58">
        <v>1349000</v>
      </c>
      <c r="AB585" s="58">
        <v>1349000</v>
      </c>
      <c r="AC585" s="58" t="s">
        <v>1</v>
      </c>
    </row>
    <row r="586" spans="1:29" x14ac:dyDescent="0.3">
      <c r="A586" s="57">
        <v>2066848662</v>
      </c>
      <c r="B586" s="12" t="s">
        <v>1575</v>
      </c>
      <c r="C586" s="58" t="s">
        <v>105</v>
      </c>
      <c r="D586" s="58" t="s">
        <v>115</v>
      </c>
      <c r="E586" s="58">
        <v>1128739</v>
      </c>
      <c r="F586" s="58">
        <v>5544883</v>
      </c>
      <c r="G586" s="58">
        <f>+IF(F586&gt;K586+100000,F586-K586,0)</f>
        <v>4779995</v>
      </c>
      <c r="H586" s="58">
        <v>172510</v>
      </c>
      <c r="I586" s="58">
        <v>0</v>
      </c>
      <c r="J586" s="58">
        <v>1900000</v>
      </c>
      <c r="K586" s="58">
        <v>764888</v>
      </c>
      <c r="L586" s="12" t="s">
        <v>87</v>
      </c>
      <c r="M586" s="12" t="s">
        <v>89</v>
      </c>
      <c r="N586" s="12" t="s">
        <v>10</v>
      </c>
      <c r="O586" s="12">
        <v>4</v>
      </c>
      <c r="P586" s="12">
        <v>0</v>
      </c>
      <c r="Q586" s="12">
        <v>0</v>
      </c>
      <c r="R586" s="12">
        <v>76130</v>
      </c>
      <c r="S586" s="59">
        <v>2.4328767123287673</v>
      </c>
      <c r="T586" s="59">
        <v>28.306849315068494</v>
      </c>
      <c r="U586" s="12">
        <v>2</v>
      </c>
      <c r="V586" s="12">
        <v>2</v>
      </c>
      <c r="W586" s="12">
        <v>2</v>
      </c>
      <c r="X586" s="12">
        <v>2</v>
      </c>
      <c r="Y586" s="12">
        <v>1</v>
      </c>
      <c r="Z586" s="58">
        <v>53121.282417418697</v>
      </c>
      <c r="AA586" s="58">
        <v>1354000</v>
      </c>
      <c r="AB586" s="58">
        <v>1354000</v>
      </c>
      <c r="AC586" s="58" t="s">
        <v>0</v>
      </c>
    </row>
    <row r="587" spans="1:29" x14ac:dyDescent="0.3">
      <c r="A587" s="57">
        <v>2224620622</v>
      </c>
      <c r="B587" s="12" t="s">
        <v>3817</v>
      </c>
      <c r="C587" s="58" t="s">
        <v>105</v>
      </c>
      <c r="D587" s="58" t="s">
        <v>30</v>
      </c>
      <c r="E587" s="58">
        <v>541170</v>
      </c>
      <c r="F587" s="58">
        <v>10137606</v>
      </c>
      <c r="G587" s="58">
        <f>+IF(F587&gt;K587+100000,F587-K587,0)</f>
        <v>6548763</v>
      </c>
      <c r="H587" s="58">
        <v>316333</v>
      </c>
      <c r="I587" s="58">
        <v>0</v>
      </c>
      <c r="J587" s="58">
        <v>7606358</v>
      </c>
      <c r="K587" s="58">
        <v>3588843</v>
      </c>
      <c r="L587" s="12" t="s">
        <v>87</v>
      </c>
      <c r="M587" s="12" t="s">
        <v>89</v>
      </c>
      <c r="N587" s="12" t="s">
        <v>10</v>
      </c>
      <c r="O587" s="12">
        <v>4</v>
      </c>
      <c r="P587" s="12">
        <v>0</v>
      </c>
      <c r="Q587" s="12">
        <v>0</v>
      </c>
      <c r="R587" s="12">
        <v>76130</v>
      </c>
      <c r="S587" s="59">
        <v>3.7205479452054795</v>
      </c>
      <c r="T587" s="59">
        <v>32.747945205479454</v>
      </c>
      <c r="U587" s="12">
        <v>1</v>
      </c>
      <c r="V587" s="12">
        <v>2</v>
      </c>
      <c r="W587" s="12">
        <v>2</v>
      </c>
      <c r="X587" s="12">
        <v>2</v>
      </c>
      <c r="Y587" s="12">
        <v>3</v>
      </c>
      <c r="Z587" s="58">
        <v>53749.008058983462</v>
      </c>
      <c r="AA587" s="58">
        <v>1370000</v>
      </c>
      <c r="AB587" s="58">
        <v>1370000</v>
      </c>
      <c r="AC587" s="58" t="s">
        <v>0</v>
      </c>
    </row>
    <row r="588" spans="1:29" x14ac:dyDescent="0.3">
      <c r="A588" s="57">
        <v>2228064668</v>
      </c>
      <c r="B588" s="12" t="s">
        <v>2923</v>
      </c>
      <c r="C588" s="58" t="s">
        <v>105</v>
      </c>
      <c r="D588" s="58" t="s">
        <v>115</v>
      </c>
      <c r="E588" s="58"/>
      <c r="F588" s="58">
        <v>3882749</v>
      </c>
      <c r="G588" s="58">
        <f>+IF(F588&gt;K588+100000,F588-K588,0)</f>
        <v>2134320</v>
      </c>
      <c r="H588" s="58">
        <v>191963</v>
      </c>
      <c r="I588" s="58">
        <v>0</v>
      </c>
      <c r="J588" s="58">
        <v>1200000</v>
      </c>
      <c r="K588" s="58">
        <v>1748429</v>
      </c>
      <c r="L588" s="12" t="s">
        <v>87</v>
      </c>
      <c r="M588" s="12" t="s">
        <v>89</v>
      </c>
      <c r="N588" s="12" t="s">
        <v>10</v>
      </c>
      <c r="O588" s="12">
        <v>4</v>
      </c>
      <c r="P588" s="12">
        <v>0</v>
      </c>
      <c r="Q588" s="12">
        <v>0</v>
      </c>
      <c r="R588" s="12">
        <v>68276</v>
      </c>
      <c r="S588" s="59">
        <v>2.7424657534246575</v>
      </c>
      <c r="T588" s="59">
        <v>31.145205479452056</v>
      </c>
      <c r="U588" s="12">
        <v>2</v>
      </c>
      <c r="V588" s="12">
        <v>5</v>
      </c>
      <c r="W588" s="12">
        <v>2</v>
      </c>
      <c r="X588" s="12">
        <v>3</v>
      </c>
      <c r="Y588" s="12">
        <v>1</v>
      </c>
      <c r="Z588" s="58">
        <v>54259.035142754838</v>
      </c>
      <c r="AA588" s="58">
        <v>1383000</v>
      </c>
      <c r="AB588" s="58">
        <v>1383000</v>
      </c>
      <c r="AC588" s="58" t="s">
        <v>0</v>
      </c>
    </row>
    <row r="589" spans="1:29" x14ac:dyDescent="0.3">
      <c r="A589" s="57">
        <v>2222222424</v>
      </c>
      <c r="B589" s="12" t="s">
        <v>2213</v>
      </c>
      <c r="C589" s="58" t="s">
        <v>105</v>
      </c>
      <c r="D589" s="58" t="s">
        <v>115</v>
      </c>
      <c r="E589" s="58">
        <v>118775</v>
      </c>
      <c r="F589" s="58">
        <v>3878400</v>
      </c>
      <c r="G589" s="58">
        <f>+IF(F589&gt;K589+100000,F589-K589,0)</f>
        <v>2730771</v>
      </c>
      <c r="H589" s="58">
        <v>175937</v>
      </c>
      <c r="I589" s="58">
        <v>0</v>
      </c>
      <c r="J589" s="58">
        <v>1600000</v>
      </c>
      <c r="K589" s="58">
        <v>1147629</v>
      </c>
      <c r="L589" s="12" t="s">
        <v>87</v>
      </c>
      <c r="M589" s="12" t="s">
        <v>89</v>
      </c>
      <c r="N589" s="12" t="s">
        <v>10</v>
      </c>
      <c r="O589" s="12">
        <v>4</v>
      </c>
      <c r="P589" s="12">
        <v>0</v>
      </c>
      <c r="Q589" s="12">
        <v>0</v>
      </c>
      <c r="R589" s="12">
        <v>76130</v>
      </c>
      <c r="S589" s="59">
        <v>3.8054794520547945</v>
      </c>
      <c r="T589" s="59">
        <v>33.145205479452052</v>
      </c>
      <c r="U589" s="12">
        <v>2</v>
      </c>
      <c r="V589" s="12">
        <v>0</v>
      </c>
      <c r="W589" s="12">
        <v>1</v>
      </c>
      <c r="X589" s="12">
        <v>2</v>
      </c>
      <c r="Y589" s="12">
        <v>1</v>
      </c>
      <c r="Z589" s="58">
        <v>54454.407932639544</v>
      </c>
      <c r="AA589" s="58">
        <v>2448000</v>
      </c>
      <c r="AB589" s="58">
        <v>2448000</v>
      </c>
      <c r="AC589" s="58" t="s">
        <v>0</v>
      </c>
    </row>
    <row r="590" spans="1:29" x14ac:dyDescent="0.3">
      <c r="A590" s="57">
        <v>2082248006</v>
      </c>
      <c r="B590" s="12" t="s">
        <v>3379</v>
      </c>
      <c r="C590" s="58" t="s">
        <v>105</v>
      </c>
      <c r="D590" s="58" t="s">
        <v>114</v>
      </c>
      <c r="E590" s="58"/>
      <c r="F590" s="58">
        <v>3728009</v>
      </c>
      <c r="G590" s="58">
        <f>+IF(F590&gt;K590+100000,F590-K590,0)</f>
        <v>1194389</v>
      </c>
      <c r="H590" s="58">
        <v>177766</v>
      </c>
      <c r="I590" s="58">
        <v>0</v>
      </c>
      <c r="J590" s="58">
        <v>1500000</v>
      </c>
      <c r="K590" s="58">
        <v>2533620</v>
      </c>
      <c r="L590" s="12" t="s">
        <v>87</v>
      </c>
      <c r="M590" s="12" t="s">
        <v>89</v>
      </c>
      <c r="N590" s="12" t="s">
        <v>10</v>
      </c>
      <c r="O590" s="12">
        <v>4</v>
      </c>
      <c r="P590" s="12">
        <v>0</v>
      </c>
      <c r="Q590" s="12">
        <v>0</v>
      </c>
      <c r="R590" s="12">
        <v>47058</v>
      </c>
      <c r="S590" s="59">
        <v>4.4904109589041097</v>
      </c>
      <c r="T590" s="59">
        <v>29.843835616438355</v>
      </c>
      <c r="U590" s="12">
        <v>1</v>
      </c>
      <c r="V590" s="12">
        <v>3</v>
      </c>
      <c r="W590" s="12">
        <v>2</v>
      </c>
      <c r="X590" s="12">
        <v>2</v>
      </c>
      <c r="Y590" s="12">
        <v>2</v>
      </c>
      <c r="Z590" s="58">
        <v>54572.897963537231</v>
      </c>
      <c r="AA590" s="58">
        <v>1391000</v>
      </c>
      <c r="AB590" s="58">
        <v>0</v>
      </c>
      <c r="AC590" s="58" t="s">
        <v>10</v>
      </c>
    </row>
    <row r="591" spans="1:29" x14ac:dyDescent="0.3">
      <c r="A591" s="57">
        <v>2082880824</v>
      </c>
      <c r="B591" s="12" t="s">
        <v>2888</v>
      </c>
      <c r="C591" s="58" t="s">
        <v>105</v>
      </c>
      <c r="D591" s="58" t="s">
        <v>114</v>
      </c>
      <c r="E591" s="58"/>
      <c r="F591" s="58">
        <v>3242183</v>
      </c>
      <c r="G591" s="58">
        <f>+IF(F591&gt;K591+100000,F591-K591,0)</f>
        <v>1536063</v>
      </c>
      <c r="H591" s="58">
        <v>159990</v>
      </c>
      <c r="I591" s="58">
        <v>0</v>
      </c>
      <c r="J591" s="58">
        <v>0</v>
      </c>
      <c r="K591" s="58">
        <v>1706120</v>
      </c>
      <c r="L591" s="12" t="s">
        <v>88</v>
      </c>
      <c r="M591" s="12" t="s">
        <v>89</v>
      </c>
      <c r="N591" s="12" t="s">
        <v>10</v>
      </c>
      <c r="O591" s="12">
        <v>4</v>
      </c>
      <c r="P591" s="12">
        <v>0</v>
      </c>
      <c r="Q591" s="12">
        <v>0</v>
      </c>
      <c r="R591" s="12">
        <v>13052</v>
      </c>
      <c r="S591" s="59">
        <v>3.8191780821917809</v>
      </c>
      <c r="T591" s="59">
        <v>34.200000000000003</v>
      </c>
      <c r="U591" s="12">
        <v>1</v>
      </c>
      <c r="V591" s="12">
        <v>4</v>
      </c>
      <c r="W591" s="12">
        <v>1</v>
      </c>
      <c r="X591" s="12">
        <v>3</v>
      </c>
      <c r="Y591" s="12">
        <v>1</v>
      </c>
      <c r="Z591" s="58">
        <v>55431.38441629622</v>
      </c>
      <c r="AA591" s="58">
        <v>2385000</v>
      </c>
      <c r="AB591" s="58">
        <v>0</v>
      </c>
      <c r="AC591" s="58" t="s">
        <v>10</v>
      </c>
    </row>
    <row r="592" spans="1:29" x14ac:dyDescent="0.3">
      <c r="A592" s="57">
        <v>2224800608</v>
      </c>
      <c r="B592" s="12" t="s">
        <v>1283</v>
      </c>
      <c r="C592" s="58" t="s">
        <v>105</v>
      </c>
      <c r="D592" s="58" t="s">
        <v>29</v>
      </c>
      <c r="E592" s="58">
        <v>9000</v>
      </c>
      <c r="F592" s="58">
        <v>1402204</v>
      </c>
      <c r="G592" s="58">
        <f>+IF(F592&gt;K592+100000,F592-K592,0)</f>
        <v>839048</v>
      </c>
      <c r="H592" s="58">
        <v>151242</v>
      </c>
      <c r="I592" s="58">
        <v>0</v>
      </c>
      <c r="J592" s="58">
        <v>1100000</v>
      </c>
      <c r="K592" s="58">
        <v>563156</v>
      </c>
      <c r="L592" s="12" t="s">
        <v>87</v>
      </c>
      <c r="M592" s="12" t="s">
        <v>89</v>
      </c>
      <c r="N592" s="12" t="s">
        <v>10</v>
      </c>
      <c r="O592" s="12">
        <v>4</v>
      </c>
      <c r="P592" s="12">
        <v>0</v>
      </c>
      <c r="Q592" s="12">
        <v>0</v>
      </c>
      <c r="R592" s="12">
        <v>19455</v>
      </c>
      <c r="S592" s="59">
        <v>1.7616438356164383</v>
      </c>
      <c r="T592" s="59">
        <v>23.336986301369862</v>
      </c>
      <c r="U592" s="12">
        <v>2</v>
      </c>
      <c r="V592" s="12">
        <v>2</v>
      </c>
      <c r="W592" s="12">
        <v>1</v>
      </c>
      <c r="X592" s="12">
        <v>2</v>
      </c>
      <c r="Y592" s="12">
        <v>1</v>
      </c>
      <c r="Z592" s="58">
        <v>56133.344319267577</v>
      </c>
      <c r="AA592" s="58">
        <v>1559000</v>
      </c>
      <c r="AB592" s="58">
        <v>0</v>
      </c>
      <c r="AC592" s="58" t="s">
        <v>10</v>
      </c>
    </row>
    <row r="593" spans="1:29" x14ac:dyDescent="0.3">
      <c r="A593" s="57">
        <v>2040282200</v>
      </c>
      <c r="B593" s="12" t="s">
        <v>3958</v>
      </c>
      <c r="C593" s="58" t="s">
        <v>105</v>
      </c>
      <c r="D593" s="58" t="s">
        <v>116</v>
      </c>
      <c r="E593" s="58"/>
      <c r="F593" s="58">
        <v>14361575</v>
      </c>
      <c r="G593" s="58">
        <f>+IF(F593&gt;K593+100000,F593-K593,0)</f>
        <v>10113058</v>
      </c>
      <c r="H593" s="58">
        <v>470613</v>
      </c>
      <c r="I593" s="58">
        <v>0</v>
      </c>
      <c r="J593" s="58">
        <v>3200000</v>
      </c>
      <c r="K593" s="58">
        <v>4248517</v>
      </c>
      <c r="L593" s="12" t="s">
        <v>87</v>
      </c>
      <c r="M593" s="12" t="s">
        <v>89</v>
      </c>
      <c r="N593" s="12" t="s">
        <v>10</v>
      </c>
      <c r="O593" s="12">
        <v>4</v>
      </c>
      <c r="P593" s="12">
        <v>0</v>
      </c>
      <c r="Q593" s="12">
        <v>0</v>
      </c>
      <c r="R593" s="12">
        <v>5376</v>
      </c>
      <c r="S593" s="59">
        <v>7.5863013698630137</v>
      </c>
      <c r="T593" s="59">
        <v>29.342465753424658</v>
      </c>
      <c r="U593" s="12">
        <v>1</v>
      </c>
      <c r="V593" s="12">
        <v>0</v>
      </c>
      <c r="W593" s="12">
        <v>3</v>
      </c>
      <c r="X593" s="12">
        <v>2</v>
      </c>
      <c r="Y593" s="12">
        <v>1</v>
      </c>
      <c r="Z593" s="58">
        <v>56790.074939554223</v>
      </c>
      <c r="AA593" s="58">
        <v>2553000</v>
      </c>
      <c r="AB593" s="58">
        <v>2553000</v>
      </c>
      <c r="AC593" s="58" t="s">
        <v>0</v>
      </c>
    </row>
    <row r="594" spans="1:29" x14ac:dyDescent="0.3">
      <c r="A594" s="57">
        <v>8682424</v>
      </c>
      <c r="B594" s="12" t="s">
        <v>3933</v>
      </c>
      <c r="C594" s="58" t="s">
        <v>105</v>
      </c>
      <c r="D594" s="58" t="s">
        <v>114</v>
      </c>
      <c r="E594" s="58"/>
      <c r="F594" s="58">
        <v>6016514</v>
      </c>
      <c r="G594" s="58">
        <f>+IF(F594&gt;K594+100000,F594-K594,0)</f>
        <v>1875894</v>
      </c>
      <c r="H594" s="58">
        <v>291056</v>
      </c>
      <c r="I594" s="58">
        <v>0</v>
      </c>
      <c r="J594" s="58">
        <v>0</v>
      </c>
      <c r="K594" s="58">
        <v>4140620</v>
      </c>
      <c r="L594" s="12" t="s">
        <v>88</v>
      </c>
      <c r="M594" s="12" t="s">
        <v>89</v>
      </c>
      <c r="N594" s="12" t="s">
        <v>10</v>
      </c>
      <c r="O594" s="12">
        <v>4</v>
      </c>
      <c r="P594" s="12">
        <v>0</v>
      </c>
      <c r="Q594" s="12">
        <v>0</v>
      </c>
      <c r="R594" s="12">
        <v>20001</v>
      </c>
      <c r="S594" s="59">
        <v>2.4904109589041097</v>
      </c>
      <c r="T594" s="59">
        <v>42.027397260273972</v>
      </c>
      <c r="U594" s="12">
        <v>1</v>
      </c>
      <c r="V594" s="12">
        <v>2</v>
      </c>
      <c r="W594" s="12">
        <v>2</v>
      </c>
      <c r="X594" s="12">
        <v>2</v>
      </c>
      <c r="Y594" s="12">
        <v>2</v>
      </c>
      <c r="Z594" s="58">
        <v>57123.741654827754</v>
      </c>
      <c r="AA594" s="58">
        <v>2568000</v>
      </c>
      <c r="AB594" s="58">
        <v>2568000</v>
      </c>
      <c r="AC594" s="58" t="s">
        <v>0</v>
      </c>
    </row>
    <row r="595" spans="1:29" x14ac:dyDescent="0.3">
      <c r="A595" s="57">
        <v>2224802088</v>
      </c>
      <c r="B595" s="12" t="s">
        <v>2087</v>
      </c>
      <c r="C595" s="58" t="s">
        <v>105</v>
      </c>
      <c r="D595" s="58" t="s">
        <v>114</v>
      </c>
      <c r="E595" s="58">
        <v>55255</v>
      </c>
      <c r="F595" s="58">
        <v>3000000</v>
      </c>
      <c r="G595" s="58">
        <f>+IF(F595&gt;K595+100000,F595-K595,0)</f>
        <v>1936597</v>
      </c>
      <c r="H595" s="58">
        <v>130250.00000000001</v>
      </c>
      <c r="I595" s="58">
        <v>0</v>
      </c>
      <c r="J595" s="58">
        <v>0</v>
      </c>
      <c r="K595" s="58">
        <v>1063403</v>
      </c>
      <c r="L595" s="12" t="s">
        <v>88</v>
      </c>
      <c r="M595" s="12" t="s">
        <v>89</v>
      </c>
      <c r="N595" s="12" t="s">
        <v>10</v>
      </c>
      <c r="O595" s="12">
        <v>4</v>
      </c>
      <c r="P595" s="12">
        <v>0</v>
      </c>
      <c r="Q595" s="12">
        <v>0</v>
      </c>
      <c r="R595" s="12">
        <v>76130</v>
      </c>
      <c r="S595" s="59">
        <v>3.5671232876712327</v>
      </c>
      <c r="T595" s="59">
        <v>27.854794520547944</v>
      </c>
      <c r="U595" s="12">
        <v>1</v>
      </c>
      <c r="V595" s="12">
        <v>2</v>
      </c>
      <c r="W595" s="12">
        <v>2</v>
      </c>
      <c r="X595" s="12">
        <v>2</v>
      </c>
      <c r="Y595" s="12">
        <v>3</v>
      </c>
      <c r="Z595" s="58">
        <v>57436.896203176497</v>
      </c>
      <c r="AA595" s="58">
        <v>1464000</v>
      </c>
      <c r="AB595" s="58">
        <v>1464000</v>
      </c>
      <c r="AC595" s="58" t="s">
        <v>0</v>
      </c>
    </row>
    <row r="596" spans="1:29" x14ac:dyDescent="0.3">
      <c r="A596" s="57">
        <v>24068462</v>
      </c>
      <c r="B596" s="12" t="s">
        <v>3397</v>
      </c>
      <c r="C596" s="58" t="s">
        <v>105</v>
      </c>
      <c r="D596" s="58" t="s">
        <v>115</v>
      </c>
      <c r="E596" s="58"/>
      <c r="F596" s="58">
        <v>5089305</v>
      </c>
      <c r="G596" s="58">
        <f>+IF(F596&gt;K596+100000,F596-K596,0)</f>
        <v>2513050</v>
      </c>
      <c r="H596" s="58">
        <v>220098</v>
      </c>
      <c r="I596" s="58">
        <v>0</v>
      </c>
      <c r="J596" s="58">
        <v>6130000</v>
      </c>
      <c r="K596" s="58">
        <v>2576255</v>
      </c>
      <c r="L596" s="12" t="s">
        <v>87</v>
      </c>
      <c r="M596" s="12" t="s">
        <v>89</v>
      </c>
      <c r="N596" s="12" t="s">
        <v>10</v>
      </c>
      <c r="O596" s="12">
        <v>4</v>
      </c>
      <c r="P596" s="12">
        <v>0</v>
      </c>
      <c r="Q596" s="12">
        <v>0</v>
      </c>
      <c r="R596" s="12">
        <v>68001</v>
      </c>
      <c r="S596" s="59">
        <v>2.6575342465753424</v>
      </c>
      <c r="T596" s="59">
        <v>42.065753424657537</v>
      </c>
      <c r="U596" s="12">
        <v>1</v>
      </c>
      <c r="V596" s="12">
        <v>6</v>
      </c>
      <c r="W596" s="12">
        <v>3</v>
      </c>
      <c r="X596" s="12">
        <v>4</v>
      </c>
      <c r="Y596" s="12">
        <v>2</v>
      </c>
      <c r="Z596" s="58">
        <v>58849.278896697229</v>
      </c>
      <c r="AA596" s="58">
        <v>1500000</v>
      </c>
      <c r="AB596" s="58">
        <v>0</v>
      </c>
      <c r="AC596" s="58" t="s">
        <v>10</v>
      </c>
    </row>
    <row r="597" spans="1:29" x14ac:dyDescent="0.3">
      <c r="A597" s="57">
        <v>66248244</v>
      </c>
      <c r="B597" s="12" t="s">
        <v>3850</v>
      </c>
      <c r="C597" s="58" t="s">
        <v>105</v>
      </c>
      <c r="D597" s="58" t="s">
        <v>115</v>
      </c>
      <c r="E597" s="58">
        <v>92248</v>
      </c>
      <c r="F597" s="58">
        <v>7962970</v>
      </c>
      <c r="G597" s="58">
        <f>+IF(F597&gt;K597+100000,F597-K597,0)</f>
        <v>4273891</v>
      </c>
      <c r="H597" s="58">
        <v>247308</v>
      </c>
      <c r="I597" s="58">
        <v>0</v>
      </c>
      <c r="J597" s="58">
        <v>5422874</v>
      </c>
      <c r="K597" s="58">
        <v>3689079</v>
      </c>
      <c r="L597" s="12" t="s">
        <v>87</v>
      </c>
      <c r="M597" s="12" t="s">
        <v>89</v>
      </c>
      <c r="N597" s="12" t="s">
        <v>10</v>
      </c>
      <c r="O597" s="12">
        <v>4</v>
      </c>
      <c r="P597" s="12">
        <v>0</v>
      </c>
      <c r="Q597" s="12">
        <v>0</v>
      </c>
      <c r="R597" s="12">
        <v>11001</v>
      </c>
      <c r="S597" s="59">
        <v>6.7534246575342465</v>
      </c>
      <c r="T597" s="59">
        <v>37.5013698630137</v>
      </c>
      <c r="U597" s="12">
        <v>2</v>
      </c>
      <c r="V597" s="12">
        <v>2</v>
      </c>
      <c r="W597" s="12">
        <v>2</v>
      </c>
      <c r="X597" s="12">
        <v>2</v>
      </c>
      <c r="Y597" s="12">
        <v>1</v>
      </c>
      <c r="Z597" s="58">
        <v>59202.374570077409</v>
      </c>
      <c r="AA597" s="58">
        <v>1509000</v>
      </c>
      <c r="AB597" s="58">
        <v>0</v>
      </c>
      <c r="AC597" s="58" t="s">
        <v>10</v>
      </c>
    </row>
    <row r="598" spans="1:29" x14ac:dyDescent="0.3">
      <c r="A598" s="57">
        <v>2206888428</v>
      </c>
      <c r="B598" s="12" t="s">
        <v>3239</v>
      </c>
      <c r="C598" s="58" t="s">
        <v>105</v>
      </c>
      <c r="D598" s="58" t="s">
        <v>30</v>
      </c>
      <c r="E598" s="58">
        <v>3526831</v>
      </c>
      <c r="F598" s="58">
        <v>11188468</v>
      </c>
      <c r="G598" s="58">
        <f>+IF(F598&gt;K598+100000,F598-K598,0)</f>
        <v>8938691</v>
      </c>
      <c r="H598" s="58">
        <v>321687</v>
      </c>
      <c r="I598" s="58">
        <v>0</v>
      </c>
      <c r="J598" s="58">
        <v>5739882</v>
      </c>
      <c r="K598" s="58">
        <v>2249777</v>
      </c>
      <c r="L598" s="12" t="s">
        <v>87</v>
      </c>
      <c r="M598" s="12" t="s">
        <v>89</v>
      </c>
      <c r="N598" s="12" t="s">
        <v>10</v>
      </c>
      <c r="O598" s="12">
        <v>4</v>
      </c>
      <c r="P598" s="12">
        <v>0</v>
      </c>
      <c r="Q598" s="12">
        <v>0</v>
      </c>
      <c r="R598" s="12">
        <v>11001</v>
      </c>
      <c r="S598" s="59">
        <v>3.6849315068493151</v>
      </c>
      <c r="T598" s="59">
        <v>28.350684931506848</v>
      </c>
      <c r="U598" s="12">
        <v>1</v>
      </c>
      <c r="V598" s="12">
        <v>5</v>
      </c>
      <c r="W598" s="12">
        <v>2</v>
      </c>
      <c r="X598" s="12">
        <v>3</v>
      </c>
      <c r="Y598" s="12">
        <v>1</v>
      </c>
      <c r="Z598" s="58">
        <v>60549.386598302626</v>
      </c>
      <c r="AA598" s="58">
        <v>2722000</v>
      </c>
      <c r="AB598" s="58">
        <v>0</v>
      </c>
      <c r="AC598" s="58" t="s">
        <v>10</v>
      </c>
    </row>
    <row r="599" spans="1:29" x14ac:dyDescent="0.3">
      <c r="A599" s="57">
        <v>42282604</v>
      </c>
      <c r="B599" s="12" t="s">
        <v>3161</v>
      </c>
      <c r="C599" s="58" t="s">
        <v>105</v>
      </c>
      <c r="D599" s="58" t="s">
        <v>115</v>
      </c>
      <c r="E599" s="58">
        <v>993806</v>
      </c>
      <c r="F599" s="58">
        <v>6201873</v>
      </c>
      <c r="G599" s="58">
        <f>+IF(F599&gt;K599+100000,F599-K599,0)</f>
        <v>4076917</v>
      </c>
      <c r="H599" s="58">
        <v>138423</v>
      </c>
      <c r="I599" s="58">
        <v>0</v>
      </c>
      <c r="J599" s="58">
        <v>3500000</v>
      </c>
      <c r="K599" s="58">
        <v>2124956</v>
      </c>
      <c r="L599" s="12" t="s">
        <v>87</v>
      </c>
      <c r="M599" s="12" t="s">
        <v>89</v>
      </c>
      <c r="N599" s="12" t="s">
        <v>10</v>
      </c>
      <c r="O599" s="12">
        <v>4</v>
      </c>
      <c r="P599" s="12">
        <v>0</v>
      </c>
      <c r="Q599" s="12">
        <v>0</v>
      </c>
      <c r="R599" s="12">
        <v>76001</v>
      </c>
      <c r="S599" s="59">
        <v>7.882191780821918</v>
      </c>
      <c r="T599" s="59">
        <v>55.523287671232879</v>
      </c>
      <c r="U599" s="12">
        <v>2</v>
      </c>
      <c r="V599" s="12">
        <v>1</v>
      </c>
      <c r="W599" s="12">
        <v>3</v>
      </c>
      <c r="X599" s="12">
        <v>2</v>
      </c>
      <c r="Y599" s="12">
        <v>2</v>
      </c>
      <c r="Z599" s="58">
        <v>61595.578578543093</v>
      </c>
      <c r="AA599" s="58">
        <v>1570000</v>
      </c>
      <c r="AB599" s="58">
        <v>0</v>
      </c>
      <c r="AC599" s="58" t="s">
        <v>10</v>
      </c>
    </row>
    <row r="600" spans="1:29" x14ac:dyDescent="0.3">
      <c r="A600" s="57">
        <v>2000860448</v>
      </c>
      <c r="B600" s="12" t="s">
        <v>1186</v>
      </c>
      <c r="C600" s="58" t="s">
        <v>105</v>
      </c>
      <c r="D600" s="58" t="s">
        <v>115</v>
      </c>
      <c r="E600" s="58">
        <v>1083191</v>
      </c>
      <c r="F600" s="58">
        <v>4192650</v>
      </c>
      <c r="G600" s="58">
        <f>+IF(F600&gt;K600+100000,F600-K600,0)</f>
        <v>3721663</v>
      </c>
      <c r="H600" s="58">
        <v>218410</v>
      </c>
      <c r="I600" s="58">
        <v>0</v>
      </c>
      <c r="J600" s="58">
        <v>1500000</v>
      </c>
      <c r="K600" s="58">
        <v>470987</v>
      </c>
      <c r="L600" s="12" t="s">
        <v>87</v>
      </c>
      <c r="M600" s="12" t="s">
        <v>89</v>
      </c>
      <c r="N600" s="12" t="s">
        <v>10</v>
      </c>
      <c r="O600" s="12">
        <v>4</v>
      </c>
      <c r="P600" s="12">
        <v>0</v>
      </c>
      <c r="Q600" s="12">
        <v>0</v>
      </c>
      <c r="R600" s="12">
        <v>5001</v>
      </c>
      <c r="S600" s="59">
        <v>1.7232876712328766</v>
      </c>
      <c r="T600" s="59">
        <v>35.61643835616438</v>
      </c>
      <c r="U600" s="12">
        <v>1</v>
      </c>
      <c r="V600" s="12">
        <v>2</v>
      </c>
      <c r="W600" s="12">
        <v>2</v>
      </c>
      <c r="X600" s="12">
        <v>2</v>
      </c>
      <c r="Y600" s="12">
        <v>3</v>
      </c>
      <c r="Z600" s="58">
        <v>61637.967190157528</v>
      </c>
      <c r="AA600" s="58">
        <v>2496000</v>
      </c>
      <c r="AB600" s="58">
        <v>1772000</v>
      </c>
      <c r="AC600" s="58" t="s">
        <v>0</v>
      </c>
    </row>
    <row r="601" spans="1:29" x14ac:dyDescent="0.3">
      <c r="A601" s="57">
        <v>2008602020</v>
      </c>
      <c r="B601" s="12" t="s">
        <v>2724</v>
      </c>
      <c r="C601" s="58" t="s">
        <v>105</v>
      </c>
      <c r="D601" s="58" t="s">
        <v>115</v>
      </c>
      <c r="E601" s="58">
        <v>185533</v>
      </c>
      <c r="F601" s="58">
        <v>5003669</v>
      </c>
      <c r="G601" s="58">
        <f>+IF(F601&gt;K601+100000,F601-K601,0)</f>
        <v>3486070</v>
      </c>
      <c r="H601" s="58">
        <v>248873</v>
      </c>
      <c r="I601" s="58">
        <v>0</v>
      </c>
      <c r="J601" s="58">
        <v>1500000</v>
      </c>
      <c r="K601" s="58">
        <v>1517599</v>
      </c>
      <c r="L601" s="12" t="s">
        <v>87</v>
      </c>
      <c r="M601" s="12" t="s">
        <v>89</v>
      </c>
      <c r="N601" s="12" t="s">
        <v>10</v>
      </c>
      <c r="O601" s="12">
        <v>4</v>
      </c>
      <c r="P601" s="12">
        <v>0</v>
      </c>
      <c r="Q601" s="12">
        <v>0</v>
      </c>
      <c r="R601" s="12">
        <v>68001</v>
      </c>
      <c r="S601" s="59">
        <v>2.9479452054794519</v>
      </c>
      <c r="T601" s="59">
        <v>31.421917808219177</v>
      </c>
      <c r="U601" s="12">
        <v>1</v>
      </c>
      <c r="V601" s="12">
        <v>4</v>
      </c>
      <c r="W601" s="12">
        <v>1</v>
      </c>
      <c r="X601" s="12">
        <v>3</v>
      </c>
      <c r="Y601" s="12">
        <v>1</v>
      </c>
      <c r="Z601" s="58">
        <v>61824.492441371774</v>
      </c>
      <c r="AA601" s="58">
        <v>1759000</v>
      </c>
      <c r="AB601" s="58">
        <v>423000</v>
      </c>
      <c r="AC601" s="58" t="s">
        <v>1</v>
      </c>
    </row>
    <row r="602" spans="1:29" x14ac:dyDescent="0.3">
      <c r="A602" s="57">
        <v>4620846</v>
      </c>
      <c r="B602" s="12" t="s">
        <v>2512</v>
      </c>
      <c r="C602" s="58" t="s">
        <v>105</v>
      </c>
      <c r="D602" s="58" t="s">
        <v>115</v>
      </c>
      <c r="E602" s="58"/>
      <c r="F602" s="58">
        <v>3362421</v>
      </c>
      <c r="G602" s="58">
        <f>+IF(F602&gt;K602+100000,F602-K602,0)</f>
        <v>2024008</v>
      </c>
      <c r="H602" s="58">
        <v>188259</v>
      </c>
      <c r="I602" s="58">
        <v>0</v>
      </c>
      <c r="J602" s="58">
        <v>2920000</v>
      </c>
      <c r="K602" s="58">
        <v>1338413</v>
      </c>
      <c r="L602" s="12" t="s">
        <v>87</v>
      </c>
      <c r="M602" s="12" t="s">
        <v>89</v>
      </c>
      <c r="N602" s="12" t="s">
        <v>10</v>
      </c>
      <c r="O602" s="12">
        <v>4</v>
      </c>
      <c r="P602" s="12">
        <v>0</v>
      </c>
      <c r="Q602" s="12">
        <v>0</v>
      </c>
      <c r="R602" s="12">
        <v>76130</v>
      </c>
      <c r="S602" s="59">
        <v>4.5013698630136982</v>
      </c>
      <c r="T602" s="59">
        <v>43.402739726027399</v>
      </c>
      <c r="U602" s="12">
        <v>1</v>
      </c>
      <c r="V602" s="12">
        <v>2</v>
      </c>
      <c r="W602" s="12">
        <v>3</v>
      </c>
      <c r="X602" s="12">
        <v>2</v>
      </c>
      <c r="Y602" s="12">
        <v>2</v>
      </c>
      <c r="Z602" s="58">
        <v>62395.042150991583</v>
      </c>
      <c r="AA602" s="58">
        <v>2194000</v>
      </c>
      <c r="AB602" s="58">
        <v>0</v>
      </c>
      <c r="AC602" s="58" t="s">
        <v>10</v>
      </c>
    </row>
    <row r="603" spans="1:29" x14ac:dyDescent="0.3">
      <c r="A603" s="57">
        <v>4820866</v>
      </c>
      <c r="B603" s="12" t="s">
        <v>3066</v>
      </c>
      <c r="C603" s="58" t="s">
        <v>105</v>
      </c>
      <c r="D603" s="58" t="s">
        <v>114</v>
      </c>
      <c r="E603" s="58"/>
      <c r="F603" s="58">
        <v>3771982</v>
      </c>
      <c r="G603" s="58">
        <f>+IF(F603&gt;K603+100000,F603-K603,0)</f>
        <v>1801162</v>
      </c>
      <c r="H603" s="58">
        <v>210214</v>
      </c>
      <c r="I603" s="58">
        <v>0</v>
      </c>
      <c r="J603" s="58">
        <v>0</v>
      </c>
      <c r="K603" s="58">
        <v>1970820</v>
      </c>
      <c r="L603" s="12" t="s">
        <v>88</v>
      </c>
      <c r="M603" s="12" t="s">
        <v>89</v>
      </c>
      <c r="N603" s="12" t="s">
        <v>10</v>
      </c>
      <c r="O603" s="12">
        <v>4</v>
      </c>
      <c r="P603" s="12">
        <v>0</v>
      </c>
      <c r="Q603" s="12">
        <v>0</v>
      </c>
      <c r="R603" s="12">
        <v>68276</v>
      </c>
      <c r="S603" s="59">
        <v>5.2383561643835614</v>
      </c>
      <c r="T603" s="59">
        <v>43.093150684931508</v>
      </c>
      <c r="U603" s="12">
        <v>1</v>
      </c>
      <c r="V603" s="12">
        <v>2</v>
      </c>
      <c r="W603" s="12">
        <v>1</v>
      </c>
      <c r="X603" s="12">
        <v>3</v>
      </c>
      <c r="Y603" s="12">
        <v>3</v>
      </c>
      <c r="Z603" s="58">
        <v>62751.586919107911</v>
      </c>
      <c r="AA603" s="58">
        <v>2821000</v>
      </c>
      <c r="AB603" s="58">
        <v>2304000</v>
      </c>
      <c r="AC603" s="58" t="s">
        <v>0</v>
      </c>
    </row>
    <row r="604" spans="1:29" x14ac:dyDescent="0.3">
      <c r="A604" s="57">
        <v>2220624848</v>
      </c>
      <c r="B604" s="12" t="s">
        <v>2286</v>
      </c>
      <c r="C604" s="58" t="s">
        <v>105</v>
      </c>
      <c r="D604" s="58" t="s">
        <v>115</v>
      </c>
      <c r="E604" s="58">
        <v>163667</v>
      </c>
      <c r="F604" s="58">
        <v>4880000</v>
      </c>
      <c r="G604" s="58">
        <f>+IF(F604&gt;K604+100000,F604-K604,0)</f>
        <v>3687546</v>
      </c>
      <c r="H604" s="58">
        <v>173500</v>
      </c>
      <c r="I604" s="58">
        <v>0</v>
      </c>
      <c r="J604" s="58">
        <v>3100000</v>
      </c>
      <c r="K604" s="58">
        <v>1192454</v>
      </c>
      <c r="L604" s="12" t="s">
        <v>87</v>
      </c>
      <c r="M604" s="12" t="s">
        <v>89</v>
      </c>
      <c r="N604" s="12" t="s">
        <v>10</v>
      </c>
      <c r="O604" s="12">
        <v>4</v>
      </c>
      <c r="P604" s="12">
        <v>0</v>
      </c>
      <c r="Q604" s="12">
        <v>0</v>
      </c>
      <c r="R604" s="12">
        <v>8001</v>
      </c>
      <c r="S604" s="59">
        <v>4.0301369863013701</v>
      </c>
      <c r="T604" s="59">
        <v>35.827397260273976</v>
      </c>
      <c r="U604" s="12">
        <v>1</v>
      </c>
      <c r="V604" s="12">
        <v>2</v>
      </c>
      <c r="W604" s="12">
        <v>1</v>
      </c>
      <c r="X604" s="12">
        <v>2</v>
      </c>
      <c r="Y604" s="12">
        <v>1</v>
      </c>
      <c r="Z604" s="58">
        <v>62772.564156477041</v>
      </c>
      <c r="AA604" s="58">
        <v>1600000</v>
      </c>
      <c r="AB604" s="58">
        <v>0</v>
      </c>
      <c r="AC604" s="58" t="s">
        <v>10</v>
      </c>
    </row>
    <row r="605" spans="1:29" x14ac:dyDescent="0.3">
      <c r="A605" s="57">
        <v>2224620246</v>
      </c>
      <c r="B605" s="12" t="s">
        <v>1170</v>
      </c>
      <c r="C605" s="58" t="s">
        <v>105</v>
      </c>
      <c r="D605" s="58" t="s">
        <v>114</v>
      </c>
      <c r="E605" s="58">
        <v>368133</v>
      </c>
      <c r="F605" s="58">
        <v>2100479</v>
      </c>
      <c r="G605" s="58">
        <f>+IF(F605&gt;K605+100000,F605-K605,0)</f>
        <v>1642659</v>
      </c>
      <c r="H605" s="58">
        <v>139117</v>
      </c>
      <c r="I605" s="58">
        <v>0</v>
      </c>
      <c r="J605" s="58">
        <v>590000</v>
      </c>
      <c r="K605" s="58">
        <v>457820</v>
      </c>
      <c r="L605" s="12" t="s">
        <v>87</v>
      </c>
      <c r="M605" s="12" t="s">
        <v>89</v>
      </c>
      <c r="N605" s="12" t="s">
        <v>10</v>
      </c>
      <c r="O605" s="12">
        <v>4</v>
      </c>
      <c r="P605" s="12">
        <v>0</v>
      </c>
      <c r="Q605" s="12">
        <v>0</v>
      </c>
      <c r="R605" s="12">
        <v>76130</v>
      </c>
      <c r="S605" s="59">
        <v>1.3972602739726028</v>
      </c>
      <c r="T605" s="59">
        <v>28.221917808219178</v>
      </c>
      <c r="U605" s="12">
        <v>1</v>
      </c>
      <c r="V605" s="12">
        <v>2</v>
      </c>
      <c r="W605" s="12">
        <v>1</v>
      </c>
      <c r="X605" s="12">
        <v>2</v>
      </c>
      <c r="Y605" s="12">
        <v>1</v>
      </c>
      <c r="Z605" s="58">
        <v>63243.358387650616</v>
      </c>
      <c r="AA605" s="58">
        <v>1612000</v>
      </c>
      <c r="AB605" s="58">
        <v>1612000</v>
      </c>
      <c r="AC605" s="58" t="s">
        <v>0</v>
      </c>
    </row>
    <row r="606" spans="1:29" x14ac:dyDescent="0.3">
      <c r="A606" s="57">
        <v>66068224</v>
      </c>
      <c r="B606" s="12" t="s">
        <v>3675</v>
      </c>
      <c r="C606" s="58" t="s">
        <v>105</v>
      </c>
      <c r="D606" s="58" t="s">
        <v>115</v>
      </c>
      <c r="E606" s="58">
        <v>18064</v>
      </c>
      <c r="F606" s="58">
        <v>7946959</v>
      </c>
      <c r="G606" s="58">
        <f>+IF(F606&gt;K606+100000,F606-K606,0)</f>
        <v>4853880</v>
      </c>
      <c r="H606" s="58">
        <v>289617</v>
      </c>
      <c r="I606" s="58">
        <v>0</v>
      </c>
      <c r="J606" s="58">
        <v>5420000</v>
      </c>
      <c r="K606" s="58">
        <v>3093079</v>
      </c>
      <c r="L606" s="12" t="s">
        <v>87</v>
      </c>
      <c r="M606" s="12" t="s">
        <v>89</v>
      </c>
      <c r="N606" s="12" t="s">
        <v>10</v>
      </c>
      <c r="O606" s="12">
        <v>4</v>
      </c>
      <c r="P606" s="12">
        <v>0</v>
      </c>
      <c r="Q606" s="12">
        <v>0</v>
      </c>
      <c r="R606" s="12">
        <v>76130</v>
      </c>
      <c r="S606" s="59">
        <v>5.6684931506849319</v>
      </c>
      <c r="T606" s="59">
        <v>41.495890410958907</v>
      </c>
      <c r="U606" s="12">
        <v>2</v>
      </c>
      <c r="V606" s="12">
        <v>2</v>
      </c>
      <c r="W606" s="12">
        <v>1</v>
      </c>
      <c r="X606" s="12">
        <v>3</v>
      </c>
      <c r="Y606" s="12">
        <v>6</v>
      </c>
      <c r="Z606" s="58">
        <v>63285.453663545537</v>
      </c>
      <c r="AA606" s="58">
        <v>2845000</v>
      </c>
      <c r="AB606" s="58">
        <v>2845000</v>
      </c>
      <c r="AC606" s="58" t="s">
        <v>1</v>
      </c>
    </row>
    <row r="607" spans="1:29" x14ac:dyDescent="0.3">
      <c r="A607" s="57">
        <v>26268402</v>
      </c>
      <c r="B607" s="12" t="s">
        <v>3667</v>
      </c>
      <c r="C607" s="58" t="s">
        <v>105</v>
      </c>
      <c r="D607" s="58" t="s">
        <v>30</v>
      </c>
      <c r="E607" s="58">
        <v>4524775</v>
      </c>
      <c r="F607" s="58">
        <v>8637309</v>
      </c>
      <c r="G607" s="58">
        <f>+IF(F607&gt;K607+100000,F607-K607,0)</f>
        <v>5553636</v>
      </c>
      <c r="H607" s="58">
        <v>260005.00000000003</v>
      </c>
      <c r="I607" s="58">
        <v>0</v>
      </c>
      <c r="J607" s="58">
        <v>5030000</v>
      </c>
      <c r="K607" s="58">
        <v>3083673</v>
      </c>
      <c r="L607" s="12" t="s">
        <v>87</v>
      </c>
      <c r="M607" s="12" t="s">
        <v>89</v>
      </c>
      <c r="N607" s="12" t="s">
        <v>10</v>
      </c>
      <c r="O607" s="12">
        <v>4</v>
      </c>
      <c r="P607" s="12">
        <v>0</v>
      </c>
      <c r="Q607" s="12">
        <v>0</v>
      </c>
      <c r="R607" s="12">
        <v>76520</v>
      </c>
      <c r="S607" s="59">
        <v>5.5013698630136982</v>
      </c>
      <c r="T607" s="59">
        <v>60.005479452054793</v>
      </c>
      <c r="U607" s="12">
        <v>1</v>
      </c>
      <c r="V607" s="12">
        <v>2</v>
      </c>
      <c r="W607" s="12">
        <v>2</v>
      </c>
      <c r="X607" s="12">
        <v>3</v>
      </c>
      <c r="Y607" s="12">
        <v>1</v>
      </c>
      <c r="Z607" s="58">
        <v>63619.120378819069</v>
      </c>
      <c r="AA607" s="58">
        <v>2860000</v>
      </c>
      <c r="AB607" s="58">
        <v>2860000</v>
      </c>
      <c r="AC607" s="58" t="s">
        <v>0</v>
      </c>
    </row>
    <row r="608" spans="1:29" x14ac:dyDescent="0.3">
      <c r="A608" s="57">
        <v>2008880226</v>
      </c>
      <c r="B608" s="12" t="s">
        <v>3188</v>
      </c>
      <c r="C608" s="58" t="s">
        <v>105</v>
      </c>
      <c r="D608" s="58" t="s">
        <v>115</v>
      </c>
      <c r="E608" s="58"/>
      <c r="F608" s="58">
        <v>5828248</v>
      </c>
      <c r="G608" s="58">
        <f>+IF(F608&gt;K608+100000,F608-K608,0)</f>
        <v>3667428</v>
      </c>
      <c r="H608" s="58">
        <v>325805</v>
      </c>
      <c r="I608" s="58">
        <v>0</v>
      </c>
      <c r="J608" s="58">
        <v>3272000</v>
      </c>
      <c r="K608" s="58">
        <v>2160820</v>
      </c>
      <c r="L608" s="12" t="s">
        <v>87</v>
      </c>
      <c r="M608" s="12" t="s">
        <v>89</v>
      </c>
      <c r="N608" s="12" t="s">
        <v>10</v>
      </c>
      <c r="O608" s="12">
        <v>4</v>
      </c>
      <c r="P608" s="12">
        <v>0</v>
      </c>
      <c r="Q608" s="12">
        <v>0</v>
      </c>
      <c r="R608" s="12">
        <v>68547</v>
      </c>
      <c r="S608" s="59">
        <v>5.484931506849315</v>
      </c>
      <c r="T608" s="59">
        <v>25.254794520547946</v>
      </c>
      <c r="U608" s="12">
        <v>1</v>
      </c>
      <c r="V608" s="12">
        <v>4</v>
      </c>
      <c r="W608" s="12">
        <v>3</v>
      </c>
      <c r="X608" s="12">
        <v>3</v>
      </c>
      <c r="Y608" s="12">
        <v>1</v>
      </c>
      <c r="Z608" s="58">
        <v>65042.765030652787</v>
      </c>
      <c r="AA608" s="58">
        <v>2924000</v>
      </c>
      <c r="AB608" s="58">
        <v>0</v>
      </c>
      <c r="AC608" s="58" t="s">
        <v>10</v>
      </c>
    </row>
    <row r="609" spans="1:29" x14ac:dyDescent="0.3">
      <c r="A609" s="57">
        <v>2244068686</v>
      </c>
      <c r="B609" s="12" t="s">
        <v>2657</v>
      </c>
      <c r="C609" s="58" t="s">
        <v>105</v>
      </c>
      <c r="D609" s="58" t="s">
        <v>115</v>
      </c>
      <c r="E609" s="58"/>
      <c r="F609" s="58">
        <v>4835704</v>
      </c>
      <c r="G609" s="58">
        <f>+IF(F609&gt;K609+100000,F609-K609,0)</f>
        <v>3405315</v>
      </c>
      <c r="H609" s="58">
        <v>151577</v>
      </c>
      <c r="I609" s="58">
        <v>0</v>
      </c>
      <c r="J609" s="58">
        <v>2020565</v>
      </c>
      <c r="K609" s="58">
        <v>1430389</v>
      </c>
      <c r="L609" s="12" t="s">
        <v>87</v>
      </c>
      <c r="M609" s="12" t="s">
        <v>89</v>
      </c>
      <c r="N609" s="12" t="s">
        <v>10</v>
      </c>
      <c r="O609" s="12">
        <v>4</v>
      </c>
      <c r="P609" s="12">
        <v>0</v>
      </c>
      <c r="Q609" s="12">
        <v>0</v>
      </c>
      <c r="R609" s="12">
        <v>76001</v>
      </c>
      <c r="S609" s="59">
        <v>2.2602739726027399</v>
      </c>
      <c r="T609" s="59">
        <v>28.476712328767125</v>
      </c>
      <c r="U609" s="12">
        <v>2</v>
      </c>
      <c r="V609" s="12">
        <v>4</v>
      </c>
      <c r="W609" s="12">
        <v>2</v>
      </c>
      <c r="X609" s="12">
        <v>3</v>
      </c>
      <c r="Y609" s="12">
        <v>1</v>
      </c>
      <c r="Z609" s="58">
        <v>65386.671609963589</v>
      </c>
      <c r="AA609" s="58">
        <v>2692000</v>
      </c>
      <c r="AB609" s="58">
        <v>2292000</v>
      </c>
      <c r="AC609" s="58" t="s">
        <v>0</v>
      </c>
    </row>
    <row r="610" spans="1:29" x14ac:dyDescent="0.3">
      <c r="A610" s="57">
        <v>2244224802</v>
      </c>
      <c r="B610" s="12" t="s">
        <v>2063</v>
      </c>
      <c r="C610" s="58" t="s">
        <v>105</v>
      </c>
      <c r="D610" s="58" t="s">
        <v>114</v>
      </c>
      <c r="E610" s="58"/>
      <c r="F610" s="58">
        <v>2329329</v>
      </c>
      <c r="G610" s="58">
        <f>+IF(F610&gt;K610+100000,F610-K610,0)</f>
        <v>1278348</v>
      </c>
      <c r="H610" s="58">
        <v>114944</v>
      </c>
      <c r="I610" s="58">
        <v>0</v>
      </c>
      <c r="J610" s="58">
        <v>800000</v>
      </c>
      <c r="K610" s="58">
        <v>1050981</v>
      </c>
      <c r="L610" s="12" t="s">
        <v>87</v>
      </c>
      <c r="M610" s="12" t="s">
        <v>89</v>
      </c>
      <c r="N610" s="12" t="s">
        <v>10</v>
      </c>
      <c r="O610" s="12">
        <v>4</v>
      </c>
      <c r="P610" s="12">
        <v>0</v>
      </c>
      <c r="Q610" s="12">
        <v>0</v>
      </c>
      <c r="R610" s="12">
        <v>8001</v>
      </c>
      <c r="S610" s="59">
        <v>3.558904109589041</v>
      </c>
      <c r="T610" s="59">
        <v>31.616438356164384</v>
      </c>
      <c r="U610" s="12">
        <v>2</v>
      </c>
      <c r="V610" s="12">
        <v>2</v>
      </c>
      <c r="W610" s="12">
        <v>2</v>
      </c>
      <c r="X610" s="12">
        <v>2</v>
      </c>
      <c r="Y610" s="12">
        <v>3</v>
      </c>
      <c r="Z610" s="58">
        <v>65788.216963567829</v>
      </c>
      <c r="AA610" s="58">
        <v>2219000</v>
      </c>
      <c r="AB610" s="58">
        <v>1252000</v>
      </c>
      <c r="AC610" s="58" t="s">
        <v>1</v>
      </c>
    </row>
    <row r="611" spans="1:29" x14ac:dyDescent="0.3">
      <c r="A611" s="57">
        <v>2224628228</v>
      </c>
      <c r="B611" s="12" t="s">
        <v>2485</v>
      </c>
      <c r="C611" s="58" t="s">
        <v>105</v>
      </c>
      <c r="D611" s="58" t="s">
        <v>115</v>
      </c>
      <c r="E611" s="58"/>
      <c r="F611" s="58">
        <v>4168385</v>
      </c>
      <c r="G611" s="58">
        <f>+IF(F611&gt;K611+100000,F611-K611,0)</f>
        <v>2843139</v>
      </c>
      <c r="H611" s="58">
        <v>274818</v>
      </c>
      <c r="I611" s="58">
        <v>0</v>
      </c>
      <c r="J611" s="58">
        <v>687153</v>
      </c>
      <c r="K611" s="58">
        <v>1325246</v>
      </c>
      <c r="L611" s="12" t="s">
        <v>87</v>
      </c>
      <c r="M611" s="12" t="s">
        <v>89</v>
      </c>
      <c r="N611" s="12" t="s">
        <v>10</v>
      </c>
      <c r="O611" s="12">
        <v>4</v>
      </c>
      <c r="P611" s="12">
        <v>0</v>
      </c>
      <c r="Q611" s="12">
        <v>0</v>
      </c>
      <c r="R611" s="12">
        <v>76130</v>
      </c>
      <c r="S611" s="59">
        <v>4.5013698630136982</v>
      </c>
      <c r="T611" s="59">
        <v>28.975342465753425</v>
      </c>
      <c r="U611" s="12">
        <v>2</v>
      </c>
      <c r="V611" s="12">
        <v>0</v>
      </c>
      <c r="W611" s="12">
        <v>1</v>
      </c>
      <c r="X611" s="12">
        <v>2</v>
      </c>
      <c r="Y611" s="12">
        <v>3</v>
      </c>
      <c r="Z611" s="58">
        <v>66206.6417019082</v>
      </c>
      <c r="AA611" s="58">
        <v>2137000</v>
      </c>
      <c r="AB611" s="58">
        <v>0</v>
      </c>
      <c r="AC611" s="58" t="s">
        <v>10</v>
      </c>
    </row>
    <row r="612" spans="1:29" x14ac:dyDescent="0.3">
      <c r="A612" s="57">
        <v>4820808</v>
      </c>
      <c r="B612" s="12" t="s">
        <v>2524</v>
      </c>
      <c r="C612" s="58" t="s">
        <v>105</v>
      </c>
      <c r="D612" s="58" t="s">
        <v>115</v>
      </c>
      <c r="E612" s="58"/>
      <c r="F612" s="58">
        <v>4543188</v>
      </c>
      <c r="G612" s="58">
        <f>+IF(F612&gt;K612+100000,F612-K612,0)</f>
        <v>3195068</v>
      </c>
      <c r="H612" s="58">
        <v>157191</v>
      </c>
      <c r="I612" s="58">
        <v>0</v>
      </c>
      <c r="J612" s="58">
        <v>1200000</v>
      </c>
      <c r="K612" s="58">
        <v>1348120</v>
      </c>
      <c r="L612" s="12" t="s">
        <v>87</v>
      </c>
      <c r="M612" s="12" t="s">
        <v>89</v>
      </c>
      <c r="N612" s="12" t="s">
        <v>10</v>
      </c>
      <c r="O612" s="12">
        <v>4</v>
      </c>
      <c r="P612" s="12">
        <v>0</v>
      </c>
      <c r="Q612" s="12">
        <v>0</v>
      </c>
      <c r="R612" s="12">
        <v>13052</v>
      </c>
      <c r="S612" s="59">
        <v>3.4493150684931506</v>
      </c>
      <c r="T612" s="59">
        <v>42.30958904109589</v>
      </c>
      <c r="U612" s="12">
        <v>1</v>
      </c>
      <c r="V612" s="12">
        <v>2</v>
      </c>
      <c r="W612" s="12">
        <v>1</v>
      </c>
      <c r="X612" s="12">
        <v>2</v>
      </c>
      <c r="Y612" s="12">
        <v>2</v>
      </c>
      <c r="Z612" s="58">
        <v>66507.347082287524</v>
      </c>
      <c r="AA612" s="58">
        <v>2595000</v>
      </c>
      <c r="AB612" s="58">
        <v>0</v>
      </c>
      <c r="AC612" s="58" t="s">
        <v>10</v>
      </c>
    </row>
    <row r="613" spans="1:29" x14ac:dyDescent="0.3">
      <c r="A613" s="57">
        <v>66822024</v>
      </c>
      <c r="B613" s="12" t="s">
        <v>3842</v>
      </c>
      <c r="C613" s="58" t="s">
        <v>105</v>
      </c>
      <c r="D613" s="58" t="s">
        <v>115</v>
      </c>
      <c r="E613" s="58">
        <v>105731</v>
      </c>
      <c r="F613" s="58">
        <v>6188776</v>
      </c>
      <c r="G613" s="58">
        <f>+IF(F613&gt;K613+100000,F613-K613,0)</f>
        <v>2525829</v>
      </c>
      <c r="H613" s="58">
        <v>181796</v>
      </c>
      <c r="I613" s="58">
        <v>0</v>
      </c>
      <c r="J613" s="58">
        <v>4636227</v>
      </c>
      <c r="K613" s="58">
        <v>3662947</v>
      </c>
      <c r="L613" s="12" t="s">
        <v>87</v>
      </c>
      <c r="M613" s="12" t="s">
        <v>89</v>
      </c>
      <c r="N613" s="12" t="s">
        <v>10</v>
      </c>
      <c r="O613" s="12">
        <v>4</v>
      </c>
      <c r="P613" s="12">
        <v>0</v>
      </c>
      <c r="Q613" s="12">
        <v>0</v>
      </c>
      <c r="R613" s="12">
        <v>76130</v>
      </c>
      <c r="S613" s="59">
        <v>6.8301369863013699</v>
      </c>
      <c r="T613" s="59">
        <v>52.136986301369866</v>
      </c>
      <c r="U613" s="12">
        <v>2</v>
      </c>
      <c r="V613" s="12">
        <v>1</v>
      </c>
      <c r="W613" s="12">
        <v>2</v>
      </c>
      <c r="X613" s="12">
        <v>2</v>
      </c>
      <c r="Y613" s="12">
        <v>1</v>
      </c>
      <c r="Z613" s="58">
        <v>66585.260782990226</v>
      </c>
      <c r="AA613" s="58">
        <v>2306000</v>
      </c>
      <c r="AB613" s="58">
        <v>0</v>
      </c>
      <c r="AC613" s="58" t="s">
        <v>10</v>
      </c>
    </row>
    <row r="614" spans="1:29" x14ac:dyDescent="0.3">
      <c r="A614" s="57">
        <v>2202464662</v>
      </c>
      <c r="B614" s="12" t="s">
        <v>2604</v>
      </c>
      <c r="C614" s="58" t="s">
        <v>105</v>
      </c>
      <c r="D614" s="58" t="s">
        <v>115</v>
      </c>
      <c r="E614" s="58"/>
      <c r="F614" s="58">
        <v>4091254</v>
      </c>
      <c r="G614" s="58">
        <f>+IF(F614&gt;K614+100000,F614-K614,0)</f>
        <v>2700634</v>
      </c>
      <c r="H614" s="58">
        <v>246731</v>
      </c>
      <c r="I614" s="58">
        <v>0</v>
      </c>
      <c r="J614" s="58">
        <v>0</v>
      </c>
      <c r="K614" s="58">
        <v>1390620</v>
      </c>
      <c r="L614" s="12" t="s">
        <v>88</v>
      </c>
      <c r="M614" s="12" t="s">
        <v>89</v>
      </c>
      <c r="N614" s="12" t="s">
        <v>10</v>
      </c>
      <c r="O614" s="12">
        <v>4</v>
      </c>
      <c r="P614" s="12">
        <v>0</v>
      </c>
      <c r="Q614" s="12">
        <v>0</v>
      </c>
      <c r="R614" s="12">
        <v>68547</v>
      </c>
      <c r="S614" s="59">
        <v>2.8958904109589043</v>
      </c>
      <c r="T614" s="59">
        <v>31.416438356164385</v>
      </c>
      <c r="U614" s="12">
        <v>1</v>
      </c>
      <c r="V614" s="12">
        <v>4</v>
      </c>
      <c r="W614" s="12">
        <v>2</v>
      </c>
      <c r="X614" s="12">
        <v>3</v>
      </c>
      <c r="Y614" s="12">
        <v>3</v>
      </c>
      <c r="Z614" s="58">
        <v>66733.343054705314</v>
      </c>
      <c r="AA614" s="58">
        <v>3000000</v>
      </c>
      <c r="AB614" s="58">
        <v>0</v>
      </c>
      <c r="AC614" s="58" t="s">
        <v>10</v>
      </c>
    </row>
    <row r="615" spans="1:29" x14ac:dyDescent="0.3">
      <c r="A615" s="57">
        <v>4042648</v>
      </c>
      <c r="B615" s="12" t="s">
        <v>4161</v>
      </c>
      <c r="C615" s="58" t="s">
        <v>105</v>
      </c>
      <c r="D615" s="58" t="s">
        <v>114</v>
      </c>
      <c r="E615" s="58">
        <v>15233</v>
      </c>
      <c r="F615" s="58">
        <v>6987230</v>
      </c>
      <c r="G615" s="58">
        <f>+IF(F615&gt;K615+100000,F615-K615,0)</f>
        <v>1186617</v>
      </c>
      <c r="H615" s="58">
        <v>210334</v>
      </c>
      <c r="I615" s="58">
        <v>0</v>
      </c>
      <c r="J615" s="58">
        <v>3641000</v>
      </c>
      <c r="K615" s="58">
        <v>5800613</v>
      </c>
      <c r="L615" s="12" t="s">
        <v>87</v>
      </c>
      <c r="M615" s="12" t="s">
        <v>89</v>
      </c>
      <c r="N615" s="12" t="s">
        <v>10</v>
      </c>
      <c r="O615" s="12">
        <v>4</v>
      </c>
      <c r="P615" s="12">
        <v>0</v>
      </c>
      <c r="Q615" s="12">
        <v>0</v>
      </c>
      <c r="R615" s="12">
        <v>76130</v>
      </c>
      <c r="S615" s="59">
        <v>10.252054794520548</v>
      </c>
      <c r="T615" s="59">
        <v>38.186301369863017</v>
      </c>
      <c r="U615" s="12">
        <v>1</v>
      </c>
      <c r="V615" s="12">
        <v>2</v>
      </c>
      <c r="W615" s="12">
        <v>2</v>
      </c>
      <c r="X615" s="12">
        <v>2</v>
      </c>
      <c r="Y615" s="12">
        <v>1</v>
      </c>
      <c r="Z615" s="58">
        <v>66866.80974081473</v>
      </c>
      <c r="AA615" s="58">
        <v>3006000</v>
      </c>
      <c r="AB615" s="58">
        <v>0</v>
      </c>
      <c r="AC615" s="58" t="s">
        <v>10</v>
      </c>
    </row>
    <row r="616" spans="1:29" x14ac:dyDescent="0.3">
      <c r="A616" s="57">
        <v>2284868</v>
      </c>
      <c r="B616" s="12" t="s">
        <v>1492</v>
      </c>
      <c r="C616" s="58" t="s">
        <v>105</v>
      </c>
      <c r="D616" s="58" t="s">
        <v>115</v>
      </c>
      <c r="E616" s="58">
        <v>2048713</v>
      </c>
      <c r="F616" s="58">
        <v>5196412</v>
      </c>
      <c r="G616" s="58">
        <f>+IF(F616&gt;K616+100000,F616-K616,0)</f>
        <v>4491455</v>
      </c>
      <c r="H616" s="58">
        <v>213320</v>
      </c>
      <c r="I616" s="58">
        <v>0</v>
      </c>
      <c r="J616" s="58">
        <v>6000000</v>
      </c>
      <c r="K616" s="58">
        <v>704957</v>
      </c>
      <c r="L616" s="12" t="s">
        <v>87</v>
      </c>
      <c r="M616" s="12" t="s">
        <v>89</v>
      </c>
      <c r="N616" s="12" t="s">
        <v>10</v>
      </c>
      <c r="O616" s="12">
        <v>4</v>
      </c>
      <c r="P616" s="12">
        <v>0</v>
      </c>
      <c r="Q616" s="12">
        <v>0</v>
      </c>
      <c r="R616" s="12">
        <v>68418</v>
      </c>
      <c r="S616" s="59">
        <v>1.1013698630136985</v>
      </c>
      <c r="T616" s="59">
        <v>40.898630136986299</v>
      </c>
      <c r="U616" s="12">
        <v>1</v>
      </c>
      <c r="V616" s="12">
        <v>2</v>
      </c>
      <c r="W616" s="12">
        <v>1</v>
      </c>
      <c r="X616" s="12">
        <v>3</v>
      </c>
      <c r="Y616" s="12">
        <v>1</v>
      </c>
      <c r="Z616" s="58">
        <v>68068.009915799426</v>
      </c>
      <c r="AA616" s="58">
        <v>3060000</v>
      </c>
      <c r="AB616" s="58">
        <v>0</v>
      </c>
      <c r="AC616" s="58" t="s">
        <v>10</v>
      </c>
    </row>
    <row r="617" spans="1:29" x14ac:dyDescent="0.3">
      <c r="A617" s="57">
        <v>2244446226</v>
      </c>
      <c r="B617" s="12" t="s">
        <v>3443</v>
      </c>
      <c r="C617" s="58" t="s">
        <v>105</v>
      </c>
      <c r="D617" s="58" t="s">
        <v>115</v>
      </c>
      <c r="E617" s="58">
        <v>369943</v>
      </c>
      <c r="F617" s="58">
        <v>6721672</v>
      </c>
      <c r="G617" s="58">
        <f>+IF(F617&gt;K617+100000,F617-K617,0)</f>
        <v>4021419</v>
      </c>
      <c r="H617" s="58">
        <v>212762</v>
      </c>
      <c r="I617" s="58">
        <v>0</v>
      </c>
      <c r="J617" s="58">
        <v>3595000</v>
      </c>
      <c r="K617" s="58">
        <v>2700253</v>
      </c>
      <c r="L617" s="12" t="s">
        <v>87</v>
      </c>
      <c r="M617" s="12" t="s">
        <v>89</v>
      </c>
      <c r="N617" s="12" t="s">
        <v>10</v>
      </c>
      <c r="O617" s="12">
        <v>4</v>
      </c>
      <c r="P617" s="12">
        <v>0</v>
      </c>
      <c r="Q617" s="12">
        <v>0</v>
      </c>
      <c r="R617" s="12">
        <v>13001</v>
      </c>
      <c r="S617" s="59">
        <v>4.5013698630136982</v>
      </c>
      <c r="T617" s="59">
        <v>31.090410958904108</v>
      </c>
      <c r="U617" s="12">
        <v>2</v>
      </c>
      <c r="V617" s="12">
        <v>0</v>
      </c>
      <c r="W617" s="12">
        <v>1</v>
      </c>
      <c r="X617" s="12">
        <v>2</v>
      </c>
      <c r="Y617" s="12">
        <v>3</v>
      </c>
      <c r="Z617" s="58">
        <v>68201.476601908842</v>
      </c>
      <c r="AA617" s="58">
        <v>3066000</v>
      </c>
      <c r="AB617" s="58">
        <v>2856000</v>
      </c>
      <c r="AC617" s="58" t="s">
        <v>22</v>
      </c>
    </row>
    <row r="618" spans="1:29" x14ac:dyDescent="0.3">
      <c r="A618" s="57">
        <v>2228624460</v>
      </c>
      <c r="B618" s="12" t="s">
        <v>3156</v>
      </c>
      <c r="C618" s="58" t="s">
        <v>105</v>
      </c>
      <c r="D618" s="58" t="s">
        <v>30</v>
      </c>
      <c r="E618" s="58"/>
      <c r="F618" s="58">
        <v>7580414</v>
      </c>
      <c r="G618" s="58">
        <f>+IF(F618&gt;K618+100000,F618-K618,0)</f>
        <v>5464594</v>
      </c>
      <c r="H618" s="58">
        <v>215651</v>
      </c>
      <c r="I618" s="58">
        <v>0</v>
      </c>
      <c r="J618" s="58">
        <v>1200000</v>
      </c>
      <c r="K618" s="58">
        <v>2115820</v>
      </c>
      <c r="L618" s="12" t="s">
        <v>87</v>
      </c>
      <c r="M618" s="12" t="s">
        <v>89</v>
      </c>
      <c r="N618" s="12" t="s">
        <v>10</v>
      </c>
      <c r="O618" s="12">
        <v>4</v>
      </c>
      <c r="P618" s="12">
        <v>0</v>
      </c>
      <c r="Q618" s="12">
        <v>0</v>
      </c>
      <c r="R618" s="12">
        <v>13052</v>
      </c>
      <c r="S618" s="59">
        <v>5.2383561643835614</v>
      </c>
      <c r="T618" s="59">
        <v>29.339726027397262</v>
      </c>
      <c r="U618" s="12">
        <v>1</v>
      </c>
      <c r="V618" s="12">
        <v>2</v>
      </c>
      <c r="W618" s="12">
        <v>1</v>
      </c>
      <c r="X618" s="12">
        <v>2</v>
      </c>
      <c r="Y618" s="12">
        <v>2</v>
      </c>
      <c r="Z618" s="58">
        <v>68424.882686581346</v>
      </c>
      <c r="AA618" s="58">
        <v>2475000</v>
      </c>
      <c r="AB618" s="58">
        <v>1688000</v>
      </c>
      <c r="AC618" s="58" t="s">
        <v>0</v>
      </c>
    </row>
    <row r="619" spans="1:29" x14ac:dyDescent="0.3">
      <c r="A619" s="57">
        <v>2226006026</v>
      </c>
      <c r="B619" s="12" t="s">
        <v>1191</v>
      </c>
      <c r="C619" s="58" t="s">
        <v>105</v>
      </c>
      <c r="D619" s="58" t="s">
        <v>114</v>
      </c>
      <c r="E619" s="58">
        <v>105996</v>
      </c>
      <c r="F619" s="58">
        <v>2131530</v>
      </c>
      <c r="G619" s="58">
        <f>+IF(F619&gt;K619+100000,F619-K619,0)</f>
        <v>1647376</v>
      </c>
      <c r="H619" s="58">
        <v>126470.00000000001</v>
      </c>
      <c r="I619" s="58">
        <v>0</v>
      </c>
      <c r="J619" s="58">
        <v>743277</v>
      </c>
      <c r="K619" s="58">
        <v>484154</v>
      </c>
      <c r="L619" s="12" t="s">
        <v>87</v>
      </c>
      <c r="M619" s="12" t="s">
        <v>89</v>
      </c>
      <c r="N619" s="12" t="s">
        <v>10</v>
      </c>
      <c r="O619" s="12">
        <v>4</v>
      </c>
      <c r="P619" s="12">
        <v>0</v>
      </c>
      <c r="Q619" s="12">
        <v>0</v>
      </c>
      <c r="R619" s="12">
        <v>76275</v>
      </c>
      <c r="S619" s="59">
        <v>1.4904109589041097</v>
      </c>
      <c r="T619" s="59">
        <v>37.175342465753424</v>
      </c>
      <c r="U619" s="12">
        <v>1</v>
      </c>
      <c r="V619" s="12">
        <v>2</v>
      </c>
      <c r="W619" s="12">
        <v>1</v>
      </c>
      <c r="X619" s="12">
        <v>2</v>
      </c>
      <c r="Y619" s="12">
        <v>3</v>
      </c>
      <c r="Z619" s="58">
        <v>68849.606676182186</v>
      </c>
      <c r="AA619" s="58">
        <v>2113000</v>
      </c>
      <c r="AB619" s="58">
        <v>0</v>
      </c>
      <c r="AC619" s="58" t="s">
        <v>10</v>
      </c>
    </row>
    <row r="620" spans="1:29" x14ac:dyDescent="0.3">
      <c r="A620" s="57">
        <v>82008662</v>
      </c>
      <c r="B620" s="12" t="s">
        <v>1952</v>
      </c>
      <c r="C620" s="58" t="s">
        <v>105</v>
      </c>
      <c r="D620" s="58" t="s">
        <v>115</v>
      </c>
      <c r="E620" s="58"/>
      <c r="F620" s="58">
        <v>3688721</v>
      </c>
      <c r="G620" s="58">
        <f>+IF(F620&gt;K620+100000,F620-K620,0)</f>
        <v>2696101</v>
      </c>
      <c r="H620" s="58">
        <v>164479</v>
      </c>
      <c r="I620" s="58">
        <v>0</v>
      </c>
      <c r="J620" s="58">
        <v>0</v>
      </c>
      <c r="K620" s="58">
        <v>992620</v>
      </c>
      <c r="L620" s="12" t="s">
        <v>88</v>
      </c>
      <c r="M620" s="12" t="s">
        <v>89</v>
      </c>
      <c r="N620" s="12" t="s">
        <v>10</v>
      </c>
      <c r="O620" s="12">
        <v>4</v>
      </c>
      <c r="P620" s="12">
        <v>0</v>
      </c>
      <c r="Q620" s="12">
        <v>0</v>
      </c>
      <c r="R620" s="12">
        <v>68276</v>
      </c>
      <c r="S620" s="59">
        <v>2.5726027397260274</v>
      </c>
      <c r="T620" s="59">
        <v>42.720547945205482</v>
      </c>
      <c r="U620" s="12">
        <v>1</v>
      </c>
      <c r="V620" s="12">
        <v>2</v>
      </c>
      <c r="W620" s="12">
        <v>1</v>
      </c>
      <c r="X620" s="12">
        <v>2</v>
      </c>
      <c r="Y620" s="12">
        <v>2</v>
      </c>
      <c r="Z620" s="58">
        <v>69202.476747729423</v>
      </c>
      <c r="AA620" s="58">
        <v>3111000</v>
      </c>
      <c r="AB620" s="58">
        <v>0</v>
      </c>
      <c r="AC620" s="58" t="s">
        <v>17</v>
      </c>
    </row>
    <row r="621" spans="1:29" x14ac:dyDescent="0.3">
      <c r="A621" s="57">
        <v>2046688422</v>
      </c>
      <c r="B621" s="12" t="s">
        <v>2341</v>
      </c>
      <c r="C621" s="58" t="s">
        <v>105</v>
      </c>
      <c r="D621" s="58" t="s">
        <v>115</v>
      </c>
      <c r="E621" s="58">
        <v>1367785</v>
      </c>
      <c r="F621" s="58">
        <v>5485539</v>
      </c>
      <c r="G621" s="58">
        <f>+IF(F621&gt;K621+100000,F621-K621,0)</f>
        <v>4246720</v>
      </c>
      <c r="H621" s="58">
        <v>186285</v>
      </c>
      <c r="I621" s="58">
        <v>0</v>
      </c>
      <c r="J621" s="58">
        <v>1000000</v>
      </c>
      <c r="K621" s="58">
        <v>1238819</v>
      </c>
      <c r="L621" s="12" t="s">
        <v>87</v>
      </c>
      <c r="M621" s="12" t="s">
        <v>89</v>
      </c>
      <c r="N621" s="12" t="s">
        <v>10</v>
      </c>
      <c r="O621" s="12">
        <v>4</v>
      </c>
      <c r="P621" s="12">
        <v>0</v>
      </c>
      <c r="Q621" s="12">
        <v>0</v>
      </c>
      <c r="R621" s="12">
        <v>8001</v>
      </c>
      <c r="S621" s="59">
        <v>4.1452054794520548</v>
      </c>
      <c r="T621" s="59">
        <v>33.534246575342465</v>
      </c>
      <c r="U621" s="12">
        <v>2</v>
      </c>
      <c r="V621" s="12">
        <v>2</v>
      </c>
      <c r="W621" s="12">
        <v>2</v>
      </c>
      <c r="X621" s="12">
        <v>2</v>
      </c>
      <c r="Y621" s="12">
        <v>3</v>
      </c>
      <c r="Z621" s="58">
        <v>69245.984835113733</v>
      </c>
      <c r="AA621" s="58">
        <v>1765000</v>
      </c>
      <c r="AB621" s="58">
        <v>0</v>
      </c>
      <c r="AC621" s="58" t="s">
        <v>10</v>
      </c>
    </row>
    <row r="622" spans="1:29" x14ac:dyDescent="0.3">
      <c r="A622" s="57">
        <v>4824262</v>
      </c>
      <c r="B622" s="12" t="s">
        <v>3218</v>
      </c>
      <c r="C622" s="58" t="s">
        <v>105</v>
      </c>
      <c r="D622" s="58" t="s">
        <v>115</v>
      </c>
      <c r="E622" s="58">
        <v>40333</v>
      </c>
      <c r="F622" s="58">
        <v>6350577</v>
      </c>
      <c r="G622" s="58">
        <f>+IF(F622&gt;K622+100000,F622-K622,0)</f>
        <v>4145757</v>
      </c>
      <c r="H622" s="58">
        <v>252163</v>
      </c>
      <c r="I622" s="58">
        <v>0</v>
      </c>
      <c r="J622" s="58">
        <v>1146000</v>
      </c>
      <c r="K622" s="58">
        <v>2204820</v>
      </c>
      <c r="L622" s="12" t="s">
        <v>87</v>
      </c>
      <c r="M622" s="12" t="s">
        <v>89</v>
      </c>
      <c r="N622" s="12" t="s">
        <v>10</v>
      </c>
      <c r="O622" s="12">
        <v>4</v>
      </c>
      <c r="P622" s="12">
        <v>0</v>
      </c>
      <c r="Q622" s="12">
        <v>0</v>
      </c>
      <c r="R622" s="12">
        <v>13052</v>
      </c>
      <c r="S622" s="59">
        <v>5.1561643835616442</v>
      </c>
      <c r="T622" s="59">
        <v>43.523287671232879</v>
      </c>
      <c r="U622" s="12">
        <v>1</v>
      </c>
      <c r="V622" s="12">
        <v>2</v>
      </c>
      <c r="W622" s="12">
        <v>1</v>
      </c>
      <c r="X622" s="12">
        <v>2</v>
      </c>
      <c r="Y622" s="12">
        <v>2</v>
      </c>
      <c r="Z622" s="58">
        <v>69574.544842166782</v>
      </c>
      <c r="AA622" s="58">
        <v>2781000</v>
      </c>
      <c r="AB622" s="58">
        <v>2781000</v>
      </c>
      <c r="AC622" s="58" t="s">
        <v>0</v>
      </c>
    </row>
    <row r="623" spans="1:29" x14ac:dyDescent="0.3">
      <c r="A623" s="57">
        <v>4666244</v>
      </c>
      <c r="B623" s="12" t="s">
        <v>2599</v>
      </c>
      <c r="C623" s="58" t="s">
        <v>105</v>
      </c>
      <c r="D623" s="58" t="s">
        <v>115</v>
      </c>
      <c r="E623" s="58"/>
      <c r="F623" s="58">
        <v>4087499</v>
      </c>
      <c r="G623" s="58">
        <f>+IF(F623&gt;K623+100000,F623-K623,0)</f>
        <v>2705235</v>
      </c>
      <c r="H623" s="58">
        <v>129383</v>
      </c>
      <c r="I623" s="58">
        <v>0</v>
      </c>
      <c r="J623" s="58">
        <v>3365800</v>
      </c>
      <c r="K623" s="58">
        <v>1382264</v>
      </c>
      <c r="L623" s="12" t="s">
        <v>87</v>
      </c>
      <c r="M623" s="12" t="s">
        <v>89</v>
      </c>
      <c r="N623" s="12" t="s">
        <v>10</v>
      </c>
      <c r="O623" s="12">
        <v>4</v>
      </c>
      <c r="P623" s="12">
        <v>0</v>
      </c>
      <c r="Q623" s="12">
        <v>0</v>
      </c>
      <c r="R623" s="12">
        <v>76130</v>
      </c>
      <c r="S623" s="59">
        <v>4.6410958904109592</v>
      </c>
      <c r="T623" s="59">
        <v>36.112328767123287</v>
      </c>
      <c r="U623" s="12">
        <v>1</v>
      </c>
      <c r="V623" s="12">
        <v>0</v>
      </c>
      <c r="W623" s="12">
        <v>1</v>
      </c>
      <c r="X623" s="12">
        <v>2</v>
      </c>
      <c r="Y623" s="12">
        <v>1</v>
      </c>
      <c r="Z623" s="58">
        <v>69795.244771482903</v>
      </c>
      <c r="AA623" s="58">
        <v>1779000</v>
      </c>
      <c r="AB623" s="58">
        <v>0</v>
      </c>
      <c r="AC623" s="58" t="s">
        <v>10</v>
      </c>
    </row>
    <row r="624" spans="1:29" x14ac:dyDescent="0.3">
      <c r="A624" s="57">
        <v>80064846</v>
      </c>
      <c r="B624" s="12" t="s">
        <v>2190</v>
      </c>
      <c r="C624" s="58" t="s">
        <v>105</v>
      </c>
      <c r="D624" s="58" t="s">
        <v>114</v>
      </c>
      <c r="E624" s="58"/>
      <c r="F624" s="58">
        <v>2831857</v>
      </c>
      <c r="G624" s="58">
        <f>+IF(F624&gt;K624+100000,F624-K624,0)</f>
        <v>1696692</v>
      </c>
      <c r="H624" s="58">
        <v>275654</v>
      </c>
      <c r="I624" s="58">
        <v>0</v>
      </c>
      <c r="J624" s="58">
        <v>2700000</v>
      </c>
      <c r="K624" s="58">
        <v>1135165</v>
      </c>
      <c r="L624" s="12" t="s">
        <v>87</v>
      </c>
      <c r="M624" s="12" t="s">
        <v>89</v>
      </c>
      <c r="N624" s="12" t="s">
        <v>10</v>
      </c>
      <c r="O624" s="12">
        <v>4</v>
      </c>
      <c r="P624" s="12">
        <v>0</v>
      </c>
      <c r="Q624" s="12">
        <v>0</v>
      </c>
      <c r="R624" s="12">
        <v>11001</v>
      </c>
      <c r="S624" s="59">
        <v>3.7698630136986302</v>
      </c>
      <c r="T624" s="59">
        <v>42.627397260273973</v>
      </c>
      <c r="U624" s="12">
        <v>1</v>
      </c>
      <c r="V624" s="12">
        <v>0</v>
      </c>
      <c r="W624" s="12">
        <v>1</v>
      </c>
      <c r="X624" s="12">
        <v>2</v>
      </c>
      <c r="Y624" s="12">
        <v>1</v>
      </c>
      <c r="Z624" s="58">
        <v>69912.943329276299</v>
      </c>
      <c r="AA624" s="58">
        <v>1782000</v>
      </c>
      <c r="AB624" s="58">
        <v>0</v>
      </c>
      <c r="AC624" s="58" t="s">
        <v>10</v>
      </c>
    </row>
    <row r="625" spans="1:29" x14ac:dyDescent="0.3">
      <c r="A625" s="57">
        <v>2224628046</v>
      </c>
      <c r="B625" s="12" t="s">
        <v>1400</v>
      </c>
      <c r="C625" s="58" t="s">
        <v>105</v>
      </c>
      <c r="D625" s="58" t="s">
        <v>115</v>
      </c>
      <c r="E625" s="58">
        <v>1158443</v>
      </c>
      <c r="F625" s="58">
        <v>4541670</v>
      </c>
      <c r="G625" s="58">
        <f>+IF(F625&gt;K625+100000,F625-K625,0)</f>
        <v>3889325</v>
      </c>
      <c r="H625" s="58">
        <v>143758</v>
      </c>
      <c r="I625" s="58">
        <v>0</v>
      </c>
      <c r="J625" s="58">
        <v>0</v>
      </c>
      <c r="K625" s="58">
        <v>652345</v>
      </c>
      <c r="L625" s="12" t="s">
        <v>88</v>
      </c>
      <c r="M625" s="12" t="s">
        <v>89</v>
      </c>
      <c r="N625" s="12" t="s">
        <v>10</v>
      </c>
      <c r="O625" s="12">
        <v>4</v>
      </c>
      <c r="P625" s="12">
        <v>0</v>
      </c>
      <c r="Q625" s="12">
        <v>0</v>
      </c>
      <c r="R625" s="12">
        <v>76130</v>
      </c>
      <c r="S625" s="59">
        <v>2.0931506849315067</v>
      </c>
      <c r="T625" s="59">
        <v>28.490410958904111</v>
      </c>
      <c r="U625" s="12">
        <v>2</v>
      </c>
      <c r="V625" s="12">
        <v>4</v>
      </c>
      <c r="W625" s="12">
        <v>2</v>
      </c>
      <c r="X625" s="12">
        <v>2</v>
      </c>
      <c r="Y625" s="12">
        <v>3</v>
      </c>
      <c r="Z625" s="58">
        <v>70975.788778374845</v>
      </c>
      <c r="AA625" s="58">
        <v>2023000</v>
      </c>
      <c r="AB625" s="58">
        <v>2023000</v>
      </c>
      <c r="AC625" s="58" t="s">
        <v>0</v>
      </c>
    </row>
    <row r="626" spans="1:29" x14ac:dyDescent="0.3">
      <c r="A626" s="57">
        <v>84608268</v>
      </c>
      <c r="B626" s="12" t="s">
        <v>3289</v>
      </c>
      <c r="C626" s="58" t="s">
        <v>105</v>
      </c>
      <c r="D626" s="58" t="s">
        <v>114</v>
      </c>
      <c r="E626" s="58"/>
      <c r="F626" s="58">
        <v>3728009</v>
      </c>
      <c r="G626" s="58">
        <f>+IF(F626&gt;K626+100000,F626-K626,0)</f>
        <v>1413189</v>
      </c>
      <c r="H626" s="58">
        <v>177766</v>
      </c>
      <c r="I626" s="58">
        <v>0</v>
      </c>
      <c r="J626" s="58">
        <v>0</v>
      </c>
      <c r="K626" s="58">
        <v>2314820</v>
      </c>
      <c r="L626" s="12" t="s">
        <v>88</v>
      </c>
      <c r="M626" s="12" t="s">
        <v>89</v>
      </c>
      <c r="N626" s="12" t="s">
        <v>10</v>
      </c>
      <c r="O626" s="12">
        <v>4</v>
      </c>
      <c r="P626" s="12">
        <v>0</v>
      </c>
      <c r="Q626" s="12">
        <v>0</v>
      </c>
      <c r="R626" s="12">
        <v>13052</v>
      </c>
      <c r="S626" s="59">
        <v>5.484931506849315</v>
      </c>
      <c r="T626" s="59">
        <v>38.416438356164385</v>
      </c>
      <c r="U626" s="12">
        <v>1</v>
      </c>
      <c r="V626" s="12">
        <v>2</v>
      </c>
      <c r="W626" s="12">
        <v>2</v>
      </c>
      <c r="X626" s="12">
        <v>3</v>
      </c>
      <c r="Y626" s="12">
        <v>3</v>
      </c>
      <c r="Z626" s="58">
        <v>70993.159053061463</v>
      </c>
      <c r="AA626" s="58">
        <v>1855000</v>
      </c>
      <c r="AB626" s="58">
        <v>0</v>
      </c>
      <c r="AC626" s="58" t="s">
        <v>10</v>
      </c>
    </row>
    <row r="627" spans="1:29" x14ac:dyDescent="0.3">
      <c r="A627" s="57">
        <v>2226260424</v>
      </c>
      <c r="B627" s="12" t="s">
        <v>1256</v>
      </c>
      <c r="C627" s="58" t="s">
        <v>105</v>
      </c>
      <c r="D627" s="58" t="s">
        <v>114</v>
      </c>
      <c r="E627" s="58">
        <v>526912</v>
      </c>
      <c r="F627" s="58">
        <v>2534101</v>
      </c>
      <c r="G627" s="58">
        <f>+IF(F627&gt;K627+100000,F627-K627,0)</f>
        <v>1984112</v>
      </c>
      <c r="H627" s="58">
        <v>273330</v>
      </c>
      <c r="I627" s="58">
        <v>0</v>
      </c>
      <c r="J627" s="58">
        <v>0</v>
      </c>
      <c r="K627" s="58">
        <v>549989</v>
      </c>
      <c r="L627" s="12" t="s">
        <v>88</v>
      </c>
      <c r="M627" s="12" t="s">
        <v>89</v>
      </c>
      <c r="N627" s="12" t="s">
        <v>10</v>
      </c>
      <c r="O627" s="12">
        <v>4</v>
      </c>
      <c r="P627" s="12">
        <v>0</v>
      </c>
      <c r="Q627" s="12">
        <v>0</v>
      </c>
      <c r="R627" s="12">
        <v>76834</v>
      </c>
      <c r="S627" s="59">
        <v>1.7205479452054795</v>
      </c>
      <c r="T627" s="59">
        <v>28.389041095890413</v>
      </c>
      <c r="U627" s="12">
        <v>1</v>
      </c>
      <c r="V627" s="12">
        <v>3</v>
      </c>
      <c r="W627" s="12">
        <v>3</v>
      </c>
      <c r="X627" s="12">
        <v>2</v>
      </c>
      <c r="Y627" s="12">
        <v>1</v>
      </c>
      <c r="Z627" s="58">
        <v>72070.750222155199</v>
      </c>
      <c r="AA627" s="58">
        <v>1837000</v>
      </c>
      <c r="AB627" s="58">
        <v>1837000</v>
      </c>
      <c r="AC627" s="58" t="s">
        <v>0</v>
      </c>
    </row>
    <row r="628" spans="1:29" x14ac:dyDescent="0.3">
      <c r="A628" s="57">
        <v>2202444620</v>
      </c>
      <c r="B628" s="12" t="s">
        <v>2384</v>
      </c>
      <c r="C628" s="58" t="s">
        <v>105</v>
      </c>
      <c r="D628" s="58" t="s">
        <v>115</v>
      </c>
      <c r="E628" s="58"/>
      <c r="F628" s="58">
        <v>4624605</v>
      </c>
      <c r="G628" s="58">
        <f>+IF(F628&gt;K628+100000,F628-K628,0)</f>
        <v>3361902</v>
      </c>
      <c r="H628" s="58">
        <v>154288</v>
      </c>
      <c r="I628" s="58">
        <v>0</v>
      </c>
      <c r="J628" s="58">
        <v>0</v>
      </c>
      <c r="K628" s="58">
        <v>1262703</v>
      </c>
      <c r="L628" s="12" t="s">
        <v>88</v>
      </c>
      <c r="M628" s="12" t="s">
        <v>89</v>
      </c>
      <c r="N628" s="12" t="s">
        <v>10</v>
      </c>
      <c r="O628" s="12">
        <v>4</v>
      </c>
      <c r="P628" s="12">
        <v>0</v>
      </c>
      <c r="Q628" s="12">
        <v>0</v>
      </c>
      <c r="R628" s="12">
        <v>13052</v>
      </c>
      <c r="S628" s="59">
        <v>5.1972602739726028</v>
      </c>
      <c r="T628" s="59">
        <v>35.534246575342465</v>
      </c>
      <c r="U628" s="12">
        <v>1</v>
      </c>
      <c r="V628" s="12">
        <v>1</v>
      </c>
      <c r="W628" s="12">
        <v>1</v>
      </c>
      <c r="X628" s="12">
        <v>2</v>
      </c>
      <c r="Y628" s="12">
        <v>3</v>
      </c>
      <c r="Z628" s="58">
        <v>72933.83137897143</v>
      </c>
      <c r="AA628" s="58">
        <v>2945000</v>
      </c>
      <c r="AB628" s="58">
        <v>2094000</v>
      </c>
      <c r="AC628" s="58" t="s">
        <v>0</v>
      </c>
    </row>
    <row r="629" spans="1:29" x14ac:dyDescent="0.3">
      <c r="A629" s="57">
        <v>2002244460</v>
      </c>
      <c r="B629" s="12" t="s">
        <v>3349</v>
      </c>
      <c r="C629" s="58" t="s">
        <v>105</v>
      </c>
      <c r="D629" s="58" t="s">
        <v>115</v>
      </c>
      <c r="E629" s="58"/>
      <c r="F629" s="58">
        <v>4833351</v>
      </c>
      <c r="G629" s="58">
        <f>+IF(F629&gt;K629+100000,F629-K629,0)</f>
        <v>2379091</v>
      </c>
      <c r="H629" s="58">
        <v>141047</v>
      </c>
      <c r="I629" s="58">
        <v>0</v>
      </c>
      <c r="J629" s="58">
        <v>3700000</v>
      </c>
      <c r="K629" s="58">
        <v>2454260</v>
      </c>
      <c r="L629" s="12" t="s">
        <v>87</v>
      </c>
      <c r="M629" s="12" t="s">
        <v>89</v>
      </c>
      <c r="N629" s="12" t="s">
        <v>10</v>
      </c>
      <c r="O629" s="12">
        <v>4</v>
      </c>
      <c r="P629" s="12">
        <v>0</v>
      </c>
      <c r="Q629" s="12">
        <v>0</v>
      </c>
      <c r="R629" s="12">
        <v>68001</v>
      </c>
      <c r="S629" s="59">
        <v>6.5095890410958903</v>
      </c>
      <c r="T629" s="59">
        <v>28.758904109589039</v>
      </c>
      <c r="U629" s="12">
        <v>1</v>
      </c>
      <c r="V629" s="12">
        <v>1</v>
      </c>
      <c r="W629" s="12">
        <v>1</v>
      </c>
      <c r="X629" s="12">
        <v>2</v>
      </c>
      <c r="Y629" s="12">
        <v>3</v>
      </c>
      <c r="Z629" s="58">
        <v>73163.795383677803</v>
      </c>
      <c r="AA629" s="58">
        <v>2672000</v>
      </c>
      <c r="AB629" s="58">
        <v>0</v>
      </c>
      <c r="AC629" s="58" t="s">
        <v>10</v>
      </c>
    </row>
    <row r="630" spans="1:29" x14ac:dyDescent="0.3">
      <c r="A630" s="57">
        <v>2202884806</v>
      </c>
      <c r="B630" s="12" t="s">
        <v>2946</v>
      </c>
      <c r="C630" s="58" t="s">
        <v>105</v>
      </c>
      <c r="D630" s="58" t="s">
        <v>115</v>
      </c>
      <c r="E630" s="58">
        <v>731683</v>
      </c>
      <c r="F630" s="58">
        <v>5000000</v>
      </c>
      <c r="G630" s="58">
        <f>+IF(F630&gt;K630+100000,F630-K630,0)</f>
        <v>3209880</v>
      </c>
      <c r="H630" s="58">
        <v>177766</v>
      </c>
      <c r="I630" s="58">
        <v>0</v>
      </c>
      <c r="J630" s="58">
        <v>2900000</v>
      </c>
      <c r="K630" s="58">
        <v>1790120</v>
      </c>
      <c r="L630" s="12" t="s">
        <v>87</v>
      </c>
      <c r="M630" s="12" t="s">
        <v>89</v>
      </c>
      <c r="N630" s="12" t="s">
        <v>10</v>
      </c>
      <c r="O630" s="12">
        <v>4</v>
      </c>
      <c r="P630" s="12">
        <v>0</v>
      </c>
      <c r="Q630" s="12">
        <v>0</v>
      </c>
      <c r="R630" s="12">
        <v>68001</v>
      </c>
      <c r="S630" s="59">
        <v>2.989041095890411</v>
      </c>
      <c r="T630" s="59">
        <v>27.649315068493152</v>
      </c>
      <c r="U630" s="12">
        <v>1</v>
      </c>
      <c r="V630" s="12">
        <v>2</v>
      </c>
      <c r="W630" s="12">
        <v>2</v>
      </c>
      <c r="X630" s="12">
        <v>2</v>
      </c>
      <c r="Y630" s="12">
        <v>3</v>
      </c>
      <c r="Z630" s="58">
        <v>73740.344075449379</v>
      </c>
      <c r="AA630" s="58">
        <v>3315000</v>
      </c>
      <c r="AB630" s="58">
        <v>0</v>
      </c>
      <c r="AC630" s="58" t="s">
        <v>10</v>
      </c>
    </row>
    <row r="631" spans="1:29" x14ac:dyDescent="0.3">
      <c r="A631" s="57">
        <v>2202640826</v>
      </c>
      <c r="B631" s="12" t="s">
        <v>2471</v>
      </c>
      <c r="C631" s="58" t="s">
        <v>105</v>
      </c>
      <c r="D631" s="58" t="s">
        <v>115</v>
      </c>
      <c r="E631" s="58"/>
      <c r="F631" s="58">
        <v>4118598</v>
      </c>
      <c r="G631" s="58">
        <f>+IF(F631&gt;K631+100000,F631-K631,0)</f>
        <v>2804169</v>
      </c>
      <c r="H631" s="58">
        <v>193665</v>
      </c>
      <c r="I631" s="58">
        <v>0</v>
      </c>
      <c r="J631" s="58">
        <v>0</v>
      </c>
      <c r="K631" s="58">
        <v>1314429</v>
      </c>
      <c r="L631" s="12" t="s">
        <v>88</v>
      </c>
      <c r="M631" s="12" t="s">
        <v>89</v>
      </c>
      <c r="N631" s="12" t="s">
        <v>10</v>
      </c>
      <c r="O631" s="12">
        <v>4</v>
      </c>
      <c r="P631" s="12">
        <v>0</v>
      </c>
      <c r="Q631" s="12">
        <v>0</v>
      </c>
      <c r="R631" s="12">
        <v>68895</v>
      </c>
      <c r="S631" s="59">
        <v>2.1972602739726028</v>
      </c>
      <c r="T631" s="59">
        <v>26.246575342465754</v>
      </c>
      <c r="U631" s="12">
        <v>1</v>
      </c>
      <c r="V631" s="12">
        <v>2</v>
      </c>
      <c r="W631" s="12">
        <v>2</v>
      </c>
      <c r="X631" s="12">
        <v>2</v>
      </c>
      <c r="Y631" s="12">
        <v>3</v>
      </c>
      <c r="Z631" s="58">
        <v>74296.455267571917</v>
      </c>
      <c r="AA631" s="58">
        <v>3340000</v>
      </c>
      <c r="AB631" s="58">
        <v>0</v>
      </c>
      <c r="AC631" s="58" t="s">
        <v>10</v>
      </c>
    </row>
    <row r="632" spans="1:29" x14ac:dyDescent="0.3">
      <c r="A632" s="57">
        <v>2044020240</v>
      </c>
      <c r="B632" s="12" t="s">
        <v>2470</v>
      </c>
      <c r="C632" s="58" t="s">
        <v>105</v>
      </c>
      <c r="D632" s="58" t="s">
        <v>115</v>
      </c>
      <c r="E632" s="58"/>
      <c r="F632" s="58">
        <v>4030354</v>
      </c>
      <c r="G632" s="58">
        <f>+IF(F632&gt;K632+100000,F632-K632,0)</f>
        <v>2715925</v>
      </c>
      <c r="H632" s="58">
        <v>268058</v>
      </c>
      <c r="I632" s="58">
        <v>0</v>
      </c>
      <c r="J632" s="58">
        <v>0</v>
      </c>
      <c r="K632" s="58">
        <v>1314429</v>
      </c>
      <c r="L632" s="12" t="s">
        <v>88</v>
      </c>
      <c r="M632" s="12" t="s">
        <v>89</v>
      </c>
      <c r="N632" s="12" t="s">
        <v>10</v>
      </c>
      <c r="O632" s="12">
        <v>4</v>
      </c>
      <c r="P632" s="12">
        <v>0</v>
      </c>
      <c r="Q632" s="12">
        <v>0</v>
      </c>
      <c r="R632" s="12">
        <v>13052</v>
      </c>
      <c r="S632" s="59">
        <v>2.1972602739726028</v>
      </c>
      <c r="T632" s="59">
        <v>30.564383561643837</v>
      </c>
      <c r="U632" s="12">
        <v>1</v>
      </c>
      <c r="V632" s="12">
        <v>2</v>
      </c>
      <c r="W632" s="12">
        <v>1</v>
      </c>
      <c r="X632" s="12">
        <v>3</v>
      </c>
      <c r="Y632" s="12">
        <v>3</v>
      </c>
      <c r="Z632" s="58">
        <v>74496.655296736033</v>
      </c>
      <c r="AA632" s="58">
        <v>3349000</v>
      </c>
      <c r="AB632" s="58">
        <v>276000</v>
      </c>
      <c r="AC632" s="58" t="s">
        <v>0</v>
      </c>
    </row>
    <row r="633" spans="1:29" x14ac:dyDescent="0.3">
      <c r="A633" s="57">
        <v>2224642204</v>
      </c>
      <c r="B633" s="12" t="s">
        <v>2203</v>
      </c>
      <c r="C633" s="58" t="s">
        <v>105</v>
      </c>
      <c r="D633" s="58" t="s">
        <v>29</v>
      </c>
      <c r="E633" s="58"/>
      <c r="F633" s="58">
        <v>2106970</v>
      </c>
      <c r="G633" s="58">
        <f>+IF(F633&gt;K633+100000,F633-K633,0)</f>
        <v>970357</v>
      </c>
      <c r="H633" s="58">
        <v>133235</v>
      </c>
      <c r="I633" s="58">
        <v>0</v>
      </c>
      <c r="J633" s="58">
        <v>0</v>
      </c>
      <c r="K633" s="58">
        <v>1136613</v>
      </c>
      <c r="L633" s="12" t="s">
        <v>88</v>
      </c>
      <c r="M633" s="12" t="s">
        <v>89</v>
      </c>
      <c r="N633" s="12" t="s">
        <v>10</v>
      </c>
      <c r="O633" s="12">
        <v>4</v>
      </c>
      <c r="P633" s="12">
        <v>0</v>
      </c>
      <c r="Q633" s="12">
        <v>0</v>
      </c>
      <c r="R633" s="12">
        <v>76130</v>
      </c>
      <c r="S633" s="59">
        <v>3.7205479452054795</v>
      </c>
      <c r="T633" s="59">
        <v>26.843835616438355</v>
      </c>
      <c r="U633" s="12">
        <v>2</v>
      </c>
      <c r="V633" s="12">
        <v>0</v>
      </c>
      <c r="W633" s="12">
        <v>1</v>
      </c>
      <c r="X633" s="12">
        <v>2</v>
      </c>
      <c r="Y633" s="12">
        <v>1</v>
      </c>
      <c r="Z633" s="58">
        <v>74542.419935816477</v>
      </c>
      <c r="AA633" s="58">
        <v>1900000</v>
      </c>
      <c r="AB633" s="58">
        <v>0</v>
      </c>
      <c r="AC633" s="58" t="s">
        <v>10</v>
      </c>
    </row>
    <row r="634" spans="1:29" x14ac:dyDescent="0.3">
      <c r="A634" s="57">
        <v>4280206</v>
      </c>
      <c r="B634" s="12" t="s">
        <v>3800</v>
      </c>
      <c r="C634" s="58" t="s">
        <v>105</v>
      </c>
      <c r="D634" s="58" t="s">
        <v>30</v>
      </c>
      <c r="E634" s="58">
        <v>2524834</v>
      </c>
      <c r="F634" s="58">
        <v>11655188</v>
      </c>
      <c r="G634" s="58">
        <f>+IF(F634&gt;K634+100000,F634-K634,0)</f>
        <v>8119679</v>
      </c>
      <c r="H634" s="58">
        <v>365939</v>
      </c>
      <c r="I634" s="58">
        <v>0</v>
      </c>
      <c r="J634" s="58">
        <v>1100000</v>
      </c>
      <c r="K634" s="58">
        <v>3535509</v>
      </c>
      <c r="L634" s="12" t="s">
        <v>87</v>
      </c>
      <c r="M634" s="12" t="s">
        <v>89</v>
      </c>
      <c r="N634" s="12" t="s">
        <v>10</v>
      </c>
      <c r="O634" s="12">
        <v>4</v>
      </c>
      <c r="P634" s="12">
        <v>0</v>
      </c>
      <c r="Q634" s="12">
        <v>0</v>
      </c>
      <c r="R634" s="12">
        <v>76130</v>
      </c>
      <c r="S634" s="59">
        <v>6.1698630136986301</v>
      </c>
      <c r="T634" s="59">
        <v>53.509589041095893</v>
      </c>
      <c r="U634" s="12">
        <v>1</v>
      </c>
      <c r="V634" s="12">
        <v>2</v>
      </c>
      <c r="W634" s="12">
        <v>2</v>
      </c>
      <c r="X634" s="12">
        <v>2</v>
      </c>
      <c r="Y634" s="12">
        <v>3</v>
      </c>
      <c r="Z634" s="58">
        <v>74542.419935816477</v>
      </c>
      <c r="AA634" s="58">
        <v>1900000</v>
      </c>
      <c r="AB634" s="58">
        <v>0</v>
      </c>
      <c r="AC634" s="58" t="s">
        <v>10</v>
      </c>
    </row>
    <row r="635" spans="1:29" x14ac:dyDescent="0.3">
      <c r="A635" s="57">
        <v>2244060040</v>
      </c>
      <c r="B635" s="12" t="s">
        <v>2210</v>
      </c>
      <c r="C635" s="58" t="s">
        <v>105</v>
      </c>
      <c r="D635" s="58" t="s">
        <v>30</v>
      </c>
      <c r="E635" s="58">
        <v>904372</v>
      </c>
      <c r="F635" s="58">
        <v>7287400</v>
      </c>
      <c r="G635" s="58">
        <f>+IF(F635&gt;K635+100000,F635-K635,0)</f>
        <v>6140516</v>
      </c>
      <c r="H635" s="58">
        <v>224761</v>
      </c>
      <c r="I635" s="58">
        <v>0</v>
      </c>
      <c r="J635" s="58">
        <v>3198544</v>
      </c>
      <c r="K635" s="58">
        <v>1146884</v>
      </c>
      <c r="L635" s="12" t="s">
        <v>87</v>
      </c>
      <c r="M635" s="12" t="s">
        <v>89</v>
      </c>
      <c r="N635" s="12" t="s">
        <v>10</v>
      </c>
      <c r="O635" s="12">
        <v>4</v>
      </c>
      <c r="P635" s="12">
        <v>0</v>
      </c>
      <c r="Q635" s="12">
        <v>0</v>
      </c>
      <c r="R635" s="12">
        <v>76001</v>
      </c>
      <c r="S635" s="59">
        <v>3.8054794520547945</v>
      </c>
      <c r="T635" s="59">
        <v>27.983561643835618</v>
      </c>
      <c r="U635" s="12">
        <v>2</v>
      </c>
      <c r="V635" s="12">
        <v>0</v>
      </c>
      <c r="W635" s="12">
        <v>1</v>
      </c>
      <c r="X635" s="12">
        <v>2</v>
      </c>
      <c r="Y635" s="12">
        <v>1</v>
      </c>
      <c r="Z635" s="58">
        <v>74620.885641012079</v>
      </c>
      <c r="AA635" s="58">
        <v>1902000</v>
      </c>
      <c r="AB635" s="58">
        <v>1902000</v>
      </c>
      <c r="AC635" s="58" t="s">
        <v>0</v>
      </c>
    </row>
    <row r="636" spans="1:29" x14ac:dyDescent="0.3">
      <c r="A636" s="57">
        <v>24664640</v>
      </c>
      <c r="B636" s="12" t="s">
        <v>2367</v>
      </c>
      <c r="C636" s="58" t="s">
        <v>105</v>
      </c>
      <c r="D636" s="58" t="s">
        <v>115</v>
      </c>
      <c r="E636" s="58">
        <v>58668</v>
      </c>
      <c r="F636" s="58">
        <v>4379556</v>
      </c>
      <c r="G636" s="58">
        <f>+IF(F636&gt;K636+100000,F636-K636,0)</f>
        <v>3123638</v>
      </c>
      <c r="H636" s="58">
        <v>229582</v>
      </c>
      <c r="I636" s="58">
        <v>0</v>
      </c>
      <c r="J636" s="58">
        <v>1600000</v>
      </c>
      <c r="K636" s="58">
        <v>1255918</v>
      </c>
      <c r="L636" s="12" t="s">
        <v>87</v>
      </c>
      <c r="M636" s="12" t="s">
        <v>89</v>
      </c>
      <c r="N636" s="12" t="s">
        <v>10</v>
      </c>
      <c r="O636" s="12">
        <v>4</v>
      </c>
      <c r="P636" s="12">
        <v>30</v>
      </c>
      <c r="Q636" s="12">
        <v>31</v>
      </c>
      <c r="R636" s="12">
        <v>68255</v>
      </c>
      <c r="S636" s="59">
        <v>2.3616438356164382</v>
      </c>
      <c r="T636" s="59">
        <v>40.358904109589041</v>
      </c>
      <c r="U636" s="12">
        <v>1</v>
      </c>
      <c r="V636" s="12">
        <v>3</v>
      </c>
      <c r="W636" s="12">
        <v>2</v>
      </c>
      <c r="X636" s="12">
        <v>3</v>
      </c>
      <c r="Y636" s="12">
        <v>3</v>
      </c>
      <c r="Z636" s="58">
        <v>75444.775545565848</v>
      </c>
      <c r="AA636" s="58">
        <v>1923000</v>
      </c>
      <c r="AB636" s="58">
        <v>0</v>
      </c>
      <c r="AC636" s="58" t="s">
        <v>10</v>
      </c>
    </row>
    <row r="637" spans="1:29" x14ac:dyDescent="0.3">
      <c r="A637" s="57">
        <v>20446888</v>
      </c>
      <c r="B637" s="12" t="s">
        <v>2601</v>
      </c>
      <c r="C637" s="58" t="s">
        <v>105</v>
      </c>
      <c r="D637" s="58" t="s">
        <v>115</v>
      </c>
      <c r="E637" s="58">
        <v>5828</v>
      </c>
      <c r="F637" s="58">
        <v>4784284</v>
      </c>
      <c r="G637" s="58">
        <f>+IF(F637&gt;K637+100000,F637-K637,0)</f>
        <v>3399328</v>
      </c>
      <c r="H637" s="58">
        <v>182033</v>
      </c>
      <c r="I637" s="58">
        <v>0</v>
      </c>
      <c r="J637" s="58">
        <v>2580000</v>
      </c>
      <c r="K637" s="58">
        <v>1384956</v>
      </c>
      <c r="L637" s="12" t="s">
        <v>87</v>
      </c>
      <c r="M637" s="12" t="s">
        <v>89</v>
      </c>
      <c r="N637" s="12" t="s">
        <v>10</v>
      </c>
      <c r="O637" s="12">
        <v>4</v>
      </c>
      <c r="P637" s="12">
        <v>0</v>
      </c>
      <c r="Q637" s="12">
        <v>0</v>
      </c>
      <c r="R637" s="12">
        <v>76130</v>
      </c>
      <c r="S637" s="59">
        <v>4.7945205479452051</v>
      </c>
      <c r="T637" s="59">
        <v>38.846575342465755</v>
      </c>
      <c r="U637" s="12">
        <v>2</v>
      </c>
      <c r="V637" s="12">
        <v>0</v>
      </c>
      <c r="W637" s="12">
        <v>1</v>
      </c>
      <c r="X637" s="12">
        <v>2</v>
      </c>
      <c r="Y637" s="12">
        <v>1</v>
      </c>
      <c r="Z637" s="58">
        <v>75719.405513750433</v>
      </c>
      <c r="AA637" s="58">
        <v>1930000</v>
      </c>
      <c r="AB637" s="58">
        <v>1930000</v>
      </c>
      <c r="AC637" s="58" t="s">
        <v>0</v>
      </c>
    </row>
    <row r="638" spans="1:29" x14ac:dyDescent="0.3">
      <c r="A638" s="57">
        <v>24640666</v>
      </c>
      <c r="B638" s="12" t="s">
        <v>3013</v>
      </c>
      <c r="C638" s="58" t="s">
        <v>105</v>
      </c>
      <c r="D638" s="58" t="s">
        <v>114</v>
      </c>
      <c r="E638" s="58"/>
      <c r="F638" s="58">
        <v>3165048</v>
      </c>
      <c r="G638" s="58">
        <f>+IF(F638&gt;K638+100000,F638-K638,0)</f>
        <v>1278228</v>
      </c>
      <c r="H638" s="58">
        <v>115007</v>
      </c>
      <c r="I638" s="58">
        <v>0</v>
      </c>
      <c r="J638" s="58">
        <v>1500000</v>
      </c>
      <c r="K638" s="58">
        <v>1886820</v>
      </c>
      <c r="L638" s="12" t="s">
        <v>87</v>
      </c>
      <c r="M638" s="12" t="s">
        <v>89</v>
      </c>
      <c r="N638" s="12" t="s">
        <v>10</v>
      </c>
      <c r="O638" s="12">
        <v>4</v>
      </c>
      <c r="P638" s="12">
        <v>0</v>
      </c>
      <c r="Q638" s="12">
        <v>0</v>
      </c>
      <c r="R638" s="12">
        <v>68895</v>
      </c>
      <c r="S638" s="59">
        <v>4.9890410958904106</v>
      </c>
      <c r="T638" s="59">
        <v>39.819178082191783</v>
      </c>
      <c r="U638" s="12">
        <v>1</v>
      </c>
      <c r="V638" s="12">
        <v>2</v>
      </c>
      <c r="W638" s="12">
        <v>1</v>
      </c>
      <c r="X638" s="12">
        <v>2</v>
      </c>
      <c r="Y638" s="12">
        <v>2</v>
      </c>
      <c r="Z638" s="58">
        <v>75784.50105243054</v>
      </c>
      <c r="AA638" s="58">
        <v>2681000</v>
      </c>
      <c r="AB638" s="58">
        <v>0</v>
      </c>
      <c r="AC638" s="58" t="s">
        <v>10</v>
      </c>
    </row>
    <row r="639" spans="1:29" x14ac:dyDescent="0.3">
      <c r="A639" s="57">
        <v>44684480</v>
      </c>
      <c r="B639" s="12" t="s">
        <v>3766</v>
      </c>
      <c r="C639" s="58" t="s">
        <v>105</v>
      </c>
      <c r="D639" s="58" t="s">
        <v>115</v>
      </c>
      <c r="E639" s="58">
        <v>261466</v>
      </c>
      <c r="F639" s="58">
        <v>8175004</v>
      </c>
      <c r="G639" s="58">
        <f>+IF(F639&gt;K639+100000,F639-K639,0)</f>
        <v>4802885</v>
      </c>
      <c r="H639" s="58">
        <v>258765</v>
      </c>
      <c r="I639" s="58">
        <v>0</v>
      </c>
      <c r="J639" s="58">
        <v>6000000</v>
      </c>
      <c r="K639" s="58">
        <v>3372119</v>
      </c>
      <c r="L639" s="12" t="s">
        <v>87</v>
      </c>
      <c r="M639" s="12" t="s">
        <v>89</v>
      </c>
      <c r="N639" s="12" t="s">
        <v>10</v>
      </c>
      <c r="O639" s="12">
        <v>4</v>
      </c>
      <c r="P639" s="12">
        <v>0</v>
      </c>
      <c r="Q639" s="12">
        <v>0</v>
      </c>
      <c r="R639" s="12">
        <v>5001</v>
      </c>
      <c r="S639" s="59">
        <v>6.3369863013698629</v>
      </c>
      <c r="T639" s="59">
        <v>48.841095890410962</v>
      </c>
      <c r="U639" s="12">
        <v>2</v>
      </c>
      <c r="V639" s="12">
        <v>0</v>
      </c>
      <c r="W639" s="12">
        <v>1</v>
      </c>
      <c r="X639" s="12">
        <v>2</v>
      </c>
      <c r="Y639" s="12">
        <v>1</v>
      </c>
      <c r="Z639" s="58">
        <v>76072.501187130605</v>
      </c>
      <c r="AA639" s="58">
        <v>1939000</v>
      </c>
      <c r="AB639" s="58">
        <v>0</v>
      </c>
      <c r="AC639" s="58" t="s">
        <v>10</v>
      </c>
    </row>
    <row r="640" spans="1:29" x14ac:dyDescent="0.3">
      <c r="A640" s="57">
        <v>4820048</v>
      </c>
      <c r="B640" s="12" t="s">
        <v>3373</v>
      </c>
      <c r="C640" s="58" t="s">
        <v>105</v>
      </c>
      <c r="D640" s="58" t="s">
        <v>115</v>
      </c>
      <c r="E640" s="58">
        <v>157000</v>
      </c>
      <c r="F640" s="58">
        <v>7042498</v>
      </c>
      <c r="G640" s="58">
        <f>+IF(F640&gt;K640+100000,F640-K640,0)</f>
        <v>4521678</v>
      </c>
      <c r="H640" s="58">
        <v>188478</v>
      </c>
      <c r="I640" s="58">
        <v>0</v>
      </c>
      <c r="J640" s="58">
        <v>1000000</v>
      </c>
      <c r="K640" s="58">
        <v>2520820</v>
      </c>
      <c r="L640" s="12" t="s">
        <v>87</v>
      </c>
      <c r="M640" s="12" t="s">
        <v>89</v>
      </c>
      <c r="N640" s="12" t="s">
        <v>10</v>
      </c>
      <c r="O640" s="12">
        <v>4</v>
      </c>
      <c r="P640" s="12">
        <v>0</v>
      </c>
      <c r="Q640" s="12">
        <v>0</v>
      </c>
      <c r="R640" s="12">
        <v>13052</v>
      </c>
      <c r="S640" s="59">
        <v>5.7150684931506852</v>
      </c>
      <c r="T640" s="59">
        <v>40.857534246575341</v>
      </c>
      <c r="U640" s="12">
        <v>1</v>
      </c>
      <c r="V640" s="12">
        <v>2</v>
      </c>
      <c r="W640" s="12">
        <v>1</v>
      </c>
      <c r="X640" s="12">
        <v>2</v>
      </c>
      <c r="Y640" s="12">
        <v>3</v>
      </c>
      <c r="Z640" s="58">
        <v>76209.477768473473</v>
      </c>
      <c r="AA640" s="58">
        <v>3426000</v>
      </c>
      <c r="AB640" s="58">
        <v>0</v>
      </c>
      <c r="AC640" s="58" t="s">
        <v>10</v>
      </c>
    </row>
    <row r="641" spans="1:29" x14ac:dyDescent="0.3">
      <c r="A641" s="57">
        <v>2048422860</v>
      </c>
      <c r="B641" s="12" t="s">
        <v>2487</v>
      </c>
      <c r="C641" s="58" t="s">
        <v>105</v>
      </c>
      <c r="D641" s="58" t="s">
        <v>115</v>
      </c>
      <c r="E641" s="58">
        <v>177625</v>
      </c>
      <c r="F641" s="58">
        <v>4360777</v>
      </c>
      <c r="G641" s="58">
        <f>+IF(F641&gt;K641+100000,F641-K641,0)</f>
        <v>3034786</v>
      </c>
      <c r="H641" s="58">
        <v>130336.00000000001</v>
      </c>
      <c r="I641" s="58">
        <v>0</v>
      </c>
      <c r="J641" s="58">
        <v>2400000</v>
      </c>
      <c r="K641" s="58">
        <v>1325991</v>
      </c>
      <c r="L641" s="12" t="s">
        <v>87</v>
      </c>
      <c r="M641" s="12" t="s">
        <v>89</v>
      </c>
      <c r="N641" s="12" t="s">
        <v>10</v>
      </c>
      <c r="O641" s="12">
        <v>4</v>
      </c>
      <c r="P641" s="12">
        <v>0</v>
      </c>
      <c r="Q641" s="12">
        <v>0</v>
      </c>
      <c r="R641" s="12">
        <v>13001</v>
      </c>
      <c r="S641" s="59">
        <v>4.5013698630136982</v>
      </c>
      <c r="T641" s="59">
        <v>32.602739726027394</v>
      </c>
      <c r="U641" s="12">
        <v>1</v>
      </c>
      <c r="V641" s="12">
        <v>0</v>
      </c>
      <c r="W641" s="12">
        <v>1</v>
      </c>
      <c r="X641" s="12">
        <v>2</v>
      </c>
      <c r="Y641" s="12">
        <v>3</v>
      </c>
      <c r="Z641" s="58">
        <v>76395.935285801184</v>
      </c>
      <c r="AA641" s="58">
        <v>2007000</v>
      </c>
      <c r="AB641" s="58">
        <v>1869000</v>
      </c>
      <c r="AC641" s="58" t="s">
        <v>0</v>
      </c>
    </row>
    <row r="642" spans="1:29" x14ac:dyDescent="0.3">
      <c r="A642" s="57">
        <v>2224646424</v>
      </c>
      <c r="B642" s="12" t="s">
        <v>2535</v>
      </c>
      <c r="C642" s="58" t="s">
        <v>105</v>
      </c>
      <c r="D642" s="58" t="s">
        <v>115</v>
      </c>
      <c r="E642" s="58">
        <v>741666</v>
      </c>
      <c r="F642" s="58">
        <v>6344326</v>
      </c>
      <c r="G642" s="58">
        <f>+IF(F642&gt;K642+100000,F642-K642,0)</f>
        <v>4994194</v>
      </c>
      <c r="H642" s="58">
        <v>301333</v>
      </c>
      <c r="I642" s="58">
        <v>0</v>
      </c>
      <c r="J642" s="58">
        <v>0</v>
      </c>
      <c r="K642" s="58">
        <v>1350132</v>
      </c>
      <c r="L642" s="12" t="s">
        <v>88</v>
      </c>
      <c r="M642" s="12" t="s">
        <v>89</v>
      </c>
      <c r="N642" s="12" t="s">
        <v>10</v>
      </c>
      <c r="O642" s="12">
        <v>4</v>
      </c>
      <c r="P642" s="12">
        <v>0</v>
      </c>
      <c r="Q642" s="12">
        <v>0</v>
      </c>
      <c r="R642" s="12">
        <v>76001</v>
      </c>
      <c r="S642" s="59">
        <v>4.5013698630136982</v>
      </c>
      <c r="T642" s="59">
        <v>25.224657534246575</v>
      </c>
      <c r="U642" s="12">
        <v>2</v>
      </c>
      <c r="V642" s="12">
        <v>0</v>
      </c>
      <c r="W642" s="12">
        <v>1</v>
      </c>
      <c r="X642" s="12">
        <v>2</v>
      </c>
      <c r="Y642" s="12">
        <v>3</v>
      </c>
      <c r="Z642" s="58">
        <v>77210.253912466767</v>
      </c>
      <c r="AA642" s="58">
        <v>1968000</v>
      </c>
      <c r="AB642" s="58">
        <v>0</v>
      </c>
      <c r="AC642" s="58" t="s">
        <v>10</v>
      </c>
    </row>
    <row r="643" spans="1:29" x14ac:dyDescent="0.3">
      <c r="A643" s="57">
        <v>2224622882</v>
      </c>
      <c r="B643" s="12" t="s">
        <v>3966</v>
      </c>
      <c r="C643" s="58" t="s">
        <v>105</v>
      </c>
      <c r="D643" s="58" t="s">
        <v>30</v>
      </c>
      <c r="E643" s="58">
        <v>697</v>
      </c>
      <c r="F643" s="58">
        <v>11599881</v>
      </c>
      <c r="G643" s="58">
        <f>+IF(F643&gt;K643+100000,F643-K643,0)</f>
        <v>7331364</v>
      </c>
      <c r="H643" s="58">
        <v>373772</v>
      </c>
      <c r="I643" s="58">
        <v>0</v>
      </c>
      <c r="J643" s="58">
        <v>5400000</v>
      </c>
      <c r="K643" s="58">
        <v>4268517</v>
      </c>
      <c r="L643" s="12" t="s">
        <v>87</v>
      </c>
      <c r="M643" s="12" t="s">
        <v>89</v>
      </c>
      <c r="N643" s="12" t="s">
        <v>10</v>
      </c>
      <c r="O643" s="12">
        <v>4</v>
      </c>
      <c r="P643" s="12">
        <v>0</v>
      </c>
      <c r="Q643" s="12">
        <v>0</v>
      </c>
      <c r="R643" s="12">
        <v>76130</v>
      </c>
      <c r="S643" s="59">
        <v>7.6684931506849319</v>
      </c>
      <c r="T643" s="59">
        <v>31.709589041095889</v>
      </c>
      <c r="U643" s="12">
        <v>2</v>
      </c>
      <c r="V643" s="12">
        <v>0</v>
      </c>
      <c r="W643" s="12">
        <v>2</v>
      </c>
      <c r="X643" s="12">
        <v>2</v>
      </c>
      <c r="Y643" s="12">
        <v>1</v>
      </c>
      <c r="Z643" s="58">
        <v>78426.472342998502</v>
      </c>
      <c r="AA643" s="58">
        <v>1999000</v>
      </c>
      <c r="AB643" s="58">
        <v>0</v>
      </c>
      <c r="AC643" s="58" t="s">
        <v>10</v>
      </c>
    </row>
    <row r="644" spans="1:29" x14ac:dyDescent="0.3">
      <c r="A644" s="57">
        <v>2200806408</v>
      </c>
      <c r="B644" s="12" t="s">
        <v>992</v>
      </c>
      <c r="C644" s="58" t="s">
        <v>105</v>
      </c>
      <c r="D644" s="58" t="s">
        <v>114</v>
      </c>
      <c r="E644" s="58">
        <v>225067</v>
      </c>
      <c r="F644" s="58">
        <v>1800000</v>
      </c>
      <c r="G644" s="58">
        <f>+IF(F644&gt;K644+100000,F644-K644,0)</f>
        <v>1474772</v>
      </c>
      <c r="H644" s="58">
        <v>88204</v>
      </c>
      <c r="I644" s="58">
        <v>0</v>
      </c>
      <c r="J644" s="58">
        <v>0</v>
      </c>
      <c r="K644" s="58">
        <v>325228</v>
      </c>
      <c r="L644" s="12" t="s">
        <v>88</v>
      </c>
      <c r="M644" s="12" t="s">
        <v>89</v>
      </c>
      <c r="N644" s="12" t="s">
        <v>10</v>
      </c>
      <c r="O644" s="12">
        <v>4</v>
      </c>
      <c r="P644" s="12">
        <v>30</v>
      </c>
      <c r="Q644" s="12">
        <v>0</v>
      </c>
      <c r="R644" s="12">
        <v>68001</v>
      </c>
      <c r="S644" s="59">
        <v>1.0931506849315069</v>
      </c>
      <c r="T644" s="59">
        <v>25.942465753424656</v>
      </c>
      <c r="U644" s="12">
        <v>1</v>
      </c>
      <c r="V644" s="12">
        <v>2</v>
      </c>
      <c r="W644" s="12">
        <v>2</v>
      </c>
      <c r="X644" s="12">
        <v>2</v>
      </c>
      <c r="Y644" s="12">
        <v>1</v>
      </c>
      <c r="Z644" s="58">
        <v>78567.389223073071</v>
      </c>
      <c r="AA644" s="58">
        <v>3532000</v>
      </c>
      <c r="AB644" s="58">
        <v>3532000</v>
      </c>
      <c r="AC644" s="58" t="s">
        <v>22</v>
      </c>
    </row>
    <row r="645" spans="1:29" x14ac:dyDescent="0.3">
      <c r="A645" s="57">
        <v>2224804240</v>
      </c>
      <c r="B645" s="12" t="s">
        <v>2032</v>
      </c>
      <c r="C645" s="58" t="s">
        <v>105</v>
      </c>
      <c r="D645" s="58" t="s">
        <v>115</v>
      </c>
      <c r="E645" s="58">
        <v>722397</v>
      </c>
      <c r="F645" s="58">
        <v>4815924</v>
      </c>
      <c r="G645" s="58">
        <f>+IF(F645&gt;K645+100000,F645-K645,0)</f>
        <v>3784782</v>
      </c>
      <c r="H645" s="58">
        <v>161398</v>
      </c>
      <c r="I645" s="58">
        <v>0</v>
      </c>
      <c r="J645" s="58">
        <v>560000</v>
      </c>
      <c r="K645" s="58">
        <v>1031142</v>
      </c>
      <c r="L645" s="12" t="s">
        <v>87</v>
      </c>
      <c r="M645" s="12" t="s">
        <v>89</v>
      </c>
      <c r="N645" s="12" t="s">
        <v>10</v>
      </c>
      <c r="O645" s="12">
        <v>4</v>
      </c>
      <c r="P645" s="12">
        <v>0</v>
      </c>
      <c r="Q645" s="12">
        <v>0</v>
      </c>
      <c r="R645" s="12">
        <v>76130</v>
      </c>
      <c r="S645" s="59">
        <v>3.3698630136986303</v>
      </c>
      <c r="T645" s="59">
        <v>27.55890410958904</v>
      </c>
      <c r="U645" s="12">
        <v>1</v>
      </c>
      <c r="V645" s="12">
        <v>0</v>
      </c>
      <c r="W645" s="12">
        <v>1</v>
      </c>
      <c r="X645" s="12">
        <v>2</v>
      </c>
      <c r="Y645" s="12">
        <v>3</v>
      </c>
      <c r="Z645" s="58">
        <v>78703.317262543889</v>
      </c>
      <c r="AA645" s="58">
        <v>2989000</v>
      </c>
      <c r="AB645" s="58">
        <v>0</v>
      </c>
      <c r="AC645" s="58" t="s">
        <v>10</v>
      </c>
    </row>
    <row r="646" spans="1:29" x14ac:dyDescent="0.3">
      <c r="A646" s="57">
        <v>2044022022</v>
      </c>
      <c r="B646" s="12" t="s">
        <v>2669</v>
      </c>
      <c r="C646" s="58" t="s">
        <v>105</v>
      </c>
      <c r="D646" s="58" t="s">
        <v>114</v>
      </c>
      <c r="E646" s="58"/>
      <c r="F646" s="58">
        <v>2525029</v>
      </c>
      <c r="G646" s="58">
        <f>+IF(F646&gt;K646+100000,F646-K646,0)</f>
        <v>1080909</v>
      </c>
      <c r="H646" s="58">
        <v>197008</v>
      </c>
      <c r="I646" s="58">
        <v>0</v>
      </c>
      <c r="J646" s="58">
        <v>0</v>
      </c>
      <c r="K646" s="58">
        <v>1444120</v>
      </c>
      <c r="L646" s="12" t="s">
        <v>88</v>
      </c>
      <c r="M646" s="12" t="s">
        <v>89</v>
      </c>
      <c r="N646" s="12" t="s">
        <v>10</v>
      </c>
      <c r="O646" s="12">
        <v>4</v>
      </c>
      <c r="P646" s="12">
        <v>0</v>
      </c>
      <c r="Q646" s="12">
        <v>0</v>
      </c>
      <c r="R646" s="12">
        <v>13052</v>
      </c>
      <c r="S646" s="59">
        <v>3.7424657534246575</v>
      </c>
      <c r="T646" s="59">
        <v>23.893150684931506</v>
      </c>
      <c r="U646" s="12">
        <v>1</v>
      </c>
      <c r="V646" s="12">
        <v>2</v>
      </c>
      <c r="W646" s="12">
        <v>1</v>
      </c>
      <c r="X646" s="12">
        <v>2</v>
      </c>
      <c r="Y646" s="12">
        <v>3</v>
      </c>
      <c r="Z646" s="58">
        <v>78914.117911306239</v>
      </c>
      <c r="AA646" s="58">
        <v>3139000</v>
      </c>
      <c r="AB646" s="58">
        <v>0</v>
      </c>
      <c r="AC646" s="58" t="s">
        <v>10</v>
      </c>
    </row>
    <row r="647" spans="1:29" x14ac:dyDescent="0.3">
      <c r="A647" s="57">
        <v>2048482208</v>
      </c>
      <c r="B647" s="12" t="s">
        <v>3525</v>
      </c>
      <c r="C647" s="58" t="s">
        <v>105</v>
      </c>
      <c r="D647" s="58" t="s">
        <v>30</v>
      </c>
      <c r="E647" s="58">
        <v>106366</v>
      </c>
      <c r="F647" s="58">
        <v>8278328</v>
      </c>
      <c r="G647" s="58">
        <f>+IF(F647&gt;K647+100000,F647-K647,0)</f>
        <v>5388655</v>
      </c>
      <c r="H647" s="58">
        <v>225181</v>
      </c>
      <c r="I647" s="58">
        <v>0</v>
      </c>
      <c r="J647" s="58">
        <v>4488398</v>
      </c>
      <c r="K647" s="58">
        <v>2889673</v>
      </c>
      <c r="L647" s="12" t="s">
        <v>87</v>
      </c>
      <c r="M647" s="12" t="s">
        <v>89</v>
      </c>
      <c r="N647" s="12" t="s">
        <v>10</v>
      </c>
      <c r="O647" s="12">
        <v>4</v>
      </c>
      <c r="P647" s="12">
        <v>0</v>
      </c>
      <c r="Q647" s="12">
        <v>0</v>
      </c>
      <c r="R647" s="12">
        <v>13001</v>
      </c>
      <c r="S647" s="59">
        <v>5.2931506849315069</v>
      </c>
      <c r="T647" s="59">
        <v>27.589041095890412</v>
      </c>
      <c r="U647" s="12">
        <v>2</v>
      </c>
      <c r="V647" s="12">
        <v>2</v>
      </c>
      <c r="W647" s="12">
        <v>2</v>
      </c>
      <c r="X647" s="12">
        <v>2</v>
      </c>
      <c r="Y647" s="12">
        <v>1</v>
      </c>
      <c r="Z647" s="58">
        <v>78990.033729086193</v>
      </c>
      <c r="AA647" s="58">
        <v>3551000</v>
      </c>
      <c r="AB647" s="58">
        <v>0</v>
      </c>
      <c r="AC647" s="58" t="s">
        <v>10</v>
      </c>
    </row>
    <row r="648" spans="1:29" x14ac:dyDescent="0.3">
      <c r="A648" s="57">
        <v>2244224040</v>
      </c>
      <c r="B648" s="12" t="s">
        <v>2254</v>
      </c>
      <c r="C648" s="58" t="s">
        <v>105</v>
      </c>
      <c r="D648" s="58" t="s">
        <v>116</v>
      </c>
      <c r="E648" s="58">
        <v>4350856</v>
      </c>
      <c r="F648" s="58">
        <v>13520952</v>
      </c>
      <c r="G648" s="58">
        <f>+IF(F648&gt;K648+100000,F648-K648,0)</f>
        <v>12349182</v>
      </c>
      <c r="H648" s="58">
        <v>339157</v>
      </c>
      <c r="I648" s="58">
        <v>0</v>
      </c>
      <c r="J648" s="58">
        <v>3700000</v>
      </c>
      <c r="K648" s="58">
        <v>1171770</v>
      </c>
      <c r="L648" s="12" t="s">
        <v>87</v>
      </c>
      <c r="M648" s="12" t="s">
        <v>89</v>
      </c>
      <c r="N648" s="12" t="s">
        <v>10</v>
      </c>
      <c r="O648" s="12">
        <v>4</v>
      </c>
      <c r="P648" s="12">
        <v>0</v>
      </c>
      <c r="Q648" s="12">
        <v>0</v>
      </c>
      <c r="R648" s="12">
        <v>76001</v>
      </c>
      <c r="S648" s="59">
        <v>3.8465753424657536</v>
      </c>
      <c r="T648" s="59">
        <v>32.610958904109587</v>
      </c>
      <c r="U648" s="12">
        <v>2</v>
      </c>
      <c r="V648" s="12">
        <v>0</v>
      </c>
      <c r="W648" s="12">
        <v>1</v>
      </c>
      <c r="X648" s="12">
        <v>2</v>
      </c>
      <c r="Y648" s="12">
        <v>1</v>
      </c>
      <c r="Z648" s="58">
        <v>80466.580678084007</v>
      </c>
      <c r="AA648" s="58">
        <v>2051000</v>
      </c>
      <c r="AB648" s="58">
        <v>2051000</v>
      </c>
      <c r="AC648" s="58" t="s">
        <v>0</v>
      </c>
    </row>
    <row r="649" spans="1:29" x14ac:dyDescent="0.3">
      <c r="A649" s="57">
        <v>28820282</v>
      </c>
      <c r="B649" s="12" t="s">
        <v>2217</v>
      </c>
      <c r="C649" s="58" t="s">
        <v>105</v>
      </c>
      <c r="D649" s="58" t="s">
        <v>115</v>
      </c>
      <c r="E649" s="58">
        <v>33</v>
      </c>
      <c r="F649" s="58">
        <v>4137698</v>
      </c>
      <c r="G649" s="58">
        <f>+IF(F649&gt;K649+100000,F649-K649,0)</f>
        <v>2989366</v>
      </c>
      <c r="H649" s="58">
        <v>148471</v>
      </c>
      <c r="I649" s="58">
        <v>0</v>
      </c>
      <c r="J649" s="58">
        <v>2273930</v>
      </c>
      <c r="K649" s="58">
        <v>1148332</v>
      </c>
      <c r="L649" s="12" t="s">
        <v>87</v>
      </c>
      <c r="M649" s="12" t="s">
        <v>89</v>
      </c>
      <c r="N649" s="12" t="s">
        <v>10</v>
      </c>
      <c r="O649" s="12">
        <v>4</v>
      </c>
      <c r="P649" s="12">
        <v>0</v>
      </c>
      <c r="Q649" s="12">
        <v>0</v>
      </c>
      <c r="R649" s="12">
        <v>73001</v>
      </c>
      <c r="S649" s="59">
        <v>3.7698630136986302</v>
      </c>
      <c r="T649" s="59">
        <v>36.717808219178082</v>
      </c>
      <c r="U649" s="12">
        <v>2</v>
      </c>
      <c r="V649" s="12">
        <v>2</v>
      </c>
      <c r="W649" s="12">
        <v>1</v>
      </c>
      <c r="X649" s="12">
        <v>2</v>
      </c>
      <c r="Y649" s="12">
        <v>1</v>
      </c>
      <c r="Z649" s="58">
        <v>80836.322886933049</v>
      </c>
      <c r="AA649" s="58">
        <v>3634000</v>
      </c>
      <c r="AB649" s="58">
        <v>3634000</v>
      </c>
      <c r="AC649" s="58" t="s">
        <v>0</v>
      </c>
    </row>
    <row r="650" spans="1:29" x14ac:dyDescent="0.3">
      <c r="A650" s="57">
        <v>2082406466</v>
      </c>
      <c r="B650" s="12" t="s">
        <v>2378</v>
      </c>
      <c r="C650" s="58" t="s">
        <v>105</v>
      </c>
      <c r="D650" s="58" t="s">
        <v>115</v>
      </c>
      <c r="E650" s="58"/>
      <c r="F650" s="58">
        <v>4059967</v>
      </c>
      <c r="G650" s="58">
        <f>+IF(F650&gt;K650+100000,F650-K650,0)</f>
        <v>2800372</v>
      </c>
      <c r="H650" s="58">
        <v>255431</v>
      </c>
      <c r="I650" s="58">
        <v>0</v>
      </c>
      <c r="J650" s="58">
        <v>2219608</v>
      </c>
      <c r="K650" s="58">
        <v>1259595</v>
      </c>
      <c r="L650" s="12" t="s">
        <v>87</v>
      </c>
      <c r="M650" s="12" t="s">
        <v>89</v>
      </c>
      <c r="N650" s="12" t="s">
        <v>10</v>
      </c>
      <c r="O650" s="12">
        <v>4</v>
      </c>
      <c r="P650" s="12">
        <v>0</v>
      </c>
      <c r="Q650" s="12">
        <v>0</v>
      </c>
      <c r="R650" s="12">
        <v>8001</v>
      </c>
      <c r="S650" s="59">
        <v>4.2575342465753421</v>
      </c>
      <c r="T650" s="59">
        <v>33.115068493150687</v>
      </c>
      <c r="U650" s="12">
        <v>2</v>
      </c>
      <c r="V650" s="12">
        <v>0</v>
      </c>
      <c r="W650" s="12">
        <v>1</v>
      </c>
      <c r="X650" s="12">
        <v>2</v>
      </c>
      <c r="Y650" s="12">
        <v>3</v>
      </c>
      <c r="Z650" s="58">
        <v>81565.100550822346</v>
      </c>
      <c r="AA650" s="58">
        <v>2079000</v>
      </c>
      <c r="AB650" s="58">
        <v>771000</v>
      </c>
      <c r="AC650" s="58" t="s">
        <v>22</v>
      </c>
    </row>
    <row r="651" spans="1:29" x14ac:dyDescent="0.3">
      <c r="A651" s="57">
        <v>2224800682</v>
      </c>
      <c r="B651" s="12" t="s">
        <v>2637</v>
      </c>
      <c r="C651" s="58" t="s">
        <v>105</v>
      </c>
      <c r="D651" s="58" t="s">
        <v>115</v>
      </c>
      <c r="E651" s="58">
        <v>183510</v>
      </c>
      <c r="F651" s="58">
        <v>5477744</v>
      </c>
      <c r="G651" s="58">
        <f>+IF(F651&gt;K651+100000,F651-K651,0)</f>
        <v>4061256</v>
      </c>
      <c r="H651" s="58">
        <v>259718</v>
      </c>
      <c r="I651" s="58">
        <v>0</v>
      </c>
      <c r="J651" s="58">
        <v>1196509</v>
      </c>
      <c r="K651" s="58">
        <v>1416488</v>
      </c>
      <c r="L651" s="12" t="s">
        <v>87</v>
      </c>
      <c r="M651" s="12" t="s">
        <v>89</v>
      </c>
      <c r="N651" s="12" t="s">
        <v>10</v>
      </c>
      <c r="O651" s="12">
        <v>4</v>
      </c>
      <c r="P651" s="12">
        <v>0</v>
      </c>
      <c r="Q651" s="12">
        <v>0</v>
      </c>
      <c r="R651" s="12">
        <v>76275</v>
      </c>
      <c r="S651" s="59">
        <v>1.8356164383561644</v>
      </c>
      <c r="T651" s="59">
        <v>28.391780821917809</v>
      </c>
      <c r="U651" s="12">
        <v>1</v>
      </c>
      <c r="V651" s="12">
        <v>2</v>
      </c>
      <c r="W651" s="12">
        <v>1</v>
      </c>
      <c r="X651" s="12">
        <v>2</v>
      </c>
      <c r="Y651" s="12">
        <v>3</v>
      </c>
      <c r="Z651" s="58">
        <v>81722.03196121355</v>
      </c>
      <c r="AA651" s="58">
        <v>2083000</v>
      </c>
      <c r="AB651" s="58">
        <v>2083000</v>
      </c>
      <c r="AC651" s="58" t="s">
        <v>0</v>
      </c>
    </row>
    <row r="652" spans="1:29" x14ac:dyDescent="0.3">
      <c r="A652" s="57">
        <v>2646288</v>
      </c>
      <c r="B652" s="12" t="s">
        <v>3011</v>
      </c>
      <c r="C652" s="58" t="s">
        <v>105</v>
      </c>
      <c r="D652" s="58" t="s">
        <v>115</v>
      </c>
      <c r="E652" s="58"/>
      <c r="F652" s="58">
        <v>4231629</v>
      </c>
      <c r="G652" s="58">
        <f>+IF(F652&gt;K652+100000,F652-K652,0)</f>
        <v>2345509</v>
      </c>
      <c r="H652" s="58">
        <v>229803</v>
      </c>
      <c r="I652" s="58">
        <v>0</v>
      </c>
      <c r="J652" s="58">
        <v>4000000</v>
      </c>
      <c r="K652" s="58">
        <v>1886120</v>
      </c>
      <c r="L652" s="12" t="s">
        <v>87</v>
      </c>
      <c r="M652" s="12" t="s">
        <v>89</v>
      </c>
      <c r="N652" s="12" t="s">
        <v>10</v>
      </c>
      <c r="O652" s="12">
        <v>4</v>
      </c>
      <c r="P652" s="12">
        <v>0</v>
      </c>
      <c r="Q652" s="12">
        <v>0</v>
      </c>
      <c r="R652" s="12">
        <v>68895</v>
      </c>
      <c r="S652" s="59">
        <v>3.7424657534246575</v>
      </c>
      <c r="T652" s="59">
        <v>38.575342465753423</v>
      </c>
      <c r="U652" s="12">
        <v>1</v>
      </c>
      <c r="V652" s="12">
        <v>1</v>
      </c>
      <c r="W652" s="12">
        <v>1</v>
      </c>
      <c r="X652" s="12">
        <v>2</v>
      </c>
      <c r="Y652" s="12">
        <v>3</v>
      </c>
      <c r="Z652" s="58">
        <v>82388.990455376115</v>
      </c>
      <c r="AA652" s="58">
        <v>2100000</v>
      </c>
      <c r="AB652" s="58">
        <v>0</v>
      </c>
      <c r="AC652" s="58" t="s">
        <v>10</v>
      </c>
    </row>
    <row r="653" spans="1:29" x14ac:dyDescent="0.3">
      <c r="A653" s="57">
        <v>2044020880</v>
      </c>
      <c r="B653" s="12" t="s">
        <v>2620</v>
      </c>
      <c r="C653" s="58" t="s">
        <v>105</v>
      </c>
      <c r="D653" s="58" t="s">
        <v>115</v>
      </c>
      <c r="E653" s="58"/>
      <c r="F653" s="58">
        <v>4528947</v>
      </c>
      <c r="G653" s="58">
        <f>+IF(F653&gt;K653+100000,F653-K653,0)</f>
        <v>3121454</v>
      </c>
      <c r="H653" s="58">
        <v>150732</v>
      </c>
      <c r="I653" s="58">
        <v>0</v>
      </c>
      <c r="J653" s="58">
        <v>0</v>
      </c>
      <c r="K653" s="58">
        <v>1407493</v>
      </c>
      <c r="L653" s="12" t="s">
        <v>88</v>
      </c>
      <c r="M653" s="12" t="s">
        <v>89</v>
      </c>
      <c r="N653" s="12" t="s">
        <v>10</v>
      </c>
      <c r="O653" s="12">
        <v>4</v>
      </c>
      <c r="P653" s="12">
        <v>0</v>
      </c>
      <c r="Q653" s="12">
        <v>0</v>
      </c>
      <c r="R653" s="12">
        <v>13052</v>
      </c>
      <c r="S653" s="59">
        <v>3.989041095890411</v>
      </c>
      <c r="T653" s="59">
        <v>34.350684931506848</v>
      </c>
      <c r="U653" s="12">
        <v>1</v>
      </c>
      <c r="V653" s="12">
        <v>2</v>
      </c>
      <c r="W653" s="12">
        <v>1</v>
      </c>
      <c r="X653" s="12">
        <v>3</v>
      </c>
      <c r="Y653" s="12">
        <v>3</v>
      </c>
      <c r="Z653" s="58">
        <v>83548.012153795236</v>
      </c>
      <c r="AA653" s="58">
        <v>3093000</v>
      </c>
      <c r="AB653" s="58">
        <v>0</v>
      </c>
      <c r="AC653" s="58" t="s">
        <v>10</v>
      </c>
    </row>
    <row r="654" spans="1:29" x14ac:dyDescent="0.3">
      <c r="A654" s="57">
        <v>2244240866</v>
      </c>
      <c r="B654" s="12" t="s">
        <v>1932</v>
      </c>
      <c r="C654" s="58" t="s">
        <v>105</v>
      </c>
      <c r="D654" s="58" t="s">
        <v>114</v>
      </c>
      <c r="E654" s="58">
        <v>307000</v>
      </c>
      <c r="F654" s="58">
        <v>2782053</v>
      </c>
      <c r="G654" s="58">
        <f>+IF(F654&gt;K654+100000,F654-K654,0)</f>
        <v>1797787</v>
      </c>
      <c r="H654" s="58">
        <v>167777</v>
      </c>
      <c r="I654" s="58">
        <v>0</v>
      </c>
      <c r="J654" s="58">
        <v>2915856</v>
      </c>
      <c r="K654" s="58">
        <v>984266</v>
      </c>
      <c r="L654" s="12" t="s">
        <v>87</v>
      </c>
      <c r="M654" s="12" t="s">
        <v>89</v>
      </c>
      <c r="N654" s="12" t="s">
        <v>10</v>
      </c>
      <c r="O654" s="12">
        <v>4</v>
      </c>
      <c r="P654" s="12">
        <v>0</v>
      </c>
      <c r="Q654" s="12">
        <v>0</v>
      </c>
      <c r="R654" s="12">
        <v>76130</v>
      </c>
      <c r="S654" s="59">
        <v>3.1835616438356165</v>
      </c>
      <c r="T654" s="59">
        <v>31.336986301369862</v>
      </c>
      <c r="U654" s="12">
        <v>1</v>
      </c>
      <c r="V654" s="12">
        <v>0</v>
      </c>
      <c r="W654" s="12">
        <v>1</v>
      </c>
      <c r="X654" s="12">
        <v>2</v>
      </c>
      <c r="Y654" s="12">
        <v>3</v>
      </c>
      <c r="Z654" s="58">
        <v>84533.898576625346</v>
      </c>
      <c r="AA654" s="58">
        <v>3203000</v>
      </c>
      <c r="AB654" s="58">
        <v>0</v>
      </c>
      <c r="AC654" s="58" t="s">
        <v>10</v>
      </c>
    </row>
    <row r="655" spans="1:29" x14ac:dyDescent="0.3">
      <c r="A655" s="57">
        <v>2044028224</v>
      </c>
      <c r="B655" s="12" t="s">
        <v>2892</v>
      </c>
      <c r="C655" s="58" t="s">
        <v>105</v>
      </c>
      <c r="D655" s="58" t="s">
        <v>114</v>
      </c>
      <c r="E655" s="58"/>
      <c r="F655" s="58">
        <v>2967755</v>
      </c>
      <c r="G655" s="58">
        <f>+IF(F655&gt;K655+100000,F655-K655,0)</f>
        <v>1254135</v>
      </c>
      <c r="H655" s="58">
        <v>197385</v>
      </c>
      <c r="I655" s="58">
        <v>0</v>
      </c>
      <c r="J655" s="58">
        <v>0</v>
      </c>
      <c r="K655" s="58">
        <v>1713620</v>
      </c>
      <c r="L655" s="12" t="s">
        <v>88</v>
      </c>
      <c r="M655" s="12" t="s">
        <v>89</v>
      </c>
      <c r="N655" s="12" t="s">
        <v>10</v>
      </c>
      <c r="O655" s="12">
        <v>4</v>
      </c>
      <c r="P655" s="12">
        <v>0</v>
      </c>
      <c r="Q655" s="12">
        <v>0</v>
      </c>
      <c r="R655" s="12">
        <v>13052</v>
      </c>
      <c r="S655" s="59">
        <v>4.4904109589041097</v>
      </c>
      <c r="T655" s="59">
        <v>30.978082191780821</v>
      </c>
      <c r="U655" s="12">
        <v>1</v>
      </c>
      <c r="V655" s="12">
        <v>4</v>
      </c>
      <c r="W655" s="12">
        <v>1</v>
      </c>
      <c r="X655" s="12">
        <v>3</v>
      </c>
      <c r="Y655" s="12">
        <v>3</v>
      </c>
      <c r="Z655" s="58">
        <v>84573.390097996555</v>
      </c>
      <c r="AA655" s="58">
        <v>3802000</v>
      </c>
      <c r="AB655" s="58">
        <v>1340000</v>
      </c>
      <c r="AC655" s="58" t="s">
        <v>0</v>
      </c>
    </row>
    <row r="656" spans="1:29" x14ac:dyDescent="0.3">
      <c r="A656" s="57">
        <v>2222200426</v>
      </c>
      <c r="B656" s="12" t="s">
        <v>1692</v>
      </c>
      <c r="C656" s="58" t="s">
        <v>105</v>
      </c>
      <c r="D656" s="58" t="s">
        <v>114</v>
      </c>
      <c r="E656" s="58"/>
      <c r="F656" s="58">
        <v>2553487</v>
      </c>
      <c r="G656" s="58">
        <f>+IF(F656&gt;K656+100000,F656-K656,0)</f>
        <v>1696867</v>
      </c>
      <c r="H656" s="58">
        <v>99549</v>
      </c>
      <c r="I656" s="58">
        <v>0</v>
      </c>
      <c r="J656" s="58">
        <v>0</v>
      </c>
      <c r="K656" s="58">
        <v>856620</v>
      </c>
      <c r="L656" s="12" t="s">
        <v>88</v>
      </c>
      <c r="M656" s="12" t="s">
        <v>89</v>
      </c>
      <c r="N656" s="12" t="s">
        <v>10</v>
      </c>
      <c r="O656" s="12">
        <v>4</v>
      </c>
      <c r="P656" s="12">
        <v>0</v>
      </c>
      <c r="Q656" s="12">
        <v>0</v>
      </c>
      <c r="R656" s="12">
        <v>13052</v>
      </c>
      <c r="S656" s="59">
        <v>2.1972602739726028</v>
      </c>
      <c r="T656" s="59">
        <v>34.249315068493154</v>
      </c>
      <c r="U656" s="12">
        <v>2</v>
      </c>
      <c r="V656" s="12">
        <v>2</v>
      </c>
      <c r="W656" s="12">
        <v>2</v>
      </c>
      <c r="X656" s="12">
        <v>2</v>
      </c>
      <c r="Y656" s="12">
        <v>3</v>
      </c>
      <c r="Z656" s="58">
        <v>84577.439730950107</v>
      </c>
      <c r="AA656" s="58">
        <v>3444000</v>
      </c>
      <c r="AB656" s="58">
        <v>0</v>
      </c>
      <c r="AC656" s="58" t="s">
        <v>10</v>
      </c>
    </row>
    <row r="657" spans="1:29" x14ac:dyDescent="0.3">
      <c r="A657" s="57">
        <v>2240626608</v>
      </c>
      <c r="B657" s="12" t="s">
        <v>2614</v>
      </c>
      <c r="C657" s="58" t="s">
        <v>105</v>
      </c>
      <c r="D657" s="58" t="s">
        <v>115</v>
      </c>
      <c r="E657" s="58">
        <v>192057</v>
      </c>
      <c r="F657" s="58">
        <v>4815924</v>
      </c>
      <c r="G657" s="58">
        <f>+IF(F657&gt;K657+100000,F657-K657,0)</f>
        <v>3413660</v>
      </c>
      <c r="H657" s="58">
        <v>161398</v>
      </c>
      <c r="I657" s="58">
        <v>0</v>
      </c>
      <c r="J657" s="58">
        <v>1200000</v>
      </c>
      <c r="K657" s="58">
        <v>1402264</v>
      </c>
      <c r="L657" s="12" t="s">
        <v>87</v>
      </c>
      <c r="M657" s="12" t="s">
        <v>89</v>
      </c>
      <c r="N657" s="12" t="s">
        <v>10</v>
      </c>
      <c r="O657" s="12">
        <v>4</v>
      </c>
      <c r="P657" s="12">
        <v>0</v>
      </c>
      <c r="Q657" s="12">
        <v>0</v>
      </c>
      <c r="R657" s="12">
        <v>76001</v>
      </c>
      <c r="S657" s="59">
        <v>4.7178082191780826</v>
      </c>
      <c r="T657" s="59">
        <v>33.945205479452056</v>
      </c>
      <c r="U657" s="12">
        <v>2</v>
      </c>
      <c r="V657" s="12">
        <v>0</v>
      </c>
      <c r="W657" s="12">
        <v>1</v>
      </c>
      <c r="X657" s="12">
        <v>2</v>
      </c>
      <c r="Y657" s="12">
        <v>1</v>
      </c>
      <c r="Z657" s="58">
        <v>84742.961611244013</v>
      </c>
      <c r="AA657" s="58">
        <v>2160000</v>
      </c>
      <c r="AB657" s="58">
        <v>2160000</v>
      </c>
      <c r="AC657" s="58" t="s">
        <v>0</v>
      </c>
    </row>
    <row r="658" spans="1:29" x14ac:dyDescent="0.3">
      <c r="A658" s="57">
        <v>42844820</v>
      </c>
      <c r="B658" s="12" t="s">
        <v>3451</v>
      </c>
      <c r="C658" s="58" t="s">
        <v>105</v>
      </c>
      <c r="D658" s="58" t="s">
        <v>115</v>
      </c>
      <c r="E658" s="58">
        <v>1018333</v>
      </c>
      <c r="F658" s="58">
        <v>5892965</v>
      </c>
      <c r="G658" s="58">
        <f>+IF(F658&gt;K658+100000,F658-K658,0)</f>
        <v>3169345</v>
      </c>
      <c r="H658" s="58">
        <v>214129</v>
      </c>
      <c r="I658" s="58">
        <v>0</v>
      </c>
      <c r="J658" s="58">
        <v>0</v>
      </c>
      <c r="K658" s="58">
        <v>2723620</v>
      </c>
      <c r="L658" s="12" t="s">
        <v>88</v>
      </c>
      <c r="M658" s="12" t="s">
        <v>89</v>
      </c>
      <c r="N658" s="12" t="s">
        <v>10</v>
      </c>
      <c r="O658" s="12">
        <v>4</v>
      </c>
      <c r="P658" s="12">
        <v>0</v>
      </c>
      <c r="Q658" s="12">
        <v>0</v>
      </c>
      <c r="R658" s="12">
        <v>8001</v>
      </c>
      <c r="S658" s="59">
        <v>4.5287671232876709</v>
      </c>
      <c r="T658" s="59">
        <v>52.364383561643834</v>
      </c>
      <c r="U658" s="12">
        <v>2</v>
      </c>
      <c r="V658" s="12">
        <v>5</v>
      </c>
      <c r="W658" s="12">
        <v>2</v>
      </c>
      <c r="X658" s="12">
        <v>2</v>
      </c>
      <c r="Y658" s="12">
        <v>3</v>
      </c>
      <c r="Z658" s="58">
        <v>84782.194463841806</v>
      </c>
      <c r="AA658" s="58">
        <v>2161000</v>
      </c>
      <c r="AB658" s="58">
        <v>2161000</v>
      </c>
      <c r="AC658" s="58" t="s">
        <v>0</v>
      </c>
    </row>
    <row r="659" spans="1:29" x14ac:dyDescent="0.3">
      <c r="A659" s="57">
        <v>2044028442</v>
      </c>
      <c r="B659" s="12" t="s">
        <v>1939</v>
      </c>
      <c r="C659" s="58" t="s">
        <v>105</v>
      </c>
      <c r="D659" s="58" t="s">
        <v>30</v>
      </c>
      <c r="E659" s="58">
        <v>1734</v>
      </c>
      <c r="F659" s="58">
        <v>8425822</v>
      </c>
      <c r="G659" s="58">
        <f>+IF(F659&gt;K659+100000,F659-K659,0)</f>
        <v>7435202</v>
      </c>
      <c r="H659" s="58">
        <v>239708</v>
      </c>
      <c r="I659" s="58">
        <v>0</v>
      </c>
      <c r="J659" s="58">
        <v>5000000</v>
      </c>
      <c r="K659" s="58">
        <v>990620</v>
      </c>
      <c r="L659" s="12" t="s">
        <v>87</v>
      </c>
      <c r="M659" s="12" t="s">
        <v>89</v>
      </c>
      <c r="N659" s="12" t="s">
        <v>10</v>
      </c>
      <c r="O659" s="12">
        <v>4</v>
      </c>
      <c r="P659" s="12">
        <v>0</v>
      </c>
      <c r="Q659" s="12">
        <v>0</v>
      </c>
      <c r="R659" s="12">
        <v>13052</v>
      </c>
      <c r="S659" s="59">
        <v>2.1972602739726028</v>
      </c>
      <c r="T659" s="59">
        <v>31.079452054794519</v>
      </c>
      <c r="U659" s="12">
        <v>1</v>
      </c>
      <c r="V659" s="12">
        <v>2</v>
      </c>
      <c r="W659" s="12">
        <v>1</v>
      </c>
      <c r="X659" s="12">
        <v>2</v>
      </c>
      <c r="Y659" s="12">
        <v>3</v>
      </c>
      <c r="Z659" s="58">
        <v>84840.323470215357</v>
      </c>
      <c r="AA659" s="58">
        <v>3814000</v>
      </c>
      <c r="AB659" s="58">
        <v>0</v>
      </c>
      <c r="AC659" s="58" t="s">
        <v>10</v>
      </c>
    </row>
    <row r="660" spans="1:29" x14ac:dyDescent="0.3">
      <c r="A660" s="57">
        <v>6246668</v>
      </c>
      <c r="B660" s="12" t="s">
        <v>4194</v>
      </c>
      <c r="C660" s="58" t="s">
        <v>105</v>
      </c>
      <c r="D660" s="58" t="s">
        <v>114</v>
      </c>
      <c r="E660" s="58">
        <v>33184.5</v>
      </c>
      <c r="F660" s="58">
        <v>7457271</v>
      </c>
      <c r="G660" s="58">
        <f>+IF(F660&gt;K660+100000,F660-K660,0)</f>
        <v>1217266</v>
      </c>
      <c r="H660" s="58">
        <v>236468</v>
      </c>
      <c r="I660" s="58">
        <v>0</v>
      </c>
      <c r="J660" s="58">
        <v>3479815</v>
      </c>
      <c r="K660" s="58">
        <v>6240005</v>
      </c>
      <c r="L660" s="12" t="s">
        <v>87</v>
      </c>
      <c r="M660" s="12" t="s">
        <v>89</v>
      </c>
      <c r="N660" s="12" t="s">
        <v>10</v>
      </c>
      <c r="O660" s="12">
        <v>4</v>
      </c>
      <c r="P660" s="12">
        <v>0</v>
      </c>
      <c r="Q660" s="12">
        <v>0</v>
      </c>
      <c r="R660" s="12">
        <v>76001</v>
      </c>
      <c r="S660" s="59">
        <v>12.665753424657535</v>
      </c>
      <c r="T660" s="59">
        <v>59.747945205479454</v>
      </c>
      <c r="U660" s="12">
        <v>1</v>
      </c>
      <c r="V660" s="12">
        <v>2</v>
      </c>
      <c r="W660" s="12">
        <v>1</v>
      </c>
      <c r="X660" s="12">
        <v>2</v>
      </c>
      <c r="Y660" s="12">
        <v>1</v>
      </c>
      <c r="Z660" s="58">
        <v>85906.796682164102</v>
      </c>
      <c r="AA660" s="58">
        <v>2459000</v>
      </c>
      <c r="AB660" s="58">
        <v>0</v>
      </c>
      <c r="AC660" s="58" t="s">
        <v>10</v>
      </c>
    </row>
    <row r="661" spans="1:29" x14ac:dyDescent="0.3">
      <c r="A661" s="57">
        <v>4468840</v>
      </c>
      <c r="B661" s="12" t="s">
        <v>4191</v>
      </c>
      <c r="C661" s="58" t="s">
        <v>105</v>
      </c>
      <c r="D661" s="58" t="s">
        <v>114</v>
      </c>
      <c r="E661" s="58"/>
      <c r="F661" s="58">
        <v>7244173</v>
      </c>
      <c r="G661" s="58">
        <f>+IF(F661&gt;K661+100000,F661-K661,0)</f>
        <v>1067243</v>
      </c>
      <c r="H661" s="58">
        <v>380474</v>
      </c>
      <c r="I661" s="58">
        <v>0</v>
      </c>
      <c r="J661" s="58">
        <v>2700000</v>
      </c>
      <c r="K661" s="58">
        <v>6176930</v>
      </c>
      <c r="L661" s="12" t="s">
        <v>87</v>
      </c>
      <c r="M661" s="12" t="s">
        <v>89</v>
      </c>
      <c r="N661" s="12" t="s">
        <v>10</v>
      </c>
      <c r="O661" s="12">
        <v>4</v>
      </c>
      <c r="P661" s="12">
        <v>0</v>
      </c>
      <c r="Q661" s="12">
        <v>0</v>
      </c>
      <c r="R661" s="12">
        <v>76130</v>
      </c>
      <c r="S661" s="59">
        <v>4.5534246575342463</v>
      </c>
      <c r="T661" s="59">
        <v>42.646575342465752</v>
      </c>
      <c r="U661" s="12">
        <v>1</v>
      </c>
      <c r="V661" s="12">
        <v>0</v>
      </c>
      <c r="W661" s="12">
        <v>1</v>
      </c>
      <c r="X661" s="12">
        <v>2</v>
      </c>
      <c r="Y661" s="12">
        <v>1</v>
      </c>
      <c r="Z661" s="58">
        <v>86194.577157362524</v>
      </c>
      <c r="AA661" s="58">
        <v>2197000</v>
      </c>
      <c r="AB661" s="58">
        <v>0</v>
      </c>
      <c r="AC661" s="58" t="s">
        <v>10</v>
      </c>
    </row>
    <row r="662" spans="1:29" x14ac:dyDescent="0.3">
      <c r="A662" s="57">
        <v>2044026642</v>
      </c>
      <c r="B662" s="12" t="s">
        <v>2780</v>
      </c>
      <c r="C662" s="58" t="s">
        <v>105</v>
      </c>
      <c r="D662" s="58" t="s">
        <v>115</v>
      </c>
      <c r="E662" s="58"/>
      <c r="F662" s="58">
        <v>5000000</v>
      </c>
      <c r="G662" s="58">
        <f>+IF(F662&gt;K662+100000,F662-K662,0)</f>
        <v>3436380</v>
      </c>
      <c r="H662" s="58">
        <v>160937</v>
      </c>
      <c r="I662" s="58">
        <v>0</v>
      </c>
      <c r="J662" s="58">
        <v>0</v>
      </c>
      <c r="K662" s="58">
        <v>1563620</v>
      </c>
      <c r="L662" s="12" t="s">
        <v>88</v>
      </c>
      <c r="M662" s="12" t="s">
        <v>89</v>
      </c>
      <c r="N662" s="12" t="s">
        <v>10</v>
      </c>
      <c r="O662" s="12">
        <v>4</v>
      </c>
      <c r="P662" s="12">
        <v>0</v>
      </c>
      <c r="Q662" s="12">
        <v>0</v>
      </c>
      <c r="R662" s="12">
        <v>13052</v>
      </c>
      <c r="S662" s="59">
        <v>4.065753424657534</v>
      </c>
      <c r="T662" s="59">
        <v>28.142465753424659</v>
      </c>
      <c r="U662" s="12">
        <v>2</v>
      </c>
      <c r="V662" s="12">
        <v>2</v>
      </c>
      <c r="W662" s="12">
        <v>1</v>
      </c>
      <c r="X662" s="12">
        <v>2</v>
      </c>
      <c r="Y662" s="12">
        <v>3</v>
      </c>
      <c r="Z662" s="58">
        <v>86313.011721146468</v>
      </c>
      <c r="AA662" s="58">
        <v>2588000</v>
      </c>
      <c r="AB662" s="58">
        <v>896000</v>
      </c>
      <c r="AC662" s="58" t="s">
        <v>1</v>
      </c>
    </row>
    <row r="663" spans="1:29" x14ac:dyDescent="0.3">
      <c r="A663" s="57">
        <v>80686606</v>
      </c>
      <c r="B663" s="12" t="s">
        <v>1757</v>
      </c>
      <c r="C663" s="58" t="s">
        <v>105</v>
      </c>
      <c r="D663" s="58" t="s">
        <v>115</v>
      </c>
      <c r="E663" s="58">
        <v>244336</v>
      </c>
      <c r="F663" s="58">
        <v>5353791</v>
      </c>
      <c r="G663" s="58">
        <f>+IF(F663&gt;K663+100000,F663-K663,0)</f>
        <v>4463171</v>
      </c>
      <c r="H663" s="58">
        <v>172510</v>
      </c>
      <c r="I663" s="58">
        <v>0</v>
      </c>
      <c r="J663" s="58">
        <v>5000000</v>
      </c>
      <c r="K663" s="58">
        <v>890620</v>
      </c>
      <c r="L663" s="12" t="s">
        <v>87</v>
      </c>
      <c r="M663" s="12" t="s">
        <v>89</v>
      </c>
      <c r="N663" s="12" t="s">
        <v>10</v>
      </c>
      <c r="O663" s="12">
        <v>4</v>
      </c>
      <c r="P663" s="12">
        <v>0</v>
      </c>
      <c r="Q663" s="12">
        <v>0</v>
      </c>
      <c r="R663" s="12">
        <v>68895</v>
      </c>
      <c r="S663" s="59">
        <v>2.3232876712328765</v>
      </c>
      <c r="T663" s="59">
        <v>49.38082191780822</v>
      </c>
      <c r="U663" s="12">
        <v>1</v>
      </c>
      <c r="V663" s="12">
        <v>2</v>
      </c>
      <c r="W663" s="12">
        <v>1</v>
      </c>
      <c r="X663" s="12">
        <v>2</v>
      </c>
      <c r="Y663" s="12">
        <v>3</v>
      </c>
      <c r="Z663" s="58">
        <v>86619.879285007497</v>
      </c>
      <c r="AA663" s="58">
        <v>3894000</v>
      </c>
      <c r="AB663" s="58">
        <v>3894000</v>
      </c>
      <c r="AC663" s="58" t="s">
        <v>0</v>
      </c>
    </row>
    <row r="664" spans="1:29" x14ac:dyDescent="0.3">
      <c r="A664" s="57">
        <v>82448248</v>
      </c>
      <c r="B664" s="12" t="s">
        <v>1983</v>
      </c>
      <c r="C664" s="58" t="s">
        <v>105</v>
      </c>
      <c r="D664" s="58" t="s">
        <v>115</v>
      </c>
      <c r="E664" s="58">
        <v>774834</v>
      </c>
      <c r="F664" s="58">
        <v>4849987</v>
      </c>
      <c r="G664" s="58">
        <f>+IF(F664&gt;K664+100000,F664-K664,0)</f>
        <v>3842283</v>
      </c>
      <c r="H664" s="58">
        <v>199098</v>
      </c>
      <c r="I664" s="58">
        <v>0</v>
      </c>
      <c r="J664" s="58">
        <v>1440000</v>
      </c>
      <c r="K664" s="58">
        <v>1007704</v>
      </c>
      <c r="L664" s="12" t="s">
        <v>87</v>
      </c>
      <c r="M664" s="12" t="s">
        <v>89</v>
      </c>
      <c r="N664" s="12" t="s">
        <v>10</v>
      </c>
      <c r="O664" s="12">
        <v>4</v>
      </c>
      <c r="P664" s="12">
        <v>0</v>
      </c>
      <c r="Q664" s="12">
        <v>0</v>
      </c>
      <c r="R664" s="12">
        <v>8001</v>
      </c>
      <c r="S664" s="59">
        <v>3.2630136986301368</v>
      </c>
      <c r="T664" s="59">
        <v>25.306849315068494</v>
      </c>
      <c r="U664" s="12">
        <v>1</v>
      </c>
      <c r="V664" s="12">
        <v>0</v>
      </c>
      <c r="W664" s="12">
        <v>2</v>
      </c>
      <c r="X664" s="12">
        <v>2</v>
      </c>
      <c r="Y664" s="12">
        <v>1</v>
      </c>
      <c r="Z664" s="58">
        <v>86665.371388536121</v>
      </c>
      <c r="AA664" s="58">
        <v>2209000</v>
      </c>
      <c r="AB664" s="58">
        <v>2209000</v>
      </c>
      <c r="AC664" s="58" t="s">
        <v>0</v>
      </c>
    </row>
    <row r="665" spans="1:29" x14ac:dyDescent="0.3">
      <c r="A665" s="57">
        <v>6202882</v>
      </c>
      <c r="B665" s="12" t="s">
        <v>4167</v>
      </c>
      <c r="C665" s="58" t="s">
        <v>105</v>
      </c>
      <c r="D665" s="58" t="s">
        <v>116</v>
      </c>
      <c r="E665" s="58">
        <v>987</v>
      </c>
      <c r="F665" s="58">
        <v>17747345</v>
      </c>
      <c r="G665" s="58">
        <f>+IF(F665&gt;K665+100000,F665-K665,0)</f>
        <v>11871786</v>
      </c>
      <c r="H665" s="58">
        <v>512476</v>
      </c>
      <c r="I665" s="58">
        <v>0</v>
      </c>
      <c r="J665" s="58">
        <v>9854021</v>
      </c>
      <c r="K665" s="58">
        <v>5875559</v>
      </c>
      <c r="L665" s="12" t="s">
        <v>87</v>
      </c>
      <c r="M665" s="12" t="s">
        <v>89</v>
      </c>
      <c r="N665" s="12" t="s">
        <v>10</v>
      </c>
      <c r="O665" s="12">
        <v>4</v>
      </c>
      <c r="P665" s="12">
        <v>0</v>
      </c>
      <c r="Q665" s="12">
        <v>0</v>
      </c>
      <c r="R665" s="12">
        <v>76520</v>
      </c>
      <c r="S665" s="59">
        <v>7.2493150684931509</v>
      </c>
      <c r="T665" s="59">
        <v>50.813698630136983</v>
      </c>
      <c r="U665" s="12">
        <v>1</v>
      </c>
      <c r="V665" s="12">
        <v>4</v>
      </c>
      <c r="W665" s="12">
        <v>2</v>
      </c>
      <c r="X665" s="12">
        <v>3</v>
      </c>
      <c r="Y665" s="12">
        <v>1</v>
      </c>
      <c r="Z665" s="58">
        <v>86768.7946301622</v>
      </c>
      <c r="AA665" s="58">
        <v>2442000</v>
      </c>
      <c r="AB665" s="58">
        <v>1910000</v>
      </c>
      <c r="AC665" s="58" t="s">
        <v>22</v>
      </c>
    </row>
    <row r="666" spans="1:29" x14ac:dyDescent="0.3">
      <c r="A666" s="57">
        <v>2224640406</v>
      </c>
      <c r="B666" s="12" t="s">
        <v>1967</v>
      </c>
      <c r="C666" s="58" t="s">
        <v>105</v>
      </c>
      <c r="D666" s="58" t="s">
        <v>114</v>
      </c>
      <c r="E666" s="58">
        <v>11082</v>
      </c>
      <c r="F666" s="58">
        <v>2038642</v>
      </c>
      <c r="G666" s="58">
        <f>+IF(F666&gt;K666+100000,F666-K666,0)</f>
        <v>1042657</v>
      </c>
      <c r="H666" s="58">
        <v>143104</v>
      </c>
      <c r="I666" s="58">
        <v>0</v>
      </c>
      <c r="J666" s="58">
        <v>0</v>
      </c>
      <c r="K666" s="58">
        <v>995985</v>
      </c>
      <c r="L666" s="12" t="s">
        <v>88</v>
      </c>
      <c r="M666" s="12" t="s">
        <v>89</v>
      </c>
      <c r="N666" s="12" t="s">
        <v>10</v>
      </c>
      <c r="O666" s="12">
        <v>4</v>
      </c>
      <c r="P666" s="12">
        <v>0</v>
      </c>
      <c r="Q666" s="12">
        <v>0</v>
      </c>
      <c r="R666" s="12">
        <v>76130</v>
      </c>
      <c r="S666" s="59">
        <v>3.2191780821917808</v>
      </c>
      <c r="T666" s="59">
        <v>22.934246575342467</v>
      </c>
      <c r="U666" s="12">
        <v>1</v>
      </c>
      <c r="V666" s="12">
        <v>0</v>
      </c>
      <c r="W666" s="12">
        <v>3</v>
      </c>
      <c r="X666" s="12">
        <v>2</v>
      </c>
      <c r="Y666" s="12">
        <v>1</v>
      </c>
      <c r="Z666" s="58">
        <v>87018.467061916293</v>
      </c>
      <c r="AA666" s="58">
        <v>2218000</v>
      </c>
      <c r="AB666" s="58">
        <v>0</v>
      </c>
      <c r="AC666" s="58" t="s">
        <v>10</v>
      </c>
    </row>
    <row r="667" spans="1:29" x14ac:dyDescent="0.3">
      <c r="A667" s="57">
        <v>20462606</v>
      </c>
      <c r="B667" s="12" t="s">
        <v>2560</v>
      </c>
      <c r="C667" s="58" t="s">
        <v>105</v>
      </c>
      <c r="D667" s="58" t="s">
        <v>115</v>
      </c>
      <c r="E667" s="58">
        <v>170</v>
      </c>
      <c r="F667" s="58">
        <v>4945947</v>
      </c>
      <c r="G667" s="58">
        <f>+IF(F667&gt;K667+100000,F667-K667,0)</f>
        <v>3581736</v>
      </c>
      <c r="H667" s="58">
        <v>144333</v>
      </c>
      <c r="I667" s="58">
        <v>0</v>
      </c>
      <c r="J667" s="58">
        <v>3710000</v>
      </c>
      <c r="K667" s="58">
        <v>1364211</v>
      </c>
      <c r="L667" s="12" t="s">
        <v>87</v>
      </c>
      <c r="M667" s="12" t="s">
        <v>89</v>
      </c>
      <c r="N667" s="12" t="s">
        <v>10</v>
      </c>
      <c r="O667" s="12">
        <v>4</v>
      </c>
      <c r="P667" s="12">
        <v>0</v>
      </c>
      <c r="Q667" s="12">
        <v>0</v>
      </c>
      <c r="R667" s="12">
        <v>76130</v>
      </c>
      <c r="S667" s="59">
        <v>4.7178082191780826</v>
      </c>
      <c r="T667" s="59">
        <v>38.863013698630134</v>
      </c>
      <c r="U667" s="12">
        <v>2</v>
      </c>
      <c r="V667" s="12">
        <v>0</v>
      </c>
      <c r="W667" s="12">
        <v>1</v>
      </c>
      <c r="X667" s="12">
        <v>2</v>
      </c>
      <c r="Y667" s="12">
        <v>1</v>
      </c>
      <c r="Z667" s="58">
        <v>87153.746029445145</v>
      </c>
      <c r="AA667" s="58">
        <v>3918000</v>
      </c>
      <c r="AB667" s="58">
        <v>3918000</v>
      </c>
      <c r="AC667" s="58" t="s">
        <v>22</v>
      </c>
    </row>
    <row r="668" spans="1:29" x14ac:dyDescent="0.3">
      <c r="A668" s="57">
        <v>4604220</v>
      </c>
      <c r="B668" s="12" t="s">
        <v>3154</v>
      </c>
      <c r="C668" s="58" t="s">
        <v>105</v>
      </c>
      <c r="D668" s="58" t="s">
        <v>115</v>
      </c>
      <c r="E668" s="58">
        <v>3464942</v>
      </c>
      <c r="F668" s="58">
        <v>6532161</v>
      </c>
      <c r="G668" s="58">
        <f>+IF(F668&gt;K668+100000,F668-K668,0)</f>
        <v>4419987</v>
      </c>
      <c r="H668" s="58">
        <v>296945</v>
      </c>
      <c r="I668" s="58">
        <v>0</v>
      </c>
      <c r="J668" s="58">
        <v>3500000</v>
      </c>
      <c r="K668" s="58">
        <v>2112174</v>
      </c>
      <c r="L668" s="12" t="s">
        <v>87</v>
      </c>
      <c r="M668" s="12" t="s">
        <v>89</v>
      </c>
      <c r="N668" s="12" t="s">
        <v>10</v>
      </c>
      <c r="O668" s="12">
        <v>4</v>
      </c>
      <c r="P668" s="12">
        <v>0</v>
      </c>
      <c r="Q668" s="12">
        <v>0</v>
      </c>
      <c r="R668" s="12">
        <v>76130</v>
      </c>
      <c r="S668" s="59">
        <v>3.6410958904109587</v>
      </c>
      <c r="T668" s="59">
        <v>44.761643835616439</v>
      </c>
      <c r="U668" s="12">
        <v>1</v>
      </c>
      <c r="V668" s="12">
        <v>4</v>
      </c>
      <c r="W668" s="12">
        <v>2</v>
      </c>
      <c r="X668" s="12">
        <v>3</v>
      </c>
      <c r="Y668" s="12">
        <v>3</v>
      </c>
      <c r="Z668" s="58">
        <v>88038.521229459031</v>
      </c>
      <c r="AA668" s="58">
        <v>2244000</v>
      </c>
      <c r="AB668" s="58">
        <v>0</v>
      </c>
      <c r="AC668" s="58" t="s">
        <v>10</v>
      </c>
    </row>
    <row r="669" spans="1:29" x14ac:dyDescent="0.3">
      <c r="A669" s="57">
        <v>66864206</v>
      </c>
      <c r="B669" s="12" t="s">
        <v>3937</v>
      </c>
      <c r="C669" s="58" t="s">
        <v>105</v>
      </c>
      <c r="D669" s="58" t="s">
        <v>115</v>
      </c>
      <c r="E669" s="58">
        <v>124089</v>
      </c>
      <c r="F669" s="58">
        <v>6246408</v>
      </c>
      <c r="G669" s="58">
        <f>+IF(F669&gt;K669+100000,F669-K669,0)</f>
        <v>2090305</v>
      </c>
      <c r="H669" s="58">
        <v>185094</v>
      </c>
      <c r="I669" s="58">
        <v>0</v>
      </c>
      <c r="J669" s="58">
        <v>3208730</v>
      </c>
      <c r="K669" s="58">
        <v>4156103</v>
      </c>
      <c r="L669" s="12" t="s">
        <v>87</v>
      </c>
      <c r="M669" s="12" t="s">
        <v>89</v>
      </c>
      <c r="N669" s="12" t="s">
        <v>10</v>
      </c>
      <c r="O669" s="12">
        <v>4</v>
      </c>
      <c r="P669" s="12">
        <v>0</v>
      </c>
      <c r="Q669" s="12">
        <v>0</v>
      </c>
      <c r="R669" s="12">
        <v>76130</v>
      </c>
      <c r="S669" s="59">
        <v>10.378082191780821</v>
      </c>
      <c r="T669" s="59">
        <v>50.819178082191783</v>
      </c>
      <c r="U669" s="12">
        <v>2</v>
      </c>
      <c r="V669" s="12">
        <v>2</v>
      </c>
      <c r="W669" s="12">
        <v>1</v>
      </c>
      <c r="X669" s="12">
        <v>2</v>
      </c>
      <c r="Y669" s="12">
        <v>3</v>
      </c>
      <c r="Z669" s="58">
        <v>88074.228720039289</v>
      </c>
      <c r="AA669" s="58">
        <v>3618000</v>
      </c>
      <c r="AB669" s="58">
        <v>0</v>
      </c>
      <c r="AC669" s="58" t="s">
        <v>10</v>
      </c>
    </row>
    <row r="670" spans="1:29" x14ac:dyDescent="0.3">
      <c r="A670" s="57">
        <v>2226824688</v>
      </c>
      <c r="B670" s="12" t="s">
        <v>1623</v>
      </c>
      <c r="C670" s="58" t="s">
        <v>105</v>
      </c>
      <c r="D670" s="58" t="s">
        <v>115</v>
      </c>
      <c r="E670" s="58">
        <v>121400</v>
      </c>
      <c r="F670" s="58">
        <v>2822123</v>
      </c>
      <c r="G670" s="58">
        <f>+IF(F670&gt;K670+100000,F670-K670,0)</f>
        <v>2019969</v>
      </c>
      <c r="H670" s="58">
        <v>118046</v>
      </c>
      <c r="I670" s="58">
        <v>0</v>
      </c>
      <c r="J670" s="58">
        <v>3440000</v>
      </c>
      <c r="K670" s="58">
        <v>802154</v>
      </c>
      <c r="L670" s="12" t="s">
        <v>87</v>
      </c>
      <c r="M670" s="12" t="s">
        <v>89</v>
      </c>
      <c r="N670" s="12" t="s">
        <v>10</v>
      </c>
      <c r="O670" s="12">
        <v>4</v>
      </c>
      <c r="P670" s="12">
        <v>0</v>
      </c>
      <c r="Q670" s="12">
        <v>0</v>
      </c>
      <c r="R670" s="12">
        <v>76001</v>
      </c>
      <c r="S670" s="59">
        <v>2.5534246575342467</v>
      </c>
      <c r="T670" s="59">
        <v>33.200000000000003</v>
      </c>
      <c r="U670" s="12">
        <v>2</v>
      </c>
      <c r="V670" s="12">
        <v>2</v>
      </c>
      <c r="W670" s="12">
        <v>2</v>
      </c>
      <c r="X670" s="12">
        <v>2</v>
      </c>
      <c r="Y670" s="12">
        <v>1</v>
      </c>
      <c r="Z670" s="58">
        <v>88390.627561458867</v>
      </c>
      <c r="AA670" s="58">
        <v>3578000</v>
      </c>
      <c r="AB670" s="58">
        <v>0</v>
      </c>
      <c r="AC670" s="58" t="s">
        <v>10</v>
      </c>
    </row>
    <row r="671" spans="1:29" x14ac:dyDescent="0.3">
      <c r="A671" s="57">
        <v>24662608</v>
      </c>
      <c r="B671" s="12" t="s">
        <v>2991</v>
      </c>
      <c r="C671" s="58" t="s">
        <v>105</v>
      </c>
      <c r="D671" s="58" t="s">
        <v>115</v>
      </c>
      <c r="E671" s="58">
        <v>25200</v>
      </c>
      <c r="F671" s="58">
        <v>5451074</v>
      </c>
      <c r="G671" s="58">
        <f>+IF(F671&gt;K671+100000,F671-K671,0)</f>
        <v>3606454</v>
      </c>
      <c r="H671" s="58">
        <v>185589</v>
      </c>
      <c r="I671" s="58">
        <v>0</v>
      </c>
      <c r="J671" s="58">
        <v>0</v>
      </c>
      <c r="K671" s="58">
        <v>1844620</v>
      </c>
      <c r="L671" s="12" t="s">
        <v>88</v>
      </c>
      <c r="M671" s="12" t="s">
        <v>89</v>
      </c>
      <c r="N671" s="12" t="s">
        <v>10</v>
      </c>
      <c r="O671" s="12">
        <v>4</v>
      </c>
      <c r="P671" s="12">
        <v>0</v>
      </c>
      <c r="Q671" s="12">
        <v>0</v>
      </c>
      <c r="R671" s="12">
        <v>68255</v>
      </c>
      <c r="S671" s="59">
        <v>9.9260273972602739</v>
      </c>
      <c r="T671" s="59">
        <v>44.967123287671235</v>
      </c>
      <c r="U671" s="12">
        <v>1</v>
      </c>
      <c r="V671" s="12">
        <v>2</v>
      </c>
      <c r="W671" s="12">
        <v>1</v>
      </c>
      <c r="X671" s="12">
        <v>2</v>
      </c>
      <c r="Y671" s="12">
        <v>1</v>
      </c>
      <c r="Z671" s="58">
        <v>88793.679908035367</v>
      </c>
      <c r="AA671" s="58">
        <v>2963000</v>
      </c>
      <c r="AB671" s="58">
        <v>2963000</v>
      </c>
      <c r="AC671" s="58" t="s">
        <v>0</v>
      </c>
    </row>
    <row r="672" spans="1:29" x14ac:dyDescent="0.3">
      <c r="A672" s="57">
        <v>2262060282</v>
      </c>
      <c r="B672" s="12" t="s">
        <v>2498</v>
      </c>
      <c r="C672" s="58" t="s">
        <v>105</v>
      </c>
      <c r="D672" s="58" t="s">
        <v>115</v>
      </c>
      <c r="E672" s="58">
        <v>575084</v>
      </c>
      <c r="F672" s="58">
        <v>3700702</v>
      </c>
      <c r="G672" s="58">
        <f>+IF(F672&gt;K672+100000,F672-K672,0)</f>
        <v>2369689</v>
      </c>
      <c r="H672" s="58">
        <v>154514</v>
      </c>
      <c r="I672" s="58">
        <v>0</v>
      </c>
      <c r="J672" s="58">
        <v>2252463</v>
      </c>
      <c r="K672" s="58">
        <v>1331013</v>
      </c>
      <c r="L672" s="12" t="s">
        <v>87</v>
      </c>
      <c r="M672" s="12" t="s">
        <v>89</v>
      </c>
      <c r="N672" s="12" t="s">
        <v>10</v>
      </c>
      <c r="O672" s="12">
        <v>4</v>
      </c>
      <c r="P672" s="12">
        <v>0</v>
      </c>
      <c r="Q672" s="12">
        <v>0</v>
      </c>
      <c r="R672" s="12">
        <v>76001</v>
      </c>
      <c r="S672" s="59">
        <v>2.1013698630136988</v>
      </c>
      <c r="T672" s="59">
        <v>25.353424657534248</v>
      </c>
      <c r="U672" s="12">
        <v>2</v>
      </c>
      <c r="V672" s="12">
        <v>4</v>
      </c>
      <c r="W672" s="12">
        <v>2</v>
      </c>
      <c r="X672" s="12">
        <v>3</v>
      </c>
      <c r="Y672" s="12">
        <v>1</v>
      </c>
      <c r="Z672" s="58">
        <v>89372.438217784176</v>
      </c>
      <c r="AA672" s="58">
        <v>2278000</v>
      </c>
      <c r="AB672" s="58">
        <v>0</v>
      </c>
      <c r="AC672" s="58" t="s">
        <v>10</v>
      </c>
    </row>
    <row r="673" spans="1:29" x14ac:dyDescent="0.3">
      <c r="A673" s="57">
        <v>22404800</v>
      </c>
      <c r="B673" s="12" t="s">
        <v>3544</v>
      </c>
      <c r="C673" s="58" t="s">
        <v>105</v>
      </c>
      <c r="D673" s="58" t="s">
        <v>114</v>
      </c>
      <c r="E673" s="58"/>
      <c r="F673" s="58">
        <v>4595869</v>
      </c>
      <c r="G673" s="58">
        <f>+IF(F673&gt;K673+100000,F673-K673,0)</f>
        <v>1666922</v>
      </c>
      <c r="H673" s="58">
        <v>253893</v>
      </c>
      <c r="I673" s="58">
        <v>0</v>
      </c>
      <c r="J673" s="58">
        <v>1592270</v>
      </c>
      <c r="K673" s="58">
        <v>2928947</v>
      </c>
      <c r="L673" s="12" t="s">
        <v>87</v>
      </c>
      <c r="M673" s="12" t="s">
        <v>89</v>
      </c>
      <c r="N673" s="12" t="s">
        <v>10</v>
      </c>
      <c r="O673" s="12">
        <v>4</v>
      </c>
      <c r="P673" s="12">
        <v>0</v>
      </c>
      <c r="Q673" s="12">
        <v>0</v>
      </c>
      <c r="R673" s="12">
        <v>8001</v>
      </c>
      <c r="S673" s="59">
        <v>5.5534246575342463</v>
      </c>
      <c r="T673" s="59">
        <v>42.975342465753428</v>
      </c>
      <c r="U673" s="12">
        <v>1</v>
      </c>
      <c r="V673" s="12">
        <v>4</v>
      </c>
      <c r="W673" s="12">
        <v>1</v>
      </c>
      <c r="X673" s="12">
        <v>2</v>
      </c>
      <c r="Y673" s="12">
        <v>1</v>
      </c>
      <c r="Z673" s="58">
        <v>90358.003571337918</v>
      </c>
      <c r="AA673" s="58">
        <v>3419000</v>
      </c>
      <c r="AB673" s="58">
        <v>3419000</v>
      </c>
      <c r="AC673" s="58" t="s">
        <v>0</v>
      </c>
    </row>
    <row r="674" spans="1:29" x14ac:dyDescent="0.3">
      <c r="A674" s="57">
        <v>2048488824</v>
      </c>
      <c r="B674" s="12" t="s">
        <v>1064</v>
      </c>
      <c r="C674" s="58" t="s">
        <v>105</v>
      </c>
      <c r="D674" s="58" t="s">
        <v>114</v>
      </c>
      <c r="E674" s="58">
        <v>274100</v>
      </c>
      <c r="F674" s="58">
        <v>2370000</v>
      </c>
      <c r="G674" s="58">
        <f>+IF(F674&gt;K674+100000,F674-K674,0)</f>
        <v>1991182</v>
      </c>
      <c r="H674" s="58">
        <v>113011</v>
      </c>
      <c r="I674" s="58">
        <v>0</v>
      </c>
      <c r="J674" s="58">
        <v>0</v>
      </c>
      <c r="K674" s="58">
        <v>378818</v>
      </c>
      <c r="L674" s="12" t="s">
        <v>88</v>
      </c>
      <c r="M674" s="12" t="s">
        <v>89</v>
      </c>
      <c r="N674" s="12" t="s">
        <v>10</v>
      </c>
      <c r="O674" s="12">
        <v>4</v>
      </c>
      <c r="P674" s="12">
        <v>0</v>
      </c>
      <c r="Q674" s="12">
        <v>0</v>
      </c>
      <c r="R674" s="12">
        <v>13001</v>
      </c>
      <c r="S674" s="59">
        <v>1.167123287671233</v>
      </c>
      <c r="T674" s="59">
        <v>34.536986301369865</v>
      </c>
      <c r="U674" s="12">
        <v>2</v>
      </c>
      <c r="V674" s="12">
        <v>3</v>
      </c>
      <c r="W674" s="12">
        <v>1</v>
      </c>
      <c r="X674" s="12">
        <v>2</v>
      </c>
      <c r="Y674" s="12">
        <v>1</v>
      </c>
      <c r="Z674" s="58">
        <v>90653.739311275494</v>
      </c>
      <c r="AA674" s="58">
        <v>3750000</v>
      </c>
      <c r="AB674" s="58">
        <v>426000</v>
      </c>
      <c r="AC674" s="58" t="s">
        <v>22</v>
      </c>
    </row>
    <row r="675" spans="1:29" x14ac:dyDescent="0.3">
      <c r="A675" s="57">
        <v>2464202</v>
      </c>
      <c r="B675" s="12" t="s">
        <v>1760</v>
      </c>
      <c r="C675" s="58" t="s">
        <v>105</v>
      </c>
      <c r="D675" s="58" t="s">
        <v>115</v>
      </c>
      <c r="E675" s="58">
        <v>92767</v>
      </c>
      <c r="F675" s="58">
        <v>3500000</v>
      </c>
      <c r="G675" s="58">
        <f>+IF(F675&gt;K675+100000,F675-K675,0)</f>
        <v>2609380</v>
      </c>
      <c r="H675" s="58">
        <v>135338</v>
      </c>
      <c r="I675" s="58">
        <v>0</v>
      </c>
      <c r="J675" s="58">
        <v>0</v>
      </c>
      <c r="K675" s="58">
        <v>890620</v>
      </c>
      <c r="L675" s="12" t="s">
        <v>88</v>
      </c>
      <c r="M675" s="12" t="s">
        <v>89</v>
      </c>
      <c r="N675" s="12" t="s">
        <v>10</v>
      </c>
      <c r="O675" s="12">
        <v>4</v>
      </c>
      <c r="P675" s="12">
        <v>0</v>
      </c>
      <c r="Q675" s="12">
        <v>0</v>
      </c>
      <c r="R675" s="12">
        <v>68255</v>
      </c>
      <c r="S675" s="59">
        <v>2.2821917808219179</v>
      </c>
      <c r="T675" s="59">
        <v>51.07123287671233</v>
      </c>
      <c r="U675" s="12">
        <v>1</v>
      </c>
      <c r="V675" s="12">
        <v>2</v>
      </c>
      <c r="W675" s="12">
        <v>2</v>
      </c>
      <c r="X675" s="12">
        <v>2</v>
      </c>
      <c r="Y675" s="12">
        <v>6</v>
      </c>
      <c r="Z675" s="58">
        <v>90735.10210671433</v>
      </c>
      <c r="AA675" s="58">
        <v>4079000</v>
      </c>
      <c r="AB675" s="58">
        <v>0</v>
      </c>
      <c r="AC675" s="58" t="s">
        <v>10</v>
      </c>
    </row>
    <row r="676" spans="1:29" x14ac:dyDescent="0.3">
      <c r="A676" s="57">
        <v>2002844864</v>
      </c>
      <c r="B676" s="12" t="s">
        <v>2611</v>
      </c>
      <c r="C676" s="58" t="s">
        <v>105</v>
      </c>
      <c r="D676" s="58" t="s">
        <v>115</v>
      </c>
      <c r="E676" s="58"/>
      <c r="F676" s="58">
        <v>3593638</v>
      </c>
      <c r="G676" s="58">
        <f>+IF(F676&gt;K676+100000,F676-K676,0)</f>
        <v>2193397</v>
      </c>
      <c r="H676" s="58">
        <v>213320</v>
      </c>
      <c r="I676" s="58">
        <v>0</v>
      </c>
      <c r="J676" s="58">
        <v>0</v>
      </c>
      <c r="K676" s="58">
        <v>1400241</v>
      </c>
      <c r="L676" s="12" t="s">
        <v>88</v>
      </c>
      <c r="M676" s="12" t="s">
        <v>89</v>
      </c>
      <c r="N676" s="12" t="s">
        <v>10</v>
      </c>
      <c r="O676" s="12">
        <v>4</v>
      </c>
      <c r="P676" s="12">
        <v>0</v>
      </c>
      <c r="Q676" s="12">
        <v>0</v>
      </c>
      <c r="R676" s="12">
        <v>13052</v>
      </c>
      <c r="S676" s="59">
        <v>5.9232876712328766</v>
      </c>
      <c r="T676" s="59">
        <v>43.104109589041094</v>
      </c>
      <c r="U676" s="12">
        <v>1</v>
      </c>
      <c r="V676" s="12">
        <v>2</v>
      </c>
      <c r="W676" s="12">
        <v>1</v>
      </c>
      <c r="X676" s="12">
        <v>3</v>
      </c>
      <c r="Y676" s="12">
        <v>3</v>
      </c>
      <c r="Z676" s="58">
        <v>91494.044816081601</v>
      </c>
      <c r="AA676" s="58">
        <v>4023000</v>
      </c>
      <c r="AB676" s="58">
        <v>0</v>
      </c>
      <c r="AC676" s="58" t="s">
        <v>10</v>
      </c>
    </row>
    <row r="677" spans="1:29" x14ac:dyDescent="0.3">
      <c r="A677" s="57">
        <v>2224642242</v>
      </c>
      <c r="B677" s="12" t="s">
        <v>3605</v>
      </c>
      <c r="C677" s="58" t="s">
        <v>105</v>
      </c>
      <c r="D677" s="58" t="s">
        <v>115</v>
      </c>
      <c r="E677" s="58">
        <v>48808</v>
      </c>
      <c r="F677" s="58">
        <v>7248891</v>
      </c>
      <c r="G677" s="58">
        <f>+IF(F677&gt;K677+100000,F677-K677,0)</f>
        <v>4227218</v>
      </c>
      <c r="H677" s="58">
        <v>270269</v>
      </c>
      <c r="I677" s="58">
        <v>0</v>
      </c>
      <c r="J677" s="58">
        <v>5695808</v>
      </c>
      <c r="K677" s="58">
        <v>3021673</v>
      </c>
      <c r="L677" s="12" t="s">
        <v>87</v>
      </c>
      <c r="M677" s="12" t="s">
        <v>89</v>
      </c>
      <c r="N677" s="12" t="s">
        <v>10</v>
      </c>
      <c r="O677" s="12">
        <v>4</v>
      </c>
      <c r="P677" s="12">
        <v>0</v>
      </c>
      <c r="Q677" s="12">
        <v>0</v>
      </c>
      <c r="R677" s="12">
        <v>76130</v>
      </c>
      <c r="S677" s="59">
        <v>5.3835616438356162</v>
      </c>
      <c r="T677" s="59">
        <v>26.701369863013699</v>
      </c>
      <c r="U677" s="12">
        <v>1</v>
      </c>
      <c r="V677" s="12">
        <v>0</v>
      </c>
      <c r="W677" s="12">
        <v>1</v>
      </c>
      <c r="X677" s="12">
        <v>2</v>
      </c>
      <c r="Y677" s="12">
        <v>1</v>
      </c>
      <c r="Z677" s="58">
        <v>92136.502310863158</v>
      </c>
      <c r="AA677" s="58">
        <v>4142000</v>
      </c>
      <c r="AB677" s="58">
        <v>719000</v>
      </c>
      <c r="AC677" s="58" t="s">
        <v>1</v>
      </c>
    </row>
    <row r="678" spans="1:29" x14ac:dyDescent="0.3">
      <c r="A678" s="57">
        <v>20626244</v>
      </c>
      <c r="B678" s="12" t="s">
        <v>2133</v>
      </c>
      <c r="C678" s="58" t="s">
        <v>105</v>
      </c>
      <c r="D678" s="58" t="s">
        <v>114</v>
      </c>
      <c r="E678" s="58"/>
      <c r="F678" s="58">
        <v>2218704</v>
      </c>
      <c r="G678" s="58">
        <f>+IF(F678&gt;K678+100000,F678-K678,0)</f>
        <v>1124084</v>
      </c>
      <c r="H678" s="58">
        <v>113496</v>
      </c>
      <c r="I678" s="58">
        <v>0</v>
      </c>
      <c r="J678" s="58">
        <v>0</v>
      </c>
      <c r="K678" s="58">
        <v>1094620</v>
      </c>
      <c r="L678" s="12" t="s">
        <v>88</v>
      </c>
      <c r="M678" s="12" t="s">
        <v>89</v>
      </c>
      <c r="N678" s="12" t="s">
        <v>10</v>
      </c>
      <c r="O678" s="12">
        <v>4</v>
      </c>
      <c r="P678" s="12">
        <v>0</v>
      </c>
      <c r="Q678" s="12">
        <v>0</v>
      </c>
      <c r="R678" s="12">
        <v>20060</v>
      </c>
      <c r="S678" s="59">
        <v>2.7780821917808218</v>
      </c>
      <c r="T678" s="59">
        <v>48.835616438356162</v>
      </c>
      <c r="U678" s="12">
        <v>1</v>
      </c>
      <c r="V678" s="12">
        <v>2</v>
      </c>
      <c r="W678" s="12">
        <v>1</v>
      </c>
      <c r="X678" s="12">
        <v>3</v>
      </c>
      <c r="Y678" s="12">
        <v>2</v>
      </c>
      <c r="Z678" s="58">
        <v>92197.203604825641</v>
      </c>
      <c r="AA678" s="58">
        <v>2350000</v>
      </c>
      <c r="AB678" s="58">
        <v>938000</v>
      </c>
      <c r="AC678" s="58" t="s">
        <v>0</v>
      </c>
    </row>
    <row r="679" spans="1:29" x14ac:dyDescent="0.3">
      <c r="A679" s="57">
        <v>20808664</v>
      </c>
      <c r="B679" s="12" t="s">
        <v>3203</v>
      </c>
      <c r="C679" s="58" t="s">
        <v>105</v>
      </c>
      <c r="D679" s="58" t="s">
        <v>30</v>
      </c>
      <c r="E679" s="58"/>
      <c r="F679" s="58">
        <v>7853029</v>
      </c>
      <c r="G679" s="58">
        <f>+IF(F679&gt;K679+100000,F679-K679,0)</f>
        <v>5664209</v>
      </c>
      <c r="H679" s="58">
        <v>213473</v>
      </c>
      <c r="I679" s="58">
        <v>0</v>
      </c>
      <c r="J679" s="58">
        <v>4014548</v>
      </c>
      <c r="K679" s="58">
        <v>2188820</v>
      </c>
      <c r="L679" s="12" t="s">
        <v>87</v>
      </c>
      <c r="M679" s="12" t="s">
        <v>89</v>
      </c>
      <c r="N679" s="12" t="s">
        <v>10</v>
      </c>
      <c r="O679" s="12">
        <v>4</v>
      </c>
      <c r="P679" s="12">
        <v>0</v>
      </c>
      <c r="Q679" s="12">
        <v>0</v>
      </c>
      <c r="R679" s="12">
        <v>20060</v>
      </c>
      <c r="S679" s="59">
        <v>5.7945205479452051</v>
      </c>
      <c r="T679" s="59">
        <v>38.063013698630137</v>
      </c>
      <c r="U679" s="12">
        <v>1</v>
      </c>
      <c r="V679" s="12">
        <v>2</v>
      </c>
      <c r="W679" s="12">
        <v>1</v>
      </c>
      <c r="X679" s="12">
        <v>3</v>
      </c>
      <c r="Y679" s="12">
        <v>3</v>
      </c>
      <c r="Z679" s="58">
        <v>92292.213444657449</v>
      </c>
      <c r="AA679" s="58">
        <v>4149000</v>
      </c>
      <c r="AB679" s="58">
        <v>0</v>
      </c>
      <c r="AC679" s="58" t="s">
        <v>10</v>
      </c>
    </row>
    <row r="680" spans="1:29" x14ac:dyDescent="0.3">
      <c r="A680" s="57">
        <v>84660466</v>
      </c>
      <c r="B680" s="12" t="s">
        <v>3121</v>
      </c>
      <c r="C680" s="58" t="s">
        <v>105</v>
      </c>
      <c r="D680" s="58" t="s">
        <v>115</v>
      </c>
      <c r="E680" s="58"/>
      <c r="F680" s="58">
        <v>6264245</v>
      </c>
      <c r="G680" s="58">
        <f>+IF(F680&gt;K680+100000,F680-K680,0)</f>
        <v>4209425</v>
      </c>
      <c r="H680" s="58">
        <v>176196</v>
      </c>
      <c r="I680" s="58">
        <v>0</v>
      </c>
      <c r="J680" s="58">
        <v>2416000</v>
      </c>
      <c r="K680" s="58">
        <v>2054820</v>
      </c>
      <c r="L680" s="12" t="s">
        <v>87</v>
      </c>
      <c r="M680" s="12" t="s">
        <v>89</v>
      </c>
      <c r="N680" s="12" t="s">
        <v>10</v>
      </c>
      <c r="O680" s="12">
        <v>4</v>
      </c>
      <c r="P680" s="12">
        <v>0</v>
      </c>
      <c r="Q680" s="12">
        <v>0</v>
      </c>
      <c r="R680" s="12">
        <v>13052</v>
      </c>
      <c r="S680" s="59">
        <v>5.484931506849315</v>
      </c>
      <c r="T680" s="59">
        <v>49.175342465753424</v>
      </c>
      <c r="U680" s="12">
        <v>1</v>
      </c>
      <c r="V680" s="12">
        <v>2</v>
      </c>
      <c r="W680" s="12">
        <v>2</v>
      </c>
      <c r="X680" s="12">
        <v>2</v>
      </c>
      <c r="Y680" s="12">
        <v>3</v>
      </c>
      <c r="Z680" s="58">
        <v>92393.367867814653</v>
      </c>
      <c r="AA680" s="58">
        <v>2355000</v>
      </c>
      <c r="AB680" s="58">
        <v>0</v>
      </c>
      <c r="AC680" s="58" t="s">
        <v>10</v>
      </c>
    </row>
    <row r="681" spans="1:29" x14ac:dyDescent="0.3">
      <c r="A681" s="57">
        <v>84668286</v>
      </c>
      <c r="B681" s="12" t="s">
        <v>1943</v>
      </c>
      <c r="C681" s="58" t="s">
        <v>105</v>
      </c>
      <c r="D681" s="58" t="s">
        <v>115</v>
      </c>
      <c r="E681" s="58"/>
      <c r="F681" s="58">
        <v>3370563</v>
      </c>
      <c r="G681" s="58">
        <f>+IF(F681&gt;K681+100000,F681-K681,0)</f>
        <v>2379943</v>
      </c>
      <c r="H681" s="58">
        <v>142213</v>
      </c>
      <c r="I681" s="58">
        <v>0</v>
      </c>
      <c r="J681" s="58">
        <v>2540000</v>
      </c>
      <c r="K681" s="58">
        <v>990620</v>
      </c>
      <c r="L681" s="12" t="s">
        <v>87</v>
      </c>
      <c r="M681" s="12" t="s">
        <v>89</v>
      </c>
      <c r="N681" s="12" t="s">
        <v>10</v>
      </c>
      <c r="O681" s="12">
        <v>4</v>
      </c>
      <c r="P681" s="12">
        <v>0</v>
      </c>
      <c r="Q681" s="12">
        <v>0</v>
      </c>
      <c r="R681" s="12">
        <v>68276</v>
      </c>
      <c r="S681" s="59">
        <v>2.1972602739726028</v>
      </c>
      <c r="T681" s="59">
        <v>49.769863013698632</v>
      </c>
      <c r="U681" s="12">
        <v>1</v>
      </c>
      <c r="V681" s="12">
        <v>3</v>
      </c>
      <c r="W681" s="12">
        <v>1</v>
      </c>
      <c r="X681" s="12">
        <v>2</v>
      </c>
      <c r="Y681" s="12">
        <v>2</v>
      </c>
      <c r="Z681" s="58">
        <v>93531.120593150787</v>
      </c>
      <c r="AA681" s="58">
        <v>2384000</v>
      </c>
      <c r="AB681" s="58">
        <v>0</v>
      </c>
      <c r="AC681" s="58" t="s">
        <v>17</v>
      </c>
    </row>
    <row r="682" spans="1:29" x14ac:dyDescent="0.3">
      <c r="A682" s="57">
        <v>204484</v>
      </c>
      <c r="B682" s="12" t="s">
        <v>3107</v>
      </c>
      <c r="C682" s="58" t="s">
        <v>105</v>
      </c>
      <c r="D682" s="58" t="s">
        <v>115</v>
      </c>
      <c r="E682" s="58"/>
      <c r="F682" s="58">
        <v>6660227</v>
      </c>
      <c r="G682" s="58">
        <f>+IF(F682&gt;K682+100000,F682-K682,0)</f>
        <v>4624107</v>
      </c>
      <c r="H682" s="58">
        <v>459723</v>
      </c>
      <c r="I682" s="58">
        <v>0</v>
      </c>
      <c r="J682" s="58">
        <v>0</v>
      </c>
      <c r="K682" s="58">
        <v>2036120</v>
      </c>
      <c r="L682" s="12" t="s">
        <v>88</v>
      </c>
      <c r="M682" s="12" t="s">
        <v>89</v>
      </c>
      <c r="N682" s="12" t="s">
        <v>10</v>
      </c>
      <c r="O682" s="12">
        <v>4</v>
      </c>
      <c r="P682" s="12">
        <v>0</v>
      </c>
      <c r="Q682" s="12">
        <v>0</v>
      </c>
      <c r="R682" s="12">
        <v>13052</v>
      </c>
      <c r="S682" s="59">
        <v>3.8191780821917809</v>
      </c>
      <c r="T682" s="59">
        <v>42.605479452054794</v>
      </c>
      <c r="U682" s="12">
        <v>1</v>
      </c>
      <c r="V682" s="12">
        <v>1</v>
      </c>
      <c r="W682" s="12">
        <v>1</v>
      </c>
      <c r="X682" s="12">
        <v>2</v>
      </c>
      <c r="Y682" s="12">
        <v>3</v>
      </c>
      <c r="Z682" s="58">
        <v>93640.740685204713</v>
      </c>
      <c r="AA682" s="58">
        <v>2560000</v>
      </c>
      <c r="AB682" s="58">
        <v>1132000</v>
      </c>
      <c r="AC682" s="58" t="s">
        <v>22</v>
      </c>
    </row>
    <row r="683" spans="1:29" x14ac:dyDescent="0.3">
      <c r="A683" s="57">
        <v>2224888842</v>
      </c>
      <c r="B683" s="12" t="s">
        <v>3787</v>
      </c>
      <c r="C683" s="58" t="s">
        <v>105</v>
      </c>
      <c r="D683" s="58" t="s">
        <v>29</v>
      </c>
      <c r="E683" s="58">
        <v>1562537</v>
      </c>
      <c r="F683" s="58">
        <v>4117731</v>
      </c>
      <c r="G683" s="58">
        <f>+IF(F683&gt;K683+100000,F683-K683,0)</f>
        <v>643516</v>
      </c>
      <c r="H683" s="58">
        <v>220048</v>
      </c>
      <c r="I683" s="58">
        <v>0</v>
      </c>
      <c r="J683" s="58">
        <v>2210000</v>
      </c>
      <c r="K683" s="58">
        <v>3474215</v>
      </c>
      <c r="L683" s="12" t="s">
        <v>87</v>
      </c>
      <c r="M683" s="12" t="s">
        <v>89</v>
      </c>
      <c r="N683" s="12" t="s">
        <v>10</v>
      </c>
      <c r="O683" s="12">
        <v>4</v>
      </c>
      <c r="P683" s="12">
        <v>0</v>
      </c>
      <c r="Q683" s="12">
        <v>0</v>
      </c>
      <c r="R683" s="12">
        <v>76130</v>
      </c>
      <c r="S683" s="59">
        <v>3.2602739726027399</v>
      </c>
      <c r="T683" s="59">
        <v>23.523287671232875</v>
      </c>
      <c r="U683" s="12">
        <v>1</v>
      </c>
      <c r="V683" s="12">
        <v>0</v>
      </c>
      <c r="W683" s="12">
        <v>1</v>
      </c>
      <c r="X683" s="12">
        <v>2</v>
      </c>
      <c r="Y683" s="12">
        <v>3</v>
      </c>
      <c r="Z683" s="58">
        <v>94182.9914978741</v>
      </c>
      <c r="AA683" s="58">
        <v>4234000</v>
      </c>
      <c r="AB683" s="58">
        <v>4234000</v>
      </c>
      <c r="AC683" s="58" t="s">
        <v>0</v>
      </c>
    </row>
    <row r="684" spans="1:29" x14ac:dyDescent="0.3">
      <c r="A684" s="57">
        <v>44202268</v>
      </c>
      <c r="B684" s="12" t="s">
        <v>3519</v>
      </c>
      <c r="C684" s="58" t="s">
        <v>105</v>
      </c>
      <c r="D684" s="58" t="s">
        <v>115</v>
      </c>
      <c r="E684" s="58">
        <v>492614</v>
      </c>
      <c r="F684" s="58">
        <v>5707068</v>
      </c>
      <c r="G684" s="58">
        <f>+IF(F684&gt;K684+100000,F684-K684,0)</f>
        <v>2832551</v>
      </c>
      <c r="H684" s="58">
        <v>215510</v>
      </c>
      <c r="I684" s="58">
        <v>0</v>
      </c>
      <c r="J684" s="58">
        <v>3252962</v>
      </c>
      <c r="K684" s="58">
        <v>2874517</v>
      </c>
      <c r="L684" s="12" t="s">
        <v>87</v>
      </c>
      <c r="M684" s="12" t="s">
        <v>89</v>
      </c>
      <c r="N684" s="12" t="s">
        <v>10</v>
      </c>
      <c r="O684" s="12">
        <v>4</v>
      </c>
      <c r="P684" s="12">
        <v>0</v>
      </c>
      <c r="Q684" s="12">
        <v>0</v>
      </c>
      <c r="R684" s="12">
        <v>13001</v>
      </c>
      <c r="S684" s="59">
        <v>5.1342465753424653</v>
      </c>
      <c r="T684" s="59">
        <v>24.6</v>
      </c>
      <c r="U684" s="12">
        <v>2</v>
      </c>
      <c r="V684" s="12">
        <v>2</v>
      </c>
      <c r="W684" s="12">
        <v>1</v>
      </c>
      <c r="X684" s="12">
        <v>2</v>
      </c>
      <c r="Y684" s="12">
        <v>1</v>
      </c>
      <c r="Z684" s="58">
        <v>95004.734184953602</v>
      </c>
      <c r="AA684" s="58">
        <v>3954000</v>
      </c>
      <c r="AB684" s="58">
        <v>0</v>
      </c>
      <c r="AC684" s="58" t="s">
        <v>10</v>
      </c>
    </row>
    <row r="685" spans="1:29" x14ac:dyDescent="0.3">
      <c r="A685" s="57">
        <v>2224626604</v>
      </c>
      <c r="B685" s="12" t="s">
        <v>3725</v>
      </c>
      <c r="C685" s="58" t="s">
        <v>105</v>
      </c>
      <c r="D685" s="58" t="s">
        <v>115</v>
      </c>
      <c r="E685" s="58">
        <v>65107</v>
      </c>
      <c r="F685" s="58">
        <v>6370041</v>
      </c>
      <c r="G685" s="58">
        <f>+IF(F685&gt;K685+100000,F685-K685,0)</f>
        <v>3171524</v>
      </c>
      <c r="H685" s="58">
        <v>234863</v>
      </c>
      <c r="I685" s="58">
        <v>0</v>
      </c>
      <c r="J685" s="58">
        <v>6889370</v>
      </c>
      <c r="K685" s="58">
        <v>3198517</v>
      </c>
      <c r="L685" s="12" t="s">
        <v>87</v>
      </c>
      <c r="M685" s="12" t="s">
        <v>89</v>
      </c>
      <c r="N685" s="12" t="s">
        <v>10</v>
      </c>
      <c r="O685" s="12">
        <v>4</v>
      </c>
      <c r="P685" s="12">
        <v>0</v>
      </c>
      <c r="Q685" s="12">
        <v>0</v>
      </c>
      <c r="R685" s="12">
        <v>76130</v>
      </c>
      <c r="S685" s="59">
        <v>5.882191780821918</v>
      </c>
      <c r="T685" s="59">
        <v>34.761643835616439</v>
      </c>
      <c r="U685" s="12">
        <v>1</v>
      </c>
      <c r="V685" s="12">
        <v>0</v>
      </c>
      <c r="W685" s="12">
        <v>1</v>
      </c>
      <c r="X685" s="12">
        <v>2</v>
      </c>
      <c r="Y685" s="12">
        <v>1</v>
      </c>
      <c r="Z685" s="58">
        <v>95885.091749018684</v>
      </c>
      <c r="AA685" s="58">
        <v>2444000</v>
      </c>
      <c r="AB685" s="58">
        <v>2444000</v>
      </c>
      <c r="AC685" s="58" t="s">
        <v>0</v>
      </c>
    </row>
    <row r="686" spans="1:29" x14ac:dyDescent="0.3">
      <c r="A686" s="57">
        <v>2224644688</v>
      </c>
      <c r="B686" s="12" t="s">
        <v>1584</v>
      </c>
      <c r="C686" s="58" t="s">
        <v>105</v>
      </c>
      <c r="D686" s="58" t="s">
        <v>115</v>
      </c>
      <c r="E686" s="58">
        <v>303500</v>
      </c>
      <c r="F686" s="58">
        <v>4000000</v>
      </c>
      <c r="G686" s="58">
        <f>+IF(F686&gt;K686+100000,F686-K686,0)</f>
        <v>3222690</v>
      </c>
      <c r="H686" s="58">
        <v>174026</v>
      </c>
      <c r="I686" s="58">
        <v>0</v>
      </c>
      <c r="J686" s="58">
        <v>1855697</v>
      </c>
      <c r="K686" s="58">
        <v>777310</v>
      </c>
      <c r="L686" s="12" t="s">
        <v>87</v>
      </c>
      <c r="M686" s="12" t="s">
        <v>89</v>
      </c>
      <c r="N686" s="12" t="s">
        <v>10</v>
      </c>
      <c r="O686" s="12">
        <v>4</v>
      </c>
      <c r="P686" s="12">
        <v>0</v>
      </c>
      <c r="Q686" s="12">
        <v>0</v>
      </c>
      <c r="R686" s="12">
        <v>19001</v>
      </c>
      <c r="S686" s="59">
        <v>2.4684931506849317</v>
      </c>
      <c r="T686" s="59">
        <v>34.049315068493151</v>
      </c>
      <c r="U686" s="12">
        <v>2</v>
      </c>
      <c r="V686" s="12">
        <v>4</v>
      </c>
      <c r="W686" s="12">
        <v>2</v>
      </c>
      <c r="X686" s="12">
        <v>2</v>
      </c>
      <c r="Y686" s="12">
        <v>1</v>
      </c>
      <c r="Z686" s="58">
        <v>96002.79030681208</v>
      </c>
      <c r="AA686" s="58">
        <v>2447000</v>
      </c>
      <c r="AB686" s="58">
        <v>2447000</v>
      </c>
      <c r="AC686" s="58" t="s">
        <v>0</v>
      </c>
    </row>
    <row r="687" spans="1:29" x14ac:dyDescent="0.3">
      <c r="A687" s="57">
        <v>26026426</v>
      </c>
      <c r="B687" s="12" t="s">
        <v>2264</v>
      </c>
      <c r="C687" s="58" t="s">
        <v>105</v>
      </c>
      <c r="D687" s="58" t="s">
        <v>115</v>
      </c>
      <c r="E687" s="58">
        <v>54752</v>
      </c>
      <c r="F687" s="58">
        <v>3314238</v>
      </c>
      <c r="G687" s="58">
        <f>+IF(F687&gt;K687+100000,F687-K687,0)</f>
        <v>2132105</v>
      </c>
      <c r="H687" s="58">
        <v>163545</v>
      </c>
      <c r="I687" s="58">
        <v>0</v>
      </c>
      <c r="J687" s="58">
        <v>3023309</v>
      </c>
      <c r="K687" s="58">
        <v>1182133</v>
      </c>
      <c r="L687" s="12" t="s">
        <v>87</v>
      </c>
      <c r="M687" s="12" t="s">
        <v>89</v>
      </c>
      <c r="N687" s="12" t="s">
        <v>10</v>
      </c>
      <c r="O687" s="12">
        <v>4</v>
      </c>
      <c r="P687" s="12">
        <v>0</v>
      </c>
      <c r="Q687" s="12">
        <v>0</v>
      </c>
      <c r="R687" s="12">
        <v>17380</v>
      </c>
      <c r="S687" s="59">
        <v>3.9643835616438357</v>
      </c>
      <c r="T687" s="59">
        <v>36.106849315068494</v>
      </c>
      <c r="U687" s="12">
        <v>1</v>
      </c>
      <c r="V687" s="12">
        <v>2</v>
      </c>
      <c r="W687" s="12">
        <v>3</v>
      </c>
      <c r="X687" s="12">
        <v>2</v>
      </c>
      <c r="Y687" s="12">
        <v>3</v>
      </c>
      <c r="Z687" s="58">
        <v>96073.769551090765</v>
      </c>
      <c r="AA687" s="58">
        <v>4319000</v>
      </c>
      <c r="AB687" s="58">
        <v>4319000</v>
      </c>
      <c r="AC687" s="58" t="s">
        <v>0</v>
      </c>
    </row>
    <row r="688" spans="1:29" x14ac:dyDescent="0.3">
      <c r="A688" s="57">
        <v>2244446642</v>
      </c>
      <c r="B688" s="12" t="s">
        <v>3284</v>
      </c>
      <c r="C688" s="58" t="s">
        <v>105</v>
      </c>
      <c r="D688" s="58" t="s">
        <v>114</v>
      </c>
      <c r="E688" s="58"/>
      <c r="F688" s="58">
        <v>3376288</v>
      </c>
      <c r="G688" s="58">
        <f>+IF(F688&gt;K688+100000,F688-K688,0)</f>
        <v>1073659</v>
      </c>
      <c r="H688" s="58">
        <v>172712</v>
      </c>
      <c r="I688" s="58">
        <v>0</v>
      </c>
      <c r="J688" s="58">
        <v>0</v>
      </c>
      <c r="K688" s="58">
        <v>2302629</v>
      </c>
      <c r="L688" s="12" t="s">
        <v>88</v>
      </c>
      <c r="M688" s="12" t="s">
        <v>89</v>
      </c>
      <c r="N688" s="12" t="s">
        <v>10</v>
      </c>
      <c r="O688" s="12">
        <v>4</v>
      </c>
      <c r="P688" s="12">
        <v>0</v>
      </c>
      <c r="Q688" s="12">
        <v>0</v>
      </c>
      <c r="R688" s="12">
        <v>13052</v>
      </c>
      <c r="S688" s="59">
        <v>5.8794520547945206</v>
      </c>
      <c r="T688" s="59">
        <v>31.312328767123287</v>
      </c>
      <c r="U688" s="12">
        <v>1</v>
      </c>
      <c r="V688" s="12">
        <v>4</v>
      </c>
      <c r="W688" s="12">
        <v>1</v>
      </c>
      <c r="X688" s="12">
        <v>3</v>
      </c>
      <c r="Y688" s="12">
        <v>1</v>
      </c>
      <c r="Z688" s="58">
        <v>96246.517623522508</v>
      </c>
      <c r="AA688" s="58">
        <v>3059000</v>
      </c>
      <c r="AB688" s="58">
        <v>0</v>
      </c>
      <c r="AC688" s="58" t="s">
        <v>10</v>
      </c>
    </row>
    <row r="689" spans="1:29" x14ac:dyDescent="0.3">
      <c r="A689" s="57">
        <v>2048468468</v>
      </c>
      <c r="B689" s="12" t="s">
        <v>2070</v>
      </c>
      <c r="C689" s="58" t="s">
        <v>105</v>
      </c>
      <c r="D689" s="58" t="s">
        <v>115</v>
      </c>
      <c r="E689" s="58">
        <v>1811167</v>
      </c>
      <c r="F689" s="58">
        <v>4907643</v>
      </c>
      <c r="G689" s="58">
        <f>+IF(F689&gt;K689+100000,F689-K689,0)</f>
        <v>3853063</v>
      </c>
      <c r="H689" s="58">
        <v>158134</v>
      </c>
      <c r="I689" s="58">
        <v>0</v>
      </c>
      <c r="J689" s="58">
        <v>3500000</v>
      </c>
      <c r="K689" s="58">
        <v>1054580</v>
      </c>
      <c r="L689" s="12" t="s">
        <v>87</v>
      </c>
      <c r="M689" s="12" t="s">
        <v>89</v>
      </c>
      <c r="N689" s="12" t="s">
        <v>10</v>
      </c>
      <c r="O689" s="12">
        <v>4</v>
      </c>
      <c r="P689" s="12">
        <v>0</v>
      </c>
      <c r="Q689" s="12">
        <v>0</v>
      </c>
      <c r="R689" s="12">
        <v>76130</v>
      </c>
      <c r="S689" s="59">
        <v>3.4328767123287673</v>
      </c>
      <c r="T689" s="59">
        <v>39.978082191780821</v>
      </c>
      <c r="U689" s="12">
        <v>1</v>
      </c>
      <c r="V689" s="12">
        <v>0</v>
      </c>
      <c r="W689" s="12">
        <v>1</v>
      </c>
      <c r="X689" s="12">
        <v>2</v>
      </c>
      <c r="Y689" s="12">
        <v>3</v>
      </c>
      <c r="Z689" s="58">
        <v>96944.37876915923</v>
      </c>
      <c r="AA689" s="58">
        <v>2471000</v>
      </c>
      <c r="AB689" s="58">
        <v>2471000</v>
      </c>
      <c r="AC689" s="58" t="s">
        <v>0</v>
      </c>
    </row>
    <row r="690" spans="1:29" x14ac:dyDescent="0.3">
      <c r="A690" s="57">
        <v>4828400</v>
      </c>
      <c r="B690" s="12" t="s">
        <v>3157</v>
      </c>
      <c r="C690" s="58" t="s">
        <v>105</v>
      </c>
      <c r="D690" s="58" t="s">
        <v>29</v>
      </c>
      <c r="E690" s="58"/>
      <c r="F690" s="58">
        <v>3006484</v>
      </c>
      <c r="G690" s="58">
        <f>+IF(F690&gt;K690+100000,F690-K690,0)</f>
        <v>887744</v>
      </c>
      <c r="H690" s="58">
        <v>241382</v>
      </c>
      <c r="I690" s="58">
        <v>0</v>
      </c>
      <c r="J690" s="58">
        <v>0</v>
      </c>
      <c r="K690" s="58">
        <v>2118740</v>
      </c>
      <c r="L690" s="12" t="s">
        <v>88</v>
      </c>
      <c r="M690" s="12" t="s">
        <v>89</v>
      </c>
      <c r="N690" s="12" t="s">
        <v>10</v>
      </c>
      <c r="O690" s="12">
        <v>4</v>
      </c>
      <c r="P690" s="12">
        <v>0</v>
      </c>
      <c r="Q690" s="12">
        <v>0</v>
      </c>
      <c r="R690" s="12">
        <v>68276</v>
      </c>
      <c r="S690" s="59">
        <v>2.1972602739726028</v>
      </c>
      <c r="T690" s="59">
        <v>42.161643835616438</v>
      </c>
      <c r="U690" s="12">
        <v>1</v>
      </c>
      <c r="V690" s="12">
        <v>1</v>
      </c>
      <c r="W690" s="12">
        <v>1</v>
      </c>
      <c r="X690" s="12">
        <v>2</v>
      </c>
      <c r="Y690" s="12">
        <v>1</v>
      </c>
      <c r="Z690" s="58">
        <v>97426.761361305718</v>
      </c>
      <c r="AA690" s="58">
        <v>3791000</v>
      </c>
      <c r="AB690" s="58">
        <v>3377000</v>
      </c>
      <c r="AC690" s="58" t="s">
        <v>0</v>
      </c>
    </row>
    <row r="691" spans="1:29" x14ac:dyDescent="0.3">
      <c r="A691" s="57">
        <v>2008846842</v>
      </c>
      <c r="B691" s="12" t="s">
        <v>1287</v>
      </c>
      <c r="C691" s="58" t="s">
        <v>105</v>
      </c>
      <c r="D691" s="58" t="s">
        <v>29</v>
      </c>
      <c r="E691" s="58"/>
      <c r="F691" s="58">
        <v>1560846</v>
      </c>
      <c r="G691" s="58">
        <f>+IF(F691&gt;K691+100000,F691-K691,0)</f>
        <v>997690</v>
      </c>
      <c r="H691" s="58">
        <v>103812</v>
      </c>
      <c r="I691" s="58">
        <v>0</v>
      </c>
      <c r="J691" s="58">
        <v>1006955</v>
      </c>
      <c r="K691" s="58">
        <v>563156</v>
      </c>
      <c r="L691" s="12" t="s">
        <v>87</v>
      </c>
      <c r="M691" s="12" t="s">
        <v>89</v>
      </c>
      <c r="N691" s="12" t="s">
        <v>10</v>
      </c>
      <c r="O691" s="12">
        <v>4</v>
      </c>
      <c r="P691" s="12">
        <v>0</v>
      </c>
      <c r="Q691" s="12">
        <v>0</v>
      </c>
      <c r="R691" s="12">
        <v>76130</v>
      </c>
      <c r="S691" s="59">
        <v>1.7616438356164383</v>
      </c>
      <c r="T691" s="59">
        <v>21.084931506849315</v>
      </c>
      <c r="U691" s="12">
        <v>2</v>
      </c>
      <c r="V691" s="12">
        <v>2</v>
      </c>
      <c r="W691" s="12">
        <v>1</v>
      </c>
      <c r="X691" s="12">
        <v>2</v>
      </c>
      <c r="Y691" s="12">
        <v>1</v>
      </c>
      <c r="Z691" s="58">
        <v>97457.20054234119</v>
      </c>
      <c r="AA691" s="58">
        <v>3034000</v>
      </c>
      <c r="AB691" s="58">
        <v>0</v>
      </c>
      <c r="AC691" s="58" t="s">
        <v>10</v>
      </c>
    </row>
    <row r="692" spans="1:29" x14ac:dyDescent="0.3">
      <c r="A692" s="57">
        <v>2008664268</v>
      </c>
      <c r="B692" s="12" t="s">
        <v>2815</v>
      </c>
      <c r="C692" s="58" t="s">
        <v>105</v>
      </c>
      <c r="D692" s="58" t="s">
        <v>116</v>
      </c>
      <c r="E692" s="58"/>
      <c r="F692" s="58">
        <v>36047451</v>
      </c>
      <c r="G692" s="58">
        <f>+IF(F692&gt;K692+100000,F692-K692,0)</f>
        <v>34461331</v>
      </c>
      <c r="H692" s="58">
        <v>827510</v>
      </c>
      <c r="I692" s="58">
        <v>0</v>
      </c>
      <c r="J692" s="58">
        <v>36500000</v>
      </c>
      <c r="K692" s="58">
        <v>1586120</v>
      </c>
      <c r="L692" s="12" t="s">
        <v>86</v>
      </c>
      <c r="M692" s="12" t="s">
        <v>89</v>
      </c>
      <c r="N692" s="12" t="s">
        <v>10</v>
      </c>
      <c r="O692" s="12">
        <v>4</v>
      </c>
      <c r="P692" s="12">
        <v>0</v>
      </c>
      <c r="Q692" s="12">
        <v>0</v>
      </c>
      <c r="R692" s="12">
        <v>68001</v>
      </c>
      <c r="S692" s="59">
        <v>3.2383561643835614</v>
      </c>
      <c r="T692" s="59">
        <v>32.989041095890414</v>
      </c>
      <c r="U692" s="12">
        <v>1</v>
      </c>
      <c r="V692" s="12">
        <v>5</v>
      </c>
      <c r="W692" s="12">
        <v>4</v>
      </c>
      <c r="X692" s="12">
        <v>5</v>
      </c>
      <c r="Y692" s="12">
        <v>1</v>
      </c>
      <c r="Z692" s="58">
        <v>99276.970017716623</v>
      </c>
      <c r="AA692" s="58">
        <v>4463000</v>
      </c>
      <c r="AB692" s="58">
        <v>0</v>
      </c>
      <c r="AC692" s="58" t="s">
        <v>10</v>
      </c>
    </row>
    <row r="693" spans="1:29" x14ac:dyDescent="0.3">
      <c r="A693" s="57">
        <v>84462208</v>
      </c>
      <c r="B693" s="12" t="s">
        <v>3120</v>
      </c>
      <c r="C693" s="58" t="s">
        <v>105</v>
      </c>
      <c r="D693" s="58" t="s">
        <v>115</v>
      </c>
      <c r="E693" s="58"/>
      <c r="F693" s="58">
        <v>4294583</v>
      </c>
      <c r="G693" s="58">
        <f>+IF(F693&gt;K693+100000,F693-K693,0)</f>
        <v>2239763</v>
      </c>
      <c r="H693" s="58">
        <v>149509</v>
      </c>
      <c r="I693" s="58">
        <v>0</v>
      </c>
      <c r="J693" s="58">
        <v>0</v>
      </c>
      <c r="K693" s="58">
        <v>2054820</v>
      </c>
      <c r="L693" s="12" t="s">
        <v>88</v>
      </c>
      <c r="M693" s="12" t="s">
        <v>89</v>
      </c>
      <c r="N693" s="12" t="s">
        <v>10</v>
      </c>
      <c r="O693" s="12">
        <v>4</v>
      </c>
      <c r="P693" s="12">
        <v>0</v>
      </c>
      <c r="Q693" s="12">
        <v>0</v>
      </c>
      <c r="R693" s="12">
        <v>13838</v>
      </c>
      <c r="S693" s="59">
        <v>5.484931506849315</v>
      </c>
      <c r="T693" s="59">
        <v>53.37808219178082</v>
      </c>
      <c r="U693" s="12">
        <v>1</v>
      </c>
      <c r="V693" s="12">
        <v>4</v>
      </c>
      <c r="W693" s="12">
        <v>1</v>
      </c>
      <c r="X693" s="12">
        <v>2</v>
      </c>
      <c r="Y693" s="12">
        <v>2</v>
      </c>
      <c r="Z693" s="58">
        <v>100043.48078866579</v>
      </c>
      <c r="AA693" s="58">
        <v>2857000</v>
      </c>
      <c r="AB693" s="58">
        <v>0</v>
      </c>
      <c r="AC693" s="58" t="s">
        <v>10</v>
      </c>
    </row>
    <row r="694" spans="1:29" x14ac:dyDescent="0.3">
      <c r="A694" s="57">
        <v>4462488</v>
      </c>
      <c r="B694" s="12" t="s">
        <v>1821</v>
      </c>
      <c r="C694" s="58" t="s">
        <v>105</v>
      </c>
      <c r="D694" s="58" t="s">
        <v>114</v>
      </c>
      <c r="E694" s="58"/>
      <c r="F694" s="58">
        <v>2894024</v>
      </c>
      <c r="G694" s="58">
        <f>+IF(F694&gt;K694+100000,F694-K694,0)</f>
        <v>1970369</v>
      </c>
      <c r="H694" s="58">
        <v>147606</v>
      </c>
      <c r="I694" s="58">
        <v>0</v>
      </c>
      <c r="J694" s="58">
        <v>2140000</v>
      </c>
      <c r="K694" s="58">
        <v>923655</v>
      </c>
      <c r="L694" s="12" t="s">
        <v>87</v>
      </c>
      <c r="M694" s="12" t="s">
        <v>89</v>
      </c>
      <c r="N694" s="12" t="s">
        <v>10</v>
      </c>
      <c r="O694" s="12">
        <v>4</v>
      </c>
      <c r="P694" s="12">
        <v>0</v>
      </c>
      <c r="Q694" s="12">
        <v>4</v>
      </c>
      <c r="R694" s="12">
        <v>76616</v>
      </c>
      <c r="S694" s="59">
        <v>1.3753424657534246</v>
      </c>
      <c r="T694" s="59">
        <v>41.235616438356168</v>
      </c>
      <c r="U694" s="12">
        <v>1</v>
      </c>
      <c r="V694" s="12">
        <v>0</v>
      </c>
      <c r="W694" s="12">
        <v>2</v>
      </c>
      <c r="X694" s="12">
        <v>2</v>
      </c>
      <c r="Y694" s="12">
        <v>1</v>
      </c>
      <c r="Z694" s="58">
        <v>100262.51617110833</v>
      </c>
      <c r="AA694" s="58">
        <v>3655000</v>
      </c>
      <c r="AB694" s="58">
        <v>0</v>
      </c>
      <c r="AC694" s="58" t="s">
        <v>10</v>
      </c>
    </row>
    <row r="695" spans="1:29" x14ac:dyDescent="0.3">
      <c r="A695" s="57">
        <v>2000464482</v>
      </c>
      <c r="B695" s="12" t="s">
        <v>2972</v>
      </c>
      <c r="C695" s="58" t="s">
        <v>105</v>
      </c>
      <c r="D695" s="58" t="s">
        <v>114</v>
      </c>
      <c r="E695" s="58"/>
      <c r="F695" s="58">
        <v>2992167</v>
      </c>
      <c r="G695" s="58">
        <f>+IF(F695&gt;K695+100000,F695-K695,0)</f>
        <v>1180407</v>
      </c>
      <c r="H695" s="58">
        <v>106381</v>
      </c>
      <c r="I695" s="58">
        <v>0</v>
      </c>
      <c r="J695" s="58">
        <v>0</v>
      </c>
      <c r="K695" s="58">
        <v>1811760</v>
      </c>
      <c r="L695" s="12" t="s">
        <v>88</v>
      </c>
      <c r="M695" s="12" t="s">
        <v>89</v>
      </c>
      <c r="N695" s="12" t="s">
        <v>10</v>
      </c>
      <c r="O695" s="12">
        <v>4</v>
      </c>
      <c r="P695" s="12">
        <v>0</v>
      </c>
      <c r="Q695" s="12">
        <v>0</v>
      </c>
      <c r="R695" s="12">
        <v>68615</v>
      </c>
      <c r="S695" s="59">
        <v>6.5506849315068489</v>
      </c>
      <c r="T695" s="59">
        <v>35.4</v>
      </c>
      <c r="U695" s="12">
        <v>2</v>
      </c>
      <c r="V695" s="12">
        <v>1</v>
      </c>
      <c r="W695" s="12">
        <v>1</v>
      </c>
      <c r="X695" s="12">
        <v>2</v>
      </c>
      <c r="Y695" s="12">
        <v>3</v>
      </c>
      <c r="Z695" s="58">
        <v>101390.19254778228</v>
      </c>
      <c r="AA695" s="58">
        <v>4558000</v>
      </c>
      <c r="AB695" s="58">
        <v>0</v>
      </c>
      <c r="AC695" s="58" t="s">
        <v>10</v>
      </c>
    </row>
    <row r="696" spans="1:29" x14ac:dyDescent="0.3">
      <c r="A696" s="57">
        <v>28266846</v>
      </c>
      <c r="B696" s="12" t="s">
        <v>3485</v>
      </c>
      <c r="C696" s="58" t="s">
        <v>105</v>
      </c>
      <c r="D696" s="58" t="s">
        <v>115</v>
      </c>
      <c r="E696" s="58"/>
      <c r="F696" s="58">
        <v>4808479</v>
      </c>
      <c r="G696" s="58">
        <f>+IF(F696&gt;K696+100000,F696-K696,0)</f>
        <v>2025489</v>
      </c>
      <c r="H696" s="58">
        <v>210122</v>
      </c>
      <c r="I696" s="58">
        <v>0</v>
      </c>
      <c r="J696" s="58">
        <v>0</v>
      </c>
      <c r="K696" s="58">
        <v>2782990</v>
      </c>
      <c r="L696" s="12" t="s">
        <v>88</v>
      </c>
      <c r="M696" s="12" t="s">
        <v>89</v>
      </c>
      <c r="N696" s="12" t="s">
        <v>10</v>
      </c>
      <c r="O696" s="12">
        <v>4</v>
      </c>
      <c r="P696" s="12">
        <v>0</v>
      </c>
      <c r="Q696" s="12">
        <v>0</v>
      </c>
      <c r="R696" s="12">
        <v>68307</v>
      </c>
      <c r="S696" s="59">
        <v>9.8410958904109584</v>
      </c>
      <c r="T696" s="59">
        <v>47.561643835616437</v>
      </c>
      <c r="U696" s="12">
        <v>2</v>
      </c>
      <c r="V696" s="12">
        <v>2</v>
      </c>
      <c r="W696" s="12">
        <v>3</v>
      </c>
      <c r="X696" s="12">
        <v>2</v>
      </c>
      <c r="Y696" s="12">
        <v>2</v>
      </c>
      <c r="Z696" s="58">
        <v>101390.19254778228</v>
      </c>
      <c r="AA696" s="58">
        <v>4558000</v>
      </c>
      <c r="AB696" s="58">
        <v>0</v>
      </c>
      <c r="AC696" s="58" t="s">
        <v>10</v>
      </c>
    </row>
    <row r="697" spans="1:29" x14ac:dyDescent="0.3">
      <c r="A697" s="57">
        <v>2044008062</v>
      </c>
      <c r="B697" s="12" t="s">
        <v>3050</v>
      </c>
      <c r="C697" s="58" t="s">
        <v>105</v>
      </c>
      <c r="D697" s="58" t="s">
        <v>115</v>
      </c>
      <c r="E697" s="58"/>
      <c r="F697" s="58">
        <v>4672154</v>
      </c>
      <c r="G697" s="58">
        <f>+IF(F697&gt;K697+100000,F697-K697,0)</f>
        <v>2716534</v>
      </c>
      <c r="H697" s="58">
        <v>177766</v>
      </c>
      <c r="I697" s="58">
        <v>0</v>
      </c>
      <c r="J697" s="58">
        <v>1306645</v>
      </c>
      <c r="K697" s="58">
        <v>1955620</v>
      </c>
      <c r="L697" s="12" t="s">
        <v>87</v>
      </c>
      <c r="M697" s="12" t="s">
        <v>89</v>
      </c>
      <c r="N697" s="12" t="s">
        <v>10</v>
      </c>
      <c r="O697" s="12">
        <v>4</v>
      </c>
      <c r="P697" s="12">
        <v>0</v>
      </c>
      <c r="Q697" s="12">
        <v>0</v>
      </c>
      <c r="R697" s="12">
        <v>13052</v>
      </c>
      <c r="S697" s="59">
        <v>4.8630136986301373</v>
      </c>
      <c r="T697" s="59">
        <v>35.539726027397258</v>
      </c>
      <c r="U697" s="12">
        <v>1</v>
      </c>
      <c r="V697" s="12">
        <v>2</v>
      </c>
      <c r="W697" s="12">
        <v>1</v>
      </c>
      <c r="X697" s="12">
        <v>3</v>
      </c>
      <c r="Y697" s="12">
        <v>3</v>
      </c>
      <c r="Z697" s="58">
        <v>102079.90749379298</v>
      </c>
      <c r="AA697" s="58">
        <v>3461000</v>
      </c>
      <c r="AB697" s="58">
        <v>0</v>
      </c>
      <c r="AC697" s="58" t="s">
        <v>10</v>
      </c>
    </row>
    <row r="698" spans="1:29" x14ac:dyDescent="0.3">
      <c r="A698" s="57">
        <v>2044020664</v>
      </c>
      <c r="B698" s="12" t="s">
        <v>2231</v>
      </c>
      <c r="C698" s="58" t="s">
        <v>105</v>
      </c>
      <c r="D698" s="58" t="s">
        <v>115</v>
      </c>
      <c r="E698" s="58"/>
      <c r="F698" s="58">
        <v>3422473</v>
      </c>
      <c r="G698" s="58">
        <f>+IF(F698&gt;K698+100000,F698-K698,0)</f>
        <v>2266353</v>
      </c>
      <c r="H698" s="58">
        <v>197385</v>
      </c>
      <c r="I698" s="58">
        <v>0</v>
      </c>
      <c r="J698" s="58">
        <v>0</v>
      </c>
      <c r="K698" s="58">
        <v>1156120</v>
      </c>
      <c r="L698" s="12" t="s">
        <v>88</v>
      </c>
      <c r="M698" s="12" t="s">
        <v>89</v>
      </c>
      <c r="N698" s="12" t="s">
        <v>10</v>
      </c>
      <c r="O698" s="12">
        <v>4</v>
      </c>
      <c r="P698" s="12">
        <v>0</v>
      </c>
      <c r="Q698" s="12">
        <v>0</v>
      </c>
      <c r="R698" s="12">
        <v>13052</v>
      </c>
      <c r="S698" s="59">
        <v>1.9178082191780823E-2</v>
      </c>
      <c r="T698" s="59">
        <v>30.32054794520548</v>
      </c>
      <c r="U698" s="12">
        <v>1</v>
      </c>
      <c r="V698" s="12">
        <v>2</v>
      </c>
      <c r="W698" s="12">
        <v>1</v>
      </c>
      <c r="X698" s="12">
        <v>2</v>
      </c>
      <c r="Y698" s="12">
        <v>1</v>
      </c>
      <c r="Z698" s="58">
        <v>102124.25932138403</v>
      </c>
      <c r="AA698" s="58">
        <v>4591000</v>
      </c>
      <c r="AB698" s="58">
        <v>4521000</v>
      </c>
      <c r="AC698" s="58" t="s">
        <v>22</v>
      </c>
    </row>
    <row r="699" spans="1:29" x14ac:dyDescent="0.3">
      <c r="A699" s="57">
        <v>2224828088</v>
      </c>
      <c r="B699" s="12" t="s">
        <v>3475</v>
      </c>
      <c r="C699" s="58" t="s">
        <v>105</v>
      </c>
      <c r="D699" s="58" t="s">
        <v>30</v>
      </c>
      <c r="E699" s="58">
        <v>1301001</v>
      </c>
      <c r="F699" s="58">
        <v>11882610</v>
      </c>
      <c r="G699" s="58">
        <f>+IF(F699&gt;K699+100000,F699-K699,0)</f>
        <v>9121531</v>
      </c>
      <c r="H699" s="58">
        <v>285390</v>
      </c>
      <c r="I699" s="58">
        <v>0</v>
      </c>
      <c r="J699" s="58">
        <v>6000000</v>
      </c>
      <c r="K699" s="58">
        <v>2761079</v>
      </c>
      <c r="L699" s="12" t="s">
        <v>87</v>
      </c>
      <c r="M699" s="12" t="s">
        <v>89</v>
      </c>
      <c r="N699" s="12" t="s">
        <v>10</v>
      </c>
      <c r="O699" s="12">
        <v>4</v>
      </c>
      <c r="P699" s="12">
        <v>0</v>
      </c>
      <c r="Q699" s="12">
        <v>0</v>
      </c>
      <c r="R699" s="12">
        <v>76130</v>
      </c>
      <c r="S699" s="59">
        <v>4.7534246575342465</v>
      </c>
      <c r="T699" s="59">
        <v>29.252054794520546</v>
      </c>
      <c r="U699" s="12">
        <v>1</v>
      </c>
      <c r="V699" s="12">
        <v>0</v>
      </c>
      <c r="W699" s="12">
        <v>1</v>
      </c>
      <c r="X699" s="12">
        <v>2</v>
      </c>
      <c r="Y699" s="12">
        <v>1</v>
      </c>
      <c r="Z699" s="58">
        <v>103214.23725794422</v>
      </c>
      <c r="AA699" s="58">
        <v>4640000</v>
      </c>
      <c r="AB699" s="58">
        <v>0</v>
      </c>
      <c r="AC699" s="58" t="s">
        <v>10</v>
      </c>
    </row>
    <row r="700" spans="1:29" x14ac:dyDescent="0.3">
      <c r="A700" s="57">
        <v>2020486448</v>
      </c>
      <c r="B700" s="12" t="s">
        <v>2122</v>
      </c>
      <c r="C700" s="58" t="s">
        <v>105</v>
      </c>
      <c r="D700" s="58" t="s">
        <v>115</v>
      </c>
      <c r="E700" s="58">
        <v>108826</v>
      </c>
      <c r="F700" s="58">
        <v>4224113</v>
      </c>
      <c r="G700" s="58">
        <f>+IF(F700&gt;K700+100000,F700-K700,0)</f>
        <v>3134376</v>
      </c>
      <c r="H700" s="58">
        <v>148932</v>
      </c>
      <c r="I700" s="58">
        <v>0</v>
      </c>
      <c r="J700" s="58">
        <v>0</v>
      </c>
      <c r="K700" s="58">
        <v>1089737</v>
      </c>
      <c r="L700" s="12" t="s">
        <v>87</v>
      </c>
      <c r="M700" s="12" t="s">
        <v>89</v>
      </c>
      <c r="N700" s="12" t="s">
        <v>10</v>
      </c>
      <c r="O700" s="12">
        <v>4</v>
      </c>
      <c r="P700" s="12">
        <v>0</v>
      </c>
      <c r="Q700" s="12">
        <v>0</v>
      </c>
      <c r="R700" s="12">
        <v>5001</v>
      </c>
      <c r="S700" s="59">
        <v>3.558904109589041</v>
      </c>
      <c r="T700" s="59">
        <v>23.484931506849314</v>
      </c>
      <c r="U700" s="12">
        <v>1</v>
      </c>
      <c r="V700" s="12">
        <v>0</v>
      </c>
      <c r="W700" s="12">
        <v>2</v>
      </c>
      <c r="X700" s="12">
        <v>2</v>
      </c>
      <c r="Y700" s="12">
        <v>1</v>
      </c>
      <c r="Z700" s="58">
        <v>104123.99079455629</v>
      </c>
      <c r="AA700" s="58">
        <v>2654000</v>
      </c>
      <c r="AB700" s="58">
        <v>2654000</v>
      </c>
      <c r="AC700" s="58" t="s">
        <v>0</v>
      </c>
    </row>
    <row r="701" spans="1:29" x14ac:dyDescent="0.3">
      <c r="A701" s="57">
        <v>6420824</v>
      </c>
      <c r="B701" s="12" t="s">
        <v>3987</v>
      </c>
      <c r="C701" s="58" t="s">
        <v>105</v>
      </c>
      <c r="D701" s="58" t="s">
        <v>30</v>
      </c>
      <c r="E701" s="58">
        <v>125865</v>
      </c>
      <c r="F701" s="58">
        <v>13597043</v>
      </c>
      <c r="G701" s="58">
        <f>+IF(F701&gt;K701+100000,F701-K701,0)</f>
        <v>9220526</v>
      </c>
      <c r="H701" s="58">
        <v>328456</v>
      </c>
      <c r="I701" s="58">
        <v>0</v>
      </c>
      <c r="J701" s="58">
        <v>4699755</v>
      </c>
      <c r="K701" s="58">
        <v>4376517</v>
      </c>
      <c r="L701" s="12" t="s">
        <v>87</v>
      </c>
      <c r="M701" s="12" t="s">
        <v>89</v>
      </c>
      <c r="N701" s="12" t="s">
        <v>10</v>
      </c>
      <c r="O701" s="12">
        <v>4</v>
      </c>
      <c r="P701" s="12">
        <v>0</v>
      </c>
      <c r="Q701" s="12">
        <v>0</v>
      </c>
      <c r="R701" s="12">
        <v>19001</v>
      </c>
      <c r="S701" s="59">
        <v>7.5863013698630137</v>
      </c>
      <c r="T701" s="59">
        <v>48.216438356164382</v>
      </c>
      <c r="U701" s="12">
        <v>1</v>
      </c>
      <c r="V701" s="12">
        <v>0</v>
      </c>
      <c r="W701" s="12">
        <v>1</v>
      </c>
      <c r="X701" s="12">
        <v>3</v>
      </c>
      <c r="Y701" s="12">
        <v>1</v>
      </c>
      <c r="Z701" s="58">
        <v>104280.92220494748</v>
      </c>
      <c r="AA701" s="58">
        <v>2658000</v>
      </c>
      <c r="AB701" s="58">
        <v>0</v>
      </c>
      <c r="AC701" s="58" t="s">
        <v>10</v>
      </c>
    </row>
    <row r="702" spans="1:29" x14ac:dyDescent="0.3">
      <c r="A702" s="57">
        <v>2044046064</v>
      </c>
      <c r="B702" s="12" t="s">
        <v>3114</v>
      </c>
      <c r="C702" s="58" t="s">
        <v>105</v>
      </c>
      <c r="D702" s="58" t="s">
        <v>115</v>
      </c>
      <c r="E702" s="58"/>
      <c r="F702" s="58">
        <v>4381732</v>
      </c>
      <c r="G702" s="58">
        <f>+IF(F702&gt;K702+100000,F702-K702,0)</f>
        <v>2335303</v>
      </c>
      <c r="H702" s="58">
        <v>184877</v>
      </c>
      <c r="I702" s="58">
        <v>0</v>
      </c>
      <c r="J702" s="58">
        <v>1380000</v>
      </c>
      <c r="K702" s="58">
        <v>2046429</v>
      </c>
      <c r="L702" s="12" t="s">
        <v>87</v>
      </c>
      <c r="M702" s="12" t="s">
        <v>89</v>
      </c>
      <c r="N702" s="12" t="s">
        <v>10</v>
      </c>
      <c r="O702" s="12">
        <v>4</v>
      </c>
      <c r="P702" s="12">
        <v>0</v>
      </c>
      <c r="Q702" s="12">
        <v>0</v>
      </c>
      <c r="R702" s="12">
        <v>13052</v>
      </c>
      <c r="S702" s="59">
        <v>2.5342465753424657</v>
      </c>
      <c r="T702" s="59">
        <v>22.876712328767123</v>
      </c>
      <c r="U702" s="12">
        <v>1</v>
      </c>
      <c r="V702" s="12">
        <v>4</v>
      </c>
      <c r="W702" s="12">
        <v>1</v>
      </c>
      <c r="X702" s="12">
        <v>3</v>
      </c>
      <c r="Y702" s="12">
        <v>1</v>
      </c>
      <c r="Z702" s="58">
        <v>104839.5278173719</v>
      </c>
      <c r="AA702" s="58">
        <v>3721000</v>
      </c>
      <c r="AB702" s="58">
        <v>0</v>
      </c>
      <c r="AC702" s="58" t="s">
        <v>10</v>
      </c>
    </row>
    <row r="703" spans="1:29" x14ac:dyDescent="0.3">
      <c r="A703" s="57">
        <v>2244286802</v>
      </c>
      <c r="B703" s="12" t="s">
        <v>1913</v>
      </c>
      <c r="C703" s="58" t="s">
        <v>105</v>
      </c>
      <c r="D703" s="58" t="s">
        <v>115</v>
      </c>
      <c r="E703" s="58">
        <v>100500</v>
      </c>
      <c r="F703" s="58">
        <v>3041926</v>
      </c>
      <c r="G703" s="58">
        <f>+IF(F703&gt;K703+100000,F703-K703,0)</f>
        <v>2063486</v>
      </c>
      <c r="H703" s="58">
        <v>253574</v>
      </c>
      <c r="I703" s="58">
        <v>0</v>
      </c>
      <c r="J703" s="58">
        <v>0</v>
      </c>
      <c r="K703" s="58">
        <v>978440</v>
      </c>
      <c r="L703" s="12" t="s">
        <v>88</v>
      </c>
      <c r="M703" s="12" t="s">
        <v>89</v>
      </c>
      <c r="N703" s="12" t="s">
        <v>10</v>
      </c>
      <c r="O703" s="12">
        <v>4</v>
      </c>
      <c r="P703" s="12">
        <v>0</v>
      </c>
      <c r="Q703" s="12">
        <v>0</v>
      </c>
      <c r="R703" s="12">
        <v>76001</v>
      </c>
      <c r="S703" s="59">
        <v>1.010958904109589</v>
      </c>
      <c r="T703" s="59">
        <v>27.660273972602738</v>
      </c>
      <c r="U703" s="12">
        <v>2</v>
      </c>
      <c r="V703" s="12">
        <v>4</v>
      </c>
      <c r="W703" s="12">
        <v>2</v>
      </c>
      <c r="X703" s="12">
        <v>4</v>
      </c>
      <c r="Y703" s="12">
        <v>1</v>
      </c>
      <c r="Z703" s="58">
        <v>104904.81528199677</v>
      </c>
      <c r="AA703" s="58">
        <v>4716000</v>
      </c>
      <c r="AB703" s="58">
        <v>4716000</v>
      </c>
      <c r="AC703" s="58" t="s">
        <v>0</v>
      </c>
    </row>
    <row r="704" spans="1:29" x14ac:dyDescent="0.3">
      <c r="A704" s="57">
        <v>2228402286</v>
      </c>
      <c r="B704" s="12" t="s">
        <v>2766</v>
      </c>
      <c r="C704" s="58" t="s">
        <v>105</v>
      </c>
      <c r="D704" s="58" t="s">
        <v>116</v>
      </c>
      <c r="E704" s="58">
        <v>1370602</v>
      </c>
      <c r="F704" s="58">
        <v>42609776</v>
      </c>
      <c r="G704" s="58">
        <f>+IF(F704&gt;K704+100000,F704-K704,0)</f>
        <v>41069653</v>
      </c>
      <c r="H704" s="58">
        <v>1004801</v>
      </c>
      <c r="I704" s="58">
        <v>0</v>
      </c>
      <c r="J704" s="58">
        <v>47001933</v>
      </c>
      <c r="K704" s="58">
        <v>1540123</v>
      </c>
      <c r="L704" s="12" t="s">
        <v>86</v>
      </c>
      <c r="M704" s="12" t="s">
        <v>89</v>
      </c>
      <c r="N704" s="12" t="s">
        <v>10</v>
      </c>
      <c r="O704" s="12">
        <v>4</v>
      </c>
      <c r="P704" s="12">
        <v>0</v>
      </c>
      <c r="Q704" s="12">
        <v>0</v>
      </c>
      <c r="R704" s="12">
        <v>76892</v>
      </c>
      <c r="S704" s="59">
        <v>4.904109589041096</v>
      </c>
      <c r="T704" s="59">
        <v>27.61917808219178</v>
      </c>
      <c r="U704" s="12">
        <v>1</v>
      </c>
      <c r="V704" s="12">
        <v>6</v>
      </c>
      <c r="W704" s="12">
        <v>2</v>
      </c>
      <c r="X704" s="12">
        <v>3</v>
      </c>
      <c r="Y704" s="12">
        <v>1</v>
      </c>
      <c r="Z704" s="58">
        <v>105106.747591921</v>
      </c>
      <c r="AA704" s="58">
        <v>3607000</v>
      </c>
      <c r="AB704" s="58">
        <v>0</v>
      </c>
      <c r="AC704" s="58" t="s">
        <v>10</v>
      </c>
    </row>
    <row r="705" spans="1:29" x14ac:dyDescent="0.3">
      <c r="A705" s="57">
        <v>2006686284</v>
      </c>
      <c r="B705" s="12" t="s">
        <v>2563</v>
      </c>
      <c r="C705" s="58" t="s">
        <v>105</v>
      </c>
      <c r="D705" s="58" t="s">
        <v>115</v>
      </c>
      <c r="E705" s="58"/>
      <c r="F705" s="58">
        <v>4070527</v>
      </c>
      <c r="G705" s="58">
        <f>+IF(F705&gt;K705+100000,F705-K705,0)</f>
        <v>2702907</v>
      </c>
      <c r="H705" s="58">
        <v>167100</v>
      </c>
      <c r="I705" s="58">
        <v>0</v>
      </c>
      <c r="J705" s="58">
        <v>4313000</v>
      </c>
      <c r="K705" s="58">
        <v>1367620</v>
      </c>
      <c r="L705" s="12" t="s">
        <v>87</v>
      </c>
      <c r="M705" s="12" t="s">
        <v>89</v>
      </c>
      <c r="N705" s="12" t="s">
        <v>10</v>
      </c>
      <c r="O705" s="12">
        <v>4</v>
      </c>
      <c r="P705" s="12">
        <v>0</v>
      </c>
      <c r="Q705" s="12">
        <v>0</v>
      </c>
      <c r="R705" s="12">
        <v>13052</v>
      </c>
      <c r="S705" s="59">
        <v>4.7397260273972606</v>
      </c>
      <c r="T705" s="59">
        <v>27.92876712328767</v>
      </c>
      <c r="U705" s="12">
        <v>1</v>
      </c>
      <c r="V705" s="12">
        <v>2</v>
      </c>
      <c r="W705" s="12">
        <v>1</v>
      </c>
      <c r="X705" s="12">
        <v>2</v>
      </c>
      <c r="Y705" s="12">
        <v>1</v>
      </c>
      <c r="Z705" s="58">
        <v>105806.57195353432</v>
      </c>
      <c r="AA705" s="58">
        <v>3223000</v>
      </c>
      <c r="AB705" s="58">
        <v>0</v>
      </c>
      <c r="AC705" s="58" t="s">
        <v>10</v>
      </c>
    </row>
    <row r="706" spans="1:29" x14ac:dyDescent="0.3">
      <c r="A706" s="57">
        <v>2008406244</v>
      </c>
      <c r="B706" s="12" t="s">
        <v>2661</v>
      </c>
      <c r="C706" s="58" t="s">
        <v>105</v>
      </c>
      <c r="D706" s="58" t="s">
        <v>115</v>
      </c>
      <c r="E706" s="58">
        <v>23077</v>
      </c>
      <c r="F706" s="58">
        <v>4385458</v>
      </c>
      <c r="G706" s="58">
        <f>+IF(F706&gt;K706+100000,F706-K706,0)</f>
        <v>2947290</v>
      </c>
      <c r="H706" s="58">
        <v>145399</v>
      </c>
      <c r="I706" s="58">
        <v>0</v>
      </c>
      <c r="J706" s="58">
        <v>0</v>
      </c>
      <c r="K706" s="58">
        <v>1438168</v>
      </c>
      <c r="L706" s="12" t="s">
        <v>88</v>
      </c>
      <c r="M706" s="12" t="s">
        <v>89</v>
      </c>
      <c r="N706" s="12" t="s">
        <v>10</v>
      </c>
      <c r="O706" s="12">
        <v>4</v>
      </c>
      <c r="P706" s="12">
        <v>0</v>
      </c>
      <c r="Q706" s="12">
        <v>0</v>
      </c>
      <c r="R706" s="12">
        <v>68255</v>
      </c>
      <c r="S706" s="59">
        <v>0.70410958904109588</v>
      </c>
      <c r="T706" s="59">
        <v>24.506849315068493</v>
      </c>
      <c r="U706" s="12">
        <v>2</v>
      </c>
      <c r="V706" s="12">
        <v>2</v>
      </c>
      <c r="W706" s="12">
        <v>2</v>
      </c>
      <c r="X706" s="12">
        <v>2</v>
      </c>
      <c r="Y706" s="12">
        <v>1</v>
      </c>
      <c r="Z706" s="58">
        <v>106261.72659077577</v>
      </c>
      <c r="AA706" s="58">
        <v>4777000</v>
      </c>
      <c r="AB706" s="58">
        <v>0</v>
      </c>
      <c r="AC706" s="58" t="s">
        <v>10</v>
      </c>
    </row>
    <row r="707" spans="1:29" x14ac:dyDescent="0.3">
      <c r="A707" s="57">
        <v>44264082</v>
      </c>
      <c r="B707" s="12" t="s">
        <v>1763</v>
      </c>
      <c r="C707" s="58" t="s">
        <v>105</v>
      </c>
      <c r="D707" s="58" t="s">
        <v>114</v>
      </c>
      <c r="E707" s="58"/>
      <c r="F707" s="58">
        <v>2604462</v>
      </c>
      <c r="G707" s="58">
        <f>+IF(F707&gt;K707+100000,F707-K707,0)</f>
        <v>1713842</v>
      </c>
      <c r="H707" s="58">
        <v>138832</v>
      </c>
      <c r="I707" s="58">
        <v>0</v>
      </c>
      <c r="J707" s="58">
        <v>0</v>
      </c>
      <c r="K707" s="58">
        <v>890620</v>
      </c>
      <c r="L707" s="12" t="s">
        <v>88</v>
      </c>
      <c r="M707" s="12" t="s">
        <v>89</v>
      </c>
      <c r="N707" s="12" t="s">
        <v>10</v>
      </c>
      <c r="O707" s="12">
        <v>4</v>
      </c>
      <c r="P707" s="12">
        <v>0</v>
      </c>
      <c r="Q707" s="12">
        <v>0</v>
      </c>
      <c r="R707" s="12">
        <v>13838</v>
      </c>
      <c r="S707" s="59">
        <v>2.2821917808219179</v>
      </c>
      <c r="T707" s="59">
        <v>40.350684931506848</v>
      </c>
      <c r="U707" s="12">
        <v>2</v>
      </c>
      <c r="V707" s="12">
        <v>1</v>
      </c>
      <c r="W707" s="12">
        <v>1</v>
      </c>
      <c r="X707" s="12">
        <v>2</v>
      </c>
      <c r="Y707" s="12">
        <v>2</v>
      </c>
      <c r="Z707" s="58">
        <v>106411.73207813784</v>
      </c>
      <c r="AA707" s="58">
        <v>4269000</v>
      </c>
      <c r="AB707" s="58">
        <v>0</v>
      </c>
      <c r="AC707" s="58" t="s">
        <v>10</v>
      </c>
    </row>
    <row r="708" spans="1:29" x14ac:dyDescent="0.3">
      <c r="A708" s="57">
        <v>82042226</v>
      </c>
      <c r="B708" s="12" t="s">
        <v>4254</v>
      </c>
      <c r="C708" s="58" t="s">
        <v>105</v>
      </c>
      <c r="D708" s="58" t="s">
        <v>116</v>
      </c>
      <c r="E708" s="58">
        <v>428488</v>
      </c>
      <c r="F708" s="58">
        <v>32769404</v>
      </c>
      <c r="G708" s="58">
        <f>+IF(F708&gt;K708+100000,F708-K708,0)</f>
        <v>25459803</v>
      </c>
      <c r="H708" s="58">
        <v>955092</v>
      </c>
      <c r="I708" s="58">
        <v>0</v>
      </c>
      <c r="J708" s="58">
        <v>29518713</v>
      </c>
      <c r="K708" s="58">
        <v>7309601</v>
      </c>
      <c r="L708" s="12" t="s">
        <v>87</v>
      </c>
      <c r="M708" s="12" t="s">
        <v>89</v>
      </c>
      <c r="N708" s="12" t="s">
        <v>10</v>
      </c>
      <c r="O708" s="12">
        <v>4</v>
      </c>
      <c r="P708" s="12">
        <v>0</v>
      </c>
      <c r="Q708" s="12">
        <v>0</v>
      </c>
      <c r="R708" s="12">
        <v>15572</v>
      </c>
      <c r="S708" s="59">
        <v>9.5835616438356173</v>
      </c>
      <c r="T708" s="59">
        <v>50.753424657534246</v>
      </c>
      <c r="U708" s="12">
        <v>1</v>
      </c>
      <c r="V708" s="12">
        <v>2</v>
      </c>
      <c r="W708" s="12">
        <v>2</v>
      </c>
      <c r="X708" s="12">
        <v>2</v>
      </c>
      <c r="Y708" s="12">
        <v>3</v>
      </c>
      <c r="Z708" s="58">
        <v>106581.09185633078</v>
      </c>
      <c r="AA708" s="58">
        <v>3254000</v>
      </c>
      <c r="AB708" s="58">
        <v>0</v>
      </c>
      <c r="AC708" s="58" t="s">
        <v>10</v>
      </c>
    </row>
    <row r="709" spans="1:29" x14ac:dyDescent="0.3">
      <c r="A709" s="57">
        <v>2008826428</v>
      </c>
      <c r="B709" s="12" t="s">
        <v>2825</v>
      </c>
      <c r="C709" s="58" t="s">
        <v>105</v>
      </c>
      <c r="D709" s="58" t="s">
        <v>115</v>
      </c>
      <c r="E709" s="58">
        <v>627000</v>
      </c>
      <c r="F709" s="58">
        <v>5459269</v>
      </c>
      <c r="G709" s="58">
        <f>+IF(F709&gt;K709+100000,F709-K709,0)</f>
        <v>3858649</v>
      </c>
      <c r="H709" s="58">
        <v>341377</v>
      </c>
      <c r="I709" s="58">
        <v>0</v>
      </c>
      <c r="J709" s="58">
        <v>1700000</v>
      </c>
      <c r="K709" s="58">
        <v>1600620</v>
      </c>
      <c r="L709" s="12" t="s">
        <v>87</v>
      </c>
      <c r="M709" s="12" t="s">
        <v>89</v>
      </c>
      <c r="N709" s="12" t="s">
        <v>10</v>
      </c>
      <c r="O709" s="12">
        <v>4</v>
      </c>
      <c r="P709" s="12">
        <v>0</v>
      </c>
      <c r="Q709" s="12">
        <v>0</v>
      </c>
      <c r="R709" s="12">
        <v>68001</v>
      </c>
      <c r="S709" s="59">
        <v>2.6575342465753424</v>
      </c>
      <c r="T709" s="59">
        <v>29.304109589041097</v>
      </c>
      <c r="U709" s="12">
        <v>2</v>
      </c>
      <c r="V709" s="12">
        <v>4</v>
      </c>
      <c r="W709" s="12">
        <v>3</v>
      </c>
      <c r="X709" s="12">
        <v>2</v>
      </c>
      <c r="Y709" s="12">
        <v>1</v>
      </c>
      <c r="Z709" s="58">
        <v>106855.97355989952</v>
      </c>
      <c r="AA709" s="58">
        <v>4040000</v>
      </c>
      <c r="AB709" s="58">
        <v>0</v>
      </c>
      <c r="AC709" s="58" t="s">
        <v>10</v>
      </c>
    </row>
    <row r="710" spans="1:29" x14ac:dyDescent="0.3">
      <c r="A710" s="57">
        <v>2222242668</v>
      </c>
      <c r="B710" s="12" t="s">
        <v>1271</v>
      </c>
      <c r="C710" s="58" t="s">
        <v>105</v>
      </c>
      <c r="D710" s="58" t="s">
        <v>115</v>
      </c>
      <c r="E710" s="58">
        <v>830020</v>
      </c>
      <c r="F710" s="58">
        <v>2863876</v>
      </c>
      <c r="G710" s="58">
        <f>+IF(F710&gt;K710+100000,F710-K710,0)</f>
        <v>2300720</v>
      </c>
      <c r="H710" s="58">
        <v>172712</v>
      </c>
      <c r="I710" s="58">
        <v>0</v>
      </c>
      <c r="J710" s="58">
        <v>0</v>
      </c>
      <c r="K710" s="58">
        <v>563156</v>
      </c>
      <c r="L710" s="12" t="s">
        <v>88</v>
      </c>
      <c r="M710" s="12" t="s">
        <v>89</v>
      </c>
      <c r="N710" s="12" t="s">
        <v>10</v>
      </c>
      <c r="O710" s="12">
        <v>4</v>
      </c>
      <c r="P710" s="12">
        <v>0</v>
      </c>
      <c r="Q710" s="12">
        <v>0</v>
      </c>
      <c r="R710" s="12">
        <v>76563</v>
      </c>
      <c r="S710" s="59">
        <v>1.7643835616438357</v>
      </c>
      <c r="T710" s="59">
        <v>23.983561643835618</v>
      </c>
      <c r="U710" s="12">
        <v>1</v>
      </c>
      <c r="V710" s="12">
        <v>2</v>
      </c>
      <c r="W710" s="12">
        <v>1</v>
      </c>
      <c r="X710" s="12">
        <v>2</v>
      </c>
      <c r="Y710" s="12">
        <v>1</v>
      </c>
      <c r="Z710" s="58">
        <v>107034.87688242379</v>
      </c>
      <c r="AA710" s="58">
        <v>3809000</v>
      </c>
      <c r="AB710" s="58">
        <v>0</v>
      </c>
      <c r="AC710" s="58" t="s">
        <v>17</v>
      </c>
    </row>
    <row r="711" spans="1:29" x14ac:dyDescent="0.3">
      <c r="A711" s="57">
        <v>2068826066</v>
      </c>
      <c r="B711" s="12" t="s">
        <v>3855</v>
      </c>
      <c r="C711" s="58" t="s">
        <v>105</v>
      </c>
      <c r="D711" s="58" t="s">
        <v>30</v>
      </c>
      <c r="E711" s="58"/>
      <c r="F711" s="58">
        <v>13473335</v>
      </c>
      <c r="G711" s="58">
        <f>+IF(F711&gt;K711+100000,F711-K711,0)</f>
        <v>9762515</v>
      </c>
      <c r="H711" s="58">
        <v>359785</v>
      </c>
      <c r="I711" s="58">
        <v>0</v>
      </c>
      <c r="J711" s="58">
        <v>6184421</v>
      </c>
      <c r="K711" s="58">
        <v>3710820</v>
      </c>
      <c r="L711" s="12" t="s">
        <v>87</v>
      </c>
      <c r="M711" s="12" t="s">
        <v>89</v>
      </c>
      <c r="N711" s="12" t="s">
        <v>10</v>
      </c>
      <c r="O711" s="12">
        <v>4</v>
      </c>
      <c r="P711" s="12">
        <v>0</v>
      </c>
      <c r="Q711" s="12">
        <v>0</v>
      </c>
      <c r="R711" s="12">
        <v>13052</v>
      </c>
      <c r="S711" s="59">
        <v>5.0630136986301366</v>
      </c>
      <c r="T711" s="59">
        <v>33.010958904109586</v>
      </c>
      <c r="U711" s="12">
        <v>1</v>
      </c>
      <c r="V711" s="12">
        <v>3</v>
      </c>
      <c r="W711" s="12">
        <v>1</v>
      </c>
      <c r="X711" s="12">
        <v>2</v>
      </c>
      <c r="Y711" s="12">
        <v>3</v>
      </c>
      <c r="Z711" s="58">
        <v>107151.50449817184</v>
      </c>
      <c r="AA711" s="58">
        <v>4817000</v>
      </c>
      <c r="AB711" s="58">
        <v>0</v>
      </c>
      <c r="AC711" s="58" t="s">
        <v>10</v>
      </c>
    </row>
    <row r="712" spans="1:29" x14ac:dyDescent="0.3">
      <c r="A712" s="57">
        <v>86440688</v>
      </c>
      <c r="B712" s="12" t="s">
        <v>2201</v>
      </c>
      <c r="C712" s="58" t="s">
        <v>105</v>
      </c>
      <c r="D712" s="58" t="s">
        <v>115</v>
      </c>
      <c r="E712" s="58">
        <v>109513</v>
      </c>
      <c r="F712" s="58">
        <v>3423646</v>
      </c>
      <c r="G712" s="58">
        <f>+IF(F712&gt;K712+100000,F712-K712,0)</f>
        <v>2287033</v>
      </c>
      <c r="H712" s="58">
        <v>138658</v>
      </c>
      <c r="I712" s="58">
        <v>0</v>
      </c>
      <c r="J712" s="58">
        <v>2855000</v>
      </c>
      <c r="K712" s="58">
        <v>1136613</v>
      </c>
      <c r="L712" s="12" t="s">
        <v>87</v>
      </c>
      <c r="M712" s="12" t="s">
        <v>89</v>
      </c>
      <c r="N712" s="12" t="s">
        <v>10</v>
      </c>
      <c r="O712" s="12">
        <v>4</v>
      </c>
      <c r="P712" s="12">
        <v>0</v>
      </c>
      <c r="Q712" s="12">
        <v>0</v>
      </c>
      <c r="R712" s="12">
        <v>76130</v>
      </c>
      <c r="S712" s="59">
        <v>3.7205479452054795</v>
      </c>
      <c r="T712" s="59">
        <v>48.106849315068494</v>
      </c>
      <c r="U712" s="12">
        <v>1</v>
      </c>
      <c r="V712" s="12">
        <v>0</v>
      </c>
      <c r="W712" s="12">
        <v>1</v>
      </c>
      <c r="X712" s="12">
        <v>2</v>
      </c>
      <c r="Y712" s="12">
        <v>1</v>
      </c>
      <c r="Z712" s="58">
        <v>107264.09101436121</v>
      </c>
      <c r="AA712" s="58">
        <v>3510000</v>
      </c>
      <c r="AB712" s="58">
        <v>0</v>
      </c>
      <c r="AC712" s="58" t="s">
        <v>10</v>
      </c>
    </row>
    <row r="713" spans="1:29" x14ac:dyDescent="0.3">
      <c r="A713" s="57">
        <v>2220008640</v>
      </c>
      <c r="B713" s="12" t="s">
        <v>2979</v>
      </c>
      <c r="C713" s="58" t="s">
        <v>105</v>
      </c>
      <c r="D713" s="58" t="s">
        <v>114</v>
      </c>
      <c r="E713" s="58">
        <v>3122</v>
      </c>
      <c r="F713" s="58">
        <v>3234768</v>
      </c>
      <c r="G713" s="58">
        <f>+IF(F713&gt;K713+100000,F713-K713,0)</f>
        <v>1406875</v>
      </c>
      <c r="H713" s="58">
        <v>115007</v>
      </c>
      <c r="I713" s="58">
        <v>0</v>
      </c>
      <c r="J713" s="58">
        <v>2100000</v>
      </c>
      <c r="K713" s="58">
        <v>1827893</v>
      </c>
      <c r="L713" s="12" t="s">
        <v>87</v>
      </c>
      <c r="M713" s="12" t="s">
        <v>89</v>
      </c>
      <c r="N713" s="12" t="s">
        <v>10</v>
      </c>
      <c r="O713" s="12">
        <v>4</v>
      </c>
      <c r="P713" s="12">
        <v>0</v>
      </c>
      <c r="Q713" s="12">
        <v>0</v>
      </c>
      <c r="R713" s="12">
        <v>76130</v>
      </c>
      <c r="S713" s="59">
        <v>2.9123287671232876</v>
      </c>
      <c r="T713" s="59">
        <v>28.915068493150685</v>
      </c>
      <c r="U713" s="12">
        <v>1</v>
      </c>
      <c r="V713" s="12">
        <v>0</v>
      </c>
      <c r="W713" s="12">
        <v>1</v>
      </c>
      <c r="X713" s="12">
        <v>3</v>
      </c>
      <c r="Y713" s="12">
        <v>3</v>
      </c>
      <c r="Z713" s="58">
        <v>107485.17121344536</v>
      </c>
      <c r="AA713" s="58">
        <v>4832000</v>
      </c>
      <c r="AB713" s="58">
        <v>0</v>
      </c>
      <c r="AC713" s="58" t="s">
        <v>10</v>
      </c>
    </row>
    <row r="714" spans="1:29" x14ac:dyDescent="0.3">
      <c r="A714" s="57">
        <v>2044044826</v>
      </c>
      <c r="B714" s="12" t="s">
        <v>1522</v>
      </c>
      <c r="C714" s="58" t="s">
        <v>105</v>
      </c>
      <c r="D714" s="58" t="s">
        <v>114</v>
      </c>
      <c r="E714" s="58"/>
      <c r="F714" s="58">
        <v>2652909</v>
      </c>
      <c r="G714" s="58">
        <f>+IF(F714&gt;K714+100000,F714-K714,0)</f>
        <v>1934289</v>
      </c>
      <c r="H714" s="58">
        <v>200250</v>
      </c>
      <c r="I714" s="58">
        <v>0</v>
      </c>
      <c r="J714" s="58">
        <v>0</v>
      </c>
      <c r="K714" s="58">
        <v>718620</v>
      </c>
      <c r="L714" s="12" t="s">
        <v>88</v>
      </c>
      <c r="M714" s="12" t="s">
        <v>89</v>
      </c>
      <c r="N714" s="12" t="s">
        <v>10</v>
      </c>
      <c r="O714" s="12">
        <v>4</v>
      </c>
      <c r="P714" s="12">
        <v>0</v>
      </c>
      <c r="Q714" s="12">
        <v>0</v>
      </c>
      <c r="R714" s="12">
        <v>13052</v>
      </c>
      <c r="S714" s="59">
        <v>2.8958904109589043</v>
      </c>
      <c r="T714" s="59">
        <v>24.358904109589041</v>
      </c>
      <c r="U714" s="12">
        <v>2</v>
      </c>
      <c r="V714" s="12">
        <v>2</v>
      </c>
      <c r="W714" s="12">
        <v>1</v>
      </c>
      <c r="X714" s="12">
        <v>3</v>
      </c>
      <c r="Y714" s="12">
        <v>3</v>
      </c>
      <c r="Z714" s="58">
        <v>107507.41566113026</v>
      </c>
      <c r="AA714" s="58">
        <v>4833000</v>
      </c>
      <c r="AB714" s="58">
        <v>0</v>
      </c>
      <c r="AC714" s="58" t="s">
        <v>10</v>
      </c>
    </row>
    <row r="715" spans="1:29" x14ac:dyDescent="0.3">
      <c r="A715" s="57">
        <v>2044044468</v>
      </c>
      <c r="B715" s="12" t="s">
        <v>2230</v>
      </c>
      <c r="C715" s="58" t="s">
        <v>105</v>
      </c>
      <c r="D715" s="58" t="s">
        <v>114</v>
      </c>
      <c r="E715" s="58"/>
      <c r="F715" s="58">
        <v>2319830</v>
      </c>
      <c r="G715" s="58">
        <f>+IF(F715&gt;K715+100000,F715-K715,0)</f>
        <v>1163710</v>
      </c>
      <c r="H715" s="58">
        <v>162843</v>
      </c>
      <c r="I715" s="58">
        <v>0</v>
      </c>
      <c r="J715" s="58">
        <v>0</v>
      </c>
      <c r="K715" s="58">
        <v>1156120</v>
      </c>
      <c r="L715" s="12" t="s">
        <v>88</v>
      </c>
      <c r="M715" s="12" t="s">
        <v>89</v>
      </c>
      <c r="N715" s="12" t="s">
        <v>10</v>
      </c>
      <c r="O715" s="12">
        <v>4</v>
      </c>
      <c r="P715" s="12">
        <v>0</v>
      </c>
      <c r="Q715" s="12">
        <v>0</v>
      </c>
      <c r="R715" s="12">
        <v>13052</v>
      </c>
      <c r="S715" s="59">
        <v>2.9479452054794519</v>
      </c>
      <c r="T715" s="59">
        <v>24.353424657534248</v>
      </c>
      <c r="U715" s="12">
        <v>1</v>
      </c>
      <c r="V715" s="12">
        <v>3</v>
      </c>
      <c r="W715" s="12">
        <v>2</v>
      </c>
      <c r="X715" s="12">
        <v>2</v>
      </c>
      <c r="Y715" s="12">
        <v>3</v>
      </c>
      <c r="Z715" s="58">
        <v>107640.88234723968</v>
      </c>
      <c r="AA715" s="58">
        <v>4839000</v>
      </c>
      <c r="AB715" s="58">
        <v>0</v>
      </c>
      <c r="AC715" s="58" t="s">
        <v>10</v>
      </c>
    </row>
    <row r="716" spans="1:29" x14ac:dyDescent="0.3">
      <c r="A716" s="57">
        <v>2044048022</v>
      </c>
      <c r="B716" s="12" t="s">
        <v>2271</v>
      </c>
      <c r="C716" s="58" t="s">
        <v>105</v>
      </c>
      <c r="D716" s="58" t="s">
        <v>29</v>
      </c>
      <c r="E716" s="58"/>
      <c r="F716" s="58">
        <v>2085055</v>
      </c>
      <c r="G716" s="58">
        <f>+IF(F716&gt;K716+100000,F716-K716,0)</f>
        <v>896935</v>
      </c>
      <c r="H716" s="58">
        <v>106660</v>
      </c>
      <c r="I716" s="58">
        <v>0</v>
      </c>
      <c r="J716" s="58">
        <v>0</v>
      </c>
      <c r="K716" s="58">
        <v>1188120</v>
      </c>
      <c r="L716" s="12" t="s">
        <v>88</v>
      </c>
      <c r="M716" s="12" t="s">
        <v>89</v>
      </c>
      <c r="N716" s="12" t="s">
        <v>10</v>
      </c>
      <c r="O716" s="12">
        <v>4</v>
      </c>
      <c r="P716" s="12">
        <v>0</v>
      </c>
      <c r="Q716" s="12">
        <v>0</v>
      </c>
      <c r="R716" s="12">
        <v>13052</v>
      </c>
      <c r="S716" s="59">
        <v>3.0684931506849313</v>
      </c>
      <c r="T716" s="59">
        <v>29.994520547945207</v>
      </c>
      <c r="U716" s="12">
        <v>1</v>
      </c>
      <c r="V716" s="12">
        <v>2</v>
      </c>
      <c r="W716" s="12">
        <v>1</v>
      </c>
      <c r="X716" s="12">
        <v>2</v>
      </c>
      <c r="Y716" s="12">
        <v>1</v>
      </c>
      <c r="Z716" s="58">
        <v>107685.11950722529</v>
      </c>
      <c r="AA716" s="58">
        <v>4062000</v>
      </c>
      <c r="AB716" s="58">
        <v>0</v>
      </c>
      <c r="AC716" s="58" t="s">
        <v>10</v>
      </c>
    </row>
    <row r="717" spans="1:29" x14ac:dyDescent="0.3">
      <c r="A717" s="57">
        <v>2060048242</v>
      </c>
      <c r="B717" s="12" t="s">
        <v>2636</v>
      </c>
      <c r="C717" s="58" t="s">
        <v>105</v>
      </c>
      <c r="D717" s="58" t="s">
        <v>115</v>
      </c>
      <c r="E717" s="58"/>
      <c r="F717" s="58">
        <v>4461495</v>
      </c>
      <c r="G717" s="58">
        <f>+IF(F717&gt;K717+100000,F717-K717,0)</f>
        <v>3045066</v>
      </c>
      <c r="H717" s="58">
        <v>143758</v>
      </c>
      <c r="I717" s="58">
        <v>0</v>
      </c>
      <c r="J717" s="58">
        <v>2300000</v>
      </c>
      <c r="K717" s="58">
        <v>1416429</v>
      </c>
      <c r="L717" s="12" t="s">
        <v>87</v>
      </c>
      <c r="M717" s="12" t="s">
        <v>89</v>
      </c>
      <c r="N717" s="12" t="s">
        <v>10</v>
      </c>
      <c r="O717" s="12">
        <v>4</v>
      </c>
      <c r="P717" s="12">
        <v>0</v>
      </c>
      <c r="Q717" s="12">
        <v>0</v>
      </c>
      <c r="R717" s="12">
        <v>13836</v>
      </c>
      <c r="S717" s="59">
        <v>2.4493150684931506</v>
      </c>
      <c r="T717" s="59">
        <v>34.991780821917807</v>
      </c>
      <c r="U717" s="12">
        <v>2</v>
      </c>
      <c r="V717" s="12">
        <v>4</v>
      </c>
      <c r="W717" s="12">
        <v>2</v>
      </c>
      <c r="X717" s="12">
        <v>3</v>
      </c>
      <c r="Y717" s="12">
        <v>3</v>
      </c>
      <c r="Z717" s="58">
        <v>107774.34903334908</v>
      </c>
      <c r="AA717" s="58">
        <v>4845000</v>
      </c>
      <c r="AB717" s="58">
        <v>0</v>
      </c>
      <c r="AC717" s="58" t="s">
        <v>10</v>
      </c>
    </row>
    <row r="718" spans="1:29" x14ac:dyDescent="0.3">
      <c r="A718" s="57">
        <v>6408406</v>
      </c>
      <c r="B718" s="12" t="s">
        <v>2000</v>
      </c>
      <c r="C718" s="58" t="s">
        <v>105</v>
      </c>
      <c r="D718" s="58" t="s">
        <v>115</v>
      </c>
      <c r="E718" s="58">
        <v>883996</v>
      </c>
      <c r="F718" s="58">
        <v>5057003</v>
      </c>
      <c r="G718" s="58">
        <f>+IF(F718&gt;K718+100000,F718-K718,0)</f>
        <v>4039028</v>
      </c>
      <c r="H718" s="58">
        <v>172510</v>
      </c>
      <c r="I718" s="58">
        <v>0</v>
      </c>
      <c r="J718" s="58">
        <v>3000000</v>
      </c>
      <c r="K718" s="58">
        <v>1017975</v>
      </c>
      <c r="L718" s="12" t="s">
        <v>87</v>
      </c>
      <c r="M718" s="12" t="s">
        <v>89</v>
      </c>
      <c r="N718" s="12" t="s">
        <v>10</v>
      </c>
      <c r="O718" s="12">
        <v>4</v>
      </c>
      <c r="P718" s="12">
        <v>0</v>
      </c>
      <c r="Q718" s="12">
        <v>0</v>
      </c>
      <c r="R718" s="12">
        <v>76834</v>
      </c>
      <c r="S718" s="59">
        <v>3.3698630136986303</v>
      </c>
      <c r="T718" s="59">
        <v>36.375342465753427</v>
      </c>
      <c r="U718" s="12">
        <v>1</v>
      </c>
      <c r="V718" s="12">
        <v>0</v>
      </c>
      <c r="W718" s="12">
        <v>1</v>
      </c>
      <c r="X718" s="12">
        <v>2</v>
      </c>
      <c r="Y718" s="12">
        <v>1</v>
      </c>
      <c r="Z718" s="58">
        <v>107890.34464394492</v>
      </c>
      <c r="AA718" s="58">
        <v>2750000</v>
      </c>
      <c r="AB718" s="58">
        <v>0</v>
      </c>
      <c r="AC718" s="58" t="s">
        <v>10</v>
      </c>
    </row>
    <row r="719" spans="1:29" x14ac:dyDescent="0.3">
      <c r="A719" s="57">
        <v>2060082282</v>
      </c>
      <c r="B719" s="12" t="s">
        <v>3031</v>
      </c>
      <c r="C719" s="58" t="s">
        <v>105</v>
      </c>
      <c r="D719" s="58" t="s">
        <v>115</v>
      </c>
      <c r="E719" s="58"/>
      <c r="F719" s="58">
        <v>5079173</v>
      </c>
      <c r="G719" s="58">
        <f>+IF(F719&gt;K719+100000,F719-K719,0)</f>
        <v>3164353</v>
      </c>
      <c r="H719" s="58">
        <v>176823</v>
      </c>
      <c r="I719" s="58">
        <v>0</v>
      </c>
      <c r="J719" s="58">
        <v>1757196</v>
      </c>
      <c r="K719" s="58">
        <v>1914820</v>
      </c>
      <c r="L719" s="12" t="s">
        <v>87</v>
      </c>
      <c r="M719" s="12" t="s">
        <v>89</v>
      </c>
      <c r="N719" s="12" t="s">
        <v>10</v>
      </c>
      <c r="O719" s="12">
        <v>4</v>
      </c>
      <c r="P719" s="12">
        <v>0</v>
      </c>
      <c r="Q719" s="12">
        <v>0</v>
      </c>
      <c r="R719" s="12">
        <v>13052</v>
      </c>
      <c r="S719" s="59">
        <v>5.0630136986301366</v>
      </c>
      <c r="T719" s="59">
        <v>37.57260273972603</v>
      </c>
      <c r="U719" s="12">
        <v>2</v>
      </c>
      <c r="V719" s="12">
        <v>5</v>
      </c>
      <c r="W719" s="12">
        <v>2</v>
      </c>
      <c r="X719" s="12">
        <v>3</v>
      </c>
      <c r="Y719" s="12">
        <v>3</v>
      </c>
      <c r="Z719" s="58">
        <v>108441.68246389614</v>
      </c>
      <c r="AA719" s="58">
        <v>4875000</v>
      </c>
      <c r="AB719" s="58">
        <v>0</v>
      </c>
      <c r="AC719" s="58" t="s">
        <v>10</v>
      </c>
    </row>
    <row r="720" spans="1:29" x14ac:dyDescent="0.3">
      <c r="A720" s="57">
        <v>2008404460</v>
      </c>
      <c r="B720" s="12" t="s">
        <v>2671</v>
      </c>
      <c r="C720" s="58" t="s">
        <v>105</v>
      </c>
      <c r="D720" s="58" t="s">
        <v>115</v>
      </c>
      <c r="E720" s="58"/>
      <c r="F720" s="58">
        <v>4815924</v>
      </c>
      <c r="G720" s="58">
        <f>+IF(F720&gt;K720+100000,F720-K720,0)</f>
        <v>3371804</v>
      </c>
      <c r="H720" s="58">
        <v>161398</v>
      </c>
      <c r="I720" s="58">
        <v>0</v>
      </c>
      <c r="J720" s="58">
        <v>3000000</v>
      </c>
      <c r="K720" s="58">
        <v>1444120</v>
      </c>
      <c r="L720" s="12" t="s">
        <v>87</v>
      </c>
      <c r="M720" s="12" t="s">
        <v>89</v>
      </c>
      <c r="N720" s="12" t="s">
        <v>10</v>
      </c>
      <c r="O720" s="12">
        <v>4</v>
      </c>
      <c r="P720" s="12">
        <v>0</v>
      </c>
      <c r="Q720" s="12">
        <v>0</v>
      </c>
      <c r="R720" s="12">
        <v>68276</v>
      </c>
      <c r="S720" s="59">
        <v>3.7424657534246575</v>
      </c>
      <c r="T720" s="59">
        <v>34.180821917808217</v>
      </c>
      <c r="U720" s="12">
        <v>1</v>
      </c>
      <c r="V720" s="12">
        <v>1</v>
      </c>
      <c r="W720" s="12">
        <v>1</v>
      </c>
      <c r="X720" s="12">
        <v>2</v>
      </c>
      <c r="Y720" s="12">
        <v>3</v>
      </c>
      <c r="Z720" s="58">
        <v>108775.34917916967</v>
      </c>
      <c r="AA720" s="58">
        <v>4890000</v>
      </c>
      <c r="AB720" s="58">
        <v>0</v>
      </c>
      <c r="AC720" s="58" t="s">
        <v>10</v>
      </c>
    </row>
    <row r="721" spans="1:29" x14ac:dyDescent="0.3">
      <c r="A721" s="57">
        <v>26688662</v>
      </c>
      <c r="B721" s="12" t="s">
        <v>4277</v>
      </c>
      <c r="C721" s="58" t="s">
        <v>105</v>
      </c>
      <c r="D721" s="58" t="s">
        <v>30</v>
      </c>
      <c r="E721" s="58">
        <v>691773</v>
      </c>
      <c r="F721" s="58">
        <v>13433648</v>
      </c>
      <c r="G721" s="58">
        <f>+IF(F721&gt;K721+100000,F721-K721,0)</f>
        <v>5581075</v>
      </c>
      <c r="H721" s="58">
        <v>418383</v>
      </c>
      <c r="I721" s="58">
        <v>0</v>
      </c>
      <c r="J721" s="58">
        <v>13300000</v>
      </c>
      <c r="K721" s="58">
        <v>7852573</v>
      </c>
      <c r="L721" s="12" t="s">
        <v>87</v>
      </c>
      <c r="M721" s="12" t="s">
        <v>89</v>
      </c>
      <c r="N721" s="12" t="s">
        <v>10</v>
      </c>
      <c r="O721" s="12">
        <v>4</v>
      </c>
      <c r="P721" s="12">
        <v>0</v>
      </c>
      <c r="Q721" s="12">
        <v>0</v>
      </c>
      <c r="R721" s="12">
        <v>76001</v>
      </c>
      <c r="S721" s="59">
        <v>10.665753424657535</v>
      </c>
      <c r="T721" s="59">
        <v>64.835616438356169</v>
      </c>
      <c r="U721" s="12">
        <v>1</v>
      </c>
      <c r="V721" s="12">
        <v>1</v>
      </c>
      <c r="W721" s="12">
        <v>3</v>
      </c>
      <c r="X721" s="12">
        <v>3</v>
      </c>
      <c r="Y721" s="12">
        <v>1</v>
      </c>
      <c r="Z721" s="58">
        <v>108792.70025369427</v>
      </c>
      <c r="AA721" s="58">
        <v>2773000</v>
      </c>
      <c r="AB721" s="58">
        <v>0</v>
      </c>
      <c r="AC721" s="58" t="s">
        <v>10</v>
      </c>
    </row>
    <row r="722" spans="1:29" x14ac:dyDescent="0.3">
      <c r="A722" s="57">
        <v>2048222280</v>
      </c>
      <c r="B722" s="12" t="s">
        <v>3558</v>
      </c>
      <c r="C722" s="58" t="s">
        <v>105</v>
      </c>
      <c r="D722" s="58" t="s">
        <v>115</v>
      </c>
      <c r="E722" s="58">
        <v>602439</v>
      </c>
      <c r="F722" s="58">
        <v>5072155</v>
      </c>
      <c r="G722" s="58">
        <f>+IF(F722&gt;K722+100000,F722-K722,0)</f>
        <v>2114816</v>
      </c>
      <c r="H722" s="58">
        <v>212255</v>
      </c>
      <c r="I722" s="58">
        <v>0</v>
      </c>
      <c r="J722" s="58">
        <v>1500000</v>
      </c>
      <c r="K722" s="58">
        <v>2957339</v>
      </c>
      <c r="L722" s="12" t="s">
        <v>87</v>
      </c>
      <c r="M722" s="12" t="s">
        <v>89</v>
      </c>
      <c r="N722" s="12" t="s">
        <v>10</v>
      </c>
      <c r="O722" s="12">
        <v>4</v>
      </c>
      <c r="P722" s="12">
        <v>0</v>
      </c>
      <c r="Q722" s="12">
        <v>0</v>
      </c>
      <c r="R722" s="12">
        <v>8296</v>
      </c>
      <c r="S722" s="59">
        <v>5.0821917808219181</v>
      </c>
      <c r="T722" s="59">
        <v>34.298630136986304</v>
      </c>
      <c r="U722" s="12">
        <v>1</v>
      </c>
      <c r="V722" s="12">
        <v>0</v>
      </c>
      <c r="W722" s="12">
        <v>2</v>
      </c>
      <c r="X722" s="12">
        <v>2</v>
      </c>
      <c r="Y722" s="12">
        <v>1</v>
      </c>
      <c r="Z722" s="58">
        <v>108819.83807453948</v>
      </c>
      <c r="AA722" s="58">
        <v>4892000</v>
      </c>
      <c r="AB722" s="58">
        <v>4892000</v>
      </c>
      <c r="AC722" s="58" t="s">
        <v>0</v>
      </c>
    </row>
    <row r="723" spans="1:29" x14ac:dyDescent="0.3">
      <c r="A723" s="57">
        <v>2044028440</v>
      </c>
      <c r="B723" s="12" t="s">
        <v>3752</v>
      </c>
      <c r="C723" s="58" t="s">
        <v>105</v>
      </c>
      <c r="D723" s="58" t="s">
        <v>114</v>
      </c>
      <c r="E723" s="58"/>
      <c r="F723" s="58">
        <v>5295166</v>
      </c>
      <c r="G723" s="58">
        <f>+IF(F723&gt;K723+100000,F723-K723,0)</f>
        <v>1979726</v>
      </c>
      <c r="H723" s="58">
        <v>303676</v>
      </c>
      <c r="I723" s="58">
        <v>0</v>
      </c>
      <c r="J723" s="58">
        <v>0</v>
      </c>
      <c r="K723" s="58">
        <v>3315440</v>
      </c>
      <c r="L723" s="12" t="s">
        <v>88</v>
      </c>
      <c r="M723" s="12" t="s">
        <v>89</v>
      </c>
      <c r="N723" s="12" t="s">
        <v>10</v>
      </c>
      <c r="O723" s="12">
        <v>4</v>
      </c>
      <c r="P723" s="12">
        <v>0</v>
      </c>
      <c r="Q723" s="12">
        <v>0</v>
      </c>
      <c r="R723" s="12">
        <v>13052</v>
      </c>
      <c r="S723" s="59">
        <v>2.6109589041095891</v>
      </c>
      <c r="T723" s="59">
        <v>27.210958904109589</v>
      </c>
      <c r="U723" s="12">
        <v>1</v>
      </c>
      <c r="V723" s="12">
        <v>2</v>
      </c>
      <c r="W723" s="12">
        <v>1</v>
      </c>
      <c r="X723" s="12">
        <v>3</v>
      </c>
      <c r="Y723" s="12">
        <v>3</v>
      </c>
      <c r="Z723" s="58">
        <v>109487.17150508652</v>
      </c>
      <c r="AA723" s="58">
        <v>4922000</v>
      </c>
      <c r="AB723" s="58">
        <v>0</v>
      </c>
      <c r="AC723" s="58" t="s">
        <v>10</v>
      </c>
    </row>
    <row r="724" spans="1:29" x14ac:dyDescent="0.3">
      <c r="A724" s="57">
        <v>2008000204</v>
      </c>
      <c r="B724" s="12" t="s">
        <v>3211</v>
      </c>
      <c r="C724" s="58" t="s">
        <v>105</v>
      </c>
      <c r="D724" s="58" t="s">
        <v>30</v>
      </c>
      <c r="E724" s="58"/>
      <c r="F724" s="58">
        <v>9799473</v>
      </c>
      <c r="G724" s="58">
        <f>+IF(F724&gt;K724+100000,F724-K724,0)</f>
        <v>7598044</v>
      </c>
      <c r="H724" s="58">
        <v>300527</v>
      </c>
      <c r="I724" s="58">
        <v>0</v>
      </c>
      <c r="J724" s="58">
        <v>2900000</v>
      </c>
      <c r="K724" s="58">
        <v>2201429</v>
      </c>
      <c r="L724" s="12" t="s">
        <v>87</v>
      </c>
      <c r="M724" s="12" t="s">
        <v>89</v>
      </c>
      <c r="N724" s="12" t="s">
        <v>10</v>
      </c>
      <c r="O724" s="12">
        <v>4</v>
      </c>
      <c r="P724" s="12">
        <v>0</v>
      </c>
      <c r="Q724" s="12">
        <v>0</v>
      </c>
      <c r="R724" s="12">
        <v>13052</v>
      </c>
      <c r="S724" s="59">
        <v>4.5753424657534243</v>
      </c>
      <c r="T724" s="59">
        <v>30.578082191780823</v>
      </c>
      <c r="U724" s="12">
        <v>1</v>
      </c>
      <c r="V724" s="12">
        <v>5</v>
      </c>
      <c r="W724" s="12">
        <v>2</v>
      </c>
      <c r="X724" s="12">
        <v>3</v>
      </c>
      <c r="Y724" s="12">
        <v>3</v>
      </c>
      <c r="Z724" s="58">
        <v>109843.08266804495</v>
      </c>
      <c r="AA724" s="58">
        <v>4938000</v>
      </c>
      <c r="AB724" s="58">
        <v>0</v>
      </c>
      <c r="AC724" s="58" t="s">
        <v>10</v>
      </c>
    </row>
    <row r="725" spans="1:29" x14ac:dyDescent="0.3">
      <c r="A725" s="57">
        <v>2226260080</v>
      </c>
      <c r="B725" s="12" t="s">
        <v>2067</v>
      </c>
      <c r="C725" s="58" t="s">
        <v>105</v>
      </c>
      <c r="D725" s="58" t="s">
        <v>115</v>
      </c>
      <c r="E725" s="58"/>
      <c r="F725" s="58">
        <v>3529642</v>
      </c>
      <c r="G725" s="58">
        <f>+IF(F725&gt;K725+100000,F725-K725,0)</f>
        <v>2476375</v>
      </c>
      <c r="H725" s="58">
        <v>186968</v>
      </c>
      <c r="I725" s="58">
        <v>0</v>
      </c>
      <c r="J725" s="58">
        <v>3000000</v>
      </c>
      <c r="K725" s="58">
        <v>1053267</v>
      </c>
      <c r="L725" s="12" t="s">
        <v>87</v>
      </c>
      <c r="M725" s="12" t="s">
        <v>89</v>
      </c>
      <c r="N725" s="12" t="s">
        <v>10</v>
      </c>
      <c r="O725" s="12">
        <v>4</v>
      </c>
      <c r="P725" s="12">
        <v>0</v>
      </c>
      <c r="Q725" s="12">
        <v>4</v>
      </c>
      <c r="R725" s="12">
        <v>76616</v>
      </c>
      <c r="S725" s="59">
        <v>1.3753424657534246</v>
      </c>
      <c r="T725" s="59">
        <v>29.219178082191782</v>
      </c>
      <c r="U725" s="12">
        <v>1</v>
      </c>
      <c r="V725" s="12">
        <v>2</v>
      </c>
      <c r="W725" s="12">
        <v>2</v>
      </c>
      <c r="X725" s="12">
        <v>2</v>
      </c>
      <c r="Y725" s="12">
        <v>1</v>
      </c>
      <c r="Z725" s="58">
        <v>110087.3843894216</v>
      </c>
      <c r="AA725" s="58">
        <v>2806000</v>
      </c>
      <c r="AB725" s="58">
        <v>2806000</v>
      </c>
      <c r="AC725" s="58" t="s">
        <v>0</v>
      </c>
    </row>
    <row r="726" spans="1:29" x14ac:dyDescent="0.3">
      <c r="A726" s="57">
        <v>2044028646</v>
      </c>
      <c r="B726" s="12" t="s">
        <v>2919</v>
      </c>
      <c r="C726" s="58" t="s">
        <v>105</v>
      </c>
      <c r="D726" s="58" t="s">
        <v>115</v>
      </c>
      <c r="E726" s="58"/>
      <c r="F726" s="58">
        <v>5765684</v>
      </c>
      <c r="G726" s="58">
        <f>+IF(F726&gt;K726+100000,F726-K726,0)</f>
        <v>4022064</v>
      </c>
      <c r="H726" s="58">
        <v>161022</v>
      </c>
      <c r="I726" s="58">
        <v>0</v>
      </c>
      <c r="J726" s="58">
        <v>0</v>
      </c>
      <c r="K726" s="58">
        <v>1743620</v>
      </c>
      <c r="L726" s="12" t="s">
        <v>88</v>
      </c>
      <c r="M726" s="12" t="s">
        <v>89</v>
      </c>
      <c r="N726" s="12" t="s">
        <v>10</v>
      </c>
      <c r="O726" s="12">
        <v>4</v>
      </c>
      <c r="P726" s="12">
        <v>0</v>
      </c>
      <c r="Q726" s="12">
        <v>0</v>
      </c>
      <c r="R726" s="12">
        <v>13052</v>
      </c>
      <c r="S726" s="59">
        <v>4.5753424657534243</v>
      </c>
      <c r="T726" s="59">
        <v>26.402739726027399</v>
      </c>
      <c r="U726" s="12">
        <v>2</v>
      </c>
      <c r="V726" s="12">
        <v>2</v>
      </c>
      <c r="W726" s="12">
        <v>1</v>
      </c>
      <c r="X726" s="12">
        <v>2</v>
      </c>
      <c r="Y726" s="12">
        <v>3</v>
      </c>
      <c r="Z726" s="58">
        <v>111308.61939411396</v>
      </c>
      <c r="AA726" s="58">
        <v>4189000</v>
      </c>
      <c r="AB726" s="58">
        <v>0</v>
      </c>
      <c r="AC726" s="58" t="s">
        <v>10</v>
      </c>
    </row>
    <row r="727" spans="1:29" x14ac:dyDescent="0.3">
      <c r="A727" s="57">
        <v>2202660088</v>
      </c>
      <c r="B727" s="12" t="s">
        <v>2233</v>
      </c>
      <c r="C727" s="58" t="s">
        <v>105</v>
      </c>
      <c r="D727" s="58" t="s">
        <v>115</v>
      </c>
      <c r="E727" s="58"/>
      <c r="F727" s="58">
        <v>4400000</v>
      </c>
      <c r="G727" s="58">
        <f>+IF(F727&gt;K727+100000,F727-K727,0)</f>
        <v>3243880</v>
      </c>
      <c r="H727" s="58">
        <v>156434</v>
      </c>
      <c r="I727" s="58">
        <v>0</v>
      </c>
      <c r="J727" s="58">
        <v>3300000</v>
      </c>
      <c r="K727" s="58">
        <v>1156120</v>
      </c>
      <c r="L727" s="12" t="s">
        <v>87</v>
      </c>
      <c r="M727" s="12" t="s">
        <v>89</v>
      </c>
      <c r="N727" s="12" t="s">
        <v>10</v>
      </c>
      <c r="O727" s="12">
        <v>4</v>
      </c>
      <c r="P727" s="12">
        <v>0</v>
      </c>
      <c r="Q727" s="12">
        <v>0</v>
      </c>
      <c r="R727" s="12">
        <v>68895</v>
      </c>
      <c r="S727" s="59">
        <v>2.9479452054794519</v>
      </c>
      <c r="T727" s="59">
        <v>23.86849315068493</v>
      </c>
      <c r="U727" s="12">
        <v>1</v>
      </c>
      <c r="V727" s="12">
        <v>2</v>
      </c>
      <c r="W727" s="12">
        <v>1</v>
      </c>
      <c r="X727" s="12">
        <v>3</v>
      </c>
      <c r="Y727" s="12">
        <v>3</v>
      </c>
      <c r="Z727" s="58">
        <v>111754.10181928774</v>
      </c>
      <c r="AA727" s="58">
        <v>4735000</v>
      </c>
      <c r="AB727" s="58">
        <v>0</v>
      </c>
      <c r="AC727" s="58" t="s">
        <v>10</v>
      </c>
    </row>
    <row r="728" spans="1:29" x14ac:dyDescent="0.3">
      <c r="A728" s="57">
        <v>84668802</v>
      </c>
      <c r="B728" s="12" t="s">
        <v>3105</v>
      </c>
      <c r="C728" s="58" t="s">
        <v>105</v>
      </c>
      <c r="D728" s="58" t="s">
        <v>30</v>
      </c>
      <c r="E728" s="58"/>
      <c r="F728" s="58">
        <v>8751630</v>
      </c>
      <c r="G728" s="58">
        <f>+IF(F728&gt;K728+100000,F728-K728,0)</f>
        <v>6716741</v>
      </c>
      <c r="H728" s="58">
        <v>274280</v>
      </c>
      <c r="I728" s="58">
        <v>0</v>
      </c>
      <c r="J728" s="58">
        <v>5700000</v>
      </c>
      <c r="K728" s="58">
        <v>2034889</v>
      </c>
      <c r="L728" s="12" t="s">
        <v>87</v>
      </c>
      <c r="M728" s="12" t="s">
        <v>89</v>
      </c>
      <c r="N728" s="12" t="s">
        <v>10</v>
      </c>
      <c r="O728" s="12">
        <v>4</v>
      </c>
      <c r="P728" s="12">
        <v>0</v>
      </c>
      <c r="Q728" s="12">
        <v>0</v>
      </c>
      <c r="R728" s="12">
        <v>13052</v>
      </c>
      <c r="S728" s="59">
        <v>6.8794520547945206</v>
      </c>
      <c r="T728" s="59">
        <v>46.523287671232879</v>
      </c>
      <c r="U728" s="12">
        <v>1</v>
      </c>
      <c r="V728" s="12">
        <v>2</v>
      </c>
      <c r="W728" s="12">
        <v>1</v>
      </c>
      <c r="X728" s="12">
        <v>3</v>
      </c>
      <c r="Y728" s="12">
        <v>2</v>
      </c>
      <c r="Z728" s="58">
        <v>112668.12752402748</v>
      </c>
      <c r="AA728" s="58">
        <v>5065000</v>
      </c>
      <c r="AB728" s="58">
        <v>0</v>
      </c>
      <c r="AC728" s="58" t="s">
        <v>10</v>
      </c>
    </row>
    <row r="729" spans="1:29" x14ac:dyDescent="0.3">
      <c r="A729" s="57">
        <v>2002060604</v>
      </c>
      <c r="B729" s="12" t="s">
        <v>2922</v>
      </c>
      <c r="C729" s="58" t="s">
        <v>105</v>
      </c>
      <c r="D729" s="58" t="s">
        <v>114</v>
      </c>
      <c r="E729" s="58"/>
      <c r="F729" s="58">
        <v>3163409</v>
      </c>
      <c r="G729" s="58">
        <f>+IF(F729&gt;K729+100000,F729-K729,0)</f>
        <v>1414980</v>
      </c>
      <c r="H729" s="58">
        <v>222058</v>
      </c>
      <c r="I729" s="58">
        <v>0</v>
      </c>
      <c r="J729" s="58">
        <v>0</v>
      </c>
      <c r="K729" s="58">
        <v>1748429</v>
      </c>
      <c r="L729" s="12" t="s">
        <v>88</v>
      </c>
      <c r="M729" s="12" t="s">
        <v>89</v>
      </c>
      <c r="N729" s="12" t="s">
        <v>10</v>
      </c>
      <c r="O729" s="12">
        <v>4</v>
      </c>
      <c r="P729" s="12">
        <v>0</v>
      </c>
      <c r="Q729" s="12">
        <v>0</v>
      </c>
      <c r="R729" s="12">
        <v>13052</v>
      </c>
      <c r="S729" s="59">
        <v>2.7013698630136984</v>
      </c>
      <c r="T729" s="59">
        <v>28.638356164383563</v>
      </c>
      <c r="U729" s="12">
        <v>1</v>
      </c>
      <c r="V729" s="12">
        <v>0</v>
      </c>
      <c r="W729" s="12">
        <v>1</v>
      </c>
      <c r="X729" s="12">
        <v>3</v>
      </c>
      <c r="Y729" s="12">
        <v>3</v>
      </c>
      <c r="Z729" s="58">
        <v>112714.68203620655</v>
      </c>
      <c r="AA729" s="58">
        <v>5048000</v>
      </c>
      <c r="AB729" s="58">
        <v>0</v>
      </c>
      <c r="AC729" s="58" t="s">
        <v>10</v>
      </c>
    </row>
    <row r="730" spans="1:29" x14ac:dyDescent="0.3">
      <c r="A730" s="57">
        <v>2060440824</v>
      </c>
      <c r="B730" s="12" t="s">
        <v>1445</v>
      </c>
      <c r="C730" s="58" t="s">
        <v>105</v>
      </c>
      <c r="D730" s="58" t="s">
        <v>115</v>
      </c>
      <c r="E730" s="58">
        <v>1026210</v>
      </c>
      <c r="F730" s="58">
        <v>3106641</v>
      </c>
      <c r="G730" s="58">
        <f>+IF(F730&gt;K730+100000,F730-K730,0)</f>
        <v>2430197</v>
      </c>
      <c r="H730" s="58">
        <v>208385</v>
      </c>
      <c r="I730" s="58">
        <v>0</v>
      </c>
      <c r="J730" s="58">
        <v>0</v>
      </c>
      <c r="K730" s="58">
        <v>676444</v>
      </c>
      <c r="L730" s="12" t="s">
        <v>88</v>
      </c>
      <c r="M730" s="12" t="s">
        <v>89</v>
      </c>
      <c r="N730" s="12" t="s">
        <v>10</v>
      </c>
      <c r="O730" s="12">
        <v>4</v>
      </c>
      <c r="P730" s="12">
        <v>0</v>
      </c>
      <c r="Q730" s="12">
        <v>0</v>
      </c>
      <c r="R730" s="12">
        <v>76275</v>
      </c>
      <c r="S730" s="59">
        <v>2.2246575342465755</v>
      </c>
      <c r="T730" s="59">
        <v>27.005479452054793</v>
      </c>
      <c r="U730" s="12">
        <v>1</v>
      </c>
      <c r="V730" s="12">
        <v>2</v>
      </c>
      <c r="W730" s="12">
        <v>3</v>
      </c>
      <c r="X730" s="12">
        <v>2</v>
      </c>
      <c r="Y730" s="12">
        <v>1</v>
      </c>
      <c r="Z730" s="58">
        <v>113186.77974464766</v>
      </c>
      <c r="AA730" s="58">
        <v>2885000</v>
      </c>
      <c r="AB730" s="58">
        <v>2885000</v>
      </c>
      <c r="AC730" s="58" t="s">
        <v>0</v>
      </c>
    </row>
    <row r="731" spans="1:29" x14ac:dyDescent="0.3">
      <c r="A731" s="57">
        <v>2202484028</v>
      </c>
      <c r="B731" s="12" t="s">
        <v>2130</v>
      </c>
      <c r="C731" s="58" t="s">
        <v>105</v>
      </c>
      <c r="D731" s="58" t="s">
        <v>114</v>
      </c>
      <c r="E731" s="58"/>
      <c r="F731" s="58">
        <v>2274927</v>
      </c>
      <c r="G731" s="58">
        <f>+IF(F731&gt;K731+100000,F731-K731,0)</f>
        <v>1182998</v>
      </c>
      <c r="H731" s="58">
        <v>148039</v>
      </c>
      <c r="I731" s="58">
        <v>0</v>
      </c>
      <c r="J731" s="58">
        <v>0</v>
      </c>
      <c r="K731" s="58">
        <v>1091929</v>
      </c>
      <c r="L731" s="12" t="s">
        <v>88</v>
      </c>
      <c r="M731" s="12" t="s">
        <v>89</v>
      </c>
      <c r="N731" s="12" t="s">
        <v>10</v>
      </c>
      <c r="O731" s="12">
        <v>4</v>
      </c>
      <c r="P731" s="12">
        <v>0</v>
      </c>
      <c r="Q731" s="12">
        <v>0</v>
      </c>
      <c r="R731" s="12">
        <v>68547</v>
      </c>
      <c r="S731" s="59">
        <v>3.7424657534246575</v>
      </c>
      <c r="T731" s="59">
        <v>27.608219178082191</v>
      </c>
      <c r="U731" s="12">
        <v>2</v>
      </c>
      <c r="V731" s="12">
        <v>4</v>
      </c>
      <c r="W731" s="12">
        <v>2</v>
      </c>
      <c r="X731" s="12">
        <v>2</v>
      </c>
      <c r="Y731" s="12">
        <v>1</v>
      </c>
      <c r="Z731" s="58">
        <v>113669.12766984807</v>
      </c>
      <c r="AA731" s="58">
        <v>5110000</v>
      </c>
      <c r="AB731" s="58">
        <v>0</v>
      </c>
      <c r="AC731" s="58" t="s">
        <v>10</v>
      </c>
    </row>
    <row r="732" spans="1:29" x14ac:dyDescent="0.3">
      <c r="A732" s="57">
        <v>24664260</v>
      </c>
      <c r="B732" s="12" t="s">
        <v>3654</v>
      </c>
      <c r="C732" s="58" t="s">
        <v>105</v>
      </c>
      <c r="D732" s="58" t="s">
        <v>116</v>
      </c>
      <c r="E732" s="58"/>
      <c r="F732" s="58">
        <v>16430108</v>
      </c>
      <c r="G732" s="58">
        <f>+IF(F732&gt;K732+100000,F732-K732,0)</f>
        <v>13357418</v>
      </c>
      <c r="H732" s="58">
        <v>288290</v>
      </c>
      <c r="I732" s="58">
        <v>0</v>
      </c>
      <c r="J732" s="58">
        <v>1808803</v>
      </c>
      <c r="K732" s="58">
        <v>3072690</v>
      </c>
      <c r="L732" s="12" t="s">
        <v>87</v>
      </c>
      <c r="M732" s="12" t="s">
        <v>89</v>
      </c>
      <c r="N732" s="12" t="s">
        <v>10</v>
      </c>
      <c r="O732" s="12">
        <v>4</v>
      </c>
      <c r="P732" s="12">
        <v>0</v>
      </c>
      <c r="Q732" s="12">
        <v>0</v>
      </c>
      <c r="R732" s="12">
        <v>68255</v>
      </c>
      <c r="S732" s="59">
        <v>9.0054794520547947</v>
      </c>
      <c r="T732" s="59">
        <v>42.131506849315066</v>
      </c>
      <c r="U732" s="12">
        <v>1</v>
      </c>
      <c r="V732" s="12">
        <v>2</v>
      </c>
      <c r="W732" s="12">
        <v>1</v>
      </c>
      <c r="X732" s="12">
        <v>2</v>
      </c>
      <c r="Y732" s="12">
        <v>2</v>
      </c>
      <c r="Z732" s="58">
        <v>113742.93438394245</v>
      </c>
      <c r="AA732" s="58">
        <v>3159000</v>
      </c>
      <c r="AB732" s="58">
        <v>0</v>
      </c>
      <c r="AC732" s="58" t="s">
        <v>10</v>
      </c>
    </row>
    <row r="733" spans="1:29" x14ac:dyDescent="0.3">
      <c r="A733" s="57">
        <v>2244028820</v>
      </c>
      <c r="B733" s="12" t="s">
        <v>2395</v>
      </c>
      <c r="C733" s="58" t="s">
        <v>105</v>
      </c>
      <c r="D733" s="58" t="s">
        <v>114</v>
      </c>
      <c r="E733" s="58">
        <v>243270</v>
      </c>
      <c r="F733" s="58">
        <v>2474222</v>
      </c>
      <c r="G733" s="58">
        <f>+IF(F733&gt;K733+100000,F733-K733,0)</f>
        <v>1202205</v>
      </c>
      <c r="H733" s="58">
        <v>91198</v>
      </c>
      <c r="I733" s="58">
        <v>0</v>
      </c>
      <c r="J733" s="58">
        <v>1500000</v>
      </c>
      <c r="K733" s="58">
        <v>1272017</v>
      </c>
      <c r="L733" s="12" t="s">
        <v>87</v>
      </c>
      <c r="M733" s="12" t="s">
        <v>89</v>
      </c>
      <c r="N733" s="12" t="s">
        <v>10</v>
      </c>
      <c r="O733" s="12">
        <v>4</v>
      </c>
      <c r="P733" s="12">
        <v>0</v>
      </c>
      <c r="Q733" s="12">
        <v>0</v>
      </c>
      <c r="R733" s="12">
        <v>76130</v>
      </c>
      <c r="S733" s="59">
        <v>4.2575342465753421</v>
      </c>
      <c r="T733" s="59">
        <v>32.186301369863017</v>
      </c>
      <c r="U733" s="12">
        <v>2</v>
      </c>
      <c r="V733" s="12">
        <v>0</v>
      </c>
      <c r="W733" s="12">
        <v>1</v>
      </c>
      <c r="X733" s="12">
        <v>2</v>
      </c>
      <c r="Y733" s="12">
        <v>3</v>
      </c>
      <c r="Z733" s="58">
        <v>114180.74996660079</v>
      </c>
      <c r="AA733" s="58">
        <v>5133000</v>
      </c>
      <c r="AB733" s="58">
        <v>5133000</v>
      </c>
      <c r="AC733" s="58" t="s">
        <v>0</v>
      </c>
    </row>
    <row r="734" spans="1:29" x14ac:dyDescent="0.3">
      <c r="A734" s="57">
        <v>2224668824</v>
      </c>
      <c r="B734" s="12" t="s">
        <v>3652</v>
      </c>
      <c r="C734" s="58" t="s">
        <v>105</v>
      </c>
      <c r="D734" s="58" t="s">
        <v>30</v>
      </c>
      <c r="E734" s="58"/>
      <c r="F734" s="58">
        <v>9806537</v>
      </c>
      <c r="G734" s="58">
        <f>+IF(F734&gt;K734+100000,F734-K734,0)</f>
        <v>6736619</v>
      </c>
      <c r="H734" s="58">
        <v>236059</v>
      </c>
      <c r="I734" s="58">
        <v>0</v>
      </c>
      <c r="J734" s="58">
        <v>5293633</v>
      </c>
      <c r="K734" s="58">
        <v>3069918</v>
      </c>
      <c r="L734" s="12" t="s">
        <v>87</v>
      </c>
      <c r="M734" s="12" t="s">
        <v>89</v>
      </c>
      <c r="N734" s="12" t="s">
        <v>10</v>
      </c>
      <c r="O734" s="12">
        <v>4</v>
      </c>
      <c r="P734" s="12">
        <v>0</v>
      </c>
      <c r="Q734" s="12">
        <v>0</v>
      </c>
      <c r="R734" s="12">
        <v>76001</v>
      </c>
      <c r="S734" s="59">
        <v>5.6356164383561644</v>
      </c>
      <c r="T734" s="59">
        <v>29.876712328767123</v>
      </c>
      <c r="U734" s="12">
        <v>1</v>
      </c>
      <c r="V734" s="12">
        <v>0</v>
      </c>
      <c r="W734" s="12">
        <v>1</v>
      </c>
      <c r="X734" s="12">
        <v>2</v>
      </c>
      <c r="Y734" s="12">
        <v>1</v>
      </c>
      <c r="Z734" s="58">
        <v>117022.56615905816</v>
      </c>
      <c r="AA734" s="58">
        <v>3576000</v>
      </c>
      <c r="AB734" s="58">
        <v>3576000</v>
      </c>
      <c r="AC734" s="58" t="s">
        <v>0</v>
      </c>
    </row>
    <row r="735" spans="1:29" x14ac:dyDescent="0.3">
      <c r="A735" s="57">
        <v>2204428402</v>
      </c>
      <c r="B735" s="12" t="s">
        <v>2871</v>
      </c>
      <c r="C735" s="58" t="s">
        <v>105</v>
      </c>
      <c r="D735" s="58" t="s">
        <v>115</v>
      </c>
      <c r="E735" s="58">
        <v>998210</v>
      </c>
      <c r="F735" s="58">
        <v>4975055</v>
      </c>
      <c r="G735" s="58">
        <f>+IF(F735&gt;K735+100000,F735-K735,0)</f>
        <v>3296226</v>
      </c>
      <c r="H735" s="58">
        <v>272650</v>
      </c>
      <c r="I735" s="58">
        <v>0</v>
      </c>
      <c r="J735" s="58">
        <v>1360000</v>
      </c>
      <c r="K735" s="58">
        <v>1678829</v>
      </c>
      <c r="L735" s="12" t="s">
        <v>87</v>
      </c>
      <c r="M735" s="12" t="s">
        <v>89</v>
      </c>
      <c r="N735" s="12" t="s">
        <v>10</v>
      </c>
      <c r="O735" s="12">
        <v>4</v>
      </c>
      <c r="P735" s="12">
        <v>0</v>
      </c>
      <c r="Q735" s="12">
        <v>0</v>
      </c>
      <c r="R735" s="12">
        <v>76001</v>
      </c>
      <c r="S735" s="59">
        <v>2.6849315068493151</v>
      </c>
      <c r="T735" s="59">
        <v>27.597260273972601</v>
      </c>
      <c r="U735" s="12">
        <v>1</v>
      </c>
      <c r="V735" s="12">
        <v>0</v>
      </c>
      <c r="W735" s="12">
        <v>2</v>
      </c>
      <c r="X735" s="12">
        <v>3</v>
      </c>
      <c r="Y735" s="12">
        <v>1</v>
      </c>
      <c r="Z735" s="58">
        <v>117359.51876773784</v>
      </c>
      <c r="AA735" s="58">
        <v>3569000</v>
      </c>
      <c r="AB735" s="58">
        <v>0</v>
      </c>
      <c r="AC735" s="58" t="s">
        <v>10</v>
      </c>
    </row>
    <row r="736" spans="1:29" x14ac:dyDescent="0.3">
      <c r="A736" s="57">
        <v>40400086</v>
      </c>
      <c r="B736" s="12" t="s">
        <v>3520</v>
      </c>
      <c r="C736" s="58" t="s">
        <v>105</v>
      </c>
      <c r="D736" s="58" t="s">
        <v>115</v>
      </c>
      <c r="E736" s="58"/>
      <c r="F736" s="58">
        <v>7226969</v>
      </c>
      <c r="G736" s="58">
        <f>+IF(F736&gt;K736+100000,F736-K736,0)</f>
        <v>4352452</v>
      </c>
      <c r="H736" s="58">
        <v>258253</v>
      </c>
      <c r="I736" s="58">
        <v>0</v>
      </c>
      <c r="J736" s="58">
        <v>2576838</v>
      </c>
      <c r="K736" s="58">
        <v>2874517</v>
      </c>
      <c r="L736" s="12" t="s">
        <v>87</v>
      </c>
      <c r="M736" s="12" t="s">
        <v>89</v>
      </c>
      <c r="N736" s="12" t="s">
        <v>10</v>
      </c>
      <c r="O736" s="12">
        <v>4</v>
      </c>
      <c r="P736" s="12">
        <v>0</v>
      </c>
      <c r="Q736" s="12">
        <v>0</v>
      </c>
      <c r="R736" s="12">
        <v>76001</v>
      </c>
      <c r="S736" s="59">
        <v>5.1369863013698627</v>
      </c>
      <c r="T736" s="59">
        <v>40.128767123287673</v>
      </c>
      <c r="U736" s="12">
        <v>2</v>
      </c>
      <c r="V736" s="12">
        <v>0</v>
      </c>
      <c r="W736" s="12">
        <v>1</v>
      </c>
      <c r="X736" s="12">
        <v>2</v>
      </c>
      <c r="Y736" s="12">
        <v>1</v>
      </c>
      <c r="Z736" s="58">
        <v>117580.85923560105</v>
      </c>
      <c r="AA736" s="58">
        <v>2997000</v>
      </c>
      <c r="AB736" s="58">
        <v>2605000</v>
      </c>
      <c r="AC736" s="58" t="s">
        <v>0</v>
      </c>
    </row>
    <row r="737" spans="1:29" x14ac:dyDescent="0.3">
      <c r="A737" s="57">
        <v>4480240</v>
      </c>
      <c r="B737" s="12" t="s">
        <v>4236</v>
      </c>
      <c r="C737" s="58" t="s">
        <v>105</v>
      </c>
      <c r="D737" s="58" t="s">
        <v>116</v>
      </c>
      <c r="E737" s="58"/>
      <c r="F737" s="58">
        <v>26500082</v>
      </c>
      <c r="G737" s="58">
        <f>+IF(F737&gt;K737+100000,F737-K737,0)</f>
        <v>19504591</v>
      </c>
      <c r="H737" s="58">
        <v>544558</v>
      </c>
      <c r="I737" s="58">
        <v>0</v>
      </c>
      <c r="J737" s="58">
        <v>20000000</v>
      </c>
      <c r="K737" s="58">
        <v>6995491</v>
      </c>
      <c r="L737" s="12" t="s">
        <v>85</v>
      </c>
      <c r="M737" s="12" t="s">
        <v>89</v>
      </c>
      <c r="N737" s="12" t="s">
        <v>10</v>
      </c>
      <c r="O737" s="12">
        <v>4</v>
      </c>
      <c r="P737" s="12">
        <v>0</v>
      </c>
      <c r="Q737" s="12">
        <v>0</v>
      </c>
      <c r="R737" s="12">
        <v>76130</v>
      </c>
      <c r="S737" s="59">
        <v>10.252054794520548</v>
      </c>
      <c r="T737" s="59">
        <v>40.994520547945207</v>
      </c>
      <c r="U737" s="12">
        <v>1</v>
      </c>
      <c r="V737" s="12">
        <v>2</v>
      </c>
      <c r="W737" s="12">
        <v>2</v>
      </c>
      <c r="X737" s="12">
        <v>2</v>
      </c>
      <c r="Y737" s="12">
        <v>1</v>
      </c>
      <c r="Z737" s="58">
        <v>117698.55779339446</v>
      </c>
      <c r="AA737" s="58">
        <v>3000000</v>
      </c>
      <c r="AB737" s="58">
        <v>0</v>
      </c>
      <c r="AC737" s="58" t="s">
        <v>10</v>
      </c>
    </row>
    <row r="738" spans="1:29" x14ac:dyDescent="0.3">
      <c r="A738" s="57">
        <v>2224620008</v>
      </c>
      <c r="B738" s="12" t="s">
        <v>1872</v>
      </c>
      <c r="C738" s="58" t="s">
        <v>105</v>
      </c>
      <c r="D738" s="58" t="s">
        <v>114</v>
      </c>
      <c r="E738" s="58"/>
      <c r="F738" s="58">
        <v>2246996</v>
      </c>
      <c r="G738" s="58">
        <f>+IF(F738&gt;K738+100000,F738-K738,0)</f>
        <v>1289064</v>
      </c>
      <c r="H738" s="58">
        <v>114944</v>
      </c>
      <c r="I738" s="58">
        <v>0</v>
      </c>
      <c r="J738" s="58">
        <v>1576276</v>
      </c>
      <c r="K738" s="58">
        <v>957932</v>
      </c>
      <c r="L738" s="12" t="s">
        <v>87</v>
      </c>
      <c r="M738" s="12" t="s">
        <v>89</v>
      </c>
      <c r="N738" s="12" t="s">
        <v>10</v>
      </c>
      <c r="O738" s="12">
        <v>4</v>
      </c>
      <c r="P738" s="12">
        <v>0</v>
      </c>
      <c r="Q738" s="12">
        <v>0</v>
      </c>
      <c r="R738" s="12">
        <v>76130</v>
      </c>
      <c r="S738" s="59">
        <v>3.1835616438356165</v>
      </c>
      <c r="T738" s="59">
        <v>27.695890410958903</v>
      </c>
      <c r="U738" s="12">
        <v>2</v>
      </c>
      <c r="V738" s="12">
        <v>0</v>
      </c>
      <c r="W738" s="12">
        <v>1</v>
      </c>
      <c r="X738" s="12">
        <v>2</v>
      </c>
      <c r="Y738" s="12">
        <v>1</v>
      </c>
      <c r="Z738" s="58">
        <v>118251.48389293782</v>
      </c>
      <c r="AA738" s="58">
        <v>5316000</v>
      </c>
      <c r="AB738" s="58">
        <v>0</v>
      </c>
      <c r="AC738" s="58" t="s">
        <v>10</v>
      </c>
    </row>
    <row r="739" spans="1:29" x14ac:dyDescent="0.3">
      <c r="A739" s="57">
        <v>2224620600</v>
      </c>
      <c r="B739" s="12" t="s">
        <v>3470</v>
      </c>
      <c r="C739" s="58" t="s">
        <v>105</v>
      </c>
      <c r="D739" s="58" t="s">
        <v>30</v>
      </c>
      <c r="E739" s="58">
        <v>1050</v>
      </c>
      <c r="F739" s="58">
        <v>7912094</v>
      </c>
      <c r="G739" s="58">
        <f>+IF(F739&gt;K739+100000,F739-K739,0)</f>
        <v>5165549</v>
      </c>
      <c r="H739" s="58">
        <v>415996</v>
      </c>
      <c r="I739" s="58">
        <v>0</v>
      </c>
      <c r="J739" s="58">
        <v>3070000</v>
      </c>
      <c r="K739" s="58">
        <v>2746545</v>
      </c>
      <c r="L739" s="12" t="s">
        <v>87</v>
      </c>
      <c r="M739" s="12" t="s">
        <v>89</v>
      </c>
      <c r="N739" s="12" t="s">
        <v>10</v>
      </c>
      <c r="O739" s="12">
        <v>4</v>
      </c>
      <c r="P739" s="12">
        <v>0</v>
      </c>
      <c r="Q739" s="12">
        <v>0</v>
      </c>
      <c r="R739" s="12">
        <v>76563</v>
      </c>
      <c r="S739" s="59">
        <v>0.59726027397260273</v>
      </c>
      <c r="T739" s="59">
        <v>32.087671232876716</v>
      </c>
      <c r="U739" s="12">
        <v>1</v>
      </c>
      <c r="V739" s="12">
        <v>1</v>
      </c>
      <c r="W739" s="12">
        <v>2</v>
      </c>
      <c r="X739" s="12">
        <v>2</v>
      </c>
      <c r="Y739" s="12">
        <v>1</v>
      </c>
      <c r="Z739" s="58">
        <v>118807.59508506037</v>
      </c>
      <c r="AA739" s="58">
        <v>5341000</v>
      </c>
      <c r="AB739" s="58">
        <v>5341000</v>
      </c>
      <c r="AC739" s="58" t="s">
        <v>0</v>
      </c>
    </row>
    <row r="740" spans="1:29" x14ac:dyDescent="0.3">
      <c r="A740" s="57">
        <v>2006244600</v>
      </c>
      <c r="B740" s="12" t="s">
        <v>3021</v>
      </c>
      <c r="C740" s="58" t="s">
        <v>105</v>
      </c>
      <c r="D740" s="58" t="s">
        <v>115</v>
      </c>
      <c r="E740" s="58">
        <v>523338</v>
      </c>
      <c r="F740" s="58">
        <v>5714502</v>
      </c>
      <c r="G740" s="58">
        <f>+IF(F740&gt;K740+100000,F740-K740,0)</f>
        <v>3819682</v>
      </c>
      <c r="H740" s="58">
        <v>203169</v>
      </c>
      <c r="I740" s="58">
        <v>0</v>
      </c>
      <c r="J740" s="58">
        <v>1000000</v>
      </c>
      <c r="K740" s="58">
        <v>1894820</v>
      </c>
      <c r="L740" s="12" t="s">
        <v>87</v>
      </c>
      <c r="M740" s="12" t="s">
        <v>89</v>
      </c>
      <c r="N740" s="12" t="s">
        <v>10</v>
      </c>
      <c r="O740" s="12">
        <v>4</v>
      </c>
      <c r="P740" s="12">
        <v>0</v>
      </c>
      <c r="Q740" s="12">
        <v>0</v>
      </c>
      <c r="R740" s="12">
        <v>68547</v>
      </c>
      <c r="S740" s="59">
        <v>5.8794520547945206</v>
      </c>
      <c r="T740" s="59">
        <v>26.336986301369862</v>
      </c>
      <c r="U740" s="12">
        <v>1</v>
      </c>
      <c r="V740" s="12">
        <v>4</v>
      </c>
      <c r="W740" s="12">
        <v>2</v>
      </c>
      <c r="X740" s="12">
        <v>2</v>
      </c>
      <c r="Y740" s="12">
        <v>1</v>
      </c>
      <c r="Z740" s="58">
        <v>120032.17145027264</v>
      </c>
      <c r="AA740" s="58">
        <v>5254000</v>
      </c>
      <c r="AB740" s="58">
        <v>0</v>
      </c>
      <c r="AC740" s="58" t="s">
        <v>10</v>
      </c>
    </row>
    <row r="741" spans="1:29" x14ac:dyDescent="0.3">
      <c r="A741" s="57">
        <v>2224626462</v>
      </c>
      <c r="B741" s="12" t="s">
        <v>3858</v>
      </c>
      <c r="C741" s="58" t="s">
        <v>105</v>
      </c>
      <c r="D741" s="58" t="s">
        <v>115</v>
      </c>
      <c r="E741" s="58">
        <v>63757</v>
      </c>
      <c r="F741" s="58">
        <v>6168601</v>
      </c>
      <c r="G741" s="58">
        <f>+IF(F741&gt;K741+100000,F741-K741,0)</f>
        <v>2446832</v>
      </c>
      <c r="H741" s="58">
        <v>178165</v>
      </c>
      <c r="I741" s="58">
        <v>0</v>
      </c>
      <c r="J741" s="58">
        <v>2736822</v>
      </c>
      <c r="K741" s="58">
        <v>3721769</v>
      </c>
      <c r="L741" s="12" t="s">
        <v>87</v>
      </c>
      <c r="M741" s="12" t="s">
        <v>89</v>
      </c>
      <c r="N741" s="12" t="s">
        <v>10</v>
      </c>
      <c r="O741" s="12">
        <v>4</v>
      </c>
      <c r="P741" s="12">
        <v>0</v>
      </c>
      <c r="Q741" s="12">
        <v>0</v>
      </c>
      <c r="R741" s="12">
        <v>76001</v>
      </c>
      <c r="S741" s="59">
        <v>7.3369863013698629</v>
      </c>
      <c r="T741" s="59">
        <v>29.830136986301369</v>
      </c>
      <c r="U741" s="12">
        <v>1</v>
      </c>
      <c r="V741" s="12">
        <v>0</v>
      </c>
      <c r="W741" s="12">
        <v>1</v>
      </c>
      <c r="X741" s="12">
        <v>2</v>
      </c>
      <c r="Y741" s="12">
        <v>6</v>
      </c>
      <c r="Z741" s="58">
        <v>120587.15089985252</v>
      </c>
      <c r="AA741" s="58">
        <v>5421000</v>
      </c>
      <c r="AB741" s="58">
        <v>5421000</v>
      </c>
      <c r="AC741" s="58" t="s">
        <v>0</v>
      </c>
    </row>
    <row r="742" spans="1:29" x14ac:dyDescent="0.3">
      <c r="A742" s="57">
        <v>2006820624</v>
      </c>
      <c r="B742" s="12" t="s">
        <v>2694</v>
      </c>
      <c r="C742" s="58" t="s">
        <v>105</v>
      </c>
      <c r="D742" s="58" t="s">
        <v>115</v>
      </c>
      <c r="E742" s="58">
        <v>161166</v>
      </c>
      <c r="F742" s="58">
        <v>4949983</v>
      </c>
      <c r="G742" s="58">
        <f>+IF(F742&gt;K742+100000,F742-K742,0)</f>
        <v>3466723</v>
      </c>
      <c r="H742" s="58">
        <v>195493</v>
      </c>
      <c r="I742" s="58">
        <v>0</v>
      </c>
      <c r="J742" s="58">
        <v>0</v>
      </c>
      <c r="K742" s="58">
        <v>1483260</v>
      </c>
      <c r="L742" s="12" t="s">
        <v>88</v>
      </c>
      <c r="M742" s="12" t="s">
        <v>89</v>
      </c>
      <c r="N742" s="12" t="s">
        <v>10</v>
      </c>
      <c r="O742" s="12">
        <v>4</v>
      </c>
      <c r="P742" s="12">
        <v>0</v>
      </c>
      <c r="Q742" s="12">
        <v>0</v>
      </c>
      <c r="R742" s="12">
        <v>68307</v>
      </c>
      <c r="S742" s="59">
        <v>6.2575342465753421</v>
      </c>
      <c r="T742" s="59">
        <v>27.312328767123287</v>
      </c>
      <c r="U742" s="12">
        <v>2</v>
      </c>
      <c r="V742" s="12">
        <v>3</v>
      </c>
      <c r="W742" s="12">
        <v>2</v>
      </c>
      <c r="X742" s="12">
        <v>2</v>
      </c>
      <c r="Y742" s="12">
        <v>1</v>
      </c>
      <c r="Z742" s="58">
        <v>120879.27434372401</v>
      </c>
      <c r="AA742" s="58">
        <v>4494000</v>
      </c>
      <c r="AB742" s="58">
        <v>0</v>
      </c>
      <c r="AC742" s="58" t="s">
        <v>10</v>
      </c>
    </row>
    <row r="743" spans="1:29" x14ac:dyDescent="0.3">
      <c r="A743" s="57">
        <v>2044028042</v>
      </c>
      <c r="B743" s="12" t="s">
        <v>2752</v>
      </c>
      <c r="C743" s="58" t="s">
        <v>105</v>
      </c>
      <c r="D743" s="58" t="s">
        <v>115</v>
      </c>
      <c r="E743" s="58"/>
      <c r="F743" s="58">
        <v>3716464</v>
      </c>
      <c r="G743" s="58">
        <f>+IF(F743&gt;K743+100000,F743-K743,0)</f>
        <v>2182844</v>
      </c>
      <c r="H743" s="58">
        <v>129383</v>
      </c>
      <c r="I743" s="58">
        <v>0</v>
      </c>
      <c r="J743" s="58">
        <v>0</v>
      </c>
      <c r="K743" s="58">
        <v>1533620</v>
      </c>
      <c r="L743" s="12" t="s">
        <v>88</v>
      </c>
      <c r="M743" s="12" t="s">
        <v>89</v>
      </c>
      <c r="N743" s="12" t="s">
        <v>10</v>
      </c>
      <c r="O743" s="12">
        <v>4</v>
      </c>
      <c r="P743" s="12">
        <v>0</v>
      </c>
      <c r="Q743" s="12">
        <v>0</v>
      </c>
      <c r="R743" s="12">
        <v>68276</v>
      </c>
      <c r="S743" s="59">
        <v>3.989041095890411</v>
      </c>
      <c r="T743" s="59">
        <v>26.92876712328767</v>
      </c>
      <c r="U743" s="12">
        <v>1</v>
      </c>
      <c r="V743" s="12">
        <v>1</v>
      </c>
      <c r="W743" s="12">
        <v>1</v>
      </c>
      <c r="X743" s="12">
        <v>2</v>
      </c>
      <c r="Y743" s="12">
        <v>1</v>
      </c>
      <c r="Z743" s="58">
        <v>121632.6399410429</v>
      </c>
      <c r="AA743" s="58">
        <v>5468000</v>
      </c>
      <c r="AB743" s="58">
        <v>5398000</v>
      </c>
      <c r="AC743" s="58" t="s">
        <v>0</v>
      </c>
    </row>
    <row r="744" spans="1:29" x14ac:dyDescent="0.3">
      <c r="A744" s="57">
        <v>4820062</v>
      </c>
      <c r="B744" s="12" t="s">
        <v>2128</v>
      </c>
      <c r="C744" s="58" t="s">
        <v>105</v>
      </c>
      <c r="D744" s="58" t="s">
        <v>114</v>
      </c>
      <c r="E744" s="58"/>
      <c r="F744" s="58">
        <v>3035762</v>
      </c>
      <c r="G744" s="58">
        <f>+IF(F744&gt;K744+100000,F744-K744,0)</f>
        <v>1945142</v>
      </c>
      <c r="H744" s="58">
        <v>240294</v>
      </c>
      <c r="I744" s="58">
        <v>0</v>
      </c>
      <c r="J744" s="58">
        <v>0</v>
      </c>
      <c r="K744" s="58">
        <v>1090620</v>
      </c>
      <c r="L744" s="12" t="s">
        <v>88</v>
      </c>
      <c r="M744" s="12" t="s">
        <v>89</v>
      </c>
      <c r="N744" s="12" t="s">
        <v>10</v>
      </c>
      <c r="O744" s="12">
        <v>4</v>
      </c>
      <c r="P744" s="12">
        <v>0</v>
      </c>
      <c r="Q744" s="12">
        <v>0</v>
      </c>
      <c r="R744" s="12">
        <v>13052</v>
      </c>
      <c r="S744" s="59">
        <v>2.408219178082192</v>
      </c>
      <c r="T744" s="59">
        <v>39.150684931506852</v>
      </c>
      <c r="U744" s="12">
        <v>1</v>
      </c>
      <c r="V744" s="12">
        <v>2</v>
      </c>
      <c r="W744" s="12">
        <v>1</v>
      </c>
      <c r="X744" s="12">
        <v>4</v>
      </c>
      <c r="Y744" s="12">
        <v>3</v>
      </c>
      <c r="Z744" s="58">
        <v>122344.46226695976</v>
      </c>
      <c r="AA744" s="58">
        <v>5500000</v>
      </c>
      <c r="AB744" s="58">
        <v>0</v>
      </c>
      <c r="AC744" s="58" t="s">
        <v>10</v>
      </c>
    </row>
    <row r="745" spans="1:29" x14ac:dyDescent="0.3">
      <c r="A745" s="57">
        <v>80668820</v>
      </c>
      <c r="B745" s="12" t="s">
        <v>2926</v>
      </c>
      <c r="C745" s="58" t="s">
        <v>105</v>
      </c>
      <c r="D745" s="58" t="s">
        <v>115</v>
      </c>
      <c r="E745" s="58">
        <v>583171</v>
      </c>
      <c r="F745" s="58">
        <v>5870680</v>
      </c>
      <c r="G745" s="58">
        <f>+IF(F745&gt;K745+100000,F745-K745,0)</f>
        <v>4117319</v>
      </c>
      <c r="H745" s="58">
        <v>213320</v>
      </c>
      <c r="I745" s="58">
        <v>0</v>
      </c>
      <c r="J745" s="58">
        <v>6100000</v>
      </c>
      <c r="K745" s="58">
        <v>1753361</v>
      </c>
      <c r="L745" s="12" t="s">
        <v>87</v>
      </c>
      <c r="M745" s="12" t="s">
        <v>89</v>
      </c>
      <c r="N745" s="12" t="s">
        <v>10</v>
      </c>
      <c r="O745" s="12">
        <v>4</v>
      </c>
      <c r="P745" s="12">
        <v>0</v>
      </c>
      <c r="Q745" s="12">
        <v>0</v>
      </c>
      <c r="R745" s="12">
        <v>11001</v>
      </c>
      <c r="S745" s="59">
        <v>2.8</v>
      </c>
      <c r="T745" s="59">
        <v>37.041095890410958</v>
      </c>
      <c r="U745" s="12">
        <v>1</v>
      </c>
      <c r="V745" s="12">
        <v>0</v>
      </c>
      <c r="W745" s="12">
        <v>2</v>
      </c>
      <c r="X745" s="12">
        <v>3</v>
      </c>
      <c r="Y745" s="12">
        <v>1</v>
      </c>
      <c r="Z745" s="58">
        <v>123583.48568306418</v>
      </c>
      <c r="AA745" s="58">
        <v>3150000</v>
      </c>
      <c r="AB745" s="58">
        <v>0</v>
      </c>
      <c r="AC745" s="58" t="s">
        <v>10</v>
      </c>
    </row>
    <row r="746" spans="1:29" x14ac:dyDescent="0.3">
      <c r="A746" s="57">
        <v>2006846042</v>
      </c>
      <c r="B746" s="12" t="s">
        <v>1742</v>
      </c>
      <c r="C746" s="58" t="s">
        <v>105</v>
      </c>
      <c r="D746" s="58" t="s">
        <v>115</v>
      </c>
      <c r="E746" s="58">
        <v>900760</v>
      </c>
      <c r="F746" s="58">
        <v>3291064</v>
      </c>
      <c r="G746" s="58">
        <f>+IF(F746&gt;K746+100000,F746-K746,0)</f>
        <v>2414944</v>
      </c>
      <c r="H746" s="58">
        <v>135102</v>
      </c>
      <c r="I746" s="58">
        <v>0</v>
      </c>
      <c r="J746" s="58">
        <v>0</v>
      </c>
      <c r="K746" s="58">
        <v>876120</v>
      </c>
      <c r="L746" s="12" t="s">
        <v>88</v>
      </c>
      <c r="M746" s="12" t="s">
        <v>89</v>
      </c>
      <c r="N746" s="12" t="s">
        <v>10</v>
      </c>
      <c r="O746" s="12">
        <v>4</v>
      </c>
      <c r="P746" s="12">
        <v>0</v>
      </c>
      <c r="Q746" s="12">
        <v>0</v>
      </c>
      <c r="R746" s="12">
        <v>68276</v>
      </c>
      <c r="S746" s="59">
        <v>3.3671232876712329</v>
      </c>
      <c r="T746" s="59">
        <v>24.019178082191782</v>
      </c>
      <c r="U746" s="12">
        <v>2</v>
      </c>
      <c r="V746" s="12">
        <v>2</v>
      </c>
      <c r="W746" s="12">
        <v>1</v>
      </c>
      <c r="X746" s="12">
        <v>2</v>
      </c>
      <c r="Y746" s="12">
        <v>1</v>
      </c>
      <c r="Z746" s="58">
        <v>124350.98952877161</v>
      </c>
      <c r="AA746" s="58">
        <v>5022000</v>
      </c>
      <c r="AB746" s="58">
        <v>744000</v>
      </c>
      <c r="AC746" s="58" t="s">
        <v>1</v>
      </c>
    </row>
    <row r="747" spans="1:29" x14ac:dyDescent="0.3">
      <c r="A747" s="57">
        <v>26824608</v>
      </c>
      <c r="B747" s="12" t="s">
        <v>4157</v>
      </c>
      <c r="C747" s="58" t="s">
        <v>105</v>
      </c>
      <c r="D747" s="58" t="s">
        <v>115</v>
      </c>
      <c r="E747" s="58">
        <v>462718</v>
      </c>
      <c r="F747" s="58">
        <v>10327814</v>
      </c>
      <c r="G747" s="58">
        <f>+IF(F747&gt;K747+100000,F747-K747,0)</f>
        <v>4543057</v>
      </c>
      <c r="H747" s="58">
        <v>296942</v>
      </c>
      <c r="I747" s="58">
        <v>0</v>
      </c>
      <c r="J747" s="58">
        <v>2981624</v>
      </c>
      <c r="K747" s="58">
        <v>5784757</v>
      </c>
      <c r="L747" s="12" t="s">
        <v>87</v>
      </c>
      <c r="M747" s="12" t="s">
        <v>89</v>
      </c>
      <c r="N747" s="12" t="s">
        <v>10</v>
      </c>
      <c r="O747" s="12">
        <v>4</v>
      </c>
      <c r="P747" s="12">
        <v>0</v>
      </c>
      <c r="Q747" s="12">
        <v>0</v>
      </c>
      <c r="R747" s="12">
        <v>76001</v>
      </c>
      <c r="S747" s="59">
        <v>7.3369863013698629</v>
      </c>
      <c r="T747" s="59">
        <v>56.369863013698627</v>
      </c>
      <c r="U747" s="12">
        <v>1</v>
      </c>
      <c r="V747" s="12">
        <v>4</v>
      </c>
      <c r="W747" s="12">
        <v>3</v>
      </c>
      <c r="X747" s="12">
        <v>2</v>
      </c>
      <c r="Y747" s="12">
        <v>2</v>
      </c>
      <c r="Z747" s="58">
        <v>125545.12831295408</v>
      </c>
      <c r="AA747" s="58">
        <v>3200000</v>
      </c>
      <c r="AB747" s="58">
        <v>0</v>
      </c>
      <c r="AC747" s="58" t="s">
        <v>10</v>
      </c>
    </row>
    <row r="748" spans="1:29" x14ac:dyDescent="0.3">
      <c r="A748" s="57">
        <v>64466628</v>
      </c>
      <c r="B748" s="12" t="s">
        <v>3747</v>
      </c>
      <c r="C748" s="58" t="s">
        <v>105</v>
      </c>
      <c r="D748" s="58" t="s">
        <v>115</v>
      </c>
      <c r="E748" s="58">
        <v>198433</v>
      </c>
      <c r="F748" s="58">
        <v>7516091</v>
      </c>
      <c r="G748" s="58">
        <f>+IF(F748&gt;K748+100000,F748-K748,0)</f>
        <v>4214571</v>
      </c>
      <c r="H748" s="58">
        <v>248712</v>
      </c>
      <c r="I748" s="58">
        <v>0</v>
      </c>
      <c r="J748" s="58">
        <v>2680000</v>
      </c>
      <c r="K748" s="58">
        <v>3301520</v>
      </c>
      <c r="L748" s="12" t="s">
        <v>87</v>
      </c>
      <c r="M748" s="12" t="s">
        <v>89</v>
      </c>
      <c r="N748" s="12" t="s">
        <v>10</v>
      </c>
      <c r="O748" s="12">
        <v>4</v>
      </c>
      <c r="P748" s="12">
        <v>0</v>
      </c>
      <c r="Q748" s="12">
        <v>0</v>
      </c>
      <c r="R748" s="12">
        <v>68895</v>
      </c>
      <c r="S748" s="59">
        <v>9.9671232876712335</v>
      </c>
      <c r="T748" s="59">
        <v>52.81095890410959</v>
      </c>
      <c r="U748" s="12">
        <v>2</v>
      </c>
      <c r="V748" s="12">
        <v>1</v>
      </c>
      <c r="W748" s="12">
        <v>1</v>
      </c>
      <c r="X748" s="12">
        <v>2</v>
      </c>
      <c r="Y748" s="12">
        <v>2</v>
      </c>
      <c r="Z748" s="58">
        <v>125970.30723959874</v>
      </c>
      <c r="AA748" s="58">
        <v>5663000</v>
      </c>
      <c r="AB748" s="58">
        <v>0</v>
      </c>
      <c r="AC748" s="58" t="s">
        <v>10</v>
      </c>
    </row>
    <row r="749" spans="1:29" x14ac:dyDescent="0.3">
      <c r="A749" s="57">
        <v>22028084</v>
      </c>
      <c r="B749" s="12" t="s">
        <v>491</v>
      </c>
      <c r="C749" s="58" t="s">
        <v>105</v>
      </c>
      <c r="D749" s="58" t="s">
        <v>114</v>
      </c>
      <c r="E749" s="58">
        <v>271633</v>
      </c>
      <c r="F749" s="58">
        <v>1275950</v>
      </c>
      <c r="G749" s="58">
        <f>+IF(F749&gt;K749+100000,F749-K749,0)</f>
        <v>1166928</v>
      </c>
      <c r="H749" s="58">
        <v>99310</v>
      </c>
      <c r="I749" s="58">
        <v>0</v>
      </c>
      <c r="J749" s="58">
        <v>0</v>
      </c>
      <c r="K749" s="58">
        <v>109022</v>
      </c>
      <c r="L749" s="12" t="s">
        <v>88</v>
      </c>
      <c r="M749" s="12" t="s">
        <v>89</v>
      </c>
      <c r="N749" s="12" t="s">
        <v>10</v>
      </c>
      <c r="O749" s="12">
        <v>4</v>
      </c>
      <c r="P749" s="12">
        <v>0</v>
      </c>
      <c r="Q749" s="12">
        <v>0</v>
      </c>
      <c r="R749" s="12">
        <v>76130</v>
      </c>
      <c r="S749" s="59">
        <v>0.16986301369863013</v>
      </c>
      <c r="T749" s="59">
        <v>50.830136986301369</v>
      </c>
      <c r="U749" s="12">
        <v>1</v>
      </c>
      <c r="V749" s="12">
        <v>2</v>
      </c>
      <c r="W749" s="12">
        <v>1</v>
      </c>
      <c r="X749" s="12">
        <v>3</v>
      </c>
      <c r="Y749" s="12">
        <v>3</v>
      </c>
      <c r="Z749" s="58">
        <v>126665.31982871676</v>
      </c>
      <c r="AA749" s="58">
        <v>3481000</v>
      </c>
      <c r="AB749" s="58">
        <v>3481000</v>
      </c>
      <c r="AC749" s="58" t="s">
        <v>0</v>
      </c>
    </row>
    <row r="750" spans="1:29" x14ac:dyDescent="0.3">
      <c r="A750" s="57">
        <v>66680000</v>
      </c>
      <c r="B750" s="12" t="s">
        <v>3263</v>
      </c>
      <c r="C750" s="58" t="s">
        <v>105</v>
      </c>
      <c r="D750" s="58" t="s">
        <v>30</v>
      </c>
      <c r="E750" s="58">
        <v>399177</v>
      </c>
      <c r="F750" s="58">
        <v>7313026</v>
      </c>
      <c r="G750" s="58">
        <f>+IF(F750&gt;K750+100000,F750-K750,0)</f>
        <v>5019269</v>
      </c>
      <c r="H750" s="58">
        <v>308579</v>
      </c>
      <c r="I750" s="58">
        <v>0</v>
      </c>
      <c r="J750" s="58">
        <v>4367361</v>
      </c>
      <c r="K750" s="58">
        <v>2293757</v>
      </c>
      <c r="L750" s="12" t="s">
        <v>87</v>
      </c>
      <c r="M750" s="12" t="s">
        <v>89</v>
      </c>
      <c r="N750" s="12" t="s">
        <v>10</v>
      </c>
      <c r="O750" s="12">
        <v>4</v>
      </c>
      <c r="P750" s="12">
        <v>0</v>
      </c>
      <c r="Q750" s="12">
        <v>0</v>
      </c>
      <c r="R750" s="12">
        <v>11001</v>
      </c>
      <c r="S750" s="59">
        <v>3.8054794520547945</v>
      </c>
      <c r="T750" s="59">
        <v>39.109589041095887</v>
      </c>
      <c r="U750" s="12">
        <v>2</v>
      </c>
      <c r="V750" s="12">
        <v>2</v>
      </c>
      <c r="W750" s="12">
        <v>1</v>
      </c>
      <c r="X750" s="12">
        <v>3</v>
      </c>
      <c r="Y750" s="12">
        <v>1</v>
      </c>
      <c r="Z750" s="58">
        <v>127585.23664803957</v>
      </c>
      <c r="AA750" s="58">
        <v>3252000</v>
      </c>
      <c r="AB750" s="58">
        <v>3252000</v>
      </c>
      <c r="AC750" s="58" t="s">
        <v>0</v>
      </c>
    </row>
    <row r="751" spans="1:29" x14ac:dyDescent="0.3">
      <c r="A751" s="57">
        <v>20608446</v>
      </c>
      <c r="B751" s="12" t="s">
        <v>3502</v>
      </c>
      <c r="C751" s="58" t="s">
        <v>105</v>
      </c>
      <c r="D751" s="58" t="s">
        <v>115</v>
      </c>
      <c r="E751" s="58"/>
      <c r="F751" s="58">
        <v>5912999</v>
      </c>
      <c r="G751" s="58">
        <f>+IF(F751&gt;K751+100000,F751-K751,0)</f>
        <v>3098482</v>
      </c>
      <c r="H751" s="58">
        <v>205728</v>
      </c>
      <c r="I751" s="58">
        <v>0</v>
      </c>
      <c r="J751" s="58">
        <v>4500000</v>
      </c>
      <c r="K751" s="58">
        <v>2814517</v>
      </c>
      <c r="L751" s="12" t="s">
        <v>87</v>
      </c>
      <c r="M751" s="12" t="s">
        <v>89</v>
      </c>
      <c r="N751" s="12" t="s">
        <v>10</v>
      </c>
      <c r="O751" s="12">
        <v>4</v>
      </c>
      <c r="P751" s="12">
        <v>0</v>
      </c>
      <c r="Q751" s="12">
        <v>0</v>
      </c>
      <c r="R751" s="12">
        <v>76130</v>
      </c>
      <c r="S751" s="59">
        <v>4.8739726027397259</v>
      </c>
      <c r="T751" s="59">
        <v>39.38082191780822</v>
      </c>
      <c r="U751" s="12">
        <v>1</v>
      </c>
      <c r="V751" s="12">
        <v>0</v>
      </c>
      <c r="W751" s="12">
        <v>1</v>
      </c>
      <c r="X751" s="12">
        <v>2</v>
      </c>
      <c r="Y751" s="12">
        <v>1</v>
      </c>
      <c r="Z751" s="58">
        <v>127820.63376362638</v>
      </c>
      <c r="AA751" s="58">
        <v>3258000</v>
      </c>
      <c r="AB751" s="58">
        <v>3258000</v>
      </c>
      <c r="AC751" s="58" t="s">
        <v>0</v>
      </c>
    </row>
    <row r="752" spans="1:29" x14ac:dyDescent="0.3">
      <c r="A752" s="57">
        <v>26468628</v>
      </c>
      <c r="B752" s="12" t="s">
        <v>1986</v>
      </c>
      <c r="C752" s="58" t="s">
        <v>105</v>
      </c>
      <c r="D752" s="58" t="s">
        <v>115</v>
      </c>
      <c r="E752" s="58">
        <v>465415</v>
      </c>
      <c r="F752" s="58">
        <v>3903187</v>
      </c>
      <c r="G752" s="58">
        <f>+IF(F752&gt;K752+100000,F752-K752,0)</f>
        <v>2895483</v>
      </c>
      <c r="H752" s="58">
        <v>152168</v>
      </c>
      <c r="I752" s="58">
        <v>0</v>
      </c>
      <c r="J752" s="58">
        <v>3100000</v>
      </c>
      <c r="K752" s="58">
        <v>1007704</v>
      </c>
      <c r="L752" s="12" t="s">
        <v>87</v>
      </c>
      <c r="M752" s="12" t="s">
        <v>89</v>
      </c>
      <c r="N752" s="12" t="s">
        <v>10</v>
      </c>
      <c r="O752" s="12">
        <v>4</v>
      </c>
      <c r="P752" s="12">
        <v>0</v>
      </c>
      <c r="Q752" s="12">
        <v>0</v>
      </c>
      <c r="R752" s="12">
        <v>76130</v>
      </c>
      <c r="S752" s="59">
        <v>3.2602739726027399</v>
      </c>
      <c r="T752" s="59">
        <v>43.715068493150682</v>
      </c>
      <c r="U752" s="12">
        <v>1</v>
      </c>
      <c r="V752" s="12">
        <v>0</v>
      </c>
      <c r="W752" s="12">
        <v>1</v>
      </c>
      <c r="X752" s="12">
        <v>2</v>
      </c>
      <c r="Y752" s="12">
        <v>2</v>
      </c>
      <c r="Z752" s="58">
        <v>128004.51205997592</v>
      </c>
      <c r="AA752" s="58">
        <v>5465000</v>
      </c>
      <c r="AB752" s="58">
        <v>0</v>
      </c>
      <c r="AC752" s="58" t="s">
        <v>17</v>
      </c>
    </row>
    <row r="753" spans="1:29" x14ac:dyDescent="0.3">
      <c r="A753" s="57">
        <v>42666600</v>
      </c>
      <c r="B753" s="12" t="s">
        <v>3280</v>
      </c>
      <c r="C753" s="58" t="s">
        <v>105</v>
      </c>
      <c r="D753" s="58" t="s">
        <v>115</v>
      </c>
      <c r="E753" s="58"/>
      <c r="F753" s="58">
        <v>5848041</v>
      </c>
      <c r="G753" s="58">
        <f>+IF(F753&gt;K753+100000,F753-K753,0)</f>
        <v>3553196</v>
      </c>
      <c r="H753" s="58">
        <v>300567</v>
      </c>
      <c r="I753" s="58">
        <v>0</v>
      </c>
      <c r="J753" s="58">
        <v>4409924</v>
      </c>
      <c r="K753" s="58">
        <v>2294845</v>
      </c>
      <c r="L753" s="12" t="s">
        <v>87</v>
      </c>
      <c r="M753" s="12" t="s">
        <v>89</v>
      </c>
      <c r="N753" s="12" t="s">
        <v>10</v>
      </c>
      <c r="O753" s="12">
        <v>4</v>
      </c>
      <c r="P753" s="12">
        <v>0</v>
      </c>
      <c r="Q753" s="12">
        <v>0</v>
      </c>
      <c r="R753" s="12">
        <v>76111</v>
      </c>
      <c r="S753" s="59">
        <v>5.2493150684931509</v>
      </c>
      <c r="T753" s="59">
        <v>38.449315068493149</v>
      </c>
      <c r="U753" s="12">
        <v>2</v>
      </c>
      <c r="V753" s="12">
        <v>0</v>
      </c>
      <c r="W753" s="12">
        <v>1</v>
      </c>
      <c r="X753" s="12">
        <v>2</v>
      </c>
      <c r="Y753" s="12">
        <v>1</v>
      </c>
      <c r="Z753" s="58">
        <v>128506.17427567752</v>
      </c>
      <c r="AA753" s="58">
        <v>5777000</v>
      </c>
      <c r="AB753" s="58">
        <v>5777000</v>
      </c>
      <c r="AC753" s="58" t="s">
        <v>0</v>
      </c>
    </row>
    <row r="754" spans="1:29" x14ac:dyDescent="0.3">
      <c r="A754" s="57">
        <v>20084844</v>
      </c>
      <c r="B754" s="12" t="s">
        <v>3922</v>
      </c>
      <c r="C754" s="58" t="s">
        <v>105</v>
      </c>
      <c r="D754" s="58" t="s">
        <v>114</v>
      </c>
      <c r="E754" s="58">
        <v>85853</v>
      </c>
      <c r="F754" s="58">
        <v>5587087</v>
      </c>
      <c r="G754" s="58">
        <f>+IF(F754&gt;K754+100000,F754-K754,0)</f>
        <v>1519414</v>
      </c>
      <c r="H754" s="58">
        <v>186886</v>
      </c>
      <c r="I754" s="58">
        <v>0</v>
      </c>
      <c r="J754" s="58">
        <v>0</v>
      </c>
      <c r="K754" s="58">
        <v>4067673</v>
      </c>
      <c r="L754" s="12" t="s">
        <v>88</v>
      </c>
      <c r="M754" s="12" t="s">
        <v>89</v>
      </c>
      <c r="N754" s="12" t="s">
        <v>10</v>
      </c>
      <c r="O754" s="12">
        <v>4</v>
      </c>
      <c r="P754" s="12">
        <v>0</v>
      </c>
      <c r="Q754" s="12">
        <v>0</v>
      </c>
      <c r="R754" s="12">
        <v>76001</v>
      </c>
      <c r="S754" s="59">
        <v>8.3835616438356162</v>
      </c>
      <c r="T754" s="59">
        <v>36.638356164383559</v>
      </c>
      <c r="U754" s="12">
        <v>2</v>
      </c>
      <c r="V754" s="12">
        <v>2</v>
      </c>
      <c r="W754" s="12">
        <v>3</v>
      </c>
      <c r="X754" s="12">
        <v>2</v>
      </c>
      <c r="Y754" s="12">
        <v>3</v>
      </c>
      <c r="Z754" s="58">
        <v>128879.92078376692</v>
      </c>
      <c r="AA754" s="58">
        <v>3285000</v>
      </c>
      <c r="AB754" s="58">
        <v>0</v>
      </c>
      <c r="AC754" s="58" t="s">
        <v>10</v>
      </c>
    </row>
    <row r="755" spans="1:29" x14ac:dyDescent="0.3">
      <c r="A755" s="57">
        <v>2062402604</v>
      </c>
      <c r="B755" s="12" t="s">
        <v>2092</v>
      </c>
      <c r="C755" s="58" t="s">
        <v>105</v>
      </c>
      <c r="D755" s="58" t="s">
        <v>115</v>
      </c>
      <c r="E755" s="58">
        <v>288333</v>
      </c>
      <c r="F755" s="58">
        <v>4000000</v>
      </c>
      <c r="G755" s="58">
        <f>+IF(F755&gt;K755+100000,F755-K755,0)</f>
        <v>2934404</v>
      </c>
      <c r="H755" s="58">
        <v>197385</v>
      </c>
      <c r="I755" s="58">
        <v>0</v>
      </c>
      <c r="J755" s="58">
        <v>2700000</v>
      </c>
      <c r="K755" s="58">
        <v>1065596</v>
      </c>
      <c r="L755" s="12" t="s">
        <v>87</v>
      </c>
      <c r="M755" s="12" t="s">
        <v>89</v>
      </c>
      <c r="N755" s="12" t="s">
        <v>10</v>
      </c>
      <c r="O755" s="12">
        <v>4</v>
      </c>
      <c r="P755" s="12">
        <v>0</v>
      </c>
      <c r="Q755" s="12">
        <v>0</v>
      </c>
      <c r="R755" s="12">
        <v>76130</v>
      </c>
      <c r="S755" s="59">
        <v>3.5205479452054793</v>
      </c>
      <c r="T755" s="59">
        <v>24.271232876712329</v>
      </c>
      <c r="U755" s="12">
        <v>1</v>
      </c>
      <c r="V755" s="12">
        <v>2</v>
      </c>
      <c r="W755" s="12">
        <v>2</v>
      </c>
      <c r="X755" s="12">
        <v>2</v>
      </c>
      <c r="Y755" s="12">
        <v>1</v>
      </c>
      <c r="Z755" s="58">
        <v>129177.4010712374</v>
      </c>
      <c r="AA755" s="58">
        <v>4628000</v>
      </c>
      <c r="AB755" s="58">
        <v>0</v>
      </c>
      <c r="AC755" s="58" t="s">
        <v>10</v>
      </c>
    </row>
    <row r="756" spans="1:29" x14ac:dyDescent="0.3">
      <c r="A756" s="57">
        <v>26806044</v>
      </c>
      <c r="B756" s="12" t="s">
        <v>1920</v>
      </c>
      <c r="C756" s="58" t="s">
        <v>105</v>
      </c>
      <c r="D756" s="58" t="s">
        <v>115</v>
      </c>
      <c r="E756" s="58">
        <v>98589</v>
      </c>
      <c r="F756" s="58">
        <v>3023223</v>
      </c>
      <c r="G756" s="58">
        <f>+IF(F756&gt;K756+100000,F756-K756,0)</f>
        <v>2042775</v>
      </c>
      <c r="H756" s="58">
        <v>168317</v>
      </c>
      <c r="I756" s="58">
        <v>214288</v>
      </c>
      <c r="J756" s="58">
        <v>466605</v>
      </c>
      <c r="K756" s="58">
        <v>980448</v>
      </c>
      <c r="L756" s="12" t="s">
        <v>87</v>
      </c>
      <c r="M756" s="12" t="s">
        <v>89</v>
      </c>
      <c r="N756" s="12" t="s">
        <v>1</v>
      </c>
      <c r="O756" s="12">
        <v>4</v>
      </c>
      <c r="P756" s="12">
        <v>90</v>
      </c>
      <c r="Q756" s="12">
        <v>32</v>
      </c>
      <c r="R756" s="12">
        <v>76130</v>
      </c>
      <c r="S756" s="59">
        <v>3.2602739726027399</v>
      </c>
      <c r="T756" s="59">
        <v>38.794520547945204</v>
      </c>
      <c r="U756" s="12">
        <v>1</v>
      </c>
      <c r="V756" s="12">
        <v>0</v>
      </c>
      <c r="W756" s="12">
        <v>1</v>
      </c>
      <c r="X756" s="12">
        <v>2</v>
      </c>
      <c r="Y756" s="12">
        <v>3</v>
      </c>
      <c r="Z756" s="58">
        <v>130135.37206689645</v>
      </c>
      <c r="AA756" s="58">
        <v>3317000</v>
      </c>
      <c r="AB756" s="58">
        <v>0</v>
      </c>
      <c r="AC756" s="58" t="s">
        <v>10</v>
      </c>
    </row>
    <row r="757" spans="1:29" x14ac:dyDescent="0.3">
      <c r="A757" s="57">
        <v>84242020</v>
      </c>
      <c r="B757" s="12" t="s">
        <v>3659</v>
      </c>
      <c r="C757" s="58" t="s">
        <v>105</v>
      </c>
      <c r="D757" s="58" t="s">
        <v>115</v>
      </c>
      <c r="E757" s="58"/>
      <c r="F757" s="58">
        <v>5078763</v>
      </c>
      <c r="G757" s="58">
        <f>+IF(F757&gt;K757+100000,F757-K757,0)</f>
        <v>2001943</v>
      </c>
      <c r="H757" s="58">
        <v>212225</v>
      </c>
      <c r="I757" s="58">
        <v>0</v>
      </c>
      <c r="J757" s="58">
        <v>0</v>
      </c>
      <c r="K757" s="58">
        <v>3076820</v>
      </c>
      <c r="L757" s="12" t="s">
        <v>88</v>
      </c>
      <c r="M757" s="12" t="s">
        <v>89</v>
      </c>
      <c r="N757" s="12" t="s">
        <v>10</v>
      </c>
      <c r="O757" s="12">
        <v>4</v>
      </c>
      <c r="P757" s="12">
        <v>0</v>
      </c>
      <c r="Q757" s="12">
        <v>0</v>
      </c>
      <c r="R757" s="12">
        <v>13052</v>
      </c>
      <c r="S757" s="59">
        <v>5.7150684931506852</v>
      </c>
      <c r="T757" s="59">
        <v>40.175342465753424</v>
      </c>
      <c r="U757" s="12">
        <v>2</v>
      </c>
      <c r="V757" s="12">
        <v>2</v>
      </c>
      <c r="W757" s="12">
        <v>1</v>
      </c>
      <c r="X757" s="12">
        <v>3</v>
      </c>
      <c r="Y757" s="12">
        <v>3</v>
      </c>
      <c r="Z757" s="58">
        <v>130221.47196755484</v>
      </c>
      <c r="AA757" s="58">
        <v>4943000</v>
      </c>
      <c r="AB757" s="58">
        <v>0</v>
      </c>
      <c r="AC757" s="58" t="s">
        <v>10</v>
      </c>
    </row>
    <row r="758" spans="1:29" x14ac:dyDescent="0.3">
      <c r="A758" s="57">
        <v>2224628242</v>
      </c>
      <c r="B758" s="12" t="s">
        <v>1233</v>
      </c>
      <c r="C758" s="58" t="s">
        <v>105</v>
      </c>
      <c r="D758" s="58" t="s">
        <v>114</v>
      </c>
      <c r="E758" s="58">
        <v>333363</v>
      </c>
      <c r="F758" s="58">
        <v>1895568</v>
      </c>
      <c r="G758" s="58">
        <f>+IF(F758&gt;K758+100000,F758-K758,0)</f>
        <v>1358746</v>
      </c>
      <c r="H758" s="58">
        <v>178479</v>
      </c>
      <c r="I758" s="58">
        <v>0</v>
      </c>
      <c r="J758" s="58">
        <v>0</v>
      </c>
      <c r="K758" s="58">
        <v>536822</v>
      </c>
      <c r="L758" s="12" t="s">
        <v>88</v>
      </c>
      <c r="M758" s="12" t="s">
        <v>89</v>
      </c>
      <c r="N758" s="12" t="s">
        <v>10</v>
      </c>
      <c r="O758" s="12">
        <v>4</v>
      </c>
      <c r="P758" s="12">
        <v>0</v>
      </c>
      <c r="Q758" s="12">
        <v>0</v>
      </c>
      <c r="R758" s="12">
        <v>76130</v>
      </c>
      <c r="S758" s="59">
        <v>1.7616438356164383</v>
      </c>
      <c r="T758" s="59">
        <v>34</v>
      </c>
      <c r="U758" s="12">
        <v>2</v>
      </c>
      <c r="V758" s="12">
        <v>2</v>
      </c>
      <c r="W758" s="12">
        <v>1</v>
      </c>
      <c r="X758" s="12">
        <v>2</v>
      </c>
      <c r="Y758" s="12">
        <v>3</v>
      </c>
      <c r="Z758" s="58">
        <v>130734.77107795395</v>
      </c>
      <c r="AA758" s="58">
        <v>5296000</v>
      </c>
      <c r="AB758" s="58">
        <v>1633000</v>
      </c>
      <c r="AC758" s="58" t="s">
        <v>0</v>
      </c>
    </row>
    <row r="759" spans="1:29" x14ac:dyDescent="0.3">
      <c r="A759" s="57">
        <v>2280880</v>
      </c>
      <c r="B759" s="12" t="s">
        <v>2276</v>
      </c>
      <c r="C759" s="58" t="s">
        <v>105</v>
      </c>
      <c r="D759" s="58" t="s">
        <v>115</v>
      </c>
      <c r="E759" s="58"/>
      <c r="F759" s="58">
        <v>4358650</v>
      </c>
      <c r="G759" s="58">
        <f>+IF(F759&gt;K759+100000,F759-K759,0)</f>
        <v>3170530</v>
      </c>
      <c r="H759" s="58">
        <v>153448</v>
      </c>
      <c r="I759" s="58">
        <v>0</v>
      </c>
      <c r="J759" s="58">
        <v>0</v>
      </c>
      <c r="K759" s="58">
        <v>1188120</v>
      </c>
      <c r="L759" s="12" t="s">
        <v>88</v>
      </c>
      <c r="M759" s="12" t="s">
        <v>89</v>
      </c>
      <c r="N759" s="12" t="s">
        <v>10</v>
      </c>
      <c r="O759" s="12">
        <v>4</v>
      </c>
      <c r="P759" s="12">
        <v>0</v>
      </c>
      <c r="Q759" s="12">
        <v>0</v>
      </c>
      <c r="R759" s="12">
        <v>68307</v>
      </c>
      <c r="S759" s="59">
        <v>3.0684931506849313</v>
      </c>
      <c r="T759" s="59">
        <v>45.12054794520548</v>
      </c>
      <c r="U759" s="12">
        <v>1</v>
      </c>
      <c r="V759" s="12">
        <v>2</v>
      </c>
      <c r="W759" s="12">
        <v>1</v>
      </c>
      <c r="X759" s="12">
        <v>2</v>
      </c>
      <c r="Y759" s="12">
        <v>1</v>
      </c>
      <c r="Z759" s="58">
        <v>131155.42623443922</v>
      </c>
      <c r="AA759" s="58">
        <v>3343000</v>
      </c>
      <c r="AB759" s="58">
        <v>2417000</v>
      </c>
      <c r="AC759" s="58" t="s">
        <v>0</v>
      </c>
    </row>
    <row r="760" spans="1:29" x14ac:dyDescent="0.3">
      <c r="A760" s="57">
        <v>48086002</v>
      </c>
      <c r="B760" s="12" t="s">
        <v>1485</v>
      </c>
      <c r="C760" s="58" t="s">
        <v>105</v>
      </c>
      <c r="D760" s="58" t="s">
        <v>115</v>
      </c>
      <c r="E760" s="58">
        <v>520270</v>
      </c>
      <c r="F760" s="58">
        <v>3353634</v>
      </c>
      <c r="G760" s="58">
        <f>+IF(F760&gt;K760+100000,F760-K760,0)</f>
        <v>2650856</v>
      </c>
      <c r="H760" s="58">
        <v>131383</v>
      </c>
      <c r="I760" s="58">
        <v>0</v>
      </c>
      <c r="J760" s="58">
        <v>0</v>
      </c>
      <c r="K760" s="58">
        <v>702778</v>
      </c>
      <c r="L760" s="12" t="s">
        <v>88</v>
      </c>
      <c r="M760" s="12" t="s">
        <v>89</v>
      </c>
      <c r="N760" s="12" t="s">
        <v>10</v>
      </c>
      <c r="O760" s="12">
        <v>4</v>
      </c>
      <c r="P760" s="12">
        <v>0</v>
      </c>
      <c r="Q760" s="12">
        <v>0</v>
      </c>
      <c r="R760" s="12">
        <v>52001</v>
      </c>
      <c r="S760" s="59">
        <v>2.2246575342465755</v>
      </c>
      <c r="T760" s="59">
        <v>36.676712328767124</v>
      </c>
      <c r="U760" s="12">
        <v>2</v>
      </c>
      <c r="V760" s="12">
        <v>0</v>
      </c>
      <c r="W760" s="12">
        <v>2</v>
      </c>
      <c r="X760" s="12">
        <v>2</v>
      </c>
      <c r="Y760" s="12">
        <v>1</v>
      </c>
      <c r="Z760" s="58">
        <v>131163.50341421814</v>
      </c>
      <c r="AA760" s="58">
        <v>5649000</v>
      </c>
      <c r="AB760" s="58">
        <v>0</v>
      </c>
      <c r="AC760" s="58" t="s">
        <v>10</v>
      </c>
    </row>
    <row r="761" spans="1:29" x14ac:dyDescent="0.3">
      <c r="A761" s="57">
        <v>2006028208</v>
      </c>
      <c r="B761" s="12" t="s">
        <v>3190</v>
      </c>
      <c r="C761" s="58" t="s">
        <v>105</v>
      </c>
      <c r="D761" s="58" t="s">
        <v>115</v>
      </c>
      <c r="E761" s="58"/>
      <c r="F761" s="58">
        <v>6024560</v>
      </c>
      <c r="G761" s="58">
        <f>+IF(F761&gt;K761+100000,F761-K761,0)</f>
        <v>3855300</v>
      </c>
      <c r="H761" s="58">
        <v>173216</v>
      </c>
      <c r="I761" s="58">
        <v>0</v>
      </c>
      <c r="J761" s="58">
        <v>0</v>
      </c>
      <c r="K761" s="58">
        <v>2169260</v>
      </c>
      <c r="L761" s="12" t="s">
        <v>88</v>
      </c>
      <c r="M761" s="12" t="s">
        <v>89</v>
      </c>
      <c r="N761" s="12" t="s">
        <v>10</v>
      </c>
      <c r="O761" s="12">
        <v>4</v>
      </c>
      <c r="P761" s="12">
        <v>0</v>
      </c>
      <c r="Q761" s="12">
        <v>0</v>
      </c>
      <c r="R761" s="12">
        <v>68307</v>
      </c>
      <c r="S761" s="59">
        <v>6.0465753424657533</v>
      </c>
      <c r="T761" s="59">
        <v>32.419178082191777</v>
      </c>
      <c r="U761" s="12">
        <v>1</v>
      </c>
      <c r="V761" s="12">
        <v>2</v>
      </c>
      <c r="W761" s="12">
        <v>3</v>
      </c>
      <c r="X761" s="12">
        <v>2</v>
      </c>
      <c r="Y761" s="12">
        <v>3</v>
      </c>
      <c r="Z761" s="58">
        <v>131547.75476041721</v>
      </c>
      <c r="AA761" s="58">
        <v>3353000</v>
      </c>
      <c r="AB761" s="58">
        <v>0</v>
      </c>
      <c r="AC761" s="58" t="s">
        <v>10</v>
      </c>
    </row>
    <row r="762" spans="1:29" x14ac:dyDescent="0.3">
      <c r="A762" s="57">
        <v>40422886</v>
      </c>
      <c r="B762" s="12" t="s">
        <v>2576</v>
      </c>
      <c r="C762" s="58" t="s">
        <v>105</v>
      </c>
      <c r="D762" s="58" t="s">
        <v>115</v>
      </c>
      <c r="E762" s="58">
        <v>1791</v>
      </c>
      <c r="F762" s="58">
        <v>4110134</v>
      </c>
      <c r="G762" s="58">
        <f>+IF(F762&gt;K762+100000,F762-K762,0)</f>
        <v>2737870</v>
      </c>
      <c r="H762" s="58">
        <v>123726</v>
      </c>
      <c r="I762" s="58">
        <v>0</v>
      </c>
      <c r="J762" s="58">
        <v>3600000</v>
      </c>
      <c r="K762" s="58">
        <v>1372264</v>
      </c>
      <c r="L762" s="12" t="s">
        <v>87</v>
      </c>
      <c r="M762" s="12" t="s">
        <v>89</v>
      </c>
      <c r="N762" s="12" t="s">
        <v>10</v>
      </c>
      <c r="O762" s="12">
        <v>4</v>
      </c>
      <c r="P762" s="12">
        <v>0</v>
      </c>
      <c r="Q762" s="12">
        <v>0</v>
      </c>
      <c r="R762" s="12">
        <v>76130</v>
      </c>
      <c r="S762" s="59">
        <v>4.5835616438356164</v>
      </c>
      <c r="T762" s="59">
        <v>44.534246575342465</v>
      </c>
      <c r="U762" s="12">
        <v>2</v>
      </c>
      <c r="V762" s="12">
        <v>0</v>
      </c>
      <c r="W762" s="12">
        <v>1</v>
      </c>
      <c r="X762" s="12">
        <v>2</v>
      </c>
      <c r="Y762" s="12">
        <v>1</v>
      </c>
      <c r="Z762" s="58">
        <v>131593.5007751924</v>
      </c>
      <c r="AA762" s="58">
        <v>3411000</v>
      </c>
      <c r="AB762" s="58">
        <v>0</v>
      </c>
      <c r="AC762" s="58" t="s">
        <v>10</v>
      </c>
    </row>
    <row r="763" spans="1:29" x14ac:dyDescent="0.3">
      <c r="A763" s="57">
        <v>20448082</v>
      </c>
      <c r="B763" s="12" t="s">
        <v>2511</v>
      </c>
      <c r="C763" s="58" t="s">
        <v>105</v>
      </c>
      <c r="D763" s="58" t="s">
        <v>115</v>
      </c>
      <c r="E763" s="58">
        <v>4550</v>
      </c>
      <c r="F763" s="58">
        <v>3556695</v>
      </c>
      <c r="G763" s="58">
        <f>+IF(F763&gt;K763+100000,F763-K763,0)</f>
        <v>2218282</v>
      </c>
      <c r="H763" s="58">
        <v>142213</v>
      </c>
      <c r="I763" s="58">
        <v>0</v>
      </c>
      <c r="J763" s="58">
        <v>2690000</v>
      </c>
      <c r="K763" s="58">
        <v>1338413</v>
      </c>
      <c r="L763" s="12" t="s">
        <v>87</v>
      </c>
      <c r="M763" s="12" t="s">
        <v>89</v>
      </c>
      <c r="N763" s="12" t="s">
        <v>10</v>
      </c>
      <c r="O763" s="12">
        <v>4</v>
      </c>
      <c r="P763" s="12">
        <v>0</v>
      </c>
      <c r="Q763" s="12">
        <v>0</v>
      </c>
      <c r="R763" s="12">
        <v>76130</v>
      </c>
      <c r="S763" s="59">
        <v>4.5013698630136982</v>
      </c>
      <c r="T763" s="59">
        <v>38.698630136986303</v>
      </c>
      <c r="U763" s="12">
        <v>2</v>
      </c>
      <c r="V763" s="12">
        <v>0</v>
      </c>
      <c r="W763" s="12">
        <v>1</v>
      </c>
      <c r="X763" s="12">
        <v>2</v>
      </c>
      <c r="Y763" s="12">
        <v>3</v>
      </c>
      <c r="Z763" s="58">
        <v>131617.5414616559</v>
      </c>
      <c r="AA763" s="58">
        <v>4504000</v>
      </c>
      <c r="AB763" s="58">
        <v>1850000</v>
      </c>
      <c r="AC763" s="58" t="s">
        <v>22</v>
      </c>
    </row>
    <row r="764" spans="1:29" x14ac:dyDescent="0.3">
      <c r="A764" s="57">
        <v>44202044</v>
      </c>
      <c r="B764" s="12" t="s">
        <v>2458</v>
      </c>
      <c r="C764" s="58" t="s">
        <v>105</v>
      </c>
      <c r="D764" s="58" t="s">
        <v>30</v>
      </c>
      <c r="E764" s="58">
        <v>1157217</v>
      </c>
      <c r="F764" s="58">
        <v>7763302</v>
      </c>
      <c r="G764" s="58">
        <f>+IF(F764&gt;K764+100000,F764-K764,0)</f>
        <v>6457434</v>
      </c>
      <c r="H764" s="58">
        <v>258537</v>
      </c>
      <c r="I764" s="58">
        <v>0</v>
      </c>
      <c r="J764" s="58">
        <v>3255433</v>
      </c>
      <c r="K764" s="58">
        <v>1305868</v>
      </c>
      <c r="L764" s="12" t="s">
        <v>87</v>
      </c>
      <c r="M764" s="12" t="s">
        <v>89</v>
      </c>
      <c r="N764" s="12" t="s">
        <v>10</v>
      </c>
      <c r="O764" s="12">
        <v>4</v>
      </c>
      <c r="P764" s="12">
        <v>0</v>
      </c>
      <c r="Q764" s="12">
        <v>0</v>
      </c>
      <c r="R764" s="12">
        <v>5631</v>
      </c>
      <c r="S764" s="59">
        <v>4.3452054794520549</v>
      </c>
      <c r="T764" s="59">
        <v>43.824657534246576</v>
      </c>
      <c r="U764" s="12">
        <v>2</v>
      </c>
      <c r="V764" s="12">
        <v>2</v>
      </c>
      <c r="W764" s="12">
        <v>3</v>
      </c>
      <c r="X764" s="12">
        <v>2</v>
      </c>
      <c r="Y764" s="12">
        <v>1</v>
      </c>
      <c r="Z764" s="58">
        <v>132362.85632679216</v>
      </c>
      <c r="AA764" s="58">
        <v>4927000</v>
      </c>
      <c r="AB764" s="58">
        <v>4927000</v>
      </c>
      <c r="AC764" s="58" t="s">
        <v>0</v>
      </c>
    </row>
    <row r="765" spans="1:29" x14ac:dyDescent="0.3">
      <c r="A765" s="57">
        <v>4206608</v>
      </c>
      <c r="B765" s="12" t="s">
        <v>1389</v>
      </c>
      <c r="C765" s="58" t="s">
        <v>105</v>
      </c>
      <c r="D765" s="58" t="s">
        <v>114</v>
      </c>
      <c r="E765" s="58"/>
      <c r="F765" s="58">
        <v>2172371</v>
      </c>
      <c r="G765" s="58">
        <f>+IF(F765&gt;K765+100000,F765-K765,0)</f>
        <v>1531703</v>
      </c>
      <c r="H765" s="58">
        <v>88849</v>
      </c>
      <c r="I765" s="58">
        <v>0</v>
      </c>
      <c r="J765" s="58">
        <v>80490</v>
      </c>
      <c r="K765" s="58">
        <v>640668</v>
      </c>
      <c r="L765" s="12" t="s">
        <v>87</v>
      </c>
      <c r="M765" s="12" t="s">
        <v>89</v>
      </c>
      <c r="N765" s="12" t="s">
        <v>10</v>
      </c>
      <c r="O765" s="12">
        <v>4</v>
      </c>
      <c r="P765" s="12">
        <v>0</v>
      </c>
      <c r="Q765" s="12">
        <v>0</v>
      </c>
      <c r="R765" s="12">
        <v>76130</v>
      </c>
      <c r="S765" s="59">
        <v>2.010958904109589</v>
      </c>
      <c r="T765" s="59">
        <v>50.668493150684931</v>
      </c>
      <c r="U765" s="12">
        <v>1</v>
      </c>
      <c r="V765" s="12">
        <v>2</v>
      </c>
      <c r="W765" s="12">
        <v>2</v>
      </c>
      <c r="X765" s="12">
        <v>2</v>
      </c>
      <c r="Y765" s="12">
        <v>1</v>
      </c>
      <c r="Z765" s="58">
        <v>132531.26836394009</v>
      </c>
      <c r="AA765" s="58">
        <v>4151000</v>
      </c>
      <c r="AB765" s="58">
        <v>4151000</v>
      </c>
      <c r="AC765" s="58" t="s">
        <v>0</v>
      </c>
    </row>
    <row r="766" spans="1:29" x14ac:dyDescent="0.3">
      <c r="A766" s="57">
        <v>2006044848</v>
      </c>
      <c r="B766" s="12" t="s">
        <v>3155</v>
      </c>
      <c r="C766" s="58" t="s">
        <v>105</v>
      </c>
      <c r="D766" s="58" t="s">
        <v>30</v>
      </c>
      <c r="E766" s="58"/>
      <c r="F766" s="58">
        <v>7417125</v>
      </c>
      <c r="G766" s="58">
        <f>+IF(F766&gt;K766+100000,F766-K766,0)</f>
        <v>5304681</v>
      </c>
      <c r="H766" s="58">
        <v>197961</v>
      </c>
      <c r="I766" s="58">
        <v>52945</v>
      </c>
      <c r="J766" s="58">
        <v>2300000</v>
      </c>
      <c r="K766" s="58">
        <v>2112444</v>
      </c>
      <c r="L766" s="12" t="s">
        <v>87</v>
      </c>
      <c r="M766" s="12" t="s">
        <v>89</v>
      </c>
      <c r="N766" s="12" t="s">
        <v>17</v>
      </c>
      <c r="O766" s="12">
        <v>4</v>
      </c>
      <c r="P766" s="12">
        <v>60</v>
      </c>
      <c r="Q766" s="12">
        <v>61</v>
      </c>
      <c r="R766" s="12">
        <v>68307</v>
      </c>
      <c r="S766" s="59">
        <v>6.7178082191780826</v>
      </c>
      <c r="T766" s="59">
        <v>28.235616438356164</v>
      </c>
      <c r="U766" s="12">
        <v>2</v>
      </c>
      <c r="V766" s="12">
        <v>2</v>
      </c>
      <c r="W766" s="12">
        <v>2</v>
      </c>
      <c r="X766" s="12">
        <v>2</v>
      </c>
      <c r="Y766" s="12">
        <v>3</v>
      </c>
      <c r="Z766" s="58">
        <v>132599.15264969948</v>
      </c>
      <c r="AA766" s="58">
        <v>5961000</v>
      </c>
      <c r="AB766" s="58">
        <v>2039000</v>
      </c>
      <c r="AC766" s="58" t="s">
        <v>0</v>
      </c>
    </row>
    <row r="767" spans="1:29" x14ac:dyDescent="0.3">
      <c r="A767" s="57">
        <v>26804064</v>
      </c>
      <c r="B767" s="12" t="s">
        <v>3845</v>
      </c>
      <c r="C767" s="58" t="s">
        <v>105</v>
      </c>
      <c r="D767" s="58" t="s">
        <v>30</v>
      </c>
      <c r="E767" s="58"/>
      <c r="F767" s="58">
        <v>9399808</v>
      </c>
      <c r="G767" s="58">
        <f>+IF(F767&gt;K767+100000,F767-K767,0)</f>
        <v>5729573</v>
      </c>
      <c r="H767" s="58">
        <v>252401</v>
      </c>
      <c r="I767" s="58">
        <v>0</v>
      </c>
      <c r="J767" s="58">
        <v>1100000</v>
      </c>
      <c r="K767" s="58">
        <v>3670235</v>
      </c>
      <c r="L767" s="12" t="s">
        <v>87</v>
      </c>
      <c r="M767" s="12" t="s">
        <v>89</v>
      </c>
      <c r="N767" s="12" t="s">
        <v>10</v>
      </c>
      <c r="O767" s="12">
        <v>4</v>
      </c>
      <c r="P767" s="12">
        <v>0</v>
      </c>
      <c r="Q767" s="12">
        <v>0</v>
      </c>
      <c r="R767" s="12">
        <v>76130</v>
      </c>
      <c r="S767" s="59">
        <v>6.8849315068493153</v>
      </c>
      <c r="T767" s="59">
        <v>60.282191780821918</v>
      </c>
      <c r="U767" s="12">
        <v>1</v>
      </c>
      <c r="V767" s="12">
        <v>0</v>
      </c>
      <c r="W767" s="12">
        <v>1</v>
      </c>
      <c r="X767" s="12">
        <v>2</v>
      </c>
      <c r="Y767" s="12">
        <v>3</v>
      </c>
      <c r="Z767" s="58">
        <v>133956.06395847851</v>
      </c>
      <c r="AA767" s="58">
        <v>6022000</v>
      </c>
      <c r="AB767" s="58">
        <v>0</v>
      </c>
      <c r="AC767" s="58" t="s">
        <v>10</v>
      </c>
    </row>
    <row r="768" spans="1:29" x14ac:dyDescent="0.3">
      <c r="A768" s="57">
        <v>80046002</v>
      </c>
      <c r="B768" s="12" t="s">
        <v>4158</v>
      </c>
      <c r="C768" s="58" t="s">
        <v>105</v>
      </c>
      <c r="D768" s="58" t="s">
        <v>30</v>
      </c>
      <c r="E768" s="58">
        <v>129688</v>
      </c>
      <c r="F768" s="58">
        <v>11174933</v>
      </c>
      <c r="G768" s="58">
        <f>+IF(F768&gt;K768+100000,F768-K768,0)</f>
        <v>5388176</v>
      </c>
      <c r="H768" s="58">
        <v>336395</v>
      </c>
      <c r="I768" s="58">
        <v>0</v>
      </c>
      <c r="J768" s="58">
        <v>5860077</v>
      </c>
      <c r="K768" s="58">
        <v>5786757</v>
      </c>
      <c r="L768" s="12" t="s">
        <v>87</v>
      </c>
      <c r="M768" s="12" t="s">
        <v>89</v>
      </c>
      <c r="N768" s="12" t="s">
        <v>10</v>
      </c>
      <c r="O768" s="12">
        <v>4</v>
      </c>
      <c r="P768" s="12">
        <v>0</v>
      </c>
      <c r="Q768" s="12">
        <v>0</v>
      </c>
      <c r="R768" s="12">
        <v>73001</v>
      </c>
      <c r="S768" s="59">
        <v>7.4712328767123291</v>
      </c>
      <c r="T768" s="59">
        <v>44.545205479452058</v>
      </c>
      <c r="U768" s="12">
        <v>1</v>
      </c>
      <c r="V768" s="12">
        <v>0</v>
      </c>
      <c r="W768" s="12">
        <v>4</v>
      </c>
      <c r="X768" s="12">
        <v>2</v>
      </c>
      <c r="Y768" s="12">
        <v>2</v>
      </c>
      <c r="Z768" s="58">
        <v>134556.66404597083</v>
      </c>
      <c r="AA768" s="58">
        <v>6049000</v>
      </c>
      <c r="AB768" s="58">
        <v>6049000</v>
      </c>
      <c r="AC768" s="58" t="s">
        <v>0</v>
      </c>
    </row>
    <row r="769" spans="1:29" x14ac:dyDescent="0.3">
      <c r="A769" s="57">
        <v>2222226028</v>
      </c>
      <c r="B769" s="12" t="s">
        <v>2009</v>
      </c>
      <c r="C769" s="58" t="s">
        <v>105</v>
      </c>
      <c r="D769" s="58" t="s">
        <v>30</v>
      </c>
      <c r="E769" s="58">
        <v>1009999</v>
      </c>
      <c r="F769" s="58">
        <v>6909782</v>
      </c>
      <c r="G769" s="58">
        <f>+IF(F769&gt;K769+100000,F769-K769,0)</f>
        <v>5890359</v>
      </c>
      <c r="H769" s="58">
        <v>187840</v>
      </c>
      <c r="I769" s="58">
        <v>0</v>
      </c>
      <c r="J769" s="58">
        <v>1111016</v>
      </c>
      <c r="K769" s="58">
        <v>1019423</v>
      </c>
      <c r="L769" s="12" t="s">
        <v>87</v>
      </c>
      <c r="M769" s="12" t="s">
        <v>89</v>
      </c>
      <c r="N769" s="12" t="s">
        <v>10</v>
      </c>
      <c r="O769" s="12">
        <v>4</v>
      </c>
      <c r="P769" s="12">
        <v>0</v>
      </c>
      <c r="Q769" s="12">
        <v>0</v>
      </c>
      <c r="R769" s="12">
        <v>76130</v>
      </c>
      <c r="S769" s="59">
        <v>3.3095890410958906</v>
      </c>
      <c r="T769" s="59">
        <v>29.665753424657535</v>
      </c>
      <c r="U769" s="12">
        <v>2</v>
      </c>
      <c r="V769" s="12">
        <v>0</v>
      </c>
      <c r="W769" s="12">
        <v>1</v>
      </c>
      <c r="X769" s="12">
        <v>2</v>
      </c>
      <c r="Y769" s="12">
        <v>3</v>
      </c>
      <c r="Z769" s="58">
        <v>136098.76566176178</v>
      </c>
      <c r="AA769" s="58">
        <v>3469000</v>
      </c>
      <c r="AB769" s="58">
        <v>0</v>
      </c>
      <c r="AC769" s="58" t="s">
        <v>10</v>
      </c>
    </row>
    <row r="770" spans="1:29" x14ac:dyDescent="0.3">
      <c r="A770" s="57">
        <v>28262880</v>
      </c>
      <c r="B770" s="12" t="s">
        <v>3729</v>
      </c>
      <c r="C770" s="58" t="s">
        <v>105</v>
      </c>
      <c r="D770" s="58" t="s">
        <v>115</v>
      </c>
      <c r="E770" s="58"/>
      <c r="F770" s="58">
        <v>6324710</v>
      </c>
      <c r="G770" s="58">
        <f>+IF(F770&gt;K770+100000,F770-K770,0)</f>
        <v>3103190</v>
      </c>
      <c r="H770" s="58">
        <v>277146</v>
      </c>
      <c r="I770" s="58">
        <v>0</v>
      </c>
      <c r="J770" s="58">
        <v>0</v>
      </c>
      <c r="K770" s="58">
        <v>3221520</v>
      </c>
      <c r="L770" s="12" t="s">
        <v>88</v>
      </c>
      <c r="M770" s="12" t="s">
        <v>89</v>
      </c>
      <c r="N770" s="12" t="s">
        <v>10</v>
      </c>
      <c r="O770" s="12">
        <v>4</v>
      </c>
      <c r="P770" s="12">
        <v>0</v>
      </c>
      <c r="Q770" s="12">
        <v>0</v>
      </c>
      <c r="R770" s="12">
        <v>68307</v>
      </c>
      <c r="S770" s="59">
        <v>10.797260273972602</v>
      </c>
      <c r="T770" s="59">
        <v>41.336986301369862</v>
      </c>
      <c r="U770" s="12">
        <v>2</v>
      </c>
      <c r="V770" s="12">
        <v>2</v>
      </c>
      <c r="W770" s="12">
        <v>3</v>
      </c>
      <c r="X770" s="12">
        <v>2</v>
      </c>
      <c r="Y770" s="12">
        <v>1</v>
      </c>
      <c r="Z770" s="58">
        <v>137639.66241392409</v>
      </c>
      <c r="AA770" s="58">
        <v>3782000</v>
      </c>
      <c r="AB770" s="58">
        <v>0</v>
      </c>
      <c r="AC770" s="58" t="s">
        <v>10</v>
      </c>
    </row>
    <row r="771" spans="1:29" x14ac:dyDescent="0.3">
      <c r="A771" s="57">
        <v>84486088</v>
      </c>
      <c r="B771" s="12" t="s">
        <v>3287</v>
      </c>
      <c r="C771" s="58" t="s">
        <v>105</v>
      </c>
      <c r="D771" s="58" t="s">
        <v>115</v>
      </c>
      <c r="E771" s="58"/>
      <c r="F771" s="58">
        <v>4555501</v>
      </c>
      <c r="G771" s="58">
        <f>+IF(F771&gt;K771+100000,F771-K771,0)</f>
        <v>2242732</v>
      </c>
      <c r="H771" s="58">
        <v>289531</v>
      </c>
      <c r="I771" s="58">
        <v>0</v>
      </c>
      <c r="J771" s="58">
        <v>1550000</v>
      </c>
      <c r="K771" s="58">
        <v>2312769</v>
      </c>
      <c r="L771" s="12" t="s">
        <v>87</v>
      </c>
      <c r="M771" s="12" t="s">
        <v>89</v>
      </c>
      <c r="N771" s="12" t="s">
        <v>10</v>
      </c>
      <c r="O771" s="12">
        <v>4</v>
      </c>
      <c r="P771" s="12">
        <v>0</v>
      </c>
      <c r="Q771" s="12">
        <v>0</v>
      </c>
      <c r="R771" s="12">
        <v>8638</v>
      </c>
      <c r="S771" s="59">
        <v>6.3835616438356162</v>
      </c>
      <c r="T771" s="59">
        <v>47.202739726027396</v>
      </c>
      <c r="U771" s="12">
        <v>1</v>
      </c>
      <c r="V771" s="12">
        <v>1</v>
      </c>
      <c r="W771" s="12">
        <v>1</v>
      </c>
      <c r="X771" s="12">
        <v>3</v>
      </c>
      <c r="Y771" s="12">
        <v>3</v>
      </c>
      <c r="Z771" s="58">
        <v>138875.7754601893</v>
      </c>
      <c r="AA771" s="58">
        <v>5510000</v>
      </c>
      <c r="AB771" s="58">
        <v>960000</v>
      </c>
      <c r="AC771" s="58" t="s">
        <v>22</v>
      </c>
    </row>
    <row r="772" spans="1:29" x14ac:dyDescent="0.3">
      <c r="A772" s="57">
        <v>2044028660</v>
      </c>
      <c r="B772" s="12" t="s">
        <v>2878</v>
      </c>
      <c r="C772" s="58" t="s">
        <v>105</v>
      </c>
      <c r="D772" s="58" t="s">
        <v>115</v>
      </c>
      <c r="E772" s="58"/>
      <c r="F772" s="58">
        <v>4094423</v>
      </c>
      <c r="G772" s="58">
        <f>+IF(F772&gt;K772+100000,F772-K772,0)</f>
        <v>2408303</v>
      </c>
      <c r="H772" s="58">
        <v>177766</v>
      </c>
      <c r="I772" s="58">
        <v>0</v>
      </c>
      <c r="J772" s="58">
        <v>3453050</v>
      </c>
      <c r="K772" s="58">
        <v>1686120</v>
      </c>
      <c r="L772" s="12" t="s">
        <v>87</v>
      </c>
      <c r="M772" s="12" t="s">
        <v>89</v>
      </c>
      <c r="N772" s="12" t="s">
        <v>10</v>
      </c>
      <c r="O772" s="12">
        <v>4</v>
      </c>
      <c r="P772" s="12">
        <v>0</v>
      </c>
      <c r="Q772" s="12">
        <v>0</v>
      </c>
      <c r="R772" s="12">
        <v>13052</v>
      </c>
      <c r="S772" s="59">
        <v>3.3671232876712329</v>
      </c>
      <c r="T772" s="59">
        <v>32.824657534246576</v>
      </c>
      <c r="U772" s="12">
        <v>1</v>
      </c>
      <c r="V772" s="12">
        <v>2</v>
      </c>
      <c r="W772" s="12">
        <v>1</v>
      </c>
      <c r="X772" s="12">
        <v>2</v>
      </c>
      <c r="Y772" s="12">
        <v>3</v>
      </c>
      <c r="Z772" s="58">
        <v>139161.26471674547</v>
      </c>
      <c r="AA772" s="58">
        <v>6256000</v>
      </c>
      <c r="AB772" s="58">
        <v>0</v>
      </c>
      <c r="AC772" s="58" t="s">
        <v>10</v>
      </c>
    </row>
    <row r="773" spans="1:29" x14ac:dyDescent="0.3">
      <c r="A773" s="57">
        <v>2224804284</v>
      </c>
      <c r="B773" s="12" t="s">
        <v>2572</v>
      </c>
      <c r="C773" s="58" t="s">
        <v>105</v>
      </c>
      <c r="D773" s="58" t="s">
        <v>30</v>
      </c>
      <c r="E773" s="58">
        <v>2465916</v>
      </c>
      <c r="F773" s="58">
        <v>9613956</v>
      </c>
      <c r="G773" s="58">
        <f>+IF(F773&gt;K773+100000,F773-K773,0)</f>
        <v>8241692</v>
      </c>
      <c r="H773" s="58">
        <v>321239</v>
      </c>
      <c r="I773" s="58">
        <v>0</v>
      </c>
      <c r="J773" s="58">
        <v>3400000</v>
      </c>
      <c r="K773" s="58">
        <v>1372264</v>
      </c>
      <c r="L773" s="12" t="s">
        <v>87</v>
      </c>
      <c r="M773" s="12" t="s">
        <v>89</v>
      </c>
      <c r="N773" s="12" t="s">
        <v>10</v>
      </c>
      <c r="O773" s="12">
        <v>4</v>
      </c>
      <c r="P773" s="12">
        <v>0</v>
      </c>
      <c r="Q773" s="12">
        <v>0</v>
      </c>
      <c r="R773" s="12">
        <v>76275</v>
      </c>
      <c r="S773" s="59">
        <v>4.5835616438356164</v>
      </c>
      <c r="T773" s="59">
        <v>26.284931506849315</v>
      </c>
      <c r="U773" s="12">
        <v>1</v>
      </c>
      <c r="V773" s="12">
        <v>0</v>
      </c>
      <c r="W773" s="12">
        <v>1</v>
      </c>
      <c r="X773" s="12">
        <v>2</v>
      </c>
      <c r="Y773" s="12">
        <v>1</v>
      </c>
      <c r="Z773" s="58">
        <v>140851.84274079802</v>
      </c>
      <c r="AA773" s="58">
        <v>6332000</v>
      </c>
      <c r="AB773" s="58">
        <v>2188000</v>
      </c>
      <c r="AC773" s="58" t="s">
        <v>22</v>
      </c>
    </row>
    <row r="774" spans="1:29" x14ac:dyDescent="0.3">
      <c r="A774" s="57">
        <v>2064066428</v>
      </c>
      <c r="B774" s="12" t="s">
        <v>1949</v>
      </c>
      <c r="C774" s="58" t="s">
        <v>105</v>
      </c>
      <c r="D774" s="58" t="s">
        <v>114</v>
      </c>
      <c r="E774" s="58">
        <v>485600</v>
      </c>
      <c r="F774" s="58">
        <v>2786437</v>
      </c>
      <c r="G774" s="58">
        <f>+IF(F774&gt;K774+100000,F774-K774,0)</f>
        <v>1793817</v>
      </c>
      <c r="H774" s="58">
        <v>148039</v>
      </c>
      <c r="I774" s="58">
        <v>0</v>
      </c>
      <c r="J774" s="58">
        <v>0</v>
      </c>
      <c r="K774" s="58">
        <v>992620</v>
      </c>
      <c r="L774" s="12" t="s">
        <v>88</v>
      </c>
      <c r="M774" s="12" t="s">
        <v>89</v>
      </c>
      <c r="N774" s="12" t="s">
        <v>10</v>
      </c>
      <c r="O774" s="12">
        <v>4</v>
      </c>
      <c r="P774" s="12">
        <v>0</v>
      </c>
      <c r="Q774" s="12">
        <v>0</v>
      </c>
      <c r="R774" s="12">
        <v>20060</v>
      </c>
      <c r="S774" s="59">
        <v>2.5342465753424657</v>
      </c>
      <c r="T774" s="59">
        <v>27.082191780821919</v>
      </c>
      <c r="U774" s="12">
        <v>1</v>
      </c>
      <c r="V774" s="12">
        <v>2</v>
      </c>
      <c r="W774" s="12">
        <v>1</v>
      </c>
      <c r="X774" s="12">
        <v>3</v>
      </c>
      <c r="Y774" s="12">
        <v>2</v>
      </c>
      <c r="Z774" s="58">
        <v>141585.9095143998</v>
      </c>
      <c r="AA774" s="58">
        <v>6365000</v>
      </c>
      <c r="AB774" s="58">
        <v>0</v>
      </c>
      <c r="AC774" s="58" t="s">
        <v>10</v>
      </c>
    </row>
    <row r="775" spans="1:29" x14ac:dyDescent="0.3">
      <c r="A775" s="57">
        <v>8666606</v>
      </c>
      <c r="B775" s="12" t="s">
        <v>1829</v>
      </c>
      <c r="C775" s="58" t="s">
        <v>105</v>
      </c>
      <c r="D775" s="58" t="s">
        <v>114</v>
      </c>
      <c r="E775" s="58">
        <v>43260</v>
      </c>
      <c r="F775" s="58">
        <v>2318555</v>
      </c>
      <c r="G775" s="58">
        <f>+IF(F775&gt;K775+100000,F775-K775,0)</f>
        <v>1392884</v>
      </c>
      <c r="H775" s="58">
        <v>254327</v>
      </c>
      <c r="I775" s="58">
        <v>0</v>
      </c>
      <c r="J775" s="58">
        <v>0</v>
      </c>
      <c r="K775" s="58">
        <v>925671</v>
      </c>
      <c r="L775" s="12" t="s">
        <v>88</v>
      </c>
      <c r="M775" s="12" t="s">
        <v>89</v>
      </c>
      <c r="N775" s="12" t="s">
        <v>10</v>
      </c>
      <c r="O775" s="12">
        <v>4</v>
      </c>
      <c r="P775" s="12">
        <v>0</v>
      </c>
      <c r="Q775" s="12">
        <v>0</v>
      </c>
      <c r="R775" s="12">
        <v>5001</v>
      </c>
      <c r="S775" s="59">
        <v>2.9753424657534246</v>
      </c>
      <c r="T775" s="59">
        <v>50.553424657534244</v>
      </c>
      <c r="U775" s="12">
        <v>1</v>
      </c>
      <c r="V775" s="12">
        <v>0</v>
      </c>
      <c r="W775" s="12">
        <v>3</v>
      </c>
      <c r="X775" s="12">
        <v>2</v>
      </c>
      <c r="Y775" s="12">
        <v>1</v>
      </c>
      <c r="Z775" s="58">
        <v>141704.88381590383</v>
      </c>
      <c r="AA775" s="58">
        <v>4917000</v>
      </c>
      <c r="AB775" s="58">
        <v>2613000</v>
      </c>
      <c r="AC775" s="58" t="s">
        <v>0</v>
      </c>
    </row>
    <row r="776" spans="1:29" x14ac:dyDescent="0.3">
      <c r="A776" s="57">
        <v>2004802040</v>
      </c>
      <c r="B776" s="12" t="s">
        <v>3681</v>
      </c>
      <c r="C776" s="58" t="s">
        <v>105</v>
      </c>
      <c r="D776" s="58" t="s">
        <v>115</v>
      </c>
      <c r="E776" s="58">
        <v>269105</v>
      </c>
      <c r="F776" s="58">
        <v>7279623</v>
      </c>
      <c r="G776" s="58">
        <f>+IF(F776&gt;K776+100000,F776-K776,0)</f>
        <v>4183106</v>
      </c>
      <c r="H776" s="58">
        <v>264515</v>
      </c>
      <c r="I776" s="58">
        <v>0</v>
      </c>
      <c r="J776" s="58">
        <v>4710418</v>
      </c>
      <c r="K776" s="58">
        <v>3096517</v>
      </c>
      <c r="L776" s="12" t="s">
        <v>87</v>
      </c>
      <c r="M776" s="12" t="s">
        <v>89</v>
      </c>
      <c r="N776" s="12" t="s">
        <v>10</v>
      </c>
      <c r="O776" s="12">
        <v>4</v>
      </c>
      <c r="P776" s="12">
        <v>0</v>
      </c>
      <c r="Q776" s="12">
        <v>0</v>
      </c>
      <c r="R776" s="12">
        <v>5059</v>
      </c>
      <c r="S776" s="59">
        <v>5.5835616438356164</v>
      </c>
      <c r="T776" s="59">
        <v>34.175342465753424</v>
      </c>
      <c r="U776" s="12">
        <v>2</v>
      </c>
      <c r="V776" s="12">
        <v>0</v>
      </c>
      <c r="W776" s="12">
        <v>1</v>
      </c>
      <c r="X776" s="12">
        <v>2</v>
      </c>
      <c r="Y776" s="12">
        <v>1</v>
      </c>
      <c r="Z776" s="58">
        <v>141719.85353772633</v>
      </c>
      <c r="AA776" s="58">
        <v>6161000</v>
      </c>
      <c r="AB776" s="58">
        <v>0</v>
      </c>
      <c r="AC776" s="58" t="s">
        <v>10</v>
      </c>
    </row>
    <row r="777" spans="1:29" x14ac:dyDescent="0.3">
      <c r="A777" s="57">
        <v>2044044084</v>
      </c>
      <c r="B777" s="12" t="s">
        <v>2778</v>
      </c>
      <c r="C777" s="58" t="s">
        <v>105</v>
      </c>
      <c r="D777" s="58" t="s">
        <v>115</v>
      </c>
      <c r="E777" s="58"/>
      <c r="F777" s="58">
        <v>4467797</v>
      </c>
      <c r="G777" s="58">
        <f>+IF(F777&gt;K777+100000,F777-K777,0)</f>
        <v>2904177</v>
      </c>
      <c r="H777" s="58">
        <v>146634</v>
      </c>
      <c r="I777" s="58">
        <v>0</v>
      </c>
      <c r="J777" s="58">
        <v>1196230</v>
      </c>
      <c r="K777" s="58">
        <v>1563620</v>
      </c>
      <c r="L777" s="12" t="s">
        <v>87</v>
      </c>
      <c r="M777" s="12" t="s">
        <v>89</v>
      </c>
      <c r="N777" s="12" t="s">
        <v>10</v>
      </c>
      <c r="O777" s="12">
        <v>4</v>
      </c>
      <c r="P777" s="12">
        <v>0</v>
      </c>
      <c r="Q777" s="12">
        <v>0</v>
      </c>
      <c r="R777" s="12">
        <v>13052</v>
      </c>
      <c r="S777" s="59">
        <v>4.065753424657534</v>
      </c>
      <c r="T777" s="59">
        <v>35.698630136986303</v>
      </c>
      <c r="U777" s="12">
        <v>1</v>
      </c>
      <c r="V777" s="12">
        <v>2</v>
      </c>
      <c r="W777" s="12">
        <v>1</v>
      </c>
      <c r="X777" s="12">
        <v>2</v>
      </c>
      <c r="Y777" s="12">
        <v>3</v>
      </c>
      <c r="Z777" s="58">
        <v>141811.09481355129</v>
      </c>
      <c r="AA777" s="58">
        <v>5881000</v>
      </c>
      <c r="AB777" s="58">
        <v>0</v>
      </c>
      <c r="AC777" s="58" t="s">
        <v>10</v>
      </c>
    </row>
    <row r="778" spans="1:29" x14ac:dyDescent="0.3">
      <c r="A778" s="57">
        <v>20606808</v>
      </c>
      <c r="B778" s="12" t="s">
        <v>3542</v>
      </c>
      <c r="C778" s="58" t="s">
        <v>105</v>
      </c>
      <c r="D778" s="58" t="s">
        <v>114</v>
      </c>
      <c r="E778" s="58">
        <v>86163</v>
      </c>
      <c r="F778" s="58">
        <v>4297763</v>
      </c>
      <c r="G778" s="58">
        <f>+IF(F778&gt;K778+100000,F778-K778,0)</f>
        <v>1376046</v>
      </c>
      <c r="H778" s="58">
        <v>143758</v>
      </c>
      <c r="I778" s="58">
        <v>0</v>
      </c>
      <c r="J778" s="58">
        <v>2420000</v>
      </c>
      <c r="K778" s="58">
        <v>2921717</v>
      </c>
      <c r="L778" s="12" t="s">
        <v>87</v>
      </c>
      <c r="M778" s="12" t="s">
        <v>89</v>
      </c>
      <c r="N778" s="12" t="s">
        <v>10</v>
      </c>
      <c r="O778" s="12">
        <v>4</v>
      </c>
      <c r="P778" s="12">
        <v>0</v>
      </c>
      <c r="Q778" s="12">
        <v>0</v>
      </c>
      <c r="R778" s="12">
        <v>76130</v>
      </c>
      <c r="S778" s="59">
        <v>5.1671232876712327</v>
      </c>
      <c r="T778" s="59">
        <v>41.065753424657537</v>
      </c>
      <c r="U778" s="12">
        <v>2</v>
      </c>
      <c r="V778" s="12">
        <v>2</v>
      </c>
      <c r="W778" s="12">
        <v>2</v>
      </c>
      <c r="X778" s="12">
        <v>2</v>
      </c>
      <c r="Y778" s="12">
        <v>2</v>
      </c>
      <c r="Z778" s="58">
        <v>142319.97628800155</v>
      </c>
      <c r="AA778" s="58">
        <v>6398000</v>
      </c>
      <c r="AB778" s="58">
        <v>0</v>
      </c>
      <c r="AC778" s="58" t="s">
        <v>10</v>
      </c>
    </row>
    <row r="779" spans="1:29" x14ac:dyDescent="0.3">
      <c r="A779" s="57">
        <v>24680002</v>
      </c>
      <c r="B779" s="12" t="s">
        <v>3339</v>
      </c>
      <c r="C779" s="58" t="s">
        <v>105</v>
      </c>
      <c r="D779" s="58" t="s">
        <v>114</v>
      </c>
      <c r="E779" s="58">
        <v>3443</v>
      </c>
      <c r="F779" s="58">
        <v>4380198</v>
      </c>
      <c r="G779" s="58">
        <f>+IF(F779&gt;K779+100000,F779-K779,0)</f>
        <v>1944078</v>
      </c>
      <c r="H779" s="58">
        <v>143758</v>
      </c>
      <c r="I779" s="58">
        <v>0</v>
      </c>
      <c r="J779" s="58">
        <v>0</v>
      </c>
      <c r="K779" s="58">
        <v>2436120</v>
      </c>
      <c r="L779" s="12" t="s">
        <v>88</v>
      </c>
      <c r="M779" s="12" t="s">
        <v>89</v>
      </c>
      <c r="N779" s="12" t="s">
        <v>10</v>
      </c>
      <c r="O779" s="12">
        <v>4</v>
      </c>
      <c r="P779" s="12">
        <v>0</v>
      </c>
      <c r="Q779" s="12">
        <v>0</v>
      </c>
      <c r="R779" s="12">
        <v>68418</v>
      </c>
      <c r="S779" s="59">
        <v>3.0684931506849313</v>
      </c>
      <c r="T779" s="59">
        <v>43.753424657534246</v>
      </c>
      <c r="U779" s="12">
        <v>1</v>
      </c>
      <c r="V779" s="12">
        <v>1</v>
      </c>
      <c r="W779" s="12">
        <v>1</v>
      </c>
      <c r="X779" s="12">
        <v>2</v>
      </c>
      <c r="Y779" s="12">
        <v>3</v>
      </c>
      <c r="Z779" s="58">
        <v>142552.87204989724</v>
      </c>
      <c r="AA779" s="58">
        <v>5547000</v>
      </c>
      <c r="AB779" s="58">
        <v>0</v>
      </c>
      <c r="AC779" s="58" t="s">
        <v>10</v>
      </c>
    </row>
    <row r="780" spans="1:29" x14ac:dyDescent="0.3">
      <c r="A780" s="57">
        <v>2044024006</v>
      </c>
      <c r="B780" s="12" t="s">
        <v>2962</v>
      </c>
      <c r="C780" s="58" t="s">
        <v>105</v>
      </c>
      <c r="D780" s="58" t="s">
        <v>115</v>
      </c>
      <c r="E780" s="58"/>
      <c r="F780" s="58">
        <v>5387955</v>
      </c>
      <c r="G780" s="58">
        <f>+IF(F780&gt;K780+100000,F780-K780,0)</f>
        <v>3582026</v>
      </c>
      <c r="H780" s="58">
        <v>236363</v>
      </c>
      <c r="I780" s="58">
        <v>0</v>
      </c>
      <c r="J780" s="58">
        <v>1300000</v>
      </c>
      <c r="K780" s="58">
        <v>1805929</v>
      </c>
      <c r="L780" s="12" t="s">
        <v>87</v>
      </c>
      <c r="M780" s="12" t="s">
        <v>89</v>
      </c>
      <c r="N780" s="12" t="s">
        <v>10</v>
      </c>
      <c r="O780" s="12">
        <v>4</v>
      </c>
      <c r="P780" s="12">
        <v>0</v>
      </c>
      <c r="Q780" s="12">
        <v>0</v>
      </c>
      <c r="R780" s="12">
        <v>13052</v>
      </c>
      <c r="S780" s="59">
        <v>3.4493150684931506</v>
      </c>
      <c r="T780" s="59">
        <v>28.854794520547944</v>
      </c>
      <c r="U780" s="12">
        <v>2</v>
      </c>
      <c r="V780" s="12">
        <v>3</v>
      </c>
      <c r="W780" s="12">
        <v>1</v>
      </c>
      <c r="X780" s="12">
        <v>3</v>
      </c>
      <c r="Y780" s="12">
        <v>3</v>
      </c>
      <c r="Z780" s="58">
        <v>144098.89849763579</v>
      </c>
      <c r="AA780" s="58">
        <v>5867000</v>
      </c>
      <c r="AB780" s="58">
        <v>0</v>
      </c>
      <c r="AC780" s="58" t="s">
        <v>10</v>
      </c>
    </row>
    <row r="781" spans="1:29" x14ac:dyDescent="0.3">
      <c r="A781" s="57">
        <v>66888282</v>
      </c>
      <c r="B781" s="12" t="s">
        <v>2945</v>
      </c>
      <c r="C781" s="58" t="s">
        <v>105</v>
      </c>
      <c r="D781" s="58" t="s">
        <v>115</v>
      </c>
      <c r="E781" s="58"/>
      <c r="F781" s="58">
        <v>4889762</v>
      </c>
      <c r="G781" s="58">
        <f>+IF(F781&gt;K781+100000,F781-K781,0)</f>
        <v>3100986</v>
      </c>
      <c r="H781" s="58">
        <v>138573</v>
      </c>
      <c r="I781" s="58">
        <v>0</v>
      </c>
      <c r="J781" s="58">
        <v>0</v>
      </c>
      <c r="K781" s="58">
        <v>1788776</v>
      </c>
      <c r="L781" s="12" t="s">
        <v>88</v>
      </c>
      <c r="M781" s="12" t="s">
        <v>89</v>
      </c>
      <c r="N781" s="12" t="s">
        <v>10</v>
      </c>
      <c r="O781" s="12">
        <v>4</v>
      </c>
      <c r="P781" s="12">
        <v>0</v>
      </c>
      <c r="Q781" s="12">
        <v>0</v>
      </c>
      <c r="R781" s="12">
        <v>76275</v>
      </c>
      <c r="S781" s="59">
        <v>6.4219178082191783</v>
      </c>
      <c r="T781" s="59">
        <v>46.331506849315069</v>
      </c>
      <c r="U781" s="12">
        <v>1</v>
      </c>
      <c r="V781" s="12">
        <v>2</v>
      </c>
      <c r="W781" s="12">
        <v>2</v>
      </c>
      <c r="X781" s="12">
        <v>2</v>
      </c>
      <c r="Y781" s="12">
        <v>3</v>
      </c>
      <c r="Z781" s="58">
        <v>144453.58938399734</v>
      </c>
      <c r="AA781" s="58">
        <v>5886000</v>
      </c>
      <c r="AB781" s="58">
        <v>0</v>
      </c>
      <c r="AC781" s="58" t="s">
        <v>10</v>
      </c>
    </row>
    <row r="782" spans="1:29" x14ac:dyDescent="0.3">
      <c r="A782" s="57">
        <v>2082846222</v>
      </c>
      <c r="B782" s="12" t="s">
        <v>1174</v>
      </c>
      <c r="C782" s="58" t="s">
        <v>105</v>
      </c>
      <c r="D782" s="58" t="s">
        <v>114</v>
      </c>
      <c r="E782" s="58">
        <v>198213</v>
      </c>
      <c r="F782" s="58">
        <v>1919242</v>
      </c>
      <c r="G782" s="58">
        <f>+IF(F782&gt;K782+100000,F782-K782,0)</f>
        <v>1461422</v>
      </c>
      <c r="H782" s="58">
        <v>108758</v>
      </c>
      <c r="I782" s="58">
        <v>0</v>
      </c>
      <c r="J782" s="58">
        <v>0</v>
      </c>
      <c r="K782" s="58">
        <v>457820</v>
      </c>
      <c r="L782" s="12" t="s">
        <v>88</v>
      </c>
      <c r="M782" s="12" t="s">
        <v>89</v>
      </c>
      <c r="N782" s="12" t="s">
        <v>10</v>
      </c>
      <c r="O782" s="12">
        <v>4</v>
      </c>
      <c r="P782" s="12">
        <v>0</v>
      </c>
      <c r="Q782" s="12">
        <v>0</v>
      </c>
      <c r="R782" s="12">
        <v>76130</v>
      </c>
      <c r="S782" s="59">
        <v>1.3972602739726028</v>
      </c>
      <c r="T782" s="59">
        <v>35.983561643835614</v>
      </c>
      <c r="U782" s="12">
        <v>1</v>
      </c>
      <c r="V782" s="12">
        <v>2</v>
      </c>
      <c r="W782" s="12">
        <v>1</v>
      </c>
      <c r="X782" s="12">
        <v>2</v>
      </c>
      <c r="Y782" s="12">
        <v>1</v>
      </c>
      <c r="Z782" s="58">
        <v>144965.39034886417</v>
      </c>
      <c r="AA782" s="58">
        <v>3695000</v>
      </c>
      <c r="AB782" s="58">
        <v>259000</v>
      </c>
      <c r="AC782" s="58" t="s">
        <v>0</v>
      </c>
    </row>
    <row r="783" spans="1:29" x14ac:dyDescent="0.3">
      <c r="A783" s="57">
        <v>66066020</v>
      </c>
      <c r="B783" s="12" t="s">
        <v>1068</v>
      </c>
      <c r="C783" s="58" t="s">
        <v>105</v>
      </c>
      <c r="D783" s="58" t="s">
        <v>115</v>
      </c>
      <c r="E783" s="58"/>
      <c r="F783" s="58">
        <v>3102245</v>
      </c>
      <c r="G783" s="58">
        <f>+IF(F783&gt;K783+100000,F783-K783,0)</f>
        <v>2723427</v>
      </c>
      <c r="H783" s="58">
        <v>112724</v>
      </c>
      <c r="I783" s="58">
        <v>0</v>
      </c>
      <c r="J783" s="58">
        <v>2160000</v>
      </c>
      <c r="K783" s="58">
        <v>378818</v>
      </c>
      <c r="L783" s="12" t="s">
        <v>87</v>
      </c>
      <c r="M783" s="12" t="s">
        <v>89</v>
      </c>
      <c r="N783" s="12" t="s">
        <v>10</v>
      </c>
      <c r="O783" s="12">
        <v>4</v>
      </c>
      <c r="P783" s="12">
        <v>0</v>
      </c>
      <c r="Q783" s="12">
        <v>0</v>
      </c>
      <c r="R783" s="12">
        <v>76130</v>
      </c>
      <c r="S783" s="59">
        <v>1.1424657534246576</v>
      </c>
      <c r="T783" s="59">
        <v>43.8</v>
      </c>
      <c r="U783" s="12">
        <v>2</v>
      </c>
      <c r="V783" s="12">
        <v>0</v>
      </c>
      <c r="W783" s="12">
        <v>2</v>
      </c>
      <c r="X783" s="12">
        <v>2</v>
      </c>
      <c r="Y783" s="12">
        <v>1</v>
      </c>
      <c r="Z783" s="58">
        <v>146377.77304238488</v>
      </c>
      <c r="AA783" s="58">
        <v>3731000</v>
      </c>
      <c r="AB783" s="58">
        <v>1920000</v>
      </c>
      <c r="AC783" s="58" t="s">
        <v>0</v>
      </c>
    </row>
    <row r="784" spans="1:29" x14ac:dyDescent="0.3">
      <c r="A784" s="57">
        <v>2240844464</v>
      </c>
      <c r="B784" s="12" t="s">
        <v>3219</v>
      </c>
      <c r="C784" s="58" t="s">
        <v>105</v>
      </c>
      <c r="D784" s="58" t="s">
        <v>115</v>
      </c>
      <c r="E784" s="58"/>
      <c r="F784" s="58">
        <v>5935688</v>
      </c>
      <c r="G784" s="58">
        <f>+IF(F784&gt;K784+100000,F784-K784,0)</f>
        <v>3724568</v>
      </c>
      <c r="H784" s="58">
        <v>173216</v>
      </c>
      <c r="I784" s="58">
        <v>0</v>
      </c>
      <c r="J784" s="58">
        <v>0</v>
      </c>
      <c r="K784" s="58">
        <v>2211120</v>
      </c>
      <c r="L784" s="12" t="s">
        <v>88</v>
      </c>
      <c r="M784" s="12" t="s">
        <v>89</v>
      </c>
      <c r="N784" s="12" t="s">
        <v>10</v>
      </c>
      <c r="O784" s="12">
        <v>4</v>
      </c>
      <c r="P784" s="12">
        <v>0</v>
      </c>
      <c r="Q784" s="12">
        <v>0</v>
      </c>
      <c r="R784" s="12">
        <v>8433</v>
      </c>
      <c r="S784" s="59">
        <v>3.1095890410958904</v>
      </c>
      <c r="T784" s="59">
        <v>30.172602739726027</v>
      </c>
      <c r="U784" s="12">
        <v>1</v>
      </c>
      <c r="V784" s="12">
        <v>2</v>
      </c>
      <c r="W784" s="12">
        <v>2</v>
      </c>
      <c r="X784" s="12">
        <v>2</v>
      </c>
      <c r="Y784" s="12">
        <v>3</v>
      </c>
      <c r="Z784" s="58">
        <v>146901.91757437718</v>
      </c>
      <c r="AA784" s="58">
        <v>5185000</v>
      </c>
      <c r="AB784" s="58">
        <v>0</v>
      </c>
      <c r="AC784" s="58" t="s">
        <v>10</v>
      </c>
    </row>
    <row r="785" spans="1:29" x14ac:dyDescent="0.3">
      <c r="A785" s="57">
        <v>82266844</v>
      </c>
      <c r="B785" s="12" t="s">
        <v>3454</v>
      </c>
      <c r="C785" s="58" t="s">
        <v>105</v>
      </c>
      <c r="D785" s="58" t="s">
        <v>115</v>
      </c>
      <c r="E785" s="58"/>
      <c r="F785" s="58">
        <v>5904168</v>
      </c>
      <c r="G785" s="58">
        <f>+IF(F785&gt;K785+100000,F785-K785,0)</f>
        <v>3172548</v>
      </c>
      <c r="H785" s="58">
        <v>186886</v>
      </c>
      <c r="I785" s="58">
        <v>0</v>
      </c>
      <c r="J785" s="58">
        <v>1240807</v>
      </c>
      <c r="K785" s="58">
        <v>2731620</v>
      </c>
      <c r="L785" s="12" t="s">
        <v>87</v>
      </c>
      <c r="M785" s="12" t="s">
        <v>89</v>
      </c>
      <c r="N785" s="12" t="s">
        <v>10</v>
      </c>
      <c r="O785" s="12">
        <v>4</v>
      </c>
      <c r="P785" s="12">
        <v>0</v>
      </c>
      <c r="Q785" s="12">
        <v>0</v>
      </c>
      <c r="R785" s="12">
        <v>8001</v>
      </c>
      <c r="S785" s="59">
        <v>4.6575342465753424</v>
      </c>
      <c r="T785" s="59">
        <v>53.9972602739726</v>
      </c>
      <c r="U785" s="12">
        <v>1</v>
      </c>
      <c r="V785" s="12">
        <v>2</v>
      </c>
      <c r="W785" s="12">
        <v>2</v>
      </c>
      <c r="X785" s="12">
        <v>2</v>
      </c>
      <c r="Y785" s="12">
        <v>1</v>
      </c>
      <c r="Z785" s="58">
        <v>147994.94933531736</v>
      </c>
      <c r="AA785" s="58">
        <v>4938000</v>
      </c>
      <c r="AB785" s="58">
        <v>0</v>
      </c>
      <c r="AC785" s="58" t="s">
        <v>10</v>
      </c>
    </row>
    <row r="786" spans="1:29" x14ac:dyDescent="0.3">
      <c r="A786" s="57">
        <v>4042260</v>
      </c>
      <c r="B786" s="12" t="s">
        <v>3864</v>
      </c>
      <c r="C786" s="58" t="s">
        <v>105</v>
      </c>
      <c r="D786" s="58" t="s">
        <v>30</v>
      </c>
      <c r="E786" s="58">
        <v>659</v>
      </c>
      <c r="F786" s="58">
        <v>11584276</v>
      </c>
      <c r="G786" s="58">
        <f>+IF(F786&gt;K786+100000,F786-K786,0)</f>
        <v>7837197</v>
      </c>
      <c r="H786" s="58">
        <v>367792</v>
      </c>
      <c r="I786" s="58">
        <v>0</v>
      </c>
      <c r="J786" s="58">
        <v>9500000</v>
      </c>
      <c r="K786" s="58">
        <v>3747079</v>
      </c>
      <c r="L786" s="12" t="s">
        <v>87</v>
      </c>
      <c r="M786" s="12" t="s">
        <v>89</v>
      </c>
      <c r="N786" s="12" t="s">
        <v>10</v>
      </c>
      <c r="O786" s="12">
        <v>4</v>
      </c>
      <c r="P786" s="12">
        <v>0</v>
      </c>
      <c r="Q786" s="12">
        <v>0</v>
      </c>
      <c r="R786" s="12">
        <v>76130</v>
      </c>
      <c r="S786" s="59">
        <v>6.4739726027397264</v>
      </c>
      <c r="T786" s="59">
        <v>37.731506849315068</v>
      </c>
      <c r="U786" s="12">
        <v>1</v>
      </c>
      <c r="V786" s="12">
        <v>0</v>
      </c>
      <c r="W786" s="12">
        <v>2</v>
      </c>
      <c r="X786" s="12">
        <v>2</v>
      </c>
      <c r="Y786" s="12">
        <v>1</v>
      </c>
      <c r="Z786" s="58">
        <v>148225.785947597</v>
      </c>
      <c r="AA786" s="58">
        <v>5369000</v>
      </c>
      <c r="AB786" s="58">
        <v>4574000</v>
      </c>
      <c r="AC786" s="58" t="s">
        <v>0</v>
      </c>
    </row>
    <row r="787" spans="1:29" x14ac:dyDescent="0.3">
      <c r="A787" s="57">
        <v>26808022</v>
      </c>
      <c r="B787" s="12" t="s">
        <v>2016</v>
      </c>
      <c r="C787" s="58" t="s">
        <v>105</v>
      </c>
      <c r="D787" s="58" t="s">
        <v>115</v>
      </c>
      <c r="E787" s="58">
        <v>27793</v>
      </c>
      <c r="F787" s="58">
        <v>3283053</v>
      </c>
      <c r="G787" s="58">
        <f>+IF(F787&gt;K787+100000,F787-K787,0)</f>
        <v>2263630</v>
      </c>
      <c r="H787" s="58">
        <v>127991.99999999999</v>
      </c>
      <c r="I787" s="58">
        <v>0</v>
      </c>
      <c r="J787" s="58">
        <v>2690000</v>
      </c>
      <c r="K787" s="58">
        <v>1019423</v>
      </c>
      <c r="L787" s="12" t="s">
        <v>87</v>
      </c>
      <c r="M787" s="12" t="s">
        <v>89</v>
      </c>
      <c r="N787" s="12" t="s">
        <v>10</v>
      </c>
      <c r="O787" s="12">
        <v>4</v>
      </c>
      <c r="P787" s="12">
        <v>0</v>
      </c>
      <c r="Q787" s="12">
        <v>0</v>
      </c>
      <c r="R787" s="12">
        <v>76130</v>
      </c>
      <c r="S787" s="59">
        <v>3.3095890410958906</v>
      </c>
      <c r="T787" s="59">
        <v>36.531506849315072</v>
      </c>
      <c r="U787" s="12">
        <v>1</v>
      </c>
      <c r="V787" s="12">
        <v>2</v>
      </c>
      <c r="W787" s="12">
        <v>1</v>
      </c>
      <c r="X787" s="12">
        <v>2</v>
      </c>
      <c r="Y787" s="12">
        <v>1</v>
      </c>
      <c r="Z787" s="58">
        <v>148548.42163977402</v>
      </c>
      <c r="AA787" s="58">
        <v>6678000</v>
      </c>
      <c r="AB787" s="58">
        <v>0</v>
      </c>
      <c r="AC787" s="58" t="s">
        <v>10</v>
      </c>
    </row>
    <row r="788" spans="1:29" x14ac:dyDescent="0.3">
      <c r="A788" s="57">
        <v>2224626840</v>
      </c>
      <c r="B788" s="12" t="s">
        <v>3242</v>
      </c>
      <c r="C788" s="58" t="s">
        <v>105</v>
      </c>
      <c r="D788" s="58" t="s">
        <v>115</v>
      </c>
      <c r="E788" s="58"/>
      <c r="F788" s="58">
        <v>6733513</v>
      </c>
      <c r="G788" s="58">
        <f>+IF(F788&gt;K788+100000,F788-K788,0)</f>
        <v>4483736</v>
      </c>
      <c r="H788" s="58">
        <v>185597</v>
      </c>
      <c r="I788" s="58">
        <v>0</v>
      </c>
      <c r="J788" s="58">
        <v>800000</v>
      </c>
      <c r="K788" s="58">
        <v>2249777</v>
      </c>
      <c r="L788" s="12" t="s">
        <v>87</v>
      </c>
      <c r="M788" s="12" t="s">
        <v>89</v>
      </c>
      <c r="N788" s="12" t="s">
        <v>10</v>
      </c>
      <c r="O788" s="12">
        <v>4</v>
      </c>
      <c r="P788" s="12">
        <v>0</v>
      </c>
      <c r="Q788" s="12">
        <v>0</v>
      </c>
      <c r="R788" s="12">
        <v>76130</v>
      </c>
      <c r="S788" s="59">
        <v>3.6849315068493151</v>
      </c>
      <c r="T788" s="59">
        <v>29.172602739726027</v>
      </c>
      <c r="U788" s="12">
        <v>2</v>
      </c>
      <c r="V788" s="12">
        <v>0</v>
      </c>
      <c r="W788" s="12">
        <v>1</v>
      </c>
      <c r="X788" s="12">
        <v>3</v>
      </c>
      <c r="Y788" s="12">
        <v>1</v>
      </c>
      <c r="Z788" s="58">
        <v>151751.62210639988</v>
      </c>
      <c r="AA788" s="58">
        <v>6822000</v>
      </c>
      <c r="AB788" s="58">
        <v>6822000</v>
      </c>
      <c r="AC788" s="58" t="s">
        <v>0</v>
      </c>
    </row>
    <row r="789" spans="1:29" x14ac:dyDescent="0.3">
      <c r="A789" s="57">
        <v>20446866</v>
      </c>
      <c r="B789" s="12" t="s">
        <v>2216</v>
      </c>
      <c r="C789" s="58" t="s">
        <v>105</v>
      </c>
      <c r="D789" s="58" t="s">
        <v>115</v>
      </c>
      <c r="E789" s="58">
        <v>165336</v>
      </c>
      <c r="F789" s="58">
        <v>3818511</v>
      </c>
      <c r="G789" s="58">
        <f>+IF(F789&gt;K789+100000,F789-K789,0)</f>
        <v>2670179</v>
      </c>
      <c r="H789" s="58">
        <v>159158</v>
      </c>
      <c r="I789" s="58">
        <v>0</v>
      </c>
      <c r="J789" s="58">
        <v>2300000</v>
      </c>
      <c r="K789" s="58">
        <v>1148332</v>
      </c>
      <c r="L789" s="12" t="s">
        <v>87</v>
      </c>
      <c r="M789" s="12" t="s">
        <v>89</v>
      </c>
      <c r="N789" s="12" t="s">
        <v>10</v>
      </c>
      <c r="O789" s="12">
        <v>4</v>
      </c>
      <c r="P789" s="12">
        <v>0</v>
      </c>
      <c r="Q789" s="12">
        <v>0</v>
      </c>
      <c r="R789" s="12">
        <v>76130</v>
      </c>
      <c r="S789" s="59">
        <v>3.8054794520547945</v>
      </c>
      <c r="T789" s="59">
        <v>38.342465753424655</v>
      </c>
      <c r="U789" s="12">
        <v>2</v>
      </c>
      <c r="V789" s="12">
        <v>3</v>
      </c>
      <c r="W789" s="12">
        <v>2</v>
      </c>
      <c r="X789" s="12">
        <v>2</v>
      </c>
      <c r="Y789" s="12">
        <v>3</v>
      </c>
      <c r="Z789" s="58">
        <v>152886.08893832989</v>
      </c>
      <c r="AA789" s="58">
        <v>6873000</v>
      </c>
      <c r="AB789" s="58">
        <v>0</v>
      </c>
      <c r="AC789" s="58" t="s">
        <v>10</v>
      </c>
    </row>
    <row r="790" spans="1:29" x14ac:dyDescent="0.3">
      <c r="A790" s="57">
        <v>2008804040</v>
      </c>
      <c r="B790" s="12" t="s">
        <v>889</v>
      </c>
      <c r="C790" s="58" t="s">
        <v>105</v>
      </c>
      <c r="D790" s="58" t="s">
        <v>114</v>
      </c>
      <c r="E790" s="58">
        <v>274500</v>
      </c>
      <c r="F790" s="58">
        <v>1840000</v>
      </c>
      <c r="G790" s="58">
        <f>+IF(F790&gt;K790+100000,F790-K790,0)</f>
        <v>1594696</v>
      </c>
      <c r="H790" s="58">
        <v>136851</v>
      </c>
      <c r="I790" s="58">
        <v>0</v>
      </c>
      <c r="J790" s="58">
        <v>0</v>
      </c>
      <c r="K790" s="58">
        <v>245304</v>
      </c>
      <c r="L790" s="12" t="s">
        <v>88</v>
      </c>
      <c r="M790" s="12" t="s">
        <v>89</v>
      </c>
      <c r="N790" s="12" t="s">
        <v>10</v>
      </c>
      <c r="O790" s="12">
        <v>4</v>
      </c>
      <c r="P790" s="12">
        <v>0</v>
      </c>
      <c r="Q790" s="12">
        <v>0</v>
      </c>
      <c r="R790" s="12">
        <v>68276</v>
      </c>
      <c r="S790" s="59">
        <v>0.76438356164383559</v>
      </c>
      <c r="T790" s="59">
        <v>30.545205479452054</v>
      </c>
      <c r="U790" s="12">
        <v>2</v>
      </c>
      <c r="V790" s="12">
        <v>3</v>
      </c>
      <c r="W790" s="12">
        <v>2</v>
      </c>
      <c r="X790" s="12">
        <v>2</v>
      </c>
      <c r="Y790" s="12">
        <v>1</v>
      </c>
      <c r="Z790" s="58">
        <v>153341.72251279411</v>
      </c>
      <c r="AA790" s="58">
        <v>5725000</v>
      </c>
      <c r="AB790" s="58">
        <v>4195000</v>
      </c>
      <c r="AC790" s="58" t="s">
        <v>0</v>
      </c>
    </row>
    <row r="791" spans="1:29" x14ac:dyDescent="0.3">
      <c r="A791" s="57">
        <v>2226266800</v>
      </c>
      <c r="B791" s="12" t="s">
        <v>3906</v>
      </c>
      <c r="C791" s="58" t="s">
        <v>105</v>
      </c>
      <c r="D791" s="58" t="s">
        <v>115</v>
      </c>
      <c r="E791" s="58">
        <v>343032</v>
      </c>
      <c r="F791" s="58">
        <v>7384990</v>
      </c>
      <c r="G791" s="58">
        <f>+IF(F791&gt;K791+100000,F791-K791,0)</f>
        <v>3401911</v>
      </c>
      <c r="H791" s="58">
        <v>262561</v>
      </c>
      <c r="I791" s="58">
        <v>0</v>
      </c>
      <c r="J791" s="58">
        <v>4156000</v>
      </c>
      <c r="K791" s="58">
        <v>3983079</v>
      </c>
      <c r="L791" s="12" t="s">
        <v>87</v>
      </c>
      <c r="M791" s="12" t="s">
        <v>89</v>
      </c>
      <c r="N791" s="12" t="s">
        <v>10</v>
      </c>
      <c r="O791" s="12">
        <v>4</v>
      </c>
      <c r="P791" s="12">
        <v>0</v>
      </c>
      <c r="Q791" s="12">
        <v>0</v>
      </c>
      <c r="R791" s="12">
        <v>76834</v>
      </c>
      <c r="S791" s="59">
        <v>8</v>
      </c>
      <c r="T791" s="59">
        <v>29.326027397260273</v>
      </c>
      <c r="U791" s="12">
        <v>2</v>
      </c>
      <c r="V791" s="12">
        <v>2</v>
      </c>
      <c r="W791" s="12">
        <v>2</v>
      </c>
      <c r="X791" s="12">
        <v>3</v>
      </c>
      <c r="Y791" s="12">
        <v>1</v>
      </c>
      <c r="Z791" s="58">
        <v>153580.42632195473</v>
      </c>
      <c r="AA791" s="58">
        <v>5166000</v>
      </c>
      <c r="AB791" s="58">
        <v>0</v>
      </c>
      <c r="AC791" s="58" t="s">
        <v>10</v>
      </c>
    </row>
    <row r="792" spans="1:29" x14ac:dyDescent="0.3">
      <c r="A792" s="57">
        <v>26842660</v>
      </c>
      <c r="B792" s="12" t="s">
        <v>4143</v>
      </c>
      <c r="C792" s="58" t="s">
        <v>105</v>
      </c>
      <c r="D792" s="58" t="s">
        <v>115</v>
      </c>
      <c r="E792" s="58"/>
      <c r="F792" s="58">
        <v>7635242</v>
      </c>
      <c r="G792" s="58">
        <f>+IF(F792&gt;K792+100000,F792-K792,0)</f>
        <v>2038725</v>
      </c>
      <c r="H792" s="58">
        <v>279874</v>
      </c>
      <c r="I792" s="58">
        <v>0</v>
      </c>
      <c r="J792" s="58">
        <v>4560000</v>
      </c>
      <c r="K792" s="58">
        <v>5596517</v>
      </c>
      <c r="L792" s="12" t="s">
        <v>87</v>
      </c>
      <c r="M792" s="12" t="s">
        <v>89</v>
      </c>
      <c r="N792" s="12" t="s">
        <v>10</v>
      </c>
      <c r="O792" s="12">
        <v>4</v>
      </c>
      <c r="P792" s="12">
        <v>0</v>
      </c>
      <c r="Q792" s="12">
        <v>0</v>
      </c>
      <c r="R792" s="12">
        <v>76001</v>
      </c>
      <c r="S792" s="59">
        <v>10.002739726027396</v>
      </c>
      <c r="T792" s="59">
        <v>54.369863013698627</v>
      </c>
      <c r="U792" s="12">
        <v>1</v>
      </c>
      <c r="V792" s="12">
        <v>2</v>
      </c>
      <c r="W792" s="12">
        <v>3</v>
      </c>
      <c r="X792" s="12">
        <v>2</v>
      </c>
      <c r="Y792" s="12">
        <v>2</v>
      </c>
      <c r="Z792" s="58">
        <v>154263.57641454233</v>
      </c>
      <c r="AA792" s="58">
        <v>3932000</v>
      </c>
      <c r="AB792" s="58">
        <v>0</v>
      </c>
      <c r="AC792" s="58" t="s">
        <v>10</v>
      </c>
    </row>
    <row r="793" spans="1:29" x14ac:dyDescent="0.3">
      <c r="A793" s="57">
        <v>66880040</v>
      </c>
      <c r="B793" s="12" t="s">
        <v>3699</v>
      </c>
      <c r="C793" s="58" t="s">
        <v>105</v>
      </c>
      <c r="D793" s="58" t="s">
        <v>30</v>
      </c>
      <c r="E793" s="58">
        <v>422268</v>
      </c>
      <c r="F793" s="58">
        <v>8220269</v>
      </c>
      <c r="G793" s="58">
        <f>+IF(F793&gt;K793+100000,F793-K793,0)</f>
        <v>5089322</v>
      </c>
      <c r="H793" s="58">
        <v>247452</v>
      </c>
      <c r="I793" s="58">
        <v>0</v>
      </c>
      <c r="J793" s="58">
        <v>1905245</v>
      </c>
      <c r="K793" s="58">
        <v>3130947</v>
      </c>
      <c r="L793" s="12" t="s">
        <v>87</v>
      </c>
      <c r="M793" s="12" t="s">
        <v>89</v>
      </c>
      <c r="N793" s="12" t="s">
        <v>10</v>
      </c>
      <c r="O793" s="12">
        <v>4</v>
      </c>
      <c r="P793" s="12">
        <v>0</v>
      </c>
      <c r="Q793" s="12">
        <v>0</v>
      </c>
      <c r="R793" s="12">
        <v>76130</v>
      </c>
      <c r="S793" s="59">
        <v>5.9095890410958907</v>
      </c>
      <c r="T793" s="59">
        <v>45.778082191780825</v>
      </c>
      <c r="U793" s="12">
        <v>2</v>
      </c>
      <c r="V793" s="12">
        <v>2</v>
      </c>
      <c r="W793" s="12">
        <v>2</v>
      </c>
      <c r="X793" s="12">
        <v>2</v>
      </c>
      <c r="Y793" s="12">
        <v>3</v>
      </c>
      <c r="Z793" s="58">
        <v>154665.64475312203</v>
      </c>
      <c r="AA793" s="58">
        <v>6953000</v>
      </c>
      <c r="AB793" s="58">
        <v>6953000</v>
      </c>
      <c r="AC793" s="58" t="s">
        <v>0</v>
      </c>
    </row>
    <row r="794" spans="1:29" x14ac:dyDescent="0.3">
      <c r="A794" s="57">
        <v>2224624020</v>
      </c>
      <c r="B794" s="12" t="s">
        <v>1857</v>
      </c>
      <c r="C794" s="58" t="s">
        <v>105</v>
      </c>
      <c r="D794" s="58" t="s">
        <v>115</v>
      </c>
      <c r="E794" s="58">
        <v>508097</v>
      </c>
      <c r="F794" s="58">
        <v>4593733</v>
      </c>
      <c r="G794" s="58">
        <f>+IF(F794&gt;K794+100000,F794-K794,0)</f>
        <v>3647701</v>
      </c>
      <c r="H794" s="58">
        <v>223852</v>
      </c>
      <c r="I794" s="58">
        <v>0</v>
      </c>
      <c r="J794" s="58">
        <v>1200000</v>
      </c>
      <c r="K794" s="58">
        <v>946032</v>
      </c>
      <c r="L794" s="12" t="s">
        <v>87</v>
      </c>
      <c r="M794" s="12" t="s">
        <v>89</v>
      </c>
      <c r="N794" s="12" t="s">
        <v>10</v>
      </c>
      <c r="O794" s="12">
        <v>4</v>
      </c>
      <c r="P794" s="12">
        <v>0</v>
      </c>
      <c r="Q794" s="12">
        <v>0</v>
      </c>
      <c r="R794" s="12">
        <v>76130</v>
      </c>
      <c r="S794" s="59">
        <v>0.26301369863013696</v>
      </c>
      <c r="T794" s="59">
        <v>30.780821917808218</v>
      </c>
      <c r="U794" s="12">
        <v>2</v>
      </c>
      <c r="V794" s="12">
        <v>2</v>
      </c>
      <c r="W794" s="12">
        <v>2</v>
      </c>
      <c r="X794" s="12">
        <v>2</v>
      </c>
      <c r="Y794" s="12">
        <v>3</v>
      </c>
      <c r="Z794" s="58">
        <v>155644.40045125771</v>
      </c>
      <c r="AA794" s="58">
        <v>6997000</v>
      </c>
      <c r="AB794" s="58">
        <v>6997000</v>
      </c>
      <c r="AC794" s="58" t="s">
        <v>0</v>
      </c>
    </row>
    <row r="795" spans="1:29" x14ac:dyDescent="0.3">
      <c r="A795" s="57">
        <v>2046822864</v>
      </c>
      <c r="B795" s="12" t="s">
        <v>3288</v>
      </c>
      <c r="C795" s="58" t="s">
        <v>105</v>
      </c>
      <c r="D795" s="58" t="s">
        <v>115</v>
      </c>
      <c r="E795" s="58"/>
      <c r="F795" s="58">
        <v>6292968</v>
      </c>
      <c r="G795" s="58">
        <f>+IF(F795&gt;K795+100000,F795-K795,0)</f>
        <v>3980148</v>
      </c>
      <c r="H795" s="58">
        <v>298032</v>
      </c>
      <c r="I795" s="58">
        <v>0</v>
      </c>
      <c r="J795" s="58">
        <v>0</v>
      </c>
      <c r="K795" s="58">
        <v>2312820</v>
      </c>
      <c r="L795" s="12" t="s">
        <v>88</v>
      </c>
      <c r="M795" s="12" t="s">
        <v>89</v>
      </c>
      <c r="N795" s="12" t="s">
        <v>10</v>
      </c>
      <c r="O795" s="12">
        <v>4</v>
      </c>
      <c r="P795" s="12">
        <v>0</v>
      </c>
      <c r="Q795" s="12">
        <v>0</v>
      </c>
      <c r="R795" s="12">
        <v>20001</v>
      </c>
      <c r="S795" s="59">
        <v>5.2383561643835614</v>
      </c>
      <c r="T795" s="59">
        <v>27.38082191780822</v>
      </c>
      <c r="U795" s="12">
        <v>1</v>
      </c>
      <c r="V795" s="12">
        <v>2</v>
      </c>
      <c r="W795" s="12">
        <v>2</v>
      </c>
      <c r="X795" s="12">
        <v>2</v>
      </c>
      <c r="Y795" s="12">
        <v>2</v>
      </c>
      <c r="Z795" s="58">
        <v>158352.01215384671</v>
      </c>
      <c r="AA795" s="58">
        <v>4753000</v>
      </c>
      <c r="AB795" s="58">
        <v>4753000</v>
      </c>
      <c r="AC795" s="58" t="s">
        <v>0</v>
      </c>
    </row>
    <row r="796" spans="1:29" x14ac:dyDescent="0.3">
      <c r="A796" s="57">
        <v>2222228820</v>
      </c>
      <c r="B796" s="12" t="s">
        <v>4116</v>
      </c>
      <c r="C796" s="58" t="s">
        <v>105</v>
      </c>
      <c r="D796" s="58" t="s">
        <v>116</v>
      </c>
      <c r="E796" s="58">
        <v>221</v>
      </c>
      <c r="F796" s="58">
        <v>15842926</v>
      </c>
      <c r="G796" s="58">
        <f>+IF(F796&gt;K796+100000,F796-K796,0)</f>
        <v>10416253</v>
      </c>
      <c r="H796" s="58">
        <v>495687</v>
      </c>
      <c r="I796" s="58">
        <v>0</v>
      </c>
      <c r="J796" s="58">
        <v>4620000</v>
      </c>
      <c r="K796" s="58">
        <v>5426673</v>
      </c>
      <c r="L796" s="12" t="s">
        <v>87</v>
      </c>
      <c r="M796" s="12" t="s">
        <v>89</v>
      </c>
      <c r="N796" s="12" t="s">
        <v>10</v>
      </c>
      <c r="O796" s="12">
        <v>4</v>
      </c>
      <c r="P796" s="12">
        <v>0</v>
      </c>
      <c r="Q796" s="12">
        <v>0</v>
      </c>
      <c r="R796" s="12">
        <v>19698</v>
      </c>
      <c r="S796" s="59">
        <v>11.915068493150685</v>
      </c>
      <c r="T796" s="59">
        <v>35.523287671232879</v>
      </c>
      <c r="U796" s="12">
        <v>1</v>
      </c>
      <c r="V796" s="12">
        <v>4</v>
      </c>
      <c r="W796" s="12">
        <v>2</v>
      </c>
      <c r="X796" s="12">
        <v>3</v>
      </c>
      <c r="Y796" s="12">
        <v>4</v>
      </c>
      <c r="Z796" s="58">
        <v>159520.77866264727</v>
      </c>
      <c r="AA796" s="58">
        <v>4066000</v>
      </c>
      <c r="AB796" s="58">
        <v>4066000</v>
      </c>
      <c r="AC796" s="58" t="s">
        <v>0</v>
      </c>
    </row>
    <row r="797" spans="1:29" x14ac:dyDescent="0.3">
      <c r="A797" s="57">
        <v>2244082864</v>
      </c>
      <c r="B797" s="12" t="s">
        <v>2311</v>
      </c>
      <c r="C797" s="58" t="s">
        <v>105</v>
      </c>
      <c r="D797" s="58" t="s">
        <v>115</v>
      </c>
      <c r="E797" s="58">
        <v>205349</v>
      </c>
      <c r="F797" s="58">
        <v>4058299</v>
      </c>
      <c r="G797" s="58">
        <f>+IF(F797&gt;K797+100000,F797-K797,0)</f>
        <v>2845161</v>
      </c>
      <c r="H797" s="58">
        <v>243389</v>
      </c>
      <c r="I797" s="58">
        <v>0</v>
      </c>
      <c r="J797" s="58">
        <v>3652262</v>
      </c>
      <c r="K797" s="58">
        <v>1213138</v>
      </c>
      <c r="L797" s="12" t="s">
        <v>87</v>
      </c>
      <c r="M797" s="12" t="s">
        <v>89</v>
      </c>
      <c r="N797" s="12" t="s">
        <v>10</v>
      </c>
      <c r="O797" s="12">
        <v>4</v>
      </c>
      <c r="P797" s="12">
        <v>0</v>
      </c>
      <c r="Q797" s="12">
        <v>0</v>
      </c>
      <c r="R797" s="12">
        <v>76001</v>
      </c>
      <c r="S797" s="59">
        <v>4.1013698630136988</v>
      </c>
      <c r="T797" s="59">
        <v>26.717808219178082</v>
      </c>
      <c r="U797" s="12">
        <v>2</v>
      </c>
      <c r="V797" s="12">
        <v>0</v>
      </c>
      <c r="W797" s="12">
        <v>1</v>
      </c>
      <c r="X797" s="12">
        <v>2</v>
      </c>
      <c r="Y797" s="12">
        <v>3</v>
      </c>
      <c r="Z797" s="58">
        <v>159716.94292563625</v>
      </c>
      <c r="AA797" s="58">
        <v>4071000</v>
      </c>
      <c r="AB797" s="58">
        <v>4071000</v>
      </c>
      <c r="AC797" s="58" t="s">
        <v>0</v>
      </c>
    </row>
    <row r="798" spans="1:29" x14ac:dyDescent="0.3">
      <c r="A798" s="57">
        <v>84608282</v>
      </c>
      <c r="B798" s="12" t="s">
        <v>2489</v>
      </c>
      <c r="C798" s="58" t="s">
        <v>105</v>
      </c>
      <c r="D798" s="58" t="s">
        <v>115</v>
      </c>
      <c r="E798" s="58"/>
      <c r="F798" s="58">
        <v>4713142</v>
      </c>
      <c r="G798" s="58">
        <f>+IF(F798&gt;K798+100000,F798-K798,0)</f>
        <v>3386322</v>
      </c>
      <c r="H798" s="58">
        <v>154058</v>
      </c>
      <c r="I798" s="58">
        <v>0</v>
      </c>
      <c r="J798" s="58">
        <v>0</v>
      </c>
      <c r="K798" s="58">
        <v>1326820</v>
      </c>
      <c r="L798" s="12" t="s">
        <v>88</v>
      </c>
      <c r="M798" s="12" t="s">
        <v>89</v>
      </c>
      <c r="N798" s="12" t="s">
        <v>10</v>
      </c>
      <c r="O798" s="12">
        <v>4</v>
      </c>
      <c r="P798" s="12">
        <v>0</v>
      </c>
      <c r="Q798" s="12">
        <v>0</v>
      </c>
      <c r="R798" s="12">
        <v>68432</v>
      </c>
      <c r="S798" s="59">
        <v>5.5890410958904111</v>
      </c>
      <c r="T798" s="59">
        <v>37.446575342465756</v>
      </c>
      <c r="U798" s="12">
        <v>1</v>
      </c>
      <c r="V798" s="12">
        <v>2</v>
      </c>
      <c r="W798" s="12">
        <v>1</v>
      </c>
      <c r="X798" s="12">
        <v>2</v>
      </c>
      <c r="Y798" s="12">
        <v>3</v>
      </c>
      <c r="Z798" s="58">
        <v>160128.07213794658</v>
      </c>
      <c r="AA798" s="58">
        <v>5775000</v>
      </c>
      <c r="AB798" s="58">
        <v>0</v>
      </c>
      <c r="AC798" s="58" t="s">
        <v>10</v>
      </c>
    </row>
    <row r="799" spans="1:29" x14ac:dyDescent="0.3">
      <c r="A799" s="57">
        <v>2002880640</v>
      </c>
      <c r="B799" s="12" t="s">
        <v>1336</v>
      </c>
      <c r="C799" s="58" t="s">
        <v>105</v>
      </c>
      <c r="D799" s="58" t="s">
        <v>29</v>
      </c>
      <c r="E799" s="58"/>
      <c r="F799" s="58">
        <v>1531428</v>
      </c>
      <c r="G799" s="58">
        <f>+IF(F799&gt;K799+100000,F799-K799,0)</f>
        <v>931807</v>
      </c>
      <c r="H799" s="58">
        <v>107500</v>
      </c>
      <c r="I799" s="58">
        <v>0</v>
      </c>
      <c r="J799" s="58">
        <v>0</v>
      </c>
      <c r="K799" s="58">
        <v>599621</v>
      </c>
      <c r="L799" s="12" t="s">
        <v>88</v>
      </c>
      <c r="M799" s="12" t="s">
        <v>89</v>
      </c>
      <c r="N799" s="12" t="s">
        <v>10</v>
      </c>
      <c r="O799" s="12">
        <v>4</v>
      </c>
      <c r="P799" s="12">
        <v>0</v>
      </c>
      <c r="Q799" s="12">
        <v>0</v>
      </c>
      <c r="R799" s="12">
        <v>11001</v>
      </c>
      <c r="S799" s="59">
        <v>0.89863013698630134</v>
      </c>
      <c r="T799" s="59">
        <v>23.747945205479454</v>
      </c>
      <c r="U799" s="12">
        <v>1</v>
      </c>
      <c r="V799" s="12">
        <v>2</v>
      </c>
      <c r="W799" s="12">
        <v>2</v>
      </c>
      <c r="X799" s="12">
        <v>3</v>
      </c>
      <c r="Y799" s="12">
        <v>1</v>
      </c>
      <c r="Z799" s="58">
        <v>160695.23355332759</v>
      </c>
      <c r="AA799" s="58">
        <v>6455000</v>
      </c>
      <c r="AB799" s="58">
        <v>0</v>
      </c>
      <c r="AC799" s="58" t="s">
        <v>10</v>
      </c>
    </row>
    <row r="800" spans="1:29" x14ac:dyDescent="0.3">
      <c r="A800" s="57">
        <v>66806422</v>
      </c>
      <c r="B800" s="12" t="s">
        <v>2195</v>
      </c>
      <c r="C800" s="58" t="s">
        <v>105</v>
      </c>
      <c r="D800" s="58" t="s">
        <v>115</v>
      </c>
      <c r="E800" s="58"/>
      <c r="F800" s="58">
        <v>3715251</v>
      </c>
      <c r="G800" s="58">
        <f>+IF(F800&gt;K800+100000,F800-K800,0)</f>
        <v>2579341</v>
      </c>
      <c r="H800" s="58">
        <v>197385</v>
      </c>
      <c r="I800" s="58">
        <v>0</v>
      </c>
      <c r="J800" s="58">
        <v>3000000</v>
      </c>
      <c r="K800" s="58">
        <v>1135910</v>
      </c>
      <c r="L800" s="12" t="s">
        <v>87</v>
      </c>
      <c r="M800" s="12" t="s">
        <v>89</v>
      </c>
      <c r="N800" s="12" t="s">
        <v>10</v>
      </c>
      <c r="O800" s="12">
        <v>4</v>
      </c>
      <c r="P800" s="12">
        <v>0</v>
      </c>
      <c r="Q800" s="12">
        <v>0</v>
      </c>
      <c r="R800" s="12">
        <v>76520</v>
      </c>
      <c r="S800" s="59">
        <v>3.7698630136986302</v>
      </c>
      <c r="T800" s="59">
        <v>40.460273972602742</v>
      </c>
      <c r="U800" s="12">
        <v>2</v>
      </c>
      <c r="V800" s="12">
        <v>4</v>
      </c>
      <c r="W800" s="12">
        <v>3</v>
      </c>
      <c r="X800" s="12">
        <v>2</v>
      </c>
      <c r="Y800" s="12">
        <v>1</v>
      </c>
      <c r="Z800" s="58">
        <v>164367.3616532755</v>
      </c>
      <c r="AA800" s="58">
        <v>4565000</v>
      </c>
      <c r="AB800" s="58">
        <v>0</v>
      </c>
      <c r="AC800" s="58" t="s">
        <v>10</v>
      </c>
    </row>
    <row r="801" spans="1:29" x14ac:dyDescent="0.3">
      <c r="A801" s="57">
        <v>2002068020</v>
      </c>
      <c r="B801" s="12" t="s">
        <v>2695</v>
      </c>
      <c r="C801" s="58" t="s">
        <v>105</v>
      </c>
      <c r="D801" s="58" t="s">
        <v>114</v>
      </c>
      <c r="E801" s="58"/>
      <c r="F801" s="58">
        <v>2833710</v>
      </c>
      <c r="G801" s="58">
        <f>+IF(F801&gt;K801+100000,F801-K801,0)</f>
        <v>1349281</v>
      </c>
      <c r="H801" s="58">
        <v>103521</v>
      </c>
      <c r="I801" s="58">
        <v>0</v>
      </c>
      <c r="J801" s="58">
        <v>0</v>
      </c>
      <c r="K801" s="58">
        <v>1484429</v>
      </c>
      <c r="L801" s="12" t="s">
        <v>88</v>
      </c>
      <c r="M801" s="12" t="s">
        <v>89</v>
      </c>
      <c r="N801" s="12" t="s">
        <v>10</v>
      </c>
      <c r="O801" s="12">
        <v>4</v>
      </c>
      <c r="P801" s="12">
        <v>0</v>
      </c>
      <c r="Q801" s="12">
        <v>0</v>
      </c>
      <c r="R801" s="12">
        <v>13052</v>
      </c>
      <c r="S801" s="59">
        <v>2.6575342465753424</v>
      </c>
      <c r="T801" s="59">
        <v>35.241095890410961</v>
      </c>
      <c r="U801" s="12">
        <v>1</v>
      </c>
      <c r="V801" s="12">
        <v>2</v>
      </c>
      <c r="W801" s="12">
        <v>1</v>
      </c>
      <c r="X801" s="12">
        <v>3</v>
      </c>
      <c r="Y801" s="12">
        <v>2</v>
      </c>
      <c r="Z801" s="58">
        <v>165692.46311492712</v>
      </c>
      <c r="AA801" s="58">
        <v>4565000</v>
      </c>
      <c r="AB801" s="58">
        <v>0</v>
      </c>
      <c r="AC801" s="58" t="s">
        <v>10</v>
      </c>
    </row>
    <row r="802" spans="1:29" x14ac:dyDescent="0.3">
      <c r="A802" s="57">
        <v>66888422</v>
      </c>
      <c r="B802" s="12" t="s">
        <v>2456</v>
      </c>
      <c r="C802" s="58" t="s">
        <v>105</v>
      </c>
      <c r="D802" s="58" t="s">
        <v>114</v>
      </c>
      <c r="E802" s="58"/>
      <c r="F802" s="58">
        <v>2427146</v>
      </c>
      <c r="G802" s="58">
        <f>+IF(F802&gt;K802+100000,F802-K802,0)</f>
        <v>1121931</v>
      </c>
      <c r="H802" s="58">
        <v>171436</v>
      </c>
      <c r="I802" s="58">
        <v>0</v>
      </c>
      <c r="J802" s="58">
        <v>1950000</v>
      </c>
      <c r="K802" s="58">
        <v>1305215</v>
      </c>
      <c r="L802" s="12" t="s">
        <v>87</v>
      </c>
      <c r="M802" s="12" t="s">
        <v>89</v>
      </c>
      <c r="N802" s="12" t="s">
        <v>10</v>
      </c>
      <c r="O802" s="12">
        <v>4</v>
      </c>
      <c r="P802" s="12">
        <v>0</v>
      </c>
      <c r="Q802" s="12">
        <v>0</v>
      </c>
      <c r="R802" s="12">
        <v>76130</v>
      </c>
      <c r="S802" s="59">
        <v>4.3890410958904109</v>
      </c>
      <c r="T802" s="59">
        <v>47.013698630136986</v>
      </c>
      <c r="U802" s="12">
        <v>2</v>
      </c>
      <c r="V802" s="12">
        <v>2</v>
      </c>
      <c r="W802" s="12">
        <v>2</v>
      </c>
      <c r="X802" s="12">
        <v>2</v>
      </c>
      <c r="Y802" s="12">
        <v>1</v>
      </c>
      <c r="Z802" s="58">
        <v>166370.72507199986</v>
      </c>
      <c r="AA802" s="58">
        <v>5143000</v>
      </c>
      <c r="AB802" s="58">
        <v>2084000</v>
      </c>
      <c r="AC802" s="58" t="s">
        <v>0</v>
      </c>
    </row>
    <row r="803" spans="1:29" x14ac:dyDescent="0.3">
      <c r="A803" s="57">
        <v>2008846820</v>
      </c>
      <c r="B803" s="12" t="s">
        <v>1299</v>
      </c>
      <c r="C803" s="58" t="s">
        <v>105</v>
      </c>
      <c r="D803" s="58" t="s">
        <v>115</v>
      </c>
      <c r="E803" s="58">
        <v>630396</v>
      </c>
      <c r="F803" s="58">
        <v>3044074</v>
      </c>
      <c r="G803" s="58">
        <f>+IF(F803&gt;K803+100000,F803-K803,0)</f>
        <v>2467751</v>
      </c>
      <c r="H803" s="58">
        <v>212097</v>
      </c>
      <c r="I803" s="58">
        <v>0</v>
      </c>
      <c r="J803" s="58">
        <v>1100000</v>
      </c>
      <c r="K803" s="58">
        <v>576323</v>
      </c>
      <c r="L803" s="12" t="s">
        <v>87</v>
      </c>
      <c r="M803" s="12" t="s">
        <v>89</v>
      </c>
      <c r="N803" s="12" t="s">
        <v>10</v>
      </c>
      <c r="O803" s="12">
        <v>4</v>
      </c>
      <c r="P803" s="12">
        <v>0</v>
      </c>
      <c r="Q803" s="12">
        <v>0</v>
      </c>
      <c r="R803" s="12">
        <v>76130</v>
      </c>
      <c r="S803" s="59">
        <v>1.8</v>
      </c>
      <c r="T803" s="59">
        <v>25.594520547945205</v>
      </c>
      <c r="U803" s="12">
        <v>2</v>
      </c>
      <c r="V803" s="12">
        <v>2</v>
      </c>
      <c r="W803" s="12">
        <v>1</v>
      </c>
      <c r="X803" s="12">
        <v>2</v>
      </c>
      <c r="Y803" s="12">
        <v>1</v>
      </c>
      <c r="Z803" s="58">
        <v>166922.33542750293</v>
      </c>
      <c r="AA803" s="58">
        <v>7504000</v>
      </c>
      <c r="AB803" s="58">
        <v>0</v>
      </c>
      <c r="AC803" s="58" t="s">
        <v>10</v>
      </c>
    </row>
    <row r="804" spans="1:29" x14ac:dyDescent="0.3">
      <c r="A804" s="57">
        <v>28040626</v>
      </c>
      <c r="B804" s="12" t="s">
        <v>2521</v>
      </c>
      <c r="C804" s="58" t="s">
        <v>105</v>
      </c>
      <c r="D804" s="58" t="s">
        <v>114</v>
      </c>
      <c r="E804" s="58">
        <v>11050</v>
      </c>
      <c r="F804" s="58">
        <v>2901383</v>
      </c>
      <c r="G804" s="58">
        <f>+IF(F804&gt;K804+100000,F804-K804,0)</f>
        <v>1554005</v>
      </c>
      <c r="H804" s="58">
        <v>203894</v>
      </c>
      <c r="I804" s="58">
        <v>0</v>
      </c>
      <c r="J804" s="58">
        <v>3300000</v>
      </c>
      <c r="K804" s="58">
        <v>1347378</v>
      </c>
      <c r="L804" s="12" t="s">
        <v>87</v>
      </c>
      <c r="M804" s="12" t="s">
        <v>89</v>
      </c>
      <c r="N804" s="12" t="s">
        <v>10</v>
      </c>
      <c r="O804" s="12">
        <v>4</v>
      </c>
      <c r="P804" s="12">
        <v>0</v>
      </c>
      <c r="Q804" s="12">
        <v>0</v>
      </c>
      <c r="R804" s="12">
        <v>76001</v>
      </c>
      <c r="S804" s="59">
        <v>4.5835616438356164</v>
      </c>
      <c r="T804" s="59">
        <v>43.421917808219177</v>
      </c>
      <c r="U804" s="12">
        <v>2</v>
      </c>
      <c r="V804" s="12">
        <v>0</v>
      </c>
      <c r="W804" s="12">
        <v>1</v>
      </c>
      <c r="X804" s="12">
        <v>2</v>
      </c>
      <c r="Y804" s="12">
        <v>1</v>
      </c>
      <c r="Z804" s="58">
        <v>167852.41019615289</v>
      </c>
      <c r="AA804" s="58">
        <v>6721000</v>
      </c>
      <c r="AB804" s="58">
        <v>0</v>
      </c>
      <c r="AC804" s="58" t="s">
        <v>10</v>
      </c>
    </row>
    <row r="805" spans="1:29" x14ac:dyDescent="0.3">
      <c r="A805" s="57">
        <v>46400066</v>
      </c>
      <c r="B805" s="12" t="s">
        <v>3716</v>
      </c>
      <c r="C805" s="58" t="s">
        <v>105</v>
      </c>
      <c r="D805" s="58" t="s">
        <v>30</v>
      </c>
      <c r="E805" s="58">
        <v>1163879</v>
      </c>
      <c r="F805" s="58">
        <v>11939478</v>
      </c>
      <c r="G805" s="58">
        <f>+IF(F805&gt;K805+100000,F805-K805,0)</f>
        <v>8766399</v>
      </c>
      <c r="H805" s="58">
        <v>310135</v>
      </c>
      <c r="I805" s="58">
        <v>0</v>
      </c>
      <c r="J805" s="58">
        <v>5850000</v>
      </c>
      <c r="K805" s="58">
        <v>3173079</v>
      </c>
      <c r="L805" s="12" t="s">
        <v>87</v>
      </c>
      <c r="M805" s="12" t="s">
        <v>89</v>
      </c>
      <c r="N805" s="12" t="s">
        <v>10</v>
      </c>
      <c r="O805" s="12">
        <v>4</v>
      </c>
      <c r="P805" s="12">
        <v>0</v>
      </c>
      <c r="Q805" s="12">
        <v>0</v>
      </c>
      <c r="R805" s="12">
        <v>41001</v>
      </c>
      <c r="S805" s="59">
        <v>6</v>
      </c>
      <c r="T805" s="59">
        <v>39.336986301369862</v>
      </c>
      <c r="U805" s="12">
        <v>2</v>
      </c>
      <c r="V805" s="12">
        <v>0</v>
      </c>
      <c r="W805" s="12">
        <v>1</v>
      </c>
      <c r="X805" s="12">
        <v>2</v>
      </c>
      <c r="Y805" s="12">
        <v>1</v>
      </c>
      <c r="Z805" s="58">
        <v>169235.7579867327</v>
      </c>
      <c r="AA805" s="58">
        <v>7608000</v>
      </c>
      <c r="AB805" s="58">
        <v>7608000</v>
      </c>
      <c r="AC805" s="58" t="s">
        <v>0</v>
      </c>
    </row>
    <row r="806" spans="1:29" x14ac:dyDescent="0.3">
      <c r="A806" s="57">
        <v>2226444822</v>
      </c>
      <c r="B806" s="12" t="s">
        <v>1709</v>
      </c>
      <c r="C806" s="58" t="s">
        <v>105</v>
      </c>
      <c r="D806" s="58" t="s">
        <v>30</v>
      </c>
      <c r="E806" s="58">
        <v>1436272</v>
      </c>
      <c r="F806" s="58">
        <v>6567991</v>
      </c>
      <c r="G806" s="58">
        <f>+IF(F806&gt;K806+100000,F806-K806,0)</f>
        <v>5705030</v>
      </c>
      <c r="H806" s="58">
        <v>334663</v>
      </c>
      <c r="I806" s="58">
        <v>0</v>
      </c>
      <c r="J806" s="58">
        <v>7000000</v>
      </c>
      <c r="K806" s="58">
        <v>862961</v>
      </c>
      <c r="L806" s="12" t="s">
        <v>87</v>
      </c>
      <c r="M806" s="12" t="s">
        <v>89</v>
      </c>
      <c r="N806" s="12" t="s">
        <v>10</v>
      </c>
      <c r="O806" s="12">
        <v>4</v>
      </c>
      <c r="P806" s="12">
        <v>0</v>
      </c>
      <c r="Q806" s="12">
        <v>0</v>
      </c>
      <c r="R806" s="12">
        <v>76130</v>
      </c>
      <c r="S806" s="59">
        <v>1.3205479452054794</v>
      </c>
      <c r="T806" s="59">
        <v>26.605479452054794</v>
      </c>
      <c r="U806" s="12">
        <v>1</v>
      </c>
      <c r="V806" s="12">
        <v>4</v>
      </c>
      <c r="W806" s="12">
        <v>2</v>
      </c>
      <c r="X806" s="12">
        <v>3</v>
      </c>
      <c r="Y806" s="12">
        <v>1</v>
      </c>
      <c r="Z806" s="58">
        <v>169484.13707461979</v>
      </c>
      <c r="AA806" s="58">
        <v>4394000</v>
      </c>
      <c r="AB806" s="58">
        <v>4223000</v>
      </c>
      <c r="AC806" s="58" t="s">
        <v>0</v>
      </c>
    </row>
    <row r="807" spans="1:29" x14ac:dyDescent="0.3">
      <c r="A807" s="57">
        <v>6440404</v>
      </c>
      <c r="B807" s="12" t="s">
        <v>2328</v>
      </c>
      <c r="C807" s="58" t="s">
        <v>105</v>
      </c>
      <c r="D807" s="58" t="s">
        <v>115</v>
      </c>
      <c r="E807" s="58"/>
      <c r="F807" s="58">
        <v>3628831</v>
      </c>
      <c r="G807" s="58">
        <f>+IF(F807&gt;K807+100000,F807-K807,0)</f>
        <v>2401078</v>
      </c>
      <c r="H807" s="58">
        <v>148968</v>
      </c>
      <c r="I807" s="58">
        <v>0</v>
      </c>
      <c r="J807" s="58">
        <v>4895620</v>
      </c>
      <c r="K807" s="58">
        <v>1227753</v>
      </c>
      <c r="L807" s="12" t="s">
        <v>87</v>
      </c>
      <c r="M807" s="12" t="s">
        <v>89</v>
      </c>
      <c r="N807" s="12" t="s">
        <v>10</v>
      </c>
      <c r="O807" s="12">
        <v>4</v>
      </c>
      <c r="P807" s="12">
        <v>0</v>
      </c>
      <c r="Q807" s="12">
        <v>0</v>
      </c>
      <c r="R807" s="12">
        <v>76130</v>
      </c>
      <c r="S807" s="59">
        <v>4.1013698630136988</v>
      </c>
      <c r="T807" s="59">
        <v>38.186301369863017</v>
      </c>
      <c r="U807" s="12">
        <v>1</v>
      </c>
      <c r="V807" s="12">
        <v>0</v>
      </c>
      <c r="W807" s="12">
        <v>1</v>
      </c>
      <c r="X807" s="12">
        <v>2</v>
      </c>
      <c r="Y807" s="12">
        <v>1</v>
      </c>
      <c r="Z807" s="58">
        <v>169969.82476033445</v>
      </c>
      <c r="AA807" s="58">
        <v>7641000</v>
      </c>
      <c r="AB807" s="58">
        <v>7641000</v>
      </c>
      <c r="AC807" s="58" t="s">
        <v>0</v>
      </c>
    </row>
    <row r="808" spans="1:29" x14ac:dyDescent="0.3">
      <c r="A808" s="57">
        <v>26286006</v>
      </c>
      <c r="B808" s="12" t="s">
        <v>2533</v>
      </c>
      <c r="C808" s="58" t="s">
        <v>105</v>
      </c>
      <c r="D808" s="58" t="s">
        <v>114</v>
      </c>
      <c r="E808" s="58">
        <v>678</v>
      </c>
      <c r="F808" s="58">
        <v>2655526</v>
      </c>
      <c r="G808" s="58">
        <f>+IF(F808&gt;K808+100000,F808-K808,0)</f>
        <v>1306750</v>
      </c>
      <c r="H808" s="58">
        <v>192934</v>
      </c>
      <c r="I808" s="58">
        <v>0</v>
      </c>
      <c r="J808" s="58">
        <v>0</v>
      </c>
      <c r="K808" s="58">
        <v>1348776</v>
      </c>
      <c r="L808" s="12" t="s">
        <v>88</v>
      </c>
      <c r="M808" s="12" t="s">
        <v>89</v>
      </c>
      <c r="N808" s="12" t="s">
        <v>10</v>
      </c>
      <c r="O808" s="12">
        <v>4</v>
      </c>
      <c r="P808" s="12">
        <v>0</v>
      </c>
      <c r="Q808" s="12">
        <v>0</v>
      </c>
      <c r="R808" s="12">
        <v>76130</v>
      </c>
      <c r="S808" s="59">
        <v>4.5616438356164384</v>
      </c>
      <c r="T808" s="59">
        <v>43.216438356164382</v>
      </c>
      <c r="U808" s="12">
        <v>2</v>
      </c>
      <c r="V808" s="12">
        <v>2</v>
      </c>
      <c r="W808" s="12">
        <v>2</v>
      </c>
      <c r="X808" s="12">
        <v>2</v>
      </c>
      <c r="Y808" s="12">
        <v>3</v>
      </c>
      <c r="Z808" s="58">
        <v>171064.47649829398</v>
      </c>
      <c r="AA808" s="58">
        <v>4751000</v>
      </c>
      <c r="AB808" s="58">
        <v>0</v>
      </c>
      <c r="AC808" s="58" t="s">
        <v>10</v>
      </c>
    </row>
    <row r="809" spans="1:29" x14ac:dyDescent="0.3">
      <c r="A809" s="57">
        <v>2008406224</v>
      </c>
      <c r="B809" s="12" t="s">
        <v>3512</v>
      </c>
      <c r="C809" s="58" t="s">
        <v>105</v>
      </c>
      <c r="D809" s="58" t="s">
        <v>114</v>
      </c>
      <c r="E809" s="58"/>
      <c r="F809" s="58">
        <v>3965419</v>
      </c>
      <c r="G809" s="58">
        <f>+IF(F809&gt;K809+100000,F809-K809,0)</f>
        <v>1123679</v>
      </c>
      <c r="H809" s="58">
        <v>352152</v>
      </c>
      <c r="I809" s="58">
        <v>0</v>
      </c>
      <c r="J809" s="58">
        <v>4000000</v>
      </c>
      <c r="K809" s="58">
        <v>2841740</v>
      </c>
      <c r="L809" s="12" t="s">
        <v>87</v>
      </c>
      <c r="M809" s="12" t="s">
        <v>89</v>
      </c>
      <c r="N809" s="12" t="s">
        <v>10</v>
      </c>
      <c r="O809" s="12">
        <v>4</v>
      </c>
      <c r="P809" s="12">
        <v>0</v>
      </c>
      <c r="Q809" s="12">
        <v>0</v>
      </c>
      <c r="R809" s="12">
        <v>68255</v>
      </c>
      <c r="S809" s="59">
        <v>3.0684931506849313</v>
      </c>
      <c r="T809" s="59">
        <v>24.213698630136985</v>
      </c>
      <c r="U809" s="12">
        <v>1</v>
      </c>
      <c r="V809" s="12">
        <v>2</v>
      </c>
      <c r="W809" s="12">
        <v>1</v>
      </c>
      <c r="X809" s="12">
        <v>2</v>
      </c>
      <c r="Y809" s="12">
        <v>1</v>
      </c>
      <c r="Z809" s="58">
        <v>171258.1019105851</v>
      </c>
      <c r="AA809" s="58">
        <v>5866000</v>
      </c>
      <c r="AB809" s="58">
        <v>0</v>
      </c>
      <c r="AC809" s="58" t="s">
        <v>10</v>
      </c>
    </row>
    <row r="810" spans="1:29" x14ac:dyDescent="0.3">
      <c r="A810" s="57">
        <v>2224640268</v>
      </c>
      <c r="B810" s="12" t="s">
        <v>1172</v>
      </c>
      <c r="C810" s="58" t="s">
        <v>105</v>
      </c>
      <c r="D810" s="58" t="s">
        <v>115</v>
      </c>
      <c r="E810" s="58">
        <v>299040</v>
      </c>
      <c r="F810" s="58">
        <v>2900000</v>
      </c>
      <c r="G810" s="58">
        <f>+IF(F810&gt;K810+100000,F810-K810,0)</f>
        <v>2442180</v>
      </c>
      <c r="H810" s="58">
        <v>125908.99999999999</v>
      </c>
      <c r="I810" s="58">
        <v>0</v>
      </c>
      <c r="J810" s="58">
        <v>1299990</v>
      </c>
      <c r="K810" s="58">
        <v>457820</v>
      </c>
      <c r="L810" s="12" t="s">
        <v>87</v>
      </c>
      <c r="M810" s="12" t="s">
        <v>89</v>
      </c>
      <c r="N810" s="12" t="s">
        <v>10</v>
      </c>
      <c r="O810" s="12">
        <v>4</v>
      </c>
      <c r="P810" s="12">
        <v>0</v>
      </c>
      <c r="Q810" s="12">
        <v>0</v>
      </c>
      <c r="R810" s="12">
        <v>76130</v>
      </c>
      <c r="S810" s="59">
        <v>1.3972602739726028</v>
      </c>
      <c r="T810" s="59">
        <v>27.580821917808219</v>
      </c>
      <c r="U810" s="12">
        <v>1</v>
      </c>
      <c r="V810" s="12">
        <v>2</v>
      </c>
      <c r="W810" s="12">
        <v>1</v>
      </c>
      <c r="X810" s="12">
        <v>2</v>
      </c>
      <c r="Y810" s="12">
        <v>3</v>
      </c>
      <c r="Z810" s="58">
        <v>171838.35836586618</v>
      </c>
      <c r="AA810" s="58">
        <v>7725000</v>
      </c>
      <c r="AB810" s="58">
        <v>7725000</v>
      </c>
      <c r="AC810" s="58" t="s">
        <v>0</v>
      </c>
    </row>
    <row r="811" spans="1:29" x14ac:dyDescent="0.3">
      <c r="A811" s="57">
        <v>2006044008</v>
      </c>
      <c r="B811" s="12" t="s">
        <v>3241</v>
      </c>
      <c r="C811" s="58" t="s">
        <v>105</v>
      </c>
      <c r="D811" s="58" t="s">
        <v>114</v>
      </c>
      <c r="E811" s="58"/>
      <c r="F811" s="58">
        <v>4100804</v>
      </c>
      <c r="G811" s="58">
        <f>+IF(F811&gt;K811+100000,F811-K811,0)</f>
        <v>1851027</v>
      </c>
      <c r="H811" s="58">
        <v>195543</v>
      </c>
      <c r="I811" s="58">
        <v>0</v>
      </c>
      <c r="J811" s="58">
        <v>1505170</v>
      </c>
      <c r="K811" s="58">
        <v>2249777</v>
      </c>
      <c r="L811" s="12" t="s">
        <v>87</v>
      </c>
      <c r="M811" s="12" t="s">
        <v>89</v>
      </c>
      <c r="N811" s="12" t="s">
        <v>10</v>
      </c>
      <c r="O811" s="12">
        <v>4</v>
      </c>
      <c r="P811" s="12">
        <v>0</v>
      </c>
      <c r="Q811" s="12">
        <v>0</v>
      </c>
      <c r="R811" s="12">
        <v>76130</v>
      </c>
      <c r="S811" s="59">
        <v>3.7205479452054795</v>
      </c>
      <c r="T811" s="59">
        <v>30</v>
      </c>
      <c r="U811" s="12">
        <v>1</v>
      </c>
      <c r="V811" s="12">
        <v>0</v>
      </c>
      <c r="W811" s="12">
        <v>2</v>
      </c>
      <c r="X811" s="12">
        <v>2</v>
      </c>
      <c r="Y811" s="12">
        <v>3</v>
      </c>
      <c r="Z811" s="58">
        <v>171879.12723095372</v>
      </c>
      <c r="AA811" s="58">
        <v>4381000</v>
      </c>
      <c r="AB811" s="58">
        <v>2749000</v>
      </c>
      <c r="AC811" s="58" t="s">
        <v>0</v>
      </c>
    </row>
    <row r="812" spans="1:29" x14ac:dyDescent="0.3">
      <c r="A812" s="57">
        <v>4480846</v>
      </c>
      <c r="B812" s="12" t="s">
        <v>1375</v>
      </c>
      <c r="C812" s="58" t="s">
        <v>105</v>
      </c>
      <c r="D812" s="58" t="s">
        <v>29</v>
      </c>
      <c r="E812" s="58"/>
      <c r="F812" s="58">
        <v>1581200</v>
      </c>
      <c r="G812" s="58">
        <f>+IF(F812&gt;K812+100000,F812-K812,0)</f>
        <v>959659</v>
      </c>
      <c r="H812" s="58">
        <v>133458</v>
      </c>
      <c r="I812" s="58">
        <v>0</v>
      </c>
      <c r="J812" s="58">
        <v>0</v>
      </c>
      <c r="K812" s="58">
        <v>621541</v>
      </c>
      <c r="L812" s="12" t="s">
        <v>88</v>
      </c>
      <c r="M812" s="12" t="s">
        <v>89</v>
      </c>
      <c r="N812" s="12" t="s">
        <v>10</v>
      </c>
      <c r="O812" s="12">
        <v>4</v>
      </c>
      <c r="P812" s="12">
        <v>0</v>
      </c>
      <c r="Q812" s="12">
        <v>4</v>
      </c>
      <c r="R812" s="12">
        <v>76113</v>
      </c>
      <c r="S812" s="59">
        <v>1.3753424657534246</v>
      </c>
      <c r="T812" s="59">
        <v>46.876712328767127</v>
      </c>
      <c r="U812" s="12">
        <v>1</v>
      </c>
      <c r="V812" s="12">
        <v>2</v>
      </c>
      <c r="W812" s="12">
        <v>2</v>
      </c>
      <c r="X812" s="12">
        <v>2</v>
      </c>
      <c r="Y812" s="12">
        <v>1</v>
      </c>
      <c r="Z812" s="58">
        <v>171913.57284460173</v>
      </c>
      <c r="AA812" s="58">
        <v>6844000</v>
      </c>
      <c r="AB812" s="58">
        <v>0</v>
      </c>
      <c r="AC812" s="58" t="s">
        <v>10</v>
      </c>
    </row>
    <row r="813" spans="1:29" x14ac:dyDescent="0.3">
      <c r="A813" s="57">
        <v>2066220044</v>
      </c>
      <c r="B813" s="12" t="s">
        <v>3297</v>
      </c>
      <c r="C813" s="58" t="s">
        <v>105</v>
      </c>
      <c r="D813" s="58" t="s">
        <v>115</v>
      </c>
      <c r="E813" s="58"/>
      <c r="F813" s="58">
        <v>6733513</v>
      </c>
      <c r="G813" s="58">
        <f>+IF(F813&gt;K813+100000,F813-K813,0)</f>
        <v>4401893</v>
      </c>
      <c r="H813" s="58">
        <v>185597</v>
      </c>
      <c r="I813" s="58">
        <v>0</v>
      </c>
      <c r="J813" s="58">
        <v>2861725</v>
      </c>
      <c r="K813" s="58">
        <v>2331620</v>
      </c>
      <c r="L813" s="12" t="s">
        <v>87</v>
      </c>
      <c r="M813" s="12" t="s">
        <v>89</v>
      </c>
      <c r="N813" s="12" t="s">
        <v>10</v>
      </c>
      <c r="O813" s="12">
        <v>4</v>
      </c>
      <c r="P813" s="12">
        <v>0</v>
      </c>
      <c r="Q813" s="12">
        <v>0</v>
      </c>
      <c r="R813" s="12">
        <v>68895</v>
      </c>
      <c r="S813" s="59">
        <v>4.4904109589041097</v>
      </c>
      <c r="T813" s="59">
        <v>32.136986301369866</v>
      </c>
      <c r="U813" s="12">
        <v>1</v>
      </c>
      <c r="V813" s="12">
        <v>1</v>
      </c>
      <c r="W813" s="12">
        <v>2</v>
      </c>
      <c r="X813" s="12">
        <v>2</v>
      </c>
      <c r="Y813" s="12">
        <v>1</v>
      </c>
      <c r="Z813" s="58">
        <v>172252.67429337787</v>
      </c>
      <c r="AA813" s="58">
        <v>4784000</v>
      </c>
      <c r="AB813" s="58">
        <v>4784000</v>
      </c>
      <c r="AC813" s="58" t="s">
        <v>1</v>
      </c>
    </row>
    <row r="814" spans="1:29" x14ac:dyDescent="0.3">
      <c r="A814" s="57">
        <v>2248208248</v>
      </c>
      <c r="B814" s="12" t="s">
        <v>3152</v>
      </c>
      <c r="C814" s="58" t="s">
        <v>105</v>
      </c>
      <c r="D814" s="58" t="s">
        <v>115</v>
      </c>
      <c r="E814" s="58"/>
      <c r="F814" s="58">
        <v>5356914</v>
      </c>
      <c r="G814" s="58">
        <f>+IF(F814&gt;K814+100000,F814-K814,0)</f>
        <v>3245485</v>
      </c>
      <c r="H814" s="58">
        <v>199098</v>
      </c>
      <c r="I814" s="58">
        <v>0</v>
      </c>
      <c r="J814" s="58">
        <v>0</v>
      </c>
      <c r="K814" s="58">
        <v>2111429</v>
      </c>
      <c r="L814" s="12" t="s">
        <v>88</v>
      </c>
      <c r="M814" s="12" t="s">
        <v>89</v>
      </c>
      <c r="N814" s="12" t="s">
        <v>10</v>
      </c>
      <c r="O814" s="12">
        <v>4</v>
      </c>
      <c r="P814" s="12">
        <v>0</v>
      </c>
      <c r="Q814" s="12">
        <v>0</v>
      </c>
      <c r="R814" s="12">
        <v>13001</v>
      </c>
      <c r="S814" s="59">
        <v>4.3150684931506849</v>
      </c>
      <c r="T814" s="59">
        <v>24.854794520547944</v>
      </c>
      <c r="U814" s="12">
        <v>1</v>
      </c>
      <c r="V814" s="12">
        <v>4</v>
      </c>
      <c r="W814" s="12">
        <v>1</v>
      </c>
      <c r="X814" s="12">
        <v>3</v>
      </c>
      <c r="Y814" s="12">
        <v>1</v>
      </c>
      <c r="Z814" s="58">
        <v>173665.69750282916</v>
      </c>
      <c r="AA814" s="58">
        <v>5112000</v>
      </c>
      <c r="AB814" s="58">
        <v>0</v>
      </c>
      <c r="AC814" s="58" t="s">
        <v>10</v>
      </c>
    </row>
    <row r="815" spans="1:29" x14ac:dyDescent="0.3">
      <c r="A815" s="57">
        <v>42080626</v>
      </c>
      <c r="B815" s="12" t="s">
        <v>3357</v>
      </c>
      <c r="C815" s="58" t="s">
        <v>105</v>
      </c>
      <c r="D815" s="58" t="s">
        <v>116</v>
      </c>
      <c r="E815" s="58">
        <v>13560635</v>
      </c>
      <c r="F815" s="58">
        <v>35795072</v>
      </c>
      <c r="G815" s="58">
        <f>+IF(F815&gt;K815+100000,F815-K815,0)</f>
        <v>33318559</v>
      </c>
      <c r="H815" s="58">
        <v>897887</v>
      </c>
      <c r="I815" s="58">
        <v>0</v>
      </c>
      <c r="J815" s="58">
        <v>6000000</v>
      </c>
      <c r="K815" s="58">
        <v>2476513</v>
      </c>
      <c r="L815" s="12" t="s">
        <v>87</v>
      </c>
      <c r="M815" s="12" t="s">
        <v>89</v>
      </c>
      <c r="N815" s="12" t="s">
        <v>10</v>
      </c>
      <c r="O815" s="12">
        <v>4</v>
      </c>
      <c r="P815" s="12">
        <v>0</v>
      </c>
      <c r="Q815" s="12">
        <v>0</v>
      </c>
      <c r="R815" s="12">
        <v>76001</v>
      </c>
      <c r="S815" s="59">
        <v>2.7205479452054795</v>
      </c>
      <c r="T815" s="59">
        <v>53.254794520547946</v>
      </c>
      <c r="U815" s="12">
        <v>2</v>
      </c>
      <c r="V815" s="12">
        <v>4</v>
      </c>
      <c r="W815" s="12">
        <v>3</v>
      </c>
      <c r="X815" s="12">
        <v>5</v>
      </c>
      <c r="Y815" s="12">
        <v>3</v>
      </c>
      <c r="Z815" s="58">
        <v>174433.01564443813</v>
      </c>
      <c r="AA815" s="58">
        <v>16240000</v>
      </c>
      <c r="AB815" s="58">
        <v>0</v>
      </c>
      <c r="AC815" s="58" t="s">
        <v>10</v>
      </c>
    </row>
    <row r="816" spans="1:29" x14ac:dyDescent="0.3">
      <c r="A816" s="57">
        <v>2084426004</v>
      </c>
      <c r="B816" s="12" t="s">
        <v>3857</v>
      </c>
      <c r="C816" s="58" t="s">
        <v>105</v>
      </c>
      <c r="D816" s="58" t="s">
        <v>30</v>
      </c>
      <c r="E816" s="58">
        <v>794803</v>
      </c>
      <c r="F816" s="58">
        <v>12886556</v>
      </c>
      <c r="G816" s="58">
        <f>+IF(F816&gt;K816+100000,F816-K816,0)</f>
        <v>9165759</v>
      </c>
      <c r="H816" s="58">
        <v>416146</v>
      </c>
      <c r="I816" s="58">
        <v>0</v>
      </c>
      <c r="J816" s="58">
        <v>7900000</v>
      </c>
      <c r="K816" s="58">
        <v>3720797</v>
      </c>
      <c r="L816" s="12" t="s">
        <v>87</v>
      </c>
      <c r="M816" s="12" t="s">
        <v>89</v>
      </c>
      <c r="N816" s="12" t="s">
        <v>10</v>
      </c>
      <c r="O816" s="12">
        <v>4</v>
      </c>
      <c r="P816" s="12">
        <v>0</v>
      </c>
      <c r="Q816" s="12">
        <v>0</v>
      </c>
      <c r="R816" s="12">
        <v>17380</v>
      </c>
      <c r="S816" s="59">
        <v>6.6712328767123283</v>
      </c>
      <c r="T816" s="59">
        <v>28.515068493150686</v>
      </c>
      <c r="U816" s="12">
        <v>1</v>
      </c>
      <c r="V816" s="12">
        <v>2</v>
      </c>
      <c r="W816" s="12">
        <v>1</v>
      </c>
      <c r="X816" s="12">
        <v>2</v>
      </c>
      <c r="Y816" s="12">
        <v>1</v>
      </c>
      <c r="Z816" s="58">
        <v>176130.68951410116</v>
      </c>
      <c r="AA816" s="58">
        <v>4631000</v>
      </c>
      <c r="AB816" s="58">
        <v>0</v>
      </c>
      <c r="AC816" s="58" t="s">
        <v>10</v>
      </c>
    </row>
    <row r="817" spans="1:29" x14ac:dyDescent="0.3">
      <c r="A817" s="57">
        <v>2224626806</v>
      </c>
      <c r="B817" s="12" t="s">
        <v>3611</v>
      </c>
      <c r="C817" s="58" t="s">
        <v>105</v>
      </c>
      <c r="D817" s="58" t="s">
        <v>114</v>
      </c>
      <c r="E817" s="58">
        <v>192559</v>
      </c>
      <c r="F817" s="58">
        <v>4111496</v>
      </c>
      <c r="G817" s="58">
        <f>+IF(F817&gt;K817+100000,F817-K817,0)</f>
        <v>1085393</v>
      </c>
      <c r="H817" s="58">
        <v>156434</v>
      </c>
      <c r="I817" s="58">
        <v>0</v>
      </c>
      <c r="J817" s="58">
        <v>1800000</v>
      </c>
      <c r="K817" s="58">
        <v>3026103</v>
      </c>
      <c r="L817" s="12" t="s">
        <v>87</v>
      </c>
      <c r="M817" s="12" t="s">
        <v>89</v>
      </c>
      <c r="N817" s="12" t="s">
        <v>10</v>
      </c>
      <c r="O817" s="12">
        <v>4</v>
      </c>
      <c r="P817" s="12">
        <v>0</v>
      </c>
      <c r="Q817" s="12">
        <v>0</v>
      </c>
      <c r="R817" s="12">
        <v>76001</v>
      </c>
      <c r="S817" s="59">
        <v>5.5835616438356164</v>
      </c>
      <c r="T817" s="59">
        <v>34.158904109589038</v>
      </c>
      <c r="U817" s="12">
        <v>2</v>
      </c>
      <c r="V817" s="12">
        <v>0</v>
      </c>
      <c r="W817" s="12">
        <v>1</v>
      </c>
      <c r="X817" s="12">
        <v>2</v>
      </c>
      <c r="Y817" s="12">
        <v>1</v>
      </c>
      <c r="Z817" s="58">
        <v>176309.49235053142</v>
      </c>
      <c r="AA817" s="58">
        <v>7926000</v>
      </c>
      <c r="AB817" s="58">
        <v>7926000</v>
      </c>
      <c r="AC817" s="58" t="s">
        <v>0</v>
      </c>
    </row>
    <row r="818" spans="1:29" x14ac:dyDescent="0.3">
      <c r="A818" s="57">
        <v>4460484</v>
      </c>
      <c r="B818" s="12" t="s">
        <v>3645</v>
      </c>
      <c r="C818" s="58" t="s">
        <v>105</v>
      </c>
      <c r="D818" s="58" t="s">
        <v>30</v>
      </c>
      <c r="E818" s="58"/>
      <c r="F818" s="58">
        <v>8389940</v>
      </c>
      <c r="G818" s="58">
        <f>+IF(F818&gt;K818+100000,F818-K818,0)</f>
        <v>5329757</v>
      </c>
      <c r="H818" s="58">
        <v>279404</v>
      </c>
      <c r="I818" s="58">
        <v>0</v>
      </c>
      <c r="J818" s="58">
        <v>4736254</v>
      </c>
      <c r="K818" s="58">
        <v>3060183</v>
      </c>
      <c r="L818" s="12" t="s">
        <v>87</v>
      </c>
      <c r="M818" s="12" t="s">
        <v>89</v>
      </c>
      <c r="N818" s="12" t="s">
        <v>10</v>
      </c>
      <c r="O818" s="12">
        <v>4</v>
      </c>
      <c r="P818" s="12">
        <v>0</v>
      </c>
      <c r="Q818" s="12">
        <v>0</v>
      </c>
      <c r="R818" s="12">
        <v>76130</v>
      </c>
      <c r="S818" s="59">
        <v>5.5534246575342463</v>
      </c>
      <c r="T818" s="59">
        <v>46.342465753424655</v>
      </c>
      <c r="U818" s="12">
        <v>1</v>
      </c>
      <c r="V818" s="12">
        <v>0</v>
      </c>
      <c r="W818" s="12">
        <v>1</v>
      </c>
      <c r="X818" s="12">
        <v>2</v>
      </c>
      <c r="Y818" s="12">
        <v>1</v>
      </c>
      <c r="Z818" s="58">
        <v>178711.89270050084</v>
      </c>
      <c r="AA818" s="58">
        <v>8034000</v>
      </c>
      <c r="AB818" s="58">
        <v>8034000</v>
      </c>
      <c r="AC818" s="58" t="s">
        <v>0</v>
      </c>
    </row>
    <row r="819" spans="1:29" x14ac:dyDescent="0.3">
      <c r="A819" s="57">
        <v>2006288846</v>
      </c>
      <c r="B819" s="12" t="s">
        <v>3614</v>
      </c>
      <c r="C819" s="58" t="s">
        <v>105</v>
      </c>
      <c r="D819" s="58" t="s">
        <v>115</v>
      </c>
      <c r="E819" s="58"/>
      <c r="F819" s="58">
        <v>5528980</v>
      </c>
      <c r="G819" s="58">
        <f>+IF(F819&gt;K819+100000,F819-K819,0)</f>
        <v>2502160</v>
      </c>
      <c r="H819" s="58">
        <v>199311</v>
      </c>
      <c r="I819" s="58">
        <v>0</v>
      </c>
      <c r="J819" s="58">
        <v>1200000</v>
      </c>
      <c r="K819" s="58">
        <v>3026820</v>
      </c>
      <c r="L819" s="12" t="s">
        <v>87</v>
      </c>
      <c r="M819" s="12" t="s">
        <v>89</v>
      </c>
      <c r="N819" s="12" t="s">
        <v>10</v>
      </c>
      <c r="O819" s="12">
        <v>4</v>
      </c>
      <c r="P819" s="12">
        <v>0</v>
      </c>
      <c r="Q819" s="12">
        <v>0</v>
      </c>
      <c r="R819" s="12">
        <v>68255</v>
      </c>
      <c r="S819" s="59">
        <v>5.3643835616438356</v>
      </c>
      <c r="T819" s="59">
        <v>27.734246575342464</v>
      </c>
      <c r="U819" s="12">
        <v>2</v>
      </c>
      <c r="V819" s="12">
        <v>2</v>
      </c>
      <c r="W819" s="12">
        <v>2</v>
      </c>
      <c r="X819" s="12">
        <v>2</v>
      </c>
      <c r="Y819" s="12">
        <v>3</v>
      </c>
      <c r="Z819" s="58">
        <v>181131.22758827504</v>
      </c>
      <c r="AA819" s="58">
        <v>7098000</v>
      </c>
      <c r="AB819" s="58">
        <v>5730000</v>
      </c>
      <c r="AC819" s="58" t="s">
        <v>22</v>
      </c>
    </row>
    <row r="820" spans="1:29" x14ac:dyDescent="0.3">
      <c r="A820" s="57">
        <v>2046824820</v>
      </c>
      <c r="B820" s="12" t="s">
        <v>3069</v>
      </c>
      <c r="C820" s="58" t="s">
        <v>105</v>
      </c>
      <c r="D820" s="58" t="s">
        <v>115</v>
      </c>
      <c r="E820" s="58">
        <v>165000</v>
      </c>
      <c r="F820" s="58">
        <v>5962782</v>
      </c>
      <c r="G820" s="58">
        <f>+IF(F820&gt;K820+100000,F820-K820,0)</f>
        <v>3990522</v>
      </c>
      <c r="H820" s="58">
        <v>197961</v>
      </c>
      <c r="I820" s="58">
        <v>0</v>
      </c>
      <c r="J820" s="58">
        <v>0</v>
      </c>
      <c r="K820" s="58">
        <v>1972260</v>
      </c>
      <c r="L820" s="12" t="s">
        <v>88</v>
      </c>
      <c r="M820" s="12" t="s">
        <v>89</v>
      </c>
      <c r="N820" s="12" t="s">
        <v>10</v>
      </c>
      <c r="O820" s="12">
        <v>4</v>
      </c>
      <c r="P820" s="12">
        <v>0</v>
      </c>
      <c r="Q820" s="12">
        <v>0</v>
      </c>
      <c r="R820" s="12">
        <v>13052</v>
      </c>
      <c r="S820" s="59">
        <v>6.7178082191780826</v>
      </c>
      <c r="T820" s="59">
        <v>29.906849315068492</v>
      </c>
      <c r="U820" s="12">
        <v>1</v>
      </c>
      <c r="V820" s="12">
        <v>2</v>
      </c>
      <c r="W820" s="12">
        <v>1</v>
      </c>
      <c r="X820" s="12">
        <v>4</v>
      </c>
      <c r="Y820" s="12">
        <v>2</v>
      </c>
      <c r="Z820" s="58">
        <v>181312.46212977119</v>
      </c>
      <c r="AA820" s="58">
        <v>7265000</v>
      </c>
      <c r="AB820" s="58">
        <v>0</v>
      </c>
      <c r="AC820" s="58" t="s">
        <v>10</v>
      </c>
    </row>
    <row r="821" spans="1:29" x14ac:dyDescent="0.3">
      <c r="A821" s="57">
        <v>2224640442</v>
      </c>
      <c r="B821" s="12" t="s">
        <v>3936</v>
      </c>
      <c r="C821" s="58" t="s">
        <v>105</v>
      </c>
      <c r="D821" s="58" t="s">
        <v>115</v>
      </c>
      <c r="E821" s="58"/>
      <c r="F821" s="58">
        <v>6996078</v>
      </c>
      <c r="G821" s="58">
        <f>+IF(F821&gt;K821+100000,F821-K821,0)</f>
        <v>2841539</v>
      </c>
      <c r="H821" s="58">
        <v>221224</v>
      </c>
      <c r="I821" s="58">
        <v>0</v>
      </c>
      <c r="J821" s="58">
        <v>0</v>
      </c>
      <c r="K821" s="58">
        <v>4154539</v>
      </c>
      <c r="L821" s="12" t="s">
        <v>88</v>
      </c>
      <c r="M821" s="12" t="s">
        <v>89</v>
      </c>
      <c r="N821" s="12" t="s">
        <v>10</v>
      </c>
      <c r="O821" s="12">
        <v>4</v>
      </c>
      <c r="P821" s="12">
        <v>0</v>
      </c>
      <c r="Q821" s="12">
        <v>0</v>
      </c>
      <c r="R821" s="12">
        <v>76130</v>
      </c>
      <c r="S821" s="59">
        <v>8.632876712328768</v>
      </c>
      <c r="T821" s="59">
        <v>27.534246575342465</v>
      </c>
      <c r="U821" s="12">
        <v>2</v>
      </c>
      <c r="V821" s="12">
        <v>4</v>
      </c>
      <c r="W821" s="12">
        <v>2</v>
      </c>
      <c r="X821" s="12">
        <v>2</v>
      </c>
      <c r="Y821" s="12">
        <v>1</v>
      </c>
      <c r="Z821" s="58">
        <v>182118.90175897902</v>
      </c>
      <c r="AA821" s="58">
        <v>4642000</v>
      </c>
      <c r="AB821" s="58">
        <v>0</v>
      </c>
      <c r="AC821" s="58" t="s">
        <v>10</v>
      </c>
    </row>
    <row r="822" spans="1:29" x14ac:dyDescent="0.3">
      <c r="A822" s="57">
        <v>44684824</v>
      </c>
      <c r="B822" s="12" t="s">
        <v>3877</v>
      </c>
      <c r="C822" s="58" t="s">
        <v>105</v>
      </c>
      <c r="D822" s="58" t="s">
        <v>30</v>
      </c>
      <c r="E822" s="58">
        <v>519541</v>
      </c>
      <c r="F822" s="58">
        <v>10041483</v>
      </c>
      <c r="G822" s="58">
        <f>+IF(F822&gt;K822+100000,F822-K822,0)</f>
        <v>6235098</v>
      </c>
      <c r="H822" s="58">
        <v>284569</v>
      </c>
      <c r="I822" s="58">
        <v>0</v>
      </c>
      <c r="J822" s="58">
        <v>3500000</v>
      </c>
      <c r="K822" s="58">
        <v>3806385</v>
      </c>
      <c r="L822" s="12" t="s">
        <v>87</v>
      </c>
      <c r="M822" s="12" t="s">
        <v>89</v>
      </c>
      <c r="N822" s="12" t="s">
        <v>10</v>
      </c>
      <c r="O822" s="12">
        <v>4</v>
      </c>
      <c r="P822" s="12">
        <v>0</v>
      </c>
      <c r="Q822" s="12">
        <v>0</v>
      </c>
      <c r="R822" s="12">
        <v>5001</v>
      </c>
      <c r="S822" s="59">
        <v>7.3369863013698629</v>
      </c>
      <c r="T822" s="59">
        <v>47.742465753424661</v>
      </c>
      <c r="U822" s="12">
        <v>1</v>
      </c>
      <c r="V822" s="12">
        <v>0</v>
      </c>
      <c r="W822" s="12">
        <v>1</v>
      </c>
      <c r="X822" s="12">
        <v>2</v>
      </c>
      <c r="Y822" s="12">
        <v>1</v>
      </c>
      <c r="Z822" s="58">
        <v>183049.55999905668</v>
      </c>
      <c r="AA822" s="58">
        <v>8229000</v>
      </c>
      <c r="AB822" s="58">
        <v>8229000</v>
      </c>
      <c r="AC822" s="58" t="s">
        <v>0</v>
      </c>
    </row>
    <row r="823" spans="1:29" x14ac:dyDescent="0.3">
      <c r="A823" s="57">
        <v>2224620248</v>
      </c>
      <c r="B823" s="12" t="s">
        <v>3650</v>
      </c>
      <c r="C823" s="58" t="s">
        <v>105</v>
      </c>
      <c r="D823" s="58" t="s">
        <v>30</v>
      </c>
      <c r="E823" s="58">
        <v>193548</v>
      </c>
      <c r="F823" s="58">
        <v>8118543</v>
      </c>
      <c r="G823" s="58">
        <f>+IF(F823&gt;K823+100000,F823-K823,0)</f>
        <v>5049464</v>
      </c>
      <c r="H823" s="58">
        <v>244389</v>
      </c>
      <c r="I823" s="58">
        <v>0</v>
      </c>
      <c r="J823" s="58">
        <v>3258736</v>
      </c>
      <c r="K823" s="58">
        <v>3069079</v>
      </c>
      <c r="L823" s="12" t="s">
        <v>87</v>
      </c>
      <c r="M823" s="12" t="s">
        <v>89</v>
      </c>
      <c r="N823" s="12" t="s">
        <v>10</v>
      </c>
      <c r="O823" s="12">
        <v>4</v>
      </c>
      <c r="P823" s="12">
        <v>0</v>
      </c>
      <c r="Q823" s="12">
        <v>0</v>
      </c>
      <c r="R823" s="12">
        <v>76130</v>
      </c>
      <c r="S823" s="59">
        <v>5.6684931506849319</v>
      </c>
      <c r="T823" s="59">
        <v>32.630136986301373</v>
      </c>
      <c r="U823" s="12">
        <v>2</v>
      </c>
      <c r="V823" s="12">
        <v>0</v>
      </c>
      <c r="W823" s="12">
        <v>1</v>
      </c>
      <c r="X823" s="12">
        <v>2</v>
      </c>
      <c r="Y823" s="12">
        <v>1</v>
      </c>
      <c r="Z823" s="58">
        <v>184036.82437075701</v>
      </c>
      <c r="AA823" s="58">
        <v>5715000</v>
      </c>
      <c r="AB823" s="58">
        <v>0</v>
      </c>
      <c r="AC823" s="58" t="s">
        <v>10</v>
      </c>
    </row>
    <row r="824" spans="1:29" x14ac:dyDescent="0.3">
      <c r="A824" s="57">
        <v>20604628</v>
      </c>
      <c r="B824" s="12" t="s">
        <v>3245</v>
      </c>
      <c r="C824" s="58" t="s">
        <v>105</v>
      </c>
      <c r="D824" s="58" t="s">
        <v>30</v>
      </c>
      <c r="E824" s="58">
        <v>673200</v>
      </c>
      <c r="F824" s="58">
        <v>11388624</v>
      </c>
      <c r="G824" s="58">
        <f>+IF(F824&gt;K824+100000,F824-K824,0)</f>
        <v>9134695</v>
      </c>
      <c r="H824" s="58">
        <v>373776</v>
      </c>
      <c r="I824" s="58">
        <v>0</v>
      </c>
      <c r="J824" s="58">
        <v>6777354</v>
      </c>
      <c r="K824" s="58">
        <v>2253929</v>
      </c>
      <c r="L824" s="12" t="s">
        <v>87</v>
      </c>
      <c r="M824" s="12" t="s">
        <v>89</v>
      </c>
      <c r="N824" s="12" t="s">
        <v>10</v>
      </c>
      <c r="O824" s="12">
        <v>4</v>
      </c>
      <c r="P824" s="12">
        <v>0</v>
      </c>
      <c r="Q824" s="12">
        <v>0</v>
      </c>
      <c r="R824" s="12">
        <v>8001</v>
      </c>
      <c r="S824" s="59">
        <v>3.1972602739726028</v>
      </c>
      <c r="T824" s="59">
        <v>46.684931506849317</v>
      </c>
      <c r="U824" s="12">
        <v>1</v>
      </c>
      <c r="V824" s="12">
        <v>4</v>
      </c>
      <c r="W824" s="12">
        <v>3</v>
      </c>
      <c r="X824" s="12">
        <v>3</v>
      </c>
      <c r="Y824" s="12">
        <v>2</v>
      </c>
      <c r="Z824" s="58">
        <v>186399.05125614587</v>
      </c>
      <c r="AA824" s="58">
        <v>6830000</v>
      </c>
      <c r="AB824" s="58">
        <v>0</v>
      </c>
      <c r="AC824" s="58" t="s">
        <v>10</v>
      </c>
    </row>
    <row r="825" spans="1:29" x14ac:dyDescent="0.3">
      <c r="A825" s="57">
        <v>28462664</v>
      </c>
      <c r="B825" s="12" t="s">
        <v>3948</v>
      </c>
      <c r="C825" s="58" t="s">
        <v>105</v>
      </c>
      <c r="D825" s="58" t="s">
        <v>113</v>
      </c>
      <c r="E825" s="58">
        <v>40200</v>
      </c>
      <c r="F825" s="58">
        <v>2978642</v>
      </c>
      <c r="G825" s="58">
        <f>+IF(F825&gt;K825+100000,F825-K825,0)</f>
        <v>0</v>
      </c>
      <c r="H825" s="58">
        <v>161398</v>
      </c>
      <c r="I825" s="58">
        <v>0</v>
      </c>
      <c r="J825" s="58">
        <v>0</v>
      </c>
      <c r="K825" s="58">
        <v>4213849</v>
      </c>
      <c r="L825" s="12" t="s">
        <v>88</v>
      </c>
      <c r="M825" s="12" t="s">
        <v>89</v>
      </c>
      <c r="N825" s="12" t="s">
        <v>10</v>
      </c>
      <c r="O825" s="12">
        <v>4</v>
      </c>
      <c r="P825" s="12">
        <v>0</v>
      </c>
      <c r="Q825" s="12">
        <v>0</v>
      </c>
      <c r="R825" s="12">
        <v>68615</v>
      </c>
      <c r="S825" s="59">
        <v>4.4082191780821915</v>
      </c>
      <c r="T825" s="59">
        <v>40.293150684931504</v>
      </c>
      <c r="U825" s="12">
        <v>2</v>
      </c>
      <c r="V825" s="12">
        <v>2</v>
      </c>
      <c r="W825" s="12">
        <v>1</v>
      </c>
      <c r="X825" s="12">
        <v>2</v>
      </c>
      <c r="Y825" s="12">
        <v>3</v>
      </c>
      <c r="Z825" s="58">
        <v>188210.27186195392</v>
      </c>
      <c r="AA825" s="58">
        <v>8461000</v>
      </c>
      <c r="AB825" s="58">
        <v>8461000</v>
      </c>
      <c r="AC825" s="58" t="s">
        <v>0</v>
      </c>
    </row>
    <row r="826" spans="1:29" x14ac:dyDescent="0.3">
      <c r="A826" s="57">
        <v>2262048008</v>
      </c>
      <c r="B826" s="12" t="s">
        <v>2316</v>
      </c>
      <c r="C826" s="58" t="s">
        <v>105</v>
      </c>
      <c r="D826" s="58" t="s">
        <v>115</v>
      </c>
      <c r="E826" s="58">
        <v>1312</v>
      </c>
      <c r="F826" s="58">
        <v>3755033</v>
      </c>
      <c r="G826" s="58">
        <f>+IF(F826&gt;K826+100000,F826-K826,0)</f>
        <v>2539049</v>
      </c>
      <c r="H826" s="58">
        <v>190880</v>
      </c>
      <c r="I826" s="58">
        <v>0</v>
      </c>
      <c r="J826" s="58">
        <v>2200000</v>
      </c>
      <c r="K826" s="58">
        <v>1215984</v>
      </c>
      <c r="L826" s="12" t="s">
        <v>87</v>
      </c>
      <c r="M826" s="12" t="s">
        <v>89</v>
      </c>
      <c r="N826" s="12" t="s">
        <v>10</v>
      </c>
      <c r="O826" s="12">
        <v>4</v>
      </c>
      <c r="P826" s="12">
        <v>0</v>
      </c>
      <c r="Q826" s="12">
        <v>0</v>
      </c>
      <c r="R826" s="12">
        <v>76001</v>
      </c>
      <c r="S826" s="59">
        <v>4.0575342465753428</v>
      </c>
      <c r="T826" s="59">
        <v>28.898630136986302</v>
      </c>
      <c r="U826" s="12">
        <v>2</v>
      </c>
      <c r="V826" s="12">
        <v>2</v>
      </c>
      <c r="W826" s="12">
        <v>1</v>
      </c>
      <c r="X826" s="12">
        <v>2</v>
      </c>
      <c r="Y826" s="12">
        <v>4</v>
      </c>
      <c r="Z826" s="58">
        <v>189722.8943045272</v>
      </c>
      <c r="AA826" s="58">
        <v>8529000</v>
      </c>
      <c r="AB826" s="58">
        <v>8529000</v>
      </c>
      <c r="AC826" s="58" t="s">
        <v>0</v>
      </c>
    </row>
    <row r="827" spans="1:29" x14ac:dyDescent="0.3">
      <c r="A827" s="57">
        <v>20440600</v>
      </c>
      <c r="B827" s="12" t="s">
        <v>3904</v>
      </c>
      <c r="C827" s="58" t="s">
        <v>105</v>
      </c>
      <c r="D827" s="58" t="s">
        <v>30</v>
      </c>
      <c r="E827" s="58">
        <v>324637</v>
      </c>
      <c r="F827" s="58">
        <v>9705486</v>
      </c>
      <c r="G827" s="58">
        <f>+IF(F827&gt;K827+100000,F827-K827,0)</f>
        <v>5740969</v>
      </c>
      <c r="H827" s="58">
        <v>296942</v>
      </c>
      <c r="I827" s="58">
        <v>0</v>
      </c>
      <c r="J827" s="58">
        <v>0</v>
      </c>
      <c r="K827" s="58">
        <v>3964517</v>
      </c>
      <c r="L827" s="12" t="s">
        <v>88</v>
      </c>
      <c r="M827" s="12" t="s">
        <v>89</v>
      </c>
      <c r="N827" s="12" t="s">
        <v>10</v>
      </c>
      <c r="O827" s="12">
        <v>4</v>
      </c>
      <c r="P827" s="12">
        <v>0</v>
      </c>
      <c r="Q827" s="12">
        <v>0</v>
      </c>
      <c r="R827" s="12">
        <v>76130</v>
      </c>
      <c r="S827" s="59">
        <v>7.6684931506849319</v>
      </c>
      <c r="T827" s="59">
        <v>37.260273972602739</v>
      </c>
      <c r="U827" s="12">
        <v>2</v>
      </c>
      <c r="V827" s="12">
        <v>2</v>
      </c>
      <c r="W827" s="12">
        <v>3</v>
      </c>
      <c r="X827" s="12">
        <v>3</v>
      </c>
      <c r="Y827" s="12">
        <v>1</v>
      </c>
      <c r="Z827" s="58">
        <v>190053.50072822755</v>
      </c>
      <c r="AA827" s="58">
        <v>7577000</v>
      </c>
      <c r="AB827" s="58">
        <v>0</v>
      </c>
      <c r="AC827" s="58" t="s">
        <v>10</v>
      </c>
    </row>
    <row r="828" spans="1:29" x14ac:dyDescent="0.3">
      <c r="A828" s="57">
        <v>44426222</v>
      </c>
      <c r="B828" s="12" t="s">
        <v>2255</v>
      </c>
      <c r="C828" s="58" t="s">
        <v>105</v>
      </c>
      <c r="D828" s="58" t="s">
        <v>30</v>
      </c>
      <c r="E828" s="58">
        <v>2291890</v>
      </c>
      <c r="F828" s="58">
        <v>7282266</v>
      </c>
      <c r="G828" s="58">
        <f>+IF(F828&gt;K828+100000,F828-K828,0)</f>
        <v>6110496</v>
      </c>
      <c r="H828" s="58">
        <v>271955</v>
      </c>
      <c r="I828" s="58">
        <v>0</v>
      </c>
      <c r="J828" s="58">
        <v>2661363</v>
      </c>
      <c r="K828" s="58">
        <v>1171770</v>
      </c>
      <c r="L828" s="12" t="s">
        <v>87</v>
      </c>
      <c r="M828" s="12" t="s">
        <v>89</v>
      </c>
      <c r="N828" s="12" t="s">
        <v>10</v>
      </c>
      <c r="O828" s="12">
        <v>4</v>
      </c>
      <c r="P828" s="12">
        <v>0</v>
      </c>
      <c r="Q828" s="12">
        <v>0</v>
      </c>
      <c r="R828" s="12">
        <v>19001</v>
      </c>
      <c r="S828" s="59">
        <v>3.8383561643835615</v>
      </c>
      <c r="T828" s="59">
        <v>40.07123287671233</v>
      </c>
      <c r="U828" s="12">
        <v>2</v>
      </c>
      <c r="V828" s="12">
        <v>2</v>
      </c>
      <c r="W828" s="12">
        <v>2</v>
      </c>
      <c r="X828" s="12">
        <v>2</v>
      </c>
      <c r="Y828" s="12">
        <v>1</v>
      </c>
      <c r="Z828" s="58">
        <v>190251.81489374675</v>
      </c>
      <c r="AA828" s="58">
        <v>5169000</v>
      </c>
      <c r="AB828" s="58">
        <v>0</v>
      </c>
      <c r="AC828" s="58" t="s">
        <v>10</v>
      </c>
    </row>
    <row r="829" spans="1:29" x14ac:dyDescent="0.3">
      <c r="A829" s="57">
        <v>2082648044</v>
      </c>
      <c r="B829" s="12" t="s">
        <v>2574</v>
      </c>
      <c r="C829" s="58" t="s">
        <v>105</v>
      </c>
      <c r="D829" s="58" t="s">
        <v>115</v>
      </c>
      <c r="E829" s="58">
        <v>793966</v>
      </c>
      <c r="F829" s="58">
        <v>5891403</v>
      </c>
      <c r="G829" s="58">
        <f>+IF(F829&gt;K829+100000,F829-K829,0)</f>
        <v>4519139</v>
      </c>
      <c r="H829" s="58">
        <v>355293</v>
      </c>
      <c r="I829" s="58">
        <v>0</v>
      </c>
      <c r="J829" s="58">
        <v>4249248</v>
      </c>
      <c r="K829" s="58">
        <v>1372264</v>
      </c>
      <c r="L829" s="12" t="s">
        <v>87</v>
      </c>
      <c r="M829" s="12" t="s">
        <v>89</v>
      </c>
      <c r="N829" s="12" t="s">
        <v>10</v>
      </c>
      <c r="O829" s="12">
        <v>4</v>
      </c>
      <c r="P829" s="12">
        <v>0</v>
      </c>
      <c r="Q829" s="12">
        <v>0</v>
      </c>
      <c r="R829" s="12">
        <v>25175</v>
      </c>
      <c r="S829" s="59">
        <v>4.5835616438356164</v>
      </c>
      <c r="T829" s="59">
        <v>36.054794520547944</v>
      </c>
      <c r="U829" s="12">
        <v>2</v>
      </c>
      <c r="V829" s="12">
        <v>0</v>
      </c>
      <c r="W829" s="12">
        <v>1</v>
      </c>
      <c r="X829" s="12">
        <v>2</v>
      </c>
      <c r="Y829" s="12">
        <v>1</v>
      </c>
      <c r="Z829" s="58">
        <v>190319.94449645645</v>
      </c>
      <c r="AA829" s="58">
        <v>5669000</v>
      </c>
      <c r="AB829" s="58">
        <v>0</v>
      </c>
      <c r="AC829" s="58" t="s">
        <v>10</v>
      </c>
    </row>
    <row r="830" spans="1:29" x14ac:dyDescent="0.3">
      <c r="A830" s="57">
        <v>2008840606</v>
      </c>
      <c r="B830" s="12" t="s">
        <v>3771</v>
      </c>
      <c r="C830" s="58" t="s">
        <v>105</v>
      </c>
      <c r="D830" s="58" t="s">
        <v>30</v>
      </c>
      <c r="E830" s="58"/>
      <c r="F830" s="58">
        <v>8564474</v>
      </c>
      <c r="G830" s="58">
        <f>+IF(F830&gt;K830+100000,F830-K830,0)</f>
        <v>5163563</v>
      </c>
      <c r="H830" s="58">
        <v>491796</v>
      </c>
      <c r="I830" s="58">
        <v>0</v>
      </c>
      <c r="J830" s="58">
        <v>3000000</v>
      </c>
      <c r="K830" s="58">
        <v>3400911</v>
      </c>
      <c r="L830" s="12" t="s">
        <v>87</v>
      </c>
      <c r="M830" s="12" t="s">
        <v>89</v>
      </c>
      <c r="N830" s="12" t="s">
        <v>10</v>
      </c>
      <c r="O830" s="12">
        <v>4</v>
      </c>
      <c r="P830" s="12">
        <v>0</v>
      </c>
      <c r="Q830" s="12">
        <v>0</v>
      </c>
      <c r="R830" s="12">
        <v>68001</v>
      </c>
      <c r="S830" s="59">
        <v>1.3041095890410959</v>
      </c>
      <c r="T830" s="59">
        <v>27.969863013698632</v>
      </c>
      <c r="U830" s="12">
        <v>1</v>
      </c>
      <c r="V830" s="12">
        <v>4</v>
      </c>
      <c r="W830" s="12">
        <v>2</v>
      </c>
      <c r="X830" s="12">
        <v>3</v>
      </c>
      <c r="Y830" s="12">
        <v>1</v>
      </c>
      <c r="Z830" s="58">
        <v>190901.85003182702</v>
      </c>
      <c r="AA830" s="58">
        <v>8582000</v>
      </c>
      <c r="AB830" s="58">
        <v>8399000</v>
      </c>
      <c r="AC830" s="58" t="s">
        <v>1</v>
      </c>
    </row>
    <row r="831" spans="1:29" x14ac:dyDescent="0.3">
      <c r="A831" s="57">
        <v>8048228</v>
      </c>
      <c r="B831" s="12" t="s">
        <v>4048</v>
      </c>
      <c r="C831" s="58" t="s">
        <v>105</v>
      </c>
      <c r="D831" s="58" t="s">
        <v>115</v>
      </c>
      <c r="E831" s="58"/>
      <c r="F831" s="58">
        <v>8007052</v>
      </c>
      <c r="G831" s="58">
        <f>+IF(F831&gt;K831+100000,F831-K831,0)</f>
        <v>3165383</v>
      </c>
      <c r="H831" s="58">
        <v>398900</v>
      </c>
      <c r="I831" s="58">
        <v>0</v>
      </c>
      <c r="J831" s="58">
        <v>1200000</v>
      </c>
      <c r="K831" s="58">
        <v>4841669</v>
      </c>
      <c r="L831" s="12" t="s">
        <v>87</v>
      </c>
      <c r="M831" s="12" t="s">
        <v>89</v>
      </c>
      <c r="N831" s="12" t="s">
        <v>10</v>
      </c>
      <c r="O831" s="12">
        <v>4</v>
      </c>
      <c r="P831" s="12">
        <v>0</v>
      </c>
      <c r="Q831" s="12">
        <v>0</v>
      </c>
      <c r="R831" s="12">
        <v>13052</v>
      </c>
      <c r="S831" s="59">
        <v>3.1013698630136988</v>
      </c>
      <c r="T831" s="59">
        <v>38.364383561643834</v>
      </c>
      <c r="U831" s="12">
        <v>1</v>
      </c>
      <c r="V831" s="12">
        <v>3</v>
      </c>
      <c r="W831" s="12">
        <v>1</v>
      </c>
      <c r="X831" s="12">
        <v>2</v>
      </c>
      <c r="Y831" s="12">
        <v>3</v>
      </c>
      <c r="Z831" s="58">
        <v>192169.78354986644</v>
      </c>
      <c r="AA831" s="58">
        <v>8639000</v>
      </c>
      <c r="AB831" s="58">
        <v>0</v>
      </c>
      <c r="AC831" s="58" t="s">
        <v>10</v>
      </c>
    </row>
    <row r="832" spans="1:29" x14ac:dyDescent="0.3">
      <c r="A832" s="57">
        <v>2224628464</v>
      </c>
      <c r="B832" s="12" t="s">
        <v>3382</v>
      </c>
      <c r="C832" s="58" t="s">
        <v>105</v>
      </c>
      <c r="D832" s="58" t="s">
        <v>115</v>
      </c>
      <c r="E832" s="58">
        <v>1159434</v>
      </c>
      <c r="F832" s="58">
        <v>7309167</v>
      </c>
      <c r="G832" s="58">
        <f>+IF(F832&gt;K832+100000,F832-K832,0)</f>
        <v>4765144</v>
      </c>
      <c r="H832" s="58">
        <v>199753</v>
      </c>
      <c r="I832" s="58">
        <v>0</v>
      </c>
      <c r="J832" s="58">
        <v>0</v>
      </c>
      <c r="K832" s="58">
        <v>2544023</v>
      </c>
      <c r="L832" s="12" t="s">
        <v>88</v>
      </c>
      <c r="M832" s="12" t="s">
        <v>89</v>
      </c>
      <c r="N832" s="12" t="s">
        <v>10</v>
      </c>
      <c r="O832" s="12">
        <v>4</v>
      </c>
      <c r="P832" s="12">
        <v>0</v>
      </c>
      <c r="Q832" s="12">
        <v>0</v>
      </c>
      <c r="R832" s="12">
        <v>76130</v>
      </c>
      <c r="S832" s="59">
        <v>4.2575342465753421</v>
      </c>
      <c r="T832" s="59">
        <v>29.13150684931507</v>
      </c>
      <c r="U832" s="12">
        <v>1</v>
      </c>
      <c r="V832" s="12">
        <v>2</v>
      </c>
      <c r="W832" s="12">
        <v>2</v>
      </c>
      <c r="X832" s="12">
        <v>2</v>
      </c>
      <c r="Y832" s="12">
        <v>3</v>
      </c>
      <c r="Z832" s="58">
        <v>192280.21058180873</v>
      </c>
      <c r="AA832" s="58">
        <v>4901000</v>
      </c>
      <c r="AB832" s="58">
        <v>0</v>
      </c>
      <c r="AC832" s="58" t="s">
        <v>10</v>
      </c>
    </row>
    <row r="833" spans="1:29" x14ac:dyDescent="0.3">
      <c r="A833" s="57">
        <v>4820422</v>
      </c>
      <c r="B833" s="12" t="s">
        <v>3119</v>
      </c>
      <c r="C833" s="58" t="s">
        <v>105</v>
      </c>
      <c r="D833" s="58" t="s">
        <v>114</v>
      </c>
      <c r="E833" s="58"/>
      <c r="F833" s="58">
        <v>3386115</v>
      </c>
      <c r="G833" s="58">
        <f>+IF(F833&gt;K833+100000,F833-K833,0)</f>
        <v>1331295</v>
      </c>
      <c r="H833" s="58">
        <v>117882</v>
      </c>
      <c r="I833" s="58">
        <v>0</v>
      </c>
      <c r="J833" s="58">
        <v>1300000</v>
      </c>
      <c r="K833" s="58">
        <v>2054820</v>
      </c>
      <c r="L833" s="12" t="s">
        <v>87</v>
      </c>
      <c r="M833" s="12" t="s">
        <v>89</v>
      </c>
      <c r="N833" s="12" t="s">
        <v>10</v>
      </c>
      <c r="O833" s="12">
        <v>4</v>
      </c>
      <c r="P833" s="12">
        <v>0</v>
      </c>
      <c r="Q833" s="12">
        <v>0</v>
      </c>
      <c r="R833" s="12">
        <v>13052</v>
      </c>
      <c r="S833" s="59">
        <v>5.484931506849315</v>
      </c>
      <c r="T833" s="59">
        <v>42.824657534246576</v>
      </c>
      <c r="U833" s="12">
        <v>1</v>
      </c>
      <c r="V833" s="12">
        <v>1</v>
      </c>
      <c r="W833" s="12">
        <v>1</v>
      </c>
      <c r="X833" s="12">
        <v>2</v>
      </c>
      <c r="Y833" s="12">
        <v>3</v>
      </c>
      <c r="Z833" s="58">
        <v>192636.91695124935</v>
      </c>
      <c r="AA833" s="58">
        <v>8660000</v>
      </c>
      <c r="AB833" s="58">
        <v>8590000</v>
      </c>
      <c r="AC833" s="58" t="s">
        <v>0</v>
      </c>
    </row>
    <row r="834" spans="1:29" x14ac:dyDescent="0.3">
      <c r="A834" s="57">
        <v>66864420</v>
      </c>
      <c r="B834" s="12" t="s">
        <v>4169</v>
      </c>
      <c r="C834" s="58" t="s">
        <v>105</v>
      </c>
      <c r="D834" s="58" t="s">
        <v>29</v>
      </c>
      <c r="E834" s="58">
        <v>2675444</v>
      </c>
      <c r="F834" s="58">
        <v>6489877</v>
      </c>
      <c r="G834" s="58">
        <f>+IF(F834&gt;K834+100000,F834-K834,0)</f>
        <v>577314</v>
      </c>
      <c r="H834" s="58">
        <v>422519</v>
      </c>
      <c r="I834" s="58">
        <v>0</v>
      </c>
      <c r="J834" s="58">
        <v>490000</v>
      </c>
      <c r="K834" s="58">
        <v>5912563</v>
      </c>
      <c r="L834" s="12" t="s">
        <v>87</v>
      </c>
      <c r="M834" s="12" t="s">
        <v>89</v>
      </c>
      <c r="N834" s="12" t="s">
        <v>10</v>
      </c>
      <c r="O834" s="12">
        <v>4</v>
      </c>
      <c r="P834" s="12">
        <v>0</v>
      </c>
      <c r="Q834" s="12">
        <v>0</v>
      </c>
      <c r="R834" s="12">
        <v>76130</v>
      </c>
      <c r="S834" s="59">
        <v>1.7095890410958905</v>
      </c>
      <c r="T834" s="59">
        <v>50.873972602739727</v>
      </c>
      <c r="U834" s="12">
        <v>2</v>
      </c>
      <c r="V834" s="12">
        <v>2</v>
      </c>
      <c r="W834" s="12">
        <v>1</v>
      </c>
      <c r="X834" s="12">
        <v>2</v>
      </c>
      <c r="Y834" s="12">
        <v>1</v>
      </c>
      <c r="Z834" s="58">
        <v>196438.89295717535</v>
      </c>
      <c r="AA834" s="58">
        <v>5007000</v>
      </c>
      <c r="AB834" s="58">
        <v>4533000</v>
      </c>
      <c r="AC834" s="58" t="s">
        <v>0</v>
      </c>
    </row>
    <row r="835" spans="1:29" x14ac:dyDescent="0.3">
      <c r="A835" s="57">
        <v>2046866484</v>
      </c>
      <c r="B835" s="12" t="s">
        <v>2105</v>
      </c>
      <c r="C835" s="58" t="s">
        <v>105</v>
      </c>
      <c r="D835" s="58" t="s">
        <v>114</v>
      </c>
      <c r="E835" s="58">
        <v>732067</v>
      </c>
      <c r="F835" s="58">
        <v>2974686</v>
      </c>
      <c r="G835" s="58">
        <f>+IF(F835&gt;K835+100000,F835-K835,0)</f>
        <v>1899564</v>
      </c>
      <c r="H835" s="58">
        <v>152168</v>
      </c>
      <c r="I835" s="58">
        <v>0</v>
      </c>
      <c r="J835" s="58">
        <v>0</v>
      </c>
      <c r="K835" s="58">
        <v>1075122</v>
      </c>
      <c r="L835" s="12" t="s">
        <v>88</v>
      </c>
      <c r="M835" s="12" t="s">
        <v>89</v>
      </c>
      <c r="N835" s="12" t="s">
        <v>10</v>
      </c>
      <c r="O835" s="12">
        <v>4</v>
      </c>
      <c r="P835" s="12">
        <v>0</v>
      </c>
      <c r="Q835" s="12">
        <v>0</v>
      </c>
      <c r="R835" s="12">
        <v>5308</v>
      </c>
      <c r="S835" s="59">
        <v>3.6</v>
      </c>
      <c r="T835" s="59">
        <v>32.112328767123287</v>
      </c>
      <c r="U835" s="12">
        <v>1</v>
      </c>
      <c r="V835" s="12">
        <v>2</v>
      </c>
      <c r="W835" s="12">
        <v>2</v>
      </c>
      <c r="X835" s="12">
        <v>2</v>
      </c>
      <c r="Y835" s="12">
        <v>3</v>
      </c>
      <c r="Z835" s="58">
        <v>196505.10576267194</v>
      </c>
      <c r="AA835" s="58">
        <v>8798000</v>
      </c>
      <c r="AB835" s="58">
        <v>0</v>
      </c>
      <c r="AC835" s="58" t="s">
        <v>10</v>
      </c>
    </row>
    <row r="836" spans="1:29" x14ac:dyDescent="0.3">
      <c r="A836" s="57">
        <v>2224626822</v>
      </c>
      <c r="B836" s="12" t="s">
        <v>3927</v>
      </c>
      <c r="C836" s="58" t="s">
        <v>105</v>
      </c>
      <c r="D836" s="58" t="s">
        <v>30</v>
      </c>
      <c r="E836" s="58">
        <v>120758</v>
      </c>
      <c r="F836" s="58">
        <v>10470262</v>
      </c>
      <c r="G836" s="58">
        <f>+IF(F836&gt;K836+100000,F836-K836,0)</f>
        <v>6389739</v>
      </c>
      <c r="H836" s="58">
        <v>385938</v>
      </c>
      <c r="I836" s="58">
        <v>0</v>
      </c>
      <c r="J836" s="58">
        <v>5241426</v>
      </c>
      <c r="K836" s="58">
        <v>4080523</v>
      </c>
      <c r="L836" s="12" t="s">
        <v>87</v>
      </c>
      <c r="M836" s="12" t="s">
        <v>89</v>
      </c>
      <c r="N836" s="12" t="s">
        <v>10</v>
      </c>
      <c r="O836" s="12">
        <v>4</v>
      </c>
      <c r="P836" s="12">
        <v>0</v>
      </c>
      <c r="Q836" s="12">
        <v>0</v>
      </c>
      <c r="R836" s="12">
        <v>76130</v>
      </c>
      <c r="S836" s="59">
        <v>3.7671232876712328</v>
      </c>
      <c r="T836" s="59">
        <v>29.241095890410961</v>
      </c>
      <c r="U836" s="12">
        <v>2</v>
      </c>
      <c r="V836" s="12">
        <v>0</v>
      </c>
      <c r="W836" s="12">
        <v>1</v>
      </c>
      <c r="X836" s="12">
        <v>2</v>
      </c>
      <c r="Y836" s="12">
        <v>1</v>
      </c>
      <c r="Z836" s="58">
        <v>196524.40618639471</v>
      </c>
      <c r="AA836" s="58">
        <v>7247000</v>
      </c>
      <c r="AB836" s="58">
        <v>0</v>
      </c>
      <c r="AC836" s="58" t="s">
        <v>10</v>
      </c>
    </row>
    <row r="837" spans="1:29" x14ac:dyDescent="0.3">
      <c r="A837" s="57">
        <v>2008262282</v>
      </c>
      <c r="B837" s="12" t="s">
        <v>1069</v>
      </c>
      <c r="C837" s="58" t="s">
        <v>105</v>
      </c>
      <c r="D837" s="58" t="s">
        <v>115</v>
      </c>
      <c r="E837" s="58"/>
      <c r="F837" s="58">
        <v>3121440</v>
      </c>
      <c r="G837" s="58">
        <f>+IF(F837&gt;K837+100000,F837-K837,0)</f>
        <v>2742622</v>
      </c>
      <c r="H837" s="58">
        <v>197385</v>
      </c>
      <c r="I837" s="58">
        <v>0</v>
      </c>
      <c r="J837" s="58">
        <v>3000000</v>
      </c>
      <c r="K837" s="58">
        <v>378818</v>
      </c>
      <c r="L837" s="12" t="s">
        <v>87</v>
      </c>
      <c r="M837" s="12" t="s">
        <v>89</v>
      </c>
      <c r="N837" s="12" t="s">
        <v>10</v>
      </c>
      <c r="O837" s="12">
        <v>4</v>
      </c>
      <c r="P837" s="12">
        <v>0</v>
      </c>
      <c r="Q837" s="12">
        <v>0</v>
      </c>
      <c r="R837" s="12">
        <v>68418</v>
      </c>
      <c r="S837" s="59">
        <v>1.1643835616438356</v>
      </c>
      <c r="T837" s="59">
        <v>29.126027397260273</v>
      </c>
      <c r="U837" s="12">
        <v>1</v>
      </c>
      <c r="V837" s="12">
        <v>2</v>
      </c>
      <c r="W837" s="12">
        <v>1</v>
      </c>
      <c r="X837" s="12">
        <v>2</v>
      </c>
      <c r="Y837" s="12">
        <v>1</v>
      </c>
      <c r="Z837" s="58">
        <v>197946.9868295723</v>
      </c>
      <c r="AA837" s="58">
        <v>8135000</v>
      </c>
      <c r="AB837" s="58">
        <v>0</v>
      </c>
      <c r="AC837" s="58" t="s">
        <v>10</v>
      </c>
    </row>
    <row r="838" spans="1:29" x14ac:dyDescent="0.3">
      <c r="A838" s="57">
        <v>2002806220</v>
      </c>
      <c r="B838" s="12" t="s">
        <v>3393</v>
      </c>
      <c r="C838" s="58" t="s">
        <v>105</v>
      </c>
      <c r="D838" s="58" t="s">
        <v>30</v>
      </c>
      <c r="E838" s="58"/>
      <c r="F838" s="58">
        <v>8659904</v>
      </c>
      <c r="G838" s="58">
        <f>+IF(F838&gt;K838+100000,F838-K838,0)</f>
        <v>6093784</v>
      </c>
      <c r="H838" s="58">
        <v>394791</v>
      </c>
      <c r="I838" s="58">
        <v>0</v>
      </c>
      <c r="J838" s="58">
        <v>1793876</v>
      </c>
      <c r="K838" s="58">
        <v>2566120</v>
      </c>
      <c r="L838" s="12" t="s">
        <v>87</v>
      </c>
      <c r="M838" s="12" t="s">
        <v>89</v>
      </c>
      <c r="N838" s="12" t="s">
        <v>10</v>
      </c>
      <c r="O838" s="12">
        <v>4</v>
      </c>
      <c r="P838" s="12">
        <v>0</v>
      </c>
      <c r="Q838" s="12">
        <v>0</v>
      </c>
      <c r="R838" s="12">
        <v>23001</v>
      </c>
      <c r="S838" s="59">
        <v>3.8575342465753426</v>
      </c>
      <c r="T838" s="59">
        <v>34.610958904109587</v>
      </c>
      <c r="U838" s="12">
        <v>1</v>
      </c>
      <c r="V838" s="12">
        <v>2</v>
      </c>
      <c r="W838" s="12">
        <v>2</v>
      </c>
      <c r="X838" s="12">
        <v>2</v>
      </c>
      <c r="Y838" s="12">
        <v>3</v>
      </c>
      <c r="Z838" s="58">
        <v>198687.40672154265</v>
      </c>
      <c r="AA838" s="58">
        <v>8932000</v>
      </c>
      <c r="AB838" s="58">
        <v>8932000</v>
      </c>
      <c r="AC838" s="58" t="s">
        <v>0</v>
      </c>
    </row>
    <row r="839" spans="1:29" x14ac:dyDescent="0.3">
      <c r="A839" s="57">
        <v>2082648868</v>
      </c>
      <c r="B839" s="12" t="s">
        <v>3501</v>
      </c>
      <c r="C839" s="58" t="s">
        <v>105</v>
      </c>
      <c r="D839" s="58" t="s">
        <v>30</v>
      </c>
      <c r="E839" s="58">
        <v>906783</v>
      </c>
      <c r="F839" s="58">
        <v>9729560</v>
      </c>
      <c r="G839" s="58">
        <f>+IF(F839&gt;K839+100000,F839-K839,0)</f>
        <v>6915043</v>
      </c>
      <c r="H839" s="58">
        <v>274280</v>
      </c>
      <c r="I839" s="58">
        <v>0</v>
      </c>
      <c r="J839" s="58">
        <v>5014667</v>
      </c>
      <c r="K839" s="58">
        <v>2814517</v>
      </c>
      <c r="L839" s="12" t="s">
        <v>87</v>
      </c>
      <c r="M839" s="12" t="s">
        <v>89</v>
      </c>
      <c r="N839" s="12" t="s">
        <v>10</v>
      </c>
      <c r="O839" s="12">
        <v>4</v>
      </c>
      <c r="P839" s="12">
        <v>0</v>
      </c>
      <c r="Q839" s="12">
        <v>0</v>
      </c>
      <c r="R839" s="12">
        <v>11001</v>
      </c>
      <c r="S839" s="59">
        <v>4.8739726027397259</v>
      </c>
      <c r="T839" s="59">
        <v>33.391780821917806</v>
      </c>
      <c r="U839" s="12">
        <v>2</v>
      </c>
      <c r="V839" s="12">
        <v>0</v>
      </c>
      <c r="W839" s="12">
        <v>1</v>
      </c>
      <c r="X839" s="12">
        <v>2</v>
      </c>
      <c r="Y839" s="12">
        <v>1</v>
      </c>
      <c r="Z839" s="58">
        <v>201502.77256542075</v>
      </c>
      <c r="AA839" s="58">
        <v>6911000</v>
      </c>
      <c r="AB839" s="58">
        <v>0</v>
      </c>
      <c r="AC839" s="58" t="s">
        <v>10</v>
      </c>
    </row>
    <row r="840" spans="1:29" x14ac:dyDescent="0.3">
      <c r="A840" s="57">
        <v>44680420</v>
      </c>
      <c r="B840" s="12" t="s">
        <v>2875</v>
      </c>
      <c r="C840" s="58" t="s">
        <v>105</v>
      </c>
      <c r="D840" s="58" t="s">
        <v>114</v>
      </c>
      <c r="E840" s="58"/>
      <c r="F840" s="58">
        <v>3011380</v>
      </c>
      <c r="G840" s="58">
        <f>+IF(F840&gt;K840+100000,F840-K840,0)</f>
        <v>1327760</v>
      </c>
      <c r="H840" s="58">
        <v>159990</v>
      </c>
      <c r="I840" s="58">
        <v>0</v>
      </c>
      <c r="J840" s="58">
        <v>3289674</v>
      </c>
      <c r="K840" s="58">
        <v>1683620</v>
      </c>
      <c r="L840" s="12" t="s">
        <v>87</v>
      </c>
      <c r="M840" s="12" t="s">
        <v>89</v>
      </c>
      <c r="N840" s="12" t="s">
        <v>10</v>
      </c>
      <c r="O840" s="12">
        <v>4</v>
      </c>
      <c r="P840" s="12">
        <v>0</v>
      </c>
      <c r="Q840" s="12">
        <v>0</v>
      </c>
      <c r="R840" s="12">
        <v>5001</v>
      </c>
      <c r="S840" s="59">
        <v>4.4082191780821915</v>
      </c>
      <c r="T840" s="59">
        <v>49.917808219178085</v>
      </c>
      <c r="U840" s="12">
        <v>2</v>
      </c>
      <c r="V840" s="12">
        <v>3</v>
      </c>
      <c r="W840" s="12">
        <v>2</v>
      </c>
      <c r="X840" s="12">
        <v>2</v>
      </c>
      <c r="Y840" s="12">
        <v>1</v>
      </c>
      <c r="Z840" s="58">
        <v>202352.12507717905</v>
      </c>
      <c r="AA840" s="58">
        <v>6229000</v>
      </c>
      <c r="AB840" s="58">
        <v>0</v>
      </c>
      <c r="AC840" s="58" t="s">
        <v>10</v>
      </c>
    </row>
    <row r="841" spans="1:29" x14ac:dyDescent="0.3">
      <c r="A841" s="57">
        <v>2066286604</v>
      </c>
      <c r="B841" s="12" t="s">
        <v>2812</v>
      </c>
      <c r="C841" s="58" t="s">
        <v>105</v>
      </c>
      <c r="D841" s="58" t="s">
        <v>114</v>
      </c>
      <c r="E841" s="58"/>
      <c r="F841" s="58">
        <v>3464276</v>
      </c>
      <c r="G841" s="58">
        <f>+IF(F841&gt;K841+100000,F841-K841,0)</f>
        <v>1878156</v>
      </c>
      <c r="H841" s="58">
        <v>142213</v>
      </c>
      <c r="I841" s="58">
        <v>0</v>
      </c>
      <c r="J841" s="58">
        <v>2700000</v>
      </c>
      <c r="K841" s="58">
        <v>1586120</v>
      </c>
      <c r="L841" s="12" t="s">
        <v>87</v>
      </c>
      <c r="M841" s="12" t="s">
        <v>89</v>
      </c>
      <c r="N841" s="12" t="s">
        <v>10</v>
      </c>
      <c r="O841" s="12">
        <v>4</v>
      </c>
      <c r="P841" s="12">
        <v>0</v>
      </c>
      <c r="Q841" s="12">
        <v>0</v>
      </c>
      <c r="R841" s="12">
        <v>68276</v>
      </c>
      <c r="S841" s="59">
        <v>3.1972602739726028</v>
      </c>
      <c r="T841" s="59">
        <v>34.88219178082192</v>
      </c>
      <c r="U841" s="12">
        <v>1</v>
      </c>
      <c r="V841" s="12">
        <v>1</v>
      </c>
      <c r="W841" s="12">
        <v>1</v>
      </c>
      <c r="X841" s="12">
        <v>2</v>
      </c>
      <c r="Y841" s="12">
        <v>3</v>
      </c>
      <c r="Z841" s="58">
        <v>202468.96282797592</v>
      </c>
      <c r="AA841" s="58">
        <v>9102000</v>
      </c>
      <c r="AB841" s="58">
        <v>0</v>
      </c>
      <c r="AC841" s="58" t="s">
        <v>10</v>
      </c>
    </row>
    <row r="842" spans="1:29" x14ac:dyDescent="0.3">
      <c r="A842" s="57">
        <v>2022402224</v>
      </c>
      <c r="B842" s="12" t="s">
        <v>2993</v>
      </c>
      <c r="C842" s="58" t="s">
        <v>105</v>
      </c>
      <c r="D842" s="58" t="s">
        <v>115</v>
      </c>
      <c r="E842" s="58">
        <v>126478</v>
      </c>
      <c r="F842" s="58">
        <v>5232813</v>
      </c>
      <c r="G842" s="58">
        <f>+IF(F842&gt;K842+100000,F842-K842,0)</f>
        <v>3387193</v>
      </c>
      <c r="H842" s="58">
        <v>199098</v>
      </c>
      <c r="I842" s="58">
        <v>0</v>
      </c>
      <c r="J842" s="58">
        <v>0</v>
      </c>
      <c r="K842" s="58">
        <v>1845620</v>
      </c>
      <c r="L842" s="12" t="s">
        <v>88</v>
      </c>
      <c r="M842" s="12" t="s">
        <v>89</v>
      </c>
      <c r="N842" s="12" t="s">
        <v>10</v>
      </c>
      <c r="O842" s="12">
        <v>4</v>
      </c>
      <c r="P842" s="12">
        <v>0</v>
      </c>
      <c r="Q842" s="12">
        <v>0</v>
      </c>
      <c r="R842" s="12">
        <v>11001</v>
      </c>
      <c r="S842" s="59">
        <v>2.7013698630136984</v>
      </c>
      <c r="T842" s="59">
        <v>28.476712328767125</v>
      </c>
      <c r="U842" s="12">
        <v>2</v>
      </c>
      <c r="V842" s="12">
        <v>2</v>
      </c>
      <c r="W842" s="12">
        <v>2</v>
      </c>
      <c r="X842" s="12">
        <v>2</v>
      </c>
      <c r="Y842" s="12">
        <v>3</v>
      </c>
      <c r="Z842" s="58">
        <v>204246.23062413718</v>
      </c>
      <c r="AA842" s="58">
        <v>5206000</v>
      </c>
      <c r="AB842" s="58">
        <v>0</v>
      </c>
      <c r="AC842" s="58" t="s">
        <v>10</v>
      </c>
    </row>
    <row r="843" spans="1:29" x14ac:dyDescent="0.3">
      <c r="A843" s="57">
        <v>26282228</v>
      </c>
      <c r="B843" s="12" t="s">
        <v>3428</v>
      </c>
      <c r="C843" s="58" t="s">
        <v>105</v>
      </c>
      <c r="D843" s="58" t="s">
        <v>30</v>
      </c>
      <c r="E843" s="58">
        <v>1841151</v>
      </c>
      <c r="F843" s="58">
        <v>10452564</v>
      </c>
      <c r="G843" s="58">
        <f>+IF(F843&gt;K843+100000,F843-K843,0)</f>
        <v>7785251</v>
      </c>
      <c r="H843" s="58">
        <v>494551</v>
      </c>
      <c r="I843" s="58">
        <v>0</v>
      </c>
      <c r="J843" s="58">
        <v>4198784</v>
      </c>
      <c r="K843" s="58">
        <v>2667313</v>
      </c>
      <c r="L843" s="12" t="s">
        <v>87</v>
      </c>
      <c r="M843" s="12" t="s">
        <v>89</v>
      </c>
      <c r="N843" s="12" t="s">
        <v>10</v>
      </c>
      <c r="O843" s="12">
        <v>4</v>
      </c>
      <c r="P843" s="12">
        <v>0</v>
      </c>
      <c r="Q843" s="12">
        <v>0</v>
      </c>
      <c r="R843" s="12">
        <v>76130</v>
      </c>
      <c r="S843" s="59">
        <v>2.8410958904109589</v>
      </c>
      <c r="T843" s="59">
        <v>54.520547945205479</v>
      </c>
      <c r="U843" s="12">
        <v>1</v>
      </c>
      <c r="V843" s="12">
        <v>0</v>
      </c>
      <c r="W843" s="12">
        <v>2</v>
      </c>
      <c r="X843" s="12">
        <v>4</v>
      </c>
      <c r="Y843" s="12">
        <v>2</v>
      </c>
      <c r="Z843" s="58">
        <v>204520.86059232178</v>
      </c>
      <c r="AA843" s="58">
        <v>5213000</v>
      </c>
      <c r="AB843" s="58">
        <v>5213000</v>
      </c>
      <c r="AC843" s="58" t="s">
        <v>0</v>
      </c>
    </row>
    <row r="844" spans="1:29" x14ac:dyDescent="0.3">
      <c r="A844" s="57">
        <v>2048604286</v>
      </c>
      <c r="B844" s="12" t="s">
        <v>3434</v>
      </c>
      <c r="C844" s="58" t="s">
        <v>105</v>
      </c>
      <c r="D844" s="58" t="s">
        <v>30</v>
      </c>
      <c r="E844" s="58">
        <v>509167</v>
      </c>
      <c r="F844" s="58">
        <v>8467993</v>
      </c>
      <c r="G844" s="58">
        <f>+IF(F844&gt;K844+100000,F844-K844,0)</f>
        <v>5791173</v>
      </c>
      <c r="H844" s="58">
        <v>300876</v>
      </c>
      <c r="I844" s="58">
        <v>0</v>
      </c>
      <c r="J844" s="58">
        <v>1625000</v>
      </c>
      <c r="K844" s="58">
        <v>2676820</v>
      </c>
      <c r="L844" s="12" t="s">
        <v>87</v>
      </c>
      <c r="M844" s="12" t="s">
        <v>89</v>
      </c>
      <c r="N844" s="12" t="s">
        <v>10</v>
      </c>
      <c r="O844" s="12">
        <v>4</v>
      </c>
      <c r="P844" s="12">
        <v>0</v>
      </c>
      <c r="Q844" s="12">
        <v>0</v>
      </c>
      <c r="R844" s="12">
        <v>13052</v>
      </c>
      <c r="S844" s="59">
        <v>5.0630136986301366</v>
      </c>
      <c r="T844" s="59">
        <v>28.090410958904108</v>
      </c>
      <c r="U844" s="12">
        <v>1</v>
      </c>
      <c r="V844" s="12">
        <v>2</v>
      </c>
      <c r="W844" s="12">
        <v>2</v>
      </c>
      <c r="X844" s="12">
        <v>3</v>
      </c>
      <c r="Y844" s="12">
        <v>3</v>
      </c>
      <c r="Z844" s="58">
        <v>205061.99352922692</v>
      </c>
      <c r="AA844" s="58">
        <v>6667000</v>
      </c>
      <c r="AB844" s="58">
        <v>0</v>
      </c>
      <c r="AC844" s="58" t="s">
        <v>10</v>
      </c>
    </row>
    <row r="845" spans="1:29" x14ac:dyDescent="0.3">
      <c r="A845" s="57">
        <v>2028224486</v>
      </c>
      <c r="B845" s="12" t="s">
        <v>2843</v>
      </c>
      <c r="C845" s="58" t="s">
        <v>105</v>
      </c>
      <c r="D845" s="58" t="s">
        <v>115</v>
      </c>
      <c r="E845" s="58">
        <v>151742</v>
      </c>
      <c r="F845" s="58">
        <v>5420257</v>
      </c>
      <c r="G845" s="58">
        <f>+IF(F845&gt;K845+100000,F845-K845,0)</f>
        <v>3791116</v>
      </c>
      <c r="H845" s="58">
        <v>221504</v>
      </c>
      <c r="I845" s="58">
        <v>0</v>
      </c>
      <c r="J845" s="58">
        <v>3100000</v>
      </c>
      <c r="K845" s="58">
        <v>1629141</v>
      </c>
      <c r="L845" s="12" t="s">
        <v>87</v>
      </c>
      <c r="M845" s="12" t="s">
        <v>89</v>
      </c>
      <c r="N845" s="12" t="s">
        <v>10</v>
      </c>
      <c r="O845" s="12">
        <v>4</v>
      </c>
      <c r="P845" s="12">
        <v>0</v>
      </c>
      <c r="Q845" s="12">
        <v>0</v>
      </c>
      <c r="R845" s="12">
        <v>5001</v>
      </c>
      <c r="S845" s="59">
        <v>2.6054794520547944</v>
      </c>
      <c r="T845" s="59">
        <v>28.224657534246575</v>
      </c>
      <c r="U845" s="12">
        <v>2</v>
      </c>
      <c r="V845" s="12">
        <v>0</v>
      </c>
      <c r="W845" s="12">
        <v>3</v>
      </c>
      <c r="X845" s="12">
        <v>3</v>
      </c>
      <c r="Y845" s="12">
        <v>1</v>
      </c>
      <c r="Z845" s="58">
        <v>206404.03751701608</v>
      </c>
      <c r="AA845" s="58">
        <v>5261000</v>
      </c>
      <c r="AB845" s="58">
        <v>0</v>
      </c>
      <c r="AC845" s="58" t="s">
        <v>10</v>
      </c>
    </row>
    <row r="846" spans="1:29" x14ac:dyDescent="0.3">
      <c r="A846" s="57">
        <v>2244288848</v>
      </c>
      <c r="B846" s="12" t="s">
        <v>2243</v>
      </c>
      <c r="C846" s="58" t="s">
        <v>105</v>
      </c>
      <c r="D846" s="58" t="s">
        <v>30</v>
      </c>
      <c r="E846" s="58">
        <v>801233</v>
      </c>
      <c r="F846" s="58">
        <v>6687080</v>
      </c>
      <c r="G846" s="58">
        <f>+IF(F846&gt;K846+100000,F846-K846,0)</f>
        <v>5527029</v>
      </c>
      <c r="H846" s="58">
        <v>246480</v>
      </c>
      <c r="I846" s="58">
        <v>0</v>
      </c>
      <c r="J846" s="58">
        <v>1000000</v>
      </c>
      <c r="K846" s="58">
        <v>1160051</v>
      </c>
      <c r="L846" s="12" t="s">
        <v>87</v>
      </c>
      <c r="M846" s="12" t="s">
        <v>89</v>
      </c>
      <c r="N846" s="12" t="s">
        <v>10</v>
      </c>
      <c r="O846" s="12">
        <v>4</v>
      </c>
      <c r="P846" s="12">
        <v>0</v>
      </c>
      <c r="Q846" s="12">
        <v>0</v>
      </c>
      <c r="R846" s="12">
        <v>76001</v>
      </c>
      <c r="S846" s="59">
        <v>3.8082191780821919</v>
      </c>
      <c r="T846" s="59">
        <v>26.345205479452055</v>
      </c>
      <c r="U846" s="12">
        <v>2</v>
      </c>
      <c r="V846" s="12">
        <v>0</v>
      </c>
      <c r="W846" s="12">
        <v>1</v>
      </c>
      <c r="X846" s="12">
        <v>2</v>
      </c>
      <c r="Y846" s="12">
        <v>1</v>
      </c>
      <c r="Z846" s="58">
        <v>207345.62597936322</v>
      </c>
      <c r="AA846" s="58">
        <v>5285000</v>
      </c>
      <c r="AB846" s="58">
        <v>0</v>
      </c>
      <c r="AC846" s="58" t="s">
        <v>10</v>
      </c>
    </row>
    <row r="847" spans="1:29" x14ac:dyDescent="0.3">
      <c r="A847" s="57">
        <v>20282260</v>
      </c>
      <c r="B847" s="12" t="s">
        <v>2168</v>
      </c>
      <c r="C847" s="58" t="s">
        <v>105</v>
      </c>
      <c r="D847" s="58" t="s">
        <v>115</v>
      </c>
      <c r="E847" s="58"/>
      <c r="F847" s="58">
        <v>3250739</v>
      </c>
      <c r="G847" s="58">
        <f>+IF(F847&gt;K847+100000,F847-K847,0)</f>
        <v>2126548</v>
      </c>
      <c r="H847" s="58">
        <v>121812</v>
      </c>
      <c r="I847" s="58">
        <v>0</v>
      </c>
      <c r="J847" s="58">
        <v>4750000</v>
      </c>
      <c r="K847" s="58">
        <v>1124191</v>
      </c>
      <c r="L847" s="12" t="s">
        <v>87</v>
      </c>
      <c r="M847" s="12" t="s">
        <v>89</v>
      </c>
      <c r="N847" s="12" t="s">
        <v>10</v>
      </c>
      <c r="O847" s="12">
        <v>4</v>
      </c>
      <c r="P847" s="12">
        <v>0</v>
      </c>
      <c r="Q847" s="12">
        <v>0</v>
      </c>
      <c r="R847" s="12">
        <v>76001</v>
      </c>
      <c r="S847" s="59">
        <v>3.7698630136986302</v>
      </c>
      <c r="T847" s="59">
        <v>41.739726027397261</v>
      </c>
      <c r="U847" s="12">
        <v>2</v>
      </c>
      <c r="V847" s="12">
        <v>4</v>
      </c>
      <c r="W847" s="12">
        <v>3</v>
      </c>
      <c r="X847" s="12">
        <v>3</v>
      </c>
      <c r="Y847" s="12">
        <v>4</v>
      </c>
      <c r="Z847" s="58">
        <v>207807.95134162874</v>
      </c>
      <c r="AA847" s="58">
        <v>8311000</v>
      </c>
      <c r="AB847" s="58">
        <v>0</v>
      </c>
      <c r="AC847" s="58" t="s">
        <v>10</v>
      </c>
    </row>
    <row r="848" spans="1:29" x14ac:dyDescent="0.3">
      <c r="A848" s="57">
        <v>64628200</v>
      </c>
      <c r="B848" s="12" t="s">
        <v>2083</v>
      </c>
      <c r="C848" s="58" t="s">
        <v>105</v>
      </c>
      <c r="D848" s="58" t="s">
        <v>115</v>
      </c>
      <c r="E848" s="58"/>
      <c r="F848" s="58">
        <v>4542741</v>
      </c>
      <c r="G848" s="58">
        <f>+IF(F848&gt;K848+100000,F848-K848,0)</f>
        <v>3482121</v>
      </c>
      <c r="H848" s="58">
        <v>158927</v>
      </c>
      <c r="I848" s="58">
        <v>0</v>
      </c>
      <c r="J848" s="58">
        <v>1000000</v>
      </c>
      <c r="K848" s="58">
        <v>1060620</v>
      </c>
      <c r="L848" s="12" t="s">
        <v>87</v>
      </c>
      <c r="M848" s="12" t="s">
        <v>89</v>
      </c>
      <c r="N848" s="12" t="s">
        <v>10</v>
      </c>
      <c r="O848" s="12">
        <v>4</v>
      </c>
      <c r="P848" s="12">
        <v>0</v>
      </c>
      <c r="Q848" s="12">
        <v>0</v>
      </c>
      <c r="R848" s="12">
        <v>68276</v>
      </c>
      <c r="S848" s="59">
        <v>2.7424657534246575</v>
      </c>
      <c r="T848" s="59">
        <v>39.558904109589044</v>
      </c>
      <c r="U848" s="12">
        <v>2</v>
      </c>
      <c r="V848" s="12">
        <v>5</v>
      </c>
      <c r="W848" s="12">
        <v>4</v>
      </c>
      <c r="X848" s="12">
        <v>2</v>
      </c>
      <c r="Y848" s="12">
        <v>1</v>
      </c>
      <c r="Z848" s="58">
        <v>209332.62028223014</v>
      </c>
      <c r="AA848" s="58">
        <v>7528000</v>
      </c>
      <c r="AB848" s="58">
        <v>0</v>
      </c>
      <c r="AC848" s="58" t="s">
        <v>10</v>
      </c>
    </row>
    <row r="849" spans="1:29" x14ac:dyDescent="0.3">
      <c r="A849" s="57">
        <v>2224622888</v>
      </c>
      <c r="B849" s="12" t="s">
        <v>3847</v>
      </c>
      <c r="C849" s="58" t="s">
        <v>105</v>
      </c>
      <c r="D849" s="58" t="s">
        <v>115</v>
      </c>
      <c r="E849" s="58">
        <v>44696</v>
      </c>
      <c r="F849" s="58">
        <v>8087901</v>
      </c>
      <c r="G849" s="58">
        <f>+IF(F849&gt;K849+100000,F849-K849,0)</f>
        <v>4407516</v>
      </c>
      <c r="H849" s="58">
        <v>247452</v>
      </c>
      <c r="I849" s="58">
        <v>0</v>
      </c>
      <c r="J849" s="58">
        <v>5519278</v>
      </c>
      <c r="K849" s="58">
        <v>3680385</v>
      </c>
      <c r="L849" s="12" t="s">
        <v>87</v>
      </c>
      <c r="M849" s="12" t="s">
        <v>89</v>
      </c>
      <c r="N849" s="12" t="s">
        <v>10</v>
      </c>
      <c r="O849" s="12">
        <v>4</v>
      </c>
      <c r="P849" s="12">
        <v>0</v>
      </c>
      <c r="Q849" s="12">
        <v>0</v>
      </c>
      <c r="R849" s="12">
        <v>76130</v>
      </c>
      <c r="S849" s="59">
        <v>6.7150684931506852</v>
      </c>
      <c r="T849" s="59">
        <v>31.641095890410959</v>
      </c>
      <c r="U849" s="12">
        <v>2</v>
      </c>
      <c r="V849" s="12">
        <v>0</v>
      </c>
      <c r="W849" s="12">
        <v>1</v>
      </c>
      <c r="X849" s="12">
        <v>2</v>
      </c>
      <c r="Y849" s="12">
        <v>1</v>
      </c>
      <c r="Z849" s="58">
        <v>209980.01275050725</v>
      </c>
      <c r="AA849" s="58">
        <v>8679000</v>
      </c>
      <c r="AB849" s="58">
        <v>8679000</v>
      </c>
      <c r="AC849" s="58" t="s">
        <v>22</v>
      </c>
    </row>
    <row r="850" spans="1:29" x14ac:dyDescent="0.3">
      <c r="A850" s="57">
        <v>20226624</v>
      </c>
      <c r="B850" s="12" t="s">
        <v>2140</v>
      </c>
      <c r="C850" s="58" t="s">
        <v>105</v>
      </c>
      <c r="D850" s="58" t="s">
        <v>115</v>
      </c>
      <c r="E850" s="58">
        <v>903558</v>
      </c>
      <c r="F850" s="58">
        <v>5759568</v>
      </c>
      <c r="G850" s="58">
        <f>+IF(F850&gt;K850+100000,F850-K850,0)</f>
        <v>4659560</v>
      </c>
      <c r="H850" s="58">
        <v>236060</v>
      </c>
      <c r="I850" s="58">
        <v>0</v>
      </c>
      <c r="J850" s="58">
        <v>700000</v>
      </c>
      <c r="K850" s="58">
        <v>1100008</v>
      </c>
      <c r="L850" s="12" t="s">
        <v>87</v>
      </c>
      <c r="M850" s="12" t="s">
        <v>89</v>
      </c>
      <c r="N850" s="12" t="s">
        <v>10</v>
      </c>
      <c r="O850" s="12">
        <v>4</v>
      </c>
      <c r="P850" s="12">
        <v>0</v>
      </c>
      <c r="Q850" s="12">
        <v>0</v>
      </c>
      <c r="R850" s="12">
        <v>76001</v>
      </c>
      <c r="S850" s="59">
        <v>3.6410958904109587</v>
      </c>
      <c r="T850" s="59">
        <v>42.660273972602738</v>
      </c>
      <c r="U850" s="12">
        <v>2</v>
      </c>
      <c r="V850" s="12">
        <v>2</v>
      </c>
      <c r="W850" s="12">
        <v>2</v>
      </c>
      <c r="X850" s="12">
        <v>3</v>
      </c>
      <c r="Y850" s="12">
        <v>3</v>
      </c>
      <c r="Z850" s="58">
        <v>210915.81556576287</v>
      </c>
      <c r="AA850" s="58">
        <v>5376000</v>
      </c>
      <c r="AB850" s="58">
        <v>0</v>
      </c>
      <c r="AC850" s="58" t="s">
        <v>17</v>
      </c>
    </row>
    <row r="851" spans="1:29" x14ac:dyDescent="0.3">
      <c r="A851" s="57">
        <v>2086284468</v>
      </c>
      <c r="B851" s="12" t="s">
        <v>3608</v>
      </c>
      <c r="C851" s="58" t="s">
        <v>105</v>
      </c>
      <c r="D851" s="58" t="s">
        <v>114</v>
      </c>
      <c r="E851" s="58">
        <v>501667</v>
      </c>
      <c r="F851" s="58">
        <v>4833827</v>
      </c>
      <c r="G851" s="58">
        <f>+IF(F851&gt;K851+100000,F851-K851,0)</f>
        <v>1809926</v>
      </c>
      <c r="H851" s="58">
        <v>236173</v>
      </c>
      <c r="I851" s="58">
        <v>0</v>
      </c>
      <c r="J851" s="58">
        <v>2800000</v>
      </c>
      <c r="K851" s="58">
        <v>3023901</v>
      </c>
      <c r="L851" s="12" t="s">
        <v>87</v>
      </c>
      <c r="M851" s="12" t="s">
        <v>89</v>
      </c>
      <c r="N851" s="12" t="s">
        <v>10</v>
      </c>
      <c r="O851" s="12">
        <v>4</v>
      </c>
      <c r="P851" s="12">
        <v>0</v>
      </c>
      <c r="Q851" s="12">
        <v>0</v>
      </c>
      <c r="R851" s="12">
        <v>52001</v>
      </c>
      <c r="S851" s="59">
        <v>5.4657534246575343</v>
      </c>
      <c r="T851" s="59">
        <v>32.315068493150683</v>
      </c>
      <c r="U851" s="12">
        <v>2</v>
      </c>
      <c r="V851" s="12">
        <v>0</v>
      </c>
      <c r="W851" s="12">
        <v>2</v>
      </c>
      <c r="X851" s="12">
        <v>3</v>
      </c>
      <c r="Y851" s="12">
        <v>1</v>
      </c>
      <c r="Z851" s="58">
        <v>213591.18667042686</v>
      </c>
      <c r="AA851" s="58">
        <v>9602000</v>
      </c>
      <c r="AB851" s="58">
        <v>0</v>
      </c>
      <c r="AC851" s="58" t="s">
        <v>10</v>
      </c>
    </row>
    <row r="852" spans="1:29" x14ac:dyDescent="0.3">
      <c r="A852" s="57">
        <v>40200864</v>
      </c>
      <c r="B852" s="12" t="s">
        <v>2793</v>
      </c>
      <c r="C852" s="58" t="s">
        <v>105</v>
      </c>
      <c r="D852" s="58" t="s">
        <v>115</v>
      </c>
      <c r="E852" s="58">
        <v>522892</v>
      </c>
      <c r="F852" s="58">
        <v>5919360</v>
      </c>
      <c r="G852" s="58">
        <f>+IF(F852&gt;K852+100000,F852-K852,0)</f>
        <v>4347390</v>
      </c>
      <c r="H852" s="58">
        <v>241495</v>
      </c>
      <c r="I852" s="58">
        <v>0</v>
      </c>
      <c r="J852" s="58">
        <v>1000000</v>
      </c>
      <c r="K852" s="58">
        <v>1571970</v>
      </c>
      <c r="L852" s="12" t="s">
        <v>87</v>
      </c>
      <c r="M852" s="12" t="s">
        <v>89</v>
      </c>
      <c r="N852" s="12" t="s">
        <v>10</v>
      </c>
      <c r="O852" s="12">
        <v>4</v>
      </c>
      <c r="P852" s="12">
        <v>0</v>
      </c>
      <c r="Q852" s="12">
        <v>0</v>
      </c>
      <c r="R852" s="12">
        <v>68307</v>
      </c>
      <c r="S852" s="59">
        <v>8.1726027397260275</v>
      </c>
      <c r="T852" s="59">
        <v>52.517808219178079</v>
      </c>
      <c r="U852" s="12">
        <v>2</v>
      </c>
      <c r="V852" s="12">
        <v>1</v>
      </c>
      <c r="W852" s="12">
        <v>2</v>
      </c>
      <c r="X852" s="12">
        <v>2</v>
      </c>
      <c r="Y852" s="12">
        <v>2</v>
      </c>
      <c r="Z852" s="58">
        <v>213724.65335653623</v>
      </c>
      <c r="AA852" s="58">
        <v>9608000</v>
      </c>
      <c r="AB852" s="58">
        <v>0</v>
      </c>
      <c r="AC852" s="58" t="s">
        <v>10</v>
      </c>
    </row>
    <row r="853" spans="1:29" x14ac:dyDescent="0.3">
      <c r="A853" s="57">
        <v>66884628</v>
      </c>
      <c r="B853" s="12" t="s">
        <v>1297</v>
      </c>
      <c r="C853" s="58" t="s">
        <v>105</v>
      </c>
      <c r="D853" s="58" t="s">
        <v>115</v>
      </c>
      <c r="E853" s="58">
        <v>1099266</v>
      </c>
      <c r="F853" s="58">
        <v>4995835</v>
      </c>
      <c r="G853" s="58">
        <f>+IF(F853&gt;K853+100000,F853-K853,0)</f>
        <v>4419512</v>
      </c>
      <c r="H853" s="58">
        <v>158134</v>
      </c>
      <c r="I853" s="58">
        <v>0</v>
      </c>
      <c r="J853" s="58">
        <v>0</v>
      </c>
      <c r="K853" s="58">
        <v>576323</v>
      </c>
      <c r="L853" s="12" t="s">
        <v>88</v>
      </c>
      <c r="M853" s="12" t="s">
        <v>89</v>
      </c>
      <c r="N853" s="12" t="s">
        <v>10</v>
      </c>
      <c r="O853" s="12">
        <v>4</v>
      </c>
      <c r="P853" s="12">
        <v>0</v>
      </c>
      <c r="Q853" s="12">
        <v>0</v>
      </c>
      <c r="R853" s="12">
        <v>76130</v>
      </c>
      <c r="S853" s="59">
        <v>1.8</v>
      </c>
      <c r="T853" s="59">
        <v>44.989041095890414</v>
      </c>
      <c r="U853" s="12">
        <v>2</v>
      </c>
      <c r="V853" s="12">
        <v>2</v>
      </c>
      <c r="W853" s="12">
        <v>1</v>
      </c>
      <c r="X853" s="12">
        <v>2</v>
      </c>
      <c r="Y853" s="12">
        <v>3</v>
      </c>
      <c r="Z853" s="58">
        <v>214289.84088917353</v>
      </c>
      <c r="AA853" s="58">
        <v>5462000</v>
      </c>
      <c r="AB853" s="58">
        <v>0</v>
      </c>
      <c r="AC853" s="58" t="s">
        <v>10</v>
      </c>
    </row>
    <row r="854" spans="1:29" x14ac:dyDescent="0.3">
      <c r="A854" s="57">
        <v>2224644048</v>
      </c>
      <c r="B854" s="12" t="s">
        <v>2405</v>
      </c>
      <c r="C854" s="58" t="s">
        <v>105</v>
      </c>
      <c r="D854" s="58" t="s">
        <v>115</v>
      </c>
      <c r="E854" s="58">
        <v>276736</v>
      </c>
      <c r="F854" s="58">
        <v>4503369</v>
      </c>
      <c r="G854" s="58">
        <f>+IF(F854&gt;K854+100000,F854-K854,0)</f>
        <v>3224268</v>
      </c>
      <c r="H854" s="58">
        <v>284088</v>
      </c>
      <c r="I854" s="58">
        <v>0</v>
      </c>
      <c r="J854" s="58">
        <v>2900000</v>
      </c>
      <c r="K854" s="58">
        <v>1279101</v>
      </c>
      <c r="L854" s="12" t="s">
        <v>87</v>
      </c>
      <c r="M854" s="12" t="s">
        <v>89</v>
      </c>
      <c r="N854" s="12" t="s">
        <v>10</v>
      </c>
      <c r="O854" s="12">
        <v>4</v>
      </c>
      <c r="P854" s="12">
        <v>0</v>
      </c>
      <c r="Q854" s="12">
        <v>0</v>
      </c>
      <c r="R854" s="12">
        <v>76130</v>
      </c>
      <c r="S854" s="59">
        <v>1.8</v>
      </c>
      <c r="T854" s="59">
        <v>25.942465753424656</v>
      </c>
      <c r="U854" s="12">
        <v>1</v>
      </c>
      <c r="V854" s="12">
        <v>2</v>
      </c>
      <c r="W854" s="12">
        <v>1</v>
      </c>
      <c r="X854" s="12">
        <v>2</v>
      </c>
      <c r="Y854" s="12">
        <v>1</v>
      </c>
      <c r="Z854" s="58">
        <v>217432.87126616208</v>
      </c>
      <c r="AA854" s="58">
        <v>8232000</v>
      </c>
      <c r="AB854" s="58">
        <v>690000</v>
      </c>
      <c r="AC854" s="58" t="s">
        <v>0</v>
      </c>
    </row>
    <row r="855" spans="1:29" x14ac:dyDescent="0.3">
      <c r="A855" s="57">
        <v>2244064628</v>
      </c>
      <c r="B855" s="12" t="s">
        <v>2969</v>
      </c>
      <c r="C855" s="58" t="s">
        <v>105</v>
      </c>
      <c r="D855" s="58" t="s">
        <v>115</v>
      </c>
      <c r="E855" s="58">
        <v>306267</v>
      </c>
      <c r="F855" s="58">
        <v>5887278</v>
      </c>
      <c r="G855" s="58">
        <f>+IF(F855&gt;K855+100000,F855-K855,0)</f>
        <v>4079318</v>
      </c>
      <c r="H855" s="58">
        <v>196722</v>
      </c>
      <c r="I855" s="58">
        <v>0</v>
      </c>
      <c r="J855" s="58">
        <v>2931086</v>
      </c>
      <c r="K855" s="58">
        <v>1807960</v>
      </c>
      <c r="L855" s="12" t="s">
        <v>87</v>
      </c>
      <c r="M855" s="12" t="s">
        <v>89</v>
      </c>
      <c r="N855" s="12" t="s">
        <v>10</v>
      </c>
      <c r="O855" s="12">
        <v>4</v>
      </c>
      <c r="P855" s="12">
        <v>0</v>
      </c>
      <c r="Q855" s="12">
        <v>0</v>
      </c>
      <c r="R855" s="12">
        <v>76001</v>
      </c>
      <c r="S855" s="59">
        <v>1.8821917808219177</v>
      </c>
      <c r="T855" s="59">
        <v>29.035616438356165</v>
      </c>
      <c r="U855" s="12">
        <v>1</v>
      </c>
      <c r="V855" s="12">
        <v>4</v>
      </c>
      <c r="W855" s="12">
        <v>1</v>
      </c>
      <c r="X855" s="12">
        <v>4</v>
      </c>
      <c r="Y855" s="12">
        <v>3</v>
      </c>
      <c r="Z855" s="58">
        <v>217624.63335998633</v>
      </c>
      <c r="AA855" s="58">
        <v>5547000</v>
      </c>
      <c r="AB855" s="58">
        <v>347000</v>
      </c>
      <c r="AC855" s="58" t="s">
        <v>0</v>
      </c>
    </row>
    <row r="856" spans="1:29" x14ac:dyDescent="0.3">
      <c r="A856" s="57">
        <v>22608806</v>
      </c>
      <c r="B856" s="12" t="s">
        <v>3698</v>
      </c>
      <c r="C856" s="58" t="s">
        <v>105</v>
      </c>
      <c r="D856" s="58" t="s">
        <v>115</v>
      </c>
      <c r="E856" s="58"/>
      <c r="F856" s="58">
        <v>5688168</v>
      </c>
      <c r="G856" s="58">
        <f>+IF(F856&gt;K856+100000,F856-K856,0)</f>
        <v>2559511</v>
      </c>
      <c r="H856" s="58">
        <v>302203</v>
      </c>
      <c r="I856" s="58">
        <v>0</v>
      </c>
      <c r="J856" s="58">
        <v>7000000</v>
      </c>
      <c r="K856" s="58">
        <v>3128657</v>
      </c>
      <c r="L856" s="12" t="s">
        <v>87</v>
      </c>
      <c r="M856" s="12" t="s">
        <v>89</v>
      </c>
      <c r="N856" s="12" t="s">
        <v>10</v>
      </c>
      <c r="O856" s="12">
        <v>4</v>
      </c>
      <c r="P856" s="12">
        <v>0</v>
      </c>
      <c r="Q856" s="12">
        <v>0</v>
      </c>
      <c r="R856" s="12">
        <v>8758</v>
      </c>
      <c r="S856" s="59">
        <v>11.797260273972602</v>
      </c>
      <c r="T856" s="59">
        <v>39.868493150684934</v>
      </c>
      <c r="U856" s="12">
        <v>2</v>
      </c>
      <c r="V856" s="12">
        <v>3</v>
      </c>
      <c r="W856" s="12">
        <v>3</v>
      </c>
      <c r="X856" s="12">
        <v>3</v>
      </c>
      <c r="Y856" s="12">
        <v>2</v>
      </c>
      <c r="Z856" s="58">
        <v>218972.33979386676</v>
      </c>
      <c r="AA856" s="58">
        <v>8234000</v>
      </c>
      <c r="AB856" s="58">
        <v>0</v>
      </c>
      <c r="AC856" s="58" t="s">
        <v>10</v>
      </c>
    </row>
    <row r="857" spans="1:29" x14ac:dyDescent="0.3">
      <c r="A857" s="57">
        <v>2008260202</v>
      </c>
      <c r="B857" s="12" t="s">
        <v>2427</v>
      </c>
      <c r="C857" s="58" t="s">
        <v>105</v>
      </c>
      <c r="D857" s="58" t="s">
        <v>114</v>
      </c>
      <c r="E857" s="58"/>
      <c r="F857" s="58">
        <v>3212276</v>
      </c>
      <c r="G857" s="58">
        <f>+IF(F857&gt;K857+100000,F857-K857,0)</f>
        <v>1928156</v>
      </c>
      <c r="H857" s="58">
        <v>103506</v>
      </c>
      <c r="I857" s="58">
        <v>0</v>
      </c>
      <c r="J857" s="58">
        <v>2600000</v>
      </c>
      <c r="K857" s="58">
        <v>1284120</v>
      </c>
      <c r="L857" s="12" t="s">
        <v>87</v>
      </c>
      <c r="M857" s="12" t="s">
        <v>89</v>
      </c>
      <c r="N857" s="12" t="s">
        <v>10</v>
      </c>
      <c r="O857" s="12">
        <v>4</v>
      </c>
      <c r="P857" s="12">
        <v>0</v>
      </c>
      <c r="Q857" s="12">
        <v>0</v>
      </c>
      <c r="R857" s="12">
        <v>68418</v>
      </c>
      <c r="S857" s="59">
        <v>3.3205479452054796</v>
      </c>
      <c r="T857" s="59">
        <v>35.953424657534249</v>
      </c>
      <c r="U857" s="12">
        <v>2</v>
      </c>
      <c r="V857" s="12">
        <v>2</v>
      </c>
      <c r="W857" s="12">
        <v>1</v>
      </c>
      <c r="X857" s="12">
        <v>2</v>
      </c>
      <c r="Y857" s="12">
        <v>1</v>
      </c>
      <c r="Z857" s="58">
        <v>220040.66696850865</v>
      </c>
      <c r="AA857" s="58">
        <v>7937000</v>
      </c>
      <c r="AB857" s="58">
        <v>0</v>
      </c>
      <c r="AC857" s="58" t="s">
        <v>10</v>
      </c>
    </row>
    <row r="858" spans="1:29" x14ac:dyDescent="0.3">
      <c r="A858" s="57">
        <v>26806006</v>
      </c>
      <c r="B858" s="12" t="s">
        <v>3839</v>
      </c>
      <c r="C858" s="58" t="s">
        <v>105</v>
      </c>
      <c r="D858" s="58" t="s">
        <v>115</v>
      </c>
      <c r="E858" s="58">
        <v>133</v>
      </c>
      <c r="F858" s="58">
        <v>5990072</v>
      </c>
      <c r="G858" s="58">
        <f>+IF(F858&gt;K858+100000,F858-K858,0)</f>
        <v>2348799</v>
      </c>
      <c r="H858" s="58">
        <v>160844</v>
      </c>
      <c r="I858" s="58">
        <v>0</v>
      </c>
      <c r="J858" s="58">
        <v>4906648</v>
      </c>
      <c r="K858" s="58">
        <v>3641273</v>
      </c>
      <c r="L858" s="12" t="s">
        <v>87</v>
      </c>
      <c r="M858" s="12" t="s">
        <v>89</v>
      </c>
      <c r="N858" s="12" t="s">
        <v>10</v>
      </c>
      <c r="O858" s="12">
        <v>4</v>
      </c>
      <c r="P858" s="12">
        <v>0</v>
      </c>
      <c r="Q858" s="12">
        <v>0</v>
      </c>
      <c r="R858" s="12">
        <v>76275</v>
      </c>
      <c r="S858" s="59">
        <v>6.882191780821918</v>
      </c>
      <c r="T858" s="59">
        <v>38.605479452054794</v>
      </c>
      <c r="U858" s="12">
        <v>1</v>
      </c>
      <c r="V858" s="12">
        <v>0</v>
      </c>
      <c r="W858" s="12">
        <v>1</v>
      </c>
      <c r="X858" s="12">
        <v>2</v>
      </c>
      <c r="Y858" s="12">
        <v>1</v>
      </c>
      <c r="Z858" s="58">
        <v>222797.01358451581</v>
      </c>
      <c r="AA858" s="58">
        <v>9899000</v>
      </c>
      <c r="AB858" s="58">
        <v>9746000</v>
      </c>
      <c r="AC858" s="58" t="s">
        <v>0</v>
      </c>
    </row>
    <row r="859" spans="1:29" x14ac:dyDescent="0.3">
      <c r="A859" s="57">
        <v>268468</v>
      </c>
      <c r="B859" s="12" t="s">
        <v>1691</v>
      </c>
      <c r="C859" s="58" t="s">
        <v>105</v>
      </c>
      <c r="D859" s="58" t="s">
        <v>114</v>
      </c>
      <c r="E859" s="58"/>
      <c r="F859" s="58">
        <v>1933471</v>
      </c>
      <c r="G859" s="58">
        <f>+IF(F859&gt;K859+100000,F859-K859,0)</f>
        <v>1076851</v>
      </c>
      <c r="H859" s="58">
        <v>135089</v>
      </c>
      <c r="I859" s="58">
        <v>0</v>
      </c>
      <c r="J859" s="58">
        <v>0</v>
      </c>
      <c r="K859" s="58">
        <v>856620</v>
      </c>
      <c r="L859" s="12" t="s">
        <v>88</v>
      </c>
      <c r="M859" s="12" t="s">
        <v>89</v>
      </c>
      <c r="N859" s="12" t="s">
        <v>10</v>
      </c>
      <c r="O859" s="12">
        <v>4</v>
      </c>
      <c r="P859" s="12">
        <v>0</v>
      </c>
      <c r="Q859" s="12">
        <v>0</v>
      </c>
      <c r="R859" s="12">
        <v>68276</v>
      </c>
      <c r="S859" s="59">
        <v>2.1972602739726028</v>
      </c>
      <c r="T859" s="59">
        <v>31.934246575342467</v>
      </c>
      <c r="U859" s="12">
        <v>1</v>
      </c>
      <c r="V859" s="12">
        <v>1</v>
      </c>
      <c r="W859" s="12">
        <v>1</v>
      </c>
      <c r="X859" s="12">
        <v>3</v>
      </c>
      <c r="Y859" s="12">
        <v>3</v>
      </c>
      <c r="Z859" s="58">
        <v>223875.47089398961</v>
      </c>
      <c r="AA859" s="58">
        <v>9322000</v>
      </c>
      <c r="AB859" s="58">
        <v>0</v>
      </c>
      <c r="AC859" s="58" t="s">
        <v>10</v>
      </c>
    </row>
    <row r="860" spans="1:29" x14ac:dyDescent="0.3">
      <c r="A860" s="57">
        <v>2224880608</v>
      </c>
      <c r="B860" s="12" t="s">
        <v>3419</v>
      </c>
      <c r="C860" s="58" t="s">
        <v>105</v>
      </c>
      <c r="D860" s="58" t="s">
        <v>114</v>
      </c>
      <c r="E860" s="58">
        <v>721501</v>
      </c>
      <c r="F860" s="58">
        <v>4488484</v>
      </c>
      <c r="G860" s="58">
        <f>+IF(F860&gt;K860+100000,F860-K860,0)</f>
        <v>1842205</v>
      </c>
      <c r="H860" s="58">
        <v>123726</v>
      </c>
      <c r="I860" s="58">
        <v>0</v>
      </c>
      <c r="J860" s="58">
        <v>4516118</v>
      </c>
      <c r="K860" s="58">
        <v>2646279</v>
      </c>
      <c r="L860" s="12" t="s">
        <v>87</v>
      </c>
      <c r="M860" s="12" t="s">
        <v>89</v>
      </c>
      <c r="N860" s="12" t="s">
        <v>10</v>
      </c>
      <c r="O860" s="12">
        <v>4</v>
      </c>
      <c r="P860" s="12">
        <v>0</v>
      </c>
      <c r="Q860" s="12">
        <v>0</v>
      </c>
      <c r="R860" s="12">
        <v>76130</v>
      </c>
      <c r="S860" s="59">
        <v>4.5616438356164384</v>
      </c>
      <c r="T860" s="59">
        <v>28.723287671232878</v>
      </c>
      <c r="U860" s="12">
        <v>1</v>
      </c>
      <c r="V860" s="12">
        <v>0</v>
      </c>
      <c r="W860" s="12">
        <v>1</v>
      </c>
      <c r="X860" s="12">
        <v>2</v>
      </c>
      <c r="Y860" s="12">
        <v>1</v>
      </c>
      <c r="Z860" s="58">
        <v>224446.47714065891</v>
      </c>
      <c r="AA860" s="58">
        <v>10090000</v>
      </c>
      <c r="AB860" s="58">
        <v>0</v>
      </c>
      <c r="AC860" s="58" t="s">
        <v>10</v>
      </c>
    </row>
    <row r="861" spans="1:29" x14ac:dyDescent="0.3">
      <c r="A861" s="57">
        <v>2044024608</v>
      </c>
      <c r="B861" s="12" t="s">
        <v>3067</v>
      </c>
      <c r="C861" s="58" t="s">
        <v>105</v>
      </c>
      <c r="D861" s="58" t="s">
        <v>115</v>
      </c>
      <c r="E861" s="58"/>
      <c r="F861" s="58">
        <v>4044886</v>
      </c>
      <c r="G861" s="58">
        <f>+IF(F861&gt;K861+100000,F861-K861,0)</f>
        <v>2074066</v>
      </c>
      <c r="H861" s="58">
        <v>170664</v>
      </c>
      <c r="I861" s="58">
        <v>0</v>
      </c>
      <c r="J861" s="58">
        <v>0</v>
      </c>
      <c r="K861" s="58">
        <v>1970820</v>
      </c>
      <c r="L861" s="12" t="s">
        <v>88</v>
      </c>
      <c r="M861" s="12" t="s">
        <v>89</v>
      </c>
      <c r="N861" s="12" t="s">
        <v>10</v>
      </c>
      <c r="O861" s="12">
        <v>4</v>
      </c>
      <c r="P861" s="12">
        <v>0</v>
      </c>
      <c r="Q861" s="12">
        <v>0</v>
      </c>
      <c r="R861" s="12">
        <v>13052</v>
      </c>
      <c r="S861" s="59">
        <v>5.2383561643835614</v>
      </c>
      <c r="T861" s="59">
        <v>32.772602739726025</v>
      </c>
      <c r="U861" s="12">
        <v>2</v>
      </c>
      <c r="V861" s="12">
        <v>2</v>
      </c>
      <c r="W861" s="12">
        <v>1</v>
      </c>
      <c r="X861" s="12">
        <v>3</v>
      </c>
      <c r="Y861" s="12">
        <v>3</v>
      </c>
      <c r="Z861" s="58">
        <v>224561.97461386988</v>
      </c>
      <c r="AA861" s="58">
        <v>8748000</v>
      </c>
      <c r="AB861" s="58">
        <v>0</v>
      </c>
      <c r="AC861" s="58" t="s">
        <v>10</v>
      </c>
    </row>
    <row r="862" spans="1:29" x14ac:dyDescent="0.3">
      <c r="A862" s="57">
        <v>6640002</v>
      </c>
      <c r="B862" s="12" t="s">
        <v>1491</v>
      </c>
      <c r="C862" s="58" t="s">
        <v>105</v>
      </c>
      <c r="D862" s="58" t="s">
        <v>30</v>
      </c>
      <c r="E862" s="58">
        <v>2793901</v>
      </c>
      <c r="F862" s="58">
        <v>8768802</v>
      </c>
      <c r="G862" s="58">
        <f>+IF(F862&gt;K862+100000,F862-K862,0)</f>
        <v>8063845</v>
      </c>
      <c r="H862" s="58">
        <v>251708.99999999997</v>
      </c>
      <c r="I862" s="58">
        <v>0</v>
      </c>
      <c r="J862" s="58">
        <v>1642270</v>
      </c>
      <c r="K862" s="58">
        <v>704957</v>
      </c>
      <c r="L862" s="12" t="s">
        <v>87</v>
      </c>
      <c r="M862" s="12" t="s">
        <v>89</v>
      </c>
      <c r="N862" s="12" t="s">
        <v>10</v>
      </c>
      <c r="O862" s="12">
        <v>4</v>
      </c>
      <c r="P862" s="12">
        <v>0</v>
      </c>
      <c r="Q862" s="12">
        <v>0</v>
      </c>
      <c r="R862" s="12">
        <v>68307</v>
      </c>
      <c r="S862" s="59">
        <v>1.0931506849315069</v>
      </c>
      <c r="T862" s="59">
        <v>59.56712328767123</v>
      </c>
      <c r="U862" s="12">
        <v>1</v>
      </c>
      <c r="V862" s="12">
        <v>1</v>
      </c>
      <c r="W862" s="12">
        <v>2</v>
      </c>
      <c r="X862" s="12">
        <v>3</v>
      </c>
      <c r="Y862" s="12">
        <v>2</v>
      </c>
      <c r="Z862" s="58">
        <v>224662.6362330259</v>
      </c>
      <c r="AA862" s="58">
        <v>10018000</v>
      </c>
      <c r="AB862" s="58">
        <v>0</v>
      </c>
      <c r="AC862" s="58" t="s">
        <v>10</v>
      </c>
    </row>
    <row r="863" spans="1:29" x14ac:dyDescent="0.3">
      <c r="A863" s="57">
        <v>2008882004</v>
      </c>
      <c r="B863" s="12" t="s">
        <v>961</v>
      </c>
      <c r="C863" s="58" t="s">
        <v>105</v>
      </c>
      <c r="D863" s="58" t="s">
        <v>30</v>
      </c>
      <c r="E863" s="58">
        <v>1510000</v>
      </c>
      <c r="F863" s="58">
        <v>5890597</v>
      </c>
      <c r="G863" s="58">
        <f>+IF(F863&gt;K863+100000,F863-K863,0)</f>
        <v>5590781</v>
      </c>
      <c r="H863" s="58">
        <v>193403</v>
      </c>
      <c r="I863" s="58">
        <v>0</v>
      </c>
      <c r="J863" s="58">
        <v>0</v>
      </c>
      <c r="K863" s="58">
        <v>299816</v>
      </c>
      <c r="L863" s="12" t="s">
        <v>88</v>
      </c>
      <c r="M863" s="12" t="s">
        <v>89</v>
      </c>
      <c r="N863" s="12" t="s">
        <v>10</v>
      </c>
      <c r="O863" s="12">
        <v>4</v>
      </c>
      <c r="P863" s="12">
        <v>0</v>
      </c>
      <c r="Q863" s="12">
        <v>0</v>
      </c>
      <c r="R863" s="12">
        <v>68001</v>
      </c>
      <c r="S863" s="59">
        <v>0.90136986301369859</v>
      </c>
      <c r="T863" s="59">
        <v>25.649315068493152</v>
      </c>
      <c r="U863" s="12">
        <v>2</v>
      </c>
      <c r="V863" s="12">
        <v>2</v>
      </c>
      <c r="W863" s="12">
        <v>2</v>
      </c>
      <c r="X863" s="12">
        <v>2</v>
      </c>
      <c r="Y863" s="12">
        <v>1</v>
      </c>
      <c r="Z863" s="58">
        <v>226515.2107753547</v>
      </c>
      <c r="AA863" s="58">
        <v>10183000</v>
      </c>
      <c r="AB863" s="58">
        <v>10183000</v>
      </c>
      <c r="AC863" s="58" t="s">
        <v>0</v>
      </c>
    </row>
    <row r="864" spans="1:29" x14ac:dyDescent="0.3">
      <c r="A864" s="57">
        <v>2004022862</v>
      </c>
      <c r="B864" s="12" t="s">
        <v>2659</v>
      </c>
      <c r="C864" s="58" t="s">
        <v>105</v>
      </c>
      <c r="D864" s="58" t="s">
        <v>30</v>
      </c>
      <c r="E864" s="58">
        <v>692215</v>
      </c>
      <c r="F864" s="58">
        <v>6738018</v>
      </c>
      <c r="G864" s="58">
        <f>+IF(F864&gt;K864+100000,F864-K864,0)</f>
        <v>5305754</v>
      </c>
      <c r="H864" s="58">
        <v>162136</v>
      </c>
      <c r="I864" s="58">
        <v>0</v>
      </c>
      <c r="J864" s="58">
        <v>1180000</v>
      </c>
      <c r="K864" s="58">
        <v>1432264</v>
      </c>
      <c r="L864" s="12" t="s">
        <v>87</v>
      </c>
      <c r="M864" s="12" t="s">
        <v>89</v>
      </c>
      <c r="N864" s="12" t="s">
        <v>10</v>
      </c>
      <c r="O864" s="12">
        <v>4</v>
      </c>
      <c r="P864" s="12">
        <v>0</v>
      </c>
      <c r="Q864" s="12">
        <v>0</v>
      </c>
      <c r="R864" s="12">
        <v>5059</v>
      </c>
      <c r="S864" s="59">
        <v>4.8301369863013699</v>
      </c>
      <c r="T864" s="59">
        <v>30.282191780821918</v>
      </c>
      <c r="U864" s="12">
        <v>2</v>
      </c>
      <c r="V864" s="12">
        <v>0</v>
      </c>
      <c r="W864" s="12">
        <v>1</v>
      </c>
      <c r="X864" s="12">
        <v>2</v>
      </c>
      <c r="Y864" s="12">
        <v>1</v>
      </c>
      <c r="Z864" s="58">
        <v>230209.86857463614</v>
      </c>
      <c r="AA864" s="58">
        <v>9968000</v>
      </c>
      <c r="AB864" s="58">
        <v>499000</v>
      </c>
      <c r="AC864" s="58" t="s">
        <v>22</v>
      </c>
    </row>
    <row r="865" spans="1:29" x14ac:dyDescent="0.3">
      <c r="A865" s="57">
        <v>20828824</v>
      </c>
      <c r="B865" s="12" t="s">
        <v>3455</v>
      </c>
      <c r="C865" s="58" t="s">
        <v>105</v>
      </c>
      <c r="D865" s="58" t="s">
        <v>30</v>
      </c>
      <c r="E865" s="58">
        <v>252364</v>
      </c>
      <c r="F865" s="58">
        <v>10000000</v>
      </c>
      <c r="G865" s="58">
        <f>+IF(F865&gt;K865+100000,F865-K865,0)</f>
        <v>7267736</v>
      </c>
      <c r="H865" s="58">
        <v>247452</v>
      </c>
      <c r="I865" s="58">
        <v>0</v>
      </c>
      <c r="J865" s="58">
        <v>6175380</v>
      </c>
      <c r="K865" s="58">
        <v>2732264</v>
      </c>
      <c r="L865" s="12" t="s">
        <v>87</v>
      </c>
      <c r="M865" s="12" t="s">
        <v>89</v>
      </c>
      <c r="N865" s="12" t="s">
        <v>10</v>
      </c>
      <c r="O865" s="12">
        <v>4</v>
      </c>
      <c r="P865" s="12">
        <v>0</v>
      </c>
      <c r="Q865" s="12">
        <v>0</v>
      </c>
      <c r="R865" s="12">
        <v>76001</v>
      </c>
      <c r="S865" s="59">
        <v>10.268493150684931</v>
      </c>
      <c r="T865" s="59">
        <v>47.756164383561647</v>
      </c>
      <c r="U865" s="12">
        <v>2</v>
      </c>
      <c r="V865" s="12">
        <v>2</v>
      </c>
      <c r="W865" s="12">
        <v>2</v>
      </c>
      <c r="X865" s="12">
        <v>2</v>
      </c>
      <c r="Y865" s="12">
        <v>4</v>
      </c>
      <c r="Z865" s="58">
        <v>230453.7761594663</v>
      </c>
      <c r="AA865" s="58">
        <v>5874000</v>
      </c>
      <c r="AB865" s="58">
        <v>0</v>
      </c>
      <c r="AC865" s="58" t="s">
        <v>10</v>
      </c>
    </row>
    <row r="866" spans="1:29" x14ac:dyDescent="0.3">
      <c r="A866" s="57">
        <v>2202444000</v>
      </c>
      <c r="B866" s="12" t="s">
        <v>3868</v>
      </c>
      <c r="C866" s="58" t="s">
        <v>105</v>
      </c>
      <c r="D866" s="58" t="s">
        <v>115</v>
      </c>
      <c r="E866" s="58"/>
      <c r="F866" s="58">
        <v>6540002</v>
      </c>
      <c r="G866" s="58">
        <f>+IF(F866&gt;K866+100000,F866-K866,0)</f>
        <v>2767742</v>
      </c>
      <c r="H866" s="58">
        <v>207012</v>
      </c>
      <c r="I866" s="58">
        <v>0</v>
      </c>
      <c r="J866" s="58">
        <v>2800000</v>
      </c>
      <c r="K866" s="58">
        <v>3772260</v>
      </c>
      <c r="L866" s="12" t="s">
        <v>87</v>
      </c>
      <c r="M866" s="12" t="s">
        <v>89</v>
      </c>
      <c r="N866" s="12" t="s">
        <v>10</v>
      </c>
      <c r="O866" s="12">
        <v>4</v>
      </c>
      <c r="P866" s="12">
        <v>0</v>
      </c>
      <c r="Q866" s="12">
        <v>0</v>
      </c>
      <c r="R866" s="12">
        <v>13052</v>
      </c>
      <c r="S866" s="59">
        <v>6.8794520547945206</v>
      </c>
      <c r="T866" s="59">
        <v>34.802739726027397</v>
      </c>
      <c r="U866" s="12">
        <v>1</v>
      </c>
      <c r="V866" s="12">
        <v>2</v>
      </c>
      <c r="W866" s="12">
        <v>1</v>
      </c>
      <c r="X866" s="12">
        <v>2</v>
      </c>
      <c r="Y866" s="12">
        <v>3</v>
      </c>
      <c r="Z866" s="58">
        <v>230511.99903327765</v>
      </c>
      <c r="AA866" s="58">
        <v>9977000</v>
      </c>
      <c r="AB866" s="58">
        <v>0</v>
      </c>
      <c r="AC866" s="58" t="s">
        <v>10</v>
      </c>
    </row>
    <row r="867" spans="1:29" x14ac:dyDescent="0.3">
      <c r="A867" s="57">
        <v>2262484064</v>
      </c>
      <c r="B867" s="12" t="s">
        <v>1500</v>
      </c>
      <c r="C867" s="58" t="s">
        <v>105</v>
      </c>
      <c r="D867" s="58" t="s">
        <v>114</v>
      </c>
      <c r="E867" s="58"/>
      <c r="F867" s="58">
        <v>2262820</v>
      </c>
      <c r="G867" s="58">
        <f>+IF(F867&gt;K867+100000,F867-K867,0)</f>
        <v>1557863</v>
      </c>
      <c r="H867" s="58">
        <v>150500</v>
      </c>
      <c r="I867" s="58">
        <v>0</v>
      </c>
      <c r="J867" s="58">
        <v>0</v>
      </c>
      <c r="K867" s="58">
        <v>704957</v>
      </c>
      <c r="L867" s="12" t="s">
        <v>88</v>
      </c>
      <c r="M867" s="12" t="s">
        <v>89</v>
      </c>
      <c r="N867" s="12" t="s">
        <v>10</v>
      </c>
      <c r="O867" s="12">
        <v>4</v>
      </c>
      <c r="P867" s="12">
        <v>0</v>
      </c>
      <c r="Q867" s="12">
        <v>0</v>
      </c>
      <c r="R867" s="12">
        <v>68432</v>
      </c>
      <c r="S867" s="59">
        <v>1.1095890410958904</v>
      </c>
      <c r="T867" s="59">
        <v>36.347945205479455</v>
      </c>
      <c r="U867" s="12">
        <v>1</v>
      </c>
      <c r="V867" s="12">
        <v>2</v>
      </c>
      <c r="W867" s="12">
        <v>2</v>
      </c>
      <c r="X867" s="12">
        <v>3</v>
      </c>
      <c r="Y867" s="12">
        <v>3</v>
      </c>
      <c r="Z867" s="58">
        <v>231934.35983973506</v>
      </c>
      <c r="AA867" s="58">
        <v>7381000</v>
      </c>
      <c r="AB867" s="58">
        <v>0</v>
      </c>
      <c r="AC867" s="58" t="s">
        <v>10</v>
      </c>
    </row>
    <row r="868" spans="1:29" x14ac:dyDescent="0.3">
      <c r="A868" s="57">
        <v>88602648</v>
      </c>
      <c r="B868" s="12" t="s">
        <v>3585</v>
      </c>
      <c r="C868" s="58" t="s">
        <v>105</v>
      </c>
      <c r="D868" s="58" t="s">
        <v>30</v>
      </c>
      <c r="E868" s="58"/>
      <c r="F868" s="58">
        <v>9479663</v>
      </c>
      <c r="G868" s="58">
        <f>+IF(F868&gt;K868+100000,F868-K868,0)</f>
        <v>6482843</v>
      </c>
      <c r="H868" s="58">
        <v>303032</v>
      </c>
      <c r="I868" s="58">
        <v>0</v>
      </c>
      <c r="J868" s="58">
        <v>7763860</v>
      </c>
      <c r="K868" s="58">
        <v>2996820</v>
      </c>
      <c r="L868" s="12" t="s">
        <v>87</v>
      </c>
      <c r="M868" s="12" t="s">
        <v>89</v>
      </c>
      <c r="N868" s="12" t="s">
        <v>10</v>
      </c>
      <c r="O868" s="12">
        <v>4</v>
      </c>
      <c r="P868" s="12">
        <v>0</v>
      </c>
      <c r="Q868" s="12">
        <v>0</v>
      </c>
      <c r="R868" s="12">
        <v>13838</v>
      </c>
      <c r="S868" s="59">
        <v>5.838356164383562</v>
      </c>
      <c r="T868" s="59">
        <v>55.756164383561647</v>
      </c>
      <c r="U868" s="12">
        <v>1</v>
      </c>
      <c r="V868" s="12">
        <v>2</v>
      </c>
      <c r="W868" s="12">
        <v>2</v>
      </c>
      <c r="X868" s="12">
        <v>2</v>
      </c>
      <c r="Y868" s="12">
        <v>3</v>
      </c>
      <c r="Z868" s="58">
        <v>232193.47928561669</v>
      </c>
      <c r="AA868" s="58">
        <v>5957000</v>
      </c>
      <c r="AB868" s="58">
        <v>0</v>
      </c>
      <c r="AC868" s="58" t="s">
        <v>10</v>
      </c>
    </row>
    <row r="869" spans="1:29" x14ac:dyDescent="0.3">
      <c r="A869" s="57">
        <v>2062446222</v>
      </c>
      <c r="B869" s="12" t="s">
        <v>2779</v>
      </c>
      <c r="C869" s="58" t="s">
        <v>105</v>
      </c>
      <c r="D869" s="58" t="s">
        <v>115</v>
      </c>
      <c r="E869" s="58"/>
      <c r="F869" s="58">
        <v>4913004</v>
      </c>
      <c r="G869" s="58">
        <f>+IF(F869&gt;K869+100000,F869-K869,0)</f>
        <v>3349384</v>
      </c>
      <c r="H869" s="58">
        <v>209533</v>
      </c>
      <c r="I869" s="58">
        <v>0</v>
      </c>
      <c r="J869" s="58">
        <v>0</v>
      </c>
      <c r="K869" s="58">
        <v>1563620</v>
      </c>
      <c r="L869" s="12" t="s">
        <v>88</v>
      </c>
      <c r="M869" s="12" t="s">
        <v>89</v>
      </c>
      <c r="N869" s="12" t="s">
        <v>10</v>
      </c>
      <c r="O869" s="12">
        <v>4</v>
      </c>
      <c r="P869" s="12">
        <v>0</v>
      </c>
      <c r="Q869" s="12">
        <v>0</v>
      </c>
      <c r="R869" s="12">
        <v>13838</v>
      </c>
      <c r="S869" s="59">
        <v>4.065753424657534</v>
      </c>
      <c r="T869" s="59">
        <v>31.512328767123286</v>
      </c>
      <c r="U869" s="12">
        <v>1</v>
      </c>
      <c r="V869" s="12">
        <v>2</v>
      </c>
      <c r="W869" s="12">
        <v>1</v>
      </c>
      <c r="X869" s="12">
        <v>2</v>
      </c>
      <c r="Y869" s="12">
        <v>3</v>
      </c>
      <c r="Z869" s="58">
        <v>233233.03397619509</v>
      </c>
      <c r="AA869" s="58">
        <v>10485000</v>
      </c>
      <c r="AB869" s="58">
        <v>0</v>
      </c>
      <c r="AC869" s="58" t="s">
        <v>10</v>
      </c>
    </row>
    <row r="870" spans="1:29" x14ac:dyDescent="0.3">
      <c r="A870" s="57">
        <v>20662440</v>
      </c>
      <c r="B870" s="12" t="s">
        <v>3601</v>
      </c>
      <c r="C870" s="58" t="s">
        <v>105</v>
      </c>
      <c r="D870" s="58" t="s">
        <v>115</v>
      </c>
      <c r="E870" s="58">
        <v>626669</v>
      </c>
      <c r="F870" s="58">
        <v>5931627</v>
      </c>
      <c r="G870" s="58">
        <f>+IF(F870&gt;K870+100000,F870-K870,0)</f>
        <v>2913110</v>
      </c>
      <c r="H870" s="58">
        <v>184774</v>
      </c>
      <c r="I870" s="58">
        <v>0</v>
      </c>
      <c r="J870" s="58">
        <v>1561267</v>
      </c>
      <c r="K870" s="58">
        <v>3018517</v>
      </c>
      <c r="L870" s="12" t="s">
        <v>87</v>
      </c>
      <c r="M870" s="12" t="s">
        <v>89</v>
      </c>
      <c r="N870" s="12" t="s">
        <v>10</v>
      </c>
      <c r="O870" s="12">
        <v>4</v>
      </c>
      <c r="P870" s="12">
        <v>0</v>
      </c>
      <c r="Q870" s="12">
        <v>0</v>
      </c>
      <c r="R870" s="12">
        <v>8001</v>
      </c>
      <c r="S870" s="59">
        <v>5.1342465753424653</v>
      </c>
      <c r="T870" s="59">
        <v>47.638356164383559</v>
      </c>
      <c r="U870" s="12">
        <v>1</v>
      </c>
      <c r="V870" s="12">
        <v>0</v>
      </c>
      <c r="W870" s="12">
        <v>1</v>
      </c>
      <c r="X870" s="12">
        <v>2</v>
      </c>
      <c r="Y870" s="12">
        <v>1</v>
      </c>
      <c r="Z870" s="58">
        <v>237170.3012164227</v>
      </c>
      <c r="AA870" s="58">
        <v>10662000</v>
      </c>
      <c r="AB870" s="58">
        <v>10163000</v>
      </c>
      <c r="AC870" s="58" t="s">
        <v>0</v>
      </c>
    </row>
    <row r="871" spans="1:29" x14ac:dyDescent="0.3">
      <c r="A871" s="57">
        <v>2048402864</v>
      </c>
      <c r="B871" s="12" t="s">
        <v>3014</v>
      </c>
      <c r="C871" s="58" t="s">
        <v>105</v>
      </c>
      <c r="D871" s="58" t="s">
        <v>115</v>
      </c>
      <c r="E871" s="58"/>
      <c r="F871" s="58">
        <v>3956319</v>
      </c>
      <c r="G871" s="58">
        <f>+IF(F871&gt;K871+100000,F871-K871,0)</f>
        <v>2069499</v>
      </c>
      <c r="H871" s="58">
        <v>143758</v>
      </c>
      <c r="I871" s="58">
        <v>0</v>
      </c>
      <c r="J871" s="58">
        <v>0</v>
      </c>
      <c r="K871" s="58">
        <v>1886820</v>
      </c>
      <c r="L871" s="12" t="s">
        <v>88</v>
      </c>
      <c r="M871" s="12" t="s">
        <v>89</v>
      </c>
      <c r="N871" s="12" t="s">
        <v>10</v>
      </c>
      <c r="O871" s="12">
        <v>4</v>
      </c>
      <c r="P871" s="12">
        <v>0</v>
      </c>
      <c r="Q871" s="12">
        <v>0</v>
      </c>
      <c r="R871" s="12">
        <v>13052</v>
      </c>
      <c r="S871" s="59">
        <v>4.9890410958904106</v>
      </c>
      <c r="T871" s="59">
        <v>35.887671232876713</v>
      </c>
      <c r="U871" s="12">
        <v>1</v>
      </c>
      <c r="V871" s="12">
        <v>2</v>
      </c>
      <c r="W871" s="12">
        <v>1</v>
      </c>
      <c r="X871" s="12">
        <v>2</v>
      </c>
      <c r="Y871" s="12">
        <v>3</v>
      </c>
      <c r="Z871" s="58">
        <v>237821.43771516116</v>
      </c>
      <c r="AA871" s="58">
        <v>9632000</v>
      </c>
      <c r="AB871" s="58">
        <v>682000</v>
      </c>
      <c r="AC871" s="58" t="s">
        <v>22</v>
      </c>
    </row>
    <row r="872" spans="1:29" x14ac:dyDescent="0.3">
      <c r="A872" s="57">
        <v>2064880808</v>
      </c>
      <c r="B872" s="12" t="s">
        <v>3300</v>
      </c>
      <c r="C872" s="58" t="s">
        <v>105</v>
      </c>
      <c r="D872" s="58" t="s">
        <v>30</v>
      </c>
      <c r="E872" s="58">
        <v>673200</v>
      </c>
      <c r="F872" s="58">
        <v>10259185</v>
      </c>
      <c r="G872" s="58">
        <f>+IF(F872&gt;K872+100000,F872-K872,0)</f>
        <v>7924925</v>
      </c>
      <c r="H872" s="58">
        <v>324134</v>
      </c>
      <c r="I872" s="58">
        <v>0</v>
      </c>
      <c r="J872" s="58">
        <v>4962957</v>
      </c>
      <c r="K872" s="58">
        <v>2334260</v>
      </c>
      <c r="L872" s="12" t="s">
        <v>87</v>
      </c>
      <c r="M872" s="12" t="s">
        <v>89</v>
      </c>
      <c r="N872" s="12" t="s">
        <v>10</v>
      </c>
      <c r="O872" s="12">
        <v>4</v>
      </c>
      <c r="P872" s="12">
        <v>0</v>
      </c>
      <c r="Q872" s="12">
        <v>0</v>
      </c>
      <c r="R872" s="12">
        <v>20001</v>
      </c>
      <c r="S872" s="59">
        <v>6.2136986301369861</v>
      </c>
      <c r="T872" s="59">
        <v>34.769863013698632</v>
      </c>
      <c r="U872" s="12">
        <v>1</v>
      </c>
      <c r="V872" s="12">
        <v>2</v>
      </c>
      <c r="W872" s="12">
        <v>2</v>
      </c>
      <c r="X872" s="12">
        <v>2</v>
      </c>
      <c r="Y872" s="12">
        <v>1</v>
      </c>
      <c r="Z872" s="58">
        <v>240017.59052009013</v>
      </c>
      <c r="AA872" s="58">
        <v>10790000</v>
      </c>
      <c r="AB872" s="58">
        <v>0</v>
      </c>
      <c r="AC872" s="58" t="s">
        <v>10</v>
      </c>
    </row>
    <row r="873" spans="1:29" x14ac:dyDescent="0.3">
      <c r="A873" s="57">
        <v>84066888</v>
      </c>
      <c r="B873" s="12" t="s">
        <v>2917</v>
      </c>
      <c r="C873" s="58" t="s">
        <v>105</v>
      </c>
      <c r="D873" s="58" t="s">
        <v>114</v>
      </c>
      <c r="E873" s="58"/>
      <c r="F873" s="58">
        <v>3728009</v>
      </c>
      <c r="G873" s="58">
        <f>+IF(F873&gt;K873+100000,F873-K873,0)</f>
        <v>1984389</v>
      </c>
      <c r="H873" s="58">
        <v>177766</v>
      </c>
      <c r="I873" s="58">
        <v>0</v>
      </c>
      <c r="J873" s="58">
        <v>0</v>
      </c>
      <c r="K873" s="58">
        <v>1743620</v>
      </c>
      <c r="L873" s="12" t="s">
        <v>88</v>
      </c>
      <c r="M873" s="12" t="s">
        <v>89</v>
      </c>
      <c r="N873" s="12" t="s">
        <v>10</v>
      </c>
      <c r="O873" s="12">
        <v>4</v>
      </c>
      <c r="P873" s="12">
        <v>0</v>
      </c>
      <c r="Q873" s="12">
        <v>0</v>
      </c>
      <c r="R873" s="12">
        <v>13433</v>
      </c>
      <c r="S873" s="59">
        <v>4.5753424657534243</v>
      </c>
      <c r="T873" s="59">
        <v>47.704109589041096</v>
      </c>
      <c r="U873" s="12">
        <v>1</v>
      </c>
      <c r="V873" s="12">
        <v>3</v>
      </c>
      <c r="W873" s="12">
        <v>2</v>
      </c>
      <c r="X873" s="12">
        <v>2</v>
      </c>
      <c r="Y873" s="12">
        <v>2</v>
      </c>
      <c r="Z873" s="58">
        <v>240501.00608653837</v>
      </c>
      <c r="AA873" s="58">
        <v>7424000</v>
      </c>
      <c r="AB873" s="58">
        <v>0</v>
      </c>
      <c r="AC873" s="58" t="s">
        <v>10</v>
      </c>
    </row>
    <row r="874" spans="1:29" x14ac:dyDescent="0.3">
      <c r="A874" s="57">
        <v>2226480466</v>
      </c>
      <c r="B874" s="12" t="s">
        <v>1352</v>
      </c>
      <c r="C874" s="58" t="s">
        <v>105</v>
      </c>
      <c r="D874" s="58" t="s">
        <v>114</v>
      </c>
      <c r="E874" s="58">
        <v>508000</v>
      </c>
      <c r="F874" s="58">
        <v>2249535</v>
      </c>
      <c r="G874" s="58">
        <f>+IF(F874&gt;K874+100000,F874-K874,0)</f>
        <v>1646878</v>
      </c>
      <c r="H874" s="58">
        <v>157908</v>
      </c>
      <c r="I874" s="58">
        <v>0</v>
      </c>
      <c r="J874" s="58">
        <v>1200000</v>
      </c>
      <c r="K874" s="58">
        <v>602657</v>
      </c>
      <c r="L874" s="12" t="s">
        <v>87</v>
      </c>
      <c r="M874" s="12" t="s">
        <v>89</v>
      </c>
      <c r="N874" s="12" t="s">
        <v>10</v>
      </c>
      <c r="O874" s="12">
        <v>4</v>
      </c>
      <c r="P874" s="12">
        <v>0</v>
      </c>
      <c r="Q874" s="12">
        <v>0</v>
      </c>
      <c r="R874" s="12">
        <v>76001</v>
      </c>
      <c r="S874" s="59">
        <v>1.8821917808219177</v>
      </c>
      <c r="T874" s="59">
        <v>31.684931506849313</v>
      </c>
      <c r="U874" s="12">
        <v>2</v>
      </c>
      <c r="V874" s="12">
        <v>2</v>
      </c>
      <c r="W874" s="12">
        <v>2</v>
      </c>
      <c r="X874" s="12">
        <v>2</v>
      </c>
      <c r="Y874" s="12">
        <v>3</v>
      </c>
      <c r="Z874" s="58">
        <v>240732.78354008947</v>
      </c>
      <c r="AA874" s="58">
        <v>6136000</v>
      </c>
      <c r="AB874" s="58">
        <v>4664000</v>
      </c>
      <c r="AC874" s="58" t="s">
        <v>0</v>
      </c>
    </row>
    <row r="875" spans="1:29" x14ac:dyDescent="0.3">
      <c r="A875" s="57">
        <v>24842288</v>
      </c>
      <c r="B875" s="12" t="s">
        <v>2466</v>
      </c>
      <c r="C875" s="58" t="s">
        <v>105</v>
      </c>
      <c r="D875" s="58" t="s">
        <v>115</v>
      </c>
      <c r="E875" s="58">
        <v>284020</v>
      </c>
      <c r="F875" s="58">
        <v>4703604</v>
      </c>
      <c r="G875" s="58">
        <f>+IF(F875&gt;K875+100000,F875-K875,0)</f>
        <v>3392984</v>
      </c>
      <c r="H875" s="58">
        <v>213320</v>
      </c>
      <c r="I875" s="58">
        <v>0</v>
      </c>
      <c r="J875" s="58">
        <v>2250000</v>
      </c>
      <c r="K875" s="58">
        <v>1310620</v>
      </c>
      <c r="L875" s="12" t="s">
        <v>87</v>
      </c>
      <c r="M875" s="12" t="s">
        <v>89</v>
      </c>
      <c r="N875" s="12" t="s">
        <v>10</v>
      </c>
      <c r="O875" s="12">
        <v>4</v>
      </c>
      <c r="P875" s="12">
        <v>0</v>
      </c>
      <c r="Q875" s="12">
        <v>0</v>
      </c>
      <c r="R875" s="12">
        <v>68547</v>
      </c>
      <c r="S875" s="59">
        <v>2.408219178082192</v>
      </c>
      <c r="T875" s="59">
        <v>41.739726027397261</v>
      </c>
      <c r="U875" s="12">
        <v>1</v>
      </c>
      <c r="V875" s="12">
        <v>2</v>
      </c>
      <c r="W875" s="12">
        <v>2</v>
      </c>
      <c r="X875" s="12">
        <v>2</v>
      </c>
      <c r="Y875" s="12">
        <v>2</v>
      </c>
      <c r="Z875" s="58">
        <v>240901.27557789668</v>
      </c>
      <c r="AA875" s="58">
        <v>8172000</v>
      </c>
      <c r="AB875" s="58">
        <v>0</v>
      </c>
      <c r="AC875" s="58" t="s">
        <v>10</v>
      </c>
    </row>
    <row r="876" spans="1:29" x14ac:dyDescent="0.3">
      <c r="A876" s="57">
        <v>42482604</v>
      </c>
      <c r="B876" s="12" t="s">
        <v>3702</v>
      </c>
      <c r="C876" s="58" t="s">
        <v>105</v>
      </c>
      <c r="D876" s="58" t="s">
        <v>30</v>
      </c>
      <c r="E876" s="58"/>
      <c r="F876" s="58">
        <v>8183308</v>
      </c>
      <c r="G876" s="58">
        <f>+IF(F876&gt;K876+100000,F876-K876,0)</f>
        <v>5046791</v>
      </c>
      <c r="H876" s="58">
        <v>243335</v>
      </c>
      <c r="I876" s="58">
        <v>0</v>
      </c>
      <c r="J876" s="58">
        <v>900000</v>
      </c>
      <c r="K876" s="58">
        <v>3136517</v>
      </c>
      <c r="L876" s="12" t="s">
        <v>87</v>
      </c>
      <c r="M876" s="12" t="s">
        <v>89</v>
      </c>
      <c r="N876" s="12" t="s">
        <v>10</v>
      </c>
      <c r="O876" s="12">
        <v>4</v>
      </c>
      <c r="P876" s="12">
        <v>0</v>
      </c>
      <c r="Q876" s="12">
        <v>0</v>
      </c>
      <c r="R876" s="12">
        <v>76001</v>
      </c>
      <c r="S876" s="59">
        <v>5.7534246575342465</v>
      </c>
      <c r="T876" s="59">
        <v>43.517808219178079</v>
      </c>
      <c r="U876" s="12">
        <v>2</v>
      </c>
      <c r="V876" s="12">
        <v>0</v>
      </c>
      <c r="W876" s="12">
        <v>1</v>
      </c>
      <c r="X876" s="12">
        <v>2</v>
      </c>
      <c r="Y876" s="12">
        <v>1</v>
      </c>
      <c r="Z876" s="58">
        <v>240907.36842748619</v>
      </c>
      <c r="AA876" s="58">
        <v>10830000</v>
      </c>
      <c r="AB876" s="58">
        <v>10830000</v>
      </c>
      <c r="AC876" s="58" t="s">
        <v>0</v>
      </c>
    </row>
    <row r="877" spans="1:29" x14ac:dyDescent="0.3">
      <c r="A877" s="57">
        <v>2004224466</v>
      </c>
      <c r="B877" s="12" t="s">
        <v>2107</v>
      </c>
      <c r="C877" s="58" t="s">
        <v>105</v>
      </c>
      <c r="D877" s="58" t="s">
        <v>114</v>
      </c>
      <c r="E877" s="58"/>
      <c r="F877" s="58">
        <v>2183437</v>
      </c>
      <c r="G877" s="58">
        <f>+IF(F877&gt;K877+100000,F877-K877,0)</f>
        <v>1107817</v>
      </c>
      <c r="H877" s="58">
        <v>137882</v>
      </c>
      <c r="I877" s="58">
        <v>0</v>
      </c>
      <c r="J877" s="58">
        <v>2000000</v>
      </c>
      <c r="K877" s="58">
        <v>1075620</v>
      </c>
      <c r="L877" s="12" t="s">
        <v>87</v>
      </c>
      <c r="M877" s="12" t="s">
        <v>89</v>
      </c>
      <c r="N877" s="12" t="s">
        <v>10</v>
      </c>
      <c r="O877" s="12">
        <v>4</v>
      </c>
      <c r="P877" s="12">
        <v>0</v>
      </c>
      <c r="Q877" s="12">
        <v>0</v>
      </c>
      <c r="R877" s="12">
        <v>68255</v>
      </c>
      <c r="S877" s="59">
        <v>4.7397260273972606</v>
      </c>
      <c r="T877" s="59">
        <v>24.980821917808218</v>
      </c>
      <c r="U877" s="12">
        <v>2</v>
      </c>
      <c r="V877" s="12">
        <v>2</v>
      </c>
      <c r="W877" s="12">
        <v>1</v>
      </c>
      <c r="X877" s="12">
        <v>2</v>
      </c>
      <c r="Y877" s="12">
        <v>1</v>
      </c>
      <c r="Z877" s="58">
        <v>244288.52447559126</v>
      </c>
      <c r="AA877" s="58">
        <v>10982000</v>
      </c>
      <c r="AB877" s="58">
        <v>0</v>
      </c>
      <c r="AC877" s="58" t="s">
        <v>10</v>
      </c>
    </row>
    <row r="878" spans="1:29" x14ac:dyDescent="0.3">
      <c r="A878" s="57">
        <v>22048424</v>
      </c>
      <c r="B878" s="12" t="s">
        <v>1240</v>
      </c>
      <c r="C878" s="58" t="s">
        <v>105</v>
      </c>
      <c r="D878" s="58" t="s">
        <v>30</v>
      </c>
      <c r="E878" s="58">
        <v>488800</v>
      </c>
      <c r="F878" s="58">
        <v>5643892</v>
      </c>
      <c r="G878" s="58">
        <f>+IF(F878&gt;K878+100000,F878-K878,0)</f>
        <v>5098782</v>
      </c>
      <c r="H878" s="58">
        <v>209764</v>
      </c>
      <c r="I878" s="58">
        <v>0</v>
      </c>
      <c r="J878" s="58">
        <v>5248000</v>
      </c>
      <c r="K878" s="58">
        <v>545110</v>
      </c>
      <c r="L878" s="12" t="s">
        <v>87</v>
      </c>
      <c r="M878" s="12" t="s">
        <v>89</v>
      </c>
      <c r="N878" s="12" t="s">
        <v>10</v>
      </c>
      <c r="O878" s="12">
        <v>4</v>
      </c>
      <c r="P878" s="12">
        <v>0</v>
      </c>
      <c r="Q878" s="12">
        <v>0</v>
      </c>
      <c r="R878" s="12">
        <v>11001</v>
      </c>
      <c r="S878" s="59">
        <v>0.84383561643835614</v>
      </c>
      <c r="T878" s="59">
        <v>42.364383561643834</v>
      </c>
      <c r="U878" s="12">
        <v>1</v>
      </c>
      <c r="V878" s="12">
        <v>2</v>
      </c>
      <c r="W878" s="12">
        <v>2</v>
      </c>
      <c r="X878" s="12">
        <v>3</v>
      </c>
      <c r="Y878" s="12">
        <v>3</v>
      </c>
      <c r="Z878" s="58">
        <v>244332.34829886843</v>
      </c>
      <c r="AA878" s="58">
        <v>6294000</v>
      </c>
      <c r="AB878" s="58">
        <v>1312000</v>
      </c>
      <c r="AC878" s="58" t="s">
        <v>0</v>
      </c>
    </row>
    <row r="879" spans="1:29" x14ac:dyDescent="0.3">
      <c r="A879" s="57">
        <v>26802004</v>
      </c>
      <c r="B879" s="12" t="s">
        <v>3991</v>
      </c>
      <c r="C879" s="58" t="s">
        <v>105</v>
      </c>
      <c r="D879" s="58" t="s">
        <v>116</v>
      </c>
      <c r="E879" s="58">
        <v>1239681</v>
      </c>
      <c r="F879" s="58">
        <v>20100541</v>
      </c>
      <c r="G879" s="58">
        <f>+IF(F879&gt;K879+100000,F879-K879,0)</f>
        <v>15708138</v>
      </c>
      <c r="H879" s="58">
        <v>693700</v>
      </c>
      <c r="I879" s="58">
        <v>0</v>
      </c>
      <c r="J879" s="58">
        <v>14561446</v>
      </c>
      <c r="K879" s="58">
        <v>4392403</v>
      </c>
      <c r="L879" s="12" t="s">
        <v>87</v>
      </c>
      <c r="M879" s="12" t="s">
        <v>89</v>
      </c>
      <c r="N879" s="12" t="s">
        <v>10</v>
      </c>
      <c r="O879" s="12">
        <v>4</v>
      </c>
      <c r="P879" s="12">
        <v>0</v>
      </c>
      <c r="Q879" s="12">
        <v>0</v>
      </c>
      <c r="R879" s="12">
        <v>76130</v>
      </c>
      <c r="S879" s="59">
        <v>5.419178082191781</v>
      </c>
      <c r="T879" s="59">
        <v>58.021917808219179</v>
      </c>
      <c r="U879" s="12">
        <v>1</v>
      </c>
      <c r="V879" s="12">
        <v>0</v>
      </c>
      <c r="W879" s="12">
        <v>1</v>
      </c>
      <c r="X879" s="12">
        <v>4</v>
      </c>
      <c r="Y879" s="12">
        <v>3</v>
      </c>
      <c r="Z879" s="58">
        <v>246579.70258713613</v>
      </c>
      <c r="AA879" s="58">
        <v>11085000</v>
      </c>
      <c r="AB879" s="58">
        <v>11085000</v>
      </c>
      <c r="AC879" s="58" t="s">
        <v>0</v>
      </c>
    </row>
    <row r="880" spans="1:29" x14ac:dyDescent="0.3">
      <c r="A880" s="57">
        <v>2002406224</v>
      </c>
      <c r="B880" s="12" t="s">
        <v>2894</v>
      </c>
      <c r="C880" s="58" t="s">
        <v>105</v>
      </c>
      <c r="D880" s="58" t="s">
        <v>114</v>
      </c>
      <c r="E880" s="58"/>
      <c r="F880" s="58">
        <v>3558956</v>
      </c>
      <c r="G880" s="58">
        <f>+IF(F880&gt;K880+100000,F880-K880,0)</f>
        <v>1845336</v>
      </c>
      <c r="H880" s="58">
        <v>205257</v>
      </c>
      <c r="I880" s="58">
        <v>0</v>
      </c>
      <c r="J880" s="58">
        <v>0</v>
      </c>
      <c r="K880" s="58">
        <v>1713620</v>
      </c>
      <c r="L880" s="12" t="s">
        <v>88</v>
      </c>
      <c r="M880" s="12" t="s">
        <v>89</v>
      </c>
      <c r="N880" s="12" t="s">
        <v>10</v>
      </c>
      <c r="O880" s="12">
        <v>4</v>
      </c>
      <c r="P880" s="12">
        <v>0</v>
      </c>
      <c r="Q880" s="12">
        <v>0</v>
      </c>
      <c r="R880" s="12">
        <v>13001</v>
      </c>
      <c r="S880" s="59">
        <v>4.4904109589041097</v>
      </c>
      <c r="T880" s="59">
        <v>24.342465753424658</v>
      </c>
      <c r="U880" s="12">
        <v>1</v>
      </c>
      <c r="V880" s="12">
        <v>4</v>
      </c>
      <c r="W880" s="12">
        <v>1</v>
      </c>
      <c r="X880" s="12">
        <v>3</v>
      </c>
      <c r="Y880" s="12">
        <v>1</v>
      </c>
      <c r="Z880" s="58">
        <v>254102.81287447401</v>
      </c>
      <c r="AA880" s="58">
        <v>9449000</v>
      </c>
      <c r="AB880" s="58">
        <v>0</v>
      </c>
      <c r="AC880" s="58" t="s">
        <v>10</v>
      </c>
    </row>
    <row r="881" spans="1:29" x14ac:dyDescent="0.3">
      <c r="A881" s="57">
        <v>2044044244</v>
      </c>
      <c r="B881" s="12" t="s">
        <v>2474</v>
      </c>
      <c r="C881" s="58" t="s">
        <v>105</v>
      </c>
      <c r="D881" s="58" t="s">
        <v>115</v>
      </c>
      <c r="E881" s="58"/>
      <c r="F881" s="58">
        <v>4461495</v>
      </c>
      <c r="G881" s="58">
        <f>+IF(F881&gt;K881+100000,F881-K881,0)</f>
        <v>3145375</v>
      </c>
      <c r="H881" s="58">
        <v>143758</v>
      </c>
      <c r="I881" s="58">
        <v>0</v>
      </c>
      <c r="J881" s="58">
        <v>1380000</v>
      </c>
      <c r="K881" s="58">
        <v>1316120</v>
      </c>
      <c r="L881" s="12" t="s">
        <v>87</v>
      </c>
      <c r="M881" s="12" t="s">
        <v>89</v>
      </c>
      <c r="N881" s="12" t="s">
        <v>10</v>
      </c>
      <c r="O881" s="12">
        <v>4</v>
      </c>
      <c r="P881" s="12">
        <v>0</v>
      </c>
      <c r="Q881" s="12">
        <v>0</v>
      </c>
      <c r="R881" s="12">
        <v>13052</v>
      </c>
      <c r="S881" s="59">
        <v>3.408219178082192</v>
      </c>
      <c r="T881" s="59">
        <v>25.786301369863015</v>
      </c>
      <c r="U881" s="12">
        <v>1</v>
      </c>
      <c r="V881" s="12">
        <v>3</v>
      </c>
      <c r="W881" s="12">
        <v>1</v>
      </c>
      <c r="X881" s="12">
        <v>2</v>
      </c>
      <c r="Y881" s="12">
        <v>3</v>
      </c>
      <c r="Z881" s="58">
        <v>254960.13571177298</v>
      </c>
      <c r="AA881" s="58">
        <v>7868000</v>
      </c>
      <c r="AB881" s="58">
        <v>0</v>
      </c>
      <c r="AC881" s="58" t="s">
        <v>10</v>
      </c>
    </row>
    <row r="882" spans="1:29" x14ac:dyDescent="0.3">
      <c r="A882" s="57">
        <v>4428244</v>
      </c>
      <c r="B882" s="12" t="s">
        <v>2874</v>
      </c>
      <c r="C882" s="58" t="s">
        <v>105</v>
      </c>
      <c r="D882" s="58" t="s">
        <v>115</v>
      </c>
      <c r="E882" s="58">
        <v>137668</v>
      </c>
      <c r="F882" s="58">
        <v>3962324</v>
      </c>
      <c r="G882" s="58">
        <f>+IF(F882&gt;K882+100000,F882-K882,0)</f>
        <v>2283495</v>
      </c>
      <c r="H882" s="58">
        <v>235169</v>
      </c>
      <c r="I882" s="58">
        <v>0</v>
      </c>
      <c r="J882" s="58">
        <v>2230000</v>
      </c>
      <c r="K882" s="58">
        <v>1678829</v>
      </c>
      <c r="L882" s="12" t="s">
        <v>87</v>
      </c>
      <c r="M882" s="12" t="s">
        <v>89</v>
      </c>
      <c r="N882" s="12" t="s">
        <v>10</v>
      </c>
      <c r="O882" s="12">
        <v>4</v>
      </c>
      <c r="P882" s="12">
        <v>0</v>
      </c>
      <c r="Q882" s="12">
        <v>0</v>
      </c>
      <c r="R882" s="12">
        <v>76001</v>
      </c>
      <c r="S882" s="59">
        <v>2.6849315068493151</v>
      </c>
      <c r="T882" s="59">
        <v>49.536986301369865</v>
      </c>
      <c r="U882" s="12">
        <v>1</v>
      </c>
      <c r="V882" s="12">
        <v>0</v>
      </c>
      <c r="W882" s="12">
        <v>2</v>
      </c>
      <c r="X882" s="12">
        <v>3</v>
      </c>
      <c r="Y882" s="12">
        <v>1</v>
      </c>
      <c r="Z882" s="58">
        <v>255499.72610878176</v>
      </c>
      <c r="AA882" s="58">
        <v>11486000</v>
      </c>
      <c r="AB882" s="58">
        <v>5122000</v>
      </c>
      <c r="AC882" s="58" t="s">
        <v>0</v>
      </c>
    </row>
    <row r="883" spans="1:29" x14ac:dyDescent="0.3">
      <c r="A883" s="57">
        <v>2224620822</v>
      </c>
      <c r="B883" s="12" t="s">
        <v>3802</v>
      </c>
      <c r="C883" s="58" t="s">
        <v>105</v>
      </c>
      <c r="D883" s="58" t="s">
        <v>115</v>
      </c>
      <c r="E883" s="58">
        <v>136863</v>
      </c>
      <c r="F883" s="58">
        <v>5671665</v>
      </c>
      <c r="G883" s="58">
        <f>+IF(F883&gt;K883+100000,F883-K883,0)</f>
        <v>2133614</v>
      </c>
      <c r="H883" s="58">
        <v>227260</v>
      </c>
      <c r="I883" s="58">
        <v>0</v>
      </c>
      <c r="J883" s="58">
        <v>2370000</v>
      </c>
      <c r="K883" s="58">
        <v>3538051</v>
      </c>
      <c r="L883" s="12" t="s">
        <v>87</v>
      </c>
      <c r="M883" s="12" t="s">
        <v>89</v>
      </c>
      <c r="N883" s="12" t="s">
        <v>10</v>
      </c>
      <c r="O883" s="12">
        <v>4</v>
      </c>
      <c r="P883" s="12">
        <v>0</v>
      </c>
      <c r="Q883" s="12">
        <v>0</v>
      </c>
      <c r="R883" s="12">
        <v>76130</v>
      </c>
      <c r="S883" s="59">
        <v>7.6684931506849319</v>
      </c>
      <c r="T883" s="59">
        <v>32.706849315068496</v>
      </c>
      <c r="U883" s="12">
        <v>2</v>
      </c>
      <c r="V883" s="12">
        <v>3</v>
      </c>
      <c r="W883" s="12">
        <v>1</v>
      </c>
      <c r="X883" s="12">
        <v>2</v>
      </c>
      <c r="Y883" s="12">
        <v>1</v>
      </c>
      <c r="Z883" s="58">
        <v>256295.02315184139</v>
      </c>
      <c r="AA883" s="58">
        <v>25269000</v>
      </c>
      <c r="AB883" s="58">
        <v>0</v>
      </c>
      <c r="AC883" s="58" t="s">
        <v>10</v>
      </c>
    </row>
    <row r="884" spans="1:29" x14ac:dyDescent="0.3">
      <c r="A884" s="57">
        <v>2226246062</v>
      </c>
      <c r="B884" s="12" t="s">
        <v>2317</v>
      </c>
      <c r="C884" s="58" t="s">
        <v>105</v>
      </c>
      <c r="D884" s="58" t="s">
        <v>115</v>
      </c>
      <c r="E884" s="58">
        <v>1057697</v>
      </c>
      <c r="F884" s="58">
        <v>3464276</v>
      </c>
      <c r="G884" s="58">
        <f>+IF(F884&gt;K884+100000,F884-K884,0)</f>
        <v>2247589</v>
      </c>
      <c r="H884" s="58">
        <v>142213</v>
      </c>
      <c r="I884" s="58">
        <v>0</v>
      </c>
      <c r="J884" s="58">
        <v>2800000</v>
      </c>
      <c r="K884" s="58">
        <v>1216687</v>
      </c>
      <c r="L884" s="12" t="s">
        <v>87</v>
      </c>
      <c r="M884" s="12" t="s">
        <v>89</v>
      </c>
      <c r="N884" s="12" t="s">
        <v>10</v>
      </c>
      <c r="O884" s="12">
        <v>4</v>
      </c>
      <c r="P884" s="12">
        <v>0</v>
      </c>
      <c r="Q884" s="12">
        <v>0</v>
      </c>
      <c r="R884" s="12">
        <v>76130</v>
      </c>
      <c r="S884" s="59">
        <v>4.0630136986301366</v>
      </c>
      <c r="T884" s="59">
        <v>35.230136986301368</v>
      </c>
      <c r="U884" s="12">
        <v>1</v>
      </c>
      <c r="V884" s="12">
        <v>0</v>
      </c>
      <c r="W884" s="12">
        <v>2</v>
      </c>
      <c r="X884" s="12">
        <v>2</v>
      </c>
      <c r="Y884" s="12">
        <v>3</v>
      </c>
      <c r="Z884" s="58">
        <v>258302.52651707939</v>
      </c>
      <c r="AA884" s="58">
        <v>11612000</v>
      </c>
      <c r="AB884" s="58">
        <v>11612000</v>
      </c>
      <c r="AC884" s="58" t="s">
        <v>0</v>
      </c>
    </row>
    <row r="885" spans="1:29" x14ac:dyDescent="0.3">
      <c r="A885" s="57">
        <v>4208806</v>
      </c>
      <c r="B885" s="12" t="s">
        <v>3819</v>
      </c>
      <c r="C885" s="58" t="s">
        <v>105</v>
      </c>
      <c r="D885" s="58" t="s">
        <v>30</v>
      </c>
      <c r="E885" s="58"/>
      <c r="F885" s="58">
        <v>9261187</v>
      </c>
      <c r="G885" s="58">
        <f>+IF(F885&gt;K885+100000,F885-K885,0)</f>
        <v>5666670</v>
      </c>
      <c r="H885" s="58">
        <v>242503</v>
      </c>
      <c r="I885" s="58">
        <v>0</v>
      </c>
      <c r="J885" s="58">
        <v>2500000</v>
      </c>
      <c r="K885" s="58">
        <v>3594517</v>
      </c>
      <c r="L885" s="12" t="s">
        <v>87</v>
      </c>
      <c r="M885" s="12" t="s">
        <v>89</v>
      </c>
      <c r="N885" s="12" t="s">
        <v>10</v>
      </c>
      <c r="O885" s="12">
        <v>4</v>
      </c>
      <c r="P885" s="12">
        <v>0</v>
      </c>
      <c r="Q885" s="12">
        <v>0</v>
      </c>
      <c r="R885" s="12">
        <v>76130</v>
      </c>
      <c r="S885" s="59">
        <v>6.1452054794520548</v>
      </c>
      <c r="T885" s="59">
        <v>47.816438356164383</v>
      </c>
      <c r="U885" s="12">
        <v>1</v>
      </c>
      <c r="V885" s="12">
        <v>2</v>
      </c>
      <c r="W885" s="12">
        <v>2</v>
      </c>
      <c r="X885" s="12">
        <v>2</v>
      </c>
      <c r="Y885" s="12">
        <v>3</v>
      </c>
      <c r="Z885" s="58">
        <v>259168.71116580977</v>
      </c>
      <c r="AA885" s="58">
        <v>10109000</v>
      </c>
      <c r="AB885" s="58">
        <v>10109000</v>
      </c>
      <c r="AC885" s="58" t="s">
        <v>0</v>
      </c>
    </row>
    <row r="886" spans="1:29" x14ac:dyDescent="0.3">
      <c r="A886" s="57">
        <v>2062642822</v>
      </c>
      <c r="B886" s="12" t="s">
        <v>1488</v>
      </c>
      <c r="C886" s="58" t="s">
        <v>105</v>
      </c>
      <c r="D886" s="58" t="s">
        <v>114</v>
      </c>
      <c r="E886" s="58"/>
      <c r="F886" s="58">
        <v>1957735</v>
      </c>
      <c r="G886" s="58">
        <f>+IF(F886&gt;K886+100000,F886-K886,0)</f>
        <v>1254957</v>
      </c>
      <c r="H886" s="58">
        <v>150237</v>
      </c>
      <c r="I886" s="58">
        <v>0</v>
      </c>
      <c r="J886" s="58">
        <v>416780</v>
      </c>
      <c r="K886" s="58">
        <v>702778</v>
      </c>
      <c r="L886" s="12" t="s">
        <v>87</v>
      </c>
      <c r="M886" s="12" t="s">
        <v>89</v>
      </c>
      <c r="N886" s="12" t="s">
        <v>10</v>
      </c>
      <c r="O886" s="12">
        <v>4</v>
      </c>
      <c r="P886" s="12">
        <v>0</v>
      </c>
      <c r="Q886" s="12">
        <v>0</v>
      </c>
      <c r="R886" s="12">
        <v>76001</v>
      </c>
      <c r="S886" s="59">
        <v>2.2246575342465755</v>
      </c>
      <c r="T886" s="59">
        <v>24.306849315068494</v>
      </c>
      <c r="U886" s="12">
        <v>2</v>
      </c>
      <c r="V886" s="12">
        <v>4</v>
      </c>
      <c r="W886" s="12">
        <v>3</v>
      </c>
      <c r="X886" s="12">
        <v>2</v>
      </c>
      <c r="Y886" s="12">
        <v>1</v>
      </c>
      <c r="Z886" s="58">
        <v>260103.5785067931</v>
      </c>
      <c r="AA886" s="58">
        <v>9175000</v>
      </c>
      <c r="AB886" s="58">
        <v>9173000</v>
      </c>
      <c r="AC886" s="58" t="s">
        <v>0</v>
      </c>
    </row>
    <row r="887" spans="1:29" x14ac:dyDescent="0.3">
      <c r="A887" s="57">
        <v>2224626024</v>
      </c>
      <c r="B887" s="12" t="s">
        <v>3548</v>
      </c>
      <c r="C887" s="58" t="s">
        <v>105</v>
      </c>
      <c r="D887" s="58" t="s">
        <v>115</v>
      </c>
      <c r="E887" s="58">
        <v>157487</v>
      </c>
      <c r="F887" s="58">
        <v>5263423</v>
      </c>
      <c r="G887" s="58">
        <f>+IF(F887&gt;K887+100000,F887-K887,0)</f>
        <v>2323782</v>
      </c>
      <c r="H887" s="58">
        <v>213293</v>
      </c>
      <c r="I887" s="58">
        <v>0</v>
      </c>
      <c r="J887" s="58">
        <v>2581989</v>
      </c>
      <c r="K887" s="58">
        <v>2939641</v>
      </c>
      <c r="L887" s="12" t="s">
        <v>87</v>
      </c>
      <c r="M887" s="12" t="s">
        <v>89</v>
      </c>
      <c r="N887" s="12" t="s">
        <v>10</v>
      </c>
      <c r="O887" s="12">
        <v>4</v>
      </c>
      <c r="P887" s="12">
        <v>0</v>
      </c>
      <c r="Q887" s="12">
        <v>0</v>
      </c>
      <c r="R887" s="12">
        <v>76130</v>
      </c>
      <c r="S887" s="59">
        <v>5.1369863013698627</v>
      </c>
      <c r="T887" s="59">
        <v>34.172602739726024</v>
      </c>
      <c r="U887" s="12">
        <v>1</v>
      </c>
      <c r="V887" s="12">
        <v>0</v>
      </c>
      <c r="W887" s="12">
        <v>1</v>
      </c>
      <c r="X887" s="12">
        <v>2</v>
      </c>
      <c r="Y887" s="12">
        <v>1</v>
      </c>
      <c r="Z887" s="58">
        <v>263773.03930103261</v>
      </c>
      <c r="AA887" s="58">
        <v>10080000</v>
      </c>
      <c r="AB887" s="58">
        <v>0</v>
      </c>
      <c r="AC887" s="58" t="s">
        <v>10</v>
      </c>
    </row>
    <row r="888" spans="1:29" x14ac:dyDescent="0.3">
      <c r="A888" s="57">
        <v>2044000202</v>
      </c>
      <c r="B888" s="12" t="s">
        <v>1693</v>
      </c>
      <c r="C888" s="58" t="s">
        <v>105</v>
      </c>
      <c r="D888" s="58" t="s">
        <v>114</v>
      </c>
      <c r="E888" s="58"/>
      <c r="F888" s="58">
        <v>2836556</v>
      </c>
      <c r="G888" s="58">
        <f>+IF(F888&gt;K888+100000,F888-K888,0)</f>
        <v>1979936</v>
      </c>
      <c r="H888" s="58">
        <v>123154</v>
      </c>
      <c r="I888" s="58">
        <v>0</v>
      </c>
      <c r="J888" s="58">
        <v>0</v>
      </c>
      <c r="K888" s="58">
        <v>856620</v>
      </c>
      <c r="L888" s="12" t="s">
        <v>88</v>
      </c>
      <c r="M888" s="12" t="s">
        <v>89</v>
      </c>
      <c r="N888" s="12" t="s">
        <v>10</v>
      </c>
      <c r="O888" s="12">
        <v>4</v>
      </c>
      <c r="P888" s="12">
        <v>0</v>
      </c>
      <c r="Q888" s="12">
        <v>0</v>
      </c>
      <c r="R888" s="12">
        <v>13760</v>
      </c>
      <c r="S888" s="59">
        <v>2.2383561643835614</v>
      </c>
      <c r="T888" s="59">
        <v>35.167123287671231</v>
      </c>
      <c r="U888" s="12">
        <v>1</v>
      </c>
      <c r="V888" s="12">
        <v>2</v>
      </c>
      <c r="W888" s="12">
        <v>1</v>
      </c>
      <c r="X888" s="12">
        <v>2</v>
      </c>
      <c r="Y888" s="12">
        <v>3</v>
      </c>
      <c r="Z888" s="58">
        <v>263836.34274951322</v>
      </c>
      <c r="AA888" s="58">
        <v>11414000</v>
      </c>
      <c r="AB888" s="58">
        <v>0</v>
      </c>
      <c r="AC888" s="58" t="s">
        <v>10</v>
      </c>
    </row>
    <row r="889" spans="1:29" x14ac:dyDescent="0.3">
      <c r="A889" s="57">
        <v>60846662</v>
      </c>
      <c r="B889" s="12" t="s">
        <v>3217</v>
      </c>
      <c r="C889" s="58" t="s">
        <v>105</v>
      </c>
      <c r="D889" s="58" t="s">
        <v>115</v>
      </c>
      <c r="E889" s="58">
        <v>1434411</v>
      </c>
      <c r="F889" s="58">
        <v>5730735</v>
      </c>
      <c r="G889" s="58">
        <f>+IF(F889&gt;K889+100000,F889-K889,0)</f>
        <v>3526612</v>
      </c>
      <c r="H889" s="58">
        <v>172510</v>
      </c>
      <c r="I889" s="58">
        <v>0</v>
      </c>
      <c r="J889" s="58">
        <v>6000000</v>
      </c>
      <c r="K889" s="58">
        <v>2204123</v>
      </c>
      <c r="L889" s="12" t="s">
        <v>87</v>
      </c>
      <c r="M889" s="12" t="s">
        <v>89</v>
      </c>
      <c r="N889" s="12" t="s">
        <v>10</v>
      </c>
      <c r="O889" s="12">
        <v>4</v>
      </c>
      <c r="P889" s="12">
        <v>0</v>
      </c>
      <c r="Q889" s="12">
        <v>0</v>
      </c>
      <c r="R889" s="12">
        <v>52001</v>
      </c>
      <c r="S889" s="59">
        <v>6.7534246575342465</v>
      </c>
      <c r="T889" s="59">
        <v>45.298630136986304</v>
      </c>
      <c r="U889" s="12">
        <v>2</v>
      </c>
      <c r="V889" s="12">
        <v>0</v>
      </c>
      <c r="W889" s="12">
        <v>1</v>
      </c>
      <c r="X889" s="12">
        <v>2</v>
      </c>
      <c r="Y889" s="12">
        <v>1</v>
      </c>
      <c r="Z889" s="58">
        <v>265426.60977935634</v>
      </c>
      <c r="AA889" s="58">
        <v>7309000</v>
      </c>
      <c r="AB889" s="58">
        <v>0</v>
      </c>
      <c r="AC889" s="58" t="s">
        <v>10</v>
      </c>
    </row>
    <row r="890" spans="1:29" x14ac:dyDescent="0.3">
      <c r="A890" s="57">
        <v>2224624048</v>
      </c>
      <c r="B890" s="12" t="s">
        <v>3692</v>
      </c>
      <c r="C890" s="58" t="s">
        <v>105</v>
      </c>
      <c r="D890" s="58" t="s">
        <v>115</v>
      </c>
      <c r="E890" s="58">
        <v>68222</v>
      </c>
      <c r="F890" s="58">
        <v>5194028</v>
      </c>
      <c r="G890" s="58">
        <f>+IF(F890&gt;K890+100000,F890-K890,0)</f>
        <v>2075793</v>
      </c>
      <c r="H890" s="58">
        <v>418398</v>
      </c>
      <c r="I890" s="58">
        <v>0</v>
      </c>
      <c r="J890" s="58">
        <v>4797188</v>
      </c>
      <c r="K890" s="58">
        <v>3118235</v>
      </c>
      <c r="L890" s="12" t="s">
        <v>87</v>
      </c>
      <c r="M890" s="12" t="s">
        <v>89</v>
      </c>
      <c r="N890" s="12" t="s">
        <v>10</v>
      </c>
      <c r="O890" s="12">
        <v>4</v>
      </c>
      <c r="P890" s="12">
        <v>0</v>
      </c>
      <c r="Q890" s="12">
        <v>0</v>
      </c>
      <c r="R890" s="12">
        <v>76130</v>
      </c>
      <c r="S890" s="59">
        <v>5.882191780821918</v>
      </c>
      <c r="T890" s="59">
        <v>30.882191780821916</v>
      </c>
      <c r="U890" s="12">
        <v>2</v>
      </c>
      <c r="V890" s="12">
        <v>4</v>
      </c>
      <c r="W890" s="12">
        <v>2</v>
      </c>
      <c r="X890" s="12">
        <v>2</v>
      </c>
      <c r="Y890" s="12">
        <v>1</v>
      </c>
      <c r="Z890" s="58">
        <v>265449.48067670222</v>
      </c>
      <c r="AA890" s="58">
        <v>6766000</v>
      </c>
      <c r="AB890" s="58">
        <v>0</v>
      </c>
      <c r="AC890" s="58" t="s">
        <v>10</v>
      </c>
    </row>
    <row r="891" spans="1:29" x14ac:dyDescent="0.3">
      <c r="A891" s="57">
        <v>2640860</v>
      </c>
      <c r="B891" s="12" t="s">
        <v>3893</v>
      </c>
      <c r="C891" s="58" t="s">
        <v>105</v>
      </c>
      <c r="D891" s="58" t="s">
        <v>114</v>
      </c>
      <c r="E891" s="58"/>
      <c r="F891" s="58">
        <v>5365707</v>
      </c>
      <c r="G891" s="58">
        <f>+IF(F891&gt;K891+100000,F891-K891,0)</f>
        <v>1487937</v>
      </c>
      <c r="H891" s="58">
        <v>216150</v>
      </c>
      <c r="I891" s="58">
        <v>0</v>
      </c>
      <c r="J891" s="58">
        <v>2000000</v>
      </c>
      <c r="K891" s="58">
        <v>3877770</v>
      </c>
      <c r="L891" s="12" t="s">
        <v>87</v>
      </c>
      <c r="M891" s="12" t="s">
        <v>89</v>
      </c>
      <c r="N891" s="12" t="s">
        <v>10</v>
      </c>
      <c r="O891" s="12">
        <v>4</v>
      </c>
      <c r="P891" s="12">
        <v>0</v>
      </c>
      <c r="Q891" s="12">
        <v>0</v>
      </c>
      <c r="R891" s="12">
        <v>68001</v>
      </c>
      <c r="S891" s="59">
        <v>8.1726027397260275</v>
      </c>
      <c r="T891" s="59">
        <v>36.504109589041093</v>
      </c>
      <c r="U891" s="12">
        <v>1</v>
      </c>
      <c r="V891" s="12">
        <v>5</v>
      </c>
      <c r="W891" s="12">
        <v>2</v>
      </c>
      <c r="X891" s="12">
        <v>2</v>
      </c>
      <c r="Y891" s="12">
        <v>3</v>
      </c>
      <c r="Z891" s="58">
        <v>266521.68406862882</v>
      </c>
      <c r="AA891" s="58">
        <v>10186000</v>
      </c>
      <c r="AB891" s="58">
        <v>0</v>
      </c>
      <c r="AC891" s="58" t="s">
        <v>10</v>
      </c>
    </row>
    <row r="892" spans="1:29" x14ac:dyDescent="0.3">
      <c r="A892" s="57">
        <v>2224644628</v>
      </c>
      <c r="B892" s="12" t="s">
        <v>3860</v>
      </c>
      <c r="C892" s="58" t="s">
        <v>105</v>
      </c>
      <c r="D892" s="58" t="s">
        <v>115</v>
      </c>
      <c r="E892" s="58">
        <v>122664</v>
      </c>
      <c r="F892" s="58">
        <v>8074994</v>
      </c>
      <c r="G892" s="58">
        <f>+IF(F892&gt;K892+100000,F892-K892,0)</f>
        <v>4346477</v>
      </c>
      <c r="H892" s="58">
        <v>259248</v>
      </c>
      <c r="I892" s="58">
        <v>0</v>
      </c>
      <c r="J892" s="58">
        <v>3660034</v>
      </c>
      <c r="K892" s="58">
        <v>3728517</v>
      </c>
      <c r="L892" s="12" t="s">
        <v>87</v>
      </c>
      <c r="M892" s="12" t="s">
        <v>89</v>
      </c>
      <c r="N892" s="12" t="s">
        <v>10</v>
      </c>
      <c r="O892" s="12">
        <v>4</v>
      </c>
      <c r="P892" s="12">
        <v>0</v>
      </c>
      <c r="Q892" s="12">
        <v>0</v>
      </c>
      <c r="R892" s="12">
        <v>76130</v>
      </c>
      <c r="S892" s="59">
        <v>6.9150684931506845</v>
      </c>
      <c r="T892" s="59">
        <v>26.19178082191781</v>
      </c>
      <c r="U892" s="12">
        <v>2</v>
      </c>
      <c r="V892" s="12">
        <v>3</v>
      </c>
      <c r="W892" s="12">
        <v>2</v>
      </c>
      <c r="X892" s="12">
        <v>2</v>
      </c>
      <c r="Y892" s="12">
        <v>1</v>
      </c>
      <c r="Z892" s="58">
        <v>266764.74311323528</v>
      </c>
      <c r="AA892" s="58">
        <v>11092000</v>
      </c>
      <c r="AB892" s="58">
        <v>9913000</v>
      </c>
      <c r="AC892" s="58" t="s">
        <v>0</v>
      </c>
    </row>
    <row r="893" spans="1:29" x14ac:dyDescent="0.3">
      <c r="A893" s="57">
        <v>2068044644</v>
      </c>
      <c r="B893" s="12" t="s">
        <v>960</v>
      </c>
      <c r="C893" s="58" t="s">
        <v>105</v>
      </c>
      <c r="D893" s="58" t="s">
        <v>115</v>
      </c>
      <c r="E893" s="58">
        <v>2863500</v>
      </c>
      <c r="F893" s="58">
        <v>4845987</v>
      </c>
      <c r="G893" s="58">
        <f>+IF(F893&gt;K893+100000,F893-K893,0)</f>
        <v>4546171</v>
      </c>
      <c r="H893" s="58">
        <v>224013</v>
      </c>
      <c r="I893" s="58">
        <v>0</v>
      </c>
      <c r="J893" s="58">
        <v>1497855</v>
      </c>
      <c r="K893" s="58">
        <v>299816</v>
      </c>
      <c r="L893" s="12" t="s">
        <v>87</v>
      </c>
      <c r="M893" s="12" t="s">
        <v>89</v>
      </c>
      <c r="N893" s="12" t="s">
        <v>10</v>
      </c>
      <c r="O893" s="12">
        <v>4</v>
      </c>
      <c r="P893" s="12">
        <v>0</v>
      </c>
      <c r="Q893" s="12">
        <v>0</v>
      </c>
      <c r="R893" s="12">
        <v>23001</v>
      </c>
      <c r="S893" s="59">
        <v>0.90136986301369859</v>
      </c>
      <c r="T893" s="59">
        <v>27.101369863013698</v>
      </c>
      <c r="U893" s="12">
        <v>1</v>
      </c>
      <c r="V893" s="12">
        <v>2</v>
      </c>
      <c r="W893" s="12">
        <v>1</v>
      </c>
      <c r="X893" s="12">
        <v>2</v>
      </c>
      <c r="Y893" s="12">
        <v>1</v>
      </c>
      <c r="Z893" s="58">
        <v>267117.08891384647</v>
      </c>
      <c r="AA893" s="58">
        <v>11075000</v>
      </c>
      <c r="AB893" s="58">
        <v>0</v>
      </c>
      <c r="AC893" s="58" t="s">
        <v>10</v>
      </c>
    </row>
    <row r="894" spans="1:29" x14ac:dyDescent="0.3">
      <c r="A894" s="57">
        <v>2244088822</v>
      </c>
      <c r="B894" s="12" t="s">
        <v>2730</v>
      </c>
      <c r="C894" s="58" t="s">
        <v>105</v>
      </c>
      <c r="D894" s="58" t="s">
        <v>115</v>
      </c>
      <c r="E894" s="58">
        <v>3481995</v>
      </c>
      <c r="F894" s="58">
        <v>6434143</v>
      </c>
      <c r="G894" s="58">
        <f>+IF(F894&gt;K894+100000,F894-K894,0)</f>
        <v>4907358</v>
      </c>
      <c r="H894" s="58">
        <v>297978</v>
      </c>
      <c r="I894" s="58">
        <v>0</v>
      </c>
      <c r="J894" s="58">
        <v>3000000</v>
      </c>
      <c r="K894" s="58">
        <v>1526785</v>
      </c>
      <c r="L894" s="12" t="s">
        <v>87</v>
      </c>
      <c r="M894" s="12" t="s">
        <v>89</v>
      </c>
      <c r="N894" s="12" t="s">
        <v>10</v>
      </c>
      <c r="O894" s="12">
        <v>4</v>
      </c>
      <c r="P894" s="12">
        <v>0</v>
      </c>
      <c r="Q894" s="12">
        <v>0</v>
      </c>
      <c r="R894" s="12">
        <v>76001</v>
      </c>
      <c r="S894" s="59">
        <v>2.5232876712328767</v>
      </c>
      <c r="T894" s="59">
        <v>25.597260273972601</v>
      </c>
      <c r="U894" s="12">
        <v>1</v>
      </c>
      <c r="V894" s="12">
        <v>0</v>
      </c>
      <c r="W894" s="12">
        <v>2</v>
      </c>
      <c r="X894" s="12">
        <v>3</v>
      </c>
      <c r="Y894" s="12">
        <v>1</v>
      </c>
      <c r="Z894" s="58">
        <v>267438.64993060031</v>
      </c>
      <c r="AA894" s="58">
        <v>8586000</v>
      </c>
      <c r="AB894" s="58">
        <v>0</v>
      </c>
      <c r="AC894" s="58" t="s">
        <v>10</v>
      </c>
    </row>
    <row r="895" spans="1:29" x14ac:dyDescent="0.3">
      <c r="A895" s="57">
        <v>48680848</v>
      </c>
      <c r="B895" s="12" t="s">
        <v>3769</v>
      </c>
      <c r="C895" s="58" t="s">
        <v>105</v>
      </c>
      <c r="D895" s="58" t="s">
        <v>30</v>
      </c>
      <c r="E895" s="58">
        <v>1107997</v>
      </c>
      <c r="F895" s="58">
        <v>12000000</v>
      </c>
      <c r="G895" s="58">
        <f>+IF(F895&gt;K895+100000,F895-K895,0)</f>
        <v>8607203</v>
      </c>
      <c r="H895" s="58">
        <v>286166</v>
      </c>
      <c r="I895" s="58">
        <v>0</v>
      </c>
      <c r="J895" s="58">
        <v>7351495</v>
      </c>
      <c r="K895" s="58">
        <v>3392797</v>
      </c>
      <c r="L895" s="12" t="s">
        <v>87</v>
      </c>
      <c r="M895" s="12" t="s">
        <v>89</v>
      </c>
      <c r="N895" s="12" t="s">
        <v>10</v>
      </c>
      <c r="O895" s="12">
        <v>4</v>
      </c>
      <c r="P895" s="12">
        <v>0</v>
      </c>
      <c r="Q895" s="12">
        <v>0</v>
      </c>
      <c r="R895" s="12">
        <v>19130</v>
      </c>
      <c r="S895" s="59">
        <v>7.5863013698630137</v>
      </c>
      <c r="T895" s="59">
        <v>55.553424657534244</v>
      </c>
      <c r="U895" s="12">
        <v>2</v>
      </c>
      <c r="V895" s="12">
        <v>0</v>
      </c>
      <c r="W895" s="12">
        <v>1</v>
      </c>
      <c r="X895" s="12">
        <v>2</v>
      </c>
      <c r="Y895" s="12">
        <v>2</v>
      </c>
      <c r="Z895" s="58">
        <v>268550.28404340072</v>
      </c>
      <c r="AA895" s="58">
        <v>11742000</v>
      </c>
      <c r="AB895" s="58">
        <v>0</v>
      </c>
      <c r="AC895" s="58" t="s">
        <v>10</v>
      </c>
    </row>
    <row r="896" spans="1:29" x14ac:dyDescent="0.3">
      <c r="A896" s="57">
        <v>2222224820</v>
      </c>
      <c r="B896" s="12" t="s">
        <v>2622</v>
      </c>
      <c r="C896" s="58" t="s">
        <v>105</v>
      </c>
      <c r="D896" s="58" t="s">
        <v>115</v>
      </c>
      <c r="E896" s="58">
        <v>253400</v>
      </c>
      <c r="F896" s="58">
        <v>4193802</v>
      </c>
      <c r="G896" s="58">
        <f>+IF(F896&gt;K896+100000,F896-K896,0)</f>
        <v>2785679</v>
      </c>
      <c r="H896" s="58">
        <v>135133</v>
      </c>
      <c r="I896" s="58">
        <v>0</v>
      </c>
      <c r="J896" s="58">
        <v>1300000</v>
      </c>
      <c r="K896" s="58">
        <v>1408123</v>
      </c>
      <c r="L896" s="12" t="s">
        <v>87</v>
      </c>
      <c r="M896" s="12" t="s">
        <v>89</v>
      </c>
      <c r="N896" s="12" t="s">
        <v>10</v>
      </c>
      <c r="O896" s="12">
        <v>4</v>
      </c>
      <c r="P896" s="12">
        <v>0</v>
      </c>
      <c r="Q896" s="12">
        <v>0</v>
      </c>
      <c r="R896" s="12">
        <v>76130</v>
      </c>
      <c r="S896" s="59">
        <v>4.8301369863013699</v>
      </c>
      <c r="T896" s="59">
        <v>24.293150684931508</v>
      </c>
      <c r="U896" s="12">
        <v>1</v>
      </c>
      <c r="V896" s="12">
        <v>0</v>
      </c>
      <c r="W896" s="12">
        <v>1</v>
      </c>
      <c r="X896" s="12">
        <v>2</v>
      </c>
      <c r="Y896" s="12">
        <v>1</v>
      </c>
      <c r="Z896" s="58">
        <v>270336.77271461126</v>
      </c>
      <c r="AA896" s="58">
        <v>12153000</v>
      </c>
      <c r="AB896" s="58">
        <v>12153000</v>
      </c>
      <c r="AC896" s="58" t="s">
        <v>0</v>
      </c>
    </row>
    <row r="897" spans="1:29" x14ac:dyDescent="0.3">
      <c r="A897" s="57">
        <v>42260846</v>
      </c>
      <c r="B897" s="12" t="s">
        <v>4002</v>
      </c>
      <c r="C897" s="58" t="s">
        <v>105</v>
      </c>
      <c r="D897" s="58" t="s">
        <v>115</v>
      </c>
      <c r="E897" s="58">
        <v>784105</v>
      </c>
      <c r="F897" s="58">
        <v>9035250</v>
      </c>
      <c r="G897" s="58">
        <f>+IF(F897&gt;K897+100000,F897-K897,0)</f>
        <v>4564493</v>
      </c>
      <c r="H897" s="58">
        <v>462193</v>
      </c>
      <c r="I897" s="58">
        <v>0</v>
      </c>
      <c r="J897" s="58">
        <v>4963077</v>
      </c>
      <c r="K897" s="58">
        <v>4470757</v>
      </c>
      <c r="L897" s="12" t="s">
        <v>87</v>
      </c>
      <c r="M897" s="12" t="s">
        <v>89</v>
      </c>
      <c r="N897" s="12" t="s">
        <v>10</v>
      </c>
      <c r="O897" s="12">
        <v>4</v>
      </c>
      <c r="P897" s="12">
        <v>0</v>
      </c>
      <c r="Q897" s="12">
        <v>0</v>
      </c>
      <c r="R897" s="12">
        <v>66001</v>
      </c>
      <c r="S897" s="59">
        <v>5.4684931506849317</v>
      </c>
      <c r="T897" s="59">
        <v>37.063013698630137</v>
      </c>
      <c r="U897" s="12">
        <v>2</v>
      </c>
      <c r="V897" s="12">
        <v>0</v>
      </c>
      <c r="W897" s="12">
        <v>2</v>
      </c>
      <c r="X897" s="12">
        <v>2</v>
      </c>
      <c r="Y897" s="12">
        <v>1</v>
      </c>
      <c r="Z897" s="58">
        <v>271169.95069473423</v>
      </c>
      <c r="AA897" s="58">
        <v>7376000</v>
      </c>
      <c r="AB897" s="58">
        <v>0</v>
      </c>
      <c r="AC897" s="58" t="s">
        <v>10</v>
      </c>
    </row>
    <row r="898" spans="1:29" x14ac:dyDescent="0.3">
      <c r="A898" s="57">
        <v>2086248886</v>
      </c>
      <c r="B898" s="12" t="s">
        <v>2370</v>
      </c>
      <c r="C898" s="58" t="s">
        <v>105</v>
      </c>
      <c r="D898" s="58" t="s">
        <v>115</v>
      </c>
      <c r="E898" s="58">
        <v>1527500</v>
      </c>
      <c r="F898" s="58">
        <v>4698714</v>
      </c>
      <c r="G898" s="58">
        <f>+IF(F898&gt;K898+100000,F898-K898,0)</f>
        <v>3442233</v>
      </c>
      <c r="H898" s="58">
        <v>143758</v>
      </c>
      <c r="I898" s="58">
        <v>0</v>
      </c>
      <c r="J898" s="58">
        <v>0</v>
      </c>
      <c r="K898" s="58">
        <v>1256481</v>
      </c>
      <c r="L898" s="12" t="s">
        <v>88</v>
      </c>
      <c r="M898" s="12" t="s">
        <v>89</v>
      </c>
      <c r="N898" s="12" t="s">
        <v>10</v>
      </c>
      <c r="O898" s="12">
        <v>4</v>
      </c>
      <c r="P898" s="12">
        <v>0</v>
      </c>
      <c r="Q898" s="12">
        <v>0</v>
      </c>
      <c r="R898" s="12">
        <v>52001</v>
      </c>
      <c r="S898" s="59">
        <v>1.9726027397260273</v>
      </c>
      <c r="T898" s="59">
        <v>35.627397260273973</v>
      </c>
      <c r="U898" s="12">
        <v>1</v>
      </c>
      <c r="V898" s="12">
        <v>2</v>
      </c>
      <c r="W898" s="12">
        <v>3</v>
      </c>
      <c r="X898" s="12">
        <v>3</v>
      </c>
      <c r="Y898" s="12">
        <v>3</v>
      </c>
      <c r="Z898" s="58">
        <v>272310.29251575604</v>
      </c>
      <c r="AA898" s="58">
        <v>26848000</v>
      </c>
      <c r="AB898" s="58">
        <v>0</v>
      </c>
      <c r="AC898" s="58" t="s">
        <v>10</v>
      </c>
    </row>
    <row r="899" spans="1:29" x14ac:dyDescent="0.3">
      <c r="A899" s="57">
        <v>4044442</v>
      </c>
      <c r="B899" s="12" t="s">
        <v>4200</v>
      </c>
      <c r="C899" s="58" t="s">
        <v>105</v>
      </c>
      <c r="D899" s="58" t="s">
        <v>115</v>
      </c>
      <c r="E899" s="58"/>
      <c r="F899" s="58">
        <v>10676433</v>
      </c>
      <c r="G899" s="58">
        <f>+IF(F899&gt;K899+100000,F899-K899,0)</f>
        <v>4365683</v>
      </c>
      <c r="H899" s="58">
        <v>407961</v>
      </c>
      <c r="I899" s="58">
        <v>0</v>
      </c>
      <c r="J899" s="58">
        <v>2855944</v>
      </c>
      <c r="K899" s="58">
        <v>6310750</v>
      </c>
      <c r="L899" s="12" t="s">
        <v>87</v>
      </c>
      <c r="M899" s="12" t="s">
        <v>89</v>
      </c>
      <c r="N899" s="12" t="s">
        <v>10</v>
      </c>
      <c r="O899" s="12">
        <v>4</v>
      </c>
      <c r="P899" s="12">
        <v>0</v>
      </c>
      <c r="Q899" s="12">
        <v>0</v>
      </c>
      <c r="R899" s="12">
        <v>76130</v>
      </c>
      <c r="S899" s="59">
        <v>11.789041095890411</v>
      </c>
      <c r="T899" s="59">
        <v>37.19178082191781</v>
      </c>
      <c r="U899" s="12">
        <v>1</v>
      </c>
      <c r="V899" s="12">
        <v>2</v>
      </c>
      <c r="W899" s="12">
        <v>1</v>
      </c>
      <c r="X899" s="12">
        <v>2</v>
      </c>
      <c r="Y899" s="12">
        <v>3</v>
      </c>
      <c r="Z899" s="58">
        <v>272561.21748310141</v>
      </c>
      <c r="AA899" s="58">
        <v>12253000</v>
      </c>
      <c r="AB899" s="58">
        <v>12253000</v>
      </c>
      <c r="AC899" s="58" t="s">
        <v>0</v>
      </c>
    </row>
    <row r="900" spans="1:29" x14ac:dyDescent="0.3">
      <c r="A900" s="57">
        <v>2048464626</v>
      </c>
      <c r="B900" s="12" t="s">
        <v>2910</v>
      </c>
      <c r="C900" s="58" t="s">
        <v>105</v>
      </c>
      <c r="D900" s="58" t="s">
        <v>115</v>
      </c>
      <c r="E900" s="58"/>
      <c r="F900" s="58">
        <v>6086286</v>
      </c>
      <c r="G900" s="58">
        <f>+IF(F900&gt;K900+100000,F900-K900,0)</f>
        <v>4355473</v>
      </c>
      <c r="H900" s="58">
        <v>200514</v>
      </c>
      <c r="I900" s="58">
        <v>0</v>
      </c>
      <c r="J900" s="58">
        <v>1500000</v>
      </c>
      <c r="K900" s="58">
        <v>1730813</v>
      </c>
      <c r="L900" s="12" t="s">
        <v>87</v>
      </c>
      <c r="M900" s="12" t="s">
        <v>89</v>
      </c>
      <c r="N900" s="12" t="s">
        <v>10</v>
      </c>
      <c r="O900" s="12">
        <v>4</v>
      </c>
      <c r="P900" s="12">
        <v>0</v>
      </c>
      <c r="Q900" s="12">
        <v>0</v>
      </c>
      <c r="R900" s="12">
        <v>13001</v>
      </c>
      <c r="S900" s="59">
        <v>4.4082191780821915</v>
      </c>
      <c r="T900" s="59">
        <v>27.876712328767123</v>
      </c>
      <c r="U900" s="12">
        <v>1</v>
      </c>
      <c r="V900" s="12">
        <v>4</v>
      </c>
      <c r="W900" s="12">
        <v>2</v>
      </c>
      <c r="X900" s="12">
        <v>3</v>
      </c>
      <c r="Y900" s="12">
        <v>2</v>
      </c>
      <c r="Z900" s="58">
        <v>276132.73294694192</v>
      </c>
      <c r="AA900" s="58">
        <v>7134000</v>
      </c>
      <c r="AB900" s="58">
        <v>0</v>
      </c>
      <c r="AC900" s="58" t="s">
        <v>10</v>
      </c>
    </row>
    <row r="901" spans="1:29" x14ac:dyDescent="0.3">
      <c r="A901" s="57">
        <v>66864422</v>
      </c>
      <c r="B901" s="12" t="s">
        <v>2556</v>
      </c>
      <c r="C901" s="58" t="s">
        <v>105</v>
      </c>
      <c r="D901" s="58" t="s">
        <v>115</v>
      </c>
      <c r="E901" s="58">
        <v>55267</v>
      </c>
      <c r="F901" s="58">
        <v>3843729</v>
      </c>
      <c r="G901" s="58">
        <f>+IF(F901&gt;K901+100000,F901-K901,0)</f>
        <v>2483184</v>
      </c>
      <c r="H901" s="58">
        <v>140883</v>
      </c>
      <c r="I901" s="58">
        <v>0</v>
      </c>
      <c r="J901" s="58">
        <v>2000000</v>
      </c>
      <c r="K901" s="58">
        <v>1360545</v>
      </c>
      <c r="L901" s="12" t="s">
        <v>87</v>
      </c>
      <c r="M901" s="12" t="s">
        <v>89</v>
      </c>
      <c r="N901" s="12" t="s">
        <v>10</v>
      </c>
      <c r="O901" s="12">
        <v>4</v>
      </c>
      <c r="P901" s="12">
        <v>0</v>
      </c>
      <c r="Q901" s="12">
        <v>0</v>
      </c>
      <c r="R901" s="12">
        <v>76130</v>
      </c>
      <c r="S901" s="59">
        <v>4.5835616438356164</v>
      </c>
      <c r="T901" s="59">
        <v>51.019178082191779</v>
      </c>
      <c r="U901" s="12">
        <v>2</v>
      </c>
      <c r="V901" s="12">
        <v>0</v>
      </c>
      <c r="W901" s="12">
        <v>1</v>
      </c>
      <c r="X901" s="12">
        <v>2</v>
      </c>
      <c r="Y901" s="12">
        <v>1</v>
      </c>
      <c r="Z901" s="58">
        <v>276743.17364786292</v>
      </c>
      <c r="AA901" s="58">
        <v>12441000</v>
      </c>
      <c r="AB901" s="58">
        <v>12441000</v>
      </c>
      <c r="AC901" s="58" t="s">
        <v>0</v>
      </c>
    </row>
    <row r="902" spans="1:29" x14ac:dyDescent="0.3">
      <c r="A902" s="57">
        <v>2224622424</v>
      </c>
      <c r="B902" s="12" t="s">
        <v>3852</v>
      </c>
      <c r="C902" s="58" t="s">
        <v>105</v>
      </c>
      <c r="D902" s="58" t="s">
        <v>115</v>
      </c>
      <c r="E902" s="58">
        <v>105732</v>
      </c>
      <c r="F902" s="58">
        <v>7762322</v>
      </c>
      <c r="G902" s="58">
        <f>+IF(F902&gt;K902+100000,F902-K902,0)</f>
        <v>4069937</v>
      </c>
      <c r="H902" s="58">
        <v>230013</v>
      </c>
      <c r="I902" s="58">
        <v>0</v>
      </c>
      <c r="J902" s="58">
        <v>4432313</v>
      </c>
      <c r="K902" s="58">
        <v>3692385</v>
      </c>
      <c r="L902" s="12" t="s">
        <v>87</v>
      </c>
      <c r="M902" s="12" t="s">
        <v>89</v>
      </c>
      <c r="N902" s="12" t="s">
        <v>10</v>
      </c>
      <c r="O902" s="12">
        <v>4</v>
      </c>
      <c r="P902" s="12">
        <v>0</v>
      </c>
      <c r="Q902" s="12">
        <v>0</v>
      </c>
      <c r="R902" s="12">
        <v>76130</v>
      </c>
      <c r="S902" s="59">
        <v>6.6328767123287671</v>
      </c>
      <c r="T902" s="59">
        <v>31.336986301369862</v>
      </c>
      <c r="U902" s="12">
        <v>1</v>
      </c>
      <c r="V902" s="12">
        <v>0</v>
      </c>
      <c r="W902" s="12">
        <v>1</v>
      </c>
      <c r="X902" s="12">
        <v>2</v>
      </c>
      <c r="Y902" s="12">
        <v>1</v>
      </c>
      <c r="Z902" s="58">
        <v>278712.6222079405</v>
      </c>
      <c r="AA902" s="58">
        <v>12082000</v>
      </c>
      <c r="AB902" s="58">
        <v>0</v>
      </c>
      <c r="AC902" s="58" t="s">
        <v>17</v>
      </c>
    </row>
    <row r="903" spans="1:29" x14ac:dyDescent="0.3">
      <c r="A903" s="57">
        <v>2044008842</v>
      </c>
      <c r="B903" s="12" t="s">
        <v>3199</v>
      </c>
      <c r="C903" s="58" t="s">
        <v>105</v>
      </c>
      <c r="D903" s="58" t="s">
        <v>114</v>
      </c>
      <c r="E903" s="58"/>
      <c r="F903" s="58">
        <v>4162060</v>
      </c>
      <c r="G903" s="58">
        <f>+IF(F903&gt;K903+100000,F903-K903,0)</f>
        <v>1975991</v>
      </c>
      <c r="H903" s="58">
        <v>215638</v>
      </c>
      <c r="I903" s="58">
        <v>0</v>
      </c>
      <c r="J903" s="58">
        <v>0</v>
      </c>
      <c r="K903" s="58">
        <v>2186069</v>
      </c>
      <c r="L903" s="12" t="s">
        <v>88</v>
      </c>
      <c r="M903" s="12" t="s">
        <v>89</v>
      </c>
      <c r="N903" s="12" t="s">
        <v>10</v>
      </c>
      <c r="O903" s="12">
        <v>4</v>
      </c>
      <c r="P903" s="12">
        <v>0</v>
      </c>
      <c r="Q903" s="12">
        <v>0</v>
      </c>
      <c r="R903" s="12">
        <v>13052</v>
      </c>
      <c r="S903" s="59">
        <v>6.2986301369863016</v>
      </c>
      <c r="T903" s="59">
        <v>35.728767123287675</v>
      </c>
      <c r="U903" s="12">
        <v>1</v>
      </c>
      <c r="V903" s="12">
        <v>5</v>
      </c>
      <c r="W903" s="12">
        <v>2</v>
      </c>
      <c r="X903" s="12">
        <v>3</v>
      </c>
      <c r="Y903" s="12">
        <v>3</v>
      </c>
      <c r="Z903" s="58">
        <v>278816.72918845469</v>
      </c>
      <c r="AA903" s="58">
        <v>9167000</v>
      </c>
      <c r="AB903" s="58">
        <v>0</v>
      </c>
      <c r="AC903" s="58" t="s">
        <v>10</v>
      </c>
    </row>
    <row r="904" spans="1:29" x14ac:dyDescent="0.3">
      <c r="A904" s="57">
        <v>4628026</v>
      </c>
      <c r="B904" s="12" t="s">
        <v>2607</v>
      </c>
      <c r="C904" s="58" t="s">
        <v>105</v>
      </c>
      <c r="D904" s="58" t="s">
        <v>30</v>
      </c>
      <c r="E904" s="58">
        <v>6013653</v>
      </c>
      <c r="F904" s="58">
        <v>9480001</v>
      </c>
      <c r="G904" s="58">
        <f>+IF(F904&gt;K904+100000,F904-K904,0)</f>
        <v>8085045</v>
      </c>
      <c r="H904" s="58">
        <v>515304</v>
      </c>
      <c r="I904" s="58">
        <v>0</v>
      </c>
      <c r="J904" s="58">
        <v>3000000</v>
      </c>
      <c r="K904" s="58">
        <v>1394956</v>
      </c>
      <c r="L904" s="12" t="s">
        <v>87</v>
      </c>
      <c r="M904" s="12" t="s">
        <v>89</v>
      </c>
      <c r="N904" s="12" t="s">
        <v>10</v>
      </c>
      <c r="O904" s="12">
        <v>4</v>
      </c>
      <c r="P904" s="12">
        <v>0</v>
      </c>
      <c r="Q904" s="12">
        <v>0</v>
      </c>
      <c r="R904" s="12">
        <v>76001</v>
      </c>
      <c r="S904" s="59">
        <v>4.8301369863013699</v>
      </c>
      <c r="T904" s="59">
        <v>43.035616438356165</v>
      </c>
      <c r="U904" s="12">
        <v>1</v>
      </c>
      <c r="V904" s="12">
        <v>0</v>
      </c>
      <c r="W904" s="12">
        <v>1</v>
      </c>
      <c r="X904" s="12">
        <v>2</v>
      </c>
      <c r="Y904" s="12">
        <v>1</v>
      </c>
      <c r="Z904" s="58">
        <v>282848.52232519694</v>
      </c>
      <c r="AA904" s="58">
        <v>27887000</v>
      </c>
      <c r="AB904" s="58">
        <v>0</v>
      </c>
      <c r="AC904" s="58" t="s">
        <v>10</v>
      </c>
    </row>
    <row r="905" spans="1:29" x14ac:dyDescent="0.3">
      <c r="A905" s="57">
        <v>22620808</v>
      </c>
      <c r="B905" s="12" t="s">
        <v>2732</v>
      </c>
      <c r="C905" s="58" t="s">
        <v>105</v>
      </c>
      <c r="D905" s="58" t="s">
        <v>30</v>
      </c>
      <c r="E905" s="58">
        <v>1339768</v>
      </c>
      <c r="F905" s="58">
        <v>7292811</v>
      </c>
      <c r="G905" s="58">
        <f>+IF(F905&gt;K905+100000,F905-K905,0)</f>
        <v>5763052</v>
      </c>
      <c r="H905" s="58">
        <v>465486</v>
      </c>
      <c r="I905" s="58">
        <v>0</v>
      </c>
      <c r="J905" s="58">
        <v>0</v>
      </c>
      <c r="K905" s="58">
        <v>1529759</v>
      </c>
      <c r="L905" s="12" t="s">
        <v>88</v>
      </c>
      <c r="M905" s="12" t="s">
        <v>89</v>
      </c>
      <c r="N905" s="12" t="s">
        <v>10</v>
      </c>
      <c r="O905" s="12">
        <v>4</v>
      </c>
      <c r="P905" s="12">
        <v>0</v>
      </c>
      <c r="Q905" s="12">
        <v>0</v>
      </c>
      <c r="R905" s="12">
        <v>11001</v>
      </c>
      <c r="S905" s="59">
        <v>2.4356164383561643</v>
      </c>
      <c r="T905" s="59">
        <v>39.591780821917808</v>
      </c>
      <c r="U905" s="12">
        <v>1</v>
      </c>
      <c r="V905" s="12">
        <v>4</v>
      </c>
      <c r="W905" s="12">
        <v>2</v>
      </c>
      <c r="X905" s="12">
        <v>4</v>
      </c>
      <c r="Y905" s="12">
        <v>2</v>
      </c>
      <c r="Z905" s="58">
        <v>283335.79262983095</v>
      </c>
      <c r="AA905" s="58">
        <v>12661000</v>
      </c>
      <c r="AB905" s="58">
        <v>0</v>
      </c>
      <c r="AC905" s="58" t="s">
        <v>10</v>
      </c>
    </row>
    <row r="906" spans="1:29" x14ac:dyDescent="0.3">
      <c r="A906" s="57">
        <v>84464224</v>
      </c>
      <c r="B906" s="12" t="s">
        <v>2941</v>
      </c>
      <c r="C906" s="58" t="s">
        <v>105</v>
      </c>
      <c r="D906" s="58" t="s">
        <v>29</v>
      </c>
      <c r="E906" s="58"/>
      <c r="F906" s="58">
        <v>2748680</v>
      </c>
      <c r="G906" s="58">
        <f>+IF(F906&gt;K906+100000,F906-K906,0)</f>
        <v>962560</v>
      </c>
      <c r="H906" s="58">
        <v>103526</v>
      </c>
      <c r="I906" s="58">
        <v>0</v>
      </c>
      <c r="J906" s="58">
        <v>0</v>
      </c>
      <c r="K906" s="58">
        <v>1786120</v>
      </c>
      <c r="L906" s="12" t="s">
        <v>88</v>
      </c>
      <c r="M906" s="12" t="s">
        <v>89</v>
      </c>
      <c r="N906" s="12" t="s">
        <v>10</v>
      </c>
      <c r="O906" s="12">
        <v>4</v>
      </c>
      <c r="P906" s="12">
        <v>0</v>
      </c>
      <c r="Q906" s="12">
        <v>0</v>
      </c>
      <c r="R906" s="12">
        <v>68276</v>
      </c>
      <c r="S906" s="59">
        <v>3.5315068493150683</v>
      </c>
      <c r="T906" s="59">
        <v>40.69041095890411</v>
      </c>
      <c r="U906" s="12">
        <v>1</v>
      </c>
      <c r="V906" s="12">
        <v>2</v>
      </c>
      <c r="W906" s="12">
        <v>1</v>
      </c>
      <c r="X906" s="12">
        <v>2</v>
      </c>
      <c r="Y906" s="12">
        <v>3</v>
      </c>
      <c r="Z906" s="58">
        <v>286609.28646847518</v>
      </c>
      <c r="AA906" s="58">
        <v>10530000</v>
      </c>
      <c r="AB906" s="58">
        <v>0</v>
      </c>
      <c r="AC906" s="58" t="s">
        <v>10</v>
      </c>
    </row>
    <row r="907" spans="1:29" x14ac:dyDescent="0.3">
      <c r="A907" s="57">
        <v>2244848468</v>
      </c>
      <c r="B907" s="12" t="s">
        <v>3403</v>
      </c>
      <c r="C907" s="58" t="s">
        <v>105</v>
      </c>
      <c r="D907" s="58" t="s">
        <v>115</v>
      </c>
      <c r="E907" s="58">
        <v>1089417</v>
      </c>
      <c r="F907" s="58">
        <v>5236769</v>
      </c>
      <c r="G907" s="58">
        <f>+IF(F907&gt;K907+100000,F907-K907,0)</f>
        <v>2637466</v>
      </c>
      <c r="H907" s="58">
        <v>197659</v>
      </c>
      <c r="I907" s="58">
        <v>0</v>
      </c>
      <c r="J907" s="58">
        <v>5000000</v>
      </c>
      <c r="K907" s="58">
        <v>2599303</v>
      </c>
      <c r="L907" s="12" t="s">
        <v>87</v>
      </c>
      <c r="M907" s="12" t="s">
        <v>89</v>
      </c>
      <c r="N907" s="12" t="s">
        <v>10</v>
      </c>
      <c r="O907" s="12">
        <v>4</v>
      </c>
      <c r="P907" s="12">
        <v>0</v>
      </c>
      <c r="Q907" s="12">
        <v>0</v>
      </c>
      <c r="R907" s="12">
        <v>76130</v>
      </c>
      <c r="S907" s="59">
        <v>4.5013698630136982</v>
      </c>
      <c r="T907" s="59">
        <v>30.465753424657535</v>
      </c>
      <c r="U907" s="12">
        <v>1</v>
      </c>
      <c r="V907" s="12">
        <v>0</v>
      </c>
      <c r="W907" s="12">
        <v>1</v>
      </c>
      <c r="X907" s="12">
        <v>3</v>
      </c>
      <c r="Y907" s="12">
        <v>6</v>
      </c>
      <c r="Z907" s="58">
        <v>287262.94672107801</v>
      </c>
      <c r="AA907" s="58">
        <v>7322000</v>
      </c>
      <c r="AB907" s="58">
        <v>3507000</v>
      </c>
      <c r="AC907" s="58" t="s">
        <v>0</v>
      </c>
    </row>
    <row r="908" spans="1:29" x14ac:dyDescent="0.3">
      <c r="A908" s="57">
        <v>80200424</v>
      </c>
      <c r="B908" s="12" t="s">
        <v>3325</v>
      </c>
      <c r="C908" s="58" t="s">
        <v>105</v>
      </c>
      <c r="D908" s="58" t="s">
        <v>29</v>
      </c>
      <c r="E908" s="58"/>
      <c r="F908" s="58">
        <v>3306380</v>
      </c>
      <c r="G908" s="58">
        <f>+IF(F908&gt;K908+100000,F908-K908,0)</f>
        <v>916410</v>
      </c>
      <c r="H908" s="58">
        <v>231244</v>
      </c>
      <c r="I908" s="58">
        <v>0</v>
      </c>
      <c r="J908" s="58">
        <v>1300000</v>
      </c>
      <c r="K908" s="58">
        <v>2389970</v>
      </c>
      <c r="L908" s="12" t="s">
        <v>87</v>
      </c>
      <c r="M908" s="12" t="s">
        <v>89</v>
      </c>
      <c r="N908" s="12" t="s">
        <v>10</v>
      </c>
      <c r="O908" s="12">
        <v>4</v>
      </c>
      <c r="P908" s="12">
        <v>0</v>
      </c>
      <c r="Q908" s="12">
        <v>0</v>
      </c>
      <c r="R908" s="12">
        <v>25754</v>
      </c>
      <c r="S908" s="59">
        <v>8.5917808219178085</v>
      </c>
      <c r="T908" s="59">
        <v>40.841095890410962</v>
      </c>
      <c r="U908" s="12">
        <v>1</v>
      </c>
      <c r="V908" s="12">
        <v>2</v>
      </c>
      <c r="W908" s="12">
        <v>2</v>
      </c>
      <c r="X908" s="12">
        <v>2</v>
      </c>
      <c r="Y908" s="12">
        <v>3</v>
      </c>
      <c r="Z908" s="58">
        <v>288713.01710589055</v>
      </c>
      <c r="AA908" s="58">
        <v>23664000</v>
      </c>
      <c r="AB908" s="58">
        <v>0</v>
      </c>
      <c r="AC908" s="58" t="s">
        <v>10</v>
      </c>
    </row>
    <row r="909" spans="1:29" x14ac:dyDescent="0.3">
      <c r="A909" s="57">
        <v>2068848440</v>
      </c>
      <c r="B909" s="12" t="s">
        <v>3010</v>
      </c>
      <c r="C909" s="58" t="s">
        <v>105</v>
      </c>
      <c r="D909" s="58" t="s">
        <v>114</v>
      </c>
      <c r="E909" s="58"/>
      <c r="F909" s="58">
        <v>3782262</v>
      </c>
      <c r="G909" s="58">
        <f>+IF(F909&gt;K909+100000,F909-K909,0)</f>
        <v>1896142</v>
      </c>
      <c r="H909" s="58">
        <v>215920</v>
      </c>
      <c r="I909" s="58">
        <v>0</v>
      </c>
      <c r="J909" s="58">
        <v>0</v>
      </c>
      <c r="K909" s="58">
        <v>1886120</v>
      </c>
      <c r="L909" s="12" t="s">
        <v>88</v>
      </c>
      <c r="M909" s="12" t="s">
        <v>89</v>
      </c>
      <c r="N909" s="12" t="s">
        <v>10</v>
      </c>
      <c r="O909" s="12">
        <v>4</v>
      </c>
      <c r="P909" s="12">
        <v>0</v>
      </c>
      <c r="Q909" s="12">
        <v>0</v>
      </c>
      <c r="R909" s="12">
        <v>23001</v>
      </c>
      <c r="S909" s="59">
        <v>3.7013698630136984</v>
      </c>
      <c r="T909" s="59">
        <v>36.221917808219175</v>
      </c>
      <c r="U909" s="12">
        <v>1</v>
      </c>
      <c r="V909" s="12">
        <v>3</v>
      </c>
      <c r="W909" s="12">
        <v>1</v>
      </c>
      <c r="X909" s="12">
        <v>3</v>
      </c>
      <c r="Y909" s="12">
        <v>3</v>
      </c>
      <c r="Z909" s="58">
        <v>289133.33100835327</v>
      </c>
      <c r="AA909" s="58">
        <v>12998000</v>
      </c>
      <c r="AB909" s="58">
        <v>12998000</v>
      </c>
      <c r="AC909" s="58" t="s">
        <v>0</v>
      </c>
    </row>
    <row r="910" spans="1:29" x14ac:dyDescent="0.3">
      <c r="A910" s="57">
        <v>84608620</v>
      </c>
      <c r="B910" s="12" t="s">
        <v>3522</v>
      </c>
      <c r="C910" s="58" t="s">
        <v>105</v>
      </c>
      <c r="D910" s="58" t="s">
        <v>115</v>
      </c>
      <c r="E910" s="58"/>
      <c r="F910" s="58">
        <v>5897919</v>
      </c>
      <c r="G910" s="58">
        <f>+IF(F910&gt;K910+100000,F910-K910,0)</f>
        <v>3019290</v>
      </c>
      <c r="H910" s="58">
        <v>158369</v>
      </c>
      <c r="I910" s="58">
        <v>0</v>
      </c>
      <c r="J910" s="58">
        <v>0</v>
      </c>
      <c r="K910" s="58">
        <v>2878629</v>
      </c>
      <c r="L910" s="12" t="s">
        <v>88</v>
      </c>
      <c r="M910" s="12" t="s">
        <v>89</v>
      </c>
      <c r="N910" s="12" t="s">
        <v>10</v>
      </c>
      <c r="O910" s="12">
        <v>4</v>
      </c>
      <c r="P910" s="12">
        <v>0</v>
      </c>
      <c r="Q910" s="12">
        <v>0</v>
      </c>
      <c r="R910" s="12">
        <v>13433</v>
      </c>
      <c r="S910" s="59">
        <v>5.0630136986301366</v>
      </c>
      <c r="T910" s="59">
        <v>36.19178082191781</v>
      </c>
      <c r="U910" s="12">
        <v>1</v>
      </c>
      <c r="V910" s="12">
        <v>3</v>
      </c>
      <c r="W910" s="12">
        <v>1</v>
      </c>
      <c r="X910" s="12">
        <v>3</v>
      </c>
      <c r="Y910" s="12">
        <v>2</v>
      </c>
      <c r="Z910" s="58">
        <v>297241.00071931555</v>
      </c>
      <c r="AA910" s="58">
        <v>11150000</v>
      </c>
      <c r="AB910" s="58">
        <v>0</v>
      </c>
      <c r="AC910" s="58" t="s">
        <v>10</v>
      </c>
    </row>
    <row r="911" spans="1:29" x14ac:dyDescent="0.3">
      <c r="A911" s="57">
        <v>48848404</v>
      </c>
      <c r="B911" s="12" t="s">
        <v>1901</v>
      </c>
      <c r="C911" s="58" t="s">
        <v>105</v>
      </c>
      <c r="D911" s="58" t="s">
        <v>115</v>
      </c>
      <c r="E911" s="58"/>
      <c r="F911" s="58">
        <v>3223145</v>
      </c>
      <c r="G911" s="58">
        <f>+IF(F911&gt;K911+100000,F911-K911,0)</f>
        <v>2253523</v>
      </c>
      <c r="H911" s="58">
        <v>183282</v>
      </c>
      <c r="I911" s="58">
        <v>0</v>
      </c>
      <c r="J911" s="58">
        <v>983429</v>
      </c>
      <c r="K911" s="58">
        <v>969622</v>
      </c>
      <c r="L911" s="12" t="s">
        <v>87</v>
      </c>
      <c r="M911" s="12" t="s">
        <v>89</v>
      </c>
      <c r="N911" s="12" t="s">
        <v>10</v>
      </c>
      <c r="O911" s="12">
        <v>4</v>
      </c>
      <c r="P911" s="12">
        <v>0</v>
      </c>
      <c r="Q911" s="12">
        <v>0</v>
      </c>
      <c r="R911" s="12">
        <v>68307</v>
      </c>
      <c r="S911" s="59">
        <v>2.2821917808219179</v>
      </c>
      <c r="T911" s="59">
        <v>42.035616438356165</v>
      </c>
      <c r="U911" s="12">
        <v>2</v>
      </c>
      <c r="V911" s="12">
        <v>3</v>
      </c>
      <c r="W911" s="12">
        <v>2</v>
      </c>
      <c r="X911" s="12">
        <v>2</v>
      </c>
      <c r="Y911" s="12">
        <v>1</v>
      </c>
      <c r="Z911" s="58">
        <v>297421.90725814609</v>
      </c>
      <c r="AA911" s="58">
        <v>12529000</v>
      </c>
      <c r="AB911" s="58">
        <v>0</v>
      </c>
      <c r="AC911" s="58" t="s">
        <v>10</v>
      </c>
    </row>
    <row r="912" spans="1:29" x14ac:dyDescent="0.3">
      <c r="A912" s="57">
        <v>2028286006</v>
      </c>
      <c r="B912" s="12" t="s">
        <v>2051</v>
      </c>
      <c r="C912" s="58" t="s">
        <v>105</v>
      </c>
      <c r="D912" s="58" t="s">
        <v>115</v>
      </c>
      <c r="E912" s="58">
        <v>826727</v>
      </c>
      <c r="F912" s="58">
        <v>5719768</v>
      </c>
      <c r="G912" s="58">
        <f>+IF(F912&gt;K912+100000,F912-K912,0)</f>
        <v>4677610</v>
      </c>
      <c r="H912" s="58">
        <v>273485</v>
      </c>
      <c r="I912" s="58">
        <v>0</v>
      </c>
      <c r="J912" s="58">
        <v>2800000</v>
      </c>
      <c r="K912" s="58">
        <v>1042158</v>
      </c>
      <c r="L912" s="12" t="s">
        <v>87</v>
      </c>
      <c r="M912" s="12" t="s">
        <v>89</v>
      </c>
      <c r="N912" s="12" t="s">
        <v>10</v>
      </c>
      <c r="O912" s="12">
        <v>4</v>
      </c>
      <c r="P912" s="12">
        <v>0</v>
      </c>
      <c r="Q912" s="12">
        <v>0</v>
      </c>
      <c r="R912" s="12">
        <v>76130</v>
      </c>
      <c r="S912" s="59">
        <v>3.4328767123287673</v>
      </c>
      <c r="T912" s="59">
        <v>32.635616438356166</v>
      </c>
      <c r="U912" s="12">
        <v>1</v>
      </c>
      <c r="V912" s="12">
        <v>0</v>
      </c>
      <c r="W912" s="12">
        <v>1</v>
      </c>
      <c r="X912" s="12">
        <v>2</v>
      </c>
      <c r="Y912" s="12">
        <v>1</v>
      </c>
      <c r="Z912" s="58">
        <v>297802.05541832861</v>
      </c>
      <c r="AA912" s="58">
        <v>9534000</v>
      </c>
      <c r="AB912" s="58">
        <v>9534000</v>
      </c>
      <c r="AC912" s="58" t="s">
        <v>0</v>
      </c>
    </row>
    <row r="913" spans="1:29" x14ac:dyDescent="0.3">
      <c r="A913" s="57">
        <v>2042426408</v>
      </c>
      <c r="B913" s="12" t="s">
        <v>3647</v>
      </c>
      <c r="C913" s="58" t="s">
        <v>105</v>
      </c>
      <c r="D913" s="58" t="s">
        <v>30</v>
      </c>
      <c r="E913" s="58">
        <v>1797006</v>
      </c>
      <c r="F913" s="58">
        <v>8400000</v>
      </c>
      <c r="G913" s="58">
        <f>+IF(F913&gt;K913+100000,F913-K913,0)</f>
        <v>5338921</v>
      </c>
      <c r="H913" s="58">
        <v>298647</v>
      </c>
      <c r="I913" s="58">
        <v>0</v>
      </c>
      <c r="J913" s="58">
        <v>4400000</v>
      </c>
      <c r="K913" s="58">
        <v>3061079</v>
      </c>
      <c r="L913" s="12" t="s">
        <v>87</v>
      </c>
      <c r="M913" s="12" t="s">
        <v>89</v>
      </c>
      <c r="N913" s="12" t="s">
        <v>10</v>
      </c>
      <c r="O913" s="12">
        <v>4</v>
      </c>
      <c r="P913" s="12">
        <v>0</v>
      </c>
      <c r="Q913" s="12">
        <v>0</v>
      </c>
      <c r="R913" s="12">
        <v>8758</v>
      </c>
      <c r="S913" s="59">
        <v>6.0520547945205481</v>
      </c>
      <c r="T913" s="59">
        <v>33.701369863013696</v>
      </c>
      <c r="U913" s="12">
        <v>2</v>
      </c>
      <c r="V913" s="12">
        <v>2</v>
      </c>
      <c r="W913" s="12">
        <v>2</v>
      </c>
      <c r="X913" s="12">
        <v>2</v>
      </c>
      <c r="Y913" s="12">
        <v>1</v>
      </c>
      <c r="Z913" s="58">
        <v>299761.75269892247</v>
      </c>
      <c r="AA913" s="58">
        <v>9468000</v>
      </c>
      <c r="AB913" s="58">
        <v>0</v>
      </c>
      <c r="AC913" s="58" t="s">
        <v>10</v>
      </c>
    </row>
    <row r="914" spans="1:29" x14ac:dyDescent="0.3">
      <c r="A914" s="57">
        <v>26406422</v>
      </c>
      <c r="B914" s="12" t="s">
        <v>2004</v>
      </c>
      <c r="C914" s="58" t="s">
        <v>105</v>
      </c>
      <c r="D914" s="58" t="s">
        <v>115</v>
      </c>
      <c r="E914" s="58">
        <v>548978</v>
      </c>
      <c r="F914" s="58">
        <v>6000000</v>
      </c>
      <c r="G914" s="58">
        <f>+IF(F914&gt;K914+100000,F914-K914,0)</f>
        <v>4981280</v>
      </c>
      <c r="H914" s="58">
        <v>246308</v>
      </c>
      <c r="I914" s="58">
        <v>0</v>
      </c>
      <c r="J914" s="58">
        <v>3612403</v>
      </c>
      <c r="K914" s="58">
        <v>1018720</v>
      </c>
      <c r="L914" s="12" t="s">
        <v>87</v>
      </c>
      <c r="M914" s="12" t="s">
        <v>89</v>
      </c>
      <c r="N914" s="12" t="s">
        <v>10</v>
      </c>
      <c r="O914" s="12">
        <v>4</v>
      </c>
      <c r="P914" s="12">
        <v>0</v>
      </c>
      <c r="Q914" s="12">
        <v>0</v>
      </c>
      <c r="R914" s="12">
        <v>76130</v>
      </c>
      <c r="S914" s="59">
        <v>3.3698630136986303</v>
      </c>
      <c r="T914" s="59">
        <v>44.397260273972606</v>
      </c>
      <c r="U914" s="12">
        <v>1</v>
      </c>
      <c r="V914" s="12">
        <v>0</v>
      </c>
      <c r="W914" s="12">
        <v>1</v>
      </c>
      <c r="X914" s="12">
        <v>2</v>
      </c>
      <c r="Y914" s="12">
        <v>1</v>
      </c>
      <c r="Z914" s="58">
        <v>303661.51910078817</v>
      </c>
      <c r="AA914" s="58">
        <v>12879000</v>
      </c>
      <c r="AB914" s="58">
        <v>0</v>
      </c>
      <c r="AC914" s="58" t="s">
        <v>10</v>
      </c>
    </row>
    <row r="915" spans="1:29" x14ac:dyDescent="0.3">
      <c r="A915" s="57">
        <v>28446484</v>
      </c>
      <c r="B915" s="12" t="s">
        <v>3500</v>
      </c>
      <c r="C915" s="58" t="s">
        <v>105</v>
      </c>
      <c r="D915" s="58" t="s">
        <v>115</v>
      </c>
      <c r="E915" s="58"/>
      <c r="F915" s="58">
        <v>5848400</v>
      </c>
      <c r="G915" s="58">
        <f>+IF(F915&gt;K915+100000,F915-K915,0)</f>
        <v>3034243</v>
      </c>
      <c r="H915" s="58">
        <v>159273</v>
      </c>
      <c r="I915" s="58">
        <v>0</v>
      </c>
      <c r="J915" s="58">
        <v>0</v>
      </c>
      <c r="K915" s="58">
        <v>2814157</v>
      </c>
      <c r="L915" s="12" t="s">
        <v>88</v>
      </c>
      <c r="M915" s="12" t="s">
        <v>89</v>
      </c>
      <c r="N915" s="12" t="s">
        <v>10</v>
      </c>
      <c r="O915" s="12">
        <v>4</v>
      </c>
      <c r="P915" s="12">
        <v>0</v>
      </c>
      <c r="Q915" s="12">
        <v>0</v>
      </c>
      <c r="R915" s="12">
        <v>68255</v>
      </c>
      <c r="S915" s="59">
        <v>12.761643835616438</v>
      </c>
      <c r="T915" s="59">
        <v>52.084931506849315</v>
      </c>
      <c r="U915" s="12">
        <v>2</v>
      </c>
      <c r="V915" s="12">
        <v>2</v>
      </c>
      <c r="W915" s="12">
        <v>1</v>
      </c>
      <c r="X915" s="12">
        <v>2</v>
      </c>
      <c r="Y915" s="12">
        <v>1</v>
      </c>
      <c r="Z915" s="58">
        <v>307346.95282500901</v>
      </c>
      <c r="AA915" s="58">
        <v>13341000</v>
      </c>
      <c r="AB915" s="58">
        <v>0</v>
      </c>
      <c r="AC915" s="58" t="s">
        <v>10</v>
      </c>
    </row>
    <row r="916" spans="1:29" x14ac:dyDescent="0.3">
      <c r="A916" s="57">
        <v>2086280604</v>
      </c>
      <c r="B916" s="12" t="s">
        <v>3895</v>
      </c>
      <c r="C916" s="58" t="s">
        <v>105</v>
      </c>
      <c r="D916" s="58" t="s">
        <v>116</v>
      </c>
      <c r="E916" s="58">
        <v>1447846</v>
      </c>
      <c r="F916" s="58">
        <v>14414761</v>
      </c>
      <c r="G916" s="58">
        <f>+IF(F916&gt;K916+100000,F916-K916,0)</f>
        <v>10522854</v>
      </c>
      <c r="H916" s="58">
        <v>506741</v>
      </c>
      <c r="I916" s="58">
        <v>0</v>
      </c>
      <c r="J916" s="58">
        <v>7878019</v>
      </c>
      <c r="K916" s="58">
        <v>3891907</v>
      </c>
      <c r="L916" s="12" t="s">
        <v>87</v>
      </c>
      <c r="M916" s="12" t="s">
        <v>89</v>
      </c>
      <c r="N916" s="12" t="s">
        <v>10</v>
      </c>
      <c r="O916" s="12">
        <v>4</v>
      </c>
      <c r="P916" s="12">
        <v>0</v>
      </c>
      <c r="Q916" s="12">
        <v>0</v>
      </c>
      <c r="R916" s="12">
        <v>52001</v>
      </c>
      <c r="S916" s="59">
        <v>3.010958904109589</v>
      </c>
      <c r="T916" s="59">
        <v>30.654794520547945</v>
      </c>
      <c r="U916" s="12">
        <v>1</v>
      </c>
      <c r="V916" s="12">
        <v>0</v>
      </c>
      <c r="W916" s="12">
        <v>2</v>
      </c>
      <c r="X916" s="12">
        <v>2</v>
      </c>
      <c r="Y916" s="12">
        <v>1</v>
      </c>
      <c r="Z916" s="58">
        <v>309132.26281995792</v>
      </c>
      <c r="AA916" s="58">
        <v>12669000</v>
      </c>
      <c r="AB916" s="58">
        <v>6623000</v>
      </c>
      <c r="AC916" s="58" t="s">
        <v>0</v>
      </c>
    </row>
    <row r="917" spans="1:29" x14ac:dyDescent="0.3">
      <c r="A917" s="57">
        <v>2044024424</v>
      </c>
      <c r="B917" s="12" t="s">
        <v>2648</v>
      </c>
      <c r="C917" s="58" t="s">
        <v>105</v>
      </c>
      <c r="D917" s="58" t="s">
        <v>114</v>
      </c>
      <c r="E917" s="58"/>
      <c r="F917" s="58">
        <v>2566640</v>
      </c>
      <c r="G917" s="58">
        <f>+IF(F917&gt;K917+100000,F917-K917,0)</f>
        <v>1142020</v>
      </c>
      <c r="H917" s="58">
        <v>219807</v>
      </c>
      <c r="I917" s="58">
        <v>0</v>
      </c>
      <c r="J917" s="58">
        <v>0</v>
      </c>
      <c r="K917" s="58">
        <v>1424620</v>
      </c>
      <c r="L917" s="12" t="s">
        <v>88</v>
      </c>
      <c r="M917" s="12" t="s">
        <v>89</v>
      </c>
      <c r="N917" s="12" t="s">
        <v>10</v>
      </c>
      <c r="O917" s="12">
        <v>4</v>
      </c>
      <c r="P917" s="12">
        <v>0</v>
      </c>
      <c r="Q917" s="12">
        <v>0</v>
      </c>
      <c r="R917" s="12">
        <v>13052</v>
      </c>
      <c r="S917" s="59">
        <v>2.7780821917808218</v>
      </c>
      <c r="T917" s="59">
        <v>29.504109589041096</v>
      </c>
      <c r="U917" s="12">
        <v>1</v>
      </c>
      <c r="V917" s="12">
        <v>2</v>
      </c>
      <c r="W917" s="12">
        <v>1</v>
      </c>
      <c r="X917" s="12">
        <v>2</v>
      </c>
      <c r="Y917" s="12">
        <v>3</v>
      </c>
      <c r="Z917" s="58">
        <v>309398.02284929872</v>
      </c>
      <c r="AA917" s="58">
        <v>13909000</v>
      </c>
      <c r="AB917" s="58">
        <v>0</v>
      </c>
      <c r="AC917" s="58" t="s">
        <v>10</v>
      </c>
    </row>
    <row r="918" spans="1:29" x14ac:dyDescent="0.3">
      <c r="A918" s="57">
        <v>80668668</v>
      </c>
      <c r="B918" s="12" t="s">
        <v>2731</v>
      </c>
      <c r="C918" s="58" t="s">
        <v>105</v>
      </c>
      <c r="D918" s="58" t="s">
        <v>116</v>
      </c>
      <c r="E918" s="58">
        <v>5697420</v>
      </c>
      <c r="F918" s="58">
        <v>21758343</v>
      </c>
      <c r="G918" s="58">
        <f>+IF(F918&gt;K918+100000,F918-K918,0)</f>
        <v>20228584</v>
      </c>
      <c r="H918" s="58">
        <v>586571</v>
      </c>
      <c r="I918" s="58">
        <v>0</v>
      </c>
      <c r="J918" s="58">
        <v>0</v>
      </c>
      <c r="K918" s="58">
        <v>1529759</v>
      </c>
      <c r="L918" s="12" t="s">
        <v>88</v>
      </c>
      <c r="M918" s="12" t="s">
        <v>89</v>
      </c>
      <c r="N918" s="12" t="s">
        <v>10</v>
      </c>
      <c r="O918" s="12">
        <v>4</v>
      </c>
      <c r="P918" s="12">
        <v>0</v>
      </c>
      <c r="Q918" s="12">
        <v>0</v>
      </c>
      <c r="R918" s="12">
        <v>25286</v>
      </c>
      <c r="S918" s="59">
        <v>2.4356164383561643</v>
      </c>
      <c r="T918" s="59">
        <v>37.967123287671235</v>
      </c>
      <c r="U918" s="12">
        <v>1</v>
      </c>
      <c r="V918" s="12">
        <v>4</v>
      </c>
      <c r="W918" s="12">
        <v>3</v>
      </c>
      <c r="X918" s="12">
        <v>3</v>
      </c>
      <c r="Y918" s="12">
        <v>3</v>
      </c>
      <c r="Z918" s="58">
        <v>314469.4667857482</v>
      </c>
      <c r="AA918" s="58">
        <v>9460000</v>
      </c>
      <c r="AB918" s="58">
        <v>9460000</v>
      </c>
      <c r="AC918" s="58" t="s">
        <v>0</v>
      </c>
    </row>
    <row r="919" spans="1:29" x14ac:dyDescent="0.3">
      <c r="A919" s="57">
        <v>44442840</v>
      </c>
      <c r="B919" s="12" t="s">
        <v>3420</v>
      </c>
      <c r="C919" s="58" t="s">
        <v>105</v>
      </c>
      <c r="D919" s="58" t="s">
        <v>115</v>
      </c>
      <c r="E919" s="58"/>
      <c r="F919" s="58">
        <v>5865827</v>
      </c>
      <c r="G919" s="58">
        <f>+IF(F919&gt;K919+100000,F919-K919,0)</f>
        <v>3219007</v>
      </c>
      <c r="H919" s="58">
        <v>300063</v>
      </c>
      <c r="I919" s="58">
        <v>0</v>
      </c>
      <c r="J919" s="58">
        <v>0</v>
      </c>
      <c r="K919" s="58">
        <v>2646820</v>
      </c>
      <c r="L919" s="12" t="s">
        <v>88</v>
      </c>
      <c r="M919" s="12" t="s">
        <v>89</v>
      </c>
      <c r="N919" s="12" t="s">
        <v>10</v>
      </c>
      <c r="O919" s="12">
        <v>4</v>
      </c>
      <c r="P919" s="12">
        <v>0</v>
      </c>
      <c r="Q919" s="12">
        <v>0</v>
      </c>
      <c r="R919" s="12">
        <v>13001</v>
      </c>
      <c r="S919" s="59">
        <v>5.8794520547945206</v>
      </c>
      <c r="T919" s="59">
        <v>45.841095890410962</v>
      </c>
      <c r="U919" s="12">
        <v>2</v>
      </c>
      <c r="V919" s="12">
        <v>4</v>
      </c>
      <c r="W919" s="12">
        <v>2</v>
      </c>
      <c r="X919" s="12">
        <v>2</v>
      </c>
      <c r="Y919" s="12">
        <v>3</v>
      </c>
      <c r="Z919" s="58">
        <v>315114.64270265889</v>
      </c>
      <c r="AA919" s="58">
        <v>12120000</v>
      </c>
      <c r="AB919" s="58">
        <v>4115000</v>
      </c>
      <c r="AC919" s="58" t="s">
        <v>1</v>
      </c>
    </row>
    <row r="920" spans="1:29" x14ac:dyDescent="0.3">
      <c r="A920" s="57">
        <v>2228202422</v>
      </c>
      <c r="B920" s="12" t="s">
        <v>2306</v>
      </c>
      <c r="C920" s="58" t="s">
        <v>105</v>
      </c>
      <c r="D920" s="58" t="s">
        <v>30</v>
      </c>
      <c r="E920" s="58">
        <v>960217</v>
      </c>
      <c r="F920" s="58">
        <v>8400000</v>
      </c>
      <c r="G920" s="58">
        <f>+IF(F920&gt;K920+100000,F920-K920,0)</f>
        <v>7193726</v>
      </c>
      <c r="H920" s="58">
        <v>207859</v>
      </c>
      <c r="I920" s="58">
        <v>0</v>
      </c>
      <c r="J920" s="58">
        <v>4467143</v>
      </c>
      <c r="K920" s="58">
        <v>1206274</v>
      </c>
      <c r="L920" s="12" t="s">
        <v>87</v>
      </c>
      <c r="M920" s="12" t="s">
        <v>89</v>
      </c>
      <c r="N920" s="12" t="s">
        <v>10</v>
      </c>
      <c r="O920" s="12">
        <v>4</v>
      </c>
      <c r="P920" s="12">
        <v>0</v>
      </c>
      <c r="Q920" s="12">
        <v>0</v>
      </c>
      <c r="R920" s="12">
        <v>76892</v>
      </c>
      <c r="S920" s="59">
        <v>3.9643835616438357</v>
      </c>
      <c r="T920" s="59">
        <v>32.509589041095893</v>
      </c>
      <c r="U920" s="12">
        <v>2</v>
      </c>
      <c r="V920" s="12">
        <v>2</v>
      </c>
      <c r="W920" s="12">
        <v>2</v>
      </c>
      <c r="X920" s="12">
        <v>2</v>
      </c>
      <c r="Y920" s="12">
        <v>3</v>
      </c>
      <c r="Z920" s="58">
        <v>315748.72999598709</v>
      </c>
      <c r="AA920" s="58">
        <v>10227000</v>
      </c>
      <c r="AB920" s="58">
        <v>5195000</v>
      </c>
      <c r="AC920" s="58" t="s">
        <v>0</v>
      </c>
    </row>
    <row r="921" spans="1:29" x14ac:dyDescent="0.3">
      <c r="A921" s="57">
        <v>2060088224</v>
      </c>
      <c r="B921" s="12" t="s">
        <v>3332</v>
      </c>
      <c r="C921" s="58" t="s">
        <v>105</v>
      </c>
      <c r="D921" s="58" t="s">
        <v>114</v>
      </c>
      <c r="E921" s="58"/>
      <c r="F921" s="58">
        <v>4018886</v>
      </c>
      <c r="G921" s="58">
        <f>+IF(F921&gt;K921+100000,F921-K921,0)</f>
        <v>1614670</v>
      </c>
      <c r="H921" s="58">
        <v>432434</v>
      </c>
      <c r="I921" s="58">
        <v>0</v>
      </c>
      <c r="J921" s="58">
        <v>1200000</v>
      </c>
      <c r="K921" s="58">
        <v>2404216</v>
      </c>
      <c r="L921" s="12" t="s">
        <v>87</v>
      </c>
      <c r="M921" s="12" t="s">
        <v>89</v>
      </c>
      <c r="N921" s="12" t="s">
        <v>10</v>
      </c>
      <c r="O921" s="12">
        <v>4</v>
      </c>
      <c r="P921" s="12">
        <v>0</v>
      </c>
      <c r="Q921" s="12">
        <v>0</v>
      </c>
      <c r="R921" s="12">
        <v>19573</v>
      </c>
      <c r="S921" s="59">
        <v>2.6054794520547944</v>
      </c>
      <c r="T921" s="59">
        <v>27.479452054794521</v>
      </c>
      <c r="U921" s="12">
        <v>1</v>
      </c>
      <c r="V921" s="12">
        <v>4</v>
      </c>
      <c r="W921" s="12">
        <v>2</v>
      </c>
      <c r="X921" s="12">
        <v>3</v>
      </c>
      <c r="Y921" s="12">
        <v>1</v>
      </c>
      <c r="Z921" s="58">
        <v>316805.28472722007</v>
      </c>
      <c r="AA921" s="58">
        <v>8075000</v>
      </c>
      <c r="AB921" s="58">
        <v>0</v>
      </c>
      <c r="AC921" s="58" t="s">
        <v>10</v>
      </c>
    </row>
    <row r="922" spans="1:29" x14ac:dyDescent="0.3">
      <c r="A922" s="57">
        <v>2008604808</v>
      </c>
      <c r="B922" s="12" t="s">
        <v>2982</v>
      </c>
      <c r="C922" s="58" t="s">
        <v>105</v>
      </c>
      <c r="D922" s="58" t="s">
        <v>114</v>
      </c>
      <c r="E922" s="58"/>
      <c r="F922" s="58">
        <v>3163409</v>
      </c>
      <c r="G922" s="58">
        <f>+IF(F922&gt;K922+100000,F922-K922,0)</f>
        <v>1329789</v>
      </c>
      <c r="H922" s="58">
        <v>222058</v>
      </c>
      <c r="I922" s="58">
        <v>0</v>
      </c>
      <c r="J922" s="58">
        <v>1500000</v>
      </c>
      <c r="K922" s="58">
        <v>1833620</v>
      </c>
      <c r="L922" s="12" t="s">
        <v>87</v>
      </c>
      <c r="M922" s="12" t="s">
        <v>89</v>
      </c>
      <c r="N922" s="12" t="s">
        <v>10</v>
      </c>
      <c r="O922" s="12">
        <v>4</v>
      </c>
      <c r="P922" s="12">
        <v>0</v>
      </c>
      <c r="Q922" s="12">
        <v>0</v>
      </c>
      <c r="R922" s="12">
        <v>68276</v>
      </c>
      <c r="S922" s="59">
        <v>4.816438356164384</v>
      </c>
      <c r="T922" s="59">
        <v>36.205479452054796</v>
      </c>
      <c r="U922" s="12">
        <v>1</v>
      </c>
      <c r="V922" s="12">
        <v>2</v>
      </c>
      <c r="W922" s="12">
        <v>3</v>
      </c>
      <c r="X922" s="12">
        <v>2</v>
      </c>
      <c r="Y922" s="12">
        <v>1</v>
      </c>
      <c r="Z922" s="58">
        <v>317686.12336188019</v>
      </c>
      <c r="AA922" s="58">
        <v>11158000</v>
      </c>
      <c r="AB922" s="58">
        <v>0</v>
      </c>
      <c r="AC922" s="58" t="s">
        <v>10</v>
      </c>
    </row>
    <row r="923" spans="1:29" x14ac:dyDescent="0.3">
      <c r="A923" s="57">
        <v>4460446</v>
      </c>
      <c r="B923" s="12" t="s">
        <v>4279</v>
      </c>
      <c r="C923" s="58" t="s">
        <v>105</v>
      </c>
      <c r="D923" s="58" t="s">
        <v>30</v>
      </c>
      <c r="E923" s="58">
        <v>15417</v>
      </c>
      <c r="F923" s="58">
        <v>13281990</v>
      </c>
      <c r="G923" s="58">
        <f>+IF(F923&gt;K923+100000,F923-K923,0)</f>
        <v>5417501</v>
      </c>
      <c r="H923" s="58">
        <v>245929</v>
      </c>
      <c r="I923" s="58">
        <v>0</v>
      </c>
      <c r="J923" s="58">
        <v>0</v>
      </c>
      <c r="K923" s="58">
        <v>7864489</v>
      </c>
      <c r="L923" s="12" t="s">
        <v>88</v>
      </c>
      <c r="M923" s="12" t="s">
        <v>89</v>
      </c>
      <c r="N923" s="12" t="s">
        <v>10</v>
      </c>
      <c r="O923" s="12">
        <v>4</v>
      </c>
      <c r="P923" s="12">
        <v>0</v>
      </c>
      <c r="Q923" s="12">
        <v>0</v>
      </c>
      <c r="R923" s="12">
        <v>76130</v>
      </c>
      <c r="S923" s="59">
        <v>10.334246575342465</v>
      </c>
      <c r="T923" s="59">
        <v>41.816438356164383</v>
      </c>
      <c r="U923" s="12">
        <v>1</v>
      </c>
      <c r="V923" s="12">
        <v>5</v>
      </c>
      <c r="W923" s="12">
        <v>2</v>
      </c>
      <c r="X923" s="12">
        <v>4</v>
      </c>
      <c r="Y923" s="12">
        <v>2</v>
      </c>
      <c r="Z923" s="58">
        <v>322062.48697532504</v>
      </c>
      <c r="AA923" s="58">
        <v>8209000</v>
      </c>
      <c r="AB923" s="58">
        <v>0</v>
      </c>
      <c r="AC923" s="58" t="s">
        <v>10</v>
      </c>
    </row>
    <row r="924" spans="1:29" x14ac:dyDescent="0.3">
      <c r="A924" s="57">
        <v>2206226040</v>
      </c>
      <c r="B924" s="12" t="s">
        <v>1859</v>
      </c>
      <c r="C924" s="58" t="s">
        <v>105</v>
      </c>
      <c r="D924" s="58" t="s">
        <v>115</v>
      </c>
      <c r="E924" s="58">
        <v>602334</v>
      </c>
      <c r="F924" s="58">
        <v>4106967</v>
      </c>
      <c r="G924" s="58">
        <f>+IF(F924&gt;K924+100000,F924-K924,0)</f>
        <v>3160009</v>
      </c>
      <c r="H924" s="58">
        <v>236862</v>
      </c>
      <c r="I924" s="58">
        <v>0</v>
      </c>
      <c r="J924" s="58">
        <v>1554000</v>
      </c>
      <c r="K924" s="58">
        <v>946958</v>
      </c>
      <c r="L924" s="12" t="s">
        <v>87</v>
      </c>
      <c r="M924" s="12" t="s">
        <v>89</v>
      </c>
      <c r="N924" s="12" t="s">
        <v>10</v>
      </c>
      <c r="O924" s="12">
        <v>4</v>
      </c>
      <c r="P924" s="12">
        <v>0</v>
      </c>
      <c r="Q924" s="12">
        <v>0</v>
      </c>
      <c r="R924" s="12">
        <v>5001</v>
      </c>
      <c r="S924" s="59">
        <v>3.1479452054794521</v>
      </c>
      <c r="T924" s="59">
        <v>28.81917808219178</v>
      </c>
      <c r="U924" s="12">
        <v>2</v>
      </c>
      <c r="V924" s="12">
        <v>0</v>
      </c>
      <c r="W924" s="12">
        <v>3</v>
      </c>
      <c r="X924" s="12">
        <v>2</v>
      </c>
      <c r="Y924" s="12">
        <v>2</v>
      </c>
      <c r="Z924" s="58">
        <v>322445.59515962028</v>
      </c>
      <c r="AA924" s="58">
        <v>13699000</v>
      </c>
      <c r="AB924" s="58">
        <v>1660000</v>
      </c>
      <c r="AC924" s="58" t="s">
        <v>0</v>
      </c>
    </row>
    <row r="925" spans="1:29" x14ac:dyDescent="0.3">
      <c r="A925" s="57">
        <v>26284460</v>
      </c>
      <c r="B925" s="12" t="s">
        <v>2371</v>
      </c>
      <c r="C925" s="58" t="s">
        <v>105</v>
      </c>
      <c r="D925" s="58" t="s">
        <v>30</v>
      </c>
      <c r="E925" s="58">
        <v>765815</v>
      </c>
      <c r="F925" s="58">
        <v>6429591</v>
      </c>
      <c r="G925" s="58">
        <f>+IF(F925&gt;K925+100000,F925-K925,0)</f>
        <v>5173110</v>
      </c>
      <c r="H925" s="58">
        <v>217854</v>
      </c>
      <c r="I925" s="58">
        <v>0</v>
      </c>
      <c r="J925" s="58">
        <v>2900000</v>
      </c>
      <c r="K925" s="58">
        <v>1256481</v>
      </c>
      <c r="L925" s="12" t="s">
        <v>87</v>
      </c>
      <c r="M925" s="12" t="s">
        <v>89</v>
      </c>
      <c r="N925" s="12" t="s">
        <v>10</v>
      </c>
      <c r="O925" s="12">
        <v>4</v>
      </c>
      <c r="P925" s="12">
        <v>0</v>
      </c>
      <c r="Q925" s="12">
        <v>0</v>
      </c>
      <c r="R925" s="12">
        <v>76520</v>
      </c>
      <c r="S925" s="59">
        <v>1.9698630136986301</v>
      </c>
      <c r="T925" s="59">
        <v>56.61917808219178</v>
      </c>
      <c r="U925" s="12">
        <v>1</v>
      </c>
      <c r="V925" s="12">
        <v>4</v>
      </c>
      <c r="W925" s="12">
        <v>1</v>
      </c>
      <c r="X925" s="12">
        <v>3</v>
      </c>
      <c r="Y925" s="12">
        <v>3</v>
      </c>
      <c r="Z925" s="58">
        <v>330892.67723261809</v>
      </c>
      <c r="AA925" s="58">
        <v>13787000</v>
      </c>
      <c r="AB925" s="58">
        <v>12362000</v>
      </c>
      <c r="AC925" s="58" t="s">
        <v>0</v>
      </c>
    </row>
    <row r="926" spans="1:29" x14ac:dyDescent="0.3">
      <c r="A926" s="57">
        <v>2048408468</v>
      </c>
      <c r="B926" s="12" t="s">
        <v>2325</v>
      </c>
      <c r="C926" s="58" t="s">
        <v>105</v>
      </c>
      <c r="D926" s="58" t="s">
        <v>114</v>
      </c>
      <c r="E926" s="58"/>
      <c r="F926" s="58">
        <v>2266671</v>
      </c>
      <c r="G926" s="58">
        <f>+IF(F926&gt;K926+100000,F926-K926,0)</f>
        <v>1046051</v>
      </c>
      <c r="H926" s="58">
        <v>111852</v>
      </c>
      <c r="I926" s="58">
        <v>0</v>
      </c>
      <c r="J926" s="58">
        <v>0</v>
      </c>
      <c r="K926" s="58">
        <v>1220620</v>
      </c>
      <c r="L926" s="12" t="s">
        <v>88</v>
      </c>
      <c r="M926" s="12" t="s">
        <v>89</v>
      </c>
      <c r="N926" s="12" t="s">
        <v>10</v>
      </c>
      <c r="O926" s="12">
        <v>4</v>
      </c>
      <c r="P926" s="12">
        <v>0</v>
      </c>
      <c r="Q926" s="12">
        <v>0</v>
      </c>
      <c r="R926" s="12">
        <v>13001</v>
      </c>
      <c r="S926" s="59">
        <v>2.8602739726027395</v>
      </c>
      <c r="T926" s="59">
        <v>33.739726027397261</v>
      </c>
      <c r="U926" s="12">
        <v>2</v>
      </c>
      <c r="V926" s="12">
        <v>2</v>
      </c>
      <c r="W926" s="12">
        <v>3</v>
      </c>
      <c r="X926" s="12">
        <v>2</v>
      </c>
      <c r="Y926" s="12">
        <v>3</v>
      </c>
      <c r="Z926" s="58">
        <v>332532.24844159663</v>
      </c>
      <c r="AA926" s="58">
        <v>14949000</v>
      </c>
      <c r="AB926" s="58">
        <v>14949000</v>
      </c>
      <c r="AC926" s="58" t="s">
        <v>0</v>
      </c>
    </row>
    <row r="927" spans="1:29" x14ac:dyDescent="0.3">
      <c r="A927" s="57">
        <v>82408020</v>
      </c>
      <c r="B927" s="12" t="s">
        <v>3202</v>
      </c>
      <c r="C927" s="58" t="s">
        <v>105</v>
      </c>
      <c r="D927" s="58" t="s">
        <v>115</v>
      </c>
      <c r="E927" s="58"/>
      <c r="F927" s="58">
        <v>5946352</v>
      </c>
      <c r="G927" s="58">
        <f>+IF(F927&gt;K927+100000,F927-K927,0)</f>
        <v>3757532</v>
      </c>
      <c r="H927" s="58">
        <v>207012</v>
      </c>
      <c r="I927" s="58">
        <v>0</v>
      </c>
      <c r="J927" s="58">
        <v>1750000</v>
      </c>
      <c r="K927" s="58">
        <v>2188820</v>
      </c>
      <c r="L927" s="12" t="s">
        <v>87</v>
      </c>
      <c r="M927" s="12" t="s">
        <v>89</v>
      </c>
      <c r="N927" s="12" t="s">
        <v>10</v>
      </c>
      <c r="O927" s="12">
        <v>4</v>
      </c>
      <c r="P927" s="12">
        <v>0</v>
      </c>
      <c r="Q927" s="12">
        <v>0</v>
      </c>
      <c r="R927" s="12">
        <v>8558</v>
      </c>
      <c r="S927" s="59">
        <v>5.7945205479452051</v>
      </c>
      <c r="T927" s="59">
        <v>41.613698630136987</v>
      </c>
      <c r="U927" s="12">
        <v>1</v>
      </c>
      <c r="V927" s="12">
        <v>2</v>
      </c>
      <c r="W927" s="12">
        <v>1</v>
      </c>
      <c r="X927" s="12">
        <v>2</v>
      </c>
      <c r="Y927" s="12">
        <v>3</v>
      </c>
      <c r="Z927" s="58">
        <v>336618.51956103311</v>
      </c>
      <c r="AA927" s="58">
        <v>13813000</v>
      </c>
      <c r="AB927" s="58">
        <v>5611000</v>
      </c>
      <c r="AC927" s="58" t="s">
        <v>1</v>
      </c>
    </row>
    <row r="928" spans="1:29" x14ac:dyDescent="0.3">
      <c r="A928" s="57">
        <v>2044022620</v>
      </c>
      <c r="B928" s="12" t="s">
        <v>3255</v>
      </c>
      <c r="C928" s="58" t="s">
        <v>105</v>
      </c>
      <c r="D928" s="58" t="s">
        <v>115</v>
      </c>
      <c r="E928" s="58"/>
      <c r="F928" s="58">
        <v>5233588</v>
      </c>
      <c r="G928" s="58">
        <f>+IF(F928&gt;K928+100000,F928-K928,0)</f>
        <v>2961328</v>
      </c>
      <c r="H928" s="58">
        <v>130243</v>
      </c>
      <c r="I928" s="58">
        <v>0</v>
      </c>
      <c r="J928" s="58">
        <v>3136000</v>
      </c>
      <c r="K928" s="58">
        <v>2272260</v>
      </c>
      <c r="L928" s="12" t="s">
        <v>87</v>
      </c>
      <c r="M928" s="12" t="s">
        <v>89</v>
      </c>
      <c r="N928" s="12" t="s">
        <v>10</v>
      </c>
      <c r="O928" s="12">
        <v>4</v>
      </c>
      <c r="P928" s="12">
        <v>0</v>
      </c>
      <c r="Q928" s="12">
        <v>0</v>
      </c>
      <c r="R928" s="12">
        <v>13052</v>
      </c>
      <c r="S928" s="59">
        <v>6.0465753424657533</v>
      </c>
      <c r="T928" s="59">
        <v>34.142465753424659</v>
      </c>
      <c r="U928" s="12">
        <v>1</v>
      </c>
      <c r="V928" s="12">
        <v>2</v>
      </c>
      <c r="W928" s="12">
        <v>1</v>
      </c>
      <c r="X928" s="12">
        <v>3</v>
      </c>
      <c r="Y928" s="12">
        <v>2</v>
      </c>
      <c r="Z928" s="58">
        <v>341741.51911703811</v>
      </c>
      <c r="AA928" s="58">
        <v>13553000</v>
      </c>
      <c r="AB928" s="58">
        <v>0</v>
      </c>
      <c r="AC928" s="58" t="s">
        <v>10</v>
      </c>
    </row>
    <row r="929" spans="1:29" x14ac:dyDescent="0.3">
      <c r="A929" s="57">
        <v>22060802</v>
      </c>
      <c r="B929" s="12" t="s">
        <v>3072</v>
      </c>
      <c r="C929" s="58" t="s">
        <v>105</v>
      </c>
      <c r="D929" s="58" t="s">
        <v>115</v>
      </c>
      <c r="E929" s="58"/>
      <c r="F929" s="58">
        <v>5949808</v>
      </c>
      <c r="G929" s="58">
        <f>+IF(F929&gt;K929+100000,F929-K929,0)</f>
        <v>3967548</v>
      </c>
      <c r="H929" s="58">
        <v>310832</v>
      </c>
      <c r="I929" s="58">
        <v>0</v>
      </c>
      <c r="J929" s="58">
        <v>1538152</v>
      </c>
      <c r="K929" s="58">
        <v>1982260</v>
      </c>
      <c r="L929" s="12" t="s">
        <v>87</v>
      </c>
      <c r="M929" s="12" t="s">
        <v>89</v>
      </c>
      <c r="N929" s="12" t="s">
        <v>10</v>
      </c>
      <c r="O929" s="12">
        <v>4</v>
      </c>
      <c r="P929" s="12">
        <v>0</v>
      </c>
      <c r="Q929" s="12">
        <v>0</v>
      </c>
      <c r="R929" s="12">
        <v>68081</v>
      </c>
      <c r="S929" s="59">
        <v>6.3835616438356162</v>
      </c>
      <c r="T929" s="59">
        <v>36.504109589041093</v>
      </c>
      <c r="U929" s="12">
        <v>2</v>
      </c>
      <c r="V929" s="12">
        <v>2</v>
      </c>
      <c r="W929" s="12">
        <v>1</v>
      </c>
      <c r="X929" s="12">
        <v>2</v>
      </c>
      <c r="Y929" s="12">
        <v>4</v>
      </c>
      <c r="Z929" s="58">
        <v>345752.49415707414</v>
      </c>
      <c r="AA929" s="58">
        <v>12978000</v>
      </c>
      <c r="AB929" s="58">
        <v>0</v>
      </c>
      <c r="AC929" s="58" t="s">
        <v>10</v>
      </c>
    </row>
    <row r="930" spans="1:29" x14ac:dyDescent="0.3">
      <c r="A930" s="57">
        <v>82202680</v>
      </c>
      <c r="B930" s="12" t="s">
        <v>4214</v>
      </c>
      <c r="C930" s="58" t="s">
        <v>105</v>
      </c>
      <c r="D930" s="58" t="s">
        <v>115</v>
      </c>
      <c r="E930" s="58">
        <v>531066</v>
      </c>
      <c r="F930" s="58">
        <v>8715711</v>
      </c>
      <c r="G930" s="58">
        <f>+IF(F930&gt;K930+100000,F930-K930,0)</f>
        <v>2146326</v>
      </c>
      <c r="H930" s="58">
        <v>349875</v>
      </c>
      <c r="I930" s="58">
        <v>0</v>
      </c>
      <c r="J930" s="58">
        <v>0</v>
      </c>
      <c r="K930" s="58">
        <v>6569385</v>
      </c>
      <c r="L930" s="12" t="s">
        <v>88</v>
      </c>
      <c r="M930" s="12" t="s">
        <v>89</v>
      </c>
      <c r="N930" s="12" t="s">
        <v>10</v>
      </c>
      <c r="O930" s="12">
        <v>4</v>
      </c>
      <c r="P930" s="12">
        <v>0</v>
      </c>
      <c r="Q930" s="12">
        <v>0</v>
      </c>
      <c r="R930" s="12">
        <v>8001</v>
      </c>
      <c r="S930" s="59">
        <v>14.175342465753424</v>
      </c>
      <c r="T930" s="59">
        <v>37.56986301369863</v>
      </c>
      <c r="U930" s="12">
        <v>1</v>
      </c>
      <c r="V930" s="12">
        <v>4</v>
      </c>
      <c r="W930" s="12">
        <v>2</v>
      </c>
      <c r="X930" s="12">
        <v>3</v>
      </c>
      <c r="Y930" s="12">
        <v>3</v>
      </c>
      <c r="Z930" s="58">
        <v>346034.628186332</v>
      </c>
      <c r="AA930" s="58">
        <v>15556000</v>
      </c>
      <c r="AB930" s="58">
        <v>0</v>
      </c>
      <c r="AC930" s="58" t="s">
        <v>10</v>
      </c>
    </row>
    <row r="931" spans="1:29" x14ac:dyDescent="0.3">
      <c r="A931" s="57">
        <v>2244260006</v>
      </c>
      <c r="B931" s="12" t="s">
        <v>3969</v>
      </c>
      <c r="C931" s="58" t="s">
        <v>105</v>
      </c>
      <c r="D931" s="58" t="s">
        <v>115</v>
      </c>
      <c r="E931" s="58"/>
      <c r="F931" s="58">
        <v>7082230</v>
      </c>
      <c r="G931" s="58">
        <f>+IF(F931&gt;K931+100000,F931-K931,0)</f>
        <v>2807713</v>
      </c>
      <c r="H931" s="58">
        <v>210654</v>
      </c>
      <c r="I931" s="58">
        <v>0</v>
      </c>
      <c r="J931" s="58">
        <v>1600000</v>
      </c>
      <c r="K931" s="58">
        <v>4274517</v>
      </c>
      <c r="L931" s="12" t="s">
        <v>87</v>
      </c>
      <c r="M931" s="12" t="s">
        <v>89</v>
      </c>
      <c r="N931" s="12" t="s">
        <v>10</v>
      </c>
      <c r="O931" s="12">
        <v>4</v>
      </c>
      <c r="P931" s="12">
        <v>0</v>
      </c>
      <c r="Q931" s="12">
        <v>0</v>
      </c>
      <c r="R931" s="12">
        <v>76130</v>
      </c>
      <c r="S931" s="59">
        <v>7.7972602739726025</v>
      </c>
      <c r="T931" s="59">
        <v>29.323287671232876</v>
      </c>
      <c r="U931" s="12">
        <v>2</v>
      </c>
      <c r="V931" s="12">
        <v>3</v>
      </c>
      <c r="W931" s="12">
        <v>3</v>
      </c>
      <c r="X931" s="12">
        <v>3</v>
      </c>
      <c r="Y931" s="12">
        <v>2</v>
      </c>
      <c r="Z931" s="58">
        <v>351798.41162348352</v>
      </c>
      <c r="AA931" s="58">
        <v>10101000</v>
      </c>
      <c r="AB931" s="58">
        <v>0</v>
      </c>
      <c r="AC931" s="58" t="s">
        <v>10</v>
      </c>
    </row>
    <row r="932" spans="1:29" x14ac:dyDescent="0.3">
      <c r="A932" s="57">
        <v>2224622286</v>
      </c>
      <c r="B932" s="12" t="s">
        <v>2771</v>
      </c>
      <c r="C932" s="58" t="s">
        <v>105</v>
      </c>
      <c r="D932" s="58" t="s">
        <v>115</v>
      </c>
      <c r="E932" s="58">
        <v>376580</v>
      </c>
      <c r="F932" s="58">
        <v>3647838</v>
      </c>
      <c r="G932" s="58">
        <f>+IF(F932&gt;K932+100000,F932-K932,0)</f>
        <v>2096209</v>
      </c>
      <c r="H932" s="58">
        <v>142213</v>
      </c>
      <c r="I932" s="58">
        <v>0</v>
      </c>
      <c r="J932" s="58">
        <v>1540000</v>
      </c>
      <c r="K932" s="58">
        <v>1551629</v>
      </c>
      <c r="L932" s="12" t="s">
        <v>87</v>
      </c>
      <c r="M932" s="12" t="s">
        <v>89</v>
      </c>
      <c r="N932" s="12" t="s">
        <v>10</v>
      </c>
      <c r="O932" s="12">
        <v>4</v>
      </c>
      <c r="P932" s="12">
        <v>0</v>
      </c>
      <c r="Q932" s="12">
        <v>0</v>
      </c>
      <c r="R932" s="12">
        <v>76130</v>
      </c>
      <c r="S932" s="59">
        <v>2.5616438356164384</v>
      </c>
      <c r="T932" s="59">
        <v>37.972602739726028</v>
      </c>
      <c r="U932" s="12">
        <v>1</v>
      </c>
      <c r="V932" s="12">
        <v>2</v>
      </c>
      <c r="W932" s="12">
        <v>2</v>
      </c>
      <c r="X932" s="12">
        <v>3</v>
      </c>
      <c r="Y932" s="12">
        <v>3</v>
      </c>
      <c r="Z932" s="58">
        <v>354204.57200406486</v>
      </c>
      <c r="AA932" s="58">
        <v>14961000</v>
      </c>
      <c r="AB932" s="58">
        <v>12067000</v>
      </c>
      <c r="AC932" s="58" t="s">
        <v>0</v>
      </c>
    </row>
    <row r="933" spans="1:29" x14ac:dyDescent="0.3">
      <c r="A933" s="57">
        <v>2224622220</v>
      </c>
      <c r="B933" s="12" t="s">
        <v>2646</v>
      </c>
      <c r="C933" s="58" t="s">
        <v>105</v>
      </c>
      <c r="D933" s="58" t="s">
        <v>115</v>
      </c>
      <c r="E933" s="58">
        <v>108997</v>
      </c>
      <c r="F933" s="58">
        <v>4220696</v>
      </c>
      <c r="G933" s="58">
        <f>+IF(F933&gt;K933+100000,F933-K933,0)</f>
        <v>2798432</v>
      </c>
      <c r="H933" s="58">
        <v>219573</v>
      </c>
      <c r="I933" s="58">
        <v>0</v>
      </c>
      <c r="J933" s="58">
        <v>3763331</v>
      </c>
      <c r="K933" s="58">
        <v>1422264</v>
      </c>
      <c r="L933" s="12" t="s">
        <v>87</v>
      </c>
      <c r="M933" s="12" t="s">
        <v>89</v>
      </c>
      <c r="N933" s="12" t="s">
        <v>10</v>
      </c>
      <c r="O933" s="12">
        <v>4</v>
      </c>
      <c r="P933" s="12">
        <v>0</v>
      </c>
      <c r="Q933" s="12">
        <v>0</v>
      </c>
      <c r="R933" s="12">
        <v>76130</v>
      </c>
      <c r="S933" s="59">
        <v>4.7945205479452051</v>
      </c>
      <c r="T933" s="59">
        <v>31.295890410958904</v>
      </c>
      <c r="U933" s="12">
        <v>1</v>
      </c>
      <c r="V933" s="12">
        <v>0</v>
      </c>
      <c r="W933" s="12">
        <v>1</v>
      </c>
      <c r="X933" s="12">
        <v>2</v>
      </c>
      <c r="Y933" s="12">
        <v>1</v>
      </c>
      <c r="Z933" s="58">
        <v>357204.4056100974</v>
      </c>
      <c r="AA933" s="58">
        <v>35218000</v>
      </c>
      <c r="AB933" s="58">
        <v>0</v>
      </c>
      <c r="AC933" s="58" t="s">
        <v>10</v>
      </c>
    </row>
    <row r="934" spans="1:29" x14ac:dyDescent="0.3">
      <c r="A934" s="57">
        <v>2044006422</v>
      </c>
      <c r="B934" s="12" t="s">
        <v>3308</v>
      </c>
      <c r="C934" s="58" t="s">
        <v>105</v>
      </c>
      <c r="D934" s="58" t="s">
        <v>115</v>
      </c>
      <c r="E934" s="58">
        <v>613000</v>
      </c>
      <c r="F934" s="58">
        <v>5161472</v>
      </c>
      <c r="G934" s="58">
        <f>+IF(F934&gt;K934+100000,F934-K934,0)</f>
        <v>2817543</v>
      </c>
      <c r="H934" s="58">
        <v>238207</v>
      </c>
      <c r="I934" s="58">
        <v>0</v>
      </c>
      <c r="J934" s="58">
        <v>3315464</v>
      </c>
      <c r="K934" s="58">
        <v>2343929</v>
      </c>
      <c r="L934" s="12" t="s">
        <v>87</v>
      </c>
      <c r="M934" s="12" t="s">
        <v>89</v>
      </c>
      <c r="N934" s="12" t="s">
        <v>10</v>
      </c>
      <c r="O934" s="12">
        <v>4</v>
      </c>
      <c r="P934" s="12">
        <v>0</v>
      </c>
      <c r="Q934" s="12">
        <v>0</v>
      </c>
      <c r="R934" s="12">
        <v>13052</v>
      </c>
      <c r="S934" s="59">
        <v>3.3671232876712329</v>
      </c>
      <c r="T934" s="59">
        <v>35.983561643835614</v>
      </c>
      <c r="U934" s="12">
        <v>2</v>
      </c>
      <c r="V934" s="12">
        <v>1</v>
      </c>
      <c r="W934" s="12">
        <v>1</v>
      </c>
      <c r="X934" s="12">
        <v>3</v>
      </c>
      <c r="Y934" s="12">
        <v>1</v>
      </c>
      <c r="Z934" s="58">
        <v>357457.62674305437</v>
      </c>
      <c r="AA934" s="58">
        <v>14704000</v>
      </c>
      <c r="AB934" s="58">
        <v>0</v>
      </c>
      <c r="AC934" s="58" t="s">
        <v>10</v>
      </c>
    </row>
    <row r="935" spans="1:29" x14ac:dyDescent="0.3">
      <c r="A935" s="57">
        <v>62820002</v>
      </c>
      <c r="B935" s="12" t="s">
        <v>1332</v>
      </c>
      <c r="C935" s="58" t="s">
        <v>105</v>
      </c>
      <c r="D935" s="58" t="s">
        <v>114</v>
      </c>
      <c r="E935" s="58">
        <v>206167</v>
      </c>
      <c r="F935" s="58">
        <v>1711377</v>
      </c>
      <c r="G935" s="58">
        <f>+IF(F935&gt;K935+100000,F935-K935,0)</f>
        <v>1111756</v>
      </c>
      <c r="H935" s="58">
        <v>113823</v>
      </c>
      <c r="I935" s="58">
        <v>0</v>
      </c>
      <c r="J935" s="58">
        <v>0</v>
      </c>
      <c r="K935" s="58">
        <v>599621</v>
      </c>
      <c r="L935" s="12" t="s">
        <v>88</v>
      </c>
      <c r="M935" s="12" t="s">
        <v>89</v>
      </c>
      <c r="N935" s="12" t="s">
        <v>10</v>
      </c>
      <c r="O935" s="12">
        <v>4</v>
      </c>
      <c r="P935" s="12">
        <v>0</v>
      </c>
      <c r="Q935" s="12">
        <v>0</v>
      </c>
      <c r="R935" s="12">
        <v>11001</v>
      </c>
      <c r="S935" s="59">
        <v>0.90136986301369859</v>
      </c>
      <c r="T935" s="59">
        <v>40.106849315068494</v>
      </c>
      <c r="U935" s="12">
        <v>2</v>
      </c>
      <c r="V935" s="12">
        <v>2</v>
      </c>
      <c r="W935" s="12">
        <v>2</v>
      </c>
      <c r="X935" s="12">
        <v>3</v>
      </c>
      <c r="Y935" s="12">
        <v>1</v>
      </c>
      <c r="Z935" s="58">
        <v>358333.79882015585</v>
      </c>
      <c r="AA935" s="58">
        <v>18737000</v>
      </c>
      <c r="AB935" s="58">
        <v>0</v>
      </c>
      <c r="AC935" s="58" t="s">
        <v>10</v>
      </c>
    </row>
    <row r="936" spans="1:29" x14ac:dyDescent="0.3">
      <c r="A936" s="57">
        <v>20200646</v>
      </c>
      <c r="B936" s="12" t="s">
        <v>3353</v>
      </c>
      <c r="C936" s="58" t="s">
        <v>105</v>
      </c>
      <c r="D936" s="58" t="s">
        <v>115</v>
      </c>
      <c r="E936" s="58">
        <v>29830</v>
      </c>
      <c r="F936" s="58">
        <v>6358333</v>
      </c>
      <c r="G936" s="58">
        <f>+IF(F936&gt;K936+100000,F936-K936,0)</f>
        <v>3901532</v>
      </c>
      <c r="H936" s="58">
        <v>201262</v>
      </c>
      <c r="I936" s="58">
        <v>0</v>
      </c>
      <c r="J936" s="58">
        <v>4661308</v>
      </c>
      <c r="K936" s="58">
        <v>2456801</v>
      </c>
      <c r="L936" s="12" t="s">
        <v>87</v>
      </c>
      <c r="M936" s="12" t="s">
        <v>89</v>
      </c>
      <c r="N936" s="12" t="s">
        <v>10</v>
      </c>
      <c r="O936" s="12">
        <v>4</v>
      </c>
      <c r="P936" s="12">
        <v>0</v>
      </c>
      <c r="Q936" s="12">
        <v>0</v>
      </c>
      <c r="R936" s="12">
        <v>76001</v>
      </c>
      <c r="S936" s="59">
        <v>4.0630136986301366</v>
      </c>
      <c r="T936" s="59">
        <v>43.367123287671234</v>
      </c>
      <c r="U936" s="12">
        <v>2</v>
      </c>
      <c r="V936" s="12">
        <v>0</v>
      </c>
      <c r="W936" s="12">
        <v>1</v>
      </c>
      <c r="X936" s="12">
        <v>3</v>
      </c>
      <c r="Y936" s="12">
        <v>3</v>
      </c>
      <c r="Z936" s="58">
        <v>360167.09252516093</v>
      </c>
      <c r="AA936" s="58">
        <v>15853000</v>
      </c>
      <c r="AB936" s="58">
        <v>0</v>
      </c>
      <c r="AC936" s="58" t="s">
        <v>10</v>
      </c>
    </row>
    <row r="937" spans="1:29" x14ac:dyDescent="0.3">
      <c r="A937" s="57">
        <v>2022446046</v>
      </c>
      <c r="B937" s="12" t="s">
        <v>2046</v>
      </c>
      <c r="C937" s="58" t="s">
        <v>105</v>
      </c>
      <c r="D937" s="58" t="s">
        <v>115</v>
      </c>
      <c r="E937" s="58"/>
      <c r="F937" s="58">
        <v>3465448</v>
      </c>
      <c r="G937" s="58">
        <f>+IF(F937&gt;K937+100000,F937-K937,0)</f>
        <v>2424828</v>
      </c>
      <c r="H937" s="58">
        <v>135102</v>
      </c>
      <c r="I937" s="58">
        <v>0</v>
      </c>
      <c r="J937" s="58">
        <v>2925757</v>
      </c>
      <c r="K937" s="58">
        <v>1040620</v>
      </c>
      <c r="L937" s="12" t="s">
        <v>87</v>
      </c>
      <c r="M937" s="12" t="s">
        <v>89</v>
      </c>
      <c r="N937" s="12" t="s">
        <v>10</v>
      </c>
      <c r="O937" s="12">
        <v>4</v>
      </c>
      <c r="P937" s="12">
        <v>0</v>
      </c>
      <c r="Q937" s="12">
        <v>0</v>
      </c>
      <c r="R937" s="12">
        <v>11001</v>
      </c>
      <c r="S937" s="59">
        <v>2.2821917808219179</v>
      </c>
      <c r="T937" s="59">
        <v>34.219178082191782</v>
      </c>
      <c r="U937" s="12">
        <v>2</v>
      </c>
      <c r="V937" s="12">
        <v>2</v>
      </c>
      <c r="W937" s="12">
        <v>2</v>
      </c>
      <c r="X937" s="12">
        <v>2</v>
      </c>
      <c r="Y937" s="12">
        <v>3</v>
      </c>
      <c r="Z937" s="58">
        <v>361059.94245753641</v>
      </c>
      <c r="AA937" s="58">
        <v>9203000</v>
      </c>
      <c r="AB937" s="58">
        <v>0</v>
      </c>
      <c r="AC937" s="58" t="s">
        <v>10</v>
      </c>
    </row>
    <row r="938" spans="1:29" x14ac:dyDescent="0.3">
      <c r="A938" s="57">
        <v>80084022</v>
      </c>
      <c r="B938" s="12" t="s">
        <v>3559</v>
      </c>
      <c r="C938" s="58" t="s">
        <v>105</v>
      </c>
      <c r="D938" s="58" t="s">
        <v>115</v>
      </c>
      <c r="E938" s="58">
        <v>2531</v>
      </c>
      <c r="F938" s="58">
        <v>6820113</v>
      </c>
      <c r="G938" s="58">
        <f>+IF(F938&gt;K938+100000,F938-K938,0)</f>
        <v>3862604</v>
      </c>
      <c r="H938" s="58">
        <v>151709</v>
      </c>
      <c r="I938" s="58">
        <v>0</v>
      </c>
      <c r="J938" s="58">
        <v>5170000</v>
      </c>
      <c r="K938" s="58">
        <v>2957509</v>
      </c>
      <c r="L938" s="12" t="s">
        <v>87</v>
      </c>
      <c r="M938" s="12" t="s">
        <v>89</v>
      </c>
      <c r="N938" s="12" t="s">
        <v>10</v>
      </c>
      <c r="O938" s="12">
        <v>4</v>
      </c>
      <c r="P938" s="12">
        <v>0</v>
      </c>
      <c r="Q938" s="12">
        <v>0</v>
      </c>
      <c r="R938" s="12">
        <v>76130</v>
      </c>
      <c r="S938" s="59">
        <v>5.3041095890410963</v>
      </c>
      <c r="T938" s="59">
        <v>42.701369863013696</v>
      </c>
      <c r="U938" s="12">
        <v>1</v>
      </c>
      <c r="V938" s="12">
        <v>2</v>
      </c>
      <c r="W938" s="12">
        <v>2</v>
      </c>
      <c r="X938" s="12">
        <v>2</v>
      </c>
      <c r="Y938" s="12">
        <v>3</v>
      </c>
      <c r="Z938" s="58">
        <v>362468.4491818971</v>
      </c>
      <c r="AA938" s="58">
        <v>35737000</v>
      </c>
      <c r="AB938" s="58">
        <v>0</v>
      </c>
      <c r="AC938" s="58" t="s">
        <v>10</v>
      </c>
    </row>
    <row r="939" spans="1:29" x14ac:dyDescent="0.3">
      <c r="A939" s="57">
        <v>2062446640</v>
      </c>
      <c r="B939" s="12" t="s">
        <v>3228</v>
      </c>
      <c r="C939" s="58" t="s">
        <v>105</v>
      </c>
      <c r="D939" s="58" t="s">
        <v>114</v>
      </c>
      <c r="E939" s="58"/>
      <c r="F939" s="58">
        <v>4129414</v>
      </c>
      <c r="G939" s="58">
        <f>+IF(F939&gt;K939+100000,F939-K939,0)</f>
        <v>1897985</v>
      </c>
      <c r="H939" s="58">
        <v>143758</v>
      </c>
      <c r="I939" s="58">
        <v>0</v>
      </c>
      <c r="J939" s="58">
        <v>3585000</v>
      </c>
      <c r="K939" s="58">
        <v>2231429</v>
      </c>
      <c r="L939" s="12" t="s">
        <v>87</v>
      </c>
      <c r="M939" s="12" t="s">
        <v>89</v>
      </c>
      <c r="N939" s="12" t="s">
        <v>10</v>
      </c>
      <c r="O939" s="12">
        <v>4</v>
      </c>
      <c r="P939" s="12">
        <v>0</v>
      </c>
      <c r="Q939" s="12">
        <v>0</v>
      </c>
      <c r="R939" s="12">
        <v>13838</v>
      </c>
      <c r="S939" s="59">
        <v>4.6575342465753424</v>
      </c>
      <c r="T939" s="59">
        <v>32.046575342465751</v>
      </c>
      <c r="U939" s="12">
        <v>1</v>
      </c>
      <c r="V939" s="12">
        <v>2</v>
      </c>
      <c r="W939" s="12">
        <v>1</v>
      </c>
      <c r="X939" s="12">
        <v>3</v>
      </c>
      <c r="Y939" s="12">
        <v>1</v>
      </c>
      <c r="Z939" s="58">
        <v>363794.93538072269</v>
      </c>
      <c r="AA939" s="58">
        <v>15315000</v>
      </c>
      <c r="AB939" s="58">
        <v>0</v>
      </c>
      <c r="AC939" s="58" t="s">
        <v>10</v>
      </c>
    </row>
    <row r="940" spans="1:29" x14ac:dyDescent="0.3">
      <c r="A940" s="57">
        <v>2622846</v>
      </c>
      <c r="B940" s="12" t="s">
        <v>2893</v>
      </c>
      <c r="C940" s="58" t="s">
        <v>105</v>
      </c>
      <c r="D940" s="58" t="s">
        <v>114</v>
      </c>
      <c r="E940" s="58"/>
      <c r="F940" s="58">
        <v>3303526</v>
      </c>
      <c r="G940" s="58">
        <f>+IF(F940&gt;K940+100000,F940-K940,0)</f>
        <v>1589906</v>
      </c>
      <c r="H940" s="58">
        <v>115007</v>
      </c>
      <c r="I940" s="58">
        <v>0</v>
      </c>
      <c r="J940" s="58">
        <v>0</v>
      </c>
      <c r="K940" s="58">
        <v>1713620</v>
      </c>
      <c r="L940" s="12" t="s">
        <v>88</v>
      </c>
      <c r="M940" s="12" t="s">
        <v>89</v>
      </c>
      <c r="N940" s="12" t="s">
        <v>10</v>
      </c>
      <c r="O940" s="12">
        <v>4</v>
      </c>
      <c r="P940" s="12">
        <v>0</v>
      </c>
      <c r="Q940" s="12">
        <v>0</v>
      </c>
      <c r="R940" s="12">
        <v>68406</v>
      </c>
      <c r="S940" s="59">
        <v>4.4904109589041097</v>
      </c>
      <c r="T940" s="59">
        <v>39.164383561643838</v>
      </c>
      <c r="U940" s="12">
        <v>1</v>
      </c>
      <c r="V940" s="12">
        <v>2</v>
      </c>
      <c r="W940" s="12">
        <v>2</v>
      </c>
      <c r="X940" s="12">
        <v>3</v>
      </c>
      <c r="Y940" s="12">
        <v>3</v>
      </c>
      <c r="Z940" s="58">
        <v>369102.12043557508</v>
      </c>
      <c r="AA940" s="58">
        <v>16593000</v>
      </c>
      <c r="AB940" s="58">
        <v>16593000</v>
      </c>
      <c r="AC940" s="58" t="s">
        <v>0</v>
      </c>
    </row>
    <row r="941" spans="1:29" x14ac:dyDescent="0.3">
      <c r="A941" s="57">
        <v>64466802</v>
      </c>
      <c r="B941" s="12" t="s">
        <v>2660</v>
      </c>
      <c r="C941" s="58" t="s">
        <v>105</v>
      </c>
      <c r="D941" s="58" t="s">
        <v>30</v>
      </c>
      <c r="E941" s="58"/>
      <c r="F941" s="58">
        <v>7287892</v>
      </c>
      <c r="G941" s="58">
        <f>+IF(F941&gt;K941+100000,F941-K941,0)</f>
        <v>5851772</v>
      </c>
      <c r="H941" s="58">
        <v>295209</v>
      </c>
      <c r="I941" s="58">
        <v>0</v>
      </c>
      <c r="J941" s="58">
        <v>5000000</v>
      </c>
      <c r="K941" s="58">
        <v>1436120</v>
      </c>
      <c r="L941" s="12" t="s">
        <v>87</v>
      </c>
      <c r="M941" s="12" t="s">
        <v>89</v>
      </c>
      <c r="N941" s="12" t="s">
        <v>10</v>
      </c>
      <c r="O941" s="12">
        <v>4</v>
      </c>
      <c r="P941" s="12">
        <v>0</v>
      </c>
      <c r="Q941" s="12">
        <v>0</v>
      </c>
      <c r="R941" s="12">
        <v>68001</v>
      </c>
      <c r="S941" s="59">
        <v>2.9479452054794519</v>
      </c>
      <c r="T941" s="59">
        <v>51.868493150684934</v>
      </c>
      <c r="U941" s="12">
        <v>2</v>
      </c>
      <c r="V941" s="12">
        <v>0</v>
      </c>
      <c r="W941" s="12">
        <v>3</v>
      </c>
      <c r="X941" s="12">
        <v>2</v>
      </c>
      <c r="Y941" s="12">
        <v>4</v>
      </c>
      <c r="Z941" s="58">
        <v>369404.89996615861</v>
      </c>
      <c r="AA941" s="58">
        <v>14359000</v>
      </c>
      <c r="AB941" s="58">
        <v>0</v>
      </c>
      <c r="AC941" s="58" t="s">
        <v>10</v>
      </c>
    </row>
    <row r="942" spans="1:29" x14ac:dyDescent="0.3">
      <c r="A942" s="57">
        <v>2224628082</v>
      </c>
      <c r="B942" s="12" t="s">
        <v>3493</v>
      </c>
      <c r="C942" s="58" t="s">
        <v>105</v>
      </c>
      <c r="D942" s="58" t="s">
        <v>115</v>
      </c>
      <c r="E942" s="58">
        <v>37704</v>
      </c>
      <c r="F942" s="58">
        <v>7230032</v>
      </c>
      <c r="G942" s="58">
        <f>+IF(F942&gt;K942+100000,F942-K942,0)</f>
        <v>4428953</v>
      </c>
      <c r="H942" s="58">
        <v>385939</v>
      </c>
      <c r="I942" s="58">
        <v>0</v>
      </c>
      <c r="J942" s="58">
        <v>2360000</v>
      </c>
      <c r="K942" s="58">
        <v>2801079</v>
      </c>
      <c r="L942" s="12" t="s">
        <v>87</v>
      </c>
      <c r="M942" s="12" t="s">
        <v>89</v>
      </c>
      <c r="N942" s="12" t="s">
        <v>10</v>
      </c>
      <c r="O942" s="12">
        <v>4</v>
      </c>
      <c r="P942" s="12">
        <v>0</v>
      </c>
      <c r="Q942" s="12">
        <v>0</v>
      </c>
      <c r="R942" s="12">
        <v>76130</v>
      </c>
      <c r="S942" s="59">
        <v>4.904109589041096</v>
      </c>
      <c r="T942" s="59">
        <v>33.468493150684928</v>
      </c>
      <c r="U942" s="12">
        <v>1</v>
      </c>
      <c r="V942" s="12">
        <v>0</v>
      </c>
      <c r="W942" s="12">
        <v>1</v>
      </c>
      <c r="X942" s="12">
        <v>2</v>
      </c>
      <c r="Y942" s="12">
        <v>1</v>
      </c>
      <c r="Z942" s="58">
        <v>372204.9144698442</v>
      </c>
      <c r="AA942" s="58">
        <v>36261000</v>
      </c>
      <c r="AB942" s="58">
        <v>0</v>
      </c>
      <c r="AC942" s="58" t="s">
        <v>10</v>
      </c>
    </row>
    <row r="943" spans="1:29" x14ac:dyDescent="0.3">
      <c r="A943" s="57">
        <v>4842820</v>
      </c>
      <c r="B943" s="12" t="s">
        <v>3494</v>
      </c>
      <c r="C943" s="58" t="s">
        <v>105</v>
      </c>
      <c r="D943" s="58" t="s">
        <v>116</v>
      </c>
      <c r="E943" s="58">
        <v>1330333</v>
      </c>
      <c r="F943" s="58">
        <v>34695367</v>
      </c>
      <c r="G943" s="58">
        <f>+IF(F943&gt;K943+100000,F943-K943,0)</f>
        <v>31893107</v>
      </c>
      <c r="H943" s="58">
        <v>800434</v>
      </c>
      <c r="I943" s="58">
        <v>0</v>
      </c>
      <c r="J943" s="58">
        <v>17988845</v>
      </c>
      <c r="K943" s="58">
        <v>2802260</v>
      </c>
      <c r="L943" s="12" t="s">
        <v>87</v>
      </c>
      <c r="M943" s="12" t="s">
        <v>89</v>
      </c>
      <c r="N943" s="12" t="s">
        <v>10</v>
      </c>
      <c r="O943" s="12">
        <v>4</v>
      </c>
      <c r="P943" s="12">
        <v>0</v>
      </c>
      <c r="Q943" s="12">
        <v>0</v>
      </c>
      <c r="R943" s="12">
        <v>13052</v>
      </c>
      <c r="S943" s="59">
        <v>6.0904109589041093</v>
      </c>
      <c r="T943" s="59">
        <v>38.010958904109586</v>
      </c>
      <c r="U943" s="12">
        <v>1</v>
      </c>
      <c r="V943" s="12">
        <v>3</v>
      </c>
      <c r="W943" s="12">
        <v>2</v>
      </c>
      <c r="X943" s="12">
        <v>4</v>
      </c>
      <c r="Y943" s="12">
        <v>3</v>
      </c>
      <c r="Z943" s="58">
        <v>373700.41118832218</v>
      </c>
      <c r="AA943" s="58">
        <v>12458000</v>
      </c>
      <c r="AB943" s="58">
        <v>0</v>
      </c>
      <c r="AC943" s="58" t="s">
        <v>10</v>
      </c>
    </row>
    <row r="944" spans="1:29" x14ac:dyDescent="0.3">
      <c r="A944" s="57">
        <v>828828</v>
      </c>
      <c r="B944" s="12" t="s">
        <v>164</v>
      </c>
      <c r="C944" s="58" t="s">
        <v>105</v>
      </c>
      <c r="D944" s="58" t="s">
        <v>118</v>
      </c>
      <c r="E944" s="58"/>
      <c r="F944" s="58">
        <v>1966175</v>
      </c>
      <c r="G944" s="58">
        <f>+IF(F944&gt;K944+100000,F944-K944,0)</f>
        <v>1966175</v>
      </c>
      <c r="H944" s="58">
        <v>149107</v>
      </c>
      <c r="I944" s="58">
        <v>19662</v>
      </c>
      <c r="J944" s="58">
        <v>0</v>
      </c>
      <c r="K944" s="58">
        <v>0</v>
      </c>
      <c r="L944" s="12" t="s">
        <v>88</v>
      </c>
      <c r="M944" s="12" t="s">
        <v>90</v>
      </c>
      <c r="N944" s="12" t="s">
        <v>17</v>
      </c>
      <c r="O944" s="12">
        <v>4</v>
      </c>
      <c r="P944" s="12">
        <v>60</v>
      </c>
      <c r="Q944" s="12">
        <v>999</v>
      </c>
      <c r="R944" s="12">
        <v>13052</v>
      </c>
      <c r="S944" s="59">
        <v>0.47123287671232877</v>
      </c>
      <c r="T944" s="59">
        <v>43.339726027397262</v>
      </c>
      <c r="U944" s="12">
        <v>1</v>
      </c>
      <c r="V944" s="12">
        <v>1</v>
      </c>
      <c r="W944" s="12">
        <v>1</v>
      </c>
      <c r="X944" s="12">
        <v>3</v>
      </c>
      <c r="Y944" s="12">
        <v>3</v>
      </c>
      <c r="Z944" s="58">
        <v>373978.21078230185</v>
      </c>
      <c r="AA944" s="58">
        <v>13028000</v>
      </c>
      <c r="AB944" s="58">
        <v>0</v>
      </c>
      <c r="AC944" s="58" t="s">
        <v>17</v>
      </c>
    </row>
    <row r="945" spans="1:29" x14ac:dyDescent="0.3">
      <c r="A945" s="57">
        <v>66020260</v>
      </c>
      <c r="B945" s="12" t="s">
        <v>3808</v>
      </c>
      <c r="C945" s="58" t="s">
        <v>105</v>
      </c>
      <c r="D945" s="58" t="s">
        <v>115</v>
      </c>
      <c r="E945" s="58">
        <v>35607</v>
      </c>
      <c r="F945" s="58">
        <v>7520805</v>
      </c>
      <c r="G945" s="58">
        <f>+IF(F945&gt;K945+100000,F945-K945,0)</f>
        <v>3964288</v>
      </c>
      <c r="H945" s="58">
        <v>379944</v>
      </c>
      <c r="I945" s="58">
        <v>0</v>
      </c>
      <c r="J945" s="58">
        <v>3091303</v>
      </c>
      <c r="K945" s="58">
        <v>3556517</v>
      </c>
      <c r="L945" s="12" t="s">
        <v>87</v>
      </c>
      <c r="M945" s="12" t="s">
        <v>89</v>
      </c>
      <c r="N945" s="12" t="s">
        <v>10</v>
      </c>
      <c r="O945" s="12">
        <v>4</v>
      </c>
      <c r="P945" s="12">
        <v>0</v>
      </c>
      <c r="Q945" s="12">
        <v>0</v>
      </c>
      <c r="R945" s="12">
        <v>76001</v>
      </c>
      <c r="S945" s="59">
        <v>7.5561643835616437</v>
      </c>
      <c r="T945" s="59">
        <v>48.150684931506852</v>
      </c>
      <c r="U945" s="12">
        <v>2</v>
      </c>
      <c r="V945" s="12">
        <v>2</v>
      </c>
      <c r="W945" s="12">
        <v>2</v>
      </c>
      <c r="X945" s="12">
        <v>2</v>
      </c>
      <c r="Y945" s="12">
        <v>1</v>
      </c>
      <c r="Z945" s="58">
        <v>379645.04943056841</v>
      </c>
      <c r="AA945" s="58">
        <v>14633000</v>
      </c>
      <c r="AB945" s="58">
        <v>0</v>
      </c>
      <c r="AC945" s="58" t="s">
        <v>10</v>
      </c>
    </row>
    <row r="946" spans="1:29" x14ac:dyDescent="0.3">
      <c r="A946" s="57">
        <v>44266406</v>
      </c>
      <c r="B946" s="12" t="s">
        <v>2510</v>
      </c>
      <c r="C946" s="58" t="s">
        <v>105</v>
      </c>
      <c r="D946" s="58" t="s">
        <v>115</v>
      </c>
      <c r="E946" s="58">
        <v>368900</v>
      </c>
      <c r="F946" s="58">
        <v>5458200</v>
      </c>
      <c r="G946" s="58">
        <f>+IF(F946&gt;K946+100000,F946-K946,0)</f>
        <v>4120490</v>
      </c>
      <c r="H946" s="58">
        <v>159282</v>
      </c>
      <c r="I946" s="58">
        <v>0</v>
      </c>
      <c r="J946" s="58">
        <v>3000000</v>
      </c>
      <c r="K946" s="58">
        <v>1337710</v>
      </c>
      <c r="L946" s="12" t="s">
        <v>87</v>
      </c>
      <c r="M946" s="12" t="s">
        <v>89</v>
      </c>
      <c r="N946" s="12" t="s">
        <v>10</v>
      </c>
      <c r="O946" s="12">
        <v>4</v>
      </c>
      <c r="P946" s="12">
        <v>0</v>
      </c>
      <c r="Q946" s="12">
        <v>0</v>
      </c>
      <c r="R946" s="12">
        <v>5001</v>
      </c>
      <c r="S946" s="59">
        <v>4.5013698630136982</v>
      </c>
      <c r="T946" s="59">
        <v>40.720547945205482</v>
      </c>
      <c r="U946" s="12">
        <v>2</v>
      </c>
      <c r="V946" s="12">
        <v>0</v>
      </c>
      <c r="W946" s="12">
        <v>1</v>
      </c>
      <c r="X946" s="12">
        <v>2</v>
      </c>
      <c r="Y946" s="12">
        <v>3</v>
      </c>
      <c r="Z946" s="58">
        <v>379846.18866738264</v>
      </c>
      <c r="AA946" s="58">
        <v>17076000</v>
      </c>
      <c r="AB946" s="58">
        <v>16279000</v>
      </c>
      <c r="AC946" s="58" t="s">
        <v>0</v>
      </c>
    </row>
    <row r="947" spans="1:29" x14ac:dyDescent="0.3">
      <c r="A947" s="57">
        <v>2062820668</v>
      </c>
      <c r="B947" s="12" t="s">
        <v>1309</v>
      </c>
      <c r="C947" s="58" t="s">
        <v>105</v>
      </c>
      <c r="D947" s="58" t="s">
        <v>115</v>
      </c>
      <c r="E947" s="58">
        <v>1140660</v>
      </c>
      <c r="F947" s="58">
        <v>4644809</v>
      </c>
      <c r="G947" s="58">
        <f>+IF(F947&gt;K947+100000,F947-K947,0)</f>
        <v>4055319</v>
      </c>
      <c r="H947" s="58">
        <v>201620</v>
      </c>
      <c r="I947" s="58">
        <v>0</v>
      </c>
      <c r="J947" s="58">
        <v>1200000</v>
      </c>
      <c r="K947" s="58">
        <v>589490</v>
      </c>
      <c r="L947" s="12" t="s">
        <v>87</v>
      </c>
      <c r="M947" s="12" t="s">
        <v>89</v>
      </c>
      <c r="N947" s="12" t="s">
        <v>10</v>
      </c>
      <c r="O947" s="12">
        <v>4</v>
      </c>
      <c r="P947" s="12">
        <v>0</v>
      </c>
      <c r="Q947" s="12">
        <v>0</v>
      </c>
      <c r="R947" s="12">
        <v>19001</v>
      </c>
      <c r="S947" s="59">
        <v>1.8356164383561644</v>
      </c>
      <c r="T947" s="59">
        <v>31.427397260273974</v>
      </c>
      <c r="U947" s="12">
        <v>1</v>
      </c>
      <c r="V947" s="12">
        <v>2</v>
      </c>
      <c r="W947" s="12">
        <v>1</v>
      </c>
      <c r="X947" s="12">
        <v>2</v>
      </c>
      <c r="Y947" s="12">
        <v>3</v>
      </c>
      <c r="Z947" s="58">
        <v>380128.81016725814</v>
      </c>
      <c r="AA947" s="58">
        <v>14279000</v>
      </c>
      <c r="AB947" s="58">
        <v>6799000</v>
      </c>
      <c r="AC947" s="58" t="s">
        <v>0</v>
      </c>
    </row>
    <row r="948" spans="1:29" x14ac:dyDescent="0.3">
      <c r="A948" s="57">
        <v>64666040</v>
      </c>
      <c r="B948" s="12" t="s">
        <v>3130</v>
      </c>
      <c r="C948" s="58" t="s">
        <v>105</v>
      </c>
      <c r="D948" s="58" t="s">
        <v>114</v>
      </c>
      <c r="E948" s="58"/>
      <c r="F948" s="58">
        <v>3736813</v>
      </c>
      <c r="G948" s="58">
        <f>+IF(F948&gt;K948+100000,F948-K948,0)</f>
        <v>1660408</v>
      </c>
      <c r="H948" s="58">
        <v>191154</v>
      </c>
      <c r="I948" s="58">
        <v>0</v>
      </c>
      <c r="J948" s="58">
        <v>2500000</v>
      </c>
      <c r="K948" s="58">
        <v>2076405</v>
      </c>
      <c r="L948" s="12" t="s">
        <v>87</v>
      </c>
      <c r="M948" s="12" t="s">
        <v>89</v>
      </c>
      <c r="N948" s="12" t="s">
        <v>10</v>
      </c>
      <c r="O948" s="12">
        <v>4</v>
      </c>
      <c r="P948" s="12">
        <v>0</v>
      </c>
      <c r="Q948" s="12">
        <v>0</v>
      </c>
      <c r="R948" s="12">
        <v>68276</v>
      </c>
      <c r="S948" s="59">
        <v>8.7589041095890412</v>
      </c>
      <c r="T948" s="59">
        <v>37.164383561643838</v>
      </c>
      <c r="U948" s="12">
        <v>2</v>
      </c>
      <c r="V948" s="12">
        <v>5</v>
      </c>
      <c r="W948" s="12">
        <v>4</v>
      </c>
      <c r="X948" s="12">
        <v>4</v>
      </c>
      <c r="Y948" s="12">
        <v>3</v>
      </c>
      <c r="Z948" s="58">
        <v>383843.87933263736</v>
      </c>
      <c r="AA948" s="58">
        <v>12914000</v>
      </c>
      <c r="AB948" s="58">
        <v>0</v>
      </c>
      <c r="AC948" s="58" t="s">
        <v>10</v>
      </c>
    </row>
    <row r="949" spans="1:29" x14ac:dyDescent="0.3">
      <c r="A949" s="57">
        <v>24664668</v>
      </c>
      <c r="B949" s="12" t="s">
        <v>3055</v>
      </c>
      <c r="C949" s="58" t="s">
        <v>105</v>
      </c>
      <c r="D949" s="58" t="s">
        <v>30</v>
      </c>
      <c r="E949" s="58"/>
      <c r="F949" s="58">
        <v>8669040</v>
      </c>
      <c r="G949" s="58">
        <f>+IF(F949&gt;K949+100000,F949-K949,0)</f>
        <v>6710611</v>
      </c>
      <c r="H949" s="58">
        <v>199598</v>
      </c>
      <c r="I949" s="58">
        <v>0</v>
      </c>
      <c r="J949" s="58">
        <v>1600000</v>
      </c>
      <c r="K949" s="58">
        <v>1958429</v>
      </c>
      <c r="L949" s="12" t="s">
        <v>87</v>
      </c>
      <c r="M949" s="12" t="s">
        <v>89</v>
      </c>
      <c r="N949" s="12" t="s">
        <v>10</v>
      </c>
      <c r="O949" s="12">
        <v>4</v>
      </c>
      <c r="P949" s="12">
        <v>0</v>
      </c>
      <c r="Q949" s="12">
        <v>0</v>
      </c>
      <c r="R949" s="12">
        <v>68255</v>
      </c>
      <c r="S949" s="59">
        <v>2.7780821917808218</v>
      </c>
      <c r="T949" s="59">
        <v>40.602739726027394</v>
      </c>
      <c r="U949" s="12">
        <v>1</v>
      </c>
      <c r="V949" s="12">
        <v>2</v>
      </c>
      <c r="W949" s="12">
        <v>2</v>
      </c>
      <c r="X949" s="12">
        <v>3</v>
      </c>
      <c r="Y949" s="12">
        <v>4</v>
      </c>
      <c r="Z949" s="58">
        <v>383953.13675507961</v>
      </c>
      <c r="AA949" s="58">
        <v>15207000</v>
      </c>
      <c r="AB949" s="58">
        <v>0</v>
      </c>
      <c r="AC949" s="58" t="s">
        <v>10</v>
      </c>
    </row>
    <row r="950" spans="1:29" x14ac:dyDescent="0.3">
      <c r="A950" s="57">
        <v>2042466284</v>
      </c>
      <c r="B950" s="12" t="s">
        <v>2400</v>
      </c>
      <c r="C950" s="58" t="s">
        <v>105</v>
      </c>
      <c r="D950" s="58" t="s">
        <v>115</v>
      </c>
      <c r="E950" s="58"/>
      <c r="F950" s="58">
        <v>3476835</v>
      </c>
      <c r="G950" s="58">
        <f>+IF(F950&gt;K950+100000,F950-K950,0)</f>
        <v>2204015</v>
      </c>
      <c r="H950" s="58">
        <v>199098</v>
      </c>
      <c r="I950" s="58">
        <v>0</v>
      </c>
      <c r="J950" s="58">
        <v>1400000</v>
      </c>
      <c r="K950" s="58">
        <v>1272820</v>
      </c>
      <c r="L950" s="12" t="s">
        <v>87</v>
      </c>
      <c r="M950" s="12" t="s">
        <v>89</v>
      </c>
      <c r="N950" s="12" t="s">
        <v>10</v>
      </c>
      <c r="O950" s="12">
        <v>4</v>
      </c>
      <c r="P950" s="12">
        <v>0</v>
      </c>
      <c r="Q950" s="12">
        <v>0</v>
      </c>
      <c r="R950" s="12">
        <v>15001</v>
      </c>
      <c r="S950" s="59">
        <v>5.1561643835616442</v>
      </c>
      <c r="T950" s="59">
        <v>35.956164383561642</v>
      </c>
      <c r="U950" s="12">
        <v>2</v>
      </c>
      <c r="V950" s="12">
        <v>2</v>
      </c>
      <c r="W950" s="12">
        <v>2</v>
      </c>
      <c r="X950" s="12">
        <v>2</v>
      </c>
      <c r="Y950" s="12">
        <v>3</v>
      </c>
      <c r="Z950" s="58">
        <v>384287.76507817663</v>
      </c>
      <c r="AA950" s="58">
        <v>14621000</v>
      </c>
      <c r="AB950" s="58">
        <v>14621000</v>
      </c>
      <c r="AC950" s="58" t="s">
        <v>0</v>
      </c>
    </row>
    <row r="951" spans="1:29" x14ac:dyDescent="0.3">
      <c r="A951" s="57">
        <v>2224620868</v>
      </c>
      <c r="B951" s="12" t="s">
        <v>2453</v>
      </c>
      <c r="C951" s="58" t="s">
        <v>105</v>
      </c>
      <c r="D951" s="58" t="s">
        <v>114</v>
      </c>
      <c r="E951" s="58">
        <v>215925</v>
      </c>
      <c r="F951" s="58">
        <v>3228874</v>
      </c>
      <c r="G951" s="58">
        <f>+IF(F951&gt;K951+100000,F951-K951,0)</f>
        <v>1923659</v>
      </c>
      <c r="H951" s="58">
        <v>117326</v>
      </c>
      <c r="I951" s="58">
        <v>0</v>
      </c>
      <c r="J951" s="58">
        <v>1600000</v>
      </c>
      <c r="K951" s="58">
        <v>1305215</v>
      </c>
      <c r="L951" s="12" t="s">
        <v>87</v>
      </c>
      <c r="M951" s="12" t="s">
        <v>89</v>
      </c>
      <c r="N951" s="12" t="s">
        <v>10</v>
      </c>
      <c r="O951" s="12">
        <v>4</v>
      </c>
      <c r="P951" s="12">
        <v>0</v>
      </c>
      <c r="Q951" s="12">
        <v>0</v>
      </c>
      <c r="R951" s="12">
        <v>76130</v>
      </c>
      <c r="S951" s="59">
        <v>4.3890410958904109</v>
      </c>
      <c r="T951" s="59">
        <v>32.673972602739724</v>
      </c>
      <c r="U951" s="12">
        <v>2</v>
      </c>
      <c r="V951" s="12">
        <v>0</v>
      </c>
      <c r="W951" s="12">
        <v>1</v>
      </c>
      <c r="X951" s="12">
        <v>2</v>
      </c>
      <c r="Y951" s="12">
        <v>3</v>
      </c>
      <c r="Z951" s="58">
        <v>386336.25579499814</v>
      </c>
      <c r="AA951" s="58">
        <v>36174000</v>
      </c>
      <c r="AB951" s="58">
        <v>0</v>
      </c>
      <c r="AC951" s="58" t="s">
        <v>10</v>
      </c>
    </row>
    <row r="952" spans="1:29" x14ac:dyDescent="0.3">
      <c r="A952" s="57">
        <v>2284862</v>
      </c>
      <c r="B952" s="12" t="s">
        <v>2647</v>
      </c>
      <c r="C952" s="58" t="s">
        <v>105</v>
      </c>
      <c r="D952" s="58" t="s">
        <v>114</v>
      </c>
      <c r="E952" s="58"/>
      <c r="F952" s="58">
        <v>2596142</v>
      </c>
      <c r="G952" s="58">
        <f>+IF(F952&gt;K952+100000,F952-K952,0)</f>
        <v>1171882</v>
      </c>
      <c r="H952" s="58">
        <v>174752</v>
      </c>
      <c r="I952" s="58">
        <v>0</v>
      </c>
      <c r="J952" s="58">
        <v>1300000</v>
      </c>
      <c r="K952" s="58">
        <v>1424260</v>
      </c>
      <c r="L952" s="12" t="s">
        <v>87</v>
      </c>
      <c r="M952" s="12" t="s">
        <v>89</v>
      </c>
      <c r="N952" s="12" t="s">
        <v>10</v>
      </c>
      <c r="O952" s="12">
        <v>4</v>
      </c>
      <c r="P952" s="12">
        <v>0</v>
      </c>
      <c r="Q952" s="12">
        <v>0</v>
      </c>
      <c r="R952" s="12">
        <v>68001</v>
      </c>
      <c r="S952" s="59">
        <v>6.6328767123287671</v>
      </c>
      <c r="T952" s="59">
        <v>38.37808219178082</v>
      </c>
      <c r="U952" s="12">
        <v>1</v>
      </c>
      <c r="V952" s="12">
        <v>2</v>
      </c>
      <c r="W952" s="12">
        <v>1</v>
      </c>
      <c r="X952" s="12">
        <v>2</v>
      </c>
      <c r="Y952" s="12">
        <v>3</v>
      </c>
      <c r="Z952" s="58">
        <v>386380.7095765454</v>
      </c>
      <c r="AA952" s="58">
        <v>9935000</v>
      </c>
      <c r="AB952" s="58">
        <v>6989000</v>
      </c>
      <c r="AC952" s="58" t="s">
        <v>0</v>
      </c>
    </row>
    <row r="953" spans="1:29" x14ac:dyDescent="0.3">
      <c r="A953" s="57">
        <v>2468224</v>
      </c>
      <c r="B953" s="12" t="s">
        <v>1200</v>
      </c>
      <c r="C953" s="58" t="s">
        <v>105</v>
      </c>
      <c r="D953" s="58" t="s">
        <v>115</v>
      </c>
      <c r="E953" s="58">
        <v>329400</v>
      </c>
      <c r="F953" s="58">
        <v>2900000</v>
      </c>
      <c r="G953" s="58">
        <f>+IF(F953&gt;K953+100000,F953-K953,0)</f>
        <v>2409401</v>
      </c>
      <c r="H953" s="58">
        <v>143104</v>
      </c>
      <c r="I953" s="58">
        <v>0</v>
      </c>
      <c r="J953" s="58">
        <v>0</v>
      </c>
      <c r="K953" s="58">
        <v>490599</v>
      </c>
      <c r="L953" s="12" t="s">
        <v>88</v>
      </c>
      <c r="M953" s="12" t="s">
        <v>89</v>
      </c>
      <c r="N953" s="12" t="s">
        <v>10</v>
      </c>
      <c r="O953" s="12">
        <v>4</v>
      </c>
      <c r="P953" s="12">
        <v>0</v>
      </c>
      <c r="Q953" s="12">
        <v>0</v>
      </c>
      <c r="R953" s="12">
        <v>68255</v>
      </c>
      <c r="S953" s="59">
        <v>0.76164383561643834</v>
      </c>
      <c r="T953" s="59">
        <v>38.783561643835618</v>
      </c>
      <c r="U953" s="12">
        <v>1</v>
      </c>
      <c r="V953" s="12">
        <v>2</v>
      </c>
      <c r="W953" s="12">
        <v>2</v>
      </c>
      <c r="X953" s="12">
        <v>3</v>
      </c>
      <c r="Y953" s="12">
        <v>1</v>
      </c>
      <c r="Z953" s="58">
        <v>388855.18997976789</v>
      </c>
      <c r="AA953" s="58">
        <v>17481000</v>
      </c>
      <c r="AB953" s="58">
        <v>0</v>
      </c>
      <c r="AC953" s="58" t="s">
        <v>10</v>
      </c>
    </row>
    <row r="954" spans="1:29" x14ac:dyDescent="0.3">
      <c r="A954" s="57">
        <v>2008468006</v>
      </c>
      <c r="B954" s="12" t="s">
        <v>1765</v>
      </c>
      <c r="C954" s="58" t="s">
        <v>105</v>
      </c>
      <c r="D954" s="58" t="s">
        <v>115</v>
      </c>
      <c r="E954" s="58"/>
      <c r="F954" s="58">
        <v>2972200</v>
      </c>
      <c r="G954" s="58">
        <f>+IF(F954&gt;K954+100000,F954-K954,0)</f>
        <v>2081580</v>
      </c>
      <c r="H954" s="58">
        <v>157908</v>
      </c>
      <c r="I954" s="58">
        <v>0</v>
      </c>
      <c r="J954" s="58">
        <v>0</v>
      </c>
      <c r="K954" s="58">
        <v>890620</v>
      </c>
      <c r="L954" s="12" t="s">
        <v>88</v>
      </c>
      <c r="M954" s="12" t="s">
        <v>89</v>
      </c>
      <c r="N954" s="12" t="s">
        <v>10</v>
      </c>
      <c r="O954" s="12">
        <v>4</v>
      </c>
      <c r="P954" s="12">
        <v>0</v>
      </c>
      <c r="Q954" s="12">
        <v>0</v>
      </c>
      <c r="R954" s="12">
        <v>68895</v>
      </c>
      <c r="S954" s="59">
        <v>2.2821917808219179</v>
      </c>
      <c r="T954" s="59">
        <v>27.232876712328768</v>
      </c>
      <c r="U954" s="12">
        <v>1</v>
      </c>
      <c r="V954" s="12">
        <v>1</v>
      </c>
      <c r="W954" s="12">
        <v>2</v>
      </c>
      <c r="X954" s="12">
        <v>3</v>
      </c>
      <c r="Y954" s="12">
        <v>1</v>
      </c>
      <c r="Z954" s="58">
        <v>390906.52027283673</v>
      </c>
      <c r="AA954" s="58">
        <v>16155000</v>
      </c>
      <c r="AB954" s="58">
        <v>0</v>
      </c>
      <c r="AC954" s="58" t="s">
        <v>10</v>
      </c>
    </row>
    <row r="955" spans="1:29" x14ac:dyDescent="0.3">
      <c r="A955" s="57">
        <v>2046628466</v>
      </c>
      <c r="B955" s="12" t="s">
        <v>2380</v>
      </c>
      <c r="C955" s="58" t="s">
        <v>105</v>
      </c>
      <c r="D955" s="58" t="s">
        <v>30</v>
      </c>
      <c r="E955" s="58">
        <v>893606</v>
      </c>
      <c r="F955" s="58">
        <v>7238727</v>
      </c>
      <c r="G955" s="58">
        <f>+IF(F955&gt;K955+100000,F955-K955,0)</f>
        <v>5977776</v>
      </c>
      <c r="H955" s="58">
        <v>277717</v>
      </c>
      <c r="I955" s="58">
        <v>0</v>
      </c>
      <c r="J955" s="58">
        <v>4396814</v>
      </c>
      <c r="K955" s="58">
        <v>1260951</v>
      </c>
      <c r="L955" s="12" t="s">
        <v>87</v>
      </c>
      <c r="M955" s="12" t="s">
        <v>89</v>
      </c>
      <c r="N955" s="12" t="s">
        <v>10</v>
      </c>
      <c r="O955" s="12">
        <v>4</v>
      </c>
      <c r="P955" s="12">
        <v>0</v>
      </c>
      <c r="Q955" s="12">
        <v>0</v>
      </c>
      <c r="R955" s="12">
        <v>5001</v>
      </c>
      <c r="S955" s="59">
        <v>4.2219178082191782</v>
      </c>
      <c r="T955" s="59">
        <v>31.82191780821918</v>
      </c>
      <c r="U955" s="12">
        <v>2</v>
      </c>
      <c r="V955" s="12">
        <v>0</v>
      </c>
      <c r="W955" s="12">
        <v>1</v>
      </c>
      <c r="X955" s="12">
        <v>2</v>
      </c>
      <c r="Y955" s="12">
        <v>3</v>
      </c>
      <c r="Z955" s="58">
        <v>393421.38553800085</v>
      </c>
      <c r="AA955" s="58">
        <v>13230000</v>
      </c>
      <c r="AB955" s="58">
        <v>13230000</v>
      </c>
      <c r="AC955" s="58" t="s">
        <v>0</v>
      </c>
    </row>
    <row r="956" spans="1:29" x14ac:dyDescent="0.3">
      <c r="A956" s="57">
        <v>48860662</v>
      </c>
      <c r="B956" s="12" t="s">
        <v>2272</v>
      </c>
      <c r="C956" s="58" t="s">
        <v>105</v>
      </c>
      <c r="D956" s="58" t="s">
        <v>114</v>
      </c>
      <c r="E956" s="58"/>
      <c r="F956" s="58">
        <v>2205935</v>
      </c>
      <c r="G956" s="58">
        <f>+IF(F956&gt;K956+100000,F956-K956,0)</f>
        <v>1017815</v>
      </c>
      <c r="H956" s="58">
        <v>148401</v>
      </c>
      <c r="I956" s="58">
        <v>0</v>
      </c>
      <c r="J956" s="58">
        <v>0</v>
      </c>
      <c r="K956" s="58">
        <v>1188120</v>
      </c>
      <c r="L956" s="12" t="s">
        <v>88</v>
      </c>
      <c r="M956" s="12" t="s">
        <v>89</v>
      </c>
      <c r="N956" s="12" t="s">
        <v>10</v>
      </c>
      <c r="O956" s="12">
        <v>4</v>
      </c>
      <c r="P956" s="12">
        <v>0</v>
      </c>
      <c r="Q956" s="12">
        <v>0</v>
      </c>
      <c r="R956" s="12">
        <v>68615</v>
      </c>
      <c r="S956" s="59">
        <v>1.643835616438356E-2</v>
      </c>
      <c r="T956" s="59">
        <v>37.88219178082192</v>
      </c>
      <c r="U956" s="12">
        <v>2</v>
      </c>
      <c r="V956" s="12">
        <v>1</v>
      </c>
      <c r="W956" s="12">
        <v>1</v>
      </c>
      <c r="X956" s="12">
        <v>2</v>
      </c>
      <c r="Y956" s="12">
        <v>1</v>
      </c>
      <c r="Z956" s="58">
        <v>394958.51171653066</v>
      </c>
      <c r="AA956" s="58">
        <v>16781000</v>
      </c>
      <c r="AB956" s="58">
        <v>0</v>
      </c>
      <c r="AC956" s="58" t="s">
        <v>10</v>
      </c>
    </row>
    <row r="957" spans="1:29" x14ac:dyDescent="0.3">
      <c r="A957" s="57">
        <v>88828202</v>
      </c>
      <c r="B957" s="12" t="s">
        <v>3791</v>
      </c>
      <c r="C957" s="58" t="s">
        <v>105</v>
      </c>
      <c r="D957" s="58" t="s">
        <v>30</v>
      </c>
      <c r="E957" s="58"/>
      <c r="F957" s="58">
        <v>11198759</v>
      </c>
      <c r="G957" s="58">
        <f>+IF(F957&gt;K957+100000,F957-K957,0)</f>
        <v>7703118</v>
      </c>
      <c r="H957" s="58">
        <v>296942</v>
      </c>
      <c r="I957" s="58">
        <v>0</v>
      </c>
      <c r="J957" s="58">
        <v>7532858</v>
      </c>
      <c r="K957" s="58">
        <v>3495641</v>
      </c>
      <c r="L957" s="12" t="s">
        <v>87</v>
      </c>
      <c r="M957" s="12" t="s">
        <v>89</v>
      </c>
      <c r="N957" s="12" t="s">
        <v>10</v>
      </c>
      <c r="O957" s="12">
        <v>4</v>
      </c>
      <c r="P957" s="12">
        <v>0</v>
      </c>
      <c r="Q957" s="12">
        <v>0</v>
      </c>
      <c r="R957" s="12">
        <v>76130</v>
      </c>
      <c r="S957" s="59">
        <v>6.0520547945205481</v>
      </c>
      <c r="T957" s="59">
        <v>46.18904109589041</v>
      </c>
      <c r="U957" s="12">
        <v>1</v>
      </c>
      <c r="V957" s="12">
        <v>2</v>
      </c>
      <c r="W957" s="12">
        <v>2</v>
      </c>
      <c r="X957" s="12">
        <v>2</v>
      </c>
      <c r="Y957" s="12">
        <v>3</v>
      </c>
      <c r="Z957" s="58">
        <v>395550.64713192865</v>
      </c>
      <c r="AA957" s="58">
        <v>16056000</v>
      </c>
      <c r="AB957" s="58">
        <v>16056000</v>
      </c>
      <c r="AC957" s="58" t="s">
        <v>0</v>
      </c>
    </row>
    <row r="958" spans="1:29" x14ac:dyDescent="0.3">
      <c r="A958" s="57">
        <v>66068426</v>
      </c>
      <c r="B958" s="12" t="s">
        <v>2075</v>
      </c>
      <c r="C958" s="58" t="s">
        <v>105</v>
      </c>
      <c r="D958" s="58" t="s">
        <v>114</v>
      </c>
      <c r="E958" s="58">
        <v>649</v>
      </c>
      <c r="F958" s="58">
        <v>2803292</v>
      </c>
      <c r="G958" s="58">
        <f>+IF(F958&gt;K958+100000,F958-K958,0)</f>
        <v>1748712</v>
      </c>
      <c r="H958" s="58">
        <v>106660</v>
      </c>
      <c r="I958" s="58">
        <v>0</v>
      </c>
      <c r="J958" s="58">
        <v>0</v>
      </c>
      <c r="K958" s="58">
        <v>1054580</v>
      </c>
      <c r="L958" s="12" t="s">
        <v>88</v>
      </c>
      <c r="M958" s="12" t="s">
        <v>89</v>
      </c>
      <c r="N958" s="12" t="s">
        <v>10</v>
      </c>
      <c r="O958" s="12">
        <v>4</v>
      </c>
      <c r="P958" s="12">
        <v>0</v>
      </c>
      <c r="Q958" s="12">
        <v>0</v>
      </c>
      <c r="R958" s="12">
        <v>76130</v>
      </c>
      <c r="S958" s="59">
        <v>3.4328767123287673</v>
      </c>
      <c r="T958" s="59">
        <v>41.473972602739728</v>
      </c>
      <c r="U958" s="12">
        <v>2</v>
      </c>
      <c r="V958" s="12">
        <v>0</v>
      </c>
      <c r="W958" s="12">
        <v>1</v>
      </c>
      <c r="X958" s="12">
        <v>2</v>
      </c>
      <c r="Y958" s="12">
        <v>1</v>
      </c>
      <c r="Z958" s="58">
        <v>402777.80301088514</v>
      </c>
      <c r="AA958" s="58">
        <v>14897000</v>
      </c>
      <c r="AB958" s="58">
        <v>1011000</v>
      </c>
      <c r="AC958" s="58" t="s">
        <v>22</v>
      </c>
    </row>
    <row r="959" spans="1:29" x14ac:dyDescent="0.3">
      <c r="A959" s="57">
        <v>26424440</v>
      </c>
      <c r="B959" s="12" t="s">
        <v>1252</v>
      </c>
      <c r="C959" s="58" t="s">
        <v>105</v>
      </c>
      <c r="D959" s="58" t="s">
        <v>115</v>
      </c>
      <c r="E959" s="58">
        <v>1376902</v>
      </c>
      <c r="F959" s="58">
        <v>4343592</v>
      </c>
      <c r="G959" s="58">
        <f>+IF(F959&gt;K959+100000,F959-K959,0)</f>
        <v>3793603</v>
      </c>
      <c r="H959" s="58">
        <v>236240</v>
      </c>
      <c r="I959" s="58">
        <v>0</v>
      </c>
      <c r="J959" s="58">
        <v>920000</v>
      </c>
      <c r="K959" s="58">
        <v>549989</v>
      </c>
      <c r="L959" s="12" t="s">
        <v>87</v>
      </c>
      <c r="M959" s="12" t="s">
        <v>89</v>
      </c>
      <c r="N959" s="12" t="s">
        <v>10</v>
      </c>
      <c r="O959" s="12">
        <v>4</v>
      </c>
      <c r="P959" s="12">
        <v>0</v>
      </c>
      <c r="Q959" s="12">
        <v>0</v>
      </c>
      <c r="R959" s="12">
        <v>25754</v>
      </c>
      <c r="S959" s="59">
        <v>1.7232876712328766</v>
      </c>
      <c r="T959" s="59">
        <v>43.657534246575345</v>
      </c>
      <c r="U959" s="12">
        <v>2</v>
      </c>
      <c r="V959" s="12">
        <v>2</v>
      </c>
      <c r="W959" s="12">
        <v>2</v>
      </c>
      <c r="X959" s="12">
        <v>2</v>
      </c>
      <c r="Y959" s="12">
        <v>3</v>
      </c>
      <c r="Z959" s="58">
        <v>406317.08141241578</v>
      </c>
      <c r="AA959" s="58">
        <v>18266000</v>
      </c>
      <c r="AB959" s="58">
        <v>18266000</v>
      </c>
      <c r="AC959" s="58" t="s">
        <v>0</v>
      </c>
    </row>
    <row r="960" spans="1:29" x14ac:dyDescent="0.3">
      <c r="A960" s="57">
        <v>82206006</v>
      </c>
      <c r="B960" s="12" t="s">
        <v>2374</v>
      </c>
      <c r="C960" s="58" t="s">
        <v>105</v>
      </c>
      <c r="D960" s="58" t="s">
        <v>115</v>
      </c>
      <c r="E960" s="58">
        <v>205946</v>
      </c>
      <c r="F960" s="58">
        <v>5000000</v>
      </c>
      <c r="G960" s="58">
        <f>+IF(F960&gt;K960+100000,F960-K960,0)</f>
        <v>3743519</v>
      </c>
      <c r="H960" s="58">
        <v>177766</v>
      </c>
      <c r="I960" s="58">
        <v>0</v>
      </c>
      <c r="J960" s="58">
        <v>3700000</v>
      </c>
      <c r="K960" s="58">
        <v>1256481</v>
      </c>
      <c r="L960" s="12" t="s">
        <v>87</v>
      </c>
      <c r="M960" s="12" t="s">
        <v>89</v>
      </c>
      <c r="N960" s="12" t="s">
        <v>10</v>
      </c>
      <c r="O960" s="12">
        <v>4</v>
      </c>
      <c r="P960" s="12">
        <v>0</v>
      </c>
      <c r="Q960" s="12">
        <v>0</v>
      </c>
      <c r="R960" s="12">
        <v>8001</v>
      </c>
      <c r="S960" s="59">
        <v>2.0082191780821916</v>
      </c>
      <c r="T960" s="59">
        <v>48.046575342465751</v>
      </c>
      <c r="U960" s="12">
        <v>1</v>
      </c>
      <c r="V960" s="12">
        <v>4</v>
      </c>
      <c r="W960" s="12">
        <v>3</v>
      </c>
      <c r="X960" s="12">
        <v>3</v>
      </c>
      <c r="Y960" s="12">
        <v>3</v>
      </c>
      <c r="Z960" s="58">
        <v>411277.30151043501</v>
      </c>
      <c r="AA960" s="58">
        <v>16304000</v>
      </c>
      <c r="AB960" s="58">
        <v>14834000</v>
      </c>
      <c r="AC960" s="58" t="s">
        <v>0</v>
      </c>
    </row>
    <row r="961" spans="1:29" x14ac:dyDescent="0.3">
      <c r="A961" s="57">
        <v>2244848480</v>
      </c>
      <c r="B961" s="12" t="s">
        <v>2139</v>
      </c>
      <c r="C961" s="58" t="s">
        <v>105</v>
      </c>
      <c r="D961" s="58" t="s">
        <v>115</v>
      </c>
      <c r="E961" s="58">
        <v>204312</v>
      </c>
      <c r="F961" s="58">
        <v>3171447</v>
      </c>
      <c r="G961" s="58">
        <f>+IF(F961&gt;K961+100000,F961-K961,0)</f>
        <v>2071469</v>
      </c>
      <c r="H961" s="58">
        <v>202424</v>
      </c>
      <c r="I961" s="58">
        <v>0</v>
      </c>
      <c r="J961" s="58">
        <v>0</v>
      </c>
      <c r="K961" s="58">
        <v>1099978</v>
      </c>
      <c r="L961" s="12" t="s">
        <v>88</v>
      </c>
      <c r="M961" s="12" t="s">
        <v>89</v>
      </c>
      <c r="N961" s="12" t="s">
        <v>10</v>
      </c>
      <c r="O961" s="12">
        <v>4</v>
      </c>
      <c r="P961" s="12">
        <v>0</v>
      </c>
      <c r="Q961" s="12">
        <v>0</v>
      </c>
      <c r="R961" s="12">
        <v>76001</v>
      </c>
      <c r="S961" s="59">
        <v>1.7095890410958905</v>
      </c>
      <c r="T961" s="59">
        <v>30.304109589041097</v>
      </c>
      <c r="U961" s="12">
        <v>1</v>
      </c>
      <c r="V961" s="12">
        <v>3</v>
      </c>
      <c r="W961" s="12">
        <v>2</v>
      </c>
      <c r="X961" s="12">
        <v>3</v>
      </c>
      <c r="Y961" s="12">
        <v>3</v>
      </c>
      <c r="Z961" s="58">
        <v>413888.6747609633</v>
      </c>
      <c r="AA961" s="58">
        <v>17722000</v>
      </c>
      <c r="AB961" s="58">
        <v>0</v>
      </c>
      <c r="AC961" s="58" t="s">
        <v>10</v>
      </c>
    </row>
    <row r="962" spans="1:29" x14ac:dyDescent="0.3">
      <c r="A962" s="57">
        <v>64428848</v>
      </c>
      <c r="B962" s="12" t="s">
        <v>3764</v>
      </c>
      <c r="C962" s="58" t="s">
        <v>105</v>
      </c>
      <c r="D962" s="58" t="s">
        <v>30</v>
      </c>
      <c r="E962" s="58"/>
      <c r="F962" s="58">
        <v>11911314</v>
      </c>
      <c r="G962" s="58">
        <f>+IF(F962&gt;K962+100000,F962-K962,0)</f>
        <v>8541314</v>
      </c>
      <c r="H962" s="58">
        <v>560886</v>
      </c>
      <c r="I962" s="58">
        <v>0</v>
      </c>
      <c r="J962" s="58">
        <v>5700000</v>
      </c>
      <c r="K962" s="58">
        <v>3370000</v>
      </c>
      <c r="L962" s="12" t="s">
        <v>87</v>
      </c>
      <c r="M962" s="12" t="s">
        <v>89</v>
      </c>
      <c r="N962" s="12" t="s">
        <v>10</v>
      </c>
      <c r="O962" s="12">
        <v>4</v>
      </c>
      <c r="P962" s="12">
        <v>0</v>
      </c>
      <c r="Q962" s="12">
        <v>0</v>
      </c>
      <c r="R962" s="12">
        <v>68276</v>
      </c>
      <c r="S962" s="59">
        <v>14.843835616438357</v>
      </c>
      <c r="T962" s="59">
        <v>57.035616438356165</v>
      </c>
      <c r="U962" s="12">
        <v>2</v>
      </c>
      <c r="V962" s="12">
        <v>2</v>
      </c>
      <c r="W962" s="12">
        <v>2</v>
      </c>
      <c r="X962" s="12">
        <v>5</v>
      </c>
      <c r="Y962" s="12">
        <v>3</v>
      </c>
      <c r="Z962" s="58">
        <v>414262.16953366838</v>
      </c>
      <c r="AA962" s="58">
        <v>14451000</v>
      </c>
      <c r="AB962" s="58">
        <v>3963000</v>
      </c>
      <c r="AC962" s="58" t="s">
        <v>0</v>
      </c>
    </row>
    <row r="963" spans="1:29" x14ac:dyDescent="0.3">
      <c r="A963" s="57">
        <v>66886082</v>
      </c>
      <c r="B963" s="12" t="s">
        <v>3464</v>
      </c>
      <c r="C963" s="58" t="s">
        <v>105</v>
      </c>
      <c r="D963" s="58" t="s">
        <v>114</v>
      </c>
      <c r="E963" s="58"/>
      <c r="F963" s="58">
        <v>4041240</v>
      </c>
      <c r="G963" s="58">
        <f>+IF(F963&gt;K963+100000,F963-K963,0)</f>
        <v>1300161</v>
      </c>
      <c r="H963" s="58">
        <v>178891</v>
      </c>
      <c r="I963" s="58">
        <v>0</v>
      </c>
      <c r="J963" s="58">
        <v>0</v>
      </c>
      <c r="K963" s="58">
        <v>2741079</v>
      </c>
      <c r="L963" s="12" t="s">
        <v>88</v>
      </c>
      <c r="M963" s="12" t="s">
        <v>89</v>
      </c>
      <c r="N963" s="12" t="s">
        <v>10</v>
      </c>
      <c r="O963" s="12">
        <v>4</v>
      </c>
      <c r="P963" s="12">
        <v>0</v>
      </c>
      <c r="Q963" s="12">
        <v>0</v>
      </c>
      <c r="R963" s="12">
        <v>76130</v>
      </c>
      <c r="S963" s="59">
        <v>4.6684931506849319</v>
      </c>
      <c r="T963" s="59">
        <v>49.758904109589039</v>
      </c>
      <c r="U963" s="12">
        <v>2</v>
      </c>
      <c r="V963" s="12">
        <v>2</v>
      </c>
      <c r="W963" s="12">
        <v>1</v>
      </c>
      <c r="X963" s="12">
        <v>2</v>
      </c>
      <c r="Y963" s="12">
        <v>1</v>
      </c>
      <c r="Z963" s="58">
        <v>425565.97338260169</v>
      </c>
      <c r="AA963" s="58">
        <v>41958000</v>
      </c>
      <c r="AB963" s="58">
        <v>0</v>
      </c>
      <c r="AC963" s="58" t="s">
        <v>10</v>
      </c>
    </row>
    <row r="964" spans="1:29" x14ac:dyDescent="0.3">
      <c r="A964" s="57">
        <v>2208084622</v>
      </c>
      <c r="B964" s="12" t="s">
        <v>3405</v>
      </c>
      <c r="C964" s="58" t="s">
        <v>105</v>
      </c>
      <c r="D964" s="58" t="s">
        <v>116</v>
      </c>
      <c r="E964" s="58">
        <v>35615</v>
      </c>
      <c r="F964" s="58">
        <v>25467538</v>
      </c>
      <c r="G964" s="58">
        <f>+IF(F964&gt;K964+100000,F964-K964,0)</f>
        <v>22855813</v>
      </c>
      <c r="H964" s="58">
        <v>601888</v>
      </c>
      <c r="I964" s="58">
        <v>0</v>
      </c>
      <c r="J964" s="58">
        <v>3100000</v>
      </c>
      <c r="K964" s="58">
        <v>2611725</v>
      </c>
      <c r="L964" s="12" t="s">
        <v>87</v>
      </c>
      <c r="M964" s="12" t="s">
        <v>89</v>
      </c>
      <c r="N964" s="12" t="s">
        <v>10</v>
      </c>
      <c r="O964" s="12">
        <v>4</v>
      </c>
      <c r="P964" s="12">
        <v>0</v>
      </c>
      <c r="Q964" s="12">
        <v>0</v>
      </c>
      <c r="R964" s="12">
        <v>76130</v>
      </c>
      <c r="S964" s="59">
        <v>4.3479452054794523</v>
      </c>
      <c r="T964" s="59">
        <v>29.008219178082193</v>
      </c>
      <c r="U964" s="12">
        <v>1</v>
      </c>
      <c r="V964" s="12">
        <v>0</v>
      </c>
      <c r="W964" s="12">
        <v>1</v>
      </c>
      <c r="X964" s="12">
        <v>3</v>
      </c>
      <c r="Y964" s="12">
        <v>2</v>
      </c>
      <c r="Z964" s="58">
        <v>428166.16801332327</v>
      </c>
      <c r="AA964" s="58">
        <v>17565000</v>
      </c>
      <c r="AB964" s="58">
        <v>0</v>
      </c>
      <c r="AC964" s="58" t="s">
        <v>10</v>
      </c>
    </row>
    <row r="965" spans="1:29" x14ac:dyDescent="0.3">
      <c r="A965" s="57">
        <v>20808482</v>
      </c>
      <c r="B965" s="12" t="s">
        <v>4043</v>
      </c>
      <c r="C965" s="58" t="s">
        <v>105</v>
      </c>
      <c r="D965" s="58" t="s">
        <v>115</v>
      </c>
      <c r="E965" s="58"/>
      <c r="F965" s="58">
        <v>8731717</v>
      </c>
      <c r="G965" s="58">
        <f>+IF(F965&gt;K965+100000,F965-K965,0)</f>
        <v>3948403</v>
      </c>
      <c r="H965" s="58">
        <v>247452</v>
      </c>
      <c r="I965" s="58">
        <v>0</v>
      </c>
      <c r="J965" s="58">
        <v>3191739</v>
      </c>
      <c r="K965" s="58">
        <v>4783314</v>
      </c>
      <c r="L965" s="12" t="s">
        <v>87</v>
      </c>
      <c r="M965" s="12" t="s">
        <v>89</v>
      </c>
      <c r="N965" s="12" t="s">
        <v>10</v>
      </c>
      <c r="O965" s="12">
        <v>4</v>
      </c>
      <c r="P965" s="12">
        <v>0</v>
      </c>
      <c r="Q965" s="12">
        <v>0</v>
      </c>
      <c r="R965" s="12">
        <v>20060</v>
      </c>
      <c r="S965" s="59">
        <v>13.049315068493151</v>
      </c>
      <c r="T965" s="59">
        <v>41.030136986301372</v>
      </c>
      <c r="U965" s="12">
        <v>1</v>
      </c>
      <c r="V965" s="12">
        <v>2</v>
      </c>
      <c r="W965" s="12">
        <v>1</v>
      </c>
      <c r="X965" s="12">
        <v>3</v>
      </c>
      <c r="Y965" s="12">
        <v>2</v>
      </c>
      <c r="Z965" s="58">
        <v>433962.8157179199</v>
      </c>
      <c r="AA965" s="58">
        <v>14201000</v>
      </c>
      <c r="AB965" s="58">
        <v>0</v>
      </c>
      <c r="AC965" s="58" t="s">
        <v>17</v>
      </c>
    </row>
    <row r="966" spans="1:29" x14ac:dyDescent="0.3">
      <c r="A966" s="57">
        <v>2060062606</v>
      </c>
      <c r="B966" s="12" t="s">
        <v>2609</v>
      </c>
      <c r="C966" s="58" t="s">
        <v>105</v>
      </c>
      <c r="D966" s="58" t="s">
        <v>114</v>
      </c>
      <c r="E966" s="58"/>
      <c r="F966" s="58">
        <v>2858927</v>
      </c>
      <c r="G966" s="58">
        <f>+IF(F966&gt;K966+100000,F966-K966,0)</f>
        <v>1460498</v>
      </c>
      <c r="H966" s="58">
        <v>151890</v>
      </c>
      <c r="I966" s="58">
        <v>0</v>
      </c>
      <c r="J966" s="58">
        <v>1689247</v>
      </c>
      <c r="K966" s="58">
        <v>1398429</v>
      </c>
      <c r="L966" s="12" t="s">
        <v>87</v>
      </c>
      <c r="M966" s="12" t="s">
        <v>89</v>
      </c>
      <c r="N966" s="12" t="s">
        <v>10</v>
      </c>
      <c r="O966" s="12">
        <v>4</v>
      </c>
      <c r="P966" s="12">
        <v>0</v>
      </c>
      <c r="Q966" s="12">
        <v>0</v>
      </c>
      <c r="R966" s="12">
        <v>13836</v>
      </c>
      <c r="S966" s="59">
        <v>2.1506849315068495</v>
      </c>
      <c r="T966" s="59">
        <v>33.027397260273972</v>
      </c>
      <c r="U966" s="12">
        <v>1</v>
      </c>
      <c r="V966" s="12">
        <v>4</v>
      </c>
      <c r="W966" s="12">
        <v>1</v>
      </c>
      <c r="X966" s="12">
        <v>3</v>
      </c>
      <c r="Y966" s="12">
        <v>2</v>
      </c>
      <c r="Z966" s="58">
        <v>434878.9522398297</v>
      </c>
      <c r="AA966" s="58">
        <v>19550000</v>
      </c>
      <c r="AB966" s="58">
        <v>19550000</v>
      </c>
      <c r="AC966" s="58" t="s">
        <v>0</v>
      </c>
    </row>
    <row r="967" spans="1:29" x14ac:dyDescent="0.3">
      <c r="A967" s="57">
        <v>4426624</v>
      </c>
      <c r="B967" s="12" t="s">
        <v>4138</v>
      </c>
      <c r="C967" s="58" t="s">
        <v>105</v>
      </c>
      <c r="D967" s="58" t="s">
        <v>115</v>
      </c>
      <c r="E967" s="58">
        <v>1233655</v>
      </c>
      <c r="F967" s="58">
        <v>9585373</v>
      </c>
      <c r="G967" s="58">
        <f>+IF(F967&gt;K967+100000,F967-K967,0)</f>
        <v>4020236</v>
      </c>
      <c r="H967" s="58">
        <v>293267</v>
      </c>
      <c r="I967" s="58">
        <v>0</v>
      </c>
      <c r="J967" s="58">
        <v>0</v>
      </c>
      <c r="K967" s="58">
        <v>5565137</v>
      </c>
      <c r="L967" s="12" t="s">
        <v>88</v>
      </c>
      <c r="M967" s="12" t="s">
        <v>89</v>
      </c>
      <c r="N967" s="12" t="s">
        <v>10</v>
      </c>
      <c r="O967" s="12">
        <v>4</v>
      </c>
      <c r="P967" s="12">
        <v>0</v>
      </c>
      <c r="Q967" s="12">
        <v>0</v>
      </c>
      <c r="R967" s="12">
        <v>76130</v>
      </c>
      <c r="S967" s="59">
        <v>7.3863013698630136</v>
      </c>
      <c r="T967" s="59">
        <v>47.104109589041094</v>
      </c>
      <c r="U967" s="12">
        <v>1</v>
      </c>
      <c r="V967" s="12">
        <v>0</v>
      </c>
      <c r="W967" s="12">
        <v>1</v>
      </c>
      <c r="X967" s="12">
        <v>2</v>
      </c>
      <c r="Y967" s="12">
        <v>2</v>
      </c>
      <c r="Z967" s="58">
        <v>436144.77385540912</v>
      </c>
      <c r="AA967" s="58">
        <v>43001000</v>
      </c>
      <c r="AB967" s="58">
        <v>0</v>
      </c>
      <c r="AC967" s="58" t="s">
        <v>10</v>
      </c>
    </row>
    <row r="968" spans="1:29" x14ac:dyDescent="0.3">
      <c r="A968" s="57">
        <v>4468648</v>
      </c>
      <c r="B968" s="12" t="s">
        <v>3415</v>
      </c>
      <c r="C968" s="58" t="s">
        <v>105</v>
      </c>
      <c r="D968" s="58" t="s">
        <v>30</v>
      </c>
      <c r="E968" s="58">
        <v>2193449</v>
      </c>
      <c r="F968" s="58">
        <v>11740311</v>
      </c>
      <c r="G968" s="58">
        <f>+IF(F968&gt;K968+100000,F968-K968,0)</f>
        <v>9110472</v>
      </c>
      <c r="H968" s="58">
        <v>296942</v>
      </c>
      <c r="I968" s="58">
        <v>0</v>
      </c>
      <c r="J968" s="58">
        <v>8000000</v>
      </c>
      <c r="K968" s="58">
        <v>2629839</v>
      </c>
      <c r="L968" s="12" t="s">
        <v>87</v>
      </c>
      <c r="M968" s="12" t="s">
        <v>89</v>
      </c>
      <c r="N968" s="12" t="s">
        <v>10</v>
      </c>
      <c r="O968" s="12">
        <v>4</v>
      </c>
      <c r="P968" s="12">
        <v>0</v>
      </c>
      <c r="Q968" s="12">
        <v>0</v>
      </c>
      <c r="R968" s="12">
        <v>76130</v>
      </c>
      <c r="S968" s="59">
        <v>4.4712328767123291</v>
      </c>
      <c r="T968" s="59">
        <v>44.139726027397259</v>
      </c>
      <c r="U968" s="12">
        <v>1</v>
      </c>
      <c r="V968" s="12">
        <v>0</v>
      </c>
      <c r="W968" s="12">
        <v>1</v>
      </c>
      <c r="X968" s="12">
        <v>2</v>
      </c>
      <c r="Y968" s="12">
        <v>3</v>
      </c>
      <c r="Z968" s="58">
        <v>437230.29884100612</v>
      </c>
      <c r="AA968" s="58">
        <v>19519000</v>
      </c>
      <c r="AB968" s="58">
        <v>0</v>
      </c>
      <c r="AC968" s="58" t="s">
        <v>10</v>
      </c>
    </row>
    <row r="969" spans="1:29" x14ac:dyDescent="0.3">
      <c r="A969" s="57">
        <v>44428208</v>
      </c>
      <c r="B969" s="12" t="s">
        <v>3588</v>
      </c>
      <c r="C969" s="58" t="s">
        <v>105</v>
      </c>
      <c r="D969" s="58" t="s">
        <v>115</v>
      </c>
      <c r="E969" s="58">
        <v>477976</v>
      </c>
      <c r="F969" s="58">
        <v>5887278</v>
      </c>
      <c r="G969" s="58">
        <f>+IF(F969&gt;K969+100000,F969-K969,0)</f>
        <v>2886199</v>
      </c>
      <c r="H969" s="58">
        <v>196722</v>
      </c>
      <c r="I969" s="58">
        <v>0</v>
      </c>
      <c r="J969" s="58">
        <v>1200000</v>
      </c>
      <c r="K969" s="58">
        <v>3001079</v>
      </c>
      <c r="L969" s="12" t="s">
        <v>87</v>
      </c>
      <c r="M969" s="12" t="s">
        <v>89</v>
      </c>
      <c r="N969" s="12" t="s">
        <v>10</v>
      </c>
      <c r="O969" s="12">
        <v>4</v>
      </c>
      <c r="P969" s="12">
        <v>0</v>
      </c>
      <c r="Q969" s="12">
        <v>0</v>
      </c>
      <c r="R969" s="12">
        <v>19001</v>
      </c>
      <c r="S969" s="59">
        <v>5.7534246575342465</v>
      </c>
      <c r="T969" s="59">
        <v>39.43287671232877</v>
      </c>
      <c r="U969" s="12">
        <v>2</v>
      </c>
      <c r="V969" s="12">
        <v>0</v>
      </c>
      <c r="W969" s="12">
        <v>1</v>
      </c>
      <c r="X969" s="12">
        <v>2</v>
      </c>
      <c r="Y969" s="12">
        <v>1</v>
      </c>
      <c r="Z969" s="58">
        <v>437592.66018978221</v>
      </c>
      <c r="AA969" s="58">
        <v>17765000</v>
      </c>
      <c r="AB969" s="58">
        <v>0</v>
      </c>
      <c r="AC969" s="58" t="s">
        <v>10</v>
      </c>
    </row>
    <row r="970" spans="1:29" x14ac:dyDescent="0.3">
      <c r="A970" s="57">
        <v>2224464822</v>
      </c>
      <c r="B970" s="12" t="s">
        <v>2060</v>
      </c>
      <c r="C970" s="58" t="s">
        <v>105</v>
      </c>
      <c r="D970" s="58" t="s">
        <v>115</v>
      </c>
      <c r="E970" s="58">
        <v>711589</v>
      </c>
      <c r="F970" s="58">
        <v>4911418</v>
      </c>
      <c r="G970" s="58">
        <f>+IF(F970&gt;K970+100000,F970-K970,0)</f>
        <v>3864119</v>
      </c>
      <c r="H970" s="58">
        <v>169329</v>
      </c>
      <c r="I970" s="58">
        <v>0</v>
      </c>
      <c r="J970" s="58">
        <v>0</v>
      </c>
      <c r="K970" s="58">
        <v>1047299</v>
      </c>
      <c r="L970" s="12" t="s">
        <v>88</v>
      </c>
      <c r="M970" s="12" t="s">
        <v>89</v>
      </c>
      <c r="N970" s="12" t="s">
        <v>10</v>
      </c>
      <c r="O970" s="12">
        <v>4</v>
      </c>
      <c r="P970" s="12">
        <v>0</v>
      </c>
      <c r="Q970" s="12">
        <v>0</v>
      </c>
      <c r="R970" s="12">
        <v>76318</v>
      </c>
      <c r="S970" s="59">
        <v>1.6273972602739726</v>
      </c>
      <c r="T970" s="59">
        <v>29.742465753424657</v>
      </c>
      <c r="U970" s="12">
        <v>2</v>
      </c>
      <c r="V970" s="12">
        <v>4</v>
      </c>
      <c r="W970" s="12">
        <v>2</v>
      </c>
      <c r="X970" s="12">
        <v>3</v>
      </c>
      <c r="Y970" s="12">
        <v>1</v>
      </c>
      <c r="Z970" s="58">
        <v>437729.51213989197</v>
      </c>
      <c r="AA970" s="58">
        <v>40401000</v>
      </c>
      <c r="AB970" s="58">
        <v>0</v>
      </c>
      <c r="AC970" s="58" t="s">
        <v>10</v>
      </c>
    </row>
    <row r="971" spans="1:29" x14ac:dyDescent="0.3">
      <c r="A971" s="57">
        <v>4468066</v>
      </c>
      <c r="B971" s="12" t="s">
        <v>3901</v>
      </c>
      <c r="C971" s="58" t="s">
        <v>105</v>
      </c>
      <c r="D971" s="58" t="s">
        <v>115</v>
      </c>
      <c r="E971" s="58"/>
      <c r="F971" s="58">
        <v>7196898</v>
      </c>
      <c r="G971" s="58">
        <f>+IF(F971&gt;K971+100000,F971-K971,0)</f>
        <v>3268513</v>
      </c>
      <c r="H971" s="58">
        <v>266103</v>
      </c>
      <c r="I971" s="58">
        <v>0</v>
      </c>
      <c r="J971" s="58">
        <v>3000000</v>
      </c>
      <c r="K971" s="58">
        <v>3928385</v>
      </c>
      <c r="L971" s="12" t="s">
        <v>87</v>
      </c>
      <c r="M971" s="12" t="s">
        <v>89</v>
      </c>
      <c r="N971" s="12" t="s">
        <v>10</v>
      </c>
      <c r="O971" s="12">
        <v>4</v>
      </c>
      <c r="P971" s="12">
        <v>0</v>
      </c>
      <c r="Q971" s="12">
        <v>0</v>
      </c>
      <c r="R971" s="12">
        <v>76130</v>
      </c>
      <c r="S971" s="59">
        <v>7.7260273972602738</v>
      </c>
      <c r="T971" s="59">
        <v>43.589041095890408</v>
      </c>
      <c r="U971" s="12">
        <v>1</v>
      </c>
      <c r="V971" s="12">
        <v>2</v>
      </c>
      <c r="W971" s="12">
        <v>2</v>
      </c>
      <c r="X971" s="12">
        <v>2</v>
      </c>
      <c r="Y971" s="12">
        <v>3</v>
      </c>
      <c r="Z971" s="58">
        <v>438242.5849453187</v>
      </c>
      <c r="AA971" s="58">
        <v>14065000</v>
      </c>
      <c r="AB971" s="58">
        <v>7346000</v>
      </c>
      <c r="AC971" s="58" t="s">
        <v>0</v>
      </c>
    </row>
    <row r="972" spans="1:29" x14ac:dyDescent="0.3">
      <c r="A972" s="57">
        <v>2224668000</v>
      </c>
      <c r="B972" s="12" t="s">
        <v>3034</v>
      </c>
      <c r="C972" s="58" t="s">
        <v>105</v>
      </c>
      <c r="D972" s="58" t="s">
        <v>115</v>
      </c>
      <c r="E972" s="58">
        <v>793967</v>
      </c>
      <c r="F972" s="58">
        <v>4170804</v>
      </c>
      <c r="G972" s="58">
        <f>+IF(F972&gt;K972+100000,F972-K972,0)</f>
        <v>2249159</v>
      </c>
      <c r="H972" s="58">
        <v>261286</v>
      </c>
      <c r="I972" s="58">
        <v>0</v>
      </c>
      <c r="J972" s="58">
        <v>3511139</v>
      </c>
      <c r="K972" s="58">
        <v>1921645</v>
      </c>
      <c r="L972" s="12" t="s">
        <v>87</v>
      </c>
      <c r="M972" s="12" t="s">
        <v>89</v>
      </c>
      <c r="N972" s="12" t="s">
        <v>10</v>
      </c>
      <c r="O972" s="12">
        <v>4</v>
      </c>
      <c r="P972" s="12">
        <v>0</v>
      </c>
      <c r="Q972" s="12">
        <v>0</v>
      </c>
      <c r="R972" s="12">
        <v>76130</v>
      </c>
      <c r="S972" s="59">
        <v>3.0904109589041098</v>
      </c>
      <c r="T972" s="59">
        <v>27.624657534246577</v>
      </c>
      <c r="U972" s="12">
        <v>2</v>
      </c>
      <c r="V972" s="12">
        <v>1</v>
      </c>
      <c r="W972" s="12">
        <v>2</v>
      </c>
      <c r="X972" s="12">
        <v>3</v>
      </c>
      <c r="Y972" s="12">
        <v>1</v>
      </c>
      <c r="Z972" s="58">
        <v>444143.27082990395</v>
      </c>
      <c r="AA972" s="58">
        <v>19383000</v>
      </c>
      <c r="AB972" s="58">
        <v>0</v>
      </c>
      <c r="AC972" s="58" t="s">
        <v>10</v>
      </c>
    </row>
    <row r="973" spans="1:29" x14ac:dyDescent="0.3">
      <c r="A973" s="57">
        <v>2026028664</v>
      </c>
      <c r="B973" s="12" t="s">
        <v>1787</v>
      </c>
      <c r="C973" s="58" t="s">
        <v>105</v>
      </c>
      <c r="D973" s="58" t="s">
        <v>30</v>
      </c>
      <c r="E973" s="58">
        <v>3366000</v>
      </c>
      <c r="F973" s="58">
        <v>6801734</v>
      </c>
      <c r="G973" s="58">
        <f>+IF(F973&gt;K973+100000,F973-K973,0)</f>
        <v>5902297</v>
      </c>
      <c r="H973" s="58">
        <v>505882</v>
      </c>
      <c r="I973" s="58">
        <v>0</v>
      </c>
      <c r="J973" s="58">
        <v>5600000</v>
      </c>
      <c r="K973" s="58">
        <v>899437</v>
      </c>
      <c r="L973" s="12" t="s">
        <v>87</v>
      </c>
      <c r="M973" s="12" t="s">
        <v>89</v>
      </c>
      <c r="N973" s="12" t="s">
        <v>10</v>
      </c>
      <c r="O973" s="12">
        <v>4</v>
      </c>
      <c r="P973" s="12">
        <v>0</v>
      </c>
      <c r="Q973" s="12">
        <v>0</v>
      </c>
      <c r="R973" s="12">
        <v>11001</v>
      </c>
      <c r="S973" s="59">
        <v>0.90136986301369859</v>
      </c>
      <c r="T973" s="59">
        <v>32.591780821917808</v>
      </c>
      <c r="U973" s="12">
        <v>1</v>
      </c>
      <c r="V973" s="12">
        <v>2</v>
      </c>
      <c r="W973" s="12">
        <v>2</v>
      </c>
      <c r="X973" s="12">
        <v>4</v>
      </c>
      <c r="Y973" s="12">
        <v>1</v>
      </c>
      <c r="Z973" s="58">
        <v>449026.4209674272</v>
      </c>
      <c r="AA973" s="58">
        <v>20186000</v>
      </c>
      <c r="AB973" s="58">
        <v>0</v>
      </c>
      <c r="AC973" s="58" t="s">
        <v>10</v>
      </c>
    </row>
    <row r="974" spans="1:29" x14ac:dyDescent="0.3">
      <c r="A974" s="57">
        <v>2008608064</v>
      </c>
      <c r="B974" s="12" t="s">
        <v>1766</v>
      </c>
      <c r="C974" s="58" t="s">
        <v>105</v>
      </c>
      <c r="D974" s="58" t="s">
        <v>115</v>
      </c>
      <c r="E974" s="58"/>
      <c r="F974" s="58">
        <v>3559688</v>
      </c>
      <c r="G974" s="58">
        <f>+IF(F974&gt;K974+100000,F974-K974,0)</f>
        <v>2669068</v>
      </c>
      <c r="H974" s="58">
        <v>252783</v>
      </c>
      <c r="I974" s="58">
        <v>0</v>
      </c>
      <c r="J974" s="58">
        <v>5148000</v>
      </c>
      <c r="K974" s="58">
        <v>890620</v>
      </c>
      <c r="L974" s="12" t="s">
        <v>87</v>
      </c>
      <c r="M974" s="12" t="s">
        <v>89</v>
      </c>
      <c r="N974" s="12" t="s">
        <v>10</v>
      </c>
      <c r="O974" s="12">
        <v>4</v>
      </c>
      <c r="P974" s="12">
        <v>0</v>
      </c>
      <c r="Q974" s="12">
        <v>0</v>
      </c>
      <c r="R974" s="12">
        <v>68001</v>
      </c>
      <c r="S974" s="59">
        <v>2.2821917808219179</v>
      </c>
      <c r="T974" s="59">
        <v>30.964383561643835</v>
      </c>
      <c r="U974" s="12">
        <v>2</v>
      </c>
      <c r="V974" s="12">
        <v>4</v>
      </c>
      <c r="W974" s="12">
        <v>4</v>
      </c>
      <c r="X974" s="12">
        <v>2</v>
      </c>
      <c r="Y974" s="12">
        <v>1</v>
      </c>
      <c r="Z974" s="58">
        <v>450205.46842879255</v>
      </c>
      <c r="AA974" s="58">
        <v>15394000</v>
      </c>
      <c r="AB974" s="58">
        <v>0</v>
      </c>
      <c r="AC974" s="58" t="s">
        <v>10</v>
      </c>
    </row>
    <row r="975" spans="1:29" x14ac:dyDescent="0.3">
      <c r="A975" s="57">
        <v>2028282066</v>
      </c>
      <c r="B975" s="12" t="s">
        <v>3386</v>
      </c>
      <c r="C975" s="58" t="s">
        <v>105</v>
      </c>
      <c r="D975" s="58" t="s">
        <v>114</v>
      </c>
      <c r="E975" s="58">
        <v>106333</v>
      </c>
      <c r="F975" s="58">
        <v>3774085</v>
      </c>
      <c r="G975" s="58">
        <f>+IF(F975&gt;K975+100000,F975-K975,0)</f>
        <v>1214016</v>
      </c>
      <c r="H975" s="58">
        <v>187131</v>
      </c>
      <c r="I975" s="58">
        <v>0</v>
      </c>
      <c r="J975" s="58">
        <v>3500000</v>
      </c>
      <c r="K975" s="58">
        <v>2560069</v>
      </c>
      <c r="L975" s="12" t="s">
        <v>87</v>
      </c>
      <c r="M975" s="12" t="s">
        <v>89</v>
      </c>
      <c r="N975" s="12" t="s">
        <v>10</v>
      </c>
      <c r="O975" s="12">
        <v>4</v>
      </c>
      <c r="P975" s="12">
        <v>0</v>
      </c>
      <c r="Q975" s="12">
        <v>0</v>
      </c>
      <c r="R975" s="12">
        <v>5001</v>
      </c>
      <c r="S975" s="59">
        <v>6.0465753424657533</v>
      </c>
      <c r="T975" s="59">
        <v>32.62191780821918</v>
      </c>
      <c r="U975" s="12">
        <v>2</v>
      </c>
      <c r="V975" s="12">
        <v>4</v>
      </c>
      <c r="W975" s="12">
        <v>3</v>
      </c>
      <c r="X975" s="12">
        <v>3</v>
      </c>
      <c r="Y975" s="12">
        <v>1</v>
      </c>
      <c r="Z975" s="58">
        <v>450981.64061168971</v>
      </c>
      <c r="AA975" s="58">
        <v>11495000</v>
      </c>
      <c r="AB975" s="58">
        <v>0</v>
      </c>
      <c r="AC975" s="58" t="s">
        <v>10</v>
      </c>
    </row>
    <row r="976" spans="1:29" x14ac:dyDescent="0.3">
      <c r="A976" s="57">
        <v>2008660204</v>
      </c>
      <c r="B976" s="12" t="s">
        <v>1713</v>
      </c>
      <c r="C976" s="58" t="s">
        <v>105</v>
      </c>
      <c r="D976" s="58" t="s">
        <v>114</v>
      </c>
      <c r="E976" s="58"/>
      <c r="F976" s="58">
        <v>2637997</v>
      </c>
      <c r="G976" s="58">
        <f>+IF(F976&gt;K976+100000,F976-K976,0)</f>
        <v>1775036</v>
      </c>
      <c r="H976" s="58">
        <v>114533</v>
      </c>
      <c r="I976" s="58">
        <v>0</v>
      </c>
      <c r="J976" s="58">
        <v>1100000</v>
      </c>
      <c r="K976" s="58">
        <v>862961</v>
      </c>
      <c r="L976" s="12" t="s">
        <v>87</v>
      </c>
      <c r="M976" s="12" t="s">
        <v>89</v>
      </c>
      <c r="N976" s="12" t="s">
        <v>10</v>
      </c>
      <c r="O976" s="12">
        <v>4</v>
      </c>
      <c r="P976" s="12">
        <v>0</v>
      </c>
      <c r="Q976" s="12">
        <v>0</v>
      </c>
      <c r="R976" s="12">
        <v>68615</v>
      </c>
      <c r="S976" s="59">
        <v>1.3205479452054794</v>
      </c>
      <c r="T976" s="59">
        <v>33.161643835616438</v>
      </c>
      <c r="U976" s="12">
        <v>1</v>
      </c>
      <c r="V976" s="12">
        <v>2</v>
      </c>
      <c r="W976" s="12">
        <v>2</v>
      </c>
      <c r="X976" s="12">
        <v>3</v>
      </c>
      <c r="Y976" s="12">
        <v>3</v>
      </c>
      <c r="Z976" s="58">
        <v>452718.85688195855</v>
      </c>
      <c r="AA976" s="58">
        <v>19169000</v>
      </c>
      <c r="AB976" s="58">
        <v>0</v>
      </c>
      <c r="AC976" s="58" t="s">
        <v>17</v>
      </c>
    </row>
    <row r="977" spans="1:29" x14ac:dyDescent="0.3">
      <c r="A977" s="57">
        <v>2244266268</v>
      </c>
      <c r="B977" s="12" t="s">
        <v>3168</v>
      </c>
      <c r="C977" s="58" t="s">
        <v>105</v>
      </c>
      <c r="D977" s="58" t="s">
        <v>30</v>
      </c>
      <c r="E977" s="58">
        <v>3669167</v>
      </c>
      <c r="F977" s="58">
        <v>7583190</v>
      </c>
      <c r="G977" s="58">
        <f>+IF(F977&gt;K977+100000,F977-K977,0)</f>
        <v>5450603</v>
      </c>
      <c r="H977" s="58">
        <v>343107</v>
      </c>
      <c r="I977" s="58">
        <v>0</v>
      </c>
      <c r="J977" s="58">
        <v>1928467</v>
      </c>
      <c r="K977" s="58">
        <v>2132587</v>
      </c>
      <c r="L977" s="12" t="s">
        <v>87</v>
      </c>
      <c r="M977" s="12" t="s">
        <v>89</v>
      </c>
      <c r="N977" s="12" t="s">
        <v>10</v>
      </c>
      <c r="O977" s="12">
        <v>4</v>
      </c>
      <c r="P977" s="12">
        <v>0</v>
      </c>
      <c r="Q977" s="12">
        <v>0</v>
      </c>
      <c r="R977" s="12">
        <v>76001</v>
      </c>
      <c r="S977" s="59">
        <v>3.4876712328767123</v>
      </c>
      <c r="T977" s="59">
        <v>29.934246575342467</v>
      </c>
      <c r="U977" s="12">
        <v>2</v>
      </c>
      <c r="V977" s="12">
        <v>0</v>
      </c>
      <c r="W977" s="12">
        <v>1</v>
      </c>
      <c r="X977" s="12">
        <v>3</v>
      </c>
      <c r="Y977" s="12">
        <v>3</v>
      </c>
      <c r="Z977" s="58">
        <v>461310.08786132897</v>
      </c>
      <c r="AA977" s="58">
        <v>19724000</v>
      </c>
      <c r="AB977" s="58">
        <v>0</v>
      </c>
      <c r="AC977" s="58" t="s">
        <v>10</v>
      </c>
    </row>
    <row r="978" spans="1:29" x14ac:dyDescent="0.3">
      <c r="A978" s="57">
        <v>4642042</v>
      </c>
      <c r="B978" s="12" t="s">
        <v>3737</v>
      </c>
      <c r="C978" s="58" t="s">
        <v>105</v>
      </c>
      <c r="D978" s="58" t="s">
        <v>115</v>
      </c>
      <c r="E978" s="58">
        <v>988826</v>
      </c>
      <c r="F978" s="58">
        <v>6352967</v>
      </c>
      <c r="G978" s="58">
        <f>+IF(F978&gt;K978+100000,F978-K978,0)</f>
        <v>3090237</v>
      </c>
      <c r="H978" s="58">
        <v>351266</v>
      </c>
      <c r="I978" s="58">
        <v>0</v>
      </c>
      <c r="J978" s="58">
        <v>2100000</v>
      </c>
      <c r="K978" s="58">
        <v>3262730</v>
      </c>
      <c r="L978" s="12" t="s">
        <v>87</v>
      </c>
      <c r="M978" s="12" t="s">
        <v>89</v>
      </c>
      <c r="N978" s="12" t="s">
        <v>10</v>
      </c>
      <c r="O978" s="12">
        <v>4</v>
      </c>
      <c r="P978" s="12">
        <v>0</v>
      </c>
      <c r="Q978" s="12">
        <v>0</v>
      </c>
      <c r="R978" s="12">
        <v>76130</v>
      </c>
      <c r="S978" s="59">
        <v>3.6410958904109587</v>
      </c>
      <c r="T978" s="59">
        <v>36.580821917808223</v>
      </c>
      <c r="U978" s="12">
        <v>1</v>
      </c>
      <c r="V978" s="12">
        <v>4</v>
      </c>
      <c r="W978" s="12">
        <v>3</v>
      </c>
      <c r="X978" s="12">
        <v>4</v>
      </c>
      <c r="Y978" s="12">
        <v>5</v>
      </c>
      <c r="Z978" s="58">
        <v>462594.56498063798</v>
      </c>
      <c r="AA978" s="58">
        <v>11791000</v>
      </c>
      <c r="AB978" s="58">
        <v>0</v>
      </c>
      <c r="AC978" s="58" t="s">
        <v>10</v>
      </c>
    </row>
    <row r="979" spans="1:29" x14ac:dyDescent="0.3">
      <c r="A979" s="57">
        <v>2628824</v>
      </c>
      <c r="B979" s="12" t="s">
        <v>3312</v>
      </c>
      <c r="C979" s="58" t="s">
        <v>105</v>
      </c>
      <c r="D979" s="58" t="s">
        <v>114</v>
      </c>
      <c r="E979" s="58"/>
      <c r="F979" s="58">
        <v>3956319</v>
      </c>
      <c r="G979" s="58">
        <f>+IF(F979&gt;K979+100000,F979-K979,0)</f>
        <v>1593059</v>
      </c>
      <c r="H979" s="58">
        <v>143758</v>
      </c>
      <c r="I979" s="58">
        <v>0</v>
      </c>
      <c r="J979" s="58">
        <v>0</v>
      </c>
      <c r="K979" s="58">
        <v>2363260</v>
      </c>
      <c r="L979" s="12" t="s">
        <v>88</v>
      </c>
      <c r="M979" s="12" t="s">
        <v>89</v>
      </c>
      <c r="N979" s="12" t="s">
        <v>10</v>
      </c>
      <c r="O979" s="12">
        <v>4</v>
      </c>
      <c r="P979" s="12">
        <v>0</v>
      </c>
      <c r="Q979" s="12">
        <v>0</v>
      </c>
      <c r="R979" s="12">
        <v>68615</v>
      </c>
      <c r="S979" s="59">
        <v>6.2136986301369861</v>
      </c>
      <c r="T979" s="59">
        <v>38.852054794520548</v>
      </c>
      <c r="U979" s="12">
        <v>1</v>
      </c>
      <c r="V979" s="12">
        <v>1</v>
      </c>
      <c r="W979" s="12">
        <v>1</v>
      </c>
      <c r="X979" s="12">
        <v>2</v>
      </c>
      <c r="Y979" s="12">
        <v>3</v>
      </c>
      <c r="Z979" s="58">
        <v>466527.11644918023</v>
      </c>
      <c r="AA979" s="58">
        <v>19915000</v>
      </c>
      <c r="AB979" s="58">
        <v>0</v>
      </c>
      <c r="AC979" s="58" t="s">
        <v>10</v>
      </c>
    </row>
    <row r="980" spans="1:29" x14ac:dyDescent="0.3">
      <c r="A980" s="57">
        <v>68446648</v>
      </c>
      <c r="B980" s="12" t="s">
        <v>2805</v>
      </c>
      <c r="C980" s="58" t="s">
        <v>105</v>
      </c>
      <c r="D980" s="58" t="s">
        <v>30</v>
      </c>
      <c r="E980" s="58">
        <v>2892197</v>
      </c>
      <c r="F980" s="58">
        <v>9864327</v>
      </c>
      <c r="G980" s="58">
        <f>+IF(F980&gt;K980+100000,F980-K980,0)</f>
        <v>8282063</v>
      </c>
      <c r="H980" s="58">
        <v>296942</v>
      </c>
      <c r="I980" s="58">
        <v>0</v>
      </c>
      <c r="J980" s="58">
        <v>2784596</v>
      </c>
      <c r="K980" s="58">
        <v>1582264</v>
      </c>
      <c r="L980" s="12" t="s">
        <v>87</v>
      </c>
      <c r="M980" s="12" t="s">
        <v>89</v>
      </c>
      <c r="N980" s="12" t="s">
        <v>10</v>
      </c>
      <c r="O980" s="12">
        <v>4</v>
      </c>
      <c r="P980" s="12">
        <v>0</v>
      </c>
      <c r="Q980" s="12">
        <v>0</v>
      </c>
      <c r="R980" s="12">
        <v>76130</v>
      </c>
      <c r="S980" s="59">
        <v>5.5013698630136982</v>
      </c>
      <c r="T980" s="59">
        <v>46.945205479452056</v>
      </c>
      <c r="U980" s="12">
        <v>1</v>
      </c>
      <c r="V980" s="12">
        <v>0</v>
      </c>
      <c r="W980" s="12">
        <v>1</v>
      </c>
      <c r="X980" s="12">
        <v>2</v>
      </c>
      <c r="Y980" s="12">
        <v>1</v>
      </c>
      <c r="Z980" s="58">
        <v>466944.10224248009</v>
      </c>
      <c r="AA980" s="58">
        <v>20644000</v>
      </c>
      <c r="AB980" s="58">
        <v>20644000</v>
      </c>
      <c r="AC980" s="58" t="s">
        <v>0</v>
      </c>
    </row>
    <row r="981" spans="1:29" x14ac:dyDescent="0.3">
      <c r="A981" s="57">
        <v>2200888080</v>
      </c>
      <c r="B981" s="12" t="s">
        <v>3231</v>
      </c>
      <c r="C981" s="58" t="s">
        <v>105</v>
      </c>
      <c r="D981" s="58" t="s">
        <v>114</v>
      </c>
      <c r="E981" s="58">
        <v>175734</v>
      </c>
      <c r="F981" s="58">
        <v>3475103</v>
      </c>
      <c r="G981" s="58">
        <f>+IF(F981&gt;K981+100000,F981-K981,0)</f>
        <v>1238983</v>
      </c>
      <c r="H981" s="58">
        <v>177766</v>
      </c>
      <c r="I981" s="58">
        <v>0</v>
      </c>
      <c r="J981" s="58">
        <v>1760195</v>
      </c>
      <c r="K981" s="58">
        <v>2236120</v>
      </c>
      <c r="L981" s="12" t="s">
        <v>87</v>
      </c>
      <c r="M981" s="12" t="s">
        <v>89</v>
      </c>
      <c r="N981" s="12" t="s">
        <v>10</v>
      </c>
      <c r="O981" s="12">
        <v>4</v>
      </c>
      <c r="P981" s="12">
        <v>0</v>
      </c>
      <c r="Q981" s="12">
        <v>0</v>
      </c>
      <c r="R981" s="12">
        <v>68001</v>
      </c>
      <c r="S981" s="59">
        <v>3.3205479452054796</v>
      </c>
      <c r="T981" s="59">
        <v>35.734246575342468</v>
      </c>
      <c r="U981" s="12">
        <v>1</v>
      </c>
      <c r="V981" s="12">
        <v>3</v>
      </c>
      <c r="W981" s="12">
        <v>1</v>
      </c>
      <c r="X981" s="12">
        <v>2</v>
      </c>
      <c r="Y981" s="12">
        <v>3</v>
      </c>
      <c r="Z981" s="58">
        <v>473432.2771745068</v>
      </c>
      <c r="AA981" s="58">
        <v>17877000</v>
      </c>
      <c r="AB981" s="58">
        <v>0</v>
      </c>
      <c r="AC981" s="58" t="s">
        <v>10</v>
      </c>
    </row>
    <row r="982" spans="1:29" x14ac:dyDescent="0.3">
      <c r="A982" s="57">
        <v>44084642</v>
      </c>
      <c r="B982" s="12" t="s">
        <v>2519</v>
      </c>
      <c r="C982" s="58" t="s">
        <v>105</v>
      </c>
      <c r="D982" s="58" t="s">
        <v>30</v>
      </c>
      <c r="E982" s="58">
        <v>770000</v>
      </c>
      <c r="F982" s="58">
        <v>8458985</v>
      </c>
      <c r="G982" s="58">
        <f>+IF(F982&gt;K982+100000,F982-K982,0)</f>
        <v>7112865</v>
      </c>
      <c r="H982" s="58">
        <v>303837</v>
      </c>
      <c r="I982" s="58">
        <v>0</v>
      </c>
      <c r="J982" s="58">
        <v>4049422</v>
      </c>
      <c r="K982" s="58">
        <v>1346120</v>
      </c>
      <c r="L982" s="12" t="s">
        <v>87</v>
      </c>
      <c r="M982" s="12" t="s">
        <v>89</v>
      </c>
      <c r="N982" s="12" t="s">
        <v>10</v>
      </c>
      <c r="O982" s="12">
        <v>4</v>
      </c>
      <c r="P982" s="12">
        <v>0</v>
      </c>
      <c r="Q982" s="12">
        <v>0</v>
      </c>
      <c r="R982" s="12">
        <v>5001</v>
      </c>
      <c r="S982" s="59">
        <v>3.3671232876712329</v>
      </c>
      <c r="T982" s="59">
        <v>37.701369863013696</v>
      </c>
      <c r="U982" s="12">
        <v>2</v>
      </c>
      <c r="V982" s="12">
        <v>4</v>
      </c>
      <c r="W982" s="12">
        <v>2</v>
      </c>
      <c r="X982" s="12">
        <v>3</v>
      </c>
      <c r="Y982" s="12">
        <v>2</v>
      </c>
      <c r="Z982" s="58">
        <v>477846.81496527698</v>
      </c>
      <c r="AA982" s="58">
        <v>18064000</v>
      </c>
      <c r="AB982" s="58">
        <v>10394000</v>
      </c>
      <c r="AC982" s="58" t="s">
        <v>0</v>
      </c>
    </row>
    <row r="983" spans="1:29" x14ac:dyDescent="0.3">
      <c r="A983" s="57">
        <v>88002686</v>
      </c>
      <c r="B983" s="12" t="s">
        <v>2277</v>
      </c>
      <c r="C983" s="58" t="s">
        <v>105</v>
      </c>
      <c r="D983" s="58" t="s">
        <v>115</v>
      </c>
      <c r="E983" s="58"/>
      <c r="F983" s="58">
        <v>4437141</v>
      </c>
      <c r="G983" s="58">
        <f>+IF(F983&gt;K983+100000,F983-K983,0)</f>
        <v>3249021</v>
      </c>
      <c r="H983" s="58">
        <v>221191</v>
      </c>
      <c r="I983" s="58">
        <v>0</v>
      </c>
      <c r="J983" s="58">
        <v>1200000</v>
      </c>
      <c r="K983" s="58">
        <v>1188120</v>
      </c>
      <c r="L983" s="12" t="s">
        <v>87</v>
      </c>
      <c r="M983" s="12" t="s">
        <v>89</v>
      </c>
      <c r="N983" s="12" t="s">
        <v>10</v>
      </c>
      <c r="O983" s="12">
        <v>4</v>
      </c>
      <c r="P983" s="12">
        <v>0</v>
      </c>
      <c r="Q983" s="12">
        <v>0</v>
      </c>
      <c r="R983" s="12">
        <v>68255</v>
      </c>
      <c r="S983" s="59">
        <v>3.0684931506849313</v>
      </c>
      <c r="T983" s="59">
        <v>37.964383561643835</v>
      </c>
      <c r="U983" s="12">
        <v>1</v>
      </c>
      <c r="V983" s="12">
        <v>2</v>
      </c>
      <c r="W983" s="12">
        <v>2</v>
      </c>
      <c r="X983" s="12">
        <v>2</v>
      </c>
      <c r="Y983" s="12">
        <v>3</v>
      </c>
      <c r="Z983" s="58">
        <v>480037.6055932233</v>
      </c>
      <c r="AA983" s="58">
        <v>14641000</v>
      </c>
      <c r="AB983" s="58">
        <v>0</v>
      </c>
      <c r="AC983" s="58" t="s">
        <v>10</v>
      </c>
    </row>
    <row r="984" spans="1:29" x14ac:dyDescent="0.3">
      <c r="A984" s="57">
        <v>2224622846</v>
      </c>
      <c r="B984" s="12" t="s">
        <v>3394</v>
      </c>
      <c r="C984" s="58" t="s">
        <v>105</v>
      </c>
      <c r="D984" s="58" t="s">
        <v>115</v>
      </c>
      <c r="E984" s="58">
        <v>810137</v>
      </c>
      <c r="F984" s="58">
        <v>5768591</v>
      </c>
      <c r="G984" s="58">
        <f>+IF(F984&gt;K984+100000,F984-K984,0)</f>
        <v>3196264</v>
      </c>
      <c r="H984" s="58">
        <v>281327</v>
      </c>
      <c r="I984" s="58">
        <v>0</v>
      </c>
      <c r="J984" s="58">
        <v>800000</v>
      </c>
      <c r="K984" s="58">
        <v>2572327</v>
      </c>
      <c r="L984" s="12" t="s">
        <v>87</v>
      </c>
      <c r="M984" s="12" t="s">
        <v>89</v>
      </c>
      <c r="N984" s="12" t="s">
        <v>10</v>
      </c>
      <c r="O984" s="12">
        <v>4</v>
      </c>
      <c r="P984" s="12">
        <v>0</v>
      </c>
      <c r="Q984" s="12">
        <v>0</v>
      </c>
      <c r="R984" s="12">
        <v>76130</v>
      </c>
      <c r="S984" s="59">
        <v>4.2301369863013702</v>
      </c>
      <c r="T984" s="59">
        <v>31.657534246575342</v>
      </c>
      <c r="U984" s="12">
        <v>2</v>
      </c>
      <c r="V984" s="12">
        <v>2</v>
      </c>
      <c r="W984" s="12">
        <v>2</v>
      </c>
      <c r="X984" s="12">
        <v>2</v>
      </c>
      <c r="Y984" s="12">
        <v>1</v>
      </c>
      <c r="Z984" s="58">
        <v>482645.01149834722</v>
      </c>
      <c r="AA984" s="58">
        <v>36162000</v>
      </c>
      <c r="AB984" s="58">
        <v>0</v>
      </c>
      <c r="AC984" s="58" t="s">
        <v>10</v>
      </c>
    </row>
    <row r="985" spans="1:29" x14ac:dyDescent="0.3">
      <c r="A985" s="57">
        <v>64602682</v>
      </c>
      <c r="B985" s="12" t="s">
        <v>4355</v>
      </c>
      <c r="C985" s="58" t="s">
        <v>105</v>
      </c>
      <c r="D985" s="58" t="s">
        <v>30</v>
      </c>
      <c r="E985" s="58">
        <v>2870000</v>
      </c>
      <c r="F985" s="58">
        <v>26823242</v>
      </c>
      <c r="G985" s="58">
        <f>+IF(F985&gt;K985+100000,F985-K985,0)</f>
        <v>9590837</v>
      </c>
      <c r="H985" s="58">
        <v>899728</v>
      </c>
      <c r="I985" s="58">
        <v>0</v>
      </c>
      <c r="J985" s="58">
        <v>17000000</v>
      </c>
      <c r="K985" s="58">
        <v>17232405</v>
      </c>
      <c r="L985" s="12" t="s">
        <v>87</v>
      </c>
      <c r="M985" s="12" t="s">
        <v>89</v>
      </c>
      <c r="N985" s="12" t="s">
        <v>10</v>
      </c>
      <c r="O985" s="12">
        <v>4</v>
      </c>
      <c r="P985" s="12">
        <v>0</v>
      </c>
      <c r="Q985" s="12">
        <v>0</v>
      </c>
      <c r="R985" s="12">
        <v>68001</v>
      </c>
      <c r="S985" s="59">
        <v>8.0465753424657542</v>
      </c>
      <c r="T985" s="59">
        <v>47.454794520547942</v>
      </c>
      <c r="U985" s="12">
        <v>2</v>
      </c>
      <c r="V985" s="12">
        <v>5</v>
      </c>
      <c r="W985" s="12">
        <v>3</v>
      </c>
      <c r="X985" s="12">
        <v>7</v>
      </c>
      <c r="Y985" s="12">
        <v>2</v>
      </c>
      <c r="Z985" s="58">
        <v>492177.88252028287</v>
      </c>
      <c r="AA985" s="58">
        <v>20852000</v>
      </c>
      <c r="AB985" s="58">
        <v>0</v>
      </c>
      <c r="AC985" s="58" t="s">
        <v>10</v>
      </c>
    </row>
    <row r="986" spans="1:29" x14ac:dyDescent="0.3">
      <c r="A986" s="57">
        <v>2044020422</v>
      </c>
      <c r="B986" s="12" t="s">
        <v>3060</v>
      </c>
      <c r="C986" s="58" t="s">
        <v>105</v>
      </c>
      <c r="D986" s="58" t="s">
        <v>115</v>
      </c>
      <c r="E986" s="58">
        <v>91600</v>
      </c>
      <c r="F986" s="58">
        <v>5280527</v>
      </c>
      <c r="G986" s="58">
        <f>+IF(F986&gt;K986+100000,F986-K986,0)</f>
        <v>3314598</v>
      </c>
      <c r="H986" s="58">
        <v>248473</v>
      </c>
      <c r="I986" s="58">
        <v>0</v>
      </c>
      <c r="J986" s="58">
        <v>0</v>
      </c>
      <c r="K986" s="58">
        <v>1965929</v>
      </c>
      <c r="L986" s="12" t="s">
        <v>88</v>
      </c>
      <c r="M986" s="12" t="s">
        <v>89</v>
      </c>
      <c r="N986" s="12" t="s">
        <v>10</v>
      </c>
      <c r="O986" s="12">
        <v>4</v>
      </c>
      <c r="P986" s="12">
        <v>0</v>
      </c>
      <c r="Q986" s="12">
        <v>0</v>
      </c>
      <c r="R986" s="12">
        <v>13052</v>
      </c>
      <c r="S986" s="59">
        <v>3.904109589041096</v>
      </c>
      <c r="T986" s="59">
        <v>30.068493150684933</v>
      </c>
      <c r="U986" s="12">
        <v>1</v>
      </c>
      <c r="V986" s="12">
        <v>4</v>
      </c>
      <c r="W986" s="12">
        <v>1</v>
      </c>
      <c r="X986" s="12">
        <v>3</v>
      </c>
      <c r="Y986" s="12">
        <v>1</v>
      </c>
      <c r="Z986" s="58">
        <v>503102.67328942334</v>
      </c>
      <c r="AA986" s="58">
        <v>22617000</v>
      </c>
      <c r="AB986" s="58">
        <v>22305000</v>
      </c>
      <c r="AC986" s="58" t="s">
        <v>0</v>
      </c>
    </row>
    <row r="987" spans="1:29" x14ac:dyDescent="0.3">
      <c r="A987" s="57">
        <v>66060826</v>
      </c>
      <c r="B987" s="12" t="s">
        <v>3684</v>
      </c>
      <c r="C987" s="58" t="s">
        <v>105</v>
      </c>
      <c r="D987" s="58" t="s">
        <v>115</v>
      </c>
      <c r="E987" s="58"/>
      <c r="F987" s="58">
        <v>5213263</v>
      </c>
      <c r="G987" s="58">
        <f>+IF(F987&gt;K987+100000,F987-K987,0)</f>
        <v>2112316</v>
      </c>
      <c r="H987" s="58">
        <v>253283</v>
      </c>
      <c r="I987" s="58">
        <v>0</v>
      </c>
      <c r="J987" s="58">
        <v>2379286</v>
      </c>
      <c r="K987" s="58">
        <v>3100947</v>
      </c>
      <c r="L987" s="12" t="s">
        <v>87</v>
      </c>
      <c r="M987" s="12" t="s">
        <v>89</v>
      </c>
      <c r="N987" s="12" t="s">
        <v>10</v>
      </c>
      <c r="O987" s="12">
        <v>4</v>
      </c>
      <c r="P987" s="12">
        <v>0</v>
      </c>
      <c r="Q987" s="12">
        <v>0</v>
      </c>
      <c r="R987" s="12">
        <v>76130</v>
      </c>
      <c r="S987" s="59">
        <v>5.7945205479452051</v>
      </c>
      <c r="T987" s="59">
        <v>40.090410958904108</v>
      </c>
      <c r="U987" s="12">
        <v>2</v>
      </c>
      <c r="V987" s="12">
        <v>0</v>
      </c>
      <c r="W987" s="12">
        <v>1</v>
      </c>
      <c r="X987" s="12">
        <v>2</v>
      </c>
      <c r="Y987" s="12">
        <v>1</v>
      </c>
      <c r="Z987" s="58">
        <v>503185.01849285339</v>
      </c>
      <c r="AA987" s="58">
        <v>21802000</v>
      </c>
      <c r="AB987" s="58">
        <v>241000</v>
      </c>
      <c r="AC987" s="58" t="s">
        <v>1</v>
      </c>
    </row>
    <row r="988" spans="1:29" x14ac:dyDescent="0.3">
      <c r="A988" s="57">
        <v>2224624044</v>
      </c>
      <c r="B988" s="12" t="s">
        <v>1086</v>
      </c>
      <c r="C988" s="58" t="s">
        <v>105</v>
      </c>
      <c r="D988" s="58" t="s">
        <v>115</v>
      </c>
      <c r="E988" s="58">
        <v>946335</v>
      </c>
      <c r="F988" s="58">
        <v>2582999</v>
      </c>
      <c r="G988" s="58">
        <f>+IF(F988&gt;K988+100000,F988-K988,0)</f>
        <v>2177847</v>
      </c>
      <c r="H988" s="58">
        <v>177646</v>
      </c>
      <c r="I988" s="58">
        <v>0</v>
      </c>
      <c r="J988" s="58">
        <v>0</v>
      </c>
      <c r="K988" s="58">
        <v>405152</v>
      </c>
      <c r="L988" s="12" t="s">
        <v>88</v>
      </c>
      <c r="M988" s="12" t="s">
        <v>89</v>
      </c>
      <c r="N988" s="12" t="s">
        <v>10</v>
      </c>
      <c r="O988" s="12">
        <v>4</v>
      </c>
      <c r="P988" s="12">
        <v>0</v>
      </c>
      <c r="Q988" s="12">
        <v>0</v>
      </c>
      <c r="R988" s="12">
        <v>76130</v>
      </c>
      <c r="S988" s="59">
        <v>1.2657534246575342</v>
      </c>
      <c r="T988" s="59">
        <v>35.183561643835617</v>
      </c>
      <c r="U988" s="12">
        <v>2</v>
      </c>
      <c r="V988" s="12">
        <v>2</v>
      </c>
      <c r="W988" s="12">
        <v>1</v>
      </c>
      <c r="X988" s="12">
        <v>2</v>
      </c>
      <c r="Y988" s="12">
        <v>1</v>
      </c>
      <c r="Z988" s="58">
        <v>525636.29879422893</v>
      </c>
      <c r="AA988" s="58">
        <v>23630000</v>
      </c>
      <c r="AB988" s="58">
        <v>0</v>
      </c>
      <c r="AC988" s="58" t="s">
        <v>10</v>
      </c>
    </row>
    <row r="989" spans="1:29" x14ac:dyDescent="0.3">
      <c r="A989" s="57">
        <v>24284840</v>
      </c>
      <c r="B989" s="12" t="s">
        <v>3040</v>
      </c>
      <c r="C989" s="58" t="s">
        <v>105</v>
      </c>
      <c r="D989" s="58" t="s">
        <v>115</v>
      </c>
      <c r="E989" s="58">
        <v>1112158</v>
      </c>
      <c r="F989" s="58">
        <v>4559798</v>
      </c>
      <c r="G989" s="58">
        <f>+IF(F989&gt;K989+100000,F989-K989,0)</f>
        <v>2621913</v>
      </c>
      <c r="H989" s="58">
        <v>177766</v>
      </c>
      <c r="I989" s="58">
        <v>0</v>
      </c>
      <c r="J989" s="58">
        <v>3032051</v>
      </c>
      <c r="K989" s="58">
        <v>1937885</v>
      </c>
      <c r="L989" s="12" t="s">
        <v>87</v>
      </c>
      <c r="M989" s="12" t="s">
        <v>89</v>
      </c>
      <c r="N989" s="12" t="s">
        <v>10</v>
      </c>
      <c r="O989" s="12">
        <v>4</v>
      </c>
      <c r="P989" s="12">
        <v>0</v>
      </c>
      <c r="Q989" s="12">
        <v>0</v>
      </c>
      <c r="R989" s="12">
        <v>17380</v>
      </c>
      <c r="S989" s="59">
        <v>3.2630136986301368</v>
      </c>
      <c r="T989" s="59">
        <v>39.490410958904107</v>
      </c>
      <c r="U989" s="12">
        <v>1</v>
      </c>
      <c r="V989" s="12">
        <v>0</v>
      </c>
      <c r="W989" s="12">
        <v>1</v>
      </c>
      <c r="X989" s="12">
        <v>2</v>
      </c>
      <c r="Y989" s="12">
        <v>1</v>
      </c>
      <c r="Z989" s="58">
        <v>529072.14328736637</v>
      </c>
      <c r="AA989" s="58">
        <v>22144000</v>
      </c>
      <c r="AB989" s="58">
        <v>0</v>
      </c>
      <c r="AC989" s="58" t="s">
        <v>10</v>
      </c>
    </row>
    <row r="990" spans="1:29" x14ac:dyDescent="0.3">
      <c r="A990" s="57">
        <v>2064668026</v>
      </c>
      <c r="B990" s="12" t="s">
        <v>4156</v>
      </c>
      <c r="C990" s="58" t="s">
        <v>105</v>
      </c>
      <c r="D990" s="58" t="s">
        <v>116</v>
      </c>
      <c r="E990" s="58">
        <v>212002</v>
      </c>
      <c r="F990" s="58">
        <v>22044801</v>
      </c>
      <c r="G990" s="58">
        <f>+IF(F990&gt;K990+100000,F990-K990,0)</f>
        <v>16260820</v>
      </c>
      <c r="H990" s="58">
        <v>555843</v>
      </c>
      <c r="I990" s="58">
        <v>0</v>
      </c>
      <c r="J990" s="58">
        <v>16048444</v>
      </c>
      <c r="K990" s="58">
        <v>5783981</v>
      </c>
      <c r="L990" s="12" t="s">
        <v>87</v>
      </c>
      <c r="M990" s="12" t="s">
        <v>89</v>
      </c>
      <c r="N990" s="12" t="s">
        <v>10</v>
      </c>
      <c r="O990" s="12">
        <v>4</v>
      </c>
      <c r="P990" s="12">
        <v>0</v>
      </c>
      <c r="Q990" s="12">
        <v>0</v>
      </c>
      <c r="R990" s="12">
        <v>17380</v>
      </c>
      <c r="S990" s="59">
        <v>7.9150684931506845</v>
      </c>
      <c r="T990" s="59">
        <v>29.117808219178084</v>
      </c>
      <c r="U990" s="12">
        <v>1</v>
      </c>
      <c r="V990" s="12">
        <v>2</v>
      </c>
      <c r="W990" s="12">
        <v>1</v>
      </c>
      <c r="X990" s="12">
        <v>2</v>
      </c>
      <c r="Y990" s="12">
        <v>1</v>
      </c>
      <c r="Z990" s="58">
        <v>529351.12155760743</v>
      </c>
      <c r="AA990" s="58">
        <v>23797000</v>
      </c>
      <c r="AB990" s="58">
        <v>23497000</v>
      </c>
      <c r="AC990" s="58" t="s">
        <v>0</v>
      </c>
    </row>
    <row r="991" spans="1:29" x14ac:dyDescent="0.3">
      <c r="A991" s="57">
        <v>2224620848</v>
      </c>
      <c r="B991" s="12" t="s">
        <v>1645</v>
      </c>
      <c r="C991" s="58" t="s">
        <v>105</v>
      </c>
      <c r="D991" s="58" t="s">
        <v>115</v>
      </c>
      <c r="E991" s="58">
        <v>366408</v>
      </c>
      <c r="F991" s="58">
        <v>2854869</v>
      </c>
      <c r="G991" s="58">
        <f>+IF(F991&gt;K991+100000,F991-K991,0)</f>
        <v>2040293</v>
      </c>
      <c r="H991" s="58">
        <v>120454</v>
      </c>
      <c r="I991" s="58">
        <v>0</v>
      </c>
      <c r="J991" s="58">
        <v>0</v>
      </c>
      <c r="K991" s="58">
        <v>814576</v>
      </c>
      <c r="L991" s="12" t="s">
        <v>88</v>
      </c>
      <c r="M991" s="12" t="s">
        <v>89</v>
      </c>
      <c r="N991" s="12" t="s">
        <v>10</v>
      </c>
      <c r="O991" s="12">
        <v>4</v>
      </c>
      <c r="P991" s="12">
        <v>0</v>
      </c>
      <c r="Q991" s="12">
        <v>0</v>
      </c>
      <c r="R991" s="12">
        <v>76130</v>
      </c>
      <c r="S991" s="59">
        <v>2.6493150684931508</v>
      </c>
      <c r="T991" s="59">
        <v>32.747945205479454</v>
      </c>
      <c r="U991" s="12">
        <v>2</v>
      </c>
      <c r="V991" s="12">
        <v>2</v>
      </c>
      <c r="W991" s="12">
        <v>3</v>
      </c>
      <c r="X991" s="12">
        <v>2</v>
      </c>
      <c r="Y991" s="12">
        <v>1</v>
      </c>
      <c r="Z991" s="58">
        <v>543730.19419365574</v>
      </c>
      <c r="AA991" s="58">
        <v>40639000</v>
      </c>
      <c r="AB991" s="58">
        <v>757000</v>
      </c>
      <c r="AC991" s="58" t="s">
        <v>0</v>
      </c>
    </row>
    <row r="992" spans="1:29" x14ac:dyDescent="0.3">
      <c r="A992" s="57">
        <v>2224628600</v>
      </c>
      <c r="B992" s="12" t="s">
        <v>4077</v>
      </c>
      <c r="C992" s="58" t="s">
        <v>105</v>
      </c>
      <c r="D992" s="58" t="s">
        <v>115</v>
      </c>
      <c r="E992" s="58">
        <v>231258</v>
      </c>
      <c r="F992" s="58">
        <v>9209288</v>
      </c>
      <c r="G992" s="58">
        <f>+IF(F992&gt;K992+100000,F992-K992,0)</f>
        <v>4146639</v>
      </c>
      <c r="H992" s="58">
        <v>366392</v>
      </c>
      <c r="I992" s="58">
        <v>0</v>
      </c>
      <c r="J992" s="58">
        <v>5435000</v>
      </c>
      <c r="K992" s="58">
        <v>5062649</v>
      </c>
      <c r="L992" s="12" t="s">
        <v>87</v>
      </c>
      <c r="M992" s="12" t="s">
        <v>89</v>
      </c>
      <c r="N992" s="12" t="s">
        <v>10</v>
      </c>
      <c r="O992" s="12">
        <v>4</v>
      </c>
      <c r="P992" s="12">
        <v>0</v>
      </c>
      <c r="Q992" s="12">
        <v>0</v>
      </c>
      <c r="R992" s="12">
        <v>76130</v>
      </c>
      <c r="S992" s="59">
        <v>4.6410958904109592</v>
      </c>
      <c r="T992" s="59">
        <v>28.736986301369864</v>
      </c>
      <c r="U992" s="12">
        <v>2</v>
      </c>
      <c r="V992" s="12">
        <v>0</v>
      </c>
      <c r="W992" s="12">
        <v>2</v>
      </c>
      <c r="X992" s="12">
        <v>2</v>
      </c>
      <c r="Y992" s="12">
        <v>1</v>
      </c>
      <c r="Z992" s="58">
        <v>559142.92186045472</v>
      </c>
      <c r="AA992" s="58">
        <v>22461000</v>
      </c>
      <c r="AB992" s="58">
        <v>0</v>
      </c>
      <c r="AC992" s="58" t="s">
        <v>10</v>
      </c>
    </row>
    <row r="993" spans="1:29" x14ac:dyDescent="0.3">
      <c r="A993" s="57">
        <v>2008822000</v>
      </c>
      <c r="B993" s="12" t="s">
        <v>2668</v>
      </c>
      <c r="C993" s="58" t="s">
        <v>105</v>
      </c>
      <c r="D993" s="58" t="s">
        <v>30</v>
      </c>
      <c r="E993" s="58">
        <v>73243</v>
      </c>
      <c r="F993" s="58">
        <v>7583768</v>
      </c>
      <c r="G993" s="58">
        <f>+IF(F993&gt;K993+100000,F993-K993,0)</f>
        <v>6139648</v>
      </c>
      <c r="H993" s="58">
        <v>319979</v>
      </c>
      <c r="I993" s="58">
        <v>0</v>
      </c>
      <c r="J993" s="58">
        <v>4126928</v>
      </c>
      <c r="K993" s="58">
        <v>1444120</v>
      </c>
      <c r="L993" s="12" t="s">
        <v>87</v>
      </c>
      <c r="M993" s="12" t="s">
        <v>89</v>
      </c>
      <c r="N993" s="12" t="s">
        <v>10</v>
      </c>
      <c r="O993" s="12">
        <v>4</v>
      </c>
      <c r="P993" s="12">
        <v>0</v>
      </c>
      <c r="Q993" s="12">
        <v>0</v>
      </c>
      <c r="R993" s="12">
        <v>68276</v>
      </c>
      <c r="S993" s="59">
        <v>3.7424657534246575</v>
      </c>
      <c r="T993" s="59">
        <v>30.216438356164385</v>
      </c>
      <c r="U993" s="12">
        <v>2</v>
      </c>
      <c r="V993" s="12">
        <v>2</v>
      </c>
      <c r="W993" s="12">
        <v>4</v>
      </c>
      <c r="X993" s="12">
        <v>3</v>
      </c>
      <c r="Y993" s="12">
        <v>2</v>
      </c>
      <c r="Z993" s="58">
        <v>577836.57585012319</v>
      </c>
      <c r="AA993" s="58">
        <v>21777000</v>
      </c>
      <c r="AB993" s="58">
        <v>0</v>
      </c>
      <c r="AC993" s="58" t="s">
        <v>10</v>
      </c>
    </row>
    <row r="994" spans="1:29" x14ac:dyDescent="0.3">
      <c r="A994" s="57">
        <v>84462642</v>
      </c>
      <c r="B994" s="12" t="s">
        <v>3313</v>
      </c>
      <c r="C994" s="58" t="s">
        <v>105</v>
      </c>
      <c r="D994" s="58" t="s">
        <v>114</v>
      </c>
      <c r="E994" s="58"/>
      <c r="F994" s="58">
        <v>4100804</v>
      </c>
      <c r="G994" s="58">
        <f>+IF(F994&gt;K994+100000,F994-K994,0)</f>
        <v>1735984</v>
      </c>
      <c r="H994" s="58">
        <v>195543</v>
      </c>
      <c r="I994" s="58">
        <v>0</v>
      </c>
      <c r="J994" s="58">
        <v>2622648</v>
      </c>
      <c r="K994" s="58">
        <v>2364820</v>
      </c>
      <c r="L994" s="12" t="s">
        <v>87</v>
      </c>
      <c r="M994" s="12" t="s">
        <v>89</v>
      </c>
      <c r="N994" s="12" t="s">
        <v>10</v>
      </c>
      <c r="O994" s="12">
        <v>4</v>
      </c>
      <c r="P994" s="12">
        <v>0</v>
      </c>
      <c r="Q994" s="12">
        <v>0</v>
      </c>
      <c r="R994" s="12">
        <v>13838</v>
      </c>
      <c r="S994" s="59">
        <v>5.7945205479452051</v>
      </c>
      <c r="T994" s="59">
        <v>49.027397260273972</v>
      </c>
      <c r="U994" s="12">
        <v>1</v>
      </c>
      <c r="V994" s="12">
        <v>2</v>
      </c>
      <c r="W994" s="12">
        <v>1</v>
      </c>
      <c r="X994" s="12">
        <v>2</v>
      </c>
      <c r="Y994" s="12">
        <v>2</v>
      </c>
      <c r="Z994" s="58">
        <v>579616.15086507727</v>
      </c>
      <c r="AA994" s="58">
        <v>23806000</v>
      </c>
      <c r="AB994" s="58">
        <v>0</v>
      </c>
      <c r="AC994" s="58" t="s">
        <v>10</v>
      </c>
    </row>
    <row r="995" spans="1:29" x14ac:dyDescent="0.3">
      <c r="A995" s="57">
        <v>2262044204</v>
      </c>
      <c r="B995" s="12" t="s">
        <v>3717</v>
      </c>
      <c r="C995" s="58" t="s">
        <v>105</v>
      </c>
      <c r="D995" s="58" t="s">
        <v>30</v>
      </c>
      <c r="E995" s="58">
        <v>336110</v>
      </c>
      <c r="F995" s="58">
        <v>12757334</v>
      </c>
      <c r="G995" s="58">
        <f>+IF(F995&gt;K995+100000,F995-K995,0)</f>
        <v>9579231</v>
      </c>
      <c r="H995" s="58">
        <v>549480</v>
      </c>
      <c r="I995" s="58">
        <v>0</v>
      </c>
      <c r="J995" s="58">
        <v>5701312</v>
      </c>
      <c r="K995" s="58">
        <v>3178103</v>
      </c>
      <c r="L995" s="12" t="s">
        <v>87</v>
      </c>
      <c r="M995" s="12" t="s">
        <v>89</v>
      </c>
      <c r="N995" s="12" t="s">
        <v>10</v>
      </c>
      <c r="O995" s="12">
        <v>4</v>
      </c>
      <c r="P995" s="12">
        <v>0</v>
      </c>
      <c r="Q995" s="12">
        <v>0</v>
      </c>
      <c r="R995" s="12">
        <v>76001</v>
      </c>
      <c r="S995" s="59">
        <v>5.3342465753424655</v>
      </c>
      <c r="T995" s="59">
        <v>31.890410958904109</v>
      </c>
      <c r="U995" s="12">
        <v>1</v>
      </c>
      <c r="V995" s="12">
        <v>4</v>
      </c>
      <c r="W995" s="12">
        <v>3</v>
      </c>
      <c r="X995" s="12">
        <v>3</v>
      </c>
      <c r="Y995" s="12">
        <v>1</v>
      </c>
      <c r="Z995" s="58">
        <v>583509.27961277403</v>
      </c>
      <c r="AA995" s="58">
        <v>19734000</v>
      </c>
      <c r="AB995" s="58">
        <v>11226000</v>
      </c>
      <c r="AC995" s="58" t="s">
        <v>0</v>
      </c>
    </row>
    <row r="996" spans="1:29" x14ac:dyDescent="0.3">
      <c r="A996" s="57">
        <v>2008680488</v>
      </c>
      <c r="B996" s="12" t="s">
        <v>2786</v>
      </c>
      <c r="C996" s="58" t="s">
        <v>105</v>
      </c>
      <c r="D996" s="58" t="s">
        <v>114</v>
      </c>
      <c r="E996" s="58">
        <v>258060</v>
      </c>
      <c r="F996" s="58">
        <v>3179183</v>
      </c>
      <c r="G996" s="58">
        <f>+IF(F996&gt;K996+100000,F996-K996,0)</f>
        <v>1615063</v>
      </c>
      <c r="H996" s="58">
        <v>142213</v>
      </c>
      <c r="I996" s="58">
        <v>0</v>
      </c>
      <c r="J996" s="58">
        <v>3000000</v>
      </c>
      <c r="K996" s="58">
        <v>1564120</v>
      </c>
      <c r="L996" s="12" t="s">
        <v>87</v>
      </c>
      <c r="M996" s="12" t="s">
        <v>89</v>
      </c>
      <c r="N996" s="12" t="s">
        <v>10</v>
      </c>
      <c r="O996" s="12">
        <v>4</v>
      </c>
      <c r="P996" s="12">
        <v>0</v>
      </c>
      <c r="Q996" s="12">
        <v>0</v>
      </c>
      <c r="R996" s="12">
        <v>68615</v>
      </c>
      <c r="S996" s="59">
        <v>3.8958904109589043</v>
      </c>
      <c r="T996" s="59">
        <v>25.63013698630137</v>
      </c>
      <c r="U996" s="12">
        <v>1</v>
      </c>
      <c r="V996" s="12">
        <v>2</v>
      </c>
      <c r="W996" s="12">
        <v>1</v>
      </c>
      <c r="X996" s="12">
        <v>2</v>
      </c>
      <c r="Y996" s="12">
        <v>1</v>
      </c>
      <c r="Z996" s="58">
        <v>587900.55588092189</v>
      </c>
      <c r="AA996" s="58">
        <v>21969000</v>
      </c>
      <c r="AB996" s="58">
        <v>0</v>
      </c>
      <c r="AC996" s="58" t="s">
        <v>17</v>
      </c>
    </row>
    <row r="997" spans="1:29" x14ac:dyDescent="0.3">
      <c r="A997" s="57">
        <v>66880020</v>
      </c>
      <c r="B997" s="12" t="s">
        <v>3687</v>
      </c>
      <c r="C997" s="58" t="s">
        <v>105</v>
      </c>
      <c r="D997" s="58" t="s">
        <v>115</v>
      </c>
      <c r="E997" s="58">
        <v>446488</v>
      </c>
      <c r="F997" s="58">
        <v>6583498</v>
      </c>
      <c r="G997" s="58">
        <f>+IF(F997&gt;K997+100000,F997-K997,0)</f>
        <v>3476981</v>
      </c>
      <c r="H997" s="58">
        <v>197522</v>
      </c>
      <c r="I997" s="58">
        <v>0</v>
      </c>
      <c r="J997" s="58">
        <v>2494341</v>
      </c>
      <c r="K997" s="58">
        <v>3106517</v>
      </c>
      <c r="L997" s="12" t="s">
        <v>87</v>
      </c>
      <c r="M997" s="12" t="s">
        <v>89</v>
      </c>
      <c r="N997" s="12" t="s">
        <v>10</v>
      </c>
      <c r="O997" s="12">
        <v>4</v>
      </c>
      <c r="P997" s="12">
        <v>0</v>
      </c>
      <c r="Q997" s="12">
        <v>0</v>
      </c>
      <c r="R997" s="12">
        <v>76130</v>
      </c>
      <c r="S997" s="59">
        <v>5.6356164383561644</v>
      </c>
      <c r="T997" s="59">
        <v>45.487671232876714</v>
      </c>
      <c r="U997" s="12">
        <v>1</v>
      </c>
      <c r="V997" s="12">
        <v>0</v>
      </c>
      <c r="W997" s="12">
        <v>1</v>
      </c>
      <c r="X997" s="12">
        <v>2</v>
      </c>
      <c r="Y997" s="12">
        <v>1</v>
      </c>
      <c r="Z997" s="58">
        <v>589009.70582587575</v>
      </c>
      <c r="AA997" s="58">
        <v>50101000</v>
      </c>
      <c r="AB997" s="58">
        <v>0</v>
      </c>
      <c r="AC997" s="58" t="s">
        <v>10</v>
      </c>
    </row>
    <row r="998" spans="1:29" x14ac:dyDescent="0.3">
      <c r="A998" s="57">
        <v>8246288</v>
      </c>
      <c r="B998" s="12" t="s">
        <v>4091</v>
      </c>
      <c r="C998" s="58" t="s">
        <v>105</v>
      </c>
      <c r="D998" s="58" t="s">
        <v>114</v>
      </c>
      <c r="E998" s="58"/>
      <c r="F998" s="58">
        <v>6551074</v>
      </c>
      <c r="G998" s="58">
        <f>+IF(F998&gt;K998+100000,F998-K998,0)</f>
        <v>1355515</v>
      </c>
      <c r="H998" s="58">
        <v>284426</v>
      </c>
      <c r="I998" s="58">
        <v>0</v>
      </c>
      <c r="J998" s="58">
        <v>2995487</v>
      </c>
      <c r="K998" s="58">
        <v>5195559</v>
      </c>
      <c r="L998" s="12" t="s">
        <v>87</v>
      </c>
      <c r="M998" s="12" t="s">
        <v>89</v>
      </c>
      <c r="N998" s="12" t="s">
        <v>10</v>
      </c>
      <c r="O998" s="12">
        <v>4</v>
      </c>
      <c r="P998" s="12">
        <v>0</v>
      </c>
      <c r="Q998" s="12">
        <v>0</v>
      </c>
      <c r="R998" s="12">
        <v>76130</v>
      </c>
      <c r="S998" s="59">
        <v>6.3095890410958901</v>
      </c>
      <c r="T998" s="59">
        <v>46.257534246575339</v>
      </c>
      <c r="U998" s="12">
        <v>1</v>
      </c>
      <c r="V998" s="12">
        <v>0</v>
      </c>
      <c r="W998" s="12">
        <v>2</v>
      </c>
      <c r="X998" s="12">
        <v>3</v>
      </c>
      <c r="Y998" s="12">
        <v>1</v>
      </c>
      <c r="Z998" s="58">
        <v>590990.48609247024</v>
      </c>
      <c r="AA998" s="58">
        <v>26568000</v>
      </c>
      <c r="AB998" s="58">
        <v>26568000</v>
      </c>
      <c r="AC998" s="58" t="s">
        <v>0</v>
      </c>
    </row>
    <row r="999" spans="1:29" x14ac:dyDescent="0.3">
      <c r="A999" s="57">
        <v>2044424828</v>
      </c>
      <c r="B999" s="12" t="s">
        <v>2392</v>
      </c>
      <c r="C999" s="58" t="s">
        <v>105</v>
      </c>
      <c r="D999" s="58" t="s">
        <v>115</v>
      </c>
      <c r="E999" s="58">
        <v>999897</v>
      </c>
      <c r="F999" s="58">
        <v>4361762</v>
      </c>
      <c r="G999" s="58">
        <f>+IF(F999&gt;K999+100000,F999-K999,0)</f>
        <v>3090448</v>
      </c>
      <c r="H999" s="58">
        <v>207987</v>
      </c>
      <c r="I999" s="58">
        <v>0</v>
      </c>
      <c r="J999" s="58">
        <v>2500720</v>
      </c>
      <c r="K999" s="58">
        <v>1271314</v>
      </c>
      <c r="L999" s="12" t="s">
        <v>87</v>
      </c>
      <c r="M999" s="12" t="s">
        <v>89</v>
      </c>
      <c r="N999" s="12" t="s">
        <v>10</v>
      </c>
      <c r="O999" s="12">
        <v>4</v>
      </c>
      <c r="P999" s="12">
        <v>0</v>
      </c>
      <c r="Q999" s="12">
        <v>0</v>
      </c>
      <c r="R999" s="12">
        <v>8573</v>
      </c>
      <c r="S999" s="59">
        <v>4.2575342465753421</v>
      </c>
      <c r="T999" s="59">
        <v>32.698630136986303</v>
      </c>
      <c r="U999" s="12">
        <v>1</v>
      </c>
      <c r="V999" s="12">
        <v>0</v>
      </c>
      <c r="W999" s="12">
        <v>3</v>
      </c>
      <c r="X999" s="12">
        <v>2</v>
      </c>
      <c r="Y999" s="12">
        <v>3</v>
      </c>
      <c r="Z999" s="58">
        <v>594416.13103594515</v>
      </c>
      <c r="AA999" s="58">
        <v>26722000</v>
      </c>
      <c r="AB999" s="58">
        <v>26722000</v>
      </c>
      <c r="AC999" s="58" t="s">
        <v>0</v>
      </c>
    </row>
    <row r="1000" spans="1:29" x14ac:dyDescent="0.3">
      <c r="A1000" s="57">
        <v>4468026</v>
      </c>
      <c r="B1000" s="12" t="s">
        <v>3693</v>
      </c>
      <c r="C1000" s="58" t="s">
        <v>105</v>
      </c>
      <c r="D1000" s="58" t="s">
        <v>30</v>
      </c>
      <c r="E1000" s="58">
        <v>997042</v>
      </c>
      <c r="F1000" s="58">
        <v>9817662</v>
      </c>
      <c r="G1000" s="58">
        <f>+IF(F1000&gt;K1000+100000,F1000-K1000,0)</f>
        <v>6698991</v>
      </c>
      <c r="H1000" s="58">
        <v>322338</v>
      </c>
      <c r="I1000" s="58">
        <v>0</v>
      </c>
      <c r="J1000" s="58">
        <v>3000000</v>
      </c>
      <c r="K1000" s="58">
        <v>3118671</v>
      </c>
      <c r="L1000" s="12" t="s">
        <v>87</v>
      </c>
      <c r="M1000" s="12" t="s">
        <v>89</v>
      </c>
      <c r="N1000" s="12" t="s">
        <v>10</v>
      </c>
      <c r="O1000" s="12">
        <v>4</v>
      </c>
      <c r="P1000" s="12">
        <v>0</v>
      </c>
      <c r="Q1000" s="12">
        <v>0</v>
      </c>
      <c r="R1000" s="12">
        <v>76130</v>
      </c>
      <c r="S1000" s="59">
        <v>1.8438356164383563</v>
      </c>
      <c r="T1000" s="59">
        <v>46.361643835616441</v>
      </c>
      <c r="U1000" s="12">
        <v>1</v>
      </c>
      <c r="V1000" s="12">
        <v>2</v>
      </c>
      <c r="W1000" s="12">
        <v>2</v>
      </c>
      <c r="X1000" s="12">
        <v>2</v>
      </c>
      <c r="Y1000" s="12">
        <v>3</v>
      </c>
      <c r="Z1000" s="58">
        <v>595688.90754405793</v>
      </c>
      <c r="AA1000" s="58">
        <v>58731000</v>
      </c>
      <c r="AB1000" s="58">
        <v>58731000</v>
      </c>
      <c r="AC1000" s="58" t="s">
        <v>22</v>
      </c>
    </row>
    <row r="1001" spans="1:29" x14ac:dyDescent="0.3">
      <c r="A1001" s="57">
        <v>2244442420</v>
      </c>
      <c r="B1001" s="12" t="s">
        <v>1914</v>
      </c>
      <c r="C1001" s="58" t="s">
        <v>105</v>
      </c>
      <c r="D1001" s="58" t="s">
        <v>115</v>
      </c>
      <c r="E1001" s="58"/>
      <c r="F1001" s="58">
        <v>3500000</v>
      </c>
      <c r="G1001" s="58">
        <f>+IF(F1001&gt;K1001+100000,F1001-K1001,0)</f>
        <v>2521560</v>
      </c>
      <c r="H1001" s="58">
        <v>397467</v>
      </c>
      <c r="I1001" s="58">
        <v>0</v>
      </c>
      <c r="J1001" s="58">
        <v>0</v>
      </c>
      <c r="K1001" s="58">
        <v>978440</v>
      </c>
      <c r="L1001" s="12" t="s">
        <v>88</v>
      </c>
      <c r="M1001" s="12" t="s">
        <v>89</v>
      </c>
      <c r="N1001" s="12" t="s">
        <v>10</v>
      </c>
      <c r="O1001" s="12">
        <v>4</v>
      </c>
      <c r="P1001" s="12">
        <v>0</v>
      </c>
      <c r="Q1001" s="12">
        <v>0</v>
      </c>
      <c r="R1001" s="12">
        <v>5001</v>
      </c>
      <c r="S1001" s="59">
        <v>1.0136986301369864</v>
      </c>
      <c r="T1001" s="59">
        <v>28.824657534246576</v>
      </c>
      <c r="U1001" s="12">
        <v>1</v>
      </c>
      <c r="V1001" s="12">
        <v>6</v>
      </c>
      <c r="W1001" s="12">
        <v>3</v>
      </c>
      <c r="X1001" s="12">
        <v>5</v>
      </c>
      <c r="Y1001" s="12">
        <v>1</v>
      </c>
      <c r="Z1001" s="58">
        <v>595746.30719382036</v>
      </c>
      <c r="AA1001" s="58">
        <v>23953000</v>
      </c>
      <c r="AB1001" s="58">
        <v>20249000</v>
      </c>
      <c r="AC1001" s="58" t="s">
        <v>0</v>
      </c>
    </row>
    <row r="1002" spans="1:29" x14ac:dyDescent="0.3">
      <c r="A1002" s="57">
        <v>2006440202</v>
      </c>
      <c r="B1002" s="12" t="s">
        <v>3613</v>
      </c>
      <c r="C1002" s="58" t="s">
        <v>105</v>
      </c>
      <c r="D1002" s="58" t="s">
        <v>115</v>
      </c>
      <c r="E1002" s="58">
        <v>234217</v>
      </c>
      <c r="F1002" s="58">
        <v>6885214</v>
      </c>
      <c r="G1002" s="58">
        <f>+IF(F1002&gt;K1002+100000,F1002-K1002,0)</f>
        <v>3858394</v>
      </c>
      <c r="H1002" s="58">
        <v>197961</v>
      </c>
      <c r="I1002" s="58">
        <v>0</v>
      </c>
      <c r="J1002" s="58">
        <v>6000000</v>
      </c>
      <c r="K1002" s="58">
        <v>3026820</v>
      </c>
      <c r="L1002" s="12" t="s">
        <v>87</v>
      </c>
      <c r="M1002" s="12" t="s">
        <v>89</v>
      </c>
      <c r="N1002" s="12" t="s">
        <v>10</v>
      </c>
      <c r="O1002" s="12">
        <v>4</v>
      </c>
      <c r="P1002" s="12">
        <v>0</v>
      </c>
      <c r="Q1002" s="12">
        <v>0</v>
      </c>
      <c r="R1002" s="12">
        <v>68307</v>
      </c>
      <c r="S1002" s="59">
        <v>5.6301369863013697</v>
      </c>
      <c r="T1002" s="59">
        <v>35.180821917808217</v>
      </c>
      <c r="U1002" s="12">
        <v>1</v>
      </c>
      <c r="V1002" s="12">
        <v>2</v>
      </c>
      <c r="W1002" s="12">
        <v>2</v>
      </c>
      <c r="X1002" s="12">
        <v>2</v>
      </c>
      <c r="Y1002" s="12">
        <v>1</v>
      </c>
      <c r="Z1002" s="58">
        <v>602488.33112493297</v>
      </c>
      <c r="AA1002" s="58">
        <v>24641000</v>
      </c>
      <c r="AB1002" s="58">
        <v>0</v>
      </c>
      <c r="AC1002" s="58" t="s">
        <v>10</v>
      </c>
    </row>
    <row r="1003" spans="1:29" x14ac:dyDescent="0.3">
      <c r="A1003" s="57">
        <v>2226266060</v>
      </c>
      <c r="B1003" s="12" t="s">
        <v>3094</v>
      </c>
      <c r="C1003" s="58" t="s">
        <v>105</v>
      </c>
      <c r="D1003" s="58" t="s">
        <v>115</v>
      </c>
      <c r="E1003" s="58">
        <v>5085</v>
      </c>
      <c r="F1003" s="58">
        <v>4202499</v>
      </c>
      <c r="G1003" s="58">
        <f>+IF(F1003&gt;K1003+100000,F1003-K1003,0)</f>
        <v>2191404</v>
      </c>
      <c r="H1003" s="58">
        <v>261769</v>
      </c>
      <c r="I1003" s="58">
        <v>0</v>
      </c>
      <c r="J1003" s="58">
        <v>0</v>
      </c>
      <c r="K1003" s="58">
        <v>2011095</v>
      </c>
      <c r="L1003" s="12" t="s">
        <v>88</v>
      </c>
      <c r="M1003" s="12" t="s">
        <v>89</v>
      </c>
      <c r="N1003" s="12" t="s">
        <v>10</v>
      </c>
      <c r="O1003" s="12">
        <v>4</v>
      </c>
      <c r="P1003" s="12">
        <v>0</v>
      </c>
      <c r="Q1003" s="12">
        <v>0</v>
      </c>
      <c r="R1003" s="12">
        <v>76130</v>
      </c>
      <c r="S1003" s="59">
        <v>3.3698630136986303</v>
      </c>
      <c r="T1003" s="59">
        <v>32.873972602739727</v>
      </c>
      <c r="U1003" s="12">
        <v>1</v>
      </c>
      <c r="V1003" s="12">
        <v>0</v>
      </c>
      <c r="W1003" s="12">
        <v>1</v>
      </c>
      <c r="X1003" s="12">
        <v>3</v>
      </c>
      <c r="Y1003" s="12">
        <v>1</v>
      </c>
      <c r="Z1003" s="58">
        <v>603061.07172192831</v>
      </c>
      <c r="AA1003" s="58">
        <v>45890000</v>
      </c>
      <c r="AB1003" s="58">
        <v>0</v>
      </c>
      <c r="AC1003" s="58" t="s">
        <v>10</v>
      </c>
    </row>
    <row r="1004" spans="1:29" x14ac:dyDescent="0.3">
      <c r="A1004" s="57">
        <v>84666622</v>
      </c>
      <c r="B1004" s="12" t="s">
        <v>3256</v>
      </c>
      <c r="C1004" s="58" t="s">
        <v>105</v>
      </c>
      <c r="D1004" s="58" t="s">
        <v>115</v>
      </c>
      <c r="E1004" s="58"/>
      <c r="F1004" s="58">
        <v>5798492</v>
      </c>
      <c r="G1004" s="58">
        <f>+IF(F1004&gt;K1004+100000,F1004-K1004,0)</f>
        <v>3526232</v>
      </c>
      <c r="H1004" s="58">
        <v>252284</v>
      </c>
      <c r="I1004" s="58">
        <v>0</v>
      </c>
      <c r="J1004" s="58">
        <v>0</v>
      </c>
      <c r="K1004" s="58">
        <v>2272260</v>
      </c>
      <c r="L1004" s="12" t="s">
        <v>88</v>
      </c>
      <c r="M1004" s="12" t="s">
        <v>89</v>
      </c>
      <c r="N1004" s="12" t="s">
        <v>10</v>
      </c>
      <c r="O1004" s="12">
        <v>4</v>
      </c>
      <c r="P1004" s="12">
        <v>0</v>
      </c>
      <c r="Q1004" s="12">
        <v>0</v>
      </c>
      <c r="R1004" s="12">
        <v>13052</v>
      </c>
      <c r="S1004" s="59">
        <v>6.5506849315068489</v>
      </c>
      <c r="T1004" s="59">
        <v>55.060273972602737</v>
      </c>
      <c r="U1004" s="12">
        <v>1</v>
      </c>
      <c r="V1004" s="12">
        <v>2</v>
      </c>
      <c r="W1004" s="12">
        <v>1</v>
      </c>
      <c r="X1004" s="12">
        <v>4</v>
      </c>
      <c r="Y1004" s="12">
        <v>2</v>
      </c>
      <c r="Z1004" s="58">
        <v>612623.05253140465</v>
      </c>
      <c r="AA1004" s="58">
        <v>25564000</v>
      </c>
      <c r="AB1004" s="58">
        <v>0</v>
      </c>
      <c r="AC1004" s="58" t="s">
        <v>10</v>
      </c>
    </row>
    <row r="1005" spans="1:29" x14ac:dyDescent="0.3">
      <c r="A1005" s="57">
        <v>2006022604</v>
      </c>
      <c r="B1005" s="12" t="s">
        <v>3191</v>
      </c>
      <c r="C1005" s="58" t="s">
        <v>105</v>
      </c>
      <c r="D1005" s="58" t="s">
        <v>30</v>
      </c>
      <c r="E1005" s="58"/>
      <c r="F1005" s="58">
        <v>7698521</v>
      </c>
      <c r="G1005" s="58">
        <f>+IF(F1005&gt;K1005+100000,F1005-K1005,0)</f>
        <v>5528702</v>
      </c>
      <c r="H1005" s="58">
        <v>343664</v>
      </c>
      <c r="I1005" s="58">
        <v>0</v>
      </c>
      <c r="J1005" s="58">
        <v>2000000</v>
      </c>
      <c r="K1005" s="58">
        <v>2169819</v>
      </c>
      <c r="L1005" s="12" t="s">
        <v>87</v>
      </c>
      <c r="M1005" s="12" t="s">
        <v>89</v>
      </c>
      <c r="N1005" s="12" t="s">
        <v>10</v>
      </c>
      <c r="O1005" s="12">
        <v>4</v>
      </c>
      <c r="P1005" s="12">
        <v>0</v>
      </c>
      <c r="Q1005" s="12">
        <v>0</v>
      </c>
      <c r="R1005" s="12">
        <v>68307</v>
      </c>
      <c r="S1005" s="59">
        <v>7.7589041095890412</v>
      </c>
      <c r="T1005" s="59">
        <v>31.591780821917808</v>
      </c>
      <c r="U1005" s="12">
        <v>1</v>
      </c>
      <c r="V1005" s="12">
        <v>2</v>
      </c>
      <c r="W1005" s="12">
        <v>2</v>
      </c>
      <c r="X1005" s="12">
        <v>2</v>
      </c>
      <c r="Y1005" s="12">
        <v>1</v>
      </c>
      <c r="Z1005" s="58">
        <v>613958.60793305223</v>
      </c>
      <c r="AA1005" s="58">
        <v>22030000</v>
      </c>
      <c r="AB1005" s="58">
        <v>0</v>
      </c>
      <c r="AC1005" s="58" t="s">
        <v>10</v>
      </c>
    </row>
    <row r="1006" spans="1:29" x14ac:dyDescent="0.3">
      <c r="A1006" s="57">
        <v>2220666862</v>
      </c>
      <c r="B1006" s="12" t="s">
        <v>3306</v>
      </c>
      <c r="C1006" s="58" t="s">
        <v>105</v>
      </c>
      <c r="D1006" s="58" t="s">
        <v>30</v>
      </c>
      <c r="E1006" s="58">
        <v>2794078</v>
      </c>
      <c r="F1006" s="58">
        <v>12024774</v>
      </c>
      <c r="G1006" s="58">
        <f>+IF(F1006&gt;K1006+100000,F1006-K1006,0)</f>
        <v>9681245</v>
      </c>
      <c r="H1006" s="58">
        <v>418754</v>
      </c>
      <c r="I1006" s="58">
        <v>0</v>
      </c>
      <c r="J1006" s="58">
        <v>4317829</v>
      </c>
      <c r="K1006" s="58">
        <v>2343529</v>
      </c>
      <c r="L1006" s="12" t="s">
        <v>87</v>
      </c>
      <c r="M1006" s="12" t="s">
        <v>89</v>
      </c>
      <c r="N1006" s="12" t="s">
        <v>10</v>
      </c>
      <c r="O1006" s="12">
        <v>4</v>
      </c>
      <c r="P1006" s="12">
        <v>0</v>
      </c>
      <c r="Q1006" s="12">
        <v>0</v>
      </c>
      <c r="R1006" s="12">
        <v>76130</v>
      </c>
      <c r="S1006" s="59">
        <v>3.8465753424657536</v>
      </c>
      <c r="T1006" s="59">
        <v>25.989041095890411</v>
      </c>
      <c r="U1006" s="12">
        <v>2</v>
      </c>
      <c r="V1006" s="12">
        <v>0</v>
      </c>
      <c r="W1006" s="12">
        <v>1</v>
      </c>
      <c r="X1006" s="12">
        <v>3</v>
      </c>
      <c r="Y1006" s="12">
        <v>1</v>
      </c>
      <c r="Z1006" s="58">
        <v>625305.49180158193</v>
      </c>
      <c r="AA1006" s="58">
        <v>61651000</v>
      </c>
      <c r="AB1006" s="58">
        <v>0</v>
      </c>
      <c r="AC1006" s="58" t="s">
        <v>10</v>
      </c>
    </row>
    <row r="1007" spans="1:29" x14ac:dyDescent="0.3">
      <c r="A1007" s="57">
        <v>26828484</v>
      </c>
      <c r="B1007" s="12" t="s">
        <v>532</v>
      </c>
      <c r="C1007" s="58" t="s">
        <v>105</v>
      </c>
      <c r="D1007" s="58" t="s">
        <v>115</v>
      </c>
      <c r="E1007" s="58"/>
      <c r="F1007" s="58">
        <v>3588806</v>
      </c>
      <c r="G1007" s="58">
        <f>+IF(F1007&gt;K1007+100000,F1007-K1007,0)</f>
        <v>3479782</v>
      </c>
      <c r="H1007" s="58">
        <v>160246</v>
      </c>
      <c r="I1007" s="58">
        <v>0</v>
      </c>
      <c r="J1007" s="58">
        <v>1919258</v>
      </c>
      <c r="K1007" s="58">
        <v>109024</v>
      </c>
      <c r="L1007" s="12" t="s">
        <v>87</v>
      </c>
      <c r="M1007" s="12" t="s">
        <v>89</v>
      </c>
      <c r="N1007" s="12" t="s">
        <v>10</v>
      </c>
      <c r="O1007" s="12">
        <v>4</v>
      </c>
      <c r="P1007" s="12">
        <v>0</v>
      </c>
      <c r="Q1007" s="12">
        <v>0</v>
      </c>
      <c r="R1007" s="12">
        <v>76130</v>
      </c>
      <c r="S1007" s="59">
        <v>0.32328767123287672</v>
      </c>
      <c r="T1007" s="59">
        <v>48.769863013698632</v>
      </c>
      <c r="U1007" s="12">
        <v>2</v>
      </c>
      <c r="V1007" s="12">
        <v>2</v>
      </c>
      <c r="W1007" s="12">
        <v>2</v>
      </c>
      <c r="X1007" s="12">
        <v>2</v>
      </c>
      <c r="Y1007" s="12">
        <v>1</v>
      </c>
      <c r="Z1007" s="58">
        <v>626140.28531083954</v>
      </c>
      <c r="AA1007" s="58">
        <v>54325000</v>
      </c>
      <c r="AB1007" s="58">
        <v>54325000</v>
      </c>
      <c r="AC1007" s="58" t="s">
        <v>0</v>
      </c>
    </row>
    <row r="1008" spans="1:29" x14ac:dyDescent="0.3">
      <c r="A1008" s="57">
        <v>8048420</v>
      </c>
      <c r="B1008" s="12" t="s">
        <v>3205</v>
      </c>
      <c r="C1008" s="58" t="s">
        <v>105</v>
      </c>
      <c r="D1008" s="58" t="s">
        <v>114</v>
      </c>
      <c r="E1008" s="58"/>
      <c r="F1008" s="58">
        <v>3713227</v>
      </c>
      <c r="G1008" s="58">
        <f>+IF(F1008&gt;K1008+100000,F1008-K1008,0)</f>
        <v>1521747</v>
      </c>
      <c r="H1008" s="58">
        <v>138008</v>
      </c>
      <c r="I1008" s="58">
        <v>0</v>
      </c>
      <c r="J1008" s="58">
        <v>0</v>
      </c>
      <c r="K1008" s="58">
        <v>2191480</v>
      </c>
      <c r="L1008" s="12" t="s">
        <v>88</v>
      </c>
      <c r="M1008" s="12" t="s">
        <v>89</v>
      </c>
      <c r="N1008" s="12" t="s">
        <v>10</v>
      </c>
      <c r="O1008" s="12">
        <v>4</v>
      </c>
      <c r="P1008" s="12">
        <v>0</v>
      </c>
      <c r="Q1008" s="12">
        <v>0</v>
      </c>
      <c r="R1008" s="12">
        <v>13052</v>
      </c>
      <c r="S1008" s="59">
        <v>4.6575342465753424</v>
      </c>
      <c r="T1008" s="59">
        <v>38.342465753424655</v>
      </c>
      <c r="U1008" s="12">
        <v>1</v>
      </c>
      <c r="V1008" s="12">
        <v>3</v>
      </c>
      <c r="W1008" s="12">
        <v>2</v>
      </c>
      <c r="X1008" s="12">
        <v>3</v>
      </c>
      <c r="Y1008" s="12">
        <v>3</v>
      </c>
      <c r="Z1008" s="58">
        <v>633343.91448452324</v>
      </c>
      <c r="AA1008" s="58">
        <v>28472000</v>
      </c>
      <c r="AB1008" s="58">
        <v>28402000</v>
      </c>
      <c r="AC1008" s="58" t="s">
        <v>0</v>
      </c>
    </row>
    <row r="1009" spans="1:29" x14ac:dyDescent="0.3">
      <c r="A1009" s="57">
        <v>64402680</v>
      </c>
      <c r="B1009" s="12" t="s">
        <v>2925</v>
      </c>
      <c r="C1009" s="58" t="s">
        <v>105</v>
      </c>
      <c r="D1009" s="58" t="s">
        <v>115</v>
      </c>
      <c r="E1009" s="58">
        <v>1246230</v>
      </c>
      <c r="F1009" s="58">
        <v>4740369</v>
      </c>
      <c r="G1009" s="58">
        <f>+IF(F1009&gt;K1009+100000,F1009-K1009,0)</f>
        <v>2987008</v>
      </c>
      <c r="H1009" s="58">
        <v>125855.00000000001</v>
      </c>
      <c r="I1009" s="58">
        <v>0</v>
      </c>
      <c r="J1009" s="58">
        <v>3500000</v>
      </c>
      <c r="K1009" s="58">
        <v>1753361</v>
      </c>
      <c r="L1009" s="12" t="s">
        <v>87</v>
      </c>
      <c r="M1009" s="12" t="s">
        <v>89</v>
      </c>
      <c r="N1009" s="12" t="s">
        <v>10</v>
      </c>
      <c r="O1009" s="12">
        <v>4</v>
      </c>
      <c r="P1009" s="12">
        <v>0</v>
      </c>
      <c r="Q1009" s="12">
        <v>0</v>
      </c>
      <c r="R1009" s="12">
        <v>76130</v>
      </c>
      <c r="S1009" s="59">
        <v>2.8</v>
      </c>
      <c r="T1009" s="59">
        <v>48.750684931506846</v>
      </c>
      <c r="U1009" s="12">
        <v>2</v>
      </c>
      <c r="V1009" s="12">
        <v>4</v>
      </c>
      <c r="W1009" s="12">
        <v>2</v>
      </c>
      <c r="X1009" s="12">
        <v>3</v>
      </c>
      <c r="Y1009" s="12">
        <v>3</v>
      </c>
      <c r="Z1009" s="58">
        <v>635768.37634731899</v>
      </c>
      <c r="AA1009" s="58">
        <v>16205000</v>
      </c>
      <c r="AB1009" s="58">
        <v>0</v>
      </c>
      <c r="AC1009" s="58" t="s">
        <v>10</v>
      </c>
    </row>
    <row r="1010" spans="1:29" x14ac:dyDescent="0.3">
      <c r="A1010" s="57">
        <v>24866440</v>
      </c>
      <c r="B1010" s="12" t="s">
        <v>3175</v>
      </c>
      <c r="C1010" s="58" t="s">
        <v>105</v>
      </c>
      <c r="D1010" s="58" t="s">
        <v>114</v>
      </c>
      <c r="E1010" s="58"/>
      <c r="F1010" s="58">
        <v>4094423</v>
      </c>
      <c r="G1010" s="58">
        <f>+IF(F1010&gt;K1010+100000,F1010-K1010,0)</f>
        <v>1955603</v>
      </c>
      <c r="H1010" s="58">
        <v>177766</v>
      </c>
      <c r="I1010" s="58">
        <v>0</v>
      </c>
      <c r="J1010" s="58">
        <v>0</v>
      </c>
      <c r="K1010" s="58">
        <v>2138820</v>
      </c>
      <c r="L1010" s="12" t="s">
        <v>88</v>
      </c>
      <c r="M1010" s="12" t="s">
        <v>89</v>
      </c>
      <c r="N1010" s="12" t="s">
        <v>10</v>
      </c>
      <c r="O1010" s="12">
        <v>4</v>
      </c>
      <c r="P1010" s="12">
        <v>0</v>
      </c>
      <c r="Q1010" s="12">
        <v>0</v>
      </c>
      <c r="R1010" s="12">
        <v>68081</v>
      </c>
      <c r="S1010" s="59">
        <v>5.7150684931506852</v>
      </c>
      <c r="T1010" s="59">
        <v>42.410958904109592</v>
      </c>
      <c r="U1010" s="12">
        <v>1</v>
      </c>
      <c r="V1010" s="12">
        <v>2</v>
      </c>
      <c r="W1010" s="12">
        <v>2</v>
      </c>
      <c r="X1010" s="12">
        <v>2</v>
      </c>
      <c r="Y1010" s="12">
        <v>4</v>
      </c>
      <c r="Z1010" s="58">
        <v>639058.69752291846</v>
      </c>
      <c r="AA1010" s="58">
        <v>20729000</v>
      </c>
      <c r="AB1010" s="58">
        <v>0</v>
      </c>
      <c r="AC1010" s="58" t="s">
        <v>10</v>
      </c>
    </row>
    <row r="1011" spans="1:29" x14ac:dyDescent="0.3">
      <c r="A1011" s="57">
        <v>84484624</v>
      </c>
      <c r="B1011" s="12" t="s">
        <v>2763</v>
      </c>
      <c r="C1011" s="58" t="s">
        <v>105</v>
      </c>
      <c r="D1011" s="58" t="s">
        <v>114</v>
      </c>
      <c r="E1011" s="58"/>
      <c r="F1011" s="58">
        <v>3234768</v>
      </c>
      <c r="G1011" s="58">
        <f>+IF(F1011&gt;K1011+100000,F1011-K1011,0)</f>
        <v>1698648</v>
      </c>
      <c r="H1011" s="58">
        <v>115007</v>
      </c>
      <c r="I1011" s="58">
        <v>0</v>
      </c>
      <c r="J1011" s="58">
        <v>0</v>
      </c>
      <c r="K1011" s="58">
        <v>1536120</v>
      </c>
      <c r="L1011" s="12" t="s">
        <v>88</v>
      </c>
      <c r="M1011" s="12" t="s">
        <v>89</v>
      </c>
      <c r="N1011" s="12" t="s">
        <v>10</v>
      </c>
      <c r="O1011" s="12">
        <v>4</v>
      </c>
      <c r="P1011" s="12">
        <v>0</v>
      </c>
      <c r="Q1011" s="12">
        <v>0</v>
      </c>
      <c r="R1011" s="12">
        <v>15238</v>
      </c>
      <c r="S1011" s="59">
        <v>3.1095890410958904</v>
      </c>
      <c r="T1011" s="59">
        <v>43.008219178082193</v>
      </c>
      <c r="U1011" s="12">
        <v>2</v>
      </c>
      <c r="V1011" s="12">
        <v>2</v>
      </c>
      <c r="W1011" s="12">
        <v>2</v>
      </c>
      <c r="X1011" s="12">
        <v>2</v>
      </c>
      <c r="Y1011" s="12">
        <v>4</v>
      </c>
      <c r="Z1011" s="58">
        <v>650908.68636848289</v>
      </c>
      <c r="AA1011" s="58">
        <v>35720000</v>
      </c>
      <c r="AB1011" s="58">
        <v>0</v>
      </c>
      <c r="AC1011" s="58" t="s">
        <v>10</v>
      </c>
    </row>
    <row r="1012" spans="1:29" x14ac:dyDescent="0.3">
      <c r="A1012" s="57">
        <v>66228008</v>
      </c>
      <c r="B1012" s="12" t="s">
        <v>4052</v>
      </c>
      <c r="C1012" s="58" t="s">
        <v>105</v>
      </c>
      <c r="D1012" s="58" t="s">
        <v>115</v>
      </c>
      <c r="E1012" s="58">
        <v>561000</v>
      </c>
      <c r="F1012" s="58">
        <v>8258819</v>
      </c>
      <c r="G1012" s="58">
        <f>+IF(F1012&gt;K1012+100000,F1012-K1012,0)</f>
        <v>3392049</v>
      </c>
      <c r="H1012" s="58">
        <v>287517</v>
      </c>
      <c r="I1012" s="58">
        <v>0</v>
      </c>
      <c r="J1012" s="58">
        <v>0</v>
      </c>
      <c r="K1012" s="58">
        <v>4866770</v>
      </c>
      <c r="L1012" s="12" t="s">
        <v>88</v>
      </c>
      <c r="M1012" s="12" t="s">
        <v>89</v>
      </c>
      <c r="N1012" s="12" t="s">
        <v>10</v>
      </c>
      <c r="O1012" s="12">
        <v>4</v>
      </c>
      <c r="P1012" s="12">
        <v>0</v>
      </c>
      <c r="Q1012" s="12">
        <v>0</v>
      </c>
      <c r="R1012" s="12">
        <v>8758</v>
      </c>
      <c r="S1012" s="59">
        <v>8.6767123287671239</v>
      </c>
      <c r="T1012" s="59">
        <v>37.528767123287672</v>
      </c>
      <c r="U1012" s="12">
        <v>2</v>
      </c>
      <c r="V1012" s="12">
        <v>0</v>
      </c>
      <c r="W1012" s="12">
        <v>2</v>
      </c>
      <c r="X1012" s="12">
        <v>2</v>
      </c>
      <c r="Y1012" s="12">
        <v>2</v>
      </c>
      <c r="Z1012" s="58">
        <v>651423.80568180978</v>
      </c>
      <c r="AA1012" s="58">
        <v>32932000</v>
      </c>
      <c r="AB1012" s="58">
        <v>0</v>
      </c>
      <c r="AC1012" s="58" t="s">
        <v>10</v>
      </c>
    </row>
    <row r="1013" spans="1:29" x14ac:dyDescent="0.3">
      <c r="A1013" s="57">
        <v>42882640</v>
      </c>
      <c r="B1013" s="12" t="s">
        <v>3892</v>
      </c>
      <c r="C1013" s="58" t="s">
        <v>105</v>
      </c>
      <c r="D1013" s="58" t="s">
        <v>30</v>
      </c>
      <c r="E1013" s="58">
        <v>1602908</v>
      </c>
      <c r="F1013" s="58">
        <v>13803272</v>
      </c>
      <c r="G1013" s="58">
        <f>+IF(F1013&gt;K1013+100000,F1013-K1013,0)</f>
        <v>9926325</v>
      </c>
      <c r="H1013" s="58">
        <v>397932</v>
      </c>
      <c r="I1013" s="58">
        <v>0</v>
      </c>
      <c r="J1013" s="58">
        <v>5327646</v>
      </c>
      <c r="K1013" s="58">
        <v>3876947</v>
      </c>
      <c r="L1013" s="12" t="s">
        <v>87</v>
      </c>
      <c r="M1013" s="12" t="s">
        <v>89</v>
      </c>
      <c r="N1013" s="12" t="s">
        <v>10</v>
      </c>
      <c r="O1013" s="12">
        <v>4</v>
      </c>
      <c r="P1013" s="12">
        <v>0</v>
      </c>
      <c r="Q1013" s="12">
        <v>0</v>
      </c>
      <c r="R1013" s="12">
        <v>5266</v>
      </c>
      <c r="S1013" s="59">
        <v>7.6356164383561644</v>
      </c>
      <c r="T1013" s="59">
        <v>52.68767123287671</v>
      </c>
      <c r="U1013" s="12">
        <v>1</v>
      </c>
      <c r="V1013" s="12">
        <v>2</v>
      </c>
      <c r="W1013" s="12">
        <v>3</v>
      </c>
      <c r="X1013" s="12">
        <v>2</v>
      </c>
      <c r="Y1013" s="12">
        <v>1</v>
      </c>
      <c r="Z1013" s="58">
        <v>653716.29093510297</v>
      </c>
      <c r="AA1013" s="58">
        <v>28631000</v>
      </c>
      <c r="AB1013" s="58">
        <v>991000</v>
      </c>
      <c r="AC1013" s="58" t="s">
        <v>22</v>
      </c>
    </row>
    <row r="1014" spans="1:29" x14ac:dyDescent="0.3">
      <c r="A1014" s="57">
        <v>82684408</v>
      </c>
      <c r="B1014" s="12" t="s">
        <v>4196</v>
      </c>
      <c r="C1014" s="58" t="s">
        <v>105</v>
      </c>
      <c r="D1014" s="58" t="s">
        <v>115</v>
      </c>
      <c r="E1014" s="58">
        <v>150035</v>
      </c>
      <c r="F1014" s="58">
        <v>8860911</v>
      </c>
      <c r="G1014" s="58">
        <f>+IF(F1014&gt;K1014+100000,F1014-K1014,0)</f>
        <v>2586930</v>
      </c>
      <c r="H1014" s="58">
        <v>315658</v>
      </c>
      <c r="I1014" s="58">
        <v>0</v>
      </c>
      <c r="J1014" s="58">
        <v>1416812</v>
      </c>
      <c r="K1014" s="58">
        <v>6273981</v>
      </c>
      <c r="L1014" s="12" t="s">
        <v>87</v>
      </c>
      <c r="M1014" s="12" t="s">
        <v>89</v>
      </c>
      <c r="N1014" s="12" t="s">
        <v>10</v>
      </c>
      <c r="O1014" s="12">
        <v>4</v>
      </c>
      <c r="P1014" s="12">
        <v>0</v>
      </c>
      <c r="Q1014" s="12">
        <v>0</v>
      </c>
      <c r="R1014" s="12">
        <v>5001</v>
      </c>
      <c r="S1014" s="59">
        <v>9.2520547945205482</v>
      </c>
      <c r="T1014" s="59">
        <v>55.68767123287671</v>
      </c>
      <c r="U1014" s="12">
        <v>1</v>
      </c>
      <c r="V1014" s="12">
        <v>3</v>
      </c>
      <c r="W1014" s="12">
        <v>3</v>
      </c>
      <c r="X1014" s="12">
        <v>2</v>
      </c>
      <c r="Y1014" s="12">
        <v>1</v>
      </c>
      <c r="Z1014" s="58">
        <v>657071.8137079177</v>
      </c>
      <c r="AA1014" s="58">
        <v>19240000</v>
      </c>
      <c r="AB1014" s="58">
        <v>0</v>
      </c>
      <c r="AC1014" s="58" t="s">
        <v>10</v>
      </c>
    </row>
    <row r="1015" spans="1:29" x14ac:dyDescent="0.3">
      <c r="A1015" s="57">
        <v>206640</v>
      </c>
      <c r="B1015" s="12" t="s">
        <v>3092</v>
      </c>
      <c r="C1015" s="58" t="s">
        <v>105</v>
      </c>
      <c r="D1015" s="58" t="s">
        <v>115</v>
      </c>
      <c r="E1015" s="58"/>
      <c r="F1015" s="58">
        <v>4747575</v>
      </c>
      <c r="G1015" s="58">
        <f>+IF(F1015&gt;K1015+100000,F1015-K1015,0)</f>
        <v>2738755</v>
      </c>
      <c r="H1015" s="58">
        <v>172510</v>
      </c>
      <c r="I1015" s="58">
        <v>0</v>
      </c>
      <c r="J1015" s="58">
        <v>2300000</v>
      </c>
      <c r="K1015" s="58">
        <v>2008820</v>
      </c>
      <c r="L1015" s="12" t="s">
        <v>87</v>
      </c>
      <c r="M1015" s="12" t="s">
        <v>89</v>
      </c>
      <c r="N1015" s="12" t="s">
        <v>10</v>
      </c>
      <c r="O1015" s="12">
        <v>4</v>
      </c>
      <c r="P1015" s="12">
        <v>0</v>
      </c>
      <c r="Q1015" s="12">
        <v>0</v>
      </c>
      <c r="R1015" s="12">
        <v>13836</v>
      </c>
      <c r="S1015" s="59">
        <v>5.3232876712328769</v>
      </c>
      <c r="T1015" s="59">
        <v>41.704109589041096</v>
      </c>
      <c r="U1015" s="12">
        <v>1</v>
      </c>
      <c r="V1015" s="12">
        <v>2</v>
      </c>
      <c r="W1015" s="12">
        <v>1</v>
      </c>
      <c r="X1015" s="12">
        <v>2</v>
      </c>
      <c r="Y1015" s="12">
        <v>2</v>
      </c>
      <c r="Z1015" s="58">
        <v>666763.27817399113</v>
      </c>
      <c r="AA1015" s="58">
        <v>26543000</v>
      </c>
      <c r="AB1015" s="58">
        <v>15897000</v>
      </c>
      <c r="AC1015" s="58" t="s">
        <v>22</v>
      </c>
    </row>
    <row r="1016" spans="1:29" x14ac:dyDescent="0.3">
      <c r="A1016" s="57">
        <v>2084622222</v>
      </c>
      <c r="B1016" s="12" t="s">
        <v>2741</v>
      </c>
      <c r="C1016" s="58" t="s">
        <v>105</v>
      </c>
      <c r="D1016" s="58" t="s">
        <v>115</v>
      </c>
      <c r="E1016" s="58">
        <v>273204</v>
      </c>
      <c r="F1016" s="58">
        <v>5517147</v>
      </c>
      <c r="G1016" s="58">
        <f>+IF(F1016&gt;K1016+100000,F1016-K1016,0)</f>
        <v>3987388</v>
      </c>
      <c r="H1016" s="58">
        <v>293117</v>
      </c>
      <c r="I1016" s="58">
        <v>0</v>
      </c>
      <c r="J1016" s="58">
        <v>4212226</v>
      </c>
      <c r="K1016" s="58">
        <v>1529759</v>
      </c>
      <c r="L1016" s="12" t="s">
        <v>87</v>
      </c>
      <c r="M1016" s="12" t="s">
        <v>89</v>
      </c>
      <c r="N1016" s="12" t="s">
        <v>10</v>
      </c>
      <c r="O1016" s="12">
        <v>4</v>
      </c>
      <c r="P1016" s="12">
        <v>0</v>
      </c>
      <c r="Q1016" s="12">
        <v>0</v>
      </c>
      <c r="R1016" s="12">
        <v>25286</v>
      </c>
      <c r="S1016" s="59">
        <v>2.4356164383561643</v>
      </c>
      <c r="T1016" s="59">
        <v>29.55890410958904</v>
      </c>
      <c r="U1016" s="12">
        <v>1</v>
      </c>
      <c r="V1016" s="12">
        <v>2</v>
      </c>
      <c r="W1016" s="12">
        <v>3</v>
      </c>
      <c r="X1016" s="12">
        <v>3</v>
      </c>
      <c r="Y1016" s="12">
        <v>1</v>
      </c>
      <c r="Z1016" s="58">
        <v>667333.43054705311</v>
      </c>
      <c r="AA1016" s="58">
        <v>30000000</v>
      </c>
      <c r="AB1016" s="58">
        <v>0</v>
      </c>
      <c r="AC1016" s="58" t="s">
        <v>10</v>
      </c>
    </row>
    <row r="1017" spans="1:29" x14ac:dyDescent="0.3">
      <c r="A1017" s="57">
        <v>2084242224</v>
      </c>
      <c r="B1017" s="12" t="s">
        <v>2734</v>
      </c>
      <c r="C1017" s="58" t="s">
        <v>105</v>
      </c>
      <c r="D1017" s="58" t="s">
        <v>30</v>
      </c>
      <c r="E1017" s="58">
        <v>1224417</v>
      </c>
      <c r="F1017" s="58">
        <v>8760391</v>
      </c>
      <c r="G1017" s="58">
        <f>+IF(F1017&gt;K1017+100000,F1017-K1017,0)</f>
        <v>7230632</v>
      </c>
      <c r="H1017" s="58">
        <v>287517</v>
      </c>
      <c r="I1017" s="58">
        <v>0</v>
      </c>
      <c r="J1017" s="58">
        <v>6590995</v>
      </c>
      <c r="K1017" s="58">
        <v>1529759</v>
      </c>
      <c r="L1017" s="12" t="s">
        <v>87</v>
      </c>
      <c r="M1017" s="12" t="s">
        <v>89</v>
      </c>
      <c r="N1017" s="12" t="s">
        <v>10</v>
      </c>
      <c r="O1017" s="12">
        <v>4</v>
      </c>
      <c r="P1017" s="12">
        <v>0</v>
      </c>
      <c r="Q1017" s="12">
        <v>0</v>
      </c>
      <c r="R1017" s="12">
        <v>25286</v>
      </c>
      <c r="S1017" s="59">
        <v>2.4356164383561643</v>
      </c>
      <c r="T1017" s="59">
        <v>33.830136986301369</v>
      </c>
      <c r="U1017" s="12">
        <v>1</v>
      </c>
      <c r="V1017" s="12">
        <v>5</v>
      </c>
      <c r="W1017" s="12">
        <v>2</v>
      </c>
      <c r="X1017" s="12">
        <v>4</v>
      </c>
      <c r="Y1017" s="12">
        <v>1</v>
      </c>
      <c r="Z1017" s="58">
        <v>667567.64898637845</v>
      </c>
      <c r="AA1017" s="58">
        <v>28923000</v>
      </c>
      <c r="AB1017" s="58">
        <v>20692000</v>
      </c>
      <c r="AC1017" s="58" t="s">
        <v>0</v>
      </c>
    </row>
    <row r="1018" spans="1:29" x14ac:dyDescent="0.3">
      <c r="A1018" s="57">
        <v>24662246</v>
      </c>
      <c r="B1018" s="12" t="s">
        <v>3941</v>
      </c>
      <c r="C1018" s="58" t="s">
        <v>105</v>
      </c>
      <c r="D1018" s="58" t="s">
        <v>116</v>
      </c>
      <c r="E1018" s="58"/>
      <c r="F1018" s="58">
        <v>15803899</v>
      </c>
      <c r="G1018" s="58">
        <f>+IF(F1018&gt;K1018+100000,F1018-K1018,0)</f>
        <v>11640130</v>
      </c>
      <c r="H1018" s="58">
        <v>418843</v>
      </c>
      <c r="I1018" s="58">
        <v>0</v>
      </c>
      <c r="J1018" s="58">
        <v>9292102</v>
      </c>
      <c r="K1018" s="58">
        <v>4163769</v>
      </c>
      <c r="L1018" s="12" t="s">
        <v>87</v>
      </c>
      <c r="M1018" s="12" t="s">
        <v>89</v>
      </c>
      <c r="N1018" s="12" t="s">
        <v>10</v>
      </c>
      <c r="O1018" s="12">
        <v>4</v>
      </c>
      <c r="P1018" s="12">
        <v>0</v>
      </c>
      <c r="Q1018" s="12">
        <v>0</v>
      </c>
      <c r="R1018" s="12">
        <v>76130</v>
      </c>
      <c r="S1018" s="59">
        <v>7.8328767123287673</v>
      </c>
      <c r="T1018" s="59">
        <v>44.523287671232879</v>
      </c>
      <c r="U1018" s="12">
        <v>1</v>
      </c>
      <c r="V1018" s="12">
        <v>2</v>
      </c>
      <c r="W1018" s="12">
        <v>2</v>
      </c>
      <c r="X1018" s="12">
        <v>3</v>
      </c>
      <c r="Y1018" s="12">
        <v>1</v>
      </c>
      <c r="Z1018" s="58">
        <v>668274.5502055781</v>
      </c>
      <c r="AA1018" s="58">
        <v>27561000</v>
      </c>
      <c r="AB1018" s="58">
        <v>27561000</v>
      </c>
      <c r="AC1018" s="58" t="s">
        <v>0</v>
      </c>
    </row>
    <row r="1019" spans="1:29" x14ac:dyDescent="0.3">
      <c r="A1019" s="57">
        <v>4426060</v>
      </c>
      <c r="B1019" s="12" t="s">
        <v>2177</v>
      </c>
      <c r="C1019" s="58" t="s">
        <v>105</v>
      </c>
      <c r="D1019" s="58" t="s">
        <v>115</v>
      </c>
      <c r="E1019" s="58">
        <v>1570167</v>
      </c>
      <c r="F1019" s="58">
        <v>5277270</v>
      </c>
      <c r="G1019" s="58">
        <f>+IF(F1019&gt;K1019+100000,F1019-K1019,0)</f>
        <v>4150969</v>
      </c>
      <c r="H1019" s="58">
        <v>224555</v>
      </c>
      <c r="I1019" s="58">
        <v>0</v>
      </c>
      <c r="J1019" s="58">
        <v>1840000</v>
      </c>
      <c r="K1019" s="58">
        <v>1126301</v>
      </c>
      <c r="L1019" s="12" t="s">
        <v>87</v>
      </c>
      <c r="M1019" s="12" t="s">
        <v>89</v>
      </c>
      <c r="N1019" s="12" t="s">
        <v>10</v>
      </c>
      <c r="O1019" s="12">
        <v>4</v>
      </c>
      <c r="P1019" s="12">
        <v>0</v>
      </c>
      <c r="Q1019" s="12">
        <v>0</v>
      </c>
      <c r="R1019" s="12">
        <v>76001</v>
      </c>
      <c r="S1019" s="59">
        <v>1.7671232876712328</v>
      </c>
      <c r="T1019" s="59">
        <v>47.156164383561645</v>
      </c>
      <c r="U1019" s="12">
        <v>1</v>
      </c>
      <c r="V1019" s="12">
        <v>2</v>
      </c>
      <c r="W1019" s="12">
        <v>2</v>
      </c>
      <c r="X1019" s="12">
        <v>3</v>
      </c>
      <c r="Y1019" s="12">
        <v>3</v>
      </c>
      <c r="Z1019" s="58">
        <v>681444.76991396712</v>
      </c>
      <c r="AA1019" s="58">
        <v>28024000</v>
      </c>
      <c r="AB1019" s="58">
        <v>0</v>
      </c>
      <c r="AC1019" s="58" t="s">
        <v>17</v>
      </c>
    </row>
    <row r="1020" spans="1:29" x14ac:dyDescent="0.3">
      <c r="A1020" s="57">
        <v>6406602</v>
      </c>
      <c r="B1020" s="12" t="s">
        <v>4050</v>
      </c>
      <c r="C1020" s="58" t="s">
        <v>105</v>
      </c>
      <c r="D1020" s="58" t="s">
        <v>30</v>
      </c>
      <c r="E1020" s="58"/>
      <c r="F1020" s="58">
        <v>13035123</v>
      </c>
      <c r="G1020" s="58">
        <f>+IF(F1020&gt;K1020+100000,F1020-K1020,0)</f>
        <v>8186378</v>
      </c>
      <c r="H1020" s="58">
        <v>317718</v>
      </c>
      <c r="I1020" s="58">
        <v>0</v>
      </c>
      <c r="J1020" s="58">
        <v>6860000</v>
      </c>
      <c r="K1020" s="58">
        <v>4848745</v>
      </c>
      <c r="L1020" s="12" t="s">
        <v>87</v>
      </c>
      <c r="M1020" s="12" t="s">
        <v>89</v>
      </c>
      <c r="N1020" s="12" t="s">
        <v>10</v>
      </c>
      <c r="O1020" s="12">
        <v>4</v>
      </c>
      <c r="P1020" s="12">
        <v>0</v>
      </c>
      <c r="Q1020" s="12">
        <v>0</v>
      </c>
      <c r="R1020" s="12">
        <v>76130</v>
      </c>
      <c r="S1020" s="59">
        <v>8.3835616438356162</v>
      </c>
      <c r="T1020" s="59">
        <v>41.265753424657532</v>
      </c>
      <c r="U1020" s="12">
        <v>1</v>
      </c>
      <c r="V1020" s="12">
        <v>2</v>
      </c>
      <c r="W1020" s="12">
        <v>1</v>
      </c>
      <c r="X1020" s="12">
        <v>2</v>
      </c>
      <c r="Y1020" s="12">
        <v>2</v>
      </c>
      <c r="Z1020" s="58">
        <v>682828.43724268768</v>
      </c>
      <c r="AA1020" s="58">
        <v>50022000</v>
      </c>
      <c r="AB1020" s="58">
        <v>6032000</v>
      </c>
      <c r="AC1020" s="58" t="s">
        <v>0</v>
      </c>
    </row>
    <row r="1021" spans="1:29" x14ac:dyDescent="0.3">
      <c r="A1021" s="57">
        <v>2228684286</v>
      </c>
      <c r="B1021" s="12" t="s">
        <v>4152</v>
      </c>
      <c r="C1021" s="58" t="s">
        <v>105</v>
      </c>
      <c r="D1021" s="58" t="s">
        <v>115</v>
      </c>
      <c r="E1021" s="58"/>
      <c r="F1021" s="58">
        <v>8451806</v>
      </c>
      <c r="G1021" s="58">
        <f>+IF(F1021&gt;K1021+100000,F1021-K1021,0)</f>
        <v>2729546</v>
      </c>
      <c r="H1021" s="58">
        <v>274463</v>
      </c>
      <c r="I1021" s="58">
        <v>0</v>
      </c>
      <c r="J1021" s="58">
        <v>2700000</v>
      </c>
      <c r="K1021" s="58">
        <v>5722260</v>
      </c>
      <c r="L1021" s="12" t="s">
        <v>87</v>
      </c>
      <c r="M1021" s="12" t="s">
        <v>89</v>
      </c>
      <c r="N1021" s="12" t="s">
        <v>10</v>
      </c>
      <c r="O1021" s="12">
        <v>4</v>
      </c>
      <c r="P1021" s="12">
        <v>0</v>
      </c>
      <c r="Q1021" s="12">
        <v>0</v>
      </c>
      <c r="R1021" s="12">
        <v>68276</v>
      </c>
      <c r="S1021" s="59">
        <v>6.7589041095890412</v>
      </c>
      <c r="T1021" s="59">
        <v>36.30684931506849</v>
      </c>
      <c r="U1021" s="12">
        <v>1</v>
      </c>
      <c r="V1021" s="12">
        <v>1</v>
      </c>
      <c r="W1021" s="12">
        <v>1</v>
      </c>
      <c r="X1021" s="12">
        <v>2</v>
      </c>
      <c r="Y1021" s="12">
        <v>3</v>
      </c>
      <c r="Z1021" s="58">
        <v>687700.37388675241</v>
      </c>
      <c r="AA1021" s="58">
        <v>29880000</v>
      </c>
      <c r="AB1021" s="58">
        <v>25556000</v>
      </c>
      <c r="AC1021" s="58" t="s">
        <v>0</v>
      </c>
    </row>
    <row r="1022" spans="1:29" x14ac:dyDescent="0.3">
      <c r="A1022" s="57">
        <v>4420284</v>
      </c>
      <c r="B1022" s="12" t="s">
        <v>4051</v>
      </c>
      <c r="C1022" s="58" t="s">
        <v>105</v>
      </c>
      <c r="D1022" s="58" t="s">
        <v>114</v>
      </c>
      <c r="E1022" s="58"/>
      <c r="F1022" s="58">
        <v>6710900</v>
      </c>
      <c r="G1022" s="58">
        <f>+IF(F1022&gt;K1022+100000,F1022-K1022,0)</f>
        <v>1854383</v>
      </c>
      <c r="H1022" s="58">
        <v>211672</v>
      </c>
      <c r="I1022" s="58">
        <v>0</v>
      </c>
      <c r="J1022" s="58">
        <v>2600000</v>
      </c>
      <c r="K1022" s="58">
        <v>4856517</v>
      </c>
      <c r="L1022" s="12" t="s">
        <v>87</v>
      </c>
      <c r="M1022" s="12" t="s">
        <v>89</v>
      </c>
      <c r="N1022" s="12" t="s">
        <v>10</v>
      </c>
      <c r="O1022" s="12">
        <v>4</v>
      </c>
      <c r="P1022" s="12">
        <v>0</v>
      </c>
      <c r="Q1022" s="12">
        <v>0</v>
      </c>
      <c r="R1022" s="12">
        <v>76130</v>
      </c>
      <c r="S1022" s="59">
        <v>8.419178082191781</v>
      </c>
      <c r="T1022" s="59">
        <v>51</v>
      </c>
      <c r="U1022" s="12">
        <v>1</v>
      </c>
      <c r="V1022" s="12">
        <v>2</v>
      </c>
      <c r="W1022" s="12">
        <v>1</v>
      </c>
      <c r="X1022" s="12">
        <v>2</v>
      </c>
      <c r="Y1022" s="12">
        <v>1</v>
      </c>
      <c r="Z1022" s="58">
        <v>694100.81743818778</v>
      </c>
      <c r="AA1022" s="58">
        <v>28874000</v>
      </c>
      <c r="AB1022" s="58">
        <v>28874000</v>
      </c>
      <c r="AC1022" s="58" t="s">
        <v>0</v>
      </c>
    </row>
    <row r="1023" spans="1:29" x14ac:dyDescent="0.3">
      <c r="A1023" s="57">
        <v>4288040</v>
      </c>
      <c r="B1023" s="12" t="s">
        <v>3391</v>
      </c>
      <c r="C1023" s="58" t="s">
        <v>105</v>
      </c>
      <c r="D1023" s="58" t="s">
        <v>30</v>
      </c>
      <c r="E1023" s="58">
        <v>382400</v>
      </c>
      <c r="F1023" s="58">
        <v>9987753</v>
      </c>
      <c r="G1023" s="58">
        <f>+IF(F1023&gt;K1023+100000,F1023-K1023,0)</f>
        <v>7423004</v>
      </c>
      <c r="H1023" s="58">
        <v>350452</v>
      </c>
      <c r="I1023" s="58">
        <v>0</v>
      </c>
      <c r="J1023" s="58">
        <v>7723143</v>
      </c>
      <c r="K1023" s="58">
        <v>2564749</v>
      </c>
      <c r="L1023" s="12" t="s">
        <v>87</v>
      </c>
      <c r="M1023" s="12" t="s">
        <v>89</v>
      </c>
      <c r="N1023" s="12" t="s">
        <v>10</v>
      </c>
      <c r="O1023" s="12">
        <v>4</v>
      </c>
      <c r="P1023" s="12">
        <v>0</v>
      </c>
      <c r="Q1023" s="12">
        <v>0</v>
      </c>
      <c r="R1023" s="12">
        <v>76130</v>
      </c>
      <c r="S1023" s="59">
        <v>4.3068493150684928</v>
      </c>
      <c r="T1023" s="59">
        <v>53.389041095890413</v>
      </c>
      <c r="U1023" s="12">
        <v>1</v>
      </c>
      <c r="V1023" s="12">
        <v>0</v>
      </c>
      <c r="W1023" s="12">
        <v>2</v>
      </c>
      <c r="X1023" s="12">
        <v>3</v>
      </c>
      <c r="Y1023" s="12">
        <v>3</v>
      </c>
      <c r="Z1023" s="58">
        <v>697652.6127415743</v>
      </c>
      <c r="AA1023" s="58">
        <v>31363000</v>
      </c>
      <c r="AB1023" s="58">
        <v>31363000</v>
      </c>
      <c r="AC1023" s="58" t="s">
        <v>0</v>
      </c>
    </row>
    <row r="1024" spans="1:29" x14ac:dyDescent="0.3">
      <c r="A1024" s="57">
        <v>22446400</v>
      </c>
      <c r="B1024" s="12" t="s">
        <v>3085</v>
      </c>
      <c r="C1024" s="58" t="s">
        <v>105</v>
      </c>
      <c r="D1024" s="58" t="s">
        <v>115</v>
      </c>
      <c r="E1024" s="58"/>
      <c r="F1024" s="58">
        <v>4899435</v>
      </c>
      <c r="G1024" s="58">
        <f>+IF(F1024&gt;K1024+100000,F1024-K1024,0)</f>
        <v>2902907</v>
      </c>
      <c r="H1024" s="58">
        <v>170565</v>
      </c>
      <c r="I1024" s="58">
        <v>0</v>
      </c>
      <c r="J1024" s="58">
        <v>3300000</v>
      </c>
      <c r="K1024" s="58">
        <v>1996528</v>
      </c>
      <c r="L1024" s="12" t="s">
        <v>87</v>
      </c>
      <c r="M1024" s="12" t="s">
        <v>89</v>
      </c>
      <c r="N1024" s="12" t="s">
        <v>10</v>
      </c>
      <c r="O1024" s="12">
        <v>4</v>
      </c>
      <c r="P1024" s="12">
        <v>0</v>
      </c>
      <c r="Q1024" s="12">
        <v>0</v>
      </c>
      <c r="R1024" s="12">
        <v>25269</v>
      </c>
      <c r="S1024" s="59">
        <v>2.0904109589041098</v>
      </c>
      <c r="T1024" s="59">
        <v>51.457534246575342</v>
      </c>
      <c r="U1024" s="12">
        <v>1</v>
      </c>
      <c r="V1024" s="12">
        <v>2</v>
      </c>
      <c r="W1024" s="12">
        <v>2</v>
      </c>
      <c r="X1024" s="12">
        <v>4</v>
      </c>
      <c r="Y1024" s="12">
        <v>2</v>
      </c>
      <c r="Z1024" s="58">
        <v>700386.7373910083</v>
      </c>
      <c r="AA1024" s="58">
        <v>30739000</v>
      </c>
      <c r="AB1024" s="58">
        <v>10953000</v>
      </c>
      <c r="AC1024" s="58" t="s">
        <v>0</v>
      </c>
    </row>
    <row r="1025" spans="1:29" x14ac:dyDescent="0.3">
      <c r="A1025" s="57">
        <v>8264864</v>
      </c>
      <c r="B1025" s="12" t="s">
        <v>2905</v>
      </c>
      <c r="C1025" s="58" t="s">
        <v>105</v>
      </c>
      <c r="D1025" s="58" t="s">
        <v>115</v>
      </c>
      <c r="E1025" s="58">
        <v>343417</v>
      </c>
      <c r="F1025" s="58">
        <v>6484222</v>
      </c>
      <c r="G1025" s="58">
        <f>+IF(F1025&gt;K1025+100000,F1025-K1025,0)</f>
        <v>4758685</v>
      </c>
      <c r="H1025" s="58">
        <v>198387</v>
      </c>
      <c r="I1025" s="58">
        <v>0</v>
      </c>
      <c r="J1025" s="58">
        <v>7000000</v>
      </c>
      <c r="K1025" s="58">
        <v>1725537</v>
      </c>
      <c r="L1025" s="12" t="s">
        <v>87</v>
      </c>
      <c r="M1025" s="12" t="s">
        <v>89</v>
      </c>
      <c r="N1025" s="12" t="s">
        <v>10</v>
      </c>
      <c r="O1025" s="12">
        <v>4</v>
      </c>
      <c r="P1025" s="12">
        <v>0</v>
      </c>
      <c r="Q1025" s="12">
        <v>0</v>
      </c>
      <c r="R1025" s="12">
        <v>76130</v>
      </c>
      <c r="S1025" s="59">
        <v>2.8410958904109589</v>
      </c>
      <c r="T1025" s="59">
        <v>45.221917808219175</v>
      </c>
      <c r="U1025" s="12">
        <v>1</v>
      </c>
      <c r="V1025" s="12">
        <v>2</v>
      </c>
      <c r="W1025" s="12">
        <v>2</v>
      </c>
      <c r="X1025" s="12">
        <v>3</v>
      </c>
      <c r="Y1025" s="12">
        <v>1</v>
      </c>
      <c r="Z1025" s="58">
        <v>708063.01425810833</v>
      </c>
      <c r="AA1025" s="58">
        <v>31831000</v>
      </c>
      <c r="AB1025" s="58">
        <v>31831000</v>
      </c>
      <c r="AC1025" s="58" t="s">
        <v>0</v>
      </c>
    </row>
    <row r="1026" spans="1:29" x14ac:dyDescent="0.3">
      <c r="A1026" s="57">
        <v>2080060082</v>
      </c>
      <c r="B1026" s="12" t="s">
        <v>2480</v>
      </c>
      <c r="C1026" s="58" t="s">
        <v>105</v>
      </c>
      <c r="D1026" s="58" t="s">
        <v>114</v>
      </c>
      <c r="E1026" s="58">
        <v>978</v>
      </c>
      <c r="F1026" s="58">
        <v>3267178</v>
      </c>
      <c r="G1026" s="58">
        <f>+IF(F1026&gt;K1026+100000,F1026-K1026,0)</f>
        <v>1950244</v>
      </c>
      <c r="H1026" s="58">
        <v>226434</v>
      </c>
      <c r="I1026" s="58">
        <v>0</v>
      </c>
      <c r="J1026" s="58">
        <v>980000</v>
      </c>
      <c r="K1026" s="58">
        <v>1316934</v>
      </c>
      <c r="L1026" s="12" t="s">
        <v>87</v>
      </c>
      <c r="M1026" s="12" t="s">
        <v>89</v>
      </c>
      <c r="N1026" s="12" t="s">
        <v>10</v>
      </c>
      <c r="O1026" s="12">
        <v>4</v>
      </c>
      <c r="P1026" s="12">
        <v>0</v>
      </c>
      <c r="Q1026" s="12">
        <v>0</v>
      </c>
      <c r="R1026" s="12">
        <v>25269</v>
      </c>
      <c r="S1026" s="59">
        <v>4.3808219178082188</v>
      </c>
      <c r="T1026" s="59">
        <v>37.602739726027394</v>
      </c>
      <c r="U1026" s="12">
        <v>2</v>
      </c>
      <c r="V1026" s="12">
        <v>0</v>
      </c>
      <c r="W1026" s="12">
        <v>1</v>
      </c>
      <c r="X1026" s="12">
        <v>2</v>
      </c>
      <c r="Y1026" s="12">
        <v>1</v>
      </c>
      <c r="Z1026" s="58">
        <v>712750.68007149338</v>
      </c>
      <c r="AA1026" s="58">
        <v>61865000</v>
      </c>
      <c r="AB1026" s="58">
        <v>0</v>
      </c>
      <c r="AC1026" s="58" t="s">
        <v>10</v>
      </c>
    </row>
    <row r="1027" spans="1:29" x14ac:dyDescent="0.3">
      <c r="A1027" s="57">
        <v>48804640</v>
      </c>
      <c r="B1027" s="12" t="s">
        <v>3103</v>
      </c>
      <c r="C1027" s="58" t="s">
        <v>105</v>
      </c>
      <c r="D1027" s="58" t="s">
        <v>114</v>
      </c>
      <c r="E1027" s="58">
        <v>303000</v>
      </c>
      <c r="F1027" s="58">
        <v>3762150</v>
      </c>
      <c r="G1027" s="58">
        <f>+IF(F1027&gt;K1027+100000,F1027-K1027,0)</f>
        <v>1728359</v>
      </c>
      <c r="H1027" s="58">
        <v>192450</v>
      </c>
      <c r="I1027" s="58">
        <v>0</v>
      </c>
      <c r="J1027" s="58">
        <v>1900000</v>
      </c>
      <c r="K1027" s="58">
        <v>2033791</v>
      </c>
      <c r="L1027" s="12" t="s">
        <v>87</v>
      </c>
      <c r="M1027" s="12" t="s">
        <v>89</v>
      </c>
      <c r="N1027" s="12" t="s">
        <v>10</v>
      </c>
      <c r="O1027" s="12">
        <v>4</v>
      </c>
      <c r="P1027" s="12">
        <v>0</v>
      </c>
      <c r="Q1027" s="12">
        <v>0</v>
      </c>
      <c r="R1027" s="12">
        <v>76001</v>
      </c>
      <c r="S1027" s="59">
        <v>2.1589041095890411</v>
      </c>
      <c r="T1027" s="59">
        <v>37.553424657534244</v>
      </c>
      <c r="U1027" s="12">
        <v>2</v>
      </c>
      <c r="V1027" s="12">
        <v>5</v>
      </c>
      <c r="W1027" s="12">
        <v>3</v>
      </c>
      <c r="X1027" s="12">
        <v>6</v>
      </c>
      <c r="Y1027" s="12">
        <v>1</v>
      </c>
      <c r="Z1027" s="58">
        <v>730307.4619430101</v>
      </c>
      <c r="AA1027" s="58">
        <v>32831000</v>
      </c>
      <c r="AB1027" s="58">
        <v>0</v>
      </c>
      <c r="AC1027" s="58" t="s">
        <v>10</v>
      </c>
    </row>
    <row r="1028" spans="1:29" x14ac:dyDescent="0.3">
      <c r="A1028" s="57">
        <v>64642442</v>
      </c>
      <c r="B1028" s="12" t="s">
        <v>3351</v>
      </c>
      <c r="C1028" s="58" t="s">
        <v>105</v>
      </c>
      <c r="D1028" s="58" t="s">
        <v>114</v>
      </c>
      <c r="E1028" s="58"/>
      <c r="F1028" s="58">
        <v>3895321</v>
      </c>
      <c r="G1028" s="58">
        <f>+IF(F1028&gt;K1028+100000,F1028-K1028,0)</f>
        <v>1438942</v>
      </c>
      <c r="H1028" s="58">
        <v>162937</v>
      </c>
      <c r="I1028" s="58">
        <v>0</v>
      </c>
      <c r="J1028" s="58">
        <v>0</v>
      </c>
      <c r="K1028" s="58">
        <v>2456379</v>
      </c>
      <c r="L1028" s="12" t="s">
        <v>88</v>
      </c>
      <c r="M1028" s="12" t="s">
        <v>89</v>
      </c>
      <c r="N1028" s="12" t="s">
        <v>10</v>
      </c>
      <c r="O1028" s="12">
        <v>4</v>
      </c>
      <c r="P1028" s="12">
        <v>0</v>
      </c>
      <c r="Q1028" s="12">
        <v>0</v>
      </c>
      <c r="R1028" s="12">
        <v>68307</v>
      </c>
      <c r="S1028" s="59">
        <v>12.967123287671233</v>
      </c>
      <c r="T1028" s="59">
        <v>38.31232876712329</v>
      </c>
      <c r="U1028" s="12">
        <v>2</v>
      </c>
      <c r="V1028" s="12">
        <v>2</v>
      </c>
      <c r="W1028" s="12">
        <v>2</v>
      </c>
      <c r="X1028" s="12">
        <v>4</v>
      </c>
      <c r="Y1028" s="12">
        <v>3</v>
      </c>
      <c r="Z1028" s="58">
        <v>733805.31120737747</v>
      </c>
      <c r="AA1028" s="58">
        <v>27378000</v>
      </c>
      <c r="AB1028" s="58">
        <v>0</v>
      </c>
      <c r="AC1028" s="58" t="s">
        <v>10</v>
      </c>
    </row>
    <row r="1029" spans="1:29" x14ac:dyDescent="0.3">
      <c r="A1029" s="57">
        <v>8644206</v>
      </c>
      <c r="B1029" s="12" t="s">
        <v>4087</v>
      </c>
      <c r="C1029" s="58" t="s">
        <v>105</v>
      </c>
      <c r="D1029" s="58" t="s">
        <v>116</v>
      </c>
      <c r="E1029" s="58">
        <v>1762192</v>
      </c>
      <c r="F1029" s="58">
        <v>17613677</v>
      </c>
      <c r="G1029" s="58">
        <f>+IF(F1029&gt;K1029+100000,F1029-K1029,0)</f>
        <v>12449342</v>
      </c>
      <c r="H1029" s="58">
        <v>732801</v>
      </c>
      <c r="I1029" s="58">
        <v>0</v>
      </c>
      <c r="J1029" s="58">
        <v>34500000</v>
      </c>
      <c r="K1029" s="58">
        <v>5164335</v>
      </c>
      <c r="L1029" s="12" t="s">
        <v>86</v>
      </c>
      <c r="M1029" s="12" t="s">
        <v>89</v>
      </c>
      <c r="N1029" s="12" t="s">
        <v>10</v>
      </c>
      <c r="O1029" s="12">
        <v>4</v>
      </c>
      <c r="P1029" s="12">
        <v>0</v>
      </c>
      <c r="Q1029" s="12">
        <v>0</v>
      </c>
      <c r="R1029" s="12">
        <v>8001</v>
      </c>
      <c r="S1029" s="59">
        <v>6.3095890410958901</v>
      </c>
      <c r="T1029" s="59">
        <v>53.024657534246572</v>
      </c>
      <c r="U1029" s="12">
        <v>1</v>
      </c>
      <c r="V1029" s="12">
        <v>5</v>
      </c>
      <c r="W1029" s="12">
        <v>2</v>
      </c>
      <c r="X1029" s="12">
        <v>4</v>
      </c>
      <c r="Y1029" s="12">
        <v>3</v>
      </c>
      <c r="Z1029" s="58">
        <v>745920.0455265732</v>
      </c>
      <c r="AA1029" s="58">
        <v>31480000</v>
      </c>
      <c r="AB1029" s="58">
        <v>31480000</v>
      </c>
      <c r="AC1029" s="58" t="s">
        <v>0</v>
      </c>
    </row>
    <row r="1030" spans="1:29" x14ac:dyDescent="0.3">
      <c r="A1030" s="57">
        <v>20620002</v>
      </c>
      <c r="B1030" s="12" t="s">
        <v>1885</v>
      </c>
      <c r="C1030" s="58" t="s">
        <v>105</v>
      </c>
      <c r="D1030" s="58" t="s">
        <v>115</v>
      </c>
      <c r="E1030" s="58">
        <v>1707936</v>
      </c>
      <c r="F1030" s="58">
        <v>5890477</v>
      </c>
      <c r="G1030" s="58">
        <f>+IF(F1030&gt;K1030+100000,F1030-K1030,0)</f>
        <v>4929649</v>
      </c>
      <c r="H1030" s="58">
        <v>366014</v>
      </c>
      <c r="I1030" s="58">
        <v>0</v>
      </c>
      <c r="J1030" s="58">
        <v>0</v>
      </c>
      <c r="K1030" s="58">
        <v>960828</v>
      </c>
      <c r="L1030" s="12" t="s">
        <v>88</v>
      </c>
      <c r="M1030" s="12" t="s">
        <v>89</v>
      </c>
      <c r="N1030" s="12" t="s">
        <v>10</v>
      </c>
      <c r="O1030" s="12">
        <v>4</v>
      </c>
      <c r="P1030" s="12">
        <v>0</v>
      </c>
      <c r="Q1030" s="12">
        <v>0</v>
      </c>
      <c r="R1030" s="12">
        <v>76130</v>
      </c>
      <c r="S1030" s="59">
        <v>3.0904109589041098</v>
      </c>
      <c r="T1030" s="59">
        <v>36.101369863013701</v>
      </c>
      <c r="U1030" s="12">
        <v>2</v>
      </c>
      <c r="V1030" s="12">
        <v>0</v>
      </c>
      <c r="W1030" s="12">
        <v>2</v>
      </c>
      <c r="X1030" s="12">
        <v>2</v>
      </c>
      <c r="Y1030" s="12">
        <v>1</v>
      </c>
      <c r="Z1030" s="58">
        <v>747896.25463033328</v>
      </c>
      <c r="AA1030" s="58">
        <v>59835000</v>
      </c>
      <c r="AB1030" s="58">
        <v>0</v>
      </c>
      <c r="AC1030" s="58" t="s">
        <v>10</v>
      </c>
    </row>
    <row r="1031" spans="1:29" x14ac:dyDescent="0.3">
      <c r="A1031" s="57">
        <v>24606226</v>
      </c>
      <c r="B1031" s="12" t="s">
        <v>3144</v>
      </c>
      <c r="C1031" s="58" t="s">
        <v>105</v>
      </c>
      <c r="D1031" s="58" t="s">
        <v>115</v>
      </c>
      <c r="E1031" s="58"/>
      <c r="F1031" s="58">
        <v>5857495</v>
      </c>
      <c r="G1031" s="58">
        <f>+IF(F1031&gt;K1031+100000,F1031-K1031,0)</f>
        <v>3754138</v>
      </c>
      <c r="H1031" s="58">
        <v>154757</v>
      </c>
      <c r="I1031" s="58">
        <v>0</v>
      </c>
      <c r="J1031" s="58">
        <v>0</v>
      </c>
      <c r="K1031" s="58">
        <v>2103357</v>
      </c>
      <c r="L1031" s="12" t="s">
        <v>88</v>
      </c>
      <c r="M1031" s="12" t="s">
        <v>89</v>
      </c>
      <c r="N1031" s="12" t="s">
        <v>10</v>
      </c>
      <c r="O1031" s="12">
        <v>4</v>
      </c>
      <c r="P1031" s="12">
        <v>0</v>
      </c>
      <c r="Q1031" s="12">
        <v>0</v>
      </c>
      <c r="R1031" s="12">
        <v>76130</v>
      </c>
      <c r="S1031" s="59">
        <v>3.5123287671232877</v>
      </c>
      <c r="T1031" s="59">
        <v>39.468493150684928</v>
      </c>
      <c r="U1031" s="12">
        <v>1</v>
      </c>
      <c r="V1031" s="12">
        <v>2</v>
      </c>
      <c r="W1031" s="12">
        <v>2</v>
      </c>
      <c r="X1031" s="12">
        <v>3</v>
      </c>
      <c r="Y1031" s="12">
        <v>3</v>
      </c>
      <c r="Z1031" s="58">
        <v>766704.71044574108</v>
      </c>
      <c r="AA1031" s="58">
        <v>54503000</v>
      </c>
      <c r="AB1031" s="58">
        <v>0</v>
      </c>
      <c r="AC1031" s="58" t="s">
        <v>10</v>
      </c>
    </row>
    <row r="1032" spans="1:29" x14ac:dyDescent="0.3">
      <c r="A1032" s="57">
        <v>46640808</v>
      </c>
      <c r="B1032" s="12" t="s">
        <v>1541</v>
      </c>
      <c r="C1032" s="58" t="s">
        <v>105</v>
      </c>
      <c r="D1032" s="58" t="s">
        <v>115</v>
      </c>
      <c r="E1032" s="58">
        <v>2943083</v>
      </c>
      <c r="F1032" s="58">
        <v>4955291</v>
      </c>
      <c r="G1032" s="58">
        <f>+IF(F1032&gt;K1032+100000,F1032-K1032,0)</f>
        <v>4215247</v>
      </c>
      <c r="H1032" s="58">
        <v>172510</v>
      </c>
      <c r="I1032" s="58">
        <v>0</v>
      </c>
      <c r="J1032" s="58">
        <v>3449753</v>
      </c>
      <c r="K1032" s="58">
        <v>740044</v>
      </c>
      <c r="L1032" s="12" t="s">
        <v>87</v>
      </c>
      <c r="M1032" s="12" t="s">
        <v>89</v>
      </c>
      <c r="N1032" s="12" t="s">
        <v>10</v>
      </c>
      <c r="O1032" s="12">
        <v>4</v>
      </c>
      <c r="P1032" s="12">
        <v>0</v>
      </c>
      <c r="Q1032" s="12">
        <v>0</v>
      </c>
      <c r="R1032" s="12">
        <v>47001</v>
      </c>
      <c r="S1032" s="59">
        <v>2.3506849315068492</v>
      </c>
      <c r="T1032" s="59">
        <v>46.12054794520548</v>
      </c>
      <c r="U1032" s="12">
        <v>2</v>
      </c>
      <c r="V1032" s="12">
        <v>2</v>
      </c>
      <c r="W1032" s="12">
        <v>3</v>
      </c>
      <c r="X1032" s="12">
        <v>2</v>
      </c>
      <c r="Y1032" s="12">
        <v>1</v>
      </c>
      <c r="Z1032" s="58">
        <v>787733.32338971226</v>
      </c>
      <c r="AA1032" s="58">
        <v>30786000</v>
      </c>
      <c r="AB1032" s="58">
        <v>0</v>
      </c>
      <c r="AC1032" s="58" t="s">
        <v>10</v>
      </c>
    </row>
    <row r="1033" spans="1:29" x14ac:dyDescent="0.3">
      <c r="A1033" s="57">
        <v>2224624604</v>
      </c>
      <c r="B1033" s="12" t="s">
        <v>4133</v>
      </c>
      <c r="C1033" s="58" t="s">
        <v>105</v>
      </c>
      <c r="D1033" s="58" t="s">
        <v>30</v>
      </c>
      <c r="E1033" s="58">
        <v>302539</v>
      </c>
      <c r="F1033" s="58">
        <v>11518438</v>
      </c>
      <c r="G1033" s="58">
        <f>+IF(F1033&gt;K1033+100000,F1033-K1033,0)</f>
        <v>5982471</v>
      </c>
      <c r="H1033" s="58">
        <v>643196</v>
      </c>
      <c r="I1033" s="58">
        <v>0</v>
      </c>
      <c r="J1033" s="58">
        <v>4947953</v>
      </c>
      <c r="K1033" s="58">
        <v>5535967</v>
      </c>
      <c r="L1033" s="12" t="s">
        <v>87</v>
      </c>
      <c r="M1033" s="12" t="s">
        <v>89</v>
      </c>
      <c r="N1033" s="12" t="s">
        <v>10</v>
      </c>
      <c r="O1033" s="12">
        <v>4</v>
      </c>
      <c r="P1033" s="12">
        <v>0</v>
      </c>
      <c r="Q1033" s="12">
        <v>0</v>
      </c>
      <c r="R1033" s="12">
        <v>76130</v>
      </c>
      <c r="S1033" s="59">
        <v>1.9726027397260273</v>
      </c>
      <c r="T1033" s="59">
        <v>34.887671232876713</v>
      </c>
      <c r="U1033" s="12">
        <v>1</v>
      </c>
      <c r="V1033" s="12">
        <v>5</v>
      </c>
      <c r="W1033" s="12">
        <v>3</v>
      </c>
      <c r="X1033" s="12">
        <v>2</v>
      </c>
      <c r="Y1033" s="12">
        <v>1</v>
      </c>
      <c r="Z1033" s="58">
        <v>815562.04745101254</v>
      </c>
      <c r="AA1033" s="58">
        <v>32522000</v>
      </c>
      <c r="AB1033" s="58">
        <v>30549000</v>
      </c>
      <c r="AC1033" s="58" t="s">
        <v>0</v>
      </c>
    </row>
    <row r="1034" spans="1:29" x14ac:dyDescent="0.3">
      <c r="A1034" s="57">
        <v>22248884</v>
      </c>
      <c r="B1034" s="12" t="s">
        <v>4098</v>
      </c>
      <c r="C1034" s="58" t="s">
        <v>105</v>
      </c>
      <c r="D1034" s="58" t="s">
        <v>115</v>
      </c>
      <c r="E1034" s="58"/>
      <c r="F1034" s="58">
        <v>7398253</v>
      </c>
      <c r="G1034" s="58">
        <f>+IF(F1034&gt;K1034+100000,F1034-K1034,0)</f>
        <v>2145496</v>
      </c>
      <c r="H1034" s="58">
        <v>222706</v>
      </c>
      <c r="I1034" s="58">
        <v>0</v>
      </c>
      <c r="J1034" s="58">
        <v>2600000</v>
      </c>
      <c r="K1034" s="58">
        <v>5252757</v>
      </c>
      <c r="L1034" s="12" t="s">
        <v>87</v>
      </c>
      <c r="M1034" s="12" t="s">
        <v>89</v>
      </c>
      <c r="N1034" s="12" t="s">
        <v>10</v>
      </c>
      <c r="O1034" s="12">
        <v>4</v>
      </c>
      <c r="P1034" s="12">
        <v>0</v>
      </c>
      <c r="Q1034" s="12">
        <v>0</v>
      </c>
      <c r="R1034" s="12">
        <v>76130</v>
      </c>
      <c r="S1034" s="59">
        <v>6.2821917808219174</v>
      </c>
      <c r="T1034" s="59">
        <v>48.43013698630137</v>
      </c>
      <c r="U1034" s="12">
        <v>1</v>
      </c>
      <c r="V1034" s="12">
        <v>3</v>
      </c>
      <c r="W1034" s="12">
        <v>2</v>
      </c>
      <c r="X1034" s="12">
        <v>3</v>
      </c>
      <c r="Y1034" s="12">
        <v>3</v>
      </c>
      <c r="Z1034" s="58">
        <v>820873.80010030314</v>
      </c>
      <c r="AA1034" s="58">
        <v>59507000</v>
      </c>
      <c r="AB1034" s="58">
        <v>15039000</v>
      </c>
      <c r="AC1034" s="58" t="s">
        <v>0</v>
      </c>
    </row>
    <row r="1035" spans="1:29" x14ac:dyDescent="0.3">
      <c r="A1035" s="57">
        <v>2006024802</v>
      </c>
      <c r="B1035" s="12" t="s">
        <v>3226</v>
      </c>
      <c r="C1035" s="58" t="s">
        <v>105</v>
      </c>
      <c r="D1035" s="58" t="s">
        <v>115</v>
      </c>
      <c r="E1035" s="58"/>
      <c r="F1035" s="58">
        <v>4862353</v>
      </c>
      <c r="G1035" s="58">
        <f>+IF(F1035&gt;K1035+100000,F1035-K1035,0)</f>
        <v>2638733</v>
      </c>
      <c r="H1035" s="58">
        <v>158134</v>
      </c>
      <c r="I1035" s="58">
        <v>0</v>
      </c>
      <c r="J1035" s="58">
        <v>0</v>
      </c>
      <c r="K1035" s="58">
        <v>2223620</v>
      </c>
      <c r="L1035" s="12" t="s">
        <v>88</v>
      </c>
      <c r="M1035" s="12" t="s">
        <v>89</v>
      </c>
      <c r="N1035" s="12" t="s">
        <v>10</v>
      </c>
      <c r="O1035" s="12">
        <v>4</v>
      </c>
      <c r="P1035" s="12">
        <v>0</v>
      </c>
      <c r="Q1035" s="12">
        <v>0</v>
      </c>
      <c r="R1035" s="12">
        <v>68307</v>
      </c>
      <c r="S1035" s="59">
        <v>4.4082191780821915</v>
      </c>
      <c r="T1035" s="59">
        <v>34.758904109589039</v>
      </c>
      <c r="U1035" s="12">
        <v>1</v>
      </c>
      <c r="V1035" s="12">
        <v>2</v>
      </c>
      <c r="W1035" s="12">
        <v>2</v>
      </c>
      <c r="X1035" s="12">
        <v>3</v>
      </c>
      <c r="Y1035" s="12">
        <v>2</v>
      </c>
      <c r="Z1035" s="58">
        <v>824104.7838492695</v>
      </c>
      <c r="AA1035" s="58">
        <v>59923000</v>
      </c>
      <c r="AB1035" s="58">
        <v>9537000</v>
      </c>
      <c r="AC1035" s="58" t="s">
        <v>22</v>
      </c>
    </row>
    <row r="1036" spans="1:29" x14ac:dyDescent="0.3">
      <c r="A1036" s="57">
        <v>2062048268</v>
      </c>
      <c r="B1036" s="12" t="s">
        <v>3310</v>
      </c>
      <c r="C1036" s="58" t="s">
        <v>105</v>
      </c>
      <c r="D1036" s="58" t="s">
        <v>114</v>
      </c>
      <c r="E1036" s="58">
        <v>402000</v>
      </c>
      <c r="F1036" s="58">
        <v>4092392</v>
      </c>
      <c r="G1036" s="58">
        <f>+IF(F1036&gt;K1036+100000,F1036-K1036,0)</f>
        <v>1739821</v>
      </c>
      <c r="H1036" s="58">
        <v>420306</v>
      </c>
      <c r="I1036" s="58">
        <v>0</v>
      </c>
      <c r="J1036" s="58">
        <v>0</v>
      </c>
      <c r="K1036" s="58">
        <v>2352571</v>
      </c>
      <c r="L1036" s="12" t="s">
        <v>88</v>
      </c>
      <c r="M1036" s="12" t="s">
        <v>89</v>
      </c>
      <c r="N1036" s="12" t="s">
        <v>10</v>
      </c>
      <c r="O1036" s="12">
        <v>4</v>
      </c>
      <c r="P1036" s="12">
        <v>0</v>
      </c>
      <c r="Q1036" s="12">
        <v>0</v>
      </c>
      <c r="R1036" s="12">
        <v>8758</v>
      </c>
      <c r="S1036" s="59">
        <v>8.5095890410958912</v>
      </c>
      <c r="T1036" s="59">
        <v>35.613698630136987</v>
      </c>
      <c r="U1036" s="12">
        <v>2</v>
      </c>
      <c r="V1036" s="12">
        <v>4</v>
      </c>
      <c r="W1036" s="12">
        <v>2</v>
      </c>
      <c r="X1036" s="12">
        <v>2</v>
      </c>
      <c r="Y1036" s="12">
        <v>2</v>
      </c>
      <c r="Z1036" s="58">
        <v>840505.85683580174</v>
      </c>
      <c r="AA1036" s="58">
        <v>36269000</v>
      </c>
      <c r="AB1036" s="58">
        <v>0</v>
      </c>
      <c r="AC1036" s="58" t="s">
        <v>10</v>
      </c>
    </row>
    <row r="1037" spans="1:29" x14ac:dyDescent="0.3">
      <c r="A1037" s="57">
        <v>2222222288</v>
      </c>
      <c r="B1037" s="12" t="s">
        <v>2377</v>
      </c>
      <c r="C1037" s="58" t="s">
        <v>105</v>
      </c>
      <c r="D1037" s="58" t="s">
        <v>30</v>
      </c>
      <c r="E1037" s="58">
        <v>692271</v>
      </c>
      <c r="F1037" s="58">
        <v>6622528</v>
      </c>
      <c r="G1037" s="58">
        <f>+IF(F1037&gt;K1037+100000,F1037-K1037,0)</f>
        <v>5362933</v>
      </c>
      <c r="H1037" s="58">
        <v>190409</v>
      </c>
      <c r="I1037" s="58">
        <v>0</v>
      </c>
      <c r="J1037" s="58">
        <v>4772797</v>
      </c>
      <c r="K1037" s="58">
        <v>1259595</v>
      </c>
      <c r="L1037" s="12" t="s">
        <v>87</v>
      </c>
      <c r="M1037" s="12" t="s">
        <v>89</v>
      </c>
      <c r="N1037" s="12" t="s">
        <v>10</v>
      </c>
      <c r="O1037" s="12">
        <v>4</v>
      </c>
      <c r="P1037" s="12">
        <v>0</v>
      </c>
      <c r="Q1037" s="12">
        <v>0</v>
      </c>
      <c r="R1037" s="12">
        <v>76130</v>
      </c>
      <c r="S1037" s="59">
        <v>4.2575342465753421</v>
      </c>
      <c r="T1037" s="59">
        <v>34</v>
      </c>
      <c r="U1037" s="12">
        <v>2</v>
      </c>
      <c r="V1037" s="12">
        <v>0</v>
      </c>
      <c r="W1037" s="12">
        <v>1</v>
      </c>
      <c r="X1037" s="12">
        <v>2</v>
      </c>
      <c r="Y1037" s="12">
        <v>3</v>
      </c>
      <c r="Z1037" s="58">
        <v>852950.99329612358</v>
      </c>
      <c r="AA1037" s="58">
        <v>23604000</v>
      </c>
      <c r="AB1037" s="58">
        <v>0</v>
      </c>
      <c r="AC1037" s="58" t="s">
        <v>10</v>
      </c>
    </row>
    <row r="1038" spans="1:29" x14ac:dyDescent="0.3">
      <c r="A1038" s="57">
        <v>2244260464</v>
      </c>
      <c r="B1038" s="12" t="s">
        <v>3058</v>
      </c>
      <c r="C1038" s="58" t="s">
        <v>105</v>
      </c>
      <c r="D1038" s="58" t="s">
        <v>116</v>
      </c>
      <c r="E1038" s="58">
        <v>410691</v>
      </c>
      <c r="F1038" s="58">
        <v>21539203</v>
      </c>
      <c r="G1038" s="58">
        <f>+IF(F1038&gt;K1038+100000,F1038-K1038,0)</f>
        <v>19579944</v>
      </c>
      <c r="H1038" s="58">
        <v>541912</v>
      </c>
      <c r="I1038" s="58">
        <v>0</v>
      </c>
      <c r="J1038" s="58">
        <v>0</v>
      </c>
      <c r="K1038" s="58">
        <v>1959259</v>
      </c>
      <c r="L1038" s="12" t="s">
        <v>88</v>
      </c>
      <c r="M1038" s="12" t="s">
        <v>89</v>
      </c>
      <c r="N1038" s="12" t="s">
        <v>10</v>
      </c>
      <c r="O1038" s="12">
        <v>4</v>
      </c>
      <c r="P1038" s="12">
        <v>0</v>
      </c>
      <c r="Q1038" s="12">
        <v>0</v>
      </c>
      <c r="R1038" s="12">
        <v>76001</v>
      </c>
      <c r="S1038" s="59">
        <v>2.0493150684931507</v>
      </c>
      <c r="T1038" s="59">
        <v>28.482191780821918</v>
      </c>
      <c r="U1038" s="12">
        <v>1</v>
      </c>
      <c r="V1038" s="12">
        <v>5</v>
      </c>
      <c r="W1038" s="12">
        <v>3</v>
      </c>
      <c r="X1038" s="12">
        <v>4</v>
      </c>
      <c r="Y1038" s="12">
        <v>1</v>
      </c>
      <c r="Z1038" s="58">
        <v>884366.67242782353</v>
      </c>
      <c r="AA1038" s="58">
        <v>37697000</v>
      </c>
      <c r="AB1038" s="58">
        <v>0</v>
      </c>
      <c r="AC1038" s="58" t="s">
        <v>10</v>
      </c>
    </row>
    <row r="1039" spans="1:29" x14ac:dyDescent="0.3">
      <c r="A1039" s="57">
        <v>82446022</v>
      </c>
      <c r="B1039" s="12" t="s">
        <v>1784</v>
      </c>
      <c r="C1039" s="58" t="s">
        <v>105</v>
      </c>
      <c r="D1039" s="58" t="s">
        <v>115</v>
      </c>
      <c r="E1039" s="58">
        <v>448800</v>
      </c>
      <c r="F1039" s="58">
        <v>3924609</v>
      </c>
      <c r="G1039" s="58">
        <f>+IF(F1039&gt;K1039+100000,F1039-K1039,0)</f>
        <v>3028989</v>
      </c>
      <c r="H1039" s="58">
        <v>149324</v>
      </c>
      <c r="I1039" s="58">
        <v>0</v>
      </c>
      <c r="J1039" s="58">
        <v>0</v>
      </c>
      <c r="K1039" s="58">
        <v>895620</v>
      </c>
      <c r="L1039" s="12" t="s">
        <v>88</v>
      </c>
      <c r="M1039" s="12" t="s">
        <v>89</v>
      </c>
      <c r="N1039" s="12" t="s">
        <v>10</v>
      </c>
      <c r="O1039" s="12">
        <v>4</v>
      </c>
      <c r="P1039" s="12">
        <v>0</v>
      </c>
      <c r="Q1039" s="12">
        <v>0</v>
      </c>
      <c r="R1039" s="12">
        <v>8001</v>
      </c>
      <c r="S1039" s="59">
        <v>2.2821917808219179</v>
      </c>
      <c r="T1039" s="59">
        <v>36.975342465753428</v>
      </c>
      <c r="U1039" s="12">
        <v>1</v>
      </c>
      <c r="V1039" s="12">
        <v>2</v>
      </c>
      <c r="W1039" s="12">
        <v>2</v>
      </c>
      <c r="X1039" s="12">
        <v>2</v>
      </c>
      <c r="Y1039" s="12">
        <v>3</v>
      </c>
      <c r="Z1039" s="58">
        <v>903988.15650808916</v>
      </c>
      <c r="AA1039" s="58">
        <v>55047000</v>
      </c>
      <c r="AB1039" s="58">
        <v>0</v>
      </c>
      <c r="AC1039" s="58" t="s">
        <v>10</v>
      </c>
    </row>
    <row r="1040" spans="1:29" x14ac:dyDescent="0.3">
      <c r="A1040" s="57">
        <v>2402242</v>
      </c>
      <c r="B1040" s="12" t="s">
        <v>2631</v>
      </c>
      <c r="C1040" s="58" t="s">
        <v>105</v>
      </c>
      <c r="D1040" s="58" t="s">
        <v>114</v>
      </c>
      <c r="E1040" s="58"/>
      <c r="F1040" s="58">
        <v>2696296</v>
      </c>
      <c r="G1040" s="58">
        <f>+IF(F1040&gt;K1040+100000,F1040-K1040,0)</f>
        <v>1284176</v>
      </c>
      <c r="H1040" s="58">
        <v>124436</v>
      </c>
      <c r="I1040" s="58">
        <v>0</v>
      </c>
      <c r="J1040" s="58">
        <v>0</v>
      </c>
      <c r="K1040" s="58">
        <v>1412120</v>
      </c>
      <c r="L1040" s="12" t="s">
        <v>88</v>
      </c>
      <c r="M1040" s="12" t="s">
        <v>89</v>
      </c>
      <c r="N1040" s="12" t="s">
        <v>10</v>
      </c>
      <c r="O1040" s="12">
        <v>4</v>
      </c>
      <c r="P1040" s="12">
        <v>0</v>
      </c>
      <c r="Q1040" s="12">
        <v>0</v>
      </c>
      <c r="R1040" s="12">
        <v>68615</v>
      </c>
      <c r="S1040" s="59">
        <v>3.6575342465753424</v>
      </c>
      <c r="T1040" s="59">
        <v>45.4</v>
      </c>
      <c r="U1040" s="12">
        <v>1</v>
      </c>
      <c r="V1040" s="12">
        <v>1</v>
      </c>
      <c r="W1040" s="12">
        <v>1</v>
      </c>
      <c r="X1040" s="12">
        <v>2</v>
      </c>
      <c r="Y1040" s="12">
        <v>3</v>
      </c>
      <c r="Z1040" s="58">
        <v>906378.88168628782</v>
      </c>
      <c r="AA1040" s="58">
        <v>25173000</v>
      </c>
      <c r="AB1040" s="58">
        <v>0</v>
      </c>
      <c r="AC1040" s="58" t="s">
        <v>10</v>
      </c>
    </row>
    <row r="1041" spans="1:29" x14ac:dyDescent="0.3">
      <c r="A1041" s="57">
        <v>28004440</v>
      </c>
      <c r="B1041" s="12" t="s">
        <v>2029</v>
      </c>
      <c r="C1041" s="58" t="s">
        <v>105</v>
      </c>
      <c r="D1041" s="58" t="s">
        <v>116</v>
      </c>
      <c r="E1041" s="58">
        <v>8645167</v>
      </c>
      <c r="F1041" s="58">
        <v>24742845</v>
      </c>
      <c r="G1041" s="58">
        <f>+IF(F1041&gt;K1041+100000,F1041-K1041,0)</f>
        <v>23711703</v>
      </c>
      <c r="H1041" s="58">
        <v>834073</v>
      </c>
      <c r="I1041" s="58">
        <v>0</v>
      </c>
      <c r="J1041" s="58">
        <v>18004703</v>
      </c>
      <c r="K1041" s="58">
        <v>1031142</v>
      </c>
      <c r="L1041" s="12" t="s">
        <v>87</v>
      </c>
      <c r="M1041" s="12" t="s">
        <v>89</v>
      </c>
      <c r="N1041" s="12" t="s">
        <v>10</v>
      </c>
      <c r="O1041" s="12">
        <v>4</v>
      </c>
      <c r="P1041" s="12">
        <v>0</v>
      </c>
      <c r="Q1041" s="12">
        <v>0</v>
      </c>
      <c r="R1041" s="12">
        <v>52001</v>
      </c>
      <c r="S1041" s="59">
        <v>3.3698630136986303</v>
      </c>
      <c r="T1041" s="59">
        <v>41.747945205479454</v>
      </c>
      <c r="U1041" s="12">
        <v>2</v>
      </c>
      <c r="V1041" s="12">
        <v>0</v>
      </c>
      <c r="W1041" s="12">
        <v>1</v>
      </c>
      <c r="X1041" s="12">
        <v>2</v>
      </c>
      <c r="Y1041" s="12">
        <v>3</v>
      </c>
      <c r="Z1041" s="58">
        <v>924835.15694747609</v>
      </c>
      <c r="AA1041" s="58">
        <v>41576000</v>
      </c>
      <c r="AB1041" s="58">
        <v>0</v>
      </c>
      <c r="AC1041" s="58" t="s">
        <v>10</v>
      </c>
    </row>
    <row r="1042" spans="1:29" x14ac:dyDescent="0.3">
      <c r="A1042" s="57">
        <v>2006288244</v>
      </c>
      <c r="B1042" s="12" t="s">
        <v>557</v>
      </c>
      <c r="C1042" s="58" t="s">
        <v>105</v>
      </c>
      <c r="D1042" s="58" t="s">
        <v>115</v>
      </c>
      <c r="E1042" s="58">
        <v>911000</v>
      </c>
      <c r="F1042" s="58">
        <v>3000000</v>
      </c>
      <c r="G1042" s="58">
        <f>+IF(F1042&gt;K1042+100000,F1042-K1042,0)</f>
        <v>2863720</v>
      </c>
      <c r="H1042" s="58">
        <v>106660</v>
      </c>
      <c r="I1042" s="58">
        <v>0</v>
      </c>
      <c r="J1042" s="58">
        <v>1436008</v>
      </c>
      <c r="K1042" s="58">
        <v>136280</v>
      </c>
      <c r="L1042" s="12" t="s">
        <v>87</v>
      </c>
      <c r="M1042" s="12" t="s">
        <v>89</v>
      </c>
      <c r="N1042" s="12" t="s">
        <v>10</v>
      </c>
      <c r="O1042" s="12">
        <v>4</v>
      </c>
      <c r="P1042" s="12">
        <v>0</v>
      </c>
      <c r="Q1042" s="12">
        <v>0</v>
      </c>
      <c r="R1042" s="12">
        <v>76130</v>
      </c>
      <c r="S1042" s="59">
        <v>0.43287671232876712</v>
      </c>
      <c r="T1042" s="59">
        <v>33.745205479452054</v>
      </c>
      <c r="U1042" s="12">
        <v>2</v>
      </c>
      <c r="V1042" s="12">
        <v>2</v>
      </c>
      <c r="W1042" s="12">
        <v>2</v>
      </c>
      <c r="X1042" s="12">
        <v>2</v>
      </c>
      <c r="Y1042" s="12">
        <v>3</v>
      </c>
      <c r="Z1042" s="58">
        <v>924968.62363358564</v>
      </c>
      <c r="AA1042" s="58">
        <v>41582000</v>
      </c>
      <c r="AB1042" s="58">
        <v>0</v>
      </c>
      <c r="AC1042" s="58" t="s">
        <v>10</v>
      </c>
    </row>
    <row r="1043" spans="1:29" x14ac:dyDescent="0.3">
      <c r="A1043" s="57">
        <v>4288200</v>
      </c>
      <c r="B1043" s="12" t="s">
        <v>3281</v>
      </c>
      <c r="C1043" s="58" t="s">
        <v>105</v>
      </c>
      <c r="D1043" s="58" t="s">
        <v>30</v>
      </c>
      <c r="E1043" s="58">
        <v>516139</v>
      </c>
      <c r="F1043" s="58">
        <v>8272347</v>
      </c>
      <c r="G1043" s="58">
        <f>+IF(F1043&gt;K1043+100000,F1043-K1043,0)</f>
        <v>5977100</v>
      </c>
      <c r="H1043" s="58">
        <v>352339</v>
      </c>
      <c r="I1043" s="58">
        <v>0</v>
      </c>
      <c r="J1043" s="58">
        <v>932000</v>
      </c>
      <c r="K1043" s="58">
        <v>2295247</v>
      </c>
      <c r="L1043" s="12" t="s">
        <v>87</v>
      </c>
      <c r="M1043" s="12" t="s">
        <v>89</v>
      </c>
      <c r="N1043" s="12" t="s">
        <v>10</v>
      </c>
      <c r="O1043" s="12">
        <v>4</v>
      </c>
      <c r="P1043" s="12">
        <v>0</v>
      </c>
      <c r="Q1043" s="12">
        <v>0</v>
      </c>
      <c r="R1043" s="12">
        <v>76130</v>
      </c>
      <c r="S1043" s="59">
        <v>3.8465753424657536</v>
      </c>
      <c r="T1043" s="59">
        <v>52.123287671232873</v>
      </c>
      <c r="U1043" s="12">
        <v>1</v>
      </c>
      <c r="V1043" s="12">
        <v>2</v>
      </c>
      <c r="W1043" s="12">
        <v>3</v>
      </c>
      <c r="X1043" s="12">
        <v>2</v>
      </c>
      <c r="Y1043" s="12">
        <v>4</v>
      </c>
      <c r="Z1043" s="58">
        <v>935568.4218805834</v>
      </c>
      <c r="AA1043" s="58">
        <v>57219000</v>
      </c>
      <c r="AB1043" s="58">
        <v>53536000</v>
      </c>
      <c r="AC1043" s="58" t="s">
        <v>0</v>
      </c>
    </row>
    <row r="1044" spans="1:29" x14ac:dyDescent="0.3">
      <c r="A1044" s="57">
        <v>44204008</v>
      </c>
      <c r="B1044" s="12" t="s">
        <v>3597</v>
      </c>
      <c r="C1044" s="58" t="s">
        <v>105</v>
      </c>
      <c r="D1044" s="58" t="s">
        <v>114</v>
      </c>
      <c r="E1044" s="58">
        <v>467161</v>
      </c>
      <c r="F1044" s="58">
        <v>4698714</v>
      </c>
      <c r="G1044" s="58">
        <f>+IF(F1044&gt;K1044+100000,F1044-K1044,0)</f>
        <v>1687041</v>
      </c>
      <c r="H1044" s="58">
        <v>143758</v>
      </c>
      <c r="I1044" s="58">
        <v>0</v>
      </c>
      <c r="J1044" s="58">
        <v>0</v>
      </c>
      <c r="K1044" s="58">
        <v>3011673</v>
      </c>
      <c r="L1044" s="12" t="s">
        <v>88</v>
      </c>
      <c r="M1044" s="12" t="s">
        <v>89</v>
      </c>
      <c r="N1044" s="12" t="s">
        <v>10</v>
      </c>
      <c r="O1044" s="12">
        <v>4</v>
      </c>
      <c r="P1044" s="12">
        <v>0</v>
      </c>
      <c r="Q1044" s="12">
        <v>0</v>
      </c>
      <c r="R1044" s="12">
        <v>8758</v>
      </c>
      <c r="S1044" s="59">
        <v>5.3342465753424655</v>
      </c>
      <c r="T1044" s="59">
        <v>42.31232876712329</v>
      </c>
      <c r="U1044" s="12">
        <v>2</v>
      </c>
      <c r="V1044" s="12">
        <v>4</v>
      </c>
      <c r="W1044" s="12">
        <v>2</v>
      </c>
      <c r="X1044" s="12">
        <v>2</v>
      </c>
      <c r="Y1044" s="12">
        <v>1</v>
      </c>
      <c r="Z1044" s="58">
        <v>952521.64223802253</v>
      </c>
      <c r="AA1044" s="58">
        <v>54760000</v>
      </c>
      <c r="AB1044" s="58">
        <v>0</v>
      </c>
      <c r="AC1044" s="58" t="s">
        <v>10</v>
      </c>
    </row>
    <row r="1045" spans="1:29" x14ac:dyDescent="0.3">
      <c r="A1045" s="57">
        <v>80864886</v>
      </c>
      <c r="B1045" s="12" t="s">
        <v>4119</v>
      </c>
      <c r="C1045" s="58" t="s">
        <v>105</v>
      </c>
      <c r="D1045" s="58" t="s">
        <v>30</v>
      </c>
      <c r="E1045" s="58"/>
      <c r="F1045" s="58">
        <v>14297858</v>
      </c>
      <c r="G1045" s="58">
        <f>+IF(F1045&gt;K1045+100000,F1045-K1045,0)</f>
        <v>8847113</v>
      </c>
      <c r="H1045" s="58">
        <v>350183</v>
      </c>
      <c r="I1045" s="58">
        <v>0</v>
      </c>
      <c r="J1045" s="58">
        <v>10474000</v>
      </c>
      <c r="K1045" s="58">
        <v>5450745</v>
      </c>
      <c r="L1045" s="12" t="s">
        <v>87</v>
      </c>
      <c r="M1045" s="12" t="s">
        <v>89</v>
      </c>
      <c r="N1045" s="12" t="s">
        <v>10</v>
      </c>
      <c r="O1045" s="12">
        <v>4</v>
      </c>
      <c r="P1045" s="12">
        <v>0</v>
      </c>
      <c r="Q1045" s="12">
        <v>0</v>
      </c>
      <c r="R1045" s="12">
        <v>5001</v>
      </c>
      <c r="S1045" s="59">
        <v>9.5835616438356173</v>
      </c>
      <c r="T1045" s="59">
        <v>47.035616438356165</v>
      </c>
      <c r="U1045" s="12">
        <v>1</v>
      </c>
      <c r="V1045" s="12">
        <v>2</v>
      </c>
      <c r="W1045" s="12">
        <v>1</v>
      </c>
      <c r="X1045" s="12">
        <v>2</v>
      </c>
      <c r="Y1045" s="12">
        <v>1</v>
      </c>
      <c r="Z1045" s="58">
        <v>955932.89481096878</v>
      </c>
      <c r="AA1045" s="58">
        <v>42974000</v>
      </c>
      <c r="AB1045" s="58">
        <v>0</v>
      </c>
      <c r="AC1045" s="58" t="s">
        <v>10</v>
      </c>
    </row>
    <row r="1046" spans="1:29" x14ac:dyDescent="0.3">
      <c r="A1046" s="57">
        <v>26802668</v>
      </c>
      <c r="B1046" s="12" t="s">
        <v>4150</v>
      </c>
      <c r="C1046" s="58" t="s">
        <v>105</v>
      </c>
      <c r="D1046" s="58" t="s">
        <v>115</v>
      </c>
      <c r="E1046" s="58">
        <v>129380</v>
      </c>
      <c r="F1046" s="58">
        <v>9764902</v>
      </c>
      <c r="G1046" s="58">
        <f>+IF(F1046&gt;K1046+100000,F1046-K1046,0)</f>
        <v>4094145</v>
      </c>
      <c r="H1046" s="58">
        <v>371177</v>
      </c>
      <c r="I1046" s="58">
        <v>0</v>
      </c>
      <c r="J1046" s="58">
        <v>3588826</v>
      </c>
      <c r="K1046" s="58">
        <v>5670757</v>
      </c>
      <c r="L1046" s="12" t="s">
        <v>87</v>
      </c>
      <c r="M1046" s="12" t="s">
        <v>89</v>
      </c>
      <c r="N1046" s="12" t="s">
        <v>10</v>
      </c>
      <c r="O1046" s="12">
        <v>4</v>
      </c>
      <c r="P1046" s="12">
        <v>0</v>
      </c>
      <c r="Q1046" s="12">
        <v>0</v>
      </c>
      <c r="R1046" s="12">
        <v>76001</v>
      </c>
      <c r="S1046" s="59">
        <v>7.3863013698630136</v>
      </c>
      <c r="T1046" s="59">
        <v>50.5013698630137</v>
      </c>
      <c r="U1046" s="12">
        <v>1</v>
      </c>
      <c r="V1046" s="12">
        <v>0</v>
      </c>
      <c r="W1046" s="12">
        <v>2</v>
      </c>
      <c r="X1046" s="12">
        <v>2</v>
      </c>
      <c r="Y1046" s="12">
        <v>4</v>
      </c>
      <c r="Z1046" s="58">
        <v>971063.416400327</v>
      </c>
      <c r="AA1046" s="58">
        <v>62568000</v>
      </c>
      <c r="AB1046" s="58">
        <v>0</v>
      </c>
      <c r="AC1046" s="58" t="s">
        <v>10</v>
      </c>
    </row>
    <row r="1047" spans="1:29" x14ac:dyDescent="0.3">
      <c r="A1047" s="57">
        <v>6200604</v>
      </c>
      <c r="B1047" s="12" t="s">
        <v>3935</v>
      </c>
      <c r="C1047" s="58" t="s">
        <v>105</v>
      </c>
      <c r="D1047" s="58" t="s">
        <v>115</v>
      </c>
      <c r="E1047" s="58">
        <v>360084</v>
      </c>
      <c r="F1047" s="58">
        <v>8801610</v>
      </c>
      <c r="G1047" s="58">
        <f>+IF(F1047&gt;K1047+100000,F1047-K1047,0)</f>
        <v>4656853</v>
      </c>
      <c r="H1047" s="58">
        <v>358231</v>
      </c>
      <c r="I1047" s="58">
        <v>0</v>
      </c>
      <c r="J1047" s="58">
        <v>3500000</v>
      </c>
      <c r="K1047" s="58">
        <v>4144757</v>
      </c>
      <c r="L1047" s="12" t="s">
        <v>87</v>
      </c>
      <c r="M1047" s="12" t="s">
        <v>89</v>
      </c>
      <c r="N1047" s="12" t="s">
        <v>10</v>
      </c>
      <c r="O1047" s="12">
        <v>4</v>
      </c>
      <c r="P1047" s="12">
        <v>0</v>
      </c>
      <c r="Q1047" s="12">
        <v>0</v>
      </c>
      <c r="R1047" s="12">
        <v>76001</v>
      </c>
      <c r="S1047" s="59">
        <v>4.6410958904109592</v>
      </c>
      <c r="T1047" s="59">
        <v>41.884931506849313</v>
      </c>
      <c r="U1047" s="12">
        <v>1</v>
      </c>
      <c r="V1047" s="12">
        <v>0</v>
      </c>
      <c r="W1047" s="12">
        <v>1</v>
      </c>
      <c r="X1047" s="12">
        <v>4</v>
      </c>
      <c r="Y1047" s="12">
        <v>1</v>
      </c>
      <c r="Z1047" s="58">
        <v>978614.07991655916</v>
      </c>
      <c r="AA1047" s="58">
        <v>41174000</v>
      </c>
      <c r="AB1047" s="58">
        <v>0</v>
      </c>
      <c r="AC1047" s="58" t="s">
        <v>10</v>
      </c>
    </row>
    <row r="1048" spans="1:29" x14ac:dyDescent="0.3">
      <c r="A1048" s="57">
        <v>2224666202</v>
      </c>
      <c r="B1048" s="12" t="s">
        <v>3777</v>
      </c>
      <c r="C1048" s="58" t="s">
        <v>105</v>
      </c>
      <c r="D1048" s="58" t="s">
        <v>116</v>
      </c>
      <c r="E1048" s="58">
        <v>216056</v>
      </c>
      <c r="F1048" s="58">
        <v>17797258</v>
      </c>
      <c r="G1048" s="58">
        <f>+IF(F1048&gt;K1048+100000,F1048-K1048,0)</f>
        <v>14354403</v>
      </c>
      <c r="H1048" s="58">
        <v>737347</v>
      </c>
      <c r="I1048" s="58">
        <v>0</v>
      </c>
      <c r="J1048" s="58">
        <v>28000000</v>
      </c>
      <c r="K1048" s="58">
        <v>3442855</v>
      </c>
      <c r="L1048" s="12" t="s">
        <v>86</v>
      </c>
      <c r="M1048" s="12" t="s">
        <v>89</v>
      </c>
      <c r="N1048" s="12" t="s">
        <v>10</v>
      </c>
      <c r="O1048" s="12">
        <v>4</v>
      </c>
      <c r="P1048" s="12">
        <v>0</v>
      </c>
      <c r="Q1048" s="12">
        <v>0</v>
      </c>
      <c r="R1048" s="12">
        <v>76520</v>
      </c>
      <c r="S1048" s="59">
        <v>3.8383561643835615</v>
      </c>
      <c r="T1048" s="59">
        <v>29.764383561643836</v>
      </c>
      <c r="U1048" s="12">
        <v>2</v>
      </c>
      <c r="V1048" s="12">
        <v>5</v>
      </c>
      <c r="W1048" s="12">
        <v>3</v>
      </c>
      <c r="X1048" s="12">
        <v>3</v>
      </c>
      <c r="Y1048" s="12">
        <v>1</v>
      </c>
      <c r="Z1048" s="58">
        <v>981591.65836868167</v>
      </c>
      <c r="AA1048" s="58">
        <v>80004000</v>
      </c>
      <c r="AB1048" s="58">
        <v>5374000</v>
      </c>
      <c r="AC1048" s="58" t="s">
        <v>1</v>
      </c>
    </row>
    <row r="1049" spans="1:29" x14ac:dyDescent="0.3">
      <c r="A1049" s="57">
        <v>2046600402</v>
      </c>
      <c r="B1049" s="12" t="s">
        <v>2716</v>
      </c>
      <c r="C1049" s="58" t="s">
        <v>105</v>
      </c>
      <c r="D1049" s="58" t="s">
        <v>115</v>
      </c>
      <c r="E1049" s="58"/>
      <c r="F1049" s="58">
        <v>3770983</v>
      </c>
      <c r="G1049" s="58">
        <f>+IF(F1049&gt;K1049+100000,F1049-K1049,0)</f>
        <v>2262863</v>
      </c>
      <c r="H1049" s="58">
        <v>131280</v>
      </c>
      <c r="I1049" s="58">
        <v>0</v>
      </c>
      <c r="J1049" s="58">
        <v>0</v>
      </c>
      <c r="K1049" s="58">
        <v>1508120</v>
      </c>
      <c r="L1049" s="12" t="s">
        <v>88</v>
      </c>
      <c r="M1049" s="12" t="s">
        <v>89</v>
      </c>
      <c r="N1049" s="12" t="s">
        <v>10</v>
      </c>
      <c r="O1049" s="12">
        <v>4</v>
      </c>
      <c r="P1049" s="12">
        <v>0</v>
      </c>
      <c r="Q1049" s="12">
        <v>0</v>
      </c>
      <c r="R1049" s="12">
        <v>11001</v>
      </c>
      <c r="S1049" s="59">
        <v>3.8575342465753426</v>
      </c>
      <c r="T1049" s="59">
        <v>35.657534246575345</v>
      </c>
      <c r="U1049" s="12">
        <v>1</v>
      </c>
      <c r="V1049" s="12">
        <v>2</v>
      </c>
      <c r="W1049" s="12">
        <v>1</v>
      </c>
      <c r="X1049" s="12">
        <v>2</v>
      </c>
      <c r="Y1049" s="12">
        <v>3</v>
      </c>
      <c r="Z1049" s="58">
        <v>987914.29500910442</v>
      </c>
      <c r="AA1049" s="58">
        <v>70038000</v>
      </c>
      <c r="AB1049" s="58">
        <v>70038000</v>
      </c>
      <c r="AC1049" s="58" t="s">
        <v>0</v>
      </c>
    </row>
    <row r="1050" spans="1:29" x14ac:dyDescent="0.3">
      <c r="A1050" s="57">
        <v>42064686</v>
      </c>
      <c r="B1050" s="12" t="s">
        <v>1741</v>
      </c>
      <c r="C1050" s="58" t="s">
        <v>105</v>
      </c>
      <c r="D1050" s="58" t="s">
        <v>115</v>
      </c>
      <c r="E1050" s="58">
        <v>864140</v>
      </c>
      <c r="F1050" s="58">
        <v>5049327</v>
      </c>
      <c r="G1050" s="58">
        <f>+IF(F1050&gt;K1050+100000,F1050-K1050,0)</f>
        <v>4173386</v>
      </c>
      <c r="H1050" s="58">
        <v>396133</v>
      </c>
      <c r="I1050" s="58">
        <v>0</v>
      </c>
      <c r="J1050" s="58">
        <v>3064478</v>
      </c>
      <c r="K1050" s="58">
        <v>875941</v>
      </c>
      <c r="L1050" s="12" t="s">
        <v>87</v>
      </c>
      <c r="M1050" s="12" t="s">
        <v>89</v>
      </c>
      <c r="N1050" s="12" t="s">
        <v>10</v>
      </c>
      <c r="O1050" s="12">
        <v>4</v>
      </c>
      <c r="P1050" s="12">
        <v>0</v>
      </c>
      <c r="Q1050" s="12">
        <v>0</v>
      </c>
      <c r="R1050" s="12">
        <v>63401</v>
      </c>
      <c r="S1050" s="59">
        <v>2.8410958904109589</v>
      </c>
      <c r="T1050" s="59">
        <v>36.0027397260274</v>
      </c>
      <c r="U1050" s="12">
        <v>2</v>
      </c>
      <c r="V1050" s="12">
        <v>0</v>
      </c>
      <c r="W1050" s="12">
        <v>1</v>
      </c>
      <c r="X1050" s="12">
        <v>2</v>
      </c>
      <c r="Y1050" s="12">
        <v>1</v>
      </c>
      <c r="Z1050" s="58">
        <v>997696.84267267992</v>
      </c>
      <c r="AA1050" s="58">
        <v>43696000</v>
      </c>
      <c r="AB1050" s="58">
        <v>0</v>
      </c>
      <c r="AC1050" s="58" t="s">
        <v>10</v>
      </c>
    </row>
    <row r="1051" spans="1:29" x14ac:dyDescent="0.3">
      <c r="A1051" s="57">
        <v>4084040</v>
      </c>
      <c r="B1051" s="12" t="s">
        <v>2678</v>
      </c>
      <c r="C1051" s="58" t="s">
        <v>105</v>
      </c>
      <c r="D1051" s="58" t="s">
        <v>114</v>
      </c>
      <c r="E1051" s="58"/>
      <c r="F1051" s="58">
        <v>3385305</v>
      </c>
      <c r="G1051" s="58">
        <f>+IF(F1051&gt;K1051+100000,F1051-K1051,0)</f>
        <v>1932847</v>
      </c>
      <c r="H1051" s="58">
        <v>183842</v>
      </c>
      <c r="I1051" s="58">
        <v>0</v>
      </c>
      <c r="J1051" s="58">
        <v>0</v>
      </c>
      <c r="K1051" s="58">
        <v>1452458</v>
      </c>
      <c r="L1051" s="12" t="s">
        <v>88</v>
      </c>
      <c r="M1051" s="12" t="s">
        <v>89</v>
      </c>
      <c r="N1051" s="12" t="s">
        <v>10</v>
      </c>
      <c r="O1051" s="12">
        <v>4</v>
      </c>
      <c r="P1051" s="12">
        <v>0</v>
      </c>
      <c r="Q1051" s="12">
        <v>0</v>
      </c>
      <c r="R1051" s="12">
        <v>76001</v>
      </c>
      <c r="S1051" s="59">
        <v>1.4904109589041097</v>
      </c>
      <c r="T1051" s="59">
        <v>37.863013698630134</v>
      </c>
      <c r="U1051" s="12">
        <v>1</v>
      </c>
      <c r="V1051" s="12">
        <v>6</v>
      </c>
      <c r="W1051" s="12">
        <v>3</v>
      </c>
      <c r="X1051" s="12">
        <v>6</v>
      </c>
      <c r="Y1051" s="12">
        <v>3</v>
      </c>
      <c r="Z1051" s="58">
        <v>998528.83098589641</v>
      </c>
      <c r="AA1051" s="58">
        <v>84372000</v>
      </c>
      <c r="AB1051" s="58">
        <v>0</v>
      </c>
      <c r="AC1051" s="58" t="s">
        <v>10</v>
      </c>
    </row>
    <row r="1052" spans="1:29" x14ac:dyDescent="0.3">
      <c r="A1052" s="57">
        <v>62482822</v>
      </c>
      <c r="B1052" s="12" t="s">
        <v>4164</v>
      </c>
      <c r="C1052" s="58" t="s">
        <v>105</v>
      </c>
      <c r="D1052" s="58" t="s">
        <v>30</v>
      </c>
      <c r="E1052" s="58"/>
      <c r="F1052" s="58">
        <v>14425923</v>
      </c>
      <c r="G1052" s="58">
        <f>+IF(F1052&gt;K1052+100000,F1052-K1052,0)</f>
        <v>8576430</v>
      </c>
      <c r="H1052" s="58">
        <v>446994</v>
      </c>
      <c r="I1052" s="58">
        <v>0</v>
      </c>
      <c r="J1052" s="58">
        <v>9466339</v>
      </c>
      <c r="K1052" s="58">
        <v>5849493</v>
      </c>
      <c r="L1052" s="12" t="s">
        <v>87</v>
      </c>
      <c r="M1052" s="12" t="s">
        <v>89</v>
      </c>
      <c r="N1052" s="12" t="s">
        <v>10</v>
      </c>
      <c r="O1052" s="12">
        <v>4</v>
      </c>
      <c r="P1052" s="12">
        <v>0</v>
      </c>
      <c r="Q1052" s="12">
        <v>0</v>
      </c>
      <c r="R1052" s="12">
        <v>76001</v>
      </c>
      <c r="S1052" s="59">
        <v>9.956164383561644</v>
      </c>
      <c r="T1052" s="59">
        <v>44.323287671232876</v>
      </c>
      <c r="U1052" s="12">
        <v>2</v>
      </c>
      <c r="V1052" s="12">
        <v>3</v>
      </c>
      <c r="W1052" s="12">
        <v>3</v>
      </c>
      <c r="X1052" s="12">
        <v>3</v>
      </c>
      <c r="Y1052" s="12">
        <v>1</v>
      </c>
      <c r="Z1052" s="58">
        <v>1041380.5618902136</v>
      </c>
      <c r="AA1052" s="58">
        <v>44738000</v>
      </c>
      <c r="AB1052" s="58">
        <v>4858000</v>
      </c>
      <c r="AC1052" s="58" t="s">
        <v>22</v>
      </c>
    </row>
    <row r="1053" spans="1:29" x14ac:dyDescent="0.3">
      <c r="A1053" s="57">
        <v>2224804622</v>
      </c>
      <c r="B1053" s="12" t="s">
        <v>3401</v>
      </c>
      <c r="C1053" s="58" t="s">
        <v>105</v>
      </c>
      <c r="D1053" s="58" t="s">
        <v>30</v>
      </c>
      <c r="E1053" s="58">
        <v>1755373</v>
      </c>
      <c r="F1053" s="58">
        <v>12283389</v>
      </c>
      <c r="G1053" s="58">
        <f>+IF(F1053&gt;K1053+100000,F1053-K1053,0)</f>
        <v>9690608</v>
      </c>
      <c r="H1053" s="58">
        <v>338361</v>
      </c>
      <c r="I1053" s="58">
        <v>0</v>
      </c>
      <c r="J1053" s="58">
        <v>2258636</v>
      </c>
      <c r="K1053" s="58">
        <v>2592781</v>
      </c>
      <c r="L1053" s="12" t="s">
        <v>87</v>
      </c>
      <c r="M1053" s="12" t="s">
        <v>89</v>
      </c>
      <c r="N1053" s="12" t="s">
        <v>10</v>
      </c>
      <c r="O1053" s="12">
        <v>4</v>
      </c>
      <c r="P1053" s="12">
        <v>0</v>
      </c>
      <c r="Q1053" s="12">
        <v>0</v>
      </c>
      <c r="R1053" s="12">
        <v>76275</v>
      </c>
      <c r="S1053" s="59">
        <v>2.7643835616438355</v>
      </c>
      <c r="T1053" s="59">
        <v>26.602739726027398</v>
      </c>
      <c r="U1053" s="12">
        <v>1</v>
      </c>
      <c r="V1053" s="12">
        <v>0</v>
      </c>
      <c r="W1053" s="12">
        <v>1</v>
      </c>
      <c r="X1053" s="12">
        <v>4</v>
      </c>
      <c r="Y1053" s="12">
        <v>1</v>
      </c>
      <c r="Z1053" s="58">
        <v>1041592.2073458219</v>
      </c>
      <c r="AA1053" s="58">
        <v>35085000</v>
      </c>
      <c r="AB1053" s="58">
        <v>28496000</v>
      </c>
      <c r="AC1053" s="58" t="s">
        <v>0</v>
      </c>
    </row>
    <row r="1054" spans="1:29" x14ac:dyDescent="0.3">
      <c r="A1054" s="57">
        <v>48666222</v>
      </c>
      <c r="B1054" s="12" t="s">
        <v>3589</v>
      </c>
      <c r="C1054" s="58" t="s">
        <v>105</v>
      </c>
      <c r="D1054" s="58" t="s">
        <v>114</v>
      </c>
      <c r="E1054" s="58"/>
      <c r="F1054" s="58">
        <v>4586954</v>
      </c>
      <c r="G1054" s="58">
        <f>+IF(F1054&gt;K1054+100000,F1054-K1054,0)</f>
        <v>1584885</v>
      </c>
      <c r="H1054" s="58">
        <v>300000</v>
      </c>
      <c r="I1054" s="58">
        <v>0</v>
      </c>
      <c r="J1054" s="58">
        <v>0</v>
      </c>
      <c r="K1054" s="58">
        <v>3002069</v>
      </c>
      <c r="L1054" s="12" t="s">
        <v>88</v>
      </c>
      <c r="M1054" s="12" t="s">
        <v>89</v>
      </c>
      <c r="N1054" s="12" t="s">
        <v>10</v>
      </c>
      <c r="O1054" s="12">
        <v>4</v>
      </c>
      <c r="P1054" s="12">
        <v>0</v>
      </c>
      <c r="Q1054" s="12">
        <v>0</v>
      </c>
      <c r="R1054" s="12">
        <v>68276</v>
      </c>
      <c r="S1054" s="59">
        <v>6.7945205479452051</v>
      </c>
      <c r="T1054" s="59">
        <v>57.632876712328766</v>
      </c>
      <c r="U1054" s="12">
        <v>2</v>
      </c>
      <c r="V1054" s="12">
        <v>2</v>
      </c>
      <c r="W1054" s="12">
        <v>3</v>
      </c>
      <c r="X1054" s="12">
        <v>3</v>
      </c>
      <c r="Y1054" s="12">
        <v>1</v>
      </c>
      <c r="Z1054" s="58">
        <v>1056702.2300397293</v>
      </c>
      <c r="AA1054" s="58">
        <v>42181000</v>
      </c>
      <c r="AB1054" s="58">
        <v>0</v>
      </c>
      <c r="AC1054" s="58" t="s">
        <v>10</v>
      </c>
    </row>
    <row r="1055" spans="1:29" x14ac:dyDescent="0.3">
      <c r="A1055" s="57">
        <v>26886622</v>
      </c>
      <c r="B1055" s="12" t="s">
        <v>2828</v>
      </c>
      <c r="C1055" s="58" t="s">
        <v>105</v>
      </c>
      <c r="D1055" s="58" t="s">
        <v>115</v>
      </c>
      <c r="E1055" s="58">
        <v>2393083</v>
      </c>
      <c r="F1055" s="58">
        <v>5977854</v>
      </c>
      <c r="G1055" s="58">
        <f>+IF(F1055&gt;K1055+100000,F1055-K1055,0)</f>
        <v>4373557</v>
      </c>
      <c r="H1055" s="58">
        <v>259538.99999999997</v>
      </c>
      <c r="I1055" s="58">
        <v>0</v>
      </c>
      <c r="J1055" s="58">
        <v>4800000</v>
      </c>
      <c r="K1055" s="58">
        <v>1604297</v>
      </c>
      <c r="L1055" s="12" t="s">
        <v>87</v>
      </c>
      <c r="M1055" s="12" t="s">
        <v>89</v>
      </c>
      <c r="N1055" s="12" t="s">
        <v>10</v>
      </c>
      <c r="O1055" s="12">
        <v>4</v>
      </c>
      <c r="P1055" s="12">
        <v>0</v>
      </c>
      <c r="Q1055" s="12">
        <v>0</v>
      </c>
      <c r="R1055" s="12">
        <v>76001</v>
      </c>
      <c r="S1055" s="59">
        <v>2.5671232876712327</v>
      </c>
      <c r="T1055" s="59">
        <v>51.339726027397262</v>
      </c>
      <c r="U1055" s="12">
        <v>1</v>
      </c>
      <c r="V1055" s="12">
        <v>2</v>
      </c>
      <c r="W1055" s="12">
        <v>2</v>
      </c>
      <c r="X1055" s="12">
        <v>3</v>
      </c>
      <c r="Y1055" s="12">
        <v>2</v>
      </c>
      <c r="Z1055" s="58">
        <v>1063188.1488913263</v>
      </c>
      <c r="AA1055" s="58">
        <v>66514000</v>
      </c>
      <c r="AB1055" s="58">
        <v>0</v>
      </c>
      <c r="AC1055" s="58" t="s">
        <v>10</v>
      </c>
    </row>
    <row r="1056" spans="1:29" x14ac:dyDescent="0.3">
      <c r="A1056" s="57">
        <v>28424826</v>
      </c>
      <c r="B1056" s="12" t="s">
        <v>998</v>
      </c>
      <c r="C1056" s="58" t="s">
        <v>105</v>
      </c>
      <c r="D1056" s="58" t="s">
        <v>114</v>
      </c>
      <c r="E1056" s="58">
        <v>469335</v>
      </c>
      <c r="F1056" s="58">
        <v>1687150</v>
      </c>
      <c r="G1056" s="58">
        <f>+IF(F1056&gt;K1056+100000,F1056-K1056,0)</f>
        <v>1361000</v>
      </c>
      <c r="H1056" s="58">
        <v>118431</v>
      </c>
      <c r="I1056" s="58">
        <v>0</v>
      </c>
      <c r="J1056" s="58">
        <v>2400000</v>
      </c>
      <c r="K1056" s="58">
        <v>326150</v>
      </c>
      <c r="L1056" s="12" t="s">
        <v>87</v>
      </c>
      <c r="M1056" s="12" t="s">
        <v>89</v>
      </c>
      <c r="N1056" s="12" t="s">
        <v>10</v>
      </c>
      <c r="O1056" s="12">
        <v>4</v>
      </c>
      <c r="P1056" s="12">
        <v>0</v>
      </c>
      <c r="Q1056" s="12">
        <v>0</v>
      </c>
      <c r="R1056" s="12">
        <v>13052</v>
      </c>
      <c r="S1056" s="59">
        <v>1.0136986301369864</v>
      </c>
      <c r="T1056" s="59">
        <v>52.778082191780825</v>
      </c>
      <c r="U1056" s="12">
        <v>1</v>
      </c>
      <c r="V1056" s="12">
        <v>1</v>
      </c>
      <c r="W1056" s="12">
        <v>1</v>
      </c>
      <c r="X1056" s="12">
        <v>2</v>
      </c>
      <c r="Y1056" s="12">
        <v>2</v>
      </c>
      <c r="Z1056" s="58">
        <v>1082935.9027209892</v>
      </c>
      <c r="AA1056" s="58">
        <v>37049000</v>
      </c>
      <c r="AB1056" s="58">
        <v>0</v>
      </c>
      <c r="AC1056" s="58" t="s">
        <v>17</v>
      </c>
    </row>
    <row r="1057" spans="1:29" x14ac:dyDescent="0.3">
      <c r="A1057" s="57">
        <v>42860406</v>
      </c>
      <c r="B1057" s="12" t="s">
        <v>3234</v>
      </c>
      <c r="C1057" s="58" t="s">
        <v>105</v>
      </c>
      <c r="D1057" s="58" t="s">
        <v>115</v>
      </c>
      <c r="E1057" s="58">
        <v>5000</v>
      </c>
      <c r="F1057" s="58">
        <v>5649803</v>
      </c>
      <c r="G1057" s="58">
        <f>+IF(F1057&gt;K1057+100000,F1057-K1057,0)</f>
        <v>3405874</v>
      </c>
      <c r="H1057" s="58">
        <v>357267</v>
      </c>
      <c r="I1057" s="58">
        <v>0</v>
      </c>
      <c r="J1057" s="58">
        <v>3775233</v>
      </c>
      <c r="K1057" s="58">
        <v>2243929</v>
      </c>
      <c r="L1057" s="12" t="s">
        <v>87</v>
      </c>
      <c r="M1057" s="12" t="s">
        <v>89</v>
      </c>
      <c r="N1057" s="12" t="s">
        <v>10</v>
      </c>
      <c r="O1057" s="12">
        <v>4</v>
      </c>
      <c r="P1057" s="12">
        <v>0</v>
      </c>
      <c r="Q1057" s="12">
        <v>0</v>
      </c>
      <c r="R1057" s="12">
        <v>8001</v>
      </c>
      <c r="S1057" s="59">
        <v>3.5315068493150683</v>
      </c>
      <c r="T1057" s="59">
        <v>47.438356164383563</v>
      </c>
      <c r="U1057" s="12">
        <v>2</v>
      </c>
      <c r="V1057" s="12">
        <v>4</v>
      </c>
      <c r="W1057" s="12">
        <v>3</v>
      </c>
      <c r="X1057" s="12">
        <v>4</v>
      </c>
      <c r="Y1057" s="12">
        <v>4</v>
      </c>
      <c r="Z1057" s="58">
        <v>1112511.5620649925</v>
      </c>
      <c r="AA1057" s="58">
        <v>50013000</v>
      </c>
      <c r="AB1057" s="58">
        <v>0</v>
      </c>
      <c r="AC1057" s="58" t="s">
        <v>10</v>
      </c>
    </row>
    <row r="1058" spans="1:29" x14ac:dyDescent="0.3">
      <c r="A1058" s="57">
        <v>8608246</v>
      </c>
      <c r="B1058" s="12" t="s">
        <v>2640</v>
      </c>
      <c r="C1058" s="58" t="s">
        <v>105</v>
      </c>
      <c r="D1058" s="58" t="s">
        <v>115</v>
      </c>
      <c r="E1058" s="58">
        <v>210450</v>
      </c>
      <c r="F1058" s="58">
        <v>3773364</v>
      </c>
      <c r="G1058" s="58">
        <f>+IF(F1058&gt;K1058+100000,F1058-K1058,0)</f>
        <v>2355244</v>
      </c>
      <c r="H1058" s="58">
        <v>184978</v>
      </c>
      <c r="I1058" s="58">
        <v>0</v>
      </c>
      <c r="J1058" s="58">
        <v>3000000</v>
      </c>
      <c r="K1058" s="58">
        <v>1418120</v>
      </c>
      <c r="L1058" s="12" t="s">
        <v>87</v>
      </c>
      <c r="M1058" s="12" t="s">
        <v>89</v>
      </c>
      <c r="N1058" s="12" t="s">
        <v>10</v>
      </c>
      <c r="O1058" s="12">
        <v>4</v>
      </c>
      <c r="P1058" s="12">
        <v>0</v>
      </c>
      <c r="Q1058" s="12">
        <v>0</v>
      </c>
      <c r="R1058" s="12">
        <v>68418</v>
      </c>
      <c r="S1058" s="59">
        <v>3.3205479452054796</v>
      </c>
      <c r="T1058" s="59">
        <v>46.68767123287671</v>
      </c>
      <c r="U1058" s="12">
        <v>1</v>
      </c>
      <c r="V1058" s="12">
        <v>2</v>
      </c>
      <c r="W1058" s="12">
        <v>1</v>
      </c>
      <c r="X1058" s="12">
        <v>2</v>
      </c>
      <c r="Y1058" s="12">
        <v>2</v>
      </c>
      <c r="Z1058" s="58">
        <v>1123411.7665007089</v>
      </c>
      <c r="AA1058" s="58">
        <v>46757000</v>
      </c>
      <c r="AB1058" s="58">
        <v>46757000</v>
      </c>
      <c r="AC1058" s="58" t="s">
        <v>0</v>
      </c>
    </row>
    <row r="1059" spans="1:29" x14ac:dyDescent="0.3">
      <c r="A1059" s="57">
        <v>22626626</v>
      </c>
      <c r="B1059" s="12" t="s">
        <v>3715</v>
      </c>
      <c r="C1059" s="58" t="s">
        <v>105</v>
      </c>
      <c r="D1059" s="58" t="s">
        <v>115</v>
      </c>
      <c r="E1059" s="58"/>
      <c r="F1059" s="58">
        <v>6847982</v>
      </c>
      <c r="G1059" s="58">
        <f>+IF(F1059&gt;K1059+100000,F1059-K1059,0)</f>
        <v>3681227</v>
      </c>
      <c r="H1059" s="58">
        <v>576742</v>
      </c>
      <c r="I1059" s="58">
        <v>0</v>
      </c>
      <c r="J1059" s="58">
        <v>0</v>
      </c>
      <c r="K1059" s="58">
        <v>3166755</v>
      </c>
      <c r="L1059" s="12" t="s">
        <v>88</v>
      </c>
      <c r="M1059" s="12" t="s">
        <v>89</v>
      </c>
      <c r="N1059" s="12" t="s">
        <v>10</v>
      </c>
      <c r="O1059" s="12">
        <v>4</v>
      </c>
      <c r="P1059" s="12">
        <v>0</v>
      </c>
      <c r="Q1059" s="12">
        <v>0</v>
      </c>
      <c r="R1059" s="12">
        <v>8001</v>
      </c>
      <c r="S1059" s="59">
        <v>3.4493150684931506</v>
      </c>
      <c r="T1059" s="59">
        <v>41.032876712328765</v>
      </c>
      <c r="U1059" s="12">
        <v>2</v>
      </c>
      <c r="V1059" s="12">
        <v>5</v>
      </c>
      <c r="W1059" s="12">
        <v>2</v>
      </c>
      <c r="X1059" s="12">
        <v>4</v>
      </c>
      <c r="Y1059" s="12">
        <v>4</v>
      </c>
      <c r="Z1059" s="58">
        <v>1139735.0467013035</v>
      </c>
      <c r="AA1059" s="58">
        <v>57379000</v>
      </c>
      <c r="AB1059" s="58">
        <v>0</v>
      </c>
      <c r="AC1059" s="58" t="s">
        <v>10</v>
      </c>
    </row>
    <row r="1060" spans="1:29" x14ac:dyDescent="0.3">
      <c r="A1060" s="57">
        <v>20482462</v>
      </c>
      <c r="B1060" s="12" t="s">
        <v>3631</v>
      </c>
      <c r="C1060" s="58" t="s">
        <v>105</v>
      </c>
      <c r="D1060" s="58" t="s">
        <v>30</v>
      </c>
      <c r="E1060" s="58">
        <v>4582250</v>
      </c>
      <c r="F1060" s="58">
        <v>9532954</v>
      </c>
      <c r="G1060" s="58">
        <f>+IF(F1060&gt;K1060+100000,F1060-K1060,0)</f>
        <v>6473420</v>
      </c>
      <c r="H1060" s="58">
        <v>779798</v>
      </c>
      <c r="I1060" s="58">
        <v>0</v>
      </c>
      <c r="J1060" s="58">
        <v>0</v>
      </c>
      <c r="K1060" s="58">
        <v>3059534</v>
      </c>
      <c r="L1060" s="12" t="s">
        <v>88</v>
      </c>
      <c r="M1060" s="12" t="s">
        <v>89</v>
      </c>
      <c r="N1060" s="12" t="s">
        <v>10</v>
      </c>
      <c r="O1060" s="12">
        <v>4</v>
      </c>
      <c r="P1060" s="12">
        <v>0</v>
      </c>
      <c r="Q1060" s="12">
        <v>0</v>
      </c>
      <c r="R1060" s="12">
        <v>11001</v>
      </c>
      <c r="S1060" s="59">
        <v>2.4356164383561643</v>
      </c>
      <c r="T1060" s="59">
        <v>59.728767123287675</v>
      </c>
      <c r="U1060" s="12">
        <v>1</v>
      </c>
      <c r="V1060" s="12">
        <v>5</v>
      </c>
      <c r="W1060" s="12">
        <v>2</v>
      </c>
      <c r="X1060" s="12">
        <v>9</v>
      </c>
      <c r="Y1060" s="12">
        <v>1</v>
      </c>
      <c r="Z1060" s="58">
        <v>1220123.4511096266</v>
      </c>
      <c r="AA1060" s="58">
        <v>54617000</v>
      </c>
      <c r="AB1060" s="58">
        <v>54311000</v>
      </c>
      <c r="AC1060" s="58" t="s">
        <v>0</v>
      </c>
    </row>
    <row r="1061" spans="1:29" x14ac:dyDescent="0.3">
      <c r="A1061" s="57">
        <v>28624486</v>
      </c>
      <c r="B1061" s="12" t="s">
        <v>4011</v>
      </c>
      <c r="C1061" s="58" t="s">
        <v>105</v>
      </c>
      <c r="D1061" s="58" t="s">
        <v>30</v>
      </c>
      <c r="E1061" s="58"/>
      <c r="F1061" s="58">
        <v>14174669</v>
      </c>
      <c r="G1061" s="58">
        <f>+IF(F1061&gt;K1061+100000,F1061-K1061,0)</f>
        <v>9628271</v>
      </c>
      <c r="H1061" s="58">
        <v>486563</v>
      </c>
      <c r="I1061" s="58">
        <v>0</v>
      </c>
      <c r="J1061" s="58">
        <v>2000000</v>
      </c>
      <c r="K1061" s="58">
        <v>4546398</v>
      </c>
      <c r="L1061" s="12" t="s">
        <v>87</v>
      </c>
      <c r="M1061" s="12" t="s">
        <v>89</v>
      </c>
      <c r="N1061" s="12" t="s">
        <v>10</v>
      </c>
      <c r="O1061" s="12">
        <v>4</v>
      </c>
      <c r="P1061" s="12">
        <v>0</v>
      </c>
      <c r="Q1061" s="12">
        <v>0</v>
      </c>
      <c r="R1061" s="12">
        <v>76130</v>
      </c>
      <c r="S1061" s="59">
        <v>3.7205479452054795</v>
      </c>
      <c r="T1061" s="59">
        <v>45.364383561643834</v>
      </c>
      <c r="U1061" s="12">
        <v>1</v>
      </c>
      <c r="V1061" s="12">
        <v>0</v>
      </c>
      <c r="W1061" s="12">
        <v>1</v>
      </c>
      <c r="X1061" s="12">
        <v>6</v>
      </c>
      <c r="Y1061" s="12">
        <v>2</v>
      </c>
      <c r="Z1061" s="58">
        <v>1275674.2796978878</v>
      </c>
      <c r="AA1061" s="58">
        <v>45738000</v>
      </c>
      <c r="AB1061" s="58">
        <v>0</v>
      </c>
      <c r="AC1061" s="58" t="s">
        <v>10</v>
      </c>
    </row>
    <row r="1062" spans="1:29" x14ac:dyDescent="0.3">
      <c r="A1062" s="57">
        <v>2488240</v>
      </c>
      <c r="B1062" s="12" t="s">
        <v>3871</v>
      </c>
      <c r="C1062" s="58" t="s">
        <v>105</v>
      </c>
      <c r="D1062" s="58" t="s">
        <v>30</v>
      </c>
      <c r="E1062" s="58"/>
      <c r="F1062" s="58">
        <v>9215498</v>
      </c>
      <c r="G1062" s="58">
        <f>+IF(F1062&gt;K1062+100000,F1062-K1062,0)</f>
        <v>5438328</v>
      </c>
      <c r="H1062" s="58">
        <v>247452</v>
      </c>
      <c r="I1062" s="58">
        <v>0</v>
      </c>
      <c r="J1062" s="58">
        <v>0</v>
      </c>
      <c r="K1062" s="58">
        <v>3777170</v>
      </c>
      <c r="L1062" s="12" t="s">
        <v>88</v>
      </c>
      <c r="M1062" s="12" t="s">
        <v>89</v>
      </c>
      <c r="N1062" s="12" t="s">
        <v>10</v>
      </c>
      <c r="O1062" s="12">
        <v>4</v>
      </c>
      <c r="P1062" s="12">
        <v>0</v>
      </c>
      <c r="Q1062" s="12">
        <v>0</v>
      </c>
      <c r="R1062" s="12">
        <v>68001</v>
      </c>
      <c r="S1062" s="59">
        <v>8.7589041095890412</v>
      </c>
      <c r="T1062" s="59">
        <v>45.926027397260277</v>
      </c>
      <c r="U1062" s="12">
        <v>1</v>
      </c>
      <c r="V1062" s="12">
        <v>2</v>
      </c>
      <c r="W1062" s="12">
        <v>2</v>
      </c>
      <c r="X1062" s="12">
        <v>3</v>
      </c>
      <c r="Y1062" s="12">
        <v>1</v>
      </c>
      <c r="Z1062" s="58">
        <v>1301822.4685373057</v>
      </c>
      <c r="AA1062" s="58">
        <v>90286000</v>
      </c>
      <c r="AB1062" s="58">
        <v>0</v>
      </c>
      <c r="AC1062" s="58" t="s">
        <v>10</v>
      </c>
    </row>
    <row r="1063" spans="1:29" x14ac:dyDescent="0.3">
      <c r="A1063" s="57">
        <v>2008600404</v>
      </c>
      <c r="B1063" s="12" t="s">
        <v>1735</v>
      </c>
      <c r="C1063" s="58" t="s">
        <v>105</v>
      </c>
      <c r="D1063" s="58" t="s">
        <v>114</v>
      </c>
      <c r="E1063" s="58">
        <v>605000</v>
      </c>
      <c r="F1063" s="58">
        <v>2787528</v>
      </c>
      <c r="G1063" s="58">
        <f>+IF(F1063&gt;K1063+100000,F1063-K1063,0)</f>
        <v>1915344</v>
      </c>
      <c r="H1063" s="58">
        <v>198550</v>
      </c>
      <c r="I1063" s="58">
        <v>0</v>
      </c>
      <c r="J1063" s="58">
        <v>0</v>
      </c>
      <c r="K1063" s="58">
        <v>872184</v>
      </c>
      <c r="L1063" s="12" t="s">
        <v>88</v>
      </c>
      <c r="M1063" s="12" t="s">
        <v>89</v>
      </c>
      <c r="N1063" s="12" t="s">
        <v>10</v>
      </c>
      <c r="O1063" s="12">
        <v>4</v>
      </c>
      <c r="P1063" s="12">
        <v>0</v>
      </c>
      <c r="Q1063" s="12">
        <v>0</v>
      </c>
      <c r="R1063" s="12">
        <v>13836</v>
      </c>
      <c r="S1063" s="59">
        <v>0.66849315068493154</v>
      </c>
      <c r="T1063" s="59">
        <v>35.786301369863011</v>
      </c>
      <c r="U1063" s="12">
        <v>1</v>
      </c>
      <c r="V1063" s="12">
        <v>6</v>
      </c>
      <c r="W1063" s="12">
        <v>4</v>
      </c>
      <c r="X1063" s="12">
        <v>8</v>
      </c>
      <c r="Y1063" s="12">
        <v>2</v>
      </c>
      <c r="Z1063" s="58">
        <v>1342420.7807263632</v>
      </c>
      <c r="AA1063" s="58">
        <v>58075000</v>
      </c>
      <c r="AB1063" s="58">
        <v>0</v>
      </c>
      <c r="AC1063" s="58" t="s">
        <v>10</v>
      </c>
    </row>
    <row r="1064" spans="1:29" x14ac:dyDescent="0.3">
      <c r="A1064" s="57">
        <v>24846280</v>
      </c>
      <c r="B1064" s="12" t="s">
        <v>2918</v>
      </c>
      <c r="C1064" s="58" t="s">
        <v>105</v>
      </c>
      <c r="D1064" s="58" t="s">
        <v>115</v>
      </c>
      <c r="E1064" s="58"/>
      <c r="F1064" s="58">
        <v>5637299</v>
      </c>
      <c r="G1064" s="58">
        <f>+IF(F1064&gt;K1064+100000,F1064-K1064,0)</f>
        <v>3893679</v>
      </c>
      <c r="H1064" s="58">
        <v>175385</v>
      </c>
      <c r="I1064" s="58">
        <v>0</v>
      </c>
      <c r="J1064" s="58">
        <v>0</v>
      </c>
      <c r="K1064" s="58">
        <v>1743620</v>
      </c>
      <c r="L1064" s="12" t="s">
        <v>88</v>
      </c>
      <c r="M1064" s="12" t="s">
        <v>89</v>
      </c>
      <c r="N1064" s="12" t="s">
        <v>10</v>
      </c>
      <c r="O1064" s="12">
        <v>4</v>
      </c>
      <c r="P1064" s="12">
        <v>0</v>
      </c>
      <c r="Q1064" s="12">
        <v>0</v>
      </c>
      <c r="R1064" s="12">
        <v>68307</v>
      </c>
      <c r="S1064" s="59">
        <v>4.5753424657534243</v>
      </c>
      <c r="T1064" s="59">
        <v>41.364383561643834</v>
      </c>
      <c r="U1064" s="12">
        <v>1</v>
      </c>
      <c r="V1064" s="12">
        <v>2</v>
      </c>
      <c r="W1064" s="12">
        <v>3</v>
      </c>
      <c r="X1064" s="12">
        <v>2</v>
      </c>
      <c r="Y1064" s="12">
        <v>2</v>
      </c>
      <c r="Z1064" s="58">
        <v>1349125.7520892925</v>
      </c>
      <c r="AA1064" s="58">
        <v>60650000</v>
      </c>
      <c r="AB1064" s="58">
        <v>60650000</v>
      </c>
      <c r="AC1064" s="58" t="s">
        <v>0</v>
      </c>
    </row>
    <row r="1065" spans="1:29" x14ac:dyDescent="0.3">
      <c r="A1065" s="57">
        <v>64420046</v>
      </c>
      <c r="B1065" s="12" t="s">
        <v>3891</v>
      </c>
      <c r="C1065" s="58" t="s">
        <v>105</v>
      </c>
      <c r="D1065" s="58" t="s">
        <v>116</v>
      </c>
      <c r="E1065" s="58"/>
      <c r="F1065" s="58">
        <v>19080371</v>
      </c>
      <c r="G1065" s="58">
        <f>+IF(F1065&gt;K1065+100000,F1065-K1065,0)</f>
        <v>15207619</v>
      </c>
      <c r="H1065" s="58">
        <v>646059</v>
      </c>
      <c r="I1065" s="58">
        <v>0</v>
      </c>
      <c r="J1065" s="58">
        <v>14000000</v>
      </c>
      <c r="K1065" s="58">
        <v>3872752</v>
      </c>
      <c r="L1065" s="12" t="s">
        <v>87</v>
      </c>
      <c r="M1065" s="12" t="s">
        <v>89</v>
      </c>
      <c r="N1065" s="12" t="s">
        <v>10</v>
      </c>
      <c r="O1065" s="12">
        <v>4</v>
      </c>
      <c r="P1065" s="12">
        <v>0</v>
      </c>
      <c r="Q1065" s="12">
        <v>0</v>
      </c>
      <c r="R1065" s="12">
        <v>68001</v>
      </c>
      <c r="S1065" s="59">
        <v>1.3041095890410959</v>
      </c>
      <c r="T1065" s="59">
        <v>56.594520547945208</v>
      </c>
      <c r="U1065" s="12">
        <v>2</v>
      </c>
      <c r="V1065" s="12">
        <v>7</v>
      </c>
      <c r="W1065" s="12">
        <v>3</v>
      </c>
      <c r="X1065" s="12">
        <v>6</v>
      </c>
      <c r="Y1065" s="12">
        <v>4</v>
      </c>
      <c r="Z1065" s="58">
        <v>1409673.9081987643</v>
      </c>
      <c r="AA1065" s="58">
        <v>129915000</v>
      </c>
      <c r="AB1065" s="58">
        <v>0</v>
      </c>
      <c r="AC1065" s="58" t="s">
        <v>10</v>
      </c>
    </row>
    <row r="1066" spans="1:29" x14ac:dyDescent="0.3">
      <c r="A1066" s="57">
        <v>20664628</v>
      </c>
      <c r="B1066" s="12" t="s">
        <v>1291</v>
      </c>
      <c r="C1066" s="58" t="s">
        <v>105</v>
      </c>
      <c r="D1066" s="58" t="s">
        <v>29</v>
      </c>
      <c r="E1066" s="58"/>
      <c r="F1066" s="58">
        <v>1530123</v>
      </c>
      <c r="G1066" s="58">
        <f>+IF(F1066&gt;K1066+100000,F1066-K1066,0)</f>
        <v>957754</v>
      </c>
      <c r="H1066" s="58">
        <v>92277</v>
      </c>
      <c r="I1066" s="58">
        <v>0</v>
      </c>
      <c r="J1066" s="58">
        <v>0</v>
      </c>
      <c r="K1066" s="58">
        <v>572369</v>
      </c>
      <c r="L1066" s="12" t="s">
        <v>88</v>
      </c>
      <c r="M1066" s="12" t="s">
        <v>89</v>
      </c>
      <c r="N1066" s="12" t="s">
        <v>10</v>
      </c>
      <c r="O1066" s="12">
        <v>4</v>
      </c>
      <c r="P1066" s="12">
        <v>0</v>
      </c>
      <c r="Q1066" s="12">
        <v>0</v>
      </c>
      <c r="R1066" s="12">
        <v>76520</v>
      </c>
      <c r="S1066" s="59">
        <v>0.59726027397260273</v>
      </c>
      <c r="T1066" s="59">
        <v>41.830136986301369</v>
      </c>
      <c r="U1066" s="12">
        <v>2</v>
      </c>
      <c r="V1066" s="12">
        <v>5</v>
      </c>
      <c r="W1066" s="12">
        <v>2</v>
      </c>
      <c r="X1066" s="12">
        <v>4</v>
      </c>
      <c r="Y1066" s="12">
        <v>1</v>
      </c>
      <c r="Z1066" s="58">
        <v>1418747.2360659458</v>
      </c>
      <c r="AA1066" s="58">
        <v>73161000</v>
      </c>
      <c r="AB1066" s="58">
        <v>0</v>
      </c>
      <c r="AC1066" s="58" t="s">
        <v>10</v>
      </c>
    </row>
    <row r="1067" spans="1:29" x14ac:dyDescent="0.3">
      <c r="A1067" s="57">
        <v>64428640</v>
      </c>
      <c r="B1067" s="12" t="s">
        <v>4155</v>
      </c>
      <c r="C1067" s="58" t="s">
        <v>105</v>
      </c>
      <c r="D1067" s="58" t="s">
        <v>30</v>
      </c>
      <c r="E1067" s="58"/>
      <c r="F1067" s="58">
        <v>10942384</v>
      </c>
      <c r="G1067" s="58">
        <f>+IF(F1067&gt;K1067+100000,F1067-K1067,0)</f>
        <v>5181150</v>
      </c>
      <c r="H1067" s="58">
        <v>344294</v>
      </c>
      <c r="I1067" s="58">
        <v>0</v>
      </c>
      <c r="J1067" s="58">
        <v>0</v>
      </c>
      <c r="K1067" s="58">
        <v>5761234</v>
      </c>
      <c r="L1067" s="12" t="s">
        <v>88</v>
      </c>
      <c r="M1067" s="12" t="s">
        <v>89</v>
      </c>
      <c r="N1067" s="12" t="s">
        <v>10</v>
      </c>
      <c r="O1067" s="12">
        <v>4</v>
      </c>
      <c r="P1067" s="12">
        <v>0</v>
      </c>
      <c r="Q1067" s="12">
        <v>0</v>
      </c>
      <c r="R1067" s="12">
        <v>68307</v>
      </c>
      <c r="S1067" s="59">
        <v>16.473972602739725</v>
      </c>
      <c r="T1067" s="59">
        <v>57.386301369863013</v>
      </c>
      <c r="U1067" s="12">
        <v>2</v>
      </c>
      <c r="V1067" s="12">
        <v>5</v>
      </c>
      <c r="W1067" s="12">
        <v>2</v>
      </c>
      <c r="X1067" s="12">
        <v>6</v>
      </c>
      <c r="Y1067" s="12">
        <v>2</v>
      </c>
      <c r="Z1067" s="58">
        <v>1499409.240648489</v>
      </c>
      <c r="AA1067" s="58">
        <v>67406000</v>
      </c>
      <c r="AB1067" s="58">
        <v>0</v>
      </c>
      <c r="AC1067" s="58" t="s">
        <v>10</v>
      </c>
    </row>
    <row r="1068" spans="1:29" x14ac:dyDescent="0.3">
      <c r="A1068" s="57">
        <v>88024488</v>
      </c>
      <c r="B1068" s="12" t="s">
        <v>3910</v>
      </c>
      <c r="C1068" s="58" t="s">
        <v>105</v>
      </c>
      <c r="D1068" s="58" t="s">
        <v>115</v>
      </c>
      <c r="E1068" s="58"/>
      <c r="F1068" s="58">
        <v>8845406</v>
      </c>
      <c r="G1068" s="58">
        <f>+IF(F1068&gt;K1068+100000,F1068-K1068,0)</f>
        <v>4839953</v>
      </c>
      <c r="H1068" s="58">
        <v>455453</v>
      </c>
      <c r="I1068" s="58">
        <v>0</v>
      </c>
      <c r="J1068" s="58">
        <v>0</v>
      </c>
      <c r="K1068" s="58">
        <v>4005453</v>
      </c>
      <c r="L1068" s="12" t="s">
        <v>88</v>
      </c>
      <c r="M1068" s="12" t="s">
        <v>89</v>
      </c>
      <c r="N1068" s="12" t="s">
        <v>10</v>
      </c>
      <c r="O1068" s="12">
        <v>4</v>
      </c>
      <c r="P1068" s="12">
        <v>0</v>
      </c>
      <c r="Q1068" s="12">
        <v>0</v>
      </c>
      <c r="R1068" s="12">
        <v>20001</v>
      </c>
      <c r="S1068" s="59">
        <v>11.882191780821918</v>
      </c>
      <c r="T1068" s="59">
        <v>54.739726027397261</v>
      </c>
      <c r="U1068" s="12">
        <v>1</v>
      </c>
      <c r="V1068" s="12">
        <v>2</v>
      </c>
      <c r="W1068" s="12">
        <v>1</v>
      </c>
      <c r="X1068" s="12">
        <v>3</v>
      </c>
      <c r="Y1068" s="12">
        <v>1</v>
      </c>
      <c r="Z1068" s="58">
        <v>1536302.1504712191</v>
      </c>
      <c r="AA1068" s="58">
        <v>59861000</v>
      </c>
      <c r="AB1068" s="58">
        <v>59861000</v>
      </c>
      <c r="AC1068" s="58" t="s">
        <v>0</v>
      </c>
    </row>
    <row r="1069" spans="1:29" x14ac:dyDescent="0.3">
      <c r="A1069" s="57">
        <v>62408042</v>
      </c>
      <c r="B1069" s="12" t="s">
        <v>4257</v>
      </c>
      <c r="C1069" s="58" t="s">
        <v>105</v>
      </c>
      <c r="D1069" s="58" t="s">
        <v>30</v>
      </c>
      <c r="E1069" s="58">
        <v>2464761</v>
      </c>
      <c r="F1069" s="58">
        <v>13447619</v>
      </c>
      <c r="G1069" s="58">
        <f>+IF(F1069&gt;K1069+100000,F1069-K1069,0)</f>
        <v>6072060</v>
      </c>
      <c r="H1069" s="58">
        <v>602345</v>
      </c>
      <c r="I1069" s="58">
        <v>0</v>
      </c>
      <c r="J1069" s="58">
        <v>9082445</v>
      </c>
      <c r="K1069" s="58">
        <v>7375559</v>
      </c>
      <c r="L1069" s="12" t="s">
        <v>87</v>
      </c>
      <c r="M1069" s="12" t="s">
        <v>89</v>
      </c>
      <c r="N1069" s="12" t="s">
        <v>10</v>
      </c>
      <c r="O1069" s="12">
        <v>4</v>
      </c>
      <c r="P1069" s="12">
        <v>0</v>
      </c>
      <c r="Q1069" s="12">
        <v>0</v>
      </c>
      <c r="R1069" s="12">
        <v>11001</v>
      </c>
      <c r="S1069" s="59">
        <v>9.8356164383561637</v>
      </c>
      <c r="T1069" s="59">
        <v>46.013698630136986</v>
      </c>
      <c r="U1069" s="12">
        <v>2</v>
      </c>
      <c r="V1069" s="12">
        <v>4</v>
      </c>
      <c r="W1069" s="12">
        <v>2</v>
      </c>
      <c r="X1069" s="12">
        <v>2</v>
      </c>
      <c r="Y1069" s="12">
        <v>4</v>
      </c>
      <c r="Z1069" s="58">
        <v>1555800.4376754262</v>
      </c>
      <c r="AA1069" s="58">
        <v>66958000</v>
      </c>
      <c r="AB1069" s="58">
        <v>367000</v>
      </c>
      <c r="AC1069" s="58" t="s">
        <v>22</v>
      </c>
    </row>
    <row r="1070" spans="1:29" x14ac:dyDescent="0.3">
      <c r="A1070" s="57">
        <v>80828880</v>
      </c>
      <c r="B1070" s="12" t="s">
        <v>4021</v>
      </c>
      <c r="C1070" s="58" t="s">
        <v>105</v>
      </c>
      <c r="D1070" s="58" t="s">
        <v>114</v>
      </c>
      <c r="E1070" s="58"/>
      <c r="F1070" s="58">
        <v>6540002</v>
      </c>
      <c r="G1070" s="58">
        <f>+IF(F1070&gt;K1070+100000,F1070-K1070,0)</f>
        <v>1926401</v>
      </c>
      <c r="H1070" s="58">
        <v>207012</v>
      </c>
      <c r="I1070" s="58">
        <v>0</v>
      </c>
      <c r="J1070" s="58">
        <v>0</v>
      </c>
      <c r="K1070" s="58">
        <v>4613601</v>
      </c>
      <c r="L1070" s="12" t="s">
        <v>88</v>
      </c>
      <c r="M1070" s="12" t="s">
        <v>89</v>
      </c>
      <c r="N1070" s="12" t="s">
        <v>10</v>
      </c>
      <c r="O1070" s="12">
        <v>4</v>
      </c>
      <c r="P1070" s="12">
        <v>0</v>
      </c>
      <c r="Q1070" s="12">
        <v>0</v>
      </c>
      <c r="R1070" s="12">
        <v>76130</v>
      </c>
      <c r="S1070" s="59">
        <v>5.3835616438356162</v>
      </c>
      <c r="T1070" s="59">
        <v>38.953424657534249</v>
      </c>
      <c r="U1070" s="12">
        <v>1</v>
      </c>
      <c r="V1070" s="12">
        <v>0</v>
      </c>
      <c r="W1070" s="12">
        <v>2</v>
      </c>
      <c r="X1070" s="12">
        <v>4</v>
      </c>
      <c r="Y1070" s="12">
        <v>1</v>
      </c>
      <c r="Z1070" s="58">
        <v>1642484.2278805207</v>
      </c>
      <c r="AA1070" s="58">
        <v>71029000</v>
      </c>
      <c r="AB1070" s="58">
        <v>0</v>
      </c>
      <c r="AC1070" s="58" t="s">
        <v>10</v>
      </c>
    </row>
    <row r="1071" spans="1:29" x14ac:dyDescent="0.3">
      <c r="A1071" s="57">
        <v>26028084</v>
      </c>
      <c r="B1071" s="12" t="s">
        <v>2747</v>
      </c>
      <c r="C1071" s="58" t="s">
        <v>105</v>
      </c>
      <c r="D1071" s="58" t="s">
        <v>30</v>
      </c>
      <c r="E1071" s="58">
        <v>975006</v>
      </c>
      <c r="F1071" s="58">
        <v>8487882</v>
      </c>
      <c r="G1071" s="58">
        <f>+IF(F1071&gt;K1071+100000,F1071-K1071,0)</f>
        <v>6958117</v>
      </c>
      <c r="H1071" s="58">
        <v>350785</v>
      </c>
      <c r="I1071" s="58">
        <v>0</v>
      </c>
      <c r="J1071" s="58">
        <v>2900000</v>
      </c>
      <c r="K1071" s="58">
        <v>1529765</v>
      </c>
      <c r="L1071" s="12" t="s">
        <v>87</v>
      </c>
      <c r="M1071" s="12" t="s">
        <v>89</v>
      </c>
      <c r="N1071" s="12" t="s">
        <v>10</v>
      </c>
      <c r="O1071" s="12">
        <v>4</v>
      </c>
      <c r="P1071" s="12">
        <v>0</v>
      </c>
      <c r="Q1071" s="12">
        <v>0</v>
      </c>
      <c r="R1071" s="12">
        <v>76001</v>
      </c>
      <c r="S1071" s="59">
        <v>2.4328767123287673</v>
      </c>
      <c r="T1071" s="59">
        <v>41.473972602739728</v>
      </c>
      <c r="U1071" s="12">
        <v>1</v>
      </c>
      <c r="V1071" s="12">
        <v>4</v>
      </c>
      <c r="W1071" s="12">
        <v>2</v>
      </c>
      <c r="X1071" s="12">
        <v>3</v>
      </c>
      <c r="Y1071" s="12">
        <v>3</v>
      </c>
      <c r="Z1071" s="58">
        <v>1789996.4922883813</v>
      </c>
      <c r="AA1071" s="58">
        <v>79071000</v>
      </c>
      <c r="AB1071" s="58">
        <v>79071000</v>
      </c>
      <c r="AC1071" s="58" t="s">
        <v>0</v>
      </c>
    </row>
    <row r="1072" spans="1:29" x14ac:dyDescent="0.3">
      <c r="A1072" s="57">
        <v>48822208</v>
      </c>
      <c r="B1072" s="12" t="s">
        <v>3759</v>
      </c>
      <c r="C1072" s="58" t="s">
        <v>105</v>
      </c>
      <c r="D1072" s="58" t="s">
        <v>115</v>
      </c>
      <c r="E1072" s="58">
        <v>224400</v>
      </c>
      <c r="F1072" s="58">
        <v>5703563</v>
      </c>
      <c r="G1072" s="58">
        <f>+IF(F1072&gt;K1072+100000,F1072-K1072,0)</f>
        <v>2353745</v>
      </c>
      <c r="H1072" s="58">
        <v>231188</v>
      </c>
      <c r="I1072" s="58">
        <v>0</v>
      </c>
      <c r="J1072" s="58">
        <v>0</v>
      </c>
      <c r="K1072" s="58">
        <v>3349818</v>
      </c>
      <c r="L1072" s="12" t="s">
        <v>88</v>
      </c>
      <c r="M1072" s="12" t="s">
        <v>89</v>
      </c>
      <c r="N1072" s="12" t="s">
        <v>10</v>
      </c>
      <c r="O1072" s="12">
        <v>4</v>
      </c>
      <c r="P1072" s="12">
        <v>0</v>
      </c>
      <c r="Q1072" s="12">
        <v>0</v>
      </c>
      <c r="R1072" s="12">
        <v>68255</v>
      </c>
      <c r="S1072" s="59">
        <v>11.093150684931507</v>
      </c>
      <c r="T1072" s="59">
        <v>43.095890410958901</v>
      </c>
      <c r="U1072" s="12">
        <v>2</v>
      </c>
      <c r="V1072" s="12">
        <v>2</v>
      </c>
      <c r="W1072" s="12">
        <v>2</v>
      </c>
      <c r="X1072" s="12">
        <v>2</v>
      </c>
      <c r="Y1072" s="12">
        <v>3</v>
      </c>
      <c r="Z1072" s="58">
        <v>1913727.6221121117</v>
      </c>
      <c r="AA1072" s="58">
        <v>138839000</v>
      </c>
      <c r="AB1072" s="58">
        <v>0</v>
      </c>
      <c r="AC1072" s="58" t="s">
        <v>10</v>
      </c>
    </row>
    <row r="1073" spans="1:29" x14ac:dyDescent="0.3">
      <c r="A1073" s="57">
        <v>2080608224</v>
      </c>
      <c r="B1073" s="12" t="s">
        <v>4071</v>
      </c>
      <c r="C1073" s="58" t="s">
        <v>105</v>
      </c>
      <c r="D1073" s="58" t="s">
        <v>116</v>
      </c>
      <c r="E1073" s="58">
        <v>922681</v>
      </c>
      <c r="F1073" s="58">
        <v>23000000</v>
      </c>
      <c r="G1073" s="58">
        <f>+IF(F1073&gt;K1073+100000,F1073-K1073,0)</f>
        <v>17987665</v>
      </c>
      <c r="H1073" s="58">
        <v>786760</v>
      </c>
      <c r="I1073" s="58">
        <v>0</v>
      </c>
      <c r="J1073" s="58">
        <v>15127707</v>
      </c>
      <c r="K1073" s="58">
        <v>5012335</v>
      </c>
      <c r="L1073" s="12" t="s">
        <v>87</v>
      </c>
      <c r="M1073" s="12" t="s">
        <v>89</v>
      </c>
      <c r="N1073" s="12" t="s">
        <v>10</v>
      </c>
      <c r="O1073" s="12">
        <v>4</v>
      </c>
      <c r="P1073" s="12">
        <v>0</v>
      </c>
      <c r="Q1073" s="12">
        <v>0</v>
      </c>
      <c r="R1073" s="12">
        <v>76130</v>
      </c>
      <c r="S1073" s="59">
        <v>6.0520547945205481</v>
      </c>
      <c r="T1073" s="59">
        <v>32.416438356164385</v>
      </c>
      <c r="U1073" s="12">
        <v>2</v>
      </c>
      <c r="V1073" s="12">
        <v>5</v>
      </c>
      <c r="W1073" s="12">
        <v>3</v>
      </c>
      <c r="X1073" s="12">
        <v>4</v>
      </c>
      <c r="Y1073" s="12">
        <v>3</v>
      </c>
      <c r="Z1073" s="58">
        <v>2405173.4181187251</v>
      </c>
      <c r="AA1073" s="58">
        <v>131182000</v>
      </c>
      <c r="AB1073" s="58">
        <v>0</v>
      </c>
      <c r="AC1073" s="58" t="s">
        <v>10</v>
      </c>
    </row>
    <row r="1074" spans="1:29" x14ac:dyDescent="0.3">
      <c r="A1074" s="57">
        <v>2042426242</v>
      </c>
      <c r="B1074" s="12" t="s">
        <v>3632</v>
      </c>
      <c r="C1074" s="58" t="s">
        <v>105</v>
      </c>
      <c r="D1074" s="58" t="s">
        <v>115</v>
      </c>
      <c r="E1074" s="58">
        <v>3054833</v>
      </c>
      <c r="F1074" s="58">
        <v>7313541</v>
      </c>
      <c r="G1074" s="58">
        <f>+IF(F1074&gt;K1074+100000,F1074-K1074,0)</f>
        <v>4254007</v>
      </c>
      <c r="H1074" s="58">
        <v>519354</v>
      </c>
      <c r="I1074" s="58">
        <v>0</v>
      </c>
      <c r="J1074" s="58">
        <v>0</v>
      </c>
      <c r="K1074" s="58">
        <v>3059534</v>
      </c>
      <c r="L1074" s="12" t="s">
        <v>88</v>
      </c>
      <c r="M1074" s="12" t="s">
        <v>89</v>
      </c>
      <c r="N1074" s="12" t="s">
        <v>10</v>
      </c>
      <c r="O1074" s="12">
        <v>4</v>
      </c>
      <c r="P1074" s="12">
        <v>0</v>
      </c>
      <c r="Q1074" s="12">
        <v>0</v>
      </c>
      <c r="R1074" s="12">
        <v>25126</v>
      </c>
      <c r="S1074" s="59">
        <v>2.4356164383561643</v>
      </c>
      <c r="T1074" s="59">
        <v>33.38356164383562</v>
      </c>
      <c r="U1074" s="12">
        <v>2</v>
      </c>
      <c r="V1074" s="12">
        <v>0</v>
      </c>
      <c r="W1074" s="12">
        <v>2</v>
      </c>
      <c r="X1074" s="12">
        <v>8</v>
      </c>
      <c r="Y1074" s="12">
        <v>3</v>
      </c>
      <c r="Z1074" s="58">
        <v>2622587.2680747276</v>
      </c>
      <c r="AA1074" s="58">
        <v>221835000</v>
      </c>
      <c r="AB1074" s="58">
        <v>0</v>
      </c>
      <c r="AC1074" s="58" t="s">
        <v>10</v>
      </c>
    </row>
    <row r="1075" spans="1:29" x14ac:dyDescent="0.3">
      <c r="A1075" s="57">
        <v>24484888</v>
      </c>
      <c r="B1075" s="12" t="s">
        <v>4248</v>
      </c>
      <c r="C1075" s="58" t="s">
        <v>105</v>
      </c>
      <c r="D1075" s="58" t="s">
        <v>115</v>
      </c>
      <c r="E1075" s="58">
        <v>299719</v>
      </c>
      <c r="F1075" s="58">
        <v>10817995</v>
      </c>
      <c r="G1075" s="58">
        <f>+IF(F1075&gt;K1075+100000,F1075-K1075,0)</f>
        <v>3643702</v>
      </c>
      <c r="H1075" s="58">
        <v>399480</v>
      </c>
      <c r="I1075" s="58">
        <v>0</v>
      </c>
      <c r="J1075" s="58">
        <v>4500000</v>
      </c>
      <c r="K1075" s="58">
        <v>7174293</v>
      </c>
      <c r="L1075" s="12" t="s">
        <v>87</v>
      </c>
      <c r="M1075" s="12" t="s">
        <v>89</v>
      </c>
      <c r="N1075" s="12" t="s">
        <v>10</v>
      </c>
      <c r="O1075" s="12">
        <v>4</v>
      </c>
      <c r="P1075" s="12">
        <v>0</v>
      </c>
      <c r="Q1075" s="12">
        <v>0</v>
      </c>
      <c r="R1075" s="12">
        <v>76364</v>
      </c>
      <c r="S1075" s="59">
        <v>9.2958904109589042</v>
      </c>
      <c r="T1075" s="59">
        <v>40.087671232876716</v>
      </c>
      <c r="U1075" s="12">
        <v>1</v>
      </c>
      <c r="V1075" s="12">
        <v>5</v>
      </c>
      <c r="W1075" s="12">
        <v>2</v>
      </c>
      <c r="X1075" s="12">
        <v>5</v>
      </c>
      <c r="Y1075" s="12">
        <v>1</v>
      </c>
      <c r="Z1075" s="58">
        <v>2629752.4702005214</v>
      </c>
      <c r="AA1075" s="58">
        <v>130092000</v>
      </c>
      <c r="AB1075" s="58">
        <v>0</v>
      </c>
      <c r="AC1075" s="58" t="s">
        <v>10</v>
      </c>
    </row>
    <row r="1076" spans="1:29" x14ac:dyDescent="0.3">
      <c r="A1076" s="57">
        <v>2224688226</v>
      </c>
      <c r="B1076" s="12" t="s">
        <v>1963</v>
      </c>
      <c r="C1076" s="58" t="s">
        <v>105</v>
      </c>
      <c r="D1076" s="58" t="s">
        <v>116</v>
      </c>
      <c r="E1076" s="58">
        <v>884331</v>
      </c>
      <c r="F1076" s="58">
        <v>14125697</v>
      </c>
      <c r="G1076" s="58">
        <f>+IF(F1076&gt;K1076+100000,F1076-K1076,0)</f>
        <v>13129712</v>
      </c>
      <c r="H1076" s="58">
        <v>577303</v>
      </c>
      <c r="I1076" s="58">
        <v>0</v>
      </c>
      <c r="J1076" s="58">
        <v>0</v>
      </c>
      <c r="K1076" s="58">
        <v>995985</v>
      </c>
      <c r="L1076" s="12" t="s">
        <v>88</v>
      </c>
      <c r="M1076" s="12" t="s">
        <v>89</v>
      </c>
      <c r="N1076" s="12" t="s">
        <v>10</v>
      </c>
      <c r="O1076" s="12">
        <v>4</v>
      </c>
      <c r="P1076" s="12">
        <v>0</v>
      </c>
      <c r="Q1076" s="12">
        <v>0</v>
      </c>
      <c r="R1076" s="12">
        <v>76520</v>
      </c>
      <c r="S1076" s="59">
        <v>3.2191780821917808</v>
      </c>
      <c r="T1076" s="59">
        <v>27.235616438356164</v>
      </c>
      <c r="U1076" s="12">
        <v>2</v>
      </c>
      <c r="V1076" s="12">
        <v>0</v>
      </c>
      <c r="W1076" s="12">
        <v>1</v>
      </c>
      <c r="X1076" s="12">
        <v>3</v>
      </c>
      <c r="Y1076" s="12">
        <v>3</v>
      </c>
      <c r="Z1076" s="58">
        <v>2702509.8051704918</v>
      </c>
      <c r="AA1076" s="58">
        <v>234205000</v>
      </c>
      <c r="AB1076" s="58">
        <v>0</v>
      </c>
      <c r="AC1076" s="58" t="s">
        <v>10</v>
      </c>
    </row>
    <row r="1077" spans="1:29" x14ac:dyDescent="0.3">
      <c r="A1077" s="57">
        <v>2042460804</v>
      </c>
      <c r="B1077" s="12" t="s">
        <v>3084</v>
      </c>
      <c r="C1077" s="58" t="s">
        <v>105</v>
      </c>
      <c r="D1077" s="58" t="s">
        <v>116</v>
      </c>
      <c r="E1077" s="58">
        <v>5222667</v>
      </c>
      <c r="F1077" s="58">
        <v>15409185</v>
      </c>
      <c r="G1077" s="58">
        <f>+IF(F1077&gt;K1077+100000,F1077-K1077,0)</f>
        <v>13412657</v>
      </c>
      <c r="H1077" s="58">
        <v>357863</v>
      </c>
      <c r="I1077" s="58">
        <v>0</v>
      </c>
      <c r="J1077" s="58">
        <v>0</v>
      </c>
      <c r="K1077" s="58">
        <v>1996528</v>
      </c>
      <c r="L1077" s="12" t="s">
        <v>88</v>
      </c>
      <c r="M1077" s="12" t="s">
        <v>89</v>
      </c>
      <c r="N1077" s="12" t="s">
        <v>10</v>
      </c>
      <c r="O1077" s="12">
        <v>4</v>
      </c>
      <c r="P1077" s="12">
        <v>0</v>
      </c>
      <c r="Q1077" s="12">
        <v>0</v>
      </c>
      <c r="R1077" s="12">
        <v>25286</v>
      </c>
      <c r="S1077" s="59">
        <v>2.0904109589041098</v>
      </c>
      <c r="T1077" s="59">
        <v>35.682191780821917</v>
      </c>
      <c r="U1077" s="12">
        <v>1</v>
      </c>
      <c r="V1077" s="12">
        <v>5</v>
      </c>
      <c r="W1077" s="12">
        <v>3</v>
      </c>
      <c r="X1077" s="12">
        <v>5</v>
      </c>
      <c r="Y1077" s="12">
        <v>2</v>
      </c>
      <c r="Z1077" s="58">
        <v>2847692.0875139651</v>
      </c>
      <c r="AA1077" s="58">
        <v>242004000</v>
      </c>
      <c r="AB1077" s="58">
        <v>0</v>
      </c>
      <c r="AC1077" s="58" t="s">
        <v>10</v>
      </c>
    </row>
    <row r="1078" spans="1:29" x14ac:dyDescent="0.3">
      <c r="A1078" s="57">
        <v>4066202</v>
      </c>
      <c r="B1078" s="12" t="s">
        <v>1208</v>
      </c>
      <c r="C1078" s="58" t="s">
        <v>105</v>
      </c>
      <c r="D1078" s="58" t="s">
        <v>115</v>
      </c>
      <c r="E1078" s="58"/>
      <c r="F1078" s="58">
        <v>3029650</v>
      </c>
      <c r="G1078" s="58">
        <f>+IF(F1078&gt;K1078+100000,F1078-K1078,0)</f>
        <v>2539051</v>
      </c>
      <c r="H1078" s="58">
        <v>522760.99999999994</v>
      </c>
      <c r="I1078" s="58">
        <v>0</v>
      </c>
      <c r="J1078" s="58">
        <v>4000000</v>
      </c>
      <c r="K1078" s="58">
        <v>490599</v>
      </c>
      <c r="L1078" s="12" t="s">
        <v>87</v>
      </c>
      <c r="M1078" s="12" t="s">
        <v>89</v>
      </c>
      <c r="N1078" s="12" t="s">
        <v>10</v>
      </c>
      <c r="O1078" s="12">
        <v>4</v>
      </c>
      <c r="P1078" s="12">
        <v>0</v>
      </c>
      <c r="Q1078" s="12">
        <v>0</v>
      </c>
      <c r="R1078" s="12">
        <v>68307</v>
      </c>
      <c r="S1078" s="59">
        <v>0.76438356164383559</v>
      </c>
      <c r="T1078" s="59">
        <v>45.295890410958904</v>
      </c>
      <c r="U1078" s="12">
        <v>1</v>
      </c>
      <c r="V1078" s="12">
        <v>4</v>
      </c>
      <c r="W1078" s="12">
        <v>3</v>
      </c>
      <c r="X1078" s="12">
        <v>4</v>
      </c>
      <c r="Y1078" s="12">
        <v>1</v>
      </c>
      <c r="Z1078" s="58">
        <v>2867200.8127176589</v>
      </c>
      <c r="AA1078" s="58">
        <v>136578000</v>
      </c>
      <c r="AB1078" s="58">
        <v>0</v>
      </c>
      <c r="AC1078" s="58" t="s">
        <v>10</v>
      </c>
    </row>
    <row r="1079" spans="1:29" x14ac:dyDescent="0.3">
      <c r="A1079" s="57">
        <v>842288</v>
      </c>
      <c r="B1079" s="12" t="s">
        <v>3606</v>
      </c>
      <c r="C1079" s="58" t="s">
        <v>105</v>
      </c>
      <c r="D1079" s="58" t="s">
        <v>116</v>
      </c>
      <c r="E1079" s="58">
        <v>8408834</v>
      </c>
      <c r="F1079" s="58">
        <v>66021825</v>
      </c>
      <c r="G1079" s="58">
        <f>+IF(F1079&gt;K1079+100000,F1079-K1079,0)</f>
        <v>62998732</v>
      </c>
      <c r="H1079" s="58">
        <v>1114816</v>
      </c>
      <c r="I1079" s="58">
        <v>0</v>
      </c>
      <c r="J1079" s="58">
        <v>10000000</v>
      </c>
      <c r="K1079" s="58">
        <v>3023093</v>
      </c>
      <c r="L1079" s="12" t="s">
        <v>87</v>
      </c>
      <c r="M1079" s="12" t="s">
        <v>89</v>
      </c>
      <c r="N1079" s="12" t="s">
        <v>10</v>
      </c>
      <c r="O1079" s="12">
        <v>4</v>
      </c>
      <c r="P1079" s="12">
        <v>0</v>
      </c>
      <c r="Q1079" s="12">
        <v>0</v>
      </c>
      <c r="R1079" s="12">
        <v>76001</v>
      </c>
      <c r="S1079" s="59">
        <v>3.2630136986301368</v>
      </c>
      <c r="T1079" s="59">
        <v>48.449315068493149</v>
      </c>
      <c r="U1079" s="12">
        <v>1</v>
      </c>
      <c r="V1079" s="12">
        <v>0</v>
      </c>
      <c r="W1079" s="12">
        <v>4</v>
      </c>
      <c r="X1079" s="12">
        <v>6</v>
      </c>
      <c r="Y1079" s="12">
        <v>1</v>
      </c>
      <c r="Z1079" s="58">
        <v>7709086.7452647267</v>
      </c>
      <c r="AA1079" s="58">
        <v>693828000</v>
      </c>
      <c r="AB1079" s="58">
        <v>0</v>
      </c>
      <c r="AC1079" s="58" t="s">
        <v>10</v>
      </c>
    </row>
    <row r="1080" spans="1:29" x14ac:dyDescent="0.3">
      <c r="A1080" s="57">
        <v>66882862</v>
      </c>
      <c r="B1080" s="12" t="s">
        <v>143</v>
      </c>
      <c r="C1080" s="58" t="s">
        <v>109</v>
      </c>
      <c r="D1080" s="58" t="s">
        <v>118</v>
      </c>
      <c r="E1080" s="58">
        <v>146487</v>
      </c>
      <c r="F1080" s="58"/>
      <c r="G1080" s="58">
        <f>+IF(F1080&gt;K1080+100000,F1080-K1080,0)</f>
        <v>0</v>
      </c>
      <c r="H1080" s="58"/>
      <c r="I1080" s="58"/>
      <c r="J1080" s="58"/>
      <c r="K1080" s="58">
        <v>0</v>
      </c>
      <c r="L1080" s="12" t="s">
        <v>91</v>
      </c>
      <c r="M1080" s="12" t="s">
        <v>91</v>
      </c>
      <c r="N1080" s="12" t="s">
        <v>91</v>
      </c>
      <c r="O1080" s="12">
        <v>4</v>
      </c>
      <c r="P1080" s="12">
        <v>0</v>
      </c>
      <c r="Q1080" s="12">
        <v>999</v>
      </c>
      <c r="R1080" s="12">
        <v>76001</v>
      </c>
      <c r="S1080" s="59">
        <v>1.0958904109589041E-2</v>
      </c>
      <c r="T1080" s="59">
        <v>43.635616438356166</v>
      </c>
      <c r="U1080" s="12">
        <v>2</v>
      </c>
      <c r="V1080" s="12">
        <v>2</v>
      </c>
      <c r="W1080" s="12">
        <v>3</v>
      </c>
      <c r="X1080" s="12">
        <v>2</v>
      </c>
      <c r="Y1080" s="12">
        <v>1</v>
      </c>
      <c r="Z1080" s="58">
        <v>0</v>
      </c>
      <c r="AA1080" s="58">
        <v>0</v>
      </c>
      <c r="AB1080" s="58">
        <v>0</v>
      </c>
      <c r="AC1080" s="58" t="s">
        <v>91</v>
      </c>
    </row>
    <row r="1081" spans="1:29" x14ac:dyDescent="0.3">
      <c r="A1081" s="57">
        <v>42628640</v>
      </c>
      <c r="B1081" s="12" t="s">
        <v>144</v>
      </c>
      <c r="C1081" s="58" t="s">
        <v>109</v>
      </c>
      <c r="D1081" s="58" t="s">
        <v>118</v>
      </c>
      <c r="E1081" s="58">
        <v>82273</v>
      </c>
      <c r="F1081" s="58"/>
      <c r="G1081" s="58">
        <f>+IF(F1081&gt;K1081+100000,F1081-K1081,0)</f>
        <v>0</v>
      </c>
      <c r="H1081" s="58"/>
      <c r="I1081" s="58"/>
      <c r="J1081" s="58"/>
      <c r="K1081" s="58">
        <v>0</v>
      </c>
      <c r="L1081" s="12" t="s">
        <v>91</v>
      </c>
      <c r="M1081" s="12" t="s">
        <v>91</v>
      </c>
      <c r="N1081" s="12" t="s">
        <v>91</v>
      </c>
      <c r="O1081" s="12">
        <v>4</v>
      </c>
      <c r="P1081" s="12">
        <v>0</v>
      </c>
      <c r="Q1081" s="12">
        <v>999</v>
      </c>
      <c r="R1081" s="12">
        <v>76130</v>
      </c>
      <c r="S1081" s="59">
        <v>1.0958904109589041E-2</v>
      </c>
      <c r="T1081" s="59">
        <v>54.909589041095892</v>
      </c>
      <c r="U1081" s="12">
        <v>2</v>
      </c>
      <c r="V1081" s="12">
        <v>1</v>
      </c>
      <c r="W1081" s="12">
        <v>1</v>
      </c>
      <c r="X1081" s="12">
        <v>2</v>
      </c>
      <c r="Y1081" s="12">
        <v>4</v>
      </c>
      <c r="Z1081" s="58">
        <v>0</v>
      </c>
      <c r="AA1081" s="58">
        <v>0</v>
      </c>
      <c r="AB1081" s="58">
        <v>0</v>
      </c>
      <c r="AC1081" s="58" t="s">
        <v>91</v>
      </c>
    </row>
    <row r="1082" spans="1:29" x14ac:dyDescent="0.3">
      <c r="A1082" s="57">
        <v>2044022844</v>
      </c>
      <c r="B1082" s="12" t="s">
        <v>145</v>
      </c>
      <c r="C1082" s="58" t="s">
        <v>108</v>
      </c>
      <c r="D1082" s="58" t="s">
        <v>118</v>
      </c>
      <c r="E1082" s="58"/>
      <c r="F1082" s="58">
        <v>125502</v>
      </c>
      <c r="G1082" s="58">
        <f>+IF(F1082&gt;K1082+100000,F1082-K1082,0)</f>
        <v>125502</v>
      </c>
      <c r="H1082" s="58">
        <v>95631</v>
      </c>
      <c r="I1082" s="58">
        <v>25100</v>
      </c>
      <c r="J1082" s="58">
        <v>0</v>
      </c>
      <c r="K1082" s="58">
        <v>0</v>
      </c>
      <c r="L1082" s="12" t="s">
        <v>88</v>
      </c>
      <c r="M1082" s="12" t="s">
        <v>89</v>
      </c>
      <c r="N1082" s="12" t="s">
        <v>22</v>
      </c>
      <c r="O1082" s="12">
        <v>4</v>
      </c>
      <c r="P1082" s="12">
        <v>120</v>
      </c>
      <c r="Q1082" s="12">
        <v>999</v>
      </c>
      <c r="R1082" s="12">
        <v>13052</v>
      </c>
      <c r="S1082" s="59">
        <v>0.38082191780821917</v>
      </c>
      <c r="T1082" s="59">
        <v>29.756164383561643</v>
      </c>
      <c r="U1082" s="12">
        <v>1</v>
      </c>
      <c r="V1082" s="12">
        <v>2</v>
      </c>
      <c r="W1082" s="12">
        <v>1</v>
      </c>
      <c r="X1082" s="12">
        <v>2</v>
      </c>
      <c r="Y1082" s="12">
        <v>3</v>
      </c>
      <c r="Z1082" s="58">
        <v>0</v>
      </c>
      <c r="AA1082" s="58">
        <v>0</v>
      </c>
      <c r="AB1082" s="58">
        <v>0</v>
      </c>
      <c r="AC1082" s="58" t="s">
        <v>91</v>
      </c>
    </row>
    <row r="1083" spans="1:29" x14ac:dyDescent="0.3">
      <c r="A1083" s="57">
        <v>2008840242</v>
      </c>
      <c r="B1083" s="12" t="s">
        <v>146</v>
      </c>
      <c r="C1083" s="58" t="s">
        <v>108</v>
      </c>
      <c r="D1083" s="58" t="s">
        <v>118</v>
      </c>
      <c r="E1083" s="58"/>
      <c r="F1083" s="58">
        <v>132546</v>
      </c>
      <c r="G1083" s="58">
        <f>+IF(F1083&gt;K1083+100000,F1083-K1083,0)</f>
        <v>132546</v>
      </c>
      <c r="H1083" s="58">
        <v>110839</v>
      </c>
      <c r="I1083" s="58">
        <v>0</v>
      </c>
      <c r="J1083" s="58">
        <v>1082000</v>
      </c>
      <c r="K1083" s="58">
        <v>0</v>
      </c>
      <c r="L1083" s="12" t="s">
        <v>87</v>
      </c>
      <c r="M1083" s="12" t="s">
        <v>89</v>
      </c>
      <c r="N1083" s="12" t="s">
        <v>10</v>
      </c>
      <c r="O1083" s="12">
        <v>4</v>
      </c>
      <c r="P1083" s="12">
        <v>30</v>
      </c>
      <c r="Q1083" s="12">
        <v>999</v>
      </c>
      <c r="R1083" s="12">
        <v>68418</v>
      </c>
      <c r="S1083" s="59">
        <v>0.13424657534246576</v>
      </c>
      <c r="T1083" s="59">
        <v>24.112328767123287</v>
      </c>
      <c r="U1083" s="12">
        <v>1</v>
      </c>
      <c r="V1083" s="12">
        <v>2</v>
      </c>
      <c r="W1083" s="12">
        <v>1</v>
      </c>
      <c r="X1083" s="12">
        <v>2</v>
      </c>
      <c r="Y1083" s="12">
        <v>3</v>
      </c>
      <c r="Z1083" s="58">
        <v>0</v>
      </c>
      <c r="AA1083" s="58">
        <v>0</v>
      </c>
      <c r="AB1083" s="58">
        <v>0</v>
      </c>
      <c r="AC1083" s="58" t="s">
        <v>91</v>
      </c>
    </row>
    <row r="1084" spans="1:29" x14ac:dyDescent="0.3">
      <c r="A1084" s="57">
        <v>2240686826</v>
      </c>
      <c r="B1084" s="12" t="s">
        <v>147</v>
      </c>
      <c r="C1084" s="58" t="s">
        <v>108</v>
      </c>
      <c r="D1084" s="58" t="s">
        <v>118</v>
      </c>
      <c r="E1084" s="58"/>
      <c r="F1084" s="58">
        <v>141537</v>
      </c>
      <c r="G1084" s="58">
        <f>+IF(F1084&gt;K1084+100000,F1084-K1084,0)</f>
        <v>141537</v>
      </c>
      <c r="H1084" s="58">
        <v>72342</v>
      </c>
      <c r="I1084" s="58">
        <v>141537</v>
      </c>
      <c r="J1084" s="58">
        <v>0</v>
      </c>
      <c r="K1084" s="58">
        <v>0</v>
      </c>
      <c r="L1084" s="12" t="s">
        <v>88</v>
      </c>
      <c r="M1084" s="12" t="s">
        <v>90</v>
      </c>
      <c r="N1084" s="12" t="s">
        <v>0</v>
      </c>
      <c r="O1084" s="12">
        <v>4</v>
      </c>
      <c r="P1084" s="12">
        <v>420</v>
      </c>
      <c r="Q1084" s="12">
        <v>999</v>
      </c>
      <c r="R1084" s="12">
        <v>76001</v>
      </c>
      <c r="S1084" s="59">
        <v>1.4301369863013698</v>
      </c>
      <c r="T1084" s="59">
        <v>33.646575342465752</v>
      </c>
      <c r="U1084" s="12">
        <v>2</v>
      </c>
      <c r="V1084" s="12">
        <v>2</v>
      </c>
      <c r="W1084" s="12">
        <v>2</v>
      </c>
      <c r="X1084" s="12">
        <v>3</v>
      </c>
      <c r="Y1084" s="12">
        <v>1</v>
      </c>
      <c r="Z1084" s="58">
        <v>0</v>
      </c>
      <c r="AA1084" s="58">
        <v>0</v>
      </c>
      <c r="AB1084" s="58">
        <v>0</v>
      </c>
      <c r="AC1084" s="58" t="s">
        <v>91</v>
      </c>
    </row>
    <row r="1085" spans="1:29" x14ac:dyDescent="0.3">
      <c r="A1085" s="57">
        <v>2008606064</v>
      </c>
      <c r="B1085" s="12" t="s">
        <v>148</v>
      </c>
      <c r="C1085" s="58" t="s">
        <v>108</v>
      </c>
      <c r="D1085" s="58" t="s">
        <v>118</v>
      </c>
      <c r="E1085" s="58"/>
      <c r="F1085" s="58">
        <v>152698</v>
      </c>
      <c r="G1085" s="58">
        <f>+IF(F1085&gt;K1085+100000,F1085-K1085,0)</f>
        <v>152698</v>
      </c>
      <c r="H1085" s="58">
        <v>246308</v>
      </c>
      <c r="I1085" s="58">
        <v>0</v>
      </c>
      <c r="J1085" s="58">
        <v>4500000</v>
      </c>
      <c r="K1085" s="58">
        <v>0</v>
      </c>
      <c r="L1085" s="12" t="s">
        <v>87</v>
      </c>
      <c r="M1085" s="12" t="s">
        <v>89</v>
      </c>
      <c r="N1085" s="12" t="s">
        <v>10</v>
      </c>
      <c r="O1085" s="12">
        <v>4</v>
      </c>
      <c r="P1085" s="12">
        <v>0</v>
      </c>
      <c r="Q1085" s="12">
        <v>999</v>
      </c>
      <c r="R1085" s="12">
        <v>68001</v>
      </c>
      <c r="S1085" s="59">
        <v>9.0904109589041102</v>
      </c>
      <c r="T1085" s="59">
        <v>36.06849315068493</v>
      </c>
      <c r="U1085" s="12">
        <v>1</v>
      </c>
      <c r="V1085" s="12">
        <v>1</v>
      </c>
      <c r="W1085" s="12">
        <v>2</v>
      </c>
      <c r="X1085" s="12">
        <v>2</v>
      </c>
      <c r="Y1085" s="12">
        <v>3</v>
      </c>
      <c r="Z1085" s="58">
        <v>0</v>
      </c>
      <c r="AA1085" s="58">
        <v>0</v>
      </c>
      <c r="AB1085" s="58">
        <v>0</v>
      </c>
      <c r="AC1085" s="58" t="s">
        <v>91</v>
      </c>
    </row>
    <row r="1086" spans="1:29" x14ac:dyDescent="0.3">
      <c r="A1086" s="57">
        <v>2062288626</v>
      </c>
      <c r="B1086" s="12" t="s">
        <v>149</v>
      </c>
      <c r="C1086" s="58" t="s">
        <v>108</v>
      </c>
      <c r="D1086" s="58" t="s">
        <v>118</v>
      </c>
      <c r="E1086" s="58"/>
      <c r="F1086" s="58">
        <v>159199</v>
      </c>
      <c r="G1086" s="58">
        <f>+IF(F1086&gt;K1086+100000,F1086-K1086,0)</f>
        <v>159199</v>
      </c>
      <c r="H1086" s="58">
        <v>102264</v>
      </c>
      <c r="I1086" s="58">
        <v>159199</v>
      </c>
      <c r="J1086" s="58">
        <v>0</v>
      </c>
      <c r="K1086" s="58">
        <v>0</v>
      </c>
      <c r="L1086" s="12" t="s">
        <v>88</v>
      </c>
      <c r="M1086" s="12" t="s">
        <v>89</v>
      </c>
      <c r="N1086" s="12" t="s">
        <v>0</v>
      </c>
      <c r="O1086" s="12">
        <v>4</v>
      </c>
      <c r="P1086" s="12">
        <v>375</v>
      </c>
      <c r="Q1086" s="12">
        <v>999</v>
      </c>
      <c r="R1086" s="12">
        <v>19698</v>
      </c>
      <c r="S1086" s="59">
        <v>1.0712328767123287</v>
      </c>
      <c r="T1086" s="59">
        <v>33.30958904109589</v>
      </c>
      <c r="U1086" s="12">
        <v>1</v>
      </c>
      <c r="V1086" s="12">
        <v>2</v>
      </c>
      <c r="W1086" s="12">
        <v>3</v>
      </c>
      <c r="X1086" s="12">
        <v>2</v>
      </c>
      <c r="Y1086" s="12">
        <v>1</v>
      </c>
      <c r="Z1086" s="58">
        <v>0</v>
      </c>
      <c r="AA1086" s="58">
        <v>0</v>
      </c>
      <c r="AB1086" s="58">
        <v>0</v>
      </c>
      <c r="AC1086" s="58" t="s">
        <v>91</v>
      </c>
    </row>
    <row r="1087" spans="1:29" x14ac:dyDescent="0.3">
      <c r="A1087" s="57">
        <v>2028062002</v>
      </c>
      <c r="B1087" s="12" t="s">
        <v>150</v>
      </c>
      <c r="C1087" s="58" t="s">
        <v>108</v>
      </c>
      <c r="D1087" s="58" t="s">
        <v>118</v>
      </c>
      <c r="E1087" s="58"/>
      <c r="F1087" s="58">
        <v>188722</v>
      </c>
      <c r="G1087" s="58">
        <f>+IF(F1087&gt;K1087+100000,F1087-K1087,0)</f>
        <v>188722</v>
      </c>
      <c r="H1087" s="58">
        <v>481483</v>
      </c>
      <c r="I1087" s="58">
        <v>0</v>
      </c>
      <c r="J1087" s="58">
        <v>4700000</v>
      </c>
      <c r="K1087" s="58">
        <v>0</v>
      </c>
      <c r="L1087" s="12" t="s">
        <v>87</v>
      </c>
      <c r="M1087" s="12" t="s">
        <v>89</v>
      </c>
      <c r="N1087" s="12" t="s">
        <v>10</v>
      </c>
      <c r="O1087" s="12">
        <v>4</v>
      </c>
      <c r="P1087" s="12">
        <v>0</v>
      </c>
      <c r="Q1087" s="12">
        <v>999</v>
      </c>
      <c r="R1087" s="12">
        <v>8001</v>
      </c>
      <c r="S1087" s="59">
        <v>4.5753424657534243</v>
      </c>
      <c r="T1087" s="59">
        <v>35.156164383561645</v>
      </c>
      <c r="U1087" s="12">
        <v>1</v>
      </c>
      <c r="V1087" s="12">
        <v>5</v>
      </c>
      <c r="W1087" s="12">
        <v>3</v>
      </c>
      <c r="X1087" s="12">
        <v>3</v>
      </c>
      <c r="Y1087" s="12">
        <v>2</v>
      </c>
      <c r="Z1087" s="58">
        <v>0</v>
      </c>
      <c r="AA1087" s="58">
        <v>0</v>
      </c>
      <c r="AB1087" s="58">
        <v>0</v>
      </c>
      <c r="AC1087" s="58" t="s">
        <v>91</v>
      </c>
    </row>
    <row r="1088" spans="1:29" x14ac:dyDescent="0.3">
      <c r="A1088" s="57">
        <v>2006464860</v>
      </c>
      <c r="B1088" s="12" t="s">
        <v>151</v>
      </c>
      <c r="C1088" s="58" t="s">
        <v>108</v>
      </c>
      <c r="D1088" s="58" t="s">
        <v>118</v>
      </c>
      <c r="E1088" s="58"/>
      <c r="F1088" s="58">
        <v>226648</v>
      </c>
      <c r="G1088" s="58">
        <f>+IF(F1088&gt;K1088+100000,F1088-K1088,0)</f>
        <v>226648</v>
      </c>
      <c r="H1088" s="58">
        <v>63235.000000000007</v>
      </c>
      <c r="I1088" s="58">
        <v>113324</v>
      </c>
      <c r="J1088" s="58">
        <v>0</v>
      </c>
      <c r="K1088" s="58">
        <v>0</v>
      </c>
      <c r="L1088" s="12" t="s">
        <v>88</v>
      </c>
      <c r="M1088" s="12" t="s">
        <v>89</v>
      </c>
      <c r="N1088" s="12" t="s">
        <v>0</v>
      </c>
      <c r="O1088" s="12">
        <v>4</v>
      </c>
      <c r="P1088" s="12">
        <v>210</v>
      </c>
      <c r="Q1088" s="12">
        <v>999</v>
      </c>
      <c r="R1088" s="12">
        <v>68001</v>
      </c>
      <c r="S1088" s="59">
        <v>0.64931506849315068</v>
      </c>
      <c r="T1088" s="59">
        <v>26.917808219178081</v>
      </c>
      <c r="U1088" s="12">
        <v>2</v>
      </c>
      <c r="V1088" s="12">
        <v>2</v>
      </c>
      <c r="W1088" s="12">
        <v>2</v>
      </c>
      <c r="X1088" s="12">
        <v>2</v>
      </c>
      <c r="Y1088" s="12">
        <v>4</v>
      </c>
      <c r="Z1088" s="58">
        <v>0</v>
      </c>
      <c r="AA1088" s="58">
        <v>0</v>
      </c>
      <c r="AB1088" s="58">
        <v>0</v>
      </c>
      <c r="AC1088" s="58" t="s">
        <v>91</v>
      </c>
    </row>
    <row r="1089" spans="1:29" x14ac:dyDescent="0.3">
      <c r="A1089" s="57">
        <v>2282646</v>
      </c>
      <c r="B1089" s="12" t="s">
        <v>152</v>
      </c>
      <c r="C1089" s="58" t="s">
        <v>108</v>
      </c>
      <c r="D1089" s="58" t="s">
        <v>118</v>
      </c>
      <c r="E1089" s="58"/>
      <c r="F1089" s="58">
        <v>230960</v>
      </c>
      <c r="G1089" s="58">
        <f>+IF(F1089&gt;K1089+100000,F1089-K1089,0)</f>
        <v>230960</v>
      </c>
      <c r="H1089" s="58">
        <v>114663</v>
      </c>
      <c r="I1089" s="58">
        <v>0</v>
      </c>
      <c r="J1089" s="58">
        <v>0</v>
      </c>
      <c r="K1089" s="58">
        <v>0</v>
      </c>
      <c r="L1089" s="12" t="s">
        <v>88</v>
      </c>
      <c r="M1089" s="12" t="s">
        <v>89</v>
      </c>
      <c r="N1089" s="12" t="s">
        <v>10</v>
      </c>
      <c r="O1089" s="12">
        <v>4</v>
      </c>
      <c r="P1089" s="12">
        <v>30</v>
      </c>
      <c r="Q1089" s="12">
        <v>999</v>
      </c>
      <c r="R1089" s="12">
        <v>68307</v>
      </c>
      <c r="S1089" s="59">
        <v>0.13424657534246576</v>
      </c>
      <c r="T1089" s="59">
        <v>41.695890410958903</v>
      </c>
      <c r="U1089" s="12">
        <v>1</v>
      </c>
      <c r="V1089" s="12">
        <v>2</v>
      </c>
      <c r="W1089" s="12">
        <v>2</v>
      </c>
      <c r="X1089" s="12">
        <v>3</v>
      </c>
      <c r="Y1089" s="12">
        <v>1</v>
      </c>
      <c r="Z1089" s="58">
        <v>0</v>
      </c>
      <c r="AA1089" s="58">
        <v>0</v>
      </c>
      <c r="AB1089" s="58">
        <v>0</v>
      </c>
      <c r="AC1089" s="58" t="s">
        <v>91</v>
      </c>
    </row>
    <row r="1090" spans="1:29" x14ac:dyDescent="0.3">
      <c r="A1090" s="57">
        <v>64408420</v>
      </c>
      <c r="B1090" s="12" t="s">
        <v>153</v>
      </c>
      <c r="C1090" s="58" t="s">
        <v>108</v>
      </c>
      <c r="D1090" s="58" t="s">
        <v>118</v>
      </c>
      <c r="E1090" s="58"/>
      <c r="F1090" s="58">
        <v>289661</v>
      </c>
      <c r="G1090" s="58">
        <f>+IF(F1090&gt;K1090+100000,F1090-K1090,0)</f>
        <v>289661</v>
      </c>
      <c r="H1090" s="58">
        <v>115007</v>
      </c>
      <c r="I1090" s="58">
        <v>0</v>
      </c>
      <c r="J1090" s="58">
        <v>0</v>
      </c>
      <c r="K1090" s="58">
        <v>0</v>
      </c>
      <c r="L1090" s="12" t="s">
        <v>88</v>
      </c>
      <c r="M1090" s="12" t="s">
        <v>89</v>
      </c>
      <c r="N1090" s="12" t="s">
        <v>10</v>
      </c>
      <c r="O1090" s="12">
        <v>4</v>
      </c>
      <c r="P1090" s="12">
        <v>0</v>
      </c>
      <c r="Q1090" s="12">
        <v>999</v>
      </c>
      <c r="R1090" s="12">
        <v>68276</v>
      </c>
      <c r="S1090" s="59">
        <v>16.084931506849315</v>
      </c>
      <c r="T1090" s="59">
        <v>59.147945205479452</v>
      </c>
      <c r="U1090" s="12">
        <v>2</v>
      </c>
      <c r="V1090" s="12">
        <v>1</v>
      </c>
      <c r="W1090" s="12">
        <v>2</v>
      </c>
      <c r="X1090" s="12">
        <v>2</v>
      </c>
      <c r="Y1090" s="12">
        <v>1</v>
      </c>
      <c r="Z1090" s="58">
        <v>0</v>
      </c>
      <c r="AA1090" s="58">
        <v>0</v>
      </c>
      <c r="AB1090" s="58">
        <v>0</v>
      </c>
      <c r="AC1090" s="58" t="s">
        <v>91</v>
      </c>
    </row>
    <row r="1091" spans="1:29" x14ac:dyDescent="0.3">
      <c r="A1091" s="57">
        <v>20484882</v>
      </c>
      <c r="B1091" s="12" t="s">
        <v>154</v>
      </c>
      <c r="C1091" s="58" t="s">
        <v>108</v>
      </c>
      <c r="D1091" s="58" t="s">
        <v>118</v>
      </c>
      <c r="E1091" s="58"/>
      <c r="F1091" s="58">
        <v>299836</v>
      </c>
      <c r="G1091" s="58">
        <f>+IF(F1091&gt;K1091+100000,F1091-K1091,0)</f>
        <v>299836</v>
      </c>
      <c r="H1091" s="58">
        <v>102264</v>
      </c>
      <c r="I1091" s="58">
        <v>299836</v>
      </c>
      <c r="J1091" s="58">
        <v>0</v>
      </c>
      <c r="K1091" s="58">
        <v>0</v>
      </c>
      <c r="L1091" s="12" t="s">
        <v>88</v>
      </c>
      <c r="M1091" s="12" t="s">
        <v>89</v>
      </c>
      <c r="N1091" s="12" t="s">
        <v>0</v>
      </c>
      <c r="O1091" s="12">
        <v>4</v>
      </c>
      <c r="P1091" s="12">
        <v>375</v>
      </c>
      <c r="Q1091" s="12">
        <v>999</v>
      </c>
      <c r="R1091" s="12">
        <v>19698</v>
      </c>
      <c r="S1091" s="59">
        <v>1.0712328767123287</v>
      </c>
      <c r="T1091" s="59">
        <v>56.345205479452055</v>
      </c>
      <c r="U1091" s="12">
        <v>1</v>
      </c>
      <c r="V1091" s="12">
        <v>1</v>
      </c>
      <c r="W1091" s="12">
        <v>3</v>
      </c>
      <c r="X1091" s="12">
        <v>2</v>
      </c>
      <c r="Y1091" s="12">
        <v>3</v>
      </c>
      <c r="Z1091" s="58">
        <v>0</v>
      </c>
      <c r="AA1091" s="58">
        <v>0</v>
      </c>
      <c r="AB1091" s="58">
        <v>0</v>
      </c>
      <c r="AC1091" s="58" t="s">
        <v>91</v>
      </c>
    </row>
    <row r="1092" spans="1:29" x14ac:dyDescent="0.3">
      <c r="A1092" s="57">
        <v>2224804828</v>
      </c>
      <c r="B1092" s="12" t="s">
        <v>155</v>
      </c>
      <c r="C1092" s="58" t="s">
        <v>108</v>
      </c>
      <c r="D1092" s="58" t="s">
        <v>118</v>
      </c>
      <c r="E1092" s="58"/>
      <c r="F1092" s="58">
        <v>340425</v>
      </c>
      <c r="G1092" s="58">
        <f>+IF(F1092&gt;K1092+100000,F1092-K1092,0)</f>
        <v>340425</v>
      </c>
      <c r="H1092" s="58">
        <v>129383</v>
      </c>
      <c r="I1092" s="58">
        <v>0</v>
      </c>
      <c r="J1092" s="58">
        <v>900000</v>
      </c>
      <c r="K1092" s="58">
        <v>0</v>
      </c>
      <c r="L1092" s="12" t="s">
        <v>87</v>
      </c>
      <c r="M1092" s="12" t="s">
        <v>89</v>
      </c>
      <c r="N1092" s="12" t="s">
        <v>0</v>
      </c>
      <c r="O1092" s="12">
        <v>4</v>
      </c>
      <c r="P1092" s="12">
        <v>270</v>
      </c>
      <c r="Q1092" s="12">
        <v>999</v>
      </c>
      <c r="R1092" s="12">
        <v>76275</v>
      </c>
      <c r="S1092" s="59">
        <v>0.8246575342465754</v>
      </c>
      <c r="T1092" s="59">
        <v>26.597260273972601</v>
      </c>
      <c r="U1092" s="12">
        <v>1</v>
      </c>
      <c r="V1092" s="12">
        <v>0</v>
      </c>
      <c r="W1092" s="12">
        <v>1</v>
      </c>
      <c r="X1092" s="12">
        <v>2</v>
      </c>
      <c r="Y1092" s="12">
        <v>1</v>
      </c>
      <c r="Z1092" s="58">
        <v>0</v>
      </c>
      <c r="AA1092" s="58">
        <v>0</v>
      </c>
      <c r="AB1092" s="58">
        <v>0</v>
      </c>
      <c r="AC1092" s="58" t="s">
        <v>91</v>
      </c>
    </row>
    <row r="1093" spans="1:29" x14ac:dyDescent="0.3">
      <c r="A1093" s="57">
        <v>2062848228</v>
      </c>
      <c r="B1093" s="12" t="s">
        <v>156</v>
      </c>
      <c r="C1093" s="58" t="s">
        <v>108</v>
      </c>
      <c r="D1093" s="58" t="s">
        <v>118</v>
      </c>
      <c r="E1093" s="58"/>
      <c r="F1093" s="58">
        <v>456165</v>
      </c>
      <c r="G1093" s="58">
        <f>+IF(F1093&gt;K1093+100000,F1093-K1093,0)</f>
        <v>456165</v>
      </c>
      <c r="H1093" s="58">
        <v>167100</v>
      </c>
      <c r="I1093" s="58">
        <v>0</v>
      </c>
      <c r="J1093" s="58">
        <v>2200000</v>
      </c>
      <c r="K1093" s="58">
        <v>0</v>
      </c>
      <c r="L1093" s="12" t="s">
        <v>87</v>
      </c>
      <c r="M1093" s="12" t="s">
        <v>89</v>
      </c>
      <c r="N1093" s="12" t="s">
        <v>10</v>
      </c>
      <c r="O1093" s="12">
        <v>4</v>
      </c>
      <c r="P1093" s="12">
        <v>0</v>
      </c>
      <c r="Q1093" s="12">
        <v>999</v>
      </c>
      <c r="R1093" s="12">
        <v>76001</v>
      </c>
      <c r="S1093" s="59">
        <v>1.9095890410958904</v>
      </c>
      <c r="T1093" s="59">
        <v>30.564383561643837</v>
      </c>
      <c r="U1093" s="12">
        <v>2</v>
      </c>
      <c r="V1093" s="12">
        <v>5</v>
      </c>
      <c r="W1093" s="12">
        <v>3</v>
      </c>
      <c r="X1093" s="12">
        <v>3</v>
      </c>
      <c r="Y1093" s="12">
        <v>1</v>
      </c>
      <c r="Z1093" s="58">
        <v>0</v>
      </c>
      <c r="AA1093" s="58">
        <v>0</v>
      </c>
      <c r="AB1093" s="58">
        <v>0</v>
      </c>
      <c r="AC1093" s="58" t="s">
        <v>91</v>
      </c>
    </row>
    <row r="1094" spans="1:29" x14ac:dyDescent="0.3">
      <c r="A1094" s="57">
        <v>2088402488</v>
      </c>
      <c r="B1094" s="12" t="s">
        <v>157</v>
      </c>
      <c r="C1094" s="58" t="s">
        <v>108</v>
      </c>
      <c r="D1094" s="58" t="s">
        <v>118</v>
      </c>
      <c r="E1094" s="58"/>
      <c r="F1094" s="58">
        <v>530608</v>
      </c>
      <c r="G1094" s="58">
        <f>+IF(F1094&gt;K1094+100000,F1094-K1094,0)</f>
        <v>530608</v>
      </c>
      <c r="H1094" s="58">
        <v>105376</v>
      </c>
      <c r="I1094" s="58">
        <v>0</v>
      </c>
      <c r="J1094" s="58">
        <v>0</v>
      </c>
      <c r="K1094" s="58">
        <v>0</v>
      </c>
      <c r="L1094" s="12" t="s">
        <v>88</v>
      </c>
      <c r="M1094" s="12" t="s">
        <v>89</v>
      </c>
      <c r="N1094" s="12" t="s">
        <v>10</v>
      </c>
      <c r="O1094" s="12">
        <v>4</v>
      </c>
      <c r="P1094" s="12">
        <v>30</v>
      </c>
      <c r="Q1094" s="12">
        <v>999</v>
      </c>
      <c r="R1094" s="12">
        <v>66001</v>
      </c>
      <c r="S1094" s="59">
        <v>0.13424657534246576</v>
      </c>
      <c r="T1094" s="59">
        <v>29.238356164383561</v>
      </c>
      <c r="U1094" s="12">
        <v>2</v>
      </c>
      <c r="V1094" s="12">
        <v>0</v>
      </c>
      <c r="W1094" s="12">
        <v>2</v>
      </c>
      <c r="X1094" s="12">
        <v>2</v>
      </c>
      <c r="Y1094" s="12">
        <v>1</v>
      </c>
      <c r="Z1094" s="58">
        <v>0</v>
      </c>
      <c r="AA1094" s="58">
        <v>0</v>
      </c>
      <c r="AB1094" s="58">
        <v>0</v>
      </c>
      <c r="AC1094" s="58" t="s">
        <v>91</v>
      </c>
    </row>
    <row r="1095" spans="1:29" x14ac:dyDescent="0.3">
      <c r="A1095" s="57">
        <v>2066008260</v>
      </c>
      <c r="B1095" s="12" t="s">
        <v>158</v>
      </c>
      <c r="C1095" s="58" t="s">
        <v>108</v>
      </c>
      <c r="D1095" s="58" t="s">
        <v>118</v>
      </c>
      <c r="E1095" s="58"/>
      <c r="F1095" s="58">
        <v>577489</v>
      </c>
      <c r="G1095" s="58">
        <f>+IF(F1095&gt;K1095+100000,F1095-K1095,0)</f>
        <v>577489</v>
      </c>
      <c r="H1095" s="58">
        <v>197911</v>
      </c>
      <c r="I1095" s="58">
        <v>0</v>
      </c>
      <c r="J1095" s="58">
        <v>0</v>
      </c>
      <c r="K1095" s="58">
        <v>0</v>
      </c>
      <c r="L1095" s="12" t="s">
        <v>88</v>
      </c>
      <c r="M1095" s="12" t="s">
        <v>90</v>
      </c>
      <c r="N1095" s="12" t="s">
        <v>10</v>
      </c>
      <c r="O1095" s="12">
        <v>4</v>
      </c>
      <c r="P1095" s="12">
        <v>0</v>
      </c>
      <c r="Q1095" s="12">
        <v>999</v>
      </c>
      <c r="R1095" s="12">
        <v>68001</v>
      </c>
      <c r="S1095" s="59">
        <v>1.0958904109589041E-2</v>
      </c>
      <c r="T1095" s="59">
        <v>24.147945205479452</v>
      </c>
      <c r="U1095" s="12">
        <v>1</v>
      </c>
      <c r="V1095" s="12">
        <v>2</v>
      </c>
      <c r="W1095" s="12">
        <v>4</v>
      </c>
      <c r="X1095" s="12">
        <v>2</v>
      </c>
      <c r="Y1095" s="12">
        <v>3</v>
      </c>
      <c r="Z1095" s="58">
        <v>0</v>
      </c>
      <c r="AA1095" s="58">
        <v>0</v>
      </c>
      <c r="AB1095" s="58">
        <v>0</v>
      </c>
      <c r="AC1095" s="58" t="s">
        <v>91</v>
      </c>
    </row>
    <row r="1096" spans="1:29" x14ac:dyDescent="0.3">
      <c r="A1096" s="57">
        <v>2224626280</v>
      </c>
      <c r="B1096" s="12" t="s">
        <v>159</v>
      </c>
      <c r="C1096" s="58" t="s">
        <v>108</v>
      </c>
      <c r="D1096" s="58" t="s">
        <v>118</v>
      </c>
      <c r="E1096" s="58"/>
      <c r="F1096" s="58">
        <v>843366</v>
      </c>
      <c r="G1096" s="58">
        <f>+IF(F1096&gt;K1096+100000,F1096-K1096,0)</f>
        <v>843366</v>
      </c>
      <c r="H1096" s="58">
        <v>110580</v>
      </c>
      <c r="I1096" s="58">
        <v>0</v>
      </c>
      <c r="J1096" s="58">
        <v>0</v>
      </c>
      <c r="K1096" s="58">
        <v>0</v>
      </c>
      <c r="L1096" s="12" t="s">
        <v>88</v>
      </c>
      <c r="M1096" s="12" t="s">
        <v>89</v>
      </c>
      <c r="N1096" s="12" t="s">
        <v>10</v>
      </c>
      <c r="O1096" s="12">
        <v>4</v>
      </c>
      <c r="P1096" s="12">
        <v>0</v>
      </c>
      <c r="Q1096" s="12">
        <v>999</v>
      </c>
      <c r="R1096" s="12">
        <v>76130</v>
      </c>
      <c r="S1096" s="59">
        <v>3.6849315068493151</v>
      </c>
      <c r="T1096" s="59">
        <v>34.013698630136986</v>
      </c>
      <c r="U1096" s="12">
        <v>2</v>
      </c>
      <c r="V1096" s="12">
        <v>0</v>
      </c>
      <c r="W1096" s="12">
        <v>2</v>
      </c>
      <c r="X1096" s="12">
        <v>2</v>
      </c>
      <c r="Y1096" s="12">
        <v>3</v>
      </c>
      <c r="Z1096" s="58">
        <v>0</v>
      </c>
      <c r="AA1096" s="58">
        <v>0</v>
      </c>
      <c r="AB1096" s="58">
        <v>0</v>
      </c>
      <c r="AC1096" s="58" t="s">
        <v>91</v>
      </c>
    </row>
    <row r="1097" spans="1:29" x14ac:dyDescent="0.3">
      <c r="A1097" s="57">
        <v>2224620400</v>
      </c>
      <c r="B1097" s="12" t="s">
        <v>160</v>
      </c>
      <c r="C1097" s="58" t="s">
        <v>108</v>
      </c>
      <c r="D1097" s="58" t="s">
        <v>118</v>
      </c>
      <c r="E1097" s="58"/>
      <c r="F1097" s="58">
        <v>1340188</v>
      </c>
      <c r="G1097" s="58">
        <f>+IF(F1097&gt;K1097+100000,F1097-K1097,0)</f>
        <v>1340188</v>
      </c>
      <c r="H1097" s="58">
        <v>289564</v>
      </c>
      <c r="I1097" s="58">
        <v>0</v>
      </c>
      <c r="J1097" s="58">
        <v>1670000</v>
      </c>
      <c r="K1097" s="58">
        <v>0</v>
      </c>
      <c r="L1097" s="12" t="s">
        <v>87</v>
      </c>
      <c r="M1097" s="12" t="s">
        <v>89</v>
      </c>
      <c r="N1097" s="12" t="s">
        <v>10</v>
      </c>
      <c r="O1097" s="12">
        <v>4</v>
      </c>
      <c r="P1097" s="12">
        <v>0</v>
      </c>
      <c r="Q1097" s="12">
        <v>999</v>
      </c>
      <c r="R1097" s="12">
        <v>76130</v>
      </c>
      <c r="S1097" s="59">
        <v>4.3068493150684928</v>
      </c>
      <c r="T1097" s="59">
        <v>32.287671232876711</v>
      </c>
      <c r="U1097" s="12">
        <v>2</v>
      </c>
      <c r="V1097" s="12">
        <v>0</v>
      </c>
      <c r="W1097" s="12">
        <v>1</v>
      </c>
      <c r="X1097" s="12">
        <v>2</v>
      </c>
      <c r="Y1097" s="12">
        <v>3</v>
      </c>
      <c r="Z1097" s="58">
        <v>0</v>
      </c>
      <c r="AA1097" s="58">
        <v>0</v>
      </c>
      <c r="AB1097" s="58">
        <v>0</v>
      </c>
      <c r="AC1097" s="58" t="s">
        <v>91</v>
      </c>
    </row>
    <row r="1098" spans="1:29" x14ac:dyDescent="0.3">
      <c r="A1098" s="57">
        <v>26044464</v>
      </c>
      <c r="B1098" s="12" t="s">
        <v>161</v>
      </c>
      <c r="C1098" s="58" t="s">
        <v>108</v>
      </c>
      <c r="D1098" s="58" t="s">
        <v>118</v>
      </c>
      <c r="E1098" s="58"/>
      <c r="F1098" s="58">
        <v>1450750</v>
      </c>
      <c r="G1098" s="58">
        <f>+IF(F1098&gt;K1098+100000,F1098-K1098,0)</f>
        <v>1450750</v>
      </c>
      <c r="H1098" s="58">
        <v>115346</v>
      </c>
      <c r="I1098" s="58">
        <v>0</v>
      </c>
      <c r="J1098" s="58">
        <v>2000000</v>
      </c>
      <c r="K1098" s="58">
        <v>0</v>
      </c>
      <c r="L1098" s="12" t="s">
        <v>87</v>
      </c>
      <c r="M1098" s="12" t="s">
        <v>89</v>
      </c>
      <c r="N1098" s="12" t="s">
        <v>10</v>
      </c>
      <c r="O1098" s="12">
        <v>4</v>
      </c>
      <c r="P1098" s="12">
        <v>0</v>
      </c>
      <c r="Q1098" s="12">
        <v>999</v>
      </c>
      <c r="R1098" s="12">
        <v>76130</v>
      </c>
      <c r="S1098" s="59">
        <v>4.5013698630136982</v>
      </c>
      <c r="T1098" s="59">
        <v>40.169863013698631</v>
      </c>
      <c r="U1098" s="12">
        <v>1</v>
      </c>
      <c r="V1098" s="12">
        <v>0</v>
      </c>
      <c r="W1098" s="12">
        <v>1</v>
      </c>
      <c r="X1098" s="12">
        <v>2</v>
      </c>
      <c r="Y1098" s="12">
        <v>2</v>
      </c>
      <c r="Z1098" s="58">
        <v>0</v>
      </c>
      <c r="AA1098" s="58">
        <v>0</v>
      </c>
      <c r="AB1098" s="58">
        <v>0</v>
      </c>
      <c r="AC1098" s="58" t="s">
        <v>91</v>
      </c>
    </row>
    <row r="1099" spans="1:29" x14ac:dyDescent="0.3">
      <c r="A1099" s="57">
        <v>42026824</v>
      </c>
      <c r="B1099" s="12" t="s">
        <v>162</v>
      </c>
      <c r="C1099" s="58" t="s">
        <v>108</v>
      </c>
      <c r="D1099" s="58" t="s">
        <v>118</v>
      </c>
      <c r="E1099" s="58"/>
      <c r="F1099" s="58">
        <v>1626628</v>
      </c>
      <c r="G1099" s="58">
        <f>+IF(F1099&gt;K1099+100000,F1099-K1099,0)</f>
        <v>1626628</v>
      </c>
      <c r="H1099" s="58">
        <v>159354</v>
      </c>
      <c r="I1099" s="58">
        <v>0</v>
      </c>
      <c r="J1099" s="58">
        <v>1318754</v>
      </c>
      <c r="K1099" s="58">
        <v>0</v>
      </c>
      <c r="L1099" s="12" t="s">
        <v>87</v>
      </c>
      <c r="M1099" s="12" t="s">
        <v>89</v>
      </c>
      <c r="N1099" s="12" t="s">
        <v>10</v>
      </c>
      <c r="O1099" s="12">
        <v>4</v>
      </c>
      <c r="P1099" s="12">
        <v>0</v>
      </c>
      <c r="Q1099" s="12">
        <v>999</v>
      </c>
      <c r="R1099" s="12">
        <v>66001</v>
      </c>
      <c r="S1099" s="59">
        <v>5.0821917808219181</v>
      </c>
      <c r="T1099" s="59">
        <v>43.021917808219179</v>
      </c>
      <c r="U1099" s="12">
        <v>2</v>
      </c>
      <c r="V1099" s="12">
        <v>0</v>
      </c>
      <c r="W1099" s="12">
        <v>2</v>
      </c>
      <c r="X1099" s="12">
        <v>2</v>
      </c>
      <c r="Y1099" s="12">
        <v>1</v>
      </c>
      <c r="Z1099" s="58">
        <v>0</v>
      </c>
      <c r="AA1099" s="58">
        <v>0</v>
      </c>
      <c r="AB1099" s="58">
        <v>0</v>
      </c>
      <c r="AC1099" s="58" t="s">
        <v>91</v>
      </c>
    </row>
    <row r="1100" spans="1:29" x14ac:dyDescent="0.3">
      <c r="A1100" s="57">
        <v>2006048086</v>
      </c>
      <c r="B1100" s="12" t="s">
        <v>163</v>
      </c>
      <c r="C1100" s="58" t="s">
        <v>108</v>
      </c>
      <c r="D1100" s="58" t="s">
        <v>118</v>
      </c>
      <c r="E1100" s="58"/>
      <c r="F1100" s="58">
        <v>1694335</v>
      </c>
      <c r="G1100" s="58">
        <f>+IF(F1100&gt;K1100+100000,F1100-K1100,0)</f>
        <v>1694335</v>
      </c>
      <c r="H1100" s="58">
        <v>148471</v>
      </c>
      <c r="I1100" s="58">
        <v>0</v>
      </c>
      <c r="J1100" s="58">
        <v>0</v>
      </c>
      <c r="K1100" s="58">
        <v>0</v>
      </c>
      <c r="L1100" s="12" t="s">
        <v>88</v>
      </c>
      <c r="M1100" s="12" t="s">
        <v>89</v>
      </c>
      <c r="N1100" s="12" t="s">
        <v>10</v>
      </c>
      <c r="O1100" s="12">
        <v>4</v>
      </c>
      <c r="P1100" s="12">
        <v>0</v>
      </c>
      <c r="Q1100" s="12">
        <v>999</v>
      </c>
      <c r="R1100" s="12">
        <v>68307</v>
      </c>
      <c r="S1100" s="59">
        <v>2.7424657534246575</v>
      </c>
      <c r="T1100" s="59">
        <v>24.621917808219177</v>
      </c>
      <c r="U1100" s="12">
        <v>2</v>
      </c>
      <c r="V1100" s="12">
        <v>2</v>
      </c>
      <c r="W1100" s="12">
        <v>1</v>
      </c>
      <c r="X1100" s="12">
        <v>2</v>
      </c>
      <c r="Y1100" s="12">
        <v>1</v>
      </c>
      <c r="Z1100" s="58">
        <v>0</v>
      </c>
      <c r="AA1100" s="58">
        <v>0</v>
      </c>
      <c r="AB1100" s="58">
        <v>0</v>
      </c>
      <c r="AC1100" s="58" t="s">
        <v>91</v>
      </c>
    </row>
    <row r="1101" spans="1:29" x14ac:dyDescent="0.3">
      <c r="A1101" s="57">
        <v>2224624266</v>
      </c>
      <c r="B1101" s="12" t="s">
        <v>165</v>
      </c>
      <c r="C1101" s="58" t="s">
        <v>108</v>
      </c>
      <c r="D1101" s="58" t="s">
        <v>118</v>
      </c>
      <c r="E1101" s="58"/>
      <c r="F1101" s="58">
        <v>2380905</v>
      </c>
      <c r="G1101" s="58">
        <f>+IF(F1101&gt;K1101+100000,F1101-K1101,0)</f>
        <v>2380905</v>
      </c>
      <c r="H1101" s="58">
        <v>197046</v>
      </c>
      <c r="I1101" s="58">
        <v>0</v>
      </c>
      <c r="J1101" s="58">
        <v>3600000</v>
      </c>
      <c r="K1101" s="58">
        <v>0</v>
      </c>
      <c r="L1101" s="12" t="s">
        <v>87</v>
      </c>
      <c r="M1101" s="12" t="s">
        <v>89</v>
      </c>
      <c r="N1101" s="12" t="s">
        <v>10</v>
      </c>
      <c r="O1101" s="12">
        <v>4</v>
      </c>
      <c r="P1101" s="12">
        <v>0</v>
      </c>
      <c r="Q1101" s="12">
        <v>999</v>
      </c>
      <c r="R1101" s="12">
        <v>76130</v>
      </c>
      <c r="S1101" s="12">
        <v>4.580821917808219</v>
      </c>
      <c r="T1101" s="12">
        <v>30.413698630136988</v>
      </c>
      <c r="U1101" s="12">
        <v>1</v>
      </c>
      <c r="V1101" s="12">
        <v>0</v>
      </c>
      <c r="W1101" s="12">
        <v>0</v>
      </c>
      <c r="X1101" s="12">
        <v>1</v>
      </c>
      <c r="Y1101" s="12">
        <v>2</v>
      </c>
      <c r="Z1101" s="58">
        <v>0</v>
      </c>
      <c r="AA1101" s="58">
        <v>0</v>
      </c>
      <c r="AB1101" s="58">
        <v>0</v>
      </c>
      <c r="AC1101" s="58" t="s">
        <v>91</v>
      </c>
    </row>
    <row r="1102" spans="1:29" x14ac:dyDescent="0.3">
      <c r="A1102" s="57">
        <v>2240642644</v>
      </c>
      <c r="B1102" s="12" t="s">
        <v>166</v>
      </c>
      <c r="C1102" s="58" t="s">
        <v>106</v>
      </c>
      <c r="D1102" s="58" t="s">
        <v>118</v>
      </c>
      <c r="E1102" s="58"/>
      <c r="F1102" s="58">
        <v>2405262</v>
      </c>
      <c r="G1102" s="58">
        <f>+IF(F1102&gt;K1102+100000,F1102-K1102,0)</f>
        <v>2405262</v>
      </c>
      <c r="H1102" s="58">
        <v>102328</v>
      </c>
      <c r="I1102" s="58">
        <v>0</v>
      </c>
      <c r="J1102" s="58">
        <v>15000000</v>
      </c>
      <c r="K1102" s="58">
        <v>0</v>
      </c>
      <c r="L1102" s="12" t="s">
        <v>86</v>
      </c>
      <c r="M1102" s="12" t="s">
        <v>90</v>
      </c>
      <c r="N1102" s="12" t="s">
        <v>10</v>
      </c>
      <c r="O1102" s="12">
        <v>4</v>
      </c>
      <c r="P1102" s="12">
        <v>0</v>
      </c>
      <c r="Q1102" s="12">
        <v>999</v>
      </c>
      <c r="R1102" s="12">
        <v>76001</v>
      </c>
      <c r="S1102" s="59">
        <v>0.83835616438356164</v>
      </c>
      <c r="T1102" s="59">
        <v>34.786301369863011</v>
      </c>
      <c r="U1102" s="12">
        <v>2</v>
      </c>
      <c r="V1102" s="12">
        <v>4</v>
      </c>
      <c r="W1102" s="12">
        <v>3</v>
      </c>
      <c r="X1102" s="12">
        <v>3</v>
      </c>
      <c r="Y1102" s="12">
        <v>2</v>
      </c>
      <c r="Z1102" s="58">
        <v>0</v>
      </c>
      <c r="AA1102" s="58">
        <v>0</v>
      </c>
      <c r="AB1102" s="58">
        <v>0</v>
      </c>
      <c r="AC1102" s="58" t="s">
        <v>91</v>
      </c>
    </row>
    <row r="1103" spans="1:29" x14ac:dyDescent="0.3">
      <c r="A1103" s="57">
        <v>2028224060</v>
      </c>
      <c r="B1103" s="12" t="s">
        <v>167</v>
      </c>
      <c r="C1103" s="58" t="s">
        <v>108</v>
      </c>
      <c r="D1103" s="58" t="s">
        <v>118</v>
      </c>
      <c r="E1103" s="58"/>
      <c r="F1103" s="58">
        <v>2933063</v>
      </c>
      <c r="G1103" s="58">
        <f>+IF(F1103&gt;K1103+100000,F1103-K1103,0)</f>
        <v>2933063</v>
      </c>
      <c r="H1103" s="58">
        <v>258345</v>
      </c>
      <c r="I1103" s="58">
        <v>0</v>
      </c>
      <c r="J1103" s="58">
        <v>2410306</v>
      </c>
      <c r="K1103" s="58">
        <v>0</v>
      </c>
      <c r="L1103" s="12" t="s">
        <v>87</v>
      </c>
      <c r="M1103" s="12" t="s">
        <v>89</v>
      </c>
      <c r="N1103" s="12" t="s">
        <v>10</v>
      </c>
      <c r="O1103" s="12">
        <v>4</v>
      </c>
      <c r="P1103" s="12">
        <v>0</v>
      </c>
      <c r="Q1103" s="12">
        <v>999</v>
      </c>
      <c r="R1103" s="12">
        <v>5001</v>
      </c>
      <c r="S1103" s="59">
        <v>1.4904109589041097</v>
      </c>
      <c r="T1103" s="59">
        <v>28.117808219178084</v>
      </c>
      <c r="U1103" s="12">
        <v>2</v>
      </c>
      <c r="V1103" s="12">
        <v>2</v>
      </c>
      <c r="W1103" s="12">
        <v>2</v>
      </c>
      <c r="X1103" s="12">
        <v>2</v>
      </c>
      <c r="Y1103" s="12">
        <v>1</v>
      </c>
      <c r="Z1103" s="58">
        <v>0</v>
      </c>
      <c r="AA1103" s="58">
        <v>0</v>
      </c>
      <c r="AB1103" s="58">
        <v>0</v>
      </c>
      <c r="AC1103" s="58" t="s">
        <v>91</v>
      </c>
    </row>
    <row r="1104" spans="1:29" x14ac:dyDescent="0.3">
      <c r="A1104" s="57">
        <v>2004228026</v>
      </c>
      <c r="B1104" s="12" t="s">
        <v>168</v>
      </c>
      <c r="C1104" s="58" t="s">
        <v>106</v>
      </c>
      <c r="D1104" s="58" t="s">
        <v>118</v>
      </c>
      <c r="E1104" s="58"/>
      <c r="F1104" s="58">
        <v>3091807</v>
      </c>
      <c r="G1104" s="58">
        <f>+IF(F1104&gt;K1104+100000,F1104-K1104,0)</f>
        <v>3091807</v>
      </c>
      <c r="H1104" s="58">
        <v>184337</v>
      </c>
      <c r="I1104" s="58">
        <v>0</v>
      </c>
      <c r="J1104" s="58">
        <v>1929964</v>
      </c>
      <c r="K1104" s="58">
        <v>0</v>
      </c>
      <c r="L1104" s="12" t="s">
        <v>87</v>
      </c>
      <c r="M1104" s="12" t="s">
        <v>89</v>
      </c>
      <c r="N1104" s="12" t="s">
        <v>10</v>
      </c>
      <c r="O1104" s="12">
        <v>4</v>
      </c>
      <c r="P1104" s="12">
        <v>30</v>
      </c>
      <c r="Q1104" s="12">
        <v>999</v>
      </c>
      <c r="R1104" s="12">
        <v>66170</v>
      </c>
      <c r="S1104" s="59">
        <v>0.15342465753424658</v>
      </c>
      <c r="T1104" s="59">
        <v>23.797260273972604</v>
      </c>
      <c r="U1104" s="12">
        <v>2</v>
      </c>
      <c r="V1104" s="12">
        <v>2</v>
      </c>
      <c r="W1104" s="12">
        <v>1</v>
      </c>
      <c r="X1104" s="12">
        <v>2</v>
      </c>
      <c r="Y1104" s="12">
        <v>1</v>
      </c>
      <c r="Z1104" s="58">
        <v>0</v>
      </c>
      <c r="AA1104" s="58">
        <v>0</v>
      </c>
      <c r="AB1104" s="58">
        <v>0</v>
      </c>
      <c r="AC1104" s="58" t="s">
        <v>91</v>
      </c>
    </row>
    <row r="1105" spans="1:29" x14ac:dyDescent="0.3">
      <c r="A1105" s="57">
        <v>2006464604</v>
      </c>
      <c r="B1105" s="12" t="s">
        <v>169</v>
      </c>
      <c r="C1105" s="58" t="s">
        <v>108</v>
      </c>
      <c r="D1105" s="58" t="s">
        <v>118</v>
      </c>
      <c r="E1105" s="58"/>
      <c r="F1105" s="58">
        <v>3940353</v>
      </c>
      <c r="G1105" s="58">
        <f>+IF(F1105&gt;K1105+100000,F1105-K1105,0)</f>
        <v>3940353</v>
      </c>
      <c r="H1105" s="58">
        <v>268507</v>
      </c>
      <c r="I1105" s="58">
        <v>0</v>
      </c>
      <c r="J1105" s="58">
        <v>0</v>
      </c>
      <c r="K1105" s="58">
        <v>0</v>
      </c>
      <c r="L1105" s="12" t="s">
        <v>88</v>
      </c>
      <c r="M1105" s="12" t="s">
        <v>89</v>
      </c>
      <c r="N1105" s="12" t="s">
        <v>10</v>
      </c>
      <c r="O1105" s="12">
        <v>4</v>
      </c>
      <c r="P1105" s="12">
        <v>0</v>
      </c>
      <c r="Q1105" s="12">
        <v>999</v>
      </c>
      <c r="R1105" s="12">
        <v>68307</v>
      </c>
      <c r="S1105" s="59">
        <v>2.1972602739726028</v>
      </c>
      <c r="T1105" s="59">
        <v>31.934246575342467</v>
      </c>
      <c r="U1105" s="12">
        <v>1</v>
      </c>
      <c r="V1105" s="12">
        <v>2</v>
      </c>
      <c r="W1105" s="12">
        <v>1</v>
      </c>
      <c r="X1105" s="12">
        <v>2</v>
      </c>
      <c r="Y1105" s="12">
        <v>1</v>
      </c>
      <c r="Z1105" s="58">
        <v>0</v>
      </c>
      <c r="AA1105" s="58">
        <v>0</v>
      </c>
      <c r="AB1105" s="58">
        <v>0</v>
      </c>
      <c r="AC1105" s="58" t="s">
        <v>91</v>
      </c>
    </row>
    <row r="1106" spans="1:29" x14ac:dyDescent="0.3">
      <c r="A1106" s="57">
        <v>2202206062</v>
      </c>
      <c r="B1106" s="12" t="s">
        <v>171</v>
      </c>
      <c r="C1106" s="58" t="s">
        <v>108</v>
      </c>
      <c r="D1106" s="58" t="s">
        <v>118</v>
      </c>
      <c r="E1106" s="58"/>
      <c r="F1106" s="58">
        <v>5290828</v>
      </c>
      <c r="G1106" s="58">
        <f>+IF(F1106&gt;K1106+100000,F1106-K1106,0)</f>
        <v>5290828</v>
      </c>
      <c r="H1106" s="58">
        <v>209866</v>
      </c>
      <c r="I1106" s="58">
        <v>0</v>
      </c>
      <c r="J1106" s="58">
        <v>2200000</v>
      </c>
      <c r="K1106" s="58">
        <v>0</v>
      </c>
      <c r="L1106" s="12" t="s">
        <v>87</v>
      </c>
      <c r="M1106" s="12" t="s">
        <v>89</v>
      </c>
      <c r="N1106" s="12" t="s">
        <v>10</v>
      </c>
      <c r="O1106" s="12">
        <v>4</v>
      </c>
      <c r="P1106" s="12">
        <v>0</v>
      </c>
      <c r="Q1106" s="12">
        <v>999</v>
      </c>
      <c r="R1106" s="12">
        <v>68001</v>
      </c>
      <c r="S1106" s="59">
        <v>4.9890410958904106</v>
      </c>
      <c r="T1106" s="59">
        <v>29.635616438356163</v>
      </c>
      <c r="U1106" s="12">
        <v>2</v>
      </c>
      <c r="V1106" s="12">
        <v>1</v>
      </c>
      <c r="W1106" s="12">
        <v>2</v>
      </c>
      <c r="X1106" s="12">
        <v>2</v>
      </c>
      <c r="Y1106" s="12">
        <v>3</v>
      </c>
      <c r="Z1106" s="58">
        <v>0</v>
      </c>
      <c r="AA1106" s="58">
        <v>0</v>
      </c>
      <c r="AB1106" s="58">
        <v>0</v>
      </c>
      <c r="AC1106" s="58" t="s">
        <v>91</v>
      </c>
    </row>
    <row r="1107" spans="1:29" x14ac:dyDescent="0.3">
      <c r="A1107" s="57">
        <v>42684022</v>
      </c>
      <c r="B1107" s="12" t="s">
        <v>172</v>
      </c>
      <c r="C1107" s="58" t="s">
        <v>106</v>
      </c>
      <c r="D1107" s="58" t="s">
        <v>118</v>
      </c>
      <c r="E1107" s="58"/>
      <c r="F1107" s="58">
        <v>8344132</v>
      </c>
      <c r="G1107" s="58">
        <f>+IF(F1107&gt;K1107+100000,F1107-K1107,0)</f>
        <v>8344132</v>
      </c>
      <c r="H1107" s="58">
        <v>245888.99999999997</v>
      </c>
      <c r="I1107" s="58">
        <v>0</v>
      </c>
      <c r="J1107" s="58">
        <v>0</v>
      </c>
      <c r="K1107" s="58">
        <v>0</v>
      </c>
      <c r="L1107" s="12" t="s">
        <v>88</v>
      </c>
      <c r="M1107" s="12" t="s">
        <v>90</v>
      </c>
      <c r="N1107" s="12" t="s">
        <v>10</v>
      </c>
      <c r="O1107" s="12">
        <v>4</v>
      </c>
      <c r="P1107" s="12">
        <v>0</v>
      </c>
      <c r="Q1107" s="12">
        <v>999</v>
      </c>
      <c r="R1107" s="12">
        <v>76001</v>
      </c>
      <c r="S1107" s="59">
        <v>1.2273972602739727</v>
      </c>
      <c r="T1107" s="59">
        <v>40.832876712328769</v>
      </c>
      <c r="U1107" s="12">
        <v>2</v>
      </c>
      <c r="V1107" s="12">
        <v>2</v>
      </c>
      <c r="W1107" s="12">
        <v>1</v>
      </c>
      <c r="X1107" s="12">
        <v>2</v>
      </c>
      <c r="Y1107" s="12">
        <v>3</v>
      </c>
      <c r="Z1107" s="58">
        <v>0</v>
      </c>
      <c r="AA1107" s="58">
        <v>0</v>
      </c>
      <c r="AB1107" s="58">
        <v>0</v>
      </c>
      <c r="AC1107" s="58" t="s">
        <v>91</v>
      </c>
    </row>
    <row r="1108" spans="1:29" x14ac:dyDescent="0.3">
      <c r="A1108" s="57">
        <v>28020404</v>
      </c>
      <c r="B1108" s="12" t="s">
        <v>173</v>
      </c>
      <c r="C1108" s="58" t="s">
        <v>109</v>
      </c>
      <c r="D1108" s="58" t="s">
        <v>118</v>
      </c>
      <c r="E1108" s="58"/>
      <c r="F1108" s="58">
        <v>4872</v>
      </c>
      <c r="G1108" s="58">
        <f>+IF(F1108&gt;K1108+100000,F1108-K1108,0)</f>
        <v>0</v>
      </c>
      <c r="H1108" s="58">
        <v>100961</v>
      </c>
      <c r="I1108" s="58">
        <v>0</v>
      </c>
      <c r="J1108" s="58">
        <v>0</v>
      </c>
      <c r="K1108" s="58">
        <v>0</v>
      </c>
      <c r="L1108" s="12" t="s">
        <v>88</v>
      </c>
      <c r="M1108" s="12" t="s">
        <v>89</v>
      </c>
      <c r="N1108" s="12" t="s">
        <v>10</v>
      </c>
      <c r="O1108" s="12">
        <v>4</v>
      </c>
      <c r="P1108" s="12">
        <v>0</v>
      </c>
      <c r="Q1108" s="12">
        <v>999</v>
      </c>
      <c r="R1108" s="12">
        <v>68081</v>
      </c>
      <c r="S1108" s="59">
        <v>5.7150684931506852</v>
      </c>
      <c r="T1108" s="59">
        <v>42.109589041095887</v>
      </c>
      <c r="U1108" s="12">
        <v>2</v>
      </c>
      <c r="V1108" s="12">
        <v>2</v>
      </c>
      <c r="W1108" s="12">
        <v>2</v>
      </c>
      <c r="X1108" s="12">
        <v>2</v>
      </c>
      <c r="Y1108" s="12">
        <v>1</v>
      </c>
      <c r="Z1108" s="58">
        <v>0</v>
      </c>
      <c r="AA1108" s="58">
        <v>0</v>
      </c>
      <c r="AB1108" s="58">
        <v>0</v>
      </c>
      <c r="AC1108" s="58" t="s">
        <v>91</v>
      </c>
    </row>
    <row r="1109" spans="1:29" x14ac:dyDescent="0.3">
      <c r="A1109" s="57">
        <v>2068824240</v>
      </c>
      <c r="B1109" s="12" t="s">
        <v>174</v>
      </c>
      <c r="C1109" s="58" t="s">
        <v>108</v>
      </c>
      <c r="D1109" s="58" t="s">
        <v>118</v>
      </c>
      <c r="E1109" s="58"/>
      <c r="F1109" s="58">
        <v>31968</v>
      </c>
      <c r="G1109" s="58">
        <f>+IF(F1109&gt;K1109+100000,F1109-K1109,0)</f>
        <v>0</v>
      </c>
      <c r="H1109" s="58">
        <v>127991.99999999999</v>
      </c>
      <c r="I1109" s="58">
        <v>0</v>
      </c>
      <c r="J1109" s="58">
        <v>1400000</v>
      </c>
      <c r="K1109" s="58">
        <v>0</v>
      </c>
      <c r="L1109" s="12" t="s">
        <v>87</v>
      </c>
      <c r="M1109" s="12" t="s">
        <v>89</v>
      </c>
      <c r="N1109" s="12" t="s">
        <v>10</v>
      </c>
      <c r="O1109" s="12">
        <v>4</v>
      </c>
      <c r="P1109" s="12">
        <v>30</v>
      </c>
      <c r="Q1109" s="12">
        <v>999</v>
      </c>
      <c r="R1109" s="12">
        <v>13052</v>
      </c>
      <c r="S1109" s="59">
        <v>0.13424657534246576</v>
      </c>
      <c r="T1109" s="59">
        <v>31.375342465753423</v>
      </c>
      <c r="U1109" s="12">
        <v>1</v>
      </c>
      <c r="V1109" s="12">
        <v>2</v>
      </c>
      <c r="W1109" s="12">
        <v>1</v>
      </c>
      <c r="X1109" s="12">
        <v>3</v>
      </c>
      <c r="Y1109" s="12">
        <v>3</v>
      </c>
      <c r="Z1109" s="58">
        <v>0</v>
      </c>
      <c r="AA1109" s="58">
        <v>0</v>
      </c>
      <c r="AB1109" s="58">
        <v>0</v>
      </c>
      <c r="AC1109" s="58" t="s">
        <v>91</v>
      </c>
    </row>
    <row r="1110" spans="1:29" x14ac:dyDescent="0.3">
      <c r="A1110" s="57">
        <v>2066688682</v>
      </c>
      <c r="B1110" s="12" t="s">
        <v>175</v>
      </c>
      <c r="C1110" s="58" t="s">
        <v>108</v>
      </c>
      <c r="D1110" s="58" t="s">
        <v>118</v>
      </c>
      <c r="E1110" s="58"/>
      <c r="F1110" s="58">
        <v>78526</v>
      </c>
      <c r="G1110" s="58">
        <f>+IF(F1110&gt;K1110+100000,F1110-K1110,0)</f>
        <v>0</v>
      </c>
      <c r="H1110" s="58">
        <v>276339</v>
      </c>
      <c r="I1110" s="58">
        <v>0</v>
      </c>
      <c r="J1110" s="58">
        <v>0</v>
      </c>
      <c r="K1110" s="58">
        <v>0</v>
      </c>
      <c r="L1110" s="12" t="s">
        <v>88</v>
      </c>
      <c r="M1110" s="12" t="s">
        <v>89</v>
      </c>
      <c r="N1110" s="12" t="s">
        <v>10</v>
      </c>
      <c r="O1110" s="12">
        <v>4</v>
      </c>
      <c r="P1110" s="12">
        <v>30</v>
      </c>
      <c r="Q1110" s="12">
        <v>999</v>
      </c>
      <c r="R1110" s="12">
        <v>20001</v>
      </c>
      <c r="S1110" s="59">
        <v>0.13424657534246576</v>
      </c>
      <c r="T1110" s="59">
        <v>34.243835616438353</v>
      </c>
      <c r="U1110" s="12">
        <v>2</v>
      </c>
      <c r="V1110" s="12">
        <v>2</v>
      </c>
      <c r="W1110" s="12">
        <v>2</v>
      </c>
      <c r="X1110" s="12">
        <v>2</v>
      </c>
      <c r="Y1110" s="12">
        <v>1</v>
      </c>
      <c r="Z1110" s="58">
        <v>0</v>
      </c>
      <c r="AA1110" s="58">
        <v>0</v>
      </c>
      <c r="AB1110" s="58">
        <v>0</v>
      </c>
      <c r="AC1110" s="58" t="s">
        <v>91</v>
      </c>
    </row>
    <row r="1111" spans="1:29" x14ac:dyDescent="0.3">
      <c r="A1111" s="57">
        <v>2622620</v>
      </c>
      <c r="B1111" s="12" t="s">
        <v>176</v>
      </c>
      <c r="C1111" s="58" t="s">
        <v>108</v>
      </c>
      <c r="D1111" s="58" t="s">
        <v>118</v>
      </c>
      <c r="E1111" s="58"/>
      <c r="F1111" s="58">
        <v>89922</v>
      </c>
      <c r="G1111" s="58">
        <f>+IF(F1111&gt;K1111+100000,F1111-K1111,0)</f>
        <v>0</v>
      </c>
      <c r="H1111" s="58">
        <v>143758</v>
      </c>
      <c r="I1111" s="58">
        <v>0</v>
      </c>
      <c r="J1111" s="58">
        <v>0</v>
      </c>
      <c r="K1111" s="58">
        <v>0</v>
      </c>
      <c r="L1111" s="12" t="s">
        <v>88</v>
      </c>
      <c r="M1111" s="12" t="s">
        <v>89</v>
      </c>
      <c r="N1111" s="12" t="s">
        <v>10</v>
      </c>
      <c r="O1111" s="12">
        <v>4</v>
      </c>
      <c r="P1111" s="12">
        <v>0</v>
      </c>
      <c r="Q1111" s="12">
        <v>999</v>
      </c>
      <c r="R1111" s="12">
        <v>68307</v>
      </c>
      <c r="S1111" s="59">
        <v>5.484931506849315</v>
      </c>
      <c r="T1111" s="59">
        <v>38.276712328767125</v>
      </c>
      <c r="U1111" s="12">
        <v>1</v>
      </c>
      <c r="V1111" s="12">
        <v>2</v>
      </c>
      <c r="W1111" s="12">
        <v>1</v>
      </c>
      <c r="X1111" s="12">
        <v>3</v>
      </c>
      <c r="Y1111" s="12">
        <v>2</v>
      </c>
      <c r="Z1111" s="58">
        <v>0</v>
      </c>
      <c r="AA1111" s="58">
        <v>0</v>
      </c>
      <c r="AB1111" s="58">
        <v>0</v>
      </c>
      <c r="AC1111" s="58" t="s">
        <v>91</v>
      </c>
    </row>
    <row r="1112" spans="1:29" x14ac:dyDescent="0.3">
      <c r="A1112" s="57">
        <v>2224086242</v>
      </c>
      <c r="B1112" s="12" t="s">
        <v>177</v>
      </c>
      <c r="C1112" s="58" t="s">
        <v>108</v>
      </c>
      <c r="D1112" s="58" t="s">
        <v>118</v>
      </c>
      <c r="E1112" s="58"/>
      <c r="F1112" s="58">
        <v>92447</v>
      </c>
      <c r="G1112" s="58">
        <f>+IF(F1112&gt;K1112+100000,F1112-K1112,0)</f>
        <v>0</v>
      </c>
      <c r="H1112" s="58">
        <v>88883</v>
      </c>
      <c r="I1112" s="58">
        <v>0</v>
      </c>
      <c r="J1112" s="58">
        <v>560000</v>
      </c>
      <c r="K1112" s="58">
        <v>0</v>
      </c>
      <c r="L1112" s="12" t="s">
        <v>87</v>
      </c>
      <c r="M1112" s="12" t="s">
        <v>89</v>
      </c>
      <c r="N1112" s="12" t="s">
        <v>17</v>
      </c>
      <c r="O1112" s="12">
        <v>4</v>
      </c>
      <c r="P1112" s="12">
        <v>60</v>
      </c>
      <c r="Q1112" s="12">
        <v>999</v>
      </c>
      <c r="R1112" s="12">
        <v>5631</v>
      </c>
      <c r="S1112" s="59">
        <v>0.23287671232876711</v>
      </c>
      <c r="T1112" s="59">
        <v>35.008219178082193</v>
      </c>
      <c r="U1112" s="12">
        <v>2</v>
      </c>
      <c r="V1112" s="12">
        <v>0</v>
      </c>
      <c r="W1112" s="12">
        <v>1</v>
      </c>
      <c r="X1112" s="12">
        <v>2</v>
      </c>
      <c r="Y1112" s="12">
        <v>1</v>
      </c>
      <c r="Z1112" s="58">
        <v>0</v>
      </c>
      <c r="AA1112" s="58">
        <v>0</v>
      </c>
      <c r="AB1112" s="58">
        <v>0</v>
      </c>
      <c r="AC1112" s="58" t="s">
        <v>91</v>
      </c>
    </row>
    <row r="1113" spans="1:29" x14ac:dyDescent="0.3">
      <c r="A1113" s="57">
        <v>66888462</v>
      </c>
      <c r="B1113" s="12" t="s">
        <v>178</v>
      </c>
      <c r="C1113" s="58" t="s">
        <v>108</v>
      </c>
      <c r="D1113" s="58" t="s">
        <v>118</v>
      </c>
      <c r="E1113" s="58"/>
      <c r="F1113" s="58">
        <v>990843</v>
      </c>
      <c r="G1113" s="58">
        <f>+IF(F1113&gt;K1113+100000,F1113-K1113,0)</f>
        <v>990813</v>
      </c>
      <c r="H1113" s="58">
        <v>197961</v>
      </c>
      <c r="I1113" s="58">
        <v>0</v>
      </c>
      <c r="J1113" s="58">
        <v>0</v>
      </c>
      <c r="K1113" s="58">
        <v>30</v>
      </c>
      <c r="L1113" s="12" t="s">
        <v>88</v>
      </c>
      <c r="M1113" s="12" t="s">
        <v>89</v>
      </c>
      <c r="N1113" s="12" t="s">
        <v>10</v>
      </c>
      <c r="O1113" s="12">
        <v>4</v>
      </c>
      <c r="P1113" s="12">
        <v>0</v>
      </c>
      <c r="Q1113" s="12">
        <v>0</v>
      </c>
      <c r="R1113" s="12">
        <v>76130</v>
      </c>
      <c r="S1113" s="59">
        <v>5.2136986301369861</v>
      </c>
      <c r="T1113" s="59">
        <v>47.854794520547948</v>
      </c>
      <c r="U1113" s="12">
        <v>1</v>
      </c>
      <c r="V1113" s="12">
        <v>0</v>
      </c>
      <c r="W1113" s="12">
        <v>1</v>
      </c>
      <c r="X1113" s="12">
        <v>2</v>
      </c>
      <c r="Y1113" s="12">
        <v>1</v>
      </c>
      <c r="Z1113" s="58">
        <v>0</v>
      </c>
      <c r="AA1113" s="58">
        <v>0</v>
      </c>
      <c r="AB1113" s="58">
        <v>0</v>
      </c>
      <c r="AC1113" s="58" t="s">
        <v>91</v>
      </c>
    </row>
    <row r="1114" spans="1:29" x14ac:dyDescent="0.3">
      <c r="A1114" s="57">
        <v>2006448282</v>
      </c>
      <c r="B1114" s="12" t="s">
        <v>179</v>
      </c>
      <c r="C1114" s="58" t="s">
        <v>109</v>
      </c>
      <c r="D1114" s="58" t="s">
        <v>112</v>
      </c>
      <c r="E1114" s="58">
        <v>301000</v>
      </c>
      <c r="F1114" s="58"/>
      <c r="G1114" s="58">
        <f>+IF(F1114&gt;K1114+100000,F1114-K1114,0)</f>
        <v>0</v>
      </c>
      <c r="H1114" s="58"/>
      <c r="I1114" s="58"/>
      <c r="J1114" s="58"/>
      <c r="K1114" s="58">
        <v>27256</v>
      </c>
      <c r="L1114" s="12" t="s">
        <v>91</v>
      </c>
      <c r="M1114" s="12" t="s">
        <v>91</v>
      </c>
      <c r="N1114" s="12" t="s">
        <v>91</v>
      </c>
      <c r="O1114" s="12">
        <v>4</v>
      </c>
      <c r="P1114" s="12">
        <v>0</v>
      </c>
      <c r="Q1114" s="12">
        <v>0</v>
      </c>
      <c r="R1114" s="12">
        <v>68255</v>
      </c>
      <c r="S1114" s="59">
        <v>9.5890410958904104E-2</v>
      </c>
      <c r="T1114" s="59">
        <v>21.736986301369864</v>
      </c>
      <c r="U1114" s="12">
        <v>1</v>
      </c>
      <c r="V1114" s="12">
        <v>2</v>
      </c>
      <c r="W1114" s="12">
        <v>2</v>
      </c>
      <c r="X1114" s="12">
        <v>2</v>
      </c>
      <c r="Y1114" s="12">
        <v>1</v>
      </c>
      <c r="Z1114" s="58">
        <v>0</v>
      </c>
      <c r="AA1114" s="58">
        <v>0</v>
      </c>
      <c r="AB1114" s="58">
        <v>0</v>
      </c>
      <c r="AC1114" s="58" t="s">
        <v>91</v>
      </c>
    </row>
    <row r="1115" spans="1:29" x14ac:dyDescent="0.3">
      <c r="A1115" s="57">
        <v>2002820806</v>
      </c>
      <c r="B1115" s="12" t="s">
        <v>180</v>
      </c>
      <c r="C1115" s="58" t="s">
        <v>109</v>
      </c>
      <c r="D1115" s="58" t="s">
        <v>112</v>
      </c>
      <c r="E1115" s="58">
        <v>120400</v>
      </c>
      <c r="F1115" s="58"/>
      <c r="G1115" s="58">
        <f>+IF(F1115&gt;K1115+100000,F1115-K1115,0)</f>
        <v>0</v>
      </c>
      <c r="H1115" s="58"/>
      <c r="I1115" s="58"/>
      <c r="J1115" s="58"/>
      <c r="K1115" s="58">
        <v>27256</v>
      </c>
      <c r="L1115" s="12" t="s">
        <v>91</v>
      </c>
      <c r="M1115" s="12" t="s">
        <v>91</v>
      </c>
      <c r="N1115" s="12" t="s">
        <v>91</v>
      </c>
      <c r="O1115" s="12">
        <v>4</v>
      </c>
      <c r="P1115" s="12">
        <v>0</v>
      </c>
      <c r="Q1115" s="12">
        <v>0</v>
      </c>
      <c r="R1115" s="12">
        <v>8638</v>
      </c>
      <c r="S1115" s="59">
        <v>9.8630136986301367E-2</v>
      </c>
      <c r="T1115" s="59">
        <v>24.753424657534246</v>
      </c>
      <c r="U1115" s="12">
        <v>1</v>
      </c>
      <c r="V1115" s="12">
        <v>2</v>
      </c>
      <c r="W1115" s="12">
        <v>1</v>
      </c>
      <c r="X1115" s="12">
        <v>2</v>
      </c>
      <c r="Y1115" s="12">
        <v>1</v>
      </c>
      <c r="Z1115" s="58">
        <v>0</v>
      </c>
      <c r="AA1115" s="58">
        <v>0</v>
      </c>
      <c r="AB1115" s="58">
        <v>0</v>
      </c>
      <c r="AC1115" s="58" t="s">
        <v>91</v>
      </c>
    </row>
    <row r="1116" spans="1:29" x14ac:dyDescent="0.3">
      <c r="A1116" s="57">
        <v>82266260</v>
      </c>
      <c r="B1116" s="12" t="s">
        <v>181</v>
      </c>
      <c r="C1116" s="58" t="s">
        <v>109</v>
      </c>
      <c r="D1116" s="58" t="s">
        <v>112</v>
      </c>
      <c r="E1116" s="58">
        <v>100333</v>
      </c>
      <c r="F1116" s="58"/>
      <c r="G1116" s="58">
        <f>+IF(F1116&gt;K1116+100000,F1116-K1116,0)</f>
        <v>0</v>
      </c>
      <c r="H1116" s="58"/>
      <c r="I1116" s="58"/>
      <c r="J1116" s="58"/>
      <c r="K1116" s="58">
        <v>27256</v>
      </c>
      <c r="L1116" s="12" t="s">
        <v>91</v>
      </c>
      <c r="M1116" s="12" t="s">
        <v>91</v>
      </c>
      <c r="N1116" s="12" t="s">
        <v>91</v>
      </c>
      <c r="O1116" s="12">
        <v>4</v>
      </c>
      <c r="P1116" s="12">
        <v>0</v>
      </c>
      <c r="Q1116" s="12">
        <v>0</v>
      </c>
      <c r="R1116" s="12">
        <v>8758</v>
      </c>
      <c r="S1116" s="59">
        <v>0.10684931506849316</v>
      </c>
      <c r="T1116" s="59">
        <v>40.317808219178083</v>
      </c>
      <c r="U1116" s="12">
        <v>1</v>
      </c>
      <c r="V1116" s="12">
        <v>2</v>
      </c>
      <c r="W1116" s="12">
        <v>2</v>
      </c>
      <c r="X1116" s="12">
        <v>2</v>
      </c>
      <c r="Y1116" s="12">
        <v>1</v>
      </c>
      <c r="Z1116" s="58">
        <v>0</v>
      </c>
      <c r="AA1116" s="58">
        <v>0</v>
      </c>
      <c r="AB1116" s="58">
        <v>0</v>
      </c>
      <c r="AC1116" s="58" t="s">
        <v>91</v>
      </c>
    </row>
    <row r="1117" spans="1:29" x14ac:dyDescent="0.3">
      <c r="A1117" s="57">
        <v>2224888006</v>
      </c>
      <c r="B1117" s="12" t="s">
        <v>182</v>
      </c>
      <c r="C1117" s="58" t="s">
        <v>109</v>
      </c>
      <c r="D1117" s="58" t="s">
        <v>112</v>
      </c>
      <c r="E1117" s="58">
        <v>100333</v>
      </c>
      <c r="F1117" s="58"/>
      <c r="G1117" s="58">
        <f>+IF(F1117&gt;K1117+100000,F1117-K1117,0)</f>
        <v>0</v>
      </c>
      <c r="H1117" s="58"/>
      <c r="I1117" s="58"/>
      <c r="J1117" s="58"/>
      <c r="K1117" s="58">
        <v>27256</v>
      </c>
      <c r="L1117" s="12" t="s">
        <v>91</v>
      </c>
      <c r="M1117" s="12" t="s">
        <v>91</v>
      </c>
      <c r="N1117" s="12" t="s">
        <v>91</v>
      </c>
      <c r="O1117" s="12">
        <v>4</v>
      </c>
      <c r="P1117" s="12">
        <v>0</v>
      </c>
      <c r="Q1117" s="12">
        <v>0</v>
      </c>
      <c r="R1117" s="12">
        <v>76130</v>
      </c>
      <c r="S1117" s="59">
        <v>9.5890410958904104E-2</v>
      </c>
      <c r="T1117" s="59">
        <v>34.827397260273976</v>
      </c>
      <c r="U1117" s="12">
        <v>1</v>
      </c>
      <c r="V1117" s="12">
        <v>2</v>
      </c>
      <c r="W1117" s="12">
        <v>1</v>
      </c>
      <c r="X1117" s="12">
        <v>2</v>
      </c>
      <c r="Y1117" s="12">
        <v>1</v>
      </c>
      <c r="Z1117" s="58">
        <v>0</v>
      </c>
      <c r="AA1117" s="58">
        <v>0</v>
      </c>
      <c r="AB1117" s="58">
        <v>0</v>
      </c>
      <c r="AC1117" s="58" t="s">
        <v>91</v>
      </c>
    </row>
    <row r="1118" spans="1:29" x14ac:dyDescent="0.3">
      <c r="A1118" s="57">
        <v>2046824840</v>
      </c>
      <c r="B1118" s="12" t="s">
        <v>183</v>
      </c>
      <c r="C1118" s="58" t="s">
        <v>109</v>
      </c>
      <c r="D1118" s="58" t="s">
        <v>112</v>
      </c>
      <c r="E1118" s="58">
        <v>73243</v>
      </c>
      <c r="F1118" s="58"/>
      <c r="G1118" s="58">
        <f>+IF(F1118&gt;K1118+100000,F1118-K1118,0)</f>
        <v>0</v>
      </c>
      <c r="H1118" s="58"/>
      <c r="I1118" s="58"/>
      <c r="J1118" s="58"/>
      <c r="K1118" s="58">
        <v>27256</v>
      </c>
      <c r="L1118" s="12" t="s">
        <v>91</v>
      </c>
      <c r="M1118" s="12" t="s">
        <v>91</v>
      </c>
      <c r="N1118" s="12" t="s">
        <v>91</v>
      </c>
      <c r="O1118" s="12">
        <v>4</v>
      </c>
      <c r="P1118" s="12">
        <v>0</v>
      </c>
      <c r="Q1118" s="12">
        <v>0</v>
      </c>
      <c r="R1118" s="12">
        <v>8758</v>
      </c>
      <c r="S1118" s="59">
        <v>0.10684931506849316</v>
      </c>
      <c r="T1118" s="59">
        <v>28.484931506849314</v>
      </c>
      <c r="U1118" s="12">
        <v>1</v>
      </c>
      <c r="V1118" s="12">
        <v>4</v>
      </c>
      <c r="W1118" s="12">
        <v>2</v>
      </c>
      <c r="X1118" s="12">
        <v>2</v>
      </c>
      <c r="Y1118" s="12">
        <v>1</v>
      </c>
      <c r="Z1118" s="58">
        <v>0</v>
      </c>
      <c r="AA1118" s="58">
        <v>0</v>
      </c>
      <c r="AB1118" s="58">
        <v>0</v>
      </c>
      <c r="AC1118" s="58" t="s">
        <v>91</v>
      </c>
    </row>
    <row r="1119" spans="1:29" x14ac:dyDescent="0.3">
      <c r="A1119" s="57">
        <v>2004880200</v>
      </c>
      <c r="B1119" s="12" t="s">
        <v>184</v>
      </c>
      <c r="C1119" s="58" t="s">
        <v>109</v>
      </c>
      <c r="D1119" s="58" t="s">
        <v>112</v>
      </c>
      <c r="E1119" s="58">
        <v>73243</v>
      </c>
      <c r="F1119" s="58"/>
      <c r="G1119" s="58">
        <f>+IF(F1119&gt;K1119+100000,F1119-K1119,0)</f>
        <v>0</v>
      </c>
      <c r="H1119" s="58"/>
      <c r="I1119" s="58"/>
      <c r="J1119" s="58"/>
      <c r="K1119" s="58">
        <v>27256</v>
      </c>
      <c r="L1119" s="12" t="s">
        <v>91</v>
      </c>
      <c r="M1119" s="12" t="s">
        <v>91</v>
      </c>
      <c r="N1119" s="12" t="s">
        <v>91</v>
      </c>
      <c r="O1119" s="12">
        <v>4</v>
      </c>
      <c r="P1119" s="12">
        <v>0</v>
      </c>
      <c r="Q1119" s="12">
        <v>0</v>
      </c>
      <c r="R1119" s="12">
        <v>68255</v>
      </c>
      <c r="S1119" s="59">
        <v>0.10684931506849316</v>
      </c>
      <c r="T1119" s="59">
        <v>28.235616438356164</v>
      </c>
      <c r="U1119" s="12">
        <v>1</v>
      </c>
      <c r="V1119" s="12">
        <v>2</v>
      </c>
      <c r="W1119" s="12">
        <v>2</v>
      </c>
      <c r="X1119" s="12">
        <v>2</v>
      </c>
      <c r="Y1119" s="12">
        <v>1</v>
      </c>
      <c r="Z1119" s="58">
        <v>0</v>
      </c>
      <c r="AA1119" s="58">
        <v>0</v>
      </c>
      <c r="AB1119" s="58">
        <v>0</v>
      </c>
      <c r="AC1119" s="58" t="s">
        <v>91</v>
      </c>
    </row>
    <row r="1120" spans="1:29" x14ac:dyDescent="0.3">
      <c r="A1120" s="57">
        <v>24844600</v>
      </c>
      <c r="B1120" s="12" t="s">
        <v>185</v>
      </c>
      <c r="C1120" s="58" t="s">
        <v>109</v>
      </c>
      <c r="D1120" s="58" t="s">
        <v>112</v>
      </c>
      <c r="E1120" s="58">
        <v>73243</v>
      </c>
      <c r="F1120" s="58"/>
      <c r="G1120" s="58">
        <f>+IF(F1120&gt;K1120+100000,F1120-K1120,0)</f>
        <v>0</v>
      </c>
      <c r="H1120" s="58"/>
      <c r="I1120" s="58"/>
      <c r="J1120" s="58"/>
      <c r="K1120" s="58">
        <v>27256</v>
      </c>
      <c r="L1120" s="12" t="s">
        <v>91</v>
      </c>
      <c r="M1120" s="12" t="s">
        <v>91</v>
      </c>
      <c r="N1120" s="12" t="s">
        <v>91</v>
      </c>
      <c r="O1120" s="12">
        <v>4</v>
      </c>
      <c r="P1120" s="12">
        <v>0</v>
      </c>
      <c r="Q1120" s="12">
        <v>0</v>
      </c>
      <c r="R1120" s="12">
        <v>68418</v>
      </c>
      <c r="S1120" s="59">
        <v>9.8630136986301367E-2</v>
      </c>
      <c r="T1120" s="59">
        <v>41.408219178082192</v>
      </c>
      <c r="U1120" s="12">
        <v>1</v>
      </c>
      <c r="V1120" s="12">
        <v>1</v>
      </c>
      <c r="W1120" s="12">
        <v>1</v>
      </c>
      <c r="X1120" s="12">
        <v>2</v>
      </c>
      <c r="Y1120" s="12">
        <v>1</v>
      </c>
      <c r="Z1120" s="58">
        <v>0</v>
      </c>
      <c r="AA1120" s="58">
        <v>0</v>
      </c>
      <c r="AB1120" s="58">
        <v>0</v>
      </c>
      <c r="AC1120" s="58" t="s">
        <v>91</v>
      </c>
    </row>
    <row r="1121" spans="1:29" x14ac:dyDescent="0.3">
      <c r="A1121" s="57">
        <v>2002228268</v>
      </c>
      <c r="B1121" s="12" t="s">
        <v>186</v>
      </c>
      <c r="C1121" s="58" t="s">
        <v>109</v>
      </c>
      <c r="D1121" s="58" t="s">
        <v>112</v>
      </c>
      <c r="E1121" s="58">
        <v>70233</v>
      </c>
      <c r="F1121" s="58"/>
      <c r="G1121" s="58">
        <f>+IF(F1121&gt;K1121+100000,F1121-K1121,0)</f>
        <v>0</v>
      </c>
      <c r="H1121" s="58"/>
      <c r="I1121" s="58"/>
      <c r="J1121" s="58"/>
      <c r="K1121" s="58">
        <v>27256</v>
      </c>
      <c r="L1121" s="12" t="s">
        <v>91</v>
      </c>
      <c r="M1121" s="12" t="s">
        <v>91</v>
      </c>
      <c r="N1121" s="12" t="s">
        <v>91</v>
      </c>
      <c r="O1121" s="12">
        <v>4</v>
      </c>
      <c r="P1121" s="12">
        <v>0</v>
      </c>
      <c r="Q1121" s="12">
        <v>0</v>
      </c>
      <c r="R1121" s="12">
        <v>8001</v>
      </c>
      <c r="S1121" s="59">
        <v>9.5890410958904104E-2</v>
      </c>
      <c r="T1121" s="59">
        <v>21.709589041095889</v>
      </c>
      <c r="U1121" s="12">
        <v>1</v>
      </c>
      <c r="V1121" s="12">
        <v>2</v>
      </c>
      <c r="W1121" s="12">
        <v>1</v>
      </c>
      <c r="X1121" s="12">
        <v>2</v>
      </c>
      <c r="Y1121" s="12">
        <v>1</v>
      </c>
      <c r="Z1121" s="58">
        <v>0</v>
      </c>
      <c r="AA1121" s="58">
        <v>0</v>
      </c>
      <c r="AB1121" s="58">
        <v>0</v>
      </c>
      <c r="AC1121" s="58" t="s">
        <v>91</v>
      </c>
    </row>
    <row r="1122" spans="1:29" x14ac:dyDescent="0.3">
      <c r="A1122" s="57">
        <v>2244086240</v>
      </c>
      <c r="B1122" s="12" t="s">
        <v>187</v>
      </c>
      <c r="C1122" s="58" t="s">
        <v>109</v>
      </c>
      <c r="D1122" s="58" t="s">
        <v>112</v>
      </c>
      <c r="E1122" s="58">
        <v>70233</v>
      </c>
      <c r="F1122" s="58"/>
      <c r="G1122" s="58">
        <f>+IF(F1122&gt;K1122+100000,F1122-K1122,0)</f>
        <v>0</v>
      </c>
      <c r="H1122" s="58"/>
      <c r="I1122" s="58"/>
      <c r="J1122" s="58"/>
      <c r="K1122" s="58">
        <v>27256</v>
      </c>
      <c r="L1122" s="12" t="s">
        <v>91</v>
      </c>
      <c r="M1122" s="12" t="s">
        <v>91</v>
      </c>
      <c r="N1122" s="12" t="s">
        <v>91</v>
      </c>
      <c r="O1122" s="12">
        <v>4</v>
      </c>
      <c r="P1122" s="12">
        <v>0</v>
      </c>
      <c r="Q1122" s="12">
        <v>0</v>
      </c>
      <c r="R1122" s="12">
        <v>76130</v>
      </c>
      <c r="S1122" s="59">
        <v>0.10684931506849316</v>
      </c>
      <c r="T1122" s="59">
        <v>26.323287671232876</v>
      </c>
      <c r="U1122" s="12">
        <v>1</v>
      </c>
      <c r="V1122" s="12">
        <v>2</v>
      </c>
      <c r="W1122" s="12">
        <v>1</v>
      </c>
      <c r="X1122" s="12">
        <v>2</v>
      </c>
      <c r="Y1122" s="12">
        <v>1</v>
      </c>
      <c r="Z1122" s="58">
        <v>0</v>
      </c>
      <c r="AA1122" s="58">
        <v>0</v>
      </c>
      <c r="AB1122" s="58">
        <v>0</v>
      </c>
      <c r="AC1122" s="58" t="s">
        <v>91</v>
      </c>
    </row>
    <row r="1123" spans="1:29" x14ac:dyDescent="0.3">
      <c r="A1123" s="57">
        <v>66248820</v>
      </c>
      <c r="B1123" s="12" t="s">
        <v>188</v>
      </c>
      <c r="C1123" s="58" t="s">
        <v>109</v>
      </c>
      <c r="D1123" s="58" t="s">
        <v>112</v>
      </c>
      <c r="E1123" s="58">
        <v>50167</v>
      </c>
      <c r="F1123" s="58"/>
      <c r="G1123" s="58">
        <f>+IF(F1123&gt;K1123+100000,F1123-K1123,0)</f>
        <v>0</v>
      </c>
      <c r="H1123" s="58"/>
      <c r="I1123" s="58"/>
      <c r="J1123" s="58"/>
      <c r="K1123" s="58">
        <v>27256</v>
      </c>
      <c r="L1123" s="12" t="s">
        <v>91</v>
      </c>
      <c r="M1123" s="12" t="s">
        <v>91</v>
      </c>
      <c r="N1123" s="12" t="s">
        <v>91</v>
      </c>
      <c r="O1123" s="12">
        <v>4</v>
      </c>
      <c r="P1123" s="12">
        <v>0</v>
      </c>
      <c r="Q1123" s="12">
        <v>0</v>
      </c>
      <c r="R1123" s="12">
        <v>8001</v>
      </c>
      <c r="S1123" s="59">
        <v>9.5890410958904104E-2</v>
      </c>
      <c r="T1123" s="59">
        <v>37.38356164383562</v>
      </c>
      <c r="U1123" s="12">
        <v>2</v>
      </c>
      <c r="V1123" s="12">
        <v>3</v>
      </c>
      <c r="W1123" s="12">
        <v>1</v>
      </c>
      <c r="X1123" s="12">
        <v>2</v>
      </c>
      <c r="Y1123" s="12">
        <v>1</v>
      </c>
      <c r="Z1123" s="58">
        <v>0</v>
      </c>
      <c r="AA1123" s="58">
        <v>0</v>
      </c>
      <c r="AB1123" s="58">
        <v>0</v>
      </c>
      <c r="AC1123" s="58" t="s">
        <v>91</v>
      </c>
    </row>
    <row r="1124" spans="1:29" x14ac:dyDescent="0.3">
      <c r="A1124" s="57">
        <v>2220624006</v>
      </c>
      <c r="B1124" s="12" t="s">
        <v>189</v>
      </c>
      <c r="C1124" s="58" t="s">
        <v>109</v>
      </c>
      <c r="D1124" s="58" t="s">
        <v>112</v>
      </c>
      <c r="E1124" s="58">
        <v>50167</v>
      </c>
      <c r="F1124" s="58"/>
      <c r="G1124" s="58">
        <f>+IF(F1124&gt;K1124+100000,F1124-K1124,0)</f>
        <v>0</v>
      </c>
      <c r="H1124" s="58"/>
      <c r="I1124" s="58"/>
      <c r="J1124" s="58"/>
      <c r="K1124" s="58">
        <v>27256</v>
      </c>
      <c r="L1124" s="12" t="s">
        <v>91</v>
      </c>
      <c r="M1124" s="12" t="s">
        <v>91</v>
      </c>
      <c r="N1124" s="12" t="s">
        <v>91</v>
      </c>
      <c r="O1124" s="12">
        <v>4</v>
      </c>
      <c r="P1124" s="12">
        <v>0</v>
      </c>
      <c r="Q1124" s="12">
        <v>0</v>
      </c>
      <c r="R1124" s="12">
        <v>8001</v>
      </c>
      <c r="S1124" s="59">
        <v>9.5890410958904104E-2</v>
      </c>
      <c r="T1124" s="59">
        <v>36.246575342465754</v>
      </c>
      <c r="U1124" s="12">
        <v>1</v>
      </c>
      <c r="V1124" s="12">
        <v>2</v>
      </c>
      <c r="W1124" s="12">
        <v>2</v>
      </c>
      <c r="X1124" s="12">
        <v>2</v>
      </c>
      <c r="Y1124" s="12">
        <v>1</v>
      </c>
      <c r="Z1124" s="58">
        <v>0</v>
      </c>
      <c r="AA1124" s="58">
        <v>0</v>
      </c>
      <c r="AB1124" s="58">
        <v>0</v>
      </c>
      <c r="AC1124" s="58" t="s">
        <v>91</v>
      </c>
    </row>
    <row r="1125" spans="1:29" x14ac:dyDescent="0.3">
      <c r="A1125" s="57">
        <v>2220682226</v>
      </c>
      <c r="B1125" s="12" t="s">
        <v>190</v>
      </c>
      <c r="C1125" s="58" t="s">
        <v>109</v>
      </c>
      <c r="D1125" s="58" t="s">
        <v>112</v>
      </c>
      <c r="E1125" s="58">
        <v>50167</v>
      </c>
      <c r="F1125" s="58"/>
      <c r="G1125" s="58">
        <f>+IF(F1125&gt;K1125+100000,F1125-K1125,0)</f>
        <v>0</v>
      </c>
      <c r="H1125" s="58"/>
      <c r="I1125" s="58"/>
      <c r="J1125" s="58"/>
      <c r="K1125" s="58">
        <v>27256</v>
      </c>
      <c r="L1125" s="12" t="s">
        <v>91</v>
      </c>
      <c r="M1125" s="12" t="s">
        <v>91</v>
      </c>
      <c r="N1125" s="12" t="s">
        <v>91</v>
      </c>
      <c r="O1125" s="12">
        <v>4</v>
      </c>
      <c r="P1125" s="12">
        <v>0</v>
      </c>
      <c r="Q1125" s="12">
        <v>0</v>
      </c>
      <c r="R1125" s="12">
        <v>8001</v>
      </c>
      <c r="S1125" s="59">
        <v>9.5890410958904104E-2</v>
      </c>
      <c r="T1125" s="59">
        <v>34.109589041095887</v>
      </c>
      <c r="U1125" s="12">
        <v>1</v>
      </c>
      <c r="V1125" s="12">
        <v>2</v>
      </c>
      <c r="W1125" s="12">
        <v>1</v>
      </c>
      <c r="X1125" s="12">
        <v>2</v>
      </c>
      <c r="Y1125" s="12">
        <v>1</v>
      </c>
      <c r="Z1125" s="58">
        <v>0</v>
      </c>
      <c r="AA1125" s="58">
        <v>0</v>
      </c>
      <c r="AB1125" s="58">
        <v>0</v>
      </c>
      <c r="AC1125" s="58" t="s">
        <v>91</v>
      </c>
    </row>
    <row r="1126" spans="1:29" x14ac:dyDescent="0.3">
      <c r="A1126" s="57">
        <v>82260824</v>
      </c>
      <c r="B1126" s="12" t="s">
        <v>191</v>
      </c>
      <c r="C1126" s="58" t="s">
        <v>109</v>
      </c>
      <c r="D1126" s="58" t="s">
        <v>112</v>
      </c>
      <c r="E1126" s="58">
        <v>50167</v>
      </c>
      <c r="F1126" s="58"/>
      <c r="G1126" s="58">
        <f>+IF(F1126&gt;K1126+100000,F1126-K1126,0)</f>
        <v>0</v>
      </c>
      <c r="H1126" s="58"/>
      <c r="I1126" s="58"/>
      <c r="J1126" s="58"/>
      <c r="K1126" s="58">
        <v>27256</v>
      </c>
      <c r="L1126" s="12" t="s">
        <v>91</v>
      </c>
      <c r="M1126" s="12" t="s">
        <v>91</v>
      </c>
      <c r="N1126" s="12" t="s">
        <v>91</v>
      </c>
      <c r="O1126" s="12">
        <v>4</v>
      </c>
      <c r="P1126" s="12">
        <v>0</v>
      </c>
      <c r="Q1126" s="12">
        <v>0</v>
      </c>
      <c r="R1126" s="12">
        <v>8001</v>
      </c>
      <c r="S1126" s="59">
        <v>9.8630136986301367E-2</v>
      </c>
      <c r="T1126" s="59">
        <v>39.156164383561645</v>
      </c>
      <c r="U1126" s="12">
        <v>1</v>
      </c>
      <c r="V1126" s="12">
        <v>5</v>
      </c>
      <c r="W1126" s="12">
        <v>2</v>
      </c>
      <c r="X1126" s="12">
        <v>2</v>
      </c>
      <c r="Y1126" s="12">
        <v>1</v>
      </c>
      <c r="Z1126" s="58">
        <v>0</v>
      </c>
      <c r="AA1126" s="58">
        <v>0</v>
      </c>
      <c r="AB1126" s="58">
        <v>0</v>
      </c>
      <c r="AC1126" s="58" t="s">
        <v>91</v>
      </c>
    </row>
    <row r="1127" spans="1:29" x14ac:dyDescent="0.3">
      <c r="A1127" s="57">
        <v>2082822608</v>
      </c>
      <c r="B1127" s="12" t="s">
        <v>192</v>
      </c>
      <c r="C1127" s="58" t="s">
        <v>109</v>
      </c>
      <c r="D1127" s="58" t="s">
        <v>112</v>
      </c>
      <c r="E1127" s="58">
        <v>50167</v>
      </c>
      <c r="F1127" s="58"/>
      <c r="G1127" s="58">
        <f>+IF(F1127&gt;K1127+100000,F1127-K1127,0)</f>
        <v>0</v>
      </c>
      <c r="H1127" s="58"/>
      <c r="I1127" s="58"/>
      <c r="J1127" s="58"/>
      <c r="K1127" s="58">
        <v>27256</v>
      </c>
      <c r="L1127" s="12" t="s">
        <v>91</v>
      </c>
      <c r="M1127" s="12" t="s">
        <v>91</v>
      </c>
      <c r="N1127" s="12" t="s">
        <v>91</v>
      </c>
      <c r="O1127" s="12">
        <v>4</v>
      </c>
      <c r="P1127" s="12">
        <v>0</v>
      </c>
      <c r="Q1127" s="12">
        <v>0</v>
      </c>
      <c r="R1127" s="12">
        <v>8296</v>
      </c>
      <c r="S1127" s="59">
        <v>9.8630136986301367E-2</v>
      </c>
      <c r="T1127" s="59">
        <v>26.482191780821918</v>
      </c>
      <c r="U1127" s="12">
        <v>1</v>
      </c>
      <c r="V1127" s="12">
        <v>2</v>
      </c>
      <c r="W1127" s="12">
        <v>1</v>
      </c>
      <c r="X1127" s="12">
        <v>2</v>
      </c>
      <c r="Y1127" s="12">
        <v>1</v>
      </c>
      <c r="Z1127" s="58">
        <v>0</v>
      </c>
      <c r="AA1127" s="58">
        <v>0</v>
      </c>
      <c r="AB1127" s="58">
        <v>0</v>
      </c>
      <c r="AC1127" s="58" t="s">
        <v>91</v>
      </c>
    </row>
    <row r="1128" spans="1:29" x14ac:dyDescent="0.3">
      <c r="A1128" s="57">
        <v>2044662004</v>
      </c>
      <c r="B1128" s="12" t="s">
        <v>193</v>
      </c>
      <c r="C1128" s="58" t="s">
        <v>109</v>
      </c>
      <c r="D1128" s="58" t="s">
        <v>112</v>
      </c>
      <c r="E1128" s="58">
        <v>50167</v>
      </c>
      <c r="F1128" s="58"/>
      <c r="G1128" s="58">
        <f>+IF(F1128&gt;K1128+100000,F1128-K1128,0)</f>
        <v>0</v>
      </c>
      <c r="H1128" s="58"/>
      <c r="I1128" s="58"/>
      <c r="J1128" s="58"/>
      <c r="K1128" s="58">
        <v>27256</v>
      </c>
      <c r="L1128" s="12" t="s">
        <v>91</v>
      </c>
      <c r="M1128" s="12" t="s">
        <v>91</v>
      </c>
      <c r="N1128" s="12" t="s">
        <v>91</v>
      </c>
      <c r="O1128" s="12">
        <v>4</v>
      </c>
      <c r="P1128" s="12">
        <v>0</v>
      </c>
      <c r="Q1128" s="12">
        <v>0</v>
      </c>
      <c r="R1128" s="12">
        <v>8758</v>
      </c>
      <c r="S1128" s="59">
        <v>9.8630136986301367E-2</v>
      </c>
      <c r="T1128" s="59">
        <v>27.624657534246577</v>
      </c>
      <c r="U1128" s="12">
        <v>1</v>
      </c>
      <c r="V1128" s="12">
        <v>2</v>
      </c>
      <c r="W1128" s="12">
        <v>1</v>
      </c>
      <c r="X1128" s="12">
        <v>2</v>
      </c>
      <c r="Y1128" s="12">
        <v>1</v>
      </c>
      <c r="Z1128" s="58">
        <v>0</v>
      </c>
      <c r="AA1128" s="58">
        <v>0</v>
      </c>
      <c r="AB1128" s="58">
        <v>0</v>
      </c>
      <c r="AC1128" s="58" t="s">
        <v>91</v>
      </c>
    </row>
    <row r="1129" spans="1:29" x14ac:dyDescent="0.3">
      <c r="A1129" s="57">
        <v>2044024660</v>
      </c>
      <c r="B1129" s="12" t="s">
        <v>194</v>
      </c>
      <c r="C1129" s="58" t="s">
        <v>109</v>
      </c>
      <c r="D1129" s="58" t="s">
        <v>112</v>
      </c>
      <c r="E1129" s="58">
        <v>50167</v>
      </c>
      <c r="F1129" s="58"/>
      <c r="G1129" s="58">
        <f>+IF(F1129&gt;K1129+100000,F1129-K1129,0)</f>
        <v>0</v>
      </c>
      <c r="H1129" s="58"/>
      <c r="I1129" s="58"/>
      <c r="J1129" s="58"/>
      <c r="K1129" s="58">
        <v>27256</v>
      </c>
      <c r="L1129" s="12" t="s">
        <v>91</v>
      </c>
      <c r="M1129" s="12" t="s">
        <v>91</v>
      </c>
      <c r="N1129" s="12" t="s">
        <v>91</v>
      </c>
      <c r="O1129" s="12">
        <v>4</v>
      </c>
      <c r="P1129" s="12">
        <v>0</v>
      </c>
      <c r="Q1129" s="12">
        <v>0</v>
      </c>
      <c r="R1129" s="12">
        <v>13052</v>
      </c>
      <c r="S1129" s="59">
        <v>9.8630136986301367E-2</v>
      </c>
      <c r="T1129" s="59">
        <v>33.027397260273972</v>
      </c>
      <c r="U1129" s="12">
        <v>1</v>
      </c>
      <c r="V1129" s="12">
        <v>3</v>
      </c>
      <c r="W1129" s="12">
        <v>1</v>
      </c>
      <c r="X1129" s="12">
        <v>2</v>
      </c>
      <c r="Y1129" s="12">
        <v>1</v>
      </c>
      <c r="Z1129" s="58">
        <v>0</v>
      </c>
      <c r="AA1129" s="58">
        <v>0</v>
      </c>
      <c r="AB1129" s="58">
        <v>0</v>
      </c>
      <c r="AC1129" s="58" t="s">
        <v>91</v>
      </c>
    </row>
    <row r="1130" spans="1:29" x14ac:dyDescent="0.3">
      <c r="A1130" s="57">
        <v>6444446</v>
      </c>
      <c r="B1130" s="12" t="s">
        <v>195</v>
      </c>
      <c r="C1130" s="58" t="s">
        <v>109</v>
      </c>
      <c r="D1130" s="58" t="s">
        <v>112</v>
      </c>
      <c r="E1130" s="58">
        <v>50167</v>
      </c>
      <c r="F1130" s="58"/>
      <c r="G1130" s="58">
        <f>+IF(F1130&gt;K1130+100000,F1130-K1130,0)</f>
        <v>0</v>
      </c>
      <c r="H1130" s="58"/>
      <c r="I1130" s="58"/>
      <c r="J1130" s="58"/>
      <c r="K1130" s="58">
        <v>27256</v>
      </c>
      <c r="L1130" s="12" t="s">
        <v>91</v>
      </c>
      <c r="M1130" s="12" t="s">
        <v>91</v>
      </c>
      <c r="N1130" s="12" t="s">
        <v>91</v>
      </c>
      <c r="O1130" s="12">
        <v>4</v>
      </c>
      <c r="P1130" s="12">
        <v>0</v>
      </c>
      <c r="Q1130" s="12">
        <v>0</v>
      </c>
      <c r="R1130" s="12">
        <v>76130</v>
      </c>
      <c r="S1130" s="59">
        <v>9.0410958904109592E-2</v>
      </c>
      <c r="T1130" s="59">
        <v>36.31232876712329</v>
      </c>
      <c r="U1130" s="12">
        <v>1</v>
      </c>
      <c r="V1130" s="12">
        <v>2</v>
      </c>
      <c r="W1130" s="12">
        <v>2</v>
      </c>
      <c r="X1130" s="12">
        <v>2</v>
      </c>
      <c r="Y1130" s="12">
        <v>1</v>
      </c>
      <c r="Z1130" s="58">
        <v>0</v>
      </c>
      <c r="AA1130" s="58">
        <v>0</v>
      </c>
      <c r="AB1130" s="58">
        <v>0</v>
      </c>
      <c r="AC1130" s="58" t="s">
        <v>91</v>
      </c>
    </row>
    <row r="1131" spans="1:29" x14ac:dyDescent="0.3">
      <c r="A1131" s="57">
        <v>2224640686</v>
      </c>
      <c r="B1131" s="12" t="s">
        <v>196</v>
      </c>
      <c r="C1131" s="58" t="s">
        <v>109</v>
      </c>
      <c r="D1131" s="58" t="s">
        <v>112</v>
      </c>
      <c r="E1131" s="58">
        <v>50167</v>
      </c>
      <c r="F1131" s="58"/>
      <c r="G1131" s="58">
        <f>+IF(F1131&gt;K1131+100000,F1131-K1131,0)</f>
        <v>0</v>
      </c>
      <c r="H1131" s="58"/>
      <c r="I1131" s="58"/>
      <c r="J1131" s="58"/>
      <c r="K1131" s="58">
        <v>27256</v>
      </c>
      <c r="L1131" s="12" t="s">
        <v>91</v>
      </c>
      <c r="M1131" s="12" t="s">
        <v>91</v>
      </c>
      <c r="N1131" s="12" t="s">
        <v>91</v>
      </c>
      <c r="O1131" s="12">
        <v>4</v>
      </c>
      <c r="P1131" s="12">
        <v>0</v>
      </c>
      <c r="Q1131" s="12">
        <v>0</v>
      </c>
      <c r="R1131" s="12">
        <v>76275</v>
      </c>
      <c r="S1131" s="59">
        <v>9.0410958904109592E-2</v>
      </c>
      <c r="T1131" s="59">
        <v>23.610958904109587</v>
      </c>
      <c r="U1131" s="12">
        <v>1</v>
      </c>
      <c r="V1131" s="12">
        <v>2</v>
      </c>
      <c r="W1131" s="12">
        <v>1</v>
      </c>
      <c r="X1131" s="12">
        <v>2</v>
      </c>
      <c r="Y1131" s="12">
        <v>1</v>
      </c>
      <c r="Z1131" s="58">
        <v>0</v>
      </c>
      <c r="AA1131" s="58">
        <v>0</v>
      </c>
      <c r="AB1131" s="58">
        <v>0</v>
      </c>
      <c r="AC1131" s="58" t="s">
        <v>91</v>
      </c>
    </row>
    <row r="1132" spans="1:29" x14ac:dyDescent="0.3">
      <c r="A1132" s="57">
        <v>2004020608</v>
      </c>
      <c r="B1132" s="12" t="s">
        <v>197</v>
      </c>
      <c r="C1132" s="58" t="s">
        <v>109</v>
      </c>
      <c r="D1132" s="58" t="s">
        <v>112</v>
      </c>
      <c r="E1132" s="58">
        <v>40133</v>
      </c>
      <c r="F1132" s="58"/>
      <c r="G1132" s="58">
        <f>+IF(F1132&gt;K1132+100000,F1132-K1132,0)</f>
        <v>0</v>
      </c>
      <c r="H1132" s="58"/>
      <c r="I1132" s="58"/>
      <c r="J1132" s="58"/>
      <c r="K1132" s="58">
        <v>27256</v>
      </c>
      <c r="L1132" s="12" t="s">
        <v>91</v>
      </c>
      <c r="M1132" s="12" t="s">
        <v>91</v>
      </c>
      <c r="N1132" s="12" t="s">
        <v>91</v>
      </c>
      <c r="O1132" s="12">
        <v>4</v>
      </c>
      <c r="P1132" s="12">
        <v>0</v>
      </c>
      <c r="Q1132" s="12">
        <v>0</v>
      </c>
      <c r="R1132" s="12">
        <v>73001</v>
      </c>
      <c r="S1132" s="59">
        <v>0.10684931506849316</v>
      </c>
      <c r="T1132" s="59">
        <v>29.534246575342465</v>
      </c>
      <c r="U1132" s="12">
        <v>1</v>
      </c>
      <c r="V1132" s="12">
        <v>4</v>
      </c>
      <c r="W1132" s="12">
        <v>2</v>
      </c>
      <c r="X1132" s="12">
        <v>2</v>
      </c>
      <c r="Y1132" s="12">
        <v>1</v>
      </c>
      <c r="Z1132" s="58">
        <v>0</v>
      </c>
      <c r="AA1132" s="58">
        <v>0</v>
      </c>
      <c r="AB1132" s="58">
        <v>0</v>
      </c>
      <c r="AC1132" s="58" t="s">
        <v>91</v>
      </c>
    </row>
    <row r="1133" spans="1:29" x14ac:dyDescent="0.3">
      <c r="A1133" s="57">
        <v>2224620468</v>
      </c>
      <c r="B1133" s="12" t="s">
        <v>198</v>
      </c>
      <c r="C1133" s="58" t="s">
        <v>109</v>
      </c>
      <c r="D1133" s="58" t="s">
        <v>112</v>
      </c>
      <c r="E1133" s="58">
        <v>40133</v>
      </c>
      <c r="F1133" s="58"/>
      <c r="G1133" s="58">
        <f>+IF(F1133&gt;K1133+100000,F1133-K1133,0)</f>
        <v>0</v>
      </c>
      <c r="H1133" s="58"/>
      <c r="I1133" s="58"/>
      <c r="J1133" s="58"/>
      <c r="K1133" s="58">
        <v>27256</v>
      </c>
      <c r="L1133" s="12" t="s">
        <v>91</v>
      </c>
      <c r="M1133" s="12" t="s">
        <v>91</v>
      </c>
      <c r="N1133" s="12" t="s">
        <v>91</v>
      </c>
      <c r="O1133" s="12">
        <v>4</v>
      </c>
      <c r="P1133" s="12">
        <v>0</v>
      </c>
      <c r="Q1133" s="12">
        <v>0</v>
      </c>
      <c r="R1133" s="12">
        <v>76130</v>
      </c>
      <c r="S1133" s="59">
        <v>9.0410958904109592E-2</v>
      </c>
      <c r="T1133" s="59">
        <v>27.884931506849316</v>
      </c>
      <c r="U1133" s="12">
        <v>2</v>
      </c>
      <c r="V1133" s="12">
        <v>2</v>
      </c>
      <c r="W1133" s="12">
        <v>1</v>
      </c>
      <c r="X1133" s="12">
        <v>2</v>
      </c>
      <c r="Y1133" s="12">
        <v>3</v>
      </c>
      <c r="Z1133" s="58">
        <v>0</v>
      </c>
      <c r="AA1133" s="58">
        <v>0</v>
      </c>
      <c r="AB1133" s="58">
        <v>0</v>
      </c>
      <c r="AC1133" s="58" t="s">
        <v>91</v>
      </c>
    </row>
    <row r="1134" spans="1:29" x14ac:dyDescent="0.3">
      <c r="A1134" s="57">
        <v>2224622648</v>
      </c>
      <c r="B1134" s="12" t="s">
        <v>199</v>
      </c>
      <c r="C1134" s="58" t="s">
        <v>109</v>
      </c>
      <c r="D1134" s="58" t="s">
        <v>112</v>
      </c>
      <c r="E1134" s="58">
        <v>40133</v>
      </c>
      <c r="F1134" s="58"/>
      <c r="G1134" s="58">
        <f>+IF(F1134&gt;K1134+100000,F1134-K1134,0)</f>
        <v>0</v>
      </c>
      <c r="H1134" s="58"/>
      <c r="I1134" s="58"/>
      <c r="J1134" s="58"/>
      <c r="K1134" s="58">
        <v>27256</v>
      </c>
      <c r="L1134" s="12" t="s">
        <v>91</v>
      </c>
      <c r="M1134" s="12" t="s">
        <v>91</v>
      </c>
      <c r="N1134" s="12" t="s">
        <v>91</v>
      </c>
      <c r="O1134" s="12">
        <v>4</v>
      </c>
      <c r="P1134" s="12">
        <v>0</v>
      </c>
      <c r="Q1134" s="12">
        <v>0</v>
      </c>
      <c r="R1134" s="12">
        <v>76130</v>
      </c>
      <c r="S1134" s="59">
        <v>9.0410958904109592E-2</v>
      </c>
      <c r="T1134" s="59">
        <v>31.405479452054795</v>
      </c>
      <c r="U1134" s="12">
        <v>2</v>
      </c>
      <c r="V1134" s="12">
        <v>3</v>
      </c>
      <c r="W1134" s="12">
        <v>2</v>
      </c>
      <c r="X1134" s="12">
        <v>2</v>
      </c>
      <c r="Y1134" s="12">
        <v>1</v>
      </c>
      <c r="Z1134" s="58">
        <v>0</v>
      </c>
      <c r="AA1134" s="58">
        <v>0</v>
      </c>
      <c r="AB1134" s="58">
        <v>0</v>
      </c>
      <c r="AC1134" s="58" t="s">
        <v>91</v>
      </c>
    </row>
    <row r="1135" spans="1:29" x14ac:dyDescent="0.3">
      <c r="A1135" s="57">
        <v>24660228</v>
      </c>
      <c r="B1135" s="12" t="s">
        <v>200</v>
      </c>
      <c r="C1135" s="58" t="s">
        <v>109</v>
      </c>
      <c r="D1135" s="58" t="s">
        <v>112</v>
      </c>
      <c r="E1135" s="58">
        <v>40133</v>
      </c>
      <c r="F1135" s="58"/>
      <c r="G1135" s="58">
        <f>+IF(F1135&gt;K1135+100000,F1135-K1135,0)</f>
        <v>0</v>
      </c>
      <c r="H1135" s="58"/>
      <c r="I1135" s="58"/>
      <c r="J1135" s="58"/>
      <c r="K1135" s="58">
        <v>27256</v>
      </c>
      <c r="L1135" s="12" t="s">
        <v>91</v>
      </c>
      <c r="M1135" s="12" t="s">
        <v>91</v>
      </c>
      <c r="N1135" s="12" t="s">
        <v>91</v>
      </c>
      <c r="O1135" s="12">
        <v>4</v>
      </c>
      <c r="P1135" s="12">
        <v>0</v>
      </c>
      <c r="Q1135" s="12">
        <v>0</v>
      </c>
      <c r="R1135" s="12">
        <v>76275</v>
      </c>
      <c r="S1135" s="59">
        <v>0.10684931506849316</v>
      </c>
      <c r="T1135" s="59">
        <v>53.523287671232879</v>
      </c>
      <c r="U1135" s="12">
        <v>1</v>
      </c>
      <c r="V1135" s="12">
        <v>2</v>
      </c>
      <c r="W1135" s="12">
        <v>1</v>
      </c>
      <c r="X1135" s="12">
        <v>2</v>
      </c>
      <c r="Y1135" s="12">
        <v>1</v>
      </c>
      <c r="Z1135" s="58">
        <v>0</v>
      </c>
      <c r="AA1135" s="58">
        <v>0</v>
      </c>
      <c r="AB1135" s="58">
        <v>0</v>
      </c>
      <c r="AC1135" s="58" t="s">
        <v>91</v>
      </c>
    </row>
    <row r="1136" spans="1:29" x14ac:dyDescent="0.3">
      <c r="A1136" s="57">
        <v>20882688</v>
      </c>
      <c r="B1136" s="12" t="s">
        <v>201</v>
      </c>
      <c r="C1136" s="58" t="s">
        <v>109</v>
      </c>
      <c r="D1136" s="58" t="s">
        <v>112</v>
      </c>
      <c r="E1136" s="58">
        <v>30100</v>
      </c>
      <c r="F1136" s="58"/>
      <c r="G1136" s="58">
        <f>+IF(F1136&gt;K1136+100000,F1136-K1136,0)</f>
        <v>0</v>
      </c>
      <c r="H1136" s="58"/>
      <c r="I1136" s="58"/>
      <c r="J1136" s="58"/>
      <c r="K1136" s="58">
        <v>27256</v>
      </c>
      <c r="L1136" s="12" t="s">
        <v>91</v>
      </c>
      <c r="M1136" s="12" t="s">
        <v>91</v>
      </c>
      <c r="N1136" s="12" t="s">
        <v>91</v>
      </c>
      <c r="O1136" s="12">
        <v>4</v>
      </c>
      <c r="P1136" s="12">
        <v>0</v>
      </c>
      <c r="Q1136" s="12">
        <v>0</v>
      </c>
      <c r="R1136" s="12">
        <v>8001</v>
      </c>
      <c r="S1136" s="59">
        <v>9.0410958904109592E-2</v>
      </c>
      <c r="T1136" s="59">
        <v>40.597260273972601</v>
      </c>
      <c r="U1136" s="12">
        <v>1</v>
      </c>
      <c r="V1136" s="12">
        <v>2</v>
      </c>
      <c r="W1136" s="12">
        <v>1</v>
      </c>
      <c r="X1136" s="12">
        <v>2</v>
      </c>
      <c r="Y1136" s="12">
        <v>1</v>
      </c>
      <c r="Z1136" s="58">
        <v>0</v>
      </c>
      <c r="AA1136" s="58">
        <v>0</v>
      </c>
      <c r="AB1136" s="58">
        <v>0</v>
      </c>
      <c r="AC1136" s="58" t="s">
        <v>91</v>
      </c>
    </row>
    <row r="1137" spans="1:29" x14ac:dyDescent="0.3">
      <c r="A1137" s="57">
        <v>2244002668</v>
      </c>
      <c r="B1137" s="12" t="s">
        <v>202</v>
      </c>
      <c r="C1137" s="58" t="s">
        <v>109</v>
      </c>
      <c r="D1137" s="58" t="s">
        <v>112</v>
      </c>
      <c r="E1137" s="58">
        <v>30100</v>
      </c>
      <c r="F1137" s="58"/>
      <c r="G1137" s="58">
        <f>+IF(F1137&gt;K1137+100000,F1137-K1137,0)</f>
        <v>0</v>
      </c>
      <c r="H1137" s="58"/>
      <c r="I1137" s="58"/>
      <c r="J1137" s="58"/>
      <c r="K1137" s="58">
        <v>27256</v>
      </c>
      <c r="L1137" s="12" t="s">
        <v>91</v>
      </c>
      <c r="M1137" s="12" t="s">
        <v>91</v>
      </c>
      <c r="N1137" s="12" t="s">
        <v>91</v>
      </c>
      <c r="O1137" s="12">
        <v>4</v>
      </c>
      <c r="P1137" s="12">
        <v>0</v>
      </c>
      <c r="Q1137" s="12">
        <v>0</v>
      </c>
      <c r="R1137" s="12">
        <v>8001</v>
      </c>
      <c r="S1137" s="59">
        <v>9.8630136986301367E-2</v>
      </c>
      <c r="T1137" s="59">
        <v>23.471232876712328</v>
      </c>
      <c r="U1137" s="12">
        <v>1</v>
      </c>
      <c r="V1137" s="12">
        <v>5</v>
      </c>
      <c r="W1137" s="12">
        <v>3</v>
      </c>
      <c r="X1137" s="12">
        <v>2</v>
      </c>
      <c r="Y1137" s="12">
        <v>1</v>
      </c>
      <c r="Z1137" s="58">
        <v>0</v>
      </c>
      <c r="AA1137" s="58">
        <v>0</v>
      </c>
      <c r="AB1137" s="58">
        <v>0</v>
      </c>
      <c r="AC1137" s="58" t="s">
        <v>91</v>
      </c>
    </row>
    <row r="1138" spans="1:29" x14ac:dyDescent="0.3">
      <c r="A1138" s="57">
        <v>82248800</v>
      </c>
      <c r="B1138" s="12" t="s">
        <v>203</v>
      </c>
      <c r="C1138" s="58" t="s">
        <v>109</v>
      </c>
      <c r="D1138" s="58" t="s">
        <v>112</v>
      </c>
      <c r="E1138" s="58">
        <v>30100</v>
      </c>
      <c r="F1138" s="58"/>
      <c r="G1138" s="58">
        <f>+IF(F1138&gt;K1138+100000,F1138-K1138,0)</f>
        <v>0</v>
      </c>
      <c r="H1138" s="58"/>
      <c r="I1138" s="58"/>
      <c r="J1138" s="58"/>
      <c r="K1138" s="58">
        <v>27256</v>
      </c>
      <c r="L1138" s="12" t="s">
        <v>91</v>
      </c>
      <c r="M1138" s="12" t="s">
        <v>91</v>
      </c>
      <c r="N1138" s="12" t="s">
        <v>91</v>
      </c>
      <c r="O1138" s="12">
        <v>4</v>
      </c>
      <c r="P1138" s="12">
        <v>0</v>
      </c>
      <c r="Q1138" s="12">
        <v>0</v>
      </c>
      <c r="R1138" s="12">
        <v>8001</v>
      </c>
      <c r="S1138" s="59">
        <v>0.10684931506849316</v>
      </c>
      <c r="T1138" s="59">
        <v>43.282191780821918</v>
      </c>
      <c r="U1138" s="12">
        <v>1</v>
      </c>
      <c r="V1138" s="12">
        <v>2</v>
      </c>
      <c r="W1138" s="12">
        <v>1</v>
      </c>
      <c r="X1138" s="12">
        <v>2</v>
      </c>
      <c r="Y1138" s="12">
        <v>1</v>
      </c>
      <c r="Z1138" s="58">
        <v>0</v>
      </c>
      <c r="AA1138" s="58">
        <v>0</v>
      </c>
      <c r="AB1138" s="58">
        <v>0</v>
      </c>
      <c r="AC1138" s="58" t="s">
        <v>91</v>
      </c>
    </row>
    <row r="1139" spans="1:29" x14ac:dyDescent="0.3">
      <c r="A1139" s="57">
        <v>2082046802</v>
      </c>
      <c r="B1139" s="12" t="s">
        <v>204</v>
      </c>
      <c r="C1139" s="58" t="s">
        <v>109</v>
      </c>
      <c r="D1139" s="58" t="s">
        <v>112</v>
      </c>
      <c r="E1139" s="58">
        <v>30100</v>
      </c>
      <c r="F1139" s="58"/>
      <c r="G1139" s="58">
        <f>+IF(F1139&gt;K1139+100000,F1139-K1139,0)</f>
        <v>0</v>
      </c>
      <c r="H1139" s="58"/>
      <c r="I1139" s="58"/>
      <c r="J1139" s="58"/>
      <c r="K1139" s="58">
        <v>27256</v>
      </c>
      <c r="L1139" s="12" t="s">
        <v>91</v>
      </c>
      <c r="M1139" s="12" t="s">
        <v>91</v>
      </c>
      <c r="N1139" s="12" t="s">
        <v>91</v>
      </c>
      <c r="O1139" s="12">
        <v>4</v>
      </c>
      <c r="P1139" s="12">
        <v>0</v>
      </c>
      <c r="Q1139" s="12">
        <v>0</v>
      </c>
      <c r="R1139" s="12">
        <v>8758</v>
      </c>
      <c r="S1139" s="59">
        <v>9.8630136986301367E-2</v>
      </c>
      <c r="T1139" s="59">
        <v>27.956164383561642</v>
      </c>
      <c r="U1139" s="12">
        <v>1</v>
      </c>
      <c r="V1139" s="12">
        <v>2</v>
      </c>
      <c r="W1139" s="12">
        <v>3</v>
      </c>
      <c r="X1139" s="12">
        <v>2</v>
      </c>
      <c r="Y1139" s="12">
        <v>1</v>
      </c>
      <c r="Z1139" s="58">
        <v>0</v>
      </c>
      <c r="AA1139" s="58">
        <v>0</v>
      </c>
      <c r="AB1139" s="58">
        <v>0</v>
      </c>
      <c r="AC1139" s="58" t="s">
        <v>91</v>
      </c>
    </row>
    <row r="1140" spans="1:29" x14ac:dyDescent="0.3">
      <c r="A1140" s="57">
        <v>2044022400</v>
      </c>
      <c r="B1140" s="12" t="s">
        <v>205</v>
      </c>
      <c r="C1140" s="58" t="s">
        <v>109</v>
      </c>
      <c r="D1140" s="58" t="s">
        <v>112</v>
      </c>
      <c r="E1140" s="58">
        <v>30100</v>
      </c>
      <c r="F1140" s="58"/>
      <c r="G1140" s="58">
        <f>+IF(F1140&gt;K1140+100000,F1140-K1140,0)</f>
        <v>0</v>
      </c>
      <c r="H1140" s="58"/>
      <c r="I1140" s="58"/>
      <c r="J1140" s="58"/>
      <c r="K1140" s="58">
        <v>27256</v>
      </c>
      <c r="L1140" s="12" t="s">
        <v>91</v>
      </c>
      <c r="M1140" s="12" t="s">
        <v>91</v>
      </c>
      <c r="N1140" s="12" t="s">
        <v>91</v>
      </c>
      <c r="O1140" s="12">
        <v>4</v>
      </c>
      <c r="P1140" s="12">
        <v>0</v>
      </c>
      <c r="Q1140" s="12">
        <v>0</v>
      </c>
      <c r="R1140" s="12">
        <v>13052</v>
      </c>
      <c r="S1140" s="59">
        <v>9.5890410958904104E-2</v>
      </c>
      <c r="T1140" s="59">
        <v>29.986301369863014</v>
      </c>
      <c r="U1140" s="12">
        <v>2</v>
      </c>
      <c r="V1140" s="12">
        <v>2</v>
      </c>
      <c r="W1140" s="12">
        <v>2</v>
      </c>
      <c r="X1140" s="12">
        <v>2</v>
      </c>
      <c r="Y1140" s="12">
        <v>1</v>
      </c>
      <c r="Z1140" s="58">
        <v>0</v>
      </c>
      <c r="AA1140" s="58">
        <v>0</v>
      </c>
      <c r="AB1140" s="58">
        <v>0</v>
      </c>
      <c r="AC1140" s="58" t="s">
        <v>91</v>
      </c>
    </row>
    <row r="1141" spans="1:29" x14ac:dyDescent="0.3">
      <c r="A1141" s="57">
        <v>2006462444</v>
      </c>
      <c r="B1141" s="12" t="s">
        <v>206</v>
      </c>
      <c r="C1141" s="58" t="s">
        <v>109</v>
      </c>
      <c r="D1141" s="58" t="s">
        <v>112</v>
      </c>
      <c r="E1141" s="58">
        <v>30100</v>
      </c>
      <c r="F1141" s="58"/>
      <c r="G1141" s="58">
        <f>+IF(F1141&gt;K1141+100000,F1141-K1141,0)</f>
        <v>0</v>
      </c>
      <c r="H1141" s="58"/>
      <c r="I1141" s="58"/>
      <c r="J1141" s="58"/>
      <c r="K1141" s="58">
        <v>27256</v>
      </c>
      <c r="L1141" s="12" t="s">
        <v>91</v>
      </c>
      <c r="M1141" s="12" t="s">
        <v>91</v>
      </c>
      <c r="N1141" s="12" t="s">
        <v>91</v>
      </c>
      <c r="O1141" s="12">
        <v>4</v>
      </c>
      <c r="P1141" s="12">
        <v>0</v>
      </c>
      <c r="Q1141" s="12">
        <v>0</v>
      </c>
      <c r="R1141" s="12">
        <v>68001</v>
      </c>
      <c r="S1141" s="59">
        <v>0.10136986301369863</v>
      </c>
      <c r="T1141" s="59">
        <v>20.531506849315068</v>
      </c>
      <c r="U1141" s="12">
        <v>1</v>
      </c>
      <c r="V1141" s="12">
        <v>3</v>
      </c>
      <c r="W1141" s="12">
        <v>1</v>
      </c>
      <c r="X1141" s="12">
        <v>2</v>
      </c>
      <c r="Y1141" s="12">
        <v>1</v>
      </c>
      <c r="Z1141" s="58">
        <v>0</v>
      </c>
      <c r="AA1141" s="58">
        <v>0</v>
      </c>
      <c r="AB1141" s="58">
        <v>0</v>
      </c>
      <c r="AC1141" s="58" t="s">
        <v>91</v>
      </c>
    </row>
    <row r="1142" spans="1:29" x14ac:dyDescent="0.3">
      <c r="A1142" s="57">
        <v>2008600028</v>
      </c>
      <c r="B1142" s="12" t="s">
        <v>207</v>
      </c>
      <c r="C1142" s="58" t="s">
        <v>109</v>
      </c>
      <c r="D1142" s="58" t="s">
        <v>112</v>
      </c>
      <c r="E1142" s="58">
        <v>30100</v>
      </c>
      <c r="F1142" s="58"/>
      <c r="G1142" s="58">
        <f>+IF(F1142&gt;K1142+100000,F1142-K1142,0)</f>
        <v>0</v>
      </c>
      <c r="H1142" s="58"/>
      <c r="I1142" s="58"/>
      <c r="J1142" s="58"/>
      <c r="K1142" s="58">
        <v>27256</v>
      </c>
      <c r="L1142" s="12" t="s">
        <v>91</v>
      </c>
      <c r="M1142" s="12" t="s">
        <v>91</v>
      </c>
      <c r="N1142" s="12" t="s">
        <v>91</v>
      </c>
      <c r="O1142" s="12">
        <v>4</v>
      </c>
      <c r="P1142" s="12">
        <v>0</v>
      </c>
      <c r="Q1142" s="12">
        <v>0</v>
      </c>
      <c r="R1142" s="12">
        <v>76130</v>
      </c>
      <c r="S1142" s="59">
        <v>9.8630136986301367E-2</v>
      </c>
      <c r="T1142" s="59">
        <v>24.583561643835615</v>
      </c>
      <c r="U1142" s="12">
        <v>1</v>
      </c>
      <c r="V1142" s="12">
        <v>2</v>
      </c>
      <c r="W1142" s="12">
        <v>1</v>
      </c>
      <c r="X1142" s="12">
        <v>2</v>
      </c>
      <c r="Y1142" s="12">
        <v>1</v>
      </c>
      <c r="Z1142" s="58">
        <v>0</v>
      </c>
      <c r="AA1142" s="58">
        <v>0</v>
      </c>
      <c r="AB1142" s="58">
        <v>0</v>
      </c>
      <c r="AC1142" s="58" t="s">
        <v>91</v>
      </c>
    </row>
    <row r="1143" spans="1:29" x14ac:dyDescent="0.3">
      <c r="A1143" s="57">
        <v>2224644228</v>
      </c>
      <c r="B1143" s="12" t="s">
        <v>208</v>
      </c>
      <c r="C1143" s="58" t="s">
        <v>109</v>
      </c>
      <c r="D1143" s="58" t="s">
        <v>112</v>
      </c>
      <c r="E1143" s="58">
        <v>30100</v>
      </c>
      <c r="F1143" s="58"/>
      <c r="G1143" s="58">
        <f>+IF(F1143&gt;K1143+100000,F1143-K1143,0)</f>
        <v>0</v>
      </c>
      <c r="H1143" s="58"/>
      <c r="I1143" s="58"/>
      <c r="J1143" s="58"/>
      <c r="K1143" s="58">
        <v>27256</v>
      </c>
      <c r="L1143" s="12" t="s">
        <v>91</v>
      </c>
      <c r="M1143" s="12" t="s">
        <v>91</v>
      </c>
      <c r="N1143" s="12" t="s">
        <v>91</v>
      </c>
      <c r="O1143" s="12">
        <v>4</v>
      </c>
      <c r="P1143" s="12">
        <v>0</v>
      </c>
      <c r="Q1143" s="12">
        <v>0</v>
      </c>
      <c r="R1143" s="12">
        <v>76130</v>
      </c>
      <c r="S1143" s="59">
        <v>0.10684931506849316</v>
      </c>
      <c r="T1143" s="59">
        <v>25.901369863013699</v>
      </c>
      <c r="U1143" s="12">
        <v>2</v>
      </c>
      <c r="V1143" s="12">
        <v>2</v>
      </c>
      <c r="W1143" s="12">
        <v>2</v>
      </c>
      <c r="X1143" s="12">
        <v>2</v>
      </c>
      <c r="Y1143" s="12">
        <v>1</v>
      </c>
      <c r="Z1143" s="58">
        <v>0</v>
      </c>
      <c r="AA1143" s="58">
        <v>0</v>
      </c>
      <c r="AB1143" s="58">
        <v>0</v>
      </c>
      <c r="AC1143" s="58" t="s">
        <v>91</v>
      </c>
    </row>
    <row r="1144" spans="1:29" x14ac:dyDescent="0.3">
      <c r="A1144" s="57">
        <v>2224646882</v>
      </c>
      <c r="B1144" s="12" t="s">
        <v>209</v>
      </c>
      <c r="C1144" s="58" t="s">
        <v>109</v>
      </c>
      <c r="D1144" s="58" t="s">
        <v>112</v>
      </c>
      <c r="E1144" s="58">
        <v>27090</v>
      </c>
      <c r="F1144" s="58"/>
      <c r="G1144" s="58">
        <f>+IF(F1144&gt;K1144+100000,F1144-K1144,0)</f>
        <v>0</v>
      </c>
      <c r="H1144" s="58"/>
      <c r="I1144" s="58"/>
      <c r="J1144" s="58"/>
      <c r="K1144" s="58">
        <v>27256</v>
      </c>
      <c r="L1144" s="12" t="s">
        <v>91</v>
      </c>
      <c r="M1144" s="12" t="s">
        <v>91</v>
      </c>
      <c r="N1144" s="12" t="s">
        <v>91</v>
      </c>
      <c r="O1144" s="12">
        <v>4</v>
      </c>
      <c r="P1144" s="12">
        <v>0</v>
      </c>
      <c r="Q1144" s="12">
        <v>0</v>
      </c>
      <c r="R1144" s="12">
        <v>76130</v>
      </c>
      <c r="S1144" s="59">
        <v>9.8630136986301367E-2</v>
      </c>
      <c r="T1144" s="59">
        <v>24.986301369863014</v>
      </c>
      <c r="U1144" s="12">
        <v>1</v>
      </c>
      <c r="V1144" s="12">
        <v>2</v>
      </c>
      <c r="W1144" s="12">
        <v>1</v>
      </c>
      <c r="X1144" s="12">
        <v>2</v>
      </c>
      <c r="Y1144" s="12">
        <v>1</v>
      </c>
      <c r="Z1144" s="58">
        <v>0</v>
      </c>
      <c r="AA1144" s="58">
        <v>0</v>
      </c>
      <c r="AB1144" s="58">
        <v>0</v>
      </c>
      <c r="AC1144" s="58" t="s">
        <v>91</v>
      </c>
    </row>
    <row r="1145" spans="1:29" x14ac:dyDescent="0.3">
      <c r="A1145" s="57">
        <v>2244222686</v>
      </c>
      <c r="B1145" s="12" t="s">
        <v>210</v>
      </c>
      <c r="C1145" s="58" t="s">
        <v>109</v>
      </c>
      <c r="D1145" s="58" t="s">
        <v>112</v>
      </c>
      <c r="E1145" s="58">
        <v>23077</v>
      </c>
      <c r="F1145" s="58"/>
      <c r="G1145" s="58">
        <f>+IF(F1145&gt;K1145+100000,F1145-K1145,0)</f>
        <v>0</v>
      </c>
      <c r="H1145" s="58"/>
      <c r="I1145" s="58"/>
      <c r="J1145" s="58"/>
      <c r="K1145" s="58">
        <v>27256</v>
      </c>
      <c r="L1145" s="12" t="s">
        <v>91</v>
      </c>
      <c r="M1145" s="12" t="s">
        <v>91</v>
      </c>
      <c r="N1145" s="12" t="s">
        <v>91</v>
      </c>
      <c r="O1145" s="12">
        <v>4</v>
      </c>
      <c r="P1145" s="12">
        <v>0</v>
      </c>
      <c r="Q1145" s="12">
        <v>0</v>
      </c>
      <c r="R1145" s="12">
        <v>8001</v>
      </c>
      <c r="S1145" s="59">
        <v>9.8630136986301367E-2</v>
      </c>
      <c r="T1145" s="59">
        <v>31.095890410958905</v>
      </c>
      <c r="U1145" s="12">
        <v>1</v>
      </c>
      <c r="V1145" s="12">
        <v>3</v>
      </c>
      <c r="W1145" s="12">
        <v>2</v>
      </c>
      <c r="X1145" s="12">
        <v>2</v>
      </c>
      <c r="Y1145" s="12">
        <v>1</v>
      </c>
      <c r="Z1145" s="58">
        <v>0</v>
      </c>
      <c r="AA1145" s="58">
        <v>0</v>
      </c>
      <c r="AB1145" s="58">
        <v>0</v>
      </c>
      <c r="AC1145" s="58" t="s">
        <v>91</v>
      </c>
    </row>
    <row r="1146" spans="1:29" x14ac:dyDescent="0.3">
      <c r="A1146" s="57">
        <v>20808062</v>
      </c>
      <c r="B1146" s="12" t="s">
        <v>211</v>
      </c>
      <c r="C1146" s="58" t="s">
        <v>109</v>
      </c>
      <c r="D1146" s="58" t="s">
        <v>112</v>
      </c>
      <c r="E1146" s="58">
        <v>23077</v>
      </c>
      <c r="F1146" s="58"/>
      <c r="G1146" s="58">
        <f>+IF(F1146&gt;K1146+100000,F1146-K1146,0)</f>
        <v>0</v>
      </c>
      <c r="H1146" s="58"/>
      <c r="I1146" s="58"/>
      <c r="J1146" s="58"/>
      <c r="K1146" s="58">
        <v>27256</v>
      </c>
      <c r="L1146" s="12" t="s">
        <v>91</v>
      </c>
      <c r="M1146" s="12" t="s">
        <v>91</v>
      </c>
      <c r="N1146" s="12" t="s">
        <v>91</v>
      </c>
      <c r="O1146" s="12">
        <v>4</v>
      </c>
      <c r="P1146" s="12">
        <v>0</v>
      </c>
      <c r="Q1146" s="12">
        <v>0</v>
      </c>
      <c r="R1146" s="12">
        <v>8758</v>
      </c>
      <c r="S1146" s="59">
        <v>9.5890410958904104E-2</v>
      </c>
      <c r="T1146" s="59">
        <v>40.194520547945203</v>
      </c>
      <c r="U1146" s="12">
        <v>1</v>
      </c>
      <c r="V1146" s="12">
        <v>2</v>
      </c>
      <c r="W1146" s="12">
        <v>1</v>
      </c>
      <c r="X1146" s="12">
        <v>2</v>
      </c>
      <c r="Y1146" s="12">
        <v>1</v>
      </c>
      <c r="Z1146" s="58">
        <v>0</v>
      </c>
      <c r="AA1146" s="58">
        <v>0</v>
      </c>
      <c r="AB1146" s="58">
        <v>0</v>
      </c>
      <c r="AC1146" s="58" t="s">
        <v>91</v>
      </c>
    </row>
    <row r="1147" spans="1:29" x14ac:dyDescent="0.3">
      <c r="A1147" s="57">
        <v>2200888406</v>
      </c>
      <c r="B1147" s="12" t="s">
        <v>212</v>
      </c>
      <c r="C1147" s="58" t="s">
        <v>109</v>
      </c>
      <c r="D1147" s="58" t="s">
        <v>112</v>
      </c>
      <c r="E1147" s="58">
        <v>23077</v>
      </c>
      <c r="F1147" s="58"/>
      <c r="G1147" s="58">
        <f>+IF(F1147&gt;K1147+100000,F1147-K1147,0)</f>
        <v>0</v>
      </c>
      <c r="H1147" s="58"/>
      <c r="I1147" s="58"/>
      <c r="J1147" s="58"/>
      <c r="K1147" s="58">
        <v>27256</v>
      </c>
      <c r="L1147" s="12" t="s">
        <v>91</v>
      </c>
      <c r="M1147" s="12" t="s">
        <v>91</v>
      </c>
      <c r="N1147" s="12" t="s">
        <v>91</v>
      </c>
      <c r="O1147" s="12">
        <v>4</v>
      </c>
      <c r="P1147" s="12">
        <v>0</v>
      </c>
      <c r="Q1147" s="12">
        <v>0</v>
      </c>
      <c r="R1147" s="12">
        <v>68615</v>
      </c>
      <c r="S1147" s="59">
        <v>9.5890410958904104E-2</v>
      </c>
      <c r="T1147" s="59">
        <v>35.786301369863011</v>
      </c>
      <c r="U1147" s="12">
        <v>1</v>
      </c>
      <c r="V1147" s="12">
        <v>2</v>
      </c>
      <c r="W1147" s="12">
        <v>1</v>
      </c>
      <c r="X1147" s="12">
        <v>2</v>
      </c>
      <c r="Y1147" s="12">
        <v>1</v>
      </c>
      <c r="Z1147" s="58">
        <v>0</v>
      </c>
      <c r="AA1147" s="58">
        <v>0</v>
      </c>
      <c r="AB1147" s="58">
        <v>0</v>
      </c>
      <c r="AC1147" s="58" t="s">
        <v>91</v>
      </c>
    </row>
    <row r="1148" spans="1:29" x14ac:dyDescent="0.3">
      <c r="A1148" s="57">
        <v>2200806028</v>
      </c>
      <c r="B1148" s="12" t="s">
        <v>213</v>
      </c>
      <c r="C1148" s="58" t="s">
        <v>109</v>
      </c>
      <c r="D1148" s="58" t="s">
        <v>112</v>
      </c>
      <c r="E1148" s="58">
        <v>23077</v>
      </c>
      <c r="F1148" s="58"/>
      <c r="G1148" s="58">
        <f>+IF(F1148&gt;K1148+100000,F1148-K1148,0)</f>
        <v>0</v>
      </c>
      <c r="H1148" s="58"/>
      <c r="I1148" s="58"/>
      <c r="J1148" s="58"/>
      <c r="K1148" s="58">
        <v>27256</v>
      </c>
      <c r="L1148" s="12" t="s">
        <v>91</v>
      </c>
      <c r="M1148" s="12" t="s">
        <v>91</v>
      </c>
      <c r="N1148" s="12" t="s">
        <v>91</v>
      </c>
      <c r="O1148" s="12">
        <v>4</v>
      </c>
      <c r="P1148" s="12">
        <v>0</v>
      </c>
      <c r="Q1148" s="12">
        <v>0</v>
      </c>
      <c r="R1148" s="12">
        <v>68615</v>
      </c>
      <c r="S1148" s="59">
        <v>0.10684931506849316</v>
      </c>
      <c r="T1148" s="59">
        <v>24.635616438356163</v>
      </c>
      <c r="U1148" s="12">
        <v>1</v>
      </c>
      <c r="V1148" s="12">
        <v>3</v>
      </c>
      <c r="W1148" s="12">
        <v>1</v>
      </c>
      <c r="X1148" s="12">
        <v>2</v>
      </c>
      <c r="Y1148" s="12">
        <v>1</v>
      </c>
      <c r="Z1148" s="58">
        <v>0</v>
      </c>
      <c r="AA1148" s="58">
        <v>0</v>
      </c>
      <c r="AB1148" s="58">
        <v>0</v>
      </c>
      <c r="AC1148" s="58" t="s">
        <v>91</v>
      </c>
    </row>
    <row r="1149" spans="1:29" x14ac:dyDescent="0.3">
      <c r="A1149" s="57">
        <v>2002862844</v>
      </c>
      <c r="B1149" s="12" t="s">
        <v>214</v>
      </c>
      <c r="C1149" s="58" t="s">
        <v>109</v>
      </c>
      <c r="D1149" s="58" t="s">
        <v>112</v>
      </c>
      <c r="E1149" s="58">
        <v>22073</v>
      </c>
      <c r="F1149" s="58"/>
      <c r="G1149" s="58">
        <f>+IF(F1149&gt;K1149+100000,F1149-K1149,0)</f>
        <v>0</v>
      </c>
      <c r="H1149" s="58"/>
      <c r="I1149" s="58"/>
      <c r="J1149" s="58"/>
      <c r="K1149" s="58">
        <v>27256</v>
      </c>
      <c r="L1149" s="12" t="s">
        <v>91</v>
      </c>
      <c r="M1149" s="12" t="s">
        <v>91</v>
      </c>
      <c r="N1149" s="12" t="s">
        <v>91</v>
      </c>
      <c r="O1149" s="12">
        <v>4</v>
      </c>
      <c r="P1149" s="12">
        <v>0</v>
      </c>
      <c r="Q1149" s="12">
        <v>0</v>
      </c>
      <c r="R1149" s="12">
        <v>8001</v>
      </c>
      <c r="S1149" s="59">
        <v>9.5890410958904104E-2</v>
      </c>
      <c r="T1149" s="59">
        <v>25.079452054794519</v>
      </c>
      <c r="U1149" s="12">
        <v>2</v>
      </c>
      <c r="V1149" s="12">
        <v>3</v>
      </c>
      <c r="W1149" s="12">
        <v>1</v>
      </c>
      <c r="X1149" s="12">
        <v>2</v>
      </c>
      <c r="Y1149" s="12">
        <v>1</v>
      </c>
      <c r="Z1149" s="58">
        <v>0</v>
      </c>
      <c r="AA1149" s="58">
        <v>0</v>
      </c>
      <c r="AB1149" s="58">
        <v>0</v>
      </c>
      <c r="AC1149" s="58" t="s">
        <v>91</v>
      </c>
    </row>
    <row r="1150" spans="1:29" x14ac:dyDescent="0.3">
      <c r="A1150" s="57">
        <v>2220660046</v>
      </c>
      <c r="B1150" s="12" t="s">
        <v>215</v>
      </c>
      <c r="C1150" s="58" t="s">
        <v>109</v>
      </c>
      <c r="D1150" s="58" t="s">
        <v>112</v>
      </c>
      <c r="E1150" s="58">
        <v>22073</v>
      </c>
      <c r="F1150" s="58"/>
      <c r="G1150" s="58">
        <f>+IF(F1150&gt;K1150+100000,F1150-K1150,0)</f>
        <v>0</v>
      </c>
      <c r="H1150" s="58"/>
      <c r="I1150" s="58"/>
      <c r="J1150" s="58"/>
      <c r="K1150" s="58">
        <v>27256</v>
      </c>
      <c r="L1150" s="12" t="s">
        <v>91</v>
      </c>
      <c r="M1150" s="12" t="s">
        <v>91</v>
      </c>
      <c r="N1150" s="12" t="s">
        <v>91</v>
      </c>
      <c r="O1150" s="12">
        <v>4</v>
      </c>
      <c r="P1150" s="12">
        <v>0</v>
      </c>
      <c r="Q1150" s="12">
        <v>0</v>
      </c>
      <c r="R1150" s="12">
        <v>8001</v>
      </c>
      <c r="S1150" s="59">
        <v>9.5890410958904104E-2</v>
      </c>
      <c r="T1150" s="59">
        <v>35.295890410958904</v>
      </c>
      <c r="U1150" s="12">
        <v>2</v>
      </c>
      <c r="V1150" s="12">
        <v>3</v>
      </c>
      <c r="W1150" s="12">
        <v>1</v>
      </c>
      <c r="X1150" s="12">
        <v>2</v>
      </c>
      <c r="Y1150" s="12">
        <v>1</v>
      </c>
      <c r="Z1150" s="58">
        <v>0</v>
      </c>
      <c r="AA1150" s="58">
        <v>0</v>
      </c>
      <c r="AB1150" s="58">
        <v>0</v>
      </c>
      <c r="AC1150" s="58" t="s">
        <v>91</v>
      </c>
    </row>
    <row r="1151" spans="1:29" x14ac:dyDescent="0.3">
      <c r="A1151" s="57">
        <v>2244428482</v>
      </c>
      <c r="B1151" s="12" t="s">
        <v>216</v>
      </c>
      <c r="C1151" s="58" t="s">
        <v>109</v>
      </c>
      <c r="D1151" s="58" t="s">
        <v>112</v>
      </c>
      <c r="E1151" s="58">
        <v>22073</v>
      </c>
      <c r="F1151" s="58"/>
      <c r="G1151" s="58">
        <f>+IF(F1151&gt;K1151+100000,F1151-K1151,0)</f>
        <v>0</v>
      </c>
      <c r="H1151" s="58"/>
      <c r="I1151" s="58"/>
      <c r="J1151" s="58"/>
      <c r="K1151" s="58">
        <v>27256</v>
      </c>
      <c r="L1151" s="12" t="s">
        <v>91</v>
      </c>
      <c r="M1151" s="12" t="s">
        <v>91</v>
      </c>
      <c r="N1151" s="12" t="s">
        <v>91</v>
      </c>
      <c r="O1151" s="12">
        <v>4</v>
      </c>
      <c r="P1151" s="12">
        <v>0</v>
      </c>
      <c r="Q1151" s="12">
        <v>0</v>
      </c>
      <c r="R1151" s="12">
        <v>8001</v>
      </c>
      <c r="S1151" s="59">
        <v>9.5890410958904104E-2</v>
      </c>
      <c r="T1151" s="59">
        <v>31.230136986301371</v>
      </c>
      <c r="U1151" s="12">
        <v>1</v>
      </c>
      <c r="V1151" s="12">
        <v>3</v>
      </c>
      <c r="W1151" s="12">
        <v>1</v>
      </c>
      <c r="X1151" s="12">
        <v>2</v>
      </c>
      <c r="Y1151" s="12">
        <v>1</v>
      </c>
      <c r="Z1151" s="58">
        <v>0</v>
      </c>
      <c r="AA1151" s="58">
        <v>0</v>
      </c>
      <c r="AB1151" s="58">
        <v>0</v>
      </c>
      <c r="AC1151" s="58" t="s">
        <v>91</v>
      </c>
    </row>
    <row r="1152" spans="1:29" x14ac:dyDescent="0.3">
      <c r="A1152" s="57">
        <v>2244242264</v>
      </c>
      <c r="B1152" s="12" t="s">
        <v>217</v>
      </c>
      <c r="C1152" s="58" t="s">
        <v>109</v>
      </c>
      <c r="D1152" s="58" t="s">
        <v>112</v>
      </c>
      <c r="E1152" s="58">
        <v>20067</v>
      </c>
      <c r="F1152" s="58"/>
      <c r="G1152" s="58">
        <f>+IF(F1152&gt;K1152+100000,F1152-K1152,0)</f>
        <v>0</v>
      </c>
      <c r="H1152" s="58"/>
      <c r="I1152" s="58"/>
      <c r="J1152" s="58"/>
      <c r="K1152" s="58">
        <v>27256</v>
      </c>
      <c r="L1152" s="12" t="s">
        <v>91</v>
      </c>
      <c r="M1152" s="12" t="s">
        <v>91</v>
      </c>
      <c r="N1152" s="12" t="s">
        <v>91</v>
      </c>
      <c r="O1152" s="12">
        <v>4</v>
      </c>
      <c r="P1152" s="12">
        <v>0</v>
      </c>
      <c r="Q1152" s="12">
        <v>0</v>
      </c>
      <c r="R1152" s="12">
        <v>8758</v>
      </c>
      <c r="S1152" s="59">
        <v>9.8630136986301367E-2</v>
      </c>
      <c r="T1152" s="59">
        <v>30.035616438356165</v>
      </c>
      <c r="U1152" s="12">
        <v>1</v>
      </c>
      <c r="V1152" s="12">
        <v>3</v>
      </c>
      <c r="W1152" s="12">
        <v>1</v>
      </c>
      <c r="X1152" s="12">
        <v>2</v>
      </c>
      <c r="Y1152" s="12">
        <v>1</v>
      </c>
      <c r="Z1152" s="58">
        <v>0</v>
      </c>
      <c r="AA1152" s="58">
        <v>0</v>
      </c>
      <c r="AB1152" s="58">
        <v>0</v>
      </c>
      <c r="AC1152" s="58" t="s">
        <v>91</v>
      </c>
    </row>
    <row r="1153" spans="1:29" x14ac:dyDescent="0.3">
      <c r="A1153" s="57">
        <v>2200802244</v>
      </c>
      <c r="B1153" s="12" t="s">
        <v>218</v>
      </c>
      <c r="C1153" s="58" t="s">
        <v>109</v>
      </c>
      <c r="D1153" s="58" t="s">
        <v>112</v>
      </c>
      <c r="E1153" s="58">
        <v>20067</v>
      </c>
      <c r="F1153" s="58"/>
      <c r="G1153" s="58">
        <f>+IF(F1153&gt;K1153+100000,F1153-K1153,0)</f>
        <v>0</v>
      </c>
      <c r="H1153" s="58"/>
      <c r="I1153" s="58"/>
      <c r="J1153" s="58"/>
      <c r="K1153" s="58">
        <v>27256</v>
      </c>
      <c r="L1153" s="12" t="s">
        <v>91</v>
      </c>
      <c r="M1153" s="12" t="s">
        <v>91</v>
      </c>
      <c r="N1153" s="12" t="s">
        <v>91</v>
      </c>
      <c r="O1153" s="12">
        <v>4</v>
      </c>
      <c r="P1153" s="12">
        <v>0</v>
      </c>
      <c r="Q1153" s="12">
        <v>0</v>
      </c>
      <c r="R1153" s="12">
        <v>68307</v>
      </c>
      <c r="S1153" s="59">
        <v>0.10684931506849316</v>
      </c>
      <c r="T1153" s="59">
        <v>31.219178082191782</v>
      </c>
      <c r="U1153" s="12">
        <v>1</v>
      </c>
      <c r="V1153" s="12">
        <v>2</v>
      </c>
      <c r="W1153" s="12">
        <v>2</v>
      </c>
      <c r="X1153" s="12">
        <v>2</v>
      </c>
      <c r="Y1153" s="12">
        <v>1</v>
      </c>
      <c r="Z1153" s="58">
        <v>0</v>
      </c>
      <c r="AA1153" s="58">
        <v>0</v>
      </c>
      <c r="AB1153" s="58">
        <v>0</v>
      </c>
      <c r="AC1153" s="58" t="s">
        <v>91</v>
      </c>
    </row>
    <row r="1154" spans="1:29" x14ac:dyDescent="0.3">
      <c r="A1154" s="57">
        <v>2224626288</v>
      </c>
      <c r="B1154" s="12" t="s">
        <v>219</v>
      </c>
      <c r="C1154" s="58" t="s">
        <v>109</v>
      </c>
      <c r="D1154" s="58" t="s">
        <v>112</v>
      </c>
      <c r="E1154" s="58">
        <v>20067</v>
      </c>
      <c r="F1154" s="58"/>
      <c r="G1154" s="58">
        <f>+IF(F1154&gt;K1154+100000,F1154-K1154,0)</f>
        <v>0</v>
      </c>
      <c r="H1154" s="58"/>
      <c r="I1154" s="58"/>
      <c r="J1154" s="58"/>
      <c r="K1154" s="58">
        <v>27256</v>
      </c>
      <c r="L1154" s="12" t="s">
        <v>91</v>
      </c>
      <c r="M1154" s="12" t="s">
        <v>91</v>
      </c>
      <c r="N1154" s="12" t="s">
        <v>91</v>
      </c>
      <c r="O1154" s="12">
        <v>4</v>
      </c>
      <c r="P1154" s="12">
        <v>0</v>
      </c>
      <c r="Q1154" s="12">
        <v>0</v>
      </c>
      <c r="R1154" s="12">
        <v>76130</v>
      </c>
      <c r="S1154" s="59">
        <v>9.8630136986301367E-2</v>
      </c>
      <c r="T1154" s="59">
        <v>29.487671232876714</v>
      </c>
      <c r="U1154" s="12">
        <v>1</v>
      </c>
      <c r="V1154" s="12">
        <v>2</v>
      </c>
      <c r="W1154" s="12">
        <v>2</v>
      </c>
      <c r="X1154" s="12">
        <v>2</v>
      </c>
      <c r="Y1154" s="12">
        <v>1</v>
      </c>
      <c r="Z1154" s="58">
        <v>0</v>
      </c>
      <c r="AA1154" s="58">
        <v>0</v>
      </c>
      <c r="AB1154" s="58">
        <v>0</v>
      </c>
      <c r="AC1154" s="58" t="s">
        <v>91</v>
      </c>
    </row>
    <row r="1155" spans="1:29" x14ac:dyDescent="0.3">
      <c r="A1155" s="57">
        <v>2224642004</v>
      </c>
      <c r="B1155" s="12" t="s">
        <v>220</v>
      </c>
      <c r="C1155" s="58" t="s">
        <v>109</v>
      </c>
      <c r="D1155" s="58" t="s">
        <v>112</v>
      </c>
      <c r="E1155" s="58">
        <v>20067</v>
      </c>
      <c r="F1155" s="58"/>
      <c r="G1155" s="58">
        <f>+IF(F1155&gt;K1155+100000,F1155-K1155,0)</f>
        <v>0</v>
      </c>
      <c r="H1155" s="58"/>
      <c r="I1155" s="58"/>
      <c r="J1155" s="58"/>
      <c r="K1155" s="58">
        <v>27256</v>
      </c>
      <c r="L1155" s="12" t="s">
        <v>91</v>
      </c>
      <c r="M1155" s="12" t="s">
        <v>91</v>
      </c>
      <c r="N1155" s="12" t="s">
        <v>91</v>
      </c>
      <c r="O1155" s="12">
        <v>4</v>
      </c>
      <c r="P1155" s="12">
        <v>0</v>
      </c>
      <c r="Q1155" s="12">
        <v>0</v>
      </c>
      <c r="R1155" s="12">
        <v>76130</v>
      </c>
      <c r="S1155" s="59">
        <v>9.8630136986301367E-2</v>
      </c>
      <c r="T1155" s="59">
        <v>21.909589041095892</v>
      </c>
      <c r="U1155" s="12">
        <v>1</v>
      </c>
      <c r="V1155" s="12">
        <v>2</v>
      </c>
      <c r="W1155" s="12">
        <v>1</v>
      </c>
      <c r="X1155" s="12">
        <v>2</v>
      </c>
      <c r="Y1155" s="12">
        <v>1</v>
      </c>
      <c r="Z1155" s="58">
        <v>0</v>
      </c>
      <c r="AA1155" s="58">
        <v>0</v>
      </c>
      <c r="AB1155" s="58">
        <v>0</v>
      </c>
      <c r="AC1155" s="58" t="s">
        <v>91</v>
      </c>
    </row>
    <row r="1156" spans="1:29" x14ac:dyDescent="0.3">
      <c r="A1156" s="57">
        <v>2224646264</v>
      </c>
      <c r="B1156" s="12" t="s">
        <v>221</v>
      </c>
      <c r="C1156" s="58" t="s">
        <v>109</v>
      </c>
      <c r="D1156" s="58" t="s">
        <v>112</v>
      </c>
      <c r="E1156" s="58">
        <v>18060</v>
      </c>
      <c r="F1156" s="58"/>
      <c r="G1156" s="58">
        <f>+IF(F1156&gt;K1156+100000,F1156-K1156,0)</f>
        <v>0</v>
      </c>
      <c r="H1156" s="58"/>
      <c r="I1156" s="58"/>
      <c r="J1156" s="58"/>
      <c r="K1156" s="58">
        <v>27256</v>
      </c>
      <c r="L1156" s="12" t="s">
        <v>91</v>
      </c>
      <c r="M1156" s="12" t="s">
        <v>91</v>
      </c>
      <c r="N1156" s="12" t="s">
        <v>91</v>
      </c>
      <c r="O1156" s="12">
        <v>4</v>
      </c>
      <c r="P1156" s="12">
        <v>0</v>
      </c>
      <c r="Q1156" s="12">
        <v>0</v>
      </c>
      <c r="R1156" s="12">
        <v>76130</v>
      </c>
      <c r="S1156" s="59">
        <v>9.3150684931506855E-2</v>
      </c>
      <c r="T1156" s="59">
        <v>25.158904109589042</v>
      </c>
      <c r="U1156" s="12">
        <v>2</v>
      </c>
      <c r="V1156" s="12">
        <v>2</v>
      </c>
      <c r="W1156" s="12">
        <v>1</v>
      </c>
      <c r="X1156" s="12">
        <v>2</v>
      </c>
      <c r="Y1156" s="12">
        <v>1</v>
      </c>
      <c r="Z1156" s="58">
        <v>0</v>
      </c>
      <c r="AA1156" s="58">
        <v>0</v>
      </c>
      <c r="AB1156" s="58">
        <v>0</v>
      </c>
      <c r="AC1156" s="58" t="s">
        <v>91</v>
      </c>
    </row>
    <row r="1157" spans="1:29" x14ac:dyDescent="0.3">
      <c r="A1157" s="57">
        <v>82060046</v>
      </c>
      <c r="B1157" s="12" t="s">
        <v>222</v>
      </c>
      <c r="C1157" s="58" t="s">
        <v>109</v>
      </c>
      <c r="D1157" s="58" t="s">
        <v>112</v>
      </c>
      <c r="E1157" s="58">
        <v>15050</v>
      </c>
      <c r="F1157" s="58"/>
      <c r="G1157" s="58">
        <f>+IF(F1157&gt;K1157+100000,F1157-K1157,0)</f>
        <v>0</v>
      </c>
      <c r="H1157" s="58"/>
      <c r="I1157" s="58"/>
      <c r="J1157" s="58"/>
      <c r="K1157" s="58">
        <v>27256</v>
      </c>
      <c r="L1157" s="12" t="s">
        <v>91</v>
      </c>
      <c r="M1157" s="12" t="s">
        <v>91</v>
      </c>
      <c r="N1157" s="12" t="s">
        <v>91</v>
      </c>
      <c r="O1157" s="12">
        <v>4</v>
      </c>
      <c r="P1157" s="12">
        <v>0</v>
      </c>
      <c r="Q1157" s="12">
        <v>0</v>
      </c>
      <c r="R1157" s="12">
        <v>8001</v>
      </c>
      <c r="S1157" s="59">
        <v>9.8630136986301367E-2</v>
      </c>
      <c r="T1157" s="59">
        <v>41.093150684931508</v>
      </c>
      <c r="U1157" s="12">
        <v>1</v>
      </c>
      <c r="V1157" s="12">
        <v>3</v>
      </c>
      <c r="W1157" s="12">
        <v>1</v>
      </c>
      <c r="X1157" s="12">
        <v>2</v>
      </c>
      <c r="Y1157" s="12">
        <v>1</v>
      </c>
      <c r="Z1157" s="58">
        <v>0</v>
      </c>
      <c r="AA1157" s="58">
        <v>0</v>
      </c>
      <c r="AB1157" s="58">
        <v>0</v>
      </c>
      <c r="AC1157" s="58" t="s">
        <v>91</v>
      </c>
    </row>
    <row r="1158" spans="1:29" x14ac:dyDescent="0.3">
      <c r="A1158" s="57">
        <v>2464080</v>
      </c>
      <c r="B1158" s="12" t="s">
        <v>223</v>
      </c>
      <c r="C1158" s="58" t="s">
        <v>109</v>
      </c>
      <c r="D1158" s="58" t="s">
        <v>112</v>
      </c>
      <c r="E1158" s="58">
        <v>13043</v>
      </c>
      <c r="F1158" s="58"/>
      <c r="G1158" s="58">
        <f>+IF(F1158&gt;K1158+100000,F1158-K1158,0)</f>
        <v>0</v>
      </c>
      <c r="H1158" s="58"/>
      <c r="I1158" s="58"/>
      <c r="J1158" s="58"/>
      <c r="K1158" s="58">
        <v>27256</v>
      </c>
      <c r="L1158" s="12" t="s">
        <v>91</v>
      </c>
      <c r="M1158" s="12" t="s">
        <v>91</v>
      </c>
      <c r="N1158" s="12" t="s">
        <v>91</v>
      </c>
      <c r="O1158" s="12">
        <v>4</v>
      </c>
      <c r="P1158" s="12">
        <v>0</v>
      </c>
      <c r="Q1158" s="12">
        <v>0</v>
      </c>
      <c r="R1158" s="12">
        <v>68001</v>
      </c>
      <c r="S1158" s="59">
        <v>9.5890410958904104E-2</v>
      </c>
      <c r="T1158" s="59">
        <v>50.43287671232877</v>
      </c>
      <c r="U1158" s="12">
        <v>1</v>
      </c>
      <c r="V1158" s="12">
        <v>2</v>
      </c>
      <c r="W1158" s="12">
        <v>2</v>
      </c>
      <c r="X1158" s="12">
        <v>2</v>
      </c>
      <c r="Y1158" s="12">
        <v>1</v>
      </c>
      <c r="Z1158" s="58">
        <v>0</v>
      </c>
      <c r="AA1158" s="58">
        <v>0</v>
      </c>
      <c r="AB1158" s="58">
        <v>0</v>
      </c>
      <c r="AC1158" s="58" t="s">
        <v>91</v>
      </c>
    </row>
    <row r="1159" spans="1:29" x14ac:dyDescent="0.3">
      <c r="A1159" s="57">
        <v>2224666066</v>
      </c>
      <c r="B1159" s="12" t="s">
        <v>224</v>
      </c>
      <c r="C1159" s="58" t="s">
        <v>109</v>
      </c>
      <c r="D1159" s="58" t="s">
        <v>112</v>
      </c>
      <c r="E1159" s="58">
        <v>10033</v>
      </c>
      <c r="F1159" s="58"/>
      <c r="G1159" s="58">
        <f>+IF(F1159&gt;K1159+100000,F1159-K1159,0)</f>
        <v>0</v>
      </c>
      <c r="H1159" s="58"/>
      <c r="I1159" s="58"/>
      <c r="J1159" s="58"/>
      <c r="K1159" s="58">
        <v>27256</v>
      </c>
      <c r="L1159" s="12" t="s">
        <v>91</v>
      </c>
      <c r="M1159" s="12" t="s">
        <v>91</v>
      </c>
      <c r="N1159" s="12" t="s">
        <v>91</v>
      </c>
      <c r="O1159" s="12">
        <v>4</v>
      </c>
      <c r="P1159" s="12">
        <v>0</v>
      </c>
      <c r="Q1159" s="12">
        <v>0</v>
      </c>
      <c r="R1159" s="12">
        <v>13433</v>
      </c>
      <c r="S1159" s="59">
        <v>9.8630136986301367E-2</v>
      </c>
      <c r="T1159" s="59">
        <v>29.731506849315068</v>
      </c>
      <c r="U1159" s="12">
        <v>1</v>
      </c>
      <c r="V1159" s="12">
        <v>4</v>
      </c>
      <c r="W1159" s="12">
        <v>1</v>
      </c>
      <c r="X1159" s="12">
        <v>2</v>
      </c>
      <c r="Y1159" s="12">
        <v>1</v>
      </c>
      <c r="Z1159" s="58">
        <v>0</v>
      </c>
      <c r="AA1159" s="58">
        <v>0</v>
      </c>
      <c r="AB1159" s="58">
        <v>0</v>
      </c>
      <c r="AC1159" s="58" t="s">
        <v>91</v>
      </c>
    </row>
    <row r="1160" spans="1:29" x14ac:dyDescent="0.3">
      <c r="A1160" s="57">
        <v>2224806282</v>
      </c>
      <c r="B1160" s="12" t="s">
        <v>225</v>
      </c>
      <c r="C1160" s="58" t="s">
        <v>109</v>
      </c>
      <c r="D1160" s="58" t="s">
        <v>112</v>
      </c>
      <c r="E1160" s="58">
        <v>10033</v>
      </c>
      <c r="F1160" s="58"/>
      <c r="G1160" s="58">
        <f>+IF(F1160&gt;K1160+100000,F1160-K1160,0)</f>
        <v>0</v>
      </c>
      <c r="H1160" s="58"/>
      <c r="I1160" s="58"/>
      <c r="J1160" s="58"/>
      <c r="K1160" s="58">
        <v>27256</v>
      </c>
      <c r="L1160" s="12" t="s">
        <v>91</v>
      </c>
      <c r="M1160" s="12" t="s">
        <v>91</v>
      </c>
      <c r="N1160" s="12" t="s">
        <v>91</v>
      </c>
      <c r="O1160" s="12">
        <v>4</v>
      </c>
      <c r="P1160" s="12">
        <v>0</v>
      </c>
      <c r="Q1160" s="12">
        <v>0</v>
      </c>
      <c r="R1160" s="12">
        <v>76275</v>
      </c>
      <c r="S1160" s="59">
        <v>9.0410958904109592E-2</v>
      </c>
      <c r="T1160" s="59">
        <v>25.701369863013699</v>
      </c>
      <c r="U1160" s="12">
        <v>1</v>
      </c>
      <c r="V1160" s="12">
        <v>4</v>
      </c>
      <c r="W1160" s="12">
        <v>2</v>
      </c>
      <c r="X1160" s="12">
        <v>2</v>
      </c>
      <c r="Y1160" s="12">
        <v>1</v>
      </c>
      <c r="Z1160" s="58">
        <v>0</v>
      </c>
      <c r="AA1160" s="58">
        <v>0</v>
      </c>
      <c r="AB1160" s="58">
        <v>0</v>
      </c>
      <c r="AC1160" s="58" t="s">
        <v>91</v>
      </c>
    </row>
    <row r="1161" spans="1:29" x14ac:dyDescent="0.3">
      <c r="A1161" s="57">
        <v>2224886206</v>
      </c>
      <c r="B1161" s="12" t="s">
        <v>226</v>
      </c>
      <c r="C1161" s="58" t="s">
        <v>109</v>
      </c>
      <c r="D1161" s="58" t="s">
        <v>112</v>
      </c>
      <c r="E1161" s="58">
        <v>10033</v>
      </c>
      <c r="F1161" s="58"/>
      <c r="G1161" s="58">
        <f>+IF(F1161&gt;K1161+100000,F1161-K1161,0)</f>
        <v>0</v>
      </c>
      <c r="H1161" s="58"/>
      <c r="I1161" s="58"/>
      <c r="J1161" s="58"/>
      <c r="K1161" s="58">
        <v>27256</v>
      </c>
      <c r="L1161" s="12" t="s">
        <v>91</v>
      </c>
      <c r="M1161" s="12" t="s">
        <v>91</v>
      </c>
      <c r="N1161" s="12" t="s">
        <v>91</v>
      </c>
      <c r="O1161" s="12">
        <v>4</v>
      </c>
      <c r="P1161" s="12">
        <v>0</v>
      </c>
      <c r="Q1161" s="12">
        <v>0</v>
      </c>
      <c r="R1161" s="12">
        <v>76275</v>
      </c>
      <c r="S1161" s="59">
        <v>9.0410958904109592E-2</v>
      </c>
      <c r="T1161" s="59">
        <v>30.654794520547945</v>
      </c>
      <c r="U1161" s="12">
        <v>2</v>
      </c>
      <c r="V1161" s="12">
        <v>2</v>
      </c>
      <c r="W1161" s="12">
        <v>1</v>
      </c>
      <c r="X1161" s="12">
        <v>2</v>
      </c>
      <c r="Y1161" s="12">
        <v>3</v>
      </c>
      <c r="Z1161" s="58">
        <v>0</v>
      </c>
      <c r="AA1161" s="58">
        <v>0</v>
      </c>
      <c r="AB1161" s="58">
        <v>0</v>
      </c>
      <c r="AC1161" s="58" t="s">
        <v>91</v>
      </c>
    </row>
    <row r="1162" spans="1:29" x14ac:dyDescent="0.3">
      <c r="A1162" s="57">
        <v>80866426</v>
      </c>
      <c r="B1162" s="12" t="s">
        <v>227</v>
      </c>
      <c r="C1162" s="58" t="s">
        <v>108</v>
      </c>
      <c r="D1162" s="58" t="s">
        <v>29</v>
      </c>
      <c r="E1162" s="58"/>
      <c r="F1162" s="58">
        <v>230000</v>
      </c>
      <c r="G1162" s="58">
        <f>+IF(F1162&gt;K1162+100000,F1162-K1162,0)</f>
        <v>202744</v>
      </c>
      <c r="H1162" s="58">
        <v>0</v>
      </c>
      <c r="I1162" s="58">
        <v>0</v>
      </c>
      <c r="J1162" s="58">
        <v>0</v>
      </c>
      <c r="K1162" s="58">
        <v>27256</v>
      </c>
      <c r="L1162" s="12" t="s">
        <v>88</v>
      </c>
      <c r="M1162" s="12" t="s">
        <v>89</v>
      </c>
      <c r="N1162" s="12" t="s">
        <v>10</v>
      </c>
      <c r="O1162" s="12">
        <v>4</v>
      </c>
      <c r="P1162" s="12">
        <v>0</v>
      </c>
      <c r="Q1162" s="12">
        <v>0</v>
      </c>
      <c r="R1162" s="12">
        <v>68615</v>
      </c>
      <c r="S1162" s="59">
        <v>9.8630136986301367E-2</v>
      </c>
      <c r="T1162" s="59">
        <v>46.767123287671232</v>
      </c>
      <c r="U1162" s="12">
        <v>1</v>
      </c>
      <c r="V1162" s="12">
        <v>2</v>
      </c>
      <c r="W1162" s="12">
        <v>2</v>
      </c>
      <c r="X1162" s="12">
        <v>2</v>
      </c>
      <c r="Y1162" s="12">
        <v>1</v>
      </c>
      <c r="Z1162" s="58">
        <v>0</v>
      </c>
      <c r="AA1162" s="58">
        <v>0</v>
      </c>
      <c r="AB1162" s="58">
        <v>0</v>
      </c>
      <c r="AC1162" s="58" t="s">
        <v>91</v>
      </c>
    </row>
    <row r="1163" spans="1:29" x14ac:dyDescent="0.3">
      <c r="A1163" s="57">
        <v>82220400</v>
      </c>
      <c r="B1163" s="12" t="s">
        <v>229</v>
      </c>
      <c r="C1163" s="58" t="s">
        <v>109</v>
      </c>
      <c r="D1163" s="58" t="s">
        <v>112</v>
      </c>
      <c r="E1163" s="58"/>
      <c r="F1163" s="58"/>
      <c r="G1163" s="58">
        <f>+IF(F1163&gt;K1163+100000,F1163-K1163,0)</f>
        <v>0</v>
      </c>
      <c r="H1163" s="58"/>
      <c r="I1163" s="58"/>
      <c r="J1163" s="58"/>
      <c r="K1163" s="58">
        <v>27256</v>
      </c>
      <c r="L1163" s="12" t="s">
        <v>91</v>
      </c>
      <c r="M1163" s="12" t="s">
        <v>91</v>
      </c>
      <c r="N1163" s="12" t="s">
        <v>91</v>
      </c>
      <c r="O1163" s="12">
        <v>4</v>
      </c>
      <c r="P1163" s="12">
        <v>0</v>
      </c>
      <c r="Q1163" s="12">
        <v>0</v>
      </c>
      <c r="R1163" s="12">
        <v>8001</v>
      </c>
      <c r="S1163" s="59">
        <v>9.5890410958904104E-2</v>
      </c>
      <c r="T1163" s="59">
        <v>45.42739726027397</v>
      </c>
      <c r="U1163" s="12">
        <v>1</v>
      </c>
      <c r="V1163" s="12">
        <v>2</v>
      </c>
      <c r="W1163" s="12">
        <v>1</v>
      </c>
      <c r="X1163" s="12">
        <v>2</v>
      </c>
      <c r="Y1163" s="12">
        <v>1</v>
      </c>
      <c r="Z1163" s="58">
        <v>0</v>
      </c>
      <c r="AA1163" s="58">
        <v>0</v>
      </c>
      <c r="AB1163" s="58">
        <v>0</v>
      </c>
      <c r="AC1163" s="58" t="s">
        <v>91</v>
      </c>
    </row>
    <row r="1164" spans="1:29" x14ac:dyDescent="0.3">
      <c r="A1164" s="57">
        <v>2062824422</v>
      </c>
      <c r="B1164" s="12" t="s">
        <v>230</v>
      </c>
      <c r="C1164" s="58" t="s">
        <v>109</v>
      </c>
      <c r="D1164" s="58" t="s">
        <v>112</v>
      </c>
      <c r="E1164" s="58"/>
      <c r="F1164" s="58"/>
      <c r="G1164" s="58">
        <f>+IF(F1164&gt;K1164+100000,F1164-K1164,0)</f>
        <v>0</v>
      </c>
      <c r="H1164" s="58"/>
      <c r="I1164" s="58"/>
      <c r="J1164" s="58"/>
      <c r="K1164" s="58">
        <v>27256</v>
      </c>
      <c r="L1164" s="12" t="s">
        <v>91</v>
      </c>
      <c r="M1164" s="12" t="s">
        <v>91</v>
      </c>
      <c r="N1164" s="12" t="s">
        <v>91</v>
      </c>
      <c r="O1164" s="12">
        <v>4</v>
      </c>
      <c r="P1164" s="12">
        <v>0</v>
      </c>
      <c r="Q1164" s="12">
        <v>0</v>
      </c>
      <c r="R1164" s="12">
        <v>13001</v>
      </c>
      <c r="S1164" s="59">
        <v>9.8630136986301367E-2</v>
      </c>
      <c r="T1164" s="59">
        <v>29.284931506849315</v>
      </c>
      <c r="U1164" s="12">
        <v>1</v>
      </c>
      <c r="V1164" s="12">
        <v>3</v>
      </c>
      <c r="W1164" s="12">
        <v>1</v>
      </c>
      <c r="X1164" s="12">
        <v>2</v>
      </c>
      <c r="Y1164" s="12">
        <v>1</v>
      </c>
      <c r="Z1164" s="58">
        <v>0</v>
      </c>
      <c r="AA1164" s="58">
        <v>0</v>
      </c>
      <c r="AB1164" s="58">
        <v>0</v>
      </c>
      <c r="AC1164" s="58" t="s">
        <v>91</v>
      </c>
    </row>
    <row r="1165" spans="1:29" x14ac:dyDescent="0.3">
      <c r="A1165" s="57">
        <v>2044022020</v>
      </c>
      <c r="B1165" s="12" t="s">
        <v>231</v>
      </c>
      <c r="C1165" s="58" t="s">
        <v>109</v>
      </c>
      <c r="D1165" s="58" t="s">
        <v>112</v>
      </c>
      <c r="E1165" s="58"/>
      <c r="F1165" s="58"/>
      <c r="G1165" s="58">
        <f>+IF(F1165&gt;K1165+100000,F1165-K1165,0)</f>
        <v>0</v>
      </c>
      <c r="H1165" s="58"/>
      <c r="I1165" s="58"/>
      <c r="J1165" s="58"/>
      <c r="K1165" s="58">
        <v>27256</v>
      </c>
      <c r="L1165" s="12" t="s">
        <v>91</v>
      </c>
      <c r="M1165" s="12" t="s">
        <v>91</v>
      </c>
      <c r="N1165" s="12" t="s">
        <v>91</v>
      </c>
      <c r="O1165" s="12">
        <v>4</v>
      </c>
      <c r="P1165" s="12">
        <v>0</v>
      </c>
      <c r="Q1165" s="12">
        <v>0</v>
      </c>
      <c r="R1165" s="12">
        <v>13052</v>
      </c>
      <c r="S1165" s="59">
        <v>9.3150684931506855E-2</v>
      </c>
      <c r="T1165" s="59">
        <v>35.11780821917808</v>
      </c>
      <c r="U1165" s="12">
        <v>2</v>
      </c>
      <c r="V1165" s="12">
        <v>2</v>
      </c>
      <c r="W1165" s="12">
        <v>2</v>
      </c>
      <c r="X1165" s="12">
        <v>2</v>
      </c>
      <c r="Y1165" s="12">
        <v>1</v>
      </c>
      <c r="Z1165" s="58">
        <v>0</v>
      </c>
      <c r="AA1165" s="58">
        <v>0</v>
      </c>
      <c r="AB1165" s="58">
        <v>0</v>
      </c>
      <c r="AC1165" s="58" t="s">
        <v>91</v>
      </c>
    </row>
    <row r="1166" spans="1:29" x14ac:dyDescent="0.3">
      <c r="A1166" s="57">
        <v>2044046404</v>
      </c>
      <c r="B1166" s="12" t="s">
        <v>232</v>
      </c>
      <c r="C1166" s="58" t="s">
        <v>109</v>
      </c>
      <c r="D1166" s="58" t="s">
        <v>112</v>
      </c>
      <c r="E1166" s="58"/>
      <c r="F1166" s="58"/>
      <c r="G1166" s="58">
        <f>+IF(F1166&gt;K1166+100000,F1166-K1166,0)</f>
        <v>0</v>
      </c>
      <c r="H1166" s="58"/>
      <c r="I1166" s="58"/>
      <c r="J1166" s="58"/>
      <c r="K1166" s="58">
        <v>27256</v>
      </c>
      <c r="L1166" s="12" t="s">
        <v>91</v>
      </c>
      <c r="M1166" s="12" t="s">
        <v>91</v>
      </c>
      <c r="N1166" s="12" t="s">
        <v>91</v>
      </c>
      <c r="O1166" s="12">
        <v>4</v>
      </c>
      <c r="P1166" s="12">
        <v>0</v>
      </c>
      <c r="Q1166" s="12">
        <v>0</v>
      </c>
      <c r="R1166" s="12">
        <v>13052</v>
      </c>
      <c r="S1166" s="59">
        <v>9.3150684931506855E-2</v>
      </c>
      <c r="T1166" s="59">
        <v>23.32054794520548</v>
      </c>
      <c r="U1166" s="12">
        <v>1</v>
      </c>
      <c r="V1166" s="12">
        <v>4</v>
      </c>
      <c r="W1166" s="12">
        <v>1</v>
      </c>
      <c r="X1166" s="12">
        <v>2</v>
      </c>
      <c r="Y1166" s="12">
        <v>1</v>
      </c>
      <c r="Z1166" s="58">
        <v>0</v>
      </c>
      <c r="AA1166" s="58">
        <v>0</v>
      </c>
      <c r="AB1166" s="58">
        <v>0</v>
      </c>
      <c r="AC1166" s="58" t="s">
        <v>91</v>
      </c>
    </row>
    <row r="1167" spans="1:29" x14ac:dyDescent="0.3">
      <c r="A1167" s="57">
        <v>2048042862</v>
      </c>
      <c r="B1167" s="12" t="s">
        <v>233</v>
      </c>
      <c r="C1167" s="58" t="s">
        <v>109</v>
      </c>
      <c r="D1167" s="58" t="s">
        <v>112</v>
      </c>
      <c r="E1167" s="58"/>
      <c r="F1167" s="58"/>
      <c r="G1167" s="58">
        <f>+IF(F1167&gt;K1167+100000,F1167-K1167,0)</f>
        <v>0</v>
      </c>
      <c r="H1167" s="58"/>
      <c r="I1167" s="58"/>
      <c r="J1167" s="58"/>
      <c r="K1167" s="58">
        <v>27256</v>
      </c>
      <c r="L1167" s="12" t="s">
        <v>91</v>
      </c>
      <c r="M1167" s="12" t="s">
        <v>91</v>
      </c>
      <c r="N1167" s="12" t="s">
        <v>91</v>
      </c>
      <c r="O1167" s="12">
        <v>4</v>
      </c>
      <c r="P1167" s="12">
        <v>0</v>
      </c>
      <c r="Q1167" s="12">
        <v>0</v>
      </c>
      <c r="R1167" s="12">
        <v>13052</v>
      </c>
      <c r="S1167" s="59">
        <v>9.3150684931506855E-2</v>
      </c>
      <c r="T1167" s="59">
        <v>25.394520547945206</v>
      </c>
      <c r="U1167" s="12">
        <v>1</v>
      </c>
      <c r="V1167" s="12">
        <v>2</v>
      </c>
      <c r="W1167" s="12">
        <v>2</v>
      </c>
      <c r="X1167" s="12">
        <v>2</v>
      </c>
      <c r="Y1167" s="12">
        <v>1</v>
      </c>
      <c r="Z1167" s="58">
        <v>0</v>
      </c>
      <c r="AA1167" s="58">
        <v>0</v>
      </c>
      <c r="AB1167" s="58">
        <v>0</v>
      </c>
      <c r="AC1167" s="58" t="s">
        <v>91</v>
      </c>
    </row>
    <row r="1168" spans="1:29" x14ac:dyDescent="0.3">
      <c r="A1168" s="57">
        <v>8048002</v>
      </c>
      <c r="B1168" s="12" t="s">
        <v>234</v>
      </c>
      <c r="C1168" s="58" t="s">
        <v>109</v>
      </c>
      <c r="D1168" s="58" t="s">
        <v>112</v>
      </c>
      <c r="E1168" s="58"/>
      <c r="F1168" s="58"/>
      <c r="G1168" s="58">
        <f>+IF(F1168&gt;K1168+100000,F1168-K1168,0)</f>
        <v>0</v>
      </c>
      <c r="H1168" s="58"/>
      <c r="I1168" s="58"/>
      <c r="J1168" s="58"/>
      <c r="K1168" s="58">
        <v>27256</v>
      </c>
      <c r="L1168" s="12" t="s">
        <v>91</v>
      </c>
      <c r="M1168" s="12" t="s">
        <v>91</v>
      </c>
      <c r="N1168" s="12" t="s">
        <v>91</v>
      </c>
      <c r="O1168" s="12">
        <v>4</v>
      </c>
      <c r="P1168" s="12">
        <v>0</v>
      </c>
      <c r="Q1168" s="12">
        <v>0</v>
      </c>
      <c r="R1168" s="12">
        <v>13052</v>
      </c>
      <c r="S1168" s="59">
        <v>9.5890410958904104E-2</v>
      </c>
      <c r="T1168" s="59">
        <v>37.468493150684928</v>
      </c>
      <c r="U1168" s="12">
        <v>1</v>
      </c>
      <c r="V1168" s="12">
        <v>2</v>
      </c>
      <c r="W1168" s="12">
        <v>1</v>
      </c>
      <c r="X1168" s="12">
        <v>2</v>
      </c>
      <c r="Y1168" s="12">
        <v>1</v>
      </c>
      <c r="Z1168" s="58">
        <v>0</v>
      </c>
      <c r="AA1168" s="58">
        <v>0</v>
      </c>
      <c r="AB1168" s="58">
        <v>0</v>
      </c>
      <c r="AC1168" s="58" t="s">
        <v>91</v>
      </c>
    </row>
    <row r="1169" spans="1:29" x14ac:dyDescent="0.3">
      <c r="A1169" s="57">
        <v>2044024400</v>
      </c>
      <c r="B1169" s="12" t="s">
        <v>235</v>
      </c>
      <c r="C1169" s="58" t="s">
        <v>109</v>
      </c>
      <c r="D1169" s="58" t="s">
        <v>112</v>
      </c>
      <c r="E1169" s="58"/>
      <c r="F1169" s="58"/>
      <c r="G1169" s="58">
        <f>+IF(F1169&gt;K1169+100000,F1169-K1169,0)</f>
        <v>0</v>
      </c>
      <c r="H1169" s="58"/>
      <c r="I1169" s="58"/>
      <c r="J1169" s="58"/>
      <c r="K1169" s="58">
        <v>27256</v>
      </c>
      <c r="L1169" s="12" t="s">
        <v>91</v>
      </c>
      <c r="M1169" s="12" t="s">
        <v>91</v>
      </c>
      <c r="N1169" s="12" t="s">
        <v>91</v>
      </c>
      <c r="O1169" s="12">
        <v>4</v>
      </c>
      <c r="P1169" s="12">
        <v>0</v>
      </c>
      <c r="Q1169" s="12">
        <v>0</v>
      </c>
      <c r="R1169" s="12">
        <v>13052</v>
      </c>
      <c r="S1169" s="59">
        <v>9.5890410958904104E-2</v>
      </c>
      <c r="T1169" s="59">
        <v>32.56712328767123</v>
      </c>
      <c r="U1169" s="12">
        <v>2</v>
      </c>
      <c r="V1169" s="12">
        <v>2</v>
      </c>
      <c r="W1169" s="12">
        <v>1</v>
      </c>
      <c r="X1169" s="12">
        <v>2</v>
      </c>
      <c r="Y1169" s="12">
        <v>1</v>
      </c>
      <c r="Z1169" s="58">
        <v>0</v>
      </c>
      <c r="AA1169" s="58">
        <v>0</v>
      </c>
      <c r="AB1169" s="58">
        <v>0</v>
      </c>
      <c r="AC1169" s="58" t="s">
        <v>91</v>
      </c>
    </row>
    <row r="1170" spans="1:29" x14ac:dyDescent="0.3">
      <c r="A1170" s="57">
        <v>2044026864</v>
      </c>
      <c r="B1170" s="12" t="s">
        <v>236</v>
      </c>
      <c r="C1170" s="58" t="s">
        <v>109</v>
      </c>
      <c r="D1170" s="58" t="s">
        <v>112</v>
      </c>
      <c r="E1170" s="58"/>
      <c r="F1170" s="58"/>
      <c r="G1170" s="58">
        <f>+IF(F1170&gt;K1170+100000,F1170-K1170,0)</f>
        <v>0</v>
      </c>
      <c r="H1170" s="58"/>
      <c r="I1170" s="58"/>
      <c r="J1170" s="58"/>
      <c r="K1170" s="58">
        <v>27256</v>
      </c>
      <c r="L1170" s="12" t="s">
        <v>91</v>
      </c>
      <c r="M1170" s="12" t="s">
        <v>91</v>
      </c>
      <c r="N1170" s="12" t="s">
        <v>91</v>
      </c>
      <c r="O1170" s="12">
        <v>4</v>
      </c>
      <c r="P1170" s="12">
        <v>0</v>
      </c>
      <c r="Q1170" s="12">
        <v>0</v>
      </c>
      <c r="R1170" s="12">
        <v>13052</v>
      </c>
      <c r="S1170" s="59">
        <v>9.5890410958904104E-2</v>
      </c>
      <c r="T1170" s="59">
        <v>28.153424657534245</v>
      </c>
      <c r="U1170" s="12">
        <v>1</v>
      </c>
      <c r="V1170" s="12">
        <v>2</v>
      </c>
      <c r="W1170" s="12">
        <v>2</v>
      </c>
      <c r="X1170" s="12">
        <v>2</v>
      </c>
      <c r="Y1170" s="12">
        <v>1</v>
      </c>
      <c r="Z1170" s="58">
        <v>0</v>
      </c>
      <c r="AA1170" s="58">
        <v>0</v>
      </c>
      <c r="AB1170" s="58">
        <v>0</v>
      </c>
      <c r="AC1170" s="58" t="s">
        <v>91</v>
      </c>
    </row>
    <row r="1171" spans="1:29" x14ac:dyDescent="0.3">
      <c r="A1171" s="57">
        <v>2044028604</v>
      </c>
      <c r="B1171" s="12" t="s">
        <v>237</v>
      </c>
      <c r="C1171" s="58" t="s">
        <v>109</v>
      </c>
      <c r="D1171" s="58" t="s">
        <v>112</v>
      </c>
      <c r="E1171" s="58"/>
      <c r="F1171" s="58"/>
      <c r="G1171" s="58">
        <f>+IF(F1171&gt;K1171+100000,F1171-K1171,0)</f>
        <v>0</v>
      </c>
      <c r="H1171" s="58"/>
      <c r="I1171" s="58"/>
      <c r="J1171" s="58"/>
      <c r="K1171" s="58">
        <v>27256</v>
      </c>
      <c r="L1171" s="12" t="s">
        <v>91</v>
      </c>
      <c r="M1171" s="12" t="s">
        <v>91</v>
      </c>
      <c r="N1171" s="12" t="s">
        <v>91</v>
      </c>
      <c r="O1171" s="12">
        <v>4</v>
      </c>
      <c r="P1171" s="12">
        <v>0</v>
      </c>
      <c r="Q1171" s="12">
        <v>0</v>
      </c>
      <c r="R1171" s="12">
        <v>13052</v>
      </c>
      <c r="S1171" s="59">
        <v>9.5890410958904104E-2</v>
      </c>
      <c r="T1171" s="59">
        <v>31.076712328767123</v>
      </c>
      <c r="U1171" s="12">
        <v>1</v>
      </c>
      <c r="V1171" s="12">
        <v>2</v>
      </c>
      <c r="W1171" s="12">
        <v>1</v>
      </c>
      <c r="X1171" s="12">
        <v>2</v>
      </c>
      <c r="Y1171" s="12">
        <v>1</v>
      </c>
      <c r="Z1171" s="58">
        <v>0</v>
      </c>
      <c r="AA1171" s="58">
        <v>0</v>
      </c>
      <c r="AB1171" s="58">
        <v>0</v>
      </c>
      <c r="AC1171" s="58" t="s">
        <v>91</v>
      </c>
    </row>
    <row r="1172" spans="1:29" x14ac:dyDescent="0.3">
      <c r="A1172" s="57">
        <v>2208862662</v>
      </c>
      <c r="B1172" s="12" t="s">
        <v>238</v>
      </c>
      <c r="C1172" s="58" t="s">
        <v>109</v>
      </c>
      <c r="D1172" s="58" t="s">
        <v>112</v>
      </c>
      <c r="E1172" s="58"/>
      <c r="F1172" s="58"/>
      <c r="G1172" s="58">
        <f>+IF(F1172&gt;K1172+100000,F1172-K1172,0)</f>
        <v>0</v>
      </c>
      <c r="H1172" s="58"/>
      <c r="I1172" s="58"/>
      <c r="J1172" s="58"/>
      <c r="K1172" s="58">
        <v>27256</v>
      </c>
      <c r="L1172" s="12" t="s">
        <v>91</v>
      </c>
      <c r="M1172" s="12" t="s">
        <v>91</v>
      </c>
      <c r="N1172" s="12" t="s">
        <v>91</v>
      </c>
      <c r="O1172" s="12">
        <v>4</v>
      </c>
      <c r="P1172" s="12">
        <v>0</v>
      </c>
      <c r="Q1172" s="12">
        <v>0</v>
      </c>
      <c r="R1172" s="12">
        <v>13052</v>
      </c>
      <c r="S1172" s="59">
        <v>9.5890410958904104E-2</v>
      </c>
      <c r="T1172" s="59">
        <v>29.82191780821918</v>
      </c>
      <c r="U1172" s="12">
        <v>1</v>
      </c>
      <c r="V1172" s="12">
        <v>2</v>
      </c>
      <c r="W1172" s="12">
        <v>1</v>
      </c>
      <c r="X1172" s="12">
        <v>2</v>
      </c>
      <c r="Y1172" s="12">
        <v>1</v>
      </c>
      <c r="Z1172" s="58">
        <v>0</v>
      </c>
      <c r="AA1172" s="58">
        <v>0</v>
      </c>
      <c r="AB1172" s="58">
        <v>0</v>
      </c>
      <c r="AC1172" s="58" t="s">
        <v>91</v>
      </c>
    </row>
    <row r="1173" spans="1:29" x14ac:dyDescent="0.3">
      <c r="A1173" s="57">
        <v>46848084</v>
      </c>
      <c r="B1173" s="12" t="s">
        <v>239</v>
      </c>
      <c r="C1173" s="58" t="s">
        <v>109</v>
      </c>
      <c r="D1173" s="58" t="s">
        <v>112</v>
      </c>
      <c r="E1173" s="58"/>
      <c r="F1173" s="58"/>
      <c r="G1173" s="58">
        <f>+IF(F1173&gt;K1173+100000,F1173-K1173,0)</f>
        <v>0</v>
      </c>
      <c r="H1173" s="58"/>
      <c r="I1173" s="58"/>
      <c r="J1173" s="58"/>
      <c r="K1173" s="58">
        <v>27256</v>
      </c>
      <c r="L1173" s="12" t="s">
        <v>91</v>
      </c>
      <c r="M1173" s="12" t="s">
        <v>91</v>
      </c>
      <c r="N1173" s="12" t="s">
        <v>91</v>
      </c>
      <c r="O1173" s="12">
        <v>4</v>
      </c>
      <c r="P1173" s="12">
        <v>0</v>
      </c>
      <c r="Q1173" s="12">
        <v>0</v>
      </c>
      <c r="R1173" s="12">
        <v>13052</v>
      </c>
      <c r="S1173" s="59">
        <v>9.8630136986301367E-2</v>
      </c>
      <c r="T1173" s="59">
        <v>36.898630136986299</v>
      </c>
      <c r="U1173" s="12">
        <v>2</v>
      </c>
      <c r="V1173" s="12">
        <v>2</v>
      </c>
      <c r="W1173" s="12">
        <v>2</v>
      </c>
      <c r="X1173" s="12">
        <v>2</v>
      </c>
      <c r="Y1173" s="12">
        <v>1</v>
      </c>
      <c r="Z1173" s="58">
        <v>0</v>
      </c>
      <c r="AA1173" s="58">
        <v>0</v>
      </c>
      <c r="AB1173" s="58">
        <v>0</v>
      </c>
      <c r="AC1173" s="58" t="s">
        <v>91</v>
      </c>
    </row>
    <row r="1174" spans="1:29" x14ac:dyDescent="0.3">
      <c r="A1174" s="57">
        <v>2002846408</v>
      </c>
      <c r="B1174" s="12" t="s">
        <v>240</v>
      </c>
      <c r="C1174" s="58" t="s">
        <v>109</v>
      </c>
      <c r="D1174" s="58" t="s">
        <v>112</v>
      </c>
      <c r="E1174" s="58"/>
      <c r="F1174" s="58"/>
      <c r="G1174" s="58">
        <f>+IF(F1174&gt;K1174+100000,F1174-K1174,0)</f>
        <v>0</v>
      </c>
      <c r="H1174" s="58"/>
      <c r="I1174" s="58"/>
      <c r="J1174" s="58"/>
      <c r="K1174" s="58">
        <v>27256</v>
      </c>
      <c r="L1174" s="12" t="s">
        <v>91</v>
      </c>
      <c r="M1174" s="12" t="s">
        <v>91</v>
      </c>
      <c r="N1174" s="12" t="s">
        <v>91</v>
      </c>
      <c r="O1174" s="12">
        <v>4</v>
      </c>
      <c r="P1174" s="12">
        <v>0</v>
      </c>
      <c r="Q1174" s="12">
        <v>0</v>
      </c>
      <c r="R1174" s="12">
        <v>13052</v>
      </c>
      <c r="S1174" s="59">
        <v>9.8630136986301367E-2</v>
      </c>
      <c r="T1174" s="59">
        <v>24.435616438356163</v>
      </c>
      <c r="U1174" s="12">
        <v>1</v>
      </c>
      <c r="V1174" s="12">
        <v>2</v>
      </c>
      <c r="W1174" s="12">
        <v>1</v>
      </c>
      <c r="X1174" s="12">
        <v>2</v>
      </c>
      <c r="Y1174" s="12">
        <v>1</v>
      </c>
      <c r="Z1174" s="58">
        <v>0</v>
      </c>
      <c r="AA1174" s="58">
        <v>0</v>
      </c>
      <c r="AB1174" s="58">
        <v>0</v>
      </c>
      <c r="AC1174" s="58" t="s">
        <v>91</v>
      </c>
    </row>
    <row r="1175" spans="1:29" x14ac:dyDescent="0.3">
      <c r="A1175" s="57">
        <v>2044022246</v>
      </c>
      <c r="B1175" s="12" t="s">
        <v>241</v>
      </c>
      <c r="C1175" s="58" t="s">
        <v>109</v>
      </c>
      <c r="D1175" s="58" t="s">
        <v>112</v>
      </c>
      <c r="E1175" s="58"/>
      <c r="F1175" s="58"/>
      <c r="G1175" s="58">
        <f>+IF(F1175&gt;K1175+100000,F1175-K1175,0)</f>
        <v>0</v>
      </c>
      <c r="H1175" s="58"/>
      <c r="I1175" s="58"/>
      <c r="J1175" s="58"/>
      <c r="K1175" s="58">
        <v>27256</v>
      </c>
      <c r="L1175" s="12" t="s">
        <v>91</v>
      </c>
      <c r="M1175" s="12" t="s">
        <v>91</v>
      </c>
      <c r="N1175" s="12" t="s">
        <v>91</v>
      </c>
      <c r="O1175" s="12">
        <v>4</v>
      </c>
      <c r="P1175" s="12">
        <v>0</v>
      </c>
      <c r="Q1175" s="12">
        <v>0</v>
      </c>
      <c r="R1175" s="12">
        <v>13052</v>
      </c>
      <c r="S1175" s="59">
        <v>9.8630136986301367E-2</v>
      </c>
      <c r="T1175" s="59">
        <v>29.378082191780823</v>
      </c>
      <c r="U1175" s="12">
        <v>1</v>
      </c>
      <c r="V1175" s="12">
        <v>4</v>
      </c>
      <c r="W1175" s="12">
        <v>1</v>
      </c>
      <c r="X1175" s="12">
        <v>2</v>
      </c>
      <c r="Y1175" s="12">
        <v>1</v>
      </c>
      <c r="Z1175" s="58">
        <v>0</v>
      </c>
      <c r="AA1175" s="58">
        <v>0</v>
      </c>
      <c r="AB1175" s="58">
        <v>0</v>
      </c>
      <c r="AC1175" s="58" t="s">
        <v>91</v>
      </c>
    </row>
    <row r="1176" spans="1:29" x14ac:dyDescent="0.3">
      <c r="A1176" s="57">
        <v>2002068446</v>
      </c>
      <c r="B1176" s="12" t="s">
        <v>242</v>
      </c>
      <c r="C1176" s="58" t="s">
        <v>109</v>
      </c>
      <c r="D1176" s="58" t="s">
        <v>112</v>
      </c>
      <c r="E1176" s="58"/>
      <c r="F1176" s="58"/>
      <c r="G1176" s="58">
        <f>+IF(F1176&gt;K1176+100000,F1176-K1176,0)</f>
        <v>0</v>
      </c>
      <c r="H1176" s="58"/>
      <c r="I1176" s="58"/>
      <c r="J1176" s="58"/>
      <c r="K1176" s="58">
        <v>27256</v>
      </c>
      <c r="L1176" s="12" t="s">
        <v>91</v>
      </c>
      <c r="M1176" s="12" t="s">
        <v>91</v>
      </c>
      <c r="N1176" s="12" t="s">
        <v>91</v>
      </c>
      <c r="O1176" s="12">
        <v>4</v>
      </c>
      <c r="P1176" s="12">
        <v>0</v>
      </c>
      <c r="Q1176" s="12">
        <v>0</v>
      </c>
      <c r="R1176" s="12">
        <v>13052</v>
      </c>
      <c r="S1176" s="59">
        <v>0.10136986301369863</v>
      </c>
      <c r="T1176" s="59">
        <v>21.315068493150687</v>
      </c>
      <c r="U1176" s="12">
        <v>1</v>
      </c>
      <c r="V1176" s="12">
        <v>2</v>
      </c>
      <c r="W1176" s="12">
        <v>1</v>
      </c>
      <c r="X1176" s="12">
        <v>2</v>
      </c>
      <c r="Y1176" s="12">
        <v>1</v>
      </c>
      <c r="Z1176" s="58">
        <v>0</v>
      </c>
      <c r="AA1176" s="58">
        <v>0</v>
      </c>
      <c r="AB1176" s="58">
        <v>0</v>
      </c>
      <c r="AC1176" s="58" t="s">
        <v>91</v>
      </c>
    </row>
    <row r="1177" spans="1:29" x14ac:dyDescent="0.3">
      <c r="A1177" s="57">
        <v>2044044422</v>
      </c>
      <c r="B1177" s="12" t="s">
        <v>243</v>
      </c>
      <c r="C1177" s="58" t="s">
        <v>109</v>
      </c>
      <c r="D1177" s="58" t="s">
        <v>112</v>
      </c>
      <c r="E1177" s="58"/>
      <c r="F1177" s="58"/>
      <c r="G1177" s="58">
        <f>+IF(F1177&gt;K1177+100000,F1177-K1177,0)</f>
        <v>0</v>
      </c>
      <c r="H1177" s="58"/>
      <c r="I1177" s="58"/>
      <c r="J1177" s="58"/>
      <c r="K1177" s="58">
        <v>27256</v>
      </c>
      <c r="L1177" s="12" t="s">
        <v>91</v>
      </c>
      <c r="M1177" s="12" t="s">
        <v>91</v>
      </c>
      <c r="N1177" s="12" t="s">
        <v>91</v>
      </c>
      <c r="O1177" s="12">
        <v>4</v>
      </c>
      <c r="P1177" s="12">
        <v>0</v>
      </c>
      <c r="Q1177" s="12">
        <v>0</v>
      </c>
      <c r="R1177" s="12">
        <v>13052</v>
      </c>
      <c r="S1177" s="59">
        <v>0.10684931506849316</v>
      </c>
      <c r="T1177" s="59">
        <v>24.884931506849316</v>
      </c>
      <c r="U1177" s="12">
        <v>2</v>
      </c>
      <c r="V1177" s="12">
        <v>5</v>
      </c>
      <c r="W1177" s="12">
        <v>3</v>
      </c>
      <c r="X1177" s="12">
        <v>2</v>
      </c>
      <c r="Y1177" s="12">
        <v>1</v>
      </c>
      <c r="Z1177" s="58">
        <v>0</v>
      </c>
      <c r="AA1177" s="58">
        <v>0</v>
      </c>
      <c r="AB1177" s="58">
        <v>0</v>
      </c>
      <c r="AC1177" s="58" t="s">
        <v>91</v>
      </c>
    </row>
    <row r="1178" spans="1:29" x14ac:dyDescent="0.3">
      <c r="A1178" s="57">
        <v>2044022086</v>
      </c>
      <c r="B1178" s="12" t="s">
        <v>244</v>
      </c>
      <c r="C1178" s="58" t="s">
        <v>109</v>
      </c>
      <c r="D1178" s="58" t="s">
        <v>112</v>
      </c>
      <c r="E1178" s="58"/>
      <c r="F1178" s="58"/>
      <c r="G1178" s="58">
        <f>+IF(F1178&gt;K1178+100000,F1178-K1178,0)</f>
        <v>0</v>
      </c>
      <c r="H1178" s="58"/>
      <c r="I1178" s="58"/>
      <c r="J1178" s="58"/>
      <c r="K1178" s="58">
        <v>27256</v>
      </c>
      <c r="L1178" s="12" t="s">
        <v>91</v>
      </c>
      <c r="M1178" s="12" t="s">
        <v>91</v>
      </c>
      <c r="N1178" s="12" t="s">
        <v>91</v>
      </c>
      <c r="O1178" s="12">
        <v>4</v>
      </c>
      <c r="P1178" s="12">
        <v>0</v>
      </c>
      <c r="Q1178" s="12">
        <v>0</v>
      </c>
      <c r="R1178" s="12">
        <v>13052</v>
      </c>
      <c r="S1178" s="12">
        <v>0.17260273972602741</v>
      </c>
      <c r="T1178" s="12">
        <v>30.101369863013698</v>
      </c>
      <c r="U1178" s="12">
        <v>1</v>
      </c>
      <c r="V1178" s="12">
        <v>0</v>
      </c>
      <c r="W1178" s="12">
        <v>2</v>
      </c>
      <c r="X1178" s="12">
        <v>2</v>
      </c>
      <c r="Y1178" s="12">
        <v>2</v>
      </c>
      <c r="Z1178" s="58">
        <v>0</v>
      </c>
      <c r="AA1178" s="58">
        <v>0</v>
      </c>
      <c r="AB1178" s="58">
        <v>0</v>
      </c>
      <c r="AC1178" s="58" t="s">
        <v>91</v>
      </c>
    </row>
    <row r="1179" spans="1:29" x14ac:dyDescent="0.3">
      <c r="A1179" s="57">
        <v>260480</v>
      </c>
      <c r="B1179" s="12" t="s">
        <v>245</v>
      </c>
      <c r="C1179" s="58" t="s">
        <v>109</v>
      </c>
      <c r="D1179" s="58" t="s">
        <v>112</v>
      </c>
      <c r="E1179" s="58"/>
      <c r="F1179" s="58"/>
      <c r="G1179" s="58">
        <f>+IF(F1179&gt;K1179+100000,F1179-K1179,0)</f>
        <v>0</v>
      </c>
      <c r="H1179" s="58"/>
      <c r="I1179" s="58"/>
      <c r="J1179" s="58"/>
      <c r="K1179" s="58">
        <v>27256</v>
      </c>
      <c r="L1179" s="12" t="s">
        <v>91</v>
      </c>
      <c r="M1179" s="12" t="s">
        <v>91</v>
      </c>
      <c r="N1179" s="12" t="s">
        <v>91</v>
      </c>
      <c r="O1179" s="12">
        <v>4</v>
      </c>
      <c r="P1179" s="12">
        <v>0</v>
      </c>
      <c r="Q1179" s="12">
        <v>0</v>
      </c>
      <c r="R1179" s="12">
        <v>13433</v>
      </c>
      <c r="S1179" s="59">
        <v>9.3150684931506855E-2</v>
      </c>
      <c r="T1179" s="59">
        <v>38.290410958904111</v>
      </c>
      <c r="U1179" s="12">
        <v>1</v>
      </c>
      <c r="V1179" s="12">
        <v>3</v>
      </c>
      <c r="W1179" s="12">
        <v>1</v>
      </c>
      <c r="X1179" s="12">
        <v>2</v>
      </c>
      <c r="Y1179" s="12">
        <v>1</v>
      </c>
      <c r="Z1179" s="58">
        <v>0</v>
      </c>
      <c r="AA1179" s="58">
        <v>0</v>
      </c>
      <c r="AB1179" s="58">
        <v>0</v>
      </c>
      <c r="AC1179" s="58" t="s">
        <v>91</v>
      </c>
    </row>
    <row r="1180" spans="1:29" x14ac:dyDescent="0.3">
      <c r="A1180" s="57">
        <v>84606886</v>
      </c>
      <c r="B1180" s="12" t="s">
        <v>246</v>
      </c>
      <c r="C1180" s="58" t="s">
        <v>109</v>
      </c>
      <c r="D1180" s="58" t="s">
        <v>112</v>
      </c>
      <c r="E1180" s="58"/>
      <c r="F1180" s="58"/>
      <c r="G1180" s="58">
        <f>+IF(F1180&gt;K1180+100000,F1180-K1180,0)</f>
        <v>0</v>
      </c>
      <c r="H1180" s="58"/>
      <c r="I1180" s="58"/>
      <c r="J1180" s="58"/>
      <c r="K1180" s="58">
        <v>27256</v>
      </c>
      <c r="L1180" s="12" t="s">
        <v>91</v>
      </c>
      <c r="M1180" s="12" t="s">
        <v>91</v>
      </c>
      <c r="N1180" s="12" t="s">
        <v>91</v>
      </c>
      <c r="O1180" s="12">
        <v>4</v>
      </c>
      <c r="P1180" s="12">
        <v>0</v>
      </c>
      <c r="Q1180" s="12">
        <v>0</v>
      </c>
      <c r="R1180" s="12">
        <v>13433</v>
      </c>
      <c r="S1180" s="59">
        <v>9.3150684931506855E-2</v>
      </c>
      <c r="T1180" s="59">
        <v>45.386301369863013</v>
      </c>
      <c r="U1180" s="12">
        <v>1</v>
      </c>
      <c r="V1180" s="12">
        <v>2</v>
      </c>
      <c r="W1180" s="12">
        <v>2</v>
      </c>
      <c r="X1180" s="12">
        <v>2</v>
      </c>
      <c r="Y1180" s="12">
        <v>1</v>
      </c>
      <c r="Z1180" s="58">
        <v>0</v>
      </c>
      <c r="AA1180" s="58">
        <v>0</v>
      </c>
      <c r="AB1180" s="58">
        <v>0</v>
      </c>
      <c r="AC1180" s="58" t="s">
        <v>91</v>
      </c>
    </row>
    <row r="1181" spans="1:29" x14ac:dyDescent="0.3">
      <c r="A1181" s="57">
        <v>2048042628</v>
      </c>
      <c r="B1181" s="12" t="s">
        <v>247</v>
      </c>
      <c r="C1181" s="58" t="s">
        <v>109</v>
      </c>
      <c r="D1181" s="58" t="s">
        <v>112</v>
      </c>
      <c r="E1181" s="58"/>
      <c r="F1181" s="58"/>
      <c r="G1181" s="58">
        <f>+IF(F1181&gt;K1181+100000,F1181-K1181,0)</f>
        <v>0</v>
      </c>
      <c r="H1181" s="58"/>
      <c r="I1181" s="58"/>
      <c r="J1181" s="58"/>
      <c r="K1181" s="58">
        <v>27256</v>
      </c>
      <c r="L1181" s="12" t="s">
        <v>91</v>
      </c>
      <c r="M1181" s="12" t="s">
        <v>91</v>
      </c>
      <c r="N1181" s="12" t="s">
        <v>91</v>
      </c>
      <c r="O1181" s="12">
        <v>4</v>
      </c>
      <c r="P1181" s="12">
        <v>0</v>
      </c>
      <c r="Q1181" s="12">
        <v>0</v>
      </c>
      <c r="R1181" s="12">
        <v>13433</v>
      </c>
      <c r="S1181" s="59">
        <v>9.3150684931506855E-2</v>
      </c>
      <c r="T1181" s="59">
        <v>23.772602739726029</v>
      </c>
      <c r="U1181" s="12">
        <v>1</v>
      </c>
      <c r="V1181" s="12">
        <v>3</v>
      </c>
      <c r="W1181" s="12">
        <v>1</v>
      </c>
      <c r="X1181" s="12">
        <v>2</v>
      </c>
      <c r="Y1181" s="12">
        <v>1</v>
      </c>
      <c r="Z1181" s="58">
        <v>0</v>
      </c>
      <c r="AA1181" s="58">
        <v>0</v>
      </c>
      <c r="AB1181" s="58">
        <v>0</v>
      </c>
      <c r="AC1181" s="58" t="s">
        <v>91</v>
      </c>
    </row>
    <row r="1182" spans="1:29" x14ac:dyDescent="0.3">
      <c r="A1182" s="57">
        <v>2048048486</v>
      </c>
      <c r="B1182" s="12" t="s">
        <v>248</v>
      </c>
      <c r="C1182" s="58" t="s">
        <v>109</v>
      </c>
      <c r="D1182" s="58" t="s">
        <v>112</v>
      </c>
      <c r="E1182" s="58"/>
      <c r="F1182" s="58"/>
      <c r="G1182" s="58">
        <f>+IF(F1182&gt;K1182+100000,F1182-K1182,0)</f>
        <v>0</v>
      </c>
      <c r="H1182" s="58"/>
      <c r="I1182" s="58"/>
      <c r="J1182" s="58"/>
      <c r="K1182" s="58">
        <v>27256</v>
      </c>
      <c r="L1182" s="12" t="s">
        <v>91</v>
      </c>
      <c r="M1182" s="12" t="s">
        <v>91</v>
      </c>
      <c r="N1182" s="12" t="s">
        <v>91</v>
      </c>
      <c r="O1182" s="12">
        <v>4</v>
      </c>
      <c r="P1182" s="12">
        <v>0</v>
      </c>
      <c r="Q1182" s="12">
        <v>0</v>
      </c>
      <c r="R1182" s="12">
        <v>13433</v>
      </c>
      <c r="S1182" s="59">
        <v>9.3150684931506855E-2</v>
      </c>
      <c r="T1182" s="59">
        <v>31.405479452054795</v>
      </c>
      <c r="U1182" s="12">
        <v>1</v>
      </c>
      <c r="V1182" s="12">
        <v>2</v>
      </c>
      <c r="W1182" s="12">
        <v>2</v>
      </c>
      <c r="X1182" s="12">
        <v>2</v>
      </c>
      <c r="Y1182" s="12">
        <v>1</v>
      </c>
      <c r="Z1182" s="58">
        <v>0</v>
      </c>
      <c r="AA1182" s="58">
        <v>0</v>
      </c>
      <c r="AB1182" s="58">
        <v>0</v>
      </c>
      <c r="AC1182" s="58" t="s">
        <v>91</v>
      </c>
    </row>
    <row r="1183" spans="1:29" x14ac:dyDescent="0.3">
      <c r="A1183" s="57">
        <v>62082002</v>
      </c>
      <c r="B1183" s="12" t="s">
        <v>249</v>
      </c>
      <c r="C1183" s="58" t="s">
        <v>109</v>
      </c>
      <c r="D1183" s="58" t="s">
        <v>112</v>
      </c>
      <c r="E1183" s="58"/>
      <c r="F1183" s="58"/>
      <c r="G1183" s="58">
        <f>+IF(F1183&gt;K1183+100000,F1183-K1183,0)</f>
        <v>0</v>
      </c>
      <c r="H1183" s="58"/>
      <c r="I1183" s="58"/>
      <c r="J1183" s="58"/>
      <c r="K1183" s="58">
        <v>27256</v>
      </c>
      <c r="L1183" s="12" t="s">
        <v>91</v>
      </c>
      <c r="M1183" s="12" t="s">
        <v>91</v>
      </c>
      <c r="N1183" s="12" t="s">
        <v>91</v>
      </c>
      <c r="O1183" s="12">
        <v>4</v>
      </c>
      <c r="P1183" s="12">
        <v>0</v>
      </c>
      <c r="Q1183" s="12">
        <v>0</v>
      </c>
      <c r="R1183" s="12">
        <v>13433</v>
      </c>
      <c r="S1183" s="59">
        <v>9.5890410958904104E-2</v>
      </c>
      <c r="T1183" s="59">
        <v>40.320547945205476</v>
      </c>
      <c r="U1183" s="12">
        <v>2</v>
      </c>
      <c r="V1183" s="12">
        <v>3</v>
      </c>
      <c r="W1183" s="12">
        <v>1</v>
      </c>
      <c r="X1183" s="12">
        <v>2</v>
      </c>
      <c r="Y1183" s="12">
        <v>1</v>
      </c>
      <c r="Z1183" s="58">
        <v>0</v>
      </c>
      <c r="AA1183" s="58">
        <v>0</v>
      </c>
      <c r="AB1183" s="58">
        <v>0</v>
      </c>
      <c r="AC1183" s="58" t="s">
        <v>91</v>
      </c>
    </row>
    <row r="1184" spans="1:29" x14ac:dyDescent="0.3">
      <c r="A1184" s="57">
        <v>2048044440</v>
      </c>
      <c r="B1184" s="12" t="s">
        <v>250</v>
      </c>
      <c r="C1184" s="58" t="s">
        <v>109</v>
      </c>
      <c r="D1184" s="58" t="s">
        <v>112</v>
      </c>
      <c r="E1184" s="58"/>
      <c r="F1184" s="58"/>
      <c r="G1184" s="58">
        <f>+IF(F1184&gt;K1184+100000,F1184-K1184,0)</f>
        <v>0</v>
      </c>
      <c r="H1184" s="58"/>
      <c r="I1184" s="58"/>
      <c r="J1184" s="58"/>
      <c r="K1184" s="58">
        <v>27256</v>
      </c>
      <c r="L1184" s="12" t="s">
        <v>91</v>
      </c>
      <c r="M1184" s="12" t="s">
        <v>91</v>
      </c>
      <c r="N1184" s="12" t="s">
        <v>91</v>
      </c>
      <c r="O1184" s="12">
        <v>4</v>
      </c>
      <c r="P1184" s="12">
        <v>0</v>
      </c>
      <c r="Q1184" s="12">
        <v>0</v>
      </c>
      <c r="R1184" s="12">
        <v>13433</v>
      </c>
      <c r="S1184" s="59">
        <v>9.5890410958904104E-2</v>
      </c>
      <c r="T1184" s="59">
        <v>23.07123287671233</v>
      </c>
      <c r="U1184" s="12">
        <v>2</v>
      </c>
      <c r="V1184" s="12">
        <v>2</v>
      </c>
      <c r="W1184" s="12">
        <v>1</v>
      </c>
      <c r="X1184" s="12">
        <v>2</v>
      </c>
      <c r="Y1184" s="12">
        <v>1</v>
      </c>
      <c r="Z1184" s="58">
        <v>0</v>
      </c>
      <c r="AA1184" s="58">
        <v>0</v>
      </c>
      <c r="AB1184" s="58">
        <v>0</v>
      </c>
      <c r="AC1184" s="58" t="s">
        <v>91</v>
      </c>
    </row>
    <row r="1185" spans="1:29" x14ac:dyDescent="0.3">
      <c r="A1185" s="57">
        <v>2008200820</v>
      </c>
      <c r="B1185" s="12" t="s">
        <v>251</v>
      </c>
      <c r="C1185" s="58" t="s">
        <v>109</v>
      </c>
      <c r="D1185" s="58" t="s">
        <v>112</v>
      </c>
      <c r="E1185" s="58"/>
      <c r="F1185" s="58"/>
      <c r="G1185" s="58">
        <f>+IF(F1185&gt;K1185+100000,F1185-K1185,0)</f>
        <v>0</v>
      </c>
      <c r="H1185" s="58"/>
      <c r="I1185" s="58"/>
      <c r="J1185" s="58"/>
      <c r="K1185" s="58">
        <v>27256</v>
      </c>
      <c r="L1185" s="12" t="s">
        <v>91</v>
      </c>
      <c r="M1185" s="12" t="s">
        <v>91</v>
      </c>
      <c r="N1185" s="12" t="s">
        <v>91</v>
      </c>
      <c r="O1185" s="12">
        <v>4</v>
      </c>
      <c r="P1185" s="12">
        <v>0</v>
      </c>
      <c r="Q1185" s="12">
        <v>0</v>
      </c>
      <c r="R1185" s="12">
        <v>13433</v>
      </c>
      <c r="S1185" s="59">
        <v>9.8630136986301367E-2</v>
      </c>
      <c r="T1185" s="59">
        <v>21.471232876712328</v>
      </c>
      <c r="U1185" s="12">
        <v>2</v>
      </c>
      <c r="V1185" s="12">
        <v>3</v>
      </c>
      <c r="W1185" s="12">
        <v>2</v>
      </c>
      <c r="X1185" s="12">
        <v>2</v>
      </c>
      <c r="Y1185" s="12">
        <v>1</v>
      </c>
      <c r="Z1185" s="58">
        <v>0</v>
      </c>
      <c r="AA1185" s="58">
        <v>0</v>
      </c>
      <c r="AB1185" s="58">
        <v>0</v>
      </c>
      <c r="AC1185" s="58" t="s">
        <v>91</v>
      </c>
    </row>
    <row r="1186" spans="1:29" x14ac:dyDescent="0.3">
      <c r="A1186" s="57">
        <v>2008200848</v>
      </c>
      <c r="B1186" s="12" t="s">
        <v>252</v>
      </c>
      <c r="C1186" s="58" t="s">
        <v>109</v>
      </c>
      <c r="D1186" s="58" t="s">
        <v>112</v>
      </c>
      <c r="E1186" s="58"/>
      <c r="F1186" s="58"/>
      <c r="G1186" s="58">
        <f>+IF(F1186&gt;K1186+100000,F1186-K1186,0)</f>
        <v>0</v>
      </c>
      <c r="H1186" s="58"/>
      <c r="I1186" s="58"/>
      <c r="J1186" s="58"/>
      <c r="K1186" s="58">
        <v>27256</v>
      </c>
      <c r="L1186" s="12" t="s">
        <v>91</v>
      </c>
      <c r="M1186" s="12" t="s">
        <v>91</v>
      </c>
      <c r="N1186" s="12" t="s">
        <v>91</v>
      </c>
      <c r="O1186" s="12">
        <v>4</v>
      </c>
      <c r="P1186" s="12">
        <v>0</v>
      </c>
      <c r="Q1186" s="12">
        <v>0</v>
      </c>
      <c r="R1186" s="12">
        <v>13433</v>
      </c>
      <c r="S1186" s="59">
        <v>9.8630136986301367E-2</v>
      </c>
      <c r="T1186" s="59">
        <v>26.772602739726029</v>
      </c>
      <c r="U1186" s="12">
        <v>1</v>
      </c>
      <c r="V1186" s="12">
        <v>2</v>
      </c>
      <c r="W1186" s="12">
        <v>1</v>
      </c>
      <c r="X1186" s="12">
        <v>2</v>
      </c>
      <c r="Y1186" s="12">
        <v>1</v>
      </c>
      <c r="Z1186" s="58">
        <v>0</v>
      </c>
      <c r="AA1186" s="58">
        <v>0</v>
      </c>
      <c r="AB1186" s="58">
        <v>0</v>
      </c>
      <c r="AC1186" s="58" t="s">
        <v>91</v>
      </c>
    </row>
    <row r="1187" spans="1:29" x14ac:dyDescent="0.3">
      <c r="A1187" s="57">
        <v>2048040884</v>
      </c>
      <c r="B1187" s="12" t="s">
        <v>253</v>
      </c>
      <c r="C1187" s="58" t="s">
        <v>109</v>
      </c>
      <c r="D1187" s="58" t="s">
        <v>112</v>
      </c>
      <c r="E1187" s="58"/>
      <c r="F1187" s="58"/>
      <c r="G1187" s="58">
        <f>+IF(F1187&gt;K1187+100000,F1187-K1187,0)</f>
        <v>0</v>
      </c>
      <c r="H1187" s="58"/>
      <c r="I1187" s="58"/>
      <c r="J1187" s="58"/>
      <c r="K1187" s="58">
        <v>27256</v>
      </c>
      <c r="L1187" s="12" t="s">
        <v>91</v>
      </c>
      <c r="M1187" s="12" t="s">
        <v>91</v>
      </c>
      <c r="N1187" s="12" t="s">
        <v>91</v>
      </c>
      <c r="O1187" s="12">
        <v>4</v>
      </c>
      <c r="P1187" s="12">
        <v>0</v>
      </c>
      <c r="Q1187" s="12">
        <v>0</v>
      </c>
      <c r="R1187" s="12">
        <v>13433</v>
      </c>
      <c r="S1187" s="59">
        <v>9.8630136986301367E-2</v>
      </c>
      <c r="T1187" s="59">
        <v>26.216438356164385</v>
      </c>
      <c r="U1187" s="12">
        <v>1</v>
      </c>
      <c r="V1187" s="12">
        <v>4</v>
      </c>
      <c r="W1187" s="12">
        <v>1</v>
      </c>
      <c r="X1187" s="12">
        <v>2</v>
      </c>
      <c r="Y1187" s="12">
        <v>1</v>
      </c>
      <c r="Z1187" s="58">
        <v>0</v>
      </c>
      <c r="AA1187" s="58">
        <v>0</v>
      </c>
      <c r="AB1187" s="58">
        <v>0</v>
      </c>
      <c r="AC1187" s="58" t="s">
        <v>91</v>
      </c>
    </row>
    <row r="1188" spans="1:29" x14ac:dyDescent="0.3">
      <c r="A1188" s="57">
        <v>84606608</v>
      </c>
      <c r="B1188" s="12" t="s">
        <v>254</v>
      </c>
      <c r="C1188" s="58" t="s">
        <v>109</v>
      </c>
      <c r="D1188" s="58" t="s">
        <v>112</v>
      </c>
      <c r="E1188" s="58"/>
      <c r="F1188" s="58"/>
      <c r="G1188" s="58">
        <f>+IF(F1188&gt;K1188+100000,F1188-K1188,0)</f>
        <v>0</v>
      </c>
      <c r="H1188" s="58"/>
      <c r="I1188" s="58"/>
      <c r="J1188" s="58"/>
      <c r="K1188" s="58">
        <v>27256</v>
      </c>
      <c r="L1188" s="12" t="s">
        <v>91</v>
      </c>
      <c r="M1188" s="12" t="s">
        <v>91</v>
      </c>
      <c r="N1188" s="12" t="s">
        <v>91</v>
      </c>
      <c r="O1188" s="12">
        <v>4</v>
      </c>
      <c r="P1188" s="12">
        <v>0</v>
      </c>
      <c r="Q1188" s="12">
        <v>0</v>
      </c>
      <c r="R1188" s="12">
        <v>13433</v>
      </c>
      <c r="S1188" s="59">
        <v>0.10136986301369863</v>
      </c>
      <c r="T1188" s="59">
        <v>44.186301369863017</v>
      </c>
      <c r="U1188" s="12">
        <v>1</v>
      </c>
      <c r="V1188" s="12">
        <v>2</v>
      </c>
      <c r="W1188" s="12">
        <v>3</v>
      </c>
      <c r="X1188" s="12">
        <v>2</v>
      </c>
      <c r="Y1188" s="12">
        <v>1</v>
      </c>
      <c r="Z1188" s="58">
        <v>0</v>
      </c>
      <c r="AA1188" s="58">
        <v>0</v>
      </c>
      <c r="AB1188" s="58">
        <v>0</v>
      </c>
      <c r="AC1188" s="58" t="s">
        <v>91</v>
      </c>
    </row>
    <row r="1189" spans="1:29" x14ac:dyDescent="0.3">
      <c r="A1189" s="57">
        <v>2048044626</v>
      </c>
      <c r="B1189" s="12" t="s">
        <v>255</v>
      </c>
      <c r="C1189" s="58" t="s">
        <v>109</v>
      </c>
      <c r="D1189" s="58" t="s">
        <v>112</v>
      </c>
      <c r="E1189" s="58"/>
      <c r="F1189" s="58"/>
      <c r="G1189" s="58">
        <f>+IF(F1189&gt;K1189+100000,F1189-K1189,0)</f>
        <v>0</v>
      </c>
      <c r="H1189" s="58"/>
      <c r="I1189" s="58"/>
      <c r="J1189" s="58"/>
      <c r="K1189" s="58">
        <v>27256</v>
      </c>
      <c r="L1189" s="12" t="s">
        <v>91</v>
      </c>
      <c r="M1189" s="12" t="s">
        <v>91</v>
      </c>
      <c r="N1189" s="12" t="s">
        <v>91</v>
      </c>
      <c r="O1189" s="12">
        <v>4</v>
      </c>
      <c r="P1189" s="12">
        <v>0</v>
      </c>
      <c r="Q1189" s="12">
        <v>0</v>
      </c>
      <c r="R1189" s="12">
        <v>13433</v>
      </c>
      <c r="S1189" s="59">
        <v>0.10136986301369863</v>
      </c>
      <c r="T1189" s="59">
        <v>22.536986301369861</v>
      </c>
      <c r="U1189" s="12">
        <v>2</v>
      </c>
      <c r="V1189" s="12">
        <v>2</v>
      </c>
      <c r="W1189" s="12">
        <v>1</v>
      </c>
      <c r="X1189" s="12">
        <v>2</v>
      </c>
      <c r="Y1189" s="12">
        <v>1</v>
      </c>
      <c r="Z1189" s="58">
        <v>0</v>
      </c>
      <c r="AA1189" s="58">
        <v>0</v>
      </c>
      <c r="AB1189" s="58">
        <v>0</v>
      </c>
      <c r="AC1189" s="58" t="s">
        <v>91</v>
      </c>
    </row>
    <row r="1190" spans="1:29" x14ac:dyDescent="0.3">
      <c r="A1190" s="57">
        <v>2048044882</v>
      </c>
      <c r="B1190" s="12" t="s">
        <v>256</v>
      </c>
      <c r="C1190" s="58" t="s">
        <v>109</v>
      </c>
      <c r="D1190" s="58" t="s">
        <v>112</v>
      </c>
      <c r="E1190" s="58"/>
      <c r="F1190" s="58"/>
      <c r="G1190" s="58">
        <f>+IF(F1190&gt;K1190+100000,F1190-K1190,0)</f>
        <v>0</v>
      </c>
      <c r="H1190" s="58"/>
      <c r="I1190" s="58"/>
      <c r="J1190" s="58"/>
      <c r="K1190" s="58">
        <v>27256</v>
      </c>
      <c r="L1190" s="12" t="s">
        <v>91</v>
      </c>
      <c r="M1190" s="12" t="s">
        <v>91</v>
      </c>
      <c r="N1190" s="12" t="s">
        <v>91</v>
      </c>
      <c r="O1190" s="12">
        <v>4</v>
      </c>
      <c r="P1190" s="12">
        <v>0</v>
      </c>
      <c r="Q1190" s="12">
        <v>0</v>
      </c>
      <c r="R1190" s="12">
        <v>13433</v>
      </c>
      <c r="S1190" s="59">
        <v>0.10136986301369863</v>
      </c>
      <c r="T1190" s="59">
        <v>22.17808219178082</v>
      </c>
      <c r="U1190" s="12">
        <v>1</v>
      </c>
      <c r="V1190" s="12">
        <v>2</v>
      </c>
      <c r="W1190" s="12">
        <v>1</v>
      </c>
      <c r="X1190" s="12">
        <v>2</v>
      </c>
      <c r="Y1190" s="12">
        <v>1</v>
      </c>
      <c r="Z1190" s="58">
        <v>0</v>
      </c>
      <c r="AA1190" s="58">
        <v>0</v>
      </c>
      <c r="AB1190" s="58">
        <v>0</v>
      </c>
      <c r="AC1190" s="58" t="s">
        <v>91</v>
      </c>
    </row>
    <row r="1191" spans="1:29" x14ac:dyDescent="0.3">
      <c r="A1191" s="57">
        <v>2244486842</v>
      </c>
      <c r="B1191" s="12" t="s">
        <v>257</v>
      </c>
      <c r="C1191" s="58" t="s">
        <v>109</v>
      </c>
      <c r="D1191" s="58" t="s">
        <v>112</v>
      </c>
      <c r="E1191" s="58"/>
      <c r="F1191" s="58"/>
      <c r="G1191" s="58">
        <f>+IF(F1191&gt;K1191+100000,F1191-K1191,0)</f>
        <v>0</v>
      </c>
      <c r="H1191" s="58"/>
      <c r="I1191" s="58"/>
      <c r="J1191" s="58"/>
      <c r="K1191" s="58">
        <v>27256</v>
      </c>
      <c r="L1191" s="12" t="s">
        <v>91</v>
      </c>
      <c r="M1191" s="12" t="s">
        <v>91</v>
      </c>
      <c r="N1191" s="12" t="s">
        <v>91</v>
      </c>
      <c r="O1191" s="12">
        <v>4</v>
      </c>
      <c r="P1191" s="12">
        <v>0</v>
      </c>
      <c r="Q1191" s="12">
        <v>0</v>
      </c>
      <c r="R1191" s="12">
        <v>13433</v>
      </c>
      <c r="S1191" s="59">
        <v>0.10136986301369863</v>
      </c>
      <c r="T1191" s="59">
        <v>27.208219178082192</v>
      </c>
      <c r="U1191" s="12">
        <v>2</v>
      </c>
      <c r="V1191" s="12">
        <v>2</v>
      </c>
      <c r="W1191" s="12">
        <v>1</v>
      </c>
      <c r="X1191" s="12">
        <v>2</v>
      </c>
      <c r="Y1191" s="12">
        <v>1</v>
      </c>
      <c r="Z1191" s="58">
        <v>0</v>
      </c>
      <c r="AA1191" s="58">
        <v>0</v>
      </c>
      <c r="AB1191" s="58">
        <v>0</v>
      </c>
      <c r="AC1191" s="58" t="s">
        <v>91</v>
      </c>
    </row>
    <row r="1192" spans="1:29" x14ac:dyDescent="0.3">
      <c r="A1192" s="57">
        <v>2008822222</v>
      </c>
      <c r="B1192" s="12" t="s">
        <v>258</v>
      </c>
      <c r="C1192" s="58" t="s">
        <v>109</v>
      </c>
      <c r="D1192" s="58" t="s">
        <v>112</v>
      </c>
      <c r="E1192" s="58"/>
      <c r="F1192" s="58"/>
      <c r="G1192" s="58">
        <f>+IF(F1192&gt;K1192+100000,F1192-K1192,0)</f>
        <v>0</v>
      </c>
      <c r="H1192" s="58"/>
      <c r="I1192" s="58"/>
      <c r="J1192" s="58"/>
      <c r="K1192" s="58">
        <v>27256</v>
      </c>
      <c r="L1192" s="12" t="s">
        <v>91</v>
      </c>
      <c r="M1192" s="12" t="s">
        <v>91</v>
      </c>
      <c r="N1192" s="12" t="s">
        <v>91</v>
      </c>
      <c r="O1192" s="12">
        <v>4</v>
      </c>
      <c r="P1192" s="12">
        <v>0</v>
      </c>
      <c r="Q1192" s="12">
        <v>0</v>
      </c>
      <c r="R1192" s="12">
        <v>68001</v>
      </c>
      <c r="S1192" s="59">
        <v>9.3150684931506855E-2</v>
      </c>
      <c r="T1192" s="59">
        <v>30.246575342465754</v>
      </c>
      <c r="U1192" s="12">
        <v>1</v>
      </c>
      <c r="V1192" s="12">
        <v>5</v>
      </c>
      <c r="W1192" s="12">
        <v>3</v>
      </c>
      <c r="X1192" s="12">
        <v>2</v>
      </c>
      <c r="Y1192" s="12">
        <v>1</v>
      </c>
      <c r="Z1192" s="58">
        <v>0</v>
      </c>
      <c r="AA1192" s="58">
        <v>0</v>
      </c>
      <c r="AB1192" s="58">
        <v>0</v>
      </c>
      <c r="AC1192" s="58" t="s">
        <v>91</v>
      </c>
    </row>
    <row r="1193" spans="1:29" x14ac:dyDescent="0.3">
      <c r="A1193" s="57">
        <v>2044088606</v>
      </c>
      <c r="B1193" s="12" t="s">
        <v>259</v>
      </c>
      <c r="C1193" s="58" t="s">
        <v>109</v>
      </c>
      <c r="D1193" s="58" t="s">
        <v>112</v>
      </c>
      <c r="E1193" s="58"/>
      <c r="F1193" s="58"/>
      <c r="G1193" s="58">
        <f>+IF(F1193&gt;K1193+100000,F1193-K1193,0)</f>
        <v>0</v>
      </c>
      <c r="H1193" s="58"/>
      <c r="I1193" s="58"/>
      <c r="J1193" s="58"/>
      <c r="K1193" s="58">
        <v>27256</v>
      </c>
      <c r="L1193" s="12" t="s">
        <v>91</v>
      </c>
      <c r="M1193" s="12" t="s">
        <v>91</v>
      </c>
      <c r="N1193" s="12" t="s">
        <v>91</v>
      </c>
      <c r="O1193" s="12">
        <v>4</v>
      </c>
      <c r="P1193" s="12">
        <v>0</v>
      </c>
      <c r="Q1193" s="12">
        <v>0</v>
      </c>
      <c r="R1193" s="12">
        <v>68001</v>
      </c>
      <c r="S1193" s="59">
        <v>9.5890410958904104E-2</v>
      </c>
      <c r="T1193" s="59">
        <v>24.980821917808218</v>
      </c>
      <c r="U1193" s="12">
        <v>1</v>
      </c>
      <c r="V1193" s="12">
        <v>1</v>
      </c>
      <c r="W1193" s="12">
        <v>1</v>
      </c>
      <c r="X1193" s="12">
        <v>2</v>
      </c>
      <c r="Y1193" s="12">
        <v>1</v>
      </c>
      <c r="Z1193" s="58">
        <v>0</v>
      </c>
      <c r="AA1193" s="58">
        <v>0</v>
      </c>
      <c r="AB1193" s="58">
        <v>0</v>
      </c>
      <c r="AC1193" s="58" t="s">
        <v>91</v>
      </c>
    </row>
    <row r="1194" spans="1:29" x14ac:dyDescent="0.3">
      <c r="A1194" s="57">
        <v>2200880264</v>
      </c>
      <c r="B1194" s="12" t="s">
        <v>260</v>
      </c>
      <c r="C1194" s="58" t="s">
        <v>109</v>
      </c>
      <c r="D1194" s="58" t="s">
        <v>112</v>
      </c>
      <c r="E1194" s="58"/>
      <c r="F1194" s="58"/>
      <c r="G1194" s="58">
        <f>+IF(F1194&gt;K1194+100000,F1194-K1194,0)</f>
        <v>0</v>
      </c>
      <c r="H1194" s="58"/>
      <c r="I1194" s="58"/>
      <c r="J1194" s="58"/>
      <c r="K1194" s="58">
        <v>27256</v>
      </c>
      <c r="L1194" s="12" t="s">
        <v>91</v>
      </c>
      <c r="M1194" s="12" t="s">
        <v>91</v>
      </c>
      <c r="N1194" s="12" t="s">
        <v>91</v>
      </c>
      <c r="O1194" s="12">
        <v>4</v>
      </c>
      <c r="P1194" s="12">
        <v>0</v>
      </c>
      <c r="Q1194" s="12">
        <v>0</v>
      </c>
      <c r="R1194" s="12">
        <v>68001</v>
      </c>
      <c r="S1194" s="59">
        <v>9.5890410958904104E-2</v>
      </c>
      <c r="T1194" s="59">
        <v>35.361643835616441</v>
      </c>
      <c r="U1194" s="12">
        <v>2</v>
      </c>
      <c r="V1194" s="12">
        <v>2</v>
      </c>
      <c r="W1194" s="12">
        <v>2</v>
      </c>
      <c r="X1194" s="12">
        <v>2</v>
      </c>
      <c r="Y1194" s="12">
        <v>1</v>
      </c>
      <c r="Z1194" s="58">
        <v>0</v>
      </c>
      <c r="AA1194" s="58">
        <v>0</v>
      </c>
      <c r="AB1194" s="58">
        <v>0</v>
      </c>
      <c r="AC1194" s="58" t="s">
        <v>91</v>
      </c>
    </row>
    <row r="1195" spans="1:29" x14ac:dyDescent="0.3">
      <c r="A1195" s="57">
        <v>2200880886</v>
      </c>
      <c r="B1195" s="12" t="s">
        <v>261</v>
      </c>
      <c r="C1195" s="58" t="s">
        <v>109</v>
      </c>
      <c r="D1195" s="58" t="s">
        <v>112</v>
      </c>
      <c r="E1195" s="58"/>
      <c r="F1195" s="58"/>
      <c r="G1195" s="58">
        <f>+IF(F1195&gt;K1195+100000,F1195-K1195,0)</f>
        <v>0</v>
      </c>
      <c r="H1195" s="58"/>
      <c r="I1195" s="58"/>
      <c r="J1195" s="58"/>
      <c r="K1195" s="58">
        <v>27256</v>
      </c>
      <c r="L1195" s="12" t="s">
        <v>91</v>
      </c>
      <c r="M1195" s="12" t="s">
        <v>91</v>
      </c>
      <c r="N1195" s="12" t="s">
        <v>91</v>
      </c>
      <c r="O1195" s="12">
        <v>4</v>
      </c>
      <c r="P1195" s="12">
        <v>0</v>
      </c>
      <c r="Q1195" s="12">
        <v>0</v>
      </c>
      <c r="R1195" s="12">
        <v>68001</v>
      </c>
      <c r="S1195" s="59">
        <v>9.5890410958904104E-2</v>
      </c>
      <c r="T1195" s="59">
        <v>33.835616438356162</v>
      </c>
      <c r="U1195" s="12">
        <v>1</v>
      </c>
      <c r="V1195" s="12">
        <v>2</v>
      </c>
      <c r="W1195" s="12">
        <v>1</v>
      </c>
      <c r="X1195" s="12">
        <v>2</v>
      </c>
      <c r="Y1195" s="12">
        <v>1</v>
      </c>
      <c r="Z1195" s="58">
        <v>0</v>
      </c>
      <c r="AA1195" s="58">
        <v>0</v>
      </c>
      <c r="AB1195" s="58">
        <v>0</v>
      </c>
      <c r="AC1195" s="58" t="s">
        <v>91</v>
      </c>
    </row>
    <row r="1196" spans="1:29" x14ac:dyDescent="0.3">
      <c r="A1196" s="57">
        <v>46486006</v>
      </c>
      <c r="B1196" s="12" t="s">
        <v>262</v>
      </c>
      <c r="C1196" s="58" t="s">
        <v>109</v>
      </c>
      <c r="D1196" s="58" t="s">
        <v>112</v>
      </c>
      <c r="E1196" s="58"/>
      <c r="F1196" s="58"/>
      <c r="G1196" s="58">
        <f>+IF(F1196&gt;K1196+100000,F1196-K1196,0)</f>
        <v>0</v>
      </c>
      <c r="H1196" s="58"/>
      <c r="I1196" s="58"/>
      <c r="J1196" s="58"/>
      <c r="K1196" s="58">
        <v>27256</v>
      </c>
      <c r="L1196" s="12" t="s">
        <v>91</v>
      </c>
      <c r="M1196" s="12" t="s">
        <v>91</v>
      </c>
      <c r="N1196" s="12" t="s">
        <v>91</v>
      </c>
      <c r="O1196" s="12">
        <v>4</v>
      </c>
      <c r="P1196" s="12">
        <v>0</v>
      </c>
      <c r="Q1196" s="12">
        <v>0</v>
      </c>
      <c r="R1196" s="12">
        <v>68001</v>
      </c>
      <c r="S1196" s="59">
        <v>9.8630136986301367E-2</v>
      </c>
      <c r="T1196" s="59">
        <v>37.350684931506848</v>
      </c>
      <c r="U1196" s="12">
        <v>2</v>
      </c>
      <c r="V1196" s="12">
        <v>5</v>
      </c>
      <c r="W1196" s="12">
        <v>3</v>
      </c>
      <c r="X1196" s="12">
        <v>2</v>
      </c>
      <c r="Y1196" s="12">
        <v>1</v>
      </c>
      <c r="Z1196" s="58">
        <v>0</v>
      </c>
      <c r="AA1196" s="58">
        <v>0</v>
      </c>
      <c r="AB1196" s="58">
        <v>0</v>
      </c>
      <c r="AC1196" s="58" t="s">
        <v>91</v>
      </c>
    </row>
    <row r="1197" spans="1:29" x14ac:dyDescent="0.3">
      <c r="A1197" s="57">
        <v>2202484284</v>
      </c>
      <c r="B1197" s="12" t="s">
        <v>263</v>
      </c>
      <c r="C1197" s="58" t="s">
        <v>109</v>
      </c>
      <c r="D1197" s="58" t="s">
        <v>112</v>
      </c>
      <c r="E1197" s="58"/>
      <c r="F1197" s="58"/>
      <c r="G1197" s="58">
        <f>+IF(F1197&gt;K1197+100000,F1197-K1197,0)</f>
        <v>0</v>
      </c>
      <c r="H1197" s="58"/>
      <c r="I1197" s="58"/>
      <c r="J1197" s="58"/>
      <c r="K1197" s="58">
        <v>27256</v>
      </c>
      <c r="L1197" s="12" t="s">
        <v>91</v>
      </c>
      <c r="M1197" s="12" t="s">
        <v>91</v>
      </c>
      <c r="N1197" s="12" t="s">
        <v>91</v>
      </c>
      <c r="O1197" s="12">
        <v>4</v>
      </c>
      <c r="P1197" s="12">
        <v>0</v>
      </c>
      <c r="Q1197" s="12">
        <v>0</v>
      </c>
      <c r="R1197" s="12">
        <v>68001</v>
      </c>
      <c r="S1197" s="59">
        <v>9.8630136986301367E-2</v>
      </c>
      <c r="T1197" s="59">
        <v>24.81917808219178</v>
      </c>
      <c r="U1197" s="12">
        <v>2</v>
      </c>
      <c r="V1197" s="12">
        <v>2</v>
      </c>
      <c r="W1197" s="12">
        <v>2</v>
      </c>
      <c r="X1197" s="12">
        <v>2</v>
      </c>
      <c r="Y1197" s="12">
        <v>1</v>
      </c>
      <c r="Z1197" s="58">
        <v>0</v>
      </c>
      <c r="AA1197" s="58">
        <v>0</v>
      </c>
      <c r="AB1197" s="58">
        <v>0</v>
      </c>
      <c r="AC1197" s="58" t="s">
        <v>91</v>
      </c>
    </row>
    <row r="1198" spans="1:29" x14ac:dyDescent="0.3">
      <c r="A1198" s="57">
        <v>2242802820</v>
      </c>
      <c r="B1198" s="12" t="s">
        <v>264</v>
      </c>
      <c r="C1198" s="58" t="s">
        <v>109</v>
      </c>
      <c r="D1198" s="58" t="s">
        <v>112</v>
      </c>
      <c r="E1198" s="58"/>
      <c r="F1198" s="58"/>
      <c r="G1198" s="58">
        <f>+IF(F1198&gt;K1198+100000,F1198-K1198,0)</f>
        <v>0</v>
      </c>
      <c r="H1198" s="58"/>
      <c r="I1198" s="58"/>
      <c r="J1198" s="58"/>
      <c r="K1198" s="58">
        <v>27256</v>
      </c>
      <c r="L1198" s="12" t="s">
        <v>91</v>
      </c>
      <c r="M1198" s="12" t="s">
        <v>91</v>
      </c>
      <c r="N1198" s="12" t="s">
        <v>91</v>
      </c>
      <c r="O1198" s="12">
        <v>4</v>
      </c>
      <c r="P1198" s="12">
        <v>0</v>
      </c>
      <c r="Q1198" s="12">
        <v>0</v>
      </c>
      <c r="R1198" s="12">
        <v>68001</v>
      </c>
      <c r="S1198" s="59">
        <v>9.8630136986301367E-2</v>
      </c>
      <c r="T1198" s="59">
        <v>22.32054794520548</v>
      </c>
      <c r="U1198" s="12">
        <v>2</v>
      </c>
      <c r="V1198" s="12">
        <v>2</v>
      </c>
      <c r="W1198" s="12">
        <v>2</v>
      </c>
      <c r="X1198" s="12">
        <v>2</v>
      </c>
      <c r="Y1198" s="12">
        <v>1</v>
      </c>
      <c r="Z1198" s="58">
        <v>0</v>
      </c>
      <c r="AA1198" s="58">
        <v>0</v>
      </c>
      <c r="AB1198" s="58">
        <v>0</v>
      </c>
      <c r="AC1198" s="58" t="s">
        <v>91</v>
      </c>
    </row>
    <row r="1199" spans="1:29" x14ac:dyDescent="0.3">
      <c r="A1199" s="57">
        <v>2202204880</v>
      </c>
      <c r="B1199" s="12" t="s">
        <v>265</v>
      </c>
      <c r="C1199" s="58" t="s">
        <v>109</v>
      </c>
      <c r="D1199" s="58" t="s">
        <v>112</v>
      </c>
      <c r="E1199" s="58"/>
      <c r="F1199" s="58"/>
      <c r="G1199" s="58">
        <f>+IF(F1199&gt;K1199+100000,F1199-K1199,0)</f>
        <v>0</v>
      </c>
      <c r="H1199" s="58"/>
      <c r="I1199" s="58"/>
      <c r="J1199" s="58"/>
      <c r="K1199" s="58">
        <v>27256</v>
      </c>
      <c r="L1199" s="12" t="s">
        <v>91</v>
      </c>
      <c r="M1199" s="12" t="s">
        <v>91</v>
      </c>
      <c r="N1199" s="12" t="s">
        <v>91</v>
      </c>
      <c r="O1199" s="12">
        <v>4</v>
      </c>
      <c r="P1199" s="12">
        <v>0</v>
      </c>
      <c r="Q1199" s="12">
        <v>0</v>
      </c>
      <c r="R1199" s="12">
        <v>68001</v>
      </c>
      <c r="S1199" s="59">
        <v>0.10684931506849316</v>
      </c>
      <c r="T1199" s="59">
        <v>31.347945205479451</v>
      </c>
      <c r="U1199" s="12">
        <v>1</v>
      </c>
      <c r="V1199" s="12">
        <v>2</v>
      </c>
      <c r="W1199" s="12">
        <v>2</v>
      </c>
      <c r="X1199" s="12">
        <v>2</v>
      </c>
      <c r="Y1199" s="12">
        <v>1</v>
      </c>
      <c r="Z1199" s="58">
        <v>0</v>
      </c>
      <c r="AA1199" s="58">
        <v>0</v>
      </c>
      <c r="AB1199" s="58">
        <v>0</v>
      </c>
      <c r="AC1199" s="58" t="s">
        <v>91</v>
      </c>
    </row>
    <row r="1200" spans="1:29" x14ac:dyDescent="0.3">
      <c r="A1200" s="57">
        <v>2006248262</v>
      </c>
      <c r="B1200" s="12" t="s">
        <v>266</v>
      </c>
      <c r="C1200" s="58" t="s">
        <v>109</v>
      </c>
      <c r="D1200" s="58" t="s">
        <v>112</v>
      </c>
      <c r="E1200" s="58"/>
      <c r="F1200" s="58"/>
      <c r="G1200" s="58">
        <f>+IF(F1200&gt;K1200+100000,F1200-K1200,0)</f>
        <v>0</v>
      </c>
      <c r="H1200" s="58"/>
      <c r="I1200" s="58"/>
      <c r="J1200" s="58"/>
      <c r="K1200" s="58">
        <v>27256</v>
      </c>
      <c r="L1200" s="12" t="s">
        <v>91</v>
      </c>
      <c r="M1200" s="12" t="s">
        <v>91</v>
      </c>
      <c r="N1200" s="12" t="s">
        <v>91</v>
      </c>
      <c r="O1200" s="12">
        <v>4</v>
      </c>
      <c r="P1200" s="12">
        <v>0</v>
      </c>
      <c r="Q1200" s="12">
        <v>0</v>
      </c>
      <c r="R1200" s="12">
        <v>68255</v>
      </c>
      <c r="S1200" s="59">
        <v>9.3150684931506855E-2</v>
      </c>
      <c r="T1200" s="59">
        <v>21.706849315068492</v>
      </c>
      <c r="U1200" s="12">
        <v>1</v>
      </c>
      <c r="V1200" s="12">
        <v>2</v>
      </c>
      <c r="W1200" s="12">
        <v>2</v>
      </c>
      <c r="X1200" s="12">
        <v>2</v>
      </c>
      <c r="Y1200" s="12">
        <v>1</v>
      </c>
      <c r="Z1200" s="58">
        <v>0</v>
      </c>
      <c r="AA1200" s="58">
        <v>0</v>
      </c>
      <c r="AB1200" s="58">
        <v>0</v>
      </c>
      <c r="AC1200" s="58" t="s">
        <v>91</v>
      </c>
    </row>
    <row r="1201" spans="1:29" x14ac:dyDescent="0.3">
      <c r="A1201" s="57">
        <v>2006248802</v>
      </c>
      <c r="B1201" s="12" t="s">
        <v>267</v>
      </c>
      <c r="C1201" s="58" t="s">
        <v>109</v>
      </c>
      <c r="D1201" s="58" t="s">
        <v>112</v>
      </c>
      <c r="E1201" s="58"/>
      <c r="F1201" s="58"/>
      <c r="G1201" s="58">
        <f>+IF(F1201&gt;K1201+100000,F1201-K1201,0)</f>
        <v>0</v>
      </c>
      <c r="H1201" s="58"/>
      <c r="I1201" s="58"/>
      <c r="J1201" s="58"/>
      <c r="K1201" s="58">
        <v>27256</v>
      </c>
      <c r="L1201" s="12" t="s">
        <v>91</v>
      </c>
      <c r="M1201" s="12" t="s">
        <v>91</v>
      </c>
      <c r="N1201" s="12" t="s">
        <v>91</v>
      </c>
      <c r="O1201" s="12">
        <v>4</v>
      </c>
      <c r="P1201" s="12">
        <v>0</v>
      </c>
      <c r="Q1201" s="12">
        <v>0</v>
      </c>
      <c r="R1201" s="12">
        <v>68255</v>
      </c>
      <c r="S1201" s="59">
        <v>9.5890410958904104E-2</v>
      </c>
      <c r="T1201" s="59">
        <v>21.791780821917808</v>
      </c>
      <c r="U1201" s="12">
        <v>1</v>
      </c>
      <c r="V1201" s="12">
        <v>3</v>
      </c>
      <c r="W1201" s="12">
        <v>1</v>
      </c>
      <c r="X1201" s="12">
        <v>2</v>
      </c>
      <c r="Y1201" s="12">
        <v>1</v>
      </c>
      <c r="Z1201" s="58">
        <v>0</v>
      </c>
      <c r="AA1201" s="58">
        <v>0</v>
      </c>
      <c r="AB1201" s="58">
        <v>0</v>
      </c>
      <c r="AC1201" s="58" t="s">
        <v>91</v>
      </c>
    </row>
    <row r="1202" spans="1:29" x14ac:dyDescent="0.3">
      <c r="A1202" s="57">
        <v>2006424260</v>
      </c>
      <c r="B1202" s="12" t="s">
        <v>268</v>
      </c>
      <c r="C1202" s="58" t="s">
        <v>109</v>
      </c>
      <c r="D1202" s="58" t="s">
        <v>112</v>
      </c>
      <c r="E1202" s="58"/>
      <c r="F1202" s="58"/>
      <c r="G1202" s="58">
        <f>+IF(F1202&gt;K1202+100000,F1202-K1202,0)</f>
        <v>0</v>
      </c>
      <c r="H1202" s="58"/>
      <c r="I1202" s="58"/>
      <c r="J1202" s="58"/>
      <c r="K1202" s="58">
        <v>27256</v>
      </c>
      <c r="L1202" s="12" t="s">
        <v>91</v>
      </c>
      <c r="M1202" s="12" t="s">
        <v>91</v>
      </c>
      <c r="N1202" s="12" t="s">
        <v>91</v>
      </c>
      <c r="O1202" s="12">
        <v>4</v>
      </c>
      <c r="P1202" s="12">
        <v>0</v>
      </c>
      <c r="Q1202" s="12">
        <v>0</v>
      </c>
      <c r="R1202" s="12">
        <v>68255</v>
      </c>
      <c r="S1202" s="59">
        <v>9.5890410958904104E-2</v>
      </c>
      <c r="T1202" s="59">
        <v>22.931506849315067</v>
      </c>
      <c r="U1202" s="12">
        <v>1</v>
      </c>
      <c r="V1202" s="12">
        <v>4</v>
      </c>
      <c r="W1202" s="12">
        <v>2</v>
      </c>
      <c r="X1202" s="12">
        <v>2</v>
      </c>
      <c r="Y1202" s="12">
        <v>1</v>
      </c>
      <c r="Z1202" s="58">
        <v>0</v>
      </c>
      <c r="AA1202" s="58">
        <v>0</v>
      </c>
      <c r="AB1202" s="58">
        <v>0</v>
      </c>
      <c r="AC1202" s="58" t="s">
        <v>91</v>
      </c>
    </row>
    <row r="1203" spans="1:29" x14ac:dyDescent="0.3">
      <c r="A1203" s="57">
        <v>2008406408</v>
      </c>
      <c r="B1203" s="12" t="s">
        <v>269</v>
      </c>
      <c r="C1203" s="58" t="s">
        <v>109</v>
      </c>
      <c r="D1203" s="58" t="s">
        <v>112</v>
      </c>
      <c r="E1203" s="58"/>
      <c r="F1203" s="58"/>
      <c r="G1203" s="58">
        <f>+IF(F1203&gt;K1203+100000,F1203-K1203,0)</f>
        <v>0</v>
      </c>
      <c r="H1203" s="58"/>
      <c r="I1203" s="58"/>
      <c r="J1203" s="58"/>
      <c r="K1203" s="58">
        <v>27256</v>
      </c>
      <c r="L1203" s="12" t="s">
        <v>91</v>
      </c>
      <c r="M1203" s="12" t="s">
        <v>91</v>
      </c>
      <c r="N1203" s="12" t="s">
        <v>91</v>
      </c>
      <c r="O1203" s="12">
        <v>4</v>
      </c>
      <c r="P1203" s="12">
        <v>0</v>
      </c>
      <c r="Q1203" s="12">
        <v>0</v>
      </c>
      <c r="R1203" s="12">
        <v>68255</v>
      </c>
      <c r="S1203" s="59">
        <v>9.5890410958904104E-2</v>
      </c>
      <c r="T1203" s="59">
        <v>23.841095890410958</v>
      </c>
      <c r="U1203" s="12">
        <v>1</v>
      </c>
      <c r="V1203" s="12">
        <v>2</v>
      </c>
      <c r="W1203" s="12">
        <v>1</v>
      </c>
      <c r="X1203" s="12">
        <v>2</v>
      </c>
      <c r="Y1203" s="12">
        <v>1</v>
      </c>
      <c r="Z1203" s="58">
        <v>0</v>
      </c>
      <c r="AA1203" s="58">
        <v>0</v>
      </c>
      <c r="AB1203" s="58">
        <v>0</v>
      </c>
      <c r="AC1203" s="58" t="s">
        <v>91</v>
      </c>
    </row>
    <row r="1204" spans="1:29" x14ac:dyDescent="0.3">
      <c r="A1204" s="57">
        <v>2468482</v>
      </c>
      <c r="B1204" s="12" t="s">
        <v>270</v>
      </c>
      <c r="C1204" s="58" t="s">
        <v>109</v>
      </c>
      <c r="D1204" s="58" t="s">
        <v>112</v>
      </c>
      <c r="E1204" s="58"/>
      <c r="F1204" s="58"/>
      <c r="G1204" s="58">
        <f>+IF(F1204&gt;K1204+100000,F1204-K1204,0)</f>
        <v>0</v>
      </c>
      <c r="H1204" s="58"/>
      <c r="I1204" s="58"/>
      <c r="J1204" s="58"/>
      <c r="K1204" s="58">
        <v>27256</v>
      </c>
      <c r="L1204" s="12" t="s">
        <v>91</v>
      </c>
      <c r="M1204" s="12" t="s">
        <v>91</v>
      </c>
      <c r="N1204" s="12" t="s">
        <v>91</v>
      </c>
      <c r="O1204" s="12">
        <v>4</v>
      </c>
      <c r="P1204" s="12">
        <v>0</v>
      </c>
      <c r="Q1204" s="12">
        <v>0</v>
      </c>
      <c r="R1204" s="12">
        <v>68255</v>
      </c>
      <c r="S1204" s="59">
        <v>0.10136986301369863</v>
      </c>
      <c r="T1204" s="59">
        <v>41.602739726027394</v>
      </c>
      <c r="U1204" s="12">
        <v>1</v>
      </c>
      <c r="V1204" s="12">
        <v>2</v>
      </c>
      <c r="W1204" s="12">
        <v>1</v>
      </c>
      <c r="X1204" s="12">
        <v>2</v>
      </c>
      <c r="Y1204" s="12">
        <v>1</v>
      </c>
      <c r="Z1204" s="58">
        <v>0</v>
      </c>
      <c r="AA1204" s="58">
        <v>0</v>
      </c>
      <c r="AB1204" s="58">
        <v>0</v>
      </c>
      <c r="AC1204" s="58" t="s">
        <v>91</v>
      </c>
    </row>
    <row r="1205" spans="1:29" x14ac:dyDescent="0.3">
      <c r="A1205" s="57">
        <v>28462642</v>
      </c>
      <c r="B1205" s="12" t="s">
        <v>271</v>
      </c>
      <c r="C1205" s="58" t="s">
        <v>109</v>
      </c>
      <c r="D1205" s="58" t="s">
        <v>112</v>
      </c>
      <c r="E1205" s="58"/>
      <c r="F1205" s="58"/>
      <c r="G1205" s="58">
        <f>+IF(F1205&gt;K1205+100000,F1205-K1205,0)</f>
        <v>0</v>
      </c>
      <c r="H1205" s="58"/>
      <c r="I1205" s="58"/>
      <c r="J1205" s="58"/>
      <c r="K1205" s="58">
        <v>27256</v>
      </c>
      <c r="L1205" s="12" t="s">
        <v>91</v>
      </c>
      <c r="M1205" s="12" t="s">
        <v>91</v>
      </c>
      <c r="N1205" s="12" t="s">
        <v>91</v>
      </c>
      <c r="O1205" s="12">
        <v>4</v>
      </c>
      <c r="P1205" s="12">
        <v>0</v>
      </c>
      <c r="Q1205" s="12">
        <v>0</v>
      </c>
      <c r="R1205" s="12">
        <v>68255</v>
      </c>
      <c r="S1205" s="59">
        <v>0.10136986301369863</v>
      </c>
      <c r="T1205" s="59">
        <v>39.580821917808223</v>
      </c>
      <c r="U1205" s="12">
        <v>2</v>
      </c>
      <c r="V1205" s="12">
        <v>2</v>
      </c>
      <c r="W1205" s="12">
        <v>1</v>
      </c>
      <c r="X1205" s="12">
        <v>2</v>
      </c>
      <c r="Y1205" s="12">
        <v>1</v>
      </c>
      <c r="Z1205" s="58">
        <v>0</v>
      </c>
      <c r="AA1205" s="58">
        <v>0</v>
      </c>
      <c r="AB1205" s="58">
        <v>0</v>
      </c>
      <c r="AC1205" s="58" t="s">
        <v>91</v>
      </c>
    </row>
    <row r="1206" spans="1:29" x14ac:dyDescent="0.3">
      <c r="A1206" s="57">
        <v>2006248482</v>
      </c>
      <c r="B1206" s="12" t="s">
        <v>272</v>
      </c>
      <c r="C1206" s="58" t="s">
        <v>109</v>
      </c>
      <c r="D1206" s="58" t="s">
        <v>112</v>
      </c>
      <c r="E1206" s="58"/>
      <c r="F1206" s="58"/>
      <c r="G1206" s="58">
        <f>+IF(F1206&gt;K1206+100000,F1206-K1206,0)</f>
        <v>0</v>
      </c>
      <c r="H1206" s="58"/>
      <c r="I1206" s="58"/>
      <c r="J1206" s="58"/>
      <c r="K1206" s="58">
        <v>27256</v>
      </c>
      <c r="L1206" s="12" t="s">
        <v>91</v>
      </c>
      <c r="M1206" s="12" t="s">
        <v>91</v>
      </c>
      <c r="N1206" s="12" t="s">
        <v>91</v>
      </c>
      <c r="O1206" s="12">
        <v>4</v>
      </c>
      <c r="P1206" s="12">
        <v>0</v>
      </c>
      <c r="Q1206" s="12">
        <v>0</v>
      </c>
      <c r="R1206" s="12">
        <v>68255</v>
      </c>
      <c r="S1206" s="59">
        <v>0.10684931506849316</v>
      </c>
      <c r="T1206" s="59">
        <v>21.293150684931508</v>
      </c>
      <c r="U1206" s="12">
        <v>1</v>
      </c>
      <c r="V1206" s="12">
        <v>2</v>
      </c>
      <c r="W1206" s="12">
        <v>2</v>
      </c>
      <c r="X1206" s="12">
        <v>2</v>
      </c>
      <c r="Y1206" s="12">
        <v>1</v>
      </c>
      <c r="Z1206" s="58">
        <v>0</v>
      </c>
      <c r="AA1206" s="58">
        <v>0</v>
      </c>
      <c r="AB1206" s="58">
        <v>0</v>
      </c>
      <c r="AC1206" s="58" t="s">
        <v>91</v>
      </c>
    </row>
    <row r="1207" spans="1:29" x14ac:dyDescent="0.3">
      <c r="A1207" s="57">
        <v>2008406286</v>
      </c>
      <c r="B1207" s="12" t="s">
        <v>273</v>
      </c>
      <c r="C1207" s="58" t="s">
        <v>109</v>
      </c>
      <c r="D1207" s="58" t="s">
        <v>112</v>
      </c>
      <c r="E1207" s="58"/>
      <c r="F1207" s="58"/>
      <c r="G1207" s="58">
        <f>+IF(F1207&gt;K1207+100000,F1207-K1207,0)</f>
        <v>0</v>
      </c>
      <c r="H1207" s="58"/>
      <c r="I1207" s="58"/>
      <c r="J1207" s="58"/>
      <c r="K1207" s="58">
        <v>27256</v>
      </c>
      <c r="L1207" s="12" t="s">
        <v>91</v>
      </c>
      <c r="M1207" s="12" t="s">
        <v>91</v>
      </c>
      <c r="N1207" s="12" t="s">
        <v>91</v>
      </c>
      <c r="O1207" s="12">
        <v>4</v>
      </c>
      <c r="P1207" s="12">
        <v>0</v>
      </c>
      <c r="Q1207" s="12">
        <v>0</v>
      </c>
      <c r="R1207" s="12">
        <v>68255</v>
      </c>
      <c r="S1207" s="59">
        <v>0.10684931506849316</v>
      </c>
      <c r="T1207" s="59">
        <v>27.827397260273973</v>
      </c>
      <c r="U1207" s="12">
        <v>1</v>
      </c>
      <c r="V1207" s="12">
        <v>1</v>
      </c>
      <c r="W1207" s="12">
        <v>1</v>
      </c>
      <c r="X1207" s="12">
        <v>2</v>
      </c>
      <c r="Y1207" s="12">
        <v>1</v>
      </c>
      <c r="Z1207" s="58">
        <v>0</v>
      </c>
      <c r="AA1207" s="58">
        <v>0</v>
      </c>
      <c r="AB1207" s="58">
        <v>0</v>
      </c>
      <c r="AC1207" s="58" t="s">
        <v>91</v>
      </c>
    </row>
    <row r="1208" spans="1:29" x14ac:dyDescent="0.3">
      <c r="A1208" s="57">
        <v>2004222</v>
      </c>
      <c r="B1208" s="12" t="s">
        <v>274</v>
      </c>
      <c r="C1208" s="58" t="s">
        <v>109</v>
      </c>
      <c r="D1208" s="58" t="s">
        <v>112</v>
      </c>
      <c r="E1208" s="58"/>
      <c r="F1208" s="58"/>
      <c r="G1208" s="58">
        <f>+IF(F1208&gt;K1208+100000,F1208-K1208,0)</f>
        <v>0</v>
      </c>
      <c r="H1208" s="58"/>
      <c r="I1208" s="58"/>
      <c r="J1208" s="58"/>
      <c r="K1208" s="58">
        <v>27256</v>
      </c>
      <c r="L1208" s="12" t="s">
        <v>91</v>
      </c>
      <c r="M1208" s="12" t="s">
        <v>91</v>
      </c>
      <c r="N1208" s="12" t="s">
        <v>91</v>
      </c>
      <c r="O1208" s="12">
        <v>4</v>
      </c>
      <c r="P1208" s="12">
        <v>0</v>
      </c>
      <c r="Q1208" s="12">
        <v>0</v>
      </c>
      <c r="R1208" s="12">
        <v>68276</v>
      </c>
      <c r="S1208" s="59">
        <v>9.5890410958904104E-2</v>
      </c>
      <c r="T1208" s="59">
        <v>49.42739726027397</v>
      </c>
      <c r="U1208" s="12">
        <v>1</v>
      </c>
      <c r="V1208" s="12">
        <v>1</v>
      </c>
      <c r="W1208" s="12">
        <v>1</v>
      </c>
      <c r="X1208" s="12">
        <v>2</v>
      </c>
      <c r="Y1208" s="12">
        <v>1</v>
      </c>
      <c r="Z1208" s="58">
        <v>0</v>
      </c>
      <c r="AA1208" s="58">
        <v>0</v>
      </c>
      <c r="AB1208" s="58">
        <v>0</v>
      </c>
      <c r="AC1208" s="58" t="s">
        <v>91</v>
      </c>
    </row>
    <row r="1209" spans="1:29" x14ac:dyDescent="0.3">
      <c r="A1209" s="57">
        <v>2260464</v>
      </c>
      <c r="B1209" s="12" t="s">
        <v>275</v>
      </c>
      <c r="C1209" s="58" t="s">
        <v>109</v>
      </c>
      <c r="D1209" s="58" t="s">
        <v>112</v>
      </c>
      <c r="E1209" s="58"/>
      <c r="F1209" s="58"/>
      <c r="G1209" s="58">
        <f>+IF(F1209&gt;K1209+100000,F1209-K1209,0)</f>
        <v>0</v>
      </c>
      <c r="H1209" s="58"/>
      <c r="I1209" s="58"/>
      <c r="J1209" s="58"/>
      <c r="K1209" s="58">
        <v>27256</v>
      </c>
      <c r="L1209" s="12" t="s">
        <v>91</v>
      </c>
      <c r="M1209" s="12" t="s">
        <v>91</v>
      </c>
      <c r="N1209" s="12" t="s">
        <v>91</v>
      </c>
      <c r="O1209" s="12">
        <v>4</v>
      </c>
      <c r="P1209" s="12">
        <v>0</v>
      </c>
      <c r="Q1209" s="12">
        <v>0</v>
      </c>
      <c r="R1209" s="12">
        <v>68615</v>
      </c>
      <c r="S1209" s="59">
        <v>9.3150684931506855E-2</v>
      </c>
      <c r="T1209" s="59">
        <v>53.753424657534246</v>
      </c>
      <c r="U1209" s="12">
        <v>1</v>
      </c>
      <c r="V1209" s="12">
        <v>2</v>
      </c>
      <c r="W1209" s="12">
        <v>2</v>
      </c>
      <c r="X1209" s="12">
        <v>2</v>
      </c>
      <c r="Y1209" s="12">
        <v>1</v>
      </c>
      <c r="Z1209" s="58">
        <v>0</v>
      </c>
      <c r="AA1209" s="58">
        <v>0</v>
      </c>
      <c r="AB1209" s="58">
        <v>0</v>
      </c>
      <c r="AC1209" s="58" t="s">
        <v>91</v>
      </c>
    </row>
    <row r="1210" spans="1:29" x14ac:dyDescent="0.3">
      <c r="A1210" s="57">
        <v>2462620</v>
      </c>
      <c r="B1210" s="12" t="s">
        <v>276</v>
      </c>
      <c r="C1210" s="58" t="s">
        <v>109</v>
      </c>
      <c r="D1210" s="58" t="s">
        <v>112</v>
      </c>
      <c r="E1210" s="58"/>
      <c r="F1210" s="58"/>
      <c r="G1210" s="58">
        <f>+IF(F1210&gt;K1210+100000,F1210-K1210,0)</f>
        <v>0</v>
      </c>
      <c r="H1210" s="58"/>
      <c r="I1210" s="58"/>
      <c r="J1210" s="58"/>
      <c r="K1210" s="58">
        <v>27256</v>
      </c>
      <c r="L1210" s="12" t="s">
        <v>91</v>
      </c>
      <c r="M1210" s="12" t="s">
        <v>91</v>
      </c>
      <c r="N1210" s="12" t="s">
        <v>91</v>
      </c>
      <c r="O1210" s="12">
        <v>4</v>
      </c>
      <c r="P1210" s="12">
        <v>0</v>
      </c>
      <c r="Q1210" s="12">
        <v>0</v>
      </c>
      <c r="R1210" s="12">
        <v>68615</v>
      </c>
      <c r="S1210" s="59">
        <v>9.3150684931506855E-2</v>
      </c>
      <c r="T1210" s="59">
        <v>54.326027397260276</v>
      </c>
      <c r="U1210" s="12">
        <v>1</v>
      </c>
      <c r="V1210" s="12">
        <v>1</v>
      </c>
      <c r="W1210" s="12">
        <v>1</v>
      </c>
      <c r="X1210" s="12">
        <v>2</v>
      </c>
      <c r="Y1210" s="12">
        <v>1</v>
      </c>
      <c r="Z1210" s="58">
        <v>0</v>
      </c>
      <c r="AA1210" s="58">
        <v>0</v>
      </c>
      <c r="AB1210" s="58">
        <v>0</v>
      </c>
      <c r="AC1210" s="58" t="s">
        <v>91</v>
      </c>
    </row>
    <row r="1211" spans="1:29" x14ac:dyDescent="0.3">
      <c r="A1211" s="57">
        <v>2468044</v>
      </c>
      <c r="B1211" s="12" t="s">
        <v>277</v>
      </c>
      <c r="C1211" s="58" t="s">
        <v>109</v>
      </c>
      <c r="D1211" s="58" t="s">
        <v>112</v>
      </c>
      <c r="E1211" s="58"/>
      <c r="F1211" s="58"/>
      <c r="G1211" s="58">
        <f>+IF(F1211&gt;K1211+100000,F1211-K1211,0)</f>
        <v>0</v>
      </c>
      <c r="H1211" s="58"/>
      <c r="I1211" s="58"/>
      <c r="J1211" s="58"/>
      <c r="K1211" s="58">
        <v>27256</v>
      </c>
      <c r="L1211" s="12" t="s">
        <v>91</v>
      </c>
      <c r="M1211" s="12" t="s">
        <v>91</v>
      </c>
      <c r="N1211" s="12" t="s">
        <v>91</v>
      </c>
      <c r="O1211" s="12">
        <v>4</v>
      </c>
      <c r="P1211" s="12">
        <v>0</v>
      </c>
      <c r="Q1211" s="12">
        <v>0</v>
      </c>
      <c r="R1211" s="12">
        <v>68615</v>
      </c>
      <c r="S1211" s="59">
        <v>9.3150684931506855E-2</v>
      </c>
      <c r="T1211" s="59">
        <v>36.364383561643834</v>
      </c>
      <c r="U1211" s="12">
        <v>1</v>
      </c>
      <c r="V1211" s="12">
        <v>2</v>
      </c>
      <c r="W1211" s="12">
        <v>1</v>
      </c>
      <c r="X1211" s="12">
        <v>2</v>
      </c>
      <c r="Y1211" s="12">
        <v>1</v>
      </c>
      <c r="Z1211" s="58">
        <v>0</v>
      </c>
      <c r="AA1211" s="58">
        <v>0</v>
      </c>
      <c r="AB1211" s="58">
        <v>0</v>
      </c>
      <c r="AC1211" s="58" t="s">
        <v>91</v>
      </c>
    </row>
    <row r="1212" spans="1:29" x14ac:dyDescent="0.3">
      <c r="A1212" s="57">
        <v>24662664</v>
      </c>
      <c r="B1212" s="12" t="s">
        <v>278</v>
      </c>
      <c r="C1212" s="58" t="s">
        <v>109</v>
      </c>
      <c r="D1212" s="58" t="s">
        <v>112</v>
      </c>
      <c r="E1212" s="58"/>
      <c r="F1212" s="58"/>
      <c r="G1212" s="58">
        <f>+IF(F1212&gt;K1212+100000,F1212-K1212,0)</f>
        <v>0</v>
      </c>
      <c r="H1212" s="58"/>
      <c r="I1212" s="58"/>
      <c r="J1212" s="58"/>
      <c r="K1212" s="58">
        <v>27256</v>
      </c>
      <c r="L1212" s="12" t="s">
        <v>91</v>
      </c>
      <c r="M1212" s="12" t="s">
        <v>91</v>
      </c>
      <c r="N1212" s="12" t="s">
        <v>91</v>
      </c>
      <c r="O1212" s="12">
        <v>4</v>
      </c>
      <c r="P1212" s="12">
        <v>0</v>
      </c>
      <c r="Q1212" s="12">
        <v>0</v>
      </c>
      <c r="R1212" s="12">
        <v>68615</v>
      </c>
      <c r="S1212" s="59">
        <v>9.3150684931506855E-2</v>
      </c>
      <c r="T1212" s="59">
        <v>44.460273972602742</v>
      </c>
      <c r="U1212" s="12">
        <v>1</v>
      </c>
      <c r="V1212" s="12">
        <v>2</v>
      </c>
      <c r="W1212" s="12">
        <v>2</v>
      </c>
      <c r="X1212" s="12">
        <v>2</v>
      </c>
      <c r="Y1212" s="12">
        <v>1</v>
      </c>
      <c r="Z1212" s="58">
        <v>0</v>
      </c>
      <c r="AA1212" s="58">
        <v>0</v>
      </c>
      <c r="AB1212" s="58">
        <v>0</v>
      </c>
      <c r="AC1212" s="58" t="s">
        <v>91</v>
      </c>
    </row>
    <row r="1213" spans="1:29" x14ac:dyDescent="0.3">
      <c r="A1213" s="57">
        <v>2620600</v>
      </c>
      <c r="B1213" s="12" t="s">
        <v>279</v>
      </c>
      <c r="C1213" s="58" t="s">
        <v>109</v>
      </c>
      <c r="D1213" s="58" t="s">
        <v>112</v>
      </c>
      <c r="E1213" s="58"/>
      <c r="F1213" s="58"/>
      <c r="G1213" s="58">
        <f>+IF(F1213&gt;K1213+100000,F1213-K1213,0)</f>
        <v>0</v>
      </c>
      <c r="H1213" s="58"/>
      <c r="I1213" s="58"/>
      <c r="J1213" s="58"/>
      <c r="K1213" s="58">
        <v>27256</v>
      </c>
      <c r="L1213" s="12" t="s">
        <v>91</v>
      </c>
      <c r="M1213" s="12" t="s">
        <v>91</v>
      </c>
      <c r="N1213" s="12" t="s">
        <v>91</v>
      </c>
      <c r="O1213" s="12">
        <v>4</v>
      </c>
      <c r="P1213" s="12">
        <v>0</v>
      </c>
      <c r="Q1213" s="12">
        <v>0</v>
      </c>
      <c r="R1213" s="12">
        <v>68615</v>
      </c>
      <c r="S1213" s="59">
        <v>9.5890410958904104E-2</v>
      </c>
      <c r="T1213" s="59">
        <v>38.175342465753424</v>
      </c>
      <c r="U1213" s="12">
        <v>1</v>
      </c>
      <c r="V1213" s="12">
        <v>2</v>
      </c>
      <c r="W1213" s="12">
        <v>1</v>
      </c>
      <c r="X1213" s="12">
        <v>2</v>
      </c>
      <c r="Y1213" s="12">
        <v>1</v>
      </c>
      <c r="Z1213" s="58">
        <v>0</v>
      </c>
      <c r="AA1213" s="58">
        <v>0</v>
      </c>
      <c r="AB1213" s="58">
        <v>0</v>
      </c>
      <c r="AC1213" s="58" t="s">
        <v>91</v>
      </c>
    </row>
    <row r="1214" spans="1:29" x14ac:dyDescent="0.3">
      <c r="A1214" s="57">
        <v>24826648</v>
      </c>
      <c r="B1214" s="12" t="s">
        <v>280</v>
      </c>
      <c r="C1214" s="58" t="s">
        <v>109</v>
      </c>
      <c r="D1214" s="58" t="s">
        <v>112</v>
      </c>
      <c r="E1214" s="58"/>
      <c r="F1214" s="58"/>
      <c r="G1214" s="58">
        <f>+IF(F1214&gt;K1214+100000,F1214-K1214,0)</f>
        <v>0</v>
      </c>
      <c r="H1214" s="58"/>
      <c r="I1214" s="58"/>
      <c r="J1214" s="58"/>
      <c r="K1214" s="58">
        <v>27256</v>
      </c>
      <c r="L1214" s="12" t="s">
        <v>91</v>
      </c>
      <c r="M1214" s="12" t="s">
        <v>91</v>
      </c>
      <c r="N1214" s="12" t="s">
        <v>91</v>
      </c>
      <c r="O1214" s="12">
        <v>4</v>
      </c>
      <c r="P1214" s="12">
        <v>0</v>
      </c>
      <c r="Q1214" s="12">
        <v>0</v>
      </c>
      <c r="R1214" s="12">
        <v>68615</v>
      </c>
      <c r="S1214" s="59">
        <v>9.5890410958904104E-2</v>
      </c>
      <c r="T1214" s="59">
        <v>43.167123287671231</v>
      </c>
      <c r="U1214" s="12">
        <v>1</v>
      </c>
      <c r="V1214" s="12">
        <v>4</v>
      </c>
      <c r="W1214" s="12">
        <v>1</v>
      </c>
      <c r="X1214" s="12">
        <v>2</v>
      </c>
      <c r="Y1214" s="12">
        <v>1</v>
      </c>
      <c r="Z1214" s="58">
        <v>0</v>
      </c>
      <c r="AA1214" s="58">
        <v>0</v>
      </c>
      <c r="AB1214" s="58">
        <v>0</v>
      </c>
      <c r="AC1214" s="58" t="s">
        <v>91</v>
      </c>
    </row>
    <row r="1215" spans="1:29" x14ac:dyDescent="0.3">
      <c r="A1215" s="57">
        <v>2006448664</v>
      </c>
      <c r="B1215" s="12" t="s">
        <v>281</v>
      </c>
      <c r="C1215" s="58" t="s">
        <v>109</v>
      </c>
      <c r="D1215" s="58" t="s">
        <v>112</v>
      </c>
      <c r="E1215" s="58"/>
      <c r="F1215" s="58"/>
      <c r="G1215" s="58">
        <f>+IF(F1215&gt;K1215+100000,F1215-K1215,0)</f>
        <v>0</v>
      </c>
      <c r="H1215" s="58"/>
      <c r="I1215" s="58"/>
      <c r="J1215" s="58"/>
      <c r="K1215" s="58">
        <v>27256</v>
      </c>
      <c r="L1215" s="12" t="s">
        <v>91</v>
      </c>
      <c r="M1215" s="12" t="s">
        <v>91</v>
      </c>
      <c r="N1215" s="12" t="s">
        <v>91</v>
      </c>
      <c r="O1215" s="12">
        <v>4</v>
      </c>
      <c r="P1215" s="12">
        <v>0</v>
      </c>
      <c r="Q1215" s="12">
        <v>0</v>
      </c>
      <c r="R1215" s="12">
        <v>68615</v>
      </c>
      <c r="S1215" s="59">
        <v>9.5890410958904104E-2</v>
      </c>
      <c r="T1215" s="59">
        <v>20.504109589041096</v>
      </c>
      <c r="U1215" s="12">
        <v>1</v>
      </c>
      <c r="V1215" s="12">
        <v>3</v>
      </c>
      <c r="W1215" s="12">
        <v>1</v>
      </c>
      <c r="X1215" s="12">
        <v>2</v>
      </c>
      <c r="Y1215" s="12">
        <v>1</v>
      </c>
      <c r="Z1215" s="58">
        <v>0</v>
      </c>
      <c r="AA1215" s="58">
        <v>0</v>
      </c>
      <c r="AB1215" s="58">
        <v>0</v>
      </c>
      <c r="AC1215" s="58" t="s">
        <v>91</v>
      </c>
    </row>
    <row r="1216" spans="1:29" x14ac:dyDescent="0.3">
      <c r="A1216" s="57">
        <v>2006448846</v>
      </c>
      <c r="B1216" s="12" t="s">
        <v>282</v>
      </c>
      <c r="C1216" s="58" t="s">
        <v>109</v>
      </c>
      <c r="D1216" s="58" t="s">
        <v>112</v>
      </c>
      <c r="E1216" s="58"/>
      <c r="F1216" s="58"/>
      <c r="G1216" s="58">
        <f>+IF(F1216&gt;K1216+100000,F1216-K1216,0)</f>
        <v>0</v>
      </c>
      <c r="H1216" s="58"/>
      <c r="I1216" s="58"/>
      <c r="J1216" s="58"/>
      <c r="K1216" s="58">
        <v>27256</v>
      </c>
      <c r="L1216" s="12" t="s">
        <v>91</v>
      </c>
      <c r="M1216" s="12" t="s">
        <v>91</v>
      </c>
      <c r="N1216" s="12" t="s">
        <v>91</v>
      </c>
      <c r="O1216" s="12">
        <v>4</v>
      </c>
      <c r="P1216" s="12">
        <v>0</v>
      </c>
      <c r="Q1216" s="12">
        <v>0</v>
      </c>
      <c r="R1216" s="12">
        <v>68615</v>
      </c>
      <c r="S1216" s="59">
        <v>9.5890410958904104E-2</v>
      </c>
      <c r="T1216" s="59">
        <v>18.693150684931506</v>
      </c>
      <c r="U1216" s="12">
        <v>1</v>
      </c>
      <c r="V1216" s="12">
        <v>2</v>
      </c>
      <c r="W1216" s="12">
        <v>1</v>
      </c>
      <c r="X1216" s="12">
        <v>2</v>
      </c>
      <c r="Y1216" s="12">
        <v>1</v>
      </c>
      <c r="Z1216" s="58">
        <v>0</v>
      </c>
      <c r="AA1216" s="58">
        <v>0</v>
      </c>
      <c r="AB1216" s="58">
        <v>0</v>
      </c>
      <c r="AC1216" s="58" t="s">
        <v>91</v>
      </c>
    </row>
    <row r="1217" spans="1:29" x14ac:dyDescent="0.3">
      <c r="A1217" s="57">
        <v>2008862064</v>
      </c>
      <c r="B1217" s="12" t="s">
        <v>283</v>
      </c>
      <c r="C1217" s="58" t="s">
        <v>109</v>
      </c>
      <c r="D1217" s="58" t="s">
        <v>112</v>
      </c>
      <c r="E1217" s="58"/>
      <c r="F1217" s="58"/>
      <c r="G1217" s="58">
        <f>+IF(F1217&gt;K1217+100000,F1217-K1217,0)</f>
        <v>0</v>
      </c>
      <c r="H1217" s="58"/>
      <c r="I1217" s="58"/>
      <c r="J1217" s="58"/>
      <c r="K1217" s="58">
        <v>27256</v>
      </c>
      <c r="L1217" s="12" t="s">
        <v>91</v>
      </c>
      <c r="M1217" s="12" t="s">
        <v>91</v>
      </c>
      <c r="N1217" s="12" t="s">
        <v>91</v>
      </c>
      <c r="O1217" s="12">
        <v>4</v>
      </c>
      <c r="P1217" s="12">
        <v>0</v>
      </c>
      <c r="Q1217" s="12">
        <v>0</v>
      </c>
      <c r="R1217" s="12">
        <v>68615</v>
      </c>
      <c r="S1217" s="59">
        <v>9.5890410958904104E-2</v>
      </c>
      <c r="T1217" s="59">
        <v>27.175342465753424</v>
      </c>
      <c r="U1217" s="12">
        <v>2</v>
      </c>
      <c r="V1217" s="12">
        <v>2</v>
      </c>
      <c r="W1217" s="12">
        <v>1</v>
      </c>
      <c r="X1217" s="12">
        <v>2</v>
      </c>
      <c r="Y1217" s="12">
        <v>1</v>
      </c>
      <c r="Z1217" s="58">
        <v>0</v>
      </c>
      <c r="AA1217" s="58">
        <v>0</v>
      </c>
      <c r="AB1217" s="58">
        <v>0</v>
      </c>
      <c r="AC1217" s="58" t="s">
        <v>91</v>
      </c>
    </row>
    <row r="1218" spans="1:29" x14ac:dyDescent="0.3">
      <c r="A1218" s="57">
        <v>2006440686</v>
      </c>
      <c r="B1218" s="12" t="s">
        <v>284</v>
      </c>
      <c r="C1218" s="58" t="s">
        <v>109</v>
      </c>
      <c r="D1218" s="58" t="s">
        <v>112</v>
      </c>
      <c r="E1218" s="58"/>
      <c r="F1218" s="58"/>
      <c r="G1218" s="58">
        <f>+IF(F1218&gt;K1218+100000,F1218-K1218,0)</f>
        <v>0</v>
      </c>
      <c r="H1218" s="58"/>
      <c r="I1218" s="58"/>
      <c r="J1218" s="58"/>
      <c r="K1218" s="58">
        <v>27256</v>
      </c>
      <c r="L1218" s="12" t="s">
        <v>91</v>
      </c>
      <c r="M1218" s="12" t="s">
        <v>91</v>
      </c>
      <c r="N1218" s="12" t="s">
        <v>91</v>
      </c>
      <c r="O1218" s="12">
        <v>4</v>
      </c>
      <c r="P1218" s="12">
        <v>0</v>
      </c>
      <c r="Q1218" s="12">
        <v>0</v>
      </c>
      <c r="R1218" s="12">
        <v>68615</v>
      </c>
      <c r="S1218" s="59">
        <v>0.10136986301369863</v>
      </c>
      <c r="T1218" s="59">
        <v>21.797260273972604</v>
      </c>
      <c r="U1218" s="12">
        <v>2</v>
      </c>
      <c r="V1218" s="12">
        <v>2</v>
      </c>
      <c r="W1218" s="12">
        <v>1</v>
      </c>
      <c r="X1218" s="12">
        <v>2</v>
      </c>
      <c r="Y1218" s="12">
        <v>1</v>
      </c>
      <c r="Z1218" s="58">
        <v>0</v>
      </c>
      <c r="AA1218" s="58">
        <v>0</v>
      </c>
      <c r="AB1218" s="58">
        <v>0</v>
      </c>
      <c r="AC1218" s="58" t="s">
        <v>91</v>
      </c>
    </row>
    <row r="1219" spans="1:29" x14ac:dyDescent="0.3">
      <c r="A1219" s="57">
        <v>2200800042</v>
      </c>
      <c r="B1219" s="12" t="s">
        <v>285</v>
      </c>
      <c r="C1219" s="58" t="s">
        <v>109</v>
      </c>
      <c r="D1219" s="58" t="s">
        <v>112</v>
      </c>
      <c r="E1219" s="58"/>
      <c r="F1219" s="58"/>
      <c r="G1219" s="58">
        <f>+IF(F1219&gt;K1219+100000,F1219-K1219,0)</f>
        <v>0</v>
      </c>
      <c r="H1219" s="58"/>
      <c r="I1219" s="58"/>
      <c r="J1219" s="58"/>
      <c r="K1219" s="58">
        <v>27256</v>
      </c>
      <c r="L1219" s="12" t="s">
        <v>91</v>
      </c>
      <c r="M1219" s="12" t="s">
        <v>91</v>
      </c>
      <c r="N1219" s="12" t="s">
        <v>91</v>
      </c>
      <c r="O1219" s="12">
        <v>4</v>
      </c>
      <c r="P1219" s="12">
        <v>0</v>
      </c>
      <c r="Q1219" s="12">
        <v>0</v>
      </c>
      <c r="R1219" s="12">
        <v>68615</v>
      </c>
      <c r="S1219" s="59">
        <v>0.10136986301369863</v>
      </c>
      <c r="T1219" s="59">
        <v>33.597260273972601</v>
      </c>
      <c r="U1219" s="12">
        <v>1</v>
      </c>
      <c r="V1219" s="12">
        <v>2</v>
      </c>
      <c r="W1219" s="12">
        <v>2</v>
      </c>
      <c r="X1219" s="12">
        <v>2</v>
      </c>
      <c r="Y1219" s="12">
        <v>1</v>
      </c>
      <c r="Z1219" s="58">
        <v>0</v>
      </c>
      <c r="AA1219" s="58">
        <v>0</v>
      </c>
      <c r="AB1219" s="58">
        <v>0</v>
      </c>
      <c r="AC1219" s="58" t="s">
        <v>91</v>
      </c>
    </row>
    <row r="1220" spans="1:29" x14ac:dyDescent="0.3">
      <c r="A1220" s="57">
        <v>24626028</v>
      </c>
      <c r="B1220" s="12" t="s">
        <v>286</v>
      </c>
      <c r="C1220" s="58" t="s">
        <v>109</v>
      </c>
      <c r="D1220" s="58" t="s">
        <v>112</v>
      </c>
      <c r="E1220" s="58"/>
      <c r="F1220" s="58"/>
      <c r="G1220" s="58">
        <f>+IF(F1220&gt;K1220+100000,F1220-K1220,0)</f>
        <v>0</v>
      </c>
      <c r="H1220" s="58"/>
      <c r="I1220" s="58"/>
      <c r="J1220" s="58"/>
      <c r="K1220" s="58">
        <v>27256</v>
      </c>
      <c r="L1220" s="12" t="s">
        <v>91</v>
      </c>
      <c r="M1220" s="12" t="s">
        <v>91</v>
      </c>
      <c r="N1220" s="12" t="s">
        <v>91</v>
      </c>
      <c r="O1220" s="12">
        <v>4</v>
      </c>
      <c r="P1220" s="12">
        <v>0</v>
      </c>
      <c r="Q1220" s="12">
        <v>0</v>
      </c>
      <c r="R1220" s="12">
        <v>68895</v>
      </c>
      <c r="S1220" s="59">
        <v>9.3150684931506855E-2</v>
      </c>
      <c r="T1220" s="59">
        <v>45.005479452054793</v>
      </c>
      <c r="U1220" s="12">
        <v>1</v>
      </c>
      <c r="V1220" s="12">
        <v>2</v>
      </c>
      <c r="W1220" s="12">
        <v>1</v>
      </c>
      <c r="X1220" s="12">
        <v>2</v>
      </c>
      <c r="Y1220" s="12">
        <v>1</v>
      </c>
      <c r="Z1220" s="58">
        <v>0</v>
      </c>
      <c r="AA1220" s="58">
        <v>0</v>
      </c>
      <c r="AB1220" s="58">
        <v>0</v>
      </c>
      <c r="AC1220" s="58" t="s">
        <v>91</v>
      </c>
    </row>
    <row r="1221" spans="1:29" x14ac:dyDescent="0.3">
      <c r="A1221" s="57">
        <v>64484604</v>
      </c>
      <c r="B1221" s="12" t="s">
        <v>287</v>
      </c>
      <c r="C1221" s="58" t="s">
        <v>109</v>
      </c>
      <c r="D1221" s="58" t="s">
        <v>112</v>
      </c>
      <c r="E1221" s="58"/>
      <c r="F1221" s="58"/>
      <c r="G1221" s="58">
        <f>+IF(F1221&gt;K1221+100000,F1221-K1221,0)</f>
        <v>0</v>
      </c>
      <c r="H1221" s="58"/>
      <c r="I1221" s="58"/>
      <c r="J1221" s="58"/>
      <c r="K1221" s="58">
        <v>27256</v>
      </c>
      <c r="L1221" s="12" t="s">
        <v>91</v>
      </c>
      <c r="M1221" s="12" t="s">
        <v>91</v>
      </c>
      <c r="N1221" s="12" t="s">
        <v>91</v>
      </c>
      <c r="O1221" s="12">
        <v>4</v>
      </c>
      <c r="P1221" s="12">
        <v>0</v>
      </c>
      <c r="Q1221" s="12">
        <v>0</v>
      </c>
      <c r="R1221" s="12">
        <v>68895</v>
      </c>
      <c r="S1221" s="59">
        <v>9.3150684931506855E-2</v>
      </c>
      <c r="T1221" s="59">
        <v>48.926027397260277</v>
      </c>
      <c r="U1221" s="12">
        <v>2</v>
      </c>
      <c r="V1221" s="12">
        <v>2</v>
      </c>
      <c r="W1221" s="12">
        <v>3</v>
      </c>
      <c r="X1221" s="12">
        <v>2</v>
      </c>
      <c r="Y1221" s="12">
        <v>1</v>
      </c>
      <c r="Z1221" s="58">
        <v>0</v>
      </c>
      <c r="AA1221" s="58">
        <v>0</v>
      </c>
      <c r="AB1221" s="58">
        <v>0</v>
      </c>
      <c r="AC1221" s="58" t="s">
        <v>91</v>
      </c>
    </row>
    <row r="1222" spans="1:29" x14ac:dyDescent="0.3">
      <c r="A1222" s="57">
        <v>2006648046</v>
      </c>
      <c r="B1222" s="12" t="s">
        <v>288</v>
      </c>
      <c r="C1222" s="58" t="s">
        <v>109</v>
      </c>
      <c r="D1222" s="58" t="s">
        <v>112</v>
      </c>
      <c r="E1222" s="58"/>
      <c r="F1222" s="58"/>
      <c r="G1222" s="58">
        <f>+IF(F1222&gt;K1222+100000,F1222-K1222,0)</f>
        <v>0</v>
      </c>
      <c r="H1222" s="58"/>
      <c r="I1222" s="58"/>
      <c r="J1222" s="58"/>
      <c r="K1222" s="58">
        <v>27256</v>
      </c>
      <c r="L1222" s="12" t="s">
        <v>91</v>
      </c>
      <c r="M1222" s="12" t="s">
        <v>91</v>
      </c>
      <c r="N1222" s="12" t="s">
        <v>91</v>
      </c>
      <c r="O1222" s="12">
        <v>4</v>
      </c>
      <c r="P1222" s="12">
        <v>0</v>
      </c>
      <c r="Q1222" s="12">
        <v>0</v>
      </c>
      <c r="R1222" s="12">
        <v>68895</v>
      </c>
      <c r="S1222" s="59">
        <v>9.3150684931506855E-2</v>
      </c>
      <c r="T1222" s="59">
        <v>19.101369863013698</v>
      </c>
      <c r="U1222" s="12">
        <v>2</v>
      </c>
      <c r="V1222" s="12">
        <v>2</v>
      </c>
      <c r="W1222" s="12">
        <v>1</v>
      </c>
      <c r="X1222" s="12">
        <v>2</v>
      </c>
      <c r="Y1222" s="12">
        <v>1</v>
      </c>
      <c r="Z1222" s="58">
        <v>0</v>
      </c>
      <c r="AA1222" s="58">
        <v>0</v>
      </c>
      <c r="AB1222" s="58">
        <v>0</v>
      </c>
      <c r="AC1222" s="58" t="s">
        <v>91</v>
      </c>
    </row>
    <row r="1223" spans="1:29" x14ac:dyDescent="0.3">
      <c r="A1223" s="57">
        <v>2202640228</v>
      </c>
      <c r="B1223" s="12" t="s">
        <v>289</v>
      </c>
      <c r="C1223" s="58" t="s">
        <v>109</v>
      </c>
      <c r="D1223" s="58" t="s">
        <v>112</v>
      </c>
      <c r="E1223" s="58"/>
      <c r="F1223" s="58"/>
      <c r="G1223" s="58">
        <f>+IF(F1223&gt;K1223+100000,F1223-K1223,0)</f>
        <v>0</v>
      </c>
      <c r="H1223" s="58"/>
      <c r="I1223" s="58"/>
      <c r="J1223" s="58"/>
      <c r="K1223" s="58">
        <v>27256</v>
      </c>
      <c r="L1223" s="12" t="s">
        <v>91</v>
      </c>
      <c r="M1223" s="12" t="s">
        <v>91</v>
      </c>
      <c r="N1223" s="12" t="s">
        <v>91</v>
      </c>
      <c r="O1223" s="12">
        <v>4</v>
      </c>
      <c r="P1223" s="12">
        <v>0</v>
      </c>
      <c r="Q1223" s="12">
        <v>0</v>
      </c>
      <c r="R1223" s="12">
        <v>68895</v>
      </c>
      <c r="S1223" s="59">
        <v>9.3150684931506855E-2</v>
      </c>
      <c r="T1223" s="59">
        <v>29.123287671232877</v>
      </c>
      <c r="U1223" s="12">
        <v>1</v>
      </c>
      <c r="V1223" s="12">
        <v>2</v>
      </c>
      <c r="W1223" s="12">
        <v>1</v>
      </c>
      <c r="X1223" s="12">
        <v>2</v>
      </c>
      <c r="Y1223" s="12">
        <v>1</v>
      </c>
      <c r="Z1223" s="58">
        <v>0</v>
      </c>
      <c r="AA1223" s="58">
        <v>0</v>
      </c>
      <c r="AB1223" s="58">
        <v>0</v>
      </c>
      <c r="AC1223" s="58" t="s">
        <v>91</v>
      </c>
    </row>
    <row r="1224" spans="1:29" x14ac:dyDescent="0.3">
      <c r="A1224" s="57">
        <v>2006062428</v>
      </c>
      <c r="B1224" s="12" t="s">
        <v>290</v>
      </c>
      <c r="C1224" s="58" t="s">
        <v>109</v>
      </c>
      <c r="D1224" s="58" t="s">
        <v>112</v>
      </c>
      <c r="E1224" s="58"/>
      <c r="F1224" s="58"/>
      <c r="G1224" s="58">
        <f>+IF(F1224&gt;K1224+100000,F1224-K1224,0)</f>
        <v>0</v>
      </c>
      <c r="H1224" s="58"/>
      <c r="I1224" s="58"/>
      <c r="J1224" s="58"/>
      <c r="K1224" s="58">
        <v>27256</v>
      </c>
      <c r="L1224" s="12" t="s">
        <v>91</v>
      </c>
      <c r="M1224" s="12" t="s">
        <v>91</v>
      </c>
      <c r="N1224" s="12" t="s">
        <v>91</v>
      </c>
      <c r="O1224" s="12">
        <v>4</v>
      </c>
      <c r="P1224" s="12">
        <v>0</v>
      </c>
      <c r="Q1224" s="12">
        <v>0</v>
      </c>
      <c r="R1224" s="12">
        <v>68895</v>
      </c>
      <c r="S1224" s="59">
        <v>9.8630136986301367E-2</v>
      </c>
      <c r="T1224" s="59">
        <v>23.835616438356166</v>
      </c>
      <c r="U1224" s="12">
        <v>2</v>
      </c>
      <c r="V1224" s="12">
        <v>2</v>
      </c>
      <c r="W1224" s="12">
        <v>1</v>
      </c>
      <c r="X1224" s="12">
        <v>2</v>
      </c>
      <c r="Y1224" s="12">
        <v>1</v>
      </c>
      <c r="Z1224" s="58">
        <v>0</v>
      </c>
      <c r="AA1224" s="58">
        <v>0</v>
      </c>
      <c r="AB1224" s="58">
        <v>0</v>
      </c>
      <c r="AC1224" s="58" t="s">
        <v>91</v>
      </c>
    </row>
    <row r="1225" spans="1:29" x14ac:dyDescent="0.3">
      <c r="A1225" s="57">
        <v>6228260</v>
      </c>
      <c r="B1225" s="12" t="s">
        <v>291</v>
      </c>
      <c r="C1225" s="58" t="s">
        <v>109</v>
      </c>
      <c r="D1225" s="58" t="s">
        <v>112</v>
      </c>
      <c r="E1225" s="58"/>
      <c r="F1225" s="58"/>
      <c r="G1225" s="58">
        <f>+IF(F1225&gt;K1225+100000,F1225-K1225,0)</f>
        <v>0</v>
      </c>
      <c r="H1225" s="58"/>
      <c r="I1225" s="58"/>
      <c r="J1225" s="58"/>
      <c r="K1225" s="58">
        <v>27256</v>
      </c>
      <c r="L1225" s="12" t="s">
        <v>91</v>
      </c>
      <c r="M1225" s="12" t="s">
        <v>91</v>
      </c>
      <c r="N1225" s="12" t="s">
        <v>91</v>
      </c>
      <c r="O1225" s="12">
        <v>4</v>
      </c>
      <c r="P1225" s="12">
        <v>0</v>
      </c>
      <c r="Q1225" s="12">
        <v>0</v>
      </c>
      <c r="R1225" s="12">
        <v>76130</v>
      </c>
      <c r="S1225" s="59">
        <v>9.0410958904109592E-2</v>
      </c>
      <c r="T1225" s="59">
        <v>60.586301369863016</v>
      </c>
      <c r="U1225" s="12">
        <v>1</v>
      </c>
      <c r="V1225" s="12">
        <v>4</v>
      </c>
      <c r="W1225" s="12">
        <v>3</v>
      </c>
      <c r="X1225" s="12">
        <v>2</v>
      </c>
      <c r="Y1225" s="12">
        <v>2</v>
      </c>
      <c r="Z1225" s="58">
        <v>0</v>
      </c>
      <c r="AA1225" s="58">
        <v>0</v>
      </c>
      <c r="AB1225" s="58">
        <v>0</v>
      </c>
      <c r="AC1225" s="58" t="s">
        <v>91</v>
      </c>
    </row>
    <row r="1226" spans="1:29" x14ac:dyDescent="0.3">
      <c r="A1226" s="57">
        <v>2086280664</v>
      </c>
      <c r="B1226" s="12" t="s">
        <v>292</v>
      </c>
      <c r="C1226" s="58" t="s">
        <v>109</v>
      </c>
      <c r="D1226" s="58" t="s">
        <v>112</v>
      </c>
      <c r="E1226" s="58"/>
      <c r="F1226" s="58"/>
      <c r="G1226" s="58">
        <f>+IF(F1226&gt;K1226+100000,F1226-K1226,0)</f>
        <v>0</v>
      </c>
      <c r="H1226" s="58"/>
      <c r="I1226" s="58"/>
      <c r="J1226" s="58"/>
      <c r="K1226" s="58">
        <v>27256</v>
      </c>
      <c r="L1226" s="12" t="s">
        <v>91</v>
      </c>
      <c r="M1226" s="12" t="s">
        <v>91</v>
      </c>
      <c r="N1226" s="12" t="s">
        <v>91</v>
      </c>
      <c r="O1226" s="12">
        <v>4</v>
      </c>
      <c r="P1226" s="12">
        <v>0</v>
      </c>
      <c r="Q1226" s="12">
        <v>0</v>
      </c>
      <c r="R1226" s="12">
        <v>76130</v>
      </c>
      <c r="S1226" s="59">
        <v>9.5890410958904104E-2</v>
      </c>
      <c r="T1226" s="59">
        <v>26.002739726027396</v>
      </c>
      <c r="U1226" s="12">
        <v>1</v>
      </c>
      <c r="V1226" s="12">
        <v>2</v>
      </c>
      <c r="W1226" s="12">
        <v>2</v>
      </c>
      <c r="X1226" s="12">
        <v>2</v>
      </c>
      <c r="Y1226" s="12">
        <v>1</v>
      </c>
      <c r="Z1226" s="58">
        <v>0</v>
      </c>
      <c r="AA1226" s="58">
        <v>0</v>
      </c>
      <c r="AB1226" s="58">
        <v>0</v>
      </c>
      <c r="AC1226" s="58" t="s">
        <v>91</v>
      </c>
    </row>
    <row r="1227" spans="1:29" x14ac:dyDescent="0.3">
      <c r="A1227" s="57">
        <v>66880860</v>
      </c>
      <c r="B1227" s="12" t="s">
        <v>293</v>
      </c>
      <c r="C1227" s="58" t="s">
        <v>109</v>
      </c>
      <c r="D1227" s="58" t="s">
        <v>112</v>
      </c>
      <c r="E1227" s="58"/>
      <c r="F1227" s="58"/>
      <c r="G1227" s="58">
        <f>+IF(F1227&gt;K1227+100000,F1227-K1227,0)</f>
        <v>0</v>
      </c>
      <c r="H1227" s="58"/>
      <c r="I1227" s="58"/>
      <c r="J1227" s="58"/>
      <c r="K1227" s="58">
        <v>27256</v>
      </c>
      <c r="L1227" s="12" t="s">
        <v>91</v>
      </c>
      <c r="M1227" s="12" t="s">
        <v>91</v>
      </c>
      <c r="N1227" s="12" t="s">
        <v>91</v>
      </c>
      <c r="O1227" s="12">
        <v>4</v>
      </c>
      <c r="P1227" s="12">
        <v>0</v>
      </c>
      <c r="Q1227" s="12">
        <v>0</v>
      </c>
      <c r="R1227" s="12">
        <v>76130</v>
      </c>
      <c r="S1227" s="59">
        <v>0.10684931506849316</v>
      </c>
      <c r="T1227" s="59">
        <v>44.610958904109587</v>
      </c>
      <c r="U1227" s="12">
        <v>2</v>
      </c>
      <c r="V1227" s="12">
        <v>2</v>
      </c>
      <c r="W1227" s="12">
        <v>1</v>
      </c>
      <c r="X1227" s="12">
        <v>2</v>
      </c>
      <c r="Y1227" s="12">
        <v>1</v>
      </c>
      <c r="Z1227" s="58">
        <v>0</v>
      </c>
      <c r="AA1227" s="58">
        <v>0</v>
      </c>
      <c r="AB1227" s="58">
        <v>0</v>
      </c>
      <c r="AC1227" s="58" t="s">
        <v>91</v>
      </c>
    </row>
    <row r="1228" spans="1:29" x14ac:dyDescent="0.3">
      <c r="A1228" s="57">
        <v>2020088440</v>
      </c>
      <c r="B1228" s="12" t="s">
        <v>294</v>
      </c>
      <c r="C1228" s="58" t="s">
        <v>109</v>
      </c>
      <c r="D1228" s="58" t="s">
        <v>112</v>
      </c>
      <c r="E1228" s="58"/>
      <c r="F1228" s="58"/>
      <c r="G1228" s="58">
        <f>+IF(F1228&gt;K1228+100000,F1228-K1228,0)</f>
        <v>0</v>
      </c>
      <c r="H1228" s="58"/>
      <c r="I1228" s="58"/>
      <c r="J1228" s="58"/>
      <c r="K1228" s="58">
        <v>27256</v>
      </c>
      <c r="L1228" s="12" t="s">
        <v>91</v>
      </c>
      <c r="M1228" s="12" t="s">
        <v>91</v>
      </c>
      <c r="N1228" s="12" t="s">
        <v>91</v>
      </c>
      <c r="O1228" s="12">
        <v>4</v>
      </c>
      <c r="P1228" s="12">
        <v>0</v>
      </c>
      <c r="Q1228" s="12">
        <v>0</v>
      </c>
      <c r="R1228" s="12">
        <v>76275</v>
      </c>
      <c r="S1228" s="59">
        <v>0.10136986301369863</v>
      </c>
      <c r="T1228" s="59">
        <v>26.073972602739726</v>
      </c>
      <c r="U1228" s="12">
        <v>1</v>
      </c>
      <c r="V1228" s="12">
        <v>3</v>
      </c>
      <c r="W1228" s="12">
        <v>3</v>
      </c>
      <c r="X1228" s="12">
        <v>2</v>
      </c>
      <c r="Y1228" s="12">
        <v>1</v>
      </c>
      <c r="Z1228" s="58">
        <v>0</v>
      </c>
      <c r="AA1228" s="58">
        <v>0</v>
      </c>
      <c r="AB1228" s="58">
        <v>0</v>
      </c>
      <c r="AC1228" s="58" t="s">
        <v>91</v>
      </c>
    </row>
    <row r="1229" spans="1:29" x14ac:dyDescent="0.3">
      <c r="A1229" s="57">
        <v>6406884</v>
      </c>
      <c r="B1229" s="12" t="s">
        <v>295</v>
      </c>
      <c r="C1229" s="58" t="s">
        <v>109</v>
      </c>
      <c r="D1229" s="58" t="s">
        <v>112</v>
      </c>
      <c r="E1229" s="58"/>
      <c r="F1229" s="58"/>
      <c r="G1229" s="58">
        <f>+IF(F1229&gt;K1229+100000,F1229-K1229,0)</f>
        <v>0</v>
      </c>
      <c r="H1229" s="58"/>
      <c r="I1229" s="58"/>
      <c r="J1229" s="58"/>
      <c r="K1229" s="58">
        <v>27256</v>
      </c>
      <c r="L1229" s="12" t="s">
        <v>91</v>
      </c>
      <c r="M1229" s="12" t="s">
        <v>91</v>
      </c>
      <c r="N1229" s="12" t="s">
        <v>91</v>
      </c>
      <c r="O1229" s="12">
        <v>4</v>
      </c>
      <c r="P1229" s="12">
        <v>0</v>
      </c>
      <c r="Q1229" s="12">
        <v>0</v>
      </c>
      <c r="R1229" s="12">
        <v>76563</v>
      </c>
      <c r="S1229" s="59">
        <v>9.8630136986301367E-2</v>
      </c>
      <c r="T1229" s="59">
        <v>41.654794520547945</v>
      </c>
      <c r="U1229" s="12">
        <v>1</v>
      </c>
      <c r="V1229" s="12">
        <v>2</v>
      </c>
      <c r="W1229" s="12">
        <v>2</v>
      </c>
      <c r="X1229" s="12">
        <v>2</v>
      </c>
      <c r="Y1229" s="12">
        <v>1</v>
      </c>
      <c r="Z1229" s="58">
        <v>0</v>
      </c>
      <c r="AA1229" s="58">
        <v>0</v>
      </c>
      <c r="AB1229" s="58">
        <v>0</v>
      </c>
      <c r="AC1229" s="58" t="s">
        <v>91</v>
      </c>
    </row>
    <row r="1230" spans="1:29" x14ac:dyDescent="0.3">
      <c r="A1230" s="57">
        <v>2006462266</v>
      </c>
      <c r="B1230" s="12" t="s">
        <v>296</v>
      </c>
      <c r="C1230" s="58" t="s">
        <v>109</v>
      </c>
      <c r="D1230" s="58" t="s">
        <v>112</v>
      </c>
      <c r="E1230" s="58"/>
      <c r="F1230" s="58"/>
      <c r="G1230" s="58">
        <f>+IF(F1230&gt;K1230+100000,F1230-K1230,0)</f>
        <v>0</v>
      </c>
      <c r="H1230" s="58"/>
      <c r="I1230" s="58"/>
      <c r="J1230" s="58"/>
      <c r="K1230" s="58">
        <v>27256</v>
      </c>
      <c r="L1230" s="12" t="s">
        <v>91</v>
      </c>
      <c r="M1230" s="12" t="s">
        <v>91</v>
      </c>
      <c r="N1230" s="12" t="s">
        <v>91</v>
      </c>
      <c r="O1230" s="12">
        <v>4</v>
      </c>
      <c r="P1230" s="12">
        <v>0</v>
      </c>
      <c r="Q1230" s="12">
        <v>4</v>
      </c>
      <c r="R1230" s="12">
        <v>76563</v>
      </c>
      <c r="S1230" s="12">
        <v>0.17260273972602741</v>
      </c>
      <c r="T1230" s="12">
        <v>24.252054794520546</v>
      </c>
      <c r="U1230" s="12">
        <v>1</v>
      </c>
      <c r="V1230" s="12">
        <v>0</v>
      </c>
      <c r="W1230" s="12">
        <v>2</v>
      </c>
      <c r="X1230" s="12">
        <v>2</v>
      </c>
      <c r="Y1230" s="12">
        <v>2</v>
      </c>
      <c r="Z1230" s="58">
        <v>0</v>
      </c>
      <c r="AA1230" s="58">
        <v>0</v>
      </c>
      <c r="AB1230" s="58">
        <v>0</v>
      </c>
      <c r="AC1230" s="58" t="s">
        <v>91</v>
      </c>
    </row>
    <row r="1231" spans="1:29" x14ac:dyDescent="0.3">
      <c r="A1231" s="57">
        <v>2006862026</v>
      </c>
      <c r="B1231" s="12" t="s">
        <v>297</v>
      </c>
      <c r="C1231" s="58" t="s">
        <v>109</v>
      </c>
      <c r="D1231" s="58" t="s">
        <v>112</v>
      </c>
      <c r="E1231" s="58"/>
      <c r="F1231" s="58"/>
      <c r="G1231" s="58">
        <f>+IF(F1231&gt;K1231+100000,F1231-K1231,0)</f>
        <v>0</v>
      </c>
      <c r="H1231" s="58"/>
      <c r="I1231" s="58"/>
      <c r="J1231" s="58"/>
      <c r="K1231" s="58">
        <v>27256</v>
      </c>
      <c r="L1231" s="12" t="s">
        <v>91</v>
      </c>
      <c r="M1231" s="12" t="s">
        <v>91</v>
      </c>
      <c r="N1231" s="12" t="s">
        <v>91</v>
      </c>
      <c r="O1231" s="12">
        <v>4</v>
      </c>
      <c r="P1231" s="12">
        <v>0</v>
      </c>
      <c r="Q1231" s="12">
        <v>0</v>
      </c>
      <c r="R1231" s="12">
        <v>76892</v>
      </c>
      <c r="S1231" s="59">
        <v>0.10684931506849316</v>
      </c>
      <c r="T1231" s="59">
        <v>20.515068493150686</v>
      </c>
      <c r="U1231" s="12">
        <v>1</v>
      </c>
      <c r="V1231" s="12">
        <v>3</v>
      </c>
      <c r="W1231" s="12">
        <v>3</v>
      </c>
      <c r="X1231" s="12">
        <v>2</v>
      </c>
      <c r="Y1231" s="12">
        <v>1</v>
      </c>
      <c r="Z1231" s="58">
        <v>0</v>
      </c>
      <c r="AA1231" s="58">
        <v>0</v>
      </c>
      <c r="AB1231" s="58">
        <v>0</v>
      </c>
      <c r="AC1231" s="58" t="s">
        <v>91</v>
      </c>
    </row>
    <row r="1232" spans="1:29" x14ac:dyDescent="0.3">
      <c r="A1232" s="57">
        <v>2062444804</v>
      </c>
      <c r="B1232" s="12" t="s">
        <v>298</v>
      </c>
      <c r="C1232" s="58" t="s">
        <v>109</v>
      </c>
      <c r="D1232" s="58" t="s">
        <v>112</v>
      </c>
      <c r="E1232" s="58">
        <v>150500</v>
      </c>
      <c r="F1232" s="58"/>
      <c r="G1232" s="58">
        <f>+IF(F1232&gt;K1232+100000,F1232-K1232,0)</f>
        <v>0</v>
      </c>
      <c r="H1232" s="58"/>
      <c r="I1232" s="58"/>
      <c r="J1232" s="58"/>
      <c r="K1232" s="58">
        <v>54511</v>
      </c>
      <c r="L1232" s="12" t="s">
        <v>91</v>
      </c>
      <c r="M1232" s="12" t="s">
        <v>91</v>
      </c>
      <c r="N1232" s="12" t="s">
        <v>91</v>
      </c>
      <c r="O1232" s="12">
        <v>4</v>
      </c>
      <c r="P1232" s="12">
        <v>0</v>
      </c>
      <c r="Q1232" s="12">
        <v>31</v>
      </c>
      <c r="R1232" s="12">
        <v>13838</v>
      </c>
      <c r="S1232" s="12">
        <v>0.16986301369863013</v>
      </c>
      <c r="T1232" s="12">
        <v>33.912328767123284</v>
      </c>
      <c r="U1232" s="12">
        <v>1</v>
      </c>
      <c r="V1232" s="12">
        <v>0</v>
      </c>
      <c r="W1232" s="12">
        <v>3</v>
      </c>
      <c r="X1232" s="12">
        <v>2</v>
      </c>
      <c r="Y1232" s="12">
        <v>3</v>
      </c>
      <c r="Z1232" s="58">
        <v>0</v>
      </c>
      <c r="AA1232" s="58">
        <v>0</v>
      </c>
      <c r="AB1232" s="58">
        <v>0</v>
      </c>
      <c r="AC1232" s="58" t="s">
        <v>91</v>
      </c>
    </row>
    <row r="1233" spans="1:29" x14ac:dyDescent="0.3">
      <c r="A1233" s="57">
        <v>82204680</v>
      </c>
      <c r="B1233" s="12" t="s">
        <v>299</v>
      </c>
      <c r="C1233" s="58" t="s">
        <v>109</v>
      </c>
      <c r="D1233" s="58" t="s">
        <v>112</v>
      </c>
      <c r="E1233" s="58">
        <v>100333</v>
      </c>
      <c r="F1233" s="58"/>
      <c r="G1233" s="58">
        <f>+IF(F1233&gt;K1233+100000,F1233-K1233,0)</f>
        <v>0</v>
      </c>
      <c r="H1233" s="58"/>
      <c r="I1233" s="58"/>
      <c r="J1233" s="58"/>
      <c r="K1233" s="58">
        <v>54511</v>
      </c>
      <c r="L1233" s="12" t="s">
        <v>91</v>
      </c>
      <c r="M1233" s="12" t="s">
        <v>91</v>
      </c>
      <c r="N1233" s="12" t="s">
        <v>91</v>
      </c>
      <c r="O1233" s="12">
        <v>4</v>
      </c>
      <c r="P1233" s="12">
        <v>0</v>
      </c>
      <c r="Q1233" s="12">
        <v>0</v>
      </c>
      <c r="R1233" s="12">
        <v>8001</v>
      </c>
      <c r="S1233" s="59">
        <v>9.8630136986301367E-2</v>
      </c>
      <c r="T1233" s="59">
        <v>37.482191780821921</v>
      </c>
      <c r="U1233" s="12">
        <v>1</v>
      </c>
      <c r="V1233" s="12">
        <v>5</v>
      </c>
      <c r="W1233" s="12">
        <v>3</v>
      </c>
      <c r="X1233" s="12">
        <v>3</v>
      </c>
      <c r="Y1233" s="12">
        <v>1</v>
      </c>
      <c r="Z1233" s="58">
        <v>0</v>
      </c>
      <c r="AA1233" s="58">
        <v>0</v>
      </c>
      <c r="AB1233" s="58">
        <v>0</v>
      </c>
      <c r="AC1233" s="58" t="s">
        <v>91</v>
      </c>
    </row>
    <row r="1234" spans="1:29" x14ac:dyDescent="0.3">
      <c r="A1234" s="57">
        <v>2224668822</v>
      </c>
      <c r="B1234" s="12" t="s">
        <v>300</v>
      </c>
      <c r="C1234" s="58" t="s">
        <v>109</v>
      </c>
      <c r="D1234" s="58" t="s">
        <v>112</v>
      </c>
      <c r="E1234" s="58">
        <v>35117</v>
      </c>
      <c r="F1234" s="58"/>
      <c r="G1234" s="58">
        <f>+IF(F1234&gt;K1234+100000,F1234-K1234,0)</f>
        <v>0</v>
      </c>
      <c r="H1234" s="58"/>
      <c r="I1234" s="58"/>
      <c r="J1234" s="58"/>
      <c r="K1234" s="58">
        <v>54511</v>
      </c>
      <c r="L1234" s="12" t="s">
        <v>91</v>
      </c>
      <c r="M1234" s="12" t="s">
        <v>91</v>
      </c>
      <c r="N1234" s="12" t="s">
        <v>91</v>
      </c>
      <c r="O1234" s="12">
        <v>4</v>
      </c>
      <c r="P1234" s="12">
        <v>0</v>
      </c>
      <c r="Q1234" s="12">
        <v>0</v>
      </c>
      <c r="R1234" s="12">
        <v>76520</v>
      </c>
      <c r="S1234" s="59">
        <v>0.10684931506849316</v>
      </c>
      <c r="T1234" s="59">
        <v>27.476712328767125</v>
      </c>
      <c r="U1234" s="12">
        <v>2</v>
      </c>
      <c r="V1234" s="12">
        <v>5</v>
      </c>
      <c r="W1234" s="12">
        <v>4</v>
      </c>
      <c r="X1234" s="12">
        <v>3</v>
      </c>
      <c r="Y1234" s="12">
        <v>1</v>
      </c>
      <c r="Z1234" s="58">
        <v>0</v>
      </c>
      <c r="AA1234" s="58">
        <v>0</v>
      </c>
      <c r="AB1234" s="58">
        <v>0</v>
      </c>
      <c r="AC1234" s="58" t="s">
        <v>91</v>
      </c>
    </row>
    <row r="1235" spans="1:29" x14ac:dyDescent="0.3">
      <c r="A1235" s="57">
        <v>2006066400</v>
      </c>
      <c r="B1235" s="12" t="s">
        <v>301</v>
      </c>
      <c r="C1235" s="58" t="s">
        <v>109</v>
      </c>
      <c r="D1235" s="58" t="s">
        <v>112</v>
      </c>
      <c r="E1235" s="58">
        <v>20067</v>
      </c>
      <c r="F1235" s="58"/>
      <c r="G1235" s="58">
        <f>+IF(F1235&gt;K1235+100000,F1235-K1235,0)</f>
        <v>0</v>
      </c>
      <c r="H1235" s="58"/>
      <c r="I1235" s="58"/>
      <c r="J1235" s="58"/>
      <c r="K1235" s="58">
        <v>54511</v>
      </c>
      <c r="L1235" s="12" t="s">
        <v>91</v>
      </c>
      <c r="M1235" s="12" t="s">
        <v>91</v>
      </c>
      <c r="N1235" s="12" t="s">
        <v>91</v>
      </c>
      <c r="O1235" s="12">
        <v>4</v>
      </c>
      <c r="P1235" s="12">
        <v>0</v>
      </c>
      <c r="Q1235" s="12">
        <v>0</v>
      </c>
      <c r="R1235" s="12">
        <v>76001</v>
      </c>
      <c r="S1235" s="59">
        <v>0.10136986301369863</v>
      </c>
      <c r="T1235" s="59">
        <v>20.438356164383563</v>
      </c>
      <c r="U1235" s="12">
        <v>2</v>
      </c>
      <c r="V1235" s="12">
        <v>4</v>
      </c>
      <c r="W1235" s="12">
        <v>3</v>
      </c>
      <c r="X1235" s="12">
        <v>3</v>
      </c>
      <c r="Y1235" s="12">
        <v>1</v>
      </c>
      <c r="Z1235" s="58">
        <v>0</v>
      </c>
      <c r="AA1235" s="58">
        <v>0</v>
      </c>
      <c r="AB1235" s="58">
        <v>0</v>
      </c>
      <c r="AC1235" s="58" t="s">
        <v>91</v>
      </c>
    </row>
    <row r="1236" spans="1:29" x14ac:dyDescent="0.3">
      <c r="A1236" s="57">
        <v>2082848864</v>
      </c>
      <c r="B1236" s="12" t="s">
        <v>302</v>
      </c>
      <c r="C1236" s="58" t="s">
        <v>109</v>
      </c>
      <c r="D1236" s="58" t="s">
        <v>112</v>
      </c>
      <c r="E1236" s="58">
        <v>20067</v>
      </c>
      <c r="F1236" s="58"/>
      <c r="G1236" s="58">
        <f>+IF(F1236&gt;K1236+100000,F1236-K1236,0)</f>
        <v>0</v>
      </c>
      <c r="H1236" s="58"/>
      <c r="I1236" s="58"/>
      <c r="J1236" s="58"/>
      <c r="K1236" s="58">
        <v>54511</v>
      </c>
      <c r="L1236" s="12" t="s">
        <v>91</v>
      </c>
      <c r="M1236" s="12" t="s">
        <v>91</v>
      </c>
      <c r="N1236" s="12" t="s">
        <v>91</v>
      </c>
      <c r="O1236" s="12">
        <v>4</v>
      </c>
      <c r="P1236" s="12">
        <v>0</v>
      </c>
      <c r="Q1236" s="12">
        <v>0</v>
      </c>
      <c r="R1236" s="12">
        <v>76130</v>
      </c>
      <c r="S1236" s="59">
        <v>9.8630136986301367E-2</v>
      </c>
      <c r="T1236" s="59">
        <v>26.115068493150684</v>
      </c>
      <c r="U1236" s="12">
        <v>1</v>
      </c>
      <c r="V1236" s="12">
        <v>2</v>
      </c>
      <c r="W1236" s="12">
        <v>1</v>
      </c>
      <c r="X1236" s="12">
        <v>3</v>
      </c>
      <c r="Y1236" s="12">
        <v>1</v>
      </c>
      <c r="Z1236" s="58">
        <v>0</v>
      </c>
      <c r="AA1236" s="58">
        <v>0</v>
      </c>
      <c r="AB1236" s="58">
        <v>0</v>
      </c>
      <c r="AC1236" s="58" t="s">
        <v>91</v>
      </c>
    </row>
    <row r="1237" spans="1:29" x14ac:dyDescent="0.3">
      <c r="A1237" s="57">
        <v>86420482</v>
      </c>
      <c r="B1237" s="12" t="s">
        <v>303</v>
      </c>
      <c r="C1237" s="58" t="s">
        <v>109</v>
      </c>
      <c r="D1237" s="58" t="s">
        <v>112</v>
      </c>
      <c r="E1237" s="58"/>
      <c r="F1237" s="58"/>
      <c r="G1237" s="58">
        <f>+IF(F1237&gt;K1237+100000,F1237-K1237,0)</f>
        <v>0</v>
      </c>
      <c r="H1237" s="58"/>
      <c r="I1237" s="58"/>
      <c r="J1237" s="58"/>
      <c r="K1237" s="58">
        <v>54511</v>
      </c>
      <c r="L1237" s="12" t="s">
        <v>91</v>
      </c>
      <c r="M1237" s="12" t="s">
        <v>91</v>
      </c>
      <c r="N1237" s="12" t="s">
        <v>91</v>
      </c>
      <c r="O1237" s="12">
        <v>4</v>
      </c>
      <c r="P1237" s="12">
        <v>0</v>
      </c>
      <c r="Q1237" s="12">
        <v>0</v>
      </c>
      <c r="R1237" s="12">
        <v>19001</v>
      </c>
      <c r="S1237" s="59">
        <v>9.5890410958904104E-2</v>
      </c>
      <c r="T1237" s="59">
        <v>47.216438356164382</v>
      </c>
      <c r="U1237" s="12">
        <v>1</v>
      </c>
      <c r="V1237" s="12">
        <v>2</v>
      </c>
      <c r="W1237" s="12">
        <v>2</v>
      </c>
      <c r="X1237" s="12">
        <v>3</v>
      </c>
      <c r="Y1237" s="12">
        <v>1</v>
      </c>
      <c r="Z1237" s="58">
        <v>0</v>
      </c>
      <c r="AA1237" s="58">
        <v>0</v>
      </c>
      <c r="AB1237" s="58">
        <v>0</v>
      </c>
      <c r="AC1237" s="58" t="s">
        <v>91</v>
      </c>
    </row>
    <row r="1238" spans="1:29" x14ac:dyDescent="0.3">
      <c r="A1238" s="57">
        <v>2244042604</v>
      </c>
      <c r="B1238" s="12" t="s">
        <v>304</v>
      </c>
      <c r="C1238" s="58" t="s">
        <v>109</v>
      </c>
      <c r="D1238" s="58" t="s">
        <v>112</v>
      </c>
      <c r="E1238" s="58"/>
      <c r="F1238" s="58"/>
      <c r="G1238" s="58">
        <f>+IF(F1238&gt;K1238+100000,F1238-K1238,0)</f>
        <v>0</v>
      </c>
      <c r="H1238" s="58"/>
      <c r="I1238" s="58"/>
      <c r="J1238" s="58"/>
      <c r="K1238" s="58">
        <v>54511</v>
      </c>
      <c r="L1238" s="12" t="s">
        <v>91</v>
      </c>
      <c r="M1238" s="12" t="s">
        <v>91</v>
      </c>
      <c r="N1238" s="12" t="s">
        <v>91</v>
      </c>
      <c r="O1238" s="12">
        <v>4</v>
      </c>
      <c r="P1238" s="12">
        <v>0</v>
      </c>
      <c r="Q1238" s="12">
        <v>0</v>
      </c>
      <c r="R1238" s="12">
        <v>76001</v>
      </c>
      <c r="S1238" s="59">
        <v>9.5890410958904104E-2</v>
      </c>
      <c r="T1238" s="59">
        <v>30.287671232876711</v>
      </c>
      <c r="U1238" s="12">
        <v>2</v>
      </c>
      <c r="V1238" s="12">
        <v>4</v>
      </c>
      <c r="W1238" s="12">
        <v>2</v>
      </c>
      <c r="X1238" s="12">
        <v>3</v>
      </c>
      <c r="Y1238" s="12">
        <v>1</v>
      </c>
      <c r="Z1238" s="58">
        <v>0</v>
      </c>
      <c r="AA1238" s="58">
        <v>0</v>
      </c>
      <c r="AB1238" s="58">
        <v>0</v>
      </c>
      <c r="AC1238" s="58" t="s">
        <v>91</v>
      </c>
    </row>
    <row r="1239" spans="1:29" x14ac:dyDescent="0.3">
      <c r="A1239" s="57">
        <v>2224624822</v>
      </c>
      <c r="B1239" s="12" t="s">
        <v>305</v>
      </c>
      <c r="C1239" s="58" t="s">
        <v>109</v>
      </c>
      <c r="D1239" s="58" t="s">
        <v>112</v>
      </c>
      <c r="E1239" s="58"/>
      <c r="F1239" s="58"/>
      <c r="G1239" s="58">
        <f>+IF(F1239&gt;K1239+100000,F1239-K1239,0)</f>
        <v>0</v>
      </c>
      <c r="H1239" s="58"/>
      <c r="I1239" s="58"/>
      <c r="J1239" s="58"/>
      <c r="K1239" s="58">
        <v>54511</v>
      </c>
      <c r="L1239" s="12" t="s">
        <v>91</v>
      </c>
      <c r="M1239" s="12" t="s">
        <v>91</v>
      </c>
      <c r="N1239" s="12" t="s">
        <v>91</v>
      </c>
      <c r="O1239" s="12">
        <v>4</v>
      </c>
      <c r="P1239" s="12">
        <v>0</v>
      </c>
      <c r="Q1239" s="12">
        <v>0</v>
      </c>
      <c r="R1239" s="12">
        <v>76130</v>
      </c>
      <c r="S1239" s="59">
        <v>9.0410958904109592E-2</v>
      </c>
      <c r="T1239" s="59">
        <v>30.734246575342464</v>
      </c>
      <c r="U1239" s="12">
        <v>1</v>
      </c>
      <c r="V1239" s="12">
        <v>3</v>
      </c>
      <c r="W1239" s="12">
        <v>1</v>
      </c>
      <c r="X1239" s="12">
        <v>3</v>
      </c>
      <c r="Y1239" s="12">
        <v>3</v>
      </c>
      <c r="Z1239" s="58">
        <v>0</v>
      </c>
      <c r="AA1239" s="58">
        <v>0</v>
      </c>
      <c r="AB1239" s="58">
        <v>0</v>
      </c>
      <c r="AC1239" s="58" t="s">
        <v>91</v>
      </c>
    </row>
    <row r="1240" spans="1:29" x14ac:dyDescent="0.3">
      <c r="A1240" s="57">
        <v>2226448266</v>
      </c>
      <c r="B1240" s="12" t="s">
        <v>306</v>
      </c>
      <c r="C1240" s="58" t="s">
        <v>109</v>
      </c>
      <c r="D1240" s="58" t="s">
        <v>112</v>
      </c>
      <c r="E1240" s="58"/>
      <c r="F1240" s="58"/>
      <c r="G1240" s="58">
        <f>+IF(F1240&gt;K1240+100000,F1240-K1240,0)</f>
        <v>0</v>
      </c>
      <c r="H1240" s="58"/>
      <c r="I1240" s="58"/>
      <c r="J1240" s="58"/>
      <c r="K1240" s="58">
        <v>54511</v>
      </c>
      <c r="L1240" s="12" t="s">
        <v>91</v>
      </c>
      <c r="M1240" s="12" t="s">
        <v>91</v>
      </c>
      <c r="N1240" s="12" t="s">
        <v>91</v>
      </c>
      <c r="O1240" s="12">
        <v>4</v>
      </c>
      <c r="P1240" s="12">
        <v>0</v>
      </c>
      <c r="Q1240" s="12">
        <v>0</v>
      </c>
      <c r="R1240" s="12">
        <v>76130</v>
      </c>
      <c r="S1240" s="59">
        <v>9.0410958904109592E-2</v>
      </c>
      <c r="T1240" s="59">
        <v>32.347945205479455</v>
      </c>
      <c r="U1240" s="12">
        <v>1</v>
      </c>
      <c r="V1240" s="12">
        <v>2</v>
      </c>
      <c r="W1240" s="12">
        <v>2</v>
      </c>
      <c r="X1240" s="12">
        <v>3</v>
      </c>
      <c r="Y1240" s="12">
        <v>1</v>
      </c>
      <c r="Z1240" s="58">
        <v>0</v>
      </c>
      <c r="AA1240" s="58">
        <v>0</v>
      </c>
      <c r="AB1240" s="58">
        <v>0</v>
      </c>
      <c r="AC1240" s="58" t="s">
        <v>91</v>
      </c>
    </row>
    <row r="1241" spans="1:29" x14ac:dyDescent="0.3">
      <c r="A1241" s="57">
        <v>2224648040</v>
      </c>
      <c r="B1241" s="12" t="s">
        <v>307</v>
      </c>
      <c r="C1241" s="58" t="s">
        <v>109</v>
      </c>
      <c r="D1241" s="58" t="s">
        <v>112</v>
      </c>
      <c r="E1241" s="58"/>
      <c r="F1241" s="58"/>
      <c r="G1241" s="58">
        <f>+IF(F1241&gt;K1241+100000,F1241-K1241,0)</f>
        <v>0</v>
      </c>
      <c r="H1241" s="58"/>
      <c r="I1241" s="58"/>
      <c r="J1241" s="58"/>
      <c r="K1241" s="58">
        <v>54511</v>
      </c>
      <c r="L1241" s="12" t="s">
        <v>91</v>
      </c>
      <c r="M1241" s="12" t="s">
        <v>91</v>
      </c>
      <c r="N1241" s="12" t="s">
        <v>91</v>
      </c>
      <c r="O1241" s="12">
        <v>4</v>
      </c>
      <c r="P1241" s="12">
        <v>0</v>
      </c>
      <c r="Q1241" s="12">
        <v>0</v>
      </c>
      <c r="R1241" s="12">
        <v>76130</v>
      </c>
      <c r="S1241" s="59">
        <v>9.5890410958904104E-2</v>
      </c>
      <c r="T1241" s="59">
        <v>24.241095890410961</v>
      </c>
      <c r="U1241" s="12">
        <v>2</v>
      </c>
      <c r="V1241" s="12">
        <v>5</v>
      </c>
      <c r="W1241" s="12">
        <v>1</v>
      </c>
      <c r="X1241" s="12">
        <v>3</v>
      </c>
      <c r="Y1241" s="12">
        <v>1</v>
      </c>
      <c r="Z1241" s="58">
        <v>0</v>
      </c>
      <c r="AA1241" s="58">
        <v>0</v>
      </c>
      <c r="AB1241" s="58">
        <v>0</v>
      </c>
      <c r="AC1241" s="58" t="s">
        <v>91</v>
      </c>
    </row>
    <row r="1242" spans="1:29" x14ac:dyDescent="0.3">
      <c r="A1242" s="57">
        <v>2224686082</v>
      </c>
      <c r="B1242" s="12" t="s">
        <v>308</v>
      </c>
      <c r="C1242" s="58" t="s">
        <v>109</v>
      </c>
      <c r="D1242" s="58" t="s">
        <v>112</v>
      </c>
      <c r="E1242" s="58"/>
      <c r="F1242" s="58"/>
      <c r="G1242" s="58">
        <f>+IF(F1242&gt;K1242+100000,F1242-K1242,0)</f>
        <v>0</v>
      </c>
      <c r="H1242" s="58"/>
      <c r="I1242" s="58"/>
      <c r="J1242" s="58"/>
      <c r="K1242" s="58">
        <v>54511</v>
      </c>
      <c r="L1242" s="12" t="s">
        <v>91</v>
      </c>
      <c r="M1242" s="12" t="s">
        <v>91</v>
      </c>
      <c r="N1242" s="12" t="s">
        <v>91</v>
      </c>
      <c r="O1242" s="12">
        <v>4</v>
      </c>
      <c r="P1242" s="12">
        <v>0</v>
      </c>
      <c r="Q1242" s="12">
        <v>0</v>
      </c>
      <c r="R1242" s="12">
        <v>76520</v>
      </c>
      <c r="S1242" s="59">
        <v>0.10684931506849316</v>
      </c>
      <c r="T1242" s="59">
        <v>24.684931506849313</v>
      </c>
      <c r="U1242" s="12">
        <v>2</v>
      </c>
      <c r="V1242" s="12">
        <v>4</v>
      </c>
      <c r="W1242" s="12">
        <v>4</v>
      </c>
      <c r="X1242" s="12">
        <v>3</v>
      </c>
      <c r="Y1242" s="12">
        <v>1</v>
      </c>
      <c r="Z1242" s="58">
        <v>0</v>
      </c>
      <c r="AA1242" s="58">
        <v>0</v>
      </c>
      <c r="AB1242" s="58">
        <v>0</v>
      </c>
      <c r="AC1242" s="58" t="s">
        <v>91</v>
      </c>
    </row>
    <row r="1243" spans="1:29" x14ac:dyDescent="0.3">
      <c r="A1243" s="57">
        <v>20286206</v>
      </c>
      <c r="B1243" s="12" t="s">
        <v>309</v>
      </c>
      <c r="C1243" s="58" t="s">
        <v>109</v>
      </c>
      <c r="D1243" s="58" t="s">
        <v>112</v>
      </c>
      <c r="E1243" s="58">
        <v>652167</v>
      </c>
      <c r="F1243" s="58"/>
      <c r="G1243" s="58">
        <f>+IF(F1243&gt;K1243+100000,F1243-K1243,0)</f>
        <v>0</v>
      </c>
      <c r="H1243" s="58"/>
      <c r="I1243" s="58"/>
      <c r="J1243" s="58"/>
      <c r="K1243" s="58">
        <v>54512</v>
      </c>
      <c r="L1243" s="12" t="s">
        <v>91</v>
      </c>
      <c r="M1243" s="12" t="s">
        <v>91</v>
      </c>
      <c r="N1243" s="12" t="s">
        <v>91</v>
      </c>
      <c r="O1243" s="12">
        <v>4</v>
      </c>
      <c r="P1243" s="12">
        <v>0</v>
      </c>
      <c r="Q1243" s="12">
        <v>0</v>
      </c>
      <c r="R1243" s="12">
        <v>17380</v>
      </c>
      <c r="S1243" s="59">
        <v>0.16986301369863013</v>
      </c>
      <c r="T1243" s="59">
        <v>44.416438356164385</v>
      </c>
      <c r="U1243" s="12">
        <v>1</v>
      </c>
      <c r="V1243" s="12">
        <v>2</v>
      </c>
      <c r="W1243" s="12">
        <v>2</v>
      </c>
      <c r="X1243" s="12">
        <v>2</v>
      </c>
      <c r="Y1243" s="12">
        <v>3</v>
      </c>
      <c r="Z1243" s="58">
        <v>0</v>
      </c>
      <c r="AA1243" s="58">
        <v>0</v>
      </c>
      <c r="AB1243" s="58">
        <v>0</v>
      </c>
      <c r="AC1243" s="58" t="s">
        <v>91</v>
      </c>
    </row>
    <row r="1244" spans="1:29" x14ac:dyDescent="0.3">
      <c r="A1244" s="57">
        <v>80820260</v>
      </c>
      <c r="B1244" s="12" t="s">
        <v>310</v>
      </c>
      <c r="C1244" s="58" t="s">
        <v>109</v>
      </c>
      <c r="D1244" s="58" t="s">
        <v>112</v>
      </c>
      <c r="E1244" s="58">
        <v>567093</v>
      </c>
      <c r="F1244" s="58"/>
      <c r="G1244" s="58">
        <f>+IF(F1244&gt;K1244+100000,F1244-K1244,0)</f>
        <v>0</v>
      </c>
      <c r="H1244" s="58"/>
      <c r="I1244" s="58"/>
      <c r="J1244" s="58"/>
      <c r="K1244" s="58">
        <v>54512</v>
      </c>
      <c r="L1244" s="12" t="s">
        <v>91</v>
      </c>
      <c r="M1244" s="12" t="s">
        <v>91</v>
      </c>
      <c r="N1244" s="12" t="s">
        <v>91</v>
      </c>
      <c r="O1244" s="12">
        <v>4</v>
      </c>
      <c r="P1244" s="12">
        <v>0</v>
      </c>
      <c r="Q1244" s="12">
        <v>4</v>
      </c>
      <c r="R1244" s="12">
        <v>76364</v>
      </c>
      <c r="S1244" s="59">
        <v>0.16986301369863013</v>
      </c>
      <c r="T1244" s="59">
        <v>44.197260273972603</v>
      </c>
      <c r="U1244" s="12">
        <v>1</v>
      </c>
      <c r="V1244" s="12">
        <v>1</v>
      </c>
      <c r="W1244" s="12">
        <v>2</v>
      </c>
      <c r="X1244" s="12">
        <v>2</v>
      </c>
      <c r="Y1244" s="12">
        <v>2</v>
      </c>
      <c r="Z1244" s="58">
        <v>0</v>
      </c>
      <c r="AA1244" s="58">
        <v>0</v>
      </c>
      <c r="AB1244" s="58">
        <v>0</v>
      </c>
      <c r="AC1244" s="58" t="s">
        <v>91</v>
      </c>
    </row>
    <row r="1245" spans="1:29" x14ac:dyDescent="0.3">
      <c r="A1245" s="57">
        <v>2006424800</v>
      </c>
      <c r="B1245" s="12" t="s">
        <v>311</v>
      </c>
      <c r="C1245" s="58" t="s">
        <v>109</v>
      </c>
      <c r="D1245" s="58" t="s">
        <v>112</v>
      </c>
      <c r="E1245" s="58">
        <v>347730</v>
      </c>
      <c r="F1245" s="58"/>
      <c r="G1245" s="58">
        <f>+IF(F1245&gt;K1245+100000,F1245-K1245,0)</f>
        <v>0</v>
      </c>
      <c r="H1245" s="58"/>
      <c r="I1245" s="58"/>
      <c r="J1245" s="58"/>
      <c r="K1245" s="58">
        <v>54512</v>
      </c>
      <c r="L1245" s="12" t="s">
        <v>91</v>
      </c>
      <c r="M1245" s="12" t="s">
        <v>91</v>
      </c>
      <c r="N1245" s="12" t="s">
        <v>91</v>
      </c>
      <c r="O1245" s="12">
        <v>4</v>
      </c>
      <c r="P1245" s="12">
        <v>0</v>
      </c>
      <c r="Q1245" s="12">
        <v>0</v>
      </c>
      <c r="R1245" s="12">
        <v>68001</v>
      </c>
      <c r="S1245" s="59">
        <v>0.17260273972602741</v>
      </c>
      <c r="T1245" s="59">
        <v>20.4986301369863</v>
      </c>
      <c r="U1245" s="12">
        <v>2</v>
      </c>
      <c r="V1245" s="12">
        <v>2</v>
      </c>
      <c r="W1245" s="12">
        <v>1</v>
      </c>
      <c r="X1245" s="12">
        <v>2</v>
      </c>
      <c r="Y1245" s="12">
        <v>1</v>
      </c>
      <c r="Z1245" s="58">
        <v>0</v>
      </c>
      <c r="AA1245" s="58">
        <v>0</v>
      </c>
      <c r="AB1245" s="58">
        <v>0</v>
      </c>
      <c r="AC1245" s="58" t="s">
        <v>91</v>
      </c>
    </row>
    <row r="1246" spans="1:29" x14ac:dyDescent="0.3">
      <c r="A1246" s="57">
        <v>2224882840</v>
      </c>
      <c r="B1246" s="12" t="s">
        <v>312</v>
      </c>
      <c r="C1246" s="58" t="s">
        <v>109</v>
      </c>
      <c r="D1246" s="58" t="s">
        <v>112</v>
      </c>
      <c r="E1246" s="58">
        <v>227130</v>
      </c>
      <c r="F1246" s="58"/>
      <c r="G1246" s="58">
        <f>+IF(F1246&gt;K1246+100000,F1246-K1246,0)</f>
        <v>0</v>
      </c>
      <c r="H1246" s="58"/>
      <c r="I1246" s="58"/>
      <c r="J1246" s="58"/>
      <c r="K1246" s="58">
        <v>54512</v>
      </c>
      <c r="L1246" s="12" t="s">
        <v>91</v>
      </c>
      <c r="M1246" s="12" t="s">
        <v>91</v>
      </c>
      <c r="N1246" s="12" t="s">
        <v>91</v>
      </c>
      <c r="O1246" s="12">
        <v>4</v>
      </c>
      <c r="P1246" s="12">
        <v>0</v>
      </c>
      <c r="Q1246" s="12">
        <v>0</v>
      </c>
      <c r="R1246" s="12">
        <v>76275</v>
      </c>
      <c r="S1246" s="59">
        <v>0.16986301369863013</v>
      </c>
      <c r="T1246" s="59">
        <v>35.632876712328766</v>
      </c>
      <c r="U1246" s="12">
        <v>1</v>
      </c>
      <c r="V1246" s="12">
        <v>2</v>
      </c>
      <c r="W1246" s="12">
        <v>1</v>
      </c>
      <c r="X1246" s="12">
        <v>2</v>
      </c>
      <c r="Y1246" s="12">
        <v>1</v>
      </c>
      <c r="Z1246" s="58">
        <v>0</v>
      </c>
      <c r="AA1246" s="58">
        <v>0</v>
      </c>
      <c r="AB1246" s="58">
        <v>0</v>
      </c>
      <c r="AC1246" s="58" t="s">
        <v>91</v>
      </c>
    </row>
    <row r="1247" spans="1:29" x14ac:dyDescent="0.3">
      <c r="A1247" s="57">
        <v>2044020800</v>
      </c>
      <c r="B1247" s="12" t="s">
        <v>313</v>
      </c>
      <c r="C1247" s="58" t="s">
        <v>109</v>
      </c>
      <c r="D1247" s="58" t="s">
        <v>112</v>
      </c>
      <c r="E1247" s="58">
        <v>201000</v>
      </c>
      <c r="F1247" s="58"/>
      <c r="G1247" s="58">
        <f>+IF(F1247&gt;K1247+100000,F1247-K1247,0)</f>
        <v>0</v>
      </c>
      <c r="H1247" s="58"/>
      <c r="I1247" s="58"/>
      <c r="J1247" s="58"/>
      <c r="K1247" s="58">
        <v>54512</v>
      </c>
      <c r="L1247" s="12" t="s">
        <v>91</v>
      </c>
      <c r="M1247" s="12" t="s">
        <v>91</v>
      </c>
      <c r="N1247" s="12" t="s">
        <v>91</v>
      </c>
      <c r="O1247" s="12">
        <v>4</v>
      </c>
      <c r="P1247" s="12">
        <v>0</v>
      </c>
      <c r="Q1247" s="12">
        <v>0</v>
      </c>
      <c r="R1247" s="12">
        <v>8758</v>
      </c>
      <c r="S1247" s="59">
        <v>0.16986301369863013</v>
      </c>
      <c r="T1247" s="59">
        <v>26.484931506849314</v>
      </c>
      <c r="U1247" s="12">
        <v>1</v>
      </c>
      <c r="V1247" s="12">
        <v>2</v>
      </c>
      <c r="W1247" s="12">
        <v>2</v>
      </c>
      <c r="X1247" s="12">
        <v>2</v>
      </c>
      <c r="Y1247" s="12">
        <v>1</v>
      </c>
      <c r="Z1247" s="58">
        <v>0</v>
      </c>
      <c r="AA1247" s="58">
        <v>0</v>
      </c>
      <c r="AB1247" s="58">
        <v>0</v>
      </c>
      <c r="AC1247" s="58" t="s">
        <v>91</v>
      </c>
    </row>
    <row r="1248" spans="1:29" x14ac:dyDescent="0.3">
      <c r="A1248" s="57">
        <v>2204060248</v>
      </c>
      <c r="B1248" s="12" t="s">
        <v>314</v>
      </c>
      <c r="C1248" s="58" t="s">
        <v>109</v>
      </c>
      <c r="D1248" s="58" t="s">
        <v>112</v>
      </c>
      <c r="E1248" s="58">
        <v>201000</v>
      </c>
      <c r="F1248" s="58"/>
      <c r="G1248" s="58">
        <f>+IF(F1248&gt;K1248+100000,F1248-K1248,0)</f>
        <v>0</v>
      </c>
      <c r="H1248" s="58"/>
      <c r="I1248" s="58"/>
      <c r="J1248" s="58"/>
      <c r="K1248" s="58">
        <v>54512</v>
      </c>
      <c r="L1248" s="12" t="s">
        <v>91</v>
      </c>
      <c r="M1248" s="12" t="s">
        <v>91</v>
      </c>
      <c r="N1248" s="12" t="s">
        <v>91</v>
      </c>
      <c r="O1248" s="12">
        <v>4</v>
      </c>
      <c r="P1248" s="12">
        <v>0</v>
      </c>
      <c r="Q1248" s="12">
        <v>0</v>
      </c>
      <c r="R1248" s="12">
        <v>13001</v>
      </c>
      <c r="S1248" s="59">
        <v>0.16986301369863013</v>
      </c>
      <c r="T1248" s="59">
        <v>31.980821917808218</v>
      </c>
      <c r="U1248" s="12">
        <v>1</v>
      </c>
      <c r="V1248" s="12">
        <v>2</v>
      </c>
      <c r="W1248" s="12">
        <v>2</v>
      </c>
      <c r="X1248" s="12">
        <v>2</v>
      </c>
      <c r="Y1248" s="12">
        <v>1</v>
      </c>
      <c r="Z1248" s="58">
        <v>0</v>
      </c>
      <c r="AA1248" s="58">
        <v>0</v>
      </c>
      <c r="AB1248" s="58">
        <v>0</v>
      </c>
      <c r="AC1248" s="58" t="s">
        <v>91</v>
      </c>
    </row>
    <row r="1249" spans="1:29" x14ac:dyDescent="0.3">
      <c r="A1249" s="57">
        <v>2006442224</v>
      </c>
      <c r="B1249" s="12" t="s">
        <v>315</v>
      </c>
      <c r="C1249" s="58" t="s">
        <v>109</v>
      </c>
      <c r="D1249" s="58" t="s">
        <v>112</v>
      </c>
      <c r="E1249" s="58">
        <v>201000</v>
      </c>
      <c r="F1249" s="58"/>
      <c r="G1249" s="58">
        <f>+IF(F1249&gt;K1249+100000,F1249-K1249,0)</f>
        <v>0</v>
      </c>
      <c r="H1249" s="58"/>
      <c r="I1249" s="58"/>
      <c r="J1249" s="58"/>
      <c r="K1249" s="58">
        <v>54512</v>
      </c>
      <c r="L1249" s="12" t="s">
        <v>91</v>
      </c>
      <c r="M1249" s="12" t="s">
        <v>91</v>
      </c>
      <c r="N1249" s="12" t="s">
        <v>91</v>
      </c>
      <c r="O1249" s="12">
        <v>4</v>
      </c>
      <c r="P1249" s="12">
        <v>0</v>
      </c>
      <c r="Q1249" s="12">
        <v>0</v>
      </c>
      <c r="R1249" s="12">
        <v>76130</v>
      </c>
      <c r="S1249" s="59">
        <v>0.16986301369863013</v>
      </c>
      <c r="T1249" s="59">
        <v>25.972602739726028</v>
      </c>
      <c r="U1249" s="12">
        <v>2</v>
      </c>
      <c r="V1249" s="12">
        <v>3</v>
      </c>
      <c r="W1249" s="12">
        <v>2</v>
      </c>
      <c r="X1249" s="12">
        <v>2</v>
      </c>
      <c r="Y1249" s="12">
        <v>1</v>
      </c>
      <c r="Z1249" s="58">
        <v>0</v>
      </c>
      <c r="AA1249" s="58">
        <v>0</v>
      </c>
      <c r="AB1249" s="58">
        <v>0</v>
      </c>
      <c r="AC1249" s="58" t="s">
        <v>91</v>
      </c>
    </row>
    <row r="1250" spans="1:29" x14ac:dyDescent="0.3">
      <c r="A1250" s="57">
        <v>2044686686</v>
      </c>
      <c r="B1250" s="12" t="s">
        <v>316</v>
      </c>
      <c r="C1250" s="58" t="s">
        <v>109</v>
      </c>
      <c r="D1250" s="58" t="s">
        <v>112</v>
      </c>
      <c r="E1250" s="58">
        <v>146730</v>
      </c>
      <c r="F1250" s="58"/>
      <c r="G1250" s="58">
        <f>+IF(F1250&gt;K1250+100000,F1250-K1250,0)</f>
        <v>0</v>
      </c>
      <c r="H1250" s="58"/>
      <c r="I1250" s="58"/>
      <c r="J1250" s="58"/>
      <c r="K1250" s="58">
        <v>54512</v>
      </c>
      <c r="L1250" s="12" t="s">
        <v>91</v>
      </c>
      <c r="M1250" s="12" t="s">
        <v>91</v>
      </c>
      <c r="N1250" s="12" t="s">
        <v>91</v>
      </c>
      <c r="O1250" s="12">
        <v>4</v>
      </c>
      <c r="P1250" s="12">
        <v>0</v>
      </c>
      <c r="Q1250" s="12">
        <v>0</v>
      </c>
      <c r="R1250" s="12">
        <v>11001</v>
      </c>
      <c r="S1250" s="59">
        <v>0.16986301369863013</v>
      </c>
      <c r="T1250" s="59">
        <v>36.065753424657537</v>
      </c>
      <c r="U1250" s="12">
        <v>2</v>
      </c>
      <c r="V1250" s="12">
        <v>3</v>
      </c>
      <c r="W1250" s="12">
        <v>2</v>
      </c>
      <c r="X1250" s="12">
        <v>2</v>
      </c>
      <c r="Y1250" s="12">
        <v>1</v>
      </c>
      <c r="Z1250" s="58">
        <v>0</v>
      </c>
      <c r="AA1250" s="58">
        <v>0</v>
      </c>
      <c r="AB1250" s="58">
        <v>0</v>
      </c>
      <c r="AC1250" s="58" t="s">
        <v>91</v>
      </c>
    </row>
    <row r="1251" spans="1:29" x14ac:dyDescent="0.3">
      <c r="A1251" s="57">
        <v>2006048866</v>
      </c>
      <c r="B1251" s="12" t="s">
        <v>317</v>
      </c>
      <c r="C1251" s="58" t="s">
        <v>109</v>
      </c>
      <c r="D1251" s="58" t="s">
        <v>112</v>
      </c>
      <c r="E1251" s="58">
        <v>146730</v>
      </c>
      <c r="F1251" s="58"/>
      <c r="G1251" s="58">
        <f>+IF(F1251&gt;K1251+100000,F1251-K1251,0)</f>
        <v>0</v>
      </c>
      <c r="H1251" s="58"/>
      <c r="I1251" s="58"/>
      <c r="J1251" s="58"/>
      <c r="K1251" s="58">
        <v>54512</v>
      </c>
      <c r="L1251" s="12" t="s">
        <v>91</v>
      </c>
      <c r="M1251" s="12" t="s">
        <v>91</v>
      </c>
      <c r="N1251" s="12" t="s">
        <v>91</v>
      </c>
      <c r="O1251" s="12">
        <v>4</v>
      </c>
      <c r="P1251" s="12">
        <v>0</v>
      </c>
      <c r="Q1251" s="12">
        <v>0</v>
      </c>
      <c r="R1251" s="12">
        <v>76130</v>
      </c>
      <c r="S1251" s="59">
        <v>0.17260273972602741</v>
      </c>
      <c r="T1251" s="59">
        <v>20.416438356164385</v>
      </c>
      <c r="U1251" s="12">
        <v>2</v>
      </c>
      <c r="V1251" s="12">
        <v>3</v>
      </c>
      <c r="W1251" s="12">
        <v>3</v>
      </c>
      <c r="X1251" s="12">
        <v>2</v>
      </c>
      <c r="Y1251" s="12">
        <v>1</v>
      </c>
      <c r="Z1251" s="58">
        <v>0</v>
      </c>
      <c r="AA1251" s="58">
        <v>0</v>
      </c>
      <c r="AB1251" s="58">
        <v>0</v>
      </c>
      <c r="AC1251" s="58" t="s">
        <v>91</v>
      </c>
    </row>
    <row r="1252" spans="1:29" x14ac:dyDescent="0.3">
      <c r="A1252" s="57">
        <v>2060446460</v>
      </c>
      <c r="B1252" s="12" t="s">
        <v>318</v>
      </c>
      <c r="C1252" s="58" t="s">
        <v>109</v>
      </c>
      <c r="D1252" s="58" t="s">
        <v>112</v>
      </c>
      <c r="E1252" s="58">
        <v>146730</v>
      </c>
      <c r="F1252" s="58"/>
      <c r="G1252" s="58">
        <f>+IF(F1252&gt;K1252+100000,F1252-K1252,0)</f>
        <v>0</v>
      </c>
      <c r="H1252" s="58"/>
      <c r="I1252" s="58"/>
      <c r="J1252" s="58"/>
      <c r="K1252" s="58">
        <v>54512</v>
      </c>
      <c r="L1252" s="12" t="s">
        <v>91</v>
      </c>
      <c r="M1252" s="12" t="s">
        <v>91</v>
      </c>
      <c r="N1252" s="12" t="s">
        <v>91</v>
      </c>
      <c r="O1252" s="12">
        <v>4</v>
      </c>
      <c r="P1252" s="12">
        <v>0</v>
      </c>
      <c r="Q1252" s="12">
        <v>0</v>
      </c>
      <c r="R1252" s="12">
        <v>76275</v>
      </c>
      <c r="S1252" s="59">
        <v>0.17260273972602741</v>
      </c>
      <c r="T1252" s="59">
        <v>38.161643835616438</v>
      </c>
      <c r="U1252" s="12">
        <v>1</v>
      </c>
      <c r="V1252" s="12">
        <v>2</v>
      </c>
      <c r="W1252" s="12">
        <v>2</v>
      </c>
      <c r="X1252" s="12">
        <v>2</v>
      </c>
      <c r="Y1252" s="12">
        <v>1</v>
      </c>
      <c r="Z1252" s="58">
        <v>0</v>
      </c>
      <c r="AA1252" s="58">
        <v>0</v>
      </c>
      <c r="AB1252" s="58">
        <v>0</v>
      </c>
      <c r="AC1252" s="58" t="s">
        <v>91</v>
      </c>
    </row>
    <row r="1253" spans="1:29" x14ac:dyDescent="0.3">
      <c r="A1253" s="57">
        <v>40866068</v>
      </c>
      <c r="B1253" s="12" t="s">
        <v>319</v>
      </c>
      <c r="C1253" s="58" t="s">
        <v>109</v>
      </c>
      <c r="D1253" s="58" t="s">
        <v>112</v>
      </c>
      <c r="E1253" s="58">
        <v>144720</v>
      </c>
      <c r="F1253" s="58"/>
      <c r="G1253" s="58">
        <f>+IF(F1253&gt;K1253+100000,F1253-K1253,0)</f>
        <v>0</v>
      </c>
      <c r="H1253" s="58"/>
      <c r="I1253" s="58"/>
      <c r="J1253" s="58"/>
      <c r="K1253" s="58">
        <v>54512</v>
      </c>
      <c r="L1253" s="12" t="s">
        <v>91</v>
      </c>
      <c r="M1253" s="12" t="s">
        <v>91</v>
      </c>
      <c r="N1253" s="12" t="s">
        <v>91</v>
      </c>
      <c r="O1253" s="12">
        <v>4</v>
      </c>
      <c r="P1253" s="12">
        <v>0</v>
      </c>
      <c r="Q1253" s="12">
        <v>0</v>
      </c>
      <c r="R1253" s="12">
        <v>13052</v>
      </c>
      <c r="S1253" s="59">
        <v>0.17260273972602741</v>
      </c>
      <c r="T1253" s="59">
        <v>49.164383561643838</v>
      </c>
      <c r="U1253" s="12">
        <v>2</v>
      </c>
      <c r="V1253" s="12">
        <v>5</v>
      </c>
      <c r="W1253" s="12">
        <v>1</v>
      </c>
      <c r="X1253" s="12">
        <v>2</v>
      </c>
      <c r="Y1253" s="12">
        <v>1</v>
      </c>
      <c r="Z1253" s="58">
        <v>0</v>
      </c>
      <c r="AA1253" s="58">
        <v>0</v>
      </c>
      <c r="AB1253" s="58">
        <v>0</v>
      </c>
      <c r="AC1253" s="58" t="s">
        <v>91</v>
      </c>
    </row>
    <row r="1254" spans="1:29" x14ac:dyDescent="0.3">
      <c r="A1254" s="57">
        <v>2044886646</v>
      </c>
      <c r="B1254" s="12" t="s">
        <v>320</v>
      </c>
      <c r="C1254" s="58" t="s">
        <v>109</v>
      </c>
      <c r="D1254" s="58" t="s">
        <v>112</v>
      </c>
      <c r="E1254" s="58">
        <v>110634</v>
      </c>
      <c r="F1254" s="58"/>
      <c r="G1254" s="58">
        <f>+IF(F1254&gt;K1254+100000,F1254-K1254,0)</f>
        <v>0</v>
      </c>
      <c r="H1254" s="58"/>
      <c r="I1254" s="58"/>
      <c r="J1254" s="58"/>
      <c r="K1254" s="58">
        <v>54512</v>
      </c>
      <c r="L1254" s="12" t="s">
        <v>91</v>
      </c>
      <c r="M1254" s="12" t="s">
        <v>91</v>
      </c>
      <c r="N1254" s="12" t="s">
        <v>91</v>
      </c>
      <c r="O1254" s="12">
        <v>4</v>
      </c>
      <c r="P1254" s="12">
        <v>0</v>
      </c>
      <c r="Q1254" s="12">
        <v>0</v>
      </c>
      <c r="R1254" s="12">
        <v>66170</v>
      </c>
      <c r="S1254" s="59">
        <v>0.17534246575342466</v>
      </c>
      <c r="T1254" s="59">
        <v>26.704109589041096</v>
      </c>
      <c r="U1254" s="12">
        <v>1</v>
      </c>
      <c r="V1254" s="12">
        <v>2</v>
      </c>
      <c r="W1254" s="12">
        <v>2</v>
      </c>
      <c r="X1254" s="12">
        <v>2</v>
      </c>
      <c r="Y1254" s="12">
        <v>1</v>
      </c>
      <c r="Z1254" s="58">
        <v>0</v>
      </c>
      <c r="AA1254" s="58">
        <v>0</v>
      </c>
      <c r="AB1254" s="58">
        <v>0</v>
      </c>
      <c r="AC1254" s="58" t="s">
        <v>91</v>
      </c>
    </row>
    <row r="1255" spans="1:29" x14ac:dyDescent="0.3">
      <c r="A1255" s="57">
        <v>2048048228</v>
      </c>
      <c r="B1255" s="12" t="s">
        <v>321</v>
      </c>
      <c r="C1255" s="58" t="s">
        <v>109</v>
      </c>
      <c r="D1255" s="58" t="s">
        <v>112</v>
      </c>
      <c r="E1255" s="58">
        <v>100500</v>
      </c>
      <c r="F1255" s="58"/>
      <c r="G1255" s="58">
        <f>+IF(F1255&gt;K1255+100000,F1255-K1255,0)</f>
        <v>0</v>
      </c>
      <c r="H1255" s="58"/>
      <c r="I1255" s="58"/>
      <c r="J1255" s="58"/>
      <c r="K1255" s="58">
        <v>54512</v>
      </c>
      <c r="L1255" s="12" t="s">
        <v>91</v>
      </c>
      <c r="M1255" s="12" t="s">
        <v>91</v>
      </c>
      <c r="N1255" s="12" t="s">
        <v>91</v>
      </c>
      <c r="O1255" s="12">
        <v>4</v>
      </c>
      <c r="P1255" s="12">
        <v>0</v>
      </c>
      <c r="Q1255" s="12">
        <v>0</v>
      </c>
      <c r="R1255" s="12">
        <v>13433</v>
      </c>
      <c r="S1255" s="59">
        <v>0.17260273972602741</v>
      </c>
      <c r="T1255" s="59">
        <v>31.008219178082193</v>
      </c>
      <c r="U1255" s="12">
        <v>2</v>
      </c>
      <c r="V1255" s="12">
        <v>2</v>
      </c>
      <c r="W1255" s="12">
        <v>1</v>
      </c>
      <c r="X1255" s="12">
        <v>2</v>
      </c>
      <c r="Y1255" s="12">
        <v>1</v>
      </c>
      <c r="Z1255" s="58">
        <v>0</v>
      </c>
      <c r="AA1255" s="58">
        <v>0</v>
      </c>
      <c r="AB1255" s="58">
        <v>0</v>
      </c>
      <c r="AC1255" s="58" t="s">
        <v>91</v>
      </c>
    </row>
    <row r="1256" spans="1:29" x14ac:dyDescent="0.3">
      <c r="A1256" s="57">
        <v>2220048242</v>
      </c>
      <c r="B1256" s="12" t="s">
        <v>322</v>
      </c>
      <c r="C1256" s="58" t="s">
        <v>109</v>
      </c>
      <c r="D1256" s="58" t="s">
        <v>112</v>
      </c>
      <c r="E1256" s="58">
        <v>100500</v>
      </c>
      <c r="F1256" s="58"/>
      <c r="G1256" s="58">
        <f>+IF(F1256&gt;K1256+100000,F1256-K1256,0)</f>
        <v>0</v>
      </c>
      <c r="H1256" s="58"/>
      <c r="I1256" s="58"/>
      <c r="J1256" s="58"/>
      <c r="K1256" s="58">
        <v>54512</v>
      </c>
      <c r="L1256" s="12" t="s">
        <v>91</v>
      </c>
      <c r="M1256" s="12" t="s">
        <v>91</v>
      </c>
      <c r="N1256" s="12" t="s">
        <v>91</v>
      </c>
      <c r="O1256" s="12">
        <v>4</v>
      </c>
      <c r="P1256" s="12">
        <v>0</v>
      </c>
      <c r="Q1256" s="12">
        <v>31</v>
      </c>
      <c r="R1256" s="12">
        <v>68418</v>
      </c>
      <c r="S1256" s="12">
        <v>0.26301369863013696</v>
      </c>
      <c r="T1256" s="12">
        <v>30.158904109589042</v>
      </c>
      <c r="U1256" s="12">
        <v>1</v>
      </c>
      <c r="V1256" s="12">
        <v>0</v>
      </c>
      <c r="W1256" s="12">
        <v>2</v>
      </c>
      <c r="X1256" s="12">
        <v>2</v>
      </c>
      <c r="Y1256" s="12">
        <v>2</v>
      </c>
      <c r="Z1256" s="58">
        <v>0</v>
      </c>
      <c r="AA1256" s="58">
        <v>0</v>
      </c>
      <c r="AB1256" s="58">
        <v>0</v>
      </c>
      <c r="AC1256" s="58" t="s">
        <v>91</v>
      </c>
    </row>
    <row r="1257" spans="1:29" x14ac:dyDescent="0.3">
      <c r="A1257" s="57">
        <v>2006464266</v>
      </c>
      <c r="B1257" s="12" t="s">
        <v>323</v>
      </c>
      <c r="C1257" s="58" t="s">
        <v>109</v>
      </c>
      <c r="D1257" s="58" t="s">
        <v>112</v>
      </c>
      <c r="E1257" s="58">
        <v>100500</v>
      </c>
      <c r="F1257" s="58"/>
      <c r="G1257" s="58">
        <f>+IF(F1257&gt;K1257+100000,F1257-K1257,0)</f>
        <v>0</v>
      </c>
      <c r="H1257" s="58"/>
      <c r="I1257" s="58"/>
      <c r="J1257" s="58"/>
      <c r="K1257" s="58">
        <v>54512</v>
      </c>
      <c r="L1257" s="12" t="s">
        <v>91</v>
      </c>
      <c r="M1257" s="12" t="s">
        <v>91</v>
      </c>
      <c r="N1257" s="12" t="s">
        <v>91</v>
      </c>
      <c r="O1257" s="12">
        <v>4</v>
      </c>
      <c r="P1257" s="12">
        <v>0</v>
      </c>
      <c r="Q1257" s="12">
        <v>0</v>
      </c>
      <c r="R1257" s="12">
        <v>76275</v>
      </c>
      <c r="S1257" s="59">
        <v>0.17260273972602741</v>
      </c>
      <c r="T1257" s="59">
        <v>28.186301369863013</v>
      </c>
      <c r="U1257" s="12">
        <v>1</v>
      </c>
      <c r="V1257" s="12">
        <v>1</v>
      </c>
      <c r="W1257" s="12">
        <v>2</v>
      </c>
      <c r="X1257" s="12">
        <v>2</v>
      </c>
      <c r="Y1257" s="12">
        <v>1</v>
      </c>
      <c r="Z1257" s="58">
        <v>0</v>
      </c>
      <c r="AA1257" s="58">
        <v>0</v>
      </c>
      <c r="AB1257" s="58">
        <v>0</v>
      </c>
      <c r="AC1257" s="58" t="s">
        <v>91</v>
      </c>
    </row>
    <row r="1258" spans="1:29" x14ac:dyDescent="0.3">
      <c r="A1258" s="57">
        <v>2008406826</v>
      </c>
      <c r="B1258" s="12" t="s">
        <v>324</v>
      </c>
      <c r="C1258" s="58" t="s">
        <v>109</v>
      </c>
      <c r="D1258" s="58" t="s">
        <v>112</v>
      </c>
      <c r="E1258" s="58">
        <v>86430</v>
      </c>
      <c r="F1258" s="58"/>
      <c r="G1258" s="58">
        <f>+IF(F1258&gt;K1258+100000,F1258-K1258,0)</f>
        <v>0</v>
      </c>
      <c r="H1258" s="58"/>
      <c r="I1258" s="58"/>
      <c r="J1258" s="58"/>
      <c r="K1258" s="58">
        <v>54512</v>
      </c>
      <c r="L1258" s="12" t="s">
        <v>91</v>
      </c>
      <c r="M1258" s="12" t="s">
        <v>91</v>
      </c>
      <c r="N1258" s="12" t="s">
        <v>91</v>
      </c>
      <c r="O1258" s="12">
        <v>4</v>
      </c>
      <c r="P1258" s="12">
        <v>0</v>
      </c>
      <c r="Q1258" s="12">
        <v>0</v>
      </c>
      <c r="R1258" s="12">
        <v>68615</v>
      </c>
      <c r="S1258" s="59">
        <v>0.17260273972602741</v>
      </c>
      <c r="T1258" s="59">
        <v>22.413698630136988</v>
      </c>
      <c r="U1258" s="12">
        <v>2</v>
      </c>
      <c r="V1258" s="12">
        <v>2</v>
      </c>
      <c r="W1258" s="12">
        <v>1</v>
      </c>
      <c r="X1258" s="12">
        <v>2</v>
      </c>
      <c r="Y1258" s="12">
        <v>1</v>
      </c>
      <c r="Z1258" s="58">
        <v>0</v>
      </c>
      <c r="AA1258" s="58">
        <v>0</v>
      </c>
      <c r="AB1258" s="58">
        <v>0</v>
      </c>
      <c r="AC1258" s="58" t="s">
        <v>91</v>
      </c>
    </row>
    <row r="1259" spans="1:29" x14ac:dyDescent="0.3">
      <c r="A1259" s="57">
        <v>2008420800</v>
      </c>
      <c r="B1259" s="12" t="s">
        <v>325</v>
      </c>
      <c r="C1259" s="58" t="s">
        <v>109</v>
      </c>
      <c r="D1259" s="58" t="s">
        <v>112</v>
      </c>
      <c r="E1259" s="58">
        <v>80400</v>
      </c>
      <c r="F1259" s="58"/>
      <c r="G1259" s="58">
        <f>+IF(F1259&gt;K1259+100000,F1259-K1259,0)</f>
        <v>0</v>
      </c>
      <c r="H1259" s="58"/>
      <c r="I1259" s="58"/>
      <c r="J1259" s="58"/>
      <c r="K1259" s="58">
        <v>54512</v>
      </c>
      <c r="L1259" s="12" t="s">
        <v>91</v>
      </c>
      <c r="M1259" s="12" t="s">
        <v>91</v>
      </c>
      <c r="N1259" s="12" t="s">
        <v>91</v>
      </c>
      <c r="O1259" s="12">
        <v>4</v>
      </c>
      <c r="P1259" s="12">
        <v>0</v>
      </c>
      <c r="Q1259" s="12">
        <v>0</v>
      </c>
      <c r="R1259" s="12">
        <v>68615</v>
      </c>
      <c r="S1259" s="59">
        <v>0.16986301369863013</v>
      </c>
      <c r="T1259" s="59">
        <v>21.2</v>
      </c>
      <c r="U1259" s="12">
        <v>1</v>
      </c>
      <c r="V1259" s="12">
        <v>2</v>
      </c>
      <c r="W1259" s="12">
        <v>2</v>
      </c>
      <c r="X1259" s="12">
        <v>2</v>
      </c>
      <c r="Y1259" s="12">
        <v>1</v>
      </c>
      <c r="Z1259" s="58">
        <v>0</v>
      </c>
      <c r="AA1259" s="58">
        <v>0</v>
      </c>
      <c r="AB1259" s="58">
        <v>0</v>
      </c>
      <c r="AC1259" s="58" t="s">
        <v>91</v>
      </c>
    </row>
    <row r="1260" spans="1:29" x14ac:dyDescent="0.3">
      <c r="A1260" s="57">
        <v>2028462040</v>
      </c>
      <c r="B1260" s="12" t="s">
        <v>326</v>
      </c>
      <c r="C1260" s="58" t="s">
        <v>109</v>
      </c>
      <c r="D1260" s="58" t="s">
        <v>112</v>
      </c>
      <c r="E1260" s="58">
        <v>70233</v>
      </c>
      <c r="F1260" s="58"/>
      <c r="G1260" s="58">
        <f>+IF(F1260&gt;K1260+100000,F1260-K1260,0)</f>
        <v>0</v>
      </c>
      <c r="H1260" s="58"/>
      <c r="I1260" s="58"/>
      <c r="J1260" s="58"/>
      <c r="K1260" s="58">
        <v>54512</v>
      </c>
      <c r="L1260" s="12" t="s">
        <v>91</v>
      </c>
      <c r="M1260" s="12" t="s">
        <v>91</v>
      </c>
      <c r="N1260" s="12" t="s">
        <v>91</v>
      </c>
      <c r="O1260" s="12">
        <v>4</v>
      </c>
      <c r="P1260" s="12">
        <v>0</v>
      </c>
      <c r="Q1260" s="12">
        <v>0</v>
      </c>
      <c r="R1260" s="12">
        <v>11001</v>
      </c>
      <c r="S1260" s="59">
        <v>7.6712328767123292E-2</v>
      </c>
      <c r="T1260" s="59">
        <v>29.578082191780823</v>
      </c>
      <c r="U1260" s="12">
        <v>2</v>
      </c>
      <c r="V1260" s="12">
        <v>5</v>
      </c>
      <c r="W1260" s="12">
        <v>3</v>
      </c>
      <c r="X1260" s="12">
        <v>3</v>
      </c>
      <c r="Y1260" s="12">
        <v>1</v>
      </c>
      <c r="Z1260" s="58">
        <v>0</v>
      </c>
      <c r="AA1260" s="58">
        <v>0</v>
      </c>
      <c r="AB1260" s="58">
        <v>0</v>
      </c>
      <c r="AC1260" s="58" t="s">
        <v>91</v>
      </c>
    </row>
    <row r="1261" spans="1:29" x14ac:dyDescent="0.3">
      <c r="A1261" s="57">
        <v>2224688084</v>
      </c>
      <c r="B1261" s="12" t="s">
        <v>327</v>
      </c>
      <c r="C1261" s="58" t="s">
        <v>109</v>
      </c>
      <c r="D1261" s="58" t="s">
        <v>112</v>
      </c>
      <c r="E1261" s="58">
        <v>61582</v>
      </c>
      <c r="F1261" s="58"/>
      <c r="G1261" s="58">
        <f>+IF(F1261&gt;K1261+100000,F1261-K1261,0)</f>
        <v>0</v>
      </c>
      <c r="H1261" s="58"/>
      <c r="I1261" s="58"/>
      <c r="J1261" s="58"/>
      <c r="K1261" s="58">
        <v>54512</v>
      </c>
      <c r="L1261" s="12" t="s">
        <v>91</v>
      </c>
      <c r="M1261" s="12" t="s">
        <v>91</v>
      </c>
      <c r="N1261" s="12" t="s">
        <v>91</v>
      </c>
      <c r="O1261" s="12">
        <v>4</v>
      </c>
      <c r="P1261" s="12">
        <v>0</v>
      </c>
      <c r="Q1261" s="12">
        <v>0</v>
      </c>
      <c r="R1261" s="12">
        <v>76520</v>
      </c>
      <c r="S1261" s="59">
        <v>0.17260273972602741</v>
      </c>
      <c r="T1261" s="59">
        <v>24.194520547945206</v>
      </c>
      <c r="U1261" s="12">
        <v>1</v>
      </c>
      <c r="V1261" s="12">
        <v>5</v>
      </c>
      <c r="W1261" s="12">
        <v>3</v>
      </c>
      <c r="X1261" s="12">
        <v>2</v>
      </c>
      <c r="Y1261" s="12">
        <v>1</v>
      </c>
      <c r="Z1261" s="58">
        <v>0</v>
      </c>
      <c r="AA1261" s="58">
        <v>0</v>
      </c>
      <c r="AB1261" s="58">
        <v>0</v>
      </c>
      <c r="AC1261" s="58" t="s">
        <v>91</v>
      </c>
    </row>
    <row r="1262" spans="1:29" x14ac:dyDescent="0.3">
      <c r="A1262" s="57">
        <v>44280280</v>
      </c>
      <c r="B1262" s="12" t="s">
        <v>328</v>
      </c>
      <c r="C1262" s="58" t="s">
        <v>109</v>
      </c>
      <c r="D1262" s="58" t="s">
        <v>112</v>
      </c>
      <c r="E1262" s="58">
        <v>60300</v>
      </c>
      <c r="F1262" s="58"/>
      <c r="G1262" s="58">
        <f>+IF(F1262&gt;K1262+100000,F1262-K1262,0)</f>
        <v>0</v>
      </c>
      <c r="H1262" s="58"/>
      <c r="I1262" s="58"/>
      <c r="J1262" s="58"/>
      <c r="K1262" s="58">
        <v>54512</v>
      </c>
      <c r="L1262" s="12" t="s">
        <v>91</v>
      </c>
      <c r="M1262" s="12" t="s">
        <v>91</v>
      </c>
      <c r="N1262" s="12" t="s">
        <v>91</v>
      </c>
      <c r="O1262" s="12">
        <v>4</v>
      </c>
      <c r="P1262" s="12">
        <v>0</v>
      </c>
      <c r="Q1262" s="12">
        <v>0</v>
      </c>
      <c r="R1262" s="12">
        <v>5001</v>
      </c>
      <c r="S1262" s="59">
        <v>0.17260273972602741</v>
      </c>
      <c r="T1262" s="59">
        <v>39.813698630136983</v>
      </c>
      <c r="U1262" s="12">
        <v>2</v>
      </c>
      <c r="V1262" s="12">
        <v>2</v>
      </c>
      <c r="W1262" s="12">
        <v>2</v>
      </c>
      <c r="X1262" s="12">
        <v>2</v>
      </c>
      <c r="Y1262" s="12">
        <v>1</v>
      </c>
      <c r="Z1262" s="58">
        <v>0</v>
      </c>
      <c r="AA1262" s="58">
        <v>0</v>
      </c>
      <c r="AB1262" s="58">
        <v>0</v>
      </c>
      <c r="AC1262" s="58" t="s">
        <v>91</v>
      </c>
    </row>
    <row r="1263" spans="1:29" x14ac:dyDescent="0.3">
      <c r="A1263" s="57">
        <v>44622048</v>
      </c>
      <c r="B1263" s="12" t="s">
        <v>329</v>
      </c>
      <c r="C1263" s="58" t="s">
        <v>109</v>
      </c>
      <c r="D1263" s="58" t="s">
        <v>112</v>
      </c>
      <c r="E1263" s="58">
        <v>60300</v>
      </c>
      <c r="F1263" s="58"/>
      <c r="G1263" s="58">
        <f>+IF(F1263&gt;K1263+100000,F1263-K1263,0)</f>
        <v>0</v>
      </c>
      <c r="H1263" s="58"/>
      <c r="I1263" s="58"/>
      <c r="J1263" s="58"/>
      <c r="K1263" s="58">
        <v>54512</v>
      </c>
      <c r="L1263" s="12" t="s">
        <v>91</v>
      </c>
      <c r="M1263" s="12" t="s">
        <v>91</v>
      </c>
      <c r="N1263" s="12" t="s">
        <v>91</v>
      </c>
      <c r="O1263" s="12">
        <v>4</v>
      </c>
      <c r="P1263" s="12">
        <v>0</v>
      </c>
      <c r="Q1263" s="12">
        <v>0</v>
      </c>
      <c r="R1263" s="12">
        <v>5001</v>
      </c>
      <c r="S1263" s="59">
        <v>0.17260273972602741</v>
      </c>
      <c r="T1263" s="59">
        <v>46.868493150684934</v>
      </c>
      <c r="U1263" s="12">
        <v>2</v>
      </c>
      <c r="V1263" s="12">
        <v>2</v>
      </c>
      <c r="W1263" s="12">
        <v>3</v>
      </c>
      <c r="X1263" s="12">
        <v>2</v>
      </c>
      <c r="Y1263" s="12">
        <v>1</v>
      </c>
      <c r="Z1263" s="58">
        <v>0</v>
      </c>
      <c r="AA1263" s="58">
        <v>0</v>
      </c>
      <c r="AB1263" s="58">
        <v>0</v>
      </c>
      <c r="AC1263" s="58" t="s">
        <v>91</v>
      </c>
    </row>
    <row r="1264" spans="1:29" x14ac:dyDescent="0.3">
      <c r="A1264" s="57">
        <v>20606842</v>
      </c>
      <c r="B1264" s="12" t="s">
        <v>330</v>
      </c>
      <c r="C1264" s="58" t="s">
        <v>109</v>
      </c>
      <c r="D1264" s="58" t="s">
        <v>112</v>
      </c>
      <c r="E1264" s="58">
        <v>60300</v>
      </c>
      <c r="F1264" s="58"/>
      <c r="G1264" s="58">
        <f>+IF(F1264&gt;K1264+100000,F1264-K1264,0)</f>
        <v>0</v>
      </c>
      <c r="H1264" s="58"/>
      <c r="I1264" s="58"/>
      <c r="J1264" s="58"/>
      <c r="K1264" s="58">
        <v>54512</v>
      </c>
      <c r="L1264" s="12" t="s">
        <v>91</v>
      </c>
      <c r="M1264" s="12" t="s">
        <v>91</v>
      </c>
      <c r="N1264" s="12" t="s">
        <v>91</v>
      </c>
      <c r="O1264" s="12">
        <v>4</v>
      </c>
      <c r="P1264" s="12">
        <v>0</v>
      </c>
      <c r="Q1264" s="12">
        <v>0</v>
      </c>
      <c r="R1264" s="12">
        <v>11001</v>
      </c>
      <c r="S1264" s="59">
        <v>0.16986301369863013</v>
      </c>
      <c r="T1264" s="59">
        <v>45.775342465753425</v>
      </c>
      <c r="U1264" s="12">
        <v>1</v>
      </c>
      <c r="V1264" s="12">
        <v>2</v>
      </c>
      <c r="W1264" s="12">
        <v>2</v>
      </c>
      <c r="X1264" s="12">
        <v>2</v>
      </c>
      <c r="Y1264" s="12">
        <v>3</v>
      </c>
      <c r="Z1264" s="58">
        <v>0</v>
      </c>
      <c r="AA1264" s="58">
        <v>0</v>
      </c>
      <c r="AB1264" s="58">
        <v>0</v>
      </c>
      <c r="AC1264" s="58" t="s">
        <v>91</v>
      </c>
    </row>
    <row r="1265" spans="1:29" x14ac:dyDescent="0.3">
      <c r="A1265" s="57">
        <v>2084426664</v>
      </c>
      <c r="B1265" s="12" t="s">
        <v>331</v>
      </c>
      <c r="C1265" s="58" t="s">
        <v>109</v>
      </c>
      <c r="D1265" s="58" t="s">
        <v>112</v>
      </c>
      <c r="E1265" s="58">
        <v>60300</v>
      </c>
      <c r="F1265" s="58"/>
      <c r="G1265" s="58">
        <f>+IF(F1265&gt;K1265+100000,F1265-K1265,0)</f>
        <v>0</v>
      </c>
      <c r="H1265" s="58"/>
      <c r="I1265" s="58"/>
      <c r="J1265" s="58"/>
      <c r="K1265" s="58">
        <v>54512</v>
      </c>
      <c r="L1265" s="12" t="s">
        <v>91</v>
      </c>
      <c r="M1265" s="12" t="s">
        <v>91</v>
      </c>
      <c r="N1265" s="12" t="s">
        <v>91</v>
      </c>
      <c r="O1265" s="12">
        <v>4</v>
      </c>
      <c r="P1265" s="12">
        <v>0</v>
      </c>
      <c r="Q1265" s="12">
        <v>0</v>
      </c>
      <c r="R1265" s="12">
        <v>11001</v>
      </c>
      <c r="S1265" s="59">
        <v>0.16986301369863013</v>
      </c>
      <c r="T1265" s="59">
        <v>30.849315068493151</v>
      </c>
      <c r="U1265" s="12">
        <v>2</v>
      </c>
      <c r="V1265" s="12">
        <v>3</v>
      </c>
      <c r="W1265" s="12">
        <v>2</v>
      </c>
      <c r="X1265" s="12">
        <v>2</v>
      </c>
      <c r="Y1265" s="12">
        <v>1</v>
      </c>
      <c r="Z1265" s="58">
        <v>0</v>
      </c>
      <c r="AA1265" s="58">
        <v>0</v>
      </c>
      <c r="AB1265" s="58">
        <v>0</v>
      </c>
      <c r="AC1265" s="58" t="s">
        <v>91</v>
      </c>
    </row>
    <row r="1266" spans="1:29" x14ac:dyDescent="0.3">
      <c r="A1266" s="57">
        <v>84608400</v>
      </c>
      <c r="B1266" s="12" t="s">
        <v>332</v>
      </c>
      <c r="C1266" s="58" t="s">
        <v>109</v>
      </c>
      <c r="D1266" s="58" t="s">
        <v>112</v>
      </c>
      <c r="E1266" s="58">
        <v>60300</v>
      </c>
      <c r="F1266" s="58"/>
      <c r="G1266" s="58">
        <f>+IF(F1266&gt;K1266+100000,F1266-K1266,0)</f>
        <v>0</v>
      </c>
      <c r="H1266" s="58"/>
      <c r="I1266" s="58"/>
      <c r="J1266" s="58"/>
      <c r="K1266" s="58">
        <v>54512</v>
      </c>
      <c r="L1266" s="12" t="s">
        <v>91</v>
      </c>
      <c r="M1266" s="12" t="s">
        <v>91</v>
      </c>
      <c r="N1266" s="12" t="s">
        <v>91</v>
      </c>
      <c r="O1266" s="12">
        <v>4</v>
      </c>
      <c r="P1266" s="12">
        <v>0</v>
      </c>
      <c r="Q1266" s="12">
        <v>0</v>
      </c>
      <c r="R1266" s="12">
        <v>13052</v>
      </c>
      <c r="S1266" s="59">
        <v>0.16986301369863013</v>
      </c>
      <c r="T1266" s="59">
        <v>37.153424657534245</v>
      </c>
      <c r="U1266" s="12">
        <v>1</v>
      </c>
      <c r="V1266" s="12">
        <v>2</v>
      </c>
      <c r="W1266" s="12">
        <v>1</v>
      </c>
      <c r="X1266" s="12">
        <v>2</v>
      </c>
      <c r="Y1266" s="12">
        <v>3</v>
      </c>
      <c r="Z1266" s="58">
        <v>0</v>
      </c>
      <c r="AA1266" s="58">
        <v>0</v>
      </c>
      <c r="AB1266" s="58">
        <v>0</v>
      </c>
      <c r="AC1266" s="58" t="s">
        <v>91</v>
      </c>
    </row>
    <row r="1267" spans="1:29" x14ac:dyDescent="0.3">
      <c r="A1267" s="57">
        <v>2020086862</v>
      </c>
      <c r="B1267" s="12" t="s">
        <v>333</v>
      </c>
      <c r="C1267" s="58" t="s">
        <v>109</v>
      </c>
      <c r="D1267" s="58" t="s">
        <v>112</v>
      </c>
      <c r="E1267" s="58">
        <v>60300</v>
      </c>
      <c r="F1267" s="58"/>
      <c r="G1267" s="58">
        <f>+IF(F1267&gt;K1267+100000,F1267-K1267,0)</f>
        <v>0</v>
      </c>
      <c r="H1267" s="58"/>
      <c r="I1267" s="58"/>
      <c r="J1267" s="58"/>
      <c r="K1267" s="58">
        <v>54512</v>
      </c>
      <c r="L1267" s="12" t="s">
        <v>91</v>
      </c>
      <c r="M1267" s="12" t="s">
        <v>91</v>
      </c>
      <c r="N1267" s="12" t="s">
        <v>91</v>
      </c>
      <c r="O1267" s="12">
        <v>4</v>
      </c>
      <c r="P1267" s="12">
        <v>0</v>
      </c>
      <c r="Q1267" s="12">
        <v>0</v>
      </c>
      <c r="R1267" s="12">
        <v>76001</v>
      </c>
      <c r="S1267" s="59">
        <v>0.16986301369863013</v>
      </c>
      <c r="T1267" s="59">
        <v>22.227397260273971</v>
      </c>
      <c r="U1267" s="12">
        <v>1</v>
      </c>
      <c r="V1267" s="12">
        <v>2</v>
      </c>
      <c r="W1267" s="12">
        <v>2</v>
      </c>
      <c r="X1267" s="12">
        <v>2</v>
      </c>
      <c r="Y1267" s="12">
        <v>1</v>
      </c>
      <c r="Z1267" s="58">
        <v>0</v>
      </c>
      <c r="AA1267" s="58">
        <v>0</v>
      </c>
      <c r="AB1267" s="58">
        <v>0</v>
      </c>
      <c r="AC1267" s="58" t="s">
        <v>91</v>
      </c>
    </row>
    <row r="1268" spans="1:29" x14ac:dyDescent="0.3">
      <c r="A1268" s="57">
        <v>2048046206</v>
      </c>
      <c r="B1268" s="12" t="s">
        <v>334</v>
      </c>
      <c r="C1268" s="58" t="s">
        <v>109</v>
      </c>
      <c r="D1268" s="58" t="s">
        <v>112</v>
      </c>
      <c r="E1268" s="58">
        <v>60233</v>
      </c>
      <c r="F1268" s="58"/>
      <c r="G1268" s="58">
        <f>+IF(F1268&gt;K1268+100000,F1268-K1268,0)</f>
        <v>0</v>
      </c>
      <c r="H1268" s="58"/>
      <c r="I1268" s="58"/>
      <c r="J1268" s="58"/>
      <c r="K1268" s="58">
        <v>54512</v>
      </c>
      <c r="L1268" s="12" t="s">
        <v>91</v>
      </c>
      <c r="M1268" s="12" t="s">
        <v>91</v>
      </c>
      <c r="N1268" s="12" t="s">
        <v>91</v>
      </c>
      <c r="O1268" s="12">
        <v>4</v>
      </c>
      <c r="P1268" s="12">
        <v>0</v>
      </c>
      <c r="Q1268" s="12">
        <v>0</v>
      </c>
      <c r="R1268" s="12">
        <v>13052</v>
      </c>
      <c r="S1268" s="59">
        <v>0.17260273972602741</v>
      </c>
      <c r="T1268" s="59">
        <v>31.947945205479453</v>
      </c>
      <c r="U1268" s="12">
        <v>2</v>
      </c>
      <c r="V1268" s="12">
        <v>3</v>
      </c>
      <c r="W1268" s="12">
        <v>1</v>
      </c>
      <c r="X1268" s="12">
        <v>2</v>
      </c>
      <c r="Y1268" s="12">
        <v>1</v>
      </c>
      <c r="Z1268" s="58">
        <v>0</v>
      </c>
      <c r="AA1268" s="58">
        <v>0</v>
      </c>
      <c r="AB1268" s="58">
        <v>0</v>
      </c>
      <c r="AC1268" s="58" t="s">
        <v>91</v>
      </c>
    </row>
    <row r="1269" spans="1:29" x14ac:dyDescent="0.3">
      <c r="A1269" s="57">
        <v>2086608008</v>
      </c>
      <c r="B1269" s="12" t="s">
        <v>335</v>
      </c>
      <c r="C1269" s="58" t="s">
        <v>109</v>
      </c>
      <c r="D1269" s="58" t="s">
        <v>112</v>
      </c>
      <c r="E1269" s="58">
        <v>52260</v>
      </c>
      <c r="F1269" s="58"/>
      <c r="G1269" s="58">
        <f>+IF(F1269&gt;K1269+100000,F1269-K1269,0)</f>
        <v>0</v>
      </c>
      <c r="H1269" s="58"/>
      <c r="I1269" s="58"/>
      <c r="J1269" s="58"/>
      <c r="K1269" s="58">
        <v>54512</v>
      </c>
      <c r="L1269" s="12" t="s">
        <v>91</v>
      </c>
      <c r="M1269" s="12" t="s">
        <v>91</v>
      </c>
      <c r="N1269" s="12" t="s">
        <v>91</v>
      </c>
      <c r="O1269" s="12">
        <v>4</v>
      </c>
      <c r="P1269" s="12">
        <v>0</v>
      </c>
      <c r="Q1269" s="12">
        <v>0</v>
      </c>
      <c r="R1269" s="12">
        <v>11001</v>
      </c>
      <c r="S1269" s="59">
        <v>0.17534246575342466</v>
      </c>
      <c r="T1269" s="59">
        <v>32.536986301369865</v>
      </c>
      <c r="U1269" s="12">
        <v>1</v>
      </c>
      <c r="V1269" s="12">
        <v>2</v>
      </c>
      <c r="W1269" s="12">
        <v>2</v>
      </c>
      <c r="X1269" s="12">
        <v>2</v>
      </c>
      <c r="Y1269" s="12">
        <v>1</v>
      </c>
      <c r="Z1269" s="58">
        <v>0</v>
      </c>
      <c r="AA1269" s="58">
        <v>0</v>
      </c>
      <c r="AB1269" s="58">
        <v>0</v>
      </c>
      <c r="AC1269" s="58" t="s">
        <v>91</v>
      </c>
    </row>
    <row r="1270" spans="1:29" x14ac:dyDescent="0.3">
      <c r="A1270" s="57">
        <v>2020220444</v>
      </c>
      <c r="B1270" s="12" t="s">
        <v>336</v>
      </c>
      <c r="C1270" s="58" t="s">
        <v>109</v>
      </c>
      <c r="D1270" s="58" t="s">
        <v>112</v>
      </c>
      <c r="E1270" s="58">
        <v>50167</v>
      </c>
      <c r="F1270" s="58"/>
      <c r="G1270" s="58">
        <f>+IF(F1270&gt;K1270+100000,F1270-K1270,0)</f>
        <v>0</v>
      </c>
      <c r="H1270" s="58"/>
      <c r="I1270" s="58"/>
      <c r="J1270" s="58"/>
      <c r="K1270" s="58">
        <v>54512</v>
      </c>
      <c r="L1270" s="12" t="s">
        <v>91</v>
      </c>
      <c r="M1270" s="12" t="s">
        <v>91</v>
      </c>
      <c r="N1270" s="12" t="s">
        <v>91</v>
      </c>
      <c r="O1270" s="12">
        <v>4</v>
      </c>
      <c r="P1270" s="12">
        <v>0</v>
      </c>
      <c r="Q1270" s="12">
        <v>0</v>
      </c>
      <c r="R1270" s="12">
        <v>66001</v>
      </c>
      <c r="S1270" s="59">
        <v>0.17534246575342466</v>
      </c>
      <c r="T1270" s="59">
        <v>21.747945205479454</v>
      </c>
      <c r="U1270" s="12">
        <v>1</v>
      </c>
      <c r="V1270" s="12">
        <v>2</v>
      </c>
      <c r="W1270" s="12">
        <v>2</v>
      </c>
      <c r="X1270" s="12">
        <v>2</v>
      </c>
      <c r="Y1270" s="12">
        <v>1</v>
      </c>
      <c r="Z1270" s="58">
        <v>0</v>
      </c>
      <c r="AA1270" s="58">
        <v>0</v>
      </c>
      <c r="AB1270" s="58">
        <v>0</v>
      </c>
      <c r="AC1270" s="58" t="s">
        <v>91</v>
      </c>
    </row>
    <row r="1271" spans="1:29" x14ac:dyDescent="0.3">
      <c r="A1271" s="57">
        <v>2000802026</v>
      </c>
      <c r="B1271" s="12" t="s">
        <v>337</v>
      </c>
      <c r="C1271" s="58" t="s">
        <v>109</v>
      </c>
      <c r="D1271" s="58" t="s">
        <v>112</v>
      </c>
      <c r="E1271" s="58">
        <v>46230</v>
      </c>
      <c r="F1271" s="58"/>
      <c r="G1271" s="58">
        <f>+IF(F1271&gt;K1271+100000,F1271-K1271,0)</f>
        <v>0</v>
      </c>
      <c r="H1271" s="58"/>
      <c r="I1271" s="58"/>
      <c r="J1271" s="58"/>
      <c r="K1271" s="58">
        <v>54512</v>
      </c>
      <c r="L1271" s="12" t="s">
        <v>91</v>
      </c>
      <c r="M1271" s="12" t="s">
        <v>91</v>
      </c>
      <c r="N1271" s="12" t="s">
        <v>91</v>
      </c>
      <c r="O1271" s="12">
        <v>4</v>
      </c>
      <c r="P1271" s="12">
        <v>0</v>
      </c>
      <c r="Q1271" s="12">
        <v>0</v>
      </c>
      <c r="R1271" s="12">
        <v>11001</v>
      </c>
      <c r="S1271" s="59">
        <v>0.17260273972602741</v>
      </c>
      <c r="T1271" s="59">
        <v>21.624657534246577</v>
      </c>
      <c r="U1271" s="12">
        <v>1</v>
      </c>
      <c r="V1271" s="12">
        <v>3</v>
      </c>
      <c r="W1271" s="12">
        <v>2</v>
      </c>
      <c r="X1271" s="12">
        <v>2</v>
      </c>
      <c r="Y1271" s="12">
        <v>1</v>
      </c>
      <c r="Z1271" s="58">
        <v>0</v>
      </c>
      <c r="AA1271" s="58">
        <v>0</v>
      </c>
      <c r="AB1271" s="58">
        <v>0</v>
      </c>
      <c r="AC1271" s="58" t="s">
        <v>91</v>
      </c>
    </row>
    <row r="1272" spans="1:29" x14ac:dyDescent="0.3">
      <c r="A1272" s="57">
        <v>2006666444</v>
      </c>
      <c r="B1272" s="12" t="s">
        <v>338</v>
      </c>
      <c r="C1272" s="58" t="s">
        <v>109</v>
      </c>
      <c r="D1272" s="58" t="s">
        <v>112</v>
      </c>
      <c r="E1272" s="58">
        <v>46230</v>
      </c>
      <c r="F1272" s="58"/>
      <c r="G1272" s="58">
        <f>+IF(F1272&gt;K1272+100000,F1272-K1272,0)</f>
        <v>0</v>
      </c>
      <c r="H1272" s="58"/>
      <c r="I1272" s="58"/>
      <c r="J1272" s="58"/>
      <c r="K1272" s="58">
        <v>54512</v>
      </c>
      <c r="L1272" s="12" t="s">
        <v>91</v>
      </c>
      <c r="M1272" s="12" t="s">
        <v>91</v>
      </c>
      <c r="N1272" s="12" t="s">
        <v>91</v>
      </c>
      <c r="O1272" s="12">
        <v>4</v>
      </c>
      <c r="P1272" s="12">
        <v>0</v>
      </c>
      <c r="Q1272" s="12">
        <v>0</v>
      </c>
      <c r="R1272" s="12">
        <v>68255</v>
      </c>
      <c r="S1272" s="59">
        <v>0.16986301369863013</v>
      </c>
      <c r="T1272" s="59">
        <v>23.065753424657533</v>
      </c>
      <c r="U1272" s="12">
        <v>2</v>
      </c>
      <c r="V1272" s="12">
        <v>2</v>
      </c>
      <c r="W1272" s="12">
        <v>1</v>
      </c>
      <c r="X1272" s="12">
        <v>2</v>
      </c>
      <c r="Y1272" s="12">
        <v>3</v>
      </c>
      <c r="Z1272" s="58">
        <v>0</v>
      </c>
      <c r="AA1272" s="58">
        <v>0</v>
      </c>
      <c r="AB1272" s="58">
        <v>0</v>
      </c>
      <c r="AC1272" s="58" t="s">
        <v>91</v>
      </c>
    </row>
    <row r="1273" spans="1:29" x14ac:dyDescent="0.3">
      <c r="A1273" s="57">
        <v>2620288</v>
      </c>
      <c r="B1273" s="12" t="s">
        <v>339</v>
      </c>
      <c r="C1273" s="58" t="s">
        <v>109</v>
      </c>
      <c r="D1273" s="58" t="s">
        <v>112</v>
      </c>
      <c r="E1273" s="58">
        <v>46230</v>
      </c>
      <c r="F1273" s="58"/>
      <c r="G1273" s="58">
        <f>+IF(F1273&gt;K1273+100000,F1273-K1273,0)</f>
        <v>0</v>
      </c>
      <c r="H1273" s="58"/>
      <c r="I1273" s="58"/>
      <c r="J1273" s="58"/>
      <c r="K1273" s="58">
        <v>54512</v>
      </c>
      <c r="L1273" s="12" t="s">
        <v>91</v>
      </c>
      <c r="M1273" s="12" t="s">
        <v>91</v>
      </c>
      <c r="N1273" s="12" t="s">
        <v>91</v>
      </c>
      <c r="O1273" s="12">
        <v>4</v>
      </c>
      <c r="P1273" s="12">
        <v>0</v>
      </c>
      <c r="Q1273" s="12">
        <v>0</v>
      </c>
      <c r="R1273" s="12">
        <v>68615</v>
      </c>
      <c r="S1273" s="59">
        <v>0.16986301369863013</v>
      </c>
      <c r="T1273" s="59">
        <v>38.416438356164385</v>
      </c>
      <c r="U1273" s="12">
        <v>1</v>
      </c>
      <c r="V1273" s="12">
        <v>2</v>
      </c>
      <c r="W1273" s="12">
        <v>1</v>
      </c>
      <c r="X1273" s="12">
        <v>2</v>
      </c>
      <c r="Y1273" s="12">
        <v>3</v>
      </c>
      <c r="Z1273" s="58">
        <v>0</v>
      </c>
      <c r="AA1273" s="58">
        <v>0</v>
      </c>
      <c r="AB1273" s="58">
        <v>0</v>
      </c>
      <c r="AC1273" s="58" t="s">
        <v>91</v>
      </c>
    </row>
    <row r="1274" spans="1:29" x14ac:dyDescent="0.3">
      <c r="A1274" s="57">
        <v>2006444866</v>
      </c>
      <c r="B1274" s="12" t="s">
        <v>340</v>
      </c>
      <c r="C1274" s="58" t="s">
        <v>109</v>
      </c>
      <c r="D1274" s="58" t="s">
        <v>112</v>
      </c>
      <c r="E1274" s="58">
        <v>46230</v>
      </c>
      <c r="F1274" s="58"/>
      <c r="G1274" s="58">
        <f>+IF(F1274&gt;K1274+100000,F1274-K1274,0)</f>
        <v>0</v>
      </c>
      <c r="H1274" s="58"/>
      <c r="I1274" s="58"/>
      <c r="J1274" s="58"/>
      <c r="K1274" s="58">
        <v>54512</v>
      </c>
      <c r="L1274" s="12" t="s">
        <v>91</v>
      </c>
      <c r="M1274" s="12" t="s">
        <v>91</v>
      </c>
      <c r="N1274" s="12" t="s">
        <v>91</v>
      </c>
      <c r="O1274" s="12">
        <v>4</v>
      </c>
      <c r="P1274" s="12">
        <v>0</v>
      </c>
      <c r="Q1274" s="12">
        <v>0</v>
      </c>
      <c r="R1274" s="12">
        <v>68615</v>
      </c>
      <c r="S1274" s="59">
        <v>0.17534246575342466</v>
      </c>
      <c r="T1274" s="59">
        <v>21.687671232876713</v>
      </c>
      <c r="U1274" s="12">
        <v>1</v>
      </c>
      <c r="V1274" s="12">
        <v>2</v>
      </c>
      <c r="W1274" s="12">
        <v>2</v>
      </c>
      <c r="X1274" s="12">
        <v>2</v>
      </c>
      <c r="Y1274" s="12">
        <v>1</v>
      </c>
      <c r="Z1274" s="58">
        <v>0</v>
      </c>
      <c r="AA1274" s="58">
        <v>0</v>
      </c>
      <c r="AB1274" s="58">
        <v>0</v>
      </c>
      <c r="AC1274" s="58" t="s">
        <v>91</v>
      </c>
    </row>
    <row r="1275" spans="1:29" x14ac:dyDescent="0.3">
      <c r="A1275" s="57">
        <v>2002264842</v>
      </c>
      <c r="B1275" s="12" t="s">
        <v>341</v>
      </c>
      <c r="C1275" s="58" t="s">
        <v>109</v>
      </c>
      <c r="D1275" s="58" t="s">
        <v>112</v>
      </c>
      <c r="E1275" s="58">
        <v>40200</v>
      </c>
      <c r="F1275" s="58"/>
      <c r="G1275" s="58">
        <f>+IF(F1275&gt;K1275+100000,F1275-K1275,0)</f>
        <v>0</v>
      </c>
      <c r="H1275" s="58"/>
      <c r="I1275" s="58"/>
      <c r="J1275" s="58"/>
      <c r="K1275" s="58">
        <v>54512</v>
      </c>
      <c r="L1275" s="12" t="s">
        <v>91</v>
      </c>
      <c r="M1275" s="12" t="s">
        <v>91</v>
      </c>
      <c r="N1275" s="12" t="s">
        <v>91</v>
      </c>
      <c r="O1275" s="12">
        <v>4</v>
      </c>
      <c r="P1275" s="12">
        <v>0</v>
      </c>
      <c r="Q1275" s="12">
        <v>0</v>
      </c>
      <c r="R1275" s="12">
        <v>8758</v>
      </c>
      <c r="S1275" s="59">
        <v>0.16986301369863013</v>
      </c>
      <c r="T1275" s="59">
        <v>24.290410958904111</v>
      </c>
      <c r="U1275" s="12">
        <v>2</v>
      </c>
      <c r="V1275" s="12">
        <v>5</v>
      </c>
      <c r="W1275" s="12">
        <v>2</v>
      </c>
      <c r="X1275" s="12">
        <v>2</v>
      </c>
      <c r="Y1275" s="12">
        <v>1</v>
      </c>
      <c r="Z1275" s="58">
        <v>0</v>
      </c>
      <c r="AA1275" s="58">
        <v>0</v>
      </c>
      <c r="AB1275" s="58">
        <v>0</v>
      </c>
      <c r="AC1275" s="58" t="s">
        <v>91</v>
      </c>
    </row>
    <row r="1276" spans="1:29" x14ac:dyDescent="0.3">
      <c r="A1276" s="57">
        <v>84608888</v>
      </c>
      <c r="B1276" s="12" t="s">
        <v>342</v>
      </c>
      <c r="C1276" s="58" t="s">
        <v>109</v>
      </c>
      <c r="D1276" s="58" t="s">
        <v>112</v>
      </c>
      <c r="E1276" s="58">
        <v>40200</v>
      </c>
      <c r="F1276" s="58"/>
      <c r="G1276" s="58">
        <f>+IF(F1276&gt;K1276+100000,F1276-K1276,0)</f>
        <v>0</v>
      </c>
      <c r="H1276" s="58"/>
      <c r="I1276" s="58"/>
      <c r="J1276" s="58"/>
      <c r="K1276" s="58">
        <v>54512</v>
      </c>
      <c r="L1276" s="12" t="s">
        <v>91</v>
      </c>
      <c r="M1276" s="12" t="s">
        <v>91</v>
      </c>
      <c r="N1276" s="12" t="s">
        <v>91</v>
      </c>
      <c r="O1276" s="12">
        <v>4</v>
      </c>
      <c r="P1276" s="12">
        <v>0</v>
      </c>
      <c r="Q1276" s="12">
        <v>0</v>
      </c>
      <c r="R1276" s="12">
        <v>13433</v>
      </c>
      <c r="S1276" s="59">
        <v>0.16986301369863013</v>
      </c>
      <c r="T1276" s="59">
        <v>38.391780821917806</v>
      </c>
      <c r="U1276" s="12">
        <v>1</v>
      </c>
      <c r="V1276" s="12">
        <v>2</v>
      </c>
      <c r="W1276" s="12">
        <v>1</v>
      </c>
      <c r="X1276" s="12">
        <v>2</v>
      </c>
      <c r="Y1276" s="12">
        <v>1</v>
      </c>
      <c r="Z1276" s="58">
        <v>0</v>
      </c>
      <c r="AA1276" s="58">
        <v>0</v>
      </c>
      <c r="AB1276" s="58">
        <v>0</v>
      </c>
      <c r="AC1276" s="58" t="s">
        <v>91</v>
      </c>
    </row>
    <row r="1277" spans="1:29" x14ac:dyDescent="0.3">
      <c r="A1277" s="57">
        <v>4480644</v>
      </c>
      <c r="B1277" s="12" t="s">
        <v>343</v>
      </c>
      <c r="C1277" s="58" t="s">
        <v>109</v>
      </c>
      <c r="D1277" s="58" t="s">
        <v>112</v>
      </c>
      <c r="E1277" s="58">
        <v>40200</v>
      </c>
      <c r="F1277" s="58"/>
      <c r="G1277" s="58">
        <f>+IF(F1277&gt;K1277+100000,F1277-K1277,0)</f>
        <v>0</v>
      </c>
      <c r="H1277" s="58"/>
      <c r="I1277" s="58"/>
      <c r="J1277" s="58"/>
      <c r="K1277" s="58">
        <v>54512</v>
      </c>
      <c r="L1277" s="12" t="s">
        <v>91</v>
      </c>
      <c r="M1277" s="12" t="s">
        <v>91</v>
      </c>
      <c r="N1277" s="12" t="s">
        <v>91</v>
      </c>
      <c r="O1277" s="12">
        <v>4</v>
      </c>
      <c r="P1277" s="12">
        <v>0</v>
      </c>
      <c r="Q1277" s="12">
        <v>0</v>
      </c>
      <c r="R1277" s="12">
        <v>76130</v>
      </c>
      <c r="S1277" s="59">
        <v>0.16986301369863013</v>
      </c>
      <c r="T1277" s="59">
        <v>41.043835616438358</v>
      </c>
      <c r="U1277" s="12">
        <v>1</v>
      </c>
      <c r="V1277" s="12">
        <v>2</v>
      </c>
      <c r="W1277" s="12">
        <v>2</v>
      </c>
      <c r="X1277" s="12">
        <v>2</v>
      </c>
      <c r="Y1277" s="12">
        <v>3</v>
      </c>
      <c r="Z1277" s="58">
        <v>0</v>
      </c>
      <c r="AA1277" s="58">
        <v>0</v>
      </c>
      <c r="AB1277" s="58">
        <v>0</v>
      </c>
      <c r="AC1277" s="58" t="s">
        <v>91</v>
      </c>
    </row>
    <row r="1278" spans="1:29" x14ac:dyDescent="0.3">
      <c r="A1278" s="57">
        <v>66886844</v>
      </c>
      <c r="B1278" s="12" t="s">
        <v>344</v>
      </c>
      <c r="C1278" s="58" t="s">
        <v>109</v>
      </c>
      <c r="D1278" s="58" t="s">
        <v>112</v>
      </c>
      <c r="E1278" s="58">
        <v>30100</v>
      </c>
      <c r="F1278" s="58"/>
      <c r="G1278" s="58">
        <f>+IF(F1278&gt;K1278+100000,F1278-K1278,0)</f>
        <v>0</v>
      </c>
      <c r="H1278" s="58"/>
      <c r="I1278" s="58"/>
      <c r="J1278" s="58"/>
      <c r="K1278" s="58">
        <v>54512</v>
      </c>
      <c r="L1278" s="12" t="s">
        <v>91</v>
      </c>
      <c r="M1278" s="12" t="s">
        <v>91</v>
      </c>
      <c r="N1278" s="12" t="s">
        <v>91</v>
      </c>
      <c r="O1278" s="12">
        <v>4</v>
      </c>
      <c r="P1278" s="12">
        <v>0</v>
      </c>
      <c r="Q1278" s="12">
        <v>0</v>
      </c>
      <c r="R1278" s="12">
        <v>76130</v>
      </c>
      <c r="S1278" s="59">
        <v>0.16986301369863013</v>
      </c>
      <c r="T1278" s="59">
        <v>47.608219178082194</v>
      </c>
      <c r="U1278" s="12">
        <v>2</v>
      </c>
      <c r="V1278" s="12">
        <v>3</v>
      </c>
      <c r="W1278" s="12">
        <v>2</v>
      </c>
      <c r="X1278" s="12">
        <v>2</v>
      </c>
      <c r="Y1278" s="12">
        <v>1</v>
      </c>
      <c r="Z1278" s="58">
        <v>0</v>
      </c>
      <c r="AA1278" s="58">
        <v>0</v>
      </c>
      <c r="AB1278" s="58">
        <v>0</v>
      </c>
      <c r="AC1278" s="58" t="s">
        <v>91</v>
      </c>
    </row>
    <row r="1279" spans="1:29" x14ac:dyDescent="0.3">
      <c r="A1279" s="57">
        <v>2060844406</v>
      </c>
      <c r="B1279" s="12" t="s">
        <v>345</v>
      </c>
      <c r="C1279" s="58" t="s">
        <v>109</v>
      </c>
      <c r="D1279" s="58" t="s">
        <v>112</v>
      </c>
      <c r="E1279" s="58">
        <v>26130</v>
      </c>
      <c r="F1279" s="58"/>
      <c r="G1279" s="58">
        <f>+IF(F1279&gt;K1279+100000,F1279-K1279,0)</f>
        <v>0</v>
      </c>
      <c r="H1279" s="58"/>
      <c r="I1279" s="58"/>
      <c r="J1279" s="58"/>
      <c r="K1279" s="58">
        <v>54512</v>
      </c>
      <c r="L1279" s="12" t="s">
        <v>91</v>
      </c>
      <c r="M1279" s="12" t="s">
        <v>91</v>
      </c>
      <c r="N1279" s="12" t="s">
        <v>91</v>
      </c>
      <c r="O1279" s="12">
        <v>4</v>
      </c>
      <c r="P1279" s="12">
        <v>0</v>
      </c>
      <c r="Q1279" s="12">
        <v>0</v>
      </c>
      <c r="R1279" s="12">
        <v>73001</v>
      </c>
      <c r="S1279" s="59">
        <v>0.17260273972602741</v>
      </c>
      <c r="T1279" s="59">
        <v>30.964383561643835</v>
      </c>
      <c r="U1279" s="12">
        <v>1</v>
      </c>
      <c r="V1279" s="12">
        <v>2</v>
      </c>
      <c r="W1279" s="12">
        <v>2</v>
      </c>
      <c r="X1279" s="12">
        <v>2</v>
      </c>
      <c r="Y1279" s="12">
        <v>1</v>
      </c>
      <c r="Z1279" s="58">
        <v>0</v>
      </c>
      <c r="AA1279" s="58">
        <v>0</v>
      </c>
      <c r="AB1279" s="58">
        <v>0</v>
      </c>
      <c r="AC1279" s="58" t="s">
        <v>91</v>
      </c>
    </row>
    <row r="1280" spans="1:29" x14ac:dyDescent="0.3">
      <c r="A1280" s="57">
        <v>26604842</v>
      </c>
      <c r="B1280" s="12" t="s">
        <v>346</v>
      </c>
      <c r="C1280" s="58" t="s">
        <v>108</v>
      </c>
      <c r="D1280" s="58" t="s">
        <v>29</v>
      </c>
      <c r="E1280" s="58"/>
      <c r="F1280" s="58">
        <v>200000</v>
      </c>
      <c r="G1280" s="58">
        <f>+IF(F1280&gt;K1280+100000,F1280-K1280,0)</f>
        <v>145488</v>
      </c>
      <c r="H1280" s="58">
        <v>68004</v>
      </c>
      <c r="I1280" s="58">
        <v>0</v>
      </c>
      <c r="J1280" s="58">
        <v>0</v>
      </c>
      <c r="K1280" s="58">
        <v>54512</v>
      </c>
      <c r="L1280" s="12" t="s">
        <v>88</v>
      </c>
      <c r="M1280" s="12" t="s">
        <v>89</v>
      </c>
      <c r="N1280" s="12" t="s">
        <v>10</v>
      </c>
      <c r="O1280" s="12">
        <v>4</v>
      </c>
      <c r="P1280" s="12">
        <v>0</v>
      </c>
      <c r="Q1280" s="12">
        <v>0</v>
      </c>
      <c r="R1280" s="12">
        <v>5212</v>
      </c>
      <c r="S1280" s="59">
        <v>0.16986301369863013</v>
      </c>
      <c r="T1280" s="59">
        <v>57.213698630136989</v>
      </c>
      <c r="U1280" s="12">
        <v>1</v>
      </c>
      <c r="V1280" s="12">
        <v>2</v>
      </c>
      <c r="W1280" s="12">
        <v>2</v>
      </c>
      <c r="X1280" s="12">
        <v>2</v>
      </c>
      <c r="Y1280" s="12">
        <v>2</v>
      </c>
      <c r="Z1280" s="58">
        <v>0</v>
      </c>
      <c r="AA1280" s="58">
        <v>0</v>
      </c>
      <c r="AB1280" s="58">
        <v>0</v>
      </c>
      <c r="AC1280" s="58" t="s">
        <v>91</v>
      </c>
    </row>
    <row r="1281" spans="1:29" x14ac:dyDescent="0.3">
      <c r="A1281" s="57">
        <v>2008406648</v>
      </c>
      <c r="B1281" s="12" t="s">
        <v>347</v>
      </c>
      <c r="C1281" s="58" t="s">
        <v>108</v>
      </c>
      <c r="D1281" s="58" t="s">
        <v>29</v>
      </c>
      <c r="E1281" s="58"/>
      <c r="F1281" s="58">
        <v>200000</v>
      </c>
      <c r="G1281" s="58">
        <f>+IF(F1281&gt;K1281+100000,F1281-K1281,0)</f>
        <v>145488</v>
      </c>
      <c r="H1281" s="58">
        <v>68004</v>
      </c>
      <c r="I1281" s="58">
        <v>0</v>
      </c>
      <c r="J1281" s="58">
        <v>0</v>
      </c>
      <c r="K1281" s="58">
        <v>54512</v>
      </c>
      <c r="L1281" s="12" t="s">
        <v>88</v>
      </c>
      <c r="M1281" s="12" t="s">
        <v>89</v>
      </c>
      <c r="N1281" s="12" t="s">
        <v>10</v>
      </c>
      <c r="O1281" s="12">
        <v>4</v>
      </c>
      <c r="P1281" s="12">
        <v>0</v>
      </c>
      <c r="Q1281" s="12">
        <v>0</v>
      </c>
      <c r="R1281" s="12">
        <v>68255</v>
      </c>
      <c r="S1281" s="59">
        <v>0.16986301369863013</v>
      </c>
      <c r="T1281" s="59">
        <v>26.616438356164384</v>
      </c>
      <c r="U1281" s="12">
        <v>1</v>
      </c>
      <c r="V1281" s="12">
        <v>2</v>
      </c>
      <c r="W1281" s="12">
        <v>2</v>
      </c>
      <c r="X1281" s="12">
        <v>2</v>
      </c>
      <c r="Y1281" s="12">
        <v>1</v>
      </c>
      <c r="Z1281" s="58">
        <v>0</v>
      </c>
      <c r="AA1281" s="58">
        <v>0</v>
      </c>
      <c r="AB1281" s="58">
        <v>0</v>
      </c>
      <c r="AC1281" s="58" t="s">
        <v>91</v>
      </c>
    </row>
    <row r="1282" spans="1:29" x14ac:dyDescent="0.3">
      <c r="A1282" s="57">
        <v>2004824286</v>
      </c>
      <c r="B1282" s="12" t="s">
        <v>348</v>
      </c>
      <c r="C1282" s="58" t="s">
        <v>108</v>
      </c>
      <c r="D1282" s="58" t="s">
        <v>29</v>
      </c>
      <c r="E1282" s="58"/>
      <c r="F1282" s="58">
        <v>900000</v>
      </c>
      <c r="G1282" s="58">
        <f>+IF(F1282&gt;K1282+100000,F1282-K1282,0)</f>
        <v>845488</v>
      </c>
      <c r="H1282" s="58">
        <v>187630</v>
      </c>
      <c r="I1282" s="58">
        <v>0</v>
      </c>
      <c r="J1282" s="58">
        <v>935000</v>
      </c>
      <c r="K1282" s="58">
        <v>54512</v>
      </c>
      <c r="L1282" s="12" t="s">
        <v>87</v>
      </c>
      <c r="M1282" s="12" t="s">
        <v>89</v>
      </c>
      <c r="N1282" s="12" t="s">
        <v>10</v>
      </c>
      <c r="O1282" s="12">
        <v>4</v>
      </c>
      <c r="P1282" s="12">
        <v>0</v>
      </c>
      <c r="Q1282" s="12">
        <v>0</v>
      </c>
      <c r="R1282" s="12">
        <v>68255</v>
      </c>
      <c r="S1282" s="59">
        <v>0.16986301369863013</v>
      </c>
      <c r="T1282" s="59">
        <v>21.526027397260275</v>
      </c>
      <c r="U1282" s="12">
        <v>1</v>
      </c>
      <c r="V1282" s="12">
        <v>2</v>
      </c>
      <c r="W1282" s="12">
        <v>2</v>
      </c>
      <c r="X1282" s="12">
        <v>2</v>
      </c>
      <c r="Y1282" s="12">
        <v>1</v>
      </c>
      <c r="Z1282" s="58">
        <v>0</v>
      </c>
      <c r="AA1282" s="58">
        <v>0</v>
      </c>
      <c r="AB1282" s="58">
        <v>0</v>
      </c>
      <c r="AC1282" s="58" t="s">
        <v>91</v>
      </c>
    </row>
    <row r="1283" spans="1:29" x14ac:dyDescent="0.3">
      <c r="A1283" s="57">
        <v>2046644808</v>
      </c>
      <c r="B1283" s="12" t="s">
        <v>349</v>
      </c>
      <c r="C1283" s="58" t="s">
        <v>109</v>
      </c>
      <c r="D1283" s="58" t="s">
        <v>112</v>
      </c>
      <c r="E1283" s="58"/>
      <c r="F1283" s="58"/>
      <c r="G1283" s="58">
        <f>+IF(F1283&gt;K1283+100000,F1283-K1283,0)</f>
        <v>0</v>
      </c>
      <c r="H1283" s="58"/>
      <c r="I1283" s="58"/>
      <c r="J1283" s="58"/>
      <c r="K1283" s="58">
        <v>54512</v>
      </c>
      <c r="L1283" s="12" t="s">
        <v>91</v>
      </c>
      <c r="M1283" s="12" t="s">
        <v>91</v>
      </c>
      <c r="N1283" s="12" t="s">
        <v>91</v>
      </c>
      <c r="O1283" s="12">
        <v>4</v>
      </c>
      <c r="P1283" s="12">
        <v>0</v>
      </c>
      <c r="Q1283" s="12">
        <v>0</v>
      </c>
      <c r="R1283" s="12">
        <v>5266</v>
      </c>
      <c r="S1283" s="59">
        <v>0.16986301369863013</v>
      </c>
      <c r="T1283" s="59">
        <v>22.057534246575344</v>
      </c>
      <c r="U1283" s="12">
        <v>1</v>
      </c>
      <c r="V1283" s="12">
        <v>2</v>
      </c>
      <c r="W1283" s="12">
        <v>2</v>
      </c>
      <c r="X1283" s="12">
        <v>2</v>
      </c>
      <c r="Y1283" s="12">
        <v>1</v>
      </c>
      <c r="Z1283" s="58">
        <v>0</v>
      </c>
      <c r="AA1283" s="58">
        <v>0</v>
      </c>
      <c r="AB1283" s="58">
        <v>0</v>
      </c>
      <c r="AC1283" s="58" t="s">
        <v>91</v>
      </c>
    </row>
    <row r="1284" spans="1:29" x14ac:dyDescent="0.3">
      <c r="A1284" s="57">
        <v>82288848</v>
      </c>
      <c r="B1284" s="12" t="s">
        <v>350</v>
      </c>
      <c r="C1284" s="58" t="s">
        <v>109</v>
      </c>
      <c r="D1284" s="58" t="s">
        <v>112</v>
      </c>
      <c r="E1284" s="58"/>
      <c r="F1284" s="58"/>
      <c r="G1284" s="58">
        <f>+IF(F1284&gt;K1284+100000,F1284-K1284,0)</f>
        <v>0</v>
      </c>
      <c r="H1284" s="58"/>
      <c r="I1284" s="58"/>
      <c r="J1284" s="58"/>
      <c r="K1284" s="58">
        <v>54512</v>
      </c>
      <c r="L1284" s="12" t="s">
        <v>91</v>
      </c>
      <c r="M1284" s="12" t="s">
        <v>91</v>
      </c>
      <c r="N1284" s="12" t="s">
        <v>91</v>
      </c>
      <c r="O1284" s="12">
        <v>4</v>
      </c>
      <c r="P1284" s="12">
        <v>0</v>
      </c>
      <c r="Q1284" s="12">
        <v>0</v>
      </c>
      <c r="R1284" s="12">
        <v>5360</v>
      </c>
      <c r="S1284" s="59">
        <v>0.16986301369863013</v>
      </c>
      <c r="T1284" s="59">
        <v>39.273972602739725</v>
      </c>
      <c r="U1284" s="12">
        <v>1</v>
      </c>
      <c r="V1284" s="12">
        <v>2</v>
      </c>
      <c r="W1284" s="12">
        <v>1</v>
      </c>
      <c r="X1284" s="12">
        <v>2</v>
      </c>
      <c r="Y1284" s="12">
        <v>1</v>
      </c>
      <c r="Z1284" s="58">
        <v>0</v>
      </c>
      <c r="AA1284" s="58">
        <v>0</v>
      </c>
      <c r="AB1284" s="58">
        <v>0</v>
      </c>
      <c r="AC1284" s="58" t="s">
        <v>91</v>
      </c>
    </row>
    <row r="1285" spans="1:29" x14ac:dyDescent="0.3">
      <c r="A1285" s="57">
        <v>2000002846</v>
      </c>
      <c r="B1285" s="12" t="s">
        <v>351</v>
      </c>
      <c r="C1285" s="58" t="s">
        <v>109</v>
      </c>
      <c r="D1285" s="58" t="s">
        <v>112</v>
      </c>
      <c r="E1285" s="58"/>
      <c r="F1285" s="58"/>
      <c r="G1285" s="58">
        <f>+IF(F1285&gt;K1285+100000,F1285-K1285,0)</f>
        <v>0</v>
      </c>
      <c r="H1285" s="58"/>
      <c r="I1285" s="58"/>
      <c r="J1285" s="58"/>
      <c r="K1285" s="58">
        <v>54512</v>
      </c>
      <c r="L1285" s="12" t="s">
        <v>91</v>
      </c>
      <c r="M1285" s="12" t="s">
        <v>91</v>
      </c>
      <c r="N1285" s="12" t="s">
        <v>91</v>
      </c>
      <c r="O1285" s="12">
        <v>4</v>
      </c>
      <c r="P1285" s="12">
        <v>0</v>
      </c>
      <c r="Q1285" s="12">
        <v>0</v>
      </c>
      <c r="R1285" s="12">
        <v>5631</v>
      </c>
      <c r="S1285" s="59">
        <v>0.16986301369863013</v>
      </c>
      <c r="T1285" s="59">
        <v>30.306849315068494</v>
      </c>
      <c r="U1285" s="12">
        <v>1</v>
      </c>
      <c r="V1285" s="12">
        <v>2</v>
      </c>
      <c r="W1285" s="12">
        <v>2</v>
      </c>
      <c r="X1285" s="12">
        <v>2</v>
      </c>
      <c r="Y1285" s="12">
        <v>1</v>
      </c>
      <c r="Z1285" s="58">
        <v>0</v>
      </c>
      <c r="AA1285" s="58">
        <v>0</v>
      </c>
      <c r="AB1285" s="58">
        <v>0</v>
      </c>
      <c r="AC1285" s="58" t="s">
        <v>91</v>
      </c>
    </row>
    <row r="1286" spans="1:29" x14ac:dyDescent="0.3">
      <c r="A1286" s="57">
        <v>2002006086</v>
      </c>
      <c r="B1286" s="12" t="s">
        <v>352</v>
      </c>
      <c r="C1286" s="58" t="s">
        <v>109</v>
      </c>
      <c r="D1286" s="58" t="s">
        <v>112</v>
      </c>
      <c r="E1286" s="58"/>
      <c r="F1286" s="58"/>
      <c r="G1286" s="58">
        <f>+IF(F1286&gt;K1286+100000,F1286-K1286,0)</f>
        <v>0</v>
      </c>
      <c r="H1286" s="58"/>
      <c r="I1286" s="58"/>
      <c r="J1286" s="58"/>
      <c r="K1286" s="58">
        <v>54512</v>
      </c>
      <c r="L1286" s="12" t="s">
        <v>91</v>
      </c>
      <c r="M1286" s="12" t="s">
        <v>91</v>
      </c>
      <c r="N1286" s="12" t="s">
        <v>91</v>
      </c>
      <c r="O1286" s="12">
        <v>4</v>
      </c>
      <c r="P1286" s="12">
        <v>0</v>
      </c>
      <c r="Q1286" s="12">
        <v>0</v>
      </c>
      <c r="R1286" s="12">
        <v>8001</v>
      </c>
      <c r="S1286" s="59">
        <v>0.16986301369863013</v>
      </c>
      <c r="T1286" s="59">
        <v>22.243835616438357</v>
      </c>
      <c r="U1286" s="12">
        <v>1</v>
      </c>
      <c r="V1286" s="12">
        <v>3</v>
      </c>
      <c r="W1286" s="12">
        <v>1</v>
      </c>
      <c r="X1286" s="12">
        <v>2</v>
      </c>
      <c r="Y1286" s="12">
        <v>1</v>
      </c>
      <c r="Z1286" s="58">
        <v>0</v>
      </c>
      <c r="AA1286" s="58">
        <v>0</v>
      </c>
      <c r="AB1286" s="58">
        <v>0</v>
      </c>
      <c r="AC1286" s="58" t="s">
        <v>91</v>
      </c>
    </row>
    <row r="1287" spans="1:29" x14ac:dyDescent="0.3">
      <c r="A1287" s="57">
        <v>8866668</v>
      </c>
      <c r="B1287" s="12" t="s">
        <v>353</v>
      </c>
      <c r="C1287" s="58" t="s">
        <v>109</v>
      </c>
      <c r="D1287" s="58" t="s">
        <v>112</v>
      </c>
      <c r="E1287" s="58"/>
      <c r="F1287" s="58"/>
      <c r="G1287" s="58">
        <f>+IF(F1287&gt;K1287+100000,F1287-K1287,0)</f>
        <v>0</v>
      </c>
      <c r="H1287" s="58"/>
      <c r="I1287" s="58"/>
      <c r="J1287" s="58"/>
      <c r="K1287" s="58">
        <v>54512</v>
      </c>
      <c r="L1287" s="12" t="s">
        <v>91</v>
      </c>
      <c r="M1287" s="12" t="s">
        <v>91</v>
      </c>
      <c r="N1287" s="12" t="s">
        <v>91</v>
      </c>
      <c r="O1287" s="12">
        <v>4</v>
      </c>
      <c r="P1287" s="12">
        <v>0</v>
      </c>
      <c r="Q1287" s="12">
        <v>0</v>
      </c>
      <c r="R1287" s="12">
        <v>8758</v>
      </c>
      <c r="S1287" s="59">
        <v>0.16986301369863013</v>
      </c>
      <c r="T1287" s="59">
        <v>54.846575342465755</v>
      </c>
      <c r="U1287" s="12">
        <v>1</v>
      </c>
      <c r="V1287" s="12">
        <v>2</v>
      </c>
      <c r="W1287" s="12">
        <v>1</v>
      </c>
      <c r="X1287" s="12">
        <v>2</v>
      </c>
      <c r="Y1287" s="12">
        <v>1</v>
      </c>
      <c r="Z1287" s="58">
        <v>0</v>
      </c>
      <c r="AA1287" s="58">
        <v>0</v>
      </c>
      <c r="AB1287" s="58">
        <v>0</v>
      </c>
      <c r="AC1287" s="58" t="s">
        <v>91</v>
      </c>
    </row>
    <row r="1288" spans="1:29" x14ac:dyDescent="0.3">
      <c r="A1288" s="57">
        <v>2048444466</v>
      </c>
      <c r="B1288" s="12" t="s">
        <v>354</v>
      </c>
      <c r="C1288" s="58" t="s">
        <v>109</v>
      </c>
      <c r="D1288" s="58" t="s">
        <v>112</v>
      </c>
      <c r="E1288" s="58"/>
      <c r="F1288" s="58"/>
      <c r="G1288" s="58">
        <f>+IF(F1288&gt;K1288+100000,F1288-K1288,0)</f>
        <v>0</v>
      </c>
      <c r="H1288" s="58"/>
      <c r="I1288" s="58"/>
      <c r="J1288" s="58"/>
      <c r="K1288" s="58">
        <v>54512</v>
      </c>
      <c r="L1288" s="12" t="s">
        <v>91</v>
      </c>
      <c r="M1288" s="12" t="s">
        <v>91</v>
      </c>
      <c r="N1288" s="12" t="s">
        <v>91</v>
      </c>
      <c r="O1288" s="12">
        <v>4</v>
      </c>
      <c r="P1288" s="12">
        <v>0</v>
      </c>
      <c r="Q1288" s="12">
        <v>0</v>
      </c>
      <c r="R1288" s="12">
        <v>13001</v>
      </c>
      <c r="S1288" s="59">
        <v>0.16986301369863013</v>
      </c>
      <c r="T1288" s="59">
        <v>29.901369863013699</v>
      </c>
      <c r="U1288" s="12">
        <v>1</v>
      </c>
      <c r="V1288" s="12">
        <v>4</v>
      </c>
      <c r="W1288" s="12">
        <v>2</v>
      </c>
      <c r="X1288" s="12">
        <v>2</v>
      </c>
      <c r="Y1288" s="12">
        <v>3</v>
      </c>
      <c r="Z1288" s="58">
        <v>0</v>
      </c>
      <c r="AA1288" s="58">
        <v>0</v>
      </c>
      <c r="AB1288" s="58">
        <v>0</v>
      </c>
      <c r="AC1288" s="58" t="s">
        <v>91</v>
      </c>
    </row>
    <row r="1289" spans="1:29" x14ac:dyDescent="0.3">
      <c r="A1289" s="57">
        <v>2002844600</v>
      </c>
      <c r="B1289" s="12" t="s">
        <v>355</v>
      </c>
      <c r="C1289" s="58" t="s">
        <v>109</v>
      </c>
      <c r="D1289" s="58" t="s">
        <v>112</v>
      </c>
      <c r="E1289" s="58"/>
      <c r="F1289" s="58"/>
      <c r="G1289" s="58">
        <f>+IF(F1289&gt;K1289+100000,F1289-K1289,0)</f>
        <v>0</v>
      </c>
      <c r="H1289" s="58"/>
      <c r="I1289" s="58"/>
      <c r="J1289" s="58"/>
      <c r="K1289" s="58">
        <v>54512</v>
      </c>
      <c r="L1289" s="12" t="s">
        <v>91</v>
      </c>
      <c r="M1289" s="12" t="s">
        <v>91</v>
      </c>
      <c r="N1289" s="12" t="s">
        <v>91</v>
      </c>
      <c r="O1289" s="12">
        <v>4</v>
      </c>
      <c r="P1289" s="12">
        <v>0</v>
      </c>
      <c r="Q1289" s="12">
        <v>0</v>
      </c>
      <c r="R1289" s="12">
        <v>13052</v>
      </c>
      <c r="S1289" s="59">
        <v>0.16986301369863013</v>
      </c>
      <c r="T1289" s="59">
        <v>23.347945205479451</v>
      </c>
      <c r="U1289" s="12">
        <v>2</v>
      </c>
      <c r="V1289" s="12">
        <v>2</v>
      </c>
      <c r="W1289" s="12">
        <v>1</v>
      </c>
      <c r="X1289" s="12">
        <v>2</v>
      </c>
      <c r="Y1289" s="12">
        <v>1</v>
      </c>
      <c r="Z1289" s="58">
        <v>0</v>
      </c>
      <c r="AA1289" s="58">
        <v>0</v>
      </c>
      <c r="AB1289" s="58">
        <v>0</v>
      </c>
      <c r="AC1289" s="58" t="s">
        <v>91</v>
      </c>
    </row>
    <row r="1290" spans="1:29" x14ac:dyDescent="0.3">
      <c r="A1290" s="57">
        <v>2244248028</v>
      </c>
      <c r="B1290" s="12" t="s">
        <v>356</v>
      </c>
      <c r="C1290" s="58" t="s">
        <v>109</v>
      </c>
      <c r="D1290" s="58" t="s">
        <v>112</v>
      </c>
      <c r="E1290" s="58"/>
      <c r="F1290" s="58"/>
      <c r="G1290" s="58">
        <f>+IF(F1290&gt;K1290+100000,F1290-K1290,0)</f>
        <v>0</v>
      </c>
      <c r="H1290" s="58"/>
      <c r="I1290" s="58"/>
      <c r="J1290" s="58"/>
      <c r="K1290" s="58">
        <v>54512</v>
      </c>
      <c r="L1290" s="12" t="s">
        <v>91</v>
      </c>
      <c r="M1290" s="12" t="s">
        <v>91</v>
      </c>
      <c r="N1290" s="12" t="s">
        <v>91</v>
      </c>
      <c r="O1290" s="12">
        <v>4</v>
      </c>
      <c r="P1290" s="12">
        <v>0</v>
      </c>
      <c r="Q1290" s="12">
        <v>0</v>
      </c>
      <c r="R1290" s="12">
        <v>13052</v>
      </c>
      <c r="S1290" s="59">
        <v>0.16986301369863013</v>
      </c>
      <c r="T1290" s="59">
        <v>28.953424657534246</v>
      </c>
      <c r="U1290" s="12">
        <v>1</v>
      </c>
      <c r="V1290" s="12">
        <v>2</v>
      </c>
      <c r="W1290" s="12">
        <v>1</v>
      </c>
      <c r="X1290" s="12">
        <v>2</v>
      </c>
      <c r="Y1290" s="12">
        <v>3</v>
      </c>
      <c r="Z1290" s="58">
        <v>0</v>
      </c>
      <c r="AA1290" s="58">
        <v>0</v>
      </c>
      <c r="AB1290" s="58">
        <v>0</v>
      </c>
      <c r="AC1290" s="58" t="s">
        <v>91</v>
      </c>
    </row>
    <row r="1291" spans="1:29" x14ac:dyDescent="0.3">
      <c r="A1291" s="57">
        <v>2044048228</v>
      </c>
      <c r="B1291" s="12" t="s">
        <v>357</v>
      </c>
      <c r="C1291" s="58" t="s">
        <v>109</v>
      </c>
      <c r="D1291" s="58" t="s">
        <v>112</v>
      </c>
      <c r="E1291" s="58"/>
      <c r="F1291" s="58"/>
      <c r="G1291" s="58">
        <f>+IF(F1291&gt;K1291+100000,F1291-K1291,0)</f>
        <v>0</v>
      </c>
      <c r="H1291" s="58"/>
      <c r="I1291" s="58"/>
      <c r="J1291" s="58"/>
      <c r="K1291" s="58">
        <v>54512</v>
      </c>
      <c r="L1291" s="12" t="s">
        <v>91</v>
      </c>
      <c r="M1291" s="12" t="s">
        <v>91</v>
      </c>
      <c r="N1291" s="12" t="s">
        <v>91</v>
      </c>
      <c r="O1291" s="12">
        <v>4</v>
      </c>
      <c r="P1291" s="12">
        <v>0</v>
      </c>
      <c r="Q1291" s="12">
        <v>0</v>
      </c>
      <c r="R1291" s="12">
        <v>13052</v>
      </c>
      <c r="S1291" s="59">
        <v>0.17260273972602741</v>
      </c>
      <c r="T1291" s="59">
        <v>22.805479452054794</v>
      </c>
      <c r="U1291" s="12">
        <v>1</v>
      </c>
      <c r="V1291" s="12">
        <v>2</v>
      </c>
      <c r="W1291" s="12">
        <v>2</v>
      </c>
      <c r="X1291" s="12">
        <v>2</v>
      </c>
      <c r="Y1291" s="12">
        <v>1</v>
      </c>
      <c r="Z1291" s="58">
        <v>0</v>
      </c>
      <c r="AA1291" s="58">
        <v>0</v>
      </c>
      <c r="AB1291" s="58">
        <v>0</v>
      </c>
      <c r="AC1291" s="58" t="s">
        <v>91</v>
      </c>
    </row>
    <row r="1292" spans="1:29" x14ac:dyDescent="0.3">
      <c r="A1292" s="57">
        <v>2002026046</v>
      </c>
      <c r="B1292" s="12" t="s">
        <v>358</v>
      </c>
      <c r="C1292" s="58" t="s">
        <v>109</v>
      </c>
      <c r="D1292" s="58" t="s">
        <v>112</v>
      </c>
      <c r="E1292" s="58"/>
      <c r="F1292" s="58"/>
      <c r="G1292" s="58">
        <f>+IF(F1292&gt;K1292+100000,F1292-K1292,0)</f>
        <v>0</v>
      </c>
      <c r="H1292" s="58"/>
      <c r="I1292" s="58"/>
      <c r="J1292" s="58"/>
      <c r="K1292" s="58">
        <v>54512</v>
      </c>
      <c r="L1292" s="12" t="s">
        <v>91</v>
      </c>
      <c r="M1292" s="12" t="s">
        <v>91</v>
      </c>
      <c r="N1292" s="12" t="s">
        <v>91</v>
      </c>
      <c r="O1292" s="12">
        <v>4</v>
      </c>
      <c r="P1292" s="12">
        <v>0</v>
      </c>
      <c r="Q1292" s="12">
        <v>0</v>
      </c>
      <c r="R1292" s="12">
        <v>66001</v>
      </c>
      <c r="S1292" s="59">
        <v>0.17534246575342466</v>
      </c>
      <c r="T1292" s="59">
        <v>24.621917808219177</v>
      </c>
      <c r="U1292" s="12">
        <v>1</v>
      </c>
      <c r="V1292" s="12">
        <v>2</v>
      </c>
      <c r="W1292" s="12">
        <v>2</v>
      </c>
      <c r="X1292" s="12">
        <v>2</v>
      </c>
      <c r="Y1292" s="12">
        <v>1</v>
      </c>
      <c r="Z1292" s="58">
        <v>0</v>
      </c>
      <c r="AA1292" s="58">
        <v>0</v>
      </c>
      <c r="AB1292" s="58">
        <v>0</v>
      </c>
      <c r="AC1292" s="58" t="s">
        <v>91</v>
      </c>
    </row>
    <row r="1293" spans="1:29" x14ac:dyDescent="0.3">
      <c r="A1293" s="57">
        <v>2006228204</v>
      </c>
      <c r="B1293" s="12" t="s">
        <v>359</v>
      </c>
      <c r="C1293" s="58" t="s">
        <v>109</v>
      </c>
      <c r="D1293" s="58" t="s">
        <v>112</v>
      </c>
      <c r="E1293" s="58"/>
      <c r="F1293" s="58"/>
      <c r="G1293" s="58">
        <f>+IF(F1293&gt;K1293+100000,F1293-K1293,0)</f>
        <v>0</v>
      </c>
      <c r="H1293" s="58"/>
      <c r="I1293" s="58"/>
      <c r="J1293" s="58"/>
      <c r="K1293" s="58">
        <v>54512</v>
      </c>
      <c r="L1293" s="12" t="s">
        <v>91</v>
      </c>
      <c r="M1293" s="12" t="s">
        <v>91</v>
      </c>
      <c r="N1293" s="12" t="s">
        <v>91</v>
      </c>
      <c r="O1293" s="12">
        <v>4</v>
      </c>
      <c r="P1293" s="12">
        <v>0</v>
      </c>
      <c r="Q1293" s="12">
        <v>0</v>
      </c>
      <c r="R1293" s="12">
        <v>66170</v>
      </c>
      <c r="S1293" s="59">
        <v>0.17534246575342466</v>
      </c>
      <c r="T1293" s="59">
        <v>31.873972602739727</v>
      </c>
      <c r="U1293" s="12">
        <v>1</v>
      </c>
      <c r="V1293" s="12">
        <v>2</v>
      </c>
      <c r="W1293" s="12">
        <v>2</v>
      </c>
      <c r="X1293" s="12">
        <v>2</v>
      </c>
      <c r="Y1293" s="12">
        <v>1</v>
      </c>
      <c r="Z1293" s="58">
        <v>0</v>
      </c>
      <c r="AA1293" s="58">
        <v>0</v>
      </c>
      <c r="AB1293" s="58">
        <v>0</v>
      </c>
      <c r="AC1293" s="58" t="s">
        <v>91</v>
      </c>
    </row>
    <row r="1294" spans="1:29" x14ac:dyDescent="0.3">
      <c r="A1294" s="57">
        <v>2088088660</v>
      </c>
      <c r="B1294" s="12" t="s">
        <v>360</v>
      </c>
      <c r="C1294" s="58" t="s">
        <v>109</v>
      </c>
      <c r="D1294" s="58" t="s">
        <v>112</v>
      </c>
      <c r="E1294" s="58"/>
      <c r="F1294" s="58"/>
      <c r="G1294" s="58">
        <f>+IF(F1294&gt;K1294+100000,F1294-K1294,0)</f>
        <v>0</v>
      </c>
      <c r="H1294" s="58"/>
      <c r="I1294" s="58"/>
      <c r="J1294" s="58"/>
      <c r="K1294" s="58">
        <v>54512</v>
      </c>
      <c r="L1294" s="12" t="s">
        <v>91</v>
      </c>
      <c r="M1294" s="12" t="s">
        <v>91</v>
      </c>
      <c r="N1294" s="12" t="s">
        <v>91</v>
      </c>
      <c r="O1294" s="12">
        <v>4</v>
      </c>
      <c r="P1294" s="12">
        <v>0</v>
      </c>
      <c r="Q1294" s="12">
        <v>0</v>
      </c>
      <c r="R1294" s="12">
        <v>66170</v>
      </c>
      <c r="S1294" s="12">
        <v>0.26849315068493151</v>
      </c>
      <c r="T1294" s="12">
        <v>35.027397260273972</v>
      </c>
      <c r="U1294" s="12">
        <v>1</v>
      </c>
      <c r="V1294" s="12">
        <v>0</v>
      </c>
      <c r="W1294" s="12">
        <v>2</v>
      </c>
      <c r="X1294" s="12">
        <v>2</v>
      </c>
      <c r="Y1294" s="12">
        <v>2</v>
      </c>
      <c r="Z1294" s="58">
        <v>0</v>
      </c>
      <c r="AA1294" s="58">
        <v>0</v>
      </c>
      <c r="AB1294" s="58">
        <v>0</v>
      </c>
      <c r="AC1294" s="58" t="s">
        <v>91</v>
      </c>
    </row>
    <row r="1295" spans="1:29" x14ac:dyDescent="0.3">
      <c r="A1295" s="57">
        <v>2006262022</v>
      </c>
      <c r="B1295" s="12" t="s">
        <v>361</v>
      </c>
      <c r="C1295" s="58" t="s">
        <v>109</v>
      </c>
      <c r="D1295" s="58" t="s">
        <v>112</v>
      </c>
      <c r="E1295" s="58"/>
      <c r="F1295" s="58"/>
      <c r="G1295" s="58">
        <f>+IF(F1295&gt;K1295+100000,F1295-K1295,0)</f>
        <v>0</v>
      </c>
      <c r="H1295" s="58"/>
      <c r="I1295" s="58"/>
      <c r="J1295" s="58"/>
      <c r="K1295" s="58">
        <v>54512</v>
      </c>
      <c r="L1295" s="12" t="s">
        <v>91</v>
      </c>
      <c r="M1295" s="12" t="s">
        <v>91</v>
      </c>
      <c r="N1295" s="12" t="s">
        <v>91</v>
      </c>
      <c r="O1295" s="12">
        <v>4</v>
      </c>
      <c r="P1295" s="12">
        <v>0</v>
      </c>
      <c r="Q1295" s="12">
        <v>0</v>
      </c>
      <c r="R1295" s="12">
        <v>68001</v>
      </c>
      <c r="S1295" s="59">
        <v>0.16986301369863013</v>
      </c>
      <c r="T1295" s="59">
        <v>20.260273972602739</v>
      </c>
      <c r="U1295" s="12">
        <v>1</v>
      </c>
      <c r="V1295" s="12">
        <v>2</v>
      </c>
      <c r="W1295" s="12">
        <v>1</v>
      </c>
      <c r="X1295" s="12">
        <v>2</v>
      </c>
      <c r="Y1295" s="12">
        <v>1</v>
      </c>
      <c r="Z1295" s="58">
        <v>0</v>
      </c>
      <c r="AA1295" s="58">
        <v>0</v>
      </c>
      <c r="AB1295" s="58">
        <v>0</v>
      </c>
      <c r="AC1295" s="58" t="s">
        <v>91</v>
      </c>
    </row>
    <row r="1296" spans="1:29" x14ac:dyDescent="0.3">
      <c r="A1296" s="57">
        <v>6688482</v>
      </c>
      <c r="B1296" s="12" t="s">
        <v>362</v>
      </c>
      <c r="C1296" s="58" t="s">
        <v>109</v>
      </c>
      <c r="D1296" s="58" t="s">
        <v>112</v>
      </c>
      <c r="E1296" s="58"/>
      <c r="F1296" s="58"/>
      <c r="G1296" s="58">
        <f>+IF(F1296&gt;K1296+100000,F1296-K1296,0)</f>
        <v>0</v>
      </c>
      <c r="H1296" s="58"/>
      <c r="I1296" s="58"/>
      <c r="J1296" s="58"/>
      <c r="K1296" s="58">
        <v>54512</v>
      </c>
      <c r="L1296" s="12" t="s">
        <v>91</v>
      </c>
      <c r="M1296" s="12" t="s">
        <v>91</v>
      </c>
      <c r="N1296" s="12" t="s">
        <v>91</v>
      </c>
      <c r="O1296" s="12">
        <v>4</v>
      </c>
      <c r="P1296" s="12">
        <v>0</v>
      </c>
      <c r="Q1296" s="12">
        <v>0</v>
      </c>
      <c r="R1296" s="12">
        <v>68001</v>
      </c>
      <c r="S1296" s="59">
        <v>0.17260273972602741</v>
      </c>
      <c r="T1296" s="59">
        <v>48.487671232876714</v>
      </c>
      <c r="U1296" s="12">
        <v>1</v>
      </c>
      <c r="V1296" s="12">
        <v>2</v>
      </c>
      <c r="W1296" s="12">
        <v>1</v>
      </c>
      <c r="X1296" s="12">
        <v>2</v>
      </c>
      <c r="Y1296" s="12">
        <v>1</v>
      </c>
      <c r="Z1296" s="58">
        <v>0</v>
      </c>
      <c r="AA1296" s="58">
        <v>0</v>
      </c>
      <c r="AB1296" s="58">
        <v>0</v>
      </c>
      <c r="AC1296" s="58" t="s">
        <v>91</v>
      </c>
    </row>
    <row r="1297" spans="1:29" x14ac:dyDescent="0.3">
      <c r="A1297" s="57">
        <v>2004824804</v>
      </c>
      <c r="B1297" s="12" t="s">
        <v>363</v>
      </c>
      <c r="C1297" s="58" t="s">
        <v>109</v>
      </c>
      <c r="D1297" s="58" t="s">
        <v>112</v>
      </c>
      <c r="E1297" s="58"/>
      <c r="F1297" s="58"/>
      <c r="G1297" s="58">
        <f>+IF(F1297&gt;K1297+100000,F1297-K1297,0)</f>
        <v>0</v>
      </c>
      <c r="H1297" s="58"/>
      <c r="I1297" s="58"/>
      <c r="J1297" s="58"/>
      <c r="K1297" s="58">
        <v>54512</v>
      </c>
      <c r="L1297" s="12" t="s">
        <v>91</v>
      </c>
      <c r="M1297" s="12" t="s">
        <v>91</v>
      </c>
      <c r="N1297" s="12" t="s">
        <v>91</v>
      </c>
      <c r="O1297" s="12">
        <v>4</v>
      </c>
      <c r="P1297" s="12">
        <v>0</v>
      </c>
      <c r="Q1297" s="12">
        <v>0</v>
      </c>
      <c r="R1297" s="12">
        <v>68255</v>
      </c>
      <c r="S1297" s="59">
        <v>0.16986301369863013</v>
      </c>
      <c r="T1297" s="59">
        <v>24</v>
      </c>
      <c r="U1297" s="12">
        <v>1</v>
      </c>
      <c r="V1297" s="12">
        <v>2</v>
      </c>
      <c r="W1297" s="12">
        <v>1</v>
      </c>
      <c r="X1297" s="12">
        <v>2</v>
      </c>
      <c r="Y1297" s="12">
        <v>1</v>
      </c>
      <c r="Z1297" s="58">
        <v>0</v>
      </c>
      <c r="AA1297" s="58">
        <v>0</v>
      </c>
      <c r="AB1297" s="58">
        <v>0</v>
      </c>
      <c r="AC1297" s="58" t="s">
        <v>91</v>
      </c>
    </row>
    <row r="1298" spans="1:29" x14ac:dyDescent="0.3">
      <c r="A1298" s="57">
        <v>2008408042</v>
      </c>
      <c r="B1298" s="12" t="s">
        <v>364</v>
      </c>
      <c r="C1298" s="58" t="s">
        <v>109</v>
      </c>
      <c r="D1298" s="58" t="s">
        <v>112</v>
      </c>
      <c r="E1298" s="58"/>
      <c r="F1298" s="58"/>
      <c r="G1298" s="58">
        <f>+IF(F1298&gt;K1298+100000,F1298-K1298,0)</f>
        <v>0</v>
      </c>
      <c r="H1298" s="58"/>
      <c r="I1298" s="58"/>
      <c r="J1298" s="58"/>
      <c r="K1298" s="58">
        <v>54512</v>
      </c>
      <c r="L1298" s="12" t="s">
        <v>91</v>
      </c>
      <c r="M1298" s="12" t="s">
        <v>91</v>
      </c>
      <c r="N1298" s="12" t="s">
        <v>91</v>
      </c>
      <c r="O1298" s="12">
        <v>4</v>
      </c>
      <c r="P1298" s="12">
        <v>0</v>
      </c>
      <c r="Q1298" s="12">
        <v>0</v>
      </c>
      <c r="R1298" s="12">
        <v>68255</v>
      </c>
      <c r="S1298" s="59">
        <v>0.16986301369863013</v>
      </c>
      <c r="T1298" s="59">
        <v>22.079452054794519</v>
      </c>
      <c r="U1298" s="12">
        <v>1</v>
      </c>
      <c r="V1298" s="12">
        <v>2</v>
      </c>
      <c r="W1298" s="12">
        <v>2</v>
      </c>
      <c r="X1298" s="12">
        <v>2</v>
      </c>
      <c r="Y1298" s="12">
        <v>3</v>
      </c>
      <c r="Z1298" s="58">
        <v>0</v>
      </c>
      <c r="AA1298" s="58">
        <v>0</v>
      </c>
      <c r="AB1298" s="58">
        <v>0</v>
      </c>
      <c r="AC1298" s="58" t="s">
        <v>91</v>
      </c>
    </row>
    <row r="1299" spans="1:29" x14ac:dyDescent="0.3">
      <c r="A1299" s="57">
        <v>2062840064</v>
      </c>
      <c r="B1299" s="12" t="s">
        <v>365</v>
      </c>
      <c r="C1299" s="58" t="s">
        <v>109</v>
      </c>
      <c r="D1299" s="58" t="s">
        <v>112</v>
      </c>
      <c r="E1299" s="58"/>
      <c r="F1299" s="58"/>
      <c r="G1299" s="58">
        <f>+IF(F1299&gt;K1299+100000,F1299-K1299,0)</f>
        <v>0</v>
      </c>
      <c r="H1299" s="58"/>
      <c r="I1299" s="58"/>
      <c r="J1299" s="58"/>
      <c r="K1299" s="58">
        <v>54512</v>
      </c>
      <c r="L1299" s="12" t="s">
        <v>91</v>
      </c>
      <c r="M1299" s="12" t="s">
        <v>91</v>
      </c>
      <c r="N1299" s="12" t="s">
        <v>91</v>
      </c>
      <c r="O1299" s="12">
        <v>4</v>
      </c>
      <c r="P1299" s="12">
        <v>0</v>
      </c>
      <c r="Q1299" s="12">
        <v>0</v>
      </c>
      <c r="R1299" s="12">
        <v>68432</v>
      </c>
      <c r="S1299" s="59">
        <v>0.16986301369863013</v>
      </c>
      <c r="T1299" s="59">
        <v>24.284931506849315</v>
      </c>
      <c r="U1299" s="12">
        <v>2</v>
      </c>
      <c r="V1299" s="12">
        <v>2</v>
      </c>
      <c r="W1299" s="12">
        <v>1</v>
      </c>
      <c r="X1299" s="12">
        <v>2</v>
      </c>
      <c r="Y1299" s="12">
        <v>1</v>
      </c>
      <c r="Z1299" s="58">
        <v>0</v>
      </c>
      <c r="AA1299" s="58">
        <v>0</v>
      </c>
      <c r="AB1299" s="58">
        <v>0</v>
      </c>
      <c r="AC1299" s="58" t="s">
        <v>91</v>
      </c>
    </row>
    <row r="1300" spans="1:29" x14ac:dyDescent="0.3">
      <c r="A1300" s="57">
        <v>82248004</v>
      </c>
      <c r="B1300" s="12" t="s">
        <v>366</v>
      </c>
      <c r="C1300" s="58" t="s">
        <v>109</v>
      </c>
      <c r="D1300" s="58" t="s">
        <v>112</v>
      </c>
      <c r="E1300" s="58"/>
      <c r="F1300" s="58"/>
      <c r="G1300" s="58">
        <f>+IF(F1300&gt;K1300+100000,F1300-K1300,0)</f>
        <v>0</v>
      </c>
      <c r="H1300" s="58"/>
      <c r="I1300" s="58"/>
      <c r="J1300" s="58"/>
      <c r="K1300" s="58">
        <v>54512</v>
      </c>
      <c r="L1300" s="12" t="s">
        <v>91</v>
      </c>
      <c r="M1300" s="12" t="s">
        <v>91</v>
      </c>
      <c r="N1300" s="12" t="s">
        <v>91</v>
      </c>
      <c r="O1300" s="12">
        <v>4</v>
      </c>
      <c r="P1300" s="12">
        <v>0</v>
      </c>
      <c r="Q1300" s="12">
        <v>0</v>
      </c>
      <c r="R1300" s="12">
        <v>68895</v>
      </c>
      <c r="S1300" s="59">
        <v>0.16986301369863013</v>
      </c>
      <c r="T1300" s="59">
        <v>43.536986301369865</v>
      </c>
      <c r="U1300" s="12">
        <v>1</v>
      </c>
      <c r="V1300" s="12">
        <v>2</v>
      </c>
      <c r="W1300" s="12">
        <v>2</v>
      </c>
      <c r="X1300" s="12">
        <v>3</v>
      </c>
      <c r="Y1300" s="12">
        <v>3</v>
      </c>
      <c r="Z1300" s="58">
        <v>0</v>
      </c>
      <c r="AA1300" s="58">
        <v>0</v>
      </c>
      <c r="AB1300" s="58">
        <v>0</v>
      </c>
      <c r="AC1300" s="58" t="s">
        <v>91</v>
      </c>
    </row>
    <row r="1301" spans="1:29" x14ac:dyDescent="0.3">
      <c r="A1301" s="57">
        <v>26602482</v>
      </c>
      <c r="B1301" s="12" t="s">
        <v>367</v>
      </c>
      <c r="C1301" s="58" t="s">
        <v>109</v>
      </c>
      <c r="D1301" s="58" t="s">
        <v>112</v>
      </c>
      <c r="E1301" s="58"/>
      <c r="F1301" s="58"/>
      <c r="G1301" s="58">
        <f>+IF(F1301&gt;K1301+100000,F1301-K1301,0)</f>
        <v>0</v>
      </c>
      <c r="H1301" s="58"/>
      <c r="I1301" s="58"/>
      <c r="J1301" s="58"/>
      <c r="K1301" s="58">
        <v>54512</v>
      </c>
      <c r="L1301" s="12" t="s">
        <v>91</v>
      </c>
      <c r="M1301" s="12" t="s">
        <v>91</v>
      </c>
      <c r="N1301" s="12" t="s">
        <v>91</v>
      </c>
      <c r="O1301" s="12">
        <v>4</v>
      </c>
      <c r="P1301" s="12">
        <v>0</v>
      </c>
      <c r="Q1301" s="12">
        <v>4</v>
      </c>
      <c r="R1301" s="12">
        <v>76001</v>
      </c>
      <c r="S1301" s="59">
        <v>0.16986301369863013</v>
      </c>
      <c r="T1301" s="59">
        <v>43.936986301369863</v>
      </c>
      <c r="U1301" s="12">
        <v>2</v>
      </c>
      <c r="V1301" s="12">
        <v>2</v>
      </c>
      <c r="W1301" s="12">
        <v>2</v>
      </c>
      <c r="X1301" s="12">
        <v>2</v>
      </c>
      <c r="Y1301" s="12">
        <v>1</v>
      </c>
      <c r="Z1301" s="58">
        <v>0</v>
      </c>
      <c r="AA1301" s="58">
        <v>0</v>
      </c>
      <c r="AB1301" s="58">
        <v>0</v>
      </c>
      <c r="AC1301" s="58" t="s">
        <v>91</v>
      </c>
    </row>
    <row r="1302" spans="1:29" x14ac:dyDescent="0.3">
      <c r="A1302" s="57">
        <v>44622400</v>
      </c>
      <c r="B1302" s="12" t="s">
        <v>368</v>
      </c>
      <c r="C1302" s="58" t="s">
        <v>109</v>
      </c>
      <c r="D1302" s="58" t="s">
        <v>112</v>
      </c>
      <c r="E1302" s="58"/>
      <c r="F1302" s="58"/>
      <c r="G1302" s="58">
        <f>+IF(F1302&gt;K1302+100000,F1302-K1302,0)</f>
        <v>0</v>
      </c>
      <c r="H1302" s="58"/>
      <c r="I1302" s="58"/>
      <c r="J1302" s="58"/>
      <c r="K1302" s="58">
        <v>54512</v>
      </c>
      <c r="L1302" s="12" t="s">
        <v>91</v>
      </c>
      <c r="M1302" s="12" t="s">
        <v>91</v>
      </c>
      <c r="N1302" s="12" t="s">
        <v>91</v>
      </c>
      <c r="O1302" s="12">
        <v>4</v>
      </c>
      <c r="P1302" s="12">
        <v>0</v>
      </c>
      <c r="Q1302" s="12">
        <v>4</v>
      </c>
      <c r="R1302" s="12">
        <v>76001</v>
      </c>
      <c r="S1302" s="59">
        <v>0.16986301369863013</v>
      </c>
      <c r="T1302" s="59">
        <v>61.221917808219175</v>
      </c>
      <c r="U1302" s="12">
        <v>2</v>
      </c>
      <c r="V1302" s="12">
        <v>2</v>
      </c>
      <c r="W1302" s="12">
        <v>2</v>
      </c>
      <c r="X1302" s="12">
        <v>2</v>
      </c>
      <c r="Y1302" s="12">
        <v>1</v>
      </c>
      <c r="Z1302" s="58">
        <v>0</v>
      </c>
      <c r="AA1302" s="58">
        <v>0</v>
      </c>
      <c r="AB1302" s="58">
        <v>0</v>
      </c>
      <c r="AC1302" s="58" t="s">
        <v>91</v>
      </c>
    </row>
    <row r="1303" spans="1:29" x14ac:dyDescent="0.3">
      <c r="A1303" s="57">
        <v>68006820</v>
      </c>
      <c r="B1303" s="12" t="s">
        <v>369</v>
      </c>
      <c r="C1303" s="58" t="s">
        <v>109</v>
      </c>
      <c r="D1303" s="58" t="s">
        <v>112</v>
      </c>
      <c r="E1303" s="58"/>
      <c r="F1303" s="58"/>
      <c r="G1303" s="58">
        <f>+IF(F1303&gt;K1303+100000,F1303-K1303,0)</f>
        <v>0</v>
      </c>
      <c r="H1303" s="58"/>
      <c r="I1303" s="58"/>
      <c r="J1303" s="58"/>
      <c r="K1303" s="58">
        <v>54512</v>
      </c>
      <c r="L1303" s="12" t="s">
        <v>91</v>
      </c>
      <c r="M1303" s="12" t="s">
        <v>91</v>
      </c>
      <c r="N1303" s="12" t="s">
        <v>91</v>
      </c>
      <c r="O1303" s="12">
        <v>4</v>
      </c>
      <c r="P1303" s="12">
        <v>0</v>
      </c>
      <c r="Q1303" s="12">
        <v>4</v>
      </c>
      <c r="R1303" s="12">
        <v>76001</v>
      </c>
      <c r="S1303" s="59">
        <v>0.16986301369863013</v>
      </c>
      <c r="T1303" s="59">
        <v>47.479452054794521</v>
      </c>
      <c r="U1303" s="12">
        <v>2</v>
      </c>
      <c r="V1303" s="12">
        <v>2</v>
      </c>
      <c r="W1303" s="12">
        <v>2</v>
      </c>
      <c r="X1303" s="12">
        <v>2</v>
      </c>
      <c r="Y1303" s="12">
        <v>1</v>
      </c>
      <c r="Z1303" s="58">
        <v>0</v>
      </c>
      <c r="AA1303" s="58">
        <v>0</v>
      </c>
      <c r="AB1303" s="58">
        <v>0</v>
      </c>
      <c r="AC1303" s="58" t="s">
        <v>91</v>
      </c>
    </row>
    <row r="1304" spans="1:29" x14ac:dyDescent="0.3">
      <c r="A1304" s="57">
        <v>82226660</v>
      </c>
      <c r="B1304" s="12" t="s">
        <v>370</v>
      </c>
      <c r="C1304" s="58" t="s">
        <v>109</v>
      </c>
      <c r="D1304" s="58" t="s">
        <v>112</v>
      </c>
      <c r="E1304" s="58"/>
      <c r="F1304" s="58"/>
      <c r="G1304" s="58">
        <f>+IF(F1304&gt;K1304+100000,F1304-K1304,0)</f>
        <v>0</v>
      </c>
      <c r="H1304" s="58"/>
      <c r="I1304" s="58"/>
      <c r="J1304" s="58"/>
      <c r="K1304" s="58">
        <v>54512</v>
      </c>
      <c r="L1304" s="12" t="s">
        <v>91</v>
      </c>
      <c r="M1304" s="12" t="s">
        <v>91</v>
      </c>
      <c r="N1304" s="12" t="s">
        <v>91</v>
      </c>
      <c r="O1304" s="12">
        <v>4</v>
      </c>
      <c r="P1304" s="12">
        <v>0</v>
      </c>
      <c r="Q1304" s="12">
        <v>4</v>
      </c>
      <c r="R1304" s="12">
        <v>76001</v>
      </c>
      <c r="S1304" s="59">
        <v>0.16986301369863013</v>
      </c>
      <c r="T1304" s="59">
        <v>42.452054794520549</v>
      </c>
      <c r="U1304" s="12">
        <v>1</v>
      </c>
      <c r="V1304" s="12">
        <v>2</v>
      </c>
      <c r="W1304" s="12">
        <v>2</v>
      </c>
      <c r="X1304" s="12">
        <v>2</v>
      </c>
      <c r="Y1304" s="12">
        <v>1</v>
      </c>
      <c r="Z1304" s="58">
        <v>0</v>
      </c>
      <c r="AA1304" s="58">
        <v>0</v>
      </c>
      <c r="AB1304" s="58">
        <v>0</v>
      </c>
      <c r="AC1304" s="58" t="s">
        <v>91</v>
      </c>
    </row>
    <row r="1305" spans="1:29" x14ac:dyDescent="0.3">
      <c r="A1305" s="57">
        <v>2244004444</v>
      </c>
      <c r="B1305" s="12" t="s">
        <v>371</v>
      </c>
      <c r="C1305" s="58" t="s">
        <v>109</v>
      </c>
      <c r="D1305" s="58" t="s">
        <v>112</v>
      </c>
      <c r="E1305" s="58"/>
      <c r="F1305" s="58"/>
      <c r="G1305" s="58">
        <f>+IF(F1305&gt;K1305+100000,F1305-K1305,0)</f>
        <v>0</v>
      </c>
      <c r="H1305" s="58"/>
      <c r="I1305" s="58"/>
      <c r="J1305" s="58"/>
      <c r="K1305" s="58">
        <v>54512</v>
      </c>
      <c r="L1305" s="12" t="s">
        <v>91</v>
      </c>
      <c r="M1305" s="12" t="s">
        <v>91</v>
      </c>
      <c r="N1305" s="12" t="s">
        <v>91</v>
      </c>
      <c r="O1305" s="12">
        <v>4</v>
      </c>
      <c r="P1305" s="12">
        <v>0</v>
      </c>
      <c r="Q1305" s="12">
        <v>0</v>
      </c>
      <c r="R1305" s="12">
        <v>76001</v>
      </c>
      <c r="S1305" s="59">
        <v>0.17260273972602741</v>
      </c>
      <c r="T1305" s="59">
        <v>23.454794520547946</v>
      </c>
      <c r="U1305" s="12">
        <v>1</v>
      </c>
      <c r="V1305" s="12">
        <v>3</v>
      </c>
      <c r="W1305" s="12">
        <v>2</v>
      </c>
      <c r="X1305" s="12">
        <v>2</v>
      </c>
      <c r="Y1305" s="12">
        <v>1</v>
      </c>
      <c r="Z1305" s="58">
        <v>0</v>
      </c>
      <c r="AA1305" s="58">
        <v>0</v>
      </c>
      <c r="AB1305" s="58">
        <v>0</v>
      </c>
      <c r="AC1305" s="58" t="s">
        <v>91</v>
      </c>
    </row>
    <row r="1306" spans="1:29" x14ac:dyDescent="0.3">
      <c r="A1306" s="57">
        <v>48886406</v>
      </c>
      <c r="B1306" s="12" t="s">
        <v>372</v>
      </c>
      <c r="C1306" s="58" t="s">
        <v>109</v>
      </c>
      <c r="D1306" s="58" t="s">
        <v>112</v>
      </c>
      <c r="E1306" s="58"/>
      <c r="F1306" s="58"/>
      <c r="G1306" s="58">
        <f>+IF(F1306&gt;K1306+100000,F1306-K1306,0)</f>
        <v>0</v>
      </c>
      <c r="H1306" s="58"/>
      <c r="I1306" s="58"/>
      <c r="J1306" s="58"/>
      <c r="K1306" s="58">
        <v>54512</v>
      </c>
      <c r="L1306" s="12" t="s">
        <v>91</v>
      </c>
      <c r="M1306" s="12" t="s">
        <v>91</v>
      </c>
      <c r="N1306" s="12" t="s">
        <v>91</v>
      </c>
      <c r="O1306" s="12">
        <v>4</v>
      </c>
      <c r="P1306" s="12">
        <v>0</v>
      </c>
      <c r="Q1306" s="12">
        <v>0</v>
      </c>
      <c r="R1306" s="12">
        <v>76111</v>
      </c>
      <c r="S1306" s="59">
        <v>0.16986301369863013</v>
      </c>
      <c r="T1306" s="59">
        <v>49.126027397260273</v>
      </c>
      <c r="U1306" s="12">
        <v>2</v>
      </c>
      <c r="V1306" s="12">
        <v>2</v>
      </c>
      <c r="W1306" s="12">
        <v>3</v>
      </c>
      <c r="X1306" s="12">
        <v>2</v>
      </c>
      <c r="Y1306" s="12">
        <v>4</v>
      </c>
      <c r="Z1306" s="58">
        <v>0</v>
      </c>
      <c r="AA1306" s="58">
        <v>0</v>
      </c>
      <c r="AB1306" s="58">
        <v>0</v>
      </c>
      <c r="AC1306" s="58" t="s">
        <v>91</v>
      </c>
    </row>
    <row r="1307" spans="1:29" x14ac:dyDescent="0.3">
      <c r="A1307" s="57">
        <v>2224208224</v>
      </c>
      <c r="B1307" s="12" t="s">
        <v>373</v>
      </c>
      <c r="C1307" s="58" t="s">
        <v>109</v>
      </c>
      <c r="D1307" s="58" t="s">
        <v>112</v>
      </c>
      <c r="E1307" s="58"/>
      <c r="F1307" s="58"/>
      <c r="G1307" s="58">
        <f>+IF(F1307&gt;K1307+100000,F1307-K1307,0)</f>
        <v>0</v>
      </c>
      <c r="H1307" s="58"/>
      <c r="I1307" s="58"/>
      <c r="J1307" s="58"/>
      <c r="K1307" s="58">
        <v>54512</v>
      </c>
      <c r="L1307" s="12" t="s">
        <v>91</v>
      </c>
      <c r="M1307" s="12" t="s">
        <v>91</v>
      </c>
      <c r="N1307" s="12" t="s">
        <v>91</v>
      </c>
      <c r="O1307" s="12">
        <v>4</v>
      </c>
      <c r="P1307" s="12">
        <v>0</v>
      </c>
      <c r="Q1307" s="12">
        <v>4</v>
      </c>
      <c r="R1307" s="12">
        <v>76126</v>
      </c>
      <c r="S1307" s="59">
        <v>0.16986301369863013</v>
      </c>
      <c r="T1307" s="59">
        <v>36.852054794520548</v>
      </c>
      <c r="U1307" s="12">
        <v>1</v>
      </c>
      <c r="V1307" s="12">
        <v>2</v>
      </c>
      <c r="W1307" s="12">
        <v>2</v>
      </c>
      <c r="X1307" s="12">
        <v>2</v>
      </c>
      <c r="Y1307" s="12">
        <v>1</v>
      </c>
      <c r="Z1307" s="58">
        <v>0</v>
      </c>
      <c r="AA1307" s="58">
        <v>0</v>
      </c>
      <c r="AB1307" s="58">
        <v>0</v>
      </c>
      <c r="AC1307" s="58" t="s">
        <v>91</v>
      </c>
    </row>
    <row r="1308" spans="1:29" x14ac:dyDescent="0.3">
      <c r="A1308" s="57">
        <v>4042020</v>
      </c>
      <c r="B1308" s="12" t="s">
        <v>374</v>
      </c>
      <c r="C1308" s="58" t="s">
        <v>109</v>
      </c>
      <c r="D1308" s="58" t="s">
        <v>112</v>
      </c>
      <c r="E1308" s="58"/>
      <c r="F1308" s="58"/>
      <c r="G1308" s="58">
        <f>+IF(F1308&gt;K1308+100000,F1308-K1308,0)</f>
        <v>0</v>
      </c>
      <c r="H1308" s="58"/>
      <c r="I1308" s="58"/>
      <c r="J1308" s="58"/>
      <c r="K1308" s="58">
        <v>54512</v>
      </c>
      <c r="L1308" s="12" t="s">
        <v>91</v>
      </c>
      <c r="M1308" s="12" t="s">
        <v>91</v>
      </c>
      <c r="N1308" s="12" t="s">
        <v>91</v>
      </c>
      <c r="O1308" s="12">
        <v>4</v>
      </c>
      <c r="P1308" s="12">
        <v>0</v>
      </c>
      <c r="Q1308" s="12">
        <v>0</v>
      </c>
      <c r="R1308" s="12">
        <v>76130</v>
      </c>
      <c r="S1308" s="59">
        <v>0.16986301369863013</v>
      </c>
      <c r="T1308" s="59">
        <v>37.320547945205476</v>
      </c>
      <c r="U1308" s="12">
        <v>1</v>
      </c>
      <c r="V1308" s="12">
        <v>2</v>
      </c>
      <c r="W1308" s="12">
        <v>2</v>
      </c>
      <c r="X1308" s="12">
        <v>2</v>
      </c>
      <c r="Y1308" s="12">
        <v>1</v>
      </c>
      <c r="Z1308" s="58">
        <v>0</v>
      </c>
      <c r="AA1308" s="58">
        <v>0</v>
      </c>
      <c r="AB1308" s="58">
        <v>0</v>
      </c>
      <c r="AC1308" s="58" t="s">
        <v>91</v>
      </c>
    </row>
    <row r="1309" spans="1:29" x14ac:dyDescent="0.3">
      <c r="A1309" s="57">
        <v>42642488</v>
      </c>
      <c r="B1309" s="12" t="s">
        <v>375</v>
      </c>
      <c r="C1309" s="58" t="s">
        <v>109</v>
      </c>
      <c r="D1309" s="58" t="s">
        <v>112</v>
      </c>
      <c r="E1309" s="58"/>
      <c r="F1309" s="58"/>
      <c r="G1309" s="58">
        <f>+IF(F1309&gt;K1309+100000,F1309-K1309,0)</f>
        <v>0</v>
      </c>
      <c r="H1309" s="58"/>
      <c r="I1309" s="58"/>
      <c r="J1309" s="58"/>
      <c r="K1309" s="58">
        <v>54512</v>
      </c>
      <c r="L1309" s="12" t="s">
        <v>91</v>
      </c>
      <c r="M1309" s="12" t="s">
        <v>91</v>
      </c>
      <c r="N1309" s="12" t="s">
        <v>91</v>
      </c>
      <c r="O1309" s="12">
        <v>4</v>
      </c>
      <c r="P1309" s="12">
        <v>0</v>
      </c>
      <c r="Q1309" s="12">
        <v>0</v>
      </c>
      <c r="R1309" s="12">
        <v>76130</v>
      </c>
      <c r="S1309" s="59">
        <v>0.16986301369863013</v>
      </c>
      <c r="T1309" s="59">
        <v>49.69041095890411</v>
      </c>
      <c r="U1309" s="12">
        <v>2</v>
      </c>
      <c r="V1309" s="12">
        <v>2</v>
      </c>
      <c r="W1309" s="12">
        <v>1</v>
      </c>
      <c r="X1309" s="12">
        <v>2</v>
      </c>
      <c r="Y1309" s="12">
        <v>3</v>
      </c>
      <c r="Z1309" s="58">
        <v>0</v>
      </c>
      <c r="AA1309" s="58">
        <v>0</v>
      </c>
      <c r="AB1309" s="58">
        <v>0</v>
      </c>
      <c r="AC1309" s="58" t="s">
        <v>91</v>
      </c>
    </row>
    <row r="1310" spans="1:29" x14ac:dyDescent="0.3">
      <c r="A1310" s="57">
        <v>42644888</v>
      </c>
      <c r="B1310" s="12" t="s">
        <v>376</v>
      </c>
      <c r="C1310" s="58" t="s">
        <v>109</v>
      </c>
      <c r="D1310" s="58" t="s">
        <v>112</v>
      </c>
      <c r="E1310" s="58"/>
      <c r="F1310" s="58"/>
      <c r="G1310" s="58">
        <f>+IF(F1310&gt;K1310+100000,F1310-K1310,0)</f>
        <v>0</v>
      </c>
      <c r="H1310" s="58"/>
      <c r="I1310" s="58"/>
      <c r="J1310" s="58"/>
      <c r="K1310" s="58">
        <v>54512</v>
      </c>
      <c r="L1310" s="12" t="s">
        <v>91</v>
      </c>
      <c r="M1310" s="12" t="s">
        <v>91</v>
      </c>
      <c r="N1310" s="12" t="s">
        <v>91</v>
      </c>
      <c r="O1310" s="12">
        <v>4</v>
      </c>
      <c r="P1310" s="12">
        <v>0</v>
      </c>
      <c r="Q1310" s="12">
        <v>0</v>
      </c>
      <c r="R1310" s="12">
        <v>76130</v>
      </c>
      <c r="S1310" s="59">
        <v>0.16986301369863013</v>
      </c>
      <c r="T1310" s="59">
        <v>41.536986301369865</v>
      </c>
      <c r="U1310" s="12">
        <v>2</v>
      </c>
      <c r="V1310" s="12">
        <v>2</v>
      </c>
      <c r="W1310" s="12">
        <v>2</v>
      </c>
      <c r="X1310" s="12">
        <v>2</v>
      </c>
      <c r="Y1310" s="12">
        <v>1</v>
      </c>
      <c r="Z1310" s="58">
        <v>0</v>
      </c>
      <c r="AA1310" s="58">
        <v>0</v>
      </c>
      <c r="AB1310" s="58">
        <v>0</v>
      </c>
      <c r="AC1310" s="58" t="s">
        <v>91</v>
      </c>
    </row>
    <row r="1311" spans="1:29" x14ac:dyDescent="0.3">
      <c r="A1311" s="57">
        <v>2224626420</v>
      </c>
      <c r="B1311" s="12" t="s">
        <v>377</v>
      </c>
      <c r="C1311" s="58" t="s">
        <v>109</v>
      </c>
      <c r="D1311" s="58" t="s">
        <v>112</v>
      </c>
      <c r="E1311" s="58"/>
      <c r="F1311" s="58"/>
      <c r="G1311" s="58">
        <f>+IF(F1311&gt;K1311+100000,F1311-K1311,0)</f>
        <v>0</v>
      </c>
      <c r="H1311" s="58"/>
      <c r="I1311" s="58"/>
      <c r="J1311" s="58"/>
      <c r="K1311" s="58">
        <v>54512</v>
      </c>
      <c r="L1311" s="12" t="s">
        <v>91</v>
      </c>
      <c r="M1311" s="12" t="s">
        <v>91</v>
      </c>
      <c r="N1311" s="12" t="s">
        <v>91</v>
      </c>
      <c r="O1311" s="12">
        <v>4</v>
      </c>
      <c r="P1311" s="12">
        <v>0</v>
      </c>
      <c r="Q1311" s="12">
        <v>0</v>
      </c>
      <c r="R1311" s="12">
        <v>76130</v>
      </c>
      <c r="S1311" s="59">
        <v>0.16986301369863013</v>
      </c>
      <c r="T1311" s="59">
        <v>34.791780821917811</v>
      </c>
      <c r="U1311" s="12">
        <v>1</v>
      </c>
      <c r="V1311" s="12">
        <v>2</v>
      </c>
      <c r="W1311" s="12">
        <v>2</v>
      </c>
      <c r="X1311" s="12">
        <v>2</v>
      </c>
      <c r="Y1311" s="12">
        <v>1</v>
      </c>
      <c r="Z1311" s="58">
        <v>0</v>
      </c>
      <c r="AA1311" s="58">
        <v>0</v>
      </c>
      <c r="AB1311" s="58">
        <v>0</v>
      </c>
      <c r="AC1311" s="58" t="s">
        <v>91</v>
      </c>
    </row>
    <row r="1312" spans="1:29" x14ac:dyDescent="0.3">
      <c r="A1312" s="57">
        <v>2224642884</v>
      </c>
      <c r="B1312" s="12" t="s">
        <v>378</v>
      </c>
      <c r="C1312" s="58" t="s">
        <v>109</v>
      </c>
      <c r="D1312" s="58" t="s">
        <v>112</v>
      </c>
      <c r="E1312" s="58"/>
      <c r="F1312" s="58"/>
      <c r="G1312" s="58">
        <f>+IF(F1312&gt;K1312+100000,F1312-K1312,0)</f>
        <v>0</v>
      </c>
      <c r="H1312" s="58"/>
      <c r="I1312" s="58"/>
      <c r="J1312" s="58"/>
      <c r="K1312" s="58">
        <v>54512</v>
      </c>
      <c r="L1312" s="12" t="s">
        <v>91</v>
      </c>
      <c r="M1312" s="12" t="s">
        <v>91</v>
      </c>
      <c r="N1312" s="12" t="s">
        <v>91</v>
      </c>
      <c r="O1312" s="12">
        <v>4</v>
      </c>
      <c r="P1312" s="12">
        <v>0</v>
      </c>
      <c r="Q1312" s="12">
        <v>0</v>
      </c>
      <c r="R1312" s="12">
        <v>76130</v>
      </c>
      <c r="S1312" s="59">
        <v>0.16986301369863013</v>
      </c>
      <c r="T1312" s="59">
        <v>21.989041095890411</v>
      </c>
      <c r="U1312" s="12">
        <v>1</v>
      </c>
      <c r="V1312" s="12">
        <v>2</v>
      </c>
      <c r="W1312" s="12">
        <v>2</v>
      </c>
      <c r="X1312" s="12">
        <v>2</v>
      </c>
      <c r="Y1312" s="12">
        <v>1</v>
      </c>
      <c r="Z1312" s="58">
        <v>0</v>
      </c>
      <c r="AA1312" s="58">
        <v>0</v>
      </c>
      <c r="AB1312" s="58">
        <v>0</v>
      </c>
      <c r="AC1312" s="58" t="s">
        <v>91</v>
      </c>
    </row>
    <row r="1313" spans="1:29" x14ac:dyDescent="0.3">
      <c r="A1313" s="57">
        <v>4208080</v>
      </c>
      <c r="B1313" s="12" t="s">
        <v>379</v>
      </c>
      <c r="C1313" s="58" t="s">
        <v>109</v>
      </c>
      <c r="D1313" s="58" t="s">
        <v>112</v>
      </c>
      <c r="E1313" s="58"/>
      <c r="F1313" s="58"/>
      <c r="G1313" s="58">
        <f>+IF(F1313&gt;K1313+100000,F1313-K1313,0)</f>
        <v>0</v>
      </c>
      <c r="H1313" s="58"/>
      <c r="I1313" s="58"/>
      <c r="J1313" s="58"/>
      <c r="K1313" s="58">
        <v>54512</v>
      </c>
      <c r="L1313" s="12" t="s">
        <v>91</v>
      </c>
      <c r="M1313" s="12" t="s">
        <v>91</v>
      </c>
      <c r="N1313" s="12" t="s">
        <v>91</v>
      </c>
      <c r="O1313" s="12">
        <v>4</v>
      </c>
      <c r="P1313" s="12">
        <v>0</v>
      </c>
      <c r="Q1313" s="12">
        <v>0</v>
      </c>
      <c r="R1313" s="12">
        <v>76130</v>
      </c>
      <c r="S1313" s="59">
        <v>0.17260273972602741</v>
      </c>
      <c r="T1313" s="59">
        <v>46.758904109589039</v>
      </c>
      <c r="U1313" s="12">
        <v>1</v>
      </c>
      <c r="V1313" s="12">
        <v>2</v>
      </c>
      <c r="W1313" s="12">
        <v>2</v>
      </c>
      <c r="X1313" s="12">
        <v>2</v>
      </c>
      <c r="Y1313" s="12">
        <v>1</v>
      </c>
      <c r="Z1313" s="58">
        <v>0</v>
      </c>
      <c r="AA1313" s="58">
        <v>0</v>
      </c>
      <c r="AB1313" s="58">
        <v>0</v>
      </c>
      <c r="AC1313" s="58" t="s">
        <v>91</v>
      </c>
    </row>
    <row r="1314" spans="1:29" x14ac:dyDescent="0.3">
      <c r="A1314" s="57">
        <v>2006426606</v>
      </c>
      <c r="B1314" s="12" t="s">
        <v>380</v>
      </c>
      <c r="C1314" s="58" t="s">
        <v>109</v>
      </c>
      <c r="D1314" s="58" t="s">
        <v>112</v>
      </c>
      <c r="E1314" s="58"/>
      <c r="F1314" s="58"/>
      <c r="G1314" s="58">
        <f>+IF(F1314&gt;K1314+100000,F1314-K1314,0)</f>
        <v>0</v>
      </c>
      <c r="H1314" s="58"/>
      <c r="I1314" s="58"/>
      <c r="J1314" s="58"/>
      <c r="K1314" s="58">
        <v>54512</v>
      </c>
      <c r="L1314" s="12" t="s">
        <v>91</v>
      </c>
      <c r="M1314" s="12" t="s">
        <v>91</v>
      </c>
      <c r="N1314" s="12" t="s">
        <v>91</v>
      </c>
      <c r="O1314" s="12">
        <v>4</v>
      </c>
      <c r="P1314" s="12">
        <v>0</v>
      </c>
      <c r="Q1314" s="12">
        <v>0</v>
      </c>
      <c r="R1314" s="12">
        <v>76130</v>
      </c>
      <c r="S1314" s="59">
        <v>0.17260273972602741</v>
      </c>
      <c r="T1314" s="59">
        <v>20.312328767123287</v>
      </c>
      <c r="U1314" s="12">
        <v>2</v>
      </c>
      <c r="V1314" s="12">
        <v>2</v>
      </c>
      <c r="W1314" s="12">
        <v>2</v>
      </c>
      <c r="X1314" s="12">
        <v>2</v>
      </c>
      <c r="Y1314" s="12">
        <v>1</v>
      </c>
      <c r="Z1314" s="58">
        <v>0</v>
      </c>
      <c r="AA1314" s="58">
        <v>0</v>
      </c>
      <c r="AB1314" s="58">
        <v>0</v>
      </c>
      <c r="AC1314" s="58" t="s">
        <v>91</v>
      </c>
    </row>
    <row r="1315" spans="1:29" x14ac:dyDescent="0.3">
      <c r="A1315" s="57">
        <v>2200640446</v>
      </c>
      <c r="B1315" s="12" t="s">
        <v>381</v>
      </c>
      <c r="C1315" s="58" t="s">
        <v>109</v>
      </c>
      <c r="D1315" s="58" t="s">
        <v>112</v>
      </c>
      <c r="E1315" s="58"/>
      <c r="F1315" s="58"/>
      <c r="G1315" s="58">
        <f>+IF(F1315&gt;K1315+100000,F1315-K1315,0)</f>
        <v>0</v>
      </c>
      <c r="H1315" s="58"/>
      <c r="I1315" s="58"/>
      <c r="J1315" s="58"/>
      <c r="K1315" s="58">
        <v>54512</v>
      </c>
      <c r="L1315" s="12" t="s">
        <v>91</v>
      </c>
      <c r="M1315" s="12" t="s">
        <v>91</v>
      </c>
      <c r="N1315" s="12" t="s">
        <v>91</v>
      </c>
      <c r="O1315" s="12">
        <v>4</v>
      </c>
      <c r="P1315" s="12">
        <v>0</v>
      </c>
      <c r="Q1315" s="12">
        <v>0</v>
      </c>
      <c r="R1315" s="12">
        <v>76130</v>
      </c>
      <c r="S1315" s="59">
        <v>0.17260273972602741</v>
      </c>
      <c r="T1315" s="59">
        <v>18.942465753424656</v>
      </c>
      <c r="U1315" s="12">
        <v>1</v>
      </c>
      <c r="V1315" s="12">
        <v>3</v>
      </c>
      <c r="W1315" s="12">
        <v>1</v>
      </c>
      <c r="X1315" s="12">
        <v>2</v>
      </c>
      <c r="Y1315" s="12">
        <v>1</v>
      </c>
      <c r="Z1315" s="58">
        <v>0</v>
      </c>
      <c r="AA1315" s="58">
        <v>0</v>
      </c>
      <c r="AB1315" s="58">
        <v>0</v>
      </c>
      <c r="AC1315" s="58" t="s">
        <v>91</v>
      </c>
    </row>
    <row r="1316" spans="1:29" x14ac:dyDescent="0.3">
      <c r="A1316" s="57">
        <v>2224622008</v>
      </c>
      <c r="B1316" s="12" t="s">
        <v>382</v>
      </c>
      <c r="C1316" s="58" t="s">
        <v>109</v>
      </c>
      <c r="D1316" s="58" t="s">
        <v>112</v>
      </c>
      <c r="E1316" s="58"/>
      <c r="F1316" s="58"/>
      <c r="G1316" s="58">
        <f>+IF(F1316&gt;K1316+100000,F1316-K1316,0)</f>
        <v>0</v>
      </c>
      <c r="H1316" s="58"/>
      <c r="I1316" s="58"/>
      <c r="J1316" s="58"/>
      <c r="K1316" s="58">
        <v>54512</v>
      </c>
      <c r="L1316" s="12" t="s">
        <v>91</v>
      </c>
      <c r="M1316" s="12" t="s">
        <v>91</v>
      </c>
      <c r="N1316" s="12" t="s">
        <v>91</v>
      </c>
      <c r="O1316" s="12">
        <v>4</v>
      </c>
      <c r="P1316" s="12">
        <v>0</v>
      </c>
      <c r="Q1316" s="12">
        <v>0</v>
      </c>
      <c r="R1316" s="12">
        <v>76130</v>
      </c>
      <c r="S1316" s="59">
        <v>0.17260273972602741</v>
      </c>
      <c r="T1316" s="59">
        <v>33</v>
      </c>
      <c r="U1316" s="12">
        <v>2</v>
      </c>
      <c r="V1316" s="12">
        <v>2</v>
      </c>
      <c r="W1316" s="12">
        <v>3</v>
      </c>
      <c r="X1316" s="12">
        <v>2</v>
      </c>
      <c r="Y1316" s="12">
        <v>1</v>
      </c>
      <c r="Z1316" s="58">
        <v>0</v>
      </c>
      <c r="AA1316" s="58">
        <v>0</v>
      </c>
      <c r="AB1316" s="58">
        <v>0</v>
      </c>
      <c r="AC1316" s="58" t="s">
        <v>91</v>
      </c>
    </row>
    <row r="1317" spans="1:29" x14ac:dyDescent="0.3">
      <c r="A1317" s="57">
        <v>2244246482</v>
      </c>
      <c r="B1317" s="12" t="s">
        <v>383</v>
      </c>
      <c r="C1317" s="58" t="s">
        <v>109</v>
      </c>
      <c r="D1317" s="58" t="s">
        <v>112</v>
      </c>
      <c r="E1317" s="58"/>
      <c r="F1317" s="58"/>
      <c r="G1317" s="58">
        <f>+IF(F1317&gt;K1317+100000,F1317-K1317,0)</f>
        <v>0</v>
      </c>
      <c r="H1317" s="58"/>
      <c r="I1317" s="58"/>
      <c r="J1317" s="58"/>
      <c r="K1317" s="58">
        <v>54512</v>
      </c>
      <c r="L1317" s="12" t="s">
        <v>91</v>
      </c>
      <c r="M1317" s="12" t="s">
        <v>91</v>
      </c>
      <c r="N1317" s="12" t="s">
        <v>91</v>
      </c>
      <c r="O1317" s="12">
        <v>4</v>
      </c>
      <c r="P1317" s="12">
        <v>0</v>
      </c>
      <c r="Q1317" s="12">
        <v>0</v>
      </c>
      <c r="R1317" s="12">
        <v>76130</v>
      </c>
      <c r="S1317" s="12">
        <v>0.17534246575342466</v>
      </c>
      <c r="T1317" s="12">
        <v>29.32054794520548</v>
      </c>
      <c r="U1317" s="12">
        <v>1</v>
      </c>
      <c r="V1317" s="12">
        <v>0</v>
      </c>
      <c r="W1317" s="12">
        <v>2</v>
      </c>
      <c r="X1317" s="12">
        <v>2</v>
      </c>
      <c r="Y1317" s="12">
        <v>2</v>
      </c>
      <c r="Z1317" s="58">
        <v>0</v>
      </c>
      <c r="AA1317" s="58">
        <v>0</v>
      </c>
      <c r="AB1317" s="58">
        <v>0</v>
      </c>
      <c r="AC1317" s="58" t="s">
        <v>91</v>
      </c>
    </row>
    <row r="1318" spans="1:29" x14ac:dyDescent="0.3">
      <c r="A1318" s="57">
        <v>20462664</v>
      </c>
      <c r="B1318" s="12" t="s">
        <v>384</v>
      </c>
      <c r="C1318" s="58" t="s">
        <v>109</v>
      </c>
      <c r="D1318" s="58" t="s">
        <v>112</v>
      </c>
      <c r="E1318" s="58"/>
      <c r="F1318" s="58"/>
      <c r="G1318" s="58">
        <f>+IF(F1318&gt;K1318+100000,F1318-K1318,0)</f>
        <v>0</v>
      </c>
      <c r="H1318" s="58"/>
      <c r="I1318" s="58"/>
      <c r="J1318" s="58"/>
      <c r="K1318" s="58">
        <v>54512</v>
      </c>
      <c r="L1318" s="12" t="s">
        <v>91</v>
      </c>
      <c r="M1318" s="12" t="s">
        <v>91</v>
      </c>
      <c r="N1318" s="12" t="s">
        <v>91</v>
      </c>
      <c r="O1318" s="12">
        <v>4</v>
      </c>
      <c r="P1318" s="12">
        <v>0</v>
      </c>
      <c r="Q1318" s="12">
        <v>0</v>
      </c>
      <c r="R1318" s="12">
        <v>76275</v>
      </c>
      <c r="S1318" s="59">
        <v>0.16986301369863013</v>
      </c>
      <c r="T1318" s="59">
        <v>36.863013698630134</v>
      </c>
      <c r="U1318" s="12">
        <v>2</v>
      </c>
      <c r="V1318" s="12">
        <v>2</v>
      </c>
      <c r="W1318" s="12">
        <v>1</v>
      </c>
      <c r="X1318" s="12">
        <v>2</v>
      </c>
      <c r="Y1318" s="12">
        <v>1</v>
      </c>
      <c r="Z1318" s="58">
        <v>0</v>
      </c>
      <c r="AA1318" s="58">
        <v>0</v>
      </c>
      <c r="AB1318" s="58">
        <v>0</v>
      </c>
      <c r="AC1318" s="58" t="s">
        <v>91</v>
      </c>
    </row>
    <row r="1319" spans="1:29" x14ac:dyDescent="0.3">
      <c r="A1319" s="57">
        <v>2224884288</v>
      </c>
      <c r="B1319" s="12" t="s">
        <v>385</v>
      </c>
      <c r="C1319" s="58" t="s">
        <v>109</v>
      </c>
      <c r="D1319" s="58" t="s">
        <v>112</v>
      </c>
      <c r="E1319" s="58"/>
      <c r="F1319" s="58"/>
      <c r="G1319" s="58">
        <f>+IF(F1319&gt;K1319+100000,F1319-K1319,0)</f>
        <v>0</v>
      </c>
      <c r="H1319" s="58"/>
      <c r="I1319" s="58"/>
      <c r="J1319" s="58"/>
      <c r="K1319" s="58">
        <v>54512</v>
      </c>
      <c r="L1319" s="12" t="s">
        <v>91</v>
      </c>
      <c r="M1319" s="12" t="s">
        <v>91</v>
      </c>
      <c r="N1319" s="12" t="s">
        <v>91</v>
      </c>
      <c r="O1319" s="12">
        <v>4</v>
      </c>
      <c r="P1319" s="12">
        <v>0</v>
      </c>
      <c r="Q1319" s="12">
        <v>0</v>
      </c>
      <c r="R1319" s="12">
        <v>76275</v>
      </c>
      <c r="S1319" s="59">
        <v>0.16986301369863013</v>
      </c>
      <c r="T1319" s="59">
        <v>31.041095890410958</v>
      </c>
      <c r="U1319" s="12">
        <v>2</v>
      </c>
      <c r="V1319" s="12">
        <v>2</v>
      </c>
      <c r="W1319" s="12">
        <v>1</v>
      </c>
      <c r="X1319" s="12">
        <v>2</v>
      </c>
      <c r="Y1319" s="12">
        <v>3</v>
      </c>
      <c r="Z1319" s="58">
        <v>0</v>
      </c>
      <c r="AA1319" s="58">
        <v>0</v>
      </c>
      <c r="AB1319" s="58">
        <v>0</v>
      </c>
      <c r="AC1319" s="58" t="s">
        <v>91</v>
      </c>
    </row>
    <row r="1320" spans="1:29" x14ac:dyDescent="0.3">
      <c r="A1320" s="57">
        <v>2224002040</v>
      </c>
      <c r="B1320" s="12" t="s">
        <v>386</v>
      </c>
      <c r="C1320" s="58" t="s">
        <v>109</v>
      </c>
      <c r="D1320" s="58" t="s">
        <v>112</v>
      </c>
      <c r="E1320" s="58"/>
      <c r="F1320" s="58"/>
      <c r="G1320" s="58">
        <f>+IF(F1320&gt;K1320+100000,F1320-K1320,0)</f>
        <v>0</v>
      </c>
      <c r="H1320" s="58"/>
      <c r="I1320" s="58"/>
      <c r="J1320" s="58"/>
      <c r="K1320" s="58">
        <v>54512</v>
      </c>
      <c r="L1320" s="12" t="s">
        <v>91</v>
      </c>
      <c r="M1320" s="12" t="s">
        <v>91</v>
      </c>
      <c r="N1320" s="12" t="s">
        <v>91</v>
      </c>
      <c r="O1320" s="12">
        <v>4</v>
      </c>
      <c r="P1320" s="12">
        <v>0</v>
      </c>
      <c r="Q1320" s="12">
        <v>0</v>
      </c>
      <c r="R1320" s="12">
        <v>76275</v>
      </c>
      <c r="S1320" s="59">
        <v>0.17260273972602741</v>
      </c>
      <c r="T1320" s="59">
        <v>21.901369863013699</v>
      </c>
      <c r="U1320" s="12">
        <v>1</v>
      </c>
      <c r="V1320" s="12">
        <v>3</v>
      </c>
      <c r="W1320" s="12">
        <v>1</v>
      </c>
      <c r="X1320" s="12">
        <v>2</v>
      </c>
      <c r="Y1320" s="12">
        <v>1</v>
      </c>
      <c r="Z1320" s="58">
        <v>0</v>
      </c>
      <c r="AA1320" s="58">
        <v>0</v>
      </c>
      <c r="AB1320" s="58">
        <v>0</v>
      </c>
      <c r="AC1320" s="58" t="s">
        <v>91</v>
      </c>
    </row>
    <row r="1321" spans="1:29" x14ac:dyDescent="0.3">
      <c r="A1321" s="57">
        <v>2224628204</v>
      </c>
      <c r="B1321" s="12" t="s">
        <v>387</v>
      </c>
      <c r="C1321" s="58" t="s">
        <v>109</v>
      </c>
      <c r="D1321" s="58" t="s">
        <v>112</v>
      </c>
      <c r="E1321" s="58"/>
      <c r="F1321" s="58"/>
      <c r="G1321" s="58">
        <f>+IF(F1321&gt;K1321+100000,F1321-K1321,0)</f>
        <v>0</v>
      </c>
      <c r="H1321" s="58"/>
      <c r="I1321" s="58"/>
      <c r="J1321" s="58"/>
      <c r="K1321" s="58">
        <v>54512</v>
      </c>
      <c r="L1321" s="12" t="s">
        <v>91</v>
      </c>
      <c r="M1321" s="12" t="s">
        <v>91</v>
      </c>
      <c r="N1321" s="12" t="s">
        <v>91</v>
      </c>
      <c r="O1321" s="12">
        <v>4</v>
      </c>
      <c r="P1321" s="12">
        <v>0</v>
      </c>
      <c r="Q1321" s="12">
        <v>0</v>
      </c>
      <c r="R1321" s="12">
        <v>76275</v>
      </c>
      <c r="S1321" s="59">
        <v>0.17260273972602741</v>
      </c>
      <c r="T1321" s="59">
        <v>33.249315068493154</v>
      </c>
      <c r="U1321" s="12">
        <v>1</v>
      </c>
      <c r="V1321" s="12">
        <v>2</v>
      </c>
      <c r="W1321" s="12">
        <v>2</v>
      </c>
      <c r="X1321" s="12">
        <v>2</v>
      </c>
      <c r="Y1321" s="12">
        <v>1</v>
      </c>
      <c r="Z1321" s="58">
        <v>0</v>
      </c>
      <c r="AA1321" s="58">
        <v>0</v>
      </c>
      <c r="AB1321" s="58">
        <v>0</v>
      </c>
      <c r="AC1321" s="58" t="s">
        <v>91</v>
      </c>
    </row>
    <row r="1322" spans="1:29" x14ac:dyDescent="0.3">
      <c r="A1322" s="57">
        <v>2224660426</v>
      </c>
      <c r="B1322" s="12" t="s">
        <v>388</v>
      </c>
      <c r="C1322" s="58" t="s">
        <v>109</v>
      </c>
      <c r="D1322" s="58" t="s">
        <v>112</v>
      </c>
      <c r="E1322" s="58"/>
      <c r="F1322" s="58"/>
      <c r="G1322" s="58">
        <f>+IF(F1322&gt;K1322+100000,F1322-K1322,0)</f>
        <v>0</v>
      </c>
      <c r="H1322" s="58"/>
      <c r="I1322" s="58"/>
      <c r="J1322" s="58"/>
      <c r="K1322" s="58">
        <v>54512</v>
      </c>
      <c r="L1322" s="12" t="s">
        <v>91</v>
      </c>
      <c r="M1322" s="12" t="s">
        <v>91</v>
      </c>
      <c r="N1322" s="12" t="s">
        <v>91</v>
      </c>
      <c r="O1322" s="12">
        <v>4</v>
      </c>
      <c r="P1322" s="12">
        <v>0</v>
      </c>
      <c r="Q1322" s="12">
        <v>0</v>
      </c>
      <c r="R1322" s="12">
        <v>76275</v>
      </c>
      <c r="S1322" s="59">
        <v>0.17260273972602741</v>
      </c>
      <c r="T1322" s="59">
        <v>29.090410958904108</v>
      </c>
      <c r="U1322" s="12">
        <v>1</v>
      </c>
      <c r="V1322" s="12">
        <v>3</v>
      </c>
      <c r="W1322" s="12">
        <v>1</v>
      </c>
      <c r="X1322" s="12">
        <v>2</v>
      </c>
      <c r="Y1322" s="12">
        <v>1</v>
      </c>
      <c r="Z1322" s="58">
        <v>0</v>
      </c>
      <c r="AA1322" s="58">
        <v>0</v>
      </c>
      <c r="AB1322" s="58">
        <v>0</v>
      </c>
      <c r="AC1322" s="58" t="s">
        <v>91</v>
      </c>
    </row>
    <row r="1323" spans="1:29" x14ac:dyDescent="0.3">
      <c r="A1323" s="57">
        <v>4404664</v>
      </c>
      <c r="B1323" s="12" t="s">
        <v>389</v>
      </c>
      <c r="C1323" s="58" t="s">
        <v>109</v>
      </c>
      <c r="D1323" s="58" t="s">
        <v>112</v>
      </c>
      <c r="E1323" s="58"/>
      <c r="F1323" s="58"/>
      <c r="G1323" s="58">
        <f>+IF(F1323&gt;K1323+100000,F1323-K1323,0)</f>
        <v>0</v>
      </c>
      <c r="H1323" s="58"/>
      <c r="I1323" s="58"/>
      <c r="J1323" s="58"/>
      <c r="K1323" s="58">
        <v>54512</v>
      </c>
      <c r="L1323" s="12" t="s">
        <v>91</v>
      </c>
      <c r="M1323" s="12" t="s">
        <v>91</v>
      </c>
      <c r="N1323" s="12" t="s">
        <v>91</v>
      </c>
      <c r="O1323" s="12">
        <v>4</v>
      </c>
      <c r="P1323" s="12">
        <v>0</v>
      </c>
      <c r="Q1323" s="12">
        <v>4</v>
      </c>
      <c r="R1323" s="12">
        <v>76364</v>
      </c>
      <c r="S1323" s="59">
        <v>0.16986301369863013</v>
      </c>
      <c r="T1323" s="59">
        <v>46.495890410958907</v>
      </c>
      <c r="U1323" s="12">
        <v>1</v>
      </c>
      <c r="V1323" s="12">
        <v>1</v>
      </c>
      <c r="W1323" s="12">
        <v>1</v>
      </c>
      <c r="X1323" s="12">
        <v>2</v>
      </c>
      <c r="Y1323" s="12">
        <v>1</v>
      </c>
      <c r="Z1323" s="58">
        <v>0</v>
      </c>
      <c r="AA1323" s="58">
        <v>0</v>
      </c>
      <c r="AB1323" s="58">
        <v>0</v>
      </c>
      <c r="AC1323" s="58" t="s">
        <v>91</v>
      </c>
    </row>
    <row r="1324" spans="1:29" x14ac:dyDescent="0.3">
      <c r="A1324" s="57">
        <v>4464022</v>
      </c>
      <c r="B1324" s="12" t="s">
        <v>390</v>
      </c>
      <c r="C1324" s="58" t="s">
        <v>109</v>
      </c>
      <c r="D1324" s="58" t="s">
        <v>112</v>
      </c>
      <c r="E1324" s="58"/>
      <c r="F1324" s="58"/>
      <c r="G1324" s="58">
        <f>+IF(F1324&gt;K1324+100000,F1324-K1324,0)</f>
        <v>0</v>
      </c>
      <c r="H1324" s="58"/>
      <c r="I1324" s="58"/>
      <c r="J1324" s="58"/>
      <c r="K1324" s="58">
        <v>54512</v>
      </c>
      <c r="L1324" s="12" t="s">
        <v>91</v>
      </c>
      <c r="M1324" s="12" t="s">
        <v>91</v>
      </c>
      <c r="N1324" s="12" t="s">
        <v>91</v>
      </c>
      <c r="O1324" s="12">
        <v>4</v>
      </c>
      <c r="P1324" s="12">
        <v>0</v>
      </c>
      <c r="Q1324" s="12">
        <v>4</v>
      </c>
      <c r="R1324" s="12">
        <v>76364</v>
      </c>
      <c r="S1324" s="59">
        <v>0.16986301369863013</v>
      </c>
      <c r="T1324" s="59">
        <v>56.895890410958906</v>
      </c>
      <c r="U1324" s="12">
        <v>1</v>
      </c>
      <c r="V1324" s="12">
        <v>1</v>
      </c>
      <c r="W1324" s="12">
        <v>2</v>
      </c>
      <c r="X1324" s="12">
        <v>2</v>
      </c>
      <c r="Y1324" s="12">
        <v>1</v>
      </c>
      <c r="Z1324" s="58">
        <v>0</v>
      </c>
      <c r="AA1324" s="58">
        <v>0</v>
      </c>
      <c r="AB1324" s="58">
        <v>0</v>
      </c>
      <c r="AC1324" s="58" t="s">
        <v>91</v>
      </c>
    </row>
    <row r="1325" spans="1:29" x14ac:dyDescent="0.3">
      <c r="A1325" s="57">
        <v>26682042</v>
      </c>
      <c r="B1325" s="12" t="s">
        <v>391</v>
      </c>
      <c r="C1325" s="58" t="s">
        <v>109</v>
      </c>
      <c r="D1325" s="58" t="s">
        <v>112</v>
      </c>
      <c r="E1325" s="58"/>
      <c r="F1325" s="58"/>
      <c r="G1325" s="58">
        <f>+IF(F1325&gt;K1325+100000,F1325-K1325,0)</f>
        <v>0</v>
      </c>
      <c r="H1325" s="58"/>
      <c r="I1325" s="58"/>
      <c r="J1325" s="58"/>
      <c r="K1325" s="58">
        <v>54512</v>
      </c>
      <c r="L1325" s="12" t="s">
        <v>91</v>
      </c>
      <c r="M1325" s="12" t="s">
        <v>91</v>
      </c>
      <c r="N1325" s="12" t="s">
        <v>91</v>
      </c>
      <c r="O1325" s="12">
        <v>4</v>
      </c>
      <c r="P1325" s="12">
        <v>0</v>
      </c>
      <c r="Q1325" s="12">
        <v>4</v>
      </c>
      <c r="R1325" s="12">
        <v>76364</v>
      </c>
      <c r="S1325" s="59">
        <v>0.16986301369863013</v>
      </c>
      <c r="T1325" s="59">
        <v>54.578082191780823</v>
      </c>
      <c r="U1325" s="12">
        <v>2</v>
      </c>
      <c r="V1325" s="12">
        <v>1</v>
      </c>
      <c r="W1325" s="12">
        <v>2</v>
      </c>
      <c r="X1325" s="12">
        <v>2</v>
      </c>
      <c r="Y1325" s="12">
        <v>1</v>
      </c>
      <c r="Z1325" s="58">
        <v>0</v>
      </c>
      <c r="AA1325" s="58">
        <v>0</v>
      </c>
      <c r="AB1325" s="58">
        <v>0</v>
      </c>
      <c r="AC1325" s="58" t="s">
        <v>91</v>
      </c>
    </row>
    <row r="1326" spans="1:29" x14ac:dyDescent="0.3">
      <c r="A1326" s="57">
        <v>88642044</v>
      </c>
      <c r="B1326" s="12" t="s">
        <v>392</v>
      </c>
      <c r="C1326" s="58" t="s">
        <v>109</v>
      </c>
      <c r="D1326" s="58" t="s">
        <v>112</v>
      </c>
      <c r="E1326" s="58"/>
      <c r="F1326" s="58"/>
      <c r="G1326" s="58">
        <f>+IF(F1326&gt;K1326+100000,F1326-K1326,0)</f>
        <v>0</v>
      </c>
      <c r="H1326" s="58"/>
      <c r="I1326" s="58"/>
      <c r="J1326" s="58"/>
      <c r="K1326" s="58">
        <v>54512</v>
      </c>
      <c r="L1326" s="12" t="s">
        <v>91</v>
      </c>
      <c r="M1326" s="12" t="s">
        <v>91</v>
      </c>
      <c r="N1326" s="12" t="s">
        <v>91</v>
      </c>
      <c r="O1326" s="12">
        <v>4</v>
      </c>
      <c r="P1326" s="12">
        <v>0</v>
      </c>
      <c r="Q1326" s="12">
        <v>4</v>
      </c>
      <c r="R1326" s="12">
        <v>76364</v>
      </c>
      <c r="S1326" s="59">
        <v>0.16986301369863013</v>
      </c>
      <c r="T1326" s="59">
        <v>47.4</v>
      </c>
      <c r="U1326" s="12">
        <v>1</v>
      </c>
      <c r="V1326" s="12">
        <v>1</v>
      </c>
      <c r="W1326" s="12">
        <v>2</v>
      </c>
      <c r="X1326" s="12">
        <v>2</v>
      </c>
      <c r="Y1326" s="12">
        <v>1</v>
      </c>
      <c r="Z1326" s="58">
        <v>0</v>
      </c>
      <c r="AA1326" s="58">
        <v>0</v>
      </c>
      <c r="AB1326" s="58">
        <v>0</v>
      </c>
      <c r="AC1326" s="58" t="s">
        <v>91</v>
      </c>
    </row>
    <row r="1327" spans="1:29" x14ac:dyDescent="0.3">
      <c r="A1327" s="57">
        <v>2062600242</v>
      </c>
      <c r="B1327" s="12" t="s">
        <v>393</v>
      </c>
      <c r="C1327" s="58" t="s">
        <v>109</v>
      </c>
      <c r="D1327" s="58" t="s">
        <v>112</v>
      </c>
      <c r="E1327" s="58"/>
      <c r="F1327" s="58"/>
      <c r="G1327" s="58">
        <f>+IF(F1327&gt;K1327+100000,F1327-K1327,0)</f>
        <v>0</v>
      </c>
      <c r="H1327" s="58"/>
      <c r="I1327" s="58"/>
      <c r="J1327" s="58"/>
      <c r="K1327" s="58">
        <v>54512</v>
      </c>
      <c r="L1327" s="12" t="s">
        <v>91</v>
      </c>
      <c r="M1327" s="12" t="s">
        <v>91</v>
      </c>
      <c r="N1327" s="12" t="s">
        <v>91</v>
      </c>
      <c r="O1327" s="12">
        <v>4</v>
      </c>
      <c r="P1327" s="12">
        <v>0</v>
      </c>
      <c r="Q1327" s="12">
        <v>4</v>
      </c>
      <c r="R1327" s="12">
        <v>76364</v>
      </c>
      <c r="S1327" s="59">
        <v>0.16986301369863013</v>
      </c>
      <c r="T1327" s="59">
        <v>21.550684931506851</v>
      </c>
      <c r="U1327" s="12">
        <v>1</v>
      </c>
      <c r="V1327" s="12">
        <v>2</v>
      </c>
      <c r="W1327" s="12">
        <v>2</v>
      </c>
      <c r="X1327" s="12">
        <v>2</v>
      </c>
      <c r="Y1327" s="12">
        <v>1</v>
      </c>
      <c r="Z1327" s="58">
        <v>0</v>
      </c>
      <c r="AA1327" s="58">
        <v>0</v>
      </c>
      <c r="AB1327" s="58">
        <v>0</v>
      </c>
      <c r="AC1327" s="58" t="s">
        <v>91</v>
      </c>
    </row>
    <row r="1328" spans="1:29" x14ac:dyDescent="0.3">
      <c r="A1328" s="57">
        <v>2086428886</v>
      </c>
      <c r="B1328" s="12" t="s">
        <v>394</v>
      </c>
      <c r="C1328" s="58" t="s">
        <v>109</v>
      </c>
      <c r="D1328" s="58" t="s">
        <v>112</v>
      </c>
      <c r="E1328" s="58"/>
      <c r="F1328" s="58"/>
      <c r="G1328" s="58">
        <f>+IF(F1328&gt;K1328+100000,F1328-K1328,0)</f>
        <v>0</v>
      </c>
      <c r="H1328" s="58"/>
      <c r="I1328" s="58"/>
      <c r="J1328" s="58"/>
      <c r="K1328" s="58">
        <v>54512</v>
      </c>
      <c r="L1328" s="12" t="s">
        <v>91</v>
      </c>
      <c r="M1328" s="12" t="s">
        <v>91</v>
      </c>
      <c r="N1328" s="12" t="s">
        <v>91</v>
      </c>
      <c r="O1328" s="12">
        <v>4</v>
      </c>
      <c r="P1328" s="12">
        <v>0</v>
      </c>
      <c r="Q1328" s="12">
        <v>4</v>
      </c>
      <c r="R1328" s="12">
        <v>76364</v>
      </c>
      <c r="S1328" s="59">
        <v>0.16986301369863013</v>
      </c>
      <c r="T1328" s="59">
        <v>34.347945205479455</v>
      </c>
      <c r="U1328" s="12">
        <v>1</v>
      </c>
      <c r="V1328" s="12">
        <v>2</v>
      </c>
      <c r="W1328" s="12">
        <v>2</v>
      </c>
      <c r="X1328" s="12">
        <v>2</v>
      </c>
      <c r="Y1328" s="12">
        <v>1</v>
      </c>
      <c r="Z1328" s="58">
        <v>0</v>
      </c>
      <c r="AA1328" s="58">
        <v>0</v>
      </c>
      <c r="AB1328" s="58">
        <v>0</v>
      </c>
      <c r="AC1328" s="58" t="s">
        <v>91</v>
      </c>
    </row>
    <row r="1329" spans="1:29" x14ac:dyDescent="0.3">
      <c r="A1329" s="57">
        <v>24624464</v>
      </c>
      <c r="B1329" s="12" t="s">
        <v>395</v>
      </c>
      <c r="C1329" s="58" t="s">
        <v>109</v>
      </c>
      <c r="D1329" s="58" t="s">
        <v>112</v>
      </c>
      <c r="E1329" s="58"/>
      <c r="F1329" s="58"/>
      <c r="G1329" s="58">
        <f>+IF(F1329&gt;K1329+100000,F1329-K1329,0)</f>
        <v>0</v>
      </c>
      <c r="H1329" s="58"/>
      <c r="I1329" s="58"/>
      <c r="J1329" s="58"/>
      <c r="K1329" s="58">
        <v>54512</v>
      </c>
      <c r="L1329" s="12" t="s">
        <v>91</v>
      </c>
      <c r="M1329" s="12" t="s">
        <v>91</v>
      </c>
      <c r="N1329" s="12" t="s">
        <v>91</v>
      </c>
      <c r="O1329" s="12">
        <v>4</v>
      </c>
      <c r="P1329" s="12">
        <v>0</v>
      </c>
      <c r="Q1329" s="12">
        <v>0</v>
      </c>
      <c r="R1329" s="12">
        <v>76520</v>
      </c>
      <c r="S1329" s="59">
        <v>8.7671232876712329E-2</v>
      </c>
      <c r="T1329" s="59">
        <v>37.298630136986304</v>
      </c>
      <c r="U1329" s="12">
        <v>1</v>
      </c>
      <c r="V1329" s="12">
        <v>4</v>
      </c>
      <c r="W1329" s="12">
        <v>2</v>
      </c>
      <c r="X1329" s="12">
        <v>3</v>
      </c>
      <c r="Y1329" s="12">
        <v>1</v>
      </c>
      <c r="Z1329" s="58">
        <v>0</v>
      </c>
      <c r="AA1329" s="58">
        <v>0</v>
      </c>
      <c r="AB1329" s="58">
        <v>0</v>
      </c>
      <c r="AC1329" s="58" t="s">
        <v>91</v>
      </c>
    </row>
    <row r="1330" spans="1:29" x14ac:dyDescent="0.3">
      <c r="A1330" s="57">
        <v>2006288028</v>
      </c>
      <c r="B1330" s="12" t="s">
        <v>396</v>
      </c>
      <c r="C1330" s="58" t="s">
        <v>109</v>
      </c>
      <c r="D1330" s="58" t="s">
        <v>112</v>
      </c>
      <c r="E1330" s="58"/>
      <c r="F1330" s="58"/>
      <c r="G1330" s="58">
        <f>+IF(F1330&gt;K1330+100000,F1330-K1330,0)</f>
        <v>0</v>
      </c>
      <c r="H1330" s="58"/>
      <c r="I1330" s="58"/>
      <c r="J1330" s="58"/>
      <c r="K1330" s="58">
        <v>54512</v>
      </c>
      <c r="L1330" s="12" t="s">
        <v>91</v>
      </c>
      <c r="M1330" s="12" t="s">
        <v>91</v>
      </c>
      <c r="N1330" s="12" t="s">
        <v>91</v>
      </c>
      <c r="O1330" s="12">
        <v>4</v>
      </c>
      <c r="P1330" s="12">
        <v>0</v>
      </c>
      <c r="Q1330" s="12">
        <v>0</v>
      </c>
      <c r="R1330" s="12">
        <v>76563</v>
      </c>
      <c r="S1330" s="59">
        <v>0.16986301369863013</v>
      </c>
      <c r="T1330" s="59">
        <v>21.956164383561642</v>
      </c>
      <c r="U1330" s="12">
        <v>1</v>
      </c>
      <c r="V1330" s="12">
        <v>2</v>
      </c>
      <c r="W1330" s="12">
        <v>2</v>
      </c>
      <c r="X1330" s="12">
        <v>2</v>
      </c>
      <c r="Y1330" s="12">
        <v>1</v>
      </c>
      <c r="Z1330" s="58">
        <v>0</v>
      </c>
      <c r="AA1330" s="58">
        <v>0</v>
      </c>
      <c r="AB1330" s="58">
        <v>0</v>
      </c>
      <c r="AC1330" s="58" t="s">
        <v>91</v>
      </c>
    </row>
    <row r="1331" spans="1:29" x14ac:dyDescent="0.3">
      <c r="A1331" s="57">
        <v>2006486208</v>
      </c>
      <c r="B1331" s="12" t="s">
        <v>397</v>
      </c>
      <c r="C1331" s="58" t="s">
        <v>109</v>
      </c>
      <c r="D1331" s="58" t="s">
        <v>112</v>
      </c>
      <c r="E1331" s="58"/>
      <c r="F1331" s="58"/>
      <c r="G1331" s="58">
        <f>+IF(F1331&gt;K1331+100000,F1331-K1331,0)</f>
        <v>0</v>
      </c>
      <c r="H1331" s="58"/>
      <c r="I1331" s="58"/>
      <c r="J1331" s="58"/>
      <c r="K1331" s="58">
        <v>54512</v>
      </c>
      <c r="L1331" s="12" t="s">
        <v>91</v>
      </c>
      <c r="M1331" s="12" t="s">
        <v>91</v>
      </c>
      <c r="N1331" s="12" t="s">
        <v>91</v>
      </c>
      <c r="O1331" s="12">
        <v>4</v>
      </c>
      <c r="P1331" s="12">
        <v>0</v>
      </c>
      <c r="Q1331" s="12">
        <v>4</v>
      </c>
      <c r="R1331" s="12">
        <v>76606</v>
      </c>
      <c r="S1331" s="59">
        <v>0.16986301369863013</v>
      </c>
      <c r="T1331" s="59">
        <v>27.224657534246575</v>
      </c>
      <c r="U1331" s="12">
        <v>2</v>
      </c>
      <c r="V1331" s="12">
        <v>2</v>
      </c>
      <c r="W1331" s="12">
        <v>3</v>
      </c>
      <c r="X1331" s="12">
        <v>2</v>
      </c>
      <c r="Y1331" s="12">
        <v>1</v>
      </c>
      <c r="Z1331" s="58">
        <v>0</v>
      </c>
      <c r="AA1331" s="58">
        <v>0</v>
      </c>
      <c r="AB1331" s="58">
        <v>0</v>
      </c>
      <c r="AC1331" s="58" t="s">
        <v>91</v>
      </c>
    </row>
    <row r="1332" spans="1:29" x14ac:dyDescent="0.3">
      <c r="A1332" s="57">
        <v>88226404</v>
      </c>
      <c r="B1332" s="12" t="s">
        <v>398</v>
      </c>
      <c r="C1332" s="58" t="s">
        <v>109</v>
      </c>
      <c r="D1332" s="58" t="s">
        <v>112</v>
      </c>
      <c r="E1332" s="58"/>
      <c r="F1332" s="58"/>
      <c r="G1332" s="58">
        <f>+IF(F1332&gt;K1332+100000,F1332-K1332,0)</f>
        <v>0</v>
      </c>
      <c r="H1332" s="58"/>
      <c r="I1332" s="58"/>
      <c r="J1332" s="58"/>
      <c r="K1332" s="58">
        <v>54512</v>
      </c>
      <c r="L1332" s="12" t="s">
        <v>91</v>
      </c>
      <c r="M1332" s="12" t="s">
        <v>91</v>
      </c>
      <c r="N1332" s="12" t="s">
        <v>91</v>
      </c>
      <c r="O1332" s="12">
        <v>4</v>
      </c>
      <c r="P1332" s="12">
        <v>0</v>
      </c>
      <c r="Q1332" s="12">
        <v>4</v>
      </c>
      <c r="R1332" s="12">
        <v>76616</v>
      </c>
      <c r="S1332" s="59">
        <v>0.16986301369863013</v>
      </c>
      <c r="T1332" s="59">
        <v>39.898630136986299</v>
      </c>
      <c r="U1332" s="12">
        <v>1</v>
      </c>
      <c r="V1332" s="12">
        <v>1</v>
      </c>
      <c r="W1332" s="12">
        <v>2</v>
      </c>
      <c r="X1332" s="12">
        <v>2</v>
      </c>
      <c r="Y1332" s="12">
        <v>2</v>
      </c>
      <c r="Z1332" s="58">
        <v>0</v>
      </c>
      <c r="AA1332" s="58">
        <v>0</v>
      </c>
      <c r="AB1332" s="58">
        <v>0</v>
      </c>
      <c r="AC1332" s="58" t="s">
        <v>91</v>
      </c>
    </row>
    <row r="1333" spans="1:29" x14ac:dyDescent="0.3">
      <c r="A1333" s="57">
        <v>66888006</v>
      </c>
      <c r="B1333" s="12" t="s">
        <v>399</v>
      </c>
      <c r="C1333" s="58" t="s">
        <v>108</v>
      </c>
      <c r="D1333" s="58" t="s">
        <v>113</v>
      </c>
      <c r="E1333" s="58"/>
      <c r="F1333" s="58">
        <v>150000</v>
      </c>
      <c r="G1333" s="58">
        <f>+IF(F1333&gt;K1333+100000,F1333-K1333,0)</f>
        <v>0</v>
      </c>
      <c r="H1333" s="58">
        <v>76127</v>
      </c>
      <c r="I1333" s="58">
        <v>0</v>
      </c>
      <c r="J1333" s="58">
        <v>0</v>
      </c>
      <c r="K1333" s="58">
        <v>54512</v>
      </c>
      <c r="L1333" s="12" t="s">
        <v>88</v>
      </c>
      <c r="M1333" s="12" t="s">
        <v>89</v>
      </c>
      <c r="N1333" s="12" t="s">
        <v>10</v>
      </c>
      <c r="O1333" s="12">
        <v>4</v>
      </c>
      <c r="P1333" s="12">
        <v>0</v>
      </c>
      <c r="Q1333" s="12">
        <v>0</v>
      </c>
      <c r="R1333" s="12">
        <v>76130</v>
      </c>
      <c r="S1333" s="59">
        <v>0.16986301369863013</v>
      </c>
      <c r="T1333" s="59">
        <v>47.679452054794524</v>
      </c>
      <c r="U1333" s="12">
        <v>2</v>
      </c>
      <c r="V1333" s="12">
        <v>2</v>
      </c>
      <c r="W1333" s="12">
        <v>1</v>
      </c>
      <c r="X1333" s="12">
        <v>2</v>
      </c>
      <c r="Y1333" s="12">
        <v>1</v>
      </c>
      <c r="Z1333" s="58">
        <v>0</v>
      </c>
      <c r="AA1333" s="58">
        <v>0</v>
      </c>
      <c r="AB1333" s="58">
        <v>0</v>
      </c>
      <c r="AC1333" s="58" t="s">
        <v>91</v>
      </c>
    </row>
    <row r="1334" spans="1:29" x14ac:dyDescent="0.3">
      <c r="A1334" s="57">
        <v>2224628808</v>
      </c>
      <c r="B1334" s="12" t="s">
        <v>400</v>
      </c>
      <c r="C1334" s="58" t="s">
        <v>109</v>
      </c>
      <c r="D1334" s="58" t="s">
        <v>112</v>
      </c>
      <c r="E1334" s="58">
        <v>50167</v>
      </c>
      <c r="F1334" s="58"/>
      <c r="G1334" s="58">
        <f>+IF(F1334&gt;K1334+100000,F1334-K1334,0)</f>
        <v>0</v>
      </c>
      <c r="H1334" s="58"/>
      <c r="I1334" s="58"/>
      <c r="J1334" s="58"/>
      <c r="K1334" s="58">
        <v>81767</v>
      </c>
      <c r="L1334" s="12" t="s">
        <v>91</v>
      </c>
      <c r="M1334" s="12" t="s">
        <v>91</v>
      </c>
      <c r="N1334" s="12" t="s">
        <v>91</v>
      </c>
      <c r="O1334" s="12">
        <v>4</v>
      </c>
      <c r="P1334" s="12">
        <v>0</v>
      </c>
      <c r="Q1334" s="12">
        <v>0</v>
      </c>
      <c r="R1334" s="12">
        <v>76130</v>
      </c>
      <c r="S1334" s="59">
        <v>9.0410958904109592E-2</v>
      </c>
      <c r="T1334" s="59">
        <v>33.328767123287669</v>
      </c>
      <c r="U1334" s="12">
        <v>1</v>
      </c>
      <c r="V1334" s="12">
        <v>2</v>
      </c>
      <c r="W1334" s="12">
        <v>2</v>
      </c>
      <c r="X1334" s="12">
        <v>4</v>
      </c>
      <c r="Y1334" s="12">
        <v>3</v>
      </c>
      <c r="Z1334" s="58">
        <v>0</v>
      </c>
      <c r="AA1334" s="58">
        <v>0</v>
      </c>
      <c r="AB1334" s="58">
        <v>0</v>
      </c>
      <c r="AC1334" s="58" t="s">
        <v>91</v>
      </c>
    </row>
    <row r="1335" spans="1:29" x14ac:dyDescent="0.3">
      <c r="A1335" s="57">
        <v>2060804246</v>
      </c>
      <c r="B1335" s="12" t="s">
        <v>401</v>
      </c>
      <c r="C1335" s="58" t="s">
        <v>109</v>
      </c>
      <c r="D1335" s="58" t="s">
        <v>112</v>
      </c>
      <c r="E1335" s="58">
        <v>50167</v>
      </c>
      <c r="F1335" s="58"/>
      <c r="G1335" s="58">
        <f>+IF(F1335&gt;K1335+100000,F1335-K1335,0)</f>
        <v>0</v>
      </c>
      <c r="H1335" s="58"/>
      <c r="I1335" s="58"/>
      <c r="J1335" s="58"/>
      <c r="K1335" s="58">
        <v>81767</v>
      </c>
      <c r="L1335" s="12" t="s">
        <v>91</v>
      </c>
      <c r="M1335" s="12" t="s">
        <v>91</v>
      </c>
      <c r="N1335" s="12" t="s">
        <v>91</v>
      </c>
      <c r="O1335" s="12">
        <v>4</v>
      </c>
      <c r="P1335" s="12">
        <v>0</v>
      </c>
      <c r="Q1335" s="12">
        <v>0</v>
      </c>
      <c r="R1335" s="12">
        <v>76130</v>
      </c>
      <c r="S1335" s="59">
        <v>9.5890410958904104E-2</v>
      </c>
      <c r="T1335" s="59">
        <v>26.816438356164383</v>
      </c>
      <c r="U1335" s="12">
        <v>1</v>
      </c>
      <c r="V1335" s="12">
        <v>5</v>
      </c>
      <c r="W1335" s="12">
        <v>2</v>
      </c>
      <c r="X1335" s="12">
        <v>6</v>
      </c>
      <c r="Y1335" s="12">
        <v>1</v>
      </c>
      <c r="Z1335" s="58">
        <v>0</v>
      </c>
      <c r="AA1335" s="58">
        <v>0</v>
      </c>
      <c r="AB1335" s="58">
        <v>0</v>
      </c>
      <c r="AC1335" s="58" t="s">
        <v>91</v>
      </c>
    </row>
    <row r="1336" spans="1:29" x14ac:dyDescent="0.3">
      <c r="A1336" s="57">
        <v>2048462004</v>
      </c>
      <c r="B1336" s="12" t="s">
        <v>402</v>
      </c>
      <c r="C1336" s="58" t="s">
        <v>109</v>
      </c>
      <c r="D1336" s="58" t="s">
        <v>112</v>
      </c>
      <c r="E1336" s="58">
        <v>20067</v>
      </c>
      <c r="F1336" s="58"/>
      <c r="G1336" s="58">
        <f>+IF(F1336&gt;K1336+100000,F1336-K1336,0)</f>
        <v>0</v>
      </c>
      <c r="H1336" s="58"/>
      <c r="I1336" s="58"/>
      <c r="J1336" s="58"/>
      <c r="K1336" s="58">
        <v>81767</v>
      </c>
      <c r="L1336" s="12" t="s">
        <v>91</v>
      </c>
      <c r="M1336" s="12" t="s">
        <v>91</v>
      </c>
      <c r="N1336" s="12" t="s">
        <v>91</v>
      </c>
      <c r="O1336" s="12">
        <v>4</v>
      </c>
      <c r="P1336" s="12">
        <v>0</v>
      </c>
      <c r="Q1336" s="12">
        <v>0</v>
      </c>
      <c r="R1336" s="12">
        <v>13052</v>
      </c>
      <c r="S1336" s="59">
        <v>9.5890410958904104E-2</v>
      </c>
      <c r="T1336" s="59">
        <v>29.082191780821919</v>
      </c>
      <c r="U1336" s="12">
        <v>2</v>
      </c>
      <c r="V1336" s="12">
        <v>6</v>
      </c>
      <c r="W1336" s="12">
        <v>4</v>
      </c>
      <c r="X1336" s="12">
        <v>5</v>
      </c>
      <c r="Y1336" s="12">
        <v>1</v>
      </c>
      <c r="Z1336" s="58">
        <v>0</v>
      </c>
      <c r="AA1336" s="58">
        <v>0</v>
      </c>
      <c r="AB1336" s="58">
        <v>0</v>
      </c>
      <c r="AC1336" s="58" t="s">
        <v>91</v>
      </c>
    </row>
    <row r="1337" spans="1:29" x14ac:dyDescent="0.3">
      <c r="A1337" s="57">
        <v>2044026442</v>
      </c>
      <c r="B1337" s="12" t="s">
        <v>403</v>
      </c>
      <c r="C1337" s="58" t="s">
        <v>109</v>
      </c>
      <c r="D1337" s="58" t="s">
        <v>112</v>
      </c>
      <c r="E1337" s="58"/>
      <c r="F1337" s="58"/>
      <c r="G1337" s="58">
        <f>+IF(F1337&gt;K1337+100000,F1337-K1337,0)</f>
        <v>0</v>
      </c>
      <c r="H1337" s="58"/>
      <c r="I1337" s="58"/>
      <c r="J1337" s="58"/>
      <c r="K1337" s="58">
        <v>81767</v>
      </c>
      <c r="L1337" s="12" t="s">
        <v>91</v>
      </c>
      <c r="M1337" s="12" t="s">
        <v>91</v>
      </c>
      <c r="N1337" s="12" t="s">
        <v>91</v>
      </c>
      <c r="O1337" s="12">
        <v>4</v>
      </c>
      <c r="P1337" s="12">
        <v>0</v>
      </c>
      <c r="Q1337" s="12">
        <v>0</v>
      </c>
      <c r="R1337" s="12">
        <v>13052</v>
      </c>
      <c r="S1337" s="59">
        <v>9.8630136986301367E-2</v>
      </c>
      <c r="T1337" s="59">
        <v>28.112328767123287</v>
      </c>
      <c r="U1337" s="12">
        <v>2</v>
      </c>
      <c r="V1337" s="12">
        <v>5</v>
      </c>
      <c r="W1337" s="12">
        <v>2</v>
      </c>
      <c r="X1337" s="12">
        <v>5</v>
      </c>
      <c r="Y1337" s="12">
        <v>1</v>
      </c>
      <c r="Z1337" s="58">
        <v>0</v>
      </c>
      <c r="AA1337" s="58">
        <v>0</v>
      </c>
      <c r="AB1337" s="58">
        <v>0</v>
      </c>
      <c r="AC1337" s="58" t="s">
        <v>91</v>
      </c>
    </row>
    <row r="1338" spans="1:29" x14ac:dyDescent="0.3">
      <c r="A1338" s="57">
        <v>2086682222</v>
      </c>
      <c r="B1338" s="12" t="s">
        <v>404</v>
      </c>
      <c r="C1338" s="58" t="s">
        <v>109</v>
      </c>
      <c r="D1338" s="58" t="s">
        <v>112</v>
      </c>
      <c r="E1338" s="58"/>
      <c r="F1338" s="58"/>
      <c r="G1338" s="58">
        <f>+IF(F1338&gt;K1338+100000,F1338-K1338,0)</f>
        <v>0</v>
      </c>
      <c r="H1338" s="58"/>
      <c r="I1338" s="58"/>
      <c r="J1338" s="58"/>
      <c r="K1338" s="58">
        <v>81767</v>
      </c>
      <c r="L1338" s="12" t="s">
        <v>91</v>
      </c>
      <c r="M1338" s="12" t="s">
        <v>91</v>
      </c>
      <c r="N1338" s="12" t="s">
        <v>91</v>
      </c>
      <c r="O1338" s="12">
        <v>4</v>
      </c>
      <c r="P1338" s="12">
        <v>0</v>
      </c>
      <c r="Q1338" s="12">
        <v>0</v>
      </c>
      <c r="R1338" s="12">
        <v>25899</v>
      </c>
      <c r="S1338" s="59">
        <v>9.3150684931506855E-2</v>
      </c>
      <c r="T1338" s="59">
        <v>27.81095890410959</v>
      </c>
      <c r="U1338" s="12">
        <v>1</v>
      </c>
      <c r="V1338" s="12">
        <v>6</v>
      </c>
      <c r="W1338" s="12">
        <v>2</v>
      </c>
      <c r="X1338" s="12">
        <v>6</v>
      </c>
      <c r="Y1338" s="12">
        <v>1</v>
      </c>
      <c r="Z1338" s="58">
        <v>0</v>
      </c>
      <c r="AA1338" s="58">
        <v>0</v>
      </c>
      <c r="AB1338" s="58">
        <v>0</v>
      </c>
      <c r="AC1338" s="58" t="s">
        <v>91</v>
      </c>
    </row>
    <row r="1339" spans="1:29" x14ac:dyDescent="0.3">
      <c r="A1339" s="57">
        <v>2046820604</v>
      </c>
      <c r="B1339" s="12" t="s">
        <v>405</v>
      </c>
      <c r="C1339" s="58" t="s">
        <v>109</v>
      </c>
      <c r="D1339" s="58" t="s">
        <v>112</v>
      </c>
      <c r="E1339" s="58"/>
      <c r="F1339" s="58"/>
      <c r="G1339" s="58">
        <f>+IF(F1339&gt;K1339+100000,F1339-K1339,0)</f>
        <v>0</v>
      </c>
      <c r="H1339" s="58"/>
      <c r="I1339" s="58"/>
      <c r="J1339" s="58"/>
      <c r="K1339" s="58">
        <v>81767</v>
      </c>
      <c r="L1339" s="12" t="s">
        <v>91</v>
      </c>
      <c r="M1339" s="12" t="s">
        <v>91</v>
      </c>
      <c r="N1339" s="12" t="s">
        <v>91</v>
      </c>
      <c r="O1339" s="12">
        <v>4</v>
      </c>
      <c r="P1339" s="12">
        <v>0</v>
      </c>
      <c r="Q1339" s="12">
        <v>0</v>
      </c>
      <c r="R1339" s="12">
        <v>68276</v>
      </c>
      <c r="S1339" s="59">
        <v>9.8630136986301367E-2</v>
      </c>
      <c r="T1339" s="59">
        <v>27.797260273972604</v>
      </c>
      <c r="U1339" s="12">
        <v>2</v>
      </c>
      <c r="V1339" s="12">
        <v>5</v>
      </c>
      <c r="W1339" s="12">
        <v>3</v>
      </c>
      <c r="X1339" s="12">
        <v>5</v>
      </c>
      <c r="Y1339" s="12">
        <v>1</v>
      </c>
      <c r="Z1339" s="58">
        <v>0</v>
      </c>
      <c r="AA1339" s="58">
        <v>0</v>
      </c>
      <c r="AB1339" s="58">
        <v>0</v>
      </c>
      <c r="AC1339" s="58" t="s">
        <v>91</v>
      </c>
    </row>
    <row r="1340" spans="1:29" x14ac:dyDescent="0.3">
      <c r="A1340" s="57">
        <v>2044000620</v>
      </c>
      <c r="B1340" s="12" t="s">
        <v>406</v>
      </c>
      <c r="C1340" s="58" t="s">
        <v>109</v>
      </c>
      <c r="D1340" s="58" t="s">
        <v>112</v>
      </c>
      <c r="E1340" s="58">
        <v>906000</v>
      </c>
      <c r="F1340" s="58"/>
      <c r="G1340" s="58">
        <f>+IF(F1340&gt;K1340+100000,F1340-K1340,0)</f>
        <v>0</v>
      </c>
      <c r="H1340" s="58"/>
      <c r="I1340" s="58"/>
      <c r="J1340" s="58"/>
      <c r="K1340" s="58">
        <v>81768</v>
      </c>
      <c r="L1340" s="12" t="s">
        <v>91</v>
      </c>
      <c r="M1340" s="12" t="s">
        <v>91</v>
      </c>
      <c r="N1340" s="12" t="s">
        <v>91</v>
      </c>
      <c r="O1340" s="12">
        <v>4</v>
      </c>
      <c r="P1340" s="12">
        <v>0</v>
      </c>
      <c r="Q1340" s="12">
        <v>0</v>
      </c>
      <c r="R1340" s="12">
        <v>13052</v>
      </c>
      <c r="S1340" s="59">
        <v>0.26575342465753427</v>
      </c>
      <c r="T1340" s="59">
        <v>23.5013698630137</v>
      </c>
      <c r="U1340" s="12">
        <v>1</v>
      </c>
      <c r="V1340" s="12">
        <v>2</v>
      </c>
      <c r="W1340" s="12">
        <v>2</v>
      </c>
      <c r="X1340" s="12">
        <v>2</v>
      </c>
      <c r="Y1340" s="12">
        <v>1</v>
      </c>
      <c r="Z1340" s="58">
        <v>0</v>
      </c>
      <c r="AA1340" s="58">
        <v>0</v>
      </c>
      <c r="AB1340" s="58">
        <v>0</v>
      </c>
      <c r="AC1340" s="58" t="s">
        <v>91</v>
      </c>
    </row>
    <row r="1341" spans="1:29" x14ac:dyDescent="0.3">
      <c r="A1341" s="57">
        <v>2008846848</v>
      </c>
      <c r="B1341" s="12" t="s">
        <v>407</v>
      </c>
      <c r="C1341" s="58" t="s">
        <v>109</v>
      </c>
      <c r="D1341" s="58" t="s">
        <v>112</v>
      </c>
      <c r="E1341" s="58">
        <v>453000</v>
      </c>
      <c r="F1341" s="58"/>
      <c r="G1341" s="58">
        <f>+IF(F1341&gt;K1341+100000,F1341-K1341,0)</f>
        <v>0</v>
      </c>
      <c r="H1341" s="58"/>
      <c r="I1341" s="58"/>
      <c r="J1341" s="58"/>
      <c r="K1341" s="58">
        <v>81768</v>
      </c>
      <c r="L1341" s="12" t="s">
        <v>91</v>
      </c>
      <c r="M1341" s="12" t="s">
        <v>91</v>
      </c>
      <c r="N1341" s="12" t="s">
        <v>91</v>
      </c>
      <c r="O1341" s="12">
        <v>4</v>
      </c>
      <c r="P1341" s="12">
        <v>0</v>
      </c>
      <c r="Q1341" s="12">
        <v>0</v>
      </c>
      <c r="R1341" s="12">
        <v>76130</v>
      </c>
      <c r="S1341" s="59">
        <v>0.26849315068493151</v>
      </c>
      <c r="T1341" s="59">
        <v>21.449315068493149</v>
      </c>
      <c r="U1341" s="12">
        <v>1</v>
      </c>
      <c r="V1341" s="12">
        <v>2</v>
      </c>
      <c r="W1341" s="12">
        <v>2</v>
      </c>
      <c r="X1341" s="12">
        <v>2</v>
      </c>
      <c r="Y1341" s="12">
        <v>1</v>
      </c>
      <c r="Z1341" s="58">
        <v>0</v>
      </c>
      <c r="AA1341" s="58">
        <v>0</v>
      </c>
      <c r="AB1341" s="58">
        <v>0</v>
      </c>
      <c r="AC1341" s="58" t="s">
        <v>91</v>
      </c>
    </row>
    <row r="1342" spans="1:29" x14ac:dyDescent="0.3">
      <c r="A1342" s="57">
        <v>2006466808</v>
      </c>
      <c r="B1342" s="12" t="s">
        <v>408</v>
      </c>
      <c r="C1342" s="58" t="s">
        <v>109</v>
      </c>
      <c r="D1342" s="58" t="s">
        <v>112</v>
      </c>
      <c r="E1342" s="58">
        <v>302000</v>
      </c>
      <c r="F1342" s="58"/>
      <c r="G1342" s="58">
        <f>+IF(F1342&gt;K1342+100000,F1342-K1342,0)</f>
        <v>0</v>
      </c>
      <c r="H1342" s="58"/>
      <c r="I1342" s="58"/>
      <c r="J1342" s="58"/>
      <c r="K1342" s="58">
        <v>81768</v>
      </c>
      <c r="L1342" s="12" t="s">
        <v>91</v>
      </c>
      <c r="M1342" s="12" t="s">
        <v>91</v>
      </c>
      <c r="N1342" s="12" t="s">
        <v>91</v>
      </c>
      <c r="O1342" s="12">
        <v>4</v>
      </c>
      <c r="P1342" s="12">
        <v>0</v>
      </c>
      <c r="Q1342" s="12">
        <v>0</v>
      </c>
      <c r="R1342" s="12">
        <v>76130</v>
      </c>
      <c r="S1342" s="59">
        <v>0.26575342465753427</v>
      </c>
      <c r="T1342" s="59">
        <v>28.44109589041096</v>
      </c>
      <c r="U1342" s="12">
        <v>1</v>
      </c>
      <c r="V1342" s="12">
        <v>2</v>
      </c>
      <c r="W1342" s="12">
        <v>2</v>
      </c>
      <c r="X1342" s="12">
        <v>2</v>
      </c>
      <c r="Y1342" s="12">
        <v>1</v>
      </c>
      <c r="Z1342" s="58">
        <v>0</v>
      </c>
      <c r="AA1342" s="58">
        <v>0</v>
      </c>
      <c r="AB1342" s="58">
        <v>0</v>
      </c>
      <c r="AC1342" s="58" t="s">
        <v>91</v>
      </c>
    </row>
    <row r="1343" spans="1:29" x14ac:dyDescent="0.3">
      <c r="A1343" s="57">
        <v>26800426</v>
      </c>
      <c r="B1343" s="12" t="s">
        <v>409</v>
      </c>
      <c r="C1343" s="58" t="s">
        <v>109</v>
      </c>
      <c r="D1343" s="58" t="s">
        <v>112</v>
      </c>
      <c r="E1343" s="58">
        <v>302000</v>
      </c>
      <c r="F1343" s="58"/>
      <c r="G1343" s="58">
        <f>+IF(F1343&gt;K1343+100000,F1343-K1343,0)</f>
        <v>0</v>
      </c>
      <c r="H1343" s="58"/>
      <c r="I1343" s="58"/>
      <c r="J1343" s="58"/>
      <c r="K1343" s="58">
        <v>81768</v>
      </c>
      <c r="L1343" s="12" t="s">
        <v>91</v>
      </c>
      <c r="M1343" s="12" t="s">
        <v>91</v>
      </c>
      <c r="N1343" s="12" t="s">
        <v>91</v>
      </c>
      <c r="O1343" s="12">
        <v>4</v>
      </c>
      <c r="P1343" s="12">
        <v>0</v>
      </c>
      <c r="Q1343" s="12">
        <v>0</v>
      </c>
      <c r="R1343" s="12">
        <v>76275</v>
      </c>
      <c r="S1343" s="59">
        <v>0.26301369863013696</v>
      </c>
      <c r="T1343" s="59">
        <v>46.254794520547946</v>
      </c>
      <c r="U1343" s="12">
        <v>1</v>
      </c>
      <c r="V1343" s="12">
        <v>2</v>
      </c>
      <c r="W1343" s="12">
        <v>2</v>
      </c>
      <c r="X1343" s="12">
        <v>2</v>
      </c>
      <c r="Y1343" s="12">
        <v>1</v>
      </c>
      <c r="Z1343" s="58">
        <v>0</v>
      </c>
      <c r="AA1343" s="58">
        <v>0</v>
      </c>
      <c r="AB1343" s="58">
        <v>0</v>
      </c>
      <c r="AC1343" s="58" t="s">
        <v>91</v>
      </c>
    </row>
    <row r="1344" spans="1:29" x14ac:dyDescent="0.3">
      <c r="A1344" s="57">
        <v>2062828448</v>
      </c>
      <c r="B1344" s="12" t="s">
        <v>410</v>
      </c>
      <c r="C1344" s="58" t="s">
        <v>109</v>
      </c>
      <c r="D1344" s="58" t="s">
        <v>112</v>
      </c>
      <c r="E1344" s="58">
        <v>261867</v>
      </c>
      <c r="F1344" s="58"/>
      <c r="G1344" s="58">
        <f>+IF(F1344&gt;K1344+100000,F1344-K1344,0)</f>
        <v>0</v>
      </c>
      <c r="H1344" s="58"/>
      <c r="I1344" s="58"/>
      <c r="J1344" s="58"/>
      <c r="K1344" s="58">
        <v>81768</v>
      </c>
      <c r="L1344" s="12" t="s">
        <v>91</v>
      </c>
      <c r="M1344" s="12" t="s">
        <v>91</v>
      </c>
      <c r="N1344" s="12" t="s">
        <v>91</v>
      </c>
      <c r="O1344" s="12">
        <v>4</v>
      </c>
      <c r="P1344" s="12">
        <v>0</v>
      </c>
      <c r="Q1344" s="12">
        <v>0</v>
      </c>
      <c r="R1344" s="12">
        <v>76275</v>
      </c>
      <c r="S1344" s="59">
        <v>0.26301369863013696</v>
      </c>
      <c r="T1344" s="59">
        <v>32.720547945205482</v>
      </c>
      <c r="U1344" s="12">
        <v>1</v>
      </c>
      <c r="V1344" s="12">
        <v>2</v>
      </c>
      <c r="W1344" s="12">
        <v>2</v>
      </c>
      <c r="X1344" s="12">
        <v>2</v>
      </c>
      <c r="Y1344" s="12">
        <v>1</v>
      </c>
      <c r="Z1344" s="58">
        <v>0</v>
      </c>
      <c r="AA1344" s="58">
        <v>0</v>
      </c>
      <c r="AB1344" s="58">
        <v>0</v>
      </c>
      <c r="AC1344" s="58" t="s">
        <v>91</v>
      </c>
    </row>
    <row r="1345" spans="1:29" x14ac:dyDescent="0.3">
      <c r="A1345" s="57">
        <v>28608884</v>
      </c>
      <c r="B1345" s="12" t="s">
        <v>411</v>
      </c>
      <c r="C1345" s="58" t="s">
        <v>109</v>
      </c>
      <c r="D1345" s="58" t="s">
        <v>112</v>
      </c>
      <c r="E1345" s="58">
        <v>237633</v>
      </c>
      <c r="F1345" s="58"/>
      <c r="G1345" s="58">
        <f>+IF(F1345&gt;K1345+100000,F1345-K1345,0)</f>
        <v>0</v>
      </c>
      <c r="H1345" s="58"/>
      <c r="I1345" s="58"/>
      <c r="J1345" s="58"/>
      <c r="K1345" s="58">
        <v>81768</v>
      </c>
      <c r="L1345" s="12" t="s">
        <v>91</v>
      </c>
      <c r="M1345" s="12" t="s">
        <v>91</v>
      </c>
      <c r="N1345" s="12" t="s">
        <v>91</v>
      </c>
      <c r="O1345" s="12">
        <v>4</v>
      </c>
      <c r="P1345" s="12">
        <v>0</v>
      </c>
      <c r="Q1345" s="12">
        <v>0</v>
      </c>
      <c r="R1345" s="12">
        <v>66170</v>
      </c>
      <c r="S1345" s="59">
        <v>0.26301369863013696</v>
      </c>
      <c r="T1345" s="59">
        <v>51.079452054794523</v>
      </c>
      <c r="U1345" s="12">
        <v>1</v>
      </c>
      <c r="V1345" s="12">
        <v>2</v>
      </c>
      <c r="W1345" s="12">
        <v>3</v>
      </c>
      <c r="X1345" s="12">
        <v>2</v>
      </c>
      <c r="Y1345" s="12">
        <v>4</v>
      </c>
      <c r="Z1345" s="58">
        <v>0</v>
      </c>
      <c r="AA1345" s="58">
        <v>0</v>
      </c>
      <c r="AB1345" s="58">
        <v>0</v>
      </c>
      <c r="AC1345" s="58" t="s">
        <v>91</v>
      </c>
    </row>
    <row r="1346" spans="1:29" x14ac:dyDescent="0.3">
      <c r="A1346" s="57">
        <v>2008680448</v>
      </c>
      <c r="B1346" s="12" t="s">
        <v>412</v>
      </c>
      <c r="C1346" s="58" t="s">
        <v>109</v>
      </c>
      <c r="D1346" s="58" t="s">
        <v>112</v>
      </c>
      <c r="E1346" s="58">
        <v>220460</v>
      </c>
      <c r="F1346" s="58"/>
      <c r="G1346" s="58">
        <f>+IF(F1346&gt;K1346+100000,F1346-K1346,0)</f>
        <v>0</v>
      </c>
      <c r="H1346" s="58"/>
      <c r="I1346" s="58"/>
      <c r="J1346" s="58"/>
      <c r="K1346" s="58">
        <v>81768</v>
      </c>
      <c r="L1346" s="12" t="s">
        <v>91</v>
      </c>
      <c r="M1346" s="12" t="s">
        <v>91</v>
      </c>
      <c r="N1346" s="12" t="s">
        <v>91</v>
      </c>
      <c r="O1346" s="12">
        <v>4</v>
      </c>
      <c r="P1346" s="12">
        <v>0</v>
      </c>
      <c r="Q1346" s="12">
        <v>0</v>
      </c>
      <c r="R1346" s="12">
        <v>68418</v>
      </c>
      <c r="S1346" s="59">
        <v>0.26301369863013696</v>
      </c>
      <c r="T1346" s="59">
        <v>31.956164383561642</v>
      </c>
      <c r="U1346" s="12">
        <v>1</v>
      </c>
      <c r="V1346" s="12">
        <v>2</v>
      </c>
      <c r="W1346" s="12">
        <v>2</v>
      </c>
      <c r="X1346" s="12">
        <v>2</v>
      </c>
      <c r="Y1346" s="12">
        <v>1</v>
      </c>
      <c r="Z1346" s="58">
        <v>0</v>
      </c>
      <c r="AA1346" s="58">
        <v>0</v>
      </c>
      <c r="AB1346" s="58">
        <v>0</v>
      </c>
      <c r="AC1346" s="58" t="s">
        <v>91</v>
      </c>
    </row>
    <row r="1347" spans="1:29" x14ac:dyDescent="0.3">
      <c r="A1347" s="57">
        <v>40868262</v>
      </c>
      <c r="B1347" s="12" t="s">
        <v>413</v>
      </c>
      <c r="C1347" s="58" t="s">
        <v>109</v>
      </c>
      <c r="D1347" s="58" t="s">
        <v>112</v>
      </c>
      <c r="E1347" s="58">
        <v>211400</v>
      </c>
      <c r="F1347" s="58"/>
      <c r="G1347" s="58">
        <f>+IF(F1347&gt;K1347+100000,F1347-K1347,0)</f>
        <v>0</v>
      </c>
      <c r="H1347" s="58"/>
      <c r="I1347" s="58"/>
      <c r="J1347" s="58"/>
      <c r="K1347" s="58">
        <v>81768</v>
      </c>
      <c r="L1347" s="12" t="s">
        <v>91</v>
      </c>
      <c r="M1347" s="12" t="s">
        <v>91</v>
      </c>
      <c r="N1347" s="12" t="s">
        <v>91</v>
      </c>
      <c r="O1347" s="12">
        <v>4</v>
      </c>
      <c r="P1347" s="12">
        <v>0</v>
      </c>
      <c r="Q1347" s="12">
        <v>0</v>
      </c>
      <c r="R1347" s="12">
        <v>76001</v>
      </c>
      <c r="S1347" s="59">
        <v>0.26301369863013696</v>
      </c>
      <c r="T1347" s="59">
        <v>56.238356164383561</v>
      </c>
      <c r="U1347" s="12">
        <v>2</v>
      </c>
      <c r="V1347" s="12">
        <v>1</v>
      </c>
      <c r="W1347" s="12">
        <v>1</v>
      </c>
      <c r="X1347" s="12">
        <v>2</v>
      </c>
      <c r="Y1347" s="12">
        <v>1</v>
      </c>
      <c r="Z1347" s="58">
        <v>0</v>
      </c>
      <c r="AA1347" s="58">
        <v>0</v>
      </c>
      <c r="AB1347" s="58">
        <v>0</v>
      </c>
      <c r="AC1347" s="58" t="s">
        <v>91</v>
      </c>
    </row>
    <row r="1348" spans="1:29" x14ac:dyDescent="0.3">
      <c r="A1348" s="57">
        <v>2006406828</v>
      </c>
      <c r="B1348" s="12" t="s">
        <v>414</v>
      </c>
      <c r="C1348" s="58" t="s">
        <v>109</v>
      </c>
      <c r="D1348" s="58" t="s">
        <v>112</v>
      </c>
      <c r="E1348" s="58">
        <v>181200</v>
      </c>
      <c r="F1348" s="58"/>
      <c r="G1348" s="58">
        <f>+IF(F1348&gt;K1348+100000,F1348-K1348,0)</f>
        <v>0</v>
      </c>
      <c r="H1348" s="58"/>
      <c r="I1348" s="58"/>
      <c r="J1348" s="58"/>
      <c r="K1348" s="58">
        <v>81768</v>
      </c>
      <c r="L1348" s="12" t="s">
        <v>91</v>
      </c>
      <c r="M1348" s="12" t="s">
        <v>91</v>
      </c>
      <c r="N1348" s="12" t="s">
        <v>91</v>
      </c>
      <c r="O1348" s="12">
        <v>4</v>
      </c>
      <c r="P1348" s="12">
        <v>0</v>
      </c>
      <c r="Q1348" s="12">
        <v>0</v>
      </c>
      <c r="R1348" s="12">
        <v>76130</v>
      </c>
      <c r="S1348" s="59">
        <v>0.26301369863013696</v>
      </c>
      <c r="T1348" s="59">
        <v>19.87945205479452</v>
      </c>
      <c r="U1348" s="12">
        <v>1</v>
      </c>
      <c r="V1348" s="12">
        <v>2</v>
      </c>
      <c r="W1348" s="12">
        <v>2</v>
      </c>
      <c r="X1348" s="12">
        <v>2</v>
      </c>
      <c r="Y1348" s="12">
        <v>1</v>
      </c>
      <c r="Z1348" s="58">
        <v>0</v>
      </c>
      <c r="AA1348" s="58">
        <v>0</v>
      </c>
      <c r="AB1348" s="58">
        <v>0</v>
      </c>
      <c r="AC1348" s="58" t="s">
        <v>91</v>
      </c>
    </row>
    <row r="1349" spans="1:29" x14ac:dyDescent="0.3">
      <c r="A1349" s="57">
        <v>2244844248</v>
      </c>
      <c r="B1349" s="12" t="s">
        <v>415</v>
      </c>
      <c r="C1349" s="58" t="s">
        <v>109</v>
      </c>
      <c r="D1349" s="58" t="s">
        <v>112</v>
      </c>
      <c r="E1349" s="58">
        <v>181200</v>
      </c>
      <c r="F1349" s="58"/>
      <c r="G1349" s="58">
        <f>+IF(F1349&gt;K1349+100000,F1349-K1349,0)</f>
        <v>0</v>
      </c>
      <c r="H1349" s="58"/>
      <c r="I1349" s="58"/>
      <c r="J1349" s="58"/>
      <c r="K1349" s="58">
        <v>81768</v>
      </c>
      <c r="L1349" s="12" t="s">
        <v>91</v>
      </c>
      <c r="M1349" s="12" t="s">
        <v>91</v>
      </c>
      <c r="N1349" s="12" t="s">
        <v>91</v>
      </c>
      <c r="O1349" s="12">
        <v>4</v>
      </c>
      <c r="P1349" s="12">
        <v>0</v>
      </c>
      <c r="Q1349" s="12">
        <v>0</v>
      </c>
      <c r="R1349" s="12">
        <v>76130</v>
      </c>
      <c r="S1349" s="59">
        <v>0.26575342465753427</v>
      </c>
      <c r="T1349" s="59">
        <v>30.479452054794521</v>
      </c>
      <c r="U1349" s="12">
        <v>1</v>
      </c>
      <c r="V1349" s="12">
        <v>2</v>
      </c>
      <c r="W1349" s="12">
        <v>2</v>
      </c>
      <c r="X1349" s="12">
        <v>2</v>
      </c>
      <c r="Y1349" s="12">
        <v>1</v>
      </c>
      <c r="Z1349" s="58">
        <v>0</v>
      </c>
      <c r="AA1349" s="58">
        <v>0</v>
      </c>
      <c r="AB1349" s="58">
        <v>0</v>
      </c>
      <c r="AC1349" s="58" t="s">
        <v>91</v>
      </c>
    </row>
    <row r="1350" spans="1:29" x14ac:dyDescent="0.3">
      <c r="A1350" s="57">
        <v>2226648208</v>
      </c>
      <c r="B1350" s="12" t="s">
        <v>416</v>
      </c>
      <c r="C1350" s="58" t="s">
        <v>109</v>
      </c>
      <c r="D1350" s="58" t="s">
        <v>112</v>
      </c>
      <c r="E1350" s="58">
        <v>166100</v>
      </c>
      <c r="F1350" s="58"/>
      <c r="G1350" s="58">
        <f>+IF(F1350&gt;K1350+100000,F1350-K1350,0)</f>
        <v>0</v>
      </c>
      <c r="H1350" s="58"/>
      <c r="I1350" s="58"/>
      <c r="J1350" s="58"/>
      <c r="K1350" s="58">
        <v>81768</v>
      </c>
      <c r="L1350" s="12" t="s">
        <v>91</v>
      </c>
      <c r="M1350" s="12" t="s">
        <v>91</v>
      </c>
      <c r="N1350" s="12" t="s">
        <v>91</v>
      </c>
      <c r="O1350" s="12">
        <v>4</v>
      </c>
      <c r="P1350" s="12">
        <v>0</v>
      </c>
      <c r="Q1350" s="12">
        <v>0</v>
      </c>
      <c r="R1350" s="12">
        <v>76130</v>
      </c>
      <c r="S1350" s="59">
        <v>0.26849315068493151</v>
      </c>
      <c r="T1350" s="59">
        <v>20.049315068493151</v>
      </c>
      <c r="U1350" s="12">
        <v>1</v>
      </c>
      <c r="V1350" s="12">
        <v>2</v>
      </c>
      <c r="W1350" s="12">
        <v>2</v>
      </c>
      <c r="X1350" s="12">
        <v>2</v>
      </c>
      <c r="Y1350" s="12">
        <v>1</v>
      </c>
      <c r="Z1350" s="58">
        <v>0</v>
      </c>
      <c r="AA1350" s="58">
        <v>0</v>
      </c>
      <c r="AB1350" s="58">
        <v>0</v>
      </c>
      <c r="AC1350" s="58" t="s">
        <v>91</v>
      </c>
    </row>
    <row r="1351" spans="1:29" x14ac:dyDescent="0.3">
      <c r="A1351" s="57">
        <v>208804</v>
      </c>
      <c r="B1351" s="12" t="s">
        <v>417</v>
      </c>
      <c r="C1351" s="58" t="s">
        <v>109</v>
      </c>
      <c r="D1351" s="58" t="s">
        <v>112</v>
      </c>
      <c r="E1351" s="58">
        <v>151000</v>
      </c>
      <c r="F1351" s="58"/>
      <c r="G1351" s="58">
        <f>+IF(F1351&gt;K1351+100000,F1351-K1351,0)</f>
        <v>0</v>
      </c>
      <c r="H1351" s="58"/>
      <c r="I1351" s="58"/>
      <c r="J1351" s="58"/>
      <c r="K1351" s="58">
        <v>81768</v>
      </c>
      <c r="L1351" s="12" t="s">
        <v>91</v>
      </c>
      <c r="M1351" s="12" t="s">
        <v>91</v>
      </c>
      <c r="N1351" s="12" t="s">
        <v>91</v>
      </c>
      <c r="O1351" s="12">
        <v>4</v>
      </c>
      <c r="P1351" s="12">
        <v>0</v>
      </c>
      <c r="Q1351" s="12">
        <v>0</v>
      </c>
      <c r="R1351" s="12">
        <v>13052</v>
      </c>
      <c r="S1351" s="59">
        <v>0.26027397260273971</v>
      </c>
      <c r="T1351" s="59">
        <v>38.972602739726028</v>
      </c>
      <c r="U1351" s="12">
        <v>1</v>
      </c>
      <c r="V1351" s="12">
        <v>2</v>
      </c>
      <c r="W1351" s="12">
        <v>2</v>
      </c>
      <c r="X1351" s="12">
        <v>2</v>
      </c>
      <c r="Y1351" s="12">
        <v>2</v>
      </c>
      <c r="Z1351" s="58">
        <v>0</v>
      </c>
      <c r="AA1351" s="58">
        <v>0</v>
      </c>
      <c r="AB1351" s="58">
        <v>0</v>
      </c>
      <c r="AC1351" s="58" t="s">
        <v>91</v>
      </c>
    </row>
    <row r="1352" spans="1:29" x14ac:dyDescent="0.3">
      <c r="A1352" s="57">
        <v>2008240426</v>
      </c>
      <c r="B1352" s="12" t="s">
        <v>418</v>
      </c>
      <c r="C1352" s="58" t="s">
        <v>109</v>
      </c>
      <c r="D1352" s="58" t="s">
        <v>112</v>
      </c>
      <c r="E1352" s="58">
        <v>151000</v>
      </c>
      <c r="F1352" s="58"/>
      <c r="G1352" s="58">
        <f>+IF(F1352&gt;K1352+100000,F1352-K1352,0)</f>
        <v>0</v>
      </c>
      <c r="H1352" s="58"/>
      <c r="I1352" s="58"/>
      <c r="J1352" s="58"/>
      <c r="K1352" s="58">
        <v>81768</v>
      </c>
      <c r="L1352" s="12" t="s">
        <v>91</v>
      </c>
      <c r="M1352" s="12" t="s">
        <v>91</v>
      </c>
      <c r="N1352" s="12" t="s">
        <v>91</v>
      </c>
      <c r="O1352" s="12">
        <v>4</v>
      </c>
      <c r="P1352" s="12">
        <v>0</v>
      </c>
      <c r="Q1352" s="12">
        <v>0</v>
      </c>
      <c r="R1352" s="12">
        <v>13052</v>
      </c>
      <c r="S1352" s="59">
        <v>0.26301369863013696</v>
      </c>
      <c r="T1352" s="59">
        <v>32.016438356164386</v>
      </c>
      <c r="U1352" s="12">
        <v>1</v>
      </c>
      <c r="V1352" s="12">
        <v>2</v>
      </c>
      <c r="W1352" s="12">
        <v>1</v>
      </c>
      <c r="X1352" s="12">
        <v>2</v>
      </c>
      <c r="Y1352" s="12">
        <v>3</v>
      </c>
      <c r="Z1352" s="58">
        <v>0</v>
      </c>
      <c r="AA1352" s="58">
        <v>0</v>
      </c>
      <c r="AB1352" s="58">
        <v>0</v>
      </c>
      <c r="AC1352" s="58" t="s">
        <v>91</v>
      </c>
    </row>
    <row r="1353" spans="1:29" x14ac:dyDescent="0.3">
      <c r="A1353" s="57">
        <v>2060048468</v>
      </c>
      <c r="B1353" s="12" t="s">
        <v>419</v>
      </c>
      <c r="C1353" s="58" t="s">
        <v>109</v>
      </c>
      <c r="D1353" s="58" t="s">
        <v>112</v>
      </c>
      <c r="E1353" s="58">
        <v>151000</v>
      </c>
      <c r="F1353" s="58"/>
      <c r="G1353" s="58">
        <f>+IF(F1353&gt;K1353+100000,F1353-K1353,0)</f>
        <v>0</v>
      </c>
      <c r="H1353" s="58"/>
      <c r="I1353" s="58"/>
      <c r="J1353" s="58"/>
      <c r="K1353" s="58">
        <v>81768</v>
      </c>
      <c r="L1353" s="12" t="s">
        <v>91</v>
      </c>
      <c r="M1353" s="12" t="s">
        <v>91</v>
      </c>
      <c r="N1353" s="12" t="s">
        <v>91</v>
      </c>
      <c r="O1353" s="12">
        <v>4</v>
      </c>
      <c r="P1353" s="12">
        <v>0</v>
      </c>
      <c r="Q1353" s="12">
        <v>0</v>
      </c>
      <c r="R1353" s="12">
        <v>76001</v>
      </c>
      <c r="S1353" s="59">
        <v>0.26849315068493151</v>
      </c>
      <c r="T1353" s="59">
        <v>26.961643835616439</v>
      </c>
      <c r="U1353" s="12">
        <v>1</v>
      </c>
      <c r="V1353" s="12">
        <v>2</v>
      </c>
      <c r="W1353" s="12">
        <v>2</v>
      </c>
      <c r="X1353" s="12">
        <v>2</v>
      </c>
      <c r="Y1353" s="12">
        <v>1</v>
      </c>
      <c r="Z1353" s="58">
        <v>0</v>
      </c>
      <c r="AA1353" s="58">
        <v>0</v>
      </c>
      <c r="AB1353" s="58">
        <v>0</v>
      </c>
      <c r="AC1353" s="58" t="s">
        <v>91</v>
      </c>
    </row>
    <row r="1354" spans="1:29" x14ac:dyDescent="0.3">
      <c r="A1354" s="57">
        <v>2088228482</v>
      </c>
      <c r="B1354" s="12" t="s">
        <v>420</v>
      </c>
      <c r="C1354" s="58" t="s">
        <v>109</v>
      </c>
      <c r="D1354" s="58" t="s">
        <v>112</v>
      </c>
      <c r="E1354" s="58">
        <v>151000</v>
      </c>
      <c r="F1354" s="58"/>
      <c r="G1354" s="58">
        <f>+IF(F1354&gt;K1354+100000,F1354-K1354,0)</f>
        <v>0</v>
      </c>
      <c r="H1354" s="58"/>
      <c r="I1354" s="58"/>
      <c r="J1354" s="58"/>
      <c r="K1354" s="58">
        <v>81768</v>
      </c>
      <c r="L1354" s="12" t="s">
        <v>91</v>
      </c>
      <c r="M1354" s="12" t="s">
        <v>91</v>
      </c>
      <c r="N1354" s="12" t="s">
        <v>91</v>
      </c>
      <c r="O1354" s="12">
        <v>4</v>
      </c>
      <c r="P1354" s="12">
        <v>0</v>
      </c>
      <c r="Q1354" s="12">
        <v>0</v>
      </c>
      <c r="R1354" s="12">
        <v>76275</v>
      </c>
      <c r="S1354" s="59">
        <v>0.26575342465753427</v>
      </c>
      <c r="T1354" s="59">
        <v>34.030136986301372</v>
      </c>
      <c r="U1354" s="12">
        <v>2</v>
      </c>
      <c r="V1354" s="12">
        <v>2</v>
      </c>
      <c r="W1354" s="12">
        <v>2</v>
      </c>
      <c r="X1354" s="12">
        <v>2</v>
      </c>
      <c r="Y1354" s="12">
        <v>1</v>
      </c>
      <c r="Z1354" s="58">
        <v>0</v>
      </c>
      <c r="AA1354" s="58">
        <v>0</v>
      </c>
      <c r="AB1354" s="58">
        <v>0</v>
      </c>
      <c r="AC1354" s="58" t="s">
        <v>91</v>
      </c>
    </row>
    <row r="1355" spans="1:29" x14ac:dyDescent="0.3">
      <c r="A1355" s="57">
        <v>2224400264</v>
      </c>
      <c r="B1355" s="12" t="s">
        <v>421</v>
      </c>
      <c r="C1355" s="58" t="s">
        <v>109</v>
      </c>
      <c r="D1355" s="58" t="s">
        <v>112</v>
      </c>
      <c r="E1355" s="58">
        <v>151000</v>
      </c>
      <c r="F1355" s="58"/>
      <c r="G1355" s="58">
        <f>+IF(F1355&gt;K1355+100000,F1355-K1355,0)</f>
        <v>0</v>
      </c>
      <c r="H1355" s="58"/>
      <c r="I1355" s="58"/>
      <c r="J1355" s="58"/>
      <c r="K1355" s="58">
        <v>81768</v>
      </c>
      <c r="L1355" s="12" t="s">
        <v>91</v>
      </c>
      <c r="M1355" s="12" t="s">
        <v>91</v>
      </c>
      <c r="N1355" s="12" t="s">
        <v>91</v>
      </c>
      <c r="O1355" s="12">
        <v>4</v>
      </c>
      <c r="P1355" s="12">
        <v>0</v>
      </c>
      <c r="Q1355" s="12">
        <v>0</v>
      </c>
      <c r="R1355" s="12">
        <v>76606</v>
      </c>
      <c r="S1355" s="59">
        <v>0.26849315068493151</v>
      </c>
      <c r="T1355" s="59">
        <v>26.312328767123287</v>
      </c>
      <c r="U1355" s="12">
        <v>2</v>
      </c>
      <c r="V1355" s="12">
        <v>2</v>
      </c>
      <c r="W1355" s="12">
        <v>2</v>
      </c>
      <c r="X1355" s="12">
        <v>2</v>
      </c>
      <c r="Y1355" s="12">
        <v>1</v>
      </c>
      <c r="Z1355" s="58">
        <v>0</v>
      </c>
      <c r="AA1355" s="58">
        <v>0</v>
      </c>
      <c r="AB1355" s="58">
        <v>0</v>
      </c>
      <c r="AC1355" s="58" t="s">
        <v>91</v>
      </c>
    </row>
    <row r="1356" spans="1:29" x14ac:dyDescent="0.3">
      <c r="A1356" s="57">
        <v>2008880000</v>
      </c>
      <c r="B1356" s="12" t="s">
        <v>422</v>
      </c>
      <c r="C1356" s="58" t="s">
        <v>109</v>
      </c>
      <c r="D1356" s="58" t="s">
        <v>112</v>
      </c>
      <c r="E1356" s="58">
        <v>90600</v>
      </c>
      <c r="F1356" s="58"/>
      <c r="G1356" s="58">
        <f>+IF(F1356&gt;K1356+100000,F1356-K1356,0)</f>
        <v>0</v>
      </c>
      <c r="H1356" s="58"/>
      <c r="I1356" s="58"/>
      <c r="J1356" s="58"/>
      <c r="K1356" s="58">
        <v>81768</v>
      </c>
      <c r="L1356" s="12" t="s">
        <v>91</v>
      </c>
      <c r="M1356" s="12" t="s">
        <v>91</v>
      </c>
      <c r="N1356" s="12" t="s">
        <v>91</v>
      </c>
      <c r="O1356" s="12">
        <v>4</v>
      </c>
      <c r="P1356" s="12">
        <v>0</v>
      </c>
      <c r="Q1356" s="12">
        <v>0</v>
      </c>
      <c r="R1356" s="12">
        <v>5001</v>
      </c>
      <c r="S1356" s="59">
        <v>0.25205479452054796</v>
      </c>
      <c r="T1356" s="59">
        <v>24.734246575342464</v>
      </c>
      <c r="U1356" s="12">
        <v>1</v>
      </c>
      <c r="V1356" s="12">
        <v>2</v>
      </c>
      <c r="W1356" s="12">
        <v>2</v>
      </c>
      <c r="X1356" s="12">
        <v>2</v>
      </c>
      <c r="Y1356" s="12">
        <v>1</v>
      </c>
      <c r="Z1356" s="58">
        <v>0</v>
      </c>
      <c r="AA1356" s="58">
        <v>0</v>
      </c>
      <c r="AB1356" s="58">
        <v>0</v>
      </c>
      <c r="AC1356" s="58" t="s">
        <v>91</v>
      </c>
    </row>
    <row r="1357" spans="1:29" x14ac:dyDescent="0.3">
      <c r="A1357" s="57">
        <v>2006462240</v>
      </c>
      <c r="B1357" s="12" t="s">
        <v>423</v>
      </c>
      <c r="C1357" s="58" t="s">
        <v>109</v>
      </c>
      <c r="D1357" s="58" t="s">
        <v>112</v>
      </c>
      <c r="E1357" s="58">
        <v>90600</v>
      </c>
      <c r="F1357" s="58"/>
      <c r="G1357" s="58">
        <f>+IF(F1357&gt;K1357+100000,F1357-K1357,0)</f>
        <v>0</v>
      </c>
      <c r="H1357" s="58"/>
      <c r="I1357" s="58"/>
      <c r="J1357" s="58"/>
      <c r="K1357" s="58">
        <v>81768</v>
      </c>
      <c r="L1357" s="12" t="s">
        <v>91</v>
      </c>
      <c r="M1357" s="12" t="s">
        <v>91</v>
      </c>
      <c r="N1357" s="12" t="s">
        <v>91</v>
      </c>
      <c r="O1357" s="12">
        <v>4</v>
      </c>
      <c r="P1357" s="12">
        <v>0</v>
      </c>
      <c r="Q1357" s="12">
        <v>0</v>
      </c>
      <c r="R1357" s="12">
        <v>76130</v>
      </c>
      <c r="S1357" s="59">
        <v>0.26301369863013696</v>
      </c>
      <c r="T1357" s="59">
        <v>19.534246575342465</v>
      </c>
      <c r="U1357" s="12">
        <v>1</v>
      </c>
      <c r="V1357" s="12">
        <v>2</v>
      </c>
      <c r="W1357" s="12">
        <v>2</v>
      </c>
      <c r="X1357" s="12">
        <v>2</v>
      </c>
      <c r="Y1357" s="12">
        <v>1</v>
      </c>
      <c r="Z1357" s="58">
        <v>0</v>
      </c>
      <c r="AA1357" s="58">
        <v>0</v>
      </c>
      <c r="AB1357" s="58">
        <v>0</v>
      </c>
      <c r="AC1357" s="58" t="s">
        <v>91</v>
      </c>
    </row>
    <row r="1358" spans="1:29" x14ac:dyDescent="0.3">
      <c r="A1358" s="57">
        <v>2224808620</v>
      </c>
      <c r="B1358" s="12" t="s">
        <v>424</v>
      </c>
      <c r="C1358" s="58" t="s">
        <v>109</v>
      </c>
      <c r="D1358" s="58" t="s">
        <v>112</v>
      </c>
      <c r="E1358" s="58">
        <v>90600</v>
      </c>
      <c r="F1358" s="58"/>
      <c r="G1358" s="58">
        <f>+IF(F1358&gt;K1358+100000,F1358-K1358,0)</f>
        <v>0</v>
      </c>
      <c r="H1358" s="58"/>
      <c r="I1358" s="58"/>
      <c r="J1358" s="58"/>
      <c r="K1358" s="58">
        <v>81768</v>
      </c>
      <c r="L1358" s="12" t="s">
        <v>91</v>
      </c>
      <c r="M1358" s="12" t="s">
        <v>91</v>
      </c>
      <c r="N1358" s="12" t="s">
        <v>91</v>
      </c>
      <c r="O1358" s="12">
        <v>4</v>
      </c>
      <c r="P1358" s="12">
        <v>0</v>
      </c>
      <c r="Q1358" s="12">
        <v>0</v>
      </c>
      <c r="R1358" s="12">
        <v>76275</v>
      </c>
      <c r="S1358" s="59">
        <v>0.26301369863013696</v>
      </c>
      <c r="T1358" s="59">
        <v>24.4</v>
      </c>
      <c r="U1358" s="12">
        <v>1</v>
      </c>
      <c r="V1358" s="12">
        <v>2</v>
      </c>
      <c r="W1358" s="12">
        <v>1</v>
      </c>
      <c r="X1358" s="12">
        <v>2</v>
      </c>
      <c r="Y1358" s="12">
        <v>1</v>
      </c>
      <c r="Z1358" s="58">
        <v>0</v>
      </c>
      <c r="AA1358" s="58">
        <v>0</v>
      </c>
      <c r="AB1358" s="58">
        <v>0</v>
      </c>
      <c r="AC1358" s="58" t="s">
        <v>91</v>
      </c>
    </row>
    <row r="1359" spans="1:29" x14ac:dyDescent="0.3">
      <c r="A1359" s="57">
        <v>2222068040</v>
      </c>
      <c r="B1359" s="12" t="s">
        <v>425</v>
      </c>
      <c r="C1359" s="58" t="s">
        <v>109</v>
      </c>
      <c r="D1359" s="58" t="s">
        <v>112</v>
      </c>
      <c r="E1359" s="58">
        <v>75500</v>
      </c>
      <c r="F1359" s="58"/>
      <c r="G1359" s="58">
        <f>+IF(F1359&gt;K1359+100000,F1359-K1359,0)</f>
        <v>0</v>
      </c>
      <c r="H1359" s="58"/>
      <c r="I1359" s="58"/>
      <c r="J1359" s="58"/>
      <c r="K1359" s="58">
        <v>81768</v>
      </c>
      <c r="L1359" s="12" t="s">
        <v>91</v>
      </c>
      <c r="M1359" s="12" t="s">
        <v>91</v>
      </c>
      <c r="N1359" s="12" t="s">
        <v>91</v>
      </c>
      <c r="O1359" s="12">
        <v>4</v>
      </c>
      <c r="P1359" s="12">
        <v>0</v>
      </c>
      <c r="Q1359" s="12">
        <v>32</v>
      </c>
      <c r="R1359" s="12">
        <v>76306</v>
      </c>
      <c r="S1359" s="12">
        <v>0.35616438356164382</v>
      </c>
      <c r="T1359" s="12">
        <v>32.249315068493154</v>
      </c>
      <c r="U1359" s="12">
        <v>1</v>
      </c>
      <c r="V1359" s="12">
        <v>0</v>
      </c>
      <c r="W1359" s="12">
        <v>2</v>
      </c>
      <c r="X1359" s="12">
        <v>2</v>
      </c>
      <c r="Y1359" s="12">
        <v>2</v>
      </c>
      <c r="Z1359" s="58">
        <v>0</v>
      </c>
      <c r="AA1359" s="58">
        <v>0</v>
      </c>
      <c r="AB1359" s="58">
        <v>0</v>
      </c>
      <c r="AC1359" s="58" t="s">
        <v>91</v>
      </c>
    </row>
    <row r="1360" spans="1:29" x14ac:dyDescent="0.3">
      <c r="A1360" s="57">
        <v>2226080244</v>
      </c>
      <c r="B1360" s="12" t="s">
        <v>426</v>
      </c>
      <c r="C1360" s="58" t="s">
        <v>109</v>
      </c>
      <c r="D1360" s="58" t="s">
        <v>112</v>
      </c>
      <c r="E1360" s="58">
        <v>60400</v>
      </c>
      <c r="F1360" s="58"/>
      <c r="G1360" s="58">
        <f>+IF(F1360&gt;K1360+100000,F1360-K1360,0)</f>
        <v>0</v>
      </c>
      <c r="H1360" s="58"/>
      <c r="I1360" s="58"/>
      <c r="J1360" s="58"/>
      <c r="K1360" s="58">
        <v>81768</v>
      </c>
      <c r="L1360" s="12" t="s">
        <v>91</v>
      </c>
      <c r="M1360" s="12" t="s">
        <v>91</v>
      </c>
      <c r="N1360" s="12" t="s">
        <v>91</v>
      </c>
      <c r="O1360" s="12">
        <v>4</v>
      </c>
      <c r="P1360" s="12">
        <v>0</v>
      </c>
      <c r="Q1360" s="12">
        <v>0</v>
      </c>
      <c r="R1360" s="12">
        <v>76111</v>
      </c>
      <c r="S1360" s="59">
        <v>0.26027397260273971</v>
      </c>
      <c r="T1360" s="59">
        <v>33.008219178082193</v>
      </c>
      <c r="U1360" s="12">
        <v>2</v>
      </c>
      <c r="V1360" s="12">
        <v>2</v>
      </c>
      <c r="W1360" s="12">
        <v>2</v>
      </c>
      <c r="X1360" s="12">
        <v>2</v>
      </c>
      <c r="Y1360" s="12">
        <v>1</v>
      </c>
      <c r="Z1360" s="58">
        <v>0</v>
      </c>
      <c r="AA1360" s="58">
        <v>0</v>
      </c>
      <c r="AB1360" s="58">
        <v>0</v>
      </c>
      <c r="AC1360" s="58" t="s">
        <v>91</v>
      </c>
    </row>
    <row r="1361" spans="1:29" x14ac:dyDescent="0.3">
      <c r="A1361" s="57">
        <v>2224624000</v>
      </c>
      <c r="B1361" s="12" t="s">
        <v>427</v>
      </c>
      <c r="C1361" s="58" t="s">
        <v>109</v>
      </c>
      <c r="D1361" s="58" t="s">
        <v>112</v>
      </c>
      <c r="E1361" s="58">
        <v>60400</v>
      </c>
      <c r="F1361" s="58"/>
      <c r="G1361" s="58">
        <f>+IF(F1361&gt;K1361+100000,F1361-K1361,0)</f>
        <v>0</v>
      </c>
      <c r="H1361" s="58"/>
      <c r="I1361" s="58"/>
      <c r="J1361" s="58"/>
      <c r="K1361" s="58">
        <v>81768</v>
      </c>
      <c r="L1361" s="12" t="s">
        <v>91</v>
      </c>
      <c r="M1361" s="12" t="s">
        <v>91</v>
      </c>
      <c r="N1361" s="12" t="s">
        <v>91</v>
      </c>
      <c r="O1361" s="12">
        <v>4</v>
      </c>
      <c r="P1361" s="12">
        <v>0</v>
      </c>
      <c r="Q1361" s="12">
        <v>0</v>
      </c>
      <c r="R1361" s="12">
        <v>76130</v>
      </c>
      <c r="S1361" s="59">
        <v>0.25205479452054796</v>
      </c>
      <c r="T1361" s="59">
        <v>30.490410958904111</v>
      </c>
      <c r="U1361" s="12">
        <v>1</v>
      </c>
      <c r="V1361" s="12">
        <v>2</v>
      </c>
      <c r="W1361" s="12">
        <v>2</v>
      </c>
      <c r="X1361" s="12">
        <v>2</v>
      </c>
      <c r="Y1361" s="12">
        <v>3</v>
      </c>
      <c r="Z1361" s="58">
        <v>0</v>
      </c>
      <c r="AA1361" s="58">
        <v>0</v>
      </c>
      <c r="AB1361" s="58">
        <v>0</v>
      </c>
      <c r="AC1361" s="58" t="s">
        <v>91</v>
      </c>
    </row>
    <row r="1362" spans="1:29" x14ac:dyDescent="0.3">
      <c r="A1362" s="57">
        <v>2004222860</v>
      </c>
      <c r="B1362" s="12" t="s">
        <v>428</v>
      </c>
      <c r="C1362" s="58" t="s">
        <v>109</v>
      </c>
      <c r="D1362" s="58" t="s">
        <v>112</v>
      </c>
      <c r="E1362" s="58">
        <v>60200</v>
      </c>
      <c r="F1362" s="58"/>
      <c r="G1362" s="58">
        <f>+IF(F1362&gt;K1362+100000,F1362-K1362,0)</f>
        <v>0</v>
      </c>
      <c r="H1362" s="58"/>
      <c r="I1362" s="58"/>
      <c r="J1362" s="58"/>
      <c r="K1362" s="58">
        <v>81768</v>
      </c>
      <c r="L1362" s="12" t="s">
        <v>91</v>
      </c>
      <c r="M1362" s="12" t="s">
        <v>91</v>
      </c>
      <c r="N1362" s="12" t="s">
        <v>91</v>
      </c>
      <c r="O1362" s="12">
        <v>4</v>
      </c>
      <c r="P1362" s="12">
        <v>0</v>
      </c>
      <c r="Q1362" s="12">
        <v>0</v>
      </c>
      <c r="R1362" s="12">
        <v>66170</v>
      </c>
      <c r="S1362" s="59">
        <v>0.26849315068493151</v>
      </c>
      <c r="T1362" s="59">
        <v>28.342465753424658</v>
      </c>
      <c r="U1362" s="12">
        <v>1</v>
      </c>
      <c r="V1362" s="12">
        <v>2</v>
      </c>
      <c r="W1362" s="12">
        <v>2</v>
      </c>
      <c r="X1362" s="12">
        <v>2</v>
      </c>
      <c r="Y1362" s="12">
        <v>1</v>
      </c>
      <c r="Z1362" s="58">
        <v>0</v>
      </c>
      <c r="AA1362" s="58">
        <v>0</v>
      </c>
      <c r="AB1362" s="58">
        <v>0</v>
      </c>
      <c r="AC1362" s="58" t="s">
        <v>91</v>
      </c>
    </row>
    <row r="1363" spans="1:29" x14ac:dyDescent="0.3">
      <c r="A1363" s="57">
        <v>2006424266</v>
      </c>
      <c r="B1363" s="12" t="s">
        <v>429</v>
      </c>
      <c r="C1363" s="58" t="s">
        <v>109</v>
      </c>
      <c r="D1363" s="58" t="s">
        <v>112</v>
      </c>
      <c r="E1363" s="58">
        <v>45300</v>
      </c>
      <c r="F1363" s="58"/>
      <c r="G1363" s="58">
        <f>+IF(F1363&gt;K1363+100000,F1363-K1363,0)</f>
        <v>0</v>
      </c>
      <c r="H1363" s="58"/>
      <c r="I1363" s="58"/>
      <c r="J1363" s="58"/>
      <c r="K1363" s="58">
        <v>81768</v>
      </c>
      <c r="L1363" s="12" t="s">
        <v>91</v>
      </c>
      <c r="M1363" s="12" t="s">
        <v>91</v>
      </c>
      <c r="N1363" s="12" t="s">
        <v>91</v>
      </c>
      <c r="O1363" s="12">
        <v>4</v>
      </c>
      <c r="P1363" s="12">
        <v>0</v>
      </c>
      <c r="Q1363" s="12">
        <v>0</v>
      </c>
      <c r="R1363" s="12">
        <v>76001</v>
      </c>
      <c r="S1363" s="59">
        <v>0.26301369863013696</v>
      </c>
      <c r="T1363" s="59">
        <v>21.084931506849315</v>
      </c>
      <c r="U1363" s="12">
        <v>1</v>
      </c>
      <c r="V1363" s="12">
        <v>2</v>
      </c>
      <c r="W1363" s="12">
        <v>2</v>
      </c>
      <c r="X1363" s="12">
        <v>2</v>
      </c>
      <c r="Y1363" s="12">
        <v>1</v>
      </c>
      <c r="Z1363" s="58">
        <v>0</v>
      </c>
      <c r="AA1363" s="58">
        <v>0</v>
      </c>
      <c r="AB1363" s="58">
        <v>0</v>
      </c>
      <c r="AC1363" s="58" t="s">
        <v>91</v>
      </c>
    </row>
    <row r="1364" spans="1:29" x14ac:dyDescent="0.3">
      <c r="A1364" s="57">
        <v>2224806428</v>
      </c>
      <c r="B1364" s="12" t="s">
        <v>430</v>
      </c>
      <c r="C1364" s="58" t="s">
        <v>109</v>
      </c>
      <c r="D1364" s="58" t="s">
        <v>112</v>
      </c>
      <c r="E1364" s="58">
        <v>45300</v>
      </c>
      <c r="F1364" s="58"/>
      <c r="G1364" s="58">
        <f>+IF(F1364&gt;K1364+100000,F1364-K1364,0)</f>
        <v>0</v>
      </c>
      <c r="H1364" s="58"/>
      <c r="I1364" s="58"/>
      <c r="J1364" s="58"/>
      <c r="K1364" s="58">
        <v>81768</v>
      </c>
      <c r="L1364" s="12" t="s">
        <v>91</v>
      </c>
      <c r="M1364" s="12" t="s">
        <v>91</v>
      </c>
      <c r="N1364" s="12" t="s">
        <v>91</v>
      </c>
      <c r="O1364" s="12">
        <v>4</v>
      </c>
      <c r="P1364" s="12">
        <v>0</v>
      </c>
      <c r="Q1364" s="12">
        <v>0</v>
      </c>
      <c r="R1364" s="12">
        <v>76130</v>
      </c>
      <c r="S1364" s="59">
        <v>0.26575342465753427</v>
      </c>
      <c r="T1364" s="59">
        <v>25.589041095890412</v>
      </c>
      <c r="U1364" s="12">
        <v>1</v>
      </c>
      <c r="V1364" s="12">
        <v>2</v>
      </c>
      <c r="W1364" s="12">
        <v>2</v>
      </c>
      <c r="X1364" s="12">
        <v>2</v>
      </c>
      <c r="Y1364" s="12">
        <v>1</v>
      </c>
      <c r="Z1364" s="58">
        <v>0</v>
      </c>
      <c r="AA1364" s="58">
        <v>0</v>
      </c>
      <c r="AB1364" s="58">
        <v>0</v>
      </c>
      <c r="AC1364" s="58" t="s">
        <v>91</v>
      </c>
    </row>
    <row r="1365" spans="1:29" x14ac:dyDescent="0.3">
      <c r="A1365" s="57">
        <v>2044044200</v>
      </c>
      <c r="B1365" s="12" t="s">
        <v>431</v>
      </c>
      <c r="C1365" s="58" t="s">
        <v>109</v>
      </c>
      <c r="D1365" s="58" t="s">
        <v>112</v>
      </c>
      <c r="E1365" s="58">
        <v>44220</v>
      </c>
      <c r="F1365" s="58"/>
      <c r="G1365" s="58">
        <f>+IF(F1365&gt;K1365+100000,F1365-K1365,0)</f>
        <v>0</v>
      </c>
      <c r="H1365" s="58"/>
      <c r="I1365" s="58"/>
      <c r="J1365" s="58"/>
      <c r="K1365" s="58">
        <v>81768</v>
      </c>
      <c r="L1365" s="12" t="s">
        <v>91</v>
      </c>
      <c r="M1365" s="12" t="s">
        <v>91</v>
      </c>
      <c r="N1365" s="12" t="s">
        <v>91</v>
      </c>
      <c r="O1365" s="12">
        <v>4</v>
      </c>
      <c r="P1365" s="12">
        <v>0</v>
      </c>
      <c r="Q1365" s="12">
        <v>0</v>
      </c>
      <c r="R1365" s="12">
        <v>13052</v>
      </c>
      <c r="S1365" s="59">
        <v>0.26301369863013696</v>
      </c>
      <c r="T1365" s="59">
        <v>24.895890410958906</v>
      </c>
      <c r="U1365" s="12">
        <v>1</v>
      </c>
      <c r="V1365" s="12">
        <v>2</v>
      </c>
      <c r="W1365" s="12">
        <v>2</v>
      </c>
      <c r="X1365" s="12">
        <v>2</v>
      </c>
      <c r="Y1365" s="12">
        <v>1</v>
      </c>
      <c r="Z1365" s="58">
        <v>0</v>
      </c>
      <c r="AA1365" s="58">
        <v>0</v>
      </c>
      <c r="AB1365" s="58">
        <v>0</v>
      </c>
      <c r="AC1365" s="58" t="s">
        <v>91</v>
      </c>
    </row>
    <row r="1366" spans="1:29" x14ac:dyDescent="0.3">
      <c r="A1366" s="57">
        <v>2062826026</v>
      </c>
      <c r="B1366" s="12" t="s">
        <v>432</v>
      </c>
      <c r="C1366" s="58" t="s">
        <v>108</v>
      </c>
      <c r="D1366" s="58" t="s">
        <v>113</v>
      </c>
      <c r="E1366" s="58">
        <v>42280</v>
      </c>
      <c r="F1366" s="58">
        <v>133996</v>
      </c>
      <c r="G1366" s="58">
        <f>+IF(F1366&gt;K1366+100000,F1366-K1366,0)</f>
        <v>0</v>
      </c>
      <c r="H1366" s="58">
        <v>68004</v>
      </c>
      <c r="I1366" s="58">
        <v>0</v>
      </c>
      <c r="J1366" s="58">
        <v>0</v>
      </c>
      <c r="K1366" s="58">
        <v>81768</v>
      </c>
      <c r="L1366" s="12" t="s">
        <v>88</v>
      </c>
      <c r="M1366" s="12" t="s">
        <v>89</v>
      </c>
      <c r="N1366" s="12" t="s">
        <v>10</v>
      </c>
      <c r="O1366" s="12">
        <v>4</v>
      </c>
      <c r="P1366" s="12">
        <v>0</v>
      </c>
      <c r="Q1366" s="12">
        <v>0</v>
      </c>
      <c r="R1366" s="12">
        <v>76306</v>
      </c>
      <c r="S1366" s="59">
        <v>0.26301369863013696</v>
      </c>
      <c r="T1366" s="59">
        <v>31.942465753424656</v>
      </c>
      <c r="U1366" s="12">
        <v>1</v>
      </c>
      <c r="V1366" s="12">
        <v>2</v>
      </c>
      <c r="W1366" s="12">
        <v>2</v>
      </c>
      <c r="X1366" s="12">
        <v>2</v>
      </c>
      <c r="Y1366" s="12">
        <v>1</v>
      </c>
      <c r="Z1366" s="58">
        <v>0</v>
      </c>
      <c r="AA1366" s="58">
        <v>0</v>
      </c>
      <c r="AB1366" s="58">
        <v>0</v>
      </c>
      <c r="AC1366" s="58" t="s">
        <v>91</v>
      </c>
    </row>
    <row r="1367" spans="1:29" x14ac:dyDescent="0.3">
      <c r="A1367" s="57">
        <v>2044026066</v>
      </c>
      <c r="B1367" s="12" t="s">
        <v>433</v>
      </c>
      <c r="C1367" s="58" t="s">
        <v>109</v>
      </c>
      <c r="D1367" s="58" t="s">
        <v>112</v>
      </c>
      <c r="E1367" s="58">
        <v>30200</v>
      </c>
      <c r="F1367" s="58"/>
      <c r="G1367" s="58">
        <f>+IF(F1367&gt;K1367+100000,F1367-K1367,0)</f>
        <v>0</v>
      </c>
      <c r="H1367" s="58"/>
      <c r="I1367" s="58"/>
      <c r="J1367" s="58"/>
      <c r="K1367" s="58">
        <v>81768</v>
      </c>
      <c r="L1367" s="12" t="s">
        <v>91</v>
      </c>
      <c r="M1367" s="12" t="s">
        <v>91</v>
      </c>
      <c r="N1367" s="12" t="s">
        <v>91</v>
      </c>
      <c r="O1367" s="12">
        <v>4</v>
      </c>
      <c r="P1367" s="12">
        <v>0</v>
      </c>
      <c r="Q1367" s="12">
        <v>0</v>
      </c>
      <c r="R1367" s="12">
        <v>13052</v>
      </c>
      <c r="S1367" s="59">
        <v>0.26301369863013696</v>
      </c>
      <c r="T1367" s="59">
        <v>28.095890410958905</v>
      </c>
      <c r="U1367" s="12">
        <v>1</v>
      </c>
      <c r="V1367" s="12">
        <v>2</v>
      </c>
      <c r="W1367" s="12">
        <v>2</v>
      </c>
      <c r="X1367" s="12">
        <v>2</v>
      </c>
      <c r="Y1367" s="12">
        <v>1</v>
      </c>
      <c r="Z1367" s="58">
        <v>0</v>
      </c>
      <c r="AA1367" s="58">
        <v>0</v>
      </c>
      <c r="AB1367" s="58">
        <v>0</v>
      </c>
      <c r="AC1367" s="58" t="s">
        <v>91</v>
      </c>
    </row>
    <row r="1368" spans="1:29" x14ac:dyDescent="0.3">
      <c r="A1368" s="57">
        <v>2002862220</v>
      </c>
      <c r="B1368" s="12" t="s">
        <v>434</v>
      </c>
      <c r="C1368" s="58" t="s">
        <v>109</v>
      </c>
      <c r="D1368" s="58" t="s">
        <v>112</v>
      </c>
      <c r="E1368" s="58">
        <v>30200</v>
      </c>
      <c r="F1368" s="58"/>
      <c r="G1368" s="58">
        <f>+IF(F1368&gt;K1368+100000,F1368-K1368,0)</f>
        <v>0</v>
      </c>
      <c r="H1368" s="58"/>
      <c r="I1368" s="58"/>
      <c r="J1368" s="58"/>
      <c r="K1368" s="58">
        <v>81768</v>
      </c>
      <c r="L1368" s="12" t="s">
        <v>91</v>
      </c>
      <c r="M1368" s="12" t="s">
        <v>91</v>
      </c>
      <c r="N1368" s="12" t="s">
        <v>91</v>
      </c>
      <c r="O1368" s="12">
        <v>4</v>
      </c>
      <c r="P1368" s="12">
        <v>0</v>
      </c>
      <c r="Q1368" s="12">
        <v>0</v>
      </c>
      <c r="R1368" s="12">
        <v>76001</v>
      </c>
      <c r="S1368" s="59">
        <v>0.26849315068493151</v>
      </c>
      <c r="T1368" s="59">
        <v>24.268493150684932</v>
      </c>
      <c r="U1368" s="12">
        <v>2</v>
      </c>
      <c r="V1368" s="12">
        <v>2</v>
      </c>
      <c r="W1368" s="12">
        <v>2</v>
      </c>
      <c r="X1368" s="12">
        <v>2</v>
      </c>
      <c r="Y1368" s="12">
        <v>1</v>
      </c>
      <c r="Z1368" s="58">
        <v>0</v>
      </c>
      <c r="AA1368" s="58">
        <v>0</v>
      </c>
      <c r="AB1368" s="58">
        <v>0</v>
      </c>
      <c r="AC1368" s="58" t="s">
        <v>91</v>
      </c>
    </row>
    <row r="1369" spans="1:29" x14ac:dyDescent="0.3">
      <c r="A1369" s="57">
        <v>2202800666</v>
      </c>
      <c r="B1369" s="12" t="s">
        <v>435</v>
      </c>
      <c r="C1369" s="58" t="s">
        <v>109</v>
      </c>
      <c r="D1369" s="58" t="s">
        <v>112</v>
      </c>
      <c r="E1369" s="58">
        <v>30200</v>
      </c>
      <c r="F1369" s="58"/>
      <c r="G1369" s="58">
        <f>+IF(F1369&gt;K1369+100000,F1369-K1369,0)</f>
        <v>0</v>
      </c>
      <c r="H1369" s="58"/>
      <c r="I1369" s="58"/>
      <c r="J1369" s="58"/>
      <c r="K1369" s="58">
        <v>81768</v>
      </c>
      <c r="L1369" s="12" t="s">
        <v>91</v>
      </c>
      <c r="M1369" s="12" t="s">
        <v>91</v>
      </c>
      <c r="N1369" s="12" t="s">
        <v>91</v>
      </c>
      <c r="O1369" s="12">
        <v>4</v>
      </c>
      <c r="P1369" s="12">
        <v>0</v>
      </c>
      <c r="Q1369" s="12">
        <v>0</v>
      </c>
      <c r="R1369" s="12">
        <v>76130</v>
      </c>
      <c r="S1369" s="59">
        <v>0.26849315068493151</v>
      </c>
      <c r="T1369" s="59">
        <v>22.115068493150684</v>
      </c>
      <c r="U1369" s="12">
        <v>1</v>
      </c>
      <c r="V1369" s="12">
        <v>2</v>
      </c>
      <c r="W1369" s="12">
        <v>2</v>
      </c>
      <c r="X1369" s="12">
        <v>2</v>
      </c>
      <c r="Y1369" s="12">
        <v>1</v>
      </c>
      <c r="Z1369" s="58">
        <v>0</v>
      </c>
      <c r="AA1369" s="58">
        <v>0</v>
      </c>
      <c r="AB1369" s="58">
        <v>0</v>
      </c>
      <c r="AC1369" s="58" t="s">
        <v>91</v>
      </c>
    </row>
    <row r="1370" spans="1:29" x14ac:dyDescent="0.3">
      <c r="A1370" s="57">
        <v>2224882442</v>
      </c>
      <c r="B1370" s="12" t="s">
        <v>436</v>
      </c>
      <c r="C1370" s="58" t="s">
        <v>109</v>
      </c>
      <c r="D1370" s="58" t="s">
        <v>112</v>
      </c>
      <c r="E1370" s="58">
        <v>30200</v>
      </c>
      <c r="F1370" s="58"/>
      <c r="G1370" s="58">
        <f>+IF(F1370&gt;K1370+100000,F1370-K1370,0)</f>
        <v>0</v>
      </c>
      <c r="H1370" s="58"/>
      <c r="I1370" s="58"/>
      <c r="J1370" s="58"/>
      <c r="K1370" s="58">
        <v>81768</v>
      </c>
      <c r="L1370" s="12" t="s">
        <v>91</v>
      </c>
      <c r="M1370" s="12" t="s">
        <v>91</v>
      </c>
      <c r="N1370" s="12" t="s">
        <v>91</v>
      </c>
      <c r="O1370" s="12">
        <v>4</v>
      </c>
      <c r="P1370" s="12">
        <v>0</v>
      </c>
      <c r="Q1370" s="12">
        <v>0</v>
      </c>
      <c r="R1370" s="12">
        <v>76275</v>
      </c>
      <c r="S1370" s="59">
        <v>0.26301369863013696</v>
      </c>
      <c r="T1370" s="59">
        <v>35.043835616438358</v>
      </c>
      <c r="U1370" s="12">
        <v>1</v>
      </c>
      <c r="V1370" s="12">
        <v>2</v>
      </c>
      <c r="W1370" s="12">
        <v>2</v>
      </c>
      <c r="X1370" s="12">
        <v>2</v>
      </c>
      <c r="Y1370" s="12">
        <v>1</v>
      </c>
      <c r="Z1370" s="58">
        <v>0</v>
      </c>
      <c r="AA1370" s="58">
        <v>0</v>
      </c>
      <c r="AB1370" s="58">
        <v>0</v>
      </c>
      <c r="AC1370" s="58" t="s">
        <v>91</v>
      </c>
    </row>
    <row r="1371" spans="1:29" x14ac:dyDescent="0.3">
      <c r="A1371" s="57">
        <v>2044022042</v>
      </c>
      <c r="B1371" s="12" t="s">
        <v>437</v>
      </c>
      <c r="C1371" s="58" t="s">
        <v>109</v>
      </c>
      <c r="D1371" s="58" t="s">
        <v>112</v>
      </c>
      <c r="E1371" s="58">
        <v>20067</v>
      </c>
      <c r="F1371" s="58"/>
      <c r="G1371" s="58">
        <f>+IF(F1371&gt;K1371+100000,F1371-K1371,0)</f>
        <v>0</v>
      </c>
      <c r="H1371" s="58"/>
      <c r="I1371" s="58"/>
      <c r="J1371" s="58"/>
      <c r="K1371" s="58">
        <v>81768</v>
      </c>
      <c r="L1371" s="12" t="s">
        <v>91</v>
      </c>
      <c r="M1371" s="12" t="s">
        <v>91</v>
      </c>
      <c r="N1371" s="12" t="s">
        <v>91</v>
      </c>
      <c r="O1371" s="12">
        <v>4</v>
      </c>
      <c r="P1371" s="12">
        <v>0</v>
      </c>
      <c r="Q1371" s="12">
        <v>0</v>
      </c>
      <c r="R1371" s="12">
        <v>13052</v>
      </c>
      <c r="S1371" s="59">
        <v>0.26301369863013696</v>
      </c>
      <c r="T1371" s="59">
        <v>33.224657534246575</v>
      </c>
      <c r="U1371" s="12">
        <v>2</v>
      </c>
      <c r="V1371" s="12">
        <v>2</v>
      </c>
      <c r="W1371" s="12">
        <v>2</v>
      </c>
      <c r="X1371" s="12">
        <v>2</v>
      </c>
      <c r="Y1371" s="12">
        <v>1</v>
      </c>
      <c r="Z1371" s="58">
        <v>0</v>
      </c>
      <c r="AA1371" s="58">
        <v>0</v>
      </c>
      <c r="AB1371" s="58">
        <v>0</v>
      </c>
      <c r="AC1371" s="58" t="s">
        <v>91</v>
      </c>
    </row>
    <row r="1372" spans="1:29" x14ac:dyDescent="0.3">
      <c r="A1372" s="57">
        <v>2202482484</v>
      </c>
      <c r="B1372" s="12" t="s">
        <v>438</v>
      </c>
      <c r="C1372" s="58" t="s">
        <v>109</v>
      </c>
      <c r="D1372" s="58" t="s">
        <v>112</v>
      </c>
      <c r="E1372" s="58">
        <v>730</v>
      </c>
      <c r="F1372" s="58"/>
      <c r="G1372" s="58">
        <f>+IF(F1372&gt;K1372+100000,F1372-K1372,0)</f>
        <v>0</v>
      </c>
      <c r="H1372" s="58"/>
      <c r="I1372" s="58"/>
      <c r="J1372" s="58"/>
      <c r="K1372" s="58">
        <v>81768</v>
      </c>
      <c r="L1372" s="12" t="s">
        <v>91</v>
      </c>
      <c r="M1372" s="12" t="s">
        <v>91</v>
      </c>
      <c r="N1372" s="12" t="s">
        <v>91</v>
      </c>
      <c r="O1372" s="12">
        <v>4</v>
      </c>
      <c r="P1372" s="12">
        <v>0</v>
      </c>
      <c r="Q1372" s="12">
        <v>0</v>
      </c>
      <c r="R1372" s="12">
        <v>68418</v>
      </c>
      <c r="S1372" s="59">
        <v>0.26301369863013696</v>
      </c>
      <c r="T1372" s="59">
        <v>25.232876712328768</v>
      </c>
      <c r="U1372" s="12">
        <v>1</v>
      </c>
      <c r="V1372" s="12">
        <v>2</v>
      </c>
      <c r="W1372" s="12">
        <v>2</v>
      </c>
      <c r="X1372" s="12">
        <v>2</v>
      </c>
      <c r="Y1372" s="12">
        <v>1</v>
      </c>
      <c r="Z1372" s="58">
        <v>0</v>
      </c>
      <c r="AA1372" s="58">
        <v>0</v>
      </c>
      <c r="AB1372" s="58">
        <v>0</v>
      </c>
      <c r="AC1372" s="58" t="s">
        <v>91</v>
      </c>
    </row>
    <row r="1373" spans="1:29" x14ac:dyDescent="0.3">
      <c r="A1373" s="57">
        <v>2044026240</v>
      </c>
      <c r="B1373" s="12" t="s">
        <v>439</v>
      </c>
      <c r="C1373" s="58" t="s">
        <v>108</v>
      </c>
      <c r="D1373" s="58" t="s">
        <v>29</v>
      </c>
      <c r="E1373" s="58"/>
      <c r="F1373" s="58">
        <v>200000</v>
      </c>
      <c r="G1373" s="58">
        <f>+IF(F1373&gt;K1373+100000,F1373-K1373,0)</f>
        <v>118232</v>
      </c>
      <c r="H1373" s="58">
        <v>68004</v>
      </c>
      <c r="I1373" s="58">
        <v>0</v>
      </c>
      <c r="J1373" s="58">
        <v>0</v>
      </c>
      <c r="K1373" s="58">
        <v>81768</v>
      </c>
      <c r="L1373" s="12" t="s">
        <v>88</v>
      </c>
      <c r="M1373" s="12" t="s">
        <v>89</v>
      </c>
      <c r="N1373" s="12" t="s">
        <v>10</v>
      </c>
      <c r="O1373" s="12">
        <v>4</v>
      </c>
      <c r="P1373" s="12">
        <v>0</v>
      </c>
      <c r="Q1373" s="12">
        <v>0</v>
      </c>
      <c r="R1373" s="12">
        <v>13001</v>
      </c>
      <c r="S1373" s="59">
        <v>0.26575342465753427</v>
      </c>
      <c r="T1373" s="59">
        <v>23.389041095890413</v>
      </c>
      <c r="U1373" s="12">
        <v>1</v>
      </c>
      <c r="V1373" s="12">
        <v>2</v>
      </c>
      <c r="W1373" s="12">
        <v>2</v>
      </c>
      <c r="X1373" s="12">
        <v>2</v>
      </c>
      <c r="Y1373" s="12">
        <v>1</v>
      </c>
      <c r="Z1373" s="58">
        <v>0</v>
      </c>
      <c r="AA1373" s="58">
        <v>0</v>
      </c>
      <c r="AB1373" s="58">
        <v>0</v>
      </c>
      <c r="AC1373" s="58" t="s">
        <v>91</v>
      </c>
    </row>
    <row r="1374" spans="1:29" x14ac:dyDescent="0.3">
      <c r="A1374" s="57">
        <v>2040482884</v>
      </c>
      <c r="B1374" s="12" t="s">
        <v>440</v>
      </c>
      <c r="C1374" s="58" t="s">
        <v>109</v>
      </c>
      <c r="D1374" s="58" t="s">
        <v>112</v>
      </c>
      <c r="E1374" s="58"/>
      <c r="F1374" s="58"/>
      <c r="G1374" s="58">
        <f>+IF(F1374&gt;K1374+100000,F1374-K1374,0)</f>
        <v>0</v>
      </c>
      <c r="H1374" s="58"/>
      <c r="I1374" s="58"/>
      <c r="J1374" s="58"/>
      <c r="K1374" s="58">
        <v>81768</v>
      </c>
      <c r="L1374" s="12" t="s">
        <v>91</v>
      </c>
      <c r="M1374" s="12" t="s">
        <v>91</v>
      </c>
      <c r="N1374" s="12" t="s">
        <v>91</v>
      </c>
      <c r="O1374" s="12">
        <v>4</v>
      </c>
      <c r="P1374" s="12">
        <v>0</v>
      </c>
      <c r="Q1374" s="12">
        <v>0</v>
      </c>
      <c r="R1374" s="12">
        <v>5360</v>
      </c>
      <c r="S1374" s="59">
        <v>0.26575342465753427</v>
      </c>
      <c r="T1374" s="59">
        <v>27.208219178082192</v>
      </c>
      <c r="U1374" s="12">
        <v>2</v>
      </c>
      <c r="V1374" s="12">
        <v>2</v>
      </c>
      <c r="W1374" s="12">
        <v>2</v>
      </c>
      <c r="X1374" s="12">
        <v>2</v>
      </c>
      <c r="Y1374" s="12">
        <v>1</v>
      </c>
      <c r="Z1374" s="58">
        <v>0</v>
      </c>
      <c r="AA1374" s="58">
        <v>0</v>
      </c>
      <c r="AB1374" s="58">
        <v>0</v>
      </c>
      <c r="AC1374" s="58" t="s">
        <v>91</v>
      </c>
    </row>
    <row r="1375" spans="1:29" x14ac:dyDescent="0.3">
      <c r="A1375" s="57">
        <v>2060080044</v>
      </c>
      <c r="B1375" s="12" t="s">
        <v>441</v>
      </c>
      <c r="C1375" s="58" t="s">
        <v>109</v>
      </c>
      <c r="D1375" s="58" t="s">
        <v>112</v>
      </c>
      <c r="E1375" s="58"/>
      <c r="F1375" s="58"/>
      <c r="G1375" s="58">
        <f>+IF(F1375&gt;K1375+100000,F1375-K1375,0)</f>
        <v>0</v>
      </c>
      <c r="H1375" s="58"/>
      <c r="I1375" s="58"/>
      <c r="J1375" s="58"/>
      <c r="K1375" s="58">
        <v>81768</v>
      </c>
      <c r="L1375" s="12" t="s">
        <v>91</v>
      </c>
      <c r="M1375" s="12" t="s">
        <v>91</v>
      </c>
      <c r="N1375" s="12" t="s">
        <v>91</v>
      </c>
      <c r="O1375" s="12">
        <v>4</v>
      </c>
      <c r="P1375" s="12">
        <v>0</v>
      </c>
      <c r="Q1375" s="12">
        <v>0</v>
      </c>
      <c r="R1375" s="12">
        <v>13001</v>
      </c>
      <c r="S1375" s="59">
        <v>0.26027397260273971</v>
      </c>
      <c r="T1375" s="59">
        <v>24.876712328767123</v>
      </c>
      <c r="U1375" s="12">
        <v>1</v>
      </c>
      <c r="V1375" s="12">
        <v>4</v>
      </c>
      <c r="W1375" s="12">
        <v>1</v>
      </c>
      <c r="X1375" s="12">
        <v>2</v>
      </c>
      <c r="Y1375" s="12">
        <v>1</v>
      </c>
      <c r="Z1375" s="58">
        <v>0</v>
      </c>
      <c r="AA1375" s="58">
        <v>0</v>
      </c>
      <c r="AB1375" s="58">
        <v>0</v>
      </c>
      <c r="AC1375" s="58" t="s">
        <v>91</v>
      </c>
    </row>
    <row r="1376" spans="1:29" x14ac:dyDescent="0.3">
      <c r="A1376" s="57">
        <v>2002068264</v>
      </c>
      <c r="B1376" s="12" t="s">
        <v>442</v>
      </c>
      <c r="C1376" s="58" t="s">
        <v>109</v>
      </c>
      <c r="D1376" s="58" t="s">
        <v>112</v>
      </c>
      <c r="E1376" s="58"/>
      <c r="F1376" s="58"/>
      <c r="G1376" s="58">
        <f>+IF(F1376&gt;K1376+100000,F1376-K1376,0)</f>
        <v>0</v>
      </c>
      <c r="H1376" s="58"/>
      <c r="I1376" s="58"/>
      <c r="J1376" s="58"/>
      <c r="K1376" s="58">
        <v>81768</v>
      </c>
      <c r="L1376" s="12" t="s">
        <v>91</v>
      </c>
      <c r="M1376" s="12" t="s">
        <v>91</v>
      </c>
      <c r="N1376" s="12" t="s">
        <v>91</v>
      </c>
      <c r="O1376" s="12">
        <v>4</v>
      </c>
      <c r="P1376" s="12">
        <v>0</v>
      </c>
      <c r="Q1376" s="12">
        <v>0</v>
      </c>
      <c r="R1376" s="12">
        <v>13052</v>
      </c>
      <c r="S1376" s="59">
        <v>0.26301369863013696</v>
      </c>
      <c r="T1376" s="59">
        <v>22.183561643835617</v>
      </c>
      <c r="U1376" s="12">
        <v>1</v>
      </c>
      <c r="V1376" s="12">
        <v>2</v>
      </c>
      <c r="W1376" s="12">
        <v>2</v>
      </c>
      <c r="X1376" s="12">
        <v>2</v>
      </c>
      <c r="Y1376" s="12">
        <v>1</v>
      </c>
      <c r="Z1376" s="58">
        <v>0</v>
      </c>
      <c r="AA1376" s="58">
        <v>0</v>
      </c>
      <c r="AB1376" s="58">
        <v>0</v>
      </c>
      <c r="AC1376" s="58" t="s">
        <v>91</v>
      </c>
    </row>
    <row r="1377" spans="1:29" x14ac:dyDescent="0.3">
      <c r="A1377" s="57">
        <v>2002282264</v>
      </c>
      <c r="B1377" s="12" t="s">
        <v>443</v>
      </c>
      <c r="C1377" s="58" t="s">
        <v>109</v>
      </c>
      <c r="D1377" s="58" t="s">
        <v>112</v>
      </c>
      <c r="E1377" s="58"/>
      <c r="F1377" s="58"/>
      <c r="G1377" s="58">
        <f>+IF(F1377&gt;K1377+100000,F1377-K1377,0)</f>
        <v>0</v>
      </c>
      <c r="H1377" s="58"/>
      <c r="I1377" s="58"/>
      <c r="J1377" s="58"/>
      <c r="K1377" s="58">
        <v>81768</v>
      </c>
      <c r="L1377" s="12" t="s">
        <v>91</v>
      </c>
      <c r="M1377" s="12" t="s">
        <v>91</v>
      </c>
      <c r="N1377" s="12" t="s">
        <v>91</v>
      </c>
      <c r="O1377" s="12">
        <v>4</v>
      </c>
      <c r="P1377" s="12">
        <v>0</v>
      </c>
      <c r="Q1377" s="12">
        <v>0</v>
      </c>
      <c r="R1377" s="12">
        <v>13052</v>
      </c>
      <c r="S1377" s="59">
        <v>0.26301369863013696</v>
      </c>
      <c r="T1377" s="59">
        <v>20.594520547945205</v>
      </c>
      <c r="U1377" s="12">
        <v>2</v>
      </c>
      <c r="V1377" s="12">
        <v>2</v>
      </c>
      <c r="W1377" s="12">
        <v>2</v>
      </c>
      <c r="X1377" s="12">
        <v>2</v>
      </c>
      <c r="Y1377" s="12">
        <v>1</v>
      </c>
      <c r="Z1377" s="58">
        <v>0</v>
      </c>
      <c r="AA1377" s="58">
        <v>0</v>
      </c>
      <c r="AB1377" s="58">
        <v>0</v>
      </c>
      <c r="AC1377" s="58" t="s">
        <v>91</v>
      </c>
    </row>
    <row r="1378" spans="1:29" x14ac:dyDescent="0.3">
      <c r="A1378" s="57">
        <v>2006684488</v>
      </c>
      <c r="B1378" s="12" t="s">
        <v>444</v>
      </c>
      <c r="C1378" s="58" t="s">
        <v>109</v>
      </c>
      <c r="D1378" s="58" t="s">
        <v>112</v>
      </c>
      <c r="E1378" s="58"/>
      <c r="F1378" s="58"/>
      <c r="G1378" s="58">
        <f>+IF(F1378&gt;K1378+100000,F1378-K1378,0)</f>
        <v>0</v>
      </c>
      <c r="H1378" s="58"/>
      <c r="I1378" s="58"/>
      <c r="J1378" s="58"/>
      <c r="K1378" s="58">
        <v>81768</v>
      </c>
      <c r="L1378" s="12" t="s">
        <v>91</v>
      </c>
      <c r="M1378" s="12" t="s">
        <v>91</v>
      </c>
      <c r="N1378" s="12" t="s">
        <v>91</v>
      </c>
      <c r="O1378" s="12">
        <v>4</v>
      </c>
      <c r="P1378" s="12">
        <v>0</v>
      </c>
      <c r="Q1378" s="12">
        <v>0</v>
      </c>
      <c r="R1378" s="12">
        <v>13052</v>
      </c>
      <c r="S1378" s="59">
        <v>0.26301369863013696</v>
      </c>
      <c r="T1378" s="59">
        <v>34.235616438356168</v>
      </c>
      <c r="U1378" s="12">
        <v>1</v>
      </c>
      <c r="V1378" s="12">
        <v>2</v>
      </c>
      <c r="W1378" s="12">
        <v>2</v>
      </c>
      <c r="X1378" s="12">
        <v>2</v>
      </c>
      <c r="Y1378" s="12">
        <v>1</v>
      </c>
      <c r="Z1378" s="58">
        <v>0</v>
      </c>
      <c r="AA1378" s="58">
        <v>0</v>
      </c>
      <c r="AB1378" s="58">
        <v>0</v>
      </c>
      <c r="AC1378" s="58" t="s">
        <v>91</v>
      </c>
    </row>
    <row r="1379" spans="1:29" x14ac:dyDescent="0.3">
      <c r="A1379" s="57">
        <v>2044008600</v>
      </c>
      <c r="B1379" s="12" t="s">
        <v>445</v>
      </c>
      <c r="C1379" s="58" t="s">
        <v>109</v>
      </c>
      <c r="D1379" s="58" t="s">
        <v>112</v>
      </c>
      <c r="E1379" s="58"/>
      <c r="F1379" s="58"/>
      <c r="G1379" s="58">
        <f>+IF(F1379&gt;K1379+100000,F1379-K1379,0)</f>
        <v>0</v>
      </c>
      <c r="H1379" s="58"/>
      <c r="I1379" s="58"/>
      <c r="J1379" s="58"/>
      <c r="K1379" s="58">
        <v>81768</v>
      </c>
      <c r="L1379" s="12" t="s">
        <v>91</v>
      </c>
      <c r="M1379" s="12" t="s">
        <v>91</v>
      </c>
      <c r="N1379" s="12" t="s">
        <v>91</v>
      </c>
      <c r="O1379" s="12">
        <v>4</v>
      </c>
      <c r="P1379" s="12">
        <v>0</v>
      </c>
      <c r="Q1379" s="12">
        <v>0</v>
      </c>
      <c r="R1379" s="12">
        <v>13052</v>
      </c>
      <c r="S1379" s="59">
        <v>0.26301369863013696</v>
      </c>
      <c r="T1379" s="59">
        <v>37.539726027397258</v>
      </c>
      <c r="U1379" s="12">
        <v>1</v>
      </c>
      <c r="V1379" s="12">
        <v>2</v>
      </c>
      <c r="W1379" s="12">
        <v>2</v>
      </c>
      <c r="X1379" s="12">
        <v>2</v>
      </c>
      <c r="Y1379" s="12">
        <v>1</v>
      </c>
      <c r="Z1379" s="58">
        <v>0</v>
      </c>
      <c r="AA1379" s="58">
        <v>0</v>
      </c>
      <c r="AB1379" s="58">
        <v>0</v>
      </c>
      <c r="AC1379" s="58" t="s">
        <v>91</v>
      </c>
    </row>
    <row r="1380" spans="1:29" x14ac:dyDescent="0.3">
      <c r="A1380" s="57">
        <v>2044022668</v>
      </c>
      <c r="B1380" s="12" t="s">
        <v>446</v>
      </c>
      <c r="C1380" s="58" t="s">
        <v>109</v>
      </c>
      <c r="D1380" s="58" t="s">
        <v>112</v>
      </c>
      <c r="E1380" s="58"/>
      <c r="F1380" s="58"/>
      <c r="G1380" s="58">
        <f>+IF(F1380&gt;K1380+100000,F1380-K1380,0)</f>
        <v>0</v>
      </c>
      <c r="H1380" s="58"/>
      <c r="I1380" s="58"/>
      <c r="J1380" s="58"/>
      <c r="K1380" s="58">
        <v>81768</v>
      </c>
      <c r="L1380" s="12" t="s">
        <v>91</v>
      </c>
      <c r="M1380" s="12" t="s">
        <v>91</v>
      </c>
      <c r="N1380" s="12" t="s">
        <v>91</v>
      </c>
      <c r="O1380" s="12">
        <v>4</v>
      </c>
      <c r="P1380" s="12">
        <v>0</v>
      </c>
      <c r="Q1380" s="12">
        <v>0</v>
      </c>
      <c r="R1380" s="12">
        <v>13052</v>
      </c>
      <c r="S1380" s="59">
        <v>0.26301369863013696</v>
      </c>
      <c r="T1380" s="59">
        <v>29.408219178082192</v>
      </c>
      <c r="U1380" s="12">
        <v>2</v>
      </c>
      <c r="V1380" s="12">
        <v>2</v>
      </c>
      <c r="W1380" s="12">
        <v>2</v>
      </c>
      <c r="X1380" s="12">
        <v>2</v>
      </c>
      <c r="Y1380" s="12">
        <v>1</v>
      </c>
      <c r="Z1380" s="58">
        <v>0</v>
      </c>
      <c r="AA1380" s="58">
        <v>0</v>
      </c>
      <c r="AB1380" s="58">
        <v>0</v>
      </c>
      <c r="AC1380" s="58" t="s">
        <v>91</v>
      </c>
    </row>
    <row r="1381" spans="1:29" x14ac:dyDescent="0.3">
      <c r="A1381" s="57">
        <v>2044042682</v>
      </c>
      <c r="B1381" s="12" t="s">
        <v>447</v>
      </c>
      <c r="C1381" s="58" t="s">
        <v>109</v>
      </c>
      <c r="D1381" s="58" t="s">
        <v>112</v>
      </c>
      <c r="E1381" s="58"/>
      <c r="F1381" s="58"/>
      <c r="G1381" s="58">
        <f>+IF(F1381&gt;K1381+100000,F1381-K1381,0)</f>
        <v>0</v>
      </c>
      <c r="H1381" s="58"/>
      <c r="I1381" s="58"/>
      <c r="J1381" s="58"/>
      <c r="K1381" s="58">
        <v>81768</v>
      </c>
      <c r="L1381" s="12" t="s">
        <v>91</v>
      </c>
      <c r="M1381" s="12" t="s">
        <v>91</v>
      </c>
      <c r="N1381" s="12" t="s">
        <v>91</v>
      </c>
      <c r="O1381" s="12">
        <v>4</v>
      </c>
      <c r="P1381" s="12">
        <v>0</v>
      </c>
      <c r="Q1381" s="12">
        <v>0</v>
      </c>
      <c r="R1381" s="12">
        <v>13052</v>
      </c>
      <c r="S1381" s="59">
        <v>0.26301369863013696</v>
      </c>
      <c r="T1381" s="59">
        <v>25.528767123287672</v>
      </c>
      <c r="U1381" s="12">
        <v>1</v>
      </c>
      <c r="V1381" s="12">
        <v>2</v>
      </c>
      <c r="W1381" s="12">
        <v>2</v>
      </c>
      <c r="X1381" s="12">
        <v>2</v>
      </c>
      <c r="Y1381" s="12">
        <v>1</v>
      </c>
      <c r="Z1381" s="58">
        <v>0</v>
      </c>
      <c r="AA1381" s="58">
        <v>0</v>
      </c>
      <c r="AB1381" s="58">
        <v>0</v>
      </c>
      <c r="AC1381" s="58" t="s">
        <v>91</v>
      </c>
    </row>
    <row r="1382" spans="1:29" x14ac:dyDescent="0.3">
      <c r="A1382" s="57">
        <v>2044048624</v>
      </c>
      <c r="B1382" s="12" t="s">
        <v>448</v>
      </c>
      <c r="C1382" s="58" t="s">
        <v>109</v>
      </c>
      <c r="D1382" s="58" t="s">
        <v>112</v>
      </c>
      <c r="E1382" s="58"/>
      <c r="F1382" s="58"/>
      <c r="G1382" s="58">
        <f>+IF(F1382&gt;K1382+100000,F1382-K1382,0)</f>
        <v>0</v>
      </c>
      <c r="H1382" s="58"/>
      <c r="I1382" s="58"/>
      <c r="J1382" s="58"/>
      <c r="K1382" s="58">
        <v>81768</v>
      </c>
      <c r="L1382" s="12" t="s">
        <v>91</v>
      </c>
      <c r="M1382" s="12" t="s">
        <v>91</v>
      </c>
      <c r="N1382" s="12" t="s">
        <v>91</v>
      </c>
      <c r="O1382" s="12">
        <v>4</v>
      </c>
      <c r="P1382" s="12">
        <v>0</v>
      </c>
      <c r="Q1382" s="12">
        <v>0</v>
      </c>
      <c r="R1382" s="12">
        <v>13052</v>
      </c>
      <c r="S1382" s="59">
        <v>0.26301369863013696</v>
      </c>
      <c r="T1382" s="59">
        <v>22.665753424657535</v>
      </c>
      <c r="U1382" s="12">
        <v>1</v>
      </c>
      <c r="V1382" s="12">
        <v>2</v>
      </c>
      <c r="W1382" s="12">
        <v>2</v>
      </c>
      <c r="X1382" s="12">
        <v>2</v>
      </c>
      <c r="Y1382" s="12">
        <v>1</v>
      </c>
      <c r="Z1382" s="58">
        <v>0</v>
      </c>
      <c r="AA1382" s="58">
        <v>0</v>
      </c>
      <c r="AB1382" s="58">
        <v>0</v>
      </c>
      <c r="AC1382" s="58" t="s">
        <v>91</v>
      </c>
    </row>
    <row r="1383" spans="1:29" x14ac:dyDescent="0.3">
      <c r="A1383" s="57">
        <v>2048046280</v>
      </c>
      <c r="B1383" s="12" t="s">
        <v>449</v>
      </c>
      <c r="C1383" s="58" t="s">
        <v>109</v>
      </c>
      <c r="D1383" s="58" t="s">
        <v>112</v>
      </c>
      <c r="E1383" s="58"/>
      <c r="F1383" s="58"/>
      <c r="G1383" s="58">
        <f>+IF(F1383&gt;K1383+100000,F1383-K1383,0)</f>
        <v>0</v>
      </c>
      <c r="H1383" s="58"/>
      <c r="I1383" s="58"/>
      <c r="J1383" s="58"/>
      <c r="K1383" s="58">
        <v>81768</v>
      </c>
      <c r="L1383" s="12" t="s">
        <v>91</v>
      </c>
      <c r="M1383" s="12" t="s">
        <v>91</v>
      </c>
      <c r="N1383" s="12" t="s">
        <v>91</v>
      </c>
      <c r="O1383" s="12">
        <v>4</v>
      </c>
      <c r="P1383" s="12">
        <v>0</v>
      </c>
      <c r="Q1383" s="12">
        <v>0</v>
      </c>
      <c r="R1383" s="12">
        <v>13052</v>
      </c>
      <c r="S1383" s="59">
        <v>0.26301369863013696</v>
      </c>
      <c r="T1383" s="59">
        <v>32.909589041095892</v>
      </c>
      <c r="U1383" s="12">
        <v>1</v>
      </c>
      <c r="V1383" s="12">
        <v>2</v>
      </c>
      <c r="W1383" s="12">
        <v>2</v>
      </c>
      <c r="X1383" s="12">
        <v>2</v>
      </c>
      <c r="Y1383" s="12">
        <v>1</v>
      </c>
      <c r="Z1383" s="58">
        <v>0</v>
      </c>
      <c r="AA1383" s="58">
        <v>0</v>
      </c>
      <c r="AB1383" s="58">
        <v>0</v>
      </c>
      <c r="AC1383" s="58" t="s">
        <v>91</v>
      </c>
    </row>
    <row r="1384" spans="1:29" x14ac:dyDescent="0.3">
      <c r="A1384" s="57">
        <v>2044008204</v>
      </c>
      <c r="B1384" s="12" t="s">
        <v>450</v>
      </c>
      <c r="C1384" s="58" t="s">
        <v>109</v>
      </c>
      <c r="D1384" s="58" t="s">
        <v>112</v>
      </c>
      <c r="E1384" s="58"/>
      <c r="F1384" s="58"/>
      <c r="G1384" s="58">
        <f>+IF(F1384&gt;K1384+100000,F1384-K1384,0)</f>
        <v>0</v>
      </c>
      <c r="H1384" s="58"/>
      <c r="I1384" s="58"/>
      <c r="J1384" s="58"/>
      <c r="K1384" s="58">
        <v>81768</v>
      </c>
      <c r="L1384" s="12" t="s">
        <v>91</v>
      </c>
      <c r="M1384" s="12" t="s">
        <v>91</v>
      </c>
      <c r="N1384" s="12" t="s">
        <v>91</v>
      </c>
      <c r="O1384" s="12">
        <v>4</v>
      </c>
      <c r="P1384" s="12">
        <v>0</v>
      </c>
      <c r="Q1384" s="12">
        <v>0</v>
      </c>
      <c r="R1384" s="12">
        <v>13052</v>
      </c>
      <c r="S1384" s="59">
        <v>0.26575342465753427</v>
      </c>
      <c r="T1384" s="59">
        <v>36.62191780821918</v>
      </c>
      <c r="U1384" s="12">
        <v>1</v>
      </c>
      <c r="V1384" s="12">
        <v>2</v>
      </c>
      <c r="W1384" s="12">
        <v>2</v>
      </c>
      <c r="X1384" s="12">
        <v>2</v>
      </c>
      <c r="Y1384" s="12">
        <v>1</v>
      </c>
      <c r="Z1384" s="58">
        <v>0</v>
      </c>
      <c r="AA1384" s="58">
        <v>0</v>
      </c>
      <c r="AB1384" s="58">
        <v>0</v>
      </c>
      <c r="AC1384" s="58" t="s">
        <v>91</v>
      </c>
    </row>
    <row r="1385" spans="1:29" x14ac:dyDescent="0.3">
      <c r="A1385" s="57">
        <v>2044028280</v>
      </c>
      <c r="B1385" s="12" t="s">
        <v>451</v>
      </c>
      <c r="C1385" s="58" t="s">
        <v>109</v>
      </c>
      <c r="D1385" s="58" t="s">
        <v>112</v>
      </c>
      <c r="E1385" s="58"/>
      <c r="F1385" s="58"/>
      <c r="G1385" s="58">
        <f>+IF(F1385&gt;K1385+100000,F1385-K1385,0)</f>
        <v>0</v>
      </c>
      <c r="H1385" s="58"/>
      <c r="I1385" s="58"/>
      <c r="J1385" s="58"/>
      <c r="K1385" s="58">
        <v>81768</v>
      </c>
      <c r="L1385" s="12" t="s">
        <v>91</v>
      </c>
      <c r="M1385" s="12" t="s">
        <v>91</v>
      </c>
      <c r="N1385" s="12" t="s">
        <v>91</v>
      </c>
      <c r="O1385" s="12">
        <v>4</v>
      </c>
      <c r="P1385" s="12">
        <v>0</v>
      </c>
      <c r="Q1385" s="12">
        <v>0</v>
      </c>
      <c r="R1385" s="12">
        <v>13052</v>
      </c>
      <c r="S1385" s="59">
        <v>0.26575342465753427</v>
      </c>
      <c r="T1385" s="59">
        <v>27.553424657534247</v>
      </c>
      <c r="U1385" s="12">
        <v>1</v>
      </c>
      <c r="V1385" s="12">
        <v>2</v>
      </c>
      <c r="W1385" s="12">
        <v>2</v>
      </c>
      <c r="X1385" s="12">
        <v>2</v>
      </c>
      <c r="Y1385" s="12">
        <v>1</v>
      </c>
      <c r="Z1385" s="58">
        <v>0</v>
      </c>
      <c r="AA1385" s="58">
        <v>0</v>
      </c>
      <c r="AB1385" s="58">
        <v>0</v>
      </c>
      <c r="AC1385" s="58" t="s">
        <v>91</v>
      </c>
    </row>
    <row r="1386" spans="1:29" x14ac:dyDescent="0.3">
      <c r="A1386" s="57">
        <v>2242404226</v>
      </c>
      <c r="B1386" s="12" t="s">
        <v>452</v>
      </c>
      <c r="C1386" s="58" t="s">
        <v>109</v>
      </c>
      <c r="D1386" s="58" t="s">
        <v>112</v>
      </c>
      <c r="E1386" s="58"/>
      <c r="F1386" s="58"/>
      <c r="G1386" s="58">
        <f>+IF(F1386&gt;K1386+100000,F1386-K1386,0)</f>
        <v>0</v>
      </c>
      <c r="H1386" s="58"/>
      <c r="I1386" s="58"/>
      <c r="J1386" s="58"/>
      <c r="K1386" s="58">
        <v>81768</v>
      </c>
      <c r="L1386" s="12" t="s">
        <v>91</v>
      </c>
      <c r="M1386" s="12" t="s">
        <v>91</v>
      </c>
      <c r="N1386" s="12" t="s">
        <v>91</v>
      </c>
      <c r="O1386" s="12">
        <v>4</v>
      </c>
      <c r="P1386" s="12">
        <v>0</v>
      </c>
      <c r="Q1386" s="12">
        <v>0</v>
      </c>
      <c r="R1386" s="12">
        <v>13052</v>
      </c>
      <c r="S1386" s="59">
        <v>0.26575342465753427</v>
      </c>
      <c r="T1386" s="59">
        <v>33.846575342465755</v>
      </c>
      <c r="U1386" s="12">
        <v>1</v>
      </c>
      <c r="V1386" s="12">
        <v>2</v>
      </c>
      <c r="W1386" s="12">
        <v>2</v>
      </c>
      <c r="X1386" s="12">
        <v>2</v>
      </c>
      <c r="Y1386" s="12">
        <v>1</v>
      </c>
      <c r="Z1386" s="58">
        <v>0</v>
      </c>
      <c r="AA1386" s="58">
        <v>0</v>
      </c>
      <c r="AB1386" s="58">
        <v>0</v>
      </c>
      <c r="AC1386" s="58" t="s">
        <v>91</v>
      </c>
    </row>
    <row r="1387" spans="1:29" x14ac:dyDescent="0.3">
      <c r="A1387" s="57">
        <v>2044028842</v>
      </c>
      <c r="B1387" s="12" t="s">
        <v>453</v>
      </c>
      <c r="C1387" s="58" t="s">
        <v>109</v>
      </c>
      <c r="D1387" s="58" t="s">
        <v>112</v>
      </c>
      <c r="E1387" s="58"/>
      <c r="F1387" s="58"/>
      <c r="G1387" s="58">
        <f>+IF(F1387&gt;K1387+100000,F1387-K1387,0)</f>
        <v>0</v>
      </c>
      <c r="H1387" s="58"/>
      <c r="I1387" s="58"/>
      <c r="J1387" s="58"/>
      <c r="K1387" s="58">
        <v>81768</v>
      </c>
      <c r="L1387" s="12" t="s">
        <v>91</v>
      </c>
      <c r="M1387" s="12" t="s">
        <v>91</v>
      </c>
      <c r="N1387" s="12" t="s">
        <v>91</v>
      </c>
      <c r="O1387" s="12">
        <v>4</v>
      </c>
      <c r="P1387" s="12">
        <v>0</v>
      </c>
      <c r="Q1387" s="12">
        <v>0</v>
      </c>
      <c r="R1387" s="12">
        <v>13052</v>
      </c>
      <c r="S1387" s="59">
        <v>0.26849315068493151</v>
      </c>
      <c r="T1387" s="59">
        <v>31.342465753424658</v>
      </c>
      <c r="U1387" s="12">
        <v>1</v>
      </c>
      <c r="V1387" s="12">
        <v>4</v>
      </c>
      <c r="W1387" s="12">
        <v>1</v>
      </c>
      <c r="X1387" s="12">
        <v>2</v>
      </c>
      <c r="Y1387" s="12">
        <v>1</v>
      </c>
      <c r="Z1387" s="58">
        <v>0</v>
      </c>
      <c r="AA1387" s="58">
        <v>0</v>
      </c>
      <c r="AB1387" s="58">
        <v>0</v>
      </c>
      <c r="AC1387" s="58" t="s">
        <v>91</v>
      </c>
    </row>
    <row r="1388" spans="1:29" x14ac:dyDescent="0.3">
      <c r="A1388" s="57">
        <v>20402286</v>
      </c>
      <c r="B1388" s="12" t="s">
        <v>454</v>
      </c>
      <c r="C1388" s="58" t="s">
        <v>109</v>
      </c>
      <c r="D1388" s="58" t="s">
        <v>112</v>
      </c>
      <c r="E1388" s="58"/>
      <c r="F1388" s="58"/>
      <c r="G1388" s="58">
        <f>+IF(F1388&gt;K1388+100000,F1388-K1388,0)</f>
        <v>0</v>
      </c>
      <c r="H1388" s="58"/>
      <c r="I1388" s="58"/>
      <c r="J1388" s="58"/>
      <c r="K1388" s="58">
        <v>81768</v>
      </c>
      <c r="L1388" s="12" t="s">
        <v>91</v>
      </c>
      <c r="M1388" s="12" t="s">
        <v>91</v>
      </c>
      <c r="N1388" s="12" t="s">
        <v>91</v>
      </c>
      <c r="O1388" s="12">
        <v>4</v>
      </c>
      <c r="P1388" s="12">
        <v>0</v>
      </c>
      <c r="Q1388" s="12">
        <v>0</v>
      </c>
      <c r="R1388" s="12">
        <v>19001</v>
      </c>
      <c r="S1388" s="59">
        <v>0.25205479452054796</v>
      </c>
      <c r="T1388" s="59">
        <v>37.835616438356162</v>
      </c>
      <c r="U1388" s="12">
        <v>1</v>
      </c>
      <c r="V1388" s="12">
        <v>2</v>
      </c>
      <c r="W1388" s="12">
        <v>2</v>
      </c>
      <c r="X1388" s="12">
        <v>2</v>
      </c>
      <c r="Y1388" s="12">
        <v>1</v>
      </c>
      <c r="Z1388" s="58">
        <v>0</v>
      </c>
      <c r="AA1388" s="58">
        <v>0</v>
      </c>
      <c r="AB1388" s="58">
        <v>0</v>
      </c>
      <c r="AC1388" s="58" t="s">
        <v>91</v>
      </c>
    </row>
    <row r="1389" spans="1:29" x14ac:dyDescent="0.3">
      <c r="A1389" s="57">
        <v>20864862</v>
      </c>
      <c r="B1389" s="12" t="s">
        <v>455</v>
      </c>
      <c r="C1389" s="58" t="s">
        <v>109</v>
      </c>
      <c r="D1389" s="58" t="s">
        <v>112</v>
      </c>
      <c r="E1389" s="58"/>
      <c r="F1389" s="58"/>
      <c r="G1389" s="58">
        <f>+IF(F1389&gt;K1389+100000,F1389-K1389,0)</f>
        <v>0</v>
      </c>
      <c r="H1389" s="58"/>
      <c r="I1389" s="58"/>
      <c r="J1389" s="58"/>
      <c r="K1389" s="58">
        <v>81768</v>
      </c>
      <c r="L1389" s="12" t="s">
        <v>91</v>
      </c>
      <c r="M1389" s="12" t="s">
        <v>91</v>
      </c>
      <c r="N1389" s="12" t="s">
        <v>91</v>
      </c>
      <c r="O1389" s="12">
        <v>4</v>
      </c>
      <c r="P1389" s="12">
        <v>0</v>
      </c>
      <c r="Q1389" s="12">
        <v>0</v>
      </c>
      <c r="R1389" s="12">
        <v>19548</v>
      </c>
      <c r="S1389" s="59">
        <v>0.26301369863013696</v>
      </c>
      <c r="T1389" s="59">
        <v>41.939726027397263</v>
      </c>
      <c r="U1389" s="12">
        <v>1</v>
      </c>
      <c r="V1389" s="12">
        <v>2</v>
      </c>
      <c r="W1389" s="12">
        <v>3</v>
      </c>
      <c r="X1389" s="12">
        <v>2</v>
      </c>
      <c r="Y1389" s="12">
        <v>2</v>
      </c>
      <c r="Z1389" s="58">
        <v>0</v>
      </c>
      <c r="AA1389" s="58">
        <v>0</v>
      </c>
      <c r="AB1389" s="58">
        <v>0</v>
      </c>
      <c r="AC1389" s="58" t="s">
        <v>91</v>
      </c>
    </row>
    <row r="1390" spans="1:29" x14ac:dyDescent="0.3">
      <c r="A1390" s="57">
        <v>2044864884</v>
      </c>
      <c r="B1390" s="12" t="s">
        <v>456</v>
      </c>
      <c r="C1390" s="58" t="s">
        <v>109</v>
      </c>
      <c r="D1390" s="58" t="s">
        <v>112</v>
      </c>
      <c r="E1390" s="58"/>
      <c r="F1390" s="58"/>
      <c r="G1390" s="58">
        <f>+IF(F1390&gt;K1390+100000,F1390-K1390,0)</f>
        <v>0</v>
      </c>
      <c r="H1390" s="58"/>
      <c r="I1390" s="58"/>
      <c r="J1390" s="58"/>
      <c r="K1390" s="58">
        <v>81768</v>
      </c>
      <c r="L1390" s="12" t="s">
        <v>91</v>
      </c>
      <c r="M1390" s="12" t="s">
        <v>91</v>
      </c>
      <c r="N1390" s="12" t="s">
        <v>91</v>
      </c>
      <c r="O1390" s="12">
        <v>4</v>
      </c>
      <c r="P1390" s="12">
        <v>0</v>
      </c>
      <c r="Q1390" s="12">
        <v>0</v>
      </c>
      <c r="R1390" s="12">
        <v>66001</v>
      </c>
      <c r="S1390" s="59">
        <v>0.26849315068493151</v>
      </c>
      <c r="T1390" s="59">
        <v>27.646575342465752</v>
      </c>
      <c r="U1390" s="12">
        <v>2</v>
      </c>
      <c r="V1390" s="12">
        <v>2</v>
      </c>
      <c r="W1390" s="12">
        <v>3</v>
      </c>
      <c r="X1390" s="12">
        <v>2</v>
      </c>
      <c r="Y1390" s="12">
        <v>1</v>
      </c>
      <c r="Z1390" s="58">
        <v>0</v>
      </c>
      <c r="AA1390" s="58">
        <v>0</v>
      </c>
      <c r="AB1390" s="58">
        <v>0</v>
      </c>
      <c r="AC1390" s="58" t="s">
        <v>91</v>
      </c>
    </row>
    <row r="1391" spans="1:29" x14ac:dyDescent="0.3">
      <c r="A1391" s="57">
        <v>2088002400</v>
      </c>
      <c r="B1391" s="12" t="s">
        <v>457</v>
      </c>
      <c r="C1391" s="58" t="s">
        <v>109</v>
      </c>
      <c r="D1391" s="58" t="s">
        <v>112</v>
      </c>
      <c r="E1391" s="58"/>
      <c r="F1391" s="58"/>
      <c r="G1391" s="58">
        <f>+IF(F1391&gt;K1391+100000,F1391-K1391,0)</f>
        <v>0</v>
      </c>
      <c r="H1391" s="58"/>
      <c r="I1391" s="58"/>
      <c r="J1391" s="58"/>
      <c r="K1391" s="58">
        <v>81768</v>
      </c>
      <c r="L1391" s="12" t="s">
        <v>91</v>
      </c>
      <c r="M1391" s="12" t="s">
        <v>91</v>
      </c>
      <c r="N1391" s="12" t="s">
        <v>91</v>
      </c>
      <c r="O1391" s="12">
        <v>4</v>
      </c>
      <c r="P1391" s="12">
        <v>0</v>
      </c>
      <c r="Q1391" s="12">
        <v>0</v>
      </c>
      <c r="R1391" s="12">
        <v>66170</v>
      </c>
      <c r="S1391" s="59">
        <v>0.26849315068493151</v>
      </c>
      <c r="T1391" s="59">
        <v>34.076712328767123</v>
      </c>
      <c r="U1391" s="12">
        <v>1</v>
      </c>
      <c r="V1391" s="12">
        <v>2</v>
      </c>
      <c r="W1391" s="12">
        <v>2</v>
      </c>
      <c r="X1391" s="12">
        <v>2</v>
      </c>
      <c r="Y1391" s="12">
        <v>1</v>
      </c>
      <c r="Z1391" s="58">
        <v>0</v>
      </c>
      <c r="AA1391" s="58">
        <v>0</v>
      </c>
      <c r="AB1391" s="58">
        <v>0</v>
      </c>
      <c r="AC1391" s="58" t="s">
        <v>91</v>
      </c>
    </row>
    <row r="1392" spans="1:29" x14ac:dyDescent="0.3">
      <c r="A1392" s="57">
        <v>2004226882</v>
      </c>
      <c r="B1392" s="12" t="s">
        <v>458</v>
      </c>
      <c r="C1392" s="58" t="s">
        <v>109</v>
      </c>
      <c r="D1392" s="58" t="s">
        <v>112</v>
      </c>
      <c r="E1392" s="58"/>
      <c r="F1392" s="58"/>
      <c r="G1392" s="58">
        <f>+IF(F1392&gt;K1392+100000,F1392-K1392,0)</f>
        <v>0</v>
      </c>
      <c r="H1392" s="58"/>
      <c r="I1392" s="58"/>
      <c r="J1392" s="58"/>
      <c r="K1392" s="58">
        <v>81768</v>
      </c>
      <c r="L1392" s="12" t="s">
        <v>91</v>
      </c>
      <c r="M1392" s="12" t="s">
        <v>91</v>
      </c>
      <c r="N1392" s="12" t="s">
        <v>91</v>
      </c>
      <c r="O1392" s="12">
        <v>4</v>
      </c>
      <c r="P1392" s="12">
        <v>0</v>
      </c>
      <c r="Q1392" s="12">
        <v>0</v>
      </c>
      <c r="R1392" s="12">
        <v>66682</v>
      </c>
      <c r="S1392" s="59">
        <v>0.26027397260273971</v>
      </c>
      <c r="T1392" s="59">
        <v>25.457534246575342</v>
      </c>
      <c r="U1392" s="12">
        <v>2</v>
      </c>
      <c r="V1392" s="12">
        <v>2</v>
      </c>
      <c r="W1392" s="12">
        <v>2</v>
      </c>
      <c r="X1392" s="12">
        <v>2</v>
      </c>
      <c r="Y1392" s="12">
        <v>1</v>
      </c>
      <c r="Z1392" s="58">
        <v>0</v>
      </c>
      <c r="AA1392" s="58">
        <v>0</v>
      </c>
      <c r="AB1392" s="58">
        <v>0</v>
      </c>
      <c r="AC1392" s="58" t="s">
        <v>91</v>
      </c>
    </row>
    <row r="1393" spans="1:29" x14ac:dyDescent="0.3">
      <c r="A1393" s="57">
        <v>2008262488</v>
      </c>
      <c r="B1393" s="12" t="s">
        <v>459</v>
      </c>
      <c r="C1393" s="58" t="s">
        <v>109</v>
      </c>
      <c r="D1393" s="58" t="s">
        <v>112</v>
      </c>
      <c r="E1393" s="58"/>
      <c r="F1393" s="58"/>
      <c r="G1393" s="58">
        <f>+IF(F1393&gt;K1393+100000,F1393-K1393,0)</f>
        <v>0</v>
      </c>
      <c r="H1393" s="58"/>
      <c r="I1393" s="58"/>
      <c r="J1393" s="58"/>
      <c r="K1393" s="58">
        <v>81768</v>
      </c>
      <c r="L1393" s="12" t="s">
        <v>91</v>
      </c>
      <c r="M1393" s="12" t="s">
        <v>91</v>
      </c>
      <c r="N1393" s="12" t="s">
        <v>91</v>
      </c>
      <c r="O1393" s="12">
        <v>4</v>
      </c>
      <c r="P1393" s="12">
        <v>0</v>
      </c>
      <c r="Q1393" s="12">
        <v>0</v>
      </c>
      <c r="R1393" s="12">
        <v>68418</v>
      </c>
      <c r="S1393" s="59">
        <v>0.26301369863013696</v>
      </c>
      <c r="T1393" s="59">
        <v>29.186301369863013</v>
      </c>
      <c r="U1393" s="12">
        <v>1</v>
      </c>
      <c r="V1393" s="12">
        <v>2</v>
      </c>
      <c r="W1393" s="12">
        <v>2</v>
      </c>
      <c r="X1393" s="12">
        <v>2</v>
      </c>
      <c r="Y1393" s="12">
        <v>1</v>
      </c>
      <c r="Z1393" s="58">
        <v>0</v>
      </c>
      <c r="AA1393" s="58">
        <v>0</v>
      </c>
      <c r="AB1393" s="58">
        <v>0</v>
      </c>
      <c r="AC1393" s="58" t="s">
        <v>91</v>
      </c>
    </row>
    <row r="1394" spans="1:29" x14ac:dyDescent="0.3">
      <c r="A1394" s="57">
        <v>84608248</v>
      </c>
      <c r="B1394" s="12" t="s">
        <v>460</v>
      </c>
      <c r="C1394" s="58" t="s">
        <v>109</v>
      </c>
      <c r="D1394" s="58" t="s">
        <v>112</v>
      </c>
      <c r="E1394" s="58"/>
      <c r="F1394" s="58"/>
      <c r="G1394" s="58">
        <f>+IF(F1394&gt;K1394+100000,F1394-K1394,0)</f>
        <v>0</v>
      </c>
      <c r="H1394" s="58"/>
      <c r="I1394" s="58"/>
      <c r="J1394" s="58"/>
      <c r="K1394" s="58">
        <v>81768</v>
      </c>
      <c r="L1394" s="12" t="s">
        <v>91</v>
      </c>
      <c r="M1394" s="12" t="s">
        <v>91</v>
      </c>
      <c r="N1394" s="12" t="s">
        <v>91</v>
      </c>
      <c r="O1394" s="12">
        <v>4</v>
      </c>
      <c r="P1394" s="12">
        <v>0</v>
      </c>
      <c r="Q1394" s="12">
        <v>0</v>
      </c>
      <c r="R1394" s="12">
        <v>68432</v>
      </c>
      <c r="S1394" s="59">
        <v>0.26575342465753427</v>
      </c>
      <c r="T1394" s="59">
        <v>37.608219178082194</v>
      </c>
      <c r="U1394" s="12">
        <v>1</v>
      </c>
      <c r="V1394" s="12">
        <v>2</v>
      </c>
      <c r="W1394" s="12">
        <v>2</v>
      </c>
      <c r="X1394" s="12">
        <v>2</v>
      </c>
      <c r="Y1394" s="12">
        <v>1</v>
      </c>
      <c r="Z1394" s="58">
        <v>0</v>
      </c>
      <c r="AA1394" s="58">
        <v>0</v>
      </c>
      <c r="AB1394" s="58">
        <v>0</v>
      </c>
      <c r="AC1394" s="58" t="s">
        <v>91</v>
      </c>
    </row>
    <row r="1395" spans="1:29" x14ac:dyDescent="0.3">
      <c r="A1395" s="57">
        <v>2200804848</v>
      </c>
      <c r="B1395" s="12" t="s">
        <v>461</v>
      </c>
      <c r="C1395" s="58" t="s">
        <v>109</v>
      </c>
      <c r="D1395" s="58" t="s">
        <v>112</v>
      </c>
      <c r="E1395" s="58"/>
      <c r="F1395" s="58"/>
      <c r="G1395" s="58">
        <f>+IF(F1395&gt;K1395+100000,F1395-K1395,0)</f>
        <v>0</v>
      </c>
      <c r="H1395" s="58"/>
      <c r="I1395" s="58"/>
      <c r="J1395" s="58"/>
      <c r="K1395" s="58">
        <v>81768</v>
      </c>
      <c r="L1395" s="12" t="s">
        <v>91</v>
      </c>
      <c r="M1395" s="12" t="s">
        <v>91</v>
      </c>
      <c r="N1395" s="12" t="s">
        <v>91</v>
      </c>
      <c r="O1395" s="12">
        <v>4</v>
      </c>
      <c r="P1395" s="12">
        <v>0</v>
      </c>
      <c r="Q1395" s="12">
        <v>0</v>
      </c>
      <c r="R1395" s="12">
        <v>68615</v>
      </c>
      <c r="S1395" s="59">
        <v>0.26301369863013696</v>
      </c>
      <c r="T1395" s="59">
        <v>28.638356164383563</v>
      </c>
      <c r="U1395" s="12">
        <v>1</v>
      </c>
      <c r="V1395" s="12">
        <v>2</v>
      </c>
      <c r="W1395" s="12">
        <v>1</v>
      </c>
      <c r="X1395" s="12">
        <v>2</v>
      </c>
      <c r="Y1395" s="12">
        <v>1</v>
      </c>
      <c r="Z1395" s="58">
        <v>0</v>
      </c>
      <c r="AA1395" s="58">
        <v>0</v>
      </c>
      <c r="AB1395" s="58">
        <v>0</v>
      </c>
      <c r="AC1395" s="58" t="s">
        <v>91</v>
      </c>
    </row>
    <row r="1396" spans="1:29" x14ac:dyDescent="0.3">
      <c r="A1396" s="57">
        <v>2200804000</v>
      </c>
      <c r="B1396" s="12" t="s">
        <v>462</v>
      </c>
      <c r="C1396" s="58" t="s">
        <v>109</v>
      </c>
      <c r="D1396" s="58" t="s">
        <v>112</v>
      </c>
      <c r="E1396" s="58"/>
      <c r="F1396" s="58"/>
      <c r="G1396" s="58">
        <f>+IF(F1396&gt;K1396+100000,F1396-K1396,0)</f>
        <v>0</v>
      </c>
      <c r="H1396" s="58"/>
      <c r="I1396" s="58"/>
      <c r="J1396" s="58"/>
      <c r="K1396" s="58">
        <v>81768</v>
      </c>
      <c r="L1396" s="12" t="s">
        <v>91</v>
      </c>
      <c r="M1396" s="12" t="s">
        <v>91</v>
      </c>
      <c r="N1396" s="12" t="s">
        <v>91</v>
      </c>
      <c r="O1396" s="12">
        <v>4</v>
      </c>
      <c r="P1396" s="12">
        <v>0</v>
      </c>
      <c r="Q1396" s="12">
        <v>0</v>
      </c>
      <c r="R1396" s="12">
        <v>68615</v>
      </c>
      <c r="S1396" s="59">
        <v>0.26849315068493151</v>
      </c>
      <c r="T1396" s="59">
        <v>26.780821917808218</v>
      </c>
      <c r="U1396" s="12">
        <v>1</v>
      </c>
      <c r="V1396" s="12">
        <v>2</v>
      </c>
      <c r="W1396" s="12">
        <v>1</v>
      </c>
      <c r="X1396" s="12">
        <v>2</v>
      </c>
      <c r="Y1396" s="12">
        <v>1</v>
      </c>
      <c r="Z1396" s="58">
        <v>0</v>
      </c>
      <c r="AA1396" s="58">
        <v>0</v>
      </c>
      <c r="AB1396" s="58">
        <v>0</v>
      </c>
      <c r="AC1396" s="58" t="s">
        <v>91</v>
      </c>
    </row>
    <row r="1397" spans="1:29" x14ac:dyDescent="0.3">
      <c r="A1397" s="57">
        <v>2006640268</v>
      </c>
      <c r="B1397" s="12" t="s">
        <v>463</v>
      </c>
      <c r="C1397" s="58" t="s">
        <v>109</v>
      </c>
      <c r="D1397" s="58" t="s">
        <v>112</v>
      </c>
      <c r="E1397" s="58"/>
      <c r="F1397" s="58"/>
      <c r="G1397" s="58">
        <f>+IF(F1397&gt;K1397+100000,F1397-K1397,0)</f>
        <v>0</v>
      </c>
      <c r="H1397" s="58"/>
      <c r="I1397" s="58"/>
      <c r="J1397" s="58"/>
      <c r="K1397" s="58">
        <v>81768</v>
      </c>
      <c r="L1397" s="12" t="s">
        <v>91</v>
      </c>
      <c r="M1397" s="12" t="s">
        <v>91</v>
      </c>
      <c r="N1397" s="12" t="s">
        <v>91</v>
      </c>
      <c r="O1397" s="12">
        <v>4</v>
      </c>
      <c r="P1397" s="12">
        <v>0</v>
      </c>
      <c r="Q1397" s="12">
        <v>0</v>
      </c>
      <c r="R1397" s="12">
        <v>68895</v>
      </c>
      <c r="S1397" s="59">
        <v>0.26301369863013696</v>
      </c>
      <c r="T1397" s="59">
        <v>20.972602739726028</v>
      </c>
      <c r="U1397" s="12">
        <v>1</v>
      </c>
      <c r="V1397" s="12">
        <v>2</v>
      </c>
      <c r="W1397" s="12">
        <v>2</v>
      </c>
      <c r="X1397" s="12">
        <v>2</v>
      </c>
      <c r="Y1397" s="12">
        <v>1</v>
      </c>
      <c r="Z1397" s="58">
        <v>0</v>
      </c>
      <c r="AA1397" s="58">
        <v>0</v>
      </c>
      <c r="AB1397" s="58">
        <v>0</v>
      </c>
      <c r="AC1397" s="58" t="s">
        <v>91</v>
      </c>
    </row>
    <row r="1398" spans="1:29" x14ac:dyDescent="0.3">
      <c r="A1398" s="57">
        <v>66886260</v>
      </c>
      <c r="B1398" s="12" t="s">
        <v>464</v>
      </c>
      <c r="C1398" s="58" t="s">
        <v>109</v>
      </c>
      <c r="D1398" s="58" t="s">
        <v>112</v>
      </c>
      <c r="E1398" s="58"/>
      <c r="F1398" s="58"/>
      <c r="G1398" s="58">
        <f>+IF(F1398&gt;K1398+100000,F1398-K1398,0)</f>
        <v>0</v>
      </c>
      <c r="H1398" s="58"/>
      <c r="I1398" s="58"/>
      <c r="J1398" s="58"/>
      <c r="K1398" s="58">
        <v>81768</v>
      </c>
      <c r="L1398" s="12" t="s">
        <v>91</v>
      </c>
      <c r="M1398" s="12" t="s">
        <v>91</v>
      </c>
      <c r="N1398" s="12" t="s">
        <v>91</v>
      </c>
      <c r="O1398" s="12">
        <v>4</v>
      </c>
      <c r="P1398" s="12">
        <v>0</v>
      </c>
      <c r="Q1398" s="12">
        <v>0</v>
      </c>
      <c r="R1398" s="12">
        <v>76001</v>
      </c>
      <c r="S1398" s="59">
        <v>0.26301369863013696</v>
      </c>
      <c r="T1398" s="59">
        <v>45.317808219178083</v>
      </c>
      <c r="U1398" s="12">
        <v>2</v>
      </c>
      <c r="V1398" s="12">
        <v>2</v>
      </c>
      <c r="W1398" s="12">
        <v>2</v>
      </c>
      <c r="X1398" s="12">
        <v>2</v>
      </c>
      <c r="Y1398" s="12">
        <v>1</v>
      </c>
      <c r="Z1398" s="58">
        <v>0</v>
      </c>
      <c r="AA1398" s="58">
        <v>0</v>
      </c>
      <c r="AB1398" s="58">
        <v>0</v>
      </c>
      <c r="AC1398" s="58" t="s">
        <v>91</v>
      </c>
    </row>
    <row r="1399" spans="1:29" x14ac:dyDescent="0.3">
      <c r="A1399" s="57">
        <v>2244044448</v>
      </c>
      <c r="B1399" s="12" t="s">
        <v>465</v>
      </c>
      <c r="C1399" s="58" t="s">
        <v>109</v>
      </c>
      <c r="D1399" s="58" t="s">
        <v>112</v>
      </c>
      <c r="E1399" s="58"/>
      <c r="F1399" s="58"/>
      <c r="G1399" s="58">
        <f>+IF(F1399&gt;K1399+100000,F1399-K1399,0)</f>
        <v>0</v>
      </c>
      <c r="H1399" s="58"/>
      <c r="I1399" s="58"/>
      <c r="J1399" s="58"/>
      <c r="K1399" s="58">
        <v>81768</v>
      </c>
      <c r="L1399" s="12" t="s">
        <v>91</v>
      </c>
      <c r="M1399" s="12" t="s">
        <v>91</v>
      </c>
      <c r="N1399" s="12" t="s">
        <v>91</v>
      </c>
      <c r="O1399" s="12">
        <v>4</v>
      </c>
      <c r="P1399" s="12">
        <v>0</v>
      </c>
      <c r="Q1399" s="12">
        <v>0</v>
      </c>
      <c r="R1399" s="12">
        <v>76001</v>
      </c>
      <c r="S1399" s="59">
        <v>0.26301369863013696</v>
      </c>
      <c r="T1399" s="59">
        <v>32.167123287671231</v>
      </c>
      <c r="U1399" s="12">
        <v>2</v>
      </c>
      <c r="V1399" s="12">
        <v>2</v>
      </c>
      <c r="W1399" s="12">
        <v>1</v>
      </c>
      <c r="X1399" s="12">
        <v>2</v>
      </c>
      <c r="Y1399" s="12">
        <v>1</v>
      </c>
      <c r="Z1399" s="58">
        <v>0</v>
      </c>
      <c r="AA1399" s="58">
        <v>0</v>
      </c>
      <c r="AB1399" s="58">
        <v>0</v>
      </c>
      <c r="AC1399" s="58" t="s">
        <v>91</v>
      </c>
    </row>
    <row r="1400" spans="1:29" x14ac:dyDescent="0.3">
      <c r="A1400" s="57">
        <v>4626404</v>
      </c>
      <c r="B1400" s="12" t="s">
        <v>466</v>
      </c>
      <c r="C1400" s="58" t="s">
        <v>109</v>
      </c>
      <c r="D1400" s="58" t="s">
        <v>112</v>
      </c>
      <c r="E1400" s="58"/>
      <c r="F1400" s="58"/>
      <c r="G1400" s="58">
        <f>+IF(F1400&gt;K1400+100000,F1400-K1400,0)</f>
        <v>0</v>
      </c>
      <c r="H1400" s="58"/>
      <c r="I1400" s="58"/>
      <c r="J1400" s="58"/>
      <c r="K1400" s="58">
        <v>81768</v>
      </c>
      <c r="L1400" s="12" t="s">
        <v>91</v>
      </c>
      <c r="M1400" s="12" t="s">
        <v>91</v>
      </c>
      <c r="N1400" s="12" t="s">
        <v>91</v>
      </c>
      <c r="O1400" s="12">
        <v>4</v>
      </c>
      <c r="P1400" s="12">
        <v>0</v>
      </c>
      <c r="Q1400" s="12">
        <v>0</v>
      </c>
      <c r="R1400" s="12">
        <v>76001</v>
      </c>
      <c r="S1400" s="59">
        <v>0.26849315068493151</v>
      </c>
      <c r="T1400" s="59">
        <v>42.9972602739726</v>
      </c>
      <c r="U1400" s="12">
        <v>1</v>
      </c>
      <c r="V1400" s="12">
        <v>2</v>
      </c>
      <c r="W1400" s="12">
        <v>2</v>
      </c>
      <c r="X1400" s="12">
        <v>2</v>
      </c>
      <c r="Y1400" s="12">
        <v>3</v>
      </c>
      <c r="Z1400" s="58">
        <v>0</v>
      </c>
      <c r="AA1400" s="58">
        <v>0</v>
      </c>
      <c r="AB1400" s="58">
        <v>0</v>
      </c>
      <c r="AC1400" s="58" t="s">
        <v>91</v>
      </c>
    </row>
    <row r="1401" spans="1:29" x14ac:dyDescent="0.3">
      <c r="A1401" s="57">
        <v>60080064</v>
      </c>
      <c r="B1401" s="12" t="s">
        <v>467</v>
      </c>
      <c r="C1401" s="58" t="s">
        <v>109</v>
      </c>
      <c r="D1401" s="58" t="s">
        <v>112</v>
      </c>
      <c r="E1401" s="58"/>
      <c r="F1401" s="58"/>
      <c r="G1401" s="58">
        <f>+IF(F1401&gt;K1401+100000,F1401-K1401,0)</f>
        <v>0</v>
      </c>
      <c r="H1401" s="58"/>
      <c r="I1401" s="58"/>
      <c r="J1401" s="58"/>
      <c r="K1401" s="58">
        <v>81768</v>
      </c>
      <c r="L1401" s="12" t="s">
        <v>91</v>
      </c>
      <c r="M1401" s="12" t="s">
        <v>91</v>
      </c>
      <c r="N1401" s="12" t="s">
        <v>91</v>
      </c>
      <c r="O1401" s="12">
        <v>4</v>
      </c>
      <c r="P1401" s="12">
        <v>0</v>
      </c>
      <c r="Q1401" s="12">
        <v>0</v>
      </c>
      <c r="R1401" s="12">
        <v>76001</v>
      </c>
      <c r="S1401" s="59">
        <v>0.26849315068493151</v>
      </c>
      <c r="T1401" s="59">
        <v>46.150684931506852</v>
      </c>
      <c r="U1401" s="12">
        <v>2</v>
      </c>
      <c r="V1401" s="12">
        <v>2</v>
      </c>
      <c r="W1401" s="12">
        <v>3</v>
      </c>
      <c r="X1401" s="12">
        <v>2</v>
      </c>
      <c r="Y1401" s="12">
        <v>1</v>
      </c>
      <c r="Z1401" s="58">
        <v>0</v>
      </c>
      <c r="AA1401" s="58">
        <v>0</v>
      </c>
      <c r="AB1401" s="58">
        <v>0</v>
      </c>
      <c r="AC1401" s="58" t="s">
        <v>91</v>
      </c>
    </row>
    <row r="1402" spans="1:29" x14ac:dyDescent="0.3">
      <c r="A1402" s="57">
        <v>4208600</v>
      </c>
      <c r="B1402" s="12" t="s">
        <v>468</v>
      </c>
      <c r="C1402" s="58" t="s">
        <v>109</v>
      </c>
      <c r="D1402" s="58" t="s">
        <v>112</v>
      </c>
      <c r="E1402" s="58"/>
      <c r="F1402" s="58"/>
      <c r="G1402" s="58">
        <f>+IF(F1402&gt;K1402+100000,F1402-K1402,0)</f>
        <v>0</v>
      </c>
      <c r="H1402" s="58"/>
      <c r="I1402" s="58"/>
      <c r="J1402" s="58"/>
      <c r="K1402" s="58">
        <v>81768</v>
      </c>
      <c r="L1402" s="12" t="s">
        <v>91</v>
      </c>
      <c r="M1402" s="12" t="s">
        <v>91</v>
      </c>
      <c r="N1402" s="12" t="s">
        <v>91</v>
      </c>
      <c r="O1402" s="12">
        <v>4</v>
      </c>
      <c r="P1402" s="12">
        <v>0</v>
      </c>
      <c r="Q1402" s="12">
        <v>0</v>
      </c>
      <c r="R1402" s="12">
        <v>76130</v>
      </c>
      <c r="S1402" s="59">
        <v>0.26027397260273971</v>
      </c>
      <c r="T1402" s="59">
        <v>46.638356164383559</v>
      </c>
      <c r="U1402" s="12">
        <v>1</v>
      </c>
      <c r="V1402" s="12">
        <v>1</v>
      </c>
      <c r="W1402" s="12">
        <v>2</v>
      </c>
      <c r="X1402" s="12">
        <v>2</v>
      </c>
      <c r="Y1402" s="12">
        <v>1</v>
      </c>
      <c r="Z1402" s="58">
        <v>0</v>
      </c>
      <c r="AA1402" s="58">
        <v>0</v>
      </c>
      <c r="AB1402" s="58">
        <v>0</v>
      </c>
      <c r="AC1402" s="58" t="s">
        <v>91</v>
      </c>
    </row>
    <row r="1403" spans="1:29" x14ac:dyDescent="0.3">
      <c r="A1403" s="57">
        <v>4486248</v>
      </c>
      <c r="B1403" s="12" t="s">
        <v>469</v>
      </c>
      <c r="C1403" s="58" t="s">
        <v>109</v>
      </c>
      <c r="D1403" s="58" t="s">
        <v>112</v>
      </c>
      <c r="E1403" s="58"/>
      <c r="F1403" s="58"/>
      <c r="G1403" s="58">
        <f>+IF(F1403&gt;K1403+100000,F1403-K1403,0)</f>
        <v>0</v>
      </c>
      <c r="H1403" s="58"/>
      <c r="I1403" s="58"/>
      <c r="J1403" s="58"/>
      <c r="K1403" s="58">
        <v>81768</v>
      </c>
      <c r="L1403" s="12" t="s">
        <v>91</v>
      </c>
      <c r="M1403" s="12" t="s">
        <v>91</v>
      </c>
      <c r="N1403" s="12" t="s">
        <v>91</v>
      </c>
      <c r="O1403" s="12">
        <v>4</v>
      </c>
      <c r="P1403" s="12">
        <v>0</v>
      </c>
      <c r="Q1403" s="12">
        <v>4</v>
      </c>
      <c r="R1403" s="12">
        <v>76130</v>
      </c>
      <c r="S1403" s="59">
        <v>0.26027397260273971</v>
      </c>
      <c r="T1403" s="59">
        <v>49.57260273972603</v>
      </c>
      <c r="U1403" s="12">
        <v>1</v>
      </c>
      <c r="V1403" s="12">
        <v>1</v>
      </c>
      <c r="W1403" s="12">
        <v>2</v>
      </c>
      <c r="X1403" s="12">
        <v>2</v>
      </c>
      <c r="Y1403" s="12">
        <v>2</v>
      </c>
      <c r="Z1403" s="58">
        <v>0</v>
      </c>
      <c r="AA1403" s="58">
        <v>0</v>
      </c>
      <c r="AB1403" s="58">
        <v>0</v>
      </c>
      <c r="AC1403" s="58" t="s">
        <v>91</v>
      </c>
    </row>
    <row r="1404" spans="1:29" x14ac:dyDescent="0.3">
      <c r="A1404" s="57">
        <v>20440682</v>
      </c>
      <c r="B1404" s="12" t="s">
        <v>470</v>
      </c>
      <c r="C1404" s="58" t="s">
        <v>109</v>
      </c>
      <c r="D1404" s="58" t="s">
        <v>112</v>
      </c>
      <c r="E1404" s="58"/>
      <c r="F1404" s="58"/>
      <c r="G1404" s="58">
        <f>+IF(F1404&gt;K1404+100000,F1404-K1404,0)</f>
        <v>0</v>
      </c>
      <c r="H1404" s="58"/>
      <c r="I1404" s="58"/>
      <c r="J1404" s="58"/>
      <c r="K1404" s="58">
        <v>81768</v>
      </c>
      <c r="L1404" s="12" t="s">
        <v>91</v>
      </c>
      <c r="M1404" s="12" t="s">
        <v>91</v>
      </c>
      <c r="N1404" s="12" t="s">
        <v>91</v>
      </c>
      <c r="O1404" s="12">
        <v>4</v>
      </c>
      <c r="P1404" s="12">
        <v>0</v>
      </c>
      <c r="Q1404" s="12">
        <v>0</v>
      </c>
      <c r="R1404" s="12">
        <v>76130</v>
      </c>
      <c r="S1404" s="59">
        <v>0.26027397260273971</v>
      </c>
      <c r="T1404" s="59">
        <v>37.167123287671231</v>
      </c>
      <c r="U1404" s="12">
        <v>2</v>
      </c>
      <c r="V1404" s="12">
        <v>2</v>
      </c>
      <c r="W1404" s="12">
        <v>2</v>
      </c>
      <c r="X1404" s="12">
        <v>2</v>
      </c>
      <c r="Y1404" s="12">
        <v>1</v>
      </c>
      <c r="Z1404" s="58">
        <v>0</v>
      </c>
      <c r="AA1404" s="58">
        <v>0</v>
      </c>
      <c r="AB1404" s="58">
        <v>0</v>
      </c>
      <c r="AC1404" s="58" t="s">
        <v>91</v>
      </c>
    </row>
    <row r="1405" spans="1:29" x14ac:dyDescent="0.3">
      <c r="A1405" s="57">
        <v>4662420</v>
      </c>
      <c r="B1405" s="12" t="s">
        <v>471</v>
      </c>
      <c r="C1405" s="58" t="s">
        <v>109</v>
      </c>
      <c r="D1405" s="58" t="s">
        <v>112</v>
      </c>
      <c r="E1405" s="58"/>
      <c r="F1405" s="58"/>
      <c r="G1405" s="58">
        <f>+IF(F1405&gt;K1405+100000,F1405-K1405,0)</f>
        <v>0</v>
      </c>
      <c r="H1405" s="58"/>
      <c r="I1405" s="58"/>
      <c r="J1405" s="58"/>
      <c r="K1405" s="58">
        <v>81768</v>
      </c>
      <c r="L1405" s="12" t="s">
        <v>91</v>
      </c>
      <c r="M1405" s="12" t="s">
        <v>91</v>
      </c>
      <c r="N1405" s="12" t="s">
        <v>91</v>
      </c>
      <c r="O1405" s="12">
        <v>4</v>
      </c>
      <c r="P1405" s="12">
        <v>0</v>
      </c>
      <c r="Q1405" s="12">
        <v>0</v>
      </c>
      <c r="R1405" s="12">
        <v>76130</v>
      </c>
      <c r="S1405" s="59">
        <v>0.26575342465753427</v>
      </c>
      <c r="T1405" s="59">
        <v>36.408219178082192</v>
      </c>
      <c r="U1405" s="12">
        <v>1</v>
      </c>
      <c r="V1405" s="12">
        <v>2</v>
      </c>
      <c r="W1405" s="12">
        <v>2</v>
      </c>
      <c r="X1405" s="12">
        <v>2</v>
      </c>
      <c r="Y1405" s="12">
        <v>1</v>
      </c>
      <c r="Z1405" s="58">
        <v>0</v>
      </c>
      <c r="AA1405" s="58">
        <v>0</v>
      </c>
      <c r="AB1405" s="58">
        <v>0</v>
      </c>
      <c r="AC1405" s="58" t="s">
        <v>91</v>
      </c>
    </row>
    <row r="1406" spans="1:29" x14ac:dyDescent="0.3">
      <c r="A1406" s="57">
        <v>2002028462</v>
      </c>
      <c r="B1406" s="12" t="s">
        <v>472</v>
      </c>
      <c r="C1406" s="58" t="s">
        <v>109</v>
      </c>
      <c r="D1406" s="58" t="s">
        <v>112</v>
      </c>
      <c r="E1406" s="58"/>
      <c r="F1406" s="58"/>
      <c r="G1406" s="58">
        <f>+IF(F1406&gt;K1406+100000,F1406-K1406,0)</f>
        <v>0</v>
      </c>
      <c r="H1406" s="58"/>
      <c r="I1406" s="58"/>
      <c r="J1406" s="58"/>
      <c r="K1406" s="58">
        <v>81768</v>
      </c>
      <c r="L1406" s="12" t="s">
        <v>91</v>
      </c>
      <c r="M1406" s="12" t="s">
        <v>91</v>
      </c>
      <c r="N1406" s="12" t="s">
        <v>91</v>
      </c>
      <c r="O1406" s="12">
        <v>4</v>
      </c>
      <c r="P1406" s="12">
        <v>0</v>
      </c>
      <c r="Q1406" s="12">
        <v>0</v>
      </c>
      <c r="R1406" s="12">
        <v>76130</v>
      </c>
      <c r="S1406" s="59">
        <v>0.26849315068493151</v>
      </c>
      <c r="T1406" s="59">
        <v>19.55890410958904</v>
      </c>
      <c r="U1406" s="12">
        <v>1</v>
      </c>
      <c r="V1406" s="12">
        <v>3</v>
      </c>
      <c r="W1406" s="12">
        <v>2</v>
      </c>
      <c r="X1406" s="12">
        <v>2</v>
      </c>
      <c r="Y1406" s="12">
        <v>1</v>
      </c>
      <c r="Z1406" s="58">
        <v>0</v>
      </c>
      <c r="AA1406" s="58">
        <v>0</v>
      </c>
      <c r="AB1406" s="58">
        <v>0</v>
      </c>
      <c r="AC1406" s="58" t="s">
        <v>91</v>
      </c>
    </row>
    <row r="1407" spans="1:29" x14ac:dyDescent="0.3">
      <c r="A1407" s="57">
        <v>2224642244</v>
      </c>
      <c r="B1407" s="12" t="s">
        <v>473</v>
      </c>
      <c r="C1407" s="58" t="s">
        <v>109</v>
      </c>
      <c r="D1407" s="58" t="s">
        <v>112</v>
      </c>
      <c r="E1407" s="58"/>
      <c r="F1407" s="58"/>
      <c r="G1407" s="58">
        <f>+IF(F1407&gt;K1407+100000,F1407-K1407,0)</f>
        <v>0</v>
      </c>
      <c r="H1407" s="58"/>
      <c r="I1407" s="58"/>
      <c r="J1407" s="58"/>
      <c r="K1407" s="58">
        <v>81768</v>
      </c>
      <c r="L1407" s="12" t="s">
        <v>91</v>
      </c>
      <c r="M1407" s="12" t="s">
        <v>91</v>
      </c>
      <c r="N1407" s="12" t="s">
        <v>91</v>
      </c>
      <c r="O1407" s="12">
        <v>4</v>
      </c>
      <c r="P1407" s="12">
        <v>0</v>
      </c>
      <c r="Q1407" s="12">
        <v>0</v>
      </c>
      <c r="R1407" s="12">
        <v>76130</v>
      </c>
      <c r="S1407" s="59">
        <v>0.26849315068493151</v>
      </c>
      <c r="T1407" s="59">
        <v>26.75068493150685</v>
      </c>
      <c r="U1407" s="12">
        <v>1</v>
      </c>
      <c r="V1407" s="12">
        <v>2</v>
      </c>
      <c r="W1407" s="12">
        <v>2</v>
      </c>
      <c r="X1407" s="12">
        <v>2</v>
      </c>
      <c r="Y1407" s="12">
        <v>1</v>
      </c>
      <c r="Z1407" s="58">
        <v>0</v>
      </c>
      <c r="AA1407" s="58">
        <v>0</v>
      </c>
      <c r="AB1407" s="58">
        <v>0</v>
      </c>
      <c r="AC1407" s="58" t="s">
        <v>91</v>
      </c>
    </row>
    <row r="1408" spans="1:29" x14ac:dyDescent="0.3">
      <c r="A1408" s="57">
        <v>4466804</v>
      </c>
      <c r="B1408" s="12" t="s">
        <v>474</v>
      </c>
      <c r="C1408" s="58" t="s">
        <v>109</v>
      </c>
      <c r="D1408" s="58" t="s">
        <v>112</v>
      </c>
      <c r="E1408" s="58"/>
      <c r="F1408" s="58"/>
      <c r="G1408" s="58">
        <f>+IF(F1408&gt;K1408+100000,F1408-K1408,0)</f>
        <v>0</v>
      </c>
      <c r="H1408" s="58"/>
      <c r="I1408" s="58"/>
      <c r="J1408" s="58"/>
      <c r="K1408" s="58">
        <v>81768</v>
      </c>
      <c r="L1408" s="12" t="s">
        <v>91</v>
      </c>
      <c r="M1408" s="12" t="s">
        <v>91</v>
      </c>
      <c r="N1408" s="12" t="s">
        <v>91</v>
      </c>
      <c r="O1408" s="12">
        <v>4</v>
      </c>
      <c r="P1408" s="12">
        <v>0</v>
      </c>
      <c r="Q1408" s="12">
        <v>0</v>
      </c>
      <c r="R1408" s="12">
        <v>76275</v>
      </c>
      <c r="S1408" s="59">
        <v>0.26027397260273971</v>
      </c>
      <c r="T1408" s="59">
        <v>45.435616438356163</v>
      </c>
      <c r="U1408" s="12">
        <v>1</v>
      </c>
      <c r="V1408" s="12">
        <v>2</v>
      </c>
      <c r="W1408" s="12">
        <v>1</v>
      </c>
      <c r="X1408" s="12">
        <v>2</v>
      </c>
      <c r="Y1408" s="12">
        <v>1</v>
      </c>
      <c r="Z1408" s="58">
        <v>0</v>
      </c>
      <c r="AA1408" s="58">
        <v>0</v>
      </c>
      <c r="AB1408" s="58">
        <v>0</v>
      </c>
      <c r="AC1408" s="58" t="s">
        <v>91</v>
      </c>
    </row>
    <row r="1409" spans="1:29" x14ac:dyDescent="0.3">
      <c r="A1409" s="57">
        <v>20448268</v>
      </c>
      <c r="B1409" s="12" t="s">
        <v>475</v>
      </c>
      <c r="C1409" s="58" t="s">
        <v>109</v>
      </c>
      <c r="D1409" s="58" t="s">
        <v>112</v>
      </c>
      <c r="E1409" s="58"/>
      <c r="F1409" s="58"/>
      <c r="G1409" s="58">
        <f>+IF(F1409&gt;K1409+100000,F1409-K1409,0)</f>
        <v>0</v>
      </c>
      <c r="H1409" s="58"/>
      <c r="I1409" s="58"/>
      <c r="J1409" s="58"/>
      <c r="K1409" s="58">
        <v>81768</v>
      </c>
      <c r="L1409" s="12" t="s">
        <v>91</v>
      </c>
      <c r="M1409" s="12" t="s">
        <v>91</v>
      </c>
      <c r="N1409" s="12" t="s">
        <v>91</v>
      </c>
      <c r="O1409" s="12">
        <v>4</v>
      </c>
      <c r="P1409" s="12">
        <v>0</v>
      </c>
      <c r="Q1409" s="12">
        <v>0</v>
      </c>
      <c r="R1409" s="12">
        <v>76275</v>
      </c>
      <c r="S1409" s="59">
        <v>0.26027397260273971</v>
      </c>
      <c r="T1409" s="59">
        <v>40.602739726027394</v>
      </c>
      <c r="U1409" s="12">
        <v>1</v>
      </c>
      <c r="V1409" s="12">
        <v>2</v>
      </c>
      <c r="W1409" s="12">
        <v>2</v>
      </c>
      <c r="X1409" s="12">
        <v>2</v>
      </c>
      <c r="Y1409" s="12">
        <v>2</v>
      </c>
      <c r="Z1409" s="58">
        <v>0</v>
      </c>
      <c r="AA1409" s="58">
        <v>0</v>
      </c>
      <c r="AB1409" s="58">
        <v>0</v>
      </c>
      <c r="AC1409" s="58" t="s">
        <v>91</v>
      </c>
    </row>
    <row r="1410" spans="1:29" x14ac:dyDescent="0.3">
      <c r="A1410" s="57">
        <v>2062200006</v>
      </c>
      <c r="B1410" s="12" t="s">
        <v>476</v>
      </c>
      <c r="C1410" s="58" t="s">
        <v>109</v>
      </c>
      <c r="D1410" s="58" t="s">
        <v>112</v>
      </c>
      <c r="E1410" s="58"/>
      <c r="F1410" s="58"/>
      <c r="G1410" s="58">
        <f>+IF(F1410&gt;K1410+100000,F1410-K1410,0)</f>
        <v>0</v>
      </c>
      <c r="H1410" s="58"/>
      <c r="I1410" s="58"/>
      <c r="J1410" s="58"/>
      <c r="K1410" s="58">
        <v>81768</v>
      </c>
      <c r="L1410" s="12" t="s">
        <v>91</v>
      </c>
      <c r="M1410" s="12" t="s">
        <v>91</v>
      </c>
      <c r="N1410" s="12" t="s">
        <v>91</v>
      </c>
      <c r="O1410" s="12">
        <v>4</v>
      </c>
      <c r="P1410" s="12">
        <v>0</v>
      </c>
      <c r="Q1410" s="12">
        <v>0</v>
      </c>
      <c r="R1410" s="12">
        <v>76275</v>
      </c>
      <c r="S1410" s="59">
        <v>0.26575342465753427</v>
      </c>
      <c r="T1410" s="59">
        <v>24.257534246575343</v>
      </c>
      <c r="U1410" s="12">
        <v>1</v>
      </c>
      <c r="V1410" s="12">
        <v>2</v>
      </c>
      <c r="W1410" s="12">
        <v>2</v>
      </c>
      <c r="X1410" s="12">
        <v>2</v>
      </c>
      <c r="Y1410" s="12">
        <v>1</v>
      </c>
      <c r="Z1410" s="58">
        <v>0</v>
      </c>
      <c r="AA1410" s="58">
        <v>0</v>
      </c>
      <c r="AB1410" s="58">
        <v>0</v>
      </c>
      <c r="AC1410" s="58" t="s">
        <v>91</v>
      </c>
    </row>
    <row r="1411" spans="1:29" x14ac:dyDescent="0.3">
      <c r="A1411" s="57">
        <v>2204244284</v>
      </c>
      <c r="B1411" s="12" t="s">
        <v>477</v>
      </c>
      <c r="C1411" s="58" t="s">
        <v>109</v>
      </c>
      <c r="D1411" s="58" t="s">
        <v>112</v>
      </c>
      <c r="E1411" s="58"/>
      <c r="F1411" s="58"/>
      <c r="G1411" s="58">
        <f>+IF(F1411&gt;K1411+100000,F1411-K1411,0)</f>
        <v>0</v>
      </c>
      <c r="H1411" s="58"/>
      <c r="I1411" s="58"/>
      <c r="J1411" s="58"/>
      <c r="K1411" s="58">
        <v>81768</v>
      </c>
      <c r="L1411" s="12" t="s">
        <v>91</v>
      </c>
      <c r="M1411" s="12" t="s">
        <v>91</v>
      </c>
      <c r="N1411" s="12" t="s">
        <v>91</v>
      </c>
      <c r="O1411" s="12">
        <v>4</v>
      </c>
      <c r="P1411" s="12">
        <v>0</v>
      </c>
      <c r="Q1411" s="12">
        <v>0</v>
      </c>
      <c r="R1411" s="12">
        <v>76306</v>
      </c>
      <c r="S1411" s="59">
        <v>0.26301369863013696</v>
      </c>
      <c r="T1411" s="59">
        <v>30.408219178082192</v>
      </c>
      <c r="U1411" s="12">
        <v>1</v>
      </c>
      <c r="V1411" s="12">
        <v>2</v>
      </c>
      <c r="W1411" s="12">
        <v>2</v>
      </c>
      <c r="X1411" s="12">
        <v>2</v>
      </c>
      <c r="Y1411" s="12">
        <v>1</v>
      </c>
      <c r="Z1411" s="58">
        <v>0</v>
      </c>
      <c r="AA1411" s="58">
        <v>0</v>
      </c>
      <c r="AB1411" s="58">
        <v>0</v>
      </c>
      <c r="AC1411" s="58" t="s">
        <v>91</v>
      </c>
    </row>
    <row r="1412" spans="1:29" x14ac:dyDescent="0.3">
      <c r="A1412" s="57">
        <v>26842208</v>
      </c>
      <c r="B1412" s="12" t="s">
        <v>478</v>
      </c>
      <c r="C1412" s="58" t="s">
        <v>109</v>
      </c>
      <c r="D1412" s="58" t="s">
        <v>112</v>
      </c>
      <c r="E1412" s="58"/>
      <c r="F1412" s="58"/>
      <c r="G1412" s="58">
        <f>+IF(F1412&gt;K1412+100000,F1412-K1412,0)</f>
        <v>0</v>
      </c>
      <c r="H1412" s="58"/>
      <c r="I1412" s="58"/>
      <c r="J1412" s="58"/>
      <c r="K1412" s="58">
        <v>81768</v>
      </c>
      <c r="L1412" s="12" t="s">
        <v>91</v>
      </c>
      <c r="M1412" s="12" t="s">
        <v>91</v>
      </c>
      <c r="N1412" s="12" t="s">
        <v>91</v>
      </c>
      <c r="O1412" s="12">
        <v>4</v>
      </c>
      <c r="P1412" s="12">
        <v>0</v>
      </c>
      <c r="Q1412" s="12">
        <v>4</v>
      </c>
      <c r="R1412" s="12">
        <v>76364</v>
      </c>
      <c r="S1412" s="59">
        <v>0.26301369863013696</v>
      </c>
      <c r="T1412" s="59">
        <v>43.238356164383561</v>
      </c>
      <c r="U1412" s="12">
        <v>1</v>
      </c>
      <c r="V1412" s="12">
        <v>2</v>
      </c>
      <c r="W1412" s="12">
        <v>2</v>
      </c>
      <c r="X1412" s="12">
        <v>2</v>
      </c>
      <c r="Y1412" s="12">
        <v>1</v>
      </c>
      <c r="Z1412" s="58">
        <v>0</v>
      </c>
      <c r="AA1412" s="58">
        <v>0</v>
      </c>
      <c r="AB1412" s="58">
        <v>0</v>
      </c>
      <c r="AC1412" s="58" t="s">
        <v>91</v>
      </c>
    </row>
    <row r="1413" spans="1:29" x14ac:dyDescent="0.3">
      <c r="A1413" s="57">
        <v>20688426</v>
      </c>
      <c r="B1413" s="12" t="s">
        <v>479</v>
      </c>
      <c r="C1413" s="58" t="s">
        <v>109</v>
      </c>
      <c r="D1413" s="58" t="s">
        <v>112</v>
      </c>
      <c r="E1413" s="58"/>
      <c r="F1413" s="58"/>
      <c r="G1413" s="58">
        <f>+IF(F1413&gt;K1413+100000,F1413-K1413,0)</f>
        <v>0</v>
      </c>
      <c r="H1413" s="58"/>
      <c r="I1413" s="58"/>
      <c r="J1413" s="58"/>
      <c r="K1413" s="58">
        <v>81768</v>
      </c>
      <c r="L1413" s="12" t="s">
        <v>91</v>
      </c>
      <c r="M1413" s="12" t="s">
        <v>91</v>
      </c>
      <c r="N1413" s="12" t="s">
        <v>91</v>
      </c>
      <c r="O1413" s="12">
        <v>4</v>
      </c>
      <c r="P1413" s="12">
        <v>0</v>
      </c>
      <c r="Q1413" s="12">
        <v>0</v>
      </c>
      <c r="R1413" s="12">
        <v>76520</v>
      </c>
      <c r="S1413" s="59">
        <v>0.26301369863013696</v>
      </c>
      <c r="T1413" s="59">
        <v>38.473972602739728</v>
      </c>
      <c r="U1413" s="12">
        <v>2</v>
      </c>
      <c r="V1413" s="12">
        <v>2</v>
      </c>
      <c r="W1413" s="12">
        <v>2</v>
      </c>
      <c r="X1413" s="12">
        <v>2</v>
      </c>
      <c r="Y1413" s="12">
        <v>3</v>
      </c>
      <c r="Z1413" s="58">
        <v>0</v>
      </c>
      <c r="AA1413" s="58">
        <v>0</v>
      </c>
      <c r="AB1413" s="58">
        <v>0</v>
      </c>
      <c r="AC1413" s="58" t="s">
        <v>91</v>
      </c>
    </row>
    <row r="1414" spans="1:29" x14ac:dyDescent="0.3">
      <c r="A1414" s="57">
        <v>2224480264</v>
      </c>
      <c r="B1414" s="12" t="s">
        <v>480</v>
      </c>
      <c r="C1414" s="58" t="s">
        <v>109</v>
      </c>
      <c r="D1414" s="58" t="s">
        <v>112</v>
      </c>
      <c r="E1414" s="58"/>
      <c r="F1414" s="58"/>
      <c r="G1414" s="58">
        <f>+IF(F1414&gt;K1414+100000,F1414-K1414,0)</f>
        <v>0</v>
      </c>
      <c r="H1414" s="58"/>
      <c r="I1414" s="58"/>
      <c r="J1414" s="58"/>
      <c r="K1414" s="58">
        <v>81768</v>
      </c>
      <c r="L1414" s="12" t="s">
        <v>91</v>
      </c>
      <c r="M1414" s="12" t="s">
        <v>91</v>
      </c>
      <c r="N1414" s="12" t="s">
        <v>91</v>
      </c>
      <c r="O1414" s="12">
        <v>4</v>
      </c>
      <c r="P1414" s="12">
        <v>0</v>
      </c>
      <c r="Q1414" s="12">
        <v>0</v>
      </c>
      <c r="R1414" s="12">
        <v>76606</v>
      </c>
      <c r="S1414" s="59">
        <v>0.26301369863013696</v>
      </c>
      <c r="T1414" s="59">
        <v>28.758904109589039</v>
      </c>
      <c r="U1414" s="12">
        <v>1</v>
      </c>
      <c r="V1414" s="12">
        <v>2</v>
      </c>
      <c r="W1414" s="12">
        <v>2</v>
      </c>
      <c r="X1414" s="12">
        <v>2</v>
      </c>
      <c r="Y1414" s="12">
        <v>1</v>
      </c>
      <c r="Z1414" s="58">
        <v>0</v>
      </c>
      <c r="AA1414" s="58">
        <v>0</v>
      </c>
      <c r="AB1414" s="58">
        <v>0</v>
      </c>
      <c r="AC1414" s="58" t="s">
        <v>91</v>
      </c>
    </row>
    <row r="1415" spans="1:29" x14ac:dyDescent="0.3">
      <c r="A1415" s="57">
        <v>4260608</v>
      </c>
      <c r="B1415" s="12" t="s">
        <v>481</v>
      </c>
      <c r="C1415" s="58" t="s">
        <v>109</v>
      </c>
      <c r="D1415" s="58" t="s">
        <v>112</v>
      </c>
      <c r="E1415" s="58"/>
      <c r="F1415" s="58"/>
      <c r="G1415" s="58">
        <f>+IF(F1415&gt;K1415+100000,F1415-K1415,0)</f>
        <v>0</v>
      </c>
      <c r="H1415" s="58"/>
      <c r="I1415" s="58"/>
      <c r="J1415" s="58"/>
      <c r="K1415" s="58">
        <v>81768</v>
      </c>
      <c r="L1415" s="12" t="s">
        <v>91</v>
      </c>
      <c r="M1415" s="12" t="s">
        <v>91</v>
      </c>
      <c r="N1415" s="12" t="s">
        <v>91</v>
      </c>
      <c r="O1415" s="12">
        <v>4</v>
      </c>
      <c r="P1415" s="12">
        <v>0</v>
      </c>
      <c r="Q1415" s="12">
        <v>0</v>
      </c>
      <c r="R1415" s="12">
        <v>76606</v>
      </c>
      <c r="S1415" s="59">
        <v>0.26849315068493151</v>
      </c>
      <c r="T1415" s="59">
        <v>25.317808219178083</v>
      </c>
      <c r="U1415" s="12">
        <v>1</v>
      </c>
      <c r="V1415" s="12">
        <v>2</v>
      </c>
      <c r="W1415" s="12">
        <v>2</v>
      </c>
      <c r="X1415" s="12">
        <v>2</v>
      </c>
      <c r="Y1415" s="12">
        <v>1</v>
      </c>
      <c r="Z1415" s="58">
        <v>0</v>
      </c>
      <c r="AA1415" s="58">
        <v>0</v>
      </c>
      <c r="AB1415" s="58">
        <v>0</v>
      </c>
      <c r="AC1415" s="58" t="s">
        <v>91</v>
      </c>
    </row>
    <row r="1416" spans="1:29" x14ac:dyDescent="0.3">
      <c r="A1416" s="57">
        <v>66866000</v>
      </c>
      <c r="B1416" s="12" t="s">
        <v>482</v>
      </c>
      <c r="C1416" s="58" t="s">
        <v>109</v>
      </c>
      <c r="D1416" s="58" t="s">
        <v>112</v>
      </c>
      <c r="E1416" s="58"/>
      <c r="F1416" s="58"/>
      <c r="G1416" s="58">
        <f>+IF(F1416&gt;K1416+100000,F1416-K1416,0)</f>
        <v>0</v>
      </c>
      <c r="H1416" s="58"/>
      <c r="I1416" s="58"/>
      <c r="J1416" s="58"/>
      <c r="K1416" s="58">
        <v>81768</v>
      </c>
      <c r="L1416" s="12" t="s">
        <v>91</v>
      </c>
      <c r="M1416" s="12" t="s">
        <v>91</v>
      </c>
      <c r="N1416" s="12" t="s">
        <v>91</v>
      </c>
      <c r="O1416" s="12">
        <v>4</v>
      </c>
      <c r="P1416" s="12">
        <v>0</v>
      </c>
      <c r="Q1416" s="12">
        <v>0</v>
      </c>
      <c r="R1416" s="12">
        <v>76606</v>
      </c>
      <c r="S1416" s="59">
        <v>0.26849315068493151</v>
      </c>
      <c r="T1416" s="59">
        <v>36.610958904109587</v>
      </c>
      <c r="U1416" s="12">
        <v>2</v>
      </c>
      <c r="V1416" s="12">
        <v>2</v>
      </c>
      <c r="W1416" s="12">
        <v>2</v>
      </c>
      <c r="X1416" s="12">
        <v>2</v>
      </c>
      <c r="Y1416" s="12">
        <v>1</v>
      </c>
      <c r="Z1416" s="58">
        <v>0</v>
      </c>
      <c r="AA1416" s="58">
        <v>0</v>
      </c>
      <c r="AB1416" s="58">
        <v>0</v>
      </c>
      <c r="AC1416" s="58" t="s">
        <v>91</v>
      </c>
    </row>
    <row r="1417" spans="1:29" x14ac:dyDescent="0.3">
      <c r="A1417" s="57">
        <v>2224400868</v>
      </c>
      <c r="B1417" s="12" t="s">
        <v>483</v>
      </c>
      <c r="C1417" s="58" t="s">
        <v>109</v>
      </c>
      <c r="D1417" s="58" t="s">
        <v>112</v>
      </c>
      <c r="E1417" s="58"/>
      <c r="F1417" s="58"/>
      <c r="G1417" s="58">
        <f>+IF(F1417&gt;K1417+100000,F1417-K1417,0)</f>
        <v>0</v>
      </c>
      <c r="H1417" s="58"/>
      <c r="I1417" s="58"/>
      <c r="J1417" s="58"/>
      <c r="K1417" s="58">
        <v>81768</v>
      </c>
      <c r="L1417" s="12" t="s">
        <v>91</v>
      </c>
      <c r="M1417" s="12" t="s">
        <v>91</v>
      </c>
      <c r="N1417" s="12" t="s">
        <v>91</v>
      </c>
      <c r="O1417" s="12">
        <v>4</v>
      </c>
      <c r="P1417" s="12">
        <v>0</v>
      </c>
      <c r="Q1417" s="12">
        <v>0</v>
      </c>
      <c r="R1417" s="12">
        <v>76606</v>
      </c>
      <c r="S1417" s="59">
        <v>0.26849315068493151</v>
      </c>
      <c r="T1417" s="59">
        <v>31.80821917808219</v>
      </c>
      <c r="U1417" s="12">
        <v>2</v>
      </c>
      <c r="V1417" s="12">
        <v>2</v>
      </c>
      <c r="W1417" s="12">
        <v>2</v>
      </c>
      <c r="X1417" s="12">
        <v>2</v>
      </c>
      <c r="Y1417" s="12">
        <v>1</v>
      </c>
      <c r="Z1417" s="58">
        <v>0</v>
      </c>
      <c r="AA1417" s="58">
        <v>0</v>
      </c>
      <c r="AB1417" s="58">
        <v>0</v>
      </c>
      <c r="AC1417" s="58" t="s">
        <v>91</v>
      </c>
    </row>
    <row r="1418" spans="1:29" x14ac:dyDescent="0.3">
      <c r="A1418" s="57">
        <v>2224488462</v>
      </c>
      <c r="B1418" s="12" t="s">
        <v>484</v>
      </c>
      <c r="C1418" s="58" t="s">
        <v>109</v>
      </c>
      <c r="D1418" s="58" t="s">
        <v>112</v>
      </c>
      <c r="E1418" s="58"/>
      <c r="F1418" s="58"/>
      <c r="G1418" s="58">
        <f>+IF(F1418&gt;K1418+100000,F1418-K1418,0)</f>
        <v>0</v>
      </c>
      <c r="H1418" s="58"/>
      <c r="I1418" s="58"/>
      <c r="J1418" s="58"/>
      <c r="K1418" s="58">
        <v>81768</v>
      </c>
      <c r="L1418" s="12" t="s">
        <v>91</v>
      </c>
      <c r="M1418" s="12" t="s">
        <v>91</v>
      </c>
      <c r="N1418" s="12" t="s">
        <v>91</v>
      </c>
      <c r="O1418" s="12">
        <v>4</v>
      </c>
      <c r="P1418" s="12">
        <v>0</v>
      </c>
      <c r="Q1418" s="12">
        <v>0</v>
      </c>
      <c r="R1418" s="12">
        <v>76606</v>
      </c>
      <c r="S1418" s="59">
        <v>0.26849315068493151</v>
      </c>
      <c r="T1418" s="59">
        <v>30.767123287671232</v>
      </c>
      <c r="U1418" s="12">
        <v>1</v>
      </c>
      <c r="V1418" s="12">
        <v>2</v>
      </c>
      <c r="W1418" s="12">
        <v>2</v>
      </c>
      <c r="X1418" s="12">
        <v>2</v>
      </c>
      <c r="Y1418" s="12">
        <v>1</v>
      </c>
      <c r="Z1418" s="58">
        <v>0</v>
      </c>
      <c r="AA1418" s="58">
        <v>0</v>
      </c>
      <c r="AB1418" s="58">
        <v>0</v>
      </c>
      <c r="AC1418" s="58" t="s">
        <v>91</v>
      </c>
    </row>
    <row r="1419" spans="1:29" x14ac:dyDescent="0.3">
      <c r="A1419" s="57">
        <v>20842000</v>
      </c>
      <c r="B1419" s="12" t="s">
        <v>485</v>
      </c>
      <c r="C1419" s="58" t="s">
        <v>109</v>
      </c>
      <c r="D1419" s="58" t="s">
        <v>112</v>
      </c>
      <c r="E1419" s="58"/>
      <c r="F1419" s="58"/>
      <c r="G1419" s="58">
        <f>+IF(F1419&gt;K1419+100000,F1419-K1419,0)</f>
        <v>0</v>
      </c>
      <c r="H1419" s="58"/>
      <c r="I1419" s="58"/>
      <c r="J1419" s="58"/>
      <c r="K1419" s="58">
        <v>81768</v>
      </c>
      <c r="L1419" s="12" t="s">
        <v>91</v>
      </c>
      <c r="M1419" s="12" t="s">
        <v>91</v>
      </c>
      <c r="N1419" s="12" t="s">
        <v>91</v>
      </c>
      <c r="O1419" s="12">
        <v>4</v>
      </c>
      <c r="P1419" s="12">
        <v>0</v>
      </c>
      <c r="Q1419" s="12">
        <v>0</v>
      </c>
      <c r="R1419" s="12">
        <v>76892</v>
      </c>
      <c r="S1419" s="59">
        <v>0.26575342465753427</v>
      </c>
      <c r="T1419" s="59">
        <v>29.81917808219178</v>
      </c>
      <c r="U1419" s="12">
        <v>2</v>
      </c>
      <c r="V1419" s="12">
        <v>2</v>
      </c>
      <c r="W1419" s="12">
        <v>2</v>
      </c>
      <c r="X1419" s="12">
        <v>2</v>
      </c>
      <c r="Y1419" s="12">
        <v>1</v>
      </c>
      <c r="Z1419" s="58">
        <v>0</v>
      </c>
      <c r="AA1419" s="58">
        <v>0</v>
      </c>
      <c r="AB1419" s="58">
        <v>0</v>
      </c>
      <c r="AC1419" s="58" t="s">
        <v>91</v>
      </c>
    </row>
    <row r="1420" spans="1:29" x14ac:dyDescent="0.3">
      <c r="A1420" s="57">
        <v>2226002688</v>
      </c>
      <c r="B1420" s="12" t="s">
        <v>486</v>
      </c>
      <c r="C1420" s="58" t="s">
        <v>108</v>
      </c>
      <c r="D1420" s="58" t="s">
        <v>113</v>
      </c>
      <c r="E1420" s="58"/>
      <c r="F1420" s="58">
        <v>133996</v>
      </c>
      <c r="G1420" s="58">
        <f>+IF(F1420&gt;K1420+100000,F1420-K1420,0)</f>
        <v>0</v>
      </c>
      <c r="H1420" s="58">
        <v>68004</v>
      </c>
      <c r="I1420" s="58">
        <v>0</v>
      </c>
      <c r="J1420" s="58">
        <v>0</v>
      </c>
      <c r="K1420" s="58">
        <v>81768</v>
      </c>
      <c r="L1420" s="12" t="s">
        <v>88</v>
      </c>
      <c r="M1420" s="12" t="s">
        <v>89</v>
      </c>
      <c r="N1420" s="12" t="s">
        <v>10</v>
      </c>
      <c r="O1420" s="12">
        <v>4</v>
      </c>
      <c r="P1420" s="12">
        <v>0</v>
      </c>
      <c r="Q1420" s="12">
        <v>0</v>
      </c>
      <c r="R1420" s="12">
        <v>76306</v>
      </c>
      <c r="S1420" s="59">
        <v>0.25205479452054796</v>
      </c>
      <c r="T1420" s="59">
        <v>22.81095890410959</v>
      </c>
      <c r="U1420" s="12">
        <v>2</v>
      </c>
      <c r="V1420" s="12">
        <v>4</v>
      </c>
      <c r="W1420" s="12">
        <v>1</v>
      </c>
      <c r="X1420" s="12">
        <v>2</v>
      </c>
      <c r="Y1420" s="12">
        <v>1</v>
      </c>
      <c r="Z1420" s="58">
        <v>0</v>
      </c>
      <c r="AA1420" s="58">
        <v>0</v>
      </c>
      <c r="AB1420" s="58">
        <v>0</v>
      </c>
      <c r="AC1420" s="58" t="s">
        <v>91</v>
      </c>
    </row>
    <row r="1421" spans="1:29" x14ac:dyDescent="0.3">
      <c r="A1421" s="57">
        <v>2044040042</v>
      </c>
      <c r="B1421" s="12" t="s">
        <v>487</v>
      </c>
      <c r="C1421" s="58" t="s">
        <v>108</v>
      </c>
      <c r="D1421" s="58" t="s">
        <v>113</v>
      </c>
      <c r="E1421" s="58"/>
      <c r="F1421" s="58">
        <v>150000</v>
      </c>
      <c r="G1421" s="58">
        <f>+IF(F1421&gt;K1421+100000,F1421-K1421,0)</f>
        <v>0</v>
      </c>
      <c r="H1421" s="58">
        <v>76127</v>
      </c>
      <c r="I1421" s="58">
        <v>0</v>
      </c>
      <c r="J1421" s="58">
        <v>0</v>
      </c>
      <c r="K1421" s="58">
        <v>81768</v>
      </c>
      <c r="L1421" s="12" t="s">
        <v>88</v>
      </c>
      <c r="M1421" s="12" t="s">
        <v>89</v>
      </c>
      <c r="N1421" s="12" t="s">
        <v>10</v>
      </c>
      <c r="O1421" s="12">
        <v>4</v>
      </c>
      <c r="P1421" s="12">
        <v>0</v>
      </c>
      <c r="Q1421" s="12">
        <v>0</v>
      </c>
      <c r="R1421" s="12">
        <v>13052</v>
      </c>
      <c r="S1421" s="59">
        <v>0.26301369863013696</v>
      </c>
      <c r="T1421" s="59">
        <v>56.326027397260276</v>
      </c>
      <c r="U1421" s="12">
        <v>2</v>
      </c>
      <c r="V1421" s="12">
        <v>2</v>
      </c>
      <c r="W1421" s="12">
        <v>2</v>
      </c>
      <c r="X1421" s="12">
        <v>2</v>
      </c>
      <c r="Y1421" s="12">
        <v>1</v>
      </c>
      <c r="Z1421" s="58">
        <v>0</v>
      </c>
      <c r="AA1421" s="58">
        <v>0</v>
      </c>
      <c r="AB1421" s="58">
        <v>0</v>
      </c>
      <c r="AC1421" s="58" t="s">
        <v>91</v>
      </c>
    </row>
    <row r="1422" spans="1:29" x14ac:dyDescent="0.3">
      <c r="A1422" s="57">
        <v>2244286004</v>
      </c>
      <c r="B1422" s="12" t="s">
        <v>488</v>
      </c>
      <c r="C1422" s="58" t="s">
        <v>109</v>
      </c>
      <c r="D1422" s="58" t="s">
        <v>112</v>
      </c>
      <c r="E1422" s="58">
        <v>50500</v>
      </c>
      <c r="F1422" s="58"/>
      <c r="G1422" s="58">
        <f>+IF(F1422&gt;K1422+100000,F1422-K1422,0)</f>
        <v>0</v>
      </c>
      <c r="H1422" s="58"/>
      <c r="I1422" s="58"/>
      <c r="J1422" s="58"/>
      <c r="K1422" s="58">
        <v>109020</v>
      </c>
      <c r="L1422" s="12" t="s">
        <v>91</v>
      </c>
      <c r="M1422" s="12" t="s">
        <v>91</v>
      </c>
      <c r="N1422" s="12" t="s">
        <v>91</v>
      </c>
      <c r="O1422" s="12">
        <v>4</v>
      </c>
      <c r="P1422" s="12">
        <v>0</v>
      </c>
      <c r="Q1422" s="12">
        <v>0</v>
      </c>
      <c r="R1422" s="12">
        <v>76001</v>
      </c>
      <c r="S1422" s="59">
        <v>0.16986301369863013</v>
      </c>
      <c r="T1422" s="59">
        <v>27.86849315068493</v>
      </c>
      <c r="U1422" s="12">
        <v>2</v>
      </c>
      <c r="V1422" s="12">
        <v>4</v>
      </c>
      <c r="W1422" s="12">
        <v>3</v>
      </c>
      <c r="X1422" s="12">
        <v>3</v>
      </c>
      <c r="Y1422" s="12">
        <v>3</v>
      </c>
      <c r="Z1422" s="58">
        <v>0</v>
      </c>
      <c r="AA1422" s="58">
        <v>0</v>
      </c>
      <c r="AB1422" s="58">
        <v>0</v>
      </c>
      <c r="AC1422" s="58" t="s">
        <v>91</v>
      </c>
    </row>
    <row r="1423" spans="1:29" x14ac:dyDescent="0.3">
      <c r="A1423" s="57">
        <v>2044042284</v>
      </c>
      <c r="B1423" s="12" t="s">
        <v>489</v>
      </c>
      <c r="C1423" s="58" t="s">
        <v>109</v>
      </c>
      <c r="D1423" s="58" t="s">
        <v>112</v>
      </c>
      <c r="E1423" s="58">
        <v>675360</v>
      </c>
      <c r="F1423" s="58"/>
      <c r="G1423" s="58">
        <f>+IF(F1423&gt;K1423+100000,F1423-K1423,0)</f>
        <v>0</v>
      </c>
      <c r="H1423" s="58"/>
      <c r="I1423" s="58"/>
      <c r="J1423" s="58"/>
      <c r="K1423" s="58">
        <v>109022</v>
      </c>
      <c r="L1423" s="12" t="s">
        <v>91</v>
      </c>
      <c r="M1423" s="12" t="s">
        <v>91</v>
      </c>
      <c r="N1423" s="12" t="s">
        <v>91</v>
      </c>
      <c r="O1423" s="12">
        <v>4</v>
      </c>
      <c r="P1423" s="12">
        <v>0</v>
      </c>
      <c r="Q1423" s="12">
        <v>0</v>
      </c>
      <c r="R1423" s="12">
        <v>13052</v>
      </c>
      <c r="S1423" s="59">
        <v>0.16986301369863013</v>
      </c>
      <c r="T1423" s="59">
        <v>25.789041095890411</v>
      </c>
      <c r="U1423" s="12">
        <v>1</v>
      </c>
      <c r="V1423" s="12">
        <v>2</v>
      </c>
      <c r="W1423" s="12">
        <v>1</v>
      </c>
      <c r="X1423" s="12">
        <v>3</v>
      </c>
      <c r="Y1423" s="12">
        <v>1</v>
      </c>
      <c r="Z1423" s="58">
        <v>0</v>
      </c>
      <c r="AA1423" s="58">
        <v>0</v>
      </c>
      <c r="AB1423" s="58">
        <v>0</v>
      </c>
      <c r="AC1423" s="58" t="s">
        <v>91</v>
      </c>
    </row>
    <row r="1424" spans="1:29" x14ac:dyDescent="0.3">
      <c r="A1424" s="57">
        <v>2224680266</v>
      </c>
      <c r="B1424" s="12" t="s">
        <v>490</v>
      </c>
      <c r="C1424" s="58" t="s">
        <v>109</v>
      </c>
      <c r="D1424" s="58" t="s">
        <v>112</v>
      </c>
      <c r="E1424" s="58">
        <v>603000</v>
      </c>
      <c r="F1424" s="58"/>
      <c r="G1424" s="58">
        <f>+IF(F1424&gt;K1424+100000,F1424-K1424,0)</f>
        <v>0</v>
      </c>
      <c r="H1424" s="58"/>
      <c r="I1424" s="58"/>
      <c r="J1424" s="58"/>
      <c r="K1424" s="58">
        <v>109022</v>
      </c>
      <c r="L1424" s="12" t="s">
        <v>91</v>
      </c>
      <c r="M1424" s="12" t="s">
        <v>91</v>
      </c>
      <c r="N1424" s="12" t="s">
        <v>91</v>
      </c>
      <c r="O1424" s="12">
        <v>4</v>
      </c>
      <c r="P1424" s="12">
        <v>0</v>
      </c>
      <c r="Q1424" s="12">
        <v>0</v>
      </c>
      <c r="R1424" s="12">
        <v>76275</v>
      </c>
      <c r="S1424" s="59">
        <v>0.16986301369863013</v>
      </c>
      <c r="T1424" s="59">
        <v>25.520547945205479</v>
      </c>
      <c r="U1424" s="12">
        <v>1</v>
      </c>
      <c r="V1424" s="12">
        <v>3</v>
      </c>
      <c r="W1424" s="12">
        <v>1</v>
      </c>
      <c r="X1424" s="12">
        <v>3</v>
      </c>
      <c r="Y1424" s="12">
        <v>1</v>
      </c>
      <c r="Z1424" s="58">
        <v>0</v>
      </c>
      <c r="AA1424" s="58">
        <v>0</v>
      </c>
      <c r="AB1424" s="58">
        <v>0</v>
      </c>
      <c r="AC1424" s="58" t="s">
        <v>91</v>
      </c>
    </row>
    <row r="1425" spans="1:29" x14ac:dyDescent="0.3">
      <c r="A1425" s="57">
        <v>2020006026</v>
      </c>
      <c r="B1425" s="12" t="s">
        <v>492</v>
      </c>
      <c r="C1425" s="58" t="s">
        <v>109</v>
      </c>
      <c r="D1425" s="58" t="s">
        <v>112</v>
      </c>
      <c r="E1425" s="58">
        <v>201000</v>
      </c>
      <c r="F1425" s="58"/>
      <c r="G1425" s="58">
        <f>+IF(F1425&gt;K1425+100000,F1425-K1425,0)</f>
        <v>0</v>
      </c>
      <c r="H1425" s="58"/>
      <c r="I1425" s="58"/>
      <c r="J1425" s="58"/>
      <c r="K1425" s="58">
        <v>109022</v>
      </c>
      <c r="L1425" s="12" t="s">
        <v>91</v>
      </c>
      <c r="M1425" s="12" t="s">
        <v>91</v>
      </c>
      <c r="N1425" s="12" t="s">
        <v>91</v>
      </c>
      <c r="O1425" s="12">
        <v>4</v>
      </c>
      <c r="P1425" s="12">
        <v>0</v>
      </c>
      <c r="Q1425" s="12">
        <v>0</v>
      </c>
      <c r="R1425" s="12">
        <v>11001</v>
      </c>
      <c r="S1425" s="59">
        <v>0.16986301369863013</v>
      </c>
      <c r="T1425" s="59">
        <v>24.375342465753423</v>
      </c>
      <c r="U1425" s="12">
        <v>2</v>
      </c>
      <c r="V1425" s="12">
        <v>5</v>
      </c>
      <c r="W1425" s="12">
        <v>2</v>
      </c>
      <c r="X1425" s="12">
        <v>2</v>
      </c>
      <c r="Y1425" s="12">
        <v>1</v>
      </c>
      <c r="Z1425" s="58">
        <v>0</v>
      </c>
      <c r="AA1425" s="58">
        <v>0</v>
      </c>
      <c r="AB1425" s="58">
        <v>0</v>
      </c>
      <c r="AC1425" s="58" t="s">
        <v>91</v>
      </c>
    </row>
    <row r="1426" spans="1:29" x14ac:dyDescent="0.3">
      <c r="A1426" s="57">
        <v>2224640066</v>
      </c>
      <c r="B1426" s="12" t="s">
        <v>493</v>
      </c>
      <c r="C1426" s="58" t="s">
        <v>109</v>
      </c>
      <c r="D1426" s="58" t="s">
        <v>112</v>
      </c>
      <c r="E1426" s="58">
        <v>100500</v>
      </c>
      <c r="F1426" s="58"/>
      <c r="G1426" s="58">
        <f>+IF(F1426&gt;K1426+100000,F1426-K1426,0)</f>
        <v>0</v>
      </c>
      <c r="H1426" s="58"/>
      <c r="I1426" s="58"/>
      <c r="J1426" s="58"/>
      <c r="K1426" s="58">
        <v>109022</v>
      </c>
      <c r="L1426" s="12" t="s">
        <v>91</v>
      </c>
      <c r="M1426" s="12" t="s">
        <v>91</v>
      </c>
      <c r="N1426" s="12" t="s">
        <v>91</v>
      </c>
      <c r="O1426" s="12">
        <v>4</v>
      </c>
      <c r="P1426" s="12">
        <v>0</v>
      </c>
      <c r="Q1426" s="12">
        <v>0</v>
      </c>
      <c r="R1426" s="12">
        <v>76520</v>
      </c>
      <c r="S1426" s="59">
        <v>0.17260273972602741</v>
      </c>
      <c r="T1426" s="59">
        <v>23.197260273972603</v>
      </c>
      <c r="U1426" s="12">
        <v>1</v>
      </c>
      <c r="V1426" s="12">
        <v>2</v>
      </c>
      <c r="W1426" s="12">
        <v>1</v>
      </c>
      <c r="X1426" s="12">
        <v>3</v>
      </c>
      <c r="Y1426" s="12">
        <v>1</v>
      </c>
      <c r="Z1426" s="58">
        <v>0</v>
      </c>
      <c r="AA1426" s="58">
        <v>0</v>
      </c>
      <c r="AB1426" s="58">
        <v>0</v>
      </c>
      <c r="AC1426" s="58" t="s">
        <v>91</v>
      </c>
    </row>
    <row r="1427" spans="1:29" x14ac:dyDescent="0.3">
      <c r="A1427" s="57">
        <v>2204080804</v>
      </c>
      <c r="B1427" s="12" t="s">
        <v>494</v>
      </c>
      <c r="C1427" s="58" t="s">
        <v>109</v>
      </c>
      <c r="D1427" s="58" t="s">
        <v>112</v>
      </c>
      <c r="E1427" s="58">
        <v>60300</v>
      </c>
      <c r="F1427" s="58"/>
      <c r="G1427" s="58">
        <f>+IF(F1427&gt;K1427+100000,F1427-K1427,0)</f>
        <v>0</v>
      </c>
      <c r="H1427" s="58"/>
      <c r="I1427" s="58"/>
      <c r="J1427" s="58"/>
      <c r="K1427" s="58">
        <v>109022</v>
      </c>
      <c r="L1427" s="12" t="s">
        <v>91</v>
      </c>
      <c r="M1427" s="12" t="s">
        <v>91</v>
      </c>
      <c r="N1427" s="12" t="s">
        <v>91</v>
      </c>
      <c r="O1427" s="12">
        <v>4</v>
      </c>
      <c r="P1427" s="12">
        <v>0</v>
      </c>
      <c r="Q1427" s="12">
        <v>0</v>
      </c>
      <c r="R1427" s="12">
        <v>11001</v>
      </c>
      <c r="S1427" s="59">
        <v>0.16986301369863013</v>
      </c>
      <c r="T1427" s="59">
        <v>31.216438356164385</v>
      </c>
      <c r="U1427" s="12">
        <v>2</v>
      </c>
      <c r="V1427" s="12">
        <v>5</v>
      </c>
      <c r="W1427" s="12">
        <v>2</v>
      </c>
      <c r="X1427" s="12">
        <v>3</v>
      </c>
      <c r="Y1427" s="12">
        <v>1</v>
      </c>
      <c r="Z1427" s="58">
        <v>0</v>
      </c>
      <c r="AA1427" s="58">
        <v>0</v>
      </c>
      <c r="AB1427" s="58">
        <v>0</v>
      </c>
      <c r="AC1427" s="58" t="s">
        <v>91</v>
      </c>
    </row>
    <row r="1428" spans="1:29" x14ac:dyDescent="0.3">
      <c r="A1428" s="57">
        <v>2042260262</v>
      </c>
      <c r="B1428" s="12" t="s">
        <v>495</v>
      </c>
      <c r="C1428" s="58" t="s">
        <v>109</v>
      </c>
      <c r="D1428" s="58" t="s">
        <v>112</v>
      </c>
      <c r="E1428" s="58">
        <v>20100</v>
      </c>
      <c r="F1428" s="58"/>
      <c r="G1428" s="58">
        <f>+IF(F1428&gt;K1428+100000,F1428-K1428,0)</f>
        <v>0</v>
      </c>
      <c r="H1428" s="58"/>
      <c r="I1428" s="58"/>
      <c r="J1428" s="58"/>
      <c r="K1428" s="58">
        <v>109022</v>
      </c>
      <c r="L1428" s="12" t="s">
        <v>91</v>
      </c>
      <c r="M1428" s="12" t="s">
        <v>91</v>
      </c>
      <c r="N1428" s="12" t="s">
        <v>91</v>
      </c>
      <c r="O1428" s="12">
        <v>4</v>
      </c>
      <c r="P1428" s="12">
        <v>0</v>
      </c>
      <c r="Q1428" s="12">
        <v>0</v>
      </c>
      <c r="R1428" s="12">
        <v>11001</v>
      </c>
      <c r="S1428" s="59">
        <v>0.16986301369863013</v>
      </c>
      <c r="T1428" s="59">
        <v>26.364383561643837</v>
      </c>
      <c r="U1428" s="12">
        <v>2</v>
      </c>
      <c r="V1428" s="12">
        <v>3</v>
      </c>
      <c r="W1428" s="12">
        <v>3</v>
      </c>
      <c r="X1428" s="12">
        <v>3</v>
      </c>
      <c r="Y1428" s="12">
        <v>1</v>
      </c>
      <c r="Z1428" s="58">
        <v>0</v>
      </c>
      <c r="AA1428" s="58">
        <v>0</v>
      </c>
      <c r="AB1428" s="58">
        <v>0</v>
      </c>
      <c r="AC1428" s="58" t="s">
        <v>91</v>
      </c>
    </row>
    <row r="1429" spans="1:29" x14ac:dyDescent="0.3">
      <c r="A1429" s="57">
        <v>44606224</v>
      </c>
      <c r="B1429" s="12" t="s">
        <v>496</v>
      </c>
      <c r="C1429" s="58" t="s">
        <v>109</v>
      </c>
      <c r="D1429" s="58" t="s">
        <v>112</v>
      </c>
      <c r="E1429" s="58"/>
      <c r="F1429" s="58"/>
      <c r="G1429" s="58">
        <f>+IF(F1429&gt;K1429+100000,F1429-K1429,0)</f>
        <v>0</v>
      </c>
      <c r="H1429" s="58"/>
      <c r="I1429" s="58"/>
      <c r="J1429" s="58"/>
      <c r="K1429" s="58">
        <v>109022</v>
      </c>
      <c r="L1429" s="12" t="s">
        <v>91</v>
      </c>
      <c r="M1429" s="12" t="s">
        <v>91</v>
      </c>
      <c r="N1429" s="12" t="s">
        <v>91</v>
      </c>
      <c r="O1429" s="12">
        <v>4</v>
      </c>
      <c r="P1429" s="12">
        <v>0</v>
      </c>
      <c r="Q1429" s="12">
        <v>0</v>
      </c>
      <c r="R1429" s="12">
        <v>5001</v>
      </c>
      <c r="S1429" s="59">
        <v>0.16986301369863013</v>
      </c>
      <c r="T1429" s="59">
        <v>41.863013698630134</v>
      </c>
      <c r="U1429" s="12">
        <v>2</v>
      </c>
      <c r="V1429" s="12">
        <v>5</v>
      </c>
      <c r="W1429" s="12">
        <v>2</v>
      </c>
      <c r="X1429" s="12">
        <v>3</v>
      </c>
      <c r="Y1429" s="12">
        <v>1</v>
      </c>
      <c r="Z1429" s="58">
        <v>0</v>
      </c>
      <c r="AA1429" s="58">
        <v>0</v>
      </c>
      <c r="AB1429" s="58">
        <v>0</v>
      </c>
      <c r="AC1429" s="58" t="s">
        <v>91</v>
      </c>
    </row>
    <row r="1430" spans="1:29" x14ac:dyDescent="0.3">
      <c r="A1430" s="57">
        <v>2004668800</v>
      </c>
      <c r="B1430" s="12" t="s">
        <v>497</v>
      </c>
      <c r="C1430" s="58" t="s">
        <v>109</v>
      </c>
      <c r="D1430" s="58" t="s">
        <v>112</v>
      </c>
      <c r="E1430" s="58"/>
      <c r="F1430" s="58"/>
      <c r="G1430" s="58">
        <f>+IF(F1430&gt;K1430+100000,F1430-K1430,0)</f>
        <v>0</v>
      </c>
      <c r="H1430" s="58"/>
      <c r="I1430" s="58"/>
      <c r="J1430" s="58"/>
      <c r="K1430" s="58">
        <v>109022</v>
      </c>
      <c r="L1430" s="12" t="s">
        <v>91</v>
      </c>
      <c r="M1430" s="12" t="s">
        <v>91</v>
      </c>
      <c r="N1430" s="12" t="s">
        <v>91</v>
      </c>
      <c r="O1430" s="12">
        <v>4</v>
      </c>
      <c r="P1430" s="12">
        <v>0</v>
      </c>
      <c r="Q1430" s="12">
        <v>0</v>
      </c>
      <c r="R1430" s="12">
        <v>11001</v>
      </c>
      <c r="S1430" s="59">
        <v>0.16986301369863013</v>
      </c>
      <c r="T1430" s="59">
        <v>21.665753424657535</v>
      </c>
      <c r="U1430" s="12">
        <v>1</v>
      </c>
      <c r="V1430" s="12">
        <v>2</v>
      </c>
      <c r="W1430" s="12">
        <v>1</v>
      </c>
      <c r="X1430" s="12">
        <v>3</v>
      </c>
      <c r="Y1430" s="12">
        <v>1</v>
      </c>
      <c r="Z1430" s="58">
        <v>0</v>
      </c>
      <c r="AA1430" s="58">
        <v>0</v>
      </c>
      <c r="AB1430" s="58">
        <v>0</v>
      </c>
      <c r="AC1430" s="58" t="s">
        <v>91</v>
      </c>
    </row>
    <row r="1431" spans="1:29" x14ac:dyDescent="0.3">
      <c r="A1431" s="57">
        <v>2004466824</v>
      </c>
      <c r="B1431" s="12" t="s">
        <v>498</v>
      </c>
      <c r="C1431" s="58" t="s">
        <v>109</v>
      </c>
      <c r="D1431" s="58" t="s">
        <v>112</v>
      </c>
      <c r="E1431" s="58"/>
      <c r="F1431" s="58"/>
      <c r="G1431" s="58">
        <f>+IF(F1431&gt;K1431+100000,F1431-K1431,0)</f>
        <v>0</v>
      </c>
      <c r="H1431" s="58"/>
      <c r="I1431" s="58"/>
      <c r="J1431" s="58"/>
      <c r="K1431" s="58">
        <v>109022</v>
      </c>
      <c r="L1431" s="12" t="s">
        <v>91</v>
      </c>
      <c r="M1431" s="12" t="s">
        <v>91</v>
      </c>
      <c r="N1431" s="12" t="s">
        <v>91</v>
      </c>
      <c r="O1431" s="12">
        <v>4</v>
      </c>
      <c r="P1431" s="12">
        <v>0</v>
      </c>
      <c r="Q1431" s="12">
        <v>0</v>
      </c>
      <c r="R1431" s="12">
        <v>23855</v>
      </c>
      <c r="S1431" s="59">
        <v>0.16986301369863013</v>
      </c>
      <c r="T1431" s="59">
        <v>22.843835616438355</v>
      </c>
      <c r="U1431" s="12">
        <v>1</v>
      </c>
      <c r="V1431" s="12">
        <v>1</v>
      </c>
      <c r="W1431" s="12">
        <v>2</v>
      </c>
      <c r="X1431" s="12">
        <v>3</v>
      </c>
      <c r="Y1431" s="12">
        <v>1</v>
      </c>
      <c r="Z1431" s="58">
        <v>0</v>
      </c>
      <c r="AA1431" s="58">
        <v>0</v>
      </c>
      <c r="AB1431" s="58">
        <v>0</v>
      </c>
      <c r="AC1431" s="58" t="s">
        <v>91</v>
      </c>
    </row>
    <row r="1432" spans="1:29" x14ac:dyDescent="0.3">
      <c r="A1432" s="57">
        <v>2008646446</v>
      </c>
      <c r="B1432" s="12" t="s">
        <v>499</v>
      </c>
      <c r="C1432" s="58" t="s">
        <v>109</v>
      </c>
      <c r="D1432" s="58" t="s">
        <v>112</v>
      </c>
      <c r="E1432" s="58"/>
      <c r="F1432" s="58"/>
      <c r="G1432" s="58">
        <f>+IF(F1432&gt;K1432+100000,F1432-K1432,0)</f>
        <v>0</v>
      </c>
      <c r="H1432" s="58"/>
      <c r="I1432" s="58"/>
      <c r="J1432" s="58"/>
      <c r="K1432" s="58">
        <v>109022</v>
      </c>
      <c r="L1432" s="12" t="s">
        <v>91</v>
      </c>
      <c r="M1432" s="12" t="s">
        <v>91</v>
      </c>
      <c r="N1432" s="12" t="s">
        <v>91</v>
      </c>
      <c r="O1432" s="12">
        <v>4</v>
      </c>
      <c r="P1432" s="12">
        <v>0</v>
      </c>
      <c r="Q1432" s="12">
        <v>0</v>
      </c>
      <c r="R1432" s="12">
        <v>68001</v>
      </c>
      <c r="S1432" s="59">
        <v>0.16986301369863013</v>
      </c>
      <c r="T1432" s="59">
        <v>34.80821917808219</v>
      </c>
      <c r="U1432" s="12">
        <v>2</v>
      </c>
      <c r="V1432" s="12">
        <v>5</v>
      </c>
      <c r="W1432" s="12">
        <v>3</v>
      </c>
      <c r="X1432" s="12">
        <v>3</v>
      </c>
      <c r="Y1432" s="12">
        <v>2</v>
      </c>
      <c r="Z1432" s="58">
        <v>0</v>
      </c>
      <c r="AA1432" s="58">
        <v>0</v>
      </c>
      <c r="AB1432" s="58">
        <v>0</v>
      </c>
      <c r="AC1432" s="58" t="s">
        <v>91</v>
      </c>
    </row>
    <row r="1433" spans="1:29" x14ac:dyDescent="0.3">
      <c r="A1433" s="57">
        <v>2006028488</v>
      </c>
      <c r="B1433" s="12" t="s">
        <v>500</v>
      </c>
      <c r="C1433" s="58" t="s">
        <v>109</v>
      </c>
      <c r="D1433" s="58" t="s">
        <v>112</v>
      </c>
      <c r="E1433" s="58"/>
      <c r="F1433" s="58"/>
      <c r="G1433" s="58">
        <f>+IF(F1433&gt;K1433+100000,F1433-K1433,0)</f>
        <v>0</v>
      </c>
      <c r="H1433" s="58"/>
      <c r="I1433" s="58"/>
      <c r="J1433" s="58"/>
      <c r="K1433" s="58">
        <v>109022</v>
      </c>
      <c r="L1433" s="12" t="s">
        <v>91</v>
      </c>
      <c r="M1433" s="12" t="s">
        <v>91</v>
      </c>
      <c r="N1433" s="12" t="s">
        <v>91</v>
      </c>
      <c r="O1433" s="12">
        <v>4</v>
      </c>
      <c r="P1433" s="12">
        <v>0</v>
      </c>
      <c r="Q1433" s="12">
        <v>0</v>
      </c>
      <c r="R1433" s="12">
        <v>68255</v>
      </c>
      <c r="S1433" s="59">
        <v>0.16986301369863013</v>
      </c>
      <c r="T1433" s="59">
        <v>32.745205479452054</v>
      </c>
      <c r="U1433" s="12">
        <v>1</v>
      </c>
      <c r="V1433" s="12">
        <v>3</v>
      </c>
      <c r="W1433" s="12">
        <v>2</v>
      </c>
      <c r="X1433" s="12">
        <v>3</v>
      </c>
      <c r="Y1433" s="12">
        <v>1</v>
      </c>
      <c r="Z1433" s="58">
        <v>0</v>
      </c>
      <c r="AA1433" s="58">
        <v>0</v>
      </c>
      <c r="AB1433" s="58">
        <v>0</v>
      </c>
      <c r="AC1433" s="58" t="s">
        <v>91</v>
      </c>
    </row>
    <row r="1434" spans="1:29" x14ac:dyDescent="0.3">
      <c r="A1434" s="57">
        <v>2226000206</v>
      </c>
      <c r="B1434" s="12" t="s">
        <v>501</v>
      </c>
      <c r="C1434" s="58" t="s">
        <v>109</v>
      </c>
      <c r="D1434" s="58" t="s">
        <v>112</v>
      </c>
      <c r="E1434" s="58"/>
      <c r="F1434" s="58"/>
      <c r="G1434" s="58">
        <f>+IF(F1434&gt;K1434+100000,F1434-K1434,0)</f>
        <v>0</v>
      </c>
      <c r="H1434" s="58"/>
      <c r="I1434" s="58"/>
      <c r="J1434" s="58"/>
      <c r="K1434" s="58">
        <v>109022</v>
      </c>
      <c r="L1434" s="12" t="s">
        <v>91</v>
      </c>
      <c r="M1434" s="12" t="s">
        <v>91</v>
      </c>
      <c r="N1434" s="12" t="s">
        <v>91</v>
      </c>
      <c r="O1434" s="12">
        <v>4</v>
      </c>
      <c r="P1434" s="12">
        <v>0</v>
      </c>
      <c r="Q1434" s="12">
        <v>0</v>
      </c>
      <c r="R1434" s="12">
        <v>76001</v>
      </c>
      <c r="S1434" s="59">
        <v>0.17260273972602741</v>
      </c>
      <c r="T1434" s="59">
        <v>23.956164383561642</v>
      </c>
      <c r="U1434" s="12">
        <v>2</v>
      </c>
      <c r="V1434" s="12">
        <v>4</v>
      </c>
      <c r="W1434" s="12">
        <v>2</v>
      </c>
      <c r="X1434" s="12">
        <v>3</v>
      </c>
      <c r="Y1434" s="12">
        <v>1</v>
      </c>
      <c r="Z1434" s="58">
        <v>0</v>
      </c>
      <c r="AA1434" s="58">
        <v>0</v>
      </c>
      <c r="AB1434" s="58">
        <v>0</v>
      </c>
      <c r="AC1434" s="58" t="s">
        <v>91</v>
      </c>
    </row>
    <row r="1435" spans="1:29" x14ac:dyDescent="0.3">
      <c r="A1435" s="57">
        <v>4040664</v>
      </c>
      <c r="B1435" s="12" t="s">
        <v>502</v>
      </c>
      <c r="C1435" s="58" t="s">
        <v>109</v>
      </c>
      <c r="D1435" s="58" t="s">
        <v>112</v>
      </c>
      <c r="E1435" s="58"/>
      <c r="F1435" s="58"/>
      <c r="G1435" s="58">
        <f>+IF(F1435&gt;K1435+100000,F1435-K1435,0)</f>
        <v>0</v>
      </c>
      <c r="H1435" s="58"/>
      <c r="I1435" s="58"/>
      <c r="J1435" s="58"/>
      <c r="K1435" s="58">
        <v>109022</v>
      </c>
      <c r="L1435" s="12" t="s">
        <v>91</v>
      </c>
      <c r="M1435" s="12" t="s">
        <v>91</v>
      </c>
      <c r="N1435" s="12" t="s">
        <v>91</v>
      </c>
      <c r="O1435" s="12">
        <v>4</v>
      </c>
      <c r="P1435" s="12">
        <v>0</v>
      </c>
      <c r="Q1435" s="12">
        <v>0</v>
      </c>
      <c r="R1435" s="12">
        <v>76130</v>
      </c>
      <c r="S1435" s="59">
        <v>0.16986301369863013</v>
      </c>
      <c r="T1435" s="59">
        <v>38.890410958904113</v>
      </c>
      <c r="U1435" s="12">
        <v>1</v>
      </c>
      <c r="V1435" s="12">
        <v>2</v>
      </c>
      <c r="W1435" s="12">
        <v>2</v>
      </c>
      <c r="X1435" s="12">
        <v>3</v>
      </c>
      <c r="Y1435" s="12">
        <v>4</v>
      </c>
      <c r="Z1435" s="58">
        <v>0</v>
      </c>
      <c r="AA1435" s="58">
        <v>0</v>
      </c>
      <c r="AB1435" s="58">
        <v>0</v>
      </c>
      <c r="AC1435" s="58" t="s">
        <v>91</v>
      </c>
    </row>
    <row r="1436" spans="1:29" x14ac:dyDescent="0.3">
      <c r="A1436" s="57">
        <v>2224646808</v>
      </c>
      <c r="B1436" s="12" t="s">
        <v>503</v>
      </c>
      <c r="C1436" s="58" t="s">
        <v>109</v>
      </c>
      <c r="D1436" s="58" t="s">
        <v>112</v>
      </c>
      <c r="E1436" s="58"/>
      <c r="F1436" s="58"/>
      <c r="G1436" s="58">
        <f>+IF(F1436&gt;K1436+100000,F1436-K1436,0)</f>
        <v>0</v>
      </c>
      <c r="H1436" s="58"/>
      <c r="I1436" s="58"/>
      <c r="J1436" s="58"/>
      <c r="K1436" s="58">
        <v>109022</v>
      </c>
      <c r="L1436" s="12" t="s">
        <v>91</v>
      </c>
      <c r="M1436" s="12" t="s">
        <v>91</v>
      </c>
      <c r="N1436" s="12" t="s">
        <v>91</v>
      </c>
      <c r="O1436" s="12">
        <v>4</v>
      </c>
      <c r="P1436" s="12">
        <v>0</v>
      </c>
      <c r="Q1436" s="12">
        <v>0</v>
      </c>
      <c r="R1436" s="12">
        <v>76130</v>
      </c>
      <c r="S1436" s="59">
        <v>0.16986301369863013</v>
      </c>
      <c r="T1436" s="59">
        <v>24.589041095890412</v>
      </c>
      <c r="U1436" s="12">
        <v>1</v>
      </c>
      <c r="V1436" s="12">
        <v>4</v>
      </c>
      <c r="W1436" s="12">
        <v>2</v>
      </c>
      <c r="X1436" s="12">
        <v>2</v>
      </c>
      <c r="Y1436" s="12">
        <v>1</v>
      </c>
      <c r="Z1436" s="58">
        <v>0</v>
      </c>
      <c r="AA1436" s="58">
        <v>0</v>
      </c>
      <c r="AB1436" s="58">
        <v>0</v>
      </c>
      <c r="AC1436" s="58" t="s">
        <v>91</v>
      </c>
    </row>
    <row r="1437" spans="1:29" x14ac:dyDescent="0.3">
      <c r="A1437" s="57">
        <v>2224642680</v>
      </c>
      <c r="B1437" s="12" t="s">
        <v>504</v>
      </c>
      <c r="C1437" s="58" t="s">
        <v>109</v>
      </c>
      <c r="D1437" s="58" t="s">
        <v>112</v>
      </c>
      <c r="E1437" s="58"/>
      <c r="F1437" s="58"/>
      <c r="G1437" s="58">
        <f>+IF(F1437&gt;K1437+100000,F1437-K1437,0)</f>
        <v>0</v>
      </c>
      <c r="H1437" s="58"/>
      <c r="I1437" s="58"/>
      <c r="J1437" s="58"/>
      <c r="K1437" s="58">
        <v>109022</v>
      </c>
      <c r="L1437" s="12" t="s">
        <v>91</v>
      </c>
      <c r="M1437" s="12" t="s">
        <v>91</v>
      </c>
      <c r="N1437" s="12" t="s">
        <v>91</v>
      </c>
      <c r="O1437" s="12">
        <v>4</v>
      </c>
      <c r="P1437" s="12">
        <v>0</v>
      </c>
      <c r="Q1437" s="12">
        <v>0</v>
      </c>
      <c r="R1437" s="12">
        <v>76130</v>
      </c>
      <c r="S1437" s="59">
        <v>0.17260273972602741</v>
      </c>
      <c r="T1437" s="59">
        <v>22.126027397260273</v>
      </c>
      <c r="U1437" s="12">
        <v>2</v>
      </c>
      <c r="V1437" s="12">
        <v>4</v>
      </c>
      <c r="W1437" s="12">
        <v>2</v>
      </c>
      <c r="X1437" s="12">
        <v>3</v>
      </c>
      <c r="Y1437" s="12">
        <v>1</v>
      </c>
      <c r="Z1437" s="58">
        <v>0</v>
      </c>
      <c r="AA1437" s="58">
        <v>0</v>
      </c>
      <c r="AB1437" s="58">
        <v>0</v>
      </c>
      <c r="AC1437" s="58" t="s">
        <v>91</v>
      </c>
    </row>
    <row r="1438" spans="1:29" x14ac:dyDescent="0.3">
      <c r="A1438" s="57">
        <v>2224682066</v>
      </c>
      <c r="B1438" s="12" t="s">
        <v>505</v>
      </c>
      <c r="C1438" s="58" t="s">
        <v>109</v>
      </c>
      <c r="D1438" s="58" t="s">
        <v>112</v>
      </c>
      <c r="E1438" s="58"/>
      <c r="F1438" s="58"/>
      <c r="G1438" s="58">
        <f>+IF(F1438&gt;K1438+100000,F1438-K1438,0)</f>
        <v>0</v>
      </c>
      <c r="H1438" s="58"/>
      <c r="I1438" s="58"/>
      <c r="J1438" s="58"/>
      <c r="K1438" s="58">
        <v>109022</v>
      </c>
      <c r="L1438" s="12" t="s">
        <v>91</v>
      </c>
      <c r="M1438" s="12" t="s">
        <v>91</v>
      </c>
      <c r="N1438" s="12" t="s">
        <v>91</v>
      </c>
      <c r="O1438" s="12">
        <v>4</v>
      </c>
      <c r="P1438" s="12">
        <v>0</v>
      </c>
      <c r="Q1438" s="12">
        <v>0</v>
      </c>
      <c r="R1438" s="12">
        <v>76275</v>
      </c>
      <c r="S1438" s="59">
        <v>0.16986301369863013</v>
      </c>
      <c r="T1438" s="59">
        <v>25.117808219178084</v>
      </c>
      <c r="U1438" s="12">
        <v>1</v>
      </c>
      <c r="V1438" s="12">
        <v>5</v>
      </c>
      <c r="W1438" s="12">
        <v>1</v>
      </c>
      <c r="X1438" s="12">
        <v>3</v>
      </c>
      <c r="Y1438" s="12">
        <v>1</v>
      </c>
      <c r="Z1438" s="58">
        <v>0</v>
      </c>
      <c r="AA1438" s="58">
        <v>0</v>
      </c>
      <c r="AB1438" s="58">
        <v>0</v>
      </c>
      <c r="AC1438" s="58" t="s">
        <v>91</v>
      </c>
    </row>
    <row r="1439" spans="1:29" x14ac:dyDescent="0.3">
      <c r="A1439" s="57">
        <v>48804688</v>
      </c>
      <c r="B1439" s="12" t="s">
        <v>506</v>
      </c>
      <c r="C1439" s="58" t="s">
        <v>109</v>
      </c>
      <c r="D1439" s="58" t="s">
        <v>112</v>
      </c>
      <c r="E1439" s="58">
        <v>752500</v>
      </c>
      <c r="F1439" s="58"/>
      <c r="G1439" s="58">
        <f>+IF(F1439&gt;K1439+100000,F1439-K1439,0)</f>
        <v>0</v>
      </c>
      <c r="H1439" s="58"/>
      <c r="I1439" s="58"/>
      <c r="J1439" s="58"/>
      <c r="K1439" s="58">
        <v>109023</v>
      </c>
      <c r="L1439" s="12" t="s">
        <v>91</v>
      </c>
      <c r="M1439" s="12" t="s">
        <v>91</v>
      </c>
      <c r="N1439" s="12" t="s">
        <v>91</v>
      </c>
      <c r="O1439" s="12">
        <v>4</v>
      </c>
      <c r="P1439" s="12">
        <v>0</v>
      </c>
      <c r="Q1439" s="12">
        <v>0</v>
      </c>
      <c r="R1439" s="12">
        <v>76001</v>
      </c>
      <c r="S1439" s="59">
        <v>9.8630136986301367E-2</v>
      </c>
      <c r="T1439" s="59">
        <v>37.890410958904113</v>
      </c>
      <c r="U1439" s="12">
        <v>2</v>
      </c>
      <c r="V1439" s="12">
        <v>6</v>
      </c>
      <c r="W1439" s="12">
        <v>5</v>
      </c>
      <c r="X1439" s="12">
        <v>8</v>
      </c>
      <c r="Y1439" s="12">
        <v>1</v>
      </c>
      <c r="Z1439" s="58">
        <v>0</v>
      </c>
      <c r="AA1439" s="58">
        <v>0</v>
      </c>
      <c r="AB1439" s="58">
        <v>0</v>
      </c>
      <c r="AC1439" s="58" t="s">
        <v>91</v>
      </c>
    </row>
    <row r="1440" spans="1:29" x14ac:dyDescent="0.3">
      <c r="A1440" s="57">
        <v>48828220</v>
      </c>
      <c r="B1440" s="12" t="s">
        <v>507</v>
      </c>
      <c r="C1440" s="58" t="s">
        <v>109</v>
      </c>
      <c r="D1440" s="58" t="s">
        <v>112</v>
      </c>
      <c r="E1440" s="58">
        <v>501667</v>
      </c>
      <c r="F1440" s="58"/>
      <c r="G1440" s="58">
        <f>+IF(F1440&gt;K1440+100000,F1440-K1440,0)</f>
        <v>0</v>
      </c>
      <c r="H1440" s="58"/>
      <c r="I1440" s="58"/>
      <c r="J1440" s="58"/>
      <c r="K1440" s="58">
        <v>109023</v>
      </c>
      <c r="L1440" s="12" t="s">
        <v>91</v>
      </c>
      <c r="M1440" s="12" t="s">
        <v>91</v>
      </c>
      <c r="N1440" s="12" t="s">
        <v>91</v>
      </c>
      <c r="O1440" s="12">
        <v>4</v>
      </c>
      <c r="P1440" s="12">
        <v>0</v>
      </c>
      <c r="Q1440" s="12">
        <v>0</v>
      </c>
      <c r="R1440" s="12">
        <v>8001</v>
      </c>
      <c r="S1440" s="59">
        <v>9.8630136986301367E-2</v>
      </c>
      <c r="T1440" s="59">
        <v>42.682191780821917</v>
      </c>
      <c r="U1440" s="12">
        <v>2</v>
      </c>
      <c r="V1440" s="12">
        <v>6</v>
      </c>
      <c r="W1440" s="12">
        <v>5</v>
      </c>
      <c r="X1440" s="12">
        <v>7</v>
      </c>
      <c r="Y1440" s="12">
        <v>1</v>
      </c>
      <c r="Z1440" s="58">
        <v>0</v>
      </c>
      <c r="AA1440" s="58">
        <v>0</v>
      </c>
      <c r="AB1440" s="58">
        <v>0</v>
      </c>
      <c r="AC1440" s="58" t="s">
        <v>91</v>
      </c>
    </row>
    <row r="1441" spans="1:29" x14ac:dyDescent="0.3">
      <c r="A1441" s="57">
        <v>48808288</v>
      </c>
      <c r="B1441" s="12" t="s">
        <v>508</v>
      </c>
      <c r="C1441" s="58" t="s">
        <v>109</v>
      </c>
      <c r="D1441" s="58" t="s">
        <v>112</v>
      </c>
      <c r="E1441" s="58">
        <v>331100</v>
      </c>
      <c r="F1441" s="58"/>
      <c r="G1441" s="58">
        <f>+IF(F1441&gt;K1441+100000,F1441-K1441,0)</f>
        <v>0</v>
      </c>
      <c r="H1441" s="58"/>
      <c r="I1441" s="58"/>
      <c r="J1441" s="58"/>
      <c r="K1441" s="58">
        <v>109023</v>
      </c>
      <c r="L1441" s="12" t="s">
        <v>91</v>
      </c>
      <c r="M1441" s="12" t="s">
        <v>91</v>
      </c>
      <c r="N1441" s="12" t="s">
        <v>91</v>
      </c>
      <c r="O1441" s="12">
        <v>4</v>
      </c>
      <c r="P1441" s="12">
        <v>0</v>
      </c>
      <c r="Q1441" s="12">
        <v>0</v>
      </c>
      <c r="R1441" s="12">
        <v>76130</v>
      </c>
      <c r="S1441" s="59">
        <v>7.6712328767123292E-2</v>
      </c>
      <c r="T1441" s="59">
        <v>42.279452054794518</v>
      </c>
      <c r="U1441" s="12">
        <v>1</v>
      </c>
      <c r="V1441" s="12">
        <v>7</v>
      </c>
      <c r="W1441" s="12">
        <v>2</v>
      </c>
      <c r="X1441" s="12">
        <v>7</v>
      </c>
      <c r="Y1441" s="12">
        <v>1</v>
      </c>
      <c r="Z1441" s="58">
        <v>0</v>
      </c>
      <c r="AA1441" s="58">
        <v>0</v>
      </c>
      <c r="AB1441" s="58">
        <v>0</v>
      </c>
      <c r="AC1441" s="58" t="s">
        <v>91</v>
      </c>
    </row>
    <row r="1442" spans="1:29" x14ac:dyDescent="0.3">
      <c r="A1442" s="57">
        <v>2400044</v>
      </c>
      <c r="B1442" s="12" t="s">
        <v>509</v>
      </c>
      <c r="C1442" s="58" t="s">
        <v>109</v>
      </c>
      <c r="D1442" s="58" t="s">
        <v>112</v>
      </c>
      <c r="E1442" s="58">
        <v>90300</v>
      </c>
      <c r="F1442" s="58"/>
      <c r="G1442" s="58">
        <f>+IF(F1442&gt;K1442+100000,F1442-K1442,0)</f>
        <v>0</v>
      </c>
      <c r="H1442" s="58"/>
      <c r="I1442" s="58"/>
      <c r="J1442" s="58"/>
      <c r="K1442" s="58">
        <v>109023</v>
      </c>
      <c r="L1442" s="12" t="s">
        <v>91</v>
      </c>
      <c r="M1442" s="12" t="s">
        <v>91</v>
      </c>
      <c r="N1442" s="12" t="s">
        <v>91</v>
      </c>
      <c r="O1442" s="12">
        <v>4</v>
      </c>
      <c r="P1442" s="12">
        <v>0</v>
      </c>
      <c r="Q1442" s="12">
        <v>0</v>
      </c>
      <c r="R1442" s="12">
        <v>8001</v>
      </c>
      <c r="S1442" s="59">
        <v>9.8630136986301367E-2</v>
      </c>
      <c r="T1442" s="59">
        <v>44.320547945205476</v>
      </c>
      <c r="U1442" s="12">
        <v>1</v>
      </c>
      <c r="V1442" s="12">
        <v>5</v>
      </c>
      <c r="W1442" s="12">
        <v>3</v>
      </c>
      <c r="X1442" s="12">
        <v>9</v>
      </c>
      <c r="Y1442" s="12">
        <v>1</v>
      </c>
      <c r="Z1442" s="58">
        <v>0</v>
      </c>
      <c r="AA1442" s="58">
        <v>0</v>
      </c>
      <c r="AB1442" s="58">
        <v>0</v>
      </c>
      <c r="AC1442" s="58" t="s">
        <v>91</v>
      </c>
    </row>
    <row r="1443" spans="1:29" x14ac:dyDescent="0.3">
      <c r="A1443" s="57">
        <v>82200220</v>
      </c>
      <c r="B1443" s="12" t="s">
        <v>510</v>
      </c>
      <c r="C1443" s="58" t="s">
        <v>109</v>
      </c>
      <c r="D1443" s="58" t="s">
        <v>112</v>
      </c>
      <c r="E1443" s="58">
        <v>30100</v>
      </c>
      <c r="F1443" s="58"/>
      <c r="G1443" s="58">
        <f>+IF(F1443&gt;K1443+100000,F1443-K1443,0)</f>
        <v>0</v>
      </c>
      <c r="H1443" s="58"/>
      <c r="I1443" s="58"/>
      <c r="J1443" s="58"/>
      <c r="K1443" s="58">
        <v>109023</v>
      </c>
      <c r="L1443" s="12" t="s">
        <v>91</v>
      </c>
      <c r="M1443" s="12" t="s">
        <v>91</v>
      </c>
      <c r="N1443" s="12" t="s">
        <v>91</v>
      </c>
      <c r="O1443" s="12">
        <v>4</v>
      </c>
      <c r="P1443" s="12">
        <v>0</v>
      </c>
      <c r="Q1443" s="12">
        <v>0</v>
      </c>
      <c r="R1443" s="12">
        <v>13001</v>
      </c>
      <c r="S1443" s="59">
        <v>0.10684931506849316</v>
      </c>
      <c r="T1443" s="59">
        <v>48.69041095890411</v>
      </c>
      <c r="U1443" s="12">
        <v>1</v>
      </c>
      <c r="V1443" s="12">
        <v>6</v>
      </c>
      <c r="W1443" s="12">
        <v>6</v>
      </c>
      <c r="X1443" s="12">
        <v>8</v>
      </c>
      <c r="Y1443" s="12">
        <v>1</v>
      </c>
      <c r="Z1443" s="58">
        <v>0</v>
      </c>
      <c r="AA1443" s="58">
        <v>0</v>
      </c>
      <c r="AB1443" s="58">
        <v>0</v>
      </c>
      <c r="AC1443" s="58" t="s">
        <v>91</v>
      </c>
    </row>
    <row r="1444" spans="1:29" x14ac:dyDescent="0.3">
      <c r="A1444" s="57">
        <v>2062400204</v>
      </c>
      <c r="B1444" s="12" t="s">
        <v>511</v>
      </c>
      <c r="C1444" s="58" t="s">
        <v>109</v>
      </c>
      <c r="D1444" s="58" t="s">
        <v>112</v>
      </c>
      <c r="E1444" s="58"/>
      <c r="F1444" s="58"/>
      <c r="G1444" s="58">
        <f>+IF(F1444&gt;K1444+100000,F1444-K1444,0)</f>
        <v>0</v>
      </c>
      <c r="H1444" s="58"/>
      <c r="I1444" s="58"/>
      <c r="J1444" s="58"/>
      <c r="K1444" s="58">
        <v>109023</v>
      </c>
      <c r="L1444" s="12" t="s">
        <v>91</v>
      </c>
      <c r="M1444" s="12" t="s">
        <v>91</v>
      </c>
      <c r="N1444" s="12" t="s">
        <v>91</v>
      </c>
      <c r="O1444" s="12">
        <v>4</v>
      </c>
      <c r="P1444" s="12">
        <v>0</v>
      </c>
      <c r="Q1444" s="12">
        <v>0</v>
      </c>
      <c r="R1444" s="12">
        <v>15238</v>
      </c>
      <c r="S1444" s="59">
        <v>9.5890410958904104E-2</v>
      </c>
      <c r="T1444" s="59">
        <v>28.106849315068494</v>
      </c>
      <c r="U1444" s="12">
        <v>1</v>
      </c>
      <c r="V1444" s="12">
        <v>6</v>
      </c>
      <c r="W1444" s="12">
        <v>2</v>
      </c>
      <c r="X1444" s="12">
        <v>7</v>
      </c>
      <c r="Y1444" s="12">
        <v>1</v>
      </c>
      <c r="Z1444" s="58">
        <v>0</v>
      </c>
      <c r="AA1444" s="58">
        <v>0</v>
      </c>
      <c r="AB1444" s="58">
        <v>0</v>
      </c>
      <c r="AC1444" s="58" t="s">
        <v>91</v>
      </c>
    </row>
    <row r="1445" spans="1:29" x14ac:dyDescent="0.3">
      <c r="A1445" s="57">
        <v>2262042046</v>
      </c>
      <c r="B1445" s="12" t="s">
        <v>512</v>
      </c>
      <c r="C1445" s="58" t="s">
        <v>109</v>
      </c>
      <c r="D1445" s="58" t="s">
        <v>112</v>
      </c>
      <c r="E1445" s="58"/>
      <c r="F1445" s="58"/>
      <c r="G1445" s="58">
        <f>+IF(F1445&gt;K1445+100000,F1445-K1445,0)</f>
        <v>0</v>
      </c>
      <c r="H1445" s="58"/>
      <c r="I1445" s="58"/>
      <c r="J1445" s="58"/>
      <c r="K1445" s="58">
        <v>109023</v>
      </c>
      <c r="L1445" s="12" t="s">
        <v>91</v>
      </c>
      <c r="M1445" s="12" t="s">
        <v>91</v>
      </c>
      <c r="N1445" s="12" t="s">
        <v>91</v>
      </c>
      <c r="O1445" s="12">
        <v>4</v>
      </c>
      <c r="P1445" s="12">
        <v>0</v>
      </c>
      <c r="Q1445" s="12">
        <v>0</v>
      </c>
      <c r="R1445" s="12">
        <v>76130</v>
      </c>
      <c r="S1445" s="59">
        <v>9.8630136986301367E-2</v>
      </c>
      <c r="T1445" s="59">
        <v>30.197260273972603</v>
      </c>
      <c r="U1445" s="12">
        <v>1</v>
      </c>
      <c r="V1445" s="12">
        <v>6</v>
      </c>
      <c r="W1445" s="12">
        <v>3</v>
      </c>
      <c r="X1445" s="12">
        <v>8</v>
      </c>
      <c r="Y1445" s="12">
        <v>1</v>
      </c>
      <c r="Z1445" s="58">
        <v>0</v>
      </c>
      <c r="AA1445" s="58">
        <v>0</v>
      </c>
      <c r="AB1445" s="58">
        <v>0</v>
      </c>
      <c r="AC1445" s="58" t="s">
        <v>91</v>
      </c>
    </row>
    <row r="1446" spans="1:29" x14ac:dyDescent="0.3">
      <c r="A1446" s="57">
        <v>2044020266</v>
      </c>
      <c r="B1446" s="12" t="s">
        <v>513</v>
      </c>
      <c r="C1446" s="58" t="s">
        <v>109</v>
      </c>
      <c r="D1446" s="58" t="s">
        <v>112</v>
      </c>
      <c r="E1446" s="58">
        <v>685667</v>
      </c>
      <c r="F1446" s="58"/>
      <c r="G1446" s="58">
        <f>+IF(F1446&gt;K1446+100000,F1446-K1446,0)</f>
        <v>0</v>
      </c>
      <c r="H1446" s="58"/>
      <c r="I1446" s="58"/>
      <c r="J1446" s="58"/>
      <c r="K1446" s="58">
        <v>109024</v>
      </c>
      <c r="L1446" s="12" t="s">
        <v>91</v>
      </c>
      <c r="M1446" s="12" t="s">
        <v>91</v>
      </c>
      <c r="N1446" s="12" t="s">
        <v>91</v>
      </c>
      <c r="O1446" s="12">
        <v>4</v>
      </c>
      <c r="P1446" s="12">
        <v>0</v>
      </c>
      <c r="Q1446" s="12">
        <v>0</v>
      </c>
      <c r="R1446" s="12">
        <v>13052</v>
      </c>
      <c r="S1446" s="59">
        <v>0.34794520547945207</v>
      </c>
      <c r="T1446" s="59">
        <v>35.967123287671235</v>
      </c>
      <c r="U1446" s="12">
        <v>1</v>
      </c>
      <c r="V1446" s="12">
        <v>2</v>
      </c>
      <c r="W1446" s="12">
        <v>2</v>
      </c>
      <c r="X1446" s="12">
        <v>2</v>
      </c>
      <c r="Y1446" s="12">
        <v>1</v>
      </c>
      <c r="Z1446" s="58">
        <v>0</v>
      </c>
      <c r="AA1446" s="58">
        <v>0</v>
      </c>
      <c r="AB1446" s="58">
        <v>0</v>
      </c>
      <c r="AC1446" s="58" t="s">
        <v>91</v>
      </c>
    </row>
    <row r="1447" spans="1:29" x14ac:dyDescent="0.3">
      <c r="A1447" s="57">
        <v>2004208266</v>
      </c>
      <c r="B1447" s="12" t="s">
        <v>514</v>
      </c>
      <c r="C1447" s="58" t="s">
        <v>109</v>
      </c>
      <c r="D1447" s="58" t="s">
        <v>112</v>
      </c>
      <c r="E1447" s="58">
        <v>605000</v>
      </c>
      <c r="F1447" s="58"/>
      <c r="G1447" s="58">
        <f>+IF(F1447&gt;K1447+100000,F1447-K1447,0)</f>
        <v>0</v>
      </c>
      <c r="H1447" s="58"/>
      <c r="I1447" s="58"/>
      <c r="J1447" s="58"/>
      <c r="K1447" s="58">
        <v>109024</v>
      </c>
      <c r="L1447" s="12" t="s">
        <v>91</v>
      </c>
      <c r="M1447" s="12" t="s">
        <v>91</v>
      </c>
      <c r="N1447" s="12" t="s">
        <v>91</v>
      </c>
      <c r="O1447" s="12">
        <v>4</v>
      </c>
      <c r="P1447" s="12">
        <v>0</v>
      </c>
      <c r="Q1447" s="12">
        <v>0</v>
      </c>
      <c r="R1447" s="12">
        <v>8001</v>
      </c>
      <c r="S1447" s="59">
        <v>0.34794520547945207</v>
      </c>
      <c r="T1447" s="59">
        <v>24.649315068493152</v>
      </c>
      <c r="U1447" s="12">
        <v>1</v>
      </c>
      <c r="V1447" s="12">
        <v>2</v>
      </c>
      <c r="W1447" s="12">
        <v>2</v>
      </c>
      <c r="X1447" s="12">
        <v>2</v>
      </c>
      <c r="Y1447" s="12">
        <v>1</v>
      </c>
      <c r="Z1447" s="58">
        <v>0</v>
      </c>
      <c r="AA1447" s="58">
        <v>0</v>
      </c>
      <c r="AB1447" s="58">
        <v>0</v>
      </c>
      <c r="AC1447" s="58" t="s">
        <v>91</v>
      </c>
    </row>
    <row r="1448" spans="1:29" x14ac:dyDescent="0.3">
      <c r="A1448" s="57">
        <v>2244244824</v>
      </c>
      <c r="B1448" s="12" t="s">
        <v>515</v>
      </c>
      <c r="C1448" s="58" t="s">
        <v>108</v>
      </c>
      <c r="D1448" s="58" t="s">
        <v>114</v>
      </c>
      <c r="E1448" s="58">
        <v>403333</v>
      </c>
      <c r="F1448" s="58">
        <v>1230000</v>
      </c>
      <c r="G1448" s="58">
        <f>+IF(F1448&gt;K1448+100000,F1448-K1448,0)</f>
        <v>1120976</v>
      </c>
      <c r="H1448" s="58">
        <v>132668</v>
      </c>
      <c r="I1448" s="58">
        <v>0</v>
      </c>
      <c r="J1448" s="58">
        <v>0</v>
      </c>
      <c r="K1448" s="58">
        <v>109024</v>
      </c>
      <c r="L1448" s="12" t="s">
        <v>88</v>
      </c>
      <c r="M1448" s="12" t="s">
        <v>89</v>
      </c>
      <c r="N1448" s="12" t="s">
        <v>10</v>
      </c>
      <c r="O1448" s="12">
        <v>4</v>
      </c>
      <c r="P1448" s="12">
        <v>0</v>
      </c>
      <c r="Q1448" s="12">
        <v>0</v>
      </c>
      <c r="R1448" s="12">
        <v>8001</v>
      </c>
      <c r="S1448" s="59">
        <v>0.34520547945205482</v>
      </c>
      <c r="T1448" s="59">
        <v>29.432876712328767</v>
      </c>
      <c r="U1448" s="12">
        <v>1</v>
      </c>
      <c r="V1448" s="12">
        <v>2</v>
      </c>
      <c r="W1448" s="12">
        <v>2</v>
      </c>
      <c r="X1448" s="12">
        <v>2</v>
      </c>
      <c r="Y1448" s="12">
        <v>3</v>
      </c>
      <c r="Z1448" s="58">
        <v>0</v>
      </c>
      <c r="AA1448" s="58">
        <v>0</v>
      </c>
      <c r="AB1448" s="58">
        <v>0</v>
      </c>
      <c r="AC1448" s="58" t="s">
        <v>91</v>
      </c>
    </row>
    <row r="1449" spans="1:29" x14ac:dyDescent="0.3">
      <c r="A1449" s="57">
        <v>20440866</v>
      </c>
      <c r="B1449" s="12" t="s">
        <v>516</v>
      </c>
      <c r="C1449" s="58" t="s">
        <v>109</v>
      </c>
      <c r="D1449" s="58" t="s">
        <v>112</v>
      </c>
      <c r="E1449" s="58">
        <v>242000</v>
      </c>
      <c r="F1449" s="58"/>
      <c r="G1449" s="58">
        <f>+IF(F1449&gt;K1449+100000,F1449-K1449,0)</f>
        <v>0</v>
      </c>
      <c r="H1449" s="58"/>
      <c r="I1449" s="58"/>
      <c r="J1449" s="58"/>
      <c r="K1449" s="58">
        <v>109024</v>
      </c>
      <c r="L1449" s="12" t="s">
        <v>91</v>
      </c>
      <c r="M1449" s="12" t="s">
        <v>91</v>
      </c>
      <c r="N1449" s="12" t="s">
        <v>91</v>
      </c>
      <c r="O1449" s="12">
        <v>4</v>
      </c>
      <c r="P1449" s="12">
        <v>0</v>
      </c>
      <c r="Q1449" s="12">
        <v>0</v>
      </c>
      <c r="R1449" s="12">
        <v>76130</v>
      </c>
      <c r="S1449" s="59">
        <v>0.34794520547945207</v>
      </c>
      <c r="T1449" s="59">
        <v>37.063013698630137</v>
      </c>
      <c r="U1449" s="12">
        <v>2</v>
      </c>
      <c r="V1449" s="12">
        <v>2</v>
      </c>
      <c r="W1449" s="12">
        <v>2</v>
      </c>
      <c r="X1449" s="12">
        <v>2</v>
      </c>
      <c r="Y1449" s="12">
        <v>1</v>
      </c>
      <c r="Z1449" s="58">
        <v>0</v>
      </c>
      <c r="AA1449" s="58">
        <v>0</v>
      </c>
      <c r="AB1449" s="58">
        <v>0</v>
      </c>
      <c r="AC1449" s="58" t="s">
        <v>91</v>
      </c>
    </row>
    <row r="1450" spans="1:29" x14ac:dyDescent="0.3">
      <c r="A1450" s="57">
        <v>2066626806</v>
      </c>
      <c r="B1450" s="12" t="s">
        <v>517</v>
      </c>
      <c r="C1450" s="58" t="s">
        <v>108</v>
      </c>
      <c r="D1450" s="58" t="s">
        <v>29</v>
      </c>
      <c r="E1450" s="58">
        <v>201667</v>
      </c>
      <c r="F1450" s="58">
        <v>930000</v>
      </c>
      <c r="G1450" s="58">
        <f>+IF(F1450&gt;K1450+100000,F1450-K1450,0)</f>
        <v>820976</v>
      </c>
      <c r="H1450" s="58">
        <v>100310</v>
      </c>
      <c r="I1450" s="58">
        <v>0</v>
      </c>
      <c r="J1450" s="58">
        <v>0</v>
      </c>
      <c r="K1450" s="58">
        <v>109024</v>
      </c>
      <c r="L1450" s="12" t="s">
        <v>88</v>
      </c>
      <c r="M1450" s="12" t="s">
        <v>89</v>
      </c>
      <c r="N1450" s="12" t="s">
        <v>10</v>
      </c>
      <c r="O1450" s="12">
        <v>4</v>
      </c>
      <c r="P1450" s="12">
        <v>0</v>
      </c>
      <c r="Q1450" s="12">
        <v>0</v>
      </c>
      <c r="R1450" s="12">
        <v>8001</v>
      </c>
      <c r="S1450" s="59">
        <v>0.34794520547945207</v>
      </c>
      <c r="T1450" s="59">
        <v>31.860273972602741</v>
      </c>
      <c r="U1450" s="12">
        <v>1</v>
      </c>
      <c r="V1450" s="12">
        <v>2</v>
      </c>
      <c r="W1450" s="12">
        <v>2</v>
      </c>
      <c r="X1450" s="12">
        <v>2</v>
      </c>
      <c r="Y1450" s="12">
        <v>1</v>
      </c>
      <c r="Z1450" s="58">
        <v>0</v>
      </c>
      <c r="AA1450" s="58">
        <v>0</v>
      </c>
      <c r="AB1450" s="58">
        <v>0</v>
      </c>
      <c r="AC1450" s="58" t="s">
        <v>91</v>
      </c>
    </row>
    <row r="1451" spans="1:29" x14ac:dyDescent="0.3">
      <c r="A1451" s="57">
        <v>82008640</v>
      </c>
      <c r="B1451" s="12" t="s">
        <v>518</v>
      </c>
      <c r="C1451" s="58" t="s">
        <v>109</v>
      </c>
      <c r="D1451" s="58" t="s">
        <v>112</v>
      </c>
      <c r="E1451" s="58">
        <v>201667</v>
      </c>
      <c r="F1451" s="58"/>
      <c r="G1451" s="58">
        <f>+IF(F1451&gt;K1451+100000,F1451-K1451,0)</f>
        <v>0</v>
      </c>
      <c r="H1451" s="58"/>
      <c r="I1451" s="58"/>
      <c r="J1451" s="58"/>
      <c r="K1451" s="58">
        <v>109024</v>
      </c>
      <c r="L1451" s="12" t="s">
        <v>91</v>
      </c>
      <c r="M1451" s="12" t="s">
        <v>91</v>
      </c>
      <c r="N1451" s="12" t="s">
        <v>91</v>
      </c>
      <c r="O1451" s="12">
        <v>4</v>
      </c>
      <c r="P1451" s="12">
        <v>0</v>
      </c>
      <c r="Q1451" s="12">
        <v>0</v>
      </c>
      <c r="R1451" s="12">
        <v>8758</v>
      </c>
      <c r="S1451" s="59">
        <v>0.34794520547945207</v>
      </c>
      <c r="T1451" s="59">
        <v>42.673972602739724</v>
      </c>
      <c r="U1451" s="12">
        <v>1</v>
      </c>
      <c r="V1451" s="12">
        <v>2</v>
      </c>
      <c r="W1451" s="12">
        <v>1</v>
      </c>
      <c r="X1451" s="12">
        <v>2</v>
      </c>
      <c r="Y1451" s="12">
        <v>1</v>
      </c>
      <c r="Z1451" s="58">
        <v>0</v>
      </c>
      <c r="AA1451" s="58">
        <v>0</v>
      </c>
      <c r="AB1451" s="58">
        <v>0</v>
      </c>
      <c r="AC1451" s="58" t="s">
        <v>91</v>
      </c>
    </row>
    <row r="1452" spans="1:29" x14ac:dyDescent="0.3">
      <c r="A1452" s="57">
        <v>2028202020</v>
      </c>
      <c r="B1452" s="12" t="s">
        <v>519</v>
      </c>
      <c r="C1452" s="58" t="s">
        <v>109</v>
      </c>
      <c r="D1452" s="58" t="s">
        <v>112</v>
      </c>
      <c r="E1452" s="58">
        <v>161333</v>
      </c>
      <c r="F1452" s="58"/>
      <c r="G1452" s="58">
        <f>+IF(F1452&gt;K1452+100000,F1452-K1452,0)</f>
        <v>0</v>
      </c>
      <c r="H1452" s="58"/>
      <c r="I1452" s="58"/>
      <c r="J1452" s="58"/>
      <c r="K1452" s="58">
        <v>109024</v>
      </c>
      <c r="L1452" s="12" t="s">
        <v>91</v>
      </c>
      <c r="M1452" s="12" t="s">
        <v>91</v>
      </c>
      <c r="N1452" s="12" t="s">
        <v>91</v>
      </c>
      <c r="O1452" s="12">
        <v>4</v>
      </c>
      <c r="P1452" s="12">
        <v>0</v>
      </c>
      <c r="Q1452" s="12">
        <v>0</v>
      </c>
      <c r="R1452" s="12">
        <v>5001</v>
      </c>
      <c r="S1452" s="12">
        <v>0.43561643835616437</v>
      </c>
      <c r="T1452" s="12">
        <v>30.463013698630139</v>
      </c>
      <c r="U1452" s="12">
        <v>2</v>
      </c>
      <c r="V1452" s="12">
        <v>0</v>
      </c>
      <c r="W1452" s="12">
        <v>2</v>
      </c>
      <c r="X1452" s="12">
        <v>3</v>
      </c>
      <c r="Y1452" s="12">
        <v>2</v>
      </c>
      <c r="Z1452" s="58">
        <v>0</v>
      </c>
      <c r="AA1452" s="58">
        <v>0</v>
      </c>
      <c r="AB1452" s="58">
        <v>0</v>
      </c>
      <c r="AC1452" s="58" t="s">
        <v>91</v>
      </c>
    </row>
    <row r="1453" spans="1:29" x14ac:dyDescent="0.3">
      <c r="A1453" s="57">
        <v>2046624860</v>
      </c>
      <c r="B1453" s="12" t="s">
        <v>520</v>
      </c>
      <c r="C1453" s="58" t="s">
        <v>109</v>
      </c>
      <c r="D1453" s="58" t="s">
        <v>112</v>
      </c>
      <c r="E1453" s="58">
        <v>121000</v>
      </c>
      <c r="F1453" s="58"/>
      <c r="G1453" s="58">
        <f>+IF(F1453&gt;K1453+100000,F1453-K1453,0)</f>
        <v>0</v>
      </c>
      <c r="H1453" s="58"/>
      <c r="I1453" s="58"/>
      <c r="J1453" s="58"/>
      <c r="K1453" s="58">
        <v>109024</v>
      </c>
      <c r="L1453" s="12" t="s">
        <v>91</v>
      </c>
      <c r="M1453" s="12" t="s">
        <v>91</v>
      </c>
      <c r="N1453" s="12" t="s">
        <v>91</v>
      </c>
      <c r="O1453" s="12">
        <v>4</v>
      </c>
      <c r="P1453" s="12">
        <v>0</v>
      </c>
      <c r="Q1453" s="12">
        <v>0</v>
      </c>
      <c r="R1453" s="12">
        <v>5360</v>
      </c>
      <c r="S1453" s="59">
        <v>0.34246575342465752</v>
      </c>
      <c r="T1453" s="59">
        <v>32.536986301369865</v>
      </c>
      <c r="U1453" s="12">
        <v>2</v>
      </c>
      <c r="V1453" s="12">
        <v>2</v>
      </c>
      <c r="W1453" s="12">
        <v>2</v>
      </c>
      <c r="X1453" s="12">
        <v>2</v>
      </c>
      <c r="Y1453" s="12">
        <v>1</v>
      </c>
      <c r="Z1453" s="58">
        <v>0</v>
      </c>
      <c r="AA1453" s="58">
        <v>0</v>
      </c>
      <c r="AB1453" s="58">
        <v>0</v>
      </c>
      <c r="AC1453" s="58" t="s">
        <v>91</v>
      </c>
    </row>
    <row r="1454" spans="1:29" x14ac:dyDescent="0.3">
      <c r="A1454" s="57">
        <v>2060886206</v>
      </c>
      <c r="B1454" s="12" t="s">
        <v>521</v>
      </c>
      <c r="C1454" s="58" t="s">
        <v>109</v>
      </c>
      <c r="D1454" s="58" t="s">
        <v>112</v>
      </c>
      <c r="E1454" s="58">
        <v>121000</v>
      </c>
      <c r="F1454" s="58"/>
      <c r="G1454" s="58">
        <f>+IF(F1454&gt;K1454+100000,F1454-K1454,0)</f>
        <v>0</v>
      </c>
      <c r="H1454" s="58"/>
      <c r="I1454" s="58"/>
      <c r="J1454" s="58"/>
      <c r="K1454" s="58">
        <v>109024</v>
      </c>
      <c r="L1454" s="12" t="s">
        <v>91</v>
      </c>
      <c r="M1454" s="12" t="s">
        <v>91</v>
      </c>
      <c r="N1454" s="12" t="s">
        <v>91</v>
      </c>
      <c r="O1454" s="12">
        <v>4</v>
      </c>
      <c r="P1454" s="12">
        <v>0</v>
      </c>
      <c r="Q1454" s="12">
        <v>0</v>
      </c>
      <c r="R1454" s="12">
        <v>76306</v>
      </c>
      <c r="S1454" s="59">
        <v>0.34520547945205482</v>
      </c>
      <c r="T1454" s="59">
        <v>28.005479452054793</v>
      </c>
      <c r="U1454" s="12">
        <v>1</v>
      </c>
      <c r="V1454" s="12">
        <v>2</v>
      </c>
      <c r="W1454" s="12">
        <v>1</v>
      </c>
      <c r="X1454" s="12">
        <v>2</v>
      </c>
      <c r="Y1454" s="12">
        <v>3</v>
      </c>
      <c r="Z1454" s="58">
        <v>0</v>
      </c>
      <c r="AA1454" s="58">
        <v>0</v>
      </c>
      <c r="AB1454" s="58">
        <v>0</v>
      </c>
      <c r="AC1454" s="58" t="s">
        <v>91</v>
      </c>
    </row>
    <row r="1455" spans="1:29" x14ac:dyDescent="0.3">
      <c r="A1455" s="57">
        <v>82462000</v>
      </c>
      <c r="B1455" s="12" t="s">
        <v>522</v>
      </c>
      <c r="C1455" s="58" t="s">
        <v>109</v>
      </c>
      <c r="D1455" s="58" t="s">
        <v>112</v>
      </c>
      <c r="E1455" s="58">
        <v>102000</v>
      </c>
      <c r="F1455" s="58"/>
      <c r="G1455" s="58">
        <f>+IF(F1455&gt;K1455+100000,F1455-K1455,0)</f>
        <v>0</v>
      </c>
      <c r="H1455" s="58"/>
      <c r="I1455" s="58"/>
      <c r="J1455" s="58"/>
      <c r="K1455" s="58">
        <v>109024</v>
      </c>
      <c r="L1455" s="12" t="s">
        <v>91</v>
      </c>
      <c r="M1455" s="12" t="s">
        <v>91</v>
      </c>
      <c r="N1455" s="12" t="s">
        <v>91</v>
      </c>
      <c r="O1455" s="12">
        <v>4</v>
      </c>
      <c r="P1455" s="12">
        <v>0</v>
      </c>
      <c r="Q1455" s="12">
        <v>0</v>
      </c>
      <c r="R1455" s="12">
        <v>76130</v>
      </c>
      <c r="S1455" s="12">
        <v>0.34520547945205482</v>
      </c>
      <c r="T1455" s="12">
        <v>37.956164383561642</v>
      </c>
      <c r="U1455" s="12">
        <v>1</v>
      </c>
      <c r="V1455" s="12">
        <v>0</v>
      </c>
      <c r="W1455" s="12">
        <v>2</v>
      </c>
      <c r="X1455" s="12">
        <v>1</v>
      </c>
      <c r="Y1455" s="12">
        <v>2</v>
      </c>
      <c r="Z1455" s="58">
        <v>0</v>
      </c>
      <c r="AA1455" s="58">
        <v>0</v>
      </c>
      <c r="AB1455" s="58">
        <v>0</v>
      </c>
      <c r="AC1455" s="58" t="s">
        <v>91</v>
      </c>
    </row>
    <row r="1456" spans="1:29" x14ac:dyDescent="0.3">
      <c r="A1456" s="57">
        <v>2200888060</v>
      </c>
      <c r="B1456" s="12" t="s">
        <v>523</v>
      </c>
      <c r="C1456" s="58" t="s">
        <v>109</v>
      </c>
      <c r="D1456" s="58" t="s">
        <v>112</v>
      </c>
      <c r="E1456" s="58">
        <v>92767</v>
      </c>
      <c r="F1456" s="58"/>
      <c r="G1456" s="58">
        <f>+IF(F1456&gt;K1456+100000,F1456-K1456,0)</f>
        <v>0</v>
      </c>
      <c r="H1456" s="58"/>
      <c r="I1456" s="58"/>
      <c r="J1456" s="58"/>
      <c r="K1456" s="58">
        <v>109024</v>
      </c>
      <c r="L1456" s="12" t="s">
        <v>91</v>
      </c>
      <c r="M1456" s="12" t="s">
        <v>91</v>
      </c>
      <c r="N1456" s="12" t="s">
        <v>91</v>
      </c>
      <c r="O1456" s="12">
        <v>4</v>
      </c>
      <c r="P1456" s="12">
        <v>0</v>
      </c>
      <c r="Q1456" s="12">
        <v>0</v>
      </c>
      <c r="R1456" s="12">
        <v>68255</v>
      </c>
      <c r="S1456" s="59">
        <v>0.34520547945205482</v>
      </c>
      <c r="T1456" s="59">
        <v>35.161643835616438</v>
      </c>
      <c r="U1456" s="12">
        <v>1</v>
      </c>
      <c r="V1456" s="12">
        <v>1</v>
      </c>
      <c r="W1456" s="12">
        <v>1</v>
      </c>
      <c r="X1456" s="12">
        <v>2</v>
      </c>
      <c r="Y1456" s="12">
        <v>3</v>
      </c>
      <c r="Z1456" s="58">
        <v>0</v>
      </c>
      <c r="AA1456" s="58">
        <v>0</v>
      </c>
      <c r="AB1456" s="58">
        <v>0</v>
      </c>
      <c r="AC1456" s="58" t="s">
        <v>91</v>
      </c>
    </row>
    <row r="1457" spans="1:29" x14ac:dyDescent="0.3">
      <c r="A1457" s="57">
        <v>2200800880</v>
      </c>
      <c r="B1457" s="12" t="s">
        <v>524</v>
      </c>
      <c r="C1457" s="58" t="s">
        <v>109</v>
      </c>
      <c r="D1457" s="58" t="s">
        <v>112</v>
      </c>
      <c r="E1457" s="58">
        <v>92767</v>
      </c>
      <c r="F1457" s="58"/>
      <c r="G1457" s="58">
        <f>+IF(F1457&gt;K1457+100000,F1457-K1457,0)</f>
        <v>0</v>
      </c>
      <c r="H1457" s="58"/>
      <c r="I1457" s="58"/>
      <c r="J1457" s="58"/>
      <c r="K1457" s="58">
        <v>109024</v>
      </c>
      <c r="L1457" s="12" t="s">
        <v>91</v>
      </c>
      <c r="M1457" s="12" t="s">
        <v>91</v>
      </c>
      <c r="N1457" s="12" t="s">
        <v>91</v>
      </c>
      <c r="O1457" s="12">
        <v>4</v>
      </c>
      <c r="P1457" s="12">
        <v>0</v>
      </c>
      <c r="Q1457" s="12">
        <v>0</v>
      </c>
      <c r="R1457" s="12">
        <v>68615</v>
      </c>
      <c r="S1457" s="59">
        <v>0.34794520547945207</v>
      </c>
      <c r="T1457" s="59">
        <v>32.906849315068492</v>
      </c>
      <c r="U1457" s="12">
        <v>2</v>
      </c>
      <c r="V1457" s="12">
        <v>2</v>
      </c>
      <c r="W1457" s="12">
        <v>2</v>
      </c>
      <c r="X1457" s="12">
        <v>2</v>
      </c>
      <c r="Y1457" s="12">
        <v>1</v>
      </c>
      <c r="Z1457" s="58">
        <v>0</v>
      </c>
      <c r="AA1457" s="58">
        <v>0</v>
      </c>
      <c r="AB1457" s="58">
        <v>0</v>
      </c>
      <c r="AC1457" s="58" t="s">
        <v>91</v>
      </c>
    </row>
    <row r="1458" spans="1:29" x14ac:dyDescent="0.3">
      <c r="A1458" s="57">
        <v>20462468</v>
      </c>
      <c r="B1458" s="12" t="s">
        <v>525</v>
      </c>
      <c r="C1458" s="58" t="s">
        <v>109</v>
      </c>
      <c r="D1458" s="58" t="s">
        <v>112</v>
      </c>
      <c r="E1458" s="58">
        <v>86430</v>
      </c>
      <c r="F1458" s="58"/>
      <c r="G1458" s="58">
        <f>+IF(F1458&gt;K1458+100000,F1458-K1458,0)</f>
        <v>0</v>
      </c>
      <c r="H1458" s="58"/>
      <c r="I1458" s="58"/>
      <c r="J1458" s="58"/>
      <c r="K1458" s="58">
        <v>109024</v>
      </c>
      <c r="L1458" s="12" t="s">
        <v>91</v>
      </c>
      <c r="M1458" s="12" t="s">
        <v>91</v>
      </c>
      <c r="N1458" s="12" t="s">
        <v>91</v>
      </c>
      <c r="O1458" s="12">
        <v>4</v>
      </c>
      <c r="P1458" s="12">
        <v>0</v>
      </c>
      <c r="Q1458" s="12">
        <v>0</v>
      </c>
      <c r="R1458" s="12">
        <v>76130</v>
      </c>
      <c r="S1458" s="59">
        <v>0.16986301369863013</v>
      </c>
      <c r="T1458" s="59">
        <v>36.583561643835615</v>
      </c>
      <c r="U1458" s="12">
        <v>2</v>
      </c>
      <c r="V1458" s="12">
        <v>2</v>
      </c>
      <c r="W1458" s="12">
        <v>2</v>
      </c>
      <c r="X1458" s="12">
        <v>2</v>
      </c>
      <c r="Y1458" s="12">
        <v>3</v>
      </c>
      <c r="Z1458" s="58">
        <v>0</v>
      </c>
      <c r="AA1458" s="58">
        <v>0</v>
      </c>
      <c r="AB1458" s="58">
        <v>0</v>
      </c>
      <c r="AC1458" s="58" t="s">
        <v>91</v>
      </c>
    </row>
    <row r="1459" spans="1:29" x14ac:dyDescent="0.3">
      <c r="A1459" s="57">
        <v>6228042</v>
      </c>
      <c r="B1459" s="12" t="s">
        <v>526</v>
      </c>
      <c r="C1459" s="58" t="s">
        <v>109</v>
      </c>
      <c r="D1459" s="58" t="s">
        <v>112</v>
      </c>
      <c r="E1459" s="58">
        <v>80667</v>
      </c>
      <c r="F1459" s="58"/>
      <c r="G1459" s="58">
        <f>+IF(F1459&gt;K1459+100000,F1459-K1459,0)</f>
        <v>0</v>
      </c>
      <c r="H1459" s="58"/>
      <c r="I1459" s="58"/>
      <c r="J1459" s="58"/>
      <c r="K1459" s="58">
        <v>109024</v>
      </c>
      <c r="L1459" s="12" t="s">
        <v>91</v>
      </c>
      <c r="M1459" s="12" t="s">
        <v>91</v>
      </c>
      <c r="N1459" s="12" t="s">
        <v>91</v>
      </c>
      <c r="O1459" s="12">
        <v>4</v>
      </c>
      <c r="P1459" s="12">
        <v>0</v>
      </c>
      <c r="Q1459" s="12">
        <v>0</v>
      </c>
      <c r="R1459" s="12">
        <v>76130</v>
      </c>
      <c r="S1459" s="59">
        <v>0.34520547945205482</v>
      </c>
      <c r="T1459" s="59">
        <v>41.939726027397263</v>
      </c>
      <c r="U1459" s="12">
        <v>1</v>
      </c>
      <c r="V1459" s="12">
        <v>2</v>
      </c>
      <c r="W1459" s="12">
        <v>2</v>
      </c>
      <c r="X1459" s="12">
        <v>2</v>
      </c>
      <c r="Y1459" s="12">
        <v>1</v>
      </c>
      <c r="Z1459" s="58">
        <v>0</v>
      </c>
      <c r="AA1459" s="58">
        <v>0</v>
      </c>
      <c r="AB1459" s="58">
        <v>0</v>
      </c>
      <c r="AC1459" s="58" t="s">
        <v>91</v>
      </c>
    </row>
    <row r="1460" spans="1:29" x14ac:dyDescent="0.3">
      <c r="A1460" s="57">
        <v>2044008648</v>
      </c>
      <c r="B1460" s="12" t="s">
        <v>527</v>
      </c>
      <c r="C1460" s="58" t="s">
        <v>109</v>
      </c>
      <c r="D1460" s="58" t="s">
        <v>112</v>
      </c>
      <c r="E1460" s="58">
        <v>54627</v>
      </c>
      <c r="F1460" s="58"/>
      <c r="G1460" s="58">
        <f>+IF(F1460&gt;K1460+100000,F1460-K1460,0)</f>
        <v>0</v>
      </c>
      <c r="H1460" s="58"/>
      <c r="I1460" s="58"/>
      <c r="J1460" s="58"/>
      <c r="K1460" s="58">
        <v>109024</v>
      </c>
      <c r="L1460" s="12" t="s">
        <v>91</v>
      </c>
      <c r="M1460" s="12" t="s">
        <v>91</v>
      </c>
      <c r="N1460" s="12" t="s">
        <v>91</v>
      </c>
      <c r="O1460" s="12">
        <v>4</v>
      </c>
      <c r="P1460" s="12">
        <v>0</v>
      </c>
      <c r="Q1460" s="12">
        <v>0</v>
      </c>
      <c r="R1460" s="12">
        <v>5266</v>
      </c>
      <c r="S1460" s="59">
        <v>0.34794520547945207</v>
      </c>
      <c r="T1460" s="59">
        <v>28.80821917808219</v>
      </c>
      <c r="U1460" s="12">
        <v>2</v>
      </c>
      <c r="V1460" s="12">
        <v>2</v>
      </c>
      <c r="W1460" s="12">
        <v>1</v>
      </c>
      <c r="X1460" s="12">
        <v>2</v>
      </c>
      <c r="Y1460" s="12">
        <v>1</v>
      </c>
      <c r="Z1460" s="58">
        <v>0</v>
      </c>
      <c r="AA1460" s="58">
        <v>0</v>
      </c>
      <c r="AB1460" s="58">
        <v>0</v>
      </c>
      <c r="AC1460" s="58" t="s">
        <v>91</v>
      </c>
    </row>
    <row r="1461" spans="1:29" x14ac:dyDescent="0.3">
      <c r="A1461" s="57">
        <v>4468806</v>
      </c>
      <c r="B1461" s="12" t="s">
        <v>528</v>
      </c>
      <c r="C1461" s="58" t="s">
        <v>108</v>
      </c>
      <c r="D1461" s="58" t="s">
        <v>29</v>
      </c>
      <c r="E1461" s="58">
        <v>40333</v>
      </c>
      <c r="F1461" s="58">
        <v>440000</v>
      </c>
      <c r="G1461" s="58">
        <f>+IF(F1461&gt;K1461+100000,F1461-K1461,0)</f>
        <v>330976</v>
      </c>
      <c r="H1461" s="58">
        <v>113877</v>
      </c>
      <c r="I1461" s="58">
        <v>0</v>
      </c>
      <c r="J1461" s="58">
        <v>0</v>
      </c>
      <c r="K1461" s="58">
        <v>109024</v>
      </c>
      <c r="L1461" s="12" t="s">
        <v>88</v>
      </c>
      <c r="M1461" s="12" t="s">
        <v>89</v>
      </c>
      <c r="N1461" s="12" t="s">
        <v>10</v>
      </c>
      <c r="O1461" s="12">
        <v>4</v>
      </c>
      <c r="P1461" s="12">
        <v>0</v>
      </c>
      <c r="Q1461" s="12">
        <v>0</v>
      </c>
      <c r="R1461" s="12">
        <v>76130</v>
      </c>
      <c r="S1461" s="59">
        <v>0.34520547945205482</v>
      </c>
      <c r="T1461" s="59">
        <v>43.942465753424656</v>
      </c>
      <c r="U1461" s="12">
        <v>1</v>
      </c>
      <c r="V1461" s="12">
        <v>1</v>
      </c>
      <c r="W1461" s="12">
        <v>2</v>
      </c>
      <c r="X1461" s="12">
        <v>2</v>
      </c>
      <c r="Y1461" s="12">
        <v>2</v>
      </c>
      <c r="Z1461" s="58">
        <v>0</v>
      </c>
      <c r="AA1461" s="58">
        <v>0</v>
      </c>
      <c r="AB1461" s="58">
        <v>0</v>
      </c>
      <c r="AC1461" s="58" t="s">
        <v>91</v>
      </c>
    </row>
    <row r="1462" spans="1:29" x14ac:dyDescent="0.3">
      <c r="A1462" s="57">
        <v>2222066468</v>
      </c>
      <c r="B1462" s="12" t="s">
        <v>529</v>
      </c>
      <c r="C1462" s="58" t="s">
        <v>109</v>
      </c>
      <c r="D1462" s="58" t="s">
        <v>112</v>
      </c>
      <c r="E1462" s="58">
        <v>40333</v>
      </c>
      <c r="F1462" s="58"/>
      <c r="G1462" s="58">
        <f>+IF(F1462&gt;K1462+100000,F1462-K1462,0)</f>
        <v>0</v>
      </c>
      <c r="H1462" s="58"/>
      <c r="I1462" s="58"/>
      <c r="J1462" s="58"/>
      <c r="K1462" s="58">
        <v>109024</v>
      </c>
      <c r="L1462" s="12" t="s">
        <v>91</v>
      </c>
      <c r="M1462" s="12" t="s">
        <v>91</v>
      </c>
      <c r="N1462" s="12" t="s">
        <v>91</v>
      </c>
      <c r="O1462" s="12">
        <v>4</v>
      </c>
      <c r="P1462" s="12">
        <v>0</v>
      </c>
      <c r="Q1462" s="12">
        <v>0</v>
      </c>
      <c r="R1462" s="12">
        <v>76318</v>
      </c>
      <c r="S1462" s="59">
        <v>0.35616438356164382</v>
      </c>
      <c r="T1462" s="59">
        <v>35.221917808219175</v>
      </c>
      <c r="U1462" s="12">
        <v>1</v>
      </c>
      <c r="V1462" s="12">
        <v>2</v>
      </c>
      <c r="W1462" s="12">
        <v>2</v>
      </c>
      <c r="X1462" s="12">
        <v>2</v>
      </c>
      <c r="Y1462" s="12">
        <v>1</v>
      </c>
      <c r="Z1462" s="58">
        <v>0</v>
      </c>
      <c r="AA1462" s="58">
        <v>0</v>
      </c>
      <c r="AB1462" s="58">
        <v>0</v>
      </c>
      <c r="AC1462" s="58" t="s">
        <v>91</v>
      </c>
    </row>
    <row r="1463" spans="1:29" x14ac:dyDescent="0.3">
      <c r="A1463" s="57">
        <v>40868662</v>
      </c>
      <c r="B1463" s="12" t="s">
        <v>530</v>
      </c>
      <c r="C1463" s="58" t="s">
        <v>108</v>
      </c>
      <c r="D1463" s="58" t="s">
        <v>29</v>
      </c>
      <c r="E1463" s="58"/>
      <c r="F1463" s="58">
        <v>326000</v>
      </c>
      <c r="G1463" s="58">
        <f>+IF(F1463&gt;K1463+100000,F1463-K1463,0)</f>
        <v>216976</v>
      </c>
      <c r="H1463" s="58">
        <v>67964</v>
      </c>
      <c r="I1463" s="58">
        <v>0</v>
      </c>
      <c r="J1463" s="58">
        <v>0</v>
      </c>
      <c r="K1463" s="58">
        <v>109024</v>
      </c>
      <c r="L1463" s="12" t="s">
        <v>88</v>
      </c>
      <c r="M1463" s="12" t="s">
        <v>89</v>
      </c>
      <c r="N1463" s="12" t="s">
        <v>10</v>
      </c>
      <c r="O1463" s="12">
        <v>4</v>
      </c>
      <c r="P1463" s="12">
        <v>0</v>
      </c>
      <c r="Q1463" s="12">
        <v>0</v>
      </c>
      <c r="R1463" s="12">
        <v>13052</v>
      </c>
      <c r="S1463" s="59">
        <v>0.34794520547945207</v>
      </c>
      <c r="T1463" s="59">
        <v>44.827397260273976</v>
      </c>
      <c r="U1463" s="12">
        <v>2</v>
      </c>
      <c r="V1463" s="12">
        <v>2</v>
      </c>
      <c r="W1463" s="12">
        <v>2</v>
      </c>
      <c r="X1463" s="12">
        <v>2</v>
      </c>
      <c r="Y1463" s="12">
        <v>1</v>
      </c>
      <c r="Z1463" s="58">
        <v>0</v>
      </c>
      <c r="AA1463" s="58">
        <v>0</v>
      </c>
      <c r="AB1463" s="58">
        <v>0</v>
      </c>
      <c r="AC1463" s="58" t="s">
        <v>91</v>
      </c>
    </row>
    <row r="1464" spans="1:29" x14ac:dyDescent="0.3">
      <c r="A1464" s="57">
        <v>208666</v>
      </c>
      <c r="B1464" s="12" t="s">
        <v>534</v>
      </c>
      <c r="C1464" s="58" t="s">
        <v>109</v>
      </c>
      <c r="D1464" s="58" t="s">
        <v>112</v>
      </c>
      <c r="E1464" s="58"/>
      <c r="F1464" s="58"/>
      <c r="G1464" s="58">
        <f>+IF(F1464&gt;K1464+100000,F1464-K1464,0)</f>
        <v>0</v>
      </c>
      <c r="H1464" s="58"/>
      <c r="I1464" s="58"/>
      <c r="J1464" s="58"/>
      <c r="K1464" s="58">
        <v>109024</v>
      </c>
      <c r="L1464" s="12" t="s">
        <v>91</v>
      </c>
      <c r="M1464" s="12" t="s">
        <v>91</v>
      </c>
      <c r="N1464" s="12" t="s">
        <v>91</v>
      </c>
      <c r="O1464" s="12">
        <v>4</v>
      </c>
      <c r="P1464" s="12">
        <v>0</v>
      </c>
      <c r="Q1464" s="12">
        <v>0</v>
      </c>
      <c r="R1464" s="12">
        <v>13052</v>
      </c>
      <c r="S1464" s="59">
        <v>0.34794520547945207</v>
      </c>
      <c r="T1464" s="59">
        <v>41.495890410958907</v>
      </c>
      <c r="U1464" s="12">
        <v>1</v>
      </c>
      <c r="V1464" s="12">
        <v>2</v>
      </c>
      <c r="W1464" s="12">
        <v>2</v>
      </c>
      <c r="X1464" s="12">
        <v>2</v>
      </c>
      <c r="Y1464" s="12">
        <v>1</v>
      </c>
      <c r="Z1464" s="58">
        <v>0</v>
      </c>
      <c r="AA1464" s="58">
        <v>0</v>
      </c>
      <c r="AB1464" s="58">
        <v>0</v>
      </c>
      <c r="AC1464" s="58" t="s">
        <v>91</v>
      </c>
    </row>
    <row r="1465" spans="1:29" x14ac:dyDescent="0.3">
      <c r="A1465" s="57">
        <v>2044044664</v>
      </c>
      <c r="B1465" s="12" t="s">
        <v>535</v>
      </c>
      <c r="C1465" s="58" t="s">
        <v>109</v>
      </c>
      <c r="D1465" s="58" t="s">
        <v>112</v>
      </c>
      <c r="E1465" s="58"/>
      <c r="F1465" s="58"/>
      <c r="G1465" s="58">
        <f>+IF(F1465&gt;K1465+100000,F1465-K1465,0)</f>
        <v>0</v>
      </c>
      <c r="H1465" s="58"/>
      <c r="I1465" s="58"/>
      <c r="J1465" s="58"/>
      <c r="K1465" s="58">
        <v>109024</v>
      </c>
      <c r="L1465" s="12" t="s">
        <v>91</v>
      </c>
      <c r="M1465" s="12" t="s">
        <v>91</v>
      </c>
      <c r="N1465" s="12" t="s">
        <v>91</v>
      </c>
      <c r="O1465" s="12">
        <v>4</v>
      </c>
      <c r="P1465" s="12">
        <v>0</v>
      </c>
      <c r="Q1465" s="12">
        <v>0</v>
      </c>
      <c r="R1465" s="12">
        <v>13052</v>
      </c>
      <c r="S1465" s="59">
        <v>0.34794520547945207</v>
      </c>
      <c r="T1465" s="59">
        <v>24.643835616438356</v>
      </c>
      <c r="U1465" s="12">
        <v>1</v>
      </c>
      <c r="V1465" s="12">
        <v>2</v>
      </c>
      <c r="W1465" s="12">
        <v>1</v>
      </c>
      <c r="X1465" s="12">
        <v>2</v>
      </c>
      <c r="Y1465" s="12">
        <v>1</v>
      </c>
      <c r="Z1465" s="58">
        <v>0</v>
      </c>
      <c r="AA1465" s="58">
        <v>0</v>
      </c>
      <c r="AB1465" s="58">
        <v>0</v>
      </c>
      <c r="AC1465" s="58" t="s">
        <v>91</v>
      </c>
    </row>
    <row r="1466" spans="1:29" x14ac:dyDescent="0.3">
      <c r="A1466" s="57">
        <v>48822020</v>
      </c>
      <c r="B1466" s="12" t="s">
        <v>536</v>
      </c>
      <c r="C1466" s="58" t="s">
        <v>109</v>
      </c>
      <c r="D1466" s="58" t="s">
        <v>112</v>
      </c>
      <c r="E1466" s="58"/>
      <c r="F1466" s="58"/>
      <c r="G1466" s="58">
        <f>+IF(F1466&gt;K1466+100000,F1466-K1466,0)</f>
        <v>0</v>
      </c>
      <c r="H1466" s="58"/>
      <c r="I1466" s="58"/>
      <c r="J1466" s="58"/>
      <c r="K1466" s="58">
        <v>109024</v>
      </c>
      <c r="L1466" s="12" t="s">
        <v>91</v>
      </c>
      <c r="M1466" s="12" t="s">
        <v>91</v>
      </c>
      <c r="N1466" s="12" t="s">
        <v>91</v>
      </c>
      <c r="O1466" s="12">
        <v>4</v>
      </c>
      <c r="P1466" s="12">
        <v>0</v>
      </c>
      <c r="Q1466" s="12">
        <v>0</v>
      </c>
      <c r="R1466" s="12">
        <v>68255</v>
      </c>
      <c r="S1466" s="59">
        <v>0.34520547945205482</v>
      </c>
      <c r="T1466" s="59">
        <v>49.082191780821915</v>
      </c>
      <c r="U1466" s="12">
        <v>2</v>
      </c>
      <c r="V1466" s="12">
        <v>2</v>
      </c>
      <c r="W1466" s="12">
        <v>1</v>
      </c>
      <c r="X1466" s="12">
        <v>2</v>
      </c>
      <c r="Y1466" s="12">
        <v>1</v>
      </c>
      <c r="Z1466" s="58">
        <v>0</v>
      </c>
      <c r="AA1466" s="58">
        <v>0</v>
      </c>
      <c r="AB1466" s="58">
        <v>0</v>
      </c>
      <c r="AC1466" s="58" t="s">
        <v>91</v>
      </c>
    </row>
    <row r="1467" spans="1:29" x14ac:dyDescent="0.3">
      <c r="A1467" s="57">
        <v>2008864248</v>
      </c>
      <c r="B1467" s="12" t="s">
        <v>537</v>
      </c>
      <c r="C1467" s="58" t="s">
        <v>109</v>
      </c>
      <c r="D1467" s="58" t="s">
        <v>112</v>
      </c>
      <c r="E1467" s="58"/>
      <c r="F1467" s="58"/>
      <c r="G1467" s="58">
        <f>+IF(F1467&gt;K1467+100000,F1467-K1467,0)</f>
        <v>0</v>
      </c>
      <c r="H1467" s="58"/>
      <c r="I1467" s="58"/>
      <c r="J1467" s="58"/>
      <c r="K1467" s="58">
        <v>109024</v>
      </c>
      <c r="L1467" s="12" t="s">
        <v>91</v>
      </c>
      <c r="M1467" s="12" t="s">
        <v>91</v>
      </c>
      <c r="N1467" s="12" t="s">
        <v>91</v>
      </c>
      <c r="O1467" s="12">
        <v>4</v>
      </c>
      <c r="P1467" s="12">
        <v>0</v>
      </c>
      <c r="Q1467" s="12">
        <v>0</v>
      </c>
      <c r="R1467" s="12">
        <v>68255</v>
      </c>
      <c r="S1467" s="59">
        <v>0.34520547945205482</v>
      </c>
      <c r="T1467" s="59">
        <v>26.972602739726028</v>
      </c>
      <c r="U1467" s="12">
        <v>1</v>
      </c>
      <c r="V1467" s="12">
        <v>2</v>
      </c>
      <c r="W1467" s="12">
        <v>2</v>
      </c>
      <c r="X1467" s="12">
        <v>2</v>
      </c>
      <c r="Y1467" s="12">
        <v>3</v>
      </c>
      <c r="Z1467" s="58">
        <v>0</v>
      </c>
      <c r="AA1467" s="58">
        <v>0</v>
      </c>
      <c r="AB1467" s="58">
        <v>0</v>
      </c>
      <c r="AC1467" s="58" t="s">
        <v>91</v>
      </c>
    </row>
    <row r="1468" spans="1:29" x14ac:dyDescent="0.3">
      <c r="A1468" s="57">
        <v>2480684</v>
      </c>
      <c r="B1468" s="12" t="s">
        <v>538</v>
      </c>
      <c r="C1468" s="58" t="s">
        <v>109</v>
      </c>
      <c r="D1468" s="58" t="s">
        <v>112</v>
      </c>
      <c r="E1468" s="58"/>
      <c r="F1468" s="58"/>
      <c r="G1468" s="58">
        <f>+IF(F1468&gt;K1468+100000,F1468-K1468,0)</f>
        <v>0</v>
      </c>
      <c r="H1468" s="58"/>
      <c r="I1468" s="58"/>
      <c r="J1468" s="58"/>
      <c r="K1468" s="58">
        <v>109024</v>
      </c>
      <c r="L1468" s="12" t="s">
        <v>91</v>
      </c>
      <c r="M1468" s="12" t="s">
        <v>91</v>
      </c>
      <c r="N1468" s="12" t="s">
        <v>91</v>
      </c>
      <c r="O1468" s="12">
        <v>4</v>
      </c>
      <c r="P1468" s="12">
        <v>0</v>
      </c>
      <c r="Q1468" s="12">
        <v>0</v>
      </c>
      <c r="R1468" s="12">
        <v>68255</v>
      </c>
      <c r="S1468" s="59">
        <v>0.34794520547945207</v>
      </c>
      <c r="T1468" s="59">
        <v>50.008219178082193</v>
      </c>
      <c r="U1468" s="12">
        <v>1</v>
      </c>
      <c r="V1468" s="12">
        <v>2</v>
      </c>
      <c r="W1468" s="12">
        <v>2</v>
      </c>
      <c r="X1468" s="12">
        <v>2</v>
      </c>
      <c r="Y1468" s="12">
        <v>1</v>
      </c>
      <c r="Z1468" s="58">
        <v>0</v>
      </c>
      <c r="AA1468" s="58">
        <v>0</v>
      </c>
      <c r="AB1468" s="58">
        <v>0</v>
      </c>
      <c r="AC1468" s="58" t="s">
        <v>91</v>
      </c>
    </row>
    <row r="1469" spans="1:29" x14ac:dyDescent="0.3">
      <c r="A1469" s="57">
        <v>2008828846</v>
      </c>
      <c r="B1469" s="12" t="s">
        <v>539</v>
      </c>
      <c r="C1469" s="58" t="s">
        <v>109</v>
      </c>
      <c r="D1469" s="58" t="s">
        <v>112</v>
      </c>
      <c r="E1469" s="58"/>
      <c r="F1469" s="58"/>
      <c r="G1469" s="58">
        <f>+IF(F1469&gt;K1469+100000,F1469-K1469,0)</f>
        <v>0</v>
      </c>
      <c r="H1469" s="58"/>
      <c r="I1469" s="58"/>
      <c r="J1469" s="58"/>
      <c r="K1469" s="58">
        <v>109024</v>
      </c>
      <c r="L1469" s="12" t="s">
        <v>91</v>
      </c>
      <c r="M1469" s="12" t="s">
        <v>91</v>
      </c>
      <c r="N1469" s="12" t="s">
        <v>91</v>
      </c>
      <c r="O1469" s="12">
        <v>4</v>
      </c>
      <c r="P1469" s="12">
        <v>0</v>
      </c>
      <c r="Q1469" s="12">
        <v>0</v>
      </c>
      <c r="R1469" s="12">
        <v>68255</v>
      </c>
      <c r="S1469" s="59">
        <v>0.34794520547945207</v>
      </c>
      <c r="T1469" s="59">
        <v>22.63013698630137</v>
      </c>
      <c r="U1469" s="12">
        <v>1</v>
      </c>
      <c r="V1469" s="12">
        <v>2</v>
      </c>
      <c r="W1469" s="12">
        <v>2</v>
      </c>
      <c r="X1469" s="12">
        <v>2</v>
      </c>
      <c r="Y1469" s="12">
        <v>1</v>
      </c>
      <c r="Z1469" s="58">
        <v>0</v>
      </c>
      <c r="AA1469" s="58">
        <v>0</v>
      </c>
      <c r="AB1469" s="58">
        <v>0</v>
      </c>
      <c r="AC1469" s="58" t="s">
        <v>91</v>
      </c>
    </row>
    <row r="1470" spans="1:29" x14ac:dyDescent="0.3">
      <c r="A1470" s="57">
        <v>2008660444</v>
      </c>
      <c r="B1470" s="12" t="s">
        <v>540</v>
      </c>
      <c r="C1470" s="58" t="s">
        <v>109</v>
      </c>
      <c r="D1470" s="58" t="s">
        <v>112</v>
      </c>
      <c r="E1470" s="58"/>
      <c r="F1470" s="58"/>
      <c r="G1470" s="58">
        <f>+IF(F1470&gt;K1470+100000,F1470-K1470,0)</f>
        <v>0</v>
      </c>
      <c r="H1470" s="58"/>
      <c r="I1470" s="58"/>
      <c r="J1470" s="58"/>
      <c r="K1470" s="58">
        <v>109024</v>
      </c>
      <c r="L1470" s="12" t="s">
        <v>91</v>
      </c>
      <c r="M1470" s="12" t="s">
        <v>91</v>
      </c>
      <c r="N1470" s="12" t="s">
        <v>91</v>
      </c>
      <c r="O1470" s="12">
        <v>4</v>
      </c>
      <c r="P1470" s="12">
        <v>0</v>
      </c>
      <c r="Q1470" s="12">
        <v>0</v>
      </c>
      <c r="R1470" s="12">
        <v>68255</v>
      </c>
      <c r="S1470" s="59">
        <v>0.35616438356164382</v>
      </c>
      <c r="T1470" s="59">
        <v>22.016438356164382</v>
      </c>
      <c r="U1470" s="12">
        <v>1</v>
      </c>
      <c r="V1470" s="12">
        <v>2</v>
      </c>
      <c r="W1470" s="12">
        <v>1</v>
      </c>
      <c r="X1470" s="12">
        <v>2</v>
      </c>
      <c r="Y1470" s="12">
        <v>1</v>
      </c>
      <c r="Z1470" s="58">
        <v>0</v>
      </c>
      <c r="AA1470" s="58">
        <v>0</v>
      </c>
      <c r="AB1470" s="58">
        <v>0</v>
      </c>
      <c r="AC1470" s="58" t="s">
        <v>91</v>
      </c>
    </row>
    <row r="1471" spans="1:29" x14ac:dyDescent="0.3">
      <c r="A1471" s="57">
        <v>24662884</v>
      </c>
      <c r="B1471" s="12" t="s">
        <v>541</v>
      </c>
      <c r="C1471" s="58" t="s">
        <v>109</v>
      </c>
      <c r="D1471" s="58" t="s">
        <v>112</v>
      </c>
      <c r="E1471" s="58"/>
      <c r="F1471" s="58"/>
      <c r="G1471" s="58">
        <f>+IF(F1471&gt;K1471+100000,F1471-K1471,0)</f>
        <v>0</v>
      </c>
      <c r="H1471" s="58"/>
      <c r="I1471" s="58"/>
      <c r="J1471" s="58"/>
      <c r="K1471" s="58">
        <v>109024</v>
      </c>
      <c r="L1471" s="12" t="s">
        <v>91</v>
      </c>
      <c r="M1471" s="12" t="s">
        <v>91</v>
      </c>
      <c r="N1471" s="12" t="s">
        <v>91</v>
      </c>
      <c r="O1471" s="12">
        <v>4</v>
      </c>
      <c r="P1471" s="12">
        <v>0</v>
      </c>
      <c r="Q1471" s="12">
        <v>4</v>
      </c>
      <c r="R1471" s="12">
        <v>76001</v>
      </c>
      <c r="S1471" s="59">
        <v>0.34246575342465752</v>
      </c>
      <c r="T1471" s="59">
        <v>40.830136986301369</v>
      </c>
      <c r="U1471" s="12">
        <v>1</v>
      </c>
      <c r="V1471" s="12">
        <v>2</v>
      </c>
      <c r="W1471" s="12">
        <v>4</v>
      </c>
      <c r="X1471" s="12">
        <v>4</v>
      </c>
      <c r="Y1471" s="12">
        <v>2</v>
      </c>
      <c r="Z1471" s="58">
        <v>0</v>
      </c>
      <c r="AA1471" s="58">
        <v>0</v>
      </c>
      <c r="AB1471" s="58">
        <v>0</v>
      </c>
      <c r="AC1471" s="58" t="s">
        <v>91</v>
      </c>
    </row>
    <row r="1472" spans="1:29" x14ac:dyDescent="0.3">
      <c r="A1472" s="57">
        <v>2202022288</v>
      </c>
      <c r="B1472" s="12" t="s">
        <v>542</v>
      </c>
      <c r="C1472" s="58" t="s">
        <v>109</v>
      </c>
      <c r="D1472" s="58" t="s">
        <v>112</v>
      </c>
      <c r="E1472" s="58"/>
      <c r="F1472" s="58"/>
      <c r="G1472" s="58">
        <f>+IF(F1472&gt;K1472+100000,F1472-K1472,0)</f>
        <v>0</v>
      </c>
      <c r="H1472" s="58"/>
      <c r="I1472" s="58"/>
      <c r="J1472" s="58"/>
      <c r="K1472" s="58">
        <v>109024</v>
      </c>
      <c r="L1472" s="12" t="s">
        <v>91</v>
      </c>
      <c r="M1472" s="12" t="s">
        <v>91</v>
      </c>
      <c r="N1472" s="12" t="s">
        <v>91</v>
      </c>
      <c r="O1472" s="12">
        <v>4</v>
      </c>
      <c r="P1472" s="12">
        <v>0</v>
      </c>
      <c r="Q1472" s="12">
        <v>0</v>
      </c>
      <c r="R1472" s="12">
        <v>76001</v>
      </c>
      <c r="S1472" s="59">
        <v>0.34794520547945207</v>
      </c>
      <c r="T1472" s="59">
        <v>21.942465753424656</v>
      </c>
      <c r="U1472" s="12">
        <v>1</v>
      </c>
      <c r="V1472" s="12">
        <v>2</v>
      </c>
      <c r="W1472" s="12">
        <v>2</v>
      </c>
      <c r="X1472" s="12">
        <v>2</v>
      </c>
      <c r="Y1472" s="12">
        <v>1</v>
      </c>
      <c r="Z1472" s="58">
        <v>0</v>
      </c>
      <c r="AA1472" s="58">
        <v>0</v>
      </c>
      <c r="AB1472" s="58">
        <v>0</v>
      </c>
      <c r="AC1472" s="58" t="s">
        <v>91</v>
      </c>
    </row>
    <row r="1473" spans="1:29" x14ac:dyDescent="0.3">
      <c r="A1473" s="57">
        <v>66066060</v>
      </c>
      <c r="B1473" s="12" t="s">
        <v>543</v>
      </c>
      <c r="C1473" s="58" t="s">
        <v>109</v>
      </c>
      <c r="D1473" s="58" t="s">
        <v>112</v>
      </c>
      <c r="E1473" s="58"/>
      <c r="F1473" s="58"/>
      <c r="G1473" s="58">
        <f>+IF(F1473&gt;K1473+100000,F1473-K1473,0)</f>
        <v>0</v>
      </c>
      <c r="H1473" s="58"/>
      <c r="I1473" s="58"/>
      <c r="J1473" s="58"/>
      <c r="K1473" s="58">
        <v>109024</v>
      </c>
      <c r="L1473" s="12" t="s">
        <v>91</v>
      </c>
      <c r="M1473" s="12" t="s">
        <v>91</v>
      </c>
      <c r="N1473" s="12" t="s">
        <v>91</v>
      </c>
      <c r="O1473" s="12">
        <v>4</v>
      </c>
      <c r="P1473" s="12">
        <v>0</v>
      </c>
      <c r="Q1473" s="12">
        <v>0</v>
      </c>
      <c r="R1473" s="12">
        <v>76130</v>
      </c>
      <c r="S1473" s="59">
        <v>0.34246575342465752</v>
      </c>
      <c r="T1473" s="59">
        <v>43.19178082191781</v>
      </c>
      <c r="U1473" s="12">
        <v>2</v>
      </c>
      <c r="V1473" s="12">
        <v>2</v>
      </c>
      <c r="W1473" s="12">
        <v>2</v>
      </c>
      <c r="X1473" s="12">
        <v>2</v>
      </c>
      <c r="Y1473" s="12">
        <v>2</v>
      </c>
      <c r="Z1473" s="58">
        <v>0</v>
      </c>
      <c r="AA1473" s="58">
        <v>0</v>
      </c>
      <c r="AB1473" s="58">
        <v>0</v>
      </c>
      <c r="AC1473" s="58" t="s">
        <v>91</v>
      </c>
    </row>
    <row r="1474" spans="1:29" x14ac:dyDescent="0.3">
      <c r="A1474" s="57">
        <v>42686224</v>
      </c>
      <c r="B1474" s="12" t="s">
        <v>544</v>
      </c>
      <c r="C1474" s="58" t="s">
        <v>109</v>
      </c>
      <c r="D1474" s="58" t="s">
        <v>112</v>
      </c>
      <c r="E1474" s="58"/>
      <c r="F1474" s="58"/>
      <c r="G1474" s="58">
        <f>+IF(F1474&gt;K1474+100000,F1474-K1474,0)</f>
        <v>0</v>
      </c>
      <c r="H1474" s="58"/>
      <c r="I1474" s="58"/>
      <c r="J1474" s="58"/>
      <c r="K1474" s="58">
        <v>109024</v>
      </c>
      <c r="L1474" s="12" t="s">
        <v>91</v>
      </c>
      <c r="M1474" s="12" t="s">
        <v>91</v>
      </c>
      <c r="N1474" s="12" t="s">
        <v>91</v>
      </c>
      <c r="O1474" s="12">
        <v>4</v>
      </c>
      <c r="P1474" s="12">
        <v>0</v>
      </c>
      <c r="Q1474" s="12">
        <v>0</v>
      </c>
      <c r="R1474" s="12">
        <v>76130</v>
      </c>
      <c r="S1474" s="59">
        <v>0.34520547945205482</v>
      </c>
      <c r="T1474" s="59">
        <v>42.69315068493151</v>
      </c>
      <c r="U1474" s="12">
        <v>2</v>
      </c>
      <c r="V1474" s="12">
        <v>2</v>
      </c>
      <c r="W1474" s="12">
        <v>2</v>
      </c>
      <c r="X1474" s="12">
        <v>2</v>
      </c>
      <c r="Y1474" s="12">
        <v>2</v>
      </c>
      <c r="Z1474" s="58">
        <v>0</v>
      </c>
      <c r="AA1474" s="58">
        <v>0</v>
      </c>
      <c r="AB1474" s="58">
        <v>0</v>
      </c>
      <c r="AC1474" s="58" t="s">
        <v>91</v>
      </c>
    </row>
    <row r="1475" spans="1:29" x14ac:dyDescent="0.3">
      <c r="A1475" s="57">
        <v>2224622064</v>
      </c>
      <c r="B1475" s="12" t="s">
        <v>545</v>
      </c>
      <c r="C1475" s="58" t="s">
        <v>109</v>
      </c>
      <c r="D1475" s="58" t="s">
        <v>112</v>
      </c>
      <c r="E1475" s="58"/>
      <c r="F1475" s="58"/>
      <c r="G1475" s="58">
        <f>+IF(F1475&gt;K1475+100000,F1475-K1475,0)</f>
        <v>0</v>
      </c>
      <c r="H1475" s="58"/>
      <c r="I1475" s="58"/>
      <c r="J1475" s="58"/>
      <c r="K1475" s="58">
        <v>109024</v>
      </c>
      <c r="L1475" s="12" t="s">
        <v>91</v>
      </c>
      <c r="M1475" s="12" t="s">
        <v>91</v>
      </c>
      <c r="N1475" s="12" t="s">
        <v>91</v>
      </c>
      <c r="O1475" s="12">
        <v>4</v>
      </c>
      <c r="P1475" s="12">
        <v>0</v>
      </c>
      <c r="Q1475" s="12">
        <v>0</v>
      </c>
      <c r="R1475" s="12">
        <v>76130</v>
      </c>
      <c r="S1475" s="59">
        <v>0.34520547945205482</v>
      </c>
      <c r="T1475" s="59">
        <v>31.446575342465753</v>
      </c>
      <c r="U1475" s="12">
        <v>1</v>
      </c>
      <c r="V1475" s="12">
        <v>2</v>
      </c>
      <c r="W1475" s="12">
        <v>1</v>
      </c>
      <c r="X1475" s="12">
        <v>2</v>
      </c>
      <c r="Y1475" s="12">
        <v>1</v>
      </c>
      <c r="Z1475" s="58">
        <v>0</v>
      </c>
      <c r="AA1475" s="58">
        <v>0</v>
      </c>
      <c r="AB1475" s="58">
        <v>0</v>
      </c>
      <c r="AC1475" s="58" t="s">
        <v>91</v>
      </c>
    </row>
    <row r="1476" spans="1:29" x14ac:dyDescent="0.3">
      <c r="A1476" s="57">
        <v>4468688</v>
      </c>
      <c r="B1476" s="12" t="s">
        <v>546</v>
      </c>
      <c r="C1476" s="58" t="s">
        <v>109</v>
      </c>
      <c r="D1476" s="58" t="s">
        <v>112</v>
      </c>
      <c r="E1476" s="58"/>
      <c r="F1476" s="58"/>
      <c r="G1476" s="58">
        <f>+IF(F1476&gt;K1476+100000,F1476-K1476,0)</f>
        <v>0</v>
      </c>
      <c r="H1476" s="58"/>
      <c r="I1476" s="58"/>
      <c r="J1476" s="58"/>
      <c r="K1476" s="58">
        <v>109024</v>
      </c>
      <c r="L1476" s="12" t="s">
        <v>91</v>
      </c>
      <c r="M1476" s="12" t="s">
        <v>91</v>
      </c>
      <c r="N1476" s="12" t="s">
        <v>91</v>
      </c>
      <c r="O1476" s="12">
        <v>4</v>
      </c>
      <c r="P1476" s="12">
        <v>0</v>
      </c>
      <c r="Q1476" s="12">
        <v>0</v>
      </c>
      <c r="R1476" s="12">
        <v>76130</v>
      </c>
      <c r="S1476" s="59">
        <v>0.34794520547945207</v>
      </c>
      <c r="T1476" s="59">
        <v>44.452054794520549</v>
      </c>
      <c r="U1476" s="12">
        <v>1</v>
      </c>
      <c r="V1476" s="12">
        <v>2</v>
      </c>
      <c r="W1476" s="12">
        <v>2</v>
      </c>
      <c r="X1476" s="12">
        <v>2</v>
      </c>
      <c r="Y1476" s="12">
        <v>1</v>
      </c>
      <c r="Z1476" s="58">
        <v>0</v>
      </c>
      <c r="AA1476" s="58">
        <v>0</v>
      </c>
      <c r="AB1476" s="58">
        <v>0</v>
      </c>
      <c r="AC1476" s="58" t="s">
        <v>91</v>
      </c>
    </row>
    <row r="1477" spans="1:29" x14ac:dyDescent="0.3">
      <c r="A1477" s="57">
        <v>2004626840</v>
      </c>
      <c r="B1477" s="12" t="s">
        <v>547</v>
      </c>
      <c r="C1477" s="58" t="s">
        <v>109</v>
      </c>
      <c r="D1477" s="58" t="s">
        <v>112</v>
      </c>
      <c r="E1477" s="58"/>
      <c r="F1477" s="58"/>
      <c r="G1477" s="58">
        <f>+IF(F1477&gt;K1477+100000,F1477-K1477,0)</f>
        <v>0</v>
      </c>
      <c r="H1477" s="58"/>
      <c r="I1477" s="58"/>
      <c r="J1477" s="58"/>
      <c r="K1477" s="58">
        <v>109024</v>
      </c>
      <c r="L1477" s="12" t="s">
        <v>91</v>
      </c>
      <c r="M1477" s="12" t="s">
        <v>91</v>
      </c>
      <c r="N1477" s="12" t="s">
        <v>91</v>
      </c>
      <c r="O1477" s="12">
        <v>4</v>
      </c>
      <c r="P1477" s="12">
        <v>0</v>
      </c>
      <c r="Q1477" s="12">
        <v>0</v>
      </c>
      <c r="R1477" s="12">
        <v>76130</v>
      </c>
      <c r="S1477" s="59">
        <v>0.34794520547945207</v>
      </c>
      <c r="T1477" s="59">
        <v>18.972602739726028</v>
      </c>
      <c r="U1477" s="12">
        <v>1</v>
      </c>
      <c r="V1477" s="12">
        <v>2</v>
      </c>
      <c r="W1477" s="12">
        <v>2</v>
      </c>
      <c r="X1477" s="12">
        <v>2</v>
      </c>
      <c r="Y1477" s="12">
        <v>1</v>
      </c>
      <c r="Z1477" s="58">
        <v>0</v>
      </c>
      <c r="AA1477" s="58">
        <v>0</v>
      </c>
      <c r="AB1477" s="58">
        <v>0</v>
      </c>
      <c r="AC1477" s="58" t="s">
        <v>91</v>
      </c>
    </row>
    <row r="1478" spans="1:29" x14ac:dyDescent="0.3">
      <c r="A1478" s="57">
        <v>2222066860</v>
      </c>
      <c r="B1478" s="12" t="s">
        <v>548</v>
      </c>
      <c r="C1478" s="58" t="s">
        <v>109</v>
      </c>
      <c r="D1478" s="58" t="s">
        <v>112</v>
      </c>
      <c r="E1478" s="58"/>
      <c r="F1478" s="58"/>
      <c r="G1478" s="58">
        <f>+IF(F1478&gt;K1478+100000,F1478-K1478,0)</f>
        <v>0</v>
      </c>
      <c r="H1478" s="58"/>
      <c r="I1478" s="58"/>
      <c r="J1478" s="58"/>
      <c r="K1478" s="58">
        <v>109024</v>
      </c>
      <c r="L1478" s="12" t="s">
        <v>91</v>
      </c>
      <c r="M1478" s="12" t="s">
        <v>91</v>
      </c>
      <c r="N1478" s="12" t="s">
        <v>91</v>
      </c>
      <c r="O1478" s="12">
        <v>4</v>
      </c>
      <c r="P1478" s="12">
        <v>0</v>
      </c>
      <c r="Q1478" s="12">
        <v>0</v>
      </c>
      <c r="R1478" s="12">
        <v>76306</v>
      </c>
      <c r="S1478" s="59">
        <v>0.35616438356164382</v>
      </c>
      <c r="T1478" s="59">
        <v>30.81917808219178</v>
      </c>
      <c r="U1478" s="12">
        <v>1</v>
      </c>
      <c r="V1478" s="12">
        <v>2</v>
      </c>
      <c r="W1478" s="12">
        <v>1</v>
      </c>
      <c r="X1478" s="12">
        <v>2</v>
      </c>
      <c r="Y1478" s="12">
        <v>3</v>
      </c>
      <c r="Z1478" s="58">
        <v>0</v>
      </c>
      <c r="AA1478" s="58">
        <v>0</v>
      </c>
      <c r="AB1478" s="58">
        <v>0</v>
      </c>
      <c r="AC1478" s="58" t="s">
        <v>91</v>
      </c>
    </row>
    <row r="1479" spans="1:29" x14ac:dyDescent="0.3">
      <c r="A1479" s="57">
        <v>24662006</v>
      </c>
      <c r="B1479" s="12" t="s">
        <v>549</v>
      </c>
      <c r="C1479" s="58" t="s">
        <v>109</v>
      </c>
      <c r="D1479" s="58" t="s">
        <v>112</v>
      </c>
      <c r="E1479" s="58"/>
      <c r="F1479" s="58"/>
      <c r="G1479" s="58">
        <f>+IF(F1479&gt;K1479+100000,F1479-K1479,0)</f>
        <v>0</v>
      </c>
      <c r="H1479" s="58"/>
      <c r="I1479" s="58"/>
      <c r="J1479" s="58"/>
      <c r="K1479" s="58">
        <v>109024</v>
      </c>
      <c r="L1479" s="12" t="s">
        <v>91</v>
      </c>
      <c r="M1479" s="12" t="s">
        <v>91</v>
      </c>
      <c r="N1479" s="12" t="s">
        <v>91</v>
      </c>
      <c r="O1479" s="12">
        <v>4</v>
      </c>
      <c r="P1479" s="12">
        <v>0</v>
      </c>
      <c r="Q1479" s="12">
        <v>0</v>
      </c>
      <c r="R1479" s="12">
        <v>76318</v>
      </c>
      <c r="S1479" s="59">
        <v>0.34520547945205482</v>
      </c>
      <c r="T1479" s="59">
        <v>45.095890410958901</v>
      </c>
      <c r="U1479" s="12">
        <v>1</v>
      </c>
      <c r="V1479" s="12">
        <v>2</v>
      </c>
      <c r="W1479" s="12">
        <v>1</v>
      </c>
      <c r="X1479" s="12">
        <v>2</v>
      </c>
      <c r="Y1479" s="12">
        <v>1</v>
      </c>
      <c r="Z1479" s="58">
        <v>0</v>
      </c>
      <c r="AA1479" s="58">
        <v>0</v>
      </c>
      <c r="AB1479" s="58">
        <v>0</v>
      </c>
      <c r="AC1479" s="58" t="s">
        <v>91</v>
      </c>
    </row>
    <row r="1480" spans="1:29" x14ac:dyDescent="0.3">
      <c r="A1480" s="57">
        <v>2224846048</v>
      </c>
      <c r="B1480" s="12" t="s">
        <v>550</v>
      </c>
      <c r="C1480" s="58" t="s">
        <v>109</v>
      </c>
      <c r="D1480" s="58" t="s">
        <v>112</v>
      </c>
      <c r="E1480" s="58"/>
      <c r="F1480" s="58"/>
      <c r="G1480" s="58">
        <f>+IF(F1480&gt;K1480+100000,F1480-K1480,0)</f>
        <v>0</v>
      </c>
      <c r="H1480" s="58"/>
      <c r="I1480" s="58"/>
      <c r="J1480" s="58"/>
      <c r="K1480" s="58">
        <v>109024</v>
      </c>
      <c r="L1480" s="12" t="s">
        <v>91</v>
      </c>
      <c r="M1480" s="12" t="s">
        <v>91</v>
      </c>
      <c r="N1480" s="12" t="s">
        <v>91</v>
      </c>
      <c r="O1480" s="12">
        <v>4</v>
      </c>
      <c r="P1480" s="12">
        <v>0</v>
      </c>
      <c r="Q1480" s="12">
        <v>0</v>
      </c>
      <c r="R1480" s="12">
        <v>76318</v>
      </c>
      <c r="S1480" s="59">
        <v>0.35616438356164382</v>
      </c>
      <c r="T1480" s="59">
        <v>24.342465753424658</v>
      </c>
      <c r="U1480" s="12">
        <v>1</v>
      </c>
      <c r="V1480" s="12">
        <v>2</v>
      </c>
      <c r="W1480" s="12">
        <v>2</v>
      </c>
      <c r="X1480" s="12">
        <v>2</v>
      </c>
      <c r="Y1480" s="12">
        <v>1</v>
      </c>
      <c r="Z1480" s="58">
        <v>0</v>
      </c>
      <c r="AA1480" s="58">
        <v>0</v>
      </c>
      <c r="AB1480" s="58">
        <v>0</v>
      </c>
      <c r="AC1480" s="58" t="s">
        <v>91</v>
      </c>
    </row>
    <row r="1481" spans="1:29" x14ac:dyDescent="0.3">
      <c r="A1481" s="57">
        <v>4206602</v>
      </c>
      <c r="B1481" s="12" t="s">
        <v>551</v>
      </c>
      <c r="C1481" s="58" t="s">
        <v>109</v>
      </c>
      <c r="D1481" s="58" t="s">
        <v>112</v>
      </c>
      <c r="E1481" s="58"/>
      <c r="F1481" s="58"/>
      <c r="G1481" s="58">
        <f>+IF(F1481&gt;K1481+100000,F1481-K1481,0)</f>
        <v>0</v>
      </c>
      <c r="H1481" s="58"/>
      <c r="I1481" s="58"/>
      <c r="J1481" s="58"/>
      <c r="K1481" s="58">
        <v>109024</v>
      </c>
      <c r="L1481" s="12" t="s">
        <v>91</v>
      </c>
      <c r="M1481" s="12" t="s">
        <v>91</v>
      </c>
      <c r="N1481" s="12" t="s">
        <v>91</v>
      </c>
      <c r="O1481" s="12">
        <v>4</v>
      </c>
      <c r="P1481" s="12">
        <v>0</v>
      </c>
      <c r="Q1481" s="12">
        <v>4</v>
      </c>
      <c r="R1481" s="12">
        <v>76364</v>
      </c>
      <c r="S1481" s="59">
        <v>0.28219178082191781</v>
      </c>
      <c r="T1481" s="59">
        <v>49.945205479452056</v>
      </c>
      <c r="U1481" s="12">
        <v>1</v>
      </c>
      <c r="V1481" s="12">
        <v>2</v>
      </c>
      <c r="W1481" s="12">
        <v>2</v>
      </c>
      <c r="X1481" s="12">
        <v>2</v>
      </c>
      <c r="Y1481" s="12">
        <v>3</v>
      </c>
      <c r="Z1481" s="58">
        <v>0</v>
      </c>
      <c r="AA1481" s="58">
        <v>0</v>
      </c>
      <c r="AB1481" s="58">
        <v>0</v>
      </c>
      <c r="AC1481" s="58" t="s">
        <v>91</v>
      </c>
    </row>
    <row r="1482" spans="1:29" x14ac:dyDescent="0.3">
      <c r="A1482" s="57">
        <v>20866468</v>
      </c>
      <c r="B1482" s="12" t="s">
        <v>552</v>
      </c>
      <c r="C1482" s="58" t="s">
        <v>109</v>
      </c>
      <c r="D1482" s="58" t="s">
        <v>112</v>
      </c>
      <c r="E1482" s="58"/>
      <c r="F1482" s="58"/>
      <c r="G1482" s="58">
        <f>+IF(F1482&gt;K1482+100000,F1482-K1482,0)</f>
        <v>0</v>
      </c>
      <c r="H1482" s="58"/>
      <c r="I1482" s="58"/>
      <c r="J1482" s="58"/>
      <c r="K1482" s="58">
        <v>109024</v>
      </c>
      <c r="L1482" s="12" t="s">
        <v>91</v>
      </c>
      <c r="M1482" s="12" t="s">
        <v>91</v>
      </c>
      <c r="N1482" s="12" t="s">
        <v>91</v>
      </c>
      <c r="O1482" s="12">
        <v>4</v>
      </c>
      <c r="P1482" s="12">
        <v>0</v>
      </c>
      <c r="Q1482" s="12">
        <v>4</v>
      </c>
      <c r="R1482" s="12">
        <v>76364</v>
      </c>
      <c r="S1482" s="59">
        <v>0.34246575342465752</v>
      </c>
      <c r="T1482" s="59">
        <v>41.301369863013697</v>
      </c>
      <c r="U1482" s="12">
        <v>1</v>
      </c>
      <c r="V1482" s="12">
        <v>2</v>
      </c>
      <c r="W1482" s="12">
        <v>2</v>
      </c>
      <c r="X1482" s="12">
        <v>2</v>
      </c>
      <c r="Y1482" s="12">
        <v>4</v>
      </c>
      <c r="Z1482" s="58">
        <v>0</v>
      </c>
      <c r="AA1482" s="58">
        <v>0</v>
      </c>
      <c r="AB1482" s="58">
        <v>0</v>
      </c>
      <c r="AC1482" s="58" t="s">
        <v>91</v>
      </c>
    </row>
    <row r="1483" spans="1:29" x14ac:dyDescent="0.3">
      <c r="A1483" s="57">
        <v>24088002</v>
      </c>
      <c r="B1483" s="12" t="s">
        <v>553</v>
      </c>
      <c r="C1483" s="58" t="s">
        <v>109</v>
      </c>
      <c r="D1483" s="58" t="s">
        <v>112</v>
      </c>
      <c r="E1483" s="58"/>
      <c r="F1483" s="58"/>
      <c r="G1483" s="58">
        <f>+IF(F1483&gt;K1483+100000,F1483-K1483,0)</f>
        <v>0</v>
      </c>
      <c r="H1483" s="58"/>
      <c r="I1483" s="58"/>
      <c r="J1483" s="58"/>
      <c r="K1483" s="58">
        <v>109024</v>
      </c>
      <c r="L1483" s="12" t="s">
        <v>91</v>
      </c>
      <c r="M1483" s="12" t="s">
        <v>91</v>
      </c>
      <c r="N1483" s="12" t="s">
        <v>91</v>
      </c>
      <c r="O1483" s="12">
        <v>4</v>
      </c>
      <c r="P1483" s="12">
        <v>0</v>
      </c>
      <c r="Q1483" s="12">
        <v>4</v>
      </c>
      <c r="R1483" s="12">
        <v>76364</v>
      </c>
      <c r="S1483" s="59">
        <v>0.34794520547945207</v>
      </c>
      <c r="T1483" s="59">
        <v>48.720547945205482</v>
      </c>
      <c r="U1483" s="12">
        <v>1</v>
      </c>
      <c r="V1483" s="12">
        <v>2</v>
      </c>
      <c r="W1483" s="12">
        <v>2</v>
      </c>
      <c r="X1483" s="12">
        <v>2</v>
      </c>
      <c r="Y1483" s="12">
        <v>1</v>
      </c>
      <c r="Z1483" s="58">
        <v>0</v>
      </c>
      <c r="AA1483" s="58">
        <v>0</v>
      </c>
      <c r="AB1483" s="58">
        <v>0</v>
      </c>
      <c r="AC1483" s="58" t="s">
        <v>91</v>
      </c>
    </row>
    <row r="1484" spans="1:29" x14ac:dyDescent="0.3">
      <c r="A1484" s="57">
        <v>20466226</v>
      </c>
      <c r="B1484" s="12" t="s">
        <v>554</v>
      </c>
      <c r="C1484" s="58" t="s">
        <v>109</v>
      </c>
      <c r="D1484" s="58" t="s">
        <v>112</v>
      </c>
      <c r="E1484" s="58"/>
      <c r="F1484" s="58"/>
      <c r="G1484" s="58">
        <f>+IF(F1484&gt;K1484+100000,F1484-K1484,0)</f>
        <v>0</v>
      </c>
      <c r="H1484" s="58"/>
      <c r="I1484" s="58"/>
      <c r="J1484" s="58"/>
      <c r="K1484" s="58">
        <v>109024</v>
      </c>
      <c r="L1484" s="12" t="s">
        <v>91</v>
      </c>
      <c r="M1484" s="12" t="s">
        <v>91</v>
      </c>
      <c r="N1484" s="12" t="s">
        <v>91</v>
      </c>
      <c r="O1484" s="12">
        <v>4</v>
      </c>
      <c r="P1484" s="12">
        <v>0</v>
      </c>
      <c r="Q1484" s="12">
        <v>4</v>
      </c>
      <c r="R1484" s="12">
        <v>76364</v>
      </c>
      <c r="S1484" s="59">
        <v>0.35616438356164382</v>
      </c>
      <c r="T1484" s="59">
        <v>32.317808219178083</v>
      </c>
      <c r="U1484" s="12">
        <v>1</v>
      </c>
      <c r="V1484" s="12">
        <v>4</v>
      </c>
      <c r="W1484" s="12">
        <v>2</v>
      </c>
      <c r="X1484" s="12">
        <v>2</v>
      </c>
      <c r="Y1484" s="12">
        <v>1</v>
      </c>
      <c r="Z1484" s="58">
        <v>0</v>
      </c>
      <c r="AA1484" s="58">
        <v>0</v>
      </c>
      <c r="AB1484" s="58">
        <v>0</v>
      </c>
      <c r="AC1484" s="58" t="s">
        <v>91</v>
      </c>
    </row>
    <row r="1485" spans="1:29" x14ac:dyDescent="0.3">
      <c r="A1485" s="57">
        <v>2222462008</v>
      </c>
      <c r="B1485" s="12" t="s">
        <v>555</v>
      </c>
      <c r="C1485" s="58" t="s">
        <v>109</v>
      </c>
      <c r="D1485" s="58" t="s">
        <v>112</v>
      </c>
      <c r="E1485" s="58"/>
      <c r="F1485" s="58"/>
      <c r="G1485" s="58">
        <f>+IF(F1485&gt;K1485+100000,F1485-K1485,0)</f>
        <v>0</v>
      </c>
      <c r="H1485" s="58"/>
      <c r="I1485" s="58"/>
      <c r="J1485" s="58"/>
      <c r="K1485" s="58">
        <v>109024</v>
      </c>
      <c r="L1485" s="12" t="s">
        <v>91</v>
      </c>
      <c r="M1485" s="12" t="s">
        <v>91</v>
      </c>
      <c r="N1485" s="12" t="s">
        <v>91</v>
      </c>
      <c r="O1485" s="12">
        <v>4</v>
      </c>
      <c r="P1485" s="12">
        <v>0</v>
      </c>
      <c r="Q1485" s="12">
        <v>4</v>
      </c>
      <c r="R1485" s="12">
        <v>76364</v>
      </c>
      <c r="S1485" s="12">
        <v>0.34794520547945207</v>
      </c>
      <c r="T1485" s="12">
        <v>35.063013698630137</v>
      </c>
      <c r="U1485" s="12">
        <v>1</v>
      </c>
      <c r="V1485" s="12">
        <v>0</v>
      </c>
      <c r="W1485" s="12">
        <v>2</v>
      </c>
      <c r="X1485" s="12">
        <v>2</v>
      </c>
      <c r="Y1485" s="12">
        <v>2</v>
      </c>
      <c r="Z1485" s="58">
        <v>0</v>
      </c>
      <c r="AA1485" s="58">
        <v>0</v>
      </c>
      <c r="AB1485" s="58">
        <v>0</v>
      </c>
      <c r="AC1485" s="58" t="s">
        <v>91</v>
      </c>
    </row>
    <row r="1486" spans="1:29" x14ac:dyDescent="0.3">
      <c r="A1486" s="57">
        <v>2222404020</v>
      </c>
      <c r="B1486" s="12" t="s">
        <v>556</v>
      </c>
      <c r="C1486" s="58" t="s">
        <v>109</v>
      </c>
      <c r="D1486" s="58" t="s">
        <v>112</v>
      </c>
      <c r="E1486" s="58"/>
      <c r="F1486" s="58"/>
      <c r="G1486" s="58">
        <f>+IF(F1486&gt;K1486+100000,F1486-K1486,0)</f>
        <v>0</v>
      </c>
      <c r="H1486" s="58"/>
      <c r="I1486" s="58"/>
      <c r="J1486" s="58"/>
      <c r="K1486" s="58">
        <v>109024</v>
      </c>
      <c r="L1486" s="12" t="s">
        <v>91</v>
      </c>
      <c r="M1486" s="12" t="s">
        <v>91</v>
      </c>
      <c r="N1486" s="12" t="s">
        <v>91</v>
      </c>
      <c r="O1486" s="12">
        <v>4</v>
      </c>
      <c r="P1486" s="12">
        <v>0</v>
      </c>
      <c r="Q1486" s="12">
        <v>4</v>
      </c>
      <c r="R1486" s="12">
        <v>76616</v>
      </c>
      <c r="S1486" s="12">
        <v>0.34794520547945207</v>
      </c>
      <c r="T1486" s="12">
        <v>22.317808219178083</v>
      </c>
      <c r="U1486" s="12">
        <v>1</v>
      </c>
      <c r="V1486" s="12">
        <v>0</v>
      </c>
      <c r="W1486" s="12">
        <v>2</v>
      </c>
      <c r="X1486" s="12">
        <v>2</v>
      </c>
      <c r="Y1486" s="12">
        <v>2</v>
      </c>
      <c r="Z1486" s="58">
        <v>0</v>
      </c>
      <c r="AA1486" s="58">
        <v>0</v>
      </c>
      <c r="AB1486" s="58">
        <v>0</v>
      </c>
      <c r="AC1486" s="58" t="s">
        <v>91</v>
      </c>
    </row>
    <row r="1487" spans="1:29" x14ac:dyDescent="0.3">
      <c r="A1487" s="57">
        <v>2060868868</v>
      </c>
      <c r="B1487" s="12" t="s">
        <v>558</v>
      </c>
      <c r="C1487" s="58" t="s">
        <v>109</v>
      </c>
      <c r="D1487" s="58" t="s">
        <v>112</v>
      </c>
      <c r="E1487" s="58">
        <v>606000</v>
      </c>
      <c r="F1487" s="58"/>
      <c r="G1487" s="58">
        <f>+IF(F1487&gt;K1487+100000,F1487-K1487,0)</f>
        <v>0</v>
      </c>
      <c r="H1487" s="58"/>
      <c r="I1487" s="58"/>
      <c r="J1487" s="58"/>
      <c r="K1487" s="58">
        <v>136280</v>
      </c>
      <c r="L1487" s="12" t="s">
        <v>91</v>
      </c>
      <c r="M1487" s="12" t="s">
        <v>91</v>
      </c>
      <c r="N1487" s="12" t="s">
        <v>91</v>
      </c>
      <c r="O1487" s="12">
        <v>4</v>
      </c>
      <c r="P1487" s="12">
        <v>0</v>
      </c>
      <c r="Q1487" s="12">
        <v>0</v>
      </c>
      <c r="R1487" s="12">
        <v>76563</v>
      </c>
      <c r="S1487" s="59">
        <v>0.43287671232876712</v>
      </c>
      <c r="T1487" s="59">
        <v>36.082191780821915</v>
      </c>
      <c r="U1487" s="12">
        <v>2</v>
      </c>
      <c r="V1487" s="12">
        <v>2</v>
      </c>
      <c r="W1487" s="12">
        <v>2</v>
      </c>
      <c r="X1487" s="12">
        <v>2</v>
      </c>
      <c r="Y1487" s="12">
        <v>1</v>
      </c>
      <c r="Z1487" s="58">
        <v>0</v>
      </c>
      <c r="AA1487" s="58">
        <v>0</v>
      </c>
      <c r="AB1487" s="58">
        <v>0</v>
      </c>
      <c r="AC1487" s="58" t="s">
        <v>91</v>
      </c>
    </row>
    <row r="1488" spans="1:29" x14ac:dyDescent="0.3">
      <c r="A1488" s="57">
        <v>2028044244</v>
      </c>
      <c r="B1488" s="12" t="s">
        <v>559</v>
      </c>
      <c r="C1488" s="58" t="s">
        <v>108</v>
      </c>
      <c r="D1488" s="58" t="s">
        <v>29</v>
      </c>
      <c r="E1488" s="58">
        <v>406166</v>
      </c>
      <c r="F1488" s="58">
        <v>946155</v>
      </c>
      <c r="G1488" s="58">
        <f>+IF(F1488&gt;K1488+100000,F1488-K1488,0)</f>
        <v>809875</v>
      </c>
      <c r="H1488" s="58">
        <v>142840</v>
      </c>
      <c r="I1488" s="58">
        <v>0</v>
      </c>
      <c r="J1488" s="58">
        <v>0</v>
      </c>
      <c r="K1488" s="58">
        <v>136280</v>
      </c>
      <c r="L1488" s="12" t="s">
        <v>88</v>
      </c>
      <c r="M1488" s="12" t="s">
        <v>89</v>
      </c>
      <c r="N1488" s="12" t="s">
        <v>10</v>
      </c>
      <c r="O1488" s="12">
        <v>4</v>
      </c>
      <c r="P1488" s="12">
        <v>0</v>
      </c>
      <c r="Q1488" s="12">
        <v>0</v>
      </c>
      <c r="R1488" s="12">
        <v>76130</v>
      </c>
      <c r="S1488" s="59">
        <v>0.43287671232876712</v>
      </c>
      <c r="T1488" s="59">
        <v>23.912328767123288</v>
      </c>
      <c r="U1488" s="12">
        <v>1</v>
      </c>
      <c r="V1488" s="12">
        <v>2</v>
      </c>
      <c r="W1488" s="12">
        <v>1</v>
      </c>
      <c r="X1488" s="12">
        <v>2</v>
      </c>
      <c r="Y1488" s="12">
        <v>1</v>
      </c>
      <c r="Z1488" s="58">
        <v>0</v>
      </c>
      <c r="AA1488" s="58">
        <v>0</v>
      </c>
      <c r="AB1488" s="58">
        <v>0</v>
      </c>
      <c r="AC1488" s="58" t="s">
        <v>91</v>
      </c>
    </row>
    <row r="1489" spans="1:29" x14ac:dyDescent="0.3">
      <c r="A1489" s="57">
        <v>2082080642</v>
      </c>
      <c r="B1489" s="12" t="s">
        <v>560</v>
      </c>
      <c r="C1489" s="58" t="s">
        <v>109</v>
      </c>
      <c r="D1489" s="58" t="s">
        <v>112</v>
      </c>
      <c r="E1489" s="58">
        <v>303000</v>
      </c>
      <c r="F1489" s="58"/>
      <c r="G1489" s="58">
        <f>+IF(F1489&gt;K1489+100000,F1489-K1489,0)</f>
        <v>0</v>
      </c>
      <c r="H1489" s="58"/>
      <c r="I1489" s="58"/>
      <c r="J1489" s="58"/>
      <c r="K1489" s="58">
        <v>136280</v>
      </c>
      <c r="L1489" s="12" t="s">
        <v>91</v>
      </c>
      <c r="M1489" s="12" t="s">
        <v>91</v>
      </c>
      <c r="N1489" s="12" t="s">
        <v>91</v>
      </c>
      <c r="O1489" s="12">
        <v>4</v>
      </c>
      <c r="P1489" s="12">
        <v>0</v>
      </c>
      <c r="Q1489" s="12">
        <v>0</v>
      </c>
      <c r="R1489" s="12">
        <v>47001</v>
      </c>
      <c r="S1489" s="59">
        <v>0.42465753424657532</v>
      </c>
      <c r="T1489" s="59">
        <v>27.81917808219178</v>
      </c>
      <c r="U1489" s="12">
        <v>2</v>
      </c>
      <c r="V1489" s="12">
        <v>2</v>
      </c>
      <c r="W1489" s="12">
        <v>2</v>
      </c>
      <c r="X1489" s="12">
        <v>2</v>
      </c>
      <c r="Y1489" s="12">
        <v>1</v>
      </c>
      <c r="Z1489" s="58">
        <v>0</v>
      </c>
      <c r="AA1489" s="58">
        <v>0</v>
      </c>
      <c r="AB1489" s="58">
        <v>0</v>
      </c>
      <c r="AC1489" s="58" t="s">
        <v>91</v>
      </c>
    </row>
    <row r="1490" spans="1:29" x14ac:dyDescent="0.3">
      <c r="A1490" s="57">
        <v>40840084</v>
      </c>
      <c r="B1490" s="12" t="s">
        <v>561</v>
      </c>
      <c r="C1490" s="58" t="s">
        <v>109</v>
      </c>
      <c r="D1490" s="58" t="s">
        <v>112</v>
      </c>
      <c r="E1490" s="58">
        <v>252500</v>
      </c>
      <c r="F1490" s="58"/>
      <c r="G1490" s="58">
        <f>+IF(F1490&gt;K1490+100000,F1490-K1490,0)</f>
        <v>0</v>
      </c>
      <c r="H1490" s="58"/>
      <c r="I1490" s="58"/>
      <c r="J1490" s="58"/>
      <c r="K1490" s="58">
        <v>136280</v>
      </c>
      <c r="L1490" s="12" t="s">
        <v>91</v>
      </c>
      <c r="M1490" s="12" t="s">
        <v>91</v>
      </c>
      <c r="N1490" s="12" t="s">
        <v>91</v>
      </c>
      <c r="O1490" s="12">
        <v>4</v>
      </c>
      <c r="P1490" s="12">
        <v>0</v>
      </c>
      <c r="Q1490" s="12">
        <v>0</v>
      </c>
      <c r="R1490" s="12">
        <v>13052</v>
      </c>
      <c r="S1490" s="59">
        <v>0.42465753424657532</v>
      </c>
      <c r="T1490" s="59">
        <v>41.61643835616438</v>
      </c>
      <c r="U1490" s="12">
        <v>2</v>
      </c>
      <c r="V1490" s="12">
        <v>3</v>
      </c>
      <c r="W1490" s="12">
        <v>1</v>
      </c>
      <c r="X1490" s="12">
        <v>2</v>
      </c>
      <c r="Y1490" s="12">
        <v>1</v>
      </c>
      <c r="Z1490" s="58">
        <v>0</v>
      </c>
      <c r="AA1490" s="58">
        <v>0</v>
      </c>
      <c r="AB1490" s="58">
        <v>0</v>
      </c>
      <c r="AC1490" s="58" t="s">
        <v>91</v>
      </c>
    </row>
    <row r="1491" spans="1:29" x14ac:dyDescent="0.3">
      <c r="A1491" s="57">
        <v>2200806860</v>
      </c>
      <c r="B1491" s="12" t="s">
        <v>562</v>
      </c>
      <c r="C1491" s="58" t="s">
        <v>109</v>
      </c>
      <c r="D1491" s="58" t="s">
        <v>112</v>
      </c>
      <c r="E1491" s="58">
        <v>252500</v>
      </c>
      <c r="F1491" s="58"/>
      <c r="G1491" s="58">
        <f>+IF(F1491&gt;K1491+100000,F1491-K1491,0)</f>
        <v>0</v>
      </c>
      <c r="H1491" s="58"/>
      <c r="I1491" s="58"/>
      <c r="J1491" s="58"/>
      <c r="K1491" s="58">
        <v>136280</v>
      </c>
      <c r="L1491" s="12" t="s">
        <v>91</v>
      </c>
      <c r="M1491" s="12" t="s">
        <v>91</v>
      </c>
      <c r="N1491" s="12" t="s">
        <v>91</v>
      </c>
      <c r="O1491" s="12">
        <v>4</v>
      </c>
      <c r="P1491" s="12">
        <v>0</v>
      </c>
      <c r="Q1491" s="12">
        <v>0</v>
      </c>
      <c r="R1491" s="12">
        <v>68615</v>
      </c>
      <c r="S1491" s="59">
        <v>0.43561643835616437</v>
      </c>
      <c r="T1491" s="59">
        <v>25.213698630136985</v>
      </c>
      <c r="U1491" s="12">
        <v>2</v>
      </c>
      <c r="V1491" s="12">
        <v>2</v>
      </c>
      <c r="W1491" s="12">
        <v>1</v>
      </c>
      <c r="X1491" s="12">
        <v>2</v>
      </c>
      <c r="Y1491" s="12">
        <v>1</v>
      </c>
      <c r="Z1491" s="58">
        <v>0</v>
      </c>
      <c r="AA1491" s="58">
        <v>0</v>
      </c>
      <c r="AB1491" s="58">
        <v>0</v>
      </c>
      <c r="AC1491" s="58" t="s">
        <v>91</v>
      </c>
    </row>
    <row r="1492" spans="1:29" x14ac:dyDescent="0.3">
      <c r="A1492" s="57">
        <v>28462220</v>
      </c>
      <c r="B1492" s="12" t="s">
        <v>563</v>
      </c>
      <c r="C1492" s="58" t="s">
        <v>109</v>
      </c>
      <c r="D1492" s="58" t="s">
        <v>112</v>
      </c>
      <c r="E1492" s="58">
        <v>151500</v>
      </c>
      <c r="F1492" s="58"/>
      <c r="G1492" s="58">
        <f>+IF(F1492&gt;K1492+100000,F1492-K1492,0)</f>
        <v>0</v>
      </c>
      <c r="H1492" s="58"/>
      <c r="I1492" s="58"/>
      <c r="J1492" s="58"/>
      <c r="K1492" s="58">
        <v>136280</v>
      </c>
      <c r="L1492" s="12" t="s">
        <v>91</v>
      </c>
      <c r="M1492" s="12" t="s">
        <v>91</v>
      </c>
      <c r="N1492" s="12" t="s">
        <v>91</v>
      </c>
      <c r="O1492" s="12">
        <v>4</v>
      </c>
      <c r="P1492" s="12">
        <v>0</v>
      </c>
      <c r="Q1492" s="12">
        <v>0</v>
      </c>
      <c r="R1492" s="12">
        <v>68615</v>
      </c>
      <c r="S1492" s="59">
        <v>0.43561643835616437</v>
      </c>
      <c r="T1492" s="59">
        <v>41.953424657534249</v>
      </c>
      <c r="U1492" s="12">
        <v>2</v>
      </c>
      <c r="V1492" s="12">
        <v>2</v>
      </c>
      <c r="W1492" s="12">
        <v>1</v>
      </c>
      <c r="X1492" s="12">
        <v>2</v>
      </c>
      <c r="Y1492" s="12">
        <v>1</v>
      </c>
      <c r="Z1492" s="58">
        <v>0</v>
      </c>
      <c r="AA1492" s="58">
        <v>0</v>
      </c>
      <c r="AB1492" s="58">
        <v>0</v>
      </c>
      <c r="AC1492" s="58" t="s">
        <v>91</v>
      </c>
    </row>
    <row r="1493" spans="1:29" x14ac:dyDescent="0.3">
      <c r="A1493" s="57">
        <v>2224468666</v>
      </c>
      <c r="B1493" s="12" t="s">
        <v>564</v>
      </c>
      <c r="C1493" s="58" t="s">
        <v>108</v>
      </c>
      <c r="D1493" s="58" t="s">
        <v>29</v>
      </c>
      <c r="E1493" s="58">
        <v>121200</v>
      </c>
      <c r="F1493" s="58">
        <v>400000</v>
      </c>
      <c r="G1493" s="58">
        <f>+IF(F1493&gt;K1493+100000,F1493-K1493,0)</f>
        <v>263720</v>
      </c>
      <c r="H1493" s="58">
        <v>69971</v>
      </c>
      <c r="I1493" s="58">
        <v>0</v>
      </c>
      <c r="J1493" s="58">
        <v>0</v>
      </c>
      <c r="K1493" s="58">
        <v>136280</v>
      </c>
      <c r="L1493" s="12" t="s">
        <v>88</v>
      </c>
      <c r="M1493" s="12" t="s">
        <v>89</v>
      </c>
      <c r="N1493" s="12" t="s">
        <v>10</v>
      </c>
      <c r="O1493" s="12">
        <v>4</v>
      </c>
      <c r="P1493" s="12">
        <v>0</v>
      </c>
      <c r="Q1493" s="12">
        <v>0</v>
      </c>
      <c r="R1493" s="12">
        <v>76318</v>
      </c>
      <c r="S1493" s="59">
        <v>0.43287671232876712</v>
      </c>
      <c r="T1493" s="59">
        <v>25.901369863013699</v>
      </c>
      <c r="U1493" s="12">
        <v>1</v>
      </c>
      <c r="V1493" s="12">
        <v>2</v>
      </c>
      <c r="W1493" s="12">
        <v>2</v>
      </c>
      <c r="X1493" s="12">
        <v>2</v>
      </c>
      <c r="Y1493" s="12">
        <v>1</v>
      </c>
      <c r="Z1493" s="58">
        <v>0</v>
      </c>
      <c r="AA1493" s="58">
        <v>0</v>
      </c>
      <c r="AB1493" s="58">
        <v>0</v>
      </c>
      <c r="AC1493" s="58" t="s">
        <v>91</v>
      </c>
    </row>
    <row r="1494" spans="1:29" x14ac:dyDescent="0.3">
      <c r="A1494" s="57">
        <v>2006448404</v>
      </c>
      <c r="B1494" s="12" t="s">
        <v>565</v>
      </c>
      <c r="C1494" s="58" t="s">
        <v>109</v>
      </c>
      <c r="D1494" s="58" t="s">
        <v>112</v>
      </c>
      <c r="E1494" s="58">
        <v>116150</v>
      </c>
      <c r="F1494" s="58"/>
      <c r="G1494" s="58">
        <f>+IF(F1494&gt;K1494+100000,F1494-K1494,0)</f>
        <v>0</v>
      </c>
      <c r="H1494" s="58"/>
      <c r="I1494" s="58"/>
      <c r="J1494" s="58"/>
      <c r="K1494" s="58">
        <v>136280</v>
      </c>
      <c r="L1494" s="12" t="s">
        <v>91</v>
      </c>
      <c r="M1494" s="12" t="s">
        <v>91</v>
      </c>
      <c r="N1494" s="12" t="s">
        <v>91</v>
      </c>
      <c r="O1494" s="12">
        <v>4</v>
      </c>
      <c r="P1494" s="12">
        <v>0</v>
      </c>
      <c r="Q1494" s="12">
        <v>0</v>
      </c>
      <c r="R1494" s="12">
        <v>68615</v>
      </c>
      <c r="S1494" s="59">
        <v>0.43287671232876712</v>
      </c>
      <c r="T1494" s="59">
        <v>22.978082191780821</v>
      </c>
      <c r="U1494" s="12">
        <v>1</v>
      </c>
      <c r="V1494" s="12">
        <v>2</v>
      </c>
      <c r="W1494" s="12">
        <v>1</v>
      </c>
      <c r="X1494" s="12">
        <v>2</v>
      </c>
      <c r="Y1494" s="12">
        <v>1</v>
      </c>
      <c r="Z1494" s="58">
        <v>0</v>
      </c>
      <c r="AA1494" s="58">
        <v>0</v>
      </c>
      <c r="AB1494" s="58">
        <v>0</v>
      </c>
      <c r="AC1494" s="58" t="s">
        <v>91</v>
      </c>
    </row>
    <row r="1495" spans="1:29" x14ac:dyDescent="0.3">
      <c r="A1495" s="57">
        <v>2006028466</v>
      </c>
      <c r="B1495" s="12" t="s">
        <v>566</v>
      </c>
      <c r="C1495" s="58" t="s">
        <v>109</v>
      </c>
      <c r="D1495" s="58" t="s">
        <v>112</v>
      </c>
      <c r="E1495" s="58">
        <v>101000</v>
      </c>
      <c r="F1495" s="58"/>
      <c r="G1495" s="58">
        <f>+IF(F1495&gt;K1495+100000,F1495-K1495,0)</f>
        <v>0</v>
      </c>
      <c r="H1495" s="58"/>
      <c r="I1495" s="58"/>
      <c r="J1495" s="58"/>
      <c r="K1495" s="58">
        <v>136280</v>
      </c>
      <c r="L1495" s="12" t="s">
        <v>91</v>
      </c>
      <c r="M1495" s="12" t="s">
        <v>91</v>
      </c>
      <c r="N1495" s="12" t="s">
        <v>91</v>
      </c>
      <c r="O1495" s="12">
        <v>4</v>
      </c>
      <c r="P1495" s="12">
        <v>0</v>
      </c>
      <c r="Q1495" s="12">
        <v>0</v>
      </c>
      <c r="R1495" s="12">
        <v>68307</v>
      </c>
      <c r="S1495" s="59">
        <v>0.43561643835616437</v>
      </c>
      <c r="T1495" s="59">
        <v>29.956164383561642</v>
      </c>
      <c r="U1495" s="12">
        <v>2</v>
      </c>
      <c r="V1495" s="12">
        <v>2</v>
      </c>
      <c r="W1495" s="12">
        <v>2</v>
      </c>
      <c r="X1495" s="12">
        <v>2</v>
      </c>
      <c r="Y1495" s="12">
        <v>1</v>
      </c>
      <c r="Z1495" s="58">
        <v>0</v>
      </c>
      <c r="AA1495" s="58">
        <v>0</v>
      </c>
      <c r="AB1495" s="58">
        <v>0</v>
      </c>
      <c r="AC1495" s="58" t="s">
        <v>91</v>
      </c>
    </row>
    <row r="1496" spans="1:29" x14ac:dyDescent="0.3">
      <c r="A1496" s="57">
        <v>2468026</v>
      </c>
      <c r="B1496" s="12" t="s">
        <v>567</v>
      </c>
      <c r="C1496" s="58" t="s">
        <v>109</v>
      </c>
      <c r="D1496" s="58" t="s">
        <v>112</v>
      </c>
      <c r="E1496" s="58">
        <v>69460</v>
      </c>
      <c r="F1496" s="58"/>
      <c r="G1496" s="58">
        <f>+IF(F1496&gt;K1496+100000,F1496-K1496,0)</f>
        <v>0</v>
      </c>
      <c r="H1496" s="58"/>
      <c r="I1496" s="58"/>
      <c r="J1496" s="58"/>
      <c r="K1496" s="58">
        <v>136280</v>
      </c>
      <c r="L1496" s="12" t="s">
        <v>91</v>
      </c>
      <c r="M1496" s="12" t="s">
        <v>91</v>
      </c>
      <c r="N1496" s="12" t="s">
        <v>91</v>
      </c>
      <c r="O1496" s="12">
        <v>4</v>
      </c>
      <c r="P1496" s="12">
        <v>0</v>
      </c>
      <c r="Q1496" s="12">
        <v>0</v>
      </c>
      <c r="R1496" s="12">
        <v>68615</v>
      </c>
      <c r="S1496" s="59">
        <v>0.43561643835616437</v>
      </c>
      <c r="T1496" s="59">
        <v>37.4</v>
      </c>
      <c r="U1496" s="12">
        <v>1</v>
      </c>
      <c r="V1496" s="12">
        <v>2</v>
      </c>
      <c r="W1496" s="12">
        <v>2</v>
      </c>
      <c r="X1496" s="12">
        <v>2</v>
      </c>
      <c r="Y1496" s="12">
        <v>1</v>
      </c>
      <c r="Z1496" s="58">
        <v>0</v>
      </c>
      <c r="AA1496" s="58">
        <v>0</v>
      </c>
      <c r="AB1496" s="58">
        <v>0</v>
      </c>
      <c r="AC1496" s="58" t="s">
        <v>91</v>
      </c>
    </row>
    <row r="1497" spans="1:29" x14ac:dyDescent="0.3">
      <c r="A1497" s="57">
        <v>2028280460</v>
      </c>
      <c r="B1497" s="12" t="s">
        <v>568</v>
      </c>
      <c r="C1497" s="58" t="s">
        <v>109</v>
      </c>
      <c r="D1497" s="58" t="s">
        <v>112</v>
      </c>
      <c r="E1497" s="58"/>
      <c r="F1497" s="58"/>
      <c r="G1497" s="58">
        <f>+IF(F1497&gt;K1497+100000,F1497-K1497,0)</f>
        <v>0</v>
      </c>
      <c r="H1497" s="58"/>
      <c r="I1497" s="58"/>
      <c r="J1497" s="58"/>
      <c r="K1497" s="58">
        <v>136280</v>
      </c>
      <c r="L1497" s="12" t="s">
        <v>91</v>
      </c>
      <c r="M1497" s="12" t="s">
        <v>91</v>
      </c>
      <c r="N1497" s="12" t="s">
        <v>91</v>
      </c>
      <c r="O1497" s="12">
        <v>4</v>
      </c>
      <c r="P1497" s="12">
        <v>0</v>
      </c>
      <c r="Q1497" s="12">
        <v>0</v>
      </c>
      <c r="R1497" s="12">
        <v>5001</v>
      </c>
      <c r="S1497" s="59">
        <v>0.43561643835616437</v>
      </c>
      <c r="T1497" s="59">
        <v>31.942465753424656</v>
      </c>
      <c r="U1497" s="12">
        <v>1</v>
      </c>
      <c r="V1497" s="12">
        <v>2</v>
      </c>
      <c r="W1497" s="12">
        <v>1</v>
      </c>
      <c r="X1497" s="12">
        <v>2</v>
      </c>
      <c r="Y1497" s="12">
        <v>1</v>
      </c>
      <c r="Z1497" s="58">
        <v>0</v>
      </c>
      <c r="AA1497" s="58">
        <v>0</v>
      </c>
      <c r="AB1497" s="58">
        <v>0</v>
      </c>
      <c r="AC1497" s="58" t="s">
        <v>91</v>
      </c>
    </row>
    <row r="1498" spans="1:29" x14ac:dyDescent="0.3">
      <c r="A1498" s="57">
        <v>2044008644</v>
      </c>
      <c r="B1498" s="12" t="s">
        <v>569</v>
      </c>
      <c r="C1498" s="58" t="s">
        <v>109</v>
      </c>
      <c r="D1498" s="58" t="s">
        <v>112</v>
      </c>
      <c r="E1498" s="58"/>
      <c r="F1498" s="58"/>
      <c r="G1498" s="58">
        <f>+IF(F1498&gt;K1498+100000,F1498-K1498,0)</f>
        <v>0</v>
      </c>
      <c r="H1498" s="58"/>
      <c r="I1498" s="58"/>
      <c r="J1498" s="58"/>
      <c r="K1498" s="58">
        <v>136280</v>
      </c>
      <c r="L1498" s="12" t="s">
        <v>91</v>
      </c>
      <c r="M1498" s="12" t="s">
        <v>91</v>
      </c>
      <c r="N1498" s="12" t="s">
        <v>91</v>
      </c>
      <c r="O1498" s="12">
        <v>4</v>
      </c>
      <c r="P1498" s="12">
        <v>0</v>
      </c>
      <c r="Q1498" s="12">
        <v>0</v>
      </c>
      <c r="R1498" s="12">
        <v>13052</v>
      </c>
      <c r="S1498" s="59">
        <v>0.42191780821917807</v>
      </c>
      <c r="T1498" s="59">
        <v>36.646575342465752</v>
      </c>
      <c r="U1498" s="12">
        <v>2</v>
      </c>
      <c r="V1498" s="12">
        <v>2</v>
      </c>
      <c r="W1498" s="12">
        <v>2</v>
      </c>
      <c r="X1498" s="12">
        <v>2</v>
      </c>
      <c r="Y1498" s="12">
        <v>1</v>
      </c>
      <c r="Z1498" s="58">
        <v>0</v>
      </c>
      <c r="AA1498" s="58">
        <v>0</v>
      </c>
      <c r="AB1498" s="58">
        <v>0</v>
      </c>
      <c r="AC1498" s="58" t="s">
        <v>91</v>
      </c>
    </row>
    <row r="1499" spans="1:29" x14ac:dyDescent="0.3">
      <c r="A1499" s="57">
        <v>2044020640</v>
      </c>
      <c r="B1499" s="12" t="s">
        <v>570</v>
      </c>
      <c r="C1499" s="58" t="s">
        <v>109</v>
      </c>
      <c r="D1499" s="58" t="s">
        <v>112</v>
      </c>
      <c r="E1499" s="58"/>
      <c r="F1499" s="58"/>
      <c r="G1499" s="58">
        <f>+IF(F1499&gt;K1499+100000,F1499-K1499,0)</f>
        <v>0</v>
      </c>
      <c r="H1499" s="58"/>
      <c r="I1499" s="58"/>
      <c r="J1499" s="58"/>
      <c r="K1499" s="58">
        <v>136280</v>
      </c>
      <c r="L1499" s="12" t="s">
        <v>91</v>
      </c>
      <c r="M1499" s="12" t="s">
        <v>91</v>
      </c>
      <c r="N1499" s="12" t="s">
        <v>91</v>
      </c>
      <c r="O1499" s="12">
        <v>4</v>
      </c>
      <c r="P1499" s="12">
        <v>0</v>
      </c>
      <c r="Q1499" s="12">
        <v>0</v>
      </c>
      <c r="R1499" s="12">
        <v>13052</v>
      </c>
      <c r="S1499" s="59">
        <v>0.42191780821917807</v>
      </c>
      <c r="T1499" s="59">
        <v>26.471232876712328</v>
      </c>
      <c r="U1499" s="12">
        <v>2</v>
      </c>
      <c r="V1499" s="12">
        <v>4</v>
      </c>
      <c r="W1499" s="12">
        <v>1</v>
      </c>
      <c r="X1499" s="12">
        <v>2</v>
      </c>
      <c r="Y1499" s="12">
        <v>1</v>
      </c>
      <c r="Z1499" s="58">
        <v>0</v>
      </c>
      <c r="AA1499" s="58">
        <v>0</v>
      </c>
      <c r="AB1499" s="58">
        <v>0</v>
      </c>
      <c r="AC1499" s="58" t="s">
        <v>91</v>
      </c>
    </row>
    <row r="1500" spans="1:29" x14ac:dyDescent="0.3">
      <c r="A1500" s="57">
        <v>2204226288</v>
      </c>
      <c r="B1500" s="12" t="s">
        <v>571</v>
      </c>
      <c r="C1500" s="58" t="s">
        <v>109</v>
      </c>
      <c r="D1500" s="58" t="s">
        <v>112</v>
      </c>
      <c r="E1500" s="58"/>
      <c r="F1500" s="58"/>
      <c r="G1500" s="58">
        <f>+IF(F1500&gt;K1500+100000,F1500-K1500,0)</f>
        <v>0</v>
      </c>
      <c r="H1500" s="58"/>
      <c r="I1500" s="58"/>
      <c r="J1500" s="58"/>
      <c r="K1500" s="58">
        <v>136280</v>
      </c>
      <c r="L1500" s="12" t="s">
        <v>91</v>
      </c>
      <c r="M1500" s="12" t="s">
        <v>91</v>
      </c>
      <c r="N1500" s="12" t="s">
        <v>91</v>
      </c>
      <c r="O1500" s="12">
        <v>4</v>
      </c>
      <c r="P1500" s="12">
        <v>0</v>
      </c>
      <c r="Q1500" s="12">
        <v>0</v>
      </c>
      <c r="R1500" s="12">
        <v>68001</v>
      </c>
      <c r="S1500" s="59">
        <v>0.43561643835616437</v>
      </c>
      <c r="T1500" s="59">
        <v>35.884931506849313</v>
      </c>
      <c r="U1500" s="12">
        <v>1</v>
      </c>
      <c r="V1500" s="12">
        <v>1</v>
      </c>
      <c r="W1500" s="12">
        <v>1</v>
      </c>
      <c r="X1500" s="12">
        <v>2</v>
      </c>
      <c r="Y1500" s="12">
        <v>1</v>
      </c>
      <c r="Z1500" s="58">
        <v>0</v>
      </c>
      <c r="AA1500" s="58">
        <v>0</v>
      </c>
      <c r="AB1500" s="58">
        <v>0</v>
      </c>
      <c r="AC1500" s="58" t="s">
        <v>91</v>
      </c>
    </row>
    <row r="1501" spans="1:29" x14ac:dyDescent="0.3">
      <c r="A1501" s="57">
        <v>2480844</v>
      </c>
      <c r="B1501" s="12" t="s">
        <v>572</v>
      </c>
      <c r="C1501" s="58" t="s">
        <v>109</v>
      </c>
      <c r="D1501" s="58" t="s">
        <v>112</v>
      </c>
      <c r="E1501" s="58"/>
      <c r="F1501" s="58"/>
      <c r="G1501" s="58">
        <f>+IF(F1501&gt;K1501+100000,F1501-K1501,0)</f>
        <v>0</v>
      </c>
      <c r="H1501" s="58"/>
      <c r="I1501" s="58"/>
      <c r="J1501" s="58"/>
      <c r="K1501" s="58">
        <v>136280</v>
      </c>
      <c r="L1501" s="12" t="s">
        <v>91</v>
      </c>
      <c r="M1501" s="12" t="s">
        <v>91</v>
      </c>
      <c r="N1501" s="12" t="s">
        <v>91</v>
      </c>
      <c r="O1501" s="12">
        <v>4</v>
      </c>
      <c r="P1501" s="12">
        <v>0</v>
      </c>
      <c r="Q1501" s="12">
        <v>0</v>
      </c>
      <c r="R1501" s="12">
        <v>68255</v>
      </c>
      <c r="S1501" s="59">
        <v>0.43561643835616437</v>
      </c>
      <c r="T1501" s="59">
        <v>49.197260273972603</v>
      </c>
      <c r="U1501" s="12">
        <v>1</v>
      </c>
      <c r="V1501" s="12">
        <v>2</v>
      </c>
      <c r="W1501" s="12">
        <v>2</v>
      </c>
      <c r="X1501" s="12">
        <v>2</v>
      </c>
      <c r="Y1501" s="12">
        <v>1</v>
      </c>
      <c r="Z1501" s="58">
        <v>0</v>
      </c>
      <c r="AA1501" s="58">
        <v>0</v>
      </c>
      <c r="AB1501" s="58">
        <v>0</v>
      </c>
      <c r="AC1501" s="58" t="s">
        <v>91</v>
      </c>
    </row>
    <row r="1502" spans="1:29" x14ac:dyDescent="0.3">
      <c r="A1502" s="57">
        <v>2008404862</v>
      </c>
      <c r="B1502" s="12" t="s">
        <v>573</v>
      </c>
      <c r="C1502" s="58" t="s">
        <v>109</v>
      </c>
      <c r="D1502" s="58" t="s">
        <v>112</v>
      </c>
      <c r="E1502" s="58"/>
      <c r="F1502" s="58"/>
      <c r="G1502" s="58">
        <f>+IF(F1502&gt;K1502+100000,F1502-K1502,0)</f>
        <v>0</v>
      </c>
      <c r="H1502" s="58"/>
      <c r="I1502" s="58"/>
      <c r="J1502" s="58"/>
      <c r="K1502" s="58">
        <v>136280</v>
      </c>
      <c r="L1502" s="12" t="s">
        <v>91</v>
      </c>
      <c r="M1502" s="12" t="s">
        <v>91</v>
      </c>
      <c r="N1502" s="12" t="s">
        <v>91</v>
      </c>
      <c r="O1502" s="12">
        <v>4</v>
      </c>
      <c r="P1502" s="12">
        <v>0</v>
      </c>
      <c r="Q1502" s="12">
        <v>0</v>
      </c>
      <c r="R1502" s="12">
        <v>68255</v>
      </c>
      <c r="S1502" s="59">
        <v>0.43561643835616437</v>
      </c>
      <c r="T1502" s="59">
        <v>29.298630136986301</v>
      </c>
      <c r="U1502" s="12">
        <v>1</v>
      </c>
      <c r="V1502" s="12">
        <v>2</v>
      </c>
      <c r="W1502" s="12">
        <v>1</v>
      </c>
      <c r="X1502" s="12">
        <v>2</v>
      </c>
      <c r="Y1502" s="12">
        <v>1</v>
      </c>
      <c r="Z1502" s="58">
        <v>0</v>
      </c>
      <c r="AA1502" s="58">
        <v>0</v>
      </c>
      <c r="AB1502" s="58">
        <v>0</v>
      </c>
      <c r="AC1502" s="58" t="s">
        <v>91</v>
      </c>
    </row>
    <row r="1503" spans="1:29" x14ac:dyDescent="0.3">
      <c r="A1503" s="57">
        <v>2006042042</v>
      </c>
      <c r="B1503" s="12" t="s">
        <v>574</v>
      </c>
      <c r="C1503" s="58" t="s">
        <v>109</v>
      </c>
      <c r="D1503" s="58" t="s">
        <v>112</v>
      </c>
      <c r="E1503" s="58"/>
      <c r="F1503" s="58"/>
      <c r="G1503" s="58">
        <f>+IF(F1503&gt;K1503+100000,F1503-K1503,0)</f>
        <v>0</v>
      </c>
      <c r="H1503" s="58"/>
      <c r="I1503" s="58"/>
      <c r="J1503" s="58"/>
      <c r="K1503" s="58">
        <v>136280</v>
      </c>
      <c r="L1503" s="12" t="s">
        <v>91</v>
      </c>
      <c r="M1503" s="12" t="s">
        <v>91</v>
      </c>
      <c r="N1503" s="12" t="s">
        <v>91</v>
      </c>
      <c r="O1503" s="12">
        <v>4</v>
      </c>
      <c r="P1503" s="12">
        <v>0</v>
      </c>
      <c r="Q1503" s="12">
        <v>0</v>
      </c>
      <c r="R1503" s="12">
        <v>68276</v>
      </c>
      <c r="S1503" s="59">
        <v>0.43561643835616437</v>
      </c>
      <c r="T1503" s="59">
        <v>26.07123287671233</v>
      </c>
      <c r="U1503" s="12">
        <v>1</v>
      </c>
      <c r="V1503" s="12">
        <v>3</v>
      </c>
      <c r="W1503" s="12">
        <v>2</v>
      </c>
      <c r="X1503" s="12">
        <v>2</v>
      </c>
      <c r="Y1503" s="12">
        <v>1</v>
      </c>
      <c r="Z1503" s="58">
        <v>0</v>
      </c>
      <c r="AA1503" s="58">
        <v>0</v>
      </c>
      <c r="AB1503" s="58">
        <v>0</v>
      </c>
      <c r="AC1503" s="58" t="s">
        <v>91</v>
      </c>
    </row>
    <row r="1504" spans="1:29" x14ac:dyDescent="0.3">
      <c r="A1504" s="57">
        <v>24824680</v>
      </c>
      <c r="B1504" s="12" t="s">
        <v>575</v>
      </c>
      <c r="C1504" s="58" t="s">
        <v>109</v>
      </c>
      <c r="D1504" s="58" t="s">
        <v>112</v>
      </c>
      <c r="E1504" s="58"/>
      <c r="F1504" s="58"/>
      <c r="G1504" s="58">
        <f>+IF(F1504&gt;K1504+100000,F1504-K1504,0)</f>
        <v>0</v>
      </c>
      <c r="H1504" s="58"/>
      <c r="I1504" s="58"/>
      <c r="J1504" s="58"/>
      <c r="K1504" s="58">
        <v>136280</v>
      </c>
      <c r="L1504" s="12" t="s">
        <v>91</v>
      </c>
      <c r="M1504" s="12" t="s">
        <v>91</v>
      </c>
      <c r="N1504" s="12" t="s">
        <v>91</v>
      </c>
      <c r="O1504" s="12">
        <v>4</v>
      </c>
      <c r="P1504" s="12">
        <v>0</v>
      </c>
      <c r="Q1504" s="12">
        <v>0</v>
      </c>
      <c r="R1504" s="12">
        <v>68307</v>
      </c>
      <c r="S1504" s="59">
        <v>0.43561643835616437</v>
      </c>
      <c r="T1504" s="59">
        <v>41.967123287671235</v>
      </c>
      <c r="U1504" s="12">
        <v>1</v>
      </c>
      <c r="V1504" s="12">
        <v>2</v>
      </c>
      <c r="W1504" s="12">
        <v>1</v>
      </c>
      <c r="X1504" s="12">
        <v>2</v>
      </c>
      <c r="Y1504" s="12">
        <v>1</v>
      </c>
      <c r="Z1504" s="58">
        <v>0</v>
      </c>
      <c r="AA1504" s="58">
        <v>0</v>
      </c>
      <c r="AB1504" s="58">
        <v>0</v>
      </c>
      <c r="AC1504" s="58" t="s">
        <v>91</v>
      </c>
    </row>
    <row r="1505" spans="1:29" x14ac:dyDescent="0.3">
      <c r="A1505" s="57">
        <v>2244842446</v>
      </c>
      <c r="B1505" s="12" t="s">
        <v>576</v>
      </c>
      <c r="C1505" s="58" t="s">
        <v>109</v>
      </c>
      <c r="D1505" s="58" t="s">
        <v>112</v>
      </c>
      <c r="E1505" s="58"/>
      <c r="F1505" s="58"/>
      <c r="G1505" s="58">
        <f>+IF(F1505&gt;K1505+100000,F1505-K1505,0)</f>
        <v>0</v>
      </c>
      <c r="H1505" s="58"/>
      <c r="I1505" s="58"/>
      <c r="J1505" s="58"/>
      <c r="K1505" s="58">
        <v>136280</v>
      </c>
      <c r="L1505" s="12" t="s">
        <v>91</v>
      </c>
      <c r="M1505" s="12" t="s">
        <v>91</v>
      </c>
      <c r="N1505" s="12" t="s">
        <v>91</v>
      </c>
      <c r="O1505" s="12">
        <v>4</v>
      </c>
      <c r="P1505" s="12">
        <v>0</v>
      </c>
      <c r="Q1505" s="12">
        <v>4</v>
      </c>
      <c r="R1505" s="12">
        <v>76001</v>
      </c>
      <c r="S1505" s="59">
        <v>0.43287671232876712</v>
      </c>
      <c r="T1505" s="59">
        <v>29.605479452054794</v>
      </c>
      <c r="U1505" s="12">
        <v>1</v>
      </c>
      <c r="V1505" s="12">
        <v>4</v>
      </c>
      <c r="W1505" s="12">
        <v>2</v>
      </c>
      <c r="X1505" s="12">
        <v>2</v>
      </c>
      <c r="Y1505" s="12">
        <v>1</v>
      </c>
      <c r="Z1505" s="58">
        <v>0</v>
      </c>
      <c r="AA1505" s="58">
        <v>0</v>
      </c>
      <c r="AB1505" s="58">
        <v>0</v>
      </c>
      <c r="AC1505" s="58" t="s">
        <v>91</v>
      </c>
    </row>
    <row r="1506" spans="1:29" x14ac:dyDescent="0.3">
      <c r="A1506" s="57">
        <v>20842240</v>
      </c>
      <c r="B1506" s="12" t="s">
        <v>577</v>
      </c>
      <c r="C1506" s="58" t="s">
        <v>109</v>
      </c>
      <c r="D1506" s="58" t="s">
        <v>112</v>
      </c>
      <c r="E1506" s="58"/>
      <c r="F1506" s="58"/>
      <c r="G1506" s="58">
        <f>+IF(F1506&gt;K1506+100000,F1506-K1506,0)</f>
        <v>0</v>
      </c>
      <c r="H1506" s="58"/>
      <c r="I1506" s="58"/>
      <c r="J1506" s="58"/>
      <c r="K1506" s="58">
        <v>136280</v>
      </c>
      <c r="L1506" s="12" t="s">
        <v>91</v>
      </c>
      <c r="M1506" s="12" t="s">
        <v>91</v>
      </c>
      <c r="N1506" s="12" t="s">
        <v>91</v>
      </c>
      <c r="O1506" s="12">
        <v>4</v>
      </c>
      <c r="P1506" s="12">
        <v>0</v>
      </c>
      <c r="Q1506" s="12">
        <v>4</v>
      </c>
      <c r="R1506" s="12">
        <v>76113</v>
      </c>
      <c r="S1506" s="59">
        <v>0.43287671232876712</v>
      </c>
      <c r="T1506" s="59">
        <v>52.389041095890413</v>
      </c>
      <c r="U1506" s="12">
        <v>2</v>
      </c>
      <c r="V1506" s="12">
        <v>2</v>
      </c>
      <c r="W1506" s="12">
        <v>2</v>
      </c>
      <c r="X1506" s="12">
        <v>2</v>
      </c>
      <c r="Y1506" s="12">
        <v>1</v>
      </c>
      <c r="Z1506" s="58">
        <v>0</v>
      </c>
      <c r="AA1506" s="58">
        <v>0</v>
      </c>
      <c r="AB1506" s="58">
        <v>0</v>
      </c>
      <c r="AC1506" s="58" t="s">
        <v>91</v>
      </c>
    </row>
    <row r="1507" spans="1:29" x14ac:dyDescent="0.3">
      <c r="A1507" s="57">
        <v>2224888042</v>
      </c>
      <c r="B1507" s="12" t="s">
        <v>578</v>
      </c>
      <c r="C1507" s="58" t="s">
        <v>109</v>
      </c>
      <c r="D1507" s="58" t="s">
        <v>112</v>
      </c>
      <c r="E1507" s="58"/>
      <c r="F1507" s="58"/>
      <c r="G1507" s="58">
        <f>+IF(F1507&gt;K1507+100000,F1507-K1507,0)</f>
        <v>0</v>
      </c>
      <c r="H1507" s="58"/>
      <c r="I1507" s="58"/>
      <c r="J1507" s="58"/>
      <c r="K1507" s="58">
        <v>136280</v>
      </c>
      <c r="L1507" s="12" t="s">
        <v>91</v>
      </c>
      <c r="M1507" s="12" t="s">
        <v>91</v>
      </c>
      <c r="N1507" s="12" t="s">
        <v>91</v>
      </c>
      <c r="O1507" s="12">
        <v>4</v>
      </c>
      <c r="P1507" s="12">
        <v>0</v>
      </c>
      <c r="Q1507" s="12">
        <v>4</v>
      </c>
      <c r="R1507" s="12">
        <v>76520</v>
      </c>
      <c r="S1507" s="59">
        <v>0.43287671232876712</v>
      </c>
      <c r="T1507" s="59">
        <v>35.649315068493152</v>
      </c>
      <c r="U1507" s="12">
        <v>2</v>
      </c>
      <c r="V1507" s="12">
        <v>5</v>
      </c>
      <c r="W1507" s="12">
        <v>3</v>
      </c>
      <c r="X1507" s="12">
        <v>2</v>
      </c>
      <c r="Y1507" s="12">
        <v>1</v>
      </c>
      <c r="Z1507" s="58">
        <v>0</v>
      </c>
      <c r="AA1507" s="58">
        <v>0</v>
      </c>
      <c r="AB1507" s="58">
        <v>0</v>
      </c>
      <c r="AC1507" s="58" t="s">
        <v>91</v>
      </c>
    </row>
    <row r="1508" spans="1:29" x14ac:dyDescent="0.3">
      <c r="A1508" s="57">
        <v>2224408808</v>
      </c>
      <c r="B1508" s="12" t="s">
        <v>579</v>
      </c>
      <c r="C1508" s="58" t="s">
        <v>109</v>
      </c>
      <c r="D1508" s="58" t="s">
        <v>112</v>
      </c>
      <c r="E1508" s="58"/>
      <c r="F1508" s="58"/>
      <c r="G1508" s="58">
        <f>+IF(F1508&gt;K1508+100000,F1508-K1508,0)</f>
        <v>0</v>
      </c>
      <c r="H1508" s="58"/>
      <c r="I1508" s="58"/>
      <c r="J1508" s="58"/>
      <c r="K1508" s="58">
        <v>136280</v>
      </c>
      <c r="L1508" s="12" t="s">
        <v>91</v>
      </c>
      <c r="M1508" s="12" t="s">
        <v>91</v>
      </c>
      <c r="N1508" s="12" t="s">
        <v>91</v>
      </c>
      <c r="O1508" s="12">
        <v>4</v>
      </c>
      <c r="P1508" s="12">
        <v>0</v>
      </c>
      <c r="Q1508" s="12">
        <v>4</v>
      </c>
      <c r="R1508" s="12">
        <v>76736</v>
      </c>
      <c r="S1508" s="59">
        <v>0.43287671232876712</v>
      </c>
      <c r="T1508" s="59">
        <v>29.18082191780822</v>
      </c>
      <c r="U1508" s="12">
        <v>1</v>
      </c>
      <c r="V1508" s="12">
        <v>1</v>
      </c>
      <c r="W1508" s="12">
        <v>2</v>
      </c>
      <c r="X1508" s="12">
        <v>2</v>
      </c>
      <c r="Y1508" s="12">
        <v>1</v>
      </c>
      <c r="Z1508" s="58">
        <v>0</v>
      </c>
      <c r="AA1508" s="58">
        <v>0</v>
      </c>
      <c r="AB1508" s="58">
        <v>0</v>
      </c>
      <c r="AC1508" s="58" t="s">
        <v>91</v>
      </c>
    </row>
    <row r="1509" spans="1:29" x14ac:dyDescent="0.3">
      <c r="A1509" s="57">
        <v>2046044024</v>
      </c>
      <c r="B1509" s="12" t="s">
        <v>580</v>
      </c>
      <c r="C1509" s="58" t="s">
        <v>109</v>
      </c>
      <c r="D1509" s="58" t="s">
        <v>112</v>
      </c>
      <c r="E1509" s="58">
        <v>453000</v>
      </c>
      <c r="F1509" s="58"/>
      <c r="G1509" s="58">
        <f>+IF(F1509&gt;K1509+100000,F1509-K1509,0)</f>
        <v>0</v>
      </c>
      <c r="H1509" s="58"/>
      <c r="I1509" s="58"/>
      <c r="J1509" s="58"/>
      <c r="K1509" s="58">
        <v>163533</v>
      </c>
      <c r="L1509" s="12" t="s">
        <v>91</v>
      </c>
      <c r="M1509" s="12" t="s">
        <v>91</v>
      </c>
      <c r="N1509" s="12" t="s">
        <v>91</v>
      </c>
      <c r="O1509" s="12">
        <v>4</v>
      </c>
      <c r="P1509" s="12">
        <v>0</v>
      </c>
      <c r="Q1509" s="12">
        <v>0</v>
      </c>
      <c r="R1509" s="12">
        <v>68615</v>
      </c>
      <c r="S1509" s="59">
        <v>0.26849315068493151</v>
      </c>
      <c r="T1509" s="59">
        <v>29.419178082191781</v>
      </c>
      <c r="U1509" s="12">
        <v>2</v>
      </c>
      <c r="V1509" s="12">
        <v>2</v>
      </c>
      <c r="W1509" s="12">
        <v>3</v>
      </c>
      <c r="X1509" s="12">
        <v>3</v>
      </c>
      <c r="Y1509" s="12">
        <v>1</v>
      </c>
      <c r="Z1509" s="58">
        <v>0</v>
      </c>
      <c r="AA1509" s="58">
        <v>0</v>
      </c>
      <c r="AB1509" s="58">
        <v>0</v>
      </c>
      <c r="AC1509" s="58" t="s">
        <v>91</v>
      </c>
    </row>
    <row r="1510" spans="1:29" x14ac:dyDescent="0.3">
      <c r="A1510" s="57">
        <v>2020222680</v>
      </c>
      <c r="B1510" s="12" t="s">
        <v>581</v>
      </c>
      <c r="C1510" s="58" t="s">
        <v>109</v>
      </c>
      <c r="D1510" s="58" t="s">
        <v>112</v>
      </c>
      <c r="E1510" s="58">
        <v>302000</v>
      </c>
      <c r="F1510" s="58"/>
      <c r="G1510" s="58">
        <f>+IF(F1510&gt;K1510+100000,F1510-K1510,0)</f>
        <v>0</v>
      </c>
      <c r="H1510" s="58"/>
      <c r="I1510" s="58"/>
      <c r="J1510" s="58"/>
      <c r="K1510" s="58">
        <v>163533</v>
      </c>
      <c r="L1510" s="12" t="s">
        <v>91</v>
      </c>
      <c r="M1510" s="12" t="s">
        <v>91</v>
      </c>
      <c r="N1510" s="12" t="s">
        <v>91</v>
      </c>
      <c r="O1510" s="12">
        <v>4</v>
      </c>
      <c r="P1510" s="12">
        <v>0</v>
      </c>
      <c r="Q1510" s="12">
        <v>0</v>
      </c>
      <c r="R1510" s="12">
        <v>68615</v>
      </c>
      <c r="S1510" s="59">
        <v>0.26849315068493151</v>
      </c>
      <c r="T1510" s="59">
        <v>26.167123287671235</v>
      </c>
      <c r="U1510" s="12">
        <v>2</v>
      </c>
      <c r="V1510" s="12">
        <v>3</v>
      </c>
      <c r="W1510" s="12">
        <v>3</v>
      </c>
      <c r="X1510" s="12">
        <v>3</v>
      </c>
      <c r="Y1510" s="12">
        <v>1</v>
      </c>
      <c r="Z1510" s="58">
        <v>0</v>
      </c>
      <c r="AA1510" s="58">
        <v>0</v>
      </c>
      <c r="AB1510" s="58">
        <v>0</v>
      </c>
      <c r="AC1510" s="58" t="s">
        <v>91</v>
      </c>
    </row>
    <row r="1511" spans="1:29" x14ac:dyDescent="0.3">
      <c r="A1511" s="57">
        <v>2080066442</v>
      </c>
      <c r="B1511" s="12" t="s">
        <v>582</v>
      </c>
      <c r="C1511" s="58" t="s">
        <v>109</v>
      </c>
      <c r="D1511" s="58" t="s">
        <v>112</v>
      </c>
      <c r="E1511" s="58">
        <v>181200</v>
      </c>
      <c r="F1511" s="58"/>
      <c r="G1511" s="58">
        <f>+IF(F1511&gt;K1511+100000,F1511-K1511,0)</f>
        <v>0</v>
      </c>
      <c r="H1511" s="58"/>
      <c r="I1511" s="58"/>
      <c r="J1511" s="58"/>
      <c r="K1511" s="58">
        <v>163533</v>
      </c>
      <c r="L1511" s="12" t="s">
        <v>91</v>
      </c>
      <c r="M1511" s="12" t="s">
        <v>91</v>
      </c>
      <c r="N1511" s="12" t="s">
        <v>91</v>
      </c>
      <c r="O1511" s="12">
        <v>4</v>
      </c>
      <c r="P1511" s="12">
        <v>0</v>
      </c>
      <c r="Q1511" s="12">
        <v>0</v>
      </c>
      <c r="R1511" s="12">
        <v>25269</v>
      </c>
      <c r="S1511" s="59">
        <v>0.26575342465753427</v>
      </c>
      <c r="T1511" s="59">
        <v>28.82191780821918</v>
      </c>
      <c r="U1511" s="12">
        <v>1</v>
      </c>
      <c r="V1511" s="12">
        <v>2</v>
      </c>
      <c r="W1511" s="12">
        <v>2</v>
      </c>
      <c r="X1511" s="12">
        <v>3</v>
      </c>
      <c r="Y1511" s="12">
        <v>1</v>
      </c>
      <c r="Z1511" s="58">
        <v>0</v>
      </c>
      <c r="AA1511" s="58">
        <v>0</v>
      </c>
      <c r="AB1511" s="58">
        <v>0</v>
      </c>
      <c r="AC1511" s="58" t="s">
        <v>91</v>
      </c>
    </row>
    <row r="1512" spans="1:29" x14ac:dyDescent="0.3">
      <c r="A1512" s="57">
        <v>2204228682</v>
      </c>
      <c r="B1512" s="12" t="s">
        <v>583</v>
      </c>
      <c r="C1512" s="58" t="s">
        <v>109</v>
      </c>
      <c r="D1512" s="58" t="s">
        <v>112</v>
      </c>
      <c r="E1512" s="58">
        <v>152000</v>
      </c>
      <c r="F1512" s="58"/>
      <c r="G1512" s="58">
        <f>+IF(F1512&gt;K1512+100000,F1512-K1512,0)</f>
        <v>0</v>
      </c>
      <c r="H1512" s="58"/>
      <c r="I1512" s="58"/>
      <c r="J1512" s="58"/>
      <c r="K1512" s="58">
        <v>163533</v>
      </c>
      <c r="L1512" s="12" t="s">
        <v>91</v>
      </c>
      <c r="M1512" s="12" t="s">
        <v>91</v>
      </c>
      <c r="N1512" s="12" t="s">
        <v>91</v>
      </c>
      <c r="O1512" s="12">
        <v>4</v>
      </c>
      <c r="P1512" s="12">
        <v>0</v>
      </c>
      <c r="Q1512" s="12">
        <v>0</v>
      </c>
      <c r="R1512" s="12">
        <v>76520</v>
      </c>
      <c r="S1512" s="59">
        <v>0.26849315068493151</v>
      </c>
      <c r="T1512" s="59">
        <v>21.465753424657535</v>
      </c>
      <c r="U1512" s="12">
        <v>1</v>
      </c>
      <c r="V1512" s="12">
        <v>2</v>
      </c>
      <c r="W1512" s="12">
        <v>2</v>
      </c>
      <c r="X1512" s="12">
        <v>3</v>
      </c>
      <c r="Y1512" s="12">
        <v>1</v>
      </c>
      <c r="Z1512" s="58">
        <v>0</v>
      </c>
      <c r="AA1512" s="58">
        <v>0</v>
      </c>
      <c r="AB1512" s="58">
        <v>0</v>
      </c>
      <c r="AC1512" s="58" t="s">
        <v>91</v>
      </c>
    </row>
    <row r="1513" spans="1:29" x14ac:dyDescent="0.3">
      <c r="A1513" s="57">
        <v>2224624420</v>
      </c>
      <c r="B1513" s="12" t="s">
        <v>584</v>
      </c>
      <c r="C1513" s="58" t="s">
        <v>109</v>
      </c>
      <c r="D1513" s="58" t="s">
        <v>112</v>
      </c>
      <c r="E1513" s="58">
        <v>151000</v>
      </c>
      <c r="F1513" s="58"/>
      <c r="G1513" s="58">
        <f>+IF(F1513&gt;K1513+100000,F1513-K1513,0)</f>
        <v>0</v>
      </c>
      <c r="H1513" s="58"/>
      <c r="I1513" s="58"/>
      <c r="J1513" s="58"/>
      <c r="K1513" s="58">
        <v>163533</v>
      </c>
      <c r="L1513" s="12" t="s">
        <v>91</v>
      </c>
      <c r="M1513" s="12" t="s">
        <v>91</v>
      </c>
      <c r="N1513" s="12" t="s">
        <v>91</v>
      </c>
      <c r="O1513" s="12">
        <v>4</v>
      </c>
      <c r="P1513" s="12">
        <v>0</v>
      </c>
      <c r="Q1513" s="12">
        <v>0</v>
      </c>
      <c r="R1513" s="12">
        <v>76130</v>
      </c>
      <c r="S1513" s="59">
        <v>0.26301369863013696</v>
      </c>
      <c r="T1513" s="59">
        <v>30.405479452054795</v>
      </c>
      <c r="U1513" s="12">
        <v>1</v>
      </c>
      <c r="V1513" s="12">
        <v>2</v>
      </c>
      <c r="W1513" s="12">
        <v>1</v>
      </c>
      <c r="X1513" s="12">
        <v>2</v>
      </c>
      <c r="Y1513" s="12">
        <v>1</v>
      </c>
      <c r="Z1513" s="58">
        <v>0</v>
      </c>
      <c r="AA1513" s="58">
        <v>0</v>
      </c>
      <c r="AB1513" s="58">
        <v>0</v>
      </c>
      <c r="AC1513" s="58" t="s">
        <v>91</v>
      </c>
    </row>
    <row r="1514" spans="1:29" x14ac:dyDescent="0.3">
      <c r="A1514" s="57">
        <v>2244286640</v>
      </c>
      <c r="B1514" s="12" t="s">
        <v>585</v>
      </c>
      <c r="C1514" s="58" t="s">
        <v>109</v>
      </c>
      <c r="D1514" s="58" t="s">
        <v>112</v>
      </c>
      <c r="E1514" s="58">
        <v>60400</v>
      </c>
      <c r="F1514" s="58"/>
      <c r="G1514" s="58">
        <f>+IF(F1514&gt;K1514+100000,F1514-K1514,0)</f>
        <v>0</v>
      </c>
      <c r="H1514" s="58"/>
      <c r="I1514" s="58"/>
      <c r="J1514" s="58"/>
      <c r="K1514" s="58">
        <v>163533</v>
      </c>
      <c r="L1514" s="12" t="s">
        <v>91</v>
      </c>
      <c r="M1514" s="12" t="s">
        <v>91</v>
      </c>
      <c r="N1514" s="12" t="s">
        <v>91</v>
      </c>
      <c r="O1514" s="12">
        <v>4</v>
      </c>
      <c r="P1514" s="12">
        <v>0</v>
      </c>
      <c r="Q1514" s="12">
        <v>0</v>
      </c>
      <c r="R1514" s="12">
        <v>76001</v>
      </c>
      <c r="S1514" s="59">
        <v>0.26027397260273971</v>
      </c>
      <c r="T1514" s="59">
        <v>27.789041095890411</v>
      </c>
      <c r="U1514" s="12">
        <v>1</v>
      </c>
      <c r="V1514" s="12">
        <v>2</v>
      </c>
      <c r="W1514" s="12">
        <v>3</v>
      </c>
      <c r="X1514" s="12">
        <v>3</v>
      </c>
      <c r="Y1514" s="12">
        <v>1</v>
      </c>
      <c r="Z1514" s="58">
        <v>0</v>
      </c>
      <c r="AA1514" s="58">
        <v>0</v>
      </c>
      <c r="AB1514" s="58">
        <v>0</v>
      </c>
      <c r="AC1514" s="58" t="s">
        <v>91</v>
      </c>
    </row>
    <row r="1515" spans="1:29" x14ac:dyDescent="0.3">
      <c r="A1515" s="57">
        <v>62026006</v>
      </c>
      <c r="B1515" s="12" t="s">
        <v>586</v>
      </c>
      <c r="C1515" s="58" t="s">
        <v>109</v>
      </c>
      <c r="D1515" s="58" t="s">
        <v>112</v>
      </c>
      <c r="E1515" s="58">
        <v>30200</v>
      </c>
      <c r="F1515" s="58"/>
      <c r="G1515" s="58">
        <f>+IF(F1515&gt;K1515+100000,F1515-K1515,0)</f>
        <v>0</v>
      </c>
      <c r="H1515" s="58"/>
      <c r="I1515" s="58"/>
      <c r="J1515" s="58"/>
      <c r="K1515" s="58">
        <v>163533</v>
      </c>
      <c r="L1515" s="12" t="s">
        <v>91</v>
      </c>
      <c r="M1515" s="12" t="s">
        <v>91</v>
      </c>
      <c r="N1515" s="12" t="s">
        <v>91</v>
      </c>
      <c r="O1515" s="12">
        <v>4</v>
      </c>
      <c r="P1515" s="12">
        <v>0</v>
      </c>
      <c r="Q1515" s="12">
        <v>0</v>
      </c>
      <c r="R1515" s="12">
        <v>76892</v>
      </c>
      <c r="S1515" s="59">
        <v>0.26575342465753427</v>
      </c>
      <c r="T1515" s="59">
        <v>37.11780821917808</v>
      </c>
      <c r="U1515" s="12">
        <v>2</v>
      </c>
      <c r="V1515" s="12">
        <v>2</v>
      </c>
      <c r="W1515" s="12">
        <v>2</v>
      </c>
      <c r="X1515" s="12">
        <v>3</v>
      </c>
      <c r="Y1515" s="12">
        <v>1</v>
      </c>
      <c r="Z1515" s="58">
        <v>0</v>
      </c>
      <c r="AA1515" s="58">
        <v>0</v>
      </c>
      <c r="AB1515" s="58">
        <v>0</v>
      </c>
      <c r="AC1515" s="58" t="s">
        <v>91</v>
      </c>
    </row>
    <row r="1516" spans="1:29" x14ac:dyDescent="0.3">
      <c r="A1516" s="57">
        <v>2024406668</v>
      </c>
      <c r="B1516" s="12" t="s">
        <v>587</v>
      </c>
      <c r="C1516" s="58" t="s">
        <v>109</v>
      </c>
      <c r="D1516" s="58" t="s">
        <v>112</v>
      </c>
      <c r="E1516" s="58"/>
      <c r="F1516" s="58"/>
      <c r="G1516" s="58">
        <f>+IF(F1516&gt;K1516+100000,F1516-K1516,0)</f>
        <v>0</v>
      </c>
      <c r="H1516" s="58"/>
      <c r="I1516" s="58"/>
      <c r="J1516" s="58"/>
      <c r="K1516" s="58">
        <v>163533</v>
      </c>
      <c r="L1516" s="12" t="s">
        <v>91</v>
      </c>
      <c r="M1516" s="12" t="s">
        <v>91</v>
      </c>
      <c r="N1516" s="12" t="s">
        <v>91</v>
      </c>
      <c r="O1516" s="12">
        <v>4</v>
      </c>
      <c r="P1516" s="12">
        <v>0</v>
      </c>
      <c r="Q1516" s="12">
        <v>0</v>
      </c>
      <c r="R1516" s="12">
        <v>25754</v>
      </c>
      <c r="S1516" s="59">
        <v>0.26575342465753427</v>
      </c>
      <c r="T1516" s="59">
        <v>32.178082191780824</v>
      </c>
      <c r="U1516" s="12">
        <v>2</v>
      </c>
      <c r="V1516" s="12">
        <v>2</v>
      </c>
      <c r="W1516" s="12">
        <v>2</v>
      </c>
      <c r="X1516" s="12">
        <v>3</v>
      </c>
      <c r="Y1516" s="12">
        <v>1</v>
      </c>
      <c r="Z1516" s="58">
        <v>0</v>
      </c>
      <c r="AA1516" s="58">
        <v>0</v>
      </c>
      <c r="AB1516" s="58">
        <v>0</v>
      </c>
      <c r="AC1516" s="58" t="s">
        <v>91</v>
      </c>
    </row>
    <row r="1517" spans="1:29" x14ac:dyDescent="0.3">
      <c r="A1517" s="57">
        <v>28624466</v>
      </c>
      <c r="B1517" s="12" t="s">
        <v>588</v>
      </c>
      <c r="C1517" s="58" t="s">
        <v>109</v>
      </c>
      <c r="D1517" s="58" t="s">
        <v>112</v>
      </c>
      <c r="E1517" s="58"/>
      <c r="F1517" s="58"/>
      <c r="G1517" s="58">
        <f>+IF(F1517&gt;K1517+100000,F1517-K1517,0)</f>
        <v>0</v>
      </c>
      <c r="H1517" s="58"/>
      <c r="I1517" s="58"/>
      <c r="J1517" s="58"/>
      <c r="K1517" s="58">
        <v>163533</v>
      </c>
      <c r="L1517" s="12" t="s">
        <v>91</v>
      </c>
      <c r="M1517" s="12" t="s">
        <v>91</v>
      </c>
      <c r="N1517" s="12" t="s">
        <v>91</v>
      </c>
      <c r="O1517" s="12">
        <v>4</v>
      </c>
      <c r="P1517" s="12">
        <v>0</v>
      </c>
      <c r="Q1517" s="12">
        <v>0</v>
      </c>
      <c r="R1517" s="12">
        <v>66170</v>
      </c>
      <c r="S1517" s="59">
        <v>0.26849315068493151</v>
      </c>
      <c r="T1517" s="59">
        <v>36.523287671232879</v>
      </c>
      <c r="U1517" s="12">
        <v>1</v>
      </c>
      <c r="V1517" s="12">
        <v>2</v>
      </c>
      <c r="W1517" s="12">
        <v>2</v>
      </c>
      <c r="X1517" s="12">
        <v>3</v>
      </c>
      <c r="Y1517" s="12">
        <v>1</v>
      </c>
      <c r="Z1517" s="58">
        <v>0</v>
      </c>
      <c r="AA1517" s="58">
        <v>0</v>
      </c>
      <c r="AB1517" s="58">
        <v>0</v>
      </c>
      <c r="AC1517" s="58" t="s">
        <v>91</v>
      </c>
    </row>
    <row r="1518" spans="1:29" x14ac:dyDescent="0.3">
      <c r="A1518" s="57">
        <v>2006828808</v>
      </c>
      <c r="B1518" s="12" t="s">
        <v>589</v>
      </c>
      <c r="C1518" s="58" t="s">
        <v>109</v>
      </c>
      <c r="D1518" s="58" t="s">
        <v>112</v>
      </c>
      <c r="E1518" s="58"/>
      <c r="F1518" s="58"/>
      <c r="G1518" s="58">
        <f>+IF(F1518&gt;K1518+100000,F1518-K1518,0)</f>
        <v>0</v>
      </c>
      <c r="H1518" s="58"/>
      <c r="I1518" s="58"/>
      <c r="J1518" s="58"/>
      <c r="K1518" s="58">
        <v>163533</v>
      </c>
      <c r="L1518" s="12" t="s">
        <v>91</v>
      </c>
      <c r="M1518" s="12" t="s">
        <v>91</v>
      </c>
      <c r="N1518" s="12" t="s">
        <v>91</v>
      </c>
      <c r="O1518" s="12">
        <v>4</v>
      </c>
      <c r="P1518" s="12">
        <v>0</v>
      </c>
      <c r="Q1518" s="12">
        <v>0</v>
      </c>
      <c r="R1518" s="12">
        <v>76001</v>
      </c>
      <c r="S1518" s="59">
        <v>0.26849315068493151</v>
      </c>
      <c r="T1518" s="59">
        <v>21.909589041095892</v>
      </c>
      <c r="U1518" s="12">
        <v>2</v>
      </c>
      <c r="V1518" s="12">
        <v>3</v>
      </c>
      <c r="W1518" s="12">
        <v>2</v>
      </c>
      <c r="X1518" s="12">
        <v>3</v>
      </c>
      <c r="Y1518" s="12">
        <v>1</v>
      </c>
      <c r="Z1518" s="58">
        <v>0</v>
      </c>
      <c r="AA1518" s="58">
        <v>0</v>
      </c>
      <c r="AB1518" s="58">
        <v>0</v>
      </c>
      <c r="AC1518" s="58" t="s">
        <v>91</v>
      </c>
    </row>
    <row r="1519" spans="1:29" x14ac:dyDescent="0.3">
      <c r="A1519" s="57">
        <v>2224642646</v>
      </c>
      <c r="B1519" s="12" t="s">
        <v>590</v>
      </c>
      <c r="C1519" s="58" t="s">
        <v>109</v>
      </c>
      <c r="D1519" s="58" t="s">
        <v>112</v>
      </c>
      <c r="E1519" s="58"/>
      <c r="F1519" s="58"/>
      <c r="G1519" s="58">
        <f>+IF(F1519&gt;K1519+100000,F1519-K1519,0)</f>
        <v>0</v>
      </c>
      <c r="H1519" s="58"/>
      <c r="I1519" s="58"/>
      <c r="J1519" s="58"/>
      <c r="K1519" s="58">
        <v>163533</v>
      </c>
      <c r="L1519" s="12" t="s">
        <v>91</v>
      </c>
      <c r="M1519" s="12" t="s">
        <v>91</v>
      </c>
      <c r="N1519" s="12" t="s">
        <v>91</v>
      </c>
      <c r="O1519" s="12">
        <v>4</v>
      </c>
      <c r="P1519" s="12">
        <v>0</v>
      </c>
      <c r="Q1519" s="12">
        <v>0</v>
      </c>
      <c r="R1519" s="12">
        <v>76130</v>
      </c>
      <c r="S1519" s="59">
        <v>0.26301369863013696</v>
      </c>
      <c r="T1519" s="59">
        <v>26.550684931506851</v>
      </c>
      <c r="U1519" s="12">
        <v>1</v>
      </c>
      <c r="V1519" s="12">
        <v>2</v>
      </c>
      <c r="W1519" s="12">
        <v>2</v>
      </c>
      <c r="X1519" s="12">
        <v>3</v>
      </c>
      <c r="Y1519" s="12">
        <v>1</v>
      </c>
      <c r="Z1519" s="58">
        <v>0</v>
      </c>
      <c r="AA1519" s="58">
        <v>0</v>
      </c>
      <c r="AB1519" s="58">
        <v>0</v>
      </c>
      <c r="AC1519" s="58" t="s">
        <v>91</v>
      </c>
    </row>
    <row r="1520" spans="1:29" x14ac:dyDescent="0.3">
      <c r="A1520" s="57">
        <v>20604286</v>
      </c>
      <c r="B1520" s="12" t="s">
        <v>591</v>
      </c>
      <c r="C1520" s="58" t="s">
        <v>109</v>
      </c>
      <c r="D1520" s="58" t="s">
        <v>112</v>
      </c>
      <c r="E1520" s="58"/>
      <c r="F1520" s="58"/>
      <c r="G1520" s="58">
        <f>+IF(F1520&gt;K1520+100000,F1520-K1520,0)</f>
        <v>0</v>
      </c>
      <c r="H1520" s="58"/>
      <c r="I1520" s="58"/>
      <c r="J1520" s="58"/>
      <c r="K1520" s="58">
        <v>163533</v>
      </c>
      <c r="L1520" s="12" t="s">
        <v>91</v>
      </c>
      <c r="M1520" s="12" t="s">
        <v>91</v>
      </c>
      <c r="N1520" s="12" t="s">
        <v>91</v>
      </c>
      <c r="O1520" s="12">
        <v>4</v>
      </c>
      <c r="P1520" s="12">
        <v>0</v>
      </c>
      <c r="Q1520" s="12">
        <v>0</v>
      </c>
      <c r="R1520" s="12">
        <v>76130</v>
      </c>
      <c r="S1520" s="59">
        <v>0.26575342465753427</v>
      </c>
      <c r="T1520" s="59">
        <v>48.797260273972604</v>
      </c>
      <c r="U1520" s="12">
        <v>1</v>
      </c>
      <c r="V1520" s="12">
        <v>2</v>
      </c>
      <c r="W1520" s="12">
        <v>2</v>
      </c>
      <c r="X1520" s="12">
        <v>3</v>
      </c>
      <c r="Y1520" s="12">
        <v>1</v>
      </c>
      <c r="Z1520" s="58">
        <v>0</v>
      </c>
      <c r="AA1520" s="58">
        <v>0</v>
      </c>
      <c r="AB1520" s="58">
        <v>0</v>
      </c>
      <c r="AC1520" s="58" t="s">
        <v>91</v>
      </c>
    </row>
    <row r="1521" spans="1:29" x14ac:dyDescent="0.3">
      <c r="A1521" s="57">
        <v>2224886248</v>
      </c>
      <c r="B1521" s="12" t="s">
        <v>592</v>
      </c>
      <c r="C1521" s="58" t="s">
        <v>109</v>
      </c>
      <c r="D1521" s="58" t="s">
        <v>112</v>
      </c>
      <c r="E1521" s="58"/>
      <c r="F1521" s="58"/>
      <c r="G1521" s="58">
        <f>+IF(F1521&gt;K1521+100000,F1521-K1521,0)</f>
        <v>0</v>
      </c>
      <c r="H1521" s="58"/>
      <c r="I1521" s="58"/>
      <c r="J1521" s="58"/>
      <c r="K1521" s="58">
        <v>163533</v>
      </c>
      <c r="L1521" s="12" t="s">
        <v>91</v>
      </c>
      <c r="M1521" s="12" t="s">
        <v>91</v>
      </c>
      <c r="N1521" s="12" t="s">
        <v>91</v>
      </c>
      <c r="O1521" s="12">
        <v>4</v>
      </c>
      <c r="P1521" s="12">
        <v>0</v>
      </c>
      <c r="Q1521" s="12">
        <v>0</v>
      </c>
      <c r="R1521" s="12">
        <v>76275</v>
      </c>
      <c r="S1521" s="59">
        <v>0.26575342465753427</v>
      </c>
      <c r="T1521" s="59">
        <v>35.62191780821918</v>
      </c>
      <c r="U1521" s="12">
        <v>1</v>
      </c>
      <c r="V1521" s="12">
        <v>2</v>
      </c>
      <c r="W1521" s="12">
        <v>3</v>
      </c>
      <c r="X1521" s="12">
        <v>3</v>
      </c>
      <c r="Y1521" s="12">
        <v>1</v>
      </c>
      <c r="Z1521" s="58">
        <v>0</v>
      </c>
      <c r="AA1521" s="58">
        <v>0</v>
      </c>
      <c r="AB1521" s="58">
        <v>0</v>
      </c>
      <c r="AC1521" s="58" t="s">
        <v>91</v>
      </c>
    </row>
    <row r="1522" spans="1:29" x14ac:dyDescent="0.3">
      <c r="A1522" s="57">
        <v>2224806468</v>
      </c>
      <c r="B1522" s="12" t="s">
        <v>593</v>
      </c>
      <c r="C1522" s="58" t="s">
        <v>109</v>
      </c>
      <c r="D1522" s="58" t="s">
        <v>112</v>
      </c>
      <c r="E1522" s="58"/>
      <c r="F1522" s="58"/>
      <c r="G1522" s="58">
        <f>+IF(F1522&gt;K1522+100000,F1522-K1522,0)</f>
        <v>0</v>
      </c>
      <c r="H1522" s="58"/>
      <c r="I1522" s="58"/>
      <c r="J1522" s="58"/>
      <c r="K1522" s="58">
        <v>163533</v>
      </c>
      <c r="L1522" s="12" t="s">
        <v>91</v>
      </c>
      <c r="M1522" s="12" t="s">
        <v>91</v>
      </c>
      <c r="N1522" s="12" t="s">
        <v>91</v>
      </c>
      <c r="O1522" s="12">
        <v>4</v>
      </c>
      <c r="P1522" s="12">
        <v>0</v>
      </c>
      <c r="Q1522" s="12">
        <v>0</v>
      </c>
      <c r="R1522" s="12">
        <v>76275</v>
      </c>
      <c r="S1522" s="59">
        <v>0.26849315068493151</v>
      </c>
      <c r="T1522" s="59">
        <v>25.334246575342465</v>
      </c>
      <c r="U1522" s="12">
        <v>1</v>
      </c>
      <c r="V1522" s="12">
        <v>2</v>
      </c>
      <c r="W1522" s="12">
        <v>2</v>
      </c>
      <c r="X1522" s="12">
        <v>3</v>
      </c>
      <c r="Y1522" s="12">
        <v>1</v>
      </c>
      <c r="Z1522" s="58">
        <v>0</v>
      </c>
      <c r="AA1522" s="58">
        <v>0</v>
      </c>
      <c r="AB1522" s="58">
        <v>0</v>
      </c>
      <c r="AC1522" s="58" t="s">
        <v>91</v>
      </c>
    </row>
    <row r="1523" spans="1:29" x14ac:dyDescent="0.3">
      <c r="A1523" s="57">
        <v>2224668664</v>
      </c>
      <c r="B1523" s="12" t="s">
        <v>594</v>
      </c>
      <c r="C1523" s="58" t="s">
        <v>109</v>
      </c>
      <c r="D1523" s="58" t="s">
        <v>112</v>
      </c>
      <c r="E1523" s="58"/>
      <c r="F1523" s="58"/>
      <c r="G1523" s="58">
        <f>+IF(F1523&gt;K1523+100000,F1523-K1523,0)</f>
        <v>0</v>
      </c>
      <c r="H1523" s="58"/>
      <c r="I1523" s="58"/>
      <c r="J1523" s="58"/>
      <c r="K1523" s="58">
        <v>163533</v>
      </c>
      <c r="L1523" s="12" t="s">
        <v>91</v>
      </c>
      <c r="M1523" s="12" t="s">
        <v>91</v>
      </c>
      <c r="N1523" s="12" t="s">
        <v>91</v>
      </c>
      <c r="O1523" s="12">
        <v>4</v>
      </c>
      <c r="P1523" s="12">
        <v>0</v>
      </c>
      <c r="Q1523" s="12">
        <v>0</v>
      </c>
      <c r="R1523" s="12">
        <v>76520</v>
      </c>
      <c r="S1523" s="59">
        <v>0.26849315068493151</v>
      </c>
      <c r="T1523" s="59">
        <v>27.504109589041096</v>
      </c>
      <c r="U1523" s="12">
        <v>1</v>
      </c>
      <c r="V1523" s="12">
        <v>2</v>
      </c>
      <c r="W1523" s="12">
        <v>2</v>
      </c>
      <c r="X1523" s="12">
        <v>3</v>
      </c>
      <c r="Y1523" s="12">
        <v>1</v>
      </c>
      <c r="Z1523" s="58">
        <v>0</v>
      </c>
      <c r="AA1523" s="58">
        <v>0</v>
      </c>
      <c r="AB1523" s="58">
        <v>0</v>
      </c>
      <c r="AC1523" s="58" t="s">
        <v>91</v>
      </c>
    </row>
    <row r="1524" spans="1:29" x14ac:dyDescent="0.3">
      <c r="A1524" s="57">
        <v>2244202208</v>
      </c>
      <c r="B1524" s="12" t="s">
        <v>595</v>
      </c>
      <c r="C1524" s="58" t="s">
        <v>109</v>
      </c>
      <c r="D1524" s="58" t="s">
        <v>112</v>
      </c>
      <c r="E1524" s="58">
        <v>542866</v>
      </c>
      <c r="F1524" s="58"/>
      <c r="G1524" s="58">
        <f>+IF(F1524&gt;K1524+100000,F1524-K1524,0)</f>
        <v>0</v>
      </c>
      <c r="H1524" s="58"/>
      <c r="I1524" s="58"/>
      <c r="J1524" s="58"/>
      <c r="K1524" s="58">
        <v>163534</v>
      </c>
      <c r="L1524" s="12" t="s">
        <v>91</v>
      </c>
      <c r="M1524" s="12" t="s">
        <v>91</v>
      </c>
      <c r="N1524" s="12" t="s">
        <v>91</v>
      </c>
      <c r="O1524" s="12">
        <v>4</v>
      </c>
      <c r="P1524" s="12">
        <v>0</v>
      </c>
      <c r="Q1524" s="12">
        <v>0</v>
      </c>
      <c r="R1524" s="12">
        <v>76001</v>
      </c>
      <c r="S1524" s="59">
        <v>0.17260273972602741</v>
      </c>
      <c r="T1524" s="59">
        <v>25.863013698630137</v>
      </c>
      <c r="U1524" s="12">
        <v>2</v>
      </c>
      <c r="V1524" s="12">
        <v>4</v>
      </c>
      <c r="W1524" s="12">
        <v>2</v>
      </c>
      <c r="X1524" s="12">
        <v>4</v>
      </c>
      <c r="Y1524" s="12">
        <v>1</v>
      </c>
      <c r="Z1524" s="58">
        <v>0</v>
      </c>
      <c r="AA1524" s="58">
        <v>0</v>
      </c>
      <c r="AB1524" s="58">
        <v>0</v>
      </c>
      <c r="AC1524" s="58" t="s">
        <v>91</v>
      </c>
    </row>
    <row r="1525" spans="1:29" x14ac:dyDescent="0.3">
      <c r="A1525" s="57">
        <v>2468262</v>
      </c>
      <c r="B1525" s="12" t="s">
        <v>596</v>
      </c>
      <c r="C1525" s="58" t="s">
        <v>109</v>
      </c>
      <c r="D1525" s="58" t="s">
        <v>112</v>
      </c>
      <c r="E1525" s="58">
        <v>241200</v>
      </c>
      <c r="F1525" s="58"/>
      <c r="G1525" s="58">
        <f>+IF(F1525&gt;K1525+100000,F1525-K1525,0)</f>
        <v>0</v>
      </c>
      <c r="H1525" s="58"/>
      <c r="I1525" s="58"/>
      <c r="J1525" s="58"/>
      <c r="K1525" s="58">
        <v>163534</v>
      </c>
      <c r="L1525" s="12" t="s">
        <v>91</v>
      </c>
      <c r="M1525" s="12" t="s">
        <v>91</v>
      </c>
      <c r="N1525" s="12" t="s">
        <v>91</v>
      </c>
      <c r="O1525" s="12">
        <v>4</v>
      </c>
      <c r="P1525" s="12">
        <v>0</v>
      </c>
      <c r="Q1525" s="12">
        <v>0</v>
      </c>
      <c r="R1525" s="12">
        <v>68547</v>
      </c>
      <c r="S1525" s="59">
        <v>0.16986301369863013</v>
      </c>
      <c r="T1525" s="59">
        <v>38.915068493150685</v>
      </c>
      <c r="U1525" s="12">
        <v>1</v>
      </c>
      <c r="V1525" s="12">
        <v>5</v>
      </c>
      <c r="W1525" s="12">
        <v>3</v>
      </c>
      <c r="X1525" s="12">
        <v>5</v>
      </c>
      <c r="Y1525" s="12">
        <v>3</v>
      </c>
      <c r="Z1525" s="58">
        <v>0</v>
      </c>
      <c r="AA1525" s="58">
        <v>0</v>
      </c>
      <c r="AB1525" s="58">
        <v>0</v>
      </c>
      <c r="AC1525" s="58" t="s">
        <v>91</v>
      </c>
    </row>
    <row r="1526" spans="1:29" x14ac:dyDescent="0.3">
      <c r="A1526" s="57">
        <v>20220226</v>
      </c>
      <c r="B1526" s="12" t="s">
        <v>597</v>
      </c>
      <c r="C1526" s="58" t="s">
        <v>106</v>
      </c>
      <c r="D1526" s="58" t="s">
        <v>114</v>
      </c>
      <c r="E1526" s="58">
        <v>123651</v>
      </c>
      <c r="F1526" s="58">
        <v>1663710</v>
      </c>
      <c r="G1526" s="58">
        <f>+IF(F1526&gt;K1526+100000,F1526-K1526,0)</f>
        <v>1500176</v>
      </c>
      <c r="H1526" s="58">
        <v>116785</v>
      </c>
      <c r="I1526" s="58">
        <v>0</v>
      </c>
      <c r="J1526" s="58">
        <v>2188278</v>
      </c>
      <c r="K1526" s="58">
        <v>163534</v>
      </c>
      <c r="L1526" s="12" t="s">
        <v>87</v>
      </c>
      <c r="M1526" s="12" t="s">
        <v>89</v>
      </c>
      <c r="N1526" s="12" t="s">
        <v>10</v>
      </c>
      <c r="O1526" s="12">
        <v>4</v>
      </c>
      <c r="P1526" s="12">
        <v>0</v>
      </c>
      <c r="Q1526" s="12">
        <v>0</v>
      </c>
      <c r="R1526" s="12">
        <v>76130</v>
      </c>
      <c r="S1526" s="59">
        <v>0.15342465753424658</v>
      </c>
      <c r="T1526" s="59">
        <v>56.734246575342468</v>
      </c>
      <c r="U1526" s="12">
        <v>1</v>
      </c>
      <c r="V1526" s="12">
        <v>5</v>
      </c>
      <c r="W1526" s="12">
        <v>3</v>
      </c>
      <c r="X1526" s="12">
        <v>4</v>
      </c>
      <c r="Y1526" s="12">
        <v>3</v>
      </c>
      <c r="Z1526" s="58">
        <v>0</v>
      </c>
      <c r="AA1526" s="58">
        <v>0</v>
      </c>
      <c r="AB1526" s="58">
        <v>0</v>
      </c>
      <c r="AC1526" s="58" t="s">
        <v>91</v>
      </c>
    </row>
    <row r="1527" spans="1:29" x14ac:dyDescent="0.3">
      <c r="A1527" s="57">
        <v>80666800</v>
      </c>
      <c r="B1527" s="12" t="s">
        <v>598</v>
      </c>
      <c r="C1527" s="58" t="s">
        <v>109</v>
      </c>
      <c r="D1527" s="58" t="s">
        <v>112</v>
      </c>
      <c r="E1527" s="58">
        <v>80400</v>
      </c>
      <c r="F1527" s="58"/>
      <c r="G1527" s="58">
        <f>+IF(F1527&gt;K1527+100000,F1527-K1527,0)</f>
        <v>0</v>
      </c>
      <c r="H1527" s="58"/>
      <c r="I1527" s="58"/>
      <c r="J1527" s="58"/>
      <c r="K1527" s="58">
        <v>163534</v>
      </c>
      <c r="L1527" s="12" t="s">
        <v>91</v>
      </c>
      <c r="M1527" s="12" t="s">
        <v>91</v>
      </c>
      <c r="N1527" s="12" t="s">
        <v>91</v>
      </c>
      <c r="O1527" s="12">
        <v>4</v>
      </c>
      <c r="P1527" s="12">
        <v>0</v>
      </c>
      <c r="Q1527" s="12">
        <v>0</v>
      </c>
      <c r="R1527" s="12">
        <v>25286</v>
      </c>
      <c r="S1527" s="59">
        <v>0.16986301369863013</v>
      </c>
      <c r="T1527" s="59">
        <v>41.290410958904111</v>
      </c>
      <c r="U1527" s="12">
        <v>1</v>
      </c>
      <c r="V1527" s="12">
        <v>2</v>
      </c>
      <c r="W1527" s="12">
        <v>2</v>
      </c>
      <c r="X1527" s="12">
        <v>6</v>
      </c>
      <c r="Y1527" s="12">
        <v>4</v>
      </c>
      <c r="Z1527" s="58">
        <v>0</v>
      </c>
      <c r="AA1527" s="58">
        <v>0</v>
      </c>
      <c r="AB1527" s="58">
        <v>0</v>
      </c>
      <c r="AC1527" s="58" t="s">
        <v>91</v>
      </c>
    </row>
    <row r="1528" spans="1:29" x14ac:dyDescent="0.3">
      <c r="A1528" s="57">
        <v>2226248060</v>
      </c>
      <c r="B1528" s="12" t="s">
        <v>599</v>
      </c>
      <c r="C1528" s="58" t="s">
        <v>109</v>
      </c>
      <c r="D1528" s="58" t="s">
        <v>112</v>
      </c>
      <c r="E1528" s="58">
        <v>80400</v>
      </c>
      <c r="F1528" s="58"/>
      <c r="G1528" s="58">
        <f>+IF(F1528&gt;K1528+100000,F1528-K1528,0)</f>
        <v>0</v>
      </c>
      <c r="H1528" s="58"/>
      <c r="I1528" s="58"/>
      <c r="J1528" s="58"/>
      <c r="K1528" s="58">
        <v>163534</v>
      </c>
      <c r="L1528" s="12" t="s">
        <v>91</v>
      </c>
      <c r="M1528" s="12" t="s">
        <v>91</v>
      </c>
      <c r="N1528" s="12" t="s">
        <v>91</v>
      </c>
      <c r="O1528" s="12">
        <v>4</v>
      </c>
      <c r="P1528" s="12">
        <v>0</v>
      </c>
      <c r="Q1528" s="12">
        <v>0</v>
      </c>
      <c r="R1528" s="12">
        <v>76130</v>
      </c>
      <c r="S1528" s="59">
        <v>0.16986301369863013</v>
      </c>
      <c r="T1528" s="59">
        <v>34.512328767123286</v>
      </c>
      <c r="U1528" s="12">
        <v>2</v>
      </c>
      <c r="V1528" s="12">
        <v>5</v>
      </c>
      <c r="W1528" s="12">
        <v>2</v>
      </c>
      <c r="X1528" s="12">
        <v>5</v>
      </c>
      <c r="Y1528" s="12">
        <v>3</v>
      </c>
      <c r="Z1528" s="58">
        <v>0</v>
      </c>
      <c r="AA1528" s="58">
        <v>0</v>
      </c>
      <c r="AB1528" s="58">
        <v>0</v>
      </c>
      <c r="AC1528" s="58" t="s">
        <v>91</v>
      </c>
    </row>
    <row r="1529" spans="1:29" x14ac:dyDescent="0.3">
      <c r="A1529" s="57">
        <v>2244284822</v>
      </c>
      <c r="B1529" s="12" t="s">
        <v>600</v>
      </c>
      <c r="C1529" s="58" t="s">
        <v>109</v>
      </c>
      <c r="D1529" s="58" t="s">
        <v>112</v>
      </c>
      <c r="E1529" s="58"/>
      <c r="F1529" s="58"/>
      <c r="G1529" s="58">
        <f>+IF(F1529&gt;K1529+100000,F1529-K1529,0)</f>
        <v>0</v>
      </c>
      <c r="H1529" s="58"/>
      <c r="I1529" s="58"/>
      <c r="J1529" s="58"/>
      <c r="K1529" s="58">
        <v>163534</v>
      </c>
      <c r="L1529" s="12" t="s">
        <v>91</v>
      </c>
      <c r="M1529" s="12" t="s">
        <v>91</v>
      </c>
      <c r="N1529" s="12" t="s">
        <v>91</v>
      </c>
      <c r="O1529" s="12">
        <v>4</v>
      </c>
      <c r="P1529" s="12">
        <v>0</v>
      </c>
      <c r="Q1529" s="12">
        <v>0</v>
      </c>
      <c r="R1529" s="12">
        <v>11001</v>
      </c>
      <c r="S1529" s="59">
        <v>0.16986301369863013</v>
      </c>
      <c r="T1529" s="59">
        <v>28.293150684931508</v>
      </c>
      <c r="U1529" s="12">
        <v>2</v>
      </c>
      <c r="V1529" s="12">
        <v>4</v>
      </c>
      <c r="W1529" s="12">
        <v>3</v>
      </c>
      <c r="X1529" s="12">
        <v>4</v>
      </c>
      <c r="Y1529" s="12">
        <v>1</v>
      </c>
      <c r="Z1529" s="58">
        <v>0</v>
      </c>
      <c r="AA1529" s="58">
        <v>0</v>
      </c>
      <c r="AB1529" s="58">
        <v>0</v>
      </c>
      <c r="AC1529" s="58" t="s">
        <v>91</v>
      </c>
    </row>
    <row r="1530" spans="1:29" x14ac:dyDescent="0.3">
      <c r="A1530" s="57">
        <v>2224828644</v>
      </c>
      <c r="B1530" s="12" t="s">
        <v>601</v>
      </c>
      <c r="C1530" s="58" t="s">
        <v>109</v>
      </c>
      <c r="D1530" s="58" t="s">
        <v>112</v>
      </c>
      <c r="E1530" s="58"/>
      <c r="F1530" s="58"/>
      <c r="G1530" s="58">
        <f>+IF(F1530&gt;K1530+100000,F1530-K1530,0)</f>
        <v>0</v>
      </c>
      <c r="H1530" s="58"/>
      <c r="I1530" s="58"/>
      <c r="J1530" s="58"/>
      <c r="K1530" s="58">
        <v>163534</v>
      </c>
      <c r="L1530" s="12" t="s">
        <v>91</v>
      </c>
      <c r="M1530" s="12" t="s">
        <v>91</v>
      </c>
      <c r="N1530" s="12" t="s">
        <v>91</v>
      </c>
      <c r="O1530" s="12">
        <v>4</v>
      </c>
      <c r="P1530" s="12">
        <v>0</v>
      </c>
      <c r="Q1530" s="12">
        <v>0</v>
      </c>
      <c r="R1530" s="12">
        <v>25473</v>
      </c>
      <c r="S1530" s="59">
        <v>0.16986301369863013</v>
      </c>
      <c r="T1530" s="59">
        <v>32.136986301369866</v>
      </c>
      <c r="U1530" s="12">
        <v>2</v>
      </c>
      <c r="V1530" s="12">
        <v>5</v>
      </c>
      <c r="W1530" s="12">
        <v>4</v>
      </c>
      <c r="X1530" s="12">
        <v>6</v>
      </c>
      <c r="Y1530" s="12">
        <v>1</v>
      </c>
      <c r="Z1530" s="58">
        <v>0</v>
      </c>
      <c r="AA1530" s="58">
        <v>0</v>
      </c>
      <c r="AB1530" s="58">
        <v>0</v>
      </c>
      <c r="AC1530" s="58" t="s">
        <v>91</v>
      </c>
    </row>
    <row r="1531" spans="1:29" x14ac:dyDescent="0.3">
      <c r="A1531" s="57">
        <v>4208680</v>
      </c>
      <c r="B1531" s="12" t="s">
        <v>602</v>
      </c>
      <c r="C1531" s="58" t="s">
        <v>109</v>
      </c>
      <c r="D1531" s="58" t="s">
        <v>112</v>
      </c>
      <c r="E1531" s="58"/>
      <c r="F1531" s="58"/>
      <c r="G1531" s="58">
        <f>+IF(F1531&gt;K1531+100000,F1531-K1531,0)</f>
        <v>0</v>
      </c>
      <c r="H1531" s="58"/>
      <c r="I1531" s="58"/>
      <c r="J1531" s="58"/>
      <c r="K1531" s="58">
        <v>163534</v>
      </c>
      <c r="L1531" s="12" t="s">
        <v>91</v>
      </c>
      <c r="M1531" s="12" t="s">
        <v>91</v>
      </c>
      <c r="N1531" s="12" t="s">
        <v>91</v>
      </c>
      <c r="O1531" s="12">
        <v>4</v>
      </c>
      <c r="P1531" s="12">
        <v>0</v>
      </c>
      <c r="Q1531" s="12">
        <v>0</v>
      </c>
      <c r="R1531" s="12">
        <v>76001</v>
      </c>
      <c r="S1531" s="59">
        <v>0.16986301369863013</v>
      </c>
      <c r="T1531" s="59">
        <v>42.868493150684934</v>
      </c>
      <c r="U1531" s="12">
        <v>1</v>
      </c>
      <c r="V1531" s="12">
        <v>2</v>
      </c>
      <c r="W1531" s="12">
        <v>1</v>
      </c>
      <c r="X1531" s="12">
        <v>5</v>
      </c>
      <c r="Y1531" s="12">
        <v>1</v>
      </c>
      <c r="Z1531" s="58">
        <v>0</v>
      </c>
      <c r="AA1531" s="58">
        <v>0</v>
      </c>
      <c r="AB1531" s="58">
        <v>0</v>
      </c>
      <c r="AC1531" s="58" t="s">
        <v>91</v>
      </c>
    </row>
    <row r="1532" spans="1:29" x14ac:dyDescent="0.3">
      <c r="A1532" s="57">
        <v>2208086446</v>
      </c>
      <c r="B1532" s="12" t="s">
        <v>603</v>
      </c>
      <c r="C1532" s="58" t="s">
        <v>109</v>
      </c>
      <c r="D1532" s="58" t="s">
        <v>112</v>
      </c>
      <c r="E1532" s="58"/>
      <c r="F1532" s="58"/>
      <c r="G1532" s="58">
        <f>+IF(F1532&gt;K1532+100000,F1532-K1532,0)</f>
        <v>0</v>
      </c>
      <c r="H1532" s="58"/>
      <c r="I1532" s="58"/>
      <c r="J1532" s="58"/>
      <c r="K1532" s="58">
        <v>163534</v>
      </c>
      <c r="L1532" s="12" t="s">
        <v>91</v>
      </c>
      <c r="M1532" s="12" t="s">
        <v>91</v>
      </c>
      <c r="N1532" s="12" t="s">
        <v>91</v>
      </c>
      <c r="O1532" s="12">
        <v>4</v>
      </c>
      <c r="P1532" s="12">
        <v>0</v>
      </c>
      <c r="Q1532" s="12">
        <v>0</v>
      </c>
      <c r="R1532" s="12">
        <v>76001</v>
      </c>
      <c r="S1532" s="59">
        <v>0.17260273972602741</v>
      </c>
      <c r="T1532" s="59">
        <v>28.589041095890412</v>
      </c>
      <c r="U1532" s="12">
        <v>1</v>
      </c>
      <c r="V1532" s="12">
        <v>6</v>
      </c>
      <c r="W1532" s="12">
        <v>3</v>
      </c>
      <c r="X1532" s="12">
        <v>4</v>
      </c>
      <c r="Y1532" s="12">
        <v>1</v>
      </c>
      <c r="Z1532" s="58">
        <v>0</v>
      </c>
      <c r="AA1532" s="58">
        <v>0</v>
      </c>
      <c r="AB1532" s="58">
        <v>0</v>
      </c>
      <c r="AC1532" s="58" t="s">
        <v>91</v>
      </c>
    </row>
    <row r="1533" spans="1:29" x14ac:dyDescent="0.3">
      <c r="A1533" s="57">
        <v>2222486880</v>
      </c>
      <c r="B1533" s="12" t="s">
        <v>604</v>
      </c>
      <c r="C1533" s="58" t="s">
        <v>108</v>
      </c>
      <c r="D1533" s="58" t="s">
        <v>114</v>
      </c>
      <c r="E1533" s="58">
        <v>840267</v>
      </c>
      <c r="F1533" s="58">
        <v>1858658</v>
      </c>
      <c r="G1533" s="58">
        <f>+IF(F1533&gt;K1533+100000,F1533-K1533,0)</f>
        <v>1695122</v>
      </c>
      <c r="H1533" s="58">
        <v>169342</v>
      </c>
      <c r="I1533" s="58">
        <v>0</v>
      </c>
      <c r="J1533" s="58">
        <v>0</v>
      </c>
      <c r="K1533" s="58">
        <v>163536</v>
      </c>
      <c r="L1533" s="12" t="s">
        <v>88</v>
      </c>
      <c r="M1533" s="12" t="s">
        <v>89</v>
      </c>
      <c r="N1533" s="12" t="s">
        <v>10</v>
      </c>
      <c r="O1533" s="12">
        <v>4</v>
      </c>
      <c r="P1533" s="12">
        <v>0</v>
      </c>
      <c r="Q1533" s="12">
        <v>0</v>
      </c>
      <c r="R1533" s="12">
        <v>76130</v>
      </c>
      <c r="S1533" s="59">
        <v>0.51232876712328768</v>
      </c>
      <c r="T1533" s="59">
        <v>29.580821917808219</v>
      </c>
      <c r="U1533" s="12">
        <v>2</v>
      </c>
      <c r="V1533" s="12">
        <v>2</v>
      </c>
      <c r="W1533" s="12">
        <v>2</v>
      </c>
      <c r="X1533" s="12">
        <v>2</v>
      </c>
      <c r="Y1533" s="12">
        <v>1</v>
      </c>
      <c r="Z1533" s="58">
        <v>0</v>
      </c>
      <c r="AA1533" s="58">
        <v>0</v>
      </c>
      <c r="AB1533" s="58">
        <v>0</v>
      </c>
      <c r="AC1533" s="58" t="s">
        <v>91</v>
      </c>
    </row>
    <row r="1534" spans="1:29" x14ac:dyDescent="0.3">
      <c r="A1534" s="57">
        <v>2022464828</v>
      </c>
      <c r="B1534" s="12" t="s">
        <v>605</v>
      </c>
      <c r="C1534" s="58" t="s">
        <v>109</v>
      </c>
      <c r="D1534" s="58" t="s">
        <v>112</v>
      </c>
      <c r="E1534" s="58">
        <v>607000</v>
      </c>
      <c r="F1534" s="58"/>
      <c r="G1534" s="58">
        <f>+IF(F1534&gt;K1534+100000,F1534-K1534,0)</f>
        <v>0</v>
      </c>
      <c r="H1534" s="58"/>
      <c r="I1534" s="58"/>
      <c r="J1534" s="58"/>
      <c r="K1534" s="58">
        <v>163536</v>
      </c>
      <c r="L1534" s="12" t="s">
        <v>91</v>
      </c>
      <c r="M1534" s="12" t="s">
        <v>91</v>
      </c>
      <c r="N1534" s="12" t="s">
        <v>91</v>
      </c>
      <c r="O1534" s="12">
        <v>4</v>
      </c>
      <c r="P1534" s="12">
        <v>0</v>
      </c>
      <c r="Q1534" s="12">
        <v>0</v>
      </c>
      <c r="R1534" s="12">
        <v>11001</v>
      </c>
      <c r="S1534" s="12">
        <v>0.60821917808219184</v>
      </c>
      <c r="T1534" s="12">
        <v>22.304109589041097</v>
      </c>
      <c r="U1534" s="12">
        <v>1</v>
      </c>
      <c r="V1534" s="12">
        <v>0</v>
      </c>
      <c r="W1534" s="12">
        <v>3</v>
      </c>
      <c r="X1534" s="12">
        <v>3</v>
      </c>
      <c r="Y1534" s="12">
        <v>2</v>
      </c>
      <c r="Z1534" s="58">
        <v>0</v>
      </c>
      <c r="AA1534" s="58">
        <v>0</v>
      </c>
      <c r="AB1534" s="58">
        <v>0</v>
      </c>
      <c r="AC1534" s="58" t="s">
        <v>91</v>
      </c>
    </row>
    <row r="1535" spans="1:29" x14ac:dyDescent="0.3">
      <c r="A1535" s="57">
        <v>2008406628</v>
      </c>
      <c r="B1535" s="12" t="s">
        <v>606</v>
      </c>
      <c r="C1535" s="58" t="s">
        <v>109</v>
      </c>
      <c r="D1535" s="58" t="s">
        <v>112</v>
      </c>
      <c r="E1535" s="58">
        <v>443110</v>
      </c>
      <c r="F1535" s="58"/>
      <c r="G1535" s="58">
        <f>+IF(F1535&gt;K1535+100000,F1535-K1535,0)</f>
        <v>0</v>
      </c>
      <c r="H1535" s="58"/>
      <c r="I1535" s="58"/>
      <c r="J1535" s="58"/>
      <c r="K1535" s="58">
        <v>163536</v>
      </c>
      <c r="L1535" s="12" t="s">
        <v>91</v>
      </c>
      <c r="M1535" s="12" t="s">
        <v>91</v>
      </c>
      <c r="N1535" s="12" t="s">
        <v>91</v>
      </c>
      <c r="O1535" s="12">
        <v>4</v>
      </c>
      <c r="P1535" s="12">
        <v>0</v>
      </c>
      <c r="Q1535" s="12">
        <v>0</v>
      </c>
      <c r="R1535" s="12">
        <v>68615</v>
      </c>
      <c r="S1535" s="59">
        <v>0.51780821917808217</v>
      </c>
      <c r="T1535" s="59">
        <v>23.336986301369862</v>
      </c>
      <c r="U1535" s="12">
        <v>1</v>
      </c>
      <c r="V1535" s="12">
        <v>2</v>
      </c>
      <c r="W1535" s="12">
        <v>2</v>
      </c>
      <c r="X1535" s="12">
        <v>2</v>
      </c>
      <c r="Y1535" s="12">
        <v>1</v>
      </c>
      <c r="Z1535" s="58">
        <v>0</v>
      </c>
      <c r="AA1535" s="58">
        <v>0</v>
      </c>
      <c r="AB1535" s="58">
        <v>0</v>
      </c>
      <c r="AC1535" s="58" t="s">
        <v>91</v>
      </c>
    </row>
    <row r="1536" spans="1:29" x14ac:dyDescent="0.3">
      <c r="A1536" s="57">
        <v>2244082020</v>
      </c>
      <c r="B1536" s="12" t="s">
        <v>607</v>
      </c>
      <c r="C1536" s="58" t="s">
        <v>109</v>
      </c>
      <c r="D1536" s="58" t="s">
        <v>112</v>
      </c>
      <c r="E1536" s="58">
        <v>340837</v>
      </c>
      <c r="F1536" s="58"/>
      <c r="G1536" s="58">
        <f>+IF(F1536&gt;K1536+100000,F1536-K1536,0)</f>
        <v>0</v>
      </c>
      <c r="H1536" s="58"/>
      <c r="I1536" s="58"/>
      <c r="J1536" s="58"/>
      <c r="K1536" s="58">
        <v>163536</v>
      </c>
      <c r="L1536" s="12" t="s">
        <v>91</v>
      </c>
      <c r="M1536" s="12" t="s">
        <v>91</v>
      </c>
      <c r="N1536" s="12" t="s">
        <v>91</v>
      </c>
      <c r="O1536" s="12">
        <v>4</v>
      </c>
      <c r="P1536" s="12">
        <v>0</v>
      </c>
      <c r="Q1536" s="12">
        <v>0</v>
      </c>
      <c r="R1536" s="12">
        <v>76130</v>
      </c>
      <c r="S1536" s="59">
        <v>0.51506849315068493</v>
      </c>
      <c r="T1536" s="59">
        <v>27.468493150684932</v>
      </c>
      <c r="U1536" s="12">
        <v>1</v>
      </c>
      <c r="V1536" s="12">
        <v>2</v>
      </c>
      <c r="W1536" s="12">
        <v>1</v>
      </c>
      <c r="X1536" s="12">
        <v>2</v>
      </c>
      <c r="Y1536" s="12">
        <v>1</v>
      </c>
      <c r="Z1536" s="58">
        <v>0</v>
      </c>
      <c r="AA1536" s="58">
        <v>0</v>
      </c>
      <c r="AB1536" s="58">
        <v>0</v>
      </c>
      <c r="AC1536" s="58" t="s">
        <v>91</v>
      </c>
    </row>
    <row r="1537" spans="1:29" x14ac:dyDescent="0.3">
      <c r="A1537" s="57">
        <v>2002688026</v>
      </c>
      <c r="B1537" s="12" t="s">
        <v>608</v>
      </c>
      <c r="C1537" s="58" t="s">
        <v>109</v>
      </c>
      <c r="D1537" s="58" t="s">
        <v>112</v>
      </c>
      <c r="E1537" s="58">
        <v>200310</v>
      </c>
      <c r="F1537" s="58"/>
      <c r="G1537" s="58">
        <f>+IF(F1537&gt;K1537+100000,F1537-K1537,0)</f>
        <v>0</v>
      </c>
      <c r="H1537" s="58"/>
      <c r="I1537" s="58"/>
      <c r="J1537" s="58"/>
      <c r="K1537" s="58">
        <v>163536</v>
      </c>
      <c r="L1537" s="12" t="s">
        <v>91</v>
      </c>
      <c r="M1537" s="12" t="s">
        <v>91</v>
      </c>
      <c r="N1537" s="12" t="s">
        <v>91</v>
      </c>
      <c r="O1537" s="12">
        <v>4</v>
      </c>
      <c r="P1537" s="12">
        <v>0</v>
      </c>
      <c r="Q1537" s="12">
        <v>0</v>
      </c>
      <c r="R1537" s="12">
        <v>68255</v>
      </c>
      <c r="S1537" s="59">
        <v>0.51780821917808217</v>
      </c>
      <c r="T1537" s="59">
        <v>26.802739726027397</v>
      </c>
      <c r="U1537" s="12">
        <v>1</v>
      </c>
      <c r="V1537" s="12">
        <v>2</v>
      </c>
      <c r="W1537" s="12">
        <v>2</v>
      </c>
      <c r="X1537" s="12">
        <v>2</v>
      </c>
      <c r="Y1537" s="12">
        <v>1</v>
      </c>
      <c r="Z1537" s="58">
        <v>0</v>
      </c>
      <c r="AA1537" s="58">
        <v>0</v>
      </c>
      <c r="AB1537" s="58">
        <v>0</v>
      </c>
      <c r="AC1537" s="58" t="s">
        <v>91</v>
      </c>
    </row>
    <row r="1538" spans="1:29" x14ac:dyDescent="0.3">
      <c r="A1538" s="57">
        <v>2204644220</v>
      </c>
      <c r="B1538" s="12" t="s">
        <v>609</v>
      </c>
      <c r="C1538" s="58" t="s">
        <v>109</v>
      </c>
      <c r="D1538" s="58" t="s">
        <v>112</v>
      </c>
      <c r="E1538" s="58">
        <v>181650</v>
      </c>
      <c r="F1538" s="58"/>
      <c r="G1538" s="58">
        <f>+IF(F1538&gt;K1538+100000,F1538-K1538,0)</f>
        <v>0</v>
      </c>
      <c r="H1538" s="58"/>
      <c r="I1538" s="58"/>
      <c r="J1538" s="58"/>
      <c r="K1538" s="58">
        <v>163536</v>
      </c>
      <c r="L1538" s="12" t="s">
        <v>91</v>
      </c>
      <c r="M1538" s="12" t="s">
        <v>91</v>
      </c>
      <c r="N1538" s="12" t="s">
        <v>91</v>
      </c>
      <c r="O1538" s="12">
        <v>4</v>
      </c>
      <c r="P1538" s="12">
        <v>0</v>
      </c>
      <c r="Q1538" s="12">
        <v>0</v>
      </c>
      <c r="R1538" s="12">
        <v>76130</v>
      </c>
      <c r="S1538" s="59">
        <v>0.51232876712328768</v>
      </c>
      <c r="T1538" s="59">
        <v>24.8</v>
      </c>
      <c r="U1538" s="12">
        <v>1</v>
      </c>
      <c r="V1538" s="12">
        <v>2</v>
      </c>
      <c r="W1538" s="12">
        <v>2</v>
      </c>
      <c r="X1538" s="12">
        <v>2</v>
      </c>
      <c r="Y1538" s="12">
        <v>1</v>
      </c>
      <c r="Z1538" s="58">
        <v>0</v>
      </c>
      <c r="AA1538" s="58">
        <v>0</v>
      </c>
      <c r="AB1538" s="58">
        <v>0</v>
      </c>
      <c r="AC1538" s="58" t="s">
        <v>91</v>
      </c>
    </row>
    <row r="1539" spans="1:29" x14ac:dyDescent="0.3">
      <c r="A1539" s="57">
        <v>2004046462</v>
      </c>
      <c r="B1539" s="12" t="s">
        <v>610</v>
      </c>
      <c r="C1539" s="58" t="s">
        <v>108</v>
      </c>
      <c r="D1539" s="58" t="s">
        <v>29</v>
      </c>
      <c r="E1539" s="58">
        <v>151300</v>
      </c>
      <c r="F1539" s="58">
        <v>299663</v>
      </c>
      <c r="G1539" s="58">
        <f>+IF(F1539&gt;K1539+100000,F1539-K1539,0)</f>
        <v>136127</v>
      </c>
      <c r="H1539" s="58">
        <v>52290</v>
      </c>
      <c r="I1539" s="58">
        <v>0</v>
      </c>
      <c r="J1539" s="58">
        <v>0</v>
      </c>
      <c r="K1539" s="58">
        <v>163536</v>
      </c>
      <c r="L1539" s="12" t="s">
        <v>88</v>
      </c>
      <c r="M1539" s="12" t="s">
        <v>89</v>
      </c>
      <c r="N1539" s="12" t="s">
        <v>10</v>
      </c>
      <c r="O1539" s="12">
        <v>4</v>
      </c>
      <c r="P1539" s="12">
        <v>0</v>
      </c>
      <c r="Q1539" s="12">
        <v>0</v>
      </c>
      <c r="R1539" s="12">
        <v>76130</v>
      </c>
      <c r="S1539" s="59">
        <v>0.51232876712328768</v>
      </c>
      <c r="T1539" s="59">
        <v>27.093150684931508</v>
      </c>
      <c r="U1539" s="12">
        <v>1</v>
      </c>
      <c r="V1539" s="12">
        <v>2</v>
      </c>
      <c r="W1539" s="12">
        <v>1</v>
      </c>
      <c r="X1539" s="12">
        <v>2</v>
      </c>
      <c r="Y1539" s="12">
        <v>1</v>
      </c>
      <c r="Z1539" s="58">
        <v>0</v>
      </c>
      <c r="AA1539" s="58">
        <v>0</v>
      </c>
      <c r="AB1539" s="58">
        <v>0</v>
      </c>
      <c r="AC1539" s="58" t="s">
        <v>91</v>
      </c>
    </row>
    <row r="1540" spans="1:29" x14ac:dyDescent="0.3">
      <c r="A1540" s="57">
        <v>2044028064</v>
      </c>
      <c r="B1540" s="12" t="s">
        <v>611</v>
      </c>
      <c r="C1540" s="58" t="s">
        <v>108</v>
      </c>
      <c r="D1540" s="58" t="s">
        <v>29</v>
      </c>
      <c r="E1540" s="58">
        <v>139610</v>
      </c>
      <c r="F1540" s="58">
        <v>1000000</v>
      </c>
      <c r="G1540" s="58">
        <f>+IF(F1540&gt;K1540+100000,F1540-K1540,0)</f>
        <v>836464</v>
      </c>
      <c r="H1540" s="58">
        <v>107861</v>
      </c>
      <c r="I1540" s="58">
        <v>0</v>
      </c>
      <c r="J1540" s="58">
        <v>0</v>
      </c>
      <c r="K1540" s="58">
        <v>163536</v>
      </c>
      <c r="L1540" s="12" t="s">
        <v>88</v>
      </c>
      <c r="M1540" s="12" t="s">
        <v>89</v>
      </c>
      <c r="N1540" s="12" t="s">
        <v>10</v>
      </c>
      <c r="O1540" s="12">
        <v>4</v>
      </c>
      <c r="P1540" s="12">
        <v>0</v>
      </c>
      <c r="Q1540" s="12">
        <v>0</v>
      </c>
      <c r="R1540" s="12">
        <v>68255</v>
      </c>
      <c r="S1540" s="59">
        <v>0.51506849315068493</v>
      </c>
      <c r="T1540" s="59">
        <v>30.646575342465752</v>
      </c>
      <c r="U1540" s="12">
        <v>1</v>
      </c>
      <c r="V1540" s="12">
        <v>2</v>
      </c>
      <c r="W1540" s="12">
        <v>2</v>
      </c>
      <c r="X1540" s="12">
        <v>2</v>
      </c>
      <c r="Y1540" s="12">
        <v>1</v>
      </c>
      <c r="Z1540" s="58">
        <v>0</v>
      </c>
      <c r="AA1540" s="58">
        <v>0</v>
      </c>
      <c r="AB1540" s="58">
        <v>0</v>
      </c>
      <c r="AC1540" s="58" t="s">
        <v>91</v>
      </c>
    </row>
    <row r="1541" spans="1:29" x14ac:dyDescent="0.3">
      <c r="A1541" s="57">
        <v>2228666282</v>
      </c>
      <c r="B1541" s="12" t="s">
        <v>612</v>
      </c>
      <c r="C1541" s="58" t="s">
        <v>109</v>
      </c>
      <c r="D1541" s="58" t="s">
        <v>112</v>
      </c>
      <c r="E1541" s="58">
        <v>78910</v>
      </c>
      <c r="F1541" s="58"/>
      <c r="G1541" s="58">
        <f>+IF(F1541&gt;K1541+100000,F1541-K1541,0)</f>
        <v>0</v>
      </c>
      <c r="H1541" s="58"/>
      <c r="I1541" s="58"/>
      <c r="J1541" s="58"/>
      <c r="K1541" s="58">
        <v>163536</v>
      </c>
      <c r="L1541" s="12" t="s">
        <v>91</v>
      </c>
      <c r="M1541" s="12" t="s">
        <v>91</v>
      </c>
      <c r="N1541" s="12" t="s">
        <v>91</v>
      </c>
      <c r="O1541" s="12">
        <v>4</v>
      </c>
      <c r="P1541" s="12">
        <v>0</v>
      </c>
      <c r="Q1541" s="12">
        <v>0</v>
      </c>
      <c r="R1541" s="12">
        <v>68255</v>
      </c>
      <c r="S1541" s="59">
        <v>0.51506849315068493</v>
      </c>
      <c r="T1541" s="59">
        <v>28.271232876712329</v>
      </c>
      <c r="U1541" s="12">
        <v>1</v>
      </c>
      <c r="V1541" s="12">
        <v>2</v>
      </c>
      <c r="W1541" s="12">
        <v>2</v>
      </c>
      <c r="X1541" s="12">
        <v>2</v>
      </c>
      <c r="Y1541" s="12">
        <v>1</v>
      </c>
      <c r="Z1541" s="58">
        <v>0</v>
      </c>
      <c r="AA1541" s="58">
        <v>0</v>
      </c>
      <c r="AB1541" s="58">
        <v>0</v>
      </c>
      <c r="AC1541" s="58" t="s">
        <v>91</v>
      </c>
    </row>
    <row r="1542" spans="1:29" x14ac:dyDescent="0.3">
      <c r="A1542" s="57">
        <v>4468424</v>
      </c>
      <c r="B1542" s="12" t="s">
        <v>613</v>
      </c>
      <c r="C1542" s="58" t="s">
        <v>108</v>
      </c>
      <c r="D1542" s="58" t="s">
        <v>29</v>
      </c>
      <c r="E1542" s="58">
        <v>71675</v>
      </c>
      <c r="F1542" s="58">
        <v>405534</v>
      </c>
      <c r="G1542" s="58">
        <f>+IF(F1542&gt;K1542+100000,F1542-K1542,0)</f>
        <v>241998</v>
      </c>
      <c r="H1542" s="58">
        <v>104957</v>
      </c>
      <c r="I1542" s="58">
        <v>0</v>
      </c>
      <c r="J1542" s="58">
        <v>0</v>
      </c>
      <c r="K1542" s="58">
        <v>163536</v>
      </c>
      <c r="L1542" s="12" t="s">
        <v>88</v>
      </c>
      <c r="M1542" s="12" t="s">
        <v>89</v>
      </c>
      <c r="N1542" s="12" t="s">
        <v>10</v>
      </c>
      <c r="O1542" s="12">
        <v>4</v>
      </c>
      <c r="P1542" s="12">
        <v>0</v>
      </c>
      <c r="Q1542" s="12">
        <v>0</v>
      </c>
      <c r="R1542" s="12">
        <v>76130</v>
      </c>
      <c r="S1542" s="59">
        <v>0.51232876712328768</v>
      </c>
      <c r="T1542" s="59">
        <v>43.375342465753427</v>
      </c>
      <c r="U1542" s="12">
        <v>1</v>
      </c>
      <c r="V1542" s="12">
        <v>4</v>
      </c>
      <c r="W1542" s="12">
        <v>2</v>
      </c>
      <c r="X1542" s="12">
        <v>2</v>
      </c>
      <c r="Y1542" s="12">
        <v>3</v>
      </c>
      <c r="Z1542" s="58">
        <v>0</v>
      </c>
      <c r="AA1542" s="58">
        <v>0</v>
      </c>
      <c r="AB1542" s="58">
        <v>0</v>
      </c>
      <c r="AC1542" s="58" t="s">
        <v>91</v>
      </c>
    </row>
    <row r="1543" spans="1:29" x14ac:dyDescent="0.3">
      <c r="A1543" s="57">
        <v>42646404</v>
      </c>
      <c r="B1543" s="12" t="s">
        <v>614</v>
      </c>
      <c r="C1543" s="58" t="s">
        <v>109</v>
      </c>
      <c r="D1543" s="58" t="s">
        <v>112</v>
      </c>
      <c r="E1543" s="58">
        <v>60700</v>
      </c>
      <c r="F1543" s="58"/>
      <c r="G1543" s="58">
        <f>+IF(F1543&gt;K1543+100000,F1543-K1543,0)</f>
        <v>0</v>
      </c>
      <c r="H1543" s="58"/>
      <c r="I1543" s="58"/>
      <c r="J1543" s="58"/>
      <c r="K1543" s="58">
        <v>163536</v>
      </c>
      <c r="L1543" s="12" t="s">
        <v>91</v>
      </c>
      <c r="M1543" s="12" t="s">
        <v>91</v>
      </c>
      <c r="N1543" s="12" t="s">
        <v>91</v>
      </c>
      <c r="O1543" s="12">
        <v>4</v>
      </c>
      <c r="P1543" s="12">
        <v>0</v>
      </c>
      <c r="Q1543" s="12">
        <v>0</v>
      </c>
      <c r="R1543" s="12">
        <v>76001</v>
      </c>
      <c r="S1543" s="59">
        <v>0.51232876712328768</v>
      </c>
      <c r="T1543" s="59">
        <v>41.939726027397263</v>
      </c>
      <c r="U1543" s="12">
        <v>2</v>
      </c>
      <c r="V1543" s="12">
        <v>2</v>
      </c>
      <c r="W1543" s="12">
        <v>3</v>
      </c>
      <c r="X1543" s="12">
        <v>2</v>
      </c>
      <c r="Y1543" s="12">
        <v>1</v>
      </c>
      <c r="Z1543" s="58">
        <v>0</v>
      </c>
      <c r="AA1543" s="58">
        <v>0</v>
      </c>
      <c r="AB1543" s="58">
        <v>0</v>
      </c>
      <c r="AC1543" s="58" t="s">
        <v>91</v>
      </c>
    </row>
    <row r="1544" spans="1:29" x14ac:dyDescent="0.3">
      <c r="A1544" s="57">
        <v>2008642002</v>
      </c>
      <c r="B1544" s="12" t="s">
        <v>615</v>
      </c>
      <c r="C1544" s="58" t="s">
        <v>109</v>
      </c>
      <c r="D1544" s="58" t="s">
        <v>112</v>
      </c>
      <c r="E1544" s="58">
        <v>32160</v>
      </c>
      <c r="F1544" s="58"/>
      <c r="G1544" s="58">
        <f>+IF(F1544&gt;K1544+100000,F1544-K1544,0)</f>
        <v>0</v>
      </c>
      <c r="H1544" s="58"/>
      <c r="I1544" s="58"/>
      <c r="J1544" s="58"/>
      <c r="K1544" s="58">
        <v>163536</v>
      </c>
      <c r="L1544" s="12" t="s">
        <v>91</v>
      </c>
      <c r="M1544" s="12" t="s">
        <v>91</v>
      </c>
      <c r="N1544" s="12" t="s">
        <v>91</v>
      </c>
      <c r="O1544" s="12">
        <v>4</v>
      </c>
      <c r="P1544" s="12">
        <v>0</v>
      </c>
      <c r="Q1544" s="12">
        <v>0</v>
      </c>
      <c r="R1544" s="12">
        <v>68615</v>
      </c>
      <c r="S1544" s="59">
        <v>0.51506849315068493</v>
      </c>
      <c r="T1544" s="59">
        <v>34.290410958904111</v>
      </c>
      <c r="U1544" s="12">
        <v>1</v>
      </c>
      <c r="V1544" s="12">
        <v>2</v>
      </c>
      <c r="W1544" s="12">
        <v>2</v>
      </c>
      <c r="X1544" s="12">
        <v>2</v>
      </c>
      <c r="Y1544" s="12">
        <v>1</v>
      </c>
      <c r="Z1544" s="58">
        <v>0</v>
      </c>
      <c r="AA1544" s="58">
        <v>0</v>
      </c>
      <c r="AB1544" s="58">
        <v>0</v>
      </c>
      <c r="AC1544" s="58" t="s">
        <v>91</v>
      </c>
    </row>
    <row r="1545" spans="1:29" x14ac:dyDescent="0.3">
      <c r="A1545" s="57">
        <v>2222240282</v>
      </c>
      <c r="B1545" s="12" t="s">
        <v>616</v>
      </c>
      <c r="C1545" s="58" t="s">
        <v>108</v>
      </c>
      <c r="D1545" s="58" t="s">
        <v>29</v>
      </c>
      <c r="E1545" s="58">
        <v>30500</v>
      </c>
      <c r="F1545" s="58">
        <v>267662</v>
      </c>
      <c r="G1545" s="58">
        <f>+IF(F1545&gt;K1545+100000,F1545-K1545,0)</f>
        <v>104126</v>
      </c>
      <c r="H1545" s="58">
        <v>91730</v>
      </c>
      <c r="I1545" s="58">
        <v>0</v>
      </c>
      <c r="J1545" s="58">
        <v>0</v>
      </c>
      <c r="K1545" s="58">
        <v>163536</v>
      </c>
      <c r="L1545" s="12" t="s">
        <v>88</v>
      </c>
      <c r="M1545" s="12" t="s">
        <v>89</v>
      </c>
      <c r="N1545" s="12" t="s">
        <v>10</v>
      </c>
      <c r="O1545" s="12">
        <v>4</v>
      </c>
      <c r="P1545" s="12">
        <v>0</v>
      </c>
      <c r="Q1545" s="12">
        <v>0</v>
      </c>
      <c r="R1545" s="12">
        <v>76130</v>
      </c>
      <c r="S1545" s="59">
        <v>0.51506849315068493</v>
      </c>
      <c r="T1545" s="59">
        <v>24.964383561643835</v>
      </c>
      <c r="U1545" s="12">
        <v>1</v>
      </c>
      <c r="V1545" s="12">
        <v>2</v>
      </c>
      <c r="W1545" s="12">
        <v>2</v>
      </c>
      <c r="X1545" s="12">
        <v>2</v>
      </c>
      <c r="Y1545" s="12">
        <v>1</v>
      </c>
      <c r="Z1545" s="58">
        <v>0</v>
      </c>
      <c r="AA1545" s="58">
        <v>0</v>
      </c>
      <c r="AB1545" s="58">
        <v>0</v>
      </c>
      <c r="AC1545" s="58" t="s">
        <v>91</v>
      </c>
    </row>
    <row r="1546" spans="1:29" x14ac:dyDescent="0.3">
      <c r="A1546" s="57">
        <v>2224640682</v>
      </c>
      <c r="B1546" s="12" t="s">
        <v>617</v>
      </c>
      <c r="C1546" s="58" t="s">
        <v>108</v>
      </c>
      <c r="D1546" s="58" t="s">
        <v>29</v>
      </c>
      <c r="E1546" s="58"/>
      <c r="F1546" s="58">
        <v>348047</v>
      </c>
      <c r="G1546" s="58">
        <f>+IF(F1546&gt;K1546+100000,F1546-K1546,0)</f>
        <v>184511</v>
      </c>
      <c r="H1546" s="58">
        <v>51817</v>
      </c>
      <c r="I1546" s="58">
        <v>0</v>
      </c>
      <c r="J1546" s="58">
        <v>0</v>
      </c>
      <c r="K1546" s="58">
        <v>163536</v>
      </c>
      <c r="L1546" s="12" t="s">
        <v>88</v>
      </c>
      <c r="M1546" s="12" t="s">
        <v>89</v>
      </c>
      <c r="N1546" s="12" t="s">
        <v>10</v>
      </c>
      <c r="O1546" s="12">
        <v>4</v>
      </c>
      <c r="P1546" s="12">
        <v>0</v>
      </c>
      <c r="Q1546" s="12">
        <v>0</v>
      </c>
      <c r="R1546" s="12">
        <v>76130</v>
      </c>
      <c r="S1546" s="59">
        <v>0.51232876712328768</v>
      </c>
      <c r="T1546" s="59">
        <v>22.756164383561643</v>
      </c>
      <c r="U1546" s="12">
        <v>1</v>
      </c>
      <c r="V1546" s="12">
        <v>2</v>
      </c>
      <c r="W1546" s="12">
        <v>1</v>
      </c>
      <c r="X1546" s="12">
        <v>2</v>
      </c>
      <c r="Y1546" s="12">
        <v>1</v>
      </c>
      <c r="Z1546" s="58">
        <v>0</v>
      </c>
      <c r="AA1546" s="58">
        <v>0</v>
      </c>
      <c r="AB1546" s="58">
        <v>0</v>
      </c>
      <c r="AC1546" s="58" t="s">
        <v>91</v>
      </c>
    </row>
    <row r="1547" spans="1:29" x14ac:dyDescent="0.3">
      <c r="A1547" s="57">
        <v>2200802028</v>
      </c>
      <c r="B1547" s="12" t="s">
        <v>618</v>
      </c>
      <c r="C1547" s="58" t="s">
        <v>108</v>
      </c>
      <c r="D1547" s="58" t="s">
        <v>112</v>
      </c>
      <c r="E1547" s="58"/>
      <c r="F1547" s="58">
        <v>83463</v>
      </c>
      <c r="G1547" s="58">
        <f>+IF(F1547&gt;K1547+100000,F1547-K1547,0)</f>
        <v>0</v>
      </c>
      <c r="H1547" s="58">
        <v>84631</v>
      </c>
      <c r="I1547" s="58">
        <v>0</v>
      </c>
      <c r="J1547" s="58">
        <v>0</v>
      </c>
      <c r="K1547" s="58">
        <v>163536</v>
      </c>
      <c r="L1547" s="12" t="s">
        <v>88</v>
      </c>
      <c r="M1547" s="12" t="s">
        <v>89</v>
      </c>
      <c r="N1547" s="12" t="s">
        <v>10</v>
      </c>
      <c r="O1547" s="12">
        <v>4</v>
      </c>
      <c r="P1547" s="12">
        <v>0</v>
      </c>
      <c r="Q1547" s="12">
        <v>0</v>
      </c>
      <c r="R1547" s="12">
        <v>68615</v>
      </c>
      <c r="S1547" s="59">
        <v>0.51506849315068493</v>
      </c>
      <c r="T1547" s="59">
        <v>32.799999999999997</v>
      </c>
      <c r="U1547" s="12">
        <v>2</v>
      </c>
      <c r="V1547" s="12">
        <v>2</v>
      </c>
      <c r="W1547" s="12">
        <v>2</v>
      </c>
      <c r="X1547" s="12">
        <v>2</v>
      </c>
      <c r="Y1547" s="12">
        <v>1</v>
      </c>
      <c r="Z1547" s="58">
        <v>0</v>
      </c>
      <c r="AA1547" s="58">
        <v>0</v>
      </c>
      <c r="AB1547" s="58">
        <v>0</v>
      </c>
      <c r="AC1547" s="58" t="s">
        <v>91</v>
      </c>
    </row>
    <row r="1548" spans="1:29" x14ac:dyDescent="0.3">
      <c r="A1548" s="57">
        <v>2008608888</v>
      </c>
      <c r="B1548" s="12" t="s">
        <v>619</v>
      </c>
      <c r="C1548" s="58" t="s">
        <v>109</v>
      </c>
      <c r="D1548" s="58" t="s">
        <v>112</v>
      </c>
      <c r="E1548" s="58"/>
      <c r="F1548" s="58"/>
      <c r="G1548" s="58">
        <f>+IF(F1548&gt;K1548+100000,F1548-K1548,0)</f>
        <v>0</v>
      </c>
      <c r="H1548" s="58"/>
      <c r="I1548" s="58"/>
      <c r="J1548" s="58"/>
      <c r="K1548" s="58">
        <v>163536</v>
      </c>
      <c r="L1548" s="12" t="s">
        <v>91</v>
      </c>
      <c r="M1548" s="12" t="s">
        <v>91</v>
      </c>
      <c r="N1548" s="12" t="s">
        <v>91</v>
      </c>
      <c r="O1548" s="12">
        <v>4</v>
      </c>
      <c r="P1548" s="12">
        <v>0</v>
      </c>
      <c r="Q1548" s="12">
        <v>0</v>
      </c>
      <c r="R1548" s="12">
        <v>13052</v>
      </c>
      <c r="S1548" s="59">
        <v>0.51506849315068493</v>
      </c>
      <c r="T1548" s="59">
        <v>22.054794520547944</v>
      </c>
      <c r="U1548" s="12">
        <v>2</v>
      </c>
      <c r="V1548" s="12">
        <v>5</v>
      </c>
      <c r="W1548" s="12">
        <v>2</v>
      </c>
      <c r="X1548" s="12">
        <v>2</v>
      </c>
      <c r="Y1548" s="12">
        <v>1</v>
      </c>
      <c r="Z1548" s="58">
        <v>0</v>
      </c>
      <c r="AA1548" s="58">
        <v>0</v>
      </c>
      <c r="AB1548" s="58">
        <v>0</v>
      </c>
      <c r="AC1548" s="58" t="s">
        <v>91</v>
      </c>
    </row>
    <row r="1549" spans="1:29" x14ac:dyDescent="0.3">
      <c r="A1549" s="57">
        <v>2044026666</v>
      </c>
      <c r="B1549" s="12" t="s">
        <v>620</v>
      </c>
      <c r="C1549" s="58" t="s">
        <v>109</v>
      </c>
      <c r="D1549" s="58" t="s">
        <v>112</v>
      </c>
      <c r="E1549" s="58"/>
      <c r="F1549" s="58"/>
      <c r="G1549" s="58">
        <f>+IF(F1549&gt;K1549+100000,F1549-K1549,0)</f>
        <v>0</v>
      </c>
      <c r="H1549" s="58"/>
      <c r="I1549" s="58"/>
      <c r="J1549" s="58"/>
      <c r="K1549" s="58">
        <v>163536</v>
      </c>
      <c r="L1549" s="12" t="s">
        <v>91</v>
      </c>
      <c r="M1549" s="12" t="s">
        <v>91</v>
      </c>
      <c r="N1549" s="12" t="s">
        <v>91</v>
      </c>
      <c r="O1549" s="12">
        <v>4</v>
      </c>
      <c r="P1549" s="12">
        <v>0</v>
      </c>
      <c r="Q1549" s="12">
        <v>0</v>
      </c>
      <c r="R1549" s="12">
        <v>13052</v>
      </c>
      <c r="S1549" s="59">
        <v>0.51506849315068493</v>
      </c>
      <c r="T1549" s="59">
        <v>28.589041095890412</v>
      </c>
      <c r="U1549" s="12">
        <v>2</v>
      </c>
      <c r="V1549" s="12">
        <v>2</v>
      </c>
      <c r="W1549" s="12">
        <v>2</v>
      </c>
      <c r="X1549" s="12">
        <v>2</v>
      </c>
      <c r="Y1549" s="12">
        <v>1</v>
      </c>
      <c r="Z1549" s="58">
        <v>0</v>
      </c>
      <c r="AA1549" s="58">
        <v>0</v>
      </c>
      <c r="AB1549" s="58">
        <v>0</v>
      </c>
      <c r="AC1549" s="58" t="s">
        <v>91</v>
      </c>
    </row>
    <row r="1550" spans="1:29" x14ac:dyDescent="0.3">
      <c r="A1550" s="57">
        <v>2044042042</v>
      </c>
      <c r="B1550" s="12" t="s">
        <v>621</v>
      </c>
      <c r="C1550" s="58" t="s">
        <v>109</v>
      </c>
      <c r="D1550" s="58" t="s">
        <v>112</v>
      </c>
      <c r="E1550" s="58"/>
      <c r="F1550" s="58"/>
      <c r="G1550" s="58">
        <f>+IF(F1550&gt;K1550+100000,F1550-K1550,0)</f>
        <v>0</v>
      </c>
      <c r="H1550" s="58"/>
      <c r="I1550" s="58"/>
      <c r="J1550" s="58"/>
      <c r="K1550" s="58">
        <v>163536</v>
      </c>
      <c r="L1550" s="12" t="s">
        <v>91</v>
      </c>
      <c r="M1550" s="12" t="s">
        <v>91</v>
      </c>
      <c r="N1550" s="12" t="s">
        <v>91</v>
      </c>
      <c r="O1550" s="12">
        <v>4</v>
      </c>
      <c r="P1550" s="12">
        <v>0</v>
      </c>
      <c r="Q1550" s="12">
        <v>0</v>
      </c>
      <c r="R1550" s="12">
        <v>13052</v>
      </c>
      <c r="S1550" s="59">
        <v>0.51506849315068493</v>
      </c>
      <c r="T1550" s="59">
        <v>30.849315068493151</v>
      </c>
      <c r="U1550" s="12">
        <v>1</v>
      </c>
      <c r="V1550" s="12">
        <v>3</v>
      </c>
      <c r="W1550" s="12">
        <v>2</v>
      </c>
      <c r="X1550" s="12">
        <v>2</v>
      </c>
      <c r="Y1550" s="12">
        <v>1</v>
      </c>
      <c r="Z1550" s="58">
        <v>0</v>
      </c>
      <c r="AA1550" s="58">
        <v>0</v>
      </c>
      <c r="AB1550" s="58">
        <v>0</v>
      </c>
      <c r="AC1550" s="58" t="s">
        <v>91</v>
      </c>
    </row>
    <row r="1551" spans="1:29" x14ac:dyDescent="0.3">
      <c r="A1551" s="57">
        <v>2060068646</v>
      </c>
      <c r="B1551" s="12" t="s">
        <v>622</v>
      </c>
      <c r="C1551" s="58" t="s">
        <v>109</v>
      </c>
      <c r="D1551" s="58" t="s">
        <v>112</v>
      </c>
      <c r="E1551" s="58"/>
      <c r="F1551" s="58"/>
      <c r="G1551" s="58">
        <f>+IF(F1551&gt;K1551+100000,F1551-K1551,0)</f>
        <v>0</v>
      </c>
      <c r="H1551" s="58"/>
      <c r="I1551" s="58"/>
      <c r="J1551" s="58"/>
      <c r="K1551" s="58">
        <v>163536</v>
      </c>
      <c r="L1551" s="12" t="s">
        <v>91</v>
      </c>
      <c r="M1551" s="12" t="s">
        <v>91</v>
      </c>
      <c r="N1551" s="12" t="s">
        <v>91</v>
      </c>
      <c r="O1551" s="12">
        <v>4</v>
      </c>
      <c r="P1551" s="12">
        <v>0</v>
      </c>
      <c r="Q1551" s="12">
        <v>0</v>
      </c>
      <c r="R1551" s="12">
        <v>13052</v>
      </c>
      <c r="S1551" s="59">
        <v>0.51780821917808217</v>
      </c>
      <c r="T1551" s="59">
        <v>29.55890410958904</v>
      </c>
      <c r="U1551" s="12">
        <v>2</v>
      </c>
      <c r="V1551" s="12">
        <v>2</v>
      </c>
      <c r="W1551" s="12">
        <v>1</v>
      </c>
      <c r="X1551" s="12">
        <v>2</v>
      </c>
      <c r="Y1551" s="12">
        <v>1</v>
      </c>
      <c r="Z1551" s="58">
        <v>0</v>
      </c>
      <c r="AA1551" s="58">
        <v>0</v>
      </c>
      <c r="AB1551" s="58">
        <v>0</v>
      </c>
      <c r="AC1551" s="58" t="s">
        <v>91</v>
      </c>
    </row>
    <row r="1552" spans="1:29" x14ac:dyDescent="0.3">
      <c r="A1552" s="57">
        <v>2448422</v>
      </c>
      <c r="B1552" s="12" t="s">
        <v>623</v>
      </c>
      <c r="C1552" s="58" t="s">
        <v>109</v>
      </c>
      <c r="D1552" s="58" t="s">
        <v>112</v>
      </c>
      <c r="E1552" s="58"/>
      <c r="F1552" s="58"/>
      <c r="G1552" s="58">
        <f>+IF(F1552&gt;K1552+100000,F1552-K1552,0)</f>
        <v>0</v>
      </c>
      <c r="H1552" s="58"/>
      <c r="I1552" s="58"/>
      <c r="J1552" s="58"/>
      <c r="K1552" s="58">
        <v>163536</v>
      </c>
      <c r="L1552" s="12" t="s">
        <v>91</v>
      </c>
      <c r="M1552" s="12" t="s">
        <v>91</v>
      </c>
      <c r="N1552" s="12" t="s">
        <v>91</v>
      </c>
      <c r="O1552" s="12">
        <v>4</v>
      </c>
      <c r="P1552" s="12">
        <v>0</v>
      </c>
      <c r="Q1552" s="12">
        <v>0</v>
      </c>
      <c r="R1552" s="12">
        <v>68895</v>
      </c>
      <c r="S1552" s="59">
        <v>0.51506849315068493</v>
      </c>
      <c r="T1552" s="59">
        <v>49.556164383561644</v>
      </c>
      <c r="U1552" s="12">
        <v>1</v>
      </c>
      <c r="V1552" s="12">
        <v>1</v>
      </c>
      <c r="W1552" s="12">
        <v>2</v>
      </c>
      <c r="X1552" s="12">
        <v>2</v>
      </c>
      <c r="Y1552" s="12">
        <v>1</v>
      </c>
      <c r="Z1552" s="58">
        <v>0</v>
      </c>
      <c r="AA1552" s="58">
        <v>0</v>
      </c>
      <c r="AB1552" s="58">
        <v>0</v>
      </c>
      <c r="AC1552" s="58" t="s">
        <v>91</v>
      </c>
    </row>
    <row r="1553" spans="1:29" x14ac:dyDescent="0.3">
      <c r="A1553" s="57">
        <v>26466664</v>
      </c>
      <c r="B1553" s="12" t="s">
        <v>624</v>
      </c>
      <c r="C1553" s="58" t="s">
        <v>109</v>
      </c>
      <c r="D1553" s="58" t="s">
        <v>112</v>
      </c>
      <c r="E1553" s="58"/>
      <c r="F1553" s="58"/>
      <c r="G1553" s="58">
        <f>+IF(F1553&gt;K1553+100000,F1553-K1553,0)</f>
        <v>0</v>
      </c>
      <c r="H1553" s="58"/>
      <c r="I1553" s="58"/>
      <c r="J1553" s="58"/>
      <c r="K1553" s="58">
        <v>163536</v>
      </c>
      <c r="L1553" s="12" t="s">
        <v>91</v>
      </c>
      <c r="M1553" s="12" t="s">
        <v>91</v>
      </c>
      <c r="N1553" s="12" t="s">
        <v>91</v>
      </c>
      <c r="O1553" s="12">
        <v>4</v>
      </c>
      <c r="P1553" s="12">
        <v>0</v>
      </c>
      <c r="Q1553" s="12">
        <v>0</v>
      </c>
      <c r="R1553" s="12">
        <v>76001</v>
      </c>
      <c r="S1553" s="59">
        <v>0.51506849315068493</v>
      </c>
      <c r="T1553" s="59">
        <v>53.180821917808217</v>
      </c>
      <c r="U1553" s="12">
        <v>1</v>
      </c>
      <c r="V1553" s="12">
        <v>2</v>
      </c>
      <c r="W1553" s="12">
        <v>2</v>
      </c>
      <c r="X1553" s="12">
        <v>2</v>
      </c>
      <c r="Y1553" s="12">
        <v>1</v>
      </c>
      <c r="Z1553" s="58">
        <v>0</v>
      </c>
      <c r="AA1553" s="58">
        <v>0</v>
      </c>
      <c r="AB1553" s="58">
        <v>0</v>
      </c>
      <c r="AC1553" s="58" t="s">
        <v>91</v>
      </c>
    </row>
    <row r="1554" spans="1:29" x14ac:dyDescent="0.3">
      <c r="A1554" s="57">
        <v>2006842224</v>
      </c>
      <c r="B1554" s="12" t="s">
        <v>625</v>
      </c>
      <c r="C1554" s="58" t="s">
        <v>109</v>
      </c>
      <c r="D1554" s="58" t="s">
        <v>112</v>
      </c>
      <c r="E1554" s="58"/>
      <c r="F1554" s="58"/>
      <c r="G1554" s="58">
        <f>+IF(F1554&gt;K1554+100000,F1554-K1554,0)</f>
        <v>0</v>
      </c>
      <c r="H1554" s="58"/>
      <c r="I1554" s="58"/>
      <c r="J1554" s="58"/>
      <c r="K1554" s="58">
        <v>163536</v>
      </c>
      <c r="L1554" s="12" t="s">
        <v>91</v>
      </c>
      <c r="M1554" s="12" t="s">
        <v>91</v>
      </c>
      <c r="N1554" s="12" t="s">
        <v>91</v>
      </c>
      <c r="O1554" s="12">
        <v>4</v>
      </c>
      <c r="P1554" s="12">
        <v>0</v>
      </c>
      <c r="Q1554" s="12">
        <v>0</v>
      </c>
      <c r="R1554" s="12">
        <v>76001</v>
      </c>
      <c r="S1554" s="59">
        <v>0.51506849315068493</v>
      </c>
      <c r="T1554" s="59">
        <v>19.767123287671232</v>
      </c>
      <c r="U1554" s="12">
        <v>1</v>
      </c>
      <c r="V1554" s="12">
        <v>2</v>
      </c>
      <c r="W1554" s="12">
        <v>2</v>
      </c>
      <c r="X1554" s="12">
        <v>2</v>
      </c>
      <c r="Y1554" s="12">
        <v>1</v>
      </c>
      <c r="Z1554" s="58">
        <v>0</v>
      </c>
      <c r="AA1554" s="58">
        <v>0</v>
      </c>
      <c r="AB1554" s="58">
        <v>0</v>
      </c>
      <c r="AC1554" s="58" t="s">
        <v>91</v>
      </c>
    </row>
    <row r="1555" spans="1:29" x14ac:dyDescent="0.3">
      <c r="A1555" s="57">
        <v>2006860424</v>
      </c>
      <c r="B1555" s="12" t="s">
        <v>626</v>
      </c>
      <c r="C1555" s="58" t="s">
        <v>109</v>
      </c>
      <c r="D1555" s="58" t="s">
        <v>112</v>
      </c>
      <c r="E1555" s="58"/>
      <c r="F1555" s="58"/>
      <c r="G1555" s="58">
        <f>+IF(F1555&gt;K1555+100000,F1555-K1555,0)</f>
        <v>0</v>
      </c>
      <c r="H1555" s="58"/>
      <c r="I1555" s="58"/>
      <c r="J1555" s="58"/>
      <c r="K1555" s="58">
        <v>163536</v>
      </c>
      <c r="L1555" s="12" t="s">
        <v>91</v>
      </c>
      <c r="M1555" s="12" t="s">
        <v>91</v>
      </c>
      <c r="N1555" s="12" t="s">
        <v>91</v>
      </c>
      <c r="O1555" s="12">
        <v>4</v>
      </c>
      <c r="P1555" s="12">
        <v>0</v>
      </c>
      <c r="Q1555" s="12">
        <v>0</v>
      </c>
      <c r="R1555" s="12">
        <v>76001</v>
      </c>
      <c r="S1555" s="59">
        <v>0.51780821917808217</v>
      </c>
      <c r="T1555" s="59">
        <v>23.947945205479453</v>
      </c>
      <c r="U1555" s="12">
        <v>2</v>
      </c>
      <c r="V1555" s="12">
        <v>2</v>
      </c>
      <c r="W1555" s="12">
        <v>1</v>
      </c>
      <c r="X1555" s="12">
        <v>2</v>
      </c>
      <c r="Y1555" s="12">
        <v>1</v>
      </c>
      <c r="Z1555" s="58">
        <v>0</v>
      </c>
      <c r="AA1555" s="58">
        <v>0</v>
      </c>
      <c r="AB1555" s="58">
        <v>0</v>
      </c>
      <c r="AC1555" s="58" t="s">
        <v>91</v>
      </c>
    </row>
    <row r="1556" spans="1:29" x14ac:dyDescent="0.3">
      <c r="A1556" s="57">
        <v>24882620</v>
      </c>
      <c r="B1556" s="12" t="s">
        <v>627</v>
      </c>
      <c r="C1556" s="58" t="s">
        <v>109</v>
      </c>
      <c r="D1556" s="58" t="s">
        <v>112</v>
      </c>
      <c r="E1556" s="58"/>
      <c r="F1556" s="58"/>
      <c r="G1556" s="58">
        <f>+IF(F1556&gt;K1556+100000,F1556-K1556,0)</f>
        <v>0</v>
      </c>
      <c r="H1556" s="58"/>
      <c r="I1556" s="58"/>
      <c r="J1556" s="58"/>
      <c r="K1556" s="58">
        <v>163536</v>
      </c>
      <c r="L1556" s="12" t="s">
        <v>91</v>
      </c>
      <c r="M1556" s="12" t="s">
        <v>91</v>
      </c>
      <c r="N1556" s="12" t="s">
        <v>91</v>
      </c>
      <c r="O1556" s="12">
        <v>4</v>
      </c>
      <c r="P1556" s="12">
        <v>0</v>
      </c>
      <c r="Q1556" s="12">
        <v>0</v>
      </c>
      <c r="R1556" s="12">
        <v>76130</v>
      </c>
      <c r="S1556" s="59">
        <v>0.51232876712328768</v>
      </c>
      <c r="T1556" s="59">
        <v>60.328767123287669</v>
      </c>
      <c r="U1556" s="12">
        <v>1</v>
      </c>
      <c r="V1556" s="12">
        <v>2</v>
      </c>
      <c r="W1556" s="12">
        <v>1</v>
      </c>
      <c r="X1556" s="12">
        <v>2</v>
      </c>
      <c r="Y1556" s="12">
        <v>2</v>
      </c>
      <c r="Z1556" s="58">
        <v>0</v>
      </c>
      <c r="AA1556" s="58">
        <v>0</v>
      </c>
      <c r="AB1556" s="58">
        <v>0</v>
      </c>
      <c r="AC1556" s="58" t="s">
        <v>91</v>
      </c>
    </row>
    <row r="1557" spans="1:29" x14ac:dyDescent="0.3">
      <c r="A1557" s="57">
        <v>26820646</v>
      </c>
      <c r="B1557" s="12" t="s">
        <v>628</v>
      </c>
      <c r="C1557" s="58" t="s">
        <v>109</v>
      </c>
      <c r="D1557" s="58" t="s">
        <v>112</v>
      </c>
      <c r="E1557" s="58"/>
      <c r="F1557" s="58"/>
      <c r="G1557" s="58">
        <f>+IF(F1557&gt;K1557+100000,F1557-K1557,0)</f>
        <v>0</v>
      </c>
      <c r="H1557" s="58"/>
      <c r="I1557" s="58"/>
      <c r="J1557" s="58"/>
      <c r="K1557" s="58">
        <v>163536</v>
      </c>
      <c r="L1557" s="12" t="s">
        <v>91</v>
      </c>
      <c r="M1557" s="12" t="s">
        <v>91</v>
      </c>
      <c r="N1557" s="12" t="s">
        <v>91</v>
      </c>
      <c r="O1557" s="12">
        <v>4</v>
      </c>
      <c r="P1557" s="12">
        <v>0</v>
      </c>
      <c r="Q1557" s="12">
        <v>0</v>
      </c>
      <c r="R1557" s="12">
        <v>76130</v>
      </c>
      <c r="S1557" s="59">
        <v>0.51232876712328768</v>
      </c>
      <c r="T1557" s="59">
        <v>56.210958904109589</v>
      </c>
      <c r="U1557" s="12">
        <v>1</v>
      </c>
      <c r="V1557" s="12">
        <v>2</v>
      </c>
      <c r="W1557" s="12">
        <v>1</v>
      </c>
      <c r="X1557" s="12">
        <v>2</v>
      </c>
      <c r="Y1557" s="12">
        <v>2</v>
      </c>
      <c r="Z1557" s="58">
        <v>0</v>
      </c>
      <c r="AA1557" s="58">
        <v>0</v>
      </c>
      <c r="AB1557" s="58">
        <v>0</v>
      </c>
      <c r="AC1557" s="58" t="s">
        <v>91</v>
      </c>
    </row>
    <row r="1558" spans="1:29" x14ac:dyDescent="0.3">
      <c r="A1558" s="57">
        <v>66068244</v>
      </c>
      <c r="B1558" s="12" t="s">
        <v>629</v>
      </c>
      <c r="C1558" s="58" t="s">
        <v>109</v>
      </c>
      <c r="D1558" s="58" t="s">
        <v>112</v>
      </c>
      <c r="E1558" s="58"/>
      <c r="F1558" s="58"/>
      <c r="G1558" s="58">
        <f>+IF(F1558&gt;K1558+100000,F1558-K1558,0)</f>
        <v>0</v>
      </c>
      <c r="H1558" s="58"/>
      <c r="I1558" s="58"/>
      <c r="J1558" s="58"/>
      <c r="K1558" s="58">
        <v>163536</v>
      </c>
      <c r="L1558" s="12" t="s">
        <v>91</v>
      </c>
      <c r="M1558" s="12" t="s">
        <v>91</v>
      </c>
      <c r="N1558" s="12" t="s">
        <v>91</v>
      </c>
      <c r="O1558" s="12">
        <v>4</v>
      </c>
      <c r="P1558" s="12">
        <v>0</v>
      </c>
      <c r="Q1558" s="12">
        <v>0</v>
      </c>
      <c r="R1558" s="12">
        <v>76130</v>
      </c>
      <c r="S1558" s="59">
        <v>0.51232876712328768</v>
      </c>
      <c r="T1558" s="59">
        <v>42.18904109589041</v>
      </c>
      <c r="U1558" s="12">
        <v>2</v>
      </c>
      <c r="V1558" s="12">
        <v>2</v>
      </c>
      <c r="W1558" s="12">
        <v>1</v>
      </c>
      <c r="X1558" s="12">
        <v>2</v>
      </c>
      <c r="Y1558" s="12">
        <v>1</v>
      </c>
      <c r="Z1558" s="58">
        <v>0</v>
      </c>
      <c r="AA1558" s="58">
        <v>0</v>
      </c>
      <c r="AB1558" s="58">
        <v>0</v>
      </c>
      <c r="AC1558" s="58" t="s">
        <v>91</v>
      </c>
    </row>
    <row r="1559" spans="1:29" x14ac:dyDescent="0.3">
      <c r="A1559" s="57">
        <v>4460828</v>
      </c>
      <c r="B1559" s="12" t="s">
        <v>630</v>
      </c>
      <c r="C1559" s="58" t="s">
        <v>109</v>
      </c>
      <c r="D1559" s="58" t="s">
        <v>112</v>
      </c>
      <c r="E1559" s="58"/>
      <c r="F1559" s="58"/>
      <c r="G1559" s="58">
        <f>+IF(F1559&gt;K1559+100000,F1559-K1559,0)</f>
        <v>0</v>
      </c>
      <c r="H1559" s="58"/>
      <c r="I1559" s="58"/>
      <c r="J1559" s="58"/>
      <c r="K1559" s="58">
        <v>163536</v>
      </c>
      <c r="L1559" s="12" t="s">
        <v>91</v>
      </c>
      <c r="M1559" s="12" t="s">
        <v>91</v>
      </c>
      <c r="N1559" s="12" t="s">
        <v>91</v>
      </c>
      <c r="O1559" s="12">
        <v>4</v>
      </c>
      <c r="P1559" s="12">
        <v>0</v>
      </c>
      <c r="Q1559" s="12">
        <v>0</v>
      </c>
      <c r="R1559" s="12">
        <v>76130</v>
      </c>
      <c r="S1559" s="59">
        <v>0.51506849315068493</v>
      </c>
      <c r="T1559" s="59">
        <v>42.410958904109592</v>
      </c>
      <c r="U1559" s="12">
        <v>1</v>
      </c>
      <c r="V1559" s="12">
        <v>2</v>
      </c>
      <c r="W1559" s="12">
        <v>1</v>
      </c>
      <c r="X1559" s="12">
        <v>2</v>
      </c>
      <c r="Y1559" s="12">
        <v>1</v>
      </c>
      <c r="Z1559" s="58">
        <v>0</v>
      </c>
      <c r="AA1559" s="58">
        <v>0</v>
      </c>
      <c r="AB1559" s="58">
        <v>0</v>
      </c>
      <c r="AC1559" s="58" t="s">
        <v>91</v>
      </c>
    </row>
    <row r="1560" spans="1:29" x14ac:dyDescent="0.3">
      <c r="A1560" s="57">
        <v>2204226204</v>
      </c>
      <c r="B1560" s="12" t="s">
        <v>631</v>
      </c>
      <c r="C1560" s="58" t="s">
        <v>109</v>
      </c>
      <c r="D1560" s="58" t="s">
        <v>112</v>
      </c>
      <c r="E1560" s="58"/>
      <c r="F1560" s="58"/>
      <c r="G1560" s="58">
        <f>+IF(F1560&gt;K1560+100000,F1560-K1560,0)</f>
        <v>0</v>
      </c>
      <c r="H1560" s="58"/>
      <c r="I1560" s="58"/>
      <c r="J1560" s="58"/>
      <c r="K1560" s="58">
        <v>163536</v>
      </c>
      <c r="L1560" s="12" t="s">
        <v>91</v>
      </c>
      <c r="M1560" s="12" t="s">
        <v>91</v>
      </c>
      <c r="N1560" s="12" t="s">
        <v>91</v>
      </c>
      <c r="O1560" s="12">
        <v>4</v>
      </c>
      <c r="P1560" s="12">
        <v>0</v>
      </c>
      <c r="Q1560" s="12">
        <v>0</v>
      </c>
      <c r="R1560" s="12">
        <v>76130</v>
      </c>
      <c r="S1560" s="59">
        <v>0.51506849315068493</v>
      </c>
      <c r="T1560" s="59">
        <v>20.778082191780822</v>
      </c>
      <c r="U1560" s="12">
        <v>1</v>
      </c>
      <c r="V1560" s="12">
        <v>2</v>
      </c>
      <c r="W1560" s="12">
        <v>2</v>
      </c>
      <c r="X1560" s="12">
        <v>2</v>
      </c>
      <c r="Y1560" s="12">
        <v>1</v>
      </c>
      <c r="Z1560" s="58">
        <v>0</v>
      </c>
      <c r="AA1560" s="58">
        <v>0</v>
      </c>
      <c r="AB1560" s="58">
        <v>0</v>
      </c>
      <c r="AC1560" s="58" t="s">
        <v>91</v>
      </c>
    </row>
    <row r="1561" spans="1:29" x14ac:dyDescent="0.3">
      <c r="A1561" s="57">
        <v>2226284462</v>
      </c>
      <c r="B1561" s="12" t="s">
        <v>632</v>
      </c>
      <c r="C1561" s="58" t="s">
        <v>109</v>
      </c>
      <c r="D1561" s="58" t="s">
        <v>112</v>
      </c>
      <c r="E1561" s="58"/>
      <c r="F1561" s="58"/>
      <c r="G1561" s="58">
        <f>+IF(F1561&gt;K1561+100000,F1561-K1561,0)</f>
        <v>0</v>
      </c>
      <c r="H1561" s="58"/>
      <c r="I1561" s="58"/>
      <c r="J1561" s="58"/>
      <c r="K1561" s="58">
        <v>163536</v>
      </c>
      <c r="L1561" s="12" t="s">
        <v>91</v>
      </c>
      <c r="M1561" s="12" t="s">
        <v>91</v>
      </c>
      <c r="N1561" s="12" t="s">
        <v>91</v>
      </c>
      <c r="O1561" s="12">
        <v>4</v>
      </c>
      <c r="P1561" s="12">
        <v>0</v>
      </c>
      <c r="Q1561" s="12">
        <v>0</v>
      </c>
      <c r="R1561" s="12">
        <v>76606</v>
      </c>
      <c r="S1561" s="59">
        <v>0.51232876712328768</v>
      </c>
      <c r="T1561" s="59">
        <v>25.076712328767123</v>
      </c>
      <c r="U1561" s="12">
        <v>1</v>
      </c>
      <c r="V1561" s="12">
        <v>1</v>
      </c>
      <c r="W1561" s="12">
        <v>2</v>
      </c>
      <c r="X1561" s="12">
        <v>2</v>
      </c>
      <c r="Y1561" s="12">
        <v>1</v>
      </c>
      <c r="Z1561" s="58">
        <v>0</v>
      </c>
      <c r="AA1561" s="58">
        <v>0</v>
      </c>
      <c r="AB1561" s="58">
        <v>0</v>
      </c>
      <c r="AC1561" s="58" t="s">
        <v>91</v>
      </c>
    </row>
    <row r="1562" spans="1:29" x14ac:dyDescent="0.3">
      <c r="A1562" s="57">
        <v>2224642424</v>
      </c>
      <c r="B1562" s="12" t="s">
        <v>633</v>
      </c>
      <c r="C1562" s="58" t="s">
        <v>108</v>
      </c>
      <c r="D1562" s="58" t="s">
        <v>113</v>
      </c>
      <c r="E1562" s="58"/>
      <c r="F1562" s="58">
        <v>108153</v>
      </c>
      <c r="G1562" s="58">
        <f>+IF(F1562&gt;K1562+100000,F1562-K1562,0)</f>
        <v>0</v>
      </c>
      <c r="H1562" s="58">
        <v>109667</v>
      </c>
      <c r="I1562" s="58">
        <v>0</v>
      </c>
      <c r="J1562" s="58">
        <v>0</v>
      </c>
      <c r="K1562" s="58">
        <v>163536</v>
      </c>
      <c r="L1562" s="12" t="s">
        <v>88</v>
      </c>
      <c r="M1562" s="12" t="s">
        <v>89</v>
      </c>
      <c r="N1562" s="12" t="s">
        <v>10</v>
      </c>
      <c r="O1562" s="12">
        <v>4</v>
      </c>
      <c r="P1562" s="12">
        <v>0</v>
      </c>
      <c r="Q1562" s="12">
        <v>0</v>
      </c>
      <c r="R1562" s="12">
        <v>76130</v>
      </c>
      <c r="S1562" s="59">
        <v>0.51232876712328768</v>
      </c>
      <c r="T1562" s="59">
        <v>26.643835616438356</v>
      </c>
      <c r="U1562" s="12">
        <v>1</v>
      </c>
      <c r="V1562" s="12">
        <v>2</v>
      </c>
      <c r="W1562" s="12">
        <v>2</v>
      </c>
      <c r="X1562" s="12">
        <v>2</v>
      </c>
      <c r="Y1562" s="12">
        <v>1</v>
      </c>
      <c r="Z1562" s="58">
        <v>0</v>
      </c>
      <c r="AA1562" s="58">
        <v>0</v>
      </c>
      <c r="AB1562" s="58">
        <v>0</v>
      </c>
      <c r="AC1562" s="58" t="s">
        <v>91</v>
      </c>
    </row>
    <row r="1563" spans="1:29" x14ac:dyDescent="0.3">
      <c r="A1563" s="57">
        <v>2224648262</v>
      </c>
      <c r="B1563" s="12" t="s">
        <v>634</v>
      </c>
      <c r="C1563" s="58" t="s">
        <v>108</v>
      </c>
      <c r="D1563" s="58" t="s">
        <v>113</v>
      </c>
      <c r="E1563" s="58"/>
      <c r="F1563" s="58">
        <v>108153</v>
      </c>
      <c r="G1563" s="58">
        <f>+IF(F1563&gt;K1563+100000,F1563-K1563,0)</f>
        <v>0</v>
      </c>
      <c r="H1563" s="58">
        <v>109667</v>
      </c>
      <c r="I1563" s="58">
        <v>0</v>
      </c>
      <c r="J1563" s="58">
        <v>0</v>
      </c>
      <c r="K1563" s="58">
        <v>163536</v>
      </c>
      <c r="L1563" s="12" t="s">
        <v>88</v>
      </c>
      <c r="M1563" s="12" t="s">
        <v>89</v>
      </c>
      <c r="N1563" s="12" t="s">
        <v>10</v>
      </c>
      <c r="O1563" s="12">
        <v>4</v>
      </c>
      <c r="P1563" s="12">
        <v>0</v>
      </c>
      <c r="Q1563" s="12">
        <v>0</v>
      </c>
      <c r="R1563" s="12">
        <v>76130</v>
      </c>
      <c r="S1563" s="59">
        <v>0.51232876712328768</v>
      </c>
      <c r="T1563" s="59">
        <v>23.972602739726028</v>
      </c>
      <c r="U1563" s="12">
        <v>1</v>
      </c>
      <c r="V1563" s="12">
        <v>2</v>
      </c>
      <c r="W1563" s="12">
        <v>2</v>
      </c>
      <c r="X1563" s="12">
        <v>2</v>
      </c>
      <c r="Y1563" s="12">
        <v>1</v>
      </c>
      <c r="Z1563" s="58">
        <v>0</v>
      </c>
      <c r="AA1563" s="58">
        <v>0</v>
      </c>
      <c r="AB1563" s="58">
        <v>0</v>
      </c>
      <c r="AC1563" s="58" t="s">
        <v>91</v>
      </c>
    </row>
    <row r="1564" spans="1:29" x14ac:dyDescent="0.3">
      <c r="A1564" s="57">
        <v>2008668482</v>
      </c>
      <c r="B1564" s="12" t="s">
        <v>635</v>
      </c>
      <c r="C1564" s="58" t="s">
        <v>108</v>
      </c>
      <c r="D1564" s="58" t="s">
        <v>113</v>
      </c>
      <c r="E1564" s="58"/>
      <c r="F1564" s="58">
        <v>133535</v>
      </c>
      <c r="G1564" s="58">
        <f>+IF(F1564&gt;K1564+100000,F1564-K1564,0)</f>
        <v>0</v>
      </c>
      <c r="H1564" s="58">
        <v>68172</v>
      </c>
      <c r="I1564" s="58">
        <v>0</v>
      </c>
      <c r="J1564" s="58">
        <v>0</v>
      </c>
      <c r="K1564" s="58">
        <v>163536</v>
      </c>
      <c r="L1564" s="12" t="s">
        <v>88</v>
      </c>
      <c r="M1564" s="12" t="s">
        <v>89</v>
      </c>
      <c r="N1564" s="12" t="s">
        <v>10</v>
      </c>
      <c r="O1564" s="12">
        <v>4</v>
      </c>
      <c r="P1564" s="12">
        <v>0</v>
      </c>
      <c r="Q1564" s="12">
        <v>0</v>
      </c>
      <c r="R1564" s="12">
        <v>68001</v>
      </c>
      <c r="S1564" s="59">
        <v>0.51232876712328768</v>
      </c>
      <c r="T1564" s="59">
        <v>33.290410958904111</v>
      </c>
      <c r="U1564" s="12">
        <v>2</v>
      </c>
      <c r="V1564" s="12">
        <v>2</v>
      </c>
      <c r="W1564" s="12">
        <v>2</v>
      </c>
      <c r="X1564" s="12">
        <v>2</v>
      </c>
      <c r="Y1564" s="12">
        <v>1</v>
      </c>
      <c r="Z1564" s="58">
        <v>0</v>
      </c>
      <c r="AA1564" s="58">
        <v>0</v>
      </c>
      <c r="AB1564" s="58">
        <v>0</v>
      </c>
      <c r="AC1564" s="58" t="s">
        <v>91</v>
      </c>
    </row>
    <row r="1565" spans="1:29" x14ac:dyDescent="0.3">
      <c r="A1565" s="57">
        <v>66864046</v>
      </c>
      <c r="B1565" s="12" t="s">
        <v>636</v>
      </c>
      <c r="C1565" s="58" t="s">
        <v>109</v>
      </c>
      <c r="D1565" s="58" t="s">
        <v>112</v>
      </c>
      <c r="E1565" s="58"/>
      <c r="F1565" s="58"/>
      <c r="G1565" s="58">
        <f>+IF(F1565&gt;K1565+100000,F1565-K1565,0)</f>
        <v>0</v>
      </c>
      <c r="H1565" s="58"/>
      <c r="I1565" s="58"/>
      <c r="J1565" s="58"/>
      <c r="K1565" s="58">
        <v>171171</v>
      </c>
      <c r="L1565" s="12" t="s">
        <v>91</v>
      </c>
      <c r="M1565" s="12" t="s">
        <v>91</v>
      </c>
      <c r="N1565" s="12" t="s">
        <v>91</v>
      </c>
      <c r="O1565" s="12">
        <v>4</v>
      </c>
      <c r="P1565" s="12">
        <v>0</v>
      </c>
      <c r="Q1565" s="12">
        <v>351</v>
      </c>
      <c r="R1565" s="12">
        <v>76130</v>
      </c>
      <c r="S1565" s="59">
        <v>2.3506849315068492</v>
      </c>
      <c r="T1565" s="59">
        <v>55.249315068493154</v>
      </c>
      <c r="U1565" s="12">
        <v>2</v>
      </c>
      <c r="V1565" s="12">
        <v>2</v>
      </c>
      <c r="W1565" s="12">
        <v>2</v>
      </c>
      <c r="X1565" s="12">
        <v>2</v>
      </c>
      <c r="Y1565" s="12">
        <v>2</v>
      </c>
      <c r="Z1565" s="58">
        <v>0</v>
      </c>
      <c r="AA1565" s="58">
        <v>0</v>
      </c>
      <c r="AB1565" s="58">
        <v>0</v>
      </c>
      <c r="AC1565" s="58" t="s">
        <v>91</v>
      </c>
    </row>
    <row r="1566" spans="1:29" x14ac:dyDescent="0.3">
      <c r="A1566" s="57">
        <v>4468286</v>
      </c>
      <c r="B1566" s="12" t="s">
        <v>637</v>
      </c>
      <c r="C1566" s="58" t="s">
        <v>108</v>
      </c>
      <c r="D1566" s="58" t="s">
        <v>113</v>
      </c>
      <c r="E1566" s="58"/>
      <c r="F1566" s="58">
        <v>200000</v>
      </c>
      <c r="G1566" s="58">
        <f>+IF(F1566&gt;K1566+100000,F1566-K1566,0)</f>
        <v>0</v>
      </c>
      <c r="H1566" s="58">
        <v>68004</v>
      </c>
      <c r="I1566" s="58">
        <v>0</v>
      </c>
      <c r="J1566" s="58">
        <v>0</v>
      </c>
      <c r="K1566" s="58">
        <v>190789</v>
      </c>
      <c r="L1566" s="12" t="s">
        <v>88</v>
      </c>
      <c r="M1566" s="12" t="s">
        <v>89</v>
      </c>
      <c r="N1566" s="12" t="s">
        <v>10</v>
      </c>
      <c r="O1566" s="12">
        <v>4</v>
      </c>
      <c r="P1566" s="12">
        <v>0</v>
      </c>
      <c r="Q1566" s="12">
        <v>0</v>
      </c>
      <c r="R1566" s="12">
        <v>76130</v>
      </c>
      <c r="S1566" s="59">
        <v>9.8630136986301367E-2</v>
      </c>
      <c r="T1566" s="59">
        <v>43.632876712328766</v>
      </c>
      <c r="U1566" s="12">
        <v>1</v>
      </c>
      <c r="V1566" s="12">
        <v>2</v>
      </c>
      <c r="W1566" s="12">
        <v>1</v>
      </c>
      <c r="X1566" s="12">
        <v>2</v>
      </c>
      <c r="Y1566" s="12">
        <v>1</v>
      </c>
      <c r="Z1566" s="58">
        <v>0</v>
      </c>
      <c r="AA1566" s="58">
        <v>0</v>
      </c>
      <c r="AB1566" s="58">
        <v>0</v>
      </c>
      <c r="AC1566" s="58" t="s">
        <v>91</v>
      </c>
    </row>
    <row r="1567" spans="1:29" x14ac:dyDescent="0.3">
      <c r="A1567" s="57">
        <v>66026244</v>
      </c>
      <c r="B1567" s="12" t="s">
        <v>638</v>
      </c>
      <c r="C1567" s="58" t="s">
        <v>106</v>
      </c>
      <c r="D1567" s="58" t="s">
        <v>116</v>
      </c>
      <c r="E1567" s="58">
        <v>7046666</v>
      </c>
      <c r="F1567" s="58">
        <v>22280023</v>
      </c>
      <c r="G1567" s="58">
        <f>+IF(F1567&gt;K1567+100000,F1567-K1567,0)</f>
        <v>22089231</v>
      </c>
      <c r="H1567" s="58">
        <v>399977</v>
      </c>
      <c r="I1567" s="58">
        <v>0</v>
      </c>
      <c r="J1567" s="58">
        <v>1000000</v>
      </c>
      <c r="K1567" s="58">
        <v>190792</v>
      </c>
      <c r="L1567" s="12" t="s">
        <v>87</v>
      </c>
      <c r="M1567" s="12" t="s">
        <v>89</v>
      </c>
      <c r="N1567" s="12" t="s">
        <v>10</v>
      </c>
      <c r="O1567" s="12">
        <v>4</v>
      </c>
      <c r="P1567" s="12">
        <v>0</v>
      </c>
      <c r="Q1567" s="12">
        <v>0</v>
      </c>
      <c r="R1567" s="12">
        <v>76001</v>
      </c>
      <c r="S1567" s="59">
        <v>0.59726027397260273</v>
      </c>
      <c r="T1567" s="59">
        <v>49.213698630136989</v>
      </c>
      <c r="U1567" s="12">
        <v>2</v>
      </c>
      <c r="V1567" s="12">
        <v>2</v>
      </c>
      <c r="W1567" s="12">
        <v>2</v>
      </c>
      <c r="X1567" s="12">
        <v>2</v>
      </c>
      <c r="Y1567" s="12">
        <v>3</v>
      </c>
      <c r="Z1567" s="58">
        <v>0</v>
      </c>
      <c r="AA1567" s="58">
        <v>0</v>
      </c>
      <c r="AB1567" s="58">
        <v>0</v>
      </c>
      <c r="AC1567" s="58" t="s">
        <v>91</v>
      </c>
    </row>
    <row r="1568" spans="1:29" x14ac:dyDescent="0.3">
      <c r="A1568" s="57">
        <v>846840</v>
      </c>
      <c r="B1568" s="12" t="s">
        <v>639</v>
      </c>
      <c r="C1568" s="58" t="s">
        <v>109</v>
      </c>
      <c r="D1568" s="58" t="s">
        <v>112</v>
      </c>
      <c r="E1568" s="58">
        <v>605000</v>
      </c>
      <c r="F1568" s="58"/>
      <c r="G1568" s="58">
        <f>+IF(F1568&gt;K1568+100000,F1568-K1568,0)</f>
        <v>0</v>
      </c>
      <c r="H1568" s="58"/>
      <c r="I1568" s="58"/>
      <c r="J1568" s="58"/>
      <c r="K1568" s="58">
        <v>190792</v>
      </c>
      <c r="L1568" s="12" t="s">
        <v>91</v>
      </c>
      <c r="M1568" s="12" t="s">
        <v>91</v>
      </c>
      <c r="N1568" s="12" t="s">
        <v>91</v>
      </c>
      <c r="O1568" s="12">
        <v>4</v>
      </c>
      <c r="P1568" s="12">
        <v>0</v>
      </c>
      <c r="Q1568" s="12">
        <v>0</v>
      </c>
      <c r="R1568" s="12">
        <v>13052</v>
      </c>
      <c r="S1568" s="59">
        <v>0.60821917808219184</v>
      </c>
      <c r="T1568" s="59">
        <v>38.750684931506846</v>
      </c>
      <c r="U1568" s="12">
        <v>1</v>
      </c>
      <c r="V1568" s="12">
        <v>1</v>
      </c>
      <c r="W1568" s="12">
        <v>2</v>
      </c>
      <c r="X1568" s="12">
        <v>2</v>
      </c>
      <c r="Y1568" s="12">
        <v>1</v>
      </c>
      <c r="Z1568" s="58">
        <v>0</v>
      </c>
      <c r="AA1568" s="58">
        <v>0</v>
      </c>
      <c r="AB1568" s="58">
        <v>0</v>
      </c>
      <c r="AC1568" s="58" t="s">
        <v>91</v>
      </c>
    </row>
    <row r="1569" spans="1:29" x14ac:dyDescent="0.3">
      <c r="A1569" s="57">
        <v>2008466662</v>
      </c>
      <c r="B1569" s="12" t="s">
        <v>640</v>
      </c>
      <c r="C1569" s="58" t="s">
        <v>109</v>
      </c>
      <c r="D1569" s="58" t="s">
        <v>112</v>
      </c>
      <c r="E1569" s="58">
        <v>517813</v>
      </c>
      <c r="F1569" s="58"/>
      <c r="G1569" s="58">
        <f>+IF(F1569&gt;K1569+100000,F1569-K1569,0)</f>
        <v>0</v>
      </c>
      <c r="H1569" s="58"/>
      <c r="I1569" s="58"/>
      <c r="J1569" s="58"/>
      <c r="K1569" s="58">
        <v>190792</v>
      </c>
      <c r="L1569" s="12" t="s">
        <v>91</v>
      </c>
      <c r="M1569" s="12" t="s">
        <v>91</v>
      </c>
      <c r="N1569" s="12" t="s">
        <v>91</v>
      </c>
      <c r="O1569" s="12">
        <v>4</v>
      </c>
      <c r="P1569" s="12">
        <v>0</v>
      </c>
      <c r="Q1569" s="12">
        <v>0</v>
      </c>
      <c r="R1569" s="12">
        <v>68418</v>
      </c>
      <c r="S1569" s="59">
        <v>0.60821917808219184</v>
      </c>
      <c r="T1569" s="59">
        <v>21.843835616438355</v>
      </c>
      <c r="U1569" s="12">
        <v>1</v>
      </c>
      <c r="V1569" s="12">
        <v>2</v>
      </c>
      <c r="W1569" s="12">
        <v>1</v>
      </c>
      <c r="X1569" s="12">
        <v>2</v>
      </c>
      <c r="Y1569" s="12">
        <v>1</v>
      </c>
      <c r="Z1569" s="58">
        <v>0</v>
      </c>
      <c r="AA1569" s="58">
        <v>0</v>
      </c>
      <c r="AB1569" s="58">
        <v>0</v>
      </c>
      <c r="AC1569" s="58" t="s">
        <v>91</v>
      </c>
    </row>
    <row r="1570" spans="1:29" x14ac:dyDescent="0.3">
      <c r="A1570" s="57">
        <v>6464000</v>
      </c>
      <c r="B1570" s="12" t="s">
        <v>641</v>
      </c>
      <c r="C1570" s="58" t="s">
        <v>109</v>
      </c>
      <c r="D1570" s="58" t="s">
        <v>112</v>
      </c>
      <c r="E1570" s="58">
        <v>484000</v>
      </c>
      <c r="F1570" s="58"/>
      <c r="G1570" s="58">
        <f>+IF(F1570&gt;K1570+100000,F1570-K1570,0)</f>
        <v>0</v>
      </c>
      <c r="H1570" s="58"/>
      <c r="I1570" s="58"/>
      <c r="J1570" s="58"/>
      <c r="K1570" s="58">
        <v>190792</v>
      </c>
      <c r="L1570" s="12" t="s">
        <v>91</v>
      </c>
      <c r="M1570" s="12" t="s">
        <v>91</v>
      </c>
      <c r="N1570" s="12" t="s">
        <v>91</v>
      </c>
      <c r="O1570" s="12">
        <v>4</v>
      </c>
      <c r="P1570" s="12">
        <v>0</v>
      </c>
      <c r="Q1570" s="12">
        <v>0</v>
      </c>
      <c r="R1570" s="12">
        <v>76130</v>
      </c>
      <c r="S1570" s="59">
        <v>0.59726027397260273</v>
      </c>
      <c r="T1570" s="59">
        <v>58.56712328767123</v>
      </c>
      <c r="U1570" s="12">
        <v>1</v>
      </c>
      <c r="V1570" s="12">
        <v>1</v>
      </c>
      <c r="W1570" s="12">
        <v>2</v>
      </c>
      <c r="X1570" s="12">
        <v>2</v>
      </c>
      <c r="Y1570" s="12">
        <v>1</v>
      </c>
      <c r="Z1570" s="58">
        <v>0</v>
      </c>
      <c r="AA1570" s="58">
        <v>0</v>
      </c>
      <c r="AB1570" s="58">
        <v>0</v>
      </c>
      <c r="AC1570" s="58" t="s">
        <v>91</v>
      </c>
    </row>
    <row r="1571" spans="1:29" x14ac:dyDescent="0.3">
      <c r="A1571" s="57">
        <v>2082848484</v>
      </c>
      <c r="B1571" s="12" t="s">
        <v>642</v>
      </c>
      <c r="C1571" s="58" t="s">
        <v>109</v>
      </c>
      <c r="D1571" s="58" t="s">
        <v>112</v>
      </c>
      <c r="E1571" s="58">
        <v>425600</v>
      </c>
      <c r="F1571" s="58"/>
      <c r="G1571" s="58">
        <f>+IF(F1571&gt;K1571+100000,F1571-K1571,0)</f>
        <v>0</v>
      </c>
      <c r="H1571" s="58"/>
      <c r="I1571" s="58"/>
      <c r="J1571" s="58"/>
      <c r="K1571" s="58">
        <v>190792</v>
      </c>
      <c r="L1571" s="12" t="s">
        <v>91</v>
      </c>
      <c r="M1571" s="12" t="s">
        <v>91</v>
      </c>
      <c r="N1571" s="12" t="s">
        <v>91</v>
      </c>
      <c r="O1571" s="12">
        <v>4</v>
      </c>
      <c r="P1571" s="12">
        <v>0</v>
      </c>
      <c r="Q1571" s="12">
        <v>0</v>
      </c>
      <c r="R1571" s="12">
        <v>76377</v>
      </c>
      <c r="S1571" s="59">
        <v>0.59726027397260273</v>
      </c>
      <c r="T1571" s="59">
        <v>28.945205479452056</v>
      </c>
      <c r="U1571" s="12">
        <v>1</v>
      </c>
      <c r="V1571" s="12">
        <v>1</v>
      </c>
      <c r="W1571" s="12">
        <v>2</v>
      </c>
      <c r="X1571" s="12">
        <v>2</v>
      </c>
      <c r="Y1571" s="12">
        <v>1</v>
      </c>
      <c r="Z1571" s="58">
        <v>0</v>
      </c>
      <c r="AA1571" s="58">
        <v>0</v>
      </c>
      <c r="AB1571" s="58">
        <v>0</v>
      </c>
      <c r="AC1571" s="58" t="s">
        <v>91</v>
      </c>
    </row>
    <row r="1572" spans="1:29" x14ac:dyDescent="0.3">
      <c r="A1572" s="57">
        <v>2006442824</v>
      </c>
      <c r="B1572" s="12" t="s">
        <v>643</v>
      </c>
      <c r="C1572" s="58" t="s">
        <v>108</v>
      </c>
      <c r="D1572" s="58" t="s">
        <v>114</v>
      </c>
      <c r="E1572" s="58">
        <v>354667</v>
      </c>
      <c r="F1572" s="58">
        <v>1384335</v>
      </c>
      <c r="G1572" s="58">
        <f>+IF(F1572&gt;K1572+100000,F1572-K1572,0)</f>
        <v>1193543</v>
      </c>
      <c r="H1572" s="58">
        <v>136665</v>
      </c>
      <c r="I1572" s="58">
        <v>0</v>
      </c>
      <c r="J1572" s="58">
        <v>0</v>
      </c>
      <c r="K1572" s="58">
        <v>190792</v>
      </c>
      <c r="L1572" s="12" t="s">
        <v>88</v>
      </c>
      <c r="M1572" s="12" t="s">
        <v>89</v>
      </c>
      <c r="N1572" s="12" t="s">
        <v>10</v>
      </c>
      <c r="O1572" s="12">
        <v>4</v>
      </c>
      <c r="P1572" s="12">
        <v>0</v>
      </c>
      <c r="Q1572" s="12">
        <v>0</v>
      </c>
      <c r="R1572" s="12">
        <v>76606</v>
      </c>
      <c r="S1572" s="59">
        <v>0.60821917808219184</v>
      </c>
      <c r="T1572" s="59">
        <v>21.745205479452054</v>
      </c>
      <c r="U1572" s="12">
        <v>1</v>
      </c>
      <c r="V1572" s="12">
        <v>2</v>
      </c>
      <c r="W1572" s="12">
        <v>1</v>
      </c>
      <c r="X1572" s="12">
        <v>2</v>
      </c>
      <c r="Y1572" s="12">
        <v>1</v>
      </c>
      <c r="Z1572" s="58">
        <v>0</v>
      </c>
      <c r="AA1572" s="58">
        <v>0</v>
      </c>
      <c r="AB1572" s="58">
        <v>0</v>
      </c>
      <c r="AC1572" s="58" t="s">
        <v>91</v>
      </c>
    </row>
    <row r="1573" spans="1:29" x14ac:dyDescent="0.3">
      <c r="A1573" s="57">
        <v>2028400800</v>
      </c>
      <c r="B1573" s="12" t="s">
        <v>644</v>
      </c>
      <c r="C1573" s="58" t="s">
        <v>109</v>
      </c>
      <c r="D1573" s="58" t="s">
        <v>112</v>
      </c>
      <c r="E1573" s="58">
        <v>354667</v>
      </c>
      <c r="F1573" s="58"/>
      <c r="G1573" s="58">
        <f>+IF(F1573&gt;K1573+100000,F1573-K1573,0)</f>
        <v>0</v>
      </c>
      <c r="H1573" s="58"/>
      <c r="I1573" s="58"/>
      <c r="J1573" s="58"/>
      <c r="K1573" s="58">
        <v>190792</v>
      </c>
      <c r="L1573" s="12" t="s">
        <v>91</v>
      </c>
      <c r="M1573" s="12" t="s">
        <v>91</v>
      </c>
      <c r="N1573" s="12" t="s">
        <v>91</v>
      </c>
      <c r="O1573" s="12">
        <v>4</v>
      </c>
      <c r="P1573" s="12">
        <v>0</v>
      </c>
      <c r="Q1573" s="12">
        <v>0</v>
      </c>
      <c r="R1573" s="12">
        <v>11001</v>
      </c>
      <c r="S1573" s="59">
        <v>0.59726027397260273</v>
      </c>
      <c r="T1573" s="59">
        <v>24.123287671232877</v>
      </c>
      <c r="U1573" s="12">
        <v>2</v>
      </c>
      <c r="V1573" s="12">
        <v>3</v>
      </c>
      <c r="W1573" s="12">
        <v>2</v>
      </c>
      <c r="X1573" s="12">
        <v>2</v>
      </c>
      <c r="Y1573" s="12">
        <v>3</v>
      </c>
      <c r="Z1573" s="58">
        <v>0</v>
      </c>
      <c r="AA1573" s="58">
        <v>0</v>
      </c>
      <c r="AB1573" s="58">
        <v>0</v>
      </c>
      <c r="AC1573" s="58" t="s">
        <v>91</v>
      </c>
    </row>
    <row r="1574" spans="1:29" x14ac:dyDescent="0.3">
      <c r="A1574" s="57">
        <v>2020008620</v>
      </c>
      <c r="B1574" s="12" t="s">
        <v>645</v>
      </c>
      <c r="C1574" s="58" t="s">
        <v>109</v>
      </c>
      <c r="D1574" s="58" t="s">
        <v>112</v>
      </c>
      <c r="E1574" s="58">
        <v>354667</v>
      </c>
      <c r="F1574" s="58"/>
      <c r="G1574" s="58">
        <f>+IF(F1574&gt;K1574+100000,F1574-K1574,0)</f>
        <v>0</v>
      </c>
      <c r="H1574" s="58"/>
      <c r="I1574" s="58"/>
      <c r="J1574" s="58"/>
      <c r="K1574" s="58">
        <v>190792</v>
      </c>
      <c r="L1574" s="12" t="s">
        <v>91</v>
      </c>
      <c r="M1574" s="12" t="s">
        <v>91</v>
      </c>
      <c r="N1574" s="12" t="s">
        <v>91</v>
      </c>
      <c r="O1574" s="12">
        <v>4</v>
      </c>
      <c r="P1574" s="12">
        <v>0</v>
      </c>
      <c r="Q1574" s="12">
        <v>0</v>
      </c>
      <c r="R1574" s="12">
        <v>76606</v>
      </c>
      <c r="S1574" s="59">
        <v>0.59726027397260273</v>
      </c>
      <c r="T1574" s="59">
        <v>30.704109589041096</v>
      </c>
      <c r="U1574" s="12">
        <v>1</v>
      </c>
      <c r="V1574" s="12">
        <v>1</v>
      </c>
      <c r="W1574" s="12">
        <v>2</v>
      </c>
      <c r="X1574" s="12">
        <v>2</v>
      </c>
      <c r="Y1574" s="12">
        <v>1</v>
      </c>
      <c r="Z1574" s="58">
        <v>0</v>
      </c>
      <c r="AA1574" s="58">
        <v>0</v>
      </c>
      <c r="AB1574" s="58">
        <v>0</v>
      </c>
      <c r="AC1574" s="58" t="s">
        <v>91</v>
      </c>
    </row>
    <row r="1575" spans="1:29" x14ac:dyDescent="0.3">
      <c r="A1575" s="57">
        <v>2082848604</v>
      </c>
      <c r="B1575" s="12" t="s">
        <v>646</v>
      </c>
      <c r="C1575" s="58" t="s">
        <v>109</v>
      </c>
      <c r="D1575" s="58" t="s">
        <v>112</v>
      </c>
      <c r="E1575" s="58">
        <v>307000</v>
      </c>
      <c r="F1575" s="58"/>
      <c r="G1575" s="58">
        <f>+IF(F1575&gt;K1575+100000,F1575-K1575,0)</f>
        <v>0</v>
      </c>
      <c r="H1575" s="58"/>
      <c r="I1575" s="58"/>
      <c r="J1575" s="58"/>
      <c r="K1575" s="58">
        <v>190792</v>
      </c>
      <c r="L1575" s="12" t="s">
        <v>91</v>
      </c>
      <c r="M1575" s="12" t="s">
        <v>91</v>
      </c>
      <c r="N1575" s="12" t="s">
        <v>91</v>
      </c>
      <c r="O1575" s="12">
        <v>4</v>
      </c>
      <c r="P1575" s="12">
        <v>0</v>
      </c>
      <c r="Q1575" s="12">
        <v>0</v>
      </c>
      <c r="R1575" s="12">
        <v>76130</v>
      </c>
      <c r="S1575" s="59">
        <v>0.60821917808219184</v>
      </c>
      <c r="T1575" s="59">
        <v>30.331506849315069</v>
      </c>
      <c r="U1575" s="12">
        <v>2</v>
      </c>
      <c r="V1575" s="12">
        <v>2</v>
      </c>
      <c r="W1575" s="12">
        <v>1</v>
      </c>
      <c r="X1575" s="12">
        <v>2</v>
      </c>
      <c r="Y1575" s="12">
        <v>1</v>
      </c>
      <c r="Z1575" s="58">
        <v>0</v>
      </c>
      <c r="AA1575" s="58">
        <v>0</v>
      </c>
      <c r="AB1575" s="58">
        <v>0</v>
      </c>
      <c r="AC1575" s="58" t="s">
        <v>91</v>
      </c>
    </row>
    <row r="1576" spans="1:29" x14ac:dyDescent="0.3">
      <c r="A1576" s="57">
        <v>2222066268</v>
      </c>
      <c r="B1576" s="12" t="s">
        <v>647</v>
      </c>
      <c r="C1576" s="58" t="s">
        <v>109</v>
      </c>
      <c r="D1576" s="58" t="s">
        <v>112</v>
      </c>
      <c r="E1576" s="58">
        <v>262067</v>
      </c>
      <c r="F1576" s="58"/>
      <c r="G1576" s="58">
        <f>+IF(F1576&gt;K1576+100000,F1576-K1576,0)</f>
        <v>0</v>
      </c>
      <c r="H1576" s="58"/>
      <c r="I1576" s="58"/>
      <c r="J1576" s="58"/>
      <c r="K1576" s="58">
        <v>190792</v>
      </c>
      <c r="L1576" s="12" t="s">
        <v>91</v>
      </c>
      <c r="M1576" s="12" t="s">
        <v>91</v>
      </c>
      <c r="N1576" s="12" t="s">
        <v>91</v>
      </c>
      <c r="O1576" s="12">
        <v>4</v>
      </c>
      <c r="P1576" s="12">
        <v>0</v>
      </c>
      <c r="Q1576" s="12">
        <v>0</v>
      </c>
      <c r="R1576" s="12">
        <v>76306</v>
      </c>
      <c r="S1576" s="59">
        <v>0.26301369863013696</v>
      </c>
      <c r="T1576" s="59">
        <v>29.964383561643835</v>
      </c>
      <c r="U1576" s="12">
        <v>2</v>
      </c>
      <c r="V1576" s="12">
        <v>2</v>
      </c>
      <c r="W1576" s="12">
        <v>2</v>
      </c>
      <c r="X1576" s="12">
        <v>2</v>
      </c>
      <c r="Y1576" s="12">
        <v>1</v>
      </c>
      <c r="Z1576" s="58">
        <v>0</v>
      </c>
      <c r="AA1576" s="58">
        <v>0</v>
      </c>
      <c r="AB1576" s="58">
        <v>0</v>
      </c>
      <c r="AC1576" s="58" t="s">
        <v>91</v>
      </c>
    </row>
    <row r="1577" spans="1:29" x14ac:dyDescent="0.3">
      <c r="A1577" s="57">
        <v>2224802224</v>
      </c>
      <c r="B1577" s="12" t="s">
        <v>648</v>
      </c>
      <c r="C1577" s="58" t="s">
        <v>109</v>
      </c>
      <c r="D1577" s="58" t="s">
        <v>112</v>
      </c>
      <c r="E1577" s="58">
        <v>212800</v>
      </c>
      <c r="F1577" s="58"/>
      <c r="G1577" s="58">
        <f>+IF(F1577&gt;K1577+100000,F1577-K1577,0)</f>
        <v>0</v>
      </c>
      <c r="H1577" s="58"/>
      <c r="I1577" s="58"/>
      <c r="J1577" s="58"/>
      <c r="K1577" s="58">
        <v>190792</v>
      </c>
      <c r="L1577" s="12" t="s">
        <v>91</v>
      </c>
      <c r="M1577" s="12" t="s">
        <v>91</v>
      </c>
      <c r="N1577" s="12" t="s">
        <v>91</v>
      </c>
      <c r="O1577" s="12">
        <v>4</v>
      </c>
      <c r="P1577" s="12">
        <v>0</v>
      </c>
      <c r="Q1577" s="12">
        <v>0</v>
      </c>
      <c r="R1577" s="12">
        <v>76275</v>
      </c>
      <c r="S1577" s="59">
        <v>0.59726027397260273</v>
      </c>
      <c r="T1577" s="59">
        <v>28.065753424657533</v>
      </c>
      <c r="U1577" s="12">
        <v>1</v>
      </c>
      <c r="V1577" s="12">
        <v>2</v>
      </c>
      <c r="W1577" s="12">
        <v>1</v>
      </c>
      <c r="X1577" s="12">
        <v>2</v>
      </c>
      <c r="Y1577" s="12">
        <v>1</v>
      </c>
      <c r="Z1577" s="58">
        <v>0</v>
      </c>
      <c r="AA1577" s="58">
        <v>0</v>
      </c>
      <c r="AB1577" s="58">
        <v>0</v>
      </c>
      <c r="AC1577" s="58" t="s">
        <v>91</v>
      </c>
    </row>
    <row r="1578" spans="1:29" x14ac:dyDescent="0.3">
      <c r="A1578" s="57">
        <v>2200802624</v>
      </c>
      <c r="B1578" s="12" t="s">
        <v>649</v>
      </c>
      <c r="C1578" s="58" t="s">
        <v>109</v>
      </c>
      <c r="D1578" s="58" t="s">
        <v>112</v>
      </c>
      <c r="E1578" s="58">
        <v>25223</v>
      </c>
      <c r="F1578" s="58"/>
      <c r="G1578" s="58">
        <f>+IF(F1578&gt;K1578+100000,F1578-K1578,0)</f>
        <v>0</v>
      </c>
      <c r="H1578" s="58"/>
      <c r="I1578" s="58"/>
      <c r="J1578" s="58"/>
      <c r="K1578" s="58">
        <v>190792</v>
      </c>
      <c r="L1578" s="12" t="s">
        <v>91</v>
      </c>
      <c r="M1578" s="12" t="s">
        <v>91</v>
      </c>
      <c r="N1578" s="12" t="s">
        <v>91</v>
      </c>
      <c r="O1578" s="12">
        <v>4</v>
      </c>
      <c r="P1578" s="12">
        <v>0</v>
      </c>
      <c r="Q1578" s="12">
        <v>0</v>
      </c>
      <c r="R1578" s="12">
        <v>68615</v>
      </c>
      <c r="S1578" s="59">
        <v>0.60821917808219184</v>
      </c>
      <c r="T1578" s="59">
        <v>31.991780821917807</v>
      </c>
      <c r="U1578" s="12">
        <v>2</v>
      </c>
      <c r="V1578" s="12">
        <v>2</v>
      </c>
      <c r="W1578" s="12">
        <v>1</v>
      </c>
      <c r="X1578" s="12">
        <v>2</v>
      </c>
      <c r="Y1578" s="12">
        <v>1</v>
      </c>
      <c r="Z1578" s="58">
        <v>0</v>
      </c>
      <c r="AA1578" s="58">
        <v>0</v>
      </c>
      <c r="AB1578" s="58">
        <v>0</v>
      </c>
      <c r="AC1578" s="58" t="s">
        <v>91</v>
      </c>
    </row>
    <row r="1579" spans="1:29" x14ac:dyDescent="0.3">
      <c r="A1579" s="57">
        <v>2244062600</v>
      </c>
      <c r="B1579" s="12" t="s">
        <v>650</v>
      </c>
      <c r="C1579" s="58" t="s">
        <v>108</v>
      </c>
      <c r="D1579" s="58" t="s">
        <v>29</v>
      </c>
      <c r="E1579" s="58"/>
      <c r="F1579" s="58">
        <v>400000</v>
      </c>
      <c r="G1579" s="58">
        <f>+IF(F1579&gt;K1579+100000,F1579-K1579,0)</f>
        <v>209208</v>
      </c>
      <c r="H1579" s="58">
        <v>103524</v>
      </c>
      <c r="I1579" s="58">
        <v>0</v>
      </c>
      <c r="J1579" s="58">
        <v>0</v>
      </c>
      <c r="K1579" s="58">
        <v>190792</v>
      </c>
      <c r="L1579" s="12" t="s">
        <v>88</v>
      </c>
      <c r="M1579" s="12" t="s">
        <v>89</v>
      </c>
      <c r="N1579" s="12" t="s">
        <v>10</v>
      </c>
      <c r="O1579" s="12">
        <v>4</v>
      </c>
      <c r="P1579" s="12">
        <v>0</v>
      </c>
      <c r="Q1579" s="12">
        <v>0</v>
      </c>
      <c r="R1579" s="12">
        <v>76130</v>
      </c>
      <c r="S1579" s="59">
        <v>0.59726027397260273</v>
      </c>
      <c r="T1579" s="59">
        <v>27.783561643835615</v>
      </c>
      <c r="U1579" s="12">
        <v>1</v>
      </c>
      <c r="V1579" s="12">
        <v>2</v>
      </c>
      <c r="W1579" s="12">
        <v>2</v>
      </c>
      <c r="X1579" s="12">
        <v>2</v>
      </c>
      <c r="Y1579" s="12">
        <v>2</v>
      </c>
      <c r="Z1579" s="58">
        <v>0</v>
      </c>
      <c r="AA1579" s="58">
        <v>0</v>
      </c>
      <c r="AB1579" s="58">
        <v>0</v>
      </c>
      <c r="AC1579" s="58" t="s">
        <v>91</v>
      </c>
    </row>
    <row r="1580" spans="1:29" x14ac:dyDescent="0.3">
      <c r="A1580" s="57">
        <v>2224624406</v>
      </c>
      <c r="B1580" s="12" t="s">
        <v>651</v>
      </c>
      <c r="C1580" s="58" t="s">
        <v>108</v>
      </c>
      <c r="D1580" s="58" t="s">
        <v>29</v>
      </c>
      <c r="E1580" s="58"/>
      <c r="F1580" s="58">
        <v>683099</v>
      </c>
      <c r="G1580" s="58">
        <f>+IF(F1580&gt;K1580+100000,F1580-K1580,0)</f>
        <v>492307</v>
      </c>
      <c r="H1580" s="58">
        <v>94461</v>
      </c>
      <c r="I1580" s="58">
        <v>0</v>
      </c>
      <c r="J1580" s="58">
        <v>0</v>
      </c>
      <c r="K1580" s="58">
        <v>190792</v>
      </c>
      <c r="L1580" s="12" t="s">
        <v>88</v>
      </c>
      <c r="M1580" s="12" t="s">
        <v>89</v>
      </c>
      <c r="N1580" s="12" t="s">
        <v>10</v>
      </c>
      <c r="O1580" s="12">
        <v>4</v>
      </c>
      <c r="P1580" s="12">
        <v>0</v>
      </c>
      <c r="Q1580" s="12">
        <v>0</v>
      </c>
      <c r="R1580" s="12">
        <v>76130</v>
      </c>
      <c r="S1580" s="59">
        <v>0.59726027397260273</v>
      </c>
      <c r="T1580" s="59">
        <v>30.794520547945204</v>
      </c>
      <c r="U1580" s="12">
        <v>2</v>
      </c>
      <c r="V1580" s="12">
        <v>2</v>
      </c>
      <c r="W1580" s="12">
        <v>2</v>
      </c>
      <c r="X1580" s="12">
        <v>2</v>
      </c>
      <c r="Y1580" s="12">
        <v>1</v>
      </c>
      <c r="Z1580" s="58">
        <v>0</v>
      </c>
      <c r="AA1580" s="58">
        <v>0</v>
      </c>
      <c r="AB1580" s="58">
        <v>0</v>
      </c>
      <c r="AC1580" s="58" t="s">
        <v>91</v>
      </c>
    </row>
    <row r="1581" spans="1:29" x14ac:dyDescent="0.3">
      <c r="A1581" s="57">
        <v>28448826</v>
      </c>
      <c r="B1581" s="12" t="s">
        <v>652</v>
      </c>
      <c r="C1581" s="58" t="s">
        <v>108</v>
      </c>
      <c r="D1581" s="58" t="s">
        <v>29</v>
      </c>
      <c r="E1581" s="58"/>
      <c r="F1581" s="58">
        <v>703600</v>
      </c>
      <c r="G1581" s="58">
        <f>+IF(F1581&gt;K1581+100000,F1581-K1581,0)</f>
        <v>512808</v>
      </c>
      <c r="H1581" s="58">
        <v>140802</v>
      </c>
      <c r="I1581" s="58">
        <v>0</v>
      </c>
      <c r="J1581" s="58">
        <v>0</v>
      </c>
      <c r="K1581" s="58">
        <v>190792</v>
      </c>
      <c r="L1581" s="12" t="s">
        <v>88</v>
      </c>
      <c r="M1581" s="12" t="s">
        <v>89</v>
      </c>
      <c r="N1581" s="12" t="s">
        <v>10</v>
      </c>
      <c r="O1581" s="12">
        <v>4</v>
      </c>
      <c r="P1581" s="12">
        <v>0</v>
      </c>
      <c r="Q1581" s="12">
        <v>31</v>
      </c>
      <c r="R1581" s="12">
        <v>68615</v>
      </c>
      <c r="S1581" s="59">
        <v>0.69041095890410964</v>
      </c>
      <c r="T1581" s="59">
        <v>43.287671232876711</v>
      </c>
      <c r="U1581" s="12">
        <v>2</v>
      </c>
      <c r="V1581" s="12">
        <v>1</v>
      </c>
      <c r="W1581" s="12">
        <v>1</v>
      </c>
      <c r="X1581" s="12">
        <v>2</v>
      </c>
      <c r="Y1581" s="12">
        <v>1</v>
      </c>
      <c r="Z1581" s="58">
        <v>0</v>
      </c>
      <c r="AA1581" s="58">
        <v>0</v>
      </c>
      <c r="AB1581" s="58">
        <v>0</v>
      </c>
      <c r="AC1581" s="58" t="s">
        <v>91</v>
      </c>
    </row>
    <row r="1582" spans="1:29" x14ac:dyDescent="0.3">
      <c r="A1582" s="57">
        <v>2260266</v>
      </c>
      <c r="B1582" s="12" t="s">
        <v>653</v>
      </c>
      <c r="C1582" s="58" t="s">
        <v>108</v>
      </c>
      <c r="D1582" s="58" t="s">
        <v>29</v>
      </c>
      <c r="E1582" s="58"/>
      <c r="F1582" s="58">
        <v>714456</v>
      </c>
      <c r="G1582" s="58">
        <f>+IF(F1582&gt;K1582+100000,F1582-K1582,0)</f>
        <v>523664</v>
      </c>
      <c r="H1582" s="58">
        <v>107861</v>
      </c>
      <c r="I1582" s="58">
        <v>0</v>
      </c>
      <c r="J1582" s="58">
        <v>1000000</v>
      </c>
      <c r="K1582" s="58">
        <v>190792</v>
      </c>
      <c r="L1582" s="12" t="s">
        <v>87</v>
      </c>
      <c r="M1582" s="12" t="s">
        <v>89</v>
      </c>
      <c r="N1582" s="12" t="s">
        <v>10</v>
      </c>
      <c r="O1582" s="12">
        <v>4</v>
      </c>
      <c r="P1582" s="12">
        <v>0</v>
      </c>
      <c r="Q1582" s="12">
        <v>0</v>
      </c>
      <c r="R1582" s="12">
        <v>68615</v>
      </c>
      <c r="S1582" s="59">
        <v>0.60821917808219184</v>
      </c>
      <c r="T1582" s="59">
        <v>55.213698630136989</v>
      </c>
      <c r="U1582" s="12">
        <v>1</v>
      </c>
      <c r="V1582" s="12">
        <v>2</v>
      </c>
      <c r="W1582" s="12">
        <v>1</v>
      </c>
      <c r="X1582" s="12">
        <v>2</v>
      </c>
      <c r="Y1582" s="12">
        <v>1</v>
      </c>
      <c r="Z1582" s="58">
        <v>0</v>
      </c>
      <c r="AA1582" s="58">
        <v>0</v>
      </c>
      <c r="AB1582" s="58">
        <v>0</v>
      </c>
      <c r="AC1582" s="58" t="s">
        <v>91</v>
      </c>
    </row>
    <row r="1583" spans="1:29" x14ac:dyDescent="0.3">
      <c r="A1583" s="57">
        <v>2044020600</v>
      </c>
      <c r="B1583" s="12" t="s">
        <v>654</v>
      </c>
      <c r="C1583" s="58" t="s">
        <v>108</v>
      </c>
      <c r="D1583" s="58" t="s">
        <v>112</v>
      </c>
      <c r="E1583" s="58"/>
      <c r="F1583" s="58">
        <v>75373</v>
      </c>
      <c r="G1583" s="58">
        <f>+IF(F1583&gt;K1583+100000,F1583-K1583,0)</f>
        <v>0</v>
      </c>
      <c r="H1583" s="58">
        <v>76127</v>
      </c>
      <c r="I1583" s="58">
        <v>0</v>
      </c>
      <c r="J1583" s="58">
        <v>0</v>
      </c>
      <c r="K1583" s="58">
        <v>190792</v>
      </c>
      <c r="L1583" s="12" t="s">
        <v>88</v>
      </c>
      <c r="M1583" s="12" t="s">
        <v>89</v>
      </c>
      <c r="N1583" s="12" t="s">
        <v>10</v>
      </c>
      <c r="O1583" s="12">
        <v>4</v>
      </c>
      <c r="P1583" s="12">
        <v>0</v>
      </c>
      <c r="Q1583" s="12">
        <v>0</v>
      </c>
      <c r="R1583" s="12">
        <v>13052</v>
      </c>
      <c r="S1583" s="59">
        <v>0.60821917808219184</v>
      </c>
      <c r="T1583" s="59">
        <v>26.550684931506851</v>
      </c>
      <c r="U1583" s="12">
        <v>1</v>
      </c>
      <c r="V1583" s="12">
        <v>1</v>
      </c>
      <c r="W1583" s="12">
        <v>2</v>
      </c>
      <c r="X1583" s="12">
        <v>2</v>
      </c>
      <c r="Y1583" s="12">
        <v>3</v>
      </c>
      <c r="Z1583" s="58">
        <v>0</v>
      </c>
      <c r="AA1583" s="58">
        <v>0</v>
      </c>
      <c r="AB1583" s="58">
        <v>0</v>
      </c>
      <c r="AC1583" s="58" t="s">
        <v>91</v>
      </c>
    </row>
    <row r="1584" spans="1:29" x14ac:dyDescent="0.3">
      <c r="A1584" s="57">
        <v>4824208</v>
      </c>
      <c r="B1584" s="12" t="s">
        <v>655</v>
      </c>
      <c r="C1584" s="58" t="s">
        <v>109</v>
      </c>
      <c r="D1584" s="58" t="s">
        <v>112</v>
      </c>
      <c r="E1584" s="58"/>
      <c r="F1584" s="58"/>
      <c r="G1584" s="58">
        <f>+IF(F1584&gt;K1584+100000,F1584-K1584,0)</f>
        <v>0</v>
      </c>
      <c r="H1584" s="58"/>
      <c r="I1584" s="58"/>
      <c r="J1584" s="58"/>
      <c r="K1584" s="58">
        <v>190792</v>
      </c>
      <c r="L1584" s="12" t="s">
        <v>91</v>
      </c>
      <c r="M1584" s="12" t="s">
        <v>91</v>
      </c>
      <c r="N1584" s="12" t="s">
        <v>91</v>
      </c>
      <c r="O1584" s="12">
        <v>4</v>
      </c>
      <c r="P1584" s="12">
        <v>0</v>
      </c>
      <c r="Q1584" s="12">
        <v>0</v>
      </c>
      <c r="R1584" s="12">
        <v>13052</v>
      </c>
      <c r="S1584" s="59">
        <v>0.60821917808219184</v>
      </c>
      <c r="T1584" s="59">
        <v>44.350684931506848</v>
      </c>
      <c r="U1584" s="12">
        <v>1</v>
      </c>
      <c r="V1584" s="12">
        <v>1</v>
      </c>
      <c r="W1584" s="12">
        <v>2</v>
      </c>
      <c r="X1584" s="12">
        <v>2</v>
      </c>
      <c r="Y1584" s="12">
        <v>1</v>
      </c>
      <c r="Z1584" s="58">
        <v>0</v>
      </c>
      <c r="AA1584" s="58">
        <v>0</v>
      </c>
      <c r="AB1584" s="58">
        <v>0</v>
      </c>
      <c r="AC1584" s="58" t="s">
        <v>91</v>
      </c>
    </row>
    <row r="1585" spans="1:29" x14ac:dyDescent="0.3">
      <c r="A1585" s="57">
        <v>8886446</v>
      </c>
      <c r="B1585" s="12" t="s">
        <v>656</v>
      </c>
      <c r="C1585" s="58" t="s">
        <v>109</v>
      </c>
      <c r="D1585" s="58" t="s">
        <v>112</v>
      </c>
      <c r="E1585" s="58"/>
      <c r="F1585" s="58"/>
      <c r="G1585" s="58">
        <f>+IF(F1585&gt;K1585+100000,F1585-K1585,0)</f>
        <v>0</v>
      </c>
      <c r="H1585" s="58"/>
      <c r="I1585" s="58"/>
      <c r="J1585" s="58"/>
      <c r="K1585" s="58">
        <v>190792</v>
      </c>
      <c r="L1585" s="12" t="s">
        <v>91</v>
      </c>
      <c r="M1585" s="12" t="s">
        <v>91</v>
      </c>
      <c r="N1585" s="12" t="s">
        <v>91</v>
      </c>
      <c r="O1585" s="12">
        <v>4</v>
      </c>
      <c r="P1585" s="12">
        <v>0</v>
      </c>
      <c r="Q1585" s="12">
        <v>0</v>
      </c>
      <c r="R1585" s="12">
        <v>13052</v>
      </c>
      <c r="S1585" s="59">
        <v>0.60821917808219184</v>
      </c>
      <c r="T1585" s="59">
        <v>63.843835616438355</v>
      </c>
      <c r="U1585" s="12">
        <v>1</v>
      </c>
      <c r="V1585" s="12">
        <v>1</v>
      </c>
      <c r="W1585" s="12">
        <v>2</v>
      </c>
      <c r="X1585" s="12">
        <v>2</v>
      </c>
      <c r="Y1585" s="12">
        <v>3</v>
      </c>
      <c r="Z1585" s="58">
        <v>0</v>
      </c>
      <c r="AA1585" s="58">
        <v>0</v>
      </c>
      <c r="AB1585" s="58">
        <v>0</v>
      </c>
      <c r="AC1585" s="58" t="s">
        <v>91</v>
      </c>
    </row>
    <row r="1586" spans="1:29" x14ac:dyDescent="0.3">
      <c r="A1586" s="57">
        <v>22804602</v>
      </c>
      <c r="B1586" s="12" t="s">
        <v>657</v>
      </c>
      <c r="C1586" s="58" t="s">
        <v>109</v>
      </c>
      <c r="D1586" s="58" t="s">
        <v>112</v>
      </c>
      <c r="E1586" s="58"/>
      <c r="F1586" s="58"/>
      <c r="G1586" s="58">
        <f>+IF(F1586&gt;K1586+100000,F1586-K1586,0)</f>
        <v>0</v>
      </c>
      <c r="H1586" s="58"/>
      <c r="I1586" s="58"/>
      <c r="J1586" s="58"/>
      <c r="K1586" s="58">
        <v>190792</v>
      </c>
      <c r="L1586" s="12" t="s">
        <v>91</v>
      </c>
      <c r="M1586" s="12" t="s">
        <v>91</v>
      </c>
      <c r="N1586" s="12" t="s">
        <v>91</v>
      </c>
      <c r="O1586" s="12">
        <v>4</v>
      </c>
      <c r="P1586" s="12">
        <v>0</v>
      </c>
      <c r="Q1586" s="12">
        <v>0</v>
      </c>
      <c r="R1586" s="12">
        <v>25286</v>
      </c>
      <c r="S1586" s="59">
        <v>0.59726027397260273</v>
      </c>
      <c r="T1586" s="59">
        <v>45.317808219178083</v>
      </c>
      <c r="U1586" s="12">
        <v>1</v>
      </c>
      <c r="V1586" s="12">
        <v>2</v>
      </c>
      <c r="W1586" s="12">
        <v>1</v>
      </c>
      <c r="X1586" s="12">
        <v>2</v>
      </c>
      <c r="Y1586" s="12">
        <v>1</v>
      </c>
      <c r="Z1586" s="58">
        <v>0</v>
      </c>
      <c r="AA1586" s="58">
        <v>0</v>
      </c>
      <c r="AB1586" s="58">
        <v>0</v>
      </c>
      <c r="AC1586" s="58" t="s">
        <v>91</v>
      </c>
    </row>
    <row r="1587" spans="1:29" x14ac:dyDescent="0.3">
      <c r="A1587" s="57">
        <v>2466460</v>
      </c>
      <c r="B1587" s="12" t="s">
        <v>658</v>
      </c>
      <c r="C1587" s="58" t="s">
        <v>109</v>
      </c>
      <c r="D1587" s="58" t="s">
        <v>112</v>
      </c>
      <c r="E1587" s="58"/>
      <c r="F1587" s="58"/>
      <c r="G1587" s="58">
        <f>+IF(F1587&gt;K1587+100000,F1587-K1587,0)</f>
        <v>0</v>
      </c>
      <c r="H1587" s="58"/>
      <c r="I1587" s="58"/>
      <c r="J1587" s="58"/>
      <c r="K1587" s="58">
        <v>190792</v>
      </c>
      <c r="L1587" s="12" t="s">
        <v>91</v>
      </c>
      <c r="M1587" s="12" t="s">
        <v>91</v>
      </c>
      <c r="N1587" s="12" t="s">
        <v>91</v>
      </c>
      <c r="O1587" s="12">
        <v>4</v>
      </c>
      <c r="P1587" s="12">
        <v>0</v>
      </c>
      <c r="Q1587" s="12">
        <v>0</v>
      </c>
      <c r="R1587" s="12">
        <v>68001</v>
      </c>
      <c r="S1587" s="59">
        <v>0.59452054794520548</v>
      </c>
      <c r="T1587" s="59">
        <v>43.605479452054794</v>
      </c>
      <c r="U1587" s="12">
        <v>1</v>
      </c>
      <c r="V1587" s="12">
        <v>2</v>
      </c>
      <c r="W1587" s="12">
        <v>1</v>
      </c>
      <c r="X1587" s="12">
        <v>2</v>
      </c>
      <c r="Y1587" s="12">
        <v>2</v>
      </c>
      <c r="Z1587" s="58">
        <v>0</v>
      </c>
      <c r="AA1587" s="58">
        <v>0</v>
      </c>
      <c r="AB1587" s="58">
        <v>0</v>
      </c>
      <c r="AC1587" s="58" t="s">
        <v>91</v>
      </c>
    </row>
    <row r="1588" spans="1:29" x14ac:dyDescent="0.3">
      <c r="A1588" s="57">
        <v>2228208422</v>
      </c>
      <c r="B1588" s="12" t="s">
        <v>659</v>
      </c>
      <c r="C1588" s="58" t="s">
        <v>109</v>
      </c>
      <c r="D1588" s="58" t="s">
        <v>112</v>
      </c>
      <c r="E1588" s="58"/>
      <c r="F1588" s="58"/>
      <c r="G1588" s="58">
        <f>+IF(F1588&gt;K1588+100000,F1588-K1588,0)</f>
        <v>0</v>
      </c>
      <c r="H1588" s="58"/>
      <c r="I1588" s="58"/>
      <c r="J1588" s="58"/>
      <c r="K1588" s="58">
        <v>190792</v>
      </c>
      <c r="L1588" s="12" t="s">
        <v>91</v>
      </c>
      <c r="M1588" s="12" t="s">
        <v>91</v>
      </c>
      <c r="N1588" s="12" t="s">
        <v>91</v>
      </c>
      <c r="O1588" s="12">
        <v>4</v>
      </c>
      <c r="P1588" s="12">
        <v>0</v>
      </c>
      <c r="Q1588" s="12">
        <v>0</v>
      </c>
      <c r="R1588" s="12">
        <v>68255</v>
      </c>
      <c r="S1588" s="59">
        <v>0.59452054794520548</v>
      </c>
      <c r="T1588" s="59">
        <v>32.457534246575342</v>
      </c>
      <c r="U1588" s="12">
        <v>1</v>
      </c>
      <c r="V1588" s="12">
        <v>2</v>
      </c>
      <c r="W1588" s="12">
        <v>1</v>
      </c>
      <c r="X1588" s="12">
        <v>2</v>
      </c>
      <c r="Y1588" s="12">
        <v>2</v>
      </c>
      <c r="Z1588" s="58">
        <v>0</v>
      </c>
      <c r="AA1588" s="58">
        <v>0</v>
      </c>
      <c r="AB1588" s="58">
        <v>0</v>
      </c>
      <c r="AC1588" s="58" t="s">
        <v>91</v>
      </c>
    </row>
    <row r="1589" spans="1:29" x14ac:dyDescent="0.3">
      <c r="A1589" s="57">
        <v>6826046</v>
      </c>
      <c r="B1589" s="12" t="s">
        <v>660</v>
      </c>
      <c r="C1589" s="58" t="s">
        <v>109</v>
      </c>
      <c r="D1589" s="58" t="s">
        <v>112</v>
      </c>
      <c r="E1589" s="58"/>
      <c r="F1589" s="58"/>
      <c r="G1589" s="58">
        <f>+IF(F1589&gt;K1589+100000,F1589-K1589,0)</f>
        <v>0</v>
      </c>
      <c r="H1589" s="58"/>
      <c r="I1589" s="58"/>
      <c r="J1589" s="58"/>
      <c r="K1589" s="58">
        <v>190792</v>
      </c>
      <c r="L1589" s="12" t="s">
        <v>91</v>
      </c>
      <c r="M1589" s="12" t="s">
        <v>91</v>
      </c>
      <c r="N1589" s="12" t="s">
        <v>91</v>
      </c>
      <c r="O1589" s="12">
        <v>4</v>
      </c>
      <c r="P1589" s="12">
        <v>0</v>
      </c>
      <c r="Q1589" s="12">
        <v>0</v>
      </c>
      <c r="R1589" s="12">
        <v>68255</v>
      </c>
      <c r="S1589" s="59">
        <v>0.60821917808219184</v>
      </c>
      <c r="T1589" s="59">
        <v>59.052054794520551</v>
      </c>
      <c r="U1589" s="12">
        <v>1</v>
      </c>
      <c r="V1589" s="12">
        <v>2</v>
      </c>
      <c r="W1589" s="12">
        <v>2</v>
      </c>
      <c r="X1589" s="12">
        <v>2</v>
      </c>
      <c r="Y1589" s="12">
        <v>1</v>
      </c>
      <c r="Z1589" s="58">
        <v>0</v>
      </c>
      <c r="AA1589" s="58">
        <v>0</v>
      </c>
      <c r="AB1589" s="58">
        <v>0</v>
      </c>
      <c r="AC1589" s="58" t="s">
        <v>91</v>
      </c>
    </row>
    <row r="1590" spans="1:29" x14ac:dyDescent="0.3">
      <c r="A1590" s="57">
        <v>48860400</v>
      </c>
      <c r="B1590" s="12" t="s">
        <v>661</v>
      </c>
      <c r="C1590" s="58" t="s">
        <v>109</v>
      </c>
      <c r="D1590" s="58" t="s">
        <v>112</v>
      </c>
      <c r="E1590" s="58"/>
      <c r="F1590" s="58"/>
      <c r="G1590" s="58">
        <f>+IF(F1590&gt;K1590+100000,F1590-K1590,0)</f>
        <v>0</v>
      </c>
      <c r="H1590" s="58"/>
      <c r="I1590" s="58"/>
      <c r="J1590" s="58"/>
      <c r="K1590" s="58">
        <v>190792</v>
      </c>
      <c r="L1590" s="12" t="s">
        <v>91</v>
      </c>
      <c r="M1590" s="12" t="s">
        <v>91</v>
      </c>
      <c r="N1590" s="12" t="s">
        <v>91</v>
      </c>
      <c r="O1590" s="12">
        <v>4</v>
      </c>
      <c r="P1590" s="12">
        <v>0</v>
      </c>
      <c r="Q1590" s="12">
        <v>0</v>
      </c>
      <c r="R1590" s="12">
        <v>68615</v>
      </c>
      <c r="S1590" s="59">
        <v>0.59726027397260273</v>
      </c>
      <c r="T1590" s="59">
        <v>39.849315068493148</v>
      </c>
      <c r="U1590" s="12">
        <v>2</v>
      </c>
      <c r="V1590" s="12">
        <v>2</v>
      </c>
      <c r="W1590" s="12">
        <v>3</v>
      </c>
      <c r="X1590" s="12">
        <v>2</v>
      </c>
      <c r="Y1590" s="12">
        <v>3</v>
      </c>
      <c r="Z1590" s="58">
        <v>0</v>
      </c>
      <c r="AA1590" s="58">
        <v>0</v>
      </c>
      <c r="AB1590" s="58">
        <v>0</v>
      </c>
      <c r="AC1590" s="58" t="s">
        <v>91</v>
      </c>
    </row>
    <row r="1591" spans="1:29" x14ac:dyDescent="0.3">
      <c r="A1591" s="57">
        <v>6828460</v>
      </c>
      <c r="B1591" s="12" t="s">
        <v>662</v>
      </c>
      <c r="C1591" s="58" t="s">
        <v>109</v>
      </c>
      <c r="D1591" s="58" t="s">
        <v>112</v>
      </c>
      <c r="E1591" s="58"/>
      <c r="F1591" s="58"/>
      <c r="G1591" s="58">
        <f>+IF(F1591&gt;K1591+100000,F1591-K1591,0)</f>
        <v>0</v>
      </c>
      <c r="H1591" s="58"/>
      <c r="I1591" s="58"/>
      <c r="J1591" s="58"/>
      <c r="K1591" s="58">
        <v>190792</v>
      </c>
      <c r="L1591" s="12" t="s">
        <v>91</v>
      </c>
      <c r="M1591" s="12" t="s">
        <v>91</v>
      </c>
      <c r="N1591" s="12" t="s">
        <v>91</v>
      </c>
      <c r="O1591" s="12">
        <v>4</v>
      </c>
      <c r="P1591" s="12">
        <v>0</v>
      </c>
      <c r="Q1591" s="12">
        <v>0</v>
      </c>
      <c r="R1591" s="12">
        <v>68615</v>
      </c>
      <c r="S1591" s="59">
        <v>0.60821917808219184</v>
      </c>
      <c r="T1591" s="59">
        <v>56.265753424657532</v>
      </c>
      <c r="U1591" s="12">
        <v>1</v>
      </c>
      <c r="V1591" s="12">
        <v>2</v>
      </c>
      <c r="W1591" s="12">
        <v>1</v>
      </c>
      <c r="X1591" s="12">
        <v>2</v>
      </c>
      <c r="Y1591" s="12">
        <v>6</v>
      </c>
      <c r="Z1591" s="58">
        <v>0</v>
      </c>
      <c r="AA1591" s="58">
        <v>0</v>
      </c>
      <c r="AB1591" s="58">
        <v>0</v>
      </c>
      <c r="AC1591" s="58" t="s">
        <v>91</v>
      </c>
    </row>
    <row r="1592" spans="1:29" x14ac:dyDescent="0.3">
      <c r="A1592" s="57">
        <v>26828428</v>
      </c>
      <c r="B1592" s="12" t="s">
        <v>663</v>
      </c>
      <c r="C1592" s="58" t="s">
        <v>109</v>
      </c>
      <c r="D1592" s="58" t="s">
        <v>112</v>
      </c>
      <c r="E1592" s="58"/>
      <c r="F1592" s="58"/>
      <c r="G1592" s="58">
        <f>+IF(F1592&gt;K1592+100000,F1592-K1592,0)</f>
        <v>0</v>
      </c>
      <c r="H1592" s="58"/>
      <c r="I1592" s="58"/>
      <c r="J1592" s="58"/>
      <c r="K1592" s="58">
        <v>190792</v>
      </c>
      <c r="L1592" s="12" t="s">
        <v>91</v>
      </c>
      <c r="M1592" s="12" t="s">
        <v>91</v>
      </c>
      <c r="N1592" s="12" t="s">
        <v>91</v>
      </c>
      <c r="O1592" s="12">
        <v>4</v>
      </c>
      <c r="P1592" s="12">
        <v>0</v>
      </c>
      <c r="Q1592" s="12">
        <v>0</v>
      </c>
      <c r="R1592" s="12">
        <v>76001</v>
      </c>
      <c r="S1592" s="59">
        <v>0.59726027397260273</v>
      </c>
      <c r="T1592" s="59">
        <v>56.769863013698632</v>
      </c>
      <c r="U1592" s="12">
        <v>1</v>
      </c>
      <c r="V1592" s="12">
        <v>2</v>
      </c>
      <c r="W1592" s="12">
        <v>2</v>
      </c>
      <c r="X1592" s="12">
        <v>2</v>
      </c>
      <c r="Y1592" s="12">
        <v>2</v>
      </c>
      <c r="Z1592" s="58">
        <v>0</v>
      </c>
      <c r="AA1592" s="58">
        <v>0</v>
      </c>
      <c r="AB1592" s="58">
        <v>0</v>
      </c>
      <c r="AC1592" s="58" t="s">
        <v>91</v>
      </c>
    </row>
    <row r="1593" spans="1:29" x14ac:dyDescent="0.3">
      <c r="A1593" s="57">
        <v>2240662624</v>
      </c>
      <c r="B1593" s="12" t="s">
        <v>664</v>
      </c>
      <c r="C1593" s="58" t="s">
        <v>109</v>
      </c>
      <c r="D1593" s="58" t="s">
        <v>112</v>
      </c>
      <c r="E1593" s="58"/>
      <c r="F1593" s="58"/>
      <c r="G1593" s="58">
        <f>+IF(F1593&gt;K1593+100000,F1593-K1593,0)</f>
        <v>0</v>
      </c>
      <c r="H1593" s="58"/>
      <c r="I1593" s="58"/>
      <c r="J1593" s="58"/>
      <c r="K1593" s="58">
        <v>190792</v>
      </c>
      <c r="L1593" s="12" t="s">
        <v>91</v>
      </c>
      <c r="M1593" s="12" t="s">
        <v>91</v>
      </c>
      <c r="N1593" s="12" t="s">
        <v>91</v>
      </c>
      <c r="O1593" s="12">
        <v>4</v>
      </c>
      <c r="P1593" s="12">
        <v>0</v>
      </c>
      <c r="Q1593" s="12">
        <v>0</v>
      </c>
      <c r="R1593" s="12">
        <v>76001</v>
      </c>
      <c r="S1593" s="59">
        <v>0.59726027397260273</v>
      </c>
      <c r="T1593" s="59">
        <v>34.767123287671232</v>
      </c>
      <c r="U1593" s="12">
        <v>2</v>
      </c>
      <c r="V1593" s="12">
        <v>2</v>
      </c>
      <c r="W1593" s="12">
        <v>1</v>
      </c>
      <c r="X1593" s="12">
        <v>2</v>
      </c>
      <c r="Y1593" s="12">
        <v>3</v>
      </c>
      <c r="Z1593" s="58">
        <v>0</v>
      </c>
      <c r="AA1593" s="58">
        <v>0</v>
      </c>
      <c r="AB1593" s="58">
        <v>0</v>
      </c>
      <c r="AC1593" s="58" t="s">
        <v>91</v>
      </c>
    </row>
    <row r="1594" spans="1:29" x14ac:dyDescent="0.3">
      <c r="A1594" s="57">
        <v>2244222862</v>
      </c>
      <c r="B1594" s="12" t="s">
        <v>665</v>
      </c>
      <c r="C1594" s="58" t="s">
        <v>109</v>
      </c>
      <c r="D1594" s="58" t="s">
        <v>112</v>
      </c>
      <c r="E1594" s="58"/>
      <c r="F1594" s="58"/>
      <c r="G1594" s="58">
        <f>+IF(F1594&gt;K1594+100000,F1594-K1594,0)</f>
        <v>0</v>
      </c>
      <c r="H1594" s="58"/>
      <c r="I1594" s="58"/>
      <c r="J1594" s="58"/>
      <c r="K1594" s="58">
        <v>190792</v>
      </c>
      <c r="L1594" s="12" t="s">
        <v>91</v>
      </c>
      <c r="M1594" s="12" t="s">
        <v>91</v>
      </c>
      <c r="N1594" s="12" t="s">
        <v>91</v>
      </c>
      <c r="O1594" s="12">
        <v>4</v>
      </c>
      <c r="P1594" s="12">
        <v>0</v>
      </c>
      <c r="Q1594" s="12">
        <v>0</v>
      </c>
      <c r="R1594" s="12">
        <v>76001</v>
      </c>
      <c r="S1594" s="59">
        <v>0.59726027397260273</v>
      </c>
      <c r="T1594" s="59">
        <v>22.101369863013698</v>
      </c>
      <c r="U1594" s="12">
        <v>1</v>
      </c>
      <c r="V1594" s="12">
        <v>2</v>
      </c>
      <c r="W1594" s="12">
        <v>2</v>
      </c>
      <c r="X1594" s="12">
        <v>2</v>
      </c>
      <c r="Y1594" s="12">
        <v>1</v>
      </c>
      <c r="Z1594" s="58">
        <v>0</v>
      </c>
      <c r="AA1594" s="58">
        <v>0</v>
      </c>
      <c r="AB1594" s="58">
        <v>0</v>
      </c>
      <c r="AC1594" s="58" t="s">
        <v>91</v>
      </c>
    </row>
    <row r="1595" spans="1:29" x14ac:dyDescent="0.3">
      <c r="A1595" s="57">
        <v>2224202086</v>
      </c>
      <c r="B1595" s="12" t="s">
        <v>666</v>
      </c>
      <c r="C1595" s="58" t="s">
        <v>109</v>
      </c>
      <c r="D1595" s="58" t="s">
        <v>112</v>
      </c>
      <c r="E1595" s="58"/>
      <c r="F1595" s="58"/>
      <c r="G1595" s="58">
        <f>+IF(F1595&gt;K1595+100000,F1595-K1595,0)</f>
        <v>0</v>
      </c>
      <c r="H1595" s="58"/>
      <c r="I1595" s="58"/>
      <c r="J1595" s="58"/>
      <c r="K1595" s="58">
        <v>190792</v>
      </c>
      <c r="L1595" s="12" t="s">
        <v>91</v>
      </c>
      <c r="M1595" s="12" t="s">
        <v>91</v>
      </c>
      <c r="N1595" s="12" t="s">
        <v>91</v>
      </c>
      <c r="O1595" s="12">
        <v>4</v>
      </c>
      <c r="P1595" s="12">
        <v>0</v>
      </c>
      <c r="Q1595" s="12">
        <v>4</v>
      </c>
      <c r="R1595" s="12">
        <v>76113</v>
      </c>
      <c r="S1595" s="59">
        <v>0.59726027397260273</v>
      </c>
      <c r="T1595" s="59">
        <v>34.893150684931506</v>
      </c>
      <c r="U1595" s="12">
        <v>1</v>
      </c>
      <c r="V1595" s="12">
        <v>2</v>
      </c>
      <c r="W1595" s="12">
        <v>1</v>
      </c>
      <c r="X1595" s="12">
        <v>2</v>
      </c>
      <c r="Y1595" s="12">
        <v>3</v>
      </c>
      <c r="Z1595" s="58">
        <v>0</v>
      </c>
      <c r="AA1595" s="58">
        <v>0</v>
      </c>
      <c r="AB1595" s="58">
        <v>0</v>
      </c>
      <c r="AC1595" s="58" t="s">
        <v>91</v>
      </c>
    </row>
    <row r="1596" spans="1:29" x14ac:dyDescent="0.3">
      <c r="A1596" s="57">
        <v>20440848</v>
      </c>
      <c r="B1596" s="12" t="s">
        <v>667</v>
      </c>
      <c r="C1596" s="58" t="s">
        <v>109</v>
      </c>
      <c r="D1596" s="58" t="s">
        <v>112</v>
      </c>
      <c r="E1596" s="58"/>
      <c r="F1596" s="58"/>
      <c r="G1596" s="58">
        <f>+IF(F1596&gt;K1596+100000,F1596-K1596,0)</f>
        <v>0</v>
      </c>
      <c r="H1596" s="58"/>
      <c r="I1596" s="58"/>
      <c r="J1596" s="58"/>
      <c r="K1596" s="58">
        <v>190792</v>
      </c>
      <c r="L1596" s="12" t="s">
        <v>91</v>
      </c>
      <c r="M1596" s="12" t="s">
        <v>91</v>
      </c>
      <c r="N1596" s="12" t="s">
        <v>91</v>
      </c>
      <c r="O1596" s="12">
        <v>4</v>
      </c>
      <c r="P1596" s="12">
        <v>0</v>
      </c>
      <c r="Q1596" s="12">
        <v>0</v>
      </c>
      <c r="R1596" s="12">
        <v>76130</v>
      </c>
      <c r="S1596" s="59">
        <v>0.59726027397260273</v>
      </c>
      <c r="T1596" s="59">
        <v>38.632876712328766</v>
      </c>
      <c r="U1596" s="12">
        <v>2</v>
      </c>
      <c r="V1596" s="12">
        <v>2</v>
      </c>
      <c r="W1596" s="12">
        <v>1</v>
      </c>
      <c r="X1596" s="12">
        <v>2</v>
      </c>
      <c r="Y1596" s="12">
        <v>1</v>
      </c>
      <c r="Z1596" s="58">
        <v>0</v>
      </c>
      <c r="AA1596" s="58">
        <v>0</v>
      </c>
      <c r="AB1596" s="58">
        <v>0</v>
      </c>
      <c r="AC1596" s="58" t="s">
        <v>91</v>
      </c>
    </row>
    <row r="1597" spans="1:29" x14ac:dyDescent="0.3">
      <c r="A1597" s="57">
        <v>20460006</v>
      </c>
      <c r="B1597" s="12" t="s">
        <v>668</v>
      </c>
      <c r="C1597" s="58" t="s">
        <v>109</v>
      </c>
      <c r="D1597" s="58" t="s">
        <v>112</v>
      </c>
      <c r="E1597" s="58"/>
      <c r="F1597" s="58"/>
      <c r="G1597" s="58">
        <f>+IF(F1597&gt;K1597+100000,F1597-K1597,0)</f>
        <v>0</v>
      </c>
      <c r="H1597" s="58"/>
      <c r="I1597" s="58"/>
      <c r="J1597" s="58"/>
      <c r="K1597" s="58">
        <v>190792</v>
      </c>
      <c r="L1597" s="12" t="s">
        <v>91</v>
      </c>
      <c r="M1597" s="12" t="s">
        <v>91</v>
      </c>
      <c r="N1597" s="12" t="s">
        <v>91</v>
      </c>
      <c r="O1597" s="12">
        <v>4</v>
      </c>
      <c r="P1597" s="12">
        <v>0</v>
      </c>
      <c r="Q1597" s="12">
        <v>0</v>
      </c>
      <c r="R1597" s="12">
        <v>76130</v>
      </c>
      <c r="S1597" s="59">
        <v>0.59726027397260273</v>
      </c>
      <c r="T1597" s="59">
        <v>59.813698630136983</v>
      </c>
      <c r="U1597" s="12">
        <v>2</v>
      </c>
      <c r="V1597" s="12">
        <v>2</v>
      </c>
      <c r="W1597" s="12">
        <v>1</v>
      </c>
      <c r="X1597" s="12">
        <v>2</v>
      </c>
      <c r="Y1597" s="12">
        <v>1</v>
      </c>
      <c r="Z1597" s="58">
        <v>0</v>
      </c>
      <c r="AA1597" s="58">
        <v>0</v>
      </c>
      <c r="AB1597" s="58">
        <v>0</v>
      </c>
      <c r="AC1597" s="58" t="s">
        <v>91</v>
      </c>
    </row>
    <row r="1598" spans="1:29" x14ac:dyDescent="0.3">
      <c r="A1598" s="57">
        <v>20462600</v>
      </c>
      <c r="B1598" s="12" t="s">
        <v>669</v>
      </c>
      <c r="C1598" s="58" t="s">
        <v>109</v>
      </c>
      <c r="D1598" s="58" t="s">
        <v>112</v>
      </c>
      <c r="E1598" s="58"/>
      <c r="F1598" s="58"/>
      <c r="G1598" s="58">
        <f>+IF(F1598&gt;K1598+100000,F1598-K1598,0)</f>
        <v>0</v>
      </c>
      <c r="H1598" s="58"/>
      <c r="I1598" s="58"/>
      <c r="J1598" s="58"/>
      <c r="K1598" s="58">
        <v>190792</v>
      </c>
      <c r="L1598" s="12" t="s">
        <v>91</v>
      </c>
      <c r="M1598" s="12" t="s">
        <v>91</v>
      </c>
      <c r="N1598" s="12" t="s">
        <v>91</v>
      </c>
      <c r="O1598" s="12">
        <v>4</v>
      </c>
      <c r="P1598" s="12">
        <v>0</v>
      </c>
      <c r="Q1598" s="12">
        <v>0</v>
      </c>
      <c r="R1598" s="12">
        <v>76130</v>
      </c>
      <c r="S1598" s="59">
        <v>0.59726027397260273</v>
      </c>
      <c r="T1598" s="59">
        <v>36.643835616438359</v>
      </c>
      <c r="U1598" s="12">
        <v>2</v>
      </c>
      <c r="V1598" s="12">
        <v>2</v>
      </c>
      <c r="W1598" s="12">
        <v>2</v>
      </c>
      <c r="X1598" s="12">
        <v>2</v>
      </c>
      <c r="Y1598" s="12">
        <v>1</v>
      </c>
      <c r="Z1598" s="58">
        <v>0</v>
      </c>
      <c r="AA1598" s="58">
        <v>0</v>
      </c>
      <c r="AB1598" s="58">
        <v>0</v>
      </c>
      <c r="AC1598" s="58" t="s">
        <v>91</v>
      </c>
    </row>
    <row r="1599" spans="1:29" x14ac:dyDescent="0.3">
      <c r="A1599" s="57">
        <v>26464808</v>
      </c>
      <c r="B1599" s="12" t="s">
        <v>670</v>
      </c>
      <c r="C1599" s="58" t="s">
        <v>109</v>
      </c>
      <c r="D1599" s="58" t="s">
        <v>112</v>
      </c>
      <c r="E1599" s="58"/>
      <c r="F1599" s="58"/>
      <c r="G1599" s="58">
        <f>+IF(F1599&gt;K1599+100000,F1599-K1599,0)</f>
        <v>0</v>
      </c>
      <c r="H1599" s="58"/>
      <c r="I1599" s="58"/>
      <c r="J1599" s="58"/>
      <c r="K1599" s="58">
        <v>190792</v>
      </c>
      <c r="L1599" s="12" t="s">
        <v>91</v>
      </c>
      <c r="M1599" s="12" t="s">
        <v>91</v>
      </c>
      <c r="N1599" s="12" t="s">
        <v>91</v>
      </c>
      <c r="O1599" s="12">
        <v>4</v>
      </c>
      <c r="P1599" s="12">
        <v>0</v>
      </c>
      <c r="Q1599" s="12">
        <v>0</v>
      </c>
      <c r="R1599" s="12">
        <v>76130</v>
      </c>
      <c r="S1599" s="59">
        <v>0.59726027397260273</v>
      </c>
      <c r="T1599" s="59">
        <v>48.054794520547944</v>
      </c>
      <c r="U1599" s="12">
        <v>1</v>
      </c>
      <c r="V1599" s="12">
        <v>2</v>
      </c>
      <c r="W1599" s="12">
        <v>2</v>
      </c>
      <c r="X1599" s="12">
        <v>2</v>
      </c>
      <c r="Y1599" s="12">
        <v>1</v>
      </c>
      <c r="Z1599" s="58">
        <v>0</v>
      </c>
      <c r="AA1599" s="58">
        <v>0</v>
      </c>
      <c r="AB1599" s="58">
        <v>0</v>
      </c>
      <c r="AC1599" s="58" t="s">
        <v>91</v>
      </c>
    </row>
    <row r="1600" spans="1:29" x14ac:dyDescent="0.3">
      <c r="A1600" s="57">
        <v>42406802</v>
      </c>
      <c r="B1600" s="12" t="s">
        <v>671</v>
      </c>
      <c r="C1600" s="58" t="s">
        <v>109</v>
      </c>
      <c r="D1600" s="58" t="s">
        <v>112</v>
      </c>
      <c r="E1600" s="58"/>
      <c r="F1600" s="58"/>
      <c r="G1600" s="58">
        <f>+IF(F1600&gt;K1600+100000,F1600-K1600,0)</f>
        <v>0</v>
      </c>
      <c r="H1600" s="58"/>
      <c r="I1600" s="58"/>
      <c r="J1600" s="58"/>
      <c r="K1600" s="58">
        <v>190792</v>
      </c>
      <c r="L1600" s="12" t="s">
        <v>91</v>
      </c>
      <c r="M1600" s="12" t="s">
        <v>91</v>
      </c>
      <c r="N1600" s="12" t="s">
        <v>91</v>
      </c>
      <c r="O1600" s="12">
        <v>4</v>
      </c>
      <c r="P1600" s="12">
        <v>0</v>
      </c>
      <c r="Q1600" s="12">
        <v>0</v>
      </c>
      <c r="R1600" s="12">
        <v>76130</v>
      </c>
      <c r="S1600" s="59">
        <v>0.59726027397260273</v>
      </c>
      <c r="T1600" s="59">
        <v>41.939726027397263</v>
      </c>
      <c r="U1600" s="12">
        <v>2</v>
      </c>
      <c r="V1600" s="12">
        <v>2</v>
      </c>
      <c r="W1600" s="12">
        <v>1</v>
      </c>
      <c r="X1600" s="12">
        <v>2</v>
      </c>
      <c r="Y1600" s="12">
        <v>4</v>
      </c>
      <c r="Z1600" s="58">
        <v>0</v>
      </c>
      <c r="AA1600" s="58">
        <v>0</v>
      </c>
      <c r="AB1600" s="58">
        <v>0</v>
      </c>
      <c r="AC1600" s="58" t="s">
        <v>91</v>
      </c>
    </row>
    <row r="1601" spans="1:29" x14ac:dyDescent="0.3">
      <c r="A1601" s="57">
        <v>66060288</v>
      </c>
      <c r="B1601" s="12" t="s">
        <v>672</v>
      </c>
      <c r="C1601" s="58" t="s">
        <v>109</v>
      </c>
      <c r="D1601" s="58" t="s">
        <v>112</v>
      </c>
      <c r="E1601" s="58"/>
      <c r="F1601" s="58"/>
      <c r="G1601" s="58">
        <f>+IF(F1601&gt;K1601+100000,F1601-K1601,0)</f>
        <v>0</v>
      </c>
      <c r="H1601" s="58"/>
      <c r="I1601" s="58"/>
      <c r="J1601" s="58"/>
      <c r="K1601" s="58">
        <v>190792</v>
      </c>
      <c r="L1601" s="12" t="s">
        <v>91</v>
      </c>
      <c r="M1601" s="12" t="s">
        <v>91</v>
      </c>
      <c r="N1601" s="12" t="s">
        <v>91</v>
      </c>
      <c r="O1601" s="12">
        <v>4</v>
      </c>
      <c r="P1601" s="12">
        <v>0</v>
      </c>
      <c r="Q1601" s="12">
        <v>0</v>
      </c>
      <c r="R1601" s="12">
        <v>76130</v>
      </c>
      <c r="S1601" s="59">
        <v>0.59726027397260273</v>
      </c>
      <c r="T1601" s="59">
        <v>40.342465753424655</v>
      </c>
      <c r="U1601" s="12">
        <v>2</v>
      </c>
      <c r="V1601" s="12">
        <v>2</v>
      </c>
      <c r="W1601" s="12">
        <v>1</v>
      </c>
      <c r="X1601" s="12">
        <v>2</v>
      </c>
      <c r="Y1601" s="12">
        <v>1</v>
      </c>
      <c r="Z1601" s="58">
        <v>0</v>
      </c>
      <c r="AA1601" s="58">
        <v>0</v>
      </c>
      <c r="AB1601" s="58">
        <v>0</v>
      </c>
      <c r="AC1601" s="58" t="s">
        <v>91</v>
      </c>
    </row>
    <row r="1602" spans="1:29" x14ac:dyDescent="0.3">
      <c r="A1602" s="57">
        <v>66864080</v>
      </c>
      <c r="B1602" s="12" t="s">
        <v>673</v>
      </c>
      <c r="C1602" s="58" t="s">
        <v>109</v>
      </c>
      <c r="D1602" s="58" t="s">
        <v>112</v>
      </c>
      <c r="E1602" s="58"/>
      <c r="F1602" s="58"/>
      <c r="G1602" s="58">
        <f>+IF(F1602&gt;K1602+100000,F1602-K1602,0)</f>
        <v>0</v>
      </c>
      <c r="H1602" s="58"/>
      <c r="I1602" s="58"/>
      <c r="J1602" s="58"/>
      <c r="K1602" s="58">
        <v>190792</v>
      </c>
      <c r="L1602" s="12" t="s">
        <v>91</v>
      </c>
      <c r="M1602" s="12" t="s">
        <v>91</v>
      </c>
      <c r="N1602" s="12" t="s">
        <v>91</v>
      </c>
      <c r="O1602" s="12">
        <v>4</v>
      </c>
      <c r="P1602" s="12">
        <v>0</v>
      </c>
      <c r="Q1602" s="12">
        <v>0</v>
      </c>
      <c r="R1602" s="12">
        <v>76130</v>
      </c>
      <c r="S1602" s="59">
        <v>0.59726027397260273</v>
      </c>
      <c r="T1602" s="59">
        <v>41.939726027397263</v>
      </c>
      <c r="U1602" s="12">
        <v>2</v>
      </c>
      <c r="V1602" s="12">
        <v>2</v>
      </c>
      <c r="W1602" s="12">
        <v>2</v>
      </c>
      <c r="X1602" s="12">
        <v>2</v>
      </c>
      <c r="Y1602" s="12">
        <v>2</v>
      </c>
      <c r="Z1602" s="58">
        <v>0</v>
      </c>
      <c r="AA1602" s="58">
        <v>0</v>
      </c>
      <c r="AB1602" s="58">
        <v>0</v>
      </c>
      <c r="AC1602" s="58" t="s">
        <v>91</v>
      </c>
    </row>
    <row r="1603" spans="1:29" x14ac:dyDescent="0.3">
      <c r="A1603" s="57">
        <v>66864204</v>
      </c>
      <c r="B1603" s="12" t="s">
        <v>674</v>
      </c>
      <c r="C1603" s="58" t="s">
        <v>109</v>
      </c>
      <c r="D1603" s="58" t="s">
        <v>112</v>
      </c>
      <c r="E1603" s="58"/>
      <c r="F1603" s="58"/>
      <c r="G1603" s="58">
        <f>+IF(F1603&gt;K1603+100000,F1603-K1603,0)</f>
        <v>0</v>
      </c>
      <c r="H1603" s="58"/>
      <c r="I1603" s="58"/>
      <c r="J1603" s="58"/>
      <c r="K1603" s="58">
        <v>190792</v>
      </c>
      <c r="L1603" s="12" t="s">
        <v>91</v>
      </c>
      <c r="M1603" s="12" t="s">
        <v>91</v>
      </c>
      <c r="N1603" s="12" t="s">
        <v>91</v>
      </c>
      <c r="O1603" s="12">
        <v>4</v>
      </c>
      <c r="P1603" s="12">
        <v>0</v>
      </c>
      <c r="Q1603" s="12">
        <v>0</v>
      </c>
      <c r="R1603" s="12">
        <v>76130</v>
      </c>
      <c r="S1603" s="59">
        <v>0.59726027397260273</v>
      </c>
      <c r="T1603" s="59">
        <v>54.819178082191783</v>
      </c>
      <c r="U1603" s="12">
        <v>2</v>
      </c>
      <c r="V1603" s="12">
        <v>2</v>
      </c>
      <c r="W1603" s="12">
        <v>1</v>
      </c>
      <c r="X1603" s="12">
        <v>2</v>
      </c>
      <c r="Y1603" s="12">
        <v>2</v>
      </c>
      <c r="Z1603" s="58">
        <v>0</v>
      </c>
      <c r="AA1603" s="58">
        <v>0</v>
      </c>
      <c r="AB1603" s="58">
        <v>0</v>
      </c>
      <c r="AC1603" s="58" t="s">
        <v>91</v>
      </c>
    </row>
    <row r="1604" spans="1:29" x14ac:dyDescent="0.3">
      <c r="A1604" s="57">
        <v>66886686</v>
      </c>
      <c r="B1604" s="12" t="s">
        <v>675</v>
      </c>
      <c r="C1604" s="58" t="s">
        <v>109</v>
      </c>
      <c r="D1604" s="58" t="s">
        <v>112</v>
      </c>
      <c r="E1604" s="58"/>
      <c r="F1604" s="58"/>
      <c r="G1604" s="58">
        <f>+IF(F1604&gt;K1604+100000,F1604-K1604,0)</f>
        <v>0</v>
      </c>
      <c r="H1604" s="58"/>
      <c r="I1604" s="58"/>
      <c r="J1604" s="58"/>
      <c r="K1604" s="58">
        <v>190792</v>
      </c>
      <c r="L1604" s="12" t="s">
        <v>91</v>
      </c>
      <c r="M1604" s="12" t="s">
        <v>91</v>
      </c>
      <c r="N1604" s="12" t="s">
        <v>91</v>
      </c>
      <c r="O1604" s="12">
        <v>4</v>
      </c>
      <c r="P1604" s="12">
        <v>0</v>
      </c>
      <c r="Q1604" s="12">
        <v>0</v>
      </c>
      <c r="R1604" s="12">
        <v>76130</v>
      </c>
      <c r="S1604" s="59">
        <v>0.59726027397260273</v>
      </c>
      <c r="T1604" s="59">
        <v>48.608219178082194</v>
      </c>
      <c r="U1604" s="12">
        <v>2</v>
      </c>
      <c r="V1604" s="12">
        <v>2</v>
      </c>
      <c r="W1604" s="12">
        <v>1</v>
      </c>
      <c r="X1604" s="12">
        <v>2</v>
      </c>
      <c r="Y1604" s="12">
        <v>3</v>
      </c>
      <c r="Z1604" s="58">
        <v>0</v>
      </c>
      <c r="AA1604" s="58">
        <v>0</v>
      </c>
      <c r="AB1604" s="58">
        <v>0</v>
      </c>
      <c r="AC1604" s="58" t="s">
        <v>91</v>
      </c>
    </row>
    <row r="1605" spans="1:29" x14ac:dyDescent="0.3">
      <c r="A1605" s="57">
        <v>2080620046</v>
      </c>
      <c r="B1605" s="12" t="s">
        <v>676</v>
      </c>
      <c r="C1605" s="58" t="s">
        <v>109</v>
      </c>
      <c r="D1605" s="58" t="s">
        <v>112</v>
      </c>
      <c r="E1605" s="58"/>
      <c r="F1605" s="58"/>
      <c r="G1605" s="58">
        <f>+IF(F1605&gt;K1605+100000,F1605-K1605,0)</f>
        <v>0</v>
      </c>
      <c r="H1605" s="58"/>
      <c r="I1605" s="58"/>
      <c r="J1605" s="58"/>
      <c r="K1605" s="58">
        <v>190792</v>
      </c>
      <c r="L1605" s="12" t="s">
        <v>91</v>
      </c>
      <c r="M1605" s="12" t="s">
        <v>91</v>
      </c>
      <c r="N1605" s="12" t="s">
        <v>91</v>
      </c>
      <c r="O1605" s="12">
        <v>4</v>
      </c>
      <c r="P1605" s="12">
        <v>0</v>
      </c>
      <c r="Q1605" s="12">
        <v>0</v>
      </c>
      <c r="R1605" s="12">
        <v>76130</v>
      </c>
      <c r="S1605" s="59">
        <v>0.59726027397260273</v>
      </c>
      <c r="T1605" s="59">
        <v>32.958904109589042</v>
      </c>
      <c r="U1605" s="12">
        <v>1</v>
      </c>
      <c r="V1605" s="12">
        <v>2</v>
      </c>
      <c r="W1605" s="12">
        <v>2</v>
      </c>
      <c r="X1605" s="12">
        <v>2</v>
      </c>
      <c r="Y1605" s="12">
        <v>1</v>
      </c>
      <c r="Z1605" s="58">
        <v>0</v>
      </c>
      <c r="AA1605" s="58">
        <v>0</v>
      </c>
      <c r="AB1605" s="58">
        <v>0</v>
      </c>
      <c r="AC1605" s="58" t="s">
        <v>91</v>
      </c>
    </row>
    <row r="1606" spans="1:29" x14ac:dyDescent="0.3">
      <c r="A1606" s="57">
        <v>2222240288</v>
      </c>
      <c r="B1606" s="12" t="s">
        <v>677</v>
      </c>
      <c r="C1606" s="58" t="s">
        <v>109</v>
      </c>
      <c r="D1606" s="58" t="s">
        <v>112</v>
      </c>
      <c r="E1606" s="58"/>
      <c r="F1606" s="58"/>
      <c r="G1606" s="58">
        <f>+IF(F1606&gt;K1606+100000,F1606-K1606,0)</f>
        <v>0</v>
      </c>
      <c r="H1606" s="58"/>
      <c r="I1606" s="58"/>
      <c r="J1606" s="58"/>
      <c r="K1606" s="58">
        <v>190792</v>
      </c>
      <c r="L1606" s="12" t="s">
        <v>91</v>
      </c>
      <c r="M1606" s="12" t="s">
        <v>91</v>
      </c>
      <c r="N1606" s="12" t="s">
        <v>91</v>
      </c>
      <c r="O1606" s="12">
        <v>4</v>
      </c>
      <c r="P1606" s="12">
        <v>0</v>
      </c>
      <c r="Q1606" s="12">
        <v>0</v>
      </c>
      <c r="R1606" s="12">
        <v>76130</v>
      </c>
      <c r="S1606" s="59">
        <v>0.59726027397260273</v>
      </c>
      <c r="T1606" s="59">
        <v>24.967123287671232</v>
      </c>
      <c r="U1606" s="12">
        <v>1</v>
      </c>
      <c r="V1606" s="12">
        <v>2</v>
      </c>
      <c r="W1606" s="12">
        <v>2</v>
      </c>
      <c r="X1606" s="12">
        <v>2</v>
      </c>
      <c r="Y1606" s="12">
        <v>2</v>
      </c>
      <c r="Z1606" s="58">
        <v>0</v>
      </c>
      <c r="AA1606" s="58">
        <v>0</v>
      </c>
      <c r="AB1606" s="58">
        <v>0</v>
      </c>
      <c r="AC1606" s="58" t="s">
        <v>91</v>
      </c>
    </row>
    <row r="1607" spans="1:29" x14ac:dyDescent="0.3">
      <c r="A1607" s="57">
        <v>2222204064</v>
      </c>
      <c r="B1607" s="12" t="s">
        <v>678</v>
      </c>
      <c r="C1607" s="58" t="s">
        <v>109</v>
      </c>
      <c r="D1607" s="58" t="s">
        <v>112</v>
      </c>
      <c r="E1607" s="58"/>
      <c r="F1607" s="58"/>
      <c r="G1607" s="58">
        <f>+IF(F1607&gt;K1607+100000,F1607-K1607,0)</f>
        <v>0</v>
      </c>
      <c r="H1607" s="58"/>
      <c r="I1607" s="58"/>
      <c r="J1607" s="58"/>
      <c r="K1607" s="58">
        <v>190792</v>
      </c>
      <c r="L1607" s="12" t="s">
        <v>91</v>
      </c>
      <c r="M1607" s="12" t="s">
        <v>91</v>
      </c>
      <c r="N1607" s="12" t="s">
        <v>91</v>
      </c>
      <c r="O1607" s="12">
        <v>4</v>
      </c>
      <c r="P1607" s="12">
        <v>0</v>
      </c>
      <c r="Q1607" s="12">
        <v>0</v>
      </c>
      <c r="R1607" s="12">
        <v>76130</v>
      </c>
      <c r="S1607" s="59">
        <v>0.60821917808219184</v>
      </c>
      <c r="T1607" s="59">
        <v>30.616438356164384</v>
      </c>
      <c r="U1607" s="12">
        <v>2</v>
      </c>
      <c r="V1607" s="12">
        <v>2</v>
      </c>
      <c r="W1607" s="12">
        <v>2</v>
      </c>
      <c r="X1607" s="12">
        <v>2</v>
      </c>
      <c r="Y1607" s="12">
        <v>1</v>
      </c>
      <c r="Z1607" s="58">
        <v>0</v>
      </c>
      <c r="AA1607" s="58">
        <v>0</v>
      </c>
      <c r="AB1607" s="58">
        <v>0</v>
      </c>
      <c r="AC1607" s="58" t="s">
        <v>91</v>
      </c>
    </row>
    <row r="1608" spans="1:29" x14ac:dyDescent="0.3">
      <c r="A1608" s="57">
        <v>42024002</v>
      </c>
      <c r="B1608" s="12" t="s">
        <v>679</v>
      </c>
      <c r="C1608" s="58" t="s">
        <v>109</v>
      </c>
      <c r="D1608" s="58" t="s">
        <v>112</v>
      </c>
      <c r="E1608" s="58"/>
      <c r="F1608" s="58"/>
      <c r="G1608" s="58">
        <f>+IF(F1608&gt;K1608+100000,F1608-K1608,0)</f>
        <v>0</v>
      </c>
      <c r="H1608" s="58"/>
      <c r="I1608" s="58"/>
      <c r="J1608" s="58"/>
      <c r="K1608" s="58">
        <v>190792</v>
      </c>
      <c r="L1608" s="12" t="s">
        <v>91</v>
      </c>
      <c r="M1608" s="12" t="s">
        <v>91</v>
      </c>
      <c r="N1608" s="12" t="s">
        <v>91</v>
      </c>
      <c r="O1608" s="12">
        <v>4</v>
      </c>
      <c r="P1608" s="12">
        <v>0</v>
      </c>
      <c r="Q1608" s="12">
        <v>0</v>
      </c>
      <c r="R1608" s="12">
        <v>76130</v>
      </c>
      <c r="S1608" s="12">
        <v>0.68219178082191778</v>
      </c>
      <c r="T1608" s="12">
        <v>57.534246575342465</v>
      </c>
      <c r="U1608" s="12">
        <v>2</v>
      </c>
      <c r="V1608" s="12">
        <v>0</v>
      </c>
      <c r="W1608" s="12">
        <v>2</v>
      </c>
      <c r="X1608" s="12">
        <v>1</v>
      </c>
      <c r="Y1608" s="12">
        <v>2</v>
      </c>
      <c r="Z1608" s="58">
        <v>0</v>
      </c>
      <c r="AA1608" s="58">
        <v>0</v>
      </c>
      <c r="AB1608" s="58">
        <v>0</v>
      </c>
      <c r="AC1608" s="58" t="s">
        <v>91</v>
      </c>
    </row>
    <row r="1609" spans="1:29" x14ac:dyDescent="0.3">
      <c r="A1609" s="57">
        <v>2004242842</v>
      </c>
      <c r="B1609" s="12" t="s">
        <v>680</v>
      </c>
      <c r="C1609" s="58" t="s">
        <v>109</v>
      </c>
      <c r="D1609" s="58" t="s">
        <v>112</v>
      </c>
      <c r="E1609" s="58"/>
      <c r="F1609" s="58"/>
      <c r="G1609" s="58">
        <f>+IF(F1609&gt;K1609+100000,F1609-K1609,0)</f>
        <v>0</v>
      </c>
      <c r="H1609" s="58"/>
      <c r="I1609" s="58"/>
      <c r="J1609" s="58"/>
      <c r="K1609" s="58">
        <v>190792</v>
      </c>
      <c r="L1609" s="12" t="s">
        <v>91</v>
      </c>
      <c r="M1609" s="12" t="s">
        <v>91</v>
      </c>
      <c r="N1609" s="12" t="s">
        <v>91</v>
      </c>
      <c r="O1609" s="12">
        <v>4</v>
      </c>
      <c r="P1609" s="12">
        <v>0</v>
      </c>
      <c r="Q1609" s="12">
        <v>0</v>
      </c>
      <c r="R1609" s="12">
        <v>76275</v>
      </c>
      <c r="S1609" s="59">
        <v>0.59726027397260273</v>
      </c>
      <c r="T1609" s="59">
        <v>34.197260273972603</v>
      </c>
      <c r="U1609" s="12">
        <v>1</v>
      </c>
      <c r="V1609" s="12">
        <v>1</v>
      </c>
      <c r="W1609" s="12">
        <v>2</v>
      </c>
      <c r="X1609" s="12">
        <v>2</v>
      </c>
      <c r="Y1609" s="12">
        <v>1</v>
      </c>
      <c r="Z1609" s="58">
        <v>0</v>
      </c>
      <c r="AA1609" s="58">
        <v>0</v>
      </c>
      <c r="AB1609" s="58">
        <v>0</v>
      </c>
      <c r="AC1609" s="58" t="s">
        <v>91</v>
      </c>
    </row>
    <row r="1610" spans="1:29" x14ac:dyDescent="0.3">
      <c r="A1610" s="57">
        <v>2224804606</v>
      </c>
      <c r="B1610" s="12" t="s">
        <v>681</v>
      </c>
      <c r="C1610" s="58" t="s">
        <v>109</v>
      </c>
      <c r="D1610" s="58" t="s">
        <v>112</v>
      </c>
      <c r="E1610" s="58"/>
      <c r="F1610" s="58"/>
      <c r="G1610" s="58">
        <f>+IF(F1610&gt;K1610+100000,F1610-K1610,0)</f>
        <v>0</v>
      </c>
      <c r="H1610" s="58"/>
      <c r="I1610" s="58"/>
      <c r="J1610" s="58"/>
      <c r="K1610" s="58">
        <v>190792</v>
      </c>
      <c r="L1610" s="12" t="s">
        <v>91</v>
      </c>
      <c r="M1610" s="12" t="s">
        <v>91</v>
      </c>
      <c r="N1610" s="12" t="s">
        <v>91</v>
      </c>
      <c r="O1610" s="12">
        <v>4</v>
      </c>
      <c r="P1610" s="12">
        <v>0</v>
      </c>
      <c r="Q1610" s="12">
        <v>0</v>
      </c>
      <c r="R1610" s="12">
        <v>76275</v>
      </c>
      <c r="S1610" s="59">
        <v>0.59726027397260273</v>
      </c>
      <c r="T1610" s="59">
        <v>26.468493150684932</v>
      </c>
      <c r="U1610" s="12">
        <v>1</v>
      </c>
      <c r="V1610" s="12">
        <v>2</v>
      </c>
      <c r="W1610" s="12">
        <v>2</v>
      </c>
      <c r="X1610" s="12">
        <v>2</v>
      </c>
      <c r="Y1610" s="12">
        <v>1</v>
      </c>
      <c r="Z1610" s="58">
        <v>0</v>
      </c>
      <c r="AA1610" s="58">
        <v>0</v>
      </c>
      <c r="AB1610" s="58">
        <v>0</v>
      </c>
      <c r="AC1610" s="58" t="s">
        <v>91</v>
      </c>
    </row>
    <row r="1611" spans="1:29" x14ac:dyDescent="0.3">
      <c r="A1611" s="57">
        <v>66042848</v>
      </c>
      <c r="B1611" s="12" t="s">
        <v>682</v>
      </c>
      <c r="C1611" s="58" t="s">
        <v>109</v>
      </c>
      <c r="D1611" s="58" t="s">
        <v>112</v>
      </c>
      <c r="E1611" s="58"/>
      <c r="F1611" s="58"/>
      <c r="G1611" s="58">
        <f>+IF(F1611&gt;K1611+100000,F1611-K1611,0)</f>
        <v>0</v>
      </c>
      <c r="H1611" s="58"/>
      <c r="I1611" s="58"/>
      <c r="J1611" s="58"/>
      <c r="K1611" s="58">
        <v>190792</v>
      </c>
      <c r="L1611" s="12" t="s">
        <v>91</v>
      </c>
      <c r="M1611" s="12" t="s">
        <v>91</v>
      </c>
      <c r="N1611" s="12" t="s">
        <v>91</v>
      </c>
      <c r="O1611" s="12">
        <v>4</v>
      </c>
      <c r="P1611" s="12">
        <v>0</v>
      </c>
      <c r="Q1611" s="12">
        <v>0</v>
      </c>
      <c r="R1611" s="12">
        <v>76563</v>
      </c>
      <c r="S1611" s="59">
        <v>0.59726027397260273</v>
      </c>
      <c r="T1611" s="59">
        <v>40.597260273972601</v>
      </c>
      <c r="U1611" s="12">
        <v>2</v>
      </c>
      <c r="V1611" s="12">
        <v>2</v>
      </c>
      <c r="W1611" s="12">
        <v>2</v>
      </c>
      <c r="X1611" s="12">
        <v>2</v>
      </c>
      <c r="Y1611" s="12">
        <v>1</v>
      </c>
      <c r="Z1611" s="58">
        <v>0</v>
      </c>
      <c r="AA1611" s="58">
        <v>0</v>
      </c>
      <c r="AB1611" s="58">
        <v>0</v>
      </c>
      <c r="AC1611" s="58" t="s">
        <v>91</v>
      </c>
    </row>
    <row r="1612" spans="1:29" x14ac:dyDescent="0.3">
      <c r="A1612" s="57">
        <v>2222224062</v>
      </c>
      <c r="B1612" s="12" t="s">
        <v>683</v>
      </c>
      <c r="C1612" s="58" t="s">
        <v>109</v>
      </c>
      <c r="D1612" s="58" t="s">
        <v>112</v>
      </c>
      <c r="E1612" s="58"/>
      <c r="F1612" s="58"/>
      <c r="G1612" s="58">
        <f>+IF(F1612&gt;K1612+100000,F1612-K1612,0)</f>
        <v>0</v>
      </c>
      <c r="H1612" s="58"/>
      <c r="I1612" s="58"/>
      <c r="J1612" s="58"/>
      <c r="K1612" s="58">
        <v>190792</v>
      </c>
      <c r="L1612" s="12" t="s">
        <v>91</v>
      </c>
      <c r="M1612" s="12" t="s">
        <v>91</v>
      </c>
      <c r="N1612" s="12" t="s">
        <v>91</v>
      </c>
      <c r="O1612" s="12">
        <v>4</v>
      </c>
      <c r="P1612" s="12">
        <v>0</v>
      </c>
      <c r="Q1612" s="12">
        <v>0</v>
      </c>
      <c r="R1612" s="12">
        <v>76563</v>
      </c>
      <c r="S1612" s="59">
        <v>0.60821917808219184</v>
      </c>
      <c r="T1612" s="59">
        <v>31.17808219178082</v>
      </c>
      <c r="U1612" s="12">
        <v>2</v>
      </c>
      <c r="V1612" s="12">
        <v>2</v>
      </c>
      <c r="W1612" s="12">
        <v>2</v>
      </c>
      <c r="X1612" s="12">
        <v>2</v>
      </c>
      <c r="Y1612" s="12">
        <v>1</v>
      </c>
      <c r="Z1612" s="58">
        <v>0</v>
      </c>
      <c r="AA1612" s="58">
        <v>0</v>
      </c>
      <c r="AB1612" s="58">
        <v>0</v>
      </c>
      <c r="AC1612" s="58" t="s">
        <v>91</v>
      </c>
    </row>
    <row r="1613" spans="1:29" x14ac:dyDescent="0.3">
      <c r="A1613" s="57">
        <v>2224440606</v>
      </c>
      <c r="B1613" s="12" t="s">
        <v>684</v>
      </c>
      <c r="C1613" s="58" t="s">
        <v>109</v>
      </c>
      <c r="D1613" s="58" t="s">
        <v>112</v>
      </c>
      <c r="E1613" s="58"/>
      <c r="F1613" s="58"/>
      <c r="G1613" s="58">
        <f>+IF(F1613&gt;K1613+100000,F1613-K1613,0)</f>
        <v>0</v>
      </c>
      <c r="H1613" s="58"/>
      <c r="I1613" s="58"/>
      <c r="J1613" s="58"/>
      <c r="K1613" s="58">
        <v>190792</v>
      </c>
      <c r="L1613" s="12" t="s">
        <v>91</v>
      </c>
      <c r="M1613" s="12" t="s">
        <v>91</v>
      </c>
      <c r="N1613" s="12" t="s">
        <v>91</v>
      </c>
      <c r="O1613" s="12">
        <v>4</v>
      </c>
      <c r="P1613" s="12">
        <v>0</v>
      </c>
      <c r="Q1613" s="12">
        <v>0</v>
      </c>
      <c r="R1613" s="12">
        <v>76606</v>
      </c>
      <c r="S1613" s="59">
        <v>0.59726027397260273</v>
      </c>
      <c r="T1613" s="59">
        <v>31.627397260273973</v>
      </c>
      <c r="U1613" s="12">
        <v>1</v>
      </c>
      <c r="V1613" s="12">
        <v>2</v>
      </c>
      <c r="W1613" s="12">
        <v>2</v>
      </c>
      <c r="X1613" s="12">
        <v>2</v>
      </c>
      <c r="Y1613" s="12">
        <v>3</v>
      </c>
      <c r="Z1613" s="58">
        <v>0</v>
      </c>
      <c r="AA1613" s="58">
        <v>0</v>
      </c>
      <c r="AB1613" s="58">
        <v>0</v>
      </c>
      <c r="AC1613" s="58" t="s">
        <v>91</v>
      </c>
    </row>
    <row r="1614" spans="1:29" x14ac:dyDescent="0.3">
      <c r="A1614" s="57">
        <v>6402840</v>
      </c>
      <c r="B1614" s="12" t="s">
        <v>685</v>
      </c>
      <c r="C1614" s="58" t="s">
        <v>109</v>
      </c>
      <c r="D1614" s="58" t="s">
        <v>112</v>
      </c>
      <c r="E1614" s="58"/>
      <c r="F1614" s="58"/>
      <c r="G1614" s="58">
        <f>+IF(F1614&gt;K1614+100000,F1614-K1614,0)</f>
        <v>0</v>
      </c>
      <c r="H1614" s="58"/>
      <c r="I1614" s="58"/>
      <c r="J1614" s="58"/>
      <c r="K1614" s="58">
        <v>190792</v>
      </c>
      <c r="L1614" s="12" t="s">
        <v>91</v>
      </c>
      <c r="M1614" s="12" t="s">
        <v>91</v>
      </c>
      <c r="N1614" s="12" t="s">
        <v>91</v>
      </c>
      <c r="O1614" s="12">
        <v>4</v>
      </c>
      <c r="P1614" s="12">
        <v>0</v>
      </c>
      <c r="Q1614" s="12">
        <v>0</v>
      </c>
      <c r="R1614" s="12">
        <v>76890</v>
      </c>
      <c r="S1614" s="59">
        <v>0.59726027397260273</v>
      </c>
      <c r="T1614" s="59">
        <v>43.969863013698628</v>
      </c>
      <c r="U1614" s="12">
        <v>1</v>
      </c>
      <c r="V1614" s="12">
        <v>2</v>
      </c>
      <c r="W1614" s="12">
        <v>1</v>
      </c>
      <c r="X1614" s="12">
        <v>2</v>
      </c>
      <c r="Y1614" s="12">
        <v>4</v>
      </c>
      <c r="Z1614" s="58">
        <v>0</v>
      </c>
      <c r="AA1614" s="58">
        <v>0</v>
      </c>
      <c r="AB1614" s="58">
        <v>0</v>
      </c>
      <c r="AC1614" s="58" t="s">
        <v>91</v>
      </c>
    </row>
    <row r="1615" spans="1:29" x14ac:dyDescent="0.3">
      <c r="A1615" s="57">
        <v>2200880426</v>
      </c>
      <c r="B1615" s="12" t="s">
        <v>686</v>
      </c>
      <c r="C1615" s="58" t="s">
        <v>108</v>
      </c>
      <c r="D1615" s="58" t="s">
        <v>29</v>
      </c>
      <c r="E1615" s="58"/>
      <c r="F1615" s="58">
        <v>654000</v>
      </c>
      <c r="G1615" s="58">
        <f>+IF(F1615&gt;K1615+100000,F1615-K1615,0)</f>
        <v>457352</v>
      </c>
      <c r="H1615" s="58">
        <v>98733</v>
      </c>
      <c r="I1615" s="58">
        <v>0</v>
      </c>
      <c r="J1615" s="58">
        <v>0</v>
      </c>
      <c r="K1615" s="58">
        <v>196648</v>
      </c>
      <c r="L1615" s="12" t="s">
        <v>88</v>
      </c>
      <c r="M1615" s="12" t="s">
        <v>89</v>
      </c>
      <c r="N1615" s="12" t="s">
        <v>10</v>
      </c>
      <c r="O1615" s="12">
        <v>4</v>
      </c>
      <c r="P1615" s="12">
        <v>30</v>
      </c>
      <c r="Q1615" s="12">
        <v>31</v>
      </c>
      <c r="R1615" s="12">
        <v>68615</v>
      </c>
      <c r="S1615" s="59">
        <v>0.76164383561643834</v>
      </c>
      <c r="T1615" s="59">
        <v>33.561643835616437</v>
      </c>
      <c r="U1615" s="12">
        <v>1</v>
      </c>
      <c r="V1615" s="12">
        <v>2</v>
      </c>
      <c r="W1615" s="12">
        <v>2</v>
      </c>
      <c r="X1615" s="12">
        <v>2</v>
      </c>
      <c r="Y1615" s="12">
        <v>1</v>
      </c>
      <c r="Z1615" s="58">
        <v>0</v>
      </c>
      <c r="AA1615" s="58">
        <v>0</v>
      </c>
      <c r="AB1615" s="58">
        <v>0</v>
      </c>
      <c r="AC1615" s="58" t="s">
        <v>91</v>
      </c>
    </row>
    <row r="1616" spans="1:29" x14ac:dyDescent="0.3">
      <c r="A1616" s="57">
        <v>28620226</v>
      </c>
      <c r="B1616" s="12" t="s">
        <v>687</v>
      </c>
      <c r="C1616" s="58" t="s">
        <v>109</v>
      </c>
      <c r="D1616" s="58" t="s">
        <v>112</v>
      </c>
      <c r="E1616" s="58">
        <v>632</v>
      </c>
      <c r="F1616" s="58"/>
      <c r="G1616" s="58">
        <f>+IF(F1616&gt;K1616+100000,F1616-K1616,0)</f>
        <v>0</v>
      </c>
      <c r="H1616" s="58"/>
      <c r="I1616" s="58"/>
      <c r="J1616" s="58"/>
      <c r="K1616" s="58">
        <v>215282</v>
      </c>
      <c r="L1616" s="12" t="s">
        <v>91</v>
      </c>
      <c r="M1616" s="12" t="s">
        <v>91</v>
      </c>
      <c r="N1616" s="12" t="s">
        <v>91</v>
      </c>
      <c r="O1616" s="12">
        <v>4</v>
      </c>
      <c r="P1616" s="12">
        <v>0</v>
      </c>
      <c r="Q1616" s="12">
        <v>123</v>
      </c>
      <c r="R1616" s="12">
        <v>76113</v>
      </c>
      <c r="S1616" s="59">
        <v>1.1643835616438356</v>
      </c>
      <c r="T1616" s="59">
        <v>50.673972602739724</v>
      </c>
      <c r="U1616" s="12">
        <v>1</v>
      </c>
      <c r="V1616" s="12">
        <v>3</v>
      </c>
      <c r="W1616" s="12">
        <v>1</v>
      </c>
      <c r="X1616" s="12">
        <v>2</v>
      </c>
      <c r="Y1616" s="12">
        <v>2</v>
      </c>
      <c r="Z1616" s="58">
        <v>0</v>
      </c>
      <c r="AA1616" s="58">
        <v>0</v>
      </c>
      <c r="AB1616" s="58">
        <v>0</v>
      </c>
      <c r="AC1616" s="58" t="s">
        <v>91</v>
      </c>
    </row>
    <row r="1617" spans="1:29" x14ac:dyDescent="0.3">
      <c r="A1617" s="57">
        <v>2244448040</v>
      </c>
      <c r="B1617" s="12" t="s">
        <v>688</v>
      </c>
      <c r="C1617" s="58" t="s">
        <v>109</v>
      </c>
      <c r="D1617" s="58" t="s">
        <v>112</v>
      </c>
      <c r="E1617" s="58">
        <v>403333</v>
      </c>
      <c r="F1617" s="58"/>
      <c r="G1617" s="58">
        <f>+IF(F1617&gt;K1617+100000,F1617-K1617,0)</f>
        <v>0</v>
      </c>
      <c r="H1617" s="58"/>
      <c r="I1617" s="58"/>
      <c r="J1617" s="58"/>
      <c r="K1617" s="58">
        <v>218044</v>
      </c>
      <c r="L1617" s="12" t="s">
        <v>91</v>
      </c>
      <c r="M1617" s="12" t="s">
        <v>91</v>
      </c>
      <c r="N1617" s="12" t="s">
        <v>91</v>
      </c>
      <c r="O1617" s="12">
        <v>4</v>
      </c>
      <c r="P1617" s="12">
        <v>0</v>
      </c>
      <c r="Q1617" s="12">
        <v>0</v>
      </c>
      <c r="R1617" s="12">
        <v>8001</v>
      </c>
      <c r="S1617" s="59">
        <v>0.34794520547945207</v>
      </c>
      <c r="T1617" s="59">
        <v>29.539726027397261</v>
      </c>
      <c r="U1617" s="12">
        <v>2</v>
      </c>
      <c r="V1617" s="12">
        <v>5</v>
      </c>
      <c r="W1617" s="12">
        <v>2</v>
      </c>
      <c r="X1617" s="12">
        <v>3</v>
      </c>
      <c r="Y1617" s="12">
        <v>1</v>
      </c>
      <c r="Z1617" s="58">
        <v>0</v>
      </c>
      <c r="AA1617" s="58">
        <v>0</v>
      </c>
      <c r="AB1617" s="58">
        <v>0</v>
      </c>
      <c r="AC1617" s="58" t="s">
        <v>91</v>
      </c>
    </row>
    <row r="1618" spans="1:29" x14ac:dyDescent="0.3">
      <c r="A1618" s="57">
        <v>2028600400</v>
      </c>
      <c r="B1618" s="12" t="s">
        <v>689</v>
      </c>
      <c r="C1618" s="58" t="s">
        <v>109</v>
      </c>
      <c r="D1618" s="58" t="s">
        <v>112</v>
      </c>
      <c r="E1618" s="58">
        <v>403333</v>
      </c>
      <c r="F1618" s="58"/>
      <c r="G1618" s="58">
        <f>+IF(F1618&gt;K1618+100000,F1618-K1618,0)</f>
        <v>0</v>
      </c>
      <c r="H1618" s="58"/>
      <c r="I1618" s="58"/>
      <c r="J1618" s="58"/>
      <c r="K1618" s="58">
        <v>218044</v>
      </c>
      <c r="L1618" s="12" t="s">
        <v>91</v>
      </c>
      <c r="M1618" s="12" t="s">
        <v>91</v>
      </c>
      <c r="N1618" s="12" t="s">
        <v>91</v>
      </c>
      <c r="O1618" s="12">
        <v>4</v>
      </c>
      <c r="P1618" s="12">
        <v>0</v>
      </c>
      <c r="Q1618" s="12">
        <v>0</v>
      </c>
      <c r="R1618" s="12">
        <v>11001</v>
      </c>
      <c r="S1618" s="59">
        <v>0.34794520547945207</v>
      </c>
      <c r="T1618" s="59">
        <v>22.783561643835615</v>
      </c>
      <c r="U1618" s="12">
        <v>1</v>
      </c>
      <c r="V1618" s="12">
        <v>2</v>
      </c>
      <c r="W1618" s="12">
        <v>2</v>
      </c>
      <c r="X1618" s="12">
        <v>3</v>
      </c>
      <c r="Y1618" s="12">
        <v>1</v>
      </c>
      <c r="Z1618" s="58">
        <v>0</v>
      </c>
      <c r="AA1618" s="58">
        <v>0</v>
      </c>
      <c r="AB1618" s="58">
        <v>0</v>
      </c>
      <c r="AC1618" s="58" t="s">
        <v>91</v>
      </c>
    </row>
    <row r="1619" spans="1:29" x14ac:dyDescent="0.3">
      <c r="A1619" s="57">
        <v>2200484664</v>
      </c>
      <c r="B1619" s="12" t="s">
        <v>690</v>
      </c>
      <c r="C1619" s="58" t="s">
        <v>109</v>
      </c>
      <c r="D1619" s="58" t="s">
        <v>112</v>
      </c>
      <c r="E1619" s="58">
        <v>201667</v>
      </c>
      <c r="F1619" s="58"/>
      <c r="G1619" s="58">
        <f>+IF(F1619&gt;K1619+100000,F1619-K1619,0)</f>
        <v>0</v>
      </c>
      <c r="H1619" s="58"/>
      <c r="I1619" s="58"/>
      <c r="J1619" s="58"/>
      <c r="K1619" s="58">
        <v>218044</v>
      </c>
      <c r="L1619" s="12" t="s">
        <v>91</v>
      </c>
      <c r="M1619" s="12" t="s">
        <v>91</v>
      </c>
      <c r="N1619" s="12" t="s">
        <v>91</v>
      </c>
      <c r="O1619" s="12">
        <v>4</v>
      </c>
      <c r="P1619" s="12">
        <v>0</v>
      </c>
      <c r="Q1619" s="12">
        <v>0</v>
      </c>
      <c r="R1619" s="12">
        <v>68162</v>
      </c>
      <c r="S1619" s="59">
        <v>0.35616438356164382</v>
      </c>
      <c r="T1619" s="59">
        <v>30.136986301369863</v>
      </c>
      <c r="U1619" s="12">
        <v>1</v>
      </c>
      <c r="V1619" s="12">
        <v>4</v>
      </c>
      <c r="W1619" s="12">
        <v>2</v>
      </c>
      <c r="X1619" s="12">
        <v>3</v>
      </c>
      <c r="Y1619" s="12">
        <v>1</v>
      </c>
      <c r="Z1619" s="58">
        <v>0</v>
      </c>
      <c r="AA1619" s="58">
        <v>0</v>
      </c>
      <c r="AB1619" s="58">
        <v>0</v>
      </c>
      <c r="AC1619" s="58" t="s">
        <v>91</v>
      </c>
    </row>
    <row r="1620" spans="1:29" x14ac:dyDescent="0.3">
      <c r="A1620" s="57">
        <v>2262208460</v>
      </c>
      <c r="B1620" s="12" t="s">
        <v>691</v>
      </c>
      <c r="C1620" s="58" t="s">
        <v>109</v>
      </c>
      <c r="D1620" s="58" t="s">
        <v>112</v>
      </c>
      <c r="E1620" s="58">
        <v>201667</v>
      </c>
      <c r="F1620" s="58"/>
      <c r="G1620" s="58">
        <f>+IF(F1620&gt;K1620+100000,F1620-K1620,0)</f>
        <v>0</v>
      </c>
      <c r="H1620" s="58"/>
      <c r="I1620" s="58"/>
      <c r="J1620" s="58"/>
      <c r="K1620" s="58">
        <v>218044</v>
      </c>
      <c r="L1620" s="12" t="s">
        <v>91</v>
      </c>
      <c r="M1620" s="12" t="s">
        <v>91</v>
      </c>
      <c r="N1620" s="12" t="s">
        <v>91</v>
      </c>
      <c r="O1620" s="12">
        <v>4</v>
      </c>
      <c r="P1620" s="12">
        <v>0</v>
      </c>
      <c r="Q1620" s="12">
        <v>0</v>
      </c>
      <c r="R1620" s="12">
        <v>68547</v>
      </c>
      <c r="S1620" s="59">
        <v>0.34794520547945207</v>
      </c>
      <c r="T1620" s="59">
        <v>26.210958904109589</v>
      </c>
      <c r="U1620" s="12">
        <v>1</v>
      </c>
      <c r="V1620" s="12">
        <v>2</v>
      </c>
      <c r="W1620" s="12">
        <v>1</v>
      </c>
      <c r="X1620" s="12">
        <v>3</v>
      </c>
      <c r="Y1620" s="12">
        <v>1</v>
      </c>
      <c r="Z1620" s="58">
        <v>0</v>
      </c>
      <c r="AA1620" s="58">
        <v>0</v>
      </c>
      <c r="AB1620" s="58">
        <v>0</v>
      </c>
      <c r="AC1620" s="58" t="s">
        <v>91</v>
      </c>
    </row>
    <row r="1621" spans="1:29" x14ac:dyDescent="0.3">
      <c r="A1621" s="57">
        <v>2082484440</v>
      </c>
      <c r="B1621" s="12" t="s">
        <v>692</v>
      </c>
      <c r="C1621" s="58" t="s">
        <v>108</v>
      </c>
      <c r="D1621" s="58" t="s">
        <v>29</v>
      </c>
      <c r="E1621" s="58">
        <v>185533</v>
      </c>
      <c r="F1621" s="58">
        <v>1200000</v>
      </c>
      <c r="G1621" s="58">
        <f>+IF(F1621&gt;K1621+100000,F1621-K1621,0)</f>
        <v>981956</v>
      </c>
      <c r="H1621" s="58">
        <v>109332</v>
      </c>
      <c r="I1621" s="58">
        <v>0</v>
      </c>
      <c r="J1621" s="58">
        <v>0</v>
      </c>
      <c r="K1621" s="58">
        <v>218044</v>
      </c>
      <c r="L1621" s="12" t="s">
        <v>88</v>
      </c>
      <c r="M1621" s="12" t="s">
        <v>89</v>
      </c>
      <c r="N1621" s="12" t="s">
        <v>10</v>
      </c>
      <c r="O1621" s="12">
        <v>4</v>
      </c>
      <c r="P1621" s="12">
        <v>0</v>
      </c>
      <c r="Q1621" s="12">
        <v>0</v>
      </c>
      <c r="R1621" s="12">
        <v>11001</v>
      </c>
      <c r="S1621" s="59">
        <v>0.34794520547945207</v>
      </c>
      <c r="T1621" s="59">
        <v>26.772602739726029</v>
      </c>
      <c r="U1621" s="12">
        <v>1</v>
      </c>
      <c r="V1621" s="12">
        <v>3</v>
      </c>
      <c r="W1621" s="12">
        <v>2</v>
      </c>
      <c r="X1621" s="12">
        <v>3</v>
      </c>
      <c r="Y1621" s="12">
        <v>1</v>
      </c>
      <c r="Z1621" s="58">
        <v>0</v>
      </c>
      <c r="AA1621" s="58">
        <v>0</v>
      </c>
      <c r="AB1621" s="58">
        <v>0</v>
      </c>
      <c r="AC1621" s="58" t="s">
        <v>91</v>
      </c>
    </row>
    <row r="1622" spans="1:29" x14ac:dyDescent="0.3">
      <c r="A1622" s="57">
        <v>2244246608</v>
      </c>
      <c r="B1622" s="12" t="s">
        <v>693</v>
      </c>
      <c r="C1622" s="58" t="s">
        <v>109</v>
      </c>
      <c r="D1622" s="58" t="s">
        <v>112</v>
      </c>
      <c r="E1622" s="58">
        <v>80667</v>
      </c>
      <c r="F1622" s="58"/>
      <c r="G1622" s="58">
        <f>+IF(F1622&gt;K1622+100000,F1622-K1622,0)</f>
        <v>0</v>
      </c>
      <c r="H1622" s="58"/>
      <c r="I1622" s="58"/>
      <c r="J1622" s="58"/>
      <c r="K1622" s="58">
        <v>218044</v>
      </c>
      <c r="L1622" s="12" t="s">
        <v>91</v>
      </c>
      <c r="M1622" s="12" t="s">
        <v>91</v>
      </c>
      <c r="N1622" s="12" t="s">
        <v>91</v>
      </c>
      <c r="O1622" s="12">
        <v>4</v>
      </c>
      <c r="P1622" s="12">
        <v>0</v>
      </c>
      <c r="Q1622" s="12">
        <v>0</v>
      </c>
      <c r="R1622" s="12">
        <v>68162</v>
      </c>
      <c r="S1622" s="59">
        <v>0.35616438356164382</v>
      </c>
      <c r="T1622" s="59">
        <v>31.786301369863015</v>
      </c>
      <c r="U1622" s="12">
        <v>1</v>
      </c>
      <c r="V1622" s="12">
        <v>4</v>
      </c>
      <c r="W1622" s="12">
        <v>2</v>
      </c>
      <c r="X1622" s="12">
        <v>3</v>
      </c>
      <c r="Y1622" s="12">
        <v>1</v>
      </c>
      <c r="Z1622" s="58">
        <v>0</v>
      </c>
      <c r="AA1622" s="58">
        <v>0</v>
      </c>
      <c r="AB1622" s="58">
        <v>0</v>
      </c>
      <c r="AC1622" s="58" t="s">
        <v>91</v>
      </c>
    </row>
    <row r="1623" spans="1:29" x14ac:dyDescent="0.3">
      <c r="A1623" s="57">
        <v>2000440484</v>
      </c>
      <c r="B1623" s="12" t="s">
        <v>694</v>
      </c>
      <c r="C1623" s="58" t="s">
        <v>109</v>
      </c>
      <c r="D1623" s="58" t="s">
        <v>112</v>
      </c>
      <c r="E1623" s="58">
        <v>1005000</v>
      </c>
      <c r="F1623" s="58"/>
      <c r="G1623" s="58">
        <f>+IF(F1623&gt;K1623+100000,F1623-K1623,0)</f>
        <v>0</v>
      </c>
      <c r="H1623" s="58"/>
      <c r="I1623" s="58"/>
      <c r="J1623" s="58"/>
      <c r="K1623" s="58">
        <v>218046</v>
      </c>
      <c r="L1623" s="12" t="s">
        <v>91</v>
      </c>
      <c r="M1623" s="12" t="s">
        <v>91</v>
      </c>
      <c r="N1623" s="12" t="s">
        <v>91</v>
      </c>
      <c r="O1623" s="12">
        <v>4</v>
      </c>
      <c r="P1623" s="12">
        <v>0</v>
      </c>
      <c r="Q1623" s="12">
        <v>0</v>
      </c>
      <c r="R1623" s="12">
        <v>76001</v>
      </c>
      <c r="S1623" s="59">
        <v>0.17260273972602741</v>
      </c>
      <c r="T1623" s="59">
        <v>30.241095890410961</v>
      </c>
      <c r="U1623" s="12">
        <v>2</v>
      </c>
      <c r="V1623" s="12">
        <v>5</v>
      </c>
      <c r="W1623" s="12">
        <v>4</v>
      </c>
      <c r="X1623" s="12">
        <v>8</v>
      </c>
      <c r="Y1623" s="12">
        <v>1</v>
      </c>
      <c r="Z1623" s="58">
        <v>0</v>
      </c>
      <c r="AA1623" s="58">
        <v>0</v>
      </c>
      <c r="AB1623" s="58">
        <v>0</v>
      </c>
      <c r="AC1623" s="58" t="s">
        <v>91</v>
      </c>
    </row>
    <row r="1624" spans="1:29" x14ac:dyDescent="0.3">
      <c r="A1624" s="57">
        <v>2224648024</v>
      </c>
      <c r="B1624" s="12" t="s">
        <v>695</v>
      </c>
      <c r="C1624" s="58" t="s">
        <v>109</v>
      </c>
      <c r="D1624" s="58" t="s">
        <v>112</v>
      </c>
      <c r="E1624" s="58">
        <v>603000</v>
      </c>
      <c r="F1624" s="58"/>
      <c r="G1624" s="58">
        <f>+IF(F1624&gt;K1624+100000,F1624-K1624,0)</f>
        <v>0</v>
      </c>
      <c r="H1624" s="58"/>
      <c r="I1624" s="58"/>
      <c r="J1624" s="58"/>
      <c r="K1624" s="58">
        <v>218046</v>
      </c>
      <c r="L1624" s="12" t="s">
        <v>91</v>
      </c>
      <c r="M1624" s="12" t="s">
        <v>91</v>
      </c>
      <c r="N1624" s="12" t="s">
        <v>91</v>
      </c>
      <c r="O1624" s="12">
        <v>4</v>
      </c>
      <c r="P1624" s="12">
        <v>0</v>
      </c>
      <c r="Q1624" s="12">
        <v>0</v>
      </c>
      <c r="R1624" s="12">
        <v>76520</v>
      </c>
      <c r="S1624" s="59">
        <v>0.16986301369863013</v>
      </c>
      <c r="T1624" s="59">
        <v>32.942465753424656</v>
      </c>
      <c r="U1624" s="12">
        <v>2</v>
      </c>
      <c r="V1624" s="12">
        <v>3</v>
      </c>
      <c r="W1624" s="12">
        <v>2</v>
      </c>
      <c r="X1624" s="12">
        <v>7</v>
      </c>
      <c r="Y1624" s="12">
        <v>1</v>
      </c>
      <c r="Z1624" s="58">
        <v>0</v>
      </c>
      <c r="AA1624" s="58">
        <v>0</v>
      </c>
      <c r="AB1624" s="58">
        <v>0</v>
      </c>
      <c r="AC1624" s="58" t="s">
        <v>91</v>
      </c>
    </row>
    <row r="1625" spans="1:29" x14ac:dyDescent="0.3">
      <c r="A1625" s="57">
        <v>62888220</v>
      </c>
      <c r="B1625" s="12" t="s">
        <v>696</v>
      </c>
      <c r="C1625" s="58" t="s">
        <v>109</v>
      </c>
      <c r="D1625" s="58" t="s">
        <v>112</v>
      </c>
      <c r="E1625" s="58">
        <v>201000</v>
      </c>
      <c r="F1625" s="58"/>
      <c r="G1625" s="58">
        <f>+IF(F1625&gt;K1625+100000,F1625-K1625,0)</f>
        <v>0</v>
      </c>
      <c r="H1625" s="58"/>
      <c r="I1625" s="58"/>
      <c r="J1625" s="58"/>
      <c r="K1625" s="58">
        <v>218046</v>
      </c>
      <c r="L1625" s="12" t="s">
        <v>91</v>
      </c>
      <c r="M1625" s="12" t="s">
        <v>91</v>
      </c>
      <c r="N1625" s="12" t="s">
        <v>91</v>
      </c>
      <c r="O1625" s="12">
        <v>4</v>
      </c>
      <c r="P1625" s="12">
        <v>0</v>
      </c>
      <c r="Q1625" s="12">
        <v>0</v>
      </c>
      <c r="R1625" s="12">
        <v>11001</v>
      </c>
      <c r="S1625" s="59">
        <v>0.17260273972602741</v>
      </c>
      <c r="T1625" s="59">
        <v>38.841095890410962</v>
      </c>
      <c r="U1625" s="12">
        <v>2</v>
      </c>
      <c r="V1625" s="12">
        <v>6</v>
      </c>
      <c r="W1625" s="12">
        <v>2</v>
      </c>
      <c r="X1625" s="12">
        <v>9</v>
      </c>
      <c r="Y1625" s="12">
        <v>1</v>
      </c>
      <c r="Z1625" s="58">
        <v>0</v>
      </c>
      <c r="AA1625" s="58">
        <v>0</v>
      </c>
      <c r="AB1625" s="58">
        <v>0</v>
      </c>
      <c r="AC1625" s="58" t="s">
        <v>91</v>
      </c>
    </row>
    <row r="1626" spans="1:29" x14ac:dyDescent="0.3">
      <c r="A1626" s="57">
        <v>4484860</v>
      </c>
      <c r="B1626" s="12" t="s">
        <v>697</v>
      </c>
      <c r="C1626" s="58" t="s">
        <v>109</v>
      </c>
      <c r="D1626" s="58" t="s">
        <v>112</v>
      </c>
      <c r="E1626" s="58">
        <v>1115336</v>
      </c>
      <c r="F1626" s="58"/>
      <c r="G1626" s="58">
        <f>+IF(F1626&gt;K1626+100000,F1626-K1626,0)</f>
        <v>0</v>
      </c>
      <c r="H1626" s="58"/>
      <c r="I1626" s="58"/>
      <c r="J1626" s="58"/>
      <c r="K1626" s="58">
        <v>218048</v>
      </c>
      <c r="L1626" s="12" t="s">
        <v>91</v>
      </c>
      <c r="M1626" s="12" t="s">
        <v>91</v>
      </c>
      <c r="N1626" s="12" t="s">
        <v>91</v>
      </c>
      <c r="O1626" s="12">
        <v>4</v>
      </c>
      <c r="P1626" s="12">
        <v>0</v>
      </c>
      <c r="Q1626" s="12">
        <v>0</v>
      </c>
      <c r="R1626" s="12">
        <v>76113</v>
      </c>
      <c r="S1626" s="59">
        <v>0.67123287671232879</v>
      </c>
      <c r="T1626" s="59">
        <v>42.106849315068494</v>
      </c>
      <c r="U1626" s="12">
        <v>1</v>
      </c>
      <c r="V1626" s="12">
        <v>2</v>
      </c>
      <c r="W1626" s="12">
        <v>3</v>
      </c>
      <c r="X1626" s="12">
        <v>2</v>
      </c>
      <c r="Y1626" s="12">
        <v>3</v>
      </c>
      <c r="Z1626" s="58">
        <v>0</v>
      </c>
      <c r="AA1626" s="58">
        <v>0</v>
      </c>
      <c r="AB1626" s="58">
        <v>0</v>
      </c>
      <c r="AC1626" s="58" t="s">
        <v>91</v>
      </c>
    </row>
    <row r="1627" spans="1:29" x14ac:dyDescent="0.3">
      <c r="A1627" s="57">
        <v>2060068606</v>
      </c>
      <c r="B1627" s="12" t="s">
        <v>698</v>
      </c>
      <c r="C1627" s="58" t="s">
        <v>108</v>
      </c>
      <c r="D1627" s="58" t="s">
        <v>114</v>
      </c>
      <c r="E1627" s="58">
        <v>812000</v>
      </c>
      <c r="F1627" s="58">
        <v>1290213</v>
      </c>
      <c r="G1627" s="58">
        <f>+IF(F1627&gt;K1627+100000,F1627-K1627,0)</f>
        <v>1072165</v>
      </c>
      <c r="H1627" s="58">
        <v>124230</v>
      </c>
      <c r="I1627" s="58">
        <v>0</v>
      </c>
      <c r="J1627" s="58">
        <v>0</v>
      </c>
      <c r="K1627" s="58">
        <v>218048</v>
      </c>
      <c r="L1627" s="12" t="s">
        <v>88</v>
      </c>
      <c r="M1627" s="12" t="s">
        <v>89</v>
      </c>
      <c r="N1627" s="12" t="s">
        <v>10</v>
      </c>
      <c r="O1627" s="12">
        <v>4</v>
      </c>
      <c r="P1627" s="12">
        <v>0</v>
      </c>
      <c r="Q1627" s="12">
        <v>0</v>
      </c>
      <c r="R1627" s="12">
        <v>13838</v>
      </c>
      <c r="S1627" s="59">
        <v>0.70410958904109588</v>
      </c>
      <c r="T1627" s="59">
        <v>26.208219178082192</v>
      </c>
      <c r="U1627" s="12">
        <v>1</v>
      </c>
      <c r="V1627" s="12">
        <v>2</v>
      </c>
      <c r="W1627" s="12">
        <v>2</v>
      </c>
      <c r="X1627" s="12">
        <v>2</v>
      </c>
      <c r="Y1627" s="12">
        <v>1</v>
      </c>
      <c r="Z1627" s="58">
        <v>0</v>
      </c>
      <c r="AA1627" s="58">
        <v>0</v>
      </c>
      <c r="AB1627" s="58">
        <v>0</v>
      </c>
      <c r="AC1627" s="58" t="s">
        <v>91</v>
      </c>
    </row>
    <row r="1628" spans="1:29" x14ac:dyDescent="0.3">
      <c r="A1628" s="57">
        <v>2026080848</v>
      </c>
      <c r="B1628" s="12" t="s">
        <v>699</v>
      </c>
      <c r="C1628" s="58" t="s">
        <v>109</v>
      </c>
      <c r="D1628" s="58" t="s">
        <v>112</v>
      </c>
      <c r="E1628" s="58">
        <v>812000</v>
      </c>
      <c r="F1628" s="58"/>
      <c r="G1628" s="58">
        <f>+IF(F1628&gt;K1628+100000,F1628-K1628,0)</f>
        <v>0</v>
      </c>
      <c r="H1628" s="58"/>
      <c r="I1628" s="58"/>
      <c r="J1628" s="58"/>
      <c r="K1628" s="58">
        <v>218048</v>
      </c>
      <c r="L1628" s="12" t="s">
        <v>91</v>
      </c>
      <c r="M1628" s="12" t="s">
        <v>91</v>
      </c>
      <c r="N1628" s="12" t="s">
        <v>91</v>
      </c>
      <c r="O1628" s="12">
        <v>4</v>
      </c>
      <c r="P1628" s="12">
        <v>0</v>
      </c>
      <c r="Q1628" s="12">
        <v>0</v>
      </c>
      <c r="R1628" s="12">
        <v>11001</v>
      </c>
      <c r="S1628" s="59">
        <v>0.67123287671232879</v>
      </c>
      <c r="T1628" s="59">
        <v>25.084931506849315</v>
      </c>
      <c r="U1628" s="12">
        <v>1</v>
      </c>
      <c r="V1628" s="12">
        <v>2</v>
      </c>
      <c r="W1628" s="12">
        <v>2</v>
      </c>
      <c r="X1628" s="12">
        <v>2</v>
      </c>
      <c r="Y1628" s="12">
        <v>1</v>
      </c>
      <c r="Z1628" s="58">
        <v>0</v>
      </c>
      <c r="AA1628" s="58">
        <v>0</v>
      </c>
      <c r="AB1628" s="58">
        <v>0</v>
      </c>
      <c r="AC1628" s="58" t="s">
        <v>91</v>
      </c>
    </row>
    <row r="1629" spans="1:29" x14ac:dyDescent="0.3">
      <c r="A1629" s="57">
        <v>2224640822</v>
      </c>
      <c r="B1629" s="12" t="s">
        <v>700</v>
      </c>
      <c r="C1629" s="58" t="s">
        <v>108</v>
      </c>
      <c r="D1629" s="58" t="s">
        <v>114</v>
      </c>
      <c r="E1629" s="58">
        <v>669400</v>
      </c>
      <c r="F1629" s="58">
        <v>1303168</v>
      </c>
      <c r="G1629" s="58">
        <f>+IF(F1629&gt;K1629+100000,F1629-K1629,0)</f>
        <v>1085120</v>
      </c>
      <c r="H1629" s="58">
        <v>118732</v>
      </c>
      <c r="I1629" s="58">
        <v>0</v>
      </c>
      <c r="J1629" s="58">
        <v>0</v>
      </c>
      <c r="K1629" s="58">
        <v>218048</v>
      </c>
      <c r="L1629" s="12" t="s">
        <v>88</v>
      </c>
      <c r="M1629" s="12" t="s">
        <v>89</v>
      </c>
      <c r="N1629" s="12" t="s">
        <v>10</v>
      </c>
      <c r="O1629" s="12">
        <v>4</v>
      </c>
      <c r="P1629" s="12">
        <v>0</v>
      </c>
      <c r="Q1629" s="12">
        <v>0</v>
      </c>
      <c r="R1629" s="12">
        <v>76275</v>
      </c>
      <c r="S1629" s="59">
        <v>0.69041095890410964</v>
      </c>
      <c r="T1629" s="59">
        <v>22.745205479452054</v>
      </c>
      <c r="U1629" s="12">
        <v>1</v>
      </c>
      <c r="V1629" s="12">
        <v>2</v>
      </c>
      <c r="W1629" s="12">
        <v>1</v>
      </c>
      <c r="X1629" s="12">
        <v>2</v>
      </c>
      <c r="Y1629" s="12">
        <v>1</v>
      </c>
      <c r="Z1629" s="58">
        <v>0</v>
      </c>
      <c r="AA1629" s="58">
        <v>0</v>
      </c>
      <c r="AB1629" s="58">
        <v>0</v>
      </c>
      <c r="AC1629" s="58" t="s">
        <v>91</v>
      </c>
    </row>
    <row r="1630" spans="1:29" x14ac:dyDescent="0.3">
      <c r="A1630" s="57">
        <v>2008262822</v>
      </c>
      <c r="B1630" s="12" t="s">
        <v>701</v>
      </c>
      <c r="C1630" s="58" t="s">
        <v>109</v>
      </c>
      <c r="D1630" s="58" t="s">
        <v>112</v>
      </c>
      <c r="E1630" s="58">
        <v>592760</v>
      </c>
      <c r="F1630" s="58"/>
      <c r="G1630" s="58">
        <f>+IF(F1630&gt;K1630+100000,F1630-K1630,0)</f>
        <v>0</v>
      </c>
      <c r="H1630" s="58"/>
      <c r="I1630" s="58"/>
      <c r="J1630" s="58"/>
      <c r="K1630" s="58">
        <v>218048</v>
      </c>
      <c r="L1630" s="12" t="s">
        <v>91</v>
      </c>
      <c r="M1630" s="12" t="s">
        <v>91</v>
      </c>
      <c r="N1630" s="12" t="s">
        <v>91</v>
      </c>
      <c r="O1630" s="12">
        <v>4</v>
      </c>
      <c r="P1630" s="12">
        <v>0</v>
      </c>
      <c r="Q1630" s="12">
        <v>0</v>
      </c>
      <c r="R1630" s="12">
        <v>68418</v>
      </c>
      <c r="S1630" s="59">
        <v>0.67123287671232879</v>
      </c>
      <c r="T1630" s="59">
        <v>30.8</v>
      </c>
      <c r="U1630" s="12">
        <v>2</v>
      </c>
      <c r="V1630" s="12">
        <v>2</v>
      </c>
      <c r="W1630" s="12">
        <v>1</v>
      </c>
      <c r="X1630" s="12">
        <v>2</v>
      </c>
      <c r="Y1630" s="12">
        <v>1</v>
      </c>
      <c r="Z1630" s="58">
        <v>0</v>
      </c>
      <c r="AA1630" s="58">
        <v>0</v>
      </c>
      <c r="AB1630" s="58">
        <v>0</v>
      </c>
      <c r="AC1630" s="58" t="s">
        <v>91</v>
      </c>
    </row>
    <row r="1631" spans="1:29" x14ac:dyDescent="0.3">
      <c r="A1631" s="57">
        <v>2006846620</v>
      </c>
      <c r="B1631" s="12" t="s">
        <v>703</v>
      </c>
      <c r="C1631" s="58" t="s">
        <v>109</v>
      </c>
      <c r="D1631" s="58" t="s">
        <v>112</v>
      </c>
      <c r="E1631" s="58">
        <v>568400</v>
      </c>
      <c r="F1631" s="58"/>
      <c r="G1631" s="58">
        <f>+IF(F1631&gt;K1631+100000,F1631-K1631,0)</f>
        <v>0</v>
      </c>
      <c r="H1631" s="58"/>
      <c r="I1631" s="58"/>
      <c r="J1631" s="58"/>
      <c r="K1631" s="58">
        <v>218048</v>
      </c>
      <c r="L1631" s="12" t="s">
        <v>91</v>
      </c>
      <c r="M1631" s="12" t="s">
        <v>91</v>
      </c>
      <c r="N1631" s="12" t="s">
        <v>91</v>
      </c>
      <c r="O1631" s="12">
        <v>4</v>
      </c>
      <c r="P1631" s="12">
        <v>0</v>
      </c>
      <c r="Q1631" s="12">
        <v>0</v>
      </c>
      <c r="R1631" s="12">
        <v>68895</v>
      </c>
      <c r="S1631" s="59">
        <v>0.67671232876712328</v>
      </c>
      <c r="T1631" s="59">
        <v>24.084931506849315</v>
      </c>
      <c r="U1631" s="12">
        <v>1</v>
      </c>
      <c r="V1631" s="12">
        <v>3</v>
      </c>
      <c r="W1631" s="12">
        <v>2</v>
      </c>
      <c r="X1631" s="12">
        <v>2</v>
      </c>
      <c r="Y1631" s="12">
        <v>1</v>
      </c>
      <c r="Z1631" s="58">
        <v>0</v>
      </c>
      <c r="AA1631" s="58">
        <v>0</v>
      </c>
      <c r="AB1631" s="58">
        <v>0</v>
      </c>
      <c r="AC1631" s="58" t="s">
        <v>91</v>
      </c>
    </row>
    <row r="1632" spans="1:29" x14ac:dyDescent="0.3">
      <c r="A1632" s="57">
        <v>2008622602</v>
      </c>
      <c r="B1632" s="12" t="s">
        <v>704</v>
      </c>
      <c r="C1632" s="58" t="s">
        <v>109</v>
      </c>
      <c r="D1632" s="58" t="s">
        <v>112</v>
      </c>
      <c r="E1632" s="58">
        <v>515620</v>
      </c>
      <c r="F1632" s="58"/>
      <c r="G1632" s="58">
        <f>+IF(F1632&gt;K1632+100000,F1632-K1632,0)</f>
        <v>0</v>
      </c>
      <c r="H1632" s="58"/>
      <c r="I1632" s="58"/>
      <c r="J1632" s="58"/>
      <c r="K1632" s="58">
        <v>218048</v>
      </c>
      <c r="L1632" s="12" t="s">
        <v>91</v>
      </c>
      <c r="M1632" s="12" t="s">
        <v>91</v>
      </c>
      <c r="N1632" s="12" t="s">
        <v>91</v>
      </c>
      <c r="O1632" s="12">
        <v>4</v>
      </c>
      <c r="P1632" s="12">
        <v>0</v>
      </c>
      <c r="Q1632" s="12">
        <v>0</v>
      </c>
      <c r="R1632" s="12">
        <v>68255</v>
      </c>
      <c r="S1632" s="59">
        <v>0.70410958904109588</v>
      </c>
      <c r="T1632" s="59">
        <v>35.252054794520546</v>
      </c>
      <c r="U1632" s="12">
        <v>1</v>
      </c>
      <c r="V1632" s="12">
        <v>1</v>
      </c>
      <c r="W1632" s="12">
        <v>2</v>
      </c>
      <c r="X1632" s="12">
        <v>2</v>
      </c>
      <c r="Y1632" s="12">
        <v>1</v>
      </c>
      <c r="Z1632" s="58">
        <v>0</v>
      </c>
      <c r="AA1632" s="58">
        <v>0</v>
      </c>
      <c r="AB1632" s="58">
        <v>0</v>
      </c>
      <c r="AC1632" s="58" t="s">
        <v>91</v>
      </c>
    </row>
    <row r="1633" spans="1:29" x14ac:dyDescent="0.3">
      <c r="A1633" s="57">
        <v>2466228</v>
      </c>
      <c r="B1633" s="12" t="s">
        <v>705</v>
      </c>
      <c r="C1633" s="58" t="s">
        <v>109</v>
      </c>
      <c r="D1633" s="58" t="s">
        <v>112</v>
      </c>
      <c r="E1633" s="58">
        <v>515620</v>
      </c>
      <c r="F1633" s="58"/>
      <c r="G1633" s="58">
        <f>+IF(F1633&gt;K1633+100000,F1633-K1633,0)</f>
        <v>0</v>
      </c>
      <c r="H1633" s="58"/>
      <c r="I1633" s="58"/>
      <c r="J1633" s="58"/>
      <c r="K1633" s="58">
        <v>218048</v>
      </c>
      <c r="L1633" s="12" t="s">
        <v>91</v>
      </c>
      <c r="M1633" s="12" t="s">
        <v>91</v>
      </c>
      <c r="N1633" s="12" t="s">
        <v>91</v>
      </c>
      <c r="O1633" s="12">
        <v>4</v>
      </c>
      <c r="P1633" s="12">
        <v>0</v>
      </c>
      <c r="Q1633" s="12">
        <v>0</v>
      </c>
      <c r="R1633" s="12">
        <v>68615</v>
      </c>
      <c r="S1633" s="59">
        <v>0.67671232876712328</v>
      </c>
      <c r="T1633" s="59">
        <v>44.6</v>
      </c>
      <c r="U1633" s="12">
        <v>1</v>
      </c>
      <c r="V1633" s="12">
        <v>1</v>
      </c>
      <c r="W1633" s="12">
        <v>1</v>
      </c>
      <c r="X1633" s="12">
        <v>2</v>
      </c>
      <c r="Y1633" s="12">
        <v>2</v>
      </c>
      <c r="Z1633" s="58">
        <v>0</v>
      </c>
      <c r="AA1633" s="58">
        <v>0</v>
      </c>
      <c r="AB1633" s="58">
        <v>0</v>
      </c>
      <c r="AC1633" s="58" t="s">
        <v>91</v>
      </c>
    </row>
    <row r="1634" spans="1:29" x14ac:dyDescent="0.3">
      <c r="A1634" s="57">
        <v>48668402</v>
      </c>
      <c r="B1634" s="12" t="s">
        <v>706</v>
      </c>
      <c r="C1634" s="58" t="s">
        <v>109</v>
      </c>
      <c r="D1634" s="58" t="s">
        <v>112</v>
      </c>
      <c r="E1634" s="58">
        <v>507000</v>
      </c>
      <c r="F1634" s="58"/>
      <c r="G1634" s="58">
        <f>+IF(F1634&gt;K1634+100000,F1634-K1634,0)</f>
        <v>0</v>
      </c>
      <c r="H1634" s="58"/>
      <c r="I1634" s="58"/>
      <c r="J1634" s="58"/>
      <c r="K1634" s="58">
        <v>218048</v>
      </c>
      <c r="L1634" s="12" t="s">
        <v>91</v>
      </c>
      <c r="M1634" s="12" t="s">
        <v>91</v>
      </c>
      <c r="N1634" s="12" t="s">
        <v>91</v>
      </c>
      <c r="O1634" s="12">
        <v>4</v>
      </c>
      <c r="P1634" s="12">
        <v>0</v>
      </c>
      <c r="Q1634" s="12">
        <v>0</v>
      </c>
      <c r="R1634" s="12">
        <v>68255</v>
      </c>
      <c r="S1634" s="59">
        <v>0.67123287671232879</v>
      </c>
      <c r="T1634" s="59">
        <v>42.87945205479452</v>
      </c>
      <c r="U1634" s="12">
        <v>1</v>
      </c>
      <c r="V1634" s="12">
        <v>2</v>
      </c>
      <c r="W1634" s="12">
        <v>2</v>
      </c>
      <c r="X1634" s="12">
        <v>2</v>
      </c>
      <c r="Y1634" s="12">
        <v>4</v>
      </c>
      <c r="Z1634" s="58">
        <v>0</v>
      </c>
      <c r="AA1634" s="58">
        <v>0</v>
      </c>
      <c r="AB1634" s="58">
        <v>0</v>
      </c>
      <c r="AC1634" s="58" t="s">
        <v>91</v>
      </c>
    </row>
    <row r="1635" spans="1:29" x14ac:dyDescent="0.3">
      <c r="A1635" s="57">
        <v>2202488284</v>
      </c>
      <c r="B1635" s="12" t="s">
        <v>707</v>
      </c>
      <c r="C1635" s="58" t="s">
        <v>109</v>
      </c>
      <c r="D1635" s="58" t="s">
        <v>112</v>
      </c>
      <c r="E1635" s="58">
        <v>505000</v>
      </c>
      <c r="F1635" s="58"/>
      <c r="G1635" s="58">
        <f>+IF(F1635&gt;K1635+100000,F1635-K1635,0)</f>
        <v>0</v>
      </c>
      <c r="H1635" s="58"/>
      <c r="I1635" s="58"/>
      <c r="J1635" s="58"/>
      <c r="K1635" s="58">
        <v>218048</v>
      </c>
      <c r="L1635" s="12" t="s">
        <v>91</v>
      </c>
      <c r="M1635" s="12" t="s">
        <v>91</v>
      </c>
      <c r="N1635" s="12" t="s">
        <v>91</v>
      </c>
      <c r="O1635" s="12">
        <v>4</v>
      </c>
      <c r="P1635" s="12">
        <v>0</v>
      </c>
      <c r="Q1635" s="12">
        <v>0</v>
      </c>
      <c r="R1635" s="12">
        <v>68418</v>
      </c>
      <c r="S1635" s="59">
        <v>0.68219178082191778</v>
      </c>
      <c r="T1635" s="59">
        <v>26.509589041095889</v>
      </c>
      <c r="U1635" s="12">
        <v>1</v>
      </c>
      <c r="V1635" s="12">
        <v>2</v>
      </c>
      <c r="W1635" s="12">
        <v>1</v>
      </c>
      <c r="X1635" s="12">
        <v>2</v>
      </c>
      <c r="Y1635" s="12">
        <v>1</v>
      </c>
      <c r="Z1635" s="58">
        <v>0</v>
      </c>
      <c r="AA1635" s="58">
        <v>0</v>
      </c>
      <c r="AB1635" s="58">
        <v>0</v>
      </c>
      <c r="AC1635" s="58" t="s">
        <v>91</v>
      </c>
    </row>
    <row r="1636" spans="1:29" x14ac:dyDescent="0.3">
      <c r="A1636" s="57">
        <v>2200888224</v>
      </c>
      <c r="B1636" s="12" t="s">
        <v>708</v>
      </c>
      <c r="C1636" s="58" t="s">
        <v>109</v>
      </c>
      <c r="D1636" s="58" t="s">
        <v>112</v>
      </c>
      <c r="E1636" s="58">
        <v>475460</v>
      </c>
      <c r="F1636" s="58"/>
      <c r="G1636" s="58">
        <f>+IF(F1636&gt;K1636+100000,F1636-K1636,0)</f>
        <v>0</v>
      </c>
      <c r="H1636" s="58"/>
      <c r="I1636" s="58"/>
      <c r="J1636" s="58"/>
      <c r="K1636" s="58">
        <v>218048</v>
      </c>
      <c r="L1636" s="12" t="s">
        <v>91</v>
      </c>
      <c r="M1636" s="12" t="s">
        <v>91</v>
      </c>
      <c r="N1636" s="12" t="s">
        <v>91</v>
      </c>
      <c r="O1636" s="12">
        <v>4</v>
      </c>
      <c r="P1636" s="12">
        <v>0</v>
      </c>
      <c r="Q1636" s="12">
        <v>0</v>
      </c>
      <c r="R1636" s="12">
        <v>68615</v>
      </c>
      <c r="S1636" s="59">
        <v>0.68493150684931503</v>
      </c>
      <c r="T1636" s="59">
        <v>35.767123287671232</v>
      </c>
      <c r="U1636" s="12">
        <v>1</v>
      </c>
      <c r="V1636" s="12">
        <v>2</v>
      </c>
      <c r="W1636" s="12">
        <v>1</v>
      </c>
      <c r="X1636" s="12">
        <v>2</v>
      </c>
      <c r="Y1636" s="12">
        <v>1</v>
      </c>
      <c r="Z1636" s="58">
        <v>0</v>
      </c>
      <c r="AA1636" s="58">
        <v>0</v>
      </c>
      <c r="AB1636" s="58">
        <v>0</v>
      </c>
      <c r="AC1636" s="58" t="s">
        <v>91</v>
      </c>
    </row>
    <row r="1637" spans="1:29" x14ac:dyDescent="0.3">
      <c r="A1637" s="57">
        <v>2006822668</v>
      </c>
      <c r="B1637" s="12" t="s">
        <v>709</v>
      </c>
      <c r="C1637" s="58" t="s">
        <v>108</v>
      </c>
      <c r="D1637" s="58" t="s">
        <v>113</v>
      </c>
      <c r="E1637" s="58">
        <v>443110</v>
      </c>
      <c r="F1637" s="58">
        <v>232853</v>
      </c>
      <c r="G1637" s="58">
        <f>+IF(F1637&gt;K1637+100000,F1637-K1637,0)</f>
        <v>0</v>
      </c>
      <c r="H1637" s="58">
        <v>79802</v>
      </c>
      <c r="I1637" s="58">
        <v>0</v>
      </c>
      <c r="J1637" s="58">
        <v>0</v>
      </c>
      <c r="K1637" s="58">
        <v>218048</v>
      </c>
      <c r="L1637" s="12" t="s">
        <v>88</v>
      </c>
      <c r="M1637" s="12" t="s">
        <v>89</v>
      </c>
      <c r="N1637" s="12" t="s">
        <v>10</v>
      </c>
      <c r="O1637" s="12">
        <v>4</v>
      </c>
      <c r="P1637" s="12">
        <v>0</v>
      </c>
      <c r="Q1637" s="12">
        <v>0</v>
      </c>
      <c r="R1637" s="12">
        <v>68547</v>
      </c>
      <c r="S1637" s="59">
        <v>0.70410958904109588</v>
      </c>
      <c r="T1637" s="59">
        <v>29.405479452054795</v>
      </c>
      <c r="U1637" s="12">
        <v>1</v>
      </c>
      <c r="V1637" s="12">
        <v>2</v>
      </c>
      <c r="W1637" s="12">
        <v>2</v>
      </c>
      <c r="X1637" s="12">
        <v>2</v>
      </c>
      <c r="Y1637" s="12">
        <v>1</v>
      </c>
      <c r="Z1637" s="58">
        <v>0</v>
      </c>
      <c r="AA1637" s="58">
        <v>0</v>
      </c>
      <c r="AB1637" s="58">
        <v>0</v>
      </c>
      <c r="AC1637" s="58" t="s">
        <v>91</v>
      </c>
    </row>
    <row r="1638" spans="1:29" x14ac:dyDescent="0.3">
      <c r="A1638" s="57">
        <v>26044280</v>
      </c>
      <c r="B1638" s="12" t="s">
        <v>710</v>
      </c>
      <c r="C1638" s="58" t="s">
        <v>108</v>
      </c>
      <c r="D1638" s="58" t="s">
        <v>29</v>
      </c>
      <c r="E1638" s="58">
        <v>406000</v>
      </c>
      <c r="F1638" s="58">
        <v>544377</v>
      </c>
      <c r="G1638" s="58">
        <f>+IF(F1638&gt;K1638+100000,F1638-K1638,0)</f>
        <v>326329</v>
      </c>
      <c r="H1638" s="58">
        <v>95226</v>
      </c>
      <c r="I1638" s="58">
        <v>0</v>
      </c>
      <c r="J1638" s="58">
        <v>0</v>
      </c>
      <c r="K1638" s="58">
        <v>218048</v>
      </c>
      <c r="L1638" s="12" t="s">
        <v>88</v>
      </c>
      <c r="M1638" s="12" t="s">
        <v>89</v>
      </c>
      <c r="N1638" s="12" t="s">
        <v>10</v>
      </c>
      <c r="O1638" s="12">
        <v>4</v>
      </c>
      <c r="P1638" s="12">
        <v>0</v>
      </c>
      <c r="Q1638" s="12">
        <v>0</v>
      </c>
      <c r="R1638" s="12">
        <v>76130</v>
      </c>
      <c r="S1638" s="59">
        <v>0.67123287671232879</v>
      </c>
      <c r="T1638" s="59">
        <v>40.342465753424655</v>
      </c>
      <c r="U1638" s="12">
        <v>1</v>
      </c>
      <c r="V1638" s="12">
        <v>2</v>
      </c>
      <c r="W1638" s="12">
        <v>2</v>
      </c>
      <c r="X1638" s="12">
        <v>2</v>
      </c>
      <c r="Y1638" s="12">
        <v>2</v>
      </c>
      <c r="Z1638" s="58">
        <v>0</v>
      </c>
      <c r="AA1638" s="58">
        <v>0</v>
      </c>
      <c r="AB1638" s="58">
        <v>0</v>
      </c>
      <c r="AC1638" s="58" t="s">
        <v>91</v>
      </c>
    </row>
    <row r="1639" spans="1:29" x14ac:dyDescent="0.3">
      <c r="A1639" s="57">
        <v>42006624</v>
      </c>
      <c r="B1639" s="12" t="s">
        <v>711</v>
      </c>
      <c r="C1639" s="58" t="s">
        <v>108</v>
      </c>
      <c r="D1639" s="58" t="s">
        <v>112</v>
      </c>
      <c r="E1639" s="58">
        <v>406000</v>
      </c>
      <c r="F1639" s="58">
        <v>75899</v>
      </c>
      <c r="G1639" s="58">
        <f>+IF(F1639&gt;K1639+100000,F1639-K1639,0)</f>
        <v>0</v>
      </c>
      <c r="H1639" s="58">
        <v>76506</v>
      </c>
      <c r="I1639" s="58">
        <v>0</v>
      </c>
      <c r="J1639" s="58">
        <v>0</v>
      </c>
      <c r="K1639" s="58">
        <v>218048</v>
      </c>
      <c r="L1639" s="12" t="s">
        <v>88</v>
      </c>
      <c r="M1639" s="12" t="s">
        <v>89</v>
      </c>
      <c r="N1639" s="12" t="s">
        <v>10</v>
      </c>
      <c r="O1639" s="12">
        <v>4</v>
      </c>
      <c r="P1639" s="12">
        <v>0</v>
      </c>
      <c r="Q1639" s="12">
        <v>0</v>
      </c>
      <c r="R1639" s="12">
        <v>76001</v>
      </c>
      <c r="S1639" s="59">
        <v>0.68219178082191778</v>
      </c>
      <c r="T1639" s="59">
        <v>53.295890410958904</v>
      </c>
      <c r="U1639" s="12">
        <v>2</v>
      </c>
      <c r="V1639" s="12">
        <v>2</v>
      </c>
      <c r="W1639" s="12">
        <v>2</v>
      </c>
      <c r="X1639" s="12">
        <v>2</v>
      </c>
      <c r="Y1639" s="12">
        <v>3</v>
      </c>
      <c r="Z1639" s="58">
        <v>0</v>
      </c>
      <c r="AA1639" s="58">
        <v>0</v>
      </c>
      <c r="AB1639" s="58">
        <v>0</v>
      </c>
      <c r="AC1639" s="58" t="s">
        <v>91</v>
      </c>
    </row>
    <row r="1640" spans="1:29" x14ac:dyDescent="0.3">
      <c r="A1640" s="57">
        <v>2024640022</v>
      </c>
      <c r="B1640" s="12" t="s">
        <v>712</v>
      </c>
      <c r="C1640" s="58" t="s">
        <v>109</v>
      </c>
      <c r="D1640" s="58" t="s">
        <v>112</v>
      </c>
      <c r="E1640" s="58">
        <v>406000</v>
      </c>
      <c r="F1640" s="58"/>
      <c r="G1640" s="58">
        <f>+IF(F1640&gt;K1640+100000,F1640-K1640,0)</f>
        <v>0</v>
      </c>
      <c r="H1640" s="58"/>
      <c r="I1640" s="58"/>
      <c r="J1640" s="58"/>
      <c r="K1640" s="58">
        <v>218048</v>
      </c>
      <c r="L1640" s="12" t="s">
        <v>91</v>
      </c>
      <c r="M1640" s="12" t="s">
        <v>91</v>
      </c>
      <c r="N1640" s="12" t="s">
        <v>91</v>
      </c>
      <c r="O1640" s="12">
        <v>4</v>
      </c>
      <c r="P1640" s="12">
        <v>0</v>
      </c>
      <c r="Q1640" s="12">
        <v>0</v>
      </c>
      <c r="R1640" s="12">
        <v>11001</v>
      </c>
      <c r="S1640" s="59">
        <v>0.67397260273972603</v>
      </c>
      <c r="T1640" s="59">
        <v>28.671232876712327</v>
      </c>
      <c r="U1640" s="12">
        <v>2</v>
      </c>
      <c r="V1640" s="12">
        <v>2</v>
      </c>
      <c r="W1640" s="12">
        <v>2</v>
      </c>
      <c r="X1640" s="12">
        <v>2</v>
      </c>
      <c r="Y1640" s="12">
        <v>1</v>
      </c>
      <c r="Z1640" s="58">
        <v>0</v>
      </c>
      <c r="AA1640" s="58">
        <v>0</v>
      </c>
      <c r="AB1640" s="58">
        <v>0</v>
      </c>
      <c r="AC1640" s="58" t="s">
        <v>91</v>
      </c>
    </row>
    <row r="1641" spans="1:29" x14ac:dyDescent="0.3">
      <c r="A1641" s="57">
        <v>6680026</v>
      </c>
      <c r="B1641" s="12" t="s">
        <v>713</v>
      </c>
      <c r="C1641" s="58" t="s">
        <v>109</v>
      </c>
      <c r="D1641" s="58" t="s">
        <v>112</v>
      </c>
      <c r="E1641" s="58">
        <v>406000</v>
      </c>
      <c r="F1641" s="58"/>
      <c r="G1641" s="58">
        <f>+IF(F1641&gt;K1641+100000,F1641-K1641,0)</f>
        <v>0</v>
      </c>
      <c r="H1641" s="58"/>
      <c r="I1641" s="58"/>
      <c r="J1641" s="58"/>
      <c r="K1641" s="58">
        <v>218048</v>
      </c>
      <c r="L1641" s="12" t="s">
        <v>91</v>
      </c>
      <c r="M1641" s="12" t="s">
        <v>91</v>
      </c>
      <c r="N1641" s="12" t="s">
        <v>91</v>
      </c>
      <c r="O1641" s="12">
        <v>4</v>
      </c>
      <c r="P1641" s="12">
        <v>0</v>
      </c>
      <c r="Q1641" s="12">
        <v>0</v>
      </c>
      <c r="R1641" s="12">
        <v>68615</v>
      </c>
      <c r="S1641" s="59">
        <v>0.67123287671232879</v>
      </c>
      <c r="T1641" s="59">
        <v>49.972602739726028</v>
      </c>
      <c r="U1641" s="12">
        <v>1</v>
      </c>
      <c r="V1641" s="12">
        <v>2</v>
      </c>
      <c r="W1641" s="12">
        <v>1</v>
      </c>
      <c r="X1641" s="12">
        <v>2</v>
      </c>
      <c r="Y1641" s="12">
        <v>1</v>
      </c>
      <c r="Z1641" s="58">
        <v>0</v>
      </c>
      <c r="AA1641" s="58">
        <v>0</v>
      </c>
      <c r="AB1641" s="58">
        <v>0</v>
      </c>
      <c r="AC1641" s="58" t="s">
        <v>91</v>
      </c>
    </row>
    <row r="1642" spans="1:29" x14ac:dyDescent="0.3">
      <c r="A1642" s="57">
        <v>2224644884</v>
      </c>
      <c r="B1642" s="12" t="s">
        <v>714</v>
      </c>
      <c r="C1642" s="58" t="s">
        <v>109</v>
      </c>
      <c r="D1642" s="58" t="s">
        <v>112</v>
      </c>
      <c r="E1642" s="58">
        <v>406000</v>
      </c>
      <c r="F1642" s="58"/>
      <c r="G1642" s="58">
        <f>+IF(F1642&gt;K1642+100000,F1642-K1642,0)</f>
        <v>0</v>
      </c>
      <c r="H1642" s="58"/>
      <c r="I1642" s="58"/>
      <c r="J1642" s="58"/>
      <c r="K1642" s="58">
        <v>218048</v>
      </c>
      <c r="L1642" s="12" t="s">
        <v>91</v>
      </c>
      <c r="M1642" s="12" t="s">
        <v>91</v>
      </c>
      <c r="N1642" s="12" t="s">
        <v>91</v>
      </c>
      <c r="O1642" s="12">
        <v>4</v>
      </c>
      <c r="P1642" s="12">
        <v>0</v>
      </c>
      <c r="Q1642" s="12">
        <v>0</v>
      </c>
      <c r="R1642" s="12">
        <v>76130</v>
      </c>
      <c r="S1642" s="59">
        <v>0.67123287671232879</v>
      </c>
      <c r="T1642" s="59">
        <v>25.484931506849314</v>
      </c>
      <c r="U1642" s="12">
        <v>1</v>
      </c>
      <c r="V1642" s="12">
        <v>2</v>
      </c>
      <c r="W1642" s="12">
        <v>1</v>
      </c>
      <c r="X1642" s="12">
        <v>2</v>
      </c>
      <c r="Y1642" s="12">
        <v>1</v>
      </c>
      <c r="Z1642" s="58">
        <v>0</v>
      </c>
      <c r="AA1642" s="58">
        <v>0</v>
      </c>
      <c r="AB1642" s="58">
        <v>0</v>
      </c>
      <c r="AC1642" s="58" t="s">
        <v>91</v>
      </c>
    </row>
    <row r="1643" spans="1:29" x14ac:dyDescent="0.3">
      <c r="A1643" s="57">
        <v>2006424084</v>
      </c>
      <c r="B1643" s="12" t="s">
        <v>715</v>
      </c>
      <c r="C1643" s="58" t="s">
        <v>109</v>
      </c>
      <c r="D1643" s="58" t="s">
        <v>112</v>
      </c>
      <c r="E1643" s="58">
        <v>404000</v>
      </c>
      <c r="F1643" s="58"/>
      <c r="G1643" s="58">
        <f>+IF(F1643&gt;K1643+100000,F1643-K1643,0)</f>
        <v>0</v>
      </c>
      <c r="H1643" s="58"/>
      <c r="I1643" s="58"/>
      <c r="J1643" s="58"/>
      <c r="K1643" s="58">
        <v>218048</v>
      </c>
      <c r="L1643" s="12" t="s">
        <v>91</v>
      </c>
      <c r="M1643" s="12" t="s">
        <v>91</v>
      </c>
      <c r="N1643" s="12" t="s">
        <v>91</v>
      </c>
      <c r="O1643" s="12">
        <v>4</v>
      </c>
      <c r="P1643" s="12">
        <v>0</v>
      </c>
      <c r="Q1643" s="12">
        <v>0</v>
      </c>
      <c r="R1643" s="12">
        <v>68418</v>
      </c>
      <c r="S1643" s="59">
        <v>0.67123287671232879</v>
      </c>
      <c r="T1643" s="59">
        <v>21.515068493150686</v>
      </c>
      <c r="U1643" s="12">
        <v>1</v>
      </c>
      <c r="V1643" s="12">
        <v>2</v>
      </c>
      <c r="W1643" s="12">
        <v>1</v>
      </c>
      <c r="X1643" s="12">
        <v>2</v>
      </c>
      <c r="Y1643" s="12">
        <v>1</v>
      </c>
      <c r="Z1643" s="58">
        <v>0</v>
      </c>
      <c r="AA1643" s="58">
        <v>0</v>
      </c>
      <c r="AB1643" s="58">
        <v>0</v>
      </c>
      <c r="AC1643" s="58" t="s">
        <v>91</v>
      </c>
    </row>
    <row r="1644" spans="1:29" x14ac:dyDescent="0.3">
      <c r="A1644" s="57">
        <v>42040606</v>
      </c>
      <c r="B1644" s="12" t="s">
        <v>716</v>
      </c>
      <c r="C1644" s="58" t="s">
        <v>108</v>
      </c>
      <c r="D1644" s="58" t="s">
        <v>29</v>
      </c>
      <c r="E1644" s="58">
        <v>355168</v>
      </c>
      <c r="F1644" s="58">
        <v>1148125</v>
      </c>
      <c r="G1644" s="58">
        <f>+IF(F1644&gt;K1644+100000,F1644-K1644,0)</f>
        <v>930077</v>
      </c>
      <c r="H1644" s="58">
        <v>136665</v>
      </c>
      <c r="I1644" s="58">
        <v>0</v>
      </c>
      <c r="J1644" s="58">
        <v>0</v>
      </c>
      <c r="K1644" s="58">
        <v>218048</v>
      </c>
      <c r="L1644" s="12" t="s">
        <v>88</v>
      </c>
      <c r="M1644" s="12" t="s">
        <v>89</v>
      </c>
      <c r="N1644" s="12" t="s">
        <v>10</v>
      </c>
      <c r="O1644" s="12">
        <v>4</v>
      </c>
      <c r="P1644" s="12">
        <v>0</v>
      </c>
      <c r="Q1644" s="12">
        <v>0</v>
      </c>
      <c r="R1644" s="12">
        <v>5001</v>
      </c>
      <c r="S1644" s="59">
        <v>0.68219178082191778</v>
      </c>
      <c r="T1644" s="59">
        <v>40.372602739726027</v>
      </c>
      <c r="U1644" s="12">
        <v>2</v>
      </c>
      <c r="V1644" s="12">
        <v>1</v>
      </c>
      <c r="W1644" s="12">
        <v>1</v>
      </c>
      <c r="X1644" s="12">
        <v>2</v>
      </c>
      <c r="Y1644" s="12">
        <v>1</v>
      </c>
      <c r="Z1644" s="58">
        <v>0</v>
      </c>
      <c r="AA1644" s="58">
        <v>0</v>
      </c>
      <c r="AB1644" s="58">
        <v>0</v>
      </c>
      <c r="AC1644" s="58" t="s">
        <v>91</v>
      </c>
    </row>
    <row r="1645" spans="1:29" x14ac:dyDescent="0.3">
      <c r="A1645" s="57">
        <v>2046402800</v>
      </c>
      <c r="B1645" s="12" t="s">
        <v>717</v>
      </c>
      <c r="C1645" s="58" t="s">
        <v>109</v>
      </c>
      <c r="D1645" s="58" t="s">
        <v>112</v>
      </c>
      <c r="E1645" s="58">
        <v>324800</v>
      </c>
      <c r="F1645" s="58"/>
      <c r="G1645" s="58">
        <f>+IF(F1645&gt;K1645+100000,F1645-K1645,0)</f>
        <v>0</v>
      </c>
      <c r="H1645" s="58"/>
      <c r="I1645" s="58"/>
      <c r="J1645" s="58"/>
      <c r="K1645" s="58">
        <v>218048</v>
      </c>
      <c r="L1645" s="12" t="s">
        <v>91</v>
      </c>
      <c r="M1645" s="12" t="s">
        <v>91</v>
      </c>
      <c r="N1645" s="12" t="s">
        <v>91</v>
      </c>
      <c r="O1645" s="12">
        <v>4</v>
      </c>
      <c r="P1645" s="12">
        <v>0</v>
      </c>
      <c r="Q1645" s="12">
        <v>0</v>
      </c>
      <c r="R1645" s="12">
        <v>68895</v>
      </c>
      <c r="S1645" s="59">
        <v>0.67123287671232879</v>
      </c>
      <c r="T1645" s="59">
        <v>29.208219178082192</v>
      </c>
      <c r="U1645" s="12">
        <v>1</v>
      </c>
      <c r="V1645" s="12">
        <v>2</v>
      </c>
      <c r="W1645" s="12">
        <v>1</v>
      </c>
      <c r="X1645" s="12">
        <v>2</v>
      </c>
      <c r="Y1645" s="12">
        <v>1</v>
      </c>
      <c r="Z1645" s="58">
        <v>0</v>
      </c>
      <c r="AA1645" s="58">
        <v>0</v>
      </c>
      <c r="AB1645" s="58">
        <v>0</v>
      </c>
      <c r="AC1645" s="58" t="s">
        <v>91</v>
      </c>
    </row>
    <row r="1646" spans="1:29" x14ac:dyDescent="0.3">
      <c r="A1646" s="57">
        <v>2244066824</v>
      </c>
      <c r="B1646" s="12" t="s">
        <v>718</v>
      </c>
      <c r="C1646" s="58" t="s">
        <v>108</v>
      </c>
      <c r="D1646" s="58" t="s">
        <v>29</v>
      </c>
      <c r="E1646" s="58">
        <v>278500</v>
      </c>
      <c r="F1646" s="58">
        <v>844700</v>
      </c>
      <c r="G1646" s="58">
        <f>+IF(F1646&gt;K1646+100000,F1646-K1646,0)</f>
        <v>626652</v>
      </c>
      <c r="H1646" s="58">
        <v>91110</v>
      </c>
      <c r="I1646" s="58">
        <v>0</v>
      </c>
      <c r="J1646" s="58">
        <v>790000</v>
      </c>
      <c r="K1646" s="58">
        <v>218048</v>
      </c>
      <c r="L1646" s="12" t="s">
        <v>87</v>
      </c>
      <c r="M1646" s="12" t="s">
        <v>89</v>
      </c>
      <c r="N1646" s="12" t="s">
        <v>10</v>
      </c>
      <c r="O1646" s="12">
        <v>4</v>
      </c>
      <c r="P1646" s="12">
        <v>0</v>
      </c>
      <c r="Q1646" s="12">
        <v>0</v>
      </c>
      <c r="R1646" s="12">
        <v>76001</v>
      </c>
      <c r="S1646" s="59">
        <v>0.70410958904109588</v>
      </c>
      <c r="T1646" s="59">
        <v>28.567123287671233</v>
      </c>
      <c r="U1646" s="12">
        <v>2</v>
      </c>
      <c r="V1646" s="12">
        <v>2</v>
      </c>
      <c r="W1646" s="12">
        <v>3</v>
      </c>
      <c r="X1646" s="12">
        <v>2</v>
      </c>
      <c r="Y1646" s="12">
        <v>1</v>
      </c>
      <c r="Z1646" s="58">
        <v>0</v>
      </c>
      <c r="AA1646" s="58">
        <v>0</v>
      </c>
      <c r="AB1646" s="58">
        <v>0</v>
      </c>
      <c r="AC1646" s="58" t="s">
        <v>91</v>
      </c>
    </row>
    <row r="1647" spans="1:29" x14ac:dyDescent="0.3">
      <c r="A1647" s="57">
        <v>2220284460</v>
      </c>
      <c r="B1647" s="12" t="s">
        <v>719</v>
      </c>
      <c r="C1647" s="58" t="s">
        <v>108</v>
      </c>
      <c r="D1647" s="58" t="s">
        <v>114</v>
      </c>
      <c r="E1647" s="58">
        <v>269433</v>
      </c>
      <c r="F1647" s="58">
        <v>1301208</v>
      </c>
      <c r="G1647" s="58">
        <f>+IF(F1647&gt;K1647+100000,F1647-K1647,0)</f>
        <v>1083160</v>
      </c>
      <c r="H1647" s="58">
        <v>154887</v>
      </c>
      <c r="I1647" s="58">
        <v>0</v>
      </c>
      <c r="J1647" s="58">
        <v>1400000</v>
      </c>
      <c r="K1647" s="58">
        <v>218048</v>
      </c>
      <c r="L1647" s="12" t="s">
        <v>87</v>
      </c>
      <c r="M1647" s="12" t="s">
        <v>89</v>
      </c>
      <c r="N1647" s="12" t="s">
        <v>10</v>
      </c>
      <c r="O1647" s="12">
        <v>4</v>
      </c>
      <c r="P1647" s="12">
        <v>0</v>
      </c>
      <c r="Q1647" s="12">
        <v>0</v>
      </c>
      <c r="R1647" s="12">
        <v>68255</v>
      </c>
      <c r="S1647" s="59">
        <v>0.70684931506849313</v>
      </c>
      <c r="T1647" s="59">
        <v>27.772602739726029</v>
      </c>
      <c r="U1647" s="12">
        <v>1</v>
      </c>
      <c r="V1647" s="12">
        <v>1</v>
      </c>
      <c r="W1647" s="12">
        <v>1</v>
      </c>
      <c r="X1647" s="12">
        <v>2</v>
      </c>
      <c r="Y1647" s="12">
        <v>1</v>
      </c>
      <c r="Z1647" s="58">
        <v>0</v>
      </c>
      <c r="AA1647" s="58">
        <v>0</v>
      </c>
      <c r="AB1647" s="58">
        <v>0</v>
      </c>
      <c r="AC1647" s="58" t="s">
        <v>91</v>
      </c>
    </row>
    <row r="1648" spans="1:29" x14ac:dyDescent="0.3">
      <c r="A1648" s="57">
        <v>2006464620</v>
      </c>
      <c r="B1648" s="12" t="s">
        <v>720</v>
      </c>
      <c r="C1648" s="58" t="s">
        <v>109</v>
      </c>
      <c r="D1648" s="58" t="s">
        <v>112</v>
      </c>
      <c r="E1648" s="58">
        <v>243600</v>
      </c>
      <c r="F1648" s="58"/>
      <c r="G1648" s="58">
        <f>+IF(F1648&gt;K1648+100000,F1648-K1648,0)</f>
        <v>0</v>
      </c>
      <c r="H1648" s="58"/>
      <c r="I1648" s="58"/>
      <c r="J1648" s="58"/>
      <c r="K1648" s="58">
        <v>218048</v>
      </c>
      <c r="L1648" s="12" t="s">
        <v>91</v>
      </c>
      <c r="M1648" s="12" t="s">
        <v>91</v>
      </c>
      <c r="N1648" s="12" t="s">
        <v>91</v>
      </c>
      <c r="O1648" s="12">
        <v>4</v>
      </c>
      <c r="P1648" s="12">
        <v>0</v>
      </c>
      <c r="Q1648" s="12">
        <v>0</v>
      </c>
      <c r="R1648" s="12">
        <v>76130</v>
      </c>
      <c r="S1648" s="59">
        <v>0.67123287671232879</v>
      </c>
      <c r="T1648" s="59">
        <v>21.394520547945206</v>
      </c>
      <c r="U1648" s="12">
        <v>1</v>
      </c>
      <c r="V1648" s="12">
        <v>2</v>
      </c>
      <c r="W1648" s="12">
        <v>1</v>
      </c>
      <c r="X1648" s="12">
        <v>2</v>
      </c>
      <c r="Y1648" s="12">
        <v>1</v>
      </c>
      <c r="Z1648" s="58">
        <v>0</v>
      </c>
      <c r="AA1648" s="58">
        <v>0</v>
      </c>
      <c r="AB1648" s="58">
        <v>0</v>
      </c>
      <c r="AC1648" s="58" t="s">
        <v>91</v>
      </c>
    </row>
    <row r="1649" spans="1:29" x14ac:dyDescent="0.3">
      <c r="A1649" s="57">
        <v>24664244</v>
      </c>
      <c r="B1649" s="12" t="s">
        <v>721</v>
      </c>
      <c r="C1649" s="58" t="s">
        <v>109</v>
      </c>
      <c r="D1649" s="58" t="s">
        <v>112</v>
      </c>
      <c r="E1649" s="58">
        <v>220460</v>
      </c>
      <c r="F1649" s="58"/>
      <c r="G1649" s="58">
        <f>+IF(F1649&gt;K1649+100000,F1649-K1649,0)</f>
        <v>0</v>
      </c>
      <c r="H1649" s="58"/>
      <c r="I1649" s="58"/>
      <c r="J1649" s="58"/>
      <c r="K1649" s="58">
        <v>218048</v>
      </c>
      <c r="L1649" s="12" t="s">
        <v>91</v>
      </c>
      <c r="M1649" s="12" t="s">
        <v>91</v>
      </c>
      <c r="N1649" s="12" t="s">
        <v>91</v>
      </c>
      <c r="O1649" s="12">
        <v>4</v>
      </c>
      <c r="P1649" s="12">
        <v>0</v>
      </c>
      <c r="Q1649" s="12">
        <v>0</v>
      </c>
      <c r="R1649" s="12">
        <v>68255</v>
      </c>
      <c r="S1649" s="59">
        <v>0.66849315068493154</v>
      </c>
      <c r="T1649" s="59">
        <v>37.339726027397262</v>
      </c>
      <c r="U1649" s="12">
        <v>1</v>
      </c>
      <c r="V1649" s="12">
        <v>2</v>
      </c>
      <c r="W1649" s="12">
        <v>2</v>
      </c>
      <c r="X1649" s="12">
        <v>2</v>
      </c>
      <c r="Y1649" s="12">
        <v>1</v>
      </c>
      <c r="Z1649" s="58">
        <v>0</v>
      </c>
      <c r="AA1649" s="58">
        <v>0</v>
      </c>
      <c r="AB1649" s="58">
        <v>0</v>
      </c>
      <c r="AC1649" s="58" t="s">
        <v>91</v>
      </c>
    </row>
    <row r="1650" spans="1:29" x14ac:dyDescent="0.3">
      <c r="A1650" s="57">
        <v>286660</v>
      </c>
      <c r="B1650" s="12" t="s">
        <v>722</v>
      </c>
      <c r="C1650" s="58" t="s">
        <v>109</v>
      </c>
      <c r="D1650" s="58" t="s">
        <v>112</v>
      </c>
      <c r="E1650" s="58">
        <v>203000</v>
      </c>
      <c r="F1650" s="58"/>
      <c r="G1650" s="58">
        <f>+IF(F1650&gt;K1650+100000,F1650-K1650,0)</f>
        <v>0</v>
      </c>
      <c r="H1650" s="58"/>
      <c r="I1650" s="58"/>
      <c r="J1650" s="58"/>
      <c r="K1650" s="58">
        <v>218048</v>
      </c>
      <c r="L1650" s="12" t="s">
        <v>91</v>
      </c>
      <c r="M1650" s="12" t="s">
        <v>91</v>
      </c>
      <c r="N1650" s="12" t="s">
        <v>91</v>
      </c>
      <c r="O1650" s="12">
        <v>4</v>
      </c>
      <c r="P1650" s="12">
        <v>0</v>
      </c>
      <c r="Q1650" s="12">
        <v>0</v>
      </c>
      <c r="R1650" s="12">
        <v>25754</v>
      </c>
      <c r="S1650" s="59">
        <v>0.67397260273972603</v>
      </c>
      <c r="T1650" s="59">
        <v>48.11780821917808</v>
      </c>
      <c r="U1650" s="12">
        <v>1</v>
      </c>
      <c r="V1650" s="12">
        <v>2</v>
      </c>
      <c r="W1650" s="12">
        <v>3</v>
      </c>
      <c r="X1650" s="12">
        <v>2</v>
      </c>
      <c r="Y1650" s="12">
        <v>1</v>
      </c>
      <c r="Z1650" s="58">
        <v>0</v>
      </c>
      <c r="AA1650" s="58">
        <v>0</v>
      </c>
      <c r="AB1650" s="58">
        <v>0</v>
      </c>
      <c r="AC1650" s="58" t="s">
        <v>91</v>
      </c>
    </row>
    <row r="1651" spans="1:29" x14ac:dyDescent="0.3">
      <c r="A1651" s="57">
        <v>2224624206</v>
      </c>
      <c r="B1651" s="12" t="s">
        <v>723</v>
      </c>
      <c r="C1651" s="58" t="s">
        <v>108</v>
      </c>
      <c r="D1651" s="58" t="s">
        <v>29</v>
      </c>
      <c r="E1651" s="58">
        <v>201667</v>
      </c>
      <c r="F1651" s="58">
        <v>337946</v>
      </c>
      <c r="G1651" s="58">
        <f>+IF(F1651&gt;K1651+100000,F1651-K1651,0)</f>
        <v>119898</v>
      </c>
      <c r="H1651" s="58">
        <v>87464</v>
      </c>
      <c r="I1651" s="58">
        <v>0</v>
      </c>
      <c r="J1651" s="58">
        <v>0</v>
      </c>
      <c r="K1651" s="58">
        <v>218048</v>
      </c>
      <c r="L1651" s="12" t="s">
        <v>88</v>
      </c>
      <c r="M1651" s="12" t="s">
        <v>89</v>
      </c>
      <c r="N1651" s="12" t="s">
        <v>10</v>
      </c>
      <c r="O1651" s="12">
        <v>4</v>
      </c>
      <c r="P1651" s="12">
        <v>0</v>
      </c>
      <c r="Q1651" s="12">
        <v>0</v>
      </c>
      <c r="R1651" s="12">
        <v>76130</v>
      </c>
      <c r="S1651" s="59">
        <v>0.68219178082191778</v>
      </c>
      <c r="T1651" s="59">
        <v>30.4</v>
      </c>
      <c r="U1651" s="12">
        <v>1</v>
      </c>
      <c r="V1651" s="12">
        <v>4</v>
      </c>
      <c r="W1651" s="12">
        <v>2</v>
      </c>
      <c r="X1651" s="12">
        <v>2</v>
      </c>
      <c r="Y1651" s="12">
        <v>1</v>
      </c>
      <c r="Z1651" s="58">
        <v>0</v>
      </c>
      <c r="AA1651" s="58">
        <v>0</v>
      </c>
      <c r="AB1651" s="58">
        <v>0</v>
      </c>
      <c r="AC1651" s="58" t="s">
        <v>91</v>
      </c>
    </row>
    <row r="1652" spans="1:29" x14ac:dyDescent="0.3">
      <c r="A1652" s="57">
        <v>2224626424</v>
      </c>
      <c r="B1652" s="12" t="s">
        <v>724</v>
      </c>
      <c r="C1652" s="58" t="s">
        <v>109</v>
      </c>
      <c r="D1652" s="58" t="s">
        <v>112</v>
      </c>
      <c r="E1652" s="58">
        <v>201667</v>
      </c>
      <c r="F1652" s="58"/>
      <c r="G1652" s="58">
        <f>+IF(F1652&gt;K1652+100000,F1652-K1652,0)</f>
        <v>0</v>
      </c>
      <c r="H1652" s="58"/>
      <c r="I1652" s="58"/>
      <c r="J1652" s="58"/>
      <c r="K1652" s="58">
        <v>218048</v>
      </c>
      <c r="L1652" s="12" t="s">
        <v>91</v>
      </c>
      <c r="M1652" s="12" t="s">
        <v>91</v>
      </c>
      <c r="N1652" s="12" t="s">
        <v>91</v>
      </c>
      <c r="O1652" s="12">
        <v>4</v>
      </c>
      <c r="P1652" s="12">
        <v>0</v>
      </c>
      <c r="Q1652" s="12">
        <v>0</v>
      </c>
      <c r="R1652" s="12">
        <v>76130</v>
      </c>
      <c r="S1652" s="59">
        <v>0.67123287671232879</v>
      </c>
      <c r="T1652" s="59">
        <v>29.345205479452055</v>
      </c>
      <c r="U1652" s="12">
        <v>1</v>
      </c>
      <c r="V1652" s="12">
        <v>2</v>
      </c>
      <c r="W1652" s="12">
        <v>1</v>
      </c>
      <c r="X1652" s="12">
        <v>2</v>
      </c>
      <c r="Y1652" s="12">
        <v>1</v>
      </c>
      <c r="Z1652" s="58">
        <v>0</v>
      </c>
      <c r="AA1652" s="58">
        <v>0</v>
      </c>
      <c r="AB1652" s="58">
        <v>0</v>
      </c>
      <c r="AC1652" s="58" t="s">
        <v>91</v>
      </c>
    </row>
    <row r="1653" spans="1:29" x14ac:dyDescent="0.3">
      <c r="A1653" s="57">
        <v>2008406684</v>
      </c>
      <c r="B1653" s="12" t="s">
        <v>725</v>
      </c>
      <c r="C1653" s="58" t="s">
        <v>108</v>
      </c>
      <c r="D1653" s="58" t="s">
        <v>29</v>
      </c>
      <c r="E1653" s="58">
        <v>190820</v>
      </c>
      <c r="F1653" s="58">
        <v>582284</v>
      </c>
      <c r="G1653" s="58">
        <f>+IF(F1653&gt;K1653+100000,F1653-K1653,0)</f>
        <v>364236</v>
      </c>
      <c r="H1653" s="58">
        <v>87906</v>
      </c>
      <c r="I1653" s="58">
        <v>0</v>
      </c>
      <c r="J1653" s="58">
        <v>0</v>
      </c>
      <c r="K1653" s="58">
        <v>218048</v>
      </c>
      <c r="L1653" s="12" t="s">
        <v>88</v>
      </c>
      <c r="M1653" s="12" t="s">
        <v>89</v>
      </c>
      <c r="N1653" s="12" t="s">
        <v>10</v>
      </c>
      <c r="O1653" s="12">
        <v>4</v>
      </c>
      <c r="P1653" s="12">
        <v>0</v>
      </c>
      <c r="Q1653" s="12">
        <v>0</v>
      </c>
      <c r="R1653" s="12">
        <v>68255</v>
      </c>
      <c r="S1653" s="59">
        <v>0.66849315068493154</v>
      </c>
      <c r="T1653" s="59">
        <v>23.175342465753424</v>
      </c>
      <c r="U1653" s="12">
        <v>1</v>
      </c>
      <c r="V1653" s="12">
        <v>2</v>
      </c>
      <c r="W1653" s="12">
        <v>1</v>
      </c>
      <c r="X1653" s="12">
        <v>2</v>
      </c>
      <c r="Y1653" s="12">
        <v>3</v>
      </c>
      <c r="Z1653" s="58">
        <v>0</v>
      </c>
      <c r="AA1653" s="58">
        <v>0</v>
      </c>
      <c r="AB1653" s="58">
        <v>0</v>
      </c>
      <c r="AC1653" s="58" t="s">
        <v>91</v>
      </c>
    </row>
    <row r="1654" spans="1:29" x14ac:dyDescent="0.3">
      <c r="A1654" s="57">
        <v>2008682066</v>
      </c>
      <c r="B1654" s="12" t="s">
        <v>726</v>
      </c>
      <c r="C1654" s="58" t="s">
        <v>109</v>
      </c>
      <c r="D1654" s="58" t="s">
        <v>112</v>
      </c>
      <c r="E1654" s="58">
        <v>186760</v>
      </c>
      <c r="F1654" s="58"/>
      <c r="G1654" s="58">
        <f>+IF(F1654&gt;K1654+100000,F1654-K1654,0)</f>
        <v>0</v>
      </c>
      <c r="H1654" s="58"/>
      <c r="I1654" s="58"/>
      <c r="J1654" s="58"/>
      <c r="K1654" s="58">
        <v>218048</v>
      </c>
      <c r="L1654" s="12" t="s">
        <v>91</v>
      </c>
      <c r="M1654" s="12" t="s">
        <v>91</v>
      </c>
      <c r="N1654" s="12" t="s">
        <v>91</v>
      </c>
      <c r="O1654" s="12">
        <v>4</v>
      </c>
      <c r="P1654" s="12">
        <v>0</v>
      </c>
      <c r="Q1654" s="12">
        <v>0</v>
      </c>
      <c r="R1654" s="12">
        <v>68276</v>
      </c>
      <c r="S1654" s="59">
        <v>0.67123287671232879</v>
      </c>
      <c r="T1654" s="59">
        <v>32.041095890410958</v>
      </c>
      <c r="U1654" s="12">
        <v>2</v>
      </c>
      <c r="V1654" s="12">
        <v>2</v>
      </c>
      <c r="W1654" s="12">
        <v>2</v>
      </c>
      <c r="X1654" s="12">
        <v>2</v>
      </c>
      <c r="Y1654" s="12">
        <v>1</v>
      </c>
      <c r="Z1654" s="58">
        <v>0</v>
      </c>
      <c r="AA1654" s="58">
        <v>0</v>
      </c>
      <c r="AB1654" s="58">
        <v>0</v>
      </c>
      <c r="AC1654" s="58" t="s">
        <v>91</v>
      </c>
    </row>
    <row r="1655" spans="1:29" x14ac:dyDescent="0.3">
      <c r="A1655" s="57">
        <v>24680264</v>
      </c>
      <c r="B1655" s="12" t="s">
        <v>727</v>
      </c>
      <c r="C1655" s="58" t="s">
        <v>109</v>
      </c>
      <c r="D1655" s="58" t="s">
        <v>112</v>
      </c>
      <c r="E1655" s="58">
        <v>186760</v>
      </c>
      <c r="F1655" s="58"/>
      <c r="G1655" s="58">
        <f>+IF(F1655&gt;K1655+100000,F1655-K1655,0)</f>
        <v>0</v>
      </c>
      <c r="H1655" s="58"/>
      <c r="I1655" s="58"/>
      <c r="J1655" s="58"/>
      <c r="K1655" s="58">
        <v>218048</v>
      </c>
      <c r="L1655" s="12" t="s">
        <v>91</v>
      </c>
      <c r="M1655" s="12" t="s">
        <v>91</v>
      </c>
      <c r="N1655" s="12" t="s">
        <v>91</v>
      </c>
      <c r="O1655" s="12">
        <v>4</v>
      </c>
      <c r="P1655" s="12">
        <v>0</v>
      </c>
      <c r="Q1655" s="12">
        <v>0</v>
      </c>
      <c r="R1655" s="12">
        <v>68418</v>
      </c>
      <c r="S1655" s="59">
        <v>0.67123287671232879</v>
      </c>
      <c r="T1655" s="59">
        <v>42.69041095890411</v>
      </c>
      <c r="U1655" s="12">
        <v>1</v>
      </c>
      <c r="V1655" s="12">
        <v>2</v>
      </c>
      <c r="W1655" s="12">
        <v>2</v>
      </c>
      <c r="X1655" s="12">
        <v>2</v>
      </c>
      <c r="Y1655" s="12">
        <v>1</v>
      </c>
      <c r="Z1655" s="58">
        <v>0</v>
      </c>
      <c r="AA1655" s="58">
        <v>0</v>
      </c>
      <c r="AB1655" s="58">
        <v>0</v>
      </c>
      <c r="AC1655" s="58" t="s">
        <v>91</v>
      </c>
    </row>
    <row r="1656" spans="1:29" x14ac:dyDescent="0.3">
      <c r="A1656" s="57">
        <v>2008466864</v>
      </c>
      <c r="B1656" s="12" t="s">
        <v>728</v>
      </c>
      <c r="C1656" s="58" t="s">
        <v>109</v>
      </c>
      <c r="D1656" s="58" t="s">
        <v>112</v>
      </c>
      <c r="E1656" s="58">
        <v>186760</v>
      </c>
      <c r="F1656" s="58"/>
      <c r="G1656" s="58">
        <f>+IF(F1656&gt;K1656+100000,F1656-K1656,0)</f>
        <v>0</v>
      </c>
      <c r="H1656" s="58"/>
      <c r="I1656" s="58"/>
      <c r="J1656" s="58"/>
      <c r="K1656" s="58">
        <v>218048</v>
      </c>
      <c r="L1656" s="12" t="s">
        <v>91</v>
      </c>
      <c r="M1656" s="12" t="s">
        <v>91</v>
      </c>
      <c r="N1656" s="12" t="s">
        <v>91</v>
      </c>
      <c r="O1656" s="12">
        <v>4</v>
      </c>
      <c r="P1656" s="12">
        <v>0</v>
      </c>
      <c r="Q1656" s="12">
        <v>0</v>
      </c>
      <c r="R1656" s="12">
        <v>68418</v>
      </c>
      <c r="S1656" s="59">
        <v>0.67123287671232879</v>
      </c>
      <c r="T1656" s="59">
        <v>63.336986301369862</v>
      </c>
      <c r="U1656" s="12">
        <v>1</v>
      </c>
      <c r="V1656" s="12">
        <v>4</v>
      </c>
      <c r="W1656" s="12">
        <v>2</v>
      </c>
      <c r="X1656" s="12">
        <v>2</v>
      </c>
      <c r="Y1656" s="12">
        <v>1</v>
      </c>
      <c r="Z1656" s="58">
        <v>0</v>
      </c>
      <c r="AA1656" s="58">
        <v>0</v>
      </c>
      <c r="AB1656" s="58">
        <v>0</v>
      </c>
      <c r="AC1656" s="58" t="s">
        <v>91</v>
      </c>
    </row>
    <row r="1657" spans="1:29" x14ac:dyDescent="0.3">
      <c r="A1657" s="57">
        <v>2082826684</v>
      </c>
      <c r="B1657" s="12" t="s">
        <v>729</v>
      </c>
      <c r="C1657" s="58" t="s">
        <v>109</v>
      </c>
      <c r="D1657" s="58" t="s">
        <v>112</v>
      </c>
      <c r="E1657" s="58">
        <v>186760</v>
      </c>
      <c r="F1657" s="58"/>
      <c r="G1657" s="58">
        <f>+IF(F1657&gt;K1657+100000,F1657-K1657,0)</f>
        <v>0</v>
      </c>
      <c r="H1657" s="58"/>
      <c r="I1657" s="58"/>
      <c r="J1657" s="58"/>
      <c r="K1657" s="58">
        <v>218048</v>
      </c>
      <c r="L1657" s="12" t="s">
        <v>91</v>
      </c>
      <c r="M1657" s="12" t="s">
        <v>91</v>
      </c>
      <c r="N1657" s="12" t="s">
        <v>91</v>
      </c>
      <c r="O1657" s="12">
        <v>4</v>
      </c>
      <c r="P1657" s="12">
        <v>0</v>
      </c>
      <c r="Q1657" s="12">
        <v>0</v>
      </c>
      <c r="R1657" s="12">
        <v>68418</v>
      </c>
      <c r="S1657" s="59">
        <v>0.67123287671232879</v>
      </c>
      <c r="T1657" s="59">
        <v>25.13150684931507</v>
      </c>
      <c r="U1657" s="12">
        <v>1</v>
      </c>
      <c r="V1657" s="12">
        <v>2</v>
      </c>
      <c r="W1657" s="12">
        <v>1</v>
      </c>
      <c r="X1657" s="12">
        <v>2</v>
      </c>
      <c r="Y1657" s="12">
        <v>1</v>
      </c>
      <c r="Z1657" s="58">
        <v>0</v>
      </c>
      <c r="AA1657" s="58">
        <v>0</v>
      </c>
      <c r="AB1657" s="58">
        <v>0</v>
      </c>
      <c r="AC1657" s="58" t="s">
        <v>91</v>
      </c>
    </row>
    <row r="1658" spans="1:29" x14ac:dyDescent="0.3">
      <c r="A1658" s="57">
        <v>24626288</v>
      </c>
      <c r="B1658" s="12" t="s">
        <v>730</v>
      </c>
      <c r="C1658" s="58" t="s">
        <v>109</v>
      </c>
      <c r="D1658" s="58" t="s">
        <v>112</v>
      </c>
      <c r="E1658" s="58">
        <v>186760</v>
      </c>
      <c r="F1658" s="58"/>
      <c r="G1658" s="58">
        <f>+IF(F1658&gt;K1658+100000,F1658-K1658,0)</f>
        <v>0</v>
      </c>
      <c r="H1658" s="58"/>
      <c r="I1658" s="58"/>
      <c r="J1658" s="58"/>
      <c r="K1658" s="58">
        <v>218048</v>
      </c>
      <c r="L1658" s="12" t="s">
        <v>91</v>
      </c>
      <c r="M1658" s="12" t="s">
        <v>91</v>
      </c>
      <c r="N1658" s="12" t="s">
        <v>91</v>
      </c>
      <c r="O1658" s="12">
        <v>4</v>
      </c>
      <c r="P1658" s="12">
        <v>0</v>
      </c>
      <c r="Q1658" s="12">
        <v>0</v>
      </c>
      <c r="R1658" s="12">
        <v>68895</v>
      </c>
      <c r="S1658" s="59">
        <v>0.66849315068493154</v>
      </c>
      <c r="T1658" s="59">
        <v>43.2</v>
      </c>
      <c r="U1658" s="12">
        <v>1</v>
      </c>
      <c r="V1658" s="12">
        <v>2</v>
      </c>
      <c r="W1658" s="12">
        <v>2</v>
      </c>
      <c r="X1658" s="12">
        <v>2</v>
      </c>
      <c r="Y1658" s="12">
        <v>4</v>
      </c>
      <c r="Z1658" s="58">
        <v>0</v>
      </c>
      <c r="AA1658" s="58">
        <v>0</v>
      </c>
      <c r="AB1658" s="58">
        <v>0</v>
      </c>
      <c r="AC1658" s="58" t="s">
        <v>91</v>
      </c>
    </row>
    <row r="1659" spans="1:29" x14ac:dyDescent="0.3">
      <c r="A1659" s="57">
        <v>6806406</v>
      </c>
      <c r="B1659" s="12" t="s">
        <v>731</v>
      </c>
      <c r="C1659" s="58" t="s">
        <v>109</v>
      </c>
      <c r="D1659" s="58" t="s">
        <v>112</v>
      </c>
      <c r="E1659" s="58">
        <v>186760</v>
      </c>
      <c r="F1659" s="58"/>
      <c r="G1659" s="58">
        <f>+IF(F1659&gt;K1659+100000,F1659-K1659,0)</f>
        <v>0</v>
      </c>
      <c r="H1659" s="58"/>
      <c r="I1659" s="58"/>
      <c r="J1659" s="58"/>
      <c r="K1659" s="58">
        <v>218048</v>
      </c>
      <c r="L1659" s="12" t="s">
        <v>91</v>
      </c>
      <c r="M1659" s="12" t="s">
        <v>91</v>
      </c>
      <c r="N1659" s="12" t="s">
        <v>91</v>
      </c>
      <c r="O1659" s="12">
        <v>4</v>
      </c>
      <c r="P1659" s="12">
        <v>0</v>
      </c>
      <c r="Q1659" s="12">
        <v>0</v>
      </c>
      <c r="R1659" s="12">
        <v>68895</v>
      </c>
      <c r="S1659" s="59">
        <v>0.67123287671232879</v>
      </c>
      <c r="T1659" s="59">
        <v>60.284931506849318</v>
      </c>
      <c r="U1659" s="12">
        <v>1</v>
      </c>
      <c r="V1659" s="12">
        <v>1</v>
      </c>
      <c r="W1659" s="12">
        <v>1</v>
      </c>
      <c r="X1659" s="12">
        <v>2</v>
      </c>
      <c r="Y1659" s="12">
        <v>1</v>
      </c>
      <c r="Z1659" s="58">
        <v>0</v>
      </c>
      <c r="AA1659" s="58">
        <v>0</v>
      </c>
      <c r="AB1659" s="58">
        <v>0</v>
      </c>
      <c r="AC1659" s="58" t="s">
        <v>91</v>
      </c>
    </row>
    <row r="1660" spans="1:29" x14ac:dyDescent="0.3">
      <c r="A1660" s="57">
        <v>2008404484</v>
      </c>
      <c r="B1660" s="12" t="s">
        <v>732</v>
      </c>
      <c r="C1660" s="58" t="s">
        <v>109</v>
      </c>
      <c r="D1660" s="58" t="s">
        <v>112</v>
      </c>
      <c r="E1660" s="58">
        <v>184324</v>
      </c>
      <c r="F1660" s="58"/>
      <c r="G1660" s="58">
        <f>+IF(F1660&gt;K1660+100000,F1660-K1660,0)</f>
        <v>0</v>
      </c>
      <c r="H1660" s="58"/>
      <c r="I1660" s="58"/>
      <c r="J1660" s="58"/>
      <c r="K1660" s="58">
        <v>218048</v>
      </c>
      <c r="L1660" s="12" t="s">
        <v>91</v>
      </c>
      <c r="M1660" s="12" t="s">
        <v>91</v>
      </c>
      <c r="N1660" s="12" t="s">
        <v>91</v>
      </c>
      <c r="O1660" s="12">
        <v>4</v>
      </c>
      <c r="P1660" s="12">
        <v>0</v>
      </c>
      <c r="Q1660" s="12">
        <v>0</v>
      </c>
      <c r="R1660" s="12">
        <v>68255</v>
      </c>
      <c r="S1660" s="59">
        <v>0.67671232876712328</v>
      </c>
      <c r="T1660" s="59">
        <v>30.6</v>
      </c>
      <c r="U1660" s="12">
        <v>1</v>
      </c>
      <c r="V1660" s="12">
        <v>2</v>
      </c>
      <c r="W1660" s="12">
        <v>1</v>
      </c>
      <c r="X1660" s="12">
        <v>2</v>
      </c>
      <c r="Y1660" s="12">
        <v>1</v>
      </c>
      <c r="Z1660" s="58">
        <v>0</v>
      </c>
      <c r="AA1660" s="58">
        <v>0</v>
      </c>
      <c r="AB1660" s="58">
        <v>0</v>
      </c>
      <c r="AC1660" s="58" t="s">
        <v>91</v>
      </c>
    </row>
    <row r="1661" spans="1:29" x14ac:dyDescent="0.3">
      <c r="A1661" s="57">
        <v>2200804088</v>
      </c>
      <c r="B1661" s="12" t="s">
        <v>733</v>
      </c>
      <c r="C1661" s="58" t="s">
        <v>109</v>
      </c>
      <c r="D1661" s="58" t="s">
        <v>112</v>
      </c>
      <c r="E1661" s="58">
        <v>184324</v>
      </c>
      <c r="F1661" s="58"/>
      <c r="G1661" s="58">
        <f>+IF(F1661&gt;K1661+100000,F1661-K1661,0)</f>
        <v>0</v>
      </c>
      <c r="H1661" s="58"/>
      <c r="I1661" s="58"/>
      <c r="J1661" s="58"/>
      <c r="K1661" s="58">
        <v>218048</v>
      </c>
      <c r="L1661" s="12" t="s">
        <v>91</v>
      </c>
      <c r="M1661" s="12" t="s">
        <v>91</v>
      </c>
      <c r="N1661" s="12" t="s">
        <v>91</v>
      </c>
      <c r="O1661" s="12">
        <v>4</v>
      </c>
      <c r="P1661" s="12">
        <v>0</v>
      </c>
      <c r="Q1661" s="12">
        <v>0</v>
      </c>
      <c r="R1661" s="12">
        <v>68615</v>
      </c>
      <c r="S1661" s="59">
        <v>0.67397260273972603</v>
      </c>
      <c r="T1661" s="59">
        <v>28.375342465753423</v>
      </c>
      <c r="U1661" s="12">
        <v>1</v>
      </c>
      <c r="V1661" s="12">
        <v>1</v>
      </c>
      <c r="W1661" s="12">
        <v>1</v>
      </c>
      <c r="X1661" s="12">
        <v>2</v>
      </c>
      <c r="Y1661" s="12">
        <v>1</v>
      </c>
      <c r="Z1661" s="58">
        <v>0</v>
      </c>
      <c r="AA1661" s="58">
        <v>0</v>
      </c>
      <c r="AB1661" s="58">
        <v>0</v>
      </c>
      <c r="AC1661" s="58" t="s">
        <v>91</v>
      </c>
    </row>
    <row r="1662" spans="1:29" x14ac:dyDescent="0.3">
      <c r="A1662" s="57">
        <v>2224624268</v>
      </c>
      <c r="B1662" s="12" t="s">
        <v>734</v>
      </c>
      <c r="C1662" s="58" t="s">
        <v>109</v>
      </c>
      <c r="D1662" s="58" t="s">
        <v>112</v>
      </c>
      <c r="E1662" s="58">
        <v>164264</v>
      </c>
      <c r="F1662" s="58"/>
      <c r="G1662" s="58">
        <f>+IF(F1662&gt;K1662+100000,F1662-K1662,0)</f>
        <v>0</v>
      </c>
      <c r="H1662" s="58"/>
      <c r="I1662" s="58"/>
      <c r="J1662" s="58"/>
      <c r="K1662" s="58">
        <v>218048</v>
      </c>
      <c r="L1662" s="12" t="s">
        <v>91</v>
      </c>
      <c r="M1662" s="12" t="s">
        <v>91</v>
      </c>
      <c r="N1662" s="12" t="s">
        <v>91</v>
      </c>
      <c r="O1662" s="12">
        <v>4</v>
      </c>
      <c r="P1662" s="12">
        <v>0</v>
      </c>
      <c r="Q1662" s="12">
        <v>0</v>
      </c>
      <c r="R1662" s="12">
        <v>76130</v>
      </c>
      <c r="S1662" s="59">
        <v>0.68219178082191778</v>
      </c>
      <c r="T1662" s="59">
        <v>30.643835616438356</v>
      </c>
      <c r="U1662" s="12">
        <v>2</v>
      </c>
      <c r="V1662" s="12">
        <v>2</v>
      </c>
      <c r="W1662" s="12">
        <v>1</v>
      </c>
      <c r="X1662" s="12">
        <v>2</v>
      </c>
      <c r="Y1662" s="12">
        <v>1</v>
      </c>
      <c r="Z1662" s="58">
        <v>0</v>
      </c>
      <c r="AA1662" s="58">
        <v>0</v>
      </c>
      <c r="AB1662" s="58">
        <v>0</v>
      </c>
      <c r="AC1662" s="58" t="s">
        <v>91</v>
      </c>
    </row>
    <row r="1663" spans="1:29" x14ac:dyDescent="0.3">
      <c r="A1663" s="57">
        <v>2480848</v>
      </c>
      <c r="B1663" s="12" t="s">
        <v>735</v>
      </c>
      <c r="C1663" s="58" t="s">
        <v>109</v>
      </c>
      <c r="D1663" s="58" t="s">
        <v>112</v>
      </c>
      <c r="E1663" s="58">
        <v>163147</v>
      </c>
      <c r="F1663" s="58"/>
      <c r="G1663" s="58">
        <f>+IF(F1663&gt;K1663+100000,F1663-K1663,0)</f>
        <v>0</v>
      </c>
      <c r="H1663" s="58"/>
      <c r="I1663" s="58"/>
      <c r="J1663" s="58"/>
      <c r="K1663" s="58">
        <v>218048</v>
      </c>
      <c r="L1663" s="12" t="s">
        <v>91</v>
      </c>
      <c r="M1663" s="12" t="s">
        <v>91</v>
      </c>
      <c r="N1663" s="12" t="s">
        <v>91</v>
      </c>
      <c r="O1663" s="12">
        <v>4</v>
      </c>
      <c r="P1663" s="12">
        <v>0</v>
      </c>
      <c r="Q1663" s="12">
        <v>0</v>
      </c>
      <c r="R1663" s="12">
        <v>68255</v>
      </c>
      <c r="S1663" s="59">
        <v>0.69041095890410964</v>
      </c>
      <c r="T1663" s="59">
        <v>43.326027397260276</v>
      </c>
      <c r="U1663" s="12">
        <v>1</v>
      </c>
      <c r="V1663" s="12">
        <v>2</v>
      </c>
      <c r="W1663" s="12">
        <v>1</v>
      </c>
      <c r="X1663" s="12">
        <v>2</v>
      </c>
      <c r="Y1663" s="12">
        <v>1</v>
      </c>
      <c r="Z1663" s="58">
        <v>0</v>
      </c>
      <c r="AA1663" s="58">
        <v>0</v>
      </c>
      <c r="AB1663" s="58">
        <v>0</v>
      </c>
      <c r="AC1663" s="58" t="s">
        <v>91</v>
      </c>
    </row>
    <row r="1664" spans="1:29" x14ac:dyDescent="0.3">
      <c r="A1664" s="57">
        <v>2646086</v>
      </c>
      <c r="B1664" s="12" t="s">
        <v>736</v>
      </c>
      <c r="C1664" s="58" t="s">
        <v>109</v>
      </c>
      <c r="D1664" s="58" t="s">
        <v>112</v>
      </c>
      <c r="E1664" s="58">
        <v>162400</v>
      </c>
      <c r="F1664" s="58"/>
      <c r="G1664" s="58">
        <f>+IF(F1664&gt;K1664+100000,F1664-K1664,0)</f>
        <v>0</v>
      </c>
      <c r="H1664" s="58"/>
      <c r="I1664" s="58"/>
      <c r="J1664" s="58"/>
      <c r="K1664" s="58">
        <v>218048</v>
      </c>
      <c r="L1664" s="12" t="s">
        <v>91</v>
      </c>
      <c r="M1664" s="12" t="s">
        <v>91</v>
      </c>
      <c r="N1664" s="12" t="s">
        <v>91</v>
      </c>
      <c r="O1664" s="12">
        <v>4</v>
      </c>
      <c r="P1664" s="12">
        <v>0</v>
      </c>
      <c r="Q1664" s="12">
        <v>0</v>
      </c>
      <c r="R1664" s="12">
        <v>68615</v>
      </c>
      <c r="S1664" s="59">
        <v>0.69041095890410964</v>
      </c>
      <c r="T1664" s="59">
        <v>19.890410958904109</v>
      </c>
      <c r="U1664" s="12">
        <v>1</v>
      </c>
      <c r="V1664" s="12">
        <v>1</v>
      </c>
      <c r="W1664" s="12">
        <v>1</v>
      </c>
      <c r="X1664" s="12">
        <v>2</v>
      </c>
      <c r="Y1664" s="12">
        <v>1</v>
      </c>
      <c r="Z1664" s="58">
        <v>0</v>
      </c>
      <c r="AA1664" s="58">
        <v>0</v>
      </c>
      <c r="AB1664" s="58">
        <v>0</v>
      </c>
      <c r="AC1664" s="58" t="s">
        <v>91</v>
      </c>
    </row>
    <row r="1665" spans="1:29" x14ac:dyDescent="0.3">
      <c r="A1665" s="57">
        <v>2008466668</v>
      </c>
      <c r="B1665" s="12" t="s">
        <v>737</v>
      </c>
      <c r="C1665" s="58" t="s">
        <v>109</v>
      </c>
      <c r="D1665" s="58" t="s">
        <v>112</v>
      </c>
      <c r="E1665" s="58">
        <v>162400</v>
      </c>
      <c r="F1665" s="58"/>
      <c r="G1665" s="58">
        <f>+IF(F1665&gt;K1665+100000,F1665-K1665,0)</f>
        <v>0</v>
      </c>
      <c r="H1665" s="58"/>
      <c r="I1665" s="58"/>
      <c r="J1665" s="58"/>
      <c r="K1665" s="58">
        <v>218048</v>
      </c>
      <c r="L1665" s="12" t="s">
        <v>91</v>
      </c>
      <c r="M1665" s="12" t="s">
        <v>91</v>
      </c>
      <c r="N1665" s="12" t="s">
        <v>91</v>
      </c>
      <c r="O1665" s="12">
        <v>4</v>
      </c>
      <c r="P1665" s="12">
        <v>0</v>
      </c>
      <c r="Q1665" s="12">
        <v>0</v>
      </c>
      <c r="R1665" s="12">
        <v>76130</v>
      </c>
      <c r="S1665" s="59">
        <v>0.67123287671232879</v>
      </c>
      <c r="T1665" s="59">
        <v>21.887671232876713</v>
      </c>
      <c r="U1665" s="12">
        <v>1</v>
      </c>
      <c r="V1665" s="12">
        <v>2</v>
      </c>
      <c r="W1665" s="12">
        <v>1</v>
      </c>
      <c r="X1665" s="12">
        <v>2</v>
      </c>
      <c r="Y1665" s="12">
        <v>1</v>
      </c>
      <c r="Z1665" s="58">
        <v>0</v>
      </c>
      <c r="AA1665" s="58">
        <v>0</v>
      </c>
      <c r="AB1665" s="58">
        <v>0</v>
      </c>
      <c r="AC1665" s="58" t="s">
        <v>91</v>
      </c>
    </row>
    <row r="1666" spans="1:29" x14ac:dyDescent="0.3">
      <c r="A1666" s="57">
        <v>2224642822</v>
      </c>
      <c r="B1666" s="12" t="s">
        <v>738</v>
      </c>
      <c r="C1666" s="58" t="s">
        <v>109</v>
      </c>
      <c r="D1666" s="58" t="s">
        <v>112</v>
      </c>
      <c r="E1666" s="58">
        <v>162400</v>
      </c>
      <c r="F1666" s="58"/>
      <c r="G1666" s="58">
        <f>+IF(F1666&gt;K1666+100000,F1666-K1666,0)</f>
        <v>0</v>
      </c>
      <c r="H1666" s="58"/>
      <c r="I1666" s="58"/>
      <c r="J1666" s="58"/>
      <c r="K1666" s="58">
        <v>218048</v>
      </c>
      <c r="L1666" s="12" t="s">
        <v>91</v>
      </c>
      <c r="M1666" s="12" t="s">
        <v>91</v>
      </c>
      <c r="N1666" s="12" t="s">
        <v>91</v>
      </c>
      <c r="O1666" s="12">
        <v>4</v>
      </c>
      <c r="P1666" s="12">
        <v>0</v>
      </c>
      <c r="Q1666" s="12">
        <v>0</v>
      </c>
      <c r="R1666" s="12">
        <v>76130</v>
      </c>
      <c r="S1666" s="59">
        <v>0.67123287671232879</v>
      </c>
      <c r="T1666" s="59">
        <v>27.093150684931508</v>
      </c>
      <c r="U1666" s="12">
        <v>2</v>
      </c>
      <c r="V1666" s="12">
        <v>2</v>
      </c>
      <c r="W1666" s="12">
        <v>2</v>
      </c>
      <c r="X1666" s="12">
        <v>2</v>
      </c>
      <c r="Y1666" s="12">
        <v>1</v>
      </c>
      <c r="Z1666" s="58">
        <v>0</v>
      </c>
      <c r="AA1666" s="58">
        <v>0</v>
      </c>
      <c r="AB1666" s="58">
        <v>0</v>
      </c>
      <c r="AC1666" s="58" t="s">
        <v>91</v>
      </c>
    </row>
    <row r="1667" spans="1:29" x14ac:dyDescent="0.3">
      <c r="A1667" s="57">
        <v>2008886066</v>
      </c>
      <c r="B1667" s="12" t="s">
        <v>739</v>
      </c>
      <c r="C1667" s="58" t="s">
        <v>109</v>
      </c>
      <c r="D1667" s="58" t="s">
        <v>112</v>
      </c>
      <c r="E1667" s="58">
        <v>151500</v>
      </c>
      <c r="F1667" s="58"/>
      <c r="G1667" s="58">
        <f>+IF(F1667&gt;K1667+100000,F1667-K1667,0)</f>
        <v>0</v>
      </c>
      <c r="H1667" s="58"/>
      <c r="I1667" s="58"/>
      <c r="J1667" s="58"/>
      <c r="K1667" s="58">
        <v>218048</v>
      </c>
      <c r="L1667" s="12" t="s">
        <v>91</v>
      </c>
      <c r="M1667" s="12" t="s">
        <v>91</v>
      </c>
      <c r="N1667" s="12" t="s">
        <v>91</v>
      </c>
      <c r="O1667" s="12">
        <v>4</v>
      </c>
      <c r="P1667" s="12">
        <v>0</v>
      </c>
      <c r="Q1667" s="12">
        <v>0</v>
      </c>
      <c r="R1667" s="12">
        <v>68615</v>
      </c>
      <c r="S1667" s="59">
        <v>0.67671232876712328</v>
      </c>
      <c r="T1667" s="59">
        <v>21.268493150684932</v>
      </c>
      <c r="U1667" s="12">
        <v>1</v>
      </c>
      <c r="V1667" s="12">
        <v>2</v>
      </c>
      <c r="W1667" s="12">
        <v>1</v>
      </c>
      <c r="X1667" s="12">
        <v>2</v>
      </c>
      <c r="Y1667" s="12">
        <v>1</v>
      </c>
      <c r="Z1667" s="58">
        <v>0</v>
      </c>
      <c r="AA1667" s="58">
        <v>0</v>
      </c>
      <c r="AB1667" s="58">
        <v>0</v>
      </c>
      <c r="AC1667" s="58" t="s">
        <v>91</v>
      </c>
    </row>
    <row r="1668" spans="1:29" x14ac:dyDescent="0.3">
      <c r="A1668" s="57">
        <v>2008862680</v>
      </c>
      <c r="B1668" s="12" t="s">
        <v>740</v>
      </c>
      <c r="C1668" s="58" t="s">
        <v>108</v>
      </c>
      <c r="D1668" s="58" t="s">
        <v>29</v>
      </c>
      <c r="E1668" s="58">
        <v>121800</v>
      </c>
      <c r="F1668" s="58">
        <v>513899</v>
      </c>
      <c r="G1668" s="58">
        <f>+IF(F1668&gt;K1668+100000,F1668-K1668,0)</f>
        <v>295851</v>
      </c>
      <c r="H1668" s="58">
        <v>133003</v>
      </c>
      <c r="I1668" s="58">
        <v>0</v>
      </c>
      <c r="J1668" s="58">
        <v>1000000</v>
      </c>
      <c r="K1668" s="58">
        <v>218048</v>
      </c>
      <c r="L1668" s="12" t="s">
        <v>87</v>
      </c>
      <c r="M1668" s="12" t="s">
        <v>89</v>
      </c>
      <c r="N1668" s="12" t="s">
        <v>10</v>
      </c>
      <c r="O1668" s="12">
        <v>4</v>
      </c>
      <c r="P1668" s="12">
        <v>0</v>
      </c>
      <c r="Q1668" s="12">
        <v>0</v>
      </c>
      <c r="R1668" s="12">
        <v>68255</v>
      </c>
      <c r="S1668" s="59">
        <v>0.70410958904109588</v>
      </c>
      <c r="T1668" s="59">
        <v>27.194520547945206</v>
      </c>
      <c r="U1668" s="12">
        <v>1</v>
      </c>
      <c r="V1668" s="12">
        <v>2</v>
      </c>
      <c r="W1668" s="12">
        <v>1</v>
      </c>
      <c r="X1668" s="12">
        <v>2</v>
      </c>
      <c r="Y1668" s="12">
        <v>1</v>
      </c>
      <c r="Z1668" s="58">
        <v>0</v>
      </c>
      <c r="AA1668" s="58">
        <v>0</v>
      </c>
      <c r="AB1668" s="58">
        <v>0</v>
      </c>
      <c r="AC1668" s="58" t="s">
        <v>91</v>
      </c>
    </row>
    <row r="1669" spans="1:29" x14ac:dyDescent="0.3">
      <c r="A1669" s="57">
        <v>24822622</v>
      </c>
      <c r="B1669" s="12" t="s">
        <v>741</v>
      </c>
      <c r="C1669" s="58" t="s">
        <v>108</v>
      </c>
      <c r="D1669" s="58" t="s">
        <v>29</v>
      </c>
      <c r="E1669" s="58">
        <v>121400</v>
      </c>
      <c r="F1669" s="58">
        <v>605222</v>
      </c>
      <c r="G1669" s="58">
        <f>+IF(F1669&gt;K1669+100000,F1669-K1669,0)</f>
        <v>387174</v>
      </c>
      <c r="H1669" s="58">
        <v>105870</v>
      </c>
      <c r="I1669" s="58">
        <v>0</v>
      </c>
      <c r="J1669" s="58">
        <v>0</v>
      </c>
      <c r="K1669" s="58">
        <v>218048</v>
      </c>
      <c r="L1669" s="12" t="s">
        <v>88</v>
      </c>
      <c r="M1669" s="12" t="s">
        <v>89</v>
      </c>
      <c r="N1669" s="12" t="s">
        <v>10</v>
      </c>
      <c r="O1669" s="12">
        <v>4</v>
      </c>
      <c r="P1669" s="12">
        <v>0</v>
      </c>
      <c r="Q1669" s="12">
        <v>0</v>
      </c>
      <c r="R1669" s="12">
        <v>68307</v>
      </c>
      <c r="S1669" s="59">
        <v>0.67397260273972603</v>
      </c>
      <c r="T1669" s="59">
        <v>42.145205479452052</v>
      </c>
      <c r="U1669" s="12">
        <v>1</v>
      </c>
      <c r="V1669" s="12">
        <v>5</v>
      </c>
      <c r="W1669" s="12">
        <v>2</v>
      </c>
      <c r="X1669" s="12">
        <v>2</v>
      </c>
      <c r="Y1669" s="12">
        <v>1</v>
      </c>
      <c r="Z1669" s="58">
        <v>0</v>
      </c>
      <c r="AA1669" s="58">
        <v>0</v>
      </c>
      <c r="AB1669" s="58">
        <v>0</v>
      </c>
      <c r="AC1669" s="58" t="s">
        <v>91</v>
      </c>
    </row>
    <row r="1670" spans="1:29" x14ac:dyDescent="0.3">
      <c r="A1670" s="57">
        <v>6682020</v>
      </c>
      <c r="B1670" s="12" t="s">
        <v>742</v>
      </c>
      <c r="C1670" s="58" t="s">
        <v>109</v>
      </c>
      <c r="D1670" s="58" t="s">
        <v>112</v>
      </c>
      <c r="E1670" s="58">
        <v>113680</v>
      </c>
      <c r="F1670" s="58"/>
      <c r="G1670" s="58">
        <f>+IF(F1670&gt;K1670+100000,F1670-K1670,0)</f>
        <v>0</v>
      </c>
      <c r="H1670" s="58"/>
      <c r="I1670" s="58"/>
      <c r="J1670" s="58"/>
      <c r="K1670" s="58">
        <v>218048</v>
      </c>
      <c r="L1670" s="12" t="s">
        <v>91</v>
      </c>
      <c r="M1670" s="12" t="s">
        <v>91</v>
      </c>
      <c r="N1670" s="12" t="s">
        <v>91</v>
      </c>
      <c r="O1670" s="12">
        <v>4</v>
      </c>
      <c r="P1670" s="12">
        <v>0</v>
      </c>
      <c r="Q1670" s="12">
        <v>0</v>
      </c>
      <c r="R1670" s="12">
        <v>68418</v>
      </c>
      <c r="S1670" s="59">
        <v>0.66849315068493154</v>
      </c>
      <c r="T1670" s="59">
        <v>47.402739726027399</v>
      </c>
      <c r="U1670" s="12">
        <v>1</v>
      </c>
      <c r="V1670" s="12">
        <v>2</v>
      </c>
      <c r="W1670" s="12">
        <v>2</v>
      </c>
      <c r="X1670" s="12">
        <v>2</v>
      </c>
      <c r="Y1670" s="12">
        <v>1</v>
      </c>
      <c r="Z1670" s="58">
        <v>0</v>
      </c>
      <c r="AA1670" s="58">
        <v>0</v>
      </c>
      <c r="AB1670" s="58">
        <v>0</v>
      </c>
      <c r="AC1670" s="58" t="s">
        <v>91</v>
      </c>
    </row>
    <row r="1671" spans="1:29" x14ac:dyDescent="0.3">
      <c r="A1671" s="57">
        <v>26806206</v>
      </c>
      <c r="B1671" s="12" t="s">
        <v>743</v>
      </c>
      <c r="C1671" s="58" t="s">
        <v>108</v>
      </c>
      <c r="D1671" s="58" t="s">
        <v>29</v>
      </c>
      <c r="E1671" s="58">
        <v>101999</v>
      </c>
      <c r="F1671" s="58">
        <v>382819</v>
      </c>
      <c r="G1671" s="58">
        <f>+IF(F1671&gt;K1671+100000,F1671-K1671,0)</f>
        <v>164771</v>
      </c>
      <c r="H1671" s="58">
        <v>131196</v>
      </c>
      <c r="I1671" s="58">
        <v>0</v>
      </c>
      <c r="J1671" s="58">
        <v>0</v>
      </c>
      <c r="K1671" s="58">
        <v>218048</v>
      </c>
      <c r="L1671" s="12" t="s">
        <v>88</v>
      </c>
      <c r="M1671" s="12" t="s">
        <v>89</v>
      </c>
      <c r="N1671" s="12" t="s">
        <v>10</v>
      </c>
      <c r="O1671" s="12">
        <v>4</v>
      </c>
      <c r="P1671" s="12">
        <v>0</v>
      </c>
      <c r="Q1671" s="12">
        <v>0</v>
      </c>
      <c r="R1671" s="12">
        <v>76130</v>
      </c>
      <c r="S1671" s="59">
        <v>0.67123287671232879</v>
      </c>
      <c r="T1671" s="59">
        <v>39.457534246575342</v>
      </c>
      <c r="U1671" s="12">
        <v>1</v>
      </c>
      <c r="V1671" s="12">
        <v>2</v>
      </c>
      <c r="W1671" s="12">
        <v>1</v>
      </c>
      <c r="X1671" s="12">
        <v>2</v>
      </c>
      <c r="Y1671" s="12">
        <v>3</v>
      </c>
      <c r="Z1671" s="58">
        <v>0</v>
      </c>
      <c r="AA1671" s="58">
        <v>0</v>
      </c>
      <c r="AB1671" s="58">
        <v>0</v>
      </c>
      <c r="AC1671" s="58" t="s">
        <v>91</v>
      </c>
    </row>
    <row r="1672" spans="1:29" x14ac:dyDescent="0.3">
      <c r="A1672" s="57">
        <v>2460008</v>
      </c>
      <c r="B1672" s="12" t="s">
        <v>744</v>
      </c>
      <c r="C1672" s="58" t="s">
        <v>108</v>
      </c>
      <c r="D1672" s="58" t="s">
        <v>29</v>
      </c>
      <c r="E1672" s="58">
        <v>100833</v>
      </c>
      <c r="F1672" s="58">
        <v>490411</v>
      </c>
      <c r="G1672" s="58">
        <f>+IF(F1672&gt;K1672+100000,F1672-K1672,0)</f>
        <v>272363</v>
      </c>
      <c r="H1672" s="58">
        <v>85787</v>
      </c>
      <c r="I1672" s="58">
        <v>0</v>
      </c>
      <c r="J1672" s="58">
        <v>0</v>
      </c>
      <c r="K1672" s="58">
        <v>218048</v>
      </c>
      <c r="L1672" s="12" t="s">
        <v>88</v>
      </c>
      <c r="M1672" s="12" t="s">
        <v>89</v>
      </c>
      <c r="N1672" s="12" t="s">
        <v>10</v>
      </c>
      <c r="O1672" s="12">
        <v>4</v>
      </c>
      <c r="P1672" s="12">
        <v>0</v>
      </c>
      <c r="Q1672" s="12">
        <v>0</v>
      </c>
      <c r="R1672" s="12">
        <v>68255</v>
      </c>
      <c r="S1672" s="59">
        <v>0.68767123287671228</v>
      </c>
      <c r="T1672" s="59">
        <v>38.38356164383562</v>
      </c>
      <c r="U1672" s="12">
        <v>1</v>
      </c>
      <c r="V1672" s="12">
        <v>2</v>
      </c>
      <c r="W1672" s="12">
        <v>2</v>
      </c>
      <c r="X1672" s="12">
        <v>2</v>
      </c>
      <c r="Y1672" s="12">
        <v>1</v>
      </c>
      <c r="Z1672" s="58">
        <v>0</v>
      </c>
      <c r="AA1672" s="58">
        <v>0</v>
      </c>
      <c r="AB1672" s="58">
        <v>0</v>
      </c>
      <c r="AC1672" s="58" t="s">
        <v>91</v>
      </c>
    </row>
    <row r="1673" spans="1:29" x14ac:dyDescent="0.3">
      <c r="A1673" s="57">
        <v>2008808280</v>
      </c>
      <c r="B1673" s="12" t="s">
        <v>745</v>
      </c>
      <c r="C1673" s="58" t="s">
        <v>109</v>
      </c>
      <c r="D1673" s="58" t="s">
        <v>112</v>
      </c>
      <c r="E1673" s="58">
        <v>100500</v>
      </c>
      <c r="F1673" s="58"/>
      <c r="G1673" s="58">
        <f>+IF(F1673&gt;K1673+100000,F1673-K1673,0)</f>
        <v>0</v>
      </c>
      <c r="H1673" s="58"/>
      <c r="I1673" s="58"/>
      <c r="J1673" s="58"/>
      <c r="K1673" s="58">
        <v>218048</v>
      </c>
      <c r="L1673" s="12" t="s">
        <v>91</v>
      </c>
      <c r="M1673" s="12" t="s">
        <v>91</v>
      </c>
      <c r="N1673" s="12" t="s">
        <v>91</v>
      </c>
      <c r="O1673" s="12">
        <v>4</v>
      </c>
      <c r="P1673" s="12">
        <v>0</v>
      </c>
      <c r="Q1673" s="12">
        <v>0</v>
      </c>
      <c r="R1673" s="12">
        <v>68255</v>
      </c>
      <c r="S1673" s="59">
        <v>0.69041095890410964</v>
      </c>
      <c r="T1673" s="59">
        <v>23.673972602739727</v>
      </c>
      <c r="U1673" s="12">
        <v>1</v>
      </c>
      <c r="V1673" s="12">
        <v>2</v>
      </c>
      <c r="W1673" s="12">
        <v>2</v>
      </c>
      <c r="X1673" s="12">
        <v>2</v>
      </c>
      <c r="Y1673" s="12">
        <v>1</v>
      </c>
      <c r="Z1673" s="58">
        <v>0</v>
      </c>
      <c r="AA1673" s="58">
        <v>0</v>
      </c>
      <c r="AB1673" s="58">
        <v>0</v>
      </c>
      <c r="AC1673" s="58" t="s">
        <v>91</v>
      </c>
    </row>
    <row r="1674" spans="1:29" x14ac:dyDescent="0.3">
      <c r="A1674" s="57">
        <v>2202884266</v>
      </c>
      <c r="B1674" s="12" t="s">
        <v>746</v>
      </c>
      <c r="C1674" s="58" t="s">
        <v>109</v>
      </c>
      <c r="D1674" s="58" t="s">
        <v>112</v>
      </c>
      <c r="E1674" s="58">
        <v>99422</v>
      </c>
      <c r="F1674" s="58"/>
      <c r="G1674" s="58">
        <f>+IF(F1674&gt;K1674+100000,F1674-K1674,0)</f>
        <v>0</v>
      </c>
      <c r="H1674" s="58"/>
      <c r="I1674" s="58"/>
      <c r="J1674" s="58"/>
      <c r="K1674" s="58">
        <v>218048</v>
      </c>
      <c r="L1674" s="12" t="s">
        <v>91</v>
      </c>
      <c r="M1674" s="12" t="s">
        <v>91</v>
      </c>
      <c r="N1674" s="12" t="s">
        <v>91</v>
      </c>
      <c r="O1674" s="12">
        <v>4</v>
      </c>
      <c r="P1674" s="12">
        <v>0</v>
      </c>
      <c r="Q1674" s="12">
        <v>0</v>
      </c>
      <c r="R1674" s="12">
        <v>68001</v>
      </c>
      <c r="S1674" s="59">
        <v>0.67945205479452053</v>
      </c>
      <c r="T1674" s="59">
        <v>33.0027397260274</v>
      </c>
      <c r="U1674" s="12">
        <v>1</v>
      </c>
      <c r="V1674" s="12">
        <v>2</v>
      </c>
      <c r="W1674" s="12">
        <v>1</v>
      </c>
      <c r="X1674" s="12">
        <v>2</v>
      </c>
      <c r="Y1674" s="12">
        <v>3</v>
      </c>
      <c r="Z1674" s="58">
        <v>0</v>
      </c>
      <c r="AA1674" s="58">
        <v>0</v>
      </c>
      <c r="AB1674" s="58">
        <v>0</v>
      </c>
      <c r="AC1674" s="58" t="s">
        <v>91</v>
      </c>
    </row>
    <row r="1675" spans="1:29" x14ac:dyDescent="0.3">
      <c r="A1675" s="57">
        <v>2040646202</v>
      </c>
      <c r="B1675" s="12" t="s">
        <v>747</v>
      </c>
      <c r="C1675" s="58" t="s">
        <v>109</v>
      </c>
      <c r="D1675" s="58" t="s">
        <v>112</v>
      </c>
      <c r="E1675" s="58">
        <v>97440</v>
      </c>
      <c r="F1675" s="58"/>
      <c r="G1675" s="58">
        <f>+IF(F1675&gt;K1675+100000,F1675-K1675,0)</f>
        <v>0</v>
      </c>
      <c r="H1675" s="58"/>
      <c r="I1675" s="58"/>
      <c r="J1675" s="58"/>
      <c r="K1675" s="58">
        <v>218048</v>
      </c>
      <c r="L1675" s="12" t="s">
        <v>91</v>
      </c>
      <c r="M1675" s="12" t="s">
        <v>91</v>
      </c>
      <c r="N1675" s="12" t="s">
        <v>91</v>
      </c>
      <c r="O1675" s="12">
        <v>4</v>
      </c>
      <c r="P1675" s="12">
        <v>0</v>
      </c>
      <c r="Q1675" s="12">
        <v>0</v>
      </c>
      <c r="R1675" s="12">
        <v>13052</v>
      </c>
      <c r="S1675" s="59">
        <v>0.68493150684931503</v>
      </c>
      <c r="T1675" s="59">
        <v>30.745205479452054</v>
      </c>
      <c r="U1675" s="12">
        <v>1</v>
      </c>
      <c r="V1675" s="12">
        <v>4</v>
      </c>
      <c r="W1675" s="12">
        <v>1</v>
      </c>
      <c r="X1675" s="12">
        <v>2</v>
      </c>
      <c r="Y1675" s="12">
        <v>1</v>
      </c>
      <c r="Z1675" s="58">
        <v>0</v>
      </c>
      <c r="AA1675" s="58">
        <v>0</v>
      </c>
      <c r="AB1675" s="58">
        <v>0</v>
      </c>
      <c r="AC1675" s="58" t="s">
        <v>91</v>
      </c>
    </row>
    <row r="1676" spans="1:29" x14ac:dyDescent="0.3">
      <c r="A1676" s="57">
        <v>2466062</v>
      </c>
      <c r="B1676" s="12" t="s">
        <v>748</v>
      </c>
      <c r="C1676" s="58" t="s">
        <v>108</v>
      </c>
      <c r="D1676" s="58" t="s">
        <v>29</v>
      </c>
      <c r="E1676" s="58">
        <v>92767</v>
      </c>
      <c r="F1676" s="58">
        <v>319379</v>
      </c>
      <c r="G1676" s="58">
        <f>+IF(F1676&gt;K1676+100000,F1676-K1676,0)</f>
        <v>101331</v>
      </c>
      <c r="H1676" s="58">
        <v>163051</v>
      </c>
      <c r="I1676" s="58">
        <v>0</v>
      </c>
      <c r="J1676" s="58">
        <v>0</v>
      </c>
      <c r="K1676" s="58">
        <v>218048</v>
      </c>
      <c r="L1676" s="12" t="s">
        <v>88</v>
      </c>
      <c r="M1676" s="12" t="s">
        <v>89</v>
      </c>
      <c r="N1676" s="12" t="s">
        <v>10</v>
      </c>
      <c r="O1676" s="12">
        <v>4</v>
      </c>
      <c r="P1676" s="12">
        <v>0</v>
      </c>
      <c r="Q1676" s="12">
        <v>0</v>
      </c>
      <c r="R1676" s="12">
        <v>68615</v>
      </c>
      <c r="S1676" s="59">
        <v>0.67671232876712328</v>
      </c>
      <c r="T1676" s="59">
        <v>45.052054794520551</v>
      </c>
      <c r="U1676" s="12">
        <v>1</v>
      </c>
      <c r="V1676" s="12">
        <v>2</v>
      </c>
      <c r="W1676" s="12">
        <v>2</v>
      </c>
      <c r="X1676" s="12">
        <v>2</v>
      </c>
      <c r="Y1676" s="12">
        <v>3</v>
      </c>
      <c r="Z1676" s="58">
        <v>0</v>
      </c>
      <c r="AA1676" s="58">
        <v>0</v>
      </c>
      <c r="AB1676" s="58">
        <v>0</v>
      </c>
      <c r="AC1676" s="58" t="s">
        <v>91</v>
      </c>
    </row>
    <row r="1677" spans="1:29" x14ac:dyDescent="0.3">
      <c r="A1677" s="57">
        <v>40804880</v>
      </c>
      <c r="B1677" s="12" t="s">
        <v>749</v>
      </c>
      <c r="C1677" s="58" t="s">
        <v>108</v>
      </c>
      <c r="D1677" s="58" t="s">
        <v>113</v>
      </c>
      <c r="E1677" s="58">
        <v>81200</v>
      </c>
      <c r="F1677" s="58">
        <v>153161</v>
      </c>
      <c r="G1677" s="58">
        <f>+IF(F1677&gt;K1677+100000,F1677-K1677,0)</f>
        <v>0</v>
      </c>
      <c r="H1677" s="58">
        <v>78193</v>
      </c>
      <c r="I1677" s="58">
        <v>0</v>
      </c>
      <c r="J1677" s="58">
        <v>0</v>
      </c>
      <c r="K1677" s="58">
        <v>218048</v>
      </c>
      <c r="L1677" s="12" t="s">
        <v>88</v>
      </c>
      <c r="M1677" s="12" t="s">
        <v>89</v>
      </c>
      <c r="N1677" s="12" t="s">
        <v>10</v>
      </c>
      <c r="O1677" s="12">
        <v>4</v>
      </c>
      <c r="P1677" s="12">
        <v>0</v>
      </c>
      <c r="Q1677" s="12">
        <v>0</v>
      </c>
      <c r="R1677" s="12">
        <v>13052</v>
      </c>
      <c r="S1677" s="59">
        <v>0.68493150684931503</v>
      </c>
      <c r="T1677" s="59">
        <v>41.704109589041096</v>
      </c>
      <c r="U1677" s="12">
        <v>2</v>
      </c>
      <c r="V1677" s="12">
        <v>2</v>
      </c>
      <c r="W1677" s="12">
        <v>1</v>
      </c>
      <c r="X1677" s="12">
        <v>2</v>
      </c>
      <c r="Y1677" s="12">
        <v>1</v>
      </c>
      <c r="Z1677" s="58">
        <v>0</v>
      </c>
      <c r="AA1677" s="58">
        <v>0</v>
      </c>
      <c r="AB1677" s="58">
        <v>0</v>
      </c>
      <c r="AC1677" s="58" t="s">
        <v>91</v>
      </c>
    </row>
    <row r="1678" spans="1:29" x14ac:dyDescent="0.3">
      <c r="A1678" s="57">
        <v>2066862440</v>
      </c>
      <c r="B1678" s="12" t="s">
        <v>750</v>
      </c>
      <c r="C1678" s="58" t="s">
        <v>108</v>
      </c>
      <c r="D1678" s="58" t="s">
        <v>29</v>
      </c>
      <c r="E1678" s="58">
        <v>69460</v>
      </c>
      <c r="F1678" s="58">
        <v>364981</v>
      </c>
      <c r="G1678" s="58">
        <f>+IF(F1678&gt;K1678+100000,F1678-K1678,0)</f>
        <v>146933</v>
      </c>
      <c r="H1678" s="58">
        <v>94461</v>
      </c>
      <c r="I1678" s="58">
        <v>0</v>
      </c>
      <c r="J1678" s="58">
        <v>0</v>
      </c>
      <c r="K1678" s="58">
        <v>218048</v>
      </c>
      <c r="L1678" s="12" t="s">
        <v>88</v>
      </c>
      <c r="M1678" s="12" t="s">
        <v>89</v>
      </c>
      <c r="N1678" s="12" t="s">
        <v>10</v>
      </c>
      <c r="O1678" s="12">
        <v>4</v>
      </c>
      <c r="P1678" s="12">
        <v>0</v>
      </c>
      <c r="Q1678" s="12">
        <v>0</v>
      </c>
      <c r="R1678" s="12">
        <v>68615</v>
      </c>
      <c r="S1678" s="59">
        <v>0.66849315068493154</v>
      </c>
      <c r="T1678" s="59">
        <v>22.504109589041096</v>
      </c>
      <c r="U1678" s="12">
        <v>2</v>
      </c>
      <c r="V1678" s="12">
        <v>2</v>
      </c>
      <c r="W1678" s="12">
        <v>2</v>
      </c>
      <c r="X1678" s="12">
        <v>2</v>
      </c>
      <c r="Y1678" s="12">
        <v>1</v>
      </c>
      <c r="Z1678" s="58">
        <v>0</v>
      </c>
      <c r="AA1678" s="58">
        <v>0</v>
      </c>
      <c r="AB1678" s="58">
        <v>0</v>
      </c>
      <c r="AC1678" s="58" t="s">
        <v>91</v>
      </c>
    </row>
    <row r="1679" spans="1:29" x14ac:dyDescent="0.3">
      <c r="A1679" s="57">
        <v>2466404</v>
      </c>
      <c r="B1679" s="12" t="s">
        <v>751</v>
      </c>
      <c r="C1679" s="58" t="s">
        <v>109</v>
      </c>
      <c r="D1679" s="58" t="s">
        <v>112</v>
      </c>
      <c r="E1679" s="58">
        <v>63336</v>
      </c>
      <c r="F1679" s="58"/>
      <c r="G1679" s="58">
        <f>+IF(F1679&gt;K1679+100000,F1679-K1679,0)</f>
        <v>0</v>
      </c>
      <c r="H1679" s="58"/>
      <c r="I1679" s="58"/>
      <c r="J1679" s="58"/>
      <c r="K1679" s="58">
        <v>218048</v>
      </c>
      <c r="L1679" s="12" t="s">
        <v>91</v>
      </c>
      <c r="M1679" s="12" t="s">
        <v>91</v>
      </c>
      <c r="N1679" s="12" t="s">
        <v>91</v>
      </c>
      <c r="O1679" s="12">
        <v>4</v>
      </c>
      <c r="P1679" s="12">
        <v>0</v>
      </c>
      <c r="Q1679" s="12">
        <v>0</v>
      </c>
      <c r="R1679" s="12">
        <v>68615</v>
      </c>
      <c r="S1679" s="59">
        <v>0.67397260273972603</v>
      </c>
      <c r="T1679" s="59">
        <v>43.61917808219178</v>
      </c>
      <c r="U1679" s="12">
        <v>1</v>
      </c>
      <c r="V1679" s="12">
        <v>1</v>
      </c>
      <c r="W1679" s="12">
        <v>2</v>
      </c>
      <c r="X1679" s="12">
        <v>2</v>
      </c>
      <c r="Y1679" s="12">
        <v>1</v>
      </c>
      <c r="Z1679" s="58">
        <v>0</v>
      </c>
      <c r="AA1679" s="58">
        <v>0</v>
      </c>
      <c r="AB1679" s="58">
        <v>0</v>
      </c>
      <c r="AC1679" s="58" t="s">
        <v>91</v>
      </c>
    </row>
    <row r="1680" spans="1:29" x14ac:dyDescent="0.3">
      <c r="A1680" s="57">
        <v>66828860</v>
      </c>
      <c r="B1680" s="12" t="s">
        <v>752</v>
      </c>
      <c r="C1680" s="58" t="s">
        <v>109</v>
      </c>
      <c r="D1680" s="58" t="s">
        <v>112</v>
      </c>
      <c r="E1680" s="58">
        <v>61400</v>
      </c>
      <c r="F1680" s="58"/>
      <c r="G1680" s="58">
        <f>+IF(F1680&gt;K1680+100000,F1680-K1680,0)</f>
        <v>0</v>
      </c>
      <c r="H1680" s="58"/>
      <c r="I1680" s="58"/>
      <c r="J1680" s="58"/>
      <c r="K1680" s="58">
        <v>218048</v>
      </c>
      <c r="L1680" s="12" t="s">
        <v>91</v>
      </c>
      <c r="M1680" s="12" t="s">
        <v>91</v>
      </c>
      <c r="N1680" s="12" t="s">
        <v>91</v>
      </c>
      <c r="O1680" s="12">
        <v>4</v>
      </c>
      <c r="P1680" s="12">
        <v>0</v>
      </c>
      <c r="Q1680" s="12">
        <v>0</v>
      </c>
      <c r="R1680" s="12">
        <v>76364</v>
      </c>
      <c r="S1680" s="59">
        <v>0.68219178082191778</v>
      </c>
      <c r="T1680" s="59">
        <v>50.43013698630137</v>
      </c>
      <c r="U1680" s="12">
        <v>2</v>
      </c>
      <c r="V1680" s="12">
        <v>2</v>
      </c>
      <c r="W1680" s="12">
        <v>1</v>
      </c>
      <c r="X1680" s="12">
        <v>2</v>
      </c>
      <c r="Y1680" s="12">
        <v>3</v>
      </c>
      <c r="Z1680" s="58">
        <v>0</v>
      </c>
      <c r="AA1680" s="58">
        <v>0</v>
      </c>
      <c r="AB1680" s="58">
        <v>0</v>
      </c>
      <c r="AC1680" s="58" t="s">
        <v>91</v>
      </c>
    </row>
    <row r="1681" spans="1:29" x14ac:dyDescent="0.3">
      <c r="A1681" s="57">
        <v>2280820</v>
      </c>
      <c r="B1681" s="12" t="s">
        <v>753</v>
      </c>
      <c r="C1681" s="58" t="s">
        <v>109</v>
      </c>
      <c r="D1681" s="58" t="s">
        <v>112</v>
      </c>
      <c r="E1681" s="58">
        <v>60300</v>
      </c>
      <c r="F1681" s="58"/>
      <c r="G1681" s="58">
        <f>+IF(F1681&gt;K1681+100000,F1681-K1681,0)</f>
        <v>0</v>
      </c>
      <c r="H1681" s="58"/>
      <c r="I1681" s="58"/>
      <c r="J1681" s="58"/>
      <c r="K1681" s="58">
        <v>218048</v>
      </c>
      <c r="L1681" s="12" t="s">
        <v>91</v>
      </c>
      <c r="M1681" s="12" t="s">
        <v>91</v>
      </c>
      <c r="N1681" s="12" t="s">
        <v>91</v>
      </c>
      <c r="O1681" s="12">
        <v>4</v>
      </c>
      <c r="P1681" s="12">
        <v>0</v>
      </c>
      <c r="Q1681" s="12">
        <v>0</v>
      </c>
      <c r="R1681" s="12">
        <v>68307</v>
      </c>
      <c r="S1681" s="59">
        <v>0.70410958904109588</v>
      </c>
      <c r="T1681" s="59">
        <v>44.726027397260275</v>
      </c>
      <c r="U1681" s="12">
        <v>1</v>
      </c>
      <c r="V1681" s="12">
        <v>2</v>
      </c>
      <c r="W1681" s="12">
        <v>1</v>
      </c>
      <c r="X1681" s="12">
        <v>2</v>
      </c>
      <c r="Y1681" s="12">
        <v>1</v>
      </c>
      <c r="Z1681" s="58">
        <v>0</v>
      </c>
      <c r="AA1681" s="58">
        <v>0</v>
      </c>
      <c r="AB1681" s="58">
        <v>0</v>
      </c>
      <c r="AC1681" s="58" t="s">
        <v>91</v>
      </c>
    </row>
    <row r="1682" spans="1:29" x14ac:dyDescent="0.3">
      <c r="A1682" s="57">
        <v>2466608</v>
      </c>
      <c r="B1682" s="12" t="s">
        <v>754</v>
      </c>
      <c r="C1682" s="58" t="s">
        <v>109</v>
      </c>
      <c r="D1682" s="58" t="s">
        <v>112</v>
      </c>
      <c r="E1682" s="58">
        <v>50500</v>
      </c>
      <c r="F1682" s="58"/>
      <c r="G1682" s="58">
        <f>+IF(F1682&gt;K1682+100000,F1682-K1682,0)</f>
        <v>0</v>
      </c>
      <c r="H1682" s="58"/>
      <c r="I1682" s="58"/>
      <c r="J1682" s="58"/>
      <c r="K1682" s="58">
        <v>218048</v>
      </c>
      <c r="L1682" s="12" t="s">
        <v>91</v>
      </c>
      <c r="M1682" s="12" t="s">
        <v>91</v>
      </c>
      <c r="N1682" s="12" t="s">
        <v>91</v>
      </c>
      <c r="O1682" s="12">
        <v>4</v>
      </c>
      <c r="P1682" s="12">
        <v>0</v>
      </c>
      <c r="Q1682" s="12">
        <v>0</v>
      </c>
      <c r="R1682" s="12">
        <v>68615</v>
      </c>
      <c r="S1682" s="59">
        <v>0.67123287671232879</v>
      </c>
      <c r="T1682" s="59">
        <v>43.323287671232876</v>
      </c>
      <c r="U1682" s="12">
        <v>1</v>
      </c>
      <c r="V1682" s="12">
        <v>2</v>
      </c>
      <c r="W1682" s="12">
        <v>2</v>
      </c>
      <c r="X1682" s="12">
        <v>2</v>
      </c>
      <c r="Y1682" s="12">
        <v>1</v>
      </c>
      <c r="Z1682" s="58">
        <v>0</v>
      </c>
      <c r="AA1682" s="58">
        <v>0</v>
      </c>
      <c r="AB1682" s="58">
        <v>0</v>
      </c>
      <c r="AC1682" s="58" t="s">
        <v>91</v>
      </c>
    </row>
    <row r="1683" spans="1:29" x14ac:dyDescent="0.3">
      <c r="A1683" s="57">
        <v>2464862</v>
      </c>
      <c r="B1683" s="12" t="s">
        <v>755</v>
      </c>
      <c r="C1683" s="58" t="s">
        <v>109</v>
      </c>
      <c r="D1683" s="58" t="s">
        <v>112</v>
      </c>
      <c r="E1683" s="58">
        <v>46230</v>
      </c>
      <c r="F1683" s="58"/>
      <c r="G1683" s="58">
        <f>+IF(F1683&gt;K1683+100000,F1683-K1683,0)</f>
        <v>0</v>
      </c>
      <c r="H1683" s="58"/>
      <c r="I1683" s="58"/>
      <c r="J1683" s="58"/>
      <c r="K1683" s="58">
        <v>218048</v>
      </c>
      <c r="L1683" s="12" t="s">
        <v>91</v>
      </c>
      <c r="M1683" s="12" t="s">
        <v>91</v>
      </c>
      <c r="N1683" s="12" t="s">
        <v>91</v>
      </c>
      <c r="O1683" s="12">
        <v>4</v>
      </c>
      <c r="P1683" s="12">
        <v>0</v>
      </c>
      <c r="Q1683" s="12">
        <v>0</v>
      </c>
      <c r="R1683" s="12">
        <v>68615</v>
      </c>
      <c r="S1683" s="59">
        <v>0.65479452054794518</v>
      </c>
      <c r="T1683" s="59">
        <v>47.728767123287675</v>
      </c>
      <c r="U1683" s="12">
        <v>1</v>
      </c>
      <c r="V1683" s="12">
        <v>2</v>
      </c>
      <c r="W1683" s="12">
        <v>1</v>
      </c>
      <c r="X1683" s="12">
        <v>2</v>
      </c>
      <c r="Y1683" s="12">
        <v>1</v>
      </c>
      <c r="Z1683" s="58">
        <v>0</v>
      </c>
      <c r="AA1683" s="58">
        <v>0</v>
      </c>
      <c r="AB1683" s="58">
        <v>0</v>
      </c>
      <c r="AC1683" s="58" t="s">
        <v>91</v>
      </c>
    </row>
    <row r="1684" spans="1:29" x14ac:dyDescent="0.3">
      <c r="A1684" s="57">
        <v>2008686402</v>
      </c>
      <c r="B1684" s="12" t="s">
        <v>756</v>
      </c>
      <c r="C1684" s="58" t="s">
        <v>109</v>
      </c>
      <c r="D1684" s="58" t="s">
        <v>112</v>
      </c>
      <c r="E1684" s="58">
        <v>30100</v>
      </c>
      <c r="F1684" s="58"/>
      <c r="G1684" s="58">
        <f>+IF(F1684&gt;K1684+100000,F1684-K1684,0)</f>
        <v>0</v>
      </c>
      <c r="H1684" s="58"/>
      <c r="I1684" s="58"/>
      <c r="J1684" s="58"/>
      <c r="K1684" s="58">
        <v>218048</v>
      </c>
      <c r="L1684" s="12" t="s">
        <v>91</v>
      </c>
      <c r="M1684" s="12" t="s">
        <v>91</v>
      </c>
      <c r="N1684" s="12" t="s">
        <v>91</v>
      </c>
      <c r="O1684" s="12">
        <v>4</v>
      </c>
      <c r="P1684" s="12">
        <v>0</v>
      </c>
      <c r="Q1684" s="12">
        <v>0</v>
      </c>
      <c r="R1684" s="12">
        <v>68001</v>
      </c>
      <c r="S1684" s="59">
        <v>0.66849315068493154</v>
      </c>
      <c r="T1684" s="59">
        <v>32.252054794520546</v>
      </c>
      <c r="U1684" s="12">
        <v>1</v>
      </c>
      <c r="V1684" s="12">
        <v>2</v>
      </c>
      <c r="W1684" s="12">
        <v>1</v>
      </c>
      <c r="X1684" s="12">
        <v>2</v>
      </c>
      <c r="Y1684" s="12">
        <v>3</v>
      </c>
      <c r="Z1684" s="58">
        <v>0</v>
      </c>
      <c r="AA1684" s="58">
        <v>0</v>
      </c>
      <c r="AB1684" s="58">
        <v>0</v>
      </c>
      <c r="AC1684" s="58" t="s">
        <v>91</v>
      </c>
    </row>
    <row r="1685" spans="1:29" x14ac:dyDescent="0.3">
      <c r="A1685" s="57">
        <v>2006448624</v>
      </c>
      <c r="B1685" s="12" t="s">
        <v>757</v>
      </c>
      <c r="C1685" s="58" t="s">
        <v>109</v>
      </c>
      <c r="D1685" s="58" t="s">
        <v>112</v>
      </c>
      <c r="E1685" s="58">
        <v>26130</v>
      </c>
      <c r="F1685" s="58"/>
      <c r="G1685" s="58">
        <f>+IF(F1685&gt;K1685+100000,F1685-K1685,0)</f>
        <v>0</v>
      </c>
      <c r="H1685" s="58"/>
      <c r="I1685" s="58"/>
      <c r="J1685" s="58"/>
      <c r="K1685" s="58">
        <v>218048</v>
      </c>
      <c r="L1685" s="12" t="s">
        <v>91</v>
      </c>
      <c r="M1685" s="12" t="s">
        <v>91</v>
      </c>
      <c r="N1685" s="12" t="s">
        <v>91</v>
      </c>
      <c r="O1685" s="12">
        <v>4</v>
      </c>
      <c r="P1685" s="12">
        <v>0</v>
      </c>
      <c r="Q1685" s="12">
        <v>0</v>
      </c>
      <c r="R1685" s="12">
        <v>68255</v>
      </c>
      <c r="S1685" s="59">
        <v>0.67397260273972603</v>
      </c>
      <c r="T1685" s="59">
        <v>21.273972602739725</v>
      </c>
      <c r="U1685" s="12">
        <v>2</v>
      </c>
      <c r="V1685" s="12">
        <v>2</v>
      </c>
      <c r="W1685" s="12">
        <v>1</v>
      </c>
      <c r="X1685" s="12">
        <v>2</v>
      </c>
      <c r="Y1685" s="12">
        <v>1</v>
      </c>
      <c r="Z1685" s="58">
        <v>0</v>
      </c>
      <c r="AA1685" s="58">
        <v>0</v>
      </c>
      <c r="AB1685" s="58">
        <v>0</v>
      </c>
      <c r="AC1685" s="58" t="s">
        <v>91</v>
      </c>
    </row>
    <row r="1686" spans="1:29" x14ac:dyDescent="0.3">
      <c r="A1686" s="57">
        <v>2466808</v>
      </c>
      <c r="B1686" s="12" t="s">
        <v>758</v>
      </c>
      <c r="C1686" s="58" t="s">
        <v>108</v>
      </c>
      <c r="D1686" s="58" t="s">
        <v>29</v>
      </c>
      <c r="E1686" s="58"/>
      <c r="F1686" s="58">
        <v>335629</v>
      </c>
      <c r="G1686" s="58">
        <f>+IF(F1686&gt;K1686+100000,F1686-K1686,0)</f>
        <v>117581</v>
      </c>
      <c r="H1686" s="58">
        <v>69971</v>
      </c>
      <c r="I1686" s="58">
        <v>0</v>
      </c>
      <c r="J1686" s="58">
        <v>0</v>
      </c>
      <c r="K1686" s="58">
        <v>218048</v>
      </c>
      <c r="L1686" s="12" t="s">
        <v>88</v>
      </c>
      <c r="M1686" s="12" t="s">
        <v>89</v>
      </c>
      <c r="N1686" s="12" t="s">
        <v>10</v>
      </c>
      <c r="O1686" s="12">
        <v>4</v>
      </c>
      <c r="P1686" s="12">
        <v>0</v>
      </c>
      <c r="Q1686" s="12">
        <v>0</v>
      </c>
      <c r="R1686" s="12">
        <v>68255</v>
      </c>
      <c r="S1686" s="59">
        <v>0.66849315068493154</v>
      </c>
      <c r="T1686" s="59">
        <v>45.641095890410959</v>
      </c>
      <c r="U1686" s="12">
        <v>1</v>
      </c>
      <c r="V1686" s="12">
        <v>2</v>
      </c>
      <c r="W1686" s="12">
        <v>1</v>
      </c>
      <c r="X1686" s="12">
        <v>2</v>
      </c>
      <c r="Y1686" s="12">
        <v>1</v>
      </c>
      <c r="Z1686" s="58">
        <v>0</v>
      </c>
      <c r="AA1686" s="58">
        <v>0</v>
      </c>
      <c r="AB1686" s="58">
        <v>0</v>
      </c>
      <c r="AC1686" s="58" t="s">
        <v>91</v>
      </c>
    </row>
    <row r="1687" spans="1:29" x14ac:dyDescent="0.3">
      <c r="A1687" s="57">
        <v>28446202</v>
      </c>
      <c r="B1687" s="12" t="s">
        <v>759</v>
      </c>
      <c r="C1687" s="58" t="s">
        <v>108</v>
      </c>
      <c r="D1687" s="58" t="s">
        <v>29</v>
      </c>
      <c r="E1687" s="58"/>
      <c r="F1687" s="58">
        <v>357000</v>
      </c>
      <c r="G1687" s="58">
        <f>+IF(F1687&gt;K1687+100000,F1687-K1687,0)</f>
        <v>138952</v>
      </c>
      <c r="H1687" s="58">
        <v>72044</v>
      </c>
      <c r="I1687" s="58">
        <v>0</v>
      </c>
      <c r="J1687" s="58">
        <v>0</v>
      </c>
      <c r="K1687" s="58">
        <v>218048</v>
      </c>
      <c r="L1687" s="12" t="s">
        <v>88</v>
      </c>
      <c r="M1687" s="12" t="s">
        <v>89</v>
      </c>
      <c r="N1687" s="12" t="s">
        <v>10</v>
      </c>
      <c r="O1687" s="12">
        <v>4</v>
      </c>
      <c r="P1687" s="12">
        <v>0</v>
      </c>
      <c r="Q1687" s="12">
        <v>0</v>
      </c>
      <c r="R1687" s="12">
        <v>68615</v>
      </c>
      <c r="S1687" s="59">
        <v>0.69041095890410964</v>
      </c>
      <c r="T1687" s="59">
        <v>52.698630136986303</v>
      </c>
      <c r="U1687" s="12">
        <v>2</v>
      </c>
      <c r="V1687" s="12">
        <v>1</v>
      </c>
      <c r="W1687" s="12">
        <v>1</v>
      </c>
      <c r="X1687" s="12">
        <v>2</v>
      </c>
      <c r="Y1687" s="12">
        <v>1</v>
      </c>
      <c r="Z1687" s="58">
        <v>0</v>
      </c>
      <c r="AA1687" s="58">
        <v>0</v>
      </c>
      <c r="AB1687" s="58">
        <v>0</v>
      </c>
      <c r="AC1687" s="58" t="s">
        <v>91</v>
      </c>
    </row>
    <row r="1688" spans="1:29" x14ac:dyDescent="0.3">
      <c r="A1688" s="57">
        <v>2202826402</v>
      </c>
      <c r="B1688" s="12" t="s">
        <v>760</v>
      </c>
      <c r="C1688" s="58" t="s">
        <v>108</v>
      </c>
      <c r="D1688" s="58" t="s">
        <v>29</v>
      </c>
      <c r="E1688" s="58"/>
      <c r="F1688" s="58">
        <v>364981</v>
      </c>
      <c r="G1688" s="58">
        <f>+IF(F1688&gt;K1688+100000,F1688-K1688,0)</f>
        <v>146933</v>
      </c>
      <c r="H1688" s="58">
        <v>94461</v>
      </c>
      <c r="I1688" s="58">
        <v>0</v>
      </c>
      <c r="J1688" s="58">
        <v>0</v>
      </c>
      <c r="K1688" s="58">
        <v>218048</v>
      </c>
      <c r="L1688" s="12" t="s">
        <v>88</v>
      </c>
      <c r="M1688" s="12" t="s">
        <v>89</v>
      </c>
      <c r="N1688" s="12" t="s">
        <v>10</v>
      </c>
      <c r="O1688" s="12">
        <v>4</v>
      </c>
      <c r="P1688" s="12">
        <v>0</v>
      </c>
      <c r="Q1688" s="12">
        <v>0</v>
      </c>
      <c r="R1688" s="12">
        <v>68418</v>
      </c>
      <c r="S1688" s="59">
        <v>0.67123287671232879</v>
      </c>
      <c r="T1688" s="59">
        <v>19.728767123287671</v>
      </c>
      <c r="U1688" s="12">
        <v>2</v>
      </c>
      <c r="V1688" s="12">
        <v>3</v>
      </c>
      <c r="W1688" s="12">
        <v>2</v>
      </c>
      <c r="X1688" s="12">
        <v>2</v>
      </c>
      <c r="Y1688" s="12">
        <v>1</v>
      </c>
      <c r="Z1688" s="58">
        <v>0</v>
      </c>
      <c r="AA1688" s="58">
        <v>0</v>
      </c>
      <c r="AB1688" s="58">
        <v>0</v>
      </c>
      <c r="AC1688" s="58" t="s">
        <v>91</v>
      </c>
    </row>
    <row r="1689" spans="1:29" x14ac:dyDescent="0.3">
      <c r="A1689" s="57">
        <v>44424068</v>
      </c>
      <c r="B1689" s="12" t="s">
        <v>761</v>
      </c>
      <c r="C1689" s="58" t="s">
        <v>108</v>
      </c>
      <c r="D1689" s="58" t="s">
        <v>29</v>
      </c>
      <c r="E1689" s="58"/>
      <c r="F1689" s="58">
        <v>364981</v>
      </c>
      <c r="G1689" s="58">
        <f>+IF(F1689&gt;K1689+100000,F1689-K1689,0)</f>
        <v>146933</v>
      </c>
      <c r="H1689" s="58">
        <v>94461</v>
      </c>
      <c r="I1689" s="58">
        <v>0</v>
      </c>
      <c r="J1689" s="58">
        <v>0</v>
      </c>
      <c r="K1689" s="58">
        <v>218048</v>
      </c>
      <c r="L1689" s="12" t="s">
        <v>88</v>
      </c>
      <c r="M1689" s="12" t="s">
        <v>89</v>
      </c>
      <c r="N1689" s="12" t="s">
        <v>10</v>
      </c>
      <c r="O1689" s="12">
        <v>4</v>
      </c>
      <c r="P1689" s="12">
        <v>0</v>
      </c>
      <c r="Q1689" s="12">
        <v>0</v>
      </c>
      <c r="R1689" s="12">
        <v>76130</v>
      </c>
      <c r="S1689" s="59">
        <v>0.67123287671232879</v>
      </c>
      <c r="T1689" s="59">
        <v>39.375342465753427</v>
      </c>
      <c r="U1689" s="12">
        <v>2</v>
      </c>
      <c r="V1689" s="12">
        <v>2</v>
      </c>
      <c r="W1689" s="12">
        <v>2</v>
      </c>
      <c r="X1689" s="12">
        <v>2</v>
      </c>
      <c r="Y1689" s="12">
        <v>1</v>
      </c>
      <c r="Z1689" s="58">
        <v>0</v>
      </c>
      <c r="AA1689" s="58">
        <v>0</v>
      </c>
      <c r="AB1689" s="58">
        <v>0</v>
      </c>
      <c r="AC1689" s="58" t="s">
        <v>91</v>
      </c>
    </row>
    <row r="1690" spans="1:29" x14ac:dyDescent="0.3">
      <c r="A1690" s="57">
        <v>2008260022</v>
      </c>
      <c r="B1690" s="12" t="s">
        <v>762</v>
      </c>
      <c r="C1690" s="58" t="s">
        <v>108</v>
      </c>
      <c r="D1690" s="58" t="s">
        <v>29</v>
      </c>
      <c r="E1690" s="58"/>
      <c r="F1690" s="58">
        <v>413620</v>
      </c>
      <c r="G1690" s="58">
        <f>+IF(F1690&gt;K1690+100000,F1690-K1690,0)</f>
        <v>195572</v>
      </c>
      <c r="H1690" s="58">
        <v>72353</v>
      </c>
      <c r="I1690" s="58">
        <v>0</v>
      </c>
      <c r="J1690" s="58">
        <v>0</v>
      </c>
      <c r="K1690" s="58">
        <v>218048</v>
      </c>
      <c r="L1690" s="12" t="s">
        <v>88</v>
      </c>
      <c r="M1690" s="12" t="s">
        <v>89</v>
      </c>
      <c r="N1690" s="12" t="s">
        <v>10</v>
      </c>
      <c r="O1690" s="12">
        <v>4</v>
      </c>
      <c r="P1690" s="12">
        <v>0</v>
      </c>
      <c r="Q1690" s="12">
        <v>0</v>
      </c>
      <c r="R1690" s="12">
        <v>68418</v>
      </c>
      <c r="S1690" s="59">
        <v>0.70684931506849313</v>
      </c>
      <c r="T1690" s="59">
        <v>23.506849315068493</v>
      </c>
      <c r="U1690" s="12">
        <v>1</v>
      </c>
      <c r="V1690" s="12">
        <v>2</v>
      </c>
      <c r="W1690" s="12">
        <v>3</v>
      </c>
      <c r="X1690" s="12">
        <v>2</v>
      </c>
      <c r="Y1690" s="12">
        <v>3</v>
      </c>
      <c r="Z1690" s="58">
        <v>0</v>
      </c>
      <c r="AA1690" s="58">
        <v>0</v>
      </c>
      <c r="AB1690" s="58">
        <v>0</v>
      </c>
      <c r="AC1690" s="58" t="s">
        <v>91</v>
      </c>
    </row>
    <row r="1691" spans="1:29" x14ac:dyDescent="0.3">
      <c r="A1691" s="57">
        <v>2204220080</v>
      </c>
      <c r="B1691" s="12" t="s">
        <v>763</v>
      </c>
      <c r="C1691" s="58" t="s">
        <v>108</v>
      </c>
      <c r="D1691" s="58" t="s">
        <v>29</v>
      </c>
      <c r="E1691" s="58"/>
      <c r="F1691" s="58">
        <v>457294</v>
      </c>
      <c r="G1691" s="58">
        <f>+IF(F1691&gt;K1691+100000,F1691-K1691,0)</f>
        <v>239246</v>
      </c>
      <c r="H1691" s="58">
        <v>95336</v>
      </c>
      <c r="I1691" s="58">
        <v>0</v>
      </c>
      <c r="J1691" s="58">
        <v>0</v>
      </c>
      <c r="K1691" s="58">
        <v>218048</v>
      </c>
      <c r="L1691" s="12" t="s">
        <v>88</v>
      </c>
      <c r="M1691" s="12" t="s">
        <v>89</v>
      </c>
      <c r="N1691" s="12" t="s">
        <v>10</v>
      </c>
      <c r="O1691" s="12">
        <v>4</v>
      </c>
      <c r="P1691" s="12">
        <v>0</v>
      </c>
      <c r="Q1691" s="12">
        <v>0</v>
      </c>
      <c r="R1691" s="12">
        <v>68615</v>
      </c>
      <c r="S1691" s="59">
        <v>0.67123287671232879</v>
      </c>
      <c r="T1691" s="59">
        <v>31.873972602739727</v>
      </c>
      <c r="U1691" s="12">
        <v>1</v>
      </c>
      <c r="V1691" s="12">
        <v>1</v>
      </c>
      <c r="W1691" s="12">
        <v>2</v>
      </c>
      <c r="X1691" s="12">
        <v>2</v>
      </c>
      <c r="Y1691" s="12">
        <v>3</v>
      </c>
      <c r="Z1691" s="58">
        <v>0</v>
      </c>
      <c r="AA1691" s="58">
        <v>0</v>
      </c>
      <c r="AB1691" s="58">
        <v>0</v>
      </c>
      <c r="AC1691" s="58" t="s">
        <v>91</v>
      </c>
    </row>
    <row r="1692" spans="1:29" x14ac:dyDescent="0.3">
      <c r="A1692" s="57">
        <v>2008622604</v>
      </c>
      <c r="B1692" s="12" t="s">
        <v>764</v>
      </c>
      <c r="C1692" s="58" t="s">
        <v>108</v>
      </c>
      <c r="D1692" s="58" t="s">
        <v>29</v>
      </c>
      <c r="E1692" s="58"/>
      <c r="F1692" s="58">
        <v>517819</v>
      </c>
      <c r="G1692" s="58">
        <f>+IF(F1692&gt;K1692+100000,F1692-K1692,0)</f>
        <v>299771</v>
      </c>
      <c r="H1692" s="58">
        <v>90581</v>
      </c>
      <c r="I1692" s="58">
        <v>0</v>
      </c>
      <c r="J1692" s="58">
        <v>0</v>
      </c>
      <c r="K1692" s="58">
        <v>218048</v>
      </c>
      <c r="L1692" s="12" t="s">
        <v>88</v>
      </c>
      <c r="M1692" s="12" t="s">
        <v>89</v>
      </c>
      <c r="N1692" s="12" t="s">
        <v>10</v>
      </c>
      <c r="O1692" s="12">
        <v>4</v>
      </c>
      <c r="P1692" s="12">
        <v>0</v>
      </c>
      <c r="Q1692" s="12">
        <v>0</v>
      </c>
      <c r="R1692" s="12">
        <v>68255</v>
      </c>
      <c r="S1692" s="59">
        <v>0.67945205479452053</v>
      </c>
      <c r="T1692" s="59">
        <v>35.901369863013699</v>
      </c>
      <c r="U1692" s="12">
        <v>1</v>
      </c>
      <c r="V1692" s="12">
        <v>2</v>
      </c>
      <c r="W1692" s="12">
        <v>2</v>
      </c>
      <c r="X1692" s="12">
        <v>2</v>
      </c>
      <c r="Y1692" s="12">
        <v>2</v>
      </c>
      <c r="Z1692" s="58">
        <v>0</v>
      </c>
      <c r="AA1692" s="58">
        <v>0</v>
      </c>
      <c r="AB1692" s="58">
        <v>0</v>
      </c>
      <c r="AC1692" s="58" t="s">
        <v>91</v>
      </c>
    </row>
    <row r="1693" spans="1:29" x14ac:dyDescent="0.3">
      <c r="A1693" s="57">
        <v>2082820208</v>
      </c>
      <c r="B1693" s="12" t="s">
        <v>765</v>
      </c>
      <c r="C1693" s="58" t="s">
        <v>108</v>
      </c>
      <c r="D1693" s="58" t="s">
        <v>29</v>
      </c>
      <c r="E1693" s="58"/>
      <c r="F1693" s="58">
        <v>565289</v>
      </c>
      <c r="G1693" s="58">
        <f>+IF(F1693&gt;K1693+100000,F1693-K1693,0)</f>
        <v>347241</v>
      </c>
      <c r="H1693" s="58">
        <v>146303</v>
      </c>
      <c r="I1693" s="58">
        <v>0</v>
      </c>
      <c r="J1693" s="58">
        <v>0</v>
      </c>
      <c r="K1693" s="58">
        <v>218048</v>
      </c>
      <c r="L1693" s="12" t="s">
        <v>88</v>
      </c>
      <c r="M1693" s="12" t="s">
        <v>89</v>
      </c>
      <c r="N1693" s="12" t="s">
        <v>10</v>
      </c>
      <c r="O1693" s="12">
        <v>4</v>
      </c>
      <c r="P1693" s="12">
        <v>0</v>
      </c>
      <c r="Q1693" s="12">
        <v>0</v>
      </c>
      <c r="R1693" s="12">
        <v>68418</v>
      </c>
      <c r="S1693" s="59">
        <v>0.66849315068493154</v>
      </c>
      <c r="T1693" s="59">
        <v>27.063013698630137</v>
      </c>
      <c r="U1693" s="12">
        <v>1</v>
      </c>
      <c r="V1693" s="12">
        <v>2</v>
      </c>
      <c r="W1693" s="12">
        <v>2</v>
      </c>
      <c r="X1693" s="12">
        <v>2</v>
      </c>
      <c r="Y1693" s="12">
        <v>1</v>
      </c>
      <c r="Z1693" s="58">
        <v>0</v>
      </c>
      <c r="AA1693" s="58">
        <v>0</v>
      </c>
      <c r="AB1693" s="58">
        <v>0</v>
      </c>
      <c r="AC1693" s="58" t="s">
        <v>91</v>
      </c>
    </row>
    <row r="1694" spans="1:29" x14ac:dyDescent="0.3">
      <c r="A1694" s="57">
        <v>26462046</v>
      </c>
      <c r="B1694" s="12" t="s">
        <v>766</v>
      </c>
      <c r="C1694" s="58" t="s">
        <v>108</v>
      </c>
      <c r="D1694" s="58" t="s">
        <v>29</v>
      </c>
      <c r="E1694" s="58"/>
      <c r="F1694" s="58">
        <v>654000</v>
      </c>
      <c r="G1694" s="58">
        <f>+IF(F1694&gt;K1694+100000,F1694-K1694,0)</f>
        <v>435952</v>
      </c>
      <c r="H1694" s="58">
        <v>86984</v>
      </c>
      <c r="I1694" s="58">
        <v>0</v>
      </c>
      <c r="J1694" s="58">
        <v>0</v>
      </c>
      <c r="K1694" s="58">
        <v>218048</v>
      </c>
      <c r="L1694" s="12" t="s">
        <v>88</v>
      </c>
      <c r="M1694" s="12" t="s">
        <v>89</v>
      </c>
      <c r="N1694" s="12" t="s">
        <v>10</v>
      </c>
      <c r="O1694" s="12">
        <v>4</v>
      </c>
      <c r="P1694" s="12">
        <v>0</v>
      </c>
      <c r="Q1694" s="12">
        <v>0</v>
      </c>
      <c r="R1694" s="12">
        <v>19001</v>
      </c>
      <c r="S1694" s="59">
        <v>0.69041095890410964</v>
      </c>
      <c r="T1694" s="59">
        <v>46.150684931506852</v>
      </c>
      <c r="U1694" s="12">
        <v>1</v>
      </c>
      <c r="V1694" s="12">
        <v>2</v>
      </c>
      <c r="W1694" s="12">
        <v>2</v>
      </c>
      <c r="X1694" s="12">
        <v>2</v>
      </c>
      <c r="Y1694" s="12">
        <v>1</v>
      </c>
      <c r="Z1694" s="58">
        <v>0</v>
      </c>
      <c r="AA1694" s="58">
        <v>0</v>
      </c>
      <c r="AB1694" s="58">
        <v>0</v>
      </c>
      <c r="AC1694" s="58" t="s">
        <v>91</v>
      </c>
    </row>
    <row r="1695" spans="1:29" x14ac:dyDescent="0.3">
      <c r="A1695" s="57">
        <v>2224628040</v>
      </c>
      <c r="B1695" s="12" t="s">
        <v>767</v>
      </c>
      <c r="C1695" s="58" t="s">
        <v>108</v>
      </c>
      <c r="D1695" s="58" t="s">
        <v>29</v>
      </c>
      <c r="E1695" s="58"/>
      <c r="F1695" s="58">
        <v>700000</v>
      </c>
      <c r="G1695" s="58">
        <f>+IF(F1695&gt;K1695+100000,F1695-K1695,0)</f>
        <v>481952</v>
      </c>
      <c r="H1695" s="58">
        <v>93102</v>
      </c>
      <c r="I1695" s="58">
        <v>0</v>
      </c>
      <c r="J1695" s="58">
        <v>500000</v>
      </c>
      <c r="K1695" s="58">
        <v>218048</v>
      </c>
      <c r="L1695" s="12" t="s">
        <v>87</v>
      </c>
      <c r="M1695" s="12" t="s">
        <v>89</v>
      </c>
      <c r="N1695" s="12" t="s">
        <v>10</v>
      </c>
      <c r="O1695" s="12">
        <v>4</v>
      </c>
      <c r="P1695" s="12">
        <v>0</v>
      </c>
      <c r="Q1695" s="12">
        <v>0</v>
      </c>
      <c r="R1695" s="12">
        <v>76130</v>
      </c>
      <c r="S1695" s="59">
        <v>0.66849315068493154</v>
      </c>
      <c r="T1695" s="59">
        <v>33.375342465753427</v>
      </c>
      <c r="U1695" s="12">
        <v>1</v>
      </c>
      <c r="V1695" s="12">
        <v>2</v>
      </c>
      <c r="W1695" s="12">
        <v>1</v>
      </c>
      <c r="X1695" s="12">
        <v>2</v>
      </c>
      <c r="Y1695" s="12">
        <v>1</v>
      </c>
      <c r="Z1695" s="58">
        <v>0</v>
      </c>
      <c r="AA1695" s="58">
        <v>0</v>
      </c>
      <c r="AB1695" s="58">
        <v>0</v>
      </c>
      <c r="AC1695" s="58" t="s">
        <v>91</v>
      </c>
    </row>
    <row r="1696" spans="1:29" x14ac:dyDescent="0.3">
      <c r="A1696" s="57">
        <v>2044020864</v>
      </c>
      <c r="B1696" s="12" t="s">
        <v>768</v>
      </c>
      <c r="C1696" s="58" t="s">
        <v>108</v>
      </c>
      <c r="D1696" s="58" t="s">
        <v>29</v>
      </c>
      <c r="E1696" s="58"/>
      <c r="F1696" s="58">
        <v>760000</v>
      </c>
      <c r="G1696" s="58">
        <f>+IF(F1696&gt;K1696+100000,F1696-K1696,0)</f>
        <v>541952</v>
      </c>
      <c r="H1696" s="58">
        <v>101082</v>
      </c>
      <c r="I1696" s="58">
        <v>0</v>
      </c>
      <c r="J1696" s="58">
        <v>0</v>
      </c>
      <c r="K1696" s="58">
        <v>218048</v>
      </c>
      <c r="L1696" s="12" t="s">
        <v>88</v>
      </c>
      <c r="M1696" s="12" t="s">
        <v>89</v>
      </c>
      <c r="N1696" s="12" t="s">
        <v>10</v>
      </c>
      <c r="O1696" s="12">
        <v>4</v>
      </c>
      <c r="P1696" s="12">
        <v>0</v>
      </c>
      <c r="Q1696" s="12">
        <v>0</v>
      </c>
      <c r="R1696" s="12">
        <v>13052</v>
      </c>
      <c r="S1696" s="59">
        <v>0.67123287671232879</v>
      </c>
      <c r="T1696" s="59">
        <v>34.43287671232877</v>
      </c>
      <c r="U1696" s="12">
        <v>1</v>
      </c>
      <c r="V1696" s="12">
        <v>2</v>
      </c>
      <c r="W1696" s="12">
        <v>1</v>
      </c>
      <c r="X1696" s="12">
        <v>2</v>
      </c>
      <c r="Y1696" s="12">
        <v>3</v>
      </c>
      <c r="Z1696" s="58">
        <v>0</v>
      </c>
      <c r="AA1696" s="58">
        <v>0</v>
      </c>
      <c r="AB1696" s="58">
        <v>0</v>
      </c>
      <c r="AC1696" s="58" t="s">
        <v>91</v>
      </c>
    </row>
    <row r="1697" spans="1:29" x14ac:dyDescent="0.3">
      <c r="A1697" s="57">
        <v>2286628</v>
      </c>
      <c r="B1697" s="12" t="s">
        <v>769</v>
      </c>
      <c r="C1697" s="58" t="s">
        <v>108</v>
      </c>
      <c r="D1697" s="58" t="s">
        <v>29</v>
      </c>
      <c r="E1697" s="58"/>
      <c r="F1697" s="58">
        <v>760000</v>
      </c>
      <c r="G1697" s="58">
        <f>+IF(F1697&gt;K1697+100000,F1697-K1697,0)</f>
        <v>541952</v>
      </c>
      <c r="H1697" s="58">
        <v>101082</v>
      </c>
      <c r="I1697" s="58">
        <v>0</v>
      </c>
      <c r="J1697" s="58">
        <v>0</v>
      </c>
      <c r="K1697" s="58">
        <v>218048</v>
      </c>
      <c r="L1697" s="12" t="s">
        <v>88</v>
      </c>
      <c r="M1697" s="12" t="s">
        <v>89</v>
      </c>
      <c r="N1697" s="12" t="s">
        <v>10</v>
      </c>
      <c r="O1697" s="12">
        <v>4</v>
      </c>
      <c r="P1697" s="12">
        <v>0</v>
      </c>
      <c r="Q1697" s="12">
        <v>0</v>
      </c>
      <c r="R1697" s="12">
        <v>68307</v>
      </c>
      <c r="S1697" s="59">
        <v>0.66849315068493154</v>
      </c>
      <c r="T1697" s="59">
        <v>59.356164383561641</v>
      </c>
      <c r="U1697" s="12">
        <v>1</v>
      </c>
      <c r="V1697" s="12">
        <v>2</v>
      </c>
      <c r="W1697" s="12">
        <v>2</v>
      </c>
      <c r="X1697" s="12">
        <v>2</v>
      </c>
      <c r="Y1697" s="12">
        <v>1</v>
      </c>
      <c r="Z1697" s="58">
        <v>0</v>
      </c>
      <c r="AA1697" s="58">
        <v>0</v>
      </c>
      <c r="AB1697" s="58">
        <v>0</v>
      </c>
      <c r="AC1697" s="58" t="s">
        <v>91</v>
      </c>
    </row>
    <row r="1698" spans="1:29" x14ac:dyDescent="0.3">
      <c r="A1698" s="57">
        <v>2082888266</v>
      </c>
      <c r="B1698" s="12" t="s">
        <v>770</v>
      </c>
      <c r="C1698" s="58" t="s">
        <v>108</v>
      </c>
      <c r="D1698" s="58" t="s">
        <v>112</v>
      </c>
      <c r="E1698" s="58"/>
      <c r="F1698" s="58">
        <v>65791</v>
      </c>
      <c r="G1698" s="58">
        <f>+IF(F1698&gt;K1698+100000,F1698-K1698,0)</f>
        <v>0</v>
      </c>
      <c r="H1698" s="58">
        <v>66713</v>
      </c>
      <c r="I1698" s="58">
        <v>0</v>
      </c>
      <c r="J1698" s="58">
        <v>0</v>
      </c>
      <c r="K1698" s="58">
        <v>218048</v>
      </c>
      <c r="L1698" s="12" t="s">
        <v>88</v>
      </c>
      <c r="M1698" s="12" t="s">
        <v>89</v>
      </c>
      <c r="N1698" s="12" t="s">
        <v>10</v>
      </c>
      <c r="O1698" s="12">
        <v>4</v>
      </c>
      <c r="P1698" s="12">
        <v>0</v>
      </c>
      <c r="Q1698" s="12">
        <v>0</v>
      </c>
      <c r="R1698" s="12">
        <v>68418</v>
      </c>
      <c r="S1698" s="59">
        <v>0.66849315068493154</v>
      </c>
      <c r="T1698" s="59">
        <v>36.263013698630139</v>
      </c>
      <c r="U1698" s="12">
        <v>1</v>
      </c>
      <c r="V1698" s="12">
        <v>1</v>
      </c>
      <c r="W1698" s="12">
        <v>2</v>
      </c>
      <c r="X1698" s="12">
        <v>2</v>
      </c>
      <c r="Y1698" s="12">
        <v>1</v>
      </c>
      <c r="Z1698" s="58">
        <v>0</v>
      </c>
      <c r="AA1698" s="58">
        <v>0</v>
      </c>
      <c r="AB1698" s="58">
        <v>0</v>
      </c>
      <c r="AC1698" s="58" t="s">
        <v>91</v>
      </c>
    </row>
    <row r="1699" spans="1:29" x14ac:dyDescent="0.3">
      <c r="A1699" s="57">
        <v>80002640</v>
      </c>
      <c r="B1699" s="12" t="s">
        <v>771</v>
      </c>
      <c r="C1699" s="58" t="s">
        <v>109</v>
      </c>
      <c r="D1699" s="58" t="s">
        <v>112</v>
      </c>
      <c r="E1699" s="58"/>
      <c r="F1699" s="58"/>
      <c r="G1699" s="58">
        <f>+IF(F1699&gt;K1699+100000,F1699-K1699,0)</f>
        <v>0</v>
      </c>
      <c r="H1699" s="58"/>
      <c r="I1699" s="58"/>
      <c r="J1699" s="58"/>
      <c r="K1699" s="58">
        <v>218048</v>
      </c>
      <c r="L1699" s="12" t="s">
        <v>91</v>
      </c>
      <c r="M1699" s="12" t="s">
        <v>91</v>
      </c>
      <c r="N1699" s="12" t="s">
        <v>91</v>
      </c>
      <c r="O1699" s="12">
        <v>4</v>
      </c>
      <c r="P1699" s="12">
        <v>0</v>
      </c>
      <c r="Q1699" s="12">
        <v>0</v>
      </c>
      <c r="R1699" s="12">
        <v>11001</v>
      </c>
      <c r="S1699" s="59">
        <v>0.67397260273972603</v>
      </c>
      <c r="T1699" s="59">
        <v>44.580821917808223</v>
      </c>
      <c r="U1699" s="12">
        <v>1</v>
      </c>
      <c r="V1699" s="12">
        <v>2</v>
      </c>
      <c r="W1699" s="12">
        <v>2</v>
      </c>
      <c r="X1699" s="12">
        <v>2</v>
      </c>
      <c r="Y1699" s="12">
        <v>1</v>
      </c>
      <c r="Z1699" s="58">
        <v>0</v>
      </c>
      <c r="AA1699" s="58">
        <v>0</v>
      </c>
      <c r="AB1699" s="58">
        <v>0</v>
      </c>
      <c r="AC1699" s="58" t="s">
        <v>91</v>
      </c>
    </row>
    <row r="1700" spans="1:29" x14ac:dyDescent="0.3">
      <c r="A1700" s="57">
        <v>208466</v>
      </c>
      <c r="B1700" s="12" t="s">
        <v>772</v>
      </c>
      <c r="C1700" s="58" t="s">
        <v>109</v>
      </c>
      <c r="D1700" s="58" t="s">
        <v>112</v>
      </c>
      <c r="E1700" s="58"/>
      <c r="F1700" s="58"/>
      <c r="G1700" s="58">
        <f>+IF(F1700&gt;K1700+100000,F1700-K1700,0)</f>
        <v>0</v>
      </c>
      <c r="H1700" s="58"/>
      <c r="I1700" s="58"/>
      <c r="J1700" s="58"/>
      <c r="K1700" s="58">
        <v>218048</v>
      </c>
      <c r="L1700" s="12" t="s">
        <v>91</v>
      </c>
      <c r="M1700" s="12" t="s">
        <v>91</v>
      </c>
      <c r="N1700" s="12" t="s">
        <v>91</v>
      </c>
      <c r="O1700" s="12">
        <v>4</v>
      </c>
      <c r="P1700" s="12">
        <v>0</v>
      </c>
      <c r="Q1700" s="12">
        <v>0</v>
      </c>
      <c r="R1700" s="12">
        <v>13052</v>
      </c>
      <c r="S1700" s="59">
        <v>0.65479452054794518</v>
      </c>
      <c r="T1700" s="59">
        <v>42.164383561643838</v>
      </c>
      <c r="U1700" s="12">
        <v>1</v>
      </c>
      <c r="V1700" s="12">
        <v>1</v>
      </c>
      <c r="W1700" s="12">
        <v>1</v>
      </c>
      <c r="X1700" s="12">
        <v>2</v>
      </c>
      <c r="Y1700" s="12">
        <v>3</v>
      </c>
      <c r="Z1700" s="58">
        <v>0</v>
      </c>
      <c r="AA1700" s="58">
        <v>0</v>
      </c>
      <c r="AB1700" s="58">
        <v>0</v>
      </c>
      <c r="AC1700" s="58" t="s">
        <v>91</v>
      </c>
    </row>
    <row r="1701" spans="1:29" x14ac:dyDescent="0.3">
      <c r="A1701" s="57">
        <v>20808464</v>
      </c>
      <c r="B1701" s="12" t="s">
        <v>773</v>
      </c>
      <c r="C1701" s="58" t="s">
        <v>109</v>
      </c>
      <c r="D1701" s="58" t="s">
        <v>112</v>
      </c>
      <c r="E1701" s="58"/>
      <c r="F1701" s="58"/>
      <c r="G1701" s="58">
        <f>+IF(F1701&gt;K1701+100000,F1701-K1701,0)</f>
        <v>0</v>
      </c>
      <c r="H1701" s="58"/>
      <c r="I1701" s="58"/>
      <c r="J1701" s="58"/>
      <c r="K1701" s="58">
        <v>218048</v>
      </c>
      <c r="L1701" s="12" t="s">
        <v>91</v>
      </c>
      <c r="M1701" s="12" t="s">
        <v>91</v>
      </c>
      <c r="N1701" s="12" t="s">
        <v>91</v>
      </c>
      <c r="O1701" s="12">
        <v>4</v>
      </c>
      <c r="P1701" s="12">
        <v>0</v>
      </c>
      <c r="Q1701" s="12">
        <v>0</v>
      </c>
      <c r="R1701" s="12">
        <v>13052</v>
      </c>
      <c r="S1701" s="59">
        <v>0.65479452054794518</v>
      </c>
      <c r="T1701" s="59">
        <v>38.282191780821918</v>
      </c>
      <c r="U1701" s="12">
        <v>1</v>
      </c>
      <c r="V1701" s="12">
        <v>1</v>
      </c>
      <c r="W1701" s="12">
        <v>1</v>
      </c>
      <c r="X1701" s="12">
        <v>2</v>
      </c>
      <c r="Y1701" s="12">
        <v>1</v>
      </c>
      <c r="Z1701" s="58">
        <v>0</v>
      </c>
      <c r="AA1701" s="58">
        <v>0</v>
      </c>
      <c r="AB1701" s="58">
        <v>0</v>
      </c>
      <c r="AC1701" s="58" t="s">
        <v>91</v>
      </c>
    </row>
    <row r="1702" spans="1:29" x14ac:dyDescent="0.3">
      <c r="A1702" s="57">
        <v>84462222</v>
      </c>
      <c r="B1702" s="12" t="s">
        <v>774</v>
      </c>
      <c r="C1702" s="58" t="s">
        <v>109</v>
      </c>
      <c r="D1702" s="58" t="s">
        <v>112</v>
      </c>
      <c r="E1702" s="58"/>
      <c r="F1702" s="58"/>
      <c r="G1702" s="58">
        <f>+IF(F1702&gt;K1702+100000,F1702-K1702,0)</f>
        <v>0</v>
      </c>
      <c r="H1702" s="58"/>
      <c r="I1702" s="58"/>
      <c r="J1702" s="58"/>
      <c r="K1702" s="58">
        <v>218048</v>
      </c>
      <c r="L1702" s="12" t="s">
        <v>91</v>
      </c>
      <c r="M1702" s="12" t="s">
        <v>91</v>
      </c>
      <c r="N1702" s="12" t="s">
        <v>91</v>
      </c>
      <c r="O1702" s="12">
        <v>4</v>
      </c>
      <c r="P1702" s="12">
        <v>0</v>
      </c>
      <c r="Q1702" s="12">
        <v>0</v>
      </c>
      <c r="R1702" s="12">
        <v>13052</v>
      </c>
      <c r="S1702" s="59">
        <v>0.65479452054794518</v>
      </c>
      <c r="T1702" s="59">
        <v>53.739726027397261</v>
      </c>
      <c r="U1702" s="12">
        <v>1</v>
      </c>
      <c r="V1702" s="12">
        <v>2</v>
      </c>
      <c r="W1702" s="12">
        <v>1</v>
      </c>
      <c r="X1702" s="12">
        <v>2</v>
      </c>
      <c r="Y1702" s="12">
        <v>1</v>
      </c>
      <c r="Z1702" s="58">
        <v>0</v>
      </c>
      <c r="AA1702" s="58">
        <v>0</v>
      </c>
      <c r="AB1702" s="58">
        <v>0</v>
      </c>
      <c r="AC1702" s="58" t="s">
        <v>91</v>
      </c>
    </row>
    <row r="1703" spans="1:29" x14ac:dyDescent="0.3">
      <c r="A1703" s="57">
        <v>2062046420</v>
      </c>
      <c r="B1703" s="12" t="s">
        <v>775</v>
      </c>
      <c r="C1703" s="58" t="s">
        <v>109</v>
      </c>
      <c r="D1703" s="58" t="s">
        <v>112</v>
      </c>
      <c r="E1703" s="58"/>
      <c r="F1703" s="58"/>
      <c r="G1703" s="58">
        <f>+IF(F1703&gt;K1703+100000,F1703-K1703,0)</f>
        <v>0</v>
      </c>
      <c r="H1703" s="58"/>
      <c r="I1703" s="58"/>
      <c r="J1703" s="58"/>
      <c r="K1703" s="58">
        <v>218048</v>
      </c>
      <c r="L1703" s="12" t="s">
        <v>91</v>
      </c>
      <c r="M1703" s="12" t="s">
        <v>91</v>
      </c>
      <c r="N1703" s="12" t="s">
        <v>91</v>
      </c>
      <c r="O1703" s="12">
        <v>4</v>
      </c>
      <c r="P1703" s="12">
        <v>0</v>
      </c>
      <c r="Q1703" s="12">
        <v>0</v>
      </c>
      <c r="R1703" s="12">
        <v>13052</v>
      </c>
      <c r="S1703" s="59">
        <v>0.67123287671232879</v>
      </c>
      <c r="T1703" s="59">
        <v>35.61643835616438</v>
      </c>
      <c r="U1703" s="12">
        <v>2</v>
      </c>
      <c r="V1703" s="12">
        <v>5</v>
      </c>
      <c r="W1703" s="12">
        <v>2</v>
      </c>
      <c r="X1703" s="12">
        <v>2</v>
      </c>
      <c r="Y1703" s="12">
        <v>1</v>
      </c>
      <c r="Z1703" s="58">
        <v>0</v>
      </c>
      <c r="AA1703" s="58">
        <v>0</v>
      </c>
      <c r="AB1703" s="58">
        <v>0</v>
      </c>
      <c r="AC1703" s="58" t="s">
        <v>91</v>
      </c>
    </row>
    <row r="1704" spans="1:29" x14ac:dyDescent="0.3">
      <c r="A1704" s="57">
        <v>2044024040</v>
      </c>
      <c r="B1704" s="12" t="s">
        <v>776</v>
      </c>
      <c r="C1704" s="58" t="s">
        <v>109</v>
      </c>
      <c r="D1704" s="58" t="s">
        <v>112</v>
      </c>
      <c r="E1704" s="58"/>
      <c r="F1704" s="58"/>
      <c r="G1704" s="58">
        <f>+IF(F1704&gt;K1704+100000,F1704-K1704,0)</f>
        <v>0</v>
      </c>
      <c r="H1704" s="58"/>
      <c r="I1704" s="58"/>
      <c r="J1704" s="58"/>
      <c r="K1704" s="58">
        <v>218048</v>
      </c>
      <c r="L1704" s="12" t="s">
        <v>91</v>
      </c>
      <c r="M1704" s="12" t="s">
        <v>91</v>
      </c>
      <c r="N1704" s="12" t="s">
        <v>91</v>
      </c>
      <c r="O1704" s="12">
        <v>4</v>
      </c>
      <c r="P1704" s="12">
        <v>0</v>
      </c>
      <c r="Q1704" s="12">
        <v>0</v>
      </c>
      <c r="R1704" s="12">
        <v>13052</v>
      </c>
      <c r="S1704" s="59">
        <v>0.67945205479452053</v>
      </c>
      <c r="T1704" s="59">
        <v>29.493150684931507</v>
      </c>
      <c r="U1704" s="12">
        <v>1</v>
      </c>
      <c r="V1704" s="12">
        <v>4</v>
      </c>
      <c r="W1704" s="12">
        <v>1</v>
      </c>
      <c r="X1704" s="12">
        <v>2</v>
      </c>
      <c r="Y1704" s="12">
        <v>3</v>
      </c>
      <c r="Z1704" s="58">
        <v>0</v>
      </c>
      <c r="AA1704" s="58">
        <v>0</v>
      </c>
      <c r="AB1704" s="58">
        <v>0</v>
      </c>
      <c r="AC1704" s="58" t="s">
        <v>91</v>
      </c>
    </row>
    <row r="1705" spans="1:29" x14ac:dyDescent="0.3">
      <c r="A1705" s="57">
        <v>84668648</v>
      </c>
      <c r="B1705" s="12" t="s">
        <v>777</v>
      </c>
      <c r="C1705" s="58" t="s">
        <v>109</v>
      </c>
      <c r="D1705" s="58" t="s">
        <v>112</v>
      </c>
      <c r="E1705" s="58"/>
      <c r="F1705" s="58"/>
      <c r="G1705" s="58">
        <f>+IF(F1705&gt;K1705+100000,F1705-K1705,0)</f>
        <v>0</v>
      </c>
      <c r="H1705" s="58"/>
      <c r="I1705" s="58"/>
      <c r="J1705" s="58"/>
      <c r="K1705" s="58">
        <v>218048</v>
      </c>
      <c r="L1705" s="12" t="s">
        <v>91</v>
      </c>
      <c r="M1705" s="12" t="s">
        <v>91</v>
      </c>
      <c r="N1705" s="12" t="s">
        <v>91</v>
      </c>
      <c r="O1705" s="12">
        <v>4</v>
      </c>
      <c r="P1705" s="12">
        <v>0</v>
      </c>
      <c r="Q1705" s="12">
        <v>0</v>
      </c>
      <c r="R1705" s="12">
        <v>13052</v>
      </c>
      <c r="S1705" s="59">
        <v>0.68493150684931503</v>
      </c>
      <c r="T1705" s="59">
        <v>47.657534246575345</v>
      </c>
      <c r="U1705" s="12">
        <v>1</v>
      </c>
      <c r="V1705" s="12">
        <v>1</v>
      </c>
      <c r="W1705" s="12">
        <v>2</v>
      </c>
      <c r="X1705" s="12">
        <v>2</v>
      </c>
      <c r="Y1705" s="12">
        <v>1</v>
      </c>
      <c r="Z1705" s="58">
        <v>0</v>
      </c>
      <c r="AA1705" s="58">
        <v>0</v>
      </c>
      <c r="AB1705" s="58">
        <v>0</v>
      </c>
      <c r="AC1705" s="58" t="s">
        <v>91</v>
      </c>
    </row>
    <row r="1706" spans="1:29" x14ac:dyDescent="0.3">
      <c r="A1706" s="57">
        <v>2044006460</v>
      </c>
      <c r="B1706" s="12" t="s">
        <v>778</v>
      </c>
      <c r="C1706" s="58" t="s">
        <v>109</v>
      </c>
      <c r="D1706" s="58" t="s">
        <v>112</v>
      </c>
      <c r="E1706" s="58"/>
      <c r="F1706" s="58"/>
      <c r="G1706" s="58">
        <f>+IF(F1706&gt;K1706+100000,F1706-K1706,0)</f>
        <v>0</v>
      </c>
      <c r="H1706" s="58"/>
      <c r="I1706" s="58"/>
      <c r="J1706" s="58"/>
      <c r="K1706" s="58">
        <v>218048</v>
      </c>
      <c r="L1706" s="12" t="s">
        <v>91</v>
      </c>
      <c r="M1706" s="12" t="s">
        <v>91</v>
      </c>
      <c r="N1706" s="12" t="s">
        <v>91</v>
      </c>
      <c r="O1706" s="12">
        <v>4</v>
      </c>
      <c r="P1706" s="12">
        <v>0</v>
      </c>
      <c r="Q1706" s="12">
        <v>0</v>
      </c>
      <c r="R1706" s="12">
        <v>13052</v>
      </c>
      <c r="S1706" s="59">
        <v>0.68493150684931503</v>
      </c>
      <c r="T1706" s="59">
        <v>36.88219178082192</v>
      </c>
      <c r="U1706" s="12">
        <v>2</v>
      </c>
      <c r="V1706" s="12">
        <v>4</v>
      </c>
      <c r="W1706" s="12">
        <v>1</v>
      </c>
      <c r="X1706" s="12">
        <v>2</v>
      </c>
      <c r="Y1706" s="12">
        <v>1</v>
      </c>
      <c r="Z1706" s="58">
        <v>0</v>
      </c>
      <c r="AA1706" s="58">
        <v>0</v>
      </c>
      <c r="AB1706" s="58">
        <v>0</v>
      </c>
      <c r="AC1706" s="58" t="s">
        <v>91</v>
      </c>
    </row>
    <row r="1707" spans="1:29" x14ac:dyDescent="0.3">
      <c r="A1707" s="57">
        <v>2044020020</v>
      </c>
      <c r="B1707" s="12" t="s">
        <v>779</v>
      </c>
      <c r="C1707" s="58" t="s">
        <v>109</v>
      </c>
      <c r="D1707" s="58" t="s">
        <v>112</v>
      </c>
      <c r="E1707" s="58"/>
      <c r="F1707" s="58"/>
      <c r="G1707" s="58">
        <f>+IF(F1707&gt;K1707+100000,F1707-K1707,0)</f>
        <v>0</v>
      </c>
      <c r="H1707" s="58"/>
      <c r="I1707" s="58"/>
      <c r="J1707" s="58"/>
      <c r="K1707" s="58">
        <v>218048</v>
      </c>
      <c r="L1707" s="12" t="s">
        <v>91</v>
      </c>
      <c r="M1707" s="12" t="s">
        <v>91</v>
      </c>
      <c r="N1707" s="12" t="s">
        <v>91</v>
      </c>
      <c r="O1707" s="12">
        <v>4</v>
      </c>
      <c r="P1707" s="12">
        <v>0</v>
      </c>
      <c r="Q1707" s="12">
        <v>0</v>
      </c>
      <c r="R1707" s="12">
        <v>13052</v>
      </c>
      <c r="S1707" s="59">
        <v>0.68493150684931503</v>
      </c>
      <c r="T1707" s="59">
        <v>34.4</v>
      </c>
      <c r="U1707" s="12">
        <v>2</v>
      </c>
      <c r="V1707" s="12">
        <v>3</v>
      </c>
      <c r="W1707" s="12">
        <v>1</v>
      </c>
      <c r="X1707" s="12">
        <v>2</v>
      </c>
      <c r="Y1707" s="12">
        <v>1</v>
      </c>
      <c r="Z1707" s="58">
        <v>0</v>
      </c>
      <c r="AA1707" s="58">
        <v>0</v>
      </c>
      <c r="AB1707" s="58">
        <v>0</v>
      </c>
      <c r="AC1707" s="58" t="s">
        <v>91</v>
      </c>
    </row>
    <row r="1708" spans="1:29" x14ac:dyDescent="0.3">
      <c r="A1708" s="57">
        <v>2044022286</v>
      </c>
      <c r="B1708" s="12" t="s">
        <v>780</v>
      </c>
      <c r="C1708" s="58" t="s">
        <v>109</v>
      </c>
      <c r="D1708" s="58" t="s">
        <v>112</v>
      </c>
      <c r="E1708" s="58"/>
      <c r="F1708" s="58"/>
      <c r="G1708" s="58">
        <f>+IF(F1708&gt;K1708+100000,F1708-K1708,0)</f>
        <v>0</v>
      </c>
      <c r="H1708" s="58"/>
      <c r="I1708" s="58"/>
      <c r="J1708" s="58"/>
      <c r="K1708" s="58">
        <v>218048</v>
      </c>
      <c r="L1708" s="12" t="s">
        <v>91</v>
      </c>
      <c r="M1708" s="12" t="s">
        <v>91</v>
      </c>
      <c r="N1708" s="12" t="s">
        <v>91</v>
      </c>
      <c r="O1708" s="12">
        <v>4</v>
      </c>
      <c r="P1708" s="12">
        <v>0</v>
      </c>
      <c r="Q1708" s="12">
        <v>0</v>
      </c>
      <c r="R1708" s="12">
        <v>13052</v>
      </c>
      <c r="S1708" s="59">
        <v>0.68493150684931503</v>
      </c>
      <c r="T1708" s="59">
        <v>33.989041095890414</v>
      </c>
      <c r="U1708" s="12">
        <v>2</v>
      </c>
      <c r="V1708" s="12">
        <v>2</v>
      </c>
      <c r="W1708" s="12">
        <v>1</v>
      </c>
      <c r="X1708" s="12">
        <v>2</v>
      </c>
      <c r="Y1708" s="12">
        <v>1</v>
      </c>
      <c r="Z1708" s="58">
        <v>0</v>
      </c>
      <c r="AA1708" s="58">
        <v>0</v>
      </c>
      <c r="AB1708" s="58">
        <v>0</v>
      </c>
      <c r="AC1708" s="58" t="s">
        <v>91</v>
      </c>
    </row>
    <row r="1709" spans="1:29" x14ac:dyDescent="0.3">
      <c r="A1709" s="57">
        <v>2062802842</v>
      </c>
      <c r="B1709" s="12" t="s">
        <v>781</v>
      </c>
      <c r="C1709" s="58" t="s">
        <v>109</v>
      </c>
      <c r="D1709" s="58" t="s">
        <v>112</v>
      </c>
      <c r="E1709" s="58"/>
      <c r="F1709" s="58"/>
      <c r="G1709" s="58">
        <f>+IF(F1709&gt;K1709+100000,F1709-K1709,0)</f>
        <v>0</v>
      </c>
      <c r="H1709" s="58"/>
      <c r="I1709" s="58"/>
      <c r="J1709" s="58"/>
      <c r="K1709" s="58">
        <v>218048</v>
      </c>
      <c r="L1709" s="12" t="s">
        <v>91</v>
      </c>
      <c r="M1709" s="12" t="s">
        <v>91</v>
      </c>
      <c r="N1709" s="12" t="s">
        <v>91</v>
      </c>
      <c r="O1709" s="12">
        <v>4</v>
      </c>
      <c r="P1709" s="12">
        <v>0</v>
      </c>
      <c r="Q1709" s="12">
        <v>0</v>
      </c>
      <c r="R1709" s="12">
        <v>13052</v>
      </c>
      <c r="S1709" s="59">
        <v>0.70410958904109588</v>
      </c>
      <c r="T1709" s="59">
        <v>25.24931506849315</v>
      </c>
      <c r="U1709" s="12">
        <v>1</v>
      </c>
      <c r="V1709" s="12">
        <v>2</v>
      </c>
      <c r="W1709" s="12">
        <v>2</v>
      </c>
      <c r="X1709" s="12">
        <v>2</v>
      </c>
      <c r="Y1709" s="12">
        <v>1</v>
      </c>
      <c r="Z1709" s="58">
        <v>0</v>
      </c>
      <c r="AA1709" s="58">
        <v>0</v>
      </c>
      <c r="AB1709" s="58">
        <v>0</v>
      </c>
      <c r="AC1709" s="58" t="s">
        <v>91</v>
      </c>
    </row>
    <row r="1710" spans="1:29" x14ac:dyDescent="0.3">
      <c r="A1710" s="57">
        <v>8048446</v>
      </c>
      <c r="B1710" s="12" t="s">
        <v>782</v>
      </c>
      <c r="C1710" s="58" t="s">
        <v>109</v>
      </c>
      <c r="D1710" s="58" t="s">
        <v>112</v>
      </c>
      <c r="E1710" s="58"/>
      <c r="F1710" s="58"/>
      <c r="G1710" s="58">
        <f>+IF(F1710&gt;K1710+100000,F1710-K1710,0)</f>
        <v>0</v>
      </c>
      <c r="H1710" s="58"/>
      <c r="I1710" s="58"/>
      <c r="J1710" s="58"/>
      <c r="K1710" s="58">
        <v>218048</v>
      </c>
      <c r="L1710" s="12" t="s">
        <v>91</v>
      </c>
      <c r="M1710" s="12" t="s">
        <v>91</v>
      </c>
      <c r="N1710" s="12" t="s">
        <v>91</v>
      </c>
      <c r="O1710" s="12">
        <v>4</v>
      </c>
      <c r="P1710" s="12">
        <v>0</v>
      </c>
      <c r="Q1710" s="12">
        <v>0</v>
      </c>
      <c r="R1710" s="12">
        <v>13052</v>
      </c>
      <c r="S1710" s="59">
        <v>0.70684931506849313</v>
      </c>
      <c r="T1710" s="59">
        <v>39.200000000000003</v>
      </c>
      <c r="U1710" s="12">
        <v>1</v>
      </c>
      <c r="V1710" s="12">
        <v>3</v>
      </c>
      <c r="W1710" s="12">
        <v>1</v>
      </c>
      <c r="X1710" s="12">
        <v>2</v>
      </c>
      <c r="Y1710" s="12">
        <v>1</v>
      </c>
      <c r="Z1710" s="58">
        <v>0</v>
      </c>
      <c r="AA1710" s="58">
        <v>0</v>
      </c>
      <c r="AB1710" s="58">
        <v>0</v>
      </c>
      <c r="AC1710" s="58" t="s">
        <v>91</v>
      </c>
    </row>
    <row r="1711" spans="1:29" x14ac:dyDescent="0.3">
      <c r="A1711" s="57">
        <v>286022</v>
      </c>
      <c r="B1711" s="12" t="s">
        <v>783</v>
      </c>
      <c r="C1711" s="58" t="s">
        <v>109</v>
      </c>
      <c r="D1711" s="58" t="s">
        <v>112</v>
      </c>
      <c r="E1711" s="58"/>
      <c r="F1711" s="58"/>
      <c r="G1711" s="58">
        <f>+IF(F1711&gt;K1711+100000,F1711-K1711,0)</f>
        <v>0</v>
      </c>
      <c r="H1711" s="58"/>
      <c r="I1711" s="58"/>
      <c r="J1711" s="58"/>
      <c r="K1711" s="58">
        <v>218048</v>
      </c>
      <c r="L1711" s="12" t="s">
        <v>91</v>
      </c>
      <c r="M1711" s="12" t="s">
        <v>91</v>
      </c>
      <c r="N1711" s="12" t="s">
        <v>91</v>
      </c>
      <c r="O1711" s="12">
        <v>4</v>
      </c>
      <c r="P1711" s="12">
        <v>0</v>
      </c>
      <c r="Q1711" s="12">
        <v>0</v>
      </c>
      <c r="R1711" s="12">
        <v>13683</v>
      </c>
      <c r="S1711" s="59">
        <v>0.65479452054794518</v>
      </c>
      <c r="T1711" s="59">
        <v>41.367123287671234</v>
      </c>
      <c r="U1711" s="12">
        <v>1</v>
      </c>
      <c r="V1711" s="12">
        <v>2</v>
      </c>
      <c r="W1711" s="12">
        <v>1</v>
      </c>
      <c r="X1711" s="12">
        <v>2</v>
      </c>
      <c r="Y1711" s="12">
        <v>3</v>
      </c>
      <c r="Z1711" s="58">
        <v>0</v>
      </c>
      <c r="AA1711" s="58">
        <v>0</v>
      </c>
      <c r="AB1711" s="58">
        <v>0</v>
      </c>
      <c r="AC1711" s="58" t="s">
        <v>91</v>
      </c>
    </row>
    <row r="1712" spans="1:29" x14ac:dyDescent="0.3">
      <c r="A1712" s="57">
        <v>288428</v>
      </c>
      <c r="B1712" s="12" t="s">
        <v>784</v>
      </c>
      <c r="C1712" s="58" t="s">
        <v>109</v>
      </c>
      <c r="D1712" s="58" t="s">
        <v>112</v>
      </c>
      <c r="E1712" s="58"/>
      <c r="F1712" s="58"/>
      <c r="G1712" s="58">
        <f>+IF(F1712&gt;K1712+100000,F1712-K1712,0)</f>
        <v>0</v>
      </c>
      <c r="H1712" s="58"/>
      <c r="I1712" s="58"/>
      <c r="J1712" s="58"/>
      <c r="K1712" s="58">
        <v>218048</v>
      </c>
      <c r="L1712" s="12" t="s">
        <v>91</v>
      </c>
      <c r="M1712" s="12" t="s">
        <v>91</v>
      </c>
      <c r="N1712" s="12" t="s">
        <v>91</v>
      </c>
      <c r="O1712" s="12">
        <v>4</v>
      </c>
      <c r="P1712" s="12">
        <v>0</v>
      </c>
      <c r="Q1712" s="12">
        <v>0</v>
      </c>
      <c r="R1712" s="12">
        <v>13836</v>
      </c>
      <c r="S1712" s="59">
        <v>0.67123287671232879</v>
      </c>
      <c r="T1712" s="59">
        <v>52.279452054794518</v>
      </c>
      <c r="U1712" s="12">
        <v>1</v>
      </c>
      <c r="V1712" s="12">
        <v>2</v>
      </c>
      <c r="W1712" s="12">
        <v>1</v>
      </c>
      <c r="X1712" s="12">
        <v>2</v>
      </c>
      <c r="Y1712" s="12">
        <v>2</v>
      </c>
      <c r="Z1712" s="58">
        <v>0</v>
      </c>
      <c r="AA1712" s="58">
        <v>0</v>
      </c>
      <c r="AB1712" s="58">
        <v>0</v>
      </c>
      <c r="AC1712" s="58" t="s">
        <v>91</v>
      </c>
    </row>
    <row r="1713" spans="1:29" x14ac:dyDescent="0.3">
      <c r="A1713" s="57">
        <v>2062444602</v>
      </c>
      <c r="B1713" s="12" t="s">
        <v>785</v>
      </c>
      <c r="C1713" s="58" t="s">
        <v>109</v>
      </c>
      <c r="D1713" s="58" t="s">
        <v>112</v>
      </c>
      <c r="E1713" s="58"/>
      <c r="F1713" s="58"/>
      <c r="G1713" s="58">
        <f>+IF(F1713&gt;K1713+100000,F1713-K1713,0)</f>
        <v>0</v>
      </c>
      <c r="H1713" s="58"/>
      <c r="I1713" s="58"/>
      <c r="J1713" s="58"/>
      <c r="K1713" s="58">
        <v>218048</v>
      </c>
      <c r="L1713" s="12" t="s">
        <v>91</v>
      </c>
      <c r="M1713" s="12" t="s">
        <v>91</v>
      </c>
      <c r="N1713" s="12" t="s">
        <v>91</v>
      </c>
      <c r="O1713" s="12">
        <v>4</v>
      </c>
      <c r="P1713" s="12">
        <v>0</v>
      </c>
      <c r="Q1713" s="12">
        <v>0</v>
      </c>
      <c r="R1713" s="12">
        <v>13838</v>
      </c>
      <c r="S1713" s="59">
        <v>0.66849315068493154</v>
      </c>
      <c r="T1713" s="59">
        <v>33.07123287671233</v>
      </c>
      <c r="U1713" s="12">
        <v>1</v>
      </c>
      <c r="V1713" s="12">
        <v>3</v>
      </c>
      <c r="W1713" s="12">
        <v>1</v>
      </c>
      <c r="X1713" s="12">
        <v>2</v>
      </c>
      <c r="Y1713" s="12">
        <v>1</v>
      </c>
      <c r="Z1713" s="58">
        <v>0</v>
      </c>
      <c r="AA1713" s="58">
        <v>0</v>
      </c>
      <c r="AB1713" s="58">
        <v>0</v>
      </c>
      <c r="AC1713" s="58" t="s">
        <v>91</v>
      </c>
    </row>
    <row r="1714" spans="1:29" x14ac:dyDescent="0.3">
      <c r="A1714" s="57">
        <v>2062448206</v>
      </c>
      <c r="B1714" s="12" t="s">
        <v>786</v>
      </c>
      <c r="C1714" s="58" t="s">
        <v>109</v>
      </c>
      <c r="D1714" s="58" t="s">
        <v>112</v>
      </c>
      <c r="E1714" s="58"/>
      <c r="F1714" s="58"/>
      <c r="G1714" s="58">
        <f>+IF(F1714&gt;K1714+100000,F1714-K1714,0)</f>
        <v>0</v>
      </c>
      <c r="H1714" s="58"/>
      <c r="I1714" s="58"/>
      <c r="J1714" s="58"/>
      <c r="K1714" s="58">
        <v>218048</v>
      </c>
      <c r="L1714" s="12" t="s">
        <v>91</v>
      </c>
      <c r="M1714" s="12" t="s">
        <v>91</v>
      </c>
      <c r="N1714" s="12" t="s">
        <v>91</v>
      </c>
      <c r="O1714" s="12">
        <v>4</v>
      </c>
      <c r="P1714" s="12">
        <v>0</v>
      </c>
      <c r="Q1714" s="12">
        <v>0</v>
      </c>
      <c r="R1714" s="12">
        <v>13838</v>
      </c>
      <c r="S1714" s="59">
        <v>0.67397260273972603</v>
      </c>
      <c r="T1714" s="59">
        <v>28.158904109589042</v>
      </c>
      <c r="U1714" s="12">
        <v>1</v>
      </c>
      <c r="V1714" s="12">
        <v>2</v>
      </c>
      <c r="W1714" s="12">
        <v>2</v>
      </c>
      <c r="X1714" s="12">
        <v>2</v>
      </c>
      <c r="Y1714" s="12">
        <v>1</v>
      </c>
      <c r="Z1714" s="58">
        <v>0</v>
      </c>
      <c r="AA1714" s="58">
        <v>0</v>
      </c>
      <c r="AB1714" s="58">
        <v>0</v>
      </c>
      <c r="AC1714" s="58" t="s">
        <v>91</v>
      </c>
    </row>
    <row r="1715" spans="1:29" x14ac:dyDescent="0.3">
      <c r="A1715" s="57">
        <v>2482002</v>
      </c>
      <c r="B1715" s="12" t="s">
        <v>787</v>
      </c>
      <c r="C1715" s="58" t="s">
        <v>109</v>
      </c>
      <c r="D1715" s="58" t="s">
        <v>112</v>
      </c>
      <c r="E1715" s="58"/>
      <c r="F1715" s="58"/>
      <c r="G1715" s="58">
        <f>+IF(F1715&gt;K1715+100000,F1715-K1715,0)</f>
        <v>0</v>
      </c>
      <c r="H1715" s="58"/>
      <c r="I1715" s="58"/>
      <c r="J1715" s="58"/>
      <c r="K1715" s="58">
        <v>218048</v>
      </c>
      <c r="L1715" s="12" t="s">
        <v>91</v>
      </c>
      <c r="M1715" s="12" t="s">
        <v>91</v>
      </c>
      <c r="N1715" s="12" t="s">
        <v>91</v>
      </c>
      <c r="O1715" s="12">
        <v>4</v>
      </c>
      <c r="P1715" s="12">
        <v>0</v>
      </c>
      <c r="Q1715" s="12">
        <v>0</v>
      </c>
      <c r="R1715" s="12">
        <v>25754</v>
      </c>
      <c r="S1715" s="59">
        <v>0.67945205479452053</v>
      </c>
      <c r="T1715" s="59">
        <v>47.241095890410961</v>
      </c>
      <c r="U1715" s="12">
        <v>1</v>
      </c>
      <c r="V1715" s="12">
        <v>1</v>
      </c>
      <c r="W1715" s="12">
        <v>3</v>
      </c>
      <c r="X1715" s="12">
        <v>2</v>
      </c>
      <c r="Y1715" s="12">
        <v>3</v>
      </c>
      <c r="Z1715" s="58">
        <v>0</v>
      </c>
      <c r="AA1715" s="58">
        <v>0</v>
      </c>
      <c r="AB1715" s="58">
        <v>0</v>
      </c>
      <c r="AC1715" s="58" t="s">
        <v>91</v>
      </c>
    </row>
    <row r="1716" spans="1:29" x14ac:dyDescent="0.3">
      <c r="A1716" s="57">
        <v>2008606680</v>
      </c>
      <c r="B1716" s="12" t="s">
        <v>788</v>
      </c>
      <c r="C1716" s="58" t="s">
        <v>109</v>
      </c>
      <c r="D1716" s="58" t="s">
        <v>112</v>
      </c>
      <c r="E1716" s="58"/>
      <c r="F1716" s="58"/>
      <c r="G1716" s="58">
        <f>+IF(F1716&gt;K1716+100000,F1716-K1716,0)</f>
        <v>0</v>
      </c>
      <c r="H1716" s="58"/>
      <c r="I1716" s="58"/>
      <c r="J1716" s="58"/>
      <c r="K1716" s="58">
        <v>218048</v>
      </c>
      <c r="L1716" s="12" t="s">
        <v>91</v>
      </c>
      <c r="M1716" s="12" t="s">
        <v>91</v>
      </c>
      <c r="N1716" s="12" t="s">
        <v>91</v>
      </c>
      <c r="O1716" s="12">
        <v>4</v>
      </c>
      <c r="P1716" s="12">
        <v>0</v>
      </c>
      <c r="Q1716" s="12">
        <v>0</v>
      </c>
      <c r="R1716" s="12">
        <v>68001</v>
      </c>
      <c r="S1716" s="59">
        <v>0.66849315068493154</v>
      </c>
      <c r="T1716" s="59">
        <v>36.136986301369866</v>
      </c>
      <c r="U1716" s="12">
        <v>1</v>
      </c>
      <c r="V1716" s="12">
        <v>5</v>
      </c>
      <c r="W1716" s="12">
        <v>1</v>
      </c>
      <c r="X1716" s="12">
        <v>2</v>
      </c>
      <c r="Y1716" s="12">
        <v>2</v>
      </c>
      <c r="Z1716" s="58">
        <v>0</v>
      </c>
      <c r="AA1716" s="58">
        <v>0</v>
      </c>
      <c r="AB1716" s="58">
        <v>0</v>
      </c>
      <c r="AC1716" s="58" t="s">
        <v>91</v>
      </c>
    </row>
    <row r="1717" spans="1:29" x14ac:dyDescent="0.3">
      <c r="A1717" s="57">
        <v>24648028</v>
      </c>
      <c r="B1717" s="12" t="s">
        <v>789</v>
      </c>
      <c r="C1717" s="58" t="s">
        <v>109</v>
      </c>
      <c r="D1717" s="58" t="s">
        <v>112</v>
      </c>
      <c r="E1717" s="58"/>
      <c r="F1717" s="58"/>
      <c r="G1717" s="58">
        <f>+IF(F1717&gt;K1717+100000,F1717-K1717,0)</f>
        <v>0</v>
      </c>
      <c r="H1717" s="58"/>
      <c r="I1717" s="58"/>
      <c r="J1717" s="58"/>
      <c r="K1717" s="58">
        <v>218048</v>
      </c>
      <c r="L1717" s="12" t="s">
        <v>91</v>
      </c>
      <c r="M1717" s="12" t="s">
        <v>91</v>
      </c>
      <c r="N1717" s="12" t="s">
        <v>91</v>
      </c>
      <c r="O1717" s="12">
        <v>4</v>
      </c>
      <c r="P1717" s="12">
        <v>0</v>
      </c>
      <c r="Q1717" s="12">
        <v>0</v>
      </c>
      <c r="R1717" s="12">
        <v>68001</v>
      </c>
      <c r="S1717" s="59">
        <v>0.67123287671232879</v>
      </c>
      <c r="T1717" s="59">
        <v>46.372602739726027</v>
      </c>
      <c r="U1717" s="12">
        <v>1</v>
      </c>
      <c r="V1717" s="12">
        <v>2</v>
      </c>
      <c r="W1717" s="12">
        <v>1</v>
      </c>
      <c r="X1717" s="12">
        <v>2</v>
      </c>
      <c r="Y1717" s="12">
        <v>1</v>
      </c>
      <c r="Z1717" s="58">
        <v>0</v>
      </c>
      <c r="AA1717" s="58">
        <v>0</v>
      </c>
      <c r="AB1717" s="58">
        <v>0</v>
      </c>
      <c r="AC1717" s="58" t="s">
        <v>91</v>
      </c>
    </row>
    <row r="1718" spans="1:29" x14ac:dyDescent="0.3">
      <c r="A1718" s="57">
        <v>2008820008</v>
      </c>
      <c r="B1718" s="12" t="s">
        <v>790</v>
      </c>
      <c r="C1718" s="58" t="s">
        <v>109</v>
      </c>
      <c r="D1718" s="58" t="s">
        <v>112</v>
      </c>
      <c r="E1718" s="58"/>
      <c r="F1718" s="58"/>
      <c r="G1718" s="58">
        <f>+IF(F1718&gt;K1718+100000,F1718-K1718,0)</f>
        <v>0</v>
      </c>
      <c r="H1718" s="58"/>
      <c r="I1718" s="58"/>
      <c r="J1718" s="58"/>
      <c r="K1718" s="58">
        <v>218048</v>
      </c>
      <c r="L1718" s="12" t="s">
        <v>91</v>
      </c>
      <c r="M1718" s="12" t="s">
        <v>91</v>
      </c>
      <c r="N1718" s="12" t="s">
        <v>91</v>
      </c>
      <c r="O1718" s="12">
        <v>4</v>
      </c>
      <c r="P1718" s="12">
        <v>0</v>
      </c>
      <c r="Q1718" s="12">
        <v>0</v>
      </c>
      <c r="R1718" s="12">
        <v>68001</v>
      </c>
      <c r="S1718" s="59">
        <v>0.67123287671232879</v>
      </c>
      <c r="T1718" s="59">
        <v>22.578082191780823</v>
      </c>
      <c r="U1718" s="12">
        <v>2</v>
      </c>
      <c r="V1718" s="12">
        <v>2</v>
      </c>
      <c r="W1718" s="12">
        <v>1</v>
      </c>
      <c r="X1718" s="12">
        <v>2</v>
      </c>
      <c r="Y1718" s="12">
        <v>1</v>
      </c>
      <c r="Z1718" s="58">
        <v>0</v>
      </c>
      <c r="AA1718" s="58">
        <v>0</v>
      </c>
      <c r="AB1718" s="58">
        <v>0</v>
      </c>
      <c r="AC1718" s="58" t="s">
        <v>91</v>
      </c>
    </row>
    <row r="1719" spans="1:29" x14ac:dyDescent="0.3">
      <c r="A1719" s="57">
        <v>6280462</v>
      </c>
      <c r="B1719" s="12" t="s">
        <v>791</v>
      </c>
      <c r="C1719" s="58" t="s">
        <v>109</v>
      </c>
      <c r="D1719" s="58" t="s">
        <v>112</v>
      </c>
      <c r="E1719" s="58"/>
      <c r="F1719" s="58"/>
      <c r="G1719" s="58">
        <f>+IF(F1719&gt;K1719+100000,F1719-K1719,0)</f>
        <v>0</v>
      </c>
      <c r="H1719" s="58"/>
      <c r="I1719" s="58"/>
      <c r="J1719" s="58"/>
      <c r="K1719" s="58">
        <v>218048</v>
      </c>
      <c r="L1719" s="12" t="s">
        <v>91</v>
      </c>
      <c r="M1719" s="12" t="s">
        <v>91</v>
      </c>
      <c r="N1719" s="12" t="s">
        <v>91</v>
      </c>
      <c r="O1719" s="12">
        <v>4</v>
      </c>
      <c r="P1719" s="12">
        <v>0</v>
      </c>
      <c r="Q1719" s="12">
        <v>0</v>
      </c>
      <c r="R1719" s="12">
        <v>68001</v>
      </c>
      <c r="S1719" s="59">
        <v>0.67397260273972603</v>
      </c>
      <c r="T1719" s="59">
        <v>48.372602739726027</v>
      </c>
      <c r="U1719" s="12">
        <v>1</v>
      </c>
      <c r="V1719" s="12">
        <v>1</v>
      </c>
      <c r="W1719" s="12">
        <v>2</v>
      </c>
      <c r="X1719" s="12">
        <v>2</v>
      </c>
      <c r="Y1719" s="12">
        <v>1</v>
      </c>
      <c r="Z1719" s="58">
        <v>0</v>
      </c>
      <c r="AA1719" s="58">
        <v>0</v>
      </c>
      <c r="AB1719" s="58">
        <v>0</v>
      </c>
      <c r="AC1719" s="58" t="s">
        <v>91</v>
      </c>
    </row>
    <row r="1720" spans="1:29" x14ac:dyDescent="0.3">
      <c r="A1720" s="57">
        <v>2008800644</v>
      </c>
      <c r="B1720" s="12" t="s">
        <v>792</v>
      </c>
      <c r="C1720" s="58" t="s">
        <v>109</v>
      </c>
      <c r="D1720" s="58" t="s">
        <v>112</v>
      </c>
      <c r="E1720" s="58"/>
      <c r="F1720" s="58"/>
      <c r="G1720" s="58">
        <f>+IF(F1720&gt;K1720+100000,F1720-K1720,0)</f>
        <v>0</v>
      </c>
      <c r="H1720" s="58"/>
      <c r="I1720" s="58"/>
      <c r="J1720" s="58"/>
      <c r="K1720" s="58">
        <v>218048</v>
      </c>
      <c r="L1720" s="12" t="s">
        <v>91</v>
      </c>
      <c r="M1720" s="12" t="s">
        <v>91</v>
      </c>
      <c r="N1720" s="12" t="s">
        <v>91</v>
      </c>
      <c r="O1720" s="12">
        <v>4</v>
      </c>
      <c r="P1720" s="12">
        <v>0</v>
      </c>
      <c r="Q1720" s="12">
        <v>0</v>
      </c>
      <c r="R1720" s="12">
        <v>68001</v>
      </c>
      <c r="S1720" s="59">
        <v>0.67671232876712328</v>
      </c>
      <c r="T1720" s="59">
        <v>24.216438356164385</v>
      </c>
      <c r="U1720" s="12">
        <v>1</v>
      </c>
      <c r="V1720" s="12">
        <v>4</v>
      </c>
      <c r="W1720" s="12">
        <v>2</v>
      </c>
      <c r="X1720" s="12">
        <v>2</v>
      </c>
      <c r="Y1720" s="12">
        <v>3</v>
      </c>
      <c r="Z1720" s="58">
        <v>0</v>
      </c>
      <c r="AA1720" s="58">
        <v>0</v>
      </c>
      <c r="AB1720" s="58">
        <v>0</v>
      </c>
      <c r="AC1720" s="58" t="s">
        <v>91</v>
      </c>
    </row>
    <row r="1721" spans="1:29" x14ac:dyDescent="0.3">
      <c r="A1721" s="57">
        <v>2242880020</v>
      </c>
      <c r="B1721" s="12" t="s">
        <v>793</v>
      </c>
      <c r="C1721" s="58" t="s">
        <v>109</v>
      </c>
      <c r="D1721" s="58" t="s">
        <v>112</v>
      </c>
      <c r="E1721" s="58"/>
      <c r="F1721" s="58"/>
      <c r="G1721" s="58">
        <f>+IF(F1721&gt;K1721+100000,F1721-K1721,0)</f>
        <v>0</v>
      </c>
      <c r="H1721" s="58"/>
      <c r="I1721" s="58"/>
      <c r="J1721" s="58"/>
      <c r="K1721" s="58">
        <v>218048</v>
      </c>
      <c r="L1721" s="12" t="s">
        <v>91</v>
      </c>
      <c r="M1721" s="12" t="s">
        <v>91</v>
      </c>
      <c r="N1721" s="12" t="s">
        <v>91</v>
      </c>
      <c r="O1721" s="12">
        <v>4</v>
      </c>
      <c r="P1721" s="12">
        <v>0</v>
      </c>
      <c r="Q1721" s="12">
        <v>0</v>
      </c>
      <c r="R1721" s="12">
        <v>68001</v>
      </c>
      <c r="S1721" s="59">
        <v>0.67671232876712328</v>
      </c>
      <c r="T1721" s="59">
        <v>24.38082191780822</v>
      </c>
      <c r="U1721" s="12">
        <v>1</v>
      </c>
      <c r="V1721" s="12">
        <v>4</v>
      </c>
      <c r="W1721" s="12">
        <v>1</v>
      </c>
      <c r="X1721" s="12">
        <v>2</v>
      </c>
      <c r="Y1721" s="12">
        <v>3</v>
      </c>
      <c r="Z1721" s="58">
        <v>0</v>
      </c>
      <c r="AA1721" s="58">
        <v>0</v>
      </c>
      <c r="AB1721" s="58">
        <v>0</v>
      </c>
      <c r="AC1721" s="58" t="s">
        <v>91</v>
      </c>
    </row>
    <row r="1722" spans="1:29" x14ac:dyDescent="0.3">
      <c r="A1722" s="57">
        <v>2642882</v>
      </c>
      <c r="B1722" s="12" t="s">
        <v>794</v>
      </c>
      <c r="C1722" s="58" t="s">
        <v>109</v>
      </c>
      <c r="D1722" s="58" t="s">
        <v>112</v>
      </c>
      <c r="E1722" s="58"/>
      <c r="F1722" s="58"/>
      <c r="G1722" s="58">
        <f>+IF(F1722&gt;K1722+100000,F1722-K1722,0)</f>
        <v>0</v>
      </c>
      <c r="H1722" s="58"/>
      <c r="I1722" s="58"/>
      <c r="J1722" s="58"/>
      <c r="K1722" s="58">
        <v>218048</v>
      </c>
      <c r="L1722" s="12" t="s">
        <v>91</v>
      </c>
      <c r="M1722" s="12" t="s">
        <v>91</v>
      </c>
      <c r="N1722" s="12" t="s">
        <v>91</v>
      </c>
      <c r="O1722" s="12">
        <v>4</v>
      </c>
      <c r="P1722" s="12">
        <v>0</v>
      </c>
      <c r="Q1722" s="12">
        <v>0</v>
      </c>
      <c r="R1722" s="12">
        <v>68001</v>
      </c>
      <c r="S1722" s="59">
        <v>0.69041095890410964</v>
      </c>
      <c r="T1722" s="59">
        <v>37.446575342465756</v>
      </c>
      <c r="U1722" s="12">
        <v>1</v>
      </c>
      <c r="V1722" s="12">
        <v>2</v>
      </c>
      <c r="W1722" s="12">
        <v>2</v>
      </c>
      <c r="X1722" s="12">
        <v>2</v>
      </c>
      <c r="Y1722" s="12">
        <v>1</v>
      </c>
      <c r="Z1722" s="58">
        <v>0</v>
      </c>
      <c r="AA1722" s="58">
        <v>0</v>
      </c>
      <c r="AB1722" s="58">
        <v>0</v>
      </c>
      <c r="AC1722" s="58" t="s">
        <v>91</v>
      </c>
    </row>
    <row r="1723" spans="1:29" x14ac:dyDescent="0.3">
      <c r="A1723" s="57">
        <v>88284844</v>
      </c>
      <c r="B1723" s="12" t="s">
        <v>795</v>
      </c>
      <c r="C1723" s="58" t="s">
        <v>109</v>
      </c>
      <c r="D1723" s="58" t="s">
        <v>112</v>
      </c>
      <c r="E1723" s="58"/>
      <c r="F1723" s="58"/>
      <c r="G1723" s="58">
        <f>+IF(F1723&gt;K1723+100000,F1723-K1723,0)</f>
        <v>0</v>
      </c>
      <c r="H1723" s="58"/>
      <c r="I1723" s="58"/>
      <c r="J1723" s="58"/>
      <c r="K1723" s="58">
        <v>218048</v>
      </c>
      <c r="L1723" s="12" t="s">
        <v>91</v>
      </c>
      <c r="M1723" s="12" t="s">
        <v>91</v>
      </c>
      <c r="N1723" s="12" t="s">
        <v>91</v>
      </c>
      <c r="O1723" s="12">
        <v>4</v>
      </c>
      <c r="P1723" s="12">
        <v>0</v>
      </c>
      <c r="Q1723" s="12">
        <v>0</v>
      </c>
      <c r="R1723" s="12">
        <v>68001</v>
      </c>
      <c r="S1723" s="59">
        <v>0.69041095890410964</v>
      </c>
      <c r="T1723" s="59">
        <v>50.673972602739724</v>
      </c>
      <c r="U1723" s="12">
        <v>1</v>
      </c>
      <c r="V1723" s="12">
        <v>1</v>
      </c>
      <c r="W1723" s="12">
        <v>2</v>
      </c>
      <c r="X1723" s="12">
        <v>2</v>
      </c>
      <c r="Y1723" s="12">
        <v>1</v>
      </c>
      <c r="Z1723" s="58">
        <v>0</v>
      </c>
      <c r="AA1723" s="58">
        <v>0</v>
      </c>
      <c r="AB1723" s="58">
        <v>0</v>
      </c>
      <c r="AC1723" s="58" t="s">
        <v>91</v>
      </c>
    </row>
    <row r="1724" spans="1:29" x14ac:dyDescent="0.3">
      <c r="A1724" s="57">
        <v>2008628444</v>
      </c>
      <c r="B1724" s="12" t="s">
        <v>796</v>
      </c>
      <c r="C1724" s="58" t="s">
        <v>109</v>
      </c>
      <c r="D1724" s="58" t="s">
        <v>112</v>
      </c>
      <c r="E1724" s="58"/>
      <c r="F1724" s="58"/>
      <c r="G1724" s="58">
        <f>+IF(F1724&gt;K1724+100000,F1724-K1724,0)</f>
        <v>0</v>
      </c>
      <c r="H1724" s="58"/>
      <c r="I1724" s="58"/>
      <c r="J1724" s="58"/>
      <c r="K1724" s="58">
        <v>218048</v>
      </c>
      <c r="L1724" s="12" t="s">
        <v>91</v>
      </c>
      <c r="M1724" s="12" t="s">
        <v>91</v>
      </c>
      <c r="N1724" s="12" t="s">
        <v>91</v>
      </c>
      <c r="O1724" s="12">
        <v>4</v>
      </c>
      <c r="P1724" s="12">
        <v>0</v>
      </c>
      <c r="Q1724" s="12">
        <v>0</v>
      </c>
      <c r="R1724" s="12">
        <v>68001</v>
      </c>
      <c r="S1724" s="59">
        <v>0.69041095890410964</v>
      </c>
      <c r="T1724" s="59">
        <v>35.115068493150687</v>
      </c>
      <c r="U1724" s="12">
        <v>1</v>
      </c>
      <c r="V1724" s="12">
        <v>2</v>
      </c>
      <c r="W1724" s="12">
        <v>2</v>
      </c>
      <c r="X1724" s="12">
        <v>2</v>
      </c>
      <c r="Y1724" s="12">
        <v>1</v>
      </c>
      <c r="Z1724" s="58">
        <v>0</v>
      </c>
      <c r="AA1724" s="58">
        <v>0</v>
      </c>
      <c r="AB1724" s="58">
        <v>0</v>
      </c>
      <c r="AC1724" s="58" t="s">
        <v>91</v>
      </c>
    </row>
    <row r="1725" spans="1:29" x14ac:dyDescent="0.3">
      <c r="A1725" s="57">
        <v>2242802448</v>
      </c>
      <c r="B1725" s="12" t="s">
        <v>797</v>
      </c>
      <c r="C1725" s="58" t="s">
        <v>109</v>
      </c>
      <c r="D1725" s="58" t="s">
        <v>112</v>
      </c>
      <c r="E1725" s="58"/>
      <c r="F1725" s="58"/>
      <c r="G1725" s="58">
        <f>+IF(F1725&gt;K1725+100000,F1725-K1725,0)</f>
        <v>0</v>
      </c>
      <c r="H1725" s="58"/>
      <c r="I1725" s="58"/>
      <c r="J1725" s="58"/>
      <c r="K1725" s="58">
        <v>218048</v>
      </c>
      <c r="L1725" s="12" t="s">
        <v>91</v>
      </c>
      <c r="M1725" s="12" t="s">
        <v>91</v>
      </c>
      <c r="N1725" s="12" t="s">
        <v>91</v>
      </c>
      <c r="O1725" s="12">
        <v>4</v>
      </c>
      <c r="P1725" s="12">
        <v>0</v>
      </c>
      <c r="Q1725" s="12">
        <v>0</v>
      </c>
      <c r="R1725" s="12">
        <v>68001</v>
      </c>
      <c r="S1725" s="59">
        <v>0.69041095890410964</v>
      </c>
      <c r="T1725" s="59">
        <v>22.273972602739725</v>
      </c>
      <c r="U1725" s="12">
        <v>2</v>
      </c>
      <c r="V1725" s="12">
        <v>4</v>
      </c>
      <c r="W1725" s="12">
        <v>3</v>
      </c>
      <c r="X1725" s="12">
        <v>2</v>
      </c>
      <c r="Y1725" s="12">
        <v>1</v>
      </c>
      <c r="Z1725" s="58">
        <v>0</v>
      </c>
      <c r="AA1725" s="58">
        <v>0</v>
      </c>
      <c r="AB1725" s="58">
        <v>0</v>
      </c>
      <c r="AC1725" s="58" t="s">
        <v>91</v>
      </c>
    </row>
    <row r="1726" spans="1:29" x14ac:dyDescent="0.3">
      <c r="A1726" s="57">
        <v>2408684</v>
      </c>
      <c r="B1726" s="12" t="s">
        <v>798</v>
      </c>
      <c r="C1726" s="58" t="s">
        <v>109</v>
      </c>
      <c r="D1726" s="58" t="s">
        <v>112</v>
      </c>
      <c r="E1726" s="58"/>
      <c r="F1726" s="58"/>
      <c r="G1726" s="58">
        <f>+IF(F1726&gt;K1726+100000,F1726-K1726,0)</f>
        <v>0</v>
      </c>
      <c r="H1726" s="58"/>
      <c r="I1726" s="58"/>
      <c r="J1726" s="58"/>
      <c r="K1726" s="58">
        <v>218048</v>
      </c>
      <c r="L1726" s="12" t="s">
        <v>91</v>
      </c>
      <c r="M1726" s="12" t="s">
        <v>91</v>
      </c>
      <c r="N1726" s="12" t="s">
        <v>91</v>
      </c>
      <c r="O1726" s="12">
        <v>4</v>
      </c>
      <c r="P1726" s="12">
        <v>0</v>
      </c>
      <c r="Q1726" s="12">
        <v>0</v>
      </c>
      <c r="R1726" s="12">
        <v>68255</v>
      </c>
      <c r="S1726" s="59">
        <v>0.66849315068493154</v>
      </c>
      <c r="T1726" s="59">
        <v>44.446575342465756</v>
      </c>
      <c r="U1726" s="12">
        <v>1</v>
      </c>
      <c r="V1726" s="12">
        <v>1</v>
      </c>
      <c r="W1726" s="12">
        <v>2</v>
      </c>
      <c r="X1726" s="12">
        <v>2</v>
      </c>
      <c r="Y1726" s="12">
        <v>1</v>
      </c>
      <c r="Z1726" s="58">
        <v>0</v>
      </c>
      <c r="AA1726" s="58">
        <v>0</v>
      </c>
      <c r="AB1726" s="58">
        <v>0</v>
      </c>
      <c r="AC1726" s="58" t="s">
        <v>91</v>
      </c>
    </row>
    <row r="1727" spans="1:29" x14ac:dyDescent="0.3">
      <c r="A1727" s="57">
        <v>2008406488</v>
      </c>
      <c r="B1727" s="12" t="s">
        <v>799</v>
      </c>
      <c r="C1727" s="58" t="s">
        <v>109</v>
      </c>
      <c r="D1727" s="58" t="s">
        <v>112</v>
      </c>
      <c r="E1727" s="58"/>
      <c r="F1727" s="58"/>
      <c r="G1727" s="58">
        <f>+IF(F1727&gt;K1727+100000,F1727-K1727,0)</f>
        <v>0</v>
      </c>
      <c r="H1727" s="58"/>
      <c r="I1727" s="58"/>
      <c r="J1727" s="58"/>
      <c r="K1727" s="58">
        <v>218048</v>
      </c>
      <c r="L1727" s="12" t="s">
        <v>91</v>
      </c>
      <c r="M1727" s="12" t="s">
        <v>91</v>
      </c>
      <c r="N1727" s="12" t="s">
        <v>91</v>
      </c>
      <c r="O1727" s="12">
        <v>4</v>
      </c>
      <c r="P1727" s="12">
        <v>0</v>
      </c>
      <c r="Q1727" s="12">
        <v>0</v>
      </c>
      <c r="R1727" s="12">
        <v>68255</v>
      </c>
      <c r="S1727" s="59">
        <v>0.66849315068493154</v>
      </c>
      <c r="T1727" s="59">
        <v>23.473972602739725</v>
      </c>
      <c r="U1727" s="12">
        <v>1</v>
      </c>
      <c r="V1727" s="12">
        <v>2</v>
      </c>
      <c r="W1727" s="12">
        <v>2</v>
      </c>
      <c r="X1727" s="12">
        <v>2</v>
      </c>
      <c r="Y1727" s="12">
        <v>1</v>
      </c>
      <c r="Z1727" s="58">
        <v>0</v>
      </c>
      <c r="AA1727" s="58">
        <v>0</v>
      </c>
      <c r="AB1727" s="58">
        <v>0</v>
      </c>
      <c r="AC1727" s="58" t="s">
        <v>91</v>
      </c>
    </row>
    <row r="1728" spans="1:29" x14ac:dyDescent="0.3">
      <c r="A1728" s="57">
        <v>2200880062</v>
      </c>
      <c r="B1728" s="12" t="s">
        <v>800</v>
      </c>
      <c r="C1728" s="58" t="s">
        <v>109</v>
      </c>
      <c r="D1728" s="58" t="s">
        <v>112</v>
      </c>
      <c r="E1728" s="58"/>
      <c r="F1728" s="58"/>
      <c r="G1728" s="58">
        <f>+IF(F1728&gt;K1728+100000,F1728-K1728,0)</f>
        <v>0</v>
      </c>
      <c r="H1728" s="58"/>
      <c r="I1728" s="58"/>
      <c r="J1728" s="58"/>
      <c r="K1728" s="58">
        <v>218048</v>
      </c>
      <c r="L1728" s="12" t="s">
        <v>91</v>
      </c>
      <c r="M1728" s="12" t="s">
        <v>91</v>
      </c>
      <c r="N1728" s="12" t="s">
        <v>91</v>
      </c>
      <c r="O1728" s="12">
        <v>4</v>
      </c>
      <c r="P1728" s="12">
        <v>0</v>
      </c>
      <c r="Q1728" s="12">
        <v>0</v>
      </c>
      <c r="R1728" s="12">
        <v>68255</v>
      </c>
      <c r="S1728" s="59">
        <v>0.66849315068493154</v>
      </c>
      <c r="T1728" s="59">
        <v>35.175342465753424</v>
      </c>
      <c r="U1728" s="12">
        <v>1</v>
      </c>
      <c r="V1728" s="12">
        <v>2</v>
      </c>
      <c r="W1728" s="12">
        <v>2</v>
      </c>
      <c r="X1728" s="12">
        <v>2</v>
      </c>
      <c r="Y1728" s="12">
        <v>3</v>
      </c>
      <c r="Z1728" s="58">
        <v>0</v>
      </c>
      <c r="AA1728" s="58">
        <v>0</v>
      </c>
      <c r="AB1728" s="58">
        <v>0</v>
      </c>
      <c r="AC1728" s="58" t="s">
        <v>91</v>
      </c>
    </row>
    <row r="1729" spans="1:29" x14ac:dyDescent="0.3">
      <c r="A1729" s="57">
        <v>2246468</v>
      </c>
      <c r="B1729" s="12" t="s">
        <v>801</v>
      </c>
      <c r="C1729" s="58" t="s">
        <v>109</v>
      </c>
      <c r="D1729" s="58" t="s">
        <v>112</v>
      </c>
      <c r="E1729" s="58"/>
      <c r="F1729" s="58"/>
      <c r="G1729" s="58">
        <f>+IF(F1729&gt;K1729+100000,F1729-K1729,0)</f>
        <v>0</v>
      </c>
      <c r="H1729" s="58"/>
      <c r="I1729" s="58"/>
      <c r="J1729" s="58"/>
      <c r="K1729" s="58">
        <v>218048</v>
      </c>
      <c r="L1729" s="12" t="s">
        <v>91</v>
      </c>
      <c r="M1729" s="12" t="s">
        <v>91</v>
      </c>
      <c r="N1729" s="12" t="s">
        <v>91</v>
      </c>
      <c r="O1729" s="12">
        <v>4</v>
      </c>
      <c r="P1729" s="12">
        <v>0</v>
      </c>
      <c r="Q1729" s="12">
        <v>0</v>
      </c>
      <c r="R1729" s="12">
        <v>68255</v>
      </c>
      <c r="S1729" s="59">
        <v>0.67123287671232879</v>
      </c>
      <c r="T1729" s="59">
        <v>37.597260273972601</v>
      </c>
      <c r="U1729" s="12">
        <v>1</v>
      </c>
      <c r="V1729" s="12">
        <v>2</v>
      </c>
      <c r="W1729" s="12">
        <v>1</v>
      </c>
      <c r="X1729" s="12">
        <v>2</v>
      </c>
      <c r="Y1729" s="12">
        <v>2</v>
      </c>
      <c r="Z1729" s="58">
        <v>0</v>
      </c>
      <c r="AA1729" s="58">
        <v>0</v>
      </c>
      <c r="AB1729" s="58">
        <v>0</v>
      </c>
      <c r="AC1729" s="58" t="s">
        <v>91</v>
      </c>
    </row>
    <row r="1730" spans="1:29" x14ac:dyDescent="0.3">
      <c r="A1730" s="57">
        <v>2406642</v>
      </c>
      <c r="B1730" s="12" t="s">
        <v>802</v>
      </c>
      <c r="C1730" s="58" t="s">
        <v>109</v>
      </c>
      <c r="D1730" s="58" t="s">
        <v>112</v>
      </c>
      <c r="E1730" s="58"/>
      <c r="F1730" s="58"/>
      <c r="G1730" s="58">
        <f>+IF(F1730&gt;K1730+100000,F1730-K1730,0)</f>
        <v>0</v>
      </c>
      <c r="H1730" s="58"/>
      <c r="I1730" s="58"/>
      <c r="J1730" s="58"/>
      <c r="K1730" s="58">
        <v>218048</v>
      </c>
      <c r="L1730" s="12" t="s">
        <v>91</v>
      </c>
      <c r="M1730" s="12" t="s">
        <v>91</v>
      </c>
      <c r="N1730" s="12" t="s">
        <v>91</v>
      </c>
      <c r="O1730" s="12">
        <v>4</v>
      </c>
      <c r="P1730" s="12">
        <v>0</v>
      </c>
      <c r="Q1730" s="12">
        <v>0</v>
      </c>
      <c r="R1730" s="12">
        <v>68255</v>
      </c>
      <c r="S1730" s="59">
        <v>0.67123287671232879</v>
      </c>
      <c r="T1730" s="59">
        <v>35.465753424657535</v>
      </c>
      <c r="U1730" s="12">
        <v>1</v>
      </c>
      <c r="V1730" s="12">
        <v>2</v>
      </c>
      <c r="W1730" s="12">
        <v>2</v>
      </c>
      <c r="X1730" s="12">
        <v>2</v>
      </c>
      <c r="Y1730" s="12">
        <v>1</v>
      </c>
      <c r="Z1730" s="58">
        <v>0</v>
      </c>
      <c r="AA1730" s="58">
        <v>0</v>
      </c>
      <c r="AB1730" s="58">
        <v>0</v>
      </c>
      <c r="AC1730" s="58" t="s">
        <v>91</v>
      </c>
    </row>
    <row r="1731" spans="1:29" x14ac:dyDescent="0.3">
      <c r="A1731" s="57">
        <v>2468686</v>
      </c>
      <c r="B1731" s="12" t="s">
        <v>803</v>
      </c>
      <c r="C1731" s="58" t="s">
        <v>109</v>
      </c>
      <c r="D1731" s="58" t="s">
        <v>112</v>
      </c>
      <c r="E1731" s="58"/>
      <c r="F1731" s="58"/>
      <c r="G1731" s="58">
        <f>+IF(F1731&gt;K1731+100000,F1731-K1731,0)</f>
        <v>0</v>
      </c>
      <c r="H1731" s="58"/>
      <c r="I1731" s="58"/>
      <c r="J1731" s="58"/>
      <c r="K1731" s="58">
        <v>218048</v>
      </c>
      <c r="L1731" s="12" t="s">
        <v>91</v>
      </c>
      <c r="M1731" s="12" t="s">
        <v>91</v>
      </c>
      <c r="N1731" s="12" t="s">
        <v>91</v>
      </c>
      <c r="O1731" s="12">
        <v>4</v>
      </c>
      <c r="P1731" s="12">
        <v>0</v>
      </c>
      <c r="Q1731" s="12">
        <v>0</v>
      </c>
      <c r="R1731" s="12">
        <v>68255</v>
      </c>
      <c r="S1731" s="59">
        <v>0.67123287671232879</v>
      </c>
      <c r="T1731" s="59">
        <v>40.539726027397258</v>
      </c>
      <c r="U1731" s="12">
        <v>1</v>
      </c>
      <c r="V1731" s="12">
        <v>2</v>
      </c>
      <c r="W1731" s="12">
        <v>1</v>
      </c>
      <c r="X1731" s="12">
        <v>2</v>
      </c>
      <c r="Y1731" s="12">
        <v>1</v>
      </c>
      <c r="Z1731" s="58">
        <v>0</v>
      </c>
      <c r="AA1731" s="58">
        <v>0</v>
      </c>
      <c r="AB1731" s="58">
        <v>0</v>
      </c>
      <c r="AC1731" s="58" t="s">
        <v>91</v>
      </c>
    </row>
    <row r="1732" spans="1:29" x14ac:dyDescent="0.3">
      <c r="A1732" s="57">
        <v>2480880</v>
      </c>
      <c r="B1732" s="12" t="s">
        <v>804</v>
      </c>
      <c r="C1732" s="58" t="s">
        <v>109</v>
      </c>
      <c r="D1732" s="58" t="s">
        <v>112</v>
      </c>
      <c r="E1732" s="58"/>
      <c r="F1732" s="58"/>
      <c r="G1732" s="58">
        <f>+IF(F1732&gt;K1732+100000,F1732-K1732,0)</f>
        <v>0</v>
      </c>
      <c r="H1732" s="58"/>
      <c r="I1732" s="58"/>
      <c r="J1732" s="58"/>
      <c r="K1732" s="58">
        <v>218048</v>
      </c>
      <c r="L1732" s="12" t="s">
        <v>91</v>
      </c>
      <c r="M1732" s="12" t="s">
        <v>91</v>
      </c>
      <c r="N1732" s="12" t="s">
        <v>91</v>
      </c>
      <c r="O1732" s="12">
        <v>4</v>
      </c>
      <c r="P1732" s="12">
        <v>0</v>
      </c>
      <c r="Q1732" s="12">
        <v>0</v>
      </c>
      <c r="R1732" s="12">
        <v>68255</v>
      </c>
      <c r="S1732" s="59">
        <v>0.67123287671232879</v>
      </c>
      <c r="T1732" s="59">
        <v>49.884931506849313</v>
      </c>
      <c r="U1732" s="12">
        <v>1</v>
      </c>
      <c r="V1732" s="12">
        <v>2</v>
      </c>
      <c r="W1732" s="12">
        <v>2</v>
      </c>
      <c r="X1732" s="12">
        <v>2</v>
      </c>
      <c r="Y1732" s="12">
        <v>1</v>
      </c>
      <c r="Z1732" s="58">
        <v>0</v>
      </c>
      <c r="AA1732" s="58">
        <v>0</v>
      </c>
      <c r="AB1732" s="58">
        <v>0</v>
      </c>
      <c r="AC1732" s="58" t="s">
        <v>91</v>
      </c>
    </row>
    <row r="1733" spans="1:29" x14ac:dyDescent="0.3">
      <c r="A1733" s="57">
        <v>2622440</v>
      </c>
      <c r="B1733" s="12" t="s">
        <v>805</v>
      </c>
      <c r="C1733" s="58" t="s">
        <v>109</v>
      </c>
      <c r="D1733" s="58" t="s">
        <v>112</v>
      </c>
      <c r="E1733" s="58"/>
      <c r="F1733" s="58"/>
      <c r="G1733" s="58">
        <f>+IF(F1733&gt;K1733+100000,F1733-K1733,0)</f>
        <v>0</v>
      </c>
      <c r="H1733" s="58"/>
      <c r="I1733" s="58"/>
      <c r="J1733" s="58"/>
      <c r="K1733" s="58">
        <v>218048</v>
      </c>
      <c r="L1733" s="12" t="s">
        <v>91</v>
      </c>
      <c r="M1733" s="12" t="s">
        <v>91</v>
      </c>
      <c r="N1733" s="12" t="s">
        <v>91</v>
      </c>
      <c r="O1733" s="12">
        <v>4</v>
      </c>
      <c r="P1733" s="12">
        <v>0</v>
      </c>
      <c r="Q1733" s="12">
        <v>0</v>
      </c>
      <c r="R1733" s="12">
        <v>68255</v>
      </c>
      <c r="S1733" s="59">
        <v>0.67123287671232879</v>
      </c>
      <c r="T1733" s="59">
        <v>38.30958904109589</v>
      </c>
      <c r="U1733" s="12">
        <v>1</v>
      </c>
      <c r="V1733" s="12">
        <v>2</v>
      </c>
      <c r="W1733" s="12">
        <v>2</v>
      </c>
      <c r="X1733" s="12">
        <v>2</v>
      </c>
      <c r="Y1733" s="12">
        <v>1</v>
      </c>
      <c r="Z1733" s="58">
        <v>0</v>
      </c>
      <c r="AA1733" s="58">
        <v>0</v>
      </c>
      <c r="AB1733" s="58">
        <v>0</v>
      </c>
      <c r="AC1733" s="58" t="s">
        <v>91</v>
      </c>
    </row>
    <row r="1734" spans="1:29" x14ac:dyDescent="0.3">
      <c r="A1734" s="57">
        <v>6628846</v>
      </c>
      <c r="B1734" s="12" t="s">
        <v>806</v>
      </c>
      <c r="C1734" s="58" t="s">
        <v>109</v>
      </c>
      <c r="D1734" s="58" t="s">
        <v>112</v>
      </c>
      <c r="E1734" s="58"/>
      <c r="F1734" s="58"/>
      <c r="G1734" s="58">
        <f>+IF(F1734&gt;K1734+100000,F1734-K1734,0)</f>
        <v>0</v>
      </c>
      <c r="H1734" s="58"/>
      <c r="I1734" s="58"/>
      <c r="J1734" s="58"/>
      <c r="K1734" s="58">
        <v>218048</v>
      </c>
      <c r="L1734" s="12" t="s">
        <v>91</v>
      </c>
      <c r="M1734" s="12" t="s">
        <v>91</v>
      </c>
      <c r="N1734" s="12" t="s">
        <v>91</v>
      </c>
      <c r="O1734" s="12">
        <v>4</v>
      </c>
      <c r="P1734" s="12">
        <v>0</v>
      </c>
      <c r="Q1734" s="12">
        <v>0</v>
      </c>
      <c r="R1734" s="12">
        <v>68255</v>
      </c>
      <c r="S1734" s="59">
        <v>0.67123287671232879</v>
      </c>
      <c r="T1734" s="59">
        <v>58.046575342465751</v>
      </c>
      <c r="U1734" s="12">
        <v>1</v>
      </c>
      <c r="V1734" s="12">
        <v>1</v>
      </c>
      <c r="W1734" s="12">
        <v>2</v>
      </c>
      <c r="X1734" s="12">
        <v>2</v>
      </c>
      <c r="Y1734" s="12">
        <v>2</v>
      </c>
      <c r="Z1734" s="58">
        <v>0</v>
      </c>
      <c r="AA1734" s="58">
        <v>0</v>
      </c>
      <c r="AB1734" s="58">
        <v>0</v>
      </c>
      <c r="AC1734" s="58" t="s">
        <v>91</v>
      </c>
    </row>
    <row r="1735" spans="1:29" x14ac:dyDescent="0.3">
      <c r="A1735" s="57">
        <v>6688244</v>
      </c>
      <c r="B1735" s="12" t="s">
        <v>807</v>
      </c>
      <c r="C1735" s="58" t="s">
        <v>109</v>
      </c>
      <c r="D1735" s="58" t="s">
        <v>112</v>
      </c>
      <c r="E1735" s="58"/>
      <c r="F1735" s="58"/>
      <c r="G1735" s="58">
        <f>+IF(F1735&gt;K1735+100000,F1735-K1735,0)</f>
        <v>0</v>
      </c>
      <c r="H1735" s="58"/>
      <c r="I1735" s="58"/>
      <c r="J1735" s="58"/>
      <c r="K1735" s="58">
        <v>218048</v>
      </c>
      <c r="L1735" s="12" t="s">
        <v>91</v>
      </c>
      <c r="M1735" s="12" t="s">
        <v>91</v>
      </c>
      <c r="N1735" s="12" t="s">
        <v>91</v>
      </c>
      <c r="O1735" s="12">
        <v>4</v>
      </c>
      <c r="P1735" s="12">
        <v>0</v>
      </c>
      <c r="Q1735" s="12">
        <v>0</v>
      </c>
      <c r="R1735" s="12">
        <v>68255</v>
      </c>
      <c r="S1735" s="59">
        <v>0.67123287671232879</v>
      </c>
      <c r="T1735" s="59">
        <v>43.336986301369862</v>
      </c>
      <c r="U1735" s="12">
        <v>1</v>
      </c>
      <c r="V1735" s="12">
        <v>2</v>
      </c>
      <c r="W1735" s="12">
        <v>2</v>
      </c>
      <c r="X1735" s="12">
        <v>2</v>
      </c>
      <c r="Y1735" s="12">
        <v>1</v>
      </c>
      <c r="Z1735" s="58">
        <v>0</v>
      </c>
      <c r="AA1735" s="58">
        <v>0</v>
      </c>
      <c r="AB1735" s="58">
        <v>0</v>
      </c>
      <c r="AC1735" s="58" t="s">
        <v>91</v>
      </c>
    </row>
    <row r="1736" spans="1:29" x14ac:dyDescent="0.3">
      <c r="A1736" s="57">
        <v>24662628</v>
      </c>
      <c r="B1736" s="12" t="s">
        <v>808</v>
      </c>
      <c r="C1736" s="58" t="s">
        <v>109</v>
      </c>
      <c r="D1736" s="58" t="s">
        <v>112</v>
      </c>
      <c r="E1736" s="58"/>
      <c r="F1736" s="58"/>
      <c r="G1736" s="58">
        <f>+IF(F1736&gt;K1736+100000,F1736-K1736,0)</f>
        <v>0</v>
      </c>
      <c r="H1736" s="58"/>
      <c r="I1736" s="58"/>
      <c r="J1736" s="58"/>
      <c r="K1736" s="58">
        <v>218048</v>
      </c>
      <c r="L1736" s="12" t="s">
        <v>91</v>
      </c>
      <c r="M1736" s="12" t="s">
        <v>91</v>
      </c>
      <c r="N1736" s="12" t="s">
        <v>91</v>
      </c>
      <c r="O1736" s="12">
        <v>4</v>
      </c>
      <c r="P1736" s="12">
        <v>0</v>
      </c>
      <c r="Q1736" s="12">
        <v>0</v>
      </c>
      <c r="R1736" s="12">
        <v>68255</v>
      </c>
      <c r="S1736" s="59">
        <v>0.67123287671232879</v>
      </c>
      <c r="T1736" s="59">
        <v>44.745205479452054</v>
      </c>
      <c r="U1736" s="12">
        <v>1</v>
      </c>
      <c r="V1736" s="12">
        <v>2</v>
      </c>
      <c r="W1736" s="12">
        <v>1</v>
      </c>
      <c r="X1736" s="12">
        <v>2</v>
      </c>
      <c r="Y1736" s="12">
        <v>1</v>
      </c>
      <c r="Z1736" s="58">
        <v>0</v>
      </c>
      <c r="AA1736" s="58">
        <v>0</v>
      </c>
      <c r="AB1736" s="58">
        <v>0</v>
      </c>
      <c r="AC1736" s="58" t="s">
        <v>91</v>
      </c>
    </row>
    <row r="1737" spans="1:29" x14ac:dyDescent="0.3">
      <c r="A1737" s="57">
        <v>24884606</v>
      </c>
      <c r="B1737" s="12" t="s">
        <v>809</v>
      </c>
      <c r="C1737" s="58" t="s">
        <v>109</v>
      </c>
      <c r="D1737" s="58" t="s">
        <v>112</v>
      </c>
      <c r="E1737" s="58"/>
      <c r="F1737" s="58"/>
      <c r="G1737" s="58">
        <f>+IF(F1737&gt;K1737+100000,F1737-K1737,0)</f>
        <v>0</v>
      </c>
      <c r="H1737" s="58"/>
      <c r="I1737" s="58"/>
      <c r="J1737" s="58"/>
      <c r="K1737" s="58">
        <v>218048</v>
      </c>
      <c r="L1737" s="12" t="s">
        <v>91</v>
      </c>
      <c r="M1737" s="12" t="s">
        <v>91</v>
      </c>
      <c r="N1737" s="12" t="s">
        <v>91</v>
      </c>
      <c r="O1737" s="12">
        <v>4</v>
      </c>
      <c r="P1737" s="12">
        <v>0</v>
      </c>
      <c r="Q1737" s="12">
        <v>0</v>
      </c>
      <c r="R1737" s="12">
        <v>68255</v>
      </c>
      <c r="S1737" s="59">
        <v>0.67123287671232879</v>
      </c>
      <c r="T1737" s="59">
        <v>40.268493150684932</v>
      </c>
      <c r="U1737" s="12">
        <v>1</v>
      </c>
      <c r="V1737" s="12">
        <v>2</v>
      </c>
      <c r="W1737" s="12">
        <v>2</v>
      </c>
      <c r="X1737" s="12">
        <v>2</v>
      </c>
      <c r="Y1737" s="12">
        <v>1</v>
      </c>
      <c r="Z1737" s="58">
        <v>0</v>
      </c>
      <c r="AA1737" s="58">
        <v>0</v>
      </c>
      <c r="AB1737" s="58">
        <v>0</v>
      </c>
      <c r="AC1737" s="58" t="s">
        <v>91</v>
      </c>
    </row>
    <row r="1738" spans="1:29" x14ac:dyDescent="0.3">
      <c r="A1738" s="57">
        <v>48646086</v>
      </c>
      <c r="B1738" s="12" t="s">
        <v>810</v>
      </c>
      <c r="C1738" s="58" t="s">
        <v>109</v>
      </c>
      <c r="D1738" s="58" t="s">
        <v>112</v>
      </c>
      <c r="E1738" s="58"/>
      <c r="F1738" s="58"/>
      <c r="G1738" s="58">
        <f>+IF(F1738&gt;K1738+100000,F1738-K1738,0)</f>
        <v>0</v>
      </c>
      <c r="H1738" s="58"/>
      <c r="I1738" s="58"/>
      <c r="J1738" s="58"/>
      <c r="K1738" s="58">
        <v>218048</v>
      </c>
      <c r="L1738" s="12" t="s">
        <v>91</v>
      </c>
      <c r="M1738" s="12" t="s">
        <v>91</v>
      </c>
      <c r="N1738" s="12" t="s">
        <v>91</v>
      </c>
      <c r="O1738" s="12">
        <v>4</v>
      </c>
      <c r="P1738" s="12">
        <v>0</v>
      </c>
      <c r="Q1738" s="12">
        <v>0</v>
      </c>
      <c r="R1738" s="12">
        <v>68255</v>
      </c>
      <c r="S1738" s="59">
        <v>0.67123287671232879</v>
      </c>
      <c r="T1738" s="59">
        <v>46.827397260273976</v>
      </c>
      <c r="U1738" s="12">
        <v>2</v>
      </c>
      <c r="V1738" s="12">
        <v>2</v>
      </c>
      <c r="W1738" s="12">
        <v>1</v>
      </c>
      <c r="X1738" s="12">
        <v>2</v>
      </c>
      <c r="Y1738" s="12">
        <v>1</v>
      </c>
      <c r="Z1738" s="58">
        <v>0</v>
      </c>
      <c r="AA1738" s="58">
        <v>0</v>
      </c>
      <c r="AB1738" s="58">
        <v>0</v>
      </c>
      <c r="AC1738" s="58" t="s">
        <v>91</v>
      </c>
    </row>
    <row r="1739" spans="1:29" x14ac:dyDescent="0.3">
      <c r="A1739" s="57">
        <v>2008402222</v>
      </c>
      <c r="B1739" s="12" t="s">
        <v>811</v>
      </c>
      <c r="C1739" s="58" t="s">
        <v>109</v>
      </c>
      <c r="D1739" s="58" t="s">
        <v>112</v>
      </c>
      <c r="E1739" s="58"/>
      <c r="F1739" s="58"/>
      <c r="G1739" s="58">
        <f>+IF(F1739&gt;K1739+100000,F1739-K1739,0)</f>
        <v>0</v>
      </c>
      <c r="H1739" s="58"/>
      <c r="I1739" s="58"/>
      <c r="J1739" s="58"/>
      <c r="K1739" s="58">
        <v>218048</v>
      </c>
      <c r="L1739" s="12" t="s">
        <v>91</v>
      </c>
      <c r="M1739" s="12" t="s">
        <v>91</v>
      </c>
      <c r="N1739" s="12" t="s">
        <v>91</v>
      </c>
      <c r="O1739" s="12">
        <v>4</v>
      </c>
      <c r="P1739" s="12">
        <v>0</v>
      </c>
      <c r="Q1739" s="12">
        <v>0</v>
      </c>
      <c r="R1739" s="12">
        <v>68255</v>
      </c>
      <c r="S1739" s="59">
        <v>0.67123287671232879</v>
      </c>
      <c r="T1739" s="59">
        <v>35.578082191780823</v>
      </c>
      <c r="U1739" s="12">
        <v>2</v>
      </c>
      <c r="V1739" s="12">
        <v>2</v>
      </c>
      <c r="W1739" s="12">
        <v>1</v>
      </c>
      <c r="X1739" s="12">
        <v>2</v>
      </c>
      <c r="Y1739" s="12">
        <v>3</v>
      </c>
      <c r="Z1739" s="58">
        <v>0</v>
      </c>
      <c r="AA1739" s="58">
        <v>0</v>
      </c>
      <c r="AB1739" s="58">
        <v>0</v>
      </c>
      <c r="AC1739" s="58" t="s">
        <v>91</v>
      </c>
    </row>
    <row r="1740" spans="1:29" x14ac:dyDescent="0.3">
      <c r="A1740" s="57">
        <v>2008406040</v>
      </c>
      <c r="B1740" s="12" t="s">
        <v>812</v>
      </c>
      <c r="C1740" s="58" t="s">
        <v>109</v>
      </c>
      <c r="D1740" s="58" t="s">
        <v>112</v>
      </c>
      <c r="E1740" s="58"/>
      <c r="F1740" s="58"/>
      <c r="G1740" s="58">
        <f>+IF(F1740&gt;K1740+100000,F1740-K1740,0)</f>
        <v>0</v>
      </c>
      <c r="H1740" s="58"/>
      <c r="I1740" s="58"/>
      <c r="J1740" s="58"/>
      <c r="K1740" s="58">
        <v>218048</v>
      </c>
      <c r="L1740" s="12" t="s">
        <v>91</v>
      </c>
      <c r="M1740" s="12" t="s">
        <v>91</v>
      </c>
      <c r="N1740" s="12" t="s">
        <v>91</v>
      </c>
      <c r="O1740" s="12">
        <v>4</v>
      </c>
      <c r="P1740" s="12">
        <v>0</v>
      </c>
      <c r="Q1740" s="12">
        <v>0</v>
      </c>
      <c r="R1740" s="12">
        <v>68255</v>
      </c>
      <c r="S1740" s="59">
        <v>0.67123287671232879</v>
      </c>
      <c r="T1740" s="59">
        <v>22.079452054794519</v>
      </c>
      <c r="U1740" s="12">
        <v>2</v>
      </c>
      <c r="V1740" s="12">
        <v>2</v>
      </c>
      <c r="W1740" s="12">
        <v>2</v>
      </c>
      <c r="X1740" s="12">
        <v>2</v>
      </c>
      <c r="Y1740" s="12">
        <v>1</v>
      </c>
      <c r="Z1740" s="58">
        <v>0</v>
      </c>
      <c r="AA1740" s="58">
        <v>0</v>
      </c>
      <c r="AB1740" s="58">
        <v>0</v>
      </c>
      <c r="AC1740" s="58" t="s">
        <v>91</v>
      </c>
    </row>
    <row r="1741" spans="1:29" x14ac:dyDescent="0.3">
      <c r="A1741" s="57">
        <v>2008682428</v>
      </c>
      <c r="B1741" s="12" t="s">
        <v>813</v>
      </c>
      <c r="C1741" s="58" t="s">
        <v>109</v>
      </c>
      <c r="D1741" s="58" t="s">
        <v>112</v>
      </c>
      <c r="E1741" s="58"/>
      <c r="F1741" s="58"/>
      <c r="G1741" s="58">
        <f>+IF(F1741&gt;K1741+100000,F1741-K1741,0)</f>
        <v>0</v>
      </c>
      <c r="H1741" s="58"/>
      <c r="I1741" s="58"/>
      <c r="J1741" s="58"/>
      <c r="K1741" s="58">
        <v>218048</v>
      </c>
      <c r="L1741" s="12" t="s">
        <v>91</v>
      </c>
      <c r="M1741" s="12" t="s">
        <v>91</v>
      </c>
      <c r="N1741" s="12" t="s">
        <v>91</v>
      </c>
      <c r="O1741" s="12">
        <v>4</v>
      </c>
      <c r="P1741" s="12">
        <v>0</v>
      </c>
      <c r="Q1741" s="12">
        <v>0</v>
      </c>
      <c r="R1741" s="12">
        <v>68255</v>
      </c>
      <c r="S1741" s="59">
        <v>0.67123287671232879</v>
      </c>
      <c r="T1741" s="59">
        <v>23.443835616438356</v>
      </c>
      <c r="U1741" s="12">
        <v>1</v>
      </c>
      <c r="V1741" s="12">
        <v>2</v>
      </c>
      <c r="W1741" s="12">
        <v>2</v>
      </c>
      <c r="X1741" s="12">
        <v>2</v>
      </c>
      <c r="Y1741" s="12">
        <v>1</v>
      </c>
      <c r="Z1741" s="58">
        <v>0</v>
      </c>
      <c r="AA1741" s="58">
        <v>0</v>
      </c>
      <c r="AB1741" s="58">
        <v>0</v>
      </c>
      <c r="AC1741" s="58" t="s">
        <v>91</v>
      </c>
    </row>
    <row r="1742" spans="1:29" x14ac:dyDescent="0.3">
      <c r="A1742" s="57">
        <v>2226844648</v>
      </c>
      <c r="B1742" s="12" t="s">
        <v>814</v>
      </c>
      <c r="C1742" s="58" t="s">
        <v>109</v>
      </c>
      <c r="D1742" s="58" t="s">
        <v>112</v>
      </c>
      <c r="E1742" s="58"/>
      <c r="F1742" s="58"/>
      <c r="G1742" s="58">
        <f>+IF(F1742&gt;K1742+100000,F1742-K1742,0)</f>
        <v>0</v>
      </c>
      <c r="H1742" s="58"/>
      <c r="I1742" s="58"/>
      <c r="J1742" s="58"/>
      <c r="K1742" s="58">
        <v>218048</v>
      </c>
      <c r="L1742" s="12" t="s">
        <v>91</v>
      </c>
      <c r="M1742" s="12" t="s">
        <v>91</v>
      </c>
      <c r="N1742" s="12" t="s">
        <v>91</v>
      </c>
      <c r="O1742" s="12">
        <v>4</v>
      </c>
      <c r="P1742" s="12">
        <v>0</v>
      </c>
      <c r="Q1742" s="12">
        <v>0</v>
      </c>
      <c r="R1742" s="12">
        <v>68255</v>
      </c>
      <c r="S1742" s="59">
        <v>0.67123287671232879</v>
      </c>
      <c r="T1742" s="59">
        <v>36.246575342465754</v>
      </c>
      <c r="U1742" s="12">
        <v>1</v>
      </c>
      <c r="V1742" s="12">
        <v>2</v>
      </c>
      <c r="W1742" s="12">
        <v>2</v>
      </c>
      <c r="X1742" s="12">
        <v>2</v>
      </c>
      <c r="Y1742" s="12">
        <v>1</v>
      </c>
      <c r="Z1742" s="58">
        <v>0</v>
      </c>
      <c r="AA1742" s="58">
        <v>0</v>
      </c>
      <c r="AB1742" s="58">
        <v>0</v>
      </c>
      <c r="AC1742" s="58" t="s">
        <v>91</v>
      </c>
    </row>
    <row r="1743" spans="1:29" x14ac:dyDescent="0.3">
      <c r="A1743" s="57">
        <v>2228024208</v>
      </c>
      <c r="B1743" s="12" t="s">
        <v>815</v>
      </c>
      <c r="C1743" s="58" t="s">
        <v>109</v>
      </c>
      <c r="D1743" s="58" t="s">
        <v>112</v>
      </c>
      <c r="E1743" s="58"/>
      <c r="F1743" s="58"/>
      <c r="G1743" s="58">
        <f>+IF(F1743&gt;K1743+100000,F1743-K1743,0)</f>
        <v>0</v>
      </c>
      <c r="H1743" s="58"/>
      <c r="I1743" s="58"/>
      <c r="J1743" s="58"/>
      <c r="K1743" s="58">
        <v>218048</v>
      </c>
      <c r="L1743" s="12" t="s">
        <v>91</v>
      </c>
      <c r="M1743" s="12" t="s">
        <v>91</v>
      </c>
      <c r="N1743" s="12" t="s">
        <v>91</v>
      </c>
      <c r="O1743" s="12">
        <v>4</v>
      </c>
      <c r="P1743" s="12">
        <v>0</v>
      </c>
      <c r="Q1743" s="12">
        <v>0</v>
      </c>
      <c r="R1743" s="12">
        <v>68255</v>
      </c>
      <c r="S1743" s="59">
        <v>0.67123287671232879</v>
      </c>
      <c r="T1743" s="59">
        <v>30.550684931506851</v>
      </c>
      <c r="U1743" s="12">
        <v>1</v>
      </c>
      <c r="V1743" s="12">
        <v>2</v>
      </c>
      <c r="W1743" s="12">
        <v>2</v>
      </c>
      <c r="X1743" s="12">
        <v>2</v>
      </c>
      <c r="Y1743" s="12">
        <v>1</v>
      </c>
      <c r="Z1743" s="58">
        <v>0</v>
      </c>
      <c r="AA1743" s="58">
        <v>0</v>
      </c>
      <c r="AB1743" s="58">
        <v>0</v>
      </c>
      <c r="AC1743" s="58" t="s">
        <v>91</v>
      </c>
    </row>
    <row r="1744" spans="1:29" x14ac:dyDescent="0.3">
      <c r="A1744" s="57">
        <v>2008404822</v>
      </c>
      <c r="B1744" s="12" t="s">
        <v>816</v>
      </c>
      <c r="C1744" s="58" t="s">
        <v>109</v>
      </c>
      <c r="D1744" s="58" t="s">
        <v>112</v>
      </c>
      <c r="E1744" s="58"/>
      <c r="F1744" s="58"/>
      <c r="G1744" s="58">
        <f>+IF(F1744&gt;K1744+100000,F1744-K1744,0)</f>
        <v>0</v>
      </c>
      <c r="H1744" s="58"/>
      <c r="I1744" s="58"/>
      <c r="J1744" s="58"/>
      <c r="K1744" s="58">
        <v>218048</v>
      </c>
      <c r="L1744" s="12" t="s">
        <v>91</v>
      </c>
      <c r="M1744" s="12" t="s">
        <v>91</v>
      </c>
      <c r="N1744" s="12" t="s">
        <v>91</v>
      </c>
      <c r="O1744" s="12">
        <v>4</v>
      </c>
      <c r="P1744" s="12">
        <v>0</v>
      </c>
      <c r="Q1744" s="12">
        <v>0</v>
      </c>
      <c r="R1744" s="12">
        <v>68255</v>
      </c>
      <c r="S1744" s="59">
        <v>0.67397260273972603</v>
      </c>
      <c r="T1744" s="59">
        <v>29.298630136986301</v>
      </c>
      <c r="U1744" s="12">
        <v>1</v>
      </c>
      <c r="V1744" s="12">
        <v>2</v>
      </c>
      <c r="W1744" s="12">
        <v>1</v>
      </c>
      <c r="X1744" s="12">
        <v>2</v>
      </c>
      <c r="Y1744" s="12">
        <v>1</v>
      </c>
      <c r="Z1744" s="58">
        <v>0</v>
      </c>
      <c r="AA1744" s="58">
        <v>0</v>
      </c>
      <c r="AB1744" s="58">
        <v>0</v>
      </c>
      <c r="AC1744" s="58" t="s">
        <v>91</v>
      </c>
    </row>
    <row r="1745" spans="1:29" x14ac:dyDescent="0.3">
      <c r="A1745" s="57">
        <v>2008406266</v>
      </c>
      <c r="B1745" s="12" t="s">
        <v>817</v>
      </c>
      <c r="C1745" s="58" t="s">
        <v>109</v>
      </c>
      <c r="D1745" s="58" t="s">
        <v>112</v>
      </c>
      <c r="E1745" s="58"/>
      <c r="F1745" s="58"/>
      <c r="G1745" s="58">
        <f>+IF(F1745&gt;K1745+100000,F1745-K1745,0)</f>
        <v>0</v>
      </c>
      <c r="H1745" s="58"/>
      <c r="I1745" s="58"/>
      <c r="J1745" s="58"/>
      <c r="K1745" s="58">
        <v>218048</v>
      </c>
      <c r="L1745" s="12" t="s">
        <v>91</v>
      </c>
      <c r="M1745" s="12" t="s">
        <v>91</v>
      </c>
      <c r="N1745" s="12" t="s">
        <v>91</v>
      </c>
      <c r="O1745" s="12">
        <v>4</v>
      </c>
      <c r="P1745" s="12">
        <v>0</v>
      </c>
      <c r="Q1745" s="12">
        <v>0</v>
      </c>
      <c r="R1745" s="12">
        <v>68255</v>
      </c>
      <c r="S1745" s="59">
        <v>0.67397260273972603</v>
      </c>
      <c r="T1745" s="59">
        <v>24.405479452054795</v>
      </c>
      <c r="U1745" s="12">
        <v>1</v>
      </c>
      <c r="V1745" s="12">
        <v>2</v>
      </c>
      <c r="W1745" s="12">
        <v>1</v>
      </c>
      <c r="X1745" s="12">
        <v>2</v>
      </c>
      <c r="Y1745" s="12">
        <v>3</v>
      </c>
      <c r="Z1745" s="58">
        <v>0</v>
      </c>
      <c r="AA1745" s="58">
        <v>0</v>
      </c>
      <c r="AB1745" s="58">
        <v>0</v>
      </c>
      <c r="AC1745" s="58" t="s">
        <v>91</v>
      </c>
    </row>
    <row r="1746" spans="1:29" x14ac:dyDescent="0.3">
      <c r="A1746" s="57">
        <v>2468228</v>
      </c>
      <c r="B1746" s="12" t="s">
        <v>818</v>
      </c>
      <c r="C1746" s="58" t="s">
        <v>109</v>
      </c>
      <c r="D1746" s="58" t="s">
        <v>112</v>
      </c>
      <c r="E1746" s="58"/>
      <c r="F1746" s="58"/>
      <c r="G1746" s="58">
        <f>+IF(F1746&gt;K1746+100000,F1746-K1746,0)</f>
        <v>0</v>
      </c>
      <c r="H1746" s="58"/>
      <c r="I1746" s="58"/>
      <c r="J1746" s="58"/>
      <c r="K1746" s="58">
        <v>218048</v>
      </c>
      <c r="L1746" s="12" t="s">
        <v>91</v>
      </c>
      <c r="M1746" s="12" t="s">
        <v>91</v>
      </c>
      <c r="N1746" s="12" t="s">
        <v>91</v>
      </c>
      <c r="O1746" s="12">
        <v>4</v>
      </c>
      <c r="P1746" s="12">
        <v>0</v>
      </c>
      <c r="Q1746" s="12">
        <v>0</v>
      </c>
      <c r="R1746" s="12">
        <v>68255</v>
      </c>
      <c r="S1746" s="59">
        <v>0.67945205479452053</v>
      </c>
      <c r="T1746" s="59">
        <v>41.917808219178085</v>
      </c>
      <c r="U1746" s="12">
        <v>1</v>
      </c>
      <c r="V1746" s="12">
        <v>1</v>
      </c>
      <c r="W1746" s="12">
        <v>1</v>
      </c>
      <c r="X1746" s="12">
        <v>2</v>
      </c>
      <c r="Y1746" s="12">
        <v>3</v>
      </c>
      <c r="Z1746" s="58">
        <v>0</v>
      </c>
      <c r="AA1746" s="58">
        <v>0</v>
      </c>
      <c r="AB1746" s="58">
        <v>0</v>
      </c>
      <c r="AC1746" s="58" t="s">
        <v>91</v>
      </c>
    </row>
    <row r="1747" spans="1:29" x14ac:dyDescent="0.3">
      <c r="A1747" s="57">
        <v>2202482644</v>
      </c>
      <c r="B1747" s="12" t="s">
        <v>819</v>
      </c>
      <c r="C1747" s="58" t="s">
        <v>109</v>
      </c>
      <c r="D1747" s="58" t="s">
        <v>112</v>
      </c>
      <c r="E1747" s="58"/>
      <c r="F1747" s="58"/>
      <c r="G1747" s="58">
        <f>+IF(F1747&gt;K1747+100000,F1747-K1747,0)</f>
        <v>0</v>
      </c>
      <c r="H1747" s="58"/>
      <c r="I1747" s="58"/>
      <c r="J1747" s="58"/>
      <c r="K1747" s="58">
        <v>218048</v>
      </c>
      <c r="L1747" s="12" t="s">
        <v>91</v>
      </c>
      <c r="M1747" s="12" t="s">
        <v>91</v>
      </c>
      <c r="N1747" s="12" t="s">
        <v>91</v>
      </c>
      <c r="O1747" s="12">
        <v>4</v>
      </c>
      <c r="P1747" s="12">
        <v>0</v>
      </c>
      <c r="Q1747" s="12">
        <v>0</v>
      </c>
      <c r="R1747" s="12">
        <v>68255</v>
      </c>
      <c r="S1747" s="59">
        <v>0.69041095890410964</v>
      </c>
      <c r="T1747" s="59">
        <v>25.175342465753424</v>
      </c>
      <c r="U1747" s="12">
        <v>1</v>
      </c>
      <c r="V1747" s="12">
        <v>2</v>
      </c>
      <c r="W1747" s="12">
        <v>2</v>
      </c>
      <c r="X1747" s="12">
        <v>2</v>
      </c>
      <c r="Y1747" s="12">
        <v>1</v>
      </c>
      <c r="Z1747" s="58">
        <v>0</v>
      </c>
      <c r="AA1747" s="58">
        <v>0</v>
      </c>
      <c r="AB1747" s="58">
        <v>0</v>
      </c>
      <c r="AC1747" s="58" t="s">
        <v>91</v>
      </c>
    </row>
    <row r="1748" spans="1:29" x14ac:dyDescent="0.3">
      <c r="A1748" s="57">
        <v>48668044</v>
      </c>
      <c r="B1748" s="12" t="s">
        <v>820</v>
      </c>
      <c r="C1748" s="58" t="s">
        <v>109</v>
      </c>
      <c r="D1748" s="58" t="s">
        <v>112</v>
      </c>
      <c r="E1748" s="58"/>
      <c r="F1748" s="58"/>
      <c r="G1748" s="58">
        <f>+IF(F1748&gt;K1748+100000,F1748-K1748,0)</f>
        <v>0</v>
      </c>
      <c r="H1748" s="58"/>
      <c r="I1748" s="58"/>
      <c r="J1748" s="58"/>
      <c r="K1748" s="58">
        <v>218048</v>
      </c>
      <c r="L1748" s="12" t="s">
        <v>91</v>
      </c>
      <c r="M1748" s="12" t="s">
        <v>91</v>
      </c>
      <c r="N1748" s="12" t="s">
        <v>91</v>
      </c>
      <c r="O1748" s="12">
        <v>4</v>
      </c>
      <c r="P1748" s="12">
        <v>0</v>
      </c>
      <c r="Q1748" s="12">
        <v>0</v>
      </c>
      <c r="R1748" s="12">
        <v>68255</v>
      </c>
      <c r="S1748" s="59">
        <v>0.70410958904109588</v>
      </c>
      <c r="T1748" s="59">
        <v>43.983561643835614</v>
      </c>
      <c r="U1748" s="12">
        <v>2</v>
      </c>
      <c r="V1748" s="12">
        <v>2</v>
      </c>
      <c r="W1748" s="12">
        <v>3</v>
      </c>
      <c r="X1748" s="12">
        <v>2</v>
      </c>
      <c r="Y1748" s="12">
        <v>1</v>
      </c>
      <c r="Z1748" s="58">
        <v>0</v>
      </c>
      <c r="AA1748" s="58">
        <v>0</v>
      </c>
      <c r="AB1748" s="58">
        <v>0</v>
      </c>
      <c r="AC1748" s="58" t="s">
        <v>91</v>
      </c>
    </row>
    <row r="1749" spans="1:29" x14ac:dyDescent="0.3">
      <c r="A1749" s="57">
        <v>2008402228</v>
      </c>
      <c r="B1749" s="12" t="s">
        <v>821</v>
      </c>
      <c r="C1749" s="58" t="s">
        <v>109</v>
      </c>
      <c r="D1749" s="58" t="s">
        <v>112</v>
      </c>
      <c r="E1749" s="58"/>
      <c r="F1749" s="58"/>
      <c r="G1749" s="58">
        <f>+IF(F1749&gt;K1749+100000,F1749-K1749,0)</f>
        <v>0</v>
      </c>
      <c r="H1749" s="58"/>
      <c r="I1749" s="58"/>
      <c r="J1749" s="58"/>
      <c r="K1749" s="58">
        <v>218048</v>
      </c>
      <c r="L1749" s="12" t="s">
        <v>91</v>
      </c>
      <c r="M1749" s="12" t="s">
        <v>91</v>
      </c>
      <c r="N1749" s="12" t="s">
        <v>91</v>
      </c>
      <c r="O1749" s="12">
        <v>4</v>
      </c>
      <c r="P1749" s="12">
        <v>0</v>
      </c>
      <c r="Q1749" s="12">
        <v>0</v>
      </c>
      <c r="R1749" s="12">
        <v>68255</v>
      </c>
      <c r="S1749" s="59">
        <v>0.70410958904109588</v>
      </c>
      <c r="T1749" s="59">
        <v>25.638356164383563</v>
      </c>
      <c r="U1749" s="12">
        <v>1</v>
      </c>
      <c r="V1749" s="12">
        <v>2</v>
      </c>
      <c r="W1749" s="12">
        <v>1</v>
      </c>
      <c r="X1749" s="12">
        <v>2</v>
      </c>
      <c r="Y1749" s="12">
        <v>1</v>
      </c>
      <c r="Z1749" s="58">
        <v>0</v>
      </c>
      <c r="AA1749" s="58">
        <v>0</v>
      </c>
      <c r="AB1749" s="58">
        <v>0</v>
      </c>
      <c r="AC1749" s="58" t="s">
        <v>91</v>
      </c>
    </row>
    <row r="1750" spans="1:29" x14ac:dyDescent="0.3">
      <c r="A1750" s="57">
        <v>2006806446</v>
      </c>
      <c r="B1750" s="12" t="s">
        <v>822</v>
      </c>
      <c r="C1750" s="58" t="s">
        <v>109</v>
      </c>
      <c r="D1750" s="58" t="s">
        <v>112</v>
      </c>
      <c r="E1750" s="58"/>
      <c r="F1750" s="58"/>
      <c r="G1750" s="58">
        <f>+IF(F1750&gt;K1750+100000,F1750-K1750,0)</f>
        <v>0</v>
      </c>
      <c r="H1750" s="58"/>
      <c r="I1750" s="58"/>
      <c r="J1750" s="58"/>
      <c r="K1750" s="58">
        <v>218048</v>
      </c>
      <c r="L1750" s="12" t="s">
        <v>91</v>
      </c>
      <c r="M1750" s="12" t="s">
        <v>91</v>
      </c>
      <c r="N1750" s="12" t="s">
        <v>91</v>
      </c>
      <c r="O1750" s="12">
        <v>4</v>
      </c>
      <c r="P1750" s="12">
        <v>0</v>
      </c>
      <c r="Q1750" s="12">
        <v>0</v>
      </c>
      <c r="R1750" s="12">
        <v>68276</v>
      </c>
      <c r="S1750" s="59">
        <v>0.69041095890410964</v>
      </c>
      <c r="T1750" s="59">
        <v>33.435616438356163</v>
      </c>
      <c r="U1750" s="12">
        <v>1</v>
      </c>
      <c r="V1750" s="12">
        <v>3</v>
      </c>
      <c r="W1750" s="12">
        <v>2</v>
      </c>
      <c r="X1750" s="12">
        <v>2</v>
      </c>
      <c r="Y1750" s="12">
        <v>1</v>
      </c>
      <c r="Z1750" s="58">
        <v>0</v>
      </c>
      <c r="AA1750" s="58">
        <v>0</v>
      </c>
      <c r="AB1750" s="58">
        <v>0</v>
      </c>
      <c r="AC1750" s="58" t="s">
        <v>91</v>
      </c>
    </row>
    <row r="1751" spans="1:29" x14ac:dyDescent="0.3">
      <c r="A1751" s="57">
        <v>2288488</v>
      </c>
      <c r="B1751" s="12" t="s">
        <v>823</v>
      </c>
      <c r="C1751" s="58" t="s">
        <v>109</v>
      </c>
      <c r="D1751" s="58" t="s">
        <v>112</v>
      </c>
      <c r="E1751" s="58"/>
      <c r="F1751" s="58"/>
      <c r="G1751" s="58">
        <f>+IF(F1751&gt;K1751+100000,F1751-K1751,0)</f>
        <v>0</v>
      </c>
      <c r="H1751" s="58"/>
      <c r="I1751" s="58"/>
      <c r="J1751" s="58"/>
      <c r="K1751" s="58">
        <v>218048</v>
      </c>
      <c r="L1751" s="12" t="s">
        <v>91</v>
      </c>
      <c r="M1751" s="12" t="s">
        <v>91</v>
      </c>
      <c r="N1751" s="12" t="s">
        <v>91</v>
      </c>
      <c r="O1751" s="12">
        <v>4</v>
      </c>
      <c r="P1751" s="12">
        <v>0</v>
      </c>
      <c r="Q1751" s="12">
        <v>0</v>
      </c>
      <c r="R1751" s="12">
        <v>68307</v>
      </c>
      <c r="S1751" s="59">
        <v>0.66849315068493154</v>
      </c>
      <c r="T1751" s="59">
        <v>50.578082191780823</v>
      </c>
      <c r="U1751" s="12">
        <v>1</v>
      </c>
      <c r="V1751" s="12">
        <v>2</v>
      </c>
      <c r="W1751" s="12">
        <v>1</v>
      </c>
      <c r="X1751" s="12">
        <v>2</v>
      </c>
      <c r="Y1751" s="12">
        <v>1</v>
      </c>
      <c r="Z1751" s="58">
        <v>0</v>
      </c>
      <c r="AA1751" s="58">
        <v>0</v>
      </c>
      <c r="AB1751" s="58">
        <v>0</v>
      </c>
      <c r="AC1751" s="58" t="s">
        <v>91</v>
      </c>
    </row>
    <row r="1752" spans="1:29" x14ac:dyDescent="0.3">
      <c r="A1752" s="57">
        <v>2286206</v>
      </c>
      <c r="B1752" s="12" t="s">
        <v>824</v>
      </c>
      <c r="C1752" s="58" t="s">
        <v>109</v>
      </c>
      <c r="D1752" s="58" t="s">
        <v>112</v>
      </c>
      <c r="E1752" s="58"/>
      <c r="F1752" s="58"/>
      <c r="G1752" s="58">
        <f>+IF(F1752&gt;K1752+100000,F1752-K1752,0)</f>
        <v>0</v>
      </c>
      <c r="H1752" s="58"/>
      <c r="I1752" s="58"/>
      <c r="J1752" s="58"/>
      <c r="K1752" s="58">
        <v>218048</v>
      </c>
      <c r="L1752" s="12" t="s">
        <v>91</v>
      </c>
      <c r="M1752" s="12" t="s">
        <v>91</v>
      </c>
      <c r="N1752" s="12" t="s">
        <v>91</v>
      </c>
      <c r="O1752" s="12">
        <v>4</v>
      </c>
      <c r="P1752" s="12">
        <v>0</v>
      </c>
      <c r="Q1752" s="12">
        <v>0</v>
      </c>
      <c r="R1752" s="12">
        <v>68307</v>
      </c>
      <c r="S1752" s="59">
        <v>0.67397260273972603</v>
      </c>
      <c r="T1752" s="59">
        <v>35.42739726027397</v>
      </c>
      <c r="U1752" s="12">
        <v>1</v>
      </c>
      <c r="V1752" s="12">
        <v>2</v>
      </c>
      <c r="W1752" s="12">
        <v>2</v>
      </c>
      <c r="X1752" s="12">
        <v>2</v>
      </c>
      <c r="Y1752" s="12">
        <v>1</v>
      </c>
      <c r="Z1752" s="58">
        <v>0</v>
      </c>
      <c r="AA1752" s="58">
        <v>0</v>
      </c>
      <c r="AB1752" s="58">
        <v>0</v>
      </c>
      <c r="AC1752" s="58" t="s">
        <v>91</v>
      </c>
    </row>
    <row r="1753" spans="1:29" x14ac:dyDescent="0.3">
      <c r="A1753" s="57">
        <v>6680608</v>
      </c>
      <c r="B1753" s="12" t="s">
        <v>825</v>
      </c>
      <c r="C1753" s="58" t="s">
        <v>109</v>
      </c>
      <c r="D1753" s="58" t="s">
        <v>112</v>
      </c>
      <c r="E1753" s="58"/>
      <c r="F1753" s="58"/>
      <c r="G1753" s="58">
        <f>+IF(F1753&gt;K1753+100000,F1753-K1753,0)</f>
        <v>0</v>
      </c>
      <c r="H1753" s="58"/>
      <c r="I1753" s="58"/>
      <c r="J1753" s="58"/>
      <c r="K1753" s="58">
        <v>218048</v>
      </c>
      <c r="L1753" s="12" t="s">
        <v>91</v>
      </c>
      <c r="M1753" s="12" t="s">
        <v>91</v>
      </c>
      <c r="N1753" s="12" t="s">
        <v>91</v>
      </c>
      <c r="O1753" s="12">
        <v>4</v>
      </c>
      <c r="P1753" s="12">
        <v>0</v>
      </c>
      <c r="Q1753" s="12">
        <v>0</v>
      </c>
      <c r="R1753" s="12">
        <v>68418</v>
      </c>
      <c r="S1753" s="59">
        <v>0.66849315068493154</v>
      </c>
      <c r="T1753" s="59">
        <v>65.501369863013693</v>
      </c>
      <c r="U1753" s="12">
        <v>1</v>
      </c>
      <c r="V1753" s="12">
        <v>1</v>
      </c>
      <c r="W1753" s="12">
        <v>2</v>
      </c>
      <c r="X1753" s="12">
        <v>2</v>
      </c>
      <c r="Y1753" s="12">
        <v>2</v>
      </c>
      <c r="Z1753" s="58">
        <v>0</v>
      </c>
      <c r="AA1753" s="58">
        <v>0</v>
      </c>
      <c r="AB1753" s="58">
        <v>0</v>
      </c>
      <c r="AC1753" s="58" t="s">
        <v>91</v>
      </c>
    </row>
    <row r="1754" spans="1:29" x14ac:dyDescent="0.3">
      <c r="A1754" s="57">
        <v>2008262040</v>
      </c>
      <c r="B1754" s="12" t="s">
        <v>826</v>
      </c>
      <c r="C1754" s="58" t="s">
        <v>109</v>
      </c>
      <c r="D1754" s="58" t="s">
        <v>112</v>
      </c>
      <c r="E1754" s="58"/>
      <c r="F1754" s="58"/>
      <c r="G1754" s="58">
        <f>+IF(F1754&gt;K1754+100000,F1754-K1754,0)</f>
        <v>0</v>
      </c>
      <c r="H1754" s="58"/>
      <c r="I1754" s="58"/>
      <c r="J1754" s="58"/>
      <c r="K1754" s="58">
        <v>218048</v>
      </c>
      <c r="L1754" s="12" t="s">
        <v>91</v>
      </c>
      <c r="M1754" s="12" t="s">
        <v>91</v>
      </c>
      <c r="N1754" s="12" t="s">
        <v>91</v>
      </c>
      <c r="O1754" s="12">
        <v>4</v>
      </c>
      <c r="P1754" s="12">
        <v>0</v>
      </c>
      <c r="Q1754" s="12">
        <v>0</v>
      </c>
      <c r="R1754" s="12">
        <v>68418</v>
      </c>
      <c r="S1754" s="59">
        <v>0.66849315068493154</v>
      </c>
      <c r="T1754" s="59">
        <v>26.13150684931507</v>
      </c>
      <c r="U1754" s="12">
        <v>2</v>
      </c>
      <c r="V1754" s="12">
        <v>2</v>
      </c>
      <c r="W1754" s="12">
        <v>2</v>
      </c>
      <c r="X1754" s="12">
        <v>2</v>
      </c>
      <c r="Y1754" s="12">
        <v>1</v>
      </c>
      <c r="Z1754" s="58">
        <v>0</v>
      </c>
      <c r="AA1754" s="58">
        <v>0</v>
      </c>
      <c r="AB1754" s="58">
        <v>0</v>
      </c>
      <c r="AC1754" s="58" t="s">
        <v>91</v>
      </c>
    </row>
    <row r="1755" spans="1:29" x14ac:dyDescent="0.3">
      <c r="A1755" s="57">
        <v>2080026666</v>
      </c>
      <c r="B1755" s="12" t="s">
        <v>827</v>
      </c>
      <c r="C1755" s="58" t="s">
        <v>109</v>
      </c>
      <c r="D1755" s="58" t="s">
        <v>112</v>
      </c>
      <c r="E1755" s="58"/>
      <c r="F1755" s="58"/>
      <c r="G1755" s="58">
        <f>+IF(F1755&gt;K1755+100000,F1755-K1755,0)</f>
        <v>0</v>
      </c>
      <c r="H1755" s="58"/>
      <c r="I1755" s="58"/>
      <c r="J1755" s="58"/>
      <c r="K1755" s="58">
        <v>218048</v>
      </c>
      <c r="L1755" s="12" t="s">
        <v>91</v>
      </c>
      <c r="M1755" s="12" t="s">
        <v>91</v>
      </c>
      <c r="N1755" s="12" t="s">
        <v>91</v>
      </c>
      <c r="O1755" s="12">
        <v>4</v>
      </c>
      <c r="P1755" s="12">
        <v>0</v>
      </c>
      <c r="Q1755" s="12">
        <v>0</v>
      </c>
      <c r="R1755" s="12">
        <v>68418</v>
      </c>
      <c r="S1755" s="59">
        <v>0.66849315068493154</v>
      </c>
      <c r="T1755" s="59">
        <v>32.30958904109589</v>
      </c>
      <c r="U1755" s="12">
        <v>1</v>
      </c>
      <c r="V1755" s="12">
        <v>2</v>
      </c>
      <c r="W1755" s="12">
        <v>2</v>
      </c>
      <c r="X1755" s="12">
        <v>2</v>
      </c>
      <c r="Y1755" s="12">
        <v>1</v>
      </c>
      <c r="Z1755" s="58">
        <v>0</v>
      </c>
      <c r="AA1755" s="58">
        <v>0</v>
      </c>
      <c r="AB1755" s="58">
        <v>0</v>
      </c>
      <c r="AC1755" s="58" t="s">
        <v>91</v>
      </c>
    </row>
    <row r="1756" spans="1:29" x14ac:dyDescent="0.3">
      <c r="A1756" s="57">
        <v>6688480</v>
      </c>
      <c r="B1756" s="12" t="s">
        <v>828</v>
      </c>
      <c r="C1756" s="58" t="s">
        <v>109</v>
      </c>
      <c r="D1756" s="58" t="s">
        <v>112</v>
      </c>
      <c r="E1756" s="58"/>
      <c r="F1756" s="58"/>
      <c r="G1756" s="58">
        <f>+IF(F1756&gt;K1756+100000,F1756-K1756,0)</f>
        <v>0</v>
      </c>
      <c r="H1756" s="58"/>
      <c r="I1756" s="58"/>
      <c r="J1756" s="58"/>
      <c r="K1756" s="58">
        <v>218048</v>
      </c>
      <c r="L1756" s="12" t="s">
        <v>91</v>
      </c>
      <c r="M1756" s="12" t="s">
        <v>91</v>
      </c>
      <c r="N1756" s="12" t="s">
        <v>91</v>
      </c>
      <c r="O1756" s="12">
        <v>4</v>
      </c>
      <c r="P1756" s="12">
        <v>0</v>
      </c>
      <c r="Q1756" s="12">
        <v>0</v>
      </c>
      <c r="R1756" s="12">
        <v>68418</v>
      </c>
      <c r="S1756" s="59">
        <v>0.67123287671232879</v>
      </c>
      <c r="T1756" s="59">
        <v>48.69315068493151</v>
      </c>
      <c r="U1756" s="12">
        <v>1</v>
      </c>
      <c r="V1756" s="12">
        <v>1</v>
      </c>
      <c r="W1756" s="12">
        <v>1</v>
      </c>
      <c r="X1756" s="12">
        <v>2</v>
      </c>
      <c r="Y1756" s="12">
        <v>2</v>
      </c>
      <c r="Z1756" s="58">
        <v>0</v>
      </c>
      <c r="AA1756" s="58">
        <v>0</v>
      </c>
      <c r="AB1756" s="58">
        <v>0</v>
      </c>
      <c r="AC1756" s="58" t="s">
        <v>91</v>
      </c>
    </row>
    <row r="1757" spans="1:29" x14ac:dyDescent="0.3">
      <c r="A1757" s="57">
        <v>2008262842</v>
      </c>
      <c r="B1757" s="12" t="s">
        <v>829</v>
      </c>
      <c r="C1757" s="58" t="s">
        <v>109</v>
      </c>
      <c r="D1757" s="58" t="s">
        <v>112</v>
      </c>
      <c r="E1757" s="58"/>
      <c r="F1757" s="58"/>
      <c r="G1757" s="58">
        <f>+IF(F1757&gt;K1757+100000,F1757-K1757,0)</f>
        <v>0</v>
      </c>
      <c r="H1757" s="58"/>
      <c r="I1757" s="58"/>
      <c r="J1757" s="58"/>
      <c r="K1757" s="58">
        <v>218048</v>
      </c>
      <c r="L1757" s="12" t="s">
        <v>91</v>
      </c>
      <c r="M1757" s="12" t="s">
        <v>91</v>
      </c>
      <c r="N1757" s="12" t="s">
        <v>91</v>
      </c>
      <c r="O1757" s="12">
        <v>4</v>
      </c>
      <c r="P1757" s="12">
        <v>0</v>
      </c>
      <c r="Q1757" s="12">
        <v>0</v>
      </c>
      <c r="R1757" s="12">
        <v>68418</v>
      </c>
      <c r="S1757" s="59">
        <v>0.67123287671232879</v>
      </c>
      <c r="T1757" s="59">
        <v>27.315068493150687</v>
      </c>
      <c r="U1757" s="12">
        <v>2</v>
      </c>
      <c r="V1757" s="12">
        <v>2</v>
      </c>
      <c r="W1757" s="12">
        <v>2</v>
      </c>
      <c r="X1757" s="12">
        <v>2</v>
      </c>
      <c r="Y1757" s="12">
        <v>1</v>
      </c>
      <c r="Z1757" s="58">
        <v>0</v>
      </c>
      <c r="AA1757" s="58">
        <v>0</v>
      </c>
      <c r="AB1757" s="58">
        <v>0</v>
      </c>
      <c r="AC1757" s="58" t="s">
        <v>91</v>
      </c>
    </row>
    <row r="1758" spans="1:29" x14ac:dyDescent="0.3">
      <c r="A1758" s="57">
        <v>2006408622</v>
      </c>
      <c r="B1758" s="12" t="s">
        <v>830</v>
      </c>
      <c r="C1758" s="58" t="s">
        <v>109</v>
      </c>
      <c r="D1758" s="58" t="s">
        <v>112</v>
      </c>
      <c r="E1758" s="58"/>
      <c r="F1758" s="58"/>
      <c r="G1758" s="58">
        <f>+IF(F1758&gt;K1758+100000,F1758-K1758,0)</f>
        <v>0</v>
      </c>
      <c r="H1758" s="58"/>
      <c r="I1758" s="58"/>
      <c r="J1758" s="58"/>
      <c r="K1758" s="58">
        <v>218048</v>
      </c>
      <c r="L1758" s="12" t="s">
        <v>91</v>
      </c>
      <c r="M1758" s="12" t="s">
        <v>91</v>
      </c>
      <c r="N1758" s="12" t="s">
        <v>91</v>
      </c>
      <c r="O1758" s="12">
        <v>4</v>
      </c>
      <c r="P1758" s="12">
        <v>0</v>
      </c>
      <c r="Q1758" s="12">
        <v>0</v>
      </c>
      <c r="R1758" s="12">
        <v>68418</v>
      </c>
      <c r="S1758" s="59">
        <v>0.70410958904109588</v>
      </c>
      <c r="T1758" s="59">
        <v>33.780821917808218</v>
      </c>
      <c r="U1758" s="12">
        <v>1</v>
      </c>
      <c r="V1758" s="12">
        <v>2</v>
      </c>
      <c r="W1758" s="12">
        <v>1</v>
      </c>
      <c r="X1758" s="12">
        <v>2</v>
      </c>
      <c r="Y1758" s="12">
        <v>3</v>
      </c>
      <c r="Z1758" s="58">
        <v>0</v>
      </c>
      <c r="AA1758" s="58">
        <v>0</v>
      </c>
      <c r="AB1758" s="58">
        <v>0</v>
      </c>
      <c r="AC1758" s="58" t="s">
        <v>91</v>
      </c>
    </row>
    <row r="1759" spans="1:29" x14ac:dyDescent="0.3">
      <c r="A1759" s="57">
        <v>6806000</v>
      </c>
      <c r="B1759" s="12" t="s">
        <v>831</v>
      </c>
      <c r="C1759" s="58" t="s">
        <v>109</v>
      </c>
      <c r="D1759" s="58" t="s">
        <v>112</v>
      </c>
      <c r="E1759" s="58"/>
      <c r="F1759" s="58"/>
      <c r="G1759" s="58">
        <f>+IF(F1759&gt;K1759+100000,F1759-K1759,0)</f>
        <v>0</v>
      </c>
      <c r="H1759" s="58"/>
      <c r="I1759" s="58"/>
      <c r="J1759" s="58"/>
      <c r="K1759" s="58">
        <v>218048</v>
      </c>
      <c r="L1759" s="12" t="s">
        <v>91</v>
      </c>
      <c r="M1759" s="12" t="s">
        <v>91</v>
      </c>
      <c r="N1759" s="12" t="s">
        <v>91</v>
      </c>
      <c r="O1759" s="12">
        <v>4</v>
      </c>
      <c r="P1759" s="12">
        <v>0</v>
      </c>
      <c r="Q1759" s="12">
        <v>0</v>
      </c>
      <c r="R1759" s="12">
        <v>68547</v>
      </c>
      <c r="S1759" s="59">
        <v>0.66849315068493154</v>
      </c>
      <c r="T1759" s="59">
        <v>64.641095890410952</v>
      </c>
      <c r="U1759" s="12">
        <v>1</v>
      </c>
      <c r="V1759" s="12">
        <v>1</v>
      </c>
      <c r="W1759" s="12">
        <v>2</v>
      </c>
      <c r="X1759" s="12">
        <v>2</v>
      </c>
      <c r="Y1759" s="12">
        <v>1</v>
      </c>
      <c r="Z1759" s="58">
        <v>0</v>
      </c>
      <c r="AA1759" s="58">
        <v>0</v>
      </c>
      <c r="AB1759" s="58">
        <v>0</v>
      </c>
      <c r="AC1759" s="58" t="s">
        <v>91</v>
      </c>
    </row>
    <row r="1760" spans="1:29" x14ac:dyDescent="0.3">
      <c r="A1760" s="57">
        <v>2462228</v>
      </c>
      <c r="B1760" s="12" t="s">
        <v>832</v>
      </c>
      <c r="C1760" s="58" t="s">
        <v>109</v>
      </c>
      <c r="D1760" s="58" t="s">
        <v>112</v>
      </c>
      <c r="E1760" s="58"/>
      <c r="F1760" s="58"/>
      <c r="G1760" s="58">
        <f>+IF(F1760&gt;K1760+100000,F1760-K1760,0)</f>
        <v>0</v>
      </c>
      <c r="H1760" s="58"/>
      <c r="I1760" s="58"/>
      <c r="J1760" s="58"/>
      <c r="K1760" s="58">
        <v>218048</v>
      </c>
      <c r="L1760" s="12" t="s">
        <v>91</v>
      </c>
      <c r="M1760" s="12" t="s">
        <v>91</v>
      </c>
      <c r="N1760" s="12" t="s">
        <v>91</v>
      </c>
      <c r="O1760" s="12">
        <v>4</v>
      </c>
      <c r="P1760" s="12">
        <v>0</v>
      </c>
      <c r="Q1760" s="12">
        <v>0</v>
      </c>
      <c r="R1760" s="12">
        <v>68615</v>
      </c>
      <c r="S1760" s="59">
        <v>0.66849315068493154</v>
      </c>
      <c r="T1760" s="59">
        <v>53.652054794520545</v>
      </c>
      <c r="U1760" s="12">
        <v>1</v>
      </c>
      <c r="V1760" s="12">
        <v>1</v>
      </c>
      <c r="W1760" s="12">
        <v>2</v>
      </c>
      <c r="X1760" s="12">
        <v>2</v>
      </c>
      <c r="Y1760" s="12">
        <v>2</v>
      </c>
      <c r="Z1760" s="58">
        <v>0</v>
      </c>
      <c r="AA1760" s="58">
        <v>0</v>
      </c>
      <c r="AB1760" s="58">
        <v>0</v>
      </c>
      <c r="AC1760" s="58" t="s">
        <v>91</v>
      </c>
    </row>
    <row r="1761" spans="1:29" x14ac:dyDescent="0.3">
      <c r="A1761" s="57">
        <v>2464646</v>
      </c>
      <c r="B1761" s="12" t="s">
        <v>833</v>
      </c>
      <c r="C1761" s="58" t="s">
        <v>109</v>
      </c>
      <c r="D1761" s="58" t="s">
        <v>112</v>
      </c>
      <c r="E1761" s="58"/>
      <c r="F1761" s="58"/>
      <c r="G1761" s="58">
        <f>+IF(F1761&gt;K1761+100000,F1761-K1761,0)</f>
        <v>0</v>
      </c>
      <c r="H1761" s="58"/>
      <c r="I1761" s="58"/>
      <c r="J1761" s="58"/>
      <c r="K1761" s="58">
        <v>218048</v>
      </c>
      <c r="L1761" s="12" t="s">
        <v>91</v>
      </c>
      <c r="M1761" s="12" t="s">
        <v>91</v>
      </c>
      <c r="N1761" s="12" t="s">
        <v>91</v>
      </c>
      <c r="O1761" s="12">
        <v>4</v>
      </c>
      <c r="P1761" s="12">
        <v>0</v>
      </c>
      <c r="Q1761" s="12">
        <v>0</v>
      </c>
      <c r="R1761" s="12">
        <v>68615</v>
      </c>
      <c r="S1761" s="59">
        <v>0.67123287671232879</v>
      </c>
      <c r="T1761" s="59">
        <v>49.454794520547942</v>
      </c>
      <c r="U1761" s="12">
        <v>1</v>
      </c>
      <c r="V1761" s="12">
        <v>1</v>
      </c>
      <c r="W1761" s="12">
        <v>1</v>
      </c>
      <c r="X1761" s="12">
        <v>2</v>
      </c>
      <c r="Y1761" s="12">
        <v>3</v>
      </c>
      <c r="Z1761" s="58">
        <v>0</v>
      </c>
      <c r="AA1761" s="58">
        <v>0</v>
      </c>
      <c r="AB1761" s="58">
        <v>0</v>
      </c>
      <c r="AC1761" s="58" t="s">
        <v>91</v>
      </c>
    </row>
    <row r="1762" spans="1:29" x14ac:dyDescent="0.3">
      <c r="A1762" s="57">
        <v>2466882</v>
      </c>
      <c r="B1762" s="12" t="s">
        <v>834</v>
      </c>
      <c r="C1762" s="58" t="s">
        <v>109</v>
      </c>
      <c r="D1762" s="58" t="s">
        <v>112</v>
      </c>
      <c r="E1762" s="58"/>
      <c r="F1762" s="58"/>
      <c r="G1762" s="58">
        <f>+IF(F1762&gt;K1762+100000,F1762-K1762,0)</f>
        <v>0</v>
      </c>
      <c r="H1762" s="58"/>
      <c r="I1762" s="58"/>
      <c r="J1762" s="58"/>
      <c r="K1762" s="58">
        <v>218048</v>
      </c>
      <c r="L1762" s="12" t="s">
        <v>91</v>
      </c>
      <c r="M1762" s="12" t="s">
        <v>91</v>
      </c>
      <c r="N1762" s="12" t="s">
        <v>91</v>
      </c>
      <c r="O1762" s="12">
        <v>4</v>
      </c>
      <c r="P1762" s="12">
        <v>0</v>
      </c>
      <c r="Q1762" s="12">
        <v>0</v>
      </c>
      <c r="R1762" s="12">
        <v>68615</v>
      </c>
      <c r="S1762" s="59">
        <v>0.67123287671232879</v>
      </c>
      <c r="T1762" s="59">
        <v>45.093150684931508</v>
      </c>
      <c r="U1762" s="12">
        <v>1</v>
      </c>
      <c r="V1762" s="12">
        <v>2</v>
      </c>
      <c r="W1762" s="12">
        <v>2</v>
      </c>
      <c r="X1762" s="12">
        <v>2</v>
      </c>
      <c r="Y1762" s="12">
        <v>1</v>
      </c>
      <c r="Z1762" s="58">
        <v>0</v>
      </c>
      <c r="AA1762" s="58">
        <v>0</v>
      </c>
      <c r="AB1762" s="58">
        <v>0</v>
      </c>
      <c r="AC1762" s="58" t="s">
        <v>91</v>
      </c>
    </row>
    <row r="1763" spans="1:29" x14ac:dyDescent="0.3">
      <c r="A1763" s="57">
        <v>6826860</v>
      </c>
      <c r="B1763" s="12" t="s">
        <v>835</v>
      </c>
      <c r="C1763" s="58" t="s">
        <v>109</v>
      </c>
      <c r="D1763" s="58" t="s">
        <v>112</v>
      </c>
      <c r="E1763" s="58"/>
      <c r="F1763" s="58"/>
      <c r="G1763" s="58">
        <f>+IF(F1763&gt;K1763+100000,F1763-K1763,0)</f>
        <v>0</v>
      </c>
      <c r="H1763" s="58"/>
      <c r="I1763" s="58"/>
      <c r="J1763" s="58"/>
      <c r="K1763" s="58">
        <v>218048</v>
      </c>
      <c r="L1763" s="12" t="s">
        <v>91</v>
      </c>
      <c r="M1763" s="12" t="s">
        <v>91</v>
      </c>
      <c r="N1763" s="12" t="s">
        <v>91</v>
      </c>
      <c r="O1763" s="12">
        <v>4</v>
      </c>
      <c r="P1763" s="12">
        <v>0</v>
      </c>
      <c r="Q1763" s="12">
        <v>0</v>
      </c>
      <c r="R1763" s="12">
        <v>68615</v>
      </c>
      <c r="S1763" s="59">
        <v>0.67123287671232879</v>
      </c>
      <c r="T1763" s="59">
        <v>58.408219178082192</v>
      </c>
      <c r="U1763" s="12">
        <v>1</v>
      </c>
      <c r="V1763" s="12">
        <v>1</v>
      </c>
      <c r="W1763" s="12">
        <v>2</v>
      </c>
      <c r="X1763" s="12">
        <v>2</v>
      </c>
      <c r="Y1763" s="12">
        <v>2</v>
      </c>
      <c r="Z1763" s="58">
        <v>0</v>
      </c>
      <c r="AA1763" s="58">
        <v>0</v>
      </c>
      <c r="AB1763" s="58">
        <v>0</v>
      </c>
      <c r="AC1763" s="58" t="s">
        <v>91</v>
      </c>
    </row>
    <row r="1764" spans="1:29" x14ac:dyDescent="0.3">
      <c r="A1764" s="57">
        <v>28448046</v>
      </c>
      <c r="B1764" s="12" t="s">
        <v>836</v>
      </c>
      <c r="C1764" s="58" t="s">
        <v>109</v>
      </c>
      <c r="D1764" s="58" t="s">
        <v>112</v>
      </c>
      <c r="E1764" s="58"/>
      <c r="F1764" s="58"/>
      <c r="G1764" s="58">
        <f>+IF(F1764&gt;K1764+100000,F1764-K1764,0)</f>
        <v>0</v>
      </c>
      <c r="H1764" s="58"/>
      <c r="I1764" s="58"/>
      <c r="J1764" s="58"/>
      <c r="K1764" s="58">
        <v>218048</v>
      </c>
      <c r="L1764" s="12" t="s">
        <v>91</v>
      </c>
      <c r="M1764" s="12" t="s">
        <v>91</v>
      </c>
      <c r="N1764" s="12" t="s">
        <v>91</v>
      </c>
      <c r="O1764" s="12">
        <v>4</v>
      </c>
      <c r="P1764" s="12">
        <v>0</v>
      </c>
      <c r="Q1764" s="12">
        <v>0</v>
      </c>
      <c r="R1764" s="12">
        <v>68615</v>
      </c>
      <c r="S1764" s="59">
        <v>0.67397260273972603</v>
      </c>
      <c r="T1764" s="59">
        <v>47.756164383561647</v>
      </c>
      <c r="U1764" s="12">
        <v>2</v>
      </c>
      <c r="V1764" s="12">
        <v>2</v>
      </c>
      <c r="W1764" s="12">
        <v>1</v>
      </c>
      <c r="X1764" s="12">
        <v>2</v>
      </c>
      <c r="Y1764" s="12">
        <v>3</v>
      </c>
      <c r="Z1764" s="58">
        <v>0</v>
      </c>
      <c r="AA1764" s="58">
        <v>0</v>
      </c>
      <c r="AB1764" s="58">
        <v>0</v>
      </c>
      <c r="AC1764" s="58" t="s">
        <v>91</v>
      </c>
    </row>
    <row r="1765" spans="1:29" x14ac:dyDescent="0.3">
      <c r="A1765" s="57">
        <v>2200806826</v>
      </c>
      <c r="B1765" s="12" t="s">
        <v>837</v>
      </c>
      <c r="C1765" s="58" t="s">
        <v>109</v>
      </c>
      <c r="D1765" s="58" t="s">
        <v>112</v>
      </c>
      <c r="E1765" s="58"/>
      <c r="F1765" s="58"/>
      <c r="G1765" s="58">
        <f>+IF(F1765&gt;K1765+100000,F1765-K1765,0)</f>
        <v>0</v>
      </c>
      <c r="H1765" s="58"/>
      <c r="I1765" s="58"/>
      <c r="J1765" s="58"/>
      <c r="K1765" s="58">
        <v>218048</v>
      </c>
      <c r="L1765" s="12" t="s">
        <v>91</v>
      </c>
      <c r="M1765" s="12" t="s">
        <v>91</v>
      </c>
      <c r="N1765" s="12" t="s">
        <v>91</v>
      </c>
      <c r="O1765" s="12">
        <v>4</v>
      </c>
      <c r="P1765" s="12">
        <v>0</v>
      </c>
      <c r="Q1765" s="12">
        <v>0</v>
      </c>
      <c r="R1765" s="12">
        <v>68615</v>
      </c>
      <c r="S1765" s="59">
        <v>0.67397260273972603</v>
      </c>
      <c r="T1765" s="59">
        <v>25.049315068493151</v>
      </c>
      <c r="U1765" s="12">
        <v>1</v>
      </c>
      <c r="V1765" s="12">
        <v>2</v>
      </c>
      <c r="W1765" s="12">
        <v>1</v>
      </c>
      <c r="X1765" s="12">
        <v>2</v>
      </c>
      <c r="Y1765" s="12">
        <v>3</v>
      </c>
      <c r="Z1765" s="58">
        <v>0</v>
      </c>
      <c r="AA1765" s="58">
        <v>0</v>
      </c>
      <c r="AB1765" s="58">
        <v>0</v>
      </c>
      <c r="AC1765" s="58" t="s">
        <v>91</v>
      </c>
    </row>
    <row r="1766" spans="1:29" x14ac:dyDescent="0.3">
      <c r="A1766" s="57">
        <v>6826660</v>
      </c>
      <c r="B1766" s="12" t="s">
        <v>838</v>
      </c>
      <c r="C1766" s="58" t="s">
        <v>109</v>
      </c>
      <c r="D1766" s="58" t="s">
        <v>112</v>
      </c>
      <c r="E1766" s="58"/>
      <c r="F1766" s="58"/>
      <c r="G1766" s="58">
        <f>+IF(F1766&gt;K1766+100000,F1766-K1766,0)</f>
        <v>0</v>
      </c>
      <c r="H1766" s="58"/>
      <c r="I1766" s="58"/>
      <c r="J1766" s="58"/>
      <c r="K1766" s="58">
        <v>218048</v>
      </c>
      <c r="L1766" s="12" t="s">
        <v>91</v>
      </c>
      <c r="M1766" s="12" t="s">
        <v>91</v>
      </c>
      <c r="N1766" s="12" t="s">
        <v>91</v>
      </c>
      <c r="O1766" s="12">
        <v>4</v>
      </c>
      <c r="P1766" s="12">
        <v>0</v>
      </c>
      <c r="Q1766" s="12">
        <v>0</v>
      </c>
      <c r="R1766" s="12">
        <v>68615</v>
      </c>
      <c r="S1766" s="59">
        <v>0.67671232876712328</v>
      </c>
      <c r="T1766" s="59">
        <v>58.610958904109587</v>
      </c>
      <c r="U1766" s="12">
        <v>1</v>
      </c>
      <c r="V1766" s="12">
        <v>1</v>
      </c>
      <c r="W1766" s="12">
        <v>3</v>
      </c>
      <c r="X1766" s="12">
        <v>2</v>
      </c>
      <c r="Y1766" s="12">
        <v>3</v>
      </c>
      <c r="Z1766" s="58">
        <v>0</v>
      </c>
      <c r="AA1766" s="58">
        <v>0</v>
      </c>
      <c r="AB1766" s="58">
        <v>0</v>
      </c>
      <c r="AC1766" s="58" t="s">
        <v>91</v>
      </c>
    </row>
    <row r="1767" spans="1:29" x14ac:dyDescent="0.3">
      <c r="A1767" s="57">
        <v>2200888886</v>
      </c>
      <c r="B1767" s="12" t="s">
        <v>839</v>
      </c>
      <c r="C1767" s="58" t="s">
        <v>109</v>
      </c>
      <c r="D1767" s="58" t="s">
        <v>112</v>
      </c>
      <c r="E1767" s="58"/>
      <c r="F1767" s="58"/>
      <c r="G1767" s="58">
        <f>+IF(F1767&gt;K1767+100000,F1767-K1767,0)</f>
        <v>0</v>
      </c>
      <c r="H1767" s="58"/>
      <c r="I1767" s="58"/>
      <c r="J1767" s="58"/>
      <c r="K1767" s="58">
        <v>218048</v>
      </c>
      <c r="L1767" s="12" t="s">
        <v>91</v>
      </c>
      <c r="M1767" s="12" t="s">
        <v>91</v>
      </c>
      <c r="N1767" s="12" t="s">
        <v>91</v>
      </c>
      <c r="O1767" s="12">
        <v>4</v>
      </c>
      <c r="P1767" s="12">
        <v>0</v>
      </c>
      <c r="Q1767" s="12">
        <v>0</v>
      </c>
      <c r="R1767" s="12">
        <v>68615</v>
      </c>
      <c r="S1767" s="59">
        <v>0.67671232876712328</v>
      </c>
      <c r="T1767" s="59">
        <v>35.279452054794518</v>
      </c>
      <c r="U1767" s="12">
        <v>2</v>
      </c>
      <c r="V1767" s="12">
        <v>1</v>
      </c>
      <c r="W1767" s="12">
        <v>1</v>
      </c>
      <c r="X1767" s="12">
        <v>2</v>
      </c>
      <c r="Y1767" s="12">
        <v>3</v>
      </c>
      <c r="Z1767" s="58">
        <v>0</v>
      </c>
      <c r="AA1767" s="58">
        <v>0</v>
      </c>
      <c r="AB1767" s="58">
        <v>0</v>
      </c>
      <c r="AC1767" s="58" t="s">
        <v>91</v>
      </c>
    </row>
    <row r="1768" spans="1:29" x14ac:dyDescent="0.3">
      <c r="A1768" s="57">
        <v>2468604</v>
      </c>
      <c r="B1768" s="12" t="s">
        <v>840</v>
      </c>
      <c r="C1768" s="58" t="s">
        <v>109</v>
      </c>
      <c r="D1768" s="58" t="s">
        <v>112</v>
      </c>
      <c r="E1768" s="58"/>
      <c r="F1768" s="58"/>
      <c r="G1768" s="58">
        <f>+IF(F1768&gt;K1768+100000,F1768-K1768,0)</f>
        <v>0</v>
      </c>
      <c r="H1768" s="58"/>
      <c r="I1768" s="58"/>
      <c r="J1768" s="58"/>
      <c r="K1768" s="58">
        <v>218048</v>
      </c>
      <c r="L1768" s="12" t="s">
        <v>91</v>
      </c>
      <c r="M1768" s="12" t="s">
        <v>91</v>
      </c>
      <c r="N1768" s="12" t="s">
        <v>91</v>
      </c>
      <c r="O1768" s="12">
        <v>4</v>
      </c>
      <c r="P1768" s="12">
        <v>0</v>
      </c>
      <c r="Q1768" s="12">
        <v>0</v>
      </c>
      <c r="R1768" s="12">
        <v>68615</v>
      </c>
      <c r="S1768" s="59">
        <v>0.69041095890410964</v>
      </c>
      <c r="T1768" s="59">
        <v>40.871232876712327</v>
      </c>
      <c r="U1768" s="12">
        <v>1</v>
      </c>
      <c r="V1768" s="12">
        <v>2</v>
      </c>
      <c r="W1768" s="12">
        <v>1</v>
      </c>
      <c r="X1768" s="12">
        <v>2</v>
      </c>
      <c r="Y1768" s="12">
        <v>1</v>
      </c>
      <c r="Z1768" s="58">
        <v>0</v>
      </c>
      <c r="AA1768" s="58">
        <v>0</v>
      </c>
      <c r="AB1768" s="58">
        <v>0</v>
      </c>
      <c r="AC1768" s="58" t="s">
        <v>91</v>
      </c>
    </row>
    <row r="1769" spans="1:29" x14ac:dyDescent="0.3">
      <c r="A1769" s="57">
        <v>2200802886</v>
      </c>
      <c r="B1769" s="12" t="s">
        <v>841</v>
      </c>
      <c r="C1769" s="58" t="s">
        <v>109</v>
      </c>
      <c r="D1769" s="58" t="s">
        <v>112</v>
      </c>
      <c r="E1769" s="58"/>
      <c r="F1769" s="58"/>
      <c r="G1769" s="58">
        <f>+IF(F1769&gt;K1769+100000,F1769-K1769,0)</f>
        <v>0</v>
      </c>
      <c r="H1769" s="58"/>
      <c r="I1769" s="58"/>
      <c r="J1769" s="58"/>
      <c r="K1769" s="58">
        <v>218048</v>
      </c>
      <c r="L1769" s="12" t="s">
        <v>91</v>
      </c>
      <c r="M1769" s="12" t="s">
        <v>91</v>
      </c>
      <c r="N1769" s="12" t="s">
        <v>91</v>
      </c>
      <c r="O1769" s="12">
        <v>4</v>
      </c>
      <c r="P1769" s="12">
        <v>0</v>
      </c>
      <c r="Q1769" s="12">
        <v>0</v>
      </c>
      <c r="R1769" s="12">
        <v>68615</v>
      </c>
      <c r="S1769" s="59">
        <v>0.69041095890410964</v>
      </c>
      <c r="T1769" s="59">
        <v>30.158904109589042</v>
      </c>
      <c r="U1769" s="12">
        <v>1</v>
      </c>
      <c r="V1769" s="12">
        <v>2</v>
      </c>
      <c r="W1769" s="12">
        <v>1</v>
      </c>
      <c r="X1769" s="12">
        <v>2</v>
      </c>
      <c r="Y1769" s="12">
        <v>1</v>
      </c>
      <c r="Z1769" s="58">
        <v>0</v>
      </c>
      <c r="AA1769" s="58">
        <v>0</v>
      </c>
      <c r="AB1769" s="58">
        <v>0</v>
      </c>
      <c r="AC1769" s="58" t="s">
        <v>91</v>
      </c>
    </row>
    <row r="1770" spans="1:29" x14ac:dyDescent="0.3">
      <c r="A1770" s="57">
        <v>2200804200</v>
      </c>
      <c r="B1770" s="12" t="s">
        <v>842</v>
      </c>
      <c r="C1770" s="58" t="s">
        <v>109</v>
      </c>
      <c r="D1770" s="58" t="s">
        <v>112</v>
      </c>
      <c r="E1770" s="58"/>
      <c r="F1770" s="58"/>
      <c r="G1770" s="58">
        <f>+IF(F1770&gt;K1770+100000,F1770-K1770,0)</f>
        <v>0</v>
      </c>
      <c r="H1770" s="58"/>
      <c r="I1770" s="58"/>
      <c r="J1770" s="58"/>
      <c r="K1770" s="58">
        <v>218048</v>
      </c>
      <c r="L1770" s="12" t="s">
        <v>91</v>
      </c>
      <c r="M1770" s="12" t="s">
        <v>91</v>
      </c>
      <c r="N1770" s="12" t="s">
        <v>91</v>
      </c>
      <c r="O1770" s="12">
        <v>4</v>
      </c>
      <c r="P1770" s="12">
        <v>0</v>
      </c>
      <c r="Q1770" s="12">
        <v>0</v>
      </c>
      <c r="R1770" s="12">
        <v>68615</v>
      </c>
      <c r="S1770" s="59">
        <v>0.69041095890410964</v>
      </c>
      <c r="T1770" s="59">
        <v>29.438356164383563</v>
      </c>
      <c r="U1770" s="12">
        <v>1</v>
      </c>
      <c r="V1770" s="12">
        <v>1</v>
      </c>
      <c r="W1770" s="12">
        <v>2</v>
      </c>
      <c r="X1770" s="12">
        <v>2</v>
      </c>
      <c r="Y1770" s="12">
        <v>1</v>
      </c>
      <c r="Z1770" s="58">
        <v>0</v>
      </c>
      <c r="AA1770" s="58">
        <v>0</v>
      </c>
      <c r="AB1770" s="58">
        <v>0</v>
      </c>
      <c r="AC1770" s="58" t="s">
        <v>91</v>
      </c>
    </row>
    <row r="1771" spans="1:29" x14ac:dyDescent="0.3">
      <c r="A1771" s="57">
        <v>24646068</v>
      </c>
      <c r="B1771" s="12" t="s">
        <v>843</v>
      </c>
      <c r="C1771" s="58" t="s">
        <v>109</v>
      </c>
      <c r="D1771" s="58" t="s">
        <v>112</v>
      </c>
      <c r="E1771" s="58"/>
      <c r="F1771" s="58"/>
      <c r="G1771" s="58">
        <f>+IF(F1771&gt;K1771+100000,F1771-K1771,0)</f>
        <v>0</v>
      </c>
      <c r="H1771" s="58"/>
      <c r="I1771" s="58"/>
      <c r="J1771" s="58"/>
      <c r="K1771" s="58">
        <v>218048</v>
      </c>
      <c r="L1771" s="12" t="s">
        <v>91</v>
      </c>
      <c r="M1771" s="12" t="s">
        <v>91</v>
      </c>
      <c r="N1771" s="12" t="s">
        <v>91</v>
      </c>
      <c r="O1771" s="12">
        <v>4</v>
      </c>
      <c r="P1771" s="12">
        <v>0</v>
      </c>
      <c r="Q1771" s="12">
        <v>0</v>
      </c>
      <c r="R1771" s="12">
        <v>68615</v>
      </c>
      <c r="S1771" s="59">
        <v>0.70684931506849313</v>
      </c>
      <c r="T1771" s="59">
        <v>46.246575342465754</v>
      </c>
      <c r="U1771" s="12">
        <v>1</v>
      </c>
      <c r="V1771" s="12">
        <v>2</v>
      </c>
      <c r="W1771" s="12">
        <v>2</v>
      </c>
      <c r="X1771" s="12">
        <v>2</v>
      </c>
      <c r="Y1771" s="12">
        <v>1</v>
      </c>
      <c r="Z1771" s="58">
        <v>0</v>
      </c>
      <c r="AA1771" s="58">
        <v>0</v>
      </c>
      <c r="AB1771" s="58">
        <v>0</v>
      </c>
      <c r="AC1771" s="58" t="s">
        <v>91</v>
      </c>
    </row>
    <row r="1772" spans="1:29" x14ac:dyDescent="0.3">
      <c r="A1772" s="57">
        <v>24626022</v>
      </c>
      <c r="B1772" s="12" t="s">
        <v>844</v>
      </c>
      <c r="C1772" s="58" t="s">
        <v>109</v>
      </c>
      <c r="D1772" s="58" t="s">
        <v>112</v>
      </c>
      <c r="E1772" s="58"/>
      <c r="F1772" s="58"/>
      <c r="G1772" s="58">
        <f>+IF(F1772&gt;K1772+100000,F1772-K1772,0)</f>
        <v>0</v>
      </c>
      <c r="H1772" s="58"/>
      <c r="I1772" s="58"/>
      <c r="J1772" s="58"/>
      <c r="K1772" s="58">
        <v>218048</v>
      </c>
      <c r="L1772" s="12" t="s">
        <v>91</v>
      </c>
      <c r="M1772" s="12" t="s">
        <v>91</v>
      </c>
      <c r="N1772" s="12" t="s">
        <v>91</v>
      </c>
      <c r="O1772" s="12">
        <v>4</v>
      </c>
      <c r="P1772" s="12">
        <v>0</v>
      </c>
      <c r="Q1772" s="12">
        <v>0</v>
      </c>
      <c r="R1772" s="12">
        <v>68895</v>
      </c>
      <c r="S1772" s="59">
        <v>0.66849315068493154</v>
      </c>
      <c r="T1772" s="59">
        <v>54.61917808219178</v>
      </c>
      <c r="U1772" s="12">
        <v>1</v>
      </c>
      <c r="V1772" s="12">
        <v>1</v>
      </c>
      <c r="W1772" s="12">
        <v>1</v>
      </c>
      <c r="X1772" s="12">
        <v>2</v>
      </c>
      <c r="Y1772" s="12">
        <v>2</v>
      </c>
      <c r="Z1772" s="58">
        <v>0</v>
      </c>
      <c r="AA1772" s="58">
        <v>0</v>
      </c>
      <c r="AB1772" s="58">
        <v>0</v>
      </c>
      <c r="AC1772" s="58" t="s">
        <v>91</v>
      </c>
    </row>
    <row r="1773" spans="1:29" x14ac:dyDescent="0.3">
      <c r="A1773" s="57">
        <v>24626600</v>
      </c>
      <c r="B1773" s="12" t="s">
        <v>845</v>
      </c>
      <c r="C1773" s="58" t="s">
        <v>109</v>
      </c>
      <c r="D1773" s="58" t="s">
        <v>112</v>
      </c>
      <c r="E1773" s="58"/>
      <c r="F1773" s="58"/>
      <c r="G1773" s="58">
        <f>+IF(F1773&gt;K1773+100000,F1773-K1773,0)</f>
        <v>0</v>
      </c>
      <c r="H1773" s="58"/>
      <c r="I1773" s="58"/>
      <c r="J1773" s="58"/>
      <c r="K1773" s="58">
        <v>218048</v>
      </c>
      <c r="L1773" s="12" t="s">
        <v>91</v>
      </c>
      <c r="M1773" s="12" t="s">
        <v>91</v>
      </c>
      <c r="N1773" s="12" t="s">
        <v>91</v>
      </c>
      <c r="O1773" s="12">
        <v>4</v>
      </c>
      <c r="P1773" s="12">
        <v>0</v>
      </c>
      <c r="Q1773" s="12">
        <v>0</v>
      </c>
      <c r="R1773" s="12">
        <v>68895</v>
      </c>
      <c r="S1773" s="59">
        <v>0.67123287671232879</v>
      </c>
      <c r="T1773" s="59">
        <v>38.246575342465754</v>
      </c>
      <c r="U1773" s="12">
        <v>1</v>
      </c>
      <c r="V1773" s="12">
        <v>2</v>
      </c>
      <c r="W1773" s="12">
        <v>2</v>
      </c>
      <c r="X1773" s="12">
        <v>2</v>
      </c>
      <c r="Y1773" s="12">
        <v>3</v>
      </c>
      <c r="Z1773" s="58">
        <v>0</v>
      </c>
      <c r="AA1773" s="58">
        <v>0</v>
      </c>
      <c r="AB1773" s="58">
        <v>0</v>
      </c>
      <c r="AC1773" s="58" t="s">
        <v>91</v>
      </c>
    </row>
    <row r="1774" spans="1:29" x14ac:dyDescent="0.3">
      <c r="A1774" s="57">
        <v>24626608</v>
      </c>
      <c r="B1774" s="12" t="s">
        <v>846</v>
      </c>
      <c r="C1774" s="58" t="s">
        <v>109</v>
      </c>
      <c r="D1774" s="58" t="s">
        <v>112</v>
      </c>
      <c r="E1774" s="58"/>
      <c r="F1774" s="58"/>
      <c r="G1774" s="58">
        <f>+IF(F1774&gt;K1774+100000,F1774-K1774,0)</f>
        <v>0</v>
      </c>
      <c r="H1774" s="58"/>
      <c r="I1774" s="58"/>
      <c r="J1774" s="58"/>
      <c r="K1774" s="58">
        <v>218048</v>
      </c>
      <c r="L1774" s="12" t="s">
        <v>91</v>
      </c>
      <c r="M1774" s="12" t="s">
        <v>91</v>
      </c>
      <c r="N1774" s="12" t="s">
        <v>91</v>
      </c>
      <c r="O1774" s="12">
        <v>4</v>
      </c>
      <c r="P1774" s="12">
        <v>0</v>
      </c>
      <c r="Q1774" s="12">
        <v>0</v>
      </c>
      <c r="R1774" s="12">
        <v>68895</v>
      </c>
      <c r="S1774" s="59">
        <v>0.67123287671232879</v>
      </c>
      <c r="T1774" s="59">
        <v>39.271232876712325</v>
      </c>
      <c r="U1774" s="12">
        <v>1</v>
      </c>
      <c r="V1774" s="12">
        <v>2</v>
      </c>
      <c r="W1774" s="12">
        <v>2</v>
      </c>
      <c r="X1774" s="12">
        <v>2</v>
      </c>
      <c r="Y1774" s="12">
        <v>1</v>
      </c>
      <c r="Z1774" s="58">
        <v>0</v>
      </c>
      <c r="AA1774" s="58">
        <v>0</v>
      </c>
      <c r="AB1774" s="58">
        <v>0</v>
      </c>
      <c r="AC1774" s="58" t="s">
        <v>91</v>
      </c>
    </row>
    <row r="1775" spans="1:29" x14ac:dyDescent="0.3">
      <c r="A1775" s="57">
        <v>2046402028</v>
      </c>
      <c r="B1775" s="12" t="s">
        <v>847</v>
      </c>
      <c r="C1775" s="58" t="s">
        <v>109</v>
      </c>
      <c r="D1775" s="58" t="s">
        <v>112</v>
      </c>
      <c r="E1775" s="58"/>
      <c r="F1775" s="58"/>
      <c r="G1775" s="58">
        <f>+IF(F1775&gt;K1775+100000,F1775-K1775,0)</f>
        <v>0</v>
      </c>
      <c r="H1775" s="58"/>
      <c r="I1775" s="58"/>
      <c r="J1775" s="58"/>
      <c r="K1775" s="58">
        <v>218048</v>
      </c>
      <c r="L1775" s="12" t="s">
        <v>91</v>
      </c>
      <c r="M1775" s="12" t="s">
        <v>91</v>
      </c>
      <c r="N1775" s="12" t="s">
        <v>91</v>
      </c>
      <c r="O1775" s="12">
        <v>4</v>
      </c>
      <c r="P1775" s="12">
        <v>0</v>
      </c>
      <c r="Q1775" s="12">
        <v>0</v>
      </c>
      <c r="R1775" s="12">
        <v>68895</v>
      </c>
      <c r="S1775" s="59">
        <v>0.67123287671232879</v>
      </c>
      <c r="T1775" s="59">
        <v>31.5013698630137</v>
      </c>
      <c r="U1775" s="12">
        <v>1</v>
      </c>
      <c r="V1775" s="12">
        <v>1</v>
      </c>
      <c r="W1775" s="12">
        <v>1</v>
      </c>
      <c r="X1775" s="12">
        <v>2</v>
      </c>
      <c r="Y1775" s="12">
        <v>1</v>
      </c>
      <c r="Z1775" s="58">
        <v>0</v>
      </c>
      <c r="AA1775" s="58">
        <v>0</v>
      </c>
      <c r="AB1775" s="58">
        <v>0</v>
      </c>
      <c r="AC1775" s="58" t="s">
        <v>91</v>
      </c>
    </row>
    <row r="1776" spans="1:29" x14ac:dyDescent="0.3">
      <c r="A1776" s="57">
        <v>2202640282</v>
      </c>
      <c r="B1776" s="12" t="s">
        <v>848</v>
      </c>
      <c r="C1776" s="58" t="s">
        <v>109</v>
      </c>
      <c r="D1776" s="58" t="s">
        <v>112</v>
      </c>
      <c r="E1776" s="58"/>
      <c r="F1776" s="58"/>
      <c r="G1776" s="58">
        <f>+IF(F1776&gt;K1776+100000,F1776-K1776,0)</f>
        <v>0</v>
      </c>
      <c r="H1776" s="58"/>
      <c r="I1776" s="58"/>
      <c r="J1776" s="58"/>
      <c r="K1776" s="58">
        <v>218048</v>
      </c>
      <c r="L1776" s="12" t="s">
        <v>91</v>
      </c>
      <c r="M1776" s="12" t="s">
        <v>91</v>
      </c>
      <c r="N1776" s="12" t="s">
        <v>91</v>
      </c>
      <c r="O1776" s="12">
        <v>4</v>
      </c>
      <c r="P1776" s="12">
        <v>0</v>
      </c>
      <c r="Q1776" s="12">
        <v>0</v>
      </c>
      <c r="R1776" s="12">
        <v>68895</v>
      </c>
      <c r="S1776" s="59">
        <v>0.67123287671232879</v>
      </c>
      <c r="T1776" s="59">
        <v>30.021917808219179</v>
      </c>
      <c r="U1776" s="12">
        <v>1</v>
      </c>
      <c r="V1776" s="12">
        <v>2</v>
      </c>
      <c r="W1776" s="12">
        <v>2</v>
      </c>
      <c r="X1776" s="12">
        <v>2</v>
      </c>
      <c r="Y1776" s="12">
        <v>1</v>
      </c>
      <c r="Z1776" s="58">
        <v>0</v>
      </c>
      <c r="AA1776" s="58">
        <v>0</v>
      </c>
      <c r="AB1776" s="58">
        <v>0</v>
      </c>
      <c r="AC1776" s="58" t="s">
        <v>91</v>
      </c>
    </row>
    <row r="1777" spans="1:29" x14ac:dyDescent="0.3">
      <c r="A1777" s="57">
        <v>2202648664</v>
      </c>
      <c r="B1777" s="12" t="s">
        <v>849</v>
      </c>
      <c r="C1777" s="58" t="s">
        <v>109</v>
      </c>
      <c r="D1777" s="58" t="s">
        <v>112</v>
      </c>
      <c r="E1777" s="58"/>
      <c r="F1777" s="58"/>
      <c r="G1777" s="58">
        <f>+IF(F1777&gt;K1777+100000,F1777-K1777,0)</f>
        <v>0</v>
      </c>
      <c r="H1777" s="58"/>
      <c r="I1777" s="58"/>
      <c r="J1777" s="58"/>
      <c r="K1777" s="58">
        <v>218048</v>
      </c>
      <c r="L1777" s="12" t="s">
        <v>91</v>
      </c>
      <c r="M1777" s="12" t="s">
        <v>91</v>
      </c>
      <c r="N1777" s="12" t="s">
        <v>91</v>
      </c>
      <c r="O1777" s="12">
        <v>4</v>
      </c>
      <c r="P1777" s="12">
        <v>0</v>
      </c>
      <c r="Q1777" s="12">
        <v>0</v>
      </c>
      <c r="R1777" s="12">
        <v>68895</v>
      </c>
      <c r="S1777" s="59">
        <v>0.67123287671232879</v>
      </c>
      <c r="T1777" s="59">
        <v>38.156164383561645</v>
      </c>
      <c r="U1777" s="12">
        <v>2</v>
      </c>
      <c r="V1777" s="12">
        <v>2</v>
      </c>
      <c r="W1777" s="12">
        <v>2</v>
      </c>
      <c r="X1777" s="12">
        <v>2</v>
      </c>
      <c r="Y1777" s="12">
        <v>1</v>
      </c>
      <c r="Z1777" s="58">
        <v>0</v>
      </c>
      <c r="AA1777" s="58">
        <v>0</v>
      </c>
      <c r="AB1777" s="58">
        <v>0</v>
      </c>
      <c r="AC1777" s="58" t="s">
        <v>91</v>
      </c>
    </row>
    <row r="1778" spans="1:29" x14ac:dyDescent="0.3">
      <c r="A1778" s="57">
        <v>24626680</v>
      </c>
      <c r="B1778" s="12" t="s">
        <v>850</v>
      </c>
      <c r="C1778" s="58" t="s">
        <v>109</v>
      </c>
      <c r="D1778" s="58" t="s">
        <v>112</v>
      </c>
      <c r="E1778" s="58"/>
      <c r="F1778" s="58"/>
      <c r="G1778" s="58">
        <f>+IF(F1778&gt;K1778+100000,F1778-K1778,0)</f>
        <v>0</v>
      </c>
      <c r="H1778" s="58"/>
      <c r="I1778" s="58"/>
      <c r="J1778" s="58"/>
      <c r="K1778" s="58">
        <v>218048</v>
      </c>
      <c r="L1778" s="12" t="s">
        <v>91</v>
      </c>
      <c r="M1778" s="12" t="s">
        <v>91</v>
      </c>
      <c r="N1778" s="12" t="s">
        <v>91</v>
      </c>
      <c r="O1778" s="12">
        <v>4</v>
      </c>
      <c r="P1778" s="12">
        <v>0</v>
      </c>
      <c r="Q1778" s="12">
        <v>0</v>
      </c>
      <c r="R1778" s="12">
        <v>68895</v>
      </c>
      <c r="S1778" s="59">
        <v>0.67671232876712328</v>
      </c>
      <c r="T1778" s="59">
        <v>37.164383561643838</v>
      </c>
      <c r="U1778" s="12">
        <v>1</v>
      </c>
      <c r="V1778" s="12">
        <v>2</v>
      </c>
      <c r="W1778" s="12">
        <v>2</v>
      </c>
      <c r="X1778" s="12">
        <v>2</v>
      </c>
      <c r="Y1778" s="12">
        <v>1</v>
      </c>
      <c r="Z1778" s="58">
        <v>0</v>
      </c>
      <c r="AA1778" s="58">
        <v>0</v>
      </c>
      <c r="AB1778" s="58">
        <v>0</v>
      </c>
      <c r="AC1778" s="58" t="s">
        <v>91</v>
      </c>
    </row>
    <row r="1779" spans="1:29" x14ac:dyDescent="0.3">
      <c r="A1779" s="57">
        <v>48808662</v>
      </c>
      <c r="B1779" s="12" t="s">
        <v>851</v>
      </c>
      <c r="C1779" s="58" t="s">
        <v>109</v>
      </c>
      <c r="D1779" s="58" t="s">
        <v>112</v>
      </c>
      <c r="E1779" s="58"/>
      <c r="F1779" s="58"/>
      <c r="G1779" s="58">
        <f>+IF(F1779&gt;K1779+100000,F1779-K1779,0)</f>
        <v>0</v>
      </c>
      <c r="H1779" s="58"/>
      <c r="I1779" s="58"/>
      <c r="J1779" s="58"/>
      <c r="K1779" s="58">
        <v>218048</v>
      </c>
      <c r="L1779" s="12" t="s">
        <v>91</v>
      </c>
      <c r="M1779" s="12" t="s">
        <v>91</v>
      </c>
      <c r="N1779" s="12" t="s">
        <v>91</v>
      </c>
      <c r="O1779" s="12">
        <v>4</v>
      </c>
      <c r="P1779" s="12">
        <v>0</v>
      </c>
      <c r="Q1779" s="12">
        <v>0</v>
      </c>
      <c r="R1779" s="12">
        <v>68895</v>
      </c>
      <c r="S1779" s="59">
        <v>0.67671232876712328</v>
      </c>
      <c r="T1779" s="59">
        <v>41.6</v>
      </c>
      <c r="U1779" s="12">
        <v>2</v>
      </c>
      <c r="V1779" s="12">
        <v>4</v>
      </c>
      <c r="W1779" s="12">
        <v>2</v>
      </c>
      <c r="X1779" s="12">
        <v>2</v>
      </c>
      <c r="Y1779" s="12">
        <v>3</v>
      </c>
      <c r="Z1779" s="58">
        <v>0</v>
      </c>
      <c r="AA1779" s="58">
        <v>0</v>
      </c>
      <c r="AB1779" s="58">
        <v>0</v>
      </c>
      <c r="AC1779" s="58" t="s">
        <v>91</v>
      </c>
    </row>
    <row r="1780" spans="1:29" x14ac:dyDescent="0.3">
      <c r="A1780" s="57">
        <v>2248604642</v>
      </c>
      <c r="B1780" s="12" t="s">
        <v>852</v>
      </c>
      <c r="C1780" s="58" t="s">
        <v>109</v>
      </c>
      <c r="D1780" s="58" t="s">
        <v>112</v>
      </c>
      <c r="E1780" s="58"/>
      <c r="F1780" s="58"/>
      <c r="G1780" s="58">
        <f>+IF(F1780&gt;K1780+100000,F1780-K1780,0)</f>
        <v>0</v>
      </c>
      <c r="H1780" s="58"/>
      <c r="I1780" s="58"/>
      <c r="J1780" s="58"/>
      <c r="K1780" s="58">
        <v>218048</v>
      </c>
      <c r="L1780" s="12" t="s">
        <v>91</v>
      </c>
      <c r="M1780" s="12" t="s">
        <v>91</v>
      </c>
      <c r="N1780" s="12" t="s">
        <v>91</v>
      </c>
      <c r="O1780" s="12">
        <v>4</v>
      </c>
      <c r="P1780" s="12">
        <v>0</v>
      </c>
      <c r="Q1780" s="12">
        <v>0</v>
      </c>
      <c r="R1780" s="12">
        <v>76001</v>
      </c>
      <c r="S1780" s="59">
        <v>0.66849315068493154</v>
      </c>
      <c r="T1780" s="59">
        <v>29.112328767123287</v>
      </c>
      <c r="U1780" s="12">
        <v>2</v>
      </c>
      <c r="V1780" s="12">
        <v>3</v>
      </c>
      <c r="W1780" s="12">
        <v>2</v>
      </c>
      <c r="X1780" s="12">
        <v>2</v>
      </c>
      <c r="Y1780" s="12">
        <v>1</v>
      </c>
      <c r="Z1780" s="58">
        <v>0</v>
      </c>
      <c r="AA1780" s="58">
        <v>0</v>
      </c>
      <c r="AB1780" s="58">
        <v>0</v>
      </c>
      <c r="AC1780" s="58" t="s">
        <v>91</v>
      </c>
    </row>
    <row r="1781" spans="1:29" x14ac:dyDescent="0.3">
      <c r="A1781" s="57">
        <v>2008442820</v>
      </c>
      <c r="B1781" s="12" t="s">
        <v>853</v>
      </c>
      <c r="C1781" s="58" t="s">
        <v>109</v>
      </c>
      <c r="D1781" s="58" t="s">
        <v>112</v>
      </c>
      <c r="E1781" s="58"/>
      <c r="F1781" s="58"/>
      <c r="G1781" s="58">
        <f>+IF(F1781&gt;K1781+100000,F1781-K1781,0)</f>
        <v>0</v>
      </c>
      <c r="H1781" s="58"/>
      <c r="I1781" s="58"/>
      <c r="J1781" s="58"/>
      <c r="K1781" s="58">
        <v>218048</v>
      </c>
      <c r="L1781" s="12" t="s">
        <v>91</v>
      </c>
      <c r="M1781" s="12" t="s">
        <v>91</v>
      </c>
      <c r="N1781" s="12" t="s">
        <v>91</v>
      </c>
      <c r="O1781" s="12">
        <v>4</v>
      </c>
      <c r="P1781" s="12">
        <v>0</v>
      </c>
      <c r="Q1781" s="12">
        <v>0</v>
      </c>
      <c r="R1781" s="12">
        <v>76001</v>
      </c>
      <c r="S1781" s="59">
        <v>0.67123287671232879</v>
      </c>
      <c r="T1781" s="59">
        <v>20.742465753424657</v>
      </c>
      <c r="U1781" s="12">
        <v>1</v>
      </c>
      <c r="V1781" s="12">
        <v>2</v>
      </c>
      <c r="W1781" s="12">
        <v>2</v>
      </c>
      <c r="X1781" s="12">
        <v>2</v>
      </c>
      <c r="Y1781" s="12">
        <v>1</v>
      </c>
      <c r="Z1781" s="58">
        <v>0</v>
      </c>
      <c r="AA1781" s="58">
        <v>0</v>
      </c>
      <c r="AB1781" s="58">
        <v>0</v>
      </c>
      <c r="AC1781" s="58" t="s">
        <v>91</v>
      </c>
    </row>
    <row r="1782" spans="1:29" x14ac:dyDescent="0.3">
      <c r="A1782" s="57">
        <v>2222200220</v>
      </c>
      <c r="B1782" s="12" t="s">
        <v>854</v>
      </c>
      <c r="C1782" s="58" t="s">
        <v>109</v>
      </c>
      <c r="D1782" s="58" t="s">
        <v>112</v>
      </c>
      <c r="E1782" s="58"/>
      <c r="F1782" s="58"/>
      <c r="G1782" s="58">
        <f>+IF(F1782&gt;K1782+100000,F1782-K1782,0)</f>
        <v>0</v>
      </c>
      <c r="H1782" s="58"/>
      <c r="I1782" s="58"/>
      <c r="J1782" s="58"/>
      <c r="K1782" s="58">
        <v>218048</v>
      </c>
      <c r="L1782" s="12" t="s">
        <v>91</v>
      </c>
      <c r="M1782" s="12" t="s">
        <v>91</v>
      </c>
      <c r="N1782" s="12" t="s">
        <v>91</v>
      </c>
      <c r="O1782" s="12">
        <v>4</v>
      </c>
      <c r="P1782" s="12">
        <v>0</v>
      </c>
      <c r="Q1782" s="12">
        <v>0</v>
      </c>
      <c r="R1782" s="12">
        <v>76036</v>
      </c>
      <c r="S1782" s="59">
        <v>0.67123287671232879</v>
      </c>
      <c r="T1782" s="59">
        <v>32.964383561643835</v>
      </c>
      <c r="U1782" s="12">
        <v>1</v>
      </c>
      <c r="V1782" s="12">
        <v>2</v>
      </c>
      <c r="W1782" s="12">
        <v>2</v>
      </c>
      <c r="X1782" s="12">
        <v>2</v>
      </c>
      <c r="Y1782" s="12">
        <v>1</v>
      </c>
      <c r="Z1782" s="58">
        <v>0</v>
      </c>
      <c r="AA1782" s="58">
        <v>0</v>
      </c>
      <c r="AB1782" s="58">
        <v>0</v>
      </c>
      <c r="AC1782" s="58" t="s">
        <v>91</v>
      </c>
    </row>
    <row r="1783" spans="1:29" x14ac:dyDescent="0.3">
      <c r="A1783" s="57">
        <v>66888048</v>
      </c>
      <c r="B1783" s="12" t="s">
        <v>855</v>
      </c>
      <c r="C1783" s="58" t="s">
        <v>109</v>
      </c>
      <c r="D1783" s="58" t="s">
        <v>112</v>
      </c>
      <c r="E1783" s="58"/>
      <c r="F1783" s="58"/>
      <c r="G1783" s="58">
        <f>+IF(F1783&gt;K1783+100000,F1783-K1783,0)</f>
        <v>0</v>
      </c>
      <c r="H1783" s="58"/>
      <c r="I1783" s="58"/>
      <c r="J1783" s="58"/>
      <c r="K1783" s="58">
        <v>218048</v>
      </c>
      <c r="L1783" s="12" t="s">
        <v>91</v>
      </c>
      <c r="M1783" s="12" t="s">
        <v>91</v>
      </c>
      <c r="N1783" s="12" t="s">
        <v>91</v>
      </c>
      <c r="O1783" s="12">
        <v>4</v>
      </c>
      <c r="P1783" s="12">
        <v>0</v>
      </c>
      <c r="Q1783" s="12">
        <v>0</v>
      </c>
      <c r="R1783" s="12">
        <v>76130</v>
      </c>
      <c r="S1783" s="59">
        <v>0.65479452054794518</v>
      </c>
      <c r="T1783" s="59">
        <v>47.145205479452052</v>
      </c>
      <c r="U1783" s="12">
        <v>2</v>
      </c>
      <c r="V1783" s="12">
        <v>2</v>
      </c>
      <c r="W1783" s="12">
        <v>1</v>
      </c>
      <c r="X1783" s="12">
        <v>2</v>
      </c>
      <c r="Y1783" s="12">
        <v>6</v>
      </c>
      <c r="Z1783" s="58">
        <v>0</v>
      </c>
      <c r="AA1783" s="58">
        <v>0</v>
      </c>
      <c r="AB1783" s="58">
        <v>0</v>
      </c>
      <c r="AC1783" s="58" t="s">
        <v>91</v>
      </c>
    </row>
    <row r="1784" spans="1:29" x14ac:dyDescent="0.3">
      <c r="A1784" s="57">
        <v>6222062</v>
      </c>
      <c r="B1784" s="12" t="s">
        <v>856</v>
      </c>
      <c r="C1784" s="58" t="s">
        <v>109</v>
      </c>
      <c r="D1784" s="58" t="s">
        <v>112</v>
      </c>
      <c r="E1784" s="58"/>
      <c r="F1784" s="58"/>
      <c r="G1784" s="58">
        <f>+IF(F1784&gt;K1784+100000,F1784-K1784,0)</f>
        <v>0</v>
      </c>
      <c r="H1784" s="58"/>
      <c r="I1784" s="58"/>
      <c r="J1784" s="58"/>
      <c r="K1784" s="58">
        <v>218048</v>
      </c>
      <c r="L1784" s="12" t="s">
        <v>91</v>
      </c>
      <c r="M1784" s="12" t="s">
        <v>91</v>
      </c>
      <c r="N1784" s="12" t="s">
        <v>91</v>
      </c>
      <c r="O1784" s="12">
        <v>4</v>
      </c>
      <c r="P1784" s="12">
        <v>0</v>
      </c>
      <c r="Q1784" s="12">
        <v>0</v>
      </c>
      <c r="R1784" s="12">
        <v>76130</v>
      </c>
      <c r="S1784" s="59">
        <v>0.66849315068493154</v>
      </c>
      <c r="T1784" s="59">
        <v>51.147945205479452</v>
      </c>
      <c r="U1784" s="12">
        <v>1</v>
      </c>
      <c r="V1784" s="12">
        <v>2</v>
      </c>
      <c r="W1784" s="12">
        <v>1</v>
      </c>
      <c r="X1784" s="12">
        <v>2</v>
      </c>
      <c r="Y1784" s="12">
        <v>2</v>
      </c>
      <c r="Z1784" s="58">
        <v>0</v>
      </c>
      <c r="AA1784" s="58">
        <v>0</v>
      </c>
      <c r="AB1784" s="58">
        <v>0</v>
      </c>
      <c r="AC1784" s="58" t="s">
        <v>91</v>
      </c>
    </row>
    <row r="1785" spans="1:29" x14ac:dyDescent="0.3">
      <c r="A1785" s="57">
        <v>24082408</v>
      </c>
      <c r="B1785" s="12" t="s">
        <v>857</v>
      </c>
      <c r="C1785" s="58" t="s">
        <v>109</v>
      </c>
      <c r="D1785" s="58" t="s">
        <v>112</v>
      </c>
      <c r="E1785" s="58"/>
      <c r="F1785" s="58"/>
      <c r="G1785" s="58">
        <f>+IF(F1785&gt;K1785+100000,F1785-K1785,0)</f>
        <v>0</v>
      </c>
      <c r="H1785" s="58"/>
      <c r="I1785" s="58"/>
      <c r="J1785" s="58"/>
      <c r="K1785" s="58">
        <v>218048</v>
      </c>
      <c r="L1785" s="12" t="s">
        <v>91</v>
      </c>
      <c r="M1785" s="12" t="s">
        <v>91</v>
      </c>
      <c r="N1785" s="12" t="s">
        <v>91</v>
      </c>
      <c r="O1785" s="12">
        <v>4</v>
      </c>
      <c r="P1785" s="12">
        <v>0</v>
      </c>
      <c r="Q1785" s="12">
        <v>0</v>
      </c>
      <c r="R1785" s="12">
        <v>76130</v>
      </c>
      <c r="S1785" s="59">
        <v>0.66849315068493154</v>
      </c>
      <c r="T1785" s="59">
        <v>40.200000000000003</v>
      </c>
      <c r="U1785" s="12">
        <v>1</v>
      </c>
      <c r="V1785" s="12">
        <v>2</v>
      </c>
      <c r="W1785" s="12">
        <v>1</v>
      </c>
      <c r="X1785" s="12">
        <v>2</v>
      </c>
      <c r="Y1785" s="12">
        <v>1</v>
      </c>
      <c r="Z1785" s="58">
        <v>0</v>
      </c>
      <c r="AA1785" s="58">
        <v>0</v>
      </c>
      <c r="AB1785" s="58">
        <v>0</v>
      </c>
      <c r="AC1785" s="58" t="s">
        <v>91</v>
      </c>
    </row>
    <row r="1786" spans="1:29" x14ac:dyDescent="0.3">
      <c r="A1786" s="57">
        <v>66880880</v>
      </c>
      <c r="B1786" s="12" t="s">
        <v>858</v>
      </c>
      <c r="C1786" s="58" t="s">
        <v>109</v>
      </c>
      <c r="D1786" s="58" t="s">
        <v>112</v>
      </c>
      <c r="E1786" s="58"/>
      <c r="F1786" s="58"/>
      <c r="G1786" s="58">
        <f>+IF(F1786&gt;K1786+100000,F1786-K1786,0)</f>
        <v>0</v>
      </c>
      <c r="H1786" s="58"/>
      <c r="I1786" s="58"/>
      <c r="J1786" s="58"/>
      <c r="K1786" s="58">
        <v>218048</v>
      </c>
      <c r="L1786" s="12" t="s">
        <v>91</v>
      </c>
      <c r="M1786" s="12" t="s">
        <v>91</v>
      </c>
      <c r="N1786" s="12" t="s">
        <v>91</v>
      </c>
      <c r="O1786" s="12">
        <v>4</v>
      </c>
      <c r="P1786" s="12">
        <v>0</v>
      </c>
      <c r="Q1786" s="12">
        <v>0</v>
      </c>
      <c r="R1786" s="12">
        <v>76130</v>
      </c>
      <c r="S1786" s="59">
        <v>0.66849315068493154</v>
      </c>
      <c r="T1786" s="59">
        <v>43.832876712328769</v>
      </c>
      <c r="U1786" s="12">
        <v>2</v>
      </c>
      <c r="V1786" s="12">
        <v>2</v>
      </c>
      <c r="W1786" s="12">
        <v>1</v>
      </c>
      <c r="X1786" s="12">
        <v>2</v>
      </c>
      <c r="Y1786" s="12">
        <v>1</v>
      </c>
      <c r="Z1786" s="58">
        <v>0</v>
      </c>
      <c r="AA1786" s="58">
        <v>0</v>
      </c>
      <c r="AB1786" s="58">
        <v>0</v>
      </c>
      <c r="AC1786" s="58" t="s">
        <v>91</v>
      </c>
    </row>
    <row r="1787" spans="1:29" x14ac:dyDescent="0.3">
      <c r="A1787" s="57">
        <v>88248444</v>
      </c>
      <c r="B1787" s="12" t="s">
        <v>859</v>
      </c>
      <c r="C1787" s="58" t="s">
        <v>109</v>
      </c>
      <c r="D1787" s="58" t="s">
        <v>112</v>
      </c>
      <c r="E1787" s="58"/>
      <c r="F1787" s="58"/>
      <c r="G1787" s="58">
        <f>+IF(F1787&gt;K1787+100000,F1787-K1787,0)</f>
        <v>0</v>
      </c>
      <c r="H1787" s="58"/>
      <c r="I1787" s="58"/>
      <c r="J1787" s="58"/>
      <c r="K1787" s="58">
        <v>218048</v>
      </c>
      <c r="L1787" s="12" t="s">
        <v>91</v>
      </c>
      <c r="M1787" s="12" t="s">
        <v>91</v>
      </c>
      <c r="N1787" s="12" t="s">
        <v>91</v>
      </c>
      <c r="O1787" s="12">
        <v>4</v>
      </c>
      <c r="P1787" s="12">
        <v>0</v>
      </c>
      <c r="Q1787" s="12">
        <v>0</v>
      </c>
      <c r="R1787" s="12">
        <v>76130</v>
      </c>
      <c r="S1787" s="59">
        <v>0.66849315068493154</v>
      </c>
      <c r="T1787" s="59">
        <v>51.449315068493149</v>
      </c>
      <c r="U1787" s="12">
        <v>1</v>
      </c>
      <c r="V1787" s="12">
        <v>2</v>
      </c>
      <c r="W1787" s="12">
        <v>2</v>
      </c>
      <c r="X1787" s="12">
        <v>2</v>
      </c>
      <c r="Y1787" s="12">
        <v>1</v>
      </c>
      <c r="Z1787" s="58">
        <v>0</v>
      </c>
      <c r="AA1787" s="58">
        <v>0</v>
      </c>
      <c r="AB1787" s="58">
        <v>0</v>
      </c>
      <c r="AC1787" s="58" t="s">
        <v>91</v>
      </c>
    </row>
    <row r="1788" spans="1:29" x14ac:dyDescent="0.3">
      <c r="A1788" s="57">
        <v>2244280280</v>
      </c>
      <c r="B1788" s="12" t="s">
        <v>860</v>
      </c>
      <c r="C1788" s="58" t="s">
        <v>109</v>
      </c>
      <c r="D1788" s="58" t="s">
        <v>112</v>
      </c>
      <c r="E1788" s="58"/>
      <c r="F1788" s="58"/>
      <c r="G1788" s="58">
        <f>+IF(F1788&gt;K1788+100000,F1788-K1788,0)</f>
        <v>0</v>
      </c>
      <c r="H1788" s="58"/>
      <c r="I1788" s="58"/>
      <c r="J1788" s="58"/>
      <c r="K1788" s="58">
        <v>218048</v>
      </c>
      <c r="L1788" s="12" t="s">
        <v>91</v>
      </c>
      <c r="M1788" s="12" t="s">
        <v>91</v>
      </c>
      <c r="N1788" s="12" t="s">
        <v>91</v>
      </c>
      <c r="O1788" s="12">
        <v>4</v>
      </c>
      <c r="P1788" s="12">
        <v>0</v>
      </c>
      <c r="Q1788" s="12">
        <v>0</v>
      </c>
      <c r="R1788" s="12">
        <v>76130</v>
      </c>
      <c r="S1788" s="59">
        <v>0.66849315068493154</v>
      </c>
      <c r="T1788" s="59">
        <v>28.391780821917809</v>
      </c>
      <c r="U1788" s="12">
        <v>1</v>
      </c>
      <c r="V1788" s="12">
        <v>2</v>
      </c>
      <c r="W1788" s="12">
        <v>2</v>
      </c>
      <c r="X1788" s="12">
        <v>2</v>
      </c>
      <c r="Y1788" s="12">
        <v>1</v>
      </c>
      <c r="Z1788" s="58">
        <v>0</v>
      </c>
      <c r="AA1788" s="58">
        <v>0</v>
      </c>
      <c r="AB1788" s="58">
        <v>0</v>
      </c>
      <c r="AC1788" s="58" t="s">
        <v>91</v>
      </c>
    </row>
    <row r="1789" spans="1:29" x14ac:dyDescent="0.3">
      <c r="A1789" s="57">
        <v>2006286840</v>
      </c>
      <c r="B1789" s="12" t="s">
        <v>861</v>
      </c>
      <c r="C1789" s="58" t="s">
        <v>109</v>
      </c>
      <c r="D1789" s="58" t="s">
        <v>112</v>
      </c>
      <c r="E1789" s="58"/>
      <c r="F1789" s="58"/>
      <c r="G1789" s="58">
        <f>+IF(F1789&gt;K1789+100000,F1789-K1789,0)</f>
        <v>0</v>
      </c>
      <c r="H1789" s="58"/>
      <c r="I1789" s="58"/>
      <c r="J1789" s="58"/>
      <c r="K1789" s="58">
        <v>218048</v>
      </c>
      <c r="L1789" s="12" t="s">
        <v>91</v>
      </c>
      <c r="M1789" s="12" t="s">
        <v>91</v>
      </c>
      <c r="N1789" s="12" t="s">
        <v>91</v>
      </c>
      <c r="O1789" s="12">
        <v>4</v>
      </c>
      <c r="P1789" s="12">
        <v>0</v>
      </c>
      <c r="Q1789" s="12">
        <v>0</v>
      </c>
      <c r="R1789" s="12">
        <v>76130</v>
      </c>
      <c r="S1789" s="59">
        <v>0.67123287671232879</v>
      </c>
      <c r="T1789" s="59">
        <v>21.347945205479451</v>
      </c>
      <c r="U1789" s="12">
        <v>1</v>
      </c>
      <c r="V1789" s="12">
        <v>2</v>
      </c>
      <c r="W1789" s="12">
        <v>1</v>
      </c>
      <c r="X1789" s="12">
        <v>2</v>
      </c>
      <c r="Y1789" s="12">
        <v>1</v>
      </c>
      <c r="Z1789" s="58">
        <v>0</v>
      </c>
      <c r="AA1789" s="58">
        <v>0</v>
      </c>
      <c r="AB1789" s="58">
        <v>0</v>
      </c>
      <c r="AC1789" s="58" t="s">
        <v>91</v>
      </c>
    </row>
    <row r="1790" spans="1:29" x14ac:dyDescent="0.3">
      <c r="A1790" s="57">
        <v>2204246064</v>
      </c>
      <c r="B1790" s="12" t="s">
        <v>862</v>
      </c>
      <c r="C1790" s="58" t="s">
        <v>109</v>
      </c>
      <c r="D1790" s="58" t="s">
        <v>112</v>
      </c>
      <c r="E1790" s="58"/>
      <c r="F1790" s="58"/>
      <c r="G1790" s="58">
        <f>+IF(F1790&gt;K1790+100000,F1790-K1790,0)</f>
        <v>0</v>
      </c>
      <c r="H1790" s="58"/>
      <c r="I1790" s="58"/>
      <c r="J1790" s="58"/>
      <c r="K1790" s="58">
        <v>218048</v>
      </c>
      <c r="L1790" s="12" t="s">
        <v>91</v>
      </c>
      <c r="M1790" s="12" t="s">
        <v>91</v>
      </c>
      <c r="N1790" s="12" t="s">
        <v>91</v>
      </c>
      <c r="O1790" s="12">
        <v>4</v>
      </c>
      <c r="P1790" s="12">
        <v>0</v>
      </c>
      <c r="Q1790" s="12">
        <v>0</v>
      </c>
      <c r="R1790" s="12">
        <v>76130</v>
      </c>
      <c r="S1790" s="59">
        <v>0.67123287671232879</v>
      </c>
      <c r="T1790" s="59">
        <v>20.328767123287673</v>
      </c>
      <c r="U1790" s="12">
        <v>1</v>
      </c>
      <c r="V1790" s="12">
        <v>2</v>
      </c>
      <c r="W1790" s="12">
        <v>2</v>
      </c>
      <c r="X1790" s="12">
        <v>2</v>
      </c>
      <c r="Y1790" s="12">
        <v>1</v>
      </c>
      <c r="Z1790" s="58">
        <v>0</v>
      </c>
      <c r="AA1790" s="58">
        <v>0</v>
      </c>
      <c r="AB1790" s="58">
        <v>0</v>
      </c>
      <c r="AC1790" s="58" t="s">
        <v>91</v>
      </c>
    </row>
    <row r="1791" spans="1:29" x14ac:dyDescent="0.3">
      <c r="A1791" s="57">
        <v>66060228</v>
      </c>
      <c r="B1791" s="12" t="s">
        <v>863</v>
      </c>
      <c r="C1791" s="58" t="s">
        <v>109</v>
      </c>
      <c r="D1791" s="58" t="s">
        <v>112</v>
      </c>
      <c r="E1791" s="58"/>
      <c r="F1791" s="58"/>
      <c r="G1791" s="58">
        <f>+IF(F1791&gt;K1791+100000,F1791-K1791,0)</f>
        <v>0</v>
      </c>
      <c r="H1791" s="58"/>
      <c r="I1791" s="58"/>
      <c r="J1791" s="58"/>
      <c r="K1791" s="58">
        <v>218048</v>
      </c>
      <c r="L1791" s="12" t="s">
        <v>91</v>
      </c>
      <c r="M1791" s="12" t="s">
        <v>91</v>
      </c>
      <c r="N1791" s="12" t="s">
        <v>91</v>
      </c>
      <c r="O1791" s="12">
        <v>4</v>
      </c>
      <c r="P1791" s="12">
        <v>0</v>
      </c>
      <c r="Q1791" s="12">
        <v>0</v>
      </c>
      <c r="R1791" s="12">
        <v>76130</v>
      </c>
      <c r="S1791" s="59">
        <v>0.68219178082191778</v>
      </c>
      <c r="T1791" s="59">
        <v>40.410958904109592</v>
      </c>
      <c r="U1791" s="12">
        <v>2</v>
      </c>
      <c r="V1791" s="12">
        <v>2</v>
      </c>
      <c r="W1791" s="12">
        <v>1</v>
      </c>
      <c r="X1791" s="12">
        <v>2</v>
      </c>
      <c r="Y1791" s="12">
        <v>1</v>
      </c>
      <c r="Z1791" s="58">
        <v>0</v>
      </c>
      <c r="AA1791" s="58">
        <v>0</v>
      </c>
      <c r="AB1791" s="58">
        <v>0</v>
      </c>
      <c r="AC1791" s="58" t="s">
        <v>91</v>
      </c>
    </row>
    <row r="1792" spans="1:29" x14ac:dyDescent="0.3">
      <c r="A1792" s="57">
        <v>66080824</v>
      </c>
      <c r="B1792" s="12" t="s">
        <v>864</v>
      </c>
      <c r="C1792" s="58" t="s">
        <v>109</v>
      </c>
      <c r="D1792" s="58" t="s">
        <v>112</v>
      </c>
      <c r="E1792" s="58"/>
      <c r="F1792" s="58"/>
      <c r="G1792" s="58">
        <f>+IF(F1792&gt;K1792+100000,F1792-K1792,0)</f>
        <v>0</v>
      </c>
      <c r="H1792" s="58"/>
      <c r="I1792" s="58"/>
      <c r="J1792" s="58"/>
      <c r="K1792" s="58">
        <v>218048</v>
      </c>
      <c r="L1792" s="12" t="s">
        <v>91</v>
      </c>
      <c r="M1792" s="12" t="s">
        <v>91</v>
      </c>
      <c r="N1792" s="12" t="s">
        <v>91</v>
      </c>
      <c r="O1792" s="12">
        <v>4</v>
      </c>
      <c r="P1792" s="12">
        <v>0</v>
      </c>
      <c r="Q1792" s="12">
        <v>0</v>
      </c>
      <c r="R1792" s="12">
        <v>76130</v>
      </c>
      <c r="S1792" s="59">
        <v>0.68219178082191778</v>
      </c>
      <c r="T1792" s="59">
        <v>39.123287671232873</v>
      </c>
      <c r="U1792" s="12">
        <v>2</v>
      </c>
      <c r="V1792" s="12">
        <v>2</v>
      </c>
      <c r="W1792" s="12">
        <v>1</v>
      </c>
      <c r="X1792" s="12">
        <v>2</v>
      </c>
      <c r="Y1792" s="12">
        <v>3</v>
      </c>
      <c r="Z1792" s="58">
        <v>0</v>
      </c>
      <c r="AA1792" s="58">
        <v>0</v>
      </c>
      <c r="AB1792" s="58">
        <v>0</v>
      </c>
      <c r="AC1792" s="58" t="s">
        <v>91</v>
      </c>
    </row>
    <row r="1793" spans="1:29" x14ac:dyDescent="0.3">
      <c r="A1793" s="57">
        <v>2084886864</v>
      </c>
      <c r="B1793" s="12" t="s">
        <v>865</v>
      </c>
      <c r="C1793" s="58" t="s">
        <v>109</v>
      </c>
      <c r="D1793" s="58" t="s">
        <v>112</v>
      </c>
      <c r="E1793" s="58"/>
      <c r="F1793" s="58"/>
      <c r="G1793" s="58">
        <f>+IF(F1793&gt;K1793+100000,F1793-K1793,0)</f>
        <v>0</v>
      </c>
      <c r="H1793" s="58"/>
      <c r="I1793" s="58"/>
      <c r="J1793" s="58"/>
      <c r="K1793" s="58">
        <v>218048</v>
      </c>
      <c r="L1793" s="12" t="s">
        <v>91</v>
      </c>
      <c r="M1793" s="12" t="s">
        <v>91</v>
      </c>
      <c r="N1793" s="12" t="s">
        <v>91</v>
      </c>
      <c r="O1793" s="12">
        <v>4</v>
      </c>
      <c r="P1793" s="12">
        <v>0</v>
      </c>
      <c r="Q1793" s="12">
        <v>0</v>
      </c>
      <c r="R1793" s="12">
        <v>76130</v>
      </c>
      <c r="S1793" s="59">
        <v>0.68219178082191778</v>
      </c>
      <c r="T1793" s="59">
        <v>34.241095890410961</v>
      </c>
      <c r="U1793" s="12">
        <v>1</v>
      </c>
      <c r="V1793" s="12">
        <v>2</v>
      </c>
      <c r="W1793" s="12">
        <v>2</v>
      </c>
      <c r="X1793" s="12">
        <v>2</v>
      </c>
      <c r="Y1793" s="12">
        <v>1</v>
      </c>
      <c r="Z1793" s="58">
        <v>0</v>
      </c>
      <c r="AA1793" s="58">
        <v>0</v>
      </c>
      <c r="AB1793" s="58">
        <v>0</v>
      </c>
      <c r="AC1793" s="58" t="s">
        <v>91</v>
      </c>
    </row>
    <row r="1794" spans="1:29" x14ac:dyDescent="0.3">
      <c r="A1794" s="57">
        <v>2224880860</v>
      </c>
      <c r="B1794" s="12" t="s">
        <v>866</v>
      </c>
      <c r="C1794" s="58" t="s">
        <v>109</v>
      </c>
      <c r="D1794" s="58" t="s">
        <v>112</v>
      </c>
      <c r="E1794" s="58"/>
      <c r="F1794" s="58"/>
      <c r="G1794" s="58">
        <f>+IF(F1794&gt;K1794+100000,F1794-K1794,0)</f>
        <v>0</v>
      </c>
      <c r="H1794" s="58"/>
      <c r="I1794" s="58"/>
      <c r="J1794" s="58"/>
      <c r="K1794" s="58">
        <v>218048</v>
      </c>
      <c r="L1794" s="12" t="s">
        <v>91</v>
      </c>
      <c r="M1794" s="12" t="s">
        <v>91</v>
      </c>
      <c r="N1794" s="12" t="s">
        <v>91</v>
      </c>
      <c r="O1794" s="12">
        <v>4</v>
      </c>
      <c r="P1794" s="12">
        <v>0</v>
      </c>
      <c r="Q1794" s="12">
        <v>0</v>
      </c>
      <c r="R1794" s="12">
        <v>76275</v>
      </c>
      <c r="S1794" s="59">
        <v>0.66849315068493154</v>
      </c>
      <c r="T1794" s="59">
        <v>32.613698630136987</v>
      </c>
      <c r="U1794" s="12">
        <v>2</v>
      </c>
      <c r="V1794" s="12">
        <v>2</v>
      </c>
      <c r="W1794" s="12">
        <v>2</v>
      </c>
      <c r="X1794" s="12">
        <v>2</v>
      </c>
      <c r="Y1794" s="12">
        <v>1</v>
      </c>
      <c r="Z1794" s="58">
        <v>0</v>
      </c>
      <c r="AA1794" s="58">
        <v>0</v>
      </c>
      <c r="AB1794" s="58">
        <v>0</v>
      </c>
      <c r="AC1794" s="58" t="s">
        <v>91</v>
      </c>
    </row>
    <row r="1795" spans="1:29" x14ac:dyDescent="0.3">
      <c r="A1795" s="57">
        <v>48806242</v>
      </c>
      <c r="B1795" s="12" t="s">
        <v>867</v>
      </c>
      <c r="C1795" s="58" t="s">
        <v>109</v>
      </c>
      <c r="D1795" s="58" t="s">
        <v>112</v>
      </c>
      <c r="E1795" s="58"/>
      <c r="F1795" s="58"/>
      <c r="G1795" s="58">
        <f>+IF(F1795&gt;K1795+100000,F1795-K1795,0)</f>
        <v>0</v>
      </c>
      <c r="H1795" s="58"/>
      <c r="I1795" s="58"/>
      <c r="J1795" s="58"/>
      <c r="K1795" s="58">
        <v>218048</v>
      </c>
      <c r="L1795" s="12" t="s">
        <v>91</v>
      </c>
      <c r="M1795" s="12" t="s">
        <v>91</v>
      </c>
      <c r="N1795" s="12" t="s">
        <v>91</v>
      </c>
      <c r="O1795" s="12">
        <v>4</v>
      </c>
      <c r="P1795" s="12">
        <v>0</v>
      </c>
      <c r="Q1795" s="12">
        <v>0</v>
      </c>
      <c r="R1795" s="12">
        <v>76834</v>
      </c>
      <c r="S1795" s="59">
        <v>0.70410958904109588</v>
      </c>
      <c r="T1795" s="59">
        <v>36.917808219178085</v>
      </c>
      <c r="U1795" s="12">
        <v>2</v>
      </c>
      <c r="V1795" s="12">
        <v>2</v>
      </c>
      <c r="W1795" s="12">
        <v>2</v>
      </c>
      <c r="X1795" s="12">
        <v>2</v>
      </c>
      <c r="Y1795" s="12">
        <v>1</v>
      </c>
      <c r="Z1795" s="58">
        <v>0</v>
      </c>
      <c r="AA1795" s="58">
        <v>0</v>
      </c>
      <c r="AB1795" s="58">
        <v>0</v>
      </c>
      <c r="AC1795" s="58" t="s">
        <v>91</v>
      </c>
    </row>
    <row r="1796" spans="1:29" x14ac:dyDescent="0.3">
      <c r="A1796" s="57">
        <v>88242646</v>
      </c>
      <c r="B1796" s="12" t="s">
        <v>868</v>
      </c>
      <c r="C1796" s="58" t="s">
        <v>108</v>
      </c>
      <c r="D1796" s="58" t="s">
        <v>113</v>
      </c>
      <c r="E1796" s="58"/>
      <c r="F1796" s="58">
        <v>151038</v>
      </c>
      <c r="G1796" s="58">
        <f>+IF(F1796&gt;K1796+100000,F1796-K1796,0)</f>
        <v>0</v>
      </c>
      <c r="H1796" s="58">
        <v>51762</v>
      </c>
      <c r="I1796" s="58">
        <v>0</v>
      </c>
      <c r="J1796" s="58">
        <v>0</v>
      </c>
      <c r="K1796" s="58">
        <v>218048</v>
      </c>
      <c r="L1796" s="12" t="s">
        <v>88</v>
      </c>
      <c r="M1796" s="12" t="s">
        <v>89</v>
      </c>
      <c r="N1796" s="12" t="s">
        <v>10</v>
      </c>
      <c r="O1796" s="12">
        <v>4</v>
      </c>
      <c r="P1796" s="12">
        <v>0</v>
      </c>
      <c r="Q1796" s="12">
        <v>0</v>
      </c>
      <c r="R1796" s="12">
        <v>68255</v>
      </c>
      <c r="S1796" s="59">
        <v>0.67397260273972603</v>
      </c>
      <c r="T1796" s="59">
        <v>48.063013698630137</v>
      </c>
      <c r="U1796" s="12">
        <v>1</v>
      </c>
      <c r="V1796" s="12">
        <v>2</v>
      </c>
      <c r="W1796" s="12">
        <v>2</v>
      </c>
      <c r="X1796" s="12">
        <v>2</v>
      </c>
      <c r="Y1796" s="12">
        <v>3</v>
      </c>
      <c r="Z1796" s="58">
        <v>0</v>
      </c>
      <c r="AA1796" s="58">
        <v>0</v>
      </c>
      <c r="AB1796" s="58">
        <v>0</v>
      </c>
      <c r="AC1796" s="58" t="s">
        <v>91</v>
      </c>
    </row>
    <row r="1797" spans="1:29" x14ac:dyDescent="0.3">
      <c r="A1797" s="57">
        <v>2222222660</v>
      </c>
      <c r="B1797" s="12" t="s">
        <v>869</v>
      </c>
      <c r="C1797" s="58" t="s">
        <v>108</v>
      </c>
      <c r="D1797" s="58" t="s">
        <v>113</v>
      </c>
      <c r="E1797" s="58"/>
      <c r="F1797" s="58">
        <v>163345</v>
      </c>
      <c r="G1797" s="58">
        <f>+IF(F1797&gt;K1797+100000,F1797-K1797,0)</f>
        <v>0</v>
      </c>
      <c r="H1797" s="58">
        <v>83391</v>
      </c>
      <c r="I1797" s="58">
        <v>0</v>
      </c>
      <c r="J1797" s="58">
        <v>0</v>
      </c>
      <c r="K1797" s="58">
        <v>218048</v>
      </c>
      <c r="L1797" s="12" t="s">
        <v>88</v>
      </c>
      <c r="M1797" s="12" t="s">
        <v>89</v>
      </c>
      <c r="N1797" s="12" t="s">
        <v>10</v>
      </c>
      <c r="O1797" s="12">
        <v>4</v>
      </c>
      <c r="P1797" s="12">
        <v>0</v>
      </c>
      <c r="Q1797" s="12">
        <v>0</v>
      </c>
      <c r="R1797" s="12">
        <v>76130</v>
      </c>
      <c r="S1797" s="59">
        <v>0.68219178082191778</v>
      </c>
      <c r="T1797" s="59">
        <v>33.660273972602738</v>
      </c>
      <c r="U1797" s="12">
        <v>1</v>
      </c>
      <c r="V1797" s="12">
        <v>2</v>
      </c>
      <c r="W1797" s="12">
        <v>2</v>
      </c>
      <c r="X1797" s="12">
        <v>2</v>
      </c>
      <c r="Y1797" s="12">
        <v>1</v>
      </c>
      <c r="Z1797" s="58">
        <v>0</v>
      </c>
      <c r="AA1797" s="58">
        <v>0</v>
      </c>
      <c r="AB1797" s="58">
        <v>0</v>
      </c>
      <c r="AC1797" s="58" t="s">
        <v>91</v>
      </c>
    </row>
    <row r="1798" spans="1:29" x14ac:dyDescent="0.3">
      <c r="A1798" s="57">
        <v>2224628484</v>
      </c>
      <c r="B1798" s="12" t="s">
        <v>870</v>
      </c>
      <c r="C1798" s="58" t="s">
        <v>108</v>
      </c>
      <c r="D1798" s="58" t="s">
        <v>113</v>
      </c>
      <c r="E1798" s="58"/>
      <c r="F1798" s="58">
        <v>167428</v>
      </c>
      <c r="G1798" s="58">
        <f>+IF(F1798&gt;K1798+100000,F1798-K1798,0)</f>
        <v>0</v>
      </c>
      <c r="H1798" s="58">
        <v>85476</v>
      </c>
      <c r="I1798" s="58">
        <v>0</v>
      </c>
      <c r="J1798" s="58">
        <v>0</v>
      </c>
      <c r="K1798" s="58">
        <v>218048</v>
      </c>
      <c r="L1798" s="12" t="s">
        <v>88</v>
      </c>
      <c r="M1798" s="12" t="s">
        <v>89</v>
      </c>
      <c r="N1798" s="12" t="s">
        <v>10</v>
      </c>
      <c r="O1798" s="12">
        <v>4</v>
      </c>
      <c r="P1798" s="12">
        <v>0</v>
      </c>
      <c r="Q1798" s="12">
        <v>0</v>
      </c>
      <c r="R1798" s="12">
        <v>76130</v>
      </c>
      <c r="S1798" s="59">
        <v>0.66849315068493154</v>
      </c>
      <c r="T1798" s="59">
        <v>33.586301369863016</v>
      </c>
      <c r="U1798" s="12">
        <v>2</v>
      </c>
      <c r="V1798" s="12">
        <v>2</v>
      </c>
      <c r="W1798" s="12">
        <v>1</v>
      </c>
      <c r="X1798" s="12">
        <v>2</v>
      </c>
      <c r="Y1798" s="12">
        <v>1</v>
      </c>
      <c r="Z1798" s="58">
        <v>0</v>
      </c>
      <c r="AA1798" s="58">
        <v>0</v>
      </c>
      <c r="AB1798" s="58">
        <v>0</v>
      </c>
      <c r="AC1798" s="58" t="s">
        <v>91</v>
      </c>
    </row>
    <row r="1799" spans="1:29" x14ac:dyDescent="0.3">
      <c r="A1799" s="57">
        <v>46488888</v>
      </c>
      <c r="B1799" s="12" t="s">
        <v>871</v>
      </c>
      <c r="C1799" s="58" t="s">
        <v>108</v>
      </c>
      <c r="D1799" s="58" t="s">
        <v>113</v>
      </c>
      <c r="E1799" s="58"/>
      <c r="F1799" s="58">
        <v>172762</v>
      </c>
      <c r="G1799" s="58">
        <f>+IF(F1799&gt;K1799+100000,F1799-K1799,0)</f>
        <v>0</v>
      </c>
      <c r="H1799" s="58">
        <v>107861</v>
      </c>
      <c r="I1799" s="58">
        <v>0</v>
      </c>
      <c r="J1799" s="58">
        <v>1000000</v>
      </c>
      <c r="K1799" s="58">
        <v>218048</v>
      </c>
      <c r="L1799" s="12" t="s">
        <v>87</v>
      </c>
      <c r="M1799" s="12" t="s">
        <v>89</v>
      </c>
      <c r="N1799" s="12" t="s">
        <v>10</v>
      </c>
      <c r="O1799" s="12">
        <v>4</v>
      </c>
      <c r="P1799" s="12">
        <v>0</v>
      </c>
      <c r="Q1799" s="12">
        <v>0</v>
      </c>
      <c r="R1799" s="12">
        <v>15759</v>
      </c>
      <c r="S1799" s="12">
        <v>0.76164383561643834</v>
      </c>
      <c r="T1799" s="12">
        <v>42.652054794520545</v>
      </c>
      <c r="U1799" s="12">
        <v>2</v>
      </c>
      <c r="V1799" s="12">
        <v>0</v>
      </c>
      <c r="W1799" s="12">
        <v>2</v>
      </c>
      <c r="X1799" s="12">
        <v>2</v>
      </c>
      <c r="Y1799" s="12">
        <v>2</v>
      </c>
      <c r="Z1799" s="58">
        <v>0</v>
      </c>
      <c r="AA1799" s="58">
        <v>0</v>
      </c>
      <c r="AB1799" s="58">
        <v>0</v>
      </c>
      <c r="AC1799" s="58" t="s">
        <v>91</v>
      </c>
    </row>
    <row r="1800" spans="1:29" x14ac:dyDescent="0.3">
      <c r="A1800" s="57">
        <v>4440640</v>
      </c>
      <c r="B1800" s="12" t="s">
        <v>872</v>
      </c>
      <c r="C1800" s="58" t="s">
        <v>108</v>
      </c>
      <c r="D1800" s="58" t="s">
        <v>113</v>
      </c>
      <c r="E1800" s="58"/>
      <c r="F1800" s="58">
        <v>175596</v>
      </c>
      <c r="G1800" s="58">
        <f>+IF(F1800&gt;K1800+100000,F1800-K1800,0)</f>
        <v>0</v>
      </c>
      <c r="H1800" s="58">
        <v>89645</v>
      </c>
      <c r="I1800" s="58">
        <v>0</v>
      </c>
      <c r="J1800" s="58">
        <v>0</v>
      </c>
      <c r="K1800" s="58">
        <v>218048</v>
      </c>
      <c r="L1800" s="12" t="s">
        <v>88</v>
      </c>
      <c r="M1800" s="12" t="s">
        <v>89</v>
      </c>
      <c r="N1800" s="12" t="s">
        <v>10</v>
      </c>
      <c r="O1800" s="12">
        <v>4</v>
      </c>
      <c r="P1800" s="12">
        <v>0</v>
      </c>
      <c r="Q1800" s="12">
        <v>0</v>
      </c>
      <c r="R1800" s="12">
        <v>76130</v>
      </c>
      <c r="S1800" s="59">
        <v>0.67123287671232879</v>
      </c>
      <c r="T1800" s="59">
        <v>46.410958904109592</v>
      </c>
      <c r="U1800" s="12">
        <v>1</v>
      </c>
      <c r="V1800" s="12">
        <v>2</v>
      </c>
      <c r="W1800" s="12">
        <v>2</v>
      </c>
      <c r="X1800" s="12">
        <v>2</v>
      </c>
      <c r="Y1800" s="12">
        <v>1</v>
      </c>
      <c r="Z1800" s="58">
        <v>0</v>
      </c>
      <c r="AA1800" s="58">
        <v>0</v>
      </c>
      <c r="AB1800" s="58">
        <v>0</v>
      </c>
      <c r="AC1800" s="58" t="s">
        <v>91</v>
      </c>
    </row>
    <row r="1801" spans="1:29" x14ac:dyDescent="0.3">
      <c r="A1801" s="57">
        <v>20460082</v>
      </c>
      <c r="B1801" s="12" t="s">
        <v>873</v>
      </c>
      <c r="C1801" s="58" t="s">
        <v>108</v>
      </c>
      <c r="D1801" s="58" t="s">
        <v>113</v>
      </c>
      <c r="E1801" s="58"/>
      <c r="F1801" s="58">
        <v>202990</v>
      </c>
      <c r="G1801" s="58">
        <f>+IF(F1801&gt;K1801+100000,F1801-K1801,0)</f>
        <v>0</v>
      </c>
      <c r="H1801" s="58">
        <v>103020</v>
      </c>
      <c r="I1801" s="58">
        <v>0</v>
      </c>
      <c r="J1801" s="58">
        <v>0</v>
      </c>
      <c r="K1801" s="58">
        <v>218048</v>
      </c>
      <c r="L1801" s="12" t="s">
        <v>88</v>
      </c>
      <c r="M1801" s="12" t="s">
        <v>89</v>
      </c>
      <c r="N1801" s="12" t="s">
        <v>10</v>
      </c>
      <c r="O1801" s="12">
        <v>4</v>
      </c>
      <c r="P1801" s="12">
        <v>0</v>
      </c>
      <c r="Q1801" s="12">
        <v>0</v>
      </c>
      <c r="R1801" s="12">
        <v>76130</v>
      </c>
      <c r="S1801" s="59">
        <v>0.67123287671232879</v>
      </c>
      <c r="T1801" s="59">
        <v>34.676712328767124</v>
      </c>
      <c r="U1801" s="12">
        <v>2</v>
      </c>
      <c r="V1801" s="12">
        <v>1</v>
      </c>
      <c r="W1801" s="12">
        <v>2</v>
      </c>
      <c r="X1801" s="12">
        <v>2</v>
      </c>
      <c r="Y1801" s="12">
        <v>1</v>
      </c>
      <c r="Z1801" s="58">
        <v>0</v>
      </c>
      <c r="AA1801" s="58">
        <v>0</v>
      </c>
      <c r="AB1801" s="58">
        <v>0</v>
      </c>
      <c r="AC1801" s="58" t="s">
        <v>91</v>
      </c>
    </row>
    <row r="1802" spans="1:29" x14ac:dyDescent="0.3">
      <c r="A1802" s="57">
        <v>2008808626</v>
      </c>
      <c r="B1802" s="12" t="s">
        <v>874</v>
      </c>
      <c r="C1802" s="58" t="s">
        <v>108</v>
      </c>
      <c r="D1802" s="58" t="s">
        <v>113</v>
      </c>
      <c r="E1802" s="58"/>
      <c r="F1802" s="58">
        <v>270003</v>
      </c>
      <c r="G1802" s="58">
        <f>+IF(F1802&gt;K1802+100000,F1802-K1802,0)</f>
        <v>0</v>
      </c>
      <c r="H1802" s="58">
        <v>68008</v>
      </c>
      <c r="I1802" s="58">
        <v>0</v>
      </c>
      <c r="J1802" s="58">
        <v>0</v>
      </c>
      <c r="K1802" s="58">
        <v>218048</v>
      </c>
      <c r="L1802" s="12" t="s">
        <v>88</v>
      </c>
      <c r="M1802" s="12" t="s">
        <v>89</v>
      </c>
      <c r="N1802" s="12" t="s">
        <v>10</v>
      </c>
      <c r="O1802" s="12">
        <v>4</v>
      </c>
      <c r="P1802" s="12">
        <v>0</v>
      </c>
      <c r="Q1802" s="12">
        <v>0</v>
      </c>
      <c r="R1802" s="12">
        <v>68615</v>
      </c>
      <c r="S1802" s="59">
        <v>0.67123287671232879</v>
      </c>
      <c r="T1802" s="59">
        <v>23.547945205479451</v>
      </c>
      <c r="U1802" s="12">
        <v>2</v>
      </c>
      <c r="V1802" s="12">
        <v>2</v>
      </c>
      <c r="W1802" s="12">
        <v>1</v>
      </c>
      <c r="X1802" s="12">
        <v>2</v>
      </c>
      <c r="Y1802" s="12">
        <v>1</v>
      </c>
      <c r="Z1802" s="58">
        <v>0</v>
      </c>
      <c r="AA1802" s="58">
        <v>0</v>
      </c>
      <c r="AB1802" s="58">
        <v>0</v>
      </c>
      <c r="AC1802" s="58" t="s">
        <v>91</v>
      </c>
    </row>
    <row r="1803" spans="1:29" x14ac:dyDescent="0.3">
      <c r="A1803" s="57">
        <v>24888620</v>
      </c>
      <c r="B1803" s="12" t="s">
        <v>875</v>
      </c>
      <c r="C1803" s="58" t="s">
        <v>108</v>
      </c>
      <c r="D1803" s="58" t="s">
        <v>113</v>
      </c>
      <c r="E1803" s="58"/>
      <c r="F1803" s="58">
        <v>300496</v>
      </c>
      <c r="G1803" s="58">
        <f>+IF(F1803&gt;K1803+100000,F1803-K1803,0)</f>
        <v>0</v>
      </c>
      <c r="H1803" s="58">
        <v>102175</v>
      </c>
      <c r="I1803" s="58">
        <v>0</v>
      </c>
      <c r="J1803" s="58">
        <v>0</v>
      </c>
      <c r="K1803" s="58">
        <v>218048</v>
      </c>
      <c r="L1803" s="12" t="s">
        <v>88</v>
      </c>
      <c r="M1803" s="12" t="s">
        <v>89</v>
      </c>
      <c r="N1803" s="12" t="s">
        <v>10</v>
      </c>
      <c r="O1803" s="12">
        <v>4</v>
      </c>
      <c r="P1803" s="12">
        <v>0</v>
      </c>
      <c r="Q1803" s="12">
        <v>0</v>
      </c>
      <c r="R1803" s="12">
        <v>76001</v>
      </c>
      <c r="S1803" s="59">
        <v>0.68219178082191778</v>
      </c>
      <c r="T1803" s="59">
        <v>56.07123287671233</v>
      </c>
      <c r="U1803" s="12">
        <v>1</v>
      </c>
      <c r="V1803" s="12">
        <v>2</v>
      </c>
      <c r="W1803" s="12">
        <v>1</v>
      </c>
      <c r="X1803" s="12">
        <v>2</v>
      </c>
      <c r="Y1803" s="12">
        <v>1</v>
      </c>
      <c r="Z1803" s="58">
        <v>0</v>
      </c>
      <c r="AA1803" s="58">
        <v>0</v>
      </c>
      <c r="AB1803" s="58">
        <v>0</v>
      </c>
      <c r="AC1803" s="58" t="s">
        <v>91</v>
      </c>
    </row>
    <row r="1804" spans="1:29" x14ac:dyDescent="0.3">
      <c r="A1804" s="57">
        <v>6826600</v>
      </c>
      <c r="B1804" s="12" t="s">
        <v>876</v>
      </c>
      <c r="C1804" s="58" t="s">
        <v>108</v>
      </c>
      <c r="D1804" s="58" t="s">
        <v>113</v>
      </c>
      <c r="E1804" s="58"/>
      <c r="F1804" s="58">
        <v>306457</v>
      </c>
      <c r="G1804" s="58">
        <f>+IF(F1804&gt;K1804+100000,F1804-K1804,0)</f>
        <v>0</v>
      </c>
      <c r="H1804" s="58">
        <v>51614</v>
      </c>
      <c r="I1804" s="58">
        <v>0</v>
      </c>
      <c r="J1804" s="58">
        <v>0</v>
      </c>
      <c r="K1804" s="58">
        <v>218048</v>
      </c>
      <c r="L1804" s="12" t="s">
        <v>88</v>
      </c>
      <c r="M1804" s="12" t="s">
        <v>89</v>
      </c>
      <c r="N1804" s="12" t="s">
        <v>10</v>
      </c>
      <c r="O1804" s="12">
        <v>4</v>
      </c>
      <c r="P1804" s="12">
        <v>0</v>
      </c>
      <c r="Q1804" s="12">
        <v>0</v>
      </c>
      <c r="R1804" s="12">
        <v>68615</v>
      </c>
      <c r="S1804" s="59">
        <v>0.70410958904109588</v>
      </c>
      <c r="T1804" s="59">
        <v>58.246575342465754</v>
      </c>
      <c r="U1804" s="12">
        <v>1</v>
      </c>
      <c r="V1804" s="12">
        <v>1</v>
      </c>
      <c r="W1804" s="12">
        <v>2</v>
      </c>
      <c r="X1804" s="12">
        <v>2</v>
      </c>
      <c r="Y1804" s="12">
        <v>1</v>
      </c>
      <c r="Z1804" s="58">
        <v>0</v>
      </c>
      <c r="AA1804" s="58">
        <v>0</v>
      </c>
      <c r="AB1804" s="58">
        <v>0</v>
      </c>
      <c r="AC1804" s="58" t="s">
        <v>91</v>
      </c>
    </row>
    <row r="1805" spans="1:29" x14ac:dyDescent="0.3">
      <c r="A1805" s="57">
        <v>2244244682</v>
      </c>
      <c r="B1805" s="12" t="s">
        <v>877</v>
      </c>
      <c r="C1805" s="58" t="s">
        <v>109</v>
      </c>
      <c r="D1805" s="58" t="s">
        <v>112</v>
      </c>
      <c r="E1805" s="58">
        <v>634200</v>
      </c>
      <c r="F1805" s="58"/>
      <c r="G1805" s="58">
        <f>+IF(F1805&gt;K1805+100000,F1805-K1805,0)</f>
        <v>0</v>
      </c>
      <c r="H1805" s="58"/>
      <c r="I1805" s="58"/>
      <c r="J1805" s="58"/>
      <c r="K1805" s="58">
        <v>245301</v>
      </c>
      <c r="L1805" s="12" t="s">
        <v>91</v>
      </c>
      <c r="M1805" s="12" t="s">
        <v>91</v>
      </c>
      <c r="N1805" s="12" t="s">
        <v>91</v>
      </c>
      <c r="O1805" s="12">
        <v>4</v>
      </c>
      <c r="P1805" s="12">
        <v>0</v>
      </c>
      <c r="Q1805" s="12">
        <v>0</v>
      </c>
      <c r="R1805" s="12">
        <v>76892</v>
      </c>
      <c r="S1805" s="12">
        <v>0.35616438356164382</v>
      </c>
      <c r="T1805" s="12">
        <v>31.898630136986302</v>
      </c>
      <c r="U1805" s="12">
        <v>1</v>
      </c>
      <c r="V1805" s="12">
        <v>0</v>
      </c>
      <c r="W1805" s="12">
        <v>2</v>
      </c>
      <c r="X1805" s="12">
        <v>2</v>
      </c>
      <c r="Y1805" s="12">
        <v>5</v>
      </c>
      <c r="Z1805" s="58">
        <v>0</v>
      </c>
      <c r="AA1805" s="58">
        <v>0</v>
      </c>
      <c r="AB1805" s="58">
        <v>0</v>
      </c>
      <c r="AC1805" s="58" t="s">
        <v>91</v>
      </c>
    </row>
    <row r="1806" spans="1:29" x14ac:dyDescent="0.3">
      <c r="A1806" s="57">
        <v>2008628062</v>
      </c>
      <c r="B1806" s="12" t="s">
        <v>878</v>
      </c>
      <c r="C1806" s="58" t="s">
        <v>109</v>
      </c>
      <c r="D1806" s="58" t="s">
        <v>112</v>
      </c>
      <c r="E1806" s="58">
        <v>302000</v>
      </c>
      <c r="F1806" s="58"/>
      <c r="G1806" s="58">
        <f>+IF(F1806&gt;K1806+100000,F1806-K1806,0)</f>
        <v>0</v>
      </c>
      <c r="H1806" s="58"/>
      <c r="I1806" s="58"/>
      <c r="J1806" s="58"/>
      <c r="K1806" s="58">
        <v>245301</v>
      </c>
      <c r="L1806" s="12" t="s">
        <v>91</v>
      </c>
      <c r="M1806" s="12" t="s">
        <v>91</v>
      </c>
      <c r="N1806" s="12" t="s">
        <v>91</v>
      </c>
      <c r="O1806" s="12">
        <v>4</v>
      </c>
      <c r="P1806" s="12">
        <v>0</v>
      </c>
      <c r="Q1806" s="12">
        <v>0</v>
      </c>
      <c r="R1806" s="12">
        <v>13001</v>
      </c>
      <c r="S1806" s="59">
        <v>0.26301369863013696</v>
      </c>
      <c r="T1806" s="59">
        <v>35.550684931506851</v>
      </c>
      <c r="U1806" s="12">
        <v>1</v>
      </c>
      <c r="V1806" s="12">
        <v>2</v>
      </c>
      <c r="W1806" s="12">
        <v>2</v>
      </c>
      <c r="X1806" s="12">
        <v>2</v>
      </c>
      <c r="Y1806" s="12">
        <v>1</v>
      </c>
      <c r="Z1806" s="58">
        <v>0</v>
      </c>
      <c r="AA1806" s="58">
        <v>0</v>
      </c>
      <c r="AB1806" s="58">
        <v>0</v>
      </c>
      <c r="AC1806" s="58" t="s">
        <v>91</v>
      </c>
    </row>
    <row r="1807" spans="1:29" x14ac:dyDescent="0.3">
      <c r="A1807" s="57">
        <v>2040842688</v>
      </c>
      <c r="B1807" s="12" t="s">
        <v>879</v>
      </c>
      <c r="C1807" s="58" t="s">
        <v>109</v>
      </c>
      <c r="D1807" s="58" t="s">
        <v>112</v>
      </c>
      <c r="E1807" s="58">
        <v>206054</v>
      </c>
      <c r="F1807" s="58"/>
      <c r="G1807" s="58">
        <f>+IF(F1807&gt;K1807+100000,F1807-K1807,0)</f>
        <v>0</v>
      </c>
      <c r="H1807" s="58"/>
      <c r="I1807" s="58"/>
      <c r="J1807" s="58"/>
      <c r="K1807" s="58">
        <v>245301</v>
      </c>
      <c r="L1807" s="12" t="s">
        <v>91</v>
      </c>
      <c r="M1807" s="12" t="s">
        <v>91</v>
      </c>
      <c r="N1807" s="12" t="s">
        <v>91</v>
      </c>
      <c r="O1807" s="12">
        <v>4</v>
      </c>
      <c r="P1807" s="12">
        <v>0</v>
      </c>
      <c r="Q1807" s="12">
        <v>0</v>
      </c>
      <c r="R1807" s="12">
        <v>5380</v>
      </c>
      <c r="S1807" s="59">
        <v>0.26575342465753427</v>
      </c>
      <c r="T1807" s="59">
        <v>34.5013698630137</v>
      </c>
      <c r="U1807" s="12">
        <v>2</v>
      </c>
      <c r="V1807" s="12">
        <v>2</v>
      </c>
      <c r="W1807" s="12">
        <v>2</v>
      </c>
      <c r="X1807" s="12">
        <v>6</v>
      </c>
      <c r="Y1807" s="12">
        <v>1</v>
      </c>
      <c r="Z1807" s="58">
        <v>0</v>
      </c>
      <c r="AA1807" s="58">
        <v>0</v>
      </c>
      <c r="AB1807" s="58">
        <v>0</v>
      </c>
      <c r="AC1807" s="58" t="s">
        <v>91</v>
      </c>
    </row>
    <row r="1808" spans="1:29" x14ac:dyDescent="0.3">
      <c r="A1808" s="57">
        <v>84428088</v>
      </c>
      <c r="B1808" s="12" t="s">
        <v>880</v>
      </c>
      <c r="C1808" s="58" t="s">
        <v>109</v>
      </c>
      <c r="D1808" s="58" t="s">
        <v>112</v>
      </c>
      <c r="E1808" s="58"/>
      <c r="F1808" s="58"/>
      <c r="G1808" s="58">
        <f>+IF(F1808&gt;K1808+100000,F1808-K1808,0)</f>
        <v>0</v>
      </c>
      <c r="H1808" s="58"/>
      <c r="I1808" s="58"/>
      <c r="J1808" s="58"/>
      <c r="K1808" s="58">
        <v>245301</v>
      </c>
      <c r="L1808" s="12" t="s">
        <v>91</v>
      </c>
      <c r="M1808" s="12" t="s">
        <v>91</v>
      </c>
      <c r="N1808" s="12" t="s">
        <v>91</v>
      </c>
      <c r="O1808" s="12">
        <v>4</v>
      </c>
      <c r="P1808" s="12">
        <v>0</v>
      </c>
      <c r="Q1808" s="12">
        <v>0</v>
      </c>
      <c r="R1808" s="12">
        <v>68307</v>
      </c>
      <c r="S1808" s="59">
        <v>0.26849315068493151</v>
      </c>
      <c r="T1808" s="59">
        <v>43.268493150684932</v>
      </c>
      <c r="U1808" s="12">
        <v>1</v>
      </c>
      <c r="V1808" s="12">
        <v>5</v>
      </c>
      <c r="W1808" s="12">
        <v>3</v>
      </c>
      <c r="X1808" s="12">
        <v>6</v>
      </c>
      <c r="Y1808" s="12">
        <v>1</v>
      </c>
      <c r="Z1808" s="58">
        <v>0</v>
      </c>
      <c r="AA1808" s="58">
        <v>0</v>
      </c>
      <c r="AB1808" s="58">
        <v>0</v>
      </c>
      <c r="AC1808" s="58" t="s">
        <v>91</v>
      </c>
    </row>
    <row r="1809" spans="1:29" x14ac:dyDescent="0.3">
      <c r="A1809" s="57">
        <v>2468042</v>
      </c>
      <c r="B1809" s="12" t="s">
        <v>881</v>
      </c>
      <c r="C1809" s="58" t="s">
        <v>108</v>
      </c>
      <c r="D1809" s="58" t="s">
        <v>29</v>
      </c>
      <c r="E1809" s="58">
        <v>2074506</v>
      </c>
      <c r="F1809" s="58">
        <v>626460</v>
      </c>
      <c r="G1809" s="58">
        <f>+IF(F1809&gt;K1809+100000,F1809-K1809,0)</f>
        <v>381156</v>
      </c>
      <c r="H1809" s="58">
        <v>204825</v>
      </c>
      <c r="I1809" s="58">
        <v>0</v>
      </c>
      <c r="J1809" s="58">
        <v>0</v>
      </c>
      <c r="K1809" s="58">
        <v>245304</v>
      </c>
      <c r="L1809" s="12" t="s">
        <v>88</v>
      </c>
      <c r="M1809" s="12" t="s">
        <v>89</v>
      </c>
      <c r="N1809" s="12" t="s">
        <v>10</v>
      </c>
      <c r="O1809" s="12">
        <v>4</v>
      </c>
      <c r="P1809" s="12">
        <v>0</v>
      </c>
      <c r="Q1809" s="12">
        <v>0</v>
      </c>
      <c r="R1809" s="12">
        <v>68615</v>
      </c>
      <c r="S1809" s="59">
        <v>0.76164383561643834</v>
      </c>
      <c r="T1809" s="59">
        <v>39.57260273972603</v>
      </c>
      <c r="U1809" s="12">
        <v>1</v>
      </c>
      <c r="V1809" s="12">
        <v>1</v>
      </c>
      <c r="W1809" s="12">
        <v>1</v>
      </c>
      <c r="X1809" s="12">
        <v>2</v>
      </c>
      <c r="Y1809" s="12">
        <v>1</v>
      </c>
      <c r="Z1809" s="58">
        <v>0</v>
      </c>
      <c r="AA1809" s="58">
        <v>0</v>
      </c>
      <c r="AB1809" s="58">
        <v>0</v>
      </c>
      <c r="AC1809" s="58" t="s">
        <v>91</v>
      </c>
    </row>
    <row r="1810" spans="1:29" x14ac:dyDescent="0.3">
      <c r="A1810" s="57">
        <v>2024406088</v>
      </c>
      <c r="B1810" s="12" t="s">
        <v>882</v>
      </c>
      <c r="C1810" s="58" t="s">
        <v>108</v>
      </c>
      <c r="D1810" s="58" t="s">
        <v>29</v>
      </c>
      <c r="E1810" s="58">
        <v>1138000</v>
      </c>
      <c r="F1810" s="58">
        <v>1216291</v>
      </c>
      <c r="G1810" s="58">
        <f>+IF(F1810&gt;K1810+100000,F1810-K1810,0)</f>
        <v>970987</v>
      </c>
      <c r="H1810" s="58">
        <v>110816</v>
      </c>
      <c r="I1810" s="58">
        <v>0</v>
      </c>
      <c r="J1810" s="58">
        <v>0</v>
      </c>
      <c r="K1810" s="58">
        <v>245304</v>
      </c>
      <c r="L1810" s="12" t="s">
        <v>88</v>
      </c>
      <c r="M1810" s="12" t="s">
        <v>89</v>
      </c>
      <c r="N1810" s="12" t="s">
        <v>10</v>
      </c>
      <c r="O1810" s="12">
        <v>4</v>
      </c>
      <c r="P1810" s="12">
        <v>0</v>
      </c>
      <c r="Q1810" s="12">
        <v>0</v>
      </c>
      <c r="R1810" s="12">
        <v>11001</v>
      </c>
      <c r="S1810" s="59">
        <v>0.76164383561643834</v>
      </c>
      <c r="T1810" s="59">
        <v>32.030136986301372</v>
      </c>
      <c r="U1810" s="12">
        <v>1</v>
      </c>
      <c r="V1810" s="12">
        <v>5</v>
      </c>
      <c r="W1810" s="12">
        <v>2</v>
      </c>
      <c r="X1810" s="12">
        <v>2</v>
      </c>
      <c r="Y1810" s="12">
        <v>1</v>
      </c>
      <c r="Z1810" s="58">
        <v>0</v>
      </c>
      <c r="AA1810" s="58">
        <v>0</v>
      </c>
      <c r="AB1810" s="58">
        <v>0</v>
      </c>
      <c r="AC1810" s="58" t="s">
        <v>91</v>
      </c>
    </row>
    <row r="1811" spans="1:29" x14ac:dyDescent="0.3">
      <c r="A1811" s="57">
        <v>22264606</v>
      </c>
      <c r="B1811" s="12" t="s">
        <v>883</v>
      </c>
      <c r="C1811" s="58" t="s">
        <v>109</v>
      </c>
      <c r="D1811" s="58" t="s">
        <v>112</v>
      </c>
      <c r="E1811" s="58">
        <v>549000</v>
      </c>
      <c r="F1811" s="58"/>
      <c r="G1811" s="58">
        <f>+IF(F1811&gt;K1811+100000,F1811-K1811,0)</f>
        <v>0</v>
      </c>
      <c r="H1811" s="58"/>
      <c r="I1811" s="58"/>
      <c r="J1811" s="58"/>
      <c r="K1811" s="58">
        <v>245304</v>
      </c>
      <c r="L1811" s="12" t="s">
        <v>91</v>
      </c>
      <c r="M1811" s="12" t="s">
        <v>91</v>
      </c>
      <c r="N1811" s="12" t="s">
        <v>91</v>
      </c>
      <c r="O1811" s="12">
        <v>4</v>
      </c>
      <c r="P1811" s="12">
        <v>0</v>
      </c>
      <c r="Q1811" s="12">
        <v>0</v>
      </c>
      <c r="R1811" s="12">
        <v>25754</v>
      </c>
      <c r="S1811" s="59">
        <v>0.76164383561643834</v>
      </c>
      <c r="T1811" s="59">
        <v>38.942465753424656</v>
      </c>
      <c r="U1811" s="12">
        <v>2</v>
      </c>
      <c r="V1811" s="12">
        <v>2</v>
      </c>
      <c r="W1811" s="12">
        <v>2</v>
      </c>
      <c r="X1811" s="12">
        <v>2</v>
      </c>
      <c r="Y1811" s="12">
        <v>1</v>
      </c>
      <c r="Z1811" s="58">
        <v>0</v>
      </c>
      <c r="AA1811" s="58">
        <v>0</v>
      </c>
      <c r="AB1811" s="58">
        <v>0</v>
      </c>
      <c r="AC1811" s="58" t="s">
        <v>91</v>
      </c>
    </row>
    <row r="1812" spans="1:29" x14ac:dyDescent="0.3">
      <c r="A1812" s="57">
        <v>82444020</v>
      </c>
      <c r="B1812" s="12" t="s">
        <v>884</v>
      </c>
      <c r="C1812" s="58" t="s">
        <v>108</v>
      </c>
      <c r="D1812" s="58" t="s">
        <v>29</v>
      </c>
      <c r="E1812" s="58">
        <v>457500</v>
      </c>
      <c r="F1812" s="58">
        <v>593800</v>
      </c>
      <c r="G1812" s="58">
        <f>+IF(F1812&gt;K1812+100000,F1812-K1812,0)</f>
        <v>348496</v>
      </c>
      <c r="H1812" s="58">
        <v>123793.99999999999</v>
      </c>
      <c r="I1812" s="58">
        <v>0</v>
      </c>
      <c r="J1812" s="58">
        <v>0</v>
      </c>
      <c r="K1812" s="58">
        <v>245304</v>
      </c>
      <c r="L1812" s="12" t="s">
        <v>88</v>
      </c>
      <c r="M1812" s="12" t="s">
        <v>89</v>
      </c>
      <c r="N1812" s="12" t="s">
        <v>10</v>
      </c>
      <c r="O1812" s="12">
        <v>4</v>
      </c>
      <c r="P1812" s="12">
        <v>0</v>
      </c>
      <c r="Q1812" s="12">
        <v>0</v>
      </c>
      <c r="R1812" s="12">
        <v>68895</v>
      </c>
      <c r="S1812" s="59">
        <v>0.76164383561643834</v>
      </c>
      <c r="T1812" s="59">
        <v>38.901369863013699</v>
      </c>
      <c r="U1812" s="12">
        <v>1</v>
      </c>
      <c r="V1812" s="12">
        <v>1</v>
      </c>
      <c r="W1812" s="12">
        <v>2</v>
      </c>
      <c r="X1812" s="12">
        <v>2</v>
      </c>
      <c r="Y1812" s="12">
        <v>1</v>
      </c>
      <c r="Z1812" s="58">
        <v>0</v>
      </c>
      <c r="AA1812" s="58">
        <v>0</v>
      </c>
      <c r="AB1812" s="58">
        <v>0</v>
      </c>
      <c r="AC1812" s="58" t="s">
        <v>91</v>
      </c>
    </row>
    <row r="1813" spans="1:29" x14ac:dyDescent="0.3">
      <c r="A1813" s="57">
        <v>6404406</v>
      </c>
      <c r="B1813" s="12" t="s">
        <v>885</v>
      </c>
      <c r="C1813" s="58" t="s">
        <v>106</v>
      </c>
      <c r="D1813" s="58" t="s">
        <v>114</v>
      </c>
      <c r="E1813" s="58">
        <v>457500</v>
      </c>
      <c r="F1813" s="58">
        <v>1901530</v>
      </c>
      <c r="G1813" s="58">
        <f>+IF(F1813&gt;K1813+100000,F1813-K1813,0)</f>
        <v>1656226</v>
      </c>
      <c r="H1813" s="58">
        <v>126470.00000000001</v>
      </c>
      <c r="I1813" s="58">
        <v>0</v>
      </c>
      <c r="J1813" s="58">
        <v>1525157</v>
      </c>
      <c r="K1813" s="58">
        <v>245304</v>
      </c>
      <c r="L1813" s="12" t="s">
        <v>87</v>
      </c>
      <c r="M1813" s="12" t="s">
        <v>89</v>
      </c>
      <c r="N1813" s="12" t="s">
        <v>10</v>
      </c>
      <c r="O1813" s="12">
        <v>4</v>
      </c>
      <c r="P1813" s="12">
        <v>0</v>
      </c>
      <c r="Q1813" s="12">
        <v>0</v>
      </c>
      <c r="R1813" s="12">
        <v>76520</v>
      </c>
      <c r="S1813" s="59">
        <v>0.75890410958904109</v>
      </c>
      <c r="T1813" s="59">
        <v>55.739726027397261</v>
      </c>
      <c r="U1813" s="12">
        <v>1</v>
      </c>
      <c r="V1813" s="12">
        <v>1</v>
      </c>
      <c r="W1813" s="12">
        <v>2</v>
      </c>
      <c r="X1813" s="12">
        <v>2</v>
      </c>
      <c r="Y1813" s="12">
        <v>2</v>
      </c>
      <c r="Z1813" s="58">
        <v>0</v>
      </c>
      <c r="AA1813" s="58">
        <v>0</v>
      </c>
      <c r="AB1813" s="58">
        <v>0</v>
      </c>
      <c r="AC1813" s="58" t="s">
        <v>91</v>
      </c>
    </row>
    <row r="1814" spans="1:29" x14ac:dyDescent="0.3">
      <c r="A1814" s="57">
        <v>2462842</v>
      </c>
      <c r="B1814" s="12" t="s">
        <v>886</v>
      </c>
      <c r="C1814" s="58" t="s">
        <v>108</v>
      </c>
      <c r="D1814" s="58" t="s">
        <v>29</v>
      </c>
      <c r="E1814" s="58">
        <v>366000</v>
      </c>
      <c r="F1814" s="58">
        <v>616597</v>
      </c>
      <c r="G1814" s="58">
        <f>+IF(F1814&gt;K1814+100000,F1814-K1814,0)</f>
        <v>371293</v>
      </c>
      <c r="H1814" s="58">
        <v>107861</v>
      </c>
      <c r="I1814" s="58">
        <v>0</v>
      </c>
      <c r="J1814" s="58">
        <v>0</v>
      </c>
      <c r="K1814" s="58">
        <v>245304</v>
      </c>
      <c r="L1814" s="12" t="s">
        <v>88</v>
      </c>
      <c r="M1814" s="12" t="s">
        <v>89</v>
      </c>
      <c r="N1814" s="12" t="s">
        <v>10</v>
      </c>
      <c r="O1814" s="12">
        <v>4</v>
      </c>
      <c r="P1814" s="12">
        <v>0</v>
      </c>
      <c r="Q1814" s="12">
        <v>0</v>
      </c>
      <c r="R1814" s="12">
        <v>68895</v>
      </c>
      <c r="S1814" s="59">
        <v>0.76164383561643834</v>
      </c>
      <c r="T1814" s="59">
        <v>37.635616438356166</v>
      </c>
      <c r="U1814" s="12">
        <v>1</v>
      </c>
      <c r="V1814" s="12">
        <v>1</v>
      </c>
      <c r="W1814" s="12">
        <v>1</v>
      </c>
      <c r="X1814" s="12">
        <v>2</v>
      </c>
      <c r="Y1814" s="12">
        <v>1</v>
      </c>
      <c r="Z1814" s="58">
        <v>0</v>
      </c>
      <c r="AA1814" s="58">
        <v>0</v>
      </c>
      <c r="AB1814" s="58">
        <v>0</v>
      </c>
      <c r="AC1814" s="58" t="s">
        <v>91</v>
      </c>
    </row>
    <row r="1815" spans="1:29" x14ac:dyDescent="0.3">
      <c r="A1815" s="57">
        <v>2200806620</v>
      </c>
      <c r="B1815" s="12" t="s">
        <v>887</v>
      </c>
      <c r="C1815" s="58" t="s">
        <v>108</v>
      </c>
      <c r="D1815" s="58" t="s">
        <v>113</v>
      </c>
      <c r="E1815" s="58">
        <v>301660</v>
      </c>
      <c r="F1815" s="58">
        <v>100797</v>
      </c>
      <c r="G1815" s="58">
        <f>+IF(F1815&gt;K1815+100000,F1815-K1815,0)</f>
        <v>0</v>
      </c>
      <c r="H1815" s="58">
        <v>51004</v>
      </c>
      <c r="I1815" s="58">
        <v>0</v>
      </c>
      <c r="J1815" s="58">
        <v>0</v>
      </c>
      <c r="K1815" s="58">
        <v>245304</v>
      </c>
      <c r="L1815" s="12" t="s">
        <v>88</v>
      </c>
      <c r="M1815" s="12" t="s">
        <v>89</v>
      </c>
      <c r="N1815" s="12" t="s">
        <v>10</v>
      </c>
      <c r="O1815" s="12">
        <v>4</v>
      </c>
      <c r="P1815" s="12">
        <v>0</v>
      </c>
      <c r="Q1815" s="12">
        <v>0</v>
      </c>
      <c r="R1815" s="12">
        <v>68255</v>
      </c>
      <c r="S1815" s="59">
        <v>1.643835616438356E-2</v>
      </c>
      <c r="T1815" s="59">
        <v>25.701369863013699</v>
      </c>
      <c r="U1815" s="12">
        <v>1</v>
      </c>
      <c r="V1815" s="12">
        <v>2</v>
      </c>
      <c r="W1815" s="12">
        <v>2</v>
      </c>
      <c r="X1815" s="12">
        <v>2</v>
      </c>
      <c r="Y1815" s="12">
        <v>1</v>
      </c>
      <c r="Z1815" s="58">
        <v>0</v>
      </c>
      <c r="AA1815" s="58">
        <v>0</v>
      </c>
      <c r="AB1815" s="58">
        <v>0</v>
      </c>
      <c r="AC1815" s="58" t="s">
        <v>91</v>
      </c>
    </row>
    <row r="1816" spans="1:29" x14ac:dyDescent="0.3">
      <c r="A1816" s="57">
        <v>2200802844</v>
      </c>
      <c r="B1816" s="12" t="s">
        <v>888</v>
      </c>
      <c r="C1816" s="58" t="s">
        <v>108</v>
      </c>
      <c r="D1816" s="58" t="s">
        <v>29</v>
      </c>
      <c r="E1816" s="58">
        <v>274500</v>
      </c>
      <c r="F1816" s="58">
        <v>1098111</v>
      </c>
      <c r="G1816" s="58">
        <f>+IF(F1816&gt;K1816+100000,F1816-K1816,0)</f>
        <v>852807</v>
      </c>
      <c r="H1816" s="58">
        <v>118443</v>
      </c>
      <c r="I1816" s="58">
        <v>0</v>
      </c>
      <c r="J1816" s="58">
        <v>0</v>
      </c>
      <c r="K1816" s="58">
        <v>245304</v>
      </c>
      <c r="L1816" s="12" t="s">
        <v>88</v>
      </c>
      <c r="M1816" s="12" t="s">
        <v>89</v>
      </c>
      <c r="N1816" s="12" t="s">
        <v>10</v>
      </c>
      <c r="O1816" s="12">
        <v>4</v>
      </c>
      <c r="P1816" s="12">
        <v>0</v>
      </c>
      <c r="Q1816" s="12">
        <v>0</v>
      </c>
      <c r="R1816" s="12">
        <v>68615</v>
      </c>
      <c r="S1816" s="59">
        <v>0.76164383561643834</v>
      </c>
      <c r="T1816" s="59">
        <v>32.0027397260274</v>
      </c>
      <c r="U1816" s="12">
        <v>1</v>
      </c>
      <c r="V1816" s="12">
        <v>2</v>
      </c>
      <c r="W1816" s="12">
        <v>1</v>
      </c>
      <c r="X1816" s="12">
        <v>2</v>
      </c>
      <c r="Y1816" s="12">
        <v>1</v>
      </c>
      <c r="Z1816" s="58">
        <v>0</v>
      </c>
      <c r="AA1816" s="58">
        <v>0</v>
      </c>
      <c r="AB1816" s="58">
        <v>0</v>
      </c>
      <c r="AC1816" s="58" t="s">
        <v>91</v>
      </c>
    </row>
    <row r="1817" spans="1:29" x14ac:dyDescent="0.3">
      <c r="A1817" s="57">
        <v>2464828</v>
      </c>
      <c r="B1817" s="12" t="s">
        <v>890</v>
      </c>
      <c r="C1817" s="58" t="s">
        <v>109</v>
      </c>
      <c r="D1817" s="58" t="s">
        <v>112</v>
      </c>
      <c r="E1817" s="58">
        <v>253856</v>
      </c>
      <c r="F1817" s="58"/>
      <c r="G1817" s="58">
        <f>+IF(F1817&gt;K1817+100000,F1817-K1817,0)</f>
        <v>0</v>
      </c>
      <c r="H1817" s="58"/>
      <c r="I1817" s="58"/>
      <c r="J1817" s="58"/>
      <c r="K1817" s="58">
        <v>245304</v>
      </c>
      <c r="L1817" s="12" t="s">
        <v>91</v>
      </c>
      <c r="M1817" s="12" t="s">
        <v>91</v>
      </c>
      <c r="N1817" s="12" t="s">
        <v>91</v>
      </c>
      <c r="O1817" s="12">
        <v>4</v>
      </c>
      <c r="P1817" s="12">
        <v>0</v>
      </c>
      <c r="Q1817" s="12">
        <v>0</v>
      </c>
      <c r="R1817" s="12">
        <v>68615</v>
      </c>
      <c r="S1817" s="59">
        <v>0.76164383561643834</v>
      </c>
      <c r="T1817" s="59">
        <v>44.682191780821917</v>
      </c>
      <c r="U1817" s="12">
        <v>1</v>
      </c>
      <c r="V1817" s="12">
        <v>2</v>
      </c>
      <c r="W1817" s="12">
        <v>2</v>
      </c>
      <c r="X1817" s="12">
        <v>2</v>
      </c>
      <c r="Y1817" s="12">
        <v>1</v>
      </c>
      <c r="Z1817" s="58">
        <v>0</v>
      </c>
      <c r="AA1817" s="58">
        <v>0</v>
      </c>
      <c r="AB1817" s="58">
        <v>0</v>
      </c>
      <c r="AC1817" s="58" t="s">
        <v>91</v>
      </c>
    </row>
    <row r="1818" spans="1:29" x14ac:dyDescent="0.3">
      <c r="A1818" s="57">
        <v>2006064602</v>
      </c>
      <c r="B1818" s="12" t="s">
        <v>891</v>
      </c>
      <c r="C1818" s="58" t="s">
        <v>108</v>
      </c>
      <c r="D1818" s="58" t="s">
        <v>29</v>
      </c>
      <c r="E1818" s="58">
        <v>228750</v>
      </c>
      <c r="F1818" s="58">
        <v>714456</v>
      </c>
      <c r="G1818" s="58">
        <f>+IF(F1818&gt;K1818+100000,F1818-K1818,0)</f>
        <v>469152</v>
      </c>
      <c r="H1818" s="58">
        <v>107861</v>
      </c>
      <c r="I1818" s="58">
        <v>0</v>
      </c>
      <c r="J1818" s="58">
        <v>0</v>
      </c>
      <c r="K1818" s="58">
        <v>245304</v>
      </c>
      <c r="L1818" s="12" t="s">
        <v>88</v>
      </c>
      <c r="M1818" s="12" t="s">
        <v>89</v>
      </c>
      <c r="N1818" s="12" t="s">
        <v>10</v>
      </c>
      <c r="O1818" s="12">
        <v>4</v>
      </c>
      <c r="P1818" s="12">
        <v>0</v>
      </c>
      <c r="Q1818" s="12">
        <v>0</v>
      </c>
      <c r="R1818" s="12">
        <v>68895</v>
      </c>
      <c r="S1818" s="59">
        <v>0.76438356164383559</v>
      </c>
      <c r="T1818" s="59">
        <v>23.17808219178082</v>
      </c>
      <c r="U1818" s="12">
        <v>1</v>
      </c>
      <c r="V1818" s="12">
        <v>2</v>
      </c>
      <c r="W1818" s="12">
        <v>1</v>
      </c>
      <c r="X1818" s="12">
        <v>2</v>
      </c>
      <c r="Y1818" s="12">
        <v>3</v>
      </c>
      <c r="Z1818" s="58">
        <v>0</v>
      </c>
      <c r="AA1818" s="58">
        <v>0</v>
      </c>
      <c r="AB1818" s="58">
        <v>0</v>
      </c>
      <c r="AC1818" s="58" t="s">
        <v>91</v>
      </c>
    </row>
    <row r="1819" spans="1:29" x14ac:dyDescent="0.3">
      <c r="A1819" s="57">
        <v>2644824</v>
      </c>
      <c r="B1819" s="12" t="s">
        <v>892</v>
      </c>
      <c r="C1819" s="58" t="s">
        <v>109</v>
      </c>
      <c r="D1819" s="58" t="s">
        <v>112</v>
      </c>
      <c r="E1819" s="58">
        <v>210450</v>
      </c>
      <c r="F1819" s="58"/>
      <c r="G1819" s="58">
        <f>+IF(F1819&gt;K1819+100000,F1819-K1819,0)</f>
        <v>0</v>
      </c>
      <c r="H1819" s="58"/>
      <c r="I1819" s="58"/>
      <c r="J1819" s="58"/>
      <c r="K1819" s="58">
        <v>245304</v>
      </c>
      <c r="L1819" s="12" t="s">
        <v>91</v>
      </c>
      <c r="M1819" s="12" t="s">
        <v>91</v>
      </c>
      <c r="N1819" s="12" t="s">
        <v>91</v>
      </c>
      <c r="O1819" s="12">
        <v>4</v>
      </c>
      <c r="P1819" s="12">
        <v>0</v>
      </c>
      <c r="Q1819" s="12">
        <v>0</v>
      </c>
      <c r="R1819" s="12">
        <v>68615</v>
      </c>
      <c r="S1819" s="59">
        <v>0.76438356164383559</v>
      </c>
      <c r="T1819" s="59">
        <v>37.126027397260273</v>
      </c>
      <c r="U1819" s="12">
        <v>1</v>
      </c>
      <c r="V1819" s="12">
        <v>1</v>
      </c>
      <c r="W1819" s="12">
        <v>1</v>
      </c>
      <c r="X1819" s="12">
        <v>2</v>
      </c>
      <c r="Y1819" s="12">
        <v>1</v>
      </c>
      <c r="Z1819" s="58">
        <v>0</v>
      </c>
      <c r="AA1819" s="58">
        <v>0</v>
      </c>
      <c r="AB1819" s="58">
        <v>0</v>
      </c>
      <c r="AC1819" s="58" t="s">
        <v>91</v>
      </c>
    </row>
    <row r="1820" spans="1:29" x14ac:dyDescent="0.3">
      <c r="A1820" s="57">
        <v>2008204688</v>
      </c>
      <c r="B1820" s="12" t="s">
        <v>893</v>
      </c>
      <c r="C1820" s="58" t="s">
        <v>109</v>
      </c>
      <c r="D1820" s="58" t="s">
        <v>112</v>
      </c>
      <c r="E1820" s="58">
        <v>210450</v>
      </c>
      <c r="F1820" s="58"/>
      <c r="G1820" s="58">
        <f>+IF(F1820&gt;K1820+100000,F1820-K1820,0)</f>
        <v>0</v>
      </c>
      <c r="H1820" s="58"/>
      <c r="I1820" s="58"/>
      <c r="J1820" s="58"/>
      <c r="K1820" s="58">
        <v>245304</v>
      </c>
      <c r="L1820" s="12" t="s">
        <v>91</v>
      </c>
      <c r="M1820" s="12" t="s">
        <v>91</v>
      </c>
      <c r="N1820" s="12" t="s">
        <v>91</v>
      </c>
      <c r="O1820" s="12">
        <v>4</v>
      </c>
      <c r="P1820" s="12">
        <v>0</v>
      </c>
      <c r="Q1820" s="12">
        <v>0</v>
      </c>
      <c r="R1820" s="12">
        <v>68895</v>
      </c>
      <c r="S1820" s="59">
        <v>0.76164383561643834</v>
      </c>
      <c r="T1820" s="59">
        <v>24.61917808219178</v>
      </c>
      <c r="U1820" s="12">
        <v>1</v>
      </c>
      <c r="V1820" s="12">
        <v>2</v>
      </c>
      <c r="W1820" s="12">
        <v>2</v>
      </c>
      <c r="X1820" s="12">
        <v>2</v>
      </c>
      <c r="Y1820" s="12">
        <v>1</v>
      </c>
      <c r="Z1820" s="58">
        <v>0</v>
      </c>
      <c r="AA1820" s="58">
        <v>0</v>
      </c>
      <c r="AB1820" s="58">
        <v>0</v>
      </c>
      <c r="AC1820" s="58" t="s">
        <v>91</v>
      </c>
    </row>
    <row r="1821" spans="1:29" x14ac:dyDescent="0.3">
      <c r="A1821" s="57">
        <v>2468602</v>
      </c>
      <c r="B1821" s="12" t="s">
        <v>894</v>
      </c>
      <c r="C1821" s="58" t="s">
        <v>108</v>
      </c>
      <c r="D1821" s="58" t="s">
        <v>29</v>
      </c>
      <c r="E1821" s="58">
        <v>210415</v>
      </c>
      <c r="F1821" s="58">
        <v>576569</v>
      </c>
      <c r="G1821" s="58">
        <f>+IF(F1821&gt;K1821+100000,F1821-K1821,0)</f>
        <v>331265</v>
      </c>
      <c r="H1821" s="58">
        <v>87043</v>
      </c>
      <c r="I1821" s="58">
        <v>0</v>
      </c>
      <c r="J1821" s="58">
        <v>0</v>
      </c>
      <c r="K1821" s="58">
        <v>245304</v>
      </c>
      <c r="L1821" s="12" t="s">
        <v>88</v>
      </c>
      <c r="M1821" s="12" t="s">
        <v>89</v>
      </c>
      <c r="N1821" s="12" t="s">
        <v>10</v>
      </c>
      <c r="O1821" s="12">
        <v>4</v>
      </c>
      <c r="P1821" s="12">
        <v>0</v>
      </c>
      <c r="Q1821" s="12">
        <v>0</v>
      </c>
      <c r="R1821" s="12">
        <v>68615</v>
      </c>
      <c r="S1821" s="59">
        <v>0.76164383561643834</v>
      </c>
      <c r="T1821" s="59">
        <v>41.082191780821915</v>
      </c>
      <c r="U1821" s="12">
        <v>1</v>
      </c>
      <c r="V1821" s="12">
        <v>2</v>
      </c>
      <c r="W1821" s="12">
        <v>2</v>
      </c>
      <c r="X1821" s="12">
        <v>2</v>
      </c>
      <c r="Y1821" s="12">
        <v>1</v>
      </c>
      <c r="Z1821" s="58">
        <v>0</v>
      </c>
      <c r="AA1821" s="58">
        <v>0</v>
      </c>
      <c r="AB1821" s="58">
        <v>0</v>
      </c>
      <c r="AC1821" s="58" t="s">
        <v>91</v>
      </c>
    </row>
    <row r="1822" spans="1:29" x14ac:dyDescent="0.3">
      <c r="A1822" s="57">
        <v>26886288</v>
      </c>
      <c r="B1822" s="12" t="s">
        <v>895</v>
      </c>
      <c r="C1822" s="58" t="s">
        <v>108</v>
      </c>
      <c r="D1822" s="58" t="s">
        <v>29</v>
      </c>
      <c r="E1822" s="58">
        <v>184200</v>
      </c>
      <c r="F1822" s="58">
        <v>571568</v>
      </c>
      <c r="G1822" s="58">
        <f>+IF(F1822&gt;K1822+100000,F1822-K1822,0)</f>
        <v>326264</v>
      </c>
      <c r="H1822" s="58">
        <v>86288</v>
      </c>
      <c r="I1822" s="58">
        <v>0</v>
      </c>
      <c r="J1822" s="58">
        <v>0</v>
      </c>
      <c r="K1822" s="58">
        <v>245304</v>
      </c>
      <c r="L1822" s="12" t="s">
        <v>88</v>
      </c>
      <c r="M1822" s="12" t="s">
        <v>89</v>
      </c>
      <c r="N1822" s="12" t="s">
        <v>10</v>
      </c>
      <c r="O1822" s="12">
        <v>4</v>
      </c>
      <c r="P1822" s="12">
        <v>0</v>
      </c>
      <c r="Q1822" s="12">
        <v>0</v>
      </c>
      <c r="R1822" s="12">
        <v>76130</v>
      </c>
      <c r="S1822" s="59">
        <v>0.76438356164383559</v>
      </c>
      <c r="T1822" s="59">
        <v>50.923287671232877</v>
      </c>
      <c r="U1822" s="12">
        <v>1</v>
      </c>
      <c r="V1822" s="12">
        <v>1</v>
      </c>
      <c r="W1822" s="12">
        <v>2</v>
      </c>
      <c r="X1822" s="12">
        <v>2</v>
      </c>
      <c r="Y1822" s="12">
        <v>1</v>
      </c>
      <c r="Z1822" s="58">
        <v>0</v>
      </c>
      <c r="AA1822" s="58">
        <v>0</v>
      </c>
      <c r="AB1822" s="58">
        <v>0</v>
      </c>
      <c r="AC1822" s="58" t="s">
        <v>91</v>
      </c>
    </row>
    <row r="1823" spans="1:29" x14ac:dyDescent="0.3">
      <c r="A1823" s="57">
        <v>2228280288</v>
      </c>
      <c r="B1823" s="12" t="s">
        <v>896</v>
      </c>
      <c r="C1823" s="58" t="s">
        <v>108</v>
      </c>
      <c r="D1823" s="58" t="s">
        <v>29</v>
      </c>
      <c r="E1823" s="58">
        <v>183000</v>
      </c>
      <c r="F1823" s="58">
        <v>582275</v>
      </c>
      <c r="G1823" s="58">
        <f>+IF(F1823&gt;K1823+100000,F1823-K1823,0)</f>
        <v>336971</v>
      </c>
      <c r="H1823" s="58">
        <v>181805</v>
      </c>
      <c r="I1823" s="58">
        <v>0</v>
      </c>
      <c r="J1823" s="58">
        <v>0</v>
      </c>
      <c r="K1823" s="58">
        <v>245304</v>
      </c>
      <c r="L1823" s="12" t="s">
        <v>88</v>
      </c>
      <c r="M1823" s="12" t="s">
        <v>89</v>
      </c>
      <c r="N1823" s="12" t="s">
        <v>10</v>
      </c>
      <c r="O1823" s="12">
        <v>4</v>
      </c>
      <c r="P1823" s="12">
        <v>0</v>
      </c>
      <c r="Q1823" s="12">
        <v>0</v>
      </c>
      <c r="R1823" s="12">
        <v>76520</v>
      </c>
      <c r="S1823" s="59">
        <v>0.75890410958904109</v>
      </c>
      <c r="T1823" s="59">
        <v>33.416438356164385</v>
      </c>
      <c r="U1823" s="12">
        <v>2</v>
      </c>
      <c r="V1823" s="12">
        <v>2</v>
      </c>
      <c r="W1823" s="12">
        <v>2</v>
      </c>
      <c r="X1823" s="12">
        <v>2</v>
      </c>
      <c r="Y1823" s="12">
        <v>1</v>
      </c>
      <c r="Z1823" s="58">
        <v>0</v>
      </c>
      <c r="AA1823" s="58">
        <v>0</v>
      </c>
      <c r="AB1823" s="58">
        <v>0</v>
      </c>
      <c r="AC1823" s="58" t="s">
        <v>91</v>
      </c>
    </row>
    <row r="1824" spans="1:29" x14ac:dyDescent="0.3">
      <c r="A1824" s="57">
        <v>2224642246</v>
      </c>
      <c r="B1824" s="12" t="s">
        <v>897</v>
      </c>
      <c r="C1824" s="58" t="s">
        <v>109</v>
      </c>
      <c r="D1824" s="58" t="s">
        <v>112</v>
      </c>
      <c r="E1824" s="58">
        <v>183000</v>
      </c>
      <c r="F1824" s="58"/>
      <c r="G1824" s="58">
        <f>+IF(F1824&gt;K1824+100000,F1824-K1824,0)</f>
        <v>0</v>
      </c>
      <c r="H1824" s="58"/>
      <c r="I1824" s="58"/>
      <c r="J1824" s="58"/>
      <c r="K1824" s="58">
        <v>245304</v>
      </c>
      <c r="L1824" s="12" t="s">
        <v>91</v>
      </c>
      <c r="M1824" s="12" t="s">
        <v>91</v>
      </c>
      <c r="N1824" s="12" t="s">
        <v>91</v>
      </c>
      <c r="O1824" s="12">
        <v>4</v>
      </c>
      <c r="P1824" s="12">
        <v>0</v>
      </c>
      <c r="Q1824" s="12">
        <v>0</v>
      </c>
      <c r="R1824" s="12">
        <v>76563</v>
      </c>
      <c r="S1824" s="59">
        <v>0.76164383561643834</v>
      </c>
      <c r="T1824" s="59">
        <v>34.11780821917808</v>
      </c>
      <c r="U1824" s="12">
        <v>1</v>
      </c>
      <c r="V1824" s="12">
        <v>2</v>
      </c>
      <c r="W1824" s="12">
        <v>1</v>
      </c>
      <c r="X1824" s="12">
        <v>2</v>
      </c>
      <c r="Y1824" s="12">
        <v>1</v>
      </c>
      <c r="Z1824" s="58">
        <v>0</v>
      </c>
      <c r="AA1824" s="58">
        <v>0</v>
      </c>
      <c r="AB1824" s="58">
        <v>0</v>
      </c>
      <c r="AC1824" s="58" t="s">
        <v>91</v>
      </c>
    </row>
    <row r="1825" spans="1:29" x14ac:dyDescent="0.3">
      <c r="A1825" s="57">
        <v>2202660408</v>
      </c>
      <c r="B1825" s="12" t="s">
        <v>898</v>
      </c>
      <c r="C1825" s="58" t="s">
        <v>109</v>
      </c>
      <c r="D1825" s="58" t="s">
        <v>112</v>
      </c>
      <c r="E1825" s="58">
        <v>168500</v>
      </c>
      <c r="F1825" s="58"/>
      <c r="G1825" s="58">
        <f>+IF(F1825&gt;K1825+100000,F1825-K1825,0)</f>
        <v>0</v>
      </c>
      <c r="H1825" s="58"/>
      <c r="I1825" s="58"/>
      <c r="J1825" s="58"/>
      <c r="K1825" s="58">
        <v>245304</v>
      </c>
      <c r="L1825" s="12" t="s">
        <v>91</v>
      </c>
      <c r="M1825" s="12" t="s">
        <v>91</v>
      </c>
      <c r="N1825" s="12" t="s">
        <v>91</v>
      </c>
      <c r="O1825" s="12">
        <v>4</v>
      </c>
      <c r="P1825" s="12">
        <v>0</v>
      </c>
      <c r="Q1825" s="12">
        <v>0</v>
      </c>
      <c r="R1825" s="12">
        <v>68895</v>
      </c>
      <c r="S1825" s="59">
        <v>0.76164383561643834</v>
      </c>
      <c r="T1825" s="59">
        <v>23.156164383561645</v>
      </c>
      <c r="U1825" s="12">
        <v>1</v>
      </c>
      <c r="V1825" s="12">
        <v>2</v>
      </c>
      <c r="W1825" s="12">
        <v>1</v>
      </c>
      <c r="X1825" s="12">
        <v>2</v>
      </c>
      <c r="Y1825" s="12">
        <v>1</v>
      </c>
      <c r="Z1825" s="58">
        <v>0</v>
      </c>
      <c r="AA1825" s="58">
        <v>0</v>
      </c>
      <c r="AB1825" s="58">
        <v>0</v>
      </c>
      <c r="AC1825" s="58" t="s">
        <v>91</v>
      </c>
    </row>
    <row r="1826" spans="1:29" x14ac:dyDescent="0.3">
      <c r="A1826" s="57">
        <v>28462442</v>
      </c>
      <c r="B1826" s="12" t="s">
        <v>899</v>
      </c>
      <c r="C1826" s="58" t="s">
        <v>108</v>
      </c>
      <c r="D1826" s="58" t="s">
        <v>29</v>
      </c>
      <c r="E1826" s="58">
        <v>121400</v>
      </c>
      <c r="F1826" s="58">
        <v>1084000</v>
      </c>
      <c r="G1826" s="58">
        <f>+IF(F1826&gt;K1826+100000,F1826-K1826,0)</f>
        <v>838696</v>
      </c>
      <c r="H1826" s="58">
        <v>98763</v>
      </c>
      <c r="I1826" s="58">
        <v>0</v>
      </c>
      <c r="J1826" s="58">
        <v>0</v>
      </c>
      <c r="K1826" s="58">
        <v>245304</v>
      </c>
      <c r="L1826" s="12" t="s">
        <v>88</v>
      </c>
      <c r="M1826" s="12" t="s">
        <v>89</v>
      </c>
      <c r="N1826" s="12" t="s">
        <v>10</v>
      </c>
      <c r="O1826" s="12">
        <v>4</v>
      </c>
      <c r="P1826" s="12">
        <v>0</v>
      </c>
      <c r="Q1826" s="12">
        <v>0</v>
      </c>
      <c r="R1826" s="12">
        <v>68255</v>
      </c>
      <c r="S1826" s="59">
        <v>0.76164383561643834</v>
      </c>
      <c r="T1826" s="59">
        <v>42.027397260273972</v>
      </c>
      <c r="U1826" s="12">
        <v>2</v>
      </c>
      <c r="V1826" s="12">
        <v>2</v>
      </c>
      <c r="W1826" s="12">
        <v>2</v>
      </c>
      <c r="X1826" s="12">
        <v>2</v>
      </c>
      <c r="Y1826" s="12">
        <v>1</v>
      </c>
      <c r="Z1826" s="58">
        <v>0</v>
      </c>
      <c r="AA1826" s="58">
        <v>0</v>
      </c>
      <c r="AB1826" s="58">
        <v>0</v>
      </c>
      <c r="AC1826" s="58" t="s">
        <v>91</v>
      </c>
    </row>
    <row r="1827" spans="1:29" x14ac:dyDescent="0.3">
      <c r="A1827" s="57">
        <v>64628806</v>
      </c>
      <c r="B1827" s="12" t="s">
        <v>900</v>
      </c>
      <c r="C1827" s="58" t="s">
        <v>109</v>
      </c>
      <c r="D1827" s="58" t="s">
        <v>112</v>
      </c>
      <c r="E1827" s="58">
        <v>118950</v>
      </c>
      <c r="F1827" s="58"/>
      <c r="G1827" s="58">
        <f>+IF(F1827&gt;K1827+100000,F1827-K1827,0)</f>
        <v>0</v>
      </c>
      <c r="H1827" s="58"/>
      <c r="I1827" s="58"/>
      <c r="J1827" s="58"/>
      <c r="K1827" s="58">
        <v>245304</v>
      </c>
      <c r="L1827" s="12" t="s">
        <v>91</v>
      </c>
      <c r="M1827" s="12" t="s">
        <v>91</v>
      </c>
      <c r="N1827" s="12" t="s">
        <v>91</v>
      </c>
      <c r="O1827" s="12">
        <v>4</v>
      </c>
      <c r="P1827" s="12">
        <v>0</v>
      </c>
      <c r="Q1827" s="12">
        <v>0</v>
      </c>
      <c r="R1827" s="12">
        <v>68895</v>
      </c>
      <c r="S1827" s="59">
        <v>0.76164383561643834</v>
      </c>
      <c r="T1827" s="59">
        <v>42.454794520547942</v>
      </c>
      <c r="U1827" s="12">
        <v>2</v>
      </c>
      <c r="V1827" s="12">
        <v>2</v>
      </c>
      <c r="W1827" s="12">
        <v>1</v>
      </c>
      <c r="X1827" s="12">
        <v>2</v>
      </c>
      <c r="Y1827" s="12">
        <v>1</v>
      </c>
      <c r="Z1827" s="58">
        <v>0</v>
      </c>
      <c r="AA1827" s="58">
        <v>0</v>
      </c>
      <c r="AB1827" s="58">
        <v>0</v>
      </c>
      <c r="AC1827" s="58" t="s">
        <v>91</v>
      </c>
    </row>
    <row r="1828" spans="1:29" x14ac:dyDescent="0.3">
      <c r="A1828" s="57">
        <v>2200804002</v>
      </c>
      <c r="B1828" s="12" t="s">
        <v>901</v>
      </c>
      <c r="C1828" s="58" t="s">
        <v>109</v>
      </c>
      <c r="D1828" s="58" t="s">
        <v>112</v>
      </c>
      <c r="E1828" s="58">
        <v>92767</v>
      </c>
      <c r="F1828" s="58"/>
      <c r="G1828" s="58">
        <f>+IF(F1828&gt;K1828+100000,F1828-K1828,0)</f>
        <v>0</v>
      </c>
      <c r="H1828" s="58"/>
      <c r="I1828" s="58"/>
      <c r="J1828" s="58"/>
      <c r="K1828" s="58">
        <v>245304</v>
      </c>
      <c r="L1828" s="12" t="s">
        <v>91</v>
      </c>
      <c r="M1828" s="12" t="s">
        <v>91</v>
      </c>
      <c r="N1828" s="12" t="s">
        <v>91</v>
      </c>
      <c r="O1828" s="12">
        <v>4</v>
      </c>
      <c r="P1828" s="12">
        <v>0</v>
      </c>
      <c r="Q1828" s="12">
        <v>0</v>
      </c>
      <c r="R1828" s="12">
        <v>68255</v>
      </c>
      <c r="S1828" s="59">
        <v>0.76438356164383559</v>
      </c>
      <c r="T1828" s="59">
        <v>26.649315068493152</v>
      </c>
      <c r="U1828" s="12">
        <v>1</v>
      </c>
      <c r="V1828" s="12">
        <v>2</v>
      </c>
      <c r="W1828" s="12">
        <v>1</v>
      </c>
      <c r="X1828" s="12">
        <v>2</v>
      </c>
      <c r="Y1828" s="12">
        <v>2</v>
      </c>
      <c r="Z1828" s="58">
        <v>0</v>
      </c>
      <c r="AA1828" s="58">
        <v>0</v>
      </c>
      <c r="AB1828" s="58">
        <v>0</v>
      </c>
      <c r="AC1828" s="58" t="s">
        <v>91</v>
      </c>
    </row>
    <row r="1829" spans="1:29" x14ac:dyDescent="0.3">
      <c r="A1829" s="57">
        <v>2228666062</v>
      </c>
      <c r="B1829" s="12" t="s">
        <v>902</v>
      </c>
      <c r="C1829" s="58" t="s">
        <v>108</v>
      </c>
      <c r="D1829" s="58" t="s">
        <v>113</v>
      </c>
      <c r="E1829" s="58">
        <v>81201</v>
      </c>
      <c r="F1829" s="58">
        <v>337946</v>
      </c>
      <c r="G1829" s="58">
        <f>+IF(F1829&gt;K1829+100000,F1829-K1829,0)</f>
        <v>0</v>
      </c>
      <c r="H1829" s="58">
        <v>87464</v>
      </c>
      <c r="I1829" s="58">
        <v>0</v>
      </c>
      <c r="J1829" s="58">
        <v>0</v>
      </c>
      <c r="K1829" s="58">
        <v>245304</v>
      </c>
      <c r="L1829" s="12" t="s">
        <v>88</v>
      </c>
      <c r="M1829" s="12" t="s">
        <v>89</v>
      </c>
      <c r="N1829" s="12" t="s">
        <v>10</v>
      </c>
      <c r="O1829" s="12">
        <v>4</v>
      </c>
      <c r="P1829" s="12">
        <v>0</v>
      </c>
      <c r="Q1829" s="12">
        <v>31</v>
      </c>
      <c r="R1829" s="12">
        <v>68615</v>
      </c>
      <c r="S1829" s="59">
        <v>0.84383561643835614</v>
      </c>
      <c r="T1829" s="59">
        <v>33.136986301369866</v>
      </c>
      <c r="U1829" s="12">
        <v>1</v>
      </c>
      <c r="V1829" s="12">
        <v>2</v>
      </c>
      <c r="W1829" s="12">
        <v>1</v>
      </c>
      <c r="X1829" s="12">
        <v>2</v>
      </c>
      <c r="Y1829" s="12">
        <v>3</v>
      </c>
      <c r="Z1829" s="58">
        <v>0</v>
      </c>
      <c r="AA1829" s="58">
        <v>0</v>
      </c>
      <c r="AB1829" s="58">
        <v>0</v>
      </c>
      <c r="AC1829" s="58" t="s">
        <v>91</v>
      </c>
    </row>
    <row r="1830" spans="1:29" x14ac:dyDescent="0.3">
      <c r="A1830" s="57">
        <v>24664622</v>
      </c>
      <c r="B1830" s="12" t="s">
        <v>903</v>
      </c>
      <c r="C1830" s="58" t="s">
        <v>109</v>
      </c>
      <c r="D1830" s="58" t="s">
        <v>112</v>
      </c>
      <c r="E1830" s="58">
        <v>46230</v>
      </c>
      <c r="F1830" s="58"/>
      <c r="G1830" s="58">
        <f>+IF(F1830&gt;K1830+100000,F1830-K1830,0)</f>
        <v>0</v>
      </c>
      <c r="H1830" s="58"/>
      <c r="I1830" s="58"/>
      <c r="J1830" s="58"/>
      <c r="K1830" s="58">
        <v>245304</v>
      </c>
      <c r="L1830" s="12" t="s">
        <v>91</v>
      </c>
      <c r="M1830" s="12" t="s">
        <v>91</v>
      </c>
      <c r="N1830" s="12" t="s">
        <v>91</v>
      </c>
      <c r="O1830" s="12">
        <v>4</v>
      </c>
      <c r="P1830" s="12">
        <v>0</v>
      </c>
      <c r="Q1830" s="12">
        <v>0</v>
      </c>
      <c r="R1830" s="12">
        <v>68255</v>
      </c>
      <c r="S1830" s="59">
        <v>0.76164383561643834</v>
      </c>
      <c r="T1830" s="59">
        <v>41.887671232876713</v>
      </c>
      <c r="U1830" s="12">
        <v>1</v>
      </c>
      <c r="V1830" s="12">
        <v>2</v>
      </c>
      <c r="W1830" s="12">
        <v>1</v>
      </c>
      <c r="X1830" s="12">
        <v>2</v>
      </c>
      <c r="Y1830" s="12">
        <v>1</v>
      </c>
      <c r="Z1830" s="58">
        <v>0</v>
      </c>
      <c r="AA1830" s="58">
        <v>0</v>
      </c>
      <c r="AB1830" s="58">
        <v>0</v>
      </c>
      <c r="AC1830" s="58" t="s">
        <v>91</v>
      </c>
    </row>
    <row r="1831" spans="1:29" x14ac:dyDescent="0.3">
      <c r="A1831" s="57">
        <v>2068466228</v>
      </c>
      <c r="B1831" s="12" t="s">
        <v>904</v>
      </c>
      <c r="C1831" s="58" t="s">
        <v>109</v>
      </c>
      <c r="D1831" s="58" t="s">
        <v>112</v>
      </c>
      <c r="E1831" s="58">
        <v>15000</v>
      </c>
      <c r="F1831" s="58"/>
      <c r="G1831" s="58">
        <f>+IF(F1831&gt;K1831+100000,F1831-K1831,0)</f>
        <v>0</v>
      </c>
      <c r="H1831" s="58"/>
      <c r="I1831" s="58"/>
      <c r="J1831" s="58"/>
      <c r="K1831" s="58">
        <v>245304</v>
      </c>
      <c r="L1831" s="12" t="s">
        <v>91</v>
      </c>
      <c r="M1831" s="12" t="s">
        <v>91</v>
      </c>
      <c r="N1831" s="12" t="s">
        <v>91</v>
      </c>
      <c r="O1831" s="12">
        <v>4</v>
      </c>
      <c r="P1831" s="12">
        <v>0</v>
      </c>
      <c r="Q1831" s="12">
        <v>0</v>
      </c>
      <c r="R1831" s="12">
        <v>76130</v>
      </c>
      <c r="S1831" s="59">
        <v>0.75890410958904109</v>
      </c>
      <c r="T1831" s="59">
        <v>29.624657534246577</v>
      </c>
      <c r="U1831" s="12">
        <v>1</v>
      </c>
      <c r="V1831" s="12">
        <v>2</v>
      </c>
      <c r="W1831" s="12">
        <v>2</v>
      </c>
      <c r="X1831" s="12">
        <v>2</v>
      </c>
      <c r="Y1831" s="12">
        <v>1</v>
      </c>
      <c r="Z1831" s="58">
        <v>0</v>
      </c>
      <c r="AA1831" s="58">
        <v>0</v>
      </c>
      <c r="AB1831" s="58">
        <v>0</v>
      </c>
      <c r="AC1831" s="58" t="s">
        <v>91</v>
      </c>
    </row>
    <row r="1832" spans="1:29" x14ac:dyDescent="0.3">
      <c r="A1832" s="57">
        <v>2228664020</v>
      </c>
      <c r="B1832" s="12" t="s">
        <v>905</v>
      </c>
      <c r="C1832" s="58" t="s">
        <v>108</v>
      </c>
      <c r="D1832" s="58" t="s">
        <v>29</v>
      </c>
      <c r="E1832" s="58"/>
      <c r="F1832" s="58">
        <v>494213</v>
      </c>
      <c r="G1832" s="58">
        <f>+IF(F1832&gt;K1832+100000,F1832-K1832,0)</f>
        <v>248909</v>
      </c>
      <c r="H1832" s="58">
        <v>86452</v>
      </c>
      <c r="I1832" s="58">
        <v>0</v>
      </c>
      <c r="J1832" s="58">
        <v>0</v>
      </c>
      <c r="K1832" s="58">
        <v>245304</v>
      </c>
      <c r="L1832" s="12" t="s">
        <v>88</v>
      </c>
      <c r="M1832" s="12" t="s">
        <v>89</v>
      </c>
      <c r="N1832" s="12" t="s">
        <v>10</v>
      </c>
      <c r="O1832" s="12">
        <v>4</v>
      </c>
      <c r="P1832" s="12">
        <v>0</v>
      </c>
      <c r="Q1832" s="12">
        <v>0</v>
      </c>
      <c r="R1832" s="12">
        <v>68615</v>
      </c>
      <c r="S1832" s="59">
        <v>0.76164383561643834</v>
      </c>
      <c r="T1832" s="59">
        <v>35.18904109589041</v>
      </c>
      <c r="U1832" s="12">
        <v>1</v>
      </c>
      <c r="V1832" s="12">
        <v>4</v>
      </c>
      <c r="W1832" s="12">
        <v>1</v>
      </c>
      <c r="X1832" s="12">
        <v>2</v>
      </c>
      <c r="Y1832" s="12">
        <v>1</v>
      </c>
      <c r="Z1832" s="58">
        <v>0</v>
      </c>
      <c r="AA1832" s="58">
        <v>0</v>
      </c>
      <c r="AB1832" s="58">
        <v>0</v>
      </c>
      <c r="AC1832" s="58" t="s">
        <v>91</v>
      </c>
    </row>
    <row r="1833" spans="1:29" x14ac:dyDescent="0.3">
      <c r="A1833" s="57">
        <v>28446448</v>
      </c>
      <c r="B1833" s="12" t="s">
        <v>906</v>
      </c>
      <c r="C1833" s="58" t="s">
        <v>108</v>
      </c>
      <c r="D1833" s="58" t="s">
        <v>29</v>
      </c>
      <c r="E1833" s="58"/>
      <c r="F1833" s="58">
        <v>669558</v>
      </c>
      <c r="G1833" s="58">
        <f>+IF(F1833&gt;K1833+100000,F1833-K1833,0)</f>
        <v>424254</v>
      </c>
      <c r="H1833" s="58">
        <v>101082</v>
      </c>
      <c r="I1833" s="58">
        <v>0</v>
      </c>
      <c r="J1833" s="58">
        <v>0</v>
      </c>
      <c r="K1833" s="58">
        <v>245304</v>
      </c>
      <c r="L1833" s="12" t="s">
        <v>88</v>
      </c>
      <c r="M1833" s="12" t="s">
        <v>89</v>
      </c>
      <c r="N1833" s="12" t="s">
        <v>10</v>
      </c>
      <c r="O1833" s="12">
        <v>4</v>
      </c>
      <c r="P1833" s="12">
        <v>0</v>
      </c>
      <c r="Q1833" s="12">
        <v>0</v>
      </c>
      <c r="R1833" s="12">
        <v>68255</v>
      </c>
      <c r="S1833" s="59">
        <v>0.76164383561643834</v>
      </c>
      <c r="T1833" s="59">
        <v>52.980821917808221</v>
      </c>
      <c r="U1833" s="12">
        <v>2</v>
      </c>
      <c r="V1833" s="12">
        <v>2</v>
      </c>
      <c r="W1833" s="12">
        <v>1</v>
      </c>
      <c r="X1833" s="12">
        <v>2</v>
      </c>
      <c r="Y1833" s="12">
        <v>3</v>
      </c>
      <c r="Z1833" s="58">
        <v>0</v>
      </c>
      <c r="AA1833" s="58">
        <v>0</v>
      </c>
      <c r="AB1833" s="58">
        <v>0</v>
      </c>
      <c r="AC1833" s="58" t="s">
        <v>91</v>
      </c>
    </row>
    <row r="1834" spans="1:29" x14ac:dyDescent="0.3">
      <c r="A1834" s="57">
        <v>2224806660</v>
      </c>
      <c r="B1834" s="12" t="s">
        <v>907</v>
      </c>
      <c r="C1834" s="58" t="s">
        <v>108</v>
      </c>
      <c r="D1834" s="58" t="s">
        <v>29</v>
      </c>
      <c r="E1834" s="58"/>
      <c r="F1834" s="58">
        <v>788341</v>
      </c>
      <c r="G1834" s="58">
        <f>+IF(F1834&gt;K1834+100000,F1834-K1834,0)</f>
        <v>543037</v>
      </c>
      <c r="H1834" s="58">
        <v>93839</v>
      </c>
      <c r="I1834" s="58">
        <v>0</v>
      </c>
      <c r="J1834" s="58">
        <v>0</v>
      </c>
      <c r="K1834" s="58">
        <v>245304</v>
      </c>
      <c r="L1834" s="12" t="s">
        <v>88</v>
      </c>
      <c r="M1834" s="12" t="s">
        <v>89</v>
      </c>
      <c r="N1834" s="12" t="s">
        <v>10</v>
      </c>
      <c r="O1834" s="12">
        <v>4</v>
      </c>
      <c r="P1834" s="12">
        <v>0</v>
      </c>
      <c r="Q1834" s="12">
        <v>0</v>
      </c>
      <c r="R1834" s="12">
        <v>76275</v>
      </c>
      <c r="S1834" s="59">
        <v>0.76164383561643834</v>
      </c>
      <c r="T1834" s="59">
        <v>25.567123287671233</v>
      </c>
      <c r="U1834" s="12">
        <v>1</v>
      </c>
      <c r="V1834" s="12">
        <v>2</v>
      </c>
      <c r="W1834" s="12">
        <v>2</v>
      </c>
      <c r="X1834" s="12">
        <v>2</v>
      </c>
      <c r="Y1834" s="12">
        <v>1</v>
      </c>
      <c r="Z1834" s="58">
        <v>0</v>
      </c>
      <c r="AA1834" s="58">
        <v>0</v>
      </c>
      <c r="AB1834" s="58">
        <v>0</v>
      </c>
      <c r="AC1834" s="58" t="s">
        <v>91</v>
      </c>
    </row>
    <row r="1835" spans="1:29" x14ac:dyDescent="0.3">
      <c r="A1835" s="57">
        <v>2008460646</v>
      </c>
      <c r="B1835" s="12" t="s">
        <v>908</v>
      </c>
      <c r="C1835" s="58" t="s">
        <v>109</v>
      </c>
      <c r="D1835" s="58" t="s">
        <v>112</v>
      </c>
      <c r="E1835" s="58"/>
      <c r="F1835" s="58"/>
      <c r="G1835" s="58">
        <f>+IF(F1835&gt;K1835+100000,F1835-K1835,0)</f>
        <v>0</v>
      </c>
      <c r="H1835" s="58"/>
      <c r="I1835" s="58"/>
      <c r="J1835" s="58"/>
      <c r="K1835" s="58">
        <v>245304</v>
      </c>
      <c r="L1835" s="12" t="s">
        <v>91</v>
      </c>
      <c r="M1835" s="12" t="s">
        <v>91</v>
      </c>
      <c r="N1835" s="12" t="s">
        <v>91</v>
      </c>
      <c r="O1835" s="12">
        <v>4</v>
      </c>
      <c r="P1835" s="12">
        <v>0</v>
      </c>
      <c r="Q1835" s="12">
        <v>0</v>
      </c>
      <c r="R1835" s="12">
        <v>5360</v>
      </c>
      <c r="S1835" s="59">
        <v>0.76164383561643834</v>
      </c>
      <c r="T1835" s="59">
        <v>19.671232876712327</v>
      </c>
      <c r="U1835" s="12">
        <v>2</v>
      </c>
      <c r="V1835" s="12">
        <v>2</v>
      </c>
      <c r="W1835" s="12">
        <v>1</v>
      </c>
      <c r="X1835" s="12">
        <v>2</v>
      </c>
      <c r="Y1835" s="12">
        <v>1</v>
      </c>
      <c r="Z1835" s="58">
        <v>0</v>
      </c>
      <c r="AA1835" s="58">
        <v>0</v>
      </c>
      <c r="AB1835" s="58">
        <v>0</v>
      </c>
      <c r="AC1835" s="58" t="s">
        <v>91</v>
      </c>
    </row>
    <row r="1836" spans="1:29" x14ac:dyDescent="0.3">
      <c r="A1836" s="57">
        <v>2024226448</v>
      </c>
      <c r="B1836" s="12" t="s">
        <v>909</v>
      </c>
      <c r="C1836" s="58" t="s">
        <v>109</v>
      </c>
      <c r="D1836" s="58" t="s">
        <v>112</v>
      </c>
      <c r="E1836" s="58"/>
      <c r="F1836" s="58"/>
      <c r="G1836" s="58">
        <f>+IF(F1836&gt;K1836+100000,F1836-K1836,0)</f>
        <v>0</v>
      </c>
      <c r="H1836" s="58"/>
      <c r="I1836" s="58"/>
      <c r="J1836" s="58"/>
      <c r="K1836" s="58">
        <v>245304</v>
      </c>
      <c r="L1836" s="12" t="s">
        <v>91</v>
      </c>
      <c r="M1836" s="12" t="s">
        <v>91</v>
      </c>
      <c r="N1836" s="12" t="s">
        <v>91</v>
      </c>
      <c r="O1836" s="12">
        <v>4</v>
      </c>
      <c r="P1836" s="12">
        <v>0</v>
      </c>
      <c r="Q1836" s="12">
        <v>0</v>
      </c>
      <c r="R1836" s="12">
        <v>11001</v>
      </c>
      <c r="S1836" s="59">
        <v>0.76164383561643834</v>
      </c>
      <c r="T1836" s="59">
        <v>27.158904109589042</v>
      </c>
      <c r="U1836" s="12">
        <v>2</v>
      </c>
      <c r="V1836" s="12">
        <v>4</v>
      </c>
      <c r="W1836" s="12">
        <v>2</v>
      </c>
      <c r="X1836" s="12">
        <v>2</v>
      </c>
      <c r="Y1836" s="12">
        <v>1</v>
      </c>
      <c r="Z1836" s="58">
        <v>0</v>
      </c>
      <c r="AA1836" s="58">
        <v>0</v>
      </c>
      <c r="AB1836" s="58">
        <v>0</v>
      </c>
      <c r="AC1836" s="58" t="s">
        <v>91</v>
      </c>
    </row>
    <row r="1837" spans="1:29" x14ac:dyDescent="0.3">
      <c r="A1837" s="57">
        <v>2624240</v>
      </c>
      <c r="B1837" s="12" t="s">
        <v>910</v>
      </c>
      <c r="C1837" s="58" t="s">
        <v>109</v>
      </c>
      <c r="D1837" s="58" t="s">
        <v>112</v>
      </c>
      <c r="E1837" s="58"/>
      <c r="F1837" s="58"/>
      <c r="G1837" s="58">
        <f>+IF(F1837&gt;K1837+100000,F1837-K1837,0)</f>
        <v>0</v>
      </c>
      <c r="H1837" s="58"/>
      <c r="I1837" s="58"/>
      <c r="J1837" s="58"/>
      <c r="K1837" s="58">
        <v>245304</v>
      </c>
      <c r="L1837" s="12" t="s">
        <v>91</v>
      </c>
      <c r="M1837" s="12" t="s">
        <v>91</v>
      </c>
      <c r="N1837" s="12" t="s">
        <v>91</v>
      </c>
      <c r="O1837" s="12">
        <v>4</v>
      </c>
      <c r="P1837" s="12">
        <v>0</v>
      </c>
      <c r="Q1837" s="12">
        <v>0</v>
      </c>
      <c r="R1837" s="12">
        <v>68255</v>
      </c>
      <c r="S1837" s="59">
        <v>0.76164383561643834</v>
      </c>
      <c r="T1837" s="59">
        <v>38.465753424657535</v>
      </c>
      <c r="U1837" s="12">
        <v>1</v>
      </c>
      <c r="V1837" s="12">
        <v>2</v>
      </c>
      <c r="W1837" s="12">
        <v>1</v>
      </c>
      <c r="X1837" s="12">
        <v>2</v>
      </c>
      <c r="Y1837" s="12">
        <v>1</v>
      </c>
      <c r="Z1837" s="58">
        <v>0</v>
      </c>
      <c r="AA1837" s="58">
        <v>0</v>
      </c>
      <c r="AB1837" s="58">
        <v>0</v>
      </c>
      <c r="AC1837" s="58" t="s">
        <v>91</v>
      </c>
    </row>
    <row r="1838" spans="1:29" x14ac:dyDescent="0.3">
      <c r="A1838" s="57">
        <v>24662800</v>
      </c>
      <c r="B1838" s="12" t="s">
        <v>911</v>
      </c>
      <c r="C1838" s="58" t="s">
        <v>109</v>
      </c>
      <c r="D1838" s="58" t="s">
        <v>112</v>
      </c>
      <c r="E1838" s="58"/>
      <c r="F1838" s="58"/>
      <c r="G1838" s="58">
        <f>+IF(F1838&gt;K1838+100000,F1838-K1838,0)</f>
        <v>0</v>
      </c>
      <c r="H1838" s="58"/>
      <c r="I1838" s="58"/>
      <c r="J1838" s="58"/>
      <c r="K1838" s="58">
        <v>245304</v>
      </c>
      <c r="L1838" s="12" t="s">
        <v>91</v>
      </c>
      <c r="M1838" s="12" t="s">
        <v>91</v>
      </c>
      <c r="N1838" s="12" t="s">
        <v>91</v>
      </c>
      <c r="O1838" s="12">
        <v>4</v>
      </c>
      <c r="P1838" s="12">
        <v>0</v>
      </c>
      <c r="Q1838" s="12">
        <v>0</v>
      </c>
      <c r="R1838" s="12">
        <v>68255</v>
      </c>
      <c r="S1838" s="59">
        <v>0.76438356164383559</v>
      </c>
      <c r="T1838" s="59">
        <v>44.019178082191779</v>
      </c>
      <c r="U1838" s="12">
        <v>1</v>
      </c>
      <c r="V1838" s="12">
        <v>1</v>
      </c>
      <c r="W1838" s="12">
        <v>1</v>
      </c>
      <c r="X1838" s="12">
        <v>2</v>
      </c>
      <c r="Y1838" s="12">
        <v>2</v>
      </c>
      <c r="Z1838" s="58">
        <v>0</v>
      </c>
      <c r="AA1838" s="58">
        <v>0</v>
      </c>
      <c r="AB1838" s="58">
        <v>0</v>
      </c>
      <c r="AC1838" s="58" t="s">
        <v>91</v>
      </c>
    </row>
    <row r="1839" spans="1:29" x14ac:dyDescent="0.3">
      <c r="A1839" s="57">
        <v>2008806044</v>
      </c>
      <c r="B1839" s="12" t="s">
        <v>912</v>
      </c>
      <c r="C1839" s="58" t="s">
        <v>109</v>
      </c>
      <c r="D1839" s="58" t="s">
        <v>112</v>
      </c>
      <c r="E1839" s="58"/>
      <c r="F1839" s="58"/>
      <c r="G1839" s="58">
        <f>+IF(F1839&gt;K1839+100000,F1839-K1839,0)</f>
        <v>0</v>
      </c>
      <c r="H1839" s="58"/>
      <c r="I1839" s="58"/>
      <c r="J1839" s="58"/>
      <c r="K1839" s="58">
        <v>245304</v>
      </c>
      <c r="L1839" s="12" t="s">
        <v>91</v>
      </c>
      <c r="M1839" s="12" t="s">
        <v>91</v>
      </c>
      <c r="N1839" s="12" t="s">
        <v>91</v>
      </c>
      <c r="O1839" s="12">
        <v>4</v>
      </c>
      <c r="P1839" s="12">
        <v>0</v>
      </c>
      <c r="Q1839" s="12">
        <v>0</v>
      </c>
      <c r="R1839" s="12">
        <v>68255</v>
      </c>
      <c r="S1839" s="59">
        <v>0.76438356164383559</v>
      </c>
      <c r="T1839" s="59">
        <v>23.698630136986303</v>
      </c>
      <c r="U1839" s="12">
        <v>1</v>
      </c>
      <c r="V1839" s="12">
        <v>2</v>
      </c>
      <c r="W1839" s="12">
        <v>1</v>
      </c>
      <c r="X1839" s="12">
        <v>2</v>
      </c>
      <c r="Y1839" s="12">
        <v>2</v>
      </c>
      <c r="Z1839" s="58">
        <v>0</v>
      </c>
      <c r="AA1839" s="58">
        <v>0</v>
      </c>
      <c r="AB1839" s="58">
        <v>0</v>
      </c>
      <c r="AC1839" s="58" t="s">
        <v>91</v>
      </c>
    </row>
    <row r="1840" spans="1:29" x14ac:dyDescent="0.3">
      <c r="A1840" s="57">
        <v>2006022444</v>
      </c>
      <c r="B1840" s="12" t="s">
        <v>913</v>
      </c>
      <c r="C1840" s="58" t="s">
        <v>109</v>
      </c>
      <c r="D1840" s="58" t="s">
        <v>112</v>
      </c>
      <c r="E1840" s="58"/>
      <c r="F1840" s="58"/>
      <c r="G1840" s="58">
        <f>+IF(F1840&gt;K1840+100000,F1840-K1840,0)</f>
        <v>0</v>
      </c>
      <c r="H1840" s="58"/>
      <c r="I1840" s="58"/>
      <c r="J1840" s="58"/>
      <c r="K1840" s="58">
        <v>245304</v>
      </c>
      <c r="L1840" s="12" t="s">
        <v>91</v>
      </c>
      <c r="M1840" s="12" t="s">
        <v>91</v>
      </c>
      <c r="N1840" s="12" t="s">
        <v>91</v>
      </c>
      <c r="O1840" s="12">
        <v>4</v>
      </c>
      <c r="P1840" s="12">
        <v>0</v>
      </c>
      <c r="Q1840" s="12">
        <v>0</v>
      </c>
      <c r="R1840" s="12">
        <v>68307</v>
      </c>
      <c r="S1840" s="59">
        <v>0.76164383561643834</v>
      </c>
      <c r="T1840" s="59">
        <v>31.4986301369863</v>
      </c>
      <c r="U1840" s="12">
        <v>2</v>
      </c>
      <c r="V1840" s="12">
        <v>2</v>
      </c>
      <c r="W1840" s="12">
        <v>3</v>
      </c>
      <c r="X1840" s="12">
        <v>2</v>
      </c>
      <c r="Y1840" s="12">
        <v>1</v>
      </c>
      <c r="Z1840" s="58">
        <v>0</v>
      </c>
      <c r="AA1840" s="58">
        <v>0</v>
      </c>
      <c r="AB1840" s="58">
        <v>0</v>
      </c>
      <c r="AC1840" s="58" t="s">
        <v>91</v>
      </c>
    </row>
    <row r="1841" spans="1:29" x14ac:dyDescent="0.3">
      <c r="A1841" s="57">
        <v>2008680484</v>
      </c>
      <c r="B1841" s="12" t="s">
        <v>914</v>
      </c>
      <c r="C1841" s="58" t="s">
        <v>109</v>
      </c>
      <c r="D1841" s="58" t="s">
        <v>112</v>
      </c>
      <c r="E1841" s="58"/>
      <c r="F1841" s="58"/>
      <c r="G1841" s="58">
        <f>+IF(F1841&gt;K1841+100000,F1841-K1841,0)</f>
        <v>0</v>
      </c>
      <c r="H1841" s="58"/>
      <c r="I1841" s="58"/>
      <c r="J1841" s="58"/>
      <c r="K1841" s="58">
        <v>245304</v>
      </c>
      <c r="L1841" s="12" t="s">
        <v>91</v>
      </c>
      <c r="M1841" s="12" t="s">
        <v>91</v>
      </c>
      <c r="N1841" s="12" t="s">
        <v>91</v>
      </c>
      <c r="O1841" s="12">
        <v>4</v>
      </c>
      <c r="P1841" s="12">
        <v>0</v>
      </c>
      <c r="Q1841" s="12">
        <v>0</v>
      </c>
      <c r="R1841" s="12">
        <v>68615</v>
      </c>
      <c r="S1841" s="59">
        <v>0.76164383561643834</v>
      </c>
      <c r="T1841" s="59">
        <v>27.158904109589042</v>
      </c>
      <c r="U1841" s="12">
        <v>1</v>
      </c>
      <c r="V1841" s="12">
        <v>1</v>
      </c>
      <c r="W1841" s="12">
        <v>1</v>
      </c>
      <c r="X1841" s="12">
        <v>2</v>
      </c>
      <c r="Y1841" s="12">
        <v>1</v>
      </c>
      <c r="Z1841" s="58">
        <v>0</v>
      </c>
      <c r="AA1841" s="58">
        <v>0</v>
      </c>
      <c r="AB1841" s="58">
        <v>0</v>
      </c>
      <c r="AC1841" s="58" t="s">
        <v>91</v>
      </c>
    </row>
    <row r="1842" spans="1:29" x14ac:dyDescent="0.3">
      <c r="A1842" s="57">
        <v>24626640</v>
      </c>
      <c r="B1842" s="12" t="s">
        <v>915</v>
      </c>
      <c r="C1842" s="58" t="s">
        <v>109</v>
      </c>
      <c r="D1842" s="58" t="s">
        <v>112</v>
      </c>
      <c r="E1842" s="58"/>
      <c r="F1842" s="58"/>
      <c r="G1842" s="58">
        <f>+IF(F1842&gt;K1842+100000,F1842-K1842,0)</f>
        <v>0</v>
      </c>
      <c r="H1842" s="58"/>
      <c r="I1842" s="58"/>
      <c r="J1842" s="58"/>
      <c r="K1842" s="58">
        <v>245304</v>
      </c>
      <c r="L1842" s="12" t="s">
        <v>91</v>
      </c>
      <c r="M1842" s="12" t="s">
        <v>91</v>
      </c>
      <c r="N1842" s="12" t="s">
        <v>91</v>
      </c>
      <c r="O1842" s="12">
        <v>4</v>
      </c>
      <c r="P1842" s="12">
        <v>0</v>
      </c>
      <c r="Q1842" s="12">
        <v>0</v>
      </c>
      <c r="R1842" s="12">
        <v>68895</v>
      </c>
      <c r="S1842" s="59">
        <v>0.76164383561643834</v>
      </c>
      <c r="T1842" s="59">
        <v>40.778082191780825</v>
      </c>
      <c r="U1842" s="12">
        <v>1</v>
      </c>
      <c r="V1842" s="12">
        <v>2</v>
      </c>
      <c r="W1842" s="12">
        <v>1</v>
      </c>
      <c r="X1842" s="12">
        <v>2</v>
      </c>
      <c r="Y1842" s="12">
        <v>1</v>
      </c>
      <c r="Z1842" s="58">
        <v>0</v>
      </c>
      <c r="AA1842" s="58">
        <v>0</v>
      </c>
      <c r="AB1842" s="58">
        <v>0</v>
      </c>
      <c r="AC1842" s="58" t="s">
        <v>91</v>
      </c>
    </row>
    <row r="1843" spans="1:29" x14ac:dyDescent="0.3">
      <c r="A1843" s="57">
        <v>24626642</v>
      </c>
      <c r="B1843" s="12" t="s">
        <v>916</v>
      </c>
      <c r="C1843" s="58" t="s">
        <v>109</v>
      </c>
      <c r="D1843" s="58" t="s">
        <v>112</v>
      </c>
      <c r="E1843" s="58"/>
      <c r="F1843" s="58"/>
      <c r="G1843" s="58">
        <f>+IF(F1843&gt;K1843+100000,F1843-K1843,0)</f>
        <v>0</v>
      </c>
      <c r="H1843" s="58"/>
      <c r="I1843" s="58"/>
      <c r="J1843" s="58"/>
      <c r="K1843" s="58">
        <v>245304</v>
      </c>
      <c r="L1843" s="12" t="s">
        <v>91</v>
      </c>
      <c r="M1843" s="12" t="s">
        <v>91</v>
      </c>
      <c r="N1843" s="12" t="s">
        <v>91</v>
      </c>
      <c r="O1843" s="12">
        <v>4</v>
      </c>
      <c r="P1843" s="12">
        <v>0</v>
      </c>
      <c r="Q1843" s="12">
        <v>0</v>
      </c>
      <c r="R1843" s="12">
        <v>68895</v>
      </c>
      <c r="S1843" s="59">
        <v>0.76164383561643834</v>
      </c>
      <c r="T1843" s="59">
        <v>37.61643835616438</v>
      </c>
      <c r="U1843" s="12">
        <v>1</v>
      </c>
      <c r="V1843" s="12">
        <v>2</v>
      </c>
      <c r="W1843" s="12">
        <v>2</v>
      </c>
      <c r="X1843" s="12">
        <v>2</v>
      </c>
      <c r="Y1843" s="12">
        <v>1</v>
      </c>
      <c r="Z1843" s="58">
        <v>0</v>
      </c>
      <c r="AA1843" s="58">
        <v>0</v>
      </c>
      <c r="AB1843" s="58">
        <v>0</v>
      </c>
      <c r="AC1843" s="58" t="s">
        <v>91</v>
      </c>
    </row>
    <row r="1844" spans="1:29" x14ac:dyDescent="0.3">
      <c r="A1844" s="57">
        <v>2202640042</v>
      </c>
      <c r="B1844" s="12" t="s">
        <v>917</v>
      </c>
      <c r="C1844" s="58" t="s">
        <v>109</v>
      </c>
      <c r="D1844" s="58" t="s">
        <v>112</v>
      </c>
      <c r="E1844" s="58"/>
      <c r="F1844" s="58"/>
      <c r="G1844" s="58">
        <f>+IF(F1844&gt;K1844+100000,F1844-K1844,0)</f>
        <v>0</v>
      </c>
      <c r="H1844" s="58"/>
      <c r="I1844" s="58"/>
      <c r="J1844" s="58"/>
      <c r="K1844" s="58">
        <v>245304</v>
      </c>
      <c r="L1844" s="12" t="s">
        <v>91</v>
      </c>
      <c r="M1844" s="12" t="s">
        <v>91</v>
      </c>
      <c r="N1844" s="12" t="s">
        <v>91</v>
      </c>
      <c r="O1844" s="12">
        <v>4</v>
      </c>
      <c r="P1844" s="12">
        <v>0</v>
      </c>
      <c r="Q1844" s="12">
        <v>0</v>
      </c>
      <c r="R1844" s="12">
        <v>68895</v>
      </c>
      <c r="S1844" s="59">
        <v>0.76164383561643834</v>
      </c>
      <c r="T1844" s="59">
        <v>24.671232876712327</v>
      </c>
      <c r="U1844" s="12">
        <v>1</v>
      </c>
      <c r="V1844" s="12">
        <v>2</v>
      </c>
      <c r="W1844" s="12">
        <v>1</v>
      </c>
      <c r="X1844" s="12">
        <v>2</v>
      </c>
      <c r="Y1844" s="12">
        <v>1</v>
      </c>
      <c r="Z1844" s="58">
        <v>0</v>
      </c>
      <c r="AA1844" s="58">
        <v>0</v>
      </c>
      <c r="AB1844" s="58">
        <v>0</v>
      </c>
      <c r="AC1844" s="58" t="s">
        <v>91</v>
      </c>
    </row>
    <row r="1845" spans="1:29" x14ac:dyDescent="0.3">
      <c r="A1845" s="57">
        <v>2202648660</v>
      </c>
      <c r="B1845" s="12" t="s">
        <v>918</v>
      </c>
      <c r="C1845" s="58" t="s">
        <v>109</v>
      </c>
      <c r="D1845" s="58" t="s">
        <v>112</v>
      </c>
      <c r="E1845" s="58"/>
      <c r="F1845" s="58"/>
      <c r="G1845" s="58">
        <f>+IF(F1845&gt;K1845+100000,F1845-K1845,0)</f>
        <v>0</v>
      </c>
      <c r="H1845" s="58"/>
      <c r="I1845" s="58"/>
      <c r="J1845" s="58"/>
      <c r="K1845" s="58">
        <v>245304</v>
      </c>
      <c r="L1845" s="12" t="s">
        <v>91</v>
      </c>
      <c r="M1845" s="12" t="s">
        <v>91</v>
      </c>
      <c r="N1845" s="12" t="s">
        <v>91</v>
      </c>
      <c r="O1845" s="12">
        <v>4</v>
      </c>
      <c r="P1845" s="12">
        <v>0</v>
      </c>
      <c r="Q1845" s="12">
        <v>0</v>
      </c>
      <c r="R1845" s="12">
        <v>68895</v>
      </c>
      <c r="S1845" s="59">
        <v>0.76164383561643834</v>
      </c>
      <c r="T1845" s="59">
        <v>32.745205479452054</v>
      </c>
      <c r="U1845" s="12">
        <v>1</v>
      </c>
      <c r="V1845" s="12">
        <v>1</v>
      </c>
      <c r="W1845" s="12">
        <v>1</v>
      </c>
      <c r="X1845" s="12">
        <v>2</v>
      </c>
      <c r="Y1845" s="12">
        <v>1</v>
      </c>
      <c r="Z1845" s="58">
        <v>0</v>
      </c>
      <c r="AA1845" s="58">
        <v>0</v>
      </c>
      <c r="AB1845" s="58">
        <v>0</v>
      </c>
      <c r="AC1845" s="58" t="s">
        <v>91</v>
      </c>
    </row>
    <row r="1846" spans="1:29" x14ac:dyDescent="0.3">
      <c r="A1846" s="57">
        <v>2244024848</v>
      </c>
      <c r="B1846" s="12" t="s">
        <v>919</v>
      </c>
      <c r="C1846" s="58" t="s">
        <v>109</v>
      </c>
      <c r="D1846" s="58" t="s">
        <v>112</v>
      </c>
      <c r="E1846" s="58"/>
      <c r="F1846" s="58"/>
      <c r="G1846" s="58">
        <f>+IF(F1846&gt;K1846+100000,F1846-K1846,0)</f>
        <v>0</v>
      </c>
      <c r="H1846" s="58"/>
      <c r="I1846" s="58"/>
      <c r="J1846" s="58"/>
      <c r="K1846" s="58">
        <v>245304</v>
      </c>
      <c r="L1846" s="12" t="s">
        <v>91</v>
      </c>
      <c r="M1846" s="12" t="s">
        <v>91</v>
      </c>
      <c r="N1846" s="12" t="s">
        <v>91</v>
      </c>
      <c r="O1846" s="12">
        <v>4</v>
      </c>
      <c r="P1846" s="12">
        <v>0</v>
      </c>
      <c r="Q1846" s="12">
        <v>4</v>
      </c>
      <c r="R1846" s="12">
        <v>76001</v>
      </c>
      <c r="S1846" s="59">
        <v>0.26301369863013696</v>
      </c>
      <c r="T1846" s="59">
        <v>32.624657534246573</v>
      </c>
      <c r="U1846" s="12">
        <v>2</v>
      </c>
      <c r="V1846" s="12">
        <v>5</v>
      </c>
      <c r="W1846" s="12">
        <v>6</v>
      </c>
      <c r="X1846" s="12">
        <v>5</v>
      </c>
      <c r="Y1846" s="12">
        <v>1</v>
      </c>
      <c r="Z1846" s="58">
        <v>0</v>
      </c>
      <c r="AA1846" s="58">
        <v>0</v>
      </c>
      <c r="AB1846" s="58">
        <v>0</v>
      </c>
      <c r="AC1846" s="58" t="s">
        <v>91</v>
      </c>
    </row>
    <row r="1847" spans="1:29" x14ac:dyDescent="0.3">
      <c r="A1847" s="57">
        <v>2224808842</v>
      </c>
      <c r="B1847" s="12" t="s">
        <v>920</v>
      </c>
      <c r="C1847" s="58" t="s">
        <v>109</v>
      </c>
      <c r="D1847" s="58" t="s">
        <v>112</v>
      </c>
      <c r="E1847" s="58"/>
      <c r="F1847" s="58"/>
      <c r="G1847" s="58">
        <f>+IF(F1847&gt;K1847+100000,F1847-K1847,0)</f>
        <v>0</v>
      </c>
      <c r="H1847" s="58"/>
      <c r="I1847" s="58"/>
      <c r="J1847" s="58"/>
      <c r="K1847" s="58">
        <v>245304</v>
      </c>
      <c r="L1847" s="12" t="s">
        <v>91</v>
      </c>
      <c r="M1847" s="12" t="s">
        <v>91</v>
      </c>
      <c r="N1847" s="12" t="s">
        <v>91</v>
      </c>
      <c r="O1847" s="12">
        <v>4</v>
      </c>
      <c r="P1847" s="12">
        <v>0</v>
      </c>
      <c r="Q1847" s="12">
        <v>0</v>
      </c>
      <c r="R1847" s="12">
        <v>76275</v>
      </c>
      <c r="S1847" s="59">
        <v>0.76164383561643834</v>
      </c>
      <c r="T1847" s="59">
        <v>25.813698630136987</v>
      </c>
      <c r="U1847" s="12">
        <v>1</v>
      </c>
      <c r="V1847" s="12">
        <v>2</v>
      </c>
      <c r="W1847" s="12">
        <v>2</v>
      </c>
      <c r="X1847" s="12">
        <v>2</v>
      </c>
      <c r="Y1847" s="12">
        <v>1</v>
      </c>
      <c r="Z1847" s="58">
        <v>0</v>
      </c>
      <c r="AA1847" s="58">
        <v>0</v>
      </c>
      <c r="AB1847" s="58">
        <v>0</v>
      </c>
      <c r="AC1847" s="58" t="s">
        <v>91</v>
      </c>
    </row>
    <row r="1848" spans="1:29" x14ac:dyDescent="0.3">
      <c r="A1848" s="57">
        <v>80864268</v>
      </c>
      <c r="B1848" s="12" t="s">
        <v>921</v>
      </c>
      <c r="C1848" s="58" t="s">
        <v>109</v>
      </c>
      <c r="D1848" s="58" t="s">
        <v>112</v>
      </c>
      <c r="E1848" s="58"/>
      <c r="F1848" s="58"/>
      <c r="G1848" s="58">
        <f>+IF(F1848&gt;K1848+100000,F1848-K1848,0)</f>
        <v>0</v>
      </c>
      <c r="H1848" s="58"/>
      <c r="I1848" s="58"/>
      <c r="J1848" s="58"/>
      <c r="K1848" s="58">
        <v>245304</v>
      </c>
      <c r="L1848" s="12" t="s">
        <v>91</v>
      </c>
      <c r="M1848" s="12" t="s">
        <v>91</v>
      </c>
      <c r="N1848" s="12" t="s">
        <v>91</v>
      </c>
      <c r="O1848" s="12">
        <v>4</v>
      </c>
      <c r="P1848" s="12">
        <v>0</v>
      </c>
      <c r="Q1848" s="12">
        <v>4</v>
      </c>
      <c r="R1848" s="12">
        <v>76736</v>
      </c>
      <c r="S1848" s="59">
        <v>0.75890410958904109</v>
      </c>
      <c r="T1848" s="59">
        <v>54.830136986301369</v>
      </c>
      <c r="U1848" s="12">
        <v>1</v>
      </c>
      <c r="V1848" s="12">
        <v>0</v>
      </c>
      <c r="W1848" s="12">
        <v>1</v>
      </c>
      <c r="X1848" s="12">
        <v>2</v>
      </c>
      <c r="Y1848" s="12">
        <v>1</v>
      </c>
      <c r="Z1848" s="58">
        <v>0</v>
      </c>
      <c r="AA1848" s="58">
        <v>0</v>
      </c>
      <c r="AB1848" s="58">
        <v>0</v>
      </c>
      <c r="AC1848" s="58" t="s">
        <v>91</v>
      </c>
    </row>
    <row r="1849" spans="1:29" x14ac:dyDescent="0.3">
      <c r="A1849" s="57">
        <v>86064884</v>
      </c>
      <c r="B1849" s="12" t="s">
        <v>922</v>
      </c>
      <c r="C1849" s="58" t="s">
        <v>109</v>
      </c>
      <c r="D1849" s="58" t="s">
        <v>112</v>
      </c>
      <c r="E1849" s="58"/>
      <c r="F1849" s="58"/>
      <c r="G1849" s="58">
        <f>+IF(F1849&gt;K1849+100000,F1849-K1849,0)</f>
        <v>0</v>
      </c>
      <c r="H1849" s="58"/>
      <c r="I1849" s="58"/>
      <c r="J1849" s="58"/>
      <c r="K1849" s="58">
        <v>245304</v>
      </c>
      <c r="L1849" s="12" t="s">
        <v>91</v>
      </c>
      <c r="M1849" s="12" t="s">
        <v>91</v>
      </c>
      <c r="N1849" s="12" t="s">
        <v>91</v>
      </c>
      <c r="O1849" s="12">
        <v>4</v>
      </c>
      <c r="P1849" s="12">
        <v>0</v>
      </c>
      <c r="Q1849" s="12">
        <v>4</v>
      </c>
      <c r="R1849" s="12">
        <v>76736</v>
      </c>
      <c r="S1849" s="59">
        <v>0.75890410958904109</v>
      </c>
      <c r="T1849" s="59">
        <v>50.80821917808219</v>
      </c>
      <c r="U1849" s="12">
        <v>1</v>
      </c>
      <c r="V1849" s="12">
        <v>1</v>
      </c>
      <c r="W1849" s="12">
        <v>1</v>
      </c>
      <c r="X1849" s="12">
        <v>2</v>
      </c>
      <c r="Y1849" s="12">
        <v>1</v>
      </c>
      <c r="Z1849" s="58">
        <v>0</v>
      </c>
      <c r="AA1849" s="58">
        <v>0</v>
      </c>
      <c r="AB1849" s="58">
        <v>0</v>
      </c>
      <c r="AC1849" s="58" t="s">
        <v>91</v>
      </c>
    </row>
    <row r="1850" spans="1:29" x14ac:dyDescent="0.3">
      <c r="A1850" s="57">
        <v>66020688</v>
      </c>
      <c r="B1850" s="12" t="s">
        <v>923</v>
      </c>
      <c r="C1850" s="58" t="s">
        <v>108</v>
      </c>
      <c r="D1850" s="58" t="s">
        <v>113</v>
      </c>
      <c r="E1850" s="58"/>
      <c r="F1850" s="58">
        <v>126737</v>
      </c>
      <c r="G1850" s="58">
        <f>+IF(F1850&gt;K1850+100000,F1850-K1850,0)</f>
        <v>0</v>
      </c>
      <c r="H1850" s="58">
        <v>64703.000000000007</v>
      </c>
      <c r="I1850" s="58">
        <v>0</v>
      </c>
      <c r="J1850" s="58">
        <v>0</v>
      </c>
      <c r="K1850" s="58">
        <v>245304</v>
      </c>
      <c r="L1850" s="12" t="s">
        <v>88</v>
      </c>
      <c r="M1850" s="12" t="s">
        <v>89</v>
      </c>
      <c r="N1850" s="12" t="s">
        <v>10</v>
      </c>
      <c r="O1850" s="12">
        <v>4</v>
      </c>
      <c r="P1850" s="12">
        <v>0</v>
      </c>
      <c r="Q1850" s="12">
        <v>0</v>
      </c>
      <c r="R1850" s="12">
        <v>76563</v>
      </c>
      <c r="S1850" s="59">
        <v>0.75890410958904109</v>
      </c>
      <c r="T1850" s="59">
        <v>45.539726027397258</v>
      </c>
      <c r="U1850" s="12">
        <v>2</v>
      </c>
      <c r="V1850" s="12">
        <v>2</v>
      </c>
      <c r="W1850" s="12">
        <v>2</v>
      </c>
      <c r="X1850" s="12">
        <v>2</v>
      </c>
      <c r="Y1850" s="12">
        <v>2</v>
      </c>
      <c r="Z1850" s="58">
        <v>0</v>
      </c>
      <c r="AA1850" s="58">
        <v>0</v>
      </c>
      <c r="AB1850" s="58">
        <v>0</v>
      </c>
      <c r="AC1850" s="58" t="s">
        <v>91</v>
      </c>
    </row>
    <row r="1851" spans="1:29" x14ac:dyDescent="0.3">
      <c r="A1851" s="57">
        <v>24840008</v>
      </c>
      <c r="B1851" s="12" t="s">
        <v>924</v>
      </c>
      <c r="C1851" s="58" t="s">
        <v>108</v>
      </c>
      <c r="D1851" s="58" t="s">
        <v>113</v>
      </c>
      <c r="E1851" s="58"/>
      <c r="F1851" s="58">
        <v>232853</v>
      </c>
      <c r="G1851" s="58">
        <f>+IF(F1851&gt;K1851+100000,F1851-K1851,0)</f>
        <v>0</v>
      </c>
      <c r="H1851" s="58">
        <v>79802</v>
      </c>
      <c r="I1851" s="58">
        <v>0</v>
      </c>
      <c r="J1851" s="58">
        <v>600000</v>
      </c>
      <c r="K1851" s="58">
        <v>245304</v>
      </c>
      <c r="L1851" s="12" t="s">
        <v>87</v>
      </c>
      <c r="M1851" s="12" t="s">
        <v>89</v>
      </c>
      <c r="N1851" s="12" t="s">
        <v>10</v>
      </c>
      <c r="O1851" s="12">
        <v>4</v>
      </c>
      <c r="P1851" s="12">
        <v>0</v>
      </c>
      <c r="Q1851" s="12">
        <v>0</v>
      </c>
      <c r="R1851" s="12">
        <v>68001</v>
      </c>
      <c r="S1851" s="59">
        <v>0.76164383561643834</v>
      </c>
      <c r="T1851" s="59">
        <v>41.830136986301369</v>
      </c>
      <c r="U1851" s="12">
        <v>1</v>
      </c>
      <c r="V1851" s="12">
        <v>2</v>
      </c>
      <c r="W1851" s="12">
        <v>1</v>
      </c>
      <c r="X1851" s="12">
        <v>2</v>
      </c>
      <c r="Y1851" s="12">
        <v>1</v>
      </c>
      <c r="Z1851" s="58">
        <v>0</v>
      </c>
      <c r="AA1851" s="58">
        <v>0</v>
      </c>
      <c r="AB1851" s="58">
        <v>0</v>
      </c>
      <c r="AC1851" s="58" t="s">
        <v>91</v>
      </c>
    </row>
    <row r="1852" spans="1:29" x14ac:dyDescent="0.3">
      <c r="A1852" s="57">
        <v>64468028</v>
      </c>
      <c r="B1852" s="12" t="s">
        <v>925</v>
      </c>
      <c r="C1852" s="58" t="s">
        <v>108</v>
      </c>
      <c r="D1852" s="58" t="s">
        <v>113</v>
      </c>
      <c r="E1852" s="58"/>
      <c r="F1852" s="58">
        <v>241661</v>
      </c>
      <c r="G1852" s="58">
        <f>+IF(F1852&gt;K1852+100000,F1852-K1852,0)</f>
        <v>0</v>
      </c>
      <c r="H1852" s="58">
        <v>82819</v>
      </c>
      <c r="I1852" s="58">
        <v>0</v>
      </c>
      <c r="J1852" s="58">
        <v>0</v>
      </c>
      <c r="K1852" s="58">
        <v>245304</v>
      </c>
      <c r="L1852" s="12" t="s">
        <v>88</v>
      </c>
      <c r="M1852" s="12" t="s">
        <v>89</v>
      </c>
      <c r="N1852" s="12" t="s">
        <v>10</v>
      </c>
      <c r="O1852" s="12">
        <v>4</v>
      </c>
      <c r="P1852" s="12">
        <v>0</v>
      </c>
      <c r="Q1852" s="12">
        <v>0</v>
      </c>
      <c r="R1852" s="12">
        <v>68615</v>
      </c>
      <c r="S1852" s="59">
        <v>0.76164383561643834</v>
      </c>
      <c r="T1852" s="59">
        <v>51.221917808219175</v>
      </c>
      <c r="U1852" s="12">
        <v>2</v>
      </c>
      <c r="V1852" s="12">
        <v>2</v>
      </c>
      <c r="W1852" s="12">
        <v>3</v>
      </c>
      <c r="X1852" s="12">
        <v>2</v>
      </c>
      <c r="Y1852" s="12">
        <v>1</v>
      </c>
      <c r="Z1852" s="58">
        <v>0</v>
      </c>
      <c r="AA1852" s="58">
        <v>0</v>
      </c>
      <c r="AB1852" s="58">
        <v>0</v>
      </c>
      <c r="AC1852" s="58" t="s">
        <v>91</v>
      </c>
    </row>
    <row r="1853" spans="1:29" x14ac:dyDescent="0.3">
      <c r="A1853" s="57">
        <v>2200804004</v>
      </c>
      <c r="B1853" s="12" t="s">
        <v>926</v>
      </c>
      <c r="C1853" s="58" t="s">
        <v>108</v>
      </c>
      <c r="D1853" s="58" t="s">
        <v>113</v>
      </c>
      <c r="E1853" s="58"/>
      <c r="F1853" s="58">
        <v>245166</v>
      </c>
      <c r="G1853" s="58">
        <f>+IF(F1853&gt;K1853+100000,F1853-K1853,0)</f>
        <v>0</v>
      </c>
      <c r="H1853" s="58">
        <v>61752</v>
      </c>
      <c r="I1853" s="58">
        <v>0</v>
      </c>
      <c r="J1853" s="58">
        <v>0</v>
      </c>
      <c r="K1853" s="58">
        <v>245304</v>
      </c>
      <c r="L1853" s="12" t="s">
        <v>88</v>
      </c>
      <c r="M1853" s="12" t="s">
        <v>89</v>
      </c>
      <c r="N1853" s="12" t="s">
        <v>10</v>
      </c>
      <c r="O1853" s="12">
        <v>4</v>
      </c>
      <c r="P1853" s="12">
        <v>0</v>
      </c>
      <c r="Q1853" s="12">
        <v>0</v>
      </c>
      <c r="R1853" s="12">
        <v>68615</v>
      </c>
      <c r="S1853" s="59">
        <v>0.76438356164383559</v>
      </c>
      <c r="T1853" s="59">
        <v>28.698630136986303</v>
      </c>
      <c r="U1853" s="12">
        <v>2</v>
      </c>
      <c r="V1853" s="12">
        <v>2</v>
      </c>
      <c r="W1853" s="12">
        <v>1</v>
      </c>
      <c r="X1853" s="12">
        <v>2</v>
      </c>
      <c r="Y1853" s="12">
        <v>3</v>
      </c>
      <c r="Z1853" s="58">
        <v>0</v>
      </c>
      <c r="AA1853" s="58">
        <v>0</v>
      </c>
      <c r="AB1853" s="58">
        <v>0</v>
      </c>
      <c r="AC1853" s="58" t="s">
        <v>91</v>
      </c>
    </row>
    <row r="1854" spans="1:29" x14ac:dyDescent="0.3">
      <c r="A1854" s="57">
        <v>2202448026</v>
      </c>
      <c r="B1854" s="12" t="s">
        <v>927</v>
      </c>
      <c r="C1854" s="58" t="s">
        <v>108</v>
      </c>
      <c r="D1854" s="58" t="s">
        <v>29</v>
      </c>
      <c r="E1854" s="58">
        <v>505000</v>
      </c>
      <c r="F1854" s="58">
        <v>1107468</v>
      </c>
      <c r="G1854" s="58">
        <f>+IF(F1854&gt;K1854+100000,F1854-K1854,0)</f>
        <v>834913</v>
      </c>
      <c r="H1854" s="58">
        <v>109332</v>
      </c>
      <c r="I1854" s="58">
        <v>0</v>
      </c>
      <c r="J1854" s="58">
        <v>0</v>
      </c>
      <c r="K1854" s="58">
        <v>272555</v>
      </c>
      <c r="L1854" s="12" t="s">
        <v>88</v>
      </c>
      <c r="M1854" s="12" t="s">
        <v>89</v>
      </c>
      <c r="N1854" s="12" t="s">
        <v>10</v>
      </c>
      <c r="O1854" s="12">
        <v>4</v>
      </c>
      <c r="P1854" s="12">
        <v>0</v>
      </c>
      <c r="Q1854" s="12">
        <v>0</v>
      </c>
      <c r="R1854" s="12">
        <v>68255</v>
      </c>
      <c r="S1854" s="59">
        <v>0.43561643835616437</v>
      </c>
      <c r="T1854" s="59">
        <v>35.753424657534246</v>
      </c>
      <c r="U1854" s="12">
        <v>1</v>
      </c>
      <c r="V1854" s="12">
        <v>2</v>
      </c>
      <c r="W1854" s="12">
        <v>2</v>
      </c>
      <c r="X1854" s="12">
        <v>3</v>
      </c>
      <c r="Y1854" s="12">
        <v>1</v>
      </c>
      <c r="Z1854" s="58">
        <v>0</v>
      </c>
      <c r="AA1854" s="58">
        <v>0</v>
      </c>
      <c r="AB1854" s="58">
        <v>0</v>
      </c>
      <c r="AC1854" s="58" t="s">
        <v>91</v>
      </c>
    </row>
    <row r="1855" spans="1:29" x14ac:dyDescent="0.3">
      <c r="A1855" s="57">
        <v>2006888686</v>
      </c>
      <c r="B1855" s="12" t="s">
        <v>928</v>
      </c>
      <c r="C1855" s="58" t="s">
        <v>109</v>
      </c>
      <c r="D1855" s="58" t="s">
        <v>112</v>
      </c>
      <c r="E1855" s="58">
        <v>253332</v>
      </c>
      <c r="F1855" s="58"/>
      <c r="G1855" s="58">
        <f>+IF(F1855&gt;K1855+100000,F1855-K1855,0)</f>
        <v>0</v>
      </c>
      <c r="H1855" s="58"/>
      <c r="I1855" s="58"/>
      <c r="J1855" s="58"/>
      <c r="K1855" s="58">
        <v>272555</v>
      </c>
      <c r="L1855" s="12" t="s">
        <v>91</v>
      </c>
      <c r="M1855" s="12" t="s">
        <v>91</v>
      </c>
      <c r="N1855" s="12" t="s">
        <v>91</v>
      </c>
      <c r="O1855" s="12">
        <v>4</v>
      </c>
      <c r="P1855" s="12">
        <v>0</v>
      </c>
      <c r="Q1855" s="12">
        <v>0</v>
      </c>
      <c r="R1855" s="12">
        <v>76001</v>
      </c>
      <c r="S1855" s="59">
        <v>0.42465753424657532</v>
      </c>
      <c r="T1855" s="59">
        <v>21.353424657534248</v>
      </c>
      <c r="U1855" s="12">
        <v>1</v>
      </c>
      <c r="V1855" s="12">
        <v>3</v>
      </c>
      <c r="W1855" s="12">
        <v>3</v>
      </c>
      <c r="X1855" s="12">
        <v>3</v>
      </c>
      <c r="Y1855" s="12">
        <v>1</v>
      </c>
      <c r="Z1855" s="58">
        <v>0</v>
      </c>
      <c r="AA1855" s="58">
        <v>0</v>
      </c>
      <c r="AB1855" s="58">
        <v>0</v>
      </c>
      <c r="AC1855" s="58" t="s">
        <v>91</v>
      </c>
    </row>
    <row r="1856" spans="1:29" x14ac:dyDescent="0.3">
      <c r="A1856" s="57">
        <v>2200802288</v>
      </c>
      <c r="B1856" s="12" t="s">
        <v>929</v>
      </c>
      <c r="C1856" s="58" t="s">
        <v>109</v>
      </c>
      <c r="D1856" s="58" t="s">
        <v>112</v>
      </c>
      <c r="E1856" s="58">
        <v>252500</v>
      </c>
      <c r="F1856" s="58"/>
      <c r="G1856" s="58">
        <f>+IF(F1856&gt;K1856+100000,F1856-K1856,0)</f>
        <v>0</v>
      </c>
      <c r="H1856" s="58"/>
      <c r="I1856" s="58"/>
      <c r="J1856" s="58"/>
      <c r="K1856" s="58">
        <v>272555</v>
      </c>
      <c r="L1856" s="12" t="s">
        <v>91</v>
      </c>
      <c r="M1856" s="12" t="s">
        <v>91</v>
      </c>
      <c r="N1856" s="12" t="s">
        <v>91</v>
      </c>
      <c r="O1856" s="12">
        <v>4</v>
      </c>
      <c r="P1856" s="12">
        <v>0</v>
      </c>
      <c r="Q1856" s="12">
        <v>0</v>
      </c>
      <c r="R1856" s="12">
        <v>68615</v>
      </c>
      <c r="S1856" s="59">
        <v>0.43287671232876712</v>
      </c>
      <c r="T1856" s="59">
        <v>32.62191780821918</v>
      </c>
      <c r="U1856" s="12">
        <v>1</v>
      </c>
      <c r="V1856" s="12">
        <v>2</v>
      </c>
      <c r="W1856" s="12">
        <v>1</v>
      </c>
      <c r="X1856" s="12">
        <v>3</v>
      </c>
      <c r="Y1856" s="12">
        <v>1</v>
      </c>
      <c r="Z1856" s="58">
        <v>0</v>
      </c>
      <c r="AA1856" s="58">
        <v>0</v>
      </c>
      <c r="AB1856" s="58">
        <v>0</v>
      </c>
      <c r="AC1856" s="58" t="s">
        <v>91</v>
      </c>
    </row>
    <row r="1857" spans="1:29" x14ac:dyDescent="0.3">
      <c r="A1857" s="57">
        <v>2246060608</v>
      </c>
      <c r="B1857" s="12" t="s">
        <v>930</v>
      </c>
      <c r="C1857" s="58" t="s">
        <v>109</v>
      </c>
      <c r="D1857" s="58" t="s">
        <v>112</v>
      </c>
      <c r="E1857" s="58">
        <v>151500</v>
      </c>
      <c r="F1857" s="58"/>
      <c r="G1857" s="58">
        <f>+IF(F1857&gt;K1857+100000,F1857-K1857,0)</f>
        <v>0</v>
      </c>
      <c r="H1857" s="58"/>
      <c r="I1857" s="58"/>
      <c r="J1857" s="58"/>
      <c r="K1857" s="58">
        <v>272555</v>
      </c>
      <c r="L1857" s="12" t="s">
        <v>91</v>
      </c>
      <c r="M1857" s="12" t="s">
        <v>91</v>
      </c>
      <c r="N1857" s="12" t="s">
        <v>91</v>
      </c>
      <c r="O1857" s="12">
        <v>4</v>
      </c>
      <c r="P1857" s="12">
        <v>0</v>
      </c>
      <c r="Q1857" s="12">
        <v>0</v>
      </c>
      <c r="R1857" s="12">
        <v>76130</v>
      </c>
      <c r="S1857" s="59">
        <v>0.43287671232876712</v>
      </c>
      <c r="T1857" s="59">
        <v>34.0027397260274</v>
      </c>
      <c r="U1857" s="12">
        <v>2</v>
      </c>
      <c r="V1857" s="12">
        <v>2</v>
      </c>
      <c r="W1857" s="12">
        <v>2</v>
      </c>
      <c r="X1857" s="12">
        <v>2</v>
      </c>
      <c r="Y1857" s="12">
        <v>1</v>
      </c>
      <c r="Z1857" s="58">
        <v>0</v>
      </c>
      <c r="AA1857" s="58">
        <v>0</v>
      </c>
      <c r="AB1857" s="58">
        <v>0</v>
      </c>
      <c r="AC1857" s="58" t="s">
        <v>91</v>
      </c>
    </row>
    <row r="1858" spans="1:29" x14ac:dyDescent="0.3">
      <c r="A1858" s="57">
        <v>2224624462</v>
      </c>
      <c r="B1858" s="12" t="s">
        <v>931</v>
      </c>
      <c r="C1858" s="58" t="s">
        <v>109</v>
      </c>
      <c r="D1858" s="58" t="s">
        <v>112</v>
      </c>
      <c r="E1858" s="58">
        <v>102333</v>
      </c>
      <c r="F1858" s="58"/>
      <c r="G1858" s="58">
        <f>+IF(F1858&gt;K1858+100000,F1858-K1858,0)</f>
        <v>0</v>
      </c>
      <c r="H1858" s="58"/>
      <c r="I1858" s="58"/>
      <c r="J1858" s="58"/>
      <c r="K1858" s="58">
        <v>272555</v>
      </c>
      <c r="L1858" s="12" t="s">
        <v>91</v>
      </c>
      <c r="M1858" s="12" t="s">
        <v>91</v>
      </c>
      <c r="N1858" s="12" t="s">
        <v>91</v>
      </c>
      <c r="O1858" s="12">
        <v>4</v>
      </c>
      <c r="P1858" s="12">
        <v>0</v>
      </c>
      <c r="Q1858" s="12">
        <v>0</v>
      </c>
      <c r="R1858" s="12">
        <v>76130</v>
      </c>
      <c r="S1858" s="59">
        <v>9.0410958904109592E-2</v>
      </c>
      <c r="T1858" s="59">
        <v>30.421917808219177</v>
      </c>
      <c r="U1858" s="12">
        <v>2</v>
      </c>
      <c r="V1858" s="12">
        <v>4</v>
      </c>
      <c r="W1858" s="12">
        <v>2</v>
      </c>
      <c r="X1858" s="12">
        <v>3</v>
      </c>
      <c r="Y1858" s="12">
        <v>1</v>
      </c>
      <c r="Z1858" s="58">
        <v>0</v>
      </c>
      <c r="AA1858" s="58">
        <v>0</v>
      </c>
      <c r="AB1858" s="58">
        <v>0</v>
      </c>
      <c r="AC1858" s="58" t="s">
        <v>91</v>
      </c>
    </row>
    <row r="1859" spans="1:29" x14ac:dyDescent="0.3">
      <c r="A1859" s="57">
        <v>2008888226</v>
      </c>
      <c r="B1859" s="12" t="s">
        <v>932</v>
      </c>
      <c r="C1859" s="58" t="s">
        <v>109</v>
      </c>
      <c r="D1859" s="58" t="s">
        <v>112</v>
      </c>
      <c r="E1859" s="58"/>
      <c r="F1859" s="58"/>
      <c r="G1859" s="58">
        <f>+IF(F1859&gt;K1859+100000,F1859-K1859,0)</f>
        <v>0</v>
      </c>
      <c r="H1859" s="58"/>
      <c r="I1859" s="58"/>
      <c r="J1859" s="58"/>
      <c r="K1859" s="58">
        <v>272555</v>
      </c>
      <c r="L1859" s="12" t="s">
        <v>91</v>
      </c>
      <c r="M1859" s="12" t="s">
        <v>91</v>
      </c>
      <c r="N1859" s="12" t="s">
        <v>91</v>
      </c>
      <c r="O1859" s="12">
        <v>4</v>
      </c>
      <c r="P1859" s="12">
        <v>0</v>
      </c>
      <c r="Q1859" s="12">
        <v>0</v>
      </c>
      <c r="R1859" s="12">
        <v>68615</v>
      </c>
      <c r="S1859" s="59">
        <v>0.43287671232876712</v>
      </c>
      <c r="T1859" s="59">
        <v>25.994520547945207</v>
      </c>
      <c r="U1859" s="12">
        <v>1</v>
      </c>
      <c r="V1859" s="12">
        <v>2</v>
      </c>
      <c r="W1859" s="12">
        <v>2</v>
      </c>
      <c r="X1859" s="12">
        <v>3</v>
      </c>
      <c r="Y1859" s="12">
        <v>1</v>
      </c>
      <c r="Z1859" s="58">
        <v>0</v>
      </c>
      <c r="AA1859" s="58">
        <v>0</v>
      </c>
      <c r="AB1859" s="58">
        <v>0</v>
      </c>
      <c r="AC1859" s="58" t="s">
        <v>91</v>
      </c>
    </row>
    <row r="1860" spans="1:29" x14ac:dyDescent="0.3">
      <c r="A1860" s="57">
        <v>2202660666</v>
      </c>
      <c r="B1860" s="12" t="s">
        <v>933</v>
      </c>
      <c r="C1860" s="58" t="s">
        <v>109</v>
      </c>
      <c r="D1860" s="58" t="s">
        <v>112</v>
      </c>
      <c r="E1860" s="58"/>
      <c r="F1860" s="58"/>
      <c r="G1860" s="58">
        <f>+IF(F1860&gt;K1860+100000,F1860-K1860,0)</f>
        <v>0</v>
      </c>
      <c r="H1860" s="58"/>
      <c r="I1860" s="58"/>
      <c r="J1860" s="58"/>
      <c r="K1860" s="58">
        <v>272555</v>
      </c>
      <c r="L1860" s="12" t="s">
        <v>91</v>
      </c>
      <c r="M1860" s="12" t="s">
        <v>91</v>
      </c>
      <c r="N1860" s="12" t="s">
        <v>91</v>
      </c>
      <c r="O1860" s="12">
        <v>4</v>
      </c>
      <c r="P1860" s="12">
        <v>0</v>
      </c>
      <c r="Q1860" s="12">
        <v>0</v>
      </c>
      <c r="R1860" s="12">
        <v>68895</v>
      </c>
      <c r="S1860" s="59">
        <v>0.43287671232876712</v>
      </c>
      <c r="T1860" s="59">
        <v>28.413698630136988</v>
      </c>
      <c r="U1860" s="12">
        <v>1</v>
      </c>
      <c r="V1860" s="12">
        <v>2</v>
      </c>
      <c r="W1860" s="12">
        <v>1</v>
      </c>
      <c r="X1860" s="12">
        <v>2</v>
      </c>
      <c r="Y1860" s="12">
        <v>1</v>
      </c>
      <c r="Z1860" s="58">
        <v>0</v>
      </c>
      <c r="AA1860" s="58">
        <v>0</v>
      </c>
      <c r="AB1860" s="58">
        <v>0</v>
      </c>
      <c r="AC1860" s="58" t="s">
        <v>91</v>
      </c>
    </row>
    <row r="1861" spans="1:29" x14ac:dyDescent="0.3">
      <c r="A1861" s="57">
        <v>2004682084</v>
      </c>
      <c r="B1861" s="12" t="s">
        <v>934</v>
      </c>
      <c r="C1861" s="58" t="s">
        <v>109</v>
      </c>
      <c r="D1861" s="58" t="s">
        <v>112</v>
      </c>
      <c r="E1861" s="58"/>
      <c r="F1861" s="58"/>
      <c r="G1861" s="58">
        <f>+IF(F1861&gt;K1861+100000,F1861-K1861,0)</f>
        <v>0</v>
      </c>
      <c r="H1861" s="58"/>
      <c r="I1861" s="58"/>
      <c r="J1861" s="58"/>
      <c r="K1861" s="58">
        <v>272555</v>
      </c>
      <c r="L1861" s="12" t="s">
        <v>91</v>
      </c>
      <c r="M1861" s="12" t="s">
        <v>91</v>
      </c>
      <c r="N1861" s="12" t="s">
        <v>91</v>
      </c>
      <c r="O1861" s="12">
        <v>4</v>
      </c>
      <c r="P1861" s="12">
        <v>0</v>
      </c>
      <c r="Q1861" s="12">
        <v>0</v>
      </c>
      <c r="R1861" s="12">
        <v>76130</v>
      </c>
      <c r="S1861" s="59">
        <v>0.43287671232876712</v>
      </c>
      <c r="T1861" s="59">
        <v>33.778082191780825</v>
      </c>
      <c r="U1861" s="12">
        <v>1</v>
      </c>
      <c r="V1861" s="12">
        <v>2</v>
      </c>
      <c r="W1861" s="12">
        <v>1</v>
      </c>
      <c r="X1861" s="12">
        <v>2</v>
      </c>
      <c r="Y1861" s="12">
        <v>3</v>
      </c>
      <c r="Z1861" s="58">
        <v>0</v>
      </c>
      <c r="AA1861" s="58">
        <v>0</v>
      </c>
      <c r="AB1861" s="58">
        <v>0</v>
      </c>
      <c r="AC1861" s="58" t="s">
        <v>91</v>
      </c>
    </row>
    <row r="1862" spans="1:29" x14ac:dyDescent="0.3">
      <c r="A1862" s="57">
        <v>24800240</v>
      </c>
      <c r="B1862" s="12" t="s">
        <v>935</v>
      </c>
      <c r="C1862" s="58" t="s">
        <v>109</v>
      </c>
      <c r="D1862" s="58" t="s">
        <v>112</v>
      </c>
      <c r="E1862" s="58"/>
      <c r="F1862" s="58"/>
      <c r="G1862" s="58">
        <f>+IF(F1862&gt;K1862+100000,F1862-K1862,0)</f>
        <v>0</v>
      </c>
      <c r="H1862" s="58"/>
      <c r="I1862" s="58"/>
      <c r="J1862" s="58"/>
      <c r="K1862" s="58">
        <v>272555</v>
      </c>
      <c r="L1862" s="12" t="s">
        <v>91</v>
      </c>
      <c r="M1862" s="12" t="s">
        <v>91</v>
      </c>
      <c r="N1862" s="12" t="s">
        <v>91</v>
      </c>
      <c r="O1862" s="12">
        <v>4</v>
      </c>
      <c r="P1862" s="12">
        <v>0</v>
      </c>
      <c r="Q1862" s="12">
        <v>0</v>
      </c>
      <c r="R1862" s="12">
        <v>76890</v>
      </c>
      <c r="S1862" s="59">
        <v>0.43287671232876712</v>
      </c>
      <c r="T1862" s="59">
        <v>55.161643835616438</v>
      </c>
      <c r="U1862" s="12">
        <v>1</v>
      </c>
      <c r="V1862" s="12">
        <v>2</v>
      </c>
      <c r="W1862" s="12">
        <v>2</v>
      </c>
      <c r="X1862" s="12">
        <v>3</v>
      </c>
      <c r="Y1862" s="12">
        <v>1</v>
      </c>
      <c r="Z1862" s="58">
        <v>0</v>
      </c>
      <c r="AA1862" s="58">
        <v>0</v>
      </c>
      <c r="AB1862" s="58">
        <v>0</v>
      </c>
      <c r="AC1862" s="58" t="s">
        <v>91</v>
      </c>
    </row>
    <row r="1863" spans="1:29" x14ac:dyDescent="0.3">
      <c r="A1863" s="57">
        <v>2008808668</v>
      </c>
      <c r="B1863" s="12" t="s">
        <v>936</v>
      </c>
      <c r="C1863" s="58" t="s">
        <v>109</v>
      </c>
      <c r="D1863" s="58" t="s">
        <v>112</v>
      </c>
      <c r="E1863" s="58"/>
      <c r="F1863" s="58"/>
      <c r="G1863" s="58">
        <f>+IF(F1863&gt;K1863+100000,F1863-K1863,0)</f>
        <v>0</v>
      </c>
      <c r="H1863" s="58"/>
      <c r="I1863" s="58"/>
      <c r="J1863" s="58"/>
      <c r="K1863" s="58">
        <v>272556</v>
      </c>
      <c r="L1863" s="12" t="s">
        <v>91</v>
      </c>
      <c r="M1863" s="12" t="s">
        <v>91</v>
      </c>
      <c r="N1863" s="12" t="s">
        <v>91</v>
      </c>
      <c r="O1863" s="12">
        <v>4</v>
      </c>
      <c r="P1863" s="12">
        <v>0</v>
      </c>
      <c r="Q1863" s="12">
        <v>0</v>
      </c>
      <c r="R1863" s="12">
        <v>68001</v>
      </c>
      <c r="S1863" s="59">
        <v>0.51232876712328768</v>
      </c>
      <c r="T1863" s="59">
        <v>24.816438356164383</v>
      </c>
      <c r="U1863" s="12">
        <v>1</v>
      </c>
      <c r="V1863" s="12">
        <v>2</v>
      </c>
      <c r="W1863" s="12">
        <v>2</v>
      </c>
      <c r="X1863" s="12">
        <v>3</v>
      </c>
      <c r="Y1863" s="12">
        <v>1</v>
      </c>
      <c r="Z1863" s="58">
        <v>0</v>
      </c>
      <c r="AA1863" s="58">
        <v>0</v>
      </c>
      <c r="AB1863" s="58">
        <v>0</v>
      </c>
      <c r="AC1863" s="58" t="s">
        <v>91</v>
      </c>
    </row>
    <row r="1864" spans="1:29" x14ac:dyDescent="0.3">
      <c r="A1864" s="57">
        <v>66060642</v>
      </c>
      <c r="B1864" s="12" t="s">
        <v>937</v>
      </c>
      <c r="C1864" s="58" t="s">
        <v>109</v>
      </c>
      <c r="D1864" s="58" t="s">
        <v>112</v>
      </c>
      <c r="E1864" s="58">
        <v>1018333</v>
      </c>
      <c r="F1864" s="58"/>
      <c r="G1864" s="58">
        <f>+IF(F1864&gt;K1864+100000,F1864-K1864,0)</f>
        <v>0</v>
      </c>
      <c r="H1864" s="58"/>
      <c r="I1864" s="58"/>
      <c r="J1864" s="58"/>
      <c r="K1864" s="58">
        <v>272560</v>
      </c>
      <c r="L1864" s="12" t="s">
        <v>91</v>
      </c>
      <c r="M1864" s="12" t="s">
        <v>91</v>
      </c>
      <c r="N1864" s="12" t="s">
        <v>91</v>
      </c>
      <c r="O1864" s="12">
        <v>4</v>
      </c>
      <c r="P1864" s="12">
        <v>0</v>
      </c>
      <c r="Q1864" s="12">
        <v>0</v>
      </c>
      <c r="R1864" s="12">
        <v>76001</v>
      </c>
      <c r="S1864" s="59">
        <v>0.84383561643835614</v>
      </c>
      <c r="T1864" s="59">
        <v>52.947945205479449</v>
      </c>
      <c r="U1864" s="12">
        <v>2</v>
      </c>
      <c r="V1864" s="12">
        <v>2</v>
      </c>
      <c r="W1864" s="12">
        <v>2</v>
      </c>
      <c r="X1864" s="12">
        <v>2</v>
      </c>
      <c r="Y1864" s="12">
        <v>3</v>
      </c>
      <c r="Z1864" s="58">
        <v>0</v>
      </c>
      <c r="AA1864" s="58">
        <v>0</v>
      </c>
      <c r="AB1864" s="58">
        <v>0</v>
      </c>
      <c r="AC1864" s="58" t="s">
        <v>91</v>
      </c>
    </row>
    <row r="1865" spans="1:29" x14ac:dyDescent="0.3">
      <c r="A1865" s="57">
        <v>2224646262</v>
      </c>
      <c r="B1865" s="12" t="s">
        <v>938</v>
      </c>
      <c r="C1865" s="58" t="s">
        <v>109</v>
      </c>
      <c r="D1865" s="58" t="s">
        <v>112</v>
      </c>
      <c r="E1865" s="58">
        <v>814667</v>
      </c>
      <c r="F1865" s="58"/>
      <c r="G1865" s="58">
        <f>+IF(F1865&gt;K1865+100000,F1865-K1865,0)</f>
        <v>0</v>
      </c>
      <c r="H1865" s="58"/>
      <c r="I1865" s="58"/>
      <c r="J1865" s="58"/>
      <c r="K1865" s="58">
        <v>272560</v>
      </c>
      <c r="L1865" s="12" t="s">
        <v>91</v>
      </c>
      <c r="M1865" s="12" t="s">
        <v>91</v>
      </c>
      <c r="N1865" s="12" t="s">
        <v>91</v>
      </c>
      <c r="O1865" s="12">
        <v>4</v>
      </c>
      <c r="P1865" s="12">
        <v>0</v>
      </c>
      <c r="Q1865" s="12">
        <v>0</v>
      </c>
      <c r="R1865" s="12">
        <v>76130</v>
      </c>
      <c r="S1865" s="59">
        <v>0.84383561643835614</v>
      </c>
      <c r="T1865" s="59">
        <v>26.482191780821918</v>
      </c>
      <c r="U1865" s="12">
        <v>1</v>
      </c>
      <c r="V1865" s="12">
        <v>2</v>
      </c>
      <c r="W1865" s="12">
        <v>2</v>
      </c>
      <c r="X1865" s="12">
        <v>2</v>
      </c>
      <c r="Y1865" s="12">
        <v>1</v>
      </c>
      <c r="Z1865" s="58">
        <v>0</v>
      </c>
      <c r="AA1865" s="58">
        <v>0</v>
      </c>
      <c r="AB1865" s="58">
        <v>0</v>
      </c>
      <c r="AC1865" s="58" t="s">
        <v>91</v>
      </c>
    </row>
    <row r="1866" spans="1:29" x14ac:dyDescent="0.3">
      <c r="A1866" s="57">
        <v>2622684</v>
      </c>
      <c r="B1866" s="12" t="s">
        <v>940</v>
      </c>
      <c r="C1866" s="58" t="s">
        <v>108</v>
      </c>
      <c r="D1866" s="58" t="s">
        <v>29</v>
      </c>
      <c r="E1866" s="58">
        <v>549187</v>
      </c>
      <c r="F1866" s="58">
        <v>1260804</v>
      </c>
      <c r="G1866" s="58">
        <f>+IF(F1866&gt;K1866+100000,F1866-K1866,0)</f>
        <v>988244</v>
      </c>
      <c r="H1866" s="58">
        <v>178276</v>
      </c>
      <c r="I1866" s="58">
        <v>0</v>
      </c>
      <c r="J1866" s="58">
        <v>0</v>
      </c>
      <c r="K1866" s="58">
        <v>272560</v>
      </c>
      <c r="L1866" s="12" t="s">
        <v>88</v>
      </c>
      <c r="M1866" s="12" t="s">
        <v>89</v>
      </c>
      <c r="N1866" s="12" t="s">
        <v>10</v>
      </c>
      <c r="O1866" s="12">
        <v>4</v>
      </c>
      <c r="P1866" s="12">
        <v>0</v>
      </c>
      <c r="Q1866" s="12">
        <v>0</v>
      </c>
      <c r="R1866" s="12">
        <v>68001</v>
      </c>
      <c r="S1866" s="59">
        <v>0.84383561643835614</v>
      </c>
      <c r="T1866" s="59">
        <v>39.183561643835617</v>
      </c>
      <c r="U1866" s="12">
        <v>1</v>
      </c>
      <c r="V1866" s="12">
        <v>2</v>
      </c>
      <c r="W1866" s="12">
        <v>1</v>
      </c>
      <c r="X1866" s="12">
        <v>2</v>
      </c>
      <c r="Y1866" s="12">
        <v>2</v>
      </c>
      <c r="Z1866" s="58">
        <v>0</v>
      </c>
      <c r="AA1866" s="58">
        <v>0</v>
      </c>
      <c r="AB1866" s="58">
        <v>0</v>
      </c>
      <c r="AC1866" s="58" t="s">
        <v>91</v>
      </c>
    </row>
    <row r="1867" spans="1:29" x14ac:dyDescent="0.3">
      <c r="A1867" s="57">
        <v>2244242860</v>
      </c>
      <c r="B1867" s="12" t="s">
        <v>941</v>
      </c>
      <c r="C1867" s="58" t="s">
        <v>108</v>
      </c>
      <c r="D1867" s="58" t="s">
        <v>114</v>
      </c>
      <c r="E1867" s="58">
        <v>509167</v>
      </c>
      <c r="F1867" s="58">
        <v>1491325</v>
      </c>
      <c r="G1867" s="58">
        <f>+IF(F1867&gt;K1867+100000,F1867-K1867,0)</f>
        <v>1218765</v>
      </c>
      <c r="H1867" s="58">
        <v>147227</v>
      </c>
      <c r="I1867" s="58">
        <v>0</v>
      </c>
      <c r="J1867" s="58">
        <v>0</v>
      </c>
      <c r="K1867" s="58">
        <v>272560</v>
      </c>
      <c r="L1867" s="12" t="s">
        <v>88</v>
      </c>
      <c r="M1867" s="12" t="s">
        <v>89</v>
      </c>
      <c r="N1867" s="12" t="s">
        <v>10</v>
      </c>
      <c r="O1867" s="12">
        <v>4</v>
      </c>
      <c r="P1867" s="12">
        <v>0</v>
      </c>
      <c r="Q1867" s="12">
        <v>0</v>
      </c>
      <c r="R1867" s="12">
        <v>76130</v>
      </c>
      <c r="S1867" s="59">
        <v>0.84383561643835614</v>
      </c>
      <c r="T1867" s="59">
        <v>31.246575342465754</v>
      </c>
      <c r="U1867" s="12">
        <v>2</v>
      </c>
      <c r="V1867" s="12">
        <v>2</v>
      </c>
      <c r="W1867" s="12">
        <v>1</v>
      </c>
      <c r="X1867" s="12">
        <v>2</v>
      </c>
      <c r="Y1867" s="12">
        <v>1</v>
      </c>
      <c r="Z1867" s="58">
        <v>0</v>
      </c>
      <c r="AA1867" s="58">
        <v>0</v>
      </c>
      <c r="AB1867" s="58">
        <v>0</v>
      </c>
      <c r="AC1867" s="58" t="s">
        <v>91</v>
      </c>
    </row>
    <row r="1868" spans="1:29" x14ac:dyDescent="0.3">
      <c r="A1868" s="57">
        <v>2000464602</v>
      </c>
      <c r="B1868" s="12" t="s">
        <v>942</v>
      </c>
      <c r="C1868" s="58" t="s">
        <v>109</v>
      </c>
      <c r="D1868" s="58" t="s">
        <v>112</v>
      </c>
      <c r="E1868" s="58">
        <v>509167</v>
      </c>
      <c r="F1868" s="58"/>
      <c r="G1868" s="58">
        <f>+IF(F1868&gt;K1868+100000,F1868-K1868,0)</f>
        <v>0</v>
      </c>
      <c r="H1868" s="58"/>
      <c r="I1868" s="58"/>
      <c r="J1868" s="58"/>
      <c r="K1868" s="58">
        <v>272560</v>
      </c>
      <c r="L1868" s="12" t="s">
        <v>91</v>
      </c>
      <c r="M1868" s="12" t="s">
        <v>91</v>
      </c>
      <c r="N1868" s="12" t="s">
        <v>91</v>
      </c>
      <c r="O1868" s="12">
        <v>4</v>
      </c>
      <c r="P1868" s="12">
        <v>0</v>
      </c>
      <c r="Q1868" s="12">
        <v>0</v>
      </c>
      <c r="R1868" s="12">
        <v>68615</v>
      </c>
      <c r="S1868" s="59">
        <v>0.84383561643835614</v>
      </c>
      <c r="T1868" s="59">
        <v>34.484931506849314</v>
      </c>
      <c r="U1868" s="12">
        <v>2</v>
      </c>
      <c r="V1868" s="12">
        <v>2</v>
      </c>
      <c r="W1868" s="12">
        <v>1</v>
      </c>
      <c r="X1868" s="12">
        <v>2</v>
      </c>
      <c r="Y1868" s="12">
        <v>1</v>
      </c>
      <c r="Z1868" s="58">
        <v>0</v>
      </c>
      <c r="AA1868" s="58">
        <v>0</v>
      </c>
      <c r="AB1868" s="58">
        <v>0</v>
      </c>
      <c r="AC1868" s="58" t="s">
        <v>91</v>
      </c>
    </row>
    <row r="1869" spans="1:29" x14ac:dyDescent="0.3">
      <c r="A1869" s="57">
        <v>20664066</v>
      </c>
      <c r="B1869" s="12" t="s">
        <v>944</v>
      </c>
      <c r="C1869" s="58" t="s">
        <v>108</v>
      </c>
      <c r="D1869" s="58" t="s">
        <v>114</v>
      </c>
      <c r="E1869" s="58">
        <v>407333</v>
      </c>
      <c r="F1869" s="58">
        <v>1559792</v>
      </c>
      <c r="G1869" s="58">
        <f>+IF(F1869&gt;K1869+100000,F1869-K1869,0)</f>
        <v>1287232</v>
      </c>
      <c r="H1869" s="58">
        <v>104159</v>
      </c>
      <c r="I1869" s="58">
        <v>0</v>
      </c>
      <c r="J1869" s="58">
        <v>0</v>
      </c>
      <c r="K1869" s="58">
        <v>272560</v>
      </c>
      <c r="L1869" s="12" t="s">
        <v>88</v>
      </c>
      <c r="M1869" s="12" t="s">
        <v>89</v>
      </c>
      <c r="N1869" s="12" t="s">
        <v>10</v>
      </c>
      <c r="O1869" s="12">
        <v>4</v>
      </c>
      <c r="P1869" s="12">
        <v>0</v>
      </c>
      <c r="Q1869" s="12">
        <v>0</v>
      </c>
      <c r="R1869" s="12">
        <v>76520</v>
      </c>
      <c r="S1869" s="59">
        <v>0.84383561643835614</v>
      </c>
      <c r="T1869" s="59">
        <v>41.079452054794523</v>
      </c>
      <c r="U1869" s="12">
        <v>2</v>
      </c>
      <c r="V1869" s="12">
        <v>2</v>
      </c>
      <c r="W1869" s="12">
        <v>2</v>
      </c>
      <c r="X1869" s="12">
        <v>2</v>
      </c>
      <c r="Y1869" s="12">
        <v>1</v>
      </c>
      <c r="Z1869" s="58">
        <v>0</v>
      </c>
      <c r="AA1869" s="58">
        <v>0</v>
      </c>
      <c r="AB1869" s="58">
        <v>0</v>
      </c>
      <c r="AC1869" s="58" t="s">
        <v>91</v>
      </c>
    </row>
    <row r="1870" spans="1:29" x14ac:dyDescent="0.3">
      <c r="A1870" s="57">
        <v>24262040</v>
      </c>
      <c r="B1870" s="12" t="s">
        <v>945</v>
      </c>
      <c r="C1870" s="58" t="s">
        <v>109</v>
      </c>
      <c r="D1870" s="58" t="s">
        <v>112</v>
      </c>
      <c r="E1870" s="58">
        <v>317001</v>
      </c>
      <c r="F1870" s="58"/>
      <c r="G1870" s="58">
        <f>+IF(F1870&gt;K1870+100000,F1870-K1870,0)</f>
        <v>0</v>
      </c>
      <c r="H1870" s="58"/>
      <c r="I1870" s="58"/>
      <c r="J1870" s="58"/>
      <c r="K1870" s="58">
        <v>272560</v>
      </c>
      <c r="L1870" s="12" t="s">
        <v>91</v>
      </c>
      <c r="M1870" s="12" t="s">
        <v>91</v>
      </c>
      <c r="N1870" s="12" t="s">
        <v>91</v>
      </c>
      <c r="O1870" s="12">
        <v>4</v>
      </c>
      <c r="P1870" s="12">
        <v>0</v>
      </c>
      <c r="Q1870" s="12">
        <v>0</v>
      </c>
      <c r="R1870" s="12">
        <v>73349</v>
      </c>
      <c r="S1870" s="59">
        <v>0.84383561643835614</v>
      </c>
      <c r="T1870" s="59">
        <v>46.394520547945206</v>
      </c>
      <c r="U1870" s="12">
        <v>1</v>
      </c>
      <c r="V1870" s="12">
        <v>2</v>
      </c>
      <c r="W1870" s="12">
        <v>3</v>
      </c>
      <c r="X1870" s="12">
        <v>2</v>
      </c>
      <c r="Y1870" s="12">
        <v>3</v>
      </c>
      <c r="Z1870" s="58">
        <v>0</v>
      </c>
      <c r="AA1870" s="58">
        <v>0</v>
      </c>
      <c r="AB1870" s="58">
        <v>0</v>
      </c>
      <c r="AC1870" s="58" t="s">
        <v>91</v>
      </c>
    </row>
    <row r="1871" spans="1:29" x14ac:dyDescent="0.3">
      <c r="A1871" s="57">
        <v>2008406666</v>
      </c>
      <c r="B1871" s="12" t="s">
        <v>946</v>
      </c>
      <c r="C1871" s="58" t="s">
        <v>108</v>
      </c>
      <c r="D1871" s="58" t="s">
        <v>29</v>
      </c>
      <c r="E1871" s="58">
        <v>133872</v>
      </c>
      <c r="F1871" s="58">
        <v>628931</v>
      </c>
      <c r="G1871" s="58">
        <f>+IF(F1871&gt;K1871+100000,F1871-K1871,0)</f>
        <v>356371</v>
      </c>
      <c r="H1871" s="58">
        <v>110018</v>
      </c>
      <c r="I1871" s="58">
        <v>0</v>
      </c>
      <c r="J1871" s="58">
        <v>0</v>
      </c>
      <c r="K1871" s="58">
        <v>272560</v>
      </c>
      <c r="L1871" s="12" t="s">
        <v>88</v>
      </c>
      <c r="M1871" s="12" t="s">
        <v>89</v>
      </c>
      <c r="N1871" s="12" t="s">
        <v>10</v>
      </c>
      <c r="O1871" s="12">
        <v>4</v>
      </c>
      <c r="P1871" s="12">
        <v>0</v>
      </c>
      <c r="Q1871" s="12">
        <v>0</v>
      </c>
      <c r="R1871" s="12">
        <v>68255</v>
      </c>
      <c r="S1871" s="59">
        <v>0.84383561643835614</v>
      </c>
      <c r="T1871" s="59">
        <v>25.824657534246576</v>
      </c>
      <c r="U1871" s="12">
        <v>1</v>
      </c>
      <c r="V1871" s="12">
        <v>2</v>
      </c>
      <c r="W1871" s="12">
        <v>1</v>
      </c>
      <c r="X1871" s="12">
        <v>2</v>
      </c>
      <c r="Y1871" s="12">
        <v>3</v>
      </c>
      <c r="Z1871" s="58">
        <v>0</v>
      </c>
      <c r="AA1871" s="58">
        <v>0</v>
      </c>
      <c r="AB1871" s="58">
        <v>0</v>
      </c>
      <c r="AC1871" s="58" t="s">
        <v>91</v>
      </c>
    </row>
    <row r="1872" spans="1:29" x14ac:dyDescent="0.3">
      <c r="A1872" s="57">
        <v>2200800200</v>
      </c>
      <c r="B1872" s="12" t="s">
        <v>947</v>
      </c>
      <c r="C1872" s="58" t="s">
        <v>108</v>
      </c>
      <c r="D1872" s="58" t="s">
        <v>113</v>
      </c>
      <c r="E1872" s="58">
        <v>132383</v>
      </c>
      <c r="F1872" s="58">
        <v>344705</v>
      </c>
      <c r="G1872" s="58">
        <f>+IF(F1872&gt;K1872+100000,F1872-K1872,0)</f>
        <v>0</v>
      </c>
      <c r="H1872" s="58">
        <v>89213</v>
      </c>
      <c r="I1872" s="58">
        <v>0</v>
      </c>
      <c r="J1872" s="58">
        <v>0</v>
      </c>
      <c r="K1872" s="58">
        <v>272560</v>
      </c>
      <c r="L1872" s="12" t="s">
        <v>88</v>
      </c>
      <c r="M1872" s="12" t="s">
        <v>89</v>
      </c>
      <c r="N1872" s="12" t="s">
        <v>10</v>
      </c>
      <c r="O1872" s="12">
        <v>4</v>
      </c>
      <c r="P1872" s="12">
        <v>0</v>
      </c>
      <c r="Q1872" s="12">
        <v>0</v>
      </c>
      <c r="R1872" s="12">
        <v>68001</v>
      </c>
      <c r="S1872" s="59">
        <v>0.84383561643835614</v>
      </c>
      <c r="T1872" s="59">
        <v>33.539726027397258</v>
      </c>
      <c r="U1872" s="12">
        <v>1</v>
      </c>
      <c r="V1872" s="12">
        <v>2</v>
      </c>
      <c r="W1872" s="12">
        <v>2</v>
      </c>
      <c r="X1872" s="12">
        <v>2</v>
      </c>
      <c r="Y1872" s="12">
        <v>3</v>
      </c>
      <c r="Z1872" s="58">
        <v>0</v>
      </c>
      <c r="AA1872" s="58">
        <v>0</v>
      </c>
      <c r="AB1872" s="58">
        <v>0</v>
      </c>
      <c r="AC1872" s="58" t="s">
        <v>91</v>
      </c>
    </row>
    <row r="1873" spans="1:29" x14ac:dyDescent="0.3">
      <c r="A1873" s="57">
        <v>2044802222</v>
      </c>
      <c r="B1873" s="12" t="s">
        <v>948</v>
      </c>
      <c r="C1873" s="58" t="s">
        <v>109</v>
      </c>
      <c r="D1873" s="58" t="s">
        <v>112</v>
      </c>
      <c r="E1873" s="58">
        <v>107833</v>
      </c>
      <c r="F1873" s="58"/>
      <c r="G1873" s="58">
        <f>+IF(F1873&gt;K1873+100000,F1873-K1873,0)</f>
        <v>0</v>
      </c>
      <c r="H1873" s="58"/>
      <c r="I1873" s="58"/>
      <c r="J1873" s="58"/>
      <c r="K1873" s="58">
        <v>272560</v>
      </c>
      <c r="L1873" s="12" t="s">
        <v>91</v>
      </c>
      <c r="M1873" s="12" t="s">
        <v>91</v>
      </c>
      <c r="N1873" s="12" t="s">
        <v>91</v>
      </c>
      <c r="O1873" s="12">
        <v>4</v>
      </c>
      <c r="P1873" s="12">
        <v>0</v>
      </c>
      <c r="Q1873" s="12">
        <v>0</v>
      </c>
      <c r="R1873" s="12">
        <v>11001</v>
      </c>
      <c r="S1873" s="59">
        <v>0.84383561643835614</v>
      </c>
      <c r="T1873" s="59">
        <v>33.830136986301369</v>
      </c>
      <c r="U1873" s="12">
        <v>2</v>
      </c>
      <c r="V1873" s="12">
        <v>3</v>
      </c>
      <c r="W1873" s="12">
        <v>3</v>
      </c>
      <c r="X1873" s="12">
        <v>2</v>
      </c>
      <c r="Y1873" s="12">
        <v>1</v>
      </c>
      <c r="Z1873" s="58">
        <v>0</v>
      </c>
      <c r="AA1873" s="58">
        <v>0</v>
      </c>
      <c r="AB1873" s="58">
        <v>0</v>
      </c>
      <c r="AC1873" s="58" t="s">
        <v>91</v>
      </c>
    </row>
    <row r="1874" spans="1:29" x14ac:dyDescent="0.3">
      <c r="A1874" s="57">
        <v>2024662068</v>
      </c>
      <c r="B1874" s="12" t="s">
        <v>949</v>
      </c>
      <c r="C1874" s="58" t="s">
        <v>109</v>
      </c>
      <c r="D1874" s="58" t="s">
        <v>112</v>
      </c>
      <c r="E1874" s="58">
        <v>102000</v>
      </c>
      <c r="F1874" s="58"/>
      <c r="G1874" s="58">
        <f>+IF(F1874&gt;K1874+100000,F1874-K1874,0)</f>
        <v>0</v>
      </c>
      <c r="H1874" s="58"/>
      <c r="I1874" s="58"/>
      <c r="J1874" s="58"/>
      <c r="K1874" s="58">
        <v>272560</v>
      </c>
      <c r="L1874" s="12" t="s">
        <v>91</v>
      </c>
      <c r="M1874" s="12" t="s">
        <v>91</v>
      </c>
      <c r="N1874" s="12" t="s">
        <v>91</v>
      </c>
      <c r="O1874" s="12">
        <v>4</v>
      </c>
      <c r="P1874" s="12">
        <v>0</v>
      </c>
      <c r="Q1874" s="12">
        <v>0</v>
      </c>
      <c r="R1874" s="12">
        <v>11001</v>
      </c>
      <c r="S1874" s="59">
        <v>0.84383561643835614</v>
      </c>
      <c r="T1874" s="59">
        <v>30.378082191780823</v>
      </c>
      <c r="U1874" s="12">
        <v>2</v>
      </c>
      <c r="V1874" s="12">
        <v>2</v>
      </c>
      <c r="W1874" s="12">
        <v>3</v>
      </c>
      <c r="X1874" s="12">
        <v>2</v>
      </c>
      <c r="Y1874" s="12">
        <v>1</v>
      </c>
      <c r="Z1874" s="58">
        <v>0</v>
      </c>
      <c r="AA1874" s="58">
        <v>0</v>
      </c>
      <c r="AB1874" s="58">
        <v>0</v>
      </c>
      <c r="AC1874" s="58" t="s">
        <v>91</v>
      </c>
    </row>
    <row r="1875" spans="1:29" x14ac:dyDescent="0.3">
      <c r="A1875" s="57">
        <v>22602022</v>
      </c>
      <c r="B1875" s="12" t="s">
        <v>950</v>
      </c>
      <c r="C1875" s="58" t="s">
        <v>108</v>
      </c>
      <c r="D1875" s="58" t="s">
        <v>29</v>
      </c>
      <c r="E1875" s="58">
        <v>3653</v>
      </c>
      <c r="F1875" s="58">
        <v>900000</v>
      </c>
      <c r="G1875" s="58">
        <f>+IF(F1875&gt;K1875+100000,F1875-K1875,0)</f>
        <v>627440</v>
      </c>
      <c r="H1875" s="58">
        <v>97074</v>
      </c>
      <c r="I1875" s="58">
        <v>0</v>
      </c>
      <c r="J1875" s="58">
        <v>0</v>
      </c>
      <c r="K1875" s="58">
        <v>272560</v>
      </c>
      <c r="L1875" s="12" t="s">
        <v>88</v>
      </c>
      <c r="M1875" s="12" t="s">
        <v>89</v>
      </c>
      <c r="N1875" s="12" t="s">
        <v>10</v>
      </c>
      <c r="O1875" s="12">
        <v>4</v>
      </c>
      <c r="P1875" s="12">
        <v>0</v>
      </c>
      <c r="Q1875" s="12">
        <v>0</v>
      </c>
      <c r="R1875" s="12">
        <v>68615</v>
      </c>
      <c r="S1875" s="59">
        <v>0.84383561643835614</v>
      </c>
      <c r="T1875" s="59">
        <v>52.150684931506852</v>
      </c>
      <c r="U1875" s="12">
        <v>1</v>
      </c>
      <c r="V1875" s="12">
        <v>1</v>
      </c>
      <c r="W1875" s="12">
        <v>1</v>
      </c>
      <c r="X1875" s="12">
        <v>2</v>
      </c>
      <c r="Y1875" s="12">
        <v>1</v>
      </c>
      <c r="Z1875" s="58">
        <v>0</v>
      </c>
      <c r="AA1875" s="58">
        <v>0</v>
      </c>
      <c r="AB1875" s="58">
        <v>0</v>
      </c>
      <c r="AC1875" s="58" t="s">
        <v>91</v>
      </c>
    </row>
    <row r="1876" spans="1:29" x14ac:dyDescent="0.3">
      <c r="A1876" s="57">
        <v>2222808046</v>
      </c>
      <c r="B1876" s="12" t="s">
        <v>951</v>
      </c>
      <c r="C1876" s="58" t="s">
        <v>108</v>
      </c>
      <c r="D1876" s="58" t="s">
        <v>29</v>
      </c>
      <c r="E1876" s="58"/>
      <c r="F1876" s="58">
        <v>387924</v>
      </c>
      <c r="G1876" s="58">
        <f>+IF(F1876&gt;K1876+100000,F1876-K1876,0)</f>
        <v>115364</v>
      </c>
      <c r="H1876" s="58">
        <v>132945</v>
      </c>
      <c r="I1876" s="58">
        <v>0</v>
      </c>
      <c r="J1876" s="58">
        <v>0</v>
      </c>
      <c r="K1876" s="58">
        <v>272560</v>
      </c>
      <c r="L1876" s="12" t="s">
        <v>88</v>
      </c>
      <c r="M1876" s="12" t="s">
        <v>89</v>
      </c>
      <c r="N1876" s="12" t="s">
        <v>10</v>
      </c>
      <c r="O1876" s="12">
        <v>4</v>
      </c>
      <c r="P1876" s="12">
        <v>0</v>
      </c>
      <c r="Q1876" s="12">
        <v>0</v>
      </c>
      <c r="R1876" s="12">
        <v>76130</v>
      </c>
      <c r="S1876" s="59">
        <v>0.84383561643835614</v>
      </c>
      <c r="T1876" s="59">
        <v>24.75068493150685</v>
      </c>
      <c r="U1876" s="12">
        <v>1</v>
      </c>
      <c r="V1876" s="12">
        <v>2</v>
      </c>
      <c r="W1876" s="12">
        <v>1</v>
      </c>
      <c r="X1876" s="12">
        <v>2</v>
      </c>
      <c r="Y1876" s="12">
        <v>1</v>
      </c>
      <c r="Z1876" s="58">
        <v>0</v>
      </c>
      <c r="AA1876" s="58">
        <v>0</v>
      </c>
      <c r="AB1876" s="58">
        <v>0</v>
      </c>
      <c r="AC1876" s="58" t="s">
        <v>91</v>
      </c>
    </row>
    <row r="1877" spans="1:29" x14ac:dyDescent="0.3">
      <c r="A1877" s="57">
        <v>24664286</v>
      </c>
      <c r="B1877" s="12" t="s">
        <v>952</v>
      </c>
      <c r="C1877" s="58" t="s">
        <v>108</v>
      </c>
      <c r="D1877" s="58" t="s">
        <v>29</v>
      </c>
      <c r="E1877" s="58"/>
      <c r="F1877" s="58">
        <v>647232</v>
      </c>
      <c r="G1877" s="58">
        <f>+IF(F1877&gt;K1877+100000,F1877-K1877,0)</f>
        <v>374672</v>
      </c>
      <c r="H1877" s="58">
        <v>86984</v>
      </c>
      <c r="I1877" s="58">
        <v>0</v>
      </c>
      <c r="J1877" s="58">
        <v>0</v>
      </c>
      <c r="K1877" s="58">
        <v>272560</v>
      </c>
      <c r="L1877" s="12" t="s">
        <v>88</v>
      </c>
      <c r="M1877" s="12" t="s">
        <v>89</v>
      </c>
      <c r="N1877" s="12" t="s">
        <v>10</v>
      </c>
      <c r="O1877" s="12">
        <v>4</v>
      </c>
      <c r="P1877" s="12">
        <v>0</v>
      </c>
      <c r="Q1877" s="12">
        <v>0</v>
      </c>
      <c r="R1877" s="12">
        <v>68255</v>
      </c>
      <c r="S1877" s="59">
        <v>0.84383561643835614</v>
      </c>
      <c r="T1877" s="59">
        <v>42.123287671232873</v>
      </c>
      <c r="U1877" s="12">
        <v>1</v>
      </c>
      <c r="V1877" s="12">
        <v>2</v>
      </c>
      <c r="W1877" s="12">
        <v>2</v>
      </c>
      <c r="X1877" s="12">
        <v>2</v>
      </c>
      <c r="Y1877" s="12">
        <v>1</v>
      </c>
      <c r="Z1877" s="58">
        <v>0</v>
      </c>
      <c r="AA1877" s="58">
        <v>0</v>
      </c>
      <c r="AB1877" s="58">
        <v>0</v>
      </c>
      <c r="AC1877" s="58" t="s">
        <v>91</v>
      </c>
    </row>
    <row r="1878" spans="1:29" x14ac:dyDescent="0.3">
      <c r="A1878" s="57">
        <v>24600864</v>
      </c>
      <c r="B1878" s="12" t="s">
        <v>953</v>
      </c>
      <c r="C1878" s="58" t="s">
        <v>108</v>
      </c>
      <c r="D1878" s="58" t="s">
        <v>29</v>
      </c>
      <c r="E1878" s="58"/>
      <c r="F1878" s="58">
        <v>738312</v>
      </c>
      <c r="G1878" s="58">
        <f>+IF(F1878&gt;K1878+100000,F1878-K1878,0)</f>
        <v>465752</v>
      </c>
      <c r="H1878" s="58">
        <v>72888</v>
      </c>
      <c r="I1878" s="58">
        <v>0</v>
      </c>
      <c r="J1878" s="58">
        <v>0</v>
      </c>
      <c r="K1878" s="58">
        <v>272560</v>
      </c>
      <c r="L1878" s="12" t="s">
        <v>88</v>
      </c>
      <c r="M1878" s="12" t="s">
        <v>89</v>
      </c>
      <c r="N1878" s="12" t="s">
        <v>10</v>
      </c>
      <c r="O1878" s="12">
        <v>4</v>
      </c>
      <c r="P1878" s="12">
        <v>0</v>
      </c>
      <c r="Q1878" s="12">
        <v>0</v>
      </c>
      <c r="R1878" s="12">
        <v>68615</v>
      </c>
      <c r="S1878" s="59">
        <v>0.84383561643835614</v>
      </c>
      <c r="T1878" s="59">
        <v>51.868493150684934</v>
      </c>
      <c r="U1878" s="12">
        <v>1</v>
      </c>
      <c r="V1878" s="12">
        <v>1</v>
      </c>
      <c r="W1878" s="12">
        <v>2</v>
      </c>
      <c r="X1878" s="12">
        <v>2</v>
      </c>
      <c r="Y1878" s="12">
        <v>1</v>
      </c>
      <c r="Z1878" s="58">
        <v>0</v>
      </c>
      <c r="AA1878" s="58">
        <v>0</v>
      </c>
      <c r="AB1878" s="58">
        <v>0</v>
      </c>
      <c r="AC1878" s="58" t="s">
        <v>91</v>
      </c>
    </row>
    <row r="1879" spans="1:29" x14ac:dyDescent="0.3">
      <c r="A1879" s="57">
        <v>48862848</v>
      </c>
      <c r="B1879" s="12" t="s">
        <v>954</v>
      </c>
      <c r="C1879" s="58" t="s">
        <v>109</v>
      </c>
      <c r="D1879" s="58" t="s">
        <v>112</v>
      </c>
      <c r="E1879" s="58"/>
      <c r="F1879" s="58"/>
      <c r="G1879" s="58">
        <f>+IF(F1879&gt;K1879+100000,F1879-K1879,0)</f>
        <v>0</v>
      </c>
      <c r="H1879" s="58"/>
      <c r="I1879" s="58"/>
      <c r="J1879" s="58"/>
      <c r="K1879" s="58">
        <v>272560</v>
      </c>
      <c r="L1879" s="12" t="s">
        <v>91</v>
      </c>
      <c r="M1879" s="12" t="s">
        <v>91</v>
      </c>
      <c r="N1879" s="12" t="s">
        <v>91</v>
      </c>
      <c r="O1879" s="12">
        <v>4</v>
      </c>
      <c r="P1879" s="12">
        <v>0</v>
      </c>
      <c r="Q1879" s="12">
        <v>0</v>
      </c>
      <c r="R1879" s="12">
        <v>68001</v>
      </c>
      <c r="S1879" s="59">
        <v>0.84383561643835614</v>
      </c>
      <c r="T1879" s="59">
        <v>40.375342465753427</v>
      </c>
      <c r="U1879" s="12">
        <v>2</v>
      </c>
      <c r="V1879" s="12">
        <v>5</v>
      </c>
      <c r="W1879" s="12">
        <v>3</v>
      </c>
      <c r="X1879" s="12">
        <v>2</v>
      </c>
      <c r="Y1879" s="12">
        <v>2</v>
      </c>
      <c r="Z1879" s="58">
        <v>0</v>
      </c>
      <c r="AA1879" s="58">
        <v>0</v>
      </c>
      <c r="AB1879" s="58">
        <v>0</v>
      </c>
      <c r="AC1879" s="58" t="s">
        <v>91</v>
      </c>
    </row>
    <row r="1880" spans="1:29" x14ac:dyDescent="0.3">
      <c r="A1880" s="57">
        <v>2006244868</v>
      </c>
      <c r="B1880" s="12" t="s">
        <v>955</v>
      </c>
      <c r="C1880" s="58" t="s">
        <v>109</v>
      </c>
      <c r="D1880" s="58" t="s">
        <v>112</v>
      </c>
      <c r="E1880" s="58"/>
      <c r="F1880" s="58"/>
      <c r="G1880" s="58">
        <f>+IF(F1880&gt;K1880+100000,F1880-K1880,0)</f>
        <v>0</v>
      </c>
      <c r="H1880" s="58"/>
      <c r="I1880" s="58"/>
      <c r="J1880" s="58"/>
      <c r="K1880" s="58">
        <v>272560</v>
      </c>
      <c r="L1880" s="12" t="s">
        <v>91</v>
      </c>
      <c r="M1880" s="12" t="s">
        <v>91</v>
      </c>
      <c r="N1880" s="12" t="s">
        <v>91</v>
      </c>
      <c r="O1880" s="12">
        <v>4</v>
      </c>
      <c r="P1880" s="12">
        <v>0</v>
      </c>
      <c r="Q1880" s="12">
        <v>0</v>
      </c>
      <c r="R1880" s="12">
        <v>68001</v>
      </c>
      <c r="S1880" s="59">
        <v>0.84383561643835614</v>
      </c>
      <c r="T1880" s="59">
        <v>24.17808219178082</v>
      </c>
      <c r="U1880" s="12">
        <v>1</v>
      </c>
      <c r="V1880" s="12">
        <v>2</v>
      </c>
      <c r="W1880" s="12">
        <v>2</v>
      </c>
      <c r="X1880" s="12">
        <v>2</v>
      </c>
      <c r="Y1880" s="12">
        <v>3</v>
      </c>
      <c r="Z1880" s="58">
        <v>0</v>
      </c>
      <c r="AA1880" s="58">
        <v>0</v>
      </c>
      <c r="AB1880" s="58">
        <v>0</v>
      </c>
      <c r="AC1880" s="58" t="s">
        <v>91</v>
      </c>
    </row>
    <row r="1881" spans="1:29" x14ac:dyDescent="0.3">
      <c r="A1881" s="57">
        <v>2008886622</v>
      </c>
      <c r="B1881" s="12" t="s">
        <v>956</v>
      </c>
      <c r="C1881" s="58" t="s">
        <v>109</v>
      </c>
      <c r="D1881" s="58" t="s">
        <v>112</v>
      </c>
      <c r="E1881" s="58"/>
      <c r="F1881" s="58"/>
      <c r="G1881" s="58">
        <f>+IF(F1881&gt;K1881+100000,F1881-K1881,0)</f>
        <v>0</v>
      </c>
      <c r="H1881" s="58"/>
      <c r="I1881" s="58"/>
      <c r="J1881" s="58"/>
      <c r="K1881" s="58">
        <v>272560</v>
      </c>
      <c r="L1881" s="12" t="s">
        <v>91</v>
      </c>
      <c r="M1881" s="12" t="s">
        <v>91</v>
      </c>
      <c r="N1881" s="12" t="s">
        <v>91</v>
      </c>
      <c r="O1881" s="12">
        <v>4</v>
      </c>
      <c r="P1881" s="12">
        <v>0</v>
      </c>
      <c r="Q1881" s="12">
        <v>0</v>
      </c>
      <c r="R1881" s="12">
        <v>68255</v>
      </c>
      <c r="S1881" s="59">
        <v>0.84383561643835614</v>
      </c>
      <c r="T1881" s="59">
        <v>25.402739726027399</v>
      </c>
      <c r="U1881" s="12">
        <v>1</v>
      </c>
      <c r="V1881" s="12">
        <v>2</v>
      </c>
      <c r="W1881" s="12">
        <v>1</v>
      </c>
      <c r="X1881" s="12">
        <v>2</v>
      </c>
      <c r="Y1881" s="12">
        <v>1</v>
      </c>
      <c r="Z1881" s="58">
        <v>0</v>
      </c>
      <c r="AA1881" s="58">
        <v>0</v>
      </c>
      <c r="AB1881" s="58">
        <v>0</v>
      </c>
      <c r="AC1881" s="58" t="s">
        <v>91</v>
      </c>
    </row>
    <row r="1882" spans="1:29" x14ac:dyDescent="0.3">
      <c r="A1882" s="57">
        <v>2224808640</v>
      </c>
      <c r="B1882" s="12" t="s">
        <v>957</v>
      </c>
      <c r="C1882" s="58" t="s">
        <v>109</v>
      </c>
      <c r="D1882" s="58" t="s">
        <v>112</v>
      </c>
      <c r="E1882" s="58"/>
      <c r="F1882" s="58"/>
      <c r="G1882" s="58">
        <f>+IF(F1882&gt;K1882+100000,F1882-K1882,0)</f>
        <v>0</v>
      </c>
      <c r="H1882" s="58"/>
      <c r="I1882" s="58"/>
      <c r="J1882" s="58"/>
      <c r="K1882" s="58">
        <v>272560</v>
      </c>
      <c r="L1882" s="12" t="s">
        <v>91</v>
      </c>
      <c r="M1882" s="12" t="s">
        <v>91</v>
      </c>
      <c r="N1882" s="12" t="s">
        <v>91</v>
      </c>
      <c r="O1882" s="12">
        <v>4</v>
      </c>
      <c r="P1882" s="12">
        <v>0</v>
      </c>
      <c r="Q1882" s="12">
        <v>0</v>
      </c>
      <c r="R1882" s="12">
        <v>76275</v>
      </c>
      <c r="S1882" s="59">
        <v>0.84383561643835614</v>
      </c>
      <c r="T1882" s="59">
        <v>24.876712328767123</v>
      </c>
      <c r="U1882" s="12">
        <v>1</v>
      </c>
      <c r="V1882" s="12">
        <v>2</v>
      </c>
      <c r="W1882" s="12">
        <v>1</v>
      </c>
      <c r="X1882" s="12">
        <v>2</v>
      </c>
      <c r="Y1882" s="12">
        <v>1</v>
      </c>
      <c r="Z1882" s="58">
        <v>0</v>
      </c>
      <c r="AA1882" s="58">
        <v>0</v>
      </c>
      <c r="AB1882" s="58">
        <v>0</v>
      </c>
      <c r="AC1882" s="58" t="s">
        <v>91</v>
      </c>
    </row>
    <row r="1883" spans="1:29" x14ac:dyDescent="0.3">
      <c r="A1883" s="57">
        <v>2224666044</v>
      </c>
      <c r="B1883" s="12" t="s">
        <v>958</v>
      </c>
      <c r="C1883" s="58" t="s">
        <v>109</v>
      </c>
      <c r="D1883" s="58" t="s">
        <v>112</v>
      </c>
      <c r="E1883" s="58"/>
      <c r="F1883" s="58"/>
      <c r="G1883" s="58">
        <f>+IF(F1883&gt;K1883+100000,F1883-K1883,0)</f>
        <v>0</v>
      </c>
      <c r="H1883" s="58"/>
      <c r="I1883" s="58"/>
      <c r="J1883" s="58"/>
      <c r="K1883" s="58">
        <v>272560</v>
      </c>
      <c r="L1883" s="12" t="s">
        <v>91</v>
      </c>
      <c r="M1883" s="12" t="s">
        <v>91</v>
      </c>
      <c r="N1883" s="12" t="s">
        <v>91</v>
      </c>
      <c r="O1883" s="12">
        <v>4</v>
      </c>
      <c r="P1883" s="12">
        <v>0</v>
      </c>
      <c r="Q1883" s="12">
        <v>0</v>
      </c>
      <c r="R1883" s="12">
        <v>76520</v>
      </c>
      <c r="S1883" s="59">
        <v>0.84383561643835614</v>
      </c>
      <c r="T1883" s="59">
        <v>27.824657534246576</v>
      </c>
      <c r="U1883" s="12">
        <v>2</v>
      </c>
      <c r="V1883" s="12">
        <v>2</v>
      </c>
      <c r="W1883" s="12">
        <v>2</v>
      </c>
      <c r="X1883" s="12">
        <v>2</v>
      </c>
      <c r="Y1883" s="12">
        <v>2</v>
      </c>
      <c r="Z1883" s="58">
        <v>0</v>
      </c>
      <c r="AA1883" s="58">
        <v>0</v>
      </c>
      <c r="AB1883" s="58">
        <v>0</v>
      </c>
      <c r="AC1883" s="58" t="s">
        <v>91</v>
      </c>
    </row>
    <row r="1884" spans="1:29" x14ac:dyDescent="0.3">
      <c r="A1884" s="57">
        <v>88280664</v>
      </c>
      <c r="B1884" s="12" t="s">
        <v>959</v>
      </c>
      <c r="C1884" s="58" t="s">
        <v>108</v>
      </c>
      <c r="D1884" s="58" t="s">
        <v>113</v>
      </c>
      <c r="E1884" s="58"/>
      <c r="F1884" s="58">
        <v>142363</v>
      </c>
      <c r="G1884" s="58">
        <f>+IF(F1884&gt;K1884+100000,F1884-K1884,0)</f>
        <v>0</v>
      </c>
      <c r="H1884" s="58">
        <v>144356</v>
      </c>
      <c r="I1884" s="58">
        <v>0</v>
      </c>
      <c r="J1884" s="58">
        <v>0</v>
      </c>
      <c r="K1884" s="58">
        <v>272560</v>
      </c>
      <c r="L1884" s="12" t="s">
        <v>88</v>
      </c>
      <c r="M1884" s="12" t="s">
        <v>89</v>
      </c>
      <c r="N1884" s="12" t="s">
        <v>10</v>
      </c>
      <c r="O1884" s="12">
        <v>4</v>
      </c>
      <c r="P1884" s="12">
        <v>0</v>
      </c>
      <c r="Q1884" s="12">
        <v>0</v>
      </c>
      <c r="R1884" s="12">
        <v>68615</v>
      </c>
      <c r="S1884" s="59">
        <v>0.84383561643835614</v>
      </c>
      <c r="T1884" s="59">
        <v>43.30958904109589</v>
      </c>
      <c r="U1884" s="12">
        <v>1</v>
      </c>
      <c r="V1884" s="12">
        <v>2</v>
      </c>
      <c r="W1884" s="12">
        <v>1</v>
      </c>
      <c r="X1884" s="12">
        <v>2</v>
      </c>
      <c r="Y1884" s="12">
        <v>1</v>
      </c>
      <c r="Z1884" s="58">
        <v>0</v>
      </c>
      <c r="AA1884" s="58">
        <v>0</v>
      </c>
      <c r="AB1884" s="58">
        <v>0</v>
      </c>
      <c r="AC1884" s="58" t="s">
        <v>91</v>
      </c>
    </row>
    <row r="1885" spans="1:29" x14ac:dyDescent="0.3">
      <c r="A1885" s="57">
        <v>2068880266</v>
      </c>
      <c r="B1885" s="12" t="s">
        <v>962</v>
      </c>
      <c r="C1885" s="58" t="s">
        <v>108</v>
      </c>
      <c r="D1885" s="58" t="s">
        <v>29</v>
      </c>
      <c r="E1885" s="58">
        <v>785400</v>
      </c>
      <c r="F1885" s="58">
        <v>1034327</v>
      </c>
      <c r="G1885" s="58">
        <f>+IF(F1885&gt;K1885+100000,F1885-K1885,0)</f>
        <v>734511</v>
      </c>
      <c r="H1885" s="58">
        <v>111563</v>
      </c>
      <c r="I1885" s="58">
        <v>0</v>
      </c>
      <c r="J1885" s="58">
        <v>0</v>
      </c>
      <c r="K1885" s="58">
        <v>299816</v>
      </c>
      <c r="L1885" s="12" t="s">
        <v>88</v>
      </c>
      <c r="M1885" s="12" t="s">
        <v>89</v>
      </c>
      <c r="N1885" s="12" t="s">
        <v>10</v>
      </c>
      <c r="O1885" s="12">
        <v>4</v>
      </c>
      <c r="P1885" s="12">
        <v>0</v>
      </c>
      <c r="Q1885" s="12">
        <v>0</v>
      </c>
      <c r="R1885" s="12">
        <v>23001</v>
      </c>
      <c r="S1885" s="59">
        <v>0.90136986301369859</v>
      </c>
      <c r="T1885" s="59">
        <v>32.158904109589038</v>
      </c>
      <c r="U1885" s="12">
        <v>1</v>
      </c>
      <c r="V1885" s="12">
        <v>2</v>
      </c>
      <c r="W1885" s="12">
        <v>1</v>
      </c>
      <c r="X1885" s="12">
        <v>2</v>
      </c>
      <c r="Y1885" s="12">
        <v>1</v>
      </c>
      <c r="Z1885" s="58">
        <v>0</v>
      </c>
      <c r="AA1885" s="58">
        <v>0</v>
      </c>
      <c r="AB1885" s="58">
        <v>0</v>
      </c>
      <c r="AC1885" s="58" t="s">
        <v>91</v>
      </c>
    </row>
    <row r="1886" spans="1:29" x14ac:dyDescent="0.3">
      <c r="A1886" s="57">
        <v>2000468668</v>
      </c>
      <c r="B1886" s="12" t="s">
        <v>963</v>
      </c>
      <c r="C1886" s="58" t="s">
        <v>108</v>
      </c>
      <c r="D1886" s="58" t="s">
        <v>113</v>
      </c>
      <c r="E1886" s="58">
        <v>663912</v>
      </c>
      <c r="F1886" s="58">
        <v>304172</v>
      </c>
      <c r="G1886" s="58">
        <f>+IF(F1886&gt;K1886+100000,F1886-K1886,0)</f>
        <v>0</v>
      </c>
      <c r="H1886" s="58">
        <v>155286</v>
      </c>
      <c r="I1886" s="58">
        <v>0</v>
      </c>
      <c r="J1886" s="58">
        <v>0</v>
      </c>
      <c r="K1886" s="58">
        <v>299816</v>
      </c>
      <c r="L1886" s="12" t="s">
        <v>88</v>
      </c>
      <c r="M1886" s="12" t="s">
        <v>89</v>
      </c>
      <c r="N1886" s="12" t="s">
        <v>10</v>
      </c>
      <c r="O1886" s="12">
        <v>4</v>
      </c>
      <c r="P1886" s="12">
        <v>0</v>
      </c>
      <c r="Q1886" s="12">
        <v>0</v>
      </c>
      <c r="R1886" s="12">
        <v>68615</v>
      </c>
      <c r="S1886" s="59">
        <v>0.90136986301369859</v>
      </c>
      <c r="T1886" s="59">
        <v>29.627397260273973</v>
      </c>
      <c r="U1886" s="12">
        <v>1</v>
      </c>
      <c r="V1886" s="12">
        <v>2</v>
      </c>
      <c r="W1886" s="12">
        <v>1</v>
      </c>
      <c r="X1886" s="12">
        <v>2</v>
      </c>
      <c r="Y1886" s="12">
        <v>1</v>
      </c>
      <c r="Z1886" s="58">
        <v>0</v>
      </c>
      <c r="AA1886" s="58">
        <v>0</v>
      </c>
      <c r="AB1886" s="58">
        <v>0</v>
      </c>
      <c r="AC1886" s="58" t="s">
        <v>91</v>
      </c>
    </row>
    <row r="1887" spans="1:29" x14ac:dyDescent="0.3">
      <c r="A1887" s="57">
        <v>2240602664</v>
      </c>
      <c r="B1887" s="12" t="s">
        <v>966</v>
      </c>
      <c r="C1887" s="58" t="s">
        <v>108</v>
      </c>
      <c r="D1887" s="58" t="s">
        <v>113</v>
      </c>
      <c r="E1887" s="58">
        <v>561000</v>
      </c>
      <c r="F1887" s="58">
        <v>172512</v>
      </c>
      <c r="G1887" s="58">
        <f>+IF(F1887&gt;K1887+100000,F1887-K1887,0)</f>
        <v>0</v>
      </c>
      <c r="H1887" s="58">
        <v>174928</v>
      </c>
      <c r="I1887" s="58">
        <v>0</v>
      </c>
      <c r="J1887" s="58">
        <v>0</v>
      </c>
      <c r="K1887" s="58">
        <v>299816</v>
      </c>
      <c r="L1887" s="12" t="s">
        <v>88</v>
      </c>
      <c r="M1887" s="12" t="s">
        <v>89</v>
      </c>
      <c r="N1887" s="12" t="s">
        <v>10</v>
      </c>
      <c r="O1887" s="12">
        <v>4</v>
      </c>
      <c r="P1887" s="12">
        <v>0</v>
      </c>
      <c r="Q1887" s="12">
        <v>0</v>
      </c>
      <c r="R1887" s="12">
        <v>76001</v>
      </c>
      <c r="S1887" s="59">
        <v>0.89863013698630134</v>
      </c>
      <c r="T1887" s="59">
        <v>33.410958904109592</v>
      </c>
      <c r="U1887" s="12">
        <v>2</v>
      </c>
      <c r="V1887" s="12">
        <v>3</v>
      </c>
      <c r="W1887" s="12">
        <v>2</v>
      </c>
      <c r="X1887" s="12">
        <v>2</v>
      </c>
      <c r="Y1887" s="12">
        <v>1</v>
      </c>
      <c r="Z1887" s="58">
        <v>0</v>
      </c>
      <c r="AA1887" s="58">
        <v>0</v>
      </c>
      <c r="AB1887" s="58">
        <v>0</v>
      </c>
      <c r="AC1887" s="58" t="s">
        <v>91</v>
      </c>
    </row>
    <row r="1888" spans="1:29" x14ac:dyDescent="0.3">
      <c r="A1888" s="57">
        <v>26200282</v>
      </c>
      <c r="B1888" s="12" t="s">
        <v>967</v>
      </c>
      <c r="C1888" s="58" t="s">
        <v>109</v>
      </c>
      <c r="D1888" s="58" t="s">
        <v>112</v>
      </c>
      <c r="E1888" s="58">
        <v>448800</v>
      </c>
      <c r="F1888" s="58"/>
      <c r="G1888" s="58">
        <f>+IF(F1888&gt;K1888+100000,F1888-K1888,0)</f>
        <v>0</v>
      </c>
      <c r="H1888" s="58"/>
      <c r="I1888" s="58"/>
      <c r="J1888" s="58"/>
      <c r="K1888" s="58">
        <v>299816</v>
      </c>
      <c r="L1888" s="12" t="s">
        <v>91</v>
      </c>
      <c r="M1888" s="12" t="s">
        <v>91</v>
      </c>
      <c r="N1888" s="12" t="s">
        <v>91</v>
      </c>
      <c r="O1888" s="12">
        <v>4</v>
      </c>
      <c r="P1888" s="12">
        <v>0</v>
      </c>
      <c r="Q1888" s="12">
        <v>0</v>
      </c>
      <c r="R1888" s="12">
        <v>19001</v>
      </c>
      <c r="S1888" s="59">
        <v>0.90136986301369859</v>
      </c>
      <c r="T1888" s="59">
        <v>40.898630136986299</v>
      </c>
      <c r="U1888" s="12">
        <v>2</v>
      </c>
      <c r="V1888" s="12">
        <v>2</v>
      </c>
      <c r="W1888" s="12">
        <v>2</v>
      </c>
      <c r="X1888" s="12">
        <v>2</v>
      </c>
      <c r="Y1888" s="12">
        <v>1</v>
      </c>
      <c r="Z1888" s="58">
        <v>0</v>
      </c>
      <c r="AA1888" s="58">
        <v>0</v>
      </c>
      <c r="AB1888" s="58">
        <v>0</v>
      </c>
      <c r="AC1888" s="58" t="s">
        <v>91</v>
      </c>
    </row>
    <row r="1889" spans="1:29" x14ac:dyDescent="0.3">
      <c r="A1889" s="57">
        <v>82206660</v>
      </c>
      <c r="B1889" s="12" t="s">
        <v>968</v>
      </c>
      <c r="C1889" s="58" t="s">
        <v>109</v>
      </c>
      <c r="D1889" s="58" t="s">
        <v>112</v>
      </c>
      <c r="E1889" s="58">
        <v>404000</v>
      </c>
      <c r="F1889" s="58"/>
      <c r="G1889" s="58">
        <f>+IF(F1889&gt;K1889+100000,F1889-K1889,0)</f>
        <v>0</v>
      </c>
      <c r="H1889" s="58"/>
      <c r="I1889" s="58"/>
      <c r="J1889" s="58"/>
      <c r="K1889" s="58">
        <v>299816</v>
      </c>
      <c r="L1889" s="12" t="s">
        <v>91</v>
      </c>
      <c r="M1889" s="12" t="s">
        <v>91</v>
      </c>
      <c r="N1889" s="12" t="s">
        <v>91</v>
      </c>
      <c r="O1889" s="12">
        <v>4</v>
      </c>
      <c r="P1889" s="12">
        <v>0</v>
      </c>
      <c r="Q1889" s="12">
        <v>0</v>
      </c>
      <c r="R1889" s="12">
        <v>8758</v>
      </c>
      <c r="S1889" s="59">
        <v>0.90136986301369859</v>
      </c>
      <c r="T1889" s="59">
        <v>47.090410958904108</v>
      </c>
      <c r="U1889" s="12">
        <v>1</v>
      </c>
      <c r="V1889" s="12">
        <v>2</v>
      </c>
      <c r="W1889" s="12">
        <v>2</v>
      </c>
      <c r="X1889" s="12">
        <v>2</v>
      </c>
      <c r="Y1889" s="12">
        <v>1</v>
      </c>
      <c r="Z1889" s="58">
        <v>0</v>
      </c>
      <c r="AA1889" s="58">
        <v>0</v>
      </c>
      <c r="AB1889" s="58">
        <v>0</v>
      </c>
      <c r="AC1889" s="58" t="s">
        <v>91</v>
      </c>
    </row>
    <row r="1890" spans="1:29" x14ac:dyDescent="0.3">
      <c r="A1890" s="57">
        <v>2082486000</v>
      </c>
      <c r="B1890" s="12" t="s">
        <v>969</v>
      </c>
      <c r="C1890" s="58" t="s">
        <v>109</v>
      </c>
      <c r="D1890" s="58" t="s">
        <v>112</v>
      </c>
      <c r="E1890" s="58">
        <v>403920</v>
      </c>
      <c r="F1890" s="58"/>
      <c r="G1890" s="58">
        <f>+IF(F1890&gt;K1890+100000,F1890-K1890,0)</f>
        <v>0</v>
      </c>
      <c r="H1890" s="58"/>
      <c r="I1890" s="58"/>
      <c r="J1890" s="58"/>
      <c r="K1890" s="58">
        <v>299816</v>
      </c>
      <c r="L1890" s="12" t="s">
        <v>91</v>
      </c>
      <c r="M1890" s="12" t="s">
        <v>91</v>
      </c>
      <c r="N1890" s="12" t="s">
        <v>91</v>
      </c>
      <c r="O1890" s="12">
        <v>4</v>
      </c>
      <c r="P1890" s="12">
        <v>0</v>
      </c>
      <c r="Q1890" s="12">
        <v>0</v>
      </c>
      <c r="R1890" s="12">
        <v>11001</v>
      </c>
      <c r="S1890" s="59">
        <v>0.90136986301369859</v>
      </c>
      <c r="T1890" s="59">
        <v>29.197260273972603</v>
      </c>
      <c r="U1890" s="12">
        <v>2</v>
      </c>
      <c r="V1890" s="12">
        <v>2</v>
      </c>
      <c r="W1890" s="12">
        <v>2</v>
      </c>
      <c r="X1890" s="12">
        <v>2</v>
      </c>
      <c r="Y1890" s="12">
        <v>1</v>
      </c>
      <c r="Z1890" s="58">
        <v>0</v>
      </c>
      <c r="AA1890" s="58">
        <v>0</v>
      </c>
      <c r="AB1890" s="58">
        <v>0</v>
      </c>
      <c r="AC1890" s="58" t="s">
        <v>91</v>
      </c>
    </row>
    <row r="1891" spans="1:29" x14ac:dyDescent="0.3">
      <c r="A1891" s="57">
        <v>62844422</v>
      </c>
      <c r="B1891" s="12" t="s">
        <v>971</v>
      </c>
      <c r="C1891" s="58" t="s">
        <v>109</v>
      </c>
      <c r="D1891" s="58" t="s">
        <v>112</v>
      </c>
      <c r="E1891" s="58">
        <v>280500</v>
      </c>
      <c r="F1891" s="58"/>
      <c r="G1891" s="58">
        <f>+IF(F1891&gt;K1891+100000,F1891-K1891,0)</f>
        <v>0</v>
      </c>
      <c r="H1891" s="58"/>
      <c r="I1891" s="58"/>
      <c r="J1891" s="58"/>
      <c r="K1891" s="58">
        <v>299816</v>
      </c>
      <c r="L1891" s="12" t="s">
        <v>91</v>
      </c>
      <c r="M1891" s="12" t="s">
        <v>91</v>
      </c>
      <c r="N1891" s="12" t="s">
        <v>91</v>
      </c>
      <c r="O1891" s="12">
        <v>4</v>
      </c>
      <c r="P1891" s="12">
        <v>0</v>
      </c>
      <c r="Q1891" s="12">
        <v>0</v>
      </c>
      <c r="R1891" s="12">
        <v>11001</v>
      </c>
      <c r="S1891" s="59">
        <v>0.90136986301369859</v>
      </c>
      <c r="T1891" s="59">
        <v>39.142465753424659</v>
      </c>
      <c r="U1891" s="12">
        <v>2</v>
      </c>
      <c r="V1891" s="12">
        <v>2</v>
      </c>
      <c r="W1891" s="12">
        <v>1</v>
      </c>
      <c r="X1891" s="12">
        <v>2</v>
      </c>
      <c r="Y1891" s="12">
        <v>1</v>
      </c>
      <c r="Z1891" s="58">
        <v>0</v>
      </c>
      <c r="AA1891" s="58">
        <v>0</v>
      </c>
      <c r="AB1891" s="58">
        <v>0</v>
      </c>
      <c r="AC1891" s="58" t="s">
        <v>91</v>
      </c>
    </row>
    <row r="1892" spans="1:29" x14ac:dyDescent="0.3">
      <c r="A1892" s="57">
        <v>2222224226</v>
      </c>
      <c r="B1892" s="12" t="s">
        <v>974</v>
      </c>
      <c r="C1892" s="58" t="s">
        <v>108</v>
      </c>
      <c r="D1892" s="58" t="s">
        <v>112</v>
      </c>
      <c r="E1892" s="58">
        <v>112200</v>
      </c>
      <c r="F1892" s="58">
        <v>89703</v>
      </c>
      <c r="G1892" s="58">
        <f>+IF(F1892&gt;K1892+100000,F1892-K1892,0)</f>
        <v>0</v>
      </c>
      <c r="H1892" s="58">
        <v>90963</v>
      </c>
      <c r="I1892" s="58">
        <v>0</v>
      </c>
      <c r="J1892" s="58">
        <v>0</v>
      </c>
      <c r="K1892" s="58">
        <v>299816</v>
      </c>
      <c r="L1892" s="12" t="s">
        <v>88</v>
      </c>
      <c r="M1892" s="12" t="s">
        <v>89</v>
      </c>
      <c r="N1892" s="12" t="s">
        <v>10</v>
      </c>
      <c r="O1892" s="12">
        <v>4</v>
      </c>
      <c r="P1892" s="12">
        <v>0</v>
      </c>
      <c r="Q1892" s="12">
        <v>0</v>
      </c>
      <c r="R1892" s="12">
        <v>76563</v>
      </c>
      <c r="S1892" s="59">
        <v>0.90136986301369859</v>
      </c>
      <c r="T1892" s="59">
        <v>32.520547945205479</v>
      </c>
      <c r="U1892" s="12">
        <v>2</v>
      </c>
      <c r="V1892" s="12">
        <v>3</v>
      </c>
      <c r="W1892" s="12">
        <v>1</v>
      </c>
      <c r="X1892" s="12">
        <v>2</v>
      </c>
      <c r="Y1892" s="12">
        <v>1</v>
      </c>
      <c r="Z1892" s="58">
        <v>0</v>
      </c>
      <c r="AA1892" s="58">
        <v>0</v>
      </c>
      <c r="AB1892" s="58">
        <v>0</v>
      </c>
      <c r="AC1892" s="58" t="s">
        <v>91</v>
      </c>
    </row>
    <row r="1893" spans="1:29" x14ac:dyDescent="0.3">
      <c r="A1893" s="57">
        <v>286666</v>
      </c>
      <c r="B1893" s="12" t="s">
        <v>975</v>
      </c>
      <c r="C1893" s="58" t="s">
        <v>109</v>
      </c>
      <c r="D1893" s="58" t="s">
        <v>112</v>
      </c>
      <c r="E1893" s="58">
        <v>94200</v>
      </c>
      <c r="F1893" s="58"/>
      <c r="G1893" s="58">
        <f>+IF(F1893&gt;K1893+100000,F1893-K1893,0)</f>
        <v>0</v>
      </c>
      <c r="H1893" s="58"/>
      <c r="I1893" s="58"/>
      <c r="J1893" s="58"/>
      <c r="K1893" s="58">
        <v>299816</v>
      </c>
      <c r="L1893" s="12" t="s">
        <v>91</v>
      </c>
      <c r="M1893" s="12" t="s">
        <v>91</v>
      </c>
      <c r="N1893" s="12" t="s">
        <v>91</v>
      </c>
      <c r="O1893" s="12">
        <v>4</v>
      </c>
      <c r="P1893" s="12">
        <v>0</v>
      </c>
      <c r="Q1893" s="12">
        <v>0</v>
      </c>
      <c r="R1893" s="12">
        <v>8758</v>
      </c>
      <c r="S1893" s="59">
        <v>0.90136986301369859</v>
      </c>
      <c r="T1893" s="59">
        <v>46.013698630136986</v>
      </c>
      <c r="U1893" s="12">
        <v>1</v>
      </c>
      <c r="V1893" s="12">
        <v>2</v>
      </c>
      <c r="W1893" s="12">
        <v>3</v>
      </c>
      <c r="X1893" s="12">
        <v>2</v>
      </c>
      <c r="Y1893" s="12">
        <v>1</v>
      </c>
      <c r="Z1893" s="58">
        <v>0</v>
      </c>
      <c r="AA1893" s="58">
        <v>0</v>
      </c>
      <c r="AB1893" s="58">
        <v>0</v>
      </c>
      <c r="AC1893" s="58" t="s">
        <v>91</v>
      </c>
    </row>
    <row r="1894" spans="1:29" x14ac:dyDescent="0.3">
      <c r="A1894" s="57">
        <v>8608662</v>
      </c>
      <c r="B1894" s="12" t="s">
        <v>976</v>
      </c>
      <c r="C1894" s="58" t="s">
        <v>109</v>
      </c>
      <c r="D1894" s="58" t="s">
        <v>112</v>
      </c>
      <c r="E1894" s="58">
        <v>81200</v>
      </c>
      <c r="F1894" s="58"/>
      <c r="G1894" s="58">
        <f>+IF(F1894&gt;K1894+100000,F1894-K1894,0)</f>
        <v>0</v>
      </c>
      <c r="H1894" s="58"/>
      <c r="I1894" s="58"/>
      <c r="J1894" s="58"/>
      <c r="K1894" s="58">
        <v>299816</v>
      </c>
      <c r="L1894" s="12" t="s">
        <v>91</v>
      </c>
      <c r="M1894" s="12" t="s">
        <v>91</v>
      </c>
      <c r="N1894" s="12" t="s">
        <v>91</v>
      </c>
      <c r="O1894" s="12">
        <v>4</v>
      </c>
      <c r="P1894" s="12">
        <v>0</v>
      </c>
      <c r="Q1894" s="12">
        <v>0</v>
      </c>
      <c r="R1894" s="12">
        <v>68255</v>
      </c>
      <c r="S1894" s="59">
        <v>0.90136986301369859</v>
      </c>
      <c r="T1894" s="59">
        <v>29.484931506849314</v>
      </c>
      <c r="U1894" s="12">
        <v>1</v>
      </c>
      <c r="V1894" s="12">
        <v>3</v>
      </c>
      <c r="W1894" s="12">
        <v>2</v>
      </c>
      <c r="X1894" s="12">
        <v>2</v>
      </c>
      <c r="Y1894" s="12">
        <v>1</v>
      </c>
      <c r="Z1894" s="58">
        <v>0</v>
      </c>
      <c r="AA1894" s="58">
        <v>0</v>
      </c>
      <c r="AB1894" s="58">
        <v>0</v>
      </c>
      <c r="AC1894" s="58" t="s">
        <v>91</v>
      </c>
    </row>
    <row r="1895" spans="1:29" x14ac:dyDescent="0.3">
      <c r="A1895" s="57">
        <v>2006068448</v>
      </c>
      <c r="B1895" s="12" t="s">
        <v>977</v>
      </c>
      <c r="C1895" s="58" t="s">
        <v>109</v>
      </c>
      <c r="D1895" s="58" t="s">
        <v>112</v>
      </c>
      <c r="E1895" s="58">
        <v>52433</v>
      </c>
      <c r="F1895" s="58"/>
      <c r="G1895" s="58">
        <f>+IF(F1895&gt;K1895+100000,F1895-K1895,0)</f>
        <v>0</v>
      </c>
      <c r="H1895" s="58"/>
      <c r="I1895" s="58"/>
      <c r="J1895" s="58"/>
      <c r="K1895" s="58">
        <v>299816</v>
      </c>
      <c r="L1895" s="12" t="s">
        <v>91</v>
      </c>
      <c r="M1895" s="12" t="s">
        <v>91</v>
      </c>
      <c r="N1895" s="12" t="s">
        <v>91</v>
      </c>
      <c r="O1895" s="12">
        <v>4</v>
      </c>
      <c r="P1895" s="12">
        <v>0</v>
      </c>
      <c r="Q1895" s="12">
        <v>0</v>
      </c>
      <c r="R1895" s="12">
        <v>68001</v>
      </c>
      <c r="S1895" s="59">
        <v>0.90136986301369859</v>
      </c>
      <c r="T1895" s="59">
        <v>24.084931506849315</v>
      </c>
      <c r="U1895" s="12">
        <v>1</v>
      </c>
      <c r="V1895" s="12">
        <v>3</v>
      </c>
      <c r="W1895" s="12">
        <v>1</v>
      </c>
      <c r="X1895" s="12">
        <v>2</v>
      </c>
      <c r="Y1895" s="12">
        <v>1</v>
      </c>
      <c r="Z1895" s="58">
        <v>0</v>
      </c>
      <c r="AA1895" s="58">
        <v>0</v>
      </c>
      <c r="AB1895" s="58">
        <v>0</v>
      </c>
      <c r="AC1895" s="58" t="s">
        <v>91</v>
      </c>
    </row>
    <row r="1896" spans="1:29" x14ac:dyDescent="0.3">
      <c r="A1896" s="57">
        <v>2224648868</v>
      </c>
      <c r="B1896" s="12" t="s">
        <v>978</v>
      </c>
      <c r="C1896" s="58" t="s">
        <v>108</v>
      </c>
      <c r="D1896" s="58" t="s">
        <v>29</v>
      </c>
      <c r="E1896" s="58">
        <v>16899</v>
      </c>
      <c r="F1896" s="58">
        <v>532230</v>
      </c>
      <c r="G1896" s="58">
        <f>+IF(F1896&gt;K1896+100000,F1896-K1896,0)</f>
        <v>232414</v>
      </c>
      <c r="H1896" s="58">
        <v>93102</v>
      </c>
      <c r="I1896" s="58">
        <v>0</v>
      </c>
      <c r="J1896" s="58">
        <v>0</v>
      </c>
      <c r="K1896" s="58">
        <v>299816</v>
      </c>
      <c r="L1896" s="12" t="s">
        <v>88</v>
      </c>
      <c r="M1896" s="12" t="s">
        <v>89</v>
      </c>
      <c r="N1896" s="12" t="s">
        <v>10</v>
      </c>
      <c r="O1896" s="12">
        <v>4</v>
      </c>
      <c r="P1896" s="12">
        <v>0</v>
      </c>
      <c r="Q1896" s="12">
        <v>0</v>
      </c>
      <c r="R1896" s="12">
        <v>76130</v>
      </c>
      <c r="S1896" s="59">
        <v>0.89863013698630134</v>
      </c>
      <c r="T1896" s="59">
        <v>23.671232876712327</v>
      </c>
      <c r="U1896" s="12">
        <v>1</v>
      </c>
      <c r="V1896" s="12">
        <v>2</v>
      </c>
      <c r="W1896" s="12">
        <v>2</v>
      </c>
      <c r="X1896" s="12">
        <v>2</v>
      </c>
      <c r="Y1896" s="12">
        <v>1</v>
      </c>
      <c r="Z1896" s="58">
        <v>0</v>
      </c>
      <c r="AA1896" s="58">
        <v>0</v>
      </c>
      <c r="AB1896" s="58">
        <v>0</v>
      </c>
      <c r="AC1896" s="58" t="s">
        <v>91</v>
      </c>
    </row>
    <row r="1897" spans="1:29" x14ac:dyDescent="0.3">
      <c r="A1897" s="57">
        <v>2222462026</v>
      </c>
      <c r="B1897" s="12" t="s">
        <v>979</v>
      </c>
      <c r="C1897" s="58" t="s">
        <v>108</v>
      </c>
      <c r="D1897" s="58" t="s">
        <v>29</v>
      </c>
      <c r="E1897" s="58"/>
      <c r="F1897" s="58">
        <v>484858</v>
      </c>
      <c r="G1897" s="58">
        <f>+IF(F1897&gt;K1897+100000,F1897-K1897,0)</f>
        <v>185042</v>
      </c>
      <c r="H1897" s="58">
        <v>101082</v>
      </c>
      <c r="I1897" s="58">
        <v>0</v>
      </c>
      <c r="J1897" s="58">
        <v>0</v>
      </c>
      <c r="K1897" s="58">
        <v>299816</v>
      </c>
      <c r="L1897" s="12" t="s">
        <v>88</v>
      </c>
      <c r="M1897" s="12" t="s">
        <v>89</v>
      </c>
      <c r="N1897" s="12" t="s">
        <v>10</v>
      </c>
      <c r="O1897" s="12">
        <v>4</v>
      </c>
      <c r="P1897" s="12">
        <v>0</v>
      </c>
      <c r="Q1897" s="12">
        <v>0</v>
      </c>
      <c r="R1897" s="12">
        <v>19845</v>
      </c>
      <c r="S1897" s="59">
        <v>0.90136986301369859</v>
      </c>
      <c r="T1897" s="59">
        <v>35.172602739726024</v>
      </c>
      <c r="U1897" s="12">
        <v>2</v>
      </c>
      <c r="V1897" s="12">
        <v>2</v>
      </c>
      <c r="W1897" s="12">
        <v>1</v>
      </c>
      <c r="X1897" s="12">
        <v>2</v>
      </c>
      <c r="Y1897" s="12">
        <v>1</v>
      </c>
      <c r="Z1897" s="58">
        <v>0</v>
      </c>
      <c r="AA1897" s="58">
        <v>0</v>
      </c>
      <c r="AB1897" s="58">
        <v>0</v>
      </c>
      <c r="AC1897" s="58" t="s">
        <v>91</v>
      </c>
    </row>
    <row r="1898" spans="1:29" x14ac:dyDescent="0.3">
      <c r="A1898" s="57">
        <v>2008404208</v>
      </c>
      <c r="B1898" s="12" t="s">
        <v>980</v>
      </c>
      <c r="C1898" s="58" t="s">
        <v>108</v>
      </c>
      <c r="D1898" s="58" t="s">
        <v>29</v>
      </c>
      <c r="E1898" s="58"/>
      <c r="F1898" s="58">
        <v>542988</v>
      </c>
      <c r="G1898" s="58">
        <f>+IF(F1898&gt;K1898+100000,F1898-K1898,0)</f>
        <v>243172</v>
      </c>
      <c r="H1898" s="58">
        <v>81974</v>
      </c>
      <c r="I1898" s="58">
        <v>0</v>
      </c>
      <c r="J1898" s="58">
        <v>0</v>
      </c>
      <c r="K1898" s="58">
        <v>299816</v>
      </c>
      <c r="L1898" s="12" t="s">
        <v>88</v>
      </c>
      <c r="M1898" s="12" t="s">
        <v>89</v>
      </c>
      <c r="N1898" s="12" t="s">
        <v>10</v>
      </c>
      <c r="O1898" s="12">
        <v>4</v>
      </c>
      <c r="P1898" s="12">
        <v>0</v>
      </c>
      <c r="Q1898" s="12">
        <v>0</v>
      </c>
      <c r="R1898" s="12">
        <v>68255</v>
      </c>
      <c r="S1898" s="59">
        <v>0.90136986301369859</v>
      </c>
      <c r="T1898" s="59">
        <v>35.142465753424659</v>
      </c>
      <c r="U1898" s="12">
        <v>1</v>
      </c>
      <c r="V1898" s="12">
        <v>2</v>
      </c>
      <c r="W1898" s="12">
        <v>1</v>
      </c>
      <c r="X1898" s="12">
        <v>2</v>
      </c>
      <c r="Y1898" s="12">
        <v>1</v>
      </c>
      <c r="Z1898" s="58">
        <v>0</v>
      </c>
      <c r="AA1898" s="58">
        <v>0</v>
      </c>
      <c r="AB1898" s="58">
        <v>0</v>
      </c>
      <c r="AC1898" s="58" t="s">
        <v>91</v>
      </c>
    </row>
    <row r="1899" spans="1:29" x14ac:dyDescent="0.3">
      <c r="A1899" s="57">
        <v>84660288</v>
      </c>
      <c r="B1899" s="12" t="s">
        <v>981</v>
      </c>
      <c r="C1899" s="58" t="s">
        <v>108</v>
      </c>
      <c r="D1899" s="58" t="s">
        <v>29</v>
      </c>
      <c r="E1899" s="58"/>
      <c r="F1899" s="58">
        <v>849059</v>
      </c>
      <c r="G1899" s="58">
        <f>+IF(F1899&gt;K1899+100000,F1899-K1899,0)</f>
        <v>549243</v>
      </c>
      <c r="H1899" s="58">
        <v>83821</v>
      </c>
      <c r="I1899" s="58">
        <v>0</v>
      </c>
      <c r="J1899" s="58">
        <v>0</v>
      </c>
      <c r="K1899" s="58">
        <v>299816</v>
      </c>
      <c r="L1899" s="12" t="s">
        <v>88</v>
      </c>
      <c r="M1899" s="12" t="s">
        <v>89</v>
      </c>
      <c r="N1899" s="12" t="s">
        <v>10</v>
      </c>
      <c r="O1899" s="12">
        <v>4</v>
      </c>
      <c r="P1899" s="12">
        <v>0</v>
      </c>
      <c r="Q1899" s="12">
        <v>0</v>
      </c>
      <c r="R1899" s="12">
        <v>13052</v>
      </c>
      <c r="S1899" s="59">
        <v>0.90136986301369859</v>
      </c>
      <c r="T1899" s="59">
        <v>44.695890410958903</v>
      </c>
      <c r="U1899" s="12">
        <v>1</v>
      </c>
      <c r="V1899" s="12">
        <v>2</v>
      </c>
      <c r="W1899" s="12">
        <v>2</v>
      </c>
      <c r="X1899" s="12">
        <v>2</v>
      </c>
      <c r="Y1899" s="12">
        <v>1</v>
      </c>
      <c r="Z1899" s="58">
        <v>0</v>
      </c>
      <c r="AA1899" s="58">
        <v>0</v>
      </c>
      <c r="AB1899" s="58">
        <v>0</v>
      </c>
      <c r="AC1899" s="58" t="s">
        <v>91</v>
      </c>
    </row>
    <row r="1900" spans="1:29" x14ac:dyDescent="0.3">
      <c r="A1900" s="57">
        <v>2002266426</v>
      </c>
      <c r="B1900" s="12" t="s">
        <v>982</v>
      </c>
      <c r="C1900" s="58" t="s">
        <v>108</v>
      </c>
      <c r="D1900" s="58" t="s">
        <v>29</v>
      </c>
      <c r="E1900" s="58"/>
      <c r="F1900" s="58">
        <v>892061</v>
      </c>
      <c r="G1900" s="58">
        <f>+IF(F1900&gt;K1900+100000,F1900-K1900,0)</f>
        <v>592245</v>
      </c>
      <c r="H1900" s="58">
        <v>118647</v>
      </c>
      <c r="I1900" s="58">
        <v>0</v>
      </c>
      <c r="J1900" s="58">
        <v>1000000</v>
      </c>
      <c r="K1900" s="58">
        <v>299816</v>
      </c>
      <c r="L1900" s="12" t="s">
        <v>87</v>
      </c>
      <c r="M1900" s="12" t="s">
        <v>89</v>
      </c>
      <c r="N1900" s="12" t="s">
        <v>10</v>
      </c>
      <c r="O1900" s="12">
        <v>4</v>
      </c>
      <c r="P1900" s="12">
        <v>0</v>
      </c>
      <c r="Q1900" s="12">
        <v>0</v>
      </c>
      <c r="R1900" s="12">
        <v>68615</v>
      </c>
      <c r="S1900" s="59">
        <v>0.90136986301369859</v>
      </c>
      <c r="T1900" s="59">
        <v>24.065753424657533</v>
      </c>
      <c r="U1900" s="12">
        <v>1</v>
      </c>
      <c r="V1900" s="12">
        <v>2</v>
      </c>
      <c r="W1900" s="12">
        <v>1</v>
      </c>
      <c r="X1900" s="12">
        <v>2</v>
      </c>
      <c r="Y1900" s="12">
        <v>1</v>
      </c>
      <c r="Z1900" s="58">
        <v>0</v>
      </c>
      <c r="AA1900" s="58">
        <v>0</v>
      </c>
      <c r="AB1900" s="58">
        <v>0</v>
      </c>
      <c r="AC1900" s="58" t="s">
        <v>91</v>
      </c>
    </row>
    <row r="1901" spans="1:29" x14ac:dyDescent="0.3">
      <c r="A1901" s="57">
        <v>2088444442</v>
      </c>
      <c r="B1901" s="12" t="s">
        <v>983</v>
      </c>
      <c r="C1901" s="58" t="s">
        <v>109</v>
      </c>
      <c r="D1901" s="58" t="s">
        <v>112</v>
      </c>
      <c r="E1901" s="58"/>
      <c r="F1901" s="58">
        <v>3886</v>
      </c>
      <c r="G1901" s="58">
        <f>+IF(F1901&gt;K1901+100000,F1901-K1901,0)</f>
        <v>0</v>
      </c>
      <c r="H1901" s="58">
        <v>85567</v>
      </c>
      <c r="I1901" s="58">
        <v>0</v>
      </c>
      <c r="J1901" s="58">
        <v>0</v>
      </c>
      <c r="K1901" s="58">
        <v>299816</v>
      </c>
      <c r="L1901" s="12" t="s">
        <v>88</v>
      </c>
      <c r="M1901" s="12" t="s">
        <v>89</v>
      </c>
      <c r="N1901" s="12" t="s">
        <v>10</v>
      </c>
      <c r="O1901" s="12">
        <v>4</v>
      </c>
      <c r="P1901" s="12">
        <v>0</v>
      </c>
      <c r="Q1901" s="12">
        <v>0</v>
      </c>
      <c r="R1901" s="12">
        <v>66001</v>
      </c>
      <c r="S1901" s="59">
        <v>0.90136986301369859</v>
      </c>
      <c r="T1901" s="59">
        <v>25.791780821917808</v>
      </c>
      <c r="U1901" s="12">
        <v>2</v>
      </c>
      <c r="V1901" s="12">
        <v>2</v>
      </c>
      <c r="W1901" s="12">
        <v>1</v>
      </c>
      <c r="X1901" s="12">
        <v>2</v>
      </c>
      <c r="Y1901" s="12">
        <v>1</v>
      </c>
      <c r="Z1901" s="58">
        <v>0</v>
      </c>
      <c r="AA1901" s="58">
        <v>0</v>
      </c>
      <c r="AB1901" s="58">
        <v>0</v>
      </c>
      <c r="AC1901" s="58" t="s">
        <v>91</v>
      </c>
    </row>
    <row r="1902" spans="1:29" x14ac:dyDescent="0.3">
      <c r="A1902" s="57">
        <v>2046606288</v>
      </c>
      <c r="B1902" s="12" t="s">
        <v>984</v>
      </c>
      <c r="C1902" s="58" t="s">
        <v>109</v>
      </c>
      <c r="D1902" s="58" t="s">
        <v>112</v>
      </c>
      <c r="E1902" s="58"/>
      <c r="F1902" s="58"/>
      <c r="G1902" s="58">
        <f>+IF(F1902&gt;K1902+100000,F1902-K1902,0)</f>
        <v>0</v>
      </c>
      <c r="H1902" s="58"/>
      <c r="I1902" s="58"/>
      <c r="J1902" s="58"/>
      <c r="K1902" s="58">
        <v>299816</v>
      </c>
      <c r="L1902" s="12" t="s">
        <v>91</v>
      </c>
      <c r="M1902" s="12" t="s">
        <v>91</v>
      </c>
      <c r="N1902" s="12" t="s">
        <v>91</v>
      </c>
      <c r="O1902" s="12">
        <v>4</v>
      </c>
      <c r="P1902" s="12">
        <v>0</v>
      </c>
      <c r="Q1902" s="12">
        <v>0</v>
      </c>
      <c r="R1902" s="12">
        <v>8001</v>
      </c>
      <c r="S1902" s="59">
        <v>0.90136986301369859</v>
      </c>
      <c r="T1902" s="59">
        <v>30.712328767123289</v>
      </c>
      <c r="U1902" s="12">
        <v>2</v>
      </c>
      <c r="V1902" s="12">
        <v>2</v>
      </c>
      <c r="W1902" s="12">
        <v>1</v>
      </c>
      <c r="X1902" s="12">
        <v>2</v>
      </c>
      <c r="Y1902" s="12">
        <v>1</v>
      </c>
      <c r="Z1902" s="58">
        <v>0</v>
      </c>
      <c r="AA1902" s="58">
        <v>0</v>
      </c>
      <c r="AB1902" s="58">
        <v>0</v>
      </c>
      <c r="AC1902" s="58" t="s">
        <v>91</v>
      </c>
    </row>
    <row r="1903" spans="1:29" x14ac:dyDescent="0.3">
      <c r="A1903" s="57">
        <v>2008404648</v>
      </c>
      <c r="B1903" s="12" t="s">
        <v>985</v>
      </c>
      <c r="C1903" s="58" t="s">
        <v>109</v>
      </c>
      <c r="D1903" s="58" t="s">
        <v>112</v>
      </c>
      <c r="E1903" s="58"/>
      <c r="F1903" s="58"/>
      <c r="G1903" s="58">
        <f>+IF(F1903&gt;K1903+100000,F1903-K1903,0)</f>
        <v>0</v>
      </c>
      <c r="H1903" s="58"/>
      <c r="I1903" s="58"/>
      <c r="J1903" s="58"/>
      <c r="K1903" s="58">
        <v>299816</v>
      </c>
      <c r="L1903" s="12" t="s">
        <v>91</v>
      </c>
      <c r="M1903" s="12" t="s">
        <v>91</v>
      </c>
      <c r="N1903" s="12" t="s">
        <v>91</v>
      </c>
      <c r="O1903" s="12">
        <v>4</v>
      </c>
      <c r="P1903" s="12">
        <v>0</v>
      </c>
      <c r="Q1903" s="12">
        <v>0</v>
      </c>
      <c r="R1903" s="12">
        <v>68255</v>
      </c>
      <c r="S1903" s="59">
        <v>0.90136986301369859</v>
      </c>
      <c r="T1903" s="59">
        <v>33.704109589041096</v>
      </c>
      <c r="U1903" s="12">
        <v>1</v>
      </c>
      <c r="V1903" s="12">
        <v>2</v>
      </c>
      <c r="W1903" s="12">
        <v>1</v>
      </c>
      <c r="X1903" s="12">
        <v>2</v>
      </c>
      <c r="Y1903" s="12">
        <v>1</v>
      </c>
      <c r="Z1903" s="58">
        <v>0</v>
      </c>
      <c r="AA1903" s="58">
        <v>0</v>
      </c>
      <c r="AB1903" s="58">
        <v>0</v>
      </c>
      <c r="AC1903" s="58" t="s">
        <v>91</v>
      </c>
    </row>
    <row r="1904" spans="1:29" x14ac:dyDescent="0.3">
      <c r="A1904" s="57">
        <v>2460604</v>
      </c>
      <c r="B1904" s="12" t="s">
        <v>986</v>
      </c>
      <c r="C1904" s="58" t="s">
        <v>109</v>
      </c>
      <c r="D1904" s="58" t="s">
        <v>112</v>
      </c>
      <c r="E1904" s="58"/>
      <c r="F1904" s="58"/>
      <c r="G1904" s="58">
        <f>+IF(F1904&gt;K1904+100000,F1904-K1904,0)</f>
        <v>0</v>
      </c>
      <c r="H1904" s="58"/>
      <c r="I1904" s="58"/>
      <c r="J1904" s="58"/>
      <c r="K1904" s="58">
        <v>299816</v>
      </c>
      <c r="L1904" s="12" t="s">
        <v>91</v>
      </c>
      <c r="M1904" s="12" t="s">
        <v>91</v>
      </c>
      <c r="N1904" s="12" t="s">
        <v>91</v>
      </c>
      <c r="O1904" s="12">
        <v>4</v>
      </c>
      <c r="P1904" s="12">
        <v>0</v>
      </c>
      <c r="Q1904" s="12">
        <v>0</v>
      </c>
      <c r="R1904" s="12">
        <v>68307</v>
      </c>
      <c r="S1904" s="59">
        <v>0.90136986301369859</v>
      </c>
      <c r="T1904" s="59">
        <v>43.131506849315066</v>
      </c>
      <c r="U1904" s="12">
        <v>1</v>
      </c>
      <c r="V1904" s="12">
        <v>2</v>
      </c>
      <c r="W1904" s="12">
        <v>2</v>
      </c>
      <c r="X1904" s="12">
        <v>2</v>
      </c>
      <c r="Y1904" s="12">
        <v>1</v>
      </c>
      <c r="Z1904" s="58">
        <v>0</v>
      </c>
      <c r="AA1904" s="58">
        <v>0</v>
      </c>
      <c r="AB1904" s="58">
        <v>0</v>
      </c>
      <c r="AC1904" s="58" t="s">
        <v>91</v>
      </c>
    </row>
    <row r="1905" spans="1:29" x14ac:dyDescent="0.3">
      <c r="A1905" s="57">
        <v>2200806686</v>
      </c>
      <c r="B1905" s="12" t="s">
        <v>987</v>
      </c>
      <c r="C1905" s="58" t="s">
        <v>109</v>
      </c>
      <c r="D1905" s="58" t="s">
        <v>112</v>
      </c>
      <c r="E1905" s="58"/>
      <c r="F1905" s="58"/>
      <c r="G1905" s="58">
        <f>+IF(F1905&gt;K1905+100000,F1905-K1905,0)</f>
        <v>0</v>
      </c>
      <c r="H1905" s="58"/>
      <c r="I1905" s="58"/>
      <c r="J1905" s="58"/>
      <c r="K1905" s="58">
        <v>299816</v>
      </c>
      <c r="L1905" s="12" t="s">
        <v>91</v>
      </c>
      <c r="M1905" s="12" t="s">
        <v>91</v>
      </c>
      <c r="N1905" s="12" t="s">
        <v>91</v>
      </c>
      <c r="O1905" s="12">
        <v>4</v>
      </c>
      <c r="P1905" s="12">
        <v>0</v>
      </c>
      <c r="Q1905" s="12">
        <v>0</v>
      </c>
      <c r="R1905" s="12">
        <v>68615</v>
      </c>
      <c r="S1905" s="59">
        <v>0.89863013698630134</v>
      </c>
      <c r="T1905" s="59">
        <v>23.490410958904111</v>
      </c>
      <c r="U1905" s="12">
        <v>2</v>
      </c>
      <c r="V1905" s="12">
        <v>2</v>
      </c>
      <c r="W1905" s="12">
        <v>1</v>
      </c>
      <c r="X1905" s="12">
        <v>2</v>
      </c>
      <c r="Y1905" s="12">
        <v>1</v>
      </c>
      <c r="Z1905" s="58">
        <v>0</v>
      </c>
      <c r="AA1905" s="58">
        <v>0</v>
      </c>
      <c r="AB1905" s="58">
        <v>0</v>
      </c>
      <c r="AC1905" s="58" t="s">
        <v>91</v>
      </c>
    </row>
    <row r="1906" spans="1:29" x14ac:dyDescent="0.3">
      <c r="A1906" s="57">
        <v>28462626</v>
      </c>
      <c r="B1906" s="12" t="s">
        <v>988</v>
      </c>
      <c r="C1906" s="58" t="s">
        <v>109</v>
      </c>
      <c r="D1906" s="58" t="s">
        <v>112</v>
      </c>
      <c r="E1906" s="58"/>
      <c r="F1906" s="58"/>
      <c r="G1906" s="58">
        <f>+IF(F1906&gt;K1906+100000,F1906-K1906,0)</f>
        <v>0</v>
      </c>
      <c r="H1906" s="58"/>
      <c r="I1906" s="58"/>
      <c r="J1906" s="58"/>
      <c r="K1906" s="58">
        <v>299816</v>
      </c>
      <c r="L1906" s="12" t="s">
        <v>91</v>
      </c>
      <c r="M1906" s="12" t="s">
        <v>91</v>
      </c>
      <c r="N1906" s="12" t="s">
        <v>91</v>
      </c>
      <c r="O1906" s="12">
        <v>4</v>
      </c>
      <c r="P1906" s="12">
        <v>0</v>
      </c>
      <c r="Q1906" s="12">
        <v>0</v>
      </c>
      <c r="R1906" s="12">
        <v>68615</v>
      </c>
      <c r="S1906" s="59">
        <v>0.90136986301369859</v>
      </c>
      <c r="T1906" s="59">
        <v>40.526027397260272</v>
      </c>
      <c r="U1906" s="12">
        <v>2</v>
      </c>
      <c r="V1906" s="12">
        <v>2</v>
      </c>
      <c r="W1906" s="12">
        <v>1</v>
      </c>
      <c r="X1906" s="12">
        <v>2</v>
      </c>
      <c r="Y1906" s="12">
        <v>1</v>
      </c>
      <c r="Z1906" s="58">
        <v>0</v>
      </c>
      <c r="AA1906" s="58">
        <v>0</v>
      </c>
      <c r="AB1906" s="58">
        <v>0</v>
      </c>
      <c r="AC1906" s="58" t="s">
        <v>91</v>
      </c>
    </row>
    <row r="1907" spans="1:29" x14ac:dyDescent="0.3">
      <c r="A1907" s="57">
        <v>4420026</v>
      </c>
      <c r="B1907" s="12" t="s">
        <v>989</v>
      </c>
      <c r="C1907" s="58" t="s">
        <v>109</v>
      </c>
      <c r="D1907" s="58" t="s">
        <v>112</v>
      </c>
      <c r="E1907" s="58"/>
      <c r="F1907" s="58"/>
      <c r="G1907" s="58">
        <f>+IF(F1907&gt;K1907+100000,F1907-K1907,0)</f>
        <v>0</v>
      </c>
      <c r="H1907" s="58"/>
      <c r="I1907" s="58"/>
      <c r="J1907" s="58"/>
      <c r="K1907" s="58">
        <v>312061</v>
      </c>
      <c r="L1907" s="12" t="s">
        <v>91</v>
      </c>
      <c r="M1907" s="12" t="s">
        <v>91</v>
      </c>
      <c r="N1907" s="12" t="s">
        <v>91</v>
      </c>
      <c r="O1907" s="12">
        <v>4</v>
      </c>
      <c r="P1907" s="12">
        <v>0</v>
      </c>
      <c r="Q1907" s="12">
        <v>0</v>
      </c>
      <c r="R1907" s="12">
        <v>76736</v>
      </c>
      <c r="S1907" s="12">
        <v>1.0493150684931507</v>
      </c>
      <c r="T1907" s="12">
        <v>44.824657534246576</v>
      </c>
      <c r="U1907" s="12">
        <v>1</v>
      </c>
      <c r="V1907" s="12">
        <v>0</v>
      </c>
      <c r="W1907" s="12">
        <v>1</v>
      </c>
      <c r="X1907" s="12">
        <v>1</v>
      </c>
      <c r="Y1907" s="12">
        <v>2</v>
      </c>
      <c r="Z1907" s="58">
        <v>0</v>
      </c>
      <c r="AA1907" s="58">
        <v>0</v>
      </c>
      <c r="AB1907" s="58">
        <v>0</v>
      </c>
      <c r="AC1907" s="58" t="s">
        <v>91</v>
      </c>
    </row>
    <row r="1908" spans="1:29" x14ac:dyDescent="0.3">
      <c r="A1908" s="57">
        <v>82808886</v>
      </c>
      <c r="B1908" s="12" t="s">
        <v>990</v>
      </c>
      <c r="C1908" s="58" t="s">
        <v>109</v>
      </c>
      <c r="D1908" s="58" t="s">
        <v>112</v>
      </c>
      <c r="E1908" s="58">
        <v>1226000</v>
      </c>
      <c r="F1908" s="58"/>
      <c r="G1908" s="58">
        <f>+IF(F1908&gt;K1908+100000,F1908-K1908,0)</f>
        <v>0</v>
      </c>
      <c r="H1908" s="58"/>
      <c r="I1908" s="58"/>
      <c r="J1908" s="58"/>
      <c r="K1908" s="58">
        <v>325228</v>
      </c>
      <c r="L1908" s="12" t="s">
        <v>91</v>
      </c>
      <c r="M1908" s="12" t="s">
        <v>91</v>
      </c>
      <c r="N1908" s="12" t="s">
        <v>91</v>
      </c>
      <c r="O1908" s="12">
        <v>4</v>
      </c>
      <c r="P1908" s="12">
        <v>0</v>
      </c>
      <c r="Q1908" s="12">
        <v>0</v>
      </c>
      <c r="R1908" s="12">
        <v>5308</v>
      </c>
      <c r="S1908" s="12">
        <v>1.1013698630136985</v>
      </c>
      <c r="T1908" s="12">
        <v>52.756164383561647</v>
      </c>
      <c r="U1908" s="12">
        <v>1</v>
      </c>
      <c r="V1908" s="12">
        <v>0</v>
      </c>
      <c r="W1908" s="12">
        <v>2</v>
      </c>
      <c r="X1908" s="12">
        <v>2</v>
      </c>
      <c r="Y1908" s="12">
        <v>2</v>
      </c>
      <c r="Z1908" s="58">
        <v>0</v>
      </c>
      <c r="AA1908" s="58">
        <v>0</v>
      </c>
      <c r="AB1908" s="58">
        <v>0</v>
      </c>
      <c r="AC1908" s="58" t="s">
        <v>91</v>
      </c>
    </row>
    <row r="1909" spans="1:29" x14ac:dyDescent="0.3">
      <c r="A1909" s="57">
        <v>2020426066</v>
      </c>
      <c r="B1909" s="12" t="s">
        <v>991</v>
      </c>
      <c r="C1909" s="58" t="s">
        <v>109</v>
      </c>
      <c r="D1909" s="58" t="s">
        <v>112</v>
      </c>
      <c r="E1909" s="58">
        <v>858200</v>
      </c>
      <c r="F1909" s="58"/>
      <c r="G1909" s="58">
        <f>+IF(F1909&gt;K1909+100000,F1909-K1909,0)</f>
        <v>0</v>
      </c>
      <c r="H1909" s="58"/>
      <c r="I1909" s="58"/>
      <c r="J1909" s="58"/>
      <c r="K1909" s="58">
        <v>325228</v>
      </c>
      <c r="L1909" s="12" t="s">
        <v>91</v>
      </c>
      <c r="M1909" s="12" t="s">
        <v>91</v>
      </c>
      <c r="N1909" s="12" t="s">
        <v>91</v>
      </c>
      <c r="O1909" s="12">
        <v>4</v>
      </c>
      <c r="P1909" s="12">
        <v>0</v>
      </c>
      <c r="Q1909" s="12">
        <v>0</v>
      </c>
      <c r="R1909" s="12">
        <v>5088</v>
      </c>
      <c r="S1909" s="12">
        <v>1.1013698630136985</v>
      </c>
      <c r="T1909" s="12">
        <v>37.073972602739723</v>
      </c>
      <c r="U1909" s="12">
        <v>1</v>
      </c>
      <c r="V1909" s="12">
        <v>0</v>
      </c>
      <c r="W1909" s="12">
        <v>2</v>
      </c>
      <c r="X1909" s="12">
        <v>2</v>
      </c>
      <c r="Y1909" s="12">
        <v>2</v>
      </c>
      <c r="Z1909" s="58">
        <v>0</v>
      </c>
      <c r="AA1909" s="58">
        <v>0</v>
      </c>
      <c r="AB1909" s="58">
        <v>0</v>
      </c>
      <c r="AC1909" s="58" t="s">
        <v>91</v>
      </c>
    </row>
    <row r="1910" spans="1:29" x14ac:dyDescent="0.3">
      <c r="A1910" s="57">
        <v>2224626626</v>
      </c>
      <c r="B1910" s="12" t="s">
        <v>993</v>
      </c>
      <c r="C1910" s="58" t="s">
        <v>109</v>
      </c>
      <c r="D1910" s="58" t="s">
        <v>112</v>
      </c>
      <c r="E1910" s="58">
        <v>2830534</v>
      </c>
      <c r="F1910" s="58"/>
      <c r="G1910" s="58">
        <f>+IF(F1910&gt;K1910+100000,F1910-K1910,0)</f>
        <v>0</v>
      </c>
      <c r="H1910" s="58"/>
      <c r="I1910" s="58"/>
      <c r="J1910" s="58"/>
      <c r="K1910" s="58">
        <v>326150</v>
      </c>
      <c r="L1910" s="12" t="s">
        <v>91</v>
      </c>
      <c r="M1910" s="12" t="s">
        <v>91</v>
      </c>
      <c r="N1910" s="12" t="s">
        <v>91</v>
      </c>
      <c r="O1910" s="12">
        <v>4</v>
      </c>
      <c r="P1910" s="12">
        <v>0</v>
      </c>
      <c r="Q1910" s="12">
        <v>0</v>
      </c>
      <c r="R1910" s="12">
        <v>5001</v>
      </c>
      <c r="S1910" s="59">
        <v>1.0164383561643835</v>
      </c>
      <c r="T1910" s="59">
        <v>35.030136986301372</v>
      </c>
      <c r="U1910" s="12">
        <v>2</v>
      </c>
      <c r="V1910" s="12">
        <v>3</v>
      </c>
      <c r="W1910" s="12">
        <v>1</v>
      </c>
      <c r="X1910" s="12">
        <v>2</v>
      </c>
      <c r="Y1910" s="12">
        <v>3</v>
      </c>
      <c r="Z1910" s="58">
        <v>0</v>
      </c>
      <c r="AA1910" s="58">
        <v>0</v>
      </c>
      <c r="AB1910" s="58">
        <v>0</v>
      </c>
      <c r="AC1910" s="58" t="s">
        <v>91</v>
      </c>
    </row>
    <row r="1911" spans="1:29" x14ac:dyDescent="0.3">
      <c r="A1911" s="57">
        <v>2200888208</v>
      </c>
      <c r="B1911" s="12" t="s">
        <v>994</v>
      </c>
      <c r="C1911" s="58" t="s">
        <v>108</v>
      </c>
      <c r="D1911" s="58" t="s">
        <v>114</v>
      </c>
      <c r="E1911" s="58">
        <v>1169720</v>
      </c>
      <c r="F1911" s="58">
        <v>1977540</v>
      </c>
      <c r="G1911" s="58">
        <f>+IF(F1911&gt;K1911+100000,F1911-K1911,0)</f>
        <v>1651390</v>
      </c>
      <c r="H1911" s="58">
        <v>101160</v>
      </c>
      <c r="I1911" s="58">
        <v>0</v>
      </c>
      <c r="J1911" s="58">
        <v>0</v>
      </c>
      <c r="K1911" s="58">
        <v>326150</v>
      </c>
      <c r="L1911" s="12" t="s">
        <v>88</v>
      </c>
      <c r="M1911" s="12" t="s">
        <v>89</v>
      </c>
      <c r="N1911" s="12" t="s">
        <v>10</v>
      </c>
      <c r="O1911" s="12">
        <v>4</v>
      </c>
      <c r="P1911" s="12">
        <v>0</v>
      </c>
      <c r="Q1911" s="12">
        <v>0</v>
      </c>
      <c r="R1911" s="12">
        <v>68615</v>
      </c>
      <c r="S1911" s="59">
        <v>1.0191780821917809</v>
      </c>
      <c r="T1911" s="59">
        <v>35.775342465753425</v>
      </c>
      <c r="U1911" s="12">
        <v>1</v>
      </c>
      <c r="V1911" s="12">
        <v>1</v>
      </c>
      <c r="W1911" s="12">
        <v>1</v>
      </c>
      <c r="X1911" s="12">
        <v>2</v>
      </c>
      <c r="Y1911" s="12">
        <v>1</v>
      </c>
      <c r="Z1911" s="58">
        <v>0</v>
      </c>
      <c r="AA1911" s="58">
        <v>0</v>
      </c>
      <c r="AB1911" s="58">
        <v>0</v>
      </c>
      <c r="AC1911" s="58" t="s">
        <v>91</v>
      </c>
    </row>
    <row r="1912" spans="1:29" x14ac:dyDescent="0.3">
      <c r="A1912" s="57">
        <v>2406068</v>
      </c>
      <c r="B1912" s="12" t="s">
        <v>995</v>
      </c>
      <c r="C1912" s="58" t="s">
        <v>108</v>
      </c>
      <c r="D1912" s="58" t="s">
        <v>113</v>
      </c>
      <c r="E1912" s="58">
        <v>919500</v>
      </c>
      <c r="F1912" s="58">
        <v>251787</v>
      </c>
      <c r="G1912" s="58">
        <f>+IF(F1912&gt;K1912+100000,F1912-K1912,0)</f>
        <v>0</v>
      </c>
      <c r="H1912" s="58">
        <v>86288</v>
      </c>
      <c r="I1912" s="58">
        <v>0</v>
      </c>
      <c r="J1912" s="58">
        <v>0</v>
      </c>
      <c r="K1912" s="58">
        <v>326150</v>
      </c>
      <c r="L1912" s="12" t="s">
        <v>88</v>
      </c>
      <c r="M1912" s="12" t="s">
        <v>89</v>
      </c>
      <c r="N1912" s="12" t="s">
        <v>10</v>
      </c>
      <c r="O1912" s="12">
        <v>4</v>
      </c>
      <c r="P1912" s="12">
        <v>0</v>
      </c>
      <c r="Q1912" s="12">
        <v>0</v>
      </c>
      <c r="R1912" s="12">
        <v>11001</v>
      </c>
      <c r="S1912" s="59">
        <v>1.0164383561643835</v>
      </c>
      <c r="T1912" s="59">
        <v>45.295890410958904</v>
      </c>
      <c r="U1912" s="12">
        <v>1</v>
      </c>
      <c r="V1912" s="12">
        <v>2</v>
      </c>
      <c r="W1912" s="12">
        <v>2</v>
      </c>
      <c r="X1912" s="12">
        <v>2</v>
      </c>
      <c r="Y1912" s="12">
        <v>2</v>
      </c>
      <c r="Z1912" s="58">
        <v>0</v>
      </c>
      <c r="AA1912" s="58">
        <v>0</v>
      </c>
      <c r="AB1912" s="58">
        <v>0</v>
      </c>
      <c r="AC1912" s="58" t="s">
        <v>91</v>
      </c>
    </row>
    <row r="1913" spans="1:29" x14ac:dyDescent="0.3">
      <c r="A1913" s="57">
        <v>2224622444</v>
      </c>
      <c r="B1913" s="12" t="s">
        <v>996</v>
      </c>
      <c r="C1913" s="58" t="s">
        <v>108</v>
      </c>
      <c r="D1913" s="58" t="s">
        <v>114</v>
      </c>
      <c r="E1913" s="58">
        <v>817717</v>
      </c>
      <c r="F1913" s="58">
        <v>1912654</v>
      </c>
      <c r="G1913" s="58">
        <f>+IF(F1913&gt;K1913+100000,F1913-K1913,0)</f>
        <v>1586504</v>
      </c>
      <c r="H1913" s="58">
        <v>115346</v>
      </c>
      <c r="I1913" s="58">
        <v>0</v>
      </c>
      <c r="J1913" s="58">
        <v>0</v>
      </c>
      <c r="K1913" s="58">
        <v>326150</v>
      </c>
      <c r="L1913" s="12" t="s">
        <v>88</v>
      </c>
      <c r="M1913" s="12" t="s">
        <v>89</v>
      </c>
      <c r="N1913" s="12" t="s">
        <v>10</v>
      </c>
      <c r="O1913" s="12">
        <v>4</v>
      </c>
      <c r="P1913" s="12">
        <v>0</v>
      </c>
      <c r="Q1913" s="12">
        <v>0</v>
      </c>
      <c r="R1913" s="12">
        <v>76130</v>
      </c>
      <c r="S1913" s="59">
        <v>1.0136986301369864</v>
      </c>
      <c r="T1913" s="59">
        <v>31.254794520547946</v>
      </c>
      <c r="U1913" s="12">
        <v>1</v>
      </c>
      <c r="V1913" s="12">
        <v>4</v>
      </c>
      <c r="W1913" s="12">
        <v>1</v>
      </c>
      <c r="X1913" s="12">
        <v>2</v>
      </c>
      <c r="Y1913" s="12">
        <v>3</v>
      </c>
      <c r="Z1913" s="58">
        <v>0</v>
      </c>
      <c r="AA1913" s="58">
        <v>0</v>
      </c>
      <c r="AB1913" s="58">
        <v>0</v>
      </c>
      <c r="AC1913" s="58" t="s">
        <v>91</v>
      </c>
    </row>
    <row r="1914" spans="1:29" x14ac:dyDescent="0.3">
      <c r="A1914" s="57">
        <v>64640664</v>
      </c>
      <c r="B1914" s="12" t="s">
        <v>997</v>
      </c>
      <c r="C1914" s="58" t="s">
        <v>108</v>
      </c>
      <c r="D1914" s="58" t="s">
        <v>114</v>
      </c>
      <c r="E1914" s="58">
        <v>815333</v>
      </c>
      <c r="F1914" s="58">
        <v>1700435</v>
      </c>
      <c r="G1914" s="58">
        <f>+IF(F1914&gt;K1914+100000,F1914-K1914,0)</f>
        <v>1374285</v>
      </c>
      <c r="H1914" s="58">
        <v>126470.00000000001</v>
      </c>
      <c r="I1914" s="58">
        <v>0</v>
      </c>
      <c r="J1914" s="58">
        <v>0</v>
      </c>
      <c r="K1914" s="58">
        <v>326150</v>
      </c>
      <c r="L1914" s="12" t="s">
        <v>88</v>
      </c>
      <c r="M1914" s="12" t="s">
        <v>89</v>
      </c>
      <c r="N1914" s="12" t="s">
        <v>10</v>
      </c>
      <c r="O1914" s="12">
        <v>4</v>
      </c>
      <c r="P1914" s="12">
        <v>0</v>
      </c>
      <c r="Q1914" s="12">
        <v>0</v>
      </c>
      <c r="R1914" s="12">
        <v>68307</v>
      </c>
      <c r="S1914" s="59">
        <v>1.0136986301369864</v>
      </c>
      <c r="T1914" s="59">
        <v>40.715068493150682</v>
      </c>
      <c r="U1914" s="12">
        <v>2</v>
      </c>
      <c r="V1914" s="12">
        <v>2</v>
      </c>
      <c r="W1914" s="12">
        <v>2</v>
      </c>
      <c r="X1914" s="12">
        <v>2</v>
      </c>
      <c r="Y1914" s="12">
        <v>1</v>
      </c>
      <c r="Z1914" s="58">
        <v>0</v>
      </c>
      <c r="AA1914" s="58">
        <v>0</v>
      </c>
      <c r="AB1914" s="58">
        <v>0</v>
      </c>
      <c r="AC1914" s="58" t="s">
        <v>91</v>
      </c>
    </row>
    <row r="1915" spans="1:29" x14ac:dyDescent="0.3">
      <c r="A1915" s="57">
        <v>2006026860</v>
      </c>
      <c r="B1915" s="12" t="s">
        <v>1000</v>
      </c>
      <c r="C1915" s="58" t="s">
        <v>108</v>
      </c>
      <c r="D1915" s="58" t="s">
        <v>29</v>
      </c>
      <c r="E1915" s="58">
        <v>452531</v>
      </c>
      <c r="F1915" s="58">
        <v>1000072</v>
      </c>
      <c r="G1915" s="58">
        <f>+IF(F1915&gt;K1915+100000,F1915-K1915,0)</f>
        <v>673922</v>
      </c>
      <c r="H1915" s="58">
        <v>118225</v>
      </c>
      <c r="I1915" s="58">
        <v>0</v>
      </c>
      <c r="J1915" s="58">
        <v>0</v>
      </c>
      <c r="K1915" s="58">
        <v>326150</v>
      </c>
      <c r="L1915" s="12" t="s">
        <v>88</v>
      </c>
      <c r="M1915" s="12" t="s">
        <v>89</v>
      </c>
      <c r="N1915" s="12" t="s">
        <v>10</v>
      </c>
      <c r="O1915" s="12">
        <v>4</v>
      </c>
      <c r="P1915" s="12">
        <v>0</v>
      </c>
      <c r="Q1915" s="12">
        <v>0</v>
      </c>
      <c r="R1915" s="12">
        <v>68615</v>
      </c>
      <c r="S1915" s="59">
        <v>1.010958904109589</v>
      </c>
      <c r="T1915" s="59">
        <v>30.638356164383563</v>
      </c>
      <c r="U1915" s="12">
        <v>1</v>
      </c>
      <c r="V1915" s="12">
        <v>2</v>
      </c>
      <c r="W1915" s="12">
        <v>1</v>
      </c>
      <c r="X1915" s="12">
        <v>2</v>
      </c>
      <c r="Y1915" s="12">
        <v>1</v>
      </c>
      <c r="Z1915" s="58">
        <v>0</v>
      </c>
      <c r="AA1915" s="58">
        <v>0</v>
      </c>
      <c r="AB1915" s="58">
        <v>0</v>
      </c>
      <c r="AC1915" s="58" t="s">
        <v>91</v>
      </c>
    </row>
    <row r="1916" spans="1:29" x14ac:dyDescent="0.3">
      <c r="A1916" s="57">
        <v>2044608606</v>
      </c>
      <c r="B1916" s="12" t="s">
        <v>1001</v>
      </c>
      <c r="C1916" s="58" t="s">
        <v>108</v>
      </c>
      <c r="D1916" s="58" t="s">
        <v>29</v>
      </c>
      <c r="E1916" s="58">
        <v>310431</v>
      </c>
      <c r="F1916" s="58">
        <v>510448</v>
      </c>
      <c r="G1916" s="58">
        <f>+IF(F1916&gt;K1916+100000,F1916-K1916,0)</f>
        <v>184298</v>
      </c>
      <c r="H1916" s="58">
        <v>106416</v>
      </c>
      <c r="I1916" s="58">
        <v>0</v>
      </c>
      <c r="J1916" s="58">
        <v>0</v>
      </c>
      <c r="K1916" s="58">
        <v>326150</v>
      </c>
      <c r="L1916" s="12" t="s">
        <v>88</v>
      </c>
      <c r="M1916" s="12" t="s">
        <v>89</v>
      </c>
      <c r="N1916" s="12" t="s">
        <v>10</v>
      </c>
      <c r="O1916" s="12">
        <v>4</v>
      </c>
      <c r="P1916" s="12">
        <v>0</v>
      </c>
      <c r="Q1916" s="12">
        <v>0</v>
      </c>
      <c r="R1916" s="12">
        <v>5001</v>
      </c>
      <c r="S1916" s="59">
        <v>1.0191780821917809</v>
      </c>
      <c r="T1916" s="59">
        <v>25.142465753424659</v>
      </c>
      <c r="U1916" s="12">
        <v>1</v>
      </c>
      <c r="V1916" s="12">
        <v>2</v>
      </c>
      <c r="W1916" s="12">
        <v>1</v>
      </c>
      <c r="X1916" s="12">
        <v>2</v>
      </c>
      <c r="Y1916" s="12">
        <v>1</v>
      </c>
      <c r="Z1916" s="58">
        <v>0</v>
      </c>
      <c r="AA1916" s="58">
        <v>0</v>
      </c>
      <c r="AB1916" s="58">
        <v>0</v>
      </c>
      <c r="AC1916" s="58" t="s">
        <v>91</v>
      </c>
    </row>
    <row r="1917" spans="1:29" x14ac:dyDescent="0.3">
      <c r="A1917" s="57">
        <v>2646882</v>
      </c>
      <c r="B1917" s="12" t="s">
        <v>1002</v>
      </c>
      <c r="C1917" s="58" t="s">
        <v>109</v>
      </c>
      <c r="D1917" s="58" t="s">
        <v>112</v>
      </c>
      <c r="E1917" s="58">
        <v>294240</v>
      </c>
      <c r="F1917" s="58"/>
      <c r="G1917" s="58">
        <f>+IF(F1917&gt;K1917+100000,F1917-K1917,0)</f>
        <v>0</v>
      </c>
      <c r="H1917" s="58"/>
      <c r="I1917" s="58"/>
      <c r="J1917" s="58"/>
      <c r="K1917" s="58">
        <v>326150</v>
      </c>
      <c r="L1917" s="12" t="s">
        <v>91</v>
      </c>
      <c r="M1917" s="12" t="s">
        <v>91</v>
      </c>
      <c r="N1917" s="12" t="s">
        <v>91</v>
      </c>
      <c r="O1917" s="12">
        <v>4</v>
      </c>
      <c r="P1917" s="12">
        <v>0</v>
      </c>
      <c r="Q1917" s="12">
        <v>0</v>
      </c>
      <c r="R1917" s="12">
        <v>68615</v>
      </c>
      <c r="S1917" s="59">
        <v>1.0191780821917809</v>
      </c>
      <c r="T1917" s="59">
        <v>36.813698630136983</v>
      </c>
      <c r="U1917" s="12">
        <v>1</v>
      </c>
      <c r="V1917" s="12">
        <v>1</v>
      </c>
      <c r="W1917" s="12">
        <v>1</v>
      </c>
      <c r="X1917" s="12">
        <v>2</v>
      </c>
      <c r="Y1917" s="12">
        <v>1</v>
      </c>
      <c r="Z1917" s="58">
        <v>0</v>
      </c>
      <c r="AA1917" s="58">
        <v>0</v>
      </c>
      <c r="AB1917" s="58">
        <v>0</v>
      </c>
      <c r="AC1917" s="58" t="s">
        <v>91</v>
      </c>
    </row>
    <row r="1918" spans="1:29" x14ac:dyDescent="0.3">
      <c r="A1918" s="57">
        <v>2468284</v>
      </c>
      <c r="B1918" s="12" t="s">
        <v>1003</v>
      </c>
      <c r="C1918" s="58" t="s">
        <v>109</v>
      </c>
      <c r="D1918" s="58" t="s">
        <v>112</v>
      </c>
      <c r="E1918" s="58">
        <v>289336</v>
      </c>
      <c r="F1918" s="58"/>
      <c r="G1918" s="58">
        <f>+IF(F1918&gt;K1918+100000,F1918-K1918,0)</f>
        <v>0</v>
      </c>
      <c r="H1918" s="58"/>
      <c r="I1918" s="58"/>
      <c r="J1918" s="58"/>
      <c r="K1918" s="58">
        <v>326150</v>
      </c>
      <c r="L1918" s="12" t="s">
        <v>91</v>
      </c>
      <c r="M1918" s="12" t="s">
        <v>91</v>
      </c>
      <c r="N1918" s="12" t="s">
        <v>91</v>
      </c>
      <c r="O1918" s="12">
        <v>4</v>
      </c>
      <c r="P1918" s="12">
        <v>0</v>
      </c>
      <c r="Q1918" s="12">
        <v>0</v>
      </c>
      <c r="R1918" s="12">
        <v>68615</v>
      </c>
      <c r="S1918" s="59">
        <v>1.0164383561643835</v>
      </c>
      <c r="T1918" s="59">
        <v>41.909589041095892</v>
      </c>
      <c r="U1918" s="12">
        <v>1</v>
      </c>
      <c r="V1918" s="12">
        <v>2</v>
      </c>
      <c r="W1918" s="12">
        <v>1</v>
      </c>
      <c r="X1918" s="12">
        <v>2</v>
      </c>
      <c r="Y1918" s="12">
        <v>1</v>
      </c>
      <c r="Z1918" s="58">
        <v>0</v>
      </c>
      <c r="AA1918" s="58">
        <v>0</v>
      </c>
      <c r="AB1918" s="58">
        <v>0</v>
      </c>
      <c r="AC1918" s="58" t="s">
        <v>91</v>
      </c>
    </row>
    <row r="1919" spans="1:29" x14ac:dyDescent="0.3">
      <c r="A1919" s="57">
        <v>2466440</v>
      </c>
      <c r="B1919" s="12" t="s">
        <v>1004</v>
      </c>
      <c r="C1919" s="58" t="s">
        <v>108</v>
      </c>
      <c r="D1919" s="58" t="s">
        <v>113</v>
      </c>
      <c r="E1919" s="58">
        <v>281980</v>
      </c>
      <c r="F1919" s="58">
        <v>100398</v>
      </c>
      <c r="G1919" s="58">
        <f>+IF(F1919&gt;K1919+100000,F1919-K1919,0)</f>
        <v>0</v>
      </c>
      <c r="H1919" s="58">
        <v>50802</v>
      </c>
      <c r="I1919" s="58">
        <v>0</v>
      </c>
      <c r="J1919" s="58">
        <v>0</v>
      </c>
      <c r="K1919" s="58">
        <v>326150</v>
      </c>
      <c r="L1919" s="12" t="s">
        <v>88</v>
      </c>
      <c r="M1919" s="12" t="s">
        <v>89</v>
      </c>
      <c r="N1919" s="12" t="s">
        <v>10</v>
      </c>
      <c r="O1919" s="12">
        <v>4</v>
      </c>
      <c r="P1919" s="12">
        <v>0</v>
      </c>
      <c r="Q1919" s="12">
        <v>0</v>
      </c>
      <c r="R1919" s="12">
        <v>68615</v>
      </c>
      <c r="S1919" s="59">
        <v>1.0191780821917809</v>
      </c>
      <c r="T1919" s="59">
        <v>46.317808219178083</v>
      </c>
      <c r="U1919" s="12">
        <v>1</v>
      </c>
      <c r="V1919" s="12">
        <v>1</v>
      </c>
      <c r="W1919" s="12">
        <v>1</v>
      </c>
      <c r="X1919" s="12">
        <v>2</v>
      </c>
      <c r="Y1919" s="12">
        <v>2</v>
      </c>
      <c r="Z1919" s="58">
        <v>0</v>
      </c>
      <c r="AA1919" s="58">
        <v>0</v>
      </c>
      <c r="AB1919" s="58">
        <v>0</v>
      </c>
      <c r="AC1919" s="58" t="s">
        <v>91</v>
      </c>
    </row>
    <row r="1920" spans="1:29" x14ac:dyDescent="0.3">
      <c r="A1920" s="57">
        <v>2228466008</v>
      </c>
      <c r="B1920" s="12" t="s">
        <v>1005</v>
      </c>
      <c r="C1920" s="58" t="s">
        <v>108</v>
      </c>
      <c r="D1920" s="58" t="s">
        <v>113</v>
      </c>
      <c r="E1920" s="58">
        <v>209001</v>
      </c>
      <c r="F1920" s="58">
        <v>402063</v>
      </c>
      <c r="G1920" s="58">
        <f>+IF(F1920&gt;K1920+100000,F1920-K1920,0)</f>
        <v>0</v>
      </c>
      <c r="H1920" s="58">
        <v>83821</v>
      </c>
      <c r="I1920" s="58">
        <v>0</v>
      </c>
      <c r="J1920" s="58">
        <v>0</v>
      </c>
      <c r="K1920" s="58">
        <v>326150</v>
      </c>
      <c r="L1920" s="12" t="s">
        <v>88</v>
      </c>
      <c r="M1920" s="12" t="s">
        <v>89</v>
      </c>
      <c r="N1920" s="12" t="s">
        <v>10</v>
      </c>
      <c r="O1920" s="12">
        <v>4</v>
      </c>
      <c r="P1920" s="12">
        <v>0</v>
      </c>
      <c r="Q1920" s="12">
        <v>0</v>
      </c>
      <c r="R1920" s="12">
        <v>5001</v>
      </c>
      <c r="S1920" s="59">
        <v>1.0191780821917809</v>
      </c>
      <c r="T1920" s="59">
        <v>29.4</v>
      </c>
      <c r="U1920" s="12">
        <v>2</v>
      </c>
      <c r="V1920" s="12">
        <v>2</v>
      </c>
      <c r="W1920" s="12">
        <v>2</v>
      </c>
      <c r="X1920" s="12">
        <v>2</v>
      </c>
      <c r="Y1920" s="12">
        <v>1</v>
      </c>
      <c r="Z1920" s="58">
        <v>0</v>
      </c>
      <c r="AA1920" s="58">
        <v>0</v>
      </c>
      <c r="AB1920" s="58">
        <v>0</v>
      </c>
      <c r="AC1920" s="58" t="s">
        <v>91</v>
      </c>
    </row>
    <row r="1921" spans="1:29" x14ac:dyDescent="0.3">
      <c r="A1921" s="57">
        <v>2006866220</v>
      </c>
      <c r="B1921" s="12" t="s">
        <v>1006</v>
      </c>
      <c r="C1921" s="58" t="s">
        <v>108</v>
      </c>
      <c r="D1921" s="58" t="s">
        <v>114</v>
      </c>
      <c r="E1921" s="58">
        <v>204399</v>
      </c>
      <c r="F1921" s="58">
        <v>1426147</v>
      </c>
      <c r="G1921" s="58">
        <f>+IF(F1921&gt;K1921+100000,F1921-K1921,0)</f>
        <v>1099997</v>
      </c>
      <c r="H1921" s="58">
        <v>94853</v>
      </c>
      <c r="I1921" s="58">
        <v>0</v>
      </c>
      <c r="J1921" s="58">
        <v>0</v>
      </c>
      <c r="K1921" s="58">
        <v>326150</v>
      </c>
      <c r="L1921" s="12" t="s">
        <v>88</v>
      </c>
      <c r="M1921" s="12" t="s">
        <v>89</v>
      </c>
      <c r="N1921" s="12" t="s">
        <v>10</v>
      </c>
      <c r="O1921" s="12">
        <v>4</v>
      </c>
      <c r="P1921" s="12">
        <v>0</v>
      </c>
      <c r="Q1921" s="12">
        <v>0</v>
      </c>
      <c r="R1921" s="12">
        <v>5001</v>
      </c>
      <c r="S1921" s="59">
        <v>1.0136986301369864</v>
      </c>
      <c r="T1921" s="59">
        <v>31.227397260273971</v>
      </c>
      <c r="U1921" s="12">
        <v>1</v>
      </c>
      <c r="V1921" s="12">
        <v>2</v>
      </c>
      <c r="W1921" s="12">
        <v>1</v>
      </c>
      <c r="X1921" s="12">
        <v>2</v>
      </c>
      <c r="Y1921" s="12">
        <v>3</v>
      </c>
      <c r="Z1921" s="58">
        <v>0</v>
      </c>
      <c r="AA1921" s="58">
        <v>0</v>
      </c>
      <c r="AB1921" s="58">
        <v>0</v>
      </c>
      <c r="AC1921" s="58" t="s">
        <v>91</v>
      </c>
    </row>
    <row r="1922" spans="1:29" x14ac:dyDescent="0.3">
      <c r="A1922" s="57">
        <v>2066248622</v>
      </c>
      <c r="B1922" s="12" t="s">
        <v>1007</v>
      </c>
      <c r="C1922" s="58" t="s">
        <v>109</v>
      </c>
      <c r="D1922" s="58" t="s">
        <v>112</v>
      </c>
      <c r="E1922" s="58">
        <v>154817</v>
      </c>
      <c r="F1922" s="58"/>
      <c r="G1922" s="58">
        <f>+IF(F1922&gt;K1922+100000,F1922-K1922,0)</f>
        <v>0</v>
      </c>
      <c r="H1922" s="58"/>
      <c r="I1922" s="58"/>
      <c r="J1922" s="58"/>
      <c r="K1922" s="58">
        <v>326150</v>
      </c>
      <c r="L1922" s="12" t="s">
        <v>91</v>
      </c>
      <c r="M1922" s="12" t="s">
        <v>91</v>
      </c>
      <c r="N1922" s="12" t="s">
        <v>91</v>
      </c>
      <c r="O1922" s="12">
        <v>4</v>
      </c>
      <c r="P1922" s="12">
        <v>0</v>
      </c>
      <c r="Q1922" s="12">
        <v>0</v>
      </c>
      <c r="R1922" s="12">
        <v>68255</v>
      </c>
      <c r="S1922" s="59">
        <v>1.0191780821917809</v>
      </c>
      <c r="T1922" s="59">
        <v>30.904109589041095</v>
      </c>
      <c r="U1922" s="12">
        <v>1</v>
      </c>
      <c r="V1922" s="12">
        <v>1</v>
      </c>
      <c r="W1922" s="12">
        <v>1</v>
      </c>
      <c r="X1922" s="12">
        <v>2</v>
      </c>
      <c r="Y1922" s="12">
        <v>1</v>
      </c>
      <c r="Z1922" s="58">
        <v>0</v>
      </c>
      <c r="AA1922" s="58">
        <v>0</v>
      </c>
      <c r="AB1922" s="58">
        <v>0</v>
      </c>
      <c r="AC1922" s="58" t="s">
        <v>91</v>
      </c>
    </row>
    <row r="1923" spans="1:29" x14ac:dyDescent="0.3">
      <c r="A1923" s="57">
        <v>2200806682</v>
      </c>
      <c r="B1923" s="12" t="s">
        <v>1008</v>
      </c>
      <c r="C1923" s="58" t="s">
        <v>109</v>
      </c>
      <c r="D1923" s="58" t="s">
        <v>112</v>
      </c>
      <c r="E1923" s="58">
        <v>143240</v>
      </c>
      <c r="F1923" s="58"/>
      <c r="G1923" s="58">
        <f>+IF(F1923&gt;K1923+100000,F1923-K1923,0)</f>
        <v>0</v>
      </c>
      <c r="H1923" s="58"/>
      <c r="I1923" s="58"/>
      <c r="J1923" s="58"/>
      <c r="K1923" s="58">
        <v>326150</v>
      </c>
      <c r="L1923" s="12" t="s">
        <v>91</v>
      </c>
      <c r="M1923" s="12" t="s">
        <v>91</v>
      </c>
      <c r="N1923" s="12" t="s">
        <v>91</v>
      </c>
      <c r="O1923" s="12">
        <v>4</v>
      </c>
      <c r="P1923" s="12">
        <v>0</v>
      </c>
      <c r="Q1923" s="12">
        <v>0</v>
      </c>
      <c r="R1923" s="12">
        <v>68615</v>
      </c>
      <c r="S1923" s="59">
        <v>1.0191780821917809</v>
      </c>
      <c r="T1923" s="59">
        <v>25.304109589041097</v>
      </c>
      <c r="U1923" s="12">
        <v>1</v>
      </c>
      <c r="V1923" s="12">
        <v>2</v>
      </c>
      <c r="W1923" s="12">
        <v>1</v>
      </c>
      <c r="X1923" s="12">
        <v>2</v>
      </c>
      <c r="Y1923" s="12">
        <v>3</v>
      </c>
      <c r="Z1923" s="58">
        <v>0</v>
      </c>
      <c r="AA1923" s="58">
        <v>0</v>
      </c>
      <c r="AB1923" s="58">
        <v>0</v>
      </c>
      <c r="AC1923" s="58" t="s">
        <v>91</v>
      </c>
    </row>
    <row r="1924" spans="1:29" x14ac:dyDescent="0.3">
      <c r="A1924" s="57">
        <v>2224626008</v>
      </c>
      <c r="B1924" s="12" t="s">
        <v>1009</v>
      </c>
      <c r="C1924" s="58" t="s">
        <v>108</v>
      </c>
      <c r="D1924" s="58" t="s">
        <v>113</v>
      </c>
      <c r="E1924" s="58">
        <v>42478</v>
      </c>
      <c r="F1924" s="58">
        <v>408342</v>
      </c>
      <c r="G1924" s="58">
        <f>+IF(F1924&gt;K1924+100000,F1924-K1924,0)</f>
        <v>0</v>
      </c>
      <c r="H1924" s="58">
        <v>139942</v>
      </c>
      <c r="I1924" s="58">
        <v>0</v>
      </c>
      <c r="J1924" s="58">
        <v>0</v>
      </c>
      <c r="K1924" s="58">
        <v>326150</v>
      </c>
      <c r="L1924" s="12" t="s">
        <v>88</v>
      </c>
      <c r="M1924" s="12" t="s">
        <v>89</v>
      </c>
      <c r="N1924" s="12" t="s">
        <v>10</v>
      </c>
      <c r="O1924" s="12">
        <v>4</v>
      </c>
      <c r="P1924" s="12">
        <v>0</v>
      </c>
      <c r="Q1924" s="12">
        <v>0</v>
      </c>
      <c r="R1924" s="12">
        <v>76130</v>
      </c>
      <c r="S1924" s="59">
        <v>1.0164383561643835</v>
      </c>
      <c r="T1924" s="59">
        <v>29.112328767123287</v>
      </c>
      <c r="U1924" s="12">
        <v>2</v>
      </c>
      <c r="V1924" s="12">
        <v>2</v>
      </c>
      <c r="W1924" s="12">
        <v>1</v>
      </c>
      <c r="X1924" s="12">
        <v>2</v>
      </c>
      <c r="Y1924" s="12">
        <v>1</v>
      </c>
      <c r="Z1924" s="58">
        <v>0</v>
      </c>
      <c r="AA1924" s="58">
        <v>0</v>
      </c>
      <c r="AB1924" s="58">
        <v>0</v>
      </c>
      <c r="AC1924" s="58" t="s">
        <v>91</v>
      </c>
    </row>
    <row r="1925" spans="1:29" x14ac:dyDescent="0.3">
      <c r="A1925" s="57">
        <v>2008680400</v>
      </c>
      <c r="B1925" s="12" t="s">
        <v>1010</v>
      </c>
      <c r="C1925" s="58" t="s">
        <v>109</v>
      </c>
      <c r="D1925" s="58" t="s">
        <v>112</v>
      </c>
      <c r="E1925" s="58">
        <v>10252</v>
      </c>
      <c r="F1925" s="58"/>
      <c r="G1925" s="58">
        <f>+IF(F1925&gt;K1925+100000,F1925-K1925,0)</f>
        <v>0</v>
      </c>
      <c r="H1925" s="58"/>
      <c r="I1925" s="58"/>
      <c r="J1925" s="58"/>
      <c r="K1925" s="58">
        <v>326150</v>
      </c>
      <c r="L1925" s="12" t="s">
        <v>91</v>
      </c>
      <c r="M1925" s="12" t="s">
        <v>91</v>
      </c>
      <c r="N1925" s="12" t="s">
        <v>91</v>
      </c>
      <c r="O1925" s="12">
        <v>4</v>
      </c>
      <c r="P1925" s="12">
        <v>0</v>
      </c>
      <c r="Q1925" s="12">
        <v>0</v>
      </c>
      <c r="R1925" s="12">
        <v>68615</v>
      </c>
      <c r="S1925" s="59">
        <v>1.010958904109589</v>
      </c>
      <c r="T1925" s="59">
        <v>21.208219178082192</v>
      </c>
      <c r="U1925" s="12">
        <v>1</v>
      </c>
      <c r="V1925" s="12">
        <v>2</v>
      </c>
      <c r="W1925" s="12">
        <v>1</v>
      </c>
      <c r="X1925" s="12">
        <v>2</v>
      </c>
      <c r="Y1925" s="12">
        <v>1</v>
      </c>
      <c r="Z1925" s="58">
        <v>0</v>
      </c>
      <c r="AA1925" s="58">
        <v>0</v>
      </c>
      <c r="AB1925" s="58">
        <v>0</v>
      </c>
      <c r="AC1925" s="58" t="s">
        <v>91</v>
      </c>
    </row>
    <row r="1926" spans="1:29" x14ac:dyDescent="0.3">
      <c r="A1926" s="57">
        <v>2482880</v>
      </c>
      <c r="B1926" s="12" t="s">
        <v>1011</v>
      </c>
      <c r="C1926" s="58" t="s">
        <v>108</v>
      </c>
      <c r="D1926" s="58" t="s">
        <v>29</v>
      </c>
      <c r="E1926" s="58"/>
      <c r="F1926" s="58">
        <v>500000</v>
      </c>
      <c r="G1926" s="58">
        <f>+IF(F1926&gt;K1926+100000,F1926-K1926,0)</f>
        <v>173850</v>
      </c>
      <c r="H1926" s="58">
        <v>86274</v>
      </c>
      <c r="I1926" s="58">
        <v>0</v>
      </c>
      <c r="J1926" s="58">
        <v>0</v>
      </c>
      <c r="K1926" s="58">
        <v>326150</v>
      </c>
      <c r="L1926" s="12" t="s">
        <v>88</v>
      </c>
      <c r="M1926" s="12" t="s">
        <v>89</v>
      </c>
      <c r="N1926" s="12" t="s">
        <v>10</v>
      </c>
      <c r="O1926" s="12">
        <v>4</v>
      </c>
      <c r="P1926" s="12">
        <v>0</v>
      </c>
      <c r="Q1926" s="12">
        <v>0</v>
      </c>
      <c r="R1926" s="12">
        <v>68255</v>
      </c>
      <c r="S1926" s="59">
        <v>1.0164383561643835</v>
      </c>
      <c r="T1926" s="59">
        <v>47.868493150684934</v>
      </c>
      <c r="U1926" s="12">
        <v>1</v>
      </c>
      <c r="V1926" s="12">
        <v>2</v>
      </c>
      <c r="W1926" s="12">
        <v>2</v>
      </c>
      <c r="X1926" s="12">
        <v>2</v>
      </c>
      <c r="Y1926" s="12">
        <v>2</v>
      </c>
      <c r="Z1926" s="58">
        <v>0</v>
      </c>
      <c r="AA1926" s="58">
        <v>0</v>
      </c>
      <c r="AB1926" s="58">
        <v>0</v>
      </c>
      <c r="AC1926" s="58" t="s">
        <v>91</v>
      </c>
    </row>
    <row r="1927" spans="1:29" x14ac:dyDescent="0.3">
      <c r="A1927" s="57">
        <v>46468480</v>
      </c>
      <c r="B1927" s="12" t="s">
        <v>1012</v>
      </c>
      <c r="C1927" s="58" t="s">
        <v>108</v>
      </c>
      <c r="D1927" s="58" t="s">
        <v>29</v>
      </c>
      <c r="E1927" s="58"/>
      <c r="F1927" s="58">
        <v>1020000</v>
      </c>
      <c r="G1927" s="58">
        <f>+IF(F1927&gt;K1927+100000,F1927-K1927,0)</f>
        <v>693850</v>
      </c>
      <c r="H1927" s="58">
        <v>81225</v>
      </c>
      <c r="I1927" s="58">
        <v>0</v>
      </c>
      <c r="J1927" s="58">
        <v>0</v>
      </c>
      <c r="K1927" s="58">
        <v>326150</v>
      </c>
      <c r="L1927" s="12" t="s">
        <v>88</v>
      </c>
      <c r="M1927" s="12" t="s">
        <v>89</v>
      </c>
      <c r="N1927" s="12" t="s">
        <v>10</v>
      </c>
      <c r="O1927" s="12">
        <v>4</v>
      </c>
      <c r="P1927" s="12">
        <v>0</v>
      </c>
      <c r="Q1927" s="12">
        <v>0</v>
      </c>
      <c r="R1927" s="12">
        <v>68255</v>
      </c>
      <c r="S1927" s="59">
        <v>1.0164383561643835</v>
      </c>
      <c r="T1927" s="59">
        <v>43.712328767123289</v>
      </c>
      <c r="U1927" s="12">
        <v>2</v>
      </c>
      <c r="V1927" s="12">
        <v>1</v>
      </c>
      <c r="W1927" s="12">
        <v>1</v>
      </c>
      <c r="X1927" s="12">
        <v>2</v>
      </c>
      <c r="Y1927" s="12">
        <v>4</v>
      </c>
      <c r="Z1927" s="58">
        <v>0</v>
      </c>
      <c r="AA1927" s="58">
        <v>0</v>
      </c>
      <c r="AB1927" s="58">
        <v>0</v>
      </c>
      <c r="AC1927" s="58" t="s">
        <v>91</v>
      </c>
    </row>
    <row r="1928" spans="1:29" x14ac:dyDescent="0.3">
      <c r="A1928" s="57">
        <v>2046826284</v>
      </c>
      <c r="B1928" s="12" t="s">
        <v>1013</v>
      </c>
      <c r="C1928" s="58" t="s">
        <v>109</v>
      </c>
      <c r="D1928" s="58" t="s">
        <v>112</v>
      </c>
      <c r="E1928" s="58"/>
      <c r="F1928" s="58"/>
      <c r="G1928" s="58">
        <f>+IF(F1928&gt;K1928+100000,F1928-K1928,0)</f>
        <v>0</v>
      </c>
      <c r="H1928" s="58"/>
      <c r="I1928" s="58"/>
      <c r="J1928" s="58"/>
      <c r="K1928" s="58">
        <v>326150</v>
      </c>
      <c r="L1928" s="12" t="s">
        <v>91</v>
      </c>
      <c r="M1928" s="12" t="s">
        <v>91</v>
      </c>
      <c r="N1928" s="12" t="s">
        <v>91</v>
      </c>
      <c r="O1928" s="12">
        <v>4</v>
      </c>
      <c r="P1928" s="12">
        <v>0</v>
      </c>
      <c r="Q1928" s="12">
        <v>0</v>
      </c>
      <c r="R1928" s="12">
        <v>8001</v>
      </c>
      <c r="S1928" s="59">
        <v>1.0136986301369864</v>
      </c>
      <c r="T1928" s="59">
        <v>27.112328767123287</v>
      </c>
      <c r="U1928" s="12">
        <v>2</v>
      </c>
      <c r="V1928" s="12">
        <v>6</v>
      </c>
      <c r="W1928" s="12">
        <v>3</v>
      </c>
      <c r="X1928" s="12">
        <v>3</v>
      </c>
      <c r="Y1928" s="12">
        <v>1</v>
      </c>
      <c r="Z1928" s="58">
        <v>0</v>
      </c>
      <c r="AA1928" s="58">
        <v>0</v>
      </c>
      <c r="AB1928" s="58">
        <v>0</v>
      </c>
      <c r="AC1928" s="58" t="s">
        <v>91</v>
      </c>
    </row>
    <row r="1929" spans="1:29" x14ac:dyDescent="0.3">
      <c r="A1929" s="57">
        <v>2200800606</v>
      </c>
      <c r="B1929" s="12" t="s">
        <v>1014</v>
      </c>
      <c r="C1929" s="58" t="s">
        <v>109</v>
      </c>
      <c r="D1929" s="58" t="s">
        <v>112</v>
      </c>
      <c r="E1929" s="58"/>
      <c r="F1929" s="58"/>
      <c r="G1929" s="58">
        <f>+IF(F1929&gt;K1929+100000,F1929-K1929,0)</f>
        <v>0</v>
      </c>
      <c r="H1929" s="58"/>
      <c r="I1929" s="58"/>
      <c r="J1929" s="58"/>
      <c r="K1929" s="58">
        <v>326150</v>
      </c>
      <c r="L1929" s="12" t="s">
        <v>91</v>
      </c>
      <c r="M1929" s="12" t="s">
        <v>91</v>
      </c>
      <c r="N1929" s="12" t="s">
        <v>91</v>
      </c>
      <c r="O1929" s="12">
        <v>4</v>
      </c>
      <c r="P1929" s="12">
        <v>0</v>
      </c>
      <c r="Q1929" s="12">
        <v>0</v>
      </c>
      <c r="R1929" s="12">
        <v>68255</v>
      </c>
      <c r="S1929" s="59">
        <v>1.0164383561643835</v>
      </c>
      <c r="T1929" s="59">
        <v>33.257534246575339</v>
      </c>
      <c r="U1929" s="12">
        <v>1</v>
      </c>
      <c r="V1929" s="12">
        <v>2</v>
      </c>
      <c r="W1929" s="12">
        <v>1</v>
      </c>
      <c r="X1929" s="12">
        <v>2</v>
      </c>
      <c r="Y1929" s="12">
        <v>3</v>
      </c>
      <c r="Z1929" s="58">
        <v>0</v>
      </c>
      <c r="AA1929" s="58">
        <v>0</v>
      </c>
      <c r="AB1929" s="58">
        <v>0</v>
      </c>
      <c r="AC1929" s="58" t="s">
        <v>91</v>
      </c>
    </row>
    <row r="1930" spans="1:29" x14ac:dyDescent="0.3">
      <c r="A1930" s="57">
        <v>2006042626</v>
      </c>
      <c r="B1930" s="12" t="s">
        <v>1015</v>
      </c>
      <c r="C1930" s="58" t="s">
        <v>109</v>
      </c>
      <c r="D1930" s="58" t="s">
        <v>112</v>
      </c>
      <c r="E1930" s="58"/>
      <c r="F1930" s="58"/>
      <c r="G1930" s="58">
        <f>+IF(F1930&gt;K1930+100000,F1930-K1930,0)</f>
        <v>0</v>
      </c>
      <c r="H1930" s="58"/>
      <c r="I1930" s="58"/>
      <c r="J1930" s="58"/>
      <c r="K1930" s="58">
        <v>326150</v>
      </c>
      <c r="L1930" s="12" t="s">
        <v>91</v>
      </c>
      <c r="M1930" s="12" t="s">
        <v>91</v>
      </c>
      <c r="N1930" s="12" t="s">
        <v>91</v>
      </c>
      <c r="O1930" s="12">
        <v>4</v>
      </c>
      <c r="P1930" s="12">
        <v>0</v>
      </c>
      <c r="Q1930" s="12">
        <v>0</v>
      </c>
      <c r="R1930" s="12">
        <v>68255</v>
      </c>
      <c r="S1930" s="59">
        <v>1.0191780821917809</v>
      </c>
      <c r="T1930" s="59">
        <v>29.468493150684932</v>
      </c>
      <c r="U1930" s="12">
        <v>1</v>
      </c>
      <c r="V1930" s="12">
        <v>1</v>
      </c>
      <c r="W1930" s="12">
        <v>2</v>
      </c>
      <c r="X1930" s="12">
        <v>2</v>
      </c>
      <c r="Y1930" s="12">
        <v>3</v>
      </c>
      <c r="Z1930" s="58">
        <v>0</v>
      </c>
      <c r="AA1930" s="58">
        <v>0</v>
      </c>
      <c r="AB1930" s="58">
        <v>0</v>
      </c>
      <c r="AC1930" s="58" t="s">
        <v>91</v>
      </c>
    </row>
    <row r="1931" spans="1:29" x14ac:dyDescent="0.3">
      <c r="A1931" s="57">
        <v>2008406280</v>
      </c>
      <c r="B1931" s="12" t="s">
        <v>1016</v>
      </c>
      <c r="C1931" s="58" t="s">
        <v>109</v>
      </c>
      <c r="D1931" s="58" t="s">
        <v>112</v>
      </c>
      <c r="E1931" s="58"/>
      <c r="F1931" s="58"/>
      <c r="G1931" s="58">
        <f>+IF(F1931&gt;K1931+100000,F1931-K1931,0)</f>
        <v>0</v>
      </c>
      <c r="H1931" s="58"/>
      <c r="I1931" s="58"/>
      <c r="J1931" s="58"/>
      <c r="K1931" s="58">
        <v>326150</v>
      </c>
      <c r="L1931" s="12" t="s">
        <v>91</v>
      </c>
      <c r="M1931" s="12" t="s">
        <v>91</v>
      </c>
      <c r="N1931" s="12" t="s">
        <v>91</v>
      </c>
      <c r="O1931" s="12">
        <v>4</v>
      </c>
      <c r="P1931" s="12">
        <v>0</v>
      </c>
      <c r="Q1931" s="12">
        <v>0</v>
      </c>
      <c r="R1931" s="12">
        <v>68615</v>
      </c>
      <c r="S1931" s="59">
        <v>1.010958904109589</v>
      </c>
      <c r="T1931" s="59">
        <v>27.736986301369864</v>
      </c>
      <c r="U1931" s="12">
        <v>1</v>
      </c>
      <c r="V1931" s="12">
        <v>2</v>
      </c>
      <c r="W1931" s="12">
        <v>2</v>
      </c>
      <c r="X1931" s="12">
        <v>2</v>
      </c>
      <c r="Y1931" s="12">
        <v>1</v>
      </c>
      <c r="Z1931" s="58">
        <v>0</v>
      </c>
      <c r="AA1931" s="58">
        <v>0</v>
      </c>
      <c r="AB1931" s="58">
        <v>0</v>
      </c>
      <c r="AC1931" s="58" t="s">
        <v>91</v>
      </c>
    </row>
    <row r="1932" spans="1:29" x14ac:dyDescent="0.3">
      <c r="A1932" s="57">
        <v>4620460</v>
      </c>
      <c r="B1932" s="12" t="s">
        <v>1017</v>
      </c>
      <c r="C1932" s="58" t="s">
        <v>109</v>
      </c>
      <c r="D1932" s="58" t="s">
        <v>112</v>
      </c>
      <c r="E1932" s="58"/>
      <c r="F1932" s="58"/>
      <c r="G1932" s="58">
        <f>+IF(F1932&gt;K1932+100000,F1932-K1932,0)</f>
        <v>0</v>
      </c>
      <c r="H1932" s="58"/>
      <c r="I1932" s="58"/>
      <c r="J1932" s="58"/>
      <c r="K1932" s="58">
        <v>326150</v>
      </c>
      <c r="L1932" s="12" t="s">
        <v>91</v>
      </c>
      <c r="M1932" s="12" t="s">
        <v>91</v>
      </c>
      <c r="N1932" s="12" t="s">
        <v>91</v>
      </c>
      <c r="O1932" s="12">
        <v>4</v>
      </c>
      <c r="P1932" s="12">
        <v>0</v>
      </c>
      <c r="Q1932" s="12">
        <v>0</v>
      </c>
      <c r="R1932" s="12">
        <v>76001</v>
      </c>
      <c r="S1932" s="59">
        <v>1.0136986301369864</v>
      </c>
      <c r="T1932" s="59">
        <v>46.046575342465751</v>
      </c>
      <c r="U1932" s="12">
        <v>1</v>
      </c>
      <c r="V1932" s="12">
        <v>2</v>
      </c>
      <c r="W1932" s="12">
        <v>2</v>
      </c>
      <c r="X1932" s="12">
        <v>2</v>
      </c>
      <c r="Y1932" s="12">
        <v>1</v>
      </c>
      <c r="Z1932" s="58">
        <v>0</v>
      </c>
      <c r="AA1932" s="58">
        <v>0</v>
      </c>
      <c r="AB1932" s="58">
        <v>0</v>
      </c>
      <c r="AC1932" s="58" t="s">
        <v>91</v>
      </c>
    </row>
    <row r="1933" spans="1:29" x14ac:dyDescent="0.3">
      <c r="A1933" s="57">
        <v>66886424</v>
      </c>
      <c r="B1933" s="12" t="s">
        <v>1018</v>
      </c>
      <c r="C1933" s="58" t="s">
        <v>109</v>
      </c>
      <c r="D1933" s="58" t="s">
        <v>112</v>
      </c>
      <c r="E1933" s="58"/>
      <c r="F1933" s="58"/>
      <c r="G1933" s="58">
        <f>+IF(F1933&gt;K1933+100000,F1933-K1933,0)</f>
        <v>0</v>
      </c>
      <c r="H1933" s="58"/>
      <c r="I1933" s="58"/>
      <c r="J1933" s="58"/>
      <c r="K1933" s="58">
        <v>326150</v>
      </c>
      <c r="L1933" s="12" t="s">
        <v>91</v>
      </c>
      <c r="M1933" s="12" t="s">
        <v>91</v>
      </c>
      <c r="N1933" s="12" t="s">
        <v>91</v>
      </c>
      <c r="O1933" s="12">
        <v>4</v>
      </c>
      <c r="P1933" s="12">
        <v>0</v>
      </c>
      <c r="Q1933" s="12">
        <v>0</v>
      </c>
      <c r="R1933" s="12">
        <v>76001</v>
      </c>
      <c r="S1933" s="59">
        <v>1.0136986301369864</v>
      </c>
      <c r="T1933" s="59">
        <v>49.989041095890414</v>
      </c>
      <c r="U1933" s="12">
        <v>2</v>
      </c>
      <c r="V1933" s="12">
        <v>2</v>
      </c>
      <c r="W1933" s="12">
        <v>2</v>
      </c>
      <c r="X1933" s="12">
        <v>2</v>
      </c>
      <c r="Y1933" s="12">
        <v>2</v>
      </c>
      <c r="Z1933" s="58">
        <v>0</v>
      </c>
      <c r="AA1933" s="58">
        <v>0</v>
      </c>
      <c r="AB1933" s="58">
        <v>0</v>
      </c>
      <c r="AC1933" s="58" t="s">
        <v>91</v>
      </c>
    </row>
    <row r="1934" spans="1:29" x14ac:dyDescent="0.3">
      <c r="A1934" s="57">
        <v>6446008</v>
      </c>
      <c r="B1934" s="12" t="s">
        <v>1019</v>
      </c>
      <c r="C1934" s="58" t="s">
        <v>109</v>
      </c>
      <c r="D1934" s="58" t="s">
        <v>112</v>
      </c>
      <c r="E1934" s="58"/>
      <c r="F1934" s="58"/>
      <c r="G1934" s="58">
        <f>+IF(F1934&gt;K1934+100000,F1934-K1934,0)</f>
        <v>0</v>
      </c>
      <c r="H1934" s="58"/>
      <c r="I1934" s="58"/>
      <c r="J1934" s="58"/>
      <c r="K1934" s="58">
        <v>326150</v>
      </c>
      <c r="L1934" s="12" t="s">
        <v>91</v>
      </c>
      <c r="M1934" s="12" t="s">
        <v>91</v>
      </c>
      <c r="N1934" s="12" t="s">
        <v>91</v>
      </c>
      <c r="O1934" s="12">
        <v>4</v>
      </c>
      <c r="P1934" s="12">
        <v>0</v>
      </c>
      <c r="Q1934" s="12">
        <v>0</v>
      </c>
      <c r="R1934" s="12">
        <v>76113</v>
      </c>
      <c r="S1934" s="59">
        <v>1.0136986301369864</v>
      </c>
      <c r="T1934" s="59">
        <v>41.534246575342465</v>
      </c>
      <c r="U1934" s="12">
        <v>1</v>
      </c>
      <c r="V1934" s="12">
        <v>2</v>
      </c>
      <c r="W1934" s="12">
        <v>2</v>
      </c>
      <c r="X1934" s="12">
        <v>2</v>
      </c>
      <c r="Y1934" s="12">
        <v>3</v>
      </c>
      <c r="Z1934" s="58">
        <v>0</v>
      </c>
      <c r="AA1934" s="58">
        <v>0</v>
      </c>
      <c r="AB1934" s="58">
        <v>0</v>
      </c>
      <c r="AC1934" s="58" t="s">
        <v>91</v>
      </c>
    </row>
    <row r="1935" spans="1:29" x14ac:dyDescent="0.3">
      <c r="A1935" s="57">
        <v>24622262</v>
      </c>
      <c r="B1935" s="12" t="s">
        <v>1020</v>
      </c>
      <c r="C1935" s="58" t="s">
        <v>108</v>
      </c>
      <c r="D1935" s="58" t="s">
        <v>113</v>
      </c>
      <c r="E1935" s="58"/>
      <c r="F1935" s="58">
        <v>198061</v>
      </c>
      <c r="G1935" s="58">
        <f>+IF(F1935&gt;K1935+100000,F1935-K1935,0)</f>
        <v>0</v>
      </c>
      <c r="H1935" s="58">
        <v>133462</v>
      </c>
      <c r="I1935" s="58">
        <v>0</v>
      </c>
      <c r="J1935" s="58">
        <v>0</v>
      </c>
      <c r="K1935" s="58">
        <v>326150</v>
      </c>
      <c r="L1935" s="12" t="s">
        <v>88</v>
      </c>
      <c r="M1935" s="12" t="s">
        <v>89</v>
      </c>
      <c r="N1935" s="12" t="s">
        <v>10</v>
      </c>
      <c r="O1935" s="12">
        <v>4</v>
      </c>
      <c r="P1935" s="12">
        <v>0</v>
      </c>
      <c r="Q1935" s="12">
        <v>0</v>
      </c>
      <c r="R1935" s="12">
        <v>68255</v>
      </c>
      <c r="S1935" s="59">
        <v>1.010958904109589</v>
      </c>
      <c r="T1935" s="59">
        <v>44</v>
      </c>
      <c r="U1935" s="12">
        <v>1</v>
      </c>
      <c r="V1935" s="12">
        <v>2</v>
      </c>
      <c r="W1935" s="12">
        <v>2</v>
      </c>
      <c r="X1935" s="12">
        <v>2</v>
      </c>
      <c r="Y1935" s="12">
        <v>2</v>
      </c>
      <c r="Z1935" s="58">
        <v>0</v>
      </c>
      <c r="AA1935" s="58">
        <v>0</v>
      </c>
      <c r="AB1935" s="58">
        <v>0</v>
      </c>
      <c r="AC1935" s="58" t="s">
        <v>91</v>
      </c>
    </row>
    <row r="1936" spans="1:29" x14ac:dyDescent="0.3">
      <c r="A1936" s="57">
        <v>2648402</v>
      </c>
      <c r="B1936" s="12" t="s">
        <v>1021</v>
      </c>
      <c r="C1936" s="58" t="s">
        <v>108</v>
      </c>
      <c r="D1936" s="58" t="s">
        <v>113</v>
      </c>
      <c r="E1936" s="58"/>
      <c r="F1936" s="58">
        <v>298000</v>
      </c>
      <c r="G1936" s="58">
        <f>+IF(F1936&gt;K1936+100000,F1936-K1936,0)</f>
        <v>0</v>
      </c>
      <c r="H1936" s="58">
        <v>75996</v>
      </c>
      <c r="I1936" s="58">
        <v>0</v>
      </c>
      <c r="J1936" s="58">
        <v>0</v>
      </c>
      <c r="K1936" s="58">
        <v>326150</v>
      </c>
      <c r="L1936" s="12" t="s">
        <v>88</v>
      </c>
      <c r="M1936" s="12" t="s">
        <v>89</v>
      </c>
      <c r="N1936" s="12" t="s">
        <v>10</v>
      </c>
      <c r="O1936" s="12">
        <v>4</v>
      </c>
      <c r="P1936" s="12">
        <v>0</v>
      </c>
      <c r="Q1936" s="12">
        <v>0</v>
      </c>
      <c r="R1936" s="12">
        <v>68255</v>
      </c>
      <c r="S1936" s="59">
        <v>1.010958904109589</v>
      </c>
      <c r="T1936" s="59">
        <v>38.769863013698632</v>
      </c>
      <c r="U1936" s="12">
        <v>1</v>
      </c>
      <c r="V1936" s="12">
        <v>2</v>
      </c>
      <c r="W1936" s="12">
        <v>2</v>
      </c>
      <c r="X1936" s="12">
        <v>2</v>
      </c>
      <c r="Y1936" s="12">
        <v>3</v>
      </c>
      <c r="Z1936" s="58">
        <v>0</v>
      </c>
      <c r="AA1936" s="58">
        <v>0</v>
      </c>
      <c r="AB1936" s="58">
        <v>0</v>
      </c>
      <c r="AC1936" s="58" t="s">
        <v>91</v>
      </c>
    </row>
    <row r="1937" spans="1:29" x14ac:dyDescent="0.3">
      <c r="A1937" s="57">
        <v>24802486</v>
      </c>
      <c r="B1937" s="12" t="s">
        <v>1022</v>
      </c>
      <c r="C1937" s="58" t="s">
        <v>108</v>
      </c>
      <c r="D1937" s="58" t="s">
        <v>113</v>
      </c>
      <c r="E1937" s="58"/>
      <c r="F1937" s="58">
        <v>357058</v>
      </c>
      <c r="G1937" s="58">
        <f>+IF(F1937&gt;K1937+100000,F1937-K1937,0)</f>
        <v>0</v>
      </c>
      <c r="H1937" s="58">
        <v>69971</v>
      </c>
      <c r="I1937" s="58">
        <v>0</v>
      </c>
      <c r="J1937" s="58">
        <v>0</v>
      </c>
      <c r="K1937" s="58">
        <v>326150</v>
      </c>
      <c r="L1937" s="12" t="s">
        <v>88</v>
      </c>
      <c r="M1937" s="12" t="s">
        <v>89</v>
      </c>
      <c r="N1937" s="12" t="s">
        <v>10</v>
      </c>
      <c r="O1937" s="12">
        <v>4</v>
      </c>
      <c r="P1937" s="12">
        <v>0</v>
      </c>
      <c r="Q1937" s="12">
        <v>0</v>
      </c>
      <c r="R1937" s="12">
        <v>76130</v>
      </c>
      <c r="S1937" s="59">
        <v>1.0136986301369864</v>
      </c>
      <c r="T1937" s="59">
        <v>36.4</v>
      </c>
      <c r="U1937" s="12">
        <v>1</v>
      </c>
      <c r="V1937" s="12">
        <v>2</v>
      </c>
      <c r="W1937" s="12">
        <v>2</v>
      </c>
      <c r="X1937" s="12">
        <v>2</v>
      </c>
      <c r="Y1937" s="12">
        <v>1</v>
      </c>
      <c r="Z1937" s="58">
        <v>0</v>
      </c>
      <c r="AA1937" s="58">
        <v>0</v>
      </c>
      <c r="AB1937" s="58">
        <v>0</v>
      </c>
      <c r="AC1937" s="58" t="s">
        <v>91</v>
      </c>
    </row>
    <row r="1938" spans="1:29" x14ac:dyDescent="0.3">
      <c r="A1938" s="57">
        <v>2224640222</v>
      </c>
      <c r="B1938" s="12" t="s">
        <v>1023</v>
      </c>
      <c r="C1938" s="58" t="s">
        <v>109</v>
      </c>
      <c r="D1938" s="58" t="s">
        <v>112</v>
      </c>
      <c r="E1938" s="58">
        <v>910500</v>
      </c>
      <c r="F1938" s="58"/>
      <c r="G1938" s="58">
        <f>+IF(F1938&gt;K1938+100000,F1938-K1938,0)</f>
        <v>0</v>
      </c>
      <c r="H1938" s="58"/>
      <c r="I1938" s="58"/>
      <c r="J1938" s="58"/>
      <c r="K1938" s="58">
        <v>327066</v>
      </c>
      <c r="L1938" s="12" t="s">
        <v>91</v>
      </c>
      <c r="M1938" s="12" t="s">
        <v>91</v>
      </c>
      <c r="N1938" s="12" t="s">
        <v>91</v>
      </c>
      <c r="O1938" s="12">
        <v>4</v>
      </c>
      <c r="P1938" s="12">
        <v>0</v>
      </c>
      <c r="Q1938" s="12">
        <v>0</v>
      </c>
      <c r="R1938" s="12">
        <v>76520</v>
      </c>
      <c r="S1938" s="59">
        <v>0.51506849315068493</v>
      </c>
      <c r="T1938" s="59">
        <v>36.213698630136989</v>
      </c>
      <c r="U1938" s="12">
        <v>2</v>
      </c>
      <c r="V1938" s="12">
        <v>5</v>
      </c>
      <c r="W1938" s="12">
        <v>3</v>
      </c>
      <c r="X1938" s="12">
        <v>4</v>
      </c>
      <c r="Y1938" s="12">
        <v>1</v>
      </c>
      <c r="Z1938" s="58">
        <v>0</v>
      </c>
      <c r="AA1938" s="58">
        <v>0</v>
      </c>
      <c r="AB1938" s="58">
        <v>0</v>
      </c>
      <c r="AC1938" s="58" t="s">
        <v>91</v>
      </c>
    </row>
    <row r="1939" spans="1:29" x14ac:dyDescent="0.3">
      <c r="A1939" s="57">
        <v>2008868420</v>
      </c>
      <c r="B1939" s="12" t="s">
        <v>1024</v>
      </c>
      <c r="C1939" s="58" t="s">
        <v>109</v>
      </c>
      <c r="D1939" s="58" t="s">
        <v>112</v>
      </c>
      <c r="E1939" s="58">
        <v>364200</v>
      </c>
      <c r="F1939" s="58"/>
      <c r="G1939" s="58">
        <f>+IF(F1939&gt;K1939+100000,F1939-K1939,0)</f>
        <v>0</v>
      </c>
      <c r="H1939" s="58"/>
      <c r="I1939" s="58"/>
      <c r="J1939" s="58"/>
      <c r="K1939" s="58">
        <v>327066</v>
      </c>
      <c r="L1939" s="12" t="s">
        <v>91</v>
      </c>
      <c r="M1939" s="12" t="s">
        <v>91</v>
      </c>
      <c r="N1939" s="12" t="s">
        <v>91</v>
      </c>
      <c r="O1939" s="12">
        <v>4</v>
      </c>
      <c r="P1939" s="12">
        <v>0</v>
      </c>
      <c r="Q1939" s="12">
        <v>0</v>
      </c>
      <c r="R1939" s="12">
        <v>68001</v>
      </c>
      <c r="S1939" s="59">
        <v>0.51780821917808217</v>
      </c>
      <c r="T1939" s="59">
        <v>26.63013698630137</v>
      </c>
      <c r="U1939" s="12">
        <v>1</v>
      </c>
      <c r="V1939" s="12">
        <v>4</v>
      </c>
      <c r="W1939" s="12">
        <v>4</v>
      </c>
      <c r="X1939" s="12">
        <v>3</v>
      </c>
      <c r="Y1939" s="12">
        <v>1</v>
      </c>
      <c r="Z1939" s="58">
        <v>0</v>
      </c>
      <c r="AA1939" s="58">
        <v>0</v>
      </c>
      <c r="AB1939" s="58">
        <v>0</v>
      </c>
      <c r="AC1939" s="58" t="s">
        <v>91</v>
      </c>
    </row>
    <row r="1940" spans="1:29" x14ac:dyDescent="0.3">
      <c r="A1940" s="57">
        <v>2240644864</v>
      </c>
      <c r="B1940" s="12" t="s">
        <v>1025</v>
      </c>
      <c r="C1940" s="58" t="s">
        <v>109</v>
      </c>
      <c r="D1940" s="58" t="s">
        <v>112</v>
      </c>
      <c r="E1940" s="58">
        <v>303500</v>
      </c>
      <c r="F1940" s="58"/>
      <c r="G1940" s="58">
        <f>+IF(F1940&gt;K1940+100000,F1940-K1940,0)</f>
        <v>0</v>
      </c>
      <c r="H1940" s="58"/>
      <c r="I1940" s="58"/>
      <c r="J1940" s="58"/>
      <c r="K1940" s="58">
        <v>327066</v>
      </c>
      <c r="L1940" s="12" t="s">
        <v>91</v>
      </c>
      <c r="M1940" s="12" t="s">
        <v>91</v>
      </c>
      <c r="N1940" s="12" t="s">
        <v>91</v>
      </c>
      <c r="O1940" s="12">
        <v>4</v>
      </c>
      <c r="P1940" s="12">
        <v>0</v>
      </c>
      <c r="Q1940" s="12">
        <v>0</v>
      </c>
      <c r="R1940" s="12">
        <v>76520</v>
      </c>
      <c r="S1940" s="59">
        <v>0.51780821917808217</v>
      </c>
      <c r="T1940" s="59">
        <v>34.293150684931504</v>
      </c>
      <c r="U1940" s="12">
        <v>2</v>
      </c>
      <c r="V1940" s="12">
        <v>4</v>
      </c>
      <c r="W1940" s="12">
        <v>3</v>
      </c>
      <c r="X1940" s="12">
        <v>3</v>
      </c>
      <c r="Y1940" s="12">
        <v>1</v>
      </c>
      <c r="Z1940" s="58">
        <v>0</v>
      </c>
      <c r="AA1940" s="58">
        <v>0</v>
      </c>
      <c r="AB1940" s="58">
        <v>0</v>
      </c>
      <c r="AC1940" s="58" t="s">
        <v>91</v>
      </c>
    </row>
    <row r="1941" spans="1:29" x14ac:dyDescent="0.3">
      <c r="A1941" s="57">
        <v>2244244468</v>
      </c>
      <c r="B1941" s="12" t="s">
        <v>1026</v>
      </c>
      <c r="C1941" s="58" t="s">
        <v>109</v>
      </c>
      <c r="D1941" s="58" t="s">
        <v>112</v>
      </c>
      <c r="E1941" s="58">
        <v>182100</v>
      </c>
      <c r="F1941" s="58"/>
      <c r="G1941" s="58">
        <f>+IF(F1941&gt;K1941+100000,F1941-K1941,0)</f>
        <v>0</v>
      </c>
      <c r="H1941" s="58"/>
      <c r="I1941" s="58"/>
      <c r="J1941" s="58"/>
      <c r="K1941" s="58">
        <v>327066</v>
      </c>
      <c r="L1941" s="12" t="s">
        <v>91</v>
      </c>
      <c r="M1941" s="12" t="s">
        <v>91</v>
      </c>
      <c r="N1941" s="12" t="s">
        <v>91</v>
      </c>
      <c r="O1941" s="12">
        <v>4</v>
      </c>
      <c r="P1941" s="12">
        <v>0</v>
      </c>
      <c r="Q1941" s="12">
        <v>0</v>
      </c>
      <c r="R1941" s="12">
        <v>76520</v>
      </c>
      <c r="S1941" s="59">
        <v>0.51780821917808217</v>
      </c>
      <c r="T1941" s="59">
        <v>31.898630136986302</v>
      </c>
      <c r="U1941" s="12">
        <v>1</v>
      </c>
      <c r="V1941" s="12">
        <v>5</v>
      </c>
      <c r="W1941" s="12">
        <v>2</v>
      </c>
      <c r="X1941" s="12">
        <v>3</v>
      </c>
      <c r="Y1941" s="12">
        <v>1</v>
      </c>
      <c r="Z1941" s="58">
        <v>0</v>
      </c>
      <c r="AA1941" s="58">
        <v>0</v>
      </c>
      <c r="AB1941" s="58">
        <v>0</v>
      </c>
      <c r="AC1941" s="58" t="s">
        <v>91</v>
      </c>
    </row>
    <row r="1942" spans="1:29" x14ac:dyDescent="0.3">
      <c r="A1942" s="57">
        <v>4466082</v>
      </c>
      <c r="B1942" s="12" t="s">
        <v>1027</v>
      </c>
      <c r="C1942" s="58" t="s">
        <v>109</v>
      </c>
      <c r="D1942" s="58" t="s">
        <v>112</v>
      </c>
      <c r="E1942" s="58">
        <v>163198</v>
      </c>
      <c r="F1942" s="58"/>
      <c r="G1942" s="58">
        <f>+IF(F1942&gt;K1942+100000,F1942-K1942,0)</f>
        <v>0</v>
      </c>
      <c r="H1942" s="58"/>
      <c r="I1942" s="58"/>
      <c r="J1942" s="58"/>
      <c r="K1942" s="58">
        <v>327066</v>
      </c>
      <c r="L1942" s="12" t="s">
        <v>91</v>
      </c>
      <c r="M1942" s="12" t="s">
        <v>91</v>
      </c>
      <c r="N1942" s="12" t="s">
        <v>91</v>
      </c>
      <c r="O1942" s="12">
        <v>4</v>
      </c>
      <c r="P1942" s="12">
        <v>0</v>
      </c>
      <c r="Q1942" s="12">
        <v>0</v>
      </c>
      <c r="R1942" s="12">
        <v>76130</v>
      </c>
      <c r="S1942" s="59">
        <v>0.51232876712328768</v>
      </c>
      <c r="T1942" s="59">
        <v>44.917808219178085</v>
      </c>
      <c r="U1942" s="12">
        <v>1</v>
      </c>
      <c r="V1942" s="12">
        <v>4</v>
      </c>
      <c r="W1942" s="12">
        <v>1</v>
      </c>
      <c r="X1942" s="12">
        <v>3</v>
      </c>
      <c r="Y1942" s="12">
        <v>2</v>
      </c>
      <c r="Z1942" s="58">
        <v>0</v>
      </c>
      <c r="AA1942" s="58">
        <v>0</v>
      </c>
      <c r="AB1942" s="58">
        <v>0</v>
      </c>
      <c r="AC1942" s="58" t="s">
        <v>91</v>
      </c>
    </row>
    <row r="1943" spans="1:29" x14ac:dyDescent="0.3">
      <c r="A1943" s="57">
        <v>2020066680</v>
      </c>
      <c r="B1943" s="12" t="s">
        <v>1028</v>
      </c>
      <c r="C1943" s="58" t="s">
        <v>109</v>
      </c>
      <c r="D1943" s="58" t="s">
        <v>112</v>
      </c>
      <c r="E1943" s="58">
        <v>151750</v>
      </c>
      <c r="F1943" s="58"/>
      <c r="G1943" s="58">
        <f>+IF(F1943&gt;K1943+100000,F1943-K1943,0)</f>
        <v>0</v>
      </c>
      <c r="H1943" s="58"/>
      <c r="I1943" s="58"/>
      <c r="J1943" s="58"/>
      <c r="K1943" s="58">
        <v>327066</v>
      </c>
      <c r="L1943" s="12" t="s">
        <v>91</v>
      </c>
      <c r="M1943" s="12" t="s">
        <v>91</v>
      </c>
      <c r="N1943" s="12" t="s">
        <v>91</v>
      </c>
      <c r="O1943" s="12">
        <v>4</v>
      </c>
      <c r="P1943" s="12">
        <v>0</v>
      </c>
      <c r="Q1943" s="12">
        <v>0</v>
      </c>
      <c r="R1943" s="12">
        <v>66001</v>
      </c>
      <c r="S1943" s="59">
        <v>0.51232876712328768</v>
      </c>
      <c r="T1943" s="59">
        <v>31.07123287671233</v>
      </c>
      <c r="U1943" s="12">
        <v>2</v>
      </c>
      <c r="V1943" s="12">
        <v>2</v>
      </c>
      <c r="W1943" s="12">
        <v>2</v>
      </c>
      <c r="X1943" s="12">
        <v>2</v>
      </c>
      <c r="Y1943" s="12">
        <v>1</v>
      </c>
      <c r="Z1943" s="58">
        <v>0</v>
      </c>
      <c r="AA1943" s="58">
        <v>0</v>
      </c>
      <c r="AB1943" s="58">
        <v>0</v>
      </c>
      <c r="AC1943" s="58" t="s">
        <v>91</v>
      </c>
    </row>
    <row r="1944" spans="1:29" x14ac:dyDescent="0.3">
      <c r="A1944" s="57">
        <v>2008846068</v>
      </c>
      <c r="B1944" s="12" t="s">
        <v>1029</v>
      </c>
      <c r="C1944" s="58" t="s">
        <v>109</v>
      </c>
      <c r="D1944" s="58" t="s">
        <v>112</v>
      </c>
      <c r="E1944" s="58">
        <v>1210000</v>
      </c>
      <c r="F1944" s="58"/>
      <c r="G1944" s="58">
        <f>+IF(F1944&gt;K1944+100000,F1944-K1944,0)</f>
        <v>0</v>
      </c>
      <c r="H1944" s="58"/>
      <c r="I1944" s="58"/>
      <c r="J1944" s="58"/>
      <c r="K1944" s="58">
        <v>327068</v>
      </c>
      <c r="L1944" s="12" t="s">
        <v>91</v>
      </c>
      <c r="M1944" s="12" t="s">
        <v>91</v>
      </c>
      <c r="N1944" s="12" t="s">
        <v>91</v>
      </c>
      <c r="O1944" s="12">
        <v>4</v>
      </c>
      <c r="P1944" s="12">
        <v>0</v>
      </c>
      <c r="Q1944" s="12">
        <v>0</v>
      </c>
      <c r="R1944" s="12">
        <v>68307</v>
      </c>
      <c r="S1944" s="59">
        <v>0.34794520547945207</v>
      </c>
      <c r="T1944" s="59">
        <v>28.202739726027396</v>
      </c>
      <c r="U1944" s="12">
        <v>2</v>
      </c>
      <c r="V1944" s="12">
        <v>2</v>
      </c>
      <c r="W1944" s="12">
        <v>2</v>
      </c>
      <c r="X1944" s="12">
        <v>5</v>
      </c>
      <c r="Y1944" s="12">
        <v>1</v>
      </c>
      <c r="Z1944" s="58">
        <v>0</v>
      </c>
      <c r="AA1944" s="58">
        <v>0</v>
      </c>
      <c r="AB1944" s="58">
        <v>0</v>
      </c>
      <c r="AC1944" s="58" t="s">
        <v>91</v>
      </c>
    </row>
    <row r="1945" spans="1:29" x14ac:dyDescent="0.3">
      <c r="A1945" s="57">
        <v>2240648002</v>
      </c>
      <c r="B1945" s="12" t="s">
        <v>1030</v>
      </c>
      <c r="C1945" s="58" t="s">
        <v>109</v>
      </c>
      <c r="D1945" s="58" t="s">
        <v>112</v>
      </c>
      <c r="E1945" s="58">
        <v>51167</v>
      </c>
      <c r="F1945" s="58"/>
      <c r="G1945" s="58">
        <f>+IF(F1945&gt;K1945+100000,F1945-K1945,0)</f>
        <v>0</v>
      </c>
      <c r="H1945" s="58"/>
      <c r="I1945" s="58"/>
      <c r="J1945" s="58"/>
      <c r="K1945" s="58">
        <v>327068</v>
      </c>
      <c r="L1945" s="12" t="s">
        <v>91</v>
      </c>
      <c r="M1945" s="12" t="s">
        <v>91</v>
      </c>
      <c r="N1945" s="12" t="s">
        <v>91</v>
      </c>
      <c r="O1945" s="12">
        <v>4</v>
      </c>
      <c r="P1945" s="12">
        <v>0</v>
      </c>
      <c r="Q1945" s="12">
        <v>0</v>
      </c>
      <c r="R1945" s="12">
        <v>76001</v>
      </c>
      <c r="S1945" s="59">
        <v>0.32328767123287672</v>
      </c>
      <c r="T1945" s="59">
        <v>33.909589041095892</v>
      </c>
      <c r="U1945" s="12">
        <v>1</v>
      </c>
      <c r="V1945" s="12">
        <v>2</v>
      </c>
      <c r="W1945" s="12">
        <v>2</v>
      </c>
      <c r="X1945" s="12">
        <v>2</v>
      </c>
      <c r="Y1945" s="12">
        <v>1</v>
      </c>
      <c r="Z1945" s="58">
        <v>0</v>
      </c>
      <c r="AA1945" s="58">
        <v>0</v>
      </c>
      <c r="AB1945" s="58">
        <v>0</v>
      </c>
      <c r="AC1945" s="58" t="s">
        <v>91</v>
      </c>
    </row>
    <row r="1946" spans="1:29" x14ac:dyDescent="0.3">
      <c r="A1946" s="57">
        <v>84202022</v>
      </c>
      <c r="B1946" s="12" t="s">
        <v>1031</v>
      </c>
      <c r="C1946" s="58" t="s">
        <v>109</v>
      </c>
      <c r="D1946" s="58" t="s">
        <v>112</v>
      </c>
      <c r="E1946" s="58"/>
      <c r="F1946" s="58"/>
      <c r="G1946" s="58">
        <f>+IF(F1946&gt;K1946+100000,F1946-K1946,0)</f>
        <v>0</v>
      </c>
      <c r="H1946" s="58"/>
      <c r="I1946" s="58"/>
      <c r="J1946" s="58"/>
      <c r="K1946" s="58">
        <v>327068</v>
      </c>
      <c r="L1946" s="12" t="s">
        <v>91</v>
      </c>
      <c r="M1946" s="12" t="s">
        <v>91</v>
      </c>
      <c r="N1946" s="12" t="s">
        <v>91</v>
      </c>
      <c r="O1946" s="12">
        <v>4</v>
      </c>
      <c r="P1946" s="12">
        <v>0</v>
      </c>
      <c r="Q1946" s="12">
        <v>0</v>
      </c>
      <c r="R1946" s="12">
        <v>13001</v>
      </c>
      <c r="S1946" s="59">
        <v>0.34794520547945207</v>
      </c>
      <c r="T1946" s="59">
        <v>38.084931506849315</v>
      </c>
      <c r="U1946" s="12">
        <v>1</v>
      </c>
      <c r="V1946" s="12">
        <v>5</v>
      </c>
      <c r="W1946" s="12">
        <v>1</v>
      </c>
      <c r="X1946" s="12">
        <v>6</v>
      </c>
      <c r="Y1946" s="12">
        <v>1</v>
      </c>
      <c r="Z1946" s="58">
        <v>0</v>
      </c>
      <c r="AA1946" s="58">
        <v>0</v>
      </c>
      <c r="AB1946" s="58">
        <v>0</v>
      </c>
      <c r="AC1946" s="58" t="s">
        <v>91</v>
      </c>
    </row>
    <row r="1947" spans="1:29" x14ac:dyDescent="0.3">
      <c r="A1947" s="57">
        <v>2048468668</v>
      </c>
      <c r="B1947" s="12" t="s">
        <v>1032</v>
      </c>
      <c r="C1947" s="58" t="s">
        <v>109</v>
      </c>
      <c r="D1947" s="58" t="s">
        <v>112</v>
      </c>
      <c r="E1947" s="58"/>
      <c r="F1947" s="58"/>
      <c r="G1947" s="58">
        <f>+IF(F1947&gt;K1947+100000,F1947-K1947,0)</f>
        <v>0</v>
      </c>
      <c r="H1947" s="58"/>
      <c r="I1947" s="58"/>
      <c r="J1947" s="58"/>
      <c r="K1947" s="58">
        <v>327068</v>
      </c>
      <c r="L1947" s="12" t="s">
        <v>91</v>
      </c>
      <c r="M1947" s="12" t="s">
        <v>91</v>
      </c>
      <c r="N1947" s="12" t="s">
        <v>91</v>
      </c>
      <c r="O1947" s="12">
        <v>4</v>
      </c>
      <c r="P1947" s="12">
        <v>0</v>
      </c>
      <c r="Q1947" s="12">
        <v>0</v>
      </c>
      <c r="R1947" s="12">
        <v>13001</v>
      </c>
      <c r="S1947" s="59">
        <v>0.34794520547945207</v>
      </c>
      <c r="T1947" s="59">
        <v>28.391780821917809</v>
      </c>
      <c r="U1947" s="12">
        <v>1</v>
      </c>
      <c r="V1947" s="12">
        <v>2</v>
      </c>
      <c r="W1947" s="12">
        <v>2</v>
      </c>
      <c r="X1947" s="12">
        <v>4</v>
      </c>
      <c r="Y1947" s="12">
        <v>1</v>
      </c>
      <c r="Z1947" s="58">
        <v>0</v>
      </c>
      <c r="AA1947" s="58">
        <v>0</v>
      </c>
      <c r="AB1947" s="58">
        <v>0</v>
      </c>
      <c r="AC1947" s="58" t="s">
        <v>91</v>
      </c>
    </row>
    <row r="1948" spans="1:29" x14ac:dyDescent="0.3">
      <c r="A1948" s="57">
        <v>28604600</v>
      </c>
      <c r="B1948" s="12" t="s">
        <v>1033</v>
      </c>
      <c r="C1948" s="58" t="s">
        <v>109</v>
      </c>
      <c r="D1948" s="58" t="s">
        <v>112</v>
      </c>
      <c r="E1948" s="58"/>
      <c r="F1948" s="58"/>
      <c r="G1948" s="58">
        <f>+IF(F1948&gt;K1948+100000,F1948-K1948,0)</f>
        <v>0</v>
      </c>
      <c r="H1948" s="58"/>
      <c r="I1948" s="58"/>
      <c r="J1948" s="58"/>
      <c r="K1948" s="58">
        <v>327068</v>
      </c>
      <c r="L1948" s="12" t="s">
        <v>91</v>
      </c>
      <c r="M1948" s="12" t="s">
        <v>91</v>
      </c>
      <c r="N1948" s="12" t="s">
        <v>91</v>
      </c>
      <c r="O1948" s="12">
        <v>4</v>
      </c>
      <c r="P1948" s="12">
        <v>0</v>
      </c>
      <c r="Q1948" s="12">
        <v>0</v>
      </c>
      <c r="R1948" s="12">
        <v>76001</v>
      </c>
      <c r="S1948" s="59">
        <v>0.34794520547945207</v>
      </c>
      <c r="T1948" s="59">
        <v>41.454794520547942</v>
      </c>
      <c r="U1948" s="12">
        <v>1</v>
      </c>
      <c r="V1948" s="12">
        <v>5</v>
      </c>
      <c r="W1948" s="12">
        <v>6</v>
      </c>
      <c r="X1948" s="12">
        <v>6</v>
      </c>
      <c r="Y1948" s="12">
        <v>1</v>
      </c>
      <c r="Z1948" s="58">
        <v>0</v>
      </c>
      <c r="AA1948" s="58">
        <v>0</v>
      </c>
      <c r="AB1948" s="58">
        <v>0</v>
      </c>
      <c r="AC1948" s="58" t="s">
        <v>91</v>
      </c>
    </row>
    <row r="1949" spans="1:29" x14ac:dyDescent="0.3">
      <c r="A1949" s="57">
        <v>2206462824</v>
      </c>
      <c r="B1949" s="12" t="s">
        <v>1034</v>
      </c>
      <c r="C1949" s="58" t="s">
        <v>109</v>
      </c>
      <c r="D1949" s="58" t="s">
        <v>112</v>
      </c>
      <c r="E1949" s="58"/>
      <c r="F1949" s="58"/>
      <c r="G1949" s="58">
        <f>+IF(F1949&gt;K1949+100000,F1949-K1949,0)</f>
        <v>0</v>
      </c>
      <c r="H1949" s="58"/>
      <c r="I1949" s="58"/>
      <c r="J1949" s="58"/>
      <c r="K1949" s="58">
        <v>327068</v>
      </c>
      <c r="L1949" s="12" t="s">
        <v>91</v>
      </c>
      <c r="M1949" s="12" t="s">
        <v>91</v>
      </c>
      <c r="N1949" s="12" t="s">
        <v>91</v>
      </c>
      <c r="O1949" s="12">
        <v>4</v>
      </c>
      <c r="P1949" s="12">
        <v>0</v>
      </c>
      <c r="Q1949" s="12">
        <v>0</v>
      </c>
      <c r="R1949" s="12">
        <v>76130</v>
      </c>
      <c r="S1949" s="59">
        <v>0.34520547945205482</v>
      </c>
      <c r="T1949" s="59">
        <v>33.506849315068493</v>
      </c>
      <c r="U1949" s="12">
        <v>1</v>
      </c>
      <c r="V1949" s="12">
        <v>2</v>
      </c>
      <c r="W1949" s="12">
        <v>1</v>
      </c>
      <c r="X1949" s="12">
        <v>5</v>
      </c>
      <c r="Y1949" s="12">
        <v>1</v>
      </c>
      <c r="Z1949" s="58">
        <v>0</v>
      </c>
      <c r="AA1949" s="58">
        <v>0</v>
      </c>
      <c r="AB1949" s="58">
        <v>0</v>
      </c>
      <c r="AC1949" s="58" t="s">
        <v>91</v>
      </c>
    </row>
    <row r="1950" spans="1:29" x14ac:dyDescent="0.3">
      <c r="A1950" s="57">
        <v>2224620484</v>
      </c>
      <c r="B1950" s="12" t="s">
        <v>1035</v>
      </c>
      <c r="C1950" s="58" t="s">
        <v>109</v>
      </c>
      <c r="D1950" s="58" t="s">
        <v>112</v>
      </c>
      <c r="E1950" s="58"/>
      <c r="F1950" s="58"/>
      <c r="G1950" s="58">
        <f>+IF(F1950&gt;K1950+100000,F1950-K1950,0)</f>
        <v>0</v>
      </c>
      <c r="H1950" s="58"/>
      <c r="I1950" s="58"/>
      <c r="J1950" s="58"/>
      <c r="K1950" s="58">
        <v>327068</v>
      </c>
      <c r="L1950" s="12" t="s">
        <v>91</v>
      </c>
      <c r="M1950" s="12" t="s">
        <v>91</v>
      </c>
      <c r="N1950" s="12" t="s">
        <v>91</v>
      </c>
      <c r="O1950" s="12">
        <v>4</v>
      </c>
      <c r="P1950" s="12">
        <v>0</v>
      </c>
      <c r="Q1950" s="12">
        <v>0</v>
      </c>
      <c r="R1950" s="12">
        <v>76130</v>
      </c>
      <c r="S1950" s="59">
        <v>0.35616438356164382</v>
      </c>
      <c r="T1950" s="59">
        <v>32.298630136986304</v>
      </c>
      <c r="U1950" s="12">
        <v>2</v>
      </c>
      <c r="V1950" s="12">
        <v>5</v>
      </c>
      <c r="W1950" s="12">
        <v>1</v>
      </c>
      <c r="X1950" s="12">
        <v>4</v>
      </c>
      <c r="Y1950" s="12">
        <v>1</v>
      </c>
      <c r="Z1950" s="58">
        <v>0</v>
      </c>
      <c r="AA1950" s="58">
        <v>0</v>
      </c>
      <c r="AB1950" s="58">
        <v>0</v>
      </c>
      <c r="AC1950" s="58" t="s">
        <v>91</v>
      </c>
    </row>
    <row r="1951" spans="1:29" x14ac:dyDescent="0.3">
      <c r="A1951" s="57">
        <v>60026626</v>
      </c>
      <c r="B1951" s="12" t="s">
        <v>1036</v>
      </c>
      <c r="C1951" s="58" t="s">
        <v>109</v>
      </c>
      <c r="D1951" s="58" t="s">
        <v>112</v>
      </c>
      <c r="E1951" s="58"/>
      <c r="F1951" s="58"/>
      <c r="G1951" s="58">
        <f>+IF(F1951&gt;K1951+100000,F1951-K1951,0)</f>
        <v>0</v>
      </c>
      <c r="H1951" s="58"/>
      <c r="I1951" s="58"/>
      <c r="J1951" s="58"/>
      <c r="K1951" s="58">
        <v>327069</v>
      </c>
      <c r="L1951" s="12" t="s">
        <v>91</v>
      </c>
      <c r="M1951" s="12" t="s">
        <v>91</v>
      </c>
      <c r="N1951" s="12" t="s">
        <v>91</v>
      </c>
      <c r="O1951" s="12">
        <v>4</v>
      </c>
      <c r="P1951" s="12">
        <v>0</v>
      </c>
      <c r="Q1951" s="12">
        <v>0</v>
      </c>
      <c r="R1951" s="12">
        <v>13836</v>
      </c>
      <c r="S1951" s="59">
        <v>0.26575342465753427</v>
      </c>
      <c r="T1951" s="59">
        <v>43.367123287671234</v>
      </c>
      <c r="U1951" s="12">
        <v>2</v>
      </c>
      <c r="V1951" s="12">
        <v>5</v>
      </c>
      <c r="W1951" s="12">
        <v>2</v>
      </c>
      <c r="X1951" s="12">
        <v>8</v>
      </c>
      <c r="Y1951" s="12">
        <v>1</v>
      </c>
      <c r="Z1951" s="58">
        <v>0</v>
      </c>
      <c r="AA1951" s="58">
        <v>0</v>
      </c>
      <c r="AB1951" s="58">
        <v>0</v>
      </c>
      <c r="AC1951" s="58" t="s">
        <v>91</v>
      </c>
    </row>
    <row r="1952" spans="1:29" x14ac:dyDescent="0.3">
      <c r="A1952" s="57">
        <v>2024680466</v>
      </c>
      <c r="B1952" s="12" t="s">
        <v>1037</v>
      </c>
      <c r="C1952" s="58" t="s">
        <v>109</v>
      </c>
      <c r="D1952" s="58" t="s">
        <v>112</v>
      </c>
      <c r="E1952" s="58"/>
      <c r="F1952" s="58"/>
      <c r="G1952" s="58">
        <f>+IF(F1952&gt;K1952+100000,F1952-K1952,0)</f>
        <v>0</v>
      </c>
      <c r="H1952" s="58"/>
      <c r="I1952" s="58"/>
      <c r="J1952" s="58"/>
      <c r="K1952" s="58">
        <v>327069</v>
      </c>
      <c r="L1952" s="12" t="s">
        <v>91</v>
      </c>
      <c r="M1952" s="12" t="s">
        <v>91</v>
      </c>
      <c r="N1952" s="12" t="s">
        <v>91</v>
      </c>
      <c r="O1952" s="12">
        <v>4</v>
      </c>
      <c r="P1952" s="12">
        <v>0</v>
      </c>
      <c r="Q1952" s="12">
        <v>0</v>
      </c>
      <c r="R1952" s="12">
        <v>25473</v>
      </c>
      <c r="S1952" s="59">
        <v>0.26575342465753427</v>
      </c>
      <c r="T1952" s="59">
        <v>54.504109589041093</v>
      </c>
      <c r="U1952" s="12">
        <v>2</v>
      </c>
      <c r="V1952" s="12">
        <v>6</v>
      </c>
      <c r="W1952" s="12">
        <v>2</v>
      </c>
      <c r="X1952" s="12">
        <v>7</v>
      </c>
      <c r="Y1952" s="12">
        <v>1</v>
      </c>
      <c r="Z1952" s="58">
        <v>0</v>
      </c>
      <c r="AA1952" s="58">
        <v>0</v>
      </c>
      <c r="AB1952" s="58">
        <v>0</v>
      </c>
      <c r="AC1952" s="58" t="s">
        <v>91</v>
      </c>
    </row>
    <row r="1953" spans="1:29" x14ac:dyDescent="0.3">
      <c r="A1953" s="57">
        <v>22422808</v>
      </c>
      <c r="B1953" s="12" t="s">
        <v>1038</v>
      </c>
      <c r="C1953" s="58" t="s">
        <v>109</v>
      </c>
      <c r="D1953" s="58" t="s">
        <v>112</v>
      </c>
      <c r="E1953" s="58">
        <v>17614</v>
      </c>
      <c r="F1953" s="58"/>
      <c r="G1953" s="58">
        <f>+IF(F1953&gt;K1953+100000,F1953-K1953,0)</f>
        <v>0</v>
      </c>
      <c r="H1953" s="58"/>
      <c r="I1953" s="58"/>
      <c r="J1953" s="58"/>
      <c r="K1953" s="58">
        <v>339317</v>
      </c>
      <c r="L1953" s="12" t="s">
        <v>91</v>
      </c>
      <c r="M1953" s="12" t="s">
        <v>91</v>
      </c>
      <c r="N1953" s="12" t="s">
        <v>91</v>
      </c>
      <c r="O1953" s="12">
        <v>4</v>
      </c>
      <c r="P1953" s="12">
        <v>0</v>
      </c>
      <c r="Q1953" s="12">
        <v>4</v>
      </c>
      <c r="R1953" s="12">
        <v>76113</v>
      </c>
      <c r="S1953" s="59">
        <v>1.0493150684931507</v>
      </c>
      <c r="T1953" s="59">
        <v>40.339726027397262</v>
      </c>
      <c r="U1953" s="12">
        <v>1</v>
      </c>
      <c r="V1953" s="12">
        <v>2</v>
      </c>
      <c r="W1953" s="12">
        <v>2</v>
      </c>
      <c r="X1953" s="12">
        <v>2</v>
      </c>
      <c r="Y1953" s="12">
        <v>3</v>
      </c>
      <c r="Z1953" s="58">
        <v>0</v>
      </c>
      <c r="AA1953" s="58">
        <v>0</v>
      </c>
      <c r="AB1953" s="58">
        <v>0</v>
      </c>
      <c r="AC1953" s="58" t="s">
        <v>91</v>
      </c>
    </row>
    <row r="1954" spans="1:29" x14ac:dyDescent="0.3">
      <c r="A1954" s="57">
        <v>2224406446</v>
      </c>
      <c r="B1954" s="12" t="s">
        <v>1039</v>
      </c>
      <c r="C1954" s="58" t="s">
        <v>109</v>
      </c>
      <c r="D1954" s="58" t="s">
        <v>112</v>
      </c>
      <c r="E1954" s="58"/>
      <c r="F1954" s="58"/>
      <c r="G1954" s="58">
        <f>+IF(F1954&gt;K1954+100000,F1954-K1954,0)</f>
        <v>0</v>
      </c>
      <c r="H1954" s="58"/>
      <c r="I1954" s="58"/>
      <c r="J1954" s="58"/>
      <c r="K1954" s="58">
        <v>339317</v>
      </c>
      <c r="L1954" s="12" t="s">
        <v>91</v>
      </c>
      <c r="M1954" s="12" t="s">
        <v>91</v>
      </c>
      <c r="N1954" s="12" t="s">
        <v>91</v>
      </c>
      <c r="O1954" s="12">
        <v>4</v>
      </c>
      <c r="P1954" s="12">
        <v>0</v>
      </c>
      <c r="Q1954" s="12">
        <v>4</v>
      </c>
      <c r="R1954" s="12">
        <v>76113</v>
      </c>
      <c r="S1954" s="59">
        <v>1.0493150684931507</v>
      </c>
      <c r="T1954" s="59">
        <v>40.920547945205477</v>
      </c>
      <c r="U1954" s="12">
        <v>1</v>
      </c>
      <c r="V1954" s="12">
        <v>1</v>
      </c>
      <c r="W1954" s="12">
        <v>1</v>
      </c>
      <c r="X1954" s="12">
        <v>2</v>
      </c>
      <c r="Y1954" s="12">
        <v>1</v>
      </c>
      <c r="Z1954" s="58">
        <v>0</v>
      </c>
      <c r="AA1954" s="58">
        <v>0</v>
      </c>
      <c r="AB1954" s="58">
        <v>0</v>
      </c>
      <c r="AC1954" s="58" t="s">
        <v>91</v>
      </c>
    </row>
    <row r="1955" spans="1:29" x14ac:dyDescent="0.3">
      <c r="A1955" s="57">
        <v>2200808228</v>
      </c>
      <c r="B1955" s="12" t="s">
        <v>1040</v>
      </c>
      <c r="C1955" s="58" t="s">
        <v>108</v>
      </c>
      <c r="D1955" s="58" t="s">
        <v>29</v>
      </c>
      <c r="E1955" s="58">
        <v>388956</v>
      </c>
      <c r="F1955" s="58">
        <v>685022</v>
      </c>
      <c r="G1955" s="58">
        <f>+IF(F1955&gt;K1955+100000,F1955-K1955,0)</f>
        <v>345301</v>
      </c>
      <c r="H1955" s="58">
        <v>91110</v>
      </c>
      <c r="I1955" s="58">
        <v>0</v>
      </c>
      <c r="J1955" s="58">
        <v>0</v>
      </c>
      <c r="K1955" s="58">
        <v>339721</v>
      </c>
      <c r="L1955" s="12" t="s">
        <v>88</v>
      </c>
      <c r="M1955" s="12" t="s">
        <v>89</v>
      </c>
      <c r="N1955" s="12" t="s">
        <v>10</v>
      </c>
      <c r="O1955" s="12">
        <v>4</v>
      </c>
      <c r="P1955" s="12">
        <v>30</v>
      </c>
      <c r="Q1955" s="12">
        <v>0</v>
      </c>
      <c r="R1955" s="12">
        <v>68615</v>
      </c>
      <c r="S1955" s="59">
        <v>1.1643835616438356</v>
      </c>
      <c r="T1955" s="59">
        <v>22.567123287671233</v>
      </c>
      <c r="U1955" s="12">
        <v>2</v>
      </c>
      <c r="V1955" s="12">
        <v>3</v>
      </c>
      <c r="W1955" s="12">
        <v>1</v>
      </c>
      <c r="X1955" s="12">
        <v>2</v>
      </c>
      <c r="Y1955" s="12">
        <v>3</v>
      </c>
      <c r="Z1955" s="58">
        <v>0</v>
      </c>
      <c r="AA1955" s="58">
        <v>0</v>
      </c>
      <c r="AB1955" s="58">
        <v>0</v>
      </c>
      <c r="AC1955" s="58" t="s">
        <v>91</v>
      </c>
    </row>
    <row r="1956" spans="1:29" x14ac:dyDescent="0.3">
      <c r="A1956" s="57">
        <v>8806028</v>
      </c>
      <c r="B1956" s="12" t="s">
        <v>1041</v>
      </c>
      <c r="C1956" s="58" t="s">
        <v>109</v>
      </c>
      <c r="D1956" s="58" t="s">
        <v>112</v>
      </c>
      <c r="E1956" s="58">
        <v>798200</v>
      </c>
      <c r="F1956" s="58"/>
      <c r="G1956" s="58">
        <f>+IF(F1956&gt;K1956+100000,F1956-K1956,0)</f>
        <v>0</v>
      </c>
      <c r="H1956" s="58"/>
      <c r="I1956" s="58"/>
      <c r="J1956" s="58"/>
      <c r="K1956" s="58">
        <v>351562</v>
      </c>
      <c r="L1956" s="12" t="s">
        <v>91</v>
      </c>
      <c r="M1956" s="12" t="s">
        <v>91</v>
      </c>
      <c r="N1956" s="12" t="s">
        <v>91</v>
      </c>
      <c r="O1956" s="12">
        <v>4</v>
      </c>
      <c r="P1956" s="12">
        <v>0</v>
      </c>
      <c r="Q1956" s="12">
        <v>0</v>
      </c>
      <c r="R1956" s="12">
        <v>5001</v>
      </c>
      <c r="S1956" s="12">
        <v>1.1643835616438356</v>
      </c>
      <c r="T1956" s="12">
        <v>37.783561643835618</v>
      </c>
      <c r="U1956" s="12">
        <v>1</v>
      </c>
      <c r="V1956" s="12">
        <v>0</v>
      </c>
      <c r="W1956" s="12">
        <v>2</v>
      </c>
      <c r="X1956" s="12">
        <v>3</v>
      </c>
      <c r="Y1956" s="12">
        <v>2</v>
      </c>
      <c r="Z1956" s="58">
        <v>0</v>
      </c>
      <c r="AA1956" s="58">
        <v>0</v>
      </c>
      <c r="AB1956" s="58">
        <v>0</v>
      </c>
      <c r="AC1956" s="58" t="s">
        <v>91</v>
      </c>
    </row>
    <row r="1957" spans="1:29" x14ac:dyDescent="0.3">
      <c r="A1957" s="57">
        <v>2048248688</v>
      </c>
      <c r="B1957" s="12" t="s">
        <v>1042</v>
      </c>
      <c r="C1957" s="58" t="s">
        <v>109</v>
      </c>
      <c r="D1957" s="58" t="s">
        <v>112</v>
      </c>
      <c r="E1957" s="58">
        <v>2244000</v>
      </c>
      <c r="F1957" s="58"/>
      <c r="G1957" s="58">
        <f>+IF(F1957&gt;K1957+100000,F1957-K1957,0)</f>
        <v>0</v>
      </c>
      <c r="H1957" s="58"/>
      <c r="I1957" s="58"/>
      <c r="J1957" s="58"/>
      <c r="K1957" s="58">
        <v>352484</v>
      </c>
      <c r="L1957" s="12" t="s">
        <v>91</v>
      </c>
      <c r="M1957" s="12" t="s">
        <v>91</v>
      </c>
      <c r="N1957" s="12" t="s">
        <v>91</v>
      </c>
      <c r="O1957" s="12">
        <v>4</v>
      </c>
      <c r="P1957" s="12">
        <v>0</v>
      </c>
      <c r="Q1957" s="12">
        <v>0</v>
      </c>
      <c r="R1957" s="12">
        <v>8296</v>
      </c>
      <c r="S1957" s="59">
        <v>1.095890410958904</v>
      </c>
      <c r="T1957" s="59">
        <v>23.495890410958904</v>
      </c>
      <c r="U1957" s="12">
        <v>1</v>
      </c>
      <c r="V1957" s="12">
        <v>4</v>
      </c>
      <c r="W1957" s="12">
        <v>1</v>
      </c>
      <c r="X1957" s="12">
        <v>2</v>
      </c>
      <c r="Y1957" s="12">
        <v>1</v>
      </c>
      <c r="Z1957" s="58">
        <v>0</v>
      </c>
      <c r="AA1957" s="58">
        <v>0</v>
      </c>
      <c r="AB1957" s="58">
        <v>0</v>
      </c>
      <c r="AC1957" s="58" t="s">
        <v>91</v>
      </c>
    </row>
    <row r="1958" spans="1:29" x14ac:dyDescent="0.3">
      <c r="A1958" s="57">
        <v>2008828084</v>
      </c>
      <c r="B1958" s="12" t="s">
        <v>1045</v>
      </c>
      <c r="C1958" s="58" t="s">
        <v>108</v>
      </c>
      <c r="D1958" s="58" t="s">
        <v>113</v>
      </c>
      <c r="E1958" s="58">
        <v>668380</v>
      </c>
      <c r="F1958" s="58">
        <v>115582</v>
      </c>
      <c r="G1958" s="58">
        <f>+IF(F1958&gt;K1958+100000,F1958-K1958,0)</f>
        <v>0</v>
      </c>
      <c r="H1958" s="58">
        <v>117202</v>
      </c>
      <c r="I1958" s="58">
        <v>0</v>
      </c>
      <c r="J1958" s="58">
        <v>0</v>
      </c>
      <c r="K1958" s="58">
        <v>352484</v>
      </c>
      <c r="L1958" s="12" t="s">
        <v>88</v>
      </c>
      <c r="M1958" s="12" t="s">
        <v>89</v>
      </c>
      <c r="N1958" s="12" t="s">
        <v>10</v>
      </c>
      <c r="O1958" s="12">
        <v>4</v>
      </c>
      <c r="P1958" s="12">
        <v>0</v>
      </c>
      <c r="Q1958" s="12">
        <v>0</v>
      </c>
      <c r="R1958" s="12">
        <v>68001</v>
      </c>
      <c r="S1958" s="59">
        <v>1.1013698630136985</v>
      </c>
      <c r="T1958" s="59">
        <v>29.769863013698629</v>
      </c>
      <c r="U1958" s="12">
        <v>1</v>
      </c>
      <c r="V1958" s="12">
        <v>5</v>
      </c>
      <c r="W1958" s="12">
        <v>2</v>
      </c>
      <c r="X1958" s="12">
        <v>2</v>
      </c>
      <c r="Y1958" s="12">
        <v>3</v>
      </c>
      <c r="Z1958" s="58">
        <v>0</v>
      </c>
      <c r="AA1958" s="58">
        <v>0</v>
      </c>
      <c r="AB1958" s="58">
        <v>0</v>
      </c>
      <c r="AC1958" s="58" t="s">
        <v>91</v>
      </c>
    </row>
    <row r="1959" spans="1:29" x14ac:dyDescent="0.3">
      <c r="A1959" s="57">
        <v>2000406882</v>
      </c>
      <c r="B1959" s="12" t="s">
        <v>1046</v>
      </c>
      <c r="C1959" s="58" t="s">
        <v>109</v>
      </c>
      <c r="D1959" s="58" t="s">
        <v>112</v>
      </c>
      <c r="E1959" s="58">
        <v>634632</v>
      </c>
      <c r="F1959" s="58"/>
      <c r="G1959" s="58">
        <f>+IF(F1959&gt;K1959+100000,F1959-K1959,0)</f>
        <v>0</v>
      </c>
      <c r="H1959" s="58"/>
      <c r="I1959" s="58"/>
      <c r="J1959" s="58"/>
      <c r="K1959" s="58">
        <v>352484</v>
      </c>
      <c r="L1959" s="12" t="s">
        <v>91</v>
      </c>
      <c r="M1959" s="12" t="s">
        <v>91</v>
      </c>
      <c r="N1959" s="12" t="s">
        <v>91</v>
      </c>
      <c r="O1959" s="12">
        <v>4</v>
      </c>
      <c r="P1959" s="12">
        <v>0</v>
      </c>
      <c r="Q1959" s="12">
        <v>0</v>
      </c>
      <c r="R1959" s="12">
        <v>5001</v>
      </c>
      <c r="S1959" s="59">
        <v>1.095890410958904</v>
      </c>
      <c r="T1959" s="59">
        <v>21.832876712328765</v>
      </c>
      <c r="U1959" s="12">
        <v>1</v>
      </c>
      <c r="V1959" s="12">
        <v>3</v>
      </c>
      <c r="W1959" s="12">
        <v>3</v>
      </c>
      <c r="X1959" s="12">
        <v>2</v>
      </c>
      <c r="Y1959" s="12">
        <v>1</v>
      </c>
      <c r="Z1959" s="58">
        <v>0</v>
      </c>
      <c r="AA1959" s="58">
        <v>0</v>
      </c>
      <c r="AB1959" s="58">
        <v>0</v>
      </c>
      <c r="AC1959" s="58" t="s">
        <v>91</v>
      </c>
    </row>
    <row r="1960" spans="1:29" x14ac:dyDescent="0.3">
      <c r="A1960" s="57">
        <v>2044044466</v>
      </c>
      <c r="B1960" s="12" t="s">
        <v>1047</v>
      </c>
      <c r="C1960" s="58" t="s">
        <v>109</v>
      </c>
      <c r="D1960" s="58" t="s">
        <v>112</v>
      </c>
      <c r="E1960" s="58">
        <v>217167</v>
      </c>
      <c r="F1960" s="58"/>
      <c r="G1960" s="58">
        <f>+IF(F1960&gt;K1960+100000,F1960-K1960,0)</f>
        <v>0</v>
      </c>
      <c r="H1960" s="58"/>
      <c r="I1960" s="58"/>
      <c r="J1960" s="58"/>
      <c r="K1960" s="58">
        <v>352484</v>
      </c>
      <c r="L1960" s="12" t="s">
        <v>91</v>
      </c>
      <c r="M1960" s="12" t="s">
        <v>91</v>
      </c>
      <c r="N1960" s="12" t="s">
        <v>91</v>
      </c>
      <c r="O1960" s="12">
        <v>4</v>
      </c>
      <c r="P1960" s="12">
        <v>0</v>
      </c>
      <c r="Q1960" s="12">
        <v>0</v>
      </c>
      <c r="R1960" s="12">
        <v>13052</v>
      </c>
      <c r="S1960" s="59">
        <v>1.1095890410958904</v>
      </c>
      <c r="T1960" s="59">
        <v>24.772602739726029</v>
      </c>
      <c r="U1960" s="12">
        <v>1</v>
      </c>
      <c r="V1960" s="12">
        <v>3</v>
      </c>
      <c r="W1960" s="12">
        <v>1</v>
      </c>
      <c r="X1960" s="12">
        <v>2</v>
      </c>
      <c r="Y1960" s="12">
        <v>3</v>
      </c>
      <c r="Z1960" s="58">
        <v>0</v>
      </c>
      <c r="AA1960" s="58">
        <v>0</v>
      </c>
      <c r="AB1960" s="58">
        <v>0</v>
      </c>
      <c r="AC1960" s="58" t="s">
        <v>91</v>
      </c>
    </row>
    <row r="1961" spans="1:29" x14ac:dyDescent="0.3">
      <c r="A1961" s="57">
        <v>64620204</v>
      </c>
      <c r="B1961" s="12" t="s">
        <v>1048</v>
      </c>
      <c r="C1961" s="58" t="s">
        <v>109</v>
      </c>
      <c r="D1961" s="58" t="s">
        <v>112</v>
      </c>
      <c r="E1961" s="58">
        <v>103000</v>
      </c>
      <c r="F1961" s="58"/>
      <c r="G1961" s="58">
        <f>+IF(F1961&gt;K1961+100000,F1961-K1961,0)</f>
        <v>0</v>
      </c>
      <c r="H1961" s="58"/>
      <c r="I1961" s="58"/>
      <c r="J1961" s="58"/>
      <c r="K1961" s="58">
        <v>352484</v>
      </c>
      <c r="L1961" s="12" t="s">
        <v>91</v>
      </c>
      <c r="M1961" s="12" t="s">
        <v>91</v>
      </c>
      <c r="N1961" s="12" t="s">
        <v>91</v>
      </c>
      <c r="O1961" s="12">
        <v>4</v>
      </c>
      <c r="P1961" s="12">
        <v>0</v>
      </c>
      <c r="Q1961" s="12">
        <v>0</v>
      </c>
      <c r="R1961" s="12">
        <v>68895</v>
      </c>
      <c r="S1961" s="59">
        <v>1.095890410958904</v>
      </c>
      <c r="T1961" s="59">
        <v>37.301369863013697</v>
      </c>
      <c r="U1961" s="12">
        <v>2</v>
      </c>
      <c r="V1961" s="12">
        <v>2</v>
      </c>
      <c r="W1961" s="12">
        <v>1</v>
      </c>
      <c r="X1961" s="12">
        <v>2</v>
      </c>
      <c r="Y1961" s="12">
        <v>1</v>
      </c>
      <c r="Z1961" s="58">
        <v>0</v>
      </c>
      <c r="AA1961" s="58">
        <v>0</v>
      </c>
      <c r="AB1961" s="58">
        <v>0</v>
      </c>
      <c r="AC1961" s="58" t="s">
        <v>91</v>
      </c>
    </row>
    <row r="1962" spans="1:29" x14ac:dyDescent="0.3">
      <c r="A1962" s="57">
        <v>64640264</v>
      </c>
      <c r="B1962" s="12" t="s">
        <v>1049</v>
      </c>
      <c r="C1962" s="58" t="s">
        <v>109</v>
      </c>
      <c r="D1962" s="58" t="s">
        <v>112</v>
      </c>
      <c r="E1962" s="58">
        <v>40200</v>
      </c>
      <c r="F1962" s="58"/>
      <c r="G1962" s="58">
        <f>+IF(F1962&gt;K1962+100000,F1962-K1962,0)</f>
        <v>0</v>
      </c>
      <c r="H1962" s="58"/>
      <c r="I1962" s="58"/>
      <c r="J1962" s="58"/>
      <c r="K1962" s="58">
        <v>352484</v>
      </c>
      <c r="L1962" s="12" t="s">
        <v>91</v>
      </c>
      <c r="M1962" s="12" t="s">
        <v>91</v>
      </c>
      <c r="N1962" s="12" t="s">
        <v>91</v>
      </c>
      <c r="O1962" s="12">
        <v>4</v>
      </c>
      <c r="P1962" s="12">
        <v>0</v>
      </c>
      <c r="Q1962" s="12">
        <v>0</v>
      </c>
      <c r="R1962" s="12">
        <v>68615</v>
      </c>
      <c r="S1962" s="59">
        <v>1.1013698630136985</v>
      </c>
      <c r="T1962" s="59">
        <v>38.958904109589042</v>
      </c>
      <c r="U1962" s="12">
        <v>2</v>
      </c>
      <c r="V1962" s="12">
        <v>2</v>
      </c>
      <c r="W1962" s="12">
        <v>2</v>
      </c>
      <c r="X1962" s="12">
        <v>2</v>
      </c>
      <c r="Y1962" s="12">
        <v>3</v>
      </c>
      <c r="Z1962" s="58">
        <v>0</v>
      </c>
      <c r="AA1962" s="58">
        <v>0</v>
      </c>
      <c r="AB1962" s="58">
        <v>0</v>
      </c>
      <c r="AC1962" s="58" t="s">
        <v>91</v>
      </c>
    </row>
    <row r="1963" spans="1:29" x14ac:dyDescent="0.3">
      <c r="A1963" s="57">
        <v>2464424</v>
      </c>
      <c r="B1963" s="12" t="s">
        <v>1050</v>
      </c>
      <c r="C1963" s="58" t="s">
        <v>108</v>
      </c>
      <c r="D1963" s="58" t="s">
        <v>29</v>
      </c>
      <c r="E1963" s="58"/>
      <c r="F1963" s="58">
        <v>510000</v>
      </c>
      <c r="G1963" s="58">
        <f>+IF(F1963&gt;K1963+100000,F1963-K1963,0)</f>
        <v>157516</v>
      </c>
      <c r="H1963" s="58">
        <v>89213</v>
      </c>
      <c r="I1963" s="58">
        <v>0</v>
      </c>
      <c r="J1963" s="58">
        <v>0</v>
      </c>
      <c r="K1963" s="58">
        <v>352484</v>
      </c>
      <c r="L1963" s="12" t="s">
        <v>88</v>
      </c>
      <c r="M1963" s="12" t="s">
        <v>89</v>
      </c>
      <c r="N1963" s="12" t="s">
        <v>10</v>
      </c>
      <c r="O1963" s="12">
        <v>4</v>
      </c>
      <c r="P1963" s="12">
        <v>0</v>
      </c>
      <c r="Q1963" s="12">
        <v>0</v>
      </c>
      <c r="R1963" s="12">
        <v>68001</v>
      </c>
      <c r="S1963" s="59">
        <v>1.1013698630136985</v>
      </c>
      <c r="T1963" s="59">
        <v>53.484931506849314</v>
      </c>
      <c r="U1963" s="12">
        <v>1</v>
      </c>
      <c r="V1963" s="12">
        <v>1</v>
      </c>
      <c r="W1963" s="12">
        <v>1</v>
      </c>
      <c r="X1963" s="12">
        <v>2</v>
      </c>
      <c r="Y1963" s="12">
        <v>1</v>
      </c>
      <c r="Z1963" s="58">
        <v>0</v>
      </c>
      <c r="AA1963" s="58">
        <v>0</v>
      </c>
      <c r="AB1963" s="58">
        <v>0</v>
      </c>
      <c r="AC1963" s="58" t="s">
        <v>91</v>
      </c>
    </row>
    <row r="1964" spans="1:29" x14ac:dyDescent="0.3">
      <c r="A1964" s="57">
        <v>2004880246</v>
      </c>
      <c r="B1964" s="12" t="s">
        <v>1051</v>
      </c>
      <c r="C1964" s="58" t="s">
        <v>108</v>
      </c>
      <c r="D1964" s="58" t="s">
        <v>29</v>
      </c>
      <c r="E1964" s="58"/>
      <c r="F1964" s="58">
        <v>930267</v>
      </c>
      <c r="G1964" s="58">
        <f>+IF(F1964&gt;K1964+100000,F1964-K1964,0)</f>
        <v>577783</v>
      </c>
      <c r="H1964" s="58">
        <v>83733</v>
      </c>
      <c r="I1964" s="58">
        <v>0</v>
      </c>
      <c r="J1964" s="58">
        <v>0</v>
      </c>
      <c r="K1964" s="58">
        <v>352484</v>
      </c>
      <c r="L1964" s="12" t="s">
        <v>88</v>
      </c>
      <c r="M1964" s="12" t="s">
        <v>89</v>
      </c>
      <c r="N1964" s="12" t="s">
        <v>10</v>
      </c>
      <c r="O1964" s="12">
        <v>4</v>
      </c>
      <c r="P1964" s="12">
        <v>0</v>
      </c>
      <c r="Q1964" s="12">
        <v>0</v>
      </c>
      <c r="R1964" s="12">
        <v>68001</v>
      </c>
      <c r="S1964" s="59">
        <v>1.095890410958904</v>
      </c>
      <c r="T1964" s="59">
        <v>23.002739726027396</v>
      </c>
      <c r="U1964" s="12">
        <v>1</v>
      </c>
      <c r="V1964" s="12">
        <v>3</v>
      </c>
      <c r="W1964" s="12">
        <v>1</v>
      </c>
      <c r="X1964" s="12">
        <v>2</v>
      </c>
      <c r="Y1964" s="12">
        <v>1</v>
      </c>
      <c r="Z1964" s="58">
        <v>0</v>
      </c>
      <c r="AA1964" s="58">
        <v>0</v>
      </c>
      <c r="AB1964" s="58">
        <v>0</v>
      </c>
      <c r="AC1964" s="58" t="s">
        <v>91</v>
      </c>
    </row>
    <row r="1965" spans="1:29" x14ac:dyDescent="0.3">
      <c r="A1965" s="57">
        <v>2462640</v>
      </c>
      <c r="B1965" s="12" t="s">
        <v>1052</v>
      </c>
      <c r="C1965" s="58" t="s">
        <v>108</v>
      </c>
      <c r="D1965" s="58" t="s">
        <v>29</v>
      </c>
      <c r="E1965" s="58"/>
      <c r="F1965" s="58">
        <v>1120251</v>
      </c>
      <c r="G1965" s="58">
        <f>+IF(F1965&gt;K1965+100000,F1965-K1965,0)</f>
        <v>767767</v>
      </c>
      <c r="H1965" s="58">
        <v>94853</v>
      </c>
      <c r="I1965" s="58">
        <v>0</v>
      </c>
      <c r="J1965" s="58">
        <v>1273268</v>
      </c>
      <c r="K1965" s="58">
        <v>352484</v>
      </c>
      <c r="L1965" s="12" t="s">
        <v>87</v>
      </c>
      <c r="M1965" s="12" t="s">
        <v>89</v>
      </c>
      <c r="N1965" s="12" t="s">
        <v>10</v>
      </c>
      <c r="O1965" s="12">
        <v>4</v>
      </c>
      <c r="P1965" s="12">
        <v>0</v>
      </c>
      <c r="Q1965" s="12">
        <v>0</v>
      </c>
      <c r="R1965" s="12">
        <v>68001</v>
      </c>
      <c r="S1965" s="59">
        <v>1.1095890410958904</v>
      </c>
      <c r="T1965" s="59">
        <v>52.884931506849313</v>
      </c>
      <c r="U1965" s="12">
        <v>1</v>
      </c>
      <c r="V1965" s="12">
        <v>2</v>
      </c>
      <c r="W1965" s="12">
        <v>2</v>
      </c>
      <c r="X1965" s="12">
        <v>2</v>
      </c>
      <c r="Y1965" s="12">
        <v>3</v>
      </c>
      <c r="Z1965" s="58">
        <v>0</v>
      </c>
      <c r="AA1965" s="58">
        <v>0</v>
      </c>
      <c r="AB1965" s="58">
        <v>0</v>
      </c>
      <c r="AC1965" s="58" t="s">
        <v>91</v>
      </c>
    </row>
    <row r="1966" spans="1:29" x14ac:dyDescent="0.3">
      <c r="A1966" s="57">
        <v>84660864</v>
      </c>
      <c r="B1966" s="12" t="s">
        <v>1053</v>
      </c>
      <c r="C1966" s="58" t="s">
        <v>109</v>
      </c>
      <c r="D1966" s="58" t="s">
        <v>112</v>
      </c>
      <c r="E1966" s="58"/>
      <c r="F1966" s="58"/>
      <c r="G1966" s="58">
        <f>+IF(F1966&gt;K1966+100000,F1966-K1966,0)</f>
        <v>0</v>
      </c>
      <c r="H1966" s="58"/>
      <c r="I1966" s="58"/>
      <c r="J1966" s="58"/>
      <c r="K1966" s="58">
        <v>352484</v>
      </c>
      <c r="L1966" s="12" t="s">
        <v>91</v>
      </c>
      <c r="M1966" s="12" t="s">
        <v>91</v>
      </c>
      <c r="N1966" s="12" t="s">
        <v>91</v>
      </c>
      <c r="O1966" s="12">
        <v>4</v>
      </c>
      <c r="P1966" s="12">
        <v>0</v>
      </c>
      <c r="Q1966" s="12">
        <v>0</v>
      </c>
      <c r="R1966" s="12">
        <v>13052</v>
      </c>
      <c r="S1966" s="59">
        <v>1.095890410958904</v>
      </c>
      <c r="T1966" s="59">
        <v>44.410958904109592</v>
      </c>
      <c r="U1966" s="12">
        <v>1</v>
      </c>
      <c r="V1966" s="12">
        <v>2</v>
      </c>
      <c r="W1966" s="12">
        <v>2</v>
      </c>
      <c r="X1966" s="12">
        <v>2</v>
      </c>
      <c r="Y1966" s="12">
        <v>2</v>
      </c>
      <c r="Z1966" s="58">
        <v>0</v>
      </c>
      <c r="AA1966" s="58">
        <v>0</v>
      </c>
      <c r="AB1966" s="58">
        <v>0</v>
      </c>
      <c r="AC1966" s="58" t="s">
        <v>91</v>
      </c>
    </row>
    <row r="1967" spans="1:29" x14ac:dyDescent="0.3">
      <c r="A1967" s="57">
        <v>2208800</v>
      </c>
      <c r="B1967" s="12" t="s">
        <v>1054</v>
      </c>
      <c r="C1967" s="58" t="s">
        <v>109</v>
      </c>
      <c r="D1967" s="58" t="s">
        <v>112</v>
      </c>
      <c r="E1967" s="58"/>
      <c r="F1967" s="58"/>
      <c r="G1967" s="58">
        <f>+IF(F1967&gt;K1967+100000,F1967-K1967,0)</f>
        <v>0</v>
      </c>
      <c r="H1967" s="58"/>
      <c r="I1967" s="58"/>
      <c r="J1967" s="58"/>
      <c r="K1967" s="58">
        <v>352484</v>
      </c>
      <c r="L1967" s="12" t="s">
        <v>91</v>
      </c>
      <c r="M1967" s="12" t="s">
        <v>91</v>
      </c>
      <c r="N1967" s="12" t="s">
        <v>91</v>
      </c>
      <c r="O1967" s="12">
        <v>4</v>
      </c>
      <c r="P1967" s="12">
        <v>0</v>
      </c>
      <c r="Q1967" s="12">
        <v>0</v>
      </c>
      <c r="R1967" s="12">
        <v>68255</v>
      </c>
      <c r="S1967" s="59">
        <v>1.1013698630136985</v>
      </c>
      <c r="T1967" s="59">
        <v>47.575342465753423</v>
      </c>
      <c r="U1967" s="12">
        <v>1</v>
      </c>
      <c r="V1967" s="12">
        <v>2</v>
      </c>
      <c r="W1967" s="12">
        <v>2</v>
      </c>
      <c r="X1967" s="12">
        <v>2</v>
      </c>
      <c r="Y1967" s="12">
        <v>1</v>
      </c>
      <c r="Z1967" s="58">
        <v>0</v>
      </c>
      <c r="AA1967" s="58">
        <v>0</v>
      </c>
      <c r="AB1967" s="58">
        <v>0</v>
      </c>
      <c r="AC1967" s="58" t="s">
        <v>91</v>
      </c>
    </row>
    <row r="1968" spans="1:29" x14ac:dyDescent="0.3">
      <c r="A1968" s="57">
        <v>2200804682</v>
      </c>
      <c r="B1968" s="12" t="s">
        <v>1055</v>
      </c>
      <c r="C1968" s="58" t="s">
        <v>109</v>
      </c>
      <c r="D1968" s="58" t="s">
        <v>112</v>
      </c>
      <c r="E1968" s="58"/>
      <c r="F1968" s="58"/>
      <c r="G1968" s="58">
        <f>+IF(F1968&gt;K1968+100000,F1968-K1968,0)</f>
        <v>0</v>
      </c>
      <c r="H1968" s="58"/>
      <c r="I1968" s="58"/>
      <c r="J1968" s="58"/>
      <c r="K1968" s="58">
        <v>352484</v>
      </c>
      <c r="L1968" s="12" t="s">
        <v>91</v>
      </c>
      <c r="M1968" s="12" t="s">
        <v>91</v>
      </c>
      <c r="N1968" s="12" t="s">
        <v>91</v>
      </c>
      <c r="O1968" s="12">
        <v>4</v>
      </c>
      <c r="P1968" s="12">
        <v>0</v>
      </c>
      <c r="Q1968" s="12">
        <v>0</v>
      </c>
      <c r="R1968" s="12">
        <v>68255</v>
      </c>
      <c r="S1968" s="59">
        <v>1.1095890410958904</v>
      </c>
      <c r="T1968" s="59">
        <v>28.904109589041095</v>
      </c>
      <c r="U1968" s="12">
        <v>2</v>
      </c>
      <c r="V1968" s="12">
        <v>2</v>
      </c>
      <c r="W1968" s="12">
        <v>2</v>
      </c>
      <c r="X1968" s="12">
        <v>2</v>
      </c>
      <c r="Y1968" s="12">
        <v>1</v>
      </c>
      <c r="Z1968" s="58">
        <v>0</v>
      </c>
      <c r="AA1968" s="58">
        <v>0</v>
      </c>
      <c r="AB1968" s="58">
        <v>0</v>
      </c>
      <c r="AC1968" s="58" t="s">
        <v>91</v>
      </c>
    </row>
    <row r="1969" spans="1:29" x14ac:dyDescent="0.3">
      <c r="A1969" s="57">
        <v>2466480</v>
      </c>
      <c r="B1969" s="12" t="s">
        <v>1056</v>
      </c>
      <c r="C1969" s="58" t="s">
        <v>109</v>
      </c>
      <c r="D1969" s="58" t="s">
        <v>112</v>
      </c>
      <c r="E1969" s="58"/>
      <c r="F1969" s="58"/>
      <c r="G1969" s="58">
        <f>+IF(F1969&gt;K1969+100000,F1969-K1969,0)</f>
        <v>0</v>
      </c>
      <c r="H1969" s="58"/>
      <c r="I1969" s="58"/>
      <c r="J1969" s="58"/>
      <c r="K1969" s="58">
        <v>352484</v>
      </c>
      <c r="L1969" s="12" t="s">
        <v>91</v>
      </c>
      <c r="M1969" s="12" t="s">
        <v>91</v>
      </c>
      <c r="N1969" s="12" t="s">
        <v>91</v>
      </c>
      <c r="O1969" s="12">
        <v>4</v>
      </c>
      <c r="P1969" s="12">
        <v>0</v>
      </c>
      <c r="Q1969" s="12">
        <v>0</v>
      </c>
      <c r="R1969" s="12">
        <v>68615</v>
      </c>
      <c r="S1969" s="59">
        <v>1.1013698630136985</v>
      </c>
      <c r="T1969" s="59">
        <v>46.175342465753424</v>
      </c>
      <c r="U1969" s="12">
        <v>1</v>
      </c>
      <c r="V1969" s="12">
        <v>2</v>
      </c>
      <c r="W1969" s="12">
        <v>1</v>
      </c>
      <c r="X1969" s="12">
        <v>2</v>
      </c>
      <c r="Y1969" s="12">
        <v>2</v>
      </c>
      <c r="Z1969" s="58">
        <v>0</v>
      </c>
      <c r="AA1969" s="58">
        <v>0</v>
      </c>
      <c r="AB1969" s="58">
        <v>0</v>
      </c>
      <c r="AC1969" s="58" t="s">
        <v>91</v>
      </c>
    </row>
    <row r="1970" spans="1:29" x14ac:dyDescent="0.3">
      <c r="A1970" s="57">
        <v>2204044408</v>
      </c>
      <c r="B1970" s="12" t="s">
        <v>1057</v>
      </c>
      <c r="C1970" s="58" t="s">
        <v>108</v>
      </c>
      <c r="D1970" s="58" t="s">
        <v>113</v>
      </c>
      <c r="E1970" s="58"/>
      <c r="F1970" s="58">
        <v>342577</v>
      </c>
      <c r="G1970" s="58">
        <f>+IF(F1970&gt;K1970+100000,F1970-K1970,0)</f>
        <v>0</v>
      </c>
      <c r="H1970" s="58">
        <v>71420</v>
      </c>
      <c r="I1970" s="58">
        <v>0</v>
      </c>
      <c r="J1970" s="58">
        <v>0</v>
      </c>
      <c r="K1970" s="58">
        <v>352484</v>
      </c>
      <c r="L1970" s="12" t="s">
        <v>88</v>
      </c>
      <c r="M1970" s="12" t="s">
        <v>89</v>
      </c>
      <c r="N1970" s="12" t="s">
        <v>10</v>
      </c>
      <c r="O1970" s="12">
        <v>4</v>
      </c>
      <c r="P1970" s="12">
        <v>0</v>
      </c>
      <c r="Q1970" s="12">
        <v>0</v>
      </c>
      <c r="R1970" s="12">
        <v>52001</v>
      </c>
      <c r="S1970" s="59">
        <v>1.1095890410958904</v>
      </c>
      <c r="T1970" s="59">
        <v>20.734246575342464</v>
      </c>
      <c r="U1970" s="12">
        <v>1</v>
      </c>
      <c r="V1970" s="12">
        <v>2</v>
      </c>
      <c r="W1970" s="12">
        <v>1</v>
      </c>
      <c r="X1970" s="12">
        <v>2</v>
      </c>
      <c r="Y1970" s="12">
        <v>3</v>
      </c>
      <c r="Z1970" s="58">
        <v>0</v>
      </c>
      <c r="AA1970" s="58">
        <v>0</v>
      </c>
      <c r="AB1970" s="58">
        <v>0</v>
      </c>
      <c r="AC1970" s="58" t="s">
        <v>91</v>
      </c>
    </row>
    <row r="1971" spans="1:29" x14ac:dyDescent="0.3">
      <c r="A1971" s="57">
        <v>2008688626</v>
      </c>
      <c r="B1971" s="12" t="s">
        <v>1058</v>
      </c>
      <c r="C1971" s="58" t="s">
        <v>108</v>
      </c>
      <c r="D1971" s="58" t="s">
        <v>113</v>
      </c>
      <c r="E1971" s="58"/>
      <c r="F1971" s="58">
        <v>411120</v>
      </c>
      <c r="G1971" s="58">
        <f>+IF(F1971&gt;K1971+100000,F1971-K1971,0)</f>
        <v>0</v>
      </c>
      <c r="H1971" s="58">
        <v>106402</v>
      </c>
      <c r="I1971" s="58">
        <v>0</v>
      </c>
      <c r="J1971" s="58">
        <v>0</v>
      </c>
      <c r="K1971" s="58">
        <v>352484</v>
      </c>
      <c r="L1971" s="12" t="s">
        <v>88</v>
      </c>
      <c r="M1971" s="12" t="s">
        <v>89</v>
      </c>
      <c r="N1971" s="12" t="s">
        <v>10</v>
      </c>
      <c r="O1971" s="12">
        <v>4</v>
      </c>
      <c r="P1971" s="12">
        <v>0</v>
      </c>
      <c r="Q1971" s="12">
        <v>0</v>
      </c>
      <c r="R1971" s="12">
        <v>20001</v>
      </c>
      <c r="S1971" s="59">
        <v>1.1013698630136985</v>
      </c>
      <c r="T1971" s="59">
        <v>27.479452054794521</v>
      </c>
      <c r="U1971" s="12">
        <v>1</v>
      </c>
      <c r="V1971" s="12">
        <v>3</v>
      </c>
      <c r="W1971" s="12">
        <v>1</v>
      </c>
      <c r="X1971" s="12">
        <v>2</v>
      </c>
      <c r="Y1971" s="12">
        <v>3</v>
      </c>
      <c r="Z1971" s="58">
        <v>0</v>
      </c>
      <c r="AA1971" s="58">
        <v>0</v>
      </c>
      <c r="AB1971" s="58">
        <v>0</v>
      </c>
      <c r="AC1971" s="58" t="s">
        <v>91</v>
      </c>
    </row>
    <row r="1972" spans="1:29" x14ac:dyDescent="0.3">
      <c r="A1972" s="57">
        <v>2220648488</v>
      </c>
      <c r="B1972" s="12" t="s">
        <v>1059</v>
      </c>
      <c r="C1972" s="58" t="s">
        <v>109</v>
      </c>
      <c r="D1972" s="58" t="s">
        <v>112</v>
      </c>
      <c r="E1972" s="58">
        <v>570200</v>
      </c>
      <c r="F1972" s="58"/>
      <c r="G1972" s="58">
        <f>+IF(F1972&gt;K1972+100000,F1972-K1972,0)</f>
        <v>0</v>
      </c>
      <c r="H1972" s="58"/>
      <c r="I1972" s="58"/>
      <c r="J1972" s="58"/>
      <c r="K1972" s="58">
        <v>378818</v>
      </c>
      <c r="L1972" s="12" t="s">
        <v>91</v>
      </c>
      <c r="M1972" s="12" t="s">
        <v>91</v>
      </c>
      <c r="N1972" s="12" t="s">
        <v>91</v>
      </c>
      <c r="O1972" s="12">
        <v>4</v>
      </c>
      <c r="P1972" s="12">
        <v>0</v>
      </c>
      <c r="Q1972" s="12">
        <v>0</v>
      </c>
      <c r="R1972" s="12">
        <v>8001</v>
      </c>
      <c r="S1972" s="59">
        <v>1.167123287671233</v>
      </c>
      <c r="T1972" s="59">
        <v>33.668493150684931</v>
      </c>
      <c r="U1972" s="12">
        <v>2</v>
      </c>
      <c r="V1972" s="12">
        <v>3</v>
      </c>
      <c r="W1972" s="12">
        <v>3</v>
      </c>
      <c r="X1972" s="12">
        <v>2</v>
      </c>
      <c r="Y1972" s="12">
        <v>1</v>
      </c>
      <c r="Z1972" s="58">
        <v>0</v>
      </c>
      <c r="AA1972" s="58">
        <v>0</v>
      </c>
      <c r="AB1972" s="58">
        <v>0</v>
      </c>
      <c r="AC1972" s="58" t="s">
        <v>91</v>
      </c>
    </row>
    <row r="1973" spans="1:29" x14ac:dyDescent="0.3">
      <c r="A1973" s="57">
        <v>42682846</v>
      </c>
      <c r="B1973" s="12" t="s">
        <v>1060</v>
      </c>
      <c r="C1973" s="58" t="s">
        <v>108</v>
      </c>
      <c r="D1973" s="58" t="s">
        <v>29</v>
      </c>
      <c r="E1973" s="58">
        <v>528600</v>
      </c>
      <c r="F1973" s="58">
        <v>510425</v>
      </c>
      <c r="G1973" s="58">
        <f>+IF(F1973&gt;K1973+100000,F1973-K1973,0)</f>
        <v>131607</v>
      </c>
      <c r="H1973" s="58">
        <v>174928</v>
      </c>
      <c r="I1973" s="58">
        <v>0</v>
      </c>
      <c r="J1973" s="58">
        <v>0</v>
      </c>
      <c r="K1973" s="58">
        <v>378818</v>
      </c>
      <c r="L1973" s="12" t="s">
        <v>88</v>
      </c>
      <c r="M1973" s="12" t="s">
        <v>89</v>
      </c>
      <c r="N1973" s="12" t="s">
        <v>10</v>
      </c>
      <c r="O1973" s="12">
        <v>4</v>
      </c>
      <c r="P1973" s="12">
        <v>0</v>
      </c>
      <c r="Q1973" s="12">
        <v>0</v>
      </c>
      <c r="R1973" s="12">
        <v>76001</v>
      </c>
      <c r="S1973" s="59">
        <v>1.1643835616438356</v>
      </c>
      <c r="T1973" s="59">
        <v>40.947945205479449</v>
      </c>
      <c r="U1973" s="12">
        <v>2</v>
      </c>
      <c r="V1973" s="12">
        <v>2</v>
      </c>
      <c r="W1973" s="12">
        <v>2</v>
      </c>
      <c r="X1973" s="12">
        <v>2</v>
      </c>
      <c r="Y1973" s="12">
        <v>3</v>
      </c>
      <c r="Z1973" s="58">
        <v>0</v>
      </c>
      <c r="AA1973" s="58">
        <v>0</v>
      </c>
      <c r="AB1973" s="58">
        <v>0</v>
      </c>
      <c r="AC1973" s="58" t="s">
        <v>91</v>
      </c>
    </row>
    <row r="1974" spans="1:29" x14ac:dyDescent="0.3">
      <c r="A1974" s="57">
        <v>42824406</v>
      </c>
      <c r="B1974" s="12" t="s">
        <v>1061</v>
      </c>
      <c r="C1974" s="58" t="s">
        <v>108</v>
      </c>
      <c r="D1974" s="58" t="s">
        <v>29</v>
      </c>
      <c r="E1974" s="58">
        <v>507824</v>
      </c>
      <c r="F1974" s="58">
        <v>1124018</v>
      </c>
      <c r="G1974" s="58">
        <f>+IF(F1974&gt;K1974+100000,F1974-K1974,0)</f>
        <v>745200</v>
      </c>
      <c r="H1974" s="58">
        <v>110318</v>
      </c>
      <c r="I1974" s="58">
        <v>0</v>
      </c>
      <c r="J1974" s="58">
        <v>0</v>
      </c>
      <c r="K1974" s="58">
        <v>378818</v>
      </c>
      <c r="L1974" s="12" t="s">
        <v>88</v>
      </c>
      <c r="M1974" s="12" t="s">
        <v>89</v>
      </c>
      <c r="N1974" s="12" t="s">
        <v>10</v>
      </c>
      <c r="O1974" s="12">
        <v>4</v>
      </c>
      <c r="P1974" s="12">
        <v>0</v>
      </c>
      <c r="Q1974" s="12">
        <v>0</v>
      </c>
      <c r="R1974" s="12">
        <v>76001</v>
      </c>
      <c r="S1974" s="59">
        <v>1.1643835616438356</v>
      </c>
      <c r="T1974" s="59">
        <v>38.087671232876716</v>
      </c>
      <c r="U1974" s="12">
        <v>2</v>
      </c>
      <c r="V1974" s="12">
        <v>2</v>
      </c>
      <c r="W1974" s="12">
        <v>2</v>
      </c>
      <c r="X1974" s="12">
        <v>2</v>
      </c>
      <c r="Y1974" s="12">
        <v>1</v>
      </c>
      <c r="Z1974" s="58">
        <v>0</v>
      </c>
      <c r="AA1974" s="58">
        <v>0</v>
      </c>
      <c r="AB1974" s="58">
        <v>0</v>
      </c>
      <c r="AC1974" s="58" t="s">
        <v>91</v>
      </c>
    </row>
    <row r="1975" spans="1:29" x14ac:dyDescent="0.3">
      <c r="A1975" s="57">
        <v>2466028</v>
      </c>
      <c r="B1975" s="12" t="s">
        <v>1062</v>
      </c>
      <c r="C1975" s="58" t="s">
        <v>108</v>
      </c>
      <c r="D1975" s="58" t="s">
        <v>112</v>
      </c>
      <c r="E1975" s="58">
        <v>430500</v>
      </c>
      <c r="F1975" s="58">
        <v>76502</v>
      </c>
      <c r="G1975" s="58">
        <f>+IF(F1975&gt;K1975+100000,F1975-K1975,0)</f>
        <v>0</v>
      </c>
      <c r="H1975" s="58">
        <v>77114</v>
      </c>
      <c r="I1975" s="58">
        <v>0</v>
      </c>
      <c r="J1975" s="58">
        <v>0</v>
      </c>
      <c r="K1975" s="58">
        <v>378818</v>
      </c>
      <c r="L1975" s="12" t="s">
        <v>88</v>
      </c>
      <c r="M1975" s="12" t="s">
        <v>89</v>
      </c>
      <c r="N1975" s="12" t="s">
        <v>10</v>
      </c>
      <c r="O1975" s="12">
        <v>4</v>
      </c>
      <c r="P1975" s="12">
        <v>0</v>
      </c>
      <c r="Q1975" s="12">
        <v>0</v>
      </c>
      <c r="R1975" s="12">
        <v>68615</v>
      </c>
      <c r="S1975" s="59">
        <v>1.1643835616438356</v>
      </c>
      <c r="T1975" s="59">
        <v>49.526027397260272</v>
      </c>
      <c r="U1975" s="12">
        <v>1</v>
      </c>
      <c r="V1975" s="12">
        <v>1</v>
      </c>
      <c r="W1975" s="12">
        <v>2</v>
      </c>
      <c r="X1975" s="12">
        <v>2</v>
      </c>
      <c r="Y1975" s="12">
        <v>3</v>
      </c>
      <c r="Z1975" s="58">
        <v>0</v>
      </c>
      <c r="AA1975" s="58">
        <v>0</v>
      </c>
      <c r="AB1975" s="58">
        <v>0</v>
      </c>
      <c r="AC1975" s="58" t="s">
        <v>91</v>
      </c>
    </row>
    <row r="1976" spans="1:29" x14ac:dyDescent="0.3">
      <c r="A1976" s="57">
        <v>2226088648</v>
      </c>
      <c r="B1976" s="12" t="s">
        <v>1063</v>
      </c>
      <c r="C1976" s="58" t="s">
        <v>108</v>
      </c>
      <c r="D1976" s="58" t="s">
        <v>114</v>
      </c>
      <c r="E1976" s="58">
        <v>347698</v>
      </c>
      <c r="F1976" s="58">
        <v>1565036</v>
      </c>
      <c r="G1976" s="58">
        <f>+IF(F1976&gt;K1976+100000,F1976-K1976,0)</f>
        <v>1186218</v>
      </c>
      <c r="H1976" s="58">
        <v>136706</v>
      </c>
      <c r="I1976" s="58">
        <v>0</v>
      </c>
      <c r="J1976" s="58">
        <v>0</v>
      </c>
      <c r="K1976" s="58">
        <v>378818</v>
      </c>
      <c r="L1976" s="12" t="s">
        <v>88</v>
      </c>
      <c r="M1976" s="12" t="s">
        <v>89</v>
      </c>
      <c r="N1976" s="12" t="s">
        <v>10</v>
      </c>
      <c r="O1976" s="12">
        <v>4</v>
      </c>
      <c r="P1976" s="12">
        <v>0</v>
      </c>
      <c r="Q1976" s="12">
        <v>0</v>
      </c>
      <c r="R1976" s="12">
        <v>76001</v>
      </c>
      <c r="S1976" s="59">
        <v>1.167123287671233</v>
      </c>
      <c r="T1976" s="59">
        <v>29.153424657534245</v>
      </c>
      <c r="U1976" s="12">
        <v>1</v>
      </c>
      <c r="V1976" s="12">
        <v>3</v>
      </c>
      <c r="W1976" s="12">
        <v>2</v>
      </c>
      <c r="X1976" s="12">
        <v>2</v>
      </c>
      <c r="Y1976" s="12">
        <v>1</v>
      </c>
      <c r="Z1976" s="58">
        <v>0</v>
      </c>
      <c r="AA1976" s="58">
        <v>0</v>
      </c>
      <c r="AB1976" s="58">
        <v>0</v>
      </c>
      <c r="AC1976" s="58" t="s">
        <v>91</v>
      </c>
    </row>
    <row r="1977" spans="1:29" x14ac:dyDescent="0.3">
      <c r="A1977" s="57">
        <v>64486460</v>
      </c>
      <c r="B1977" s="12" t="s">
        <v>1065</v>
      </c>
      <c r="C1977" s="58" t="s">
        <v>108</v>
      </c>
      <c r="D1977" s="58" t="s">
        <v>29</v>
      </c>
      <c r="E1977" s="58">
        <v>106400</v>
      </c>
      <c r="F1977" s="58">
        <v>1375407</v>
      </c>
      <c r="G1977" s="58">
        <f>+IF(F1977&gt;K1977+100000,F1977-K1977,0)</f>
        <v>996589</v>
      </c>
      <c r="H1977" s="58">
        <v>125313.00000000001</v>
      </c>
      <c r="I1977" s="58">
        <v>0</v>
      </c>
      <c r="J1977" s="58">
        <v>0</v>
      </c>
      <c r="K1977" s="58">
        <v>378818</v>
      </c>
      <c r="L1977" s="12" t="s">
        <v>88</v>
      </c>
      <c r="M1977" s="12" t="s">
        <v>89</v>
      </c>
      <c r="N1977" s="12" t="s">
        <v>10</v>
      </c>
      <c r="O1977" s="12">
        <v>4</v>
      </c>
      <c r="P1977" s="12">
        <v>0</v>
      </c>
      <c r="Q1977" s="12">
        <v>0</v>
      </c>
      <c r="R1977" s="12">
        <v>68001</v>
      </c>
      <c r="S1977" s="59">
        <v>1.1643835616438356</v>
      </c>
      <c r="T1977" s="59">
        <v>48.463013698630135</v>
      </c>
      <c r="U1977" s="12">
        <v>2</v>
      </c>
      <c r="V1977" s="12">
        <v>2</v>
      </c>
      <c r="W1977" s="12">
        <v>1</v>
      </c>
      <c r="X1977" s="12">
        <v>2</v>
      </c>
      <c r="Y1977" s="12">
        <v>1</v>
      </c>
      <c r="Z1977" s="58">
        <v>0</v>
      </c>
      <c r="AA1977" s="58">
        <v>0</v>
      </c>
      <c r="AB1977" s="58">
        <v>0</v>
      </c>
      <c r="AC1977" s="58" t="s">
        <v>91</v>
      </c>
    </row>
    <row r="1978" spans="1:29" x14ac:dyDescent="0.3">
      <c r="A1978" s="57">
        <v>2468288</v>
      </c>
      <c r="B1978" s="12" t="s">
        <v>1066</v>
      </c>
      <c r="C1978" s="58" t="s">
        <v>108</v>
      </c>
      <c r="D1978" s="58" t="s">
        <v>29</v>
      </c>
      <c r="E1978" s="58">
        <v>32900</v>
      </c>
      <c r="F1978" s="58">
        <v>1100778</v>
      </c>
      <c r="G1978" s="58">
        <f>+IF(F1978&gt;K1978+100000,F1978-K1978,0)</f>
        <v>721960</v>
      </c>
      <c r="H1978" s="58">
        <v>109332</v>
      </c>
      <c r="I1978" s="58">
        <v>0</v>
      </c>
      <c r="J1978" s="58">
        <v>0</v>
      </c>
      <c r="K1978" s="58">
        <v>378818</v>
      </c>
      <c r="L1978" s="12" t="s">
        <v>88</v>
      </c>
      <c r="M1978" s="12" t="s">
        <v>89</v>
      </c>
      <c r="N1978" s="12" t="s">
        <v>10</v>
      </c>
      <c r="O1978" s="12">
        <v>4</v>
      </c>
      <c r="P1978" s="12">
        <v>0</v>
      </c>
      <c r="Q1978" s="12">
        <v>0</v>
      </c>
      <c r="R1978" s="12">
        <v>68276</v>
      </c>
      <c r="S1978" s="59">
        <v>1.1643835616438356</v>
      </c>
      <c r="T1978" s="59">
        <v>41.608219178082194</v>
      </c>
      <c r="U1978" s="12">
        <v>1</v>
      </c>
      <c r="V1978" s="12">
        <v>2</v>
      </c>
      <c r="W1978" s="12">
        <v>1</v>
      </c>
      <c r="X1978" s="12">
        <v>2</v>
      </c>
      <c r="Y1978" s="12">
        <v>1</v>
      </c>
      <c r="Z1978" s="58">
        <v>0</v>
      </c>
      <c r="AA1978" s="58">
        <v>0</v>
      </c>
      <c r="AB1978" s="58">
        <v>0</v>
      </c>
      <c r="AC1978" s="58" t="s">
        <v>91</v>
      </c>
    </row>
    <row r="1979" spans="1:29" x14ac:dyDescent="0.3">
      <c r="A1979" s="57">
        <v>84464668</v>
      </c>
      <c r="B1979" s="12" t="s">
        <v>1067</v>
      </c>
      <c r="C1979" s="58" t="s">
        <v>108</v>
      </c>
      <c r="D1979" s="58" t="s">
        <v>29</v>
      </c>
      <c r="E1979" s="58"/>
      <c r="F1979" s="58">
        <v>630314</v>
      </c>
      <c r="G1979" s="58">
        <f>+IF(F1979&gt;K1979+100000,F1979-K1979,0)</f>
        <v>251496</v>
      </c>
      <c r="H1979" s="58">
        <v>173201</v>
      </c>
      <c r="I1979" s="58">
        <v>0</v>
      </c>
      <c r="J1979" s="58">
        <v>0</v>
      </c>
      <c r="K1979" s="58">
        <v>378818</v>
      </c>
      <c r="L1979" s="12" t="s">
        <v>88</v>
      </c>
      <c r="M1979" s="12" t="s">
        <v>89</v>
      </c>
      <c r="N1979" s="12" t="s">
        <v>10</v>
      </c>
      <c r="O1979" s="12">
        <v>4</v>
      </c>
      <c r="P1979" s="12">
        <v>0</v>
      </c>
      <c r="Q1979" s="12">
        <v>0</v>
      </c>
      <c r="R1979" s="12">
        <v>13838</v>
      </c>
      <c r="S1979" s="59">
        <v>1.167123287671233</v>
      </c>
      <c r="T1979" s="59">
        <v>40.767123287671232</v>
      </c>
      <c r="U1979" s="12">
        <v>1</v>
      </c>
      <c r="V1979" s="12">
        <v>2</v>
      </c>
      <c r="W1979" s="12">
        <v>1</v>
      </c>
      <c r="X1979" s="12">
        <v>2</v>
      </c>
      <c r="Y1979" s="12">
        <v>3</v>
      </c>
      <c r="Z1979" s="58">
        <v>0</v>
      </c>
      <c r="AA1979" s="58">
        <v>0</v>
      </c>
      <c r="AB1979" s="58">
        <v>0</v>
      </c>
      <c r="AC1979" s="58" t="s">
        <v>91</v>
      </c>
    </row>
    <row r="1980" spans="1:29" x14ac:dyDescent="0.3">
      <c r="A1980" s="57">
        <v>2042444268</v>
      </c>
      <c r="B1980" s="12" t="s">
        <v>1070</v>
      </c>
      <c r="C1980" s="58" t="s">
        <v>109</v>
      </c>
      <c r="D1980" s="58" t="s">
        <v>112</v>
      </c>
      <c r="E1980" s="58"/>
      <c r="F1980" s="58"/>
      <c r="G1980" s="58">
        <f>+IF(F1980&gt;K1980+100000,F1980-K1980,0)</f>
        <v>0</v>
      </c>
      <c r="H1980" s="58"/>
      <c r="I1980" s="58"/>
      <c r="J1980" s="58"/>
      <c r="K1980" s="58">
        <v>378818</v>
      </c>
      <c r="L1980" s="12" t="s">
        <v>91</v>
      </c>
      <c r="M1980" s="12" t="s">
        <v>91</v>
      </c>
      <c r="N1980" s="12" t="s">
        <v>91</v>
      </c>
      <c r="O1980" s="12">
        <v>4</v>
      </c>
      <c r="P1980" s="12">
        <v>0</v>
      </c>
      <c r="Q1980" s="12">
        <v>0</v>
      </c>
      <c r="R1980" s="12">
        <v>8758</v>
      </c>
      <c r="S1980" s="59">
        <v>1.167123287671233</v>
      </c>
      <c r="T1980" s="59">
        <v>28.843835616438355</v>
      </c>
      <c r="U1980" s="12">
        <v>2</v>
      </c>
      <c r="V1980" s="12">
        <v>3</v>
      </c>
      <c r="W1980" s="12">
        <v>1</v>
      </c>
      <c r="X1980" s="12">
        <v>2</v>
      </c>
      <c r="Y1980" s="12">
        <v>1</v>
      </c>
      <c r="Z1980" s="58">
        <v>0</v>
      </c>
      <c r="AA1980" s="58">
        <v>0</v>
      </c>
      <c r="AB1980" s="58">
        <v>0</v>
      </c>
      <c r="AC1980" s="58" t="s">
        <v>91</v>
      </c>
    </row>
    <row r="1981" spans="1:29" x14ac:dyDescent="0.3">
      <c r="A1981" s="57">
        <v>2466204</v>
      </c>
      <c r="B1981" s="12" t="s">
        <v>1071</v>
      </c>
      <c r="C1981" s="58" t="s">
        <v>109</v>
      </c>
      <c r="D1981" s="58" t="s">
        <v>112</v>
      </c>
      <c r="E1981" s="58"/>
      <c r="F1981" s="58"/>
      <c r="G1981" s="58">
        <f>+IF(F1981&gt;K1981+100000,F1981-K1981,0)</f>
        <v>0</v>
      </c>
      <c r="H1981" s="58"/>
      <c r="I1981" s="58"/>
      <c r="J1981" s="58"/>
      <c r="K1981" s="58">
        <v>378818</v>
      </c>
      <c r="L1981" s="12" t="s">
        <v>91</v>
      </c>
      <c r="M1981" s="12" t="s">
        <v>91</v>
      </c>
      <c r="N1981" s="12" t="s">
        <v>91</v>
      </c>
      <c r="O1981" s="12">
        <v>4</v>
      </c>
      <c r="P1981" s="12">
        <v>0</v>
      </c>
      <c r="Q1981" s="12">
        <v>0</v>
      </c>
      <c r="R1981" s="12">
        <v>68615</v>
      </c>
      <c r="S1981" s="59">
        <v>1.1643835616438356</v>
      </c>
      <c r="T1981" s="59">
        <v>48.821917808219176</v>
      </c>
      <c r="U1981" s="12">
        <v>1</v>
      </c>
      <c r="V1981" s="12">
        <v>1</v>
      </c>
      <c r="W1981" s="12">
        <v>2</v>
      </c>
      <c r="X1981" s="12">
        <v>2</v>
      </c>
      <c r="Y1981" s="12">
        <v>3</v>
      </c>
      <c r="Z1981" s="58">
        <v>0</v>
      </c>
      <c r="AA1981" s="58">
        <v>0</v>
      </c>
      <c r="AB1981" s="58">
        <v>0</v>
      </c>
      <c r="AC1981" s="58" t="s">
        <v>91</v>
      </c>
    </row>
    <row r="1982" spans="1:29" x14ac:dyDescent="0.3">
      <c r="A1982" s="57">
        <v>2062404862</v>
      </c>
      <c r="B1982" s="12" t="s">
        <v>1072</v>
      </c>
      <c r="C1982" s="58" t="s">
        <v>108</v>
      </c>
      <c r="D1982" s="58" t="s">
        <v>113</v>
      </c>
      <c r="E1982" s="58"/>
      <c r="F1982" s="58">
        <v>387750</v>
      </c>
      <c r="G1982" s="58">
        <f>+IF(F1982&gt;K1982+100000,F1982-K1982,0)</f>
        <v>0</v>
      </c>
      <c r="H1982" s="58">
        <v>100354</v>
      </c>
      <c r="I1982" s="58">
        <v>0</v>
      </c>
      <c r="J1982" s="58">
        <v>1000000</v>
      </c>
      <c r="K1982" s="58">
        <v>378818</v>
      </c>
      <c r="L1982" s="12" t="s">
        <v>87</v>
      </c>
      <c r="M1982" s="12" t="s">
        <v>89</v>
      </c>
      <c r="N1982" s="12" t="s">
        <v>10</v>
      </c>
      <c r="O1982" s="12">
        <v>4</v>
      </c>
      <c r="P1982" s="12">
        <v>0</v>
      </c>
      <c r="Q1982" s="12">
        <v>0</v>
      </c>
      <c r="R1982" s="12">
        <v>76130</v>
      </c>
      <c r="S1982" s="59">
        <v>1.1424657534246576</v>
      </c>
      <c r="T1982" s="59">
        <v>29.378082191780823</v>
      </c>
      <c r="U1982" s="12">
        <v>1</v>
      </c>
      <c r="V1982" s="12">
        <v>0</v>
      </c>
      <c r="W1982" s="12">
        <v>1</v>
      </c>
      <c r="X1982" s="12">
        <v>2</v>
      </c>
      <c r="Y1982" s="12">
        <v>1</v>
      </c>
      <c r="Z1982" s="58">
        <v>0</v>
      </c>
      <c r="AA1982" s="58">
        <v>0</v>
      </c>
      <c r="AB1982" s="58">
        <v>0</v>
      </c>
      <c r="AC1982" s="58" t="s">
        <v>91</v>
      </c>
    </row>
    <row r="1983" spans="1:29" x14ac:dyDescent="0.3">
      <c r="A1983" s="57">
        <v>84666888</v>
      </c>
      <c r="B1983" s="12" t="s">
        <v>1073</v>
      </c>
      <c r="C1983" s="58" t="s">
        <v>108</v>
      </c>
      <c r="D1983" s="58" t="s">
        <v>113</v>
      </c>
      <c r="E1983" s="58">
        <v>50167</v>
      </c>
      <c r="F1983" s="58">
        <v>344020</v>
      </c>
      <c r="G1983" s="58">
        <f>+IF(F1983&gt;K1983+100000,F1983-K1983,0)</f>
        <v>0</v>
      </c>
      <c r="H1983" s="58">
        <v>71720</v>
      </c>
      <c r="I1983" s="58">
        <v>0</v>
      </c>
      <c r="J1983" s="58">
        <v>0</v>
      </c>
      <c r="K1983" s="58">
        <v>379740</v>
      </c>
      <c r="L1983" s="12" t="s">
        <v>88</v>
      </c>
      <c r="M1983" s="12" t="s">
        <v>89</v>
      </c>
      <c r="N1983" s="12" t="s">
        <v>10</v>
      </c>
      <c r="O1983" s="12">
        <v>4</v>
      </c>
      <c r="P1983" s="12">
        <v>0</v>
      </c>
      <c r="Q1983" s="12">
        <v>0</v>
      </c>
      <c r="R1983" s="12">
        <v>13052</v>
      </c>
      <c r="S1983" s="59">
        <v>9.5890410958904104E-2</v>
      </c>
      <c r="T1983" s="59">
        <v>51.276712328767125</v>
      </c>
      <c r="U1983" s="12">
        <v>1</v>
      </c>
      <c r="V1983" s="12">
        <v>2</v>
      </c>
      <c r="W1983" s="12">
        <v>1</v>
      </c>
      <c r="X1983" s="12">
        <v>2</v>
      </c>
      <c r="Y1983" s="12">
        <v>1</v>
      </c>
      <c r="Z1983" s="58">
        <v>0</v>
      </c>
      <c r="AA1983" s="58">
        <v>0</v>
      </c>
      <c r="AB1983" s="58">
        <v>0</v>
      </c>
      <c r="AC1983" s="58" t="s">
        <v>91</v>
      </c>
    </row>
    <row r="1984" spans="1:29" x14ac:dyDescent="0.3">
      <c r="A1984" s="57">
        <v>4424060</v>
      </c>
      <c r="B1984" s="12" t="s">
        <v>1074</v>
      </c>
      <c r="C1984" s="58" t="s">
        <v>109</v>
      </c>
      <c r="D1984" s="58" t="s">
        <v>112</v>
      </c>
      <c r="E1984" s="58">
        <v>709333</v>
      </c>
      <c r="F1984" s="58"/>
      <c r="G1984" s="58">
        <f>+IF(F1984&gt;K1984+100000,F1984-K1984,0)</f>
        <v>0</v>
      </c>
      <c r="H1984" s="58"/>
      <c r="I1984" s="58"/>
      <c r="J1984" s="58"/>
      <c r="K1984" s="58">
        <v>381577</v>
      </c>
      <c r="L1984" s="12" t="s">
        <v>91</v>
      </c>
      <c r="M1984" s="12" t="s">
        <v>91</v>
      </c>
      <c r="N1984" s="12" t="s">
        <v>91</v>
      </c>
      <c r="O1984" s="12">
        <v>4</v>
      </c>
      <c r="P1984" s="12">
        <v>0</v>
      </c>
      <c r="Q1984" s="12">
        <v>0</v>
      </c>
      <c r="R1984" s="12">
        <v>76001</v>
      </c>
      <c r="S1984" s="12">
        <v>0.70684931506849313</v>
      </c>
      <c r="T1984" s="12">
        <v>36.838356164383562</v>
      </c>
      <c r="U1984" s="12">
        <v>1</v>
      </c>
      <c r="V1984" s="12">
        <v>0</v>
      </c>
      <c r="W1984" s="12">
        <v>3</v>
      </c>
      <c r="X1984" s="12">
        <v>1</v>
      </c>
      <c r="Y1984" s="12">
        <v>3</v>
      </c>
      <c r="Z1984" s="58">
        <v>0</v>
      </c>
      <c r="AA1984" s="58">
        <v>0</v>
      </c>
      <c r="AB1984" s="58">
        <v>0</v>
      </c>
      <c r="AC1984" s="58" t="s">
        <v>91</v>
      </c>
    </row>
    <row r="1985" spans="1:29" x14ac:dyDescent="0.3">
      <c r="A1985" s="57">
        <v>2204488686</v>
      </c>
      <c r="B1985" s="12" t="s">
        <v>1075</v>
      </c>
      <c r="C1985" s="58" t="s">
        <v>109</v>
      </c>
      <c r="D1985" s="58" t="s">
        <v>112</v>
      </c>
      <c r="E1985" s="58">
        <v>309050</v>
      </c>
      <c r="F1985" s="58"/>
      <c r="G1985" s="58">
        <f>+IF(F1985&gt;K1985+100000,F1985-K1985,0)</f>
        <v>0</v>
      </c>
      <c r="H1985" s="58"/>
      <c r="I1985" s="58"/>
      <c r="J1985" s="58"/>
      <c r="K1985" s="58">
        <v>381577</v>
      </c>
      <c r="L1985" s="12" t="s">
        <v>91</v>
      </c>
      <c r="M1985" s="12" t="s">
        <v>91</v>
      </c>
      <c r="N1985" s="12" t="s">
        <v>91</v>
      </c>
      <c r="O1985" s="12">
        <v>4</v>
      </c>
      <c r="P1985" s="12">
        <v>0</v>
      </c>
      <c r="Q1985" s="12">
        <v>0</v>
      </c>
      <c r="R1985" s="12">
        <v>11001</v>
      </c>
      <c r="S1985" s="59">
        <v>0.59726027397260273</v>
      </c>
      <c r="T1985" s="59">
        <v>32.660273972602738</v>
      </c>
      <c r="U1985" s="12">
        <v>1</v>
      </c>
      <c r="V1985" s="12">
        <v>2</v>
      </c>
      <c r="W1985" s="12">
        <v>2</v>
      </c>
      <c r="X1985" s="12">
        <v>3</v>
      </c>
      <c r="Y1985" s="12">
        <v>1</v>
      </c>
      <c r="Z1985" s="58">
        <v>0</v>
      </c>
      <c r="AA1985" s="58">
        <v>0</v>
      </c>
      <c r="AB1985" s="58">
        <v>0</v>
      </c>
      <c r="AC1985" s="58" t="s">
        <v>91</v>
      </c>
    </row>
    <row r="1986" spans="1:29" x14ac:dyDescent="0.3">
      <c r="A1986" s="57">
        <v>4280424</v>
      </c>
      <c r="B1986" s="12" t="s">
        <v>1076</v>
      </c>
      <c r="C1986" s="58" t="s">
        <v>109</v>
      </c>
      <c r="D1986" s="58" t="s">
        <v>112</v>
      </c>
      <c r="E1986" s="58">
        <v>301000</v>
      </c>
      <c r="F1986" s="58"/>
      <c r="G1986" s="58">
        <f>+IF(F1986&gt;K1986+100000,F1986-K1986,0)</f>
        <v>0</v>
      </c>
      <c r="H1986" s="58"/>
      <c r="I1986" s="58"/>
      <c r="J1986" s="58"/>
      <c r="K1986" s="58">
        <v>381577</v>
      </c>
      <c r="L1986" s="12" t="s">
        <v>91</v>
      </c>
      <c r="M1986" s="12" t="s">
        <v>91</v>
      </c>
      <c r="N1986" s="12" t="s">
        <v>91</v>
      </c>
      <c r="O1986" s="12">
        <v>4</v>
      </c>
      <c r="P1986" s="12">
        <v>0</v>
      </c>
      <c r="Q1986" s="12">
        <v>0</v>
      </c>
      <c r="R1986" s="12">
        <v>76001</v>
      </c>
      <c r="S1986" s="12">
        <v>0.59726027397260273</v>
      </c>
      <c r="T1986" s="12">
        <v>36.646575342465752</v>
      </c>
      <c r="U1986" s="12">
        <v>1</v>
      </c>
      <c r="V1986" s="12">
        <v>0</v>
      </c>
      <c r="W1986" s="12">
        <v>2</v>
      </c>
      <c r="X1986" s="12">
        <v>1</v>
      </c>
      <c r="Y1986" s="12">
        <v>3</v>
      </c>
      <c r="Z1986" s="58">
        <v>0</v>
      </c>
      <c r="AA1986" s="58">
        <v>0</v>
      </c>
      <c r="AB1986" s="58">
        <v>0</v>
      </c>
      <c r="AC1986" s="58" t="s">
        <v>91</v>
      </c>
    </row>
    <row r="1987" spans="1:29" x14ac:dyDescent="0.3">
      <c r="A1987" s="57">
        <v>4240486</v>
      </c>
      <c r="B1987" s="12" t="s">
        <v>1077</v>
      </c>
      <c r="C1987" s="58" t="s">
        <v>109</v>
      </c>
      <c r="D1987" s="58" t="s">
        <v>112</v>
      </c>
      <c r="E1987" s="58">
        <v>113493</v>
      </c>
      <c r="F1987" s="58"/>
      <c r="G1987" s="58">
        <f>+IF(F1987&gt;K1987+100000,F1987-K1987,0)</f>
        <v>0</v>
      </c>
      <c r="H1987" s="58"/>
      <c r="I1987" s="58"/>
      <c r="J1987" s="58"/>
      <c r="K1987" s="58">
        <v>381577</v>
      </c>
      <c r="L1987" s="12" t="s">
        <v>91</v>
      </c>
      <c r="M1987" s="12" t="s">
        <v>91</v>
      </c>
      <c r="N1987" s="12" t="s">
        <v>91</v>
      </c>
      <c r="O1987" s="12">
        <v>4</v>
      </c>
      <c r="P1987" s="12">
        <v>0</v>
      </c>
      <c r="Q1987" s="12">
        <v>0</v>
      </c>
      <c r="R1987" s="12">
        <v>25799</v>
      </c>
      <c r="S1987" s="59">
        <v>0.59726027397260273</v>
      </c>
      <c r="T1987" s="59">
        <v>41.282191780821918</v>
      </c>
      <c r="U1987" s="12">
        <v>1</v>
      </c>
      <c r="V1987" s="12">
        <v>2</v>
      </c>
      <c r="W1987" s="12">
        <v>2</v>
      </c>
      <c r="X1987" s="12">
        <v>3</v>
      </c>
      <c r="Y1987" s="12">
        <v>1</v>
      </c>
      <c r="Z1987" s="58">
        <v>0</v>
      </c>
      <c r="AA1987" s="58">
        <v>0</v>
      </c>
      <c r="AB1987" s="58">
        <v>0</v>
      </c>
      <c r="AC1987" s="58" t="s">
        <v>91</v>
      </c>
    </row>
    <row r="1988" spans="1:29" x14ac:dyDescent="0.3">
      <c r="A1988" s="57">
        <v>20868000</v>
      </c>
      <c r="B1988" s="12" t="s">
        <v>1078</v>
      </c>
      <c r="C1988" s="58" t="s">
        <v>108</v>
      </c>
      <c r="D1988" s="58" t="s">
        <v>29</v>
      </c>
      <c r="E1988" s="58">
        <v>100999</v>
      </c>
      <c r="F1988" s="58">
        <v>1029925</v>
      </c>
      <c r="G1988" s="58">
        <f>+IF(F1988&gt;K1988+100000,F1988-K1988,0)</f>
        <v>648348</v>
      </c>
      <c r="H1988" s="58">
        <v>136983</v>
      </c>
      <c r="I1988" s="58">
        <v>0</v>
      </c>
      <c r="J1988" s="58">
        <v>0</v>
      </c>
      <c r="K1988" s="58">
        <v>381577</v>
      </c>
      <c r="L1988" s="12" t="s">
        <v>88</v>
      </c>
      <c r="M1988" s="12" t="s">
        <v>89</v>
      </c>
      <c r="N1988" s="12" t="s">
        <v>10</v>
      </c>
      <c r="O1988" s="12">
        <v>4</v>
      </c>
      <c r="P1988" s="12">
        <v>0</v>
      </c>
      <c r="Q1988" s="12">
        <v>0</v>
      </c>
      <c r="R1988" s="12">
        <v>68001</v>
      </c>
      <c r="S1988" s="59">
        <v>0.60821917808219184</v>
      </c>
      <c r="T1988" s="59">
        <v>39.098630136986301</v>
      </c>
      <c r="U1988" s="12">
        <v>1</v>
      </c>
      <c r="V1988" s="12">
        <v>2</v>
      </c>
      <c r="W1988" s="12">
        <v>2</v>
      </c>
      <c r="X1988" s="12">
        <v>3</v>
      </c>
      <c r="Y1988" s="12">
        <v>1</v>
      </c>
      <c r="Z1988" s="58">
        <v>0</v>
      </c>
      <c r="AA1988" s="58">
        <v>0</v>
      </c>
      <c r="AB1988" s="58">
        <v>0</v>
      </c>
      <c r="AC1988" s="58" t="s">
        <v>91</v>
      </c>
    </row>
    <row r="1989" spans="1:29" x14ac:dyDescent="0.3">
      <c r="A1989" s="57">
        <v>2042266420</v>
      </c>
      <c r="B1989" s="12" t="s">
        <v>1079</v>
      </c>
      <c r="C1989" s="58" t="s">
        <v>109</v>
      </c>
      <c r="D1989" s="58" t="s">
        <v>112</v>
      </c>
      <c r="E1989" s="58"/>
      <c r="F1989" s="58"/>
      <c r="G1989" s="58">
        <f>+IF(F1989&gt;K1989+100000,F1989-K1989,0)</f>
        <v>0</v>
      </c>
      <c r="H1989" s="58"/>
      <c r="I1989" s="58"/>
      <c r="J1989" s="58"/>
      <c r="K1989" s="58">
        <v>381577</v>
      </c>
      <c r="L1989" s="12" t="s">
        <v>91</v>
      </c>
      <c r="M1989" s="12" t="s">
        <v>91</v>
      </c>
      <c r="N1989" s="12" t="s">
        <v>91</v>
      </c>
      <c r="O1989" s="12">
        <v>4</v>
      </c>
      <c r="P1989" s="12">
        <v>0</v>
      </c>
      <c r="Q1989" s="12">
        <v>0</v>
      </c>
      <c r="R1989" s="12">
        <v>11001</v>
      </c>
      <c r="S1989" s="59">
        <v>0.59726027397260273</v>
      </c>
      <c r="T1989" s="59">
        <v>25.32054794520548</v>
      </c>
      <c r="U1989" s="12">
        <v>1</v>
      </c>
      <c r="V1989" s="12">
        <v>3</v>
      </c>
      <c r="W1989" s="12">
        <v>2</v>
      </c>
      <c r="X1989" s="12">
        <v>3</v>
      </c>
      <c r="Y1989" s="12">
        <v>3</v>
      </c>
      <c r="Z1989" s="58">
        <v>0</v>
      </c>
      <c r="AA1989" s="58">
        <v>0</v>
      </c>
      <c r="AB1989" s="58">
        <v>0</v>
      </c>
      <c r="AC1989" s="58" t="s">
        <v>91</v>
      </c>
    </row>
    <row r="1990" spans="1:29" x14ac:dyDescent="0.3">
      <c r="A1990" s="57">
        <v>6682868</v>
      </c>
      <c r="B1990" s="12" t="s">
        <v>1080</v>
      </c>
      <c r="C1990" s="58" t="s">
        <v>109</v>
      </c>
      <c r="D1990" s="58" t="s">
        <v>112</v>
      </c>
      <c r="E1990" s="58"/>
      <c r="F1990" s="58"/>
      <c r="G1990" s="58">
        <f>+IF(F1990&gt;K1990+100000,F1990-K1990,0)</f>
        <v>0</v>
      </c>
      <c r="H1990" s="58"/>
      <c r="I1990" s="58"/>
      <c r="J1990" s="58"/>
      <c r="K1990" s="58">
        <v>381577</v>
      </c>
      <c r="L1990" s="12" t="s">
        <v>91</v>
      </c>
      <c r="M1990" s="12" t="s">
        <v>91</v>
      </c>
      <c r="N1990" s="12" t="s">
        <v>91</v>
      </c>
      <c r="O1990" s="12">
        <v>4</v>
      </c>
      <c r="P1990" s="12">
        <v>0</v>
      </c>
      <c r="Q1990" s="12">
        <v>0</v>
      </c>
      <c r="R1990" s="12">
        <v>11001</v>
      </c>
      <c r="S1990" s="59">
        <v>0.60821917808219184</v>
      </c>
      <c r="T1990" s="59">
        <v>50.041095890410958</v>
      </c>
      <c r="U1990" s="12">
        <v>1</v>
      </c>
      <c r="V1990" s="12">
        <v>2</v>
      </c>
      <c r="W1990" s="12">
        <v>2</v>
      </c>
      <c r="X1990" s="12">
        <v>3</v>
      </c>
      <c r="Y1990" s="12">
        <v>1</v>
      </c>
      <c r="Z1990" s="58">
        <v>0</v>
      </c>
      <c r="AA1990" s="58">
        <v>0</v>
      </c>
      <c r="AB1990" s="58">
        <v>0</v>
      </c>
      <c r="AC1990" s="58" t="s">
        <v>91</v>
      </c>
    </row>
    <row r="1991" spans="1:29" x14ac:dyDescent="0.3">
      <c r="A1991" s="57">
        <v>48668208</v>
      </c>
      <c r="B1991" s="12" t="s">
        <v>1081</v>
      </c>
      <c r="C1991" s="58" t="s">
        <v>109</v>
      </c>
      <c r="D1991" s="58" t="s">
        <v>112</v>
      </c>
      <c r="E1991" s="58"/>
      <c r="F1991" s="58"/>
      <c r="G1991" s="58">
        <f>+IF(F1991&gt;K1991+100000,F1991-K1991,0)</f>
        <v>0</v>
      </c>
      <c r="H1991" s="58"/>
      <c r="I1991" s="58"/>
      <c r="J1991" s="58"/>
      <c r="K1991" s="58">
        <v>381577</v>
      </c>
      <c r="L1991" s="12" t="s">
        <v>91</v>
      </c>
      <c r="M1991" s="12" t="s">
        <v>91</v>
      </c>
      <c r="N1991" s="12" t="s">
        <v>91</v>
      </c>
      <c r="O1991" s="12">
        <v>4</v>
      </c>
      <c r="P1991" s="12">
        <v>0</v>
      </c>
      <c r="Q1991" s="12">
        <v>0</v>
      </c>
      <c r="R1991" s="12">
        <v>68255</v>
      </c>
      <c r="S1991" s="59">
        <v>0.59726027397260273</v>
      </c>
      <c r="T1991" s="59">
        <v>42.92876712328767</v>
      </c>
      <c r="U1991" s="12">
        <v>2</v>
      </c>
      <c r="V1991" s="12">
        <v>1</v>
      </c>
      <c r="W1991" s="12">
        <v>2</v>
      </c>
      <c r="X1991" s="12">
        <v>3</v>
      </c>
      <c r="Y1991" s="12">
        <v>2</v>
      </c>
      <c r="Z1991" s="58">
        <v>0</v>
      </c>
      <c r="AA1991" s="58">
        <v>0</v>
      </c>
      <c r="AB1991" s="58">
        <v>0</v>
      </c>
      <c r="AC1991" s="58" t="s">
        <v>91</v>
      </c>
    </row>
    <row r="1992" spans="1:29" x14ac:dyDescent="0.3">
      <c r="A1992" s="57">
        <v>2008864684</v>
      </c>
      <c r="B1992" s="12" t="s">
        <v>1082</v>
      </c>
      <c r="C1992" s="58" t="s">
        <v>109</v>
      </c>
      <c r="D1992" s="58" t="s">
        <v>112</v>
      </c>
      <c r="E1992" s="58"/>
      <c r="F1992" s="58"/>
      <c r="G1992" s="58">
        <f>+IF(F1992&gt;K1992+100000,F1992-K1992,0)</f>
        <v>0</v>
      </c>
      <c r="H1992" s="58"/>
      <c r="I1992" s="58"/>
      <c r="J1992" s="58"/>
      <c r="K1992" s="58">
        <v>381577</v>
      </c>
      <c r="L1992" s="12" t="s">
        <v>91</v>
      </c>
      <c r="M1992" s="12" t="s">
        <v>91</v>
      </c>
      <c r="N1992" s="12" t="s">
        <v>91</v>
      </c>
      <c r="O1992" s="12">
        <v>4</v>
      </c>
      <c r="P1992" s="12">
        <v>0</v>
      </c>
      <c r="Q1992" s="12">
        <v>31</v>
      </c>
      <c r="R1992" s="12">
        <v>68255</v>
      </c>
      <c r="S1992" s="12">
        <v>0.70410958904109588</v>
      </c>
      <c r="T1992" s="12">
        <v>26.843835616438355</v>
      </c>
      <c r="U1992" s="12">
        <v>1</v>
      </c>
      <c r="V1992" s="12">
        <v>0</v>
      </c>
      <c r="W1992" s="12">
        <v>2</v>
      </c>
      <c r="X1992" s="12">
        <v>3</v>
      </c>
      <c r="Y1992" s="12">
        <v>3</v>
      </c>
      <c r="Z1992" s="58">
        <v>0</v>
      </c>
      <c r="AA1992" s="58">
        <v>0</v>
      </c>
      <c r="AB1992" s="58">
        <v>0</v>
      </c>
      <c r="AC1992" s="58" t="s">
        <v>91</v>
      </c>
    </row>
    <row r="1993" spans="1:29" x14ac:dyDescent="0.3">
      <c r="A1993" s="57">
        <v>2224664822</v>
      </c>
      <c r="B1993" s="12" t="s">
        <v>1083</v>
      </c>
      <c r="C1993" s="58" t="s">
        <v>109</v>
      </c>
      <c r="D1993" s="58" t="s">
        <v>112</v>
      </c>
      <c r="E1993" s="58"/>
      <c r="F1993" s="58"/>
      <c r="G1993" s="58">
        <f>+IF(F1993&gt;K1993+100000,F1993-K1993,0)</f>
        <v>0</v>
      </c>
      <c r="H1993" s="58"/>
      <c r="I1993" s="58"/>
      <c r="J1993" s="58"/>
      <c r="K1993" s="58">
        <v>381577</v>
      </c>
      <c r="L1993" s="12" t="s">
        <v>91</v>
      </c>
      <c r="M1993" s="12" t="s">
        <v>91</v>
      </c>
      <c r="N1993" s="12" t="s">
        <v>91</v>
      </c>
      <c r="O1993" s="12">
        <v>4</v>
      </c>
      <c r="P1993" s="12">
        <v>0</v>
      </c>
      <c r="Q1993" s="12">
        <v>0</v>
      </c>
      <c r="R1993" s="12">
        <v>76520</v>
      </c>
      <c r="S1993" s="59">
        <v>0.60821917808219184</v>
      </c>
      <c r="T1993" s="59">
        <v>30.169863013698631</v>
      </c>
      <c r="U1993" s="12">
        <v>2</v>
      </c>
      <c r="V1993" s="12">
        <v>3</v>
      </c>
      <c r="W1993" s="12">
        <v>2</v>
      </c>
      <c r="X1993" s="12">
        <v>3</v>
      </c>
      <c r="Y1993" s="12">
        <v>1</v>
      </c>
      <c r="Z1993" s="58">
        <v>0</v>
      </c>
      <c r="AA1993" s="58">
        <v>0</v>
      </c>
      <c r="AB1993" s="58">
        <v>0</v>
      </c>
      <c r="AC1993" s="58" t="s">
        <v>91</v>
      </c>
    </row>
    <row r="1994" spans="1:29" x14ac:dyDescent="0.3">
      <c r="A1994" s="57">
        <v>2244882200</v>
      </c>
      <c r="B1994" s="12" t="s">
        <v>1084</v>
      </c>
      <c r="C1994" s="58" t="s">
        <v>109</v>
      </c>
      <c r="D1994" s="58" t="s">
        <v>112</v>
      </c>
      <c r="E1994" s="58"/>
      <c r="F1994" s="58"/>
      <c r="G1994" s="58">
        <f>+IF(F1994&gt;K1994+100000,F1994-K1994,0)</f>
        <v>0</v>
      </c>
      <c r="H1994" s="58"/>
      <c r="I1994" s="58"/>
      <c r="J1994" s="58"/>
      <c r="K1994" s="58">
        <v>381584</v>
      </c>
      <c r="L1994" s="12" t="s">
        <v>91</v>
      </c>
      <c r="M1994" s="12" t="s">
        <v>91</v>
      </c>
      <c r="N1994" s="12" t="s">
        <v>91</v>
      </c>
      <c r="O1994" s="12">
        <v>4</v>
      </c>
      <c r="P1994" s="12">
        <v>0</v>
      </c>
      <c r="Q1994" s="12">
        <v>0</v>
      </c>
      <c r="R1994" s="12">
        <v>76001</v>
      </c>
      <c r="S1994" s="59">
        <v>0.59726027397260273</v>
      </c>
      <c r="T1994" s="59">
        <v>24.742465753424657</v>
      </c>
      <c r="U1994" s="12">
        <v>2</v>
      </c>
      <c r="V1994" s="12">
        <v>5</v>
      </c>
      <c r="W1994" s="12">
        <v>2</v>
      </c>
      <c r="X1994" s="12">
        <v>3</v>
      </c>
      <c r="Y1994" s="12">
        <v>1</v>
      </c>
      <c r="Z1994" s="58">
        <v>0</v>
      </c>
      <c r="AA1994" s="58">
        <v>0</v>
      </c>
      <c r="AB1994" s="58">
        <v>0</v>
      </c>
      <c r="AC1994" s="58" t="s">
        <v>91</v>
      </c>
    </row>
    <row r="1995" spans="1:29" x14ac:dyDescent="0.3">
      <c r="A1995" s="57">
        <v>2008406448</v>
      </c>
      <c r="B1995" s="12" t="s">
        <v>1085</v>
      </c>
      <c r="C1995" s="58" t="s">
        <v>108</v>
      </c>
      <c r="D1995" s="58" t="s">
        <v>29</v>
      </c>
      <c r="E1995" s="58"/>
      <c r="F1995" s="58">
        <v>1013641</v>
      </c>
      <c r="G1995" s="58">
        <f>+IF(F1995&gt;K1995+100000,F1995-K1995,0)</f>
        <v>626923</v>
      </c>
      <c r="H1995" s="58">
        <v>109332</v>
      </c>
      <c r="I1995" s="58">
        <v>0</v>
      </c>
      <c r="J1995" s="58">
        <v>0</v>
      </c>
      <c r="K1995" s="58">
        <v>386718</v>
      </c>
      <c r="L1995" s="12" t="s">
        <v>88</v>
      </c>
      <c r="M1995" s="12" t="s">
        <v>89</v>
      </c>
      <c r="N1995" s="12" t="s">
        <v>10</v>
      </c>
      <c r="O1995" s="12">
        <v>4</v>
      </c>
      <c r="P1995" s="12">
        <v>0</v>
      </c>
      <c r="Q1995" s="12">
        <v>0</v>
      </c>
      <c r="R1995" s="12">
        <v>68615</v>
      </c>
      <c r="S1995" s="59">
        <v>1.1643835616438356</v>
      </c>
      <c r="T1995" s="59">
        <v>26.945205479452056</v>
      </c>
      <c r="U1995" s="12">
        <v>1</v>
      </c>
      <c r="V1995" s="12">
        <v>2</v>
      </c>
      <c r="W1995" s="12">
        <v>1</v>
      </c>
      <c r="X1995" s="12">
        <v>2</v>
      </c>
      <c r="Y1995" s="12">
        <v>1</v>
      </c>
      <c r="Z1995" s="58">
        <v>0</v>
      </c>
      <c r="AA1995" s="58">
        <v>0</v>
      </c>
      <c r="AB1995" s="58">
        <v>0</v>
      </c>
      <c r="AC1995" s="58" t="s">
        <v>91</v>
      </c>
    </row>
    <row r="1996" spans="1:29" x14ac:dyDescent="0.3">
      <c r="A1996" s="57">
        <v>2200880688</v>
      </c>
      <c r="B1996" s="12" t="s">
        <v>1087</v>
      </c>
      <c r="C1996" s="58" t="s">
        <v>109</v>
      </c>
      <c r="D1996" s="58" t="s">
        <v>112</v>
      </c>
      <c r="E1996" s="58">
        <v>879267</v>
      </c>
      <c r="F1996" s="58"/>
      <c r="G1996" s="58">
        <f>+IF(F1996&gt;K1996+100000,F1996-K1996,0)</f>
        <v>0</v>
      </c>
      <c r="H1996" s="58"/>
      <c r="I1996" s="58"/>
      <c r="J1996" s="58"/>
      <c r="K1996" s="58">
        <v>405152</v>
      </c>
      <c r="L1996" s="12" t="s">
        <v>91</v>
      </c>
      <c r="M1996" s="12" t="s">
        <v>91</v>
      </c>
      <c r="N1996" s="12" t="s">
        <v>91</v>
      </c>
      <c r="O1996" s="12">
        <v>4</v>
      </c>
      <c r="P1996" s="12">
        <v>0</v>
      </c>
      <c r="Q1996" s="12">
        <v>0</v>
      </c>
      <c r="R1996" s="12">
        <v>68615</v>
      </c>
      <c r="S1996" s="59">
        <v>1.2657534246575342</v>
      </c>
      <c r="T1996" s="59">
        <v>34.06849315068493</v>
      </c>
      <c r="U1996" s="12">
        <v>1</v>
      </c>
      <c r="V1996" s="12">
        <v>2</v>
      </c>
      <c r="W1996" s="12">
        <v>1</v>
      </c>
      <c r="X1996" s="12">
        <v>2</v>
      </c>
      <c r="Y1996" s="12">
        <v>3</v>
      </c>
      <c r="Z1996" s="58">
        <v>0</v>
      </c>
      <c r="AA1996" s="58">
        <v>0</v>
      </c>
      <c r="AB1996" s="58">
        <v>0</v>
      </c>
      <c r="AC1996" s="58" t="s">
        <v>91</v>
      </c>
    </row>
    <row r="1997" spans="1:29" x14ac:dyDescent="0.3">
      <c r="A1997" s="57">
        <v>40662424</v>
      </c>
      <c r="B1997" s="12" t="s">
        <v>1088</v>
      </c>
      <c r="C1997" s="58" t="s">
        <v>109</v>
      </c>
      <c r="D1997" s="58" t="s">
        <v>112</v>
      </c>
      <c r="E1997" s="58">
        <v>208001</v>
      </c>
      <c r="F1997" s="58"/>
      <c r="G1997" s="58">
        <f>+IF(F1997&gt;K1997+100000,F1997-K1997,0)</f>
        <v>0</v>
      </c>
      <c r="H1997" s="58"/>
      <c r="I1997" s="58"/>
      <c r="J1997" s="58"/>
      <c r="K1997" s="58">
        <v>405152</v>
      </c>
      <c r="L1997" s="12" t="s">
        <v>91</v>
      </c>
      <c r="M1997" s="12" t="s">
        <v>91</v>
      </c>
      <c r="N1997" s="12" t="s">
        <v>91</v>
      </c>
      <c r="O1997" s="12">
        <v>4</v>
      </c>
      <c r="P1997" s="12">
        <v>0</v>
      </c>
      <c r="Q1997" s="12">
        <v>0</v>
      </c>
      <c r="R1997" s="12">
        <v>20011</v>
      </c>
      <c r="S1997" s="59">
        <v>1.2657534246575342</v>
      </c>
      <c r="T1997" s="59">
        <v>46.958904109589042</v>
      </c>
      <c r="U1997" s="12">
        <v>2</v>
      </c>
      <c r="V1997" s="12">
        <v>2</v>
      </c>
      <c r="W1997" s="12">
        <v>1</v>
      </c>
      <c r="X1997" s="12">
        <v>2</v>
      </c>
      <c r="Y1997" s="12">
        <v>1</v>
      </c>
      <c r="Z1997" s="58">
        <v>0</v>
      </c>
      <c r="AA1997" s="58">
        <v>0</v>
      </c>
      <c r="AB1997" s="58">
        <v>0</v>
      </c>
      <c r="AC1997" s="58" t="s">
        <v>91</v>
      </c>
    </row>
    <row r="1998" spans="1:29" x14ac:dyDescent="0.3">
      <c r="A1998" s="57">
        <v>2244046482</v>
      </c>
      <c r="B1998" s="12" t="s">
        <v>1089</v>
      </c>
      <c r="C1998" s="58" t="s">
        <v>109</v>
      </c>
      <c r="D1998" s="58" t="s">
        <v>112</v>
      </c>
      <c r="E1998" s="58">
        <v>93427</v>
      </c>
      <c r="F1998" s="58"/>
      <c r="G1998" s="58">
        <f>+IF(F1998&gt;K1998+100000,F1998-K1998,0)</f>
        <v>0</v>
      </c>
      <c r="H1998" s="58"/>
      <c r="I1998" s="58"/>
      <c r="J1998" s="58"/>
      <c r="K1998" s="58">
        <v>405152</v>
      </c>
      <c r="L1998" s="12" t="s">
        <v>91</v>
      </c>
      <c r="M1998" s="12" t="s">
        <v>91</v>
      </c>
      <c r="N1998" s="12" t="s">
        <v>91</v>
      </c>
      <c r="O1998" s="12">
        <v>4</v>
      </c>
      <c r="P1998" s="12">
        <v>0</v>
      </c>
      <c r="Q1998" s="12">
        <v>0</v>
      </c>
      <c r="R1998" s="12">
        <v>76001</v>
      </c>
      <c r="S1998" s="59">
        <v>1.2657534246575342</v>
      </c>
      <c r="T1998" s="59">
        <v>29.712328767123289</v>
      </c>
      <c r="U1998" s="12">
        <v>2</v>
      </c>
      <c r="V1998" s="12">
        <v>4</v>
      </c>
      <c r="W1998" s="12">
        <v>2</v>
      </c>
      <c r="X1998" s="12">
        <v>2</v>
      </c>
      <c r="Y1998" s="12">
        <v>3</v>
      </c>
      <c r="Z1998" s="58">
        <v>0</v>
      </c>
      <c r="AA1998" s="58">
        <v>0</v>
      </c>
      <c r="AB1998" s="58">
        <v>0</v>
      </c>
      <c r="AC1998" s="58" t="s">
        <v>91</v>
      </c>
    </row>
    <row r="1999" spans="1:29" x14ac:dyDescent="0.3">
      <c r="A1999" s="57">
        <v>20440802</v>
      </c>
      <c r="B1999" s="12" t="s">
        <v>1090</v>
      </c>
      <c r="C1999" s="58" t="s">
        <v>108</v>
      </c>
      <c r="D1999" s="58" t="s">
        <v>113</v>
      </c>
      <c r="E1999" s="58">
        <v>84667</v>
      </c>
      <c r="F1999" s="58">
        <v>150596</v>
      </c>
      <c r="G1999" s="58">
        <f>+IF(F1999&gt;K1999+100000,F1999-K1999,0)</f>
        <v>0</v>
      </c>
      <c r="H1999" s="58">
        <v>51004</v>
      </c>
      <c r="I1999" s="58">
        <v>0</v>
      </c>
      <c r="J1999" s="58">
        <v>0</v>
      </c>
      <c r="K1999" s="58">
        <v>405152</v>
      </c>
      <c r="L1999" s="12" t="s">
        <v>88</v>
      </c>
      <c r="M1999" s="12" t="s">
        <v>89</v>
      </c>
      <c r="N1999" s="12" t="s">
        <v>10</v>
      </c>
      <c r="O1999" s="12">
        <v>4</v>
      </c>
      <c r="P1999" s="12">
        <v>0</v>
      </c>
      <c r="Q1999" s="12">
        <v>0</v>
      </c>
      <c r="R1999" s="12">
        <v>76130</v>
      </c>
      <c r="S1999" s="59">
        <v>1.2657534246575342</v>
      </c>
      <c r="T1999" s="59">
        <v>37.043835616438358</v>
      </c>
      <c r="U1999" s="12">
        <v>2</v>
      </c>
      <c r="V1999" s="12">
        <v>2</v>
      </c>
      <c r="W1999" s="12">
        <v>2</v>
      </c>
      <c r="X1999" s="12">
        <v>2</v>
      </c>
      <c r="Y1999" s="12">
        <v>3</v>
      </c>
      <c r="Z1999" s="58">
        <v>0</v>
      </c>
      <c r="AA1999" s="58">
        <v>0</v>
      </c>
      <c r="AB1999" s="58">
        <v>0</v>
      </c>
      <c r="AC1999" s="58" t="s">
        <v>91</v>
      </c>
    </row>
    <row r="2000" spans="1:29" x14ac:dyDescent="0.3">
      <c r="A2000" s="57">
        <v>2002060482</v>
      </c>
      <c r="B2000" s="12" t="s">
        <v>1091</v>
      </c>
      <c r="C2000" s="58" t="s">
        <v>108</v>
      </c>
      <c r="D2000" s="58" t="s">
        <v>29</v>
      </c>
      <c r="E2000" s="58">
        <v>52837</v>
      </c>
      <c r="F2000" s="58">
        <v>1063928</v>
      </c>
      <c r="G2000" s="58">
        <f>+IF(F2000&gt;K2000+100000,F2000-K2000,0)</f>
        <v>658776</v>
      </c>
      <c r="H2000" s="58">
        <v>126643</v>
      </c>
      <c r="I2000" s="58">
        <v>0</v>
      </c>
      <c r="J2000" s="58">
        <v>0</v>
      </c>
      <c r="K2000" s="58">
        <v>405152</v>
      </c>
      <c r="L2000" s="12" t="s">
        <v>88</v>
      </c>
      <c r="M2000" s="12" t="s">
        <v>89</v>
      </c>
      <c r="N2000" s="12" t="s">
        <v>10</v>
      </c>
      <c r="O2000" s="12">
        <v>4</v>
      </c>
      <c r="P2000" s="12">
        <v>0</v>
      </c>
      <c r="Q2000" s="12">
        <v>0</v>
      </c>
      <c r="R2000" s="12">
        <v>13052</v>
      </c>
      <c r="S2000" s="59">
        <v>1.2657534246575342</v>
      </c>
      <c r="T2000" s="59">
        <v>27.82191780821918</v>
      </c>
      <c r="U2000" s="12">
        <v>1</v>
      </c>
      <c r="V2000" s="12">
        <v>2</v>
      </c>
      <c r="W2000" s="12">
        <v>1</v>
      </c>
      <c r="X2000" s="12">
        <v>2</v>
      </c>
      <c r="Y2000" s="12">
        <v>3</v>
      </c>
      <c r="Z2000" s="58">
        <v>0</v>
      </c>
      <c r="AA2000" s="58">
        <v>0</v>
      </c>
      <c r="AB2000" s="58">
        <v>0</v>
      </c>
      <c r="AC2000" s="58" t="s">
        <v>91</v>
      </c>
    </row>
    <row r="2001" spans="1:29" x14ac:dyDescent="0.3">
      <c r="A2001" s="57">
        <v>2624800</v>
      </c>
      <c r="B2001" s="12" t="s">
        <v>1092</v>
      </c>
      <c r="C2001" s="58" t="s">
        <v>109</v>
      </c>
      <c r="D2001" s="58" t="s">
        <v>112</v>
      </c>
      <c r="E2001" s="58"/>
      <c r="F2001" s="58"/>
      <c r="G2001" s="58">
        <f>+IF(F2001&gt;K2001+100000,F2001-K2001,0)</f>
        <v>0</v>
      </c>
      <c r="H2001" s="58"/>
      <c r="I2001" s="58"/>
      <c r="J2001" s="58"/>
      <c r="K2001" s="58">
        <v>405152</v>
      </c>
      <c r="L2001" s="12" t="s">
        <v>91</v>
      </c>
      <c r="M2001" s="12" t="s">
        <v>91</v>
      </c>
      <c r="N2001" s="12" t="s">
        <v>91</v>
      </c>
      <c r="O2001" s="12">
        <v>4</v>
      </c>
      <c r="P2001" s="12">
        <v>0</v>
      </c>
      <c r="Q2001" s="12">
        <v>0</v>
      </c>
      <c r="R2001" s="12">
        <v>68615</v>
      </c>
      <c r="S2001" s="59">
        <v>1.2657534246575342</v>
      </c>
      <c r="T2001" s="59">
        <v>37.460273972602742</v>
      </c>
      <c r="U2001" s="12">
        <v>1</v>
      </c>
      <c r="V2001" s="12">
        <v>1</v>
      </c>
      <c r="W2001" s="12">
        <v>1</v>
      </c>
      <c r="X2001" s="12">
        <v>2</v>
      </c>
      <c r="Y2001" s="12">
        <v>3</v>
      </c>
      <c r="Z2001" s="58">
        <v>0</v>
      </c>
      <c r="AA2001" s="58">
        <v>0</v>
      </c>
      <c r="AB2001" s="58">
        <v>0</v>
      </c>
      <c r="AC2001" s="58" t="s">
        <v>91</v>
      </c>
    </row>
    <row r="2002" spans="1:29" x14ac:dyDescent="0.3">
      <c r="A2002" s="57">
        <v>2466866</v>
      </c>
      <c r="B2002" s="12" t="s">
        <v>1093</v>
      </c>
      <c r="C2002" s="58" t="s">
        <v>108</v>
      </c>
      <c r="D2002" s="58" t="s">
        <v>113</v>
      </c>
      <c r="E2002" s="58"/>
      <c r="F2002" s="58">
        <v>500000</v>
      </c>
      <c r="G2002" s="58">
        <f>+IF(F2002&gt;K2002+100000,F2002-K2002,0)</f>
        <v>0</v>
      </c>
      <c r="H2002" s="58">
        <v>104239</v>
      </c>
      <c r="I2002" s="58">
        <v>0</v>
      </c>
      <c r="J2002" s="58">
        <v>0</v>
      </c>
      <c r="K2002" s="58">
        <v>405152</v>
      </c>
      <c r="L2002" s="12" t="s">
        <v>88</v>
      </c>
      <c r="M2002" s="12" t="s">
        <v>89</v>
      </c>
      <c r="N2002" s="12" t="s">
        <v>10</v>
      </c>
      <c r="O2002" s="12">
        <v>4</v>
      </c>
      <c r="P2002" s="12">
        <v>0</v>
      </c>
      <c r="Q2002" s="12">
        <v>0</v>
      </c>
      <c r="R2002" s="12">
        <v>68615</v>
      </c>
      <c r="S2002" s="59">
        <v>1.2657534246575342</v>
      </c>
      <c r="T2002" s="59">
        <v>43.12054794520548</v>
      </c>
      <c r="U2002" s="12">
        <v>1</v>
      </c>
      <c r="V2002" s="12">
        <v>1</v>
      </c>
      <c r="W2002" s="12">
        <v>2</v>
      </c>
      <c r="X2002" s="12">
        <v>2</v>
      </c>
      <c r="Y2002" s="12">
        <v>3</v>
      </c>
      <c r="Z2002" s="58">
        <v>0</v>
      </c>
      <c r="AA2002" s="58">
        <v>0</v>
      </c>
      <c r="AB2002" s="58">
        <v>0</v>
      </c>
      <c r="AC2002" s="58" t="s">
        <v>91</v>
      </c>
    </row>
    <row r="2003" spans="1:29" x14ac:dyDescent="0.3">
      <c r="A2003" s="57">
        <v>2244288680</v>
      </c>
      <c r="B2003" s="12" t="s">
        <v>1094</v>
      </c>
      <c r="C2003" s="58" t="s">
        <v>109</v>
      </c>
      <c r="D2003" s="58" t="s">
        <v>117</v>
      </c>
      <c r="E2003" s="58">
        <v>5050000</v>
      </c>
      <c r="F2003" s="58"/>
      <c r="G2003" s="58">
        <f>+IF(F2003&gt;K2003+100000,F2003-K2003,0)</f>
        <v>0</v>
      </c>
      <c r="H2003" s="58"/>
      <c r="I2003" s="58"/>
      <c r="J2003" s="58"/>
      <c r="K2003" s="58">
        <v>408835</v>
      </c>
      <c r="L2003" s="12" t="s">
        <v>91</v>
      </c>
      <c r="M2003" s="12" t="s">
        <v>91</v>
      </c>
      <c r="N2003" s="12" t="s">
        <v>91</v>
      </c>
      <c r="O2003" s="12">
        <v>4</v>
      </c>
      <c r="P2003" s="12">
        <v>0</v>
      </c>
      <c r="Q2003" s="12">
        <v>0</v>
      </c>
      <c r="R2003" s="12">
        <v>76001</v>
      </c>
      <c r="S2003" s="59">
        <v>0.43561643835616437</v>
      </c>
      <c r="T2003" s="59">
        <v>27.589041095890412</v>
      </c>
      <c r="U2003" s="12">
        <v>1</v>
      </c>
      <c r="V2003" s="12">
        <v>6</v>
      </c>
      <c r="W2003" s="12">
        <v>4</v>
      </c>
      <c r="X2003" s="12">
        <v>6</v>
      </c>
      <c r="Y2003" s="12">
        <v>1</v>
      </c>
      <c r="Z2003" s="58">
        <v>0</v>
      </c>
      <c r="AA2003" s="58">
        <v>0</v>
      </c>
      <c r="AB2003" s="58">
        <v>0</v>
      </c>
      <c r="AC2003" s="58" t="s">
        <v>91</v>
      </c>
    </row>
    <row r="2004" spans="1:29" x14ac:dyDescent="0.3">
      <c r="A2004" s="57">
        <v>2228288442</v>
      </c>
      <c r="B2004" s="12" t="s">
        <v>1095</v>
      </c>
      <c r="C2004" s="58" t="s">
        <v>109</v>
      </c>
      <c r="D2004" s="58" t="s">
        <v>112</v>
      </c>
      <c r="E2004" s="58">
        <v>1010000</v>
      </c>
      <c r="F2004" s="58"/>
      <c r="G2004" s="58">
        <f>+IF(F2004&gt;K2004+100000,F2004-K2004,0)</f>
        <v>0</v>
      </c>
      <c r="H2004" s="58"/>
      <c r="I2004" s="58"/>
      <c r="J2004" s="58"/>
      <c r="K2004" s="58">
        <v>408835</v>
      </c>
      <c r="L2004" s="12" t="s">
        <v>91</v>
      </c>
      <c r="M2004" s="12" t="s">
        <v>91</v>
      </c>
      <c r="N2004" s="12" t="s">
        <v>91</v>
      </c>
      <c r="O2004" s="12">
        <v>4</v>
      </c>
      <c r="P2004" s="12">
        <v>0</v>
      </c>
      <c r="Q2004" s="12">
        <v>0</v>
      </c>
      <c r="R2004" s="12">
        <v>5001</v>
      </c>
      <c r="S2004" s="59">
        <v>0.43561643835616437</v>
      </c>
      <c r="T2004" s="59">
        <v>32.561643835616437</v>
      </c>
      <c r="U2004" s="12">
        <v>2</v>
      </c>
      <c r="V2004" s="12">
        <v>5</v>
      </c>
      <c r="W2004" s="12">
        <v>5</v>
      </c>
      <c r="X2004" s="12">
        <v>6</v>
      </c>
      <c r="Y2004" s="12">
        <v>1</v>
      </c>
      <c r="Z2004" s="58">
        <v>0</v>
      </c>
      <c r="AA2004" s="58">
        <v>0</v>
      </c>
      <c r="AB2004" s="58">
        <v>0</v>
      </c>
      <c r="AC2004" s="58" t="s">
        <v>91</v>
      </c>
    </row>
    <row r="2005" spans="1:29" x14ac:dyDescent="0.3">
      <c r="A2005" s="57">
        <v>20420220</v>
      </c>
      <c r="B2005" s="12" t="s">
        <v>1096</v>
      </c>
      <c r="C2005" s="58" t="s">
        <v>109</v>
      </c>
      <c r="D2005" s="58" t="s">
        <v>112</v>
      </c>
      <c r="E2005" s="58"/>
      <c r="F2005" s="58"/>
      <c r="G2005" s="58">
        <f>+IF(F2005&gt;K2005+100000,F2005-K2005,0)</f>
        <v>0</v>
      </c>
      <c r="H2005" s="58"/>
      <c r="I2005" s="58"/>
      <c r="J2005" s="58"/>
      <c r="K2005" s="58">
        <v>408835</v>
      </c>
      <c r="L2005" s="12" t="s">
        <v>91</v>
      </c>
      <c r="M2005" s="12" t="s">
        <v>91</v>
      </c>
      <c r="N2005" s="12" t="s">
        <v>91</v>
      </c>
      <c r="O2005" s="12">
        <v>4</v>
      </c>
      <c r="P2005" s="12">
        <v>0</v>
      </c>
      <c r="Q2005" s="12">
        <v>0</v>
      </c>
      <c r="R2005" s="12">
        <v>11001</v>
      </c>
      <c r="S2005" s="59">
        <v>0.43561643835616437</v>
      </c>
      <c r="T2005" s="59">
        <v>63.980821917808221</v>
      </c>
      <c r="U2005" s="12">
        <v>1</v>
      </c>
      <c r="V2005" s="12">
        <v>4</v>
      </c>
      <c r="W2005" s="12">
        <v>4</v>
      </c>
      <c r="X2005" s="12">
        <v>5</v>
      </c>
      <c r="Y2005" s="12">
        <v>1</v>
      </c>
      <c r="Z2005" s="58">
        <v>0</v>
      </c>
      <c r="AA2005" s="58">
        <v>0</v>
      </c>
      <c r="AB2005" s="58">
        <v>0</v>
      </c>
      <c r="AC2005" s="58" t="s">
        <v>91</v>
      </c>
    </row>
    <row r="2006" spans="1:29" x14ac:dyDescent="0.3">
      <c r="A2006" s="57">
        <v>82002000</v>
      </c>
      <c r="B2006" s="12" t="s">
        <v>1097</v>
      </c>
      <c r="C2006" s="58" t="s">
        <v>109</v>
      </c>
      <c r="D2006" s="58" t="s">
        <v>112</v>
      </c>
      <c r="E2006" s="58"/>
      <c r="F2006" s="58"/>
      <c r="G2006" s="58">
        <f>+IF(F2006&gt;K2006+100000,F2006-K2006,0)</f>
        <v>0</v>
      </c>
      <c r="H2006" s="58"/>
      <c r="I2006" s="58"/>
      <c r="J2006" s="58"/>
      <c r="K2006" s="58">
        <v>408840</v>
      </c>
      <c r="L2006" s="12" t="s">
        <v>91</v>
      </c>
      <c r="M2006" s="12" t="s">
        <v>91</v>
      </c>
      <c r="N2006" s="12" t="s">
        <v>91</v>
      </c>
      <c r="O2006" s="12">
        <v>4</v>
      </c>
      <c r="P2006" s="12">
        <v>0</v>
      </c>
      <c r="Q2006" s="12">
        <v>4</v>
      </c>
      <c r="R2006" s="12">
        <v>76364</v>
      </c>
      <c r="S2006" s="59">
        <v>0.43287671232876712</v>
      </c>
      <c r="T2006" s="59">
        <v>54.652054794520545</v>
      </c>
      <c r="U2006" s="12">
        <v>1</v>
      </c>
      <c r="V2006" s="12">
        <v>1</v>
      </c>
      <c r="W2006" s="12">
        <v>3</v>
      </c>
      <c r="X2006" s="12">
        <v>4</v>
      </c>
      <c r="Y2006" s="12">
        <v>2</v>
      </c>
      <c r="Z2006" s="58">
        <v>0</v>
      </c>
      <c r="AA2006" s="58">
        <v>0</v>
      </c>
      <c r="AB2006" s="58">
        <v>0</v>
      </c>
      <c r="AC2006" s="58" t="s">
        <v>91</v>
      </c>
    </row>
    <row r="2007" spans="1:29" x14ac:dyDescent="0.3">
      <c r="A2007" s="57">
        <v>2004242460</v>
      </c>
      <c r="B2007" s="12" t="s">
        <v>1099</v>
      </c>
      <c r="C2007" s="58" t="s">
        <v>109</v>
      </c>
      <c r="D2007" s="58" t="s">
        <v>112</v>
      </c>
      <c r="E2007" s="58">
        <v>1624000</v>
      </c>
      <c r="F2007" s="58"/>
      <c r="G2007" s="58">
        <f>+IF(F2007&gt;K2007+100000,F2007-K2007,0)</f>
        <v>0</v>
      </c>
      <c r="H2007" s="58"/>
      <c r="I2007" s="58"/>
      <c r="J2007" s="58"/>
      <c r="K2007" s="58">
        <v>436088</v>
      </c>
      <c r="L2007" s="12" t="s">
        <v>91</v>
      </c>
      <c r="M2007" s="12" t="s">
        <v>91</v>
      </c>
      <c r="N2007" s="12" t="s">
        <v>91</v>
      </c>
      <c r="O2007" s="12">
        <v>4</v>
      </c>
      <c r="P2007" s="12">
        <v>0</v>
      </c>
      <c r="Q2007" s="12">
        <v>0</v>
      </c>
      <c r="R2007" s="12">
        <v>52001</v>
      </c>
      <c r="S2007" s="59">
        <v>0.67397260273972603</v>
      </c>
      <c r="T2007" s="59">
        <v>23.32054794520548</v>
      </c>
      <c r="U2007" s="12">
        <v>2</v>
      </c>
      <c r="V2007" s="12">
        <v>3</v>
      </c>
      <c r="W2007" s="12">
        <v>1</v>
      </c>
      <c r="X2007" s="12">
        <v>3</v>
      </c>
      <c r="Y2007" s="12">
        <v>1</v>
      </c>
      <c r="Z2007" s="58">
        <v>0</v>
      </c>
      <c r="AA2007" s="58">
        <v>0</v>
      </c>
      <c r="AB2007" s="58">
        <v>0</v>
      </c>
      <c r="AC2007" s="58" t="s">
        <v>91</v>
      </c>
    </row>
    <row r="2008" spans="1:29" x14ac:dyDescent="0.3">
      <c r="A2008" s="57">
        <v>2222224084</v>
      </c>
      <c r="B2008" s="12" t="s">
        <v>1100</v>
      </c>
      <c r="C2008" s="58" t="s">
        <v>108</v>
      </c>
      <c r="D2008" s="58" t="s">
        <v>114</v>
      </c>
      <c r="E2008" s="58">
        <v>1355167</v>
      </c>
      <c r="F2008" s="58">
        <v>1834930</v>
      </c>
      <c r="G2008" s="58">
        <f>+IF(F2008&gt;K2008+100000,F2008-K2008,0)</f>
        <v>1398842</v>
      </c>
      <c r="H2008" s="58">
        <v>150802</v>
      </c>
      <c r="I2008" s="58">
        <v>0</v>
      </c>
      <c r="J2008" s="58">
        <v>0</v>
      </c>
      <c r="K2008" s="58">
        <v>436088</v>
      </c>
      <c r="L2008" s="12" t="s">
        <v>88</v>
      </c>
      <c r="M2008" s="12" t="s">
        <v>89</v>
      </c>
      <c r="N2008" s="12" t="s">
        <v>10</v>
      </c>
      <c r="O2008" s="12">
        <v>4</v>
      </c>
      <c r="P2008" s="12">
        <v>0</v>
      </c>
      <c r="Q2008" s="12">
        <v>0</v>
      </c>
      <c r="R2008" s="12">
        <v>76563</v>
      </c>
      <c r="S2008" s="59">
        <v>0.65479452054794518</v>
      </c>
      <c r="T2008" s="59">
        <v>30.30958904109589</v>
      </c>
      <c r="U2008" s="12">
        <v>1</v>
      </c>
      <c r="V2008" s="12">
        <v>3</v>
      </c>
      <c r="W2008" s="12">
        <v>2</v>
      </c>
      <c r="X2008" s="12">
        <v>3</v>
      </c>
      <c r="Y2008" s="12">
        <v>3</v>
      </c>
      <c r="Z2008" s="58">
        <v>0</v>
      </c>
      <c r="AA2008" s="58">
        <v>0</v>
      </c>
      <c r="AB2008" s="58">
        <v>0</v>
      </c>
      <c r="AC2008" s="58" t="s">
        <v>91</v>
      </c>
    </row>
    <row r="2009" spans="1:29" x14ac:dyDescent="0.3">
      <c r="A2009" s="57">
        <v>2026000400</v>
      </c>
      <c r="B2009" s="12" t="s">
        <v>1101</v>
      </c>
      <c r="C2009" s="58" t="s">
        <v>108</v>
      </c>
      <c r="D2009" s="58" t="s">
        <v>113</v>
      </c>
      <c r="E2009" s="58">
        <v>931943</v>
      </c>
      <c r="F2009" s="58">
        <v>270929</v>
      </c>
      <c r="G2009" s="58">
        <f>+IF(F2009&gt;K2009+100000,F2009-K2009,0)</f>
        <v>0</v>
      </c>
      <c r="H2009" s="58">
        <v>137091</v>
      </c>
      <c r="I2009" s="58">
        <v>0</v>
      </c>
      <c r="J2009" s="58">
        <v>0</v>
      </c>
      <c r="K2009" s="58">
        <v>436088</v>
      </c>
      <c r="L2009" s="12" t="s">
        <v>88</v>
      </c>
      <c r="M2009" s="12" t="s">
        <v>89</v>
      </c>
      <c r="N2009" s="12" t="s">
        <v>10</v>
      </c>
      <c r="O2009" s="12">
        <v>4</v>
      </c>
      <c r="P2009" s="12">
        <v>0</v>
      </c>
      <c r="Q2009" s="12">
        <v>0</v>
      </c>
      <c r="R2009" s="12">
        <v>11001</v>
      </c>
      <c r="S2009" s="59">
        <v>0.67397260273972603</v>
      </c>
      <c r="T2009" s="59">
        <v>25.035616438356165</v>
      </c>
      <c r="U2009" s="12">
        <v>1</v>
      </c>
      <c r="V2009" s="12">
        <v>2</v>
      </c>
      <c r="W2009" s="12">
        <v>2</v>
      </c>
      <c r="X2009" s="12">
        <v>3</v>
      </c>
      <c r="Y2009" s="12">
        <v>1</v>
      </c>
      <c r="Z2009" s="58">
        <v>0</v>
      </c>
      <c r="AA2009" s="58">
        <v>0</v>
      </c>
      <c r="AB2009" s="58">
        <v>0</v>
      </c>
      <c r="AC2009" s="58" t="s">
        <v>91</v>
      </c>
    </row>
    <row r="2010" spans="1:29" x14ac:dyDescent="0.3">
      <c r="A2010" s="57">
        <v>26846868</v>
      </c>
      <c r="B2010" s="12" t="s">
        <v>1102</v>
      </c>
      <c r="C2010" s="58" t="s">
        <v>109</v>
      </c>
      <c r="D2010" s="58" t="s">
        <v>112</v>
      </c>
      <c r="E2010" s="58">
        <v>812000</v>
      </c>
      <c r="F2010" s="58"/>
      <c r="G2010" s="58">
        <f>+IF(F2010&gt;K2010+100000,F2010-K2010,0)</f>
        <v>0</v>
      </c>
      <c r="H2010" s="58"/>
      <c r="I2010" s="58"/>
      <c r="J2010" s="58"/>
      <c r="K2010" s="58">
        <v>436088</v>
      </c>
      <c r="L2010" s="12" t="s">
        <v>91</v>
      </c>
      <c r="M2010" s="12" t="s">
        <v>91</v>
      </c>
      <c r="N2010" s="12" t="s">
        <v>91</v>
      </c>
      <c r="O2010" s="12">
        <v>4</v>
      </c>
      <c r="P2010" s="12">
        <v>0</v>
      </c>
      <c r="Q2010" s="12">
        <v>0</v>
      </c>
      <c r="R2010" s="12">
        <v>76001</v>
      </c>
      <c r="S2010" s="59">
        <v>0.69041095890410964</v>
      </c>
      <c r="T2010" s="59">
        <v>38.353424657534248</v>
      </c>
      <c r="U2010" s="12">
        <v>1</v>
      </c>
      <c r="V2010" s="12">
        <v>3</v>
      </c>
      <c r="W2010" s="12">
        <v>2</v>
      </c>
      <c r="X2010" s="12">
        <v>3</v>
      </c>
      <c r="Y2010" s="12">
        <v>1</v>
      </c>
      <c r="Z2010" s="58">
        <v>0</v>
      </c>
      <c r="AA2010" s="58">
        <v>0</v>
      </c>
      <c r="AB2010" s="58">
        <v>0</v>
      </c>
      <c r="AC2010" s="58" t="s">
        <v>91</v>
      </c>
    </row>
    <row r="2011" spans="1:29" x14ac:dyDescent="0.3">
      <c r="A2011" s="57">
        <v>2048486088</v>
      </c>
      <c r="B2011" s="12" t="s">
        <v>1103</v>
      </c>
      <c r="C2011" s="58" t="s">
        <v>109</v>
      </c>
      <c r="D2011" s="58" t="s">
        <v>112</v>
      </c>
      <c r="E2011" s="58">
        <v>499200</v>
      </c>
      <c r="F2011" s="58"/>
      <c r="G2011" s="58">
        <f>+IF(F2011&gt;K2011+100000,F2011-K2011,0)</f>
        <v>0</v>
      </c>
      <c r="H2011" s="58"/>
      <c r="I2011" s="58"/>
      <c r="J2011" s="58"/>
      <c r="K2011" s="58">
        <v>436088</v>
      </c>
      <c r="L2011" s="12" t="s">
        <v>91</v>
      </c>
      <c r="M2011" s="12" t="s">
        <v>91</v>
      </c>
      <c r="N2011" s="12" t="s">
        <v>91</v>
      </c>
      <c r="O2011" s="12">
        <v>4</v>
      </c>
      <c r="P2011" s="12">
        <v>0</v>
      </c>
      <c r="Q2011" s="12">
        <v>0</v>
      </c>
      <c r="R2011" s="12">
        <v>13001</v>
      </c>
      <c r="S2011" s="59">
        <v>0.70410958904109588</v>
      </c>
      <c r="T2011" s="59">
        <v>26.947945205479453</v>
      </c>
      <c r="U2011" s="12">
        <v>1</v>
      </c>
      <c r="V2011" s="12">
        <v>4</v>
      </c>
      <c r="W2011" s="12">
        <v>1</v>
      </c>
      <c r="X2011" s="12">
        <v>3</v>
      </c>
      <c r="Y2011" s="12">
        <v>1</v>
      </c>
      <c r="Z2011" s="58">
        <v>0</v>
      </c>
      <c r="AA2011" s="58">
        <v>0</v>
      </c>
      <c r="AB2011" s="58">
        <v>0</v>
      </c>
      <c r="AC2011" s="58" t="s">
        <v>91</v>
      </c>
    </row>
    <row r="2012" spans="1:29" x14ac:dyDescent="0.3">
      <c r="A2012" s="57">
        <v>4268666</v>
      </c>
      <c r="B2012" s="12" t="s">
        <v>1104</v>
      </c>
      <c r="C2012" s="58" t="s">
        <v>109</v>
      </c>
      <c r="D2012" s="58" t="s">
        <v>112</v>
      </c>
      <c r="E2012" s="58">
        <v>406000</v>
      </c>
      <c r="F2012" s="58"/>
      <c r="G2012" s="58">
        <f>+IF(F2012&gt;K2012+100000,F2012-K2012,0)</f>
        <v>0</v>
      </c>
      <c r="H2012" s="58"/>
      <c r="I2012" s="58"/>
      <c r="J2012" s="58"/>
      <c r="K2012" s="58">
        <v>436088</v>
      </c>
      <c r="L2012" s="12" t="s">
        <v>91</v>
      </c>
      <c r="M2012" s="12" t="s">
        <v>91</v>
      </c>
      <c r="N2012" s="12" t="s">
        <v>91</v>
      </c>
      <c r="O2012" s="12">
        <v>4</v>
      </c>
      <c r="P2012" s="12">
        <v>0</v>
      </c>
      <c r="Q2012" s="12">
        <v>0</v>
      </c>
      <c r="R2012" s="12">
        <v>25269</v>
      </c>
      <c r="S2012" s="59">
        <v>0.70410958904109588</v>
      </c>
      <c r="T2012" s="59">
        <v>37.454794520547942</v>
      </c>
      <c r="U2012" s="12">
        <v>1</v>
      </c>
      <c r="V2012" s="12">
        <v>2</v>
      </c>
      <c r="W2012" s="12">
        <v>2</v>
      </c>
      <c r="X2012" s="12">
        <v>3</v>
      </c>
      <c r="Y2012" s="12">
        <v>1</v>
      </c>
      <c r="Z2012" s="58">
        <v>0</v>
      </c>
      <c r="AA2012" s="58">
        <v>0</v>
      </c>
      <c r="AB2012" s="58">
        <v>0</v>
      </c>
      <c r="AC2012" s="58" t="s">
        <v>91</v>
      </c>
    </row>
    <row r="2013" spans="1:29" x14ac:dyDescent="0.3">
      <c r="A2013" s="57">
        <v>2202022624</v>
      </c>
      <c r="B2013" s="12" t="s">
        <v>1105</v>
      </c>
      <c r="C2013" s="58" t="s">
        <v>108</v>
      </c>
      <c r="D2013" s="58" t="s">
        <v>113</v>
      </c>
      <c r="E2013" s="58">
        <v>381640</v>
      </c>
      <c r="F2013" s="58">
        <v>510425</v>
      </c>
      <c r="G2013" s="58">
        <f>+IF(F2013&gt;K2013+100000,F2013-K2013,0)</f>
        <v>0</v>
      </c>
      <c r="H2013" s="58">
        <v>174928</v>
      </c>
      <c r="I2013" s="58">
        <v>0</v>
      </c>
      <c r="J2013" s="58">
        <v>0</v>
      </c>
      <c r="K2013" s="58">
        <v>436088</v>
      </c>
      <c r="L2013" s="12" t="s">
        <v>88</v>
      </c>
      <c r="M2013" s="12" t="s">
        <v>89</v>
      </c>
      <c r="N2013" s="12" t="s">
        <v>10</v>
      </c>
      <c r="O2013" s="12">
        <v>4</v>
      </c>
      <c r="P2013" s="12">
        <v>0</v>
      </c>
      <c r="Q2013" s="12">
        <v>0</v>
      </c>
      <c r="R2013" s="12">
        <v>25286</v>
      </c>
      <c r="S2013" s="59">
        <v>0.70410958904109588</v>
      </c>
      <c r="T2013" s="59">
        <v>20.989041095890411</v>
      </c>
      <c r="U2013" s="12">
        <v>1</v>
      </c>
      <c r="V2013" s="12">
        <v>2</v>
      </c>
      <c r="W2013" s="12">
        <v>2</v>
      </c>
      <c r="X2013" s="12">
        <v>2</v>
      </c>
      <c r="Y2013" s="12">
        <v>1</v>
      </c>
      <c r="Z2013" s="58">
        <v>0</v>
      </c>
      <c r="AA2013" s="58">
        <v>0</v>
      </c>
      <c r="AB2013" s="58">
        <v>0</v>
      </c>
      <c r="AC2013" s="58" t="s">
        <v>91</v>
      </c>
    </row>
    <row r="2014" spans="1:29" x14ac:dyDescent="0.3">
      <c r="A2014" s="57">
        <v>28448646</v>
      </c>
      <c r="B2014" s="12" t="s">
        <v>1106</v>
      </c>
      <c r="C2014" s="58" t="s">
        <v>109</v>
      </c>
      <c r="D2014" s="58" t="s">
        <v>112</v>
      </c>
      <c r="E2014" s="58">
        <v>373520</v>
      </c>
      <c r="F2014" s="58"/>
      <c r="G2014" s="58">
        <f>+IF(F2014&gt;K2014+100000,F2014-K2014,0)</f>
        <v>0</v>
      </c>
      <c r="H2014" s="58"/>
      <c r="I2014" s="58"/>
      <c r="J2014" s="58"/>
      <c r="K2014" s="58">
        <v>436088</v>
      </c>
      <c r="L2014" s="12" t="s">
        <v>91</v>
      </c>
      <c r="M2014" s="12" t="s">
        <v>91</v>
      </c>
      <c r="N2014" s="12" t="s">
        <v>91</v>
      </c>
      <c r="O2014" s="12">
        <v>4</v>
      </c>
      <c r="P2014" s="12">
        <v>0</v>
      </c>
      <c r="Q2014" s="12">
        <v>0</v>
      </c>
      <c r="R2014" s="12">
        <v>68615</v>
      </c>
      <c r="S2014" s="59">
        <v>0.67123287671232879</v>
      </c>
      <c r="T2014" s="59">
        <v>44.649315068493152</v>
      </c>
      <c r="U2014" s="12">
        <v>2</v>
      </c>
      <c r="V2014" s="12">
        <v>2</v>
      </c>
      <c r="W2014" s="12">
        <v>1</v>
      </c>
      <c r="X2014" s="12">
        <v>3</v>
      </c>
      <c r="Y2014" s="12">
        <v>1</v>
      </c>
      <c r="Z2014" s="58">
        <v>0</v>
      </c>
      <c r="AA2014" s="58">
        <v>0</v>
      </c>
      <c r="AB2014" s="58">
        <v>0</v>
      </c>
      <c r="AC2014" s="58" t="s">
        <v>91</v>
      </c>
    </row>
    <row r="2015" spans="1:29" x14ac:dyDescent="0.3">
      <c r="A2015" s="57">
        <v>2464622</v>
      </c>
      <c r="B2015" s="12" t="s">
        <v>1107</v>
      </c>
      <c r="C2015" s="58" t="s">
        <v>109</v>
      </c>
      <c r="D2015" s="58" t="s">
        <v>112</v>
      </c>
      <c r="E2015" s="58">
        <v>371084</v>
      </c>
      <c r="F2015" s="58"/>
      <c r="G2015" s="58">
        <f>+IF(F2015&gt;K2015+100000,F2015-K2015,0)</f>
        <v>0</v>
      </c>
      <c r="H2015" s="58"/>
      <c r="I2015" s="58"/>
      <c r="J2015" s="58"/>
      <c r="K2015" s="58">
        <v>436088</v>
      </c>
      <c r="L2015" s="12" t="s">
        <v>91</v>
      </c>
      <c r="M2015" s="12" t="s">
        <v>91</v>
      </c>
      <c r="N2015" s="12" t="s">
        <v>91</v>
      </c>
      <c r="O2015" s="12">
        <v>4</v>
      </c>
      <c r="P2015" s="12">
        <v>0</v>
      </c>
      <c r="Q2015" s="12">
        <v>0</v>
      </c>
      <c r="R2015" s="12">
        <v>68615</v>
      </c>
      <c r="S2015" s="59">
        <v>0.67123287671232879</v>
      </c>
      <c r="T2015" s="59">
        <v>48.468493150684928</v>
      </c>
      <c r="U2015" s="12">
        <v>1</v>
      </c>
      <c r="V2015" s="12">
        <v>2</v>
      </c>
      <c r="W2015" s="12">
        <v>1</v>
      </c>
      <c r="X2015" s="12">
        <v>3</v>
      </c>
      <c r="Y2015" s="12">
        <v>1</v>
      </c>
      <c r="Z2015" s="58">
        <v>0</v>
      </c>
      <c r="AA2015" s="58">
        <v>0</v>
      </c>
      <c r="AB2015" s="58">
        <v>0</v>
      </c>
      <c r="AC2015" s="58" t="s">
        <v>91</v>
      </c>
    </row>
    <row r="2016" spans="1:29" x14ac:dyDescent="0.3">
      <c r="A2016" s="57">
        <v>24624280</v>
      </c>
      <c r="B2016" s="12" t="s">
        <v>1108</v>
      </c>
      <c r="C2016" s="58" t="s">
        <v>109</v>
      </c>
      <c r="D2016" s="58" t="s">
        <v>112</v>
      </c>
      <c r="E2016" s="58">
        <v>252500</v>
      </c>
      <c r="F2016" s="58"/>
      <c r="G2016" s="58">
        <f>+IF(F2016&gt;K2016+100000,F2016-K2016,0)</f>
        <v>0</v>
      </c>
      <c r="H2016" s="58"/>
      <c r="I2016" s="58"/>
      <c r="J2016" s="58"/>
      <c r="K2016" s="58">
        <v>436088</v>
      </c>
      <c r="L2016" s="12" t="s">
        <v>91</v>
      </c>
      <c r="M2016" s="12" t="s">
        <v>91</v>
      </c>
      <c r="N2016" s="12" t="s">
        <v>91</v>
      </c>
      <c r="O2016" s="12">
        <v>4</v>
      </c>
      <c r="P2016" s="12">
        <v>0</v>
      </c>
      <c r="Q2016" s="12">
        <v>0</v>
      </c>
      <c r="R2016" s="12">
        <v>68001</v>
      </c>
      <c r="S2016" s="59">
        <v>0.70410958904109588</v>
      </c>
      <c r="T2016" s="59">
        <v>43.827397260273976</v>
      </c>
      <c r="U2016" s="12">
        <v>1</v>
      </c>
      <c r="V2016" s="12">
        <v>2</v>
      </c>
      <c r="W2016" s="12">
        <v>2</v>
      </c>
      <c r="X2016" s="12">
        <v>3</v>
      </c>
      <c r="Y2016" s="12">
        <v>1</v>
      </c>
      <c r="Z2016" s="58">
        <v>0</v>
      </c>
      <c r="AA2016" s="58">
        <v>0</v>
      </c>
      <c r="AB2016" s="58">
        <v>0</v>
      </c>
      <c r="AC2016" s="58" t="s">
        <v>91</v>
      </c>
    </row>
    <row r="2017" spans="1:29" x14ac:dyDescent="0.3">
      <c r="A2017" s="57">
        <v>20408244</v>
      </c>
      <c r="B2017" s="12" t="s">
        <v>1109</v>
      </c>
      <c r="C2017" s="58" t="s">
        <v>109</v>
      </c>
      <c r="D2017" s="58" t="s">
        <v>112</v>
      </c>
      <c r="E2017" s="58">
        <v>203000</v>
      </c>
      <c r="F2017" s="58"/>
      <c r="G2017" s="58">
        <f>+IF(F2017&gt;K2017+100000,F2017-K2017,0)</f>
        <v>0</v>
      </c>
      <c r="H2017" s="58"/>
      <c r="I2017" s="58"/>
      <c r="J2017" s="58"/>
      <c r="K2017" s="58">
        <v>436088</v>
      </c>
      <c r="L2017" s="12" t="s">
        <v>91</v>
      </c>
      <c r="M2017" s="12" t="s">
        <v>91</v>
      </c>
      <c r="N2017" s="12" t="s">
        <v>91</v>
      </c>
      <c r="O2017" s="12">
        <v>4</v>
      </c>
      <c r="P2017" s="12">
        <v>0</v>
      </c>
      <c r="Q2017" s="12">
        <v>0</v>
      </c>
      <c r="R2017" s="12">
        <v>76001</v>
      </c>
      <c r="S2017" s="59">
        <v>0.67123287671232879</v>
      </c>
      <c r="T2017" s="59">
        <v>36.473972602739728</v>
      </c>
      <c r="U2017" s="12">
        <v>1</v>
      </c>
      <c r="V2017" s="12">
        <v>5</v>
      </c>
      <c r="W2017" s="12">
        <v>2</v>
      </c>
      <c r="X2017" s="12">
        <v>3</v>
      </c>
      <c r="Y2017" s="12">
        <v>1</v>
      </c>
      <c r="Z2017" s="58">
        <v>0</v>
      </c>
      <c r="AA2017" s="58">
        <v>0</v>
      </c>
      <c r="AB2017" s="58">
        <v>0</v>
      </c>
      <c r="AC2017" s="58" t="s">
        <v>91</v>
      </c>
    </row>
    <row r="2018" spans="1:29" x14ac:dyDescent="0.3">
      <c r="A2018" s="57">
        <v>4208204</v>
      </c>
      <c r="B2018" s="12" t="s">
        <v>1110</v>
      </c>
      <c r="C2018" s="58" t="s">
        <v>109</v>
      </c>
      <c r="D2018" s="58" t="s">
        <v>112</v>
      </c>
      <c r="E2018" s="58">
        <v>184200</v>
      </c>
      <c r="F2018" s="58"/>
      <c r="G2018" s="58">
        <f>+IF(F2018&gt;K2018+100000,F2018-K2018,0)</f>
        <v>0</v>
      </c>
      <c r="H2018" s="58"/>
      <c r="I2018" s="58"/>
      <c r="J2018" s="58"/>
      <c r="K2018" s="58">
        <v>436088</v>
      </c>
      <c r="L2018" s="12" t="s">
        <v>91</v>
      </c>
      <c r="M2018" s="12" t="s">
        <v>91</v>
      </c>
      <c r="N2018" s="12" t="s">
        <v>91</v>
      </c>
      <c r="O2018" s="12">
        <v>4</v>
      </c>
      <c r="P2018" s="12">
        <v>0</v>
      </c>
      <c r="Q2018" s="12">
        <v>0</v>
      </c>
      <c r="R2018" s="12">
        <v>76001</v>
      </c>
      <c r="S2018" s="59">
        <v>0.68219178082191778</v>
      </c>
      <c r="T2018" s="59">
        <v>48.736986301369861</v>
      </c>
      <c r="U2018" s="12">
        <v>1</v>
      </c>
      <c r="V2018" s="12">
        <v>2</v>
      </c>
      <c r="W2018" s="12">
        <v>1</v>
      </c>
      <c r="X2018" s="12">
        <v>3</v>
      </c>
      <c r="Y2018" s="12">
        <v>1</v>
      </c>
      <c r="Z2018" s="58">
        <v>0</v>
      </c>
      <c r="AA2018" s="58">
        <v>0</v>
      </c>
      <c r="AB2018" s="58">
        <v>0</v>
      </c>
      <c r="AC2018" s="58" t="s">
        <v>91</v>
      </c>
    </row>
    <row r="2019" spans="1:29" x14ac:dyDescent="0.3">
      <c r="A2019" s="57">
        <v>2224804404</v>
      </c>
      <c r="B2019" s="12" t="s">
        <v>1111</v>
      </c>
      <c r="C2019" s="58" t="s">
        <v>108</v>
      </c>
      <c r="D2019" s="58" t="s">
        <v>29</v>
      </c>
      <c r="E2019" s="58">
        <v>164264</v>
      </c>
      <c r="F2019" s="58">
        <v>728747</v>
      </c>
      <c r="G2019" s="58">
        <f>+IF(F2019&gt;K2019+100000,F2019-K2019,0)</f>
        <v>292659</v>
      </c>
      <c r="H2019" s="58">
        <v>110018</v>
      </c>
      <c r="I2019" s="58">
        <v>0</v>
      </c>
      <c r="J2019" s="58">
        <v>0</v>
      </c>
      <c r="K2019" s="58">
        <v>436088</v>
      </c>
      <c r="L2019" s="12" t="s">
        <v>88</v>
      </c>
      <c r="M2019" s="12" t="s">
        <v>89</v>
      </c>
      <c r="N2019" s="12" t="s">
        <v>10</v>
      </c>
      <c r="O2019" s="12">
        <v>4</v>
      </c>
      <c r="P2019" s="12">
        <v>0</v>
      </c>
      <c r="Q2019" s="12">
        <v>0</v>
      </c>
      <c r="R2019" s="12">
        <v>19455</v>
      </c>
      <c r="S2019" s="59">
        <v>0.68219178082191778</v>
      </c>
      <c r="T2019" s="59">
        <v>26.717808219178082</v>
      </c>
      <c r="U2019" s="12">
        <v>1</v>
      </c>
      <c r="V2019" s="12">
        <v>2</v>
      </c>
      <c r="W2019" s="12">
        <v>2</v>
      </c>
      <c r="X2019" s="12">
        <v>3</v>
      </c>
      <c r="Y2019" s="12">
        <v>1</v>
      </c>
      <c r="Z2019" s="58">
        <v>0</v>
      </c>
      <c r="AA2019" s="58">
        <v>0</v>
      </c>
      <c r="AB2019" s="58">
        <v>0</v>
      </c>
      <c r="AC2019" s="58" t="s">
        <v>91</v>
      </c>
    </row>
    <row r="2020" spans="1:29" x14ac:dyDescent="0.3">
      <c r="A2020" s="57">
        <v>6420088</v>
      </c>
      <c r="B2020" s="12" t="s">
        <v>1112</v>
      </c>
      <c r="C2020" s="58" t="s">
        <v>109</v>
      </c>
      <c r="D2020" s="58" t="s">
        <v>112</v>
      </c>
      <c r="E2020" s="58">
        <v>162400</v>
      </c>
      <c r="F2020" s="58"/>
      <c r="G2020" s="58">
        <f>+IF(F2020&gt;K2020+100000,F2020-K2020,0)</f>
        <v>0</v>
      </c>
      <c r="H2020" s="58"/>
      <c r="I2020" s="58"/>
      <c r="J2020" s="58"/>
      <c r="K2020" s="58">
        <v>436088</v>
      </c>
      <c r="L2020" s="12" t="s">
        <v>91</v>
      </c>
      <c r="M2020" s="12" t="s">
        <v>91</v>
      </c>
      <c r="N2020" s="12" t="s">
        <v>91</v>
      </c>
      <c r="O2020" s="12">
        <v>4</v>
      </c>
      <c r="P2020" s="12">
        <v>0</v>
      </c>
      <c r="Q2020" s="12">
        <v>0</v>
      </c>
      <c r="R2020" s="12">
        <v>76520</v>
      </c>
      <c r="S2020" s="59">
        <v>0.68219178082191778</v>
      </c>
      <c r="T2020" s="59">
        <v>51.065753424657537</v>
      </c>
      <c r="U2020" s="12">
        <v>1</v>
      </c>
      <c r="V2020" s="12">
        <v>2</v>
      </c>
      <c r="W2020" s="12">
        <v>3</v>
      </c>
      <c r="X2020" s="12">
        <v>3</v>
      </c>
      <c r="Y2020" s="12">
        <v>4</v>
      </c>
      <c r="Z2020" s="58">
        <v>0</v>
      </c>
      <c r="AA2020" s="58">
        <v>0</v>
      </c>
      <c r="AB2020" s="58">
        <v>0</v>
      </c>
      <c r="AC2020" s="58" t="s">
        <v>91</v>
      </c>
    </row>
    <row r="2021" spans="1:29" x14ac:dyDescent="0.3">
      <c r="A2021" s="57">
        <v>2222066444</v>
      </c>
      <c r="B2021" s="12" t="s">
        <v>1113</v>
      </c>
      <c r="C2021" s="58" t="s">
        <v>108</v>
      </c>
      <c r="D2021" s="58" t="s">
        <v>29</v>
      </c>
      <c r="E2021" s="58">
        <v>121000</v>
      </c>
      <c r="F2021" s="58">
        <v>844700</v>
      </c>
      <c r="G2021" s="58">
        <f>+IF(F2021&gt;K2021+100000,F2021-K2021,0)</f>
        <v>408612</v>
      </c>
      <c r="H2021" s="58">
        <v>91110</v>
      </c>
      <c r="I2021" s="58">
        <v>0</v>
      </c>
      <c r="J2021" s="58">
        <v>0</v>
      </c>
      <c r="K2021" s="58">
        <v>436088</v>
      </c>
      <c r="L2021" s="12" t="s">
        <v>88</v>
      </c>
      <c r="M2021" s="12" t="s">
        <v>89</v>
      </c>
      <c r="N2021" s="12" t="s">
        <v>10</v>
      </c>
      <c r="O2021" s="12">
        <v>4</v>
      </c>
      <c r="P2021" s="12">
        <v>0</v>
      </c>
      <c r="Q2021" s="12">
        <v>0</v>
      </c>
      <c r="R2021" s="12">
        <v>76318</v>
      </c>
      <c r="S2021" s="59">
        <v>0.68219178082191778</v>
      </c>
      <c r="T2021" s="59">
        <v>37.180821917808217</v>
      </c>
      <c r="U2021" s="12">
        <v>1</v>
      </c>
      <c r="V2021" s="12">
        <v>4</v>
      </c>
      <c r="W2021" s="12">
        <v>2</v>
      </c>
      <c r="X2021" s="12">
        <v>3</v>
      </c>
      <c r="Y2021" s="12">
        <v>1</v>
      </c>
      <c r="Z2021" s="58">
        <v>0</v>
      </c>
      <c r="AA2021" s="58">
        <v>0</v>
      </c>
      <c r="AB2021" s="58">
        <v>0</v>
      </c>
      <c r="AC2021" s="58" t="s">
        <v>91</v>
      </c>
    </row>
    <row r="2022" spans="1:29" x14ac:dyDescent="0.3">
      <c r="A2022" s="57">
        <v>62800044</v>
      </c>
      <c r="B2022" s="12" t="s">
        <v>1114</v>
      </c>
      <c r="C2022" s="58" t="s">
        <v>108</v>
      </c>
      <c r="D2022" s="58" t="s">
        <v>29</v>
      </c>
      <c r="E2022" s="58"/>
      <c r="F2022" s="58">
        <v>574175</v>
      </c>
      <c r="G2022" s="58">
        <f>+IF(F2022&gt;K2022+100000,F2022-K2022,0)</f>
        <v>138087</v>
      </c>
      <c r="H2022" s="58">
        <v>119702</v>
      </c>
      <c r="I2022" s="58">
        <v>0</v>
      </c>
      <c r="J2022" s="58">
        <v>0</v>
      </c>
      <c r="K2022" s="58">
        <v>436088</v>
      </c>
      <c r="L2022" s="12" t="s">
        <v>88</v>
      </c>
      <c r="M2022" s="12" t="s">
        <v>89</v>
      </c>
      <c r="N2022" s="12" t="s">
        <v>10</v>
      </c>
      <c r="O2022" s="12">
        <v>4</v>
      </c>
      <c r="P2022" s="12">
        <v>0</v>
      </c>
      <c r="Q2022" s="12">
        <v>0</v>
      </c>
      <c r="R2022" s="12">
        <v>15238</v>
      </c>
      <c r="S2022" s="59">
        <v>0.65479452054794518</v>
      </c>
      <c r="T2022" s="59">
        <v>41.775342465753425</v>
      </c>
      <c r="U2022" s="12">
        <v>2</v>
      </c>
      <c r="V2022" s="12">
        <v>2</v>
      </c>
      <c r="W2022" s="12">
        <v>2</v>
      </c>
      <c r="X2022" s="12">
        <v>3</v>
      </c>
      <c r="Y2022" s="12">
        <v>3</v>
      </c>
      <c r="Z2022" s="58">
        <v>0</v>
      </c>
      <c r="AA2022" s="58">
        <v>0</v>
      </c>
      <c r="AB2022" s="58">
        <v>0</v>
      </c>
      <c r="AC2022" s="58" t="s">
        <v>91</v>
      </c>
    </row>
    <row r="2023" spans="1:29" x14ac:dyDescent="0.3">
      <c r="A2023" s="57">
        <v>8884808</v>
      </c>
      <c r="B2023" s="12" t="s">
        <v>1115</v>
      </c>
      <c r="C2023" s="58" t="s">
        <v>108</v>
      </c>
      <c r="D2023" s="58" t="s">
        <v>29</v>
      </c>
      <c r="E2023" s="58"/>
      <c r="F2023" s="58">
        <v>596721</v>
      </c>
      <c r="G2023" s="58">
        <f>+IF(F2023&gt;K2023+100000,F2023-K2023,0)</f>
        <v>160633</v>
      </c>
      <c r="H2023" s="58">
        <v>55229</v>
      </c>
      <c r="I2023" s="58">
        <v>0</v>
      </c>
      <c r="J2023" s="58">
        <v>0</v>
      </c>
      <c r="K2023" s="58">
        <v>436088</v>
      </c>
      <c r="L2023" s="12" t="s">
        <v>88</v>
      </c>
      <c r="M2023" s="12" t="s">
        <v>89</v>
      </c>
      <c r="N2023" s="12" t="s">
        <v>10</v>
      </c>
      <c r="O2023" s="12">
        <v>4</v>
      </c>
      <c r="P2023" s="12">
        <v>0</v>
      </c>
      <c r="Q2023" s="12">
        <v>0</v>
      </c>
      <c r="R2023" s="12">
        <v>68615</v>
      </c>
      <c r="S2023" s="59">
        <v>0.67123287671232879</v>
      </c>
      <c r="T2023" s="59">
        <v>44.953424657534249</v>
      </c>
      <c r="U2023" s="12">
        <v>1</v>
      </c>
      <c r="V2023" s="12">
        <v>2</v>
      </c>
      <c r="W2023" s="12">
        <v>2</v>
      </c>
      <c r="X2023" s="12">
        <v>3</v>
      </c>
      <c r="Y2023" s="12">
        <v>2</v>
      </c>
      <c r="Z2023" s="58">
        <v>0</v>
      </c>
      <c r="AA2023" s="58">
        <v>0</v>
      </c>
      <c r="AB2023" s="58">
        <v>0</v>
      </c>
      <c r="AC2023" s="58" t="s">
        <v>91</v>
      </c>
    </row>
    <row r="2024" spans="1:29" x14ac:dyDescent="0.3">
      <c r="A2024" s="57">
        <v>2048408462</v>
      </c>
      <c r="B2024" s="12" t="s">
        <v>1116</v>
      </c>
      <c r="C2024" s="58" t="s">
        <v>108</v>
      </c>
      <c r="D2024" s="58" t="s">
        <v>29</v>
      </c>
      <c r="E2024" s="58"/>
      <c r="F2024" s="58">
        <v>808175</v>
      </c>
      <c r="G2024" s="58">
        <f>+IF(F2024&gt;K2024+100000,F2024-K2024,0)</f>
        <v>372087</v>
      </c>
      <c r="H2024" s="58">
        <v>122009</v>
      </c>
      <c r="I2024" s="58">
        <v>0</v>
      </c>
      <c r="J2024" s="58">
        <v>0</v>
      </c>
      <c r="K2024" s="58">
        <v>436088</v>
      </c>
      <c r="L2024" s="12" t="s">
        <v>88</v>
      </c>
      <c r="M2024" s="12" t="s">
        <v>89</v>
      </c>
      <c r="N2024" s="12" t="s">
        <v>10</v>
      </c>
      <c r="O2024" s="12">
        <v>4</v>
      </c>
      <c r="P2024" s="12">
        <v>0</v>
      </c>
      <c r="Q2024" s="12">
        <v>0</v>
      </c>
      <c r="R2024" s="12">
        <v>13001</v>
      </c>
      <c r="S2024" s="59">
        <v>0.68493150684931503</v>
      </c>
      <c r="T2024" s="59">
        <v>34.109589041095887</v>
      </c>
      <c r="U2024" s="12">
        <v>1</v>
      </c>
      <c r="V2024" s="12">
        <v>5</v>
      </c>
      <c r="W2024" s="12">
        <v>1</v>
      </c>
      <c r="X2024" s="12">
        <v>3</v>
      </c>
      <c r="Y2024" s="12">
        <v>1</v>
      </c>
      <c r="Z2024" s="58">
        <v>0</v>
      </c>
      <c r="AA2024" s="58">
        <v>0</v>
      </c>
      <c r="AB2024" s="58">
        <v>0</v>
      </c>
      <c r="AC2024" s="58" t="s">
        <v>91</v>
      </c>
    </row>
    <row r="2025" spans="1:29" x14ac:dyDescent="0.3">
      <c r="A2025" s="57">
        <v>2008624820</v>
      </c>
      <c r="B2025" s="12" t="s">
        <v>1117</v>
      </c>
      <c r="C2025" s="58" t="s">
        <v>108</v>
      </c>
      <c r="D2025" s="58" t="s">
        <v>29</v>
      </c>
      <c r="E2025" s="58"/>
      <c r="F2025" s="58">
        <v>883952</v>
      </c>
      <c r="G2025" s="58">
        <f>+IF(F2025&gt;K2025+100000,F2025-K2025,0)</f>
        <v>447864</v>
      </c>
      <c r="H2025" s="58">
        <v>117568</v>
      </c>
      <c r="I2025" s="58">
        <v>0</v>
      </c>
      <c r="J2025" s="58">
        <v>0</v>
      </c>
      <c r="K2025" s="58">
        <v>436088</v>
      </c>
      <c r="L2025" s="12" t="s">
        <v>88</v>
      </c>
      <c r="M2025" s="12" t="s">
        <v>89</v>
      </c>
      <c r="N2025" s="12" t="s">
        <v>10</v>
      </c>
      <c r="O2025" s="12">
        <v>4</v>
      </c>
      <c r="P2025" s="12">
        <v>0</v>
      </c>
      <c r="Q2025" s="12">
        <v>0</v>
      </c>
      <c r="R2025" s="12">
        <v>68001</v>
      </c>
      <c r="S2025" s="59">
        <v>0.68493150684931503</v>
      </c>
      <c r="T2025" s="59">
        <v>35.605479452054794</v>
      </c>
      <c r="U2025" s="12">
        <v>1</v>
      </c>
      <c r="V2025" s="12">
        <v>3</v>
      </c>
      <c r="W2025" s="12">
        <v>2</v>
      </c>
      <c r="X2025" s="12">
        <v>3</v>
      </c>
      <c r="Y2025" s="12">
        <v>1</v>
      </c>
      <c r="Z2025" s="58">
        <v>0</v>
      </c>
      <c r="AA2025" s="58">
        <v>0</v>
      </c>
      <c r="AB2025" s="58">
        <v>0</v>
      </c>
      <c r="AC2025" s="58" t="s">
        <v>91</v>
      </c>
    </row>
    <row r="2026" spans="1:29" x14ac:dyDescent="0.3">
      <c r="A2026" s="57">
        <v>4204482</v>
      </c>
      <c r="B2026" s="12" t="s">
        <v>1118</v>
      </c>
      <c r="C2026" s="58" t="s">
        <v>108</v>
      </c>
      <c r="D2026" s="58" t="s">
        <v>29</v>
      </c>
      <c r="E2026" s="58"/>
      <c r="F2026" s="58">
        <v>924262</v>
      </c>
      <c r="G2026" s="58">
        <f>+IF(F2026&gt;K2026+100000,F2026-K2026,0)</f>
        <v>488174</v>
      </c>
      <c r="H2026" s="58">
        <v>110018</v>
      </c>
      <c r="I2026" s="58">
        <v>0</v>
      </c>
      <c r="J2026" s="58">
        <v>0</v>
      </c>
      <c r="K2026" s="58">
        <v>436088</v>
      </c>
      <c r="L2026" s="12" t="s">
        <v>88</v>
      </c>
      <c r="M2026" s="12" t="s">
        <v>89</v>
      </c>
      <c r="N2026" s="12" t="s">
        <v>10</v>
      </c>
      <c r="O2026" s="12">
        <v>4</v>
      </c>
      <c r="P2026" s="12">
        <v>0</v>
      </c>
      <c r="Q2026" s="12">
        <v>0</v>
      </c>
      <c r="R2026" s="12">
        <v>76130</v>
      </c>
      <c r="S2026" s="59">
        <v>0.68219178082191778</v>
      </c>
      <c r="T2026" s="59">
        <v>52.701369863013696</v>
      </c>
      <c r="U2026" s="12">
        <v>1</v>
      </c>
      <c r="V2026" s="12">
        <v>2</v>
      </c>
      <c r="W2026" s="12">
        <v>3</v>
      </c>
      <c r="X2026" s="12">
        <v>3</v>
      </c>
      <c r="Y2026" s="12">
        <v>4</v>
      </c>
      <c r="Z2026" s="58">
        <v>0</v>
      </c>
      <c r="AA2026" s="58">
        <v>0</v>
      </c>
      <c r="AB2026" s="58">
        <v>0</v>
      </c>
      <c r="AC2026" s="58" t="s">
        <v>91</v>
      </c>
    </row>
    <row r="2027" spans="1:29" x14ac:dyDescent="0.3">
      <c r="A2027" s="57">
        <v>4826226</v>
      </c>
      <c r="B2027" s="12" t="s">
        <v>1119</v>
      </c>
      <c r="C2027" s="58" t="s">
        <v>108</v>
      </c>
      <c r="D2027" s="58" t="s">
        <v>29</v>
      </c>
      <c r="E2027" s="58"/>
      <c r="F2027" s="58">
        <v>1115195</v>
      </c>
      <c r="G2027" s="58">
        <f>+IF(F2027&gt;K2027+100000,F2027-K2027,0)</f>
        <v>679107</v>
      </c>
      <c r="H2027" s="58">
        <v>101605</v>
      </c>
      <c r="I2027" s="58">
        <v>0</v>
      </c>
      <c r="J2027" s="58">
        <v>0</v>
      </c>
      <c r="K2027" s="58">
        <v>436088</v>
      </c>
      <c r="L2027" s="12" t="s">
        <v>88</v>
      </c>
      <c r="M2027" s="12" t="s">
        <v>89</v>
      </c>
      <c r="N2027" s="12" t="s">
        <v>10</v>
      </c>
      <c r="O2027" s="12">
        <v>4</v>
      </c>
      <c r="P2027" s="12">
        <v>0</v>
      </c>
      <c r="Q2027" s="12">
        <v>0</v>
      </c>
      <c r="R2027" s="12">
        <v>13052</v>
      </c>
      <c r="S2027" s="59">
        <v>0.68493150684931503</v>
      </c>
      <c r="T2027" s="59">
        <v>55.843835616438355</v>
      </c>
      <c r="U2027" s="12">
        <v>1</v>
      </c>
      <c r="V2027" s="12">
        <v>2</v>
      </c>
      <c r="W2027" s="12">
        <v>1</v>
      </c>
      <c r="X2027" s="12">
        <v>3</v>
      </c>
      <c r="Y2027" s="12">
        <v>1</v>
      </c>
      <c r="Z2027" s="58">
        <v>0</v>
      </c>
      <c r="AA2027" s="58">
        <v>0</v>
      </c>
      <c r="AB2027" s="58">
        <v>0</v>
      </c>
      <c r="AC2027" s="58" t="s">
        <v>91</v>
      </c>
    </row>
    <row r="2028" spans="1:29" x14ac:dyDescent="0.3">
      <c r="A2028" s="57">
        <v>48282800</v>
      </c>
      <c r="B2028" s="12" t="s">
        <v>1120</v>
      </c>
      <c r="C2028" s="58" t="s">
        <v>109</v>
      </c>
      <c r="D2028" s="58" t="s">
        <v>112</v>
      </c>
      <c r="E2028" s="58"/>
      <c r="F2028" s="58"/>
      <c r="G2028" s="58">
        <f>+IF(F2028&gt;K2028+100000,F2028-K2028,0)</f>
        <v>0</v>
      </c>
      <c r="H2028" s="58"/>
      <c r="I2028" s="58"/>
      <c r="J2028" s="58"/>
      <c r="K2028" s="58">
        <v>436088</v>
      </c>
      <c r="L2028" s="12" t="s">
        <v>91</v>
      </c>
      <c r="M2028" s="12" t="s">
        <v>91</v>
      </c>
      <c r="N2028" s="12" t="s">
        <v>91</v>
      </c>
      <c r="O2028" s="12">
        <v>4</v>
      </c>
      <c r="P2028" s="12">
        <v>0</v>
      </c>
      <c r="Q2028" s="12">
        <v>0</v>
      </c>
      <c r="R2028" s="12">
        <v>8758</v>
      </c>
      <c r="S2028" s="59">
        <v>0.65479452054794518</v>
      </c>
      <c r="T2028" s="59">
        <v>40.284931506849318</v>
      </c>
      <c r="U2028" s="12">
        <v>2</v>
      </c>
      <c r="V2028" s="12">
        <v>5</v>
      </c>
      <c r="W2028" s="12">
        <v>2</v>
      </c>
      <c r="X2028" s="12">
        <v>3</v>
      </c>
      <c r="Y2028" s="12">
        <v>1</v>
      </c>
      <c r="Z2028" s="58">
        <v>0</v>
      </c>
      <c r="AA2028" s="58">
        <v>0</v>
      </c>
      <c r="AB2028" s="58">
        <v>0</v>
      </c>
      <c r="AC2028" s="58" t="s">
        <v>91</v>
      </c>
    </row>
    <row r="2029" spans="1:29" x14ac:dyDescent="0.3">
      <c r="A2029" s="57">
        <v>46862228</v>
      </c>
      <c r="B2029" s="12" t="s">
        <v>1121</v>
      </c>
      <c r="C2029" s="58" t="s">
        <v>109</v>
      </c>
      <c r="D2029" s="58" t="s">
        <v>112</v>
      </c>
      <c r="E2029" s="58"/>
      <c r="F2029" s="58"/>
      <c r="G2029" s="58">
        <f>+IF(F2029&gt;K2029+100000,F2029-K2029,0)</f>
        <v>0</v>
      </c>
      <c r="H2029" s="58"/>
      <c r="I2029" s="58"/>
      <c r="J2029" s="58"/>
      <c r="K2029" s="58">
        <v>436088</v>
      </c>
      <c r="L2029" s="12" t="s">
        <v>91</v>
      </c>
      <c r="M2029" s="12" t="s">
        <v>91</v>
      </c>
      <c r="N2029" s="12" t="s">
        <v>91</v>
      </c>
      <c r="O2029" s="12">
        <v>4</v>
      </c>
      <c r="P2029" s="12">
        <v>0</v>
      </c>
      <c r="Q2029" s="12">
        <v>0</v>
      </c>
      <c r="R2029" s="12">
        <v>13001</v>
      </c>
      <c r="S2029" s="59">
        <v>0.65479452054794518</v>
      </c>
      <c r="T2029" s="59">
        <v>46.438356164383563</v>
      </c>
      <c r="U2029" s="12">
        <v>2</v>
      </c>
      <c r="V2029" s="12">
        <v>4</v>
      </c>
      <c r="W2029" s="12">
        <v>2</v>
      </c>
      <c r="X2029" s="12">
        <v>3</v>
      </c>
      <c r="Y2029" s="12">
        <v>1</v>
      </c>
      <c r="Z2029" s="58">
        <v>0</v>
      </c>
      <c r="AA2029" s="58">
        <v>0</v>
      </c>
      <c r="AB2029" s="58">
        <v>0</v>
      </c>
      <c r="AC2029" s="58" t="s">
        <v>91</v>
      </c>
    </row>
    <row r="2030" spans="1:29" x14ac:dyDescent="0.3">
      <c r="A2030" s="57">
        <v>2204642</v>
      </c>
      <c r="B2030" s="12" t="s">
        <v>1122</v>
      </c>
      <c r="C2030" s="58" t="s">
        <v>109</v>
      </c>
      <c r="D2030" s="58" t="s">
        <v>112</v>
      </c>
      <c r="E2030" s="58"/>
      <c r="F2030" s="58"/>
      <c r="G2030" s="58">
        <f>+IF(F2030&gt;K2030+100000,F2030-K2030,0)</f>
        <v>0</v>
      </c>
      <c r="H2030" s="58"/>
      <c r="I2030" s="58"/>
      <c r="J2030" s="58"/>
      <c r="K2030" s="58">
        <v>436088</v>
      </c>
      <c r="L2030" s="12" t="s">
        <v>91</v>
      </c>
      <c r="M2030" s="12" t="s">
        <v>91</v>
      </c>
      <c r="N2030" s="12" t="s">
        <v>91</v>
      </c>
      <c r="O2030" s="12">
        <v>4</v>
      </c>
      <c r="P2030" s="12">
        <v>0</v>
      </c>
      <c r="Q2030" s="12">
        <v>0</v>
      </c>
      <c r="R2030" s="12">
        <v>68001</v>
      </c>
      <c r="S2030" s="59">
        <v>0.67123287671232879</v>
      </c>
      <c r="T2030" s="59">
        <v>48.150684931506852</v>
      </c>
      <c r="U2030" s="12">
        <v>1</v>
      </c>
      <c r="V2030" s="12">
        <v>2</v>
      </c>
      <c r="W2030" s="12">
        <v>1</v>
      </c>
      <c r="X2030" s="12">
        <v>3</v>
      </c>
      <c r="Y2030" s="12">
        <v>3</v>
      </c>
      <c r="Z2030" s="58">
        <v>0</v>
      </c>
      <c r="AA2030" s="58">
        <v>0</v>
      </c>
      <c r="AB2030" s="58">
        <v>0</v>
      </c>
      <c r="AC2030" s="58" t="s">
        <v>91</v>
      </c>
    </row>
    <row r="2031" spans="1:29" x14ac:dyDescent="0.3">
      <c r="A2031" s="57">
        <v>2008682226</v>
      </c>
      <c r="B2031" s="12" t="s">
        <v>1123</v>
      </c>
      <c r="C2031" s="58" t="s">
        <v>109</v>
      </c>
      <c r="D2031" s="58" t="s">
        <v>112</v>
      </c>
      <c r="E2031" s="58"/>
      <c r="F2031" s="58"/>
      <c r="G2031" s="58">
        <f>+IF(F2031&gt;K2031+100000,F2031-K2031,0)</f>
        <v>0</v>
      </c>
      <c r="H2031" s="58"/>
      <c r="I2031" s="58"/>
      <c r="J2031" s="58"/>
      <c r="K2031" s="58">
        <v>436088</v>
      </c>
      <c r="L2031" s="12" t="s">
        <v>91</v>
      </c>
      <c r="M2031" s="12" t="s">
        <v>91</v>
      </c>
      <c r="N2031" s="12" t="s">
        <v>91</v>
      </c>
      <c r="O2031" s="12">
        <v>4</v>
      </c>
      <c r="P2031" s="12">
        <v>0</v>
      </c>
      <c r="Q2031" s="12">
        <v>0</v>
      </c>
      <c r="R2031" s="12">
        <v>68001</v>
      </c>
      <c r="S2031" s="59">
        <v>0.67123287671232879</v>
      </c>
      <c r="T2031" s="59">
        <v>31.830136986301369</v>
      </c>
      <c r="U2031" s="12">
        <v>1</v>
      </c>
      <c r="V2031" s="12">
        <v>4</v>
      </c>
      <c r="W2031" s="12">
        <v>3</v>
      </c>
      <c r="X2031" s="12">
        <v>3</v>
      </c>
      <c r="Y2031" s="12">
        <v>3</v>
      </c>
      <c r="Z2031" s="58">
        <v>0</v>
      </c>
      <c r="AA2031" s="58">
        <v>0</v>
      </c>
      <c r="AB2031" s="58">
        <v>0</v>
      </c>
      <c r="AC2031" s="58" t="s">
        <v>91</v>
      </c>
    </row>
    <row r="2032" spans="1:29" x14ac:dyDescent="0.3">
      <c r="A2032" s="57">
        <v>2464628</v>
      </c>
      <c r="B2032" s="12" t="s">
        <v>1124</v>
      </c>
      <c r="C2032" s="58" t="s">
        <v>109</v>
      </c>
      <c r="D2032" s="58" t="s">
        <v>112</v>
      </c>
      <c r="E2032" s="58"/>
      <c r="F2032" s="58"/>
      <c r="G2032" s="58">
        <f>+IF(F2032&gt;K2032+100000,F2032-K2032,0)</f>
        <v>0</v>
      </c>
      <c r="H2032" s="58"/>
      <c r="I2032" s="58"/>
      <c r="J2032" s="58"/>
      <c r="K2032" s="58">
        <v>436088</v>
      </c>
      <c r="L2032" s="12" t="s">
        <v>91</v>
      </c>
      <c r="M2032" s="12" t="s">
        <v>91</v>
      </c>
      <c r="N2032" s="12" t="s">
        <v>91</v>
      </c>
      <c r="O2032" s="12">
        <v>4</v>
      </c>
      <c r="P2032" s="12">
        <v>0</v>
      </c>
      <c r="Q2032" s="12">
        <v>0</v>
      </c>
      <c r="R2032" s="12">
        <v>68255</v>
      </c>
      <c r="S2032" s="59">
        <v>0.66849315068493154</v>
      </c>
      <c r="T2032" s="59">
        <v>48.052054794520551</v>
      </c>
      <c r="U2032" s="12">
        <v>1</v>
      </c>
      <c r="V2032" s="12">
        <v>2</v>
      </c>
      <c r="W2032" s="12">
        <v>2</v>
      </c>
      <c r="X2032" s="12">
        <v>3</v>
      </c>
      <c r="Y2032" s="12">
        <v>2</v>
      </c>
      <c r="Z2032" s="58">
        <v>0</v>
      </c>
      <c r="AA2032" s="58">
        <v>0</v>
      </c>
      <c r="AB2032" s="58">
        <v>0</v>
      </c>
      <c r="AC2032" s="58" t="s">
        <v>91</v>
      </c>
    </row>
    <row r="2033" spans="1:29" x14ac:dyDescent="0.3">
      <c r="A2033" s="57">
        <v>24662644</v>
      </c>
      <c r="B2033" s="12" t="s">
        <v>1125</v>
      </c>
      <c r="C2033" s="58" t="s">
        <v>109</v>
      </c>
      <c r="D2033" s="58" t="s">
        <v>112</v>
      </c>
      <c r="E2033" s="58"/>
      <c r="F2033" s="58"/>
      <c r="G2033" s="58">
        <f>+IF(F2033&gt;K2033+100000,F2033-K2033,0)</f>
        <v>0</v>
      </c>
      <c r="H2033" s="58"/>
      <c r="I2033" s="58"/>
      <c r="J2033" s="58"/>
      <c r="K2033" s="58">
        <v>436088</v>
      </c>
      <c r="L2033" s="12" t="s">
        <v>91</v>
      </c>
      <c r="M2033" s="12" t="s">
        <v>91</v>
      </c>
      <c r="N2033" s="12" t="s">
        <v>91</v>
      </c>
      <c r="O2033" s="12">
        <v>4</v>
      </c>
      <c r="P2033" s="12">
        <v>0</v>
      </c>
      <c r="Q2033" s="12">
        <v>0</v>
      </c>
      <c r="R2033" s="12">
        <v>68255</v>
      </c>
      <c r="S2033" s="59">
        <v>0.69041095890410964</v>
      </c>
      <c r="T2033" s="59">
        <v>45.758904109589039</v>
      </c>
      <c r="U2033" s="12">
        <v>1</v>
      </c>
      <c r="V2033" s="12">
        <v>2</v>
      </c>
      <c r="W2033" s="12">
        <v>2</v>
      </c>
      <c r="X2033" s="12">
        <v>2</v>
      </c>
      <c r="Y2033" s="12">
        <v>1</v>
      </c>
      <c r="Z2033" s="58">
        <v>0</v>
      </c>
      <c r="AA2033" s="58">
        <v>0</v>
      </c>
      <c r="AB2033" s="58">
        <v>0</v>
      </c>
      <c r="AC2033" s="58" t="s">
        <v>91</v>
      </c>
    </row>
    <row r="2034" spans="1:29" x14ac:dyDescent="0.3">
      <c r="A2034" s="57">
        <v>2000482240</v>
      </c>
      <c r="B2034" s="12" t="s">
        <v>1126</v>
      </c>
      <c r="C2034" s="58" t="s">
        <v>109</v>
      </c>
      <c r="D2034" s="58" t="s">
        <v>112</v>
      </c>
      <c r="E2034" s="58"/>
      <c r="F2034" s="58"/>
      <c r="G2034" s="58">
        <f>+IF(F2034&gt;K2034+100000,F2034-K2034,0)</f>
        <v>0</v>
      </c>
      <c r="H2034" s="58"/>
      <c r="I2034" s="58"/>
      <c r="J2034" s="58"/>
      <c r="K2034" s="58">
        <v>436088</v>
      </c>
      <c r="L2034" s="12" t="s">
        <v>91</v>
      </c>
      <c r="M2034" s="12" t="s">
        <v>91</v>
      </c>
      <c r="N2034" s="12" t="s">
        <v>91</v>
      </c>
      <c r="O2034" s="12">
        <v>4</v>
      </c>
      <c r="P2034" s="12">
        <v>0</v>
      </c>
      <c r="Q2034" s="12">
        <v>0</v>
      </c>
      <c r="R2034" s="12">
        <v>68276</v>
      </c>
      <c r="S2034" s="59">
        <v>0.66849315068493154</v>
      </c>
      <c r="T2034" s="59">
        <v>27.167123287671235</v>
      </c>
      <c r="U2034" s="12">
        <v>1</v>
      </c>
      <c r="V2034" s="12">
        <v>2</v>
      </c>
      <c r="W2034" s="12">
        <v>1</v>
      </c>
      <c r="X2034" s="12">
        <v>3</v>
      </c>
      <c r="Y2034" s="12">
        <v>1</v>
      </c>
      <c r="Z2034" s="58">
        <v>0</v>
      </c>
      <c r="AA2034" s="58">
        <v>0</v>
      </c>
      <c r="AB2034" s="58">
        <v>0</v>
      </c>
      <c r="AC2034" s="58" t="s">
        <v>91</v>
      </c>
    </row>
    <row r="2035" spans="1:29" x14ac:dyDescent="0.3">
      <c r="A2035" s="57">
        <v>2008642640</v>
      </c>
      <c r="B2035" s="12" t="s">
        <v>1127</v>
      </c>
      <c r="C2035" s="58" t="s">
        <v>109</v>
      </c>
      <c r="D2035" s="58" t="s">
        <v>112</v>
      </c>
      <c r="E2035" s="58"/>
      <c r="F2035" s="58"/>
      <c r="G2035" s="58">
        <f>+IF(F2035&gt;K2035+100000,F2035-K2035,0)</f>
        <v>0</v>
      </c>
      <c r="H2035" s="58"/>
      <c r="I2035" s="58"/>
      <c r="J2035" s="58"/>
      <c r="K2035" s="58">
        <v>436088</v>
      </c>
      <c r="L2035" s="12" t="s">
        <v>91</v>
      </c>
      <c r="M2035" s="12" t="s">
        <v>91</v>
      </c>
      <c r="N2035" s="12" t="s">
        <v>91</v>
      </c>
      <c r="O2035" s="12">
        <v>4</v>
      </c>
      <c r="P2035" s="12">
        <v>0</v>
      </c>
      <c r="Q2035" s="12">
        <v>0</v>
      </c>
      <c r="R2035" s="12">
        <v>68276</v>
      </c>
      <c r="S2035" s="59">
        <v>0.67397260273972603</v>
      </c>
      <c r="T2035" s="59">
        <v>34.712328767123289</v>
      </c>
      <c r="U2035" s="12">
        <v>1</v>
      </c>
      <c r="V2035" s="12">
        <v>5</v>
      </c>
      <c r="W2035" s="12">
        <v>2</v>
      </c>
      <c r="X2035" s="12">
        <v>3</v>
      </c>
      <c r="Y2035" s="12">
        <v>3</v>
      </c>
      <c r="Z2035" s="58">
        <v>0</v>
      </c>
      <c r="AA2035" s="58">
        <v>0</v>
      </c>
      <c r="AB2035" s="58">
        <v>0</v>
      </c>
      <c r="AC2035" s="58" t="s">
        <v>91</v>
      </c>
    </row>
    <row r="2036" spans="1:29" x14ac:dyDescent="0.3">
      <c r="A2036" s="57">
        <v>2006202880</v>
      </c>
      <c r="B2036" s="12" t="s">
        <v>1128</v>
      </c>
      <c r="C2036" s="58" t="s">
        <v>109</v>
      </c>
      <c r="D2036" s="58" t="s">
        <v>112</v>
      </c>
      <c r="E2036" s="58"/>
      <c r="F2036" s="58"/>
      <c r="G2036" s="58">
        <f>+IF(F2036&gt;K2036+100000,F2036-K2036,0)</f>
        <v>0</v>
      </c>
      <c r="H2036" s="58"/>
      <c r="I2036" s="58"/>
      <c r="J2036" s="58"/>
      <c r="K2036" s="58">
        <v>436088</v>
      </c>
      <c r="L2036" s="12" t="s">
        <v>91</v>
      </c>
      <c r="M2036" s="12" t="s">
        <v>91</v>
      </c>
      <c r="N2036" s="12" t="s">
        <v>91</v>
      </c>
      <c r="O2036" s="12">
        <v>4</v>
      </c>
      <c r="P2036" s="12">
        <v>0</v>
      </c>
      <c r="Q2036" s="12">
        <v>0</v>
      </c>
      <c r="R2036" s="12">
        <v>68276</v>
      </c>
      <c r="S2036" s="59">
        <v>0.69041095890410964</v>
      </c>
      <c r="T2036" s="59">
        <v>34.194520547945203</v>
      </c>
      <c r="U2036" s="12">
        <v>2</v>
      </c>
      <c r="V2036" s="12">
        <v>5</v>
      </c>
      <c r="W2036" s="12">
        <v>3</v>
      </c>
      <c r="X2036" s="12">
        <v>3</v>
      </c>
      <c r="Y2036" s="12">
        <v>1</v>
      </c>
      <c r="Z2036" s="58">
        <v>0</v>
      </c>
      <c r="AA2036" s="58">
        <v>0</v>
      </c>
      <c r="AB2036" s="58">
        <v>0</v>
      </c>
      <c r="AC2036" s="58" t="s">
        <v>91</v>
      </c>
    </row>
    <row r="2037" spans="1:29" x14ac:dyDescent="0.3">
      <c r="A2037" s="57">
        <v>24648448</v>
      </c>
      <c r="B2037" s="12" t="s">
        <v>1129</v>
      </c>
      <c r="C2037" s="58" t="s">
        <v>109</v>
      </c>
      <c r="D2037" s="58" t="s">
        <v>112</v>
      </c>
      <c r="E2037" s="58"/>
      <c r="F2037" s="58"/>
      <c r="G2037" s="58">
        <f>+IF(F2037&gt;K2037+100000,F2037-K2037,0)</f>
        <v>0</v>
      </c>
      <c r="H2037" s="58"/>
      <c r="I2037" s="58"/>
      <c r="J2037" s="58"/>
      <c r="K2037" s="58">
        <v>436088</v>
      </c>
      <c r="L2037" s="12" t="s">
        <v>91</v>
      </c>
      <c r="M2037" s="12" t="s">
        <v>91</v>
      </c>
      <c r="N2037" s="12" t="s">
        <v>91</v>
      </c>
      <c r="O2037" s="12">
        <v>4</v>
      </c>
      <c r="P2037" s="12">
        <v>0</v>
      </c>
      <c r="Q2037" s="12">
        <v>0</v>
      </c>
      <c r="R2037" s="12">
        <v>68307</v>
      </c>
      <c r="S2037" s="59">
        <v>0.66849315068493154</v>
      </c>
      <c r="T2037" s="59">
        <v>43.854794520547948</v>
      </c>
      <c r="U2037" s="12">
        <v>1</v>
      </c>
      <c r="V2037" s="12">
        <v>2</v>
      </c>
      <c r="W2037" s="12">
        <v>2</v>
      </c>
      <c r="X2037" s="12">
        <v>3</v>
      </c>
      <c r="Y2037" s="12">
        <v>1</v>
      </c>
      <c r="Z2037" s="58">
        <v>0</v>
      </c>
      <c r="AA2037" s="58">
        <v>0</v>
      </c>
      <c r="AB2037" s="58">
        <v>0</v>
      </c>
      <c r="AC2037" s="58" t="s">
        <v>91</v>
      </c>
    </row>
    <row r="2038" spans="1:29" x14ac:dyDescent="0.3">
      <c r="A2038" s="57">
        <v>2006042260</v>
      </c>
      <c r="B2038" s="12" t="s">
        <v>1130</v>
      </c>
      <c r="C2038" s="58" t="s">
        <v>109</v>
      </c>
      <c r="D2038" s="58" t="s">
        <v>112</v>
      </c>
      <c r="E2038" s="58"/>
      <c r="F2038" s="58"/>
      <c r="G2038" s="58">
        <f>+IF(F2038&gt;K2038+100000,F2038-K2038,0)</f>
        <v>0</v>
      </c>
      <c r="H2038" s="58"/>
      <c r="I2038" s="58"/>
      <c r="J2038" s="58"/>
      <c r="K2038" s="58">
        <v>436088</v>
      </c>
      <c r="L2038" s="12" t="s">
        <v>91</v>
      </c>
      <c r="M2038" s="12" t="s">
        <v>91</v>
      </c>
      <c r="N2038" s="12" t="s">
        <v>91</v>
      </c>
      <c r="O2038" s="12">
        <v>4</v>
      </c>
      <c r="P2038" s="12">
        <v>0</v>
      </c>
      <c r="Q2038" s="12">
        <v>0</v>
      </c>
      <c r="R2038" s="12">
        <v>68307</v>
      </c>
      <c r="S2038" s="59">
        <v>0.70410958904109588</v>
      </c>
      <c r="T2038" s="59">
        <v>28.715068493150685</v>
      </c>
      <c r="U2038" s="12">
        <v>2</v>
      </c>
      <c r="V2038" s="12">
        <v>5</v>
      </c>
      <c r="W2038" s="12">
        <v>3</v>
      </c>
      <c r="X2038" s="12">
        <v>3</v>
      </c>
      <c r="Y2038" s="12">
        <v>1</v>
      </c>
      <c r="Z2038" s="58">
        <v>0</v>
      </c>
      <c r="AA2038" s="58">
        <v>0</v>
      </c>
      <c r="AB2038" s="58">
        <v>0</v>
      </c>
      <c r="AC2038" s="58" t="s">
        <v>91</v>
      </c>
    </row>
    <row r="2039" spans="1:29" x14ac:dyDescent="0.3">
      <c r="A2039" s="57">
        <v>24640264</v>
      </c>
      <c r="B2039" s="12" t="s">
        <v>1131</v>
      </c>
      <c r="C2039" s="58" t="s">
        <v>109</v>
      </c>
      <c r="D2039" s="58" t="s">
        <v>112</v>
      </c>
      <c r="E2039" s="58"/>
      <c r="F2039" s="58"/>
      <c r="G2039" s="58">
        <f>+IF(F2039&gt;K2039+100000,F2039-K2039,0)</f>
        <v>0</v>
      </c>
      <c r="H2039" s="58"/>
      <c r="I2039" s="58"/>
      <c r="J2039" s="58"/>
      <c r="K2039" s="58">
        <v>436088</v>
      </c>
      <c r="L2039" s="12" t="s">
        <v>91</v>
      </c>
      <c r="M2039" s="12" t="s">
        <v>91</v>
      </c>
      <c r="N2039" s="12" t="s">
        <v>91</v>
      </c>
      <c r="O2039" s="12">
        <v>4</v>
      </c>
      <c r="P2039" s="12">
        <v>0</v>
      </c>
      <c r="Q2039" s="12">
        <v>0</v>
      </c>
      <c r="R2039" s="12">
        <v>68547</v>
      </c>
      <c r="S2039" s="59">
        <v>0.66849315068493154</v>
      </c>
      <c r="T2039" s="59">
        <v>44.31232876712329</v>
      </c>
      <c r="U2039" s="12">
        <v>1</v>
      </c>
      <c r="V2039" s="12">
        <v>2</v>
      </c>
      <c r="W2039" s="12">
        <v>2</v>
      </c>
      <c r="X2039" s="12">
        <v>3</v>
      </c>
      <c r="Y2039" s="12">
        <v>1</v>
      </c>
      <c r="Z2039" s="58">
        <v>0</v>
      </c>
      <c r="AA2039" s="58">
        <v>0</v>
      </c>
      <c r="AB2039" s="58">
        <v>0</v>
      </c>
      <c r="AC2039" s="58" t="s">
        <v>91</v>
      </c>
    </row>
    <row r="2040" spans="1:29" x14ac:dyDescent="0.3">
      <c r="A2040" s="57">
        <v>2200800688</v>
      </c>
      <c r="B2040" s="12" t="s">
        <v>1132</v>
      </c>
      <c r="C2040" s="58" t="s">
        <v>109</v>
      </c>
      <c r="D2040" s="58" t="s">
        <v>112</v>
      </c>
      <c r="E2040" s="58"/>
      <c r="F2040" s="58"/>
      <c r="G2040" s="58">
        <f>+IF(F2040&gt;K2040+100000,F2040-K2040,0)</f>
        <v>0</v>
      </c>
      <c r="H2040" s="58"/>
      <c r="I2040" s="58"/>
      <c r="J2040" s="58"/>
      <c r="K2040" s="58">
        <v>436088</v>
      </c>
      <c r="L2040" s="12" t="s">
        <v>91</v>
      </c>
      <c r="M2040" s="12" t="s">
        <v>91</v>
      </c>
      <c r="N2040" s="12" t="s">
        <v>91</v>
      </c>
      <c r="O2040" s="12">
        <v>4</v>
      </c>
      <c r="P2040" s="12">
        <v>0</v>
      </c>
      <c r="Q2040" s="12">
        <v>0</v>
      </c>
      <c r="R2040" s="12">
        <v>68615</v>
      </c>
      <c r="S2040" s="59">
        <v>0.67123287671232879</v>
      </c>
      <c r="T2040" s="59">
        <v>33.030136986301372</v>
      </c>
      <c r="U2040" s="12">
        <v>1</v>
      </c>
      <c r="V2040" s="12">
        <v>4</v>
      </c>
      <c r="W2040" s="12">
        <v>2</v>
      </c>
      <c r="X2040" s="12">
        <v>3</v>
      </c>
      <c r="Y2040" s="12">
        <v>1</v>
      </c>
      <c r="Z2040" s="58">
        <v>0</v>
      </c>
      <c r="AA2040" s="58">
        <v>0</v>
      </c>
      <c r="AB2040" s="58">
        <v>0</v>
      </c>
      <c r="AC2040" s="58" t="s">
        <v>91</v>
      </c>
    </row>
    <row r="2041" spans="1:29" x14ac:dyDescent="0.3">
      <c r="A2041" s="57">
        <v>2202826604</v>
      </c>
      <c r="B2041" s="12" t="s">
        <v>1133</v>
      </c>
      <c r="C2041" s="58" t="s">
        <v>109</v>
      </c>
      <c r="D2041" s="58" t="s">
        <v>112</v>
      </c>
      <c r="E2041" s="58"/>
      <c r="F2041" s="58"/>
      <c r="G2041" s="58">
        <f>+IF(F2041&gt;K2041+100000,F2041-K2041,0)</f>
        <v>0</v>
      </c>
      <c r="H2041" s="58"/>
      <c r="I2041" s="58"/>
      <c r="J2041" s="58"/>
      <c r="K2041" s="58">
        <v>436088</v>
      </c>
      <c r="L2041" s="12" t="s">
        <v>91</v>
      </c>
      <c r="M2041" s="12" t="s">
        <v>91</v>
      </c>
      <c r="N2041" s="12" t="s">
        <v>91</v>
      </c>
      <c r="O2041" s="12">
        <v>4</v>
      </c>
      <c r="P2041" s="12">
        <v>0</v>
      </c>
      <c r="Q2041" s="12">
        <v>0</v>
      </c>
      <c r="R2041" s="12">
        <v>68615</v>
      </c>
      <c r="S2041" s="59">
        <v>0.67397260273972603</v>
      </c>
      <c r="T2041" s="59">
        <v>33.802739726027397</v>
      </c>
      <c r="U2041" s="12">
        <v>1</v>
      </c>
      <c r="V2041" s="12">
        <v>2</v>
      </c>
      <c r="W2041" s="12">
        <v>1</v>
      </c>
      <c r="X2041" s="12">
        <v>3</v>
      </c>
      <c r="Y2041" s="12">
        <v>4</v>
      </c>
      <c r="Z2041" s="58">
        <v>0</v>
      </c>
      <c r="AA2041" s="58">
        <v>0</v>
      </c>
      <c r="AB2041" s="58">
        <v>0</v>
      </c>
      <c r="AC2041" s="58" t="s">
        <v>91</v>
      </c>
    </row>
    <row r="2042" spans="1:29" x14ac:dyDescent="0.3">
      <c r="A2042" s="57">
        <v>2468280</v>
      </c>
      <c r="B2042" s="12" t="s">
        <v>1134</v>
      </c>
      <c r="C2042" s="58" t="s">
        <v>109</v>
      </c>
      <c r="D2042" s="58" t="s">
        <v>112</v>
      </c>
      <c r="E2042" s="58"/>
      <c r="F2042" s="58"/>
      <c r="G2042" s="58">
        <f>+IF(F2042&gt;K2042+100000,F2042-K2042,0)</f>
        <v>0</v>
      </c>
      <c r="H2042" s="58"/>
      <c r="I2042" s="58"/>
      <c r="J2042" s="58"/>
      <c r="K2042" s="58">
        <v>436088</v>
      </c>
      <c r="L2042" s="12" t="s">
        <v>91</v>
      </c>
      <c r="M2042" s="12" t="s">
        <v>91</v>
      </c>
      <c r="N2042" s="12" t="s">
        <v>91</v>
      </c>
      <c r="O2042" s="12">
        <v>4</v>
      </c>
      <c r="P2042" s="12">
        <v>0</v>
      </c>
      <c r="Q2042" s="12">
        <v>0</v>
      </c>
      <c r="R2042" s="12">
        <v>68615</v>
      </c>
      <c r="S2042" s="59">
        <v>0.67671232876712328</v>
      </c>
      <c r="T2042" s="59">
        <v>38.487671232876714</v>
      </c>
      <c r="U2042" s="12">
        <v>1</v>
      </c>
      <c r="V2042" s="12">
        <v>2</v>
      </c>
      <c r="W2042" s="12">
        <v>1</v>
      </c>
      <c r="X2042" s="12">
        <v>2</v>
      </c>
      <c r="Y2042" s="12">
        <v>2</v>
      </c>
      <c r="Z2042" s="58">
        <v>0</v>
      </c>
      <c r="AA2042" s="58">
        <v>0</v>
      </c>
      <c r="AB2042" s="58">
        <v>0</v>
      </c>
      <c r="AC2042" s="58" t="s">
        <v>91</v>
      </c>
    </row>
    <row r="2043" spans="1:29" x14ac:dyDescent="0.3">
      <c r="A2043" s="57">
        <v>64404420</v>
      </c>
      <c r="B2043" s="12" t="s">
        <v>1135</v>
      </c>
      <c r="C2043" s="58" t="s">
        <v>109</v>
      </c>
      <c r="D2043" s="58" t="s">
        <v>112</v>
      </c>
      <c r="E2043" s="58"/>
      <c r="F2043" s="58"/>
      <c r="G2043" s="58">
        <f>+IF(F2043&gt;K2043+100000,F2043-K2043,0)</f>
        <v>0</v>
      </c>
      <c r="H2043" s="58"/>
      <c r="I2043" s="58"/>
      <c r="J2043" s="58"/>
      <c r="K2043" s="58">
        <v>436088</v>
      </c>
      <c r="L2043" s="12" t="s">
        <v>91</v>
      </c>
      <c r="M2043" s="12" t="s">
        <v>91</v>
      </c>
      <c r="N2043" s="12" t="s">
        <v>91</v>
      </c>
      <c r="O2043" s="12">
        <v>4</v>
      </c>
      <c r="P2043" s="12">
        <v>0</v>
      </c>
      <c r="Q2043" s="12">
        <v>0</v>
      </c>
      <c r="R2043" s="12">
        <v>68895</v>
      </c>
      <c r="S2043" s="59">
        <v>0.66849315068493154</v>
      </c>
      <c r="T2043" s="59">
        <v>45.863013698630134</v>
      </c>
      <c r="U2043" s="12">
        <v>2</v>
      </c>
      <c r="V2043" s="12">
        <v>2</v>
      </c>
      <c r="W2043" s="12">
        <v>1</v>
      </c>
      <c r="X2043" s="12">
        <v>3</v>
      </c>
      <c r="Y2043" s="12">
        <v>1</v>
      </c>
      <c r="Z2043" s="58">
        <v>0</v>
      </c>
      <c r="AA2043" s="58">
        <v>0</v>
      </c>
      <c r="AB2043" s="58">
        <v>0</v>
      </c>
      <c r="AC2043" s="58" t="s">
        <v>91</v>
      </c>
    </row>
    <row r="2044" spans="1:29" x14ac:dyDescent="0.3">
      <c r="A2044" s="57">
        <v>2240686842</v>
      </c>
      <c r="B2044" s="12" t="s">
        <v>1136</v>
      </c>
      <c r="C2044" s="58" t="s">
        <v>109</v>
      </c>
      <c r="D2044" s="58" t="s">
        <v>112</v>
      </c>
      <c r="E2044" s="58"/>
      <c r="F2044" s="58"/>
      <c r="G2044" s="58">
        <f>+IF(F2044&gt;K2044+100000,F2044-K2044,0)</f>
        <v>0</v>
      </c>
      <c r="H2044" s="58"/>
      <c r="I2044" s="58"/>
      <c r="J2044" s="58"/>
      <c r="K2044" s="58">
        <v>436088</v>
      </c>
      <c r="L2044" s="12" t="s">
        <v>91</v>
      </c>
      <c r="M2044" s="12" t="s">
        <v>91</v>
      </c>
      <c r="N2044" s="12" t="s">
        <v>91</v>
      </c>
      <c r="O2044" s="12">
        <v>4</v>
      </c>
      <c r="P2044" s="12">
        <v>0</v>
      </c>
      <c r="Q2044" s="12">
        <v>0</v>
      </c>
      <c r="R2044" s="12">
        <v>76001</v>
      </c>
      <c r="S2044" s="59">
        <v>0.70684931506849313</v>
      </c>
      <c r="T2044" s="59">
        <v>35.364383561643834</v>
      </c>
      <c r="U2044" s="12">
        <v>1</v>
      </c>
      <c r="V2044" s="12">
        <v>5</v>
      </c>
      <c r="W2044" s="12">
        <v>3</v>
      </c>
      <c r="X2044" s="12">
        <v>3</v>
      </c>
      <c r="Y2044" s="12">
        <v>1</v>
      </c>
      <c r="Z2044" s="58">
        <v>0</v>
      </c>
      <c r="AA2044" s="58">
        <v>0</v>
      </c>
      <c r="AB2044" s="58">
        <v>0</v>
      </c>
      <c r="AC2044" s="58" t="s">
        <v>91</v>
      </c>
    </row>
    <row r="2045" spans="1:29" x14ac:dyDescent="0.3">
      <c r="A2045" s="57">
        <v>24886866</v>
      </c>
      <c r="B2045" s="12" t="s">
        <v>1137</v>
      </c>
      <c r="C2045" s="58" t="s">
        <v>109</v>
      </c>
      <c r="D2045" s="58" t="s">
        <v>112</v>
      </c>
      <c r="E2045" s="58"/>
      <c r="F2045" s="58"/>
      <c r="G2045" s="58">
        <f>+IF(F2045&gt;K2045+100000,F2045-K2045,0)</f>
        <v>0</v>
      </c>
      <c r="H2045" s="58"/>
      <c r="I2045" s="58"/>
      <c r="J2045" s="58"/>
      <c r="K2045" s="58">
        <v>436088</v>
      </c>
      <c r="L2045" s="12" t="s">
        <v>91</v>
      </c>
      <c r="M2045" s="12" t="s">
        <v>91</v>
      </c>
      <c r="N2045" s="12" t="s">
        <v>91</v>
      </c>
      <c r="O2045" s="12">
        <v>4</v>
      </c>
      <c r="P2045" s="12">
        <v>0</v>
      </c>
      <c r="Q2045" s="12">
        <v>0</v>
      </c>
      <c r="R2045" s="12">
        <v>76111</v>
      </c>
      <c r="S2045" s="59">
        <v>0.67123287671232879</v>
      </c>
      <c r="T2045" s="59">
        <v>58.624657534246573</v>
      </c>
      <c r="U2045" s="12">
        <v>1</v>
      </c>
      <c r="V2045" s="12">
        <v>3</v>
      </c>
      <c r="W2045" s="12">
        <v>2</v>
      </c>
      <c r="X2045" s="12">
        <v>3</v>
      </c>
      <c r="Y2045" s="12">
        <v>1</v>
      </c>
      <c r="Z2045" s="58">
        <v>0</v>
      </c>
      <c r="AA2045" s="58">
        <v>0</v>
      </c>
      <c r="AB2045" s="58">
        <v>0</v>
      </c>
      <c r="AC2045" s="58" t="s">
        <v>91</v>
      </c>
    </row>
    <row r="2046" spans="1:29" x14ac:dyDescent="0.3">
      <c r="A2046" s="57">
        <v>4466642</v>
      </c>
      <c r="B2046" s="12" t="s">
        <v>1138</v>
      </c>
      <c r="C2046" s="58" t="s">
        <v>109</v>
      </c>
      <c r="D2046" s="58" t="s">
        <v>112</v>
      </c>
      <c r="E2046" s="58"/>
      <c r="F2046" s="58"/>
      <c r="G2046" s="58">
        <f>+IF(F2046&gt;K2046+100000,F2046-K2046,0)</f>
        <v>0</v>
      </c>
      <c r="H2046" s="58"/>
      <c r="I2046" s="58"/>
      <c r="J2046" s="58"/>
      <c r="K2046" s="58">
        <v>436088</v>
      </c>
      <c r="L2046" s="12" t="s">
        <v>91</v>
      </c>
      <c r="M2046" s="12" t="s">
        <v>91</v>
      </c>
      <c r="N2046" s="12" t="s">
        <v>91</v>
      </c>
      <c r="O2046" s="12">
        <v>4</v>
      </c>
      <c r="P2046" s="12">
        <v>0</v>
      </c>
      <c r="Q2046" s="12">
        <v>0</v>
      </c>
      <c r="R2046" s="12">
        <v>76130</v>
      </c>
      <c r="S2046" s="59">
        <v>0.66849315068493154</v>
      </c>
      <c r="T2046" s="59">
        <v>45.712328767123289</v>
      </c>
      <c r="U2046" s="12">
        <v>1</v>
      </c>
      <c r="V2046" s="12">
        <v>2</v>
      </c>
      <c r="W2046" s="12">
        <v>2</v>
      </c>
      <c r="X2046" s="12">
        <v>2</v>
      </c>
      <c r="Y2046" s="12">
        <v>1</v>
      </c>
      <c r="Z2046" s="58">
        <v>0</v>
      </c>
      <c r="AA2046" s="58">
        <v>0</v>
      </c>
      <c r="AB2046" s="58">
        <v>0</v>
      </c>
      <c r="AC2046" s="58" t="s">
        <v>91</v>
      </c>
    </row>
    <row r="2047" spans="1:29" x14ac:dyDescent="0.3">
      <c r="A2047" s="57">
        <v>26824222</v>
      </c>
      <c r="B2047" s="12" t="s">
        <v>1139</v>
      </c>
      <c r="C2047" s="58" t="s">
        <v>109</v>
      </c>
      <c r="D2047" s="58" t="s">
        <v>112</v>
      </c>
      <c r="E2047" s="58"/>
      <c r="F2047" s="58"/>
      <c r="G2047" s="58">
        <f>+IF(F2047&gt;K2047+100000,F2047-K2047,0)</f>
        <v>0</v>
      </c>
      <c r="H2047" s="58"/>
      <c r="I2047" s="58"/>
      <c r="J2047" s="58"/>
      <c r="K2047" s="58">
        <v>436088</v>
      </c>
      <c r="L2047" s="12" t="s">
        <v>91</v>
      </c>
      <c r="M2047" s="12" t="s">
        <v>91</v>
      </c>
      <c r="N2047" s="12" t="s">
        <v>91</v>
      </c>
      <c r="O2047" s="12">
        <v>4</v>
      </c>
      <c r="P2047" s="12">
        <v>0</v>
      </c>
      <c r="Q2047" s="12">
        <v>0</v>
      </c>
      <c r="R2047" s="12">
        <v>76130</v>
      </c>
      <c r="S2047" s="59">
        <v>0.66849315068493154</v>
      </c>
      <c r="T2047" s="59">
        <v>51.830136986301369</v>
      </c>
      <c r="U2047" s="12">
        <v>1</v>
      </c>
      <c r="V2047" s="12">
        <v>2</v>
      </c>
      <c r="W2047" s="12">
        <v>1</v>
      </c>
      <c r="X2047" s="12">
        <v>2</v>
      </c>
      <c r="Y2047" s="12">
        <v>2</v>
      </c>
      <c r="Z2047" s="58">
        <v>0</v>
      </c>
      <c r="AA2047" s="58">
        <v>0</v>
      </c>
      <c r="AB2047" s="58">
        <v>0</v>
      </c>
      <c r="AC2047" s="58" t="s">
        <v>91</v>
      </c>
    </row>
    <row r="2048" spans="1:29" x14ac:dyDescent="0.3">
      <c r="A2048" s="57">
        <v>66064008</v>
      </c>
      <c r="B2048" s="12" t="s">
        <v>1140</v>
      </c>
      <c r="C2048" s="58" t="s">
        <v>109</v>
      </c>
      <c r="D2048" s="58" t="s">
        <v>112</v>
      </c>
      <c r="E2048" s="58"/>
      <c r="F2048" s="58"/>
      <c r="G2048" s="58">
        <f>+IF(F2048&gt;K2048+100000,F2048-K2048,0)</f>
        <v>0</v>
      </c>
      <c r="H2048" s="58"/>
      <c r="I2048" s="58"/>
      <c r="J2048" s="58"/>
      <c r="K2048" s="58">
        <v>436088</v>
      </c>
      <c r="L2048" s="12" t="s">
        <v>91</v>
      </c>
      <c r="M2048" s="12" t="s">
        <v>91</v>
      </c>
      <c r="N2048" s="12" t="s">
        <v>91</v>
      </c>
      <c r="O2048" s="12">
        <v>4</v>
      </c>
      <c r="P2048" s="12">
        <v>0</v>
      </c>
      <c r="Q2048" s="12">
        <v>0</v>
      </c>
      <c r="R2048" s="12">
        <v>76130</v>
      </c>
      <c r="S2048" s="59">
        <v>0.67123287671232879</v>
      </c>
      <c r="T2048" s="59">
        <v>46.139726027397259</v>
      </c>
      <c r="U2048" s="12">
        <v>2</v>
      </c>
      <c r="V2048" s="12">
        <v>4</v>
      </c>
      <c r="W2048" s="12">
        <v>2</v>
      </c>
      <c r="X2048" s="12">
        <v>3</v>
      </c>
      <c r="Y2048" s="12">
        <v>3</v>
      </c>
      <c r="Z2048" s="58">
        <v>0</v>
      </c>
      <c r="AA2048" s="58">
        <v>0</v>
      </c>
      <c r="AB2048" s="58">
        <v>0</v>
      </c>
      <c r="AC2048" s="58" t="s">
        <v>91</v>
      </c>
    </row>
    <row r="2049" spans="1:29" x14ac:dyDescent="0.3">
      <c r="A2049" s="57">
        <v>2224642200</v>
      </c>
      <c r="B2049" s="12" t="s">
        <v>1141</v>
      </c>
      <c r="C2049" s="58" t="s">
        <v>109</v>
      </c>
      <c r="D2049" s="58" t="s">
        <v>112</v>
      </c>
      <c r="E2049" s="58"/>
      <c r="F2049" s="58"/>
      <c r="G2049" s="58">
        <f>+IF(F2049&gt;K2049+100000,F2049-K2049,0)</f>
        <v>0</v>
      </c>
      <c r="H2049" s="58"/>
      <c r="I2049" s="58"/>
      <c r="J2049" s="58"/>
      <c r="K2049" s="58">
        <v>436088</v>
      </c>
      <c r="L2049" s="12" t="s">
        <v>91</v>
      </c>
      <c r="M2049" s="12" t="s">
        <v>91</v>
      </c>
      <c r="N2049" s="12" t="s">
        <v>91</v>
      </c>
      <c r="O2049" s="12">
        <v>4</v>
      </c>
      <c r="P2049" s="12">
        <v>0</v>
      </c>
      <c r="Q2049" s="12">
        <v>0</v>
      </c>
      <c r="R2049" s="12">
        <v>76130</v>
      </c>
      <c r="S2049" s="59">
        <v>0.67123287671232879</v>
      </c>
      <c r="T2049" s="59">
        <v>27.232876712328768</v>
      </c>
      <c r="U2049" s="12">
        <v>1</v>
      </c>
      <c r="V2049" s="12">
        <v>5</v>
      </c>
      <c r="W2049" s="12">
        <v>2</v>
      </c>
      <c r="X2049" s="12">
        <v>3</v>
      </c>
      <c r="Y2049" s="12">
        <v>3</v>
      </c>
      <c r="Z2049" s="58">
        <v>0</v>
      </c>
      <c r="AA2049" s="58">
        <v>0</v>
      </c>
      <c r="AB2049" s="58">
        <v>0</v>
      </c>
      <c r="AC2049" s="58" t="s">
        <v>91</v>
      </c>
    </row>
    <row r="2050" spans="1:29" x14ac:dyDescent="0.3">
      <c r="A2050" s="57">
        <v>4042284</v>
      </c>
      <c r="B2050" s="12" t="s">
        <v>1142</v>
      </c>
      <c r="C2050" s="58" t="s">
        <v>109</v>
      </c>
      <c r="D2050" s="58" t="s">
        <v>112</v>
      </c>
      <c r="E2050" s="58"/>
      <c r="F2050" s="58"/>
      <c r="G2050" s="58">
        <f>+IF(F2050&gt;K2050+100000,F2050-K2050,0)</f>
        <v>0</v>
      </c>
      <c r="H2050" s="58"/>
      <c r="I2050" s="58"/>
      <c r="J2050" s="58"/>
      <c r="K2050" s="58">
        <v>436088</v>
      </c>
      <c r="L2050" s="12" t="s">
        <v>91</v>
      </c>
      <c r="M2050" s="12" t="s">
        <v>91</v>
      </c>
      <c r="N2050" s="12" t="s">
        <v>91</v>
      </c>
      <c r="O2050" s="12">
        <v>4</v>
      </c>
      <c r="P2050" s="12">
        <v>0</v>
      </c>
      <c r="Q2050" s="12">
        <v>0</v>
      </c>
      <c r="R2050" s="12">
        <v>76130</v>
      </c>
      <c r="S2050" s="59">
        <v>0.68219178082191778</v>
      </c>
      <c r="T2050" s="59">
        <v>38.413698630136984</v>
      </c>
      <c r="U2050" s="12">
        <v>1</v>
      </c>
      <c r="V2050" s="12">
        <v>2</v>
      </c>
      <c r="W2050" s="12">
        <v>2</v>
      </c>
      <c r="X2050" s="12">
        <v>3</v>
      </c>
      <c r="Y2050" s="12">
        <v>1</v>
      </c>
      <c r="Z2050" s="58">
        <v>0</v>
      </c>
      <c r="AA2050" s="58">
        <v>0</v>
      </c>
      <c r="AB2050" s="58">
        <v>0</v>
      </c>
      <c r="AC2050" s="58" t="s">
        <v>91</v>
      </c>
    </row>
    <row r="2051" spans="1:29" x14ac:dyDescent="0.3">
      <c r="A2051" s="57">
        <v>4042440</v>
      </c>
      <c r="B2051" s="12" t="s">
        <v>1143</v>
      </c>
      <c r="C2051" s="58" t="s">
        <v>109</v>
      </c>
      <c r="D2051" s="58" t="s">
        <v>112</v>
      </c>
      <c r="E2051" s="58"/>
      <c r="F2051" s="58"/>
      <c r="G2051" s="58">
        <f>+IF(F2051&gt;K2051+100000,F2051-K2051,0)</f>
        <v>0</v>
      </c>
      <c r="H2051" s="58"/>
      <c r="I2051" s="58"/>
      <c r="J2051" s="58"/>
      <c r="K2051" s="58">
        <v>436088</v>
      </c>
      <c r="L2051" s="12" t="s">
        <v>91</v>
      </c>
      <c r="M2051" s="12" t="s">
        <v>91</v>
      </c>
      <c r="N2051" s="12" t="s">
        <v>91</v>
      </c>
      <c r="O2051" s="12">
        <v>4</v>
      </c>
      <c r="P2051" s="12">
        <v>0</v>
      </c>
      <c r="Q2051" s="12">
        <v>0</v>
      </c>
      <c r="R2051" s="12">
        <v>76130</v>
      </c>
      <c r="S2051" s="59">
        <v>0.68219178082191778</v>
      </c>
      <c r="T2051" s="59">
        <v>37.764383561643832</v>
      </c>
      <c r="U2051" s="12">
        <v>1</v>
      </c>
      <c r="V2051" s="12">
        <v>2</v>
      </c>
      <c r="W2051" s="12">
        <v>2</v>
      </c>
      <c r="X2051" s="12">
        <v>3</v>
      </c>
      <c r="Y2051" s="12">
        <v>2</v>
      </c>
      <c r="Z2051" s="58">
        <v>0</v>
      </c>
      <c r="AA2051" s="58">
        <v>0</v>
      </c>
      <c r="AB2051" s="58">
        <v>0</v>
      </c>
      <c r="AC2051" s="58" t="s">
        <v>91</v>
      </c>
    </row>
    <row r="2052" spans="1:29" x14ac:dyDescent="0.3">
      <c r="A2052" s="57">
        <v>4044024</v>
      </c>
      <c r="B2052" s="12" t="s">
        <v>1144</v>
      </c>
      <c r="C2052" s="58" t="s">
        <v>109</v>
      </c>
      <c r="D2052" s="58" t="s">
        <v>112</v>
      </c>
      <c r="E2052" s="58"/>
      <c r="F2052" s="58"/>
      <c r="G2052" s="58">
        <f>+IF(F2052&gt;K2052+100000,F2052-K2052,0)</f>
        <v>0</v>
      </c>
      <c r="H2052" s="58"/>
      <c r="I2052" s="58"/>
      <c r="J2052" s="58"/>
      <c r="K2052" s="58">
        <v>436088</v>
      </c>
      <c r="L2052" s="12" t="s">
        <v>91</v>
      </c>
      <c r="M2052" s="12" t="s">
        <v>91</v>
      </c>
      <c r="N2052" s="12" t="s">
        <v>91</v>
      </c>
      <c r="O2052" s="12">
        <v>4</v>
      </c>
      <c r="P2052" s="12">
        <v>0</v>
      </c>
      <c r="Q2052" s="12">
        <v>0</v>
      </c>
      <c r="R2052" s="12">
        <v>76130</v>
      </c>
      <c r="S2052" s="59">
        <v>0.68219178082191778</v>
      </c>
      <c r="T2052" s="59">
        <v>39.079452054794523</v>
      </c>
      <c r="U2052" s="12">
        <v>1</v>
      </c>
      <c r="V2052" s="12">
        <v>2</v>
      </c>
      <c r="W2052" s="12">
        <v>2</v>
      </c>
      <c r="X2052" s="12">
        <v>3</v>
      </c>
      <c r="Y2052" s="12">
        <v>1</v>
      </c>
      <c r="Z2052" s="58">
        <v>0</v>
      </c>
      <c r="AA2052" s="58">
        <v>0</v>
      </c>
      <c r="AB2052" s="58">
        <v>0</v>
      </c>
      <c r="AC2052" s="58" t="s">
        <v>91</v>
      </c>
    </row>
    <row r="2053" spans="1:29" x14ac:dyDescent="0.3">
      <c r="A2053" s="57">
        <v>4206002</v>
      </c>
      <c r="B2053" s="12" t="s">
        <v>1145</v>
      </c>
      <c r="C2053" s="58" t="s">
        <v>109</v>
      </c>
      <c r="D2053" s="58" t="s">
        <v>112</v>
      </c>
      <c r="E2053" s="58"/>
      <c r="F2053" s="58"/>
      <c r="G2053" s="58">
        <f>+IF(F2053&gt;K2053+100000,F2053-K2053,0)</f>
        <v>0</v>
      </c>
      <c r="H2053" s="58"/>
      <c r="I2053" s="58"/>
      <c r="J2053" s="58"/>
      <c r="K2053" s="58">
        <v>436088</v>
      </c>
      <c r="L2053" s="12" t="s">
        <v>91</v>
      </c>
      <c r="M2053" s="12" t="s">
        <v>91</v>
      </c>
      <c r="N2053" s="12" t="s">
        <v>91</v>
      </c>
      <c r="O2053" s="12">
        <v>4</v>
      </c>
      <c r="P2053" s="12">
        <v>0</v>
      </c>
      <c r="Q2053" s="12">
        <v>0</v>
      </c>
      <c r="R2053" s="12">
        <v>76130</v>
      </c>
      <c r="S2053" s="59">
        <v>0.68219178082191778</v>
      </c>
      <c r="T2053" s="59">
        <v>50.317808219178083</v>
      </c>
      <c r="U2053" s="12">
        <v>1</v>
      </c>
      <c r="V2053" s="12">
        <v>4</v>
      </c>
      <c r="W2053" s="12">
        <v>2</v>
      </c>
      <c r="X2053" s="12">
        <v>3</v>
      </c>
      <c r="Y2053" s="12">
        <v>3</v>
      </c>
      <c r="Z2053" s="58">
        <v>0</v>
      </c>
      <c r="AA2053" s="58">
        <v>0</v>
      </c>
      <c r="AB2053" s="58">
        <v>0</v>
      </c>
      <c r="AC2053" s="58" t="s">
        <v>91</v>
      </c>
    </row>
    <row r="2054" spans="1:29" x14ac:dyDescent="0.3">
      <c r="A2054" s="57">
        <v>4480080</v>
      </c>
      <c r="B2054" s="12" t="s">
        <v>1146</v>
      </c>
      <c r="C2054" s="58" t="s">
        <v>109</v>
      </c>
      <c r="D2054" s="58" t="s">
        <v>112</v>
      </c>
      <c r="E2054" s="58"/>
      <c r="F2054" s="58"/>
      <c r="G2054" s="58">
        <f>+IF(F2054&gt;K2054+100000,F2054-K2054,0)</f>
        <v>0</v>
      </c>
      <c r="H2054" s="58"/>
      <c r="I2054" s="58"/>
      <c r="J2054" s="58"/>
      <c r="K2054" s="58">
        <v>436088</v>
      </c>
      <c r="L2054" s="12" t="s">
        <v>91</v>
      </c>
      <c r="M2054" s="12" t="s">
        <v>91</v>
      </c>
      <c r="N2054" s="12" t="s">
        <v>91</v>
      </c>
      <c r="O2054" s="12">
        <v>4</v>
      </c>
      <c r="P2054" s="12">
        <v>0</v>
      </c>
      <c r="Q2054" s="12">
        <v>0</v>
      </c>
      <c r="R2054" s="12">
        <v>76130</v>
      </c>
      <c r="S2054" s="59">
        <v>0.68219178082191778</v>
      </c>
      <c r="T2054" s="59">
        <v>41.504109589041093</v>
      </c>
      <c r="U2054" s="12">
        <v>1</v>
      </c>
      <c r="V2054" s="12">
        <v>2</v>
      </c>
      <c r="W2054" s="12">
        <v>2</v>
      </c>
      <c r="X2054" s="12">
        <v>3</v>
      </c>
      <c r="Y2054" s="12">
        <v>4</v>
      </c>
      <c r="Z2054" s="58">
        <v>0</v>
      </c>
      <c r="AA2054" s="58">
        <v>0</v>
      </c>
      <c r="AB2054" s="58">
        <v>0</v>
      </c>
      <c r="AC2054" s="58" t="s">
        <v>91</v>
      </c>
    </row>
    <row r="2055" spans="1:29" x14ac:dyDescent="0.3">
      <c r="A2055" s="57">
        <v>4666206</v>
      </c>
      <c r="B2055" s="12" t="s">
        <v>1147</v>
      </c>
      <c r="C2055" s="58" t="s">
        <v>109</v>
      </c>
      <c r="D2055" s="58" t="s">
        <v>112</v>
      </c>
      <c r="E2055" s="58"/>
      <c r="F2055" s="58"/>
      <c r="G2055" s="58">
        <f>+IF(F2055&gt;K2055+100000,F2055-K2055,0)</f>
        <v>0</v>
      </c>
      <c r="H2055" s="58"/>
      <c r="I2055" s="58"/>
      <c r="J2055" s="58"/>
      <c r="K2055" s="58">
        <v>436088</v>
      </c>
      <c r="L2055" s="12" t="s">
        <v>91</v>
      </c>
      <c r="M2055" s="12" t="s">
        <v>91</v>
      </c>
      <c r="N2055" s="12" t="s">
        <v>91</v>
      </c>
      <c r="O2055" s="12">
        <v>4</v>
      </c>
      <c r="P2055" s="12">
        <v>0</v>
      </c>
      <c r="Q2055" s="12">
        <v>0</v>
      </c>
      <c r="R2055" s="12">
        <v>76130</v>
      </c>
      <c r="S2055" s="59">
        <v>0.68219178082191778</v>
      </c>
      <c r="T2055" s="59">
        <v>47.536986301369865</v>
      </c>
      <c r="U2055" s="12">
        <v>1</v>
      </c>
      <c r="V2055" s="12">
        <v>4</v>
      </c>
      <c r="W2055" s="12">
        <v>2</v>
      </c>
      <c r="X2055" s="12">
        <v>3</v>
      </c>
      <c r="Y2055" s="12">
        <v>2</v>
      </c>
      <c r="Z2055" s="58">
        <v>0</v>
      </c>
      <c r="AA2055" s="58">
        <v>0</v>
      </c>
      <c r="AB2055" s="58">
        <v>0</v>
      </c>
      <c r="AC2055" s="58" t="s">
        <v>91</v>
      </c>
    </row>
    <row r="2056" spans="1:29" x14ac:dyDescent="0.3">
      <c r="A2056" s="57">
        <v>26662044</v>
      </c>
      <c r="B2056" s="12" t="s">
        <v>1148</v>
      </c>
      <c r="C2056" s="58" t="s">
        <v>109</v>
      </c>
      <c r="D2056" s="58" t="s">
        <v>112</v>
      </c>
      <c r="E2056" s="58"/>
      <c r="F2056" s="58"/>
      <c r="G2056" s="58">
        <f>+IF(F2056&gt;K2056+100000,F2056-K2056,0)</f>
        <v>0</v>
      </c>
      <c r="H2056" s="58"/>
      <c r="I2056" s="58"/>
      <c r="J2056" s="58"/>
      <c r="K2056" s="58">
        <v>436088</v>
      </c>
      <c r="L2056" s="12" t="s">
        <v>91</v>
      </c>
      <c r="M2056" s="12" t="s">
        <v>91</v>
      </c>
      <c r="N2056" s="12" t="s">
        <v>91</v>
      </c>
      <c r="O2056" s="12">
        <v>4</v>
      </c>
      <c r="P2056" s="12">
        <v>0</v>
      </c>
      <c r="Q2056" s="12">
        <v>0</v>
      </c>
      <c r="R2056" s="12">
        <v>76130</v>
      </c>
      <c r="S2056" s="59">
        <v>0.68219178082191778</v>
      </c>
      <c r="T2056" s="59">
        <v>50.109589041095887</v>
      </c>
      <c r="U2056" s="12">
        <v>1</v>
      </c>
      <c r="V2056" s="12">
        <v>4</v>
      </c>
      <c r="W2056" s="12">
        <v>2</v>
      </c>
      <c r="X2056" s="12">
        <v>3</v>
      </c>
      <c r="Y2056" s="12">
        <v>2</v>
      </c>
      <c r="Z2056" s="58">
        <v>0</v>
      </c>
      <c r="AA2056" s="58">
        <v>0</v>
      </c>
      <c r="AB2056" s="58">
        <v>0</v>
      </c>
      <c r="AC2056" s="58" t="s">
        <v>91</v>
      </c>
    </row>
    <row r="2057" spans="1:29" x14ac:dyDescent="0.3">
      <c r="A2057" s="57">
        <v>80442288</v>
      </c>
      <c r="B2057" s="12" t="s">
        <v>1149</v>
      </c>
      <c r="C2057" s="58" t="s">
        <v>109</v>
      </c>
      <c r="D2057" s="58" t="s">
        <v>112</v>
      </c>
      <c r="E2057" s="58"/>
      <c r="F2057" s="58"/>
      <c r="G2057" s="58">
        <f>+IF(F2057&gt;K2057+100000,F2057-K2057,0)</f>
        <v>0</v>
      </c>
      <c r="H2057" s="58"/>
      <c r="I2057" s="58"/>
      <c r="J2057" s="58"/>
      <c r="K2057" s="58">
        <v>436088</v>
      </c>
      <c r="L2057" s="12" t="s">
        <v>91</v>
      </c>
      <c r="M2057" s="12" t="s">
        <v>91</v>
      </c>
      <c r="N2057" s="12" t="s">
        <v>91</v>
      </c>
      <c r="O2057" s="12">
        <v>4</v>
      </c>
      <c r="P2057" s="12">
        <v>0</v>
      </c>
      <c r="Q2057" s="12">
        <v>0</v>
      </c>
      <c r="R2057" s="12">
        <v>76130</v>
      </c>
      <c r="S2057" s="59">
        <v>0.68219178082191778</v>
      </c>
      <c r="T2057" s="59">
        <v>54.660273972602738</v>
      </c>
      <c r="U2057" s="12">
        <v>1</v>
      </c>
      <c r="V2057" s="12">
        <v>2</v>
      </c>
      <c r="W2057" s="12">
        <v>2</v>
      </c>
      <c r="X2057" s="12">
        <v>2</v>
      </c>
      <c r="Y2057" s="12">
        <v>4</v>
      </c>
      <c r="Z2057" s="58">
        <v>0</v>
      </c>
      <c r="AA2057" s="58">
        <v>0</v>
      </c>
      <c r="AB2057" s="58">
        <v>0</v>
      </c>
      <c r="AC2057" s="58" t="s">
        <v>91</v>
      </c>
    </row>
    <row r="2058" spans="1:29" x14ac:dyDescent="0.3">
      <c r="A2058" s="57">
        <v>2224648448</v>
      </c>
      <c r="B2058" s="12" t="s">
        <v>1150</v>
      </c>
      <c r="C2058" s="58" t="s">
        <v>109</v>
      </c>
      <c r="D2058" s="58" t="s">
        <v>112</v>
      </c>
      <c r="E2058" s="58"/>
      <c r="F2058" s="58"/>
      <c r="G2058" s="58">
        <f>+IF(F2058&gt;K2058+100000,F2058-K2058,0)</f>
        <v>0</v>
      </c>
      <c r="H2058" s="58"/>
      <c r="I2058" s="58"/>
      <c r="J2058" s="58"/>
      <c r="K2058" s="58">
        <v>436088</v>
      </c>
      <c r="L2058" s="12" t="s">
        <v>91</v>
      </c>
      <c r="M2058" s="12" t="s">
        <v>91</v>
      </c>
      <c r="N2058" s="12" t="s">
        <v>91</v>
      </c>
      <c r="O2058" s="12">
        <v>4</v>
      </c>
      <c r="P2058" s="12">
        <v>0</v>
      </c>
      <c r="Q2058" s="12">
        <v>0</v>
      </c>
      <c r="R2058" s="12">
        <v>76130</v>
      </c>
      <c r="S2058" s="59">
        <v>0.68219178082191778</v>
      </c>
      <c r="T2058" s="59">
        <v>33.860273972602741</v>
      </c>
      <c r="U2058" s="12">
        <v>1</v>
      </c>
      <c r="V2058" s="12">
        <v>2</v>
      </c>
      <c r="W2058" s="12">
        <v>2</v>
      </c>
      <c r="X2058" s="12">
        <v>3</v>
      </c>
      <c r="Y2058" s="12">
        <v>1</v>
      </c>
      <c r="Z2058" s="58">
        <v>0</v>
      </c>
      <c r="AA2058" s="58">
        <v>0</v>
      </c>
      <c r="AB2058" s="58">
        <v>0</v>
      </c>
      <c r="AC2058" s="58" t="s">
        <v>91</v>
      </c>
    </row>
    <row r="2059" spans="1:29" x14ac:dyDescent="0.3">
      <c r="A2059" s="57">
        <v>2244246820</v>
      </c>
      <c r="B2059" s="12" t="s">
        <v>1151</v>
      </c>
      <c r="C2059" s="58" t="s">
        <v>109</v>
      </c>
      <c r="D2059" s="58" t="s">
        <v>112</v>
      </c>
      <c r="E2059" s="58"/>
      <c r="F2059" s="58"/>
      <c r="G2059" s="58">
        <f>+IF(F2059&gt;K2059+100000,F2059-K2059,0)</f>
        <v>0</v>
      </c>
      <c r="H2059" s="58"/>
      <c r="I2059" s="58"/>
      <c r="J2059" s="58"/>
      <c r="K2059" s="58">
        <v>436088</v>
      </c>
      <c r="L2059" s="12" t="s">
        <v>91</v>
      </c>
      <c r="M2059" s="12" t="s">
        <v>91</v>
      </c>
      <c r="N2059" s="12" t="s">
        <v>91</v>
      </c>
      <c r="O2059" s="12">
        <v>4</v>
      </c>
      <c r="P2059" s="12">
        <v>0</v>
      </c>
      <c r="Q2059" s="12">
        <v>0</v>
      </c>
      <c r="R2059" s="12">
        <v>76130</v>
      </c>
      <c r="S2059" s="59">
        <v>0.68219178082191778</v>
      </c>
      <c r="T2059" s="59">
        <v>30.849315068493151</v>
      </c>
      <c r="U2059" s="12">
        <v>1</v>
      </c>
      <c r="V2059" s="12">
        <v>3</v>
      </c>
      <c r="W2059" s="12">
        <v>2</v>
      </c>
      <c r="X2059" s="12">
        <v>3</v>
      </c>
      <c r="Y2059" s="12">
        <v>1</v>
      </c>
      <c r="Z2059" s="58">
        <v>0</v>
      </c>
      <c r="AA2059" s="58">
        <v>0</v>
      </c>
      <c r="AB2059" s="58">
        <v>0</v>
      </c>
      <c r="AC2059" s="58" t="s">
        <v>91</v>
      </c>
    </row>
    <row r="2060" spans="1:29" x14ac:dyDescent="0.3">
      <c r="A2060" s="57">
        <v>2224646646</v>
      </c>
      <c r="B2060" s="12" t="s">
        <v>1152</v>
      </c>
      <c r="C2060" s="58" t="s">
        <v>109</v>
      </c>
      <c r="D2060" s="58" t="s">
        <v>112</v>
      </c>
      <c r="E2060" s="58"/>
      <c r="F2060" s="58"/>
      <c r="G2060" s="58">
        <f>+IF(F2060&gt;K2060+100000,F2060-K2060,0)</f>
        <v>0</v>
      </c>
      <c r="H2060" s="58"/>
      <c r="I2060" s="58"/>
      <c r="J2060" s="58"/>
      <c r="K2060" s="58">
        <v>436088</v>
      </c>
      <c r="L2060" s="12" t="s">
        <v>91</v>
      </c>
      <c r="M2060" s="12" t="s">
        <v>91</v>
      </c>
      <c r="N2060" s="12" t="s">
        <v>91</v>
      </c>
      <c r="O2060" s="12">
        <v>4</v>
      </c>
      <c r="P2060" s="12">
        <v>0</v>
      </c>
      <c r="Q2060" s="12">
        <v>0</v>
      </c>
      <c r="R2060" s="12">
        <v>76318</v>
      </c>
      <c r="S2060" s="59">
        <v>0.68219178082191778</v>
      </c>
      <c r="T2060" s="59">
        <v>33.043835616438358</v>
      </c>
      <c r="U2060" s="12">
        <v>2</v>
      </c>
      <c r="V2060" s="12">
        <v>4</v>
      </c>
      <c r="W2060" s="12">
        <v>2</v>
      </c>
      <c r="X2060" s="12">
        <v>3</v>
      </c>
      <c r="Y2060" s="12">
        <v>1</v>
      </c>
      <c r="Z2060" s="58">
        <v>0</v>
      </c>
      <c r="AA2060" s="58">
        <v>0</v>
      </c>
      <c r="AB2060" s="58">
        <v>0</v>
      </c>
      <c r="AC2060" s="58" t="s">
        <v>91</v>
      </c>
    </row>
    <row r="2061" spans="1:29" x14ac:dyDescent="0.3">
      <c r="A2061" s="57">
        <v>4484208</v>
      </c>
      <c r="B2061" s="12" t="s">
        <v>1153</v>
      </c>
      <c r="C2061" s="58" t="s">
        <v>109</v>
      </c>
      <c r="D2061" s="58" t="s">
        <v>112</v>
      </c>
      <c r="E2061" s="58"/>
      <c r="F2061" s="58"/>
      <c r="G2061" s="58">
        <f>+IF(F2061&gt;K2061+100000,F2061-K2061,0)</f>
        <v>0</v>
      </c>
      <c r="H2061" s="58"/>
      <c r="I2061" s="58"/>
      <c r="J2061" s="58"/>
      <c r="K2061" s="58">
        <v>436088</v>
      </c>
      <c r="L2061" s="12" t="s">
        <v>91</v>
      </c>
      <c r="M2061" s="12" t="s">
        <v>91</v>
      </c>
      <c r="N2061" s="12" t="s">
        <v>91</v>
      </c>
      <c r="O2061" s="12">
        <v>4</v>
      </c>
      <c r="P2061" s="12">
        <v>0</v>
      </c>
      <c r="Q2061" s="12">
        <v>0</v>
      </c>
      <c r="R2061" s="12">
        <v>76834</v>
      </c>
      <c r="S2061" s="59">
        <v>0.65479452054794518</v>
      </c>
      <c r="T2061" s="59">
        <v>35.945205479452056</v>
      </c>
      <c r="U2061" s="12">
        <v>1</v>
      </c>
      <c r="V2061" s="12">
        <v>4</v>
      </c>
      <c r="W2061" s="12">
        <v>2</v>
      </c>
      <c r="X2061" s="12">
        <v>3</v>
      </c>
      <c r="Y2061" s="12">
        <v>1</v>
      </c>
      <c r="Z2061" s="58">
        <v>0</v>
      </c>
      <c r="AA2061" s="58">
        <v>0</v>
      </c>
      <c r="AB2061" s="58">
        <v>0</v>
      </c>
      <c r="AC2061" s="58" t="s">
        <v>91</v>
      </c>
    </row>
    <row r="2062" spans="1:29" x14ac:dyDescent="0.3">
      <c r="A2062" s="57">
        <v>2222244268</v>
      </c>
      <c r="B2062" s="12" t="s">
        <v>1154</v>
      </c>
      <c r="C2062" s="58" t="s">
        <v>108</v>
      </c>
      <c r="D2062" s="58" t="s">
        <v>113</v>
      </c>
      <c r="E2062" s="58"/>
      <c r="F2062" s="58">
        <v>133638</v>
      </c>
      <c r="G2062" s="58">
        <f>+IF(F2062&gt;K2062+100000,F2062-K2062,0)</f>
        <v>0</v>
      </c>
      <c r="H2062" s="58">
        <v>135511</v>
      </c>
      <c r="I2062" s="58">
        <v>0</v>
      </c>
      <c r="J2062" s="58">
        <v>0</v>
      </c>
      <c r="K2062" s="58">
        <v>436088</v>
      </c>
      <c r="L2062" s="12" t="s">
        <v>88</v>
      </c>
      <c r="M2062" s="12" t="s">
        <v>89</v>
      </c>
      <c r="N2062" s="12" t="s">
        <v>10</v>
      </c>
      <c r="O2062" s="12">
        <v>4</v>
      </c>
      <c r="P2062" s="12">
        <v>0</v>
      </c>
      <c r="Q2062" s="12">
        <v>0</v>
      </c>
      <c r="R2062" s="12">
        <v>68307</v>
      </c>
      <c r="S2062" s="59">
        <v>0.67123287671232879</v>
      </c>
      <c r="T2062" s="59">
        <v>28.208219178082192</v>
      </c>
      <c r="U2062" s="12">
        <v>1</v>
      </c>
      <c r="V2062" s="12">
        <v>2</v>
      </c>
      <c r="W2062" s="12">
        <v>2</v>
      </c>
      <c r="X2062" s="12">
        <v>3</v>
      </c>
      <c r="Y2062" s="12">
        <v>1</v>
      </c>
      <c r="Z2062" s="58">
        <v>0</v>
      </c>
      <c r="AA2062" s="58">
        <v>0</v>
      </c>
      <c r="AB2062" s="58">
        <v>0</v>
      </c>
      <c r="AC2062" s="58" t="s">
        <v>91</v>
      </c>
    </row>
    <row r="2063" spans="1:29" x14ac:dyDescent="0.3">
      <c r="A2063" s="57">
        <v>2200804060</v>
      </c>
      <c r="B2063" s="12" t="s">
        <v>1155</v>
      </c>
      <c r="C2063" s="58" t="s">
        <v>108</v>
      </c>
      <c r="D2063" s="58" t="s">
        <v>113</v>
      </c>
      <c r="E2063" s="58"/>
      <c r="F2063" s="58">
        <v>331778</v>
      </c>
      <c r="G2063" s="58">
        <f>+IF(F2063&gt;K2063+100000,F2063-K2063,0)</f>
        <v>0</v>
      </c>
      <c r="H2063" s="58">
        <v>113703</v>
      </c>
      <c r="I2063" s="58">
        <v>0</v>
      </c>
      <c r="J2063" s="58">
        <v>0</v>
      </c>
      <c r="K2063" s="58">
        <v>436088</v>
      </c>
      <c r="L2063" s="12" t="s">
        <v>88</v>
      </c>
      <c r="M2063" s="12" t="s">
        <v>89</v>
      </c>
      <c r="N2063" s="12" t="s">
        <v>10</v>
      </c>
      <c r="O2063" s="12">
        <v>4</v>
      </c>
      <c r="P2063" s="12">
        <v>0</v>
      </c>
      <c r="Q2063" s="12">
        <v>0</v>
      </c>
      <c r="R2063" s="12">
        <v>68001</v>
      </c>
      <c r="S2063" s="59">
        <v>0.69041095890410964</v>
      </c>
      <c r="T2063" s="59">
        <v>29.849315068493151</v>
      </c>
      <c r="U2063" s="12">
        <v>1</v>
      </c>
      <c r="V2063" s="12">
        <v>2</v>
      </c>
      <c r="W2063" s="12">
        <v>2</v>
      </c>
      <c r="X2063" s="12">
        <v>2</v>
      </c>
      <c r="Y2063" s="12">
        <v>1</v>
      </c>
      <c r="Z2063" s="58">
        <v>0</v>
      </c>
      <c r="AA2063" s="58">
        <v>0</v>
      </c>
      <c r="AB2063" s="58">
        <v>0</v>
      </c>
      <c r="AC2063" s="58" t="s">
        <v>91</v>
      </c>
    </row>
    <row r="2064" spans="1:29" x14ac:dyDescent="0.3">
      <c r="A2064" s="57">
        <v>2246682</v>
      </c>
      <c r="B2064" s="12" t="s">
        <v>1156</v>
      </c>
      <c r="C2064" s="58" t="s">
        <v>108</v>
      </c>
      <c r="D2064" s="58" t="s">
        <v>113</v>
      </c>
      <c r="E2064" s="58"/>
      <c r="F2064" s="58">
        <v>528598</v>
      </c>
      <c r="G2064" s="58">
        <f>+IF(F2064&gt;K2064+100000,F2064-K2064,0)</f>
        <v>0</v>
      </c>
      <c r="H2064" s="58">
        <v>79802</v>
      </c>
      <c r="I2064" s="58">
        <v>0</v>
      </c>
      <c r="J2064" s="58">
        <v>0</v>
      </c>
      <c r="K2064" s="58">
        <v>436088</v>
      </c>
      <c r="L2064" s="12" t="s">
        <v>88</v>
      </c>
      <c r="M2064" s="12" t="s">
        <v>89</v>
      </c>
      <c r="N2064" s="12" t="s">
        <v>10</v>
      </c>
      <c r="O2064" s="12">
        <v>4</v>
      </c>
      <c r="P2064" s="12">
        <v>0</v>
      </c>
      <c r="Q2064" s="12">
        <v>0</v>
      </c>
      <c r="R2064" s="12">
        <v>68307</v>
      </c>
      <c r="S2064" s="59">
        <v>0.66849315068493154</v>
      </c>
      <c r="T2064" s="59">
        <v>57.43287671232877</v>
      </c>
      <c r="U2064" s="12">
        <v>1</v>
      </c>
      <c r="V2064" s="12">
        <v>2</v>
      </c>
      <c r="W2064" s="12">
        <v>2</v>
      </c>
      <c r="X2064" s="12">
        <v>3</v>
      </c>
      <c r="Y2064" s="12">
        <v>2</v>
      </c>
      <c r="Z2064" s="58">
        <v>0</v>
      </c>
      <c r="AA2064" s="58">
        <v>0</v>
      </c>
      <c r="AB2064" s="58">
        <v>0</v>
      </c>
      <c r="AC2064" s="58" t="s">
        <v>91</v>
      </c>
    </row>
    <row r="2065" spans="1:29" x14ac:dyDescent="0.3">
      <c r="A2065" s="57">
        <v>2042468802</v>
      </c>
      <c r="B2065" s="12" t="s">
        <v>1157</v>
      </c>
      <c r="C2065" s="58" t="s">
        <v>109</v>
      </c>
      <c r="D2065" s="58" t="s">
        <v>112</v>
      </c>
      <c r="E2065" s="58">
        <v>403333</v>
      </c>
      <c r="F2065" s="58"/>
      <c r="G2065" s="58">
        <f>+IF(F2065&gt;K2065+100000,F2065-K2065,0)</f>
        <v>0</v>
      </c>
      <c r="H2065" s="58"/>
      <c r="I2065" s="58"/>
      <c r="J2065" s="58"/>
      <c r="K2065" s="58">
        <v>436092</v>
      </c>
      <c r="L2065" s="12" t="s">
        <v>91</v>
      </c>
      <c r="M2065" s="12" t="s">
        <v>91</v>
      </c>
      <c r="N2065" s="12" t="s">
        <v>91</v>
      </c>
      <c r="O2065" s="12">
        <v>4</v>
      </c>
      <c r="P2065" s="12">
        <v>0</v>
      </c>
      <c r="Q2065" s="12">
        <v>0</v>
      </c>
      <c r="R2065" s="12">
        <v>76001</v>
      </c>
      <c r="S2065" s="59">
        <v>0.34794520547945207</v>
      </c>
      <c r="T2065" s="59">
        <v>35.509589041095893</v>
      </c>
      <c r="U2065" s="12">
        <v>1</v>
      </c>
      <c r="V2065" s="12">
        <v>2</v>
      </c>
      <c r="W2065" s="12">
        <v>2</v>
      </c>
      <c r="X2065" s="12">
        <v>8</v>
      </c>
      <c r="Y2065" s="12">
        <v>1</v>
      </c>
      <c r="Z2065" s="58">
        <v>0</v>
      </c>
      <c r="AA2065" s="58">
        <v>0</v>
      </c>
      <c r="AB2065" s="58">
        <v>0</v>
      </c>
      <c r="AC2065" s="58" t="s">
        <v>91</v>
      </c>
    </row>
    <row r="2066" spans="1:29" x14ac:dyDescent="0.3">
      <c r="A2066" s="57">
        <v>2226082664</v>
      </c>
      <c r="B2066" s="12" t="s">
        <v>1158</v>
      </c>
      <c r="C2066" s="58" t="s">
        <v>109</v>
      </c>
      <c r="D2066" s="58" t="s">
        <v>112</v>
      </c>
      <c r="E2066" s="58"/>
      <c r="F2066" s="58"/>
      <c r="G2066" s="58">
        <f>+IF(F2066&gt;K2066+100000,F2066-K2066,0)</f>
        <v>0</v>
      </c>
      <c r="H2066" s="58"/>
      <c r="I2066" s="58"/>
      <c r="J2066" s="58"/>
      <c r="K2066" s="58">
        <v>436092</v>
      </c>
      <c r="L2066" s="12" t="s">
        <v>91</v>
      </c>
      <c r="M2066" s="12" t="s">
        <v>91</v>
      </c>
      <c r="N2066" s="12" t="s">
        <v>91</v>
      </c>
      <c r="O2066" s="12">
        <v>4</v>
      </c>
      <c r="P2066" s="12">
        <v>0</v>
      </c>
      <c r="Q2066" s="12">
        <v>0</v>
      </c>
      <c r="R2066" s="12">
        <v>76111</v>
      </c>
      <c r="S2066" s="59">
        <v>0.34794520547945207</v>
      </c>
      <c r="T2066" s="59">
        <v>32.30958904109589</v>
      </c>
      <c r="U2066" s="12">
        <v>1</v>
      </c>
      <c r="V2066" s="12">
        <v>2</v>
      </c>
      <c r="W2066" s="12">
        <v>2</v>
      </c>
      <c r="X2066" s="12">
        <v>8</v>
      </c>
      <c r="Y2066" s="12">
        <v>1</v>
      </c>
      <c r="Z2066" s="58">
        <v>0</v>
      </c>
      <c r="AA2066" s="58">
        <v>0</v>
      </c>
      <c r="AB2066" s="58">
        <v>0</v>
      </c>
      <c r="AC2066" s="58" t="s">
        <v>91</v>
      </c>
    </row>
    <row r="2067" spans="1:29" x14ac:dyDescent="0.3">
      <c r="A2067" s="57">
        <v>2466626</v>
      </c>
      <c r="B2067" s="12" t="s">
        <v>1159</v>
      </c>
      <c r="C2067" s="58" t="s">
        <v>109</v>
      </c>
      <c r="D2067" s="58" t="s">
        <v>112</v>
      </c>
      <c r="E2067" s="58"/>
      <c r="F2067" s="58"/>
      <c r="G2067" s="58">
        <f>+IF(F2067&gt;K2067+100000,F2067-K2067,0)</f>
        <v>0</v>
      </c>
      <c r="H2067" s="58"/>
      <c r="I2067" s="58"/>
      <c r="J2067" s="58"/>
      <c r="K2067" s="58">
        <v>436096</v>
      </c>
      <c r="L2067" s="12" t="s">
        <v>91</v>
      </c>
      <c r="M2067" s="12" t="s">
        <v>91</v>
      </c>
      <c r="N2067" s="12" t="s">
        <v>91</v>
      </c>
      <c r="O2067" s="12">
        <v>4</v>
      </c>
      <c r="P2067" s="12">
        <v>0</v>
      </c>
      <c r="Q2067" s="12">
        <v>0</v>
      </c>
      <c r="R2067" s="12">
        <v>68418</v>
      </c>
      <c r="S2067" s="59">
        <v>0.66849315068493154</v>
      </c>
      <c r="T2067" s="59">
        <v>45.5013698630137</v>
      </c>
      <c r="U2067" s="12">
        <v>1</v>
      </c>
      <c r="V2067" s="12">
        <v>1</v>
      </c>
      <c r="W2067" s="12">
        <v>1</v>
      </c>
      <c r="X2067" s="12">
        <v>2</v>
      </c>
      <c r="Y2067" s="12">
        <v>1</v>
      </c>
      <c r="Z2067" s="58">
        <v>0</v>
      </c>
      <c r="AA2067" s="58">
        <v>0</v>
      </c>
      <c r="AB2067" s="58">
        <v>0</v>
      </c>
      <c r="AC2067" s="58" t="s">
        <v>91</v>
      </c>
    </row>
    <row r="2068" spans="1:29" x14ac:dyDescent="0.3">
      <c r="A2068" s="57">
        <v>2224648242</v>
      </c>
      <c r="B2068" s="12" t="s">
        <v>1160</v>
      </c>
      <c r="C2068" s="58" t="s">
        <v>109</v>
      </c>
      <c r="D2068" s="58" t="s">
        <v>112</v>
      </c>
      <c r="E2068" s="58"/>
      <c r="F2068" s="58"/>
      <c r="G2068" s="58">
        <f>+IF(F2068&gt;K2068+100000,F2068-K2068,0)</f>
        <v>0</v>
      </c>
      <c r="H2068" s="58"/>
      <c r="I2068" s="58"/>
      <c r="J2068" s="58"/>
      <c r="K2068" s="58">
        <v>456898</v>
      </c>
      <c r="L2068" s="12" t="s">
        <v>91</v>
      </c>
      <c r="M2068" s="12" t="s">
        <v>91</v>
      </c>
      <c r="N2068" s="12" t="s">
        <v>91</v>
      </c>
      <c r="O2068" s="12">
        <v>4</v>
      </c>
      <c r="P2068" s="12">
        <v>0</v>
      </c>
      <c r="Q2068" s="12">
        <v>32</v>
      </c>
      <c r="R2068" s="12">
        <v>76130</v>
      </c>
      <c r="S2068" s="12">
        <v>1.4904109589041097</v>
      </c>
      <c r="T2068" s="12">
        <v>24.378082191780823</v>
      </c>
      <c r="U2068" s="12">
        <v>1</v>
      </c>
      <c r="V2068" s="12">
        <v>0</v>
      </c>
      <c r="W2068" s="12">
        <v>2</v>
      </c>
      <c r="X2068" s="12">
        <v>1</v>
      </c>
      <c r="Y2068" s="12">
        <v>2</v>
      </c>
      <c r="Z2068" s="58">
        <v>0</v>
      </c>
      <c r="AA2068" s="58">
        <v>0</v>
      </c>
      <c r="AB2068" s="58">
        <v>0</v>
      </c>
      <c r="AC2068" s="58" t="s">
        <v>91</v>
      </c>
    </row>
    <row r="2069" spans="1:29" x14ac:dyDescent="0.3">
      <c r="A2069" s="57">
        <v>2224628424</v>
      </c>
      <c r="B2069" s="12" t="s">
        <v>1161</v>
      </c>
      <c r="C2069" s="58" t="s">
        <v>108</v>
      </c>
      <c r="D2069" s="58" t="s">
        <v>29</v>
      </c>
      <c r="E2069" s="58">
        <v>875500</v>
      </c>
      <c r="F2069" s="58">
        <v>920270</v>
      </c>
      <c r="G2069" s="58">
        <f>+IF(F2069&gt;K2069+100000,F2069-K2069,0)</f>
        <v>462450</v>
      </c>
      <c r="H2069" s="58">
        <v>87730</v>
      </c>
      <c r="I2069" s="58">
        <v>0</v>
      </c>
      <c r="J2069" s="58">
        <v>0</v>
      </c>
      <c r="K2069" s="58">
        <v>457820</v>
      </c>
      <c r="L2069" s="12" t="s">
        <v>88</v>
      </c>
      <c r="M2069" s="12" t="s">
        <v>89</v>
      </c>
      <c r="N2069" s="12" t="s">
        <v>10</v>
      </c>
      <c r="O2069" s="12">
        <v>4</v>
      </c>
      <c r="P2069" s="12">
        <v>0</v>
      </c>
      <c r="Q2069" s="12">
        <v>0</v>
      </c>
      <c r="R2069" s="12">
        <v>76130</v>
      </c>
      <c r="S2069" s="59">
        <v>1.3972602739726028</v>
      </c>
      <c r="T2069" s="59">
        <v>28.438356164383563</v>
      </c>
      <c r="U2069" s="12">
        <v>2</v>
      </c>
      <c r="V2069" s="12">
        <v>2</v>
      </c>
      <c r="W2069" s="12">
        <v>1</v>
      </c>
      <c r="X2069" s="12">
        <v>2</v>
      </c>
      <c r="Y2069" s="12">
        <v>3</v>
      </c>
      <c r="Z2069" s="58">
        <v>0</v>
      </c>
      <c r="AA2069" s="58">
        <v>0</v>
      </c>
      <c r="AB2069" s="58">
        <v>0</v>
      </c>
      <c r="AC2069" s="58" t="s">
        <v>91</v>
      </c>
    </row>
    <row r="2070" spans="1:29" x14ac:dyDescent="0.3">
      <c r="A2070" s="57">
        <v>2086426820</v>
      </c>
      <c r="B2070" s="12" t="s">
        <v>1162</v>
      </c>
      <c r="C2070" s="58" t="s">
        <v>109</v>
      </c>
      <c r="D2070" s="58" t="s">
        <v>112</v>
      </c>
      <c r="E2070" s="58">
        <v>707233</v>
      </c>
      <c r="F2070" s="58"/>
      <c r="G2070" s="58">
        <f>+IF(F2070&gt;K2070+100000,F2070-K2070,0)</f>
        <v>0</v>
      </c>
      <c r="H2070" s="58"/>
      <c r="I2070" s="58"/>
      <c r="J2070" s="58"/>
      <c r="K2070" s="58">
        <v>457820</v>
      </c>
      <c r="L2070" s="12" t="s">
        <v>91</v>
      </c>
      <c r="M2070" s="12" t="s">
        <v>91</v>
      </c>
      <c r="N2070" s="12" t="s">
        <v>91</v>
      </c>
      <c r="O2070" s="12">
        <v>4</v>
      </c>
      <c r="P2070" s="12">
        <v>0</v>
      </c>
      <c r="Q2070" s="12">
        <v>0</v>
      </c>
      <c r="R2070" s="12">
        <v>76130</v>
      </c>
      <c r="S2070" s="59">
        <v>1.3972602739726028</v>
      </c>
      <c r="T2070" s="59">
        <v>24.608219178082191</v>
      </c>
      <c r="U2070" s="12">
        <v>1</v>
      </c>
      <c r="V2070" s="12">
        <v>2</v>
      </c>
      <c r="W2070" s="12">
        <v>1</v>
      </c>
      <c r="X2070" s="12">
        <v>2</v>
      </c>
      <c r="Y2070" s="12">
        <v>1</v>
      </c>
      <c r="Z2070" s="58">
        <v>0</v>
      </c>
      <c r="AA2070" s="58">
        <v>0</v>
      </c>
      <c r="AB2070" s="58">
        <v>0</v>
      </c>
      <c r="AC2070" s="58" t="s">
        <v>91</v>
      </c>
    </row>
    <row r="2071" spans="1:29" x14ac:dyDescent="0.3">
      <c r="A2071" s="57">
        <v>2040840444</v>
      </c>
      <c r="B2071" s="12" t="s">
        <v>1163</v>
      </c>
      <c r="C2071" s="58" t="s">
        <v>109</v>
      </c>
      <c r="D2071" s="58" t="s">
        <v>112</v>
      </c>
      <c r="E2071" s="58">
        <v>630360</v>
      </c>
      <c r="F2071" s="58"/>
      <c r="G2071" s="58">
        <f>+IF(F2071&gt;K2071+100000,F2071-K2071,0)</f>
        <v>0</v>
      </c>
      <c r="H2071" s="58"/>
      <c r="I2071" s="58"/>
      <c r="J2071" s="58"/>
      <c r="K2071" s="58">
        <v>457820</v>
      </c>
      <c r="L2071" s="12" t="s">
        <v>91</v>
      </c>
      <c r="M2071" s="12" t="s">
        <v>91</v>
      </c>
      <c r="N2071" s="12" t="s">
        <v>91</v>
      </c>
      <c r="O2071" s="12">
        <v>4</v>
      </c>
      <c r="P2071" s="12">
        <v>0</v>
      </c>
      <c r="Q2071" s="12">
        <v>0</v>
      </c>
      <c r="R2071" s="12">
        <v>5380</v>
      </c>
      <c r="S2071" s="59">
        <v>1.3972602739726028</v>
      </c>
      <c r="T2071" s="59">
        <v>26.813698630136987</v>
      </c>
      <c r="U2071" s="12">
        <v>1</v>
      </c>
      <c r="V2071" s="12">
        <v>2</v>
      </c>
      <c r="W2071" s="12">
        <v>3</v>
      </c>
      <c r="X2071" s="12">
        <v>2</v>
      </c>
      <c r="Y2071" s="12">
        <v>3</v>
      </c>
      <c r="Z2071" s="58">
        <v>0</v>
      </c>
      <c r="AA2071" s="58">
        <v>0</v>
      </c>
      <c r="AB2071" s="58">
        <v>0</v>
      </c>
      <c r="AC2071" s="58" t="s">
        <v>91</v>
      </c>
    </row>
    <row r="2072" spans="1:29" x14ac:dyDescent="0.3">
      <c r="A2072" s="57">
        <v>2224646048</v>
      </c>
      <c r="B2072" s="12" t="s">
        <v>1165</v>
      </c>
      <c r="C2072" s="58" t="s">
        <v>109</v>
      </c>
      <c r="D2072" s="58" t="s">
        <v>112</v>
      </c>
      <c r="E2072" s="58">
        <v>509167</v>
      </c>
      <c r="F2072" s="58"/>
      <c r="G2072" s="58">
        <f>+IF(F2072&gt;K2072+100000,F2072-K2072,0)</f>
        <v>0</v>
      </c>
      <c r="H2072" s="58"/>
      <c r="I2072" s="58"/>
      <c r="J2072" s="58"/>
      <c r="K2072" s="58">
        <v>457820</v>
      </c>
      <c r="L2072" s="12" t="s">
        <v>91</v>
      </c>
      <c r="M2072" s="12" t="s">
        <v>91</v>
      </c>
      <c r="N2072" s="12" t="s">
        <v>91</v>
      </c>
      <c r="O2072" s="12">
        <v>4</v>
      </c>
      <c r="P2072" s="12">
        <v>0</v>
      </c>
      <c r="Q2072" s="12">
        <v>0</v>
      </c>
      <c r="R2072" s="12">
        <v>76130</v>
      </c>
      <c r="S2072" s="59">
        <v>1.3972602739726028</v>
      </c>
      <c r="T2072" s="59">
        <v>24.898630136986302</v>
      </c>
      <c r="U2072" s="12">
        <v>2</v>
      </c>
      <c r="V2072" s="12">
        <v>2</v>
      </c>
      <c r="W2072" s="12">
        <v>1</v>
      </c>
      <c r="X2072" s="12">
        <v>2</v>
      </c>
      <c r="Y2072" s="12">
        <v>1</v>
      </c>
      <c r="Z2072" s="58">
        <v>0</v>
      </c>
      <c r="AA2072" s="58">
        <v>0</v>
      </c>
      <c r="AB2072" s="58">
        <v>0</v>
      </c>
      <c r="AC2072" s="58" t="s">
        <v>91</v>
      </c>
    </row>
    <row r="2073" spans="1:29" x14ac:dyDescent="0.3">
      <c r="A2073" s="57">
        <v>2224806060</v>
      </c>
      <c r="B2073" s="12" t="s">
        <v>1166</v>
      </c>
      <c r="C2073" s="58" t="s">
        <v>109</v>
      </c>
      <c r="D2073" s="58" t="s">
        <v>112</v>
      </c>
      <c r="E2073" s="58">
        <v>477525</v>
      </c>
      <c r="F2073" s="58"/>
      <c r="G2073" s="58">
        <f>+IF(F2073&gt;K2073+100000,F2073-K2073,0)</f>
        <v>0</v>
      </c>
      <c r="H2073" s="58"/>
      <c r="I2073" s="58"/>
      <c r="J2073" s="58"/>
      <c r="K2073" s="58">
        <v>457820</v>
      </c>
      <c r="L2073" s="12" t="s">
        <v>91</v>
      </c>
      <c r="M2073" s="12" t="s">
        <v>91</v>
      </c>
      <c r="N2073" s="12" t="s">
        <v>91</v>
      </c>
      <c r="O2073" s="12">
        <v>4</v>
      </c>
      <c r="P2073" s="12">
        <v>0</v>
      </c>
      <c r="Q2073" s="12">
        <v>0</v>
      </c>
      <c r="R2073" s="12">
        <v>76275</v>
      </c>
      <c r="S2073" s="59">
        <v>1.3972602739726028</v>
      </c>
      <c r="T2073" s="59">
        <v>25.323287671232876</v>
      </c>
      <c r="U2073" s="12">
        <v>1</v>
      </c>
      <c r="V2073" s="12">
        <v>4</v>
      </c>
      <c r="W2073" s="12">
        <v>2</v>
      </c>
      <c r="X2073" s="12">
        <v>2</v>
      </c>
      <c r="Y2073" s="12">
        <v>3</v>
      </c>
      <c r="Z2073" s="58">
        <v>0</v>
      </c>
      <c r="AA2073" s="58">
        <v>0</v>
      </c>
      <c r="AB2073" s="58">
        <v>0</v>
      </c>
      <c r="AC2073" s="58" t="s">
        <v>91</v>
      </c>
    </row>
    <row r="2074" spans="1:29" x14ac:dyDescent="0.3">
      <c r="A2074" s="57">
        <v>2046624684</v>
      </c>
      <c r="B2074" s="12" t="s">
        <v>1167</v>
      </c>
      <c r="C2074" s="58" t="s">
        <v>109</v>
      </c>
      <c r="D2074" s="58" t="s">
        <v>112</v>
      </c>
      <c r="E2074" s="58">
        <v>469490</v>
      </c>
      <c r="F2074" s="58"/>
      <c r="G2074" s="58">
        <f>+IF(F2074&gt;K2074+100000,F2074-K2074,0)</f>
        <v>0</v>
      </c>
      <c r="H2074" s="58"/>
      <c r="I2074" s="58"/>
      <c r="J2074" s="58"/>
      <c r="K2074" s="58">
        <v>457820</v>
      </c>
      <c r="L2074" s="12" t="s">
        <v>91</v>
      </c>
      <c r="M2074" s="12" t="s">
        <v>91</v>
      </c>
      <c r="N2074" s="12" t="s">
        <v>91</v>
      </c>
      <c r="O2074" s="12">
        <v>4</v>
      </c>
      <c r="P2074" s="12">
        <v>0</v>
      </c>
      <c r="Q2074" s="12">
        <v>0</v>
      </c>
      <c r="R2074" s="12">
        <v>5001</v>
      </c>
      <c r="S2074" s="59">
        <v>1.3972602739726028</v>
      </c>
      <c r="T2074" s="59">
        <v>33.802739726027397</v>
      </c>
      <c r="U2074" s="12">
        <v>1</v>
      </c>
      <c r="V2074" s="12">
        <v>3</v>
      </c>
      <c r="W2074" s="12">
        <v>3</v>
      </c>
      <c r="X2074" s="12">
        <v>2</v>
      </c>
      <c r="Y2074" s="12">
        <v>2</v>
      </c>
      <c r="Z2074" s="58">
        <v>0</v>
      </c>
      <c r="AA2074" s="58">
        <v>0</v>
      </c>
      <c r="AB2074" s="58">
        <v>0</v>
      </c>
      <c r="AC2074" s="58" t="s">
        <v>91</v>
      </c>
    </row>
    <row r="2075" spans="1:29" x14ac:dyDescent="0.3">
      <c r="A2075" s="57">
        <v>2006044688</v>
      </c>
      <c r="B2075" s="12" t="s">
        <v>1169</v>
      </c>
      <c r="C2075" s="58" t="s">
        <v>108</v>
      </c>
      <c r="D2075" s="58" t="s">
        <v>113</v>
      </c>
      <c r="E2075" s="58">
        <v>446550</v>
      </c>
      <c r="F2075" s="58">
        <v>352031</v>
      </c>
      <c r="G2075" s="58">
        <f>+IF(F2075&gt;K2075+100000,F2075-K2075,0)</f>
        <v>0</v>
      </c>
      <c r="H2075" s="58">
        <v>91110</v>
      </c>
      <c r="I2075" s="58">
        <v>0</v>
      </c>
      <c r="J2075" s="58">
        <v>0</v>
      </c>
      <c r="K2075" s="58">
        <v>457820</v>
      </c>
      <c r="L2075" s="12" t="s">
        <v>88</v>
      </c>
      <c r="M2075" s="12" t="s">
        <v>89</v>
      </c>
      <c r="N2075" s="12" t="s">
        <v>10</v>
      </c>
      <c r="O2075" s="12">
        <v>4</v>
      </c>
      <c r="P2075" s="12">
        <v>0</v>
      </c>
      <c r="Q2075" s="12">
        <v>0</v>
      </c>
      <c r="R2075" s="12">
        <v>76130</v>
      </c>
      <c r="S2075" s="59">
        <v>1.3972602739726028</v>
      </c>
      <c r="T2075" s="59">
        <v>22.38082191780822</v>
      </c>
      <c r="U2075" s="12">
        <v>1</v>
      </c>
      <c r="V2075" s="12">
        <v>2</v>
      </c>
      <c r="W2075" s="12">
        <v>1</v>
      </c>
      <c r="X2075" s="12">
        <v>2</v>
      </c>
      <c r="Y2075" s="12">
        <v>1</v>
      </c>
      <c r="Z2075" s="58">
        <v>0</v>
      </c>
      <c r="AA2075" s="58">
        <v>0</v>
      </c>
      <c r="AB2075" s="58">
        <v>0</v>
      </c>
      <c r="AC2075" s="58" t="s">
        <v>91</v>
      </c>
    </row>
    <row r="2076" spans="1:29" x14ac:dyDescent="0.3">
      <c r="A2076" s="57">
        <v>2042868664</v>
      </c>
      <c r="B2076" s="12" t="s">
        <v>1171</v>
      </c>
      <c r="C2076" s="58" t="s">
        <v>109</v>
      </c>
      <c r="D2076" s="58" t="s">
        <v>112</v>
      </c>
      <c r="E2076" s="58">
        <v>350200</v>
      </c>
      <c r="F2076" s="58"/>
      <c r="G2076" s="58">
        <f>+IF(F2076&gt;K2076+100000,F2076-K2076,0)</f>
        <v>0</v>
      </c>
      <c r="H2076" s="58"/>
      <c r="I2076" s="58"/>
      <c r="J2076" s="58"/>
      <c r="K2076" s="58">
        <v>457820</v>
      </c>
      <c r="L2076" s="12" t="s">
        <v>91</v>
      </c>
      <c r="M2076" s="12" t="s">
        <v>91</v>
      </c>
      <c r="N2076" s="12" t="s">
        <v>91</v>
      </c>
      <c r="O2076" s="12">
        <v>4</v>
      </c>
      <c r="P2076" s="12">
        <v>0</v>
      </c>
      <c r="Q2076" s="12">
        <v>0</v>
      </c>
      <c r="R2076" s="12">
        <v>5001</v>
      </c>
      <c r="S2076" s="59">
        <v>1.3972602739726028</v>
      </c>
      <c r="T2076" s="59">
        <v>31.07123287671233</v>
      </c>
      <c r="U2076" s="12">
        <v>1</v>
      </c>
      <c r="V2076" s="12">
        <v>2</v>
      </c>
      <c r="W2076" s="12">
        <v>2</v>
      </c>
      <c r="X2076" s="12">
        <v>2</v>
      </c>
      <c r="Y2076" s="12">
        <v>3</v>
      </c>
      <c r="Z2076" s="58">
        <v>0</v>
      </c>
      <c r="AA2076" s="58">
        <v>0</v>
      </c>
      <c r="AB2076" s="58">
        <v>0</v>
      </c>
      <c r="AC2076" s="58" t="s">
        <v>91</v>
      </c>
    </row>
    <row r="2077" spans="1:29" x14ac:dyDescent="0.3">
      <c r="A2077" s="57">
        <v>2224882424</v>
      </c>
      <c r="B2077" s="12" t="s">
        <v>1173</v>
      </c>
      <c r="C2077" s="58" t="s">
        <v>108</v>
      </c>
      <c r="D2077" s="58" t="s">
        <v>29</v>
      </c>
      <c r="E2077" s="58">
        <v>249169</v>
      </c>
      <c r="F2077" s="58">
        <v>1292046</v>
      </c>
      <c r="G2077" s="58">
        <f>+IF(F2077&gt;K2077+100000,F2077-K2077,0)</f>
        <v>834226</v>
      </c>
      <c r="H2077" s="58">
        <v>127554</v>
      </c>
      <c r="I2077" s="58">
        <v>0</v>
      </c>
      <c r="J2077" s="58">
        <v>757290</v>
      </c>
      <c r="K2077" s="58">
        <v>457820</v>
      </c>
      <c r="L2077" s="12" t="s">
        <v>87</v>
      </c>
      <c r="M2077" s="12" t="s">
        <v>89</v>
      </c>
      <c r="N2077" s="12" t="s">
        <v>10</v>
      </c>
      <c r="O2077" s="12">
        <v>4</v>
      </c>
      <c r="P2077" s="12">
        <v>0</v>
      </c>
      <c r="Q2077" s="12">
        <v>0</v>
      </c>
      <c r="R2077" s="12">
        <v>76275</v>
      </c>
      <c r="S2077" s="59">
        <v>1.3972602739726028</v>
      </c>
      <c r="T2077" s="59">
        <v>37.575342465753423</v>
      </c>
      <c r="U2077" s="12">
        <v>1</v>
      </c>
      <c r="V2077" s="12">
        <v>2</v>
      </c>
      <c r="W2077" s="12">
        <v>2</v>
      </c>
      <c r="X2077" s="12">
        <v>2</v>
      </c>
      <c r="Y2077" s="12">
        <v>3</v>
      </c>
      <c r="Z2077" s="58">
        <v>0</v>
      </c>
      <c r="AA2077" s="58">
        <v>0</v>
      </c>
      <c r="AB2077" s="58">
        <v>0</v>
      </c>
      <c r="AC2077" s="58" t="s">
        <v>91</v>
      </c>
    </row>
    <row r="2078" spans="1:29" x14ac:dyDescent="0.3">
      <c r="A2078" s="57">
        <v>2224642224</v>
      </c>
      <c r="B2078" s="12" t="s">
        <v>1176</v>
      </c>
      <c r="C2078" s="58" t="s">
        <v>108</v>
      </c>
      <c r="D2078" s="58" t="s">
        <v>113</v>
      </c>
      <c r="E2078" s="58">
        <v>173463</v>
      </c>
      <c r="F2078" s="58">
        <v>302387</v>
      </c>
      <c r="G2078" s="58">
        <f>+IF(F2078&gt;K2078+100000,F2078-K2078,0)</f>
        <v>0</v>
      </c>
      <c r="H2078" s="58">
        <v>102413</v>
      </c>
      <c r="I2078" s="58">
        <v>0</v>
      </c>
      <c r="J2078" s="58">
        <v>0</v>
      </c>
      <c r="K2078" s="58">
        <v>457820</v>
      </c>
      <c r="L2078" s="12" t="s">
        <v>88</v>
      </c>
      <c r="M2078" s="12" t="s">
        <v>89</v>
      </c>
      <c r="N2078" s="12" t="s">
        <v>10</v>
      </c>
      <c r="O2078" s="12">
        <v>4</v>
      </c>
      <c r="P2078" s="12">
        <v>0</v>
      </c>
      <c r="Q2078" s="12">
        <v>0</v>
      </c>
      <c r="R2078" s="12">
        <v>76130</v>
      </c>
      <c r="S2078" s="59">
        <v>1.3972602739726028</v>
      </c>
      <c r="T2078" s="59">
        <v>22.336986301369862</v>
      </c>
      <c r="U2078" s="12">
        <v>1</v>
      </c>
      <c r="V2078" s="12">
        <v>4</v>
      </c>
      <c r="W2078" s="12">
        <v>1</v>
      </c>
      <c r="X2078" s="12">
        <v>2</v>
      </c>
      <c r="Y2078" s="12">
        <v>1</v>
      </c>
      <c r="Z2078" s="58">
        <v>0</v>
      </c>
      <c r="AA2078" s="58">
        <v>0</v>
      </c>
      <c r="AB2078" s="58">
        <v>0</v>
      </c>
      <c r="AC2078" s="58" t="s">
        <v>91</v>
      </c>
    </row>
    <row r="2079" spans="1:29" x14ac:dyDescent="0.3">
      <c r="A2079" s="57">
        <v>2006462288</v>
      </c>
      <c r="B2079" s="12" t="s">
        <v>1177</v>
      </c>
      <c r="C2079" s="58" t="s">
        <v>108</v>
      </c>
      <c r="D2079" s="58" t="s">
        <v>29</v>
      </c>
      <c r="E2079" s="58">
        <v>158700</v>
      </c>
      <c r="F2079" s="58">
        <v>1127516</v>
      </c>
      <c r="G2079" s="58">
        <f>+IF(F2079&gt;K2079+100000,F2079-K2079,0)</f>
        <v>669696</v>
      </c>
      <c r="H2079" s="58">
        <v>112188</v>
      </c>
      <c r="I2079" s="58">
        <v>0</v>
      </c>
      <c r="J2079" s="58">
        <v>0</v>
      </c>
      <c r="K2079" s="58">
        <v>457820</v>
      </c>
      <c r="L2079" s="12" t="s">
        <v>88</v>
      </c>
      <c r="M2079" s="12" t="s">
        <v>89</v>
      </c>
      <c r="N2079" s="12" t="s">
        <v>10</v>
      </c>
      <c r="O2079" s="12">
        <v>4</v>
      </c>
      <c r="P2079" s="12">
        <v>0</v>
      </c>
      <c r="Q2079" s="12">
        <v>0</v>
      </c>
      <c r="R2079" s="12">
        <v>76130</v>
      </c>
      <c r="S2079" s="59">
        <v>1.3972602739726028</v>
      </c>
      <c r="T2079" s="59">
        <v>21.605479452054794</v>
      </c>
      <c r="U2079" s="12">
        <v>1</v>
      </c>
      <c r="V2079" s="12">
        <v>2</v>
      </c>
      <c r="W2079" s="12">
        <v>1</v>
      </c>
      <c r="X2079" s="12">
        <v>2</v>
      </c>
      <c r="Y2079" s="12">
        <v>1</v>
      </c>
      <c r="Z2079" s="58">
        <v>0</v>
      </c>
      <c r="AA2079" s="58">
        <v>0</v>
      </c>
      <c r="AB2079" s="58">
        <v>0</v>
      </c>
      <c r="AC2079" s="58" t="s">
        <v>91</v>
      </c>
    </row>
    <row r="2080" spans="1:29" x14ac:dyDescent="0.3">
      <c r="A2080" s="57">
        <v>26880284</v>
      </c>
      <c r="B2080" s="12" t="s">
        <v>1178</v>
      </c>
      <c r="C2080" s="58" t="s">
        <v>108</v>
      </c>
      <c r="D2080" s="58" t="s">
        <v>29</v>
      </c>
      <c r="E2080" s="58">
        <v>124435</v>
      </c>
      <c r="F2080" s="58">
        <v>603502</v>
      </c>
      <c r="G2080" s="58">
        <f>+IF(F2080&gt;K2080+100000,F2080-K2080,0)</f>
        <v>145682</v>
      </c>
      <c r="H2080" s="58">
        <v>91110</v>
      </c>
      <c r="I2080" s="58">
        <v>0</v>
      </c>
      <c r="J2080" s="58">
        <v>720000</v>
      </c>
      <c r="K2080" s="58">
        <v>457820</v>
      </c>
      <c r="L2080" s="12" t="s">
        <v>87</v>
      </c>
      <c r="M2080" s="12" t="s">
        <v>89</v>
      </c>
      <c r="N2080" s="12" t="s">
        <v>10</v>
      </c>
      <c r="O2080" s="12">
        <v>4</v>
      </c>
      <c r="P2080" s="12">
        <v>0</v>
      </c>
      <c r="Q2080" s="12">
        <v>0</v>
      </c>
      <c r="R2080" s="12">
        <v>19455</v>
      </c>
      <c r="S2080" s="59">
        <v>1.3972602739726028</v>
      </c>
      <c r="T2080" s="59">
        <v>47.934246575342463</v>
      </c>
      <c r="U2080" s="12">
        <v>1</v>
      </c>
      <c r="V2080" s="12">
        <v>2</v>
      </c>
      <c r="W2080" s="12">
        <v>1</v>
      </c>
      <c r="X2080" s="12">
        <v>2</v>
      </c>
      <c r="Y2080" s="12">
        <v>3</v>
      </c>
      <c r="Z2080" s="58">
        <v>0</v>
      </c>
      <c r="AA2080" s="58">
        <v>0</v>
      </c>
      <c r="AB2080" s="58">
        <v>0</v>
      </c>
      <c r="AC2080" s="58" t="s">
        <v>91</v>
      </c>
    </row>
    <row r="2081" spans="1:29" x14ac:dyDescent="0.3">
      <c r="A2081" s="57">
        <v>2224606626</v>
      </c>
      <c r="B2081" s="12" t="s">
        <v>1179</v>
      </c>
      <c r="C2081" s="58" t="s">
        <v>108</v>
      </c>
      <c r="D2081" s="58" t="s">
        <v>29</v>
      </c>
      <c r="E2081" s="58">
        <v>104496</v>
      </c>
      <c r="F2081" s="58">
        <v>995855</v>
      </c>
      <c r="G2081" s="58">
        <f>+IF(F2081&gt;K2081+100000,F2081-K2081,0)</f>
        <v>538035</v>
      </c>
      <c r="H2081" s="58">
        <v>118539</v>
      </c>
      <c r="I2081" s="58">
        <v>0</v>
      </c>
      <c r="J2081" s="58">
        <v>0</v>
      </c>
      <c r="K2081" s="58">
        <v>457820</v>
      </c>
      <c r="L2081" s="12" t="s">
        <v>88</v>
      </c>
      <c r="M2081" s="12" t="s">
        <v>89</v>
      </c>
      <c r="N2081" s="12" t="s">
        <v>10</v>
      </c>
      <c r="O2081" s="12">
        <v>4</v>
      </c>
      <c r="P2081" s="12">
        <v>0</v>
      </c>
      <c r="Q2081" s="12">
        <v>0</v>
      </c>
      <c r="R2081" s="12">
        <v>76563</v>
      </c>
      <c r="S2081" s="59">
        <v>1.3972602739726028</v>
      </c>
      <c r="T2081" s="59">
        <v>22.657534246575342</v>
      </c>
      <c r="U2081" s="12">
        <v>1</v>
      </c>
      <c r="V2081" s="12">
        <v>2</v>
      </c>
      <c r="W2081" s="12">
        <v>2</v>
      </c>
      <c r="X2081" s="12">
        <v>2</v>
      </c>
      <c r="Y2081" s="12">
        <v>3</v>
      </c>
      <c r="Z2081" s="58">
        <v>0</v>
      </c>
      <c r="AA2081" s="58">
        <v>0</v>
      </c>
      <c r="AB2081" s="58">
        <v>0</v>
      </c>
      <c r="AC2081" s="58" t="s">
        <v>91</v>
      </c>
    </row>
    <row r="2082" spans="1:29" x14ac:dyDescent="0.3">
      <c r="A2082" s="57">
        <v>2224600844</v>
      </c>
      <c r="B2082" s="12" t="s">
        <v>1180</v>
      </c>
      <c r="C2082" s="58" t="s">
        <v>108</v>
      </c>
      <c r="D2082" s="58" t="s">
        <v>113</v>
      </c>
      <c r="E2082" s="58">
        <v>55760</v>
      </c>
      <c r="F2082" s="58">
        <v>214154</v>
      </c>
      <c r="G2082" s="58">
        <f>+IF(F2082&gt;K2082+100000,F2082-K2082,0)</f>
        <v>0</v>
      </c>
      <c r="H2082" s="58">
        <v>109332</v>
      </c>
      <c r="I2082" s="58">
        <v>0</v>
      </c>
      <c r="J2082" s="58">
        <v>0</v>
      </c>
      <c r="K2082" s="58">
        <v>457820</v>
      </c>
      <c r="L2082" s="12" t="s">
        <v>88</v>
      </c>
      <c r="M2082" s="12" t="s">
        <v>89</v>
      </c>
      <c r="N2082" s="12" t="s">
        <v>10</v>
      </c>
      <c r="O2082" s="12">
        <v>4</v>
      </c>
      <c r="P2082" s="12">
        <v>0</v>
      </c>
      <c r="Q2082" s="12">
        <v>0</v>
      </c>
      <c r="R2082" s="12">
        <v>76520</v>
      </c>
      <c r="S2082" s="59">
        <v>0.38356164383561642</v>
      </c>
      <c r="T2082" s="59">
        <v>21.972602739726028</v>
      </c>
      <c r="U2082" s="12">
        <v>1</v>
      </c>
      <c r="V2082" s="12">
        <v>2</v>
      </c>
      <c r="W2082" s="12">
        <v>1</v>
      </c>
      <c r="X2082" s="12">
        <v>2</v>
      </c>
      <c r="Y2082" s="12">
        <v>1</v>
      </c>
      <c r="Z2082" s="58">
        <v>0</v>
      </c>
      <c r="AA2082" s="58">
        <v>0</v>
      </c>
      <c r="AB2082" s="58">
        <v>0</v>
      </c>
      <c r="AC2082" s="58" t="s">
        <v>91</v>
      </c>
    </row>
    <row r="2083" spans="1:29" x14ac:dyDescent="0.3">
      <c r="A2083" s="57">
        <v>2006228888</v>
      </c>
      <c r="B2083" s="12" t="s">
        <v>1181</v>
      </c>
      <c r="C2083" s="58" t="s">
        <v>109</v>
      </c>
      <c r="D2083" s="58" t="s">
        <v>112</v>
      </c>
      <c r="E2083" s="58">
        <v>50834</v>
      </c>
      <c r="F2083" s="58"/>
      <c r="G2083" s="58">
        <f>+IF(F2083&gt;K2083+100000,F2083-K2083,0)</f>
        <v>0</v>
      </c>
      <c r="H2083" s="58"/>
      <c r="I2083" s="58"/>
      <c r="J2083" s="58"/>
      <c r="K2083" s="58">
        <v>457820</v>
      </c>
      <c r="L2083" s="12" t="s">
        <v>91</v>
      </c>
      <c r="M2083" s="12" t="s">
        <v>91</v>
      </c>
      <c r="N2083" s="12" t="s">
        <v>91</v>
      </c>
      <c r="O2083" s="12">
        <v>4</v>
      </c>
      <c r="P2083" s="12">
        <v>0</v>
      </c>
      <c r="Q2083" s="12">
        <v>0</v>
      </c>
      <c r="R2083" s="12">
        <v>76563</v>
      </c>
      <c r="S2083" s="59">
        <v>1.3972602739726028</v>
      </c>
      <c r="T2083" s="59">
        <v>21.468493150684932</v>
      </c>
      <c r="U2083" s="12">
        <v>1</v>
      </c>
      <c r="V2083" s="12">
        <v>2</v>
      </c>
      <c r="W2083" s="12">
        <v>1</v>
      </c>
      <c r="X2083" s="12">
        <v>2</v>
      </c>
      <c r="Y2083" s="12">
        <v>1</v>
      </c>
      <c r="Z2083" s="58">
        <v>0</v>
      </c>
      <c r="AA2083" s="58">
        <v>0</v>
      </c>
      <c r="AB2083" s="58">
        <v>0</v>
      </c>
      <c r="AC2083" s="58" t="s">
        <v>91</v>
      </c>
    </row>
    <row r="2084" spans="1:29" x14ac:dyDescent="0.3">
      <c r="A2084" s="57">
        <v>26626242</v>
      </c>
      <c r="B2084" s="12" t="s">
        <v>1182</v>
      </c>
      <c r="C2084" s="58" t="s">
        <v>108</v>
      </c>
      <c r="D2084" s="58" t="s">
        <v>29</v>
      </c>
      <c r="E2084" s="58">
        <v>414</v>
      </c>
      <c r="F2084" s="58">
        <v>876827</v>
      </c>
      <c r="G2084" s="58">
        <f>+IF(F2084&gt;K2084+100000,F2084-K2084,0)</f>
        <v>419007</v>
      </c>
      <c r="H2084" s="58">
        <v>116621</v>
      </c>
      <c r="I2084" s="58">
        <v>0</v>
      </c>
      <c r="J2084" s="58">
        <v>0</v>
      </c>
      <c r="K2084" s="58">
        <v>457820</v>
      </c>
      <c r="L2084" s="12" t="s">
        <v>88</v>
      </c>
      <c r="M2084" s="12" t="s">
        <v>89</v>
      </c>
      <c r="N2084" s="12" t="s">
        <v>10</v>
      </c>
      <c r="O2084" s="12">
        <v>4</v>
      </c>
      <c r="P2084" s="12">
        <v>0</v>
      </c>
      <c r="Q2084" s="12">
        <v>0</v>
      </c>
      <c r="R2084" s="12">
        <v>5001</v>
      </c>
      <c r="S2084" s="59">
        <v>1.3972602739726028</v>
      </c>
      <c r="T2084" s="59">
        <v>42.720547945205482</v>
      </c>
      <c r="U2084" s="12">
        <v>1</v>
      </c>
      <c r="V2084" s="12">
        <v>3</v>
      </c>
      <c r="W2084" s="12">
        <v>3</v>
      </c>
      <c r="X2084" s="12">
        <v>2</v>
      </c>
      <c r="Y2084" s="12">
        <v>2</v>
      </c>
      <c r="Z2084" s="58">
        <v>0</v>
      </c>
      <c r="AA2084" s="58">
        <v>0</v>
      </c>
      <c r="AB2084" s="58">
        <v>0</v>
      </c>
      <c r="AC2084" s="58" t="s">
        <v>91</v>
      </c>
    </row>
    <row r="2085" spans="1:29" x14ac:dyDescent="0.3">
      <c r="A2085" s="57">
        <v>4288442</v>
      </c>
      <c r="B2085" s="12" t="s">
        <v>1183</v>
      </c>
      <c r="C2085" s="58" t="s">
        <v>109</v>
      </c>
      <c r="D2085" s="58" t="s">
        <v>112</v>
      </c>
      <c r="E2085" s="58"/>
      <c r="F2085" s="58"/>
      <c r="G2085" s="58">
        <f>+IF(F2085&gt;K2085+100000,F2085-K2085,0)</f>
        <v>0</v>
      </c>
      <c r="H2085" s="58"/>
      <c r="I2085" s="58"/>
      <c r="J2085" s="58"/>
      <c r="K2085" s="58">
        <v>457820</v>
      </c>
      <c r="L2085" s="12" t="s">
        <v>91</v>
      </c>
      <c r="M2085" s="12" t="s">
        <v>91</v>
      </c>
      <c r="N2085" s="12" t="s">
        <v>91</v>
      </c>
      <c r="O2085" s="12">
        <v>4</v>
      </c>
      <c r="P2085" s="12">
        <v>0</v>
      </c>
      <c r="Q2085" s="12">
        <v>0</v>
      </c>
      <c r="R2085" s="12">
        <v>76130</v>
      </c>
      <c r="S2085" s="59">
        <v>1.3972602739726028</v>
      </c>
      <c r="T2085" s="59">
        <v>49.465753424657535</v>
      </c>
      <c r="U2085" s="12">
        <v>1</v>
      </c>
      <c r="V2085" s="12">
        <v>1</v>
      </c>
      <c r="W2085" s="12">
        <v>1</v>
      </c>
      <c r="X2085" s="12">
        <v>2</v>
      </c>
      <c r="Y2085" s="12">
        <v>3</v>
      </c>
      <c r="Z2085" s="58">
        <v>0</v>
      </c>
      <c r="AA2085" s="58">
        <v>0</v>
      </c>
      <c r="AB2085" s="58">
        <v>0</v>
      </c>
      <c r="AC2085" s="58" t="s">
        <v>91</v>
      </c>
    </row>
    <row r="2086" spans="1:29" x14ac:dyDescent="0.3">
      <c r="A2086" s="57">
        <v>2008608806</v>
      </c>
      <c r="B2086" s="12" t="s">
        <v>1184</v>
      </c>
      <c r="C2086" s="58" t="s">
        <v>108</v>
      </c>
      <c r="D2086" s="58" t="s">
        <v>113</v>
      </c>
      <c r="E2086" s="58"/>
      <c r="F2086" s="58">
        <v>303323</v>
      </c>
      <c r="G2086" s="58">
        <f>+IF(F2086&gt;K2086+100000,F2086-K2086,0)</f>
        <v>0</v>
      </c>
      <c r="H2086" s="58">
        <v>78504</v>
      </c>
      <c r="I2086" s="58">
        <v>0</v>
      </c>
      <c r="J2086" s="58">
        <v>0</v>
      </c>
      <c r="K2086" s="58">
        <v>463344</v>
      </c>
      <c r="L2086" s="12" t="s">
        <v>88</v>
      </c>
      <c r="M2086" s="12" t="s">
        <v>89</v>
      </c>
      <c r="N2086" s="12" t="s">
        <v>10</v>
      </c>
      <c r="O2086" s="12">
        <v>4</v>
      </c>
      <c r="P2086" s="12">
        <v>0</v>
      </c>
      <c r="Q2086" s="12">
        <v>0</v>
      </c>
      <c r="R2086" s="12">
        <v>68255</v>
      </c>
      <c r="S2086" s="59">
        <v>0.68767123287671228</v>
      </c>
      <c r="T2086" s="59">
        <v>36.128767123287673</v>
      </c>
      <c r="U2086" s="12">
        <v>2</v>
      </c>
      <c r="V2086" s="12">
        <v>2</v>
      </c>
      <c r="W2086" s="12">
        <v>2</v>
      </c>
      <c r="X2086" s="12">
        <v>3</v>
      </c>
      <c r="Y2086" s="12">
        <v>1</v>
      </c>
      <c r="Z2086" s="58">
        <v>0</v>
      </c>
      <c r="AA2086" s="58">
        <v>0</v>
      </c>
      <c r="AB2086" s="58">
        <v>0</v>
      </c>
      <c r="AC2086" s="58" t="s">
        <v>91</v>
      </c>
    </row>
    <row r="2087" spans="1:29" x14ac:dyDescent="0.3">
      <c r="A2087" s="57">
        <v>2224640040</v>
      </c>
      <c r="B2087" s="12" t="s">
        <v>1185</v>
      </c>
      <c r="C2087" s="58" t="s">
        <v>109</v>
      </c>
      <c r="D2087" s="58" t="s">
        <v>112</v>
      </c>
      <c r="E2087" s="58">
        <v>1150</v>
      </c>
      <c r="F2087" s="58"/>
      <c r="G2087" s="58">
        <f>+IF(F2087&gt;K2087+100000,F2087-K2087,0)</f>
        <v>0</v>
      </c>
      <c r="H2087" s="58"/>
      <c r="I2087" s="58"/>
      <c r="J2087" s="58"/>
      <c r="K2087" s="58">
        <v>466989</v>
      </c>
      <c r="L2087" s="12" t="s">
        <v>91</v>
      </c>
      <c r="M2087" s="12" t="s">
        <v>91</v>
      </c>
      <c r="N2087" s="12" t="s">
        <v>91</v>
      </c>
      <c r="O2087" s="12">
        <v>4</v>
      </c>
      <c r="P2087" s="12">
        <v>0</v>
      </c>
      <c r="Q2087" s="12">
        <v>0</v>
      </c>
      <c r="R2087" s="12">
        <v>76130</v>
      </c>
      <c r="S2087" s="59">
        <v>1.7178082191780821</v>
      </c>
      <c r="T2087" s="59">
        <v>23.093150684931508</v>
      </c>
      <c r="U2087" s="12">
        <v>1</v>
      </c>
      <c r="V2087" s="12">
        <v>2</v>
      </c>
      <c r="W2087" s="12">
        <v>1</v>
      </c>
      <c r="X2087" s="12">
        <v>2</v>
      </c>
      <c r="Y2087" s="12">
        <v>1</v>
      </c>
      <c r="Z2087" s="58">
        <v>0</v>
      </c>
      <c r="AA2087" s="58">
        <v>0</v>
      </c>
      <c r="AB2087" s="58">
        <v>0</v>
      </c>
      <c r="AC2087" s="58" t="s">
        <v>91</v>
      </c>
    </row>
    <row r="2088" spans="1:29" x14ac:dyDescent="0.3">
      <c r="A2088" s="57">
        <v>6648824</v>
      </c>
      <c r="B2088" s="12" t="s">
        <v>1187</v>
      </c>
      <c r="C2088" s="58" t="s">
        <v>109</v>
      </c>
      <c r="D2088" s="58" t="s">
        <v>112</v>
      </c>
      <c r="E2088" s="58">
        <v>107833</v>
      </c>
      <c r="F2088" s="58"/>
      <c r="G2088" s="58">
        <f>+IF(F2088&gt;K2088+100000,F2088-K2088,0)</f>
        <v>0</v>
      </c>
      <c r="H2088" s="58"/>
      <c r="I2088" s="58"/>
      <c r="J2088" s="58"/>
      <c r="K2088" s="58">
        <v>470987</v>
      </c>
      <c r="L2088" s="12" t="s">
        <v>91</v>
      </c>
      <c r="M2088" s="12" t="s">
        <v>91</v>
      </c>
      <c r="N2088" s="12" t="s">
        <v>91</v>
      </c>
      <c r="O2088" s="12">
        <v>4</v>
      </c>
      <c r="P2088" s="12">
        <v>0</v>
      </c>
      <c r="Q2088" s="12">
        <v>4</v>
      </c>
      <c r="R2088" s="12">
        <v>76616</v>
      </c>
      <c r="S2088" s="59">
        <v>1.3753424657534246</v>
      </c>
      <c r="T2088" s="59">
        <v>42.353424657534248</v>
      </c>
      <c r="U2088" s="12">
        <v>1</v>
      </c>
      <c r="V2088" s="12">
        <v>2</v>
      </c>
      <c r="W2088" s="12">
        <v>2</v>
      </c>
      <c r="X2088" s="12">
        <v>2</v>
      </c>
      <c r="Y2088" s="12">
        <v>2</v>
      </c>
      <c r="Z2088" s="58">
        <v>0</v>
      </c>
      <c r="AA2088" s="58">
        <v>0</v>
      </c>
      <c r="AB2088" s="58">
        <v>0</v>
      </c>
      <c r="AC2088" s="58" t="s">
        <v>91</v>
      </c>
    </row>
    <row r="2089" spans="1:29" x14ac:dyDescent="0.3">
      <c r="A2089" s="57">
        <v>20842266</v>
      </c>
      <c r="B2089" s="12" t="s">
        <v>1188</v>
      </c>
      <c r="C2089" s="58" t="s">
        <v>109</v>
      </c>
      <c r="D2089" s="58" t="s">
        <v>112</v>
      </c>
      <c r="E2089" s="58"/>
      <c r="F2089" s="58"/>
      <c r="G2089" s="58">
        <f>+IF(F2089&gt;K2089+100000,F2089-K2089,0)</f>
        <v>0</v>
      </c>
      <c r="H2089" s="58"/>
      <c r="I2089" s="58"/>
      <c r="J2089" s="58"/>
      <c r="K2089" s="58">
        <v>470987</v>
      </c>
      <c r="L2089" s="12" t="s">
        <v>91</v>
      </c>
      <c r="M2089" s="12" t="s">
        <v>91</v>
      </c>
      <c r="N2089" s="12" t="s">
        <v>91</v>
      </c>
      <c r="O2089" s="12">
        <v>4</v>
      </c>
      <c r="P2089" s="12">
        <v>0</v>
      </c>
      <c r="Q2089" s="12">
        <v>4</v>
      </c>
      <c r="R2089" s="12">
        <v>76606</v>
      </c>
      <c r="S2089" s="59">
        <v>1.3753424657534246</v>
      </c>
      <c r="T2089" s="59">
        <v>44.241095890410961</v>
      </c>
      <c r="U2089" s="12">
        <v>2</v>
      </c>
      <c r="V2089" s="12">
        <v>2</v>
      </c>
      <c r="W2089" s="12">
        <v>2</v>
      </c>
      <c r="X2089" s="12">
        <v>2</v>
      </c>
      <c r="Y2089" s="12">
        <v>4</v>
      </c>
      <c r="Z2089" s="58">
        <v>0</v>
      </c>
      <c r="AA2089" s="58">
        <v>0</v>
      </c>
      <c r="AB2089" s="58">
        <v>0</v>
      </c>
      <c r="AC2089" s="58" t="s">
        <v>91</v>
      </c>
    </row>
    <row r="2090" spans="1:29" x14ac:dyDescent="0.3">
      <c r="A2090" s="57">
        <v>2060460060</v>
      </c>
      <c r="B2090" s="12" t="s">
        <v>1189</v>
      </c>
      <c r="C2090" s="58" t="s">
        <v>109</v>
      </c>
      <c r="D2090" s="58" t="s">
        <v>112</v>
      </c>
      <c r="E2090" s="58">
        <v>834300</v>
      </c>
      <c r="F2090" s="58"/>
      <c r="G2090" s="58">
        <f>+IF(F2090&gt;K2090+100000,F2090-K2090,0)</f>
        <v>0</v>
      </c>
      <c r="H2090" s="58"/>
      <c r="I2090" s="58"/>
      <c r="J2090" s="58"/>
      <c r="K2090" s="58">
        <v>484154</v>
      </c>
      <c r="L2090" s="12" t="s">
        <v>91</v>
      </c>
      <c r="M2090" s="12" t="s">
        <v>91</v>
      </c>
      <c r="N2090" s="12" t="s">
        <v>91</v>
      </c>
      <c r="O2090" s="12">
        <v>4</v>
      </c>
      <c r="P2090" s="12">
        <v>0</v>
      </c>
      <c r="Q2090" s="12">
        <v>0</v>
      </c>
      <c r="R2090" s="12">
        <v>76130</v>
      </c>
      <c r="S2090" s="59">
        <v>1.4904109589041097</v>
      </c>
      <c r="T2090" s="59">
        <v>22.106849315068494</v>
      </c>
      <c r="U2090" s="12">
        <v>2</v>
      </c>
      <c r="V2090" s="12">
        <v>2</v>
      </c>
      <c r="W2090" s="12">
        <v>2</v>
      </c>
      <c r="X2090" s="12">
        <v>2</v>
      </c>
      <c r="Y2090" s="12">
        <v>1</v>
      </c>
      <c r="Z2090" s="58">
        <v>0</v>
      </c>
      <c r="AA2090" s="58">
        <v>0</v>
      </c>
      <c r="AB2090" s="58">
        <v>0</v>
      </c>
      <c r="AC2090" s="58" t="s">
        <v>91</v>
      </c>
    </row>
    <row r="2091" spans="1:29" x14ac:dyDescent="0.3">
      <c r="A2091" s="57">
        <v>66084684</v>
      </c>
      <c r="B2091" s="12" t="s">
        <v>1190</v>
      </c>
      <c r="C2091" s="58" t="s">
        <v>109</v>
      </c>
      <c r="D2091" s="58" t="s">
        <v>112</v>
      </c>
      <c r="E2091" s="58">
        <v>300463</v>
      </c>
      <c r="F2091" s="58"/>
      <c r="G2091" s="58">
        <f>+IF(F2091&gt;K2091+100000,F2091-K2091,0)</f>
        <v>0</v>
      </c>
      <c r="H2091" s="58"/>
      <c r="I2091" s="58"/>
      <c r="J2091" s="58"/>
      <c r="K2091" s="58">
        <v>484154</v>
      </c>
      <c r="L2091" s="12" t="s">
        <v>91</v>
      </c>
      <c r="M2091" s="12" t="s">
        <v>91</v>
      </c>
      <c r="N2091" s="12" t="s">
        <v>91</v>
      </c>
      <c r="O2091" s="12">
        <v>4</v>
      </c>
      <c r="P2091" s="12">
        <v>0</v>
      </c>
      <c r="Q2091" s="12">
        <v>0</v>
      </c>
      <c r="R2091" s="12">
        <v>76001</v>
      </c>
      <c r="S2091" s="59">
        <v>1.4904109589041097</v>
      </c>
      <c r="T2091" s="59">
        <v>45.558904109589044</v>
      </c>
      <c r="U2091" s="12">
        <v>2</v>
      </c>
      <c r="V2091" s="12">
        <v>2</v>
      </c>
      <c r="W2091" s="12">
        <v>1</v>
      </c>
      <c r="X2091" s="12">
        <v>2</v>
      </c>
      <c r="Y2091" s="12">
        <v>3</v>
      </c>
      <c r="Z2091" s="58">
        <v>0</v>
      </c>
      <c r="AA2091" s="58">
        <v>0</v>
      </c>
      <c r="AB2091" s="58">
        <v>0</v>
      </c>
      <c r="AC2091" s="58" t="s">
        <v>91</v>
      </c>
    </row>
    <row r="2092" spans="1:29" x14ac:dyDescent="0.3">
      <c r="A2092" s="57">
        <v>6480862</v>
      </c>
      <c r="B2092" s="12" t="s">
        <v>1192</v>
      </c>
      <c r="C2092" s="58" t="s">
        <v>108</v>
      </c>
      <c r="D2092" s="58" t="s">
        <v>29</v>
      </c>
      <c r="E2092" s="58">
        <v>58915</v>
      </c>
      <c r="F2092" s="58">
        <v>893045</v>
      </c>
      <c r="G2092" s="58">
        <f>+IF(F2092&gt;K2092+100000,F2092-K2092,0)</f>
        <v>408891</v>
      </c>
      <c r="H2092" s="58">
        <v>172683</v>
      </c>
      <c r="I2092" s="58">
        <v>0</v>
      </c>
      <c r="J2092" s="58">
        <v>0</v>
      </c>
      <c r="K2092" s="58">
        <v>484154</v>
      </c>
      <c r="L2092" s="12" t="s">
        <v>88</v>
      </c>
      <c r="M2092" s="12" t="s">
        <v>89</v>
      </c>
      <c r="N2092" s="12" t="s">
        <v>10</v>
      </c>
      <c r="O2092" s="12">
        <v>4</v>
      </c>
      <c r="P2092" s="12">
        <v>0</v>
      </c>
      <c r="Q2092" s="12">
        <v>0</v>
      </c>
      <c r="R2092" s="12">
        <v>76130</v>
      </c>
      <c r="S2092" s="59">
        <v>1.4904109589041097</v>
      </c>
      <c r="T2092" s="59">
        <v>41.802739726027397</v>
      </c>
      <c r="U2092" s="12">
        <v>1</v>
      </c>
      <c r="V2092" s="12">
        <v>2</v>
      </c>
      <c r="W2092" s="12">
        <v>1</v>
      </c>
      <c r="X2092" s="12">
        <v>2</v>
      </c>
      <c r="Y2092" s="12">
        <v>3</v>
      </c>
      <c r="Z2092" s="58">
        <v>0</v>
      </c>
      <c r="AA2092" s="58">
        <v>0</v>
      </c>
      <c r="AB2092" s="58">
        <v>0</v>
      </c>
      <c r="AC2092" s="58" t="s">
        <v>91</v>
      </c>
    </row>
    <row r="2093" spans="1:29" x14ac:dyDescent="0.3">
      <c r="A2093" s="57">
        <v>2062022220</v>
      </c>
      <c r="B2093" s="12" t="s">
        <v>1193</v>
      </c>
      <c r="C2093" s="58" t="s">
        <v>108</v>
      </c>
      <c r="D2093" s="58" t="s">
        <v>113</v>
      </c>
      <c r="E2093" s="58">
        <v>21408</v>
      </c>
      <c r="F2093" s="58">
        <v>189093</v>
      </c>
      <c r="G2093" s="58">
        <f>+IF(F2093&gt;K2093+100000,F2093-K2093,0)</f>
        <v>0</v>
      </c>
      <c r="H2093" s="58">
        <v>64043.000000000007</v>
      </c>
      <c r="I2093" s="58">
        <v>0</v>
      </c>
      <c r="J2093" s="58">
        <v>0</v>
      </c>
      <c r="K2093" s="58">
        <v>484154</v>
      </c>
      <c r="L2093" s="12" t="s">
        <v>88</v>
      </c>
      <c r="M2093" s="12" t="s">
        <v>89</v>
      </c>
      <c r="N2093" s="12" t="s">
        <v>10</v>
      </c>
      <c r="O2093" s="12">
        <v>4</v>
      </c>
      <c r="P2093" s="12">
        <v>0</v>
      </c>
      <c r="Q2093" s="12">
        <v>0</v>
      </c>
      <c r="R2093" s="12">
        <v>76130</v>
      </c>
      <c r="S2093" s="59">
        <v>1.4904109589041097</v>
      </c>
      <c r="T2093" s="59">
        <v>22.775342465753425</v>
      </c>
      <c r="U2093" s="12">
        <v>1</v>
      </c>
      <c r="V2093" s="12">
        <v>2</v>
      </c>
      <c r="W2093" s="12">
        <v>1</v>
      </c>
      <c r="X2093" s="12">
        <v>2</v>
      </c>
      <c r="Y2093" s="12">
        <v>1</v>
      </c>
      <c r="Z2093" s="58">
        <v>0</v>
      </c>
      <c r="AA2093" s="58">
        <v>0</v>
      </c>
      <c r="AB2093" s="58">
        <v>0</v>
      </c>
      <c r="AC2093" s="58" t="s">
        <v>91</v>
      </c>
    </row>
    <row r="2094" spans="1:29" x14ac:dyDescent="0.3">
      <c r="A2094" s="57">
        <v>2008600624</v>
      </c>
      <c r="B2094" s="12" t="s">
        <v>1194</v>
      </c>
      <c r="C2094" s="58" t="s">
        <v>109</v>
      </c>
      <c r="D2094" s="58" t="s">
        <v>112</v>
      </c>
      <c r="E2094" s="58">
        <v>14756</v>
      </c>
      <c r="F2094" s="58"/>
      <c r="G2094" s="58">
        <f>+IF(F2094&gt;K2094+100000,F2094-K2094,0)</f>
        <v>0</v>
      </c>
      <c r="H2094" s="58"/>
      <c r="I2094" s="58"/>
      <c r="J2094" s="58"/>
      <c r="K2094" s="58">
        <v>484154</v>
      </c>
      <c r="L2094" s="12" t="s">
        <v>91</v>
      </c>
      <c r="M2094" s="12" t="s">
        <v>91</v>
      </c>
      <c r="N2094" s="12" t="s">
        <v>91</v>
      </c>
      <c r="O2094" s="12">
        <v>4</v>
      </c>
      <c r="P2094" s="12">
        <v>0</v>
      </c>
      <c r="Q2094" s="12">
        <v>0</v>
      </c>
      <c r="R2094" s="12">
        <v>76130</v>
      </c>
      <c r="S2094" s="59">
        <v>1.4904109589041097</v>
      </c>
      <c r="T2094" s="59">
        <v>20.038356164383561</v>
      </c>
      <c r="U2094" s="12">
        <v>1</v>
      </c>
      <c r="V2094" s="12">
        <v>2</v>
      </c>
      <c r="W2094" s="12">
        <v>1</v>
      </c>
      <c r="X2094" s="12">
        <v>2</v>
      </c>
      <c r="Y2094" s="12">
        <v>1</v>
      </c>
      <c r="Z2094" s="58">
        <v>0</v>
      </c>
      <c r="AA2094" s="58">
        <v>0</v>
      </c>
      <c r="AB2094" s="58">
        <v>0</v>
      </c>
      <c r="AC2094" s="58" t="s">
        <v>91</v>
      </c>
    </row>
    <row r="2095" spans="1:29" x14ac:dyDescent="0.3">
      <c r="A2095" s="57">
        <v>42642282</v>
      </c>
      <c r="B2095" s="12" t="s">
        <v>1195</v>
      </c>
      <c r="C2095" s="58" t="s">
        <v>106</v>
      </c>
      <c r="D2095" s="58" t="s">
        <v>29</v>
      </c>
      <c r="E2095" s="58"/>
      <c r="F2095" s="58">
        <v>1390242</v>
      </c>
      <c r="G2095" s="58">
        <f>+IF(F2095&gt;K2095+100000,F2095-K2095,0)</f>
        <v>906088</v>
      </c>
      <c r="H2095" s="58">
        <v>126549.99999999999</v>
      </c>
      <c r="I2095" s="58">
        <v>0</v>
      </c>
      <c r="J2095" s="58">
        <v>0</v>
      </c>
      <c r="K2095" s="58">
        <v>484154</v>
      </c>
      <c r="L2095" s="12" t="s">
        <v>88</v>
      </c>
      <c r="M2095" s="12" t="s">
        <v>89</v>
      </c>
      <c r="N2095" s="12" t="s">
        <v>10</v>
      </c>
      <c r="O2095" s="12">
        <v>4</v>
      </c>
      <c r="P2095" s="12">
        <v>0</v>
      </c>
      <c r="Q2095" s="12">
        <v>0</v>
      </c>
      <c r="R2095" s="12">
        <v>76364</v>
      </c>
      <c r="S2095" s="59">
        <v>1.4904109589041097</v>
      </c>
      <c r="T2095" s="59">
        <v>49.123287671232873</v>
      </c>
      <c r="U2095" s="12">
        <v>2</v>
      </c>
      <c r="V2095" s="12">
        <v>4</v>
      </c>
      <c r="W2095" s="12">
        <v>3</v>
      </c>
      <c r="X2095" s="12">
        <v>2</v>
      </c>
      <c r="Y2095" s="12">
        <v>1</v>
      </c>
      <c r="Z2095" s="58">
        <v>0</v>
      </c>
      <c r="AA2095" s="58">
        <v>0</v>
      </c>
      <c r="AB2095" s="58">
        <v>0</v>
      </c>
      <c r="AC2095" s="58" t="s">
        <v>91</v>
      </c>
    </row>
    <row r="2096" spans="1:29" x14ac:dyDescent="0.3">
      <c r="A2096" s="57">
        <v>88064260</v>
      </c>
      <c r="B2096" s="12" t="s">
        <v>1196</v>
      </c>
      <c r="C2096" s="58" t="s">
        <v>109</v>
      </c>
      <c r="D2096" s="58" t="s">
        <v>112</v>
      </c>
      <c r="E2096" s="58"/>
      <c r="F2096" s="58"/>
      <c r="G2096" s="58">
        <f>+IF(F2096&gt;K2096+100000,F2096-K2096,0)</f>
        <v>0</v>
      </c>
      <c r="H2096" s="58"/>
      <c r="I2096" s="58"/>
      <c r="J2096" s="58"/>
      <c r="K2096" s="58">
        <v>484154</v>
      </c>
      <c r="L2096" s="12" t="s">
        <v>91</v>
      </c>
      <c r="M2096" s="12" t="s">
        <v>91</v>
      </c>
      <c r="N2096" s="12" t="s">
        <v>91</v>
      </c>
      <c r="O2096" s="12">
        <v>4</v>
      </c>
      <c r="P2096" s="12">
        <v>0</v>
      </c>
      <c r="Q2096" s="12">
        <v>0</v>
      </c>
      <c r="R2096" s="12">
        <v>52001</v>
      </c>
      <c r="S2096" s="59">
        <v>1.4904109589041097</v>
      </c>
      <c r="T2096" s="59">
        <v>38.046575342465751</v>
      </c>
      <c r="U2096" s="12">
        <v>1</v>
      </c>
      <c r="V2096" s="12">
        <v>2</v>
      </c>
      <c r="W2096" s="12">
        <v>1</v>
      </c>
      <c r="X2096" s="12">
        <v>2</v>
      </c>
      <c r="Y2096" s="12">
        <v>1</v>
      </c>
      <c r="Z2096" s="58">
        <v>0</v>
      </c>
      <c r="AA2096" s="58">
        <v>0</v>
      </c>
      <c r="AB2096" s="58">
        <v>0</v>
      </c>
      <c r="AC2096" s="58" t="s">
        <v>91</v>
      </c>
    </row>
    <row r="2097" spans="1:29" x14ac:dyDescent="0.3">
      <c r="A2097" s="57">
        <v>2080006048</v>
      </c>
      <c r="B2097" s="12" t="s">
        <v>1197</v>
      </c>
      <c r="C2097" s="58" t="s">
        <v>109</v>
      </c>
      <c r="D2097" s="58" t="s">
        <v>112</v>
      </c>
      <c r="E2097" s="58"/>
      <c r="F2097" s="58"/>
      <c r="G2097" s="58">
        <f>+IF(F2097&gt;K2097+100000,F2097-K2097,0)</f>
        <v>0</v>
      </c>
      <c r="H2097" s="58"/>
      <c r="I2097" s="58"/>
      <c r="J2097" s="58"/>
      <c r="K2097" s="58">
        <v>484154</v>
      </c>
      <c r="L2097" s="12" t="s">
        <v>91</v>
      </c>
      <c r="M2097" s="12" t="s">
        <v>91</v>
      </c>
      <c r="N2097" s="12" t="s">
        <v>91</v>
      </c>
      <c r="O2097" s="12">
        <v>4</v>
      </c>
      <c r="P2097" s="12">
        <v>0</v>
      </c>
      <c r="Q2097" s="12">
        <v>0</v>
      </c>
      <c r="R2097" s="12">
        <v>76130</v>
      </c>
      <c r="S2097" s="59">
        <v>1.4904109589041097</v>
      </c>
      <c r="T2097" s="59">
        <v>22.106849315068494</v>
      </c>
      <c r="U2097" s="12">
        <v>1</v>
      </c>
      <c r="V2097" s="12">
        <v>2</v>
      </c>
      <c r="W2097" s="12">
        <v>1</v>
      </c>
      <c r="X2097" s="12">
        <v>2</v>
      </c>
      <c r="Y2097" s="12">
        <v>1</v>
      </c>
      <c r="Z2097" s="58">
        <v>0</v>
      </c>
      <c r="AA2097" s="58">
        <v>0</v>
      </c>
      <c r="AB2097" s="58">
        <v>0</v>
      </c>
      <c r="AC2097" s="58" t="s">
        <v>91</v>
      </c>
    </row>
    <row r="2098" spans="1:29" x14ac:dyDescent="0.3">
      <c r="A2098" s="57">
        <v>4244888</v>
      </c>
      <c r="B2098" s="12" t="s">
        <v>1198</v>
      </c>
      <c r="C2098" s="58" t="s">
        <v>108</v>
      </c>
      <c r="D2098" s="58" t="s">
        <v>113</v>
      </c>
      <c r="E2098" s="58"/>
      <c r="F2098" s="58">
        <v>415176</v>
      </c>
      <c r="G2098" s="58">
        <f>+IF(F2098&gt;K2098+100000,F2098-K2098,0)</f>
        <v>0</v>
      </c>
      <c r="H2098" s="58">
        <v>86554</v>
      </c>
      <c r="I2098" s="58">
        <v>0</v>
      </c>
      <c r="J2098" s="58">
        <v>0</v>
      </c>
      <c r="K2098" s="58">
        <v>484154</v>
      </c>
      <c r="L2098" s="12" t="s">
        <v>88</v>
      </c>
      <c r="M2098" s="12" t="s">
        <v>89</v>
      </c>
      <c r="N2098" s="12" t="s">
        <v>10</v>
      </c>
      <c r="O2098" s="12">
        <v>4</v>
      </c>
      <c r="P2098" s="12">
        <v>0</v>
      </c>
      <c r="Q2098" s="12">
        <v>0</v>
      </c>
      <c r="R2098" s="12">
        <v>76130</v>
      </c>
      <c r="S2098" s="59">
        <v>1.4904109589041097</v>
      </c>
      <c r="T2098" s="59">
        <v>36.42739726027397</v>
      </c>
      <c r="U2098" s="12">
        <v>1</v>
      </c>
      <c r="V2098" s="12">
        <v>2</v>
      </c>
      <c r="W2098" s="12">
        <v>1</v>
      </c>
      <c r="X2098" s="12">
        <v>2</v>
      </c>
      <c r="Y2098" s="12">
        <v>2</v>
      </c>
      <c r="Z2098" s="58">
        <v>0</v>
      </c>
      <c r="AA2098" s="58">
        <v>0</v>
      </c>
      <c r="AB2098" s="58">
        <v>0</v>
      </c>
      <c r="AC2098" s="58" t="s">
        <v>91</v>
      </c>
    </row>
    <row r="2099" spans="1:29" x14ac:dyDescent="0.3">
      <c r="A2099" s="57">
        <v>82044844</v>
      </c>
      <c r="B2099" s="12" t="s">
        <v>1199</v>
      </c>
      <c r="C2099" s="58" t="s">
        <v>109</v>
      </c>
      <c r="D2099" s="58" t="s">
        <v>112</v>
      </c>
      <c r="E2099" s="58">
        <v>457500</v>
      </c>
      <c r="F2099" s="58"/>
      <c r="G2099" s="58">
        <f>+IF(F2099&gt;K2099+100000,F2099-K2099,0)</f>
        <v>0</v>
      </c>
      <c r="H2099" s="58"/>
      <c r="I2099" s="58"/>
      <c r="J2099" s="58"/>
      <c r="K2099" s="58">
        <v>490599</v>
      </c>
      <c r="L2099" s="12" t="s">
        <v>91</v>
      </c>
      <c r="M2099" s="12" t="s">
        <v>91</v>
      </c>
      <c r="N2099" s="12" t="s">
        <v>91</v>
      </c>
      <c r="O2099" s="12">
        <v>4</v>
      </c>
      <c r="P2099" s="12">
        <v>0</v>
      </c>
      <c r="Q2099" s="12">
        <v>0</v>
      </c>
      <c r="R2099" s="12">
        <v>11001</v>
      </c>
      <c r="S2099" s="59">
        <v>0.76164383561643834</v>
      </c>
      <c r="T2099" s="59">
        <v>57.246575342465754</v>
      </c>
      <c r="U2099" s="12">
        <v>1</v>
      </c>
      <c r="V2099" s="12">
        <v>4</v>
      </c>
      <c r="W2099" s="12">
        <v>2</v>
      </c>
      <c r="X2099" s="12">
        <v>3</v>
      </c>
      <c r="Y2099" s="12">
        <v>1</v>
      </c>
      <c r="Z2099" s="58">
        <v>0</v>
      </c>
      <c r="AA2099" s="58">
        <v>0</v>
      </c>
      <c r="AB2099" s="58">
        <v>0</v>
      </c>
      <c r="AC2099" s="58" t="s">
        <v>91</v>
      </c>
    </row>
    <row r="2100" spans="1:29" x14ac:dyDescent="0.3">
      <c r="A2100" s="57">
        <v>2022486040</v>
      </c>
      <c r="B2100" s="12" t="s">
        <v>1201</v>
      </c>
      <c r="C2100" s="58" t="s">
        <v>109</v>
      </c>
      <c r="D2100" s="58" t="s">
        <v>112</v>
      </c>
      <c r="E2100" s="58">
        <v>301520</v>
      </c>
      <c r="F2100" s="58"/>
      <c r="G2100" s="58">
        <f>+IF(F2100&gt;K2100+100000,F2100-K2100,0)</f>
        <v>0</v>
      </c>
      <c r="H2100" s="58"/>
      <c r="I2100" s="58"/>
      <c r="J2100" s="58"/>
      <c r="K2100" s="58">
        <v>490599</v>
      </c>
      <c r="L2100" s="12" t="s">
        <v>91</v>
      </c>
      <c r="M2100" s="12" t="s">
        <v>91</v>
      </c>
      <c r="N2100" s="12" t="s">
        <v>91</v>
      </c>
      <c r="O2100" s="12">
        <v>4</v>
      </c>
      <c r="P2100" s="12">
        <v>0</v>
      </c>
      <c r="Q2100" s="12">
        <v>0</v>
      </c>
      <c r="R2100" s="12">
        <v>11001</v>
      </c>
      <c r="S2100" s="59">
        <v>0.76164383561643834</v>
      </c>
      <c r="T2100" s="59">
        <v>28.254794520547946</v>
      </c>
      <c r="U2100" s="12">
        <v>1</v>
      </c>
      <c r="V2100" s="12">
        <v>2</v>
      </c>
      <c r="W2100" s="12">
        <v>2</v>
      </c>
      <c r="X2100" s="12">
        <v>3</v>
      </c>
      <c r="Y2100" s="12">
        <v>1</v>
      </c>
      <c r="Z2100" s="58">
        <v>0</v>
      </c>
      <c r="AA2100" s="58">
        <v>0</v>
      </c>
      <c r="AB2100" s="58">
        <v>0</v>
      </c>
      <c r="AC2100" s="58" t="s">
        <v>91</v>
      </c>
    </row>
    <row r="2101" spans="1:29" x14ac:dyDescent="0.3">
      <c r="A2101" s="57">
        <v>2208064022</v>
      </c>
      <c r="B2101" s="12" t="s">
        <v>1202</v>
      </c>
      <c r="C2101" s="58" t="s">
        <v>108</v>
      </c>
      <c r="D2101" s="58" t="s">
        <v>29</v>
      </c>
      <c r="E2101" s="58">
        <v>205192</v>
      </c>
      <c r="F2101" s="58">
        <v>673862</v>
      </c>
      <c r="G2101" s="58">
        <f>+IF(F2101&gt;K2101+100000,F2101-K2101,0)</f>
        <v>183263</v>
      </c>
      <c r="H2101" s="58">
        <v>129546</v>
      </c>
      <c r="I2101" s="58">
        <v>0</v>
      </c>
      <c r="J2101" s="58">
        <v>0</v>
      </c>
      <c r="K2101" s="58">
        <v>490599</v>
      </c>
      <c r="L2101" s="12" t="s">
        <v>88</v>
      </c>
      <c r="M2101" s="12" t="s">
        <v>89</v>
      </c>
      <c r="N2101" s="12" t="s">
        <v>10</v>
      </c>
      <c r="O2101" s="12">
        <v>4</v>
      </c>
      <c r="P2101" s="12">
        <v>0</v>
      </c>
      <c r="Q2101" s="12">
        <v>0</v>
      </c>
      <c r="R2101" s="12">
        <v>76001</v>
      </c>
      <c r="S2101" s="59">
        <v>0.76438356164383559</v>
      </c>
      <c r="T2101" s="59">
        <v>30.624657534246577</v>
      </c>
      <c r="U2101" s="12">
        <v>1</v>
      </c>
      <c r="V2101" s="12">
        <v>3</v>
      </c>
      <c r="W2101" s="12">
        <v>3</v>
      </c>
      <c r="X2101" s="12">
        <v>3</v>
      </c>
      <c r="Y2101" s="12">
        <v>1</v>
      </c>
      <c r="Z2101" s="58">
        <v>0</v>
      </c>
      <c r="AA2101" s="58">
        <v>0</v>
      </c>
      <c r="AB2101" s="58">
        <v>0</v>
      </c>
      <c r="AC2101" s="58" t="s">
        <v>91</v>
      </c>
    </row>
    <row r="2102" spans="1:29" x14ac:dyDescent="0.3">
      <c r="A2102" s="57">
        <v>2240664006</v>
      </c>
      <c r="B2102" s="12" t="s">
        <v>1203</v>
      </c>
      <c r="C2102" s="58" t="s">
        <v>109</v>
      </c>
      <c r="D2102" s="58" t="s">
        <v>112</v>
      </c>
      <c r="E2102" s="58">
        <v>183000</v>
      </c>
      <c r="F2102" s="58"/>
      <c r="G2102" s="58">
        <f>+IF(F2102&gt;K2102+100000,F2102-K2102,0)</f>
        <v>0</v>
      </c>
      <c r="H2102" s="58"/>
      <c r="I2102" s="58"/>
      <c r="J2102" s="58"/>
      <c r="K2102" s="58">
        <v>490599</v>
      </c>
      <c r="L2102" s="12" t="s">
        <v>91</v>
      </c>
      <c r="M2102" s="12" t="s">
        <v>91</v>
      </c>
      <c r="N2102" s="12" t="s">
        <v>91</v>
      </c>
      <c r="O2102" s="12">
        <v>4</v>
      </c>
      <c r="P2102" s="12">
        <v>0</v>
      </c>
      <c r="Q2102" s="12">
        <v>0</v>
      </c>
      <c r="R2102" s="12">
        <v>76130</v>
      </c>
      <c r="S2102" s="59">
        <v>0.76164383561643834</v>
      </c>
      <c r="T2102" s="59">
        <v>34.608219178082194</v>
      </c>
      <c r="U2102" s="12">
        <v>1</v>
      </c>
      <c r="V2102" s="12">
        <v>2</v>
      </c>
      <c r="W2102" s="12">
        <v>2</v>
      </c>
      <c r="X2102" s="12">
        <v>3</v>
      </c>
      <c r="Y2102" s="12">
        <v>1</v>
      </c>
      <c r="Z2102" s="58">
        <v>0</v>
      </c>
      <c r="AA2102" s="58">
        <v>0</v>
      </c>
      <c r="AB2102" s="58">
        <v>0</v>
      </c>
      <c r="AC2102" s="58" t="s">
        <v>91</v>
      </c>
    </row>
    <row r="2103" spans="1:29" x14ac:dyDescent="0.3">
      <c r="A2103" s="57">
        <v>2200802664</v>
      </c>
      <c r="B2103" s="12" t="s">
        <v>1204</v>
      </c>
      <c r="C2103" s="58" t="s">
        <v>109</v>
      </c>
      <c r="D2103" s="58" t="s">
        <v>112</v>
      </c>
      <c r="E2103" s="58">
        <v>151750</v>
      </c>
      <c r="F2103" s="58"/>
      <c r="G2103" s="58">
        <f>+IF(F2103&gt;K2103+100000,F2103-K2103,0)</f>
        <v>0</v>
      </c>
      <c r="H2103" s="58"/>
      <c r="I2103" s="58"/>
      <c r="J2103" s="58"/>
      <c r="K2103" s="58">
        <v>490599</v>
      </c>
      <c r="L2103" s="12" t="s">
        <v>91</v>
      </c>
      <c r="M2103" s="12" t="s">
        <v>91</v>
      </c>
      <c r="N2103" s="12" t="s">
        <v>91</v>
      </c>
      <c r="O2103" s="12">
        <v>4</v>
      </c>
      <c r="P2103" s="12">
        <v>0</v>
      </c>
      <c r="Q2103" s="12">
        <v>0</v>
      </c>
      <c r="R2103" s="12">
        <v>68615</v>
      </c>
      <c r="S2103" s="59">
        <v>0.76438356164383559</v>
      </c>
      <c r="T2103" s="59">
        <v>30.726027397260275</v>
      </c>
      <c r="U2103" s="12">
        <v>1</v>
      </c>
      <c r="V2103" s="12">
        <v>4</v>
      </c>
      <c r="W2103" s="12">
        <v>2</v>
      </c>
      <c r="X2103" s="12">
        <v>3</v>
      </c>
      <c r="Y2103" s="12">
        <v>1</v>
      </c>
      <c r="Z2103" s="58">
        <v>0</v>
      </c>
      <c r="AA2103" s="58">
        <v>0</v>
      </c>
      <c r="AB2103" s="58">
        <v>0</v>
      </c>
      <c r="AC2103" s="58" t="s">
        <v>91</v>
      </c>
    </row>
    <row r="2104" spans="1:29" x14ac:dyDescent="0.3">
      <c r="A2104" s="57">
        <v>2244064284</v>
      </c>
      <c r="B2104" s="12" t="s">
        <v>1205</v>
      </c>
      <c r="C2104" s="58" t="s">
        <v>109</v>
      </c>
      <c r="D2104" s="58" t="s">
        <v>112</v>
      </c>
      <c r="E2104" s="58">
        <v>9652</v>
      </c>
      <c r="F2104" s="58"/>
      <c r="G2104" s="58">
        <f>+IF(F2104&gt;K2104+100000,F2104-K2104,0)</f>
        <v>0</v>
      </c>
      <c r="H2104" s="58"/>
      <c r="I2104" s="58"/>
      <c r="J2104" s="58"/>
      <c r="K2104" s="58">
        <v>490599</v>
      </c>
      <c r="L2104" s="12" t="s">
        <v>91</v>
      </c>
      <c r="M2104" s="12" t="s">
        <v>91</v>
      </c>
      <c r="N2104" s="12" t="s">
        <v>91</v>
      </c>
      <c r="O2104" s="12">
        <v>4</v>
      </c>
      <c r="P2104" s="12">
        <v>0</v>
      </c>
      <c r="Q2104" s="12">
        <v>0</v>
      </c>
      <c r="R2104" s="12">
        <v>76001</v>
      </c>
      <c r="S2104" s="59">
        <v>0.76438356164383559</v>
      </c>
      <c r="T2104" s="59">
        <v>28.454794520547946</v>
      </c>
      <c r="U2104" s="12">
        <v>2</v>
      </c>
      <c r="V2104" s="12">
        <v>4</v>
      </c>
      <c r="W2104" s="12">
        <v>2</v>
      </c>
      <c r="X2104" s="12">
        <v>3</v>
      </c>
      <c r="Y2104" s="12">
        <v>3</v>
      </c>
      <c r="Z2104" s="58">
        <v>0</v>
      </c>
      <c r="AA2104" s="58">
        <v>0</v>
      </c>
      <c r="AB2104" s="58">
        <v>0</v>
      </c>
      <c r="AC2104" s="58" t="s">
        <v>91</v>
      </c>
    </row>
    <row r="2105" spans="1:29" x14ac:dyDescent="0.3">
      <c r="A2105" s="57">
        <v>8422200</v>
      </c>
      <c r="B2105" s="12" t="s">
        <v>1206</v>
      </c>
      <c r="C2105" s="58" t="s">
        <v>108</v>
      </c>
      <c r="D2105" s="58" t="s">
        <v>29</v>
      </c>
      <c r="E2105" s="58">
        <v>3333</v>
      </c>
      <c r="F2105" s="58">
        <v>1114970</v>
      </c>
      <c r="G2105" s="58">
        <f>+IF(F2105&gt;K2105+100000,F2105-K2105,0)</f>
        <v>624371</v>
      </c>
      <c r="H2105" s="58">
        <v>110072</v>
      </c>
      <c r="I2105" s="58">
        <v>0</v>
      </c>
      <c r="J2105" s="58">
        <v>0</v>
      </c>
      <c r="K2105" s="58">
        <v>490599</v>
      </c>
      <c r="L2105" s="12" t="s">
        <v>88</v>
      </c>
      <c r="M2105" s="12" t="s">
        <v>89</v>
      </c>
      <c r="N2105" s="12" t="s">
        <v>10</v>
      </c>
      <c r="O2105" s="12">
        <v>4</v>
      </c>
      <c r="P2105" s="12">
        <v>0</v>
      </c>
      <c r="Q2105" s="12">
        <v>0</v>
      </c>
      <c r="R2105" s="12">
        <v>76520</v>
      </c>
      <c r="S2105" s="59">
        <v>0.76164383561643834</v>
      </c>
      <c r="T2105" s="59">
        <v>38.920547945205477</v>
      </c>
      <c r="U2105" s="12">
        <v>1</v>
      </c>
      <c r="V2105" s="12">
        <v>2</v>
      </c>
      <c r="W2105" s="12">
        <v>2</v>
      </c>
      <c r="X2105" s="12">
        <v>3</v>
      </c>
      <c r="Y2105" s="12">
        <v>1</v>
      </c>
      <c r="Z2105" s="58">
        <v>0</v>
      </c>
      <c r="AA2105" s="58">
        <v>0</v>
      </c>
      <c r="AB2105" s="58">
        <v>0</v>
      </c>
      <c r="AC2105" s="58" t="s">
        <v>91</v>
      </c>
    </row>
    <row r="2106" spans="1:29" x14ac:dyDescent="0.3">
      <c r="A2106" s="57">
        <v>2084624642</v>
      </c>
      <c r="B2106" s="12" t="s">
        <v>1207</v>
      </c>
      <c r="C2106" s="58" t="s">
        <v>108</v>
      </c>
      <c r="D2106" s="58" t="s">
        <v>29</v>
      </c>
      <c r="E2106" s="58"/>
      <c r="F2106" s="58">
        <v>883952</v>
      </c>
      <c r="G2106" s="58">
        <f>+IF(F2106&gt;K2106+100000,F2106-K2106,0)</f>
        <v>393353</v>
      </c>
      <c r="H2106" s="58">
        <v>117568</v>
      </c>
      <c r="I2106" s="58">
        <v>0</v>
      </c>
      <c r="J2106" s="58">
        <v>0</v>
      </c>
      <c r="K2106" s="58">
        <v>490599</v>
      </c>
      <c r="L2106" s="12" t="s">
        <v>88</v>
      </c>
      <c r="M2106" s="12" t="s">
        <v>89</v>
      </c>
      <c r="N2106" s="12" t="s">
        <v>10</v>
      </c>
      <c r="O2106" s="12">
        <v>4</v>
      </c>
      <c r="P2106" s="12">
        <v>0</v>
      </c>
      <c r="Q2106" s="12">
        <v>0</v>
      </c>
      <c r="R2106" s="12">
        <v>25473</v>
      </c>
      <c r="S2106" s="59">
        <v>0.76164383561643834</v>
      </c>
      <c r="T2106" s="59">
        <v>28.227397260273971</v>
      </c>
      <c r="U2106" s="12">
        <v>1</v>
      </c>
      <c r="V2106" s="12">
        <v>3</v>
      </c>
      <c r="W2106" s="12">
        <v>3</v>
      </c>
      <c r="X2106" s="12">
        <v>3</v>
      </c>
      <c r="Y2106" s="12">
        <v>1</v>
      </c>
      <c r="Z2106" s="58">
        <v>0</v>
      </c>
      <c r="AA2106" s="58">
        <v>0</v>
      </c>
      <c r="AB2106" s="58">
        <v>0</v>
      </c>
      <c r="AC2106" s="58" t="s">
        <v>91</v>
      </c>
    </row>
    <row r="2107" spans="1:29" x14ac:dyDescent="0.3">
      <c r="A2107" s="57">
        <v>2008882044</v>
      </c>
      <c r="B2107" s="12" t="s">
        <v>1209</v>
      </c>
      <c r="C2107" s="58" t="s">
        <v>109</v>
      </c>
      <c r="D2107" s="58" t="s">
        <v>112</v>
      </c>
      <c r="E2107" s="58"/>
      <c r="F2107" s="58"/>
      <c r="G2107" s="58">
        <f>+IF(F2107&gt;K2107+100000,F2107-K2107,0)</f>
        <v>0</v>
      </c>
      <c r="H2107" s="58"/>
      <c r="I2107" s="58"/>
      <c r="J2107" s="58"/>
      <c r="K2107" s="58">
        <v>490599</v>
      </c>
      <c r="L2107" s="12" t="s">
        <v>91</v>
      </c>
      <c r="M2107" s="12" t="s">
        <v>91</v>
      </c>
      <c r="N2107" s="12" t="s">
        <v>91</v>
      </c>
      <c r="O2107" s="12">
        <v>4</v>
      </c>
      <c r="P2107" s="12">
        <v>0</v>
      </c>
      <c r="Q2107" s="12">
        <v>0</v>
      </c>
      <c r="R2107" s="12">
        <v>68276</v>
      </c>
      <c r="S2107" s="59">
        <v>0.76164383561643834</v>
      </c>
      <c r="T2107" s="59">
        <v>25.805479452054794</v>
      </c>
      <c r="U2107" s="12">
        <v>1</v>
      </c>
      <c r="V2107" s="12">
        <v>5</v>
      </c>
      <c r="W2107" s="12">
        <v>2</v>
      </c>
      <c r="X2107" s="12">
        <v>3</v>
      </c>
      <c r="Y2107" s="12">
        <v>1</v>
      </c>
      <c r="Z2107" s="58">
        <v>0</v>
      </c>
      <c r="AA2107" s="58">
        <v>0</v>
      </c>
      <c r="AB2107" s="58">
        <v>0</v>
      </c>
      <c r="AC2107" s="58" t="s">
        <v>91</v>
      </c>
    </row>
    <row r="2108" spans="1:29" x14ac:dyDescent="0.3">
      <c r="A2108" s="57">
        <v>2006044226</v>
      </c>
      <c r="B2108" s="12" t="s">
        <v>1210</v>
      </c>
      <c r="C2108" s="58" t="s">
        <v>108</v>
      </c>
      <c r="D2108" s="58" t="s">
        <v>113</v>
      </c>
      <c r="E2108" s="58"/>
      <c r="F2108" s="58">
        <v>102800</v>
      </c>
      <c r="G2108" s="58">
        <f>+IF(F2108&gt;K2108+100000,F2108-K2108,0)</f>
        <v>0</v>
      </c>
      <c r="H2108" s="58">
        <v>104239</v>
      </c>
      <c r="I2108" s="58">
        <v>0</v>
      </c>
      <c r="J2108" s="58">
        <v>0</v>
      </c>
      <c r="K2108" s="58">
        <v>490599</v>
      </c>
      <c r="L2108" s="12" t="s">
        <v>88</v>
      </c>
      <c r="M2108" s="12" t="s">
        <v>89</v>
      </c>
      <c r="N2108" s="12" t="s">
        <v>10</v>
      </c>
      <c r="O2108" s="12">
        <v>4</v>
      </c>
      <c r="P2108" s="12">
        <v>0</v>
      </c>
      <c r="Q2108" s="12">
        <v>0</v>
      </c>
      <c r="R2108" s="12">
        <v>76130</v>
      </c>
      <c r="S2108" s="59">
        <v>0.76164383561643834</v>
      </c>
      <c r="T2108" s="59">
        <v>21.945205479452056</v>
      </c>
      <c r="U2108" s="12">
        <v>1</v>
      </c>
      <c r="V2108" s="12">
        <v>2</v>
      </c>
      <c r="W2108" s="12">
        <v>2</v>
      </c>
      <c r="X2108" s="12">
        <v>3</v>
      </c>
      <c r="Y2108" s="12">
        <v>1</v>
      </c>
      <c r="Z2108" s="58">
        <v>0</v>
      </c>
      <c r="AA2108" s="58">
        <v>0</v>
      </c>
      <c r="AB2108" s="58">
        <v>0</v>
      </c>
      <c r="AC2108" s="58" t="s">
        <v>91</v>
      </c>
    </row>
    <row r="2109" spans="1:29" x14ac:dyDescent="0.3">
      <c r="A2109" s="57">
        <v>24664280</v>
      </c>
      <c r="B2109" s="12" t="s">
        <v>1211</v>
      </c>
      <c r="C2109" s="58" t="s">
        <v>108</v>
      </c>
      <c r="D2109" s="58" t="s">
        <v>113</v>
      </c>
      <c r="E2109" s="58"/>
      <c r="F2109" s="58">
        <v>191513</v>
      </c>
      <c r="G2109" s="58">
        <f>+IF(F2109&gt;K2109+100000,F2109-K2109,0)</f>
        <v>0</v>
      </c>
      <c r="H2109" s="58">
        <v>96908</v>
      </c>
      <c r="I2109" s="58">
        <v>0</v>
      </c>
      <c r="J2109" s="58">
        <v>0</v>
      </c>
      <c r="K2109" s="58">
        <v>490599</v>
      </c>
      <c r="L2109" s="12" t="s">
        <v>88</v>
      </c>
      <c r="M2109" s="12" t="s">
        <v>89</v>
      </c>
      <c r="N2109" s="12" t="s">
        <v>10</v>
      </c>
      <c r="O2109" s="12">
        <v>4</v>
      </c>
      <c r="P2109" s="12">
        <v>0</v>
      </c>
      <c r="Q2109" s="12">
        <v>0</v>
      </c>
      <c r="R2109" s="12">
        <v>68255</v>
      </c>
      <c r="S2109" s="59">
        <v>0.76164383561643834</v>
      </c>
      <c r="T2109" s="59">
        <v>42.175342465753424</v>
      </c>
      <c r="U2109" s="12">
        <v>1</v>
      </c>
      <c r="V2109" s="12">
        <v>2</v>
      </c>
      <c r="W2109" s="12">
        <v>2</v>
      </c>
      <c r="X2109" s="12">
        <v>3</v>
      </c>
      <c r="Y2109" s="12">
        <v>1</v>
      </c>
      <c r="Z2109" s="58">
        <v>0</v>
      </c>
      <c r="AA2109" s="58">
        <v>0</v>
      </c>
      <c r="AB2109" s="58">
        <v>0</v>
      </c>
      <c r="AC2109" s="58" t="s">
        <v>91</v>
      </c>
    </row>
    <row r="2110" spans="1:29" x14ac:dyDescent="0.3">
      <c r="A2110" s="57">
        <v>2084264242</v>
      </c>
      <c r="B2110" s="12" t="s">
        <v>1212</v>
      </c>
      <c r="C2110" s="58" t="s">
        <v>108</v>
      </c>
      <c r="D2110" s="58" t="s">
        <v>113</v>
      </c>
      <c r="E2110" s="58"/>
      <c r="F2110" s="58">
        <v>220257</v>
      </c>
      <c r="G2110" s="58">
        <f>+IF(F2110&gt;K2110+100000,F2110-K2110,0)</f>
        <v>0</v>
      </c>
      <c r="H2110" s="58">
        <v>75484</v>
      </c>
      <c r="I2110" s="58">
        <v>0</v>
      </c>
      <c r="J2110" s="58">
        <v>0</v>
      </c>
      <c r="K2110" s="58">
        <v>490599</v>
      </c>
      <c r="L2110" s="12" t="s">
        <v>88</v>
      </c>
      <c r="M2110" s="12" t="s">
        <v>89</v>
      </c>
      <c r="N2110" s="12" t="s">
        <v>10</v>
      </c>
      <c r="O2110" s="12">
        <v>4</v>
      </c>
      <c r="P2110" s="12">
        <v>0</v>
      </c>
      <c r="Q2110" s="12">
        <v>0</v>
      </c>
      <c r="R2110" s="12">
        <v>25430</v>
      </c>
      <c r="S2110" s="59">
        <v>0.76164383561643834</v>
      </c>
      <c r="T2110" s="59">
        <v>29.350684931506848</v>
      </c>
      <c r="U2110" s="12">
        <v>2</v>
      </c>
      <c r="V2110" s="12">
        <v>4</v>
      </c>
      <c r="W2110" s="12">
        <v>2</v>
      </c>
      <c r="X2110" s="12">
        <v>3</v>
      </c>
      <c r="Y2110" s="12">
        <v>1</v>
      </c>
      <c r="Z2110" s="58">
        <v>0</v>
      </c>
      <c r="AA2110" s="58">
        <v>0</v>
      </c>
      <c r="AB2110" s="58">
        <v>0</v>
      </c>
      <c r="AC2110" s="58" t="s">
        <v>91</v>
      </c>
    </row>
    <row r="2111" spans="1:29" x14ac:dyDescent="0.3">
      <c r="A2111" s="57">
        <v>2006200680</v>
      </c>
      <c r="B2111" s="12" t="s">
        <v>1213</v>
      </c>
      <c r="C2111" s="58" t="s">
        <v>108</v>
      </c>
      <c r="D2111" s="58" t="s">
        <v>113</v>
      </c>
      <c r="E2111" s="58"/>
      <c r="F2111" s="58">
        <v>308338</v>
      </c>
      <c r="G2111" s="58">
        <f>+IF(F2111&gt;K2111+100000,F2111-K2111,0)</f>
        <v>0</v>
      </c>
      <c r="H2111" s="58">
        <v>79802</v>
      </c>
      <c r="I2111" s="58">
        <v>0</v>
      </c>
      <c r="J2111" s="58">
        <v>0</v>
      </c>
      <c r="K2111" s="58">
        <v>490599</v>
      </c>
      <c r="L2111" s="12" t="s">
        <v>88</v>
      </c>
      <c r="M2111" s="12" t="s">
        <v>89</v>
      </c>
      <c r="N2111" s="12" t="s">
        <v>10</v>
      </c>
      <c r="O2111" s="12">
        <v>4</v>
      </c>
      <c r="P2111" s="12">
        <v>0</v>
      </c>
      <c r="Q2111" s="12">
        <v>0</v>
      </c>
      <c r="R2111" s="12">
        <v>68081</v>
      </c>
      <c r="S2111" s="59">
        <v>0.76164383561643834</v>
      </c>
      <c r="T2111" s="59">
        <v>52.605479452054794</v>
      </c>
      <c r="U2111" s="12">
        <v>2</v>
      </c>
      <c r="V2111" s="12">
        <v>2</v>
      </c>
      <c r="W2111" s="12">
        <v>2</v>
      </c>
      <c r="X2111" s="12">
        <v>3</v>
      </c>
      <c r="Y2111" s="12">
        <v>1</v>
      </c>
      <c r="Z2111" s="58">
        <v>0</v>
      </c>
      <c r="AA2111" s="58">
        <v>0</v>
      </c>
      <c r="AB2111" s="58">
        <v>0</v>
      </c>
      <c r="AC2111" s="58" t="s">
        <v>91</v>
      </c>
    </row>
    <row r="2112" spans="1:29" x14ac:dyDescent="0.3">
      <c r="A2112" s="57">
        <v>2228046200</v>
      </c>
      <c r="B2112" s="12" t="s">
        <v>1214</v>
      </c>
      <c r="C2112" s="58" t="s">
        <v>109</v>
      </c>
      <c r="D2112" s="58" t="s">
        <v>112</v>
      </c>
      <c r="E2112" s="58">
        <v>1396100</v>
      </c>
      <c r="F2112" s="58"/>
      <c r="G2112" s="58">
        <f>+IF(F2112&gt;K2112+100000,F2112-K2112,0)</f>
        <v>0</v>
      </c>
      <c r="H2112" s="58"/>
      <c r="I2112" s="58"/>
      <c r="J2112" s="58"/>
      <c r="K2112" s="58">
        <v>490602</v>
      </c>
      <c r="L2112" s="12" t="s">
        <v>91</v>
      </c>
      <c r="M2112" s="12" t="s">
        <v>91</v>
      </c>
      <c r="N2112" s="12" t="s">
        <v>91</v>
      </c>
      <c r="O2112" s="12">
        <v>4</v>
      </c>
      <c r="P2112" s="12">
        <v>0</v>
      </c>
      <c r="Q2112" s="12">
        <v>0</v>
      </c>
      <c r="R2112" s="12">
        <v>13052</v>
      </c>
      <c r="S2112" s="59">
        <v>0.51506849315068493</v>
      </c>
      <c r="T2112" s="59">
        <v>36.104109589041094</v>
      </c>
      <c r="U2112" s="12">
        <v>1</v>
      </c>
      <c r="V2112" s="12">
        <v>5</v>
      </c>
      <c r="W2112" s="12">
        <v>4</v>
      </c>
      <c r="X2112" s="12">
        <v>5</v>
      </c>
      <c r="Y2112" s="12">
        <v>1</v>
      </c>
      <c r="Z2112" s="58">
        <v>0</v>
      </c>
      <c r="AA2112" s="58">
        <v>0</v>
      </c>
      <c r="AB2112" s="58">
        <v>0</v>
      </c>
      <c r="AC2112" s="58" t="s">
        <v>91</v>
      </c>
    </row>
    <row r="2113" spans="1:29" x14ac:dyDescent="0.3">
      <c r="A2113" s="57">
        <v>2062206448</v>
      </c>
      <c r="B2113" s="12" t="s">
        <v>1215</v>
      </c>
      <c r="C2113" s="58" t="s">
        <v>108</v>
      </c>
      <c r="D2113" s="58" t="s">
        <v>29</v>
      </c>
      <c r="E2113" s="58">
        <v>324668</v>
      </c>
      <c r="F2113" s="58">
        <v>1160330</v>
      </c>
      <c r="G2113" s="58">
        <f>+IF(F2113&gt;K2113+100000,F2113-K2113,0)</f>
        <v>669728</v>
      </c>
      <c r="H2113" s="58">
        <v>96592</v>
      </c>
      <c r="I2113" s="58">
        <v>0</v>
      </c>
      <c r="J2113" s="58">
        <v>0</v>
      </c>
      <c r="K2113" s="58">
        <v>490602</v>
      </c>
      <c r="L2113" s="12" t="s">
        <v>88</v>
      </c>
      <c r="M2113" s="12" t="s">
        <v>89</v>
      </c>
      <c r="N2113" s="12" t="s">
        <v>10</v>
      </c>
      <c r="O2113" s="12">
        <v>4</v>
      </c>
      <c r="P2113" s="12">
        <v>0</v>
      </c>
      <c r="Q2113" s="12">
        <v>0</v>
      </c>
      <c r="R2113" s="12">
        <v>76520</v>
      </c>
      <c r="S2113" s="59">
        <v>0.51506849315068493</v>
      </c>
      <c r="T2113" s="59">
        <v>31.435616438356163</v>
      </c>
      <c r="U2113" s="12">
        <v>1</v>
      </c>
      <c r="V2113" s="12">
        <v>5</v>
      </c>
      <c r="W2113" s="12">
        <v>2</v>
      </c>
      <c r="X2113" s="12">
        <v>6</v>
      </c>
      <c r="Y2113" s="12">
        <v>1</v>
      </c>
      <c r="Z2113" s="58">
        <v>0</v>
      </c>
      <c r="AA2113" s="58">
        <v>0</v>
      </c>
      <c r="AB2113" s="58">
        <v>0</v>
      </c>
      <c r="AC2113" s="58" t="s">
        <v>91</v>
      </c>
    </row>
    <row r="2114" spans="1:29" x14ac:dyDescent="0.3">
      <c r="A2114" s="57">
        <v>4664040</v>
      </c>
      <c r="B2114" s="12" t="s">
        <v>1216</v>
      </c>
      <c r="C2114" s="58" t="s">
        <v>109</v>
      </c>
      <c r="D2114" s="58" t="s">
        <v>112</v>
      </c>
      <c r="E2114" s="58">
        <v>101000</v>
      </c>
      <c r="F2114" s="58"/>
      <c r="G2114" s="58">
        <f>+IF(F2114&gt;K2114+100000,F2114-K2114,0)</f>
        <v>0</v>
      </c>
      <c r="H2114" s="58"/>
      <c r="I2114" s="58"/>
      <c r="J2114" s="58"/>
      <c r="K2114" s="58">
        <v>490602</v>
      </c>
      <c r="L2114" s="12" t="s">
        <v>91</v>
      </c>
      <c r="M2114" s="12" t="s">
        <v>91</v>
      </c>
      <c r="N2114" s="12" t="s">
        <v>91</v>
      </c>
      <c r="O2114" s="12">
        <v>4</v>
      </c>
      <c r="P2114" s="12">
        <v>0</v>
      </c>
      <c r="Q2114" s="12">
        <v>0</v>
      </c>
      <c r="R2114" s="12">
        <v>76001</v>
      </c>
      <c r="S2114" s="59">
        <v>0.51506849315068493</v>
      </c>
      <c r="T2114" s="59">
        <v>35.904109589041099</v>
      </c>
      <c r="U2114" s="12">
        <v>1</v>
      </c>
      <c r="V2114" s="12">
        <v>5</v>
      </c>
      <c r="W2114" s="12">
        <v>2</v>
      </c>
      <c r="X2114" s="12">
        <v>5</v>
      </c>
      <c r="Y2114" s="12">
        <v>1</v>
      </c>
      <c r="Z2114" s="58">
        <v>0</v>
      </c>
      <c r="AA2114" s="58">
        <v>0</v>
      </c>
      <c r="AB2114" s="58">
        <v>0</v>
      </c>
      <c r="AC2114" s="58" t="s">
        <v>91</v>
      </c>
    </row>
    <row r="2115" spans="1:29" x14ac:dyDescent="0.3">
      <c r="A2115" s="57">
        <v>8246000</v>
      </c>
      <c r="B2115" s="12" t="s">
        <v>1217</v>
      </c>
      <c r="C2115" s="58" t="s">
        <v>109</v>
      </c>
      <c r="D2115" s="58" t="s">
        <v>112</v>
      </c>
      <c r="E2115" s="58">
        <v>1910167</v>
      </c>
      <c r="F2115" s="58"/>
      <c r="G2115" s="58">
        <f>+IF(F2115&gt;K2115+100000,F2115-K2115,0)</f>
        <v>0</v>
      </c>
      <c r="H2115" s="58"/>
      <c r="I2115" s="58"/>
      <c r="J2115" s="58"/>
      <c r="K2115" s="58">
        <v>497321</v>
      </c>
      <c r="L2115" s="12" t="s">
        <v>91</v>
      </c>
      <c r="M2115" s="12" t="s">
        <v>91</v>
      </c>
      <c r="N2115" s="12" t="s">
        <v>91</v>
      </c>
      <c r="O2115" s="12">
        <v>4</v>
      </c>
      <c r="P2115" s="12">
        <v>0</v>
      </c>
      <c r="Q2115" s="12">
        <v>0</v>
      </c>
      <c r="R2115" s="12">
        <v>52001</v>
      </c>
      <c r="S2115" s="59">
        <v>1.5561643835616439</v>
      </c>
      <c r="T2115" s="59">
        <v>42.671232876712331</v>
      </c>
      <c r="U2115" s="12">
        <v>1</v>
      </c>
      <c r="V2115" s="12">
        <v>4</v>
      </c>
      <c r="W2115" s="12">
        <v>2</v>
      </c>
      <c r="X2115" s="12">
        <v>2</v>
      </c>
      <c r="Y2115" s="12">
        <v>2</v>
      </c>
      <c r="Z2115" s="58">
        <v>0</v>
      </c>
      <c r="AA2115" s="58">
        <v>0</v>
      </c>
      <c r="AB2115" s="58">
        <v>0</v>
      </c>
      <c r="AC2115" s="58" t="s">
        <v>91</v>
      </c>
    </row>
    <row r="2116" spans="1:29" x14ac:dyDescent="0.3">
      <c r="A2116" s="57">
        <v>2224628000</v>
      </c>
      <c r="B2116" s="12" t="s">
        <v>1218</v>
      </c>
      <c r="C2116" s="58" t="s">
        <v>108</v>
      </c>
      <c r="D2116" s="58" t="s">
        <v>29</v>
      </c>
      <c r="E2116" s="58">
        <v>682667</v>
      </c>
      <c r="F2116" s="58">
        <v>912452</v>
      </c>
      <c r="G2116" s="58">
        <f>+IF(F2116&gt;K2116+100000,F2116-K2116,0)</f>
        <v>415131</v>
      </c>
      <c r="H2116" s="58">
        <v>236153</v>
      </c>
      <c r="I2116" s="58">
        <v>0</v>
      </c>
      <c r="J2116" s="58">
        <v>0</v>
      </c>
      <c r="K2116" s="58">
        <v>497321</v>
      </c>
      <c r="L2116" s="12" t="s">
        <v>88</v>
      </c>
      <c r="M2116" s="12" t="s">
        <v>89</v>
      </c>
      <c r="N2116" s="12" t="s">
        <v>10</v>
      </c>
      <c r="O2116" s="12">
        <v>4</v>
      </c>
      <c r="P2116" s="12">
        <v>0</v>
      </c>
      <c r="Q2116" s="12">
        <v>0</v>
      </c>
      <c r="R2116" s="12">
        <v>76130</v>
      </c>
      <c r="S2116" s="59">
        <v>1.5534246575342465</v>
      </c>
      <c r="T2116" s="59">
        <v>32.980821917808221</v>
      </c>
      <c r="U2116" s="12">
        <v>2</v>
      </c>
      <c r="V2116" s="12">
        <v>2</v>
      </c>
      <c r="W2116" s="12">
        <v>1</v>
      </c>
      <c r="X2116" s="12">
        <v>2</v>
      </c>
      <c r="Y2116" s="12">
        <v>1</v>
      </c>
      <c r="Z2116" s="58">
        <v>0</v>
      </c>
      <c r="AA2116" s="58">
        <v>0</v>
      </c>
      <c r="AB2116" s="58">
        <v>0</v>
      </c>
      <c r="AC2116" s="58" t="s">
        <v>91</v>
      </c>
    </row>
    <row r="2117" spans="1:29" x14ac:dyDescent="0.3">
      <c r="A2117" s="57">
        <v>2224640684</v>
      </c>
      <c r="B2117" s="12" t="s">
        <v>1219</v>
      </c>
      <c r="C2117" s="58" t="s">
        <v>109</v>
      </c>
      <c r="D2117" s="58" t="s">
        <v>112</v>
      </c>
      <c r="E2117" s="58">
        <v>487501</v>
      </c>
      <c r="F2117" s="58"/>
      <c r="G2117" s="58">
        <f>+IF(F2117&gt;K2117+100000,F2117-K2117,0)</f>
        <v>0</v>
      </c>
      <c r="H2117" s="58"/>
      <c r="I2117" s="58"/>
      <c r="J2117" s="58"/>
      <c r="K2117" s="58">
        <v>497321</v>
      </c>
      <c r="L2117" s="12" t="s">
        <v>91</v>
      </c>
      <c r="M2117" s="12" t="s">
        <v>91</v>
      </c>
      <c r="N2117" s="12" t="s">
        <v>91</v>
      </c>
      <c r="O2117" s="12">
        <v>4</v>
      </c>
      <c r="P2117" s="12">
        <v>0</v>
      </c>
      <c r="Q2117" s="12">
        <v>0</v>
      </c>
      <c r="R2117" s="12">
        <v>76275</v>
      </c>
      <c r="S2117" s="59">
        <v>1.5506849315068494</v>
      </c>
      <c r="T2117" s="59">
        <v>27.427397260273974</v>
      </c>
      <c r="U2117" s="12">
        <v>2</v>
      </c>
      <c r="V2117" s="12">
        <v>4</v>
      </c>
      <c r="W2117" s="12">
        <v>1</v>
      </c>
      <c r="X2117" s="12">
        <v>2</v>
      </c>
      <c r="Y2117" s="12">
        <v>1</v>
      </c>
      <c r="Z2117" s="58">
        <v>0</v>
      </c>
      <c r="AA2117" s="58">
        <v>0</v>
      </c>
      <c r="AB2117" s="58">
        <v>0</v>
      </c>
      <c r="AC2117" s="58" t="s">
        <v>91</v>
      </c>
    </row>
    <row r="2118" spans="1:29" x14ac:dyDescent="0.3">
      <c r="A2118" s="57">
        <v>2062200460</v>
      </c>
      <c r="B2118" s="12" t="s">
        <v>1220</v>
      </c>
      <c r="C2118" s="58" t="s">
        <v>108</v>
      </c>
      <c r="D2118" s="58" t="s">
        <v>113</v>
      </c>
      <c r="E2118" s="58">
        <v>313167</v>
      </c>
      <c r="F2118" s="58">
        <v>423342</v>
      </c>
      <c r="G2118" s="58">
        <f>+IF(F2118&gt;K2118+100000,F2118-K2118,0)</f>
        <v>0</v>
      </c>
      <c r="H2118" s="58">
        <v>143378</v>
      </c>
      <c r="I2118" s="58">
        <v>0</v>
      </c>
      <c r="J2118" s="58">
        <v>0</v>
      </c>
      <c r="K2118" s="58">
        <v>497321</v>
      </c>
      <c r="L2118" s="12" t="s">
        <v>88</v>
      </c>
      <c r="M2118" s="12" t="s">
        <v>89</v>
      </c>
      <c r="N2118" s="12" t="s">
        <v>10</v>
      </c>
      <c r="O2118" s="12">
        <v>4</v>
      </c>
      <c r="P2118" s="12">
        <v>0</v>
      </c>
      <c r="Q2118" s="12">
        <v>0</v>
      </c>
      <c r="R2118" s="12">
        <v>76275</v>
      </c>
      <c r="S2118" s="59">
        <v>1.5534246575342465</v>
      </c>
      <c r="T2118" s="59">
        <v>30.698630136986303</v>
      </c>
      <c r="U2118" s="12">
        <v>1</v>
      </c>
      <c r="V2118" s="12">
        <v>2</v>
      </c>
      <c r="W2118" s="12">
        <v>2</v>
      </c>
      <c r="X2118" s="12">
        <v>2</v>
      </c>
      <c r="Y2118" s="12">
        <v>1</v>
      </c>
      <c r="Z2118" s="58">
        <v>0</v>
      </c>
      <c r="AA2118" s="58">
        <v>0</v>
      </c>
      <c r="AB2118" s="58">
        <v>0</v>
      </c>
      <c r="AC2118" s="58" t="s">
        <v>91</v>
      </c>
    </row>
    <row r="2119" spans="1:29" x14ac:dyDescent="0.3">
      <c r="A2119" s="57">
        <v>2224628664</v>
      </c>
      <c r="B2119" s="12" t="s">
        <v>1221</v>
      </c>
      <c r="C2119" s="58" t="s">
        <v>108</v>
      </c>
      <c r="D2119" s="58" t="s">
        <v>29</v>
      </c>
      <c r="E2119" s="58"/>
      <c r="F2119" s="58">
        <v>785903</v>
      </c>
      <c r="G2119" s="58">
        <f>+IF(F2119&gt;K2119+100000,F2119-K2119,0)</f>
        <v>288582</v>
      </c>
      <c r="H2119" s="58">
        <v>118647</v>
      </c>
      <c r="I2119" s="58">
        <v>0</v>
      </c>
      <c r="J2119" s="58">
        <v>0</v>
      </c>
      <c r="K2119" s="58">
        <v>497321</v>
      </c>
      <c r="L2119" s="12" t="s">
        <v>88</v>
      </c>
      <c r="M2119" s="12" t="s">
        <v>89</v>
      </c>
      <c r="N2119" s="12" t="s">
        <v>10</v>
      </c>
      <c r="O2119" s="12">
        <v>4</v>
      </c>
      <c r="P2119" s="12">
        <v>0</v>
      </c>
      <c r="Q2119" s="12">
        <v>0</v>
      </c>
      <c r="R2119" s="12">
        <v>76130</v>
      </c>
      <c r="S2119" s="59">
        <v>1.5534246575342465</v>
      </c>
      <c r="T2119" s="59">
        <v>25.276712328767122</v>
      </c>
      <c r="U2119" s="12">
        <v>1</v>
      </c>
      <c r="V2119" s="12">
        <v>2</v>
      </c>
      <c r="W2119" s="12">
        <v>1</v>
      </c>
      <c r="X2119" s="12">
        <v>2</v>
      </c>
      <c r="Y2119" s="12">
        <v>1</v>
      </c>
      <c r="Z2119" s="58">
        <v>0</v>
      </c>
      <c r="AA2119" s="58">
        <v>0</v>
      </c>
      <c r="AB2119" s="58">
        <v>0</v>
      </c>
      <c r="AC2119" s="58" t="s">
        <v>91</v>
      </c>
    </row>
    <row r="2120" spans="1:29" x14ac:dyDescent="0.3">
      <c r="A2120" s="57">
        <v>6648808</v>
      </c>
      <c r="B2120" s="12" t="s">
        <v>1222</v>
      </c>
      <c r="C2120" s="58" t="s">
        <v>109</v>
      </c>
      <c r="D2120" s="58" t="s">
        <v>112</v>
      </c>
      <c r="E2120" s="58">
        <v>1178000</v>
      </c>
      <c r="F2120" s="58"/>
      <c r="G2120" s="58">
        <f>+IF(F2120&gt;K2120+100000,F2120-K2120,0)</f>
        <v>0</v>
      </c>
      <c r="H2120" s="58"/>
      <c r="I2120" s="58"/>
      <c r="J2120" s="58"/>
      <c r="K2120" s="58">
        <v>510488</v>
      </c>
      <c r="L2120" s="12" t="s">
        <v>91</v>
      </c>
      <c r="M2120" s="12" t="s">
        <v>91</v>
      </c>
      <c r="N2120" s="12" t="s">
        <v>91</v>
      </c>
      <c r="O2120" s="12">
        <v>4</v>
      </c>
      <c r="P2120" s="12">
        <v>0</v>
      </c>
      <c r="Q2120" s="12">
        <v>0</v>
      </c>
      <c r="R2120" s="12">
        <v>76606</v>
      </c>
      <c r="S2120" s="59">
        <v>1.5945205479452054</v>
      </c>
      <c r="T2120" s="59">
        <v>42.180821917808217</v>
      </c>
      <c r="U2120" s="12">
        <v>1</v>
      </c>
      <c r="V2120" s="12">
        <v>1</v>
      </c>
      <c r="W2120" s="12">
        <v>2</v>
      </c>
      <c r="X2120" s="12">
        <v>2</v>
      </c>
      <c r="Y2120" s="12">
        <v>2</v>
      </c>
      <c r="Z2120" s="58">
        <v>0</v>
      </c>
      <c r="AA2120" s="58">
        <v>0</v>
      </c>
      <c r="AB2120" s="58">
        <v>0</v>
      </c>
      <c r="AC2120" s="58" t="s">
        <v>91</v>
      </c>
    </row>
    <row r="2121" spans="1:29" x14ac:dyDescent="0.3">
      <c r="A2121" s="57">
        <v>2224642024</v>
      </c>
      <c r="B2121" s="12" t="s">
        <v>1223</v>
      </c>
      <c r="C2121" s="58" t="s">
        <v>108</v>
      </c>
      <c r="D2121" s="58" t="s">
        <v>112</v>
      </c>
      <c r="E2121" s="58"/>
      <c r="F2121" s="58">
        <v>64182</v>
      </c>
      <c r="G2121" s="58">
        <f>+IF(F2121&gt;K2121+100000,F2121-K2121,0)</f>
        <v>0</v>
      </c>
      <c r="H2121" s="58">
        <v>64821.999999999993</v>
      </c>
      <c r="I2121" s="58">
        <v>0</v>
      </c>
      <c r="J2121" s="58">
        <v>0</v>
      </c>
      <c r="K2121" s="58">
        <v>510488</v>
      </c>
      <c r="L2121" s="12" t="s">
        <v>88</v>
      </c>
      <c r="M2121" s="12" t="s">
        <v>89</v>
      </c>
      <c r="N2121" s="12" t="s">
        <v>10</v>
      </c>
      <c r="O2121" s="12">
        <v>4</v>
      </c>
      <c r="P2121" s="12">
        <v>0</v>
      </c>
      <c r="Q2121" s="12">
        <v>0</v>
      </c>
      <c r="R2121" s="12">
        <v>76130</v>
      </c>
      <c r="S2121" s="59">
        <v>1.5917808219178082</v>
      </c>
      <c r="T2121" s="59">
        <v>34.131506849315066</v>
      </c>
      <c r="U2121" s="12">
        <v>1</v>
      </c>
      <c r="V2121" s="12">
        <v>2</v>
      </c>
      <c r="W2121" s="12">
        <v>1</v>
      </c>
      <c r="X2121" s="12">
        <v>2</v>
      </c>
      <c r="Y2121" s="12">
        <v>1</v>
      </c>
      <c r="Z2121" s="58">
        <v>0</v>
      </c>
      <c r="AA2121" s="58">
        <v>0</v>
      </c>
      <c r="AB2121" s="58">
        <v>0</v>
      </c>
      <c r="AC2121" s="58" t="s">
        <v>91</v>
      </c>
    </row>
    <row r="2122" spans="1:29" x14ac:dyDescent="0.3">
      <c r="A2122" s="57">
        <v>4480806</v>
      </c>
      <c r="B2122" s="12" t="s">
        <v>1224</v>
      </c>
      <c r="C2122" s="58" t="s">
        <v>109</v>
      </c>
      <c r="D2122" s="58" t="s">
        <v>112</v>
      </c>
      <c r="E2122" s="58"/>
      <c r="F2122" s="58"/>
      <c r="G2122" s="58">
        <f>+IF(F2122&gt;K2122+100000,F2122-K2122,0)</f>
        <v>0</v>
      </c>
      <c r="H2122" s="58"/>
      <c r="I2122" s="58"/>
      <c r="J2122" s="58"/>
      <c r="K2122" s="58">
        <v>510488</v>
      </c>
      <c r="L2122" s="12" t="s">
        <v>91</v>
      </c>
      <c r="M2122" s="12" t="s">
        <v>91</v>
      </c>
      <c r="N2122" s="12" t="s">
        <v>91</v>
      </c>
      <c r="O2122" s="12">
        <v>4</v>
      </c>
      <c r="P2122" s="12">
        <v>0</v>
      </c>
      <c r="Q2122" s="12">
        <v>0</v>
      </c>
      <c r="R2122" s="12">
        <v>76130</v>
      </c>
      <c r="S2122" s="59">
        <v>1.5945205479452054</v>
      </c>
      <c r="T2122" s="59">
        <v>40.871232876712327</v>
      </c>
      <c r="U2122" s="12">
        <v>1</v>
      </c>
      <c r="V2122" s="12">
        <v>2</v>
      </c>
      <c r="W2122" s="12">
        <v>2</v>
      </c>
      <c r="X2122" s="12">
        <v>2</v>
      </c>
      <c r="Y2122" s="12">
        <v>1</v>
      </c>
      <c r="Z2122" s="58">
        <v>0</v>
      </c>
      <c r="AA2122" s="58">
        <v>0</v>
      </c>
      <c r="AB2122" s="58">
        <v>0</v>
      </c>
      <c r="AC2122" s="58" t="s">
        <v>91</v>
      </c>
    </row>
    <row r="2123" spans="1:29" x14ac:dyDescent="0.3">
      <c r="A2123" s="57">
        <v>2006826026</v>
      </c>
      <c r="B2123" s="12" t="s">
        <v>1225</v>
      </c>
      <c r="C2123" s="58" t="s">
        <v>108</v>
      </c>
      <c r="D2123" s="58" t="s">
        <v>113</v>
      </c>
      <c r="E2123" s="58"/>
      <c r="F2123" s="58">
        <v>500000</v>
      </c>
      <c r="G2123" s="58">
        <f>+IF(F2123&gt;K2123+100000,F2123-K2123,0)</f>
        <v>0</v>
      </c>
      <c r="H2123" s="58">
        <v>52226</v>
      </c>
      <c r="I2123" s="58">
        <v>0</v>
      </c>
      <c r="J2123" s="58">
        <v>0</v>
      </c>
      <c r="K2123" s="58">
        <v>510488</v>
      </c>
      <c r="L2123" s="12" t="s">
        <v>88</v>
      </c>
      <c r="M2123" s="12" t="s">
        <v>89</v>
      </c>
      <c r="N2123" s="12" t="s">
        <v>10</v>
      </c>
      <c r="O2123" s="12">
        <v>4</v>
      </c>
      <c r="P2123" s="12">
        <v>0</v>
      </c>
      <c r="Q2123" s="12">
        <v>0</v>
      </c>
      <c r="R2123" s="12">
        <v>68276</v>
      </c>
      <c r="S2123" s="59">
        <v>1.5945205479452054</v>
      </c>
      <c r="T2123" s="59">
        <v>28.495890410958904</v>
      </c>
      <c r="U2123" s="12">
        <v>1</v>
      </c>
      <c r="V2123" s="12">
        <v>4</v>
      </c>
      <c r="W2123" s="12">
        <v>2</v>
      </c>
      <c r="X2123" s="12">
        <v>3</v>
      </c>
      <c r="Y2123" s="12">
        <v>3</v>
      </c>
      <c r="Z2123" s="58">
        <v>0</v>
      </c>
      <c r="AA2123" s="58">
        <v>0</v>
      </c>
      <c r="AB2123" s="58">
        <v>0</v>
      </c>
      <c r="AC2123" s="58" t="s">
        <v>91</v>
      </c>
    </row>
    <row r="2124" spans="1:29" x14ac:dyDescent="0.3">
      <c r="A2124" s="57">
        <v>48664446</v>
      </c>
      <c r="B2124" s="12" t="s">
        <v>1226</v>
      </c>
      <c r="C2124" s="58" t="s">
        <v>108</v>
      </c>
      <c r="D2124" s="58" t="s">
        <v>113</v>
      </c>
      <c r="E2124" s="58">
        <v>262133</v>
      </c>
      <c r="F2124" s="58">
        <v>104026</v>
      </c>
      <c r="G2124" s="58">
        <f>+IF(F2124&gt;K2124+100000,F2124-K2124,0)</f>
        <v>0</v>
      </c>
      <c r="H2124" s="58">
        <v>52638</v>
      </c>
      <c r="I2124" s="58">
        <v>0</v>
      </c>
      <c r="J2124" s="58">
        <v>0</v>
      </c>
      <c r="K2124" s="58">
        <v>522733</v>
      </c>
      <c r="L2124" s="12" t="s">
        <v>88</v>
      </c>
      <c r="M2124" s="12" t="s">
        <v>89</v>
      </c>
      <c r="N2124" s="12" t="s">
        <v>10</v>
      </c>
      <c r="O2124" s="12">
        <v>4</v>
      </c>
      <c r="P2124" s="12">
        <v>0</v>
      </c>
      <c r="Q2124" s="12">
        <v>32</v>
      </c>
      <c r="R2124" s="12">
        <v>76130</v>
      </c>
      <c r="S2124" s="59">
        <v>1.7095890410958905</v>
      </c>
      <c r="T2124" s="59">
        <v>41.178082191780824</v>
      </c>
      <c r="U2124" s="12">
        <v>2</v>
      </c>
      <c r="V2124" s="12">
        <v>2</v>
      </c>
      <c r="W2124" s="12">
        <v>1</v>
      </c>
      <c r="X2124" s="12">
        <v>2</v>
      </c>
      <c r="Y2124" s="12">
        <v>1</v>
      </c>
      <c r="Z2124" s="58">
        <v>0</v>
      </c>
      <c r="AA2124" s="58">
        <v>0</v>
      </c>
      <c r="AB2124" s="58">
        <v>0</v>
      </c>
      <c r="AC2124" s="58" t="s">
        <v>91</v>
      </c>
    </row>
    <row r="2125" spans="1:29" x14ac:dyDescent="0.3">
      <c r="A2125" s="57">
        <v>2004602040</v>
      </c>
      <c r="B2125" s="12" t="s">
        <v>1227</v>
      </c>
      <c r="C2125" s="58" t="s">
        <v>109</v>
      </c>
      <c r="D2125" s="58" t="s">
        <v>112</v>
      </c>
      <c r="E2125" s="58">
        <v>1008333</v>
      </c>
      <c r="F2125" s="58"/>
      <c r="G2125" s="58">
        <f>+IF(F2125&gt;K2125+100000,F2125-K2125,0)</f>
        <v>0</v>
      </c>
      <c r="H2125" s="58"/>
      <c r="I2125" s="58"/>
      <c r="J2125" s="58"/>
      <c r="K2125" s="58">
        <v>523655</v>
      </c>
      <c r="L2125" s="12" t="s">
        <v>91</v>
      </c>
      <c r="M2125" s="12" t="s">
        <v>91</v>
      </c>
      <c r="N2125" s="12" t="s">
        <v>91</v>
      </c>
      <c r="O2125" s="12">
        <v>4</v>
      </c>
      <c r="P2125" s="12">
        <v>0</v>
      </c>
      <c r="Q2125" s="12">
        <v>0</v>
      </c>
      <c r="R2125" s="12">
        <v>76001</v>
      </c>
      <c r="S2125" s="59">
        <v>1.6301369863013699</v>
      </c>
      <c r="T2125" s="59">
        <v>24.616438356164384</v>
      </c>
      <c r="U2125" s="12">
        <v>2</v>
      </c>
      <c r="V2125" s="12">
        <v>3</v>
      </c>
      <c r="W2125" s="12">
        <v>2</v>
      </c>
      <c r="X2125" s="12">
        <v>2</v>
      </c>
      <c r="Y2125" s="12">
        <v>1</v>
      </c>
      <c r="Z2125" s="58">
        <v>0</v>
      </c>
      <c r="AA2125" s="58">
        <v>0</v>
      </c>
      <c r="AB2125" s="58">
        <v>0</v>
      </c>
      <c r="AC2125" s="58" t="s">
        <v>91</v>
      </c>
    </row>
    <row r="2126" spans="1:29" x14ac:dyDescent="0.3">
      <c r="A2126" s="57">
        <v>2228048440</v>
      </c>
      <c r="B2126" s="12" t="s">
        <v>1228</v>
      </c>
      <c r="C2126" s="58" t="s">
        <v>108</v>
      </c>
      <c r="D2126" s="58" t="s">
        <v>113</v>
      </c>
      <c r="E2126" s="58">
        <v>585016</v>
      </c>
      <c r="F2126" s="58">
        <v>564426</v>
      </c>
      <c r="G2126" s="58">
        <f>+IF(F2126&gt;K2126+100000,F2126-K2126,0)</f>
        <v>0</v>
      </c>
      <c r="H2126" s="58">
        <v>73117</v>
      </c>
      <c r="I2126" s="58">
        <v>0</v>
      </c>
      <c r="J2126" s="58">
        <v>0</v>
      </c>
      <c r="K2126" s="58">
        <v>523655</v>
      </c>
      <c r="L2126" s="12" t="s">
        <v>88</v>
      </c>
      <c r="M2126" s="12" t="s">
        <v>89</v>
      </c>
      <c r="N2126" s="12" t="s">
        <v>10</v>
      </c>
      <c r="O2126" s="12">
        <v>4</v>
      </c>
      <c r="P2126" s="12">
        <v>0</v>
      </c>
      <c r="Q2126" s="12">
        <v>0</v>
      </c>
      <c r="R2126" s="12">
        <v>76130</v>
      </c>
      <c r="S2126" s="59">
        <v>1.6465753424657534</v>
      </c>
      <c r="T2126" s="59">
        <v>26.556164383561644</v>
      </c>
      <c r="U2126" s="12">
        <v>1</v>
      </c>
      <c r="V2126" s="12">
        <v>2</v>
      </c>
      <c r="W2126" s="12">
        <v>2</v>
      </c>
      <c r="X2126" s="12">
        <v>2</v>
      </c>
      <c r="Y2126" s="12">
        <v>3</v>
      </c>
      <c r="Z2126" s="58">
        <v>0</v>
      </c>
      <c r="AA2126" s="58">
        <v>0</v>
      </c>
      <c r="AB2126" s="58">
        <v>0</v>
      </c>
      <c r="AC2126" s="58" t="s">
        <v>91</v>
      </c>
    </row>
    <row r="2127" spans="1:29" x14ac:dyDescent="0.3">
      <c r="A2127" s="57">
        <v>20204226</v>
      </c>
      <c r="B2127" s="12" t="s">
        <v>1230</v>
      </c>
      <c r="C2127" s="58" t="s">
        <v>109</v>
      </c>
      <c r="D2127" s="58" t="s">
        <v>112</v>
      </c>
      <c r="E2127" s="58">
        <v>3455</v>
      </c>
      <c r="F2127" s="58"/>
      <c r="G2127" s="58">
        <f>+IF(F2127&gt;K2127+100000,F2127-K2127,0)</f>
        <v>0</v>
      </c>
      <c r="H2127" s="58"/>
      <c r="I2127" s="58"/>
      <c r="J2127" s="58"/>
      <c r="K2127" s="58">
        <v>529040</v>
      </c>
      <c r="L2127" s="12" t="s">
        <v>91</v>
      </c>
      <c r="M2127" s="12" t="s">
        <v>91</v>
      </c>
      <c r="N2127" s="12" t="s">
        <v>91</v>
      </c>
      <c r="O2127" s="12">
        <v>4</v>
      </c>
      <c r="P2127" s="12">
        <v>0</v>
      </c>
      <c r="Q2127" s="12">
        <v>209</v>
      </c>
      <c r="R2127" s="12">
        <v>19001</v>
      </c>
      <c r="S2127" s="59">
        <v>4.4684931506849317</v>
      </c>
      <c r="T2127" s="59">
        <v>40.183561643835617</v>
      </c>
      <c r="U2127" s="12">
        <v>1</v>
      </c>
      <c r="V2127" s="12">
        <v>2</v>
      </c>
      <c r="W2127" s="12">
        <v>2</v>
      </c>
      <c r="X2127" s="12">
        <v>2</v>
      </c>
      <c r="Y2127" s="12">
        <v>2</v>
      </c>
      <c r="Z2127" s="58">
        <v>0</v>
      </c>
      <c r="AA2127" s="58">
        <v>0</v>
      </c>
      <c r="AB2127" s="58">
        <v>0</v>
      </c>
      <c r="AC2127" s="58" t="s">
        <v>91</v>
      </c>
    </row>
    <row r="2128" spans="1:29" x14ac:dyDescent="0.3">
      <c r="A2128" s="57">
        <v>4404602</v>
      </c>
      <c r="B2128" s="12" t="s">
        <v>1231</v>
      </c>
      <c r="C2128" s="58" t="s">
        <v>108</v>
      </c>
      <c r="D2128" s="58" t="s">
        <v>113</v>
      </c>
      <c r="E2128" s="58">
        <v>2200</v>
      </c>
      <c r="F2128" s="58">
        <v>314612</v>
      </c>
      <c r="G2128" s="58">
        <f>+IF(F2128&gt;K2128+100000,F2128-K2128,0)</f>
        <v>0</v>
      </c>
      <c r="H2128" s="58">
        <v>64821.999999999993</v>
      </c>
      <c r="I2128" s="58">
        <v>0</v>
      </c>
      <c r="J2128" s="58">
        <v>0</v>
      </c>
      <c r="K2128" s="58">
        <v>534558</v>
      </c>
      <c r="L2128" s="12" t="s">
        <v>88</v>
      </c>
      <c r="M2128" s="12" t="s">
        <v>89</v>
      </c>
      <c r="N2128" s="12" t="s">
        <v>10</v>
      </c>
      <c r="O2128" s="12">
        <v>4</v>
      </c>
      <c r="P2128" s="12">
        <v>0</v>
      </c>
      <c r="Q2128" s="12">
        <v>0</v>
      </c>
      <c r="R2128" s="12">
        <v>76130</v>
      </c>
      <c r="S2128" s="59">
        <v>3.7671232876712328</v>
      </c>
      <c r="T2128" s="59">
        <v>43.542465753424658</v>
      </c>
      <c r="U2128" s="12">
        <v>1</v>
      </c>
      <c r="V2128" s="12">
        <v>0</v>
      </c>
      <c r="W2128" s="12">
        <v>1</v>
      </c>
      <c r="X2128" s="12">
        <v>2</v>
      </c>
      <c r="Y2128" s="12">
        <v>3</v>
      </c>
      <c r="Z2128" s="58">
        <v>0</v>
      </c>
      <c r="AA2128" s="58">
        <v>0</v>
      </c>
      <c r="AB2128" s="58">
        <v>0</v>
      </c>
      <c r="AC2128" s="58" t="s">
        <v>91</v>
      </c>
    </row>
    <row r="2129" spans="1:29" x14ac:dyDescent="0.3">
      <c r="A2129" s="57">
        <v>26640026</v>
      </c>
      <c r="B2129" s="12" t="s">
        <v>1232</v>
      </c>
      <c r="C2129" s="58" t="s">
        <v>108</v>
      </c>
      <c r="D2129" s="58" t="s">
        <v>114</v>
      </c>
      <c r="E2129" s="58">
        <v>615667</v>
      </c>
      <c r="F2129" s="58">
        <v>1824085</v>
      </c>
      <c r="G2129" s="58">
        <f>+IF(F2129&gt;K2129+100000,F2129-K2129,0)</f>
        <v>1287263</v>
      </c>
      <c r="H2129" s="58">
        <v>115346</v>
      </c>
      <c r="I2129" s="58">
        <v>0</v>
      </c>
      <c r="J2129" s="58">
        <v>0</v>
      </c>
      <c r="K2129" s="58">
        <v>536822</v>
      </c>
      <c r="L2129" s="12" t="s">
        <v>88</v>
      </c>
      <c r="M2129" s="12" t="s">
        <v>89</v>
      </c>
      <c r="N2129" s="12" t="s">
        <v>10</v>
      </c>
      <c r="O2129" s="12">
        <v>4</v>
      </c>
      <c r="P2129" s="12">
        <v>0</v>
      </c>
      <c r="Q2129" s="12">
        <v>0</v>
      </c>
      <c r="R2129" s="12">
        <v>76130</v>
      </c>
      <c r="S2129" s="59">
        <v>1.6712328767123288</v>
      </c>
      <c r="T2129" s="59">
        <v>39.4986301369863</v>
      </c>
      <c r="U2129" s="12">
        <v>1</v>
      </c>
      <c r="V2129" s="12">
        <v>2</v>
      </c>
      <c r="W2129" s="12">
        <v>1</v>
      </c>
      <c r="X2129" s="12">
        <v>2</v>
      </c>
      <c r="Y2129" s="12">
        <v>1</v>
      </c>
      <c r="Z2129" s="58">
        <v>0</v>
      </c>
      <c r="AA2129" s="58">
        <v>0</v>
      </c>
      <c r="AB2129" s="58">
        <v>0</v>
      </c>
      <c r="AC2129" s="58" t="s">
        <v>91</v>
      </c>
    </row>
    <row r="2130" spans="1:29" x14ac:dyDescent="0.3">
      <c r="A2130" s="57">
        <v>2066480668</v>
      </c>
      <c r="B2130" s="12" t="s">
        <v>1235</v>
      </c>
      <c r="C2130" s="58" t="s">
        <v>109</v>
      </c>
      <c r="D2130" s="58" t="s">
        <v>112</v>
      </c>
      <c r="E2130" s="58">
        <v>69098</v>
      </c>
      <c r="F2130" s="58"/>
      <c r="G2130" s="58">
        <f>+IF(F2130&gt;K2130+100000,F2130-K2130,0)</f>
        <v>0</v>
      </c>
      <c r="H2130" s="58"/>
      <c r="I2130" s="58"/>
      <c r="J2130" s="58"/>
      <c r="K2130" s="58">
        <v>536822</v>
      </c>
      <c r="L2130" s="12" t="s">
        <v>91</v>
      </c>
      <c r="M2130" s="12" t="s">
        <v>91</v>
      </c>
      <c r="N2130" s="12" t="s">
        <v>91</v>
      </c>
      <c r="O2130" s="12">
        <v>4</v>
      </c>
      <c r="P2130" s="12">
        <v>0</v>
      </c>
      <c r="Q2130" s="12">
        <v>0</v>
      </c>
      <c r="R2130" s="12">
        <v>76130</v>
      </c>
      <c r="S2130" s="59">
        <v>1.6712328767123288</v>
      </c>
      <c r="T2130" s="59">
        <v>24.413698630136988</v>
      </c>
      <c r="U2130" s="12">
        <v>1</v>
      </c>
      <c r="V2130" s="12">
        <v>2</v>
      </c>
      <c r="W2130" s="12">
        <v>1</v>
      </c>
      <c r="X2130" s="12">
        <v>2</v>
      </c>
      <c r="Y2130" s="12">
        <v>1</v>
      </c>
      <c r="Z2130" s="58">
        <v>0</v>
      </c>
      <c r="AA2130" s="58">
        <v>0</v>
      </c>
      <c r="AB2130" s="58">
        <v>0</v>
      </c>
      <c r="AC2130" s="58" t="s">
        <v>91</v>
      </c>
    </row>
    <row r="2131" spans="1:29" x14ac:dyDescent="0.3">
      <c r="A2131" s="57">
        <v>2082026064</v>
      </c>
      <c r="B2131" s="12" t="s">
        <v>1237</v>
      </c>
      <c r="C2131" s="58" t="s">
        <v>109</v>
      </c>
      <c r="D2131" s="58" t="s">
        <v>112</v>
      </c>
      <c r="E2131" s="58"/>
      <c r="F2131" s="58"/>
      <c r="G2131" s="58">
        <f>+IF(F2131&gt;K2131+100000,F2131-K2131,0)</f>
        <v>0</v>
      </c>
      <c r="H2131" s="58"/>
      <c r="I2131" s="58"/>
      <c r="J2131" s="58"/>
      <c r="K2131" s="58">
        <v>536822</v>
      </c>
      <c r="L2131" s="12" t="s">
        <v>91</v>
      </c>
      <c r="M2131" s="12" t="s">
        <v>91</v>
      </c>
      <c r="N2131" s="12" t="s">
        <v>91</v>
      </c>
      <c r="O2131" s="12">
        <v>4</v>
      </c>
      <c r="P2131" s="12">
        <v>0</v>
      </c>
      <c r="Q2131" s="12">
        <v>0</v>
      </c>
      <c r="R2131" s="12">
        <v>76001</v>
      </c>
      <c r="S2131" s="59">
        <v>1.6712328767123288</v>
      </c>
      <c r="T2131" s="59">
        <v>31.372602739726027</v>
      </c>
      <c r="U2131" s="12">
        <v>2</v>
      </c>
      <c r="V2131" s="12">
        <v>3</v>
      </c>
      <c r="W2131" s="12">
        <v>1</v>
      </c>
      <c r="X2131" s="12">
        <v>2</v>
      </c>
      <c r="Y2131" s="12">
        <v>3</v>
      </c>
      <c r="Z2131" s="58">
        <v>0</v>
      </c>
      <c r="AA2131" s="58">
        <v>0</v>
      </c>
      <c r="AB2131" s="58">
        <v>0</v>
      </c>
      <c r="AC2131" s="58" t="s">
        <v>91</v>
      </c>
    </row>
    <row r="2132" spans="1:29" x14ac:dyDescent="0.3">
      <c r="A2132" s="57">
        <v>2262448444</v>
      </c>
      <c r="B2132" s="12" t="s">
        <v>1238</v>
      </c>
      <c r="C2132" s="58" t="s">
        <v>109</v>
      </c>
      <c r="D2132" s="58" t="s">
        <v>112</v>
      </c>
      <c r="E2132" s="58"/>
      <c r="F2132" s="58"/>
      <c r="G2132" s="58">
        <f>+IF(F2132&gt;K2132+100000,F2132-K2132,0)</f>
        <v>0</v>
      </c>
      <c r="H2132" s="58"/>
      <c r="I2132" s="58"/>
      <c r="J2132" s="58"/>
      <c r="K2132" s="58">
        <v>536822</v>
      </c>
      <c r="L2132" s="12" t="s">
        <v>91</v>
      </c>
      <c r="M2132" s="12" t="s">
        <v>91</v>
      </c>
      <c r="N2132" s="12" t="s">
        <v>91</v>
      </c>
      <c r="O2132" s="12">
        <v>4</v>
      </c>
      <c r="P2132" s="12">
        <v>0</v>
      </c>
      <c r="Q2132" s="12">
        <v>0</v>
      </c>
      <c r="R2132" s="12">
        <v>76130</v>
      </c>
      <c r="S2132" s="59">
        <v>1.6712328767123288</v>
      </c>
      <c r="T2132" s="59">
        <v>28.227397260273971</v>
      </c>
      <c r="U2132" s="12">
        <v>1</v>
      </c>
      <c r="V2132" s="12">
        <v>3</v>
      </c>
      <c r="W2132" s="12">
        <v>3</v>
      </c>
      <c r="X2132" s="12">
        <v>2</v>
      </c>
      <c r="Y2132" s="12">
        <v>1</v>
      </c>
      <c r="Z2132" s="58">
        <v>0</v>
      </c>
      <c r="AA2132" s="58">
        <v>0</v>
      </c>
      <c r="AB2132" s="58">
        <v>0</v>
      </c>
      <c r="AC2132" s="58" t="s">
        <v>91</v>
      </c>
    </row>
    <row r="2133" spans="1:29" x14ac:dyDescent="0.3">
      <c r="A2133" s="57">
        <v>66060628</v>
      </c>
      <c r="B2133" s="12" t="s">
        <v>1239</v>
      </c>
      <c r="C2133" s="58" t="s">
        <v>109</v>
      </c>
      <c r="D2133" s="58" t="s">
        <v>112</v>
      </c>
      <c r="E2133" s="58">
        <v>870</v>
      </c>
      <c r="F2133" s="58"/>
      <c r="G2133" s="58">
        <f>+IF(F2133&gt;K2133+100000,F2133-K2133,0)</f>
        <v>0</v>
      </c>
      <c r="H2133" s="58"/>
      <c r="I2133" s="58"/>
      <c r="J2133" s="58"/>
      <c r="K2133" s="58">
        <v>545105</v>
      </c>
      <c r="L2133" s="12" t="s">
        <v>91</v>
      </c>
      <c r="M2133" s="12" t="s">
        <v>91</v>
      </c>
      <c r="N2133" s="12" t="s">
        <v>91</v>
      </c>
      <c r="O2133" s="12">
        <v>4</v>
      </c>
      <c r="P2133" s="12">
        <v>0</v>
      </c>
      <c r="Q2133" s="12">
        <v>0</v>
      </c>
      <c r="R2133" s="12">
        <v>76130</v>
      </c>
      <c r="S2133" s="59">
        <v>1.9671232876712328</v>
      </c>
      <c r="T2133" s="59">
        <v>39.920547945205477</v>
      </c>
      <c r="U2133" s="12">
        <v>2</v>
      </c>
      <c r="V2133" s="12">
        <v>2</v>
      </c>
      <c r="W2133" s="12">
        <v>2</v>
      </c>
      <c r="X2133" s="12">
        <v>2</v>
      </c>
      <c r="Y2133" s="12">
        <v>3</v>
      </c>
      <c r="Z2133" s="58">
        <v>0</v>
      </c>
      <c r="AA2133" s="58">
        <v>0</v>
      </c>
      <c r="AB2133" s="58">
        <v>0</v>
      </c>
      <c r="AC2133" s="58" t="s">
        <v>91</v>
      </c>
    </row>
    <row r="2134" spans="1:29" x14ac:dyDescent="0.3">
      <c r="A2134" s="57">
        <v>2008826466</v>
      </c>
      <c r="B2134" s="12" t="s">
        <v>1241</v>
      </c>
      <c r="C2134" s="58" t="s">
        <v>109</v>
      </c>
      <c r="D2134" s="58" t="s">
        <v>112</v>
      </c>
      <c r="E2134" s="58">
        <v>151000</v>
      </c>
      <c r="F2134" s="58"/>
      <c r="G2134" s="58">
        <f>+IF(F2134&gt;K2134+100000,F2134-K2134,0)</f>
        <v>0</v>
      </c>
      <c r="H2134" s="58"/>
      <c r="I2134" s="58"/>
      <c r="J2134" s="58"/>
      <c r="K2134" s="58">
        <v>545110</v>
      </c>
      <c r="L2134" s="12" t="s">
        <v>91</v>
      </c>
      <c r="M2134" s="12" t="s">
        <v>91</v>
      </c>
      <c r="N2134" s="12" t="s">
        <v>91</v>
      </c>
      <c r="O2134" s="12">
        <v>4</v>
      </c>
      <c r="P2134" s="12">
        <v>0</v>
      </c>
      <c r="Q2134" s="12">
        <v>0</v>
      </c>
      <c r="R2134" s="12">
        <v>68307</v>
      </c>
      <c r="S2134" s="59">
        <v>0.84383561643835614</v>
      </c>
      <c r="T2134" s="59">
        <v>29.884931506849316</v>
      </c>
      <c r="U2134" s="12">
        <v>1</v>
      </c>
      <c r="V2134" s="12">
        <v>2</v>
      </c>
      <c r="W2134" s="12">
        <v>2</v>
      </c>
      <c r="X2134" s="12">
        <v>3</v>
      </c>
      <c r="Y2134" s="12">
        <v>3</v>
      </c>
      <c r="Z2134" s="58">
        <v>0</v>
      </c>
      <c r="AA2134" s="58">
        <v>0</v>
      </c>
      <c r="AB2134" s="58">
        <v>0</v>
      </c>
      <c r="AC2134" s="58" t="s">
        <v>91</v>
      </c>
    </row>
    <row r="2135" spans="1:29" x14ac:dyDescent="0.3">
      <c r="A2135" s="57">
        <v>2224624660</v>
      </c>
      <c r="B2135" s="12" t="s">
        <v>1242</v>
      </c>
      <c r="C2135" s="58" t="s">
        <v>109</v>
      </c>
      <c r="D2135" s="58" t="s">
        <v>112</v>
      </c>
      <c r="E2135" s="58">
        <v>100500</v>
      </c>
      <c r="F2135" s="58"/>
      <c r="G2135" s="58">
        <f>+IF(F2135&gt;K2135+100000,F2135-K2135,0)</f>
        <v>0</v>
      </c>
      <c r="H2135" s="58"/>
      <c r="I2135" s="58"/>
      <c r="J2135" s="58"/>
      <c r="K2135" s="58">
        <v>545110</v>
      </c>
      <c r="L2135" s="12" t="s">
        <v>91</v>
      </c>
      <c r="M2135" s="12" t="s">
        <v>91</v>
      </c>
      <c r="N2135" s="12" t="s">
        <v>91</v>
      </c>
      <c r="O2135" s="12">
        <v>4</v>
      </c>
      <c r="P2135" s="12">
        <v>0</v>
      </c>
      <c r="Q2135" s="12">
        <v>0</v>
      </c>
      <c r="R2135" s="12">
        <v>76130</v>
      </c>
      <c r="S2135" s="59">
        <v>0.84383561643835614</v>
      </c>
      <c r="T2135" s="59">
        <v>30.654794520547945</v>
      </c>
      <c r="U2135" s="12">
        <v>2</v>
      </c>
      <c r="V2135" s="12">
        <v>3</v>
      </c>
      <c r="W2135" s="12">
        <v>1</v>
      </c>
      <c r="X2135" s="12">
        <v>2</v>
      </c>
      <c r="Y2135" s="12">
        <v>1</v>
      </c>
      <c r="Z2135" s="58">
        <v>0</v>
      </c>
      <c r="AA2135" s="58">
        <v>0</v>
      </c>
      <c r="AB2135" s="58">
        <v>0</v>
      </c>
      <c r="AC2135" s="58" t="s">
        <v>91</v>
      </c>
    </row>
    <row r="2136" spans="1:29" x14ac:dyDescent="0.3">
      <c r="A2136" s="57">
        <v>2226088606</v>
      </c>
      <c r="B2136" s="12" t="s">
        <v>1243</v>
      </c>
      <c r="C2136" s="58" t="s">
        <v>109</v>
      </c>
      <c r="D2136" s="58" t="s">
        <v>112</v>
      </c>
      <c r="E2136" s="58">
        <v>58</v>
      </c>
      <c r="F2136" s="58"/>
      <c r="G2136" s="58">
        <f>+IF(F2136&gt;K2136+100000,F2136-K2136,0)</f>
        <v>0</v>
      </c>
      <c r="H2136" s="58"/>
      <c r="I2136" s="58"/>
      <c r="J2136" s="58"/>
      <c r="K2136" s="58">
        <v>545110</v>
      </c>
      <c r="L2136" s="12" t="s">
        <v>91</v>
      </c>
      <c r="M2136" s="12" t="s">
        <v>91</v>
      </c>
      <c r="N2136" s="12" t="s">
        <v>91</v>
      </c>
      <c r="O2136" s="12">
        <v>4</v>
      </c>
      <c r="P2136" s="12">
        <v>0</v>
      </c>
      <c r="Q2136" s="12">
        <v>32</v>
      </c>
      <c r="R2136" s="12">
        <v>76606</v>
      </c>
      <c r="S2136" s="12">
        <v>0.89863013698630134</v>
      </c>
      <c r="T2136" s="12">
        <v>29.252054794520546</v>
      </c>
      <c r="U2136" s="12">
        <v>2</v>
      </c>
      <c r="V2136" s="12">
        <v>0</v>
      </c>
      <c r="W2136" s="12">
        <v>3</v>
      </c>
      <c r="X2136" s="12">
        <v>2</v>
      </c>
      <c r="Y2136" s="12">
        <v>3</v>
      </c>
      <c r="Z2136" s="58">
        <v>0</v>
      </c>
      <c r="AA2136" s="58">
        <v>0</v>
      </c>
      <c r="AB2136" s="58">
        <v>0</v>
      </c>
      <c r="AC2136" s="58" t="s">
        <v>91</v>
      </c>
    </row>
    <row r="2137" spans="1:29" x14ac:dyDescent="0.3">
      <c r="A2137" s="57">
        <v>2008688844</v>
      </c>
      <c r="B2137" s="12" t="s">
        <v>1244</v>
      </c>
      <c r="C2137" s="58" t="s">
        <v>109</v>
      </c>
      <c r="D2137" s="58" t="s">
        <v>112</v>
      </c>
      <c r="E2137" s="58"/>
      <c r="F2137" s="58"/>
      <c r="G2137" s="58">
        <f>+IF(F2137&gt;K2137+100000,F2137-K2137,0)</f>
        <v>0</v>
      </c>
      <c r="H2137" s="58"/>
      <c r="I2137" s="58"/>
      <c r="J2137" s="58"/>
      <c r="K2137" s="58">
        <v>545110</v>
      </c>
      <c r="L2137" s="12" t="s">
        <v>91</v>
      </c>
      <c r="M2137" s="12" t="s">
        <v>91</v>
      </c>
      <c r="N2137" s="12" t="s">
        <v>91</v>
      </c>
      <c r="O2137" s="12">
        <v>4</v>
      </c>
      <c r="P2137" s="12">
        <v>0</v>
      </c>
      <c r="Q2137" s="12">
        <v>0</v>
      </c>
      <c r="R2137" s="12">
        <v>68001</v>
      </c>
      <c r="S2137" s="59">
        <v>0.84383561643835614</v>
      </c>
      <c r="T2137" s="59">
        <v>32.758904109589039</v>
      </c>
      <c r="U2137" s="12">
        <v>2</v>
      </c>
      <c r="V2137" s="12">
        <v>4</v>
      </c>
      <c r="W2137" s="12">
        <v>2</v>
      </c>
      <c r="X2137" s="12">
        <v>3</v>
      </c>
      <c r="Y2137" s="12">
        <v>1</v>
      </c>
      <c r="Z2137" s="58">
        <v>0</v>
      </c>
      <c r="AA2137" s="58">
        <v>0</v>
      </c>
      <c r="AB2137" s="58">
        <v>0</v>
      </c>
      <c r="AC2137" s="58" t="s">
        <v>91</v>
      </c>
    </row>
    <row r="2138" spans="1:29" x14ac:dyDescent="0.3">
      <c r="A2138" s="57">
        <v>2006242440</v>
      </c>
      <c r="B2138" s="12" t="s">
        <v>1245</v>
      </c>
      <c r="C2138" s="58" t="s">
        <v>109</v>
      </c>
      <c r="D2138" s="58" t="s">
        <v>112</v>
      </c>
      <c r="E2138" s="58"/>
      <c r="F2138" s="58"/>
      <c r="G2138" s="58">
        <f>+IF(F2138&gt;K2138+100000,F2138-K2138,0)</f>
        <v>0</v>
      </c>
      <c r="H2138" s="58"/>
      <c r="I2138" s="58"/>
      <c r="J2138" s="58"/>
      <c r="K2138" s="58">
        <v>545110</v>
      </c>
      <c r="L2138" s="12" t="s">
        <v>91</v>
      </c>
      <c r="M2138" s="12" t="s">
        <v>91</v>
      </c>
      <c r="N2138" s="12" t="s">
        <v>91</v>
      </c>
      <c r="O2138" s="12">
        <v>4</v>
      </c>
      <c r="P2138" s="12">
        <v>0</v>
      </c>
      <c r="Q2138" s="12">
        <v>0</v>
      </c>
      <c r="R2138" s="12">
        <v>68081</v>
      </c>
      <c r="S2138" s="59">
        <v>0.84383561643835614</v>
      </c>
      <c r="T2138" s="59">
        <v>26.747945205479454</v>
      </c>
      <c r="U2138" s="12">
        <v>2</v>
      </c>
      <c r="V2138" s="12">
        <v>5</v>
      </c>
      <c r="W2138" s="12">
        <v>2</v>
      </c>
      <c r="X2138" s="12">
        <v>3</v>
      </c>
      <c r="Y2138" s="12">
        <v>1</v>
      </c>
      <c r="Z2138" s="58">
        <v>0</v>
      </c>
      <c r="AA2138" s="58">
        <v>0</v>
      </c>
      <c r="AB2138" s="58">
        <v>0</v>
      </c>
      <c r="AC2138" s="58" t="s">
        <v>91</v>
      </c>
    </row>
    <row r="2139" spans="1:29" x14ac:dyDescent="0.3">
      <c r="A2139" s="57">
        <v>2462462</v>
      </c>
      <c r="B2139" s="12" t="s">
        <v>1246</v>
      </c>
      <c r="C2139" s="58" t="s">
        <v>109</v>
      </c>
      <c r="D2139" s="58" t="s">
        <v>112</v>
      </c>
      <c r="E2139" s="58"/>
      <c r="F2139" s="58"/>
      <c r="G2139" s="58">
        <f>+IF(F2139&gt;K2139+100000,F2139-K2139,0)</f>
        <v>0</v>
      </c>
      <c r="H2139" s="58"/>
      <c r="I2139" s="58"/>
      <c r="J2139" s="58"/>
      <c r="K2139" s="58">
        <v>545110</v>
      </c>
      <c r="L2139" s="12" t="s">
        <v>91</v>
      </c>
      <c r="M2139" s="12" t="s">
        <v>91</v>
      </c>
      <c r="N2139" s="12" t="s">
        <v>91</v>
      </c>
      <c r="O2139" s="12">
        <v>4</v>
      </c>
      <c r="P2139" s="12">
        <v>0</v>
      </c>
      <c r="Q2139" s="12">
        <v>0</v>
      </c>
      <c r="R2139" s="12">
        <v>68615</v>
      </c>
      <c r="S2139" s="59">
        <v>0.84383561643835614</v>
      </c>
      <c r="T2139" s="59">
        <v>52.731506849315068</v>
      </c>
      <c r="U2139" s="12">
        <v>1</v>
      </c>
      <c r="V2139" s="12">
        <v>2</v>
      </c>
      <c r="W2139" s="12">
        <v>2</v>
      </c>
      <c r="X2139" s="12">
        <v>3</v>
      </c>
      <c r="Y2139" s="12">
        <v>1</v>
      </c>
      <c r="Z2139" s="58">
        <v>0</v>
      </c>
      <c r="AA2139" s="58">
        <v>0</v>
      </c>
      <c r="AB2139" s="58">
        <v>0</v>
      </c>
      <c r="AC2139" s="58" t="s">
        <v>91</v>
      </c>
    </row>
    <row r="2140" spans="1:29" x14ac:dyDescent="0.3">
      <c r="A2140" s="57">
        <v>2468460</v>
      </c>
      <c r="B2140" s="12" t="s">
        <v>1247</v>
      </c>
      <c r="C2140" s="58" t="s">
        <v>109</v>
      </c>
      <c r="D2140" s="58" t="s">
        <v>112</v>
      </c>
      <c r="E2140" s="58"/>
      <c r="F2140" s="58"/>
      <c r="G2140" s="58">
        <f>+IF(F2140&gt;K2140+100000,F2140-K2140,0)</f>
        <v>0</v>
      </c>
      <c r="H2140" s="58"/>
      <c r="I2140" s="58"/>
      <c r="J2140" s="58"/>
      <c r="K2140" s="58">
        <v>545110</v>
      </c>
      <c r="L2140" s="12" t="s">
        <v>91</v>
      </c>
      <c r="M2140" s="12" t="s">
        <v>91</v>
      </c>
      <c r="N2140" s="12" t="s">
        <v>91</v>
      </c>
      <c r="O2140" s="12">
        <v>4</v>
      </c>
      <c r="P2140" s="12">
        <v>0</v>
      </c>
      <c r="Q2140" s="12">
        <v>0</v>
      </c>
      <c r="R2140" s="12">
        <v>68615</v>
      </c>
      <c r="S2140" s="59">
        <v>0.84383561643835614</v>
      </c>
      <c r="T2140" s="59">
        <v>37.947945205479449</v>
      </c>
      <c r="U2140" s="12">
        <v>1</v>
      </c>
      <c r="V2140" s="12">
        <v>2</v>
      </c>
      <c r="W2140" s="12">
        <v>2</v>
      </c>
      <c r="X2140" s="12">
        <v>3</v>
      </c>
      <c r="Y2140" s="12">
        <v>1</v>
      </c>
      <c r="Z2140" s="58">
        <v>0</v>
      </c>
      <c r="AA2140" s="58">
        <v>0</v>
      </c>
      <c r="AB2140" s="58">
        <v>0</v>
      </c>
      <c r="AC2140" s="58" t="s">
        <v>91</v>
      </c>
    </row>
    <row r="2141" spans="1:29" x14ac:dyDescent="0.3">
      <c r="A2141" s="57">
        <v>28660066</v>
      </c>
      <c r="B2141" s="12" t="s">
        <v>1248</v>
      </c>
      <c r="C2141" s="58" t="s">
        <v>109</v>
      </c>
      <c r="D2141" s="58" t="s">
        <v>117</v>
      </c>
      <c r="E2141" s="58">
        <v>5050000</v>
      </c>
      <c r="F2141" s="58"/>
      <c r="G2141" s="58">
        <f>+IF(F2141&gt;K2141+100000,F2141-K2141,0)</f>
        <v>0</v>
      </c>
      <c r="H2141" s="58"/>
      <c r="I2141" s="58"/>
      <c r="J2141" s="58"/>
      <c r="K2141" s="58">
        <v>545115</v>
      </c>
      <c r="L2141" s="12" t="s">
        <v>91</v>
      </c>
      <c r="M2141" s="12" t="s">
        <v>91</v>
      </c>
      <c r="N2141" s="12" t="s">
        <v>91</v>
      </c>
      <c r="O2141" s="12">
        <v>4</v>
      </c>
      <c r="P2141" s="12">
        <v>0</v>
      </c>
      <c r="Q2141" s="12">
        <v>0</v>
      </c>
      <c r="R2141" s="12">
        <v>76520</v>
      </c>
      <c r="S2141" s="59">
        <v>0.43561643835616437</v>
      </c>
      <c r="T2141" s="59">
        <v>49.389041095890413</v>
      </c>
      <c r="U2141" s="12">
        <v>1</v>
      </c>
      <c r="V2141" s="12">
        <v>5</v>
      </c>
      <c r="W2141" s="12">
        <v>3</v>
      </c>
      <c r="X2141" s="12">
        <v>8</v>
      </c>
      <c r="Y2141" s="12">
        <v>1</v>
      </c>
      <c r="Z2141" s="58">
        <v>0</v>
      </c>
      <c r="AA2141" s="58">
        <v>0</v>
      </c>
      <c r="AB2141" s="58">
        <v>0</v>
      </c>
      <c r="AC2141" s="58" t="s">
        <v>91</v>
      </c>
    </row>
    <row r="2142" spans="1:29" x14ac:dyDescent="0.3">
      <c r="A2142" s="57">
        <v>2084806804</v>
      </c>
      <c r="B2142" s="12" t="s">
        <v>1249</v>
      </c>
      <c r="C2142" s="58" t="s">
        <v>109</v>
      </c>
      <c r="D2142" s="58" t="s">
        <v>112</v>
      </c>
      <c r="E2142" s="58">
        <v>1515000</v>
      </c>
      <c r="F2142" s="58"/>
      <c r="G2142" s="58">
        <f>+IF(F2142&gt;K2142+100000,F2142-K2142,0)</f>
        <v>0</v>
      </c>
      <c r="H2142" s="58"/>
      <c r="I2142" s="58"/>
      <c r="J2142" s="58"/>
      <c r="K2142" s="58">
        <v>545115</v>
      </c>
      <c r="L2142" s="12" t="s">
        <v>91</v>
      </c>
      <c r="M2142" s="12" t="s">
        <v>91</v>
      </c>
      <c r="N2142" s="12" t="s">
        <v>91</v>
      </c>
      <c r="O2142" s="12">
        <v>4</v>
      </c>
      <c r="P2142" s="12">
        <v>0</v>
      </c>
      <c r="Q2142" s="12">
        <v>0</v>
      </c>
      <c r="R2142" s="12">
        <v>76001</v>
      </c>
      <c r="S2142" s="59">
        <v>0.43561643835616437</v>
      </c>
      <c r="T2142" s="59">
        <v>29.534246575342465</v>
      </c>
      <c r="U2142" s="12">
        <v>1</v>
      </c>
      <c r="V2142" s="12">
        <v>6</v>
      </c>
      <c r="W2142" s="12">
        <v>4</v>
      </c>
      <c r="X2142" s="12">
        <v>7</v>
      </c>
      <c r="Y2142" s="12">
        <v>1</v>
      </c>
      <c r="Z2142" s="58">
        <v>0</v>
      </c>
      <c r="AA2142" s="58">
        <v>0</v>
      </c>
      <c r="AB2142" s="58">
        <v>0</v>
      </c>
      <c r="AC2142" s="58" t="s">
        <v>91</v>
      </c>
    </row>
    <row r="2143" spans="1:29" x14ac:dyDescent="0.3">
      <c r="A2143" s="57">
        <v>80044060</v>
      </c>
      <c r="B2143" s="12" t="s">
        <v>1250</v>
      </c>
      <c r="C2143" s="58" t="s">
        <v>109</v>
      </c>
      <c r="D2143" s="58" t="s">
        <v>112</v>
      </c>
      <c r="E2143" s="58">
        <v>909000</v>
      </c>
      <c r="F2143" s="58"/>
      <c r="G2143" s="58">
        <f>+IF(F2143&gt;K2143+100000,F2143-K2143,0)</f>
        <v>0</v>
      </c>
      <c r="H2143" s="58"/>
      <c r="I2143" s="58"/>
      <c r="J2143" s="58"/>
      <c r="K2143" s="58">
        <v>545115</v>
      </c>
      <c r="L2143" s="12" t="s">
        <v>91</v>
      </c>
      <c r="M2143" s="12" t="s">
        <v>91</v>
      </c>
      <c r="N2143" s="12" t="s">
        <v>91</v>
      </c>
      <c r="O2143" s="12">
        <v>4</v>
      </c>
      <c r="P2143" s="12">
        <v>0</v>
      </c>
      <c r="Q2143" s="12">
        <v>0</v>
      </c>
      <c r="R2143" s="12">
        <v>76001</v>
      </c>
      <c r="S2143" s="59">
        <v>0.43561643835616437</v>
      </c>
      <c r="T2143" s="59">
        <v>44.463013698630135</v>
      </c>
      <c r="U2143" s="12">
        <v>1</v>
      </c>
      <c r="V2143" s="12">
        <v>6</v>
      </c>
      <c r="W2143" s="12">
        <v>5</v>
      </c>
      <c r="X2143" s="12">
        <v>7</v>
      </c>
      <c r="Y2143" s="12">
        <v>1</v>
      </c>
      <c r="Z2143" s="58">
        <v>0</v>
      </c>
      <c r="AA2143" s="58">
        <v>0</v>
      </c>
      <c r="AB2143" s="58">
        <v>0</v>
      </c>
      <c r="AC2143" s="58" t="s">
        <v>91</v>
      </c>
    </row>
    <row r="2144" spans="1:29" x14ac:dyDescent="0.3">
      <c r="A2144" s="57">
        <v>48642680</v>
      </c>
      <c r="B2144" s="12" t="s">
        <v>1251</v>
      </c>
      <c r="C2144" s="58" t="s">
        <v>109</v>
      </c>
      <c r="D2144" s="58" t="s">
        <v>112</v>
      </c>
      <c r="E2144" s="58"/>
      <c r="F2144" s="58"/>
      <c r="G2144" s="58">
        <f>+IF(F2144&gt;K2144+100000,F2144-K2144,0)</f>
        <v>0</v>
      </c>
      <c r="H2144" s="58"/>
      <c r="I2144" s="58"/>
      <c r="J2144" s="58"/>
      <c r="K2144" s="58">
        <v>545115</v>
      </c>
      <c r="L2144" s="12" t="s">
        <v>91</v>
      </c>
      <c r="M2144" s="12" t="s">
        <v>91</v>
      </c>
      <c r="N2144" s="12" t="s">
        <v>91</v>
      </c>
      <c r="O2144" s="12">
        <v>4</v>
      </c>
      <c r="P2144" s="12">
        <v>0</v>
      </c>
      <c r="Q2144" s="12">
        <v>0</v>
      </c>
      <c r="R2144" s="12">
        <v>76001</v>
      </c>
      <c r="S2144" s="59">
        <v>0.43561643835616437</v>
      </c>
      <c r="T2144" s="59">
        <v>37.487671232876714</v>
      </c>
      <c r="U2144" s="12">
        <v>2</v>
      </c>
      <c r="V2144" s="12">
        <v>5</v>
      </c>
      <c r="W2144" s="12">
        <v>4</v>
      </c>
      <c r="X2144" s="12">
        <v>4</v>
      </c>
      <c r="Y2144" s="12">
        <v>1</v>
      </c>
      <c r="Z2144" s="58">
        <v>0</v>
      </c>
      <c r="AA2144" s="58">
        <v>0</v>
      </c>
      <c r="AB2144" s="58">
        <v>0</v>
      </c>
      <c r="AC2144" s="58" t="s">
        <v>91</v>
      </c>
    </row>
    <row r="2145" spans="1:29" x14ac:dyDescent="0.3">
      <c r="A2145" s="57">
        <v>2006226862</v>
      </c>
      <c r="B2145" s="12" t="s">
        <v>1255</v>
      </c>
      <c r="C2145" s="58" t="s">
        <v>108</v>
      </c>
      <c r="D2145" s="58" t="s">
        <v>29</v>
      </c>
      <c r="E2145" s="58">
        <v>568480</v>
      </c>
      <c r="F2145" s="58">
        <v>1334626</v>
      </c>
      <c r="G2145" s="58">
        <f>+IF(F2145&gt;K2145+100000,F2145-K2145,0)</f>
        <v>784637</v>
      </c>
      <c r="H2145" s="58">
        <v>143954</v>
      </c>
      <c r="I2145" s="58">
        <v>0</v>
      </c>
      <c r="J2145" s="58">
        <v>0</v>
      </c>
      <c r="K2145" s="58">
        <v>549989</v>
      </c>
      <c r="L2145" s="12" t="s">
        <v>88</v>
      </c>
      <c r="M2145" s="12" t="s">
        <v>89</v>
      </c>
      <c r="N2145" s="12" t="s">
        <v>10</v>
      </c>
      <c r="O2145" s="12">
        <v>4</v>
      </c>
      <c r="P2145" s="12">
        <v>0</v>
      </c>
      <c r="Q2145" s="12">
        <v>0</v>
      </c>
      <c r="R2145" s="12">
        <v>76275</v>
      </c>
      <c r="S2145" s="59">
        <v>1.7178082191780821</v>
      </c>
      <c r="T2145" s="59">
        <v>22.967123287671232</v>
      </c>
      <c r="U2145" s="12">
        <v>1</v>
      </c>
      <c r="V2145" s="12">
        <v>2</v>
      </c>
      <c r="W2145" s="12">
        <v>1</v>
      </c>
      <c r="X2145" s="12">
        <v>2</v>
      </c>
      <c r="Y2145" s="12">
        <v>6</v>
      </c>
      <c r="Z2145" s="58">
        <v>0</v>
      </c>
      <c r="AA2145" s="58">
        <v>0</v>
      </c>
      <c r="AB2145" s="58">
        <v>0</v>
      </c>
      <c r="AC2145" s="58" t="s">
        <v>91</v>
      </c>
    </row>
    <row r="2146" spans="1:29" x14ac:dyDescent="0.3">
      <c r="A2146" s="57">
        <v>6222440</v>
      </c>
      <c r="B2146" s="12" t="s">
        <v>1258</v>
      </c>
      <c r="C2146" s="58" t="s">
        <v>109</v>
      </c>
      <c r="D2146" s="58" t="s">
        <v>112</v>
      </c>
      <c r="E2146" s="58">
        <v>211667</v>
      </c>
      <c r="F2146" s="58"/>
      <c r="G2146" s="58">
        <f>+IF(F2146&gt;K2146+100000,F2146-K2146,0)</f>
        <v>0</v>
      </c>
      <c r="H2146" s="58"/>
      <c r="I2146" s="58"/>
      <c r="J2146" s="58"/>
      <c r="K2146" s="58">
        <v>549989</v>
      </c>
      <c r="L2146" s="12" t="s">
        <v>91</v>
      </c>
      <c r="M2146" s="12" t="s">
        <v>91</v>
      </c>
      <c r="N2146" s="12" t="s">
        <v>91</v>
      </c>
      <c r="O2146" s="12">
        <v>4</v>
      </c>
      <c r="P2146" s="12">
        <v>0</v>
      </c>
      <c r="Q2146" s="12">
        <v>0</v>
      </c>
      <c r="R2146" s="12">
        <v>76130</v>
      </c>
      <c r="S2146" s="59">
        <v>1.8136986301369864</v>
      </c>
      <c r="T2146" s="59">
        <v>40.249315068493154</v>
      </c>
      <c r="U2146" s="12">
        <v>1</v>
      </c>
      <c r="V2146" s="12">
        <v>2</v>
      </c>
      <c r="W2146" s="12">
        <v>1</v>
      </c>
      <c r="X2146" s="12">
        <v>2</v>
      </c>
      <c r="Y2146" s="12">
        <v>2</v>
      </c>
      <c r="Z2146" s="58">
        <v>0</v>
      </c>
      <c r="AA2146" s="58">
        <v>0</v>
      </c>
      <c r="AB2146" s="58">
        <v>0</v>
      </c>
      <c r="AC2146" s="58" t="s">
        <v>91</v>
      </c>
    </row>
    <row r="2147" spans="1:29" x14ac:dyDescent="0.3">
      <c r="A2147" s="57">
        <v>4404820</v>
      </c>
      <c r="B2147" s="12" t="s">
        <v>1260</v>
      </c>
      <c r="C2147" s="58" t="s">
        <v>108</v>
      </c>
      <c r="D2147" s="58" t="s">
        <v>29</v>
      </c>
      <c r="E2147" s="58">
        <v>123539</v>
      </c>
      <c r="F2147" s="58">
        <v>719154</v>
      </c>
      <c r="G2147" s="58">
        <f>+IF(F2147&gt;K2147+100000,F2147-K2147,0)</f>
        <v>169165</v>
      </c>
      <c r="H2147" s="58">
        <v>95649</v>
      </c>
      <c r="I2147" s="58">
        <v>0</v>
      </c>
      <c r="J2147" s="58">
        <v>0</v>
      </c>
      <c r="K2147" s="58">
        <v>549989</v>
      </c>
      <c r="L2147" s="12" t="s">
        <v>88</v>
      </c>
      <c r="M2147" s="12" t="s">
        <v>89</v>
      </c>
      <c r="N2147" s="12" t="s">
        <v>10</v>
      </c>
      <c r="O2147" s="12">
        <v>4</v>
      </c>
      <c r="P2147" s="12">
        <v>0</v>
      </c>
      <c r="Q2147" s="12">
        <v>0</v>
      </c>
      <c r="R2147" s="12">
        <v>76130</v>
      </c>
      <c r="S2147" s="59">
        <v>1.7178082191780821</v>
      </c>
      <c r="T2147" s="59">
        <v>41.61917808219178</v>
      </c>
      <c r="U2147" s="12">
        <v>1</v>
      </c>
      <c r="V2147" s="12">
        <v>2</v>
      </c>
      <c r="W2147" s="12">
        <v>1</v>
      </c>
      <c r="X2147" s="12">
        <v>2</v>
      </c>
      <c r="Y2147" s="12">
        <v>3</v>
      </c>
      <c r="Z2147" s="58">
        <v>0</v>
      </c>
      <c r="AA2147" s="58">
        <v>0</v>
      </c>
      <c r="AB2147" s="58">
        <v>0</v>
      </c>
      <c r="AC2147" s="58" t="s">
        <v>91</v>
      </c>
    </row>
    <row r="2148" spans="1:29" x14ac:dyDescent="0.3">
      <c r="A2148" s="57">
        <v>66880624</v>
      </c>
      <c r="B2148" s="12" t="s">
        <v>1261</v>
      </c>
      <c r="C2148" s="58" t="s">
        <v>109</v>
      </c>
      <c r="D2148" s="58" t="s">
        <v>112</v>
      </c>
      <c r="E2148" s="58">
        <v>109734</v>
      </c>
      <c r="F2148" s="58"/>
      <c r="G2148" s="58">
        <f>+IF(F2148&gt;K2148+100000,F2148-K2148,0)</f>
        <v>0</v>
      </c>
      <c r="H2148" s="58"/>
      <c r="I2148" s="58"/>
      <c r="J2148" s="58"/>
      <c r="K2148" s="58">
        <v>549989</v>
      </c>
      <c r="L2148" s="12" t="s">
        <v>91</v>
      </c>
      <c r="M2148" s="12" t="s">
        <v>91</v>
      </c>
      <c r="N2148" s="12" t="s">
        <v>91</v>
      </c>
      <c r="O2148" s="12">
        <v>4</v>
      </c>
      <c r="P2148" s="12">
        <v>0</v>
      </c>
      <c r="Q2148" s="12">
        <v>0</v>
      </c>
      <c r="R2148" s="12">
        <v>76001</v>
      </c>
      <c r="S2148" s="59">
        <v>1.8136986301369864</v>
      </c>
      <c r="T2148" s="59">
        <v>50.276712328767125</v>
      </c>
      <c r="U2148" s="12">
        <v>2</v>
      </c>
      <c r="V2148" s="12">
        <v>3</v>
      </c>
      <c r="W2148" s="12">
        <v>1</v>
      </c>
      <c r="X2148" s="12">
        <v>2</v>
      </c>
      <c r="Y2148" s="12">
        <v>4</v>
      </c>
      <c r="Z2148" s="58">
        <v>0</v>
      </c>
      <c r="AA2148" s="58">
        <v>0</v>
      </c>
      <c r="AB2148" s="58">
        <v>0</v>
      </c>
      <c r="AC2148" s="58" t="s">
        <v>91</v>
      </c>
    </row>
    <row r="2149" spans="1:29" x14ac:dyDescent="0.3">
      <c r="A2149" s="57">
        <v>2224628288</v>
      </c>
      <c r="B2149" s="12" t="s">
        <v>1262</v>
      </c>
      <c r="C2149" s="58" t="s">
        <v>108</v>
      </c>
      <c r="D2149" s="58" t="s">
        <v>29</v>
      </c>
      <c r="E2149" s="58">
        <v>84236</v>
      </c>
      <c r="F2149" s="58">
        <v>869977</v>
      </c>
      <c r="G2149" s="58">
        <f>+IF(F2149&gt;K2149+100000,F2149-K2149,0)</f>
        <v>319988</v>
      </c>
      <c r="H2149" s="58">
        <v>115710</v>
      </c>
      <c r="I2149" s="58">
        <v>0</v>
      </c>
      <c r="J2149" s="58">
        <v>0</v>
      </c>
      <c r="K2149" s="58">
        <v>549989</v>
      </c>
      <c r="L2149" s="12" t="s">
        <v>88</v>
      </c>
      <c r="M2149" s="12" t="s">
        <v>89</v>
      </c>
      <c r="N2149" s="12" t="s">
        <v>10</v>
      </c>
      <c r="O2149" s="12">
        <v>4</v>
      </c>
      <c r="P2149" s="12">
        <v>0</v>
      </c>
      <c r="Q2149" s="12">
        <v>0</v>
      </c>
      <c r="R2149" s="12">
        <v>76275</v>
      </c>
      <c r="S2149" s="59">
        <v>1.7205479452054795</v>
      </c>
      <c r="T2149" s="59">
        <v>28.495890410958904</v>
      </c>
      <c r="U2149" s="12">
        <v>1</v>
      </c>
      <c r="V2149" s="12">
        <v>2</v>
      </c>
      <c r="W2149" s="12">
        <v>1</v>
      </c>
      <c r="X2149" s="12">
        <v>2</v>
      </c>
      <c r="Y2149" s="12">
        <v>1</v>
      </c>
      <c r="Z2149" s="58">
        <v>0</v>
      </c>
      <c r="AA2149" s="58">
        <v>0</v>
      </c>
      <c r="AB2149" s="58">
        <v>0</v>
      </c>
      <c r="AC2149" s="58" t="s">
        <v>91</v>
      </c>
    </row>
    <row r="2150" spans="1:29" x14ac:dyDescent="0.3">
      <c r="A2150" s="57">
        <v>2224620428</v>
      </c>
      <c r="B2150" s="12" t="s">
        <v>1263</v>
      </c>
      <c r="C2150" s="58" t="s">
        <v>109</v>
      </c>
      <c r="D2150" s="58" t="s">
        <v>112</v>
      </c>
      <c r="E2150" s="58">
        <v>58650</v>
      </c>
      <c r="F2150" s="58"/>
      <c r="G2150" s="58">
        <f>+IF(F2150&gt;K2150+100000,F2150-K2150,0)</f>
        <v>0</v>
      </c>
      <c r="H2150" s="58"/>
      <c r="I2150" s="58"/>
      <c r="J2150" s="58"/>
      <c r="K2150" s="58">
        <v>549989</v>
      </c>
      <c r="L2150" s="12" t="s">
        <v>91</v>
      </c>
      <c r="M2150" s="12" t="s">
        <v>91</v>
      </c>
      <c r="N2150" s="12" t="s">
        <v>91</v>
      </c>
      <c r="O2150" s="12">
        <v>4</v>
      </c>
      <c r="P2150" s="12">
        <v>0</v>
      </c>
      <c r="Q2150" s="12">
        <v>0</v>
      </c>
      <c r="R2150" s="12">
        <v>76130</v>
      </c>
      <c r="S2150" s="59">
        <v>1.7205479452054795</v>
      </c>
      <c r="T2150" s="59">
        <v>32.956164383561642</v>
      </c>
      <c r="U2150" s="12">
        <v>2</v>
      </c>
      <c r="V2150" s="12">
        <v>4</v>
      </c>
      <c r="W2150" s="12">
        <v>2</v>
      </c>
      <c r="X2150" s="12">
        <v>2</v>
      </c>
      <c r="Y2150" s="12">
        <v>1</v>
      </c>
      <c r="Z2150" s="58">
        <v>0</v>
      </c>
      <c r="AA2150" s="58">
        <v>0</v>
      </c>
      <c r="AB2150" s="58">
        <v>0</v>
      </c>
      <c r="AC2150" s="58" t="s">
        <v>91</v>
      </c>
    </row>
    <row r="2151" spans="1:29" x14ac:dyDescent="0.3">
      <c r="A2151" s="57">
        <v>2224644626</v>
      </c>
      <c r="B2151" s="12" t="s">
        <v>1264</v>
      </c>
      <c r="C2151" s="58" t="s">
        <v>108</v>
      </c>
      <c r="D2151" s="58" t="s">
        <v>113</v>
      </c>
      <c r="E2151" s="58">
        <v>54834</v>
      </c>
      <c r="F2151" s="58">
        <v>635983</v>
      </c>
      <c r="G2151" s="58">
        <f>+IF(F2151&gt;K2151+100000,F2151-K2151,0)</f>
        <v>0</v>
      </c>
      <c r="H2151" s="58">
        <v>163325</v>
      </c>
      <c r="I2151" s="58">
        <v>0</v>
      </c>
      <c r="J2151" s="58">
        <v>0</v>
      </c>
      <c r="K2151" s="58">
        <v>549989</v>
      </c>
      <c r="L2151" s="12" t="s">
        <v>88</v>
      </c>
      <c r="M2151" s="12" t="s">
        <v>89</v>
      </c>
      <c r="N2151" s="12" t="s">
        <v>10</v>
      </c>
      <c r="O2151" s="12">
        <v>4</v>
      </c>
      <c r="P2151" s="12">
        <v>0</v>
      </c>
      <c r="Q2151" s="12">
        <v>0</v>
      </c>
      <c r="R2151" s="12">
        <v>76130</v>
      </c>
      <c r="S2151" s="59">
        <v>1.7205479452054795</v>
      </c>
      <c r="T2151" s="59">
        <v>24.432876712328767</v>
      </c>
      <c r="U2151" s="12">
        <v>1</v>
      </c>
      <c r="V2151" s="12">
        <v>1</v>
      </c>
      <c r="W2151" s="12">
        <v>1</v>
      </c>
      <c r="X2151" s="12">
        <v>2</v>
      </c>
      <c r="Y2151" s="12">
        <v>1</v>
      </c>
      <c r="Z2151" s="58">
        <v>0</v>
      </c>
      <c r="AA2151" s="58">
        <v>0</v>
      </c>
      <c r="AB2151" s="58">
        <v>0</v>
      </c>
      <c r="AC2151" s="58" t="s">
        <v>91</v>
      </c>
    </row>
    <row r="2152" spans="1:29" x14ac:dyDescent="0.3">
      <c r="A2152" s="57">
        <v>2224642446</v>
      </c>
      <c r="B2152" s="12" t="s">
        <v>1265</v>
      </c>
      <c r="C2152" s="58" t="s">
        <v>108</v>
      </c>
      <c r="D2152" s="58" t="s">
        <v>112</v>
      </c>
      <c r="E2152" s="58"/>
      <c r="F2152" s="58">
        <v>70978</v>
      </c>
      <c r="G2152" s="58">
        <f>+IF(F2152&gt;K2152+100000,F2152-K2152,0)</f>
        <v>0</v>
      </c>
      <c r="H2152" s="58">
        <v>71977</v>
      </c>
      <c r="I2152" s="58">
        <v>0</v>
      </c>
      <c r="J2152" s="58">
        <v>0</v>
      </c>
      <c r="K2152" s="58">
        <v>549989</v>
      </c>
      <c r="L2152" s="12" t="s">
        <v>88</v>
      </c>
      <c r="M2152" s="12" t="s">
        <v>89</v>
      </c>
      <c r="N2152" s="12" t="s">
        <v>10</v>
      </c>
      <c r="O2152" s="12">
        <v>4</v>
      </c>
      <c r="P2152" s="12">
        <v>0</v>
      </c>
      <c r="Q2152" s="12">
        <v>0</v>
      </c>
      <c r="R2152" s="12">
        <v>76130</v>
      </c>
      <c r="S2152" s="59">
        <v>1.7178082191780821</v>
      </c>
      <c r="T2152" s="59">
        <v>22.347945205479451</v>
      </c>
      <c r="U2152" s="12">
        <v>1</v>
      </c>
      <c r="V2152" s="12">
        <v>2</v>
      </c>
      <c r="W2152" s="12">
        <v>1</v>
      </c>
      <c r="X2152" s="12">
        <v>2</v>
      </c>
      <c r="Y2152" s="12">
        <v>1</v>
      </c>
      <c r="Z2152" s="58">
        <v>0</v>
      </c>
      <c r="AA2152" s="58">
        <v>0</v>
      </c>
      <c r="AB2152" s="58">
        <v>0</v>
      </c>
      <c r="AC2152" s="58" t="s">
        <v>91</v>
      </c>
    </row>
    <row r="2153" spans="1:29" x14ac:dyDescent="0.3">
      <c r="A2153" s="57">
        <v>4404200</v>
      </c>
      <c r="B2153" s="12" t="s">
        <v>1266</v>
      </c>
      <c r="C2153" s="58" t="s">
        <v>109</v>
      </c>
      <c r="D2153" s="58" t="s">
        <v>112</v>
      </c>
      <c r="E2153" s="58"/>
      <c r="F2153" s="58"/>
      <c r="G2153" s="58">
        <f>+IF(F2153&gt;K2153+100000,F2153-K2153,0)</f>
        <v>0</v>
      </c>
      <c r="H2153" s="58"/>
      <c r="I2153" s="58"/>
      <c r="J2153" s="58"/>
      <c r="K2153" s="58">
        <v>549989</v>
      </c>
      <c r="L2153" s="12" t="s">
        <v>91</v>
      </c>
      <c r="M2153" s="12" t="s">
        <v>91</v>
      </c>
      <c r="N2153" s="12" t="s">
        <v>91</v>
      </c>
      <c r="O2153" s="12">
        <v>4</v>
      </c>
      <c r="P2153" s="12">
        <v>0</v>
      </c>
      <c r="Q2153" s="12">
        <v>0</v>
      </c>
      <c r="R2153" s="12">
        <v>76001</v>
      </c>
      <c r="S2153" s="59">
        <v>1.7178082191780821</v>
      </c>
      <c r="T2153" s="59">
        <v>44.4</v>
      </c>
      <c r="U2153" s="12">
        <v>1</v>
      </c>
      <c r="V2153" s="12">
        <v>2</v>
      </c>
      <c r="W2153" s="12">
        <v>1</v>
      </c>
      <c r="X2153" s="12">
        <v>2</v>
      </c>
      <c r="Y2153" s="12">
        <v>4</v>
      </c>
      <c r="Z2153" s="58">
        <v>0</v>
      </c>
      <c r="AA2153" s="58">
        <v>0</v>
      </c>
      <c r="AB2153" s="58">
        <v>0</v>
      </c>
      <c r="AC2153" s="58" t="s">
        <v>91</v>
      </c>
    </row>
    <row r="2154" spans="1:29" x14ac:dyDescent="0.3">
      <c r="A2154" s="57">
        <v>2224640242</v>
      </c>
      <c r="B2154" s="12" t="s">
        <v>1267</v>
      </c>
      <c r="C2154" s="58" t="s">
        <v>109</v>
      </c>
      <c r="D2154" s="58" t="s">
        <v>112</v>
      </c>
      <c r="E2154" s="58"/>
      <c r="F2154" s="58"/>
      <c r="G2154" s="58">
        <f>+IF(F2154&gt;K2154+100000,F2154-K2154,0)</f>
        <v>0</v>
      </c>
      <c r="H2154" s="58"/>
      <c r="I2154" s="58"/>
      <c r="J2154" s="58"/>
      <c r="K2154" s="58">
        <v>549989</v>
      </c>
      <c r="L2154" s="12" t="s">
        <v>91</v>
      </c>
      <c r="M2154" s="12" t="s">
        <v>91</v>
      </c>
      <c r="N2154" s="12" t="s">
        <v>91</v>
      </c>
      <c r="O2154" s="12">
        <v>4</v>
      </c>
      <c r="P2154" s="12">
        <v>0</v>
      </c>
      <c r="Q2154" s="12">
        <v>0</v>
      </c>
      <c r="R2154" s="12">
        <v>76130</v>
      </c>
      <c r="S2154" s="59">
        <v>1.7205479452054795</v>
      </c>
      <c r="T2154" s="59">
        <v>22.980821917808218</v>
      </c>
      <c r="U2154" s="12">
        <v>1</v>
      </c>
      <c r="V2154" s="12">
        <v>2</v>
      </c>
      <c r="W2154" s="12">
        <v>2</v>
      </c>
      <c r="X2154" s="12">
        <v>2</v>
      </c>
      <c r="Y2154" s="12">
        <v>1</v>
      </c>
      <c r="Z2154" s="58">
        <v>0</v>
      </c>
      <c r="AA2154" s="58">
        <v>0</v>
      </c>
      <c r="AB2154" s="58">
        <v>0</v>
      </c>
      <c r="AC2154" s="58" t="s">
        <v>91</v>
      </c>
    </row>
    <row r="2155" spans="1:29" x14ac:dyDescent="0.3">
      <c r="A2155" s="57">
        <v>2244064468</v>
      </c>
      <c r="B2155" s="12" t="s">
        <v>1268</v>
      </c>
      <c r="C2155" s="58" t="s">
        <v>109</v>
      </c>
      <c r="D2155" s="58" t="s">
        <v>112</v>
      </c>
      <c r="E2155" s="58"/>
      <c r="F2155" s="58"/>
      <c r="G2155" s="58">
        <f>+IF(F2155&gt;K2155+100000,F2155-K2155,0)</f>
        <v>0</v>
      </c>
      <c r="H2155" s="58"/>
      <c r="I2155" s="58"/>
      <c r="J2155" s="58"/>
      <c r="K2155" s="58">
        <v>549989</v>
      </c>
      <c r="L2155" s="12" t="s">
        <v>91</v>
      </c>
      <c r="M2155" s="12" t="s">
        <v>91</v>
      </c>
      <c r="N2155" s="12" t="s">
        <v>91</v>
      </c>
      <c r="O2155" s="12">
        <v>4</v>
      </c>
      <c r="P2155" s="12">
        <v>0</v>
      </c>
      <c r="Q2155" s="12">
        <v>0</v>
      </c>
      <c r="R2155" s="12">
        <v>76130</v>
      </c>
      <c r="S2155" s="59">
        <v>1.7205479452054795</v>
      </c>
      <c r="T2155" s="59">
        <v>29.550684931506851</v>
      </c>
      <c r="U2155" s="12">
        <v>1</v>
      </c>
      <c r="V2155" s="12">
        <v>3</v>
      </c>
      <c r="W2155" s="12">
        <v>1</v>
      </c>
      <c r="X2155" s="12">
        <v>2</v>
      </c>
      <c r="Y2155" s="12">
        <v>1</v>
      </c>
      <c r="Z2155" s="58">
        <v>0</v>
      </c>
      <c r="AA2155" s="58">
        <v>0</v>
      </c>
      <c r="AB2155" s="58">
        <v>0</v>
      </c>
      <c r="AC2155" s="58" t="s">
        <v>91</v>
      </c>
    </row>
    <row r="2156" spans="1:29" x14ac:dyDescent="0.3">
      <c r="A2156" s="57">
        <v>2224644008</v>
      </c>
      <c r="B2156" s="12" t="s">
        <v>1269</v>
      </c>
      <c r="C2156" s="58" t="s">
        <v>109</v>
      </c>
      <c r="D2156" s="58" t="s">
        <v>112</v>
      </c>
      <c r="E2156" s="58"/>
      <c r="F2156" s="58"/>
      <c r="G2156" s="58">
        <f>+IF(F2156&gt;K2156+100000,F2156-K2156,0)</f>
        <v>0</v>
      </c>
      <c r="H2156" s="58"/>
      <c r="I2156" s="58"/>
      <c r="J2156" s="58"/>
      <c r="K2156" s="58">
        <v>549989</v>
      </c>
      <c r="L2156" s="12" t="s">
        <v>91</v>
      </c>
      <c r="M2156" s="12" t="s">
        <v>91</v>
      </c>
      <c r="N2156" s="12" t="s">
        <v>91</v>
      </c>
      <c r="O2156" s="12">
        <v>4</v>
      </c>
      <c r="P2156" s="12">
        <v>0</v>
      </c>
      <c r="Q2156" s="12">
        <v>0</v>
      </c>
      <c r="R2156" s="12">
        <v>76275</v>
      </c>
      <c r="S2156" s="59">
        <v>1.7205479452054795</v>
      </c>
      <c r="T2156" s="59">
        <v>25.432876712328767</v>
      </c>
      <c r="U2156" s="12">
        <v>1</v>
      </c>
      <c r="V2156" s="12">
        <v>2</v>
      </c>
      <c r="W2156" s="12">
        <v>2</v>
      </c>
      <c r="X2156" s="12">
        <v>2</v>
      </c>
      <c r="Y2156" s="12">
        <v>1</v>
      </c>
      <c r="Z2156" s="58">
        <v>0</v>
      </c>
      <c r="AA2156" s="58">
        <v>0</v>
      </c>
      <c r="AB2156" s="58">
        <v>0</v>
      </c>
      <c r="AC2156" s="58" t="s">
        <v>91</v>
      </c>
    </row>
    <row r="2157" spans="1:29" x14ac:dyDescent="0.3">
      <c r="A2157" s="57">
        <v>2000660804</v>
      </c>
      <c r="B2157" s="12" t="s">
        <v>1270</v>
      </c>
      <c r="C2157" s="58" t="s">
        <v>109</v>
      </c>
      <c r="D2157" s="58" t="s">
        <v>112</v>
      </c>
      <c r="E2157" s="58">
        <v>2156100</v>
      </c>
      <c r="F2157" s="58"/>
      <c r="G2157" s="58">
        <f>+IF(F2157&gt;K2157+100000,F2157-K2157,0)</f>
        <v>0</v>
      </c>
      <c r="H2157" s="58"/>
      <c r="I2157" s="58"/>
      <c r="J2157" s="58"/>
      <c r="K2157" s="58">
        <v>563156</v>
      </c>
      <c r="L2157" s="12" t="s">
        <v>91</v>
      </c>
      <c r="M2157" s="12" t="s">
        <v>91</v>
      </c>
      <c r="N2157" s="12" t="s">
        <v>91</v>
      </c>
      <c r="O2157" s="12">
        <v>4</v>
      </c>
      <c r="P2157" s="12">
        <v>0</v>
      </c>
      <c r="Q2157" s="12">
        <v>0</v>
      </c>
      <c r="R2157" s="12">
        <v>5001</v>
      </c>
      <c r="S2157" s="59">
        <v>1.7643835616438357</v>
      </c>
      <c r="T2157" s="59">
        <v>21.786301369863015</v>
      </c>
      <c r="U2157" s="12">
        <v>1</v>
      </c>
      <c r="V2157" s="12">
        <v>2</v>
      </c>
      <c r="W2157" s="12">
        <v>3</v>
      </c>
      <c r="X2157" s="12">
        <v>2</v>
      </c>
      <c r="Y2157" s="12">
        <v>1</v>
      </c>
      <c r="Z2157" s="58">
        <v>0</v>
      </c>
      <c r="AA2157" s="58">
        <v>0</v>
      </c>
      <c r="AB2157" s="58">
        <v>0</v>
      </c>
      <c r="AC2157" s="58" t="s">
        <v>91</v>
      </c>
    </row>
    <row r="2158" spans="1:29" x14ac:dyDescent="0.3">
      <c r="A2158" s="57">
        <v>26806046</v>
      </c>
      <c r="B2158" s="12" t="s">
        <v>1274</v>
      </c>
      <c r="C2158" s="58" t="s">
        <v>108</v>
      </c>
      <c r="D2158" s="58" t="s">
        <v>29</v>
      </c>
      <c r="E2158" s="58">
        <v>435433</v>
      </c>
      <c r="F2158" s="58">
        <v>1247561</v>
      </c>
      <c r="G2158" s="58">
        <f>+IF(F2158&gt;K2158+100000,F2158-K2158,0)</f>
        <v>684405</v>
      </c>
      <c r="H2158" s="58">
        <v>134562</v>
      </c>
      <c r="I2158" s="58">
        <v>0</v>
      </c>
      <c r="J2158" s="58">
        <v>0</v>
      </c>
      <c r="K2158" s="58">
        <v>563156</v>
      </c>
      <c r="L2158" s="12" t="s">
        <v>88</v>
      </c>
      <c r="M2158" s="12" t="s">
        <v>89</v>
      </c>
      <c r="N2158" s="12" t="s">
        <v>10</v>
      </c>
      <c r="O2158" s="12">
        <v>4</v>
      </c>
      <c r="P2158" s="12">
        <v>0</v>
      </c>
      <c r="Q2158" s="12">
        <v>0</v>
      </c>
      <c r="R2158" s="12">
        <v>76275</v>
      </c>
      <c r="S2158" s="59">
        <v>1.7616438356164383</v>
      </c>
      <c r="T2158" s="59">
        <v>38.257534246575339</v>
      </c>
      <c r="U2158" s="12">
        <v>1</v>
      </c>
      <c r="V2158" s="12">
        <v>3</v>
      </c>
      <c r="W2158" s="12">
        <v>1</v>
      </c>
      <c r="X2158" s="12">
        <v>2</v>
      </c>
      <c r="Y2158" s="12">
        <v>3</v>
      </c>
      <c r="Z2158" s="58">
        <v>0</v>
      </c>
      <c r="AA2158" s="58">
        <v>0</v>
      </c>
      <c r="AB2158" s="58">
        <v>0</v>
      </c>
      <c r="AC2158" s="58" t="s">
        <v>91</v>
      </c>
    </row>
    <row r="2159" spans="1:29" x14ac:dyDescent="0.3">
      <c r="A2159" s="57">
        <v>2088466824</v>
      </c>
      <c r="B2159" s="12" t="s">
        <v>1275</v>
      </c>
      <c r="C2159" s="58" t="s">
        <v>108</v>
      </c>
      <c r="D2159" s="58" t="s">
        <v>29</v>
      </c>
      <c r="E2159" s="58">
        <v>406000</v>
      </c>
      <c r="F2159" s="58">
        <v>1110489</v>
      </c>
      <c r="G2159" s="58">
        <f>+IF(F2159&gt;K2159+100000,F2159-K2159,0)</f>
        <v>547333</v>
      </c>
      <c r="H2159" s="58">
        <v>101176</v>
      </c>
      <c r="I2159" s="58">
        <v>0</v>
      </c>
      <c r="J2159" s="58">
        <v>1200000</v>
      </c>
      <c r="K2159" s="58">
        <v>563156</v>
      </c>
      <c r="L2159" s="12" t="s">
        <v>87</v>
      </c>
      <c r="M2159" s="12" t="s">
        <v>89</v>
      </c>
      <c r="N2159" s="12" t="s">
        <v>10</v>
      </c>
      <c r="O2159" s="12">
        <v>4</v>
      </c>
      <c r="P2159" s="12">
        <v>0</v>
      </c>
      <c r="Q2159" s="12">
        <v>0</v>
      </c>
      <c r="R2159" s="12">
        <v>66001</v>
      </c>
      <c r="S2159" s="59">
        <v>1.7643835616438357</v>
      </c>
      <c r="T2159" s="59">
        <v>22.687671232876713</v>
      </c>
      <c r="U2159" s="12">
        <v>1</v>
      </c>
      <c r="V2159" s="12">
        <v>2</v>
      </c>
      <c r="W2159" s="12">
        <v>1</v>
      </c>
      <c r="X2159" s="12">
        <v>2</v>
      </c>
      <c r="Y2159" s="12">
        <v>3</v>
      </c>
      <c r="Z2159" s="58">
        <v>0</v>
      </c>
      <c r="AA2159" s="58">
        <v>0</v>
      </c>
      <c r="AB2159" s="58">
        <v>0</v>
      </c>
      <c r="AC2159" s="58" t="s">
        <v>91</v>
      </c>
    </row>
    <row r="2160" spans="1:29" x14ac:dyDescent="0.3">
      <c r="A2160" s="57">
        <v>2224640848</v>
      </c>
      <c r="B2160" s="12" t="s">
        <v>1276</v>
      </c>
      <c r="C2160" s="58" t="s">
        <v>108</v>
      </c>
      <c r="D2160" s="58" t="s">
        <v>29</v>
      </c>
      <c r="E2160" s="58">
        <v>321167</v>
      </c>
      <c r="F2160" s="58">
        <v>921305</v>
      </c>
      <c r="G2160" s="58">
        <f>+IF(F2160&gt;K2160+100000,F2160-K2160,0)</f>
        <v>358149</v>
      </c>
      <c r="H2160" s="58">
        <v>203493</v>
      </c>
      <c r="I2160" s="58">
        <v>0</v>
      </c>
      <c r="J2160" s="58">
        <v>0</v>
      </c>
      <c r="K2160" s="58">
        <v>563156</v>
      </c>
      <c r="L2160" s="12" t="s">
        <v>88</v>
      </c>
      <c r="M2160" s="12" t="s">
        <v>89</v>
      </c>
      <c r="N2160" s="12" t="s">
        <v>10</v>
      </c>
      <c r="O2160" s="12">
        <v>4</v>
      </c>
      <c r="P2160" s="12">
        <v>0</v>
      </c>
      <c r="Q2160" s="12">
        <v>0</v>
      </c>
      <c r="R2160" s="12">
        <v>76130</v>
      </c>
      <c r="S2160" s="59">
        <v>1.7643835616438357</v>
      </c>
      <c r="T2160" s="59">
        <v>27.701369863013699</v>
      </c>
      <c r="U2160" s="12">
        <v>2</v>
      </c>
      <c r="V2160" s="12">
        <v>2</v>
      </c>
      <c r="W2160" s="12">
        <v>1</v>
      </c>
      <c r="X2160" s="12">
        <v>2</v>
      </c>
      <c r="Y2160" s="12">
        <v>1</v>
      </c>
      <c r="Z2160" s="58">
        <v>0</v>
      </c>
      <c r="AA2160" s="58">
        <v>0</v>
      </c>
      <c r="AB2160" s="58">
        <v>0</v>
      </c>
      <c r="AC2160" s="58" t="s">
        <v>91</v>
      </c>
    </row>
    <row r="2161" spans="1:29" x14ac:dyDescent="0.3">
      <c r="A2161" s="57">
        <v>6866826</v>
      </c>
      <c r="B2161" s="12" t="s">
        <v>1277</v>
      </c>
      <c r="C2161" s="58" t="s">
        <v>109</v>
      </c>
      <c r="D2161" s="58" t="s">
        <v>112</v>
      </c>
      <c r="E2161" s="58">
        <v>247561</v>
      </c>
      <c r="F2161" s="58"/>
      <c r="G2161" s="58">
        <f>+IF(F2161&gt;K2161+100000,F2161-K2161,0)</f>
        <v>0</v>
      </c>
      <c r="H2161" s="58"/>
      <c r="I2161" s="58"/>
      <c r="J2161" s="58"/>
      <c r="K2161" s="58">
        <v>563156</v>
      </c>
      <c r="L2161" s="12" t="s">
        <v>91</v>
      </c>
      <c r="M2161" s="12" t="s">
        <v>91</v>
      </c>
      <c r="N2161" s="12" t="s">
        <v>91</v>
      </c>
      <c r="O2161" s="12">
        <v>4</v>
      </c>
      <c r="P2161" s="12">
        <v>0</v>
      </c>
      <c r="Q2161" s="12">
        <v>0</v>
      </c>
      <c r="R2161" s="12">
        <v>76001</v>
      </c>
      <c r="S2161" s="59">
        <v>1.7616438356164383</v>
      </c>
      <c r="T2161" s="59">
        <v>62.56712328767123</v>
      </c>
      <c r="U2161" s="12">
        <v>1</v>
      </c>
      <c r="V2161" s="12">
        <v>2</v>
      </c>
      <c r="W2161" s="12">
        <v>1</v>
      </c>
      <c r="X2161" s="12">
        <v>2</v>
      </c>
      <c r="Y2161" s="12">
        <v>2</v>
      </c>
      <c r="Z2161" s="58">
        <v>0</v>
      </c>
      <c r="AA2161" s="58">
        <v>0</v>
      </c>
      <c r="AB2161" s="58">
        <v>0</v>
      </c>
      <c r="AC2161" s="58" t="s">
        <v>91</v>
      </c>
    </row>
    <row r="2162" spans="1:29" x14ac:dyDescent="0.3">
      <c r="A2162" s="57">
        <v>26808286</v>
      </c>
      <c r="B2162" s="12" t="s">
        <v>1278</v>
      </c>
      <c r="C2162" s="58" t="s">
        <v>108</v>
      </c>
      <c r="D2162" s="58" t="s">
        <v>29</v>
      </c>
      <c r="E2162" s="58">
        <v>212068</v>
      </c>
      <c r="F2162" s="58">
        <v>896751</v>
      </c>
      <c r="G2162" s="58">
        <f>+IF(F2162&gt;K2162+100000,F2162-K2162,0)</f>
        <v>333595</v>
      </c>
      <c r="H2162" s="58">
        <v>88529</v>
      </c>
      <c r="I2162" s="58">
        <v>0</v>
      </c>
      <c r="J2162" s="58">
        <v>1066656</v>
      </c>
      <c r="K2162" s="58">
        <v>563156</v>
      </c>
      <c r="L2162" s="12" t="s">
        <v>87</v>
      </c>
      <c r="M2162" s="12" t="s">
        <v>89</v>
      </c>
      <c r="N2162" s="12" t="s">
        <v>10</v>
      </c>
      <c r="O2162" s="12">
        <v>4</v>
      </c>
      <c r="P2162" s="12">
        <v>0</v>
      </c>
      <c r="Q2162" s="12">
        <v>0</v>
      </c>
      <c r="R2162" s="12">
        <v>19455</v>
      </c>
      <c r="S2162" s="59">
        <v>1.7643835616438357</v>
      </c>
      <c r="T2162" s="59">
        <v>36.789041095890411</v>
      </c>
      <c r="U2162" s="12">
        <v>1</v>
      </c>
      <c r="V2162" s="12">
        <v>2</v>
      </c>
      <c r="W2162" s="12">
        <v>1</v>
      </c>
      <c r="X2162" s="12">
        <v>2</v>
      </c>
      <c r="Y2162" s="12">
        <v>3</v>
      </c>
      <c r="Z2162" s="58">
        <v>0</v>
      </c>
      <c r="AA2162" s="58">
        <v>0</v>
      </c>
      <c r="AB2162" s="58">
        <v>0</v>
      </c>
      <c r="AC2162" s="58" t="s">
        <v>91</v>
      </c>
    </row>
    <row r="2163" spans="1:29" x14ac:dyDescent="0.3">
      <c r="A2163" s="57">
        <v>20460084</v>
      </c>
      <c r="B2163" s="12" t="s">
        <v>1279</v>
      </c>
      <c r="C2163" s="58" t="s">
        <v>109</v>
      </c>
      <c r="D2163" s="58" t="s">
        <v>112</v>
      </c>
      <c r="E2163" s="58">
        <v>171460</v>
      </c>
      <c r="F2163" s="58"/>
      <c r="G2163" s="58">
        <f>+IF(F2163&gt;K2163+100000,F2163-K2163,0)</f>
        <v>0</v>
      </c>
      <c r="H2163" s="58"/>
      <c r="I2163" s="58"/>
      <c r="J2163" s="58"/>
      <c r="K2163" s="58">
        <v>563156</v>
      </c>
      <c r="L2163" s="12" t="s">
        <v>91</v>
      </c>
      <c r="M2163" s="12" t="s">
        <v>91</v>
      </c>
      <c r="N2163" s="12" t="s">
        <v>91</v>
      </c>
      <c r="O2163" s="12">
        <v>4</v>
      </c>
      <c r="P2163" s="12">
        <v>0</v>
      </c>
      <c r="Q2163" s="12">
        <v>0</v>
      </c>
      <c r="R2163" s="12">
        <v>76130</v>
      </c>
      <c r="S2163" s="59">
        <v>1.7616438356164383</v>
      </c>
      <c r="T2163" s="59">
        <v>53.18904109589041</v>
      </c>
      <c r="U2163" s="12">
        <v>2</v>
      </c>
      <c r="V2163" s="12">
        <v>2</v>
      </c>
      <c r="W2163" s="12">
        <v>2</v>
      </c>
      <c r="X2163" s="12">
        <v>2</v>
      </c>
      <c r="Y2163" s="12">
        <v>4</v>
      </c>
      <c r="Z2163" s="58">
        <v>0</v>
      </c>
      <c r="AA2163" s="58">
        <v>0</v>
      </c>
      <c r="AB2163" s="58">
        <v>0</v>
      </c>
      <c r="AC2163" s="58" t="s">
        <v>91</v>
      </c>
    </row>
    <row r="2164" spans="1:29" x14ac:dyDescent="0.3">
      <c r="A2164" s="57">
        <v>2040802082</v>
      </c>
      <c r="B2164" s="12" t="s">
        <v>1280</v>
      </c>
      <c r="C2164" s="58" t="s">
        <v>109</v>
      </c>
      <c r="D2164" s="58" t="s">
        <v>112</v>
      </c>
      <c r="E2164" s="58">
        <v>143130</v>
      </c>
      <c r="F2164" s="58"/>
      <c r="G2164" s="58">
        <f>+IF(F2164&gt;K2164+100000,F2164-K2164,0)</f>
        <v>0</v>
      </c>
      <c r="H2164" s="58"/>
      <c r="I2164" s="58"/>
      <c r="J2164" s="58"/>
      <c r="K2164" s="58">
        <v>563156</v>
      </c>
      <c r="L2164" s="12" t="s">
        <v>91</v>
      </c>
      <c r="M2164" s="12" t="s">
        <v>91</v>
      </c>
      <c r="N2164" s="12" t="s">
        <v>91</v>
      </c>
      <c r="O2164" s="12">
        <v>4</v>
      </c>
      <c r="P2164" s="12">
        <v>0</v>
      </c>
      <c r="Q2164" s="12">
        <v>0</v>
      </c>
      <c r="R2164" s="12">
        <v>76130</v>
      </c>
      <c r="S2164" s="59">
        <v>1.7616438356164383</v>
      </c>
      <c r="T2164" s="59">
        <v>25.991780821917807</v>
      </c>
      <c r="U2164" s="12">
        <v>2</v>
      </c>
      <c r="V2164" s="12">
        <v>2</v>
      </c>
      <c r="W2164" s="12">
        <v>1</v>
      </c>
      <c r="X2164" s="12">
        <v>2</v>
      </c>
      <c r="Y2164" s="12">
        <v>1</v>
      </c>
      <c r="Z2164" s="58">
        <v>0</v>
      </c>
      <c r="AA2164" s="58">
        <v>0</v>
      </c>
      <c r="AB2164" s="58">
        <v>0</v>
      </c>
      <c r="AC2164" s="58" t="s">
        <v>91</v>
      </c>
    </row>
    <row r="2165" spans="1:29" x14ac:dyDescent="0.3">
      <c r="A2165" s="57">
        <v>2224628826</v>
      </c>
      <c r="B2165" s="12" t="s">
        <v>1281</v>
      </c>
      <c r="C2165" s="58" t="s">
        <v>108</v>
      </c>
      <c r="D2165" s="58" t="s">
        <v>29</v>
      </c>
      <c r="E2165" s="58">
        <v>106399</v>
      </c>
      <c r="F2165" s="58">
        <v>976200</v>
      </c>
      <c r="G2165" s="58">
        <f>+IF(F2165&gt;K2165+100000,F2165-K2165,0)</f>
        <v>413044</v>
      </c>
      <c r="H2165" s="58">
        <v>105294</v>
      </c>
      <c r="I2165" s="58">
        <v>0</v>
      </c>
      <c r="J2165" s="58">
        <v>1270000</v>
      </c>
      <c r="K2165" s="58">
        <v>563156</v>
      </c>
      <c r="L2165" s="12" t="s">
        <v>87</v>
      </c>
      <c r="M2165" s="12" t="s">
        <v>89</v>
      </c>
      <c r="N2165" s="12" t="s">
        <v>10</v>
      </c>
      <c r="O2165" s="12">
        <v>4</v>
      </c>
      <c r="P2165" s="12">
        <v>0</v>
      </c>
      <c r="Q2165" s="12">
        <v>0</v>
      </c>
      <c r="R2165" s="12">
        <v>76130</v>
      </c>
      <c r="S2165" s="59">
        <v>1.7643835616438357</v>
      </c>
      <c r="T2165" s="59">
        <v>34.663013698630138</v>
      </c>
      <c r="U2165" s="12">
        <v>1</v>
      </c>
      <c r="V2165" s="12">
        <v>2</v>
      </c>
      <c r="W2165" s="12">
        <v>1</v>
      </c>
      <c r="X2165" s="12">
        <v>2</v>
      </c>
      <c r="Y2165" s="12">
        <v>1</v>
      </c>
      <c r="Z2165" s="58">
        <v>0</v>
      </c>
      <c r="AA2165" s="58">
        <v>0</v>
      </c>
      <c r="AB2165" s="58">
        <v>0</v>
      </c>
      <c r="AC2165" s="58" t="s">
        <v>91</v>
      </c>
    </row>
    <row r="2166" spans="1:29" x14ac:dyDescent="0.3">
      <c r="A2166" s="57">
        <v>2222228420</v>
      </c>
      <c r="B2166" s="12" t="s">
        <v>1282</v>
      </c>
      <c r="C2166" s="58" t="s">
        <v>109</v>
      </c>
      <c r="D2166" s="58" t="s">
        <v>112</v>
      </c>
      <c r="E2166" s="58">
        <v>76233</v>
      </c>
      <c r="F2166" s="58"/>
      <c r="G2166" s="58">
        <f>+IF(F2166&gt;K2166+100000,F2166-K2166,0)</f>
        <v>0</v>
      </c>
      <c r="H2166" s="58"/>
      <c r="I2166" s="58"/>
      <c r="J2166" s="58"/>
      <c r="K2166" s="58">
        <v>563156</v>
      </c>
      <c r="L2166" s="12" t="s">
        <v>91</v>
      </c>
      <c r="M2166" s="12" t="s">
        <v>91</v>
      </c>
      <c r="N2166" s="12" t="s">
        <v>91</v>
      </c>
      <c r="O2166" s="12">
        <v>4</v>
      </c>
      <c r="P2166" s="12">
        <v>0</v>
      </c>
      <c r="Q2166" s="12">
        <v>0</v>
      </c>
      <c r="R2166" s="12">
        <v>76563</v>
      </c>
      <c r="S2166" s="59">
        <v>1.7616438356164383</v>
      </c>
      <c r="T2166" s="59">
        <v>27.24931506849315</v>
      </c>
      <c r="U2166" s="12">
        <v>1</v>
      </c>
      <c r="V2166" s="12">
        <v>2</v>
      </c>
      <c r="W2166" s="12">
        <v>1</v>
      </c>
      <c r="X2166" s="12">
        <v>2</v>
      </c>
      <c r="Y2166" s="12">
        <v>3</v>
      </c>
      <c r="Z2166" s="58">
        <v>0</v>
      </c>
      <c r="AA2166" s="58">
        <v>0</v>
      </c>
      <c r="AB2166" s="58">
        <v>0</v>
      </c>
      <c r="AC2166" s="58" t="s">
        <v>91</v>
      </c>
    </row>
    <row r="2167" spans="1:29" x14ac:dyDescent="0.3">
      <c r="A2167" s="57">
        <v>2224640266</v>
      </c>
      <c r="B2167" s="12" t="s">
        <v>1284</v>
      </c>
      <c r="C2167" s="58" t="s">
        <v>109</v>
      </c>
      <c r="D2167" s="58" t="s">
        <v>112</v>
      </c>
      <c r="E2167" s="58">
        <v>674</v>
      </c>
      <c r="F2167" s="58"/>
      <c r="G2167" s="58">
        <f>+IF(F2167&gt;K2167+100000,F2167-K2167,0)</f>
        <v>0</v>
      </c>
      <c r="H2167" s="58"/>
      <c r="I2167" s="58"/>
      <c r="J2167" s="58"/>
      <c r="K2167" s="58">
        <v>563156</v>
      </c>
      <c r="L2167" s="12" t="s">
        <v>91</v>
      </c>
      <c r="M2167" s="12" t="s">
        <v>91</v>
      </c>
      <c r="N2167" s="12" t="s">
        <v>91</v>
      </c>
      <c r="O2167" s="12">
        <v>4</v>
      </c>
      <c r="P2167" s="12">
        <v>0</v>
      </c>
      <c r="Q2167" s="12">
        <v>0</v>
      </c>
      <c r="R2167" s="12">
        <v>76130</v>
      </c>
      <c r="S2167" s="59">
        <v>1.7671232876712328</v>
      </c>
      <c r="T2167" s="59">
        <v>23.479452054794521</v>
      </c>
      <c r="U2167" s="12">
        <v>1</v>
      </c>
      <c r="V2167" s="12">
        <v>3</v>
      </c>
      <c r="W2167" s="12">
        <v>1</v>
      </c>
      <c r="X2167" s="12">
        <v>2</v>
      </c>
      <c r="Y2167" s="12">
        <v>1</v>
      </c>
      <c r="Z2167" s="58">
        <v>0</v>
      </c>
      <c r="AA2167" s="58">
        <v>0</v>
      </c>
      <c r="AB2167" s="58">
        <v>0</v>
      </c>
      <c r="AC2167" s="58" t="s">
        <v>91</v>
      </c>
    </row>
    <row r="2168" spans="1:29" x14ac:dyDescent="0.3">
      <c r="A2168" s="57">
        <v>66022020</v>
      </c>
      <c r="B2168" s="12" t="s">
        <v>1285</v>
      </c>
      <c r="C2168" s="58" t="s">
        <v>108</v>
      </c>
      <c r="D2168" s="58" t="s">
        <v>113</v>
      </c>
      <c r="E2168" s="58">
        <v>582</v>
      </c>
      <c r="F2168" s="58">
        <v>319382</v>
      </c>
      <c r="G2168" s="58">
        <f>+IF(F2168&gt;K2168+100000,F2168-K2168,0)</f>
        <v>0</v>
      </c>
      <c r="H2168" s="58">
        <v>55868</v>
      </c>
      <c r="I2168" s="58">
        <v>0</v>
      </c>
      <c r="J2168" s="58">
        <v>0</v>
      </c>
      <c r="K2168" s="58">
        <v>563156</v>
      </c>
      <c r="L2168" s="12" t="s">
        <v>88</v>
      </c>
      <c r="M2168" s="12" t="s">
        <v>89</v>
      </c>
      <c r="N2168" s="12" t="s">
        <v>10</v>
      </c>
      <c r="O2168" s="12">
        <v>4</v>
      </c>
      <c r="P2168" s="12">
        <v>0</v>
      </c>
      <c r="Q2168" s="12">
        <v>0</v>
      </c>
      <c r="R2168" s="12">
        <v>76001</v>
      </c>
      <c r="S2168" s="59">
        <v>1.7616438356164383</v>
      </c>
      <c r="T2168" s="59">
        <v>48.62191780821918</v>
      </c>
      <c r="U2168" s="12">
        <v>2</v>
      </c>
      <c r="V2168" s="12">
        <v>2</v>
      </c>
      <c r="W2168" s="12">
        <v>2</v>
      </c>
      <c r="X2168" s="12">
        <v>2</v>
      </c>
      <c r="Y2168" s="12">
        <v>1</v>
      </c>
      <c r="Z2168" s="58">
        <v>0</v>
      </c>
      <c r="AA2168" s="58">
        <v>0</v>
      </c>
      <c r="AB2168" s="58">
        <v>0</v>
      </c>
      <c r="AC2168" s="58" t="s">
        <v>91</v>
      </c>
    </row>
    <row r="2169" spans="1:29" x14ac:dyDescent="0.3">
      <c r="A2169" s="57">
        <v>66846400</v>
      </c>
      <c r="B2169" s="12" t="s">
        <v>1286</v>
      </c>
      <c r="C2169" s="58" t="s">
        <v>108</v>
      </c>
      <c r="D2169" s="58" t="s">
        <v>29</v>
      </c>
      <c r="E2169" s="58"/>
      <c r="F2169" s="58">
        <v>922890</v>
      </c>
      <c r="G2169" s="58">
        <f>+IF(F2169&gt;K2169+100000,F2169-K2169,0)</f>
        <v>359734</v>
      </c>
      <c r="H2169" s="58">
        <v>91110</v>
      </c>
      <c r="I2169" s="58">
        <v>0</v>
      </c>
      <c r="J2169" s="58">
        <v>0</v>
      </c>
      <c r="K2169" s="58">
        <v>563156</v>
      </c>
      <c r="L2169" s="12" t="s">
        <v>88</v>
      </c>
      <c r="M2169" s="12" t="s">
        <v>89</v>
      </c>
      <c r="N2169" s="12" t="s">
        <v>10</v>
      </c>
      <c r="O2169" s="12">
        <v>4</v>
      </c>
      <c r="P2169" s="12">
        <v>0</v>
      </c>
      <c r="Q2169" s="12">
        <v>0</v>
      </c>
      <c r="R2169" s="12">
        <v>76001</v>
      </c>
      <c r="S2169" s="59">
        <v>1.7616438356164383</v>
      </c>
      <c r="T2169" s="59">
        <v>49.676712328767124</v>
      </c>
      <c r="U2169" s="12">
        <v>2</v>
      </c>
      <c r="V2169" s="12">
        <v>2</v>
      </c>
      <c r="W2169" s="12">
        <v>2</v>
      </c>
      <c r="X2169" s="12">
        <v>2</v>
      </c>
      <c r="Y2169" s="12">
        <v>4</v>
      </c>
      <c r="Z2169" s="58">
        <v>0</v>
      </c>
      <c r="AA2169" s="58">
        <v>0</v>
      </c>
      <c r="AB2169" s="58">
        <v>0</v>
      </c>
      <c r="AC2169" s="58" t="s">
        <v>91</v>
      </c>
    </row>
    <row r="2170" spans="1:29" x14ac:dyDescent="0.3">
      <c r="A2170" s="57">
        <v>2224802402</v>
      </c>
      <c r="B2170" s="12" t="s">
        <v>1288</v>
      </c>
      <c r="C2170" s="58" t="s">
        <v>109</v>
      </c>
      <c r="D2170" s="58" t="s">
        <v>112</v>
      </c>
      <c r="E2170" s="58"/>
      <c r="F2170" s="58"/>
      <c r="G2170" s="58">
        <f>+IF(F2170&gt;K2170+100000,F2170-K2170,0)</f>
        <v>0</v>
      </c>
      <c r="H2170" s="58"/>
      <c r="I2170" s="58"/>
      <c r="J2170" s="58"/>
      <c r="K2170" s="58">
        <v>563156</v>
      </c>
      <c r="L2170" s="12" t="s">
        <v>91</v>
      </c>
      <c r="M2170" s="12" t="s">
        <v>91</v>
      </c>
      <c r="N2170" s="12" t="s">
        <v>91</v>
      </c>
      <c r="O2170" s="12">
        <v>4</v>
      </c>
      <c r="P2170" s="12">
        <v>0</v>
      </c>
      <c r="Q2170" s="12">
        <v>0</v>
      </c>
      <c r="R2170" s="12">
        <v>76275</v>
      </c>
      <c r="S2170" s="59">
        <v>1.7671232876712328</v>
      </c>
      <c r="T2170" s="59">
        <v>29.183561643835617</v>
      </c>
      <c r="U2170" s="12">
        <v>1</v>
      </c>
      <c r="V2170" s="12">
        <v>2</v>
      </c>
      <c r="W2170" s="12">
        <v>1</v>
      </c>
      <c r="X2170" s="12">
        <v>2</v>
      </c>
      <c r="Y2170" s="12">
        <v>3</v>
      </c>
      <c r="Z2170" s="58">
        <v>0</v>
      </c>
      <c r="AA2170" s="58">
        <v>0</v>
      </c>
      <c r="AB2170" s="58">
        <v>0</v>
      </c>
      <c r="AC2170" s="58" t="s">
        <v>91</v>
      </c>
    </row>
    <row r="2171" spans="1:29" x14ac:dyDescent="0.3">
      <c r="A2171" s="57">
        <v>2226064220</v>
      </c>
      <c r="B2171" s="12" t="s">
        <v>1289</v>
      </c>
      <c r="C2171" s="58" t="s">
        <v>109</v>
      </c>
      <c r="D2171" s="58" t="s">
        <v>112</v>
      </c>
      <c r="E2171" s="58"/>
      <c r="F2171" s="58"/>
      <c r="G2171" s="58">
        <f>+IF(F2171&gt;K2171+100000,F2171-K2171,0)</f>
        <v>0</v>
      </c>
      <c r="H2171" s="58"/>
      <c r="I2171" s="58"/>
      <c r="J2171" s="58"/>
      <c r="K2171" s="58">
        <v>563156</v>
      </c>
      <c r="L2171" s="12" t="s">
        <v>91</v>
      </c>
      <c r="M2171" s="12" t="s">
        <v>91</v>
      </c>
      <c r="N2171" s="12" t="s">
        <v>91</v>
      </c>
      <c r="O2171" s="12">
        <v>4</v>
      </c>
      <c r="P2171" s="12">
        <v>0</v>
      </c>
      <c r="Q2171" s="12">
        <v>0</v>
      </c>
      <c r="R2171" s="12">
        <v>76670</v>
      </c>
      <c r="S2171" s="59">
        <v>1.7616438356164383</v>
      </c>
      <c r="T2171" s="59">
        <v>35.227397260273975</v>
      </c>
      <c r="U2171" s="12">
        <v>1</v>
      </c>
      <c r="V2171" s="12">
        <v>2</v>
      </c>
      <c r="W2171" s="12">
        <v>2</v>
      </c>
      <c r="X2171" s="12">
        <v>2</v>
      </c>
      <c r="Y2171" s="12">
        <v>2</v>
      </c>
      <c r="Z2171" s="58">
        <v>0</v>
      </c>
      <c r="AA2171" s="58">
        <v>0</v>
      </c>
      <c r="AB2171" s="58">
        <v>0</v>
      </c>
      <c r="AC2171" s="58" t="s">
        <v>91</v>
      </c>
    </row>
    <row r="2172" spans="1:29" x14ac:dyDescent="0.3">
      <c r="A2172" s="57">
        <v>2222040464</v>
      </c>
      <c r="B2172" s="12" t="s">
        <v>1290</v>
      </c>
      <c r="C2172" s="58" t="s">
        <v>108</v>
      </c>
      <c r="D2172" s="58" t="s">
        <v>113</v>
      </c>
      <c r="E2172" s="58"/>
      <c r="F2172" s="58">
        <v>171322</v>
      </c>
      <c r="G2172" s="58">
        <f>+IF(F2172&gt;K2172+100000,F2172-K2172,0)</f>
        <v>0</v>
      </c>
      <c r="H2172" s="58">
        <v>87464</v>
      </c>
      <c r="I2172" s="58">
        <v>0</v>
      </c>
      <c r="J2172" s="58">
        <v>0</v>
      </c>
      <c r="K2172" s="58">
        <v>563156</v>
      </c>
      <c r="L2172" s="12" t="s">
        <v>88</v>
      </c>
      <c r="M2172" s="12" t="s">
        <v>89</v>
      </c>
      <c r="N2172" s="12" t="s">
        <v>10</v>
      </c>
      <c r="O2172" s="12">
        <v>4</v>
      </c>
      <c r="P2172" s="12">
        <v>0</v>
      </c>
      <c r="Q2172" s="12">
        <v>0</v>
      </c>
      <c r="R2172" s="12">
        <v>76111</v>
      </c>
      <c r="S2172" s="59">
        <v>1.7616438356164383</v>
      </c>
      <c r="T2172" s="59">
        <v>38.252054794520546</v>
      </c>
      <c r="U2172" s="12">
        <v>1</v>
      </c>
      <c r="V2172" s="12">
        <v>2</v>
      </c>
      <c r="W2172" s="12">
        <v>2</v>
      </c>
      <c r="X2172" s="12">
        <v>2</v>
      </c>
      <c r="Y2172" s="12">
        <v>3</v>
      </c>
      <c r="Z2172" s="58">
        <v>0</v>
      </c>
      <c r="AA2172" s="58">
        <v>0</v>
      </c>
      <c r="AB2172" s="58">
        <v>0</v>
      </c>
      <c r="AC2172" s="58" t="s">
        <v>91</v>
      </c>
    </row>
    <row r="2173" spans="1:29" x14ac:dyDescent="0.3">
      <c r="A2173" s="57">
        <v>2048488042</v>
      </c>
      <c r="B2173" s="12" t="s">
        <v>1292</v>
      </c>
      <c r="C2173" s="58" t="s">
        <v>109</v>
      </c>
      <c r="D2173" s="58" t="s">
        <v>112</v>
      </c>
      <c r="E2173" s="58"/>
      <c r="F2173" s="58"/>
      <c r="G2173" s="58">
        <f>+IF(F2173&gt;K2173+100000,F2173-K2173,0)</f>
        <v>0</v>
      </c>
      <c r="H2173" s="58"/>
      <c r="I2173" s="58"/>
      <c r="J2173" s="58"/>
      <c r="K2173" s="58">
        <v>572369</v>
      </c>
      <c r="L2173" s="12" t="s">
        <v>91</v>
      </c>
      <c r="M2173" s="12" t="s">
        <v>91</v>
      </c>
      <c r="N2173" s="12" t="s">
        <v>91</v>
      </c>
      <c r="O2173" s="12">
        <v>4</v>
      </c>
      <c r="P2173" s="12">
        <v>0</v>
      </c>
      <c r="Q2173" s="12">
        <v>0</v>
      </c>
      <c r="R2173" s="12">
        <v>13052</v>
      </c>
      <c r="S2173" s="59">
        <v>0.60821917808219184</v>
      </c>
      <c r="T2173" s="59">
        <v>25.775342465753425</v>
      </c>
      <c r="U2173" s="12">
        <v>2</v>
      </c>
      <c r="V2173" s="12">
        <v>5</v>
      </c>
      <c r="W2173" s="12">
        <v>1</v>
      </c>
      <c r="X2173" s="12">
        <v>5</v>
      </c>
      <c r="Y2173" s="12">
        <v>1</v>
      </c>
      <c r="Z2173" s="58">
        <v>0</v>
      </c>
      <c r="AA2173" s="58">
        <v>0</v>
      </c>
      <c r="AB2173" s="58">
        <v>0</v>
      </c>
      <c r="AC2173" s="58" t="s">
        <v>91</v>
      </c>
    </row>
    <row r="2174" spans="1:29" x14ac:dyDescent="0.3">
      <c r="A2174" s="57">
        <v>48664842</v>
      </c>
      <c r="B2174" s="12" t="s">
        <v>1293</v>
      </c>
      <c r="C2174" s="58" t="s">
        <v>109</v>
      </c>
      <c r="D2174" s="58" t="s">
        <v>112</v>
      </c>
      <c r="E2174" s="58"/>
      <c r="F2174" s="58"/>
      <c r="G2174" s="58">
        <f>+IF(F2174&gt;K2174+100000,F2174-K2174,0)</f>
        <v>0</v>
      </c>
      <c r="H2174" s="58"/>
      <c r="I2174" s="58"/>
      <c r="J2174" s="58"/>
      <c r="K2174" s="58">
        <v>572369</v>
      </c>
      <c r="L2174" s="12" t="s">
        <v>91</v>
      </c>
      <c r="M2174" s="12" t="s">
        <v>91</v>
      </c>
      <c r="N2174" s="12" t="s">
        <v>91</v>
      </c>
      <c r="O2174" s="12">
        <v>4</v>
      </c>
      <c r="P2174" s="12">
        <v>0</v>
      </c>
      <c r="Q2174" s="12">
        <v>0</v>
      </c>
      <c r="R2174" s="12">
        <v>76001</v>
      </c>
      <c r="S2174" s="59">
        <v>0.59452054794520548</v>
      </c>
      <c r="T2174" s="59">
        <v>40.408219178082192</v>
      </c>
      <c r="U2174" s="12">
        <v>2</v>
      </c>
      <c r="V2174" s="12">
        <v>5</v>
      </c>
      <c r="W2174" s="12">
        <v>2</v>
      </c>
      <c r="X2174" s="12">
        <v>5</v>
      </c>
      <c r="Y2174" s="12">
        <v>2</v>
      </c>
      <c r="Z2174" s="58">
        <v>0</v>
      </c>
      <c r="AA2174" s="58">
        <v>0</v>
      </c>
      <c r="AB2174" s="58">
        <v>0</v>
      </c>
      <c r="AC2174" s="58" t="s">
        <v>91</v>
      </c>
    </row>
    <row r="2175" spans="1:29" x14ac:dyDescent="0.3">
      <c r="A2175" s="57">
        <v>2200806868</v>
      </c>
      <c r="B2175" s="12" t="s">
        <v>1294</v>
      </c>
      <c r="C2175" s="58" t="s">
        <v>108</v>
      </c>
      <c r="D2175" s="58" t="s">
        <v>113</v>
      </c>
      <c r="E2175" s="58">
        <v>805400</v>
      </c>
      <c r="F2175" s="58">
        <v>431973</v>
      </c>
      <c r="G2175" s="58">
        <f>+IF(F2175&gt;K2175+100000,F2175-K2175,0)</f>
        <v>0</v>
      </c>
      <c r="H2175" s="58">
        <v>88479</v>
      </c>
      <c r="I2175" s="58">
        <v>0</v>
      </c>
      <c r="J2175" s="58">
        <v>0</v>
      </c>
      <c r="K2175" s="58">
        <v>572376</v>
      </c>
      <c r="L2175" s="12" t="s">
        <v>88</v>
      </c>
      <c r="M2175" s="12" t="s">
        <v>89</v>
      </c>
      <c r="N2175" s="12" t="s">
        <v>10</v>
      </c>
      <c r="O2175" s="12">
        <v>4</v>
      </c>
      <c r="P2175" s="12">
        <v>0</v>
      </c>
      <c r="Q2175" s="12">
        <v>0</v>
      </c>
      <c r="R2175" s="12">
        <v>68615</v>
      </c>
      <c r="S2175" s="59">
        <v>0.84383561643835614</v>
      </c>
      <c r="T2175" s="59">
        <v>25.169863013698631</v>
      </c>
      <c r="U2175" s="12">
        <v>1</v>
      </c>
      <c r="V2175" s="12">
        <v>2</v>
      </c>
      <c r="W2175" s="12">
        <v>2</v>
      </c>
      <c r="X2175" s="12">
        <v>2</v>
      </c>
      <c r="Y2175" s="12">
        <v>1</v>
      </c>
      <c r="Z2175" s="58">
        <v>0</v>
      </c>
      <c r="AA2175" s="58">
        <v>0</v>
      </c>
      <c r="AB2175" s="58">
        <v>0</v>
      </c>
      <c r="AC2175" s="58" t="s">
        <v>91</v>
      </c>
    </row>
    <row r="2176" spans="1:29" x14ac:dyDescent="0.3">
      <c r="A2176" s="57">
        <v>2060448448</v>
      </c>
      <c r="B2176" s="12" t="s">
        <v>1295</v>
      </c>
      <c r="C2176" s="58" t="s">
        <v>108</v>
      </c>
      <c r="D2176" s="58" t="s">
        <v>115</v>
      </c>
      <c r="E2176" s="58">
        <v>1798467</v>
      </c>
      <c r="F2176" s="58">
        <v>3100000</v>
      </c>
      <c r="G2176" s="58">
        <f>+IF(F2176&gt;K2176+100000,F2176-K2176,0)</f>
        <v>2523677</v>
      </c>
      <c r="H2176" s="58">
        <v>131483</v>
      </c>
      <c r="I2176" s="58">
        <v>0</v>
      </c>
      <c r="J2176" s="58">
        <v>0</v>
      </c>
      <c r="K2176" s="58">
        <v>576323</v>
      </c>
      <c r="L2176" s="12" t="s">
        <v>88</v>
      </c>
      <c r="M2176" s="12" t="s">
        <v>89</v>
      </c>
      <c r="N2176" s="12" t="s">
        <v>10</v>
      </c>
      <c r="O2176" s="12">
        <v>4</v>
      </c>
      <c r="P2176" s="12">
        <v>0</v>
      </c>
      <c r="Q2176" s="12">
        <v>0</v>
      </c>
      <c r="R2176" s="12">
        <v>76001</v>
      </c>
      <c r="S2176" s="59">
        <v>1.8136986301369864</v>
      </c>
      <c r="T2176" s="59">
        <v>31.912328767123288</v>
      </c>
      <c r="U2176" s="12">
        <v>1</v>
      </c>
      <c r="V2176" s="12">
        <v>2</v>
      </c>
      <c r="W2176" s="12">
        <v>1</v>
      </c>
      <c r="X2176" s="12">
        <v>2</v>
      </c>
      <c r="Y2176" s="12">
        <v>3</v>
      </c>
      <c r="Z2176" s="58">
        <v>0</v>
      </c>
      <c r="AA2176" s="58">
        <v>0</v>
      </c>
      <c r="AB2176" s="58">
        <v>0</v>
      </c>
      <c r="AC2176" s="58" t="s">
        <v>91</v>
      </c>
    </row>
    <row r="2177" spans="1:29" x14ac:dyDescent="0.3">
      <c r="A2177" s="57">
        <v>42640484</v>
      </c>
      <c r="B2177" s="12" t="s">
        <v>1296</v>
      </c>
      <c r="C2177" s="58" t="s">
        <v>109</v>
      </c>
      <c r="D2177" s="58" t="s">
        <v>112</v>
      </c>
      <c r="E2177" s="58">
        <v>1338600</v>
      </c>
      <c r="F2177" s="58"/>
      <c r="G2177" s="58">
        <f>+IF(F2177&gt;K2177+100000,F2177-K2177,0)</f>
        <v>0</v>
      </c>
      <c r="H2177" s="58"/>
      <c r="I2177" s="58"/>
      <c r="J2177" s="58"/>
      <c r="K2177" s="58">
        <v>576323</v>
      </c>
      <c r="L2177" s="12" t="s">
        <v>91</v>
      </c>
      <c r="M2177" s="12" t="s">
        <v>91</v>
      </c>
      <c r="N2177" s="12" t="s">
        <v>91</v>
      </c>
      <c r="O2177" s="12">
        <v>4</v>
      </c>
      <c r="P2177" s="12">
        <v>0</v>
      </c>
      <c r="Q2177" s="12">
        <v>0</v>
      </c>
      <c r="R2177" s="12">
        <v>76111</v>
      </c>
      <c r="S2177" s="59">
        <v>1.8136986301369864</v>
      </c>
      <c r="T2177" s="59">
        <v>43.698630136986303</v>
      </c>
      <c r="U2177" s="12">
        <v>2</v>
      </c>
      <c r="V2177" s="12">
        <v>2</v>
      </c>
      <c r="W2177" s="12">
        <v>2</v>
      </c>
      <c r="X2177" s="12">
        <v>2</v>
      </c>
      <c r="Y2177" s="12">
        <v>4</v>
      </c>
      <c r="Z2177" s="58">
        <v>0</v>
      </c>
      <c r="AA2177" s="58">
        <v>0</v>
      </c>
      <c r="AB2177" s="58">
        <v>0</v>
      </c>
      <c r="AC2177" s="58" t="s">
        <v>91</v>
      </c>
    </row>
    <row r="2178" spans="1:29" x14ac:dyDescent="0.3">
      <c r="A2178" s="57">
        <v>2006266648</v>
      </c>
      <c r="B2178" s="12" t="s">
        <v>1298</v>
      </c>
      <c r="C2178" s="58" t="s">
        <v>108</v>
      </c>
      <c r="D2178" s="58" t="s">
        <v>29</v>
      </c>
      <c r="E2178" s="58">
        <v>1026500</v>
      </c>
      <c r="F2178" s="58">
        <v>1195063</v>
      </c>
      <c r="G2178" s="58">
        <f>+IF(F2178&gt;K2178+100000,F2178-K2178,0)</f>
        <v>618740</v>
      </c>
      <c r="H2178" s="58">
        <v>83889</v>
      </c>
      <c r="I2178" s="58">
        <v>0</v>
      </c>
      <c r="J2178" s="58">
        <v>1200000</v>
      </c>
      <c r="K2178" s="58">
        <v>576323</v>
      </c>
      <c r="L2178" s="12" t="s">
        <v>87</v>
      </c>
      <c r="M2178" s="12" t="s">
        <v>89</v>
      </c>
      <c r="N2178" s="12" t="s">
        <v>10</v>
      </c>
      <c r="O2178" s="12">
        <v>4</v>
      </c>
      <c r="P2178" s="12">
        <v>0</v>
      </c>
      <c r="Q2178" s="12">
        <v>0</v>
      </c>
      <c r="R2178" s="12">
        <v>76130</v>
      </c>
      <c r="S2178" s="59">
        <v>1.8</v>
      </c>
      <c r="T2178" s="59">
        <v>21.764383561643836</v>
      </c>
      <c r="U2178" s="12">
        <v>1</v>
      </c>
      <c r="V2178" s="12">
        <v>2</v>
      </c>
      <c r="W2178" s="12">
        <v>1</v>
      </c>
      <c r="X2178" s="12">
        <v>2</v>
      </c>
      <c r="Y2178" s="12">
        <v>1</v>
      </c>
      <c r="Z2178" s="58">
        <v>0</v>
      </c>
      <c r="AA2178" s="58">
        <v>0</v>
      </c>
      <c r="AB2178" s="58">
        <v>0</v>
      </c>
      <c r="AC2178" s="58" t="s">
        <v>91</v>
      </c>
    </row>
    <row r="2179" spans="1:29" x14ac:dyDescent="0.3">
      <c r="A2179" s="57">
        <v>2224644006</v>
      </c>
      <c r="B2179" s="12" t="s">
        <v>1301</v>
      </c>
      <c r="C2179" s="58" t="s">
        <v>108</v>
      </c>
      <c r="D2179" s="58" t="s">
        <v>29</v>
      </c>
      <c r="E2179" s="58"/>
      <c r="F2179" s="58">
        <v>997465</v>
      </c>
      <c r="G2179" s="58">
        <f>+IF(F2179&gt;K2179+100000,F2179-K2179,0)</f>
        <v>421142</v>
      </c>
      <c r="H2179" s="58">
        <v>118732</v>
      </c>
      <c r="I2179" s="58">
        <v>0</v>
      </c>
      <c r="J2179" s="58">
        <v>1100000</v>
      </c>
      <c r="K2179" s="58">
        <v>576323</v>
      </c>
      <c r="L2179" s="12" t="s">
        <v>87</v>
      </c>
      <c r="M2179" s="12" t="s">
        <v>89</v>
      </c>
      <c r="N2179" s="12" t="s">
        <v>10</v>
      </c>
      <c r="O2179" s="12">
        <v>4</v>
      </c>
      <c r="P2179" s="12">
        <v>0</v>
      </c>
      <c r="Q2179" s="12">
        <v>0</v>
      </c>
      <c r="R2179" s="12">
        <v>76130</v>
      </c>
      <c r="S2179" s="59">
        <v>1.8136986301369864</v>
      </c>
      <c r="T2179" s="59">
        <v>25.884931506849316</v>
      </c>
      <c r="U2179" s="12">
        <v>1</v>
      </c>
      <c r="V2179" s="12">
        <v>2</v>
      </c>
      <c r="W2179" s="12">
        <v>1</v>
      </c>
      <c r="X2179" s="12">
        <v>2</v>
      </c>
      <c r="Y2179" s="12">
        <v>3</v>
      </c>
      <c r="Z2179" s="58">
        <v>0</v>
      </c>
      <c r="AA2179" s="58">
        <v>0</v>
      </c>
      <c r="AB2179" s="58">
        <v>0</v>
      </c>
      <c r="AC2179" s="58" t="s">
        <v>91</v>
      </c>
    </row>
    <row r="2180" spans="1:29" x14ac:dyDescent="0.3">
      <c r="A2180" s="57">
        <v>4288246</v>
      </c>
      <c r="B2180" s="12" t="s">
        <v>1302</v>
      </c>
      <c r="C2180" s="58" t="s">
        <v>109</v>
      </c>
      <c r="D2180" s="58" t="s">
        <v>112</v>
      </c>
      <c r="E2180" s="58"/>
      <c r="F2180" s="58"/>
      <c r="G2180" s="58">
        <f>+IF(F2180&gt;K2180+100000,F2180-K2180,0)</f>
        <v>0</v>
      </c>
      <c r="H2180" s="58"/>
      <c r="I2180" s="58"/>
      <c r="J2180" s="58"/>
      <c r="K2180" s="58">
        <v>576323</v>
      </c>
      <c r="L2180" s="12" t="s">
        <v>91</v>
      </c>
      <c r="M2180" s="12" t="s">
        <v>91</v>
      </c>
      <c r="N2180" s="12" t="s">
        <v>91</v>
      </c>
      <c r="O2180" s="12">
        <v>4</v>
      </c>
      <c r="P2180" s="12">
        <v>0</v>
      </c>
      <c r="Q2180" s="12">
        <v>0</v>
      </c>
      <c r="R2180" s="12">
        <v>76130</v>
      </c>
      <c r="S2180" s="59">
        <v>1.8</v>
      </c>
      <c r="T2180" s="59">
        <v>51.468493150684928</v>
      </c>
      <c r="U2180" s="12">
        <v>1</v>
      </c>
      <c r="V2180" s="12">
        <v>2</v>
      </c>
      <c r="W2180" s="12">
        <v>1</v>
      </c>
      <c r="X2180" s="12">
        <v>2</v>
      </c>
      <c r="Y2180" s="12">
        <v>3</v>
      </c>
      <c r="Z2180" s="58">
        <v>0</v>
      </c>
      <c r="AA2180" s="58">
        <v>0</v>
      </c>
      <c r="AB2180" s="58">
        <v>0</v>
      </c>
      <c r="AC2180" s="58" t="s">
        <v>91</v>
      </c>
    </row>
    <row r="2181" spans="1:29" x14ac:dyDescent="0.3">
      <c r="A2181" s="57">
        <v>8226840</v>
      </c>
      <c r="B2181" s="12" t="s">
        <v>1303</v>
      </c>
      <c r="C2181" s="58" t="s">
        <v>109</v>
      </c>
      <c r="D2181" s="58" t="s">
        <v>112</v>
      </c>
      <c r="E2181" s="58"/>
      <c r="F2181" s="58"/>
      <c r="G2181" s="58">
        <f>+IF(F2181&gt;K2181+100000,F2181-K2181,0)</f>
        <v>0</v>
      </c>
      <c r="H2181" s="58"/>
      <c r="I2181" s="58"/>
      <c r="J2181" s="58"/>
      <c r="K2181" s="58">
        <v>576323</v>
      </c>
      <c r="L2181" s="12" t="s">
        <v>91</v>
      </c>
      <c r="M2181" s="12" t="s">
        <v>91</v>
      </c>
      <c r="N2181" s="12" t="s">
        <v>91</v>
      </c>
      <c r="O2181" s="12">
        <v>4</v>
      </c>
      <c r="P2181" s="12">
        <v>0</v>
      </c>
      <c r="Q2181" s="12">
        <v>0</v>
      </c>
      <c r="R2181" s="12">
        <v>76130</v>
      </c>
      <c r="S2181" s="59">
        <v>1.8</v>
      </c>
      <c r="T2181" s="59">
        <v>40.887671232876713</v>
      </c>
      <c r="U2181" s="12">
        <v>1</v>
      </c>
      <c r="V2181" s="12">
        <v>2</v>
      </c>
      <c r="W2181" s="12">
        <v>1</v>
      </c>
      <c r="X2181" s="12">
        <v>2</v>
      </c>
      <c r="Y2181" s="12">
        <v>3</v>
      </c>
      <c r="Z2181" s="58">
        <v>0</v>
      </c>
      <c r="AA2181" s="58">
        <v>0</v>
      </c>
      <c r="AB2181" s="58">
        <v>0</v>
      </c>
      <c r="AC2181" s="58" t="s">
        <v>91</v>
      </c>
    </row>
    <row r="2182" spans="1:29" x14ac:dyDescent="0.3">
      <c r="A2182" s="57">
        <v>2224644460</v>
      </c>
      <c r="B2182" s="12" t="s">
        <v>1304</v>
      </c>
      <c r="C2182" s="58" t="s">
        <v>108</v>
      </c>
      <c r="D2182" s="58" t="s">
        <v>113</v>
      </c>
      <c r="E2182" s="58"/>
      <c r="F2182" s="58">
        <v>314723</v>
      </c>
      <c r="G2182" s="58">
        <f>+IF(F2182&gt;K2182+100000,F2182-K2182,0)</f>
        <v>0</v>
      </c>
      <c r="H2182" s="58">
        <v>107861</v>
      </c>
      <c r="I2182" s="58">
        <v>0</v>
      </c>
      <c r="J2182" s="58">
        <v>0</v>
      </c>
      <c r="K2182" s="58">
        <v>576323</v>
      </c>
      <c r="L2182" s="12" t="s">
        <v>88</v>
      </c>
      <c r="M2182" s="12" t="s">
        <v>89</v>
      </c>
      <c r="N2182" s="12" t="s">
        <v>10</v>
      </c>
      <c r="O2182" s="12">
        <v>4</v>
      </c>
      <c r="P2182" s="12">
        <v>0</v>
      </c>
      <c r="Q2182" s="12">
        <v>0</v>
      </c>
      <c r="R2182" s="12">
        <v>76130</v>
      </c>
      <c r="S2182" s="59">
        <v>1.8054794520547945</v>
      </c>
      <c r="T2182" s="59">
        <v>26.210958904109589</v>
      </c>
      <c r="U2182" s="12">
        <v>2</v>
      </c>
      <c r="V2182" s="12">
        <v>2</v>
      </c>
      <c r="W2182" s="12">
        <v>1</v>
      </c>
      <c r="X2182" s="12">
        <v>2</v>
      </c>
      <c r="Y2182" s="12">
        <v>1</v>
      </c>
      <c r="Z2182" s="58">
        <v>0</v>
      </c>
      <c r="AA2182" s="58">
        <v>0</v>
      </c>
      <c r="AB2182" s="58">
        <v>0</v>
      </c>
      <c r="AC2182" s="58" t="s">
        <v>91</v>
      </c>
    </row>
    <row r="2183" spans="1:29" x14ac:dyDescent="0.3">
      <c r="A2183" s="57">
        <v>26086284</v>
      </c>
      <c r="B2183" s="12" t="s">
        <v>1305</v>
      </c>
      <c r="C2183" s="58" t="s">
        <v>108</v>
      </c>
      <c r="D2183" s="58" t="s">
        <v>29</v>
      </c>
      <c r="E2183" s="58"/>
      <c r="F2183" s="58">
        <v>1054861</v>
      </c>
      <c r="G2183" s="58">
        <f>+IF(F2183&gt;K2183+100000,F2183-K2183,0)</f>
        <v>470586</v>
      </c>
      <c r="H2183" s="58">
        <v>184924</v>
      </c>
      <c r="I2183" s="58">
        <v>0</v>
      </c>
      <c r="J2183" s="58">
        <v>1200000</v>
      </c>
      <c r="K2183" s="58">
        <v>584275</v>
      </c>
      <c r="L2183" s="12" t="s">
        <v>87</v>
      </c>
      <c r="M2183" s="12" t="s">
        <v>89</v>
      </c>
      <c r="N2183" s="12" t="s">
        <v>10</v>
      </c>
      <c r="O2183" s="12">
        <v>4</v>
      </c>
      <c r="P2183" s="12">
        <v>0</v>
      </c>
      <c r="Q2183" s="12">
        <v>4</v>
      </c>
      <c r="R2183" s="12">
        <v>76130</v>
      </c>
      <c r="S2183" s="59">
        <v>1.3753424657534246</v>
      </c>
      <c r="T2183" s="59">
        <v>57.6</v>
      </c>
      <c r="U2183" s="12">
        <v>1</v>
      </c>
      <c r="V2183" s="12">
        <v>2</v>
      </c>
      <c r="W2183" s="12">
        <v>1</v>
      </c>
      <c r="X2183" s="12">
        <v>2</v>
      </c>
      <c r="Y2183" s="12">
        <v>3</v>
      </c>
      <c r="Z2183" s="58">
        <v>0</v>
      </c>
      <c r="AA2183" s="58">
        <v>0</v>
      </c>
      <c r="AB2183" s="58">
        <v>0</v>
      </c>
      <c r="AC2183" s="58" t="s">
        <v>91</v>
      </c>
    </row>
    <row r="2184" spans="1:29" x14ac:dyDescent="0.3">
      <c r="A2184" s="57">
        <v>2008600884</v>
      </c>
      <c r="B2184" s="12" t="s">
        <v>1307</v>
      </c>
      <c r="C2184" s="58" t="s">
        <v>108</v>
      </c>
      <c r="D2184" s="58" t="s">
        <v>29</v>
      </c>
      <c r="E2184" s="58">
        <v>1652833</v>
      </c>
      <c r="F2184" s="58">
        <v>1119098</v>
      </c>
      <c r="G2184" s="58">
        <f>+IF(F2184&gt;K2184+100000,F2184-K2184,0)</f>
        <v>529608</v>
      </c>
      <c r="H2184" s="58">
        <v>131595</v>
      </c>
      <c r="I2184" s="58">
        <v>0</v>
      </c>
      <c r="J2184" s="58">
        <v>0</v>
      </c>
      <c r="K2184" s="58">
        <v>589490</v>
      </c>
      <c r="L2184" s="12" t="s">
        <v>88</v>
      </c>
      <c r="M2184" s="12" t="s">
        <v>89</v>
      </c>
      <c r="N2184" s="12" t="s">
        <v>10</v>
      </c>
      <c r="O2184" s="12">
        <v>4</v>
      </c>
      <c r="P2184" s="12">
        <v>0</v>
      </c>
      <c r="Q2184" s="12">
        <v>0</v>
      </c>
      <c r="R2184" s="12">
        <v>76130</v>
      </c>
      <c r="S2184" s="59">
        <v>1.8356164383561644</v>
      </c>
      <c r="T2184" s="59">
        <v>22.328767123287673</v>
      </c>
      <c r="U2184" s="12">
        <v>1</v>
      </c>
      <c r="V2184" s="12">
        <v>2</v>
      </c>
      <c r="W2184" s="12">
        <v>1</v>
      </c>
      <c r="X2184" s="12">
        <v>2</v>
      </c>
      <c r="Y2184" s="12">
        <v>1</v>
      </c>
      <c r="Z2184" s="58">
        <v>0</v>
      </c>
      <c r="AA2184" s="58">
        <v>0</v>
      </c>
      <c r="AB2184" s="58">
        <v>0</v>
      </c>
      <c r="AC2184" s="58" t="s">
        <v>91</v>
      </c>
    </row>
    <row r="2185" spans="1:29" x14ac:dyDescent="0.3">
      <c r="A2185" s="57">
        <v>42488826</v>
      </c>
      <c r="B2185" s="12" t="s">
        <v>1308</v>
      </c>
      <c r="C2185" s="58" t="s">
        <v>108</v>
      </c>
      <c r="D2185" s="58" t="s">
        <v>113</v>
      </c>
      <c r="E2185" s="58">
        <v>1370900</v>
      </c>
      <c r="F2185" s="58">
        <v>531224</v>
      </c>
      <c r="G2185" s="58">
        <f>+IF(F2185&gt;K2185+100000,F2185-K2185,0)</f>
        <v>0</v>
      </c>
      <c r="H2185" s="58">
        <v>61411</v>
      </c>
      <c r="I2185" s="58">
        <v>0</v>
      </c>
      <c r="J2185" s="58">
        <v>0</v>
      </c>
      <c r="K2185" s="58">
        <v>589490</v>
      </c>
      <c r="L2185" s="12" t="s">
        <v>88</v>
      </c>
      <c r="M2185" s="12" t="s">
        <v>89</v>
      </c>
      <c r="N2185" s="12" t="s">
        <v>10</v>
      </c>
      <c r="O2185" s="12">
        <v>4</v>
      </c>
      <c r="P2185" s="12">
        <v>0</v>
      </c>
      <c r="Q2185" s="12">
        <v>0</v>
      </c>
      <c r="R2185" s="12">
        <v>76892</v>
      </c>
      <c r="S2185" s="59">
        <v>1.8383561643835618</v>
      </c>
      <c r="T2185" s="59">
        <v>38.273972602739725</v>
      </c>
      <c r="U2185" s="12">
        <v>2</v>
      </c>
      <c r="V2185" s="12">
        <v>2</v>
      </c>
      <c r="W2185" s="12">
        <v>2</v>
      </c>
      <c r="X2185" s="12">
        <v>2</v>
      </c>
      <c r="Y2185" s="12">
        <v>4</v>
      </c>
      <c r="Z2185" s="58">
        <v>0</v>
      </c>
      <c r="AA2185" s="58">
        <v>0</v>
      </c>
      <c r="AB2185" s="58">
        <v>0</v>
      </c>
      <c r="AC2185" s="58" t="s">
        <v>91</v>
      </c>
    </row>
    <row r="2186" spans="1:29" x14ac:dyDescent="0.3">
      <c r="A2186" s="57">
        <v>26808642</v>
      </c>
      <c r="B2186" s="12" t="s">
        <v>1310</v>
      </c>
      <c r="C2186" s="58" t="s">
        <v>108</v>
      </c>
      <c r="D2186" s="58" t="s">
        <v>113</v>
      </c>
      <c r="E2186" s="58">
        <v>594057</v>
      </c>
      <c r="F2186" s="58">
        <v>542238</v>
      </c>
      <c r="G2186" s="58">
        <f>+IF(F2186&gt;K2186+100000,F2186-K2186,0)</f>
        <v>0</v>
      </c>
      <c r="H2186" s="58">
        <v>94853</v>
      </c>
      <c r="I2186" s="58">
        <v>0</v>
      </c>
      <c r="J2186" s="58">
        <v>0</v>
      </c>
      <c r="K2186" s="58">
        <v>589490</v>
      </c>
      <c r="L2186" s="12" t="s">
        <v>88</v>
      </c>
      <c r="M2186" s="12" t="s">
        <v>89</v>
      </c>
      <c r="N2186" s="12" t="s">
        <v>10</v>
      </c>
      <c r="O2186" s="12">
        <v>4</v>
      </c>
      <c r="P2186" s="12">
        <v>0</v>
      </c>
      <c r="Q2186" s="12">
        <v>0</v>
      </c>
      <c r="R2186" s="12">
        <v>76275</v>
      </c>
      <c r="S2186" s="59">
        <v>1.8356164383561644</v>
      </c>
      <c r="T2186" s="59">
        <v>36.660273972602738</v>
      </c>
      <c r="U2186" s="12">
        <v>1</v>
      </c>
      <c r="V2186" s="12">
        <v>2</v>
      </c>
      <c r="W2186" s="12">
        <v>1</v>
      </c>
      <c r="X2186" s="12">
        <v>2</v>
      </c>
      <c r="Y2186" s="12">
        <v>3</v>
      </c>
      <c r="Z2186" s="58">
        <v>0</v>
      </c>
      <c r="AA2186" s="58">
        <v>0</v>
      </c>
      <c r="AB2186" s="58">
        <v>0</v>
      </c>
      <c r="AC2186" s="58" t="s">
        <v>91</v>
      </c>
    </row>
    <row r="2187" spans="1:29" x14ac:dyDescent="0.3">
      <c r="A2187" s="57">
        <v>2244082406</v>
      </c>
      <c r="B2187" s="12" t="s">
        <v>1311</v>
      </c>
      <c r="C2187" s="58" t="s">
        <v>108</v>
      </c>
      <c r="D2187" s="58" t="s">
        <v>114</v>
      </c>
      <c r="E2187" s="58">
        <v>514833</v>
      </c>
      <c r="F2187" s="58">
        <v>1873263</v>
      </c>
      <c r="G2187" s="58">
        <f>+IF(F2187&gt;K2187+100000,F2187-K2187,0)</f>
        <v>1283773</v>
      </c>
      <c r="H2187" s="58">
        <v>182927</v>
      </c>
      <c r="I2187" s="58">
        <v>0</v>
      </c>
      <c r="J2187" s="58">
        <v>1000000</v>
      </c>
      <c r="K2187" s="58">
        <v>589490</v>
      </c>
      <c r="L2187" s="12" t="s">
        <v>87</v>
      </c>
      <c r="M2187" s="12" t="s">
        <v>89</v>
      </c>
      <c r="N2187" s="12" t="s">
        <v>10</v>
      </c>
      <c r="O2187" s="12">
        <v>4</v>
      </c>
      <c r="P2187" s="12">
        <v>0</v>
      </c>
      <c r="Q2187" s="12">
        <v>0</v>
      </c>
      <c r="R2187" s="12">
        <v>76130</v>
      </c>
      <c r="S2187" s="59">
        <v>1.8356164383561644</v>
      </c>
      <c r="T2187" s="59">
        <v>27.512328767123286</v>
      </c>
      <c r="U2187" s="12">
        <v>2</v>
      </c>
      <c r="V2187" s="12">
        <v>2</v>
      </c>
      <c r="W2187" s="12">
        <v>1</v>
      </c>
      <c r="X2187" s="12">
        <v>2</v>
      </c>
      <c r="Y2187" s="12">
        <v>1</v>
      </c>
      <c r="Z2187" s="58">
        <v>0</v>
      </c>
      <c r="AA2187" s="58">
        <v>0</v>
      </c>
      <c r="AB2187" s="58">
        <v>0</v>
      </c>
      <c r="AC2187" s="58" t="s">
        <v>91</v>
      </c>
    </row>
    <row r="2188" spans="1:29" x14ac:dyDescent="0.3">
      <c r="A2188" s="57">
        <v>2220646484</v>
      </c>
      <c r="B2188" s="12" t="s">
        <v>1312</v>
      </c>
      <c r="C2188" s="58" t="s">
        <v>108</v>
      </c>
      <c r="D2188" s="58" t="s">
        <v>29</v>
      </c>
      <c r="E2188" s="58">
        <v>400539</v>
      </c>
      <c r="F2188" s="58">
        <v>836085</v>
      </c>
      <c r="G2188" s="58">
        <f>+IF(F2188&gt;K2188+100000,F2188-K2188,0)</f>
        <v>246595</v>
      </c>
      <c r="H2188" s="58">
        <v>177303</v>
      </c>
      <c r="I2188" s="58">
        <v>0</v>
      </c>
      <c r="J2188" s="58">
        <v>0</v>
      </c>
      <c r="K2188" s="58">
        <v>589490</v>
      </c>
      <c r="L2188" s="12" t="s">
        <v>88</v>
      </c>
      <c r="M2188" s="12" t="s">
        <v>89</v>
      </c>
      <c r="N2188" s="12" t="s">
        <v>10</v>
      </c>
      <c r="O2188" s="12">
        <v>4</v>
      </c>
      <c r="P2188" s="12">
        <v>0</v>
      </c>
      <c r="Q2188" s="12">
        <v>0</v>
      </c>
      <c r="R2188" s="12">
        <v>76130</v>
      </c>
      <c r="S2188" s="59">
        <v>1.8410958904109589</v>
      </c>
      <c r="T2188" s="59">
        <v>27.747945205479454</v>
      </c>
      <c r="U2188" s="12">
        <v>1</v>
      </c>
      <c r="V2188" s="12">
        <v>2</v>
      </c>
      <c r="W2188" s="12">
        <v>1</v>
      </c>
      <c r="X2188" s="12">
        <v>2</v>
      </c>
      <c r="Y2188" s="12">
        <v>3</v>
      </c>
      <c r="Z2188" s="58">
        <v>0</v>
      </c>
      <c r="AA2188" s="58">
        <v>0</v>
      </c>
      <c r="AB2188" s="58">
        <v>0</v>
      </c>
      <c r="AC2188" s="58" t="s">
        <v>91</v>
      </c>
    </row>
    <row r="2189" spans="1:29" x14ac:dyDescent="0.3">
      <c r="A2189" s="57">
        <v>2040040648</v>
      </c>
      <c r="B2189" s="12" t="s">
        <v>1313</v>
      </c>
      <c r="C2189" s="58" t="s">
        <v>109</v>
      </c>
      <c r="D2189" s="58" t="s">
        <v>112</v>
      </c>
      <c r="E2189" s="58">
        <v>182787</v>
      </c>
      <c r="F2189" s="58"/>
      <c r="G2189" s="58">
        <f>+IF(F2189&gt;K2189+100000,F2189-K2189,0)</f>
        <v>0</v>
      </c>
      <c r="H2189" s="58"/>
      <c r="I2189" s="58"/>
      <c r="J2189" s="58"/>
      <c r="K2189" s="58">
        <v>589490</v>
      </c>
      <c r="L2189" s="12" t="s">
        <v>91</v>
      </c>
      <c r="M2189" s="12" t="s">
        <v>91</v>
      </c>
      <c r="N2189" s="12" t="s">
        <v>91</v>
      </c>
      <c r="O2189" s="12">
        <v>4</v>
      </c>
      <c r="P2189" s="12">
        <v>0</v>
      </c>
      <c r="Q2189" s="12">
        <v>0</v>
      </c>
      <c r="R2189" s="12">
        <v>5376</v>
      </c>
      <c r="S2189" s="59">
        <v>1.8438356164383563</v>
      </c>
      <c r="T2189" s="59">
        <v>23.701369863013699</v>
      </c>
      <c r="U2189" s="12">
        <v>2</v>
      </c>
      <c r="V2189" s="12">
        <v>2</v>
      </c>
      <c r="W2189" s="12">
        <v>2</v>
      </c>
      <c r="X2189" s="12">
        <v>2</v>
      </c>
      <c r="Y2189" s="12">
        <v>1</v>
      </c>
      <c r="Z2189" s="58">
        <v>0</v>
      </c>
      <c r="AA2189" s="58">
        <v>0</v>
      </c>
      <c r="AB2189" s="58">
        <v>0</v>
      </c>
      <c r="AC2189" s="58" t="s">
        <v>91</v>
      </c>
    </row>
    <row r="2190" spans="1:29" x14ac:dyDescent="0.3">
      <c r="A2190" s="57">
        <v>2222402846</v>
      </c>
      <c r="B2190" s="12" t="s">
        <v>1314</v>
      </c>
      <c r="C2190" s="58" t="s">
        <v>108</v>
      </c>
      <c r="D2190" s="58" t="s">
        <v>113</v>
      </c>
      <c r="E2190" s="58">
        <v>126250</v>
      </c>
      <c r="F2190" s="58">
        <v>302387</v>
      </c>
      <c r="G2190" s="58">
        <f>+IF(F2190&gt;K2190+100000,F2190-K2190,0)</f>
        <v>0</v>
      </c>
      <c r="H2190" s="58">
        <v>102413</v>
      </c>
      <c r="I2190" s="58">
        <v>0</v>
      </c>
      <c r="J2190" s="58">
        <v>0</v>
      </c>
      <c r="K2190" s="58">
        <v>589490</v>
      </c>
      <c r="L2190" s="12" t="s">
        <v>88</v>
      </c>
      <c r="M2190" s="12" t="s">
        <v>89</v>
      </c>
      <c r="N2190" s="12" t="s">
        <v>10</v>
      </c>
      <c r="O2190" s="12">
        <v>4</v>
      </c>
      <c r="P2190" s="12">
        <v>0</v>
      </c>
      <c r="Q2190" s="12">
        <v>0</v>
      </c>
      <c r="R2190" s="12">
        <v>76130</v>
      </c>
      <c r="S2190" s="59">
        <v>1.8356164383561644</v>
      </c>
      <c r="T2190" s="59">
        <v>25.805479452054794</v>
      </c>
      <c r="U2190" s="12">
        <v>2</v>
      </c>
      <c r="V2190" s="12">
        <v>3</v>
      </c>
      <c r="W2190" s="12">
        <v>2</v>
      </c>
      <c r="X2190" s="12">
        <v>2</v>
      </c>
      <c r="Y2190" s="12">
        <v>1</v>
      </c>
      <c r="Z2190" s="58">
        <v>0</v>
      </c>
      <c r="AA2190" s="58">
        <v>0</v>
      </c>
      <c r="AB2190" s="58">
        <v>0</v>
      </c>
      <c r="AC2190" s="58" t="s">
        <v>91</v>
      </c>
    </row>
    <row r="2191" spans="1:29" x14ac:dyDescent="0.3">
      <c r="A2191" s="57">
        <v>2224624400</v>
      </c>
      <c r="B2191" s="12" t="s">
        <v>1315</v>
      </c>
      <c r="C2191" s="58" t="s">
        <v>109</v>
      </c>
      <c r="D2191" s="58" t="s">
        <v>112</v>
      </c>
      <c r="E2191" s="58">
        <v>55506</v>
      </c>
      <c r="F2191" s="58"/>
      <c r="G2191" s="58">
        <f>+IF(F2191&gt;K2191+100000,F2191-K2191,0)</f>
        <v>0</v>
      </c>
      <c r="H2191" s="58"/>
      <c r="I2191" s="58"/>
      <c r="J2191" s="58"/>
      <c r="K2191" s="58">
        <v>589490</v>
      </c>
      <c r="L2191" s="12" t="s">
        <v>91</v>
      </c>
      <c r="M2191" s="12" t="s">
        <v>91</v>
      </c>
      <c r="N2191" s="12" t="s">
        <v>91</v>
      </c>
      <c r="O2191" s="12">
        <v>4</v>
      </c>
      <c r="P2191" s="12">
        <v>0</v>
      </c>
      <c r="Q2191" s="12">
        <v>0</v>
      </c>
      <c r="R2191" s="12">
        <v>76130</v>
      </c>
      <c r="S2191" s="59">
        <v>1.8356164383561644</v>
      </c>
      <c r="T2191" s="59">
        <v>30.726027397260275</v>
      </c>
      <c r="U2191" s="12">
        <v>1</v>
      </c>
      <c r="V2191" s="12">
        <v>2</v>
      </c>
      <c r="W2191" s="12">
        <v>1</v>
      </c>
      <c r="X2191" s="12">
        <v>2</v>
      </c>
      <c r="Y2191" s="12">
        <v>1</v>
      </c>
      <c r="Z2191" s="58">
        <v>0</v>
      </c>
      <c r="AA2191" s="58">
        <v>0</v>
      </c>
      <c r="AB2191" s="58">
        <v>0</v>
      </c>
      <c r="AC2191" s="58" t="s">
        <v>91</v>
      </c>
    </row>
    <row r="2192" spans="1:29" x14ac:dyDescent="0.3">
      <c r="A2192" s="57">
        <v>2224646660</v>
      </c>
      <c r="B2192" s="12" t="s">
        <v>1316</v>
      </c>
      <c r="C2192" s="58" t="s">
        <v>108</v>
      </c>
      <c r="D2192" s="58" t="s">
        <v>29</v>
      </c>
      <c r="E2192" s="58">
        <v>18333</v>
      </c>
      <c r="F2192" s="58">
        <v>1000000</v>
      </c>
      <c r="G2192" s="58">
        <f>+IF(F2192&gt;K2192+100000,F2192-K2192,0)</f>
        <v>410510</v>
      </c>
      <c r="H2192" s="58">
        <v>91110</v>
      </c>
      <c r="I2192" s="58">
        <v>0</v>
      </c>
      <c r="J2192" s="58">
        <v>420000</v>
      </c>
      <c r="K2192" s="58">
        <v>589490</v>
      </c>
      <c r="L2192" s="12" t="s">
        <v>87</v>
      </c>
      <c r="M2192" s="12" t="s">
        <v>89</v>
      </c>
      <c r="N2192" s="12" t="s">
        <v>10</v>
      </c>
      <c r="O2192" s="12">
        <v>4</v>
      </c>
      <c r="P2192" s="12">
        <v>0</v>
      </c>
      <c r="Q2192" s="12">
        <v>0</v>
      </c>
      <c r="R2192" s="12">
        <v>76130</v>
      </c>
      <c r="S2192" s="59">
        <v>1.8356164383561644</v>
      </c>
      <c r="T2192" s="59">
        <v>25.257534246575343</v>
      </c>
      <c r="U2192" s="12">
        <v>2</v>
      </c>
      <c r="V2192" s="12">
        <v>3</v>
      </c>
      <c r="W2192" s="12">
        <v>1</v>
      </c>
      <c r="X2192" s="12">
        <v>2</v>
      </c>
      <c r="Y2192" s="12">
        <v>1</v>
      </c>
      <c r="Z2192" s="58">
        <v>0</v>
      </c>
      <c r="AA2192" s="58">
        <v>0</v>
      </c>
      <c r="AB2192" s="58">
        <v>0</v>
      </c>
      <c r="AC2192" s="58" t="s">
        <v>91</v>
      </c>
    </row>
    <row r="2193" spans="1:29" x14ac:dyDescent="0.3">
      <c r="A2193" s="57">
        <v>2224648860</v>
      </c>
      <c r="B2193" s="12" t="s">
        <v>1317</v>
      </c>
      <c r="C2193" s="58" t="s">
        <v>108</v>
      </c>
      <c r="D2193" s="58" t="s">
        <v>29</v>
      </c>
      <c r="E2193" s="58">
        <v>1014</v>
      </c>
      <c r="F2193" s="58">
        <v>844700</v>
      </c>
      <c r="G2193" s="58">
        <f>+IF(F2193&gt;K2193+100000,F2193-K2193,0)</f>
        <v>255210</v>
      </c>
      <c r="H2193" s="58">
        <v>91110</v>
      </c>
      <c r="I2193" s="58">
        <v>0</v>
      </c>
      <c r="J2193" s="58">
        <v>0</v>
      </c>
      <c r="K2193" s="58">
        <v>589490</v>
      </c>
      <c r="L2193" s="12" t="s">
        <v>88</v>
      </c>
      <c r="M2193" s="12" t="s">
        <v>89</v>
      </c>
      <c r="N2193" s="12" t="s">
        <v>10</v>
      </c>
      <c r="O2193" s="12">
        <v>4</v>
      </c>
      <c r="P2193" s="12">
        <v>0</v>
      </c>
      <c r="Q2193" s="12">
        <v>0</v>
      </c>
      <c r="R2193" s="12">
        <v>76130</v>
      </c>
      <c r="S2193" s="59">
        <v>1.8356164383561644</v>
      </c>
      <c r="T2193" s="59">
        <v>24.087671232876712</v>
      </c>
      <c r="U2193" s="12">
        <v>1</v>
      </c>
      <c r="V2193" s="12">
        <v>2</v>
      </c>
      <c r="W2193" s="12">
        <v>1</v>
      </c>
      <c r="X2193" s="12">
        <v>2</v>
      </c>
      <c r="Y2193" s="12">
        <v>1</v>
      </c>
      <c r="Z2193" s="58">
        <v>0</v>
      </c>
      <c r="AA2193" s="58">
        <v>0</v>
      </c>
      <c r="AB2193" s="58">
        <v>0</v>
      </c>
      <c r="AC2193" s="58" t="s">
        <v>91</v>
      </c>
    </row>
    <row r="2194" spans="1:29" x14ac:dyDescent="0.3">
      <c r="A2194" s="57">
        <v>4408488</v>
      </c>
      <c r="B2194" s="12" t="s">
        <v>1318</v>
      </c>
      <c r="C2194" s="58" t="s">
        <v>108</v>
      </c>
      <c r="D2194" s="58" t="s">
        <v>29</v>
      </c>
      <c r="E2194" s="58"/>
      <c r="F2194" s="58">
        <v>705446</v>
      </c>
      <c r="G2194" s="58">
        <f>+IF(F2194&gt;K2194+100000,F2194-K2194,0)</f>
        <v>115956</v>
      </c>
      <c r="H2194" s="58">
        <v>63235.000000000007</v>
      </c>
      <c r="I2194" s="58">
        <v>0</v>
      </c>
      <c r="J2194" s="58">
        <v>0</v>
      </c>
      <c r="K2194" s="58">
        <v>589490</v>
      </c>
      <c r="L2194" s="12" t="s">
        <v>88</v>
      </c>
      <c r="M2194" s="12" t="s">
        <v>89</v>
      </c>
      <c r="N2194" s="12" t="s">
        <v>10</v>
      </c>
      <c r="O2194" s="12">
        <v>4</v>
      </c>
      <c r="P2194" s="12">
        <v>0</v>
      </c>
      <c r="Q2194" s="12">
        <v>0</v>
      </c>
      <c r="R2194" s="12">
        <v>76130</v>
      </c>
      <c r="S2194" s="59">
        <v>1.8438356164383563</v>
      </c>
      <c r="T2194" s="59">
        <v>51.550684931506851</v>
      </c>
      <c r="U2194" s="12">
        <v>1</v>
      </c>
      <c r="V2194" s="12">
        <v>2</v>
      </c>
      <c r="W2194" s="12">
        <v>1</v>
      </c>
      <c r="X2194" s="12">
        <v>2</v>
      </c>
      <c r="Y2194" s="12">
        <v>2</v>
      </c>
      <c r="Z2194" s="58">
        <v>0</v>
      </c>
      <c r="AA2194" s="58">
        <v>0</v>
      </c>
      <c r="AB2194" s="58">
        <v>0</v>
      </c>
      <c r="AC2194" s="58" t="s">
        <v>91</v>
      </c>
    </row>
    <row r="2195" spans="1:29" x14ac:dyDescent="0.3">
      <c r="A2195" s="57">
        <v>2224882666</v>
      </c>
      <c r="B2195" s="12" t="s">
        <v>1319</v>
      </c>
      <c r="C2195" s="58" t="s">
        <v>108</v>
      </c>
      <c r="D2195" s="58" t="s">
        <v>29</v>
      </c>
      <c r="E2195" s="58"/>
      <c r="F2195" s="58">
        <v>1160659</v>
      </c>
      <c r="G2195" s="58">
        <f>+IF(F2195&gt;K2195+100000,F2195-K2195,0)</f>
        <v>571169</v>
      </c>
      <c r="H2195" s="58">
        <v>98274</v>
      </c>
      <c r="I2195" s="58">
        <v>0</v>
      </c>
      <c r="J2195" s="58">
        <v>0</v>
      </c>
      <c r="K2195" s="58">
        <v>589490</v>
      </c>
      <c r="L2195" s="12" t="s">
        <v>88</v>
      </c>
      <c r="M2195" s="12" t="s">
        <v>89</v>
      </c>
      <c r="N2195" s="12" t="s">
        <v>10</v>
      </c>
      <c r="O2195" s="12">
        <v>4</v>
      </c>
      <c r="P2195" s="12">
        <v>0</v>
      </c>
      <c r="Q2195" s="12">
        <v>0</v>
      </c>
      <c r="R2195" s="12">
        <v>76275</v>
      </c>
      <c r="S2195" s="59">
        <v>1.8356164383561644</v>
      </c>
      <c r="T2195" s="59">
        <v>36.139726027397259</v>
      </c>
      <c r="U2195" s="12">
        <v>2</v>
      </c>
      <c r="V2195" s="12">
        <v>2</v>
      </c>
      <c r="W2195" s="12">
        <v>1</v>
      </c>
      <c r="X2195" s="12">
        <v>2</v>
      </c>
      <c r="Y2195" s="12">
        <v>2</v>
      </c>
      <c r="Z2195" s="58">
        <v>0</v>
      </c>
      <c r="AA2195" s="58">
        <v>0</v>
      </c>
      <c r="AB2195" s="58">
        <v>0</v>
      </c>
      <c r="AC2195" s="58" t="s">
        <v>91</v>
      </c>
    </row>
    <row r="2196" spans="1:29" x14ac:dyDescent="0.3">
      <c r="A2196" s="57">
        <v>20600200</v>
      </c>
      <c r="B2196" s="12" t="s">
        <v>1322</v>
      </c>
      <c r="C2196" s="58" t="s">
        <v>109</v>
      </c>
      <c r="D2196" s="58" t="s">
        <v>112</v>
      </c>
      <c r="E2196" s="58"/>
      <c r="F2196" s="58"/>
      <c r="G2196" s="58">
        <f>+IF(F2196&gt;K2196+100000,F2196-K2196,0)</f>
        <v>0</v>
      </c>
      <c r="H2196" s="58"/>
      <c r="I2196" s="58"/>
      <c r="J2196" s="58"/>
      <c r="K2196" s="58">
        <v>589490</v>
      </c>
      <c r="L2196" s="12" t="s">
        <v>91</v>
      </c>
      <c r="M2196" s="12" t="s">
        <v>91</v>
      </c>
      <c r="N2196" s="12" t="s">
        <v>91</v>
      </c>
      <c r="O2196" s="12">
        <v>4</v>
      </c>
      <c r="P2196" s="12">
        <v>0</v>
      </c>
      <c r="Q2196" s="12">
        <v>0</v>
      </c>
      <c r="R2196" s="12">
        <v>76130</v>
      </c>
      <c r="S2196" s="59">
        <v>1.8438356164383563</v>
      </c>
      <c r="T2196" s="59">
        <v>36.643835616438359</v>
      </c>
      <c r="U2196" s="12">
        <v>1</v>
      </c>
      <c r="V2196" s="12">
        <v>2</v>
      </c>
      <c r="W2196" s="12">
        <v>1</v>
      </c>
      <c r="X2196" s="12">
        <v>2</v>
      </c>
      <c r="Y2196" s="12">
        <v>1</v>
      </c>
      <c r="Z2196" s="58">
        <v>0</v>
      </c>
      <c r="AA2196" s="58">
        <v>0</v>
      </c>
      <c r="AB2196" s="58">
        <v>0</v>
      </c>
      <c r="AC2196" s="58" t="s">
        <v>91</v>
      </c>
    </row>
    <row r="2197" spans="1:29" x14ac:dyDescent="0.3">
      <c r="A2197" s="57">
        <v>20608882</v>
      </c>
      <c r="B2197" s="12" t="s">
        <v>1323</v>
      </c>
      <c r="C2197" s="58" t="s">
        <v>109</v>
      </c>
      <c r="D2197" s="58" t="s">
        <v>112</v>
      </c>
      <c r="E2197" s="58"/>
      <c r="F2197" s="58"/>
      <c r="G2197" s="58">
        <f>+IF(F2197&gt;K2197+100000,F2197-K2197,0)</f>
        <v>0</v>
      </c>
      <c r="H2197" s="58"/>
      <c r="I2197" s="58"/>
      <c r="J2197" s="58"/>
      <c r="K2197" s="58">
        <v>589490</v>
      </c>
      <c r="L2197" s="12" t="s">
        <v>91</v>
      </c>
      <c r="M2197" s="12" t="s">
        <v>91</v>
      </c>
      <c r="N2197" s="12" t="s">
        <v>91</v>
      </c>
      <c r="O2197" s="12">
        <v>4</v>
      </c>
      <c r="P2197" s="12">
        <v>0</v>
      </c>
      <c r="Q2197" s="12">
        <v>0</v>
      </c>
      <c r="R2197" s="12">
        <v>76275</v>
      </c>
      <c r="S2197" s="59">
        <v>1.8356164383561644</v>
      </c>
      <c r="T2197" s="59">
        <v>39.279452054794518</v>
      </c>
      <c r="U2197" s="12">
        <v>2</v>
      </c>
      <c r="V2197" s="12">
        <v>2</v>
      </c>
      <c r="W2197" s="12">
        <v>1</v>
      </c>
      <c r="X2197" s="12">
        <v>2</v>
      </c>
      <c r="Y2197" s="12">
        <v>1</v>
      </c>
      <c r="Z2197" s="58">
        <v>0</v>
      </c>
      <c r="AA2197" s="58">
        <v>0</v>
      </c>
      <c r="AB2197" s="58">
        <v>0</v>
      </c>
      <c r="AC2197" s="58" t="s">
        <v>91</v>
      </c>
    </row>
    <row r="2198" spans="1:29" x14ac:dyDescent="0.3">
      <c r="A2198" s="57">
        <v>2006462646</v>
      </c>
      <c r="B2198" s="12" t="s">
        <v>1324</v>
      </c>
      <c r="C2198" s="58" t="s">
        <v>108</v>
      </c>
      <c r="D2198" s="58" t="s">
        <v>113</v>
      </c>
      <c r="E2198" s="58"/>
      <c r="F2198" s="58">
        <v>335093</v>
      </c>
      <c r="G2198" s="58">
        <f>+IF(F2198&gt;K2198+100000,F2198-K2198,0)</f>
        <v>0</v>
      </c>
      <c r="H2198" s="58">
        <v>50588</v>
      </c>
      <c r="I2198" s="58">
        <v>0</v>
      </c>
      <c r="J2198" s="58">
        <v>0</v>
      </c>
      <c r="K2198" s="58">
        <v>589490</v>
      </c>
      <c r="L2198" s="12" t="s">
        <v>88</v>
      </c>
      <c r="M2198" s="12" t="s">
        <v>89</v>
      </c>
      <c r="N2198" s="12" t="s">
        <v>10</v>
      </c>
      <c r="O2198" s="12">
        <v>4</v>
      </c>
      <c r="P2198" s="12">
        <v>0</v>
      </c>
      <c r="Q2198" s="12">
        <v>0</v>
      </c>
      <c r="R2198" s="12">
        <v>76001</v>
      </c>
      <c r="S2198" s="59">
        <v>1.8356164383561644</v>
      </c>
      <c r="T2198" s="59">
        <v>21.416438356164385</v>
      </c>
      <c r="U2198" s="12">
        <v>1</v>
      </c>
      <c r="V2198" s="12">
        <v>2</v>
      </c>
      <c r="W2198" s="12">
        <v>1</v>
      </c>
      <c r="X2198" s="12">
        <v>2</v>
      </c>
      <c r="Y2198" s="12">
        <v>1</v>
      </c>
      <c r="Z2198" s="58">
        <v>0</v>
      </c>
      <c r="AA2198" s="58">
        <v>0</v>
      </c>
      <c r="AB2198" s="58">
        <v>0</v>
      </c>
      <c r="AC2198" s="58" t="s">
        <v>91</v>
      </c>
    </row>
    <row r="2199" spans="1:29" x14ac:dyDescent="0.3">
      <c r="A2199" s="57">
        <v>2224680008</v>
      </c>
      <c r="B2199" s="12" t="s">
        <v>1325</v>
      </c>
      <c r="C2199" s="58" t="s">
        <v>108</v>
      </c>
      <c r="D2199" s="58" t="s">
        <v>113</v>
      </c>
      <c r="E2199" s="58"/>
      <c r="F2199" s="58">
        <v>352031</v>
      </c>
      <c r="G2199" s="58">
        <f>+IF(F2199&gt;K2199+100000,F2199-K2199,0)</f>
        <v>0</v>
      </c>
      <c r="H2199" s="58">
        <v>91110</v>
      </c>
      <c r="I2199" s="58">
        <v>0</v>
      </c>
      <c r="J2199" s="58">
        <v>0</v>
      </c>
      <c r="K2199" s="58">
        <v>589490</v>
      </c>
      <c r="L2199" s="12" t="s">
        <v>88</v>
      </c>
      <c r="M2199" s="12" t="s">
        <v>89</v>
      </c>
      <c r="N2199" s="12" t="s">
        <v>10</v>
      </c>
      <c r="O2199" s="12">
        <v>4</v>
      </c>
      <c r="P2199" s="12">
        <v>0</v>
      </c>
      <c r="Q2199" s="12">
        <v>0</v>
      </c>
      <c r="R2199" s="12">
        <v>76275</v>
      </c>
      <c r="S2199" s="59">
        <v>1.8356164383561644</v>
      </c>
      <c r="T2199" s="59">
        <v>23.983561643835618</v>
      </c>
      <c r="U2199" s="12">
        <v>1</v>
      </c>
      <c r="V2199" s="12">
        <v>4</v>
      </c>
      <c r="W2199" s="12">
        <v>1</v>
      </c>
      <c r="X2199" s="12">
        <v>2</v>
      </c>
      <c r="Y2199" s="12">
        <v>1</v>
      </c>
      <c r="Z2199" s="58">
        <v>0</v>
      </c>
      <c r="AA2199" s="58">
        <v>0</v>
      </c>
      <c r="AB2199" s="58">
        <v>0</v>
      </c>
      <c r="AC2199" s="58" t="s">
        <v>91</v>
      </c>
    </row>
    <row r="2200" spans="1:29" x14ac:dyDescent="0.3">
      <c r="A2200" s="57">
        <v>2608608</v>
      </c>
      <c r="B2200" s="12" t="s">
        <v>1326</v>
      </c>
      <c r="C2200" s="58" t="s">
        <v>109</v>
      </c>
      <c r="D2200" s="58" t="s">
        <v>112</v>
      </c>
      <c r="E2200" s="58">
        <v>864500</v>
      </c>
      <c r="F2200" s="58"/>
      <c r="G2200" s="58">
        <f>+IF(F2200&gt;K2200+100000,F2200-K2200,0)</f>
        <v>0</v>
      </c>
      <c r="H2200" s="58"/>
      <c r="I2200" s="58"/>
      <c r="J2200" s="58"/>
      <c r="K2200" s="58">
        <v>599621</v>
      </c>
      <c r="L2200" s="12" t="s">
        <v>91</v>
      </c>
      <c r="M2200" s="12" t="s">
        <v>91</v>
      </c>
      <c r="N2200" s="12" t="s">
        <v>91</v>
      </c>
      <c r="O2200" s="12">
        <v>4</v>
      </c>
      <c r="P2200" s="12">
        <v>0</v>
      </c>
      <c r="Q2200" s="12">
        <v>0</v>
      </c>
      <c r="R2200" s="12">
        <v>68307</v>
      </c>
      <c r="S2200" s="59">
        <v>0.90136986301369859</v>
      </c>
      <c r="T2200" s="59">
        <v>39.589041095890408</v>
      </c>
      <c r="U2200" s="12">
        <v>1</v>
      </c>
      <c r="V2200" s="12">
        <v>2</v>
      </c>
      <c r="W2200" s="12">
        <v>1</v>
      </c>
      <c r="X2200" s="12">
        <v>3</v>
      </c>
      <c r="Y2200" s="12">
        <v>1</v>
      </c>
      <c r="Z2200" s="58">
        <v>0</v>
      </c>
      <c r="AA2200" s="58">
        <v>0</v>
      </c>
      <c r="AB2200" s="58">
        <v>0</v>
      </c>
      <c r="AC2200" s="58" t="s">
        <v>91</v>
      </c>
    </row>
    <row r="2201" spans="1:29" x14ac:dyDescent="0.3">
      <c r="A2201" s="57">
        <v>8820640</v>
      </c>
      <c r="B2201" s="12" t="s">
        <v>1327</v>
      </c>
      <c r="C2201" s="58" t="s">
        <v>109</v>
      </c>
      <c r="D2201" s="58" t="s">
        <v>112</v>
      </c>
      <c r="E2201" s="58">
        <v>561000</v>
      </c>
      <c r="F2201" s="58"/>
      <c r="G2201" s="58">
        <f>+IF(F2201&gt;K2201+100000,F2201-K2201,0)</f>
        <v>0</v>
      </c>
      <c r="H2201" s="58"/>
      <c r="I2201" s="58"/>
      <c r="J2201" s="58"/>
      <c r="K2201" s="58">
        <v>599621</v>
      </c>
      <c r="L2201" s="12" t="s">
        <v>91</v>
      </c>
      <c r="M2201" s="12" t="s">
        <v>91</v>
      </c>
      <c r="N2201" s="12" t="s">
        <v>91</v>
      </c>
      <c r="O2201" s="12">
        <v>4</v>
      </c>
      <c r="P2201" s="12">
        <v>0</v>
      </c>
      <c r="Q2201" s="12">
        <v>0</v>
      </c>
      <c r="R2201" s="12">
        <v>66170</v>
      </c>
      <c r="S2201" s="59">
        <v>0.90136986301369859</v>
      </c>
      <c r="T2201" s="59">
        <v>37.331506849315069</v>
      </c>
      <c r="U2201" s="12">
        <v>1</v>
      </c>
      <c r="V2201" s="12">
        <v>2</v>
      </c>
      <c r="W2201" s="12">
        <v>3</v>
      </c>
      <c r="X2201" s="12">
        <v>2</v>
      </c>
      <c r="Y2201" s="12">
        <v>1</v>
      </c>
      <c r="Z2201" s="58">
        <v>0</v>
      </c>
      <c r="AA2201" s="58">
        <v>0</v>
      </c>
      <c r="AB2201" s="58">
        <v>0</v>
      </c>
      <c r="AC2201" s="58" t="s">
        <v>91</v>
      </c>
    </row>
    <row r="2202" spans="1:29" x14ac:dyDescent="0.3">
      <c r="A2202" s="57">
        <v>2008664282</v>
      </c>
      <c r="B2202" s="12" t="s">
        <v>1328</v>
      </c>
      <c r="C2202" s="58" t="s">
        <v>109</v>
      </c>
      <c r="D2202" s="58" t="s">
        <v>112</v>
      </c>
      <c r="E2202" s="58">
        <v>561000</v>
      </c>
      <c r="F2202" s="58"/>
      <c r="G2202" s="58">
        <f>+IF(F2202&gt;K2202+100000,F2202-K2202,0)</f>
        <v>0</v>
      </c>
      <c r="H2202" s="58"/>
      <c r="I2202" s="58"/>
      <c r="J2202" s="58"/>
      <c r="K2202" s="58">
        <v>599621</v>
      </c>
      <c r="L2202" s="12" t="s">
        <v>91</v>
      </c>
      <c r="M2202" s="12" t="s">
        <v>91</v>
      </c>
      <c r="N2202" s="12" t="s">
        <v>91</v>
      </c>
      <c r="O2202" s="12">
        <v>4</v>
      </c>
      <c r="P2202" s="12">
        <v>0</v>
      </c>
      <c r="Q2202" s="12">
        <v>0</v>
      </c>
      <c r="R2202" s="12">
        <v>68001</v>
      </c>
      <c r="S2202" s="59">
        <v>0.90136986301369859</v>
      </c>
      <c r="T2202" s="59">
        <v>33.106849315068494</v>
      </c>
      <c r="U2202" s="12">
        <v>2</v>
      </c>
      <c r="V2202" s="12">
        <v>5</v>
      </c>
      <c r="W2202" s="12">
        <v>2</v>
      </c>
      <c r="X2202" s="12">
        <v>3</v>
      </c>
      <c r="Y2202" s="12">
        <v>1</v>
      </c>
      <c r="Z2202" s="58">
        <v>0</v>
      </c>
      <c r="AA2202" s="58">
        <v>0</v>
      </c>
      <c r="AB2202" s="58">
        <v>0</v>
      </c>
      <c r="AC2202" s="58" t="s">
        <v>91</v>
      </c>
    </row>
    <row r="2203" spans="1:29" x14ac:dyDescent="0.3">
      <c r="A2203" s="57">
        <v>2008846240</v>
      </c>
      <c r="B2203" s="12" t="s">
        <v>1329</v>
      </c>
      <c r="C2203" s="58" t="s">
        <v>109</v>
      </c>
      <c r="D2203" s="58" t="s">
        <v>112</v>
      </c>
      <c r="E2203" s="58">
        <v>561000</v>
      </c>
      <c r="F2203" s="58"/>
      <c r="G2203" s="58">
        <f>+IF(F2203&gt;K2203+100000,F2203-K2203,0)</f>
        <v>0</v>
      </c>
      <c r="H2203" s="58"/>
      <c r="I2203" s="58"/>
      <c r="J2203" s="58"/>
      <c r="K2203" s="58">
        <v>599621</v>
      </c>
      <c r="L2203" s="12" t="s">
        <v>91</v>
      </c>
      <c r="M2203" s="12" t="s">
        <v>91</v>
      </c>
      <c r="N2203" s="12" t="s">
        <v>91</v>
      </c>
      <c r="O2203" s="12">
        <v>4</v>
      </c>
      <c r="P2203" s="12">
        <v>0</v>
      </c>
      <c r="Q2203" s="12">
        <v>0</v>
      </c>
      <c r="R2203" s="12">
        <v>68001</v>
      </c>
      <c r="S2203" s="59">
        <v>0.90136986301369859</v>
      </c>
      <c r="T2203" s="59">
        <v>28.873972602739727</v>
      </c>
      <c r="U2203" s="12">
        <v>1</v>
      </c>
      <c r="V2203" s="12">
        <v>4</v>
      </c>
      <c r="W2203" s="12">
        <v>4</v>
      </c>
      <c r="X2203" s="12">
        <v>3</v>
      </c>
      <c r="Y2203" s="12">
        <v>1</v>
      </c>
      <c r="Z2203" s="58">
        <v>0</v>
      </c>
      <c r="AA2203" s="58">
        <v>0</v>
      </c>
      <c r="AB2203" s="58">
        <v>0</v>
      </c>
      <c r="AC2203" s="58" t="s">
        <v>91</v>
      </c>
    </row>
    <row r="2204" spans="1:29" x14ac:dyDescent="0.3">
      <c r="A2204" s="57">
        <v>2008626824</v>
      </c>
      <c r="B2204" s="12" t="s">
        <v>1330</v>
      </c>
      <c r="C2204" s="58" t="s">
        <v>109</v>
      </c>
      <c r="D2204" s="58" t="s">
        <v>112</v>
      </c>
      <c r="E2204" s="58">
        <v>560833</v>
      </c>
      <c r="F2204" s="58"/>
      <c r="G2204" s="58">
        <f>+IF(F2204&gt;K2204+100000,F2204-K2204,0)</f>
        <v>0</v>
      </c>
      <c r="H2204" s="58"/>
      <c r="I2204" s="58"/>
      <c r="J2204" s="58"/>
      <c r="K2204" s="58">
        <v>599621</v>
      </c>
      <c r="L2204" s="12" t="s">
        <v>91</v>
      </c>
      <c r="M2204" s="12" t="s">
        <v>91</v>
      </c>
      <c r="N2204" s="12" t="s">
        <v>91</v>
      </c>
      <c r="O2204" s="12">
        <v>4</v>
      </c>
      <c r="P2204" s="12">
        <v>0</v>
      </c>
      <c r="Q2204" s="12">
        <v>0</v>
      </c>
      <c r="R2204" s="12">
        <v>68615</v>
      </c>
      <c r="S2204" s="59">
        <v>0.90136986301369859</v>
      </c>
      <c r="T2204" s="59">
        <v>35.575342465753423</v>
      </c>
      <c r="U2204" s="12">
        <v>1</v>
      </c>
      <c r="V2204" s="12">
        <v>4</v>
      </c>
      <c r="W2204" s="12">
        <v>2</v>
      </c>
      <c r="X2204" s="12">
        <v>3</v>
      </c>
      <c r="Y2204" s="12">
        <v>1</v>
      </c>
      <c r="Z2204" s="58">
        <v>0</v>
      </c>
      <c r="AA2204" s="58">
        <v>0</v>
      </c>
      <c r="AB2204" s="58">
        <v>0</v>
      </c>
      <c r="AC2204" s="58" t="s">
        <v>91</v>
      </c>
    </row>
    <row r="2205" spans="1:29" x14ac:dyDescent="0.3">
      <c r="A2205" s="57">
        <v>26286284</v>
      </c>
      <c r="B2205" s="12" t="s">
        <v>1331</v>
      </c>
      <c r="C2205" s="58" t="s">
        <v>109</v>
      </c>
      <c r="D2205" s="58" t="s">
        <v>112</v>
      </c>
      <c r="E2205" s="58">
        <v>368648</v>
      </c>
      <c r="F2205" s="58"/>
      <c r="G2205" s="58">
        <f>+IF(F2205&gt;K2205+100000,F2205-K2205,0)</f>
        <v>0</v>
      </c>
      <c r="H2205" s="58"/>
      <c r="I2205" s="58"/>
      <c r="J2205" s="58"/>
      <c r="K2205" s="58">
        <v>599621</v>
      </c>
      <c r="L2205" s="12" t="s">
        <v>91</v>
      </c>
      <c r="M2205" s="12" t="s">
        <v>91</v>
      </c>
      <c r="N2205" s="12" t="s">
        <v>91</v>
      </c>
      <c r="O2205" s="12">
        <v>4</v>
      </c>
      <c r="P2205" s="12">
        <v>0</v>
      </c>
      <c r="Q2205" s="12">
        <v>0</v>
      </c>
      <c r="R2205" s="12">
        <v>76130</v>
      </c>
      <c r="S2205" s="59">
        <v>0.90136986301369859</v>
      </c>
      <c r="T2205" s="59">
        <v>41.783561643835618</v>
      </c>
      <c r="U2205" s="12">
        <v>1</v>
      </c>
      <c r="V2205" s="12">
        <v>2</v>
      </c>
      <c r="W2205" s="12">
        <v>3</v>
      </c>
      <c r="X2205" s="12">
        <v>3</v>
      </c>
      <c r="Y2205" s="12">
        <v>1</v>
      </c>
      <c r="Z2205" s="58">
        <v>0</v>
      </c>
      <c r="AA2205" s="58">
        <v>0</v>
      </c>
      <c r="AB2205" s="58">
        <v>0</v>
      </c>
      <c r="AC2205" s="58" t="s">
        <v>91</v>
      </c>
    </row>
    <row r="2206" spans="1:29" x14ac:dyDescent="0.3">
      <c r="A2206" s="57">
        <v>2062808600</v>
      </c>
      <c r="B2206" s="12" t="s">
        <v>1333</v>
      </c>
      <c r="C2206" s="58" t="s">
        <v>109</v>
      </c>
      <c r="D2206" s="58" t="s">
        <v>112</v>
      </c>
      <c r="E2206" s="58">
        <v>168865</v>
      </c>
      <c r="F2206" s="58"/>
      <c r="G2206" s="58">
        <f>+IF(F2206&gt;K2206+100000,F2206-K2206,0)</f>
        <v>0</v>
      </c>
      <c r="H2206" s="58"/>
      <c r="I2206" s="58"/>
      <c r="J2206" s="58"/>
      <c r="K2206" s="58">
        <v>599621</v>
      </c>
      <c r="L2206" s="12" t="s">
        <v>91</v>
      </c>
      <c r="M2206" s="12" t="s">
        <v>91</v>
      </c>
      <c r="N2206" s="12" t="s">
        <v>91</v>
      </c>
      <c r="O2206" s="12">
        <v>4</v>
      </c>
      <c r="P2206" s="12">
        <v>0</v>
      </c>
      <c r="Q2206" s="12">
        <v>0</v>
      </c>
      <c r="R2206" s="12">
        <v>19001</v>
      </c>
      <c r="S2206" s="59">
        <v>0.90136986301369859</v>
      </c>
      <c r="T2206" s="59">
        <v>33.482191780821921</v>
      </c>
      <c r="U2206" s="12">
        <v>2</v>
      </c>
      <c r="V2206" s="12">
        <v>4</v>
      </c>
      <c r="W2206" s="12">
        <v>3</v>
      </c>
      <c r="X2206" s="12">
        <v>3</v>
      </c>
      <c r="Y2206" s="12">
        <v>1</v>
      </c>
      <c r="Z2206" s="58">
        <v>0</v>
      </c>
      <c r="AA2206" s="58">
        <v>0</v>
      </c>
      <c r="AB2206" s="58">
        <v>0</v>
      </c>
      <c r="AC2206" s="58" t="s">
        <v>91</v>
      </c>
    </row>
    <row r="2207" spans="1:29" x14ac:dyDescent="0.3">
      <c r="A2207" s="57">
        <v>2224628684</v>
      </c>
      <c r="B2207" s="12" t="s">
        <v>1334</v>
      </c>
      <c r="C2207" s="58" t="s">
        <v>108</v>
      </c>
      <c r="D2207" s="58" t="s">
        <v>29</v>
      </c>
      <c r="E2207" s="58">
        <v>164000</v>
      </c>
      <c r="F2207" s="58">
        <v>959031</v>
      </c>
      <c r="G2207" s="58">
        <f>+IF(F2207&gt;K2207+100000,F2207-K2207,0)</f>
        <v>359410</v>
      </c>
      <c r="H2207" s="58">
        <v>127554</v>
      </c>
      <c r="I2207" s="58">
        <v>0</v>
      </c>
      <c r="J2207" s="58">
        <v>0</v>
      </c>
      <c r="K2207" s="58">
        <v>599621</v>
      </c>
      <c r="L2207" s="12" t="s">
        <v>88</v>
      </c>
      <c r="M2207" s="12" t="s">
        <v>89</v>
      </c>
      <c r="N2207" s="12" t="s">
        <v>10</v>
      </c>
      <c r="O2207" s="12">
        <v>4</v>
      </c>
      <c r="P2207" s="12">
        <v>0</v>
      </c>
      <c r="Q2207" s="12">
        <v>0</v>
      </c>
      <c r="R2207" s="12">
        <v>76130</v>
      </c>
      <c r="S2207" s="59">
        <v>0.90136986301369859</v>
      </c>
      <c r="T2207" s="59">
        <v>29.265753424657536</v>
      </c>
      <c r="U2207" s="12">
        <v>2</v>
      </c>
      <c r="V2207" s="12">
        <v>3</v>
      </c>
      <c r="W2207" s="12">
        <v>1</v>
      </c>
      <c r="X2207" s="12">
        <v>3</v>
      </c>
      <c r="Y2207" s="12">
        <v>1</v>
      </c>
      <c r="Z2207" s="58">
        <v>0</v>
      </c>
      <c r="AA2207" s="58">
        <v>0</v>
      </c>
      <c r="AB2207" s="58">
        <v>0</v>
      </c>
      <c r="AC2207" s="58" t="s">
        <v>91</v>
      </c>
    </row>
    <row r="2208" spans="1:29" x14ac:dyDescent="0.3">
      <c r="A2208" s="57">
        <v>2046822266</v>
      </c>
      <c r="B2208" s="12" t="s">
        <v>1335</v>
      </c>
      <c r="C2208" s="58" t="s">
        <v>108</v>
      </c>
      <c r="D2208" s="58" t="s">
        <v>29</v>
      </c>
      <c r="E2208" s="58"/>
      <c r="F2208" s="58">
        <v>1249657</v>
      </c>
      <c r="G2208" s="58">
        <f>+IF(F2208&gt;K2208+100000,F2208-K2208,0)</f>
        <v>650036</v>
      </c>
      <c r="H2208" s="58">
        <v>148751</v>
      </c>
      <c r="I2208" s="58">
        <v>0</v>
      </c>
      <c r="J2208" s="58">
        <v>1795652</v>
      </c>
      <c r="K2208" s="58">
        <v>599621</v>
      </c>
      <c r="L2208" s="12" t="s">
        <v>87</v>
      </c>
      <c r="M2208" s="12" t="s">
        <v>89</v>
      </c>
      <c r="N2208" s="12" t="s">
        <v>10</v>
      </c>
      <c r="O2208" s="12">
        <v>4</v>
      </c>
      <c r="P2208" s="12">
        <v>0</v>
      </c>
      <c r="Q2208" s="12">
        <v>0</v>
      </c>
      <c r="R2208" s="12">
        <v>8001</v>
      </c>
      <c r="S2208" s="59">
        <v>0.90136986301369859</v>
      </c>
      <c r="T2208" s="59">
        <v>38.846575342465755</v>
      </c>
      <c r="U2208" s="12">
        <v>1</v>
      </c>
      <c r="V2208" s="12">
        <v>2</v>
      </c>
      <c r="W2208" s="12">
        <v>3</v>
      </c>
      <c r="X2208" s="12">
        <v>3</v>
      </c>
      <c r="Y2208" s="12">
        <v>1</v>
      </c>
      <c r="Z2208" s="58">
        <v>0</v>
      </c>
      <c r="AA2208" s="58">
        <v>0</v>
      </c>
      <c r="AB2208" s="58">
        <v>0</v>
      </c>
      <c r="AC2208" s="58" t="s">
        <v>91</v>
      </c>
    </row>
    <row r="2209" spans="1:29" x14ac:dyDescent="0.3">
      <c r="A2209" s="57">
        <v>22624424</v>
      </c>
      <c r="B2209" s="12" t="s">
        <v>1337</v>
      </c>
      <c r="C2209" s="58" t="s">
        <v>109</v>
      </c>
      <c r="D2209" s="58" t="s">
        <v>112</v>
      </c>
      <c r="E2209" s="58"/>
      <c r="F2209" s="58"/>
      <c r="G2209" s="58">
        <f>+IF(F2209&gt;K2209+100000,F2209-K2209,0)</f>
        <v>0</v>
      </c>
      <c r="H2209" s="58"/>
      <c r="I2209" s="58"/>
      <c r="J2209" s="58"/>
      <c r="K2209" s="58">
        <v>599621</v>
      </c>
      <c r="L2209" s="12" t="s">
        <v>91</v>
      </c>
      <c r="M2209" s="12" t="s">
        <v>91</v>
      </c>
      <c r="N2209" s="12" t="s">
        <v>91</v>
      </c>
      <c r="O2209" s="12">
        <v>4</v>
      </c>
      <c r="P2209" s="12">
        <v>0</v>
      </c>
      <c r="Q2209" s="12">
        <v>0</v>
      </c>
      <c r="R2209" s="12">
        <v>8001</v>
      </c>
      <c r="S2209" s="59">
        <v>0.90136986301369859</v>
      </c>
      <c r="T2209" s="59">
        <v>41.416438356164385</v>
      </c>
      <c r="U2209" s="12">
        <v>2</v>
      </c>
      <c r="V2209" s="12">
        <v>2</v>
      </c>
      <c r="W2209" s="12">
        <v>1</v>
      </c>
      <c r="X2209" s="12">
        <v>3</v>
      </c>
      <c r="Y2209" s="12">
        <v>1</v>
      </c>
      <c r="Z2209" s="58">
        <v>0</v>
      </c>
      <c r="AA2209" s="58">
        <v>0</v>
      </c>
      <c r="AB2209" s="58">
        <v>0</v>
      </c>
      <c r="AC2209" s="58" t="s">
        <v>91</v>
      </c>
    </row>
    <row r="2210" spans="1:29" x14ac:dyDescent="0.3">
      <c r="A2210" s="57">
        <v>2068082686</v>
      </c>
      <c r="B2210" s="12" t="s">
        <v>1338</v>
      </c>
      <c r="C2210" s="58" t="s">
        <v>109</v>
      </c>
      <c r="D2210" s="58" t="s">
        <v>112</v>
      </c>
      <c r="E2210" s="58"/>
      <c r="F2210" s="58"/>
      <c r="G2210" s="58">
        <f>+IF(F2210&gt;K2210+100000,F2210-K2210,0)</f>
        <v>0</v>
      </c>
      <c r="H2210" s="58"/>
      <c r="I2210" s="58"/>
      <c r="J2210" s="58"/>
      <c r="K2210" s="58">
        <v>599621</v>
      </c>
      <c r="L2210" s="12" t="s">
        <v>91</v>
      </c>
      <c r="M2210" s="12" t="s">
        <v>91</v>
      </c>
      <c r="N2210" s="12" t="s">
        <v>91</v>
      </c>
      <c r="O2210" s="12">
        <v>4</v>
      </c>
      <c r="P2210" s="12">
        <v>0</v>
      </c>
      <c r="Q2210" s="12">
        <v>0</v>
      </c>
      <c r="R2210" s="12">
        <v>19001</v>
      </c>
      <c r="S2210" s="59">
        <v>0.90136986301369859</v>
      </c>
      <c r="T2210" s="59">
        <v>28.005479452054793</v>
      </c>
      <c r="U2210" s="12">
        <v>2</v>
      </c>
      <c r="V2210" s="12">
        <v>5</v>
      </c>
      <c r="W2210" s="12">
        <v>2</v>
      </c>
      <c r="X2210" s="12">
        <v>3</v>
      </c>
      <c r="Y2210" s="12">
        <v>1</v>
      </c>
      <c r="Z2210" s="58">
        <v>0</v>
      </c>
      <c r="AA2210" s="58">
        <v>0</v>
      </c>
      <c r="AB2210" s="58">
        <v>0</v>
      </c>
      <c r="AC2210" s="58" t="s">
        <v>91</v>
      </c>
    </row>
    <row r="2211" spans="1:29" x14ac:dyDescent="0.3">
      <c r="A2211" s="57">
        <v>2448846</v>
      </c>
      <c r="B2211" s="12" t="s">
        <v>1339</v>
      </c>
      <c r="C2211" s="58" t="s">
        <v>109</v>
      </c>
      <c r="D2211" s="58" t="s">
        <v>112</v>
      </c>
      <c r="E2211" s="58"/>
      <c r="F2211" s="58"/>
      <c r="G2211" s="58">
        <f>+IF(F2211&gt;K2211+100000,F2211-K2211,0)</f>
        <v>0</v>
      </c>
      <c r="H2211" s="58"/>
      <c r="I2211" s="58"/>
      <c r="J2211" s="58"/>
      <c r="K2211" s="58">
        <v>599621</v>
      </c>
      <c r="L2211" s="12" t="s">
        <v>91</v>
      </c>
      <c r="M2211" s="12" t="s">
        <v>91</v>
      </c>
      <c r="N2211" s="12" t="s">
        <v>91</v>
      </c>
      <c r="O2211" s="12">
        <v>4</v>
      </c>
      <c r="P2211" s="12">
        <v>0</v>
      </c>
      <c r="Q2211" s="12">
        <v>0</v>
      </c>
      <c r="R2211" s="12">
        <v>68001</v>
      </c>
      <c r="S2211" s="59">
        <v>0.90136986301369859</v>
      </c>
      <c r="T2211" s="59">
        <v>44.706849315068496</v>
      </c>
      <c r="U2211" s="12">
        <v>1</v>
      </c>
      <c r="V2211" s="12">
        <v>2</v>
      </c>
      <c r="W2211" s="12">
        <v>2</v>
      </c>
      <c r="X2211" s="12">
        <v>3</v>
      </c>
      <c r="Y2211" s="12">
        <v>1</v>
      </c>
      <c r="Z2211" s="58">
        <v>0</v>
      </c>
      <c r="AA2211" s="58">
        <v>0</v>
      </c>
      <c r="AB2211" s="58">
        <v>0</v>
      </c>
      <c r="AC2211" s="58" t="s">
        <v>91</v>
      </c>
    </row>
    <row r="2212" spans="1:29" x14ac:dyDescent="0.3">
      <c r="A2212" s="57">
        <v>2008848224</v>
      </c>
      <c r="B2212" s="12" t="s">
        <v>1340</v>
      </c>
      <c r="C2212" s="58" t="s">
        <v>109</v>
      </c>
      <c r="D2212" s="58" t="s">
        <v>112</v>
      </c>
      <c r="E2212" s="58"/>
      <c r="F2212" s="58"/>
      <c r="G2212" s="58">
        <f>+IF(F2212&gt;K2212+100000,F2212-K2212,0)</f>
        <v>0</v>
      </c>
      <c r="H2212" s="58"/>
      <c r="I2212" s="58"/>
      <c r="J2212" s="58"/>
      <c r="K2212" s="58">
        <v>599621</v>
      </c>
      <c r="L2212" s="12" t="s">
        <v>91</v>
      </c>
      <c r="M2212" s="12" t="s">
        <v>91</v>
      </c>
      <c r="N2212" s="12" t="s">
        <v>91</v>
      </c>
      <c r="O2212" s="12">
        <v>4</v>
      </c>
      <c r="P2212" s="12">
        <v>0</v>
      </c>
      <c r="Q2212" s="12">
        <v>0</v>
      </c>
      <c r="R2212" s="12">
        <v>68001</v>
      </c>
      <c r="S2212" s="59">
        <v>0.90136986301369859</v>
      </c>
      <c r="T2212" s="59">
        <v>28.531506849315068</v>
      </c>
      <c r="U2212" s="12">
        <v>2</v>
      </c>
      <c r="V2212" s="12">
        <v>2</v>
      </c>
      <c r="W2212" s="12">
        <v>5</v>
      </c>
      <c r="X2212" s="12">
        <v>2</v>
      </c>
      <c r="Y2212" s="12">
        <v>1</v>
      </c>
      <c r="Z2212" s="58">
        <v>0</v>
      </c>
      <c r="AA2212" s="58">
        <v>0</v>
      </c>
      <c r="AB2212" s="58">
        <v>0</v>
      </c>
      <c r="AC2212" s="58" t="s">
        <v>91</v>
      </c>
    </row>
    <row r="2213" spans="1:29" x14ac:dyDescent="0.3">
      <c r="A2213" s="57">
        <v>2008404684</v>
      </c>
      <c r="B2213" s="12" t="s">
        <v>1341</v>
      </c>
      <c r="C2213" s="58" t="s">
        <v>109</v>
      </c>
      <c r="D2213" s="58" t="s">
        <v>112</v>
      </c>
      <c r="E2213" s="58"/>
      <c r="F2213" s="58"/>
      <c r="G2213" s="58">
        <f>+IF(F2213&gt;K2213+100000,F2213-K2213,0)</f>
        <v>0</v>
      </c>
      <c r="H2213" s="58"/>
      <c r="I2213" s="58"/>
      <c r="J2213" s="58"/>
      <c r="K2213" s="58">
        <v>599621</v>
      </c>
      <c r="L2213" s="12" t="s">
        <v>91</v>
      </c>
      <c r="M2213" s="12" t="s">
        <v>91</v>
      </c>
      <c r="N2213" s="12" t="s">
        <v>91</v>
      </c>
      <c r="O2213" s="12">
        <v>4</v>
      </c>
      <c r="P2213" s="12">
        <v>0</v>
      </c>
      <c r="Q2213" s="12">
        <v>0</v>
      </c>
      <c r="R2213" s="12">
        <v>68255</v>
      </c>
      <c r="S2213" s="59">
        <v>0.90136986301369859</v>
      </c>
      <c r="T2213" s="59">
        <v>29.104109589041094</v>
      </c>
      <c r="U2213" s="12">
        <v>1</v>
      </c>
      <c r="V2213" s="12">
        <v>4</v>
      </c>
      <c r="W2213" s="12">
        <v>1</v>
      </c>
      <c r="X2213" s="12">
        <v>3</v>
      </c>
      <c r="Y2213" s="12">
        <v>1</v>
      </c>
      <c r="Z2213" s="58">
        <v>0</v>
      </c>
      <c r="AA2213" s="58">
        <v>0</v>
      </c>
      <c r="AB2213" s="58">
        <v>0</v>
      </c>
      <c r="AC2213" s="58" t="s">
        <v>91</v>
      </c>
    </row>
    <row r="2214" spans="1:29" x14ac:dyDescent="0.3">
      <c r="A2214" s="57">
        <v>2006808026</v>
      </c>
      <c r="B2214" s="12" t="s">
        <v>1342</v>
      </c>
      <c r="C2214" s="58" t="s">
        <v>109</v>
      </c>
      <c r="D2214" s="58" t="s">
        <v>112</v>
      </c>
      <c r="E2214" s="58"/>
      <c r="F2214" s="58"/>
      <c r="G2214" s="58">
        <f>+IF(F2214&gt;K2214+100000,F2214-K2214,0)</f>
        <v>0</v>
      </c>
      <c r="H2214" s="58"/>
      <c r="I2214" s="58"/>
      <c r="J2214" s="58"/>
      <c r="K2214" s="58">
        <v>599621</v>
      </c>
      <c r="L2214" s="12" t="s">
        <v>91</v>
      </c>
      <c r="M2214" s="12" t="s">
        <v>91</v>
      </c>
      <c r="N2214" s="12" t="s">
        <v>91</v>
      </c>
      <c r="O2214" s="12">
        <v>4</v>
      </c>
      <c r="P2214" s="12">
        <v>0</v>
      </c>
      <c r="Q2214" s="12">
        <v>0</v>
      </c>
      <c r="R2214" s="12">
        <v>68276</v>
      </c>
      <c r="S2214" s="59">
        <v>0.89863013698630134</v>
      </c>
      <c r="T2214" s="59">
        <v>30.816438356164383</v>
      </c>
      <c r="U2214" s="12">
        <v>2</v>
      </c>
      <c r="V2214" s="12">
        <v>5</v>
      </c>
      <c r="W2214" s="12">
        <v>5</v>
      </c>
      <c r="X2214" s="12">
        <v>3</v>
      </c>
      <c r="Y2214" s="12">
        <v>1</v>
      </c>
      <c r="Z2214" s="58">
        <v>0</v>
      </c>
      <c r="AA2214" s="58">
        <v>0</v>
      </c>
      <c r="AB2214" s="58">
        <v>0</v>
      </c>
      <c r="AC2214" s="58" t="s">
        <v>91</v>
      </c>
    </row>
    <row r="2215" spans="1:29" x14ac:dyDescent="0.3">
      <c r="A2215" s="57">
        <v>2064826664</v>
      </c>
      <c r="B2215" s="12" t="s">
        <v>1343</v>
      </c>
      <c r="C2215" s="58" t="s">
        <v>109</v>
      </c>
      <c r="D2215" s="58" t="s">
        <v>112</v>
      </c>
      <c r="E2215" s="58"/>
      <c r="F2215" s="58"/>
      <c r="G2215" s="58">
        <f>+IF(F2215&gt;K2215+100000,F2215-K2215,0)</f>
        <v>0</v>
      </c>
      <c r="H2215" s="58"/>
      <c r="I2215" s="58"/>
      <c r="J2215" s="58"/>
      <c r="K2215" s="58">
        <v>599621</v>
      </c>
      <c r="L2215" s="12" t="s">
        <v>91</v>
      </c>
      <c r="M2215" s="12" t="s">
        <v>91</v>
      </c>
      <c r="N2215" s="12" t="s">
        <v>91</v>
      </c>
      <c r="O2215" s="12">
        <v>4</v>
      </c>
      <c r="P2215" s="12">
        <v>0</v>
      </c>
      <c r="Q2215" s="12">
        <v>0</v>
      </c>
      <c r="R2215" s="12">
        <v>68276</v>
      </c>
      <c r="S2215" s="59">
        <v>0.90136986301369859</v>
      </c>
      <c r="T2215" s="59">
        <v>30.17808219178082</v>
      </c>
      <c r="U2215" s="12">
        <v>1</v>
      </c>
      <c r="V2215" s="12">
        <v>2</v>
      </c>
      <c r="W2215" s="12">
        <v>3</v>
      </c>
      <c r="X2215" s="12">
        <v>3</v>
      </c>
      <c r="Y2215" s="12">
        <v>1</v>
      </c>
      <c r="Z2215" s="58">
        <v>0</v>
      </c>
      <c r="AA2215" s="58">
        <v>0</v>
      </c>
      <c r="AB2215" s="58">
        <v>0</v>
      </c>
      <c r="AC2215" s="58" t="s">
        <v>91</v>
      </c>
    </row>
    <row r="2216" spans="1:29" x14ac:dyDescent="0.3">
      <c r="A2216" s="57">
        <v>2224648200</v>
      </c>
      <c r="B2216" s="12" t="s">
        <v>1344</v>
      </c>
      <c r="C2216" s="58" t="s">
        <v>109</v>
      </c>
      <c r="D2216" s="58" t="s">
        <v>112</v>
      </c>
      <c r="E2216" s="58"/>
      <c r="F2216" s="58"/>
      <c r="G2216" s="58">
        <f>+IF(F2216&gt;K2216+100000,F2216-K2216,0)</f>
        <v>0</v>
      </c>
      <c r="H2216" s="58"/>
      <c r="I2216" s="58"/>
      <c r="J2216" s="58"/>
      <c r="K2216" s="58">
        <v>599621</v>
      </c>
      <c r="L2216" s="12" t="s">
        <v>91</v>
      </c>
      <c r="M2216" s="12" t="s">
        <v>91</v>
      </c>
      <c r="N2216" s="12" t="s">
        <v>91</v>
      </c>
      <c r="O2216" s="12">
        <v>4</v>
      </c>
      <c r="P2216" s="12">
        <v>0</v>
      </c>
      <c r="Q2216" s="12">
        <v>0</v>
      </c>
      <c r="R2216" s="12">
        <v>76130</v>
      </c>
      <c r="S2216" s="59">
        <v>0.89863013698630134</v>
      </c>
      <c r="T2216" s="59">
        <v>23.92876712328767</v>
      </c>
      <c r="U2216" s="12">
        <v>1</v>
      </c>
      <c r="V2216" s="12">
        <v>3</v>
      </c>
      <c r="W2216" s="12">
        <v>2</v>
      </c>
      <c r="X2216" s="12">
        <v>3</v>
      </c>
      <c r="Y2216" s="12">
        <v>2</v>
      </c>
      <c r="Z2216" s="58">
        <v>0</v>
      </c>
      <c r="AA2216" s="58">
        <v>0</v>
      </c>
      <c r="AB2216" s="58">
        <v>0</v>
      </c>
      <c r="AC2216" s="58" t="s">
        <v>91</v>
      </c>
    </row>
    <row r="2217" spans="1:29" x14ac:dyDescent="0.3">
      <c r="A2217" s="57">
        <v>2224884604</v>
      </c>
      <c r="B2217" s="12" t="s">
        <v>1345</v>
      </c>
      <c r="C2217" s="58" t="s">
        <v>109</v>
      </c>
      <c r="D2217" s="58" t="s">
        <v>112</v>
      </c>
      <c r="E2217" s="58"/>
      <c r="F2217" s="58"/>
      <c r="G2217" s="58">
        <f>+IF(F2217&gt;K2217+100000,F2217-K2217,0)</f>
        <v>0</v>
      </c>
      <c r="H2217" s="58"/>
      <c r="I2217" s="58"/>
      <c r="J2217" s="58"/>
      <c r="K2217" s="58">
        <v>599621</v>
      </c>
      <c r="L2217" s="12" t="s">
        <v>91</v>
      </c>
      <c r="M2217" s="12" t="s">
        <v>91</v>
      </c>
      <c r="N2217" s="12" t="s">
        <v>91</v>
      </c>
      <c r="O2217" s="12">
        <v>4</v>
      </c>
      <c r="P2217" s="12">
        <v>0</v>
      </c>
      <c r="Q2217" s="12">
        <v>0</v>
      </c>
      <c r="R2217" s="12">
        <v>76275</v>
      </c>
      <c r="S2217" s="59">
        <v>0.89863013698630134</v>
      </c>
      <c r="T2217" s="59">
        <v>31.427397260273974</v>
      </c>
      <c r="U2217" s="12">
        <v>1</v>
      </c>
      <c r="V2217" s="12">
        <v>4</v>
      </c>
      <c r="W2217" s="12">
        <v>3</v>
      </c>
      <c r="X2217" s="12">
        <v>3</v>
      </c>
      <c r="Y2217" s="12">
        <v>1</v>
      </c>
      <c r="Z2217" s="58">
        <v>0</v>
      </c>
      <c r="AA2217" s="58">
        <v>0</v>
      </c>
      <c r="AB2217" s="58">
        <v>0</v>
      </c>
      <c r="AC2217" s="58" t="s">
        <v>91</v>
      </c>
    </row>
    <row r="2218" spans="1:29" x14ac:dyDescent="0.3">
      <c r="A2218" s="57">
        <v>2008404444</v>
      </c>
      <c r="B2218" s="12" t="s">
        <v>1346</v>
      </c>
      <c r="C2218" s="58" t="s">
        <v>108</v>
      </c>
      <c r="D2218" s="58" t="s">
        <v>113</v>
      </c>
      <c r="E2218" s="58"/>
      <c r="F2218" s="58">
        <v>101599</v>
      </c>
      <c r="G2218" s="58">
        <f>+IF(F2218&gt;K2218+100000,F2218-K2218,0)</f>
        <v>0</v>
      </c>
      <c r="H2218" s="58">
        <v>51409</v>
      </c>
      <c r="I2218" s="58">
        <v>0</v>
      </c>
      <c r="J2218" s="58">
        <v>0</v>
      </c>
      <c r="K2218" s="58">
        <v>599621</v>
      </c>
      <c r="L2218" s="12" t="s">
        <v>88</v>
      </c>
      <c r="M2218" s="12" t="s">
        <v>89</v>
      </c>
      <c r="N2218" s="12" t="s">
        <v>10</v>
      </c>
      <c r="O2218" s="12">
        <v>4</v>
      </c>
      <c r="P2218" s="12">
        <v>0</v>
      </c>
      <c r="Q2218" s="12">
        <v>0</v>
      </c>
      <c r="R2218" s="12">
        <v>68001</v>
      </c>
      <c r="S2218" s="59">
        <v>0.90136986301369859</v>
      </c>
      <c r="T2218" s="59">
        <v>30.449315068493149</v>
      </c>
      <c r="U2218" s="12">
        <v>1</v>
      </c>
      <c r="V2218" s="12">
        <v>2</v>
      </c>
      <c r="W2218" s="12">
        <v>2</v>
      </c>
      <c r="X2218" s="12">
        <v>3</v>
      </c>
      <c r="Y2218" s="12">
        <v>1</v>
      </c>
      <c r="Z2218" s="58">
        <v>0</v>
      </c>
      <c r="AA2218" s="58">
        <v>0</v>
      </c>
      <c r="AB2218" s="58">
        <v>0</v>
      </c>
      <c r="AC2218" s="58" t="s">
        <v>91</v>
      </c>
    </row>
    <row r="2219" spans="1:29" x14ac:dyDescent="0.3">
      <c r="A2219" s="57">
        <v>2008686662</v>
      </c>
      <c r="B2219" s="12" t="s">
        <v>1347</v>
      </c>
      <c r="C2219" s="58" t="s">
        <v>108</v>
      </c>
      <c r="D2219" s="58" t="s">
        <v>113</v>
      </c>
      <c r="E2219" s="58"/>
      <c r="F2219" s="58">
        <v>400000</v>
      </c>
      <c r="G2219" s="58">
        <f>+IF(F2219&gt;K2219+100000,F2219-K2219,0)</f>
        <v>0</v>
      </c>
      <c r="H2219" s="58">
        <v>0</v>
      </c>
      <c r="I2219" s="58">
        <v>0</v>
      </c>
      <c r="J2219" s="58">
        <v>0</v>
      </c>
      <c r="K2219" s="58">
        <v>599621</v>
      </c>
      <c r="L2219" s="12" t="s">
        <v>88</v>
      </c>
      <c r="M2219" s="12" t="s">
        <v>89</v>
      </c>
      <c r="N2219" s="12" t="s">
        <v>10</v>
      </c>
      <c r="O2219" s="12">
        <v>4</v>
      </c>
      <c r="P2219" s="12">
        <v>0</v>
      </c>
      <c r="Q2219" s="12">
        <v>0</v>
      </c>
      <c r="R2219" s="12">
        <v>68001</v>
      </c>
      <c r="S2219" s="59">
        <v>0.90136986301369859</v>
      </c>
      <c r="T2219" s="59">
        <v>31.753424657534246</v>
      </c>
      <c r="U2219" s="12">
        <v>2</v>
      </c>
      <c r="V2219" s="12">
        <v>4</v>
      </c>
      <c r="W2219" s="12">
        <v>3</v>
      </c>
      <c r="X2219" s="12">
        <v>3</v>
      </c>
      <c r="Y2219" s="12">
        <v>1</v>
      </c>
      <c r="Z2219" s="58">
        <v>0</v>
      </c>
      <c r="AA2219" s="58">
        <v>0</v>
      </c>
      <c r="AB2219" s="58">
        <v>0</v>
      </c>
      <c r="AC2219" s="58" t="s">
        <v>91</v>
      </c>
    </row>
    <row r="2220" spans="1:29" x14ac:dyDescent="0.3">
      <c r="A2220" s="57">
        <v>4042466</v>
      </c>
      <c r="B2220" s="12" t="s">
        <v>1348</v>
      </c>
      <c r="C2220" s="58" t="s">
        <v>108</v>
      </c>
      <c r="D2220" s="58" t="s">
        <v>113</v>
      </c>
      <c r="E2220" s="58">
        <v>141467</v>
      </c>
      <c r="F2220" s="58">
        <v>285837</v>
      </c>
      <c r="G2220" s="58">
        <f>+IF(F2220&gt;K2220+100000,F2220-K2220,0)</f>
        <v>0</v>
      </c>
      <c r="H2220" s="58">
        <v>97960</v>
      </c>
      <c r="I2220" s="58">
        <v>0</v>
      </c>
      <c r="J2220" s="58">
        <v>0</v>
      </c>
      <c r="K2220" s="58">
        <v>599624</v>
      </c>
      <c r="L2220" s="12" t="s">
        <v>88</v>
      </c>
      <c r="M2220" s="12" t="s">
        <v>89</v>
      </c>
      <c r="N2220" s="12" t="s">
        <v>10</v>
      </c>
      <c r="O2220" s="12">
        <v>4</v>
      </c>
      <c r="P2220" s="12">
        <v>0</v>
      </c>
      <c r="Q2220" s="12">
        <v>0</v>
      </c>
      <c r="R2220" s="12">
        <v>76130</v>
      </c>
      <c r="S2220" s="59">
        <v>0.51506849315068493</v>
      </c>
      <c r="T2220" s="59">
        <v>38.008219178082193</v>
      </c>
      <c r="U2220" s="12">
        <v>1</v>
      </c>
      <c r="V2220" s="12">
        <v>2</v>
      </c>
      <c r="W2220" s="12">
        <v>2</v>
      </c>
      <c r="X2220" s="12">
        <v>2</v>
      </c>
      <c r="Y2220" s="12">
        <v>1</v>
      </c>
      <c r="Z2220" s="58">
        <v>0</v>
      </c>
      <c r="AA2220" s="58">
        <v>0</v>
      </c>
      <c r="AB2220" s="58">
        <v>0</v>
      </c>
      <c r="AC2220" s="58" t="s">
        <v>91</v>
      </c>
    </row>
    <row r="2221" spans="1:29" x14ac:dyDescent="0.3">
      <c r="A2221" s="57">
        <v>2224628884</v>
      </c>
      <c r="B2221" s="12" t="s">
        <v>1349</v>
      </c>
      <c r="C2221" s="58" t="s">
        <v>106</v>
      </c>
      <c r="D2221" s="58" t="s">
        <v>114</v>
      </c>
      <c r="E2221" s="58">
        <v>556749</v>
      </c>
      <c r="F2221" s="58">
        <v>2561034</v>
      </c>
      <c r="G2221" s="58">
        <f>+IF(F2221&gt;K2221+100000,F2221-K2221,0)</f>
        <v>1959122</v>
      </c>
      <c r="H2221" s="58">
        <v>162153</v>
      </c>
      <c r="I2221" s="58">
        <v>0</v>
      </c>
      <c r="J2221" s="58">
        <v>0</v>
      </c>
      <c r="K2221" s="58">
        <v>601912</v>
      </c>
      <c r="L2221" s="12" t="s">
        <v>88</v>
      </c>
      <c r="M2221" s="12" t="s">
        <v>89</v>
      </c>
      <c r="N2221" s="12" t="s">
        <v>10</v>
      </c>
      <c r="O2221" s="12">
        <v>4</v>
      </c>
      <c r="P2221" s="12">
        <v>0</v>
      </c>
      <c r="Q2221" s="12">
        <v>0</v>
      </c>
      <c r="R2221" s="12">
        <v>76130</v>
      </c>
      <c r="S2221" s="59">
        <v>1.9726027397260273</v>
      </c>
      <c r="T2221" s="59">
        <v>33.11780821917808</v>
      </c>
      <c r="U2221" s="12">
        <v>2</v>
      </c>
      <c r="V2221" s="12">
        <v>2</v>
      </c>
      <c r="W2221" s="12">
        <v>1</v>
      </c>
      <c r="X2221" s="12">
        <v>2</v>
      </c>
      <c r="Y2221" s="12">
        <v>2</v>
      </c>
      <c r="Z2221" s="58">
        <v>0</v>
      </c>
      <c r="AA2221" s="58">
        <v>0</v>
      </c>
      <c r="AB2221" s="58">
        <v>0</v>
      </c>
      <c r="AC2221" s="58" t="s">
        <v>91</v>
      </c>
    </row>
    <row r="2222" spans="1:29" x14ac:dyDescent="0.3">
      <c r="A2222" s="57">
        <v>66080402</v>
      </c>
      <c r="B2222" s="12" t="s">
        <v>1350</v>
      </c>
      <c r="C2222" s="58" t="s">
        <v>108</v>
      </c>
      <c r="D2222" s="58" t="s">
        <v>29</v>
      </c>
      <c r="E2222" s="58"/>
      <c r="F2222" s="58">
        <v>844700</v>
      </c>
      <c r="G2222" s="58">
        <f>+IF(F2222&gt;K2222+100000,F2222-K2222,0)</f>
        <v>242788</v>
      </c>
      <c r="H2222" s="58">
        <v>91110</v>
      </c>
      <c r="I2222" s="58">
        <v>0</v>
      </c>
      <c r="J2222" s="58">
        <v>0</v>
      </c>
      <c r="K2222" s="58">
        <v>601912</v>
      </c>
      <c r="L2222" s="12" t="s">
        <v>88</v>
      </c>
      <c r="M2222" s="12" t="s">
        <v>89</v>
      </c>
      <c r="N2222" s="12" t="s">
        <v>10</v>
      </c>
      <c r="O2222" s="12">
        <v>4</v>
      </c>
      <c r="P2222" s="12">
        <v>0</v>
      </c>
      <c r="Q2222" s="12">
        <v>0</v>
      </c>
      <c r="R2222" s="12">
        <v>76130</v>
      </c>
      <c r="S2222" s="59">
        <v>1.9726027397260273</v>
      </c>
      <c r="T2222" s="59">
        <v>39.030136986301372</v>
      </c>
      <c r="U2222" s="12">
        <v>2</v>
      </c>
      <c r="V2222" s="12">
        <v>2</v>
      </c>
      <c r="W2222" s="12">
        <v>1</v>
      </c>
      <c r="X2222" s="12">
        <v>2</v>
      </c>
      <c r="Y2222" s="12">
        <v>1</v>
      </c>
      <c r="Z2222" s="58">
        <v>0</v>
      </c>
      <c r="AA2222" s="58">
        <v>0</v>
      </c>
      <c r="AB2222" s="58">
        <v>0</v>
      </c>
      <c r="AC2222" s="58" t="s">
        <v>91</v>
      </c>
    </row>
    <row r="2223" spans="1:29" x14ac:dyDescent="0.3">
      <c r="A2223" s="57">
        <v>4460044</v>
      </c>
      <c r="B2223" s="12" t="s">
        <v>1353</v>
      </c>
      <c r="C2223" s="58" t="s">
        <v>108</v>
      </c>
      <c r="D2223" s="58" t="s">
        <v>29</v>
      </c>
      <c r="E2223" s="58">
        <v>416175</v>
      </c>
      <c r="F2223" s="58">
        <v>1541227</v>
      </c>
      <c r="G2223" s="58">
        <f>+IF(F2223&gt;K2223+100000,F2223-K2223,0)</f>
        <v>938570</v>
      </c>
      <c r="H2223" s="58">
        <v>152153</v>
      </c>
      <c r="I2223" s="58">
        <v>0</v>
      </c>
      <c r="J2223" s="58">
        <v>0</v>
      </c>
      <c r="K2223" s="58">
        <v>602657</v>
      </c>
      <c r="L2223" s="12" t="s">
        <v>88</v>
      </c>
      <c r="M2223" s="12" t="s">
        <v>89</v>
      </c>
      <c r="N2223" s="12" t="s">
        <v>10</v>
      </c>
      <c r="O2223" s="12">
        <v>4</v>
      </c>
      <c r="P2223" s="12">
        <v>0</v>
      </c>
      <c r="Q2223" s="12">
        <v>0</v>
      </c>
      <c r="R2223" s="12">
        <v>76130</v>
      </c>
      <c r="S2223" s="59">
        <v>1.8821917808219177</v>
      </c>
      <c r="T2223" s="59">
        <v>42.953424657534249</v>
      </c>
      <c r="U2223" s="12">
        <v>1</v>
      </c>
      <c r="V2223" s="12">
        <v>2</v>
      </c>
      <c r="W2223" s="12">
        <v>1</v>
      </c>
      <c r="X2223" s="12">
        <v>2</v>
      </c>
      <c r="Y2223" s="12">
        <v>3</v>
      </c>
      <c r="Z2223" s="58">
        <v>0</v>
      </c>
      <c r="AA2223" s="58">
        <v>0</v>
      </c>
      <c r="AB2223" s="58">
        <v>0</v>
      </c>
      <c r="AC2223" s="58" t="s">
        <v>91</v>
      </c>
    </row>
    <row r="2224" spans="1:29" x14ac:dyDescent="0.3">
      <c r="A2224" s="57">
        <v>2222848826</v>
      </c>
      <c r="B2224" s="12" t="s">
        <v>1354</v>
      </c>
      <c r="C2224" s="58" t="s">
        <v>108</v>
      </c>
      <c r="D2224" s="58" t="s">
        <v>114</v>
      </c>
      <c r="E2224" s="58">
        <v>325714</v>
      </c>
      <c r="F2224" s="58">
        <v>1701209</v>
      </c>
      <c r="G2224" s="58">
        <f>+IF(F2224&gt;K2224+100000,F2224-K2224,0)</f>
        <v>1098552</v>
      </c>
      <c r="H2224" s="58">
        <v>119418</v>
      </c>
      <c r="I2224" s="58">
        <v>0</v>
      </c>
      <c r="J2224" s="58">
        <v>1266024</v>
      </c>
      <c r="K2224" s="58">
        <v>602657</v>
      </c>
      <c r="L2224" s="12" t="s">
        <v>87</v>
      </c>
      <c r="M2224" s="12" t="s">
        <v>89</v>
      </c>
      <c r="N2224" s="12" t="s">
        <v>10</v>
      </c>
      <c r="O2224" s="12">
        <v>4</v>
      </c>
      <c r="P2224" s="12">
        <v>0</v>
      </c>
      <c r="Q2224" s="12">
        <v>0</v>
      </c>
      <c r="R2224" s="12">
        <v>76130</v>
      </c>
      <c r="S2224" s="59">
        <v>1.8821917808219177</v>
      </c>
      <c r="T2224" s="59">
        <v>36.449315068493149</v>
      </c>
      <c r="U2224" s="12">
        <v>1</v>
      </c>
      <c r="V2224" s="12">
        <v>2</v>
      </c>
      <c r="W2224" s="12">
        <v>1</v>
      </c>
      <c r="X2224" s="12">
        <v>2</v>
      </c>
      <c r="Y2224" s="12">
        <v>2</v>
      </c>
      <c r="Z2224" s="58">
        <v>0</v>
      </c>
      <c r="AA2224" s="58">
        <v>0</v>
      </c>
      <c r="AB2224" s="58">
        <v>0</v>
      </c>
      <c r="AC2224" s="58" t="s">
        <v>91</v>
      </c>
    </row>
    <row r="2225" spans="1:29" x14ac:dyDescent="0.3">
      <c r="A2225" s="57">
        <v>2008800422</v>
      </c>
      <c r="B2225" s="12" t="s">
        <v>1355</v>
      </c>
      <c r="C2225" s="58" t="s">
        <v>108</v>
      </c>
      <c r="D2225" s="58" t="s">
        <v>29</v>
      </c>
      <c r="E2225" s="58">
        <v>30200</v>
      </c>
      <c r="F2225" s="58">
        <v>792898</v>
      </c>
      <c r="G2225" s="58">
        <f>+IF(F2225&gt;K2225+100000,F2225-K2225,0)</f>
        <v>190241</v>
      </c>
      <c r="H2225" s="58">
        <v>119702</v>
      </c>
      <c r="I2225" s="58">
        <v>0</v>
      </c>
      <c r="J2225" s="58">
        <v>0</v>
      </c>
      <c r="K2225" s="58">
        <v>602657</v>
      </c>
      <c r="L2225" s="12" t="s">
        <v>88</v>
      </c>
      <c r="M2225" s="12" t="s">
        <v>89</v>
      </c>
      <c r="N2225" s="12" t="s">
        <v>10</v>
      </c>
      <c r="O2225" s="12">
        <v>4</v>
      </c>
      <c r="P2225" s="12">
        <v>0</v>
      </c>
      <c r="Q2225" s="12">
        <v>0</v>
      </c>
      <c r="R2225" s="12">
        <v>76130</v>
      </c>
      <c r="S2225" s="59">
        <v>1.8794520547945206</v>
      </c>
      <c r="T2225" s="59">
        <v>25.276712328767122</v>
      </c>
      <c r="U2225" s="12">
        <v>1</v>
      </c>
      <c r="V2225" s="12">
        <v>2</v>
      </c>
      <c r="W2225" s="12">
        <v>1</v>
      </c>
      <c r="X2225" s="12">
        <v>2</v>
      </c>
      <c r="Y2225" s="12">
        <v>1</v>
      </c>
      <c r="Z2225" s="58">
        <v>0</v>
      </c>
      <c r="AA2225" s="58">
        <v>0</v>
      </c>
      <c r="AB2225" s="58">
        <v>0</v>
      </c>
      <c r="AC2225" s="58" t="s">
        <v>91</v>
      </c>
    </row>
    <row r="2226" spans="1:29" x14ac:dyDescent="0.3">
      <c r="A2226" s="57">
        <v>66064622</v>
      </c>
      <c r="B2226" s="12" t="s">
        <v>1357</v>
      </c>
      <c r="C2226" s="58" t="s">
        <v>109</v>
      </c>
      <c r="D2226" s="58" t="s">
        <v>112</v>
      </c>
      <c r="E2226" s="58"/>
      <c r="F2226" s="58"/>
      <c r="G2226" s="58">
        <f>+IF(F2226&gt;K2226+100000,F2226-K2226,0)</f>
        <v>0</v>
      </c>
      <c r="H2226" s="58"/>
      <c r="I2226" s="58"/>
      <c r="J2226" s="58"/>
      <c r="K2226" s="58">
        <v>602657</v>
      </c>
      <c r="L2226" s="12" t="s">
        <v>91</v>
      </c>
      <c r="M2226" s="12" t="s">
        <v>91</v>
      </c>
      <c r="N2226" s="12" t="s">
        <v>91</v>
      </c>
      <c r="O2226" s="12">
        <v>4</v>
      </c>
      <c r="P2226" s="12">
        <v>0</v>
      </c>
      <c r="Q2226" s="12">
        <v>0</v>
      </c>
      <c r="R2226" s="12">
        <v>76130</v>
      </c>
      <c r="S2226" s="59">
        <v>1.8821917808219177</v>
      </c>
      <c r="T2226" s="59">
        <v>47.024657534246572</v>
      </c>
      <c r="U2226" s="12">
        <v>2</v>
      </c>
      <c r="V2226" s="12">
        <v>2</v>
      </c>
      <c r="W2226" s="12">
        <v>2</v>
      </c>
      <c r="X2226" s="12">
        <v>2</v>
      </c>
      <c r="Y2226" s="12">
        <v>3</v>
      </c>
      <c r="Z2226" s="58">
        <v>0</v>
      </c>
      <c r="AA2226" s="58">
        <v>0</v>
      </c>
      <c r="AB2226" s="58">
        <v>0</v>
      </c>
      <c r="AC2226" s="58" t="s">
        <v>91</v>
      </c>
    </row>
    <row r="2227" spans="1:29" x14ac:dyDescent="0.3">
      <c r="A2227" s="57">
        <v>2006228044</v>
      </c>
      <c r="B2227" s="12" t="s">
        <v>1358</v>
      </c>
      <c r="C2227" s="58" t="s">
        <v>108</v>
      </c>
      <c r="D2227" s="58" t="s">
        <v>113</v>
      </c>
      <c r="E2227" s="58"/>
      <c r="F2227" s="58">
        <v>326424</v>
      </c>
      <c r="G2227" s="58">
        <f>+IF(F2227&gt;K2227+100000,F2227-K2227,0)</f>
        <v>0</v>
      </c>
      <c r="H2227" s="58">
        <v>166646</v>
      </c>
      <c r="I2227" s="58">
        <v>0</v>
      </c>
      <c r="J2227" s="58">
        <v>0</v>
      </c>
      <c r="K2227" s="58">
        <v>602657</v>
      </c>
      <c r="L2227" s="12" t="s">
        <v>88</v>
      </c>
      <c r="M2227" s="12" t="s">
        <v>89</v>
      </c>
      <c r="N2227" s="12" t="s">
        <v>10</v>
      </c>
      <c r="O2227" s="12">
        <v>4</v>
      </c>
      <c r="P2227" s="12">
        <v>0</v>
      </c>
      <c r="Q2227" s="12">
        <v>0</v>
      </c>
      <c r="R2227" s="12">
        <v>76563</v>
      </c>
      <c r="S2227" s="59">
        <v>1.8821917808219177</v>
      </c>
      <c r="T2227" s="59">
        <v>22.936986301369863</v>
      </c>
      <c r="U2227" s="12">
        <v>1</v>
      </c>
      <c r="V2227" s="12">
        <v>2</v>
      </c>
      <c r="W2227" s="12">
        <v>1</v>
      </c>
      <c r="X2227" s="12">
        <v>2</v>
      </c>
      <c r="Y2227" s="12">
        <v>1</v>
      </c>
      <c r="Z2227" s="58">
        <v>0</v>
      </c>
      <c r="AA2227" s="58">
        <v>0</v>
      </c>
      <c r="AB2227" s="58">
        <v>0</v>
      </c>
      <c r="AC2227" s="58" t="s">
        <v>91</v>
      </c>
    </row>
    <row r="2228" spans="1:29" x14ac:dyDescent="0.3">
      <c r="A2228" s="57">
        <v>2224604448</v>
      </c>
      <c r="B2228" s="12" t="s">
        <v>1359</v>
      </c>
      <c r="C2228" s="58" t="s">
        <v>108</v>
      </c>
      <c r="D2228" s="58" t="s">
        <v>113</v>
      </c>
      <c r="E2228" s="58"/>
      <c r="F2228" s="58">
        <v>360000</v>
      </c>
      <c r="G2228" s="58">
        <f>+IF(F2228&gt;K2228+100000,F2228-K2228,0)</f>
        <v>0</v>
      </c>
      <c r="H2228" s="58">
        <v>61691</v>
      </c>
      <c r="I2228" s="58">
        <v>0</v>
      </c>
      <c r="J2228" s="58">
        <v>0</v>
      </c>
      <c r="K2228" s="58">
        <v>602657</v>
      </c>
      <c r="L2228" s="12" t="s">
        <v>88</v>
      </c>
      <c r="M2228" s="12" t="s">
        <v>89</v>
      </c>
      <c r="N2228" s="12" t="s">
        <v>10</v>
      </c>
      <c r="O2228" s="12">
        <v>4</v>
      </c>
      <c r="P2228" s="12">
        <v>0</v>
      </c>
      <c r="Q2228" s="12">
        <v>0</v>
      </c>
      <c r="R2228" s="12">
        <v>76520</v>
      </c>
      <c r="S2228" s="59">
        <v>1.8821917808219177</v>
      </c>
      <c r="T2228" s="59">
        <v>23.213698630136985</v>
      </c>
      <c r="U2228" s="12">
        <v>1</v>
      </c>
      <c r="V2228" s="12">
        <v>2</v>
      </c>
      <c r="W2228" s="12">
        <v>2</v>
      </c>
      <c r="X2228" s="12">
        <v>2</v>
      </c>
      <c r="Y2228" s="12">
        <v>1</v>
      </c>
      <c r="Z2228" s="58">
        <v>0</v>
      </c>
      <c r="AA2228" s="58">
        <v>0</v>
      </c>
      <c r="AB2228" s="58">
        <v>0</v>
      </c>
      <c r="AC2228" s="58" t="s">
        <v>91</v>
      </c>
    </row>
    <row r="2229" spans="1:29" x14ac:dyDescent="0.3">
      <c r="A2229" s="57">
        <v>2224806088</v>
      </c>
      <c r="B2229" s="12" t="s">
        <v>1360</v>
      </c>
      <c r="C2229" s="58" t="s">
        <v>108</v>
      </c>
      <c r="D2229" s="58" t="s">
        <v>113</v>
      </c>
      <c r="E2229" s="58">
        <v>7097</v>
      </c>
      <c r="F2229" s="58">
        <v>500000</v>
      </c>
      <c r="G2229" s="58">
        <f>+IF(F2229&gt;K2229+100000,F2229-K2229,0)</f>
        <v>0</v>
      </c>
      <c r="H2229" s="58">
        <v>85682</v>
      </c>
      <c r="I2229" s="58">
        <v>0</v>
      </c>
      <c r="J2229" s="58">
        <v>0</v>
      </c>
      <c r="K2229" s="58">
        <v>603579</v>
      </c>
      <c r="L2229" s="12" t="s">
        <v>88</v>
      </c>
      <c r="M2229" s="12" t="s">
        <v>89</v>
      </c>
      <c r="N2229" s="12" t="s">
        <v>10</v>
      </c>
      <c r="O2229" s="12">
        <v>4</v>
      </c>
      <c r="P2229" s="12">
        <v>0</v>
      </c>
      <c r="Q2229" s="12">
        <v>0</v>
      </c>
      <c r="R2229" s="12">
        <v>76275</v>
      </c>
      <c r="S2229" s="59">
        <v>0.10136986301369863</v>
      </c>
      <c r="T2229" s="59">
        <v>25.706849315068492</v>
      </c>
      <c r="U2229" s="12">
        <v>2</v>
      </c>
      <c r="V2229" s="12">
        <v>4</v>
      </c>
      <c r="W2229" s="12">
        <v>1</v>
      </c>
      <c r="X2229" s="12">
        <v>2</v>
      </c>
      <c r="Y2229" s="12">
        <v>1</v>
      </c>
      <c r="Z2229" s="58">
        <v>0</v>
      </c>
      <c r="AA2229" s="58">
        <v>0</v>
      </c>
      <c r="AB2229" s="58">
        <v>0</v>
      </c>
      <c r="AC2229" s="58" t="s">
        <v>91</v>
      </c>
    </row>
    <row r="2230" spans="1:29" x14ac:dyDescent="0.3">
      <c r="A2230" s="57">
        <v>2044020606</v>
      </c>
      <c r="B2230" s="12" t="s">
        <v>1361</v>
      </c>
      <c r="C2230" s="58" t="s">
        <v>109</v>
      </c>
      <c r="D2230" s="58" t="s">
        <v>112</v>
      </c>
      <c r="E2230" s="58"/>
      <c r="F2230" s="58"/>
      <c r="G2230" s="58">
        <f>+IF(F2230&gt;K2230+100000,F2230-K2230,0)</f>
        <v>0</v>
      </c>
      <c r="H2230" s="58"/>
      <c r="I2230" s="58"/>
      <c r="J2230" s="58"/>
      <c r="K2230" s="58">
        <v>606620</v>
      </c>
      <c r="L2230" s="12" t="s">
        <v>91</v>
      </c>
      <c r="M2230" s="12" t="s">
        <v>91</v>
      </c>
      <c r="N2230" s="12" t="s">
        <v>91</v>
      </c>
      <c r="O2230" s="12">
        <v>4</v>
      </c>
      <c r="P2230" s="12">
        <v>0</v>
      </c>
      <c r="Q2230" s="12">
        <v>0</v>
      </c>
      <c r="R2230" s="12">
        <v>13052</v>
      </c>
      <c r="S2230" s="59">
        <v>2.2383561643835614</v>
      </c>
      <c r="T2230" s="59">
        <v>30.723287671232878</v>
      </c>
      <c r="U2230" s="12">
        <v>1</v>
      </c>
      <c r="V2230" s="12">
        <v>1</v>
      </c>
      <c r="W2230" s="12">
        <v>1</v>
      </c>
      <c r="X2230" s="12">
        <v>2</v>
      </c>
      <c r="Y2230" s="12">
        <v>3</v>
      </c>
      <c r="Z2230" s="58">
        <v>0</v>
      </c>
      <c r="AA2230" s="58">
        <v>0</v>
      </c>
      <c r="AB2230" s="58">
        <v>0</v>
      </c>
      <c r="AC2230" s="58" t="s">
        <v>91</v>
      </c>
    </row>
    <row r="2231" spans="1:29" x14ac:dyDescent="0.3">
      <c r="A2231" s="57">
        <v>28406624</v>
      </c>
      <c r="B2231" s="12" t="s">
        <v>1362</v>
      </c>
      <c r="C2231" s="58" t="s">
        <v>108</v>
      </c>
      <c r="D2231" s="58" t="s">
        <v>113</v>
      </c>
      <c r="E2231" s="58"/>
      <c r="F2231" s="58">
        <v>352031</v>
      </c>
      <c r="G2231" s="58">
        <f>+IF(F2231&gt;K2231+100000,F2231-K2231,0)</f>
        <v>0</v>
      </c>
      <c r="H2231" s="58">
        <v>91110</v>
      </c>
      <c r="I2231" s="58">
        <v>0</v>
      </c>
      <c r="J2231" s="58">
        <v>0</v>
      </c>
      <c r="K2231" s="58">
        <v>610620</v>
      </c>
      <c r="L2231" s="12" t="s">
        <v>88</v>
      </c>
      <c r="M2231" s="12" t="s">
        <v>89</v>
      </c>
      <c r="N2231" s="12" t="s">
        <v>10</v>
      </c>
      <c r="O2231" s="12">
        <v>4</v>
      </c>
      <c r="P2231" s="12">
        <v>0</v>
      </c>
      <c r="Q2231" s="12">
        <v>0</v>
      </c>
      <c r="R2231" s="12">
        <v>68307</v>
      </c>
      <c r="S2231" s="59">
        <v>2.2821917808219179</v>
      </c>
      <c r="T2231" s="59">
        <v>53.183561643835617</v>
      </c>
      <c r="U2231" s="12">
        <v>2</v>
      </c>
      <c r="V2231" s="12">
        <v>2</v>
      </c>
      <c r="W2231" s="12">
        <v>2</v>
      </c>
      <c r="X2231" s="12">
        <v>2</v>
      </c>
      <c r="Y2231" s="12">
        <v>2</v>
      </c>
      <c r="Z2231" s="58">
        <v>0</v>
      </c>
      <c r="AA2231" s="58">
        <v>0</v>
      </c>
      <c r="AB2231" s="58">
        <v>0</v>
      </c>
      <c r="AC2231" s="58" t="s">
        <v>91</v>
      </c>
    </row>
    <row r="2232" spans="1:29" x14ac:dyDescent="0.3">
      <c r="A2232" s="57">
        <v>2064866064</v>
      </c>
      <c r="B2232" s="12" t="s">
        <v>1363</v>
      </c>
      <c r="C2232" s="58" t="s">
        <v>108</v>
      </c>
      <c r="D2232" s="58" t="s">
        <v>29</v>
      </c>
      <c r="E2232" s="58">
        <v>139686</v>
      </c>
      <c r="F2232" s="58">
        <v>839072</v>
      </c>
      <c r="G2232" s="58">
        <f>+IF(F2232&gt;K2232+100000,F2232-K2232,0)</f>
        <v>224738</v>
      </c>
      <c r="H2232" s="58">
        <v>174928</v>
      </c>
      <c r="I2232" s="58">
        <v>0</v>
      </c>
      <c r="J2232" s="58">
        <v>1500000</v>
      </c>
      <c r="K2232" s="58">
        <v>614334</v>
      </c>
      <c r="L2232" s="12" t="s">
        <v>87</v>
      </c>
      <c r="M2232" s="12" t="s">
        <v>89</v>
      </c>
      <c r="N2232" s="12" t="s">
        <v>10</v>
      </c>
      <c r="O2232" s="12">
        <v>4</v>
      </c>
      <c r="P2232" s="12">
        <v>0</v>
      </c>
      <c r="Q2232" s="12">
        <v>0</v>
      </c>
      <c r="R2232" s="12">
        <v>66001</v>
      </c>
      <c r="S2232" s="59">
        <v>2.010958904109589</v>
      </c>
      <c r="T2232" s="59">
        <v>24.980821917808218</v>
      </c>
      <c r="U2232" s="12">
        <v>2</v>
      </c>
      <c r="V2232" s="12">
        <v>4</v>
      </c>
      <c r="W2232" s="12">
        <v>1</v>
      </c>
      <c r="X2232" s="12">
        <v>2</v>
      </c>
      <c r="Y2232" s="12">
        <v>1</v>
      </c>
      <c r="Z2232" s="58">
        <v>0</v>
      </c>
      <c r="AA2232" s="58">
        <v>0</v>
      </c>
      <c r="AB2232" s="58">
        <v>0</v>
      </c>
      <c r="AC2232" s="58" t="s">
        <v>91</v>
      </c>
    </row>
    <row r="2233" spans="1:29" x14ac:dyDescent="0.3">
      <c r="A2233" s="57">
        <v>2046646408</v>
      </c>
      <c r="B2233" s="12" t="s">
        <v>1365</v>
      </c>
      <c r="C2233" s="58" t="s">
        <v>108</v>
      </c>
      <c r="D2233" s="58" t="s">
        <v>113</v>
      </c>
      <c r="E2233" s="58">
        <v>612</v>
      </c>
      <c r="F2233" s="58">
        <v>150000</v>
      </c>
      <c r="G2233" s="58">
        <f>+IF(F2233&gt;K2233+100000,F2233-K2233,0)</f>
        <v>0</v>
      </c>
      <c r="H2233" s="58">
        <v>75901</v>
      </c>
      <c r="I2233" s="58">
        <v>0</v>
      </c>
      <c r="J2233" s="58">
        <v>0</v>
      </c>
      <c r="K2233" s="58">
        <v>615079</v>
      </c>
      <c r="L2233" s="12" t="s">
        <v>88</v>
      </c>
      <c r="M2233" s="12" t="s">
        <v>89</v>
      </c>
      <c r="N2233" s="12" t="s">
        <v>10</v>
      </c>
      <c r="O2233" s="12">
        <v>4</v>
      </c>
      <c r="P2233" s="12">
        <v>0</v>
      </c>
      <c r="Q2233" s="12">
        <v>0</v>
      </c>
      <c r="R2233" s="12">
        <v>5360</v>
      </c>
      <c r="S2233" s="59">
        <v>1.9726027397260273</v>
      </c>
      <c r="T2233" s="59">
        <v>30.632876712328766</v>
      </c>
      <c r="U2233" s="12">
        <v>2</v>
      </c>
      <c r="V2233" s="12">
        <v>2</v>
      </c>
      <c r="W2233" s="12">
        <v>3</v>
      </c>
      <c r="X2233" s="12">
        <v>2</v>
      </c>
      <c r="Y2233" s="12">
        <v>1</v>
      </c>
      <c r="Z2233" s="58">
        <v>0</v>
      </c>
      <c r="AA2233" s="58">
        <v>0</v>
      </c>
      <c r="AB2233" s="58">
        <v>0</v>
      </c>
      <c r="AC2233" s="58" t="s">
        <v>91</v>
      </c>
    </row>
    <row r="2234" spans="1:29" x14ac:dyDescent="0.3">
      <c r="A2234" s="57">
        <v>2068402680</v>
      </c>
      <c r="B2234" s="12" t="s">
        <v>1366</v>
      </c>
      <c r="C2234" s="58" t="s">
        <v>109</v>
      </c>
      <c r="D2234" s="58" t="s">
        <v>112</v>
      </c>
      <c r="E2234" s="58">
        <v>2393083</v>
      </c>
      <c r="F2234" s="58"/>
      <c r="G2234" s="58">
        <f>+IF(F2234&gt;K2234+100000,F2234-K2234,0)</f>
        <v>0</v>
      </c>
      <c r="H2234" s="58"/>
      <c r="I2234" s="58"/>
      <c r="J2234" s="58"/>
      <c r="K2234" s="58">
        <v>615824</v>
      </c>
      <c r="L2234" s="12" t="s">
        <v>91</v>
      </c>
      <c r="M2234" s="12" t="s">
        <v>91</v>
      </c>
      <c r="N2234" s="12" t="s">
        <v>91</v>
      </c>
      <c r="O2234" s="12">
        <v>4</v>
      </c>
      <c r="P2234" s="12">
        <v>0</v>
      </c>
      <c r="Q2234" s="12">
        <v>0</v>
      </c>
      <c r="R2234" s="12">
        <v>5001</v>
      </c>
      <c r="S2234" s="59">
        <v>1.9095890410958904</v>
      </c>
      <c r="T2234" s="59">
        <v>32.520547945205479</v>
      </c>
      <c r="U2234" s="12">
        <v>2</v>
      </c>
      <c r="V2234" s="12">
        <v>2</v>
      </c>
      <c r="W2234" s="12">
        <v>2</v>
      </c>
      <c r="X2234" s="12">
        <v>2</v>
      </c>
      <c r="Y2234" s="12">
        <v>3</v>
      </c>
      <c r="Z2234" s="58">
        <v>0</v>
      </c>
      <c r="AA2234" s="58">
        <v>0</v>
      </c>
      <c r="AB2234" s="58">
        <v>0</v>
      </c>
      <c r="AC2234" s="58" t="s">
        <v>91</v>
      </c>
    </row>
    <row r="2235" spans="1:29" x14ac:dyDescent="0.3">
      <c r="A2235" s="57">
        <v>88402608</v>
      </c>
      <c r="B2235" s="12" t="s">
        <v>1367</v>
      </c>
      <c r="C2235" s="58" t="s">
        <v>109</v>
      </c>
      <c r="D2235" s="58" t="s">
        <v>112</v>
      </c>
      <c r="E2235" s="58">
        <v>2393083</v>
      </c>
      <c r="F2235" s="58"/>
      <c r="G2235" s="58">
        <f>+IF(F2235&gt;K2235+100000,F2235-K2235,0)</f>
        <v>0</v>
      </c>
      <c r="H2235" s="58"/>
      <c r="I2235" s="58"/>
      <c r="J2235" s="58"/>
      <c r="K2235" s="58">
        <v>615824</v>
      </c>
      <c r="L2235" s="12" t="s">
        <v>91</v>
      </c>
      <c r="M2235" s="12" t="s">
        <v>91</v>
      </c>
      <c r="N2235" s="12" t="s">
        <v>91</v>
      </c>
      <c r="O2235" s="12">
        <v>4</v>
      </c>
      <c r="P2235" s="12">
        <v>0</v>
      </c>
      <c r="Q2235" s="12">
        <v>0</v>
      </c>
      <c r="R2235" s="12">
        <v>52001</v>
      </c>
      <c r="S2235" s="59">
        <v>1.9095890410958904</v>
      </c>
      <c r="T2235" s="59">
        <v>45.610958904109587</v>
      </c>
      <c r="U2235" s="12">
        <v>1</v>
      </c>
      <c r="V2235" s="12">
        <v>2</v>
      </c>
      <c r="W2235" s="12">
        <v>1</v>
      </c>
      <c r="X2235" s="12">
        <v>2</v>
      </c>
      <c r="Y2235" s="12">
        <v>2</v>
      </c>
      <c r="Z2235" s="58">
        <v>0</v>
      </c>
      <c r="AA2235" s="58">
        <v>0</v>
      </c>
      <c r="AB2235" s="58">
        <v>0</v>
      </c>
      <c r="AC2235" s="58" t="s">
        <v>91</v>
      </c>
    </row>
    <row r="2236" spans="1:29" x14ac:dyDescent="0.3">
      <c r="A2236" s="57">
        <v>40828888</v>
      </c>
      <c r="B2236" s="12" t="s">
        <v>1368</v>
      </c>
      <c r="C2236" s="58" t="s">
        <v>108</v>
      </c>
      <c r="D2236" s="58" t="s">
        <v>113</v>
      </c>
      <c r="E2236" s="58">
        <v>2075842</v>
      </c>
      <c r="F2236" s="58">
        <v>252996</v>
      </c>
      <c r="G2236" s="58">
        <f>+IF(F2236&gt;K2236+100000,F2236-K2236,0)</f>
        <v>0</v>
      </c>
      <c r="H2236" s="58">
        <v>255019.99999999997</v>
      </c>
      <c r="I2236" s="58">
        <v>0</v>
      </c>
      <c r="J2236" s="58">
        <v>0</v>
      </c>
      <c r="K2236" s="58">
        <v>615824</v>
      </c>
      <c r="L2236" s="12" t="s">
        <v>88</v>
      </c>
      <c r="M2236" s="12" t="s">
        <v>89</v>
      </c>
      <c r="N2236" s="12" t="s">
        <v>10</v>
      </c>
      <c r="O2236" s="12">
        <v>4</v>
      </c>
      <c r="P2236" s="12">
        <v>0</v>
      </c>
      <c r="Q2236" s="12">
        <v>0</v>
      </c>
      <c r="R2236" s="12">
        <v>11001</v>
      </c>
      <c r="S2236" s="59">
        <v>1.9095890410958904</v>
      </c>
      <c r="T2236" s="59">
        <v>42.734246575342468</v>
      </c>
      <c r="U2236" s="12">
        <v>2</v>
      </c>
      <c r="V2236" s="12">
        <v>2</v>
      </c>
      <c r="W2236" s="12">
        <v>2</v>
      </c>
      <c r="X2236" s="12">
        <v>2</v>
      </c>
      <c r="Y2236" s="12">
        <v>3</v>
      </c>
      <c r="Z2236" s="58">
        <v>0</v>
      </c>
      <c r="AA2236" s="58">
        <v>0</v>
      </c>
      <c r="AB2236" s="58">
        <v>0</v>
      </c>
      <c r="AC2236" s="58" t="s">
        <v>91</v>
      </c>
    </row>
    <row r="2237" spans="1:29" x14ac:dyDescent="0.3">
      <c r="A2237" s="57">
        <v>80446282</v>
      </c>
      <c r="B2237" s="12" t="s">
        <v>1371</v>
      </c>
      <c r="C2237" s="58" t="s">
        <v>108</v>
      </c>
      <c r="D2237" s="58" t="s">
        <v>29</v>
      </c>
      <c r="E2237" s="58"/>
      <c r="F2237" s="58">
        <v>922890</v>
      </c>
      <c r="G2237" s="58">
        <f>+IF(F2237&gt;K2237+100000,F2237-K2237,0)</f>
        <v>307066</v>
      </c>
      <c r="H2237" s="58">
        <v>91110</v>
      </c>
      <c r="I2237" s="58">
        <v>0</v>
      </c>
      <c r="J2237" s="58">
        <v>0</v>
      </c>
      <c r="K2237" s="58">
        <v>615824</v>
      </c>
      <c r="L2237" s="12" t="s">
        <v>88</v>
      </c>
      <c r="M2237" s="12" t="s">
        <v>89</v>
      </c>
      <c r="N2237" s="12" t="s">
        <v>10</v>
      </c>
      <c r="O2237" s="12">
        <v>4</v>
      </c>
      <c r="P2237" s="12">
        <v>0</v>
      </c>
      <c r="Q2237" s="12">
        <v>0</v>
      </c>
      <c r="R2237" s="12">
        <v>76130</v>
      </c>
      <c r="S2237" s="59">
        <v>1.9095890410958904</v>
      </c>
      <c r="T2237" s="59">
        <v>52.208219178082189</v>
      </c>
      <c r="U2237" s="12">
        <v>1</v>
      </c>
      <c r="V2237" s="12">
        <v>2</v>
      </c>
      <c r="W2237" s="12">
        <v>2</v>
      </c>
      <c r="X2237" s="12">
        <v>2</v>
      </c>
      <c r="Y2237" s="12">
        <v>2</v>
      </c>
      <c r="Z2237" s="58">
        <v>0</v>
      </c>
      <c r="AA2237" s="58">
        <v>0</v>
      </c>
      <c r="AB2237" s="58">
        <v>0</v>
      </c>
      <c r="AC2237" s="58" t="s">
        <v>91</v>
      </c>
    </row>
    <row r="2238" spans="1:29" x14ac:dyDescent="0.3">
      <c r="A2238" s="57">
        <v>2222460400</v>
      </c>
      <c r="B2238" s="12" t="s">
        <v>1372</v>
      </c>
      <c r="C2238" s="58" t="s">
        <v>108</v>
      </c>
      <c r="D2238" s="58" t="s">
        <v>29</v>
      </c>
      <c r="E2238" s="58"/>
      <c r="F2238" s="58">
        <v>1041284</v>
      </c>
      <c r="G2238" s="58">
        <f>+IF(F2238&gt;K2238+100000,F2238-K2238,0)</f>
        <v>425460</v>
      </c>
      <c r="H2238" s="58">
        <v>112313</v>
      </c>
      <c r="I2238" s="58">
        <v>0</v>
      </c>
      <c r="J2238" s="58">
        <v>0</v>
      </c>
      <c r="K2238" s="58">
        <v>615824</v>
      </c>
      <c r="L2238" s="12" t="s">
        <v>88</v>
      </c>
      <c r="M2238" s="12" t="s">
        <v>89</v>
      </c>
      <c r="N2238" s="12" t="s">
        <v>10</v>
      </c>
      <c r="O2238" s="12">
        <v>4</v>
      </c>
      <c r="P2238" s="12">
        <v>0</v>
      </c>
      <c r="Q2238" s="12">
        <v>0</v>
      </c>
      <c r="R2238" s="12">
        <v>63130</v>
      </c>
      <c r="S2238" s="59">
        <v>1.9123287671232876</v>
      </c>
      <c r="T2238" s="59">
        <v>32.136986301369866</v>
      </c>
      <c r="U2238" s="12">
        <v>2</v>
      </c>
      <c r="V2238" s="12">
        <v>2</v>
      </c>
      <c r="W2238" s="12">
        <v>1</v>
      </c>
      <c r="X2238" s="12">
        <v>2</v>
      </c>
      <c r="Y2238" s="12">
        <v>1</v>
      </c>
      <c r="Z2238" s="58">
        <v>0</v>
      </c>
      <c r="AA2238" s="58">
        <v>0</v>
      </c>
      <c r="AB2238" s="58">
        <v>0</v>
      </c>
      <c r="AC2238" s="58" t="s">
        <v>91</v>
      </c>
    </row>
    <row r="2239" spans="1:29" x14ac:dyDescent="0.3">
      <c r="A2239" s="57">
        <v>2224060222</v>
      </c>
      <c r="B2239" s="12" t="s">
        <v>1373</v>
      </c>
      <c r="C2239" s="58" t="s">
        <v>108</v>
      </c>
      <c r="D2239" s="58" t="s">
        <v>112</v>
      </c>
      <c r="E2239" s="58"/>
      <c r="F2239" s="58">
        <v>84736</v>
      </c>
      <c r="G2239" s="58">
        <f>+IF(F2239&gt;K2239+100000,F2239-K2239,0)</f>
        <v>0</v>
      </c>
      <c r="H2239" s="58">
        <v>85584</v>
      </c>
      <c r="I2239" s="58">
        <v>0</v>
      </c>
      <c r="J2239" s="58">
        <v>0</v>
      </c>
      <c r="K2239" s="58">
        <v>615824</v>
      </c>
      <c r="L2239" s="12" t="s">
        <v>88</v>
      </c>
      <c r="M2239" s="12" t="s">
        <v>89</v>
      </c>
      <c r="N2239" s="12" t="s">
        <v>10</v>
      </c>
      <c r="O2239" s="12">
        <v>4</v>
      </c>
      <c r="P2239" s="12">
        <v>0</v>
      </c>
      <c r="Q2239" s="12">
        <v>0</v>
      </c>
      <c r="R2239" s="12">
        <v>76670</v>
      </c>
      <c r="S2239" s="59">
        <v>1.9095890410958904</v>
      </c>
      <c r="T2239" s="59">
        <v>32.213698630136989</v>
      </c>
      <c r="U2239" s="12">
        <v>1</v>
      </c>
      <c r="V2239" s="12">
        <v>2</v>
      </c>
      <c r="W2239" s="12">
        <v>2</v>
      </c>
      <c r="X2239" s="12">
        <v>2</v>
      </c>
      <c r="Y2239" s="12">
        <v>3</v>
      </c>
      <c r="Z2239" s="58">
        <v>0</v>
      </c>
      <c r="AA2239" s="58">
        <v>0</v>
      </c>
      <c r="AB2239" s="58">
        <v>0</v>
      </c>
      <c r="AC2239" s="58" t="s">
        <v>91</v>
      </c>
    </row>
    <row r="2240" spans="1:29" x14ac:dyDescent="0.3">
      <c r="A2240" s="57">
        <v>4466442</v>
      </c>
      <c r="B2240" s="12" t="s">
        <v>1374</v>
      </c>
      <c r="C2240" s="58" t="s">
        <v>109</v>
      </c>
      <c r="D2240" s="58" t="s">
        <v>112</v>
      </c>
      <c r="E2240" s="58"/>
      <c r="F2240" s="58"/>
      <c r="G2240" s="58">
        <f>+IF(F2240&gt;K2240+100000,F2240-K2240,0)</f>
        <v>0</v>
      </c>
      <c r="H2240" s="58"/>
      <c r="I2240" s="58"/>
      <c r="J2240" s="58"/>
      <c r="K2240" s="58">
        <v>615824</v>
      </c>
      <c r="L2240" s="12" t="s">
        <v>91</v>
      </c>
      <c r="M2240" s="12" t="s">
        <v>91</v>
      </c>
      <c r="N2240" s="12" t="s">
        <v>91</v>
      </c>
      <c r="O2240" s="12">
        <v>4</v>
      </c>
      <c r="P2240" s="12">
        <v>0</v>
      </c>
      <c r="Q2240" s="12">
        <v>0</v>
      </c>
      <c r="R2240" s="12">
        <v>76130</v>
      </c>
      <c r="S2240" s="59">
        <v>1.9095890410958904</v>
      </c>
      <c r="T2240" s="59">
        <v>45.758904109589039</v>
      </c>
      <c r="U2240" s="12">
        <v>1</v>
      </c>
      <c r="V2240" s="12">
        <v>1</v>
      </c>
      <c r="W2240" s="12">
        <v>2</v>
      </c>
      <c r="X2240" s="12">
        <v>2</v>
      </c>
      <c r="Y2240" s="12">
        <v>2</v>
      </c>
      <c r="Z2240" s="58">
        <v>0</v>
      </c>
      <c r="AA2240" s="58">
        <v>0</v>
      </c>
      <c r="AB2240" s="58">
        <v>0</v>
      </c>
      <c r="AC2240" s="58" t="s">
        <v>91</v>
      </c>
    </row>
    <row r="2241" spans="1:29" x14ac:dyDescent="0.3">
      <c r="A2241" s="57">
        <v>2202022202</v>
      </c>
      <c r="B2241" s="12" t="s">
        <v>1379</v>
      </c>
      <c r="C2241" s="58" t="s">
        <v>108</v>
      </c>
      <c r="D2241" s="58" t="s">
        <v>29</v>
      </c>
      <c r="E2241" s="58">
        <v>313113</v>
      </c>
      <c r="F2241" s="58">
        <v>937245</v>
      </c>
      <c r="G2241" s="58">
        <f>+IF(F2241&gt;K2241+100000,F2241-K2241,0)</f>
        <v>308999</v>
      </c>
      <c r="H2241" s="58">
        <v>111563</v>
      </c>
      <c r="I2241" s="58">
        <v>0</v>
      </c>
      <c r="J2241" s="58">
        <v>0</v>
      </c>
      <c r="K2241" s="58">
        <v>628246</v>
      </c>
      <c r="L2241" s="12" t="s">
        <v>88</v>
      </c>
      <c r="M2241" s="12" t="s">
        <v>89</v>
      </c>
      <c r="N2241" s="12" t="s">
        <v>10</v>
      </c>
      <c r="O2241" s="12">
        <v>4</v>
      </c>
      <c r="P2241" s="12">
        <v>0</v>
      </c>
      <c r="Q2241" s="12">
        <v>0</v>
      </c>
      <c r="R2241" s="12">
        <v>76130</v>
      </c>
      <c r="S2241" s="59">
        <v>1.9726027397260273</v>
      </c>
      <c r="T2241" s="59">
        <v>24.6</v>
      </c>
      <c r="U2241" s="12">
        <v>1</v>
      </c>
      <c r="V2241" s="12">
        <v>1</v>
      </c>
      <c r="W2241" s="12">
        <v>1</v>
      </c>
      <c r="X2241" s="12">
        <v>2</v>
      </c>
      <c r="Y2241" s="12">
        <v>1</v>
      </c>
      <c r="Z2241" s="58">
        <v>0</v>
      </c>
      <c r="AA2241" s="58">
        <v>0</v>
      </c>
      <c r="AB2241" s="58">
        <v>0</v>
      </c>
      <c r="AC2241" s="58" t="s">
        <v>91</v>
      </c>
    </row>
    <row r="2242" spans="1:29" x14ac:dyDescent="0.3">
      <c r="A2242" s="57">
        <v>2042886620</v>
      </c>
      <c r="B2242" s="12" t="s">
        <v>1381</v>
      </c>
      <c r="C2242" s="58" t="s">
        <v>109</v>
      </c>
      <c r="D2242" s="58" t="s">
        <v>112</v>
      </c>
      <c r="E2242" s="58"/>
      <c r="F2242" s="58"/>
      <c r="G2242" s="58">
        <f>+IF(F2242&gt;K2242+100000,F2242-K2242,0)</f>
        <v>0</v>
      </c>
      <c r="H2242" s="58"/>
      <c r="I2242" s="58"/>
      <c r="J2242" s="58"/>
      <c r="K2242" s="58">
        <v>628246</v>
      </c>
      <c r="L2242" s="12" t="s">
        <v>91</v>
      </c>
      <c r="M2242" s="12" t="s">
        <v>91</v>
      </c>
      <c r="N2242" s="12" t="s">
        <v>91</v>
      </c>
      <c r="O2242" s="12">
        <v>4</v>
      </c>
      <c r="P2242" s="12">
        <v>0</v>
      </c>
      <c r="Q2242" s="12">
        <v>0</v>
      </c>
      <c r="R2242" s="12">
        <v>5001</v>
      </c>
      <c r="S2242" s="59">
        <v>1.9726027397260273</v>
      </c>
      <c r="T2242" s="59">
        <v>22.246575342465754</v>
      </c>
      <c r="U2242" s="12">
        <v>2</v>
      </c>
      <c r="V2242" s="12">
        <v>2</v>
      </c>
      <c r="W2242" s="12">
        <v>2</v>
      </c>
      <c r="X2242" s="12">
        <v>2</v>
      </c>
      <c r="Y2242" s="12">
        <v>2</v>
      </c>
      <c r="Z2242" s="58">
        <v>0</v>
      </c>
      <c r="AA2242" s="58">
        <v>0</v>
      </c>
      <c r="AB2242" s="58">
        <v>0</v>
      </c>
      <c r="AC2242" s="58" t="s">
        <v>91</v>
      </c>
    </row>
    <row r="2243" spans="1:29" x14ac:dyDescent="0.3">
      <c r="A2243" s="57">
        <v>2002024880</v>
      </c>
      <c r="B2243" s="12" t="s">
        <v>1382</v>
      </c>
      <c r="C2243" s="58" t="s">
        <v>109</v>
      </c>
      <c r="D2243" s="58" t="s">
        <v>112</v>
      </c>
      <c r="E2243" s="58"/>
      <c r="F2243" s="58"/>
      <c r="G2243" s="58">
        <f>+IF(F2243&gt;K2243+100000,F2243-K2243,0)</f>
        <v>0</v>
      </c>
      <c r="H2243" s="58"/>
      <c r="I2243" s="58"/>
      <c r="J2243" s="58"/>
      <c r="K2243" s="58">
        <v>628246</v>
      </c>
      <c r="L2243" s="12" t="s">
        <v>91</v>
      </c>
      <c r="M2243" s="12" t="s">
        <v>91</v>
      </c>
      <c r="N2243" s="12" t="s">
        <v>91</v>
      </c>
      <c r="O2243" s="12">
        <v>4</v>
      </c>
      <c r="P2243" s="12">
        <v>0</v>
      </c>
      <c r="Q2243" s="12">
        <v>0</v>
      </c>
      <c r="R2243" s="12">
        <v>76130</v>
      </c>
      <c r="S2243" s="59">
        <v>1.9726027397260273</v>
      </c>
      <c r="T2243" s="59">
        <v>22.298630136986301</v>
      </c>
      <c r="U2243" s="12">
        <v>1</v>
      </c>
      <c r="V2243" s="12">
        <v>2</v>
      </c>
      <c r="W2243" s="12">
        <v>1</v>
      </c>
      <c r="X2243" s="12">
        <v>2</v>
      </c>
      <c r="Y2243" s="12">
        <v>1</v>
      </c>
      <c r="Z2243" s="58">
        <v>0</v>
      </c>
      <c r="AA2243" s="58">
        <v>0</v>
      </c>
      <c r="AB2243" s="58">
        <v>0</v>
      </c>
      <c r="AC2243" s="58" t="s">
        <v>91</v>
      </c>
    </row>
    <row r="2244" spans="1:29" x14ac:dyDescent="0.3">
      <c r="A2244" s="57">
        <v>2224680664</v>
      </c>
      <c r="B2244" s="12" t="s">
        <v>1383</v>
      </c>
      <c r="C2244" s="58" t="s">
        <v>109</v>
      </c>
      <c r="D2244" s="58" t="s">
        <v>112</v>
      </c>
      <c r="E2244" s="58"/>
      <c r="F2244" s="58"/>
      <c r="G2244" s="58">
        <f>+IF(F2244&gt;K2244+100000,F2244-K2244,0)</f>
        <v>0</v>
      </c>
      <c r="H2244" s="58"/>
      <c r="I2244" s="58"/>
      <c r="J2244" s="58"/>
      <c r="K2244" s="58">
        <v>628246</v>
      </c>
      <c r="L2244" s="12" t="s">
        <v>91</v>
      </c>
      <c r="M2244" s="12" t="s">
        <v>91</v>
      </c>
      <c r="N2244" s="12" t="s">
        <v>91</v>
      </c>
      <c r="O2244" s="12">
        <v>4</v>
      </c>
      <c r="P2244" s="12">
        <v>0</v>
      </c>
      <c r="Q2244" s="12">
        <v>0</v>
      </c>
      <c r="R2244" s="12">
        <v>76520</v>
      </c>
      <c r="S2244" s="59">
        <v>1.9698630136986301</v>
      </c>
      <c r="T2244" s="59">
        <v>25.471232876712328</v>
      </c>
      <c r="U2244" s="12">
        <v>2</v>
      </c>
      <c r="V2244" s="12">
        <v>2</v>
      </c>
      <c r="W2244" s="12">
        <v>1</v>
      </c>
      <c r="X2244" s="12">
        <v>2</v>
      </c>
      <c r="Y2244" s="12">
        <v>1</v>
      </c>
      <c r="Z2244" s="58">
        <v>0</v>
      </c>
      <c r="AA2244" s="58">
        <v>0</v>
      </c>
      <c r="AB2244" s="58">
        <v>0</v>
      </c>
      <c r="AC2244" s="58" t="s">
        <v>91</v>
      </c>
    </row>
    <row r="2245" spans="1:29" x14ac:dyDescent="0.3">
      <c r="A2245" s="57">
        <v>2208048428</v>
      </c>
      <c r="B2245" s="12" t="s">
        <v>1384</v>
      </c>
      <c r="C2245" s="58" t="s">
        <v>108</v>
      </c>
      <c r="D2245" s="58" t="s">
        <v>113</v>
      </c>
      <c r="E2245" s="58"/>
      <c r="F2245" s="58">
        <v>225894</v>
      </c>
      <c r="G2245" s="58">
        <f>+IF(F2245&gt;K2245+100000,F2245-K2245,0)</f>
        <v>0</v>
      </c>
      <c r="H2245" s="58">
        <v>76506</v>
      </c>
      <c r="I2245" s="58">
        <v>0</v>
      </c>
      <c r="J2245" s="58">
        <v>0</v>
      </c>
      <c r="K2245" s="58">
        <v>628246</v>
      </c>
      <c r="L2245" s="12" t="s">
        <v>88</v>
      </c>
      <c r="M2245" s="12" t="s">
        <v>89</v>
      </c>
      <c r="N2245" s="12" t="s">
        <v>10</v>
      </c>
      <c r="O2245" s="12">
        <v>4</v>
      </c>
      <c r="P2245" s="12">
        <v>0</v>
      </c>
      <c r="Q2245" s="12">
        <v>0</v>
      </c>
      <c r="R2245" s="12">
        <v>76364</v>
      </c>
      <c r="S2245" s="59">
        <v>1.9726027397260273</v>
      </c>
      <c r="T2245" s="59">
        <v>34.186301369863017</v>
      </c>
      <c r="U2245" s="12">
        <v>2</v>
      </c>
      <c r="V2245" s="12">
        <v>3</v>
      </c>
      <c r="W2245" s="12">
        <v>2</v>
      </c>
      <c r="X2245" s="12">
        <v>2</v>
      </c>
      <c r="Y2245" s="12">
        <v>3</v>
      </c>
      <c r="Z2245" s="58">
        <v>0</v>
      </c>
      <c r="AA2245" s="58">
        <v>0</v>
      </c>
      <c r="AB2245" s="58">
        <v>0</v>
      </c>
      <c r="AC2245" s="58" t="s">
        <v>91</v>
      </c>
    </row>
    <row r="2246" spans="1:29" x14ac:dyDescent="0.3">
      <c r="A2246" s="57">
        <v>2088044248</v>
      </c>
      <c r="B2246" s="12" t="s">
        <v>1385</v>
      </c>
      <c r="C2246" s="58" t="s">
        <v>109</v>
      </c>
      <c r="D2246" s="58" t="s">
        <v>112</v>
      </c>
      <c r="E2246" s="58">
        <v>94100</v>
      </c>
      <c r="F2246" s="58"/>
      <c r="G2246" s="58">
        <f>+IF(F2246&gt;K2246+100000,F2246-K2246,0)</f>
        <v>0</v>
      </c>
      <c r="H2246" s="58"/>
      <c r="I2246" s="58"/>
      <c r="J2246" s="58"/>
      <c r="K2246" s="58">
        <v>633963</v>
      </c>
      <c r="L2246" s="12" t="s">
        <v>91</v>
      </c>
      <c r="M2246" s="12" t="s">
        <v>91</v>
      </c>
      <c r="N2246" s="12" t="s">
        <v>91</v>
      </c>
      <c r="O2246" s="12">
        <v>4</v>
      </c>
      <c r="P2246" s="12">
        <v>0</v>
      </c>
      <c r="Q2246" s="12">
        <v>4</v>
      </c>
      <c r="R2246" s="12">
        <v>76364</v>
      </c>
      <c r="S2246" s="59">
        <v>1.3753424657534246</v>
      </c>
      <c r="T2246" s="59">
        <v>26.134246575342466</v>
      </c>
      <c r="U2246" s="12">
        <v>1</v>
      </c>
      <c r="V2246" s="12">
        <v>0</v>
      </c>
      <c r="W2246" s="12">
        <v>3</v>
      </c>
      <c r="X2246" s="12">
        <v>2</v>
      </c>
      <c r="Y2246" s="12">
        <v>1</v>
      </c>
      <c r="Z2246" s="58">
        <v>0</v>
      </c>
      <c r="AA2246" s="58">
        <v>0</v>
      </c>
      <c r="AB2246" s="58">
        <v>0</v>
      </c>
      <c r="AC2246" s="58" t="s">
        <v>91</v>
      </c>
    </row>
    <row r="2247" spans="1:29" x14ac:dyDescent="0.3">
      <c r="A2247" s="57">
        <v>86462064</v>
      </c>
      <c r="B2247" s="12" t="s">
        <v>1386</v>
      </c>
      <c r="C2247" s="58" t="s">
        <v>108</v>
      </c>
      <c r="D2247" s="58" t="s">
        <v>113</v>
      </c>
      <c r="E2247" s="58">
        <v>815853</v>
      </c>
      <c r="F2247" s="58">
        <v>428315</v>
      </c>
      <c r="G2247" s="58">
        <f>+IF(F2247&gt;K2247+100000,F2247-K2247,0)</f>
        <v>0</v>
      </c>
      <c r="H2247" s="58">
        <v>87730</v>
      </c>
      <c r="I2247" s="58">
        <v>0</v>
      </c>
      <c r="J2247" s="58">
        <v>0</v>
      </c>
      <c r="K2247" s="58">
        <v>639923</v>
      </c>
      <c r="L2247" s="12" t="s">
        <v>88</v>
      </c>
      <c r="M2247" s="12" t="s">
        <v>89</v>
      </c>
      <c r="N2247" s="12" t="s">
        <v>10</v>
      </c>
      <c r="O2247" s="12">
        <v>4</v>
      </c>
      <c r="P2247" s="12">
        <v>0</v>
      </c>
      <c r="Q2247" s="12">
        <v>0</v>
      </c>
      <c r="R2247" s="12">
        <v>19001</v>
      </c>
      <c r="S2247" s="59">
        <v>2.0493150684931507</v>
      </c>
      <c r="T2247" s="59">
        <v>43.821917808219176</v>
      </c>
      <c r="U2247" s="12">
        <v>1</v>
      </c>
      <c r="V2247" s="12">
        <v>2</v>
      </c>
      <c r="W2247" s="12">
        <v>2</v>
      </c>
      <c r="X2247" s="12">
        <v>2</v>
      </c>
      <c r="Y2247" s="12">
        <v>3</v>
      </c>
      <c r="Z2247" s="58">
        <v>0</v>
      </c>
      <c r="AA2247" s="58">
        <v>0</v>
      </c>
      <c r="AB2247" s="58">
        <v>0</v>
      </c>
      <c r="AC2247" s="58" t="s">
        <v>91</v>
      </c>
    </row>
    <row r="2248" spans="1:29" x14ac:dyDescent="0.3">
      <c r="A2248" s="57">
        <v>86048266</v>
      </c>
      <c r="B2248" s="12" t="s">
        <v>1387</v>
      </c>
      <c r="C2248" s="58" t="s">
        <v>108</v>
      </c>
      <c r="D2248" s="58" t="s">
        <v>29</v>
      </c>
      <c r="E2248" s="58"/>
      <c r="F2248" s="58">
        <v>775535</v>
      </c>
      <c r="G2248" s="58">
        <f>+IF(F2248&gt;K2248+100000,F2248-K2248,0)</f>
        <v>135612</v>
      </c>
      <c r="H2248" s="58">
        <v>135663</v>
      </c>
      <c r="I2248" s="58">
        <v>0</v>
      </c>
      <c r="J2248" s="58">
        <v>0</v>
      </c>
      <c r="K2248" s="58">
        <v>639923</v>
      </c>
      <c r="L2248" s="12" t="s">
        <v>88</v>
      </c>
      <c r="M2248" s="12" t="s">
        <v>89</v>
      </c>
      <c r="N2248" s="12" t="s">
        <v>10</v>
      </c>
      <c r="O2248" s="12">
        <v>4</v>
      </c>
      <c r="P2248" s="12">
        <v>0</v>
      </c>
      <c r="Q2248" s="12">
        <v>0</v>
      </c>
      <c r="R2248" s="12">
        <v>76130</v>
      </c>
      <c r="S2248" s="59">
        <v>2.0493150684931507</v>
      </c>
      <c r="T2248" s="59">
        <v>46.630136986301373</v>
      </c>
      <c r="U2248" s="12">
        <v>1</v>
      </c>
      <c r="V2248" s="12">
        <v>2</v>
      </c>
      <c r="W2248" s="12">
        <v>1</v>
      </c>
      <c r="X2248" s="12">
        <v>2</v>
      </c>
      <c r="Y2248" s="12">
        <v>3</v>
      </c>
      <c r="Z2248" s="58">
        <v>0</v>
      </c>
      <c r="AA2248" s="58">
        <v>0</v>
      </c>
      <c r="AB2248" s="58">
        <v>0</v>
      </c>
      <c r="AC2248" s="58" t="s">
        <v>91</v>
      </c>
    </row>
    <row r="2249" spans="1:29" x14ac:dyDescent="0.3">
      <c r="A2249" s="57">
        <v>2086426002</v>
      </c>
      <c r="B2249" s="12" t="s">
        <v>1388</v>
      </c>
      <c r="C2249" s="58" t="s">
        <v>109</v>
      </c>
      <c r="D2249" s="58" t="s">
        <v>112</v>
      </c>
      <c r="E2249" s="58">
        <v>440104</v>
      </c>
      <c r="F2249" s="58"/>
      <c r="G2249" s="58">
        <f>+IF(F2249&gt;K2249+100000,F2249-K2249,0)</f>
        <v>0</v>
      </c>
      <c r="H2249" s="58"/>
      <c r="I2249" s="58"/>
      <c r="J2249" s="58"/>
      <c r="K2249" s="58">
        <v>640668</v>
      </c>
      <c r="L2249" s="12" t="s">
        <v>91</v>
      </c>
      <c r="M2249" s="12" t="s">
        <v>91</v>
      </c>
      <c r="N2249" s="12" t="s">
        <v>91</v>
      </c>
      <c r="O2249" s="12">
        <v>4</v>
      </c>
      <c r="P2249" s="12">
        <v>0</v>
      </c>
      <c r="Q2249" s="12">
        <v>0</v>
      </c>
      <c r="R2249" s="12">
        <v>52001</v>
      </c>
      <c r="S2249" s="59">
        <v>2.010958904109589</v>
      </c>
      <c r="T2249" s="59">
        <v>25.961643835616439</v>
      </c>
      <c r="U2249" s="12">
        <v>1</v>
      </c>
      <c r="V2249" s="12">
        <v>0</v>
      </c>
      <c r="W2249" s="12">
        <v>3</v>
      </c>
      <c r="X2249" s="12">
        <v>2</v>
      </c>
      <c r="Y2249" s="12">
        <v>1</v>
      </c>
      <c r="Z2249" s="58">
        <v>0</v>
      </c>
      <c r="AA2249" s="58">
        <v>0</v>
      </c>
      <c r="AB2249" s="58">
        <v>0</v>
      </c>
      <c r="AC2249" s="58" t="s">
        <v>91</v>
      </c>
    </row>
    <row r="2250" spans="1:29" x14ac:dyDescent="0.3">
      <c r="A2250" s="57">
        <v>4422622</v>
      </c>
      <c r="B2250" s="12" t="s">
        <v>1390</v>
      </c>
      <c r="C2250" s="58" t="s">
        <v>109</v>
      </c>
      <c r="D2250" s="58" t="s">
        <v>112</v>
      </c>
      <c r="E2250" s="58"/>
      <c r="F2250" s="58"/>
      <c r="G2250" s="58">
        <f>+IF(F2250&gt;K2250+100000,F2250-K2250,0)</f>
        <v>0</v>
      </c>
      <c r="H2250" s="58"/>
      <c r="I2250" s="58"/>
      <c r="J2250" s="58"/>
      <c r="K2250" s="58">
        <v>646385</v>
      </c>
      <c r="L2250" s="12" t="s">
        <v>91</v>
      </c>
      <c r="M2250" s="12" t="s">
        <v>91</v>
      </c>
      <c r="N2250" s="12" t="s">
        <v>91</v>
      </c>
      <c r="O2250" s="12">
        <v>4</v>
      </c>
      <c r="P2250" s="12">
        <v>0</v>
      </c>
      <c r="Q2250" s="12">
        <v>4</v>
      </c>
      <c r="R2250" s="12">
        <v>76364</v>
      </c>
      <c r="S2250" s="59">
        <v>1.3753424657534246</v>
      </c>
      <c r="T2250" s="59">
        <v>40.780821917808218</v>
      </c>
      <c r="U2250" s="12">
        <v>1</v>
      </c>
      <c r="V2250" s="12">
        <v>0</v>
      </c>
      <c r="W2250" s="12">
        <v>3</v>
      </c>
      <c r="X2250" s="12">
        <v>2</v>
      </c>
      <c r="Y2250" s="12">
        <v>2</v>
      </c>
      <c r="Z2250" s="58">
        <v>0</v>
      </c>
      <c r="AA2250" s="58">
        <v>0</v>
      </c>
      <c r="AB2250" s="58">
        <v>0</v>
      </c>
      <c r="AC2250" s="58" t="s">
        <v>91</v>
      </c>
    </row>
    <row r="2251" spans="1:29" x14ac:dyDescent="0.3">
      <c r="A2251" s="57">
        <v>6626040</v>
      </c>
      <c r="B2251" s="12" t="s">
        <v>1391</v>
      </c>
      <c r="C2251" s="58" t="s">
        <v>109</v>
      </c>
      <c r="D2251" s="58" t="s">
        <v>112</v>
      </c>
      <c r="E2251" s="58"/>
      <c r="F2251" s="58"/>
      <c r="G2251" s="58">
        <f>+IF(F2251&gt;K2251+100000,F2251-K2251,0)</f>
        <v>0</v>
      </c>
      <c r="H2251" s="58"/>
      <c r="I2251" s="58"/>
      <c r="J2251" s="58"/>
      <c r="K2251" s="58">
        <v>646385</v>
      </c>
      <c r="L2251" s="12" t="s">
        <v>91</v>
      </c>
      <c r="M2251" s="12" t="s">
        <v>91</v>
      </c>
      <c r="N2251" s="12" t="s">
        <v>91</v>
      </c>
      <c r="O2251" s="12">
        <v>4</v>
      </c>
      <c r="P2251" s="12">
        <v>0</v>
      </c>
      <c r="Q2251" s="12">
        <v>4</v>
      </c>
      <c r="R2251" s="12">
        <v>76563</v>
      </c>
      <c r="S2251" s="59">
        <v>1.3753424657534246</v>
      </c>
      <c r="T2251" s="59">
        <v>47.238356164383561</v>
      </c>
      <c r="U2251" s="12">
        <v>1</v>
      </c>
      <c r="V2251" s="12">
        <v>1</v>
      </c>
      <c r="W2251" s="12">
        <v>1</v>
      </c>
      <c r="X2251" s="12">
        <v>3</v>
      </c>
      <c r="Y2251" s="12">
        <v>3</v>
      </c>
      <c r="Z2251" s="58">
        <v>0</v>
      </c>
      <c r="AA2251" s="58">
        <v>0</v>
      </c>
      <c r="AB2251" s="58">
        <v>0</v>
      </c>
      <c r="AC2251" s="58" t="s">
        <v>91</v>
      </c>
    </row>
    <row r="2252" spans="1:29" x14ac:dyDescent="0.3">
      <c r="A2252" s="57">
        <v>2084020260</v>
      </c>
      <c r="B2252" s="12" t="s">
        <v>1392</v>
      </c>
      <c r="C2252" s="58" t="s">
        <v>109</v>
      </c>
      <c r="D2252" s="58" t="s">
        <v>117</v>
      </c>
      <c r="E2252" s="58">
        <v>3109409</v>
      </c>
      <c r="F2252" s="58"/>
      <c r="G2252" s="58">
        <f>+IF(F2252&gt;K2252+100000,F2252-K2252,0)</f>
        <v>0</v>
      </c>
      <c r="H2252" s="58"/>
      <c r="I2252" s="58"/>
      <c r="J2252" s="58"/>
      <c r="K2252" s="58">
        <v>652289</v>
      </c>
      <c r="L2252" s="12" t="s">
        <v>91</v>
      </c>
      <c r="M2252" s="12" t="s">
        <v>91</v>
      </c>
      <c r="N2252" s="12" t="s">
        <v>91</v>
      </c>
      <c r="O2252" s="12">
        <v>4</v>
      </c>
      <c r="P2252" s="12">
        <v>0</v>
      </c>
      <c r="Q2252" s="12">
        <v>0</v>
      </c>
      <c r="R2252" s="12">
        <v>25473</v>
      </c>
      <c r="S2252" s="59">
        <v>1.0136986301369864</v>
      </c>
      <c r="T2252" s="59">
        <v>27.997260273972604</v>
      </c>
      <c r="U2252" s="12">
        <v>1</v>
      </c>
      <c r="V2252" s="12">
        <v>2</v>
      </c>
      <c r="W2252" s="12">
        <v>2</v>
      </c>
      <c r="X2252" s="12">
        <v>3</v>
      </c>
      <c r="Y2252" s="12">
        <v>3</v>
      </c>
      <c r="Z2252" s="58">
        <v>0</v>
      </c>
      <c r="AA2252" s="58">
        <v>0</v>
      </c>
      <c r="AB2252" s="58">
        <v>0</v>
      </c>
      <c r="AC2252" s="58" t="s">
        <v>91</v>
      </c>
    </row>
    <row r="2253" spans="1:29" x14ac:dyDescent="0.3">
      <c r="A2253" s="57">
        <v>2244462426</v>
      </c>
      <c r="B2253" s="12" t="s">
        <v>1393</v>
      </c>
      <c r="C2253" s="58" t="s">
        <v>109</v>
      </c>
      <c r="D2253" s="58" t="s">
        <v>112</v>
      </c>
      <c r="E2253" s="58">
        <v>203334</v>
      </c>
      <c r="F2253" s="58"/>
      <c r="G2253" s="58">
        <f>+IF(F2253&gt;K2253+100000,F2253-K2253,0)</f>
        <v>0</v>
      </c>
      <c r="H2253" s="58"/>
      <c r="I2253" s="58"/>
      <c r="J2253" s="58"/>
      <c r="K2253" s="58">
        <v>652289</v>
      </c>
      <c r="L2253" s="12" t="s">
        <v>91</v>
      </c>
      <c r="M2253" s="12" t="s">
        <v>91</v>
      </c>
      <c r="N2253" s="12" t="s">
        <v>91</v>
      </c>
      <c r="O2253" s="12">
        <v>4</v>
      </c>
      <c r="P2253" s="12">
        <v>0</v>
      </c>
      <c r="Q2253" s="12">
        <v>0</v>
      </c>
      <c r="R2253" s="12">
        <v>68895</v>
      </c>
      <c r="S2253" s="59">
        <v>1.0191780821917809</v>
      </c>
      <c r="T2253" s="59">
        <v>26.312328767123287</v>
      </c>
      <c r="U2253" s="12">
        <v>2</v>
      </c>
      <c r="V2253" s="12">
        <v>2</v>
      </c>
      <c r="W2253" s="12">
        <v>1</v>
      </c>
      <c r="X2253" s="12">
        <v>3</v>
      </c>
      <c r="Y2253" s="12">
        <v>1</v>
      </c>
      <c r="Z2253" s="58">
        <v>0</v>
      </c>
      <c r="AA2253" s="58">
        <v>0</v>
      </c>
      <c r="AB2253" s="58">
        <v>0</v>
      </c>
      <c r="AC2253" s="58" t="s">
        <v>91</v>
      </c>
    </row>
    <row r="2254" spans="1:29" x14ac:dyDescent="0.3">
      <c r="A2254" s="57">
        <v>2244402288</v>
      </c>
      <c r="B2254" s="12" t="s">
        <v>1394</v>
      </c>
      <c r="C2254" s="58" t="s">
        <v>109</v>
      </c>
      <c r="D2254" s="58" t="s">
        <v>112</v>
      </c>
      <c r="E2254" s="58">
        <v>18977</v>
      </c>
      <c r="F2254" s="58"/>
      <c r="G2254" s="58">
        <f>+IF(F2254&gt;K2254+100000,F2254-K2254,0)</f>
        <v>0</v>
      </c>
      <c r="H2254" s="58"/>
      <c r="I2254" s="58"/>
      <c r="J2254" s="58"/>
      <c r="K2254" s="58">
        <v>652289</v>
      </c>
      <c r="L2254" s="12" t="s">
        <v>91</v>
      </c>
      <c r="M2254" s="12" t="s">
        <v>91</v>
      </c>
      <c r="N2254" s="12" t="s">
        <v>91</v>
      </c>
      <c r="O2254" s="12">
        <v>4</v>
      </c>
      <c r="P2254" s="12">
        <v>0</v>
      </c>
      <c r="Q2254" s="12">
        <v>0</v>
      </c>
      <c r="R2254" s="12">
        <v>13001</v>
      </c>
      <c r="S2254" s="59">
        <v>1.0136986301369864</v>
      </c>
      <c r="T2254" s="59">
        <v>24.493150684931507</v>
      </c>
      <c r="U2254" s="12">
        <v>1</v>
      </c>
      <c r="V2254" s="12">
        <v>4</v>
      </c>
      <c r="W2254" s="12">
        <v>1</v>
      </c>
      <c r="X2254" s="12">
        <v>3</v>
      </c>
      <c r="Y2254" s="12">
        <v>1</v>
      </c>
      <c r="Z2254" s="58">
        <v>0</v>
      </c>
      <c r="AA2254" s="58">
        <v>0</v>
      </c>
      <c r="AB2254" s="58">
        <v>0</v>
      </c>
      <c r="AC2254" s="58" t="s">
        <v>91</v>
      </c>
    </row>
    <row r="2255" spans="1:29" x14ac:dyDescent="0.3">
      <c r="A2255" s="57">
        <v>2028628648</v>
      </c>
      <c r="B2255" s="12" t="s">
        <v>1395</v>
      </c>
      <c r="C2255" s="58" t="s">
        <v>109</v>
      </c>
      <c r="D2255" s="58" t="s">
        <v>112</v>
      </c>
      <c r="E2255" s="58">
        <v>8999</v>
      </c>
      <c r="F2255" s="58"/>
      <c r="G2255" s="58">
        <f>+IF(F2255&gt;K2255+100000,F2255-K2255,0)</f>
        <v>0</v>
      </c>
      <c r="H2255" s="58"/>
      <c r="I2255" s="58"/>
      <c r="J2255" s="58"/>
      <c r="K2255" s="58">
        <v>652289</v>
      </c>
      <c r="L2255" s="12" t="s">
        <v>91</v>
      </c>
      <c r="M2255" s="12" t="s">
        <v>91</v>
      </c>
      <c r="N2255" s="12" t="s">
        <v>91</v>
      </c>
      <c r="O2255" s="12">
        <v>4</v>
      </c>
      <c r="P2255" s="12">
        <v>0</v>
      </c>
      <c r="Q2255" s="12">
        <v>0</v>
      </c>
      <c r="R2255" s="12">
        <v>11001</v>
      </c>
      <c r="S2255" s="59">
        <v>1.0164383561643835</v>
      </c>
      <c r="T2255" s="59">
        <v>38.43013698630137</v>
      </c>
      <c r="U2255" s="12">
        <v>1</v>
      </c>
      <c r="V2255" s="12">
        <v>2</v>
      </c>
      <c r="W2255" s="12">
        <v>3</v>
      </c>
      <c r="X2255" s="12">
        <v>3</v>
      </c>
      <c r="Y2255" s="12">
        <v>3</v>
      </c>
      <c r="Z2255" s="58">
        <v>0</v>
      </c>
      <c r="AA2255" s="58">
        <v>0</v>
      </c>
      <c r="AB2255" s="58">
        <v>0</v>
      </c>
      <c r="AC2255" s="58" t="s">
        <v>91</v>
      </c>
    </row>
    <row r="2256" spans="1:29" x14ac:dyDescent="0.3">
      <c r="A2256" s="57">
        <v>2062462648</v>
      </c>
      <c r="B2256" s="12" t="s">
        <v>1396</v>
      </c>
      <c r="C2256" s="58" t="s">
        <v>109</v>
      </c>
      <c r="D2256" s="58" t="s">
        <v>112</v>
      </c>
      <c r="E2256" s="58"/>
      <c r="F2256" s="58"/>
      <c r="G2256" s="58">
        <f>+IF(F2256&gt;K2256+100000,F2256-K2256,0)</f>
        <v>0</v>
      </c>
      <c r="H2256" s="58"/>
      <c r="I2256" s="58"/>
      <c r="J2256" s="58"/>
      <c r="K2256" s="58">
        <v>652289</v>
      </c>
      <c r="L2256" s="12" t="s">
        <v>91</v>
      </c>
      <c r="M2256" s="12" t="s">
        <v>91</v>
      </c>
      <c r="N2256" s="12" t="s">
        <v>91</v>
      </c>
      <c r="O2256" s="12">
        <v>4</v>
      </c>
      <c r="P2256" s="12">
        <v>0</v>
      </c>
      <c r="Q2256" s="12">
        <v>0</v>
      </c>
      <c r="R2256" s="12">
        <v>13836</v>
      </c>
      <c r="S2256" s="59">
        <v>1.0136986301369864</v>
      </c>
      <c r="T2256" s="59">
        <v>22.356164383561644</v>
      </c>
      <c r="U2256" s="12">
        <v>2</v>
      </c>
      <c r="V2256" s="12">
        <v>4</v>
      </c>
      <c r="W2256" s="12">
        <v>1</v>
      </c>
      <c r="X2256" s="12">
        <v>3</v>
      </c>
      <c r="Y2256" s="12">
        <v>1</v>
      </c>
      <c r="Z2256" s="58">
        <v>0</v>
      </c>
      <c r="AA2256" s="58">
        <v>0</v>
      </c>
      <c r="AB2256" s="58">
        <v>0</v>
      </c>
      <c r="AC2256" s="58" t="s">
        <v>91</v>
      </c>
    </row>
    <row r="2257" spans="1:29" x14ac:dyDescent="0.3">
      <c r="A2257" s="57">
        <v>2248860</v>
      </c>
      <c r="B2257" s="12" t="s">
        <v>1397</v>
      </c>
      <c r="C2257" s="58" t="s">
        <v>109</v>
      </c>
      <c r="D2257" s="58" t="s">
        <v>112</v>
      </c>
      <c r="E2257" s="58"/>
      <c r="F2257" s="58"/>
      <c r="G2257" s="58">
        <f>+IF(F2257&gt;K2257+100000,F2257-K2257,0)</f>
        <v>0</v>
      </c>
      <c r="H2257" s="58"/>
      <c r="I2257" s="58"/>
      <c r="J2257" s="58"/>
      <c r="K2257" s="58">
        <v>652289</v>
      </c>
      <c r="L2257" s="12" t="s">
        <v>91</v>
      </c>
      <c r="M2257" s="12" t="s">
        <v>91</v>
      </c>
      <c r="N2257" s="12" t="s">
        <v>91</v>
      </c>
      <c r="O2257" s="12">
        <v>4</v>
      </c>
      <c r="P2257" s="12">
        <v>0</v>
      </c>
      <c r="Q2257" s="12">
        <v>0</v>
      </c>
      <c r="R2257" s="12">
        <v>68001</v>
      </c>
      <c r="S2257" s="59">
        <v>1.0191780821917809</v>
      </c>
      <c r="T2257" s="59">
        <v>55.227397260273975</v>
      </c>
      <c r="U2257" s="12">
        <v>1</v>
      </c>
      <c r="V2257" s="12">
        <v>2</v>
      </c>
      <c r="W2257" s="12">
        <v>4</v>
      </c>
      <c r="X2257" s="12">
        <v>6</v>
      </c>
      <c r="Y2257" s="12">
        <v>2</v>
      </c>
      <c r="Z2257" s="58">
        <v>0</v>
      </c>
      <c r="AA2257" s="58">
        <v>0</v>
      </c>
      <c r="AB2257" s="58">
        <v>0</v>
      </c>
      <c r="AC2257" s="58" t="s">
        <v>91</v>
      </c>
    </row>
    <row r="2258" spans="1:29" x14ac:dyDescent="0.3">
      <c r="A2258" s="57">
        <v>2000402080</v>
      </c>
      <c r="B2258" s="12" t="s">
        <v>1398</v>
      </c>
      <c r="C2258" s="58" t="s">
        <v>109</v>
      </c>
      <c r="D2258" s="58" t="s">
        <v>112</v>
      </c>
      <c r="E2258" s="58"/>
      <c r="F2258" s="58"/>
      <c r="G2258" s="58">
        <f>+IF(F2258&gt;K2258+100000,F2258-K2258,0)</f>
        <v>0</v>
      </c>
      <c r="H2258" s="58"/>
      <c r="I2258" s="58"/>
      <c r="J2258" s="58"/>
      <c r="K2258" s="58">
        <v>652289</v>
      </c>
      <c r="L2258" s="12" t="s">
        <v>91</v>
      </c>
      <c r="M2258" s="12" t="s">
        <v>91</v>
      </c>
      <c r="N2258" s="12" t="s">
        <v>91</v>
      </c>
      <c r="O2258" s="12">
        <v>4</v>
      </c>
      <c r="P2258" s="12">
        <v>0</v>
      </c>
      <c r="Q2258" s="12">
        <v>0</v>
      </c>
      <c r="R2258" s="12">
        <v>68255</v>
      </c>
      <c r="S2258" s="59">
        <v>1.0164383561643835</v>
      </c>
      <c r="T2258" s="59">
        <v>33.860273972602741</v>
      </c>
      <c r="U2258" s="12">
        <v>2</v>
      </c>
      <c r="V2258" s="12">
        <v>4</v>
      </c>
      <c r="W2258" s="12">
        <v>3</v>
      </c>
      <c r="X2258" s="12">
        <v>3</v>
      </c>
      <c r="Y2258" s="12">
        <v>1</v>
      </c>
      <c r="Z2258" s="58">
        <v>0</v>
      </c>
      <c r="AA2258" s="58">
        <v>0</v>
      </c>
      <c r="AB2258" s="58">
        <v>0</v>
      </c>
      <c r="AC2258" s="58" t="s">
        <v>91</v>
      </c>
    </row>
    <row r="2259" spans="1:29" x14ac:dyDescent="0.3">
      <c r="A2259" s="57">
        <v>2244246224</v>
      </c>
      <c r="B2259" s="12" t="s">
        <v>1399</v>
      </c>
      <c r="C2259" s="58" t="s">
        <v>109</v>
      </c>
      <c r="D2259" s="58" t="s">
        <v>112</v>
      </c>
      <c r="E2259" s="58"/>
      <c r="F2259" s="58"/>
      <c r="G2259" s="58">
        <f>+IF(F2259&gt;K2259+100000,F2259-K2259,0)</f>
        <v>0</v>
      </c>
      <c r="H2259" s="58"/>
      <c r="I2259" s="58"/>
      <c r="J2259" s="58"/>
      <c r="K2259" s="58">
        <v>652289</v>
      </c>
      <c r="L2259" s="12" t="s">
        <v>91</v>
      </c>
      <c r="M2259" s="12" t="s">
        <v>91</v>
      </c>
      <c r="N2259" s="12" t="s">
        <v>91</v>
      </c>
      <c r="O2259" s="12">
        <v>4</v>
      </c>
      <c r="P2259" s="12">
        <v>0</v>
      </c>
      <c r="Q2259" s="12">
        <v>0</v>
      </c>
      <c r="R2259" s="12">
        <v>76001</v>
      </c>
      <c r="S2259" s="59">
        <v>1.010958904109589</v>
      </c>
      <c r="T2259" s="59">
        <v>31.915068493150685</v>
      </c>
      <c r="U2259" s="12">
        <v>2</v>
      </c>
      <c r="V2259" s="12">
        <v>4</v>
      </c>
      <c r="W2259" s="12">
        <v>2</v>
      </c>
      <c r="X2259" s="12">
        <v>3</v>
      </c>
      <c r="Y2259" s="12">
        <v>3</v>
      </c>
      <c r="Z2259" s="58">
        <v>0</v>
      </c>
      <c r="AA2259" s="58">
        <v>0</v>
      </c>
      <c r="AB2259" s="58">
        <v>0</v>
      </c>
      <c r="AC2259" s="58" t="s">
        <v>91</v>
      </c>
    </row>
    <row r="2260" spans="1:29" x14ac:dyDescent="0.3">
      <c r="A2260" s="57">
        <v>82880082</v>
      </c>
      <c r="B2260" s="12" t="s">
        <v>1403</v>
      </c>
      <c r="C2260" s="58" t="s">
        <v>109</v>
      </c>
      <c r="D2260" s="58" t="s">
        <v>112</v>
      </c>
      <c r="E2260" s="58">
        <v>9298</v>
      </c>
      <c r="F2260" s="58"/>
      <c r="G2260" s="58">
        <f>+IF(F2260&gt;K2260+100000,F2260-K2260,0)</f>
        <v>0</v>
      </c>
      <c r="H2260" s="58"/>
      <c r="I2260" s="58"/>
      <c r="J2260" s="58"/>
      <c r="K2260" s="58">
        <v>653090</v>
      </c>
      <c r="L2260" s="12" t="s">
        <v>91</v>
      </c>
      <c r="M2260" s="12" t="s">
        <v>91</v>
      </c>
      <c r="N2260" s="12" t="s">
        <v>91</v>
      </c>
      <c r="O2260" s="12">
        <v>4</v>
      </c>
      <c r="P2260" s="12">
        <v>0</v>
      </c>
      <c r="Q2260" s="12">
        <v>0</v>
      </c>
      <c r="R2260" s="12">
        <v>5001</v>
      </c>
      <c r="S2260" s="59">
        <v>2.0493150684931507</v>
      </c>
      <c r="T2260" s="59">
        <v>46.715068493150682</v>
      </c>
      <c r="U2260" s="12">
        <v>1</v>
      </c>
      <c r="V2260" s="12">
        <v>4</v>
      </c>
      <c r="W2260" s="12">
        <v>3</v>
      </c>
      <c r="X2260" s="12">
        <v>2</v>
      </c>
      <c r="Y2260" s="12">
        <v>2</v>
      </c>
      <c r="Z2260" s="58">
        <v>0</v>
      </c>
      <c r="AA2260" s="58">
        <v>0</v>
      </c>
      <c r="AB2260" s="58">
        <v>0</v>
      </c>
      <c r="AC2260" s="58" t="s">
        <v>91</v>
      </c>
    </row>
    <row r="2261" spans="1:29" x14ac:dyDescent="0.3">
      <c r="A2261" s="57">
        <v>2244020806</v>
      </c>
      <c r="B2261" s="12" t="s">
        <v>1404</v>
      </c>
      <c r="C2261" s="58" t="s">
        <v>108</v>
      </c>
      <c r="D2261" s="58" t="s">
        <v>29</v>
      </c>
      <c r="E2261" s="58"/>
      <c r="F2261" s="58">
        <v>943549</v>
      </c>
      <c r="G2261" s="58">
        <f>+IF(F2261&gt;K2261+100000,F2261-K2261,0)</f>
        <v>290459</v>
      </c>
      <c r="H2261" s="58">
        <v>112313</v>
      </c>
      <c r="I2261" s="58">
        <v>0</v>
      </c>
      <c r="J2261" s="58">
        <v>0</v>
      </c>
      <c r="K2261" s="58">
        <v>653090</v>
      </c>
      <c r="L2261" s="12" t="s">
        <v>88</v>
      </c>
      <c r="M2261" s="12" t="s">
        <v>89</v>
      </c>
      <c r="N2261" s="12" t="s">
        <v>10</v>
      </c>
      <c r="O2261" s="12">
        <v>4</v>
      </c>
      <c r="P2261" s="12">
        <v>0</v>
      </c>
      <c r="Q2261" s="12">
        <v>0</v>
      </c>
      <c r="R2261" s="12">
        <v>76130</v>
      </c>
      <c r="S2261" s="59">
        <v>2.0493150684931507</v>
      </c>
      <c r="T2261" s="59">
        <v>31.994520547945207</v>
      </c>
      <c r="U2261" s="12">
        <v>2</v>
      </c>
      <c r="V2261" s="12">
        <v>4</v>
      </c>
      <c r="W2261" s="12">
        <v>3</v>
      </c>
      <c r="X2261" s="12">
        <v>2</v>
      </c>
      <c r="Y2261" s="12">
        <v>1</v>
      </c>
      <c r="Z2261" s="58">
        <v>0</v>
      </c>
      <c r="AA2261" s="58">
        <v>0</v>
      </c>
      <c r="AB2261" s="58">
        <v>0</v>
      </c>
      <c r="AC2261" s="58" t="s">
        <v>91</v>
      </c>
    </row>
    <row r="2262" spans="1:29" x14ac:dyDescent="0.3">
      <c r="A2262" s="57">
        <v>2224620884</v>
      </c>
      <c r="B2262" s="12" t="s">
        <v>1405</v>
      </c>
      <c r="C2262" s="58" t="s">
        <v>109</v>
      </c>
      <c r="D2262" s="58" t="s">
        <v>112</v>
      </c>
      <c r="E2262" s="58"/>
      <c r="F2262" s="58"/>
      <c r="G2262" s="58">
        <f>+IF(F2262&gt;K2262+100000,F2262-K2262,0)</f>
        <v>0</v>
      </c>
      <c r="H2262" s="58"/>
      <c r="I2262" s="58"/>
      <c r="J2262" s="58"/>
      <c r="K2262" s="58">
        <v>653090</v>
      </c>
      <c r="L2262" s="12" t="s">
        <v>91</v>
      </c>
      <c r="M2262" s="12" t="s">
        <v>91</v>
      </c>
      <c r="N2262" s="12" t="s">
        <v>91</v>
      </c>
      <c r="O2262" s="12">
        <v>4</v>
      </c>
      <c r="P2262" s="12">
        <v>0</v>
      </c>
      <c r="Q2262" s="12">
        <v>0</v>
      </c>
      <c r="R2262" s="12">
        <v>76001</v>
      </c>
      <c r="S2262" s="59">
        <v>2.0493150684931507</v>
      </c>
      <c r="T2262" s="59">
        <v>22.82191780821918</v>
      </c>
      <c r="U2262" s="12">
        <v>2</v>
      </c>
      <c r="V2262" s="12">
        <v>2</v>
      </c>
      <c r="W2262" s="12">
        <v>1</v>
      </c>
      <c r="X2262" s="12">
        <v>2</v>
      </c>
      <c r="Y2262" s="12">
        <v>1</v>
      </c>
      <c r="Z2262" s="58">
        <v>0</v>
      </c>
      <c r="AA2262" s="58">
        <v>0</v>
      </c>
      <c r="AB2262" s="58">
        <v>0</v>
      </c>
      <c r="AC2262" s="58" t="s">
        <v>91</v>
      </c>
    </row>
    <row r="2263" spans="1:29" x14ac:dyDescent="0.3">
      <c r="A2263" s="57">
        <v>44468444</v>
      </c>
      <c r="B2263" s="12" t="s">
        <v>1406</v>
      </c>
      <c r="C2263" s="58" t="s">
        <v>108</v>
      </c>
      <c r="D2263" s="58" t="s">
        <v>29</v>
      </c>
      <c r="E2263" s="58">
        <v>403333</v>
      </c>
      <c r="F2263" s="58">
        <v>973012</v>
      </c>
      <c r="G2263" s="58">
        <f>+IF(F2263&gt;K2263+100000,F2263-K2263,0)</f>
        <v>319412</v>
      </c>
      <c r="H2263" s="58">
        <v>129413</v>
      </c>
      <c r="I2263" s="58">
        <v>0</v>
      </c>
      <c r="J2263" s="58">
        <v>1050000</v>
      </c>
      <c r="K2263" s="58">
        <v>653600</v>
      </c>
      <c r="L2263" s="12" t="s">
        <v>87</v>
      </c>
      <c r="M2263" s="12" t="s">
        <v>89</v>
      </c>
      <c r="N2263" s="12" t="s">
        <v>10</v>
      </c>
      <c r="O2263" s="12">
        <v>4</v>
      </c>
      <c r="P2263" s="12">
        <v>0</v>
      </c>
      <c r="Q2263" s="12">
        <v>0</v>
      </c>
      <c r="R2263" s="12">
        <v>13052</v>
      </c>
      <c r="S2263" s="59">
        <v>1.7397260273972603</v>
      </c>
      <c r="T2263" s="59">
        <v>41.010958904109586</v>
      </c>
      <c r="U2263" s="12">
        <v>2</v>
      </c>
      <c r="V2263" s="12">
        <v>2</v>
      </c>
      <c r="W2263" s="12">
        <v>2</v>
      </c>
      <c r="X2263" s="12">
        <v>3</v>
      </c>
      <c r="Y2263" s="12">
        <v>6</v>
      </c>
      <c r="Z2263" s="58">
        <v>0</v>
      </c>
      <c r="AA2263" s="58">
        <v>0</v>
      </c>
      <c r="AB2263" s="58">
        <v>0</v>
      </c>
      <c r="AC2263" s="58" t="s">
        <v>91</v>
      </c>
    </row>
    <row r="2264" spans="1:29" x14ac:dyDescent="0.3">
      <c r="A2264" s="57">
        <v>2006826222</v>
      </c>
      <c r="B2264" s="12" t="s">
        <v>1407</v>
      </c>
      <c r="C2264" s="58" t="s">
        <v>109</v>
      </c>
      <c r="D2264" s="58" t="s">
        <v>112</v>
      </c>
      <c r="E2264" s="58"/>
      <c r="F2264" s="58"/>
      <c r="G2264" s="58">
        <f>+IF(F2264&gt;K2264+100000,F2264-K2264,0)</f>
        <v>0</v>
      </c>
      <c r="H2264" s="58"/>
      <c r="I2264" s="58"/>
      <c r="J2264" s="58"/>
      <c r="K2264" s="58">
        <v>653600</v>
      </c>
      <c r="L2264" s="12" t="s">
        <v>91</v>
      </c>
      <c r="M2264" s="12" t="s">
        <v>91</v>
      </c>
      <c r="N2264" s="12" t="s">
        <v>91</v>
      </c>
      <c r="O2264" s="12">
        <v>4</v>
      </c>
      <c r="P2264" s="12">
        <v>0</v>
      </c>
      <c r="Q2264" s="12">
        <v>0</v>
      </c>
      <c r="R2264" s="12">
        <v>68418</v>
      </c>
      <c r="S2264" s="59">
        <v>1.7397260273972603</v>
      </c>
      <c r="T2264" s="59">
        <v>26.534246575342465</v>
      </c>
      <c r="U2264" s="12">
        <v>2</v>
      </c>
      <c r="V2264" s="12">
        <v>2</v>
      </c>
      <c r="W2264" s="12">
        <v>1</v>
      </c>
      <c r="X2264" s="12">
        <v>2</v>
      </c>
      <c r="Y2264" s="12">
        <v>1</v>
      </c>
      <c r="Z2264" s="58">
        <v>0</v>
      </c>
      <c r="AA2264" s="58">
        <v>0</v>
      </c>
      <c r="AB2264" s="58">
        <v>0</v>
      </c>
      <c r="AC2264" s="58" t="s">
        <v>91</v>
      </c>
    </row>
    <row r="2265" spans="1:29" x14ac:dyDescent="0.3">
      <c r="A2265" s="57">
        <v>2006800688</v>
      </c>
      <c r="B2265" s="12" t="s">
        <v>1408</v>
      </c>
      <c r="C2265" s="58" t="s">
        <v>109</v>
      </c>
      <c r="D2265" s="58" t="s">
        <v>112</v>
      </c>
      <c r="E2265" s="58">
        <v>1694000</v>
      </c>
      <c r="F2265" s="58"/>
      <c r="G2265" s="58">
        <f>+IF(F2265&gt;K2265+100000,F2265-K2265,0)</f>
        <v>0</v>
      </c>
      <c r="H2265" s="58"/>
      <c r="I2265" s="58"/>
      <c r="J2265" s="58"/>
      <c r="K2265" s="58">
        <v>654136</v>
      </c>
      <c r="L2265" s="12" t="s">
        <v>91</v>
      </c>
      <c r="M2265" s="12" t="s">
        <v>91</v>
      </c>
      <c r="N2265" s="12" t="s">
        <v>91</v>
      </c>
      <c r="O2265" s="12">
        <v>4</v>
      </c>
      <c r="P2265" s="12">
        <v>0</v>
      </c>
      <c r="Q2265" s="12">
        <v>0</v>
      </c>
      <c r="R2265" s="12">
        <v>68001</v>
      </c>
      <c r="S2265" s="59">
        <v>0.67123287671232879</v>
      </c>
      <c r="T2265" s="59">
        <v>32.504109589041093</v>
      </c>
      <c r="U2265" s="12">
        <v>2</v>
      </c>
      <c r="V2265" s="12">
        <v>6</v>
      </c>
      <c r="W2265" s="12">
        <v>2</v>
      </c>
      <c r="X2265" s="12">
        <v>5</v>
      </c>
      <c r="Y2265" s="12">
        <v>3</v>
      </c>
      <c r="Z2265" s="58">
        <v>0</v>
      </c>
      <c r="AA2265" s="58">
        <v>0</v>
      </c>
      <c r="AB2265" s="58">
        <v>0</v>
      </c>
      <c r="AC2265" s="58" t="s">
        <v>91</v>
      </c>
    </row>
    <row r="2266" spans="1:29" x14ac:dyDescent="0.3">
      <c r="A2266" s="57">
        <v>4640208</v>
      </c>
      <c r="B2266" s="12" t="s">
        <v>1409</v>
      </c>
      <c r="C2266" s="58" t="s">
        <v>109</v>
      </c>
      <c r="D2266" s="58" t="s">
        <v>112</v>
      </c>
      <c r="E2266" s="58">
        <v>1624000</v>
      </c>
      <c r="F2266" s="58"/>
      <c r="G2266" s="58">
        <f>+IF(F2266&gt;K2266+100000,F2266-K2266,0)</f>
        <v>0</v>
      </c>
      <c r="H2266" s="58"/>
      <c r="I2266" s="58"/>
      <c r="J2266" s="58"/>
      <c r="K2266" s="58">
        <v>654136</v>
      </c>
      <c r="L2266" s="12" t="s">
        <v>91</v>
      </c>
      <c r="M2266" s="12" t="s">
        <v>91</v>
      </c>
      <c r="N2266" s="12" t="s">
        <v>91</v>
      </c>
      <c r="O2266" s="12">
        <v>4</v>
      </c>
      <c r="P2266" s="12">
        <v>0</v>
      </c>
      <c r="Q2266" s="12">
        <v>0</v>
      </c>
      <c r="R2266" s="12">
        <v>76130</v>
      </c>
      <c r="S2266" s="59">
        <v>0.66849315068493154</v>
      </c>
      <c r="T2266" s="59">
        <v>35.912328767123284</v>
      </c>
      <c r="U2266" s="12">
        <v>1</v>
      </c>
      <c r="V2266" s="12">
        <v>4</v>
      </c>
      <c r="W2266" s="12">
        <v>2</v>
      </c>
      <c r="X2266" s="12">
        <v>5</v>
      </c>
      <c r="Y2266" s="12">
        <v>1</v>
      </c>
      <c r="Z2266" s="58">
        <v>0</v>
      </c>
      <c r="AA2266" s="58">
        <v>0</v>
      </c>
      <c r="AB2266" s="58">
        <v>0</v>
      </c>
      <c r="AC2266" s="58" t="s">
        <v>91</v>
      </c>
    </row>
    <row r="2267" spans="1:29" x14ac:dyDescent="0.3">
      <c r="A2267" s="57">
        <v>2066648400</v>
      </c>
      <c r="B2267" s="12" t="s">
        <v>1410</v>
      </c>
      <c r="C2267" s="58" t="s">
        <v>109</v>
      </c>
      <c r="D2267" s="58" t="s">
        <v>112</v>
      </c>
      <c r="E2267" s="58">
        <v>1624000</v>
      </c>
      <c r="F2267" s="58"/>
      <c r="G2267" s="58">
        <f>+IF(F2267&gt;K2267+100000,F2267-K2267,0)</f>
        <v>0</v>
      </c>
      <c r="H2267" s="58"/>
      <c r="I2267" s="58"/>
      <c r="J2267" s="58"/>
      <c r="K2267" s="58">
        <v>654136</v>
      </c>
      <c r="L2267" s="12" t="s">
        <v>91</v>
      </c>
      <c r="M2267" s="12" t="s">
        <v>91</v>
      </c>
      <c r="N2267" s="12" t="s">
        <v>91</v>
      </c>
      <c r="O2267" s="12">
        <v>4</v>
      </c>
      <c r="P2267" s="12">
        <v>0</v>
      </c>
      <c r="Q2267" s="12">
        <v>0</v>
      </c>
      <c r="R2267" s="12">
        <v>76130</v>
      </c>
      <c r="S2267" s="59">
        <v>0.67397260273972603</v>
      </c>
      <c r="T2267" s="59">
        <v>29.238356164383561</v>
      </c>
      <c r="U2267" s="12">
        <v>2</v>
      </c>
      <c r="V2267" s="12">
        <v>5</v>
      </c>
      <c r="W2267" s="12">
        <v>2</v>
      </c>
      <c r="X2267" s="12">
        <v>6</v>
      </c>
      <c r="Y2267" s="12">
        <v>1</v>
      </c>
      <c r="Z2267" s="58">
        <v>0</v>
      </c>
      <c r="AA2267" s="58">
        <v>0</v>
      </c>
      <c r="AB2267" s="58">
        <v>0</v>
      </c>
      <c r="AC2267" s="58" t="s">
        <v>91</v>
      </c>
    </row>
    <row r="2268" spans="1:29" x14ac:dyDescent="0.3">
      <c r="A2268" s="57">
        <v>2262068824</v>
      </c>
      <c r="B2268" s="12" t="s">
        <v>1411</v>
      </c>
      <c r="C2268" s="58" t="s">
        <v>109</v>
      </c>
      <c r="D2268" s="58" t="s">
        <v>112</v>
      </c>
      <c r="E2268" s="58">
        <v>1046665</v>
      </c>
      <c r="F2268" s="58"/>
      <c r="G2268" s="58">
        <f>+IF(F2268&gt;K2268+100000,F2268-K2268,0)</f>
        <v>0</v>
      </c>
      <c r="H2268" s="58"/>
      <c r="I2268" s="58"/>
      <c r="J2268" s="58"/>
      <c r="K2268" s="58">
        <v>654136</v>
      </c>
      <c r="L2268" s="12" t="s">
        <v>91</v>
      </c>
      <c r="M2268" s="12" t="s">
        <v>91</v>
      </c>
      <c r="N2268" s="12" t="s">
        <v>91</v>
      </c>
      <c r="O2268" s="12">
        <v>4</v>
      </c>
      <c r="P2268" s="12">
        <v>0</v>
      </c>
      <c r="Q2268" s="12">
        <v>0</v>
      </c>
      <c r="R2268" s="12">
        <v>76130</v>
      </c>
      <c r="S2268" s="59">
        <v>0.67123287671232879</v>
      </c>
      <c r="T2268" s="59">
        <v>26.572602739726026</v>
      </c>
      <c r="U2268" s="12">
        <v>1</v>
      </c>
      <c r="V2268" s="12">
        <v>5</v>
      </c>
      <c r="W2268" s="12">
        <v>6</v>
      </c>
      <c r="X2268" s="12">
        <v>6</v>
      </c>
      <c r="Y2268" s="12">
        <v>1</v>
      </c>
      <c r="Z2268" s="58">
        <v>0</v>
      </c>
      <c r="AA2268" s="58">
        <v>0</v>
      </c>
      <c r="AB2268" s="58">
        <v>0</v>
      </c>
      <c r="AC2268" s="58" t="s">
        <v>91</v>
      </c>
    </row>
    <row r="2269" spans="1:29" x14ac:dyDescent="0.3">
      <c r="A2269" s="57">
        <v>62608642</v>
      </c>
      <c r="B2269" s="12" t="s">
        <v>1412</v>
      </c>
      <c r="C2269" s="58" t="s">
        <v>109</v>
      </c>
      <c r="D2269" s="58" t="s">
        <v>112</v>
      </c>
      <c r="E2269" s="58">
        <v>974400</v>
      </c>
      <c r="F2269" s="58"/>
      <c r="G2269" s="58">
        <f>+IF(F2269&gt;K2269+100000,F2269-K2269,0)</f>
        <v>0</v>
      </c>
      <c r="H2269" s="58"/>
      <c r="I2269" s="58"/>
      <c r="J2269" s="58"/>
      <c r="K2269" s="58">
        <v>654136</v>
      </c>
      <c r="L2269" s="12" t="s">
        <v>91</v>
      </c>
      <c r="M2269" s="12" t="s">
        <v>91</v>
      </c>
      <c r="N2269" s="12" t="s">
        <v>91</v>
      </c>
      <c r="O2269" s="12">
        <v>4</v>
      </c>
      <c r="P2269" s="12">
        <v>0</v>
      </c>
      <c r="Q2269" s="12">
        <v>0</v>
      </c>
      <c r="R2269" s="12">
        <v>11001</v>
      </c>
      <c r="S2269" s="59">
        <v>0.67123287671232879</v>
      </c>
      <c r="T2269" s="59">
        <v>41.43287671232877</v>
      </c>
      <c r="U2269" s="12">
        <v>2</v>
      </c>
      <c r="V2269" s="12">
        <v>6</v>
      </c>
      <c r="W2269" s="12">
        <v>3</v>
      </c>
      <c r="X2269" s="12">
        <v>6</v>
      </c>
      <c r="Y2269" s="12">
        <v>3</v>
      </c>
      <c r="Z2269" s="58">
        <v>0</v>
      </c>
      <c r="AA2269" s="58">
        <v>0</v>
      </c>
      <c r="AB2269" s="58">
        <v>0</v>
      </c>
      <c r="AC2269" s="58" t="s">
        <v>91</v>
      </c>
    </row>
    <row r="2270" spans="1:29" x14ac:dyDescent="0.3">
      <c r="A2270" s="57">
        <v>42006048</v>
      </c>
      <c r="B2270" s="12" t="s">
        <v>1413</v>
      </c>
      <c r="C2270" s="58" t="s">
        <v>109</v>
      </c>
      <c r="D2270" s="58" t="s">
        <v>112</v>
      </c>
      <c r="E2270" s="58">
        <v>603000</v>
      </c>
      <c r="F2270" s="58"/>
      <c r="G2270" s="58">
        <f>+IF(F2270&gt;K2270+100000,F2270-K2270,0)</f>
        <v>0</v>
      </c>
      <c r="H2270" s="58"/>
      <c r="I2270" s="58"/>
      <c r="J2270" s="58"/>
      <c r="K2270" s="58">
        <v>654136</v>
      </c>
      <c r="L2270" s="12" t="s">
        <v>91</v>
      </c>
      <c r="M2270" s="12" t="s">
        <v>91</v>
      </c>
      <c r="N2270" s="12" t="s">
        <v>91</v>
      </c>
      <c r="O2270" s="12">
        <v>4</v>
      </c>
      <c r="P2270" s="12">
        <v>0</v>
      </c>
      <c r="Q2270" s="12">
        <v>0</v>
      </c>
      <c r="R2270" s="12">
        <v>76001</v>
      </c>
      <c r="S2270" s="59">
        <v>0.68219178082191778</v>
      </c>
      <c r="T2270" s="59">
        <v>58.528767123287672</v>
      </c>
      <c r="U2270" s="12">
        <v>2</v>
      </c>
      <c r="V2270" s="12">
        <v>5</v>
      </c>
      <c r="W2270" s="12">
        <v>3</v>
      </c>
      <c r="X2270" s="12">
        <v>5</v>
      </c>
      <c r="Y2270" s="12">
        <v>1</v>
      </c>
      <c r="Z2270" s="58">
        <v>0</v>
      </c>
      <c r="AA2270" s="58">
        <v>0</v>
      </c>
      <c r="AB2270" s="58">
        <v>0</v>
      </c>
      <c r="AC2270" s="58" t="s">
        <v>91</v>
      </c>
    </row>
    <row r="2271" spans="1:29" x14ac:dyDescent="0.3">
      <c r="A2271" s="57">
        <v>2008664220</v>
      </c>
      <c r="B2271" s="12" t="s">
        <v>1414</v>
      </c>
      <c r="C2271" s="58" t="s">
        <v>109</v>
      </c>
      <c r="D2271" s="58" t="s">
        <v>112</v>
      </c>
      <c r="E2271" s="58">
        <v>487200</v>
      </c>
      <c r="F2271" s="58"/>
      <c r="G2271" s="58">
        <f>+IF(F2271&gt;K2271+100000,F2271-K2271,0)</f>
        <v>0</v>
      </c>
      <c r="H2271" s="58"/>
      <c r="I2271" s="58"/>
      <c r="J2271" s="58"/>
      <c r="K2271" s="58">
        <v>654136</v>
      </c>
      <c r="L2271" s="12" t="s">
        <v>91</v>
      </c>
      <c r="M2271" s="12" t="s">
        <v>91</v>
      </c>
      <c r="N2271" s="12" t="s">
        <v>91</v>
      </c>
      <c r="O2271" s="12">
        <v>4</v>
      </c>
      <c r="P2271" s="12">
        <v>0</v>
      </c>
      <c r="Q2271" s="12">
        <v>0</v>
      </c>
      <c r="R2271" s="12">
        <v>76520</v>
      </c>
      <c r="S2271" s="59">
        <v>0.69041095890410964</v>
      </c>
      <c r="T2271" s="59">
        <v>32.978082191780821</v>
      </c>
      <c r="U2271" s="12">
        <v>2</v>
      </c>
      <c r="V2271" s="12">
        <v>5</v>
      </c>
      <c r="W2271" s="12">
        <v>2</v>
      </c>
      <c r="X2271" s="12">
        <v>6</v>
      </c>
      <c r="Y2271" s="12">
        <v>1</v>
      </c>
      <c r="Z2271" s="58">
        <v>0</v>
      </c>
      <c r="AA2271" s="58">
        <v>0</v>
      </c>
      <c r="AB2271" s="58">
        <v>0</v>
      </c>
      <c r="AC2271" s="58" t="s">
        <v>91</v>
      </c>
    </row>
    <row r="2272" spans="1:29" x14ac:dyDescent="0.3">
      <c r="A2272" s="57">
        <v>8020688</v>
      </c>
      <c r="B2272" s="12" t="s">
        <v>1415</v>
      </c>
      <c r="C2272" s="58" t="s">
        <v>108</v>
      </c>
      <c r="D2272" s="58" t="s">
        <v>29</v>
      </c>
      <c r="E2272" s="58">
        <v>182400</v>
      </c>
      <c r="F2272" s="58">
        <v>1233200</v>
      </c>
      <c r="G2272" s="58">
        <f>+IF(F2272&gt;K2272+100000,F2272-K2272,0)</f>
        <v>579064</v>
      </c>
      <c r="H2272" s="58">
        <v>215721</v>
      </c>
      <c r="I2272" s="58">
        <v>0</v>
      </c>
      <c r="J2272" s="58">
        <v>360000</v>
      </c>
      <c r="K2272" s="58">
        <v>654136</v>
      </c>
      <c r="L2272" s="12" t="s">
        <v>87</v>
      </c>
      <c r="M2272" s="12" t="s">
        <v>89</v>
      </c>
      <c r="N2272" s="12" t="s">
        <v>10</v>
      </c>
      <c r="O2272" s="12">
        <v>4</v>
      </c>
      <c r="P2272" s="12">
        <v>0</v>
      </c>
      <c r="Q2272" s="12">
        <v>0</v>
      </c>
      <c r="R2272" s="12">
        <v>13001</v>
      </c>
      <c r="S2272" s="59">
        <v>0.67397260273972603</v>
      </c>
      <c r="T2272" s="59">
        <v>43.490410958904107</v>
      </c>
      <c r="U2272" s="12">
        <v>1</v>
      </c>
      <c r="V2272" s="12">
        <v>6</v>
      </c>
      <c r="W2272" s="12">
        <v>4</v>
      </c>
      <c r="X2272" s="12">
        <v>6</v>
      </c>
      <c r="Y2272" s="12">
        <v>4</v>
      </c>
      <c r="Z2272" s="58">
        <v>0</v>
      </c>
      <c r="AA2272" s="58">
        <v>0</v>
      </c>
      <c r="AB2272" s="58">
        <v>0</v>
      </c>
      <c r="AC2272" s="58" t="s">
        <v>91</v>
      </c>
    </row>
    <row r="2273" spans="1:29" x14ac:dyDescent="0.3">
      <c r="A2273" s="57">
        <v>24622264</v>
      </c>
      <c r="B2273" s="12" t="s">
        <v>1416</v>
      </c>
      <c r="C2273" s="58" t="s">
        <v>109</v>
      </c>
      <c r="D2273" s="58" t="s">
        <v>112</v>
      </c>
      <c r="E2273" s="58">
        <v>162400</v>
      </c>
      <c r="F2273" s="58"/>
      <c r="G2273" s="58">
        <f>+IF(F2273&gt;K2273+100000,F2273-K2273,0)</f>
        <v>0</v>
      </c>
      <c r="H2273" s="58"/>
      <c r="I2273" s="58"/>
      <c r="J2273" s="58"/>
      <c r="K2273" s="58">
        <v>654136</v>
      </c>
      <c r="L2273" s="12" t="s">
        <v>91</v>
      </c>
      <c r="M2273" s="12" t="s">
        <v>91</v>
      </c>
      <c r="N2273" s="12" t="s">
        <v>91</v>
      </c>
      <c r="O2273" s="12">
        <v>4</v>
      </c>
      <c r="P2273" s="12">
        <v>0</v>
      </c>
      <c r="Q2273" s="12">
        <v>0</v>
      </c>
      <c r="R2273" s="12">
        <v>68001</v>
      </c>
      <c r="S2273" s="59">
        <v>0.67123287671232879</v>
      </c>
      <c r="T2273" s="59">
        <v>44.076712328767123</v>
      </c>
      <c r="U2273" s="12">
        <v>1</v>
      </c>
      <c r="V2273" s="12">
        <v>2</v>
      </c>
      <c r="W2273" s="12">
        <v>2</v>
      </c>
      <c r="X2273" s="12">
        <v>4</v>
      </c>
      <c r="Y2273" s="12">
        <v>1</v>
      </c>
      <c r="Z2273" s="58">
        <v>0</v>
      </c>
      <c r="AA2273" s="58">
        <v>0</v>
      </c>
      <c r="AB2273" s="58">
        <v>0</v>
      </c>
      <c r="AC2273" s="58" t="s">
        <v>91</v>
      </c>
    </row>
    <row r="2274" spans="1:29" x14ac:dyDescent="0.3">
      <c r="A2274" s="57">
        <v>2260422</v>
      </c>
      <c r="B2274" s="12" t="s">
        <v>1417</v>
      </c>
      <c r="C2274" s="58" t="s">
        <v>109</v>
      </c>
      <c r="D2274" s="58" t="s">
        <v>112</v>
      </c>
      <c r="E2274" s="58">
        <v>133540</v>
      </c>
      <c r="F2274" s="58"/>
      <c r="G2274" s="58">
        <f>+IF(F2274&gt;K2274+100000,F2274-K2274,0)</f>
        <v>0</v>
      </c>
      <c r="H2274" s="58"/>
      <c r="I2274" s="58"/>
      <c r="J2274" s="58"/>
      <c r="K2274" s="58">
        <v>654136</v>
      </c>
      <c r="L2274" s="12" t="s">
        <v>91</v>
      </c>
      <c r="M2274" s="12" t="s">
        <v>91</v>
      </c>
      <c r="N2274" s="12" t="s">
        <v>91</v>
      </c>
      <c r="O2274" s="12">
        <v>4</v>
      </c>
      <c r="P2274" s="12">
        <v>0</v>
      </c>
      <c r="Q2274" s="12">
        <v>0</v>
      </c>
      <c r="R2274" s="12">
        <v>68276</v>
      </c>
      <c r="S2274" s="59">
        <v>0.67397260273972603</v>
      </c>
      <c r="T2274" s="59">
        <v>54.717808219178082</v>
      </c>
      <c r="U2274" s="12">
        <v>1</v>
      </c>
      <c r="V2274" s="12">
        <v>4</v>
      </c>
      <c r="W2274" s="12">
        <v>4</v>
      </c>
      <c r="X2274" s="12">
        <v>6</v>
      </c>
      <c r="Y2274" s="12">
        <v>2</v>
      </c>
      <c r="Z2274" s="58">
        <v>0</v>
      </c>
      <c r="AA2274" s="58">
        <v>0</v>
      </c>
      <c r="AB2274" s="58">
        <v>0</v>
      </c>
      <c r="AC2274" s="58" t="s">
        <v>91</v>
      </c>
    </row>
    <row r="2275" spans="1:29" x14ac:dyDescent="0.3">
      <c r="A2275" s="57">
        <v>2068680602</v>
      </c>
      <c r="B2275" s="12" t="s">
        <v>1418</v>
      </c>
      <c r="C2275" s="58" t="s">
        <v>109</v>
      </c>
      <c r="D2275" s="58" t="s">
        <v>112</v>
      </c>
      <c r="E2275" s="58">
        <v>110635</v>
      </c>
      <c r="F2275" s="58"/>
      <c r="G2275" s="58">
        <f>+IF(F2275&gt;K2275+100000,F2275-K2275,0)</f>
        <v>0</v>
      </c>
      <c r="H2275" s="58"/>
      <c r="I2275" s="58"/>
      <c r="J2275" s="58"/>
      <c r="K2275" s="58">
        <v>654136</v>
      </c>
      <c r="L2275" s="12" t="s">
        <v>91</v>
      </c>
      <c r="M2275" s="12" t="s">
        <v>91</v>
      </c>
      <c r="N2275" s="12" t="s">
        <v>91</v>
      </c>
      <c r="O2275" s="12">
        <v>4</v>
      </c>
      <c r="P2275" s="12">
        <v>0</v>
      </c>
      <c r="Q2275" s="12">
        <v>0</v>
      </c>
      <c r="R2275" s="12">
        <v>76130</v>
      </c>
      <c r="S2275" s="59">
        <v>0.69041095890410964</v>
      </c>
      <c r="T2275" s="59">
        <v>32.654794520547945</v>
      </c>
      <c r="U2275" s="12">
        <v>2</v>
      </c>
      <c r="V2275" s="12">
        <v>6</v>
      </c>
      <c r="W2275" s="12">
        <v>2</v>
      </c>
      <c r="X2275" s="12">
        <v>6</v>
      </c>
      <c r="Y2275" s="12">
        <v>1</v>
      </c>
      <c r="Z2275" s="58">
        <v>0</v>
      </c>
      <c r="AA2275" s="58">
        <v>0</v>
      </c>
      <c r="AB2275" s="58">
        <v>0</v>
      </c>
      <c r="AC2275" s="58" t="s">
        <v>91</v>
      </c>
    </row>
    <row r="2276" spans="1:29" x14ac:dyDescent="0.3">
      <c r="A2276" s="57">
        <v>2008662828</v>
      </c>
      <c r="B2276" s="12" t="s">
        <v>1419</v>
      </c>
      <c r="C2276" s="58" t="s">
        <v>109</v>
      </c>
      <c r="D2276" s="58" t="s">
        <v>112</v>
      </c>
      <c r="E2276" s="58">
        <v>73080</v>
      </c>
      <c r="F2276" s="58"/>
      <c r="G2276" s="58">
        <f>+IF(F2276&gt;K2276+100000,F2276-K2276,0)</f>
        <v>0</v>
      </c>
      <c r="H2276" s="58"/>
      <c r="I2276" s="58"/>
      <c r="J2276" s="58"/>
      <c r="K2276" s="58">
        <v>654136</v>
      </c>
      <c r="L2276" s="12" t="s">
        <v>91</v>
      </c>
      <c r="M2276" s="12" t="s">
        <v>91</v>
      </c>
      <c r="N2276" s="12" t="s">
        <v>91</v>
      </c>
      <c r="O2276" s="12">
        <v>4</v>
      </c>
      <c r="P2276" s="12">
        <v>0</v>
      </c>
      <c r="Q2276" s="12">
        <v>0</v>
      </c>
      <c r="R2276" s="12">
        <v>68001</v>
      </c>
      <c r="S2276" s="59">
        <v>0.67397260273972603</v>
      </c>
      <c r="T2276" s="59">
        <v>33.112328767123287</v>
      </c>
      <c r="U2276" s="12">
        <v>1</v>
      </c>
      <c r="V2276" s="12">
        <v>5</v>
      </c>
      <c r="W2276" s="12">
        <v>3</v>
      </c>
      <c r="X2276" s="12">
        <v>4</v>
      </c>
      <c r="Y2276" s="12">
        <v>1</v>
      </c>
      <c r="Z2276" s="58">
        <v>0</v>
      </c>
      <c r="AA2276" s="58">
        <v>0</v>
      </c>
      <c r="AB2276" s="58">
        <v>0</v>
      </c>
      <c r="AC2276" s="58" t="s">
        <v>91</v>
      </c>
    </row>
    <row r="2277" spans="1:29" x14ac:dyDescent="0.3">
      <c r="A2277" s="57">
        <v>42006820</v>
      </c>
      <c r="B2277" s="12" t="s">
        <v>1420</v>
      </c>
      <c r="C2277" s="58" t="s">
        <v>108</v>
      </c>
      <c r="D2277" s="58" t="s">
        <v>29</v>
      </c>
      <c r="E2277" s="58"/>
      <c r="F2277" s="58">
        <v>1402268</v>
      </c>
      <c r="G2277" s="58">
        <f>+IF(F2277&gt;K2277+100000,F2277-K2277,0)</f>
        <v>748132</v>
      </c>
      <c r="H2277" s="58">
        <v>118732</v>
      </c>
      <c r="I2277" s="58">
        <v>0</v>
      </c>
      <c r="J2277" s="58">
        <v>0</v>
      </c>
      <c r="K2277" s="58">
        <v>654136</v>
      </c>
      <c r="L2277" s="12" t="s">
        <v>88</v>
      </c>
      <c r="M2277" s="12" t="s">
        <v>89</v>
      </c>
      <c r="N2277" s="12" t="s">
        <v>10</v>
      </c>
      <c r="O2277" s="12">
        <v>4</v>
      </c>
      <c r="P2277" s="12">
        <v>0</v>
      </c>
      <c r="Q2277" s="12">
        <v>0</v>
      </c>
      <c r="R2277" s="12">
        <v>76001</v>
      </c>
      <c r="S2277" s="59">
        <v>0.67123287671232879</v>
      </c>
      <c r="T2277" s="59">
        <v>52.942465753424656</v>
      </c>
      <c r="U2277" s="12">
        <v>2</v>
      </c>
      <c r="V2277" s="12">
        <v>2</v>
      </c>
      <c r="W2277" s="12">
        <v>2</v>
      </c>
      <c r="X2277" s="12">
        <v>4</v>
      </c>
      <c r="Y2277" s="12">
        <v>2</v>
      </c>
      <c r="Z2277" s="58">
        <v>0</v>
      </c>
      <c r="AA2277" s="58">
        <v>0</v>
      </c>
      <c r="AB2277" s="58">
        <v>0</v>
      </c>
      <c r="AC2277" s="58" t="s">
        <v>91</v>
      </c>
    </row>
    <row r="2278" spans="1:29" x14ac:dyDescent="0.3">
      <c r="A2278" s="57">
        <v>2202826044</v>
      </c>
      <c r="B2278" s="12" t="s">
        <v>1421</v>
      </c>
      <c r="C2278" s="58" t="s">
        <v>109</v>
      </c>
      <c r="D2278" s="58" t="s">
        <v>112</v>
      </c>
      <c r="E2278" s="58"/>
      <c r="F2278" s="58"/>
      <c r="G2278" s="58">
        <f>+IF(F2278&gt;K2278+100000,F2278-K2278,0)</f>
        <v>0</v>
      </c>
      <c r="H2278" s="58"/>
      <c r="I2278" s="58"/>
      <c r="J2278" s="58"/>
      <c r="K2278" s="58">
        <v>654136</v>
      </c>
      <c r="L2278" s="12" t="s">
        <v>91</v>
      </c>
      <c r="M2278" s="12" t="s">
        <v>91</v>
      </c>
      <c r="N2278" s="12" t="s">
        <v>91</v>
      </c>
      <c r="O2278" s="12">
        <v>4</v>
      </c>
      <c r="P2278" s="12">
        <v>0</v>
      </c>
      <c r="Q2278" s="12">
        <v>0</v>
      </c>
      <c r="R2278" s="12">
        <v>13001</v>
      </c>
      <c r="S2278" s="59">
        <v>0.68493150684931503</v>
      </c>
      <c r="T2278" s="59">
        <v>29.945205479452056</v>
      </c>
      <c r="U2278" s="12">
        <v>1</v>
      </c>
      <c r="V2278" s="12">
        <v>4</v>
      </c>
      <c r="W2278" s="12">
        <v>2</v>
      </c>
      <c r="X2278" s="12">
        <v>4</v>
      </c>
      <c r="Y2278" s="12">
        <v>1</v>
      </c>
      <c r="Z2278" s="58">
        <v>0</v>
      </c>
      <c r="AA2278" s="58">
        <v>0</v>
      </c>
      <c r="AB2278" s="58">
        <v>0</v>
      </c>
      <c r="AC2278" s="58" t="s">
        <v>91</v>
      </c>
    </row>
    <row r="2279" spans="1:29" x14ac:dyDescent="0.3">
      <c r="A2279" s="57">
        <v>2008824064</v>
      </c>
      <c r="B2279" s="12" t="s">
        <v>1422</v>
      </c>
      <c r="C2279" s="58" t="s">
        <v>109</v>
      </c>
      <c r="D2279" s="58" t="s">
        <v>112</v>
      </c>
      <c r="E2279" s="58"/>
      <c r="F2279" s="58"/>
      <c r="G2279" s="58">
        <f>+IF(F2279&gt;K2279+100000,F2279-K2279,0)</f>
        <v>0</v>
      </c>
      <c r="H2279" s="58"/>
      <c r="I2279" s="58"/>
      <c r="J2279" s="58"/>
      <c r="K2279" s="58">
        <v>654136</v>
      </c>
      <c r="L2279" s="12" t="s">
        <v>91</v>
      </c>
      <c r="M2279" s="12" t="s">
        <v>91</v>
      </c>
      <c r="N2279" s="12" t="s">
        <v>91</v>
      </c>
      <c r="O2279" s="12">
        <v>4</v>
      </c>
      <c r="P2279" s="12">
        <v>0</v>
      </c>
      <c r="Q2279" s="12">
        <v>0</v>
      </c>
      <c r="R2279" s="12">
        <v>13836</v>
      </c>
      <c r="S2279" s="59">
        <v>0.65479452054794518</v>
      </c>
      <c r="T2279" s="59">
        <v>29.402739726027399</v>
      </c>
      <c r="U2279" s="12">
        <v>1</v>
      </c>
      <c r="V2279" s="12">
        <v>5</v>
      </c>
      <c r="W2279" s="12">
        <v>1</v>
      </c>
      <c r="X2279" s="12">
        <v>4</v>
      </c>
      <c r="Y2279" s="12">
        <v>1</v>
      </c>
      <c r="Z2279" s="58">
        <v>0</v>
      </c>
      <c r="AA2279" s="58">
        <v>0</v>
      </c>
      <c r="AB2279" s="58">
        <v>0</v>
      </c>
      <c r="AC2279" s="58" t="s">
        <v>91</v>
      </c>
    </row>
    <row r="2280" spans="1:29" x14ac:dyDescent="0.3">
      <c r="A2280" s="57">
        <v>2006008080</v>
      </c>
      <c r="B2280" s="12" t="s">
        <v>1423</v>
      </c>
      <c r="C2280" s="58" t="s">
        <v>109</v>
      </c>
      <c r="D2280" s="58" t="s">
        <v>112</v>
      </c>
      <c r="E2280" s="58"/>
      <c r="F2280" s="58"/>
      <c r="G2280" s="58">
        <f>+IF(F2280&gt;K2280+100000,F2280-K2280,0)</f>
        <v>0</v>
      </c>
      <c r="H2280" s="58"/>
      <c r="I2280" s="58"/>
      <c r="J2280" s="58"/>
      <c r="K2280" s="58">
        <v>654136</v>
      </c>
      <c r="L2280" s="12" t="s">
        <v>91</v>
      </c>
      <c r="M2280" s="12" t="s">
        <v>91</v>
      </c>
      <c r="N2280" s="12" t="s">
        <v>91</v>
      </c>
      <c r="O2280" s="12">
        <v>4</v>
      </c>
      <c r="P2280" s="12">
        <v>0</v>
      </c>
      <c r="Q2280" s="12">
        <v>0</v>
      </c>
      <c r="R2280" s="12">
        <v>68276</v>
      </c>
      <c r="S2280" s="59">
        <v>0.69041095890410964</v>
      </c>
      <c r="T2280" s="59">
        <v>35.586301369863016</v>
      </c>
      <c r="U2280" s="12">
        <v>2</v>
      </c>
      <c r="V2280" s="12">
        <v>6</v>
      </c>
      <c r="W2280" s="12">
        <v>5</v>
      </c>
      <c r="X2280" s="12">
        <v>5</v>
      </c>
      <c r="Y2280" s="12">
        <v>1</v>
      </c>
      <c r="Z2280" s="58">
        <v>0</v>
      </c>
      <c r="AA2280" s="58">
        <v>0</v>
      </c>
      <c r="AB2280" s="58">
        <v>0</v>
      </c>
      <c r="AC2280" s="58" t="s">
        <v>91</v>
      </c>
    </row>
    <row r="2281" spans="1:29" x14ac:dyDescent="0.3">
      <c r="A2281" s="57">
        <v>2044424024</v>
      </c>
      <c r="B2281" s="12" t="s">
        <v>1424</v>
      </c>
      <c r="C2281" s="58" t="s">
        <v>109</v>
      </c>
      <c r="D2281" s="58" t="s">
        <v>112</v>
      </c>
      <c r="E2281" s="58"/>
      <c r="F2281" s="58"/>
      <c r="G2281" s="58">
        <f>+IF(F2281&gt;K2281+100000,F2281-K2281,0)</f>
        <v>0</v>
      </c>
      <c r="H2281" s="58"/>
      <c r="I2281" s="58"/>
      <c r="J2281" s="58"/>
      <c r="K2281" s="58">
        <v>654136</v>
      </c>
      <c r="L2281" s="12" t="s">
        <v>91</v>
      </c>
      <c r="M2281" s="12" t="s">
        <v>91</v>
      </c>
      <c r="N2281" s="12" t="s">
        <v>91</v>
      </c>
      <c r="O2281" s="12">
        <v>4</v>
      </c>
      <c r="P2281" s="12">
        <v>0</v>
      </c>
      <c r="Q2281" s="12">
        <v>0</v>
      </c>
      <c r="R2281" s="12">
        <v>76001</v>
      </c>
      <c r="S2281" s="59">
        <v>0.67123287671232879</v>
      </c>
      <c r="T2281" s="59">
        <v>33.287671232876711</v>
      </c>
      <c r="U2281" s="12">
        <v>2</v>
      </c>
      <c r="V2281" s="12">
        <v>5</v>
      </c>
      <c r="W2281" s="12">
        <v>3</v>
      </c>
      <c r="X2281" s="12">
        <v>6</v>
      </c>
      <c r="Y2281" s="12">
        <v>1</v>
      </c>
      <c r="Z2281" s="58">
        <v>0</v>
      </c>
      <c r="AA2281" s="58">
        <v>0</v>
      </c>
      <c r="AB2281" s="58">
        <v>0</v>
      </c>
      <c r="AC2281" s="58" t="s">
        <v>91</v>
      </c>
    </row>
    <row r="2282" spans="1:29" x14ac:dyDescent="0.3">
      <c r="A2282" s="57">
        <v>2244000624</v>
      </c>
      <c r="B2282" s="12" t="s">
        <v>1425</v>
      </c>
      <c r="C2282" s="58" t="s">
        <v>109</v>
      </c>
      <c r="D2282" s="58" t="s">
        <v>112</v>
      </c>
      <c r="E2282" s="58"/>
      <c r="F2282" s="58"/>
      <c r="G2282" s="58">
        <f>+IF(F2282&gt;K2282+100000,F2282-K2282,0)</f>
        <v>0</v>
      </c>
      <c r="H2282" s="58"/>
      <c r="I2282" s="58"/>
      <c r="J2282" s="58"/>
      <c r="K2282" s="58">
        <v>654136</v>
      </c>
      <c r="L2282" s="12" t="s">
        <v>91</v>
      </c>
      <c r="M2282" s="12" t="s">
        <v>91</v>
      </c>
      <c r="N2282" s="12" t="s">
        <v>91</v>
      </c>
      <c r="O2282" s="12">
        <v>4</v>
      </c>
      <c r="P2282" s="12">
        <v>0</v>
      </c>
      <c r="Q2282" s="12">
        <v>0</v>
      </c>
      <c r="R2282" s="12">
        <v>76001</v>
      </c>
      <c r="S2282" s="59">
        <v>0.67123287671232879</v>
      </c>
      <c r="T2282" s="59">
        <v>24.063013698630137</v>
      </c>
      <c r="U2282" s="12">
        <v>2</v>
      </c>
      <c r="V2282" s="12">
        <v>5</v>
      </c>
      <c r="W2282" s="12">
        <v>4</v>
      </c>
      <c r="X2282" s="12">
        <v>5</v>
      </c>
      <c r="Y2282" s="12">
        <v>1</v>
      </c>
      <c r="Z2282" s="58">
        <v>0</v>
      </c>
      <c r="AA2282" s="58">
        <v>0</v>
      </c>
      <c r="AB2282" s="58">
        <v>0</v>
      </c>
      <c r="AC2282" s="58" t="s">
        <v>91</v>
      </c>
    </row>
    <row r="2283" spans="1:29" x14ac:dyDescent="0.3">
      <c r="A2283" s="57">
        <v>2244404448</v>
      </c>
      <c r="B2283" s="12" t="s">
        <v>1426</v>
      </c>
      <c r="C2283" s="58" t="s">
        <v>109</v>
      </c>
      <c r="D2283" s="58" t="s">
        <v>112</v>
      </c>
      <c r="E2283" s="58"/>
      <c r="F2283" s="58"/>
      <c r="G2283" s="58">
        <f>+IF(F2283&gt;K2283+100000,F2283-K2283,0)</f>
        <v>0</v>
      </c>
      <c r="H2283" s="58"/>
      <c r="I2283" s="58"/>
      <c r="J2283" s="58"/>
      <c r="K2283" s="58">
        <v>654136</v>
      </c>
      <c r="L2283" s="12" t="s">
        <v>91</v>
      </c>
      <c r="M2283" s="12" t="s">
        <v>91</v>
      </c>
      <c r="N2283" s="12" t="s">
        <v>91</v>
      </c>
      <c r="O2283" s="12">
        <v>4</v>
      </c>
      <c r="P2283" s="12">
        <v>0</v>
      </c>
      <c r="Q2283" s="12">
        <v>0</v>
      </c>
      <c r="R2283" s="12">
        <v>76001</v>
      </c>
      <c r="S2283" s="59">
        <v>0.67123287671232879</v>
      </c>
      <c r="T2283" s="59">
        <v>25.410958904109588</v>
      </c>
      <c r="U2283" s="12">
        <v>1</v>
      </c>
      <c r="V2283" s="12">
        <v>5</v>
      </c>
      <c r="W2283" s="12">
        <v>4</v>
      </c>
      <c r="X2283" s="12">
        <v>6</v>
      </c>
      <c r="Y2283" s="12">
        <v>1</v>
      </c>
      <c r="Z2283" s="58">
        <v>0</v>
      </c>
      <c r="AA2283" s="58">
        <v>0</v>
      </c>
      <c r="AB2283" s="58">
        <v>0</v>
      </c>
      <c r="AC2283" s="58" t="s">
        <v>91</v>
      </c>
    </row>
    <row r="2284" spans="1:29" x14ac:dyDescent="0.3">
      <c r="A2284" s="57">
        <v>20288002</v>
      </c>
      <c r="B2284" s="12" t="s">
        <v>1427</v>
      </c>
      <c r="C2284" s="58" t="s">
        <v>109</v>
      </c>
      <c r="D2284" s="58" t="s">
        <v>112</v>
      </c>
      <c r="E2284" s="58"/>
      <c r="F2284" s="58"/>
      <c r="G2284" s="58">
        <f>+IF(F2284&gt;K2284+100000,F2284-K2284,0)</f>
        <v>0</v>
      </c>
      <c r="H2284" s="58"/>
      <c r="I2284" s="58"/>
      <c r="J2284" s="58"/>
      <c r="K2284" s="58">
        <v>654136</v>
      </c>
      <c r="L2284" s="12" t="s">
        <v>91</v>
      </c>
      <c r="M2284" s="12" t="s">
        <v>91</v>
      </c>
      <c r="N2284" s="12" t="s">
        <v>91</v>
      </c>
      <c r="O2284" s="12">
        <v>4</v>
      </c>
      <c r="P2284" s="12">
        <v>0</v>
      </c>
      <c r="Q2284" s="12">
        <v>0</v>
      </c>
      <c r="R2284" s="12">
        <v>76001</v>
      </c>
      <c r="S2284" s="59">
        <v>0.68219178082191778</v>
      </c>
      <c r="T2284" s="59">
        <v>41.983561643835614</v>
      </c>
      <c r="U2284" s="12">
        <v>2</v>
      </c>
      <c r="V2284" s="12">
        <v>6</v>
      </c>
      <c r="W2284" s="12">
        <v>2</v>
      </c>
      <c r="X2284" s="12">
        <v>6</v>
      </c>
      <c r="Y2284" s="12">
        <v>1</v>
      </c>
      <c r="Z2284" s="58">
        <v>0</v>
      </c>
      <c r="AA2284" s="58">
        <v>0</v>
      </c>
      <c r="AB2284" s="58">
        <v>0</v>
      </c>
      <c r="AC2284" s="58" t="s">
        <v>91</v>
      </c>
    </row>
    <row r="2285" spans="1:29" x14ac:dyDescent="0.3">
      <c r="A2285" s="57">
        <v>20682282</v>
      </c>
      <c r="B2285" s="12" t="s">
        <v>1428</v>
      </c>
      <c r="C2285" s="58" t="s">
        <v>109</v>
      </c>
      <c r="D2285" s="58" t="s">
        <v>112</v>
      </c>
      <c r="E2285" s="58"/>
      <c r="F2285" s="58"/>
      <c r="G2285" s="58">
        <f>+IF(F2285&gt;K2285+100000,F2285-K2285,0)</f>
        <v>0</v>
      </c>
      <c r="H2285" s="58"/>
      <c r="I2285" s="58"/>
      <c r="J2285" s="58"/>
      <c r="K2285" s="58">
        <v>654136</v>
      </c>
      <c r="L2285" s="12" t="s">
        <v>91</v>
      </c>
      <c r="M2285" s="12" t="s">
        <v>91</v>
      </c>
      <c r="N2285" s="12" t="s">
        <v>91</v>
      </c>
      <c r="O2285" s="12">
        <v>4</v>
      </c>
      <c r="P2285" s="12">
        <v>0</v>
      </c>
      <c r="Q2285" s="12">
        <v>0</v>
      </c>
      <c r="R2285" s="12">
        <v>76001</v>
      </c>
      <c r="S2285" s="59">
        <v>0.68219178082191778</v>
      </c>
      <c r="T2285" s="59">
        <v>48.372602739726027</v>
      </c>
      <c r="U2285" s="12">
        <v>2</v>
      </c>
      <c r="V2285" s="12">
        <v>5</v>
      </c>
      <c r="W2285" s="12">
        <v>4</v>
      </c>
      <c r="X2285" s="12">
        <v>6</v>
      </c>
      <c r="Y2285" s="12">
        <v>2</v>
      </c>
      <c r="Z2285" s="58">
        <v>0</v>
      </c>
      <c r="AA2285" s="58">
        <v>0</v>
      </c>
      <c r="AB2285" s="58">
        <v>0</v>
      </c>
      <c r="AC2285" s="58" t="s">
        <v>91</v>
      </c>
    </row>
    <row r="2286" spans="1:29" x14ac:dyDescent="0.3">
      <c r="A2286" s="57">
        <v>26868022</v>
      </c>
      <c r="B2286" s="12" t="s">
        <v>1429</v>
      </c>
      <c r="C2286" s="58" t="s">
        <v>109</v>
      </c>
      <c r="D2286" s="58" t="s">
        <v>112</v>
      </c>
      <c r="E2286" s="58"/>
      <c r="F2286" s="58"/>
      <c r="G2286" s="58">
        <f>+IF(F2286&gt;K2286+100000,F2286-K2286,0)</f>
        <v>0</v>
      </c>
      <c r="H2286" s="58"/>
      <c r="I2286" s="58"/>
      <c r="J2286" s="58"/>
      <c r="K2286" s="58">
        <v>654136</v>
      </c>
      <c r="L2286" s="12" t="s">
        <v>91</v>
      </c>
      <c r="M2286" s="12" t="s">
        <v>91</v>
      </c>
      <c r="N2286" s="12" t="s">
        <v>91</v>
      </c>
      <c r="O2286" s="12">
        <v>4</v>
      </c>
      <c r="P2286" s="12">
        <v>0</v>
      </c>
      <c r="Q2286" s="12">
        <v>0</v>
      </c>
      <c r="R2286" s="12">
        <v>76001</v>
      </c>
      <c r="S2286" s="59">
        <v>0.68219178082191778</v>
      </c>
      <c r="T2286" s="59">
        <v>53.153424657534245</v>
      </c>
      <c r="U2286" s="12">
        <v>1</v>
      </c>
      <c r="V2286" s="12">
        <v>4</v>
      </c>
      <c r="W2286" s="12">
        <v>3</v>
      </c>
      <c r="X2286" s="12">
        <v>4</v>
      </c>
      <c r="Y2286" s="12">
        <v>2</v>
      </c>
      <c r="Z2286" s="58">
        <v>0</v>
      </c>
      <c r="AA2286" s="58">
        <v>0</v>
      </c>
      <c r="AB2286" s="58">
        <v>0</v>
      </c>
      <c r="AC2286" s="58" t="s">
        <v>91</v>
      </c>
    </row>
    <row r="2287" spans="1:29" x14ac:dyDescent="0.3">
      <c r="A2287" s="57">
        <v>2020828028</v>
      </c>
      <c r="B2287" s="12" t="s">
        <v>1430</v>
      </c>
      <c r="C2287" s="58" t="s">
        <v>109</v>
      </c>
      <c r="D2287" s="58" t="s">
        <v>112</v>
      </c>
      <c r="E2287" s="58"/>
      <c r="F2287" s="58"/>
      <c r="G2287" s="58">
        <f>+IF(F2287&gt;K2287+100000,F2287-K2287,0)</f>
        <v>0</v>
      </c>
      <c r="H2287" s="58"/>
      <c r="I2287" s="58"/>
      <c r="J2287" s="58"/>
      <c r="K2287" s="58">
        <v>654136</v>
      </c>
      <c r="L2287" s="12" t="s">
        <v>91</v>
      </c>
      <c r="M2287" s="12" t="s">
        <v>91</v>
      </c>
      <c r="N2287" s="12" t="s">
        <v>91</v>
      </c>
      <c r="O2287" s="12">
        <v>4</v>
      </c>
      <c r="P2287" s="12">
        <v>0</v>
      </c>
      <c r="Q2287" s="12">
        <v>0</v>
      </c>
      <c r="R2287" s="12">
        <v>76001</v>
      </c>
      <c r="S2287" s="59">
        <v>0.68219178082191778</v>
      </c>
      <c r="T2287" s="59">
        <v>35.372602739726027</v>
      </c>
      <c r="U2287" s="12">
        <v>1</v>
      </c>
      <c r="V2287" s="12">
        <v>2</v>
      </c>
      <c r="W2287" s="12">
        <v>2</v>
      </c>
      <c r="X2287" s="12">
        <v>6</v>
      </c>
      <c r="Y2287" s="12">
        <v>1</v>
      </c>
      <c r="Z2287" s="58">
        <v>0</v>
      </c>
      <c r="AA2287" s="58">
        <v>0</v>
      </c>
      <c r="AB2287" s="58">
        <v>0</v>
      </c>
      <c r="AC2287" s="58" t="s">
        <v>91</v>
      </c>
    </row>
    <row r="2288" spans="1:29" x14ac:dyDescent="0.3">
      <c r="A2288" s="57">
        <v>2244066224</v>
      </c>
      <c r="B2288" s="12" t="s">
        <v>1431</v>
      </c>
      <c r="C2288" s="58" t="s">
        <v>109</v>
      </c>
      <c r="D2288" s="58" t="s">
        <v>112</v>
      </c>
      <c r="E2288" s="58"/>
      <c r="F2288" s="58"/>
      <c r="G2288" s="58">
        <f>+IF(F2288&gt;K2288+100000,F2288-K2288,0)</f>
        <v>0</v>
      </c>
      <c r="H2288" s="58"/>
      <c r="I2288" s="58"/>
      <c r="J2288" s="58"/>
      <c r="K2288" s="58">
        <v>654136</v>
      </c>
      <c r="L2288" s="12" t="s">
        <v>91</v>
      </c>
      <c r="M2288" s="12" t="s">
        <v>91</v>
      </c>
      <c r="N2288" s="12" t="s">
        <v>91</v>
      </c>
      <c r="O2288" s="12">
        <v>4</v>
      </c>
      <c r="P2288" s="12">
        <v>0</v>
      </c>
      <c r="Q2288" s="12">
        <v>0</v>
      </c>
      <c r="R2288" s="12">
        <v>76001</v>
      </c>
      <c r="S2288" s="59">
        <v>0.68219178082191778</v>
      </c>
      <c r="T2288" s="59">
        <v>28.19178082191781</v>
      </c>
      <c r="U2288" s="12">
        <v>2</v>
      </c>
      <c r="V2288" s="12">
        <v>2</v>
      </c>
      <c r="W2288" s="12">
        <v>2</v>
      </c>
      <c r="X2288" s="12">
        <v>4</v>
      </c>
      <c r="Y2288" s="12">
        <v>1</v>
      </c>
      <c r="Z2288" s="58">
        <v>0</v>
      </c>
      <c r="AA2288" s="58">
        <v>0</v>
      </c>
      <c r="AB2288" s="58">
        <v>0</v>
      </c>
      <c r="AC2288" s="58" t="s">
        <v>91</v>
      </c>
    </row>
    <row r="2289" spans="1:29" x14ac:dyDescent="0.3">
      <c r="A2289" s="57">
        <v>4480464</v>
      </c>
      <c r="B2289" s="12" t="s">
        <v>1432</v>
      </c>
      <c r="C2289" s="58" t="s">
        <v>109</v>
      </c>
      <c r="D2289" s="58" t="s">
        <v>112</v>
      </c>
      <c r="E2289" s="58"/>
      <c r="F2289" s="58"/>
      <c r="G2289" s="58">
        <f>+IF(F2289&gt;K2289+100000,F2289-K2289,0)</f>
        <v>0</v>
      </c>
      <c r="H2289" s="58"/>
      <c r="I2289" s="58"/>
      <c r="J2289" s="58"/>
      <c r="K2289" s="58">
        <v>654136</v>
      </c>
      <c r="L2289" s="12" t="s">
        <v>91</v>
      </c>
      <c r="M2289" s="12" t="s">
        <v>91</v>
      </c>
      <c r="N2289" s="12" t="s">
        <v>91</v>
      </c>
      <c r="O2289" s="12">
        <v>4</v>
      </c>
      <c r="P2289" s="12">
        <v>0</v>
      </c>
      <c r="Q2289" s="12">
        <v>0</v>
      </c>
      <c r="R2289" s="12">
        <v>76130</v>
      </c>
      <c r="S2289" s="59">
        <v>0.68219178082191778</v>
      </c>
      <c r="T2289" s="59">
        <v>40.591780821917808</v>
      </c>
      <c r="U2289" s="12">
        <v>1</v>
      </c>
      <c r="V2289" s="12">
        <v>5</v>
      </c>
      <c r="W2289" s="12">
        <v>2</v>
      </c>
      <c r="X2289" s="12">
        <v>6</v>
      </c>
      <c r="Y2289" s="12">
        <v>1</v>
      </c>
      <c r="Z2289" s="58">
        <v>0</v>
      </c>
      <c r="AA2289" s="58">
        <v>0</v>
      </c>
      <c r="AB2289" s="58">
        <v>0</v>
      </c>
      <c r="AC2289" s="58" t="s">
        <v>91</v>
      </c>
    </row>
    <row r="2290" spans="1:29" x14ac:dyDescent="0.3">
      <c r="A2290" s="57">
        <v>6402202</v>
      </c>
      <c r="B2290" s="12" t="s">
        <v>1433</v>
      </c>
      <c r="C2290" s="58" t="s">
        <v>109</v>
      </c>
      <c r="D2290" s="58" t="s">
        <v>112</v>
      </c>
      <c r="E2290" s="58"/>
      <c r="F2290" s="58"/>
      <c r="G2290" s="58">
        <f>+IF(F2290&gt;K2290+100000,F2290-K2290,0)</f>
        <v>0</v>
      </c>
      <c r="H2290" s="58"/>
      <c r="I2290" s="58"/>
      <c r="J2290" s="58"/>
      <c r="K2290" s="58">
        <v>654136</v>
      </c>
      <c r="L2290" s="12" t="s">
        <v>91</v>
      </c>
      <c r="M2290" s="12" t="s">
        <v>91</v>
      </c>
      <c r="N2290" s="12" t="s">
        <v>91</v>
      </c>
      <c r="O2290" s="12">
        <v>4</v>
      </c>
      <c r="P2290" s="12">
        <v>0</v>
      </c>
      <c r="Q2290" s="12">
        <v>0</v>
      </c>
      <c r="R2290" s="12">
        <v>76520</v>
      </c>
      <c r="S2290" s="59">
        <v>0.69041095890410964</v>
      </c>
      <c r="T2290" s="59">
        <v>40.778082191780825</v>
      </c>
      <c r="U2290" s="12">
        <v>1</v>
      </c>
      <c r="V2290" s="12">
        <v>2</v>
      </c>
      <c r="W2290" s="12">
        <v>2</v>
      </c>
      <c r="X2290" s="12">
        <v>4</v>
      </c>
      <c r="Y2290" s="12">
        <v>1</v>
      </c>
      <c r="Z2290" s="58">
        <v>0</v>
      </c>
      <c r="AA2290" s="58">
        <v>0</v>
      </c>
      <c r="AB2290" s="58">
        <v>0</v>
      </c>
      <c r="AC2290" s="58" t="s">
        <v>91</v>
      </c>
    </row>
    <row r="2291" spans="1:29" x14ac:dyDescent="0.3">
      <c r="A2291" s="57">
        <v>26280844</v>
      </c>
      <c r="B2291" s="12" t="s">
        <v>1434</v>
      </c>
      <c r="C2291" s="58" t="s">
        <v>109</v>
      </c>
      <c r="D2291" s="58" t="s">
        <v>112</v>
      </c>
      <c r="E2291" s="58"/>
      <c r="F2291" s="58"/>
      <c r="G2291" s="58">
        <f>+IF(F2291&gt;K2291+100000,F2291-K2291,0)</f>
        <v>0</v>
      </c>
      <c r="H2291" s="58"/>
      <c r="I2291" s="58"/>
      <c r="J2291" s="58"/>
      <c r="K2291" s="58">
        <v>654138</v>
      </c>
      <c r="L2291" s="12" t="s">
        <v>91</v>
      </c>
      <c r="M2291" s="12" t="s">
        <v>91</v>
      </c>
      <c r="N2291" s="12" t="s">
        <v>91</v>
      </c>
      <c r="O2291" s="12">
        <v>4</v>
      </c>
      <c r="P2291" s="12">
        <v>0</v>
      </c>
      <c r="Q2291" s="12">
        <v>0</v>
      </c>
      <c r="R2291" s="12">
        <v>76001</v>
      </c>
      <c r="S2291" s="59">
        <v>0.51506849315068493</v>
      </c>
      <c r="T2291" s="59">
        <v>41.38082191780822</v>
      </c>
      <c r="U2291" s="12">
        <v>1</v>
      </c>
      <c r="V2291" s="12">
        <v>6</v>
      </c>
      <c r="W2291" s="12">
        <v>3</v>
      </c>
      <c r="X2291" s="12">
        <v>9</v>
      </c>
      <c r="Y2291" s="12">
        <v>2</v>
      </c>
      <c r="Z2291" s="58">
        <v>0</v>
      </c>
      <c r="AA2291" s="58">
        <v>0</v>
      </c>
      <c r="AB2291" s="58">
        <v>0</v>
      </c>
      <c r="AC2291" s="58" t="s">
        <v>91</v>
      </c>
    </row>
    <row r="2292" spans="1:29" x14ac:dyDescent="0.3">
      <c r="A2292" s="57">
        <v>68042002</v>
      </c>
      <c r="B2292" s="12" t="s">
        <v>1436</v>
      </c>
      <c r="C2292" s="58" t="s">
        <v>109</v>
      </c>
      <c r="D2292" s="58" t="s">
        <v>112</v>
      </c>
      <c r="E2292" s="58">
        <v>1521600</v>
      </c>
      <c r="F2292" s="58"/>
      <c r="G2292" s="58">
        <f>+IF(F2292&gt;K2292+100000,F2292-K2292,0)</f>
        <v>0</v>
      </c>
      <c r="H2292" s="58"/>
      <c r="I2292" s="58"/>
      <c r="J2292" s="58"/>
      <c r="K2292" s="58">
        <v>665512</v>
      </c>
      <c r="L2292" s="12" t="s">
        <v>91</v>
      </c>
      <c r="M2292" s="12" t="s">
        <v>91</v>
      </c>
      <c r="N2292" s="12" t="s">
        <v>91</v>
      </c>
      <c r="O2292" s="12">
        <v>4</v>
      </c>
      <c r="P2292" s="12">
        <v>0</v>
      </c>
      <c r="Q2292" s="12">
        <v>0</v>
      </c>
      <c r="R2292" s="12">
        <v>76001</v>
      </c>
      <c r="S2292" s="59">
        <v>2.1013698630136988</v>
      </c>
      <c r="T2292" s="59">
        <v>36.739726027397261</v>
      </c>
      <c r="U2292" s="12">
        <v>2</v>
      </c>
      <c r="V2292" s="12">
        <v>2</v>
      </c>
      <c r="W2292" s="12">
        <v>2</v>
      </c>
      <c r="X2292" s="12">
        <v>2</v>
      </c>
      <c r="Y2292" s="12">
        <v>1</v>
      </c>
      <c r="Z2292" s="58">
        <v>0</v>
      </c>
      <c r="AA2292" s="58">
        <v>0</v>
      </c>
      <c r="AB2292" s="58">
        <v>0</v>
      </c>
      <c r="AC2292" s="58" t="s">
        <v>91</v>
      </c>
    </row>
    <row r="2293" spans="1:29" x14ac:dyDescent="0.3">
      <c r="A2293" s="57">
        <v>2008262666</v>
      </c>
      <c r="B2293" s="12" t="s">
        <v>1437</v>
      </c>
      <c r="C2293" s="58" t="s">
        <v>109</v>
      </c>
      <c r="D2293" s="58" t="s">
        <v>112</v>
      </c>
      <c r="E2293" s="58">
        <v>1233316</v>
      </c>
      <c r="F2293" s="58"/>
      <c r="G2293" s="58">
        <f>+IF(F2293&gt;K2293+100000,F2293-K2293,0)</f>
        <v>0</v>
      </c>
      <c r="H2293" s="58"/>
      <c r="I2293" s="58"/>
      <c r="J2293" s="58"/>
      <c r="K2293" s="58">
        <v>665512</v>
      </c>
      <c r="L2293" s="12" t="s">
        <v>91</v>
      </c>
      <c r="M2293" s="12" t="s">
        <v>91</v>
      </c>
      <c r="N2293" s="12" t="s">
        <v>91</v>
      </c>
      <c r="O2293" s="12">
        <v>4</v>
      </c>
      <c r="P2293" s="12">
        <v>0</v>
      </c>
      <c r="Q2293" s="12">
        <v>0</v>
      </c>
      <c r="R2293" s="12">
        <v>23001</v>
      </c>
      <c r="S2293" s="59">
        <v>2.0931506849315067</v>
      </c>
      <c r="T2293" s="59">
        <v>24.769863013698629</v>
      </c>
      <c r="U2293" s="12">
        <v>2</v>
      </c>
      <c r="V2293" s="12">
        <v>4</v>
      </c>
      <c r="W2293" s="12">
        <v>1</v>
      </c>
      <c r="X2293" s="12">
        <v>2</v>
      </c>
      <c r="Y2293" s="12">
        <v>1</v>
      </c>
      <c r="Z2293" s="58">
        <v>0</v>
      </c>
      <c r="AA2293" s="58">
        <v>0</v>
      </c>
      <c r="AB2293" s="58">
        <v>0</v>
      </c>
      <c r="AC2293" s="58" t="s">
        <v>91</v>
      </c>
    </row>
    <row r="2294" spans="1:29" x14ac:dyDescent="0.3">
      <c r="A2294" s="57">
        <v>2224648000</v>
      </c>
      <c r="B2294" s="12" t="s">
        <v>1438</v>
      </c>
      <c r="C2294" s="58" t="s">
        <v>108</v>
      </c>
      <c r="D2294" s="58" t="s">
        <v>114</v>
      </c>
      <c r="E2294" s="58">
        <v>1079600</v>
      </c>
      <c r="F2294" s="58">
        <v>2124138</v>
      </c>
      <c r="G2294" s="58">
        <f>+IF(F2294&gt;K2294+100000,F2294-K2294,0)</f>
        <v>1458626</v>
      </c>
      <c r="H2294" s="58">
        <v>464660</v>
      </c>
      <c r="I2294" s="58">
        <v>0</v>
      </c>
      <c r="J2294" s="58">
        <v>1400000</v>
      </c>
      <c r="K2294" s="58">
        <v>665512</v>
      </c>
      <c r="L2294" s="12" t="s">
        <v>87</v>
      </c>
      <c r="M2294" s="12" t="s">
        <v>89</v>
      </c>
      <c r="N2294" s="12" t="s">
        <v>10</v>
      </c>
      <c r="O2294" s="12">
        <v>4</v>
      </c>
      <c r="P2294" s="12">
        <v>0</v>
      </c>
      <c r="Q2294" s="12">
        <v>0</v>
      </c>
      <c r="R2294" s="12">
        <v>76001</v>
      </c>
      <c r="S2294" s="59">
        <v>2.1013698630136988</v>
      </c>
      <c r="T2294" s="59">
        <v>23.638356164383563</v>
      </c>
      <c r="U2294" s="12">
        <v>1</v>
      </c>
      <c r="V2294" s="12">
        <v>2</v>
      </c>
      <c r="W2294" s="12">
        <v>3</v>
      </c>
      <c r="X2294" s="12">
        <v>2</v>
      </c>
      <c r="Y2294" s="12">
        <v>1</v>
      </c>
      <c r="Z2294" s="58">
        <v>0</v>
      </c>
      <c r="AA2294" s="58">
        <v>0</v>
      </c>
      <c r="AB2294" s="58">
        <v>0</v>
      </c>
      <c r="AC2294" s="58" t="s">
        <v>91</v>
      </c>
    </row>
    <row r="2295" spans="1:29" x14ac:dyDescent="0.3">
      <c r="A2295" s="57">
        <v>2224046284</v>
      </c>
      <c r="B2295" s="12" t="s">
        <v>1440</v>
      </c>
      <c r="C2295" s="58" t="s">
        <v>108</v>
      </c>
      <c r="D2295" s="58" t="s">
        <v>29</v>
      </c>
      <c r="E2295" s="58">
        <v>152400</v>
      </c>
      <c r="F2295" s="58">
        <v>1384335</v>
      </c>
      <c r="G2295" s="58">
        <f>+IF(F2295&gt;K2295+100000,F2295-K2295,0)</f>
        <v>718823</v>
      </c>
      <c r="H2295" s="58">
        <v>136665</v>
      </c>
      <c r="I2295" s="58">
        <v>0</v>
      </c>
      <c r="J2295" s="58">
        <v>722484</v>
      </c>
      <c r="K2295" s="58">
        <v>665512</v>
      </c>
      <c r="L2295" s="12" t="s">
        <v>87</v>
      </c>
      <c r="M2295" s="12" t="s">
        <v>89</v>
      </c>
      <c r="N2295" s="12" t="s">
        <v>10</v>
      </c>
      <c r="O2295" s="12">
        <v>4</v>
      </c>
      <c r="P2295" s="12">
        <v>0</v>
      </c>
      <c r="Q2295" s="12">
        <v>0</v>
      </c>
      <c r="R2295" s="12">
        <v>76001</v>
      </c>
      <c r="S2295" s="59">
        <v>2.1013698630136988</v>
      </c>
      <c r="T2295" s="59">
        <v>27.443835616438356</v>
      </c>
      <c r="U2295" s="12">
        <v>1</v>
      </c>
      <c r="V2295" s="12">
        <v>0</v>
      </c>
      <c r="W2295" s="12">
        <v>2</v>
      </c>
      <c r="X2295" s="12">
        <v>2</v>
      </c>
      <c r="Y2295" s="12">
        <v>1</v>
      </c>
      <c r="Z2295" s="58">
        <v>0</v>
      </c>
      <c r="AA2295" s="58">
        <v>0</v>
      </c>
      <c r="AB2295" s="58">
        <v>0</v>
      </c>
      <c r="AC2295" s="58" t="s">
        <v>91</v>
      </c>
    </row>
    <row r="2296" spans="1:29" x14ac:dyDescent="0.3">
      <c r="A2296" s="57">
        <v>2084240644</v>
      </c>
      <c r="B2296" s="12" t="s">
        <v>1442</v>
      </c>
      <c r="C2296" s="58" t="s">
        <v>108</v>
      </c>
      <c r="D2296" s="58" t="s">
        <v>113</v>
      </c>
      <c r="E2296" s="58">
        <v>16053</v>
      </c>
      <c r="F2296" s="58">
        <v>178461</v>
      </c>
      <c r="G2296" s="58">
        <f>+IF(F2296&gt;K2296+100000,F2296-K2296,0)</f>
        <v>0</v>
      </c>
      <c r="H2296" s="58">
        <v>91110</v>
      </c>
      <c r="I2296" s="58">
        <v>0</v>
      </c>
      <c r="J2296" s="58">
        <v>0</v>
      </c>
      <c r="K2296" s="58">
        <v>665512</v>
      </c>
      <c r="L2296" s="12" t="s">
        <v>88</v>
      </c>
      <c r="M2296" s="12" t="s">
        <v>89</v>
      </c>
      <c r="N2296" s="12" t="s">
        <v>10</v>
      </c>
      <c r="O2296" s="12">
        <v>4</v>
      </c>
      <c r="P2296" s="12">
        <v>0</v>
      </c>
      <c r="Q2296" s="12">
        <v>0</v>
      </c>
      <c r="R2296" s="12">
        <v>5360</v>
      </c>
      <c r="S2296" s="59">
        <v>2.1013698630136988</v>
      </c>
      <c r="T2296" s="59">
        <v>28.435616438356163</v>
      </c>
      <c r="U2296" s="12">
        <v>1</v>
      </c>
      <c r="V2296" s="12">
        <v>0</v>
      </c>
      <c r="W2296" s="12">
        <v>2</v>
      </c>
      <c r="X2296" s="12">
        <v>2</v>
      </c>
      <c r="Y2296" s="12">
        <v>3</v>
      </c>
      <c r="Z2296" s="58">
        <v>0</v>
      </c>
      <c r="AA2296" s="58">
        <v>0</v>
      </c>
      <c r="AB2296" s="58">
        <v>0</v>
      </c>
      <c r="AC2296" s="58" t="s">
        <v>91</v>
      </c>
    </row>
    <row r="2297" spans="1:29" x14ac:dyDescent="0.3">
      <c r="A2297" s="57">
        <v>2202660266</v>
      </c>
      <c r="B2297" s="12" t="s">
        <v>1444</v>
      </c>
      <c r="C2297" s="58" t="s">
        <v>109</v>
      </c>
      <c r="D2297" s="58" t="s">
        <v>112</v>
      </c>
      <c r="E2297" s="58">
        <v>51840</v>
      </c>
      <c r="F2297" s="58"/>
      <c r="G2297" s="58">
        <f>+IF(F2297&gt;K2297+100000,F2297-K2297,0)</f>
        <v>0</v>
      </c>
      <c r="H2297" s="58"/>
      <c r="I2297" s="58"/>
      <c r="J2297" s="58"/>
      <c r="K2297" s="58">
        <v>665600</v>
      </c>
      <c r="L2297" s="12" t="s">
        <v>91</v>
      </c>
      <c r="M2297" s="12" t="s">
        <v>91</v>
      </c>
      <c r="N2297" s="12" t="s">
        <v>91</v>
      </c>
      <c r="O2297" s="12">
        <v>4</v>
      </c>
      <c r="P2297" s="12">
        <v>0</v>
      </c>
      <c r="Q2297" s="12">
        <v>0</v>
      </c>
      <c r="R2297" s="12">
        <v>68276</v>
      </c>
      <c r="S2297" s="59">
        <v>1.6986301369863013</v>
      </c>
      <c r="T2297" s="59">
        <v>23.731506849315068</v>
      </c>
      <c r="U2297" s="12">
        <v>1</v>
      </c>
      <c r="V2297" s="12">
        <v>2</v>
      </c>
      <c r="W2297" s="12">
        <v>2</v>
      </c>
      <c r="X2297" s="12">
        <v>2</v>
      </c>
      <c r="Y2297" s="12">
        <v>1</v>
      </c>
      <c r="Z2297" s="58">
        <v>0</v>
      </c>
      <c r="AA2297" s="58">
        <v>0</v>
      </c>
      <c r="AB2297" s="58">
        <v>0</v>
      </c>
      <c r="AC2297" s="58" t="s">
        <v>91</v>
      </c>
    </row>
    <row r="2298" spans="1:29" x14ac:dyDescent="0.3">
      <c r="A2298" s="57">
        <v>2222402840</v>
      </c>
      <c r="B2298" s="12" t="s">
        <v>1446</v>
      </c>
      <c r="C2298" s="58" t="s">
        <v>108</v>
      </c>
      <c r="D2298" s="58" t="s">
        <v>29</v>
      </c>
      <c r="E2298" s="58">
        <v>749561</v>
      </c>
      <c r="F2298" s="58">
        <v>997925</v>
      </c>
      <c r="G2298" s="58">
        <f>+IF(F2298&gt;K2298+100000,F2298-K2298,0)</f>
        <v>321481</v>
      </c>
      <c r="H2298" s="58">
        <v>131595</v>
      </c>
      <c r="I2298" s="58">
        <v>0</v>
      </c>
      <c r="J2298" s="58">
        <v>0</v>
      </c>
      <c r="K2298" s="58">
        <v>676444</v>
      </c>
      <c r="L2298" s="12" t="s">
        <v>88</v>
      </c>
      <c r="M2298" s="12" t="s">
        <v>89</v>
      </c>
      <c r="N2298" s="12" t="s">
        <v>10</v>
      </c>
      <c r="O2298" s="12">
        <v>4</v>
      </c>
      <c r="P2298" s="12">
        <v>0</v>
      </c>
      <c r="Q2298" s="12">
        <v>0</v>
      </c>
      <c r="R2298" s="12">
        <v>76130</v>
      </c>
      <c r="S2298" s="59">
        <v>2.2246575342465755</v>
      </c>
      <c r="T2298" s="59">
        <v>24.153424657534245</v>
      </c>
      <c r="U2298" s="12">
        <v>1</v>
      </c>
      <c r="V2298" s="12">
        <v>2</v>
      </c>
      <c r="W2298" s="12">
        <v>2</v>
      </c>
      <c r="X2298" s="12">
        <v>2</v>
      </c>
      <c r="Y2298" s="12">
        <v>1</v>
      </c>
      <c r="Z2298" s="58">
        <v>0</v>
      </c>
      <c r="AA2298" s="58">
        <v>0</v>
      </c>
      <c r="AB2298" s="58">
        <v>0</v>
      </c>
      <c r="AC2298" s="58" t="s">
        <v>91</v>
      </c>
    </row>
    <row r="2299" spans="1:29" x14ac:dyDescent="0.3">
      <c r="A2299" s="57">
        <v>40082262</v>
      </c>
      <c r="B2299" s="12" t="s">
        <v>1447</v>
      </c>
      <c r="C2299" s="58" t="s">
        <v>109</v>
      </c>
      <c r="D2299" s="58" t="s">
        <v>112</v>
      </c>
      <c r="E2299" s="58">
        <v>2244000</v>
      </c>
      <c r="F2299" s="58"/>
      <c r="G2299" s="58">
        <f>+IF(F2299&gt;K2299+100000,F2299-K2299,0)</f>
        <v>0</v>
      </c>
      <c r="H2299" s="58"/>
      <c r="I2299" s="58"/>
      <c r="J2299" s="58"/>
      <c r="K2299" s="58">
        <v>677934</v>
      </c>
      <c r="L2299" s="12" t="s">
        <v>91</v>
      </c>
      <c r="M2299" s="12" t="s">
        <v>91</v>
      </c>
      <c r="N2299" s="12" t="s">
        <v>91</v>
      </c>
      <c r="O2299" s="12">
        <v>4</v>
      </c>
      <c r="P2299" s="12">
        <v>0</v>
      </c>
      <c r="Q2299" s="12">
        <v>0</v>
      </c>
      <c r="R2299" s="12">
        <v>76001</v>
      </c>
      <c r="S2299" s="59">
        <v>2.1479452054794521</v>
      </c>
      <c r="T2299" s="59">
        <v>36.468493150684928</v>
      </c>
      <c r="U2299" s="12">
        <v>2</v>
      </c>
      <c r="V2299" s="12">
        <v>2</v>
      </c>
      <c r="W2299" s="12">
        <v>2</v>
      </c>
      <c r="X2299" s="12">
        <v>2</v>
      </c>
      <c r="Y2299" s="12">
        <v>4</v>
      </c>
      <c r="Z2299" s="58">
        <v>0</v>
      </c>
      <c r="AA2299" s="58">
        <v>0</v>
      </c>
      <c r="AB2299" s="58">
        <v>0</v>
      </c>
      <c r="AC2299" s="58" t="s">
        <v>91</v>
      </c>
    </row>
    <row r="2300" spans="1:29" x14ac:dyDescent="0.3">
      <c r="A2300" s="57">
        <v>2064668860</v>
      </c>
      <c r="B2300" s="12" t="s">
        <v>1450</v>
      </c>
      <c r="C2300" s="58" t="s">
        <v>108</v>
      </c>
      <c r="D2300" s="58" t="s">
        <v>114</v>
      </c>
      <c r="E2300" s="58">
        <v>762353</v>
      </c>
      <c r="F2300" s="58">
        <v>2249535</v>
      </c>
      <c r="G2300" s="58">
        <f>+IF(F2300&gt;K2300+100000,F2300-K2300,0)</f>
        <v>1571601</v>
      </c>
      <c r="H2300" s="58">
        <v>157908</v>
      </c>
      <c r="I2300" s="58">
        <v>0</v>
      </c>
      <c r="J2300" s="58">
        <v>2000000</v>
      </c>
      <c r="K2300" s="58">
        <v>677934</v>
      </c>
      <c r="L2300" s="12" t="s">
        <v>87</v>
      </c>
      <c r="M2300" s="12" t="s">
        <v>89</v>
      </c>
      <c r="N2300" s="12" t="s">
        <v>10</v>
      </c>
      <c r="O2300" s="12">
        <v>4</v>
      </c>
      <c r="P2300" s="12">
        <v>0</v>
      </c>
      <c r="Q2300" s="12">
        <v>0</v>
      </c>
      <c r="R2300" s="12">
        <v>17380</v>
      </c>
      <c r="S2300" s="59">
        <v>2.1589041095890411</v>
      </c>
      <c r="T2300" s="59">
        <v>24.427397260273974</v>
      </c>
      <c r="U2300" s="12">
        <v>1</v>
      </c>
      <c r="V2300" s="12">
        <v>0</v>
      </c>
      <c r="W2300" s="12">
        <v>3</v>
      </c>
      <c r="X2300" s="12">
        <v>2</v>
      </c>
      <c r="Y2300" s="12">
        <v>1</v>
      </c>
      <c r="Z2300" s="58">
        <v>0</v>
      </c>
      <c r="AA2300" s="58">
        <v>0</v>
      </c>
      <c r="AB2300" s="58">
        <v>0</v>
      </c>
      <c r="AC2300" s="58" t="s">
        <v>91</v>
      </c>
    </row>
    <row r="2301" spans="1:29" x14ac:dyDescent="0.3">
      <c r="A2301" s="57">
        <v>2224640460</v>
      </c>
      <c r="B2301" s="12" t="s">
        <v>1452</v>
      </c>
      <c r="C2301" s="58" t="s">
        <v>109</v>
      </c>
      <c r="D2301" s="58" t="s">
        <v>112</v>
      </c>
      <c r="E2301" s="58">
        <v>510101</v>
      </c>
      <c r="F2301" s="58"/>
      <c r="G2301" s="58">
        <f>+IF(F2301&gt;K2301+100000,F2301-K2301,0)</f>
        <v>0</v>
      </c>
      <c r="H2301" s="58"/>
      <c r="I2301" s="58"/>
      <c r="J2301" s="58"/>
      <c r="K2301" s="58">
        <v>677934</v>
      </c>
      <c r="L2301" s="12" t="s">
        <v>91</v>
      </c>
      <c r="M2301" s="12" t="s">
        <v>91</v>
      </c>
      <c r="N2301" s="12" t="s">
        <v>91</v>
      </c>
      <c r="O2301" s="12">
        <v>4</v>
      </c>
      <c r="P2301" s="12">
        <v>0</v>
      </c>
      <c r="Q2301" s="12">
        <v>0</v>
      </c>
      <c r="R2301" s="12">
        <v>76130</v>
      </c>
      <c r="S2301" s="59">
        <v>2.1589041095890411</v>
      </c>
      <c r="T2301" s="59">
        <v>28.145205479452056</v>
      </c>
      <c r="U2301" s="12">
        <v>2</v>
      </c>
      <c r="V2301" s="12">
        <v>2</v>
      </c>
      <c r="W2301" s="12">
        <v>2</v>
      </c>
      <c r="X2301" s="12">
        <v>2</v>
      </c>
      <c r="Y2301" s="12">
        <v>1</v>
      </c>
      <c r="Z2301" s="58">
        <v>0</v>
      </c>
      <c r="AA2301" s="58">
        <v>0</v>
      </c>
      <c r="AB2301" s="58">
        <v>0</v>
      </c>
      <c r="AC2301" s="58" t="s">
        <v>91</v>
      </c>
    </row>
    <row r="2302" spans="1:29" x14ac:dyDescent="0.3">
      <c r="A2302" s="57">
        <v>2242606220</v>
      </c>
      <c r="B2302" s="12" t="s">
        <v>1453</v>
      </c>
      <c r="C2302" s="58" t="s">
        <v>108</v>
      </c>
      <c r="D2302" s="58" t="s">
        <v>113</v>
      </c>
      <c r="E2302" s="58">
        <v>245478</v>
      </c>
      <c r="F2302" s="58">
        <v>203194</v>
      </c>
      <c r="G2302" s="58">
        <f>+IF(F2302&gt;K2302+100000,F2302-K2302,0)</f>
        <v>0</v>
      </c>
      <c r="H2302" s="58">
        <v>102819</v>
      </c>
      <c r="I2302" s="58">
        <v>0</v>
      </c>
      <c r="J2302" s="58">
        <v>0</v>
      </c>
      <c r="K2302" s="58">
        <v>677934</v>
      </c>
      <c r="L2302" s="12" t="s">
        <v>88</v>
      </c>
      <c r="M2302" s="12" t="s">
        <v>89</v>
      </c>
      <c r="N2302" s="12" t="s">
        <v>10</v>
      </c>
      <c r="O2302" s="12">
        <v>4</v>
      </c>
      <c r="P2302" s="12">
        <v>0</v>
      </c>
      <c r="Q2302" s="12">
        <v>0</v>
      </c>
      <c r="R2302" s="12">
        <v>76130</v>
      </c>
      <c r="S2302" s="59">
        <v>2.1589041095890411</v>
      </c>
      <c r="T2302" s="59">
        <v>43.361643835616441</v>
      </c>
      <c r="U2302" s="12">
        <v>1</v>
      </c>
      <c r="V2302" s="12">
        <v>4</v>
      </c>
      <c r="W2302" s="12">
        <v>2</v>
      </c>
      <c r="X2302" s="12">
        <v>2</v>
      </c>
      <c r="Y2302" s="12">
        <v>1</v>
      </c>
      <c r="Z2302" s="58">
        <v>0</v>
      </c>
      <c r="AA2302" s="58">
        <v>0</v>
      </c>
      <c r="AB2302" s="58">
        <v>0</v>
      </c>
      <c r="AC2302" s="58" t="s">
        <v>91</v>
      </c>
    </row>
    <row r="2303" spans="1:29" x14ac:dyDescent="0.3">
      <c r="A2303" s="57">
        <v>2224628864</v>
      </c>
      <c r="B2303" s="12" t="s">
        <v>1455</v>
      </c>
      <c r="C2303" s="58" t="s">
        <v>109</v>
      </c>
      <c r="D2303" s="58" t="s">
        <v>112</v>
      </c>
      <c r="E2303" s="58">
        <v>202783</v>
      </c>
      <c r="F2303" s="58"/>
      <c r="G2303" s="58">
        <f>+IF(F2303&gt;K2303+100000,F2303-K2303,0)</f>
        <v>0</v>
      </c>
      <c r="H2303" s="58"/>
      <c r="I2303" s="58"/>
      <c r="J2303" s="58"/>
      <c r="K2303" s="58">
        <v>677934</v>
      </c>
      <c r="L2303" s="12" t="s">
        <v>91</v>
      </c>
      <c r="M2303" s="12" t="s">
        <v>91</v>
      </c>
      <c r="N2303" s="12" t="s">
        <v>91</v>
      </c>
      <c r="O2303" s="12">
        <v>4</v>
      </c>
      <c r="P2303" s="12">
        <v>0</v>
      </c>
      <c r="Q2303" s="12">
        <v>0</v>
      </c>
      <c r="R2303" s="12">
        <v>76130</v>
      </c>
      <c r="S2303" s="59">
        <v>2.1589041095890411</v>
      </c>
      <c r="T2303" s="59">
        <v>28.18904109589041</v>
      </c>
      <c r="U2303" s="12">
        <v>2</v>
      </c>
      <c r="V2303" s="12">
        <v>2</v>
      </c>
      <c r="W2303" s="12">
        <v>3</v>
      </c>
      <c r="X2303" s="12">
        <v>2</v>
      </c>
      <c r="Y2303" s="12">
        <v>1</v>
      </c>
      <c r="Z2303" s="58">
        <v>0</v>
      </c>
      <c r="AA2303" s="58">
        <v>0</v>
      </c>
      <c r="AB2303" s="58">
        <v>0</v>
      </c>
      <c r="AC2303" s="58" t="s">
        <v>91</v>
      </c>
    </row>
    <row r="2304" spans="1:29" x14ac:dyDescent="0.3">
      <c r="A2304" s="57">
        <v>82406688</v>
      </c>
      <c r="B2304" s="12" t="s">
        <v>1457</v>
      </c>
      <c r="C2304" s="58" t="s">
        <v>108</v>
      </c>
      <c r="D2304" s="58" t="s">
        <v>113</v>
      </c>
      <c r="E2304" s="58">
        <v>54704</v>
      </c>
      <c r="F2304" s="58">
        <v>175065</v>
      </c>
      <c r="G2304" s="58">
        <f>+IF(F2304&gt;K2304+100000,F2304-K2304,0)</f>
        <v>0</v>
      </c>
      <c r="H2304" s="58">
        <v>88849</v>
      </c>
      <c r="I2304" s="58">
        <v>0</v>
      </c>
      <c r="J2304" s="58">
        <v>0</v>
      </c>
      <c r="K2304" s="58">
        <v>677934</v>
      </c>
      <c r="L2304" s="12" t="s">
        <v>88</v>
      </c>
      <c r="M2304" s="12" t="s">
        <v>89</v>
      </c>
      <c r="N2304" s="12" t="s">
        <v>10</v>
      </c>
      <c r="O2304" s="12">
        <v>4</v>
      </c>
      <c r="P2304" s="12">
        <v>0</v>
      </c>
      <c r="Q2304" s="12">
        <v>0</v>
      </c>
      <c r="R2304" s="12">
        <v>5129</v>
      </c>
      <c r="S2304" s="59">
        <v>2.1397260273972605</v>
      </c>
      <c r="T2304" s="59">
        <v>44.632876712328766</v>
      </c>
      <c r="U2304" s="12">
        <v>1</v>
      </c>
      <c r="V2304" s="12">
        <v>2</v>
      </c>
      <c r="W2304" s="12">
        <v>2</v>
      </c>
      <c r="X2304" s="12">
        <v>2</v>
      </c>
      <c r="Y2304" s="12">
        <v>2</v>
      </c>
      <c r="Z2304" s="58">
        <v>0</v>
      </c>
      <c r="AA2304" s="58">
        <v>0</v>
      </c>
      <c r="AB2304" s="58">
        <v>0</v>
      </c>
      <c r="AC2304" s="58" t="s">
        <v>91</v>
      </c>
    </row>
    <row r="2305" spans="1:29" x14ac:dyDescent="0.3">
      <c r="A2305" s="57">
        <v>2224622848</v>
      </c>
      <c r="B2305" s="12" t="s">
        <v>1458</v>
      </c>
      <c r="C2305" s="58" t="s">
        <v>108</v>
      </c>
      <c r="D2305" s="58" t="s">
        <v>113</v>
      </c>
      <c r="E2305" s="58">
        <v>40133</v>
      </c>
      <c r="F2305" s="58">
        <v>248125</v>
      </c>
      <c r="G2305" s="58">
        <f>+IF(F2305&gt;K2305+100000,F2305-K2305,0)</f>
        <v>0</v>
      </c>
      <c r="H2305" s="58">
        <v>100221</v>
      </c>
      <c r="I2305" s="58">
        <v>0</v>
      </c>
      <c r="J2305" s="58">
        <v>0</v>
      </c>
      <c r="K2305" s="58">
        <v>677934</v>
      </c>
      <c r="L2305" s="12" t="s">
        <v>88</v>
      </c>
      <c r="M2305" s="12" t="s">
        <v>89</v>
      </c>
      <c r="N2305" s="12" t="s">
        <v>10</v>
      </c>
      <c r="O2305" s="12">
        <v>4</v>
      </c>
      <c r="P2305" s="12">
        <v>0</v>
      </c>
      <c r="Q2305" s="12">
        <v>0</v>
      </c>
      <c r="R2305" s="12">
        <v>76130</v>
      </c>
      <c r="S2305" s="59">
        <v>2.1479452054794521</v>
      </c>
      <c r="T2305" s="59">
        <v>31.024657534246575</v>
      </c>
      <c r="U2305" s="12">
        <v>1</v>
      </c>
      <c r="V2305" s="12">
        <v>5</v>
      </c>
      <c r="W2305" s="12">
        <v>3</v>
      </c>
      <c r="X2305" s="12">
        <v>2</v>
      </c>
      <c r="Y2305" s="12">
        <v>1</v>
      </c>
      <c r="Z2305" s="58">
        <v>0</v>
      </c>
      <c r="AA2305" s="58">
        <v>0</v>
      </c>
      <c r="AB2305" s="58">
        <v>0</v>
      </c>
      <c r="AC2305" s="58" t="s">
        <v>91</v>
      </c>
    </row>
    <row r="2306" spans="1:29" x14ac:dyDescent="0.3">
      <c r="A2306" s="57">
        <v>20228602</v>
      </c>
      <c r="B2306" s="12" t="s">
        <v>1459</v>
      </c>
      <c r="C2306" s="58" t="s">
        <v>108</v>
      </c>
      <c r="D2306" s="58" t="s">
        <v>29</v>
      </c>
      <c r="E2306" s="58"/>
      <c r="F2306" s="58">
        <v>1326610</v>
      </c>
      <c r="G2306" s="58">
        <f>+IF(F2306&gt;K2306+100000,F2306-K2306,0)</f>
        <v>648676</v>
      </c>
      <c r="H2306" s="58">
        <v>83889</v>
      </c>
      <c r="I2306" s="58">
        <v>0</v>
      </c>
      <c r="J2306" s="58">
        <v>0</v>
      </c>
      <c r="K2306" s="58">
        <v>677934</v>
      </c>
      <c r="L2306" s="12" t="s">
        <v>88</v>
      </c>
      <c r="M2306" s="12" t="s">
        <v>89</v>
      </c>
      <c r="N2306" s="12" t="s">
        <v>10</v>
      </c>
      <c r="O2306" s="12">
        <v>4</v>
      </c>
      <c r="P2306" s="12">
        <v>0</v>
      </c>
      <c r="Q2306" s="12">
        <v>0</v>
      </c>
      <c r="R2306" s="12">
        <v>76001</v>
      </c>
      <c r="S2306" s="59">
        <v>2.1479452054794521</v>
      </c>
      <c r="T2306" s="59">
        <v>42.964383561643835</v>
      </c>
      <c r="U2306" s="12">
        <v>2</v>
      </c>
      <c r="V2306" s="12">
        <v>0</v>
      </c>
      <c r="W2306" s="12">
        <v>1</v>
      </c>
      <c r="X2306" s="12">
        <v>2</v>
      </c>
      <c r="Y2306" s="12">
        <v>1</v>
      </c>
      <c r="Z2306" s="58">
        <v>0</v>
      </c>
      <c r="AA2306" s="58">
        <v>0</v>
      </c>
      <c r="AB2306" s="58">
        <v>0</v>
      </c>
      <c r="AC2306" s="58" t="s">
        <v>91</v>
      </c>
    </row>
    <row r="2307" spans="1:29" x14ac:dyDescent="0.3">
      <c r="A2307" s="57">
        <v>26640806</v>
      </c>
      <c r="B2307" s="12" t="s">
        <v>1460</v>
      </c>
      <c r="C2307" s="58" t="s">
        <v>108</v>
      </c>
      <c r="D2307" s="58" t="s">
        <v>29</v>
      </c>
      <c r="E2307" s="58"/>
      <c r="F2307" s="58">
        <v>1529862</v>
      </c>
      <c r="G2307" s="58">
        <f>+IF(F2307&gt;K2307+100000,F2307-K2307,0)</f>
        <v>851928</v>
      </c>
      <c r="H2307" s="58">
        <v>187690</v>
      </c>
      <c r="I2307" s="58">
        <v>0</v>
      </c>
      <c r="J2307" s="58">
        <v>0</v>
      </c>
      <c r="K2307" s="58">
        <v>677934</v>
      </c>
      <c r="L2307" s="12" t="s">
        <v>88</v>
      </c>
      <c r="M2307" s="12" t="s">
        <v>89</v>
      </c>
      <c r="N2307" s="12" t="s">
        <v>10</v>
      </c>
      <c r="O2307" s="12">
        <v>4</v>
      </c>
      <c r="P2307" s="12">
        <v>0</v>
      </c>
      <c r="Q2307" s="12">
        <v>0</v>
      </c>
      <c r="R2307" s="12">
        <v>76001</v>
      </c>
      <c r="S2307" s="59">
        <v>2.1397260273972605</v>
      </c>
      <c r="T2307" s="59">
        <v>62.172602739726024</v>
      </c>
      <c r="U2307" s="12">
        <v>1</v>
      </c>
      <c r="V2307" s="12">
        <v>2</v>
      </c>
      <c r="W2307" s="12">
        <v>3</v>
      </c>
      <c r="X2307" s="12">
        <v>2</v>
      </c>
      <c r="Y2307" s="12">
        <v>2</v>
      </c>
      <c r="Z2307" s="58">
        <v>0</v>
      </c>
      <c r="AA2307" s="58">
        <v>0</v>
      </c>
      <c r="AB2307" s="58">
        <v>0</v>
      </c>
      <c r="AC2307" s="58" t="s">
        <v>91</v>
      </c>
    </row>
    <row r="2308" spans="1:29" x14ac:dyDescent="0.3">
      <c r="A2308" s="57">
        <v>2226244464</v>
      </c>
      <c r="B2308" s="12" t="s">
        <v>1461</v>
      </c>
      <c r="C2308" s="58" t="s">
        <v>109</v>
      </c>
      <c r="D2308" s="58" t="s">
        <v>112</v>
      </c>
      <c r="E2308" s="58"/>
      <c r="F2308" s="58"/>
      <c r="G2308" s="58">
        <f>+IF(F2308&gt;K2308+100000,F2308-K2308,0)</f>
        <v>0</v>
      </c>
      <c r="H2308" s="58"/>
      <c r="I2308" s="58"/>
      <c r="J2308" s="58"/>
      <c r="K2308" s="58">
        <v>677934</v>
      </c>
      <c r="L2308" s="12" t="s">
        <v>91</v>
      </c>
      <c r="M2308" s="12" t="s">
        <v>91</v>
      </c>
      <c r="N2308" s="12" t="s">
        <v>91</v>
      </c>
      <c r="O2308" s="12">
        <v>4</v>
      </c>
      <c r="P2308" s="12">
        <v>0</v>
      </c>
      <c r="Q2308" s="12">
        <v>0</v>
      </c>
      <c r="R2308" s="12">
        <v>76834</v>
      </c>
      <c r="S2308" s="59">
        <v>2.1506849315068495</v>
      </c>
      <c r="T2308" s="59">
        <v>35.282191780821918</v>
      </c>
      <c r="U2308" s="12">
        <v>2</v>
      </c>
      <c r="V2308" s="12">
        <v>2</v>
      </c>
      <c r="W2308" s="12">
        <v>2</v>
      </c>
      <c r="X2308" s="12">
        <v>2</v>
      </c>
      <c r="Y2308" s="12">
        <v>1</v>
      </c>
      <c r="Z2308" s="58">
        <v>0</v>
      </c>
      <c r="AA2308" s="58">
        <v>0</v>
      </c>
      <c r="AB2308" s="58">
        <v>0</v>
      </c>
      <c r="AC2308" s="58" t="s">
        <v>91</v>
      </c>
    </row>
    <row r="2309" spans="1:29" x14ac:dyDescent="0.3">
      <c r="A2309" s="57">
        <v>2226248864</v>
      </c>
      <c r="B2309" s="12" t="s">
        <v>1462</v>
      </c>
      <c r="C2309" s="58" t="s">
        <v>109</v>
      </c>
      <c r="D2309" s="58" t="s">
        <v>112</v>
      </c>
      <c r="E2309" s="58"/>
      <c r="F2309" s="58"/>
      <c r="G2309" s="58">
        <f>+IF(F2309&gt;K2309+100000,F2309-K2309,0)</f>
        <v>0</v>
      </c>
      <c r="H2309" s="58"/>
      <c r="I2309" s="58"/>
      <c r="J2309" s="58"/>
      <c r="K2309" s="58">
        <v>677934</v>
      </c>
      <c r="L2309" s="12" t="s">
        <v>91</v>
      </c>
      <c r="M2309" s="12" t="s">
        <v>91</v>
      </c>
      <c r="N2309" s="12" t="s">
        <v>91</v>
      </c>
      <c r="O2309" s="12">
        <v>4</v>
      </c>
      <c r="P2309" s="12">
        <v>0</v>
      </c>
      <c r="Q2309" s="12">
        <v>0</v>
      </c>
      <c r="R2309" s="12">
        <v>76834</v>
      </c>
      <c r="S2309" s="59">
        <v>2.1506849315068495</v>
      </c>
      <c r="T2309" s="59">
        <v>31.046575342465754</v>
      </c>
      <c r="U2309" s="12">
        <v>2</v>
      </c>
      <c r="V2309" s="12">
        <v>0</v>
      </c>
      <c r="W2309" s="12">
        <v>2</v>
      </c>
      <c r="X2309" s="12">
        <v>2</v>
      </c>
      <c r="Y2309" s="12">
        <v>1</v>
      </c>
      <c r="Z2309" s="58">
        <v>0</v>
      </c>
      <c r="AA2309" s="58">
        <v>0</v>
      </c>
      <c r="AB2309" s="58">
        <v>0</v>
      </c>
      <c r="AC2309" s="58" t="s">
        <v>91</v>
      </c>
    </row>
    <row r="2310" spans="1:29" x14ac:dyDescent="0.3">
      <c r="A2310" s="57">
        <v>2040660406</v>
      </c>
      <c r="B2310" s="12" t="s">
        <v>1463</v>
      </c>
      <c r="C2310" s="58" t="s">
        <v>108</v>
      </c>
      <c r="D2310" s="58" t="s">
        <v>113</v>
      </c>
      <c r="E2310" s="58"/>
      <c r="F2310" s="58">
        <v>116806</v>
      </c>
      <c r="G2310" s="58">
        <f>+IF(F2310&gt;K2310+100000,F2310-K2310,0)</f>
        <v>0</v>
      </c>
      <c r="H2310" s="58">
        <v>118443</v>
      </c>
      <c r="I2310" s="58">
        <v>0</v>
      </c>
      <c r="J2310" s="58">
        <v>0</v>
      </c>
      <c r="K2310" s="58">
        <v>677934</v>
      </c>
      <c r="L2310" s="12" t="s">
        <v>88</v>
      </c>
      <c r="M2310" s="12" t="s">
        <v>89</v>
      </c>
      <c r="N2310" s="12" t="s">
        <v>10</v>
      </c>
      <c r="O2310" s="12">
        <v>4</v>
      </c>
      <c r="P2310" s="12">
        <v>0</v>
      </c>
      <c r="Q2310" s="12">
        <v>0</v>
      </c>
      <c r="R2310" s="12">
        <v>11001</v>
      </c>
      <c r="S2310" s="59">
        <v>2.1506849315068495</v>
      </c>
      <c r="T2310" s="59">
        <v>26.824657534246576</v>
      </c>
      <c r="U2310" s="12">
        <v>2</v>
      </c>
      <c r="V2310" s="12">
        <v>2</v>
      </c>
      <c r="W2310" s="12">
        <v>3</v>
      </c>
      <c r="X2310" s="12">
        <v>2</v>
      </c>
      <c r="Y2310" s="12">
        <v>1</v>
      </c>
      <c r="Z2310" s="58">
        <v>0</v>
      </c>
      <c r="AA2310" s="58">
        <v>0</v>
      </c>
      <c r="AB2310" s="58">
        <v>0</v>
      </c>
      <c r="AC2310" s="58" t="s">
        <v>91</v>
      </c>
    </row>
    <row r="2311" spans="1:29" x14ac:dyDescent="0.3">
      <c r="A2311" s="57">
        <v>2006040462</v>
      </c>
      <c r="B2311" s="12" t="s">
        <v>1464</v>
      </c>
      <c r="C2311" s="58" t="s">
        <v>109</v>
      </c>
      <c r="D2311" s="58" t="s">
        <v>117</v>
      </c>
      <c r="E2311" s="58">
        <v>3080602</v>
      </c>
      <c r="F2311" s="58"/>
      <c r="G2311" s="58">
        <f>+IF(F2311&gt;K2311+100000,F2311-K2311,0)</f>
        <v>0</v>
      </c>
      <c r="H2311" s="58"/>
      <c r="I2311" s="58"/>
      <c r="J2311" s="58"/>
      <c r="K2311" s="58">
        <v>678634</v>
      </c>
      <c r="L2311" s="12" t="s">
        <v>91</v>
      </c>
      <c r="M2311" s="12" t="s">
        <v>91</v>
      </c>
      <c r="N2311" s="12" t="s">
        <v>91</v>
      </c>
      <c r="O2311" s="12">
        <v>4</v>
      </c>
      <c r="P2311" s="12">
        <v>0</v>
      </c>
      <c r="Q2311" s="12">
        <v>0</v>
      </c>
      <c r="R2311" s="12">
        <v>68307</v>
      </c>
      <c r="S2311" s="59">
        <v>1.0520547945205478</v>
      </c>
      <c r="T2311" s="59">
        <v>27.145205479452056</v>
      </c>
      <c r="U2311" s="12">
        <v>2</v>
      </c>
      <c r="V2311" s="12">
        <v>4</v>
      </c>
      <c r="W2311" s="12">
        <v>1</v>
      </c>
      <c r="X2311" s="12">
        <v>3</v>
      </c>
      <c r="Y2311" s="12">
        <v>1</v>
      </c>
      <c r="Z2311" s="58">
        <v>0</v>
      </c>
      <c r="AA2311" s="58">
        <v>0</v>
      </c>
      <c r="AB2311" s="58">
        <v>0</v>
      </c>
      <c r="AC2311" s="58" t="s">
        <v>91</v>
      </c>
    </row>
    <row r="2312" spans="1:29" x14ac:dyDescent="0.3">
      <c r="A2312" s="57">
        <v>2222482662</v>
      </c>
      <c r="B2312" s="12" t="s">
        <v>1465</v>
      </c>
      <c r="C2312" s="58" t="s">
        <v>108</v>
      </c>
      <c r="D2312" s="58" t="s">
        <v>113</v>
      </c>
      <c r="E2312" s="58">
        <v>51775</v>
      </c>
      <c r="F2312" s="58">
        <v>650000</v>
      </c>
      <c r="G2312" s="58">
        <f>+IF(F2312&gt;K2312+100000,F2312-K2312,0)</f>
        <v>0</v>
      </c>
      <c r="H2312" s="58">
        <v>111170</v>
      </c>
      <c r="I2312" s="58">
        <v>0</v>
      </c>
      <c r="J2312" s="58">
        <v>0</v>
      </c>
      <c r="K2312" s="58">
        <v>678634</v>
      </c>
      <c r="L2312" s="12" t="s">
        <v>88</v>
      </c>
      <c r="M2312" s="12" t="s">
        <v>89</v>
      </c>
      <c r="N2312" s="12" t="s">
        <v>10</v>
      </c>
      <c r="O2312" s="12">
        <v>4</v>
      </c>
      <c r="P2312" s="12">
        <v>0</v>
      </c>
      <c r="Q2312" s="12">
        <v>0</v>
      </c>
      <c r="R2312" s="12">
        <v>76001</v>
      </c>
      <c r="S2312" s="59">
        <v>1.0493150684931507</v>
      </c>
      <c r="T2312" s="59">
        <v>27.254794520547946</v>
      </c>
      <c r="U2312" s="12">
        <v>2</v>
      </c>
      <c r="V2312" s="12">
        <v>5</v>
      </c>
      <c r="W2312" s="12">
        <v>2</v>
      </c>
      <c r="X2312" s="12">
        <v>3</v>
      </c>
      <c r="Y2312" s="12">
        <v>3</v>
      </c>
      <c r="Z2312" s="58">
        <v>0</v>
      </c>
      <c r="AA2312" s="58">
        <v>0</v>
      </c>
      <c r="AB2312" s="58">
        <v>0</v>
      </c>
      <c r="AC2312" s="58" t="s">
        <v>91</v>
      </c>
    </row>
    <row r="2313" spans="1:29" x14ac:dyDescent="0.3">
      <c r="A2313" s="57">
        <v>4464082</v>
      </c>
      <c r="B2313" s="12" t="s">
        <v>1466</v>
      </c>
      <c r="C2313" s="58" t="s">
        <v>108</v>
      </c>
      <c r="D2313" s="58" t="s">
        <v>113</v>
      </c>
      <c r="E2313" s="58"/>
      <c r="F2313" s="58">
        <v>400000</v>
      </c>
      <c r="G2313" s="58">
        <f>+IF(F2313&gt;K2313+100000,F2313-K2313,0)</f>
        <v>0</v>
      </c>
      <c r="H2313" s="58">
        <v>81770</v>
      </c>
      <c r="I2313" s="58">
        <v>0</v>
      </c>
      <c r="J2313" s="58">
        <v>0</v>
      </c>
      <c r="K2313" s="58">
        <v>678634</v>
      </c>
      <c r="L2313" s="12" t="s">
        <v>88</v>
      </c>
      <c r="M2313" s="12" t="s">
        <v>89</v>
      </c>
      <c r="N2313" s="12" t="s">
        <v>10</v>
      </c>
      <c r="O2313" s="12">
        <v>4</v>
      </c>
      <c r="P2313" s="12">
        <v>0</v>
      </c>
      <c r="Q2313" s="12">
        <v>4</v>
      </c>
      <c r="R2313" s="12">
        <v>76113</v>
      </c>
      <c r="S2313" s="59">
        <v>1.0520547945205478</v>
      </c>
      <c r="T2313" s="59">
        <v>40.347945205479455</v>
      </c>
      <c r="U2313" s="12">
        <v>1</v>
      </c>
      <c r="V2313" s="12">
        <v>2</v>
      </c>
      <c r="W2313" s="12">
        <v>1</v>
      </c>
      <c r="X2313" s="12">
        <v>3</v>
      </c>
      <c r="Y2313" s="12">
        <v>1</v>
      </c>
      <c r="Z2313" s="58">
        <v>0</v>
      </c>
      <c r="AA2313" s="58">
        <v>0</v>
      </c>
      <c r="AB2313" s="58">
        <v>0</v>
      </c>
      <c r="AC2313" s="58" t="s">
        <v>91</v>
      </c>
    </row>
    <row r="2314" spans="1:29" x14ac:dyDescent="0.3">
      <c r="A2314" s="57">
        <v>2200806046</v>
      </c>
      <c r="B2314" s="12" t="s">
        <v>1467</v>
      </c>
      <c r="C2314" s="58" t="s">
        <v>108</v>
      </c>
      <c r="D2314" s="58" t="s">
        <v>113</v>
      </c>
      <c r="E2314" s="58">
        <v>503667</v>
      </c>
      <c r="F2314" s="58">
        <v>150055</v>
      </c>
      <c r="G2314" s="58">
        <f>+IF(F2314&gt;K2314+100000,F2314-K2314,0)</f>
        <v>0</v>
      </c>
      <c r="H2314" s="58">
        <v>103627</v>
      </c>
      <c r="I2314" s="58">
        <v>0</v>
      </c>
      <c r="J2314" s="58">
        <v>870000</v>
      </c>
      <c r="K2314" s="58">
        <v>688620</v>
      </c>
      <c r="L2314" s="12" t="s">
        <v>87</v>
      </c>
      <c r="M2314" s="12" t="s">
        <v>89</v>
      </c>
      <c r="N2314" s="12" t="s">
        <v>10</v>
      </c>
      <c r="O2314" s="12">
        <v>4</v>
      </c>
      <c r="P2314" s="12">
        <v>0</v>
      </c>
      <c r="Q2314" s="12">
        <v>0</v>
      </c>
      <c r="R2314" s="12">
        <v>68615</v>
      </c>
      <c r="S2314" s="59">
        <v>2.4904109589041097</v>
      </c>
      <c r="T2314" s="59">
        <v>26.61917808219178</v>
      </c>
      <c r="U2314" s="12">
        <v>1</v>
      </c>
      <c r="V2314" s="12">
        <v>2</v>
      </c>
      <c r="W2314" s="12">
        <v>1</v>
      </c>
      <c r="X2314" s="12">
        <v>2</v>
      </c>
      <c r="Y2314" s="12">
        <v>3</v>
      </c>
      <c r="Z2314" s="58">
        <v>0</v>
      </c>
      <c r="AA2314" s="58">
        <v>0</v>
      </c>
      <c r="AB2314" s="58">
        <v>0</v>
      </c>
      <c r="AC2314" s="58" t="s">
        <v>91</v>
      </c>
    </row>
    <row r="2315" spans="1:29" x14ac:dyDescent="0.3">
      <c r="A2315" s="57">
        <v>2004466062</v>
      </c>
      <c r="B2315" s="12" t="s">
        <v>1468</v>
      </c>
      <c r="C2315" s="58" t="s">
        <v>109</v>
      </c>
      <c r="D2315" s="58" t="s">
        <v>112</v>
      </c>
      <c r="E2315" s="58"/>
      <c r="F2315" s="58"/>
      <c r="G2315" s="58">
        <f>+IF(F2315&gt;K2315+100000,F2315-K2315,0)</f>
        <v>0</v>
      </c>
      <c r="H2315" s="58"/>
      <c r="I2315" s="58"/>
      <c r="J2315" s="58"/>
      <c r="K2315" s="58">
        <v>688866</v>
      </c>
      <c r="L2315" s="12" t="s">
        <v>91</v>
      </c>
      <c r="M2315" s="12" t="s">
        <v>91</v>
      </c>
      <c r="N2315" s="12" t="s">
        <v>91</v>
      </c>
      <c r="O2315" s="12">
        <v>4</v>
      </c>
      <c r="P2315" s="12">
        <v>0</v>
      </c>
      <c r="Q2315" s="12">
        <v>0</v>
      </c>
      <c r="R2315" s="12">
        <v>11001</v>
      </c>
      <c r="S2315" s="59">
        <v>2.2602739726027399</v>
      </c>
      <c r="T2315" s="59">
        <v>28.454794520547946</v>
      </c>
      <c r="U2315" s="12">
        <v>2</v>
      </c>
      <c r="V2315" s="12">
        <v>0</v>
      </c>
      <c r="W2315" s="12">
        <v>3</v>
      </c>
      <c r="X2315" s="12">
        <v>2</v>
      </c>
      <c r="Y2315" s="12">
        <v>1</v>
      </c>
      <c r="Z2315" s="58">
        <v>0</v>
      </c>
      <c r="AA2315" s="58">
        <v>0</v>
      </c>
      <c r="AB2315" s="58">
        <v>0</v>
      </c>
      <c r="AC2315" s="58" t="s">
        <v>91</v>
      </c>
    </row>
    <row r="2316" spans="1:29" x14ac:dyDescent="0.3">
      <c r="A2316" s="57">
        <v>2008820066</v>
      </c>
      <c r="B2316" s="12" t="s">
        <v>1469</v>
      </c>
      <c r="C2316" s="58" t="s">
        <v>108</v>
      </c>
      <c r="D2316" s="58" t="s">
        <v>113</v>
      </c>
      <c r="E2316" s="58">
        <v>159750</v>
      </c>
      <c r="F2316" s="58">
        <v>603502</v>
      </c>
      <c r="G2316" s="58">
        <f>+IF(F2316&gt;K2316+100000,F2316-K2316,0)</f>
        <v>0</v>
      </c>
      <c r="H2316" s="58">
        <v>91110</v>
      </c>
      <c r="I2316" s="58">
        <v>0</v>
      </c>
      <c r="J2316" s="58">
        <v>0</v>
      </c>
      <c r="K2316" s="58">
        <v>689600</v>
      </c>
      <c r="L2316" s="12" t="s">
        <v>88</v>
      </c>
      <c r="M2316" s="12" t="s">
        <v>89</v>
      </c>
      <c r="N2316" s="12" t="s">
        <v>10</v>
      </c>
      <c r="O2316" s="12">
        <v>4</v>
      </c>
      <c r="P2316" s="12">
        <v>0</v>
      </c>
      <c r="Q2316" s="12">
        <v>0</v>
      </c>
      <c r="R2316" s="12">
        <v>68895</v>
      </c>
      <c r="S2316" s="59">
        <v>1.7780821917808218</v>
      </c>
      <c r="T2316" s="59">
        <v>29.991780821917807</v>
      </c>
      <c r="U2316" s="12">
        <v>1</v>
      </c>
      <c r="V2316" s="12">
        <v>2</v>
      </c>
      <c r="W2316" s="12">
        <v>2</v>
      </c>
      <c r="X2316" s="12">
        <v>2</v>
      </c>
      <c r="Y2316" s="12">
        <v>3</v>
      </c>
      <c r="Z2316" s="58">
        <v>0</v>
      </c>
      <c r="AA2316" s="58">
        <v>0</v>
      </c>
      <c r="AB2316" s="58">
        <v>0</v>
      </c>
      <c r="AC2316" s="58" t="s">
        <v>91</v>
      </c>
    </row>
    <row r="2317" spans="1:29" x14ac:dyDescent="0.3">
      <c r="A2317" s="57">
        <v>2202660208</v>
      </c>
      <c r="B2317" s="12" t="s">
        <v>1470</v>
      </c>
      <c r="C2317" s="58" t="s">
        <v>108</v>
      </c>
      <c r="D2317" s="58" t="s">
        <v>29</v>
      </c>
      <c r="E2317" s="58"/>
      <c r="F2317" s="58">
        <v>1195042</v>
      </c>
      <c r="G2317" s="58">
        <f>+IF(F2317&gt;K2317+100000,F2317-K2317,0)</f>
        <v>505442</v>
      </c>
      <c r="H2317" s="58">
        <v>118443</v>
      </c>
      <c r="I2317" s="58">
        <v>0</v>
      </c>
      <c r="J2317" s="58">
        <v>0</v>
      </c>
      <c r="K2317" s="58">
        <v>689600</v>
      </c>
      <c r="L2317" s="12" t="s">
        <v>88</v>
      </c>
      <c r="M2317" s="12" t="s">
        <v>89</v>
      </c>
      <c r="N2317" s="12" t="s">
        <v>10</v>
      </c>
      <c r="O2317" s="12">
        <v>4</v>
      </c>
      <c r="P2317" s="12">
        <v>0</v>
      </c>
      <c r="Q2317" s="12">
        <v>0</v>
      </c>
      <c r="R2317" s="12">
        <v>68895</v>
      </c>
      <c r="S2317" s="59">
        <v>1.8191780821917809</v>
      </c>
      <c r="T2317" s="59">
        <v>22.657534246575342</v>
      </c>
      <c r="U2317" s="12">
        <v>2</v>
      </c>
      <c r="V2317" s="12">
        <v>2</v>
      </c>
      <c r="W2317" s="12">
        <v>1</v>
      </c>
      <c r="X2317" s="12">
        <v>2</v>
      </c>
      <c r="Y2317" s="12">
        <v>1</v>
      </c>
      <c r="Z2317" s="58">
        <v>0</v>
      </c>
      <c r="AA2317" s="58">
        <v>0</v>
      </c>
      <c r="AB2317" s="58">
        <v>0</v>
      </c>
      <c r="AC2317" s="58" t="s">
        <v>91</v>
      </c>
    </row>
    <row r="2318" spans="1:29" x14ac:dyDescent="0.3">
      <c r="A2318" s="57">
        <v>2044022848</v>
      </c>
      <c r="B2318" s="12" t="s">
        <v>1472</v>
      </c>
      <c r="C2318" s="58" t="s">
        <v>108</v>
      </c>
      <c r="D2318" s="58" t="s">
        <v>113</v>
      </c>
      <c r="E2318" s="58"/>
      <c r="F2318" s="58">
        <v>382781</v>
      </c>
      <c r="G2318" s="58">
        <f>+IF(F2318&gt;K2318+100000,F2318-K2318,0)</f>
        <v>0</v>
      </c>
      <c r="H2318" s="58">
        <v>79802</v>
      </c>
      <c r="I2318" s="58">
        <v>0</v>
      </c>
      <c r="J2318" s="58">
        <v>0</v>
      </c>
      <c r="K2318" s="58">
        <v>689600</v>
      </c>
      <c r="L2318" s="12" t="s">
        <v>88</v>
      </c>
      <c r="M2318" s="12" t="s">
        <v>89</v>
      </c>
      <c r="N2318" s="12" t="s">
        <v>10</v>
      </c>
      <c r="O2318" s="12">
        <v>4</v>
      </c>
      <c r="P2318" s="12">
        <v>0</v>
      </c>
      <c r="Q2318" s="12">
        <v>0</v>
      </c>
      <c r="R2318" s="12">
        <v>13052</v>
      </c>
      <c r="S2318" s="59">
        <v>1.8191780821917809</v>
      </c>
      <c r="T2318" s="59">
        <v>34.326027397260276</v>
      </c>
      <c r="U2318" s="12">
        <v>1</v>
      </c>
      <c r="V2318" s="12">
        <v>1</v>
      </c>
      <c r="W2318" s="12">
        <v>1</v>
      </c>
      <c r="X2318" s="12">
        <v>2</v>
      </c>
      <c r="Y2318" s="12">
        <v>3</v>
      </c>
      <c r="Z2318" s="58">
        <v>0</v>
      </c>
      <c r="AA2318" s="58">
        <v>0</v>
      </c>
      <c r="AB2318" s="58">
        <v>0</v>
      </c>
      <c r="AC2318" s="58" t="s">
        <v>91</v>
      </c>
    </row>
    <row r="2319" spans="1:29" x14ac:dyDescent="0.3">
      <c r="A2319" s="57">
        <v>2282242</v>
      </c>
      <c r="B2319" s="12" t="s">
        <v>1473</v>
      </c>
      <c r="C2319" s="58" t="s">
        <v>108</v>
      </c>
      <c r="D2319" s="58" t="s">
        <v>113</v>
      </c>
      <c r="E2319" s="58"/>
      <c r="F2319" s="58">
        <v>439229</v>
      </c>
      <c r="G2319" s="58">
        <f>+IF(F2319&gt;K2319+100000,F2319-K2319,0)</f>
        <v>0</v>
      </c>
      <c r="H2319" s="58">
        <v>64771</v>
      </c>
      <c r="I2319" s="58">
        <v>0</v>
      </c>
      <c r="J2319" s="58">
        <v>0</v>
      </c>
      <c r="K2319" s="58">
        <v>689600</v>
      </c>
      <c r="L2319" s="12" t="s">
        <v>88</v>
      </c>
      <c r="M2319" s="12" t="s">
        <v>89</v>
      </c>
      <c r="N2319" s="12" t="s">
        <v>10</v>
      </c>
      <c r="O2319" s="12">
        <v>4</v>
      </c>
      <c r="P2319" s="12">
        <v>0</v>
      </c>
      <c r="Q2319" s="12">
        <v>0</v>
      </c>
      <c r="R2319" s="12">
        <v>68307</v>
      </c>
      <c r="S2319" s="59">
        <v>1.8191780821917809</v>
      </c>
      <c r="T2319" s="59">
        <v>36.5013698630137</v>
      </c>
      <c r="U2319" s="12">
        <v>1</v>
      </c>
      <c r="V2319" s="12">
        <v>2</v>
      </c>
      <c r="W2319" s="12">
        <v>2</v>
      </c>
      <c r="X2319" s="12">
        <v>2</v>
      </c>
      <c r="Y2319" s="12">
        <v>3</v>
      </c>
      <c r="Z2319" s="58">
        <v>0</v>
      </c>
      <c r="AA2319" s="58">
        <v>0</v>
      </c>
      <c r="AB2319" s="58">
        <v>0</v>
      </c>
      <c r="AC2319" s="58" t="s">
        <v>91</v>
      </c>
    </row>
    <row r="2320" spans="1:29" x14ac:dyDescent="0.3">
      <c r="A2320" s="57">
        <v>2244606268</v>
      </c>
      <c r="B2320" s="12" t="s">
        <v>1474</v>
      </c>
      <c r="C2320" s="58" t="s">
        <v>108</v>
      </c>
      <c r="D2320" s="58" t="s">
        <v>113</v>
      </c>
      <c r="E2320" s="58"/>
      <c r="F2320" s="58">
        <v>614921</v>
      </c>
      <c r="G2320" s="58">
        <f>+IF(F2320&gt;K2320+100000,F2320-K2320,0)</f>
        <v>0</v>
      </c>
      <c r="H2320" s="58">
        <v>90679</v>
      </c>
      <c r="I2320" s="58">
        <v>0</v>
      </c>
      <c r="J2320" s="58">
        <v>0</v>
      </c>
      <c r="K2320" s="58">
        <v>689600</v>
      </c>
      <c r="L2320" s="12" t="s">
        <v>88</v>
      </c>
      <c r="M2320" s="12" t="s">
        <v>89</v>
      </c>
      <c r="N2320" s="12" t="s">
        <v>10</v>
      </c>
      <c r="O2320" s="12">
        <v>4</v>
      </c>
      <c r="P2320" s="12">
        <v>0</v>
      </c>
      <c r="Q2320" s="12">
        <v>0</v>
      </c>
      <c r="R2320" s="12">
        <v>13052</v>
      </c>
      <c r="S2320" s="59">
        <v>1.8191780821917809</v>
      </c>
      <c r="T2320" s="59">
        <v>32.364383561643834</v>
      </c>
      <c r="U2320" s="12">
        <v>1</v>
      </c>
      <c r="V2320" s="12">
        <v>1</v>
      </c>
      <c r="W2320" s="12">
        <v>1</v>
      </c>
      <c r="X2320" s="12">
        <v>3</v>
      </c>
      <c r="Y2320" s="12">
        <v>3</v>
      </c>
      <c r="Z2320" s="58">
        <v>0</v>
      </c>
      <c r="AA2320" s="58">
        <v>0</v>
      </c>
      <c r="AB2320" s="58">
        <v>0</v>
      </c>
      <c r="AC2320" s="58" t="s">
        <v>91</v>
      </c>
    </row>
    <row r="2321" spans="1:29" x14ac:dyDescent="0.3">
      <c r="A2321" s="57">
        <v>4042400</v>
      </c>
      <c r="B2321" s="12" t="s">
        <v>1475</v>
      </c>
      <c r="C2321" s="58" t="s">
        <v>109</v>
      </c>
      <c r="D2321" s="58" t="s">
        <v>112</v>
      </c>
      <c r="E2321" s="58">
        <v>611333</v>
      </c>
      <c r="F2321" s="58"/>
      <c r="G2321" s="58">
        <f>+IF(F2321&gt;K2321+100000,F2321-K2321,0)</f>
        <v>0</v>
      </c>
      <c r="H2321" s="58"/>
      <c r="I2321" s="58"/>
      <c r="J2321" s="58"/>
      <c r="K2321" s="58">
        <v>689611</v>
      </c>
      <c r="L2321" s="12" t="s">
        <v>91</v>
      </c>
      <c r="M2321" s="12" t="s">
        <v>91</v>
      </c>
      <c r="N2321" s="12" t="s">
        <v>91</v>
      </c>
      <c r="O2321" s="12">
        <v>4</v>
      </c>
      <c r="P2321" s="12">
        <v>0</v>
      </c>
      <c r="Q2321" s="12">
        <v>0</v>
      </c>
      <c r="R2321" s="12">
        <v>76130</v>
      </c>
      <c r="S2321" s="59">
        <v>2.2246575342465755</v>
      </c>
      <c r="T2321" s="59">
        <v>37.38082191780822</v>
      </c>
      <c r="U2321" s="12">
        <v>1</v>
      </c>
      <c r="V2321" s="12">
        <v>2</v>
      </c>
      <c r="W2321" s="12">
        <v>2</v>
      </c>
      <c r="X2321" s="12">
        <v>2</v>
      </c>
      <c r="Y2321" s="12">
        <v>4</v>
      </c>
      <c r="Z2321" s="58">
        <v>0</v>
      </c>
      <c r="AA2321" s="58">
        <v>0</v>
      </c>
      <c r="AB2321" s="58">
        <v>0</v>
      </c>
      <c r="AC2321" s="58" t="s">
        <v>91</v>
      </c>
    </row>
    <row r="2322" spans="1:29" x14ac:dyDescent="0.3">
      <c r="A2322" s="57">
        <v>2088842040</v>
      </c>
      <c r="B2322" s="12" t="s">
        <v>1476</v>
      </c>
      <c r="C2322" s="58" t="s">
        <v>108</v>
      </c>
      <c r="D2322" s="58" t="s">
        <v>29</v>
      </c>
      <c r="E2322" s="58">
        <v>474516</v>
      </c>
      <c r="F2322" s="58">
        <v>1249616</v>
      </c>
      <c r="G2322" s="58">
        <f>+IF(F2322&gt;K2322+100000,F2322-K2322,0)</f>
        <v>559260</v>
      </c>
      <c r="H2322" s="58">
        <v>123366</v>
      </c>
      <c r="I2322" s="58">
        <v>0</v>
      </c>
      <c r="J2322" s="58">
        <v>0</v>
      </c>
      <c r="K2322" s="58">
        <v>690356</v>
      </c>
      <c r="L2322" s="12" t="s">
        <v>88</v>
      </c>
      <c r="M2322" s="12" t="s">
        <v>89</v>
      </c>
      <c r="N2322" s="12" t="s">
        <v>10</v>
      </c>
      <c r="O2322" s="12">
        <v>4</v>
      </c>
      <c r="P2322" s="12">
        <v>0</v>
      </c>
      <c r="Q2322" s="12">
        <v>0</v>
      </c>
      <c r="R2322" s="12">
        <v>76130</v>
      </c>
      <c r="S2322" s="59">
        <v>2.2000000000000002</v>
      </c>
      <c r="T2322" s="59">
        <v>31.969863013698632</v>
      </c>
      <c r="U2322" s="12">
        <v>2</v>
      </c>
      <c r="V2322" s="12">
        <v>3</v>
      </c>
      <c r="W2322" s="12">
        <v>2</v>
      </c>
      <c r="X2322" s="12">
        <v>2</v>
      </c>
      <c r="Y2322" s="12">
        <v>1</v>
      </c>
      <c r="Z2322" s="58">
        <v>0</v>
      </c>
      <c r="AA2322" s="58">
        <v>0</v>
      </c>
      <c r="AB2322" s="58">
        <v>0</v>
      </c>
      <c r="AC2322" s="58" t="s">
        <v>91</v>
      </c>
    </row>
    <row r="2323" spans="1:29" x14ac:dyDescent="0.3">
      <c r="A2323" s="57">
        <v>20446804</v>
      </c>
      <c r="B2323" s="12" t="s">
        <v>1477</v>
      </c>
      <c r="C2323" s="58" t="s">
        <v>106</v>
      </c>
      <c r="D2323" s="58" t="s">
        <v>115</v>
      </c>
      <c r="E2323" s="58">
        <v>431295</v>
      </c>
      <c r="F2323" s="58">
        <v>3761005</v>
      </c>
      <c r="G2323" s="58">
        <f>+IF(F2323&gt;K2323+100000,F2323-K2323,0)</f>
        <v>3070649</v>
      </c>
      <c r="H2323" s="58">
        <v>174667</v>
      </c>
      <c r="I2323" s="58">
        <v>0</v>
      </c>
      <c r="J2323" s="58">
        <v>0</v>
      </c>
      <c r="K2323" s="58">
        <v>690356</v>
      </c>
      <c r="L2323" s="12" t="s">
        <v>88</v>
      </c>
      <c r="M2323" s="12" t="s">
        <v>89</v>
      </c>
      <c r="N2323" s="12" t="s">
        <v>10</v>
      </c>
      <c r="O2323" s="12">
        <v>4</v>
      </c>
      <c r="P2323" s="12">
        <v>0</v>
      </c>
      <c r="Q2323" s="12">
        <v>0</v>
      </c>
      <c r="R2323" s="12">
        <v>76130</v>
      </c>
      <c r="S2323" s="59">
        <v>2.1972602739726028</v>
      </c>
      <c r="T2323" s="59">
        <v>38.42739726027397</v>
      </c>
      <c r="U2323" s="12">
        <v>2</v>
      </c>
      <c r="V2323" s="12">
        <v>2</v>
      </c>
      <c r="W2323" s="12">
        <v>2</v>
      </c>
      <c r="X2323" s="12">
        <v>2</v>
      </c>
      <c r="Y2323" s="12">
        <v>3</v>
      </c>
      <c r="Z2323" s="58">
        <v>0</v>
      </c>
      <c r="AA2323" s="58">
        <v>0</v>
      </c>
      <c r="AB2323" s="58">
        <v>0</v>
      </c>
      <c r="AC2323" s="58" t="s">
        <v>91</v>
      </c>
    </row>
    <row r="2324" spans="1:29" x14ac:dyDescent="0.3">
      <c r="A2324" s="57">
        <v>80808600</v>
      </c>
      <c r="B2324" s="12" t="s">
        <v>1478</v>
      </c>
      <c r="C2324" s="58" t="s">
        <v>109</v>
      </c>
      <c r="D2324" s="58" t="s">
        <v>112</v>
      </c>
      <c r="E2324" s="58">
        <v>516730</v>
      </c>
      <c r="F2324" s="58"/>
      <c r="G2324" s="58">
        <f>+IF(F2324&gt;K2324+100000,F2324-K2324,0)</f>
        <v>0</v>
      </c>
      <c r="H2324" s="58"/>
      <c r="I2324" s="58"/>
      <c r="J2324" s="58"/>
      <c r="K2324" s="58">
        <v>695600</v>
      </c>
      <c r="L2324" s="12" t="s">
        <v>91</v>
      </c>
      <c r="M2324" s="12" t="s">
        <v>91</v>
      </c>
      <c r="N2324" s="12" t="s">
        <v>91</v>
      </c>
      <c r="O2324" s="12">
        <v>4</v>
      </c>
      <c r="P2324" s="12">
        <v>0</v>
      </c>
      <c r="Q2324" s="12">
        <v>0</v>
      </c>
      <c r="R2324" s="12">
        <v>25754</v>
      </c>
      <c r="S2324" s="59">
        <v>1.7397260273972603</v>
      </c>
      <c r="T2324" s="59">
        <v>44.487671232876714</v>
      </c>
      <c r="U2324" s="12">
        <v>1</v>
      </c>
      <c r="V2324" s="12">
        <v>2</v>
      </c>
      <c r="W2324" s="12">
        <v>3</v>
      </c>
      <c r="X2324" s="12">
        <v>2</v>
      </c>
      <c r="Y2324" s="12">
        <v>3</v>
      </c>
      <c r="Z2324" s="58">
        <v>0</v>
      </c>
      <c r="AA2324" s="58">
        <v>0</v>
      </c>
      <c r="AB2324" s="58">
        <v>0</v>
      </c>
      <c r="AC2324" s="58" t="s">
        <v>91</v>
      </c>
    </row>
    <row r="2325" spans="1:29" x14ac:dyDescent="0.3">
      <c r="A2325" s="57">
        <v>2006408008</v>
      </c>
      <c r="B2325" s="12" t="s">
        <v>1479</v>
      </c>
      <c r="C2325" s="58" t="s">
        <v>109</v>
      </c>
      <c r="D2325" s="58" t="s">
        <v>112</v>
      </c>
      <c r="E2325" s="58">
        <v>165167</v>
      </c>
      <c r="F2325" s="58"/>
      <c r="G2325" s="58">
        <f>+IF(F2325&gt;K2325+100000,F2325-K2325,0)</f>
        <v>0</v>
      </c>
      <c r="H2325" s="58"/>
      <c r="I2325" s="58"/>
      <c r="J2325" s="58"/>
      <c r="K2325" s="58">
        <v>695600</v>
      </c>
      <c r="L2325" s="12" t="s">
        <v>91</v>
      </c>
      <c r="M2325" s="12" t="s">
        <v>91</v>
      </c>
      <c r="N2325" s="12" t="s">
        <v>91</v>
      </c>
      <c r="O2325" s="12">
        <v>4</v>
      </c>
      <c r="P2325" s="12">
        <v>0</v>
      </c>
      <c r="Q2325" s="12">
        <v>0</v>
      </c>
      <c r="R2325" s="12">
        <v>68418</v>
      </c>
      <c r="S2325" s="59">
        <v>1.7397260273972603</v>
      </c>
      <c r="T2325" s="59">
        <v>21.863013698630137</v>
      </c>
      <c r="U2325" s="12">
        <v>1</v>
      </c>
      <c r="V2325" s="12">
        <v>2</v>
      </c>
      <c r="W2325" s="12">
        <v>1</v>
      </c>
      <c r="X2325" s="12">
        <v>2</v>
      </c>
      <c r="Y2325" s="12">
        <v>1</v>
      </c>
      <c r="Z2325" s="58">
        <v>0</v>
      </c>
      <c r="AA2325" s="58">
        <v>0</v>
      </c>
      <c r="AB2325" s="58">
        <v>0</v>
      </c>
      <c r="AC2325" s="58" t="s">
        <v>91</v>
      </c>
    </row>
    <row r="2326" spans="1:29" x14ac:dyDescent="0.3">
      <c r="A2326" s="57">
        <v>62080000</v>
      </c>
      <c r="B2326" s="12" t="s">
        <v>1480</v>
      </c>
      <c r="C2326" s="58" t="s">
        <v>108</v>
      </c>
      <c r="D2326" s="58" t="s">
        <v>29</v>
      </c>
      <c r="E2326" s="58">
        <v>2151300</v>
      </c>
      <c r="F2326" s="58">
        <v>839902</v>
      </c>
      <c r="G2326" s="58">
        <f>+IF(F2326&gt;K2326+100000,F2326-K2326,0)</f>
        <v>137124</v>
      </c>
      <c r="H2326" s="58">
        <v>87730</v>
      </c>
      <c r="I2326" s="58">
        <v>0</v>
      </c>
      <c r="J2326" s="58">
        <v>0</v>
      </c>
      <c r="K2326" s="58">
        <v>702778</v>
      </c>
      <c r="L2326" s="12" t="s">
        <v>88</v>
      </c>
      <c r="M2326" s="12" t="s">
        <v>89</v>
      </c>
      <c r="N2326" s="12" t="s">
        <v>10</v>
      </c>
      <c r="O2326" s="12">
        <v>4</v>
      </c>
      <c r="P2326" s="12">
        <v>0</v>
      </c>
      <c r="Q2326" s="12">
        <v>0</v>
      </c>
      <c r="R2326" s="12">
        <v>11001</v>
      </c>
      <c r="S2326" s="59">
        <v>2.2246575342465755</v>
      </c>
      <c r="T2326" s="59">
        <v>51.279452054794518</v>
      </c>
      <c r="U2326" s="12">
        <v>2</v>
      </c>
      <c r="V2326" s="12">
        <v>4</v>
      </c>
      <c r="W2326" s="12">
        <v>2</v>
      </c>
      <c r="X2326" s="12">
        <v>2</v>
      </c>
      <c r="Y2326" s="12">
        <v>1</v>
      </c>
      <c r="Z2326" s="58">
        <v>0</v>
      </c>
      <c r="AA2326" s="58">
        <v>0</v>
      </c>
      <c r="AB2326" s="58">
        <v>0</v>
      </c>
      <c r="AC2326" s="58" t="s">
        <v>91</v>
      </c>
    </row>
    <row r="2327" spans="1:29" x14ac:dyDescent="0.3">
      <c r="A2327" s="57">
        <v>2022060660</v>
      </c>
      <c r="B2327" s="12" t="s">
        <v>1481</v>
      </c>
      <c r="C2327" s="58" t="s">
        <v>108</v>
      </c>
      <c r="D2327" s="58" t="s">
        <v>29</v>
      </c>
      <c r="E2327" s="58">
        <v>1521666</v>
      </c>
      <c r="F2327" s="58">
        <v>1433326</v>
      </c>
      <c r="G2327" s="58">
        <f>+IF(F2327&gt;K2327+100000,F2327-K2327,0)</f>
        <v>730548</v>
      </c>
      <c r="H2327" s="58">
        <v>101784</v>
      </c>
      <c r="I2327" s="58">
        <v>0</v>
      </c>
      <c r="J2327" s="58">
        <v>0</v>
      </c>
      <c r="K2327" s="58">
        <v>702778</v>
      </c>
      <c r="L2327" s="12" t="s">
        <v>88</v>
      </c>
      <c r="M2327" s="12" t="s">
        <v>89</v>
      </c>
      <c r="N2327" s="12" t="s">
        <v>10</v>
      </c>
      <c r="O2327" s="12">
        <v>4</v>
      </c>
      <c r="P2327" s="12">
        <v>0</v>
      </c>
      <c r="Q2327" s="12">
        <v>0</v>
      </c>
      <c r="R2327" s="12">
        <v>11001</v>
      </c>
      <c r="S2327" s="59">
        <v>2.2246575342465755</v>
      </c>
      <c r="T2327" s="59">
        <v>30.386301369863013</v>
      </c>
      <c r="U2327" s="12">
        <v>2</v>
      </c>
      <c r="V2327" s="12">
        <v>0</v>
      </c>
      <c r="W2327" s="12">
        <v>2</v>
      </c>
      <c r="X2327" s="12">
        <v>2</v>
      </c>
      <c r="Y2327" s="12">
        <v>1</v>
      </c>
      <c r="Z2327" s="58">
        <v>0</v>
      </c>
      <c r="AA2327" s="58">
        <v>0</v>
      </c>
      <c r="AB2327" s="58">
        <v>0</v>
      </c>
      <c r="AC2327" s="58" t="s">
        <v>91</v>
      </c>
    </row>
    <row r="2328" spans="1:29" x14ac:dyDescent="0.3">
      <c r="A2328" s="57">
        <v>2224824226</v>
      </c>
      <c r="B2328" s="12" t="s">
        <v>1482</v>
      </c>
      <c r="C2328" s="58" t="s">
        <v>106</v>
      </c>
      <c r="D2328" s="58" t="s">
        <v>115</v>
      </c>
      <c r="E2328" s="58">
        <v>853150</v>
      </c>
      <c r="F2328" s="58">
        <v>5456761</v>
      </c>
      <c r="G2328" s="58">
        <f>+IF(F2328&gt;K2328+100000,F2328-K2328,0)</f>
        <v>4753983</v>
      </c>
      <c r="H2328" s="58">
        <v>181079</v>
      </c>
      <c r="I2328" s="58">
        <v>0</v>
      </c>
      <c r="J2328" s="58">
        <v>0</v>
      </c>
      <c r="K2328" s="58">
        <v>702778</v>
      </c>
      <c r="L2328" s="12" t="s">
        <v>88</v>
      </c>
      <c r="M2328" s="12" t="s">
        <v>89</v>
      </c>
      <c r="N2328" s="12" t="s">
        <v>10</v>
      </c>
      <c r="O2328" s="12">
        <v>4</v>
      </c>
      <c r="P2328" s="12">
        <v>0</v>
      </c>
      <c r="Q2328" s="12">
        <v>0</v>
      </c>
      <c r="R2328" s="12">
        <v>76130</v>
      </c>
      <c r="S2328" s="59">
        <v>2.2246575342465755</v>
      </c>
      <c r="T2328" s="59">
        <v>31.041095890410958</v>
      </c>
      <c r="U2328" s="12">
        <v>1</v>
      </c>
      <c r="V2328" s="12">
        <v>2</v>
      </c>
      <c r="W2328" s="12">
        <v>1</v>
      </c>
      <c r="X2328" s="12">
        <v>2</v>
      </c>
      <c r="Y2328" s="12">
        <v>1</v>
      </c>
      <c r="Z2328" s="58">
        <v>0</v>
      </c>
      <c r="AA2328" s="58">
        <v>0</v>
      </c>
      <c r="AB2328" s="58">
        <v>0</v>
      </c>
      <c r="AC2328" s="58" t="s">
        <v>91</v>
      </c>
    </row>
    <row r="2329" spans="1:29" x14ac:dyDescent="0.3">
      <c r="A2329" s="57">
        <v>2244204426</v>
      </c>
      <c r="B2329" s="12" t="s">
        <v>1484</v>
      </c>
      <c r="C2329" s="58" t="s">
        <v>109</v>
      </c>
      <c r="D2329" s="58" t="s">
        <v>112</v>
      </c>
      <c r="E2329" s="58">
        <v>542226</v>
      </c>
      <c r="F2329" s="58"/>
      <c r="G2329" s="58">
        <f>+IF(F2329&gt;K2329+100000,F2329-K2329,0)</f>
        <v>0</v>
      </c>
      <c r="H2329" s="58"/>
      <c r="I2329" s="58"/>
      <c r="J2329" s="58"/>
      <c r="K2329" s="58">
        <v>702778</v>
      </c>
      <c r="L2329" s="12" t="s">
        <v>91</v>
      </c>
      <c r="M2329" s="12" t="s">
        <v>91</v>
      </c>
      <c r="N2329" s="12" t="s">
        <v>91</v>
      </c>
      <c r="O2329" s="12">
        <v>4</v>
      </c>
      <c r="P2329" s="12">
        <v>0</v>
      </c>
      <c r="Q2329" s="12">
        <v>0</v>
      </c>
      <c r="R2329" s="12">
        <v>76130</v>
      </c>
      <c r="S2329" s="59">
        <v>2.2246575342465755</v>
      </c>
      <c r="T2329" s="59">
        <v>24.260273972602739</v>
      </c>
      <c r="U2329" s="12">
        <v>1</v>
      </c>
      <c r="V2329" s="12">
        <v>2</v>
      </c>
      <c r="W2329" s="12">
        <v>2</v>
      </c>
      <c r="X2329" s="12">
        <v>2</v>
      </c>
      <c r="Y2329" s="12">
        <v>1</v>
      </c>
      <c r="Z2329" s="58">
        <v>0</v>
      </c>
      <c r="AA2329" s="58">
        <v>0</v>
      </c>
      <c r="AB2329" s="58">
        <v>0</v>
      </c>
      <c r="AC2329" s="58" t="s">
        <v>91</v>
      </c>
    </row>
    <row r="2330" spans="1:29" x14ac:dyDescent="0.3">
      <c r="A2330" s="57">
        <v>2224646226</v>
      </c>
      <c r="B2330" s="12" t="s">
        <v>1486</v>
      </c>
      <c r="C2330" s="58" t="s">
        <v>108</v>
      </c>
      <c r="D2330" s="58" t="s">
        <v>29</v>
      </c>
      <c r="E2330" s="58">
        <v>265661</v>
      </c>
      <c r="F2330" s="58">
        <v>1493670</v>
      </c>
      <c r="G2330" s="58">
        <f>+IF(F2330&gt;K2330+100000,F2330-K2330,0)</f>
        <v>790892</v>
      </c>
      <c r="H2330" s="58">
        <v>126470.00000000001</v>
      </c>
      <c r="I2330" s="58">
        <v>0</v>
      </c>
      <c r="J2330" s="58">
        <v>1300000</v>
      </c>
      <c r="K2330" s="58">
        <v>702778</v>
      </c>
      <c r="L2330" s="12" t="s">
        <v>87</v>
      </c>
      <c r="M2330" s="12" t="s">
        <v>89</v>
      </c>
      <c r="N2330" s="12" t="s">
        <v>10</v>
      </c>
      <c r="O2330" s="12">
        <v>4</v>
      </c>
      <c r="P2330" s="12">
        <v>0</v>
      </c>
      <c r="Q2330" s="12">
        <v>0</v>
      </c>
      <c r="R2330" s="12">
        <v>76130</v>
      </c>
      <c r="S2330" s="59">
        <v>2.2246575342465755</v>
      </c>
      <c r="T2330" s="59">
        <v>25.715068493150685</v>
      </c>
      <c r="U2330" s="12">
        <v>2</v>
      </c>
      <c r="V2330" s="12">
        <v>2</v>
      </c>
      <c r="W2330" s="12">
        <v>3</v>
      </c>
      <c r="X2330" s="12">
        <v>2</v>
      </c>
      <c r="Y2330" s="12">
        <v>1</v>
      </c>
      <c r="Z2330" s="58">
        <v>0</v>
      </c>
      <c r="AA2330" s="58">
        <v>0</v>
      </c>
      <c r="AB2330" s="58">
        <v>0</v>
      </c>
      <c r="AC2330" s="58" t="s">
        <v>91</v>
      </c>
    </row>
    <row r="2331" spans="1:29" x14ac:dyDescent="0.3">
      <c r="A2331" s="57">
        <v>24680644</v>
      </c>
      <c r="B2331" s="12" t="s">
        <v>1487</v>
      </c>
      <c r="C2331" s="58" t="s">
        <v>109</v>
      </c>
      <c r="D2331" s="58" t="s">
        <v>112</v>
      </c>
      <c r="E2331" s="58">
        <v>105842</v>
      </c>
      <c r="F2331" s="58">
        <v>1502</v>
      </c>
      <c r="G2331" s="58">
        <f>+IF(F2331&gt;K2331+100000,F2331-K2331,0)</f>
        <v>0</v>
      </c>
      <c r="H2331" s="58">
        <v>104126</v>
      </c>
      <c r="I2331" s="58">
        <v>0</v>
      </c>
      <c r="J2331" s="58">
        <v>0</v>
      </c>
      <c r="K2331" s="58">
        <v>702778</v>
      </c>
      <c r="L2331" s="12" t="s">
        <v>88</v>
      </c>
      <c r="M2331" s="12" t="s">
        <v>89</v>
      </c>
      <c r="N2331" s="12" t="s">
        <v>10</v>
      </c>
      <c r="O2331" s="12">
        <v>4</v>
      </c>
      <c r="P2331" s="12">
        <v>0</v>
      </c>
      <c r="Q2331" s="12">
        <v>0</v>
      </c>
      <c r="R2331" s="12">
        <v>76001</v>
      </c>
      <c r="S2331" s="59">
        <v>2.2273972602739724</v>
      </c>
      <c r="T2331" s="59">
        <v>36.684931506849317</v>
      </c>
      <c r="U2331" s="12">
        <v>1</v>
      </c>
      <c r="V2331" s="12">
        <v>2</v>
      </c>
      <c r="W2331" s="12">
        <v>3</v>
      </c>
      <c r="X2331" s="12">
        <v>2</v>
      </c>
      <c r="Y2331" s="12">
        <v>6</v>
      </c>
      <c r="Z2331" s="58">
        <v>0</v>
      </c>
      <c r="AA2331" s="58">
        <v>0</v>
      </c>
      <c r="AB2331" s="58">
        <v>0</v>
      </c>
      <c r="AC2331" s="58" t="s">
        <v>91</v>
      </c>
    </row>
    <row r="2332" spans="1:29" x14ac:dyDescent="0.3">
      <c r="A2332" s="57">
        <v>2024666288</v>
      </c>
      <c r="B2332" s="12" t="s">
        <v>1489</v>
      </c>
      <c r="C2332" s="58" t="s">
        <v>109</v>
      </c>
      <c r="D2332" s="58" t="s">
        <v>112</v>
      </c>
      <c r="E2332" s="58"/>
      <c r="F2332" s="58"/>
      <c r="G2332" s="58">
        <f>+IF(F2332&gt;K2332+100000,F2332-K2332,0)</f>
        <v>0</v>
      </c>
      <c r="H2332" s="58"/>
      <c r="I2332" s="58"/>
      <c r="J2332" s="58"/>
      <c r="K2332" s="58">
        <v>702778</v>
      </c>
      <c r="L2332" s="12" t="s">
        <v>91</v>
      </c>
      <c r="M2332" s="12" t="s">
        <v>91</v>
      </c>
      <c r="N2332" s="12" t="s">
        <v>91</v>
      </c>
      <c r="O2332" s="12">
        <v>4</v>
      </c>
      <c r="P2332" s="12">
        <v>0</v>
      </c>
      <c r="Q2332" s="12">
        <v>0</v>
      </c>
      <c r="R2332" s="12">
        <v>11001</v>
      </c>
      <c r="S2332" s="59">
        <v>2.2246575342465755</v>
      </c>
      <c r="T2332" s="59">
        <v>25.715068493150685</v>
      </c>
      <c r="U2332" s="12">
        <v>2</v>
      </c>
      <c r="V2332" s="12">
        <v>2</v>
      </c>
      <c r="W2332" s="12">
        <v>2</v>
      </c>
      <c r="X2332" s="12">
        <v>2</v>
      </c>
      <c r="Y2332" s="12">
        <v>1</v>
      </c>
      <c r="Z2332" s="58">
        <v>0</v>
      </c>
      <c r="AA2332" s="58">
        <v>0</v>
      </c>
      <c r="AB2332" s="58">
        <v>0</v>
      </c>
      <c r="AC2332" s="58" t="s">
        <v>91</v>
      </c>
    </row>
    <row r="2333" spans="1:29" x14ac:dyDescent="0.3">
      <c r="A2333" s="57">
        <v>2086280222</v>
      </c>
      <c r="B2333" s="12" t="s">
        <v>1490</v>
      </c>
      <c r="C2333" s="58" t="s">
        <v>109</v>
      </c>
      <c r="D2333" s="58" t="s">
        <v>112</v>
      </c>
      <c r="E2333" s="58"/>
      <c r="F2333" s="58"/>
      <c r="G2333" s="58">
        <f>+IF(F2333&gt;K2333+100000,F2333-K2333,0)</f>
        <v>0</v>
      </c>
      <c r="H2333" s="58"/>
      <c r="I2333" s="58"/>
      <c r="J2333" s="58"/>
      <c r="K2333" s="58">
        <v>702778</v>
      </c>
      <c r="L2333" s="12" t="s">
        <v>91</v>
      </c>
      <c r="M2333" s="12" t="s">
        <v>91</v>
      </c>
      <c r="N2333" s="12" t="s">
        <v>91</v>
      </c>
      <c r="O2333" s="12">
        <v>4</v>
      </c>
      <c r="P2333" s="12">
        <v>0</v>
      </c>
      <c r="Q2333" s="12">
        <v>0</v>
      </c>
      <c r="R2333" s="12">
        <v>76001</v>
      </c>
      <c r="S2333" s="59">
        <v>2.2246575342465755</v>
      </c>
      <c r="T2333" s="59">
        <v>31.890410958904109</v>
      </c>
      <c r="U2333" s="12">
        <v>1</v>
      </c>
      <c r="V2333" s="12">
        <v>2</v>
      </c>
      <c r="W2333" s="12">
        <v>3</v>
      </c>
      <c r="X2333" s="12">
        <v>2</v>
      </c>
      <c r="Y2333" s="12">
        <v>3</v>
      </c>
      <c r="Z2333" s="58">
        <v>0</v>
      </c>
      <c r="AA2333" s="58">
        <v>0</v>
      </c>
      <c r="AB2333" s="58">
        <v>0</v>
      </c>
      <c r="AC2333" s="58" t="s">
        <v>91</v>
      </c>
    </row>
    <row r="2334" spans="1:29" x14ac:dyDescent="0.3">
      <c r="A2334" s="57">
        <v>2224000266</v>
      </c>
      <c r="B2334" s="12" t="s">
        <v>1493</v>
      </c>
      <c r="C2334" s="58" t="s">
        <v>109</v>
      </c>
      <c r="D2334" s="58" t="s">
        <v>112</v>
      </c>
      <c r="E2334" s="58">
        <v>1330333</v>
      </c>
      <c r="F2334" s="58"/>
      <c r="G2334" s="58">
        <f>+IF(F2334&gt;K2334+100000,F2334-K2334,0)</f>
        <v>0</v>
      </c>
      <c r="H2334" s="58"/>
      <c r="I2334" s="58"/>
      <c r="J2334" s="58"/>
      <c r="K2334" s="58">
        <v>704957</v>
      </c>
      <c r="L2334" s="12" t="s">
        <v>91</v>
      </c>
      <c r="M2334" s="12" t="s">
        <v>91</v>
      </c>
      <c r="N2334" s="12" t="s">
        <v>91</v>
      </c>
      <c r="O2334" s="12">
        <v>4</v>
      </c>
      <c r="P2334" s="12">
        <v>0</v>
      </c>
      <c r="Q2334" s="12">
        <v>0</v>
      </c>
      <c r="R2334" s="12">
        <v>11001</v>
      </c>
      <c r="S2334" s="59">
        <v>1.1013698630136985</v>
      </c>
      <c r="T2334" s="59">
        <v>34.547945205479451</v>
      </c>
      <c r="U2334" s="12">
        <v>1</v>
      </c>
      <c r="V2334" s="12">
        <v>4</v>
      </c>
      <c r="W2334" s="12">
        <v>2</v>
      </c>
      <c r="X2334" s="12">
        <v>3</v>
      </c>
      <c r="Y2334" s="12">
        <v>3</v>
      </c>
      <c r="Z2334" s="58">
        <v>0</v>
      </c>
      <c r="AA2334" s="58">
        <v>0</v>
      </c>
      <c r="AB2334" s="58">
        <v>0</v>
      </c>
      <c r="AC2334" s="58" t="s">
        <v>91</v>
      </c>
    </row>
    <row r="2335" spans="1:29" x14ac:dyDescent="0.3">
      <c r="A2335" s="57">
        <v>2068286648</v>
      </c>
      <c r="B2335" s="12" t="s">
        <v>1495</v>
      </c>
      <c r="C2335" s="58" t="s">
        <v>109</v>
      </c>
      <c r="D2335" s="58" t="s">
        <v>112</v>
      </c>
      <c r="E2335" s="58">
        <v>284855</v>
      </c>
      <c r="F2335" s="58"/>
      <c r="G2335" s="58">
        <f>+IF(F2335&gt;K2335+100000,F2335-K2335,0)</f>
        <v>0</v>
      </c>
      <c r="H2335" s="58"/>
      <c r="I2335" s="58"/>
      <c r="J2335" s="58"/>
      <c r="K2335" s="58">
        <v>704957</v>
      </c>
      <c r="L2335" s="12" t="s">
        <v>91</v>
      </c>
      <c r="M2335" s="12" t="s">
        <v>91</v>
      </c>
      <c r="N2335" s="12" t="s">
        <v>91</v>
      </c>
      <c r="O2335" s="12">
        <v>4</v>
      </c>
      <c r="P2335" s="12">
        <v>0</v>
      </c>
      <c r="Q2335" s="12">
        <v>0</v>
      </c>
      <c r="R2335" s="12">
        <v>11001</v>
      </c>
      <c r="S2335" s="59">
        <v>1.1013698630136985</v>
      </c>
      <c r="T2335" s="59">
        <v>31.726027397260275</v>
      </c>
      <c r="U2335" s="12">
        <v>1</v>
      </c>
      <c r="V2335" s="12">
        <v>2</v>
      </c>
      <c r="W2335" s="12">
        <v>2</v>
      </c>
      <c r="X2335" s="12">
        <v>3</v>
      </c>
      <c r="Y2335" s="12">
        <v>1</v>
      </c>
      <c r="Z2335" s="58">
        <v>0</v>
      </c>
      <c r="AA2335" s="58">
        <v>0</v>
      </c>
      <c r="AB2335" s="58">
        <v>0</v>
      </c>
      <c r="AC2335" s="58" t="s">
        <v>91</v>
      </c>
    </row>
    <row r="2336" spans="1:29" x14ac:dyDescent="0.3">
      <c r="A2336" s="57">
        <v>8062844</v>
      </c>
      <c r="B2336" s="12" t="s">
        <v>1496</v>
      </c>
      <c r="C2336" s="58" t="s">
        <v>109</v>
      </c>
      <c r="D2336" s="58" t="s">
        <v>112</v>
      </c>
      <c r="E2336" s="58">
        <v>183517</v>
      </c>
      <c r="F2336" s="58"/>
      <c r="G2336" s="58">
        <f>+IF(F2336&gt;K2336+100000,F2336-K2336,0)</f>
        <v>0</v>
      </c>
      <c r="H2336" s="58"/>
      <c r="I2336" s="58"/>
      <c r="J2336" s="58"/>
      <c r="K2336" s="58">
        <v>704957</v>
      </c>
      <c r="L2336" s="12" t="s">
        <v>91</v>
      </c>
      <c r="M2336" s="12" t="s">
        <v>91</v>
      </c>
      <c r="N2336" s="12" t="s">
        <v>91</v>
      </c>
      <c r="O2336" s="12">
        <v>4</v>
      </c>
      <c r="P2336" s="12">
        <v>0</v>
      </c>
      <c r="Q2336" s="12">
        <v>0</v>
      </c>
      <c r="R2336" s="12">
        <v>68001</v>
      </c>
      <c r="S2336" s="59">
        <v>1.1013698630136985</v>
      </c>
      <c r="T2336" s="59">
        <v>36.668493150684931</v>
      </c>
      <c r="U2336" s="12">
        <v>1</v>
      </c>
      <c r="V2336" s="12">
        <v>4</v>
      </c>
      <c r="W2336" s="12">
        <v>1</v>
      </c>
      <c r="X2336" s="12">
        <v>3</v>
      </c>
      <c r="Y2336" s="12">
        <v>1</v>
      </c>
      <c r="Z2336" s="58">
        <v>0</v>
      </c>
      <c r="AA2336" s="58">
        <v>0</v>
      </c>
      <c r="AB2336" s="58">
        <v>0</v>
      </c>
      <c r="AC2336" s="58" t="s">
        <v>91</v>
      </c>
    </row>
    <row r="2337" spans="1:29" x14ac:dyDescent="0.3">
      <c r="A2337" s="57">
        <v>84660428</v>
      </c>
      <c r="B2337" s="12" t="s">
        <v>1497</v>
      </c>
      <c r="C2337" s="58" t="s">
        <v>108</v>
      </c>
      <c r="D2337" s="58" t="s">
        <v>113</v>
      </c>
      <c r="E2337" s="58">
        <v>31300</v>
      </c>
      <c r="F2337" s="58">
        <v>778715</v>
      </c>
      <c r="G2337" s="58">
        <f>+IF(F2337&gt;K2337+100000,F2337-K2337,0)</f>
        <v>0</v>
      </c>
      <c r="H2337" s="58">
        <v>151990</v>
      </c>
      <c r="I2337" s="58">
        <v>0</v>
      </c>
      <c r="J2337" s="58">
        <v>0</v>
      </c>
      <c r="K2337" s="58">
        <v>704957</v>
      </c>
      <c r="L2337" s="12" t="s">
        <v>88</v>
      </c>
      <c r="M2337" s="12" t="s">
        <v>89</v>
      </c>
      <c r="N2337" s="12" t="s">
        <v>10</v>
      </c>
      <c r="O2337" s="12">
        <v>4</v>
      </c>
      <c r="P2337" s="12">
        <v>0</v>
      </c>
      <c r="Q2337" s="12">
        <v>0</v>
      </c>
      <c r="R2337" s="12">
        <v>13052</v>
      </c>
      <c r="S2337" s="59">
        <v>1.1013698630136985</v>
      </c>
      <c r="T2337" s="59">
        <v>43.964383561643835</v>
      </c>
      <c r="U2337" s="12">
        <v>1</v>
      </c>
      <c r="V2337" s="12">
        <v>3</v>
      </c>
      <c r="W2337" s="12">
        <v>1</v>
      </c>
      <c r="X2337" s="12">
        <v>3</v>
      </c>
      <c r="Y2337" s="12">
        <v>3</v>
      </c>
      <c r="Z2337" s="58">
        <v>0</v>
      </c>
      <c r="AA2337" s="58">
        <v>0</v>
      </c>
      <c r="AB2337" s="58">
        <v>0</v>
      </c>
      <c r="AC2337" s="58" t="s">
        <v>91</v>
      </c>
    </row>
    <row r="2338" spans="1:29" x14ac:dyDescent="0.3">
      <c r="A2338" s="57">
        <v>22622666</v>
      </c>
      <c r="B2338" s="12" t="s">
        <v>1498</v>
      </c>
      <c r="C2338" s="58" t="s">
        <v>108</v>
      </c>
      <c r="D2338" s="58" t="s">
        <v>29</v>
      </c>
      <c r="E2338" s="58"/>
      <c r="F2338" s="58">
        <v>1340000</v>
      </c>
      <c r="G2338" s="58">
        <f>+IF(F2338&gt;K2338+100000,F2338-K2338,0)</f>
        <v>635043</v>
      </c>
      <c r="H2338" s="58">
        <v>99663</v>
      </c>
      <c r="I2338" s="58">
        <v>0</v>
      </c>
      <c r="J2338" s="58">
        <v>0</v>
      </c>
      <c r="K2338" s="58">
        <v>704957</v>
      </c>
      <c r="L2338" s="12" t="s">
        <v>88</v>
      </c>
      <c r="M2338" s="12" t="s">
        <v>89</v>
      </c>
      <c r="N2338" s="12" t="s">
        <v>10</v>
      </c>
      <c r="O2338" s="12">
        <v>4</v>
      </c>
      <c r="P2338" s="12">
        <v>0</v>
      </c>
      <c r="Q2338" s="12">
        <v>0</v>
      </c>
      <c r="R2338" s="12">
        <v>11001</v>
      </c>
      <c r="S2338" s="59">
        <v>1.1095890410958904</v>
      </c>
      <c r="T2338" s="59">
        <v>26.780821917808218</v>
      </c>
      <c r="U2338" s="12">
        <v>1</v>
      </c>
      <c r="V2338" s="12">
        <v>2</v>
      </c>
      <c r="W2338" s="12">
        <v>3</v>
      </c>
      <c r="X2338" s="12">
        <v>3</v>
      </c>
      <c r="Y2338" s="12">
        <v>1</v>
      </c>
      <c r="Z2338" s="58">
        <v>0</v>
      </c>
      <c r="AA2338" s="58">
        <v>0</v>
      </c>
      <c r="AB2338" s="58">
        <v>0</v>
      </c>
      <c r="AC2338" s="58" t="s">
        <v>91</v>
      </c>
    </row>
    <row r="2339" spans="1:29" x14ac:dyDescent="0.3">
      <c r="A2339" s="57">
        <v>2044006480</v>
      </c>
      <c r="B2339" s="12" t="s">
        <v>1499</v>
      </c>
      <c r="C2339" s="58" t="s">
        <v>108</v>
      </c>
      <c r="D2339" s="58" t="s">
        <v>29</v>
      </c>
      <c r="E2339" s="58"/>
      <c r="F2339" s="58">
        <v>1353590</v>
      </c>
      <c r="G2339" s="58">
        <f>+IF(F2339&gt;K2339+100000,F2339-K2339,0)</f>
        <v>648633</v>
      </c>
      <c r="H2339" s="58">
        <v>177303</v>
      </c>
      <c r="I2339" s="58">
        <v>0</v>
      </c>
      <c r="J2339" s="58">
        <v>0</v>
      </c>
      <c r="K2339" s="58">
        <v>704957</v>
      </c>
      <c r="L2339" s="12" t="s">
        <v>88</v>
      </c>
      <c r="M2339" s="12" t="s">
        <v>89</v>
      </c>
      <c r="N2339" s="12" t="s">
        <v>10</v>
      </c>
      <c r="O2339" s="12">
        <v>4</v>
      </c>
      <c r="P2339" s="12">
        <v>0</v>
      </c>
      <c r="Q2339" s="12">
        <v>0</v>
      </c>
      <c r="R2339" s="12">
        <v>13052</v>
      </c>
      <c r="S2339" s="59">
        <v>1.1095890410958904</v>
      </c>
      <c r="T2339" s="59">
        <v>36.361643835616441</v>
      </c>
      <c r="U2339" s="12">
        <v>2</v>
      </c>
      <c r="V2339" s="12">
        <v>2</v>
      </c>
      <c r="W2339" s="12">
        <v>2</v>
      </c>
      <c r="X2339" s="12">
        <v>3</v>
      </c>
      <c r="Y2339" s="12">
        <v>1</v>
      </c>
      <c r="Z2339" s="58">
        <v>0</v>
      </c>
      <c r="AA2339" s="58">
        <v>0</v>
      </c>
      <c r="AB2339" s="58">
        <v>0</v>
      </c>
      <c r="AC2339" s="58" t="s">
        <v>91</v>
      </c>
    </row>
    <row r="2340" spans="1:29" x14ac:dyDescent="0.3">
      <c r="A2340" s="57">
        <v>2244406688</v>
      </c>
      <c r="B2340" s="12" t="s">
        <v>1501</v>
      </c>
      <c r="C2340" s="58" t="s">
        <v>109</v>
      </c>
      <c r="D2340" s="58" t="s">
        <v>112</v>
      </c>
      <c r="E2340" s="58"/>
      <c r="F2340" s="58"/>
      <c r="G2340" s="58">
        <f>+IF(F2340&gt;K2340+100000,F2340-K2340,0)</f>
        <v>0</v>
      </c>
      <c r="H2340" s="58"/>
      <c r="I2340" s="58"/>
      <c r="J2340" s="58"/>
      <c r="K2340" s="58">
        <v>704957</v>
      </c>
      <c r="L2340" s="12" t="s">
        <v>91</v>
      </c>
      <c r="M2340" s="12" t="s">
        <v>91</v>
      </c>
      <c r="N2340" s="12" t="s">
        <v>91</v>
      </c>
      <c r="O2340" s="12">
        <v>4</v>
      </c>
      <c r="P2340" s="12">
        <v>0</v>
      </c>
      <c r="Q2340" s="12">
        <v>0</v>
      </c>
      <c r="R2340" s="12">
        <v>13001</v>
      </c>
      <c r="S2340" s="59">
        <v>1.1095890410958904</v>
      </c>
      <c r="T2340" s="59">
        <v>23.561643835616437</v>
      </c>
      <c r="U2340" s="12">
        <v>1</v>
      </c>
      <c r="V2340" s="12">
        <v>4</v>
      </c>
      <c r="W2340" s="12">
        <v>3</v>
      </c>
      <c r="X2340" s="12">
        <v>3</v>
      </c>
      <c r="Y2340" s="12">
        <v>1</v>
      </c>
      <c r="Z2340" s="58">
        <v>0</v>
      </c>
      <c r="AA2340" s="58">
        <v>0</v>
      </c>
      <c r="AB2340" s="58">
        <v>0</v>
      </c>
      <c r="AC2340" s="58" t="s">
        <v>91</v>
      </c>
    </row>
    <row r="2341" spans="1:29" x14ac:dyDescent="0.3">
      <c r="A2341" s="57">
        <v>2048042088</v>
      </c>
      <c r="B2341" s="12" t="s">
        <v>1502</v>
      </c>
      <c r="C2341" s="58" t="s">
        <v>109</v>
      </c>
      <c r="D2341" s="58" t="s">
        <v>112</v>
      </c>
      <c r="E2341" s="58"/>
      <c r="F2341" s="58"/>
      <c r="G2341" s="58">
        <f>+IF(F2341&gt;K2341+100000,F2341-K2341,0)</f>
        <v>0</v>
      </c>
      <c r="H2341" s="58"/>
      <c r="I2341" s="58"/>
      <c r="J2341" s="58"/>
      <c r="K2341" s="58">
        <v>704957</v>
      </c>
      <c r="L2341" s="12" t="s">
        <v>91</v>
      </c>
      <c r="M2341" s="12" t="s">
        <v>91</v>
      </c>
      <c r="N2341" s="12" t="s">
        <v>91</v>
      </c>
      <c r="O2341" s="12">
        <v>4</v>
      </c>
      <c r="P2341" s="12">
        <v>0</v>
      </c>
      <c r="Q2341" s="12">
        <v>0</v>
      </c>
      <c r="R2341" s="12">
        <v>13052</v>
      </c>
      <c r="S2341" s="59">
        <v>1.0931506849315069</v>
      </c>
      <c r="T2341" s="59">
        <v>24.463013698630139</v>
      </c>
      <c r="U2341" s="12">
        <v>1</v>
      </c>
      <c r="V2341" s="12">
        <v>2</v>
      </c>
      <c r="W2341" s="12">
        <v>1</v>
      </c>
      <c r="X2341" s="12">
        <v>3</v>
      </c>
      <c r="Y2341" s="12">
        <v>3</v>
      </c>
      <c r="Z2341" s="58">
        <v>0</v>
      </c>
      <c r="AA2341" s="58">
        <v>0</v>
      </c>
      <c r="AB2341" s="58">
        <v>0</v>
      </c>
      <c r="AC2341" s="58" t="s">
        <v>91</v>
      </c>
    </row>
    <row r="2342" spans="1:29" x14ac:dyDescent="0.3">
      <c r="A2342" s="57">
        <v>8048284</v>
      </c>
      <c r="B2342" s="12" t="s">
        <v>1503</v>
      </c>
      <c r="C2342" s="58" t="s">
        <v>109</v>
      </c>
      <c r="D2342" s="58" t="s">
        <v>112</v>
      </c>
      <c r="E2342" s="58"/>
      <c r="F2342" s="58"/>
      <c r="G2342" s="58">
        <f>+IF(F2342&gt;K2342+100000,F2342-K2342,0)</f>
        <v>0</v>
      </c>
      <c r="H2342" s="58"/>
      <c r="I2342" s="58"/>
      <c r="J2342" s="58"/>
      <c r="K2342" s="58">
        <v>704957</v>
      </c>
      <c r="L2342" s="12" t="s">
        <v>91</v>
      </c>
      <c r="M2342" s="12" t="s">
        <v>91</v>
      </c>
      <c r="N2342" s="12" t="s">
        <v>91</v>
      </c>
      <c r="O2342" s="12">
        <v>4</v>
      </c>
      <c r="P2342" s="12">
        <v>0</v>
      </c>
      <c r="Q2342" s="12">
        <v>0</v>
      </c>
      <c r="R2342" s="12">
        <v>13052</v>
      </c>
      <c r="S2342" s="59">
        <v>1.095890410958904</v>
      </c>
      <c r="T2342" s="59">
        <v>36.958904109589042</v>
      </c>
      <c r="U2342" s="12">
        <v>1</v>
      </c>
      <c r="V2342" s="12">
        <v>4</v>
      </c>
      <c r="W2342" s="12">
        <v>2</v>
      </c>
      <c r="X2342" s="12">
        <v>3</v>
      </c>
      <c r="Y2342" s="12">
        <v>1</v>
      </c>
      <c r="Z2342" s="58">
        <v>0</v>
      </c>
      <c r="AA2342" s="58">
        <v>0</v>
      </c>
      <c r="AB2342" s="58">
        <v>0</v>
      </c>
      <c r="AC2342" s="58" t="s">
        <v>91</v>
      </c>
    </row>
    <row r="2343" spans="1:29" x14ac:dyDescent="0.3">
      <c r="A2343" s="57">
        <v>24662860</v>
      </c>
      <c r="B2343" s="12" t="s">
        <v>1504</v>
      </c>
      <c r="C2343" s="58" t="s">
        <v>109</v>
      </c>
      <c r="D2343" s="58" t="s">
        <v>112</v>
      </c>
      <c r="E2343" s="58"/>
      <c r="F2343" s="58"/>
      <c r="G2343" s="58">
        <f>+IF(F2343&gt;K2343+100000,F2343-K2343,0)</f>
        <v>0</v>
      </c>
      <c r="H2343" s="58"/>
      <c r="I2343" s="58"/>
      <c r="J2343" s="58"/>
      <c r="K2343" s="58">
        <v>704957</v>
      </c>
      <c r="L2343" s="12" t="s">
        <v>91</v>
      </c>
      <c r="M2343" s="12" t="s">
        <v>91</v>
      </c>
      <c r="N2343" s="12" t="s">
        <v>91</v>
      </c>
      <c r="O2343" s="12">
        <v>4</v>
      </c>
      <c r="P2343" s="12">
        <v>0</v>
      </c>
      <c r="Q2343" s="12">
        <v>0</v>
      </c>
      <c r="R2343" s="12">
        <v>68255</v>
      </c>
      <c r="S2343" s="59">
        <v>1.1013698630136985</v>
      </c>
      <c r="T2343" s="59">
        <v>48.712328767123289</v>
      </c>
      <c r="U2343" s="12">
        <v>1</v>
      </c>
      <c r="V2343" s="12">
        <v>2</v>
      </c>
      <c r="W2343" s="12">
        <v>1</v>
      </c>
      <c r="X2343" s="12">
        <v>3</v>
      </c>
      <c r="Y2343" s="12">
        <v>1</v>
      </c>
      <c r="Z2343" s="58">
        <v>0</v>
      </c>
      <c r="AA2343" s="58">
        <v>0</v>
      </c>
      <c r="AB2343" s="58">
        <v>0</v>
      </c>
      <c r="AC2343" s="58" t="s">
        <v>91</v>
      </c>
    </row>
    <row r="2344" spans="1:29" x14ac:dyDescent="0.3">
      <c r="A2344" s="57">
        <v>6640600</v>
      </c>
      <c r="B2344" s="12" t="s">
        <v>1505</v>
      </c>
      <c r="C2344" s="58" t="s">
        <v>109</v>
      </c>
      <c r="D2344" s="58" t="s">
        <v>112</v>
      </c>
      <c r="E2344" s="58"/>
      <c r="F2344" s="58"/>
      <c r="G2344" s="58">
        <f>+IF(F2344&gt;K2344+100000,F2344-K2344,0)</f>
        <v>0</v>
      </c>
      <c r="H2344" s="58"/>
      <c r="I2344" s="58"/>
      <c r="J2344" s="58"/>
      <c r="K2344" s="58">
        <v>704957</v>
      </c>
      <c r="L2344" s="12" t="s">
        <v>91</v>
      </c>
      <c r="M2344" s="12" t="s">
        <v>91</v>
      </c>
      <c r="N2344" s="12" t="s">
        <v>91</v>
      </c>
      <c r="O2344" s="12">
        <v>4</v>
      </c>
      <c r="P2344" s="12">
        <v>0</v>
      </c>
      <c r="Q2344" s="12">
        <v>0</v>
      </c>
      <c r="R2344" s="12">
        <v>68895</v>
      </c>
      <c r="S2344" s="59">
        <v>1.1013698630136985</v>
      </c>
      <c r="T2344" s="59">
        <v>45.865753424657534</v>
      </c>
      <c r="U2344" s="12">
        <v>1</v>
      </c>
      <c r="V2344" s="12">
        <v>1</v>
      </c>
      <c r="W2344" s="12">
        <v>3</v>
      </c>
      <c r="X2344" s="12">
        <v>3</v>
      </c>
      <c r="Y2344" s="12">
        <v>2</v>
      </c>
      <c r="Z2344" s="58">
        <v>0</v>
      </c>
      <c r="AA2344" s="58">
        <v>0</v>
      </c>
      <c r="AB2344" s="58">
        <v>0</v>
      </c>
      <c r="AC2344" s="58" t="s">
        <v>91</v>
      </c>
    </row>
    <row r="2345" spans="1:29" x14ac:dyDescent="0.3">
      <c r="A2345" s="57">
        <v>2202640080</v>
      </c>
      <c r="B2345" s="12" t="s">
        <v>1506</v>
      </c>
      <c r="C2345" s="58" t="s">
        <v>109</v>
      </c>
      <c r="D2345" s="58" t="s">
        <v>112</v>
      </c>
      <c r="E2345" s="58"/>
      <c r="F2345" s="58"/>
      <c r="G2345" s="58">
        <f>+IF(F2345&gt;K2345+100000,F2345-K2345,0)</f>
        <v>0</v>
      </c>
      <c r="H2345" s="58"/>
      <c r="I2345" s="58"/>
      <c r="J2345" s="58"/>
      <c r="K2345" s="58">
        <v>704957</v>
      </c>
      <c r="L2345" s="12" t="s">
        <v>91</v>
      </c>
      <c r="M2345" s="12" t="s">
        <v>91</v>
      </c>
      <c r="N2345" s="12" t="s">
        <v>91</v>
      </c>
      <c r="O2345" s="12">
        <v>4</v>
      </c>
      <c r="P2345" s="12">
        <v>0</v>
      </c>
      <c r="Q2345" s="12">
        <v>0</v>
      </c>
      <c r="R2345" s="12">
        <v>68895</v>
      </c>
      <c r="S2345" s="59">
        <v>1.1013698630136985</v>
      </c>
      <c r="T2345" s="59">
        <v>24.397260273972602</v>
      </c>
      <c r="U2345" s="12">
        <v>2</v>
      </c>
      <c r="V2345" s="12">
        <v>3</v>
      </c>
      <c r="W2345" s="12">
        <v>1</v>
      </c>
      <c r="X2345" s="12">
        <v>3</v>
      </c>
      <c r="Y2345" s="12">
        <v>1</v>
      </c>
      <c r="Z2345" s="58">
        <v>0</v>
      </c>
      <c r="AA2345" s="58">
        <v>0</v>
      </c>
      <c r="AB2345" s="58">
        <v>0</v>
      </c>
      <c r="AC2345" s="58" t="s">
        <v>91</v>
      </c>
    </row>
    <row r="2346" spans="1:29" x14ac:dyDescent="0.3">
      <c r="A2346" s="57">
        <v>2202640864</v>
      </c>
      <c r="B2346" s="12" t="s">
        <v>1507</v>
      </c>
      <c r="C2346" s="58" t="s">
        <v>109</v>
      </c>
      <c r="D2346" s="58" t="s">
        <v>112</v>
      </c>
      <c r="E2346" s="58">
        <v>1149</v>
      </c>
      <c r="F2346" s="58"/>
      <c r="G2346" s="58">
        <f>+IF(F2346&gt;K2346+100000,F2346-K2346,0)</f>
        <v>0</v>
      </c>
      <c r="H2346" s="58"/>
      <c r="I2346" s="58"/>
      <c r="J2346" s="58"/>
      <c r="K2346" s="58">
        <v>705600</v>
      </c>
      <c r="L2346" s="12" t="s">
        <v>91</v>
      </c>
      <c r="M2346" s="12" t="s">
        <v>91</v>
      </c>
      <c r="N2346" s="12" t="s">
        <v>91</v>
      </c>
      <c r="O2346" s="12">
        <v>4</v>
      </c>
      <c r="P2346" s="12">
        <v>0</v>
      </c>
      <c r="Q2346" s="12">
        <v>0</v>
      </c>
      <c r="R2346" s="12">
        <v>68895</v>
      </c>
      <c r="S2346" s="59">
        <v>1.8191780821917809</v>
      </c>
      <c r="T2346" s="59">
        <v>25.93972602739726</v>
      </c>
      <c r="U2346" s="12">
        <v>2</v>
      </c>
      <c r="V2346" s="12">
        <v>0</v>
      </c>
      <c r="W2346" s="12">
        <v>1</v>
      </c>
      <c r="X2346" s="12">
        <v>2</v>
      </c>
      <c r="Y2346" s="12">
        <v>1</v>
      </c>
      <c r="Z2346" s="58">
        <v>0</v>
      </c>
      <c r="AA2346" s="58">
        <v>0</v>
      </c>
      <c r="AB2346" s="58">
        <v>0</v>
      </c>
      <c r="AC2346" s="58" t="s">
        <v>91</v>
      </c>
    </row>
    <row r="2347" spans="1:29" x14ac:dyDescent="0.3">
      <c r="A2347" s="57">
        <v>2044042404</v>
      </c>
      <c r="B2347" s="12" t="s">
        <v>1508</v>
      </c>
      <c r="C2347" s="58" t="s">
        <v>108</v>
      </c>
      <c r="D2347" s="58" t="s">
        <v>29</v>
      </c>
      <c r="E2347" s="58"/>
      <c r="F2347" s="58">
        <v>954915</v>
      </c>
      <c r="G2347" s="58">
        <f>+IF(F2347&gt;K2347+100000,F2347-K2347,0)</f>
        <v>249315</v>
      </c>
      <c r="H2347" s="58">
        <v>127007</v>
      </c>
      <c r="I2347" s="58">
        <v>0</v>
      </c>
      <c r="J2347" s="58">
        <v>0</v>
      </c>
      <c r="K2347" s="58">
        <v>705600</v>
      </c>
      <c r="L2347" s="12" t="s">
        <v>88</v>
      </c>
      <c r="M2347" s="12" t="s">
        <v>89</v>
      </c>
      <c r="N2347" s="12" t="s">
        <v>10</v>
      </c>
      <c r="O2347" s="12">
        <v>4</v>
      </c>
      <c r="P2347" s="12">
        <v>0</v>
      </c>
      <c r="Q2347" s="12">
        <v>0</v>
      </c>
      <c r="R2347" s="12">
        <v>13052</v>
      </c>
      <c r="S2347" s="59">
        <v>1.8191780821917809</v>
      </c>
      <c r="T2347" s="59">
        <v>31.887671232876713</v>
      </c>
      <c r="U2347" s="12">
        <v>1</v>
      </c>
      <c r="V2347" s="12">
        <v>2</v>
      </c>
      <c r="W2347" s="12">
        <v>1</v>
      </c>
      <c r="X2347" s="12">
        <v>3</v>
      </c>
      <c r="Y2347" s="12">
        <v>3</v>
      </c>
      <c r="Z2347" s="58">
        <v>0</v>
      </c>
      <c r="AA2347" s="58">
        <v>0</v>
      </c>
      <c r="AB2347" s="58">
        <v>0</v>
      </c>
      <c r="AC2347" s="58" t="s">
        <v>91</v>
      </c>
    </row>
    <row r="2348" spans="1:29" x14ac:dyDescent="0.3">
      <c r="A2348" s="57">
        <v>4460406</v>
      </c>
      <c r="B2348" s="12" t="s">
        <v>1509</v>
      </c>
      <c r="C2348" s="58" t="s">
        <v>109</v>
      </c>
      <c r="D2348" s="58" t="s">
        <v>112</v>
      </c>
      <c r="E2348" s="58">
        <v>1705250</v>
      </c>
      <c r="F2348" s="58"/>
      <c r="G2348" s="58">
        <f>+IF(F2348&gt;K2348+100000,F2348-K2348,0)</f>
        <v>0</v>
      </c>
      <c r="H2348" s="58"/>
      <c r="I2348" s="58"/>
      <c r="J2348" s="58"/>
      <c r="K2348" s="58">
        <v>708495</v>
      </c>
      <c r="L2348" s="12" t="s">
        <v>91</v>
      </c>
      <c r="M2348" s="12" t="s">
        <v>91</v>
      </c>
      <c r="N2348" s="12" t="s">
        <v>91</v>
      </c>
      <c r="O2348" s="12">
        <v>4</v>
      </c>
      <c r="P2348" s="12">
        <v>0</v>
      </c>
      <c r="Q2348" s="12">
        <v>4</v>
      </c>
      <c r="R2348" s="12">
        <v>76364</v>
      </c>
      <c r="S2348" s="59">
        <v>1.3753424657534246</v>
      </c>
      <c r="T2348" s="59">
        <v>24.665753424657535</v>
      </c>
      <c r="U2348" s="12">
        <v>1</v>
      </c>
      <c r="V2348" s="12">
        <v>0</v>
      </c>
      <c r="W2348" s="12">
        <v>2</v>
      </c>
      <c r="X2348" s="12">
        <v>2</v>
      </c>
      <c r="Y2348" s="12">
        <v>1</v>
      </c>
      <c r="Z2348" s="58">
        <v>0</v>
      </c>
      <c r="AA2348" s="58">
        <v>0</v>
      </c>
      <c r="AB2348" s="58">
        <v>0</v>
      </c>
      <c r="AC2348" s="58" t="s">
        <v>91</v>
      </c>
    </row>
    <row r="2349" spans="1:29" x14ac:dyDescent="0.3">
      <c r="A2349" s="57">
        <v>2262068240</v>
      </c>
      <c r="B2349" s="12" t="s">
        <v>1510</v>
      </c>
      <c r="C2349" s="58" t="s">
        <v>109</v>
      </c>
      <c r="D2349" s="58" t="s">
        <v>112</v>
      </c>
      <c r="E2349" s="58">
        <v>682100</v>
      </c>
      <c r="F2349" s="58"/>
      <c r="G2349" s="58">
        <f>+IF(F2349&gt;K2349+100000,F2349-K2349,0)</f>
        <v>0</v>
      </c>
      <c r="H2349" s="58"/>
      <c r="I2349" s="58"/>
      <c r="J2349" s="58"/>
      <c r="K2349" s="58">
        <v>708495</v>
      </c>
      <c r="L2349" s="12" t="s">
        <v>91</v>
      </c>
      <c r="M2349" s="12" t="s">
        <v>91</v>
      </c>
      <c r="N2349" s="12" t="s">
        <v>91</v>
      </c>
      <c r="O2349" s="12">
        <v>4</v>
      </c>
      <c r="P2349" s="12">
        <v>0</v>
      </c>
      <c r="Q2349" s="12">
        <v>4</v>
      </c>
      <c r="R2349" s="12">
        <v>76130</v>
      </c>
      <c r="S2349" s="59">
        <v>1.3753424657534246</v>
      </c>
      <c r="T2349" s="59">
        <v>23.145205479452056</v>
      </c>
      <c r="U2349" s="12">
        <v>1</v>
      </c>
      <c r="V2349" s="12">
        <v>0</v>
      </c>
      <c r="W2349" s="12">
        <v>2</v>
      </c>
      <c r="X2349" s="12">
        <v>2</v>
      </c>
      <c r="Y2349" s="12">
        <v>1</v>
      </c>
      <c r="Z2349" s="58">
        <v>0</v>
      </c>
      <c r="AA2349" s="58">
        <v>0</v>
      </c>
      <c r="AB2349" s="58">
        <v>0</v>
      </c>
      <c r="AC2349" s="58" t="s">
        <v>91</v>
      </c>
    </row>
    <row r="2350" spans="1:29" x14ac:dyDescent="0.3">
      <c r="A2350" s="57">
        <v>2224048440</v>
      </c>
      <c r="B2350" s="12" t="s">
        <v>1511</v>
      </c>
      <c r="C2350" s="58" t="s">
        <v>109</v>
      </c>
      <c r="D2350" s="58" t="s">
        <v>112</v>
      </c>
      <c r="E2350" s="58">
        <v>406692</v>
      </c>
      <c r="F2350" s="58"/>
      <c r="G2350" s="58">
        <f>+IF(F2350&gt;K2350+100000,F2350-K2350,0)</f>
        <v>0</v>
      </c>
      <c r="H2350" s="58"/>
      <c r="I2350" s="58"/>
      <c r="J2350" s="58"/>
      <c r="K2350" s="58">
        <v>708495</v>
      </c>
      <c r="L2350" s="12" t="s">
        <v>91</v>
      </c>
      <c r="M2350" s="12" t="s">
        <v>91</v>
      </c>
      <c r="N2350" s="12" t="s">
        <v>91</v>
      </c>
      <c r="O2350" s="12">
        <v>4</v>
      </c>
      <c r="P2350" s="12">
        <v>0</v>
      </c>
      <c r="Q2350" s="12">
        <v>4</v>
      </c>
      <c r="R2350" s="12">
        <v>76364</v>
      </c>
      <c r="S2350" s="59">
        <v>1.3753424657534246</v>
      </c>
      <c r="T2350" s="59">
        <v>32.183561643835617</v>
      </c>
      <c r="U2350" s="12">
        <v>1</v>
      </c>
      <c r="V2350" s="12">
        <v>0</v>
      </c>
      <c r="W2350" s="12">
        <v>3</v>
      </c>
      <c r="X2350" s="12">
        <v>2</v>
      </c>
      <c r="Y2350" s="12">
        <v>1</v>
      </c>
      <c r="Z2350" s="58">
        <v>0</v>
      </c>
      <c r="AA2350" s="58">
        <v>0</v>
      </c>
      <c r="AB2350" s="58">
        <v>0</v>
      </c>
      <c r="AC2350" s="58" t="s">
        <v>91</v>
      </c>
    </row>
    <row r="2351" spans="1:29" x14ac:dyDescent="0.3">
      <c r="A2351" s="57">
        <v>26826028</v>
      </c>
      <c r="B2351" s="12" t="s">
        <v>1512</v>
      </c>
      <c r="C2351" s="58" t="s">
        <v>109</v>
      </c>
      <c r="D2351" s="58" t="s">
        <v>112</v>
      </c>
      <c r="E2351" s="58"/>
      <c r="F2351" s="58"/>
      <c r="G2351" s="58">
        <f>+IF(F2351&gt;K2351+100000,F2351-K2351,0)</f>
        <v>0</v>
      </c>
      <c r="H2351" s="58"/>
      <c r="I2351" s="58"/>
      <c r="J2351" s="58"/>
      <c r="K2351" s="58">
        <v>708495</v>
      </c>
      <c r="L2351" s="12" t="s">
        <v>91</v>
      </c>
      <c r="M2351" s="12" t="s">
        <v>91</v>
      </c>
      <c r="N2351" s="12" t="s">
        <v>91</v>
      </c>
      <c r="O2351" s="12">
        <v>4</v>
      </c>
      <c r="P2351" s="12">
        <v>0</v>
      </c>
      <c r="Q2351" s="12">
        <v>4</v>
      </c>
      <c r="R2351" s="12">
        <v>76364</v>
      </c>
      <c r="S2351" s="59">
        <v>1.3753424657534246</v>
      </c>
      <c r="T2351" s="59">
        <v>54.69315068493151</v>
      </c>
      <c r="U2351" s="12">
        <v>1</v>
      </c>
      <c r="V2351" s="12">
        <v>0</v>
      </c>
      <c r="W2351" s="12">
        <v>2</v>
      </c>
      <c r="X2351" s="12">
        <v>2</v>
      </c>
      <c r="Y2351" s="12">
        <v>1</v>
      </c>
      <c r="Z2351" s="58">
        <v>0</v>
      </c>
      <c r="AA2351" s="58">
        <v>0</v>
      </c>
      <c r="AB2351" s="58">
        <v>0</v>
      </c>
      <c r="AC2351" s="58" t="s">
        <v>91</v>
      </c>
    </row>
    <row r="2352" spans="1:29" x14ac:dyDescent="0.3">
      <c r="A2352" s="57">
        <v>24864602</v>
      </c>
      <c r="B2352" s="12" t="s">
        <v>1513</v>
      </c>
      <c r="C2352" s="58" t="s">
        <v>108</v>
      </c>
      <c r="D2352" s="58" t="s">
        <v>115</v>
      </c>
      <c r="E2352" s="58">
        <v>2333417</v>
      </c>
      <c r="F2352" s="58">
        <v>3081854</v>
      </c>
      <c r="G2352" s="58">
        <f>+IF(F2352&gt;K2352+100000,F2352-K2352,0)</f>
        <v>2368144</v>
      </c>
      <c r="H2352" s="58">
        <v>158125</v>
      </c>
      <c r="I2352" s="58">
        <v>0</v>
      </c>
      <c r="J2352" s="58">
        <v>0</v>
      </c>
      <c r="K2352" s="58">
        <v>713710</v>
      </c>
      <c r="L2352" s="12" t="s">
        <v>88</v>
      </c>
      <c r="M2352" s="12" t="s">
        <v>89</v>
      </c>
      <c r="N2352" s="12" t="s">
        <v>10</v>
      </c>
      <c r="O2352" s="12">
        <v>4</v>
      </c>
      <c r="P2352" s="12">
        <v>0</v>
      </c>
      <c r="Q2352" s="12">
        <v>0</v>
      </c>
      <c r="R2352" s="12">
        <v>17380</v>
      </c>
      <c r="S2352" s="59">
        <v>2.3534246575342466</v>
      </c>
      <c r="T2352" s="59">
        <v>22.353424657534248</v>
      </c>
      <c r="U2352" s="12">
        <v>1</v>
      </c>
      <c r="V2352" s="12">
        <v>2</v>
      </c>
      <c r="W2352" s="12">
        <v>3</v>
      </c>
      <c r="X2352" s="12">
        <v>2</v>
      </c>
      <c r="Y2352" s="12">
        <v>3</v>
      </c>
      <c r="Z2352" s="58">
        <v>0</v>
      </c>
      <c r="AA2352" s="58">
        <v>0</v>
      </c>
      <c r="AB2352" s="58">
        <v>0</v>
      </c>
      <c r="AC2352" s="58" t="s">
        <v>91</v>
      </c>
    </row>
    <row r="2353" spans="1:29" x14ac:dyDescent="0.3">
      <c r="A2353" s="57">
        <v>2002262866</v>
      </c>
      <c r="B2353" s="12" t="s">
        <v>1514</v>
      </c>
      <c r="C2353" s="58" t="s">
        <v>109</v>
      </c>
      <c r="D2353" s="58" t="s">
        <v>112</v>
      </c>
      <c r="E2353" s="58"/>
      <c r="F2353" s="58"/>
      <c r="G2353" s="58">
        <f>+IF(F2353&gt;K2353+100000,F2353-K2353,0)</f>
        <v>0</v>
      </c>
      <c r="H2353" s="58"/>
      <c r="I2353" s="58"/>
      <c r="J2353" s="58"/>
      <c r="K2353" s="58">
        <v>713710</v>
      </c>
      <c r="L2353" s="12" t="s">
        <v>91</v>
      </c>
      <c r="M2353" s="12" t="s">
        <v>91</v>
      </c>
      <c r="N2353" s="12" t="s">
        <v>91</v>
      </c>
      <c r="O2353" s="12">
        <v>4</v>
      </c>
      <c r="P2353" s="12">
        <v>0</v>
      </c>
      <c r="Q2353" s="12">
        <v>0</v>
      </c>
      <c r="R2353" s="12">
        <v>5088</v>
      </c>
      <c r="S2353" s="59">
        <v>2.3506849315068492</v>
      </c>
      <c r="T2353" s="59">
        <v>28.394520547945206</v>
      </c>
      <c r="U2353" s="12">
        <v>2</v>
      </c>
      <c r="V2353" s="12">
        <v>4</v>
      </c>
      <c r="W2353" s="12">
        <v>3</v>
      </c>
      <c r="X2353" s="12">
        <v>2</v>
      </c>
      <c r="Y2353" s="12">
        <v>3</v>
      </c>
      <c r="Z2353" s="58">
        <v>0</v>
      </c>
      <c r="AA2353" s="58">
        <v>0</v>
      </c>
      <c r="AB2353" s="58">
        <v>0</v>
      </c>
      <c r="AC2353" s="58" t="s">
        <v>91</v>
      </c>
    </row>
    <row r="2354" spans="1:29" x14ac:dyDescent="0.3">
      <c r="A2354" s="57">
        <v>44820262</v>
      </c>
      <c r="B2354" s="12" t="s">
        <v>1515</v>
      </c>
      <c r="C2354" s="58" t="s">
        <v>108</v>
      </c>
      <c r="D2354" s="58" t="s">
        <v>113</v>
      </c>
      <c r="E2354" s="58"/>
      <c r="F2354" s="58">
        <v>697358</v>
      </c>
      <c r="G2354" s="58">
        <f>+IF(F2354&gt;K2354+100000,F2354-K2354,0)</f>
        <v>0</v>
      </c>
      <c r="H2354" s="58">
        <v>145776</v>
      </c>
      <c r="I2354" s="58">
        <v>24183</v>
      </c>
      <c r="J2354" s="58">
        <v>0</v>
      </c>
      <c r="K2354" s="58">
        <v>714348</v>
      </c>
      <c r="L2354" s="12" t="s">
        <v>88</v>
      </c>
      <c r="M2354" s="12" t="s">
        <v>89</v>
      </c>
      <c r="N2354" s="12" t="s">
        <v>1</v>
      </c>
      <c r="O2354" s="12">
        <v>4</v>
      </c>
      <c r="P2354" s="12">
        <v>90</v>
      </c>
      <c r="Q2354" s="12">
        <v>22</v>
      </c>
      <c r="R2354" s="12">
        <v>76130</v>
      </c>
      <c r="S2354" s="59">
        <v>2.7643835616438355</v>
      </c>
      <c r="T2354" s="59">
        <v>48.178082191780824</v>
      </c>
      <c r="U2354" s="12">
        <v>2</v>
      </c>
      <c r="V2354" s="12">
        <v>0</v>
      </c>
      <c r="W2354" s="12">
        <v>2</v>
      </c>
      <c r="X2354" s="12">
        <v>2</v>
      </c>
      <c r="Y2354" s="12">
        <v>3</v>
      </c>
      <c r="Z2354" s="58">
        <v>0</v>
      </c>
      <c r="AA2354" s="58">
        <v>0</v>
      </c>
      <c r="AB2354" s="58">
        <v>0</v>
      </c>
      <c r="AC2354" s="58" t="s">
        <v>91</v>
      </c>
    </row>
    <row r="2355" spans="1:29" x14ac:dyDescent="0.3">
      <c r="A2355" s="57">
        <v>2208628864</v>
      </c>
      <c r="B2355" s="12" t="s">
        <v>1516</v>
      </c>
      <c r="C2355" s="58" t="s">
        <v>108</v>
      </c>
      <c r="D2355" s="58" t="s">
        <v>113</v>
      </c>
      <c r="E2355" s="58">
        <v>171682</v>
      </c>
      <c r="F2355" s="58">
        <v>237061</v>
      </c>
      <c r="G2355" s="58">
        <f>+IF(F2355&gt;K2355+100000,F2355-K2355,0)</f>
        <v>0</v>
      </c>
      <c r="H2355" s="58">
        <v>119955</v>
      </c>
      <c r="I2355" s="58">
        <v>0</v>
      </c>
      <c r="J2355" s="58">
        <v>0</v>
      </c>
      <c r="K2355" s="58">
        <v>715200</v>
      </c>
      <c r="L2355" s="12" t="s">
        <v>88</v>
      </c>
      <c r="M2355" s="12" t="s">
        <v>89</v>
      </c>
      <c r="N2355" s="12" t="s">
        <v>10</v>
      </c>
      <c r="O2355" s="12">
        <v>4</v>
      </c>
      <c r="P2355" s="12">
        <v>0</v>
      </c>
      <c r="Q2355" s="12">
        <v>0</v>
      </c>
      <c r="R2355" s="12">
        <v>76001</v>
      </c>
      <c r="S2355" s="59">
        <v>2.2602739726027399</v>
      </c>
      <c r="T2355" s="59">
        <v>26.854794520547944</v>
      </c>
      <c r="U2355" s="12">
        <v>1</v>
      </c>
      <c r="V2355" s="12">
        <v>4</v>
      </c>
      <c r="W2355" s="12">
        <v>2</v>
      </c>
      <c r="X2355" s="12">
        <v>2</v>
      </c>
      <c r="Y2355" s="12">
        <v>1</v>
      </c>
      <c r="Z2355" s="58">
        <v>0</v>
      </c>
      <c r="AA2355" s="58">
        <v>0</v>
      </c>
      <c r="AB2355" s="58">
        <v>0</v>
      </c>
      <c r="AC2355" s="58" t="s">
        <v>91</v>
      </c>
    </row>
    <row r="2356" spans="1:29" x14ac:dyDescent="0.3">
      <c r="A2356" s="57">
        <v>26466028</v>
      </c>
      <c r="B2356" s="12" t="s">
        <v>1517</v>
      </c>
      <c r="C2356" s="58" t="s">
        <v>109</v>
      </c>
      <c r="D2356" s="58" t="s">
        <v>112</v>
      </c>
      <c r="E2356" s="58">
        <v>90600</v>
      </c>
      <c r="F2356" s="58"/>
      <c r="G2356" s="58">
        <f>+IF(F2356&gt;K2356+100000,F2356-K2356,0)</f>
        <v>0</v>
      </c>
      <c r="H2356" s="58"/>
      <c r="I2356" s="58"/>
      <c r="J2356" s="58"/>
      <c r="K2356" s="58">
        <v>715200</v>
      </c>
      <c r="L2356" s="12" t="s">
        <v>91</v>
      </c>
      <c r="M2356" s="12" t="s">
        <v>91</v>
      </c>
      <c r="N2356" s="12" t="s">
        <v>91</v>
      </c>
      <c r="O2356" s="12">
        <v>4</v>
      </c>
      <c r="P2356" s="12">
        <v>0</v>
      </c>
      <c r="Q2356" s="12">
        <v>0</v>
      </c>
      <c r="R2356" s="12">
        <v>76001</v>
      </c>
      <c r="S2356" s="59">
        <v>2.2602739726027399</v>
      </c>
      <c r="T2356" s="59">
        <v>47.457534246575342</v>
      </c>
      <c r="U2356" s="12">
        <v>1</v>
      </c>
      <c r="V2356" s="12">
        <v>0</v>
      </c>
      <c r="W2356" s="12">
        <v>2</v>
      </c>
      <c r="X2356" s="12">
        <v>2</v>
      </c>
      <c r="Y2356" s="12">
        <v>1</v>
      </c>
      <c r="Z2356" s="58">
        <v>0</v>
      </c>
      <c r="AA2356" s="58">
        <v>0</v>
      </c>
      <c r="AB2356" s="58">
        <v>0</v>
      </c>
      <c r="AC2356" s="58" t="s">
        <v>91</v>
      </c>
    </row>
    <row r="2357" spans="1:29" x14ac:dyDescent="0.3">
      <c r="A2357" s="57">
        <v>2224888408</v>
      </c>
      <c r="B2357" s="12" t="s">
        <v>1518</v>
      </c>
      <c r="C2357" s="58" t="s">
        <v>108</v>
      </c>
      <c r="D2357" s="58" t="s">
        <v>29</v>
      </c>
      <c r="E2357" s="58">
        <v>39695</v>
      </c>
      <c r="F2357" s="58">
        <v>932478</v>
      </c>
      <c r="G2357" s="58">
        <f>+IF(F2357&gt;K2357+100000,F2357-K2357,0)</f>
        <v>217278</v>
      </c>
      <c r="H2357" s="58">
        <v>78954</v>
      </c>
      <c r="I2357" s="58">
        <v>0</v>
      </c>
      <c r="J2357" s="58">
        <v>1200000</v>
      </c>
      <c r="K2357" s="58">
        <v>715200</v>
      </c>
      <c r="L2357" s="12" t="s">
        <v>87</v>
      </c>
      <c r="M2357" s="12" t="s">
        <v>89</v>
      </c>
      <c r="N2357" s="12" t="s">
        <v>10</v>
      </c>
      <c r="O2357" s="12">
        <v>4</v>
      </c>
      <c r="P2357" s="12">
        <v>0</v>
      </c>
      <c r="Q2357" s="12">
        <v>0</v>
      </c>
      <c r="R2357" s="12">
        <v>76130</v>
      </c>
      <c r="S2357" s="59">
        <v>2.2602739726027399</v>
      </c>
      <c r="T2357" s="59">
        <v>30.495890410958904</v>
      </c>
      <c r="U2357" s="12">
        <v>1</v>
      </c>
      <c r="V2357" s="12">
        <v>2</v>
      </c>
      <c r="W2357" s="12">
        <v>2</v>
      </c>
      <c r="X2357" s="12">
        <v>2</v>
      </c>
      <c r="Y2357" s="12">
        <v>3</v>
      </c>
      <c r="Z2357" s="58">
        <v>0</v>
      </c>
      <c r="AA2357" s="58">
        <v>0</v>
      </c>
      <c r="AB2357" s="58">
        <v>0</v>
      </c>
      <c r="AC2357" s="58" t="s">
        <v>91</v>
      </c>
    </row>
    <row r="2358" spans="1:29" x14ac:dyDescent="0.3">
      <c r="A2358" s="57">
        <v>2224622246</v>
      </c>
      <c r="B2358" s="12" t="s">
        <v>1519</v>
      </c>
      <c r="C2358" s="58" t="s">
        <v>108</v>
      </c>
      <c r="D2358" s="58" t="s">
        <v>113</v>
      </c>
      <c r="E2358" s="58">
        <v>1137</v>
      </c>
      <c r="F2358" s="58">
        <v>201594</v>
      </c>
      <c r="G2358" s="58">
        <f>+IF(F2358&gt;K2358+100000,F2358-K2358,0)</f>
        <v>0</v>
      </c>
      <c r="H2358" s="58">
        <v>102008</v>
      </c>
      <c r="I2358" s="58">
        <v>0</v>
      </c>
      <c r="J2358" s="58">
        <v>0</v>
      </c>
      <c r="K2358" s="58">
        <v>715200</v>
      </c>
      <c r="L2358" s="12" t="s">
        <v>88</v>
      </c>
      <c r="M2358" s="12" t="s">
        <v>89</v>
      </c>
      <c r="N2358" s="12" t="s">
        <v>10</v>
      </c>
      <c r="O2358" s="12">
        <v>4</v>
      </c>
      <c r="P2358" s="12">
        <v>0</v>
      </c>
      <c r="Q2358" s="12">
        <v>0</v>
      </c>
      <c r="R2358" s="12">
        <v>76130</v>
      </c>
      <c r="S2358" s="59">
        <v>2.2602739726027399</v>
      </c>
      <c r="T2358" s="59">
        <v>31.317808219178083</v>
      </c>
      <c r="U2358" s="12">
        <v>2</v>
      </c>
      <c r="V2358" s="12">
        <v>0</v>
      </c>
      <c r="W2358" s="12">
        <v>3</v>
      </c>
      <c r="X2358" s="12">
        <v>2</v>
      </c>
      <c r="Y2358" s="12">
        <v>1</v>
      </c>
      <c r="Z2358" s="58">
        <v>0</v>
      </c>
      <c r="AA2358" s="58">
        <v>0</v>
      </c>
      <c r="AB2358" s="58">
        <v>0</v>
      </c>
      <c r="AC2358" s="58" t="s">
        <v>91</v>
      </c>
    </row>
    <row r="2359" spans="1:29" x14ac:dyDescent="0.3">
      <c r="A2359" s="57">
        <v>4468404</v>
      </c>
      <c r="B2359" s="12" t="s">
        <v>1520</v>
      </c>
      <c r="C2359" s="58" t="s">
        <v>108</v>
      </c>
      <c r="D2359" s="58" t="s">
        <v>29</v>
      </c>
      <c r="E2359" s="58"/>
      <c r="F2359" s="58">
        <v>990755</v>
      </c>
      <c r="G2359" s="58">
        <f>+IF(F2359&gt;K2359+100000,F2359-K2359,0)</f>
        <v>275555</v>
      </c>
      <c r="H2359" s="58">
        <v>83889</v>
      </c>
      <c r="I2359" s="58">
        <v>0</v>
      </c>
      <c r="J2359" s="58">
        <v>0</v>
      </c>
      <c r="K2359" s="58">
        <v>715200</v>
      </c>
      <c r="L2359" s="12" t="s">
        <v>88</v>
      </c>
      <c r="M2359" s="12" t="s">
        <v>89</v>
      </c>
      <c r="N2359" s="12" t="s">
        <v>10</v>
      </c>
      <c r="O2359" s="12">
        <v>4</v>
      </c>
      <c r="P2359" s="12">
        <v>0</v>
      </c>
      <c r="Q2359" s="12">
        <v>0</v>
      </c>
      <c r="R2359" s="12">
        <v>76130</v>
      </c>
      <c r="S2359" s="59">
        <v>2.2602739726027399</v>
      </c>
      <c r="T2359" s="59">
        <v>42.205479452054796</v>
      </c>
      <c r="U2359" s="12">
        <v>1</v>
      </c>
      <c r="V2359" s="12">
        <v>2</v>
      </c>
      <c r="W2359" s="12">
        <v>2</v>
      </c>
      <c r="X2359" s="12">
        <v>2</v>
      </c>
      <c r="Y2359" s="12">
        <v>3</v>
      </c>
      <c r="Z2359" s="58">
        <v>0</v>
      </c>
      <c r="AA2359" s="58">
        <v>0</v>
      </c>
      <c r="AB2359" s="58">
        <v>0</v>
      </c>
      <c r="AC2359" s="58" t="s">
        <v>91</v>
      </c>
    </row>
    <row r="2360" spans="1:29" x14ac:dyDescent="0.3">
      <c r="A2360" s="57">
        <v>2044028240</v>
      </c>
      <c r="B2360" s="12" t="s">
        <v>1525</v>
      </c>
      <c r="C2360" s="58" t="s">
        <v>108</v>
      </c>
      <c r="D2360" s="58" t="s">
        <v>113</v>
      </c>
      <c r="E2360" s="58"/>
      <c r="F2360" s="58">
        <v>471224</v>
      </c>
      <c r="G2360" s="58">
        <f>+IF(F2360&gt;K2360+100000,F2360-K2360,0)</f>
        <v>0</v>
      </c>
      <c r="H2360" s="58">
        <v>211790</v>
      </c>
      <c r="I2360" s="58">
        <v>0</v>
      </c>
      <c r="J2360" s="58">
        <v>0</v>
      </c>
      <c r="K2360" s="58">
        <v>725600</v>
      </c>
      <c r="L2360" s="12" t="s">
        <v>88</v>
      </c>
      <c r="M2360" s="12" t="s">
        <v>89</v>
      </c>
      <c r="N2360" s="12" t="s">
        <v>10</v>
      </c>
      <c r="O2360" s="12">
        <v>4</v>
      </c>
      <c r="P2360" s="12">
        <v>0</v>
      </c>
      <c r="Q2360" s="12">
        <v>0</v>
      </c>
      <c r="R2360" s="12">
        <v>13052</v>
      </c>
      <c r="S2360" s="59">
        <v>1.8630136986301369</v>
      </c>
      <c r="T2360" s="59">
        <v>31.230136986301371</v>
      </c>
      <c r="U2360" s="12">
        <v>1</v>
      </c>
      <c r="V2360" s="12">
        <v>2</v>
      </c>
      <c r="W2360" s="12">
        <v>1</v>
      </c>
      <c r="X2360" s="12">
        <v>3</v>
      </c>
      <c r="Y2360" s="12">
        <v>3</v>
      </c>
      <c r="Z2360" s="58">
        <v>0</v>
      </c>
      <c r="AA2360" s="58">
        <v>0</v>
      </c>
      <c r="AB2360" s="58">
        <v>0</v>
      </c>
      <c r="AC2360" s="58" t="s">
        <v>91</v>
      </c>
    </row>
    <row r="2361" spans="1:29" x14ac:dyDescent="0.3">
      <c r="A2361" s="57">
        <v>2008402864</v>
      </c>
      <c r="B2361" s="12" t="s">
        <v>1526</v>
      </c>
      <c r="C2361" s="58" t="s">
        <v>108</v>
      </c>
      <c r="D2361" s="58" t="s">
        <v>113</v>
      </c>
      <c r="E2361" s="58"/>
      <c r="F2361" s="58">
        <v>810443</v>
      </c>
      <c r="G2361" s="58">
        <f>+IF(F2361&gt;K2361+100000,F2361-K2361,0)</f>
        <v>0</v>
      </c>
      <c r="H2361" s="58">
        <v>64150.000000000007</v>
      </c>
      <c r="I2361" s="58">
        <v>0</v>
      </c>
      <c r="J2361" s="58">
        <v>0</v>
      </c>
      <c r="K2361" s="58">
        <v>725600</v>
      </c>
      <c r="L2361" s="12" t="s">
        <v>88</v>
      </c>
      <c r="M2361" s="12" t="s">
        <v>89</v>
      </c>
      <c r="N2361" s="12" t="s">
        <v>10</v>
      </c>
      <c r="O2361" s="12">
        <v>4</v>
      </c>
      <c r="P2361" s="12">
        <v>0</v>
      </c>
      <c r="Q2361" s="12">
        <v>0</v>
      </c>
      <c r="R2361" s="12">
        <v>68255</v>
      </c>
      <c r="S2361" s="59">
        <v>1.8630136986301369</v>
      </c>
      <c r="T2361" s="59">
        <v>35.545205479452058</v>
      </c>
      <c r="U2361" s="12">
        <v>2</v>
      </c>
      <c r="V2361" s="12">
        <v>2</v>
      </c>
      <c r="W2361" s="12">
        <v>1</v>
      </c>
      <c r="X2361" s="12">
        <v>2</v>
      </c>
      <c r="Y2361" s="12">
        <v>1</v>
      </c>
      <c r="Z2361" s="58">
        <v>0</v>
      </c>
      <c r="AA2361" s="58">
        <v>0</v>
      </c>
      <c r="AB2361" s="58">
        <v>0</v>
      </c>
      <c r="AC2361" s="58" t="s">
        <v>91</v>
      </c>
    </row>
    <row r="2362" spans="1:29" x14ac:dyDescent="0.3">
      <c r="A2362" s="57">
        <v>2008404264</v>
      </c>
      <c r="B2362" s="12" t="s">
        <v>1527</v>
      </c>
      <c r="C2362" s="58" t="s">
        <v>109</v>
      </c>
      <c r="D2362" s="58" t="s">
        <v>112</v>
      </c>
      <c r="E2362" s="58"/>
      <c r="F2362" s="58"/>
      <c r="G2362" s="58">
        <f>+IF(F2362&gt;K2362+100000,F2362-K2362,0)</f>
        <v>0</v>
      </c>
      <c r="H2362" s="58"/>
      <c r="I2362" s="58"/>
      <c r="J2362" s="58"/>
      <c r="K2362" s="58">
        <v>726620</v>
      </c>
      <c r="L2362" s="12" t="s">
        <v>91</v>
      </c>
      <c r="M2362" s="12" t="s">
        <v>91</v>
      </c>
      <c r="N2362" s="12" t="s">
        <v>91</v>
      </c>
      <c r="O2362" s="12">
        <v>4</v>
      </c>
      <c r="P2362" s="12">
        <v>0</v>
      </c>
      <c r="Q2362" s="12">
        <v>0</v>
      </c>
      <c r="R2362" s="12">
        <v>68276</v>
      </c>
      <c r="S2362" s="59">
        <v>2.6575342465753424</v>
      </c>
      <c r="T2362" s="59">
        <v>30.942465753424656</v>
      </c>
      <c r="U2362" s="12">
        <v>1</v>
      </c>
      <c r="V2362" s="12">
        <v>2</v>
      </c>
      <c r="W2362" s="12">
        <v>1</v>
      </c>
      <c r="X2362" s="12">
        <v>2</v>
      </c>
      <c r="Y2362" s="12">
        <v>3</v>
      </c>
      <c r="Z2362" s="58">
        <v>0</v>
      </c>
      <c r="AA2362" s="58">
        <v>0</v>
      </c>
      <c r="AB2362" s="58">
        <v>0</v>
      </c>
      <c r="AC2362" s="58" t="s">
        <v>91</v>
      </c>
    </row>
    <row r="2363" spans="1:29" x14ac:dyDescent="0.3">
      <c r="A2363" s="57">
        <v>2224648824</v>
      </c>
      <c r="B2363" s="12" t="s">
        <v>1528</v>
      </c>
      <c r="C2363" s="58" t="s">
        <v>109</v>
      </c>
      <c r="D2363" s="58" t="s">
        <v>112</v>
      </c>
      <c r="E2363" s="58">
        <v>2891396</v>
      </c>
      <c r="F2363" s="58"/>
      <c r="G2363" s="58">
        <f>+IF(F2363&gt;K2363+100000,F2363-K2363,0)</f>
        <v>0</v>
      </c>
      <c r="H2363" s="58"/>
      <c r="I2363" s="58"/>
      <c r="J2363" s="58"/>
      <c r="K2363" s="58">
        <v>727622</v>
      </c>
      <c r="L2363" s="12" t="s">
        <v>91</v>
      </c>
      <c r="M2363" s="12" t="s">
        <v>91</v>
      </c>
      <c r="N2363" s="12" t="s">
        <v>91</v>
      </c>
      <c r="O2363" s="12">
        <v>4</v>
      </c>
      <c r="P2363" s="12">
        <v>0</v>
      </c>
      <c r="Q2363" s="12">
        <v>0</v>
      </c>
      <c r="R2363" s="12">
        <v>76130</v>
      </c>
      <c r="S2363" s="59">
        <v>2.3013698630136985</v>
      </c>
      <c r="T2363" s="59">
        <v>23.671232876712327</v>
      </c>
      <c r="U2363" s="12">
        <v>1</v>
      </c>
      <c r="V2363" s="12">
        <v>3</v>
      </c>
      <c r="W2363" s="12">
        <v>2</v>
      </c>
      <c r="X2363" s="12">
        <v>3</v>
      </c>
      <c r="Y2363" s="12">
        <v>1</v>
      </c>
      <c r="Z2363" s="58">
        <v>0</v>
      </c>
      <c r="AA2363" s="58">
        <v>0</v>
      </c>
      <c r="AB2363" s="58">
        <v>0</v>
      </c>
      <c r="AC2363" s="58" t="s">
        <v>91</v>
      </c>
    </row>
    <row r="2364" spans="1:29" x14ac:dyDescent="0.3">
      <c r="A2364" s="57">
        <v>66880660</v>
      </c>
      <c r="B2364" s="12" t="s">
        <v>1529</v>
      </c>
      <c r="C2364" s="58" t="s">
        <v>109</v>
      </c>
      <c r="D2364" s="58" t="s">
        <v>112</v>
      </c>
      <c r="E2364" s="58">
        <v>2310000</v>
      </c>
      <c r="F2364" s="58"/>
      <c r="G2364" s="58">
        <f>+IF(F2364&gt;K2364+100000,F2364-K2364,0)</f>
        <v>0</v>
      </c>
      <c r="H2364" s="58"/>
      <c r="I2364" s="58"/>
      <c r="J2364" s="58"/>
      <c r="K2364" s="58">
        <v>727622</v>
      </c>
      <c r="L2364" s="12" t="s">
        <v>91</v>
      </c>
      <c r="M2364" s="12" t="s">
        <v>91</v>
      </c>
      <c r="N2364" s="12" t="s">
        <v>91</v>
      </c>
      <c r="O2364" s="12">
        <v>4</v>
      </c>
      <c r="P2364" s="12">
        <v>0</v>
      </c>
      <c r="Q2364" s="12">
        <v>0</v>
      </c>
      <c r="R2364" s="12">
        <v>76001</v>
      </c>
      <c r="S2364" s="59">
        <v>2.3013698630136985</v>
      </c>
      <c r="T2364" s="59">
        <v>45.816438356164383</v>
      </c>
      <c r="U2364" s="12">
        <v>2</v>
      </c>
      <c r="V2364" s="12">
        <v>4</v>
      </c>
      <c r="W2364" s="12">
        <v>3</v>
      </c>
      <c r="X2364" s="12">
        <v>2</v>
      </c>
      <c r="Y2364" s="12">
        <v>1</v>
      </c>
      <c r="Z2364" s="58">
        <v>0</v>
      </c>
      <c r="AA2364" s="58">
        <v>0</v>
      </c>
      <c r="AB2364" s="58">
        <v>0</v>
      </c>
      <c r="AC2364" s="58" t="s">
        <v>91</v>
      </c>
    </row>
    <row r="2365" spans="1:29" x14ac:dyDescent="0.3">
      <c r="A2365" s="57">
        <v>2224626064</v>
      </c>
      <c r="B2365" s="12" t="s">
        <v>1533</v>
      </c>
      <c r="C2365" s="58" t="s">
        <v>109</v>
      </c>
      <c r="D2365" s="58" t="s">
        <v>112</v>
      </c>
      <c r="E2365" s="58">
        <v>136333</v>
      </c>
      <c r="F2365" s="58"/>
      <c r="G2365" s="58">
        <f>+IF(F2365&gt;K2365+100000,F2365-K2365,0)</f>
        <v>0</v>
      </c>
      <c r="H2365" s="58"/>
      <c r="I2365" s="58"/>
      <c r="J2365" s="58"/>
      <c r="K2365" s="58">
        <v>727622</v>
      </c>
      <c r="L2365" s="12" t="s">
        <v>91</v>
      </c>
      <c r="M2365" s="12" t="s">
        <v>91</v>
      </c>
      <c r="N2365" s="12" t="s">
        <v>91</v>
      </c>
      <c r="O2365" s="12">
        <v>4</v>
      </c>
      <c r="P2365" s="12">
        <v>0</v>
      </c>
      <c r="Q2365" s="12">
        <v>0</v>
      </c>
      <c r="R2365" s="12">
        <v>76130</v>
      </c>
      <c r="S2365" s="59">
        <v>2.3013698630136985</v>
      </c>
      <c r="T2365" s="59">
        <v>34.364383561643834</v>
      </c>
      <c r="U2365" s="12">
        <v>2</v>
      </c>
      <c r="V2365" s="12">
        <v>2</v>
      </c>
      <c r="W2365" s="12">
        <v>2</v>
      </c>
      <c r="X2365" s="12">
        <v>2</v>
      </c>
      <c r="Y2365" s="12">
        <v>1</v>
      </c>
      <c r="Z2365" s="58">
        <v>0</v>
      </c>
      <c r="AA2365" s="58">
        <v>0</v>
      </c>
      <c r="AB2365" s="58">
        <v>0</v>
      </c>
      <c r="AC2365" s="58" t="s">
        <v>91</v>
      </c>
    </row>
    <row r="2366" spans="1:29" x14ac:dyDescent="0.3">
      <c r="A2366" s="57">
        <v>2262044680</v>
      </c>
      <c r="B2366" s="12" t="s">
        <v>1534</v>
      </c>
      <c r="C2366" s="58" t="s">
        <v>108</v>
      </c>
      <c r="D2366" s="58" t="s">
        <v>29</v>
      </c>
      <c r="E2366" s="58"/>
      <c r="F2366" s="58">
        <v>1155677</v>
      </c>
      <c r="G2366" s="58">
        <f>+IF(F2366&gt;K2366+100000,F2366-K2366,0)</f>
        <v>428055</v>
      </c>
      <c r="H2366" s="58">
        <v>105294</v>
      </c>
      <c r="I2366" s="58">
        <v>0</v>
      </c>
      <c r="J2366" s="58">
        <v>0</v>
      </c>
      <c r="K2366" s="58">
        <v>727622</v>
      </c>
      <c r="L2366" s="12" t="s">
        <v>88</v>
      </c>
      <c r="M2366" s="12" t="s">
        <v>89</v>
      </c>
      <c r="N2366" s="12" t="s">
        <v>10</v>
      </c>
      <c r="O2366" s="12">
        <v>4</v>
      </c>
      <c r="P2366" s="12">
        <v>0</v>
      </c>
      <c r="Q2366" s="12">
        <v>0</v>
      </c>
      <c r="R2366" s="12">
        <v>76130</v>
      </c>
      <c r="S2366" s="59">
        <v>2.3013698630136985</v>
      </c>
      <c r="T2366" s="59">
        <v>29.876712328767123</v>
      </c>
      <c r="U2366" s="12">
        <v>2</v>
      </c>
      <c r="V2366" s="12">
        <v>0</v>
      </c>
      <c r="W2366" s="12">
        <v>3</v>
      </c>
      <c r="X2366" s="12">
        <v>2</v>
      </c>
      <c r="Y2366" s="12">
        <v>1</v>
      </c>
      <c r="Z2366" s="58">
        <v>0</v>
      </c>
      <c r="AA2366" s="58">
        <v>0</v>
      </c>
      <c r="AB2366" s="58">
        <v>0</v>
      </c>
      <c r="AC2366" s="58" t="s">
        <v>91</v>
      </c>
    </row>
    <row r="2367" spans="1:29" x14ac:dyDescent="0.3">
      <c r="A2367" s="57">
        <v>2224622822</v>
      </c>
      <c r="B2367" s="12" t="s">
        <v>1535</v>
      </c>
      <c r="C2367" s="58" t="s">
        <v>108</v>
      </c>
      <c r="D2367" s="58" t="s">
        <v>113</v>
      </c>
      <c r="E2367" s="58"/>
      <c r="F2367" s="58">
        <v>460770</v>
      </c>
      <c r="G2367" s="58">
        <f>+IF(F2367&gt;K2367+100000,F2367-K2367,0)</f>
        <v>0</v>
      </c>
      <c r="H2367" s="58">
        <v>94378</v>
      </c>
      <c r="I2367" s="58">
        <v>0</v>
      </c>
      <c r="J2367" s="58">
        <v>0</v>
      </c>
      <c r="K2367" s="58">
        <v>727622</v>
      </c>
      <c r="L2367" s="12" t="s">
        <v>88</v>
      </c>
      <c r="M2367" s="12" t="s">
        <v>89</v>
      </c>
      <c r="N2367" s="12" t="s">
        <v>10</v>
      </c>
      <c r="O2367" s="12">
        <v>4</v>
      </c>
      <c r="P2367" s="12">
        <v>0</v>
      </c>
      <c r="Q2367" s="12">
        <v>0</v>
      </c>
      <c r="R2367" s="12">
        <v>76130</v>
      </c>
      <c r="S2367" s="59">
        <v>2.3013698630136985</v>
      </c>
      <c r="T2367" s="59">
        <v>31.073972602739726</v>
      </c>
      <c r="U2367" s="12">
        <v>1</v>
      </c>
      <c r="V2367" s="12">
        <v>0</v>
      </c>
      <c r="W2367" s="12">
        <v>2</v>
      </c>
      <c r="X2367" s="12">
        <v>2</v>
      </c>
      <c r="Y2367" s="12">
        <v>1</v>
      </c>
      <c r="Z2367" s="58">
        <v>0</v>
      </c>
      <c r="AA2367" s="58">
        <v>0</v>
      </c>
      <c r="AB2367" s="58">
        <v>0</v>
      </c>
      <c r="AC2367" s="58" t="s">
        <v>91</v>
      </c>
    </row>
    <row r="2368" spans="1:29" x14ac:dyDescent="0.3">
      <c r="A2368" s="57">
        <v>2262060806</v>
      </c>
      <c r="B2368" s="12" t="s">
        <v>1536</v>
      </c>
      <c r="C2368" s="58" t="s">
        <v>109</v>
      </c>
      <c r="D2368" s="58" t="s">
        <v>112</v>
      </c>
      <c r="E2368" s="58">
        <v>419034</v>
      </c>
      <c r="F2368" s="58"/>
      <c r="G2368" s="58">
        <f>+IF(F2368&gt;K2368+100000,F2368-K2368,0)</f>
        <v>0</v>
      </c>
      <c r="H2368" s="58"/>
      <c r="I2368" s="58"/>
      <c r="J2368" s="58"/>
      <c r="K2368" s="58">
        <v>731302</v>
      </c>
      <c r="L2368" s="12" t="s">
        <v>91</v>
      </c>
      <c r="M2368" s="12" t="s">
        <v>91</v>
      </c>
      <c r="N2368" s="12" t="s">
        <v>91</v>
      </c>
      <c r="O2368" s="12">
        <v>4</v>
      </c>
      <c r="P2368" s="12">
        <v>0</v>
      </c>
      <c r="Q2368" s="12">
        <v>0</v>
      </c>
      <c r="R2368" s="12">
        <v>76001</v>
      </c>
      <c r="S2368" s="59">
        <v>1.1260273972602739</v>
      </c>
      <c r="T2368" s="59">
        <v>24.961643835616439</v>
      </c>
      <c r="U2368" s="12">
        <v>2</v>
      </c>
      <c r="V2368" s="12">
        <v>5</v>
      </c>
      <c r="W2368" s="12">
        <v>4</v>
      </c>
      <c r="X2368" s="12">
        <v>3</v>
      </c>
      <c r="Y2368" s="12">
        <v>1</v>
      </c>
      <c r="Z2368" s="58">
        <v>0</v>
      </c>
      <c r="AA2368" s="58">
        <v>0</v>
      </c>
      <c r="AB2368" s="58">
        <v>0</v>
      </c>
      <c r="AC2368" s="58" t="s">
        <v>91</v>
      </c>
    </row>
    <row r="2369" spans="1:29" x14ac:dyDescent="0.3">
      <c r="A2369" s="57">
        <v>2240682064</v>
      </c>
      <c r="B2369" s="12" t="s">
        <v>1538</v>
      </c>
      <c r="C2369" s="58" t="s">
        <v>108</v>
      </c>
      <c r="D2369" s="58" t="s">
        <v>113</v>
      </c>
      <c r="E2369" s="58">
        <v>200667</v>
      </c>
      <c r="F2369" s="58">
        <v>372581</v>
      </c>
      <c r="G2369" s="58">
        <f>+IF(F2369&gt;K2369+100000,F2369-K2369,0)</f>
        <v>0</v>
      </c>
      <c r="H2369" s="58">
        <v>127554</v>
      </c>
      <c r="I2369" s="58">
        <v>0</v>
      </c>
      <c r="J2369" s="58">
        <v>0</v>
      </c>
      <c r="K2369" s="58">
        <v>735903</v>
      </c>
      <c r="L2369" s="12" t="s">
        <v>88</v>
      </c>
      <c r="M2369" s="12" t="s">
        <v>89</v>
      </c>
      <c r="N2369" s="12" t="s">
        <v>10</v>
      </c>
      <c r="O2369" s="12">
        <v>4</v>
      </c>
      <c r="P2369" s="12">
        <v>0</v>
      </c>
      <c r="Q2369" s="12">
        <v>0</v>
      </c>
      <c r="R2369" s="12">
        <v>76001</v>
      </c>
      <c r="S2369" s="59">
        <v>0.76164383561643834</v>
      </c>
      <c r="T2369" s="59">
        <v>34.495890410958907</v>
      </c>
      <c r="U2369" s="12">
        <v>1</v>
      </c>
      <c r="V2369" s="12">
        <v>5</v>
      </c>
      <c r="W2369" s="12">
        <v>2</v>
      </c>
      <c r="X2369" s="12">
        <v>4</v>
      </c>
      <c r="Y2369" s="12">
        <v>1</v>
      </c>
      <c r="Z2369" s="58">
        <v>0</v>
      </c>
      <c r="AA2369" s="58">
        <v>0</v>
      </c>
      <c r="AB2369" s="58">
        <v>0</v>
      </c>
      <c r="AC2369" s="58" t="s">
        <v>91</v>
      </c>
    </row>
    <row r="2370" spans="1:29" x14ac:dyDescent="0.3">
      <c r="A2370" s="57">
        <v>2046686640</v>
      </c>
      <c r="B2370" s="12" t="s">
        <v>1539</v>
      </c>
      <c r="C2370" s="58" t="s">
        <v>109</v>
      </c>
      <c r="D2370" s="58" t="s">
        <v>112</v>
      </c>
      <c r="E2370" s="58"/>
      <c r="F2370" s="58"/>
      <c r="G2370" s="58">
        <f>+IF(F2370&gt;K2370+100000,F2370-K2370,0)</f>
        <v>0</v>
      </c>
      <c r="H2370" s="58"/>
      <c r="I2370" s="58"/>
      <c r="J2370" s="58"/>
      <c r="K2370" s="58">
        <v>735903</v>
      </c>
      <c r="L2370" s="12" t="s">
        <v>91</v>
      </c>
      <c r="M2370" s="12" t="s">
        <v>91</v>
      </c>
      <c r="N2370" s="12" t="s">
        <v>91</v>
      </c>
      <c r="O2370" s="12">
        <v>4</v>
      </c>
      <c r="P2370" s="12">
        <v>0</v>
      </c>
      <c r="Q2370" s="12">
        <v>0</v>
      </c>
      <c r="R2370" s="12">
        <v>68081</v>
      </c>
      <c r="S2370" s="59">
        <v>0.76164383561643834</v>
      </c>
      <c r="T2370" s="59">
        <v>33.046575342465751</v>
      </c>
      <c r="U2370" s="12">
        <v>2</v>
      </c>
      <c r="V2370" s="12">
        <v>5</v>
      </c>
      <c r="W2370" s="12">
        <v>5</v>
      </c>
      <c r="X2370" s="12">
        <v>6</v>
      </c>
      <c r="Y2370" s="12">
        <v>1</v>
      </c>
      <c r="Z2370" s="58">
        <v>0</v>
      </c>
      <c r="AA2370" s="58">
        <v>0</v>
      </c>
      <c r="AB2370" s="58">
        <v>0</v>
      </c>
      <c r="AC2370" s="58" t="s">
        <v>91</v>
      </c>
    </row>
    <row r="2371" spans="1:29" x14ac:dyDescent="0.3">
      <c r="A2371" s="57">
        <v>4626604</v>
      </c>
      <c r="B2371" s="12" t="s">
        <v>1540</v>
      </c>
      <c r="C2371" s="58" t="s">
        <v>109</v>
      </c>
      <c r="D2371" s="58" t="s">
        <v>112</v>
      </c>
      <c r="E2371" s="58">
        <v>628632</v>
      </c>
      <c r="F2371" s="58"/>
      <c r="G2371" s="58">
        <f>+IF(F2371&gt;K2371+100000,F2371-K2371,0)</f>
        <v>0</v>
      </c>
      <c r="H2371" s="58"/>
      <c r="I2371" s="58"/>
      <c r="J2371" s="58"/>
      <c r="K2371" s="58">
        <v>738554</v>
      </c>
      <c r="L2371" s="12" t="s">
        <v>91</v>
      </c>
      <c r="M2371" s="12" t="s">
        <v>91</v>
      </c>
      <c r="N2371" s="12" t="s">
        <v>91</v>
      </c>
      <c r="O2371" s="12">
        <v>4</v>
      </c>
      <c r="P2371" s="12">
        <v>0</v>
      </c>
      <c r="Q2371" s="12">
        <v>0</v>
      </c>
      <c r="R2371" s="12">
        <v>76130</v>
      </c>
      <c r="S2371" s="59">
        <v>2.4684931506849317</v>
      </c>
      <c r="T2371" s="59">
        <v>43.030136986301372</v>
      </c>
      <c r="U2371" s="12">
        <v>1</v>
      </c>
      <c r="V2371" s="12">
        <v>2</v>
      </c>
      <c r="W2371" s="12">
        <v>3</v>
      </c>
      <c r="X2371" s="12">
        <v>3</v>
      </c>
      <c r="Y2371" s="12">
        <v>6</v>
      </c>
      <c r="Z2371" s="58">
        <v>0</v>
      </c>
      <c r="AA2371" s="58">
        <v>0</v>
      </c>
      <c r="AB2371" s="58">
        <v>0</v>
      </c>
      <c r="AC2371" s="58" t="s">
        <v>91</v>
      </c>
    </row>
    <row r="2372" spans="1:29" x14ac:dyDescent="0.3">
      <c r="A2372" s="57">
        <v>66060688</v>
      </c>
      <c r="B2372" s="12" t="s">
        <v>1542</v>
      </c>
      <c r="C2372" s="58" t="s">
        <v>108</v>
      </c>
      <c r="D2372" s="58" t="s">
        <v>113</v>
      </c>
      <c r="E2372" s="58">
        <v>454688</v>
      </c>
      <c r="F2372" s="58">
        <v>101599</v>
      </c>
      <c r="G2372" s="58">
        <f>+IF(F2372&gt;K2372+100000,F2372-K2372,0)</f>
        <v>0</v>
      </c>
      <c r="H2372" s="58">
        <v>102413</v>
      </c>
      <c r="I2372" s="58">
        <v>0</v>
      </c>
      <c r="J2372" s="58">
        <v>0</v>
      </c>
      <c r="K2372" s="58">
        <v>740044</v>
      </c>
      <c r="L2372" s="12" t="s">
        <v>88</v>
      </c>
      <c r="M2372" s="12" t="s">
        <v>89</v>
      </c>
      <c r="N2372" s="12" t="s">
        <v>10</v>
      </c>
      <c r="O2372" s="12">
        <v>4</v>
      </c>
      <c r="P2372" s="12">
        <v>0</v>
      </c>
      <c r="Q2372" s="12">
        <v>0</v>
      </c>
      <c r="R2372" s="12">
        <v>76130</v>
      </c>
      <c r="S2372" s="59">
        <v>2.3506849315068492</v>
      </c>
      <c r="T2372" s="59">
        <v>40.797260273972604</v>
      </c>
      <c r="U2372" s="12">
        <v>2</v>
      </c>
      <c r="V2372" s="12">
        <v>2</v>
      </c>
      <c r="W2372" s="12">
        <v>1</v>
      </c>
      <c r="X2372" s="12">
        <v>2</v>
      </c>
      <c r="Y2372" s="12">
        <v>1</v>
      </c>
      <c r="Z2372" s="58">
        <v>0</v>
      </c>
      <c r="AA2372" s="58">
        <v>0</v>
      </c>
      <c r="AB2372" s="58">
        <v>0</v>
      </c>
      <c r="AC2372" s="58" t="s">
        <v>91</v>
      </c>
    </row>
    <row r="2373" spans="1:29" x14ac:dyDescent="0.3">
      <c r="A2373" s="57">
        <v>2226088264</v>
      </c>
      <c r="B2373" s="12" t="s">
        <v>1543</v>
      </c>
      <c r="C2373" s="58" t="s">
        <v>109</v>
      </c>
      <c r="D2373" s="58" t="s">
        <v>112</v>
      </c>
      <c r="E2373" s="58">
        <v>284920</v>
      </c>
      <c r="F2373" s="58"/>
      <c r="G2373" s="58">
        <f>+IF(F2373&gt;K2373+100000,F2373-K2373,0)</f>
        <v>0</v>
      </c>
      <c r="H2373" s="58"/>
      <c r="I2373" s="58"/>
      <c r="J2373" s="58"/>
      <c r="K2373" s="58">
        <v>740044</v>
      </c>
      <c r="L2373" s="12" t="s">
        <v>91</v>
      </c>
      <c r="M2373" s="12" t="s">
        <v>91</v>
      </c>
      <c r="N2373" s="12" t="s">
        <v>91</v>
      </c>
      <c r="O2373" s="12">
        <v>4</v>
      </c>
      <c r="P2373" s="12">
        <v>0</v>
      </c>
      <c r="Q2373" s="12">
        <v>0</v>
      </c>
      <c r="R2373" s="12">
        <v>76113</v>
      </c>
      <c r="S2373" s="59">
        <v>2.3534246575342466</v>
      </c>
      <c r="T2373" s="59">
        <v>29.561643835616437</v>
      </c>
      <c r="U2373" s="12">
        <v>1</v>
      </c>
      <c r="V2373" s="12">
        <v>0</v>
      </c>
      <c r="W2373" s="12">
        <v>3</v>
      </c>
      <c r="X2373" s="12">
        <v>2</v>
      </c>
      <c r="Y2373" s="12">
        <v>1</v>
      </c>
      <c r="Z2373" s="58">
        <v>0</v>
      </c>
      <c r="AA2373" s="58">
        <v>0</v>
      </c>
      <c r="AB2373" s="58">
        <v>0</v>
      </c>
      <c r="AC2373" s="58" t="s">
        <v>91</v>
      </c>
    </row>
    <row r="2374" spans="1:29" x14ac:dyDescent="0.3">
      <c r="A2374" s="57">
        <v>2226080808</v>
      </c>
      <c r="B2374" s="12" t="s">
        <v>1544</v>
      </c>
      <c r="C2374" s="58" t="s">
        <v>109</v>
      </c>
      <c r="D2374" s="58" t="s">
        <v>112</v>
      </c>
      <c r="E2374" s="58">
        <v>60400</v>
      </c>
      <c r="F2374" s="58"/>
      <c r="G2374" s="58">
        <f>+IF(F2374&gt;K2374+100000,F2374-K2374,0)</f>
        <v>0</v>
      </c>
      <c r="H2374" s="58"/>
      <c r="I2374" s="58"/>
      <c r="J2374" s="58"/>
      <c r="K2374" s="58">
        <v>740044</v>
      </c>
      <c r="L2374" s="12" t="s">
        <v>91</v>
      </c>
      <c r="M2374" s="12" t="s">
        <v>91</v>
      </c>
      <c r="N2374" s="12" t="s">
        <v>91</v>
      </c>
      <c r="O2374" s="12">
        <v>4</v>
      </c>
      <c r="P2374" s="12">
        <v>0</v>
      </c>
      <c r="Q2374" s="12">
        <v>0</v>
      </c>
      <c r="R2374" s="12">
        <v>76113</v>
      </c>
      <c r="S2374" s="59">
        <v>2.3534246575342466</v>
      </c>
      <c r="T2374" s="59">
        <v>28.213698630136985</v>
      </c>
      <c r="U2374" s="12">
        <v>1</v>
      </c>
      <c r="V2374" s="12">
        <v>0</v>
      </c>
      <c r="W2374" s="12">
        <v>3</v>
      </c>
      <c r="X2374" s="12">
        <v>2</v>
      </c>
      <c r="Y2374" s="12">
        <v>3</v>
      </c>
      <c r="Z2374" s="58">
        <v>0</v>
      </c>
      <c r="AA2374" s="58">
        <v>0</v>
      </c>
      <c r="AB2374" s="58">
        <v>0</v>
      </c>
      <c r="AC2374" s="58" t="s">
        <v>91</v>
      </c>
    </row>
    <row r="2375" spans="1:29" x14ac:dyDescent="0.3">
      <c r="A2375" s="57">
        <v>66046820</v>
      </c>
      <c r="B2375" s="12" t="s">
        <v>1545</v>
      </c>
      <c r="C2375" s="58" t="s">
        <v>106</v>
      </c>
      <c r="D2375" s="58" t="s">
        <v>29</v>
      </c>
      <c r="E2375" s="58"/>
      <c r="F2375" s="58">
        <v>1700435</v>
      </c>
      <c r="G2375" s="58">
        <f>+IF(F2375&gt;K2375+100000,F2375-K2375,0)</f>
        <v>960391</v>
      </c>
      <c r="H2375" s="58">
        <v>126470.00000000001</v>
      </c>
      <c r="I2375" s="58">
        <v>0</v>
      </c>
      <c r="J2375" s="58">
        <v>2000000</v>
      </c>
      <c r="K2375" s="58">
        <v>740044</v>
      </c>
      <c r="L2375" s="12" t="s">
        <v>87</v>
      </c>
      <c r="M2375" s="12" t="s">
        <v>89</v>
      </c>
      <c r="N2375" s="12" t="s">
        <v>10</v>
      </c>
      <c r="O2375" s="12">
        <v>4</v>
      </c>
      <c r="P2375" s="12">
        <v>0</v>
      </c>
      <c r="Q2375" s="12">
        <v>0</v>
      </c>
      <c r="R2375" s="12">
        <v>76306</v>
      </c>
      <c r="S2375" s="59">
        <v>2.3506849315068492</v>
      </c>
      <c r="T2375" s="59">
        <v>54.638356164383559</v>
      </c>
      <c r="U2375" s="12">
        <v>2</v>
      </c>
      <c r="V2375" s="12">
        <v>2</v>
      </c>
      <c r="W2375" s="12">
        <v>2</v>
      </c>
      <c r="X2375" s="12">
        <v>2</v>
      </c>
      <c r="Y2375" s="12">
        <v>1</v>
      </c>
      <c r="Z2375" s="58">
        <v>0</v>
      </c>
      <c r="AA2375" s="58">
        <v>0</v>
      </c>
      <c r="AB2375" s="58">
        <v>0</v>
      </c>
      <c r="AC2375" s="58" t="s">
        <v>91</v>
      </c>
    </row>
    <row r="2376" spans="1:29" x14ac:dyDescent="0.3">
      <c r="A2376" s="57">
        <v>26802408</v>
      </c>
      <c r="B2376" s="12" t="s">
        <v>1546</v>
      </c>
      <c r="C2376" s="58" t="s">
        <v>109</v>
      </c>
      <c r="D2376" s="58" t="s">
        <v>112</v>
      </c>
      <c r="E2376" s="58"/>
      <c r="F2376" s="58"/>
      <c r="G2376" s="58">
        <f>+IF(F2376&gt;K2376+100000,F2376-K2376,0)</f>
        <v>0</v>
      </c>
      <c r="H2376" s="58"/>
      <c r="I2376" s="58"/>
      <c r="J2376" s="58"/>
      <c r="K2376" s="58">
        <v>740044</v>
      </c>
      <c r="L2376" s="12" t="s">
        <v>91</v>
      </c>
      <c r="M2376" s="12" t="s">
        <v>91</v>
      </c>
      <c r="N2376" s="12" t="s">
        <v>91</v>
      </c>
      <c r="O2376" s="12">
        <v>4</v>
      </c>
      <c r="P2376" s="12">
        <v>0</v>
      </c>
      <c r="Q2376" s="12">
        <v>0</v>
      </c>
      <c r="R2376" s="12">
        <v>76275</v>
      </c>
      <c r="S2376" s="59">
        <v>2.3506849315068492</v>
      </c>
      <c r="T2376" s="59">
        <v>44.780821917808218</v>
      </c>
      <c r="U2376" s="12">
        <v>1</v>
      </c>
      <c r="V2376" s="12">
        <v>2</v>
      </c>
      <c r="W2376" s="12">
        <v>1</v>
      </c>
      <c r="X2376" s="12">
        <v>2</v>
      </c>
      <c r="Y2376" s="12">
        <v>1</v>
      </c>
      <c r="Z2376" s="58">
        <v>0</v>
      </c>
      <c r="AA2376" s="58">
        <v>0</v>
      </c>
      <c r="AB2376" s="58">
        <v>0</v>
      </c>
      <c r="AC2376" s="58" t="s">
        <v>91</v>
      </c>
    </row>
    <row r="2377" spans="1:29" x14ac:dyDescent="0.3">
      <c r="A2377" s="57">
        <v>22644888</v>
      </c>
      <c r="B2377" s="12" t="s">
        <v>1547</v>
      </c>
      <c r="C2377" s="58" t="s">
        <v>109</v>
      </c>
      <c r="D2377" s="58" t="s">
        <v>112</v>
      </c>
      <c r="E2377" s="58">
        <v>622532</v>
      </c>
      <c r="F2377" s="58"/>
      <c r="G2377" s="58">
        <f>+IF(F2377&gt;K2377+100000,F2377-K2377,0)</f>
        <v>0</v>
      </c>
      <c r="H2377" s="58"/>
      <c r="I2377" s="58"/>
      <c r="J2377" s="58"/>
      <c r="K2377" s="58">
        <v>745600</v>
      </c>
      <c r="L2377" s="12" t="s">
        <v>91</v>
      </c>
      <c r="M2377" s="12" t="s">
        <v>91</v>
      </c>
      <c r="N2377" s="12" t="s">
        <v>91</v>
      </c>
      <c r="O2377" s="12">
        <v>4</v>
      </c>
      <c r="P2377" s="12">
        <v>0</v>
      </c>
      <c r="Q2377" s="12">
        <v>0</v>
      </c>
      <c r="R2377" s="12">
        <v>8758</v>
      </c>
      <c r="S2377" s="59">
        <v>1.8191780821917809</v>
      </c>
      <c r="T2377" s="59">
        <v>41.953424657534249</v>
      </c>
      <c r="U2377" s="12">
        <v>2</v>
      </c>
      <c r="V2377" s="12">
        <v>0</v>
      </c>
      <c r="W2377" s="12">
        <v>1</v>
      </c>
      <c r="X2377" s="12">
        <v>2</v>
      </c>
      <c r="Y2377" s="12">
        <v>3</v>
      </c>
      <c r="Z2377" s="58">
        <v>0</v>
      </c>
      <c r="AA2377" s="58">
        <v>0</v>
      </c>
      <c r="AB2377" s="58">
        <v>0</v>
      </c>
      <c r="AC2377" s="58" t="s">
        <v>91</v>
      </c>
    </row>
    <row r="2378" spans="1:29" x14ac:dyDescent="0.3">
      <c r="A2378" s="57">
        <v>2084842666</v>
      </c>
      <c r="B2378" s="12" t="s">
        <v>1548</v>
      </c>
      <c r="C2378" s="58" t="s">
        <v>108</v>
      </c>
      <c r="D2378" s="58" t="s">
        <v>29</v>
      </c>
      <c r="E2378" s="58"/>
      <c r="F2378" s="58">
        <v>879402</v>
      </c>
      <c r="G2378" s="58">
        <f>+IF(F2378&gt;K2378+100000,F2378-K2378,0)</f>
        <v>133802</v>
      </c>
      <c r="H2378" s="58">
        <v>94853</v>
      </c>
      <c r="I2378" s="58">
        <v>0</v>
      </c>
      <c r="J2378" s="58">
        <v>0</v>
      </c>
      <c r="K2378" s="58">
        <v>745600</v>
      </c>
      <c r="L2378" s="12" t="s">
        <v>88</v>
      </c>
      <c r="M2378" s="12" t="s">
        <v>89</v>
      </c>
      <c r="N2378" s="12" t="s">
        <v>10</v>
      </c>
      <c r="O2378" s="12">
        <v>4</v>
      </c>
      <c r="P2378" s="12">
        <v>0</v>
      </c>
      <c r="Q2378" s="12">
        <v>0</v>
      </c>
      <c r="R2378" s="12">
        <v>68418</v>
      </c>
      <c r="S2378" s="59">
        <v>1.7780821917808218</v>
      </c>
      <c r="T2378" s="59">
        <v>28.882191780821916</v>
      </c>
      <c r="U2378" s="12">
        <v>1</v>
      </c>
      <c r="V2378" s="12">
        <v>1</v>
      </c>
      <c r="W2378" s="12">
        <v>1</v>
      </c>
      <c r="X2378" s="12">
        <v>2</v>
      </c>
      <c r="Y2378" s="12">
        <v>3</v>
      </c>
      <c r="Z2378" s="58">
        <v>0</v>
      </c>
      <c r="AA2378" s="58">
        <v>0</v>
      </c>
      <c r="AB2378" s="58">
        <v>0</v>
      </c>
      <c r="AC2378" s="58" t="s">
        <v>91</v>
      </c>
    </row>
    <row r="2379" spans="1:29" x14ac:dyDescent="0.3">
      <c r="A2379" s="57">
        <v>2044048884</v>
      </c>
      <c r="B2379" s="12" t="s">
        <v>1549</v>
      </c>
      <c r="C2379" s="58" t="s">
        <v>108</v>
      </c>
      <c r="D2379" s="58" t="s">
        <v>113</v>
      </c>
      <c r="E2379" s="58"/>
      <c r="F2379" s="58">
        <v>155421</v>
      </c>
      <c r="G2379" s="58">
        <f>+IF(F2379&gt;K2379+100000,F2379-K2379,0)</f>
        <v>0</v>
      </c>
      <c r="H2379" s="58">
        <v>52638</v>
      </c>
      <c r="I2379" s="58">
        <v>0</v>
      </c>
      <c r="J2379" s="58">
        <v>0</v>
      </c>
      <c r="K2379" s="58">
        <v>745600</v>
      </c>
      <c r="L2379" s="12" t="s">
        <v>88</v>
      </c>
      <c r="M2379" s="12" t="s">
        <v>89</v>
      </c>
      <c r="N2379" s="12" t="s">
        <v>10</v>
      </c>
      <c r="O2379" s="12">
        <v>4</v>
      </c>
      <c r="P2379" s="12">
        <v>0</v>
      </c>
      <c r="Q2379" s="12">
        <v>0</v>
      </c>
      <c r="R2379" s="12">
        <v>13001</v>
      </c>
      <c r="S2379" s="59">
        <v>1.8191780821917809</v>
      </c>
      <c r="T2379" s="59">
        <v>40.789041095890411</v>
      </c>
      <c r="U2379" s="12">
        <v>1</v>
      </c>
      <c r="V2379" s="12">
        <v>2</v>
      </c>
      <c r="W2379" s="12">
        <v>1</v>
      </c>
      <c r="X2379" s="12">
        <v>3</v>
      </c>
      <c r="Y2379" s="12">
        <v>3</v>
      </c>
      <c r="Z2379" s="58">
        <v>0</v>
      </c>
      <c r="AA2379" s="58">
        <v>0</v>
      </c>
      <c r="AB2379" s="58">
        <v>0</v>
      </c>
      <c r="AC2379" s="58" t="s">
        <v>91</v>
      </c>
    </row>
    <row r="2380" spans="1:29" x14ac:dyDescent="0.3">
      <c r="A2380" s="57">
        <v>84668028</v>
      </c>
      <c r="B2380" s="12" t="s">
        <v>1550</v>
      </c>
      <c r="C2380" s="58" t="s">
        <v>108</v>
      </c>
      <c r="D2380" s="58" t="s">
        <v>113</v>
      </c>
      <c r="E2380" s="58"/>
      <c r="F2380" s="58">
        <v>403162</v>
      </c>
      <c r="G2380" s="58">
        <f>+IF(F2380&gt;K2380+100000,F2380-K2380,0)</f>
        <v>0</v>
      </c>
      <c r="H2380" s="58">
        <v>52226</v>
      </c>
      <c r="I2380" s="58">
        <v>0</v>
      </c>
      <c r="J2380" s="58">
        <v>0</v>
      </c>
      <c r="K2380" s="58">
        <v>745600</v>
      </c>
      <c r="L2380" s="12" t="s">
        <v>88</v>
      </c>
      <c r="M2380" s="12" t="s">
        <v>89</v>
      </c>
      <c r="N2380" s="12" t="s">
        <v>10</v>
      </c>
      <c r="O2380" s="12">
        <v>4</v>
      </c>
      <c r="P2380" s="12">
        <v>0</v>
      </c>
      <c r="Q2380" s="12">
        <v>0</v>
      </c>
      <c r="R2380" s="12">
        <v>13052</v>
      </c>
      <c r="S2380" s="59">
        <v>1.7780821917808218</v>
      </c>
      <c r="T2380" s="59">
        <v>49.934246575342463</v>
      </c>
      <c r="U2380" s="12">
        <v>1</v>
      </c>
      <c r="V2380" s="12">
        <v>1</v>
      </c>
      <c r="W2380" s="12">
        <v>1</v>
      </c>
      <c r="X2380" s="12">
        <v>2</v>
      </c>
      <c r="Y2380" s="12">
        <v>3</v>
      </c>
      <c r="Z2380" s="58">
        <v>0</v>
      </c>
      <c r="AA2380" s="58">
        <v>0</v>
      </c>
      <c r="AB2380" s="58">
        <v>0</v>
      </c>
      <c r="AC2380" s="58" t="s">
        <v>91</v>
      </c>
    </row>
    <row r="2381" spans="1:29" x14ac:dyDescent="0.3">
      <c r="A2381" s="57">
        <v>2006024280</v>
      </c>
      <c r="B2381" s="12" t="s">
        <v>1551</v>
      </c>
      <c r="C2381" s="58" t="s">
        <v>108</v>
      </c>
      <c r="D2381" s="58" t="s">
        <v>113</v>
      </c>
      <c r="E2381" s="58"/>
      <c r="F2381" s="58">
        <v>351596</v>
      </c>
      <c r="G2381" s="58">
        <f>+IF(F2381&gt;K2381+100000,F2381-K2381,0)</f>
        <v>0</v>
      </c>
      <c r="H2381" s="58">
        <v>107500</v>
      </c>
      <c r="I2381" s="58">
        <v>0</v>
      </c>
      <c r="J2381" s="58">
        <v>0</v>
      </c>
      <c r="K2381" s="58">
        <v>750120</v>
      </c>
      <c r="L2381" s="12" t="s">
        <v>88</v>
      </c>
      <c r="M2381" s="12" t="s">
        <v>89</v>
      </c>
      <c r="N2381" s="12" t="s">
        <v>10</v>
      </c>
      <c r="O2381" s="12">
        <v>4</v>
      </c>
      <c r="P2381" s="12">
        <v>0</v>
      </c>
      <c r="Q2381" s="12">
        <v>0</v>
      </c>
      <c r="R2381" s="12">
        <v>68307</v>
      </c>
      <c r="S2381" s="59">
        <v>3.0684931506849313</v>
      </c>
      <c r="T2381" s="59">
        <v>30.882191780821916</v>
      </c>
      <c r="U2381" s="12">
        <v>1</v>
      </c>
      <c r="V2381" s="12">
        <v>4</v>
      </c>
      <c r="W2381" s="12">
        <v>3</v>
      </c>
      <c r="X2381" s="12">
        <v>2</v>
      </c>
      <c r="Y2381" s="12">
        <v>1</v>
      </c>
      <c r="Z2381" s="58">
        <v>0</v>
      </c>
      <c r="AA2381" s="58">
        <v>0</v>
      </c>
      <c r="AB2381" s="58">
        <v>0</v>
      </c>
      <c r="AC2381" s="58" t="s">
        <v>91</v>
      </c>
    </row>
    <row r="2382" spans="1:29" x14ac:dyDescent="0.3">
      <c r="A2382" s="57">
        <v>82260088</v>
      </c>
      <c r="B2382" s="12" t="s">
        <v>1552</v>
      </c>
      <c r="C2382" s="58" t="s">
        <v>108</v>
      </c>
      <c r="D2382" s="58" t="s">
        <v>113</v>
      </c>
      <c r="E2382" s="58">
        <v>1499478</v>
      </c>
      <c r="F2382" s="58">
        <v>368960</v>
      </c>
      <c r="G2382" s="58">
        <f>+IF(F2382&gt;K2382+100000,F2382-K2382,0)</f>
        <v>0</v>
      </c>
      <c r="H2382" s="58">
        <v>124959.99999999999</v>
      </c>
      <c r="I2382" s="58">
        <v>0</v>
      </c>
      <c r="J2382" s="58">
        <v>0</v>
      </c>
      <c r="K2382" s="58">
        <v>752466</v>
      </c>
      <c r="L2382" s="12" t="s">
        <v>88</v>
      </c>
      <c r="M2382" s="12" t="s">
        <v>89</v>
      </c>
      <c r="N2382" s="12" t="s">
        <v>10</v>
      </c>
      <c r="O2382" s="12">
        <v>4</v>
      </c>
      <c r="P2382" s="12">
        <v>0</v>
      </c>
      <c r="Q2382" s="12">
        <v>0</v>
      </c>
      <c r="R2382" s="12">
        <v>5001</v>
      </c>
      <c r="S2382" s="59">
        <v>2.3945205479452056</v>
      </c>
      <c r="T2382" s="59">
        <v>39.720547945205482</v>
      </c>
      <c r="U2382" s="12">
        <v>1</v>
      </c>
      <c r="V2382" s="12">
        <v>0</v>
      </c>
      <c r="W2382" s="12">
        <v>3</v>
      </c>
      <c r="X2382" s="12">
        <v>2</v>
      </c>
      <c r="Y2382" s="12">
        <v>3</v>
      </c>
      <c r="Z2382" s="58">
        <v>0</v>
      </c>
      <c r="AA2382" s="58">
        <v>0</v>
      </c>
      <c r="AB2382" s="58">
        <v>0</v>
      </c>
      <c r="AC2382" s="58" t="s">
        <v>91</v>
      </c>
    </row>
    <row r="2383" spans="1:29" x14ac:dyDescent="0.3">
      <c r="A2383" s="57">
        <v>2222242804</v>
      </c>
      <c r="B2383" s="12" t="s">
        <v>1553</v>
      </c>
      <c r="C2383" s="58" t="s">
        <v>108</v>
      </c>
      <c r="D2383" s="58" t="s">
        <v>29</v>
      </c>
      <c r="E2383" s="58">
        <v>109463</v>
      </c>
      <c r="F2383" s="58">
        <v>1076310</v>
      </c>
      <c r="G2383" s="58">
        <f>+IF(F2383&gt;K2383+100000,F2383-K2383,0)</f>
        <v>323844</v>
      </c>
      <c r="H2383" s="58">
        <v>106257</v>
      </c>
      <c r="I2383" s="58">
        <v>0</v>
      </c>
      <c r="J2383" s="58">
        <v>0</v>
      </c>
      <c r="K2383" s="58">
        <v>752466</v>
      </c>
      <c r="L2383" s="12" t="s">
        <v>88</v>
      </c>
      <c r="M2383" s="12" t="s">
        <v>89</v>
      </c>
      <c r="N2383" s="12" t="s">
        <v>10</v>
      </c>
      <c r="O2383" s="12">
        <v>4</v>
      </c>
      <c r="P2383" s="12">
        <v>0</v>
      </c>
      <c r="Q2383" s="12">
        <v>0</v>
      </c>
      <c r="R2383" s="12">
        <v>76563</v>
      </c>
      <c r="S2383" s="59">
        <v>2.3945205479452056</v>
      </c>
      <c r="T2383" s="59">
        <v>22.958904109589042</v>
      </c>
      <c r="U2383" s="12">
        <v>1</v>
      </c>
      <c r="V2383" s="12">
        <v>0</v>
      </c>
      <c r="W2383" s="12">
        <v>3</v>
      </c>
      <c r="X2383" s="12">
        <v>2</v>
      </c>
      <c r="Y2383" s="12">
        <v>1</v>
      </c>
      <c r="Z2383" s="58">
        <v>0</v>
      </c>
      <c r="AA2383" s="58">
        <v>0</v>
      </c>
      <c r="AB2383" s="58">
        <v>0</v>
      </c>
      <c r="AC2383" s="58" t="s">
        <v>91</v>
      </c>
    </row>
    <row r="2384" spans="1:29" x14ac:dyDescent="0.3">
      <c r="A2384" s="57">
        <v>4444884</v>
      </c>
      <c r="B2384" s="12" t="s">
        <v>1554</v>
      </c>
      <c r="C2384" s="58" t="s">
        <v>108</v>
      </c>
      <c r="D2384" s="58" t="s">
        <v>113</v>
      </c>
      <c r="E2384" s="58">
        <v>875</v>
      </c>
      <c r="F2384" s="58">
        <v>115005</v>
      </c>
      <c r="G2384" s="58">
        <f>+IF(F2384&gt;K2384+100000,F2384-K2384,0)</f>
        <v>0</v>
      </c>
      <c r="H2384" s="58">
        <v>116621</v>
      </c>
      <c r="I2384" s="58">
        <v>0</v>
      </c>
      <c r="J2384" s="58">
        <v>0</v>
      </c>
      <c r="K2384" s="58">
        <v>752466</v>
      </c>
      <c r="L2384" s="12" t="s">
        <v>88</v>
      </c>
      <c r="M2384" s="12" t="s">
        <v>89</v>
      </c>
      <c r="N2384" s="12" t="s">
        <v>10</v>
      </c>
      <c r="O2384" s="12">
        <v>4</v>
      </c>
      <c r="P2384" s="12">
        <v>0</v>
      </c>
      <c r="Q2384" s="12">
        <v>0</v>
      </c>
      <c r="R2384" s="12">
        <v>76606</v>
      </c>
      <c r="S2384" s="59">
        <v>2.3945205479452056</v>
      </c>
      <c r="T2384" s="59">
        <v>39.736986301369861</v>
      </c>
      <c r="U2384" s="12">
        <v>1</v>
      </c>
      <c r="V2384" s="12">
        <v>0</v>
      </c>
      <c r="W2384" s="12">
        <v>3</v>
      </c>
      <c r="X2384" s="12">
        <v>2</v>
      </c>
      <c r="Y2384" s="12">
        <v>1</v>
      </c>
      <c r="Z2384" s="58">
        <v>0</v>
      </c>
      <c r="AA2384" s="58">
        <v>0</v>
      </c>
      <c r="AB2384" s="58">
        <v>0</v>
      </c>
      <c r="AC2384" s="58" t="s">
        <v>91</v>
      </c>
    </row>
    <row r="2385" spans="1:29" x14ac:dyDescent="0.3">
      <c r="A2385" s="57">
        <v>2224662862</v>
      </c>
      <c r="B2385" s="12" t="s">
        <v>1555</v>
      </c>
      <c r="C2385" s="58" t="s">
        <v>108</v>
      </c>
      <c r="D2385" s="58" t="s">
        <v>113</v>
      </c>
      <c r="E2385" s="58"/>
      <c r="F2385" s="58">
        <v>758253</v>
      </c>
      <c r="G2385" s="58">
        <f>+IF(F2385&gt;K2385+100000,F2385-K2385,0)</f>
        <v>0</v>
      </c>
      <c r="H2385" s="58">
        <v>69085</v>
      </c>
      <c r="I2385" s="58">
        <v>0</v>
      </c>
      <c r="J2385" s="58">
        <v>0</v>
      </c>
      <c r="K2385" s="58">
        <v>752466</v>
      </c>
      <c r="L2385" s="12" t="s">
        <v>88</v>
      </c>
      <c r="M2385" s="12" t="s">
        <v>89</v>
      </c>
      <c r="N2385" s="12" t="s">
        <v>10</v>
      </c>
      <c r="O2385" s="12">
        <v>4</v>
      </c>
      <c r="P2385" s="12">
        <v>0</v>
      </c>
      <c r="Q2385" s="12">
        <v>0</v>
      </c>
      <c r="R2385" s="12">
        <v>76275</v>
      </c>
      <c r="S2385" s="59">
        <v>2.3945205479452056</v>
      </c>
      <c r="T2385" s="59">
        <v>30.887671232876713</v>
      </c>
      <c r="U2385" s="12">
        <v>1</v>
      </c>
      <c r="V2385" s="12">
        <v>0</v>
      </c>
      <c r="W2385" s="12">
        <v>2</v>
      </c>
      <c r="X2385" s="12">
        <v>2</v>
      </c>
      <c r="Y2385" s="12">
        <v>3</v>
      </c>
      <c r="Z2385" s="58">
        <v>0</v>
      </c>
      <c r="AA2385" s="58">
        <v>0</v>
      </c>
      <c r="AB2385" s="58">
        <v>0</v>
      </c>
      <c r="AC2385" s="58" t="s">
        <v>91</v>
      </c>
    </row>
    <row r="2386" spans="1:29" x14ac:dyDescent="0.3">
      <c r="A2386" s="57">
        <v>2002486484</v>
      </c>
      <c r="B2386" s="12" t="s">
        <v>1556</v>
      </c>
      <c r="C2386" s="58" t="s">
        <v>108</v>
      </c>
      <c r="D2386" s="58" t="s">
        <v>113</v>
      </c>
      <c r="E2386" s="58">
        <v>665167</v>
      </c>
      <c r="F2386" s="58">
        <v>292434</v>
      </c>
      <c r="G2386" s="58">
        <f>+IF(F2386&gt;K2386+100000,F2386-K2386,0)</f>
        <v>0</v>
      </c>
      <c r="H2386" s="58">
        <v>100221</v>
      </c>
      <c r="I2386" s="58">
        <v>0</v>
      </c>
      <c r="J2386" s="58">
        <v>0</v>
      </c>
      <c r="K2386" s="58">
        <v>754620</v>
      </c>
      <c r="L2386" s="12" t="s">
        <v>88</v>
      </c>
      <c r="M2386" s="12" t="s">
        <v>89</v>
      </c>
      <c r="N2386" s="12" t="s">
        <v>10</v>
      </c>
      <c r="O2386" s="12">
        <v>4</v>
      </c>
      <c r="P2386" s="12">
        <v>0</v>
      </c>
      <c r="Q2386" s="12">
        <v>0</v>
      </c>
      <c r="R2386" s="12">
        <v>68255</v>
      </c>
      <c r="S2386" s="59">
        <v>1.989041095890411</v>
      </c>
      <c r="T2386" s="59">
        <v>23.493150684931507</v>
      </c>
      <c r="U2386" s="12">
        <v>1</v>
      </c>
      <c r="V2386" s="12">
        <v>2</v>
      </c>
      <c r="W2386" s="12">
        <v>1</v>
      </c>
      <c r="X2386" s="12">
        <v>2</v>
      </c>
      <c r="Y2386" s="12">
        <v>1</v>
      </c>
      <c r="Z2386" s="58">
        <v>0</v>
      </c>
      <c r="AA2386" s="58">
        <v>0</v>
      </c>
      <c r="AB2386" s="58">
        <v>0</v>
      </c>
      <c r="AC2386" s="58" t="s">
        <v>91</v>
      </c>
    </row>
    <row r="2387" spans="1:29" x14ac:dyDescent="0.3">
      <c r="A2387" s="57">
        <v>2200800204</v>
      </c>
      <c r="B2387" s="12" t="s">
        <v>1557</v>
      </c>
      <c r="C2387" s="58" t="s">
        <v>109</v>
      </c>
      <c r="D2387" s="58" t="s">
        <v>112</v>
      </c>
      <c r="E2387" s="58">
        <v>457500</v>
      </c>
      <c r="F2387" s="58"/>
      <c r="G2387" s="58">
        <f>+IF(F2387&gt;K2387+100000,F2387-K2387,0)</f>
        <v>0</v>
      </c>
      <c r="H2387" s="58"/>
      <c r="I2387" s="58"/>
      <c r="J2387" s="58"/>
      <c r="K2387" s="58">
        <v>754620</v>
      </c>
      <c r="L2387" s="12" t="s">
        <v>91</v>
      </c>
      <c r="M2387" s="12" t="s">
        <v>91</v>
      </c>
      <c r="N2387" s="12" t="s">
        <v>91</v>
      </c>
      <c r="O2387" s="12">
        <v>4</v>
      </c>
      <c r="P2387" s="12">
        <v>0</v>
      </c>
      <c r="Q2387" s="12">
        <v>0</v>
      </c>
      <c r="R2387" s="12">
        <v>68615</v>
      </c>
      <c r="S2387" s="59">
        <v>1.989041095890411</v>
      </c>
      <c r="T2387" s="59">
        <v>34.701369863013696</v>
      </c>
      <c r="U2387" s="12">
        <v>1</v>
      </c>
      <c r="V2387" s="12">
        <v>2</v>
      </c>
      <c r="W2387" s="12">
        <v>1</v>
      </c>
      <c r="X2387" s="12">
        <v>2</v>
      </c>
      <c r="Y2387" s="12">
        <v>3</v>
      </c>
      <c r="Z2387" s="58">
        <v>0</v>
      </c>
      <c r="AA2387" s="58">
        <v>0</v>
      </c>
      <c r="AB2387" s="58">
        <v>0</v>
      </c>
      <c r="AC2387" s="58" t="s">
        <v>91</v>
      </c>
    </row>
    <row r="2388" spans="1:29" x14ac:dyDescent="0.3">
      <c r="A2388" s="57">
        <v>2008866884</v>
      </c>
      <c r="B2388" s="12" t="s">
        <v>1558</v>
      </c>
      <c r="C2388" s="58" t="s">
        <v>109</v>
      </c>
      <c r="D2388" s="58" t="s">
        <v>112</v>
      </c>
      <c r="E2388" s="58">
        <v>2293487</v>
      </c>
      <c r="F2388" s="58"/>
      <c r="G2388" s="58">
        <f>+IF(F2388&gt;K2388+100000,F2388-K2388,0)</f>
        <v>0</v>
      </c>
      <c r="H2388" s="58"/>
      <c r="I2388" s="58"/>
      <c r="J2388" s="58"/>
      <c r="K2388" s="58">
        <v>757625</v>
      </c>
      <c r="L2388" s="12" t="s">
        <v>91</v>
      </c>
      <c r="M2388" s="12" t="s">
        <v>91</v>
      </c>
      <c r="N2388" s="12" t="s">
        <v>91</v>
      </c>
      <c r="O2388" s="12">
        <v>4</v>
      </c>
      <c r="P2388" s="12">
        <v>0</v>
      </c>
      <c r="Q2388" s="12">
        <v>0</v>
      </c>
      <c r="R2388" s="12">
        <v>68276</v>
      </c>
      <c r="S2388" s="59">
        <v>1.1643835616438356</v>
      </c>
      <c r="T2388" s="59">
        <v>27.490410958904111</v>
      </c>
      <c r="U2388" s="12">
        <v>1</v>
      </c>
      <c r="V2388" s="12">
        <v>5</v>
      </c>
      <c r="W2388" s="12">
        <v>3</v>
      </c>
      <c r="X2388" s="12">
        <v>3</v>
      </c>
      <c r="Y2388" s="12">
        <v>3</v>
      </c>
      <c r="Z2388" s="58">
        <v>0</v>
      </c>
      <c r="AA2388" s="58">
        <v>0</v>
      </c>
      <c r="AB2388" s="58">
        <v>0</v>
      </c>
      <c r="AC2388" s="58" t="s">
        <v>91</v>
      </c>
    </row>
    <row r="2389" spans="1:29" x14ac:dyDescent="0.3">
      <c r="A2389" s="57">
        <v>2224688288</v>
      </c>
      <c r="B2389" s="12" t="s">
        <v>1559</v>
      </c>
      <c r="C2389" s="58" t="s">
        <v>109</v>
      </c>
      <c r="D2389" s="58" t="s">
        <v>112</v>
      </c>
      <c r="E2389" s="58">
        <v>845833</v>
      </c>
      <c r="F2389" s="58"/>
      <c r="G2389" s="58">
        <f>+IF(F2389&gt;K2389+100000,F2389-K2389,0)</f>
        <v>0</v>
      </c>
      <c r="H2389" s="58"/>
      <c r="I2389" s="58"/>
      <c r="J2389" s="58"/>
      <c r="K2389" s="58">
        <v>757625</v>
      </c>
      <c r="L2389" s="12" t="s">
        <v>91</v>
      </c>
      <c r="M2389" s="12" t="s">
        <v>91</v>
      </c>
      <c r="N2389" s="12" t="s">
        <v>91</v>
      </c>
      <c r="O2389" s="12">
        <v>4</v>
      </c>
      <c r="P2389" s="12">
        <v>0</v>
      </c>
      <c r="Q2389" s="12">
        <v>0</v>
      </c>
      <c r="R2389" s="12">
        <v>76563</v>
      </c>
      <c r="S2389" s="59">
        <v>1.167123287671233</v>
      </c>
      <c r="T2389" s="59">
        <v>25.873972602739727</v>
      </c>
      <c r="U2389" s="12">
        <v>2</v>
      </c>
      <c r="V2389" s="12">
        <v>5</v>
      </c>
      <c r="W2389" s="12">
        <v>1</v>
      </c>
      <c r="X2389" s="12">
        <v>3</v>
      </c>
      <c r="Y2389" s="12">
        <v>1</v>
      </c>
      <c r="Z2389" s="58">
        <v>0</v>
      </c>
      <c r="AA2389" s="58">
        <v>0</v>
      </c>
      <c r="AB2389" s="58">
        <v>0</v>
      </c>
      <c r="AC2389" s="58" t="s">
        <v>91</v>
      </c>
    </row>
    <row r="2390" spans="1:29" x14ac:dyDescent="0.3">
      <c r="A2390" s="57">
        <v>2044042244</v>
      </c>
      <c r="B2390" s="12" t="s">
        <v>1560</v>
      </c>
      <c r="C2390" s="58" t="s">
        <v>109</v>
      </c>
      <c r="D2390" s="58" t="s">
        <v>112</v>
      </c>
      <c r="E2390" s="58">
        <v>767667</v>
      </c>
      <c r="F2390" s="58"/>
      <c r="G2390" s="58">
        <f>+IF(F2390&gt;K2390+100000,F2390-K2390,0)</f>
        <v>0</v>
      </c>
      <c r="H2390" s="58"/>
      <c r="I2390" s="58"/>
      <c r="J2390" s="58"/>
      <c r="K2390" s="58">
        <v>757625</v>
      </c>
      <c r="L2390" s="12" t="s">
        <v>91</v>
      </c>
      <c r="M2390" s="12" t="s">
        <v>91</v>
      </c>
      <c r="N2390" s="12" t="s">
        <v>91</v>
      </c>
      <c r="O2390" s="12">
        <v>4</v>
      </c>
      <c r="P2390" s="12">
        <v>0</v>
      </c>
      <c r="Q2390" s="12">
        <v>0</v>
      </c>
      <c r="R2390" s="12">
        <v>13052</v>
      </c>
      <c r="S2390" s="59">
        <v>1.167123287671233</v>
      </c>
      <c r="T2390" s="59">
        <v>25.230136986301371</v>
      </c>
      <c r="U2390" s="12">
        <v>1</v>
      </c>
      <c r="V2390" s="12">
        <v>5</v>
      </c>
      <c r="W2390" s="12">
        <v>1</v>
      </c>
      <c r="X2390" s="12">
        <v>3</v>
      </c>
      <c r="Y2390" s="12">
        <v>3</v>
      </c>
      <c r="Z2390" s="58">
        <v>0</v>
      </c>
      <c r="AA2390" s="58">
        <v>0</v>
      </c>
      <c r="AB2390" s="58">
        <v>0</v>
      </c>
      <c r="AC2390" s="58" t="s">
        <v>91</v>
      </c>
    </row>
    <row r="2391" spans="1:29" x14ac:dyDescent="0.3">
      <c r="A2391" s="57">
        <v>2044024662</v>
      </c>
      <c r="B2391" s="12" t="s">
        <v>1562</v>
      </c>
      <c r="C2391" s="58" t="s">
        <v>109</v>
      </c>
      <c r="D2391" s="58" t="s">
        <v>112</v>
      </c>
      <c r="E2391" s="58">
        <v>504900</v>
      </c>
      <c r="F2391" s="58"/>
      <c r="G2391" s="58">
        <f>+IF(F2391&gt;K2391+100000,F2391-K2391,0)</f>
        <v>0</v>
      </c>
      <c r="H2391" s="58"/>
      <c r="I2391" s="58"/>
      <c r="J2391" s="58"/>
      <c r="K2391" s="58">
        <v>757625</v>
      </c>
      <c r="L2391" s="12" t="s">
        <v>91</v>
      </c>
      <c r="M2391" s="12" t="s">
        <v>91</v>
      </c>
      <c r="N2391" s="12" t="s">
        <v>91</v>
      </c>
      <c r="O2391" s="12">
        <v>4</v>
      </c>
      <c r="P2391" s="12">
        <v>0</v>
      </c>
      <c r="Q2391" s="12">
        <v>0</v>
      </c>
      <c r="R2391" s="12">
        <v>13052</v>
      </c>
      <c r="S2391" s="59">
        <v>1.167123287671233</v>
      </c>
      <c r="T2391" s="59">
        <v>32.602739726027394</v>
      </c>
      <c r="U2391" s="12">
        <v>1</v>
      </c>
      <c r="V2391" s="12">
        <v>4</v>
      </c>
      <c r="W2391" s="12">
        <v>1</v>
      </c>
      <c r="X2391" s="12">
        <v>3</v>
      </c>
      <c r="Y2391" s="12">
        <v>3</v>
      </c>
      <c r="Z2391" s="58">
        <v>0</v>
      </c>
      <c r="AA2391" s="58">
        <v>0</v>
      </c>
      <c r="AB2391" s="58">
        <v>0</v>
      </c>
      <c r="AC2391" s="58" t="s">
        <v>91</v>
      </c>
    </row>
    <row r="2392" spans="1:29" x14ac:dyDescent="0.3">
      <c r="A2392" s="57">
        <v>2062404024</v>
      </c>
      <c r="B2392" s="12" t="s">
        <v>1563</v>
      </c>
      <c r="C2392" s="58" t="s">
        <v>108</v>
      </c>
      <c r="D2392" s="58" t="s">
        <v>113</v>
      </c>
      <c r="E2392" s="58">
        <v>440931</v>
      </c>
      <c r="F2392" s="58">
        <v>380000</v>
      </c>
      <c r="G2392" s="58">
        <f>+IF(F2392&gt;K2392+100000,F2392-K2392,0)</f>
        <v>0</v>
      </c>
      <c r="H2392" s="58">
        <v>0</v>
      </c>
      <c r="I2392" s="58">
        <v>0</v>
      </c>
      <c r="J2392" s="58">
        <v>0</v>
      </c>
      <c r="K2392" s="58">
        <v>757625</v>
      </c>
      <c r="L2392" s="12" t="s">
        <v>88</v>
      </c>
      <c r="M2392" s="12" t="s">
        <v>89</v>
      </c>
      <c r="N2392" s="12" t="s">
        <v>10</v>
      </c>
      <c r="O2392" s="12">
        <v>4</v>
      </c>
      <c r="P2392" s="12">
        <v>0</v>
      </c>
      <c r="Q2392" s="12">
        <v>0</v>
      </c>
      <c r="R2392" s="12">
        <v>76130</v>
      </c>
      <c r="S2392" s="59">
        <v>1.1452054794520548</v>
      </c>
      <c r="T2392" s="59">
        <v>29.534246575342465</v>
      </c>
      <c r="U2392" s="12">
        <v>1</v>
      </c>
      <c r="V2392" s="12">
        <v>3</v>
      </c>
      <c r="W2392" s="12">
        <v>2</v>
      </c>
      <c r="X2392" s="12">
        <v>3</v>
      </c>
      <c r="Y2392" s="12">
        <v>3</v>
      </c>
      <c r="Z2392" s="58">
        <v>0</v>
      </c>
      <c r="AA2392" s="58">
        <v>0</v>
      </c>
      <c r="AB2392" s="58">
        <v>0</v>
      </c>
      <c r="AC2392" s="58" t="s">
        <v>91</v>
      </c>
    </row>
    <row r="2393" spans="1:29" x14ac:dyDescent="0.3">
      <c r="A2393" s="57">
        <v>2084622244</v>
      </c>
      <c r="B2393" s="12" t="s">
        <v>1564</v>
      </c>
      <c r="C2393" s="58" t="s">
        <v>109</v>
      </c>
      <c r="D2393" s="58" t="s">
        <v>112</v>
      </c>
      <c r="E2393" s="58">
        <v>157334</v>
      </c>
      <c r="F2393" s="58"/>
      <c r="G2393" s="58">
        <f>+IF(F2393&gt;K2393+100000,F2393-K2393,0)</f>
        <v>0</v>
      </c>
      <c r="H2393" s="58"/>
      <c r="I2393" s="58"/>
      <c r="J2393" s="58"/>
      <c r="K2393" s="58">
        <v>757625</v>
      </c>
      <c r="L2393" s="12" t="s">
        <v>91</v>
      </c>
      <c r="M2393" s="12" t="s">
        <v>91</v>
      </c>
      <c r="N2393" s="12" t="s">
        <v>91</v>
      </c>
      <c r="O2393" s="12">
        <v>4</v>
      </c>
      <c r="P2393" s="12">
        <v>0</v>
      </c>
      <c r="Q2393" s="12">
        <v>0</v>
      </c>
      <c r="R2393" s="12">
        <v>25286</v>
      </c>
      <c r="S2393" s="59">
        <v>1.167123287671233</v>
      </c>
      <c r="T2393" s="59">
        <v>24.4986301369863</v>
      </c>
      <c r="U2393" s="12">
        <v>1</v>
      </c>
      <c r="V2393" s="12">
        <v>2</v>
      </c>
      <c r="W2393" s="12">
        <v>3</v>
      </c>
      <c r="X2393" s="12">
        <v>3</v>
      </c>
      <c r="Y2393" s="12">
        <v>1</v>
      </c>
      <c r="Z2393" s="58">
        <v>0</v>
      </c>
      <c r="AA2393" s="58">
        <v>0</v>
      </c>
      <c r="AB2393" s="58">
        <v>0</v>
      </c>
      <c r="AC2393" s="58" t="s">
        <v>91</v>
      </c>
    </row>
    <row r="2394" spans="1:29" x14ac:dyDescent="0.3">
      <c r="A2394" s="57">
        <v>2006244088</v>
      </c>
      <c r="B2394" s="12" t="s">
        <v>1566</v>
      </c>
      <c r="C2394" s="58" t="s">
        <v>108</v>
      </c>
      <c r="D2394" s="58" t="s">
        <v>29</v>
      </c>
      <c r="E2394" s="58"/>
      <c r="F2394" s="58">
        <v>1096035</v>
      </c>
      <c r="G2394" s="58">
        <f>+IF(F2394&gt;K2394+100000,F2394-K2394,0)</f>
        <v>338410</v>
      </c>
      <c r="H2394" s="58">
        <v>145776</v>
      </c>
      <c r="I2394" s="58">
        <v>0</v>
      </c>
      <c r="J2394" s="58">
        <v>0</v>
      </c>
      <c r="K2394" s="58">
        <v>757625</v>
      </c>
      <c r="L2394" s="12" t="s">
        <v>88</v>
      </c>
      <c r="M2394" s="12" t="s">
        <v>89</v>
      </c>
      <c r="N2394" s="12" t="s">
        <v>10</v>
      </c>
      <c r="O2394" s="12">
        <v>4</v>
      </c>
      <c r="P2394" s="12">
        <v>0</v>
      </c>
      <c r="Q2394" s="12">
        <v>0</v>
      </c>
      <c r="R2394" s="12">
        <v>76001</v>
      </c>
      <c r="S2394" s="59">
        <v>1.1643835616438356</v>
      </c>
      <c r="T2394" s="59">
        <v>26.345205479452055</v>
      </c>
      <c r="U2394" s="12">
        <v>1</v>
      </c>
      <c r="V2394" s="12">
        <v>2</v>
      </c>
      <c r="W2394" s="12">
        <v>2</v>
      </c>
      <c r="X2394" s="12">
        <v>3</v>
      </c>
      <c r="Y2394" s="12">
        <v>1</v>
      </c>
      <c r="Z2394" s="58">
        <v>0</v>
      </c>
      <c r="AA2394" s="58">
        <v>0</v>
      </c>
      <c r="AB2394" s="58">
        <v>0</v>
      </c>
      <c r="AC2394" s="58" t="s">
        <v>91</v>
      </c>
    </row>
    <row r="2395" spans="1:29" x14ac:dyDescent="0.3">
      <c r="A2395" s="57">
        <v>2044026260</v>
      </c>
      <c r="B2395" s="12" t="s">
        <v>1567</v>
      </c>
      <c r="C2395" s="58" t="s">
        <v>108</v>
      </c>
      <c r="D2395" s="58" t="s">
        <v>112</v>
      </c>
      <c r="E2395" s="58"/>
      <c r="F2395" s="58">
        <v>75373</v>
      </c>
      <c r="G2395" s="58">
        <f>+IF(F2395&gt;K2395+100000,F2395-K2395,0)</f>
        <v>0</v>
      </c>
      <c r="H2395" s="58">
        <v>76127</v>
      </c>
      <c r="I2395" s="58">
        <v>0</v>
      </c>
      <c r="J2395" s="58">
        <v>0</v>
      </c>
      <c r="K2395" s="58">
        <v>757625</v>
      </c>
      <c r="L2395" s="12" t="s">
        <v>88</v>
      </c>
      <c r="M2395" s="12" t="s">
        <v>89</v>
      </c>
      <c r="N2395" s="12" t="s">
        <v>10</v>
      </c>
      <c r="O2395" s="12">
        <v>4</v>
      </c>
      <c r="P2395" s="12">
        <v>0</v>
      </c>
      <c r="Q2395" s="12">
        <v>0</v>
      </c>
      <c r="R2395" s="12">
        <v>13052</v>
      </c>
      <c r="S2395" s="59">
        <v>1.1643835616438356</v>
      </c>
      <c r="T2395" s="59">
        <v>32.317808219178083</v>
      </c>
      <c r="U2395" s="12">
        <v>1</v>
      </c>
      <c r="V2395" s="12">
        <v>2</v>
      </c>
      <c r="W2395" s="12">
        <v>1</v>
      </c>
      <c r="X2395" s="12">
        <v>3</v>
      </c>
      <c r="Y2395" s="12">
        <v>3</v>
      </c>
      <c r="Z2395" s="58">
        <v>0</v>
      </c>
      <c r="AA2395" s="58">
        <v>0</v>
      </c>
      <c r="AB2395" s="58">
        <v>0</v>
      </c>
      <c r="AC2395" s="58" t="s">
        <v>91</v>
      </c>
    </row>
    <row r="2396" spans="1:29" x14ac:dyDescent="0.3">
      <c r="A2396" s="57">
        <v>4400688</v>
      </c>
      <c r="B2396" s="12" t="s">
        <v>1568</v>
      </c>
      <c r="C2396" s="58" t="s">
        <v>109</v>
      </c>
      <c r="D2396" s="58" t="s">
        <v>112</v>
      </c>
      <c r="E2396" s="58"/>
      <c r="F2396" s="58"/>
      <c r="G2396" s="58">
        <f>+IF(F2396&gt;K2396+100000,F2396-K2396,0)</f>
        <v>0</v>
      </c>
      <c r="H2396" s="58"/>
      <c r="I2396" s="58"/>
      <c r="J2396" s="58"/>
      <c r="K2396" s="58">
        <v>757625</v>
      </c>
      <c r="L2396" s="12" t="s">
        <v>91</v>
      </c>
      <c r="M2396" s="12" t="s">
        <v>91</v>
      </c>
      <c r="N2396" s="12" t="s">
        <v>91</v>
      </c>
      <c r="O2396" s="12">
        <v>4</v>
      </c>
      <c r="P2396" s="12">
        <v>0</v>
      </c>
      <c r="Q2396" s="12">
        <v>0</v>
      </c>
      <c r="R2396" s="12">
        <v>76001</v>
      </c>
      <c r="S2396" s="59">
        <v>1.1643835616438356</v>
      </c>
      <c r="T2396" s="59">
        <v>48.153424657534245</v>
      </c>
      <c r="U2396" s="12">
        <v>1</v>
      </c>
      <c r="V2396" s="12">
        <v>1</v>
      </c>
      <c r="W2396" s="12">
        <v>2</v>
      </c>
      <c r="X2396" s="12">
        <v>3</v>
      </c>
      <c r="Y2396" s="12">
        <v>2</v>
      </c>
      <c r="Z2396" s="58">
        <v>0</v>
      </c>
      <c r="AA2396" s="58">
        <v>0</v>
      </c>
      <c r="AB2396" s="58">
        <v>0</v>
      </c>
      <c r="AC2396" s="58" t="s">
        <v>91</v>
      </c>
    </row>
    <row r="2397" spans="1:29" x14ac:dyDescent="0.3">
      <c r="A2397" s="57">
        <v>2008406424</v>
      </c>
      <c r="B2397" s="12" t="s">
        <v>1569</v>
      </c>
      <c r="C2397" s="58" t="s">
        <v>109</v>
      </c>
      <c r="D2397" s="58" t="s">
        <v>112</v>
      </c>
      <c r="E2397" s="58"/>
      <c r="F2397" s="58"/>
      <c r="G2397" s="58">
        <f>+IF(F2397&gt;K2397+100000,F2397-K2397,0)</f>
        <v>0</v>
      </c>
      <c r="H2397" s="58"/>
      <c r="I2397" s="58"/>
      <c r="J2397" s="58"/>
      <c r="K2397" s="58">
        <v>760620</v>
      </c>
      <c r="L2397" s="12" t="s">
        <v>91</v>
      </c>
      <c r="M2397" s="12" t="s">
        <v>91</v>
      </c>
      <c r="N2397" s="12" t="s">
        <v>91</v>
      </c>
      <c r="O2397" s="12">
        <v>4</v>
      </c>
      <c r="P2397" s="12">
        <v>0</v>
      </c>
      <c r="Q2397" s="12">
        <v>0</v>
      </c>
      <c r="R2397" s="12">
        <v>68615</v>
      </c>
      <c r="S2397" s="59">
        <v>2.7424657534246575</v>
      </c>
      <c r="T2397" s="59">
        <v>31.643835616438356</v>
      </c>
      <c r="U2397" s="12">
        <v>1</v>
      </c>
      <c r="V2397" s="12">
        <v>2</v>
      </c>
      <c r="W2397" s="12">
        <v>1</v>
      </c>
      <c r="X2397" s="12">
        <v>2</v>
      </c>
      <c r="Y2397" s="12">
        <v>1</v>
      </c>
      <c r="Z2397" s="58">
        <v>0</v>
      </c>
      <c r="AA2397" s="58">
        <v>0</v>
      </c>
      <c r="AB2397" s="58">
        <v>0</v>
      </c>
      <c r="AC2397" s="58" t="s">
        <v>91</v>
      </c>
    </row>
    <row r="2398" spans="1:29" x14ac:dyDescent="0.3">
      <c r="A2398" s="57">
        <v>80606286</v>
      </c>
      <c r="B2398" s="12" t="s">
        <v>1572</v>
      </c>
      <c r="C2398" s="58" t="s">
        <v>109</v>
      </c>
      <c r="D2398" s="58" t="s">
        <v>112</v>
      </c>
      <c r="E2398" s="58"/>
      <c r="F2398" s="58"/>
      <c r="G2398" s="58">
        <f>+IF(F2398&gt;K2398+100000,F2398-K2398,0)</f>
        <v>0</v>
      </c>
      <c r="H2398" s="58"/>
      <c r="I2398" s="58"/>
      <c r="J2398" s="58"/>
      <c r="K2398" s="58">
        <v>763161</v>
      </c>
      <c r="L2398" s="12" t="s">
        <v>91</v>
      </c>
      <c r="M2398" s="12" t="s">
        <v>91</v>
      </c>
      <c r="N2398" s="12" t="s">
        <v>91</v>
      </c>
      <c r="O2398" s="12">
        <v>4</v>
      </c>
      <c r="P2398" s="12">
        <v>0</v>
      </c>
      <c r="Q2398" s="12">
        <v>0</v>
      </c>
      <c r="R2398" s="12">
        <v>13001</v>
      </c>
      <c r="S2398" s="59">
        <v>0.60821917808219184</v>
      </c>
      <c r="T2398" s="59">
        <v>46.301369863013697</v>
      </c>
      <c r="U2398" s="12">
        <v>1</v>
      </c>
      <c r="V2398" s="12">
        <v>5</v>
      </c>
      <c r="W2398" s="12">
        <v>2</v>
      </c>
      <c r="X2398" s="12">
        <v>3</v>
      </c>
      <c r="Y2398" s="12">
        <v>1</v>
      </c>
      <c r="Z2398" s="58">
        <v>0</v>
      </c>
      <c r="AA2398" s="58">
        <v>0</v>
      </c>
      <c r="AB2398" s="58">
        <v>0</v>
      </c>
      <c r="AC2398" s="58" t="s">
        <v>91</v>
      </c>
    </row>
    <row r="2399" spans="1:29" x14ac:dyDescent="0.3">
      <c r="A2399" s="57">
        <v>60664442</v>
      </c>
      <c r="B2399" s="12" t="s">
        <v>1574</v>
      </c>
      <c r="C2399" s="58" t="s">
        <v>109</v>
      </c>
      <c r="D2399" s="58" t="s">
        <v>112</v>
      </c>
      <c r="E2399" s="58"/>
      <c r="F2399" s="58"/>
      <c r="G2399" s="58">
        <f>+IF(F2399&gt;K2399+100000,F2399-K2399,0)</f>
        <v>0</v>
      </c>
      <c r="H2399" s="58"/>
      <c r="I2399" s="58"/>
      <c r="J2399" s="58"/>
      <c r="K2399" s="58">
        <v>764882</v>
      </c>
      <c r="L2399" s="12" t="s">
        <v>91</v>
      </c>
      <c r="M2399" s="12" t="s">
        <v>91</v>
      </c>
      <c r="N2399" s="12" t="s">
        <v>91</v>
      </c>
      <c r="O2399" s="12">
        <v>4</v>
      </c>
      <c r="P2399" s="12">
        <v>0</v>
      </c>
      <c r="Q2399" s="12">
        <v>0</v>
      </c>
      <c r="R2399" s="12">
        <v>25473</v>
      </c>
      <c r="S2399" s="59">
        <v>2.4356164383561643</v>
      </c>
      <c r="T2399" s="59">
        <v>36.761643835616439</v>
      </c>
      <c r="U2399" s="12">
        <v>2</v>
      </c>
      <c r="V2399" s="12">
        <v>4</v>
      </c>
      <c r="W2399" s="12">
        <v>3</v>
      </c>
      <c r="X2399" s="12">
        <v>2</v>
      </c>
      <c r="Y2399" s="12">
        <v>2</v>
      </c>
      <c r="Z2399" s="58">
        <v>0</v>
      </c>
      <c r="AA2399" s="58">
        <v>0</v>
      </c>
      <c r="AB2399" s="58">
        <v>0</v>
      </c>
      <c r="AC2399" s="58" t="s">
        <v>91</v>
      </c>
    </row>
    <row r="2400" spans="1:29" x14ac:dyDescent="0.3">
      <c r="A2400" s="57">
        <v>62004066</v>
      </c>
      <c r="B2400" s="12" t="s">
        <v>1576</v>
      </c>
      <c r="C2400" s="58" t="s">
        <v>109</v>
      </c>
      <c r="D2400" s="58" t="s">
        <v>112</v>
      </c>
      <c r="E2400" s="58">
        <v>296497</v>
      </c>
      <c r="F2400" s="58"/>
      <c r="G2400" s="58">
        <f>+IF(F2400&gt;K2400+100000,F2400-K2400,0)</f>
        <v>0</v>
      </c>
      <c r="H2400" s="58"/>
      <c r="I2400" s="58"/>
      <c r="J2400" s="58"/>
      <c r="K2400" s="58">
        <v>764888</v>
      </c>
      <c r="L2400" s="12" t="s">
        <v>91</v>
      </c>
      <c r="M2400" s="12" t="s">
        <v>91</v>
      </c>
      <c r="N2400" s="12" t="s">
        <v>91</v>
      </c>
      <c r="O2400" s="12">
        <v>4</v>
      </c>
      <c r="P2400" s="12">
        <v>0</v>
      </c>
      <c r="Q2400" s="12">
        <v>0</v>
      </c>
      <c r="R2400" s="12">
        <v>76001</v>
      </c>
      <c r="S2400" s="59">
        <v>2.4328767123287673</v>
      </c>
      <c r="T2400" s="59">
        <v>39.715068493150682</v>
      </c>
      <c r="U2400" s="12">
        <v>2</v>
      </c>
      <c r="V2400" s="12">
        <v>2</v>
      </c>
      <c r="W2400" s="12">
        <v>3</v>
      </c>
      <c r="X2400" s="12">
        <v>2</v>
      </c>
      <c r="Y2400" s="12">
        <v>1</v>
      </c>
      <c r="Z2400" s="58">
        <v>0</v>
      </c>
      <c r="AA2400" s="58">
        <v>0</v>
      </c>
      <c r="AB2400" s="58">
        <v>0</v>
      </c>
      <c r="AC2400" s="58" t="s">
        <v>91</v>
      </c>
    </row>
    <row r="2401" spans="1:29" x14ac:dyDescent="0.3">
      <c r="A2401" s="57">
        <v>2024660042</v>
      </c>
      <c r="B2401" s="12" t="s">
        <v>1577</v>
      </c>
      <c r="C2401" s="58" t="s">
        <v>109</v>
      </c>
      <c r="D2401" s="58" t="s">
        <v>112</v>
      </c>
      <c r="E2401" s="58"/>
      <c r="F2401" s="58"/>
      <c r="G2401" s="58">
        <f>+IF(F2401&gt;K2401+100000,F2401-K2401,0)</f>
        <v>0</v>
      </c>
      <c r="H2401" s="58"/>
      <c r="I2401" s="58"/>
      <c r="J2401" s="58"/>
      <c r="K2401" s="58">
        <v>766120</v>
      </c>
      <c r="L2401" s="12" t="s">
        <v>91</v>
      </c>
      <c r="M2401" s="12" t="s">
        <v>91</v>
      </c>
      <c r="N2401" s="12" t="s">
        <v>91</v>
      </c>
      <c r="O2401" s="12">
        <v>4</v>
      </c>
      <c r="P2401" s="12">
        <v>0</v>
      </c>
      <c r="Q2401" s="12">
        <v>0</v>
      </c>
      <c r="R2401" s="12">
        <v>11001</v>
      </c>
      <c r="S2401" s="59">
        <v>2.9479452054794519</v>
      </c>
      <c r="T2401" s="59">
        <v>25.18082191780822</v>
      </c>
      <c r="U2401" s="12">
        <v>2</v>
      </c>
      <c r="V2401" s="12">
        <v>2</v>
      </c>
      <c r="W2401" s="12">
        <v>1</v>
      </c>
      <c r="X2401" s="12">
        <v>2</v>
      </c>
      <c r="Y2401" s="12">
        <v>1</v>
      </c>
      <c r="Z2401" s="58">
        <v>0</v>
      </c>
      <c r="AA2401" s="58">
        <v>0</v>
      </c>
      <c r="AB2401" s="58">
        <v>0</v>
      </c>
      <c r="AC2401" s="58" t="s">
        <v>91</v>
      </c>
    </row>
    <row r="2402" spans="1:29" x14ac:dyDescent="0.3">
      <c r="A2402" s="57">
        <v>2044024462</v>
      </c>
      <c r="B2402" s="12" t="s">
        <v>1578</v>
      </c>
      <c r="C2402" s="58" t="s">
        <v>108</v>
      </c>
      <c r="D2402" s="58" t="s">
        <v>113</v>
      </c>
      <c r="E2402" s="58"/>
      <c r="F2402" s="58">
        <v>757587</v>
      </c>
      <c r="G2402" s="58">
        <f>+IF(F2402&gt;K2402+100000,F2402-K2402,0)</f>
        <v>0</v>
      </c>
      <c r="H2402" s="58">
        <v>138877</v>
      </c>
      <c r="I2402" s="58">
        <v>0</v>
      </c>
      <c r="J2402" s="58">
        <v>0</v>
      </c>
      <c r="K2402" s="58">
        <v>768120</v>
      </c>
      <c r="L2402" s="12" t="s">
        <v>88</v>
      </c>
      <c r="M2402" s="12" t="s">
        <v>89</v>
      </c>
      <c r="N2402" s="12" t="s">
        <v>10</v>
      </c>
      <c r="O2402" s="12">
        <v>4</v>
      </c>
      <c r="P2402" s="12">
        <v>0</v>
      </c>
      <c r="Q2402" s="12">
        <v>0</v>
      </c>
      <c r="R2402" s="12">
        <v>13052</v>
      </c>
      <c r="S2402" s="59">
        <v>3.0684931506849313</v>
      </c>
      <c r="T2402" s="59">
        <v>32.827397260273976</v>
      </c>
      <c r="U2402" s="12">
        <v>2</v>
      </c>
      <c r="V2402" s="12">
        <v>3</v>
      </c>
      <c r="W2402" s="12">
        <v>1</v>
      </c>
      <c r="X2402" s="12">
        <v>2</v>
      </c>
      <c r="Y2402" s="12">
        <v>1</v>
      </c>
      <c r="Z2402" s="58">
        <v>0</v>
      </c>
      <c r="AA2402" s="58">
        <v>0</v>
      </c>
      <c r="AB2402" s="58">
        <v>0</v>
      </c>
      <c r="AC2402" s="58" t="s">
        <v>91</v>
      </c>
    </row>
    <row r="2403" spans="1:29" x14ac:dyDescent="0.3">
      <c r="A2403" s="57">
        <v>2046060402</v>
      </c>
      <c r="B2403" s="12" t="s">
        <v>1581</v>
      </c>
      <c r="C2403" s="58" t="s">
        <v>108</v>
      </c>
      <c r="D2403" s="58" t="s">
        <v>114</v>
      </c>
      <c r="E2403" s="58">
        <v>1246465</v>
      </c>
      <c r="F2403" s="58">
        <v>2498939</v>
      </c>
      <c r="G2403" s="58">
        <f>+IF(F2403&gt;K2403+100000,F2403-K2403,0)</f>
        <v>1721629</v>
      </c>
      <c r="H2403" s="58">
        <v>335178</v>
      </c>
      <c r="I2403" s="58">
        <v>0</v>
      </c>
      <c r="J2403" s="58">
        <v>0</v>
      </c>
      <c r="K2403" s="58">
        <v>777310</v>
      </c>
      <c r="L2403" s="12" t="s">
        <v>88</v>
      </c>
      <c r="M2403" s="12" t="s">
        <v>89</v>
      </c>
      <c r="N2403" s="12" t="s">
        <v>10</v>
      </c>
      <c r="O2403" s="12">
        <v>4</v>
      </c>
      <c r="P2403" s="12">
        <v>0</v>
      </c>
      <c r="Q2403" s="12">
        <v>0</v>
      </c>
      <c r="R2403" s="12">
        <v>5615</v>
      </c>
      <c r="S2403" s="59">
        <v>2.4684931506849317</v>
      </c>
      <c r="T2403" s="59">
        <v>24.471232876712328</v>
      </c>
      <c r="U2403" s="12">
        <v>1</v>
      </c>
      <c r="V2403" s="12">
        <v>0</v>
      </c>
      <c r="W2403" s="12">
        <v>3</v>
      </c>
      <c r="X2403" s="12">
        <v>2</v>
      </c>
      <c r="Y2403" s="12">
        <v>1</v>
      </c>
      <c r="Z2403" s="58">
        <v>0</v>
      </c>
      <c r="AA2403" s="58">
        <v>0</v>
      </c>
      <c r="AB2403" s="58">
        <v>0</v>
      </c>
      <c r="AC2403" s="58" t="s">
        <v>91</v>
      </c>
    </row>
    <row r="2404" spans="1:29" x14ac:dyDescent="0.3">
      <c r="A2404" s="57">
        <v>2088842604</v>
      </c>
      <c r="B2404" s="12" t="s">
        <v>1583</v>
      </c>
      <c r="C2404" s="58" t="s">
        <v>108</v>
      </c>
      <c r="D2404" s="58" t="s">
        <v>113</v>
      </c>
      <c r="E2404" s="58">
        <v>494170</v>
      </c>
      <c r="F2404" s="58">
        <v>179703</v>
      </c>
      <c r="G2404" s="58">
        <f>+IF(F2404&gt;K2404+100000,F2404-K2404,0)</f>
        <v>0</v>
      </c>
      <c r="H2404" s="58">
        <v>182220</v>
      </c>
      <c r="I2404" s="58">
        <v>0</v>
      </c>
      <c r="J2404" s="58">
        <v>0</v>
      </c>
      <c r="K2404" s="58">
        <v>777310</v>
      </c>
      <c r="L2404" s="12" t="s">
        <v>88</v>
      </c>
      <c r="M2404" s="12" t="s">
        <v>89</v>
      </c>
      <c r="N2404" s="12" t="s">
        <v>10</v>
      </c>
      <c r="O2404" s="12">
        <v>4</v>
      </c>
      <c r="P2404" s="12">
        <v>0</v>
      </c>
      <c r="Q2404" s="12">
        <v>0</v>
      </c>
      <c r="R2404" s="12">
        <v>76001</v>
      </c>
      <c r="S2404" s="59">
        <v>2.4684931506849317</v>
      </c>
      <c r="T2404" s="59">
        <v>33.145205479452052</v>
      </c>
      <c r="U2404" s="12">
        <v>2</v>
      </c>
      <c r="V2404" s="12">
        <v>2</v>
      </c>
      <c r="W2404" s="12">
        <v>2</v>
      </c>
      <c r="X2404" s="12">
        <v>2</v>
      </c>
      <c r="Y2404" s="12">
        <v>1</v>
      </c>
      <c r="Z2404" s="58">
        <v>0</v>
      </c>
      <c r="AA2404" s="58">
        <v>0</v>
      </c>
      <c r="AB2404" s="58">
        <v>0</v>
      </c>
      <c r="AC2404" s="58" t="s">
        <v>91</v>
      </c>
    </row>
    <row r="2405" spans="1:29" x14ac:dyDescent="0.3">
      <c r="A2405" s="57">
        <v>2208080688</v>
      </c>
      <c r="B2405" s="12" t="s">
        <v>1585</v>
      </c>
      <c r="C2405" s="58" t="s">
        <v>108</v>
      </c>
      <c r="D2405" s="58" t="s">
        <v>113</v>
      </c>
      <c r="E2405" s="58">
        <v>168246</v>
      </c>
      <c r="F2405" s="58">
        <v>572925</v>
      </c>
      <c r="G2405" s="58">
        <f>+IF(F2405&gt;K2405+100000,F2405-K2405,0)</f>
        <v>0</v>
      </c>
      <c r="H2405" s="58">
        <v>100221</v>
      </c>
      <c r="I2405" s="58">
        <v>0</v>
      </c>
      <c r="J2405" s="58">
        <v>0</v>
      </c>
      <c r="K2405" s="58">
        <v>777310</v>
      </c>
      <c r="L2405" s="12" t="s">
        <v>88</v>
      </c>
      <c r="M2405" s="12" t="s">
        <v>89</v>
      </c>
      <c r="N2405" s="12" t="s">
        <v>10</v>
      </c>
      <c r="O2405" s="12">
        <v>4</v>
      </c>
      <c r="P2405" s="12">
        <v>0</v>
      </c>
      <c r="Q2405" s="12">
        <v>0</v>
      </c>
      <c r="R2405" s="12">
        <v>76130</v>
      </c>
      <c r="S2405" s="59">
        <v>2.4657534246575343</v>
      </c>
      <c r="T2405" s="59">
        <v>26.432876712328767</v>
      </c>
      <c r="U2405" s="12">
        <v>1</v>
      </c>
      <c r="V2405" s="12">
        <v>0</v>
      </c>
      <c r="W2405" s="12">
        <v>3</v>
      </c>
      <c r="X2405" s="12">
        <v>2</v>
      </c>
      <c r="Y2405" s="12">
        <v>1</v>
      </c>
      <c r="Z2405" s="58">
        <v>0</v>
      </c>
      <c r="AA2405" s="58">
        <v>0</v>
      </c>
      <c r="AB2405" s="58">
        <v>0</v>
      </c>
      <c r="AC2405" s="58" t="s">
        <v>91</v>
      </c>
    </row>
    <row r="2406" spans="1:29" x14ac:dyDescent="0.3">
      <c r="A2406" s="57">
        <v>2222068024</v>
      </c>
      <c r="B2406" s="12" t="s">
        <v>1586</v>
      </c>
      <c r="C2406" s="58" t="s">
        <v>109</v>
      </c>
      <c r="D2406" s="58" t="s">
        <v>112</v>
      </c>
      <c r="E2406" s="58">
        <v>83108</v>
      </c>
      <c r="F2406" s="58"/>
      <c r="G2406" s="58">
        <f>+IF(F2406&gt;K2406+100000,F2406-K2406,0)</f>
        <v>0</v>
      </c>
      <c r="H2406" s="58"/>
      <c r="I2406" s="58"/>
      <c r="J2406" s="58"/>
      <c r="K2406" s="58">
        <v>777310</v>
      </c>
      <c r="L2406" s="12" t="s">
        <v>91</v>
      </c>
      <c r="M2406" s="12" t="s">
        <v>91</v>
      </c>
      <c r="N2406" s="12" t="s">
        <v>91</v>
      </c>
      <c r="O2406" s="12">
        <v>4</v>
      </c>
      <c r="P2406" s="12">
        <v>0</v>
      </c>
      <c r="Q2406" s="12">
        <v>0</v>
      </c>
      <c r="R2406" s="12">
        <v>76306</v>
      </c>
      <c r="S2406" s="59">
        <v>2.526027397260274</v>
      </c>
      <c r="T2406" s="59">
        <v>32.43013698630137</v>
      </c>
      <c r="U2406" s="12">
        <v>1</v>
      </c>
      <c r="V2406" s="12">
        <v>0</v>
      </c>
      <c r="W2406" s="12">
        <v>2</v>
      </c>
      <c r="X2406" s="12">
        <v>2</v>
      </c>
      <c r="Y2406" s="12">
        <v>1</v>
      </c>
      <c r="Z2406" s="58">
        <v>0</v>
      </c>
      <c r="AA2406" s="58">
        <v>0</v>
      </c>
      <c r="AB2406" s="58">
        <v>0</v>
      </c>
      <c r="AC2406" s="58" t="s">
        <v>91</v>
      </c>
    </row>
    <row r="2407" spans="1:29" x14ac:dyDescent="0.3">
      <c r="A2407" s="57">
        <v>20446002</v>
      </c>
      <c r="B2407" s="12" t="s">
        <v>1587</v>
      </c>
      <c r="C2407" s="58" t="s">
        <v>109</v>
      </c>
      <c r="D2407" s="58" t="s">
        <v>112</v>
      </c>
      <c r="E2407" s="58">
        <v>63934</v>
      </c>
      <c r="F2407" s="58"/>
      <c r="G2407" s="58">
        <f>+IF(F2407&gt;K2407+100000,F2407-K2407,0)</f>
        <v>0</v>
      </c>
      <c r="H2407" s="58"/>
      <c r="I2407" s="58"/>
      <c r="J2407" s="58"/>
      <c r="K2407" s="58">
        <v>777310</v>
      </c>
      <c r="L2407" s="12" t="s">
        <v>91</v>
      </c>
      <c r="M2407" s="12" t="s">
        <v>91</v>
      </c>
      <c r="N2407" s="12" t="s">
        <v>91</v>
      </c>
      <c r="O2407" s="12">
        <v>4</v>
      </c>
      <c r="P2407" s="12">
        <v>0</v>
      </c>
      <c r="Q2407" s="12">
        <v>0</v>
      </c>
      <c r="R2407" s="12">
        <v>76275</v>
      </c>
      <c r="S2407" s="59">
        <v>2.4575342465753423</v>
      </c>
      <c r="T2407" s="59">
        <v>38.358904109589041</v>
      </c>
      <c r="U2407" s="12">
        <v>2</v>
      </c>
      <c r="V2407" s="12">
        <v>2</v>
      </c>
      <c r="W2407" s="12">
        <v>1</v>
      </c>
      <c r="X2407" s="12">
        <v>2</v>
      </c>
      <c r="Y2407" s="12">
        <v>3</v>
      </c>
      <c r="Z2407" s="58">
        <v>0</v>
      </c>
      <c r="AA2407" s="58">
        <v>0</v>
      </c>
      <c r="AB2407" s="58">
        <v>0</v>
      </c>
      <c r="AC2407" s="58" t="s">
        <v>91</v>
      </c>
    </row>
    <row r="2408" spans="1:29" x14ac:dyDescent="0.3">
      <c r="A2408" s="57">
        <v>2042446024</v>
      </c>
      <c r="B2408" s="12" t="s">
        <v>1588</v>
      </c>
      <c r="C2408" s="58" t="s">
        <v>108</v>
      </c>
      <c r="D2408" s="58" t="s">
        <v>113</v>
      </c>
      <c r="E2408" s="58">
        <v>61983</v>
      </c>
      <c r="F2408" s="58">
        <v>863032</v>
      </c>
      <c r="G2408" s="58">
        <f>+IF(F2408&gt;K2408+100000,F2408-K2408,0)</f>
        <v>0</v>
      </c>
      <c r="H2408" s="58">
        <v>150968</v>
      </c>
      <c r="I2408" s="58">
        <v>0</v>
      </c>
      <c r="J2408" s="58">
        <v>0</v>
      </c>
      <c r="K2408" s="58">
        <v>777310</v>
      </c>
      <c r="L2408" s="12" t="s">
        <v>88</v>
      </c>
      <c r="M2408" s="12" t="s">
        <v>89</v>
      </c>
      <c r="N2408" s="12" t="s">
        <v>10</v>
      </c>
      <c r="O2408" s="12">
        <v>4</v>
      </c>
      <c r="P2408" s="12">
        <v>0</v>
      </c>
      <c r="Q2408" s="12">
        <v>0</v>
      </c>
      <c r="R2408" s="12">
        <v>8001</v>
      </c>
      <c r="S2408" s="59">
        <v>2.526027397260274</v>
      </c>
      <c r="T2408" s="59">
        <v>28.616438356164384</v>
      </c>
      <c r="U2408" s="12">
        <v>2</v>
      </c>
      <c r="V2408" s="12">
        <v>2</v>
      </c>
      <c r="W2408" s="12">
        <v>2</v>
      </c>
      <c r="X2408" s="12">
        <v>2</v>
      </c>
      <c r="Y2408" s="12">
        <v>1</v>
      </c>
      <c r="Z2408" s="58">
        <v>0</v>
      </c>
      <c r="AA2408" s="58">
        <v>0</v>
      </c>
      <c r="AB2408" s="58">
        <v>0</v>
      </c>
      <c r="AC2408" s="58" t="s">
        <v>91</v>
      </c>
    </row>
    <row r="2409" spans="1:29" x14ac:dyDescent="0.3">
      <c r="A2409" s="57">
        <v>6220044</v>
      </c>
      <c r="B2409" s="12" t="s">
        <v>1589</v>
      </c>
      <c r="C2409" s="58" t="s">
        <v>109</v>
      </c>
      <c r="D2409" s="58" t="s">
        <v>112</v>
      </c>
      <c r="E2409" s="58">
        <v>41019</v>
      </c>
      <c r="F2409" s="58"/>
      <c r="G2409" s="58">
        <f>+IF(F2409&gt;K2409+100000,F2409-K2409,0)</f>
        <v>0</v>
      </c>
      <c r="H2409" s="58"/>
      <c r="I2409" s="58"/>
      <c r="J2409" s="58"/>
      <c r="K2409" s="58">
        <v>777310</v>
      </c>
      <c r="L2409" s="12" t="s">
        <v>91</v>
      </c>
      <c r="M2409" s="12" t="s">
        <v>91</v>
      </c>
      <c r="N2409" s="12" t="s">
        <v>91</v>
      </c>
      <c r="O2409" s="12">
        <v>4</v>
      </c>
      <c r="P2409" s="12">
        <v>0</v>
      </c>
      <c r="Q2409" s="12">
        <v>0</v>
      </c>
      <c r="R2409" s="12">
        <v>76130</v>
      </c>
      <c r="S2409" s="59">
        <v>2.4575342465753423</v>
      </c>
      <c r="T2409" s="59">
        <v>53.701369863013696</v>
      </c>
      <c r="U2409" s="12">
        <v>1</v>
      </c>
      <c r="V2409" s="12">
        <v>2</v>
      </c>
      <c r="W2409" s="12">
        <v>1</v>
      </c>
      <c r="X2409" s="12">
        <v>3</v>
      </c>
      <c r="Y2409" s="12">
        <v>1</v>
      </c>
      <c r="Z2409" s="58">
        <v>0</v>
      </c>
      <c r="AA2409" s="58">
        <v>0</v>
      </c>
      <c r="AB2409" s="58">
        <v>0</v>
      </c>
      <c r="AC2409" s="58" t="s">
        <v>91</v>
      </c>
    </row>
    <row r="2410" spans="1:29" x14ac:dyDescent="0.3">
      <c r="A2410" s="57">
        <v>2222488622</v>
      </c>
      <c r="B2410" s="12" t="s">
        <v>1592</v>
      </c>
      <c r="C2410" s="58" t="s">
        <v>109</v>
      </c>
      <c r="D2410" s="58" t="s">
        <v>112</v>
      </c>
      <c r="E2410" s="58"/>
      <c r="F2410" s="58"/>
      <c r="G2410" s="58">
        <f>+IF(F2410&gt;K2410+100000,F2410-K2410,0)</f>
        <v>0</v>
      </c>
      <c r="H2410" s="58"/>
      <c r="I2410" s="58"/>
      <c r="J2410" s="58"/>
      <c r="K2410" s="58">
        <v>777310</v>
      </c>
      <c r="L2410" s="12" t="s">
        <v>91</v>
      </c>
      <c r="M2410" s="12" t="s">
        <v>91</v>
      </c>
      <c r="N2410" s="12" t="s">
        <v>91</v>
      </c>
      <c r="O2410" s="12">
        <v>4</v>
      </c>
      <c r="P2410" s="12">
        <v>0</v>
      </c>
      <c r="Q2410" s="12">
        <v>0</v>
      </c>
      <c r="R2410" s="12">
        <v>76130</v>
      </c>
      <c r="S2410" s="59">
        <v>2.4657534246575343</v>
      </c>
      <c r="T2410" s="59">
        <v>28.958904109589042</v>
      </c>
      <c r="U2410" s="12">
        <v>2</v>
      </c>
      <c r="V2410" s="12">
        <v>0</v>
      </c>
      <c r="W2410" s="12">
        <v>1</v>
      </c>
      <c r="X2410" s="12">
        <v>2</v>
      </c>
      <c r="Y2410" s="12">
        <v>1</v>
      </c>
      <c r="Z2410" s="58">
        <v>0</v>
      </c>
      <c r="AA2410" s="58">
        <v>0</v>
      </c>
      <c r="AB2410" s="58">
        <v>0</v>
      </c>
      <c r="AC2410" s="58" t="s">
        <v>91</v>
      </c>
    </row>
    <row r="2411" spans="1:29" x14ac:dyDescent="0.3">
      <c r="A2411" s="57">
        <v>24800840</v>
      </c>
      <c r="B2411" s="12" t="s">
        <v>1593</v>
      </c>
      <c r="C2411" s="58" t="s">
        <v>108</v>
      </c>
      <c r="D2411" s="58" t="s">
        <v>29</v>
      </c>
      <c r="E2411" s="58"/>
      <c r="F2411" s="58">
        <v>1186702</v>
      </c>
      <c r="G2411" s="58">
        <f>+IF(F2411&gt;K2411+100000,F2411-K2411,0)</f>
        <v>403675</v>
      </c>
      <c r="H2411" s="58">
        <v>103816</v>
      </c>
      <c r="I2411" s="58">
        <v>0</v>
      </c>
      <c r="J2411" s="58">
        <v>0</v>
      </c>
      <c r="K2411" s="58">
        <v>783027</v>
      </c>
      <c r="L2411" s="12" t="s">
        <v>88</v>
      </c>
      <c r="M2411" s="12" t="s">
        <v>89</v>
      </c>
      <c r="N2411" s="12" t="s">
        <v>10</v>
      </c>
      <c r="O2411" s="12">
        <v>4</v>
      </c>
      <c r="P2411" s="12">
        <v>0</v>
      </c>
      <c r="Q2411" s="12">
        <v>4</v>
      </c>
      <c r="R2411" s="12">
        <v>76113</v>
      </c>
      <c r="S2411" s="59">
        <v>1.3753424657534246</v>
      </c>
      <c r="T2411" s="59">
        <v>38.564383561643837</v>
      </c>
      <c r="U2411" s="12">
        <v>1</v>
      </c>
      <c r="V2411" s="12">
        <v>2</v>
      </c>
      <c r="W2411" s="12">
        <v>2</v>
      </c>
      <c r="X2411" s="12">
        <v>2</v>
      </c>
      <c r="Y2411" s="12">
        <v>1</v>
      </c>
      <c r="Z2411" s="58">
        <v>0</v>
      </c>
      <c r="AA2411" s="58">
        <v>0</v>
      </c>
      <c r="AB2411" s="58">
        <v>0</v>
      </c>
      <c r="AC2411" s="58" t="s">
        <v>91</v>
      </c>
    </row>
    <row r="2412" spans="1:29" x14ac:dyDescent="0.3">
      <c r="A2412" s="57">
        <v>20462846</v>
      </c>
      <c r="B2412" s="12" t="s">
        <v>1594</v>
      </c>
      <c r="C2412" s="58" t="s">
        <v>108</v>
      </c>
      <c r="D2412" s="58" t="s">
        <v>113</v>
      </c>
      <c r="E2412" s="58">
        <v>201000</v>
      </c>
      <c r="F2412" s="58">
        <v>347775</v>
      </c>
      <c r="G2412" s="58">
        <f>+IF(F2412&gt;K2412+100000,F2412-K2412,0)</f>
        <v>0</v>
      </c>
      <c r="H2412" s="58">
        <v>80325</v>
      </c>
      <c r="I2412" s="58">
        <v>0</v>
      </c>
      <c r="J2412" s="58">
        <v>0</v>
      </c>
      <c r="K2412" s="58">
        <v>784544</v>
      </c>
      <c r="L2412" s="12" t="s">
        <v>88</v>
      </c>
      <c r="M2412" s="12" t="s">
        <v>89</v>
      </c>
      <c r="N2412" s="12" t="s">
        <v>10</v>
      </c>
      <c r="O2412" s="12">
        <v>4</v>
      </c>
      <c r="P2412" s="12">
        <v>0</v>
      </c>
      <c r="Q2412" s="12">
        <v>32</v>
      </c>
      <c r="R2412" s="12">
        <v>76130</v>
      </c>
      <c r="S2412" s="59">
        <v>0.16986301369863013</v>
      </c>
      <c r="T2412" s="59">
        <v>35.909589041095892</v>
      </c>
      <c r="U2412" s="12">
        <v>2</v>
      </c>
      <c r="V2412" s="12">
        <v>2</v>
      </c>
      <c r="W2412" s="12">
        <v>2</v>
      </c>
      <c r="X2412" s="12">
        <v>3</v>
      </c>
      <c r="Y2412" s="12">
        <v>3</v>
      </c>
      <c r="Z2412" s="58">
        <v>0</v>
      </c>
      <c r="AA2412" s="58">
        <v>0</v>
      </c>
      <c r="AB2412" s="58">
        <v>0</v>
      </c>
      <c r="AC2412" s="58" t="s">
        <v>91</v>
      </c>
    </row>
    <row r="2413" spans="1:29" x14ac:dyDescent="0.3">
      <c r="A2413" s="57">
        <v>48666406</v>
      </c>
      <c r="B2413" s="12" t="s">
        <v>1597</v>
      </c>
      <c r="C2413" s="58" t="s">
        <v>108</v>
      </c>
      <c r="D2413" s="58" t="s">
        <v>113</v>
      </c>
      <c r="E2413" s="58">
        <v>1330832</v>
      </c>
      <c r="F2413" s="58">
        <v>570534</v>
      </c>
      <c r="G2413" s="58">
        <f>+IF(F2413&gt;K2413+100000,F2413-K2413,0)</f>
        <v>0</v>
      </c>
      <c r="H2413" s="58">
        <v>75882</v>
      </c>
      <c r="I2413" s="58">
        <v>0</v>
      </c>
      <c r="J2413" s="58">
        <v>0</v>
      </c>
      <c r="K2413" s="58">
        <v>789732</v>
      </c>
      <c r="L2413" s="12" t="s">
        <v>88</v>
      </c>
      <c r="M2413" s="12" t="s">
        <v>89</v>
      </c>
      <c r="N2413" s="12" t="s">
        <v>10</v>
      </c>
      <c r="O2413" s="12">
        <v>4</v>
      </c>
      <c r="P2413" s="12">
        <v>0</v>
      </c>
      <c r="Q2413" s="12">
        <v>0</v>
      </c>
      <c r="R2413" s="12">
        <v>76306</v>
      </c>
      <c r="S2413" s="59">
        <v>2.526027397260274</v>
      </c>
      <c r="T2413" s="59">
        <v>42.545205479452058</v>
      </c>
      <c r="U2413" s="12">
        <v>2</v>
      </c>
      <c r="V2413" s="12">
        <v>0</v>
      </c>
      <c r="W2413" s="12">
        <v>2</v>
      </c>
      <c r="X2413" s="12">
        <v>2</v>
      </c>
      <c r="Y2413" s="12">
        <v>3</v>
      </c>
      <c r="Z2413" s="58">
        <v>0</v>
      </c>
      <c r="AA2413" s="58">
        <v>0</v>
      </c>
      <c r="AB2413" s="58">
        <v>0</v>
      </c>
      <c r="AC2413" s="58" t="s">
        <v>91</v>
      </c>
    </row>
    <row r="2414" spans="1:29" x14ac:dyDescent="0.3">
      <c r="A2414" s="57">
        <v>22626824</v>
      </c>
      <c r="B2414" s="12" t="s">
        <v>1599</v>
      </c>
      <c r="C2414" s="58" t="s">
        <v>109</v>
      </c>
      <c r="D2414" s="58" t="s">
        <v>112</v>
      </c>
      <c r="E2414" s="58">
        <v>640867</v>
      </c>
      <c r="F2414" s="58"/>
      <c r="G2414" s="58">
        <f>+IF(F2414&gt;K2414+100000,F2414-K2414,0)</f>
        <v>0</v>
      </c>
      <c r="H2414" s="58"/>
      <c r="I2414" s="58"/>
      <c r="J2414" s="58"/>
      <c r="K2414" s="58">
        <v>789732</v>
      </c>
      <c r="L2414" s="12" t="s">
        <v>91</v>
      </c>
      <c r="M2414" s="12" t="s">
        <v>91</v>
      </c>
      <c r="N2414" s="12" t="s">
        <v>91</v>
      </c>
      <c r="O2414" s="12">
        <v>4</v>
      </c>
      <c r="P2414" s="12">
        <v>0</v>
      </c>
      <c r="Q2414" s="12">
        <v>0</v>
      </c>
      <c r="R2414" s="12">
        <v>8001</v>
      </c>
      <c r="S2414" s="59">
        <v>2.526027397260274</v>
      </c>
      <c r="T2414" s="59">
        <v>44.38356164383562</v>
      </c>
      <c r="U2414" s="12">
        <v>2</v>
      </c>
      <c r="V2414" s="12">
        <v>2</v>
      </c>
      <c r="W2414" s="12">
        <v>2</v>
      </c>
      <c r="X2414" s="12">
        <v>2</v>
      </c>
      <c r="Y2414" s="12">
        <v>1</v>
      </c>
      <c r="Z2414" s="58">
        <v>0</v>
      </c>
      <c r="AA2414" s="58">
        <v>0</v>
      </c>
      <c r="AB2414" s="58">
        <v>0</v>
      </c>
      <c r="AC2414" s="58" t="s">
        <v>91</v>
      </c>
    </row>
    <row r="2415" spans="1:29" x14ac:dyDescent="0.3">
      <c r="A2415" s="57">
        <v>2222006244</v>
      </c>
      <c r="B2415" s="12" t="s">
        <v>1600</v>
      </c>
      <c r="C2415" s="58" t="s">
        <v>108</v>
      </c>
      <c r="D2415" s="58" t="s">
        <v>113</v>
      </c>
      <c r="E2415" s="58">
        <v>633745</v>
      </c>
      <c r="F2415" s="58">
        <v>758891</v>
      </c>
      <c r="G2415" s="58">
        <f>+IF(F2415&gt;K2415+100000,F2415-K2415,0)</f>
        <v>0</v>
      </c>
      <c r="H2415" s="58">
        <v>87730</v>
      </c>
      <c r="I2415" s="58">
        <v>0</v>
      </c>
      <c r="J2415" s="58">
        <v>0</v>
      </c>
      <c r="K2415" s="58">
        <v>789732</v>
      </c>
      <c r="L2415" s="12" t="s">
        <v>88</v>
      </c>
      <c r="M2415" s="12" t="s">
        <v>89</v>
      </c>
      <c r="N2415" s="12" t="s">
        <v>10</v>
      </c>
      <c r="O2415" s="12">
        <v>4</v>
      </c>
      <c r="P2415" s="12">
        <v>0</v>
      </c>
      <c r="Q2415" s="12">
        <v>0</v>
      </c>
      <c r="R2415" s="12">
        <v>76001</v>
      </c>
      <c r="S2415" s="59">
        <v>2.5232876712328767</v>
      </c>
      <c r="T2415" s="59">
        <v>31.449315068493149</v>
      </c>
      <c r="U2415" s="12">
        <v>1</v>
      </c>
      <c r="V2415" s="12">
        <v>0</v>
      </c>
      <c r="W2415" s="12">
        <v>2</v>
      </c>
      <c r="X2415" s="12">
        <v>2</v>
      </c>
      <c r="Y2415" s="12">
        <v>1</v>
      </c>
      <c r="Z2415" s="58">
        <v>0</v>
      </c>
      <c r="AA2415" s="58">
        <v>0</v>
      </c>
      <c r="AB2415" s="58">
        <v>0</v>
      </c>
      <c r="AC2415" s="58" t="s">
        <v>91</v>
      </c>
    </row>
    <row r="2416" spans="1:29" x14ac:dyDescent="0.3">
      <c r="A2416" s="57">
        <v>2222884642</v>
      </c>
      <c r="B2416" s="12" t="s">
        <v>1601</v>
      </c>
      <c r="C2416" s="58" t="s">
        <v>108</v>
      </c>
      <c r="D2416" s="58" t="s">
        <v>113</v>
      </c>
      <c r="E2416" s="58">
        <v>633433</v>
      </c>
      <c r="F2416" s="58">
        <v>677095</v>
      </c>
      <c r="G2416" s="58">
        <f>+IF(F2416&gt;K2416+100000,F2416-K2416,0)</f>
        <v>0</v>
      </c>
      <c r="H2416" s="58">
        <v>118443</v>
      </c>
      <c r="I2416" s="58">
        <v>0</v>
      </c>
      <c r="J2416" s="58">
        <v>0</v>
      </c>
      <c r="K2416" s="58">
        <v>789732</v>
      </c>
      <c r="L2416" s="12" t="s">
        <v>88</v>
      </c>
      <c r="M2416" s="12" t="s">
        <v>89</v>
      </c>
      <c r="N2416" s="12" t="s">
        <v>10</v>
      </c>
      <c r="O2416" s="12">
        <v>4</v>
      </c>
      <c r="P2416" s="12">
        <v>0</v>
      </c>
      <c r="Q2416" s="12">
        <v>0</v>
      </c>
      <c r="R2416" s="12">
        <v>76147</v>
      </c>
      <c r="S2416" s="59">
        <v>2.526027397260274</v>
      </c>
      <c r="T2416" s="59">
        <v>26.627397260273973</v>
      </c>
      <c r="U2416" s="12">
        <v>2</v>
      </c>
      <c r="V2416" s="12">
        <v>2</v>
      </c>
      <c r="W2416" s="12">
        <v>2</v>
      </c>
      <c r="X2416" s="12">
        <v>2</v>
      </c>
      <c r="Y2416" s="12">
        <v>1</v>
      </c>
      <c r="Z2416" s="58">
        <v>0</v>
      </c>
      <c r="AA2416" s="58">
        <v>0</v>
      </c>
      <c r="AB2416" s="58">
        <v>0</v>
      </c>
      <c r="AC2416" s="58" t="s">
        <v>91</v>
      </c>
    </row>
    <row r="2417" spans="1:29" x14ac:dyDescent="0.3">
      <c r="A2417" s="57">
        <v>26620606</v>
      </c>
      <c r="B2417" s="12" t="s">
        <v>1602</v>
      </c>
      <c r="C2417" s="58" t="s">
        <v>109</v>
      </c>
      <c r="D2417" s="58" t="s">
        <v>112</v>
      </c>
      <c r="E2417" s="58">
        <v>243866</v>
      </c>
      <c r="F2417" s="58"/>
      <c r="G2417" s="58">
        <f>+IF(F2417&gt;K2417+100000,F2417-K2417,0)</f>
        <v>0</v>
      </c>
      <c r="H2417" s="58"/>
      <c r="I2417" s="58"/>
      <c r="J2417" s="58"/>
      <c r="K2417" s="58">
        <v>789732</v>
      </c>
      <c r="L2417" s="12" t="s">
        <v>91</v>
      </c>
      <c r="M2417" s="12" t="s">
        <v>91</v>
      </c>
      <c r="N2417" s="12" t="s">
        <v>91</v>
      </c>
      <c r="O2417" s="12">
        <v>4</v>
      </c>
      <c r="P2417" s="12">
        <v>0</v>
      </c>
      <c r="Q2417" s="12">
        <v>0</v>
      </c>
      <c r="R2417" s="12">
        <v>76306</v>
      </c>
      <c r="S2417" s="59">
        <v>2.526027397260274</v>
      </c>
      <c r="T2417" s="59">
        <v>46.424657534246577</v>
      </c>
      <c r="U2417" s="12">
        <v>1</v>
      </c>
      <c r="V2417" s="12">
        <v>0</v>
      </c>
      <c r="W2417" s="12">
        <v>2</v>
      </c>
      <c r="X2417" s="12">
        <v>2</v>
      </c>
      <c r="Y2417" s="12">
        <v>1</v>
      </c>
      <c r="Z2417" s="58">
        <v>0</v>
      </c>
      <c r="AA2417" s="58">
        <v>0</v>
      </c>
      <c r="AB2417" s="58">
        <v>0</v>
      </c>
      <c r="AC2417" s="58" t="s">
        <v>91</v>
      </c>
    </row>
    <row r="2418" spans="1:29" x14ac:dyDescent="0.3">
      <c r="A2418" s="57">
        <v>2240040000</v>
      </c>
      <c r="B2418" s="12" t="s">
        <v>1603</v>
      </c>
      <c r="C2418" s="58" t="s">
        <v>108</v>
      </c>
      <c r="D2418" s="58" t="s">
        <v>29</v>
      </c>
      <c r="E2418" s="58">
        <v>201667</v>
      </c>
      <c r="F2418" s="58">
        <v>1027534</v>
      </c>
      <c r="G2418" s="58">
        <f>+IF(F2418&gt;K2418+100000,F2418-K2418,0)</f>
        <v>237802</v>
      </c>
      <c r="H2418" s="58">
        <v>136665</v>
      </c>
      <c r="I2418" s="58">
        <v>0</v>
      </c>
      <c r="J2418" s="58">
        <v>0</v>
      </c>
      <c r="K2418" s="58">
        <v>789732</v>
      </c>
      <c r="L2418" s="12" t="s">
        <v>88</v>
      </c>
      <c r="M2418" s="12" t="s">
        <v>89</v>
      </c>
      <c r="N2418" s="12" t="s">
        <v>10</v>
      </c>
      <c r="O2418" s="12">
        <v>4</v>
      </c>
      <c r="P2418" s="12">
        <v>0</v>
      </c>
      <c r="Q2418" s="12">
        <v>0</v>
      </c>
      <c r="R2418" s="12">
        <v>19573</v>
      </c>
      <c r="S2418" s="59">
        <v>2.5232876712328767</v>
      </c>
      <c r="T2418" s="59">
        <v>25.046575342465754</v>
      </c>
      <c r="U2418" s="12">
        <v>2</v>
      </c>
      <c r="V2418" s="12">
        <v>0</v>
      </c>
      <c r="W2418" s="12">
        <v>3</v>
      </c>
      <c r="X2418" s="12">
        <v>2</v>
      </c>
      <c r="Y2418" s="12">
        <v>1</v>
      </c>
      <c r="Z2418" s="58">
        <v>0</v>
      </c>
      <c r="AA2418" s="58">
        <v>0</v>
      </c>
      <c r="AB2418" s="58">
        <v>0</v>
      </c>
      <c r="AC2418" s="58" t="s">
        <v>91</v>
      </c>
    </row>
    <row r="2419" spans="1:29" x14ac:dyDescent="0.3">
      <c r="A2419" s="57">
        <v>66068884</v>
      </c>
      <c r="B2419" s="12" t="s">
        <v>1605</v>
      </c>
      <c r="C2419" s="58" t="s">
        <v>108</v>
      </c>
      <c r="D2419" s="58" t="s">
        <v>29</v>
      </c>
      <c r="E2419" s="58"/>
      <c r="F2419" s="58">
        <v>1100000</v>
      </c>
      <c r="G2419" s="58">
        <f>+IF(F2419&gt;K2419+100000,F2419-K2419,0)</f>
        <v>310268</v>
      </c>
      <c r="H2419" s="58">
        <v>118647</v>
      </c>
      <c r="I2419" s="58">
        <v>0</v>
      </c>
      <c r="J2419" s="58">
        <v>0</v>
      </c>
      <c r="K2419" s="58">
        <v>789732</v>
      </c>
      <c r="L2419" s="12" t="s">
        <v>88</v>
      </c>
      <c r="M2419" s="12" t="s">
        <v>89</v>
      </c>
      <c r="N2419" s="12" t="s">
        <v>10</v>
      </c>
      <c r="O2419" s="12">
        <v>4</v>
      </c>
      <c r="P2419" s="12">
        <v>0</v>
      </c>
      <c r="Q2419" s="12">
        <v>0</v>
      </c>
      <c r="R2419" s="12">
        <v>76130</v>
      </c>
      <c r="S2419" s="59">
        <v>2.526027397260274</v>
      </c>
      <c r="T2419" s="59">
        <v>41.010958904109586</v>
      </c>
      <c r="U2419" s="12">
        <v>2</v>
      </c>
      <c r="V2419" s="12">
        <v>0</v>
      </c>
      <c r="W2419" s="12">
        <v>2</v>
      </c>
      <c r="X2419" s="12">
        <v>2</v>
      </c>
      <c r="Y2419" s="12">
        <v>1</v>
      </c>
      <c r="Z2419" s="58">
        <v>0</v>
      </c>
      <c r="AA2419" s="58">
        <v>0</v>
      </c>
      <c r="AB2419" s="58">
        <v>0</v>
      </c>
      <c r="AC2419" s="58" t="s">
        <v>91</v>
      </c>
    </row>
    <row r="2420" spans="1:29" x14ac:dyDescent="0.3">
      <c r="A2420" s="57">
        <v>2228200404</v>
      </c>
      <c r="B2420" s="12" t="s">
        <v>1607</v>
      </c>
      <c r="C2420" s="58" t="s">
        <v>109</v>
      </c>
      <c r="D2420" s="58" t="s">
        <v>112</v>
      </c>
      <c r="E2420" s="58"/>
      <c r="F2420" s="58"/>
      <c r="G2420" s="58">
        <f>+IF(F2420&gt;K2420+100000,F2420-K2420,0)</f>
        <v>0</v>
      </c>
      <c r="H2420" s="58"/>
      <c r="I2420" s="58"/>
      <c r="J2420" s="58"/>
      <c r="K2420" s="58">
        <v>789732</v>
      </c>
      <c r="L2420" s="12" t="s">
        <v>91</v>
      </c>
      <c r="M2420" s="12" t="s">
        <v>91</v>
      </c>
      <c r="N2420" s="12" t="s">
        <v>91</v>
      </c>
      <c r="O2420" s="12">
        <v>4</v>
      </c>
      <c r="P2420" s="12">
        <v>0</v>
      </c>
      <c r="Q2420" s="12">
        <v>0</v>
      </c>
      <c r="R2420" s="12">
        <v>66170</v>
      </c>
      <c r="S2420" s="59">
        <v>2.526027397260274</v>
      </c>
      <c r="T2420" s="59">
        <v>29.232876712328768</v>
      </c>
      <c r="U2420" s="12">
        <v>1</v>
      </c>
      <c r="V2420" s="12">
        <v>2</v>
      </c>
      <c r="W2420" s="12">
        <v>2</v>
      </c>
      <c r="X2420" s="12">
        <v>2</v>
      </c>
      <c r="Y2420" s="12">
        <v>1</v>
      </c>
      <c r="Z2420" s="58">
        <v>0</v>
      </c>
      <c r="AA2420" s="58">
        <v>0</v>
      </c>
      <c r="AB2420" s="58">
        <v>0</v>
      </c>
      <c r="AC2420" s="58" t="s">
        <v>91</v>
      </c>
    </row>
    <row r="2421" spans="1:29" x14ac:dyDescent="0.3">
      <c r="A2421" s="57">
        <v>46860402</v>
      </c>
      <c r="B2421" s="12" t="s">
        <v>1608</v>
      </c>
      <c r="C2421" s="58" t="s">
        <v>109</v>
      </c>
      <c r="D2421" s="58" t="s">
        <v>112</v>
      </c>
      <c r="E2421" s="58"/>
      <c r="F2421" s="58"/>
      <c r="G2421" s="58">
        <f>+IF(F2421&gt;K2421+100000,F2421-K2421,0)</f>
        <v>0</v>
      </c>
      <c r="H2421" s="58"/>
      <c r="I2421" s="58"/>
      <c r="J2421" s="58"/>
      <c r="K2421" s="58">
        <v>789732</v>
      </c>
      <c r="L2421" s="12" t="s">
        <v>91</v>
      </c>
      <c r="M2421" s="12" t="s">
        <v>91</v>
      </c>
      <c r="N2421" s="12" t="s">
        <v>91</v>
      </c>
      <c r="O2421" s="12">
        <v>4</v>
      </c>
      <c r="P2421" s="12">
        <v>0</v>
      </c>
      <c r="Q2421" s="12">
        <v>0</v>
      </c>
      <c r="R2421" s="12">
        <v>76113</v>
      </c>
      <c r="S2421" s="59">
        <v>2.515068493150685</v>
      </c>
      <c r="T2421" s="59">
        <v>43.178082191780824</v>
      </c>
      <c r="U2421" s="12">
        <v>2</v>
      </c>
      <c r="V2421" s="12">
        <v>0</v>
      </c>
      <c r="W2421" s="12">
        <v>2</v>
      </c>
      <c r="X2421" s="12">
        <v>2</v>
      </c>
      <c r="Y2421" s="12">
        <v>1</v>
      </c>
      <c r="Z2421" s="58">
        <v>0</v>
      </c>
      <c r="AA2421" s="58">
        <v>0</v>
      </c>
      <c r="AB2421" s="58">
        <v>0</v>
      </c>
      <c r="AC2421" s="58" t="s">
        <v>91</v>
      </c>
    </row>
    <row r="2422" spans="1:29" x14ac:dyDescent="0.3">
      <c r="A2422" s="57">
        <v>26804602</v>
      </c>
      <c r="B2422" s="12" t="s">
        <v>1609</v>
      </c>
      <c r="C2422" s="58" t="s">
        <v>109</v>
      </c>
      <c r="D2422" s="58" t="s">
        <v>112</v>
      </c>
      <c r="E2422" s="58"/>
      <c r="F2422" s="58"/>
      <c r="G2422" s="58">
        <f>+IF(F2422&gt;K2422+100000,F2422-K2422,0)</f>
        <v>0</v>
      </c>
      <c r="H2422" s="58"/>
      <c r="I2422" s="58"/>
      <c r="J2422" s="58"/>
      <c r="K2422" s="58">
        <v>789732</v>
      </c>
      <c r="L2422" s="12" t="s">
        <v>91</v>
      </c>
      <c r="M2422" s="12" t="s">
        <v>91</v>
      </c>
      <c r="N2422" s="12" t="s">
        <v>91</v>
      </c>
      <c r="O2422" s="12">
        <v>4</v>
      </c>
      <c r="P2422" s="12">
        <v>0</v>
      </c>
      <c r="Q2422" s="12">
        <v>0</v>
      </c>
      <c r="R2422" s="12">
        <v>76130</v>
      </c>
      <c r="S2422" s="59">
        <v>2.5232876712328767</v>
      </c>
      <c r="T2422" s="59">
        <v>40.106849315068494</v>
      </c>
      <c r="U2422" s="12">
        <v>1</v>
      </c>
      <c r="V2422" s="12">
        <v>0</v>
      </c>
      <c r="W2422" s="12">
        <v>2</v>
      </c>
      <c r="X2422" s="12">
        <v>2</v>
      </c>
      <c r="Y2422" s="12">
        <v>3</v>
      </c>
      <c r="Z2422" s="58">
        <v>0</v>
      </c>
      <c r="AA2422" s="58">
        <v>0</v>
      </c>
      <c r="AB2422" s="58">
        <v>0</v>
      </c>
      <c r="AC2422" s="58" t="s">
        <v>91</v>
      </c>
    </row>
    <row r="2423" spans="1:29" x14ac:dyDescent="0.3">
      <c r="A2423" s="57">
        <v>2222864226</v>
      </c>
      <c r="B2423" s="12" t="s">
        <v>1610</v>
      </c>
      <c r="C2423" s="58" t="s">
        <v>109</v>
      </c>
      <c r="D2423" s="58" t="s">
        <v>112</v>
      </c>
      <c r="E2423" s="58"/>
      <c r="F2423" s="58"/>
      <c r="G2423" s="58">
        <f>+IF(F2423&gt;K2423+100000,F2423-K2423,0)</f>
        <v>0</v>
      </c>
      <c r="H2423" s="58"/>
      <c r="I2423" s="58"/>
      <c r="J2423" s="58"/>
      <c r="K2423" s="58">
        <v>789732</v>
      </c>
      <c r="L2423" s="12" t="s">
        <v>91</v>
      </c>
      <c r="M2423" s="12" t="s">
        <v>91</v>
      </c>
      <c r="N2423" s="12" t="s">
        <v>91</v>
      </c>
      <c r="O2423" s="12">
        <v>4</v>
      </c>
      <c r="P2423" s="12">
        <v>0</v>
      </c>
      <c r="Q2423" s="12">
        <v>0</v>
      </c>
      <c r="R2423" s="12">
        <v>76147</v>
      </c>
      <c r="S2423" s="59">
        <v>2.526027397260274</v>
      </c>
      <c r="T2423" s="59">
        <v>33.9972602739726</v>
      </c>
      <c r="U2423" s="12">
        <v>2</v>
      </c>
      <c r="V2423" s="12">
        <v>0</v>
      </c>
      <c r="W2423" s="12">
        <v>2</v>
      </c>
      <c r="X2423" s="12">
        <v>2</v>
      </c>
      <c r="Y2423" s="12">
        <v>1</v>
      </c>
      <c r="Z2423" s="58">
        <v>0</v>
      </c>
      <c r="AA2423" s="58">
        <v>0</v>
      </c>
      <c r="AB2423" s="58">
        <v>0</v>
      </c>
      <c r="AC2423" s="58" t="s">
        <v>91</v>
      </c>
    </row>
    <row r="2424" spans="1:29" x14ac:dyDescent="0.3">
      <c r="A2424" s="57">
        <v>6428424</v>
      </c>
      <c r="B2424" s="12" t="s">
        <v>1611</v>
      </c>
      <c r="C2424" s="58" t="s">
        <v>109</v>
      </c>
      <c r="D2424" s="58" t="s">
        <v>112</v>
      </c>
      <c r="E2424" s="58"/>
      <c r="F2424" s="58"/>
      <c r="G2424" s="58">
        <f>+IF(F2424&gt;K2424+100000,F2424-K2424,0)</f>
        <v>0</v>
      </c>
      <c r="H2424" s="58"/>
      <c r="I2424" s="58"/>
      <c r="J2424" s="58"/>
      <c r="K2424" s="58">
        <v>789732</v>
      </c>
      <c r="L2424" s="12" t="s">
        <v>91</v>
      </c>
      <c r="M2424" s="12" t="s">
        <v>91</v>
      </c>
      <c r="N2424" s="12" t="s">
        <v>91</v>
      </c>
      <c r="O2424" s="12">
        <v>4</v>
      </c>
      <c r="P2424" s="12">
        <v>0</v>
      </c>
      <c r="Q2424" s="12">
        <v>0</v>
      </c>
      <c r="R2424" s="12">
        <v>76306</v>
      </c>
      <c r="S2424" s="59">
        <v>2.526027397260274</v>
      </c>
      <c r="T2424" s="59">
        <v>46.789041095890411</v>
      </c>
      <c r="U2424" s="12">
        <v>1</v>
      </c>
      <c r="V2424" s="12">
        <v>1</v>
      </c>
      <c r="W2424" s="12">
        <v>2</v>
      </c>
      <c r="X2424" s="12">
        <v>2</v>
      </c>
      <c r="Y2424" s="12">
        <v>3</v>
      </c>
      <c r="Z2424" s="58">
        <v>0</v>
      </c>
      <c r="AA2424" s="58">
        <v>0</v>
      </c>
      <c r="AB2424" s="58">
        <v>0</v>
      </c>
      <c r="AC2424" s="58" t="s">
        <v>91</v>
      </c>
    </row>
    <row r="2425" spans="1:29" x14ac:dyDescent="0.3">
      <c r="A2425" s="57">
        <v>44022240</v>
      </c>
      <c r="B2425" s="12" t="s">
        <v>1612</v>
      </c>
      <c r="C2425" s="58" t="s">
        <v>109</v>
      </c>
      <c r="D2425" s="58" t="s">
        <v>112</v>
      </c>
      <c r="E2425" s="58">
        <v>287000</v>
      </c>
      <c r="F2425" s="58"/>
      <c r="G2425" s="58">
        <f>+IF(F2425&gt;K2425+100000,F2425-K2425,0)</f>
        <v>0</v>
      </c>
      <c r="H2425" s="58"/>
      <c r="I2425" s="58"/>
      <c r="J2425" s="58"/>
      <c r="K2425" s="58">
        <v>795364</v>
      </c>
      <c r="L2425" s="12" t="s">
        <v>91</v>
      </c>
      <c r="M2425" s="12" t="s">
        <v>91</v>
      </c>
      <c r="N2425" s="12" t="s">
        <v>91</v>
      </c>
      <c r="O2425" s="12">
        <v>4</v>
      </c>
      <c r="P2425" s="12">
        <v>0</v>
      </c>
      <c r="Q2425" s="12">
        <v>0</v>
      </c>
      <c r="R2425" s="12">
        <v>5088</v>
      </c>
      <c r="S2425" s="12">
        <v>1.4904109589041097</v>
      </c>
      <c r="T2425" s="12">
        <v>39.649315068493152</v>
      </c>
      <c r="U2425" s="12">
        <v>2</v>
      </c>
      <c r="V2425" s="12">
        <v>0</v>
      </c>
      <c r="W2425" s="12">
        <v>2</v>
      </c>
      <c r="X2425" s="12">
        <v>1</v>
      </c>
      <c r="Y2425" s="12">
        <v>2</v>
      </c>
      <c r="Z2425" s="58">
        <v>0</v>
      </c>
      <c r="AA2425" s="58">
        <v>0</v>
      </c>
      <c r="AB2425" s="58">
        <v>0</v>
      </c>
      <c r="AC2425" s="58" t="s">
        <v>91</v>
      </c>
    </row>
    <row r="2426" spans="1:29" x14ac:dyDescent="0.3">
      <c r="A2426" s="57">
        <v>20868002</v>
      </c>
      <c r="B2426" s="12" t="s">
        <v>1613</v>
      </c>
      <c r="C2426" s="58" t="s">
        <v>109</v>
      </c>
      <c r="D2426" s="58" t="s">
        <v>112</v>
      </c>
      <c r="E2426" s="58"/>
      <c r="F2426" s="58"/>
      <c r="G2426" s="58">
        <f>+IF(F2426&gt;K2426+100000,F2426-K2426,0)</f>
        <v>0</v>
      </c>
      <c r="H2426" s="58"/>
      <c r="I2426" s="58"/>
      <c r="J2426" s="58"/>
      <c r="K2426" s="58">
        <v>795449</v>
      </c>
      <c r="L2426" s="12" t="s">
        <v>91</v>
      </c>
      <c r="M2426" s="12" t="s">
        <v>91</v>
      </c>
      <c r="N2426" s="12" t="s">
        <v>91</v>
      </c>
      <c r="O2426" s="12">
        <v>4</v>
      </c>
      <c r="P2426" s="12">
        <v>0</v>
      </c>
      <c r="Q2426" s="12">
        <v>4</v>
      </c>
      <c r="R2426" s="12">
        <v>76113</v>
      </c>
      <c r="S2426" s="59">
        <v>1.3753424657534246</v>
      </c>
      <c r="T2426" s="59">
        <v>40.701369863013696</v>
      </c>
      <c r="U2426" s="12">
        <v>2</v>
      </c>
      <c r="V2426" s="12">
        <v>0</v>
      </c>
      <c r="W2426" s="12">
        <v>3</v>
      </c>
      <c r="X2426" s="12">
        <v>2</v>
      </c>
      <c r="Y2426" s="12">
        <v>3</v>
      </c>
      <c r="Z2426" s="58">
        <v>0</v>
      </c>
      <c r="AA2426" s="58">
        <v>0</v>
      </c>
      <c r="AB2426" s="58">
        <v>0</v>
      </c>
      <c r="AC2426" s="58" t="s">
        <v>91</v>
      </c>
    </row>
    <row r="2427" spans="1:29" x14ac:dyDescent="0.3">
      <c r="A2427" s="57">
        <v>6688688</v>
      </c>
      <c r="B2427" s="12" t="s">
        <v>1614</v>
      </c>
      <c r="C2427" s="58" t="s">
        <v>109</v>
      </c>
      <c r="D2427" s="58" t="s">
        <v>112</v>
      </c>
      <c r="E2427" s="58">
        <v>210450</v>
      </c>
      <c r="F2427" s="58"/>
      <c r="G2427" s="58">
        <f>+IF(F2427&gt;K2427+100000,F2427-K2427,0)</f>
        <v>0</v>
      </c>
      <c r="H2427" s="58"/>
      <c r="I2427" s="58"/>
      <c r="J2427" s="58"/>
      <c r="K2427" s="58">
        <v>795600</v>
      </c>
      <c r="L2427" s="12" t="s">
        <v>91</v>
      </c>
      <c r="M2427" s="12" t="s">
        <v>91</v>
      </c>
      <c r="N2427" s="12" t="s">
        <v>91</v>
      </c>
      <c r="O2427" s="12">
        <v>4</v>
      </c>
      <c r="P2427" s="12">
        <v>0</v>
      </c>
      <c r="Q2427" s="12">
        <v>0</v>
      </c>
      <c r="R2427" s="12">
        <v>68418</v>
      </c>
      <c r="S2427" s="59">
        <v>1.8630136986301369</v>
      </c>
      <c r="T2427" s="59">
        <v>57.780821917808218</v>
      </c>
      <c r="U2427" s="12">
        <v>1</v>
      </c>
      <c r="V2427" s="12">
        <v>1</v>
      </c>
      <c r="W2427" s="12">
        <v>1</v>
      </c>
      <c r="X2427" s="12">
        <v>2</v>
      </c>
      <c r="Y2427" s="12">
        <v>2</v>
      </c>
      <c r="Z2427" s="58">
        <v>0</v>
      </c>
      <c r="AA2427" s="58">
        <v>0</v>
      </c>
      <c r="AB2427" s="58">
        <v>0</v>
      </c>
      <c r="AC2427" s="58" t="s">
        <v>91</v>
      </c>
    </row>
    <row r="2428" spans="1:29" x14ac:dyDescent="0.3">
      <c r="A2428" s="57">
        <v>2008860420</v>
      </c>
      <c r="B2428" s="12" t="s">
        <v>1615</v>
      </c>
      <c r="C2428" s="58" t="s">
        <v>108</v>
      </c>
      <c r="D2428" s="58" t="s">
        <v>29</v>
      </c>
      <c r="E2428" s="58"/>
      <c r="F2428" s="58">
        <v>1281075</v>
      </c>
      <c r="G2428" s="58">
        <f>+IF(F2428&gt;K2428+100000,F2428-K2428,0)</f>
        <v>485475</v>
      </c>
      <c r="H2428" s="58">
        <v>126470.00000000001</v>
      </c>
      <c r="I2428" s="58">
        <v>0</v>
      </c>
      <c r="J2428" s="58">
        <v>0</v>
      </c>
      <c r="K2428" s="58">
        <v>795600</v>
      </c>
      <c r="L2428" s="12" t="s">
        <v>88</v>
      </c>
      <c r="M2428" s="12" t="s">
        <v>89</v>
      </c>
      <c r="N2428" s="12" t="s">
        <v>10</v>
      </c>
      <c r="O2428" s="12">
        <v>4</v>
      </c>
      <c r="P2428" s="12">
        <v>0</v>
      </c>
      <c r="Q2428" s="12">
        <v>0</v>
      </c>
      <c r="R2428" s="12">
        <v>68307</v>
      </c>
      <c r="S2428" s="59">
        <v>1.8630136986301369</v>
      </c>
      <c r="T2428" s="59">
        <v>22.295890410958904</v>
      </c>
      <c r="U2428" s="12">
        <v>2</v>
      </c>
      <c r="V2428" s="12">
        <v>3</v>
      </c>
      <c r="W2428" s="12">
        <v>3</v>
      </c>
      <c r="X2428" s="12">
        <v>2</v>
      </c>
      <c r="Y2428" s="12">
        <v>1</v>
      </c>
      <c r="Z2428" s="58">
        <v>0</v>
      </c>
      <c r="AA2428" s="58">
        <v>0</v>
      </c>
      <c r="AB2428" s="58">
        <v>0</v>
      </c>
      <c r="AC2428" s="58" t="s">
        <v>91</v>
      </c>
    </row>
    <row r="2429" spans="1:29" x14ac:dyDescent="0.3">
      <c r="A2429" s="57">
        <v>2042446264</v>
      </c>
      <c r="B2429" s="12" t="s">
        <v>1616</v>
      </c>
      <c r="C2429" s="58" t="s">
        <v>108</v>
      </c>
      <c r="D2429" s="58" t="s">
        <v>29</v>
      </c>
      <c r="E2429" s="58"/>
      <c r="F2429" s="58">
        <v>1560722</v>
      </c>
      <c r="G2429" s="58">
        <f>+IF(F2429&gt;K2429+100000,F2429-K2429,0)</f>
        <v>764602</v>
      </c>
      <c r="H2429" s="58">
        <v>98692</v>
      </c>
      <c r="I2429" s="58">
        <v>0</v>
      </c>
      <c r="J2429" s="58">
        <v>0</v>
      </c>
      <c r="K2429" s="58">
        <v>796120</v>
      </c>
      <c r="L2429" s="12" t="s">
        <v>88</v>
      </c>
      <c r="M2429" s="12" t="s">
        <v>89</v>
      </c>
      <c r="N2429" s="12" t="s">
        <v>10</v>
      </c>
      <c r="O2429" s="12">
        <v>4</v>
      </c>
      <c r="P2429" s="12">
        <v>0</v>
      </c>
      <c r="Q2429" s="12">
        <v>0</v>
      </c>
      <c r="R2429" s="12">
        <v>8433</v>
      </c>
      <c r="S2429" s="59">
        <v>2.989041095890411</v>
      </c>
      <c r="T2429" s="59">
        <v>28.24931506849315</v>
      </c>
      <c r="U2429" s="12">
        <v>2</v>
      </c>
      <c r="V2429" s="12">
        <v>0</v>
      </c>
      <c r="W2429" s="12">
        <v>2</v>
      </c>
      <c r="X2429" s="12">
        <v>2</v>
      </c>
      <c r="Y2429" s="12">
        <v>2</v>
      </c>
      <c r="Z2429" s="58">
        <v>0</v>
      </c>
      <c r="AA2429" s="58">
        <v>0</v>
      </c>
      <c r="AB2429" s="58">
        <v>0</v>
      </c>
      <c r="AC2429" s="58" t="s">
        <v>91</v>
      </c>
    </row>
    <row r="2430" spans="1:29" x14ac:dyDescent="0.3">
      <c r="A2430" s="57">
        <v>2002406428</v>
      </c>
      <c r="B2430" s="12" t="s">
        <v>1617</v>
      </c>
      <c r="C2430" s="58" t="s">
        <v>108</v>
      </c>
      <c r="D2430" s="58" t="s">
        <v>113</v>
      </c>
      <c r="E2430" s="58">
        <v>209000</v>
      </c>
      <c r="F2430" s="58">
        <v>339078</v>
      </c>
      <c r="G2430" s="58">
        <f>+IF(F2430&gt;K2430+100000,F2430-K2430,0)</f>
        <v>0</v>
      </c>
      <c r="H2430" s="58">
        <v>173109</v>
      </c>
      <c r="I2430" s="58">
        <v>0</v>
      </c>
      <c r="J2430" s="58">
        <v>0</v>
      </c>
      <c r="K2430" s="58">
        <v>798364</v>
      </c>
      <c r="L2430" s="12" t="s">
        <v>88</v>
      </c>
      <c r="M2430" s="12" t="s">
        <v>89</v>
      </c>
      <c r="N2430" s="12" t="s">
        <v>10</v>
      </c>
      <c r="O2430" s="12">
        <v>4</v>
      </c>
      <c r="P2430" s="12">
        <v>0</v>
      </c>
      <c r="Q2430" s="12">
        <v>0</v>
      </c>
      <c r="R2430" s="12">
        <v>15001</v>
      </c>
      <c r="S2430" s="12">
        <v>2.1506849315068495</v>
      </c>
      <c r="T2430" s="12">
        <v>27.090410958904108</v>
      </c>
      <c r="U2430" s="12">
        <v>1</v>
      </c>
      <c r="V2430" s="12">
        <v>0</v>
      </c>
      <c r="W2430" s="12">
        <v>2</v>
      </c>
      <c r="X2430" s="12">
        <v>2</v>
      </c>
      <c r="Y2430" s="12">
        <v>2</v>
      </c>
      <c r="Z2430" s="58">
        <v>0</v>
      </c>
      <c r="AA2430" s="58">
        <v>0</v>
      </c>
      <c r="AB2430" s="58">
        <v>0</v>
      </c>
      <c r="AC2430" s="58" t="s">
        <v>91</v>
      </c>
    </row>
    <row r="2431" spans="1:29" x14ac:dyDescent="0.3">
      <c r="A2431" s="57">
        <v>2224622046</v>
      </c>
      <c r="B2431" s="12" t="s">
        <v>1618</v>
      </c>
      <c r="C2431" s="58" t="s">
        <v>109</v>
      </c>
      <c r="D2431" s="58" t="s">
        <v>112</v>
      </c>
      <c r="E2431" s="58">
        <v>777251</v>
      </c>
      <c r="F2431" s="58"/>
      <c r="G2431" s="58">
        <f>+IF(F2431&gt;K2431+100000,F2431-K2431,0)</f>
        <v>0</v>
      </c>
      <c r="H2431" s="58"/>
      <c r="I2431" s="58"/>
      <c r="J2431" s="58"/>
      <c r="K2431" s="58">
        <v>800664</v>
      </c>
      <c r="L2431" s="12" t="s">
        <v>91</v>
      </c>
      <c r="M2431" s="12" t="s">
        <v>91</v>
      </c>
      <c r="N2431" s="12" t="s">
        <v>91</v>
      </c>
      <c r="O2431" s="12">
        <v>4</v>
      </c>
      <c r="P2431" s="12">
        <v>0</v>
      </c>
      <c r="Q2431" s="12">
        <v>0</v>
      </c>
      <c r="R2431" s="12">
        <v>76130</v>
      </c>
      <c r="S2431" s="59">
        <v>2.6465753424657534</v>
      </c>
      <c r="T2431" s="59">
        <v>31.884931506849316</v>
      </c>
      <c r="U2431" s="12">
        <v>1</v>
      </c>
      <c r="V2431" s="12">
        <v>0</v>
      </c>
      <c r="W2431" s="12">
        <v>2</v>
      </c>
      <c r="X2431" s="12">
        <v>2</v>
      </c>
      <c r="Y2431" s="12">
        <v>1</v>
      </c>
      <c r="Z2431" s="58">
        <v>0</v>
      </c>
      <c r="AA2431" s="58">
        <v>0</v>
      </c>
      <c r="AB2431" s="58">
        <v>0</v>
      </c>
      <c r="AC2431" s="58" t="s">
        <v>91</v>
      </c>
    </row>
    <row r="2432" spans="1:29" x14ac:dyDescent="0.3">
      <c r="A2432" s="57">
        <v>62644406</v>
      </c>
      <c r="B2432" s="12" t="s">
        <v>1620</v>
      </c>
      <c r="C2432" s="58" t="s">
        <v>108</v>
      </c>
      <c r="D2432" s="58" t="s">
        <v>113</v>
      </c>
      <c r="E2432" s="58">
        <v>812641</v>
      </c>
      <c r="F2432" s="58">
        <v>406376</v>
      </c>
      <c r="G2432" s="58">
        <f>+IF(F2432&gt;K2432+100000,F2432-K2432,0)</f>
        <v>0</v>
      </c>
      <c r="H2432" s="58">
        <v>103633</v>
      </c>
      <c r="I2432" s="58">
        <v>0</v>
      </c>
      <c r="J2432" s="58">
        <v>0</v>
      </c>
      <c r="K2432" s="58">
        <v>802154</v>
      </c>
      <c r="L2432" s="12" t="s">
        <v>88</v>
      </c>
      <c r="M2432" s="12" t="s">
        <v>89</v>
      </c>
      <c r="N2432" s="12" t="s">
        <v>10</v>
      </c>
      <c r="O2432" s="12">
        <v>4</v>
      </c>
      <c r="P2432" s="12">
        <v>0</v>
      </c>
      <c r="Q2432" s="12">
        <v>0</v>
      </c>
      <c r="R2432" s="12">
        <v>11001</v>
      </c>
      <c r="S2432" s="59">
        <v>2.6054794520547944</v>
      </c>
      <c r="T2432" s="59">
        <v>40.819178082191783</v>
      </c>
      <c r="U2432" s="12">
        <v>2</v>
      </c>
      <c r="V2432" s="12">
        <v>0</v>
      </c>
      <c r="W2432" s="12">
        <v>2</v>
      </c>
      <c r="X2432" s="12">
        <v>2</v>
      </c>
      <c r="Y2432" s="12">
        <v>1</v>
      </c>
      <c r="Z2432" s="58">
        <v>0</v>
      </c>
      <c r="AA2432" s="58">
        <v>0</v>
      </c>
      <c r="AB2432" s="58">
        <v>0</v>
      </c>
      <c r="AC2432" s="58" t="s">
        <v>91</v>
      </c>
    </row>
    <row r="2433" spans="1:29" x14ac:dyDescent="0.3">
      <c r="A2433" s="57">
        <v>2044668228</v>
      </c>
      <c r="B2433" s="12" t="s">
        <v>1622</v>
      </c>
      <c r="C2433" s="58" t="s">
        <v>109</v>
      </c>
      <c r="D2433" s="58" t="s">
        <v>112</v>
      </c>
      <c r="E2433" s="58">
        <v>330438</v>
      </c>
      <c r="F2433" s="58"/>
      <c r="G2433" s="58">
        <f>+IF(F2433&gt;K2433+100000,F2433-K2433,0)</f>
        <v>0</v>
      </c>
      <c r="H2433" s="58"/>
      <c r="I2433" s="58"/>
      <c r="J2433" s="58"/>
      <c r="K2433" s="58">
        <v>802154</v>
      </c>
      <c r="L2433" s="12" t="s">
        <v>91</v>
      </c>
      <c r="M2433" s="12" t="s">
        <v>91</v>
      </c>
      <c r="N2433" s="12" t="s">
        <v>91</v>
      </c>
      <c r="O2433" s="12">
        <v>4</v>
      </c>
      <c r="P2433" s="12">
        <v>0</v>
      </c>
      <c r="Q2433" s="12">
        <v>0</v>
      </c>
      <c r="R2433" s="12">
        <v>5001</v>
      </c>
      <c r="S2433" s="59">
        <v>2.5671232876712327</v>
      </c>
      <c r="T2433" s="59">
        <v>22.246575342465754</v>
      </c>
      <c r="U2433" s="12">
        <v>2</v>
      </c>
      <c r="V2433" s="12">
        <v>3</v>
      </c>
      <c r="W2433" s="12">
        <v>2</v>
      </c>
      <c r="X2433" s="12">
        <v>2</v>
      </c>
      <c r="Y2433" s="12">
        <v>1</v>
      </c>
      <c r="Z2433" s="58">
        <v>0</v>
      </c>
      <c r="AA2433" s="58">
        <v>0</v>
      </c>
      <c r="AB2433" s="58">
        <v>0</v>
      </c>
      <c r="AC2433" s="58" t="s">
        <v>91</v>
      </c>
    </row>
    <row r="2434" spans="1:29" x14ac:dyDescent="0.3">
      <c r="A2434" s="57">
        <v>2006244204</v>
      </c>
      <c r="B2434" s="12" t="s">
        <v>1624</v>
      </c>
      <c r="C2434" s="58" t="s">
        <v>108</v>
      </c>
      <c r="D2434" s="58" t="s">
        <v>113</v>
      </c>
      <c r="E2434" s="58">
        <v>91604</v>
      </c>
      <c r="F2434" s="58">
        <v>463247</v>
      </c>
      <c r="G2434" s="58">
        <f>+IF(F2434&gt;K2434+100000,F2434-K2434,0)</f>
        <v>0</v>
      </c>
      <c r="H2434" s="58">
        <v>79384</v>
      </c>
      <c r="I2434" s="58">
        <v>0</v>
      </c>
      <c r="J2434" s="58">
        <v>0</v>
      </c>
      <c r="K2434" s="58">
        <v>802154</v>
      </c>
      <c r="L2434" s="12" t="s">
        <v>88</v>
      </c>
      <c r="M2434" s="12" t="s">
        <v>89</v>
      </c>
      <c r="N2434" s="12" t="s">
        <v>10</v>
      </c>
      <c r="O2434" s="12">
        <v>4</v>
      </c>
      <c r="P2434" s="12">
        <v>0</v>
      </c>
      <c r="Q2434" s="12">
        <v>0</v>
      </c>
      <c r="R2434" s="12">
        <v>76364</v>
      </c>
      <c r="S2434" s="59">
        <v>2.5616438356164384</v>
      </c>
      <c r="T2434" s="59">
        <v>24.093150684931508</v>
      </c>
      <c r="U2434" s="12">
        <v>2</v>
      </c>
      <c r="V2434" s="12">
        <v>2</v>
      </c>
      <c r="W2434" s="12">
        <v>1</v>
      </c>
      <c r="X2434" s="12">
        <v>2</v>
      </c>
      <c r="Y2434" s="12">
        <v>3</v>
      </c>
      <c r="Z2434" s="58">
        <v>0</v>
      </c>
      <c r="AA2434" s="58">
        <v>0</v>
      </c>
      <c r="AB2434" s="58">
        <v>0</v>
      </c>
      <c r="AC2434" s="58" t="s">
        <v>91</v>
      </c>
    </row>
    <row r="2435" spans="1:29" x14ac:dyDescent="0.3">
      <c r="A2435" s="57">
        <v>2244866002</v>
      </c>
      <c r="B2435" s="12" t="s">
        <v>1625</v>
      </c>
      <c r="C2435" s="58" t="s">
        <v>108</v>
      </c>
      <c r="D2435" s="58" t="s">
        <v>29</v>
      </c>
      <c r="E2435" s="58">
        <v>9723</v>
      </c>
      <c r="F2435" s="58">
        <v>1224666</v>
      </c>
      <c r="G2435" s="58">
        <f>+IF(F2435&gt;K2435+100000,F2435-K2435,0)</f>
        <v>422512</v>
      </c>
      <c r="H2435" s="58">
        <v>145776</v>
      </c>
      <c r="I2435" s="58">
        <v>0</v>
      </c>
      <c r="J2435" s="58">
        <v>0</v>
      </c>
      <c r="K2435" s="58">
        <v>802154</v>
      </c>
      <c r="L2435" s="12" t="s">
        <v>88</v>
      </c>
      <c r="M2435" s="12" t="s">
        <v>89</v>
      </c>
      <c r="N2435" s="12" t="s">
        <v>10</v>
      </c>
      <c r="O2435" s="12">
        <v>4</v>
      </c>
      <c r="P2435" s="12">
        <v>0</v>
      </c>
      <c r="Q2435" s="12">
        <v>0</v>
      </c>
      <c r="R2435" s="12">
        <v>76001</v>
      </c>
      <c r="S2435" s="59">
        <v>2.5616438356164384</v>
      </c>
      <c r="T2435" s="59">
        <v>25.747945205479454</v>
      </c>
      <c r="U2435" s="12">
        <v>2</v>
      </c>
      <c r="V2435" s="12">
        <v>2</v>
      </c>
      <c r="W2435" s="12">
        <v>2</v>
      </c>
      <c r="X2435" s="12">
        <v>2</v>
      </c>
      <c r="Y2435" s="12">
        <v>2</v>
      </c>
      <c r="Z2435" s="58">
        <v>0</v>
      </c>
      <c r="AA2435" s="58">
        <v>0</v>
      </c>
      <c r="AB2435" s="58">
        <v>0</v>
      </c>
      <c r="AC2435" s="58" t="s">
        <v>91</v>
      </c>
    </row>
    <row r="2436" spans="1:29" x14ac:dyDescent="0.3">
      <c r="A2436" s="57">
        <v>2044864624</v>
      </c>
      <c r="B2436" s="12" t="s">
        <v>1626</v>
      </c>
      <c r="C2436" s="58" t="s">
        <v>108</v>
      </c>
      <c r="D2436" s="58" t="s">
        <v>29</v>
      </c>
      <c r="E2436" s="58"/>
      <c r="F2436" s="58">
        <v>1019899</v>
      </c>
      <c r="G2436" s="58">
        <f>+IF(F2436&gt;K2436+100000,F2436-K2436,0)</f>
        <v>217745</v>
      </c>
      <c r="H2436" s="58">
        <v>86356</v>
      </c>
      <c r="I2436" s="58">
        <v>0</v>
      </c>
      <c r="J2436" s="58">
        <v>1000000</v>
      </c>
      <c r="K2436" s="58">
        <v>802154</v>
      </c>
      <c r="L2436" s="12" t="s">
        <v>87</v>
      </c>
      <c r="M2436" s="12" t="s">
        <v>89</v>
      </c>
      <c r="N2436" s="12" t="s">
        <v>10</v>
      </c>
      <c r="O2436" s="12">
        <v>4</v>
      </c>
      <c r="P2436" s="12">
        <v>0</v>
      </c>
      <c r="Q2436" s="12">
        <v>0</v>
      </c>
      <c r="R2436" s="12">
        <v>11001</v>
      </c>
      <c r="S2436" s="59">
        <v>2.5671232876712327</v>
      </c>
      <c r="T2436" s="59">
        <v>28.553424657534247</v>
      </c>
      <c r="U2436" s="12">
        <v>2</v>
      </c>
      <c r="V2436" s="12">
        <v>2</v>
      </c>
      <c r="W2436" s="12">
        <v>2</v>
      </c>
      <c r="X2436" s="12">
        <v>2</v>
      </c>
      <c r="Y2436" s="12">
        <v>3</v>
      </c>
      <c r="Z2436" s="58">
        <v>0</v>
      </c>
      <c r="AA2436" s="58">
        <v>0</v>
      </c>
      <c r="AB2436" s="58">
        <v>0</v>
      </c>
      <c r="AC2436" s="58" t="s">
        <v>91</v>
      </c>
    </row>
    <row r="2437" spans="1:29" x14ac:dyDescent="0.3">
      <c r="A2437" s="57">
        <v>2022444628</v>
      </c>
      <c r="B2437" s="12" t="s">
        <v>1627</v>
      </c>
      <c r="C2437" s="58" t="s">
        <v>108</v>
      </c>
      <c r="D2437" s="58" t="s">
        <v>29</v>
      </c>
      <c r="E2437" s="58"/>
      <c r="F2437" s="58">
        <v>1448406</v>
      </c>
      <c r="G2437" s="58">
        <f>+IF(F2437&gt;K2437+100000,F2437-K2437,0)</f>
        <v>646252</v>
      </c>
      <c r="H2437" s="58">
        <v>218664</v>
      </c>
      <c r="I2437" s="58">
        <v>0</v>
      </c>
      <c r="J2437" s="58">
        <v>1700000</v>
      </c>
      <c r="K2437" s="58">
        <v>802154</v>
      </c>
      <c r="L2437" s="12" t="s">
        <v>87</v>
      </c>
      <c r="M2437" s="12" t="s">
        <v>89</v>
      </c>
      <c r="N2437" s="12" t="s">
        <v>10</v>
      </c>
      <c r="O2437" s="12">
        <v>4</v>
      </c>
      <c r="P2437" s="12">
        <v>0</v>
      </c>
      <c r="Q2437" s="12">
        <v>0</v>
      </c>
      <c r="R2437" s="12">
        <v>11001</v>
      </c>
      <c r="S2437" s="59">
        <v>2.6054794520547944</v>
      </c>
      <c r="T2437" s="59">
        <v>34.575342465753423</v>
      </c>
      <c r="U2437" s="12">
        <v>2</v>
      </c>
      <c r="V2437" s="12">
        <v>4</v>
      </c>
      <c r="W2437" s="12">
        <v>2</v>
      </c>
      <c r="X2437" s="12">
        <v>2</v>
      </c>
      <c r="Y2437" s="12">
        <v>1</v>
      </c>
      <c r="Z2437" s="58">
        <v>0</v>
      </c>
      <c r="AA2437" s="58">
        <v>0</v>
      </c>
      <c r="AB2437" s="58">
        <v>0</v>
      </c>
      <c r="AC2437" s="58" t="s">
        <v>91</v>
      </c>
    </row>
    <row r="2438" spans="1:29" x14ac:dyDescent="0.3">
      <c r="A2438" s="57">
        <v>64626880</v>
      </c>
      <c r="B2438" s="12" t="s">
        <v>1628</v>
      </c>
      <c r="C2438" s="58" t="s">
        <v>108</v>
      </c>
      <c r="D2438" s="58" t="s">
        <v>29</v>
      </c>
      <c r="E2438" s="58"/>
      <c r="F2438" s="58">
        <v>1595134</v>
      </c>
      <c r="G2438" s="58">
        <f>+IF(F2438&gt;K2438+100000,F2438-K2438,0)</f>
        <v>792980</v>
      </c>
      <c r="H2438" s="58">
        <v>168140</v>
      </c>
      <c r="I2438" s="58">
        <v>0</v>
      </c>
      <c r="J2438" s="58">
        <v>0</v>
      </c>
      <c r="K2438" s="58">
        <v>802154</v>
      </c>
      <c r="L2438" s="12" t="s">
        <v>88</v>
      </c>
      <c r="M2438" s="12" t="s">
        <v>89</v>
      </c>
      <c r="N2438" s="12" t="s">
        <v>10</v>
      </c>
      <c r="O2438" s="12">
        <v>4</v>
      </c>
      <c r="P2438" s="12">
        <v>0</v>
      </c>
      <c r="Q2438" s="12">
        <v>0</v>
      </c>
      <c r="R2438" s="12">
        <v>5001</v>
      </c>
      <c r="S2438" s="59">
        <v>2.5643835616438357</v>
      </c>
      <c r="T2438" s="59">
        <v>37.561643835616437</v>
      </c>
      <c r="U2438" s="12">
        <v>2</v>
      </c>
      <c r="V2438" s="12">
        <v>3</v>
      </c>
      <c r="W2438" s="12">
        <v>2</v>
      </c>
      <c r="X2438" s="12">
        <v>2</v>
      </c>
      <c r="Y2438" s="12">
        <v>3</v>
      </c>
      <c r="Z2438" s="58">
        <v>0</v>
      </c>
      <c r="AA2438" s="58">
        <v>0</v>
      </c>
      <c r="AB2438" s="58">
        <v>0</v>
      </c>
      <c r="AC2438" s="58" t="s">
        <v>91</v>
      </c>
    </row>
    <row r="2439" spans="1:29" x14ac:dyDescent="0.3">
      <c r="A2439" s="57">
        <v>2226062426</v>
      </c>
      <c r="B2439" s="12" t="s">
        <v>1630</v>
      </c>
      <c r="C2439" s="58" t="s">
        <v>108</v>
      </c>
      <c r="D2439" s="58" t="s">
        <v>113</v>
      </c>
      <c r="E2439" s="58"/>
      <c r="F2439" s="58">
        <v>796861</v>
      </c>
      <c r="G2439" s="58">
        <f>+IF(F2439&gt;K2439+100000,F2439-K2439,0)</f>
        <v>0</v>
      </c>
      <c r="H2439" s="58">
        <v>94853</v>
      </c>
      <c r="I2439" s="58">
        <v>0</v>
      </c>
      <c r="J2439" s="58">
        <v>0</v>
      </c>
      <c r="K2439" s="58">
        <v>802154</v>
      </c>
      <c r="L2439" s="12" t="s">
        <v>88</v>
      </c>
      <c r="M2439" s="12" t="s">
        <v>89</v>
      </c>
      <c r="N2439" s="12" t="s">
        <v>10</v>
      </c>
      <c r="O2439" s="12">
        <v>4</v>
      </c>
      <c r="P2439" s="12">
        <v>0</v>
      </c>
      <c r="Q2439" s="12">
        <v>0</v>
      </c>
      <c r="R2439" s="12">
        <v>76111</v>
      </c>
      <c r="S2439" s="59">
        <v>2.5671232876712327</v>
      </c>
      <c r="T2439" s="59">
        <v>27.627397260273973</v>
      </c>
      <c r="U2439" s="12">
        <v>1</v>
      </c>
      <c r="V2439" s="12">
        <v>1</v>
      </c>
      <c r="W2439" s="12">
        <v>1</v>
      </c>
      <c r="X2439" s="12">
        <v>2</v>
      </c>
      <c r="Y2439" s="12">
        <v>3</v>
      </c>
      <c r="Z2439" s="58">
        <v>0</v>
      </c>
      <c r="AA2439" s="58">
        <v>0</v>
      </c>
      <c r="AB2439" s="58">
        <v>0</v>
      </c>
      <c r="AC2439" s="58" t="s">
        <v>91</v>
      </c>
    </row>
    <row r="2440" spans="1:29" x14ac:dyDescent="0.3">
      <c r="A2440" s="57">
        <v>6208820</v>
      </c>
      <c r="B2440" s="12" t="s">
        <v>1631</v>
      </c>
      <c r="C2440" s="58" t="s">
        <v>109</v>
      </c>
      <c r="D2440" s="58" t="s">
        <v>112</v>
      </c>
      <c r="E2440" s="58">
        <v>120997</v>
      </c>
      <c r="F2440" s="58"/>
      <c r="G2440" s="58">
        <f>+IF(F2440&gt;K2440+100000,F2440-K2440,0)</f>
        <v>0</v>
      </c>
      <c r="H2440" s="58"/>
      <c r="I2440" s="58"/>
      <c r="J2440" s="58"/>
      <c r="K2440" s="58">
        <v>807168</v>
      </c>
      <c r="L2440" s="12" t="s">
        <v>91</v>
      </c>
      <c r="M2440" s="12" t="s">
        <v>91</v>
      </c>
      <c r="N2440" s="12" t="s">
        <v>91</v>
      </c>
      <c r="O2440" s="12">
        <v>4</v>
      </c>
      <c r="P2440" s="12">
        <v>0</v>
      </c>
      <c r="Q2440" s="12">
        <v>4</v>
      </c>
      <c r="R2440" s="12">
        <v>76113</v>
      </c>
      <c r="S2440" s="59">
        <v>1.3753424657534246</v>
      </c>
      <c r="T2440" s="59">
        <v>50.265753424657532</v>
      </c>
      <c r="U2440" s="12">
        <v>1</v>
      </c>
      <c r="V2440" s="12">
        <v>0</v>
      </c>
      <c r="W2440" s="12">
        <v>2</v>
      </c>
      <c r="X2440" s="12">
        <v>2</v>
      </c>
      <c r="Y2440" s="12">
        <v>1</v>
      </c>
      <c r="Z2440" s="58">
        <v>0</v>
      </c>
      <c r="AA2440" s="58">
        <v>0</v>
      </c>
      <c r="AB2440" s="58">
        <v>0</v>
      </c>
      <c r="AC2440" s="58" t="s">
        <v>91</v>
      </c>
    </row>
    <row r="2441" spans="1:29" x14ac:dyDescent="0.3">
      <c r="A2441" s="57">
        <v>6466042</v>
      </c>
      <c r="B2441" s="12" t="s">
        <v>1632</v>
      </c>
      <c r="C2441" s="58" t="s">
        <v>109</v>
      </c>
      <c r="D2441" s="58" t="s">
        <v>112</v>
      </c>
      <c r="E2441" s="58"/>
      <c r="F2441" s="58"/>
      <c r="G2441" s="58">
        <f>+IF(F2441&gt;K2441+100000,F2441-K2441,0)</f>
        <v>0</v>
      </c>
      <c r="H2441" s="58"/>
      <c r="I2441" s="58"/>
      <c r="J2441" s="58"/>
      <c r="K2441" s="58">
        <v>807168</v>
      </c>
      <c r="L2441" s="12" t="s">
        <v>91</v>
      </c>
      <c r="M2441" s="12" t="s">
        <v>91</v>
      </c>
      <c r="N2441" s="12" t="s">
        <v>91</v>
      </c>
      <c r="O2441" s="12">
        <v>4</v>
      </c>
      <c r="P2441" s="12">
        <v>0</v>
      </c>
      <c r="Q2441" s="12">
        <v>4</v>
      </c>
      <c r="R2441" s="12">
        <v>76113</v>
      </c>
      <c r="S2441" s="59">
        <v>1.3753424657534246</v>
      </c>
      <c r="T2441" s="59">
        <v>55.857534246575341</v>
      </c>
      <c r="U2441" s="12">
        <v>1</v>
      </c>
      <c r="V2441" s="12">
        <v>0</v>
      </c>
      <c r="W2441" s="12">
        <v>2</v>
      </c>
      <c r="X2441" s="12">
        <v>2</v>
      </c>
      <c r="Y2441" s="12">
        <v>1</v>
      </c>
      <c r="Z2441" s="58">
        <v>0</v>
      </c>
      <c r="AA2441" s="58">
        <v>0</v>
      </c>
      <c r="AB2441" s="58">
        <v>0</v>
      </c>
      <c r="AC2441" s="58" t="s">
        <v>91</v>
      </c>
    </row>
    <row r="2442" spans="1:29" x14ac:dyDescent="0.3">
      <c r="A2442" s="57">
        <v>2006666646</v>
      </c>
      <c r="B2442" s="12" t="s">
        <v>1633</v>
      </c>
      <c r="C2442" s="58" t="s">
        <v>108</v>
      </c>
      <c r="D2442" s="58" t="s">
        <v>29</v>
      </c>
      <c r="E2442" s="58">
        <v>492019</v>
      </c>
      <c r="F2442" s="58">
        <v>1597771</v>
      </c>
      <c r="G2442" s="58">
        <f>+IF(F2442&gt;K2442+100000,F2442-K2442,0)</f>
        <v>788371</v>
      </c>
      <c r="H2442" s="58">
        <v>126470.00000000001</v>
      </c>
      <c r="I2442" s="58">
        <v>0</v>
      </c>
      <c r="J2442" s="58">
        <v>1000000</v>
      </c>
      <c r="K2442" s="58">
        <v>809400</v>
      </c>
      <c r="L2442" s="12" t="s">
        <v>87</v>
      </c>
      <c r="M2442" s="12" t="s">
        <v>89</v>
      </c>
      <c r="N2442" s="12" t="s">
        <v>10</v>
      </c>
      <c r="O2442" s="12">
        <v>4</v>
      </c>
      <c r="P2442" s="12">
        <v>0</v>
      </c>
      <c r="Q2442" s="12">
        <v>0</v>
      </c>
      <c r="R2442" s="12">
        <v>68001</v>
      </c>
      <c r="S2442" s="59">
        <v>2.6575342465753424</v>
      </c>
      <c r="T2442" s="59">
        <v>25.136986301369863</v>
      </c>
      <c r="U2442" s="12">
        <v>1</v>
      </c>
      <c r="V2442" s="12">
        <v>2</v>
      </c>
      <c r="W2442" s="12">
        <v>1</v>
      </c>
      <c r="X2442" s="12">
        <v>2</v>
      </c>
      <c r="Y2442" s="12">
        <v>3</v>
      </c>
      <c r="Z2442" s="58">
        <v>0</v>
      </c>
      <c r="AA2442" s="58">
        <v>0</v>
      </c>
      <c r="AB2442" s="58">
        <v>0</v>
      </c>
      <c r="AC2442" s="58" t="s">
        <v>91</v>
      </c>
    </row>
    <row r="2443" spans="1:29" x14ac:dyDescent="0.3">
      <c r="A2443" s="57">
        <v>20462462</v>
      </c>
      <c r="B2443" s="12" t="s">
        <v>1634</v>
      </c>
      <c r="C2443" s="58" t="s">
        <v>108</v>
      </c>
      <c r="D2443" s="58" t="s">
        <v>113</v>
      </c>
      <c r="E2443" s="58">
        <v>892931</v>
      </c>
      <c r="F2443" s="58">
        <v>200796</v>
      </c>
      <c r="G2443" s="58">
        <f>+IF(F2443&gt;K2443+100000,F2443-K2443,0)</f>
        <v>0</v>
      </c>
      <c r="H2443" s="58">
        <v>101604</v>
      </c>
      <c r="I2443" s="58">
        <v>0</v>
      </c>
      <c r="J2443" s="58">
        <v>0</v>
      </c>
      <c r="K2443" s="58">
        <v>810293</v>
      </c>
      <c r="L2443" s="12" t="s">
        <v>88</v>
      </c>
      <c r="M2443" s="12" t="s">
        <v>89</v>
      </c>
      <c r="N2443" s="12" t="s">
        <v>10</v>
      </c>
      <c r="O2443" s="12">
        <v>4</v>
      </c>
      <c r="P2443" s="12">
        <v>0</v>
      </c>
      <c r="Q2443" s="12">
        <v>0</v>
      </c>
      <c r="R2443" s="12">
        <v>76130</v>
      </c>
      <c r="S2443" s="59">
        <v>1.2657534246575342</v>
      </c>
      <c r="T2443" s="59">
        <v>53.112328767123287</v>
      </c>
      <c r="U2443" s="12">
        <v>2</v>
      </c>
      <c r="V2443" s="12">
        <v>2</v>
      </c>
      <c r="W2443" s="12">
        <v>1</v>
      </c>
      <c r="X2443" s="12">
        <v>3</v>
      </c>
      <c r="Y2443" s="12">
        <v>2</v>
      </c>
      <c r="Z2443" s="58">
        <v>0</v>
      </c>
      <c r="AA2443" s="58">
        <v>0</v>
      </c>
      <c r="AB2443" s="58">
        <v>0</v>
      </c>
      <c r="AC2443" s="58" t="s">
        <v>91</v>
      </c>
    </row>
    <row r="2444" spans="1:29" x14ac:dyDescent="0.3">
      <c r="A2444" s="57">
        <v>62466008</v>
      </c>
      <c r="B2444" s="12" t="s">
        <v>1635</v>
      </c>
      <c r="C2444" s="58" t="s">
        <v>108</v>
      </c>
      <c r="D2444" s="58" t="s">
        <v>114</v>
      </c>
      <c r="E2444" s="58">
        <v>770000</v>
      </c>
      <c r="F2444" s="58">
        <v>2045537</v>
      </c>
      <c r="G2444" s="58">
        <f>+IF(F2444&gt;K2444+100000,F2444-K2444,0)</f>
        <v>1235244</v>
      </c>
      <c r="H2444" s="58">
        <v>462156</v>
      </c>
      <c r="I2444" s="58">
        <v>0</v>
      </c>
      <c r="J2444" s="58">
        <v>0</v>
      </c>
      <c r="K2444" s="58">
        <v>810293</v>
      </c>
      <c r="L2444" s="12" t="s">
        <v>88</v>
      </c>
      <c r="M2444" s="12" t="s">
        <v>89</v>
      </c>
      <c r="N2444" s="12" t="s">
        <v>10</v>
      </c>
      <c r="O2444" s="12">
        <v>4</v>
      </c>
      <c r="P2444" s="12">
        <v>0</v>
      </c>
      <c r="Q2444" s="12">
        <v>0</v>
      </c>
      <c r="R2444" s="12">
        <v>5001</v>
      </c>
      <c r="S2444" s="59">
        <v>1.2657534246575342</v>
      </c>
      <c r="T2444" s="59">
        <v>44.249315068493154</v>
      </c>
      <c r="U2444" s="12">
        <v>2</v>
      </c>
      <c r="V2444" s="12">
        <v>5</v>
      </c>
      <c r="W2444" s="12">
        <v>4</v>
      </c>
      <c r="X2444" s="12">
        <v>3</v>
      </c>
      <c r="Y2444" s="12">
        <v>2</v>
      </c>
      <c r="Z2444" s="58">
        <v>0</v>
      </c>
      <c r="AA2444" s="58">
        <v>0</v>
      </c>
      <c r="AB2444" s="58">
        <v>0</v>
      </c>
      <c r="AC2444" s="58" t="s">
        <v>91</v>
      </c>
    </row>
    <row r="2445" spans="1:29" x14ac:dyDescent="0.3">
      <c r="A2445" s="57">
        <v>4426462</v>
      </c>
      <c r="B2445" s="12" t="s">
        <v>1636</v>
      </c>
      <c r="C2445" s="58" t="s">
        <v>106</v>
      </c>
      <c r="D2445" s="58" t="s">
        <v>30</v>
      </c>
      <c r="E2445" s="58">
        <v>559800</v>
      </c>
      <c r="F2445" s="58">
        <v>6146564</v>
      </c>
      <c r="G2445" s="58">
        <f>+IF(F2445&gt;K2445+100000,F2445-K2445,0)</f>
        <v>5336271</v>
      </c>
      <c r="H2445" s="58">
        <v>240735</v>
      </c>
      <c r="I2445" s="58">
        <v>0</v>
      </c>
      <c r="J2445" s="58">
        <v>0</v>
      </c>
      <c r="K2445" s="58">
        <v>810293</v>
      </c>
      <c r="L2445" s="12" t="s">
        <v>88</v>
      </c>
      <c r="M2445" s="12" t="s">
        <v>89</v>
      </c>
      <c r="N2445" s="12" t="s">
        <v>10</v>
      </c>
      <c r="O2445" s="12">
        <v>4</v>
      </c>
      <c r="P2445" s="12">
        <v>0</v>
      </c>
      <c r="Q2445" s="12">
        <v>0</v>
      </c>
      <c r="R2445" s="12">
        <v>76520</v>
      </c>
      <c r="S2445" s="59">
        <v>1.2657534246575342</v>
      </c>
      <c r="T2445" s="59">
        <v>45.30958904109589</v>
      </c>
      <c r="U2445" s="12">
        <v>1</v>
      </c>
      <c r="V2445" s="12">
        <v>4</v>
      </c>
      <c r="W2445" s="12">
        <v>2</v>
      </c>
      <c r="X2445" s="12">
        <v>3</v>
      </c>
      <c r="Y2445" s="12">
        <v>4</v>
      </c>
      <c r="Z2445" s="58">
        <v>0</v>
      </c>
      <c r="AA2445" s="58">
        <v>0</v>
      </c>
      <c r="AB2445" s="58">
        <v>0</v>
      </c>
      <c r="AC2445" s="58" t="s">
        <v>91</v>
      </c>
    </row>
    <row r="2446" spans="1:29" x14ac:dyDescent="0.3">
      <c r="A2446" s="57">
        <v>46466460</v>
      </c>
      <c r="B2446" s="12" t="s">
        <v>1637</v>
      </c>
      <c r="C2446" s="58" t="s">
        <v>109</v>
      </c>
      <c r="D2446" s="58" t="s">
        <v>112</v>
      </c>
      <c r="E2446" s="58"/>
      <c r="F2446" s="58"/>
      <c r="G2446" s="58">
        <f>+IF(F2446&gt;K2446+100000,F2446-K2446,0)</f>
        <v>0</v>
      </c>
      <c r="H2446" s="58"/>
      <c r="I2446" s="58"/>
      <c r="J2446" s="58"/>
      <c r="K2446" s="58">
        <v>810293</v>
      </c>
      <c r="L2446" s="12" t="s">
        <v>91</v>
      </c>
      <c r="M2446" s="12" t="s">
        <v>91</v>
      </c>
      <c r="N2446" s="12" t="s">
        <v>91</v>
      </c>
      <c r="O2446" s="12">
        <v>4</v>
      </c>
      <c r="P2446" s="12">
        <v>0</v>
      </c>
      <c r="Q2446" s="12">
        <v>0</v>
      </c>
      <c r="R2446" s="12">
        <v>13001</v>
      </c>
      <c r="S2446" s="59">
        <v>1.2657534246575342</v>
      </c>
      <c r="T2446" s="59">
        <v>56.682191780821917</v>
      </c>
      <c r="U2446" s="12">
        <v>2</v>
      </c>
      <c r="V2446" s="12">
        <v>2</v>
      </c>
      <c r="W2446" s="12">
        <v>1</v>
      </c>
      <c r="X2446" s="12">
        <v>3</v>
      </c>
      <c r="Y2446" s="12">
        <v>1</v>
      </c>
      <c r="Z2446" s="58">
        <v>0</v>
      </c>
      <c r="AA2446" s="58">
        <v>0</v>
      </c>
      <c r="AB2446" s="58">
        <v>0</v>
      </c>
      <c r="AC2446" s="58" t="s">
        <v>91</v>
      </c>
    </row>
    <row r="2447" spans="1:29" x14ac:dyDescent="0.3">
      <c r="A2447" s="57">
        <v>8486880</v>
      </c>
      <c r="B2447" s="12" t="s">
        <v>1638</v>
      </c>
      <c r="C2447" s="58" t="s">
        <v>109</v>
      </c>
      <c r="D2447" s="58" t="s">
        <v>112</v>
      </c>
      <c r="E2447" s="58"/>
      <c r="F2447" s="58"/>
      <c r="G2447" s="58">
        <f>+IF(F2447&gt;K2447+100000,F2447-K2447,0)</f>
        <v>0</v>
      </c>
      <c r="H2447" s="58"/>
      <c r="I2447" s="58"/>
      <c r="J2447" s="58"/>
      <c r="K2447" s="58">
        <v>810293</v>
      </c>
      <c r="L2447" s="12" t="s">
        <v>91</v>
      </c>
      <c r="M2447" s="12" t="s">
        <v>91</v>
      </c>
      <c r="N2447" s="12" t="s">
        <v>91</v>
      </c>
      <c r="O2447" s="12">
        <v>4</v>
      </c>
      <c r="P2447" s="12">
        <v>0</v>
      </c>
      <c r="Q2447" s="12">
        <v>0</v>
      </c>
      <c r="R2447" s="12">
        <v>52001</v>
      </c>
      <c r="S2447" s="59">
        <v>1.2657534246575342</v>
      </c>
      <c r="T2447" s="59">
        <v>48.852054794520548</v>
      </c>
      <c r="U2447" s="12">
        <v>1</v>
      </c>
      <c r="V2447" s="12">
        <v>3</v>
      </c>
      <c r="W2447" s="12">
        <v>2</v>
      </c>
      <c r="X2447" s="12">
        <v>3</v>
      </c>
      <c r="Y2447" s="12">
        <v>2</v>
      </c>
      <c r="Z2447" s="58">
        <v>0</v>
      </c>
      <c r="AA2447" s="58">
        <v>0</v>
      </c>
      <c r="AB2447" s="58">
        <v>0</v>
      </c>
      <c r="AC2447" s="58" t="s">
        <v>91</v>
      </c>
    </row>
    <row r="2448" spans="1:29" x14ac:dyDescent="0.3">
      <c r="A2448" s="57">
        <v>2008684684</v>
      </c>
      <c r="B2448" s="12" t="s">
        <v>1639</v>
      </c>
      <c r="C2448" s="58" t="s">
        <v>109</v>
      </c>
      <c r="D2448" s="58" t="s">
        <v>112</v>
      </c>
      <c r="E2448" s="58"/>
      <c r="F2448" s="58"/>
      <c r="G2448" s="58">
        <f>+IF(F2448&gt;K2448+100000,F2448-K2448,0)</f>
        <v>0</v>
      </c>
      <c r="H2448" s="58"/>
      <c r="I2448" s="58"/>
      <c r="J2448" s="58"/>
      <c r="K2448" s="58">
        <v>810293</v>
      </c>
      <c r="L2448" s="12" t="s">
        <v>91</v>
      </c>
      <c r="M2448" s="12" t="s">
        <v>91</v>
      </c>
      <c r="N2448" s="12" t="s">
        <v>91</v>
      </c>
      <c r="O2448" s="12">
        <v>4</v>
      </c>
      <c r="P2448" s="12">
        <v>0</v>
      </c>
      <c r="Q2448" s="12">
        <v>0</v>
      </c>
      <c r="R2448" s="12">
        <v>68615</v>
      </c>
      <c r="S2448" s="59">
        <v>1.2657534246575342</v>
      </c>
      <c r="T2448" s="59">
        <v>32.271232876712325</v>
      </c>
      <c r="U2448" s="12">
        <v>1</v>
      </c>
      <c r="V2448" s="12">
        <v>2</v>
      </c>
      <c r="W2448" s="12">
        <v>1</v>
      </c>
      <c r="X2448" s="12">
        <v>3</v>
      </c>
      <c r="Y2448" s="12">
        <v>2</v>
      </c>
      <c r="Z2448" s="58">
        <v>0</v>
      </c>
      <c r="AA2448" s="58">
        <v>0</v>
      </c>
      <c r="AB2448" s="58">
        <v>0</v>
      </c>
      <c r="AC2448" s="58" t="s">
        <v>91</v>
      </c>
    </row>
    <row r="2449" spans="1:29" x14ac:dyDescent="0.3">
      <c r="A2449" s="57">
        <v>2262068024</v>
      </c>
      <c r="B2449" s="12" t="s">
        <v>1640</v>
      </c>
      <c r="C2449" s="58" t="s">
        <v>109</v>
      </c>
      <c r="D2449" s="58" t="s">
        <v>112</v>
      </c>
      <c r="E2449" s="58"/>
      <c r="F2449" s="58"/>
      <c r="G2449" s="58">
        <f>+IF(F2449&gt;K2449+100000,F2449-K2449,0)</f>
        <v>0</v>
      </c>
      <c r="H2449" s="58"/>
      <c r="I2449" s="58"/>
      <c r="J2449" s="58"/>
      <c r="K2449" s="58">
        <v>810293</v>
      </c>
      <c r="L2449" s="12" t="s">
        <v>91</v>
      </c>
      <c r="M2449" s="12" t="s">
        <v>91</v>
      </c>
      <c r="N2449" s="12" t="s">
        <v>91</v>
      </c>
      <c r="O2449" s="12">
        <v>4</v>
      </c>
      <c r="P2449" s="12">
        <v>0</v>
      </c>
      <c r="Q2449" s="12">
        <v>0</v>
      </c>
      <c r="R2449" s="12">
        <v>76001</v>
      </c>
      <c r="S2449" s="59">
        <v>1.2657534246575342</v>
      </c>
      <c r="T2449" s="59">
        <v>26.545205479452054</v>
      </c>
      <c r="U2449" s="12">
        <v>1</v>
      </c>
      <c r="V2449" s="12">
        <v>5</v>
      </c>
      <c r="W2449" s="12">
        <v>2</v>
      </c>
      <c r="X2449" s="12">
        <v>4</v>
      </c>
      <c r="Y2449" s="12">
        <v>2</v>
      </c>
      <c r="Z2449" s="58">
        <v>0</v>
      </c>
      <c r="AA2449" s="58">
        <v>0</v>
      </c>
      <c r="AB2449" s="58">
        <v>0</v>
      </c>
      <c r="AC2449" s="58" t="s">
        <v>91</v>
      </c>
    </row>
    <row r="2450" spans="1:29" x14ac:dyDescent="0.3">
      <c r="A2450" s="57">
        <v>24824288</v>
      </c>
      <c r="B2450" s="12" t="s">
        <v>1641</v>
      </c>
      <c r="C2450" s="58" t="s">
        <v>108</v>
      </c>
      <c r="D2450" s="58" t="s">
        <v>114</v>
      </c>
      <c r="E2450" s="58">
        <v>1313400</v>
      </c>
      <c r="F2450" s="58">
        <v>2811919</v>
      </c>
      <c r="G2450" s="58">
        <f>+IF(F2450&gt;K2450+100000,F2450-K2450,0)</f>
        <v>1998088</v>
      </c>
      <c r="H2450" s="58">
        <v>197385</v>
      </c>
      <c r="I2450" s="58">
        <v>0</v>
      </c>
      <c r="J2450" s="58">
        <v>0</v>
      </c>
      <c r="K2450" s="58">
        <v>813831</v>
      </c>
      <c r="L2450" s="12" t="s">
        <v>88</v>
      </c>
      <c r="M2450" s="12" t="s">
        <v>89</v>
      </c>
      <c r="N2450" s="12" t="s">
        <v>10</v>
      </c>
      <c r="O2450" s="12">
        <v>4</v>
      </c>
      <c r="P2450" s="12">
        <v>0</v>
      </c>
      <c r="Q2450" s="12">
        <v>0</v>
      </c>
      <c r="R2450" s="12">
        <v>17380</v>
      </c>
      <c r="S2450" s="59">
        <v>2.6465753424657534</v>
      </c>
      <c r="T2450" s="59">
        <v>42.049315068493151</v>
      </c>
      <c r="U2450" s="12">
        <v>2</v>
      </c>
      <c r="V2450" s="12">
        <v>0</v>
      </c>
      <c r="W2450" s="12">
        <v>2</v>
      </c>
      <c r="X2450" s="12">
        <v>2</v>
      </c>
      <c r="Y2450" s="12">
        <v>1</v>
      </c>
      <c r="Z2450" s="58">
        <v>0</v>
      </c>
      <c r="AA2450" s="58">
        <v>0</v>
      </c>
      <c r="AB2450" s="58">
        <v>0</v>
      </c>
      <c r="AC2450" s="58" t="s">
        <v>91</v>
      </c>
    </row>
    <row r="2451" spans="1:29" x14ac:dyDescent="0.3">
      <c r="A2451" s="57">
        <v>2008462262</v>
      </c>
      <c r="B2451" s="12" t="s">
        <v>1642</v>
      </c>
      <c r="C2451" s="58" t="s">
        <v>109</v>
      </c>
      <c r="D2451" s="58" t="s">
        <v>112</v>
      </c>
      <c r="E2451" s="58">
        <v>20735</v>
      </c>
      <c r="F2451" s="58"/>
      <c r="G2451" s="58">
        <f>+IF(F2451&gt;K2451+100000,F2451-K2451,0)</f>
        <v>0</v>
      </c>
      <c r="H2451" s="58"/>
      <c r="I2451" s="58"/>
      <c r="J2451" s="58"/>
      <c r="K2451" s="58">
        <v>813831</v>
      </c>
      <c r="L2451" s="12" t="s">
        <v>91</v>
      </c>
      <c r="M2451" s="12" t="s">
        <v>91</v>
      </c>
      <c r="N2451" s="12" t="s">
        <v>91</v>
      </c>
      <c r="O2451" s="12">
        <v>4</v>
      </c>
      <c r="P2451" s="12">
        <v>0</v>
      </c>
      <c r="Q2451" s="12">
        <v>0</v>
      </c>
      <c r="R2451" s="12">
        <v>76130</v>
      </c>
      <c r="S2451" s="59">
        <v>2.6465753424657534</v>
      </c>
      <c r="T2451" s="59">
        <v>22.005479452054793</v>
      </c>
      <c r="U2451" s="12">
        <v>1</v>
      </c>
      <c r="V2451" s="12">
        <v>0</v>
      </c>
      <c r="W2451" s="12">
        <v>2</v>
      </c>
      <c r="X2451" s="12">
        <v>2</v>
      </c>
      <c r="Y2451" s="12">
        <v>1</v>
      </c>
      <c r="Z2451" s="58">
        <v>0</v>
      </c>
      <c r="AA2451" s="58">
        <v>0</v>
      </c>
      <c r="AB2451" s="58">
        <v>0</v>
      </c>
      <c r="AC2451" s="58" t="s">
        <v>91</v>
      </c>
    </row>
    <row r="2452" spans="1:29" x14ac:dyDescent="0.3">
      <c r="A2452" s="57">
        <v>26886060</v>
      </c>
      <c r="B2452" s="12" t="s">
        <v>1643</v>
      </c>
      <c r="C2452" s="58" t="s">
        <v>108</v>
      </c>
      <c r="D2452" s="58" t="s">
        <v>29</v>
      </c>
      <c r="E2452" s="58"/>
      <c r="F2452" s="58">
        <v>1370045</v>
      </c>
      <c r="G2452" s="58">
        <f>+IF(F2452&gt;K2452+100000,F2452-K2452,0)</f>
        <v>556214</v>
      </c>
      <c r="H2452" s="58">
        <v>182220</v>
      </c>
      <c r="I2452" s="58">
        <v>0</v>
      </c>
      <c r="J2452" s="58">
        <v>0</v>
      </c>
      <c r="K2452" s="58">
        <v>813831</v>
      </c>
      <c r="L2452" s="12" t="s">
        <v>88</v>
      </c>
      <c r="M2452" s="12" t="s">
        <v>89</v>
      </c>
      <c r="N2452" s="12" t="s">
        <v>10</v>
      </c>
      <c r="O2452" s="12">
        <v>4</v>
      </c>
      <c r="P2452" s="12">
        <v>0</v>
      </c>
      <c r="Q2452" s="12">
        <v>0</v>
      </c>
      <c r="R2452" s="12">
        <v>76001</v>
      </c>
      <c r="S2452" s="59">
        <v>3.010958904109589</v>
      </c>
      <c r="T2452" s="59">
        <v>51.994520547945207</v>
      </c>
      <c r="U2452" s="12">
        <v>1</v>
      </c>
      <c r="V2452" s="12">
        <v>5</v>
      </c>
      <c r="W2452" s="12">
        <v>3</v>
      </c>
      <c r="X2452" s="12">
        <v>2</v>
      </c>
      <c r="Y2452" s="12">
        <v>2</v>
      </c>
      <c r="Z2452" s="58">
        <v>0</v>
      </c>
      <c r="AA2452" s="58">
        <v>0</v>
      </c>
      <c r="AB2452" s="58">
        <v>0</v>
      </c>
      <c r="AC2452" s="58" t="s">
        <v>91</v>
      </c>
    </row>
    <row r="2453" spans="1:29" x14ac:dyDescent="0.3">
      <c r="A2453" s="57">
        <v>2224882602</v>
      </c>
      <c r="B2453" s="12" t="s">
        <v>1644</v>
      </c>
      <c r="C2453" s="58" t="s">
        <v>108</v>
      </c>
      <c r="D2453" s="58" t="s">
        <v>113</v>
      </c>
      <c r="E2453" s="58">
        <v>584233</v>
      </c>
      <c r="F2453" s="58">
        <v>658914</v>
      </c>
      <c r="G2453" s="58">
        <f>+IF(F2453&gt;K2453+100000,F2453-K2453,0)</f>
        <v>0</v>
      </c>
      <c r="H2453" s="58">
        <v>98404</v>
      </c>
      <c r="I2453" s="58">
        <v>0</v>
      </c>
      <c r="J2453" s="58">
        <v>0</v>
      </c>
      <c r="K2453" s="58">
        <v>814576</v>
      </c>
      <c r="L2453" s="12" t="s">
        <v>88</v>
      </c>
      <c r="M2453" s="12" t="s">
        <v>89</v>
      </c>
      <c r="N2453" s="12" t="s">
        <v>10</v>
      </c>
      <c r="O2453" s="12">
        <v>4</v>
      </c>
      <c r="P2453" s="12">
        <v>0</v>
      </c>
      <c r="Q2453" s="12">
        <v>0</v>
      </c>
      <c r="R2453" s="12">
        <v>76275</v>
      </c>
      <c r="S2453" s="59">
        <v>2.6465753424657534</v>
      </c>
      <c r="T2453" s="59">
        <v>32.013698630136986</v>
      </c>
      <c r="U2453" s="12">
        <v>2</v>
      </c>
      <c r="V2453" s="12">
        <v>0</v>
      </c>
      <c r="W2453" s="12">
        <v>2</v>
      </c>
      <c r="X2453" s="12">
        <v>2</v>
      </c>
      <c r="Y2453" s="12">
        <v>1</v>
      </c>
      <c r="Z2453" s="58">
        <v>0</v>
      </c>
      <c r="AA2453" s="58">
        <v>0</v>
      </c>
      <c r="AB2453" s="58">
        <v>0</v>
      </c>
      <c r="AC2453" s="58" t="s">
        <v>91</v>
      </c>
    </row>
    <row r="2454" spans="1:29" x14ac:dyDescent="0.3">
      <c r="A2454" s="57">
        <v>2086284026</v>
      </c>
      <c r="B2454" s="12" t="s">
        <v>1646</v>
      </c>
      <c r="C2454" s="58" t="s">
        <v>108</v>
      </c>
      <c r="D2454" s="58" t="s">
        <v>29</v>
      </c>
      <c r="E2454" s="58">
        <v>108826</v>
      </c>
      <c r="F2454" s="58">
        <v>1773446</v>
      </c>
      <c r="G2454" s="58">
        <f>+IF(F2454&gt;K2454+100000,F2454-K2454,0)</f>
        <v>958870</v>
      </c>
      <c r="H2454" s="58">
        <v>78954</v>
      </c>
      <c r="I2454" s="58">
        <v>0</v>
      </c>
      <c r="J2454" s="58">
        <v>0</v>
      </c>
      <c r="K2454" s="58">
        <v>814576</v>
      </c>
      <c r="L2454" s="12" t="s">
        <v>88</v>
      </c>
      <c r="M2454" s="12" t="s">
        <v>89</v>
      </c>
      <c r="N2454" s="12" t="s">
        <v>10</v>
      </c>
      <c r="O2454" s="12">
        <v>4</v>
      </c>
      <c r="P2454" s="12">
        <v>0</v>
      </c>
      <c r="Q2454" s="12">
        <v>0</v>
      </c>
      <c r="R2454" s="12">
        <v>76130</v>
      </c>
      <c r="S2454" s="59">
        <v>2.6054794520547944</v>
      </c>
      <c r="T2454" s="59">
        <v>31.041095890410958</v>
      </c>
      <c r="U2454" s="12">
        <v>1</v>
      </c>
      <c r="V2454" s="12">
        <v>2</v>
      </c>
      <c r="W2454" s="12">
        <v>1</v>
      </c>
      <c r="X2454" s="12">
        <v>2</v>
      </c>
      <c r="Y2454" s="12">
        <v>1</v>
      </c>
      <c r="Z2454" s="58">
        <v>0</v>
      </c>
      <c r="AA2454" s="58">
        <v>0</v>
      </c>
      <c r="AB2454" s="58">
        <v>0</v>
      </c>
      <c r="AC2454" s="58" t="s">
        <v>91</v>
      </c>
    </row>
    <row r="2455" spans="1:29" x14ac:dyDescent="0.3">
      <c r="A2455" s="57">
        <v>2004842062</v>
      </c>
      <c r="B2455" s="12" t="s">
        <v>1647</v>
      </c>
      <c r="C2455" s="58" t="s">
        <v>109</v>
      </c>
      <c r="D2455" s="58" t="s">
        <v>112</v>
      </c>
      <c r="E2455" s="58"/>
      <c r="F2455" s="58"/>
      <c r="G2455" s="58">
        <f>+IF(F2455&gt;K2455+100000,F2455-K2455,0)</f>
        <v>0</v>
      </c>
      <c r="H2455" s="58"/>
      <c r="I2455" s="58"/>
      <c r="J2455" s="58"/>
      <c r="K2455" s="58">
        <v>814576</v>
      </c>
      <c r="L2455" s="12" t="s">
        <v>91</v>
      </c>
      <c r="M2455" s="12" t="s">
        <v>91</v>
      </c>
      <c r="N2455" s="12" t="s">
        <v>91</v>
      </c>
      <c r="O2455" s="12">
        <v>4</v>
      </c>
      <c r="P2455" s="12">
        <v>0</v>
      </c>
      <c r="Q2455" s="12">
        <v>0</v>
      </c>
      <c r="R2455" s="12">
        <v>52001</v>
      </c>
      <c r="S2455" s="59">
        <v>2.6054794520547944</v>
      </c>
      <c r="T2455" s="59">
        <v>34.372602739726027</v>
      </c>
      <c r="U2455" s="12">
        <v>1</v>
      </c>
      <c r="V2455" s="12">
        <v>0</v>
      </c>
      <c r="W2455" s="12">
        <v>2</v>
      </c>
      <c r="X2455" s="12">
        <v>2</v>
      </c>
      <c r="Y2455" s="12">
        <v>1</v>
      </c>
      <c r="Z2455" s="58">
        <v>0</v>
      </c>
      <c r="AA2455" s="58">
        <v>0</v>
      </c>
      <c r="AB2455" s="58">
        <v>0</v>
      </c>
      <c r="AC2455" s="58" t="s">
        <v>91</v>
      </c>
    </row>
    <row r="2456" spans="1:29" x14ac:dyDescent="0.3">
      <c r="A2456" s="57">
        <v>2224888228</v>
      </c>
      <c r="B2456" s="12" t="s">
        <v>1648</v>
      </c>
      <c r="C2456" s="58" t="s">
        <v>108</v>
      </c>
      <c r="D2456" s="58" t="s">
        <v>113</v>
      </c>
      <c r="E2456" s="58"/>
      <c r="F2456" s="58">
        <v>715974</v>
      </c>
      <c r="G2456" s="58">
        <f>+IF(F2456&gt;K2456+100000,F2456-K2456,0)</f>
        <v>0</v>
      </c>
      <c r="H2456" s="58">
        <v>95226</v>
      </c>
      <c r="I2456" s="58">
        <v>0</v>
      </c>
      <c r="J2456" s="58">
        <v>0</v>
      </c>
      <c r="K2456" s="58">
        <v>814576</v>
      </c>
      <c r="L2456" s="12" t="s">
        <v>88</v>
      </c>
      <c r="M2456" s="12" t="s">
        <v>89</v>
      </c>
      <c r="N2456" s="12" t="s">
        <v>10</v>
      </c>
      <c r="O2456" s="12">
        <v>4</v>
      </c>
      <c r="P2456" s="12">
        <v>0</v>
      </c>
      <c r="Q2456" s="12">
        <v>0</v>
      </c>
      <c r="R2456" s="12">
        <v>76275</v>
      </c>
      <c r="S2456" s="59">
        <v>2.6054794520547944</v>
      </c>
      <c r="T2456" s="59">
        <v>29.315068493150687</v>
      </c>
      <c r="U2456" s="12">
        <v>1</v>
      </c>
      <c r="V2456" s="12">
        <v>2</v>
      </c>
      <c r="W2456" s="12">
        <v>3</v>
      </c>
      <c r="X2456" s="12">
        <v>2</v>
      </c>
      <c r="Y2456" s="12">
        <v>1</v>
      </c>
      <c r="Z2456" s="58">
        <v>0</v>
      </c>
      <c r="AA2456" s="58">
        <v>0</v>
      </c>
      <c r="AB2456" s="58">
        <v>0</v>
      </c>
      <c r="AC2456" s="58" t="s">
        <v>91</v>
      </c>
    </row>
    <row r="2457" spans="1:29" x14ac:dyDescent="0.3">
      <c r="A2457" s="57">
        <v>26864208</v>
      </c>
      <c r="B2457" s="12" t="s">
        <v>1649</v>
      </c>
      <c r="C2457" s="58" t="s">
        <v>109</v>
      </c>
      <c r="D2457" s="58" t="s">
        <v>117</v>
      </c>
      <c r="E2457" s="58">
        <v>3055000</v>
      </c>
      <c r="F2457" s="58"/>
      <c r="G2457" s="58">
        <f>+IF(F2457&gt;K2457+100000,F2457-K2457,0)</f>
        <v>0</v>
      </c>
      <c r="H2457" s="58"/>
      <c r="I2457" s="58"/>
      <c r="J2457" s="58"/>
      <c r="K2457" s="58">
        <v>817670</v>
      </c>
      <c r="L2457" s="12" t="s">
        <v>91</v>
      </c>
      <c r="M2457" s="12" t="s">
        <v>91</v>
      </c>
      <c r="N2457" s="12" t="s">
        <v>91</v>
      </c>
      <c r="O2457" s="12">
        <v>4</v>
      </c>
      <c r="P2457" s="12">
        <v>0</v>
      </c>
      <c r="Q2457" s="12">
        <v>0</v>
      </c>
      <c r="R2457" s="12">
        <v>76892</v>
      </c>
      <c r="S2457" s="59">
        <v>0.84383561643835614</v>
      </c>
      <c r="T2457" s="59">
        <v>53.235616438356168</v>
      </c>
      <c r="U2457" s="12">
        <v>1</v>
      </c>
      <c r="V2457" s="12">
        <v>5</v>
      </c>
      <c r="W2457" s="12">
        <v>3</v>
      </c>
      <c r="X2457" s="12">
        <v>6</v>
      </c>
      <c r="Y2457" s="12">
        <v>3</v>
      </c>
      <c r="Z2457" s="58">
        <v>0</v>
      </c>
      <c r="AA2457" s="58">
        <v>0</v>
      </c>
      <c r="AB2457" s="58">
        <v>0</v>
      </c>
      <c r="AC2457" s="58" t="s">
        <v>91</v>
      </c>
    </row>
    <row r="2458" spans="1:29" x14ac:dyDescent="0.3">
      <c r="A2458" s="57">
        <v>2024680662</v>
      </c>
      <c r="B2458" s="12" t="s">
        <v>1650</v>
      </c>
      <c r="C2458" s="58" t="s">
        <v>108</v>
      </c>
      <c r="D2458" s="58" t="s">
        <v>113</v>
      </c>
      <c r="E2458" s="58">
        <v>410665</v>
      </c>
      <c r="F2458" s="58">
        <v>465712</v>
      </c>
      <c r="G2458" s="58">
        <f>+IF(F2458&gt;K2458+100000,F2458-K2458,0)</f>
        <v>0</v>
      </c>
      <c r="H2458" s="58">
        <v>159603</v>
      </c>
      <c r="I2458" s="58">
        <v>0</v>
      </c>
      <c r="J2458" s="58">
        <v>0</v>
      </c>
      <c r="K2458" s="58">
        <v>817670</v>
      </c>
      <c r="L2458" s="12" t="s">
        <v>88</v>
      </c>
      <c r="M2458" s="12" t="s">
        <v>89</v>
      </c>
      <c r="N2458" s="12" t="s">
        <v>10</v>
      </c>
      <c r="O2458" s="12">
        <v>4</v>
      </c>
      <c r="P2458" s="12">
        <v>0</v>
      </c>
      <c r="Q2458" s="12">
        <v>0</v>
      </c>
      <c r="R2458" s="12">
        <v>76001</v>
      </c>
      <c r="S2458" s="59">
        <v>0.84383561643835614</v>
      </c>
      <c r="T2458" s="59">
        <v>35.391780821917806</v>
      </c>
      <c r="U2458" s="12">
        <v>2</v>
      </c>
      <c r="V2458" s="12">
        <v>5</v>
      </c>
      <c r="W2458" s="12">
        <v>3</v>
      </c>
      <c r="X2458" s="12">
        <v>5</v>
      </c>
      <c r="Y2458" s="12">
        <v>1</v>
      </c>
      <c r="Z2458" s="58">
        <v>0</v>
      </c>
      <c r="AA2458" s="58">
        <v>0</v>
      </c>
      <c r="AB2458" s="58">
        <v>0</v>
      </c>
      <c r="AC2458" s="58" t="s">
        <v>91</v>
      </c>
    </row>
    <row r="2459" spans="1:29" x14ac:dyDescent="0.3">
      <c r="A2459" s="57">
        <v>2008686220</v>
      </c>
      <c r="B2459" s="12" t="s">
        <v>1651</v>
      </c>
      <c r="C2459" s="58" t="s">
        <v>109</v>
      </c>
      <c r="D2459" s="58" t="s">
        <v>112</v>
      </c>
      <c r="E2459" s="58">
        <v>219334</v>
      </c>
      <c r="F2459" s="58"/>
      <c r="G2459" s="58">
        <f>+IF(F2459&gt;K2459+100000,F2459-K2459,0)</f>
        <v>0</v>
      </c>
      <c r="H2459" s="58"/>
      <c r="I2459" s="58"/>
      <c r="J2459" s="58"/>
      <c r="K2459" s="58">
        <v>817670</v>
      </c>
      <c r="L2459" s="12" t="s">
        <v>91</v>
      </c>
      <c r="M2459" s="12" t="s">
        <v>91</v>
      </c>
      <c r="N2459" s="12" t="s">
        <v>91</v>
      </c>
      <c r="O2459" s="12">
        <v>4</v>
      </c>
      <c r="P2459" s="12">
        <v>0</v>
      </c>
      <c r="Q2459" s="12">
        <v>0</v>
      </c>
      <c r="R2459" s="12">
        <v>68001</v>
      </c>
      <c r="S2459" s="59">
        <v>0.84383561643835614</v>
      </c>
      <c r="T2459" s="59">
        <v>31.586301369863012</v>
      </c>
      <c r="U2459" s="12">
        <v>1</v>
      </c>
      <c r="V2459" s="12">
        <v>5</v>
      </c>
      <c r="W2459" s="12">
        <v>3</v>
      </c>
      <c r="X2459" s="12">
        <v>5</v>
      </c>
      <c r="Y2459" s="12">
        <v>1</v>
      </c>
      <c r="Z2459" s="58">
        <v>0</v>
      </c>
      <c r="AA2459" s="58">
        <v>0</v>
      </c>
      <c r="AB2459" s="58">
        <v>0</v>
      </c>
      <c r="AC2459" s="58" t="s">
        <v>91</v>
      </c>
    </row>
    <row r="2460" spans="1:29" x14ac:dyDescent="0.3">
      <c r="A2460" s="57">
        <v>4406066</v>
      </c>
      <c r="B2460" s="12" t="s">
        <v>1652</v>
      </c>
      <c r="C2460" s="58" t="s">
        <v>109</v>
      </c>
      <c r="D2460" s="58" t="s">
        <v>112</v>
      </c>
      <c r="E2460" s="58"/>
      <c r="F2460" s="58"/>
      <c r="G2460" s="58">
        <f>+IF(F2460&gt;K2460+100000,F2460-K2460,0)</f>
        <v>0</v>
      </c>
      <c r="H2460" s="58"/>
      <c r="I2460" s="58"/>
      <c r="J2460" s="58"/>
      <c r="K2460" s="58">
        <v>818887</v>
      </c>
      <c r="L2460" s="12" t="s">
        <v>91</v>
      </c>
      <c r="M2460" s="12" t="s">
        <v>91</v>
      </c>
      <c r="N2460" s="12" t="s">
        <v>91</v>
      </c>
      <c r="O2460" s="12">
        <v>4</v>
      </c>
      <c r="P2460" s="12">
        <v>0</v>
      </c>
      <c r="Q2460" s="12">
        <v>4</v>
      </c>
      <c r="R2460" s="12">
        <v>76113</v>
      </c>
      <c r="S2460" s="59">
        <v>1.3753424657534246</v>
      </c>
      <c r="T2460" s="59">
        <v>43.865753424657534</v>
      </c>
      <c r="U2460" s="12">
        <v>1</v>
      </c>
      <c r="V2460" s="12">
        <v>1</v>
      </c>
      <c r="W2460" s="12">
        <v>2</v>
      </c>
      <c r="X2460" s="12">
        <v>2</v>
      </c>
      <c r="Y2460" s="12">
        <v>3</v>
      </c>
      <c r="Z2460" s="58">
        <v>0</v>
      </c>
      <c r="AA2460" s="58">
        <v>0</v>
      </c>
      <c r="AB2460" s="58">
        <v>0</v>
      </c>
      <c r="AC2460" s="58" t="s">
        <v>91</v>
      </c>
    </row>
    <row r="2461" spans="1:29" x14ac:dyDescent="0.3">
      <c r="A2461" s="57">
        <v>26844002</v>
      </c>
      <c r="B2461" s="12" t="s">
        <v>1653</v>
      </c>
      <c r="C2461" s="58" t="s">
        <v>109</v>
      </c>
      <c r="D2461" s="58" t="s">
        <v>112</v>
      </c>
      <c r="E2461" s="58"/>
      <c r="F2461" s="58"/>
      <c r="G2461" s="58">
        <f>+IF(F2461&gt;K2461+100000,F2461-K2461,0)</f>
        <v>0</v>
      </c>
      <c r="H2461" s="58"/>
      <c r="I2461" s="58"/>
      <c r="J2461" s="58"/>
      <c r="K2461" s="58">
        <v>818887</v>
      </c>
      <c r="L2461" s="12" t="s">
        <v>91</v>
      </c>
      <c r="M2461" s="12" t="s">
        <v>91</v>
      </c>
      <c r="N2461" s="12" t="s">
        <v>91</v>
      </c>
      <c r="O2461" s="12">
        <v>4</v>
      </c>
      <c r="P2461" s="12">
        <v>0</v>
      </c>
      <c r="Q2461" s="12">
        <v>4</v>
      </c>
      <c r="R2461" s="12">
        <v>76113</v>
      </c>
      <c r="S2461" s="59">
        <v>1.3753424657534246</v>
      </c>
      <c r="T2461" s="59">
        <v>40.367123287671234</v>
      </c>
      <c r="U2461" s="12">
        <v>1</v>
      </c>
      <c r="V2461" s="12">
        <v>0</v>
      </c>
      <c r="W2461" s="12">
        <v>2</v>
      </c>
      <c r="X2461" s="12">
        <v>2</v>
      </c>
      <c r="Y2461" s="12">
        <v>1</v>
      </c>
      <c r="Z2461" s="58">
        <v>0</v>
      </c>
      <c r="AA2461" s="58">
        <v>0</v>
      </c>
      <c r="AB2461" s="58">
        <v>0</v>
      </c>
      <c r="AC2461" s="58" t="s">
        <v>91</v>
      </c>
    </row>
    <row r="2462" spans="1:29" x14ac:dyDescent="0.3">
      <c r="A2462" s="57">
        <v>2008682420</v>
      </c>
      <c r="B2462" s="12" t="s">
        <v>1654</v>
      </c>
      <c r="C2462" s="58" t="s">
        <v>109</v>
      </c>
      <c r="D2462" s="58" t="s">
        <v>112</v>
      </c>
      <c r="E2462" s="58"/>
      <c r="F2462" s="58"/>
      <c r="G2462" s="58">
        <f>+IF(F2462&gt;K2462+100000,F2462-K2462,0)</f>
        <v>0</v>
      </c>
      <c r="H2462" s="58"/>
      <c r="I2462" s="58"/>
      <c r="J2462" s="58"/>
      <c r="K2462" s="58">
        <v>821120</v>
      </c>
      <c r="L2462" s="12" t="s">
        <v>91</v>
      </c>
      <c r="M2462" s="12" t="s">
        <v>91</v>
      </c>
      <c r="N2462" s="12" t="s">
        <v>91</v>
      </c>
      <c r="O2462" s="12">
        <v>4</v>
      </c>
      <c r="P2462" s="12">
        <v>0</v>
      </c>
      <c r="Q2462" s="12">
        <v>0</v>
      </c>
      <c r="R2462" s="12">
        <v>68255</v>
      </c>
      <c r="S2462" s="59">
        <v>3.2794520547945205</v>
      </c>
      <c r="T2462" s="59">
        <v>24.164383561643834</v>
      </c>
      <c r="U2462" s="12">
        <v>1</v>
      </c>
      <c r="V2462" s="12">
        <v>4</v>
      </c>
      <c r="W2462" s="12">
        <v>1</v>
      </c>
      <c r="X2462" s="12">
        <v>2</v>
      </c>
      <c r="Y2462" s="12">
        <v>1</v>
      </c>
      <c r="Z2462" s="58">
        <v>0</v>
      </c>
      <c r="AA2462" s="58">
        <v>0</v>
      </c>
      <c r="AB2462" s="58">
        <v>0</v>
      </c>
      <c r="AC2462" s="58" t="s">
        <v>91</v>
      </c>
    </row>
    <row r="2463" spans="1:29" x14ac:dyDescent="0.3">
      <c r="A2463" s="57">
        <v>660464</v>
      </c>
      <c r="B2463" s="12" t="s">
        <v>1655</v>
      </c>
      <c r="C2463" s="58" t="s">
        <v>109</v>
      </c>
      <c r="D2463" s="58" t="s">
        <v>112</v>
      </c>
      <c r="E2463" s="58">
        <v>336600</v>
      </c>
      <c r="F2463" s="58"/>
      <c r="G2463" s="58">
        <f>+IF(F2463&gt;K2463+100000,F2463-K2463,0)</f>
        <v>0</v>
      </c>
      <c r="H2463" s="58"/>
      <c r="I2463" s="58"/>
      <c r="J2463" s="58"/>
      <c r="K2463" s="58">
        <v>822620</v>
      </c>
      <c r="L2463" s="12" t="s">
        <v>91</v>
      </c>
      <c r="M2463" s="12" t="s">
        <v>91</v>
      </c>
      <c r="N2463" s="12" t="s">
        <v>91</v>
      </c>
      <c r="O2463" s="12">
        <v>4</v>
      </c>
      <c r="P2463" s="12">
        <v>0</v>
      </c>
      <c r="Q2463" s="12">
        <v>0</v>
      </c>
      <c r="R2463" s="12">
        <v>68001</v>
      </c>
      <c r="S2463" s="59">
        <v>2.1506849315068495</v>
      </c>
      <c r="T2463" s="59">
        <v>48.301369863013697</v>
      </c>
      <c r="U2463" s="12">
        <v>1</v>
      </c>
      <c r="V2463" s="12">
        <v>1</v>
      </c>
      <c r="W2463" s="12">
        <v>2</v>
      </c>
      <c r="X2463" s="12">
        <v>2</v>
      </c>
      <c r="Y2463" s="12">
        <v>1</v>
      </c>
      <c r="Z2463" s="58">
        <v>0</v>
      </c>
      <c r="AA2463" s="58">
        <v>0</v>
      </c>
      <c r="AB2463" s="58">
        <v>0</v>
      </c>
      <c r="AC2463" s="58" t="s">
        <v>91</v>
      </c>
    </row>
    <row r="2464" spans="1:29" x14ac:dyDescent="0.3">
      <c r="A2464" s="57">
        <v>2200888608</v>
      </c>
      <c r="B2464" s="12" t="s">
        <v>1657</v>
      </c>
      <c r="C2464" s="58" t="s">
        <v>106</v>
      </c>
      <c r="D2464" s="58" t="s">
        <v>115</v>
      </c>
      <c r="E2464" s="58"/>
      <c r="F2464" s="58">
        <v>5238018</v>
      </c>
      <c r="G2464" s="58">
        <f>+IF(F2464&gt;K2464+100000,F2464-K2464,0)</f>
        <v>4415398</v>
      </c>
      <c r="H2464" s="58">
        <v>124333.99999999999</v>
      </c>
      <c r="I2464" s="58">
        <v>0</v>
      </c>
      <c r="J2464" s="58">
        <v>900000</v>
      </c>
      <c r="K2464" s="58">
        <v>822620</v>
      </c>
      <c r="L2464" s="12" t="s">
        <v>87</v>
      </c>
      <c r="M2464" s="12" t="s">
        <v>89</v>
      </c>
      <c r="N2464" s="12" t="s">
        <v>10</v>
      </c>
      <c r="O2464" s="12">
        <v>4</v>
      </c>
      <c r="P2464" s="12">
        <v>0</v>
      </c>
      <c r="Q2464" s="12">
        <v>0</v>
      </c>
      <c r="R2464" s="12">
        <v>68307</v>
      </c>
      <c r="S2464" s="59">
        <v>2.1506849315068495</v>
      </c>
      <c r="T2464" s="59">
        <v>36.224657534246575</v>
      </c>
      <c r="U2464" s="12">
        <v>2</v>
      </c>
      <c r="V2464" s="12">
        <v>2</v>
      </c>
      <c r="W2464" s="12">
        <v>1</v>
      </c>
      <c r="X2464" s="12">
        <v>2</v>
      </c>
      <c r="Y2464" s="12">
        <v>6</v>
      </c>
      <c r="Z2464" s="58">
        <v>0</v>
      </c>
      <c r="AA2464" s="58">
        <v>0</v>
      </c>
      <c r="AB2464" s="58">
        <v>0</v>
      </c>
      <c r="AC2464" s="58" t="s">
        <v>91</v>
      </c>
    </row>
    <row r="2465" spans="1:29" x14ac:dyDescent="0.3">
      <c r="A2465" s="57">
        <v>2008666024</v>
      </c>
      <c r="B2465" s="12" t="s">
        <v>1658</v>
      </c>
      <c r="C2465" s="58" t="s">
        <v>109</v>
      </c>
      <c r="D2465" s="58" t="s">
        <v>112</v>
      </c>
      <c r="E2465" s="58">
        <v>75750</v>
      </c>
      <c r="F2465" s="58"/>
      <c r="G2465" s="58">
        <f>+IF(F2465&gt;K2465+100000,F2465-K2465,0)</f>
        <v>0</v>
      </c>
      <c r="H2465" s="58"/>
      <c r="I2465" s="58"/>
      <c r="J2465" s="58"/>
      <c r="K2465" s="58">
        <v>826253</v>
      </c>
      <c r="L2465" s="12" t="s">
        <v>91</v>
      </c>
      <c r="M2465" s="12" t="s">
        <v>91</v>
      </c>
      <c r="N2465" s="12" t="s">
        <v>91</v>
      </c>
      <c r="O2465" s="12">
        <v>4</v>
      </c>
      <c r="P2465" s="12">
        <v>0</v>
      </c>
      <c r="Q2465" s="12">
        <v>0</v>
      </c>
      <c r="R2465" s="12">
        <v>11001</v>
      </c>
      <c r="S2465" s="59">
        <v>2.6958904109589041</v>
      </c>
      <c r="T2465" s="59">
        <v>30.624657534246577</v>
      </c>
      <c r="U2465" s="12">
        <v>2</v>
      </c>
      <c r="V2465" s="12">
        <v>0</v>
      </c>
      <c r="W2465" s="12">
        <v>1</v>
      </c>
      <c r="X2465" s="12">
        <v>2</v>
      </c>
      <c r="Y2465" s="12">
        <v>3</v>
      </c>
      <c r="Z2465" s="58">
        <v>0</v>
      </c>
      <c r="AA2465" s="58">
        <v>0</v>
      </c>
      <c r="AB2465" s="58">
        <v>0</v>
      </c>
      <c r="AC2465" s="58" t="s">
        <v>91</v>
      </c>
    </row>
    <row r="2466" spans="1:29" x14ac:dyDescent="0.3">
      <c r="A2466" s="57">
        <v>20624404</v>
      </c>
      <c r="B2466" s="12" t="s">
        <v>1659</v>
      </c>
      <c r="C2466" s="58" t="s">
        <v>108</v>
      </c>
      <c r="D2466" s="58" t="s">
        <v>114</v>
      </c>
      <c r="E2466" s="58">
        <v>3136417</v>
      </c>
      <c r="F2466" s="58">
        <v>2266450</v>
      </c>
      <c r="G2466" s="58">
        <f>+IF(F2466&gt;K2466+100000,F2466-K2466,0)</f>
        <v>1439452</v>
      </c>
      <c r="H2466" s="58">
        <v>198835</v>
      </c>
      <c r="I2466" s="58">
        <v>0</v>
      </c>
      <c r="J2466" s="58">
        <v>0</v>
      </c>
      <c r="K2466" s="58">
        <v>826998</v>
      </c>
      <c r="L2466" s="12" t="s">
        <v>88</v>
      </c>
      <c r="M2466" s="12" t="s">
        <v>89</v>
      </c>
      <c r="N2466" s="12" t="s">
        <v>10</v>
      </c>
      <c r="O2466" s="12">
        <v>4</v>
      </c>
      <c r="P2466" s="12">
        <v>0</v>
      </c>
      <c r="Q2466" s="12">
        <v>0</v>
      </c>
      <c r="R2466" s="12">
        <v>76130</v>
      </c>
      <c r="S2466" s="59">
        <v>2.6958904109589041</v>
      </c>
      <c r="T2466" s="59">
        <v>43.81095890410959</v>
      </c>
      <c r="U2466" s="12">
        <v>2</v>
      </c>
      <c r="V2466" s="12">
        <v>0</v>
      </c>
      <c r="W2466" s="12">
        <v>1</v>
      </c>
      <c r="X2466" s="12">
        <v>2</v>
      </c>
      <c r="Y2466" s="12">
        <v>3</v>
      </c>
      <c r="Z2466" s="58">
        <v>0</v>
      </c>
      <c r="AA2466" s="58">
        <v>0</v>
      </c>
      <c r="AB2466" s="58">
        <v>0</v>
      </c>
      <c r="AC2466" s="58" t="s">
        <v>91</v>
      </c>
    </row>
    <row r="2467" spans="1:29" x14ac:dyDescent="0.3">
      <c r="A2467" s="57">
        <v>2224602242</v>
      </c>
      <c r="B2467" s="12" t="s">
        <v>1661</v>
      </c>
      <c r="C2467" s="58" t="s">
        <v>108</v>
      </c>
      <c r="D2467" s="58" t="s">
        <v>113</v>
      </c>
      <c r="E2467" s="58">
        <v>126800</v>
      </c>
      <c r="F2467" s="58">
        <v>700000</v>
      </c>
      <c r="G2467" s="58">
        <f>+IF(F2467&gt;K2467+100000,F2467-K2467,0)</f>
        <v>0</v>
      </c>
      <c r="H2467" s="58">
        <v>178514</v>
      </c>
      <c r="I2467" s="58">
        <v>0</v>
      </c>
      <c r="J2467" s="58">
        <v>0</v>
      </c>
      <c r="K2467" s="58">
        <v>826998</v>
      </c>
      <c r="L2467" s="12" t="s">
        <v>88</v>
      </c>
      <c r="M2467" s="12" t="s">
        <v>89</v>
      </c>
      <c r="N2467" s="12" t="s">
        <v>10</v>
      </c>
      <c r="O2467" s="12">
        <v>4</v>
      </c>
      <c r="P2467" s="12">
        <v>0</v>
      </c>
      <c r="Q2467" s="12">
        <v>0</v>
      </c>
      <c r="R2467" s="12">
        <v>76563</v>
      </c>
      <c r="S2467" s="59">
        <v>2.6465753424657534</v>
      </c>
      <c r="T2467" s="59">
        <v>23.484931506849314</v>
      </c>
      <c r="U2467" s="12">
        <v>1</v>
      </c>
      <c r="V2467" s="12">
        <v>0</v>
      </c>
      <c r="W2467" s="12">
        <v>2</v>
      </c>
      <c r="X2467" s="12">
        <v>2</v>
      </c>
      <c r="Y2467" s="12">
        <v>1</v>
      </c>
      <c r="Z2467" s="58">
        <v>0</v>
      </c>
      <c r="AA2467" s="58">
        <v>0</v>
      </c>
      <c r="AB2467" s="58">
        <v>0</v>
      </c>
      <c r="AC2467" s="58" t="s">
        <v>91</v>
      </c>
    </row>
    <row r="2468" spans="1:29" x14ac:dyDescent="0.3">
      <c r="A2468" s="57">
        <v>64460680</v>
      </c>
      <c r="B2468" s="12" t="s">
        <v>1664</v>
      </c>
      <c r="C2468" s="58" t="s">
        <v>108</v>
      </c>
      <c r="D2468" s="58" t="s">
        <v>113</v>
      </c>
      <c r="E2468" s="58"/>
      <c r="F2468" s="58">
        <v>616597</v>
      </c>
      <c r="G2468" s="58">
        <f>+IF(F2468&gt;K2468+100000,F2468-K2468,0)</f>
        <v>0</v>
      </c>
      <c r="H2468" s="58">
        <v>107861</v>
      </c>
      <c r="I2468" s="58">
        <v>0</v>
      </c>
      <c r="J2468" s="58">
        <v>0</v>
      </c>
      <c r="K2468" s="58">
        <v>835120</v>
      </c>
      <c r="L2468" s="12" t="s">
        <v>88</v>
      </c>
      <c r="M2468" s="12" t="s">
        <v>89</v>
      </c>
      <c r="N2468" s="12" t="s">
        <v>10</v>
      </c>
      <c r="O2468" s="12">
        <v>4</v>
      </c>
      <c r="P2468" s="12">
        <v>0</v>
      </c>
      <c r="Q2468" s="12">
        <v>0</v>
      </c>
      <c r="R2468" s="12">
        <v>68276</v>
      </c>
      <c r="S2468" s="59">
        <v>3.2383561643835614</v>
      </c>
      <c r="T2468" s="59">
        <v>42.583561643835615</v>
      </c>
      <c r="U2468" s="12">
        <v>2</v>
      </c>
      <c r="V2468" s="12">
        <v>2</v>
      </c>
      <c r="W2468" s="12">
        <v>2</v>
      </c>
      <c r="X2468" s="12">
        <v>2</v>
      </c>
      <c r="Y2468" s="12">
        <v>1</v>
      </c>
      <c r="Z2468" s="58">
        <v>0</v>
      </c>
      <c r="AA2468" s="58">
        <v>0</v>
      </c>
      <c r="AB2468" s="58">
        <v>0</v>
      </c>
      <c r="AC2468" s="58" t="s">
        <v>91</v>
      </c>
    </row>
    <row r="2469" spans="1:29" x14ac:dyDescent="0.3">
      <c r="A2469" s="57">
        <v>2006020642</v>
      </c>
      <c r="B2469" s="12" t="s">
        <v>1665</v>
      </c>
      <c r="C2469" s="58" t="s">
        <v>108</v>
      </c>
      <c r="D2469" s="58" t="s">
        <v>115</v>
      </c>
      <c r="E2469" s="58">
        <v>10880169</v>
      </c>
      <c r="F2469" s="58">
        <v>4497916</v>
      </c>
      <c r="G2469" s="58">
        <f>+IF(F2469&gt;K2469+100000,F2469-K2469,0)</f>
        <v>3661278</v>
      </c>
      <c r="H2469" s="58">
        <v>105090</v>
      </c>
      <c r="I2469" s="58">
        <v>0</v>
      </c>
      <c r="J2469" s="58">
        <v>0</v>
      </c>
      <c r="K2469" s="58">
        <v>836638</v>
      </c>
      <c r="L2469" s="12" t="s">
        <v>88</v>
      </c>
      <c r="M2469" s="12" t="s">
        <v>89</v>
      </c>
      <c r="N2469" s="12" t="s">
        <v>10</v>
      </c>
      <c r="O2469" s="12">
        <v>4</v>
      </c>
      <c r="P2469" s="12">
        <v>0</v>
      </c>
      <c r="Q2469" s="12">
        <v>0</v>
      </c>
      <c r="R2469" s="12">
        <v>68307</v>
      </c>
      <c r="S2469" s="59">
        <v>1.2821917808219179</v>
      </c>
      <c r="T2469" s="59">
        <v>31.87945205479452</v>
      </c>
      <c r="U2469" s="12">
        <v>1</v>
      </c>
      <c r="V2469" s="12">
        <v>4</v>
      </c>
      <c r="W2469" s="12">
        <v>2</v>
      </c>
      <c r="X2469" s="12">
        <v>3</v>
      </c>
      <c r="Y2469" s="12">
        <v>1</v>
      </c>
      <c r="Z2469" s="58">
        <v>0</v>
      </c>
      <c r="AA2469" s="58">
        <v>0</v>
      </c>
      <c r="AB2469" s="58">
        <v>0</v>
      </c>
      <c r="AC2469" s="58" t="s">
        <v>91</v>
      </c>
    </row>
    <row r="2470" spans="1:29" x14ac:dyDescent="0.3">
      <c r="A2470" s="57">
        <v>2044024028</v>
      </c>
      <c r="B2470" s="12" t="s">
        <v>1666</v>
      </c>
      <c r="C2470" s="58" t="s">
        <v>108</v>
      </c>
      <c r="D2470" s="58" t="s">
        <v>29</v>
      </c>
      <c r="E2470" s="58"/>
      <c r="F2470" s="58">
        <v>999701</v>
      </c>
      <c r="G2470" s="58">
        <f>+IF(F2470&gt;K2470+100000,F2470-K2470,0)</f>
        <v>162081</v>
      </c>
      <c r="H2470" s="58">
        <v>98692</v>
      </c>
      <c r="I2470" s="58">
        <v>0</v>
      </c>
      <c r="J2470" s="58">
        <v>0</v>
      </c>
      <c r="K2470" s="58">
        <v>837620</v>
      </c>
      <c r="L2470" s="12" t="s">
        <v>88</v>
      </c>
      <c r="M2470" s="12" t="s">
        <v>89</v>
      </c>
      <c r="N2470" s="12" t="s">
        <v>10</v>
      </c>
      <c r="O2470" s="12">
        <v>4</v>
      </c>
      <c r="P2470" s="12">
        <v>0</v>
      </c>
      <c r="Q2470" s="12">
        <v>0</v>
      </c>
      <c r="R2470" s="12">
        <v>13052</v>
      </c>
      <c r="S2470" s="59">
        <v>2.6575342465753424</v>
      </c>
      <c r="T2470" s="59">
        <v>32.80821917808219</v>
      </c>
      <c r="U2470" s="12">
        <v>1</v>
      </c>
      <c r="V2470" s="12">
        <v>0</v>
      </c>
      <c r="W2470" s="12">
        <v>1</v>
      </c>
      <c r="X2470" s="12">
        <v>2</v>
      </c>
      <c r="Y2470" s="12">
        <v>3</v>
      </c>
      <c r="Z2470" s="58">
        <v>0</v>
      </c>
      <c r="AA2470" s="58">
        <v>0</v>
      </c>
      <c r="AB2470" s="58">
        <v>0</v>
      </c>
      <c r="AC2470" s="58" t="s">
        <v>91</v>
      </c>
    </row>
    <row r="2471" spans="1:29" x14ac:dyDescent="0.3">
      <c r="A2471" s="57">
        <v>88086008</v>
      </c>
      <c r="B2471" s="12" t="s">
        <v>1667</v>
      </c>
      <c r="C2471" s="58" t="s">
        <v>108</v>
      </c>
      <c r="D2471" s="58" t="s">
        <v>29</v>
      </c>
      <c r="E2471" s="58"/>
      <c r="F2471" s="58">
        <v>1722682</v>
      </c>
      <c r="G2471" s="58">
        <f>+IF(F2471&gt;K2471+100000,F2471-K2471,0)</f>
        <v>882562</v>
      </c>
      <c r="H2471" s="58">
        <v>117326</v>
      </c>
      <c r="I2471" s="58">
        <v>0</v>
      </c>
      <c r="J2471" s="58">
        <v>0</v>
      </c>
      <c r="K2471" s="58">
        <v>840120</v>
      </c>
      <c r="L2471" s="12" t="s">
        <v>88</v>
      </c>
      <c r="M2471" s="12" t="s">
        <v>89</v>
      </c>
      <c r="N2471" s="12" t="s">
        <v>10</v>
      </c>
      <c r="O2471" s="12">
        <v>4</v>
      </c>
      <c r="P2471" s="12">
        <v>0</v>
      </c>
      <c r="Q2471" s="12">
        <v>0</v>
      </c>
      <c r="R2471" s="12">
        <v>13433</v>
      </c>
      <c r="S2471" s="59">
        <v>3.5315068493150683</v>
      </c>
      <c r="T2471" s="59">
        <v>39.635616438356166</v>
      </c>
      <c r="U2471" s="12">
        <v>1</v>
      </c>
      <c r="V2471" s="12">
        <v>2</v>
      </c>
      <c r="W2471" s="12">
        <v>1</v>
      </c>
      <c r="X2471" s="12">
        <v>3</v>
      </c>
      <c r="Y2471" s="12">
        <v>2</v>
      </c>
      <c r="Z2471" s="58">
        <v>0</v>
      </c>
      <c r="AA2471" s="58">
        <v>0</v>
      </c>
      <c r="AB2471" s="58">
        <v>0</v>
      </c>
      <c r="AC2471" s="58" t="s">
        <v>91</v>
      </c>
    </row>
    <row r="2472" spans="1:29" x14ac:dyDescent="0.3">
      <c r="A2472" s="57">
        <v>2622206</v>
      </c>
      <c r="B2472" s="12" t="s">
        <v>1668</v>
      </c>
      <c r="C2472" s="58" t="s">
        <v>108</v>
      </c>
      <c r="D2472" s="58" t="s">
        <v>29</v>
      </c>
      <c r="E2472" s="58">
        <v>245700</v>
      </c>
      <c r="F2472" s="58">
        <v>1318593</v>
      </c>
      <c r="G2472" s="58">
        <f>+IF(F2472&gt;K2472+100000,F2472-K2472,0)</f>
        <v>477973</v>
      </c>
      <c r="H2472" s="58">
        <v>118823</v>
      </c>
      <c r="I2472" s="58">
        <v>0</v>
      </c>
      <c r="J2472" s="58">
        <v>0</v>
      </c>
      <c r="K2472" s="58">
        <v>840620</v>
      </c>
      <c r="L2472" s="12" t="s">
        <v>88</v>
      </c>
      <c r="M2472" s="12" t="s">
        <v>89</v>
      </c>
      <c r="N2472" s="12" t="s">
        <v>10</v>
      </c>
      <c r="O2472" s="12">
        <v>4</v>
      </c>
      <c r="P2472" s="12">
        <v>0</v>
      </c>
      <c r="Q2472" s="12">
        <v>0</v>
      </c>
      <c r="R2472" s="12">
        <v>68307</v>
      </c>
      <c r="S2472" s="59">
        <v>1.989041095890411</v>
      </c>
      <c r="T2472" s="59">
        <v>40.126027397260273</v>
      </c>
      <c r="U2472" s="12">
        <v>1</v>
      </c>
      <c r="V2472" s="12">
        <v>2</v>
      </c>
      <c r="W2472" s="12">
        <v>2</v>
      </c>
      <c r="X2472" s="12">
        <v>2</v>
      </c>
      <c r="Y2472" s="12">
        <v>3</v>
      </c>
      <c r="Z2472" s="58">
        <v>0</v>
      </c>
      <c r="AA2472" s="58">
        <v>0</v>
      </c>
      <c r="AB2472" s="58">
        <v>0</v>
      </c>
      <c r="AC2472" s="58" t="s">
        <v>91</v>
      </c>
    </row>
    <row r="2473" spans="1:29" x14ac:dyDescent="0.3">
      <c r="A2473" s="57">
        <v>2200062022</v>
      </c>
      <c r="B2473" s="12" t="s">
        <v>1670</v>
      </c>
      <c r="C2473" s="58" t="s">
        <v>109</v>
      </c>
      <c r="D2473" s="58" t="s">
        <v>112</v>
      </c>
      <c r="E2473" s="58"/>
      <c r="F2473" s="58"/>
      <c r="G2473" s="58">
        <f>+IF(F2473&gt;K2473+100000,F2473-K2473,0)</f>
        <v>0</v>
      </c>
      <c r="H2473" s="58"/>
      <c r="I2473" s="58"/>
      <c r="J2473" s="58"/>
      <c r="K2473" s="58">
        <v>840620</v>
      </c>
      <c r="L2473" s="12" t="s">
        <v>91</v>
      </c>
      <c r="M2473" s="12" t="s">
        <v>91</v>
      </c>
      <c r="N2473" s="12" t="s">
        <v>91</v>
      </c>
      <c r="O2473" s="12">
        <v>4</v>
      </c>
      <c r="P2473" s="12">
        <v>0</v>
      </c>
      <c r="Q2473" s="12">
        <v>0</v>
      </c>
      <c r="R2473" s="12">
        <v>68895</v>
      </c>
      <c r="S2473" s="59">
        <v>2.7013698630136984</v>
      </c>
      <c r="T2473" s="59">
        <v>28.805479452054794</v>
      </c>
      <c r="U2473" s="12">
        <v>1</v>
      </c>
      <c r="V2473" s="12">
        <v>2</v>
      </c>
      <c r="W2473" s="12">
        <v>1</v>
      </c>
      <c r="X2473" s="12">
        <v>2</v>
      </c>
      <c r="Y2473" s="12">
        <v>3</v>
      </c>
      <c r="Z2473" s="58">
        <v>0</v>
      </c>
      <c r="AA2473" s="58">
        <v>0</v>
      </c>
      <c r="AB2473" s="58">
        <v>0</v>
      </c>
      <c r="AC2473" s="58" t="s">
        <v>91</v>
      </c>
    </row>
    <row r="2474" spans="1:29" x14ac:dyDescent="0.3">
      <c r="A2474" s="57">
        <v>2224406262</v>
      </c>
      <c r="B2474" s="12" t="s">
        <v>1671</v>
      </c>
      <c r="C2474" s="58" t="s">
        <v>109</v>
      </c>
      <c r="D2474" s="58" t="s">
        <v>112</v>
      </c>
      <c r="E2474" s="58">
        <v>588480</v>
      </c>
      <c r="F2474" s="58"/>
      <c r="G2474" s="58">
        <f>+IF(F2474&gt;K2474+100000,F2474-K2474,0)</f>
        <v>0</v>
      </c>
      <c r="H2474" s="58"/>
      <c r="I2474" s="58"/>
      <c r="J2474" s="58"/>
      <c r="K2474" s="58">
        <v>842325</v>
      </c>
      <c r="L2474" s="12" t="s">
        <v>91</v>
      </c>
      <c r="M2474" s="12" t="s">
        <v>91</v>
      </c>
      <c r="N2474" s="12" t="s">
        <v>91</v>
      </c>
      <c r="O2474" s="12">
        <v>4</v>
      </c>
      <c r="P2474" s="12">
        <v>0</v>
      </c>
      <c r="Q2474" s="12">
        <v>4</v>
      </c>
      <c r="R2474" s="12">
        <v>76736</v>
      </c>
      <c r="S2474" s="59">
        <v>1.3753424657534246</v>
      </c>
      <c r="T2474" s="59">
        <v>31.895890410958906</v>
      </c>
      <c r="U2474" s="12">
        <v>2</v>
      </c>
      <c r="V2474" s="12">
        <v>0</v>
      </c>
      <c r="W2474" s="12">
        <v>1</v>
      </c>
      <c r="X2474" s="12">
        <v>2</v>
      </c>
      <c r="Y2474" s="12">
        <v>1</v>
      </c>
      <c r="Z2474" s="58">
        <v>0</v>
      </c>
      <c r="AA2474" s="58">
        <v>0</v>
      </c>
      <c r="AB2474" s="58">
        <v>0</v>
      </c>
      <c r="AC2474" s="58" t="s">
        <v>91</v>
      </c>
    </row>
    <row r="2475" spans="1:29" x14ac:dyDescent="0.3">
      <c r="A2475" s="57">
        <v>4288800</v>
      </c>
      <c r="B2475" s="12" t="s">
        <v>1672</v>
      </c>
      <c r="C2475" s="58" t="s">
        <v>109</v>
      </c>
      <c r="D2475" s="58" t="s">
        <v>112</v>
      </c>
      <c r="E2475" s="58"/>
      <c r="F2475" s="58"/>
      <c r="G2475" s="58">
        <f>+IF(F2475&gt;K2475+100000,F2475-K2475,0)</f>
        <v>0</v>
      </c>
      <c r="H2475" s="58"/>
      <c r="I2475" s="58"/>
      <c r="J2475" s="58"/>
      <c r="K2475" s="58">
        <v>842325</v>
      </c>
      <c r="L2475" s="12" t="s">
        <v>91</v>
      </c>
      <c r="M2475" s="12" t="s">
        <v>91</v>
      </c>
      <c r="N2475" s="12" t="s">
        <v>91</v>
      </c>
      <c r="O2475" s="12">
        <v>4</v>
      </c>
      <c r="P2475" s="12">
        <v>0</v>
      </c>
      <c r="Q2475" s="12">
        <v>4</v>
      </c>
      <c r="R2475" s="12">
        <v>76113</v>
      </c>
      <c r="S2475" s="59">
        <v>1.3753424657534246</v>
      </c>
      <c r="T2475" s="59">
        <v>44.62191780821918</v>
      </c>
      <c r="U2475" s="12">
        <v>1</v>
      </c>
      <c r="V2475" s="12">
        <v>0</v>
      </c>
      <c r="W2475" s="12">
        <v>2</v>
      </c>
      <c r="X2475" s="12">
        <v>2</v>
      </c>
      <c r="Y2475" s="12">
        <v>1</v>
      </c>
      <c r="Z2475" s="58">
        <v>0</v>
      </c>
      <c r="AA2475" s="58">
        <v>0</v>
      </c>
      <c r="AB2475" s="58">
        <v>0</v>
      </c>
      <c r="AC2475" s="58" t="s">
        <v>91</v>
      </c>
    </row>
    <row r="2476" spans="1:29" x14ac:dyDescent="0.3">
      <c r="A2476" s="57">
        <v>2044026086</v>
      </c>
      <c r="B2476" s="12" t="s">
        <v>1673</v>
      </c>
      <c r="C2476" s="58" t="s">
        <v>108</v>
      </c>
      <c r="D2476" s="58" t="s">
        <v>29</v>
      </c>
      <c r="E2476" s="58"/>
      <c r="F2476" s="58">
        <v>1120251</v>
      </c>
      <c r="G2476" s="58">
        <f>+IF(F2476&gt;K2476+100000,F2476-K2476,0)</f>
        <v>276131</v>
      </c>
      <c r="H2476" s="58">
        <v>94853</v>
      </c>
      <c r="I2476" s="58">
        <v>0</v>
      </c>
      <c r="J2476" s="58">
        <v>0</v>
      </c>
      <c r="K2476" s="58">
        <v>844120</v>
      </c>
      <c r="L2476" s="12" t="s">
        <v>88</v>
      </c>
      <c r="M2476" s="12" t="s">
        <v>89</v>
      </c>
      <c r="N2476" s="12" t="s">
        <v>10</v>
      </c>
      <c r="O2476" s="12">
        <v>4</v>
      </c>
      <c r="P2476" s="12">
        <v>0</v>
      </c>
      <c r="Q2476" s="12">
        <v>0</v>
      </c>
      <c r="R2476" s="12">
        <v>13052</v>
      </c>
      <c r="S2476" s="59">
        <v>3.3205479452054796</v>
      </c>
      <c r="T2476" s="59">
        <v>28.482191780821918</v>
      </c>
      <c r="U2476" s="12">
        <v>1</v>
      </c>
      <c r="V2476" s="12">
        <v>2</v>
      </c>
      <c r="W2476" s="12">
        <v>1</v>
      </c>
      <c r="X2476" s="12">
        <v>2</v>
      </c>
      <c r="Y2476" s="12">
        <v>3</v>
      </c>
      <c r="Z2476" s="58">
        <v>0</v>
      </c>
      <c r="AA2476" s="58">
        <v>0</v>
      </c>
      <c r="AB2476" s="58">
        <v>0</v>
      </c>
      <c r="AC2476" s="58" t="s">
        <v>91</v>
      </c>
    </row>
    <row r="2477" spans="1:29" x14ac:dyDescent="0.3">
      <c r="A2477" s="57">
        <v>2044424860</v>
      </c>
      <c r="B2477" s="12" t="s">
        <v>1674</v>
      </c>
      <c r="C2477" s="58" t="s">
        <v>108</v>
      </c>
      <c r="D2477" s="58" t="s">
        <v>29</v>
      </c>
      <c r="E2477" s="58">
        <v>151750</v>
      </c>
      <c r="F2477" s="58">
        <v>999726</v>
      </c>
      <c r="G2477" s="58">
        <f>+IF(F2477&gt;K2477+100000,F2477-K2477,0)</f>
        <v>155106</v>
      </c>
      <c r="H2477" s="58">
        <v>119001</v>
      </c>
      <c r="I2477" s="58">
        <v>0</v>
      </c>
      <c r="J2477" s="58">
        <v>0</v>
      </c>
      <c r="K2477" s="58">
        <v>844620</v>
      </c>
      <c r="L2477" s="12" t="s">
        <v>88</v>
      </c>
      <c r="M2477" s="12" t="s">
        <v>89</v>
      </c>
      <c r="N2477" s="12" t="s">
        <v>10</v>
      </c>
      <c r="O2477" s="12">
        <v>4</v>
      </c>
      <c r="P2477" s="12">
        <v>0</v>
      </c>
      <c r="Q2477" s="12">
        <v>0</v>
      </c>
      <c r="R2477" s="12">
        <v>15238</v>
      </c>
      <c r="S2477" s="59">
        <v>2.0712328767123287</v>
      </c>
      <c r="T2477" s="59">
        <v>33.284931506849318</v>
      </c>
      <c r="U2477" s="12">
        <v>1</v>
      </c>
      <c r="V2477" s="12">
        <v>2</v>
      </c>
      <c r="W2477" s="12">
        <v>2</v>
      </c>
      <c r="X2477" s="12">
        <v>2</v>
      </c>
      <c r="Y2477" s="12">
        <v>2</v>
      </c>
      <c r="Z2477" s="58">
        <v>0</v>
      </c>
      <c r="AA2477" s="58">
        <v>0</v>
      </c>
      <c r="AB2477" s="58">
        <v>0</v>
      </c>
      <c r="AC2477" s="58" t="s">
        <v>91</v>
      </c>
    </row>
    <row r="2478" spans="1:29" x14ac:dyDescent="0.3">
      <c r="A2478" s="57">
        <v>2004282442</v>
      </c>
      <c r="B2478" s="12" t="s">
        <v>1675</v>
      </c>
      <c r="C2478" s="58" t="s">
        <v>109</v>
      </c>
      <c r="D2478" s="58" t="s">
        <v>112</v>
      </c>
      <c r="E2478" s="58"/>
      <c r="F2478" s="58"/>
      <c r="G2478" s="58">
        <f>+IF(F2478&gt;K2478+100000,F2478-K2478,0)</f>
        <v>0</v>
      </c>
      <c r="H2478" s="58"/>
      <c r="I2478" s="58"/>
      <c r="J2478" s="58"/>
      <c r="K2478" s="58">
        <v>845600</v>
      </c>
      <c r="L2478" s="12" t="s">
        <v>91</v>
      </c>
      <c r="M2478" s="12" t="s">
        <v>91</v>
      </c>
      <c r="N2478" s="12" t="s">
        <v>91</v>
      </c>
      <c r="O2478" s="12">
        <v>4</v>
      </c>
      <c r="P2478" s="12">
        <v>0</v>
      </c>
      <c r="Q2478" s="12">
        <v>0</v>
      </c>
      <c r="R2478" s="12">
        <v>68276</v>
      </c>
      <c r="S2478" s="59">
        <v>1.7397260273972603</v>
      </c>
      <c r="T2478" s="59">
        <v>23.221917808219178</v>
      </c>
      <c r="U2478" s="12">
        <v>1</v>
      </c>
      <c r="V2478" s="12">
        <v>2</v>
      </c>
      <c r="W2478" s="12">
        <v>1</v>
      </c>
      <c r="X2478" s="12">
        <v>2</v>
      </c>
      <c r="Y2478" s="12">
        <v>1</v>
      </c>
      <c r="Z2478" s="58">
        <v>0</v>
      </c>
      <c r="AA2478" s="58">
        <v>0</v>
      </c>
      <c r="AB2478" s="58">
        <v>0</v>
      </c>
      <c r="AC2478" s="58" t="s">
        <v>91</v>
      </c>
    </row>
    <row r="2479" spans="1:29" x14ac:dyDescent="0.3">
      <c r="A2479" s="57">
        <v>2208080462</v>
      </c>
      <c r="B2479" s="12" t="s">
        <v>1676</v>
      </c>
      <c r="C2479" s="58" t="s">
        <v>108</v>
      </c>
      <c r="D2479" s="58" t="s">
        <v>115</v>
      </c>
      <c r="E2479" s="58">
        <v>2760500</v>
      </c>
      <c r="F2479" s="58">
        <v>4401858</v>
      </c>
      <c r="G2479" s="58">
        <f>+IF(F2479&gt;K2479+100000,F2479-K2479,0)</f>
        <v>3550016</v>
      </c>
      <c r="H2479" s="58">
        <v>337733</v>
      </c>
      <c r="I2479" s="58">
        <v>0</v>
      </c>
      <c r="J2479" s="58">
        <v>1100000</v>
      </c>
      <c r="K2479" s="58">
        <v>851842</v>
      </c>
      <c r="L2479" s="12" t="s">
        <v>87</v>
      </c>
      <c r="M2479" s="12" t="s">
        <v>89</v>
      </c>
      <c r="N2479" s="12" t="s">
        <v>10</v>
      </c>
      <c r="O2479" s="12">
        <v>4</v>
      </c>
      <c r="P2479" s="12">
        <v>0</v>
      </c>
      <c r="Q2479" s="12">
        <v>0</v>
      </c>
      <c r="R2479" s="12">
        <v>76001</v>
      </c>
      <c r="S2479" s="59">
        <v>2.7205479452054795</v>
      </c>
      <c r="T2479" s="59">
        <v>31.654794520547945</v>
      </c>
      <c r="U2479" s="12">
        <v>1</v>
      </c>
      <c r="V2479" s="12">
        <v>0</v>
      </c>
      <c r="W2479" s="12">
        <v>2</v>
      </c>
      <c r="X2479" s="12">
        <v>2</v>
      </c>
      <c r="Y2479" s="12">
        <v>1</v>
      </c>
      <c r="Z2479" s="58">
        <v>0</v>
      </c>
      <c r="AA2479" s="58">
        <v>0</v>
      </c>
      <c r="AB2479" s="58">
        <v>0</v>
      </c>
      <c r="AC2479" s="58" t="s">
        <v>91</v>
      </c>
    </row>
    <row r="2480" spans="1:29" x14ac:dyDescent="0.3">
      <c r="A2480" s="57">
        <v>2066660682</v>
      </c>
      <c r="B2480" s="12" t="s">
        <v>1677</v>
      </c>
      <c r="C2480" s="58" t="s">
        <v>108</v>
      </c>
      <c r="D2480" s="58" t="s">
        <v>29</v>
      </c>
      <c r="E2480" s="58">
        <v>728626</v>
      </c>
      <c r="F2480" s="58">
        <v>1556473</v>
      </c>
      <c r="G2480" s="58">
        <f>+IF(F2480&gt;K2480+100000,F2480-K2480,0)</f>
        <v>704631</v>
      </c>
      <c r="H2480" s="58">
        <v>124680</v>
      </c>
      <c r="I2480" s="58">
        <v>0</v>
      </c>
      <c r="J2480" s="58">
        <v>1900000</v>
      </c>
      <c r="K2480" s="58">
        <v>851842</v>
      </c>
      <c r="L2480" s="12" t="s">
        <v>87</v>
      </c>
      <c r="M2480" s="12" t="s">
        <v>89</v>
      </c>
      <c r="N2480" s="12" t="s">
        <v>10</v>
      </c>
      <c r="O2480" s="12">
        <v>4</v>
      </c>
      <c r="P2480" s="12">
        <v>0</v>
      </c>
      <c r="Q2480" s="12">
        <v>0</v>
      </c>
      <c r="R2480" s="12">
        <v>11001</v>
      </c>
      <c r="S2480" s="59">
        <v>2.7205479452054795</v>
      </c>
      <c r="T2480" s="59">
        <v>31.169863013698631</v>
      </c>
      <c r="U2480" s="12">
        <v>1</v>
      </c>
      <c r="V2480" s="12">
        <v>0</v>
      </c>
      <c r="W2480" s="12">
        <v>2</v>
      </c>
      <c r="X2480" s="12">
        <v>2</v>
      </c>
      <c r="Y2480" s="12">
        <v>1</v>
      </c>
      <c r="Z2480" s="58">
        <v>0</v>
      </c>
      <c r="AA2480" s="58">
        <v>0</v>
      </c>
      <c r="AB2480" s="58">
        <v>0</v>
      </c>
      <c r="AC2480" s="58" t="s">
        <v>91</v>
      </c>
    </row>
    <row r="2481" spans="1:29" x14ac:dyDescent="0.3">
      <c r="A2481" s="57">
        <v>2226066442</v>
      </c>
      <c r="B2481" s="12" t="s">
        <v>1678</v>
      </c>
      <c r="C2481" s="58" t="s">
        <v>109</v>
      </c>
      <c r="D2481" s="58" t="s">
        <v>112</v>
      </c>
      <c r="E2481" s="58">
        <v>304793</v>
      </c>
      <c r="F2481" s="58"/>
      <c r="G2481" s="58">
        <f>+IF(F2481&gt;K2481+100000,F2481-K2481,0)</f>
        <v>0</v>
      </c>
      <c r="H2481" s="58"/>
      <c r="I2481" s="58"/>
      <c r="J2481" s="58"/>
      <c r="K2481" s="58">
        <v>851842</v>
      </c>
      <c r="L2481" s="12" t="s">
        <v>91</v>
      </c>
      <c r="M2481" s="12" t="s">
        <v>91</v>
      </c>
      <c r="N2481" s="12" t="s">
        <v>91</v>
      </c>
      <c r="O2481" s="12">
        <v>4</v>
      </c>
      <c r="P2481" s="12">
        <v>0</v>
      </c>
      <c r="Q2481" s="12">
        <v>0</v>
      </c>
      <c r="R2481" s="12">
        <v>76113</v>
      </c>
      <c r="S2481" s="59">
        <v>2.7205479452054795</v>
      </c>
      <c r="T2481" s="59">
        <v>34.446575342465756</v>
      </c>
      <c r="U2481" s="12">
        <v>1</v>
      </c>
      <c r="V2481" s="12">
        <v>0</v>
      </c>
      <c r="W2481" s="12">
        <v>2</v>
      </c>
      <c r="X2481" s="12">
        <v>3</v>
      </c>
      <c r="Y2481" s="12">
        <v>1</v>
      </c>
      <c r="Z2481" s="58">
        <v>0</v>
      </c>
      <c r="AA2481" s="58">
        <v>0</v>
      </c>
      <c r="AB2481" s="58">
        <v>0</v>
      </c>
      <c r="AC2481" s="58" t="s">
        <v>91</v>
      </c>
    </row>
    <row r="2482" spans="1:29" x14ac:dyDescent="0.3">
      <c r="A2482" s="57">
        <v>80864282</v>
      </c>
      <c r="B2482" s="12" t="s">
        <v>1679</v>
      </c>
      <c r="C2482" s="58" t="s">
        <v>108</v>
      </c>
      <c r="D2482" s="58" t="s">
        <v>29</v>
      </c>
      <c r="E2482" s="58">
        <v>91277</v>
      </c>
      <c r="F2482" s="58">
        <v>1499539</v>
      </c>
      <c r="G2482" s="58">
        <f>+IF(F2482&gt;K2482+100000,F2482-K2482,0)</f>
        <v>647697</v>
      </c>
      <c r="H2482" s="58">
        <v>148039</v>
      </c>
      <c r="I2482" s="58">
        <v>0</v>
      </c>
      <c r="J2482" s="58">
        <v>3680000</v>
      </c>
      <c r="K2482" s="58">
        <v>851842</v>
      </c>
      <c r="L2482" s="12" t="s">
        <v>87</v>
      </c>
      <c r="M2482" s="12" t="s">
        <v>89</v>
      </c>
      <c r="N2482" s="12" t="s">
        <v>10</v>
      </c>
      <c r="O2482" s="12">
        <v>4</v>
      </c>
      <c r="P2482" s="12">
        <v>0</v>
      </c>
      <c r="Q2482" s="12">
        <v>0</v>
      </c>
      <c r="R2482" s="12">
        <v>11001</v>
      </c>
      <c r="S2482" s="59">
        <v>2.7643835616438355</v>
      </c>
      <c r="T2482" s="59">
        <v>23.295890410958904</v>
      </c>
      <c r="U2482" s="12">
        <v>1</v>
      </c>
      <c r="V2482" s="12">
        <v>2</v>
      </c>
      <c r="W2482" s="12">
        <v>2</v>
      </c>
      <c r="X2482" s="12">
        <v>2</v>
      </c>
      <c r="Y2482" s="12">
        <v>3</v>
      </c>
      <c r="Z2482" s="58">
        <v>0</v>
      </c>
      <c r="AA2482" s="58">
        <v>0</v>
      </c>
      <c r="AB2482" s="58">
        <v>0</v>
      </c>
      <c r="AC2482" s="58" t="s">
        <v>91</v>
      </c>
    </row>
    <row r="2483" spans="1:29" x14ac:dyDescent="0.3">
      <c r="A2483" s="57">
        <v>4460664</v>
      </c>
      <c r="B2483" s="12" t="s">
        <v>1680</v>
      </c>
      <c r="C2483" s="58" t="s">
        <v>108</v>
      </c>
      <c r="D2483" s="58" t="s">
        <v>29</v>
      </c>
      <c r="E2483" s="58"/>
      <c r="F2483" s="58">
        <v>1621513</v>
      </c>
      <c r="G2483" s="58">
        <f>+IF(F2483&gt;K2483+100000,F2483-K2483,0)</f>
        <v>769671</v>
      </c>
      <c r="H2483" s="58">
        <v>113823</v>
      </c>
      <c r="I2483" s="58">
        <v>0</v>
      </c>
      <c r="J2483" s="58">
        <v>0</v>
      </c>
      <c r="K2483" s="58">
        <v>851842</v>
      </c>
      <c r="L2483" s="12" t="s">
        <v>88</v>
      </c>
      <c r="M2483" s="12" t="s">
        <v>89</v>
      </c>
      <c r="N2483" s="12" t="s">
        <v>10</v>
      </c>
      <c r="O2483" s="12">
        <v>4</v>
      </c>
      <c r="P2483" s="12">
        <v>0</v>
      </c>
      <c r="Q2483" s="12">
        <v>0</v>
      </c>
      <c r="R2483" s="12">
        <v>76130</v>
      </c>
      <c r="S2483" s="59">
        <v>2.7205479452054795</v>
      </c>
      <c r="T2483" s="59">
        <v>45.989041095890414</v>
      </c>
      <c r="U2483" s="12">
        <v>1</v>
      </c>
      <c r="V2483" s="12">
        <v>0</v>
      </c>
      <c r="W2483" s="12">
        <v>2</v>
      </c>
      <c r="X2483" s="12">
        <v>2</v>
      </c>
      <c r="Y2483" s="12">
        <v>1</v>
      </c>
      <c r="Z2483" s="58">
        <v>0</v>
      </c>
      <c r="AA2483" s="58">
        <v>0</v>
      </c>
      <c r="AB2483" s="58">
        <v>0</v>
      </c>
      <c r="AC2483" s="58" t="s">
        <v>91</v>
      </c>
    </row>
    <row r="2484" spans="1:29" x14ac:dyDescent="0.3">
      <c r="A2484" s="57">
        <v>2244082800</v>
      </c>
      <c r="B2484" s="12" t="s">
        <v>1681</v>
      </c>
      <c r="C2484" s="58" t="s">
        <v>108</v>
      </c>
      <c r="D2484" s="58" t="s">
        <v>113</v>
      </c>
      <c r="E2484" s="58"/>
      <c r="F2484" s="58">
        <v>459139</v>
      </c>
      <c r="G2484" s="58">
        <f>+IF(F2484&gt;K2484+100000,F2484-K2484,0)</f>
        <v>0</v>
      </c>
      <c r="H2484" s="58">
        <v>54653</v>
      </c>
      <c r="I2484" s="58">
        <v>0</v>
      </c>
      <c r="J2484" s="58">
        <v>0</v>
      </c>
      <c r="K2484" s="58">
        <v>851842</v>
      </c>
      <c r="L2484" s="12" t="s">
        <v>88</v>
      </c>
      <c r="M2484" s="12" t="s">
        <v>89</v>
      </c>
      <c r="N2484" s="12" t="s">
        <v>10</v>
      </c>
      <c r="O2484" s="12">
        <v>4</v>
      </c>
      <c r="P2484" s="12">
        <v>0</v>
      </c>
      <c r="Q2484" s="12">
        <v>0</v>
      </c>
      <c r="R2484" s="12">
        <v>76001</v>
      </c>
      <c r="S2484" s="59">
        <v>2.7205479452054795</v>
      </c>
      <c r="T2484" s="59">
        <v>25.4986301369863</v>
      </c>
      <c r="U2484" s="12">
        <v>2</v>
      </c>
      <c r="V2484" s="12">
        <v>0</v>
      </c>
      <c r="W2484" s="12">
        <v>2</v>
      </c>
      <c r="X2484" s="12">
        <v>2</v>
      </c>
      <c r="Y2484" s="12">
        <v>1</v>
      </c>
      <c r="Z2484" s="58">
        <v>0</v>
      </c>
      <c r="AA2484" s="58">
        <v>0</v>
      </c>
      <c r="AB2484" s="58">
        <v>0</v>
      </c>
      <c r="AC2484" s="58" t="s">
        <v>91</v>
      </c>
    </row>
    <row r="2485" spans="1:29" x14ac:dyDescent="0.3">
      <c r="A2485" s="57">
        <v>6428064</v>
      </c>
      <c r="B2485" s="12" t="s">
        <v>1683</v>
      </c>
      <c r="C2485" s="58" t="s">
        <v>108</v>
      </c>
      <c r="D2485" s="58" t="s">
        <v>29</v>
      </c>
      <c r="E2485" s="58"/>
      <c r="F2485" s="58">
        <v>1077144</v>
      </c>
      <c r="G2485" s="58">
        <f>+IF(F2485&gt;K2485+100000,F2485-K2485,0)</f>
        <v>223100</v>
      </c>
      <c r="H2485" s="58">
        <v>187796</v>
      </c>
      <c r="I2485" s="58">
        <v>0</v>
      </c>
      <c r="J2485" s="58">
        <v>1800000</v>
      </c>
      <c r="K2485" s="58">
        <v>854044</v>
      </c>
      <c r="L2485" s="12" t="s">
        <v>87</v>
      </c>
      <c r="M2485" s="12" t="s">
        <v>89</v>
      </c>
      <c r="N2485" s="12" t="s">
        <v>10</v>
      </c>
      <c r="O2485" s="12">
        <v>4</v>
      </c>
      <c r="P2485" s="12">
        <v>0</v>
      </c>
      <c r="Q2485" s="12">
        <v>4</v>
      </c>
      <c r="R2485" s="12">
        <v>76616</v>
      </c>
      <c r="S2485" s="59">
        <v>1.3753424657534246</v>
      </c>
      <c r="T2485" s="59">
        <v>45.07123287671233</v>
      </c>
      <c r="U2485" s="12">
        <v>1</v>
      </c>
      <c r="V2485" s="12">
        <v>0</v>
      </c>
      <c r="W2485" s="12">
        <v>2</v>
      </c>
      <c r="X2485" s="12">
        <v>2</v>
      </c>
      <c r="Y2485" s="12">
        <v>1</v>
      </c>
      <c r="Z2485" s="58">
        <v>0</v>
      </c>
      <c r="AA2485" s="58">
        <v>0</v>
      </c>
      <c r="AB2485" s="58">
        <v>0</v>
      </c>
      <c r="AC2485" s="58" t="s">
        <v>91</v>
      </c>
    </row>
    <row r="2486" spans="1:29" x14ac:dyDescent="0.3">
      <c r="A2486" s="57">
        <v>2202824680</v>
      </c>
      <c r="B2486" s="12" t="s">
        <v>1684</v>
      </c>
      <c r="C2486" s="58" t="s">
        <v>108</v>
      </c>
      <c r="D2486" s="58" t="s">
        <v>113</v>
      </c>
      <c r="E2486" s="58">
        <v>269280</v>
      </c>
      <c r="F2486" s="58">
        <v>600000</v>
      </c>
      <c r="G2486" s="58">
        <f>+IF(F2486&gt;K2486+100000,F2486-K2486,0)</f>
        <v>0</v>
      </c>
      <c r="H2486" s="58">
        <v>77725</v>
      </c>
      <c r="I2486" s="58">
        <v>0</v>
      </c>
      <c r="J2486" s="58">
        <v>0</v>
      </c>
      <c r="K2486" s="58">
        <v>856620</v>
      </c>
      <c r="L2486" s="12" t="s">
        <v>88</v>
      </c>
      <c r="M2486" s="12" t="s">
        <v>89</v>
      </c>
      <c r="N2486" s="12" t="s">
        <v>10</v>
      </c>
      <c r="O2486" s="12">
        <v>4</v>
      </c>
      <c r="P2486" s="12">
        <v>0</v>
      </c>
      <c r="Q2486" s="12">
        <v>0</v>
      </c>
      <c r="R2486" s="12">
        <v>68001</v>
      </c>
      <c r="S2486" s="59">
        <v>2.1972602739726028</v>
      </c>
      <c r="T2486" s="59">
        <v>26.030136986301368</v>
      </c>
      <c r="U2486" s="12">
        <v>2</v>
      </c>
      <c r="V2486" s="12">
        <v>4</v>
      </c>
      <c r="W2486" s="12">
        <v>1</v>
      </c>
      <c r="X2486" s="12">
        <v>2</v>
      </c>
      <c r="Y2486" s="12">
        <v>1</v>
      </c>
      <c r="Z2486" s="58">
        <v>0</v>
      </c>
      <c r="AA2486" s="58">
        <v>0</v>
      </c>
      <c r="AB2486" s="58">
        <v>0</v>
      </c>
      <c r="AC2486" s="58" t="s">
        <v>91</v>
      </c>
    </row>
    <row r="2487" spans="1:29" x14ac:dyDescent="0.3">
      <c r="A2487" s="57">
        <v>84668284</v>
      </c>
      <c r="B2487" s="12" t="s">
        <v>1685</v>
      </c>
      <c r="C2487" s="58" t="s">
        <v>108</v>
      </c>
      <c r="D2487" s="58" t="s">
        <v>29</v>
      </c>
      <c r="E2487" s="58"/>
      <c r="F2487" s="58">
        <v>1167737</v>
      </c>
      <c r="G2487" s="58">
        <f>+IF(F2487&gt;K2487+100000,F2487-K2487,0)</f>
        <v>311117</v>
      </c>
      <c r="H2487" s="58">
        <v>115282</v>
      </c>
      <c r="I2487" s="58">
        <v>0</v>
      </c>
      <c r="J2487" s="58">
        <v>0</v>
      </c>
      <c r="K2487" s="58">
        <v>856620</v>
      </c>
      <c r="L2487" s="12" t="s">
        <v>88</v>
      </c>
      <c r="M2487" s="12" t="s">
        <v>89</v>
      </c>
      <c r="N2487" s="12" t="s">
        <v>10</v>
      </c>
      <c r="O2487" s="12">
        <v>4</v>
      </c>
      <c r="P2487" s="12">
        <v>0</v>
      </c>
      <c r="Q2487" s="12">
        <v>0</v>
      </c>
      <c r="R2487" s="12">
        <v>13052</v>
      </c>
      <c r="S2487" s="59">
        <v>2.1972602739726028</v>
      </c>
      <c r="T2487" s="59">
        <v>49.827397260273976</v>
      </c>
      <c r="U2487" s="12">
        <v>1</v>
      </c>
      <c r="V2487" s="12">
        <v>2</v>
      </c>
      <c r="W2487" s="12">
        <v>1</v>
      </c>
      <c r="X2487" s="12">
        <v>3</v>
      </c>
      <c r="Y2487" s="12">
        <v>2</v>
      </c>
      <c r="Z2487" s="58">
        <v>0</v>
      </c>
      <c r="AA2487" s="58">
        <v>0</v>
      </c>
      <c r="AB2487" s="58">
        <v>0</v>
      </c>
      <c r="AC2487" s="58" t="s">
        <v>91</v>
      </c>
    </row>
    <row r="2488" spans="1:29" x14ac:dyDescent="0.3">
      <c r="A2488" s="57">
        <v>2240828800</v>
      </c>
      <c r="B2488" s="12" t="s">
        <v>1686</v>
      </c>
      <c r="C2488" s="58" t="s">
        <v>108</v>
      </c>
      <c r="D2488" s="58" t="s">
        <v>29</v>
      </c>
      <c r="E2488" s="58"/>
      <c r="F2488" s="58">
        <v>1204043</v>
      </c>
      <c r="G2488" s="58">
        <f>+IF(F2488&gt;K2488+100000,F2488-K2488,0)</f>
        <v>347423</v>
      </c>
      <c r="H2488" s="58">
        <v>307055</v>
      </c>
      <c r="I2488" s="58">
        <v>0</v>
      </c>
      <c r="J2488" s="58">
        <v>3500000</v>
      </c>
      <c r="K2488" s="58">
        <v>856620</v>
      </c>
      <c r="L2488" s="12" t="s">
        <v>87</v>
      </c>
      <c r="M2488" s="12" t="s">
        <v>89</v>
      </c>
      <c r="N2488" s="12" t="s">
        <v>10</v>
      </c>
      <c r="O2488" s="12">
        <v>4</v>
      </c>
      <c r="P2488" s="12">
        <v>0</v>
      </c>
      <c r="Q2488" s="12">
        <v>0</v>
      </c>
      <c r="R2488" s="12">
        <v>13838</v>
      </c>
      <c r="S2488" s="59">
        <v>2.1972602739726028</v>
      </c>
      <c r="T2488" s="59">
        <v>32.043835616438358</v>
      </c>
      <c r="U2488" s="12">
        <v>2</v>
      </c>
      <c r="V2488" s="12">
        <v>3</v>
      </c>
      <c r="W2488" s="12">
        <v>1</v>
      </c>
      <c r="X2488" s="12">
        <v>2</v>
      </c>
      <c r="Y2488" s="12">
        <v>3</v>
      </c>
      <c r="Z2488" s="58">
        <v>0</v>
      </c>
      <c r="AA2488" s="58">
        <v>0</v>
      </c>
      <c r="AB2488" s="58">
        <v>0</v>
      </c>
      <c r="AC2488" s="58" t="s">
        <v>91</v>
      </c>
    </row>
    <row r="2489" spans="1:29" x14ac:dyDescent="0.3">
      <c r="A2489" s="57">
        <v>4820820</v>
      </c>
      <c r="B2489" s="12" t="s">
        <v>1687</v>
      </c>
      <c r="C2489" s="58" t="s">
        <v>108</v>
      </c>
      <c r="D2489" s="58" t="s">
        <v>29</v>
      </c>
      <c r="E2489" s="58"/>
      <c r="F2489" s="58">
        <v>1281075</v>
      </c>
      <c r="G2489" s="58">
        <f>+IF(F2489&gt;K2489+100000,F2489-K2489,0)</f>
        <v>424455</v>
      </c>
      <c r="H2489" s="58">
        <v>126470.00000000001</v>
      </c>
      <c r="I2489" s="58">
        <v>0</v>
      </c>
      <c r="J2489" s="58">
        <v>1340000</v>
      </c>
      <c r="K2489" s="58">
        <v>856620</v>
      </c>
      <c r="L2489" s="12" t="s">
        <v>87</v>
      </c>
      <c r="M2489" s="12" t="s">
        <v>89</v>
      </c>
      <c r="N2489" s="12" t="s">
        <v>10</v>
      </c>
      <c r="O2489" s="12">
        <v>4</v>
      </c>
      <c r="P2489" s="12">
        <v>0</v>
      </c>
      <c r="Q2489" s="12">
        <v>0</v>
      </c>
      <c r="R2489" s="12">
        <v>68276</v>
      </c>
      <c r="S2489" s="59">
        <v>2.1972602739726028</v>
      </c>
      <c r="T2489" s="59">
        <v>40.150684931506852</v>
      </c>
      <c r="U2489" s="12">
        <v>1</v>
      </c>
      <c r="V2489" s="12">
        <v>1</v>
      </c>
      <c r="W2489" s="12">
        <v>1</v>
      </c>
      <c r="X2489" s="12">
        <v>2</v>
      </c>
      <c r="Y2489" s="12">
        <v>3</v>
      </c>
      <c r="Z2489" s="58">
        <v>0</v>
      </c>
      <c r="AA2489" s="58">
        <v>0</v>
      </c>
      <c r="AB2489" s="58">
        <v>0</v>
      </c>
      <c r="AC2489" s="58" t="s">
        <v>91</v>
      </c>
    </row>
    <row r="2490" spans="1:29" x14ac:dyDescent="0.3">
      <c r="A2490" s="57">
        <v>84462888</v>
      </c>
      <c r="B2490" s="12" t="s">
        <v>1688</v>
      </c>
      <c r="C2490" s="58" t="s">
        <v>108</v>
      </c>
      <c r="D2490" s="58" t="s">
        <v>29</v>
      </c>
      <c r="E2490" s="58"/>
      <c r="F2490" s="58">
        <v>1609641</v>
      </c>
      <c r="G2490" s="58">
        <f>+IF(F2490&gt;K2490+100000,F2490-K2490,0)</f>
        <v>753021</v>
      </c>
      <c r="H2490" s="58">
        <v>119718</v>
      </c>
      <c r="I2490" s="58">
        <v>0</v>
      </c>
      <c r="J2490" s="58">
        <v>0</v>
      </c>
      <c r="K2490" s="58">
        <v>856620</v>
      </c>
      <c r="L2490" s="12" t="s">
        <v>88</v>
      </c>
      <c r="M2490" s="12" t="s">
        <v>89</v>
      </c>
      <c r="N2490" s="12" t="s">
        <v>10</v>
      </c>
      <c r="O2490" s="12">
        <v>4</v>
      </c>
      <c r="P2490" s="12">
        <v>0</v>
      </c>
      <c r="Q2490" s="12">
        <v>0</v>
      </c>
      <c r="R2490" s="12">
        <v>13838</v>
      </c>
      <c r="S2490" s="59">
        <v>2.1972602739726028</v>
      </c>
      <c r="T2490" s="59">
        <v>48.389041095890413</v>
      </c>
      <c r="U2490" s="12">
        <v>1</v>
      </c>
      <c r="V2490" s="12">
        <v>1</v>
      </c>
      <c r="W2490" s="12">
        <v>1</v>
      </c>
      <c r="X2490" s="12">
        <v>2</v>
      </c>
      <c r="Y2490" s="12">
        <v>3</v>
      </c>
      <c r="Z2490" s="58">
        <v>0</v>
      </c>
      <c r="AA2490" s="58">
        <v>0</v>
      </c>
      <c r="AB2490" s="58">
        <v>0</v>
      </c>
      <c r="AC2490" s="58" t="s">
        <v>91</v>
      </c>
    </row>
    <row r="2491" spans="1:29" x14ac:dyDescent="0.3">
      <c r="A2491" s="57">
        <v>8048860</v>
      </c>
      <c r="B2491" s="12" t="s">
        <v>1694</v>
      </c>
      <c r="C2491" s="58" t="s">
        <v>109</v>
      </c>
      <c r="D2491" s="58" t="s">
        <v>112</v>
      </c>
      <c r="E2491" s="58"/>
      <c r="F2491" s="58"/>
      <c r="G2491" s="58">
        <f>+IF(F2491&gt;K2491+100000,F2491-K2491,0)</f>
        <v>0</v>
      </c>
      <c r="H2491" s="58"/>
      <c r="I2491" s="58"/>
      <c r="J2491" s="58"/>
      <c r="K2491" s="58">
        <v>856620</v>
      </c>
      <c r="L2491" s="12" t="s">
        <v>91</v>
      </c>
      <c r="M2491" s="12" t="s">
        <v>91</v>
      </c>
      <c r="N2491" s="12" t="s">
        <v>91</v>
      </c>
      <c r="O2491" s="12">
        <v>4</v>
      </c>
      <c r="P2491" s="12">
        <v>0</v>
      </c>
      <c r="Q2491" s="12">
        <v>0</v>
      </c>
      <c r="R2491" s="12">
        <v>13052</v>
      </c>
      <c r="S2491" s="59">
        <v>2.1972602739726028</v>
      </c>
      <c r="T2491" s="59">
        <v>36.268493150684932</v>
      </c>
      <c r="U2491" s="12">
        <v>1</v>
      </c>
      <c r="V2491" s="12">
        <v>2</v>
      </c>
      <c r="W2491" s="12">
        <v>1</v>
      </c>
      <c r="X2491" s="12">
        <v>2</v>
      </c>
      <c r="Y2491" s="12">
        <v>3</v>
      </c>
      <c r="Z2491" s="58">
        <v>0</v>
      </c>
      <c r="AA2491" s="58">
        <v>0</v>
      </c>
      <c r="AB2491" s="58">
        <v>0</v>
      </c>
      <c r="AC2491" s="58" t="s">
        <v>91</v>
      </c>
    </row>
    <row r="2492" spans="1:29" x14ac:dyDescent="0.3">
      <c r="A2492" s="57">
        <v>2044006288</v>
      </c>
      <c r="B2492" s="12" t="s">
        <v>1695</v>
      </c>
      <c r="C2492" s="58" t="s">
        <v>109</v>
      </c>
      <c r="D2492" s="58" t="s">
        <v>112</v>
      </c>
      <c r="E2492" s="58"/>
      <c r="F2492" s="58"/>
      <c r="G2492" s="58">
        <f>+IF(F2492&gt;K2492+100000,F2492-K2492,0)</f>
        <v>0</v>
      </c>
      <c r="H2492" s="58"/>
      <c r="I2492" s="58"/>
      <c r="J2492" s="58"/>
      <c r="K2492" s="58">
        <v>856620</v>
      </c>
      <c r="L2492" s="12" t="s">
        <v>91</v>
      </c>
      <c r="M2492" s="12" t="s">
        <v>91</v>
      </c>
      <c r="N2492" s="12" t="s">
        <v>91</v>
      </c>
      <c r="O2492" s="12">
        <v>4</v>
      </c>
      <c r="P2492" s="12">
        <v>0</v>
      </c>
      <c r="Q2492" s="12">
        <v>0</v>
      </c>
      <c r="R2492" s="12">
        <v>68276</v>
      </c>
      <c r="S2492" s="59">
        <v>2.2383561643835614</v>
      </c>
      <c r="T2492" s="59">
        <v>36.298630136986304</v>
      </c>
      <c r="U2492" s="12">
        <v>1</v>
      </c>
      <c r="V2492" s="12">
        <v>2</v>
      </c>
      <c r="W2492" s="12">
        <v>1</v>
      </c>
      <c r="X2492" s="12">
        <v>2</v>
      </c>
      <c r="Y2492" s="12">
        <v>3</v>
      </c>
      <c r="Z2492" s="58">
        <v>0</v>
      </c>
      <c r="AA2492" s="58">
        <v>0</v>
      </c>
      <c r="AB2492" s="58">
        <v>0</v>
      </c>
      <c r="AC2492" s="58" t="s">
        <v>91</v>
      </c>
    </row>
    <row r="2493" spans="1:29" x14ac:dyDescent="0.3">
      <c r="A2493" s="57">
        <v>2264804</v>
      </c>
      <c r="B2493" s="12" t="s">
        <v>1696</v>
      </c>
      <c r="C2493" s="58" t="s">
        <v>109</v>
      </c>
      <c r="D2493" s="58" t="s">
        <v>112</v>
      </c>
      <c r="E2493" s="58"/>
      <c r="F2493" s="58"/>
      <c r="G2493" s="58">
        <f>+IF(F2493&gt;K2493+100000,F2493-K2493,0)</f>
        <v>0</v>
      </c>
      <c r="H2493" s="58"/>
      <c r="I2493" s="58"/>
      <c r="J2493" s="58"/>
      <c r="K2493" s="58">
        <v>856620</v>
      </c>
      <c r="L2493" s="12" t="s">
        <v>91</v>
      </c>
      <c r="M2493" s="12" t="s">
        <v>91</v>
      </c>
      <c r="N2493" s="12" t="s">
        <v>91</v>
      </c>
      <c r="O2493" s="12">
        <v>4</v>
      </c>
      <c r="P2493" s="12">
        <v>0</v>
      </c>
      <c r="Q2493" s="12">
        <v>0</v>
      </c>
      <c r="R2493" s="12">
        <v>68895</v>
      </c>
      <c r="S2493" s="59">
        <v>2.2383561643835614</v>
      </c>
      <c r="T2493" s="59">
        <v>54.238356164383561</v>
      </c>
      <c r="U2493" s="12">
        <v>1</v>
      </c>
      <c r="V2493" s="12">
        <v>1</v>
      </c>
      <c r="W2493" s="12">
        <v>1</v>
      </c>
      <c r="X2493" s="12">
        <v>2</v>
      </c>
      <c r="Y2493" s="12">
        <v>4</v>
      </c>
      <c r="Z2493" s="58">
        <v>0</v>
      </c>
      <c r="AA2493" s="58">
        <v>0</v>
      </c>
      <c r="AB2493" s="58">
        <v>0</v>
      </c>
      <c r="AC2493" s="58" t="s">
        <v>91</v>
      </c>
    </row>
    <row r="2494" spans="1:29" x14ac:dyDescent="0.3">
      <c r="A2494" s="57">
        <v>6688442</v>
      </c>
      <c r="B2494" s="12" t="s">
        <v>1697</v>
      </c>
      <c r="C2494" s="58" t="s">
        <v>109</v>
      </c>
      <c r="D2494" s="58" t="s">
        <v>112</v>
      </c>
      <c r="E2494" s="58"/>
      <c r="F2494" s="58"/>
      <c r="G2494" s="58">
        <f>+IF(F2494&gt;K2494+100000,F2494-K2494,0)</f>
        <v>0</v>
      </c>
      <c r="H2494" s="58"/>
      <c r="I2494" s="58"/>
      <c r="J2494" s="58"/>
      <c r="K2494" s="58">
        <v>856620</v>
      </c>
      <c r="L2494" s="12" t="s">
        <v>91</v>
      </c>
      <c r="M2494" s="12" t="s">
        <v>91</v>
      </c>
      <c r="N2494" s="12" t="s">
        <v>91</v>
      </c>
      <c r="O2494" s="12">
        <v>4</v>
      </c>
      <c r="P2494" s="12">
        <v>0</v>
      </c>
      <c r="Q2494" s="12">
        <v>0</v>
      </c>
      <c r="R2494" s="12">
        <v>68895</v>
      </c>
      <c r="S2494" s="59">
        <v>2.2383561643835614</v>
      </c>
      <c r="T2494" s="59">
        <v>48.980821917808221</v>
      </c>
      <c r="U2494" s="12">
        <v>1</v>
      </c>
      <c r="V2494" s="12">
        <v>1</v>
      </c>
      <c r="W2494" s="12">
        <v>1</v>
      </c>
      <c r="X2494" s="12">
        <v>2</v>
      </c>
      <c r="Y2494" s="12">
        <v>2</v>
      </c>
      <c r="Z2494" s="58">
        <v>0</v>
      </c>
      <c r="AA2494" s="58">
        <v>0</v>
      </c>
      <c r="AB2494" s="58">
        <v>0</v>
      </c>
      <c r="AC2494" s="58" t="s">
        <v>91</v>
      </c>
    </row>
    <row r="2495" spans="1:29" x14ac:dyDescent="0.3">
      <c r="A2495" s="57">
        <v>2006640240</v>
      </c>
      <c r="B2495" s="12" t="s">
        <v>1698</v>
      </c>
      <c r="C2495" s="58" t="s">
        <v>109</v>
      </c>
      <c r="D2495" s="58" t="s">
        <v>112</v>
      </c>
      <c r="E2495" s="58"/>
      <c r="F2495" s="58"/>
      <c r="G2495" s="58">
        <f>+IF(F2495&gt;K2495+100000,F2495-K2495,0)</f>
        <v>0</v>
      </c>
      <c r="H2495" s="58"/>
      <c r="I2495" s="58"/>
      <c r="J2495" s="58"/>
      <c r="K2495" s="58">
        <v>856620</v>
      </c>
      <c r="L2495" s="12" t="s">
        <v>91</v>
      </c>
      <c r="M2495" s="12" t="s">
        <v>91</v>
      </c>
      <c r="N2495" s="12" t="s">
        <v>91</v>
      </c>
      <c r="O2495" s="12">
        <v>4</v>
      </c>
      <c r="P2495" s="12">
        <v>0</v>
      </c>
      <c r="Q2495" s="12">
        <v>0</v>
      </c>
      <c r="R2495" s="12">
        <v>68895</v>
      </c>
      <c r="S2495" s="59">
        <v>2.2383561643835614</v>
      </c>
      <c r="T2495" s="59">
        <v>29.465753424657535</v>
      </c>
      <c r="U2495" s="12">
        <v>1</v>
      </c>
      <c r="V2495" s="12">
        <v>1</v>
      </c>
      <c r="W2495" s="12">
        <v>2</v>
      </c>
      <c r="X2495" s="12">
        <v>2</v>
      </c>
      <c r="Y2495" s="12">
        <v>3</v>
      </c>
      <c r="Z2495" s="58">
        <v>0</v>
      </c>
      <c r="AA2495" s="58">
        <v>0</v>
      </c>
      <c r="AB2495" s="58">
        <v>0</v>
      </c>
      <c r="AC2495" s="58" t="s">
        <v>91</v>
      </c>
    </row>
    <row r="2496" spans="1:29" x14ac:dyDescent="0.3">
      <c r="A2496" s="57">
        <v>2008602088</v>
      </c>
      <c r="B2496" s="12" t="s">
        <v>1699</v>
      </c>
      <c r="C2496" s="58" t="s">
        <v>109</v>
      </c>
      <c r="D2496" s="58" t="s">
        <v>112</v>
      </c>
      <c r="E2496" s="58"/>
      <c r="F2496" s="58"/>
      <c r="G2496" s="58">
        <f>+IF(F2496&gt;K2496+100000,F2496-K2496,0)</f>
        <v>0</v>
      </c>
      <c r="H2496" s="58"/>
      <c r="I2496" s="58"/>
      <c r="J2496" s="58"/>
      <c r="K2496" s="58">
        <v>856620</v>
      </c>
      <c r="L2496" s="12" t="s">
        <v>91</v>
      </c>
      <c r="M2496" s="12" t="s">
        <v>91</v>
      </c>
      <c r="N2496" s="12" t="s">
        <v>91</v>
      </c>
      <c r="O2496" s="12">
        <v>4</v>
      </c>
      <c r="P2496" s="12">
        <v>0</v>
      </c>
      <c r="Q2496" s="12">
        <v>0</v>
      </c>
      <c r="R2496" s="12">
        <v>68895</v>
      </c>
      <c r="S2496" s="59">
        <v>2.2383561643835614</v>
      </c>
      <c r="T2496" s="59">
        <v>31.271232876712329</v>
      </c>
      <c r="U2496" s="12">
        <v>2</v>
      </c>
      <c r="V2496" s="12">
        <v>2</v>
      </c>
      <c r="W2496" s="12">
        <v>1</v>
      </c>
      <c r="X2496" s="12">
        <v>2</v>
      </c>
      <c r="Y2496" s="12">
        <v>3</v>
      </c>
      <c r="Z2496" s="58">
        <v>0</v>
      </c>
      <c r="AA2496" s="58">
        <v>0</v>
      </c>
      <c r="AB2496" s="58">
        <v>0</v>
      </c>
      <c r="AC2496" s="58" t="s">
        <v>91</v>
      </c>
    </row>
    <row r="2497" spans="1:29" x14ac:dyDescent="0.3">
      <c r="A2497" s="57">
        <v>2202648064</v>
      </c>
      <c r="B2497" s="12" t="s">
        <v>1700</v>
      </c>
      <c r="C2497" s="58" t="s">
        <v>109</v>
      </c>
      <c r="D2497" s="58" t="s">
        <v>112</v>
      </c>
      <c r="E2497" s="58"/>
      <c r="F2497" s="58"/>
      <c r="G2497" s="58">
        <f>+IF(F2497&gt;K2497+100000,F2497-K2497,0)</f>
        <v>0</v>
      </c>
      <c r="H2497" s="58"/>
      <c r="I2497" s="58"/>
      <c r="J2497" s="58"/>
      <c r="K2497" s="58">
        <v>856620</v>
      </c>
      <c r="L2497" s="12" t="s">
        <v>91</v>
      </c>
      <c r="M2497" s="12" t="s">
        <v>91</v>
      </c>
      <c r="N2497" s="12" t="s">
        <v>91</v>
      </c>
      <c r="O2497" s="12">
        <v>4</v>
      </c>
      <c r="P2497" s="12">
        <v>0</v>
      </c>
      <c r="Q2497" s="12">
        <v>0</v>
      </c>
      <c r="R2497" s="12">
        <v>68895</v>
      </c>
      <c r="S2497" s="59">
        <v>2.2383561643835614</v>
      </c>
      <c r="T2497" s="59">
        <v>35.961643835616435</v>
      </c>
      <c r="U2497" s="12">
        <v>1</v>
      </c>
      <c r="V2497" s="12">
        <v>1</v>
      </c>
      <c r="W2497" s="12">
        <v>2</v>
      </c>
      <c r="X2497" s="12">
        <v>2</v>
      </c>
      <c r="Y2497" s="12">
        <v>3</v>
      </c>
      <c r="Z2497" s="58">
        <v>0</v>
      </c>
      <c r="AA2497" s="58">
        <v>0</v>
      </c>
      <c r="AB2497" s="58">
        <v>0</v>
      </c>
      <c r="AC2497" s="58" t="s">
        <v>91</v>
      </c>
    </row>
    <row r="2498" spans="1:29" x14ac:dyDescent="0.3">
      <c r="A2498" s="57">
        <v>2244460006</v>
      </c>
      <c r="B2498" s="12" t="s">
        <v>1701</v>
      </c>
      <c r="C2498" s="58" t="s">
        <v>109</v>
      </c>
      <c r="D2498" s="58" t="s">
        <v>112</v>
      </c>
      <c r="E2498" s="58"/>
      <c r="F2498" s="58"/>
      <c r="G2498" s="58">
        <f>+IF(F2498&gt;K2498+100000,F2498-K2498,0)</f>
        <v>0</v>
      </c>
      <c r="H2498" s="58"/>
      <c r="I2498" s="58"/>
      <c r="J2498" s="58"/>
      <c r="K2498" s="58">
        <v>856620</v>
      </c>
      <c r="L2498" s="12" t="s">
        <v>91</v>
      </c>
      <c r="M2498" s="12" t="s">
        <v>91</v>
      </c>
      <c r="N2498" s="12" t="s">
        <v>91</v>
      </c>
      <c r="O2498" s="12">
        <v>4</v>
      </c>
      <c r="P2498" s="12">
        <v>0</v>
      </c>
      <c r="Q2498" s="12">
        <v>0</v>
      </c>
      <c r="R2498" s="12">
        <v>68895</v>
      </c>
      <c r="S2498" s="59">
        <v>2.2383561643835614</v>
      </c>
      <c r="T2498" s="59">
        <v>27.235616438356164</v>
      </c>
      <c r="U2498" s="12">
        <v>1</v>
      </c>
      <c r="V2498" s="12">
        <v>3</v>
      </c>
      <c r="W2498" s="12">
        <v>2</v>
      </c>
      <c r="X2498" s="12">
        <v>3</v>
      </c>
      <c r="Y2498" s="12">
        <v>3</v>
      </c>
      <c r="Z2498" s="58">
        <v>0</v>
      </c>
      <c r="AA2498" s="58">
        <v>0</v>
      </c>
      <c r="AB2498" s="58">
        <v>0</v>
      </c>
      <c r="AC2498" s="58" t="s">
        <v>91</v>
      </c>
    </row>
    <row r="2499" spans="1:29" x14ac:dyDescent="0.3">
      <c r="A2499" s="57">
        <v>8048224</v>
      </c>
      <c r="B2499" s="12" t="s">
        <v>1702</v>
      </c>
      <c r="C2499" s="58" t="s">
        <v>108</v>
      </c>
      <c r="D2499" s="58" t="s">
        <v>113</v>
      </c>
      <c r="E2499" s="58"/>
      <c r="F2499" s="58">
        <v>627147</v>
      </c>
      <c r="G2499" s="58">
        <f>+IF(F2499&gt;K2499+100000,F2499-K2499,0)</f>
        <v>0</v>
      </c>
      <c r="H2499" s="58">
        <v>92482</v>
      </c>
      <c r="I2499" s="58">
        <v>0</v>
      </c>
      <c r="J2499" s="58">
        <v>0</v>
      </c>
      <c r="K2499" s="58">
        <v>856620</v>
      </c>
      <c r="L2499" s="12" t="s">
        <v>88</v>
      </c>
      <c r="M2499" s="12" t="s">
        <v>89</v>
      </c>
      <c r="N2499" s="12" t="s">
        <v>10</v>
      </c>
      <c r="O2499" s="12">
        <v>4</v>
      </c>
      <c r="P2499" s="12">
        <v>0</v>
      </c>
      <c r="Q2499" s="12">
        <v>0</v>
      </c>
      <c r="R2499" s="12">
        <v>68276</v>
      </c>
      <c r="S2499" s="59">
        <v>2.1972602739726028</v>
      </c>
      <c r="T2499" s="59">
        <v>38.638356164383559</v>
      </c>
      <c r="U2499" s="12">
        <v>1</v>
      </c>
      <c r="V2499" s="12">
        <v>2</v>
      </c>
      <c r="W2499" s="12">
        <v>1</v>
      </c>
      <c r="X2499" s="12">
        <v>2</v>
      </c>
      <c r="Y2499" s="12">
        <v>3</v>
      </c>
      <c r="Z2499" s="58">
        <v>0</v>
      </c>
      <c r="AA2499" s="58">
        <v>0</v>
      </c>
      <c r="AB2499" s="58">
        <v>0</v>
      </c>
      <c r="AC2499" s="58" t="s">
        <v>91</v>
      </c>
    </row>
    <row r="2500" spans="1:29" x14ac:dyDescent="0.3">
      <c r="A2500" s="57">
        <v>84462466</v>
      </c>
      <c r="B2500" s="12" t="s">
        <v>1703</v>
      </c>
      <c r="C2500" s="58" t="s">
        <v>108</v>
      </c>
      <c r="D2500" s="58" t="s">
        <v>113</v>
      </c>
      <c r="E2500" s="58"/>
      <c r="F2500" s="58">
        <v>690946</v>
      </c>
      <c r="G2500" s="58">
        <f>+IF(F2500&gt;K2500+100000,F2500-K2500,0)</f>
        <v>0</v>
      </c>
      <c r="H2500" s="58">
        <v>169059</v>
      </c>
      <c r="I2500" s="58">
        <v>0</v>
      </c>
      <c r="J2500" s="58">
        <v>0</v>
      </c>
      <c r="K2500" s="58">
        <v>856620</v>
      </c>
      <c r="L2500" s="12" t="s">
        <v>88</v>
      </c>
      <c r="M2500" s="12" t="s">
        <v>89</v>
      </c>
      <c r="N2500" s="12" t="s">
        <v>10</v>
      </c>
      <c r="O2500" s="12">
        <v>4</v>
      </c>
      <c r="P2500" s="12">
        <v>0</v>
      </c>
      <c r="Q2500" s="12">
        <v>0</v>
      </c>
      <c r="R2500" s="12">
        <v>13838</v>
      </c>
      <c r="S2500" s="59">
        <v>2.1972602739726028</v>
      </c>
      <c r="T2500" s="59">
        <v>43.953424657534249</v>
      </c>
      <c r="U2500" s="12">
        <v>1</v>
      </c>
      <c r="V2500" s="12">
        <v>2</v>
      </c>
      <c r="W2500" s="12">
        <v>1</v>
      </c>
      <c r="X2500" s="12">
        <v>3</v>
      </c>
      <c r="Y2500" s="12">
        <v>3</v>
      </c>
      <c r="Z2500" s="58">
        <v>0</v>
      </c>
      <c r="AA2500" s="58">
        <v>0</v>
      </c>
      <c r="AB2500" s="58">
        <v>0</v>
      </c>
      <c r="AC2500" s="58" t="s">
        <v>91</v>
      </c>
    </row>
    <row r="2501" spans="1:29" x14ac:dyDescent="0.3">
      <c r="A2501" s="57">
        <v>2068864084</v>
      </c>
      <c r="B2501" s="12" t="s">
        <v>1704</v>
      </c>
      <c r="C2501" s="58" t="s">
        <v>109</v>
      </c>
      <c r="D2501" s="58" t="s">
        <v>112</v>
      </c>
      <c r="E2501" s="58"/>
      <c r="F2501" s="58"/>
      <c r="G2501" s="58">
        <f>+IF(F2501&gt;K2501+100000,F2501-K2501,0)</f>
        <v>0</v>
      </c>
      <c r="H2501" s="58"/>
      <c r="I2501" s="58"/>
      <c r="J2501" s="58"/>
      <c r="K2501" s="58">
        <v>858120</v>
      </c>
      <c r="L2501" s="12" t="s">
        <v>91</v>
      </c>
      <c r="M2501" s="12" t="s">
        <v>91</v>
      </c>
      <c r="N2501" s="12" t="s">
        <v>91</v>
      </c>
      <c r="O2501" s="12">
        <v>4</v>
      </c>
      <c r="P2501" s="12">
        <v>0</v>
      </c>
      <c r="Q2501" s="12">
        <v>0</v>
      </c>
      <c r="R2501" s="12">
        <v>68895</v>
      </c>
      <c r="S2501" s="59">
        <v>3.408219178082192</v>
      </c>
      <c r="T2501" s="59">
        <v>34.205479452054796</v>
      </c>
      <c r="U2501" s="12">
        <v>1</v>
      </c>
      <c r="V2501" s="12">
        <v>2</v>
      </c>
      <c r="W2501" s="12">
        <v>2</v>
      </c>
      <c r="X2501" s="12">
        <v>2</v>
      </c>
      <c r="Y2501" s="12">
        <v>3</v>
      </c>
      <c r="Z2501" s="58">
        <v>0</v>
      </c>
      <c r="AA2501" s="58">
        <v>0</v>
      </c>
      <c r="AB2501" s="58">
        <v>0</v>
      </c>
      <c r="AC2501" s="58" t="s">
        <v>91</v>
      </c>
    </row>
    <row r="2502" spans="1:29" x14ac:dyDescent="0.3">
      <c r="A2502" s="57">
        <v>2202484620</v>
      </c>
      <c r="B2502" s="12" t="s">
        <v>1705</v>
      </c>
      <c r="C2502" s="58" t="s">
        <v>108</v>
      </c>
      <c r="D2502" s="58" t="s">
        <v>29</v>
      </c>
      <c r="E2502" s="58"/>
      <c r="F2502" s="58">
        <v>1371876</v>
      </c>
      <c r="G2502" s="58">
        <f>+IF(F2502&gt;K2502+100000,F2502-K2502,0)</f>
        <v>511256</v>
      </c>
      <c r="H2502" s="58">
        <v>91654</v>
      </c>
      <c r="I2502" s="58">
        <v>0</v>
      </c>
      <c r="J2502" s="58">
        <v>0</v>
      </c>
      <c r="K2502" s="58">
        <v>860620</v>
      </c>
      <c r="L2502" s="12" t="s">
        <v>88</v>
      </c>
      <c r="M2502" s="12" t="s">
        <v>89</v>
      </c>
      <c r="N2502" s="12" t="s">
        <v>10</v>
      </c>
      <c r="O2502" s="12">
        <v>4</v>
      </c>
      <c r="P2502" s="12">
        <v>0</v>
      </c>
      <c r="Q2502" s="12">
        <v>0</v>
      </c>
      <c r="R2502" s="12">
        <v>68418</v>
      </c>
      <c r="S2502" s="59">
        <v>2.1506849315068495</v>
      </c>
      <c r="T2502" s="59">
        <v>24.443835616438356</v>
      </c>
      <c r="U2502" s="12">
        <v>1</v>
      </c>
      <c r="V2502" s="12">
        <v>1</v>
      </c>
      <c r="W2502" s="12">
        <v>2</v>
      </c>
      <c r="X2502" s="12">
        <v>2</v>
      </c>
      <c r="Y2502" s="12">
        <v>1</v>
      </c>
      <c r="Z2502" s="58">
        <v>0</v>
      </c>
      <c r="AA2502" s="58">
        <v>0</v>
      </c>
      <c r="AB2502" s="58">
        <v>0</v>
      </c>
      <c r="AC2502" s="58" t="s">
        <v>91</v>
      </c>
    </row>
    <row r="2503" spans="1:29" x14ac:dyDescent="0.3">
      <c r="A2503" s="57">
        <v>2068824820</v>
      </c>
      <c r="B2503" s="12" t="s">
        <v>1706</v>
      </c>
      <c r="C2503" s="58" t="s">
        <v>108</v>
      </c>
      <c r="D2503" s="58" t="s">
        <v>29</v>
      </c>
      <c r="E2503" s="58"/>
      <c r="F2503" s="58">
        <v>1388111</v>
      </c>
      <c r="G2503" s="58">
        <f>+IF(F2503&gt;K2503+100000,F2503-K2503,0)</f>
        <v>527491</v>
      </c>
      <c r="H2503" s="58">
        <v>126470.00000000001</v>
      </c>
      <c r="I2503" s="58">
        <v>0</v>
      </c>
      <c r="J2503" s="58">
        <v>0</v>
      </c>
      <c r="K2503" s="58">
        <v>860620</v>
      </c>
      <c r="L2503" s="12" t="s">
        <v>88</v>
      </c>
      <c r="M2503" s="12" t="s">
        <v>89</v>
      </c>
      <c r="N2503" s="12" t="s">
        <v>10</v>
      </c>
      <c r="O2503" s="12">
        <v>4</v>
      </c>
      <c r="P2503" s="12">
        <v>0</v>
      </c>
      <c r="Q2503" s="12">
        <v>0</v>
      </c>
      <c r="R2503" s="12">
        <v>20001</v>
      </c>
      <c r="S2503" s="59">
        <v>2.1506849315068495</v>
      </c>
      <c r="T2503" s="59">
        <v>20.720547945205478</v>
      </c>
      <c r="U2503" s="12">
        <v>1</v>
      </c>
      <c r="V2503" s="12">
        <v>4</v>
      </c>
      <c r="W2503" s="12">
        <v>2</v>
      </c>
      <c r="X2503" s="12">
        <v>2</v>
      </c>
      <c r="Y2503" s="12">
        <v>3</v>
      </c>
      <c r="Z2503" s="58">
        <v>0</v>
      </c>
      <c r="AA2503" s="58">
        <v>0</v>
      </c>
      <c r="AB2503" s="58">
        <v>0</v>
      </c>
      <c r="AC2503" s="58" t="s">
        <v>91</v>
      </c>
    </row>
    <row r="2504" spans="1:29" x14ac:dyDescent="0.3">
      <c r="A2504" s="57">
        <v>2200802806</v>
      </c>
      <c r="B2504" s="12" t="s">
        <v>1710</v>
      </c>
      <c r="C2504" s="58" t="s">
        <v>109</v>
      </c>
      <c r="D2504" s="58" t="s">
        <v>112</v>
      </c>
      <c r="E2504" s="58">
        <v>822667</v>
      </c>
      <c r="F2504" s="58"/>
      <c r="G2504" s="58">
        <f>+IF(F2504&gt;K2504+100000,F2504-K2504,0)</f>
        <v>0</v>
      </c>
      <c r="H2504" s="58"/>
      <c r="I2504" s="58"/>
      <c r="J2504" s="58"/>
      <c r="K2504" s="58">
        <v>862961</v>
      </c>
      <c r="L2504" s="12" t="s">
        <v>91</v>
      </c>
      <c r="M2504" s="12" t="s">
        <v>91</v>
      </c>
      <c r="N2504" s="12" t="s">
        <v>91</v>
      </c>
      <c r="O2504" s="12">
        <v>4</v>
      </c>
      <c r="P2504" s="12">
        <v>0</v>
      </c>
      <c r="Q2504" s="12">
        <v>0</v>
      </c>
      <c r="R2504" s="12">
        <v>68255</v>
      </c>
      <c r="S2504" s="59">
        <v>1.3205479452054794</v>
      </c>
      <c r="T2504" s="59">
        <v>31.665753424657535</v>
      </c>
      <c r="U2504" s="12">
        <v>1</v>
      </c>
      <c r="V2504" s="12">
        <v>2</v>
      </c>
      <c r="W2504" s="12">
        <v>1</v>
      </c>
      <c r="X2504" s="12">
        <v>3</v>
      </c>
      <c r="Y2504" s="12">
        <v>1</v>
      </c>
      <c r="Z2504" s="58">
        <v>0</v>
      </c>
      <c r="AA2504" s="58">
        <v>0</v>
      </c>
      <c r="AB2504" s="58">
        <v>0</v>
      </c>
      <c r="AC2504" s="58" t="s">
        <v>91</v>
      </c>
    </row>
    <row r="2505" spans="1:29" x14ac:dyDescent="0.3">
      <c r="A2505" s="57">
        <v>2468844</v>
      </c>
      <c r="B2505" s="12" t="s">
        <v>1711</v>
      </c>
      <c r="C2505" s="58" t="s">
        <v>109</v>
      </c>
      <c r="D2505" s="58" t="s">
        <v>112</v>
      </c>
      <c r="E2505" s="58">
        <v>822667</v>
      </c>
      <c r="F2505" s="58"/>
      <c r="G2505" s="58">
        <f>+IF(F2505&gt;K2505+100000,F2505-K2505,0)</f>
        <v>0</v>
      </c>
      <c r="H2505" s="58"/>
      <c r="I2505" s="58"/>
      <c r="J2505" s="58"/>
      <c r="K2505" s="58">
        <v>862961</v>
      </c>
      <c r="L2505" s="12" t="s">
        <v>91</v>
      </c>
      <c r="M2505" s="12" t="s">
        <v>91</v>
      </c>
      <c r="N2505" s="12" t="s">
        <v>91</v>
      </c>
      <c r="O2505" s="12">
        <v>4</v>
      </c>
      <c r="P2505" s="12">
        <v>0</v>
      </c>
      <c r="Q2505" s="12">
        <v>0</v>
      </c>
      <c r="R2505" s="12">
        <v>68615</v>
      </c>
      <c r="S2505" s="59">
        <v>1.3205479452054794</v>
      </c>
      <c r="T2505" s="59">
        <v>36.591780821917808</v>
      </c>
      <c r="U2505" s="12">
        <v>1</v>
      </c>
      <c r="V2505" s="12">
        <v>2</v>
      </c>
      <c r="W2505" s="12">
        <v>1</v>
      </c>
      <c r="X2505" s="12">
        <v>3</v>
      </c>
      <c r="Y2505" s="12">
        <v>3</v>
      </c>
      <c r="Z2505" s="58">
        <v>0</v>
      </c>
      <c r="AA2505" s="58">
        <v>0</v>
      </c>
      <c r="AB2505" s="58">
        <v>0</v>
      </c>
      <c r="AC2505" s="58" t="s">
        <v>91</v>
      </c>
    </row>
    <row r="2506" spans="1:29" x14ac:dyDescent="0.3">
      <c r="A2506" s="57">
        <v>20446424</v>
      </c>
      <c r="B2506" s="12" t="s">
        <v>1712</v>
      </c>
      <c r="C2506" s="58" t="s">
        <v>109</v>
      </c>
      <c r="D2506" s="58" t="s">
        <v>112</v>
      </c>
      <c r="E2506" s="58">
        <v>168528</v>
      </c>
      <c r="F2506" s="58"/>
      <c r="G2506" s="58">
        <f>+IF(F2506&gt;K2506+100000,F2506-K2506,0)</f>
        <v>0</v>
      </c>
      <c r="H2506" s="58"/>
      <c r="I2506" s="58"/>
      <c r="J2506" s="58"/>
      <c r="K2506" s="58">
        <v>862961</v>
      </c>
      <c r="L2506" s="12" t="s">
        <v>91</v>
      </c>
      <c r="M2506" s="12" t="s">
        <v>91</v>
      </c>
      <c r="N2506" s="12" t="s">
        <v>91</v>
      </c>
      <c r="O2506" s="12">
        <v>4</v>
      </c>
      <c r="P2506" s="12">
        <v>0</v>
      </c>
      <c r="Q2506" s="12">
        <v>0</v>
      </c>
      <c r="R2506" s="12">
        <v>76130</v>
      </c>
      <c r="S2506" s="59">
        <v>1.3205479452054794</v>
      </c>
      <c r="T2506" s="59">
        <v>45.553424657534244</v>
      </c>
      <c r="U2506" s="12">
        <v>1</v>
      </c>
      <c r="V2506" s="12">
        <v>2</v>
      </c>
      <c r="W2506" s="12">
        <v>2</v>
      </c>
      <c r="X2506" s="12">
        <v>3</v>
      </c>
      <c r="Y2506" s="12">
        <v>1</v>
      </c>
      <c r="Z2506" s="58">
        <v>0</v>
      </c>
      <c r="AA2506" s="58">
        <v>0</v>
      </c>
      <c r="AB2506" s="58">
        <v>0</v>
      </c>
      <c r="AC2506" s="58" t="s">
        <v>91</v>
      </c>
    </row>
    <row r="2507" spans="1:29" x14ac:dyDescent="0.3">
      <c r="A2507" s="57">
        <v>2202402</v>
      </c>
      <c r="B2507" s="12" t="s">
        <v>1714</v>
      </c>
      <c r="C2507" s="58" t="s">
        <v>109</v>
      </c>
      <c r="D2507" s="58" t="s">
        <v>112</v>
      </c>
      <c r="E2507" s="58"/>
      <c r="F2507" s="58"/>
      <c r="G2507" s="58">
        <f>+IF(F2507&gt;K2507+100000,F2507-K2507,0)</f>
        <v>0</v>
      </c>
      <c r="H2507" s="58"/>
      <c r="I2507" s="58"/>
      <c r="J2507" s="58"/>
      <c r="K2507" s="58">
        <v>862961</v>
      </c>
      <c r="L2507" s="12" t="s">
        <v>91</v>
      </c>
      <c r="M2507" s="12" t="s">
        <v>91</v>
      </c>
      <c r="N2507" s="12" t="s">
        <v>91</v>
      </c>
      <c r="O2507" s="12">
        <v>4</v>
      </c>
      <c r="P2507" s="12">
        <v>0</v>
      </c>
      <c r="Q2507" s="12">
        <v>0</v>
      </c>
      <c r="R2507" s="12">
        <v>68001</v>
      </c>
      <c r="S2507" s="59">
        <v>1.3205479452054794</v>
      </c>
      <c r="T2507" s="59">
        <v>48.654794520547945</v>
      </c>
      <c r="U2507" s="12">
        <v>1</v>
      </c>
      <c r="V2507" s="12">
        <v>5</v>
      </c>
      <c r="W2507" s="12">
        <v>2</v>
      </c>
      <c r="X2507" s="12">
        <v>3</v>
      </c>
      <c r="Y2507" s="12">
        <v>1</v>
      </c>
      <c r="Z2507" s="58">
        <v>0</v>
      </c>
      <c r="AA2507" s="58">
        <v>0</v>
      </c>
      <c r="AB2507" s="58">
        <v>0</v>
      </c>
      <c r="AC2507" s="58" t="s">
        <v>91</v>
      </c>
    </row>
    <row r="2508" spans="1:29" x14ac:dyDescent="0.3">
      <c r="A2508" s="57">
        <v>2468820</v>
      </c>
      <c r="B2508" s="12" t="s">
        <v>1715</v>
      </c>
      <c r="C2508" s="58" t="s">
        <v>109</v>
      </c>
      <c r="D2508" s="58" t="s">
        <v>112</v>
      </c>
      <c r="E2508" s="58"/>
      <c r="F2508" s="58"/>
      <c r="G2508" s="58">
        <f>+IF(F2508&gt;K2508+100000,F2508-K2508,0)</f>
        <v>0</v>
      </c>
      <c r="H2508" s="58"/>
      <c r="I2508" s="58"/>
      <c r="J2508" s="58"/>
      <c r="K2508" s="58">
        <v>862961</v>
      </c>
      <c r="L2508" s="12" t="s">
        <v>91</v>
      </c>
      <c r="M2508" s="12" t="s">
        <v>91</v>
      </c>
      <c r="N2508" s="12" t="s">
        <v>91</v>
      </c>
      <c r="O2508" s="12">
        <v>4</v>
      </c>
      <c r="P2508" s="12">
        <v>0</v>
      </c>
      <c r="Q2508" s="12">
        <v>0</v>
      </c>
      <c r="R2508" s="12">
        <v>68255</v>
      </c>
      <c r="S2508" s="59">
        <v>1.3205479452054794</v>
      </c>
      <c r="T2508" s="59">
        <v>36.961643835616435</v>
      </c>
      <c r="U2508" s="12">
        <v>1</v>
      </c>
      <c r="V2508" s="12">
        <v>2</v>
      </c>
      <c r="W2508" s="12">
        <v>1</v>
      </c>
      <c r="X2508" s="12">
        <v>3</v>
      </c>
      <c r="Y2508" s="12">
        <v>2</v>
      </c>
      <c r="Z2508" s="58">
        <v>0</v>
      </c>
      <c r="AA2508" s="58">
        <v>0</v>
      </c>
      <c r="AB2508" s="58">
        <v>0</v>
      </c>
      <c r="AC2508" s="58" t="s">
        <v>91</v>
      </c>
    </row>
    <row r="2509" spans="1:29" x14ac:dyDescent="0.3">
      <c r="A2509" s="57">
        <v>28462860</v>
      </c>
      <c r="B2509" s="12" t="s">
        <v>1716</v>
      </c>
      <c r="C2509" s="58" t="s">
        <v>109</v>
      </c>
      <c r="D2509" s="58" t="s">
        <v>112</v>
      </c>
      <c r="E2509" s="58"/>
      <c r="F2509" s="58"/>
      <c r="G2509" s="58">
        <f>+IF(F2509&gt;K2509+100000,F2509-K2509,0)</f>
        <v>0</v>
      </c>
      <c r="H2509" s="58"/>
      <c r="I2509" s="58"/>
      <c r="J2509" s="58"/>
      <c r="K2509" s="58">
        <v>862961</v>
      </c>
      <c r="L2509" s="12" t="s">
        <v>91</v>
      </c>
      <c r="M2509" s="12" t="s">
        <v>91</v>
      </c>
      <c r="N2509" s="12" t="s">
        <v>91</v>
      </c>
      <c r="O2509" s="12">
        <v>4</v>
      </c>
      <c r="P2509" s="12">
        <v>0</v>
      </c>
      <c r="Q2509" s="12">
        <v>0</v>
      </c>
      <c r="R2509" s="12">
        <v>68255</v>
      </c>
      <c r="S2509" s="59">
        <v>1.3205479452054794</v>
      </c>
      <c r="T2509" s="59">
        <v>44.668493150684931</v>
      </c>
      <c r="U2509" s="12">
        <v>2</v>
      </c>
      <c r="V2509" s="12">
        <v>2</v>
      </c>
      <c r="W2509" s="12">
        <v>1</v>
      </c>
      <c r="X2509" s="12">
        <v>3</v>
      </c>
      <c r="Y2509" s="12">
        <v>1</v>
      </c>
      <c r="Z2509" s="58">
        <v>0</v>
      </c>
      <c r="AA2509" s="58">
        <v>0</v>
      </c>
      <c r="AB2509" s="58">
        <v>0</v>
      </c>
      <c r="AC2509" s="58" t="s">
        <v>91</v>
      </c>
    </row>
    <row r="2510" spans="1:29" x14ac:dyDescent="0.3">
      <c r="A2510" s="57">
        <v>2464804</v>
      </c>
      <c r="B2510" s="12" t="s">
        <v>1717</v>
      </c>
      <c r="C2510" s="58" t="s">
        <v>109</v>
      </c>
      <c r="D2510" s="58" t="s">
        <v>112</v>
      </c>
      <c r="E2510" s="58"/>
      <c r="F2510" s="58"/>
      <c r="G2510" s="58">
        <f>+IF(F2510&gt;K2510+100000,F2510-K2510,0)</f>
        <v>0</v>
      </c>
      <c r="H2510" s="58"/>
      <c r="I2510" s="58"/>
      <c r="J2510" s="58"/>
      <c r="K2510" s="58">
        <v>862961</v>
      </c>
      <c r="L2510" s="12" t="s">
        <v>91</v>
      </c>
      <c r="M2510" s="12" t="s">
        <v>91</v>
      </c>
      <c r="N2510" s="12" t="s">
        <v>91</v>
      </c>
      <c r="O2510" s="12">
        <v>4</v>
      </c>
      <c r="P2510" s="12">
        <v>0</v>
      </c>
      <c r="Q2510" s="12">
        <v>0</v>
      </c>
      <c r="R2510" s="12">
        <v>68615</v>
      </c>
      <c r="S2510" s="59">
        <v>1.3205479452054794</v>
      </c>
      <c r="T2510" s="59">
        <v>47.438356164383563</v>
      </c>
      <c r="U2510" s="12">
        <v>1</v>
      </c>
      <c r="V2510" s="12">
        <v>1</v>
      </c>
      <c r="W2510" s="12">
        <v>1</v>
      </c>
      <c r="X2510" s="12">
        <v>3</v>
      </c>
      <c r="Y2510" s="12">
        <v>2</v>
      </c>
      <c r="Z2510" s="58">
        <v>0</v>
      </c>
      <c r="AA2510" s="58">
        <v>0</v>
      </c>
      <c r="AB2510" s="58">
        <v>0</v>
      </c>
      <c r="AC2510" s="58" t="s">
        <v>91</v>
      </c>
    </row>
    <row r="2511" spans="1:29" x14ac:dyDescent="0.3">
      <c r="A2511" s="57">
        <v>48860608</v>
      </c>
      <c r="B2511" s="12" t="s">
        <v>1718</v>
      </c>
      <c r="C2511" s="58" t="s">
        <v>109</v>
      </c>
      <c r="D2511" s="58" t="s">
        <v>112</v>
      </c>
      <c r="E2511" s="58"/>
      <c r="F2511" s="58"/>
      <c r="G2511" s="58">
        <f>+IF(F2511&gt;K2511+100000,F2511-K2511,0)</f>
        <v>0</v>
      </c>
      <c r="H2511" s="58"/>
      <c r="I2511" s="58"/>
      <c r="J2511" s="58"/>
      <c r="K2511" s="58">
        <v>862961</v>
      </c>
      <c r="L2511" s="12" t="s">
        <v>91</v>
      </c>
      <c r="M2511" s="12" t="s">
        <v>91</v>
      </c>
      <c r="N2511" s="12" t="s">
        <v>91</v>
      </c>
      <c r="O2511" s="12">
        <v>4</v>
      </c>
      <c r="P2511" s="12">
        <v>0</v>
      </c>
      <c r="Q2511" s="12">
        <v>0</v>
      </c>
      <c r="R2511" s="12">
        <v>68615</v>
      </c>
      <c r="S2511" s="59">
        <v>1.3205479452054794</v>
      </c>
      <c r="T2511" s="59">
        <v>36.969863013698628</v>
      </c>
      <c r="U2511" s="12">
        <v>2</v>
      </c>
      <c r="V2511" s="12">
        <v>2</v>
      </c>
      <c r="W2511" s="12">
        <v>1</v>
      </c>
      <c r="X2511" s="12">
        <v>3</v>
      </c>
      <c r="Y2511" s="12">
        <v>2</v>
      </c>
      <c r="Z2511" s="58">
        <v>0</v>
      </c>
      <c r="AA2511" s="58">
        <v>0</v>
      </c>
      <c r="AB2511" s="58">
        <v>0</v>
      </c>
      <c r="AC2511" s="58" t="s">
        <v>91</v>
      </c>
    </row>
    <row r="2512" spans="1:29" x14ac:dyDescent="0.3">
      <c r="A2512" s="57">
        <v>64628426</v>
      </c>
      <c r="B2512" s="12" t="s">
        <v>1719</v>
      </c>
      <c r="C2512" s="58" t="s">
        <v>109</v>
      </c>
      <c r="D2512" s="58" t="s">
        <v>112</v>
      </c>
      <c r="E2512" s="58"/>
      <c r="F2512" s="58"/>
      <c r="G2512" s="58">
        <f>+IF(F2512&gt;K2512+100000,F2512-K2512,0)</f>
        <v>0</v>
      </c>
      <c r="H2512" s="58"/>
      <c r="I2512" s="58"/>
      <c r="J2512" s="58"/>
      <c r="K2512" s="58">
        <v>862961</v>
      </c>
      <c r="L2512" s="12" t="s">
        <v>91</v>
      </c>
      <c r="M2512" s="12" t="s">
        <v>91</v>
      </c>
      <c r="N2512" s="12" t="s">
        <v>91</v>
      </c>
      <c r="O2512" s="12">
        <v>4</v>
      </c>
      <c r="P2512" s="12">
        <v>0</v>
      </c>
      <c r="Q2512" s="12">
        <v>0</v>
      </c>
      <c r="R2512" s="12">
        <v>68615</v>
      </c>
      <c r="S2512" s="59">
        <v>1.3205479452054794</v>
      </c>
      <c r="T2512" s="59">
        <v>39.715068493150682</v>
      </c>
      <c r="U2512" s="12">
        <v>2</v>
      </c>
      <c r="V2512" s="12">
        <v>3</v>
      </c>
      <c r="W2512" s="12">
        <v>3</v>
      </c>
      <c r="X2512" s="12">
        <v>3</v>
      </c>
      <c r="Y2512" s="12">
        <v>1</v>
      </c>
      <c r="Z2512" s="58">
        <v>0</v>
      </c>
      <c r="AA2512" s="58">
        <v>0</v>
      </c>
      <c r="AB2512" s="58">
        <v>0</v>
      </c>
      <c r="AC2512" s="58" t="s">
        <v>91</v>
      </c>
    </row>
    <row r="2513" spans="1:29" x14ac:dyDescent="0.3">
      <c r="A2513" s="57">
        <v>2224888840</v>
      </c>
      <c r="B2513" s="12" t="s">
        <v>1720</v>
      </c>
      <c r="C2513" s="58" t="s">
        <v>109</v>
      </c>
      <c r="D2513" s="58" t="s">
        <v>112</v>
      </c>
      <c r="E2513" s="58"/>
      <c r="F2513" s="58"/>
      <c r="G2513" s="58">
        <f>+IF(F2513&gt;K2513+100000,F2513-K2513,0)</f>
        <v>0</v>
      </c>
      <c r="H2513" s="58"/>
      <c r="I2513" s="58"/>
      <c r="J2513" s="58"/>
      <c r="K2513" s="58">
        <v>862961</v>
      </c>
      <c r="L2513" s="12" t="s">
        <v>91</v>
      </c>
      <c r="M2513" s="12" t="s">
        <v>91</v>
      </c>
      <c r="N2513" s="12" t="s">
        <v>91</v>
      </c>
      <c r="O2513" s="12">
        <v>4</v>
      </c>
      <c r="P2513" s="12">
        <v>0</v>
      </c>
      <c r="Q2513" s="12">
        <v>0</v>
      </c>
      <c r="R2513" s="12">
        <v>76001</v>
      </c>
      <c r="S2513" s="59">
        <v>1.3205479452054794</v>
      </c>
      <c r="T2513" s="59">
        <v>28.482191780821918</v>
      </c>
      <c r="U2513" s="12">
        <v>2</v>
      </c>
      <c r="V2513" s="12">
        <v>4</v>
      </c>
      <c r="W2513" s="12">
        <v>1</v>
      </c>
      <c r="X2513" s="12">
        <v>3</v>
      </c>
      <c r="Y2513" s="12">
        <v>1</v>
      </c>
      <c r="Z2513" s="58">
        <v>0</v>
      </c>
      <c r="AA2513" s="58">
        <v>0</v>
      </c>
      <c r="AB2513" s="58">
        <v>0</v>
      </c>
      <c r="AC2513" s="58" t="s">
        <v>91</v>
      </c>
    </row>
    <row r="2514" spans="1:29" x14ac:dyDescent="0.3">
      <c r="A2514" s="57">
        <v>2060062000</v>
      </c>
      <c r="B2514" s="12" t="s">
        <v>1721</v>
      </c>
      <c r="C2514" s="58" t="s">
        <v>108</v>
      </c>
      <c r="D2514" s="58" t="s">
        <v>113</v>
      </c>
      <c r="E2514" s="58">
        <v>42233</v>
      </c>
      <c r="F2514" s="58">
        <v>602379</v>
      </c>
      <c r="G2514" s="58">
        <f>+IF(F2514&gt;K2514+100000,F2514-K2514,0)</f>
        <v>0</v>
      </c>
      <c r="H2514" s="58">
        <v>103026</v>
      </c>
      <c r="I2514" s="58">
        <v>0</v>
      </c>
      <c r="J2514" s="58">
        <v>0</v>
      </c>
      <c r="K2514" s="58">
        <v>862972</v>
      </c>
      <c r="L2514" s="12" t="s">
        <v>88</v>
      </c>
      <c r="M2514" s="12" t="s">
        <v>89</v>
      </c>
      <c r="N2514" s="12" t="s">
        <v>10</v>
      </c>
      <c r="O2514" s="12">
        <v>4</v>
      </c>
      <c r="P2514" s="12">
        <v>0</v>
      </c>
      <c r="Q2514" s="12">
        <v>0</v>
      </c>
      <c r="R2514" s="12">
        <v>13836</v>
      </c>
      <c r="S2514" s="59">
        <v>1.3424657534246576</v>
      </c>
      <c r="T2514" s="59">
        <v>28.627397260273973</v>
      </c>
      <c r="U2514" s="12">
        <v>2</v>
      </c>
      <c r="V2514" s="12">
        <v>5</v>
      </c>
      <c r="W2514" s="12">
        <v>1</v>
      </c>
      <c r="X2514" s="12">
        <v>3</v>
      </c>
      <c r="Y2514" s="12">
        <v>1</v>
      </c>
      <c r="Z2514" s="58">
        <v>0</v>
      </c>
      <c r="AA2514" s="58">
        <v>0</v>
      </c>
      <c r="AB2514" s="58">
        <v>0</v>
      </c>
      <c r="AC2514" s="58" t="s">
        <v>91</v>
      </c>
    </row>
    <row r="2515" spans="1:29" x14ac:dyDescent="0.3">
      <c r="A2515" s="57">
        <v>2208082644</v>
      </c>
      <c r="B2515" s="12" t="s">
        <v>1722</v>
      </c>
      <c r="C2515" s="58" t="s">
        <v>108</v>
      </c>
      <c r="D2515" s="58" t="s">
        <v>29</v>
      </c>
      <c r="E2515" s="58">
        <v>27080</v>
      </c>
      <c r="F2515" s="58">
        <v>998136</v>
      </c>
      <c r="G2515" s="58">
        <f>+IF(F2515&gt;K2515+100000,F2515-K2515,0)</f>
        <v>135164</v>
      </c>
      <c r="H2515" s="58">
        <v>86634</v>
      </c>
      <c r="I2515" s="58">
        <v>0</v>
      </c>
      <c r="J2515" s="58">
        <v>0</v>
      </c>
      <c r="K2515" s="58">
        <v>862972</v>
      </c>
      <c r="L2515" s="12" t="s">
        <v>88</v>
      </c>
      <c r="M2515" s="12" t="s">
        <v>89</v>
      </c>
      <c r="N2515" s="12" t="s">
        <v>10</v>
      </c>
      <c r="O2515" s="12">
        <v>4</v>
      </c>
      <c r="P2515" s="12">
        <v>0</v>
      </c>
      <c r="Q2515" s="12">
        <v>0</v>
      </c>
      <c r="R2515" s="12">
        <v>76001</v>
      </c>
      <c r="S2515" s="59">
        <v>1.3424657534246576</v>
      </c>
      <c r="T2515" s="59">
        <v>29.169863013698631</v>
      </c>
      <c r="U2515" s="12">
        <v>1</v>
      </c>
      <c r="V2515" s="12">
        <v>2</v>
      </c>
      <c r="W2515" s="12">
        <v>3</v>
      </c>
      <c r="X2515" s="12">
        <v>3</v>
      </c>
      <c r="Y2515" s="12">
        <v>1</v>
      </c>
      <c r="Z2515" s="58">
        <v>0</v>
      </c>
      <c r="AA2515" s="58">
        <v>0</v>
      </c>
      <c r="AB2515" s="58">
        <v>0</v>
      </c>
      <c r="AC2515" s="58" t="s">
        <v>91</v>
      </c>
    </row>
    <row r="2516" spans="1:29" x14ac:dyDescent="0.3">
      <c r="A2516" s="57">
        <v>2224646246</v>
      </c>
      <c r="B2516" s="12" t="s">
        <v>1724</v>
      </c>
      <c r="C2516" s="58" t="s">
        <v>108</v>
      </c>
      <c r="D2516" s="58" t="s">
        <v>29</v>
      </c>
      <c r="E2516" s="58">
        <v>185020</v>
      </c>
      <c r="F2516" s="58">
        <v>1098111</v>
      </c>
      <c r="G2516" s="58">
        <f>+IF(F2516&gt;K2516+100000,F2516-K2516,0)</f>
        <v>234592</v>
      </c>
      <c r="H2516" s="58">
        <v>118443</v>
      </c>
      <c r="I2516" s="58">
        <v>0</v>
      </c>
      <c r="J2516" s="58">
        <v>0</v>
      </c>
      <c r="K2516" s="58">
        <v>863519</v>
      </c>
      <c r="L2516" s="12" t="s">
        <v>88</v>
      </c>
      <c r="M2516" s="12" t="s">
        <v>89</v>
      </c>
      <c r="N2516" s="12" t="s">
        <v>10</v>
      </c>
      <c r="O2516" s="12">
        <v>4</v>
      </c>
      <c r="P2516" s="12">
        <v>0</v>
      </c>
      <c r="Q2516" s="12">
        <v>0</v>
      </c>
      <c r="R2516" s="12">
        <v>76001</v>
      </c>
      <c r="S2516" s="59">
        <v>2.8</v>
      </c>
      <c r="T2516" s="59">
        <v>25.410958904109588</v>
      </c>
      <c r="U2516" s="12">
        <v>1</v>
      </c>
      <c r="V2516" s="12">
        <v>0</v>
      </c>
      <c r="W2516" s="12">
        <v>2</v>
      </c>
      <c r="X2516" s="12">
        <v>2</v>
      </c>
      <c r="Y2516" s="12">
        <v>1</v>
      </c>
      <c r="Z2516" s="58">
        <v>0</v>
      </c>
      <c r="AA2516" s="58">
        <v>0</v>
      </c>
      <c r="AB2516" s="58">
        <v>0</v>
      </c>
      <c r="AC2516" s="58" t="s">
        <v>91</v>
      </c>
    </row>
    <row r="2517" spans="1:29" x14ac:dyDescent="0.3">
      <c r="A2517" s="57">
        <v>2062806444</v>
      </c>
      <c r="B2517" s="12" t="s">
        <v>1725</v>
      </c>
      <c r="C2517" s="58" t="s">
        <v>108</v>
      </c>
      <c r="D2517" s="58" t="s">
        <v>113</v>
      </c>
      <c r="E2517" s="58"/>
      <c r="F2517" s="58">
        <v>905254</v>
      </c>
      <c r="G2517" s="58">
        <f>+IF(F2517&gt;K2517+100000,F2517-K2517,0)</f>
        <v>0</v>
      </c>
      <c r="H2517" s="58">
        <v>136665</v>
      </c>
      <c r="I2517" s="58">
        <v>0</v>
      </c>
      <c r="J2517" s="58">
        <v>0</v>
      </c>
      <c r="K2517" s="58">
        <v>863519</v>
      </c>
      <c r="L2517" s="12" t="s">
        <v>88</v>
      </c>
      <c r="M2517" s="12" t="s">
        <v>89</v>
      </c>
      <c r="N2517" s="12" t="s">
        <v>10</v>
      </c>
      <c r="O2517" s="12">
        <v>4</v>
      </c>
      <c r="P2517" s="12">
        <v>0</v>
      </c>
      <c r="Q2517" s="12">
        <v>0</v>
      </c>
      <c r="R2517" s="12">
        <v>19001</v>
      </c>
      <c r="S2517" s="59">
        <v>2.8</v>
      </c>
      <c r="T2517" s="59">
        <v>33.865753424657534</v>
      </c>
      <c r="U2517" s="12">
        <v>1</v>
      </c>
      <c r="V2517" s="12">
        <v>0</v>
      </c>
      <c r="W2517" s="12">
        <v>2</v>
      </c>
      <c r="X2517" s="12">
        <v>2</v>
      </c>
      <c r="Y2517" s="12">
        <v>1</v>
      </c>
      <c r="Z2517" s="58">
        <v>0</v>
      </c>
      <c r="AA2517" s="58">
        <v>0</v>
      </c>
      <c r="AB2517" s="58">
        <v>0</v>
      </c>
      <c r="AC2517" s="58" t="s">
        <v>91</v>
      </c>
    </row>
    <row r="2518" spans="1:29" x14ac:dyDescent="0.3">
      <c r="A2518" s="57">
        <v>44022088</v>
      </c>
      <c r="B2518" s="12" t="s">
        <v>1726</v>
      </c>
      <c r="C2518" s="58" t="s">
        <v>109</v>
      </c>
      <c r="D2518" s="58" t="s">
        <v>112</v>
      </c>
      <c r="E2518" s="58">
        <v>2496959</v>
      </c>
      <c r="F2518" s="58"/>
      <c r="G2518" s="58">
        <f>+IF(F2518&gt;K2518+100000,F2518-K2518,0)</f>
        <v>0</v>
      </c>
      <c r="H2518" s="58"/>
      <c r="I2518" s="58"/>
      <c r="J2518" s="58"/>
      <c r="K2518" s="58">
        <v>864264</v>
      </c>
      <c r="L2518" s="12" t="s">
        <v>91</v>
      </c>
      <c r="M2518" s="12" t="s">
        <v>91</v>
      </c>
      <c r="N2518" s="12" t="s">
        <v>91</v>
      </c>
      <c r="O2518" s="12">
        <v>4</v>
      </c>
      <c r="P2518" s="12">
        <v>0</v>
      </c>
      <c r="Q2518" s="12">
        <v>0</v>
      </c>
      <c r="R2518" s="12">
        <v>5001</v>
      </c>
      <c r="S2518" s="59">
        <v>2.8</v>
      </c>
      <c r="T2518" s="59">
        <v>37.654794520547945</v>
      </c>
      <c r="U2518" s="12">
        <v>2</v>
      </c>
      <c r="V2518" s="12">
        <v>0</v>
      </c>
      <c r="W2518" s="12">
        <v>2</v>
      </c>
      <c r="X2518" s="12">
        <v>2</v>
      </c>
      <c r="Y2518" s="12">
        <v>1</v>
      </c>
      <c r="Z2518" s="58">
        <v>0</v>
      </c>
      <c r="AA2518" s="58">
        <v>0</v>
      </c>
      <c r="AB2518" s="58">
        <v>0</v>
      </c>
      <c r="AC2518" s="58" t="s">
        <v>91</v>
      </c>
    </row>
    <row r="2519" spans="1:29" x14ac:dyDescent="0.3">
      <c r="A2519" s="57">
        <v>42882404</v>
      </c>
      <c r="B2519" s="12" t="s">
        <v>1727</v>
      </c>
      <c r="C2519" s="58" t="s">
        <v>108</v>
      </c>
      <c r="D2519" s="58" t="s">
        <v>29</v>
      </c>
      <c r="E2519" s="58"/>
      <c r="F2519" s="58">
        <v>985924</v>
      </c>
      <c r="G2519" s="58">
        <f>+IF(F2519&gt;K2519+100000,F2519-K2519,0)</f>
        <v>121660</v>
      </c>
      <c r="H2519" s="58">
        <v>69208</v>
      </c>
      <c r="I2519" s="58">
        <v>0</v>
      </c>
      <c r="J2519" s="58">
        <v>0</v>
      </c>
      <c r="K2519" s="58">
        <v>864264</v>
      </c>
      <c r="L2519" s="12" t="s">
        <v>88</v>
      </c>
      <c r="M2519" s="12" t="s">
        <v>89</v>
      </c>
      <c r="N2519" s="12" t="s">
        <v>10</v>
      </c>
      <c r="O2519" s="12">
        <v>4</v>
      </c>
      <c r="P2519" s="12">
        <v>0</v>
      </c>
      <c r="Q2519" s="12">
        <v>0</v>
      </c>
      <c r="R2519" s="12">
        <v>5001</v>
      </c>
      <c r="S2519" s="59">
        <v>2.7643835616438355</v>
      </c>
      <c r="T2519" s="59">
        <v>32.950684931506849</v>
      </c>
      <c r="U2519" s="12">
        <v>2</v>
      </c>
      <c r="V2519" s="12">
        <v>0</v>
      </c>
      <c r="W2519" s="12">
        <v>2</v>
      </c>
      <c r="X2519" s="12">
        <v>2</v>
      </c>
      <c r="Y2519" s="12">
        <v>1</v>
      </c>
      <c r="Z2519" s="58">
        <v>0</v>
      </c>
      <c r="AA2519" s="58">
        <v>0</v>
      </c>
      <c r="AB2519" s="58">
        <v>0</v>
      </c>
      <c r="AC2519" s="58" t="s">
        <v>91</v>
      </c>
    </row>
    <row r="2520" spans="1:29" x14ac:dyDescent="0.3">
      <c r="A2520" s="57">
        <v>62282200</v>
      </c>
      <c r="B2520" s="12" t="s">
        <v>1728</v>
      </c>
      <c r="C2520" s="58" t="s">
        <v>108</v>
      </c>
      <c r="D2520" s="58" t="s">
        <v>29</v>
      </c>
      <c r="E2520" s="58"/>
      <c r="F2520" s="58">
        <v>1223881</v>
      </c>
      <c r="G2520" s="58">
        <f>+IF(F2520&gt;K2520+100000,F2520-K2520,0)</f>
        <v>359617</v>
      </c>
      <c r="H2520" s="58">
        <v>103627</v>
      </c>
      <c r="I2520" s="58">
        <v>0</v>
      </c>
      <c r="J2520" s="58">
        <v>0</v>
      </c>
      <c r="K2520" s="58">
        <v>864264</v>
      </c>
      <c r="L2520" s="12" t="s">
        <v>88</v>
      </c>
      <c r="M2520" s="12" t="s">
        <v>89</v>
      </c>
      <c r="N2520" s="12" t="s">
        <v>10</v>
      </c>
      <c r="O2520" s="12">
        <v>4</v>
      </c>
      <c r="P2520" s="12">
        <v>0</v>
      </c>
      <c r="Q2520" s="12">
        <v>0</v>
      </c>
      <c r="R2520" s="12">
        <v>76130</v>
      </c>
      <c r="S2520" s="59">
        <v>2.7643835616438355</v>
      </c>
      <c r="T2520" s="59">
        <v>46.054794520547944</v>
      </c>
      <c r="U2520" s="12">
        <v>2</v>
      </c>
      <c r="V2520" s="12">
        <v>0</v>
      </c>
      <c r="W2520" s="12">
        <v>2</v>
      </c>
      <c r="X2520" s="12">
        <v>2</v>
      </c>
      <c r="Y2520" s="12">
        <v>1</v>
      </c>
      <c r="Z2520" s="58">
        <v>0</v>
      </c>
      <c r="AA2520" s="58">
        <v>0</v>
      </c>
      <c r="AB2520" s="58">
        <v>0</v>
      </c>
      <c r="AC2520" s="58" t="s">
        <v>91</v>
      </c>
    </row>
    <row r="2521" spans="1:29" x14ac:dyDescent="0.3">
      <c r="A2521" s="57">
        <v>2224646484</v>
      </c>
      <c r="B2521" s="12" t="s">
        <v>1730</v>
      </c>
      <c r="C2521" s="58" t="s">
        <v>109</v>
      </c>
      <c r="D2521" s="58" t="s">
        <v>112</v>
      </c>
      <c r="E2521" s="58"/>
      <c r="F2521" s="58"/>
      <c r="G2521" s="58">
        <f>+IF(F2521&gt;K2521+100000,F2521-K2521,0)</f>
        <v>0</v>
      </c>
      <c r="H2521" s="58"/>
      <c r="I2521" s="58"/>
      <c r="J2521" s="58"/>
      <c r="K2521" s="58">
        <v>864264</v>
      </c>
      <c r="L2521" s="12" t="s">
        <v>91</v>
      </c>
      <c r="M2521" s="12" t="s">
        <v>91</v>
      </c>
      <c r="N2521" s="12" t="s">
        <v>91</v>
      </c>
      <c r="O2521" s="12">
        <v>4</v>
      </c>
      <c r="P2521" s="12">
        <v>0</v>
      </c>
      <c r="Q2521" s="12">
        <v>0</v>
      </c>
      <c r="R2521" s="12">
        <v>76130</v>
      </c>
      <c r="S2521" s="59">
        <v>2.7643835616438355</v>
      </c>
      <c r="T2521" s="59">
        <v>25.282191780821918</v>
      </c>
      <c r="U2521" s="12">
        <v>2</v>
      </c>
      <c r="V2521" s="12">
        <v>0</v>
      </c>
      <c r="W2521" s="12">
        <v>2</v>
      </c>
      <c r="X2521" s="12">
        <v>2</v>
      </c>
      <c r="Y2521" s="12">
        <v>1</v>
      </c>
      <c r="Z2521" s="58">
        <v>0</v>
      </c>
      <c r="AA2521" s="58">
        <v>0</v>
      </c>
      <c r="AB2521" s="58">
        <v>0</v>
      </c>
      <c r="AC2521" s="58" t="s">
        <v>91</v>
      </c>
    </row>
    <row r="2522" spans="1:29" x14ac:dyDescent="0.3">
      <c r="A2522" s="57">
        <v>64288048</v>
      </c>
      <c r="B2522" s="12" t="s">
        <v>1731</v>
      </c>
      <c r="C2522" s="58" t="s">
        <v>109</v>
      </c>
      <c r="D2522" s="58" t="s">
        <v>112</v>
      </c>
      <c r="E2522" s="58">
        <v>1624000</v>
      </c>
      <c r="F2522" s="58"/>
      <c r="G2522" s="58">
        <f>+IF(F2522&gt;K2522+100000,F2522-K2522,0)</f>
        <v>0</v>
      </c>
      <c r="H2522" s="58"/>
      <c r="I2522" s="58"/>
      <c r="J2522" s="58"/>
      <c r="K2522" s="58">
        <v>872184</v>
      </c>
      <c r="L2522" s="12" t="s">
        <v>91</v>
      </c>
      <c r="M2522" s="12" t="s">
        <v>91</v>
      </c>
      <c r="N2522" s="12" t="s">
        <v>91</v>
      </c>
      <c r="O2522" s="12">
        <v>4</v>
      </c>
      <c r="P2522" s="12">
        <v>0</v>
      </c>
      <c r="Q2522" s="12">
        <v>0</v>
      </c>
      <c r="R2522" s="12">
        <v>68001</v>
      </c>
      <c r="S2522" s="59">
        <v>0.67397260273972603</v>
      </c>
      <c r="T2522" s="59">
        <v>62.421917808219177</v>
      </c>
      <c r="U2522" s="12">
        <v>2</v>
      </c>
      <c r="V2522" s="12">
        <v>6</v>
      </c>
      <c r="W2522" s="12">
        <v>4</v>
      </c>
      <c r="X2522" s="12">
        <v>7</v>
      </c>
      <c r="Y2522" s="12">
        <v>1</v>
      </c>
      <c r="Z2522" s="58">
        <v>0</v>
      </c>
      <c r="AA2522" s="58">
        <v>0</v>
      </c>
      <c r="AB2522" s="58">
        <v>0</v>
      </c>
      <c r="AC2522" s="58" t="s">
        <v>91</v>
      </c>
    </row>
    <row r="2523" spans="1:29" x14ac:dyDescent="0.3">
      <c r="A2523" s="57">
        <v>80202224</v>
      </c>
      <c r="B2523" s="12" t="s">
        <v>1732</v>
      </c>
      <c r="C2523" s="58" t="s">
        <v>109</v>
      </c>
      <c r="D2523" s="58" t="s">
        <v>112</v>
      </c>
      <c r="E2523" s="58">
        <v>812000</v>
      </c>
      <c r="F2523" s="58"/>
      <c r="G2523" s="58">
        <f>+IF(F2523&gt;K2523+100000,F2523-K2523,0)</f>
        <v>0</v>
      </c>
      <c r="H2523" s="58"/>
      <c r="I2523" s="58"/>
      <c r="J2523" s="58"/>
      <c r="K2523" s="58">
        <v>872184</v>
      </c>
      <c r="L2523" s="12" t="s">
        <v>91</v>
      </c>
      <c r="M2523" s="12" t="s">
        <v>91</v>
      </c>
      <c r="N2523" s="12" t="s">
        <v>91</v>
      </c>
      <c r="O2523" s="12">
        <v>4</v>
      </c>
      <c r="P2523" s="12">
        <v>0</v>
      </c>
      <c r="Q2523" s="12">
        <v>0</v>
      </c>
      <c r="R2523" s="12">
        <v>13001</v>
      </c>
      <c r="S2523" s="59">
        <v>0.66849315068493154</v>
      </c>
      <c r="T2523" s="59">
        <v>34.104109589041094</v>
      </c>
      <c r="U2523" s="12">
        <v>1</v>
      </c>
      <c r="V2523" s="12">
        <v>6</v>
      </c>
      <c r="W2523" s="12">
        <v>4</v>
      </c>
      <c r="X2523" s="12">
        <v>7</v>
      </c>
      <c r="Y2523" s="12">
        <v>1</v>
      </c>
      <c r="Z2523" s="58">
        <v>0</v>
      </c>
      <c r="AA2523" s="58">
        <v>0</v>
      </c>
      <c r="AB2523" s="58">
        <v>0</v>
      </c>
      <c r="AC2523" s="58" t="s">
        <v>91</v>
      </c>
    </row>
    <row r="2524" spans="1:29" x14ac:dyDescent="0.3">
      <c r="A2524" s="57">
        <v>604002</v>
      </c>
      <c r="B2524" s="12" t="s">
        <v>1733</v>
      </c>
      <c r="C2524" s="58" t="s">
        <v>109</v>
      </c>
      <c r="D2524" s="58" t="s">
        <v>112</v>
      </c>
      <c r="E2524" s="58">
        <v>812000</v>
      </c>
      <c r="F2524" s="58"/>
      <c r="G2524" s="58">
        <f>+IF(F2524&gt;K2524+100000,F2524-K2524,0)</f>
        <v>0</v>
      </c>
      <c r="H2524" s="58"/>
      <c r="I2524" s="58"/>
      <c r="J2524" s="58"/>
      <c r="K2524" s="58">
        <v>872184</v>
      </c>
      <c r="L2524" s="12" t="s">
        <v>91</v>
      </c>
      <c r="M2524" s="12" t="s">
        <v>91</v>
      </c>
      <c r="N2524" s="12" t="s">
        <v>91</v>
      </c>
      <c r="O2524" s="12">
        <v>4</v>
      </c>
      <c r="P2524" s="12">
        <v>0</v>
      </c>
      <c r="Q2524" s="12">
        <v>0</v>
      </c>
      <c r="R2524" s="12">
        <v>76001</v>
      </c>
      <c r="S2524" s="59">
        <v>0.67945205479452053</v>
      </c>
      <c r="T2524" s="59">
        <v>43.909589041095892</v>
      </c>
      <c r="U2524" s="12">
        <v>1</v>
      </c>
      <c r="V2524" s="12">
        <v>6</v>
      </c>
      <c r="W2524" s="12">
        <v>6</v>
      </c>
      <c r="X2524" s="12">
        <v>9</v>
      </c>
      <c r="Y2524" s="12">
        <v>2</v>
      </c>
      <c r="Z2524" s="58">
        <v>0</v>
      </c>
      <c r="AA2524" s="58">
        <v>0</v>
      </c>
      <c r="AB2524" s="58">
        <v>0</v>
      </c>
      <c r="AC2524" s="58" t="s">
        <v>91</v>
      </c>
    </row>
    <row r="2525" spans="1:29" x14ac:dyDescent="0.3">
      <c r="A2525" s="57">
        <v>2244024</v>
      </c>
      <c r="B2525" s="12" t="s">
        <v>1734</v>
      </c>
      <c r="C2525" s="58" t="s">
        <v>109</v>
      </c>
      <c r="D2525" s="58" t="s">
        <v>112</v>
      </c>
      <c r="E2525" s="58">
        <v>812000</v>
      </c>
      <c r="F2525" s="58"/>
      <c r="G2525" s="58">
        <f>+IF(F2525&gt;K2525+100000,F2525-K2525,0)</f>
        <v>0</v>
      </c>
      <c r="H2525" s="58"/>
      <c r="I2525" s="58"/>
      <c r="J2525" s="58"/>
      <c r="K2525" s="58">
        <v>872184</v>
      </c>
      <c r="L2525" s="12" t="s">
        <v>91</v>
      </c>
      <c r="M2525" s="12" t="s">
        <v>91</v>
      </c>
      <c r="N2525" s="12" t="s">
        <v>91</v>
      </c>
      <c r="O2525" s="12">
        <v>4</v>
      </c>
      <c r="P2525" s="12">
        <v>0</v>
      </c>
      <c r="Q2525" s="12">
        <v>0</v>
      </c>
      <c r="R2525" s="12">
        <v>76111</v>
      </c>
      <c r="S2525" s="59">
        <v>0.67123287671232879</v>
      </c>
      <c r="T2525" s="59">
        <v>43.06849315068493</v>
      </c>
      <c r="U2525" s="12">
        <v>1</v>
      </c>
      <c r="V2525" s="12">
        <v>6</v>
      </c>
      <c r="W2525" s="12">
        <v>5</v>
      </c>
      <c r="X2525" s="12">
        <v>7</v>
      </c>
      <c r="Y2525" s="12">
        <v>1</v>
      </c>
      <c r="Z2525" s="58">
        <v>0</v>
      </c>
      <c r="AA2525" s="58">
        <v>0</v>
      </c>
      <c r="AB2525" s="58">
        <v>0</v>
      </c>
      <c r="AC2525" s="58" t="s">
        <v>91</v>
      </c>
    </row>
    <row r="2526" spans="1:29" x14ac:dyDescent="0.3">
      <c r="A2526" s="57">
        <v>2008624846</v>
      </c>
      <c r="B2526" s="12" t="s">
        <v>1736</v>
      </c>
      <c r="C2526" s="58" t="s">
        <v>109</v>
      </c>
      <c r="D2526" s="58" t="s">
        <v>112</v>
      </c>
      <c r="E2526" s="58"/>
      <c r="F2526" s="58"/>
      <c r="G2526" s="58">
        <f>+IF(F2526&gt;K2526+100000,F2526-K2526,0)</f>
        <v>0</v>
      </c>
      <c r="H2526" s="58"/>
      <c r="I2526" s="58"/>
      <c r="J2526" s="58"/>
      <c r="K2526" s="58">
        <v>872184</v>
      </c>
      <c r="L2526" s="12" t="s">
        <v>91</v>
      </c>
      <c r="M2526" s="12" t="s">
        <v>91</v>
      </c>
      <c r="N2526" s="12" t="s">
        <v>91</v>
      </c>
      <c r="O2526" s="12">
        <v>4</v>
      </c>
      <c r="P2526" s="12">
        <v>0</v>
      </c>
      <c r="Q2526" s="12">
        <v>0</v>
      </c>
      <c r="R2526" s="12">
        <v>68001</v>
      </c>
      <c r="S2526" s="59">
        <v>0.67671232876712328</v>
      </c>
      <c r="T2526" s="59">
        <v>36.243835616438353</v>
      </c>
      <c r="U2526" s="12">
        <v>2</v>
      </c>
      <c r="V2526" s="12">
        <v>6</v>
      </c>
      <c r="W2526" s="12">
        <v>3</v>
      </c>
      <c r="X2526" s="12">
        <v>7</v>
      </c>
      <c r="Y2526" s="12">
        <v>2</v>
      </c>
      <c r="Z2526" s="58">
        <v>0</v>
      </c>
      <c r="AA2526" s="58">
        <v>0</v>
      </c>
      <c r="AB2526" s="58">
        <v>0</v>
      </c>
      <c r="AC2526" s="58" t="s">
        <v>91</v>
      </c>
    </row>
    <row r="2527" spans="1:29" x14ac:dyDescent="0.3">
      <c r="A2527" s="57">
        <v>4202860</v>
      </c>
      <c r="B2527" s="12" t="s">
        <v>1737</v>
      </c>
      <c r="C2527" s="58" t="s">
        <v>109</v>
      </c>
      <c r="D2527" s="58" t="s">
        <v>112</v>
      </c>
      <c r="E2527" s="58"/>
      <c r="F2527" s="58"/>
      <c r="G2527" s="58">
        <f>+IF(F2527&gt;K2527+100000,F2527-K2527,0)</f>
        <v>0</v>
      </c>
      <c r="H2527" s="58"/>
      <c r="I2527" s="58"/>
      <c r="J2527" s="58"/>
      <c r="K2527" s="58">
        <v>872184</v>
      </c>
      <c r="L2527" s="12" t="s">
        <v>91</v>
      </c>
      <c r="M2527" s="12" t="s">
        <v>91</v>
      </c>
      <c r="N2527" s="12" t="s">
        <v>91</v>
      </c>
      <c r="O2527" s="12">
        <v>4</v>
      </c>
      <c r="P2527" s="12">
        <v>0</v>
      </c>
      <c r="Q2527" s="12">
        <v>0</v>
      </c>
      <c r="R2527" s="12">
        <v>76001</v>
      </c>
      <c r="S2527" s="59">
        <v>0.68219178082191778</v>
      </c>
      <c r="T2527" s="59">
        <v>50.216438356164382</v>
      </c>
      <c r="U2527" s="12">
        <v>1</v>
      </c>
      <c r="V2527" s="12">
        <v>5</v>
      </c>
      <c r="W2527" s="12">
        <v>4</v>
      </c>
      <c r="X2527" s="12">
        <v>7</v>
      </c>
      <c r="Y2527" s="12">
        <v>2</v>
      </c>
      <c r="Z2527" s="58">
        <v>0</v>
      </c>
      <c r="AA2527" s="58">
        <v>0</v>
      </c>
      <c r="AB2527" s="58">
        <v>0</v>
      </c>
      <c r="AC2527" s="58" t="s">
        <v>91</v>
      </c>
    </row>
    <row r="2528" spans="1:29" x14ac:dyDescent="0.3">
      <c r="A2528" s="57">
        <v>4648288</v>
      </c>
      <c r="B2528" s="12" t="s">
        <v>1738</v>
      </c>
      <c r="C2528" s="58" t="s">
        <v>109</v>
      </c>
      <c r="D2528" s="58" t="s">
        <v>112</v>
      </c>
      <c r="E2528" s="58"/>
      <c r="F2528" s="58"/>
      <c r="G2528" s="58">
        <f>+IF(F2528&gt;K2528+100000,F2528-K2528,0)</f>
        <v>0</v>
      </c>
      <c r="H2528" s="58"/>
      <c r="I2528" s="58"/>
      <c r="J2528" s="58"/>
      <c r="K2528" s="58">
        <v>872184</v>
      </c>
      <c r="L2528" s="12" t="s">
        <v>91</v>
      </c>
      <c r="M2528" s="12" t="s">
        <v>91</v>
      </c>
      <c r="N2528" s="12" t="s">
        <v>91</v>
      </c>
      <c r="O2528" s="12">
        <v>4</v>
      </c>
      <c r="P2528" s="12">
        <v>0</v>
      </c>
      <c r="Q2528" s="12">
        <v>0</v>
      </c>
      <c r="R2528" s="12">
        <v>76130</v>
      </c>
      <c r="S2528" s="59">
        <v>0.68219178082191778</v>
      </c>
      <c r="T2528" s="59">
        <v>37.397260273972606</v>
      </c>
      <c r="U2528" s="12">
        <v>1</v>
      </c>
      <c r="V2528" s="12">
        <v>2</v>
      </c>
      <c r="W2528" s="12">
        <v>2</v>
      </c>
      <c r="X2528" s="12">
        <v>7</v>
      </c>
      <c r="Y2528" s="12">
        <v>1</v>
      </c>
      <c r="Z2528" s="58">
        <v>0</v>
      </c>
      <c r="AA2528" s="58">
        <v>0</v>
      </c>
      <c r="AB2528" s="58">
        <v>0</v>
      </c>
      <c r="AC2528" s="58" t="s">
        <v>91</v>
      </c>
    </row>
    <row r="2529" spans="1:29" x14ac:dyDescent="0.3">
      <c r="A2529" s="57">
        <v>68248288</v>
      </c>
      <c r="B2529" s="12" t="s">
        <v>1739</v>
      </c>
      <c r="C2529" s="58" t="s">
        <v>109</v>
      </c>
      <c r="D2529" s="58" t="s">
        <v>112</v>
      </c>
      <c r="E2529" s="58"/>
      <c r="F2529" s="58"/>
      <c r="G2529" s="58">
        <f>+IF(F2529&gt;K2529+100000,F2529-K2529,0)</f>
        <v>0</v>
      </c>
      <c r="H2529" s="58"/>
      <c r="I2529" s="58"/>
      <c r="J2529" s="58"/>
      <c r="K2529" s="58">
        <v>872184</v>
      </c>
      <c r="L2529" s="12" t="s">
        <v>91</v>
      </c>
      <c r="M2529" s="12" t="s">
        <v>91</v>
      </c>
      <c r="N2529" s="12" t="s">
        <v>91</v>
      </c>
      <c r="O2529" s="12">
        <v>4</v>
      </c>
      <c r="P2529" s="12">
        <v>0</v>
      </c>
      <c r="Q2529" s="12">
        <v>0</v>
      </c>
      <c r="R2529" s="12">
        <v>76520</v>
      </c>
      <c r="S2529" s="59">
        <v>0.66849315068493154</v>
      </c>
      <c r="T2529" s="59">
        <v>42.219178082191782</v>
      </c>
      <c r="U2529" s="12">
        <v>2</v>
      </c>
      <c r="V2529" s="12">
        <v>5</v>
      </c>
      <c r="W2529" s="12">
        <v>2</v>
      </c>
      <c r="X2529" s="12">
        <v>7</v>
      </c>
      <c r="Y2529" s="12">
        <v>1</v>
      </c>
      <c r="Z2529" s="58">
        <v>0</v>
      </c>
      <c r="AA2529" s="58">
        <v>0</v>
      </c>
      <c r="AB2529" s="58">
        <v>0</v>
      </c>
      <c r="AC2529" s="58" t="s">
        <v>91</v>
      </c>
    </row>
    <row r="2530" spans="1:29" x14ac:dyDescent="0.3">
      <c r="A2530" s="57">
        <v>2064644488</v>
      </c>
      <c r="B2530" s="12" t="s">
        <v>1740</v>
      </c>
      <c r="C2530" s="58" t="s">
        <v>109</v>
      </c>
      <c r="D2530" s="58" t="s">
        <v>112</v>
      </c>
      <c r="E2530" s="58">
        <v>1993167</v>
      </c>
      <c r="F2530" s="58"/>
      <c r="G2530" s="58">
        <f>+IF(F2530&gt;K2530+100000,F2530-K2530,0)</f>
        <v>0</v>
      </c>
      <c r="H2530" s="58"/>
      <c r="I2530" s="58"/>
      <c r="J2530" s="58"/>
      <c r="K2530" s="58">
        <v>875941</v>
      </c>
      <c r="L2530" s="12" t="s">
        <v>91</v>
      </c>
      <c r="M2530" s="12" t="s">
        <v>91</v>
      </c>
      <c r="N2530" s="12" t="s">
        <v>91</v>
      </c>
      <c r="O2530" s="12">
        <v>4</v>
      </c>
      <c r="P2530" s="12">
        <v>0</v>
      </c>
      <c r="Q2530" s="12">
        <v>0</v>
      </c>
      <c r="R2530" s="12">
        <v>17380</v>
      </c>
      <c r="S2530" s="59">
        <v>2.8410958904109589</v>
      </c>
      <c r="T2530" s="59">
        <v>34.331506849315069</v>
      </c>
      <c r="U2530" s="12">
        <v>1</v>
      </c>
      <c r="V2530" s="12">
        <v>0</v>
      </c>
      <c r="W2530" s="12">
        <v>2</v>
      </c>
      <c r="X2530" s="12">
        <v>2</v>
      </c>
      <c r="Y2530" s="12">
        <v>3</v>
      </c>
      <c r="Z2530" s="58">
        <v>0</v>
      </c>
      <c r="AA2530" s="58">
        <v>0</v>
      </c>
      <c r="AB2530" s="58">
        <v>0</v>
      </c>
      <c r="AC2530" s="58" t="s">
        <v>91</v>
      </c>
    </row>
    <row r="2531" spans="1:29" x14ac:dyDescent="0.3">
      <c r="A2531" s="57">
        <v>2008406626</v>
      </c>
      <c r="B2531" s="12" t="s">
        <v>1744</v>
      </c>
      <c r="C2531" s="58" t="s">
        <v>108</v>
      </c>
      <c r="D2531" s="58" t="s">
        <v>113</v>
      </c>
      <c r="E2531" s="58"/>
      <c r="F2531" s="58">
        <v>204002</v>
      </c>
      <c r="G2531" s="58">
        <f>+IF(F2531&gt;K2531+100000,F2531-K2531,0)</f>
        <v>0</v>
      </c>
      <c r="H2531" s="58">
        <v>103225</v>
      </c>
      <c r="I2531" s="58">
        <v>0</v>
      </c>
      <c r="J2531" s="58">
        <v>0</v>
      </c>
      <c r="K2531" s="58">
        <v>880120</v>
      </c>
      <c r="L2531" s="12" t="s">
        <v>88</v>
      </c>
      <c r="M2531" s="12" t="s">
        <v>89</v>
      </c>
      <c r="N2531" s="12" t="s">
        <v>10</v>
      </c>
      <c r="O2531" s="12">
        <v>4</v>
      </c>
      <c r="P2531" s="12">
        <v>0</v>
      </c>
      <c r="Q2531" s="12">
        <v>0</v>
      </c>
      <c r="R2531" s="12">
        <v>68255</v>
      </c>
      <c r="S2531" s="59">
        <v>3.56986301369863</v>
      </c>
      <c r="T2531" s="59">
        <v>23.336986301369862</v>
      </c>
      <c r="U2531" s="12">
        <v>1</v>
      </c>
      <c r="V2531" s="12">
        <v>2</v>
      </c>
      <c r="W2531" s="12">
        <v>1</v>
      </c>
      <c r="X2531" s="12">
        <v>2</v>
      </c>
      <c r="Y2531" s="12">
        <v>1</v>
      </c>
      <c r="Z2531" s="58">
        <v>0</v>
      </c>
      <c r="AA2531" s="58">
        <v>0</v>
      </c>
      <c r="AB2531" s="58">
        <v>0</v>
      </c>
      <c r="AC2531" s="58" t="s">
        <v>91</v>
      </c>
    </row>
    <row r="2532" spans="1:29" x14ac:dyDescent="0.3">
      <c r="A2532" s="57">
        <v>2244486888</v>
      </c>
      <c r="B2532" s="12" t="s">
        <v>1745</v>
      </c>
      <c r="C2532" s="58" t="s">
        <v>109</v>
      </c>
      <c r="D2532" s="58" t="s">
        <v>112</v>
      </c>
      <c r="E2532" s="58"/>
      <c r="F2532" s="58"/>
      <c r="G2532" s="58">
        <f>+IF(F2532&gt;K2532+100000,F2532-K2532,0)</f>
        <v>0</v>
      </c>
      <c r="H2532" s="58"/>
      <c r="I2532" s="58"/>
      <c r="J2532" s="58"/>
      <c r="K2532" s="58">
        <v>882120</v>
      </c>
      <c r="L2532" s="12" t="s">
        <v>91</v>
      </c>
      <c r="M2532" s="12" t="s">
        <v>91</v>
      </c>
      <c r="N2532" s="12" t="s">
        <v>91</v>
      </c>
      <c r="O2532" s="12">
        <v>4</v>
      </c>
      <c r="P2532" s="12">
        <v>0</v>
      </c>
      <c r="Q2532" s="12">
        <v>0</v>
      </c>
      <c r="R2532" s="12">
        <v>13001</v>
      </c>
      <c r="S2532" s="59">
        <v>3.0684931506849313</v>
      </c>
      <c r="T2532" s="59">
        <v>27.30958904109589</v>
      </c>
      <c r="U2532" s="12">
        <v>1</v>
      </c>
      <c r="V2532" s="12">
        <v>5</v>
      </c>
      <c r="W2532" s="12">
        <v>2</v>
      </c>
      <c r="X2532" s="12">
        <v>3</v>
      </c>
      <c r="Y2532" s="12">
        <v>1</v>
      </c>
      <c r="Z2532" s="58">
        <v>0</v>
      </c>
      <c r="AA2532" s="58">
        <v>0</v>
      </c>
      <c r="AB2532" s="58">
        <v>0</v>
      </c>
      <c r="AC2532" s="58" t="s">
        <v>91</v>
      </c>
    </row>
    <row r="2533" spans="1:29" x14ac:dyDescent="0.3">
      <c r="A2533" s="57">
        <v>26062040</v>
      </c>
      <c r="B2533" s="12" t="s">
        <v>1746</v>
      </c>
      <c r="C2533" s="58" t="s">
        <v>109</v>
      </c>
      <c r="D2533" s="58" t="s">
        <v>112</v>
      </c>
      <c r="E2533" s="58">
        <v>164064</v>
      </c>
      <c r="F2533" s="58"/>
      <c r="G2533" s="58">
        <f>+IF(F2533&gt;K2533+100000,F2533-K2533,0)</f>
        <v>0</v>
      </c>
      <c r="H2533" s="58"/>
      <c r="I2533" s="58"/>
      <c r="J2533" s="58"/>
      <c r="K2533" s="58">
        <v>887050</v>
      </c>
      <c r="L2533" s="12" t="s">
        <v>91</v>
      </c>
      <c r="M2533" s="12" t="s">
        <v>91</v>
      </c>
      <c r="N2533" s="12" t="s">
        <v>91</v>
      </c>
      <c r="O2533" s="12">
        <v>4</v>
      </c>
      <c r="P2533" s="12">
        <v>0</v>
      </c>
      <c r="Q2533" s="12">
        <v>4</v>
      </c>
      <c r="R2533" s="12">
        <v>76520</v>
      </c>
      <c r="S2533" s="59">
        <v>1.3753424657534246</v>
      </c>
      <c r="T2533" s="59">
        <v>36.764383561643832</v>
      </c>
      <c r="U2533" s="12">
        <v>1</v>
      </c>
      <c r="V2533" s="12">
        <v>1</v>
      </c>
      <c r="W2533" s="12">
        <v>1</v>
      </c>
      <c r="X2533" s="12">
        <v>2</v>
      </c>
      <c r="Y2533" s="12">
        <v>3</v>
      </c>
      <c r="Z2533" s="58">
        <v>0</v>
      </c>
      <c r="AA2533" s="58">
        <v>0</v>
      </c>
      <c r="AB2533" s="58">
        <v>0</v>
      </c>
      <c r="AC2533" s="58" t="s">
        <v>91</v>
      </c>
    </row>
    <row r="2534" spans="1:29" x14ac:dyDescent="0.3">
      <c r="A2534" s="57">
        <v>2008262020</v>
      </c>
      <c r="B2534" s="12" t="s">
        <v>1747</v>
      </c>
      <c r="C2534" s="58" t="s">
        <v>108</v>
      </c>
      <c r="D2534" s="58" t="s">
        <v>113</v>
      </c>
      <c r="E2534" s="58"/>
      <c r="F2534" s="58">
        <v>154206</v>
      </c>
      <c r="G2534" s="58">
        <f>+IF(F2534&gt;K2534+100000,F2534-K2534,0)</f>
        <v>0</v>
      </c>
      <c r="H2534" s="58">
        <v>52226</v>
      </c>
      <c r="I2534" s="58">
        <v>0</v>
      </c>
      <c r="J2534" s="58">
        <v>0</v>
      </c>
      <c r="K2534" s="58">
        <v>888120</v>
      </c>
      <c r="L2534" s="12" t="s">
        <v>88</v>
      </c>
      <c r="M2534" s="12" t="s">
        <v>89</v>
      </c>
      <c r="N2534" s="12" t="s">
        <v>10</v>
      </c>
      <c r="O2534" s="12">
        <v>4</v>
      </c>
      <c r="P2534" s="12">
        <v>0</v>
      </c>
      <c r="Q2534" s="12">
        <v>0</v>
      </c>
      <c r="R2534" s="12">
        <v>68418</v>
      </c>
      <c r="S2534" s="59">
        <v>3.4493150684931506</v>
      </c>
      <c r="T2534" s="59">
        <v>31.934246575342467</v>
      </c>
      <c r="U2534" s="12">
        <v>1</v>
      </c>
      <c r="V2534" s="12">
        <v>2</v>
      </c>
      <c r="W2534" s="12">
        <v>2</v>
      </c>
      <c r="X2534" s="12">
        <v>2</v>
      </c>
      <c r="Y2534" s="12">
        <v>3</v>
      </c>
      <c r="Z2534" s="58">
        <v>0</v>
      </c>
      <c r="AA2534" s="58">
        <v>0</v>
      </c>
      <c r="AB2534" s="58">
        <v>0</v>
      </c>
      <c r="AC2534" s="58" t="s">
        <v>91</v>
      </c>
    </row>
    <row r="2535" spans="1:29" x14ac:dyDescent="0.3">
      <c r="A2535" s="57">
        <v>2244226664</v>
      </c>
      <c r="B2535" s="12" t="s">
        <v>1749</v>
      </c>
      <c r="C2535" s="58" t="s">
        <v>108</v>
      </c>
      <c r="D2535" s="58" t="s">
        <v>115</v>
      </c>
      <c r="E2535" s="58">
        <v>1772304</v>
      </c>
      <c r="F2535" s="58">
        <v>3336912</v>
      </c>
      <c r="G2535" s="58">
        <f>+IF(F2535&gt;K2535+100000,F2535-K2535,0)</f>
        <v>2447804</v>
      </c>
      <c r="H2535" s="58">
        <v>192450</v>
      </c>
      <c r="I2535" s="58">
        <v>0</v>
      </c>
      <c r="J2535" s="58">
        <v>1000000</v>
      </c>
      <c r="K2535" s="58">
        <v>889108</v>
      </c>
      <c r="L2535" s="12" t="s">
        <v>87</v>
      </c>
      <c r="M2535" s="12" t="s">
        <v>89</v>
      </c>
      <c r="N2535" s="12" t="s">
        <v>10</v>
      </c>
      <c r="O2535" s="12">
        <v>4</v>
      </c>
      <c r="P2535" s="12">
        <v>0</v>
      </c>
      <c r="Q2535" s="12">
        <v>0</v>
      </c>
      <c r="R2535" s="12">
        <v>76130</v>
      </c>
      <c r="S2535" s="59">
        <v>2.8410958904109589</v>
      </c>
      <c r="T2535" s="59">
        <v>32.684931506849317</v>
      </c>
      <c r="U2535" s="12">
        <v>1</v>
      </c>
      <c r="V2535" s="12">
        <v>0</v>
      </c>
      <c r="W2535" s="12">
        <v>1</v>
      </c>
      <c r="X2535" s="12">
        <v>2</v>
      </c>
      <c r="Y2535" s="12">
        <v>1</v>
      </c>
      <c r="Z2535" s="58">
        <v>0</v>
      </c>
      <c r="AA2535" s="58">
        <v>0</v>
      </c>
      <c r="AB2535" s="58">
        <v>0</v>
      </c>
      <c r="AC2535" s="58" t="s">
        <v>91</v>
      </c>
    </row>
    <row r="2536" spans="1:29" x14ac:dyDescent="0.3">
      <c r="A2536" s="57">
        <v>42062666</v>
      </c>
      <c r="B2536" s="12" t="s">
        <v>1750</v>
      </c>
      <c r="C2536" s="58" t="s">
        <v>109</v>
      </c>
      <c r="D2536" s="58" t="s">
        <v>112</v>
      </c>
      <c r="E2536" s="58">
        <v>1337239</v>
      </c>
      <c r="F2536" s="58"/>
      <c r="G2536" s="58">
        <f>+IF(F2536&gt;K2536+100000,F2536-K2536,0)</f>
        <v>0</v>
      </c>
      <c r="H2536" s="58"/>
      <c r="I2536" s="58"/>
      <c r="J2536" s="58"/>
      <c r="K2536" s="58">
        <v>889108</v>
      </c>
      <c r="L2536" s="12" t="s">
        <v>91</v>
      </c>
      <c r="M2536" s="12" t="s">
        <v>91</v>
      </c>
      <c r="N2536" s="12" t="s">
        <v>91</v>
      </c>
      <c r="O2536" s="12">
        <v>4</v>
      </c>
      <c r="P2536" s="12">
        <v>0</v>
      </c>
      <c r="Q2536" s="12">
        <v>0</v>
      </c>
      <c r="R2536" s="12">
        <v>76001</v>
      </c>
      <c r="S2536" s="59">
        <v>2.8410958904109589</v>
      </c>
      <c r="T2536" s="59">
        <v>40.158904109589038</v>
      </c>
      <c r="U2536" s="12">
        <v>2</v>
      </c>
      <c r="V2536" s="12">
        <v>0</v>
      </c>
      <c r="W2536" s="12">
        <v>1</v>
      </c>
      <c r="X2536" s="12">
        <v>2</v>
      </c>
      <c r="Y2536" s="12">
        <v>3</v>
      </c>
      <c r="Z2536" s="58">
        <v>0</v>
      </c>
      <c r="AA2536" s="58">
        <v>0</v>
      </c>
      <c r="AB2536" s="58">
        <v>0</v>
      </c>
      <c r="AC2536" s="58" t="s">
        <v>91</v>
      </c>
    </row>
    <row r="2537" spans="1:29" x14ac:dyDescent="0.3">
      <c r="A2537" s="57">
        <v>42248822</v>
      </c>
      <c r="B2537" s="12" t="s">
        <v>1754</v>
      </c>
      <c r="C2537" s="58" t="s">
        <v>109</v>
      </c>
      <c r="D2537" s="58" t="s">
        <v>112</v>
      </c>
      <c r="E2537" s="58">
        <v>110945</v>
      </c>
      <c r="F2537" s="58"/>
      <c r="G2537" s="58">
        <f>+IF(F2537&gt;K2537+100000,F2537-K2537,0)</f>
        <v>0</v>
      </c>
      <c r="H2537" s="58"/>
      <c r="I2537" s="58"/>
      <c r="J2537" s="58"/>
      <c r="K2537" s="58">
        <v>889108</v>
      </c>
      <c r="L2537" s="12" t="s">
        <v>91</v>
      </c>
      <c r="M2537" s="12" t="s">
        <v>91</v>
      </c>
      <c r="N2537" s="12" t="s">
        <v>91</v>
      </c>
      <c r="O2537" s="12">
        <v>4</v>
      </c>
      <c r="P2537" s="12">
        <v>0</v>
      </c>
      <c r="Q2537" s="12">
        <v>0</v>
      </c>
      <c r="R2537" s="12">
        <v>76130</v>
      </c>
      <c r="S2537" s="59">
        <v>2.8410958904109589</v>
      </c>
      <c r="T2537" s="59">
        <v>39.553424657534244</v>
      </c>
      <c r="U2537" s="12">
        <v>2</v>
      </c>
      <c r="V2537" s="12">
        <v>0</v>
      </c>
      <c r="W2537" s="12">
        <v>1</v>
      </c>
      <c r="X2537" s="12">
        <v>2</v>
      </c>
      <c r="Y2537" s="12">
        <v>1</v>
      </c>
      <c r="Z2537" s="58">
        <v>0</v>
      </c>
      <c r="AA2537" s="58">
        <v>0</v>
      </c>
      <c r="AB2537" s="58">
        <v>0</v>
      </c>
      <c r="AC2537" s="58" t="s">
        <v>91</v>
      </c>
    </row>
    <row r="2538" spans="1:29" x14ac:dyDescent="0.3">
      <c r="A2538" s="57">
        <v>2046866008</v>
      </c>
      <c r="B2538" s="12" t="s">
        <v>1755</v>
      </c>
      <c r="C2538" s="58" t="s">
        <v>109</v>
      </c>
      <c r="D2538" s="58" t="s">
        <v>112</v>
      </c>
      <c r="E2538" s="58"/>
      <c r="F2538" s="58"/>
      <c r="G2538" s="58">
        <f>+IF(F2538&gt;K2538+100000,F2538-K2538,0)</f>
        <v>0</v>
      </c>
      <c r="H2538" s="58"/>
      <c r="I2538" s="58"/>
      <c r="J2538" s="58"/>
      <c r="K2538" s="58">
        <v>889108</v>
      </c>
      <c r="L2538" s="12" t="s">
        <v>91</v>
      </c>
      <c r="M2538" s="12" t="s">
        <v>91</v>
      </c>
      <c r="N2538" s="12" t="s">
        <v>91</v>
      </c>
      <c r="O2538" s="12">
        <v>4</v>
      </c>
      <c r="P2538" s="12">
        <v>0</v>
      </c>
      <c r="Q2538" s="12">
        <v>0</v>
      </c>
      <c r="R2538" s="12">
        <v>8001</v>
      </c>
      <c r="S2538" s="59">
        <v>2.8410958904109589</v>
      </c>
      <c r="T2538" s="59">
        <v>23.172602739726027</v>
      </c>
      <c r="U2538" s="12">
        <v>2</v>
      </c>
      <c r="V2538" s="12">
        <v>0</v>
      </c>
      <c r="W2538" s="12">
        <v>2</v>
      </c>
      <c r="X2538" s="12">
        <v>2</v>
      </c>
      <c r="Y2538" s="12">
        <v>1</v>
      </c>
      <c r="Z2538" s="58">
        <v>0</v>
      </c>
      <c r="AA2538" s="58">
        <v>0</v>
      </c>
      <c r="AB2538" s="58">
        <v>0</v>
      </c>
      <c r="AC2538" s="58" t="s">
        <v>91</v>
      </c>
    </row>
    <row r="2539" spans="1:29" x14ac:dyDescent="0.3">
      <c r="A2539" s="57">
        <v>28608646</v>
      </c>
      <c r="B2539" s="12" t="s">
        <v>1756</v>
      </c>
      <c r="C2539" s="58" t="s">
        <v>108</v>
      </c>
      <c r="D2539" s="58" t="s">
        <v>29</v>
      </c>
      <c r="E2539" s="58">
        <v>174267</v>
      </c>
      <c r="F2539" s="58">
        <v>1546059</v>
      </c>
      <c r="G2539" s="58">
        <f>+IF(F2539&gt;K2539+100000,F2539-K2539,0)</f>
        <v>656753</v>
      </c>
      <c r="H2539" s="58">
        <v>126084</v>
      </c>
      <c r="I2539" s="58">
        <v>0</v>
      </c>
      <c r="J2539" s="58">
        <v>1400000</v>
      </c>
      <c r="K2539" s="58">
        <v>889306</v>
      </c>
      <c r="L2539" s="12" t="s">
        <v>87</v>
      </c>
      <c r="M2539" s="12" t="s">
        <v>89</v>
      </c>
      <c r="N2539" s="12" t="s">
        <v>10</v>
      </c>
      <c r="O2539" s="12">
        <v>4</v>
      </c>
      <c r="P2539" s="12">
        <v>0</v>
      </c>
      <c r="Q2539" s="12">
        <v>4</v>
      </c>
      <c r="R2539" s="12">
        <v>76520</v>
      </c>
      <c r="S2539" s="59">
        <v>1.3753424657534246</v>
      </c>
      <c r="T2539" s="59">
        <v>45.139726027397259</v>
      </c>
      <c r="U2539" s="12">
        <v>1</v>
      </c>
      <c r="V2539" s="12">
        <v>0</v>
      </c>
      <c r="W2539" s="12">
        <v>1</v>
      </c>
      <c r="X2539" s="12">
        <v>2</v>
      </c>
      <c r="Y2539" s="12">
        <v>1</v>
      </c>
      <c r="Z2539" s="58">
        <v>0</v>
      </c>
      <c r="AA2539" s="58">
        <v>0</v>
      </c>
      <c r="AB2539" s="58">
        <v>0</v>
      </c>
      <c r="AC2539" s="58" t="s">
        <v>91</v>
      </c>
    </row>
    <row r="2540" spans="1:29" x14ac:dyDescent="0.3">
      <c r="A2540" s="57">
        <v>2468246</v>
      </c>
      <c r="B2540" s="12" t="s">
        <v>1758</v>
      </c>
      <c r="C2540" s="58" t="s">
        <v>108</v>
      </c>
      <c r="D2540" s="58" t="s">
        <v>29</v>
      </c>
      <c r="E2540" s="58">
        <v>212800</v>
      </c>
      <c r="F2540" s="58">
        <v>1740468</v>
      </c>
      <c r="G2540" s="58">
        <f>+IF(F2540&gt;K2540+100000,F2540-K2540,0)</f>
        <v>849848</v>
      </c>
      <c r="H2540" s="58">
        <v>113311</v>
      </c>
      <c r="I2540" s="58">
        <v>0</v>
      </c>
      <c r="J2540" s="58">
        <v>0</v>
      </c>
      <c r="K2540" s="58">
        <v>890620</v>
      </c>
      <c r="L2540" s="12" t="s">
        <v>88</v>
      </c>
      <c r="M2540" s="12" t="s">
        <v>89</v>
      </c>
      <c r="N2540" s="12" t="s">
        <v>10</v>
      </c>
      <c r="O2540" s="12">
        <v>4</v>
      </c>
      <c r="P2540" s="12">
        <v>0</v>
      </c>
      <c r="Q2540" s="12">
        <v>0</v>
      </c>
      <c r="R2540" s="12">
        <v>68255</v>
      </c>
      <c r="S2540" s="59">
        <v>2.2821917808219179</v>
      </c>
      <c r="T2540" s="59">
        <v>38.909589041095892</v>
      </c>
      <c r="U2540" s="12">
        <v>1</v>
      </c>
      <c r="V2540" s="12">
        <v>1</v>
      </c>
      <c r="W2540" s="12">
        <v>2</v>
      </c>
      <c r="X2540" s="12">
        <v>2</v>
      </c>
      <c r="Y2540" s="12">
        <v>3</v>
      </c>
      <c r="Z2540" s="58">
        <v>0</v>
      </c>
      <c r="AA2540" s="58">
        <v>0</v>
      </c>
      <c r="AB2540" s="58">
        <v>0</v>
      </c>
      <c r="AC2540" s="58" t="s">
        <v>91</v>
      </c>
    </row>
    <row r="2541" spans="1:29" x14ac:dyDescent="0.3">
      <c r="A2541" s="57">
        <v>2468620</v>
      </c>
      <c r="B2541" s="12" t="s">
        <v>1759</v>
      </c>
      <c r="C2541" s="58" t="s">
        <v>108</v>
      </c>
      <c r="D2541" s="58" t="s">
        <v>113</v>
      </c>
      <c r="E2541" s="58">
        <v>201000</v>
      </c>
      <c r="F2541" s="58">
        <v>743473</v>
      </c>
      <c r="G2541" s="58">
        <f>+IF(F2541&gt;K2541+100000,F2541-K2541,0)</f>
        <v>0</v>
      </c>
      <c r="H2541" s="58">
        <v>141372</v>
      </c>
      <c r="I2541" s="58">
        <v>0</v>
      </c>
      <c r="J2541" s="58">
        <v>0</v>
      </c>
      <c r="K2541" s="58">
        <v>890620</v>
      </c>
      <c r="L2541" s="12" t="s">
        <v>88</v>
      </c>
      <c r="M2541" s="12" t="s">
        <v>89</v>
      </c>
      <c r="N2541" s="12" t="s">
        <v>10</v>
      </c>
      <c r="O2541" s="12">
        <v>4</v>
      </c>
      <c r="P2541" s="12">
        <v>0</v>
      </c>
      <c r="Q2541" s="12">
        <v>0</v>
      </c>
      <c r="R2541" s="12">
        <v>68615</v>
      </c>
      <c r="S2541" s="59">
        <v>2.2821917808219179</v>
      </c>
      <c r="T2541" s="59">
        <v>37.780821917808218</v>
      </c>
      <c r="U2541" s="12">
        <v>1</v>
      </c>
      <c r="V2541" s="12">
        <v>4</v>
      </c>
      <c r="W2541" s="12">
        <v>2</v>
      </c>
      <c r="X2541" s="12">
        <v>2</v>
      </c>
      <c r="Y2541" s="12">
        <v>2</v>
      </c>
      <c r="Z2541" s="58">
        <v>0</v>
      </c>
      <c r="AA2541" s="58">
        <v>0</v>
      </c>
      <c r="AB2541" s="58">
        <v>0</v>
      </c>
      <c r="AC2541" s="58" t="s">
        <v>91</v>
      </c>
    </row>
    <row r="2542" spans="1:29" x14ac:dyDescent="0.3">
      <c r="A2542" s="57">
        <v>2006820206</v>
      </c>
      <c r="B2542" s="12" t="s">
        <v>1761</v>
      </c>
      <c r="C2542" s="58" t="s">
        <v>108</v>
      </c>
      <c r="D2542" s="58" t="s">
        <v>113</v>
      </c>
      <c r="E2542" s="58">
        <v>61800</v>
      </c>
      <c r="F2542" s="58">
        <v>791663</v>
      </c>
      <c r="G2542" s="58">
        <f>+IF(F2542&gt;K2542+100000,F2542-K2542,0)</f>
        <v>0</v>
      </c>
      <c r="H2542" s="58">
        <v>105294</v>
      </c>
      <c r="I2542" s="58">
        <v>0</v>
      </c>
      <c r="J2542" s="58">
        <v>0</v>
      </c>
      <c r="K2542" s="58">
        <v>890620</v>
      </c>
      <c r="L2542" s="12" t="s">
        <v>88</v>
      </c>
      <c r="M2542" s="12" t="s">
        <v>89</v>
      </c>
      <c r="N2542" s="12" t="s">
        <v>10</v>
      </c>
      <c r="O2542" s="12">
        <v>4</v>
      </c>
      <c r="P2542" s="12">
        <v>0</v>
      </c>
      <c r="Q2542" s="12">
        <v>0</v>
      </c>
      <c r="R2542" s="12">
        <v>68255</v>
      </c>
      <c r="S2542" s="59">
        <v>2.2821917808219179</v>
      </c>
      <c r="T2542" s="59">
        <v>30.358904109589041</v>
      </c>
      <c r="U2542" s="12">
        <v>2</v>
      </c>
      <c r="V2542" s="12">
        <v>2</v>
      </c>
      <c r="W2542" s="12">
        <v>2</v>
      </c>
      <c r="X2542" s="12">
        <v>2</v>
      </c>
      <c r="Y2542" s="12">
        <v>1</v>
      </c>
      <c r="Z2542" s="58">
        <v>0</v>
      </c>
      <c r="AA2542" s="58">
        <v>0</v>
      </c>
      <c r="AB2542" s="58">
        <v>0</v>
      </c>
      <c r="AC2542" s="58" t="s">
        <v>91</v>
      </c>
    </row>
    <row r="2543" spans="1:29" x14ac:dyDescent="0.3">
      <c r="A2543" s="57">
        <v>6688004</v>
      </c>
      <c r="B2543" s="12" t="s">
        <v>1762</v>
      </c>
      <c r="C2543" s="58" t="s">
        <v>109</v>
      </c>
      <c r="D2543" s="58" t="s">
        <v>112</v>
      </c>
      <c r="E2543" s="58">
        <v>50167</v>
      </c>
      <c r="F2543" s="58"/>
      <c r="G2543" s="58">
        <f>+IF(F2543&gt;K2543+100000,F2543-K2543,0)</f>
        <v>0</v>
      </c>
      <c r="H2543" s="58"/>
      <c r="I2543" s="58"/>
      <c r="J2543" s="58"/>
      <c r="K2543" s="58">
        <v>890620</v>
      </c>
      <c r="L2543" s="12" t="s">
        <v>91</v>
      </c>
      <c r="M2543" s="12" t="s">
        <v>91</v>
      </c>
      <c r="N2543" s="12" t="s">
        <v>91</v>
      </c>
      <c r="O2543" s="12">
        <v>4</v>
      </c>
      <c r="P2543" s="12">
        <v>0</v>
      </c>
      <c r="Q2543" s="12">
        <v>0</v>
      </c>
      <c r="R2543" s="12">
        <v>68895</v>
      </c>
      <c r="S2543" s="59">
        <v>2.2821917808219179</v>
      </c>
      <c r="T2543" s="59">
        <v>53.07123287671233</v>
      </c>
      <c r="U2543" s="12">
        <v>1</v>
      </c>
      <c r="V2543" s="12">
        <v>2</v>
      </c>
      <c r="W2543" s="12">
        <v>3</v>
      </c>
      <c r="X2543" s="12">
        <v>3</v>
      </c>
      <c r="Y2543" s="12">
        <v>3</v>
      </c>
      <c r="Z2543" s="58">
        <v>0</v>
      </c>
      <c r="AA2543" s="58">
        <v>0</v>
      </c>
      <c r="AB2543" s="58">
        <v>0</v>
      </c>
      <c r="AC2543" s="58" t="s">
        <v>91</v>
      </c>
    </row>
    <row r="2544" spans="1:29" x14ac:dyDescent="0.3">
      <c r="A2544" s="57">
        <v>2288400</v>
      </c>
      <c r="B2544" s="12" t="s">
        <v>1767</v>
      </c>
      <c r="C2544" s="58" t="s">
        <v>106</v>
      </c>
      <c r="D2544" s="58" t="s">
        <v>115</v>
      </c>
      <c r="E2544" s="58"/>
      <c r="F2544" s="58">
        <v>4483467</v>
      </c>
      <c r="G2544" s="58">
        <f>+IF(F2544&gt;K2544+100000,F2544-K2544,0)</f>
        <v>3592847</v>
      </c>
      <c r="H2544" s="58">
        <v>171392</v>
      </c>
      <c r="I2544" s="58">
        <v>0</v>
      </c>
      <c r="J2544" s="58">
        <v>3568280</v>
      </c>
      <c r="K2544" s="58">
        <v>890620</v>
      </c>
      <c r="L2544" s="12" t="s">
        <v>87</v>
      </c>
      <c r="M2544" s="12" t="s">
        <v>89</v>
      </c>
      <c r="N2544" s="12" t="s">
        <v>10</v>
      </c>
      <c r="O2544" s="12">
        <v>4</v>
      </c>
      <c r="P2544" s="12">
        <v>0</v>
      </c>
      <c r="Q2544" s="12">
        <v>0</v>
      </c>
      <c r="R2544" s="12">
        <v>68307</v>
      </c>
      <c r="S2544" s="59">
        <v>2.2821917808219179</v>
      </c>
      <c r="T2544" s="59">
        <v>50.715068493150682</v>
      </c>
      <c r="U2544" s="12">
        <v>1</v>
      </c>
      <c r="V2544" s="12">
        <v>1</v>
      </c>
      <c r="W2544" s="12">
        <v>2</v>
      </c>
      <c r="X2544" s="12">
        <v>3</v>
      </c>
      <c r="Y2544" s="12">
        <v>1</v>
      </c>
      <c r="Z2544" s="58">
        <v>0</v>
      </c>
      <c r="AA2544" s="58">
        <v>0</v>
      </c>
      <c r="AB2544" s="58">
        <v>0</v>
      </c>
      <c r="AC2544" s="58" t="s">
        <v>91</v>
      </c>
    </row>
    <row r="2545" spans="1:29" x14ac:dyDescent="0.3">
      <c r="A2545" s="57">
        <v>2246686</v>
      </c>
      <c r="B2545" s="12" t="s">
        <v>1768</v>
      </c>
      <c r="C2545" s="58" t="s">
        <v>109</v>
      </c>
      <c r="D2545" s="58" t="s">
        <v>112</v>
      </c>
      <c r="E2545" s="58"/>
      <c r="F2545" s="58"/>
      <c r="G2545" s="58">
        <f>+IF(F2545&gt;K2545+100000,F2545-K2545,0)</f>
        <v>0</v>
      </c>
      <c r="H2545" s="58"/>
      <c r="I2545" s="58"/>
      <c r="J2545" s="58"/>
      <c r="K2545" s="58">
        <v>890620</v>
      </c>
      <c r="L2545" s="12" t="s">
        <v>91</v>
      </c>
      <c r="M2545" s="12" t="s">
        <v>91</v>
      </c>
      <c r="N2545" s="12" t="s">
        <v>91</v>
      </c>
      <c r="O2545" s="12">
        <v>4</v>
      </c>
      <c r="P2545" s="12">
        <v>0</v>
      </c>
      <c r="Q2545" s="12">
        <v>0</v>
      </c>
      <c r="R2545" s="12">
        <v>68001</v>
      </c>
      <c r="S2545" s="59">
        <v>2.2821917808219179</v>
      </c>
      <c r="T2545" s="59">
        <v>55.424657534246577</v>
      </c>
      <c r="U2545" s="12">
        <v>1</v>
      </c>
      <c r="V2545" s="12">
        <v>2</v>
      </c>
      <c r="W2545" s="12">
        <v>2</v>
      </c>
      <c r="X2545" s="12">
        <v>2</v>
      </c>
      <c r="Y2545" s="12">
        <v>3</v>
      </c>
      <c r="Z2545" s="58">
        <v>0</v>
      </c>
      <c r="AA2545" s="58">
        <v>0</v>
      </c>
      <c r="AB2545" s="58">
        <v>0</v>
      </c>
      <c r="AC2545" s="58" t="s">
        <v>91</v>
      </c>
    </row>
    <row r="2546" spans="1:29" x14ac:dyDescent="0.3">
      <c r="A2546" s="57">
        <v>48820864</v>
      </c>
      <c r="B2546" s="12" t="s">
        <v>1769</v>
      </c>
      <c r="C2546" s="58" t="s">
        <v>109</v>
      </c>
      <c r="D2546" s="58" t="s">
        <v>112</v>
      </c>
      <c r="E2546" s="58"/>
      <c r="F2546" s="58"/>
      <c r="G2546" s="58">
        <f>+IF(F2546&gt;K2546+100000,F2546-K2546,0)</f>
        <v>0</v>
      </c>
      <c r="H2546" s="58"/>
      <c r="I2546" s="58"/>
      <c r="J2546" s="58"/>
      <c r="K2546" s="58">
        <v>890620</v>
      </c>
      <c r="L2546" s="12" t="s">
        <v>91</v>
      </c>
      <c r="M2546" s="12" t="s">
        <v>91</v>
      </c>
      <c r="N2546" s="12" t="s">
        <v>91</v>
      </c>
      <c r="O2546" s="12">
        <v>4</v>
      </c>
      <c r="P2546" s="12">
        <v>0</v>
      </c>
      <c r="Q2546" s="12">
        <v>0</v>
      </c>
      <c r="R2546" s="12">
        <v>68255</v>
      </c>
      <c r="S2546" s="59">
        <v>2.2821917808219179</v>
      </c>
      <c r="T2546" s="59">
        <v>43.317808219178083</v>
      </c>
      <c r="U2546" s="12">
        <v>2</v>
      </c>
      <c r="V2546" s="12">
        <v>2</v>
      </c>
      <c r="W2546" s="12">
        <v>2</v>
      </c>
      <c r="X2546" s="12">
        <v>2</v>
      </c>
      <c r="Y2546" s="12">
        <v>4</v>
      </c>
      <c r="Z2546" s="58">
        <v>0</v>
      </c>
      <c r="AA2546" s="58">
        <v>0</v>
      </c>
      <c r="AB2546" s="58">
        <v>0</v>
      </c>
      <c r="AC2546" s="58" t="s">
        <v>91</v>
      </c>
    </row>
    <row r="2547" spans="1:29" x14ac:dyDescent="0.3">
      <c r="A2547" s="57">
        <v>88280004</v>
      </c>
      <c r="B2547" s="12" t="s">
        <v>1770</v>
      </c>
      <c r="C2547" s="58" t="s">
        <v>109</v>
      </c>
      <c r="D2547" s="58" t="s">
        <v>112</v>
      </c>
      <c r="E2547" s="58"/>
      <c r="F2547" s="58"/>
      <c r="G2547" s="58">
        <f>+IF(F2547&gt;K2547+100000,F2547-K2547,0)</f>
        <v>0</v>
      </c>
      <c r="H2547" s="58"/>
      <c r="I2547" s="58"/>
      <c r="J2547" s="58"/>
      <c r="K2547" s="58">
        <v>890620</v>
      </c>
      <c r="L2547" s="12" t="s">
        <v>91</v>
      </c>
      <c r="M2547" s="12" t="s">
        <v>91</v>
      </c>
      <c r="N2547" s="12" t="s">
        <v>91</v>
      </c>
      <c r="O2547" s="12">
        <v>4</v>
      </c>
      <c r="P2547" s="12">
        <v>0</v>
      </c>
      <c r="Q2547" s="12">
        <v>0</v>
      </c>
      <c r="R2547" s="12">
        <v>68307</v>
      </c>
      <c r="S2547" s="59">
        <v>2.2821917808219179</v>
      </c>
      <c r="T2547" s="59">
        <v>48.649315068493152</v>
      </c>
      <c r="U2547" s="12">
        <v>1</v>
      </c>
      <c r="V2547" s="12">
        <v>1</v>
      </c>
      <c r="W2547" s="12">
        <v>2</v>
      </c>
      <c r="X2547" s="12">
        <v>2</v>
      </c>
      <c r="Y2547" s="12">
        <v>3</v>
      </c>
      <c r="Z2547" s="58">
        <v>0</v>
      </c>
      <c r="AA2547" s="58">
        <v>0</v>
      </c>
      <c r="AB2547" s="58">
        <v>0</v>
      </c>
      <c r="AC2547" s="58" t="s">
        <v>91</v>
      </c>
    </row>
    <row r="2548" spans="1:29" x14ac:dyDescent="0.3">
      <c r="A2548" s="57">
        <v>2468806</v>
      </c>
      <c r="B2548" s="12" t="s">
        <v>1771</v>
      </c>
      <c r="C2548" s="58" t="s">
        <v>109</v>
      </c>
      <c r="D2548" s="58" t="s">
        <v>112</v>
      </c>
      <c r="E2548" s="58"/>
      <c r="F2548" s="58"/>
      <c r="G2548" s="58">
        <f>+IF(F2548&gt;K2548+100000,F2548-K2548,0)</f>
        <v>0</v>
      </c>
      <c r="H2548" s="58"/>
      <c r="I2548" s="58"/>
      <c r="J2548" s="58"/>
      <c r="K2548" s="58">
        <v>890620</v>
      </c>
      <c r="L2548" s="12" t="s">
        <v>91</v>
      </c>
      <c r="M2548" s="12" t="s">
        <v>91</v>
      </c>
      <c r="N2548" s="12" t="s">
        <v>91</v>
      </c>
      <c r="O2548" s="12">
        <v>4</v>
      </c>
      <c r="P2548" s="12">
        <v>0</v>
      </c>
      <c r="Q2548" s="12">
        <v>0</v>
      </c>
      <c r="R2548" s="12">
        <v>68406</v>
      </c>
      <c r="S2548" s="59">
        <v>2.2821917808219179</v>
      </c>
      <c r="T2548" s="59">
        <v>36.290410958904111</v>
      </c>
      <c r="U2548" s="12">
        <v>1</v>
      </c>
      <c r="V2548" s="12">
        <v>2</v>
      </c>
      <c r="W2548" s="12">
        <v>2</v>
      </c>
      <c r="X2548" s="12">
        <v>2</v>
      </c>
      <c r="Y2548" s="12">
        <v>3</v>
      </c>
      <c r="Z2548" s="58">
        <v>0</v>
      </c>
      <c r="AA2548" s="58">
        <v>0</v>
      </c>
      <c r="AB2548" s="58">
        <v>0</v>
      </c>
      <c r="AC2548" s="58" t="s">
        <v>91</v>
      </c>
    </row>
    <row r="2549" spans="1:29" x14ac:dyDescent="0.3">
      <c r="A2549" s="57">
        <v>6600224</v>
      </c>
      <c r="B2549" s="12" t="s">
        <v>1772</v>
      </c>
      <c r="C2549" s="58" t="s">
        <v>109</v>
      </c>
      <c r="D2549" s="58" t="s">
        <v>112</v>
      </c>
      <c r="E2549" s="58"/>
      <c r="F2549" s="58"/>
      <c r="G2549" s="58">
        <f>+IF(F2549&gt;K2549+100000,F2549-K2549,0)</f>
        <v>0</v>
      </c>
      <c r="H2549" s="58"/>
      <c r="I2549" s="58"/>
      <c r="J2549" s="58"/>
      <c r="K2549" s="58">
        <v>890620</v>
      </c>
      <c r="L2549" s="12" t="s">
        <v>91</v>
      </c>
      <c r="M2549" s="12" t="s">
        <v>91</v>
      </c>
      <c r="N2549" s="12" t="s">
        <v>91</v>
      </c>
      <c r="O2549" s="12">
        <v>4</v>
      </c>
      <c r="P2549" s="12">
        <v>0</v>
      </c>
      <c r="Q2549" s="12">
        <v>0</v>
      </c>
      <c r="R2549" s="12">
        <v>68615</v>
      </c>
      <c r="S2549" s="59">
        <v>2.2821917808219179</v>
      </c>
      <c r="T2549" s="59">
        <v>57.769863013698632</v>
      </c>
      <c r="U2549" s="12">
        <v>1</v>
      </c>
      <c r="V2549" s="12">
        <v>2</v>
      </c>
      <c r="W2549" s="12">
        <v>1</v>
      </c>
      <c r="X2549" s="12">
        <v>2</v>
      </c>
      <c r="Y2549" s="12">
        <v>2</v>
      </c>
      <c r="Z2549" s="58">
        <v>0</v>
      </c>
      <c r="AA2549" s="58">
        <v>0</v>
      </c>
      <c r="AB2549" s="58">
        <v>0</v>
      </c>
      <c r="AC2549" s="58" t="s">
        <v>91</v>
      </c>
    </row>
    <row r="2550" spans="1:29" x14ac:dyDescent="0.3">
      <c r="A2550" s="57">
        <v>28444604</v>
      </c>
      <c r="B2550" s="12" t="s">
        <v>1773</v>
      </c>
      <c r="C2550" s="58" t="s">
        <v>109</v>
      </c>
      <c r="D2550" s="58" t="s">
        <v>112</v>
      </c>
      <c r="E2550" s="58"/>
      <c r="F2550" s="58"/>
      <c r="G2550" s="58">
        <f>+IF(F2550&gt;K2550+100000,F2550-K2550,0)</f>
        <v>0</v>
      </c>
      <c r="H2550" s="58"/>
      <c r="I2550" s="58"/>
      <c r="J2550" s="58"/>
      <c r="K2550" s="58">
        <v>890620</v>
      </c>
      <c r="L2550" s="12" t="s">
        <v>91</v>
      </c>
      <c r="M2550" s="12" t="s">
        <v>91</v>
      </c>
      <c r="N2550" s="12" t="s">
        <v>91</v>
      </c>
      <c r="O2550" s="12">
        <v>4</v>
      </c>
      <c r="P2550" s="12">
        <v>0</v>
      </c>
      <c r="Q2550" s="12">
        <v>0</v>
      </c>
      <c r="R2550" s="12">
        <v>68615</v>
      </c>
      <c r="S2550" s="59">
        <v>2.2821917808219179</v>
      </c>
      <c r="T2550" s="59">
        <v>57.830136986301369</v>
      </c>
      <c r="U2550" s="12">
        <v>2</v>
      </c>
      <c r="V2550" s="12">
        <v>2</v>
      </c>
      <c r="W2550" s="12">
        <v>2</v>
      </c>
      <c r="X2550" s="12">
        <v>2</v>
      </c>
      <c r="Y2550" s="12">
        <v>1</v>
      </c>
      <c r="Z2550" s="58">
        <v>0</v>
      </c>
      <c r="AA2550" s="58">
        <v>0</v>
      </c>
      <c r="AB2550" s="58">
        <v>0</v>
      </c>
      <c r="AC2550" s="58" t="s">
        <v>91</v>
      </c>
    </row>
    <row r="2551" spans="1:29" x14ac:dyDescent="0.3">
      <c r="A2551" s="57">
        <v>28446246</v>
      </c>
      <c r="B2551" s="12" t="s">
        <v>1774</v>
      </c>
      <c r="C2551" s="58" t="s">
        <v>109</v>
      </c>
      <c r="D2551" s="58" t="s">
        <v>112</v>
      </c>
      <c r="E2551" s="58"/>
      <c r="F2551" s="58"/>
      <c r="G2551" s="58">
        <f>+IF(F2551&gt;K2551+100000,F2551-K2551,0)</f>
        <v>0</v>
      </c>
      <c r="H2551" s="58"/>
      <c r="I2551" s="58"/>
      <c r="J2551" s="58"/>
      <c r="K2551" s="58">
        <v>890620</v>
      </c>
      <c r="L2551" s="12" t="s">
        <v>91</v>
      </c>
      <c r="M2551" s="12" t="s">
        <v>91</v>
      </c>
      <c r="N2551" s="12" t="s">
        <v>91</v>
      </c>
      <c r="O2551" s="12">
        <v>4</v>
      </c>
      <c r="P2551" s="12">
        <v>0</v>
      </c>
      <c r="Q2551" s="12">
        <v>0</v>
      </c>
      <c r="R2551" s="12">
        <v>68615</v>
      </c>
      <c r="S2551" s="59">
        <v>2.2821917808219179</v>
      </c>
      <c r="T2551" s="59">
        <v>53.712328767123289</v>
      </c>
      <c r="U2551" s="12">
        <v>2</v>
      </c>
      <c r="V2551" s="12">
        <v>1</v>
      </c>
      <c r="W2551" s="12">
        <v>1</v>
      </c>
      <c r="X2551" s="12">
        <v>2</v>
      </c>
      <c r="Y2551" s="12">
        <v>3</v>
      </c>
      <c r="Z2551" s="58">
        <v>0</v>
      </c>
      <c r="AA2551" s="58">
        <v>0</v>
      </c>
      <c r="AB2551" s="58">
        <v>0</v>
      </c>
      <c r="AC2551" s="58" t="s">
        <v>91</v>
      </c>
    </row>
    <row r="2552" spans="1:29" x14ac:dyDescent="0.3">
      <c r="A2552" s="57">
        <v>28462820</v>
      </c>
      <c r="B2552" s="12" t="s">
        <v>1775</v>
      </c>
      <c r="C2552" s="58" t="s">
        <v>109</v>
      </c>
      <c r="D2552" s="58" t="s">
        <v>112</v>
      </c>
      <c r="E2552" s="58"/>
      <c r="F2552" s="58"/>
      <c r="G2552" s="58">
        <f>+IF(F2552&gt;K2552+100000,F2552-K2552,0)</f>
        <v>0</v>
      </c>
      <c r="H2552" s="58"/>
      <c r="I2552" s="58"/>
      <c r="J2552" s="58"/>
      <c r="K2552" s="58">
        <v>890620</v>
      </c>
      <c r="L2552" s="12" t="s">
        <v>91</v>
      </c>
      <c r="M2552" s="12" t="s">
        <v>91</v>
      </c>
      <c r="N2552" s="12" t="s">
        <v>91</v>
      </c>
      <c r="O2552" s="12">
        <v>4</v>
      </c>
      <c r="P2552" s="12">
        <v>0</v>
      </c>
      <c r="Q2552" s="12">
        <v>0</v>
      </c>
      <c r="R2552" s="12">
        <v>68615</v>
      </c>
      <c r="S2552" s="59">
        <v>2.2821917808219179</v>
      </c>
      <c r="T2552" s="59">
        <v>39.347945205479455</v>
      </c>
      <c r="U2552" s="12">
        <v>2</v>
      </c>
      <c r="V2552" s="12">
        <v>3</v>
      </c>
      <c r="W2552" s="12">
        <v>2</v>
      </c>
      <c r="X2552" s="12">
        <v>2</v>
      </c>
      <c r="Y2552" s="12">
        <v>3</v>
      </c>
      <c r="Z2552" s="58">
        <v>0</v>
      </c>
      <c r="AA2552" s="58">
        <v>0</v>
      </c>
      <c r="AB2552" s="58">
        <v>0</v>
      </c>
      <c r="AC2552" s="58" t="s">
        <v>91</v>
      </c>
    </row>
    <row r="2553" spans="1:29" x14ac:dyDescent="0.3">
      <c r="A2553" s="57">
        <v>2008824426</v>
      </c>
      <c r="B2553" s="12" t="s">
        <v>1776</v>
      </c>
      <c r="C2553" s="58" t="s">
        <v>109</v>
      </c>
      <c r="D2553" s="58" t="s">
        <v>112</v>
      </c>
      <c r="E2553" s="58"/>
      <c r="F2553" s="58"/>
      <c r="G2553" s="58">
        <f>+IF(F2553&gt;K2553+100000,F2553-K2553,0)</f>
        <v>0</v>
      </c>
      <c r="H2553" s="58"/>
      <c r="I2553" s="58"/>
      <c r="J2553" s="58"/>
      <c r="K2553" s="58">
        <v>890620</v>
      </c>
      <c r="L2553" s="12" t="s">
        <v>91</v>
      </c>
      <c r="M2553" s="12" t="s">
        <v>91</v>
      </c>
      <c r="N2553" s="12" t="s">
        <v>91</v>
      </c>
      <c r="O2553" s="12">
        <v>4</v>
      </c>
      <c r="P2553" s="12">
        <v>0</v>
      </c>
      <c r="Q2553" s="12">
        <v>0</v>
      </c>
      <c r="R2553" s="12">
        <v>68895</v>
      </c>
      <c r="S2553" s="59">
        <v>2.2821917808219179</v>
      </c>
      <c r="T2553" s="59">
        <v>25.084931506849315</v>
      </c>
      <c r="U2553" s="12">
        <v>1</v>
      </c>
      <c r="V2553" s="12">
        <v>2</v>
      </c>
      <c r="W2553" s="12">
        <v>1</v>
      </c>
      <c r="X2553" s="12">
        <v>2</v>
      </c>
      <c r="Y2553" s="12">
        <v>3</v>
      </c>
      <c r="Z2553" s="58">
        <v>0</v>
      </c>
      <c r="AA2553" s="58">
        <v>0</v>
      </c>
      <c r="AB2553" s="58">
        <v>0</v>
      </c>
      <c r="AC2553" s="58" t="s">
        <v>91</v>
      </c>
    </row>
    <row r="2554" spans="1:29" x14ac:dyDescent="0.3">
      <c r="A2554" s="57">
        <v>2260020</v>
      </c>
      <c r="B2554" s="12" t="s">
        <v>1777</v>
      </c>
      <c r="C2554" s="58" t="s">
        <v>109</v>
      </c>
      <c r="D2554" s="58" t="s">
        <v>112</v>
      </c>
      <c r="E2554" s="58"/>
      <c r="F2554" s="58"/>
      <c r="G2554" s="58">
        <f>+IF(F2554&gt;K2554+100000,F2554-K2554,0)</f>
        <v>0</v>
      </c>
      <c r="H2554" s="58"/>
      <c r="I2554" s="58"/>
      <c r="J2554" s="58"/>
      <c r="K2554" s="58">
        <v>890620</v>
      </c>
      <c r="L2554" s="12" t="s">
        <v>91</v>
      </c>
      <c r="M2554" s="12" t="s">
        <v>91</v>
      </c>
      <c r="N2554" s="12" t="s">
        <v>91</v>
      </c>
      <c r="O2554" s="12">
        <v>4</v>
      </c>
      <c r="P2554" s="12">
        <v>0</v>
      </c>
      <c r="Q2554" s="12">
        <v>0</v>
      </c>
      <c r="R2554" s="12">
        <v>68895</v>
      </c>
      <c r="S2554" s="59">
        <v>2.3232876712328765</v>
      </c>
      <c r="T2554" s="59">
        <v>39.747945205479454</v>
      </c>
      <c r="U2554" s="12">
        <v>1</v>
      </c>
      <c r="V2554" s="12">
        <v>2</v>
      </c>
      <c r="W2554" s="12">
        <v>2</v>
      </c>
      <c r="X2554" s="12">
        <v>2</v>
      </c>
      <c r="Y2554" s="12">
        <v>4</v>
      </c>
      <c r="Z2554" s="58">
        <v>0</v>
      </c>
      <c r="AA2554" s="58">
        <v>0</v>
      </c>
      <c r="AB2554" s="58">
        <v>0</v>
      </c>
      <c r="AC2554" s="58" t="s">
        <v>91</v>
      </c>
    </row>
    <row r="2555" spans="1:29" x14ac:dyDescent="0.3">
      <c r="A2555" s="57">
        <v>2444002</v>
      </c>
      <c r="B2555" s="12" t="s">
        <v>1778</v>
      </c>
      <c r="C2555" s="58" t="s">
        <v>109</v>
      </c>
      <c r="D2555" s="58" t="s">
        <v>112</v>
      </c>
      <c r="E2555" s="58"/>
      <c r="F2555" s="58"/>
      <c r="G2555" s="58">
        <f>+IF(F2555&gt;K2555+100000,F2555-K2555,0)</f>
        <v>0</v>
      </c>
      <c r="H2555" s="58"/>
      <c r="I2555" s="58"/>
      <c r="J2555" s="58"/>
      <c r="K2555" s="58">
        <v>890620</v>
      </c>
      <c r="L2555" s="12" t="s">
        <v>91</v>
      </c>
      <c r="M2555" s="12" t="s">
        <v>91</v>
      </c>
      <c r="N2555" s="12" t="s">
        <v>91</v>
      </c>
      <c r="O2555" s="12">
        <v>4</v>
      </c>
      <c r="P2555" s="12">
        <v>0</v>
      </c>
      <c r="Q2555" s="12">
        <v>0</v>
      </c>
      <c r="R2555" s="12">
        <v>68895</v>
      </c>
      <c r="S2555" s="59">
        <v>2.3232876712328765</v>
      </c>
      <c r="T2555" s="59">
        <v>51.876712328767127</v>
      </c>
      <c r="U2555" s="12">
        <v>1</v>
      </c>
      <c r="V2555" s="12">
        <v>2</v>
      </c>
      <c r="W2555" s="12">
        <v>2</v>
      </c>
      <c r="X2555" s="12">
        <v>2</v>
      </c>
      <c r="Y2555" s="12">
        <v>2</v>
      </c>
      <c r="Z2555" s="58">
        <v>0</v>
      </c>
      <c r="AA2555" s="58">
        <v>0</v>
      </c>
      <c r="AB2555" s="58">
        <v>0</v>
      </c>
      <c r="AC2555" s="58" t="s">
        <v>91</v>
      </c>
    </row>
    <row r="2556" spans="1:29" x14ac:dyDescent="0.3">
      <c r="A2556" s="57">
        <v>28448400</v>
      </c>
      <c r="B2556" s="12" t="s">
        <v>1779</v>
      </c>
      <c r="C2556" s="58" t="s">
        <v>108</v>
      </c>
      <c r="D2556" s="58" t="s">
        <v>113</v>
      </c>
      <c r="E2556" s="58"/>
      <c r="F2556" s="58">
        <v>134778</v>
      </c>
      <c r="G2556" s="58">
        <f>+IF(F2556&gt;K2556+100000,F2556-K2556,0)</f>
        <v>0</v>
      </c>
      <c r="H2556" s="58">
        <v>136665</v>
      </c>
      <c r="I2556" s="58">
        <v>0</v>
      </c>
      <c r="J2556" s="58">
        <v>0</v>
      </c>
      <c r="K2556" s="58">
        <v>890620</v>
      </c>
      <c r="L2556" s="12" t="s">
        <v>88</v>
      </c>
      <c r="M2556" s="12" t="s">
        <v>89</v>
      </c>
      <c r="N2556" s="12" t="s">
        <v>10</v>
      </c>
      <c r="O2556" s="12">
        <v>4</v>
      </c>
      <c r="P2556" s="12">
        <v>0</v>
      </c>
      <c r="Q2556" s="12">
        <v>0</v>
      </c>
      <c r="R2556" s="12">
        <v>68615</v>
      </c>
      <c r="S2556" s="59">
        <v>2.2821917808219179</v>
      </c>
      <c r="T2556" s="59">
        <v>45.550684931506851</v>
      </c>
      <c r="U2556" s="12">
        <v>2</v>
      </c>
      <c r="V2556" s="12">
        <v>2</v>
      </c>
      <c r="W2556" s="12">
        <v>2</v>
      </c>
      <c r="X2556" s="12">
        <v>2</v>
      </c>
      <c r="Y2556" s="12">
        <v>4</v>
      </c>
      <c r="Z2556" s="58">
        <v>0</v>
      </c>
      <c r="AA2556" s="58">
        <v>0</v>
      </c>
      <c r="AB2556" s="58">
        <v>0</v>
      </c>
      <c r="AC2556" s="58" t="s">
        <v>91</v>
      </c>
    </row>
    <row r="2557" spans="1:29" x14ac:dyDescent="0.3">
      <c r="A2557" s="57">
        <v>48862684</v>
      </c>
      <c r="B2557" s="12" t="s">
        <v>1780</v>
      </c>
      <c r="C2557" s="58" t="s">
        <v>108</v>
      </c>
      <c r="D2557" s="58" t="s">
        <v>113</v>
      </c>
      <c r="E2557" s="58"/>
      <c r="F2557" s="58">
        <v>236000</v>
      </c>
      <c r="G2557" s="58">
        <f>+IF(F2557&gt;K2557+100000,F2557-K2557,0)</f>
        <v>0</v>
      </c>
      <c r="H2557" s="58">
        <v>59443</v>
      </c>
      <c r="I2557" s="58">
        <v>0</v>
      </c>
      <c r="J2557" s="58">
        <v>0</v>
      </c>
      <c r="K2557" s="58">
        <v>890620</v>
      </c>
      <c r="L2557" s="12" t="s">
        <v>88</v>
      </c>
      <c r="M2557" s="12" t="s">
        <v>89</v>
      </c>
      <c r="N2557" s="12" t="s">
        <v>10</v>
      </c>
      <c r="O2557" s="12">
        <v>4</v>
      </c>
      <c r="P2557" s="12">
        <v>0</v>
      </c>
      <c r="Q2557" s="12">
        <v>0</v>
      </c>
      <c r="R2557" s="12">
        <v>68255</v>
      </c>
      <c r="S2557" s="59">
        <v>2.2821917808219179</v>
      </c>
      <c r="T2557" s="59">
        <v>40.457534246575342</v>
      </c>
      <c r="U2557" s="12">
        <v>2</v>
      </c>
      <c r="V2557" s="12">
        <v>2</v>
      </c>
      <c r="W2557" s="12">
        <v>2</v>
      </c>
      <c r="X2557" s="12">
        <v>2</v>
      </c>
      <c r="Y2557" s="12">
        <v>1</v>
      </c>
      <c r="Z2557" s="58">
        <v>0</v>
      </c>
      <c r="AA2557" s="58">
        <v>0</v>
      </c>
      <c r="AB2557" s="58">
        <v>0</v>
      </c>
      <c r="AC2557" s="58" t="s">
        <v>91</v>
      </c>
    </row>
    <row r="2558" spans="1:29" x14ac:dyDescent="0.3">
      <c r="A2558" s="57">
        <v>2202606884</v>
      </c>
      <c r="B2558" s="12" t="s">
        <v>1781</v>
      </c>
      <c r="C2558" s="58" t="s">
        <v>108</v>
      </c>
      <c r="D2558" s="58" t="s">
        <v>113</v>
      </c>
      <c r="E2558" s="58"/>
      <c r="F2558" s="58">
        <v>314723</v>
      </c>
      <c r="G2558" s="58">
        <f>+IF(F2558&gt;K2558+100000,F2558-K2558,0)</f>
        <v>0</v>
      </c>
      <c r="H2558" s="58">
        <v>107861</v>
      </c>
      <c r="I2558" s="58">
        <v>0</v>
      </c>
      <c r="J2558" s="58">
        <v>0</v>
      </c>
      <c r="K2558" s="58">
        <v>890620</v>
      </c>
      <c r="L2558" s="12" t="s">
        <v>88</v>
      </c>
      <c r="M2558" s="12" t="s">
        <v>89</v>
      </c>
      <c r="N2558" s="12" t="s">
        <v>10</v>
      </c>
      <c r="O2558" s="12">
        <v>4</v>
      </c>
      <c r="P2558" s="12">
        <v>0</v>
      </c>
      <c r="Q2558" s="12">
        <v>0</v>
      </c>
      <c r="R2558" s="12">
        <v>68276</v>
      </c>
      <c r="S2558" s="59">
        <v>2.2821917808219179</v>
      </c>
      <c r="T2558" s="59">
        <v>33.972602739726028</v>
      </c>
      <c r="U2558" s="12">
        <v>1</v>
      </c>
      <c r="V2558" s="12">
        <v>2</v>
      </c>
      <c r="W2558" s="12">
        <v>2</v>
      </c>
      <c r="X2558" s="12">
        <v>2</v>
      </c>
      <c r="Y2558" s="12">
        <v>1</v>
      </c>
      <c r="Z2558" s="58">
        <v>0</v>
      </c>
      <c r="AA2558" s="58">
        <v>0</v>
      </c>
      <c r="AB2558" s="58">
        <v>0</v>
      </c>
      <c r="AC2558" s="58" t="s">
        <v>91</v>
      </c>
    </row>
    <row r="2559" spans="1:29" x14ac:dyDescent="0.3">
      <c r="A2559" s="57">
        <v>24246204</v>
      </c>
      <c r="B2559" s="12" t="s">
        <v>1782</v>
      </c>
      <c r="C2559" s="58" t="s">
        <v>108</v>
      </c>
      <c r="D2559" s="58" t="s">
        <v>113</v>
      </c>
      <c r="E2559" s="58"/>
      <c r="F2559" s="58">
        <v>712066</v>
      </c>
      <c r="G2559" s="58">
        <f>+IF(F2559&gt;K2559+100000,F2559-K2559,0)</f>
        <v>0</v>
      </c>
      <c r="H2559" s="58">
        <v>107500</v>
      </c>
      <c r="I2559" s="58">
        <v>0</v>
      </c>
      <c r="J2559" s="58">
        <v>0</v>
      </c>
      <c r="K2559" s="58">
        <v>890620</v>
      </c>
      <c r="L2559" s="12" t="s">
        <v>88</v>
      </c>
      <c r="M2559" s="12" t="s">
        <v>89</v>
      </c>
      <c r="N2559" s="12" t="s">
        <v>10</v>
      </c>
      <c r="O2559" s="12">
        <v>4</v>
      </c>
      <c r="P2559" s="12">
        <v>0</v>
      </c>
      <c r="Q2559" s="12">
        <v>0</v>
      </c>
      <c r="R2559" s="12">
        <v>68307</v>
      </c>
      <c r="S2559" s="59">
        <v>2.2821917808219179</v>
      </c>
      <c r="T2559" s="59">
        <v>49.945205479452056</v>
      </c>
      <c r="U2559" s="12">
        <v>2</v>
      </c>
      <c r="V2559" s="12">
        <v>2</v>
      </c>
      <c r="W2559" s="12">
        <v>2</v>
      </c>
      <c r="X2559" s="12">
        <v>2</v>
      </c>
      <c r="Y2559" s="12">
        <v>3</v>
      </c>
      <c r="Z2559" s="58">
        <v>0</v>
      </c>
      <c r="AA2559" s="58">
        <v>0</v>
      </c>
      <c r="AB2559" s="58">
        <v>0</v>
      </c>
      <c r="AC2559" s="58" t="s">
        <v>91</v>
      </c>
    </row>
    <row r="2560" spans="1:29" x14ac:dyDescent="0.3">
      <c r="A2560" s="57">
        <v>28226408</v>
      </c>
      <c r="B2560" s="12" t="s">
        <v>1783</v>
      </c>
      <c r="C2560" s="58" t="s">
        <v>108</v>
      </c>
      <c r="D2560" s="58" t="s">
        <v>113</v>
      </c>
      <c r="E2560" s="58"/>
      <c r="F2560" s="58">
        <v>812424</v>
      </c>
      <c r="G2560" s="58">
        <f>+IF(F2560&gt;K2560+100000,F2560-K2560,0)</f>
        <v>0</v>
      </c>
      <c r="H2560" s="58">
        <v>74019</v>
      </c>
      <c r="I2560" s="58">
        <v>0</v>
      </c>
      <c r="J2560" s="58">
        <v>0</v>
      </c>
      <c r="K2560" s="58">
        <v>890620</v>
      </c>
      <c r="L2560" s="12" t="s">
        <v>88</v>
      </c>
      <c r="M2560" s="12" t="s">
        <v>89</v>
      </c>
      <c r="N2560" s="12" t="s">
        <v>10</v>
      </c>
      <c r="O2560" s="12">
        <v>4</v>
      </c>
      <c r="P2560" s="12">
        <v>0</v>
      </c>
      <c r="Q2560" s="12">
        <v>0</v>
      </c>
      <c r="R2560" s="12">
        <v>68276</v>
      </c>
      <c r="S2560" s="59">
        <v>2.2821917808219179</v>
      </c>
      <c r="T2560" s="59">
        <v>39.158904109589038</v>
      </c>
      <c r="U2560" s="12">
        <v>2</v>
      </c>
      <c r="V2560" s="12">
        <v>2</v>
      </c>
      <c r="W2560" s="12">
        <v>1</v>
      </c>
      <c r="X2560" s="12">
        <v>2</v>
      </c>
      <c r="Y2560" s="12">
        <v>3</v>
      </c>
      <c r="Z2560" s="58">
        <v>0</v>
      </c>
      <c r="AA2560" s="58">
        <v>0</v>
      </c>
      <c r="AB2560" s="58">
        <v>0</v>
      </c>
      <c r="AC2560" s="58" t="s">
        <v>91</v>
      </c>
    </row>
    <row r="2561" spans="1:29" x14ac:dyDescent="0.3">
      <c r="A2561" s="57">
        <v>8242662</v>
      </c>
      <c r="B2561" s="12" t="s">
        <v>1785</v>
      </c>
      <c r="C2561" s="58" t="s">
        <v>108</v>
      </c>
      <c r="D2561" s="58" t="s">
        <v>113</v>
      </c>
      <c r="E2561" s="58">
        <v>178250</v>
      </c>
      <c r="F2561" s="58">
        <v>390933</v>
      </c>
      <c r="G2561" s="58">
        <f>+IF(F2561&gt;K2561+100000,F2561-K2561,0)</f>
        <v>0</v>
      </c>
      <c r="H2561" s="58">
        <v>101176</v>
      </c>
      <c r="I2561" s="58">
        <v>0</v>
      </c>
      <c r="J2561" s="58">
        <v>0</v>
      </c>
      <c r="K2561" s="58">
        <v>895620</v>
      </c>
      <c r="L2561" s="12" t="s">
        <v>88</v>
      </c>
      <c r="M2561" s="12" t="s">
        <v>89</v>
      </c>
      <c r="N2561" s="12" t="s">
        <v>10</v>
      </c>
      <c r="O2561" s="12">
        <v>4</v>
      </c>
      <c r="P2561" s="12">
        <v>0</v>
      </c>
      <c r="Q2561" s="12">
        <v>0</v>
      </c>
      <c r="R2561" s="12">
        <v>8758</v>
      </c>
      <c r="S2561" s="59">
        <v>2.2821917808219179</v>
      </c>
      <c r="T2561" s="59">
        <v>44.106849315068494</v>
      </c>
      <c r="U2561" s="12">
        <v>1</v>
      </c>
      <c r="V2561" s="12">
        <v>2</v>
      </c>
      <c r="W2561" s="12">
        <v>2</v>
      </c>
      <c r="X2561" s="12">
        <v>2</v>
      </c>
      <c r="Y2561" s="12">
        <v>2</v>
      </c>
      <c r="Z2561" s="58">
        <v>0</v>
      </c>
      <c r="AA2561" s="58">
        <v>0</v>
      </c>
      <c r="AB2561" s="58">
        <v>0</v>
      </c>
      <c r="AC2561" s="58" t="s">
        <v>91</v>
      </c>
    </row>
    <row r="2562" spans="1:29" x14ac:dyDescent="0.3">
      <c r="A2562" s="57">
        <v>24626244</v>
      </c>
      <c r="B2562" s="12" t="s">
        <v>1786</v>
      </c>
      <c r="C2562" s="58" t="s">
        <v>109</v>
      </c>
      <c r="D2562" s="58" t="s">
        <v>112</v>
      </c>
      <c r="E2562" s="58">
        <v>222196</v>
      </c>
      <c r="F2562" s="58"/>
      <c r="G2562" s="58">
        <f>+IF(F2562&gt;K2562+100000,F2562-K2562,0)</f>
        <v>0</v>
      </c>
      <c r="H2562" s="58"/>
      <c r="I2562" s="58"/>
      <c r="J2562" s="58"/>
      <c r="K2562" s="58">
        <v>898620</v>
      </c>
      <c r="L2562" s="12" t="s">
        <v>91</v>
      </c>
      <c r="M2562" s="12" t="s">
        <v>91</v>
      </c>
      <c r="N2562" s="12" t="s">
        <v>91</v>
      </c>
      <c r="O2562" s="12">
        <v>4</v>
      </c>
      <c r="P2562" s="12">
        <v>0</v>
      </c>
      <c r="Q2562" s="12">
        <v>0</v>
      </c>
      <c r="R2562" s="12">
        <v>68895</v>
      </c>
      <c r="S2562" s="59">
        <v>2.1972602739726028</v>
      </c>
      <c r="T2562" s="59">
        <v>42.410958904109592</v>
      </c>
      <c r="U2562" s="12">
        <v>1</v>
      </c>
      <c r="V2562" s="12">
        <v>2</v>
      </c>
      <c r="W2562" s="12">
        <v>1</v>
      </c>
      <c r="X2562" s="12">
        <v>2</v>
      </c>
      <c r="Y2562" s="12">
        <v>4</v>
      </c>
      <c r="Z2562" s="58">
        <v>0</v>
      </c>
      <c r="AA2562" s="58">
        <v>0</v>
      </c>
      <c r="AB2562" s="58">
        <v>0</v>
      </c>
      <c r="AC2562" s="58" t="s">
        <v>91</v>
      </c>
    </row>
    <row r="2563" spans="1:29" x14ac:dyDescent="0.3">
      <c r="A2563" s="57">
        <v>2066640820</v>
      </c>
      <c r="B2563" s="12" t="s">
        <v>1788</v>
      </c>
      <c r="C2563" s="58" t="s">
        <v>109</v>
      </c>
      <c r="D2563" s="58" t="s">
        <v>112</v>
      </c>
      <c r="E2563" s="58">
        <v>1122000</v>
      </c>
      <c r="F2563" s="58"/>
      <c r="G2563" s="58">
        <f>+IF(F2563&gt;K2563+100000,F2563-K2563,0)</f>
        <v>0</v>
      </c>
      <c r="H2563" s="58"/>
      <c r="I2563" s="58"/>
      <c r="J2563" s="58"/>
      <c r="K2563" s="58">
        <v>899437</v>
      </c>
      <c r="L2563" s="12" t="s">
        <v>91</v>
      </c>
      <c r="M2563" s="12" t="s">
        <v>91</v>
      </c>
      <c r="N2563" s="12" t="s">
        <v>91</v>
      </c>
      <c r="O2563" s="12">
        <v>4</v>
      </c>
      <c r="P2563" s="12">
        <v>0</v>
      </c>
      <c r="Q2563" s="12">
        <v>0</v>
      </c>
      <c r="R2563" s="12">
        <v>8001</v>
      </c>
      <c r="S2563" s="59">
        <v>0.90136986301369859</v>
      </c>
      <c r="T2563" s="59">
        <v>25.487671232876714</v>
      </c>
      <c r="U2563" s="12">
        <v>2</v>
      </c>
      <c r="V2563" s="12">
        <v>2</v>
      </c>
      <c r="W2563" s="12">
        <v>3</v>
      </c>
      <c r="X2563" s="12">
        <v>4</v>
      </c>
      <c r="Y2563" s="12">
        <v>1</v>
      </c>
      <c r="Z2563" s="58">
        <v>0</v>
      </c>
      <c r="AA2563" s="58">
        <v>0</v>
      </c>
      <c r="AB2563" s="58">
        <v>0</v>
      </c>
      <c r="AC2563" s="58" t="s">
        <v>91</v>
      </c>
    </row>
    <row r="2564" spans="1:29" x14ac:dyDescent="0.3">
      <c r="A2564" s="57">
        <v>66888426</v>
      </c>
      <c r="B2564" s="12" t="s">
        <v>1789</v>
      </c>
      <c r="C2564" s="58" t="s">
        <v>108</v>
      </c>
      <c r="D2564" s="58" t="s">
        <v>29</v>
      </c>
      <c r="E2564" s="58">
        <v>796620</v>
      </c>
      <c r="F2564" s="58">
        <v>1370045</v>
      </c>
      <c r="G2564" s="58">
        <f>+IF(F2564&gt;K2564+100000,F2564-K2564,0)</f>
        <v>470608</v>
      </c>
      <c r="H2564" s="58">
        <v>182220</v>
      </c>
      <c r="I2564" s="58">
        <v>0</v>
      </c>
      <c r="J2564" s="58">
        <v>0</v>
      </c>
      <c r="K2564" s="58">
        <v>899437</v>
      </c>
      <c r="L2564" s="12" t="s">
        <v>88</v>
      </c>
      <c r="M2564" s="12" t="s">
        <v>89</v>
      </c>
      <c r="N2564" s="12" t="s">
        <v>10</v>
      </c>
      <c r="O2564" s="12">
        <v>4</v>
      </c>
      <c r="P2564" s="12">
        <v>0</v>
      </c>
      <c r="Q2564" s="12">
        <v>0</v>
      </c>
      <c r="R2564" s="12">
        <v>73001</v>
      </c>
      <c r="S2564" s="59">
        <v>0.89863013698630134</v>
      </c>
      <c r="T2564" s="59">
        <v>44.158904109589038</v>
      </c>
      <c r="U2564" s="12">
        <v>2</v>
      </c>
      <c r="V2564" s="12">
        <v>6</v>
      </c>
      <c r="W2564" s="12">
        <v>3</v>
      </c>
      <c r="X2564" s="12">
        <v>5</v>
      </c>
      <c r="Y2564" s="12">
        <v>1</v>
      </c>
      <c r="Z2564" s="58">
        <v>0</v>
      </c>
      <c r="AA2564" s="58">
        <v>0</v>
      </c>
      <c r="AB2564" s="58">
        <v>0</v>
      </c>
      <c r="AC2564" s="58" t="s">
        <v>91</v>
      </c>
    </row>
    <row r="2565" spans="1:29" x14ac:dyDescent="0.3">
      <c r="A2565" s="57">
        <v>2066844022</v>
      </c>
      <c r="B2565" s="12" t="s">
        <v>1790</v>
      </c>
      <c r="C2565" s="58" t="s">
        <v>109</v>
      </c>
      <c r="D2565" s="58" t="s">
        <v>112</v>
      </c>
      <c r="E2565" s="58"/>
      <c r="F2565" s="58"/>
      <c r="G2565" s="58">
        <f>+IF(F2565&gt;K2565+100000,F2565-K2565,0)</f>
        <v>0</v>
      </c>
      <c r="H2565" s="58"/>
      <c r="I2565" s="58"/>
      <c r="J2565" s="58"/>
      <c r="K2565" s="58">
        <v>899437</v>
      </c>
      <c r="L2565" s="12" t="s">
        <v>91</v>
      </c>
      <c r="M2565" s="12" t="s">
        <v>91</v>
      </c>
      <c r="N2565" s="12" t="s">
        <v>91</v>
      </c>
      <c r="O2565" s="12">
        <v>4</v>
      </c>
      <c r="P2565" s="12">
        <v>0</v>
      </c>
      <c r="Q2565" s="12">
        <v>0</v>
      </c>
      <c r="R2565" s="12">
        <v>13836</v>
      </c>
      <c r="S2565" s="59">
        <v>0.90136986301369859</v>
      </c>
      <c r="T2565" s="59">
        <v>27.331506849315069</v>
      </c>
      <c r="U2565" s="12">
        <v>2</v>
      </c>
      <c r="V2565" s="12">
        <v>2</v>
      </c>
      <c r="W2565" s="12">
        <v>2</v>
      </c>
      <c r="X2565" s="12">
        <v>3</v>
      </c>
      <c r="Y2565" s="12">
        <v>1</v>
      </c>
      <c r="Z2565" s="58">
        <v>0</v>
      </c>
      <c r="AA2565" s="58">
        <v>0</v>
      </c>
      <c r="AB2565" s="58">
        <v>0</v>
      </c>
      <c r="AC2565" s="58" t="s">
        <v>91</v>
      </c>
    </row>
    <row r="2566" spans="1:29" x14ac:dyDescent="0.3">
      <c r="A2566" s="57">
        <v>64642244</v>
      </c>
      <c r="B2566" s="12" t="s">
        <v>1791</v>
      </c>
      <c r="C2566" s="58" t="s">
        <v>109</v>
      </c>
      <c r="D2566" s="58" t="s">
        <v>112</v>
      </c>
      <c r="E2566" s="58"/>
      <c r="F2566" s="58"/>
      <c r="G2566" s="58">
        <f>+IF(F2566&gt;K2566+100000,F2566-K2566,0)</f>
        <v>0</v>
      </c>
      <c r="H2566" s="58"/>
      <c r="I2566" s="58"/>
      <c r="J2566" s="58"/>
      <c r="K2566" s="58">
        <v>899437</v>
      </c>
      <c r="L2566" s="12" t="s">
        <v>91</v>
      </c>
      <c r="M2566" s="12" t="s">
        <v>91</v>
      </c>
      <c r="N2566" s="12" t="s">
        <v>91</v>
      </c>
      <c r="O2566" s="12">
        <v>4</v>
      </c>
      <c r="P2566" s="12">
        <v>0</v>
      </c>
      <c r="Q2566" s="12">
        <v>0</v>
      </c>
      <c r="R2566" s="12">
        <v>68276</v>
      </c>
      <c r="S2566" s="59">
        <v>0.89863013698630134</v>
      </c>
      <c r="T2566" s="59">
        <v>38.394520547945206</v>
      </c>
      <c r="U2566" s="12">
        <v>2</v>
      </c>
      <c r="V2566" s="12">
        <v>6</v>
      </c>
      <c r="W2566" s="12">
        <v>4</v>
      </c>
      <c r="X2566" s="12">
        <v>5</v>
      </c>
      <c r="Y2566" s="12">
        <v>1</v>
      </c>
      <c r="Z2566" s="58">
        <v>0</v>
      </c>
      <c r="AA2566" s="58">
        <v>0</v>
      </c>
      <c r="AB2566" s="58">
        <v>0</v>
      </c>
      <c r="AC2566" s="58" t="s">
        <v>91</v>
      </c>
    </row>
    <row r="2567" spans="1:29" x14ac:dyDescent="0.3">
      <c r="A2567" s="57">
        <v>2262064428</v>
      </c>
      <c r="B2567" s="12" t="s">
        <v>1792</v>
      </c>
      <c r="C2567" s="58" t="s">
        <v>109</v>
      </c>
      <c r="D2567" s="58" t="s">
        <v>112</v>
      </c>
      <c r="E2567" s="58"/>
      <c r="F2567" s="58"/>
      <c r="G2567" s="58">
        <f>+IF(F2567&gt;K2567+100000,F2567-K2567,0)</f>
        <v>0</v>
      </c>
      <c r="H2567" s="58"/>
      <c r="I2567" s="58"/>
      <c r="J2567" s="58"/>
      <c r="K2567" s="58">
        <v>899437</v>
      </c>
      <c r="L2567" s="12" t="s">
        <v>91</v>
      </c>
      <c r="M2567" s="12" t="s">
        <v>91</v>
      </c>
      <c r="N2567" s="12" t="s">
        <v>91</v>
      </c>
      <c r="O2567" s="12">
        <v>4</v>
      </c>
      <c r="P2567" s="12">
        <v>0</v>
      </c>
      <c r="Q2567" s="12">
        <v>0</v>
      </c>
      <c r="R2567" s="12">
        <v>76001</v>
      </c>
      <c r="S2567" s="59">
        <v>0.90136986301369859</v>
      </c>
      <c r="T2567" s="59">
        <v>27.421917808219177</v>
      </c>
      <c r="U2567" s="12">
        <v>2</v>
      </c>
      <c r="V2567" s="12">
        <v>5</v>
      </c>
      <c r="W2567" s="12">
        <v>3</v>
      </c>
      <c r="X2567" s="12">
        <v>4</v>
      </c>
      <c r="Y2567" s="12">
        <v>1</v>
      </c>
      <c r="Z2567" s="58">
        <v>0</v>
      </c>
      <c r="AA2567" s="58">
        <v>0</v>
      </c>
      <c r="AB2567" s="58">
        <v>0</v>
      </c>
      <c r="AC2567" s="58" t="s">
        <v>91</v>
      </c>
    </row>
    <row r="2568" spans="1:29" x14ac:dyDescent="0.3">
      <c r="A2568" s="57">
        <v>4042228</v>
      </c>
      <c r="B2568" s="12" t="s">
        <v>1793</v>
      </c>
      <c r="C2568" s="58" t="s">
        <v>109</v>
      </c>
      <c r="D2568" s="58" t="s">
        <v>112</v>
      </c>
      <c r="E2568" s="58"/>
      <c r="F2568" s="58"/>
      <c r="G2568" s="58">
        <f>+IF(F2568&gt;K2568+100000,F2568-K2568,0)</f>
        <v>0</v>
      </c>
      <c r="H2568" s="58"/>
      <c r="I2568" s="58"/>
      <c r="J2568" s="58"/>
      <c r="K2568" s="58">
        <v>899437</v>
      </c>
      <c r="L2568" s="12" t="s">
        <v>91</v>
      </c>
      <c r="M2568" s="12" t="s">
        <v>91</v>
      </c>
      <c r="N2568" s="12" t="s">
        <v>91</v>
      </c>
      <c r="O2568" s="12">
        <v>4</v>
      </c>
      <c r="P2568" s="12">
        <v>0</v>
      </c>
      <c r="Q2568" s="12">
        <v>0</v>
      </c>
      <c r="R2568" s="12">
        <v>76275</v>
      </c>
      <c r="S2568" s="59">
        <v>0.90136986301369859</v>
      </c>
      <c r="T2568" s="59">
        <v>37.695890410958903</v>
      </c>
      <c r="U2568" s="12">
        <v>1</v>
      </c>
      <c r="V2568" s="12">
        <v>5</v>
      </c>
      <c r="W2568" s="12">
        <v>2</v>
      </c>
      <c r="X2568" s="12">
        <v>5</v>
      </c>
      <c r="Y2568" s="12">
        <v>1</v>
      </c>
      <c r="Z2568" s="58">
        <v>0</v>
      </c>
      <c r="AA2568" s="58">
        <v>0</v>
      </c>
      <c r="AB2568" s="58">
        <v>0</v>
      </c>
      <c r="AC2568" s="58" t="s">
        <v>91</v>
      </c>
    </row>
    <row r="2569" spans="1:29" x14ac:dyDescent="0.3">
      <c r="A2569" s="57">
        <v>2224622868</v>
      </c>
      <c r="B2569" s="12" t="s">
        <v>1794</v>
      </c>
      <c r="C2569" s="58" t="s">
        <v>108</v>
      </c>
      <c r="D2569" s="58" t="s">
        <v>113</v>
      </c>
      <c r="E2569" s="58">
        <v>211682</v>
      </c>
      <c r="F2569" s="58">
        <v>742039</v>
      </c>
      <c r="G2569" s="58">
        <f>+IF(F2569&gt;K2569+100000,F2569-K2569,0)</f>
        <v>0</v>
      </c>
      <c r="H2569" s="58">
        <v>98692</v>
      </c>
      <c r="I2569" s="58">
        <v>0</v>
      </c>
      <c r="J2569" s="58">
        <v>0</v>
      </c>
      <c r="K2569" s="58">
        <v>900082</v>
      </c>
      <c r="L2569" s="12" t="s">
        <v>88</v>
      </c>
      <c r="M2569" s="12" t="s">
        <v>89</v>
      </c>
      <c r="N2569" s="12" t="s">
        <v>10</v>
      </c>
      <c r="O2569" s="12">
        <v>4</v>
      </c>
      <c r="P2569" s="12">
        <v>0</v>
      </c>
      <c r="Q2569" s="12">
        <v>0</v>
      </c>
      <c r="R2569" s="12">
        <v>76130</v>
      </c>
      <c r="S2569" s="59">
        <v>2.9753424657534246</v>
      </c>
      <c r="T2569" s="59">
        <v>36.956164383561642</v>
      </c>
      <c r="U2569" s="12">
        <v>2</v>
      </c>
      <c r="V2569" s="12">
        <v>0</v>
      </c>
      <c r="W2569" s="12">
        <v>1</v>
      </c>
      <c r="X2569" s="12">
        <v>2</v>
      </c>
      <c r="Y2569" s="12">
        <v>1</v>
      </c>
      <c r="Z2569" s="58">
        <v>0</v>
      </c>
      <c r="AA2569" s="58">
        <v>0</v>
      </c>
      <c r="AB2569" s="58">
        <v>0</v>
      </c>
      <c r="AC2569" s="58" t="s">
        <v>91</v>
      </c>
    </row>
    <row r="2570" spans="1:29" x14ac:dyDescent="0.3">
      <c r="A2570" s="57">
        <v>6208646</v>
      </c>
      <c r="B2570" s="12" t="s">
        <v>1796</v>
      </c>
      <c r="C2570" s="58" t="s">
        <v>109</v>
      </c>
      <c r="D2570" s="58" t="s">
        <v>112</v>
      </c>
      <c r="E2570" s="58"/>
      <c r="F2570" s="58"/>
      <c r="G2570" s="58">
        <f>+IF(F2570&gt;K2570+100000,F2570-K2570,0)</f>
        <v>0</v>
      </c>
      <c r="H2570" s="58"/>
      <c r="I2570" s="58"/>
      <c r="J2570" s="58"/>
      <c r="K2570" s="58">
        <v>900920</v>
      </c>
      <c r="L2570" s="12" t="s">
        <v>91</v>
      </c>
      <c r="M2570" s="12" t="s">
        <v>91</v>
      </c>
      <c r="N2570" s="12" t="s">
        <v>91</v>
      </c>
      <c r="O2570" s="12">
        <v>4</v>
      </c>
      <c r="P2570" s="12">
        <v>0</v>
      </c>
      <c r="Q2570" s="12">
        <v>4</v>
      </c>
      <c r="R2570" s="12">
        <v>76113</v>
      </c>
      <c r="S2570" s="59">
        <v>1.3753424657534246</v>
      </c>
      <c r="T2570" s="59">
        <v>52.558904109589044</v>
      </c>
      <c r="U2570" s="12">
        <v>1</v>
      </c>
      <c r="V2570" s="12">
        <v>0</v>
      </c>
      <c r="W2570" s="12">
        <v>2</v>
      </c>
      <c r="X2570" s="12">
        <v>2</v>
      </c>
      <c r="Y2570" s="12">
        <v>1</v>
      </c>
      <c r="Z2570" s="58">
        <v>0</v>
      </c>
      <c r="AA2570" s="58">
        <v>0</v>
      </c>
      <c r="AB2570" s="58">
        <v>0</v>
      </c>
      <c r="AC2570" s="58" t="s">
        <v>91</v>
      </c>
    </row>
    <row r="2571" spans="1:29" x14ac:dyDescent="0.3">
      <c r="A2571" s="57">
        <v>2224622000</v>
      </c>
      <c r="B2571" s="12" t="s">
        <v>1797</v>
      </c>
      <c r="C2571" s="58" t="s">
        <v>109</v>
      </c>
      <c r="D2571" s="58" t="s">
        <v>112</v>
      </c>
      <c r="E2571" s="58">
        <v>1337999</v>
      </c>
      <c r="F2571" s="58"/>
      <c r="G2571" s="58">
        <f>+IF(F2571&gt;K2571+100000,F2571-K2571,0)</f>
        <v>0</v>
      </c>
      <c r="H2571" s="58"/>
      <c r="I2571" s="58"/>
      <c r="J2571" s="58"/>
      <c r="K2571" s="58">
        <v>901530</v>
      </c>
      <c r="L2571" s="12" t="s">
        <v>91</v>
      </c>
      <c r="M2571" s="12" t="s">
        <v>91</v>
      </c>
      <c r="N2571" s="12" t="s">
        <v>91</v>
      </c>
      <c r="O2571" s="12">
        <v>4</v>
      </c>
      <c r="P2571" s="12">
        <v>0</v>
      </c>
      <c r="Q2571" s="12">
        <v>0</v>
      </c>
      <c r="R2571" s="12">
        <v>76130</v>
      </c>
      <c r="S2571" s="59">
        <v>2.8767123287671232</v>
      </c>
      <c r="T2571" s="59">
        <v>31.4</v>
      </c>
      <c r="U2571" s="12">
        <v>2</v>
      </c>
      <c r="V2571" s="12">
        <v>0</v>
      </c>
      <c r="W2571" s="12">
        <v>2</v>
      </c>
      <c r="X2571" s="12">
        <v>3</v>
      </c>
      <c r="Y2571" s="12">
        <v>1</v>
      </c>
      <c r="Z2571" s="58">
        <v>0</v>
      </c>
      <c r="AA2571" s="58">
        <v>0</v>
      </c>
      <c r="AB2571" s="58">
        <v>0</v>
      </c>
      <c r="AC2571" s="58" t="s">
        <v>91</v>
      </c>
    </row>
    <row r="2572" spans="1:29" x14ac:dyDescent="0.3">
      <c r="A2572" s="57">
        <v>4424402</v>
      </c>
      <c r="B2572" s="12" t="s">
        <v>1799</v>
      </c>
      <c r="C2572" s="58" t="s">
        <v>108</v>
      </c>
      <c r="D2572" s="58" t="s">
        <v>29</v>
      </c>
      <c r="E2572" s="58"/>
      <c r="F2572" s="58">
        <v>1224489</v>
      </c>
      <c r="G2572" s="58">
        <f>+IF(F2572&gt;K2572+100000,F2572-K2572,0)</f>
        <v>322959</v>
      </c>
      <c r="H2572" s="58">
        <v>111563</v>
      </c>
      <c r="I2572" s="58">
        <v>0</v>
      </c>
      <c r="J2572" s="58">
        <v>0</v>
      </c>
      <c r="K2572" s="58">
        <v>901530</v>
      </c>
      <c r="L2572" s="12" t="s">
        <v>88</v>
      </c>
      <c r="M2572" s="12" t="s">
        <v>89</v>
      </c>
      <c r="N2572" s="12" t="s">
        <v>10</v>
      </c>
      <c r="O2572" s="12">
        <v>4</v>
      </c>
      <c r="P2572" s="12">
        <v>0</v>
      </c>
      <c r="Q2572" s="12">
        <v>0</v>
      </c>
      <c r="R2572" s="12">
        <v>76001</v>
      </c>
      <c r="S2572" s="59">
        <v>2.8767123287671232</v>
      </c>
      <c r="T2572" s="59">
        <v>47.227397260273975</v>
      </c>
      <c r="U2572" s="12">
        <v>1</v>
      </c>
      <c r="V2572" s="12">
        <v>2</v>
      </c>
      <c r="W2572" s="12">
        <v>3</v>
      </c>
      <c r="X2572" s="12">
        <v>2</v>
      </c>
      <c r="Y2572" s="12">
        <v>2</v>
      </c>
      <c r="Z2572" s="58">
        <v>0</v>
      </c>
      <c r="AA2572" s="58">
        <v>0</v>
      </c>
      <c r="AB2572" s="58">
        <v>0</v>
      </c>
      <c r="AC2572" s="58" t="s">
        <v>91</v>
      </c>
    </row>
    <row r="2573" spans="1:29" x14ac:dyDescent="0.3">
      <c r="A2573" s="57">
        <v>4260826</v>
      </c>
      <c r="B2573" s="12" t="s">
        <v>1800</v>
      </c>
      <c r="C2573" s="58" t="s">
        <v>109</v>
      </c>
      <c r="D2573" s="58" t="s">
        <v>112</v>
      </c>
      <c r="E2573" s="58"/>
      <c r="F2573" s="58"/>
      <c r="G2573" s="58">
        <f>+IF(F2573&gt;K2573+100000,F2573-K2573,0)</f>
        <v>0</v>
      </c>
      <c r="H2573" s="58"/>
      <c r="I2573" s="58"/>
      <c r="J2573" s="58"/>
      <c r="K2573" s="58">
        <v>901530</v>
      </c>
      <c r="L2573" s="12" t="s">
        <v>91</v>
      </c>
      <c r="M2573" s="12" t="s">
        <v>91</v>
      </c>
      <c r="N2573" s="12" t="s">
        <v>91</v>
      </c>
      <c r="O2573" s="12">
        <v>4</v>
      </c>
      <c r="P2573" s="12">
        <v>0</v>
      </c>
      <c r="Q2573" s="12">
        <v>0</v>
      </c>
      <c r="R2573" s="12">
        <v>76606</v>
      </c>
      <c r="S2573" s="12">
        <v>2.9123287671232876</v>
      </c>
      <c r="T2573" s="12">
        <v>41.098630136986301</v>
      </c>
      <c r="U2573" s="12">
        <v>1</v>
      </c>
      <c r="V2573" s="12">
        <v>0</v>
      </c>
      <c r="W2573" s="12">
        <v>2</v>
      </c>
      <c r="X2573" s="12">
        <v>2</v>
      </c>
      <c r="Y2573" s="12">
        <v>2</v>
      </c>
      <c r="Z2573" s="58">
        <v>0</v>
      </c>
      <c r="AA2573" s="58">
        <v>0</v>
      </c>
      <c r="AB2573" s="58">
        <v>0</v>
      </c>
      <c r="AC2573" s="58" t="s">
        <v>91</v>
      </c>
    </row>
    <row r="2574" spans="1:29" x14ac:dyDescent="0.3">
      <c r="A2574" s="57">
        <v>2224626402</v>
      </c>
      <c r="B2574" s="12" t="s">
        <v>1801</v>
      </c>
      <c r="C2574" s="58" t="s">
        <v>108</v>
      </c>
      <c r="D2574" s="58" t="s">
        <v>113</v>
      </c>
      <c r="E2574" s="58"/>
      <c r="F2574" s="58">
        <v>179697</v>
      </c>
      <c r="G2574" s="58">
        <f>+IF(F2574&gt;K2574+100000,F2574-K2574,0)</f>
        <v>0</v>
      </c>
      <c r="H2574" s="58">
        <v>182214</v>
      </c>
      <c r="I2574" s="58">
        <v>0</v>
      </c>
      <c r="J2574" s="58">
        <v>0</v>
      </c>
      <c r="K2574" s="58">
        <v>901530</v>
      </c>
      <c r="L2574" s="12" t="s">
        <v>88</v>
      </c>
      <c r="M2574" s="12" t="s">
        <v>89</v>
      </c>
      <c r="N2574" s="12" t="s">
        <v>10</v>
      </c>
      <c r="O2574" s="12">
        <v>4</v>
      </c>
      <c r="P2574" s="12">
        <v>0</v>
      </c>
      <c r="Q2574" s="12">
        <v>0</v>
      </c>
      <c r="R2574" s="12">
        <v>76130</v>
      </c>
      <c r="S2574" s="59">
        <v>2.8767123287671232</v>
      </c>
      <c r="T2574" s="59">
        <v>34.723287671232875</v>
      </c>
      <c r="U2574" s="12">
        <v>1</v>
      </c>
      <c r="V2574" s="12">
        <v>0</v>
      </c>
      <c r="W2574" s="12">
        <v>1</v>
      </c>
      <c r="X2574" s="12">
        <v>2</v>
      </c>
      <c r="Y2574" s="12">
        <v>3</v>
      </c>
      <c r="Z2574" s="58">
        <v>0</v>
      </c>
      <c r="AA2574" s="58">
        <v>0</v>
      </c>
      <c r="AB2574" s="58">
        <v>0</v>
      </c>
      <c r="AC2574" s="58" t="s">
        <v>91</v>
      </c>
    </row>
    <row r="2575" spans="1:29" x14ac:dyDescent="0.3">
      <c r="A2575" s="57">
        <v>6228406</v>
      </c>
      <c r="B2575" s="12" t="s">
        <v>1802</v>
      </c>
      <c r="C2575" s="58" t="s">
        <v>108</v>
      </c>
      <c r="D2575" s="58" t="s">
        <v>113</v>
      </c>
      <c r="E2575" s="58"/>
      <c r="F2575" s="58">
        <v>383019</v>
      </c>
      <c r="G2575" s="58">
        <f>+IF(F2575&gt;K2575+100000,F2575-K2575,0)</f>
        <v>0</v>
      </c>
      <c r="H2575" s="58">
        <v>97678</v>
      </c>
      <c r="I2575" s="58">
        <v>0</v>
      </c>
      <c r="J2575" s="58">
        <v>0</v>
      </c>
      <c r="K2575" s="58">
        <v>901530</v>
      </c>
      <c r="L2575" s="12" t="s">
        <v>88</v>
      </c>
      <c r="M2575" s="12" t="s">
        <v>89</v>
      </c>
      <c r="N2575" s="12" t="s">
        <v>10</v>
      </c>
      <c r="O2575" s="12">
        <v>4</v>
      </c>
      <c r="P2575" s="12">
        <v>0</v>
      </c>
      <c r="Q2575" s="12">
        <v>0</v>
      </c>
      <c r="R2575" s="12">
        <v>76130</v>
      </c>
      <c r="S2575" s="59">
        <v>4.2575342465753421</v>
      </c>
      <c r="T2575" s="59">
        <v>54.684931506849317</v>
      </c>
      <c r="U2575" s="12">
        <v>1</v>
      </c>
      <c r="V2575" s="12">
        <v>1</v>
      </c>
      <c r="W2575" s="12">
        <v>1</v>
      </c>
      <c r="X2575" s="12">
        <v>2</v>
      </c>
      <c r="Y2575" s="12">
        <v>3</v>
      </c>
      <c r="Z2575" s="58">
        <v>0</v>
      </c>
      <c r="AA2575" s="58">
        <v>0</v>
      </c>
      <c r="AB2575" s="58">
        <v>0</v>
      </c>
      <c r="AC2575" s="58" t="s">
        <v>91</v>
      </c>
    </row>
    <row r="2576" spans="1:29" x14ac:dyDescent="0.3">
      <c r="A2576" s="57">
        <v>2244042664</v>
      </c>
      <c r="B2576" s="12" t="s">
        <v>1803</v>
      </c>
      <c r="C2576" s="58" t="s">
        <v>108</v>
      </c>
      <c r="D2576" s="58" t="s">
        <v>113</v>
      </c>
      <c r="E2576" s="58"/>
      <c r="F2576" s="58">
        <v>459345</v>
      </c>
      <c r="G2576" s="58">
        <f>+IF(F2576&gt;K2576+100000,F2576-K2576,0)</f>
        <v>0</v>
      </c>
      <c r="H2576" s="58">
        <v>118882</v>
      </c>
      <c r="I2576" s="58">
        <v>0</v>
      </c>
      <c r="J2576" s="58">
        <v>0</v>
      </c>
      <c r="K2576" s="58">
        <v>901530</v>
      </c>
      <c r="L2576" s="12" t="s">
        <v>88</v>
      </c>
      <c r="M2576" s="12" t="s">
        <v>89</v>
      </c>
      <c r="N2576" s="12" t="s">
        <v>10</v>
      </c>
      <c r="O2576" s="12">
        <v>4</v>
      </c>
      <c r="P2576" s="12">
        <v>0</v>
      </c>
      <c r="Q2576" s="12">
        <v>0</v>
      </c>
      <c r="R2576" s="12">
        <v>76130</v>
      </c>
      <c r="S2576" s="59">
        <v>2.8767123287671232</v>
      </c>
      <c r="T2576" s="59">
        <v>31.747945205479454</v>
      </c>
      <c r="U2576" s="12">
        <v>1</v>
      </c>
      <c r="V2576" s="12">
        <v>0</v>
      </c>
      <c r="W2576" s="12">
        <v>1</v>
      </c>
      <c r="X2576" s="12">
        <v>3</v>
      </c>
      <c r="Y2576" s="12">
        <v>1</v>
      </c>
      <c r="Z2576" s="58">
        <v>0</v>
      </c>
      <c r="AA2576" s="58">
        <v>0</v>
      </c>
      <c r="AB2576" s="58">
        <v>0</v>
      </c>
      <c r="AC2576" s="58" t="s">
        <v>91</v>
      </c>
    </row>
    <row r="2577" spans="1:29" x14ac:dyDescent="0.3">
      <c r="A2577" s="57">
        <v>2008406268</v>
      </c>
      <c r="B2577" s="12" t="s">
        <v>1804</v>
      </c>
      <c r="C2577" s="58" t="s">
        <v>108</v>
      </c>
      <c r="D2577" s="58" t="s">
        <v>113</v>
      </c>
      <c r="E2577" s="58">
        <v>524</v>
      </c>
      <c r="F2577" s="58">
        <v>300000</v>
      </c>
      <c r="G2577" s="58">
        <f>+IF(F2577&gt;K2577+100000,F2577-K2577,0)</f>
        <v>0</v>
      </c>
      <c r="H2577" s="58">
        <v>76506</v>
      </c>
      <c r="I2577" s="58">
        <v>0</v>
      </c>
      <c r="J2577" s="58">
        <v>0</v>
      </c>
      <c r="K2577" s="58">
        <v>905260</v>
      </c>
      <c r="L2577" s="12" t="s">
        <v>88</v>
      </c>
      <c r="M2577" s="12" t="s">
        <v>89</v>
      </c>
      <c r="N2577" s="12" t="s">
        <v>10</v>
      </c>
      <c r="O2577" s="12">
        <v>4</v>
      </c>
      <c r="P2577" s="12">
        <v>0</v>
      </c>
      <c r="Q2577" s="12">
        <v>0</v>
      </c>
      <c r="R2577" s="12">
        <v>68255</v>
      </c>
      <c r="S2577" s="59">
        <v>6.2986301369863016</v>
      </c>
      <c r="T2577" s="59">
        <v>27.435616438356163</v>
      </c>
      <c r="U2577" s="12">
        <v>1</v>
      </c>
      <c r="V2577" s="12">
        <v>2</v>
      </c>
      <c r="W2577" s="12">
        <v>2</v>
      </c>
      <c r="X2577" s="12">
        <v>2</v>
      </c>
      <c r="Y2577" s="12">
        <v>1</v>
      </c>
      <c r="Z2577" s="58">
        <v>0</v>
      </c>
      <c r="AA2577" s="58">
        <v>0</v>
      </c>
      <c r="AB2577" s="58">
        <v>0</v>
      </c>
      <c r="AC2577" s="58" t="s">
        <v>91</v>
      </c>
    </row>
    <row r="2578" spans="1:29" x14ac:dyDescent="0.3">
      <c r="A2578" s="57">
        <v>6204666</v>
      </c>
      <c r="B2578" s="12" t="s">
        <v>1806</v>
      </c>
      <c r="C2578" s="58" t="s">
        <v>109</v>
      </c>
      <c r="D2578" s="58" t="s">
        <v>112</v>
      </c>
      <c r="E2578" s="58"/>
      <c r="F2578" s="58"/>
      <c r="G2578" s="58">
        <f>+IF(F2578&gt;K2578+100000,F2578-K2578,0)</f>
        <v>0</v>
      </c>
      <c r="H2578" s="58"/>
      <c r="I2578" s="58"/>
      <c r="J2578" s="58"/>
      <c r="K2578" s="58">
        <v>911936</v>
      </c>
      <c r="L2578" s="12" t="s">
        <v>91</v>
      </c>
      <c r="M2578" s="12" t="s">
        <v>91</v>
      </c>
      <c r="N2578" s="12" t="s">
        <v>91</v>
      </c>
      <c r="O2578" s="12">
        <v>4</v>
      </c>
      <c r="P2578" s="12">
        <v>0</v>
      </c>
      <c r="Q2578" s="12">
        <v>4</v>
      </c>
      <c r="R2578" s="12">
        <v>76364</v>
      </c>
      <c r="S2578" s="59">
        <v>1.3753424657534246</v>
      </c>
      <c r="T2578" s="59">
        <v>54.87945205479452</v>
      </c>
      <c r="U2578" s="12">
        <v>1</v>
      </c>
      <c r="V2578" s="12">
        <v>1</v>
      </c>
      <c r="W2578" s="12">
        <v>2</v>
      </c>
      <c r="X2578" s="12">
        <v>2</v>
      </c>
      <c r="Y2578" s="12">
        <v>1</v>
      </c>
      <c r="Z2578" s="58">
        <v>0</v>
      </c>
      <c r="AA2578" s="58">
        <v>0</v>
      </c>
      <c r="AB2578" s="58">
        <v>0</v>
      </c>
      <c r="AC2578" s="58" t="s">
        <v>91</v>
      </c>
    </row>
    <row r="2579" spans="1:29" x14ac:dyDescent="0.3">
      <c r="A2579" s="57">
        <v>2042884060</v>
      </c>
      <c r="B2579" s="12" t="s">
        <v>1807</v>
      </c>
      <c r="C2579" s="58" t="s">
        <v>108</v>
      </c>
      <c r="D2579" s="58" t="s">
        <v>114</v>
      </c>
      <c r="E2579" s="58">
        <v>645134</v>
      </c>
      <c r="F2579" s="58">
        <v>2244843</v>
      </c>
      <c r="G2579" s="58">
        <f>+IF(F2579&gt;K2579+100000,F2579-K2579,0)</f>
        <v>1332339</v>
      </c>
      <c r="H2579" s="58">
        <v>198878</v>
      </c>
      <c r="I2579" s="58">
        <v>0</v>
      </c>
      <c r="J2579" s="58">
        <v>0</v>
      </c>
      <c r="K2579" s="58">
        <v>912504</v>
      </c>
      <c r="L2579" s="12" t="s">
        <v>88</v>
      </c>
      <c r="M2579" s="12" t="s">
        <v>89</v>
      </c>
      <c r="N2579" s="12" t="s">
        <v>10</v>
      </c>
      <c r="O2579" s="12">
        <v>4</v>
      </c>
      <c r="P2579" s="12">
        <v>0</v>
      </c>
      <c r="Q2579" s="12">
        <v>0</v>
      </c>
      <c r="R2579" s="12">
        <v>5001</v>
      </c>
      <c r="S2579" s="59">
        <v>2.9753424657534246</v>
      </c>
      <c r="T2579" s="59">
        <v>24.210958904109589</v>
      </c>
      <c r="U2579" s="12">
        <v>2</v>
      </c>
      <c r="V2579" s="12">
        <v>0</v>
      </c>
      <c r="W2579" s="12">
        <v>3</v>
      </c>
      <c r="X2579" s="12">
        <v>2</v>
      </c>
      <c r="Y2579" s="12">
        <v>1</v>
      </c>
      <c r="Z2579" s="58">
        <v>0</v>
      </c>
      <c r="AA2579" s="58">
        <v>0</v>
      </c>
      <c r="AB2579" s="58">
        <v>0</v>
      </c>
      <c r="AC2579" s="58" t="s">
        <v>91</v>
      </c>
    </row>
    <row r="2580" spans="1:29" x14ac:dyDescent="0.3">
      <c r="A2580" s="57">
        <v>26844240</v>
      </c>
      <c r="B2580" s="12" t="s">
        <v>1808</v>
      </c>
      <c r="C2580" s="58" t="s">
        <v>109</v>
      </c>
      <c r="D2580" s="58" t="s">
        <v>112</v>
      </c>
      <c r="E2580" s="58"/>
      <c r="F2580" s="58"/>
      <c r="G2580" s="58">
        <f>+IF(F2580&gt;K2580+100000,F2580-K2580,0)</f>
        <v>0</v>
      </c>
      <c r="H2580" s="58"/>
      <c r="I2580" s="58"/>
      <c r="J2580" s="58"/>
      <c r="K2580" s="58">
        <v>912639</v>
      </c>
      <c r="L2580" s="12" t="s">
        <v>91</v>
      </c>
      <c r="M2580" s="12" t="s">
        <v>91</v>
      </c>
      <c r="N2580" s="12" t="s">
        <v>91</v>
      </c>
      <c r="O2580" s="12">
        <v>4</v>
      </c>
      <c r="P2580" s="12">
        <v>0</v>
      </c>
      <c r="Q2580" s="12">
        <v>4</v>
      </c>
      <c r="R2580" s="12">
        <v>76364</v>
      </c>
      <c r="S2580" s="59">
        <v>1.3753424657534246</v>
      </c>
      <c r="T2580" s="59">
        <v>48.673972602739724</v>
      </c>
      <c r="U2580" s="12">
        <v>1</v>
      </c>
      <c r="V2580" s="12">
        <v>0</v>
      </c>
      <c r="W2580" s="12">
        <v>2</v>
      </c>
      <c r="X2580" s="12">
        <v>2</v>
      </c>
      <c r="Y2580" s="12">
        <v>1</v>
      </c>
      <c r="Z2580" s="58">
        <v>0</v>
      </c>
      <c r="AA2580" s="58">
        <v>0</v>
      </c>
      <c r="AB2580" s="58">
        <v>0</v>
      </c>
      <c r="AC2580" s="58" t="s">
        <v>91</v>
      </c>
    </row>
    <row r="2581" spans="1:29" x14ac:dyDescent="0.3">
      <c r="A2581" s="57">
        <v>2224406422</v>
      </c>
      <c r="B2581" s="12" t="s">
        <v>1809</v>
      </c>
      <c r="C2581" s="58" t="s">
        <v>108</v>
      </c>
      <c r="D2581" s="58" t="s">
        <v>29</v>
      </c>
      <c r="E2581" s="58">
        <v>797641</v>
      </c>
      <c r="F2581" s="58">
        <v>1092924</v>
      </c>
      <c r="G2581" s="58">
        <f>+IF(F2581&gt;K2581+100000,F2581-K2581,0)</f>
        <v>178972</v>
      </c>
      <c r="H2581" s="58">
        <v>86510</v>
      </c>
      <c r="I2581" s="58">
        <v>0</v>
      </c>
      <c r="J2581" s="58">
        <v>0</v>
      </c>
      <c r="K2581" s="58">
        <v>913952</v>
      </c>
      <c r="L2581" s="12" t="s">
        <v>88</v>
      </c>
      <c r="M2581" s="12" t="s">
        <v>89</v>
      </c>
      <c r="N2581" s="12" t="s">
        <v>10</v>
      </c>
      <c r="O2581" s="12">
        <v>4</v>
      </c>
      <c r="P2581" s="12">
        <v>0</v>
      </c>
      <c r="Q2581" s="12">
        <v>0</v>
      </c>
      <c r="R2581" s="12">
        <v>66682</v>
      </c>
      <c r="S2581" s="59">
        <v>2.9123287671232876</v>
      </c>
      <c r="T2581" s="59">
        <v>33</v>
      </c>
      <c r="U2581" s="12">
        <v>1</v>
      </c>
      <c r="V2581" s="12">
        <v>2</v>
      </c>
      <c r="W2581" s="12">
        <v>2</v>
      </c>
      <c r="X2581" s="12">
        <v>2</v>
      </c>
      <c r="Y2581" s="12">
        <v>1</v>
      </c>
      <c r="Z2581" s="58">
        <v>0</v>
      </c>
      <c r="AA2581" s="58">
        <v>0</v>
      </c>
      <c r="AB2581" s="58">
        <v>0</v>
      </c>
      <c r="AC2581" s="58" t="s">
        <v>91</v>
      </c>
    </row>
    <row r="2582" spans="1:29" x14ac:dyDescent="0.3">
      <c r="A2582" s="57">
        <v>4208880</v>
      </c>
      <c r="B2582" s="12" t="s">
        <v>1810</v>
      </c>
      <c r="C2582" s="58" t="s">
        <v>109</v>
      </c>
      <c r="D2582" s="58" t="s">
        <v>112</v>
      </c>
      <c r="E2582" s="58">
        <v>162074</v>
      </c>
      <c r="F2582" s="58"/>
      <c r="G2582" s="58">
        <f>+IF(F2582&gt;K2582+100000,F2582-K2582,0)</f>
        <v>0</v>
      </c>
      <c r="H2582" s="58"/>
      <c r="I2582" s="58"/>
      <c r="J2582" s="58"/>
      <c r="K2582" s="58">
        <v>913952</v>
      </c>
      <c r="L2582" s="12" t="s">
        <v>91</v>
      </c>
      <c r="M2582" s="12" t="s">
        <v>91</v>
      </c>
      <c r="N2582" s="12" t="s">
        <v>91</v>
      </c>
      <c r="O2582" s="12">
        <v>4</v>
      </c>
      <c r="P2582" s="12">
        <v>0</v>
      </c>
      <c r="Q2582" s="12">
        <v>0</v>
      </c>
      <c r="R2582" s="12">
        <v>76130</v>
      </c>
      <c r="S2582" s="59">
        <v>2.9123287671232876</v>
      </c>
      <c r="T2582" s="59">
        <v>46.484931506849314</v>
      </c>
      <c r="U2582" s="12">
        <v>1</v>
      </c>
      <c r="V2582" s="12">
        <v>2</v>
      </c>
      <c r="W2582" s="12">
        <v>1</v>
      </c>
      <c r="X2582" s="12">
        <v>2</v>
      </c>
      <c r="Y2582" s="12">
        <v>1</v>
      </c>
      <c r="Z2582" s="58">
        <v>0</v>
      </c>
      <c r="AA2582" s="58">
        <v>0</v>
      </c>
      <c r="AB2582" s="58">
        <v>0</v>
      </c>
      <c r="AC2582" s="58" t="s">
        <v>91</v>
      </c>
    </row>
    <row r="2583" spans="1:29" x14ac:dyDescent="0.3">
      <c r="A2583" s="57">
        <v>2262602222</v>
      </c>
      <c r="B2583" s="12" t="s">
        <v>1811</v>
      </c>
      <c r="C2583" s="58" t="s">
        <v>108</v>
      </c>
      <c r="D2583" s="58" t="s">
        <v>29</v>
      </c>
      <c r="E2583" s="58"/>
      <c r="F2583" s="58">
        <v>1493670</v>
      </c>
      <c r="G2583" s="58">
        <f>+IF(F2583&gt;K2583+100000,F2583-K2583,0)</f>
        <v>579718</v>
      </c>
      <c r="H2583" s="58">
        <v>126470.00000000001</v>
      </c>
      <c r="I2583" s="58">
        <v>0</v>
      </c>
      <c r="J2583" s="58">
        <v>800000</v>
      </c>
      <c r="K2583" s="58">
        <v>913952</v>
      </c>
      <c r="L2583" s="12" t="s">
        <v>87</v>
      </c>
      <c r="M2583" s="12" t="s">
        <v>89</v>
      </c>
      <c r="N2583" s="12" t="s">
        <v>10</v>
      </c>
      <c r="O2583" s="12">
        <v>4</v>
      </c>
      <c r="P2583" s="12">
        <v>0</v>
      </c>
      <c r="Q2583" s="12">
        <v>0</v>
      </c>
      <c r="R2583" s="12">
        <v>5001</v>
      </c>
      <c r="S2583" s="59">
        <v>2.9123287671232876</v>
      </c>
      <c r="T2583" s="59">
        <v>28.460273972602739</v>
      </c>
      <c r="U2583" s="12">
        <v>2</v>
      </c>
      <c r="V2583" s="12">
        <v>0</v>
      </c>
      <c r="W2583" s="12">
        <v>2</v>
      </c>
      <c r="X2583" s="12">
        <v>2</v>
      </c>
      <c r="Y2583" s="12">
        <v>1</v>
      </c>
      <c r="Z2583" s="58">
        <v>0</v>
      </c>
      <c r="AA2583" s="58">
        <v>0</v>
      </c>
      <c r="AB2583" s="58">
        <v>0</v>
      </c>
      <c r="AC2583" s="58" t="s">
        <v>91</v>
      </c>
    </row>
    <row r="2584" spans="1:29" x14ac:dyDescent="0.3">
      <c r="A2584" s="57">
        <v>4084464</v>
      </c>
      <c r="B2584" s="12" t="s">
        <v>1812</v>
      </c>
      <c r="C2584" s="58" t="s">
        <v>108</v>
      </c>
      <c r="D2584" s="58" t="s">
        <v>29</v>
      </c>
      <c r="E2584" s="58"/>
      <c r="F2584" s="58">
        <v>1680840</v>
      </c>
      <c r="G2584" s="58">
        <f>+IF(F2584&gt;K2584+100000,F2584-K2584,0)</f>
        <v>766888</v>
      </c>
      <c r="H2584" s="58">
        <v>95395</v>
      </c>
      <c r="I2584" s="58">
        <v>0</v>
      </c>
      <c r="J2584" s="58">
        <v>0</v>
      </c>
      <c r="K2584" s="58">
        <v>913952</v>
      </c>
      <c r="L2584" s="12" t="s">
        <v>88</v>
      </c>
      <c r="M2584" s="12" t="s">
        <v>89</v>
      </c>
      <c r="N2584" s="12" t="s">
        <v>10</v>
      </c>
      <c r="O2584" s="12">
        <v>4</v>
      </c>
      <c r="P2584" s="12">
        <v>0</v>
      </c>
      <c r="Q2584" s="12">
        <v>0</v>
      </c>
      <c r="R2584" s="12">
        <v>76130</v>
      </c>
      <c r="S2584" s="59">
        <v>2.9123287671232876</v>
      </c>
      <c r="T2584" s="59">
        <v>38.715068493150682</v>
      </c>
      <c r="U2584" s="12">
        <v>1</v>
      </c>
      <c r="V2584" s="12">
        <v>0</v>
      </c>
      <c r="W2584" s="12">
        <v>1</v>
      </c>
      <c r="X2584" s="12">
        <v>2</v>
      </c>
      <c r="Y2584" s="12">
        <v>3</v>
      </c>
      <c r="Z2584" s="58">
        <v>0</v>
      </c>
      <c r="AA2584" s="58">
        <v>0</v>
      </c>
      <c r="AB2584" s="58">
        <v>0</v>
      </c>
      <c r="AC2584" s="58" t="s">
        <v>91</v>
      </c>
    </row>
    <row r="2585" spans="1:29" x14ac:dyDescent="0.3">
      <c r="A2585" s="57">
        <v>4260464</v>
      </c>
      <c r="B2585" s="12" t="s">
        <v>1813</v>
      </c>
      <c r="C2585" s="58" t="s">
        <v>106</v>
      </c>
      <c r="D2585" s="58" t="s">
        <v>114</v>
      </c>
      <c r="E2585" s="58"/>
      <c r="F2585" s="58">
        <v>1980980</v>
      </c>
      <c r="G2585" s="58">
        <f>+IF(F2585&gt;K2585+100000,F2585-K2585,0)</f>
        <v>1067028</v>
      </c>
      <c r="H2585" s="58">
        <v>131754</v>
      </c>
      <c r="I2585" s="58">
        <v>0</v>
      </c>
      <c r="J2585" s="58">
        <v>1320000</v>
      </c>
      <c r="K2585" s="58">
        <v>913952</v>
      </c>
      <c r="L2585" s="12" t="s">
        <v>87</v>
      </c>
      <c r="M2585" s="12" t="s">
        <v>89</v>
      </c>
      <c r="N2585" s="12" t="s">
        <v>10</v>
      </c>
      <c r="O2585" s="12">
        <v>4</v>
      </c>
      <c r="P2585" s="12">
        <v>0</v>
      </c>
      <c r="Q2585" s="12">
        <v>0</v>
      </c>
      <c r="R2585" s="12">
        <v>76606</v>
      </c>
      <c r="S2585" s="59">
        <v>2.9123287671232876</v>
      </c>
      <c r="T2585" s="59">
        <v>41.953424657534249</v>
      </c>
      <c r="U2585" s="12">
        <v>1</v>
      </c>
      <c r="V2585" s="12">
        <v>0</v>
      </c>
      <c r="W2585" s="12">
        <v>1</v>
      </c>
      <c r="X2585" s="12">
        <v>2</v>
      </c>
      <c r="Y2585" s="12">
        <v>1</v>
      </c>
      <c r="Z2585" s="58">
        <v>0</v>
      </c>
      <c r="AA2585" s="58">
        <v>0</v>
      </c>
      <c r="AB2585" s="58">
        <v>0</v>
      </c>
      <c r="AC2585" s="58" t="s">
        <v>91</v>
      </c>
    </row>
    <row r="2586" spans="1:29" x14ac:dyDescent="0.3">
      <c r="A2586" s="57">
        <v>2200804846</v>
      </c>
      <c r="B2586" s="12" t="s">
        <v>1814</v>
      </c>
      <c r="C2586" s="58" t="s">
        <v>108</v>
      </c>
      <c r="D2586" s="58" t="s">
        <v>113</v>
      </c>
      <c r="E2586" s="58">
        <v>49809</v>
      </c>
      <c r="F2586" s="58">
        <v>681047</v>
      </c>
      <c r="G2586" s="58">
        <f>+IF(F2586&gt;K2586+100000,F2586-K2586,0)</f>
        <v>0</v>
      </c>
      <c r="H2586" s="58">
        <v>59749</v>
      </c>
      <c r="I2586" s="58">
        <v>0</v>
      </c>
      <c r="J2586" s="58">
        <v>0</v>
      </c>
      <c r="K2586" s="58">
        <v>914120</v>
      </c>
      <c r="L2586" s="12" t="s">
        <v>88</v>
      </c>
      <c r="M2586" s="12" t="s">
        <v>89</v>
      </c>
      <c r="N2586" s="12" t="s">
        <v>10</v>
      </c>
      <c r="O2586" s="12">
        <v>4</v>
      </c>
      <c r="P2586" s="12">
        <v>0</v>
      </c>
      <c r="Q2586" s="12">
        <v>0</v>
      </c>
      <c r="R2586" s="12">
        <v>68615</v>
      </c>
      <c r="S2586" s="59">
        <v>3.56986301369863</v>
      </c>
      <c r="T2586" s="59">
        <v>28.63013698630137</v>
      </c>
      <c r="U2586" s="12">
        <v>1</v>
      </c>
      <c r="V2586" s="12">
        <v>2</v>
      </c>
      <c r="W2586" s="12">
        <v>1</v>
      </c>
      <c r="X2586" s="12">
        <v>2</v>
      </c>
      <c r="Y2586" s="12">
        <v>1</v>
      </c>
      <c r="Z2586" s="58">
        <v>0</v>
      </c>
      <c r="AA2586" s="58">
        <v>0</v>
      </c>
      <c r="AB2586" s="58">
        <v>0</v>
      </c>
      <c r="AC2586" s="58" t="s">
        <v>91</v>
      </c>
    </row>
    <row r="2587" spans="1:29" x14ac:dyDescent="0.3">
      <c r="A2587" s="57">
        <v>24840202</v>
      </c>
      <c r="B2587" s="12" t="s">
        <v>1815</v>
      </c>
      <c r="C2587" s="58" t="s">
        <v>108</v>
      </c>
      <c r="D2587" s="58" t="s">
        <v>29</v>
      </c>
      <c r="E2587" s="58">
        <v>875500</v>
      </c>
      <c r="F2587" s="58">
        <v>1267051</v>
      </c>
      <c r="G2587" s="58">
        <f>+IF(F2587&gt;K2587+100000,F2587-K2587,0)</f>
        <v>351422</v>
      </c>
      <c r="H2587" s="58">
        <v>136665</v>
      </c>
      <c r="I2587" s="58">
        <v>0</v>
      </c>
      <c r="J2587" s="58">
        <v>0</v>
      </c>
      <c r="K2587" s="58">
        <v>915629</v>
      </c>
      <c r="L2587" s="12" t="s">
        <v>88</v>
      </c>
      <c r="M2587" s="12" t="s">
        <v>89</v>
      </c>
      <c r="N2587" s="12" t="s">
        <v>10</v>
      </c>
      <c r="O2587" s="12">
        <v>4</v>
      </c>
      <c r="P2587" s="12">
        <v>0</v>
      </c>
      <c r="Q2587" s="12">
        <v>0</v>
      </c>
      <c r="R2587" s="12">
        <v>68001</v>
      </c>
      <c r="S2587" s="59">
        <v>1.3972602739726028</v>
      </c>
      <c r="T2587" s="59">
        <v>40.906849315068492</v>
      </c>
      <c r="U2587" s="12">
        <v>1</v>
      </c>
      <c r="V2587" s="12">
        <v>3</v>
      </c>
      <c r="W2587" s="12">
        <v>3</v>
      </c>
      <c r="X2587" s="12">
        <v>3</v>
      </c>
      <c r="Y2587" s="12">
        <v>4</v>
      </c>
      <c r="Z2587" s="58">
        <v>0</v>
      </c>
      <c r="AA2587" s="58">
        <v>0</v>
      </c>
      <c r="AB2587" s="58">
        <v>0</v>
      </c>
      <c r="AC2587" s="58" t="s">
        <v>91</v>
      </c>
    </row>
    <row r="2588" spans="1:29" x14ac:dyDescent="0.3">
      <c r="A2588" s="57">
        <v>4040082</v>
      </c>
      <c r="B2588" s="12" t="s">
        <v>1816</v>
      </c>
      <c r="C2588" s="58" t="s">
        <v>108</v>
      </c>
      <c r="D2588" s="58" t="s">
        <v>29</v>
      </c>
      <c r="E2588" s="58"/>
      <c r="F2588" s="58">
        <v>1383044</v>
      </c>
      <c r="G2588" s="58">
        <f>+IF(F2588&gt;K2588+100000,F2588-K2588,0)</f>
        <v>467415</v>
      </c>
      <c r="H2588" s="58">
        <v>92300</v>
      </c>
      <c r="I2588" s="58">
        <v>0</v>
      </c>
      <c r="J2588" s="58">
        <v>0</v>
      </c>
      <c r="K2588" s="58">
        <v>915629</v>
      </c>
      <c r="L2588" s="12" t="s">
        <v>88</v>
      </c>
      <c r="M2588" s="12" t="s">
        <v>89</v>
      </c>
      <c r="N2588" s="12" t="s">
        <v>10</v>
      </c>
      <c r="O2588" s="12">
        <v>4</v>
      </c>
      <c r="P2588" s="12">
        <v>0</v>
      </c>
      <c r="Q2588" s="12">
        <v>0</v>
      </c>
      <c r="R2588" s="12">
        <v>76130</v>
      </c>
      <c r="S2588" s="59">
        <v>1.3972602739726028</v>
      </c>
      <c r="T2588" s="59">
        <v>39.139726027397259</v>
      </c>
      <c r="U2588" s="12">
        <v>1</v>
      </c>
      <c r="V2588" s="12">
        <v>2</v>
      </c>
      <c r="W2588" s="12">
        <v>1</v>
      </c>
      <c r="X2588" s="12">
        <v>3</v>
      </c>
      <c r="Y2588" s="12">
        <v>2</v>
      </c>
      <c r="Z2588" s="58">
        <v>0</v>
      </c>
      <c r="AA2588" s="58">
        <v>0</v>
      </c>
      <c r="AB2588" s="58">
        <v>0</v>
      </c>
      <c r="AC2588" s="58" t="s">
        <v>91</v>
      </c>
    </row>
    <row r="2589" spans="1:29" x14ac:dyDescent="0.3">
      <c r="A2589" s="57">
        <v>2224600806</v>
      </c>
      <c r="B2589" s="12" t="s">
        <v>1817</v>
      </c>
      <c r="C2589" s="58" t="s">
        <v>109</v>
      </c>
      <c r="D2589" s="58" t="s">
        <v>112</v>
      </c>
      <c r="E2589" s="58"/>
      <c r="F2589" s="58"/>
      <c r="G2589" s="58">
        <f>+IF(F2589&gt;K2589+100000,F2589-K2589,0)</f>
        <v>0</v>
      </c>
      <c r="H2589" s="58"/>
      <c r="I2589" s="58"/>
      <c r="J2589" s="58"/>
      <c r="K2589" s="58">
        <v>915629</v>
      </c>
      <c r="L2589" s="12" t="s">
        <v>91</v>
      </c>
      <c r="M2589" s="12" t="s">
        <v>91</v>
      </c>
      <c r="N2589" s="12" t="s">
        <v>91</v>
      </c>
      <c r="O2589" s="12">
        <v>4</v>
      </c>
      <c r="P2589" s="12">
        <v>0</v>
      </c>
      <c r="Q2589" s="12">
        <v>0</v>
      </c>
      <c r="R2589" s="12">
        <v>76520</v>
      </c>
      <c r="S2589" s="59">
        <v>1.3972602739726028</v>
      </c>
      <c r="T2589" s="59">
        <v>23.684931506849313</v>
      </c>
      <c r="U2589" s="12">
        <v>1</v>
      </c>
      <c r="V2589" s="12">
        <v>4</v>
      </c>
      <c r="W2589" s="12">
        <v>1</v>
      </c>
      <c r="X2589" s="12">
        <v>3</v>
      </c>
      <c r="Y2589" s="12">
        <v>1</v>
      </c>
      <c r="Z2589" s="58">
        <v>0</v>
      </c>
      <c r="AA2589" s="58">
        <v>0</v>
      </c>
      <c r="AB2589" s="58">
        <v>0</v>
      </c>
      <c r="AC2589" s="58" t="s">
        <v>91</v>
      </c>
    </row>
    <row r="2590" spans="1:29" x14ac:dyDescent="0.3">
      <c r="A2590" s="57">
        <v>42668842</v>
      </c>
      <c r="B2590" s="12" t="s">
        <v>1818</v>
      </c>
      <c r="C2590" s="58" t="s">
        <v>109</v>
      </c>
      <c r="D2590" s="58" t="s">
        <v>112</v>
      </c>
      <c r="E2590" s="58"/>
      <c r="F2590" s="58"/>
      <c r="G2590" s="58">
        <f>+IF(F2590&gt;K2590+100000,F2590-K2590,0)</f>
        <v>0</v>
      </c>
      <c r="H2590" s="58"/>
      <c r="I2590" s="58"/>
      <c r="J2590" s="58"/>
      <c r="K2590" s="58">
        <v>915629</v>
      </c>
      <c r="L2590" s="12" t="s">
        <v>91</v>
      </c>
      <c r="M2590" s="12" t="s">
        <v>91</v>
      </c>
      <c r="N2590" s="12" t="s">
        <v>91</v>
      </c>
      <c r="O2590" s="12">
        <v>4</v>
      </c>
      <c r="P2590" s="12">
        <v>0</v>
      </c>
      <c r="Q2590" s="12">
        <v>0</v>
      </c>
      <c r="R2590" s="12">
        <v>76606</v>
      </c>
      <c r="S2590" s="59">
        <v>1.3972602739726028</v>
      </c>
      <c r="T2590" s="59">
        <v>35.890410958904113</v>
      </c>
      <c r="U2590" s="12">
        <v>2</v>
      </c>
      <c r="V2590" s="12">
        <v>5</v>
      </c>
      <c r="W2590" s="12">
        <v>2</v>
      </c>
      <c r="X2590" s="12">
        <v>3</v>
      </c>
      <c r="Y2590" s="12">
        <v>2</v>
      </c>
      <c r="Z2590" s="58">
        <v>0</v>
      </c>
      <c r="AA2590" s="58">
        <v>0</v>
      </c>
      <c r="AB2590" s="58">
        <v>0</v>
      </c>
      <c r="AC2590" s="58" t="s">
        <v>91</v>
      </c>
    </row>
    <row r="2591" spans="1:29" x14ac:dyDescent="0.3">
      <c r="A2591" s="57">
        <v>2028286868</v>
      </c>
      <c r="B2591" s="12" t="s">
        <v>1820</v>
      </c>
      <c r="C2591" s="58" t="s">
        <v>108</v>
      </c>
      <c r="D2591" s="58" t="s">
        <v>29</v>
      </c>
      <c r="E2591" s="58">
        <v>529416</v>
      </c>
      <c r="F2591" s="58">
        <v>1267110</v>
      </c>
      <c r="G2591" s="58">
        <f>+IF(F2591&gt;K2591+100000,F2591-K2591,0)</f>
        <v>344661</v>
      </c>
      <c r="H2591" s="58">
        <v>136230</v>
      </c>
      <c r="I2591" s="58">
        <v>0</v>
      </c>
      <c r="J2591" s="58">
        <v>500000</v>
      </c>
      <c r="K2591" s="58">
        <v>922449</v>
      </c>
      <c r="L2591" s="12" t="s">
        <v>87</v>
      </c>
      <c r="M2591" s="12" t="s">
        <v>89</v>
      </c>
      <c r="N2591" s="12" t="s">
        <v>10</v>
      </c>
      <c r="O2591" s="12">
        <v>4</v>
      </c>
      <c r="P2591" s="12">
        <v>0</v>
      </c>
      <c r="Q2591" s="12">
        <v>4</v>
      </c>
      <c r="R2591" s="12">
        <v>76616</v>
      </c>
      <c r="S2591" s="59">
        <v>1.3753424657534246</v>
      </c>
      <c r="T2591" s="59">
        <v>23.293150684931508</v>
      </c>
      <c r="U2591" s="12">
        <v>1</v>
      </c>
      <c r="V2591" s="12">
        <v>0</v>
      </c>
      <c r="W2591" s="12">
        <v>2</v>
      </c>
      <c r="X2591" s="12">
        <v>2</v>
      </c>
      <c r="Y2591" s="12">
        <v>1</v>
      </c>
      <c r="Z2591" s="58">
        <v>0</v>
      </c>
      <c r="AA2591" s="58">
        <v>0</v>
      </c>
      <c r="AB2591" s="58">
        <v>0</v>
      </c>
      <c r="AC2591" s="58" t="s">
        <v>91</v>
      </c>
    </row>
    <row r="2592" spans="1:29" x14ac:dyDescent="0.3">
      <c r="A2592" s="57">
        <v>4480008</v>
      </c>
      <c r="B2592" s="12" t="s">
        <v>1822</v>
      </c>
      <c r="C2592" s="58" t="s">
        <v>109</v>
      </c>
      <c r="D2592" s="58" t="s">
        <v>112</v>
      </c>
      <c r="E2592" s="58">
        <v>4</v>
      </c>
      <c r="F2592" s="58"/>
      <c r="G2592" s="58">
        <f>+IF(F2592&gt;K2592+100000,F2592-K2592,0)</f>
        <v>0</v>
      </c>
      <c r="H2592" s="58"/>
      <c r="I2592" s="58"/>
      <c r="J2592" s="58"/>
      <c r="K2592" s="58">
        <v>924358</v>
      </c>
      <c r="L2592" s="12" t="s">
        <v>91</v>
      </c>
      <c r="M2592" s="12" t="s">
        <v>91</v>
      </c>
      <c r="N2592" s="12" t="s">
        <v>91</v>
      </c>
      <c r="O2592" s="12">
        <v>4</v>
      </c>
      <c r="P2592" s="12">
        <v>0</v>
      </c>
      <c r="Q2592" s="12">
        <v>4</v>
      </c>
      <c r="R2592" s="12">
        <v>76364</v>
      </c>
      <c r="S2592" s="59">
        <v>1.3753424657534246</v>
      </c>
      <c r="T2592" s="59">
        <v>38.331506849315069</v>
      </c>
      <c r="U2592" s="12">
        <v>1</v>
      </c>
      <c r="V2592" s="12">
        <v>1</v>
      </c>
      <c r="W2592" s="12">
        <v>2</v>
      </c>
      <c r="X2592" s="12">
        <v>2</v>
      </c>
      <c r="Y2592" s="12">
        <v>3</v>
      </c>
      <c r="Z2592" s="58">
        <v>0</v>
      </c>
      <c r="AA2592" s="58">
        <v>0</v>
      </c>
      <c r="AB2592" s="58">
        <v>0</v>
      </c>
      <c r="AC2592" s="58" t="s">
        <v>91</v>
      </c>
    </row>
    <row r="2593" spans="1:29" x14ac:dyDescent="0.3">
      <c r="A2593" s="57">
        <v>20282402</v>
      </c>
      <c r="B2593" s="12" t="s">
        <v>1823</v>
      </c>
      <c r="C2593" s="58" t="s">
        <v>109</v>
      </c>
      <c r="D2593" s="58" t="s">
        <v>112</v>
      </c>
      <c r="E2593" s="58"/>
      <c r="F2593" s="58"/>
      <c r="G2593" s="58">
        <f>+IF(F2593&gt;K2593+100000,F2593-K2593,0)</f>
        <v>0</v>
      </c>
      <c r="H2593" s="58"/>
      <c r="I2593" s="58"/>
      <c r="J2593" s="58"/>
      <c r="K2593" s="58">
        <v>924358</v>
      </c>
      <c r="L2593" s="12" t="s">
        <v>91</v>
      </c>
      <c r="M2593" s="12" t="s">
        <v>91</v>
      </c>
      <c r="N2593" s="12" t="s">
        <v>91</v>
      </c>
      <c r="O2593" s="12">
        <v>4</v>
      </c>
      <c r="P2593" s="12">
        <v>0</v>
      </c>
      <c r="Q2593" s="12">
        <v>4</v>
      </c>
      <c r="R2593" s="12">
        <v>76364</v>
      </c>
      <c r="S2593" s="59">
        <v>1.3753424657534246</v>
      </c>
      <c r="T2593" s="59">
        <v>47.991780821917807</v>
      </c>
      <c r="U2593" s="12">
        <v>1</v>
      </c>
      <c r="V2593" s="12">
        <v>2</v>
      </c>
      <c r="W2593" s="12">
        <v>1</v>
      </c>
      <c r="X2593" s="12">
        <v>2</v>
      </c>
      <c r="Y2593" s="12">
        <v>2</v>
      </c>
      <c r="Z2593" s="58">
        <v>0</v>
      </c>
      <c r="AA2593" s="58">
        <v>0</v>
      </c>
      <c r="AB2593" s="58">
        <v>0</v>
      </c>
      <c r="AC2593" s="58" t="s">
        <v>91</v>
      </c>
    </row>
    <row r="2594" spans="1:29" x14ac:dyDescent="0.3">
      <c r="A2594" s="57">
        <v>66024624</v>
      </c>
      <c r="B2594" s="12" t="s">
        <v>1824</v>
      </c>
      <c r="C2594" s="58" t="s">
        <v>108</v>
      </c>
      <c r="D2594" s="58" t="s">
        <v>113</v>
      </c>
      <c r="E2594" s="58">
        <v>30100</v>
      </c>
      <c r="F2594" s="58">
        <v>381208</v>
      </c>
      <c r="G2594" s="58">
        <f>+IF(F2594&gt;K2594+100000,F2594-K2594,0)</f>
        <v>0</v>
      </c>
      <c r="H2594" s="58">
        <v>129618.00000000001</v>
      </c>
      <c r="I2594" s="58">
        <v>0</v>
      </c>
      <c r="J2594" s="58">
        <v>0</v>
      </c>
      <c r="K2594" s="58">
        <v>924968</v>
      </c>
      <c r="L2594" s="12" t="s">
        <v>88</v>
      </c>
      <c r="M2594" s="12" t="s">
        <v>89</v>
      </c>
      <c r="N2594" s="12" t="s">
        <v>10</v>
      </c>
      <c r="O2594" s="12">
        <v>4</v>
      </c>
      <c r="P2594" s="12">
        <v>0</v>
      </c>
      <c r="Q2594" s="12">
        <v>0</v>
      </c>
      <c r="R2594" s="12">
        <v>76001</v>
      </c>
      <c r="S2594" s="59">
        <v>3.010958904109589</v>
      </c>
      <c r="T2594" s="59">
        <v>46.704109589041096</v>
      </c>
      <c r="U2594" s="12">
        <v>2</v>
      </c>
      <c r="V2594" s="12">
        <v>2</v>
      </c>
      <c r="W2594" s="12">
        <v>2</v>
      </c>
      <c r="X2594" s="12">
        <v>2</v>
      </c>
      <c r="Y2594" s="12">
        <v>3</v>
      </c>
      <c r="Z2594" s="58">
        <v>0</v>
      </c>
      <c r="AA2594" s="58">
        <v>0</v>
      </c>
      <c r="AB2594" s="58">
        <v>0</v>
      </c>
      <c r="AC2594" s="58" t="s">
        <v>91</v>
      </c>
    </row>
    <row r="2595" spans="1:29" x14ac:dyDescent="0.3">
      <c r="A2595" s="57">
        <v>48642688</v>
      </c>
      <c r="B2595" s="12" t="s">
        <v>1825</v>
      </c>
      <c r="C2595" s="58" t="s">
        <v>108</v>
      </c>
      <c r="D2595" s="58" t="s">
        <v>29</v>
      </c>
      <c r="E2595" s="58">
        <v>2002</v>
      </c>
      <c r="F2595" s="58">
        <v>1717274</v>
      </c>
      <c r="G2595" s="58">
        <f>+IF(F2595&gt;K2595+100000,F2595-K2595,0)</f>
        <v>792306</v>
      </c>
      <c r="H2595" s="58">
        <v>310726</v>
      </c>
      <c r="I2595" s="58">
        <v>0</v>
      </c>
      <c r="J2595" s="58">
        <v>0</v>
      </c>
      <c r="K2595" s="58">
        <v>924968</v>
      </c>
      <c r="L2595" s="12" t="s">
        <v>88</v>
      </c>
      <c r="M2595" s="12" t="s">
        <v>89</v>
      </c>
      <c r="N2595" s="12" t="s">
        <v>10</v>
      </c>
      <c r="O2595" s="12">
        <v>4</v>
      </c>
      <c r="P2595" s="12">
        <v>0</v>
      </c>
      <c r="Q2595" s="12">
        <v>0</v>
      </c>
      <c r="R2595" s="12">
        <v>76001</v>
      </c>
      <c r="S2595" s="59">
        <v>3.010958904109589</v>
      </c>
      <c r="T2595" s="59">
        <v>38.586301369863016</v>
      </c>
      <c r="U2595" s="12">
        <v>2</v>
      </c>
      <c r="V2595" s="12">
        <v>2</v>
      </c>
      <c r="W2595" s="12">
        <v>2</v>
      </c>
      <c r="X2595" s="12">
        <v>2</v>
      </c>
      <c r="Y2595" s="12">
        <v>3</v>
      </c>
      <c r="Z2595" s="58">
        <v>0</v>
      </c>
      <c r="AA2595" s="58">
        <v>0</v>
      </c>
      <c r="AB2595" s="58">
        <v>0</v>
      </c>
      <c r="AC2595" s="58" t="s">
        <v>91</v>
      </c>
    </row>
    <row r="2596" spans="1:29" x14ac:dyDescent="0.3">
      <c r="A2596" s="57">
        <v>80862264</v>
      </c>
      <c r="B2596" s="12" t="s">
        <v>1826</v>
      </c>
      <c r="C2596" s="58" t="s">
        <v>109</v>
      </c>
      <c r="D2596" s="58" t="s">
        <v>112</v>
      </c>
      <c r="E2596" s="58"/>
      <c r="F2596" s="58"/>
      <c r="G2596" s="58">
        <f>+IF(F2596&gt;K2596+100000,F2596-K2596,0)</f>
        <v>0</v>
      </c>
      <c r="H2596" s="58"/>
      <c r="I2596" s="58"/>
      <c r="J2596" s="58"/>
      <c r="K2596" s="58">
        <v>924968</v>
      </c>
      <c r="L2596" s="12" t="s">
        <v>91</v>
      </c>
      <c r="M2596" s="12" t="s">
        <v>91</v>
      </c>
      <c r="N2596" s="12" t="s">
        <v>91</v>
      </c>
      <c r="O2596" s="12">
        <v>4</v>
      </c>
      <c r="P2596" s="12">
        <v>0</v>
      </c>
      <c r="Q2596" s="12">
        <v>0</v>
      </c>
      <c r="R2596" s="12">
        <v>11001</v>
      </c>
      <c r="S2596" s="59">
        <v>3.010958904109589</v>
      </c>
      <c r="T2596" s="59">
        <v>43.386301369863013</v>
      </c>
      <c r="U2596" s="12">
        <v>1</v>
      </c>
      <c r="V2596" s="12">
        <v>0</v>
      </c>
      <c r="W2596" s="12">
        <v>2</v>
      </c>
      <c r="X2596" s="12">
        <v>2</v>
      </c>
      <c r="Y2596" s="12">
        <v>1</v>
      </c>
      <c r="Z2596" s="58">
        <v>0</v>
      </c>
      <c r="AA2596" s="58">
        <v>0</v>
      </c>
      <c r="AB2596" s="58">
        <v>0</v>
      </c>
      <c r="AC2596" s="58" t="s">
        <v>91</v>
      </c>
    </row>
    <row r="2597" spans="1:29" x14ac:dyDescent="0.3">
      <c r="A2597" s="57">
        <v>42886068</v>
      </c>
      <c r="B2597" s="12" t="s">
        <v>1828</v>
      </c>
      <c r="C2597" s="58" t="s">
        <v>109</v>
      </c>
      <c r="D2597" s="58" t="s">
        <v>112</v>
      </c>
      <c r="E2597" s="58">
        <v>445683</v>
      </c>
      <c r="F2597" s="58"/>
      <c r="G2597" s="58">
        <f>+IF(F2597&gt;K2597+100000,F2597-K2597,0)</f>
        <v>0</v>
      </c>
      <c r="H2597" s="58"/>
      <c r="I2597" s="58"/>
      <c r="J2597" s="58"/>
      <c r="K2597" s="58">
        <v>925671</v>
      </c>
      <c r="L2597" s="12" t="s">
        <v>91</v>
      </c>
      <c r="M2597" s="12" t="s">
        <v>91</v>
      </c>
      <c r="N2597" s="12" t="s">
        <v>91</v>
      </c>
      <c r="O2597" s="12">
        <v>4</v>
      </c>
      <c r="P2597" s="12">
        <v>0</v>
      </c>
      <c r="Q2597" s="12">
        <v>0</v>
      </c>
      <c r="R2597" s="12">
        <v>5001</v>
      </c>
      <c r="S2597" s="59">
        <v>2.9753424657534246</v>
      </c>
      <c r="T2597" s="59">
        <v>29.323287671232876</v>
      </c>
      <c r="U2597" s="12">
        <v>2</v>
      </c>
      <c r="V2597" s="12">
        <v>0</v>
      </c>
      <c r="W2597" s="12">
        <v>2</v>
      </c>
      <c r="X2597" s="12">
        <v>2</v>
      </c>
      <c r="Y2597" s="12">
        <v>1</v>
      </c>
      <c r="Z2597" s="58">
        <v>0</v>
      </c>
      <c r="AA2597" s="58">
        <v>0</v>
      </c>
      <c r="AB2597" s="58">
        <v>0</v>
      </c>
      <c r="AC2597" s="58" t="s">
        <v>91</v>
      </c>
    </row>
    <row r="2598" spans="1:29" x14ac:dyDescent="0.3">
      <c r="A2598" s="57">
        <v>20222806</v>
      </c>
      <c r="B2598" s="12" t="s">
        <v>1830</v>
      </c>
      <c r="C2598" s="58" t="s">
        <v>109</v>
      </c>
      <c r="D2598" s="58" t="s">
        <v>112</v>
      </c>
      <c r="E2598" s="58"/>
      <c r="F2598" s="58"/>
      <c r="G2598" s="58">
        <f>+IF(F2598&gt;K2598+100000,F2598-K2598,0)</f>
        <v>0</v>
      </c>
      <c r="H2598" s="58"/>
      <c r="I2598" s="58"/>
      <c r="J2598" s="58"/>
      <c r="K2598" s="58">
        <v>925671</v>
      </c>
      <c r="L2598" s="12" t="s">
        <v>91</v>
      </c>
      <c r="M2598" s="12" t="s">
        <v>91</v>
      </c>
      <c r="N2598" s="12" t="s">
        <v>91</v>
      </c>
      <c r="O2598" s="12">
        <v>4</v>
      </c>
      <c r="P2598" s="12">
        <v>0</v>
      </c>
      <c r="Q2598" s="12">
        <v>0</v>
      </c>
      <c r="R2598" s="12">
        <v>76130</v>
      </c>
      <c r="S2598" s="59">
        <v>2.9753424657534246</v>
      </c>
      <c r="T2598" s="59">
        <v>42.783561643835618</v>
      </c>
      <c r="U2598" s="12">
        <v>2</v>
      </c>
      <c r="V2598" s="12">
        <v>2</v>
      </c>
      <c r="W2598" s="12">
        <v>2</v>
      </c>
      <c r="X2598" s="12">
        <v>2</v>
      </c>
      <c r="Y2598" s="12">
        <v>3</v>
      </c>
      <c r="Z2598" s="58">
        <v>0</v>
      </c>
      <c r="AA2598" s="58">
        <v>0</v>
      </c>
      <c r="AB2598" s="58">
        <v>0</v>
      </c>
      <c r="AC2598" s="58" t="s">
        <v>91</v>
      </c>
    </row>
    <row r="2599" spans="1:29" x14ac:dyDescent="0.3">
      <c r="A2599" s="57">
        <v>2202606282</v>
      </c>
      <c r="B2599" s="12" t="s">
        <v>1831</v>
      </c>
      <c r="C2599" s="58" t="s">
        <v>108</v>
      </c>
      <c r="D2599" s="58" t="s">
        <v>29</v>
      </c>
      <c r="E2599" s="58">
        <v>228380</v>
      </c>
      <c r="F2599" s="58">
        <v>1154888</v>
      </c>
      <c r="G2599" s="58">
        <f>+IF(F2599&gt;K2599+100000,F2599-K2599,0)</f>
        <v>224268</v>
      </c>
      <c r="H2599" s="58">
        <v>176039</v>
      </c>
      <c r="I2599" s="58">
        <v>0</v>
      </c>
      <c r="J2599" s="58">
        <v>0</v>
      </c>
      <c r="K2599" s="58">
        <v>930620</v>
      </c>
      <c r="L2599" s="12" t="s">
        <v>88</v>
      </c>
      <c r="M2599" s="12" t="s">
        <v>89</v>
      </c>
      <c r="N2599" s="12" t="s">
        <v>10</v>
      </c>
      <c r="O2599" s="12">
        <v>4</v>
      </c>
      <c r="P2599" s="12">
        <v>0</v>
      </c>
      <c r="Q2599" s="12">
        <v>0</v>
      </c>
      <c r="R2599" s="12">
        <v>68255</v>
      </c>
      <c r="S2599" s="59">
        <v>2.2821917808219179</v>
      </c>
      <c r="T2599" s="59">
        <v>36.57260273972603</v>
      </c>
      <c r="U2599" s="12">
        <v>1</v>
      </c>
      <c r="V2599" s="12">
        <v>2</v>
      </c>
      <c r="W2599" s="12">
        <v>1</v>
      </c>
      <c r="X2599" s="12">
        <v>2</v>
      </c>
      <c r="Y2599" s="12">
        <v>3</v>
      </c>
      <c r="Z2599" s="58">
        <v>0</v>
      </c>
      <c r="AA2599" s="58">
        <v>0</v>
      </c>
      <c r="AB2599" s="58">
        <v>0</v>
      </c>
      <c r="AC2599" s="58" t="s">
        <v>91</v>
      </c>
    </row>
    <row r="2600" spans="1:29" x14ac:dyDescent="0.3">
      <c r="A2600" s="57">
        <v>6202866</v>
      </c>
      <c r="B2600" s="12" t="s">
        <v>1832</v>
      </c>
      <c r="C2600" s="58" t="s">
        <v>109</v>
      </c>
      <c r="D2600" s="58" t="s">
        <v>112</v>
      </c>
      <c r="E2600" s="58">
        <v>49962</v>
      </c>
      <c r="F2600" s="58"/>
      <c r="G2600" s="58">
        <f>+IF(F2600&gt;K2600+100000,F2600-K2600,0)</f>
        <v>0</v>
      </c>
      <c r="H2600" s="58"/>
      <c r="I2600" s="58"/>
      <c r="J2600" s="58"/>
      <c r="K2600" s="58">
        <v>934168</v>
      </c>
      <c r="L2600" s="12" t="s">
        <v>91</v>
      </c>
      <c r="M2600" s="12" t="s">
        <v>91</v>
      </c>
      <c r="N2600" s="12" t="s">
        <v>91</v>
      </c>
      <c r="O2600" s="12">
        <v>4</v>
      </c>
      <c r="P2600" s="12">
        <v>0</v>
      </c>
      <c r="Q2600" s="12">
        <v>13</v>
      </c>
      <c r="R2600" s="12">
        <v>76113</v>
      </c>
      <c r="S2600" s="12">
        <v>0.21095890410958903</v>
      </c>
      <c r="T2600" s="12">
        <v>47.591780821917808</v>
      </c>
      <c r="U2600" s="12">
        <v>1</v>
      </c>
      <c r="V2600" s="12">
        <v>0</v>
      </c>
      <c r="W2600" s="12">
        <v>0</v>
      </c>
      <c r="X2600" s="12">
        <v>1</v>
      </c>
      <c r="Y2600" s="12">
        <v>2</v>
      </c>
      <c r="Z2600" s="58">
        <v>0</v>
      </c>
      <c r="AA2600" s="58">
        <v>0</v>
      </c>
      <c r="AB2600" s="58">
        <v>0</v>
      </c>
      <c r="AC2600" s="58" t="s">
        <v>91</v>
      </c>
    </row>
    <row r="2601" spans="1:29" x14ac:dyDescent="0.3">
      <c r="A2601" s="57">
        <v>2006262042</v>
      </c>
      <c r="B2601" s="12" t="s">
        <v>1833</v>
      </c>
      <c r="C2601" s="58" t="s">
        <v>109</v>
      </c>
      <c r="D2601" s="58" t="s">
        <v>112</v>
      </c>
      <c r="E2601" s="58">
        <v>812505</v>
      </c>
      <c r="F2601" s="58"/>
      <c r="G2601" s="58">
        <f>+IF(F2601&gt;K2601+100000,F2601-K2601,0)</f>
        <v>0</v>
      </c>
      <c r="H2601" s="58"/>
      <c r="I2601" s="58"/>
      <c r="J2601" s="58"/>
      <c r="K2601" s="58">
        <v>934629</v>
      </c>
      <c r="L2601" s="12" t="s">
        <v>91</v>
      </c>
      <c r="M2601" s="12" t="s">
        <v>91</v>
      </c>
      <c r="N2601" s="12" t="s">
        <v>91</v>
      </c>
      <c r="O2601" s="12">
        <v>4</v>
      </c>
      <c r="P2601" s="12">
        <v>0</v>
      </c>
      <c r="Q2601" s="12">
        <v>4</v>
      </c>
      <c r="R2601" s="12">
        <v>76113</v>
      </c>
      <c r="S2601" s="59">
        <v>1.3753424657534246</v>
      </c>
      <c r="T2601" s="59">
        <v>44.756164383561647</v>
      </c>
      <c r="U2601" s="12">
        <v>1</v>
      </c>
      <c r="V2601" s="12">
        <v>1</v>
      </c>
      <c r="W2601" s="12">
        <v>2</v>
      </c>
      <c r="X2601" s="12">
        <v>2</v>
      </c>
      <c r="Y2601" s="12">
        <v>1</v>
      </c>
      <c r="Z2601" s="58">
        <v>0</v>
      </c>
      <c r="AA2601" s="58">
        <v>0</v>
      </c>
      <c r="AB2601" s="58">
        <v>0</v>
      </c>
      <c r="AC2601" s="58" t="s">
        <v>91</v>
      </c>
    </row>
    <row r="2602" spans="1:29" x14ac:dyDescent="0.3">
      <c r="A2602" s="57">
        <v>6202844</v>
      </c>
      <c r="B2602" s="12" t="s">
        <v>1834</v>
      </c>
      <c r="C2602" s="58" t="s">
        <v>108</v>
      </c>
      <c r="D2602" s="58" t="s">
        <v>113</v>
      </c>
      <c r="E2602" s="58">
        <v>1101456</v>
      </c>
      <c r="F2602" s="58">
        <v>1015838</v>
      </c>
      <c r="G2602" s="58">
        <f>+IF(F2602&gt;K2602+100000,F2602-K2602,0)</f>
        <v>0</v>
      </c>
      <c r="H2602" s="58">
        <v>105904</v>
      </c>
      <c r="I2602" s="58">
        <v>0</v>
      </c>
      <c r="J2602" s="58">
        <v>0</v>
      </c>
      <c r="K2602" s="58">
        <v>935374</v>
      </c>
      <c r="L2602" s="12" t="s">
        <v>88</v>
      </c>
      <c r="M2602" s="12" t="s">
        <v>89</v>
      </c>
      <c r="N2602" s="12" t="s">
        <v>10</v>
      </c>
      <c r="O2602" s="12">
        <v>4</v>
      </c>
      <c r="P2602" s="12">
        <v>0</v>
      </c>
      <c r="Q2602" s="12">
        <v>4</v>
      </c>
      <c r="R2602" s="12">
        <v>76113</v>
      </c>
      <c r="S2602" s="59">
        <v>1.3753424657534246</v>
      </c>
      <c r="T2602" s="59">
        <v>50.219178082191782</v>
      </c>
      <c r="U2602" s="12">
        <v>1</v>
      </c>
      <c r="V2602" s="12">
        <v>1</v>
      </c>
      <c r="W2602" s="12">
        <v>2</v>
      </c>
      <c r="X2602" s="12">
        <v>2</v>
      </c>
      <c r="Y2602" s="12">
        <v>1</v>
      </c>
      <c r="Z2602" s="58">
        <v>0</v>
      </c>
      <c r="AA2602" s="58">
        <v>0</v>
      </c>
      <c r="AB2602" s="58">
        <v>0</v>
      </c>
      <c r="AC2602" s="58" t="s">
        <v>91</v>
      </c>
    </row>
    <row r="2603" spans="1:29" x14ac:dyDescent="0.3">
      <c r="A2603" s="57">
        <v>2008406668</v>
      </c>
      <c r="B2603" s="12" t="s">
        <v>1836</v>
      </c>
      <c r="C2603" s="58" t="s">
        <v>108</v>
      </c>
      <c r="D2603" s="58" t="s">
        <v>113</v>
      </c>
      <c r="E2603" s="58"/>
      <c r="F2603" s="58">
        <v>505961</v>
      </c>
      <c r="G2603" s="58">
        <f>+IF(F2603&gt;K2603+100000,F2603-K2603,0)</f>
        <v>0</v>
      </c>
      <c r="H2603" s="58">
        <v>103633</v>
      </c>
      <c r="I2603" s="58">
        <v>0</v>
      </c>
      <c r="J2603" s="58">
        <v>0</v>
      </c>
      <c r="K2603" s="58">
        <v>936120</v>
      </c>
      <c r="L2603" s="12" t="s">
        <v>88</v>
      </c>
      <c r="M2603" s="12" t="s">
        <v>89</v>
      </c>
      <c r="N2603" s="12" t="s">
        <v>10</v>
      </c>
      <c r="O2603" s="12">
        <v>4</v>
      </c>
      <c r="P2603" s="12">
        <v>0</v>
      </c>
      <c r="Q2603" s="12">
        <v>0</v>
      </c>
      <c r="R2603" s="12">
        <v>68255</v>
      </c>
      <c r="S2603" s="59">
        <v>2.9479452054794519</v>
      </c>
      <c r="T2603" s="59">
        <v>23.208219178082192</v>
      </c>
      <c r="U2603" s="12">
        <v>1</v>
      </c>
      <c r="V2603" s="12">
        <v>2</v>
      </c>
      <c r="W2603" s="12">
        <v>1</v>
      </c>
      <c r="X2603" s="12">
        <v>2</v>
      </c>
      <c r="Y2603" s="12">
        <v>1</v>
      </c>
      <c r="Z2603" s="58">
        <v>0</v>
      </c>
      <c r="AA2603" s="58">
        <v>0</v>
      </c>
      <c r="AB2603" s="58">
        <v>0</v>
      </c>
      <c r="AC2603" s="58" t="s">
        <v>91</v>
      </c>
    </row>
    <row r="2604" spans="1:29" x14ac:dyDescent="0.3">
      <c r="A2604" s="57">
        <v>2008862062</v>
      </c>
      <c r="B2604" s="12" t="s">
        <v>1837</v>
      </c>
      <c r="C2604" s="58" t="s">
        <v>108</v>
      </c>
      <c r="D2604" s="58" t="s">
        <v>113</v>
      </c>
      <c r="E2604" s="58"/>
      <c r="F2604" s="58">
        <v>335983</v>
      </c>
      <c r="G2604" s="58">
        <f>+IF(F2604&gt;K2604+100000,F2604-K2604,0)</f>
        <v>0</v>
      </c>
      <c r="H2604" s="58">
        <v>85682</v>
      </c>
      <c r="I2604" s="58">
        <v>0</v>
      </c>
      <c r="J2604" s="58">
        <v>0</v>
      </c>
      <c r="K2604" s="58">
        <v>936620</v>
      </c>
      <c r="L2604" s="12" t="s">
        <v>88</v>
      </c>
      <c r="M2604" s="12" t="s">
        <v>89</v>
      </c>
      <c r="N2604" s="12" t="s">
        <v>10</v>
      </c>
      <c r="O2604" s="12">
        <v>4</v>
      </c>
      <c r="P2604" s="12">
        <v>0</v>
      </c>
      <c r="Q2604" s="12">
        <v>0</v>
      </c>
      <c r="R2604" s="12">
        <v>68255</v>
      </c>
      <c r="S2604" s="59">
        <v>2.8191780821917809</v>
      </c>
      <c r="T2604" s="59">
        <v>27.361643835616437</v>
      </c>
      <c r="U2604" s="12">
        <v>1</v>
      </c>
      <c r="V2604" s="12">
        <v>3</v>
      </c>
      <c r="W2604" s="12">
        <v>2</v>
      </c>
      <c r="X2604" s="12">
        <v>2</v>
      </c>
      <c r="Y2604" s="12">
        <v>1</v>
      </c>
      <c r="Z2604" s="58">
        <v>0</v>
      </c>
      <c r="AA2604" s="58">
        <v>0</v>
      </c>
      <c r="AB2604" s="58">
        <v>0</v>
      </c>
      <c r="AC2604" s="58" t="s">
        <v>91</v>
      </c>
    </row>
    <row r="2605" spans="1:29" x14ac:dyDescent="0.3">
      <c r="A2605" s="57">
        <v>2226268620</v>
      </c>
      <c r="B2605" s="12" t="s">
        <v>1838</v>
      </c>
      <c r="C2605" s="58" t="s">
        <v>109</v>
      </c>
      <c r="D2605" s="58" t="s">
        <v>112</v>
      </c>
      <c r="E2605" s="58">
        <v>83634</v>
      </c>
      <c r="F2605" s="58"/>
      <c r="G2605" s="58">
        <f>+IF(F2605&gt;K2605+100000,F2605-K2605,0)</f>
        <v>0</v>
      </c>
      <c r="H2605" s="58"/>
      <c r="I2605" s="58"/>
      <c r="J2605" s="58"/>
      <c r="K2605" s="58">
        <v>936687</v>
      </c>
      <c r="L2605" s="12" t="s">
        <v>91</v>
      </c>
      <c r="M2605" s="12" t="s">
        <v>91</v>
      </c>
      <c r="N2605" s="12" t="s">
        <v>91</v>
      </c>
      <c r="O2605" s="12">
        <v>4</v>
      </c>
      <c r="P2605" s="12">
        <v>0</v>
      </c>
      <c r="Q2605" s="12">
        <v>0</v>
      </c>
      <c r="R2605" s="12">
        <v>76890</v>
      </c>
      <c r="S2605" s="59">
        <v>3.0630136986301371</v>
      </c>
      <c r="T2605" s="59">
        <v>27.424657534246574</v>
      </c>
      <c r="U2605" s="12">
        <v>1</v>
      </c>
      <c r="V2605" s="12">
        <v>0</v>
      </c>
      <c r="W2605" s="12">
        <v>2</v>
      </c>
      <c r="X2605" s="12">
        <v>2</v>
      </c>
      <c r="Y2605" s="12">
        <v>1</v>
      </c>
      <c r="Z2605" s="58">
        <v>0</v>
      </c>
      <c r="AA2605" s="58">
        <v>0</v>
      </c>
      <c r="AB2605" s="58">
        <v>0</v>
      </c>
      <c r="AC2605" s="58" t="s">
        <v>91</v>
      </c>
    </row>
    <row r="2606" spans="1:29" x14ac:dyDescent="0.3">
      <c r="A2606" s="57">
        <v>2244080248</v>
      </c>
      <c r="B2606" s="12" t="s">
        <v>1843</v>
      </c>
      <c r="C2606" s="58" t="s">
        <v>108</v>
      </c>
      <c r="D2606" s="58" t="s">
        <v>29</v>
      </c>
      <c r="E2606" s="58">
        <v>395800</v>
      </c>
      <c r="F2606" s="58">
        <v>1658684</v>
      </c>
      <c r="G2606" s="58">
        <f>+IF(F2606&gt;K2606+100000,F2606-K2606,0)</f>
        <v>721294</v>
      </c>
      <c r="H2606" s="58">
        <v>123366</v>
      </c>
      <c r="I2606" s="58">
        <v>0</v>
      </c>
      <c r="J2606" s="58">
        <v>0</v>
      </c>
      <c r="K2606" s="58">
        <v>937390</v>
      </c>
      <c r="L2606" s="12" t="s">
        <v>88</v>
      </c>
      <c r="M2606" s="12" t="s">
        <v>89</v>
      </c>
      <c r="N2606" s="12" t="s">
        <v>10</v>
      </c>
      <c r="O2606" s="12">
        <v>4</v>
      </c>
      <c r="P2606" s="12">
        <v>0</v>
      </c>
      <c r="Q2606" s="12">
        <v>0</v>
      </c>
      <c r="R2606" s="12">
        <v>76130</v>
      </c>
      <c r="S2606" s="59">
        <v>3.0136986301369864</v>
      </c>
      <c r="T2606" s="59">
        <v>26.890410958904109</v>
      </c>
      <c r="U2606" s="12">
        <v>2</v>
      </c>
      <c r="V2606" s="12">
        <v>0</v>
      </c>
      <c r="W2606" s="12">
        <v>1</v>
      </c>
      <c r="X2606" s="12">
        <v>2</v>
      </c>
      <c r="Y2606" s="12">
        <v>3</v>
      </c>
      <c r="Z2606" s="58">
        <v>0</v>
      </c>
      <c r="AA2606" s="58">
        <v>0</v>
      </c>
      <c r="AB2606" s="58">
        <v>0</v>
      </c>
      <c r="AC2606" s="58" t="s">
        <v>91</v>
      </c>
    </row>
    <row r="2607" spans="1:29" x14ac:dyDescent="0.3">
      <c r="A2607" s="57">
        <v>2048224406</v>
      </c>
      <c r="B2607" s="12" t="s">
        <v>1844</v>
      </c>
      <c r="C2607" s="58" t="s">
        <v>108</v>
      </c>
      <c r="D2607" s="58" t="s">
        <v>114</v>
      </c>
      <c r="E2607" s="58">
        <v>390110</v>
      </c>
      <c r="F2607" s="58">
        <v>2089416</v>
      </c>
      <c r="G2607" s="58">
        <f>+IF(F2607&gt;K2607+100000,F2607-K2607,0)</f>
        <v>1152026</v>
      </c>
      <c r="H2607" s="58">
        <v>103104</v>
      </c>
      <c r="I2607" s="58">
        <v>0</v>
      </c>
      <c r="J2607" s="58">
        <v>105062</v>
      </c>
      <c r="K2607" s="58">
        <v>937390</v>
      </c>
      <c r="L2607" s="12" t="s">
        <v>87</v>
      </c>
      <c r="M2607" s="12" t="s">
        <v>89</v>
      </c>
      <c r="N2607" s="12" t="s">
        <v>10</v>
      </c>
      <c r="O2607" s="12">
        <v>4</v>
      </c>
      <c r="P2607" s="12">
        <v>0</v>
      </c>
      <c r="Q2607" s="12">
        <v>0</v>
      </c>
      <c r="R2607" s="12">
        <v>8758</v>
      </c>
      <c r="S2607" s="59">
        <v>2.0904109589041098</v>
      </c>
      <c r="T2607" s="59">
        <v>36.345205479452055</v>
      </c>
      <c r="U2607" s="12">
        <v>1</v>
      </c>
      <c r="V2607" s="12">
        <v>0</v>
      </c>
      <c r="W2607" s="12">
        <v>2</v>
      </c>
      <c r="X2607" s="12">
        <v>2</v>
      </c>
      <c r="Y2607" s="12">
        <v>1</v>
      </c>
      <c r="Z2607" s="58">
        <v>0</v>
      </c>
      <c r="AA2607" s="58">
        <v>0</v>
      </c>
      <c r="AB2607" s="58">
        <v>0</v>
      </c>
      <c r="AC2607" s="58" t="s">
        <v>91</v>
      </c>
    </row>
    <row r="2608" spans="1:29" x14ac:dyDescent="0.3">
      <c r="A2608" s="57">
        <v>20408226</v>
      </c>
      <c r="B2608" s="12" t="s">
        <v>1847</v>
      </c>
      <c r="C2608" s="58" t="s">
        <v>109</v>
      </c>
      <c r="D2608" s="58" t="s">
        <v>112</v>
      </c>
      <c r="E2608" s="58"/>
      <c r="F2608" s="58"/>
      <c r="G2608" s="58">
        <f>+IF(F2608&gt;K2608+100000,F2608-K2608,0)</f>
        <v>0</v>
      </c>
      <c r="H2608" s="58"/>
      <c r="I2608" s="58"/>
      <c r="J2608" s="58"/>
      <c r="K2608" s="58">
        <v>937390</v>
      </c>
      <c r="L2608" s="12" t="s">
        <v>91</v>
      </c>
      <c r="M2608" s="12" t="s">
        <v>91</v>
      </c>
      <c r="N2608" s="12" t="s">
        <v>91</v>
      </c>
      <c r="O2608" s="12">
        <v>4</v>
      </c>
      <c r="P2608" s="12">
        <v>0</v>
      </c>
      <c r="Q2608" s="12">
        <v>0</v>
      </c>
      <c r="R2608" s="12">
        <v>19142</v>
      </c>
      <c r="S2608" s="59">
        <v>3.010958904109589</v>
      </c>
      <c r="T2608" s="59">
        <v>23.038356164383561</v>
      </c>
      <c r="U2608" s="12">
        <v>1</v>
      </c>
      <c r="V2608" s="12">
        <v>0</v>
      </c>
      <c r="W2608" s="12">
        <v>2</v>
      </c>
      <c r="X2608" s="12">
        <v>2</v>
      </c>
      <c r="Y2608" s="12">
        <v>1</v>
      </c>
      <c r="Z2608" s="58">
        <v>0</v>
      </c>
      <c r="AA2608" s="58">
        <v>0</v>
      </c>
      <c r="AB2608" s="58">
        <v>0</v>
      </c>
      <c r="AC2608" s="58" t="s">
        <v>91</v>
      </c>
    </row>
    <row r="2609" spans="1:29" x14ac:dyDescent="0.3">
      <c r="A2609" s="57">
        <v>80804222</v>
      </c>
      <c r="B2609" s="12" t="s">
        <v>1848</v>
      </c>
      <c r="C2609" s="58" t="s">
        <v>108</v>
      </c>
      <c r="D2609" s="58" t="s">
        <v>113</v>
      </c>
      <c r="E2609" s="58"/>
      <c r="F2609" s="58">
        <v>335983</v>
      </c>
      <c r="G2609" s="58">
        <f>+IF(F2609&gt;K2609+100000,F2609-K2609,0)</f>
        <v>0</v>
      </c>
      <c r="H2609" s="58">
        <v>85682</v>
      </c>
      <c r="I2609" s="58">
        <v>0</v>
      </c>
      <c r="J2609" s="58">
        <v>0</v>
      </c>
      <c r="K2609" s="58">
        <v>937390</v>
      </c>
      <c r="L2609" s="12" t="s">
        <v>88</v>
      </c>
      <c r="M2609" s="12" t="s">
        <v>89</v>
      </c>
      <c r="N2609" s="12" t="s">
        <v>10</v>
      </c>
      <c r="O2609" s="12">
        <v>4</v>
      </c>
      <c r="P2609" s="12">
        <v>0</v>
      </c>
      <c r="Q2609" s="12">
        <v>0</v>
      </c>
      <c r="R2609" s="12">
        <v>11001</v>
      </c>
      <c r="S2609" s="59">
        <v>3.010958904109589</v>
      </c>
      <c r="T2609" s="59">
        <v>37.315068493150683</v>
      </c>
      <c r="U2609" s="12">
        <v>1</v>
      </c>
      <c r="V2609" s="12">
        <v>0</v>
      </c>
      <c r="W2609" s="12">
        <v>2</v>
      </c>
      <c r="X2609" s="12">
        <v>2</v>
      </c>
      <c r="Y2609" s="12">
        <v>1</v>
      </c>
      <c r="Z2609" s="58">
        <v>0</v>
      </c>
      <c r="AA2609" s="58">
        <v>0</v>
      </c>
      <c r="AB2609" s="58">
        <v>0</v>
      </c>
      <c r="AC2609" s="58" t="s">
        <v>91</v>
      </c>
    </row>
    <row r="2610" spans="1:29" x14ac:dyDescent="0.3">
      <c r="A2610" s="57">
        <v>84482888</v>
      </c>
      <c r="B2610" s="12" t="s">
        <v>1849</v>
      </c>
      <c r="C2610" s="58" t="s">
        <v>109</v>
      </c>
      <c r="D2610" s="58" t="s">
        <v>112</v>
      </c>
      <c r="E2610" s="58"/>
      <c r="F2610" s="58"/>
      <c r="G2610" s="58">
        <f>+IF(F2610&gt;K2610+100000,F2610-K2610,0)</f>
        <v>0</v>
      </c>
      <c r="H2610" s="58"/>
      <c r="I2610" s="58"/>
      <c r="J2610" s="58"/>
      <c r="K2610" s="58">
        <v>938364</v>
      </c>
      <c r="L2610" s="12" t="s">
        <v>91</v>
      </c>
      <c r="M2610" s="12" t="s">
        <v>91</v>
      </c>
      <c r="N2610" s="12" t="s">
        <v>91</v>
      </c>
      <c r="O2610" s="12">
        <v>4</v>
      </c>
      <c r="P2610" s="12">
        <v>0</v>
      </c>
      <c r="Q2610" s="12">
        <v>0</v>
      </c>
      <c r="R2610" s="12">
        <v>15238</v>
      </c>
      <c r="S2610" s="12">
        <v>2.4904109589041097</v>
      </c>
      <c r="T2610" s="12">
        <v>36.389041095890413</v>
      </c>
      <c r="U2610" s="12">
        <v>1</v>
      </c>
      <c r="V2610" s="12">
        <v>0</v>
      </c>
      <c r="W2610" s="12">
        <v>2</v>
      </c>
      <c r="X2610" s="12">
        <v>2</v>
      </c>
      <c r="Y2610" s="12">
        <v>2</v>
      </c>
      <c r="Z2610" s="58">
        <v>0</v>
      </c>
      <c r="AA2610" s="58">
        <v>0</v>
      </c>
      <c r="AB2610" s="58">
        <v>0</v>
      </c>
      <c r="AC2610" s="58" t="s">
        <v>91</v>
      </c>
    </row>
    <row r="2611" spans="1:29" x14ac:dyDescent="0.3">
      <c r="A2611" s="57">
        <v>40686</v>
      </c>
      <c r="B2611" s="12" t="s">
        <v>1850</v>
      </c>
      <c r="C2611" s="58" t="s">
        <v>109</v>
      </c>
      <c r="D2611" s="58" t="s">
        <v>112</v>
      </c>
      <c r="E2611" s="58"/>
      <c r="F2611" s="58"/>
      <c r="G2611" s="58">
        <f>+IF(F2611&gt;K2611+100000,F2611-K2611,0)</f>
        <v>0</v>
      </c>
      <c r="H2611" s="58"/>
      <c r="I2611" s="58"/>
      <c r="J2611" s="58"/>
      <c r="K2611" s="58">
        <v>942620</v>
      </c>
      <c r="L2611" s="12" t="s">
        <v>91</v>
      </c>
      <c r="M2611" s="12" t="s">
        <v>91</v>
      </c>
      <c r="N2611" s="12" t="s">
        <v>91</v>
      </c>
      <c r="O2611" s="12">
        <v>4</v>
      </c>
      <c r="P2611" s="12">
        <v>0</v>
      </c>
      <c r="Q2611" s="12">
        <v>0</v>
      </c>
      <c r="R2611" s="12">
        <v>13838</v>
      </c>
      <c r="S2611" s="59">
        <v>2.1972602739726028</v>
      </c>
      <c r="T2611" s="59">
        <v>60.632876712328766</v>
      </c>
      <c r="U2611" s="12">
        <v>1</v>
      </c>
      <c r="V2611" s="12">
        <v>1</v>
      </c>
      <c r="W2611" s="12">
        <v>1</v>
      </c>
      <c r="X2611" s="12">
        <v>2</v>
      </c>
      <c r="Y2611" s="12">
        <v>3</v>
      </c>
      <c r="Z2611" s="58">
        <v>0</v>
      </c>
      <c r="AA2611" s="58">
        <v>0</v>
      </c>
      <c r="AB2611" s="58">
        <v>0</v>
      </c>
      <c r="AC2611" s="58" t="s">
        <v>91</v>
      </c>
    </row>
    <row r="2612" spans="1:29" x14ac:dyDescent="0.3">
      <c r="A2612" s="57">
        <v>2246242600</v>
      </c>
      <c r="B2612" s="12" t="s">
        <v>1852</v>
      </c>
      <c r="C2612" s="58" t="s">
        <v>108</v>
      </c>
      <c r="D2612" s="58" t="s">
        <v>113</v>
      </c>
      <c r="E2612" s="58">
        <v>28350</v>
      </c>
      <c r="F2612" s="58">
        <v>895972</v>
      </c>
      <c r="G2612" s="58">
        <f>+IF(F2612&gt;K2612+100000,F2612-K2612,0)</f>
        <v>0</v>
      </c>
      <c r="H2612" s="58">
        <v>75863</v>
      </c>
      <c r="I2612" s="58">
        <v>0</v>
      </c>
      <c r="J2612" s="58">
        <v>0</v>
      </c>
      <c r="K2612" s="58">
        <v>944120</v>
      </c>
      <c r="L2612" s="12" t="s">
        <v>88</v>
      </c>
      <c r="M2612" s="12" t="s">
        <v>89</v>
      </c>
      <c r="N2612" s="12" t="s">
        <v>10</v>
      </c>
      <c r="O2612" s="12">
        <v>4</v>
      </c>
      <c r="P2612" s="12">
        <v>0</v>
      </c>
      <c r="Q2612" s="12">
        <v>0</v>
      </c>
      <c r="R2612" s="12">
        <v>13433</v>
      </c>
      <c r="S2612" s="59">
        <v>3.7424657534246575</v>
      </c>
      <c r="T2612" s="59">
        <v>31.013698630136986</v>
      </c>
      <c r="U2612" s="12">
        <v>1</v>
      </c>
      <c r="V2612" s="12">
        <v>3</v>
      </c>
      <c r="W2612" s="12">
        <v>1</v>
      </c>
      <c r="X2612" s="12">
        <v>2</v>
      </c>
      <c r="Y2612" s="12">
        <v>3</v>
      </c>
      <c r="Z2612" s="58">
        <v>0</v>
      </c>
      <c r="AA2612" s="58">
        <v>0</v>
      </c>
      <c r="AB2612" s="58">
        <v>0</v>
      </c>
      <c r="AC2612" s="58" t="s">
        <v>91</v>
      </c>
    </row>
    <row r="2613" spans="1:29" x14ac:dyDescent="0.3">
      <c r="A2613" s="57">
        <v>2040662000</v>
      </c>
      <c r="B2613" s="12" t="s">
        <v>1854</v>
      </c>
      <c r="C2613" s="58" t="s">
        <v>109</v>
      </c>
      <c r="D2613" s="58" t="s">
        <v>117</v>
      </c>
      <c r="E2613" s="58">
        <v>3359250</v>
      </c>
      <c r="F2613" s="58"/>
      <c r="G2613" s="58">
        <f>+IF(F2613&gt;K2613+100000,F2613-K2613,0)</f>
        <v>0</v>
      </c>
      <c r="H2613" s="58"/>
      <c r="I2613" s="58"/>
      <c r="J2613" s="58"/>
      <c r="K2613" s="58">
        <v>945600</v>
      </c>
      <c r="L2613" s="12" t="s">
        <v>91</v>
      </c>
      <c r="M2613" s="12" t="s">
        <v>91</v>
      </c>
      <c r="N2613" s="12" t="s">
        <v>91</v>
      </c>
      <c r="O2613" s="12">
        <v>4</v>
      </c>
      <c r="P2613" s="12">
        <v>0</v>
      </c>
      <c r="Q2613" s="12">
        <v>0</v>
      </c>
      <c r="R2613" s="12">
        <v>11001</v>
      </c>
      <c r="S2613" s="59">
        <v>1.8191780821917809</v>
      </c>
      <c r="T2613" s="59">
        <v>32.183561643835617</v>
      </c>
      <c r="U2613" s="12">
        <v>2</v>
      </c>
      <c r="V2613" s="12">
        <v>2</v>
      </c>
      <c r="W2613" s="12">
        <v>2</v>
      </c>
      <c r="X2613" s="12">
        <v>2</v>
      </c>
      <c r="Y2613" s="12">
        <v>1</v>
      </c>
      <c r="Z2613" s="58">
        <v>0</v>
      </c>
      <c r="AA2613" s="58">
        <v>0</v>
      </c>
      <c r="AB2613" s="58">
        <v>0</v>
      </c>
      <c r="AC2613" s="58" t="s">
        <v>91</v>
      </c>
    </row>
    <row r="2614" spans="1:29" x14ac:dyDescent="0.3">
      <c r="A2614" s="57">
        <v>4028626</v>
      </c>
      <c r="B2614" s="12" t="s">
        <v>1855</v>
      </c>
      <c r="C2614" s="58" t="s">
        <v>108</v>
      </c>
      <c r="D2614" s="58" t="s">
        <v>29</v>
      </c>
      <c r="E2614" s="58"/>
      <c r="F2614" s="58">
        <v>1636503</v>
      </c>
      <c r="G2614" s="58">
        <f>+IF(F2614&gt;K2614+100000,F2614-K2614,0)</f>
        <v>690903</v>
      </c>
      <c r="H2614" s="58">
        <v>98692</v>
      </c>
      <c r="I2614" s="58">
        <v>0</v>
      </c>
      <c r="J2614" s="58">
        <v>0</v>
      </c>
      <c r="K2614" s="58">
        <v>945600</v>
      </c>
      <c r="L2614" s="12" t="s">
        <v>88</v>
      </c>
      <c r="M2614" s="12" t="s">
        <v>89</v>
      </c>
      <c r="N2614" s="12" t="s">
        <v>10</v>
      </c>
      <c r="O2614" s="12">
        <v>4</v>
      </c>
      <c r="P2614" s="12">
        <v>0</v>
      </c>
      <c r="Q2614" s="12">
        <v>0</v>
      </c>
      <c r="R2614" s="12">
        <v>13052</v>
      </c>
      <c r="S2614" s="59">
        <v>1.8191780821917809</v>
      </c>
      <c r="T2614" s="59">
        <v>31.934246575342467</v>
      </c>
      <c r="U2614" s="12">
        <v>1</v>
      </c>
      <c r="V2614" s="12">
        <v>2</v>
      </c>
      <c r="W2614" s="12">
        <v>1</v>
      </c>
      <c r="X2614" s="12">
        <v>2</v>
      </c>
      <c r="Y2614" s="12">
        <v>1</v>
      </c>
      <c r="Z2614" s="58">
        <v>0</v>
      </c>
      <c r="AA2614" s="58">
        <v>0</v>
      </c>
      <c r="AB2614" s="58">
        <v>0</v>
      </c>
      <c r="AC2614" s="58" t="s">
        <v>91</v>
      </c>
    </row>
    <row r="2615" spans="1:29" x14ac:dyDescent="0.3">
      <c r="A2615" s="57">
        <v>2006824084</v>
      </c>
      <c r="B2615" s="12" t="s">
        <v>1858</v>
      </c>
      <c r="C2615" s="58" t="s">
        <v>106</v>
      </c>
      <c r="D2615" s="58" t="s">
        <v>115</v>
      </c>
      <c r="E2615" s="58">
        <v>358750</v>
      </c>
      <c r="F2615" s="58">
        <v>3622963</v>
      </c>
      <c r="G2615" s="58">
        <f>+IF(F2615&gt;K2615+100000,F2615-K2615,0)</f>
        <v>2676343</v>
      </c>
      <c r="H2615" s="58">
        <v>132857</v>
      </c>
      <c r="I2615" s="58">
        <v>0</v>
      </c>
      <c r="J2615" s="58">
        <v>0</v>
      </c>
      <c r="K2615" s="58">
        <v>946620</v>
      </c>
      <c r="L2615" s="12" t="s">
        <v>88</v>
      </c>
      <c r="M2615" s="12" t="s">
        <v>89</v>
      </c>
      <c r="N2615" s="12" t="s">
        <v>10</v>
      </c>
      <c r="O2615" s="12">
        <v>4</v>
      </c>
      <c r="P2615" s="12">
        <v>0</v>
      </c>
      <c r="Q2615" s="12">
        <v>0</v>
      </c>
      <c r="R2615" s="12">
        <v>68001</v>
      </c>
      <c r="S2615" s="59">
        <v>2.2821917808219179</v>
      </c>
      <c r="T2615" s="59">
        <v>26.638356164383563</v>
      </c>
      <c r="U2615" s="12">
        <v>2</v>
      </c>
      <c r="V2615" s="12">
        <v>2</v>
      </c>
      <c r="W2615" s="12">
        <v>2</v>
      </c>
      <c r="X2615" s="12">
        <v>2</v>
      </c>
      <c r="Y2615" s="12">
        <v>3</v>
      </c>
      <c r="Z2615" s="58">
        <v>0</v>
      </c>
      <c r="AA2615" s="58">
        <v>0</v>
      </c>
      <c r="AB2615" s="58">
        <v>0</v>
      </c>
      <c r="AC2615" s="58" t="s">
        <v>91</v>
      </c>
    </row>
    <row r="2616" spans="1:29" x14ac:dyDescent="0.3">
      <c r="A2616" s="57">
        <v>6200000</v>
      </c>
      <c r="B2616" s="12" t="s">
        <v>1860</v>
      </c>
      <c r="C2616" s="58" t="s">
        <v>108</v>
      </c>
      <c r="D2616" s="58" t="s">
        <v>113</v>
      </c>
      <c r="E2616" s="58">
        <v>337298</v>
      </c>
      <c r="F2616" s="58">
        <v>694334</v>
      </c>
      <c r="G2616" s="58">
        <f>+IF(F2616&gt;K2616+100000,F2616-K2616,0)</f>
        <v>0</v>
      </c>
      <c r="H2616" s="58">
        <v>129292</v>
      </c>
      <c r="I2616" s="58">
        <v>0</v>
      </c>
      <c r="J2616" s="58">
        <v>0</v>
      </c>
      <c r="K2616" s="58">
        <v>947796</v>
      </c>
      <c r="L2616" s="12" t="s">
        <v>88</v>
      </c>
      <c r="M2616" s="12" t="s">
        <v>89</v>
      </c>
      <c r="N2616" s="12" t="s">
        <v>10</v>
      </c>
      <c r="O2616" s="12">
        <v>4</v>
      </c>
      <c r="P2616" s="12">
        <v>0</v>
      </c>
      <c r="Q2616" s="12">
        <v>4</v>
      </c>
      <c r="R2616" s="12">
        <v>76113</v>
      </c>
      <c r="S2616" s="59">
        <v>1.3753424657534246</v>
      </c>
      <c r="T2616" s="59">
        <v>47.665753424657531</v>
      </c>
      <c r="U2616" s="12">
        <v>1</v>
      </c>
      <c r="V2616" s="12">
        <v>1</v>
      </c>
      <c r="W2616" s="12">
        <v>1</v>
      </c>
      <c r="X2616" s="12">
        <v>2</v>
      </c>
      <c r="Y2616" s="12">
        <v>3</v>
      </c>
      <c r="Z2616" s="58">
        <v>0</v>
      </c>
      <c r="AA2616" s="58">
        <v>0</v>
      </c>
      <c r="AB2616" s="58">
        <v>0</v>
      </c>
      <c r="AC2616" s="58" t="s">
        <v>91</v>
      </c>
    </row>
    <row r="2617" spans="1:29" x14ac:dyDescent="0.3">
      <c r="A2617" s="57">
        <v>6466460</v>
      </c>
      <c r="B2617" s="12" t="s">
        <v>1861</v>
      </c>
      <c r="C2617" s="58" t="s">
        <v>109</v>
      </c>
      <c r="D2617" s="58" t="s">
        <v>112</v>
      </c>
      <c r="E2617" s="58">
        <v>219225</v>
      </c>
      <c r="F2617" s="58"/>
      <c r="G2617" s="58">
        <f>+IF(F2617&gt;K2617+100000,F2617-K2617,0)</f>
        <v>0</v>
      </c>
      <c r="H2617" s="58"/>
      <c r="I2617" s="58"/>
      <c r="J2617" s="58"/>
      <c r="K2617" s="58">
        <v>947796</v>
      </c>
      <c r="L2617" s="12" t="s">
        <v>91</v>
      </c>
      <c r="M2617" s="12" t="s">
        <v>91</v>
      </c>
      <c r="N2617" s="12" t="s">
        <v>91</v>
      </c>
      <c r="O2617" s="12">
        <v>4</v>
      </c>
      <c r="P2617" s="12">
        <v>0</v>
      </c>
      <c r="Q2617" s="12">
        <v>4</v>
      </c>
      <c r="R2617" s="12">
        <v>76113</v>
      </c>
      <c r="S2617" s="59">
        <v>1.3753424657534246</v>
      </c>
      <c r="T2617" s="59">
        <v>36</v>
      </c>
      <c r="U2617" s="12">
        <v>1</v>
      </c>
      <c r="V2617" s="12">
        <v>2</v>
      </c>
      <c r="W2617" s="12">
        <v>2</v>
      </c>
      <c r="X2617" s="12">
        <v>2</v>
      </c>
      <c r="Y2617" s="12">
        <v>1</v>
      </c>
      <c r="Z2617" s="58">
        <v>0</v>
      </c>
      <c r="AA2617" s="58">
        <v>0</v>
      </c>
      <c r="AB2617" s="58">
        <v>0</v>
      </c>
      <c r="AC2617" s="58" t="s">
        <v>91</v>
      </c>
    </row>
    <row r="2618" spans="1:29" x14ac:dyDescent="0.3">
      <c r="A2618" s="57">
        <v>2226084828</v>
      </c>
      <c r="B2618" s="12" t="s">
        <v>1862</v>
      </c>
      <c r="C2618" s="58" t="s">
        <v>108</v>
      </c>
      <c r="D2618" s="58" t="s">
        <v>29</v>
      </c>
      <c r="E2618" s="58"/>
      <c r="F2618" s="58">
        <v>1565159</v>
      </c>
      <c r="G2618" s="58">
        <f>+IF(F2618&gt;K2618+100000,F2618-K2618,0)</f>
        <v>617363</v>
      </c>
      <c r="H2618" s="58">
        <v>113068</v>
      </c>
      <c r="I2618" s="58">
        <v>0</v>
      </c>
      <c r="J2618" s="58">
        <v>860000</v>
      </c>
      <c r="K2618" s="58">
        <v>947796</v>
      </c>
      <c r="L2618" s="12" t="s">
        <v>87</v>
      </c>
      <c r="M2618" s="12" t="s">
        <v>89</v>
      </c>
      <c r="N2618" s="12" t="s">
        <v>10</v>
      </c>
      <c r="O2618" s="12">
        <v>4</v>
      </c>
      <c r="P2618" s="12">
        <v>0</v>
      </c>
      <c r="Q2618" s="12">
        <v>4</v>
      </c>
      <c r="R2618" s="12">
        <v>76113</v>
      </c>
      <c r="S2618" s="59">
        <v>1.3753424657534246</v>
      </c>
      <c r="T2618" s="59">
        <v>31.084931506849315</v>
      </c>
      <c r="U2618" s="12">
        <v>1</v>
      </c>
      <c r="V2618" s="12">
        <v>0</v>
      </c>
      <c r="W2618" s="12">
        <v>2</v>
      </c>
      <c r="X2618" s="12">
        <v>2</v>
      </c>
      <c r="Y2618" s="12">
        <v>1</v>
      </c>
      <c r="Z2618" s="58">
        <v>0</v>
      </c>
      <c r="AA2618" s="58">
        <v>0</v>
      </c>
      <c r="AB2618" s="58">
        <v>0</v>
      </c>
      <c r="AC2618" s="58" t="s">
        <v>91</v>
      </c>
    </row>
    <row r="2619" spans="1:29" x14ac:dyDescent="0.3">
      <c r="A2619" s="57">
        <v>8660604</v>
      </c>
      <c r="B2619" s="12" t="s">
        <v>1863</v>
      </c>
      <c r="C2619" s="58" t="s">
        <v>109</v>
      </c>
      <c r="D2619" s="58" t="s">
        <v>112</v>
      </c>
      <c r="E2619" s="58"/>
      <c r="F2619" s="58"/>
      <c r="G2619" s="58">
        <f>+IF(F2619&gt;K2619+100000,F2619-K2619,0)</f>
        <v>0</v>
      </c>
      <c r="H2619" s="58"/>
      <c r="I2619" s="58"/>
      <c r="J2619" s="58"/>
      <c r="K2619" s="58">
        <v>947796</v>
      </c>
      <c r="L2619" s="12" t="s">
        <v>91</v>
      </c>
      <c r="M2619" s="12" t="s">
        <v>91</v>
      </c>
      <c r="N2619" s="12" t="s">
        <v>91</v>
      </c>
      <c r="O2619" s="12">
        <v>4</v>
      </c>
      <c r="P2619" s="12">
        <v>0</v>
      </c>
      <c r="Q2619" s="12">
        <v>4</v>
      </c>
      <c r="R2619" s="12">
        <v>76113</v>
      </c>
      <c r="S2619" s="59">
        <v>1.3753424657534246</v>
      </c>
      <c r="T2619" s="59">
        <v>51.356164383561641</v>
      </c>
      <c r="U2619" s="12">
        <v>1</v>
      </c>
      <c r="V2619" s="12">
        <v>1</v>
      </c>
      <c r="W2619" s="12">
        <v>2</v>
      </c>
      <c r="X2619" s="12">
        <v>2</v>
      </c>
      <c r="Y2619" s="12">
        <v>1</v>
      </c>
      <c r="Z2619" s="58">
        <v>0</v>
      </c>
      <c r="AA2619" s="58">
        <v>0</v>
      </c>
      <c r="AB2619" s="58">
        <v>0</v>
      </c>
      <c r="AC2619" s="58" t="s">
        <v>91</v>
      </c>
    </row>
    <row r="2620" spans="1:29" x14ac:dyDescent="0.3">
      <c r="A2620" s="57">
        <v>2224048426</v>
      </c>
      <c r="B2620" s="12" t="s">
        <v>1864</v>
      </c>
      <c r="C2620" s="58" t="s">
        <v>108</v>
      </c>
      <c r="D2620" s="58" t="s">
        <v>113</v>
      </c>
      <c r="E2620" s="58"/>
      <c r="F2620" s="58">
        <v>463730</v>
      </c>
      <c r="G2620" s="58">
        <f>+IF(F2620&gt;K2620+100000,F2620-K2620,0)</f>
        <v>0</v>
      </c>
      <c r="H2620" s="58">
        <v>136230</v>
      </c>
      <c r="I2620" s="58">
        <v>0</v>
      </c>
      <c r="J2620" s="58">
        <v>0</v>
      </c>
      <c r="K2620" s="58">
        <v>947796</v>
      </c>
      <c r="L2620" s="12" t="s">
        <v>88</v>
      </c>
      <c r="M2620" s="12" t="s">
        <v>89</v>
      </c>
      <c r="N2620" s="12" t="s">
        <v>10</v>
      </c>
      <c r="O2620" s="12">
        <v>4</v>
      </c>
      <c r="P2620" s="12">
        <v>0</v>
      </c>
      <c r="Q2620" s="12">
        <v>4</v>
      </c>
      <c r="R2620" s="12">
        <v>76113</v>
      </c>
      <c r="S2620" s="59">
        <v>1.3753424657534246</v>
      </c>
      <c r="T2620" s="59">
        <v>33.482191780821921</v>
      </c>
      <c r="U2620" s="12">
        <v>1</v>
      </c>
      <c r="V2620" s="12">
        <v>2</v>
      </c>
      <c r="W2620" s="12">
        <v>2</v>
      </c>
      <c r="X2620" s="12">
        <v>2</v>
      </c>
      <c r="Y2620" s="12">
        <v>1</v>
      </c>
      <c r="Z2620" s="58">
        <v>0</v>
      </c>
      <c r="AA2620" s="58">
        <v>0</v>
      </c>
      <c r="AB2620" s="58">
        <v>0</v>
      </c>
      <c r="AC2620" s="58" t="s">
        <v>91</v>
      </c>
    </row>
    <row r="2621" spans="1:29" x14ac:dyDescent="0.3">
      <c r="A2621" s="57">
        <v>2224806826</v>
      </c>
      <c r="B2621" s="12" t="s">
        <v>1865</v>
      </c>
      <c r="C2621" s="58" t="s">
        <v>109</v>
      </c>
      <c r="D2621" s="58" t="s">
        <v>112</v>
      </c>
      <c r="E2621" s="58"/>
      <c r="F2621" s="58"/>
      <c r="G2621" s="58">
        <f>+IF(F2621&gt;K2621+100000,F2621-K2621,0)</f>
        <v>0</v>
      </c>
      <c r="H2621" s="58"/>
      <c r="I2621" s="58"/>
      <c r="J2621" s="58"/>
      <c r="K2621" s="58">
        <v>948406</v>
      </c>
      <c r="L2621" s="12" t="s">
        <v>91</v>
      </c>
      <c r="M2621" s="12" t="s">
        <v>91</v>
      </c>
      <c r="N2621" s="12" t="s">
        <v>91</v>
      </c>
      <c r="O2621" s="12">
        <v>4</v>
      </c>
      <c r="P2621" s="12">
        <v>0</v>
      </c>
      <c r="Q2621" s="12">
        <v>0</v>
      </c>
      <c r="R2621" s="12">
        <v>76606</v>
      </c>
      <c r="S2621" s="59">
        <v>3.0986301369863014</v>
      </c>
      <c r="T2621" s="59">
        <v>24.756164383561643</v>
      </c>
      <c r="U2621" s="12">
        <v>1</v>
      </c>
      <c r="V2621" s="12">
        <v>2</v>
      </c>
      <c r="W2621" s="12">
        <v>1</v>
      </c>
      <c r="X2621" s="12">
        <v>2</v>
      </c>
      <c r="Y2621" s="12">
        <v>1</v>
      </c>
      <c r="Z2621" s="58">
        <v>0</v>
      </c>
      <c r="AA2621" s="58">
        <v>0</v>
      </c>
      <c r="AB2621" s="58">
        <v>0</v>
      </c>
      <c r="AC2621" s="58" t="s">
        <v>91</v>
      </c>
    </row>
    <row r="2622" spans="1:29" x14ac:dyDescent="0.3">
      <c r="A2622" s="57">
        <v>2240664400</v>
      </c>
      <c r="B2622" s="12" t="s">
        <v>1866</v>
      </c>
      <c r="C2622" s="58" t="s">
        <v>108</v>
      </c>
      <c r="D2622" s="58" t="s">
        <v>113</v>
      </c>
      <c r="E2622" s="58">
        <v>100333</v>
      </c>
      <c r="F2622" s="58">
        <v>924197</v>
      </c>
      <c r="G2622" s="58">
        <f>+IF(F2622&gt;K2622+100000,F2622-K2622,0)</f>
        <v>0</v>
      </c>
      <c r="H2622" s="58">
        <v>181699</v>
      </c>
      <c r="I2622" s="58">
        <v>0</v>
      </c>
      <c r="J2622" s="58">
        <v>0</v>
      </c>
      <c r="K2622" s="58">
        <v>949109</v>
      </c>
      <c r="L2622" s="12" t="s">
        <v>88</v>
      </c>
      <c r="M2622" s="12" t="s">
        <v>89</v>
      </c>
      <c r="N2622" s="12" t="s">
        <v>10</v>
      </c>
      <c r="O2622" s="12">
        <v>4</v>
      </c>
      <c r="P2622" s="12">
        <v>0</v>
      </c>
      <c r="Q2622" s="12">
        <v>0</v>
      </c>
      <c r="R2622" s="12">
        <v>76001</v>
      </c>
      <c r="S2622" s="59">
        <v>3.0657534246575344</v>
      </c>
      <c r="T2622" s="59">
        <v>34.646575342465752</v>
      </c>
      <c r="U2622" s="12">
        <v>2</v>
      </c>
      <c r="V2622" s="12">
        <v>0</v>
      </c>
      <c r="W2622" s="12">
        <v>1</v>
      </c>
      <c r="X2622" s="12">
        <v>3</v>
      </c>
      <c r="Y2622" s="12">
        <v>1</v>
      </c>
      <c r="Z2622" s="58">
        <v>0</v>
      </c>
      <c r="AA2622" s="58">
        <v>0</v>
      </c>
      <c r="AB2622" s="58">
        <v>0</v>
      </c>
      <c r="AC2622" s="58" t="s">
        <v>91</v>
      </c>
    </row>
    <row r="2623" spans="1:29" x14ac:dyDescent="0.3">
      <c r="A2623" s="57">
        <v>2224684820</v>
      </c>
      <c r="B2623" s="12" t="s">
        <v>1867</v>
      </c>
      <c r="C2623" s="58" t="s">
        <v>109</v>
      </c>
      <c r="D2623" s="58" t="s">
        <v>112</v>
      </c>
      <c r="E2623" s="58">
        <v>9253</v>
      </c>
      <c r="F2623" s="58"/>
      <c r="G2623" s="58">
        <f>+IF(F2623&gt;K2623+100000,F2623-K2623,0)</f>
        <v>0</v>
      </c>
      <c r="H2623" s="58"/>
      <c r="I2623" s="58"/>
      <c r="J2623" s="58"/>
      <c r="K2623" s="58">
        <v>949109</v>
      </c>
      <c r="L2623" s="12" t="s">
        <v>91</v>
      </c>
      <c r="M2623" s="12" t="s">
        <v>91</v>
      </c>
      <c r="N2623" s="12" t="s">
        <v>91</v>
      </c>
      <c r="O2623" s="12">
        <v>4</v>
      </c>
      <c r="P2623" s="12">
        <v>0</v>
      </c>
      <c r="Q2623" s="12">
        <v>0</v>
      </c>
      <c r="R2623" s="12">
        <v>76130</v>
      </c>
      <c r="S2623" s="59">
        <v>3.0657534246575344</v>
      </c>
      <c r="T2623" s="59">
        <v>26.547945205479451</v>
      </c>
      <c r="U2623" s="12">
        <v>1</v>
      </c>
      <c r="V2623" s="12">
        <v>0</v>
      </c>
      <c r="W2623" s="12">
        <v>1</v>
      </c>
      <c r="X2623" s="12">
        <v>2</v>
      </c>
      <c r="Y2623" s="12">
        <v>1</v>
      </c>
      <c r="Z2623" s="58">
        <v>0</v>
      </c>
      <c r="AA2623" s="58">
        <v>0</v>
      </c>
      <c r="AB2623" s="58">
        <v>0</v>
      </c>
      <c r="AC2623" s="58" t="s">
        <v>91</v>
      </c>
    </row>
    <row r="2624" spans="1:29" x14ac:dyDescent="0.3">
      <c r="A2624" s="57">
        <v>40840064</v>
      </c>
      <c r="B2624" s="12" t="s">
        <v>1868</v>
      </c>
      <c r="C2624" s="58" t="s">
        <v>108</v>
      </c>
      <c r="D2624" s="58" t="s">
        <v>113</v>
      </c>
      <c r="E2624" s="58"/>
      <c r="F2624" s="58">
        <v>913168</v>
      </c>
      <c r="G2624" s="58">
        <f>+IF(F2624&gt;K2624+100000,F2624-K2624,0)</f>
        <v>0</v>
      </c>
      <c r="H2624" s="58">
        <v>102628</v>
      </c>
      <c r="I2624" s="58">
        <v>0</v>
      </c>
      <c r="J2624" s="58">
        <v>0</v>
      </c>
      <c r="K2624" s="58">
        <v>953620</v>
      </c>
      <c r="L2624" s="12" t="s">
        <v>88</v>
      </c>
      <c r="M2624" s="12" t="s">
        <v>89</v>
      </c>
      <c r="N2624" s="12" t="s">
        <v>10</v>
      </c>
      <c r="O2624" s="12">
        <v>4</v>
      </c>
      <c r="P2624" s="12">
        <v>0</v>
      </c>
      <c r="Q2624" s="12">
        <v>0</v>
      </c>
      <c r="R2624" s="12">
        <v>13052</v>
      </c>
      <c r="S2624" s="59">
        <v>4.3150684931506849</v>
      </c>
      <c r="T2624" s="59">
        <v>40.397260273972606</v>
      </c>
      <c r="U2624" s="12">
        <v>2</v>
      </c>
      <c r="V2624" s="12">
        <v>2</v>
      </c>
      <c r="W2624" s="12">
        <v>3</v>
      </c>
      <c r="X2624" s="12">
        <v>2</v>
      </c>
      <c r="Y2624" s="12">
        <v>1</v>
      </c>
      <c r="Z2624" s="58">
        <v>0</v>
      </c>
      <c r="AA2624" s="58">
        <v>0</v>
      </c>
      <c r="AB2624" s="58">
        <v>0</v>
      </c>
      <c r="AC2624" s="58" t="s">
        <v>91</v>
      </c>
    </row>
    <row r="2625" spans="1:29" x14ac:dyDescent="0.3">
      <c r="A2625" s="57">
        <v>2202660284</v>
      </c>
      <c r="B2625" s="12" t="s">
        <v>1869</v>
      </c>
      <c r="C2625" s="58" t="s">
        <v>109</v>
      </c>
      <c r="D2625" s="58" t="s">
        <v>112</v>
      </c>
      <c r="E2625" s="58"/>
      <c r="F2625" s="58"/>
      <c r="G2625" s="58">
        <f>+IF(F2625&gt;K2625+100000,F2625-K2625,0)</f>
        <v>0</v>
      </c>
      <c r="H2625" s="58"/>
      <c r="I2625" s="58"/>
      <c r="J2625" s="58"/>
      <c r="K2625" s="58">
        <v>956620</v>
      </c>
      <c r="L2625" s="12" t="s">
        <v>91</v>
      </c>
      <c r="M2625" s="12" t="s">
        <v>91</v>
      </c>
      <c r="N2625" s="12" t="s">
        <v>91</v>
      </c>
      <c r="O2625" s="12">
        <v>4</v>
      </c>
      <c r="P2625" s="12">
        <v>0</v>
      </c>
      <c r="Q2625" s="12">
        <v>0</v>
      </c>
      <c r="R2625" s="12">
        <v>68895</v>
      </c>
      <c r="S2625" s="59">
        <v>4.2383561643835614</v>
      </c>
      <c r="T2625" s="59">
        <v>39.060273972602737</v>
      </c>
      <c r="U2625" s="12">
        <v>1</v>
      </c>
      <c r="V2625" s="12">
        <v>1</v>
      </c>
      <c r="W2625" s="12">
        <v>1</v>
      </c>
      <c r="X2625" s="12">
        <v>3</v>
      </c>
      <c r="Y2625" s="12">
        <v>1</v>
      </c>
      <c r="Z2625" s="58">
        <v>0</v>
      </c>
      <c r="AA2625" s="58">
        <v>0</v>
      </c>
      <c r="AB2625" s="58">
        <v>0</v>
      </c>
      <c r="AC2625" s="58" t="s">
        <v>91</v>
      </c>
    </row>
    <row r="2626" spans="1:29" x14ac:dyDescent="0.3">
      <c r="A2626" s="57">
        <v>46480248</v>
      </c>
      <c r="B2626" s="12" t="s">
        <v>1870</v>
      </c>
      <c r="C2626" s="58" t="s">
        <v>109</v>
      </c>
      <c r="D2626" s="58" t="s">
        <v>112</v>
      </c>
      <c r="E2626" s="58">
        <v>56184</v>
      </c>
      <c r="F2626" s="58"/>
      <c r="G2626" s="58">
        <f>+IF(F2626&gt;K2626+100000,F2626-K2626,0)</f>
        <v>0</v>
      </c>
      <c r="H2626" s="58"/>
      <c r="I2626" s="58"/>
      <c r="J2626" s="58"/>
      <c r="K2626" s="58">
        <v>957229</v>
      </c>
      <c r="L2626" s="12" t="s">
        <v>91</v>
      </c>
      <c r="M2626" s="12" t="s">
        <v>91</v>
      </c>
      <c r="N2626" s="12" t="s">
        <v>91</v>
      </c>
      <c r="O2626" s="12">
        <v>4</v>
      </c>
      <c r="P2626" s="12">
        <v>0</v>
      </c>
      <c r="Q2626" s="12">
        <v>0</v>
      </c>
      <c r="R2626" s="12">
        <v>76130</v>
      </c>
      <c r="S2626" s="59">
        <v>3.2191780821917808</v>
      </c>
      <c r="T2626" s="59">
        <v>53.460273972602742</v>
      </c>
      <c r="U2626" s="12">
        <v>2</v>
      </c>
      <c r="V2626" s="12">
        <v>2</v>
      </c>
      <c r="W2626" s="12">
        <v>2</v>
      </c>
      <c r="X2626" s="12">
        <v>2</v>
      </c>
      <c r="Y2626" s="12">
        <v>3</v>
      </c>
      <c r="Z2626" s="58">
        <v>0</v>
      </c>
      <c r="AA2626" s="58">
        <v>0</v>
      </c>
      <c r="AB2626" s="58">
        <v>0</v>
      </c>
      <c r="AC2626" s="58" t="s">
        <v>91</v>
      </c>
    </row>
    <row r="2627" spans="1:29" x14ac:dyDescent="0.3">
      <c r="A2627" s="57">
        <v>2224628064</v>
      </c>
      <c r="B2627" s="12" t="s">
        <v>1873</v>
      </c>
      <c r="C2627" s="58" t="s">
        <v>109</v>
      </c>
      <c r="D2627" s="58" t="s">
        <v>112</v>
      </c>
      <c r="E2627" s="58"/>
      <c r="F2627" s="58"/>
      <c r="G2627" s="58">
        <f>+IF(F2627&gt;K2627+100000,F2627-K2627,0)</f>
        <v>0</v>
      </c>
      <c r="H2627" s="58"/>
      <c r="I2627" s="58"/>
      <c r="J2627" s="58"/>
      <c r="K2627" s="58">
        <v>957932</v>
      </c>
      <c r="L2627" s="12" t="s">
        <v>91</v>
      </c>
      <c r="M2627" s="12" t="s">
        <v>91</v>
      </c>
      <c r="N2627" s="12" t="s">
        <v>91</v>
      </c>
      <c r="O2627" s="12">
        <v>4</v>
      </c>
      <c r="P2627" s="12">
        <v>0</v>
      </c>
      <c r="Q2627" s="12">
        <v>0</v>
      </c>
      <c r="R2627" s="12">
        <v>76130</v>
      </c>
      <c r="S2627" s="59">
        <v>3.1835616438356165</v>
      </c>
      <c r="T2627" s="59">
        <v>34.438356164383563</v>
      </c>
      <c r="U2627" s="12">
        <v>1</v>
      </c>
      <c r="V2627" s="12">
        <v>0</v>
      </c>
      <c r="W2627" s="12">
        <v>1</v>
      </c>
      <c r="X2627" s="12">
        <v>2</v>
      </c>
      <c r="Y2627" s="12">
        <v>1</v>
      </c>
      <c r="Z2627" s="58">
        <v>0</v>
      </c>
      <c r="AA2627" s="58">
        <v>0</v>
      </c>
      <c r="AB2627" s="58">
        <v>0</v>
      </c>
      <c r="AC2627" s="58" t="s">
        <v>91</v>
      </c>
    </row>
    <row r="2628" spans="1:29" x14ac:dyDescent="0.3">
      <c r="A2628" s="57">
        <v>2224624086</v>
      </c>
      <c r="B2628" s="12" t="s">
        <v>1874</v>
      </c>
      <c r="C2628" s="58" t="s">
        <v>109</v>
      </c>
      <c r="D2628" s="58" t="s">
        <v>112</v>
      </c>
      <c r="E2628" s="58">
        <v>61333</v>
      </c>
      <c r="F2628" s="58"/>
      <c r="G2628" s="58">
        <f>+IF(F2628&gt;K2628+100000,F2628-K2628,0)</f>
        <v>0</v>
      </c>
      <c r="H2628" s="58"/>
      <c r="I2628" s="58"/>
      <c r="J2628" s="58"/>
      <c r="K2628" s="58">
        <v>958018</v>
      </c>
      <c r="L2628" s="12" t="s">
        <v>91</v>
      </c>
      <c r="M2628" s="12" t="s">
        <v>91</v>
      </c>
      <c r="N2628" s="12" t="s">
        <v>91</v>
      </c>
      <c r="O2628" s="12">
        <v>4</v>
      </c>
      <c r="P2628" s="12">
        <v>0</v>
      </c>
      <c r="Q2628" s="12">
        <v>0</v>
      </c>
      <c r="R2628" s="12">
        <v>76130</v>
      </c>
      <c r="S2628" s="59">
        <v>3.5205479452054793</v>
      </c>
      <c r="T2628" s="59">
        <v>31.202739726027396</v>
      </c>
      <c r="U2628" s="12">
        <v>2</v>
      </c>
      <c r="V2628" s="12">
        <v>2</v>
      </c>
      <c r="W2628" s="12">
        <v>2</v>
      </c>
      <c r="X2628" s="12">
        <v>2</v>
      </c>
      <c r="Y2628" s="12">
        <v>1</v>
      </c>
      <c r="Z2628" s="58">
        <v>0</v>
      </c>
      <c r="AA2628" s="58">
        <v>0</v>
      </c>
      <c r="AB2628" s="58">
        <v>0</v>
      </c>
      <c r="AC2628" s="58" t="s">
        <v>91</v>
      </c>
    </row>
    <row r="2629" spans="1:29" x14ac:dyDescent="0.3">
      <c r="A2629" s="57">
        <v>2202660460</v>
      </c>
      <c r="B2629" s="12" t="s">
        <v>1875</v>
      </c>
      <c r="C2629" s="58" t="s">
        <v>109</v>
      </c>
      <c r="D2629" s="58" t="s">
        <v>112</v>
      </c>
      <c r="E2629" s="58">
        <v>231162</v>
      </c>
      <c r="F2629" s="58"/>
      <c r="G2629" s="58">
        <f>+IF(F2629&gt;K2629+100000,F2629-K2629,0)</f>
        <v>0</v>
      </c>
      <c r="H2629" s="58"/>
      <c r="I2629" s="58"/>
      <c r="J2629" s="58"/>
      <c r="K2629" s="58">
        <v>958620</v>
      </c>
      <c r="L2629" s="12" t="s">
        <v>91</v>
      </c>
      <c r="M2629" s="12" t="s">
        <v>91</v>
      </c>
      <c r="N2629" s="12" t="s">
        <v>91</v>
      </c>
      <c r="O2629" s="12">
        <v>4</v>
      </c>
      <c r="P2629" s="12">
        <v>0</v>
      </c>
      <c r="Q2629" s="12">
        <v>0</v>
      </c>
      <c r="R2629" s="12">
        <v>68895</v>
      </c>
      <c r="S2629" s="59">
        <v>2.4493150684931506</v>
      </c>
      <c r="T2629" s="59">
        <v>21.986301369863014</v>
      </c>
      <c r="U2629" s="12">
        <v>1</v>
      </c>
      <c r="V2629" s="12">
        <v>1</v>
      </c>
      <c r="W2629" s="12">
        <v>1</v>
      </c>
      <c r="X2629" s="12">
        <v>2</v>
      </c>
      <c r="Y2629" s="12">
        <v>1</v>
      </c>
      <c r="Z2629" s="58">
        <v>0</v>
      </c>
      <c r="AA2629" s="58">
        <v>0</v>
      </c>
      <c r="AB2629" s="58">
        <v>0</v>
      </c>
      <c r="AC2629" s="58" t="s">
        <v>91</v>
      </c>
    </row>
    <row r="2630" spans="1:29" x14ac:dyDescent="0.3">
      <c r="A2630" s="57">
        <v>4828488</v>
      </c>
      <c r="B2630" s="12" t="s">
        <v>1876</v>
      </c>
      <c r="C2630" s="58" t="s">
        <v>109</v>
      </c>
      <c r="D2630" s="58" t="s">
        <v>112</v>
      </c>
      <c r="E2630" s="58"/>
      <c r="F2630" s="58"/>
      <c r="G2630" s="58">
        <f>+IF(F2630&gt;K2630+100000,F2630-K2630,0)</f>
        <v>0</v>
      </c>
      <c r="H2630" s="58"/>
      <c r="I2630" s="58"/>
      <c r="J2630" s="58"/>
      <c r="K2630" s="58">
        <v>958620</v>
      </c>
      <c r="L2630" s="12" t="s">
        <v>91</v>
      </c>
      <c r="M2630" s="12" t="s">
        <v>91</v>
      </c>
      <c r="N2630" s="12" t="s">
        <v>91</v>
      </c>
      <c r="O2630" s="12">
        <v>4</v>
      </c>
      <c r="P2630" s="12">
        <v>0</v>
      </c>
      <c r="Q2630" s="12">
        <v>0</v>
      </c>
      <c r="R2630" s="12">
        <v>13052</v>
      </c>
      <c r="S2630" s="59">
        <v>2.4493150684931506</v>
      </c>
      <c r="T2630" s="59">
        <v>41.550684931506851</v>
      </c>
      <c r="U2630" s="12">
        <v>1</v>
      </c>
      <c r="V2630" s="12">
        <v>2</v>
      </c>
      <c r="W2630" s="12">
        <v>1</v>
      </c>
      <c r="X2630" s="12">
        <v>2</v>
      </c>
      <c r="Y2630" s="12">
        <v>2</v>
      </c>
      <c r="Z2630" s="58">
        <v>0</v>
      </c>
      <c r="AA2630" s="58">
        <v>0</v>
      </c>
      <c r="AB2630" s="58">
        <v>0</v>
      </c>
      <c r="AC2630" s="58" t="s">
        <v>91</v>
      </c>
    </row>
    <row r="2631" spans="1:29" x14ac:dyDescent="0.3">
      <c r="A2631" s="57">
        <v>2202482028</v>
      </c>
      <c r="B2631" s="12" t="s">
        <v>1877</v>
      </c>
      <c r="C2631" s="58" t="s">
        <v>109</v>
      </c>
      <c r="D2631" s="58" t="s">
        <v>112</v>
      </c>
      <c r="E2631" s="58"/>
      <c r="F2631" s="58"/>
      <c r="G2631" s="58">
        <f>+IF(F2631&gt;K2631+100000,F2631-K2631,0)</f>
        <v>0</v>
      </c>
      <c r="H2631" s="58"/>
      <c r="I2631" s="58"/>
      <c r="J2631" s="58"/>
      <c r="K2631" s="58">
        <v>958620</v>
      </c>
      <c r="L2631" s="12" t="s">
        <v>91</v>
      </c>
      <c r="M2631" s="12" t="s">
        <v>91</v>
      </c>
      <c r="N2631" s="12" t="s">
        <v>91</v>
      </c>
      <c r="O2631" s="12">
        <v>4</v>
      </c>
      <c r="P2631" s="12">
        <v>0</v>
      </c>
      <c r="Q2631" s="12">
        <v>0</v>
      </c>
      <c r="R2631" s="12">
        <v>68547</v>
      </c>
      <c r="S2631" s="59">
        <v>2.4904109589041097</v>
      </c>
      <c r="T2631" s="59">
        <v>28.210958904109589</v>
      </c>
      <c r="U2631" s="12">
        <v>2</v>
      </c>
      <c r="V2631" s="12">
        <v>4</v>
      </c>
      <c r="W2631" s="12">
        <v>2</v>
      </c>
      <c r="X2631" s="12">
        <v>2</v>
      </c>
      <c r="Y2631" s="12">
        <v>1</v>
      </c>
      <c r="Z2631" s="58">
        <v>0</v>
      </c>
      <c r="AA2631" s="58">
        <v>0</v>
      </c>
      <c r="AB2631" s="58">
        <v>0</v>
      </c>
      <c r="AC2631" s="58" t="s">
        <v>91</v>
      </c>
    </row>
    <row r="2632" spans="1:29" x14ac:dyDescent="0.3">
      <c r="A2632" s="57">
        <v>6644006</v>
      </c>
      <c r="B2632" s="12" t="s">
        <v>1878</v>
      </c>
      <c r="C2632" s="58" t="s">
        <v>108</v>
      </c>
      <c r="D2632" s="58" t="s">
        <v>113</v>
      </c>
      <c r="E2632" s="58">
        <v>186760</v>
      </c>
      <c r="F2632" s="58">
        <v>406376</v>
      </c>
      <c r="G2632" s="58">
        <f>+IF(F2632&gt;K2632+100000,F2632-K2632,0)</f>
        <v>0</v>
      </c>
      <c r="H2632" s="58">
        <v>103633</v>
      </c>
      <c r="I2632" s="58">
        <v>0</v>
      </c>
      <c r="J2632" s="58">
        <v>0</v>
      </c>
      <c r="K2632" s="58">
        <v>960120</v>
      </c>
      <c r="L2632" s="12" t="s">
        <v>88</v>
      </c>
      <c r="M2632" s="12" t="s">
        <v>89</v>
      </c>
      <c r="N2632" s="12" t="s">
        <v>10</v>
      </c>
      <c r="O2632" s="12">
        <v>4</v>
      </c>
      <c r="P2632" s="12">
        <v>0</v>
      </c>
      <c r="Q2632" s="12">
        <v>0</v>
      </c>
      <c r="R2632" s="12">
        <v>25754</v>
      </c>
      <c r="S2632" s="59">
        <v>3.1561643835616437</v>
      </c>
      <c r="T2632" s="59">
        <v>41.945205479452056</v>
      </c>
      <c r="U2632" s="12">
        <v>1</v>
      </c>
      <c r="V2632" s="12">
        <v>2</v>
      </c>
      <c r="W2632" s="12">
        <v>2</v>
      </c>
      <c r="X2632" s="12">
        <v>2</v>
      </c>
      <c r="Y2632" s="12">
        <v>3</v>
      </c>
      <c r="Z2632" s="58">
        <v>0</v>
      </c>
      <c r="AA2632" s="58">
        <v>0</v>
      </c>
      <c r="AB2632" s="58">
        <v>0</v>
      </c>
      <c r="AC2632" s="58" t="s">
        <v>91</v>
      </c>
    </row>
    <row r="2633" spans="1:29" x14ac:dyDescent="0.3">
      <c r="A2633" s="57">
        <v>44868004</v>
      </c>
      <c r="B2633" s="12" t="s">
        <v>1880</v>
      </c>
      <c r="C2633" s="58" t="s">
        <v>109</v>
      </c>
      <c r="D2633" s="58" t="s">
        <v>112</v>
      </c>
      <c r="E2633" s="58">
        <v>170242</v>
      </c>
      <c r="F2633" s="58"/>
      <c r="G2633" s="58">
        <f>+IF(F2633&gt;K2633+100000,F2633-K2633,0)</f>
        <v>0</v>
      </c>
      <c r="H2633" s="58"/>
      <c r="I2633" s="58"/>
      <c r="J2633" s="58"/>
      <c r="K2633" s="58">
        <v>960125</v>
      </c>
      <c r="L2633" s="12" t="s">
        <v>91</v>
      </c>
      <c r="M2633" s="12" t="s">
        <v>91</v>
      </c>
      <c r="N2633" s="12" t="s">
        <v>91</v>
      </c>
      <c r="O2633" s="12">
        <v>4</v>
      </c>
      <c r="P2633" s="12">
        <v>0</v>
      </c>
      <c r="Q2633" s="12">
        <v>0</v>
      </c>
      <c r="R2633" s="12">
        <v>5001</v>
      </c>
      <c r="S2633" s="59">
        <v>3.1479452054794521</v>
      </c>
      <c r="T2633" s="59">
        <v>42.517808219178079</v>
      </c>
      <c r="U2633" s="12">
        <v>1</v>
      </c>
      <c r="V2633" s="12">
        <v>0</v>
      </c>
      <c r="W2633" s="12">
        <v>1</v>
      </c>
      <c r="X2633" s="12">
        <v>2</v>
      </c>
      <c r="Y2633" s="12">
        <v>1</v>
      </c>
      <c r="Z2633" s="58">
        <v>0</v>
      </c>
      <c r="AA2633" s="58">
        <v>0</v>
      </c>
      <c r="AB2633" s="58">
        <v>0</v>
      </c>
      <c r="AC2633" s="58" t="s">
        <v>91</v>
      </c>
    </row>
    <row r="2634" spans="1:29" x14ac:dyDescent="0.3">
      <c r="A2634" s="57">
        <v>2224628860</v>
      </c>
      <c r="B2634" s="12" t="s">
        <v>1881</v>
      </c>
      <c r="C2634" s="58" t="s">
        <v>108</v>
      </c>
      <c r="D2634" s="58" t="s">
        <v>29</v>
      </c>
      <c r="E2634" s="58">
        <v>113824</v>
      </c>
      <c r="F2634" s="58">
        <v>1800000</v>
      </c>
      <c r="G2634" s="58">
        <f>+IF(F2634&gt;K2634+100000,F2634-K2634,0)</f>
        <v>839875</v>
      </c>
      <c r="H2634" s="58">
        <v>113823</v>
      </c>
      <c r="I2634" s="58">
        <v>0</v>
      </c>
      <c r="J2634" s="58">
        <v>0</v>
      </c>
      <c r="K2634" s="58">
        <v>960125</v>
      </c>
      <c r="L2634" s="12" t="s">
        <v>88</v>
      </c>
      <c r="M2634" s="12" t="s">
        <v>89</v>
      </c>
      <c r="N2634" s="12" t="s">
        <v>10</v>
      </c>
      <c r="O2634" s="12">
        <v>4</v>
      </c>
      <c r="P2634" s="12">
        <v>0</v>
      </c>
      <c r="Q2634" s="12">
        <v>0</v>
      </c>
      <c r="R2634" s="12">
        <v>76130</v>
      </c>
      <c r="S2634" s="59">
        <v>3.1452054794520548</v>
      </c>
      <c r="T2634" s="59">
        <v>28.367123287671234</v>
      </c>
      <c r="U2634" s="12">
        <v>2</v>
      </c>
      <c r="V2634" s="12">
        <v>0</v>
      </c>
      <c r="W2634" s="12">
        <v>1</v>
      </c>
      <c r="X2634" s="12">
        <v>2</v>
      </c>
      <c r="Y2634" s="12">
        <v>1</v>
      </c>
      <c r="Z2634" s="58">
        <v>0</v>
      </c>
      <c r="AA2634" s="58">
        <v>0</v>
      </c>
      <c r="AB2634" s="58">
        <v>0</v>
      </c>
      <c r="AC2634" s="58" t="s">
        <v>91</v>
      </c>
    </row>
    <row r="2635" spans="1:29" x14ac:dyDescent="0.3">
      <c r="A2635" s="57">
        <v>8260482</v>
      </c>
      <c r="B2635" s="12" t="s">
        <v>1882</v>
      </c>
      <c r="C2635" s="58" t="s">
        <v>109</v>
      </c>
      <c r="D2635" s="58" t="s">
        <v>112</v>
      </c>
      <c r="E2635" s="58"/>
      <c r="F2635" s="58"/>
      <c r="G2635" s="58">
        <f>+IF(F2635&gt;K2635+100000,F2635-K2635,0)</f>
        <v>0</v>
      </c>
      <c r="H2635" s="58"/>
      <c r="I2635" s="58"/>
      <c r="J2635" s="58"/>
      <c r="K2635" s="58">
        <v>960125</v>
      </c>
      <c r="L2635" s="12" t="s">
        <v>91</v>
      </c>
      <c r="M2635" s="12" t="s">
        <v>91</v>
      </c>
      <c r="N2635" s="12" t="s">
        <v>91</v>
      </c>
      <c r="O2635" s="12">
        <v>4</v>
      </c>
      <c r="P2635" s="12">
        <v>0</v>
      </c>
      <c r="Q2635" s="12">
        <v>0</v>
      </c>
      <c r="R2635" s="12">
        <v>5615</v>
      </c>
      <c r="S2635" s="59">
        <v>3.1479452054794521</v>
      </c>
      <c r="T2635" s="59">
        <v>39.4986301369863</v>
      </c>
      <c r="U2635" s="12">
        <v>1</v>
      </c>
      <c r="V2635" s="12">
        <v>0</v>
      </c>
      <c r="W2635" s="12">
        <v>2</v>
      </c>
      <c r="X2635" s="12">
        <v>2</v>
      </c>
      <c r="Y2635" s="12">
        <v>1</v>
      </c>
      <c r="Z2635" s="58">
        <v>0</v>
      </c>
      <c r="AA2635" s="58">
        <v>0</v>
      </c>
      <c r="AB2635" s="58">
        <v>0</v>
      </c>
      <c r="AC2635" s="58" t="s">
        <v>91</v>
      </c>
    </row>
    <row r="2636" spans="1:29" x14ac:dyDescent="0.3">
      <c r="A2636" s="57">
        <v>40888822</v>
      </c>
      <c r="B2636" s="12" t="s">
        <v>1883</v>
      </c>
      <c r="C2636" s="58" t="s">
        <v>109</v>
      </c>
      <c r="D2636" s="58" t="s">
        <v>112</v>
      </c>
      <c r="E2636" s="58"/>
      <c r="F2636" s="58"/>
      <c r="G2636" s="58">
        <f>+IF(F2636&gt;K2636+100000,F2636-K2636,0)</f>
        <v>0</v>
      </c>
      <c r="H2636" s="58"/>
      <c r="I2636" s="58"/>
      <c r="J2636" s="58"/>
      <c r="K2636" s="58">
        <v>960620</v>
      </c>
      <c r="L2636" s="12" t="s">
        <v>91</v>
      </c>
      <c r="M2636" s="12" t="s">
        <v>91</v>
      </c>
      <c r="N2636" s="12" t="s">
        <v>91</v>
      </c>
      <c r="O2636" s="12">
        <v>4</v>
      </c>
      <c r="P2636" s="12">
        <v>0</v>
      </c>
      <c r="Q2636" s="12">
        <v>0</v>
      </c>
      <c r="R2636" s="12">
        <v>13836</v>
      </c>
      <c r="S2636" s="59">
        <v>2.2821917808219179</v>
      </c>
      <c r="T2636" s="59">
        <v>46.624657534246573</v>
      </c>
      <c r="U2636" s="12">
        <v>2</v>
      </c>
      <c r="V2636" s="12">
        <v>3</v>
      </c>
      <c r="W2636" s="12">
        <v>1</v>
      </c>
      <c r="X2636" s="12">
        <v>3</v>
      </c>
      <c r="Y2636" s="12">
        <v>1</v>
      </c>
      <c r="Z2636" s="58">
        <v>0</v>
      </c>
      <c r="AA2636" s="58">
        <v>0</v>
      </c>
      <c r="AB2636" s="58">
        <v>0</v>
      </c>
      <c r="AC2636" s="58" t="s">
        <v>91</v>
      </c>
    </row>
    <row r="2637" spans="1:29" x14ac:dyDescent="0.3">
      <c r="A2637" s="57">
        <v>2082688804</v>
      </c>
      <c r="B2637" s="12" t="s">
        <v>1887</v>
      </c>
      <c r="C2637" s="58" t="s">
        <v>109</v>
      </c>
      <c r="D2637" s="58" t="s">
        <v>112</v>
      </c>
      <c r="E2637" s="58">
        <v>345667</v>
      </c>
      <c r="F2637" s="58"/>
      <c r="G2637" s="58">
        <f>+IF(F2637&gt;K2637+100000,F2637-K2637,0)</f>
        <v>0</v>
      </c>
      <c r="H2637" s="58"/>
      <c r="I2637" s="58"/>
      <c r="J2637" s="58"/>
      <c r="K2637" s="58">
        <v>960828</v>
      </c>
      <c r="L2637" s="12" t="s">
        <v>91</v>
      </c>
      <c r="M2637" s="12" t="s">
        <v>91</v>
      </c>
      <c r="N2637" s="12" t="s">
        <v>91</v>
      </c>
      <c r="O2637" s="12">
        <v>4</v>
      </c>
      <c r="P2637" s="12">
        <v>0</v>
      </c>
      <c r="Q2637" s="12">
        <v>0</v>
      </c>
      <c r="R2637" s="12">
        <v>76834</v>
      </c>
      <c r="S2637" s="59">
        <v>3.0986301369863014</v>
      </c>
      <c r="T2637" s="59">
        <v>31.224657534246575</v>
      </c>
      <c r="U2637" s="12">
        <v>2</v>
      </c>
      <c r="V2637" s="12">
        <v>0</v>
      </c>
      <c r="W2637" s="12">
        <v>2</v>
      </c>
      <c r="X2637" s="12">
        <v>2</v>
      </c>
      <c r="Y2637" s="12">
        <v>1</v>
      </c>
      <c r="Z2637" s="58">
        <v>0</v>
      </c>
      <c r="AA2637" s="58">
        <v>0</v>
      </c>
      <c r="AB2637" s="58">
        <v>0</v>
      </c>
      <c r="AC2637" s="58" t="s">
        <v>91</v>
      </c>
    </row>
    <row r="2638" spans="1:29" x14ac:dyDescent="0.3">
      <c r="A2638" s="57">
        <v>88402280</v>
      </c>
      <c r="B2638" s="12" t="s">
        <v>1888</v>
      </c>
      <c r="C2638" s="58" t="s">
        <v>108</v>
      </c>
      <c r="D2638" s="58" t="s">
        <v>29</v>
      </c>
      <c r="E2638" s="58">
        <v>170910</v>
      </c>
      <c r="F2638" s="58">
        <v>1121815</v>
      </c>
      <c r="G2638" s="58">
        <f>+IF(F2638&gt;K2638+100000,F2638-K2638,0)</f>
        <v>160987</v>
      </c>
      <c r="H2638" s="58">
        <v>94985</v>
      </c>
      <c r="I2638" s="58">
        <v>0</v>
      </c>
      <c r="J2638" s="58">
        <v>0</v>
      </c>
      <c r="K2638" s="58">
        <v>960828</v>
      </c>
      <c r="L2638" s="12" t="s">
        <v>88</v>
      </c>
      <c r="M2638" s="12" t="s">
        <v>89</v>
      </c>
      <c r="N2638" s="12" t="s">
        <v>10</v>
      </c>
      <c r="O2638" s="12">
        <v>4</v>
      </c>
      <c r="P2638" s="12">
        <v>0</v>
      </c>
      <c r="Q2638" s="12">
        <v>0</v>
      </c>
      <c r="R2638" s="12">
        <v>76130</v>
      </c>
      <c r="S2638" s="59">
        <v>3.0904109589041098</v>
      </c>
      <c r="T2638" s="59">
        <v>37.756164383561647</v>
      </c>
      <c r="U2638" s="12">
        <v>1</v>
      </c>
      <c r="V2638" s="12">
        <v>0</v>
      </c>
      <c r="W2638" s="12">
        <v>2</v>
      </c>
      <c r="X2638" s="12">
        <v>2</v>
      </c>
      <c r="Y2638" s="12">
        <v>1</v>
      </c>
      <c r="Z2638" s="58">
        <v>0</v>
      </c>
      <c r="AA2638" s="58">
        <v>0</v>
      </c>
      <c r="AB2638" s="58">
        <v>0</v>
      </c>
      <c r="AC2638" s="58" t="s">
        <v>91</v>
      </c>
    </row>
    <row r="2639" spans="1:29" x14ac:dyDescent="0.3">
      <c r="A2639" s="57">
        <v>2222460488</v>
      </c>
      <c r="B2639" s="12" t="s">
        <v>1889</v>
      </c>
      <c r="C2639" s="58" t="s">
        <v>109</v>
      </c>
      <c r="D2639" s="58" t="s">
        <v>112</v>
      </c>
      <c r="E2639" s="58">
        <v>90600</v>
      </c>
      <c r="F2639" s="58"/>
      <c r="G2639" s="58">
        <f>+IF(F2639&gt;K2639+100000,F2639-K2639,0)</f>
        <v>0</v>
      </c>
      <c r="H2639" s="58"/>
      <c r="I2639" s="58"/>
      <c r="J2639" s="58"/>
      <c r="K2639" s="58">
        <v>960828</v>
      </c>
      <c r="L2639" s="12" t="s">
        <v>91</v>
      </c>
      <c r="M2639" s="12" t="s">
        <v>91</v>
      </c>
      <c r="N2639" s="12" t="s">
        <v>91</v>
      </c>
      <c r="O2639" s="12">
        <v>4</v>
      </c>
      <c r="P2639" s="12">
        <v>0</v>
      </c>
      <c r="Q2639" s="12">
        <v>0</v>
      </c>
      <c r="R2639" s="12">
        <v>76001</v>
      </c>
      <c r="S2639" s="59">
        <v>3.1479452054794521</v>
      </c>
      <c r="T2639" s="59">
        <v>31.873972602739727</v>
      </c>
      <c r="U2639" s="12">
        <v>2</v>
      </c>
      <c r="V2639" s="12">
        <v>2</v>
      </c>
      <c r="W2639" s="12">
        <v>1</v>
      </c>
      <c r="X2639" s="12">
        <v>2</v>
      </c>
      <c r="Y2639" s="12">
        <v>1</v>
      </c>
      <c r="Z2639" s="58">
        <v>0</v>
      </c>
      <c r="AA2639" s="58">
        <v>0</v>
      </c>
      <c r="AB2639" s="58">
        <v>0</v>
      </c>
      <c r="AC2639" s="58" t="s">
        <v>91</v>
      </c>
    </row>
    <row r="2640" spans="1:29" x14ac:dyDescent="0.3">
      <c r="A2640" s="57">
        <v>2084620206</v>
      </c>
      <c r="B2640" s="12" t="s">
        <v>1890</v>
      </c>
      <c r="C2640" s="58" t="s">
        <v>108</v>
      </c>
      <c r="D2640" s="58" t="s">
        <v>113</v>
      </c>
      <c r="E2640" s="58">
        <v>47899</v>
      </c>
      <c r="F2640" s="58">
        <v>997467</v>
      </c>
      <c r="G2640" s="58">
        <f>+IF(F2640&gt;K2640+100000,F2640-K2640,0)</f>
        <v>0</v>
      </c>
      <c r="H2640" s="58">
        <v>78954</v>
      </c>
      <c r="I2640" s="58">
        <v>0</v>
      </c>
      <c r="J2640" s="58">
        <v>0</v>
      </c>
      <c r="K2640" s="58">
        <v>960828</v>
      </c>
      <c r="L2640" s="12" t="s">
        <v>88</v>
      </c>
      <c r="M2640" s="12" t="s">
        <v>89</v>
      </c>
      <c r="N2640" s="12" t="s">
        <v>10</v>
      </c>
      <c r="O2640" s="12">
        <v>4</v>
      </c>
      <c r="P2640" s="12">
        <v>0</v>
      </c>
      <c r="Q2640" s="12">
        <v>0</v>
      </c>
      <c r="R2640" s="12">
        <v>76130</v>
      </c>
      <c r="S2640" s="59">
        <v>3.0904109589041098</v>
      </c>
      <c r="T2640" s="59">
        <v>31.336986301369862</v>
      </c>
      <c r="U2640" s="12">
        <v>1</v>
      </c>
      <c r="V2640" s="12">
        <v>2</v>
      </c>
      <c r="W2640" s="12">
        <v>2</v>
      </c>
      <c r="X2640" s="12">
        <v>2</v>
      </c>
      <c r="Y2640" s="12">
        <v>1</v>
      </c>
      <c r="Z2640" s="58">
        <v>0</v>
      </c>
      <c r="AA2640" s="58">
        <v>0</v>
      </c>
      <c r="AB2640" s="58">
        <v>0</v>
      </c>
      <c r="AC2640" s="58" t="s">
        <v>91</v>
      </c>
    </row>
    <row r="2641" spans="1:29" x14ac:dyDescent="0.3">
      <c r="A2641" s="57">
        <v>2062404462</v>
      </c>
      <c r="B2641" s="12" t="s">
        <v>1891</v>
      </c>
      <c r="C2641" s="58" t="s">
        <v>109</v>
      </c>
      <c r="D2641" s="58" t="s">
        <v>112</v>
      </c>
      <c r="E2641" s="58">
        <v>40226</v>
      </c>
      <c r="F2641" s="58"/>
      <c r="G2641" s="58">
        <f>+IF(F2641&gt;K2641+100000,F2641-K2641,0)</f>
        <v>0</v>
      </c>
      <c r="H2641" s="58"/>
      <c r="I2641" s="58"/>
      <c r="J2641" s="58"/>
      <c r="K2641" s="58">
        <v>960828</v>
      </c>
      <c r="L2641" s="12" t="s">
        <v>91</v>
      </c>
      <c r="M2641" s="12" t="s">
        <v>91</v>
      </c>
      <c r="N2641" s="12" t="s">
        <v>91</v>
      </c>
      <c r="O2641" s="12">
        <v>4</v>
      </c>
      <c r="P2641" s="12">
        <v>0</v>
      </c>
      <c r="Q2641" s="12">
        <v>0</v>
      </c>
      <c r="R2641" s="12">
        <v>76130</v>
      </c>
      <c r="S2641" s="59">
        <v>3.0904109589041098</v>
      </c>
      <c r="T2641" s="59">
        <v>29.704109589041096</v>
      </c>
      <c r="U2641" s="12">
        <v>2</v>
      </c>
      <c r="V2641" s="12">
        <v>0</v>
      </c>
      <c r="W2641" s="12">
        <v>2</v>
      </c>
      <c r="X2641" s="12">
        <v>2</v>
      </c>
      <c r="Y2641" s="12">
        <v>1</v>
      </c>
      <c r="Z2641" s="58">
        <v>0</v>
      </c>
      <c r="AA2641" s="58">
        <v>0</v>
      </c>
      <c r="AB2641" s="58">
        <v>0</v>
      </c>
      <c r="AC2641" s="58" t="s">
        <v>91</v>
      </c>
    </row>
    <row r="2642" spans="1:29" x14ac:dyDescent="0.3">
      <c r="A2642" s="57">
        <v>2082808822</v>
      </c>
      <c r="B2642" s="12" t="s">
        <v>1893</v>
      </c>
      <c r="C2642" s="58" t="s">
        <v>109</v>
      </c>
      <c r="D2642" s="58" t="s">
        <v>112</v>
      </c>
      <c r="E2642" s="58"/>
      <c r="F2642" s="58"/>
      <c r="G2642" s="58">
        <f>+IF(F2642&gt;K2642+100000,F2642-K2642,0)</f>
        <v>0</v>
      </c>
      <c r="H2642" s="58"/>
      <c r="I2642" s="58"/>
      <c r="J2642" s="58"/>
      <c r="K2642" s="58">
        <v>960828</v>
      </c>
      <c r="L2642" s="12" t="s">
        <v>91</v>
      </c>
      <c r="M2642" s="12" t="s">
        <v>91</v>
      </c>
      <c r="N2642" s="12" t="s">
        <v>91</v>
      </c>
      <c r="O2642" s="12">
        <v>4</v>
      </c>
      <c r="P2642" s="12">
        <v>0</v>
      </c>
      <c r="Q2642" s="12">
        <v>0</v>
      </c>
      <c r="R2642" s="12">
        <v>11001</v>
      </c>
      <c r="S2642" s="59">
        <v>3.0986301369863014</v>
      </c>
      <c r="T2642" s="59">
        <v>25.86849315068493</v>
      </c>
      <c r="U2642" s="12">
        <v>2</v>
      </c>
      <c r="V2642" s="12">
        <v>2</v>
      </c>
      <c r="W2642" s="12">
        <v>2</v>
      </c>
      <c r="X2642" s="12">
        <v>2</v>
      </c>
      <c r="Y2642" s="12">
        <v>1</v>
      </c>
      <c r="Z2642" s="58">
        <v>0</v>
      </c>
      <c r="AA2642" s="58">
        <v>0</v>
      </c>
      <c r="AB2642" s="58">
        <v>0</v>
      </c>
      <c r="AC2642" s="58" t="s">
        <v>91</v>
      </c>
    </row>
    <row r="2643" spans="1:29" x14ac:dyDescent="0.3">
      <c r="A2643" s="57">
        <v>2202820000</v>
      </c>
      <c r="B2643" s="12" t="s">
        <v>1894</v>
      </c>
      <c r="C2643" s="58" t="s">
        <v>108</v>
      </c>
      <c r="D2643" s="58" t="s">
        <v>29</v>
      </c>
      <c r="E2643" s="58"/>
      <c r="F2643" s="58">
        <v>1426147</v>
      </c>
      <c r="G2643" s="58">
        <f>+IF(F2643&gt;K2643+100000,F2643-K2643,0)</f>
        <v>460527</v>
      </c>
      <c r="H2643" s="58">
        <v>94853</v>
      </c>
      <c r="I2643" s="58">
        <v>0</v>
      </c>
      <c r="J2643" s="58">
        <v>0</v>
      </c>
      <c r="K2643" s="58">
        <v>965620</v>
      </c>
      <c r="L2643" s="12" t="s">
        <v>88</v>
      </c>
      <c r="M2643" s="12" t="s">
        <v>89</v>
      </c>
      <c r="N2643" s="12" t="s">
        <v>10</v>
      </c>
      <c r="O2643" s="12">
        <v>4</v>
      </c>
      <c r="P2643" s="12">
        <v>0</v>
      </c>
      <c r="Q2643" s="12">
        <v>0</v>
      </c>
      <c r="R2643" s="12">
        <v>68895</v>
      </c>
      <c r="S2643" s="59">
        <v>2.4904109589041097</v>
      </c>
      <c r="T2643" s="59">
        <v>30.69041095890411</v>
      </c>
      <c r="U2643" s="12">
        <v>1</v>
      </c>
      <c r="V2643" s="12">
        <v>2</v>
      </c>
      <c r="W2643" s="12">
        <v>1</v>
      </c>
      <c r="X2643" s="12">
        <v>2</v>
      </c>
      <c r="Y2643" s="12">
        <v>3</v>
      </c>
      <c r="Z2643" s="58">
        <v>0</v>
      </c>
      <c r="AA2643" s="58">
        <v>0</v>
      </c>
      <c r="AB2643" s="58">
        <v>0</v>
      </c>
      <c r="AC2643" s="58" t="s">
        <v>91</v>
      </c>
    </row>
    <row r="2644" spans="1:29" x14ac:dyDescent="0.3">
      <c r="A2644" s="57">
        <v>2224628844</v>
      </c>
      <c r="B2644" s="12" t="s">
        <v>1895</v>
      </c>
      <c r="C2644" s="58" t="s">
        <v>109</v>
      </c>
      <c r="D2644" s="58" t="s">
        <v>112</v>
      </c>
      <c r="E2644" s="58">
        <v>557100</v>
      </c>
      <c r="F2644" s="58"/>
      <c r="G2644" s="58">
        <f>+IF(F2644&gt;K2644+100000,F2644-K2644,0)</f>
        <v>0</v>
      </c>
      <c r="H2644" s="58"/>
      <c r="I2644" s="58"/>
      <c r="J2644" s="58"/>
      <c r="K2644" s="58">
        <v>968297</v>
      </c>
      <c r="L2644" s="12" t="s">
        <v>91</v>
      </c>
      <c r="M2644" s="12" t="s">
        <v>91</v>
      </c>
      <c r="N2644" s="12" t="s">
        <v>91</v>
      </c>
      <c r="O2644" s="12">
        <v>4</v>
      </c>
      <c r="P2644" s="12">
        <v>0</v>
      </c>
      <c r="Q2644" s="12">
        <v>0</v>
      </c>
      <c r="R2644" s="12">
        <v>76130</v>
      </c>
      <c r="S2644" s="59">
        <v>1.4904109589041097</v>
      </c>
      <c r="T2644" s="59">
        <v>28.67945205479452</v>
      </c>
      <c r="U2644" s="12">
        <v>2</v>
      </c>
      <c r="V2644" s="12">
        <v>4</v>
      </c>
      <c r="W2644" s="12">
        <v>2</v>
      </c>
      <c r="X2644" s="12">
        <v>3</v>
      </c>
      <c r="Y2644" s="12">
        <v>3</v>
      </c>
      <c r="Z2644" s="58">
        <v>0</v>
      </c>
      <c r="AA2644" s="58">
        <v>0</v>
      </c>
      <c r="AB2644" s="58">
        <v>0</v>
      </c>
      <c r="AC2644" s="58" t="s">
        <v>91</v>
      </c>
    </row>
    <row r="2645" spans="1:29" x14ac:dyDescent="0.3">
      <c r="A2645" s="57">
        <v>2040646204</v>
      </c>
      <c r="B2645" s="12" t="s">
        <v>1896</v>
      </c>
      <c r="C2645" s="58" t="s">
        <v>109</v>
      </c>
      <c r="D2645" s="58" t="s">
        <v>112</v>
      </c>
      <c r="E2645" s="58">
        <v>80971</v>
      </c>
      <c r="F2645" s="58"/>
      <c r="G2645" s="58">
        <f>+IF(F2645&gt;K2645+100000,F2645-K2645,0)</f>
        <v>0</v>
      </c>
      <c r="H2645" s="58"/>
      <c r="I2645" s="58"/>
      <c r="J2645" s="58"/>
      <c r="K2645" s="58">
        <v>968297</v>
      </c>
      <c r="L2645" s="12" t="s">
        <v>91</v>
      </c>
      <c r="M2645" s="12" t="s">
        <v>91</v>
      </c>
      <c r="N2645" s="12" t="s">
        <v>91</v>
      </c>
      <c r="O2645" s="12">
        <v>4</v>
      </c>
      <c r="P2645" s="12">
        <v>0</v>
      </c>
      <c r="Q2645" s="12">
        <v>0</v>
      </c>
      <c r="R2645" s="12">
        <v>76130</v>
      </c>
      <c r="S2645" s="59">
        <v>1.4904109589041097</v>
      </c>
      <c r="T2645" s="59">
        <v>34.646575342465752</v>
      </c>
      <c r="U2645" s="12">
        <v>2</v>
      </c>
      <c r="V2645" s="12">
        <v>3</v>
      </c>
      <c r="W2645" s="12">
        <v>1</v>
      </c>
      <c r="X2645" s="12">
        <v>3</v>
      </c>
      <c r="Y2645" s="12">
        <v>1</v>
      </c>
      <c r="Z2645" s="58">
        <v>0</v>
      </c>
      <c r="AA2645" s="58">
        <v>0</v>
      </c>
      <c r="AB2645" s="58">
        <v>0</v>
      </c>
      <c r="AC2645" s="58" t="s">
        <v>91</v>
      </c>
    </row>
    <row r="2646" spans="1:29" x14ac:dyDescent="0.3">
      <c r="A2646" s="57">
        <v>2224862226</v>
      </c>
      <c r="B2646" s="12" t="s">
        <v>1897</v>
      </c>
      <c r="C2646" s="58" t="s">
        <v>108</v>
      </c>
      <c r="D2646" s="58" t="s">
        <v>113</v>
      </c>
      <c r="E2646" s="58">
        <v>4333</v>
      </c>
      <c r="F2646" s="58">
        <v>805522</v>
      </c>
      <c r="G2646" s="58">
        <f>+IF(F2646&gt;K2646+100000,F2646-K2646,0)</f>
        <v>0</v>
      </c>
      <c r="H2646" s="58">
        <v>208478</v>
      </c>
      <c r="I2646" s="58">
        <v>0</v>
      </c>
      <c r="J2646" s="58">
        <v>0</v>
      </c>
      <c r="K2646" s="58">
        <v>968297</v>
      </c>
      <c r="L2646" s="12" t="s">
        <v>88</v>
      </c>
      <c r="M2646" s="12" t="s">
        <v>89</v>
      </c>
      <c r="N2646" s="12" t="s">
        <v>10</v>
      </c>
      <c r="O2646" s="12">
        <v>4</v>
      </c>
      <c r="P2646" s="12">
        <v>0</v>
      </c>
      <c r="Q2646" s="12">
        <v>0</v>
      </c>
      <c r="R2646" s="12">
        <v>76130</v>
      </c>
      <c r="S2646" s="59">
        <v>1.4904109589041097</v>
      </c>
      <c r="T2646" s="59">
        <v>27.243835616438357</v>
      </c>
      <c r="U2646" s="12">
        <v>1</v>
      </c>
      <c r="V2646" s="12">
        <v>2</v>
      </c>
      <c r="W2646" s="12">
        <v>1</v>
      </c>
      <c r="X2646" s="12">
        <v>2</v>
      </c>
      <c r="Y2646" s="12">
        <v>1</v>
      </c>
      <c r="Z2646" s="58">
        <v>0</v>
      </c>
      <c r="AA2646" s="58">
        <v>0</v>
      </c>
      <c r="AB2646" s="58">
        <v>0</v>
      </c>
      <c r="AC2646" s="58" t="s">
        <v>91</v>
      </c>
    </row>
    <row r="2647" spans="1:29" x14ac:dyDescent="0.3">
      <c r="A2647" s="57">
        <v>24846662</v>
      </c>
      <c r="B2647" s="12" t="s">
        <v>1899</v>
      </c>
      <c r="C2647" s="58" t="s">
        <v>108</v>
      </c>
      <c r="D2647" s="58" t="s">
        <v>114</v>
      </c>
      <c r="E2647" s="58">
        <v>1348224</v>
      </c>
      <c r="F2647" s="58">
        <v>2225813</v>
      </c>
      <c r="G2647" s="58">
        <f>+IF(F2647&gt;K2647+100000,F2647-K2647,0)</f>
        <v>1256865</v>
      </c>
      <c r="H2647" s="58">
        <v>148039</v>
      </c>
      <c r="I2647" s="58">
        <v>0</v>
      </c>
      <c r="J2647" s="58">
        <v>0</v>
      </c>
      <c r="K2647" s="58">
        <v>968948</v>
      </c>
      <c r="L2647" s="12" t="s">
        <v>88</v>
      </c>
      <c r="M2647" s="12" t="s">
        <v>89</v>
      </c>
      <c r="N2647" s="12" t="s">
        <v>10</v>
      </c>
      <c r="O2647" s="12">
        <v>4</v>
      </c>
      <c r="P2647" s="12">
        <v>0</v>
      </c>
      <c r="Q2647" s="12">
        <v>0</v>
      </c>
      <c r="R2647" s="12">
        <v>76130</v>
      </c>
      <c r="S2647" s="59">
        <v>3.2630136986301368</v>
      </c>
      <c r="T2647" s="59">
        <v>41.597260273972601</v>
      </c>
      <c r="U2647" s="12">
        <v>1</v>
      </c>
      <c r="V2647" s="12">
        <v>0</v>
      </c>
      <c r="W2647" s="12">
        <v>1</v>
      </c>
      <c r="X2647" s="12">
        <v>2</v>
      </c>
      <c r="Y2647" s="12">
        <v>1</v>
      </c>
      <c r="Z2647" s="58">
        <v>0</v>
      </c>
      <c r="AA2647" s="58">
        <v>0</v>
      </c>
      <c r="AB2647" s="58">
        <v>0</v>
      </c>
      <c r="AC2647" s="58" t="s">
        <v>91</v>
      </c>
    </row>
    <row r="2648" spans="1:29" x14ac:dyDescent="0.3">
      <c r="A2648" s="57">
        <v>2080806826</v>
      </c>
      <c r="B2648" s="12" t="s">
        <v>1902</v>
      </c>
      <c r="C2648" s="58" t="s">
        <v>108</v>
      </c>
      <c r="D2648" s="58" t="s">
        <v>113</v>
      </c>
      <c r="E2648" s="58">
        <v>43</v>
      </c>
      <c r="F2648" s="58">
        <v>527821</v>
      </c>
      <c r="G2648" s="58">
        <f>+IF(F2648&gt;K2648+100000,F2648-K2648,0)</f>
        <v>0</v>
      </c>
      <c r="H2648" s="58">
        <v>77835</v>
      </c>
      <c r="I2648" s="58">
        <v>0</v>
      </c>
      <c r="J2648" s="58">
        <v>0</v>
      </c>
      <c r="K2648" s="58">
        <v>969651</v>
      </c>
      <c r="L2648" s="12" t="s">
        <v>88</v>
      </c>
      <c r="M2648" s="12" t="s">
        <v>89</v>
      </c>
      <c r="N2648" s="12" t="s">
        <v>10</v>
      </c>
      <c r="O2648" s="12">
        <v>4</v>
      </c>
      <c r="P2648" s="12">
        <v>0</v>
      </c>
      <c r="Q2648" s="12">
        <v>0</v>
      </c>
      <c r="R2648" s="12">
        <v>76130</v>
      </c>
      <c r="S2648" s="59">
        <v>3.2191780821917808</v>
      </c>
      <c r="T2648" s="59">
        <v>22.323287671232876</v>
      </c>
      <c r="U2648" s="12">
        <v>2</v>
      </c>
      <c r="V2648" s="12">
        <v>0</v>
      </c>
      <c r="W2648" s="12">
        <v>2</v>
      </c>
      <c r="X2648" s="12">
        <v>2</v>
      </c>
      <c r="Y2648" s="12">
        <v>1</v>
      </c>
      <c r="Z2648" s="58">
        <v>0</v>
      </c>
      <c r="AA2648" s="58">
        <v>0</v>
      </c>
      <c r="AB2648" s="58">
        <v>0</v>
      </c>
      <c r="AC2648" s="58" t="s">
        <v>91</v>
      </c>
    </row>
    <row r="2649" spans="1:29" x14ac:dyDescent="0.3">
      <c r="A2649" s="57">
        <v>2046680820</v>
      </c>
      <c r="B2649" s="12" t="s">
        <v>1903</v>
      </c>
      <c r="C2649" s="58" t="s">
        <v>109</v>
      </c>
      <c r="D2649" s="58" t="s">
        <v>112</v>
      </c>
      <c r="E2649" s="58">
        <v>1444479</v>
      </c>
      <c r="F2649" s="58"/>
      <c r="G2649" s="58">
        <f>+IF(F2649&gt;K2649+100000,F2649-K2649,0)</f>
        <v>0</v>
      </c>
      <c r="H2649" s="58"/>
      <c r="I2649" s="58"/>
      <c r="J2649" s="58"/>
      <c r="K2649" s="58">
        <v>971099</v>
      </c>
      <c r="L2649" s="12" t="s">
        <v>91</v>
      </c>
      <c r="M2649" s="12" t="s">
        <v>91</v>
      </c>
      <c r="N2649" s="12" t="s">
        <v>91</v>
      </c>
      <c r="O2649" s="12">
        <v>4</v>
      </c>
      <c r="P2649" s="12">
        <v>0</v>
      </c>
      <c r="Q2649" s="12">
        <v>0</v>
      </c>
      <c r="R2649" s="12">
        <v>8001</v>
      </c>
      <c r="S2649" s="59">
        <v>3.2219178082191782</v>
      </c>
      <c r="T2649" s="59">
        <v>33.6</v>
      </c>
      <c r="U2649" s="12">
        <v>2</v>
      </c>
      <c r="V2649" s="12">
        <v>4</v>
      </c>
      <c r="W2649" s="12">
        <v>2</v>
      </c>
      <c r="X2649" s="12">
        <v>2</v>
      </c>
      <c r="Y2649" s="12">
        <v>1</v>
      </c>
      <c r="Z2649" s="58">
        <v>0</v>
      </c>
      <c r="AA2649" s="58">
        <v>0</v>
      </c>
      <c r="AB2649" s="58">
        <v>0</v>
      </c>
      <c r="AC2649" s="58" t="s">
        <v>91</v>
      </c>
    </row>
    <row r="2650" spans="1:29" x14ac:dyDescent="0.3">
      <c r="A2650" s="57">
        <v>2044008200</v>
      </c>
      <c r="B2650" s="12" t="s">
        <v>1904</v>
      </c>
      <c r="C2650" s="58" t="s">
        <v>109</v>
      </c>
      <c r="D2650" s="58" t="s">
        <v>112</v>
      </c>
      <c r="E2650" s="58"/>
      <c r="F2650" s="58"/>
      <c r="G2650" s="58">
        <f>+IF(F2650&gt;K2650+100000,F2650-K2650,0)</f>
        <v>0</v>
      </c>
      <c r="H2650" s="58"/>
      <c r="I2650" s="58"/>
      <c r="J2650" s="58"/>
      <c r="K2650" s="58">
        <v>971722</v>
      </c>
      <c r="L2650" s="12" t="s">
        <v>91</v>
      </c>
      <c r="M2650" s="12" t="s">
        <v>91</v>
      </c>
      <c r="N2650" s="12" t="s">
        <v>91</v>
      </c>
      <c r="O2650" s="12">
        <v>4</v>
      </c>
      <c r="P2650" s="12">
        <v>0</v>
      </c>
      <c r="Q2650" s="12">
        <v>0</v>
      </c>
      <c r="R2650" s="12">
        <v>13052</v>
      </c>
      <c r="S2650" s="12">
        <v>2.9479452054794519</v>
      </c>
      <c r="T2650" s="12">
        <v>35.805479452054797</v>
      </c>
      <c r="U2650" s="12">
        <v>1</v>
      </c>
      <c r="V2650" s="12">
        <v>0</v>
      </c>
      <c r="W2650" s="12">
        <v>2</v>
      </c>
      <c r="X2650" s="12">
        <v>2</v>
      </c>
      <c r="Y2650" s="12">
        <v>3</v>
      </c>
      <c r="Z2650" s="58">
        <v>0</v>
      </c>
      <c r="AA2650" s="58">
        <v>0</v>
      </c>
      <c r="AB2650" s="58">
        <v>0</v>
      </c>
      <c r="AC2650" s="58" t="s">
        <v>91</v>
      </c>
    </row>
    <row r="2651" spans="1:29" x14ac:dyDescent="0.3">
      <c r="A2651" s="57">
        <v>2028008048</v>
      </c>
      <c r="B2651" s="12" t="s">
        <v>1906</v>
      </c>
      <c r="C2651" s="58" t="s">
        <v>109</v>
      </c>
      <c r="D2651" s="58" t="s">
        <v>112</v>
      </c>
      <c r="E2651" s="58">
        <v>1611334</v>
      </c>
      <c r="F2651" s="58"/>
      <c r="G2651" s="58">
        <f>+IF(F2651&gt;K2651+100000,F2651-K2651,0)</f>
        <v>0</v>
      </c>
      <c r="H2651" s="58"/>
      <c r="I2651" s="58"/>
      <c r="J2651" s="58"/>
      <c r="K2651" s="58">
        <v>972547</v>
      </c>
      <c r="L2651" s="12" t="s">
        <v>91</v>
      </c>
      <c r="M2651" s="12" t="s">
        <v>91</v>
      </c>
      <c r="N2651" s="12" t="s">
        <v>91</v>
      </c>
      <c r="O2651" s="12">
        <v>4</v>
      </c>
      <c r="P2651" s="12">
        <v>0</v>
      </c>
      <c r="Q2651" s="12">
        <v>0</v>
      </c>
      <c r="R2651" s="12">
        <v>5001</v>
      </c>
      <c r="S2651" s="59">
        <v>3.1479452054794521</v>
      </c>
      <c r="T2651" s="59">
        <v>29.81917808219178</v>
      </c>
      <c r="U2651" s="12">
        <v>2</v>
      </c>
      <c r="V2651" s="12">
        <v>0</v>
      </c>
      <c r="W2651" s="12">
        <v>2</v>
      </c>
      <c r="X2651" s="12">
        <v>2</v>
      </c>
      <c r="Y2651" s="12">
        <v>1</v>
      </c>
      <c r="Z2651" s="58">
        <v>0</v>
      </c>
      <c r="AA2651" s="58">
        <v>0</v>
      </c>
      <c r="AB2651" s="58">
        <v>0</v>
      </c>
      <c r="AC2651" s="58" t="s">
        <v>91</v>
      </c>
    </row>
    <row r="2652" spans="1:29" x14ac:dyDescent="0.3">
      <c r="A2652" s="57">
        <v>66066646</v>
      </c>
      <c r="B2652" s="12" t="s">
        <v>1907</v>
      </c>
      <c r="C2652" s="58" t="s">
        <v>108</v>
      </c>
      <c r="D2652" s="58" t="s">
        <v>113</v>
      </c>
      <c r="E2652" s="58">
        <v>1021354</v>
      </c>
      <c r="F2652" s="58">
        <v>985308</v>
      </c>
      <c r="G2652" s="58">
        <f>+IF(F2652&gt;K2652+100000,F2652-K2652,0)</f>
        <v>0</v>
      </c>
      <c r="H2652" s="58">
        <v>148751</v>
      </c>
      <c r="I2652" s="58">
        <v>0</v>
      </c>
      <c r="J2652" s="58">
        <v>1000000</v>
      </c>
      <c r="K2652" s="58">
        <v>972547</v>
      </c>
      <c r="L2652" s="12" t="s">
        <v>87</v>
      </c>
      <c r="M2652" s="12" t="s">
        <v>89</v>
      </c>
      <c r="N2652" s="12" t="s">
        <v>10</v>
      </c>
      <c r="O2652" s="12">
        <v>4</v>
      </c>
      <c r="P2652" s="12">
        <v>0</v>
      </c>
      <c r="Q2652" s="12">
        <v>0</v>
      </c>
      <c r="R2652" s="12">
        <v>76130</v>
      </c>
      <c r="S2652" s="59">
        <v>3.1452054794520548</v>
      </c>
      <c r="T2652" s="59">
        <v>44.586301369863016</v>
      </c>
      <c r="U2652" s="12">
        <v>2</v>
      </c>
      <c r="V2652" s="12">
        <v>0</v>
      </c>
      <c r="W2652" s="12">
        <v>1</v>
      </c>
      <c r="X2652" s="12">
        <v>2</v>
      </c>
      <c r="Y2652" s="12">
        <v>2</v>
      </c>
      <c r="Z2652" s="58">
        <v>0</v>
      </c>
      <c r="AA2652" s="58">
        <v>0</v>
      </c>
      <c r="AB2652" s="58">
        <v>0</v>
      </c>
      <c r="AC2652" s="58" t="s">
        <v>91</v>
      </c>
    </row>
    <row r="2653" spans="1:29" x14ac:dyDescent="0.3">
      <c r="A2653" s="57">
        <v>2222222422</v>
      </c>
      <c r="B2653" s="12" t="s">
        <v>1908</v>
      </c>
      <c r="C2653" s="58" t="s">
        <v>109</v>
      </c>
      <c r="D2653" s="58" t="s">
        <v>112</v>
      </c>
      <c r="E2653" s="58">
        <v>922388</v>
      </c>
      <c r="F2653" s="58"/>
      <c r="G2653" s="58">
        <f>+IF(F2653&gt;K2653+100000,F2653-K2653,0)</f>
        <v>0</v>
      </c>
      <c r="H2653" s="58"/>
      <c r="I2653" s="58"/>
      <c r="J2653" s="58"/>
      <c r="K2653" s="58">
        <v>972547</v>
      </c>
      <c r="L2653" s="12" t="s">
        <v>91</v>
      </c>
      <c r="M2653" s="12" t="s">
        <v>91</v>
      </c>
      <c r="N2653" s="12" t="s">
        <v>91</v>
      </c>
      <c r="O2653" s="12">
        <v>4</v>
      </c>
      <c r="P2653" s="12">
        <v>0</v>
      </c>
      <c r="Q2653" s="12">
        <v>0</v>
      </c>
      <c r="R2653" s="12">
        <v>76130</v>
      </c>
      <c r="S2653" s="59">
        <v>3.1452054794520548</v>
      </c>
      <c r="T2653" s="59">
        <v>34.013698630136986</v>
      </c>
      <c r="U2653" s="12">
        <v>2</v>
      </c>
      <c r="V2653" s="12">
        <v>0</v>
      </c>
      <c r="W2653" s="12">
        <v>1</v>
      </c>
      <c r="X2653" s="12">
        <v>2</v>
      </c>
      <c r="Y2653" s="12">
        <v>3</v>
      </c>
      <c r="Z2653" s="58">
        <v>0</v>
      </c>
      <c r="AA2653" s="58">
        <v>0</v>
      </c>
      <c r="AB2653" s="58">
        <v>0</v>
      </c>
      <c r="AC2653" s="58" t="s">
        <v>91</v>
      </c>
    </row>
    <row r="2654" spans="1:29" x14ac:dyDescent="0.3">
      <c r="A2654" s="57">
        <v>2028206464</v>
      </c>
      <c r="B2654" s="12" t="s">
        <v>1911</v>
      </c>
      <c r="C2654" s="58" t="s">
        <v>109</v>
      </c>
      <c r="D2654" s="58" t="s">
        <v>112</v>
      </c>
      <c r="E2654" s="58"/>
      <c r="F2654" s="58"/>
      <c r="G2654" s="58">
        <f>+IF(F2654&gt;K2654+100000,F2654-K2654,0)</f>
        <v>0</v>
      </c>
      <c r="H2654" s="58"/>
      <c r="I2654" s="58"/>
      <c r="J2654" s="58"/>
      <c r="K2654" s="58">
        <v>972547</v>
      </c>
      <c r="L2654" s="12" t="s">
        <v>91</v>
      </c>
      <c r="M2654" s="12" t="s">
        <v>91</v>
      </c>
      <c r="N2654" s="12" t="s">
        <v>91</v>
      </c>
      <c r="O2654" s="12">
        <v>4</v>
      </c>
      <c r="P2654" s="12">
        <v>0</v>
      </c>
      <c r="Q2654" s="12">
        <v>0</v>
      </c>
      <c r="R2654" s="12">
        <v>5631</v>
      </c>
      <c r="S2654" s="59">
        <v>3.1479452054794521</v>
      </c>
      <c r="T2654" s="59">
        <v>29.553424657534247</v>
      </c>
      <c r="U2654" s="12">
        <v>2</v>
      </c>
      <c r="V2654" s="12">
        <v>0</v>
      </c>
      <c r="W2654" s="12">
        <v>3</v>
      </c>
      <c r="X2654" s="12">
        <v>2</v>
      </c>
      <c r="Y2654" s="12">
        <v>1</v>
      </c>
      <c r="Z2654" s="58">
        <v>0</v>
      </c>
      <c r="AA2654" s="58">
        <v>0</v>
      </c>
      <c r="AB2654" s="58">
        <v>0</v>
      </c>
      <c r="AC2654" s="58" t="s">
        <v>91</v>
      </c>
    </row>
    <row r="2655" spans="1:29" x14ac:dyDescent="0.3">
      <c r="A2655" s="57">
        <v>40686022</v>
      </c>
      <c r="B2655" s="12" t="s">
        <v>1912</v>
      </c>
      <c r="C2655" s="58" t="s">
        <v>109</v>
      </c>
      <c r="D2655" s="58" t="s">
        <v>112</v>
      </c>
      <c r="E2655" s="58"/>
      <c r="F2655" s="58"/>
      <c r="G2655" s="58">
        <f>+IF(F2655&gt;K2655+100000,F2655-K2655,0)</f>
        <v>0</v>
      </c>
      <c r="H2655" s="58"/>
      <c r="I2655" s="58"/>
      <c r="J2655" s="58"/>
      <c r="K2655" s="58">
        <v>972547</v>
      </c>
      <c r="L2655" s="12" t="s">
        <v>91</v>
      </c>
      <c r="M2655" s="12" t="s">
        <v>91</v>
      </c>
      <c r="N2655" s="12" t="s">
        <v>91</v>
      </c>
      <c r="O2655" s="12">
        <v>4</v>
      </c>
      <c r="P2655" s="12">
        <v>0</v>
      </c>
      <c r="Q2655" s="12">
        <v>0</v>
      </c>
      <c r="R2655" s="12">
        <v>25307</v>
      </c>
      <c r="S2655" s="59">
        <v>3.1479452054794521</v>
      </c>
      <c r="T2655" s="59">
        <v>43.353424657534248</v>
      </c>
      <c r="U2655" s="12">
        <v>2</v>
      </c>
      <c r="V2655" s="12">
        <v>0</v>
      </c>
      <c r="W2655" s="12">
        <v>2</v>
      </c>
      <c r="X2655" s="12">
        <v>2</v>
      </c>
      <c r="Y2655" s="12">
        <v>1</v>
      </c>
      <c r="Z2655" s="58">
        <v>0</v>
      </c>
      <c r="AA2655" s="58">
        <v>0</v>
      </c>
      <c r="AB2655" s="58">
        <v>0</v>
      </c>
      <c r="AC2655" s="58" t="s">
        <v>91</v>
      </c>
    </row>
    <row r="2656" spans="1:29" x14ac:dyDescent="0.3">
      <c r="A2656" s="57">
        <v>2244288884</v>
      </c>
      <c r="B2656" s="12" t="s">
        <v>1915</v>
      </c>
      <c r="C2656" s="58" t="s">
        <v>109</v>
      </c>
      <c r="D2656" s="58" t="s">
        <v>112</v>
      </c>
      <c r="E2656" s="58"/>
      <c r="F2656" s="58"/>
      <c r="G2656" s="58">
        <f>+IF(F2656&gt;K2656+100000,F2656-K2656,0)</f>
        <v>0</v>
      </c>
      <c r="H2656" s="58"/>
      <c r="I2656" s="58"/>
      <c r="J2656" s="58"/>
      <c r="K2656" s="58">
        <v>978440</v>
      </c>
      <c r="L2656" s="12" t="s">
        <v>91</v>
      </c>
      <c r="M2656" s="12" t="s">
        <v>91</v>
      </c>
      <c r="N2656" s="12" t="s">
        <v>91</v>
      </c>
      <c r="O2656" s="12">
        <v>4</v>
      </c>
      <c r="P2656" s="12">
        <v>0</v>
      </c>
      <c r="Q2656" s="12">
        <v>0</v>
      </c>
      <c r="R2656" s="12">
        <v>76001</v>
      </c>
      <c r="S2656" s="59">
        <v>1.010958904109589</v>
      </c>
      <c r="T2656" s="59">
        <v>21.591780821917808</v>
      </c>
      <c r="U2656" s="12">
        <v>2</v>
      </c>
      <c r="V2656" s="12">
        <v>5</v>
      </c>
      <c r="W2656" s="12">
        <v>4</v>
      </c>
      <c r="X2656" s="12">
        <v>4</v>
      </c>
      <c r="Y2656" s="12">
        <v>1</v>
      </c>
      <c r="Z2656" s="58">
        <v>0</v>
      </c>
      <c r="AA2656" s="58">
        <v>0</v>
      </c>
      <c r="AB2656" s="58">
        <v>0</v>
      </c>
      <c r="AC2656" s="58" t="s">
        <v>91</v>
      </c>
    </row>
    <row r="2657" spans="1:29" x14ac:dyDescent="0.3">
      <c r="A2657" s="57">
        <v>2244046442</v>
      </c>
      <c r="B2657" s="12" t="s">
        <v>1916</v>
      </c>
      <c r="C2657" s="58" t="s">
        <v>108</v>
      </c>
      <c r="D2657" s="58" t="s">
        <v>113</v>
      </c>
      <c r="E2657" s="58"/>
      <c r="F2657" s="58">
        <v>896202</v>
      </c>
      <c r="G2657" s="58">
        <f>+IF(F2657&gt;K2657+100000,F2657-K2657,0)</f>
        <v>0</v>
      </c>
      <c r="H2657" s="58">
        <v>75882</v>
      </c>
      <c r="I2657" s="58">
        <v>0</v>
      </c>
      <c r="J2657" s="58">
        <v>0</v>
      </c>
      <c r="K2657" s="58">
        <v>978440</v>
      </c>
      <c r="L2657" s="12" t="s">
        <v>88</v>
      </c>
      <c r="M2657" s="12" t="s">
        <v>89</v>
      </c>
      <c r="N2657" s="12" t="s">
        <v>10</v>
      </c>
      <c r="O2657" s="12">
        <v>4</v>
      </c>
      <c r="P2657" s="12">
        <v>0</v>
      </c>
      <c r="Q2657" s="12">
        <v>0</v>
      </c>
      <c r="R2657" s="12">
        <v>76001</v>
      </c>
      <c r="S2657" s="59">
        <v>1.0136986301369864</v>
      </c>
      <c r="T2657" s="59">
        <v>31.550684931506851</v>
      </c>
      <c r="U2657" s="12">
        <v>1</v>
      </c>
      <c r="V2657" s="12">
        <v>5</v>
      </c>
      <c r="W2657" s="12">
        <v>3</v>
      </c>
      <c r="X2657" s="12">
        <v>4</v>
      </c>
      <c r="Y2657" s="12">
        <v>1</v>
      </c>
      <c r="Z2657" s="58">
        <v>0</v>
      </c>
      <c r="AA2657" s="58">
        <v>0</v>
      </c>
      <c r="AB2657" s="58">
        <v>0</v>
      </c>
      <c r="AC2657" s="58" t="s">
        <v>91</v>
      </c>
    </row>
    <row r="2658" spans="1:29" x14ac:dyDescent="0.3">
      <c r="A2658" s="57">
        <v>2224886846</v>
      </c>
      <c r="B2658" s="12" t="s">
        <v>1918</v>
      </c>
      <c r="C2658" s="58" t="s">
        <v>108</v>
      </c>
      <c r="D2658" s="58" t="s">
        <v>29</v>
      </c>
      <c r="E2658" s="58">
        <v>335210</v>
      </c>
      <c r="F2658" s="58">
        <v>1107553</v>
      </c>
      <c r="G2658" s="58">
        <f>+IF(F2658&gt;K2658+100000,F2658-K2658,0)</f>
        <v>127105</v>
      </c>
      <c r="H2658" s="58">
        <v>93778</v>
      </c>
      <c r="I2658" s="58">
        <v>0</v>
      </c>
      <c r="J2658" s="58">
        <v>522000</v>
      </c>
      <c r="K2658" s="58">
        <v>980448</v>
      </c>
      <c r="L2658" s="12" t="s">
        <v>87</v>
      </c>
      <c r="M2658" s="12" t="s">
        <v>89</v>
      </c>
      <c r="N2658" s="12" t="s">
        <v>10</v>
      </c>
      <c r="O2658" s="12">
        <v>4</v>
      </c>
      <c r="P2658" s="12">
        <v>0</v>
      </c>
      <c r="Q2658" s="12">
        <v>0</v>
      </c>
      <c r="R2658" s="12">
        <v>76275</v>
      </c>
      <c r="S2658" s="12">
        <v>3.2602739726027399</v>
      </c>
      <c r="T2658" s="12">
        <v>30.345205479452055</v>
      </c>
      <c r="U2658" s="12">
        <v>2</v>
      </c>
      <c r="V2658" s="12">
        <v>0</v>
      </c>
      <c r="W2658" s="12">
        <v>2</v>
      </c>
      <c r="X2658" s="12">
        <v>1</v>
      </c>
      <c r="Y2658" s="12">
        <v>2</v>
      </c>
      <c r="Z2658" s="58">
        <v>0</v>
      </c>
      <c r="AA2658" s="58">
        <v>0</v>
      </c>
      <c r="AB2658" s="58">
        <v>0</v>
      </c>
      <c r="AC2658" s="58" t="s">
        <v>91</v>
      </c>
    </row>
    <row r="2659" spans="1:29" x14ac:dyDescent="0.3">
      <c r="A2659" s="57">
        <v>2224644606</v>
      </c>
      <c r="B2659" s="12" t="s">
        <v>1919</v>
      </c>
      <c r="C2659" s="58" t="s">
        <v>108</v>
      </c>
      <c r="D2659" s="58" t="s">
        <v>113</v>
      </c>
      <c r="E2659" s="58">
        <v>168305</v>
      </c>
      <c r="F2659" s="58">
        <v>857036</v>
      </c>
      <c r="G2659" s="58">
        <f>+IF(F2659&gt;K2659+100000,F2659-K2659,0)</f>
        <v>0</v>
      </c>
      <c r="H2659" s="58">
        <v>99549</v>
      </c>
      <c r="I2659" s="58">
        <v>0</v>
      </c>
      <c r="J2659" s="58">
        <v>1628255</v>
      </c>
      <c r="K2659" s="58">
        <v>980448</v>
      </c>
      <c r="L2659" s="12" t="s">
        <v>87</v>
      </c>
      <c r="M2659" s="12" t="s">
        <v>89</v>
      </c>
      <c r="N2659" s="12" t="s">
        <v>10</v>
      </c>
      <c r="O2659" s="12">
        <v>4</v>
      </c>
      <c r="P2659" s="12">
        <v>0</v>
      </c>
      <c r="Q2659" s="12">
        <v>0</v>
      </c>
      <c r="R2659" s="12">
        <v>76275</v>
      </c>
      <c r="S2659" s="59">
        <v>3.2602739726027399</v>
      </c>
      <c r="T2659" s="59">
        <v>25.564383561643837</v>
      </c>
      <c r="U2659" s="12">
        <v>1</v>
      </c>
      <c r="V2659" s="12">
        <v>0</v>
      </c>
      <c r="W2659" s="12">
        <v>3</v>
      </c>
      <c r="X2659" s="12">
        <v>2</v>
      </c>
      <c r="Y2659" s="12">
        <v>1</v>
      </c>
      <c r="Z2659" s="58">
        <v>0</v>
      </c>
      <c r="AA2659" s="58">
        <v>0</v>
      </c>
      <c r="AB2659" s="58">
        <v>0</v>
      </c>
      <c r="AC2659" s="58" t="s">
        <v>91</v>
      </c>
    </row>
    <row r="2660" spans="1:29" x14ac:dyDescent="0.3">
      <c r="A2660" s="57">
        <v>2224808044</v>
      </c>
      <c r="B2660" s="12" t="s">
        <v>1921</v>
      </c>
      <c r="C2660" s="58" t="s">
        <v>109</v>
      </c>
      <c r="D2660" s="58" t="s">
        <v>112</v>
      </c>
      <c r="E2660" s="58">
        <v>311</v>
      </c>
      <c r="F2660" s="58"/>
      <c r="G2660" s="58">
        <f>+IF(F2660&gt;K2660+100000,F2660-K2660,0)</f>
        <v>0</v>
      </c>
      <c r="H2660" s="58"/>
      <c r="I2660" s="58"/>
      <c r="J2660" s="58"/>
      <c r="K2660" s="58">
        <v>980448</v>
      </c>
      <c r="L2660" s="12" t="s">
        <v>91</v>
      </c>
      <c r="M2660" s="12" t="s">
        <v>91</v>
      </c>
      <c r="N2660" s="12" t="s">
        <v>91</v>
      </c>
      <c r="O2660" s="12">
        <v>4</v>
      </c>
      <c r="P2660" s="12">
        <v>0</v>
      </c>
      <c r="Q2660" s="12">
        <v>0</v>
      </c>
      <c r="R2660" s="12">
        <v>76130</v>
      </c>
      <c r="S2660" s="12">
        <v>3.2602739726027399</v>
      </c>
      <c r="T2660" s="12">
        <v>23.660273972602738</v>
      </c>
      <c r="U2660" s="12">
        <v>2</v>
      </c>
      <c r="V2660" s="12">
        <v>0</v>
      </c>
      <c r="W2660" s="12">
        <v>2</v>
      </c>
      <c r="X2660" s="12">
        <v>1</v>
      </c>
      <c r="Y2660" s="12">
        <v>2</v>
      </c>
      <c r="Z2660" s="58">
        <v>0</v>
      </c>
      <c r="AA2660" s="58">
        <v>0</v>
      </c>
      <c r="AB2660" s="58">
        <v>0</v>
      </c>
      <c r="AC2660" s="58" t="s">
        <v>91</v>
      </c>
    </row>
    <row r="2661" spans="1:29" x14ac:dyDescent="0.3">
      <c r="A2661" s="57">
        <v>2042464888</v>
      </c>
      <c r="B2661" s="12" t="s">
        <v>1922</v>
      </c>
      <c r="C2661" s="58" t="s">
        <v>109</v>
      </c>
      <c r="D2661" s="58" t="s">
        <v>112</v>
      </c>
      <c r="E2661" s="58"/>
      <c r="F2661" s="58"/>
      <c r="G2661" s="58">
        <f>+IF(F2661&gt;K2661+100000,F2661-K2661,0)</f>
        <v>0</v>
      </c>
      <c r="H2661" s="58"/>
      <c r="I2661" s="58"/>
      <c r="J2661" s="58"/>
      <c r="K2661" s="58">
        <v>980620</v>
      </c>
      <c r="L2661" s="12" t="s">
        <v>91</v>
      </c>
      <c r="M2661" s="12" t="s">
        <v>91</v>
      </c>
      <c r="N2661" s="12" t="s">
        <v>91</v>
      </c>
      <c r="O2661" s="12">
        <v>4</v>
      </c>
      <c r="P2661" s="12">
        <v>0</v>
      </c>
      <c r="Q2661" s="12">
        <v>0</v>
      </c>
      <c r="R2661" s="12">
        <v>8001</v>
      </c>
      <c r="S2661" s="59">
        <v>2.3616438356164382</v>
      </c>
      <c r="T2661" s="59">
        <v>26.8</v>
      </c>
      <c r="U2661" s="12">
        <v>2</v>
      </c>
      <c r="V2661" s="12">
        <v>5</v>
      </c>
      <c r="W2661" s="12">
        <v>3</v>
      </c>
      <c r="X2661" s="12">
        <v>2</v>
      </c>
      <c r="Y2661" s="12">
        <v>1</v>
      </c>
      <c r="Z2661" s="58">
        <v>0</v>
      </c>
      <c r="AA2661" s="58">
        <v>0</v>
      </c>
      <c r="AB2661" s="58">
        <v>0</v>
      </c>
      <c r="AC2661" s="58" t="s">
        <v>91</v>
      </c>
    </row>
    <row r="2662" spans="1:29" x14ac:dyDescent="0.3">
      <c r="A2662" s="57">
        <v>2240866088</v>
      </c>
      <c r="B2662" s="12" t="s">
        <v>1923</v>
      </c>
      <c r="C2662" s="58" t="s">
        <v>108</v>
      </c>
      <c r="D2662" s="58" t="s">
        <v>30</v>
      </c>
      <c r="E2662" s="58">
        <v>4575000</v>
      </c>
      <c r="F2662" s="58">
        <v>6126807</v>
      </c>
      <c r="G2662" s="58">
        <f>+IF(F2662&gt;K2662+100000,F2662-K2662,0)</f>
        <v>5145600</v>
      </c>
      <c r="H2662" s="58">
        <v>763305</v>
      </c>
      <c r="I2662" s="58">
        <v>0</v>
      </c>
      <c r="J2662" s="58">
        <v>0</v>
      </c>
      <c r="K2662" s="58">
        <v>981207</v>
      </c>
      <c r="L2662" s="12" t="s">
        <v>88</v>
      </c>
      <c r="M2662" s="12" t="s">
        <v>89</v>
      </c>
      <c r="N2662" s="12" t="s">
        <v>10</v>
      </c>
      <c r="O2662" s="12">
        <v>4</v>
      </c>
      <c r="P2662" s="12">
        <v>0</v>
      </c>
      <c r="Q2662" s="12">
        <v>0</v>
      </c>
      <c r="R2662" s="12">
        <v>76001</v>
      </c>
      <c r="S2662" s="59">
        <v>0.76164383561643834</v>
      </c>
      <c r="T2662" s="59">
        <v>29.276712328767122</v>
      </c>
      <c r="U2662" s="12">
        <v>2</v>
      </c>
      <c r="V2662" s="12">
        <v>6</v>
      </c>
      <c r="W2662" s="12">
        <v>4</v>
      </c>
      <c r="X2662" s="12">
        <v>7</v>
      </c>
      <c r="Y2662" s="12">
        <v>1</v>
      </c>
      <c r="Z2662" s="58">
        <v>0</v>
      </c>
      <c r="AA2662" s="58">
        <v>0</v>
      </c>
      <c r="AB2662" s="58">
        <v>0</v>
      </c>
      <c r="AC2662" s="58" t="s">
        <v>91</v>
      </c>
    </row>
    <row r="2663" spans="1:29" x14ac:dyDescent="0.3">
      <c r="A2663" s="57">
        <v>80260208</v>
      </c>
      <c r="B2663" s="12" t="s">
        <v>1924</v>
      </c>
      <c r="C2663" s="58" t="s">
        <v>109</v>
      </c>
      <c r="D2663" s="58" t="s">
        <v>112</v>
      </c>
      <c r="E2663" s="58">
        <v>915000</v>
      </c>
      <c r="F2663" s="58"/>
      <c r="G2663" s="58">
        <f>+IF(F2663&gt;K2663+100000,F2663-K2663,0)</f>
        <v>0</v>
      </c>
      <c r="H2663" s="58"/>
      <c r="I2663" s="58"/>
      <c r="J2663" s="58"/>
      <c r="K2663" s="58">
        <v>981207</v>
      </c>
      <c r="L2663" s="12" t="s">
        <v>91</v>
      </c>
      <c r="M2663" s="12" t="s">
        <v>91</v>
      </c>
      <c r="N2663" s="12" t="s">
        <v>91</v>
      </c>
      <c r="O2663" s="12">
        <v>4</v>
      </c>
      <c r="P2663" s="12">
        <v>0</v>
      </c>
      <c r="Q2663" s="12">
        <v>0</v>
      </c>
      <c r="R2663" s="12">
        <v>13001</v>
      </c>
      <c r="S2663" s="59">
        <v>0.76164383561643834</v>
      </c>
      <c r="T2663" s="59">
        <v>41.320547945205476</v>
      </c>
      <c r="U2663" s="12">
        <v>1</v>
      </c>
      <c r="V2663" s="12">
        <v>5</v>
      </c>
      <c r="W2663" s="12">
        <v>4</v>
      </c>
      <c r="X2663" s="12">
        <v>8</v>
      </c>
      <c r="Y2663" s="12">
        <v>1</v>
      </c>
      <c r="Z2663" s="58">
        <v>0</v>
      </c>
      <c r="AA2663" s="58">
        <v>0</v>
      </c>
      <c r="AB2663" s="58">
        <v>0</v>
      </c>
      <c r="AC2663" s="58" t="s">
        <v>91</v>
      </c>
    </row>
    <row r="2664" spans="1:29" x14ac:dyDescent="0.3">
      <c r="A2664" s="57">
        <v>44644862</v>
      </c>
      <c r="B2664" s="12" t="s">
        <v>1926</v>
      </c>
      <c r="C2664" s="58" t="s">
        <v>108</v>
      </c>
      <c r="D2664" s="58" t="s">
        <v>113</v>
      </c>
      <c r="E2664" s="58"/>
      <c r="F2664" s="58">
        <v>1000000</v>
      </c>
      <c r="G2664" s="58">
        <f>+IF(F2664&gt;K2664+100000,F2664-K2664,0)</f>
        <v>0</v>
      </c>
      <c r="H2664" s="58">
        <v>87730</v>
      </c>
      <c r="I2664" s="58">
        <v>0</v>
      </c>
      <c r="J2664" s="58">
        <v>0</v>
      </c>
      <c r="K2664" s="58">
        <v>982115</v>
      </c>
      <c r="L2664" s="12" t="s">
        <v>88</v>
      </c>
      <c r="M2664" s="12" t="s">
        <v>89</v>
      </c>
      <c r="N2664" s="12" t="s">
        <v>10</v>
      </c>
      <c r="O2664" s="12">
        <v>4</v>
      </c>
      <c r="P2664" s="12">
        <v>0</v>
      </c>
      <c r="Q2664" s="12">
        <v>0</v>
      </c>
      <c r="R2664" s="12">
        <v>19001</v>
      </c>
      <c r="S2664" s="59">
        <v>3.2630136986301368</v>
      </c>
      <c r="T2664" s="59">
        <v>56.961643835616435</v>
      </c>
      <c r="U2664" s="12">
        <v>2</v>
      </c>
      <c r="V2664" s="12">
        <v>2</v>
      </c>
      <c r="W2664" s="12">
        <v>3</v>
      </c>
      <c r="X2664" s="12">
        <v>2</v>
      </c>
      <c r="Y2664" s="12">
        <v>1</v>
      </c>
      <c r="Z2664" s="58">
        <v>0</v>
      </c>
      <c r="AA2664" s="58">
        <v>0</v>
      </c>
      <c r="AB2664" s="58">
        <v>0</v>
      </c>
      <c r="AC2664" s="58" t="s">
        <v>91</v>
      </c>
    </row>
    <row r="2665" spans="1:29" x14ac:dyDescent="0.3">
      <c r="A2665" s="57">
        <v>2006286420</v>
      </c>
      <c r="B2665" s="12" t="s">
        <v>1927</v>
      </c>
      <c r="C2665" s="58" t="s">
        <v>108</v>
      </c>
      <c r="D2665" s="58" t="s">
        <v>29</v>
      </c>
      <c r="E2665" s="58">
        <v>523792</v>
      </c>
      <c r="F2665" s="58">
        <v>1199635</v>
      </c>
      <c r="G2665" s="58">
        <f>+IF(F2665&gt;K2665+100000,F2665-K2665,0)</f>
        <v>216072</v>
      </c>
      <c r="H2665" s="58">
        <v>118431</v>
      </c>
      <c r="I2665" s="58">
        <v>0</v>
      </c>
      <c r="J2665" s="58">
        <v>0</v>
      </c>
      <c r="K2665" s="58">
        <v>983563</v>
      </c>
      <c r="L2665" s="12" t="s">
        <v>88</v>
      </c>
      <c r="M2665" s="12" t="s">
        <v>89</v>
      </c>
      <c r="N2665" s="12" t="s">
        <v>10</v>
      </c>
      <c r="O2665" s="12">
        <v>4</v>
      </c>
      <c r="P2665" s="12">
        <v>0</v>
      </c>
      <c r="Q2665" s="12">
        <v>0</v>
      </c>
      <c r="R2665" s="12">
        <v>76130</v>
      </c>
      <c r="S2665" s="59">
        <v>3.2191780821917808</v>
      </c>
      <c r="T2665" s="59">
        <v>21.813698630136987</v>
      </c>
      <c r="U2665" s="12">
        <v>2</v>
      </c>
      <c r="V2665" s="12">
        <v>2</v>
      </c>
      <c r="W2665" s="12">
        <v>2</v>
      </c>
      <c r="X2665" s="12">
        <v>2</v>
      </c>
      <c r="Y2665" s="12">
        <v>1</v>
      </c>
      <c r="Z2665" s="58">
        <v>0</v>
      </c>
      <c r="AA2665" s="58">
        <v>0</v>
      </c>
      <c r="AB2665" s="58">
        <v>0</v>
      </c>
      <c r="AC2665" s="58" t="s">
        <v>91</v>
      </c>
    </row>
    <row r="2666" spans="1:29" x14ac:dyDescent="0.3">
      <c r="A2666" s="57">
        <v>4208668</v>
      </c>
      <c r="B2666" s="12" t="s">
        <v>1928</v>
      </c>
      <c r="C2666" s="58" t="s">
        <v>109</v>
      </c>
      <c r="D2666" s="58" t="s">
        <v>117</v>
      </c>
      <c r="E2666" s="58">
        <v>10069964</v>
      </c>
      <c r="F2666" s="58"/>
      <c r="G2666" s="58">
        <f>+IF(F2666&gt;K2666+100000,F2666-K2666,0)</f>
        <v>0</v>
      </c>
      <c r="H2666" s="58"/>
      <c r="I2666" s="58"/>
      <c r="J2666" s="58"/>
      <c r="K2666" s="58">
        <v>984266</v>
      </c>
      <c r="L2666" s="12" t="s">
        <v>91</v>
      </c>
      <c r="M2666" s="12" t="s">
        <v>91</v>
      </c>
      <c r="N2666" s="12" t="s">
        <v>91</v>
      </c>
      <c r="O2666" s="12">
        <v>4</v>
      </c>
      <c r="P2666" s="12">
        <v>0</v>
      </c>
      <c r="Q2666" s="12">
        <v>0</v>
      </c>
      <c r="R2666" s="12">
        <v>76130</v>
      </c>
      <c r="S2666" s="59">
        <v>3.1863013698630138</v>
      </c>
      <c r="T2666" s="59">
        <v>48.197260273972603</v>
      </c>
      <c r="U2666" s="12">
        <v>1</v>
      </c>
      <c r="V2666" s="12">
        <v>2</v>
      </c>
      <c r="W2666" s="12">
        <v>2</v>
      </c>
      <c r="X2666" s="12">
        <v>2</v>
      </c>
      <c r="Y2666" s="12">
        <v>3</v>
      </c>
      <c r="Z2666" s="58">
        <v>0</v>
      </c>
      <c r="AA2666" s="58">
        <v>0</v>
      </c>
      <c r="AB2666" s="58">
        <v>0</v>
      </c>
      <c r="AC2666" s="58" t="s">
        <v>91</v>
      </c>
    </row>
    <row r="2667" spans="1:29" x14ac:dyDescent="0.3">
      <c r="A2667" s="57">
        <v>20440626</v>
      </c>
      <c r="B2667" s="12" t="s">
        <v>1929</v>
      </c>
      <c r="C2667" s="58" t="s">
        <v>109</v>
      </c>
      <c r="D2667" s="58" t="s">
        <v>112</v>
      </c>
      <c r="E2667" s="58">
        <v>1644812</v>
      </c>
      <c r="F2667" s="58"/>
      <c r="G2667" s="58">
        <f>+IF(F2667&gt;K2667+100000,F2667-K2667,0)</f>
        <v>0</v>
      </c>
      <c r="H2667" s="58"/>
      <c r="I2667" s="58"/>
      <c r="J2667" s="58"/>
      <c r="K2667" s="58">
        <v>984266</v>
      </c>
      <c r="L2667" s="12" t="s">
        <v>91</v>
      </c>
      <c r="M2667" s="12" t="s">
        <v>91</v>
      </c>
      <c r="N2667" s="12" t="s">
        <v>91</v>
      </c>
      <c r="O2667" s="12">
        <v>4</v>
      </c>
      <c r="P2667" s="12">
        <v>0</v>
      </c>
      <c r="Q2667" s="12">
        <v>0</v>
      </c>
      <c r="R2667" s="12">
        <v>76130</v>
      </c>
      <c r="S2667" s="59">
        <v>3.1835616438356165</v>
      </c>
      <c r="T2667" s="59">
        <v>37.816438356164383</v>
      </c>
      <c r="U2667" s="12">
        <v>2</v>
      </c>
      <c r="V2667" s="12">
        <v>0</v>
      </c>
      <c r="W2667" s="12">
        <v>1</v>
      </c>
      <c r="X2667" s="12">
        <v>2</v>
      </c>
      <c r="Y2667" s="12">
        <v>3</v>
      </c>
      <c r="Z2667" s="58">
        <v>0</v>
      </c>
      <c r="AA2667" s="58">
        <v>0</v>
      </c>
      <c r="AB2667" s="58">
        <v>0</v>
      </c>
      <c r="AC2667" s="58" t="s">
        <v>91</v>
      </c>
    </row>
    <row r="2668" spans="1:29" x14ac:dyDescent="0.3">
      <c r="A2668" s="57">
        <v>20480402</v>
      </c>
      <c r="B2668" s="12" t="s">
        <v>1931</v>
      </c>
      <c r="C2668" s="58" t="s">
        <v>109</v>
      </c>
      <c r="D2668" s="58" t="s">
        <v>112</v>
      </c>
      <c r="E2668" s="58">
        <v>498400</v>
      </c>
      <c r="F2668" s="58"/>
      <c r="G2668" s="58">
        <f>+IF(F2668&gt;K2668+100000,F2668-K2668,0)</f>
        <v>0</v>
      </c>
      <c r="H2668" s="58"/>
      <c r="I2668" s="58"/>
      <c r="J2668" s="58"/>
      <c r="K2668" s="58">
        <v>984266</v>
      </c>
      <c r="L2668" s="12" t="s">
        <v>91</v>
      </c>
      <c r="M2668" s="12" t="s">
        <v>91</v>
      </c>
      <c r="N2668" s="12" t="s">
        <v>91</v>
      </c>
      <c r="O2668" s="12">
        <v>4</v>
      </c>
      <c r="P2668" s="12">
        <v>0</v>
      </c>
      <c r="Q2668" s="12">
        <v>0</v>
      </c>
      <c r="R2668" s="12">
        <v>76130</v>
      </c>
      <c r="S2668" s="59">
        <v>3.1835616438356165</v>
      </c>
      <c r="T2668" s="59">
        <v>47.287671232876711</v>
      </c>
      <c r="U2668" s="12">
        <v>1</v>
      </c>
      <c r="V2668" s="12">
        <v>0</v>
      </c>
      <c r="W2668" s="12">
        <v>1</v>
      </c>
      <c r="X2668" s="12">
        <v>2</v>
      </c>
      <c r="Y2668" s="12">
        <v>1</v>
      </c>
      <c r="Z2668" s="58">
        <v>0</v>
      </c>
      <c r="AA2668" s="58">
        <v>0</v>
      </c>
      <c r="AB2668" s="58">
        <v>0</v>
      </c>
      <c r="AC2668" s="58" t="s">
        <v>91</v>
      </c>
    </row>
    <row r="2669" spans="1:29" x14ac:dyDescent="0.3">
      <c r="A2669" s="57">
        <v>2244288088</v>
      </c>
      <c r="B2669" s="12" t="s">
        <v>1933</v>
      </c>
      <c r="C2669" s="58" t="s">
        <v>108</v>
      </c>
      <c r="D2669" s="58" t="s">
        <v>113</v>
      </c>
      <c r="E2669" s="58">
        <v>246951</v>
      </c>
      <c r="F2669" s="58">
        <v>457153</v>
      </c>
      <c r="G2669" s="58">
        <f>+IF(F2669&gt;K2669+100000,F2669-K2669,0)</f>
        <v>0</v>
      </c>
      <c r="H2669" s="58">
        <v>78339</v>
      </c>
      <c r="I2669" s="58">
        <v>0</v>
      </c>
      <c r="J2669" s="58">
        <v>0</v>
      </c>
      <c r="K2669" s="58">
        <v>984266</v>
      </c>
      <c r="L2669" s="12" t="s">
        <v>88</v>
      </c>
      <c r="M2669" s="12" t="s">
        <v>89</v>
      </c>
      <c r="N2669" s="12" t="s">
        <v>10</v>
      </c>
      <c r="O2669" s="12">
        <v>4</v>
      </c>
      <c r="P2669" s="12">
        <v>0</v>
      </c>
      <c r="Q2669" s="12">
        <v>0</v>
      </c>
      <c r="R2669" s="12">
        <v>76130</v>
      </c>
      <c r="S2669" s="59">
        <v>3.1835616438356165</v>
      </c>
      <c r="T2669" s="59">
        <v>26.597260273972601</v>
      </c>
      <c r="U2669" s="12">
        <v>1</v>
      </c>
      <c r="V2669" s="12">
        <v>0</v>
      </c>
      <c r="W2669" s="12">
        <v>1</v>
      </c>
      <c r="X2669" s="12">
        <v>2</v>
      </c>
      <c r="Y2669" s="12">
        <v>1</v>
      </c>
      <c r="Z2669" s="58">
        <v>0</v>
      </c>
      <c r="AA2669" s="58">
        <v>0</v>
      </c>
      <c r="AB2669" s="58">
        <v>0</v>
      </c>
      <c r="AC2669" s="58" t="s">
        <v>91</v>
      </c>
    </row>
    <row r="2670" spans="1:29" x14ac:dyDescent="0.3">
      <c r="A2670" s="57">
        <v>2224822666</v>
      </c>
      <c r="B2670" s="12" t="s">
        <v>1934</v>
      </c>
      <c r="C2670" s="58" t="s">
        <v>108</v>
      </c>
      <c r="D2670" s="58" t="s">
        <v>112</v>
      </c>
      <c r="E2670" s="58">
        <v>7536</v>
      </c>
      <c r="F2670" s="58">
        <v>50599</v>
      </c>
      <c r="G2670" s="58">
        <f>+IF(F2670&gt;K2670+100000,F2670-K2670,0)</f>
        <v>0</v>
      </c>
      <c r="H2670" s="58">
        <v>51004</v>
      </c>
      <c r="I2670" s="58">
        <v>0</v>
      </c>
      <c r="J2670" s="58">
        <v>0</v>
      </c>
      <c r="K2670" s="58">
        <v>984266</v>
      </c>
      <c r="L2670" s="12" t="s">
        <v>88</v>
      </c>
      <c r="M2670" s="12" t="s">
        <v>89</v>
      </c>
      <c r="N2670" s="12" t="s">
        <v>10</v>
      </c>
      <c r="O2670" s="12">
        <v>4</v>
      </c>
      <c r="P2670" s="12">
        <v>0</v>
      </c>
      <c r="Q2670" s="12">
        <v>0</v>
      </c>
      <c r="R2670" s="12">
        <v>76130</v>
      </c>
      <c r="S2670" s="59">
        <v>3.1835616438356165</v>
      </c>
      <c r="T2670" s="59">
        <v>31.528767123287672</v>
      </c>
      <c r="U2670" s="12">
        <v>1</v>
      </c>
      <c r="V2670" s="12">
        <v>0</v>
      </c>
      <c r="W2670" s="12">
        <v>1</v>
      </c>
      <c r="X2670" s="12">
        <v>2</v>
      </c>
      <c r="Y2670" s="12">
        <v>1</v>
      </c>
      <c r="Z2670" s="58">
        <v>0</v>
      </c>
      <c r="AA2670" s="58">
        <v>0</v>
      </c>
      <c r="AB2670" s="58">
        <v>0</v>
      </c>
      <c r="AC2670" s="58" t="s">
        <v>91</v>
      </c>
    </row>
    <row r="2671" spans="1:29" x14ac:dyDescent="0.3">
      <c r="A2671" s="57">
        <v>40684200</v>
      </c>
      <c r="B2671" s="12" t="s">
        <v>1935</v>
      </c>
      <c r="C2671" s="58" t="s">
        <v>109</v>
      </c>
      <c r="D2671" s="58" t="s">
        <v>112</v>
      </c>
      <c r="E2671" s="58"/>
      <c r="F2671" s="58"/>
      <c r="G2671" s="58">
        <f>+IF(F2671&gt;K2671+100000,F2671-K2671,0)</f>
        <v>0</v>
      </c>
      <c r="H2671" s="58"/>
      <c r="I2671" s="58"/>
      <c r="J2671" s="58"/>
      <c r="K2671" s="58">
        <v>984266</v>
      </c>
      <c r="L2671" s="12" t="s">
        <v>91</v>
      </c>
      <c r="M2671" s="12" t="s">
        <v>91</v>
      </c>
      <c r="N2671" s="12" t="s">
        <v>91</v>
      </c>
      <c r="O2671" s="12">
        <v>4</v>
      </c>
      <c r="P2671" s="12">
        <v>0</v>
      </c>
      <c r="Q2671" s="12">
        <v>0</v>
      </c>
      <c r="R2671" s="12">
        <v>25307</v>
      </c>
      <c r="S2671" s="59">
        <v>3.1808219178082191</v>
      </c>
      <c r="T2671" s="59">
        <v>44.876712328767127</v>
      </c>
      <c r="U2671" s="12">
        <v>2</v>
      </c>
      <c r="V2671" s="12">
        <v>0</v>
      </c>
      <c r="W2671" s="12">
        <v>2</v>
      </c>
      <c r="X2671" s="12">
        <v>2</v>
      </c>
      <c r="Y2671" s="12">
        <v>1</v>
      </c>
      <c r="Z2671" s="58">
        <v>0</v>
      </c>
      <c r="AA2671" s="58">
        <v>0</v>
      </c>
      <c r="AB2671" s="58">
        <v>0</v>
      </c>
      <c r="AC2671" s="58" t="s">
        <v>91</v>
      </c>
    </row>
    <row r="2672" spans="1:29" x14ac:dyDescent="0.3">
      <c r="A2672" s="57">
        <v>2228226026</v>
      </c>
      <c r="B2672" s="12" t="s">
        <v>1937</v>
      </c>
      <c r="C2672" s="58" t="s">
        <v>109</v>
      </c>
      <c r="D2672" s="58" t="s">
        <v>112</v>
      </c>
      <c r="E2672" s="58">
        <v>538514</v>
      </c>
      <c r="F2672" s="58"/>
      <c r="G2672" s="58">
        <f>+IF(F2672&gt;K2672+100000,F2672-K2672,0)</f>
        <v>0</v>
      </c>
      <c r="H2672" s="58"/>
      <c r="I2672" s="58"/>
      <c r="J2672" s="58"/>
      <c r="K2672" s="58">
        <v>990620</v>
      </c>
      <c r="L2672" s="12" t="s">
        <v>91</v>
      </c>
      <c r="M2672" s="12" t="s">
        <v>91</v>
      </c>
      <c r="N2672" s="12" t="s">
        <v>91</v>
      </c>
      <c r="O2672" s="12">
        <v>4</v>
      </c>
      <c r="P2672" s="12">
        <v>0</v>
      </c>
      <c r="Q2672" s="12">
        <v>0</v>
      </c>
      <c r="R2672" s="12">
        <v>68276</v>
      </c>
      <c r="S2672" s="59">
        <v>2.2383561643835614</v>
      </c>
      <c r="T2672" s="59">
        <v>32.531506849315072</v>
      </c>
      <c r="U2672" s="12">
        <v>1</v>
      </c>
      <c r="V2672" s="12">
        <v>2</v>
      </c>
      <c r="W2672" s="12">
        <v>1</v>
      </c>
      <c r="X2672" s="12">
        <v>2</v>
      </c>
      <c r="Y2672" s="12">
        <v>1</v>
      </c>
      <c r="Z2672" s="58">
        <v>0</v>
      </c>
      <c r="AA2672" s="58">
        <v>0</v>
      </c>
      <c r="AB2672" s="58">
        <v>0</v>
      </c>
      <c r="AC2672" s="58" t="s">
        <v>91</v>
      </c>
    </row>
    <row r="2673" spans="1:29" x14ac:dyDescent="0.3">
      <c r="A2673" s="57">
        <v>8048660</v>
      </c>
      <c r="B2673" s="12" t="s">
        <v>1940</v>
      </c>
      <c r="C2673" s="58" t="s">
        <v>108</v>
      </c>
      <c r="D2673" s="58" t="s">
        <v>29</v>
      </c>
      <c r="E2673" s="58"/>
      <c r="F2673" s="58">
        <v>1122154</v>
      </c>
      <c r="G2673" s="58">
        <f>+IF(F2673&gt;K2673+100000,F2673-K2673,0)</f>
        <v>131534</v>
      </c>
      <c r="H2673" s="58">
        <v>88823</v>
      </c>
      <c r="I2673" s="58">
        <v>0</v>
      </c>
      <c r="J2673" s="58">
        <v>0</v>
      </c>
      <c r="K2673" s="58">
        <v>990620</v>
      </c>
      <c r="L2673" s="12" t="s">
        <v>88</v>
      </c>
      <c r="M2673" s="12" t="s">
        <v>89</v>
      </c>
      <c r="N2673" s="12" t="s">
        <v>10</v>
      </c>
      <c r="O2673" s="12">
        <v>4</v>
      </c>
      <c r="P2673" s="12">
        <v>0</v>
      </c>
      <c r="Q2673" s="12">
        <v>0</v>
      </c>
      <c r="R2673" s="12">
        <v>13052</v>
      </c>
      <c r="S2673" s="59">
        <v>2.1972602739726028</v>
      </c>
      <c r="T2673" s="59">
        <v>38.915068493150685</v>
      </c>
      <c r="U2673" s="12">
        <v>1</v>
      </c>
      <c r="V2673" s="12">
        <v>1</v>
      </c>
      <c r="W2673" s="12">
        <v>1</v>
      </c>
      <c r="X2673" s="12">
        <v>3</v>
      </c>
      <c r="Y2673" s="12">
        <v>3</v>
      </c>
      <c r="Z2673" s="58">
        <v>0</v>
      </c>
      <c r="AA2673" s="58">
        <v>0</v>
      </c>
      <c r="AB2673" s="58">
        <v>0</v>
      </c>
      <c r="AC2673" s="58" t="s">
        <v>91</v>
      </c>
    </row>
    <row r="2674" spans="1:29" x14ac:dyDescent="0.3">
      <c r="A2674" s="57">
        <v>864804</v>
      </c>
      <c r="B2674" s="12" t="s">
        <v>1941</v>
      </c>
      <c r="C2674" s="58" t="s">
        <v>108</v>
      </c>
      <c r="D2674" s="58" t="s">
        <v>29</v>
      </c>
      <c r="E2674" s="58"/>
      <c r="F2674" s="58">
        <v>1405962</v>
      </c>
      <c r="G2674" s="58">
        <f>+IF(F2674&gt;K2674+100000,F2674-K2674,0)</f>
        <v>415342</v>
      </c>
      <c r="H2674" s="58">
        <v>98692</v>
      </c>
      <c r="I2674" s="58">
        <v>0</v>
      </c>
      <c r="J2674" s="58">
        <v>1300000</v>
      </c>
      <c r="K2674" s="58">
        <v>990620</v>
      </c>
      <c r="L2674" s="12" t="s">
        <v>87</v>
      </c>
      <c r="M2674" s="12" t="s">
        <v>89</v>
      </c>
      <c r="N2674" s="12" t="s">
        <v>10</v>
      </c>
      <c r="O2674" s="12">
        <v>4</v>
      </c>
      <c r="P2674" s="12">
        <v>0</v>
      </c>
      <c r="Q2674" s="12">
        <v>0</v>
      </c>
      <c r="R2674" s="12">
        <v>13052</v>
      </c>
      <c r="S2674" s="59">
        <v>2.1972602739726028</v>
      </c>
      <c r="T2674" s="59">
        <v>44.975342465753428</v>
      </c>
      <c r="U2674" s="12">
        <v>1</v>
      </c>
      <c r="V2674" s="12">
        <v>2</v>
      </c>
      <c r="W2674" s="12">
        <v>2</v>
      </c>
      <c r="X2674" s="12">
        <v>2</v>
      </c>
      <c r="Y2674" s="12">
        <v>2</v>
      </c>
      <c r="Z2674" s="58">
        <v>0</v>
      </c>
      <c r="AA2674" s="58">
        <v>0</v>
      </c>
      <c r="AB2674" s="58">
        <v>0</v>
      </c>
      <c r="AC2674" s="58" t="s">
        <v>91</v>
      </c>
    </row>
    <row r="2675" spans="1:29" x14ac:dyDescent="0.3">
      <c r="A2675" s="57">
        <v>22646006</v>
      </c>
      <c r="B2675" s="12" t="s">
        <v>1946</v>
      </c>
      <c r="C2675" s="58" t="s">
        <v>109</v>
      </c>
      <c r="D2675" s="58" t="s">
        <v>112</v>
      </c>
      <c r="E2675" s="58"/>
      <c r="F2675" s="58"/>
      <c r="G2675" s="58">
        <f>+IF(F2675&gt;K2675+100000,F2675-K2675,0)</f>
        <v>0</v>
      </c>
      <c r="H2675" s="58"/>
      <c r="I2675" s="58"/>
      <c r="J2675" s="58"/>
      <c r="K2675" s="58">
        <v>990620</v>
      </c>
      <c r="L2675" s="12" t="s">
        <v>91</v>
      </c>
      <c r="M2675" s="12" t="s">
        <v>91</v>
      </c>
      <c r="N2675" s="12" t="s">
        <v>91</v>
      </c>
      <c r="O2675" s="12">
        <v>4</v>
      </c>
      <c r="P2675" s="12">
        <v>0</v>
      </c>
      <c r="Q2675" s="12">
        <v>0</v>
      </c>
      <c r="R2675" s="12">
        <v>68895</v>
      </c>
      <c r="S2675" s="59">
        <v>2.2383561643835614</v>
      </c>
      <c r="T2675" s="59">
        <v>42.372602739726027</v>
      </c>
      <c r="U2675" s="12">
        <v>1</v>
      </c>
      <c r="V2675" s="12">
        <v>2</v>
      </c>
      <c r="W2675" s="12">
        <v>2</v>
      </c>
      <c r="X2675" s="12">
        <v>3</v>
      </c>
      <c r="Y2675" s="12">
        <v>2</v>
      </c>
      <c r="Z2675" s="58">
        <v>0</v>
      </c>
      <c r="AA2675" s="58">
        <v>0</v>
      </c>
      <c r="AB2675" s="58">
        <v>0</v>
      </c>
      <c r="AC2675" s="58" t="s">
        <v>91</v>
      </c>
    </row>
    <row r="2676" spans="1:29" x14ac:dyDescent="0.3">
      <c r="A2676" s="57">
        <v>2202640224</v>
      </c>
      <c r="B2676" s="12" t="s">
        <v>1947</v>
      </c>
      <c r="C2676" s="58" t="s">
        <v>109</v>
      </c>
      <c r="D2676" s="58" t="s">
        <v>112</v>
      </c>
      <c r="E2676" s="58"/>
      <c r="F2676" s="58"/>
      <c r="G2676" s="58">
        <f>+IF(F2676&gt;K2676+100000,F2676-K2676,0)</f>
        <v>0</v>
      </c>
      <c r="H2676" s="58"/>
      <c r="I2676" s="58"/>
      <c r="J2676" s="58"/>
      <c r="K2676" s="58">
        <v>990620</v>
      </c>
      <c r="L2676" s="12" t="s">
        <v>91</v>
      </c>
      <c r="M2676" s="12" t="s">
        <v>91</v>
      </c>
      <c r="N2676" s="12" t="s">
        <v>91</v>
      </c>
      <c r="O2676" s="12">
        <v>4</v>
      </c>
      <c r="P2676" s="12">
        <v>0</v>
      </c>
      <c r="Q2676" s="12">
        <v>0</v>
      </c>
      <c r="R2676" s="12">
        <v>68895</v>
      </c>
      <c r="S2676" s="59">
        <v>2.2383561643835614</v>
      </c>
      <c r="T2676" s="59">
        <v>29.835616438356166</v>
      </c>
      <c r="U2676" s="12">
        <v>1</v>
      </c>
      <c r="V2676" s="12">
        <v>2</v>
      </c>
      <c r="W2676" s="12">
        <v>1</v>
      </c>
      <c r="X2676" s="12">
        <v>2</v>
      </c>
      <c r="Y2676" s="12">
        <v>3</v>
      </c>
      <c r="Z2676" s="58">
        <v>0</v>
      </c>
      <c r="AA2676" s="58">
        <v>0</v>
      </c>
      <c r="AB2676" s="58">
        <v>0</v>
      </c>
      <c r="AC2676" s="58" t="s">
        <v>91</v>
      </c>
    </row>
    <row r="2677" spans="1:29" x14ac:dyDescent="0.3">
      <c r="A2677" s="57">
        <v>2280042</v>
      </c>
      <c r="B2677" s="12" t="s">
        <v>1948</v>
      </c>
      <c r="C2677" s="58" t="s">
        <v>108</v>
      </c>
      <c r="D2677" s="58" t="s">
        <v>113</v>
      </c>
      <c r="E2677" s="58"/>
      <c r="F2677" s="58">
        <v>990924</v>
      </c>
      <c r="G2677" s="58">
        <f>+IF(F2677&gt;K2677+100000,F2677-K2677,0)</f>
        <v>0</v>
      </c>
      <c r="H2677" s="58">
        <v>69559</v>
      </c>
      <c r="I2677" s="58">
        <v>0</v>
      </c>
      <c r="J2677" s="58">
        <v>0</v>
      </c>
      <c r="K2677" s="58">
        <v>990620</v>
      </c>
      <c r="L2677" s="12" t="s">
        <v>88</v>
      </c>
      <c r="M2677" s="12" t="s">
        <v>89</v>
      </c>
      <c r="N2677" s="12" t="s">
        <v>10</v>
      </c>
      <c r="O2677" s="12">
        <v>4</v>
      </c>
      <c r="P2677" s="12">
        <v>0</v>
      </c>
      <c r="Q2677" s="12">
        <v>0</v>
      </c>
      <c r="R2677" s="12">
        <v>68307</v>
      </c>
      <c r="S2677" s="59">
        <v>2.1972602739726028</v>
      </c>
      <c r="T2677" s="59">
        <v>51.780821917808218</v>
      </c>
      <c r="U2677" s="12">
        <v>1</v>
      </c>
      <c r="V2677" s="12">
        <v>2</v>
      </c>
      <c r="W2677" s="12">
        <v>3</v>
      </c>
      <c r="X2677" s="12">
        <v>2</v>
      </c>
      <c r="Y2677" s="12">
        <v>2</v>
      </c>
      <c r="Z2677" s="58">
        <v>0</v>
      </c>
      <c r="AA2677" s="58">
        <v>0</v>
      </c>
      <c r="AB2677" s="58">
        <v>0</v>
      </c>
      <c r="AC2677" s="58" t="s">
        <v>91</v>
      </c>
    </row>
    <row r="2678" spans="1:29" x14ac:dyDescent="0.3">
      <c r="A2678" s="57">
        <v>2228666264</v>
      </c>
      <c r="B2678" s="12" t="s">
        <v>1950</v>
      </c>
      <c r="C2678" s="58" t="s">
        <v>108</v>
      </c>
      <c r="D2678" s="58" t="s">
        <v>29</v>
      </c>
      <c r="E2678" s="58"/>
      <c r="F2678" s="58">
        <v>1388111</v>
      </c>
      <c r="G2678" s="58">
        <f>+IF(F2678&gt;K2678+100000,F2678-K2678,0)</f>
        <v>395491</v>
      </c>
      <c r="H2678" s="58">
        <v>126470.00000000001</v>
      </c>
      <c r="I2678" s="58">
        <v>0</v>
      </c>
      <c r="J2678" s="58">
        <v>0</v>
      </c>
      <c r="K2678" s="58">
        <v>992620</v>
      </c>
      <c r="L2678" s="12" t="s">
        <v>88</v>
      </c>
      <c r="M2678" s="12" t="s">
        <v>89</v>
      </c>
      <c r="N2678" s="12" t="s">
        <v>10</v>
      </c>
      <c r="O2678" s="12">
        <v>4</v>
      </c>
      <c r="P2678" s="12">
        <v>0</v>
      </c>
      <c r="Q2678" s="12">
        <v>0</v>
      </c>
      <c r="R2678" s="12">
        <v>13052</v>
      </c>
      <c r="S2678" s="59">
        <v>2.5726027397260274</v>
      </c>
      <c r="T2678" s="59">
        <v>27.556164383561644</v>
      </c>
      <c r="U2678" s="12">
        <v>1</v>
      </c>
      <c r="V2678" s="12">
        <v>2</v>
      </c>
      <c r="W2678" s="12">
        <v>1</v>
      </c>
      <c r="X2678" s="12">
        <v>3</v>
      </c>
      <c r="Y2678" s="12">
        <v>3</v>
      </c>
      <c r="Z2678" s="58">
        <v>0</v>
      </c>
      <c r="AA2678" s="58">
        <v>0</v>
      </c>
      <c r="AB2678" s="58">
        <v>0</v>
      </c>
      <c r="AC2678" s="58" t="s">
        <v>91</v>
      </c>
    </row>
    <row r="2679" spans="1:29" x14ac:dyDescent="0.3">
      <c r="A2679" s="57">
        <v>2024064800</v>
      </c>
      <c r="B2679" s="12" t="s">
        <v>1955</v>
      </c>
      <c r="C2679" s="58" t="s">
        <v>109</v>
      </c>
      <c r="D2679" s="58" t="s">
        <v>117</v>
      </c>
      <c r="E2679" s="58">
        <v>3820333</v>
      </c>
      <c r="F2679" s="58"/>
      <c r="G2679" s="58">
        <f>+IF(F2679&gt;K2679+100000,F2679-K2679,0)</f>
        <v>0</v>
      </c>
      <c r="H2679" s="58"/>
      <c r="I2679" s="58"/>
      <c r="J2679" s="58"/>
      <c r="K2679" s="58">
        <v>994631</v>
      </c>
      <c r="L2679" s="12" t="s">
        <v>91</v>
      </c>
      <c r="M2679" s="12" t="s">
        <v>91</v>
      </c>
      <c r="N2679" s="12" t="s">
        <v>91</v>
      </c>
      <c r="O2679" s="12">
        <v>4</v>
      </c>
      <c r="P2679" s="12">
        <v>0</v>
      </c>
      <c r="Q2679" s="12">
        <v>0</v>
      </c>
      <c r="R2679" s="12">
        <v>11001</v>
      </c>
      <c r="S2679" s="59">
        <v>1.5534246575342465</v>
      </c>
      <c r="T2679" s="59">
        <v>25.457534246575342</v>
      </c>
      <c r="U2679" s="12">
        <v>2</v>
      </c>
      <c r="V2679" s="12">
        <v>5</v>
      </c>
      <c r="W2679" s="12">
        <v>2</v>
      </c>
      <c r="X2679" s="12">
        <v>3</v>
      </c>
      <c r="Y2679" s="12">
        <v>1</v>
      </c>
      <c r="Z2679" s="58">
        <v>0</v>
      </c>
      <c r="AA2679" s="58">
        <v>0</v>
      </c>
      <c r="AB2679" s="58">
        <v>0</v>
      </c>
      <c r="AC2679" s="58" t="s">
        <v>91</v>
      </c>
    </row>
    <row r="2680" spans="1:29" x14ac:dyDescent="0.3">
      <c r="A2680" s="57">
        <v>2062644288</v>
      </c>
      <c r="B2680" s="12" t="s">
        <v>1956</v>
      </c>
      <c r="C2680" s="58" t="s">
        <v>108</v>
      </c>
      <c r="D2680" s="58" t="s">
        <v>113</v>
      </c>
      <c r="E2680" s="58">
        <v>890235</v>
      </c>
      <c r="F2680" s="58">
        <v>677682</v>
      </c>
      <c r="G2680" s="58">
        <f>+IF(F2680&gt;K2680+100000,F2680-K2680,0)</f>
        <v>0</v>
      </c>
      <c r="H2680" s="58">
        <v>229518</v>
      </c>
      <c r="I2680" s="58">
        <v>0</v>
      </c>
      <c r="J2680" s="58">
        <v>0</v>
      </c>
      <c r="K2680" s="58">
        <v>995282</v>
      </c>
      <c r="L2680" s="12" t="s">
        <v>88</v>
      </c>
      <c r="M2680" s="12" t="s">
        <v>89</v>
      </c>
      <c r="N2680" s="12" t="s">
        <v>10</v>
      </c>
      <c r="O2680" s="12">
        <v>4</v>
      </c>
      <c r="P2680" s="12">
        <v>0</v>
      </c>
      <c r="Q2680" s="12">
        <v>0</v>
      </c>
      <c r="R2680" s="12">
        <v>76130</v>
      </c>
      <c r="S2680" s="59">
        <v>3.2630136986301368</v>
      </c>
      <c r="T2680" s="59">
        <v>23.756164383561643</v>
      </c>
      <c r="U2680" s="12">
        <v>1</v>
      </c>
      <c r="V2680" s="12">
        <v>0</v>
      </c>
      <c r="W2680" s="12">
        <v>1</v>
      </c>
      <c r="X2680" s="12">
        <v>2</v>
      </c>
      <c r="Y2680" s="12">
        <v>1</v>
      </c>
      <c r="Z2680" s="58">
        <v>0</v>
      </c>
      <c r="AA2680" s="58">
        <v>0</v>
      </c>
      <c r="AB2680" s="58">
        <v>0</v>
      </c>
      <c r="AC2680" s="58" t="s">
        <v>91</v>
      </c>
    </row>
    <row r="2681" spans="1:29" x14ac:dyDescent="0.3">
      <c r="A2681" s="57">
        <v>2004264602</v>
      </c>
      <c r="B2681" s="12" t="s">
        <v>1958</v>
      </c>
      <c r="C2681" s="58" t="s">
        <v>108</v>
      </c>
      <c r="D2681" s="58" t="s">
        <v>29</v>
      </c>
      <c r="E2681" s="58"/>
      <c r="F2681" s="58">
        <v>1558540</v>
      </c>
      <c r="G2681" s="58">
        <f>+IF(F2681&gt;K2681+100000,F2681-K2681,0)</f>
        <v>563258</v>
      </c>
      <c r="H2681" s="58">
        <v>123366</v>
      </c>
      <c r="I2681" s="58">
        <v>0</v>
      </c>
      <c r="J2681" s="58">
        <v>0</v>
      </c>
      <c r="K2681" s="58">
        <v>995282</v>
      </c>
      <c r="L2681" s="12" t="s">
        <v>88</v>
      </c>
      <c r="M2681" s="12" t="s">
        <v>89</v>
      </c>
      <c r="N2681" s="12" t="s">
        <v>10</v>
      </c>
      <c r="O2681" s="12">
        <v>4</v>
      </c>
      <c r="P2681" s="12">
        <v>0</v>
      </c>
      <c r="Q2681" s="12">
        <v>0</v>
      </c>
      <c r="R2681" s="12">
        <v>76130</v>
      </c>
      <c r="S2681" s="59">
        <v>3.2602739726027399</v>
      </c>
      <c r="T2681" s="59">
        <v>25.926027397260274</v>
      </c>
      <c r="U2681" s="12">
        <v>1</v>
      </c>
      <c r="V2681" s="12">
        <v>0</v>
      </c>
      <c r="W2681" s="12">
        <v>1</v>
      </c>
      <c r="X2681" s="12">
        <v>2</v>
      </c>
      <c r="Y2681" s="12">
        <v>3</v>
      </c>
      <c r="Z2681" s="58">
        <v>0</v>
      </c>
      <c r="AA2681" s="58">
        <v>0</v>
      </c>
      <c r="AB2681" s="58">
        <v>0</v>
      </c>
      <c r="AC2681" s="58" t="s">
        <v>91</v>
      </c>
    </row>
    <row r="2682" spans="1:29" x14ac:dyDescent="0.3">
      <c r="A2682" s="57">
        <v>2222240284</v>
      </c>
      <c r="B2682" s="12" t="s">
        <v>1960</v>
      </c>
      <c r="C2682" s="58" t="s">
        <v>109</v>
      </c>
      <c r="D2682" s="58" t="s">
        <v>112</v>
      </c>
      <c r="E2682" s="58"/>
      <c r="F2682" s="58"/>
      <c r="G2682" s="58">
        <f>+IF(F2682&gt;K2682+100000,F2682-K2682,0)</f>
        <v>0</v>
      </c>
      <c r="H2682" s="58"/>
      <c r="I2682" s="58"/>
      <c r="J2682" s="58"/>
      <c r="K2682" s="58">
        <v>995282</v>
      </c>
      <c r="L2682" s="12" t="s">
        <v>91</v>
      </c>
      <c r="M2682" s="12" t="s">
        <v>91</v>
      </c>
      <c r="N2682" s="12" t="s">
        <v>91</v>
      </c>
      <c r="O2682" s="12">
        <v>4</v>
      </c>
      <c r="P2682" s="12">
        <v>0</v>
      </c>
      <c r="Q2682" s="12">
        <v>0</v>
      </c>
      <c r="R2682" s="12">
        <v>76130</v>
      </c>
      <c r="S2682" s="59">
        <v>3.2602739726027399</v>
      </c>
      <c r="T2682" s="59">
        <v>24.945205479452056</v>
      </c>
      <c r="U2682" s="12">
        <v>1</v>
      </c>
      <c r="V2682" s="12">
        <v>0</v>
      </c>
      <c r="W2682" s="12">
        <v>1</v>
      </c>
      <c r="X2682" s="12">
        <v>2</v>
      </c>
      <c r="Y2682" s="12">
        <v>1</v>
      </c>
      <c r="Z2682" s="58">
        <v>0</v>
      </c>
      <c r="AA2682" s="58">
        <v>0</v>
      </c>
      <c r="AB2682" s="58">
        <v>0</v>
      </c>
      <c r="AC2682" s="58" t="s">
        <v>91</v>
      </c>
    </row>
    <row r="2683" spans="1:29" x14ac:dyDescent="0.3">
      <c r="A2683" s="57">
        <v>2224640660</v>
      </c>
      <c r="B2683" s="12" t="s">
        <v>1961</v>
      </c>
      <c r="C2683" s="58" t="s">
        <v>109</v>
      </c>
      <c r="D2683" s="58" t="s">
        <v>112</v>
      </c>
      <c r="E2683" s="58"/>
      <c r="F2683" s="58"/>
      <c r="G2683" s="58">
        <f>+IF(F2683&gt;K2683+100000,F2683-K2683,0)</f>
        <v>0</v>
      </c>
      <c r="H2683" s="58"/>
      <c r="I2683" s="58"/>
      <c r="J2683" s="58"/>
      <c r="K2683" s="58">
        <v>995282</v>
      </c>
      <c r="L2683" s="12" t="s">
        <v>91</v>
      </c>
      <c r="M2683" s="12" t="s">
        <v>91</v>
      </c>
      <c r="N2683" s="12" t="s">
        <v>91</v>
      </c>
      <c r="O2683" s="12">
        <v>4</v>
      </c>
      <c r="P2683" s="12">
        <v>0</v>
      </c>
      <c r="Q2683" s="12">
        <v>0</v>
      </c>
      <c r="R2683" s="12">
        <v>76130</v>
      </c>
      <c r="S2683" s="59">
        <v>3.2602739726027399</v>
      </c>
      <c r="T2683" s="59">
        <v>32.778082191780825</v>
      </c>
      <c r="U2683" s="12">
        <v>2</v>
      </c>
      <c r="V2683" s="12">
        <v>0</v>
      </c>
      <c r="W2683" s="12">
        <v>1</v>
      </c>
      <c r="X2683" s="12">
        <v>2</v>
      </c>
      <c r="Y2683" s="12">
        <v>1</v>
      </c>
      <c r="Z2683" s="58">
        <v>0</v>
      </c>
      <c r="AA2683" s="58">
        <v>0</v>
      </c>
      <c r="AB2683" s="58">
        <v>0</v>
      </c>
      <c r="AC2683" s="58" t="s">
        <v>91</v>
      </c>
    </row>
    <row r="2684" spans="1:29" x14ac:dyDescent="0.3">
      <c r="A2684" s="57">
        <v>2224640088</v>
      </c>
      <c r="B2684" s="12" t="s">
        <v>1962</v>
      </c>
      <c r="C2684" s="58" t="s">
        <v>108</v>
      </c>
      <c r="D2684" s="58" t="s">
        <v>113</v>
      </c>
      <c r="E2684" s="58">
        <v>1116737</v>
      </c>
      <c r="F2684" s="58">
        <v>850351</v>
      </c>
      <c r="G2684" s="58">
        <f>+IF(F2684&gt;K2684+100000,F2684-K2684,0)</f>
        <v>0</v>
      </c>
      <c r="H2684" s="58">
        <v>148751</v>
      </c>
      <c r="I2684" s="58">
        <v>0</v>
      </c>
      <c r="J2684" s="58">
        <v>0</v>
      </c>
      <c r="K2684" s="58">
        <v>995985</v>
      </c>
      <c r="L2684" s="12" t="s">
        <v>88</v>
      </c>
      <c r="M2684" s="12" t="s">
        <v>89</v>
      </c>
      <c r="N2684" s="12" t="s">
        <v>10</v>
      </c>
      <c r="O2684" s="12">
        <v>4</v>
      </c>
      <c r="P2684" s="12">
        <v>0</v>
      </c>
      <c r="Q2684" s="12">
        <v>0</v>
      </c>
      <c r="R2684" s="12">
        <v>76130</v>
      </c>
      <c r="S2684" s="59">
        <v>3.2191780821917808</v>
      </c>
      <c r="T2684" s="59">
        <v>27.81095890410959</v>
      </c>
      <c r="U2684" s="12">
        <v>2</v>
      </c>
      <c r="V2684" s="12">
        <v>2</v>
      </c>
      <c r="W2684" s="12">
        <v>2</v>
      </c>
      <c r="X2684" s="12">
        <v>2</v>
      </c>
      <c r="Y2684" s="12">
        <v>3</v>
      </c>
      <c r="Z2684" s="58">
        <v>0</v>
      </c>
      <c r="AA2684" s="58">
        <v>0</v>
      </c>
      <c r="AB2684" s="58">
        <v>0</v>
      </c>
      <c r="AC2684" s="58" t="s">
        <v>91</v>
      </c>
    </row>
    <row r="2685" spans="1:29" x14ac:dyDescent="0.3">
      <c r="A2685" s="57">
        <v>68004860</v>
      </c>
      <c r="B2685" s="12" t="s">
        <v>1966</v>
      </c>
      <c r="C2685" s="58" t="s">
        <v>109</v>
      </c>
      <c r="D2685" s="58" t="s">
        <v>112</v>
      </c>
      <c r="E2685" s="58">
        <v>660044</v>
      </c>
      <c r="F2685" s="58"/>
      <c r="G2685" s="58">
        <f>+IF(F2685&gt;K2685+100000,F2685-K2685,0)</f>
        <v>0</v>
      </c>
      <c r="H2685" s="58"/>
      <c r="I2685" s="58"/>
      <c r="J2685" s="58"/>
      <c r="K2685" s="58">
        <v>995985</v>
      </c>
      <c r="L2685" s="12" t="s">
        <v>91</v>
      </c>
      <c r="M2685" s="12" t="s">
        <v>91</v>
      </c>
      <c r="N2685" s="12" t="s">
        <v>91</v>
      </c>
      <c r="O2685" s="12">
        <v>4</v>
      </c>
      <c r="P2685" s="12">
        <v>0</v>
      </c>
      <c r="Q2685" s="12">
        <v>0</v>
      </c>
      <c r="R2685" s="12">
        <v>76001</v>
      </c>
      <c r="S2685" s="59">
        <v>3.2219178082191782</v>
      </c>
      <c r="T2685" s="59">
        <v>44.246575342465754</v>
      </c>
      <c r="U2685" s="12">
        <v>2</v>
      </c>
      <c r="V2685" s="12">
        <v>2</v>
      </c>
      <c r="W2685" s="12">
        <v>2</v>
      </c>
      <c r="X2685" s="12">
        <v>2</v>
      </c>
      <c r="Y2685" s="12">
        <v>4</v>
      </c>
      <c r="Z2685" s="58">
        <v>0</v>
      </c>
      <c r="AA2685" s="58">
        <v>0</v>
      </c>
      <c r="AB2685" s="58">
        <v>0</v>
      </c>
      <c r="AC2685" s="58" t="s">
        <v>91</v>
      </c>
    </row>
    <row r="2686" spans="1:29" x14ac:dyDescent="0.3">
      <c r="A2686" s="57">
        <v>4040648</v>
      </c>
      <c r="B2686" s="12" t="s">
        <v>1968</v>
      </c>
      <c r="C2686" s="58" t="s">
        <v>108</v>
      </c>
      <c r="D2686" s="58" t="s">
        <v>113</v>
      </c>
      <c r="E2686" s="58">
        <v>2668</v>
      </c>
      <c r="F2686" s="58">
        <v>208556</v>
      </c>
      <c r="G2686" s="58">
        <f>+IF(F2686&gt;K2686+100000,F2686-K2686,0)</f>
        <v>0</v>
      </c>
      <c r="H2686" s="58">
        <v>42971</v>
      </c>
      <c r="I2686" s="58">
        <v>0</v>
      </c>
      <c r="J2686" s="58">
        <v>0</v>
      </c>
      <c r="K2686" s="58">
        <v>995985</v>
      </c>
      <c r="L2686" s="12" t="s">
        <v>88</v>
      </c>
      <c r="M2686" s="12" t="s">
        <v>89</v>
      </c>
      <c r="N2686" s="12" t="s">
        <v>10</v>
      </c>
      <c r="O2686" s="12">
        <v>4</v>
      </c>
      <c r="P2686" s="12">
        <v>0</v>
      </c>
      <c r="Q2686" s="12">
        <v>0</v>
      </c>
      <c r="R2686" s="12">
        <v>76130</v>
      </c>
      <c r="S2686" s="59">
        <v>3.2191780821917808</v>
      </c>
      <c r="T2686" s="59">
        <v>39.43287671232877</v>
      </c>
      <c r="U2686" s="12">
        <v>1</v>
      </c>
      <c r="V2686" s="12">
        <v>4</v>
      </c>
      <c r="W2686" s="12">
        <v>2</v>
      </c>
      <c r="X2686" s="12">
        <v>2</v>
      </c>
      <c r="Y2686" s="12">
        <v>3</v>
      </c>
      <c r="Z2686" s="58">
        <v>0</v>
      </c>
      <c r="AA2686" s="58">
        <v>0</v>
      </c>
      <c r="AB2686" s="58">
        <v>0</v>
      </c>
      <c r="AC2686" s="58" t="s">
        <v>91</v>
      </c>
    </row>
    <row r="2687" spans="1:29" x14ac:dyDescent="0.3">
      <c r="A2687" s="57">
        <v>2086202624</v>
      </c>
      <c r="B2687" s="12" t="s">
        <v>1969</v>
      </c>
      <c r="C2687" s="58" t="s">
        <v>109</v>
      </c>
      <c r="D2687" s="58" t="s">
        <v>112</v>
      </c>
      <c r="E2687" s="58"/>
      <c r="F2687" s="58"/>
      <c r="G2687" s="58">
        <f>+IF(F2687&gt;K2687+100000,F2687-K2687,0)</f>
        <v>0</v>
      </c>
      <c r="H2687" s="58"/>
      <c r="I2687" s="58"/>
      <c r="J2687" s="58"/>
      <c r="K2687" s="58">
        <v>995985</v>
      </c>
      <c r="L2687" s="12" t="s">
        <v>91</v>
      </c>
      <c r="M2687" s="12" t="s">
        <v>91</v>
      </c>
      <c r="N2687" s="12" t="s">
        <v>91</v>
      </c>
      <c r="O2687" s="12">
        <v>4</v>
      </c>
      <c r="P2687" s="12">
        <v>0</v>
      </c>
      <c r="Q2687" s="12">
        <v>0</v>
      </c>
      <c r="R2687" s="12">
        <v>52001</v>
      </c>
      <c r="S2687" s="59">
        <v>3.2219178082191782</v>
      </c>
      <c r="T2687" s="59">
        <v>30.252054794520546</v>
      </c>
      <c r="U2687" s="12">
        <v>2</v>
      </c>
      <c r="V2687" s="12">
        <v>0</v>
      </c>
      <c r="W2687" s="12">
        <v>3</v>
      </c>
      <c r="X2687" s="12">
        <v>2</v>
      </c>
      <c r="Y2687" s="12">
        <v>1</v>
      </c>
      <c r="Z2687" s="58">
        <v>0</v>
      </c>
      <c r="AA2687" s="58">
        <v>0</v>
      </c>
      <c r="AB2687" s="58">
        <v>0</v>
      </c>
      <c r="AC2687" s="58" t="s">
        <v>91</v>
      </c>
    </row>
    <row r="2688" spans="1:29" x14ac:dyDescent="0.3">
      <c r="A2688" s="57">
        <v>2224626020</v>
      </c>
      <c r="B2688" s="12" t="s">
        <v>1970</v>
      </c>
      <c r="C2688" s="58" t="s">
        <v>109</v>
      </c>
      <c r="D2688" s="58" t="s">
        <v>112</v>
      </c>
      <c r="E2688" s="58"/>
      <c r="F2688" s="58"/>
      <c r="G2688" s="58">
        <f>+IF(F2688&gt;K2688+100000,F2688-K2688,0)</f>
        <v>0</v>
      </c>
      <c r="H2688" s="58"/>
      <c r="I2688" s="58"/>
      <c r="J2688" s="58"/>
      <c r="K2688" s="58">
        <v>995985</v>
      </c>
      <c r="L2688" s="12" t="s">
        <v>91</v>
      </c>
      <c r="M2688" s="12" t="s">
        <v>91</v>
      </c>
      <c r="N2688" s="12" t="s">
        <v>91</v>
      </c>
      <c r="O2688" s="12">
        <v>4</v>
      </c>
      <c r="P2688" s="12">
        <v>0</v>
      </c>
      <c r="Q2688" s="12">
        <v>0</v>
      </c>
      <c r="R2688" s="12">
        <v>76130</v>
      </c>
      <c r="S2688" s="59">
        <v>2.6465753424657534</v>
      </c>
      <c r="T2688" s="59">
        <v>29.602739726027398</v>
      </c>
      <c r="U2688" s="12">
        <v>1</v>
      </c>
      <c r="V2688" s="12">
        <v>2</v>
      </c>
      <c r="W2688" s="12">
        <v>1</v>
      </c>
      <c r="X2688" s="12">
        <v>2</v>
      </c>
      <c r="Y2688" s="12">
        <v>3</v>
      </c>
      <c r="Z2688" s="58">
        <v>0</v>
      </c>
      <c r="AA2688" s="58">
        <v>0</v>
      </c>
      <c r="AB2688" s="58">
        <v>0</v>
      </c>
      <c r="AC2688" s="58" t="s">
        <v>91</v>
      </c>
    </row>
    <row r="2689" spans="1:29" x14ac:dyDescent="0.3">
      <c r="A2689" s="57">
        <v>2224800806</v>
      </c>
      <c r="B2689" s="12" t="s">
        <v>1971</v>
      </c>
      <c r="C2689" s="58" t="s">
        <v>109</v>
      </c>
      <c r="D2689" s="58" t="s">
        <v>112</v>
      </c>
      <c r="E2689" s="58">
        <v>334</v>
      </c>
      <c r="F2689" s="58"/>
      <c r="G2689" s="58">
        <f>+IF(F2689&gt;K2689+100000,F2689-K2689,0)</f>
        <v>0</v>
      </c>
      <c r="H2689" s="58"/>
      <c r="I2689" s="58"/>
      <c r="J2689" s="58"/>
      <c r="K2689" s="58">
        <v>996613</v>
      </c>
      <c r="L2689" s="12" t="s">
        <v>91</v>
      </c>
      <c r="M2689" s="12" t="s">
        <v>91</v>
      </c>
      <c r="N2689" s="12" t="s">
        <v>91</v>
      </c>
      <c r="O2689" s="12">
        <v>4</v>
      </c>
      <c r="P2689" s="12">
        <v>0</v>
      </c>
      <c r="Q2689" s="12">
        <v>0</v>
      </c>
      <c r="R2689" s="12">
        <v>76130</v>
      </c>
      <c r="S2689" s="59">
        <v>3.7205479452054795</v>
      </c>
      <c r="T2689" s="59">
        <v>28.101369863013698</v>
      </c>
      <c r="U2689" s="12">
        <v>2</v>
      </c>
      <c r="V2689" s="12">
        <v>0</v>
      </c>
      <c r="W2689" s="12">
        <v>1</v>
      </c>
      <c r="X2689" s="12">
        <v>2</v>
      </c>
      <c r="Y2689" s="12">
        <v>3</v>
      </c>
      <c r="Z2689" s="58">
        <v>0</v>
      </c>
      <c r="AA2689" s="58">
        <v>0</v>
      </c>
      <c r="AB2689" s="58">
        <v>0</v>
      </c>
      <c r="AC2689" s="58" t="s">
        <v>91</v>
      </c>
    </row>
    <row r="2690" spans="1:29" x14ac:dyDescent="0.3">
      <c r="A2690" s="57">
        <v>2226086640</v>
      </c>
      <c r="B2690" s="12" t="s">
        <v>1972</v>
      </c>
      <c r="C2690" s="58" t="s">
        <v>108</v>
      </c>
      <c r="D2690" s="58" t="s">
        <v>112</v>
      </c>
      <c r="E2690" s="58">
        <v>849433</v>
      </c>
      <c r="F2690" s="58">
        <v>95735</v>
      </c>
      <c r="G2690" s="58">
        <f>+IF(F2690&gt;K2690+100000,F2690-K2690,0)</f>
        <v>0</v>
      </c>
      <c r="H2690" s="58">
        <v>96503</v>
      </c>
      <c r="I2690" s="58">
        <v>0</v>
      </c>
      <c r="J2690" s="58">
        <v>0</v>
      </c>
      <c r="K2690" s="58">
        <v>1005553</v>
      </c>
      <c r="L2690" s="12" t="s">
        <v>88</v>
      </c>
      <c r="M2690" s="12" t="s">
        <v>89</v>
      </c>
      <c r="N2690" s="12" t="s">
        <v>10</v>
      </c>
      <c r="O2690" s="12">
        <v>4</v>
      </c>
      <c r="P2690" s="12">
        <v>0</v>
      </c>
      <c r="Q2690" s="12">
        <v>0</v>
      </c>
      <c r="R2690" s="12">
        <v>76113</v>
      </c>
      <c r="S2690" s="59">
        <v>3.3589041095890413</v>
      </c>
      <c r="T2690" s="59">
        <v>27.375342465753423</v>
      </c>
      <c r="U2690" s="12">
        <v>1</v>
      </c>
      <c r="V2690" s="12">
        <v>0</v>
      </c>
      <c r="W2690" s="12">
        <v>2</v>
      </c>
      <c r="X2690" s="12">
        <v>2</v>
      </c>
      <c r="Y2690" s="12">
        <v>3</v>
      </c>
      <c r="Z2690" s="58">
        <v>0</v>
      </c>
      <c r="AA2690" s="58">
        <v>0</v>
      </c>
      <c r="AB2690" s="58">
        <v>0</v>
      </c>
      <c r="AC2690" s="58" t="s">
        <v>91</v>
      </c>
    </row>
    <row r="2691" spans="1:29" x14ac:dyDescent="0.3">
      <c r="A2691" s="57">
        <v>24804288</v>
      </c>
      <c r="B2691" s="12" t="s">
        <v>1973</v>
      </c>
      <c r="C2691" s="58" t="s">
        <v>109</v>
      </c>
      <c r="D2691" s="58" t="s">
        <v>112</v>
      </c>
      <c r="E2691" s="58">
        <v>842500</v>
      </c>
      <c r="F2691" s="58"/>
      <c r="G2691" s="58">
        <f>+IF(F2691&gt;K2691+100000,F2691-K2691,0)</f>
        <v>0</v>
      </c>
      <c r="H2691" s="58"/>
      <c r="I2691" s="58"/>
      <c r="J2691" s="58"/>
      <c r="K2691" s="58">
        <v>1005553</v>
      </c>
      <c r="L2691" s="12" t="s">
        <v>91</v>
      </c>
      <c r="M2691" s="12" t="s">
        <v>91</v>
      </c>
      <c r="N2691" s="12" t="s">
        <v>91</v>
      </c>
      <c r="O2691" s="12">
        <v>4</v>
      </c>
      <c r="P2691" s="12">
        <v>0</v>
      </c>
      <c r="Q2691" s="12">
        <v>0</v>
      </c>
      <c r="R2691" s="12">
        <v>76113</v>
      </c>
      <c r="S2691" s="59">
        <v>3.3589041095890413</v>
      </c>
      <c r="T2691" s="59">
        <v>51.632876712328766</v>
      </c>
      <c r="U2691" s="12">
        <v>1</v>
      </c>
      <c r="V2691" s="12">
        <v>0</v>
      </c>
      <c r="W2691" s="12">
        <v>2</v>
      </c>
      <c r="X2691" s="12">
        <v>2</v>
      </c>
      <c r="Y2691" s="12">
        <v>1</v>
      </c>
      <c r="Z2691" s="58">
        <v>0</v>
      </c>
      <c r="AA2691" s="58">
        <v>0</v>
      </c>
      <c r="AB2691" s="58">
        <v>0</v>
      </c>
      <c r="AC2691" s="58" t="s">
        <v>91</v>
      </c>
    </row>
    <row r="2692" spans="1:29" x14ac:dyDescent="0.3">
      <c r="A2692" s="57">
        <v>2244048064</v>
      </c>
      <c r="B2692" s="12" t="s">
        <v>1975</v>
      </c>
      <c r="C2692" s="58" t="s">
        <v>109</v>
      </c>
      <c r="D2692" s="58" t="s">
        <v>112</v>
      </c>
      <c r="E2692" s="58">
        <v>1683401</v>
      </c>
      <c r="F2692" s="58"/>
      <c r="G2692" s="58">
        <f>+IF(F2692&gt;K2692+100000,F2692-K2692,0)</f>
        <v>0</v>
      </c>
      <c r="H2692" s="58"/>
      <c r="I2692" s="58"/>
      <c r="J2692" s="58"/>
      <c r="K2692" s="58">
        <v>1007001</v>
      </c>
      <c r="L2692" s="12" t="s">
        <v>91</v>
      </c>
      <c r="M2692" s="12" t="s">
        <v>91</v>
      </c>
      <c r="N2692" s="12" t="s">
        <v>91</v>
      </c>
      <c r="O2692" s="12">
        <v>4</v>
      </c>
      <c r="P2692" s="12">
        <v>0</v>
      </c>
      <c r="Q2692" s="12">
        <v>0</v>
      </c>
      <c r="R2692" s="12">
        <v>76001</v>
      </c>
      <c r="S2692" s="59">
        <v>3.3095890410958906</v>
      </c>
      <c r="T2692" s="59">
        <v>30.169863013698631</v>
      </c>
      <c r="U2692" s="12">
        <v>2</v>
      </c>
      <c r="V2692" s="12">
        <v>0</v>
      </c>
      <c r="W2692" s="12">
        <v>1</v>
      </c>
      <c r="X2692" s="12">
        <v>2</v>
      </c>
      <c r="Y2692" s="12">
        <v>2</v>
      </c>
      <c r="Z2692" s="58">
        <v>0</v>
      </c>
      <c r="AA2692" s="58">
        <v>0</v>
      </c>
      <c r="AB2692" s="58">
        <v>0</v>
      </c>
      <c r="AC2692" s="58" t="s">
        <v>91</v>
      </c>
    </row>
    <row r="2693" spans="1:29" x14ac:dyDescent="0.3">
      <c r="A2693" s="57">
        <v>60022080</v>
      </c>
      <c r="B2693" s="12" t="s">
        <v>1976</v>
      </c>
      <c r="C2693" s="58" t="s">
        <v>108</v>
      </c>
      <c r="D2693" s="58" t="s">
        <v>29</v>
      </c>
      <c r="E2693" s="58">
        <v>373641</v>
      </c>
      <c r="F2693" s="58">
        <v>1682766</v>
      </c>
      <c r="G2693" s="58">
        <f>+IF(F2693&gt;K2693+100000,F2693-K2693,0)</f>
        <v>675765</v>
      </c>
      <c r="H2693" s="58">
        <v>218857</v>
      </c>
      <c r="I2693" s="58">
        <v>0</v>
      </c>
      <c r="J2693" s="58">
        <v>1500000</v>
      </c>
      <c r="K2693" s="58">
        <v>1007001</v>
      </c>
      <c r="L2693" s="12" t="s">
        <v>87</v>
      </c>
      <c r="M2693" s="12" t="s">
        <v>89</v>
      </c>
      <c r="N2693" s="12" t="s">
        <v>10</v>
      </c>
      <c r="O2693" s="12">
        <v>4</v>
      </c>
      <c r="P2693" s="12">
        <v>0</v>
      </c>
      <c r="Q2693" s="12">
        <v>0</v>
      </c>
      <c r="R2693" s="12">
        <v>76001</v>
      </c>
      <c r="S2693" s="59">
        <v>3.3095890410958906</v>
      </c>
      <c r="T2693" s="59">
        <v>37.868493150684934</v>
      </c>
      <c r="U2693" s="12">
        <v>2</v>
      </c>
      <c r="V2693" s="12">
        <v>0</v>
      </c>
      <c r="W2693" s="12">
        <v>1</v>
      </c>
      <c r="X2693" s="12">
        <v>2</v>
      </c>
      <c r="Y2693" s="12">
        <v>1</v>
      </c>
      <c r="Z2693" s="58">
        <v>0</v>
      </c>
      <c r="AA2693" s="58">
        <v>0</v>
      </c>
      <c r="AB2693" s="58">
        <v>0</v>
      </c>
      <c r="AC2693" s="58" t="s">
        <v>91</v>
      </c>
    </row>
    <row r="2694" spans="1:29" x14ac:dyDescent="0.3">
      <c r="A2694" s="57">
        <v>8864662</v>
      </c>
      <c r="B2694" s="12" t="s">
        <v>1978</v>
      </c>
      <c r="C2694" s="58" t="s">
        <v>108</v>
      </c>
      <c r="D2694" s="58" t="s">
        <v>29</v>
      </c>
      <c r="E2694" s="58">
        <v>179843</v>
      </c>
      <c r="F2694" s="58">
        <v>1733158</v>
      </c>
      <c r="G2694" s="58">
        <f>+IF(F2694&gt;K2694+100000,F2694-K2694,0)</f>
        <v>726157</v>
      </c>
      <c r="H2694" s="58">
        <v>157908</v>
      </c>
      <c r="I2694" s="58">
        <v>0</v>
      </c>
      <c r="J2694" s="58">
        <v>1700000</v>
      </c>
      <c r="K2694" s="58">
        <v>1007001</v>
      </c>
      <c r="L2694" s="12" t="s">
        <v>87</v>
      </c>
      <c r="M2694" s="12" t="s">
        <v>89</v>
      </c>
      <c r="N2694" s="12" t="s">
        <v>10</v>
      </c>
      <c r="O2694" s="12">
        <v>4</v>
      </c>
      <c r="P2694" s="12">
        <v>0</v>
      </c>
      <c r="Q2694" s="12">
        <v>0</v>
      </c>
      <c r="R2694" s="12">
        <v>5001</v>
      </c>
      <c r="S2694" s="59">
        <v>3.3013698630136985</v>
      </c>
      <c r="T2694" s="59">
        <v>36.460273972602742</v>
      </c>
      <c r="U2694" s="12">
        <v>1</v>
      </c>
      <c r="V2694" s="12">
        <v>2</v>
      </c>
      <c r="W2694" s="12">
        <v>2</v>
      </c>
      <c r="X2694" s="12">
        <v>2</v>
      </c>
      <c r="Y2694" s="12">
        <v>3</v>
      </c>
      <c r="Z2694" s="58">
        <v>0</v>
      </c>
      <c r="AA2694" s="58">
        <v>0</v>
      </c>
      <c r="AB2694" s="58">
        <v>0</v>
      </c>
      <c r="AC2694" s="58" t="s">
        <v>91</v>
      </c>
    </row>
    <row r="2695" spans="1:29" x14ac:dyDescent="0.3">
      <c r="A2695" s="57">
        <v>2222228464</v>
      </c>
      <c r="B2695" s="12" t="s">
        <v>1979</v>
      </c>
      <c r="C2695" s="58" t="s">
        <v>109</v>
      </c>
      <c r="D2695" s="58" t="s">
        <v>112</v>
      </c>
      <c r="E2695" s="58">
        <v>23477</v>
      </c>
      <c r="F2695" s="58"/>
      <c r="G2695" s="58">
        <f>+IF(F2695&gt;K2695+100000,F2695-K2695,0)</f>
        <v>0</v>
      </c>
      <c r="H2695" s="58"/>
      <c r="I2695" s="58"/>
      <c r="J2695" s="58"/>
      <c r="K2695" s="58">
        <v>1007001</v>
      </c>
      <c r="L2695" s="12" t="s">
        <v>91</v>
      </c>
      <c r="M2695" s="12" t="s">
        <v>91</v>
      </c>
      <c r="N2695" s="12" t="s">
        <v>91</v>
      </c>
      <c r="O2695" s="12">
        <v>4</v>
      </c>
      <c r="P2695" s="12">
        <v>0</v>
      </c>
      <c r="Q2695" s="12">
        <v>0</v>
      </c>
      <c r="R2695" s="12">
        <v>76606</v>
      </c>
      <c r="S2695" s="12">
        <v>3.3013698630136985</v>
      </c>
      <c r="T2695" s="12">
        <v>29.038356164383561</v>
      </c>
      <c r="U2695" s="12">
        <v>1</v>
      </c>
      <c r="V2695" s="12">
        <v>0</v>
      </c>
      <c r="W2695" s="12">
        <v>0</v>
      </c>
      <c r="X2695" s="12">
        <v>2</v>
      </c>
      <c r="Y2695" s="12">
        <v>2</v>
      </c>
      <c r="Z2695" s="58">
        <v>0</v>
      </c>
      <c r="AA2695" s="58">
        <v>0</v>
      </c>
      <c r="AB2695" s="58">
        <v>0</v>
      </c>
      <c r="AC2695" s="58" t="s">
        <v>91</v>
      </c>
    </row>
    <row r="2696" spans="1:29" x14ac:dyDescent="0.3">
      <c r="A2696" s="57">
        <v>2208088220</v>
      </c>
      <c r="B2696" s="12" t="s">
        <v>1982</v>
      </c>
      <c r="C2696" s="58" t="s">
        <v>108</v>
      </c>
      <c r="D2696" s="58" t="s">
        <v>113</v>
      </c>
      <c r="E2696" s="58">
        <v>906998</v>
      </c>
      <c r="F2696" s="58">
        <v>793525</v>
      </c>
      <c r="G2696" s="58">
        <f>+IF(F2696&gt;K2696+100000,F2696-K2696,0)</f>
        <v>0</v>
      </c>
      <c r="H2696" s="58">
        <v>135981</v>
      </c>
      <c r="I2696" s="58">
        <v>0</v>
      </c>
      <c r="J2696" s="58">
        <v>0</v>
      </c>
      <c r="K2696" s="58">
        <v>1007704</v>
      </c>
      <c r="L2696" s="12" t="s">
        <v>88</v>
      </c>
      <c r="M2696" s="12" t="s">
        <v>89</v>
      </c>
      <c r="N2696" s="12" t="s">
        <v>10</v>
      </c>
      <c r="O2696" s="12">
        <v>4</v>
      </c>
      <c r="P2696" s="12">
        <v>0</v>
      </c>
      <c r="Q2696" s="12">
        <v>0</v>
      </c>
      <c r="R2696" s="12">
        <v>76130</v>
      </c>
      <c r="S2696" s="59">
        <v>3.2602739726027399</v>
      </c>
      <c r="T2696" s="59">
        <v>27.016438356164382</v>
      </c>
      <c r="U2696" s="12">
        <v>2</v>
      </c>
      <c r="V2696" s="12">
        <v>0</v>
      </c>
      <c r="W2696" s="12">
        <v>1</v>
      </c>
      <c r="X2696" s="12">
        <v>2</v>
      </c>
      <c r="Y2696" s="12">
        <v>1</v>
      </c>
      <c r="Z2696" s="58">
        <v>0</v>
      </c>
      <c r="AA2696" s="58">
        <v>0</v>
      </c>
      <c r="AB2696" s="58">
        <v>0</v>
      </c>
      <c r="AC2696" s="58" t="s">
        <v>91</v>
      </c>
    </row>
    <row r="2697" spans="1:29" x14ac:dyDescent="0.3">
      <c r="A2697" s="57">
        <v>26866284</v>
      </c>
      <c r="B2697" s="12" t="s">
        <v>1984</v>
      </c>
      <c r="C2697" s="58" t="s">
        <v>108</v>
      </c>
      <c r="D2697" s="58" t="s">
        <v>113</v>
      </c>
      <c r="E2697" s="58">
        <v>750861</v>
      </c>
      <c r="F2697" s="58">
        <v>308408</v>
      </c>
      <c r="G2697" s="58">
        <f>+IF(F2697&gt;K2697+100000,F2697-K2697,0)</f>
        <v>0</v>
      </c>
      <c r="H2697" s="58">
        <v>104453</v>
      </c>
      <c r="I2697" s="58">
        <v>0</v>
      </c>
      <c r="J2697" s="58">
        <v>0</v>
      </c>
      <c r="K2697" s="58">
        <v>1007704</v>
      </c>
      <c r="L2697" s="12" t="s">
        <v>88</v>
      </c>
      <c r="M2697" s="12" t="s">
        <v>89</v>
      </c>
      <c r="N2697" s="12" t="s">
        <v>10</v>
      </c>
      <c r="O2697" s="12">
        <v>4</v>
      </c>
      <c r="P2697" s="12">
        <v>0</v>
      </c>
      <c r="Q2697" s="12">
        <v>0</v>
      </c>
      <c r="R2697" s="12">
        <v>76130</v>
      </c>
      <c r="S2697" s="59">
        <v>3.2630136986301368</v>
      </c>
      <c r="T2697" s="59">
        <v>52.860273972602741</v>
      </c>
      <c r="U2697" s="12">
        <v>1</v>
      </c>
      <c r="V2697" s="12">
        <v>0</v>
      </c>
      <c r="W2697" s="12">
        <v>1</v>
      </c>
      <c r="X2697" s="12">
        <v>2</v>
      </c>
      <c r="Y2697" s="12">
        <v>2</v>
      </c>
      <c r="Z2697" s="58">
        <v>0</v>
      </c>
      <c r="AA2697" s="58">
        <v>0</v>
      </c>
      <c r="AB2697" s="58">
        <v>0</v>
      </c>
      <c r="AC2697" s="58" t="s">
        <v>91</v>
      </c>
    </row>
    <row r="2698" spans="1:29" x14ac:dyDescent="0.3">
      <c r="A2698" s="57">
        <v>26806204</v>
      </c>
      <c r="B2698" s="12" t="s">
        <v>1985</v>
      </c>
      <c r="C2698" s="58" t="s">
        <v>108</v>
      </c>
      <c r="D2698" s="58" t="s">
        <v>113</v>
      </c>
      <c r="E2698" s="58">
        <v>691491</v>
      </c>
      <c r="F2698" s="58">
        <v>722991</v>
      </c>
      <c r="G2698" s="58">
        <f>+IF(F2698&gt;K2698+100000,F2698-K2698,0)</f>
        <v>0</v>
      </c>
      <c r="H2698" s="58">
        <v>126470.00000000001</v>
      </c>
      <c r="I2698" s="58">
        <v>0</v>
      </c>
      <c r="J2698" s="58">
        <v>1946355</v>
      </c>
      <c r="K2698" s="58">
        <v>1007704</v>
      </c>
      <c r="L2698" s="12" t="s">
        <v>87</v>
      </c>
      <c r="M2698" s="12" t="s">
        <v>89</v>
      </c>
      <c r="N2698" s="12" t="s">
        <v>10</v>
      </c>
      <c r="O2698" s="12">
        <v>4</v>
      </c>
      <c r="P2698" s="12">
        <v>0</v>
      </c>
      <c r="Q2698" s="12">
        <v>0</v>
      </c>
      <c r="R2698" s="12">
        <v>76130</v>
      </c>
      <c r="S2698" s="59">
        <v>3.2602739726027399</v>
      </c>
      <c r="T2698" s="59">
        <v>38.646575342465752</v>
      </c>
      <c r="U2698" s="12">
        <v>1</v>
      </c>
      <c r="V2698" s="12">
        <v>2</v>
      </c>
      <c r="W2698" s="12">
        <v>2</v>
      </c>
      <c r="X2698" s="12">
        <v>3</v>
      </c>
      <c r="Y2698" s="12">
        <v>3</v>
      </c>
      <c r="Z2698" s="58">
        <v>0</v>
      </c>
      <c r="AA2698" s="58">
        <v>0</v>
      </c>
      <c r="AB2698" s="58">
        <v>0</v>
      </c>
      <c r="AC2698" s="58" t="s">
        <v>91</v>
      </c>
    </row>
    <row r="2699" spans="1:29" x14ac:dyDescent="0.3">
      <c r="A2699" s="57">
        <v>2224686020</v>
      </c>
      <c r="B2699" s="12" t="s">
        <v>1987</v>
      </c>
      <c r="C2699" s="58" t="s">
        <v>109</v>
      </c>
      <c r="D2699" s="58" t="s">
        <v>112</v>
      </c>
      <c r="E2699" s="58">
        <v>459916</v>
      </c>
      <c r="F2699" s="58"/>
      <c r="G2699" s="58">
        <f>+IF(F2699&gt;K2699+100000,F2699-K2699,0)</f>
        <v>0</v>
      </c>
      <c r="H2699" s="58"/>
      <c r="I2699" s="58"/>
      <c r="J2699" s="58"/>
      <c r="K2699" s="58">
        <v>1007704</v>
      </c>
      <c r="L2699" s="12" t="s">
        <v>91</v>
      </c>
      <c r="M2699" s="12" t="s">
        <v>91</v>
      </c>
      <c r="N2699" s="12" t="s">
        <v>91</v>
      </c>
      <c r="O2699" s="12">
        <v>4</v>
      </c>
      <c r="P2699" s="12">
        <v>0</v>
      </c>
      <c r="Q2699" s="12">
        <v>0</v>
      </c>
      <c r="R2699" s="12">
        <v>76130</v>
      </c>
      <c r="S2699" s="59">
        <v>3.2602739726027399</v>
      </c>
      <c r="T2699" s="59">
        <v>24.545205479452054</v>
      </c>
      <c r="U2699" s="12">
        <v>2</v>
      </c>
      <c r="V2699" s="12">
        <v>0</v>
      </c>
      <c r="W2699" s="12">
        <v>1</v>
      </c>
      <c r="X2699" s="12">
        <v>2</v>
      </c>
      <c r="Y2699" s="12">
        <v>1</v>
      </c>
      <c r="Z2699" s="58">
        <v>0</v>
      </c>
      <c r="AA2699" s="58">
        <v>0</v>
      </c>
      <c r="AB2699" s="58">
        <v>0</v>
      </c>
      <c r="AC2699" s="58" t="s">
        <v>91</v>
      </c>
    </row>
    <row r="2700" spans="1:29" x14ac:dyDescent="0.3">
      <c r="A2700" s="57">
        <v>2006286800</v>
      </c>
      <c r="B2700" s="12" t="s">
        <v>1988</v>
      </c>
      <c r="C2700" s="58" t="s">
        <v>109</v>
      </c>
      <c r="D2700" s="58" t="s">
        <v>112</v>
      </c>
      <c r="E2700" s="58">
        <v>332133</v>
      </c>
      <c r="F2700" s="58"/>
      <c r="G2700" s="58">
        <f>+IF(F2700&gt;K2700+100000,F2700-K2700,0)</f>
        <v>0</v>
      </c>
      <c r="H2700" s="58"/>
      <c r="I2700" s="58"/>
      <c r="J2700" s="58"/>
      <c r="K2700" s="58">
        <v>1007704</v>
      </c>
      <c r="L2700" s="12" t="s">
        <v>91</v>
      </c>
      <c r="M2700" s="12" t="s">
        <v>91</v>
      </c>
      <c r="N2700" s="12" t="s">
        <v>91</v>
      </c>
      <c r="O2700" s="12">
        <v>4</v>
      </c>
      <c r="P2700" s="12">
        <v>0</v>
      </c>
      <c r="Q2700" s="12">
        <v>0</v>
      </c>
      <c r="R2700" s="12">
        <v>76130</v>
      </c>
      <c r="S2700" s="59">
        <v>3.2602739726027399</v>
      </c>
      <c r="T2700" s="59">
        <v>23.863013698630137</v>
      </c>
      <c r="U2700" s="12">
        <v>2</v>
      </c>
      <c r="V2700" s="12">
        <v>0</v>
      </c>
      <c r="W2700" s="12">
        <v>1</v>
      </c>
      <c r="X2700" s="12">
        <v>2</v>
      </c>
      <c r="Y2700" s="12">
        <v>1</v>
      </c>
      <c r="Z2700" s="58">
        <v>0</v>
      </c>
      <c r="AA2700" s="58">
        <v>0</v>
      </c>
      <c r="AB2700" s="58">
        <v>0</v>
      </c>
      <c r="AC2700" s="58" t="s">
        <v>91</v>
      </c>
    </row>
    <row r="2701" spans="1:29" x14ac:dyDescent="0.3">
      <c r="A2701" s="57">
        <v>2224622462</v>
      </c>
      <c r="B2701" s="12" t="s">
        <v>1989</v>
      </c>
      <c r="C2701" s="58" t="s">
        <v>109</v>
      </c>
      <c r="D2701" s="58" t="s">
        <v>112</v>
      </c>
      <c r="E2701" s="58">
        <v>226901</v>
      </c>
      <c r="F2701" s="58"/>
      <c r="G2701" s="58">
        <f>+IF(F2701&gt;K2701+100000,F2701-K2701,0)</f>
        <v>0</v>
      </c>
      <c r="H2701" s="58"/>
      <c r="I2701" s="58"/>
      <c r="J2701" s="58"/>
      <c r="K2701" s="58">
        <v>1007704</v>
      </c>
      <c r="L2701" s="12" t="s">
        <v>91</v>
      </c>
      <c r="M2701" s="12" t="s">
        <v>91</v>
      </c>
      <c r="N2701" s="12" t="s">
        <v>91</v>
      </c>
      <c r="O2701" s="12">
        <v>4</v>
      </c>
      <c r="P2701" s="12">
        <v>0</v>
      </c>
      <c r="Q2701" s="12">
        <v>0</v>
      </c>
      <c r="R2701" s="12">
        <v>76130</v>
      </c>
      <c r="S2701" s="59">
        <v>3.2602739726027399</v>
      </c>
      <c r="T2701" s="59">
        <v>31.789041095890411</v>
      </c>
      <c r="U2701" s="12">
        <v>2</v>
      </c>
      <c r="V2701" s="12">
        <v>0</v>
      </c>
      <c r="W2701" s="12">
        <v>1</v>
      </c>
      <c r="X2701" s="12">
        <v>2</v>
      </c>
      <c r="Y2701" s="12">
        <v>1</v>
      </c>
      <c r="Z2701" s="58">
        <v>0</v>
      </c>
      <c r="AA2701" s="58">
        <v>0</v>
      </c>
      <c r="AB2701" s="58">
        <v>0</v>
      </c>
      <c r="AC2701" s="58" t="s">
        <v>91</v>
      </c>
    </row>
    <row r="2702" spans="1:29" x14ac:dyDescent="0.3">
      <c r="A2702" s="57">
        <v>2224624224</v>
      </c>
      <c r="B2702" s="12" t="s">
        <v>1990</v>
      </c>
      <c r="C2702" s="58" t="s">
        <v>109</v>
      </c>
      <c r="D2702" s="58" t="s">
        <v>112</v>
      </c>
      <c r="E2702" s="58">
        <v>155248</v>
      </c>
      <c r="F2702" s="58">
        <v>20372</v>
      </c>
      <c r="G2702" s="58">
        <f>+IF(F2702&gt;K2702+100000,F2702-K2702,0)</f>
        <v>0</v>
      </c>
      <c r="H2702" s="58">
        <v>327820</v>
      </c>
      <c r="I2702" s="58">
        <v>0</v>
      </c>
      <c r="J2702" s="58">
        <v>1400000</v>
      </c>
      <c r="K2702" s="58">
        <v>1007704</v>
      </c>
      <c r="L2702" s="12" t="s">
        <v>87</v>
      </c>
      <c r="M2702" s="12" t="s">
        <v>89</v>
      </c>
      <c r="N2702" s="12" t="s">
        <v>10</v>
      </c>
      <c r="O2702" s="12">
        <v>4</v>
      </c>
      <c r="P2702" s="12">
        <v>0</v>
      </c>
      <c r="Q2702" s="12">
        <v>0</v>
      </c>
      <c r="R2702" s="12">
        <v>76130</v>
      </c>
      <c r="S2702" s="59">
        <v>3.2602739726027399</v>
      </c>
      <c r="T2702" s="59">
        <v>30.827397260273973</v>
      </c>
      <c r="U2702" s="12">
        <v>1</v>
      </c>
      <c r="V2702" s="12">
        <v>0</v>
      </c>
      <c r="W2702" s="12">
        <v>2</v>
      </c>
      <c r="X2702" s="12">
        <v>2</v>
      </c>
      <c r="Y2702" s="12">
        <v>3</v>
      </c>
      <c r="Z2702" s="58">
        <v>0</v>
      </c>
      <c r="AA2702" s="58">
        <v>0</v>
      </c>
      <c r="AB2702" s="58">
        <v>0</v>
      </c>
      <c r="AC2702" s="58" t="s">
        <v>91</v>
      </c>
    </row>
    <row r="2703" spans="1:29" x14ac:dyDescent="0.3">
      <c r="A2703" s="57">
        <v>4280460</v>
      </c>
      <c r="B2703" s="12" t="s">
        <v>1991</v>
      </c>
      <c r="C2703" s="58" t="s">
        <v>109</v>
      </c>
      <c r="D2703" s="58" t="s">
        <v>112</v>
      </c>
      <c r="E2703" s="58">
        <v>151999</v>
      </c>
      <c r="F2703" s="58"/>
      <c r="G2703" s="58">
        <f>+IF(F2703&gt;K2703+100000,F2703-K2703,0)</f>
        <v>0</v>
      </c>
      <c r="H2703" s="58"/>
      <c r="I2703" s="58"/>
      <c r="J2703" s="58"/>
      <c r="K2703" s="58">
        <v>1007704</v>
      </c>
      <c r="L2703" s="12" t="s">
        <v>91</v>
      </c>
      <c r="M2703" s="12" t="s">
        <v>91</v>
      </c>
      <c r="N2703" s="12" t="s">
        <v>91</v>
      </c>
      <c r="O2703" s="12">
        <v>4</v>
      </c>
      <c r="P2703" s="12">
        <v>0</v>
      </c>
      <c r="Q2703" s="12">
        <v>0</v>
      </c>
      <c r="R2703" s="12">
        <v>76606</v>
      </c>
      <c r="S2703" s="59">
        <v>3.2630136986301368</v>
      </c>
      <c r="T2703" s="59">
        <v>36.509589041095893</v>
      </c>
      <c r="U2703" s="12">
        <v>1</v>
      </c>
      <c r="V2703" s="12">
        <v>2</v>
      </c>
      <c r="W2703" s="12">
        <v>2</v>
      </c>
      <c r="X2703" s="12">
        <v>2</v>
      </c>
      <c r="Y2703" s="12">
        <v>3</v>
      </c>
      <c r="Z2703" s="58">
        <v>0</v>
      </c>
      <c r="AA2703" s="58">
        <v>0</v>
      </c>
      <c r="AB2703" s="58">
        <v>0</v>
      </c>
      <c r="AC2703" s="58" t="s">
        <v>91</v>
      </c>
    </row>
    <row r="2704" spans="1:29" x14ac:dyDescent="0.3">
      <c r="A2704" s="57">
        <v>66868428</v>
      </c>
      <c r="B2704" s="12" t="s">
        <v>1993</v>
      </c>
      <c r="C2704" s="58" t="s">
        <v>109</v>
      </c>
      <c r="D2704" s="58" t="s">
        <v>112</v>
      </c>
      <c r="E2704" s="58">
        <v>14484</v>
      </c>
      <c r="F2704" s="58"/>
      <c r="G2704" s="58">
        <f>+IF(F2704&gt;K2704+100000,F2704-K2704,0)</f>
        <v>0</v>
      </c>
      <c r="H2704" s="58"/>
      <c r="I2704" s="58"/>
      <c r="J2704" s="58"/>
      <c r="K2704" s="58">
        <v>1007704</v>
      </c>
      <c r="L2704" s="12" t="s">
        <v>91</v>
      </c>
      <c r="M2704" s="12" t="s">
        <v>91</v>
      </c>
      <c r="N2704" s="12" t="s">
        <v>91</v>
      </c>
      <c r="O2704" s="12">
        <v>4</v>
      </c>
      <c r="P2704" s="12">
        <v>0</v>
      </c>
      <c r="Q2704" s="12">
        <v>0</v>
      </c>
      <c r="R2704" s="12">
        <v>76520</v>
      </c>
      <c r="S2704" s="59">
        <v>1.3972602739726028</v>
      </c>
      <c r="T2704" s="59">
        <v>52.282191780821918</v>
      </c>
      <c r="U2704" s="12">
        <v>2</v>
      </c>
      <c r="V2704" s="12">
        <v>2</v>
      </c>
      <c r="W2704" s="12">
        <v>1</v>
      </c>
      <c r="X2704" s="12">
        <v>2</v>
      </c>
      <c r="Y2704" s="12">
        <v>3</v>
      </c>
      <c r="Z2704" s="58">
        <v>0</v>
      </c>
      <c r="AA2704" s="58">
        <v>0</v>
      </c>
      <c r="AB2704" s="58">
        <v>0</v>
      </c>
      <c r="AC2704" s="58" t="s">
        <v>91</v>
      </c>
    </row>
    <row r="2705" spans="1:29" x14ac:dyDescent="0.3">
      <c r="A2705" s="57">
        <v>2064824280</v>
      </c>
      <c r="B2705" s="12" t="s">
        <v>1995</v>
      </c>
      <c r="C2705" s="58" t="s">
        <v>109</v>
      </c>
      <c r="D2705" s="58" t="s">
        <v>112</v>
      </c>
      <c r="E2705" s="58"/>
      <c r="F2705" s="58"/>
      <c r="G2705" s="58">
        <f>+IF(F2705&gt;K2705+100000,F2705-K2705,0)</f>
        <v>0</v>
      </c>
      <c r="H2705" s="58"/>
      <c r="I2705" s="58"/>
      <c r="J2705" s="58"/>
      <c r="K2705" s="58">
        <v>1007704</v>
      </c>
      <c r="L2705" s="12" t="s">
        <v>91</v>
      </c>
      <c r="M2705" s="12" t="s">
        <v>91</v>
      </c>
      <c r="N2705" s="12" t="s">
        <v>91</v>
      </c>
      <c r="O2705" s="12">
        <v>4</v>
      </c>
      <c r="P2705" s="12">
        <v>0</v>
      </c>
      <c r="Q2705" s="12">
        <v>0</v>
      </c>
      <c r="R2705" s="12">
        <v>19001</v>
      </c>
      <c r="S2705" s="12">
        <v>3.2630136986301368</v>
      </c>
      <c r="T2705" s="12">
        <v>26.852054794520548</v>
      </c>
      <c r="U2705" s="12">
        <v>1</v>
      </c>
      <c r="V2705" s="12">
        <v>0</v>
      </c>
      <c r="W2705" s="12">
        <v>0</v>
      </c>
      <c r="X2705" s="12">
        <v>1</v>
      </c>
      <c r="Y2705" s="12">
        <v>2</v>
      </c>
      <c r="Z2705" s="58">
        <v>0</v>
      </c>
      <c r="AA2705" s="58">
        <v>0</v>
      </c>
      <c r="AB2705" s="58">
        <v>0</v>
      </c>
      <c r="AC2705" s="58" t="s">
        <v>91</v>
      </c>
    </row>
    <row r="2706" spans="1:29" x14ac:dyDescent="0.3">
      <c r="A2706" s="57">
        <v>6406620</v>
      </c>
      <c r="B2706" s="12" t="s">
        <v>1996</v>
      </c>
      <c r="C2706" s="58" t="s">
        <v>108</v>
      </c>
      <c r="D2706" s="58" t="s">
        <v>113</v>
      </c>
      <c r="E2706" s="58"/>
      <c r="F2706" s="58">
        <v>334255</v>
      </c>
      <c r="G2706" s="58">
        <f>+IF(F2706&gt;K2706+100000,F2706-K2706,0)</f>
        <v>0</v>
      </c>
      <c r="H2706" s="58">
        <v>86510</v>
      </c>
      <c r="I2706" s="58">
        <v>0</v>
      </c>
      <c r="J2706" s="58">
        <v>0</v>
      </c>
      <c r="K2706" s="58">
        <v>1007704</v>
      </c>
      <c r="L2706" s="12" t="s">
        <v>88</v>
      </c>
      <c r="M2706" s="12" t="s">
        <v>89</v>
      </c>
      <c r="N2706" s="12" t="s">
        <v>10</v>
      </c>
      <c r="O2706" s="12">
        <v>4</v>
      </c>
      <c r="P2706" s="12">
        <v>0</v>
      </c>
      <c r="Q2706" s="12">
        <v>0</v>
      </c>
      <c r="R2706" s="12">
        <v>76306</v>
      </c>
      <c r="S2706" s="59">
        <v>3.2630136986301368</v>
      </c>
      <c r="T2706" s="59">
        <v>51.336986301369862</v>
      </c>
      <c r="U2706" s="12">
        <v>1</v>
      </c>
      <c r="V2706" s="12">
        <v>0</v>
      </c>
      <c r="W2706" s="12">
        <v>1</v>
      </c>
      <c r="X2706" s="12">
        <v>2</v>
      </c>
      <c r="Y2706" s="12">
        <v>1</v>
      </c>
      <c r="Z2706" s="58">
        <v>0</v>
      </c>
      <c r="AA2706" s="58">
        <v>0</v>
      </c>
      <c r="AB2706" s="58">
        <v>0</v>
      </c>
      <c r="AC2706" s="58" t="s">
        <v>91</v>
      </c>
    </row>
    <row r="2707" spans="1:29" x14ac:dyDescent="0.3">
      <c r="A2707" s="57">
        <v>48666640</v>
      </c>
      <c r="B2707" s="12" t="s">
        <v>1997</v>
      </c>
      <c r="C2707" s="58" t="s">
        <v>108</v>
      </c>
      <c r="D2707" s="58" t="s">
        <v>29</v>
      </c>
      <c r="E2707" s="58"/>
      <c r="F2707" s="58">
        <v>1462350</v>
      </c>
      <c r="G2707" s="58">
        <f>+IF(F2707&gt;K2707+100000,F2707-K2707,0)</f>
        <v>448986</v>
      </c>
      <c r="H2707" s="58">
        <v>133235</v>
      </c>
      <c r="I2707" s="58">
        <v>0</v>
      </c>
      <c r="J2707" s="58">
        <v>0</v>
      </c>
      <c r="K2707" s="58">
        <v>1013364</v>
      </c>
      <c r="L2707" s="12" t="s">
        <v>88</v>
      </c>
      <c r="M2707" s="12" t="s">
        <v>89</v>
      </c>
      <c r="N2707" s="12" t="s">
        <v>10</v>
      </c>
      <c r="O2707" s="12">
        <v>4</v>
      </c>
      <c r="P2707" s="12">
        <v>0</v>
      </c>
      <c r="Q2707" s="12">
        <v>31</v>
      </c>
      <c r="R2707" s="12">
        <v>68615</v>
      </c>
      <c r="S2707" s="59">
        <v>2.2821917808219179</v>
      </c>
      <c r="T2707" s="59">
        <v>43.668493150684931</v>
      </c>
      <c r="U2707" s="12">
        <v>2</v>
      </c>
      <c r="V2707" s="12">
        <v>2</v>
      </c>
      <c r="W2707" s="12">
        <v>1</v>
      </c>
      <c r="X2707" s="12">
        <v>2</v>
      </c>
      <c r="Y2707" s="12">
        <v>4</v>
      </c>
      <c r="Z2707" s="58">
        <v>0</v>
      </c>
      <c r="AA2707" s="58">
        <v>0</v>
      </c>
      <c r="AB2707" s="58">
        <v>0</v>
      </c>
      <c r="AC2707" s="58" t="s">
        <v>91</v>
      </c>
    </row>
    <row r="2708" spans="1:29" x14ac:dyDescent="0.3">
      <c r="A2708" s="57">
        <v>2046424220</v>
      </c>
      <c r="B2708" s="12" t="s">
        <v>1998</v>
      </c>
      <c r="C2708" s="58" t="s">
        <v>108</v>
      </c>
      <c r="D2708" s="58" t="s">
        <v>113</v>
      </c>
      <c r="E2708" s="58">
        <v>6493</v>
      </c>
      <c r="F2708" s="58">
        <v>500000</v>
      </c>
      <c r="G2708" s="58">
        <f>+IF(F2708&gt;K2708+100000,F2708-K2708,0)</f>
        <v>0</v>
      </c>
      <c r="H2708" s="58">
        <v>85682</v>
      </c>
      <c r="I2708" s="58">
        <v>0</v>
      </c>
      <c r="J2708" s="58">
        <v>0</v>
      </c>
      <c r="K2708" s="58">
        <v>1013856</v>
      </c>
      <c r="L2708" s="12" t="s">
        <v>88</v>
      </c>
      <c r="M2708" s="12" t="s">
        <v>89</v>
      </c>
      <c r="N2708" s="12" t="s">
        <v>10</v>
      </c>
      <c r="O2708" s="12">
        <v>4</v>
      </c>
      <c r="P2708" s="12">
        <v>0</v>
      </c>
      <c r="Q2708" s="12">
        <v>0</v>
      </c>
      <c r="R2708" s="12">
        <v>5308</v>
      </c>
      <c r="S2708" s="59">
        <v>3.6</v>
      </c>
      <c r="T2708" s="59">
        <v>35.457534246575342</v>
      </c>
      <c r="U2708" s="12">
        <v>1</v>
      </c>
      <c r="V2708" s="12">
        <v>0</v>
      </c>
      <c r="W2708" s="12">
        <v>1</v>
      </c>
      <c r="X2708" s="12">
        <v>2</v>
      </c>
      <c r="Y2708" s="12">
        <v>1</v>
      </c>
      <c r="Z2708" s="58">
        <v>0</v>
      </c>
      <c r="AA2708" s="58">
        <v>0</v>
      </c>
      <c r="AB2708" s="58">
        <v>0</v>
      </c>
      <c r="AC2708" s="58" t="s">
        <v>91</v>
      </c>
    </row>
    <row r="2709" spans="1:29" x14ac:dyDescent="0.3">
      <c r="A2709" s="57">
        <v>86244288</v>
      </c>
      <c r="B2709" s="12" t="s">
        <v>1999</v>
      </c>
      <c r="C2709" s="58" t="s">
        <v>108</v>
      </c>
      <c r="D2709" s="58" t="s">
        <v>114</v>
      </c>
      <c r="E2709" s="58">
        <v>2611766</v>
      </c>
      <c r="F2709" s="58">
        <v>2398405</v>
      </c>
      <c r="G2709" s="58">
        <f>+IF(F2709&gt;K2709+100000,F2709-K2709,0)</f>
        <v>1382204</v>
      </c>
      <c r="H2709" s="58">
        <v>147606</v>
      </c>
      <c r="I2709" s="58">
        <v>0</v>
      </c>
      <c r="J2709" s="58">
        <v>1000000</v>
      </c>
      <c r="K2709" s="58">
        <v>1016201</v>
      </c>
      <c r="L2709" s="12" t="s">
        <v>87</v>
      </c>
      <c r="M2709" s="12" t="s">
        <v>89</v>
      </c>
      <c r="N2709" s="12" t="s">
        <v>10</v>
      </c>
      <c r="O2709" s="12">
        <v>4</v>
      </c>
      <c r="P2709" s="12">
        <v>0</v>
      </c>
      <c r="Q2709" s="12">
        <v>4</v>
      </c>
      <c r="R2709" s="12">
        <v>76364</v>
      </c>
      <c r="S2709" s="59">
        <v>1.3753424657534246</v>
      </c>
      <c r="T2709" s="59">
        <v>36.424657534246577</v>
      </c>
      <c r="U2709" s="12">
        <v>1</v>
      </c>
      <c r="V2709" s="12">
        <v>2</v>
      </c>
      <c r="W2709" s="12">
        <v>1</v>
      </c>
      <c r="X2709" s="12">
        <v>2</v>
      </c>
      <c r="Y2709" s="12">
        <v>1</v>
      </c>
      <c r="Z2709" s="58">
        <v>0</v>
      </c>
      <c r="AA2709" s="58">
        <v>0</v>
      </c>
      <c r="AB2709" s="58">
        <v>0</v>
      </c>
      <c r="AC2709" s="58" t="s">
        <v>91</v>
      </c>
    </row>
    <row r="2710" spans="1:29" x14ac:dyDescent="0.3">
      <c r="A2710" s="57">
        <v>2008428460</v>
      </c>
      <c r="B2710" s="12" t="s">
        <v>2001</v>
      </c>
      <c r="C2710" s="58" t="s">
        <v>108</v>
      </c>
      <c r="D2710" s="58" t="s">
        <v>29</v>
      </c>
      <c r="E2710" s="58">
        <v>68170</v>
      </c>
      <c r="F2710" s="58">
        <v>1148125</v>
      </c>
      <c r="G2710" s="58">
        <f>+IF(F2710&gt;K2710+100000,F2710-K2710,0)</f>
        <v>130150</v>
      </c>
      <c r="H2710" s="58">
        <v>136665</v>
      </c>
      <c r="I2710" s="58">
        <v>0</v>
      </c>
      <c r="J2710" s="58">
        <v>600000</v>
      </c>
      <c r="K2710" s="58">
        <v>1017975</v>
      </c>
      <c r="L2710" s="12" t="s">
        <v>87</v>
      </c>
      <c r="M2710" s="12" t="s">
        <v>89</v>
      </c>
      <c r="N2710" s="12" t="s">
        <v>10</v>
      </c>
      <c r="O2710" s="12">
        <v>4</v>
      </c>
      <c r="P2710" s="12">
        <v>0</v>
      </c>
      <c r="Q2710" s="12">
        <v>0</v>
      </c>
      <c r="R2710" s="12">
        <v>17380</v>
      </c>
      <c r="S2710" s="59">
        <v>3.3698630136986303</v>
      </c>
      <c r="T2710" s="59">
        <v>31.873972602739727</v>
      </c>
      <c r="U2710" s="12">
        <v>2</v>
      </c>
      <c r="V2710" s="12">
        <v>0</v>
      </c>
      <c r="W2710" s="12">
        <v>3</v>
      </c>
      <c r="X2710" s="12">
        <v>3</v>
      </c>
      <c r="Y2710" s="12">
        <v>1</v>
      </c>
      <c r="Z2710" s="58">
        <v>0</v>
      </c>
      <c r="AA2710" s="58">
        <v>0</v>
      </c>
      <c r="AB2710" s="58">
        <v>0</v>
      </c>
      <c r="AC2710" s="58" t="s">
        <v>91</v>
      </c>
    </row>
    <row r="2711" spans="1:29" x14ac:dyDescent="0.3">
      <c r="A2711" s="57">
        <v>8446446</v>
      </c>
      <c r="B2711" s="12" t="s">
        <v>2002</v>
      </c>
      <c r="C2711" s="58" t="s">
        <v>108</v>
      </c>
      <c r="D2711" s="58" t="s">
        <v>113</v>
      </c>
      <c r="E2711" s="58">
        <v>926051</v>
      </c>
      <c r="F2711" s="58">
        <v>703327</v>
      </c>
      <c r="G2711" s="58">
        <f>+IF(F2711&gt;K2711+100000,F2711-K2711,0)</f>
        <v>0</v>
      </c>
      <c r="H2711" s="58">
        <v>75862</v>
      </c>
      <c r="I2711" s="58">
        <v>0</v>
      </c>
      <c r="J2711" s="58">
        <v>0</v>
      </c>
      <c r="K2711" s="58">
        <v>1018719</v>
      </c>
      <c r="L2711" s="12" t="s">
        <v>88</v>
      </c>
      <c r="M2711" s="12" t="s">
        <v>89</v>
      </c>
      <c r="N2711" s="12" t="s">
        <v>10</v>
      </c>
      <c r="O2711" s="12">
        <v>4</v>
      </c>
      <c r="P2711" s="12">
        <v>0</v>
      </c>
      <c r="Q2711" s="12">
        <v>0</v>
      </c>
      <c r="R2711" s="12">
        <v>76130</v>
      </c>
      <c r="S2711" s="59">
        <v>3.3589041095890413</v>
      </c>
      <c r="T2711" s="59">
        <v>39.227397260273975</v>
      </c>
      <c r="U2711" s="12">
        <v>1</v>
      </c>
      <c r="V2711" s="12">
        <v>2</v>
      </c>
      <c r="W2711" s="12">
        <v>1</v>
      </c>
      <c r="X2711" s="12">
        <v>2</v>
      </c>
      <c r="Y2711" s="12">
        <v>3</v>
      </c>
      <c r="Z2711" s="58">
        <v>0</v>
      </c>
      <c r="AA2711" s="58">
        <v>0</v>
      </c>
      <c r="AB2711" s="58">
        <v>0</v>
      </c>
      <c r="AC2711" s="58" t="s">
        <v>91</v>
      </c>
    </row>
    <row r="2712" spans="1:29" x14ac:dyDescent="0.3">
      <c r="A2712" s="57">
        <v>66864804</v>
      </c>
      <c r="B2712" s="12" t="s">
        <v>2005</v>
      </c>
      <c r="C2712" s="58" t="s">
        <v>109</v>
      </c>
      <c r="D2712" s="58" t="s">
        <v>112</v>
      </c>
      <c r="E2712" s="58">
        <v>203000</v>
      </c>
      <c r="F2712" s="58"/>
      <c r="G2712" s="58">
        <f>+IF(F2712&gt;K2712+100000,F2712-K2712,0)</f>
        <v>0</v>
      </c>
      <c r="H2712" s="58"/>
      <c r="I2712" s="58"/>
      <c r="J2712" s="58"/>
      <c r="K2712" s="58">
        <v>1018720</v>
      </c>
      <c r="L2712" s="12" t="s">
        <v>91</v>
      </c>
      <c r="M2712" s="12" t="s">
        <v>91</v>
      </c>
      <c r="N2712" s="12" t="s">
        <v>91</v>
      </c>
      <c r="O2712" s="12">
        <v>4</v>
      </c>
      <c r="P2712" s="12">
        <v>0</v>
      </c>
      <c r="Q2712" s="12">
        <v>0</v>
      </c>
      <c r="R2712" s="12">
        <v>76130</v>
      </c>
      <c r="S2712" s="59">
        <v>3.3589041095890413</v>
      </c>
      <c r="T2712" s="59">
        <v>48.783561643835618</v>
      </c>
      <c r="U2712" s="12">
        <v>2</v>
      </c>
      <c r="V2712" s="12">
        <v>2</v>
      </c>
      <c r="W2712" s="12">
        <v>1</v>
      </c>
      <c r="X2712" s="12">
        <v>2</v>
      </c>
      <c r="Y2712" s="12">
        <v>1</v>
      </c>
      <c r="Z2712" s="58">
        <v>0</v>
      </c>
      <c r="AA2712" s="58">
        <v>0</v>
      </c>
      <c r="AB2712" s="58">
        <v>0</v>
      </c>
      <c r="AC2712" s="58" t="s">
        <v>91</v>
      </c>
    </row>
    <row r="2713" spans="1:29" x14ac:dyDescent="0.3">
      <c r="A2713" s="57">
        <v>26620626</v>
      </c>
      <c r="B2713" s="12" t="s">
        <v>2006</v>
      </c>
      <c r="C2713" s="58" t="s">
        <v>108</v>
      </c>
      <c r="D2713" s="58" t="s">
        <v>29</v>
      </c>
      <c r="E2713" s="58">
        <v>102306</v>
      </c>
      <c r="F2713" s="58">
        <v>1184491</v>
      </c>
      <c r="G2713" s="58">
        <f>+IF(F2713&gt;K2713+100000,F2713-K2713,0)</f>
        <v>165771</v>
      </c>
      <c r="H2713" s="58">
        <v>93758</v>
      </c>
      <c r="I2713" s="58">
        <v>0</v>
      </c>
      <c r="J2713" s="58">
        <v>0</v>
      </c>
      <c r="K2713" s="58">
        <v>1018720</v>
      </c>
      <c r="L2713" s="12" t="s">
        <v>88</v>
      </c>
      <c r="M2713" s="12" t="s">
        <v>89</v>
      </c>
      <c r="N2713" s="12" t="s">
        <v>10</v>
      </c>
      <c r="O2713" s="12">
        <v>4</v>
      </c>
      <c r="P2713" s="12">
        <v>0</v>
      </c>
      <c r="Q2713" s="12">
        <v>0</v>
      </c>
      <c r="R2713" s="12">
        <v>5212</v>
      </c>
      <c r="S2713" s="59">
        <v>3.3698630136986303</v>
      </c>
      <c r="T2713" s="59">
        <v>50.073972602739723</v>
      </c>
      <c r="U2713" s="12">
        <v>1</v>
      </c>
      <c r="V2713" s="12">
        <v>0</v>
      </c>
      <c r="W2713" s="12">
        <v>2</v>
      </c>
      <c r="X2713" s="12">
        <v>2</v>
      </c>
      <c r="Y2713" s="12">
        <v>1</v>
      </c>
      <c r="Z2713" s="58">
        <v>0</v>
      </c>
      <c r="AA2713" s="58">
        <v>0</v>
      </c>
      <c r="AB2713" s="58">
        <v>0</v>
      </c>
      <c r="AC2713" s="58" t="s">
        <v>91</v>
      </c>
    </row>
    <row r="2714" spans="1:29" x14ac:dyDescent="0.3">
      <c r="A2714" s="57">
        <v>40680882</v>
      </c>
      <c r="B2714" s="12" t="s">
        <v>2007</v>
      </c>
      <c r="C2714" s="58" t="s">
        <v>108</v>
      </c>
      <c r="D2714" s="58" t="s">
        <v>114</v>
      </c>
      <c r="E2714" s="58">
        <v>1796200</v>
      </c>
      <c r="F2714" s="58">
        <v>2491412</v>
      </c>
      <c r="G2714" s="58">
        <f>+IF(F2714&gt;K2714+100000,F2714-K2714,0)</f>
        <v>1471989</v>
      </c>
      <c r="H2714" s="58">
        <v>226993</v>
      </c>
      <c r="I2714" s="58">
        <v>0</v>
      </c>
      <c r="J2714" s="58">
        <v>0</v>
      </c>
      <c r="K2714" s="58">
        <v>1019423</v>
      </c>
      <c r="L2714" s="12" t="s">
        <v>88</v>
      </c>
      <c r="M2714" s="12" t="s">
        <v>89</v>
      </c>
      <c r="N2714" s="12" t="s">
        <v>10</v>
      </c>
      <c r="O2714" s="12">
        <v>4</v>
      </c>
      <c r="P2714" s="12">
        <v>0</v>
      </c>
      <c r="Q2714" s="12">
        <v>0</v>
      </c>
      <c r="R2714" s="12">
        <v>23001</v>
      </c>
      <c r="S2714" s="59">
        <v>3.3013698630136985</v>
      </c>
      <c r="T2714" s="59">
        <v>36.936986301369863</v>
      </c>
      <c r="U2714" s="12">
        <v>2</v>
      </c>
      <c r="V2714" s="12">
        <v>0</v>
      </c>
      <c r="W2714" s="12">
        <v>1</v>
      </c>
      <c r="X2714" s="12">
        <v>2</v>
      </c>
      <c r="Y2714" s="12">
        <v>1</v>
      </c>
      <c r="Z2714" s="58">
        <v>0</v>
      </c>
      <c r="AA2714" s="58">
        <v>0</v>
      </c>
      <c r="AB2714" s="58">
        <v>0</v>
      </c>
      <c r="AC2714" s="58" t="s">
        <v>91</v>
      </c>
    </row>
    <row r="2715" spans="1:29" x14ac:dyDescent="0.3">
      <c r="A2715" s="57">
        <v>2004400242</v>
      </c>
      <c r="B2715" s="12" t="s">
        <v>2008</v>
      </c>
      <c r="C2715" s="58" t="s">
        <v>108</v>
      </c>
      <c r="D2715" s="58" t="s">
        <v>29</v>
      </c>
      <c r="E2715" s="58">
        <v>1476067</v>
      </c>
      <c r="F2715" s="58">
        <v>1664052</v>
      </c>
      <c r="G2715" s="58">
        <f>+IF(F2715&gt;K2715+100000,F2715-K2715,0)</f>
        <v>644629</v>
      </c>
      <c r="H2715" s="58">
        <v>221323</v>
      </c>
      <c r="I2715" s="58">
        <v>0</v>
      </c>
      <c r="J2715" s="58">
        <v>0</v>
      </c>
      <c r="K2715" s="58">
        <v>1019423</v>
      </c>
      <c r="L2715" s="12" t="s">
        <v>88</v>
      </c>
      <c r="M2715" s="12" t="s">
        <v>89</v>
      </c>
      <c r="N2715" s="12" t="s">
        <v>10</v>
      </c>
      <c r="O2715" s="12">
        <v>4</v>
      </c>
      <c r="P2715" s="12">
        <v>0</v>
      </c>
      <c r="Q2715" s="12">
        <v>0</v>
      </c>
      <c r="R2715" s="12">
        <v>23001</v>
      </c>
      <c r="S2715" s="59">
        <v>3.3013698630136985</v>
      </c>
      <c r="T2715" s="59">
        <v>23.230136986301371</v>
      </c>
      <c r="U2715" s="12">
        <v>2</v>
      </c>
      <c r="V2715" s="12">
        <v>4</v>
      </c>
      <c r="W2715" s="12">
        <v>1</v>
      </c>
      <c r="X2715" s="12">
        <v>2</v>
      </c>
      <c r="Y2715" s="12">
        <v>1</v>
      </c>
      <c r="Z2715" s="58">
        <v>0</v>
      </c>
      <c r="AA2715" s="58">
        <v>0</v>
      </c>
      <c r="AB2715" s="58">
        <v>0</v>
      </c>
      <c r="AC2715" s="58" t="s">
        <v>91</v>
      </c>
    </row>
    <row r="2716" spans="1:29" x14ac:dyDescent="0.3">
      <c r="A2716" s="57">
        <v>42666880</v>
      </c>
      <c r="B2716" s="12" t="s">
        <v>2010</v>
      </c>
      <c r="C2716" s="58" t="s">
        <v>109</v>
      </c>
      <c r="D2716" s="58" t="s">
        <v>112</v>
      </c>
      <c r="E2716" s="58">
        <v>490539</v>
      </c>
      <c r="F2716" s="58"/>
      <c r="G2716" s="58">
        <f>+IF(F2716&gt;K2716+100000,F2716-K2716,0)</f>
        <v>0</v>
      </c>
      <c r="H2716" s="58"/>
      <c r="I2716" s="58"/>
      <c r="J2716" s="58"/>
      <c r="K2716" s="58">
        <v>1019423</v>
      </c>
      <c r="L2716" s="12" t="s">
        <v>91</v>
      </c>
      <c r="M2716" s="12" t="s">
        <v>91</v>
      </c>
      <c r="N2716" s="12" t="s">
        <v>91</v>
      </c>
      <c r="O2716" s="12">
        <v>4</v>
      </c>
      <c r="P2716" s="12">
        <v>0</v>
      </c>
      <c r="Q2716" s="12">
        <v>0</v>
      </c>
      <c r="R2716" s="12">
        <v>76113</v>
      </c>
      <c r="S2716" s="59">
        <v>3.3013698630136985</v>
      </c>
      <c r="T2716" s="59">
        <v>38.265753424657532</v>
      </c>
      <c r="U2716" s="12">
        <v>2</v>
      </c>
      <c r="V2716" s="12">
        <v>0</v>
      </c>
      <c r="W2716" s="12">
        <v>1</v>
      </c>
      <c r="X2716" s="12">
        <v>2</v>
      </c>
      <c r="Y2716" s="12">
        <v>1</v>
      </c>
      <c r="Z2716" s="58">
        <v>0</v>
      </c>
      <c r="AA2716" s="58">
        <v>0</v>
      </c>
      <c r="AB2716" s="58">
        <v>0</v>
      </c>
      <c r="AC2716" s="58" t="s">
        <v>91</v>
      </c>
    </row>
    <row r="2717" spans="1:29" x14ac:dyDescent="0.3">
      <c r="A2717" s="57">
        <v>42666420</v>
      </c>
      <c r="B2717" s="12" t="s">
        <v>2011</v>
      </c>
      <c r="C2717" s="58" t="s">
        <v>109</v>
      </c>
      <c r="D2717" s="58" t="s">
        <v>112</v>
      </c>
      <c r="E2717" s="58">
        <v>381094</v>
      </c>
      <c r="F2717" s="58">
        <v>9775</v>
      </c>
      <c r="G2717" s="58">
        <f>+IF(F2717&gt;K2717+100000,F2717-K2717,0)</f>
        <v>0</v>
      </c>
      <c r="H2717" s="58">
        <v>166750</v>
      </c>
      <c r="I2717" s="58">
        <v>0</v>
      </c>
      <c r="J2717" s="58">
        <v>500000</v>
      </c>
      <c r="K2717" s="58">
        <v>1019423</v>
      </c>
      <c r="L2717" s="12" t="s">
        <v>87</v>
      </c>
      <c r="M2717" s="12" t="s">
        <v>89</v>
      </c>
      <c r="N2717" s="12" t="s">
        <v>10</v>
      </c>
      <c r="O2717" s="12">
        <v>4</v>
      </c>
      <c r="P2717" s="12">
        <v>0</v>
      </c>
      <c r="Q2717" s="12">
        <v>0</v>
      </c>
      <c r="R2717" s="12">
        <v>76113</v>
      </c>
      <c r="S2717" s="59">
        <v>3.3095890410958906</v>
      </c>
      <c r="T2717" s="59">
        <v>37.69315068493151</v>
      </c>
      <c r="U2717" s="12">
        <v>2</v>
      </c>
      <c r="V2717" s="12">
        <v>0</v>
      </c>
      <c r="W2717" s="12">
        <v>1</v>
      </c>
      <c r="X2717" s="12">
        <v>3</v>
      </c>
      <c r="Y2717" s="12">
        <v>2</v>
      </c>
      <c r="Z2717" s="58">
        <v>0</v>
      </c>
      <c r="AA2717" s="58">
        <v>0</v>
      </c>
      <c r="AB2717" s="58">
        <v>0</v>
      </c>
      <c r="AC2717" s="58" t="s">
        <v>91</v>
      </c>
    </row>
    <row r="2718" spans="1:29" x14ac:dyDescent="0.3">
      <c r="A2718" s="57">
        <v>4468288</v>
      </c>
      <c r="B2718" s="12" t="s">
        <v>2014</v>
      </c>
      <c r="C2718" s="58" t="s">
        <v>106</v>
      </c>
      <c r="D2718" s="58" t="s">
        <v>115</v>
      </c>
      <c r="E2718" s="58">
        <v>50742</v>
      </c>
      <c r="F2718" s="58">
        <v>3697205</v>
      </c>
      <c r="G2718" s="58">
        <f>+IF(F2718&gt;K2718+100000,F2718-K2718,0)</f>
        <v>2677782</v>
      </c>
      <c r="H2718" s="58">
        <v>155995</v>
      </c>
      <c r="I2718" s="58">
        <v>0</v>
      </c>
      <c r="J2718" s="58">
        <v>2000000</v>
      </c>
      <c r="K2718" s="58">
        <v>1019423</v>
      </c>
      <c r="L2718" s="12" t="s">
        <v>87</v>
      </c>
      <c r="M2718" s="12" t="s">
        <v>89</v>
      </c>
      <c r="N2718" s="12" t="s">
        <v>10</v>
      </c>
      <c r="O2718" s="12">
        <v>4</v>
      </c>
      <c r="P2718" s="12">
        <v>0</v>
      </c>
      <c r="Q2718" s="12">
        <v>0</v>
      </c>
      <c r="R2718" s="12">
        <v>76130</v>
      </c>
      <c r="S2718" s="59">
        <v>3.3095890410958906</v>
      </c>
      <c r="T2718" s="59">
        <v>45.761643835616439</v>
      </c>
      <c r="U2718" s="12">
        <v>1</v>
      </c>
      <c r="V2718" s="12">
        <v>1</v>
      </c>
      <c r="W2718" s="12">
        <v>1</v>
      </c>
      <c r="X2718" s="12">
        <v>2</v>
      </c>
      <c r="Y2718" s="12">
        <v>2</v>
      </c>
      <c r="Z2718" s="58">
        <v>0</v>
      </c>
      <c r="AA2718" s="58">
        <v>0</v>
      </c>
      <c r="AB2718" s="58">
        <v>0</v>
      </c>
      <c r="AC2718" s="58" t="s">
        <v>91</v>
      </c>
    </row>
    <row r="2719" spans="1:29" x14ac:dyDescent="0.3">
      <c r="A2719" s="57">
        <v>26080486</v>
      </c>
      <c r="B2719" s="12" t="s">
        <v>2015</v>
      </c>
      <c r="C2719" s="58" t="s">
        <v>108</v>
      </c>
      <c r="D2719" s="58" t="s">
        <v>113</v>
      </c>
      <c r="E2719" s="58">
        <v>37194</v>
      </c>
      <c r="F2719" s="58">
        <v>355578</v>
      </c>
      <c r="G2719" s="58">
        <f>+IF(F2719&gt;K2719+100000,F2719-K2719,0)</f>
        <v>0</v>
      </c>
      <c r="H2719" s="58">
        <v>90679</v>
      </c>
      <c r="I2719" s="58">
        <v>0</v>
      </c>
      <c r="J2719" s="58">
        <v>0</v>
      </c>
      <c r="K2719" s="58">
        <v>1019423</v>
      </c>
      <c r="L2719" s="12" t="s">
        <v>88</v>
      </c>
      <c r="M2719" s="12" t="s">
        <v>89</v>
      </c>
      <c r="N2719" s="12" t="s">
        <v>10</v>
      </c>
      <c r="O2719" s="12">
        <v>4</v>
      </c>
      <c r="P2719" s="12">
        <v>0</v>
      </c>
      <c r="Q2719" s="12">
        <v>0</v>
      </c>
      <c r="R2719" s="12">
        <v>76130</v>
      </c>
      <c r="S2719" s="59">
        <v>3.3095890410958906</v>
      </c>
      <c r="T2719" s="59">
        <v>54.676712328767124</v>
      </c>
      <c r="U2719" s="12">
        <v>1</v>
      </c>
      <c r="V2719" s="12">
        <v>0</v>
      </c>
      <c r="W2719" s="12">
        <v>3</v>
      </c>
      <c r="X2719" s="12">
        <v>2</v>
      </c>
      <c r="Y2719" s="12">
        <v>1</v>
      </c>
      <c r="Z2719" s="58">
        <v>0</v>
      </c>
      <c r="AA2719" s="58">
        <v>0</v>
      </c>
      <c r="AB2719" s="58">
        <v>0</v>
      </c>
      <c r="AC2719" s="58" t="s">
        <v>91</v>
      </c>
    </row>
    <row r="2720" spans="1:29" x14ac:dyDescent="0.3">
      <c r="A2720" s="57">
        <v>20228604</v>
      </c>
      <c r="B2720" s="12" t="s">
        <v>2017</v>
      </c>
      <c r="C2720" s="58" t="s">
        <v>109</v>
      </c>
      <c r="D2720" s="58" t="s">
        <v>112</v>
      </c>
      <c r="E2720" s="58"/>
      <c r="F2720" s="58"/>
      <c r="G2720" s="58">
        <f>+IF(F2720&gt;K2720+100000,F2720-K2720,0)</f>
        <v>0</v>
      </c>
      <c r="H2720" s="58"/>
      <c r="I2720" s="58"/>
      <c r="J2720" s="58"/>
      <c r="K2720" s="58">
        <v>1019423</v>
      </c>
      <c r="L2720" s="12" t="s">
        <v>91</v>
      </c>
      <c r="M2720" s="12" t="s">
        <v>91</v>
      </c>
      <c r="N2720" s="12" t="s">
        <v>91</v>
      </c>
      <c r="O2720" s="12">
        <v>4</v>
      </c>
      <c r="P2720" s="12">
        <v>0</v>
      </c>
      <c r="Q2720" s="12">
        <v>0</v>
      </c>
      <c r="R2720" s="12">
        <v>76001</v>
      </c>
      <c r="S2720" s="59">
        <v>3.3095890410958906</v>
      </c>
      <c r="T2720" s="59">
        <v>43.027397260273972</v>
      </c>
      <c r="U2720" s="12">
        <v>2</v>
      </c>
      <c r="V2720" s="12">
        <v>0</v>
      </c>
      <c r="W2720" s="12">
        <v>1</v>
      </c>
      <c r="X2720" s="12">
        <v>6</v>
      </c>
      <c r="Y2720" s="12">
        <v>2</v>
      </c>
      <c r="Z2720" s="58">
        <v>0</v>
      </c>
      <c r="AA2720" s="58">
        <v>0</v>
      </c>
      <c r="AB2720" s="58">
        <v>0</v>
      </c>
      <c r="AC2720" s="58" t="s">
        <v>91</v>
      </c>
    </row>
    <row r="2721" spans="1:29" x14ac:dyDescent="0.3">
      <c r="A2721" s="57">
        <v>2008820426</v>
      </c>
      <c r="B2721" s="12" t="s">
        <v>2018</v>
      </c>
      <c r="C2721" s="58" t="s">
        <v>109</v>
      </c>
      <c r="D2721" s="58" t="s">
        <v>112</v>
      </c>
      <c r="E2721" s="58"/>
      <c r="F2721" s="58"/>
      <c r="G2721" s="58">
        <f>+IF(F2721&gt;K2721+100000,F2721-K2721,0)</f>
        <v>0</v>
      </c>
      <c r="H2721" s="58"/>
      <c r="I2721" s="58"/>
      <c r="J2721" s="58"/>
      <c r="K2721" s="58">
        <v>1020620</v>
      </c>
      <c r="L2721" s="12" t="s">
        <v>91</v>
      </c>
      <c r="M2721" s="12" t="s">
        <v>91</v>
      </c>
      <c r="N2721" s="12" t="s">
        <v>91</v>
      </c>
      <c r="O2721" s="12">
        <v>4</v>
      </c>
      <c r="P2721" s="12">
        <v>0</v>
      </c>
      <c r="Q2721" s="12">
        <v>0</v>
      </c>
      <c r="R2721" s="12">
        <v>68001</v>
      </c>
      <c r="S2721" s="59">
        <v>2.4904109589041097</v>
      </c>
      <c r="T2721" s="59">
        <v>22.539726027397261</v>
      </c>
      <c r="U2721" s="12">
        <v>2</v>
      </c>
      <c r="V2721" s="12">
        <v>4</v>
      </c>
      <c r="W2721" s="12">
        <v>2</v>
      </c>
      <c r="X2721" s="12">
        <v>2</v>
      </c>
      <c r="Y2721" s="12">
        <v>1</v>
      </c>
      <c r="Z2721" s="58">
        <v>0</v>
      </c>
      <c r="AA2721" s="58">
        <v>0</v>
      </c>
      <c r="AB2721" s="58">
        <v>0</v>
      </c>
      <c r="AC2721" s="58" t="s">
        <v>91</v>
      </c>
    </row>
    <row r="2722" spans="1:29" x14ac:dyDescent="0.3">
      <c r="A2722" s="57">
        <v>2244040668</v>
      </c>
      <c r="B2722" s="12" t="s">
        <v>2019</v>
      </c>
      <c r="C2722" s="58" t="s">
        <v>108</v>
      </c>
      <c r="D2722" s="58" t="s">
        <v>113</v>
      </c>
      <c r="E2722" s="58"/>
      <c r="F2722" s="58">
        <v>655536</v>
      </c>
      <c r="G2722" s="58">
        <f>+IF(F2722&gt;K2722+100000,F2722-K2722,0)</f>
        <v>0</v>
      </c>
      <c r="H2722" s="58">
        <v>136665</v>
      </c>
      <c r="I2722" s="58">
        <v>0</v>
      </c>
      <c r="J2722" s="58">
        <v>938393</v>
      </c>
      <c r="K2722" s="58">
        <v>1020965</v>
      </c>
      <c r="L2722" s="12" t="s">
        <v>87</v>
      </c>
      <c r="M2722" s="12" t="s">
        <v>89</v>
      </c>
      <c r="N2722" s="12" t="s">
        <v>10</v>
      </c>
      <c r="O2722" s="12">
        <v>4</v>
      </c>
      <c r="P2722" s="12">
        <v>0</v>
      </c>
      <c r="Q2722" s="12">
        <v>0</v>
      </c>
      <c r="R2722" s="12">
        <v>76001</v>
      </c>
      <c r="S2722" s="59">
        <v>1.5917808219178082</v>
      </c>
      <c r="T2722" s="59">
        <v>31.07123287671233</v>
      </c>
      <c r="U2722" s="12">
        <v>2</v>
      </c>
      <c r="V2722" s="12">
        <v>2</v>
      </c>
      <c r="W2722" s="12">
        <v>4</v>
      </c>
      <c r="X2722" s="12">
        <v>3</v>
      </c>
      <c r="Y2722" s="12">
        <v>3</v>
      </c>
      <c r="Z2722" s="58">
        <v>0</v>
      </c>
      <c r="AA2722" s="58">
        <v>0</v>
      </c>
      <c r="AB2722" s="58">
        <v>0</v>
      </c>
      <c r="AC2722" s="58" t="s">
        <v>91</v>
      </c>
    </row>
    <row r="2723" spans="1:29" x14ac:dyDescent="0.3">
      <c r="A2723" s="57">
        <v>2244482084</v>
      </c>
      <c r="B2723" s="12" t="s">
        <v>2020</v>
      </c>
      <c r="C2723" s="58" t="s">
        <v>109</v>
      </c>
      <c r="D2723" s="58" t="s">
        <v>112</v>
      </c>
      <c r="E2723" s="58">
        <v>336600</v>
      </c>
      <c r="F2723" s="58"/>
      <c r="G2723" s="58">
        <f>+IF(F2723&gt;K2723+100000,F2723-K2723,0)</f>
        <v>0</v>
      </c>
      <c r="H2723" s="58"/>
      <c r="I2723" s="58"/>
      <c r="J2723" s="58"/>
      <c r="K2723" s="58">
        <v>1026620</v>
      </c>
      <c r="L2723" s="12" t="s">
        <v>91</v>
      </c>
      <c r="M2723" s="12" t="s">
        <v>91</v>
      </c>
      <c r="N2723" s="12" t="s">
        <v>91</v>
      </c>
      <c r="O2723" s="12">
        <v>4</v>
      </c>
      <c r="P2723" s="12">
        <v>0</v>
      </c>
      <c r="Q2723" s="12">
        <v>0</v>
      </c>
      <c r="R2723" s="12">
        <v>13001</v>
      </c>
      <c r="S2723" s="59">
        <v>2.6575342465753424</v>
      </c>
      <c r="T2723" s="59">
        <v>28.361643835616437</v>
      </c>
      <c r="U2723" s="12">
        <v>2</v>
      </c>
      <c r="V2723" s="12">
        <v>2</v>
      </c>
      <c r="W2723" s="12">
        <v>1</v>
      </c>
      <c r="X2723" s="12">
        <v>2</v>
      </c>
      <c r="Y2723" s="12">
        <v>3</v>
      </c>
      <c r="Z2723" s="58">
        <v>0</v>
      </c>
      <c r="AA2723" s="58">
        <v>0</v>
      </c>
      <c r="AB2723" s="58">
        <v>0</v>
      </c>
      <c r="AC2723" s="58" t="s">
        <v>91</v>
      </c>
    </row>
    <row r="2724" spans="1:29" x14ac:dyDescent="0.3">
      <c r="A2724" s="57">
        <v>2244440600</v>
      </c>
      <c r="B2724" s="12" t="s">
        <v>2024</v>
      </c>
      <c r="C2724" s="58" t="s">
        <v>109</v>
      </c>
      <c r="D2724" s="58" t="s">
        <v>112</v>
      </c>
      <c r="E2724" s="58">
        <v>101959</v>
      </c>
      <c r="F2724" s="58"/>
      <c r="G2724" s="58">
        <f>+IF(F2724&gt;K2724+100000,F2724-K2724,0)</f>
        <v>0</v>
      </c>
      <c r="H2724" s="58"/>
      <c r="I2724" s="58"/>
      <c r="J2724" s="58"/>
      <c r="K2724" s="58">
        <v>1028246</v>
      </c>
      <c r="L2724" s="12" t="s">
        <v>91</v>
      </c>
      <c r="M2724" s="12" t="s">
        <v>91</v>
      </c>
      <c r="N2724" s="12" t="s">
        <v>91</v>
      </c>
      <c r="O2724" s="12">
        <v>4</v>
      </c>
      <c r="P2724" s="12">
        <v>0</v>
      </c>
      <c r="Q2724" s="12">
        <v>0</v>
      </c>
      <c r="R2724" s="12">
        <v>8758</v>
      </c>
      <c r="S2724" s="59">
        <v>3.4328767123287673</v>
      </c>
      <c r="T2724" s="59">
        <v>29.235616438356164</v>
      </c>
      <c r="U2724" s="12">
        <v>2</v>
      </c>
      <c r="V2724" s="12">
        <v>4</v>
      </c>
      <c r="W2724" s="12">
        <v>1</v>
      </c>
      <c r="X2724" s="12">
        <v>2</v>
      </c>
      <c r="Y2724" s="12">
        <v>3</v>
      </c>
      <c r="Z2724" s="58">
        <v>0</v>
      </c>
      <c r="AA2724" s="58">
        <v>0</v>
      </c>
      <c r="AB2724" s="58">
        <v>0</v>
      </c>
      <c r="AC2724" s="58" t="s">
        <v>91</v>
      </c>
    </row>
    <row r="2725" spans="1:29" x14ac:dyDescent="0.3">
      <c r="A2725" s="57">
        <v>2200806066</v>
      </c>
      <c r="B2725" s="12" t="s">
        <v>2025</v>
      </c>
      <c r="C2725" s="58" t="s">
        <v>109</v>
      </c>
      <c r="D2725" s="58" t="s">
        <v>112</v>
      </c>
      <c r="E2725" s="58"/>
      <c r="F2725" s="58"/>
      <c r="G2725" s="58">
        <f>+IF(F2725&gt;K2725+100000,F2725-K2725,0)</f>
        <v>0</v>
      </c>
      <c r="H2725" s="58"/>
      <c r="I2725" s="58"/>
      <c r="J2725" s="58"/>
      <c r="K2725" s="58">
        <v>1028620</v>
      </c>
      <c r="L2725" s="12" t="s">
        <v>91</v>
      </c>
      <c r="M2725" s="12" t="s">
        <v>91</v>
      </c>
      <c r="N2725" s="12" t="s">
        <v>91</v>
      </c>
      <c r="O2725" s="12">
        <v>4</v>
      </c>
      <c r="P2725" s="12">
        <v>0</v>
      </c>
      <c r="Q2725" s="12">
        <v>0</v>
      </c>
      <c r="R2725" s="12">
        <v>68276</v>
      </c>
      <c r="S2725" s="59">
        <v>4.904109589041096</v>
      </c>
      <c r="T2725" s="59">
        <v>24.767123287671232</v>
      </c>
      <c r="U2725" s="12">
        <v>1</v>
      </c>
      <c r="V2725" s="12">
        <v>1</v>
      </c>
      <c r="W2725" s="12">
        <v>1</v>
      </c>
      <c r="X2725" s="12">
        <v>2</v>
      </c>
      <c r="Y2725" s="12">
        <v>1</v>
      </c>
      <c r="Z2725" s="58">
        <v>0</v>
      </c>
      <c r="AA2725" s="58">
        <v>0</v>
      </c>
      <c r="AB2725" s="58">
        <v>0</v>
      </c>
      <c r="AC2725" s="58" t="s">
        <v>91</v>
      </c>
    </row>
    <row r="2726" spans="1:29" x14ac:dyDescent="0.3">
      <c r="A2726" s="57">
        <v>2006066268</v>
      </c>
      <c r="B2726" s="12" t="s">
        <v>2026</v>
      </c>
      <c r="C2726" s="58" t="s">
        <v>108</v>
      </c>
      <c r="D2726" s="58" t="s">
        <v>112</v>
      </c>
      <c r="E2726" s="58"/>
      <c r="F2726" s="58">
        <v>96977</v>
      </c>
      <c r="G2726" s="58">
        <f>+IF(F2726&gt;K2726+100000,F2726-K2726,0)</f>
        <v>0</v>
      </c>
      <c r="H2726" s="58">
        <v>113823</v>
      </c>
      <c r="I2726" s="58">
        <v>0</v>
      </c>
      <c r="J2726" s="58">
        <v>0</v>
      </c>
      <c r="K2726" s="58">
        <v>1029429</v>
      </c>
      <c r="L2726" s="12" t="s">
        <v>88</v>
      </c>
      <c r="M2726" s="12" t="s">
        <v>89</v>
      </c>
      <c r="N2726" s="12" t="s">
        <v>10</v>
      </c>
      <c r="O2726" s="12">
        <v>4</v>
      </c>
      <c r="P2726" s="12">
        <v>0</v>
      </c>
      <c r="Q2726" s="12">
        <v>0</v>
      </c>
      <c r="R2726" s="12">
        <v>68276</v>
      </c>
      <c r="S2726" s="59">
        <v>2.4904109589041097</v>
      </c>
      <c r="T2726" s="59">
        <v>22.427397260273974</v>
      </c>
      <c r="U2726" s="12">
        <v>1</v>
      </c>
      <c r="V2726" s="12">
        <v>4</v>
      </c>
      <c r="W2726" s="12">
        <v>3</v>
      </c>
      <c r="X2726" s="12">
        <v>3</v>
      </c>
      <c r="Y2726" s="12">
        <v>1</v>
      </c>
      <c r="Z2726" s="58">
        <v>0</v>
      </c>
      <c r="AA2726" s="58">
        <v>0</v>
      </c>
      <c r="AB2726" s="58">
        <v>0</v>
      </c>
      <c r="AC2726" s="58" t="s">
        <v>91</v>
      </c>
    </row>
    <row r="2727" spans="1:29" x14ac:dyDescent="0.3">
      <c r="A2727" s="57">
        <v>8226064</v>
      </c>
      <c r="B2727" s="12" t="s">
        <v>2027</v>
      </c>
      <c r="C2727" s="58" t="s">
        <v>108</v>
      </c>
      <c r="D2727" s="58" t="s">
        <v>113</v>
      </c>
      <c r="E2727" s="58">
        <v>205317</v>
      </c>
      <c r="F2727" s="58">
        <v>718727</v>
      </c>
      <c r="G2727" s="58">
        <f>+IF(F2727&gt;K2727+100000,F2727-K2727,0)</f>
        <v>0</v>
      </c>
      <c r="H2727" s="58">
        <v>136230</v>
      </c>
      <c r="I2727" s="58">
        <v>0</v>
      </c>
      <c r="J2727" s="58">
        <v>0</v>
      </c>
      <c r="K2727" s="58">
        <v>1029829</v>
      </c>
      <c r="L2727" s="12" t="s">
        <v>88</v>
      </c>
      <c r="M2727" s="12" t="s">
        <v>89</v>
      </c>
      <c r="N2727" s="12" t="s">
        <v>10</v>
      </c>
      <c r="O2727" s="12">
        <v>4</v>
      </c>
      <c r="P2727" s="12">
        <v>0</v>
      </c>
      <c r="Q2727" s="12">
        <v>4</v>
      </c>
      <c r="R2727" s="12">
        <v>76130</v>
      </c>
      <c r="S2727" s="59">
        <v>1.3753424657534246</v>
      </c>
      <c r="T2727" s="59">
        <v>39.731506849315068</v>
      </c>
      <c r="U2727" s="12">
        <v>1</v>
      </c>
      <c r="V2727" s="12">
        <v>1</v>
      </c>
      <c r="W2727" s="12">
        <v>1</v>
      </c>
      <c r="X2727" s="12">
        <v>2</v>
      </c>
      <c r="Y2727" s="12">
        <v>2</v>
      </c>
      <c r="Z2727" s="58">
        <v>0</v>
      </c>
      <c r="AA2727" s="58">
        <v>0</v>
      </c>
      <c r="AB2727" s="58">
        <v>0</v>
      </c>
      <c r="AC2727" s="58" t="s">
        <v>91</v>
      </c>
    </row>
    <row r="2728" spans="1:29" x14ac:dyDescent="0.3">
      <c r="A2728" s="57">
        <v>2224826222</v>
      </c>
      <c r="B2728" s="12" t="s">
        <v>2028</v>
      </c>
      <c r="C2728" s="58" t="s">
        <v>109</v>
      </c>
      <c r="D2728" s="58" t="s">
        <v>112</v>
      </c>
      <c r="E2728" s="58">
        <v>100962</v>
      </c>
      <c r="F2728" s="58"/>
      <c r="G2728" s="58">
        <f>+IF(F2728&gt;K2728+100000,F2728-K2728,0)</f>
        <v>0</v>
      </c>
      <c r="H2728" s="58"/>
      <c r="I2728" s="58"/>
      <c r="J2728" s="58"/>
      <c r="K2728" s="58">
        <v>1029829</v>
      </c>
      <c r="L2728" s="12" t="s">
        <v>91</v>
      </c>
      <c r="M2728" s="12" t="s">
        <v>91</v>
      </c>
      <c r="N2728" s="12" t="s">
        <v>91</v>
      </c>
      <c r="O2728" s="12">
        <v>4</v>
      </c>
      <c r="P2728" s="12">
        <v>0</v>
      </c>
      <c r="Q2728" s="12">
        <v>4</v>
      </c>
      <c r="R2728" s="12">
        <v>76520</v>
      </c>
      <c r="S2728" s="59">
        <v>1.3753424657534246</v>
      </c>
      <c r="T2728" s="59">
        <v>31.145205479452056</v>
      </c>
      <c r="U2728" s="12">
        <v>1</v>
      </c>
      <c r="V2728" s="12">
        <v>2</v>
      </c>
      <c r="W2728" s="12">
        <v>2</v>
      </c>
      <c r="X2728" s="12">
        <v>2</v>
      </c>
      <c r="Y2728" s="12">
        <v>1</v>
      </c>
      <c r="Z2728" s="58">
        <v>0</v>
      </c>
      <c r="AA2728" s="58">
        <v>0</v>
      </c>
      <c r="AB2728" s="58">
        <v>0</v>
      </c>
      <c r="AC2728" s="58" t="s">
        <v>91</v>
      </c>
    </row>
    <row r="2729" spans="1:29" x14ac:dyDescent="0.3">
      <c r="A2729" s="57">
        <v>2086222622</v>
      </c>
      <c r="B2729" s="12" t="s">
        <v>2030</v>
      </c>
      <c r="C2729" s="58" t="s">
        <v>108</v>
      </c>
      <c r="D2729" s="58" t="s">
        <v>113</v>
      </c>
      <c r="E2729" s="58">
        <v>1729034</v>
      </c>
      <c r="F2729" s="58">
        <v>990633</v>
      </c>
      <c r="G2729" s="58">
        <f>+IF(F2729&gt;K2729+100000,F2729-K2729,0)</f>
        <v>0</v>
      </c>
      <c r="H2729" s="58">
        <v>197130</v>
      </c>
      <c r="I2729" s="58">
        <v>0</v>
      </c>
      <c r="J2729" s="58">
        <v>0</v>
      </c>
      <c r="K2729" s="58">
        <v>1031142</v>
      </c>
      <c r="L2729" s="12" t="s">
        <v>88</v>
      </c>
      <c r="M2729" s="12" t="s">
        <v>89</v>
      </c>
      <c r="N2729" s="12" t="s">
        <v>10</v>
      </c>
      <c r="O2729" s="12">
        <v>4</v>
      </c>
      <c r="P2729" s="12">
        <v>0</v>
      </c>
      <c r="Q2729" s="12">
        <v>0</v>
      </c>
      <c r="R2729" s="12">
        <v>76001</v>
      </c>
      <c r="S2729" s="59">
        <v>3.3698630136986303</v>
      </c>
      <c r="T2729" s="59">
        <v>35.62191780821918</v>
      </c>
      <c r="U2729" s="12">
        <v>2</v>
      </c>
      <c r="V2729" s="12">
        <v>0</v>
      </c>
      <c r="W2729" s="12">
        <v>1</v>
      </c>
      <c r="X2729" s="12">
        <v>2</v>
      </c>
      <c r="Y2729" s="12">
        <v>3</v>
      </c>
      <c r="Z2729" s="58">
        <v>0</v>
      </c>
      <c r="AA2729" s="58">
        <v>0</v>
      </c>
      <c r="AB2729" s="58">
        <v>0</v>
      </c>
      <c r="AC2729" s="58" t="s">
        <v>91</v>
      </c>
    </row>
    <row r="2730" spans="1:29" x14ac:dyDescent="0.3">
      <c r="A2730" s="57">
        <v>2224624280</v>
      </c>
      <c r="B2730" s="12" t="s">
        <v>2031</v>
      </c>
      <c r="C2730" s="58" t="s">
        <v>109</v>
      </c>
      <c r="D2730" s="58" t="s">
        <v>112</v>
      </c>
      <c r="E2730" s="58">
        <v>979067</v>
      </c>
      <c r="F2730" s="58"/>
      <c r="G2730" s="58">
        <f>+IF(F2730&gt;K2730+100000,F2730-K2730,0)</f>
        <v>0</v>
      </c>
      <c r="H2730" s="58"/>
      <c r="I2730" s="58"/>
      <c r="J2730" s="58"/>
      <c r="K2730" s="58">
        <v>1031142</v>
      </c>
      <c r="L2730" s="12" t="s">
        <v>91</v>
      </c>
      <c r="M2730" s="12" t="s">
        <v>91</v>
      </c>
      <c r="N2730" s="12" t="s">
        <v>91</v>
      </c>
      <c r="O2730" s="12">
        <v>4</v>
      </c>
      <c r="P2730" s="12">
        <v>0</v>
      </c>
      <c r="Q2730" s="12">
        <v>0</v>
      </c>
      <c r="R2730" s="12">
        <v>76130</v>
      </c>
      <c r="S2730" s="59">
        <v>3.3698630136986303</v>
      </c>
      <c r="T2730" s="59">
        <v>30.82191780821918</v>
      </c>
      <c r="U2730" s="12">
        <v>2</v>
      </c>
      <c r="V2730" s="12">
        <v>0</v>
      </c>
      <c r="W2730" s="12">
        <v>1</v>
      </c>
      <c r="X2730" s="12">
        <v>3</v>
      </c>
      <c r="Y2730" s="12">
        <v>1</v>
      </c>
      <c r="Z2730" s="58">
        <v>0</v>
      </c>
      <c r="AA2730" s="58">
        <v>0</v>
      </c>
      <c r="AB2730" s="58">
        <v>0</v>
      </c>
      <c r="AC2730" s="58" t="s">
        <v>91</v>
      </c>
    </row>
    <row r="2731" spans="1:29" x14ac:dyDescent="0.3">
      <c r="A2731" s="57">
        <v>2240662000</v>
      </c>
      <c r="B2731" s="12" t="s">
        <v>2033</v>
      </c>
      <c r="C2731" s="58" t="s">
        <v>108</v>
      </c>
      <c r="D2731" s="58" t="s">
        <v>29</v>
      </c>
      <c r="E2731" s="58">
        <v>374282</v>
      </c>
      <c r="F2731" s="58">
        <v>1682000</v>
      </c>
      <c r="G2731" s="58">
        <f>+IF(F2731&gt;K2731+100000,F2731-K2731,0)</f>
        <v>650858</v>
      </c>
      <c r="H2731" s="58">
        <v>106362</v>
      </c>
      <c r="I2731" s="58">
        <v>0</v>
      </c>
      <c r="J2731" s="58">
        <v>0</v>
      </c>
      <c r="K2731" s="58">
        <v>1031142</v>
      </c>
      <c r="L2731" s="12" t="s">
        <v>88</v>
      </c>
      <c r="M2731" s="12" t="s">
        <v>89</v>
      </c>
      <c r="N2731" s="12" t="s">
        <v>10</v>
      </c>
      <c r="O2731" s="12">
        <v>4</v>
      </c>
      <c r="P2731" s="12">
        <v>0</v>
      </c>
      <c r="Q2731" s="12">
        <v>0</v>
      </c>
      <c r="R2731" s="12">
        <v>76001</v>
      </c>
      <c r="S2731" s="59">
        <v>3.3698630136986303</v>
      </c>
      <c r="T2731" s="59">
        <v>34.61917808219178</v>
      </c>
      <c r="U2731" s="12">
        <v>2</v>
      </c>
      <c r="V2731" s="12">
        <v>0</v>
      </c>
      <c r="W2731" s="12">
        <v>1</v>
      </c>
      <c r="X2731" s="12">
        <v>2</v>
      </c>
      <c r="Y2731" s="12">
        <v>1</v>
      </c>
      <c r="Z2731" s="58">
        <v>0</v>
      </c>
      <c r="AA2731" s="58">
        <v>0</v>
      </c>
      <c r="AB2731" s="58">
        <v>0</v>
      </c>
      <c r="AC2731" s="58" t="s">
        <v>91</v>
      </c>
    </row>
    <row r="2732" spans="1:29" x14ac:dyDescent="0.3">
      <c r="A2732" s="57">
        <v>2048220426</v>
      </c>
      <c r="B2732" s="12" t="s">
        <v>2034</v>
      </c>
      <c r="C2732" s="58" t="s">
        <v>108</v>
      </c>
      <c r="D2732" s="58" t="s">
        <v>113</v>
      </c>
      <c r="E2732" s="58">
        <v>310498</v>
      </c>
      <c r="F2732" s="58">
        <v>839902</v>
      </c>
      <c r="G2732" s="58">
        <f>+IF(F2732&gt;K2732+100000,F2732-K2732,0)</f>
        <v>0</v>
      </c>
      <c r="H2732" s="58">
        <v>87730</v>
      </c>
      <c r="I2732" s="58">
        <v>0</v>
      </c>
      <c r="J2732" s="58">
        <v>0</v>
      </c>
      <c r="K2732" s="58">
        <v>1031142</v>
      </c>
      <c r="L2732" s="12" t="s">
        <v>88</v>
      </c>
      <c r="M2732" s="12" t="s">
        <v>89</v>
      </c>
      <c r="N2732" s="12" t="s">
        <v>10</v>
      </c>
      <c r="O2732" s="12">
        <v>4</v>
      </c>
      <c r="P2732" s="12">
        <v>0</v>
      </c>
      <c r="Q2732" s="12">
        <v>0</v>
      </c>
      <c r="R2732" s="12">
        <v>8001</v>
      </c>
      <c r="S2732" s="59">
        <v>3.3890410958904109</v>
      </c>
      <c r="T2732" s="59">
        <v>34.252054794520546</v>
      </c>
      <c r="U2732" s="12">
        <v>1</v>
      </c>
      <c r="V2732" s="12">
        <v>2</v>
      </c>
      <c r="W2732" s="12">
        <v>1</v>
      </c>
      <c r="X2732" s="12">
        <v>2</v>
      </c>
      <c r="Y2732" s="12">
        <v>1</v>
      </c>
      <c r="Z2732" s="58">
        <v>0</v>
      </c>
      <c r="AA2732" s="58">
        <v>0</v>
      </c>
      <c r="AB2732" s="58">
        <v>0</v>
      </c>
      <c r="AC2732" s="58" t="s">
        <v>91</v>
      </c>
    </row>
    <row r="2733" spans="1:29" x14ac:dyDescent="0.3">
      <c r="A2733" s="57">
        <v>2224640620</v>
      </c>
      <c r="B2733" s="12" t="s">
        <v>2035</v>
      </c>
      <c r="C2733" s="58" t="s">
        <v>108</v>
      </c>
      <c r="D2733" s="58" t="s">
        <v>29</v>
      </c>
      <c r="E2733" s="58">
        <v>170763</v>
      </c>
      <c r="F2733" s="58">
        <v>1560722</v>
      </c>
      <c r="G2733" s="58">
        <f>+IF(F2733&gt;K2733+100000,F2733-K2733,0)</f>
        <v>529580</v>
      </c>
      <c r="H2733" s="58">
        <v>98692</v>
      </c>
      <c r="I2733" s="58">
        <v>0</v>
      </c>
      <c r="J2733" s="58">
        <v>0</v>
      </c>
      <c r="K2733" s="58">
        <v>1031142</v>
      </c>
      <c r="L2733" s="12" t="s">
        <v>88</v>
      </c>
      <c r="M2733" s="12" t="s">
        <v>89</v>
      </c>
      <c r="N2733" s="12" t="s">
        <v>10</v>
      </c>
      <c r="O2733" s="12">
        <v>4</v>
      </c>
      <c r="P2733" s="12">
        <v>0</v>
      </c>
      <c r="Q2733" s="12">
        <v>0</v>
      </c>
      <c r="R2733" s="12">
        <v>76130</v>
      </c>
      <c r="S2733" s="59">
        <v>3.3698630136986303</v>
      </c>
      <c r="T2733" s="59">
        <v>27.578082191780823</v>
      </c>
      <c r="U2733" s="12">
        <v>1</v>
      </c>
      <c r="V2733" s="12">
        <v>0</v>
      </c>
      <c r="W2733" s="12">
        <v>1</v>
      </c>
      <c r="X2733" s="12">
        <v>2</v>
      </c>
      <c r="Y2733" s="12">
        <v>1</v>
      </c>
      <c r="Z2733" s="58">
        <v>0</v>
      </c>
      <c r="AA2733" s="58">
        <v>0</v>
      </c>
      <c r="AB2733" s="58">
        <v>0</v>
      </c>
      <c r="AC2733" s="58" t="s">
        <v>91</v>
      </c>
    </row>
    <row r="2734" spans="1:29" x14ac:dyDescent="0.3">
      <c r="A2734" s="57">
        <v>24800028</v>
      </c>
      <c r="B2734" s="12" t="s">
        <v>2038</v>
      </c>
      <c r="C2734" s="58" t="s">
        <v>108</v>
      </c>
      <c r="D2734" s="58" t="s">
        <v>113</v>
      </c>
      <c r="E2734" s="58"/>
      <c r="F2734" s="58">
        <v>500000</v>
      </c>
      <c r="G2734" s="58">
        <f>+IF(F2734&gt;K2734+100000,F2734-K2734,0)</f>
        <v>0</v>
      </c>
      <c r="H2734" s="58">
        <v>85682</v>
      </c>
      <c r="I2734" s="58">
        <v>0</v>
      </c>
      <c r="J2734" s="58">
        <v>0</v>
      </c>
      <c r="K2734" s="58">
        <v>1031142</v>
      </c>
      <c r="L2734" s="12" t="s">
        <v>88</v>
      </c>
      <c r="M2734" s="12" t="s">
        <v>89</v>
      </c>
      <c r="N2734" s="12" t="s">
        <v>10</v>
      </c>
      <c r="O2734" s="12">
        <v>4</v>
      </c>
      <c r="P2734" s="12">
        <v>0</v>
      </c>
      <c r="Q2734" s="12">
        <v>0</v>
      </c>
      <c r="R2734" s="12">
        <v>76111</v>
      </c>
      <c r="S2734" s="59">
        <v>3.3698630136986303</v>
      </c>
      <c r="T2734" s="59">
        <v>46.969863013698628</v>
      </c>
      <c r="U2734" s="12">
        <v>1</v>
      </c>
      <c r="V2734" s="12">
        <v>2</v>
      </c>
      <c r="W2734" s="12">
        <v>2</v>
      </c>
      <c r="X2734" s="12">
        <v>2</v>
      </c>
      <c r="Y2734" s="12">
        <v>2</v>
      </c>
      <c r="Z2734" s="58">
        <v>0</v>
      </c>
      <c r="AA2734" s="58">
        <v>0</v>
      </c>
      <c r="AB2734" s="58">
        <v>0</v>
      </c>
      <c r="AC2734" s="58" t="s">
        <v>91</v>
      </c>
    </row>
    <row r="2735" spans="1:29" x14ac:dyDescent="0.3">
      <c r="A2735" s="57">
        <v>2202480488</v>
      </c>
      <c r="B2735" s="12" t="s">
        <v>2039</v>
      </c>
      <c r="C2735" s="58" t="s">
        <v>109</v>
      </c>
      <c r="D2735" s="58" t="s">
        <v>112</v>
      </c>
      <c r="E2735" s="58">
        <v>303500</v>
      </c>
      <c r="F2735" s="58"/>
      <c r="G2735" s="58">
        <f>+IF(F2735&gt;K2735+100000,F2735-K2735,0)</f>
        <v>0</v>
      </c>
      <c r="H2735" s="58"/>
      <c r="I2735" s="58"/>
      <c r="J2735" s="58"/>
      <c r="K2735" s="58">
        <v>1033620</v>
      </c>
      <c r="L2735" s="12" t="s">
        <v>91</v>
      </c>
      <c r="M2735" s="12" t="s">
        <v>91</v>
      </c>
      <c r="N2735" s="12" t="s">
        <v>91</v>
      </c>
      <c r="O2735" s="12">
        <v>4</v>
      </c>
      <c r="P2735" s="12">
        <v>0</v>
      </c>
      <c r="Q2735" s="12">
        <v>0</v>
      </c>
      <c r="R2735" s="12">
        <v>68547</v>
      </c>
      <c r="S2735" s="59">
        <v>4.4904109589041097</v>
      </c>
      <c r="T2735" s="59">
        <v>28.994520547945207</v>
      </c>
      <c r="U2735" s="12">
        <v>1</v>
      </c>
      <c r="V2735" s="12">
        <v>4</v>
      </c>
      <c r="W2735" s="12">
        <v>1</v>
      </c>
      <c r="X2735" s="12">
        <v>3</v>
      </c>
      <c r="Y2735" s="12">
        <v>1</v>
      </c>
      <c r="Z2735" s="58">
        <v>0</v>
      </c>
      <c r="AA2735" s="58">
        <v>0</v>
      </c>
      <c r="AB2735" s="58">
        <v>0</v>
      </c>
      <c r="AC2735" s="58" t="s">
        <v>91</v>
      </c>
    </row>
    <row r="2736" spans="1:29" x14ac:dyDescent="0.3">
      <c r="A2736" s="57">
        <v>2006044444</v>
      </c>
      <c r="B2736" s="12" t="s">
        <v>2040</v>
      </c>
      <c r="C2736" s="58" t="s">
        <v>108</v>
      </c>
      <c r="D2736" s="58" t="s">
        <v>113</v>
      </c>
      <c r="E2736" s="58"/>
      <c r="F2736" s="58">
        <v>837733</v>
      </c>
      <c r="G2736" s="58">
        <f>+IF(F2736&gt;K2736+100000,F2736-K2736,0)</f>
        <v>0</v>
      </c>
      <c r="H2736" s="58">
        <v>126470.00000000001</v>
      </c>
      <c r="I2736" s="58">
        <v>0</v>
      </c>
      <c r="J2736" s="58">
        <v>0</v>
      </c>
      <c r="K2736" s="58">
        <v>1035620</v>
      </c>
      <c r="L2736" s="12" t="s">
        <v>88</v>
      </c>
      <c r="M2736" s="12" t="s">
        <v>89</v>
      </c>
      <c r="N2736" s="12" t="s">
        <v>10</v>
      </c>
      <c r="O2736" s="12">
        <v>4</v>
      </c>
      <c r="P2736" s="12">
        <v>0</v>
      </c>
      <c r="Q2736" s="12">
        <v>0</v>
      </c>
      <c r="R2736" s="12">
        <v>68307</v>
      </c>
      <c r="S2736" s="59">
        <v>2.6575342465753424</v>
      </c>
      <c r="T2736" s="59">
        <v>25.969863013698632</v>
      </c>
      <c r="U2736" s="12">
        <v>2</v>
      </c>
      <c r="V2736" s="12">
        <v>2</v>
      </c>
      <c r="W2736" s="12">
        <v>1</v>
      </c>
      <c r="X2736" s="12">
        <v>2</v>
      </c>
      <c r="Y2736" s="12">
        <v>3</v>
      </c>
      <c r="Z2736" s="58">
        <v>0</v>
      </c>
      <c r="AA2736" s="58">
        <v>0</v>
      </c>
      <c r="AB2736" s="58">
        <v>0</v>
      </c>
      <c r="AC2736" s="58" t="s">
        <v>91</v>
      </c>
    </row>
    <row r="2737" spans="1:29" x14ac:dyDescent="0.3">
      <c r="A2737" s="57">
        <v>22822244</v>
      </c>
      <c r="B2737" s="12" t="s">
        <v>2041</v>
      </c>
      <c r="C2737" s="58" t="s">
        <v>109</v>
      </c>
      <c r="D2737" s="58" t="s">
        <v>117</v>
      </c>
      <c r="E2737" s="58">
        <v>3959083</v>
      </c>
      <c r="F2737" s="58"/>
      <c r="G2737" s="58">
        <f>+IF(F2737&gt;K2737+100000,F2737-K2737,0)</f>
        <v>0</v>
      </c>
      <c r="H2737" s="58"/>
      <c r="I2737" s="58"/>
      <c r="J2737" s="58"/>
      <c r="K2737" s="58">
        <v>1039965</v>
      </c>
      <c r="L2737" s="12" t="s">
        <v>91</v>
      </c>
      <c r="M2737" s="12" t="s">
        <v>91</v>
      </c>
      <c r="N2737" s="12" t="s">
        <v>91</v>
      </c>
      <c r="O2737" s="12">
        <v>4</v>
      </c>
      <c r="P2737" s="12">
        <v>0</v>
      </c>
      <c r="Q2737" s="12">
        <v>0</v>
      </c>
      <c r="R2737" s="12">
        <v>5001</v>
      </c>
      <c r="S2737" s="59">
        <v>3.4712328767123286</v>
      </c>
      <c r="T2737" s="59">
        <v>47.920547945205477</v>
      </c>
      <c r="U2737" s="12">
        <v>2</v>
      </c>
      <c r="V2737" s="12">
        <v>0</v>
      </c>
      <c r="W2737" s="12">
        <v>2</v>
      </c>
      <c r="X2737" s="12">
        <v>2</v>
      </c>
      <c r="Y2737" s="12">
        <v>1</v>
      </c>
      <c r="Z2737" s="58">
        <v>0</v>
      </c>
      <c r="AA2737" s="58">
        <v>0</v>
      </c>
      <c r="AB2737" s="58">
        <v>0</v>
      </c>
      <c r="AC2737" s="58" t="s">
        <v>91</v>
      </c>
    </row>
    <row r="2738" spans="1:29" x14ac:dyDescent="0.3">
      <c r="A2738" s="57">
        <v>2002244824</v>
      </c>
      <c r="B2738" s="12" t="s">
        <v>2042</v>
      </c>
      <c r="C2738" s="58" t="s">
        <v>109</v>
      </c>
      <c r="D2738" s="58" t="s">
        <v>112</v>
      </c>
      <c r="E2738" s="58">
        <v>281980</v>
      </c>
      <c r="F2738" s="58"/>
      <c r="G2738" s="58">
        <f>+IF(F2738&gt;K2738+100000,F2738-K2738,0)</f>
        <v>0</v>
      </c>
      <c r="H2738" s="58"/>
      <c r="I2738" s="58"/>
      <c r="J2738" s="58"/>
      <c r="K2738" s="58">
        <v>1040620</v>
      </c>
      <c r="L2738" s="12" t="s">
        <v>91</v>
      </c>
      <c r="M2738" s="12" t="s">
        <v>91</v>
      </c>
      <c r="N2738" s="12" t="s">
        <v>91</v>
      </c>
      <c r="O2738" s="12">
        <v>4</v>
      </c>
      <c r="P2738" s="12">
        <v>0</v>
      </c>
      <c r="Q2738" s="12">
        <v>0</v>
      </c>
      <c r="R2738" s="12">
        <v>68255</v>
      </c>
      <c r="S2738" s="59">
        <v>2.2821917808219179</v>
      </c>
      <c r="T2738" s="59">
        <v>30.734246575342464</v>
      </c>
      <c r="U2738" s="12">
        <v>2</v>
      </c>
      <c r="V2738" s="12">
        <v>2</v>
      </c>
      <c r="W2738" s="12">
        <v>1</v>
      </c>
      <c r="X2738" s="12">
        <v>2</v>
      </c>
      <c r="Y2738" s="12">
        <v>3</v>
      </c>
      <c r="Z2738" s="58">
        <v>0</v>
      </c>
      <c r="AA2738" s="58">
        <v>0</v>
      </c>
      <c r="AB2738" s="58">
        <v>0</v>
      </c>
      <c r="AC2738" s="58" t="s">
        <v>91</v>
      </c>
    </row>
    <row r="2739" spans="1:29" x14ac:dyDescent="0.3">
      <c r="A2739" s="57">
        <v>48860806</v>
      </c>
      <c r="B2739" s="12" t="s">
        <v>2043</v>
      </c>
      <c r="C2739" s="58" t="s">
        <v>109</v>
      </c>
      <c r="D2739" s="58" t="s">
        <v>112</v>
      </c>
      <c r="E2739" s="58">
        <v>243600</v>
      </c>
      <c r="F2739" s="58"/>
      <c r="G2739" s="58">
        <f>+IF(F2739&gt;K2739+100000,F2739-K2739,0)</f>
        <v>0</v>
      </c>
      <c r="H2739" s="58"/>
      <c r="I2739" s="58"/>
      <c r="J2739" s="58"/>
      <c r="K2739" s="58">
        <v>1040620</v>
      </c>
      <c r="L2739" s="12" t="s">
        <v>91</v>
      </c>
      <c r="M2739" s="12" t="s">
        <v>91</v>
      </c>
      <c r="N2739" s="12" t="s">
        <v>91</v>
      </c>
      <c r="O2739" s="12">
        <v>4</v>
      </c>
      <c r="P2739" s="12">
        <v>0</v>
      </c>
      <c r="Q2739" s="12">
        <v>0</v>
      </c>
      <c r="R2739" s="12">
        <v>68615</v>
      </c>
      <c r="S2739" s="59">
        <v>2.2821917808219179</v>
      </c>
      <c r="T2739" s="59">
        <v>36.802739726027397</v>
      </c>
      <c r="U2739" s="12">
        <v>2</v>
      </c>
      <c r="V2739" s="12">
        <v>2</v>
      </c>
      <c r="W2739" s="12">
        <v>1</v>
      </c>
      <c r="X2739" s="12">
        <v>2</v>
      </c>
      <c r="Y2739" s="12">
        <v>6</v>
      </c>
      <c r="Z2739" s="58">
        <v>0</v>
      </c>
      <c r="AA2739" s="58">
        <v>0</v>
      </c>
      <c r="AB2739" s="58">
        <v>0</v>
      </c>
      <c r="AC2739" s="58" t="s">
        <v>91</v>
      </c>
    </row>
    <row r="2740" spans="1:29" x14ac:dyDescent="0.3">
      <c r="A2740" s="57">
        <v>2066662682</v>
      </c>
      <c r="B2740" s="12" t="s">
        <v>2044</v>
      </c>
      <c r="C2740" s="58" t="s">
        <v>108</v>
      </c>
      <c r="D2740" s="58" t="s">
        <v>29</v>
      </c>
      <c r="E2740" s="58"/>
      <c r="F2740" s="58">
        <v>1388111</v>
      </c>
      <c r="G2740" s="58">
        <f>+IF(F2740&gt;K2740+100000,F2740-K2740,0)</f>
        <v>347491</v>
      </c>
      <c r="H2740" s="58">
        <v>126470.00000000001</v>
      </c>
      <c r="I2740" s="58">
        <v>0</v>
      </c>
      <c r="J2740" s="58">
        <v>0</v>
      </c>
      <c r="K2740" s="58">
        <v>1040620</v>
      </c>
      <c r="L2740" s="12" t="s">
        <v>88</v>
      </c>
      <c r="M2740" s="12" t="s">
        <v>89</v>
      </c>
      <c r="N2740" s="12" t="s">
        <v>10</v>
      </c>
      <c r="O2740" s="12">
        <v>4</v>
      </c>
      <c r="P2740" s="12">
        <v>0</v>
      </c>
      <c r="Q2740" s="12">
        <v>0</v>
      </c>
      <c r="R2740" s="12">
        <v>20001</v>
      </c>
      <c r="S2740" s="59">
        <v>2.3616438356164382</v>
      </c>
      <c r="T2740" s="59">
        <v>28.567123287671233</v>
      </c>
      <c r="U2740" s="12">
        <v>1</v>
      </c>
      <c r="V2740" s="12">
        <v>2</v>
      </c>
      <c r="W2740" s="12">
        <v>2</v>
      </c>
      <c r="X2740" s="12">
        <v>2</v>
      </c>
      <c r="Y2740" s="12">
        <v>1</v>
      </c>
      <c r="Z2740" s="58">
        <v>0</v>
      </c>
      <c r="AA2740" s="58">
        <v>0</v>
      </c>
      <c r="AB2740" s="58">
        <v>0</v>
      </c>
      <c r="AC2740" s="58" t="s">
        <v>91</v>
      </c>
    </row>
    <row r="2741" spans="1:29" x14ac:dyDescent="0.3">
      <c r="A2741" s="57">
        <v>64442006</v>
      </c>
      <c r="B2741" s="12" t="s">
        <v>2048</v>
      </c>
      <c r="C2741" s="58" t="s">
        <v>109</v>
      </c>
      <c r="D2741" s="58" t="s">
        <v>112</v>
      </c>
      <c r="E2741" s="58"/>
      <c r="F2741" s="58"/>
      <c r="G2741" s="58">
        <f>+IF(F2741&gt;K2741+100000,F2741-K2741,0)</f>
        <v>0</v>
      </c>
      <c r="H2741" s="58"/>
      <c r="I2741" s="58"/>
      <c r="J2741" s="58"/>
      <c r="K2741" s="58">
        <v>1040620</v>
      </c>
      <c r="L2741" s="12" t="s">
        <v>91</v>
      </c>
      <c r="M2741" s="12" t="s">
        <v>91</v>
      </c>
      <c r="N2741" s="12" t="s">
        <v>91</v>
      </c>
      <c r="O2741" s="12">
        <v>4</v>
      </c>
      <c r="P2741" s="12">
        <v>0</v>
      </c>
      <c r="Q2741" s="12">
        <v>0</v>
      </c>
      <c r="R2741" s="12">
        <v>68276</v>
      </c>
      <c r="S2741" s="59">
        <v>2.2821917808219179</v>
      </c>
      <c r="T2741" s="59">
        <v>58.953424657534249</v>
      </c>
      <c r="U2741" s="12">
        <v>2</v>
      </c>
      <c r="V2741" s="12">
        <v>2</v>
      </c>
      <c r="W2741" s="12">
        <v>4</v>
      </c>
      <c r="X2741" s="12">
        <v>2</v>
      </c>
      <c r="Y2741" s="12">
        <v>2</v>
      </c>
      <c r="Z2741" s="58">
        <v>0</v>
      </c>
      <c r="AA2741" s="58">
        <v>0</v>
      </c>
      <c r="AB2741" s="58">
        <v>0</v>
      </c>
      <c r="AC2741" s="58" t="s">
        <v>91</v>
      </c>
    </row>
    <row r="2742" spans="1:29" x14ac:dyDescent="0.3">
      <c r="A2742" s="57">
        <v>84668200</v>
      </c>
      <c r="B2742" s="12" t="s">
        <v>2049</v>
      </c>
      <c r="C2742" s="58" t="s">
        <v>108</v>
      </c>
      <c r="D2742" s="58" t="s">
        <v>113</v>
      </c>
      <c r="E2742" s="58"/>
      <c r="F2742" s="58">
        <v>321021</v>
      </c>
      <c r="G2742" s="58">
        <f>+IF(F2742&gt;K2742+100000,F2742-K2742,0)</f>
        <v>0</v>
      </c>
      <c r="H2742" s="58">
        <v>110018</v>
      </c>
      <c r="I2742" s="58">
        <v>0</v>
      </c>
      <c r="J2742" s="58">
        <v>0</v>
      </c>
      <c r="K2742" s="58">
        <v>1040620</v>
      </c>
      <c r="L2742" s="12" t="s">
        <v>88</v>
      </c>
      <c r="M2742" s="12" t="s">
        <v>89</v>
      </c>
      <c r="N2742" s="12" t="s">
        <v>10</v>
      </c>
      <c r="O2742" s="12">
        <v>4</v>
      </c>
      <c r="P2742" s="12">
        <v>0</v>
      </c>
      <c r="Q2742" s="12">
        <v>0</v>
      </c>
      <c r="R2742" s="12">
        <v>13052</v>
      </c>
      <c r="S2742" s="59">
        <v>2.0301369863013701</v>
      </c>
      <c r="T2742" s="59">
        <v>47.531506849315072</v>
      </c>
      <c r="U2742" s="12">
        <v>1</v>
      </c>
      <c r="V2742" s="12">
        <v>2</v>
      </c>
      <c r="W2742" s="12">
        <v>1</v>
      </c>
      <c r="X2742" s="12">
        <v>3</v>
      </c>
      <c r="Y2742" s="12">
        <v>3</v>
      </c>
      <c r="Z2742" s="58">
        <v>0</v>
      </c>
      <c r="AA2742" s="58">
        <v>0</v>
      </c>
      <c r="AB2742" s="58">
        <v>0</v>
      </c>
      <c r="AC2742" s="58" t="s">
        <v>91</v>
      </c>
    </row>
    <row r="2743" spans="1:29" x14ac:dyDescent="0.3">
      <c r="A2743" s="57">
        <v>66080460</v>
      </c>
      <c r="B2743" s="12" t="s">
        <v>2050</v>
      </c>
      <c r="C2743" s="58" t="s">
        <v>106</v>
      </c>
      <c r="D2743" s="58" t="s">
        <v>114</v>
      </c>
      <c r="E2743" s="58">
        <v>1201</v>
      </c>
      <c r="F2743" s="58">
        <v>2166745</v>
      </c>
      <c r="G2743" s="58">
        <f>+IF(F2743&gt;K2743+100000,F2743-K2743,0)</f>
        <v>1125332</v>
      </c>
      <c r="H2743" s="58">
        <v>110839</v>
      </c>
      <c r="I2743" s="58">
        <v>0</v>
      </c>
      <c r="J2743" s="58">
        <v>0</v>
      </c>
      <c r="K2743" s="58">
        <v>1041413</v>
      </c>
      <c r="L2743" s="12" t="s">
        <v>88</v>
      </c>
      <c r="M2743" s="12" t="s">
        <v>89</v>
      </c>
      <c r="N2743" s="12" t="s">
        <v>10</v>
      </c>
      <c r="O2743" s="12">
        <v>4</v>
      </c>
      <c r="P2743" s="12">
        <v>0</v>
      </c>
      <c r="Q2743" s="12">
        <v>0</v>
      </c>
      <c r="R2743" s="12">
        <v>76130</v>
      </c>
      <c r="S2743" s="59">
        <v>3.4328767123287673</v>
      </c>
      <c r="T2743" s="59">
        <v>39.282191780821918</v>
      </c>
      <c r="U2743" s="12">
        <v>2</v>
      </c>
      <c r="V2743" s="12">
        <v>2</v>
      </c>
      <c r="W2743" s="12">
        <v>1</v>
      </c>
      <c r="X2743" s="12">
        <v>2</v>
      </c>
      <c r="Y2743" s="12">
        <v>1</v>
      </c>
      <c r="Z2743" s="58">
        <v>0</v>
      </c>
      <c r="AA2743" s="58">
        <v>0</v>
      </c>
      <c r="AB2743" s="58">
        <v>0</v>
      </c>
      <c r="AC2743" s="58" t="s">
        <v>91</v>
      </c>
    </row>
    <row r="2744" spans="1:29" x14ac:dyDescent="0.3">
      <c r="A2744" s="57">
        <v>2008828286</v>
      </c>
      <c r="B2744" s="12" t="s">
        <v>2052</v>
      </c>
      <c r="C2744" s="58" t="s">
        <v>108</v>
      </c>
      <c r="D2744" s="58" t="s">
        <v>113</v>
      </c>
      <c r="E2744" s="58">
        <v>280501</v>
      </c>
      <c r="F2744" s="58">
        <v>509957</v>
      </c>
      <c r="G2744" s="58">
        <f>+IF(F2744&gt;K2744+100000,F2744-K2744,0)</f>
        <v>0</v>
      </c>
      <c r="H2744" s="58">
        <v>104453</v>
      </c>
      <c r="I2744" s="58">
        <v>0</v>
      </c>
      <c r="J2744" s="58">
        <v>0</v>
      </c>
      <c r="K2744" s="58">
        <v>1042158</v>
      </c>
      <c r="L2744" s="12" t="s">
        <v>88</v>
      </c>
      <c r="M2744" s="12" t="s">
        <v>89</v>
      </c>
      <c r="N2744" s="12" t="s">
        <v>10</v>
      </c>
      <c r="O2744" s="12">
        <v>4</v>
      </c>
      <c r="P2744" s="12">
        <v>0</v>
      </c>
      <c r="Q2744" s="12">
        <v>0</v>
      </c>
      <c r="R2744" s="12">
        <v>63470</v>
      </c>
      <c r="S2744" s="59">
        <v>3.4328767123287673</v>
      </c>
      <c r="T2744" s="59">
        <v>26.021917808219179</v>
      </c>
      <c r="U2744" s="12">
        <v>2</v>
      </c>
      <c r="V2744" s="12">
        <v>0</v>
      </c>
      <c r="W2744" s="12">
        <v>2</v>
      </c>
      <c r="X2744" s="12">
        <v>2</v>
      </c>
      <c r="Y2744" s="12">
        <v>2</v>
      </c>
      <c r="Z2744" s="58">
        <v>0</v>
      </c>
      <c r="AA2744" s="58">
        <v>0</v>
      </c>
      <c r="AB2744" s="58">
        <v>0</v>
      </c>
      <c r="AC2744" s="58" t="s">
        <v>91</v>
      </c>
    </row>
    <row r="2745" spans="1:29" x14ac:dyDescent="0.3">
      <c r="A2745" s="57">
        <v>20600602</v>
      </c>
      <c r="B2745" s="12" t="s">
        <v>2053</v>
      </c>
      <c r="C2745" s="58" t="s">
        <v>108</v>
      </c>
      <c r="D2745" s="58" t="s">
        <v>29</v>
      </c>
      <c r="E2745" s="58"/>
      <c r="F2745" s="58">
        <v>1221608</v>
      </c>
      <c r="G2745" s="58">
        <f>+IF(F2745&gt;K2745+100000,F2745-K2745,0)</f>
        <v>179450</v>
      </c>
      <c r="H2745" s="58">
        <v>148090</v>
      </c>
      <c r="I2745" s="58">
        <v>0</v>
      </c>
      <c r="J2745" s="58">
        <v>0</v>
      </c>
      <c r="K2745" s="58">
        <v>1042158</v>
      </c>
      <c r="L2745" s="12" t="s">
        <v>88</v>
      </c>
      <c r="M2745" s="12" t="s">
        <v>89</v>
      </c>
      <c r="N2745" s="12" t="s">
        <v>10</v>
      </c>
      <c r="O2745" s="12">
        <v>4</v>
      </c>
      <c r="P2745" s="12">
        <v>0</v>
      </c>
      <c r="Q2745" s="12">
        <v>0</v>
      </c>
      <c r="R2745" s="12">
        <v>76130</v>
      </c>
      <c r="S2745" s="59">
        <v>3.4876712328767123</v>
      </c>
      <c r="T2745" s="59">
        <v>37.868493150684934</v>
      </c>
      <c r="U2745" s="12">
        <v>2</v>
      </c>
      <c r="V2745" s="12">
        <v>0</v>
      </c>
      <c r="W2745" s="12">
        <v>1</v>
      </c>
      <c r="X2745" s="12">
        <v>2</v>
      </c>
      <c r="Y2745" s="12">
        <v>3</v>
      </c>
      <c r="Z2745" s="58">
        <v>0</v>
      </c>
      <c r="AA2745" s="58">
        <v>0</v>
      </c>
      <c r="AB2745" s="58">
        <v>0</v>
      </c>
      <c r="AC2745" s="58" t="s">
        <v>91</v>
      </c>
    </row>
    <row r="2746" spans="1:29" x14ac:dyDescent="0.3">
      <c r="A2746" s="57">
        <v>60028048</v>
      </c>
      <c r="B2746" s="12" t="s">
        <v>2054</v>
      </c>
      <c r="C2746" s="58" t="s">
        <v>109</v>
      </c>
      <c r="D2746" s="58" t="s">
        <v>112</v>
      </c>
      <c r="E2746" s="58">
        <v>2190976</v>
      </c>
      <c r="F2746" s="58"/>
      <c r="G2746" s="58">
        <f>+IF(F2746&gt;K2746+100000,F2746-K2746,0)</f>
        <v>0</v>
      </c>
      <c r="H2746" s="58"/>
      <c r="I2746" s="58"/>
      <c r="J2746" s="58"/>
      <c r="K2746" s="58">
        <v>1042861</v>
      </c>
      <c r="L2746" s="12" t="s">
        <v>91</v>
      </c>
      <c r="M2746" s="12" t="s">
        <v>91</v>
      </c>
      <c r="N2746" s="12" t="s">
        <v>91</v>
      </c>
      <c r="O2746" s="12">
        <v>4</v>
      </c>
      <c r="P2746" s="12">
        <v>0</v>
      </c>
      <c r="Q2746" s="12">
        <v>0</v>
      </c>
      <c r="R2746" s="12">
        <v>11001</v>
      </c>
      <c r="S2746" s="59">
        <v>3.3917808219178083</v>
      </c>
      <c r="T2746" s="59">
        <v>42.838356164383562</v>
      </c>
      <c r="U2746" s="12">
        <v>2</v>
      </c>
      <c r="V2746" s="12">
        <v>0</v>
      </c>
      <c r="W2746" s="12">
        <v>2</v>
      </c>
      <c r="X2746" s="12">
        <v>2</v>
      </c>
      <c r="Y2746" s="12">
        <v>1</v>
      </c>
      <c r="Z2746" s="58">
        <v>0</v>
      </c>
      <c r="AA2746" s="58">
        <v>0</v>
      </c>
      <c r="AB2746" s="58">
        <v>0</v>
      </c>
      <c r="AC2746" s="58" t="s">
        <v>91</v>
      </c>
    </row>
    <row r="2747" spans="1:29" x14ac:dyDescent="0.3">
      <c r="A2747" s="57">
        <v>2042420066</v>
      </c>
      <c r="B2747" s="12" t="s">
        <v>2055</v>
      </c>
      <c r="C2747" s="58" t="s">
        <v>108</v>
      </c>
      <c r="D2747" s="58" t="s">
        <v>113</v>
      </c>
      <c r="E2747" s="58">
        <v>980612</v>
      </c>
      <c r="F2747" s="58">
        <v>1083228</v>
      </c>
      <c r="G2747" s="58">
        <f>+IF(F2747&gt;K2747+100000,F2747-K2747,0)</f>
        <v>0</v>
      </c>
      <c r="H2747" s="58">
        <v>98692</v>
      </c>
      <c r="I2747" s="58">
        <v>0</v>
      </c>
      <c r="J2747" s="58">
        <v>0</v>
      </c>
      <c r="K2747" s="58">
        <v>1042861</v>
      </c>
      <c r="L2747" s="12" t="s">
        <v>88</v>
      </c>
      <c r="M2747" s="12" t="s">
        <v>89</v>
      </c>
      <c r="N2747" s="12" t="s">
        <v>10</v>
      </c>
      <c r="O2747" s="12">
        <v>4</v>
      </c>
      <c r="P2747" s="12">
        <v>0</v>
      </c>
      <c r="Q2747" s="12">
        <v>0</v>
      </c>
      <c r="R2747" s="12">
        <v>5001</v>
      </c>
      <c r="S2747" s="59">
        <v>3.3917808219178083</v>
      </c>
      <c r="T2747" s="59">
        <v>25.167123287671235</v>
      </c>
      <c r="U2747" s="12">
        <v>1</v>
      </c>
      <c r="V2747" s="12">
        <v>2</v>
      </c>
      <c r="W2747" s="12">
        <v>2</v>
      </c>
      <c r="X2747" s="12">
        <v>2</v>
      </c>
      <c r="Y2747" s="12">
        <v>1</v>
      </c>
      <c r="Z2747" s="58">
        <v>0</v>
      </c>
      <c r="AA2747" s="58">
        <v>0</v>
      </c>
      <c r="AB2747" s="58">
        <v>0</v>
      </c>
      <c r="AC2747" s="58" t="s">
        <v>91</v>
      </c>
    </row>
    <row r="2748" spans="1:29" x14ac:dyDescent="0.3">
      <c r="A2748" s="57">
        <v>60446800</v>
      </c>
      <c r="B2748" s="12" t="s">
        <v>2056</v>
      </c>
      <c r="C2748" s="58" t="s">
        <v>108</v>
      </c>
      <c r="D2748" s="58" t="s">
        <v>113</v>
      </c>
      <c r="E2748" s="58"/>
      <c r="F2748" s="58">
        <v>1140918</v>
      </c>
      <c r="G2748" s="58">
        <f>+IF(F2748&gt;K2748+100000,F2748-K2748,0)</f>
        <v>0</v>
      </c>
      <c r="H2748" s="58">
        <v>75882</v>
      </c>
      <c r="I2748" s="58">
        <v>0</v>
      </c>
      <c r="J2748" s="58">
        <v>0</v>
      </c>
      <c r="K2748" s="58">
        <v>1044420</v>
      </c>
      <c r="L2748" s="12" t="s">
        <v>88</v>
      </c>
      <c r="M2748" s="12" t="s">
        <v>89</v>
      </c>
      <c r="N2748" s="12" t="s">
        <v>10</v>
      </c>
      <c r="O2748" s="12">
        <v>4</v>
      </c>
      <c r="P2748" s="12">
        <v>0</v>
      </c>
      <c r="Q2748" s="12">
        <v>0</v>
      </c>
      <c r="R2748" s="12">
        <v>68276</v>
      </c>
      <c r="S2748" s="59">
        <v>7.2986301369863016</v>
      </c>
      <c r="T2748" s="59">
        <v>43.495890410958907</v>
      </c>
      <c r="U2748" s="12">
        <v>2</v>
      </c>
      <c r="V2748" s="12">
        <v>1</v>
      </c>
      <c r="W2748" s="12">
        <v>1</v>
      </c>
      <c r="X2748" s="12">
        <v>2</v>
      </c>
      <c r="Y2748" s="12">
        <v>1</v>
      </c>
      <c r="Z2748" s="58">
        <v>0</v>
      </c>
      <c r="AA2748" s="58">
        <v>0</v>
      </c>
      <c r="AB2748" s="58">
        <v>0</v>
      </c>
      <c r="AC2748" s="58" t="s">
        <v>91</v>
      </c>
    </row>
    <row r="2749" spans="1:29" x14ac:dyDescent="0.3">
      <c r="A2749" s="57">
        <v>2446428</v>
      </c>
      <c r="B2749" s="12" t="s">
        <v>2057</v>
      </c>
      <c r="C2749" s="58" t="s">
        <v>108</v>
      </c>
      <c r="D2749" s="58" t="s">
        <v>29</v>
      </c>
      <c r="E2749" s="58">
        <v>1122000</v>
      </c>
      <c r="F2749" s="58">
        <v>1697482</v>
      </c>
      <c r="G2749" s="58">
        <f>+IF(F2749&gt;K2749+100000,F2749-K2749,0)</f>
        <v>651882</v>
      </c>
      <c r="H2749" s="58">
        <v>86833</v>
      </c>
      <c r="I2749" s="58">
        <v>0</v>
      </c>
      <c r="J2749" s="58">
        <v>1200000</v>
      </c>
      <c r="K2749" s="58">
        <v>1045600</v>
      </c>
      <c r="L2749" s="12" t="s">
        <v>87</v>
      </c>
      <c r="M2749" s="12" t="s">
        <v>89</v>
      </c>
      <c r="N2749" s="12" t="s">
        <v>10</v>
      </c>
      <c r="O2749" s="12">
        <v>4</v>
      </c>
      <c r="P2749" s="12">
        <v>0</v>
      </c>
      <c r="Q2749" s="12">
        <v>0</v>
      </c>
      <c r="R2749" s="12">
        <v>68547</v>
      </c>
      <c r="S2749" s="59">
        <v>1.8630136986301369</v>
      </c>
      <c r="T2749" s="59">
        <v>50.243835616438353</v>
      </c>
      <c r="U2749" s="12">
        <v>1</v>
      </c>
      <c r="V2749" s="12">
        <v>4</v>
      </c>
      <c r="W2749" s="12">
        <v>1</v>
      </c>
      <c r="X2749" s="12">
        <v>2</v>
      </c>
      <c r="Y2749" s="12">
        <v>3</v>
      </c>
      <c r="Z2749" s="58">
        <v>0</v>
      </c>
      <c r="AA2749" s="58">
        <v>0</v>
      </c>
      <c r="AB2749" s="58">
        <v>0</v>
      </c>
      <c r="AC2749" s="58" t="s">
        <v>91</v>
      </c>
    </row>
    <row r="2750" spans="1:29" x14ac:dyDescent="0.3">
      <c r="A2750" s="57">
        <v>6806222</v>
      </c>
      <c r="B2750" s="12" t="s">
        <v>2058</v>
      </c>
      <c r="C2750" s="58" t="s">
        <v>109</v>
      </c>
      <c r="D2750" s="58" t="s">
        <v>112</v>
      </c>
      <c r="E2750" s="58">
        <v>1122000</v>
      </c>
      <c r="F2750" s="58"/>
      <c r="G2750" s="58">
        <f>+IF(F2750&gt;K2750+100000,F2750-K2750,0)</f>
        <v>0</v>
      </c>
      <c r="H2750" s="58"/>
      <c r="I2750" s="58"/>
      <c r="J2750" s="58"/>
      <c r="K2750" s="58">
        <v>1045600</v>
      </c>
      <c r="L2750" s="12" t="s">
        <v>91</v>
      </c>
      <c r="M2750" s="12" t="s">
        <v>91</v>
      </c>
      <c r="N2750" s="12" t="s">
        <v>91</v>
      </c>
      <c r="O2750" s="12">
        <v>4</v>
      </c>
      <c r="P2750" s="12">
        <v>0</v>
      </c>
      <c r="Q2750" s="12">
        <v>0</v>
      </c>
      <c r="R2750" s="12">
        <v>68418</v>
      </c>
      <c r="S2750" s="59">
        <v>1.8630136986301369</v>
      </c>
      <c r="T2750" s="59">
        <v>60.69041095890411</v>
      </c>
      <c r="U2750" s="12">
        <v>1</v>
      </c>
      <c r="V2750" s="12">
        <v>1</v>
      </c>
      <c r="W2750" s="12">
        <v>1</v>
      </c>
      <c r="X2750" s="12">
        <v>2</v>
      </c>
      <c r="Y2750" s="12">
        <v>2</v>
      </c>
      <c r="Z2750" s="58">
        <v>0</v>
      </c>
      <c r="AA2750" s="58">
        <v>0</v>
      </c>
      <c r="AB2750" s="58">
        <v>0</v>
      </c>
      <c r="AC2750" s="58" t="s">
        <v>91</v>
      </c>
    </row>
    <row r="2751" spans="1:29" x14ac:dyDescent="0.3">
      <c r="A2751" s="57">
        <v>6848484</v>
      </c>
      <c r="B2751" s="12" t="s">
        <v>2059</v>
      </c>
      <c r="C2751" s="58" t="s">
        <v>108</v>
      </c>
      <c r="D2751" s="58" t="s">
        <v>113</v>
      </c>
      <c r="E2751" s="58"/>
      <c r="F2751" s="58">
        <v>418318</v>
      </c>
      <c r="G2751" s="58">
        <f>+IF(F2751&gt;K2751+100000,F2751-K2751,0)</f>
        <v>0</v>
      </c>
      <c r="H2751" s="58">
        <v>85682</v>
      </c>
      <c r="I2751" s="58">
        <v>0</v>
      </c>
      <c r="J2751" s="58">
        <v>0</v>
      </c>
      <c r="K2751" s="58">
        <v>1045600</v>
      </c>
      <c r="L2751" s="12" t="s">
        <v>88</v>
      </c>
      <c r="M2751" s="12" t="s">
        <v>89</v>
      </c>
      <c r="N2751" s="12" t="s">
        <v>10</v>
      </c>
      <c r="O2751" s="12">
        <v>4</v>
      </c>
      <c r="P2751" s="12">
        <v>0</v>
      </c>
      <c r="Q2751" s="12">
        <v>0</v>
      </c>
      <c r="R2751" s="12">
        <v>68276</v>
      </c>
      <c r="S2751" s="59">
        <v>1.8630136986301369</v>
      </c>
      <c r="T2751" s="59">
        <v>42.027397260273972</v>
      </c>
      <c r="U2751" s="12">
        <v>1</v>
      </c>
      <c r="V2751" s="12">
        <v>2</v>
      </c>
      <c r="W2751" s="12">
        <v>1</v>
      </c>
      <c r="X2751" s="12">
        <v>2</v>
      </c>
      <c r="Y2751" s="12">
        <v>1</v>
      </c>
      <c r="Z2751" s="58">
        <v>0</v>
      </c>
      <c r="AA2751" s="58">
        <v>0</v>
      </c>
      <c r="AB2751" s="58">
        <v>0</v>
      </c>
      <c r="AC2751" s="58" t="s">
        <v>91</v>
      </c>
    </row>
    <row r="2752" spans="1:29" x14ac:dyDescent="0.3">
      <c r="A2752" s="57">
        <v>2044042864</v>
      </c>
      <c r="B2752" s="12" t="s">
        <v>2061</v>
      </c>
      <c r="C2752" s="58" t="s">
        <v>108</v>
      </c>
      <c r="D2752" s="58" t="s">
        <v>113</v>
      </c>
      <c r="E2752" s="58"/>
      <c r="F2752" s="58">
        <v>708320</v>
      </c>
      <c r="G2752" s="58">
        <f>+IF(F2752&gt;K2752+100000,F2752-K2752,0)</f>
        <v>0</v>
      </c>
      <c r="H2752" s="58">
        <v>104453</v>
      </c>
      <c r="I2752" s="58">
        <v>0</v>
      </c>
      <c r="J2752" s="58">
        <v>0</v>
      </c>
      <c r="K2752" s="58">
        <v>1048620</v>
      </c>
      <c r="L2752" s="12" t="s">
        <v>88</v>
      </c>
      <c r="M2752" s="12" t="s">
        <v>89</v>
      </c>
      <c r="N2752" s="12" t="s">
        <v>10</v>
      </c>
      <c r="O2752" s="12">
        <v>4</v>
      </c>
      <c r="P2752" s="12">
        <v>0</v>
      </c>
      <c r="Q2752" s="12">
        <v>0</v>
      </c>
      <c r="R2752" s="12">
        <v>13052</v>
      </c>
      <c r="S2752" s="59">
        <v>2.5342465753424657</v>
      </c>
      <c r="T2752" s="59">
        <v>25.013698630136986</v>
      </c>
      <c r="U2752" s="12">
        <v>1</v>
      </c>
      <c r="V2752" s="12">
        <v>4</v>
      </c>
      <c r="W2752" s="12">
        <v>1</v>
      </c>
      <c r="X2752" s="12">
        <v>2</v>
      </c>
      <c r="Y2752" s="12">
        <v>1</v>
      </c>
      <c r="Z2752" s="58">
        <v>0</v>
      </c>
      <c r="AA2752" s="58">
        <v>0</v>
      </c>
      <c r="AB2752" s="58">
        <v>0</v>
      </c>
      <c r="AC2752" s="58" t="s">
        <v>91</v>
      </c>
    </row>
    <row r="2753" spans="1:29" x14ac:dyDescent="0.3">
      <c r="A2753" s="57">
        <v>6400026</v>
      </c>
      <c r="B2753" s="12" t="s">
        <v>2065</v>
      </c>
      <c r="C2753" s="58" t="s">
        <v>108</v>
      </c>
      <c r="D2753" s="58" t="s">
        <v>113</v>
      </c>
      <c r="E2753" s="58"/>
      <c r="F2753" s="58">
        <v>920270</v>
      </c>
      <c r="G2753" s="58">
        <f>+IF(F2753&gt;K2753+100000,F2753-K2753,0)</f>
        <v>0</v>
      </c>
      <c r="H2753" s="58">
        <v>87730</v>
      </c>
      <c r="I2753" s="58">
        <v>0</v>
      </c>
      <c r="J2753" s="58">
        <v>0</v>
      </c>
      <c r="K2753" s="58">
        <v>1052429</v>
      </c>
      <c r="L2753" s="12" t="s">
        <v>88</v>
      </c>
      <c r="M2753" s="12" t="s">
        <v>89</v>
      </c>
      <c r="N2753" s="12" t="s">
        <v>10</v>
      </c>
      <c r="O2753" s="12">
        <v>4</v>
      </c>
      <c r="P2753" s="12">
        <v>0</v>
      </c>
      <c r="Q2753" s="12">
        <v>0</v>
      </c>
      <c r="R2753" s="12">
        <v>76520</v>
      </c>
      <c r="S2753" s="59">
        <v>3.5123287671232877</v>
      </c>
      <c r="T2753" s="59">
        <v>40.835616438356162</v>
      </c>
      <c r="U2753" s="12">
        <v>1</v>
      </c>
      <c r="V2753" s="12">
        <v>4</v>
      </c>
      <c r="W2753" s="12">
        <v>2</v>
      </c>
      <c r="X2753" s="12">
        <v>2</v>
      </c>
      <c r="Y2753" s="12">
        <v>3</v>
      </c>
      <c r="Z2753" s="58">
        <v>0</v>
      </c>
      <c r="AA2753" s="58">
        <v>0</v>
      </c>
      <c r="AB2753" s="58">
        <v>0</v>
      </c>
      <c r="AC2753" s="58" t="s">
        <v>91</v>
      </c>
    </row>
    <row r="2754" spans="1:29" x14ac:dyDescent="0.3">
      <c r="A2754" s="57">
        <v>2224000048</v>
      </c>
      <c r="B2754" s="12" t="s">
        <v>2069</v>
      </c>
      <c r="C2754" s="58" t="s">
        <v>108</v>
      </c>
      <c r="D2754" s="58" t="s">
        <v>29</v>
      </c>
      <c r="E2754" s="58"/>
      <c r="F2754" s="58">
        <v>1442455</v>
      </c>
      <c r="G2754" s="58">
        <f>+IF(F2754&gt;K2754+100000,F2754-K2754,0)</f>
        <v>388578</v>
      </c>
      <c r="H2754" s="58">
        <v>201766</v>
      </c>
      <c r="I2754" s="58">
        <v>0</v>
      </c>
      <c r="J2754" s="58">
        <v>0</v>
      </c>
      <c r="K2754" s="58">
        <v>1053877</v>
      </c>
      <c r="L2754" s="12" t="s">
        <v>88</v>
      </c>
      <c r="M2754" s="12" t="s">
        <v>89</v>
      </c>
      <c r="N2754" s="12" t="s">
        <v>10</v>
      </c>
      <c r="O2754" s="12">
        <v>4</v>
      </c>
      <c r="P2754" s="12">
        <v>0</v>
      </c>
      <c r="Q2754" s="12">
        <v>0</v>
      </c>
      <c r="R2754" s="12">
        <v>76130</v>
      </c>
      <c r="S2754" s="59">
        <v>3.4876712328767123</v>
      </c>
      <c r="T2754" s="59">
        <v>51.526027397260272</v>
      </c>
      <c r="U2754" s="12">
        <v>1</v>
      </c>
      <c r="V2754" s="12">
        <v>0</v>
      </c>
      <c r="W2754" s="12">
        <v>1</v>
      </c>
      <c r="X2754" s="12">
        <v>2</v>
      </c>
      <c r="Y2754" s="12">
        <v>1</v>
      </c>
      <c r="Z2754" s="58">
        <v>0</v>
      </c>
      <c r="AA2754" s="58">
        <v>0</v>
      </c>
      <c r="AB2754" s="58">
        <v>0</v>
      </c>
      <c r="AC2754" s="58" t="s">
        <v>91</v>
      </c>
    </row>
    <row r="2755" spans="1:29" x14ac:dyDescent="0.3">
      <c r="A2755" s="57">
        <v>2004620262</v>
      </c>
      <c r="B2755" s="12" t="s">
        <v>2074</v>
      </c>
      <c r="C2755" s="58" t="s">
        <v>108</v>
      </c>
      <c r="D2755" s="58" t="s">
        <v>29</v>
      </c>
      <c r="E2755" s="58">
        <v>30100</v>
      </c>
      <c r="F2755" s="58">
        <v>1706214</v>
      </c>
      <c r="G2755" s="58">
        <f>+IF(F2755&gt;K2755+100000,F2755-K2755,0)</f>
        <v>651634</v>
      </c>
      <c r="H2755" s="58">
        <v>227280</v>
      </c>
      <c r="I2755" s="58">
        <v>0</v>
      </c>
      <c r="J2755" s="58">
        <v>1340000</v>
      </c>
      <c r="K2755" s="58">
        <v>1054580</v>
      </c>
      <c r="L2755" s="12" t="s">
        <v>87</v>
      </c>
      <c r="M2755" s="12" t="s">
        <v>89</v>
      </c>
      <c r="N2755" s="12" t="s">
        <v>10</v>
      </c>
      <c r="O2755" s="12">
        <v>4</v>
      </c>
      <c r="P2755" s="12">
        <v>0</v>
      </c>
      <c r="Q2755" s="12">
        <v>0</v>
      </c>
      <c r="R2755" s="12">
        <v>76130</v>
      </c>
      <c r="S2755" s="59">
        <v>3.4328767123287673</v>
      </c>
      <c r="T2755" s="59">
        <v>33.602739726027394</v>
      </c>
      <c r="U2755" s="12">
        <v>1</v>
      </c>
      <c r="V2755" s="12">
        <v>0</v>
      </c>
      <c r="W2755" s="12">
        <v>1</v>
      </c>
      <c r="X2755" s="12">
        <v>2</v>
      </c>
      <c r="Y2755" s="12">
        <v>3</v>
      </c>
      <c r="Z2755" s="58">
        <v>0</v>
      </c>
      <c r="AA2755" s="58">
        <v>0</v>
      </c>
      <c r="AB2755" s="58">
        <v>0</v>
      </c>
      <c r="AC2755" s="58" t="s">
        <v>91</v>
      </c>
    </row>
    <row r="2756" spans="1:29" x14ac:dyDescent="0.3">
      <c r="A2756" s="57">
        <v>6228040</v>
      </c>
      <c r="B2756" s="12" t="s">
        <v>2076</v>
      </c>
      <c r="C2756" s="58" t="s">
        <v>108</v>
      </c>
      <c r="D2756" s="58" t="s">
        <v>29</v>
      </c>
      <c r="E2756" s="58"/>
      <c r="F2756" s="58">
        <v>1794831</v>
      </c>
      <c r="G2756" s="58">
        <f>+IF(F2756&gt;K2756+100000,F2756-K2756,0)</f>
        <v>740251</v>
      </c>
      <c r="H2756" s="58">
        <v>113496</v>
      </c>
      <c r="I2756" s="58">
        <v>0</v>
      </c>
      <c r="J2756" s="58">
        <v>2300000</v>
      </c>
      <c r="K2756" s="58">
        <v>1054580</v>
      </c>
      <c r="L2756" s="12" t="s">
        <v>87</v>
      </c>
      <c r="M2756" s="12" t="s">
        <v>89</v>
      </c>
      <c r="N2756" s="12" t="s">
        <v>10</v>
      </c>
      <c r="O2756" s="12">
        <v>4</v>
      </c>
      <c r="P2756" s="12">
        <v>0</v>
      </c>
      <c r="Q2756" s="12">
        <v>0</v>
      </c>
      <c r="R2756" s="12">
        <v>76130</v>
      </c>
      <c r="S2756" s="59">
        <v>3.4328767123287673</v>
      </c>
      <c r="T2756" s="59">
        <v>52.841095890410962</v>
      </c>
      <c r="U2756" s="12">
        <v>1</v>
      </c>
      <c r="V2756" s="12">
        <v>0</v>
      </c>
      <c r="W2756" s="12">
        <v>1</v>
      </c>
      <c r="X2756" s="12">
        <v>2</v>
      </c>
      <c r="Y2756" s="12">
        <v>2</v>
      </c>
      <c r="Z2756" s="58">
        <v>0</v>
      </c>
      <c r="AA2756" s="58">
        <v>0</v>
      </c>
      <c r="AB2756" s="58">
        <v>0</v>
      </c>
      <c r="AC2756" s="58" t="s">
        <v>91</v>
      </c>
    </row>
    <row r="2757" spans="1:29" x14ac:dyDescent="0.3">
      <c r="A2757" s="57">
        <v>2244868064</v>
      </c>
      <c r="B2757" s="12" t="s">
        <v>2077</v>
      </c>
      <c r="C2757" s="58" t="s">
        <v>108</v>
      </c>
      <c r="D2757" s="58" t="s">
        <v>29</v>
      </c>
      <c r="E2757" s="58">
        <v>468467</v>
      </c>
      <c r="F2757" s="58">
        <v>1912654</v>
      </c>
      <c r="G2757" s="58">
        <f>+IF(F2757&gt;K2757+100000,F2757-K2757,0)</f>
        <v>855211</v>
      </c>
      <c r="H2757" s="58">
        <v>115346</v>
      </c>
      <c r="I2757" s="58">
        <v>0</v>
      </c>
      <c r="J2757" s="58">
        <v>1200000</v>
      </c>
      <c r="K2757" s="58">
        <v>1057443</v>
      </c>
      <c r="L2757" s="12" t="s">
        <v>87</v>
      </c>
      <c r="M2757" s="12" t="s">
        <v>89</v>
      </c>
      <c r="N2757" s="12" t="s">
        <v>10</v>
      </c>
      <c r="O2757" s="12">
        <v>4</v>
      </c>
      <c r="P2757" s="12">
        <v>0</v>
      </c>
      <c r="Q2757" s="12">
        <v>0</v>
      </c>
      <c r="R2757" s="12">
        <v>76001</v>
      </c>
      <c r="S2757" s="59">
        <v>1.1013698630136985</v>
      </c>
      <c r="T2757" s="59">
        <v>25.147945205479452</v>
      </c>
      <c r="U2757" s="12">
        <v>2</v>
      </c>
      <c r="V2757" s="12">
        <v>5</v>
      </c>
      <c r="W2757" s="12">
        <v>3</v>
      </c>
      <c r="X2757" s="12">
        <v>3</v>
      </c>
      <c r="Y2757" s="12">
        <v>1</v>
      </c>
      <c r="Z2757" s="58">
        <v>0</v>
      </c>
      <c r="AA2757" s="58">
        <v>0</v>
      </c>
      <c r="AB2757" s="58">
        <v>0</v>
      </c>
      <c r="AC2757" s="58" t="s">
        <v>91</v>
      </c>
    </row>
    <row r="2758" spans="1:29" x14ac:dyDescent="0.3">
      <c r="A2758" s="57">
        <v>2066240080</v>
      </c>
      <c r="B2758" s="12" t="s">
        <v>2078</v>
      </c>
      <c r="C2758" s="58" t="s">
        <v>109</v>
      </c>
      <c r="D2758" s="58" t="s">
        <v>112</v>
      </c>
      <c r="E2758" s="58">
        <v>391369</v>
      </c>
      <c r="F2758" s="58"/>
      <c r="G2758" s="58">
        <f>+IF(F2758&gt;K2758+100000,F2758-K2758,0)</f>
        <v>0</v>
      </c>
      <c r="H2758" s="58"/>
      <c r="I2758" s="58"/>
      <c r="J2758" s="58"/>
      <c r="K2758" s="58">
        <v>1057443</v>
      </c>
      <c r="L2758" s="12" t="s">
        <v>91</v>
      </c>
      <c r="M2758" s="12" t="s">
        <v>91</v>
      </c>
      <c r="N2758" s="12" t="s">
        <v>91</v>
      </c>
      <c r="O2758" s="12">
        <v>4</v>
      </c>
      <c r="P2758" s="12">
        <v>0</v>
      </c>
      <c r="Q2758" s="12">
        <v>0</v>
      </c>
      <c r="R2758" s="12">
        <v>68001</v>
      </c>
      <c r="S2758" s="59">
        <v>1.0931506849315069</v>
      </c>
      <c r="T2758" s="59">
        <v>29.443835616438356</v>
      </c>
      <c r="U2758" s="12">
        <v>2</v>
      </c>
      <c r="V2758" s="12">
        <v>5</v>
      </c>
      <c r="W2758" s="12">
        <v>3</v>
      </c>
      <c r="X2758" s="12">
        <v>4</v>
      </c>
      <c r="Y2758" s="12">
        <v>1</v>
      </c>
      <c r="Z2758" s="58">
        <v>0</v>
      </c>
      <c r="AA2758" s="58">
        <v>0</v>
      </c>
      <c r="AB2758" s="58">
        <v>0</v>
      </c>
      <c r="AC2758" s="58" t="s">
        <v>91</v>
      </c>
    </row>
    <row r="2759" spans="1:29" x14ac:dyDescent="0.3">
      <c r="A2759" s="57">
        <v>8080402</v>
      </c>
      <c r="B2759" s="12" t="s">
        <v>2079</v>
      </c>
      <c r="C2759" s="58" t="s">
        <v>108</v>
      </c>
      <c r="D2759" s="58" t="s">
        <v>114</v>
      </c>
      <c r="E2759" s="58">
        <v>195765</v>
      </c>
      <c r="F2759" s="58">
        <v>2082160</v>
      </c>
      <c r="G2759" s="58">
        <f>+IF(F2759&gt;K2759+100000,F2759-K2759,0)</f>
        <v>1024717</v>
      </c>
      <c r="H2759" s="58">
        <v>189706</v>
      </c>
      <c r="I2759" s="58">
        <v>0</v>
      </c>
      <c r="J2759" s="58">
        <v>2015000</v>
      </c>
      <c r="K2759" s="58">
        <v>1057443</v>
      </c>
      <c r="L2759" s="12" t="s">
        <v>87</v>
      </c>
      <c r="M2759" s="12" t="s">
        <v>89</v>
      </c>
      <c r="N2759" s="12" t="s">
        <v>10</v>
      </c>
      <c r="O2759" s="12">
        <v>4</v>
      </c>
      <c r="P2759" s="12">
        <v>0</v>
      </c>
      <c r="Q2759" s="12">
        <v>0</v>
      </c>
      <c r="R2759" s="12">
        <v>13052</v>
      </c>
      <c r="S2759" s="59">
        <v>1.1013698630136985</v>
      </c>
      <c r="T2759" s="59">
        <v>42.167123287671231</v>
      </c>
      <c r="U2759" s="12">
        <v>1</v>
      </c>
      <c r="V2759" s="12">
        <v>4</v>
      </c>
      <c r="W2759" s="12">
        <v>1</v>
      </c>
      <c r="X2759" s="12">
        <v>3</v>
      </c>
      <c r="Y2759" s="12">
        <v>1</v>
      </c>
      <c r="Z2759" s="58">
        <v>0</v>
      </c>
      <c r="AA2759" s="58">
        <v>0</v>
      </c>
      <c r="AB2759" s="58">
        <v>0</v>
      </c>
      <c r="AC2759" s="58" t="s">
        <v>91</v>
      </c>
    </row>
    <row r="2760" spans="1:29" x14ac:dyDescent="0.3">
      <c r="A2760" s="57">
        <v>8062484</v>
      </c>
      <c r="B2760" s="12" t="s">
        <v>2080</v>
      </c>
      <c r="C2760" s="58" t="s">
        <v>108</v>
      </c>
      <c r="D2760" s="58" t="s">
        <v>113</v>
      </c>
      <c r="E2760" s="58">
        <v>63167</v>
      </c>
      <c r="F2760" s="58">
        <v>1000000</v>
      </c>
      <c r="G2760" s="58">
        <f>+IF(F2760&gt;K2760+100000,F2760-K2760,0)</f>
        <v>0</v>
      </c>
      <c r="H2760" s="58">
        <v>171364</v>
      </c>
      <c r="I2760" s="58">
        <v>0</v>
      </c>
      <c r="J2760" s="58">
        <v>0</v>
      </c>
      <c r="K2760" s="58">
        <v>1057443</v>
      </c>
      <c r="L2760" s="12" t="s">
        <v>88</v>
      </c>
      <c r="M2760" s="12" t="s">
        <v>89</v>
      </c>
      <c r="N2760" s="12" t="s">
        <v>10</v>
      </c>
      <c r="O2760" s="12">
        <v>4</v>
      </c>
      <c r="P2760" s="12">
        <v>0</v>
      </c>
      <c r="Q2760" s="12">
        <v>0</v>
      </c>
      <c r="R2760" s="12">
        <v>13052</v>
      </c>
      <c r="S2760" s="59">
        <v>1.1095890410958904</v>
      </c>
      <c r="T2760" s="59">
        <v>37.079452054794523</v>
      </c>
      <c r="U2760" s="12">
        <v>1</v>
      </c>
      <c r="V2760" s="12">
        <v>5</v>
      </c>
      <c r="W2760" s="12">
        <v>2</v>
      </c>
      <c r="X2760" s="12">
        <v>4</v>
      </c>
      <c r="Y2760" s="12">
        <v>1</v>
      </c>
      <c r="Z2760" s="58">
        <v>0</v>
      </c>
      <c r="AA2760" s="58">
        <v>0</v>
      </c>
      <c r="AB2760" s="58">
        <v>0</v>
      </c>
      <c r="AC2760" s="58" t="s">
        <v>91</v>
      </c>
    </row>
    <row r="2761" spans="1:29" x14ac:dyDescent="0.3">
      <c r="A2761" s="57">
        <v>8606060</v>
      </c>
      <c r="B2761" s="12" t="s">
        <v>2082</v>
      </c>
      <c r="C2761" s="58" t="s">
        <v>109</v>
      </c>
      <c r="D2761" s="58" t="s">
        <v>112</v>
      </c>
      <c r="E2761" s="58"/>
      <c r="F2761" s="58"/>
      <c r="G2761" s="58">
        <f>+IF(F2761&gt;K2761+100000,F2761-K2761,0)</f>
        <v>0</v>
      </c>
      <c r="H2761" s="58"/>
      <c r="I2761" s="58"/>
      <c r="J2761" s="58"/>
      <c r="K2761" s="58">
        <v>1057443</v>
      </c>
      <c r="L2761" s="12" t="s">
        <v>91</v>
      </c>
      <c r="M2761" s="12" t="s">
        <v>91</v>
      </c>
      <c r="N2761" s="12" t="s">
        <v>91</v>
      </c>
      <c r="O2761" s="12">
        <v>4</v>
      </c>
      <c r="P2761" s="12">
        <v>0</v>
      </c>
      <c r="Q2761" s="12">
        <v>0</v>
      </c>
      <c r="R2761" s="12">
        <v>52356</v>
      </c>
      <c r="S2761" s="59">
        <v>1.0931506849315069</v>
      </c>
      <c r="T2761" s="59">
        <v>47.490410958904107</v>
      </c>
      <c r="U2761" s="12">
        <v>1</v>
      </c>
      <c r="V2761" s="12">
        <v>4</v>
      </c>
      <c r="W2761" s="12">
        <v>1</v>
      </c>
      <c r="X2761" s="12">
        <v>5</v>
      </c>
      <c r="Y2761" s="12">
        <v>2</v>
      </c>
      <c r="Z2761" s="58">
        <v>0</v>
      </c>
      <c r="AA2761" s="58">
        <v>0</v>
      </c>
      <c r="AB2761" s="58">
        <v>0</v>
      </c>
      <c r="AC2761" s="58" t="s">
        <v>91</v>
      </c>
    </row>
    <row r="2762" spans="1:29" x14ac:dyDescent="0.3">
      <c r="A2762" s="57">
        <v>2066806626</v>
      </c>
      <c r="B2762" s="12" t="s">
        <v>2084</v>
      </c>
      <c r="C2762" s="58" t="s">
        <v>109</v>
      </c>
      <c r="D2762" s="58" t="s">
        <v>112</v>
      </c>
      <c r="E2762" s="58"/>
      <c r="F2762" s="58"/>
      <c r="G2762" s="58">
        <f>+IF(F2762&gt;K2762+100000,F2762-K2762,0)</f>
        <v>0</v>
      </c>
      <c r="H2762" s="58"/>
      <c r="I2762" s="58"/>
      <c r="J2762" s="58"/>
      <c r="K2762" s="58">
        <v>1060620</v>
      </c>
      <c r="L2762" s="12" t="s">
        <v>91</v>
      </c>
      <c r="M2762" s="12" t="s">
        <v>91</v>
      </c>
      <c r="N2762" s="12" t="s">
        <v>91</v>
      </c>
      <c r="O2762" s="12">
        <v>4</v>
      </c>
      <c r="P2762" s="12">
        <v>0</v>
      </c>
      <c r="Q2762" s="12">
        <v>0</v>
      </c>
      <c r="R2762" s="12">
        <v>68255</v>
      </c>
      <c r="S2762" s="59">
        <v>2.7013698630136984</v>
      </c>
      <c r="T2762" s="59">
        <v>28.295890410958904</v>
      </c>
      <c r="U2762" s="12">
        <v>1</v>
      </c>
      <c r="V2762" s="12">
        <v>2</v>
      </c>
      <c r="W2762" s="12">
        <v>1</v>
      </c>
      <c r="X2762" s="12">
        <v>2</v>
      </c>
      <c r="Y2762" s="12">
        <v>3</v>
      </c>
      <c r="Z2762" s="58">
        <v>0</v>
      </c>
      <c r="AA2762" s="58">
        <v>0</v>
      </c>
      <c r="AB2762" s="58">
        <v>0</v>
      </c>
      <c r="AC2762" s="58" t="s">
        <v>91</v>
      </c>
    </row>
    <row r="2763" spans="1:29" x14ac:dyDescent="0.3">
      <c r="A2763" s="57">
        <v>4206664</v>
      </c>
      <c r="B2763" s="12" t="s">
        <v>2085</v>
      </c>
      <c r="C2763" s="58" t="s">
        <v>108</v>
      </c>
      <c r="D2763" s="58" t="s">
        <v>114</v>
      </c>
      <c r="E2763" s="58">
        <v>451459</v>
      </c>
      <c r="F2763" s="58">
        <v>2247726</v>
      </c>
      <c r="G2763" s="58">
        <f>+IF(F2763&gt;K2763+100000,F2763-K2763,0)</f>
        <v>1184323</v>
      </c>
      <c r="H2763" s="58">
        <v>119418</v>
      </c>
      <c r="I2763" s="58">
        <v>0</v>
      </c>
      <c r="J2763" s="58">
        <v>2460000</v>
      </c>
      <c r="K2763" s="58">
        <v>1063403</v>
      </c>
      <c r="L2763" s="12" t="s">
        <v>87</v>
      </c>
      <c r="M2763" s="12" t="s">
        <v>89</v>
      </c>
      <c r="N2763" s="12" t="s">
        <v>10</v>
      </c>
      <c r="O2763" s="12">
        <v>4</v>
      </c>
      <c r="P2763" s="12">
        <v>0</v>
      </c>
      <c r="Q2763" s="12">
        <v>0</v>
      </c>
      <c r="R2763" s="12">
        <v>76130</v>
      </c>
      <c r="S2763" s="59">
        <v>3.5616438356164384</v>
      </c>
      <c r="T2763" s="59">
        <v>49.041095890410958</v>
      </c>
      <c r="U2763" s="12">
        <v>1</v>
      </c>
      <c r="V2763" s="12">
        <v>2</v>
      </c>
      <c r="W2763" s="12">
        <v>2</v>
      </c>
      <c r="X2763" s="12">
        <v>2</v>
      </c>
      <c r="Y2763" s="12">
        <v>1</v>
      </c>
      <c r="Z2763" s="58">
        <v>0</v>
      </c>
      <c r="AA2763" s="58">
        <v>0</v>
      </c>
      <c r="AB2763" s="58">
        <v>0</v>
      </c>
      <c r="AC2763" s="58" t="s">
        <v>91</v>
      </c>
    </row>
    <row r="2764" spans="1:29" x14ac:dyDescent="0.3">
      <c r="A2764" s="57">
        <v>6222060</v>
      </c>
      <c r="B2764" s="12" t="s">
        <v>2088</v>
      </c>
      <c r="C2764" s="58" t="s">
        <v>109</v>
      </c>
      <c r="D2764" s="58" t="s">
        <v>112</v>
      </c>
      <c r="E2764" s="58">
        <v>1986</v>
      </c>
      <c r="F2764" s="58"/>
      <c r="G2764" s="58">
        <f>+IF(F2764&gt;K2764+100000,F2764-K2764,0)</f>
        <v>0</v>
      </c>
      <c r="H2764" s="58"/>
      <c r="I2764" s="58"/>
      <c r="J2764" s="58"/>
      <c r="K2764" s="58">
        <v>1063403</v>
      </c>
      <c r="L2764" s="12" t="s">
        <v>91</v>
      </c>
      <c r="M2764" s="12" t="s">
        <v>91</v>
      </c>
      <c r="N2764" s="12" t="s">
        <v>91</v>
      </c>
      <c r="O2764" s="12">
        <v>4</v>
      </c>
      <c r="P2764" s="12">
        <v>0</v>
      </c>
      <c r="Q2764" s="12">
        <v>0</v>
      </c>
      <c r="R2764" s="12">
        <v>76130</v>
      </c>
      <c r="S2764" s="59">
        <v>3.558904109589041</v>
      </c>
      <c r="T2764" s="59">
        <v>40.098630136986301</v>
      </c>
      <c r="U2764" s="12">
        <v>1</v>
      </c>
      <c r="V2764" s="12">
        <v>3</v>
      </c>
      <c r="W2764" s="12">
        <v>1</v>
      </c>
      <c r="X2764" s="12">
        <v>2</v>
      </c>
      <c r="Y2764" s="12">
        <v>1</v>
      </c>
      <c r="Z2764" s="58">
        <v>0</v>
      </c>
      <c r="AA2764" s="58">
        <v>0</v>
      </c>
      <c r="AB2764" s="58">
        <v>0</v>
      </c>
      <c r="AC2764" s="58" t="s">
        <v>91</v>
      </c>
    </row>
    <row r="2765" spans="1:29" x14ac:dyDescent="0.3">
      <c r="A2765" s="57">
        <v>64666804</v>
      </c>
      <c r="B2765" s="12" t="s">
        <v>2090</v>
      </c>
      <c r="C2765" s="58" t="s">
        <v>109</v>
      </c>
      <c r="D2765" s="58" t="s">
        <v>112</v>
      </c>
      <c r="E2765" s="58"/>
      <c r="F2765" s="58"/>
      <c r="G2765" s="58">
        <f>+IF(F2765&gt;K2765+100000,F2765-K2765,0)</f>
        <v>0</v>
      </c>
      <c r="H2765" s="58"/>
      <c r="I2765" s="58"/>
      <c r="J2765" s="58"/>
      <c r="K2765" s="58">
        <v>1064620</v>
      </c>
      <c r="L2765" s="12" t="s">
        <v>91</v>
      </c>
      <c r="M2765" s="12" t="s">
        <v>91</v>
      </c>
      <c r="N2765" s="12" t="s">
        <v>91</v>
      </c>
      <c r="O2765" s="12">
        <v>4</v>
      </c>
      <c r="P2765" s="12">
        <v>0</v>
      </c>
      <c r="Q2765" s="12">
        <v>0</v>
      </c>
      <c r="R2765" s="12">
        <v>68255</v>
      </c>
      <c r="S2765" s="59">
        <v>4.7397260273972606</v>
      </c>
      <c r="T2765" s="59">
        <v>37.057534246575344</v>
      </c>
      <c r="U2765" s="12">
        <v>2</v>
      </c>
      <c r="V2765" s="12">
        <v>1</v>
      </c>
      <c r="W2765" s="12">
        <v>1</v>
      </c>
      <c r="X2765" s="12">
        <v>2</v>
      </c>
      <c r="Y2765" s="12">
        <v>1</v>
      </c>
      <c r="Z2765" s="58">
        <v>0</v>
      </c>
      <c r="AA2765" s="58">
        <v>0</v>
      </c>
      <c r="AB2765" s="58">
        <v>0</v>
      </c>
      <c r="AC2765" s="58" t="s">
        <v>91</v>
      </c>
    </row>
    <row r="2766" spans="1:29" x14ac:dyDescent="0.3">
      <c r="A2766" s="57">
        <v>2044028208</v>
      </c>
      <c r="B2766" s="12" t="s">
        <v>2093</v>
      </c>
      <c r="C2766" s="58" t="s">
        <v>108</v>
      </c>
      <c r="D2766" s="58" t="s">
        <v>29</v>
      </c>
      <c r="E2766" s="58">
        <v>50167</v>
      </c>
      <c r="F2766" s="58">
        <v>1326953</v>
      </c>
      <c r="G2766" s="58">
        <f>+IF(F2766&gt;K2766+100000,F2766-K2766,0)</f>
        <v>261333</v>
      </c>
      <c r="H2766" s="58">
        <v>98692</v>
      </c>
      <c r="I2766" s="58">
        <v>0</v>
      </c>
      <c r="J2766" s="58">
        <v>0</v>
      </c>
      <c r="K2766" s="58">
        <v>1065620</v>
      </c>
      <c r="L2766" s="12" t="s">
        <v>88</v>
      </c>
      <c r="M2766" s="12" t="s">
        <v>89</v>
      </c>
      <c r="N2766" s="12" t="s">
        <v>10</v>
      </c>
      <c r="O2766" s="12">
        <v>4</v>
      </c>
      <c r="P2766" s="12">
        <v>0</v>
      </c>
      <c r="Q2766" s="12">
        <v>0</v>
      </c>
      <c r="R2766" s="12">
        <v>13052</v>
      </c>
      <c r="S2766" s="59">
        <v>4.0301369863013701</v>
      </c>
      <c r="T2766" s="59">
        <v>27.008219178082193</v>
      </c>
      <c r="U2766" s="12">
        <v>1</v>
      </c>
      <c r="V2766" s="12">
        <v>3</v>
      </c>
      <c r="W2766" s="12">
        <v>1</v>
      </c>
      <c r="X2766" s="12">
        <v>3</v>
      </c>
      <c r="Y2766" s="12">
        <v>1</v>
      </c>
      <c r="Z2766" s="58">
        <v>0</v>
      </c>
      <c r="AA2766" s="58">
        <v>0</v>
      </c>
      <c r="AB2766" s="58">
        <v>0</v>
      </c>
      <c r="AC2766" s="58" t="s">
        <v>91</v>
      </c>
    </row>
    <row r="2767" spans="1:29" x14ac:dyDescent="0.3">
      <c r="A2767" s="57">
        <v>2024484448</v>
      </c>
      <c r="B2767" s="12" t="s">
        <v>2094</v>
      </c>
      <c r="C2767" s="58" t="s">
        <v>108</v>
      </c>
      <c r="D2767" s="58" t="s">
        <v>114</v>
      </c>
      <c r="E2767" s="58">
        <v>2054720</v>
      </c>
      <c r="F2767" s="58">
        <v>2931999</v>
      </c>
      <c r="G2767" s="58">
        <f>+IF(F2767&gt;K2767+100000,F2767-K2767,0)</f>
        <v>1865700</v>
      </c>
      <c r="H2767" s="58">
        <v>111556</v>
      </c>
      <c r="I2767" s="58">
        <v>0</v>
      </c>
      <c r="J2767" s="58">
        <v>600000</v>
      </c>
      <c r="K2767" s="58">
        <v>1066299</v>
      </c>
      <c r="L2767" s="12" t="s">
        <v>87</v>
      </c>
      <c r="M2767" s="12" t="s">
        <v>89</v>
      </c>
      <c r="N2767" s="12" t="s">
        <v>10</v>
      </c>
      <c r="O2767" s="12">
        <v>4</v>
      </c>
      <c r="P2767" s="12">
        <v>0</v>
      </c>
      <c r="Q2767" s="12">
        <v>0</v>
      </c>
      <c r="R2767" s="12">
        <v>76130</v>
      </c>
      <c r="S2767" s="59">
        <v>3.4876712328767123</v>
      </c>
      <c r="T2767" s="59">
        <v>34.405479452054792</v>
      </c>
      <c r="U2767" s="12">
        <v>2</v>
      </c>
      <c r="V2767" s="12">
        <v>0</v>
      </c>
      <c r="W2767" s="12">
        <v>1</v>
      </c>
      <c r="X2767" s="12">
        <v>2</v>
      </c>
      <c r="Y2767" s="12">
        <v>1</v>
      </c>
      <c r="Z2767" s="58">
        <v>0</v>
      </c>
      <c r="AA2767" s="58">
        <v>0</v>
      </c>
      <c r="AB2767" s="58">
        <v>0</v>
      </c>
      <c r="AC2767" s="58" t="s">
        <v>91</v>
      </c>
    </row>
    <row r="2768" spans="1:29" x14ac:dyDescent="0.3">
      <c r="A2768" s="57">
        <v>82242408</v>
      </c>
      <c r="B2768" s="12" t="s">
        <v>2096</v>
      </c>
      <c r="C2768" s="58" t="s">
        <v>108</v>
      </c>
      <c r="D2768" s="58" t="s">
        <v>114</v>
      </c>
      <c r="E2768" s="58">
        <v>939000</v>
      </c>
      <c r="F2768" s="58">
        <v>2411634</v>
      </c>
      <c r="G2768" s="58">
        <f>+IF(F2768&gt;K2768+100000,F2768-K2768,0)</f>
        <v>1345335</v>
      </c>
      <c r="H2768" s="58">
        <v>123366</v>
      </c>
      <c r="I2768" s="58">
        <v>0</v>
      </c>
      <c r="J2768" s="58">
        <v>0</v>
      </c>
      <c r="K2768" s="58">
        <v>1066299</v>
      </c>
      <c r="L2768" s="12" t="s">
        <v>88</v>
      </c>
      <c r="M2768" s="12" t="s">
        <v>89</v>
      </c>
      <c r="N2768" s="12" t="s">
        <v>10</v>
      </c>
      <c r="O2768" s="12">
        <v>4</v>
      </c>
      <c r="P2768" s="12">
        <v>0</v>
      </c>
      <c r="Q2768" s="12">
        <v>0</v>
      </c>
      <c r="R2768" s="12">
        <v>8001</v>
      </c>
      <c r="S2768" s="59">
        <v>3.4712328767123286</v>
      </c>
      <c r="T2768" s="59">
        <v>45.197260273972603</v>
      </c>
      <c r="U2768" s="12">
        <v>1</v>
      </c>
      <c r="V2768" s="12">
        <v>4</v>
      </c>
      <c r="W2768" s="12">
        <v>3</v>
      </c>
      <c r="X2768" s="12">
        <v>2</v>
      </c>
      <c r="Y2768" s="12">
        <v>1</v>
      </c>
      <c r="Z2768" s="58">
        <v>0</v>
      </c>
      <c r="AA2768" s="58">
        <v>0</v>
      </c>
      <c r="AB2768" s="58">
        <v>0</v>
      </c>
      <c r="AC2768" s="58" t="s">
        <v>91</v>
      </c>
    </row>
    <row r="2769" spans="1:29" x14ac:dyDescent="0.3">
      <c r="A2769" s="57">
        <v>2228202446</v>
      </c>
      <c r="B2769" s="12" t="s">
        <v>2097</v>
      </c>
      <c r="C2769" s="58" t="s">
        <v>109</v>
      </c>
      <c r="D2769" s="58" t="s">
        <v>112</v>
      </c>
      <c r="E2769" s="58">
        <v>879331</v>
      </c>
      <c r="F2769" s="58"/>
      <c r="G2769" s="58">
        <f>+IF(F2769&gt;K2769+100000,F2769-K2769,0)</f>
        <v>0</v>
      </c>
      <c r="H2769" s="58"/>
      <c r="I2769" s="58"/>
      <c r="J2769" s="58"/>
      <c r="K2769" s="58">
        <v>1066299</v>
      </c>
      <c r="L2769" s="12" t="s">
        <v>91</v>
      </c>
      <c r="M2769" s="12" t="s">
        <v>91</v>
      </c>
      <c r="N2769" s="12" t="s">
        <v>91</v>
      </c>
      <c r="O2769" s="12">
        <v>4</v>
      </c>
      <c r="P2769" s="12">
        <v>0</v>
      </c>
      <c r="Q2769" s="12">
        <v>0</v>
      </c>
      <c r="R2769" s="12">
        <v>76001</v>
      </c>
      <c r="S2769" s="59">
        <v>3.4712328767123286</v>
      </c>
      <c r="T2769" s="59">
        <v>32.605479452054794</v>
      </c>
      <c r="U2769" s="12">
        <v>1</v>
      </c>
      <c r="V2769" s="12">
        <v>0</v>
      </c>
      <c r="W2769" s="12">
        <v>1</v>
      </c>
      <c r="X2769" s="12">
        <v>2</v>
      </c>
      <c r="Y2769" s="12">
        <v>2</v>
      </c>
      <c r="Z2769" s="58">
        <v>0</v>
      </c>
      <c r="AA2769" s="58">
        <v>0</v>
      </c>
      <c r="AB2769" s="58">
        <v>0</v>
      </c>
      <c r="AC2769" s="58" t="s">
        <v>91</v>
      </c>
    </row>
    <row r="2770" spans="1:29" x14ac:dyDescent="0.3">
      <c r="A2770" s="57">
        <v>2226666046</v>
      </c>
      <c r="B2770" s="12" t="s">
        <v>2098</v>
      </c>
      <c r="C2770" s="58" t="s">
        <v>108</v>
      </c>
      <c r="D2770" s="58" t="s">
        <v>113</v>
      </c>
      <c r="E2770" s="58">
        <v>102802</v>
      </c>
      <c r="F2770" s="58">
        <v>230000</v>
      </c>
      <c r="G2770" s="58">
        <f>+IF(F2770&gt;K2770+100000,F2770-K2770,0)</f>
        <v>0</v>
      </c>
      <c r="H2770" s="58">
        <v>0</v>
      </c>
      <c r="I2770" s="58">
        <v>0</v>
      </c>
      <c r="J2770" s="58">
        <v>0</v>
      </c>
      <c r="K2770" s="58">
        <v>1066299</v>
      </c>
      <c r="L2770" s="12" t="s">
        <v>88</v>
      </c>
      <c r="M2770" s="12" t="s">
        <v>89</v>
      </c>
      <c r="N2770" s="12" t="s">
        <v>10</v>
      </c>
      <c r="O2770" s="12">
        <v>4</v>
      </c>
      <c r="P2770" s="12">
        <v>0</v>
      </c>
      <c r="Q2770" s="12">
        <v>0</v>
      </c>
      <c r="R2770" s="12">
        <v>76130</v>
      </c>
      <c r="S2770" s="59">
        <v>3.4712328767123286</v>
      </c>
      <c r="T2770" s="59">
        <v>27.852054794520548</v>
      </c>
      <c r="U2770" s="12">
        <v>1</v>
      </c>
      <c r="V2770" s="12">
        <v>0</v>
      </c>
      <c r="W2770" s="12">
        <v>1</v>
      </c>
      <c r="X2770" s="12">
        <v>2</v>
      </c>
      <c r="Y2770" s="12">
        <v>3</v>
      </c>
      <c r="Z2770" s="58">
        <v>0</v>
      </c>
      <c r="AA2770" s="58">
        <v>0</v>
      </c>
      <c r="AB2770" s="58">
        <v>0</v>
      </c>
      <c r="AC2770" s="58" t="s">
        <v>91</v>
      </c>
    </row>
    <row r="2771" spans="1:29" x14ac:dyDescent="0.3">
      <c r="A2771" s="57">
        <v>2026266204</v>
      </c>
      <c r="B2771" s="12" t="s">
        <v>2099</v>
      </c>
      <c r="C2771" s="58" t="s">
        <v>108</v>
      </c>
      <c r="D2771" s="58" t="s">
        <v>114</v>
      </c>
      <c r="E2771" s="58">
        <v>1563668</v>
      </c>
      <c r="F2771" s="58">
        <v>2341616</v>
      </c>
      <c r="G2771" s="58">
        <f>+IF(F2771&gt;K2771+100000,F2771-K2771,0)</f>
        <v>1267983</v>
      </c>
      <c r="H2771" s="58">
        <v>197385</v>
      </c>
      <c r="I2771" s="58">
        <v>0</v>
      </c>
      <c r="J2771" s="58">
        <v>2769323</v>
      </c>
      <c r="K2771" s="58">
        <v>1073633</v>
      </c>
      <c r="L2771" s="12" t="s">
        <v>87</v>
      </c>
      <c r="M2771" s="12" t="s">
        <v>89</v>
      </c>
      <c r="N2771" s="12" t="s">
        <v>10</v>
      </c>
      <c r="O2771" s="12">
        <v>4</v>
      </c>
      <c r="P2771" s="12">
        <v>0</v>
      </c>
      <c r="Q2771" s="12">
        <v>0</v>
      </c>
      <c r="R2771" s="12">
        <v>76001</v>
      </c>
      <c r="S2771" s="59">
        <v>1.6712328767123288</v>
      </c>
      <c r="T2771" s="59">
        <v>32.449315068493149</v>
      </c>
      <c r="U2771" s="12">
        <v>1</v>
      </c>
      <c r="V2771" s="12">
        <v>3</v>
      </c>
      <c r="W2771" s="12">
        <v>1</v>
      </c>
      <c r="X2771" s="12">
        <v>3</v>
      </c>
      <c r="Y2771" s="12">
        <v>1</v>
      </c>
      <c r="Z2771" s="58">
        <v>0</v>
      </c>
      <c r="AA2771" s="58">
        <v>0</v>
      </c>
      <c r="AB2771" s="58">
        <v>0</v>
      </c>
      <c r="AC2771" s="58" t="s">
        <v>91</v>
      </c>
    </row>
    <row r="2772" spans="1:29" x14ac:dyDescent="0.3">
      <c r="A2772" s="57">
        <v>2228260622</v>
      </c>
      <c r="B2772" s="12" t="s">
        <v>2100</v>
      </c>
      <c r="C2772" s="58" t="s">
        <v>109</v>
      </c>
      <c r="D2772" s="58" t="s">
        <v>112</v>
      </c>
      <c r="E2772" s="58">
        <v>1035000</v>
      </c>
      <c r="F2772" s="58"/>
      <c r="G2772" s="58">
        <f>+IF(F2772&gt;K2772+100000,F2772-K2772,0)</f>
        <v>0</v>
      </c>
      <c r="H2772" s="58"/>
      <c r="I2772" s="58"/>
      <c r="J2772" s="58"/>
      <c r="K2772" s="58">
        <v>1073633</v>
      </c>
      <c r="L2772" s="12" t="s">
        <v>91</v>
      </c>
      <c r="M2772" s="12" t="s">
        <v>91</v>
      </c>
      <c r="N2772" s="12" t="s">
        <v>91</v>
      </c>
      <c r="O2772" s="12">
        <v>4</v>
      </c>
      <c r="P2772" s="12">
        <v>0</v>
      </c>
      <c r="Q2772" s="12">
        <v>0</v>
      </c>
      <c r="R2772" s="12">
        <v>76001</v>
      </c>
      <c r="S2772" s="59">
        <v>1.6712328767123288</v>
      </c>
      <c r="T2772" s="59">
        <v>25.87945205479452</v>
      </c>
      <c r="U2772" s="12">
        <v>1</v>
      </c>
      <c r="V2772" s="12">
        <v>5</v>
      </c>
      <c r="W2772" s="12">
        <v>1</v>
      </c>
      <c r="X2772" s="12">
        <v>3</v>
      </c>
      <c r="Y2772" s="12">
        <v>1</v>
      </c>
      <c r="Z2772" s="58">
        <v>0</v>
      </c>
      <c r="AA2772" s="58">
        <v>0</v>
      </c>
      <c r="AB2772" s="58">
        <v>0</v>
      </c>
      <c r="AC2772" s="58" t="s">
        <v>91</v>
      </c>
    </row>
    <row r="2773" spans="1:29" x14ac:dyDescent="0.3">
      <c r="A2773" s="57">
        <v>2060608828</v>
      </c>
      <c r="B2773" s="12" t="s">
        <v>2101</v>
      </c>
      <c r="C2773" s="58" t="s">
        <v>109</v>
      </c>
      <c r="D2773" s="58" t="s">
        <v>112</v>
      </c>
      <c r="E2773" s="58">
        <v>828000</v>
      </c>
      <c r="F2773" s="58"/>
      <c r="G2773" s="58">
        <f>+IF(F2773&gt;K2773+100000,F2773-K2773,0)</f>
        <v>0</v>
      </c>
      <c r="H2773" s="58"/>
      <c r="I2773" s="58"/>
      <c r="J2773" s="58"/>
      <c r="K2773" s="58">
        <v>1073633</v>
      </c>
      <c r="L2773" s="12" t="s">
        <v>91</v>
      </c>
      <c r="M2773" s="12" t="s">
        <v>91</v>
      </c>
      <c r="N2773" s="12" t="s">
        <v>91</v>
      </c>
      <c r="O2773" s="12">
        <v>4</v>
      </c>
      <c r="P2773" s="12">
        <v>0</v>
      </c>
      <c r="Q2773" s="12">
        <v>0</v>
      </c>
      <c r="R2773" s="12">
        <v>76130</v>
      </c>
      <c r="S2773" s="59">
        <v>1.6712328767123288</v>
      </c>
      <c r="T2773" s="59">
        <v>31.684931506849313</v>
      </c>
      <c r="U2773" s="12">
        <v>1</v>
      </c>
      <c r="V2773" s="12">
        <v>2</v>
      </c>
      <c r="W2773" s="12">
        <v>1</v>
      </c>
      <c r="X2773" s="12">
        <v>3</v>
      </c>
      <c r="Y2773" s="12">
        <v>2</v>
      </c>
      <c r="Z2773" s="58">
        <v>0</v>
      </c>
      <c r="AA2773" s="58">
        <v>0</v>
      </c>
      <c r="AB2773" s="58">
        <v>0</v>
      </c>
      <c r="AC2773" s="58" t="s">
        <v>91</v>
      </c>
    </row>
    <row r="2774" spans="1:29" x14ac:dyDescent="0.3">
      <c r="A2774" s="57">
        <v>2224620864</v>
      </c>
      <c r="B2774" s="12" t="s">
        <v>2102</v>
      </c>
      <c r="C2774" s="58" t="s">
        <v>108</v>
      </c>
      <c r="D2774" s="58" t="s">
        <v>29</v>
      </c>
      <c r="E2774" s="58">
        <v>22509</v>
      </c>
      <c r="F2774" s="58">
        <v>1531428</v>
      </c>
      <c r="G2774" s="58">
        <f>+IF(F2774&gt;K2774+100000,F2774-K2774,0)</f>
        <v>457795</v>
      </c>
      <c r="H2774" s="58">
        <v>107500</v>
      </c>
      <c r="I2774" s="58">
        <v>0</v>
      </c>
      <c r="J2774" s="58">
        <v>0</v>
      </c>
      <c r="K2774" s="58">
        <v>1073633</v>
      </c>
      <c r="L2774" s="12" t="s">
        <v>88</v>
      </c>
      <c r="M2774" s="12" t="s">
        <v>89</v>
      </c>
      <c r="N2774" s="12" t="s">
        <v>10</v>
      </c>
      <c r="O2774" s="12">
        <v>4</v>
      </c>
      <c r="P2774" s="12">
        <v>0</v>
      </c>
      <c r="Q2774" s="12">
        <v>0</v>
      </c>
      <c r="R2774" s="12">
        <v>76130</v>
      </c>
      <c r="S2774" s="59">
        <v>1.7095890410958905</v>
      </c>
      <c r="T2774" s="59">
        <v>32.178082191780824</v>
      </c>
      <c r="U2774" s="12">
        <v>1</v>
      </c>
      <c r="V2774" s="12">
        <v>3</v>
      </c>
      <c r="W2774" s="12">
        <v>1</v>
      </c>
      <c r="X2774" s="12">
        <v>3</v>
      </c>
      <c r="Y2774" s="12">
        <v>1</v>
      </c>
      <c r="Z2774" s="58">
        <v>0</v>
      </c>
      <c r="AA2774" s="58">
        <v>0</v>
      </c>
      <c r="AB2774" s="58">
        <v>0</v>
      </c>
      <c r="AC2774" s="58" t="s">
        <v>91</v>
      </c>
    </row>
    <row r="2775" spans="1:29" x14ac:dyDescent="0.3">
      <c r="A2775" s="57">
        <v>2224624042</v>
      </c>
      <c r="B2775" s="12" t="s">
        <v>2103</v>
      </c>
      <c r="C2775" s="58" t="s">
        <v>108</v>
      </c>
      <c r="D2775" s="58" t="s">
        <v>112</v>
      </c>
      <c r="E2775" s="58">
        <v>10618</v>
      </c>
      <c r="F2775" s="58">
        <v>52220</v>
      </c>
      <c r="G2775" s="58">
        <f>+IF(F2775&gt;K2775+100000,F2775-K2775,0)</f>
        <v>0</v>
      </c>
      <c r="H2775" s="58">
        <v>52638</v>
      </c>
      <c r="I2775" s="58">
        <v>0</v>
      </c>
      <c r="J2775" s="58">
        <v>0</v>
      </c>
      <c r="K2775" s="58">
        <v>1073633</v>
      </c>
      <c r="L2775" s="12" t="s">
        <v>88</v>
      </c>
      <c r="M2775" s="12" t="s">
        <v>89</v>
      </c>
      <c r="N2775" s="12" t="s">
        <v>10</v>
      </c>
      <c r="O2775" s="12">
        <v>4</v>
      </c>
      <c r="P2775" s="12">
        <v>0</v>
      </c>
      <c r="Q2775" s="12">
        <v>0</v>
      </c>
      <c r="R2775" s="12">
        <v>76130</v>
      </c>
      <c r="S2775" s="59">
        <v>1.6712328767123288</v>
      </c>
      <c r="T2775" s="59">
        <v>30.863013698630137</v>
      </c>
      <c r="U2775" s="12">
        <v>1</v>
      </c>
      <c r="V2775" s="12">
        <v>2</v>
      </c>
      <c r="W2775" s="12">
        <v>1</v>
      </c>
      <c r="X2775" s="12">
        <v>3</v>
      </c>
      <c r="Y2775" s="12">
        <v>1</v>
      </c>
      <c r="Z2775" s="58">
        <v>0</v>
      </c>
      <c r="AA2775" s="58">
        <v>0</v>
      </c>
      <c r="AB2775" s="58">
        <v>0</v>
      </c>
      <c r="AC2775" s="58" t="s">
        <v>91</v>
      </c>
    </row>
    <row r="2776" spans="1:29" x14ac:dyDescent="0.3">
      <c r="A2776" s="57">
        <v>20464404</v>
      </c>
      <c r="B2776" s="12" t="s">
        <v>2104</v>
      </c>
      <c r="C2776" s="58" t="s">
        <v>109</v>
      </c>
      <c r="D2776" s="58" t="s">
        <v>112</v>
      </c>
      <c r="E2776" s="58">
        <v>1208543</v>
      </c>
      <c r="F2776" s="58"/>
      <c r="G2776" s="58">
        <f>+IF(F2776&gt;K2776+100000,F2776-K2776,0)</f>
        <v>0</v>
      </c>
      <c r="H2776" s="58"/>
      <c r="I2776" s="58"/>
      <c r="J2776" s="58"/>
      <c r="K2776" s="58">
        <v>1075122</v>
      </c>
      <c r="L2776" s="12" t="s">
        <v>91</v>
      </c>
      <c r="M2776" s="12" t="s">
        <v>91</v>
      </c>
      <c r="N2776" s="12" t="s">
        <v>91</v>
      </c>
      <c r="O2776" s="12">
        <v>4</v>
      </c>
      <c r="P2776" s="12">
        <v>0</v>
      </c>
      <c r="Q2776" s="12">
        <v>0</v>
      </c>
      <c r="R2776" s="12">
        <v>76130</v>
      </c>
      <c r="S2776" s="59">
        <v>3.6410958904109587</v>
      </c>
      <c r="T2776" s="59">
        <v>56.684931506849317</v>
      </c>
      <c r="U2776" s="12">
        <v>2</v>
      </c>
      <c r="V2776" s="12">
        <v>2</v>
      </c>
      <c r="W2776" s="12">
        <v>2</v>
      </c>
      <c r="X2776" s="12">
        <v>2</v>
      </c>
      <c r="Y2776" s="12">
        <v>4</v>
      </c>
      <c r="Z2776" s="58">
        <v>0</v>
      </c>
      <c r="AA2776" s="58">
        <v>0</v>
      </c>
      <c r="AB2776" s="58">
        <v>0</v>
      </c>
      <c r="AC2776" s="58" t="s">
        <v>91</v>
      </c>
    </row>
    <row r="2777" spans="1:29" x14ac:dyDescent="0.3">
      <c r="A2777" s="57">
        <v>20440080</v>
      </c>
      <c r="B2777" s="12" t="s">
        <v>2106</v>
      </c>
      <c r="C2777" s="58" t="s">
        <v>108</v>
      </c>
      <c r="D2777" s="58" t="s">
        <v>29</v>
      </c>
      <c r="E2777" s="58">
        <v>41862</v>
      </c>
      <c r="F2777" s="58">
        <v>1378964</v>
      </c>
      <c r="G2777" s="58">
        <f>+IF(F2777&gt;K2777+100000,F2777-K2777,0)</f>
        <v>303842</v>
      </c>
      <c r="H2777" s="58">
        <v>125139.99999999999</v>
      </c>
      <c r="I2777" s="58">
        <v>0</v>
      </c>
      <c r="J2777" s="58">
        <v>2248230</v>
      </c>
      <c r="K2777" s="58">
        <v>1075122</v>
      </c>
      <c r="L2777" s="12" t="s">
        <v>87</v>
      </c>
      <c r="M2777" s="12" t="s">
        <v>89</v>
      </c>
      <c r="N2777" s="12" t="s">
        <v>10</v>
      </c>
      <c r="O2777" s="12">
        <v>4</v>
      </c>
      <c r="P2777" s="12">
        <v>0</v>
      </c>
      <c r="Q2777" s="12">
        <v>0</v>
      </c>
      <c r="R2777" s="12">
        <v>76130</v>
      </c>
      <c r="S2777" s="59">
        <v>3.6410958904109587</v>
      </c>
      <c r="T2777" s="59">
        <v>36.978082191780821</v>
      </c>
      <c r="U2777" s="12">
        <v>2</v>
      </c>
      <c r="V2777" s="12">
        <v>2</v>
      </c>
      <c r="W2777" s="12">
        <v>1</v>
      </c>
      <c r="X2777" s="12">
        <v>2</v>
      </c>
      <c r="Y2777" s="12">
        <v>3</v>
      </c>
      <c r="Z2777" s="58">
        <v>0</v>
      </c>
      <c r="AA2777" s="58">
        <v>0</v>
      </c>
      <c r="AB2777" s="58">
        <v>0</v>
      </c>
      <c r="AC2777" s="58" t="s">
        <v>91</v>
      </c>
    </row>
    <row r="2778" spans="1:29" x14ac:dyDescent="0.3">
      <c r="A2778" s="57">
        <v>66060280</v>
      </c>
      <c r="B2778" s="12" t="s">
        <v>2108</v>
      </c>
      <c r="C2778" s="58" t="s">
        <v>109</v>
      </c>
      <c r="D2778" s="58" t="s">
        <v>112</v>
      </c>
      <c r="E2778" s="58">
        <v>356667</v>
      </c>
      <c r="F2778" s="58"/>
      <c r="G2778" s="58">
        <f>+IF(F2778&gt;K2778+100000,F2778-K2778,0)</f>
        <v>0</v>
      </c>
      <c r="H2778" s="58"/>
      <c r="I2778" s="58"/>
      <c r="J2778" s="58"/>
      <c r="K2778" s="58">
        <v>1075867</v>
      </c>
      <c r="L2778" s="12" t="s">
        <v>91</v>
      </c>
      <c r="M2778" s="12" t="s">
        <v>91</v>
      </c>
      <c r="N2778" s="12" t="s">
        <v>91</v>
      </c>
      <c r="O2778" s="12">
        <v>4</v>
      </c>
      <c r="P2778" s="12">
        <v>0</v>
      </c>
      <c r="Q2778" s="12">
        <v>0</v>
      </c>
      <c r="R2778" s="12">
        <v>76130</v>
      </c>
      <c r="S2778" s="59">
        <v>3.6</v>
      </c>
      <c r="T2778" s="59">
        <v>41.939726027397263</v>
      </c>
      <c r="U2778" s="12">
        <v>2</v>
      </c>
      <c r="V2778" s="12">
        <v>2</v>
      </c>
      <c r="W2778" s="12">
        <v>2</v>
      </c>
      <c r="X2778" s="12">
        <v>2</v>
      </c>
      <c r="Y2778" s="12">
        <v>1</v>
      </c>
      <c r="Z2778" s="58">
        <v>0</v>
      </c>
      <c r="AA2778" s="58">
        <v>0</v>
      </c>
      <c r="AB2778" s="58">
        <v>0</v>
      </c>
      <c r="AC2778" s="58" t="s">
        <v>91</v>
      </c>
    </row>
    <row r="2779" spans="1:29" x14ac:dyDescent="0.3">
      <c r="A2779" s="57">
        <v>2244200288</v>
      </c>
      <c r="B2779" s="12" t="s">
        <v>2109</v>
      </c>
      <c r="C2779" s="58" t="s">
        <v>109</v>
      </c>
      <c r="D2779" s="58" t="s">
        <v>112</v>
      </c>
      <c r="E2779" s="58">
        <v>202536</v>
      </c>
      <c r="F2779" s="58"/>
      <c r="G2779" s="58">
        <f>+IF(F2779&gt;K2779+100000,F2779-K2779,0)</f>
        <v>0</v>
      </c>
      <c r="H2779" s="58"/>
      <c r="I2779" s="58"/>
      <c r="J2779" s="58"/>
      <c r="K2779" s="58">
        <v>1077315</v>
      </c>
      <c r="L2779" s="12" t="s">
        <v>91</v>
      </c>
      <c r="M2779" s="12" t="s">
        <v>91</v>
      </c>
      <c r="N2779" s="12" t="s">
        <v>91</v>
      </c>
      <c r="O2779" s="12">
        <v>4</v>
      </c>
      <c r="P2779" s="12">
        <v>0</v>
      </c>
      <c r="Q2779" s="12">
        <v>0</v>
      </c>
      <c r="R2779" s="12">
        <v>76001</v>
      </c>
      <c r="S2779" s="59">
        <v>3.6</v>
      </c>
      <c r="T2779" s="59">
        <v>24.961643835616439</v>
      </c>
      <c r="U2779" s="12">
        <v>2</v>
      </c>
      <c r="V2779" s="12">
        <v>0</v>
      </c>
      <c r="W2779" s="12">
        <v>2</v>
      </c>
      <c r="X2779" s="12">
        <v>2</v>
      </c>
      <c r="Y2779" s="12">
        <v>1</v>
      </c>
      <c r="Z2779" s="58">
        <v>0</v>
      </c>
      <c r="AA2779" s="58">
        <v>0</v>
      </c>
      <c r="AB2779" s="58">
        <v>0</v>
      </c>
      <c r="AC2779" s="58" t="s">
        <v>91</v>
      </c>
    </row>
    <row r="2780" spans="1:29" x14ac:dyDescent="0.3">
      <c r="A2780" s="57">
        <v>20406848</v>
      </c>
      <c r="B2780" s="12" t="s">
        <v>2110</v>
      </c>
      <c r="C2780" s="58" t="s">
        <v>108</v>
      </c>
      <c r="D2780" s="58" t="s">
        <v>29</v>
      </c>
      <c r="E2780" s="58">
        <v>122382</v>
      </c>
      <c r="F2780" s="58">
        <v>1541156</v>
      </c>
      <c r="G2780" s="58">
        <f>+IF(F2780&gt;K2780+100000,F2780-K2780,0)</f>
        <v>463138</v>
      </c>
      <c r="H2780" s="58">
        <v>88883</v>
      </c>
      <c r="I2780" s="58">
        <v>0</v>
      </c>
      <c r="J2780" s="58">
        <v>2400000</v>
      </c>
      <c r="K2780" s="58">
        <v>1078018</v>
      </c>
      <c r="L2780" s="12" t="s">
        <v>87</v>
      </c>
      <c r="M2780" s="12" t="s">
        <v>89</v>
      </c>
      <c r="N2780" s="12" t="s">
        <v>10</v>
      </c>
      <c r="O2780" s="12">
        <v>4</v>
      </c>
      <c r="P2780" s="12">
        <v>0</v>
      </c>
      <c r="Q2780" s="12">
        <v>0</v>
      </c>
      <c r="R2780" s="12">
        <v>76130</v>
      </c>
      <c r="S2780" s="59">
        <v>3.5123287671232877</v>
      </c>
      <c r="T2780" s="59">
        <v>36.638356164383559</v>
      </c>
      <c r="U2780" s="12">
        <v>1</v>
      </c>
      <c r="V2780" s="12">
        <v>0</v>
      </c>
      <c r="W2780" s="12">
        <v>2</v>
      </c>
      <c r="X2780" s="12">
        <v>2</v>
      </c>
      <c r="Y2780" s="12">
        <v>1</v>
      </c>
      <c r="Z2780" s="58">
        <v>0</v>
      </c>
      <c r="AA2780" s="58">
        <v>0</v>
      </c>
      <c r="AB2780" s="58">
        <v>0</v>
      </c>
      <c r="AC2780" s="58" t="s">
        <v>91</v>
      </c>
    </row>
    <row r="2781" spans="1:29" x14ac:dyDescent="0.3">
      <c r="A2781" s="57">
        <v>2224664842</v>
      </c>
      <c r="B2781" s="12" t="s">
        <v>2111</v>
      </c>
      <c r="C2781" s="58" t="s">
        <v>109</v>
      </c>
      <c r="D2781" s="58" t="s">
        <v>112</v>
      </c>
      <c r="E2781" s="58"/>
      <c r="F2781" s="58"/>
      <c r="G2781" s="58">
        <f>+IF(F2781&gt;K2781+100000,F2781-K2781,0)</f>
        <v>0</v>
      </c>
      <c r="H2781" s="58"/>
      <c r="I2781" s="58"/>
      <c r="J2781" s="58"/>
      <c r="K2781" s="58">
        <v>1078018</v>
      </c>
      <c r="L2781" s="12" t="s">
        <v>91</v>
      </c>
      <c r="M2781" s="12" t="s">
        <v>91</v>
      </c>
      <c r="N2781" s="12" t="s">
        <v>91</v>
      </c>
      <c r="O2781" s="12">
        <v>4</v>
      </c>
      <c r="P2781" s="12">
        <v>0</v>
      </c>
      <c r="Q2781" s="12">
        <v>0</v>
      </c>
      <c r="R2781" s="12">
        <v>76520</v>
      </c>
      <c r="S2781" s="59">
        <v>3.5205479452054793</v>
      </c>
      <c r="T2781" s="59">
        <v>29.904109589041095</v>
      </c>
      <c r="U2781" s="12">
        <v>2</v>
      </c>
      <c r="V2781" s="12">
        <v>4</v>
      </c>
      <c r="W2781" s="12">
        <v>2</v>
      </c>
      <c r="X2781" s="12">
        <v>3</v>
      </c>
      <c r="Y2781" s="12">
        <v>1</v>
      </c>
      <c r="Z2781" s="58">
        <v>0</v>
      </c>
      <c r="AA2781" s="58">
        <v>0</v>
      </c>
      <c r="AB2781" s="58">
        <v>0</v>
      </c>
      <c r="AC2781" s="58" t="s">
        <v>91</v>
      </c>
    </row>
    <row r="2782" spans="1:29" x14ac:dyDescent="0.3">
      <c r="A2782" s="57">
        <v>26862866</v>
      </c>
      <c r="B2782" s="12" t="s">
        <v>2112</v>
      </c>
      <c r="C2782" s="58" t="s">
        <v>108</v>
      </c>
      <c r="D2782" s="58" t="s">
        <v>113</v>
      </c>
      <c r="E2782" s="58"/>
      <c r="F2782" s="58">
        <v>102814</v>
      </c>
      <c r="G2782" s="58">
        <f>+IF(F2782&gt;K2782+100000,F2782-K2782,0)</f>
        <v>0</v>
      </c>
      <c r="H2782" s="58">
        <v>103633</v>
      </c>
      <c r="I2782" s="58">
        <v>0</v>
      </c>
      <c r="J2782" s="58">
        <v>0</v>
      </c>
      <c r="K2782" s="58">
        <v>1078018</v>
      </c>
      <c r="L2782" s="12" t="s">
        <v>88</v>
      </c>
      <c r="M2782" s="12" t="s">
        <v>89</v>
      </c>
      <c r="N2782" s="12" t="s">
        <v>10</v>
      </c>
      <c r="O2782" s="12">
        <v>4</v>
      </c>
      <c r="P2782" s="12">
        <v>0</v>
      </c>
      <c r="Q2782" s="12">
        <v>0</v>
      </c>
      <c r="R2782" s="12">
        <v>76001</v>
      </c>
      <c r="S2782" s="59">
        <v>3.5123287671232877</v>
      </c>
      <c r="T2782" s="59">
        <v>53.736986301369861</v>
      </c>
      <c r="U2782" s="12">
        <v>1</v>
      </c>
      <c r="V2782" s="12">
        <v>2</v>
      </c>
      <c r="W2782" s="12">
        <v>2</v>
      </c>
      <c r="X2782" s="12">
        <v>2</v>
      </c>
      <c r="Y2782" s="12">
        <v>2</v>
      </c>
      <c r="Z2782" s="58">
        <v>0</v>
      </c>
      <c r="AA2782" s="58">
        <v>0</v>
      </c>
      <c r="AB2782" s="58">
        <v>0</v>
      </c>
      <c r="AC2782" s="58" t="s">
        <v>91</v>
      </c>
    </row>
    <row r="2783" spans="1:29" x14ac:dyDescent="0.3">
      <c r="A2783" s="57">
        <v>2006806644</v>
      </c>
      <c r="B2783" s="12" t="s">
        <v>2113</v>
      </c>
      <c r="C2783" s="58" t="s">
        <v>109</v>
      </c>
      <c r="D2783" s="58" t="s">
        <v>112</v>
      </c>
      <c r="E2783" s="58">
        <v>12000</v>
      </c>
      <c r="F2783" s="58"/>
      <c r="G2783" s="58">
        <f>+IF(F2783&gt;K2783+100000,F2783-K2783,0)</f>
        <v>0</v>
      </c>
      <c r="H2783" s="58"/>
      <c r="I2783" s="58"/>
      <c r="J2783" s="58"/>
      <c r="K2783" s="58">
        <v>1080620</v>
      </c>
      <c r="L2783" s="12" t="s">
        <v>91</v>
      </c>
      <c r="M2783" s="12" t="s">
        <v>91</v>
      </c>
      <c r="N2783" s="12" t="s">
        <v>91</v>
      </c>
      <c r="O2783" s="12">
        <v>4</v>
      </c>
      <c r="P2783" s="12">
        <v>0</v>
      </c>
      <c r="Q2783" s="12">
        <v>0</v>
      </c>
      <c r="R2783" s="12">
        <v>68001</v>
      </c>
      <c r="S2783" s="59">
        <v>4.4082191780821915</v>
      </c>
      <c r="T2783" s="59">
        <v>31.421917808219177</v>
      </c>
      <c r="U2783" s="12">
        <v>2</v>
      </c>
      <c r="V2783" s="12">
        <v>4</v>
      </c>
      <c r="W2783" s="12">
        <v>3</v>
      </c>
      <c r="X2783" s="12">
        <v>2</v>
      </c>
      <c r="Y2783" s="12">
        <v>1</v>
      </c>
      <c r="Z2783" s="58">
        <v>0</v>
      </c>
      <c r="AA2783" s="58">
        <v>0</v>
      </c>
      <c r="AB2783" s="58">
        <v>0</v>
      </c>
      <c r="AC2783" s="58" t="s">
        <v>91</v>
      </c>
    </row>
    <row r="2784" spans="1:29" x14ac:dyDescent="0.3">
      <c r="A2784" s="57">
        <v>2060066206</v>
      </c>
      <c r="B2784" s="12" t="s">
        <v>2114</v>
      </c>
      <c r="C2784" s="58" t="s">
        <v>109</v>
      </c>
      <c r="D2784" s="58" t="s">
        <v>112</v>
      </c>
      <c r="E2784" s="58"/>
      <c r="F2784" s="58"/>
      <c r="G2784" s="58">
        <f>+IF(F2784&gt;K2784+100000,F2784-K2784,0)</f>
        <v>0</v>
      </c>
      <c r="H2784" s="58"/>
      <c r="I2784" s="58"/>
      <c r="J2784" s="58"/>
      <c r="K2784" s="58">
        <v>1082120</v>
      </c>
      <c r="L2784" s="12" t="s">
        <v>91</v>
      </c>
      <c r="M2784" s="12" t="s">
        <v>91</v>
      </c>
      <c r="N2784" s="12" t="s">
        <v>91</v>
      </c>
      <c r="O2784" s="12">
        <v>4</v>
      </c>
      <c r="P2784" s="12">
        <v>0</v>
      </c>
      <c r="Q2784" s="12">
        <v>0</v>
      </c>
      <c r="R2784" s="12">
        <v>13052</v>
      </c>
      <c r="S2784" s="59">
        <v>3.2383561643835614</v>
      </c>
      <c r="T2784" s="59">
        <v>27.104109589041094</v>
      </c>
      <c r="U2784" s="12">
        <v>1</v>
      </c>
      <c r="V2784" s="12">
        <v>3</v>
      </c>
      <c r="W2784" s="12">
        <v>1</v>
      </c>
      <c r="X2784" s="12">
        <v>3</v>
      </c>
      <c r="Y2784" s="12">
        <v>3</v>
      </c>
      <c r="Z2784" s="58">
        <v>0</v>
      </c>
      <c r="AA2784" s="58">
        <v>0</v>
      </c>
      <c r="AB2784" s="58">
        <v>0</v>
      </c>
      <c r="AC2784" s="58" t="s">
        <v>91</v>
      </c>
    </row>
    <row r="2785" spans="1:29" x14ac:dyDescent="0.3">
      <c r="A2785" s="57">
        <v>2006462860</v>
      </c>
      <c r="B2785" s="12" t="s">
        <v>2115</v>
      </c>
      <c r="C2785" s="58" t="s">
        <v>109</v>
      </c>
      <c r="D2785" s="58" t="s">
        <v>112</v>
      </c>
      <c r="E2785" s="58">
        <v>94860</v>
      </c>
      <c r="F2785" s="58">
        <v>546</v>
      </c>
      <c r="G2785" s="58">
        <f>+IF(F2785&gt;K2785+100000,F2785-K2785,0)</f>
        <v>0</v>
      </c>
      <c r="H2785" s="58">
        <v>140368</v>
      </c>
      <c r="I2785" s="58">
        <v>0</v>
      </c>
      <c r="J2785" s="58">
        <v>0</v>
      </c>
      <c r="K2785" s="58">
        <v>1086120</v>
      </c>
      <c r="L2785" s="12" t="s">
        <v>88</v>
      </c>
      <c r="M2785" s="12" t="s">
        <v>89</v>
      </c>
      <c r="N2785" s="12" t="s">
        <v>10</v>
      </c>
      <c r="O2785" s="12">
        <v>4</v>
      </c>
      <c r="P2785" s="12">
        <v>0</v>
      </c>
      <c r="Q2785" s="12">
        <v>0</v>
      </c>
      <c r="R2785" s="12">
        <v>68255</v>
      </c>
      <c r="S2785" s="59">
        <v>3.3205479452054796</v>
      </c>
      <c r="T2785" s="59">
        <v>29.805479452054794</v>
      </c>
      <c r="U2785" s="12">
        <v>1</v>
      </c>
      <c r="V2785" s="12">
        <v>1</v>
      </c>
      <c r="W2785" s="12">
        <v>1</v>
      </c>
      <c r="X2785" s="12">
        <v>2</v>
      </c>
      <c r="Y2785" s="12">
        <v>3</v>
      </c>
      <c r="Z2785" s="58">
        <v>0</v>
      </c>
      <c r="AA2785" s="58">
        <v>0</v>
      </c>
      <c r="AB2785" s="58">
        <v>0</v>
      </c>
      <c r="AC2785" s="58" t="s">
        <v>91</v>
      </c>
    </row>
    <row r="2786" spans="1:29" x14ac:dyDescent="0.3">
      <c r="A2786" s="57">
        <v>2222880626</v>
      </c>
      <c r="B2786" s="12" t="s">
        <v>2117</v>
      </c>
      <c r="C2786" s="58" t="s">
        <v>108</v>
      </c>
      <c r="D2786" s="58" t="s">
        <v>29</v>
      </c>
      <c r="E2786" s="58">
        <v>90685</v>
      </c>
      <c r="F2786" s="58">
        <v>1734276</v>
      </c>
      <c r="G2786" s="58">
        <f>+IF(F2786&gt;K2786+100000,F2786-K2786,0)</f>
        <v>645987</v>
      </c>
      <c r="H2786" s="58">
        <v>115346</v>
      </c>
      <c r="I2786" s="58">
        <v>0</v>
      </c>
      <c r="J2786" s="58">
        <v>1400000</v>
      </c>
      <c r="K2786" s="58">
        <v>1088289</v>
      </c>
      <c r="L2786" s="12" t="s">
        <v>87</v>
      </c>
      <c r="M2786" s="12" t="s">
        <v>89</v>
      </c>
      <c r="N2786" s="12" t="s">
        <v>10</v>
      </c>
      <c r="O2786" s="12">
        <v>4</v>
      </c>
      <c r="P2786" s="12">
        <v>0</v>
      </c>
      <c r="Q2786" s="12">
        <v>0</v>
      </c>
      <c r="R2786" s="12">
        <v>76109</v>
      </c>
      <c r="S2786" s="59">
        <v>2.032876712328767</v>
      </c>
      <c r="T2786" s="59">
        <v>30.616438356164384</v>
      </c>
      <c r="U2786" s="12">
        <v>2</v>
      </c>
      <c r="V2786" s="12">
        <v>2</v>
      </c>
      <c r="W2786" s="12">
        <v>1</v>
      </c>
      <c r="X2786" s="12">
        <v>2</v>
      </c>
      <c r="Y2786" s="12">
        <v>1</v>
      </c>
      <c r="Z2786" s="58">
        <v>0</v>
      </c>
      <c r="AA2786" s="58">
        <v>0</v>
      </c>
      <c r="AB2786" s="58">
        <v>0</v>
      </c>
      <c r="AC2786" s="58" t="s">
        <v>91</v>
      </c>
    </row>
    <row r="2787" spans="1:29" x14ac:dyDescent="0.3">
      <c r="A2787" s="57">
        <v>2224640606</v>
      </c>
      <c r="B2787" s="12" t="s">
        <v>2118</v>
      </c>
      <c r="C2787" s="58" t="s">
        <v>108</v>
      </c>
      <c r="D2787" s="58" t="s">
        <v>114</v>
      </c>
      <c r="E2787" s="58">
        <v>1025125</v>
      </c>
      <c r="F2787" s="58">
        <v>2994663</v>
      </c>
      <c r="G2787" s="58">
        <f>+IF(F2787&gt;K2787+100000,F2787-K2787,0)</f>
        <v>1904926</v>
      </c>
      <c r="H2787" s="58">
        <v>172712</v>
      </c>
      <c r="I2787" s="58">
        <v>0</v>
      </c>
      <c r="J2787" s="58">
        <v>1764000</v>
      </c>
      <c r="K2787" s="58">
        <v>1089737</v>
      </c>
      <c r="L2787" s="12" t="s">
        <v>87</v>
      </c>
      <c r="M2787" s="12" t="s">
        <v>89</v>
      </c>
      <c r="N2787" s="12" t="s">
        <v>10</v>
      </c>
      <c r="O2787" s="12">
        <v>4</v>
      </c>
      <c r="P2787" s="12">
        <v>0</v>
      </c>
      <c r="Q2787" s="12">
        <v>0</v>
      </c>
      <c r="R2787" s="12">
        <v>76130</v>
      </c>
      <c r="S2787" s="59">
        <v>3.558904109589041</v>
      </c>
      <c r="T2787" s="59">
        <v>27.465753424657535</v>
      </c>
      <c r="U2787" s="12">
        <v>1</v>
      </c>
      <c r="V2787" s="12">
        <v>0</v>
      </c>
      <c r="W2787" s="12">
        <v>1</v>
      </c>
      <c r="X2787" s="12">
        <v>2</v>
      </c>
      <c r="Y2787" s="12">
        <v>2</v>
      </c>
      <c r="Z2787" s="58">
        <v>0</v>
      </c>
      <c r="AA2787" s="58">
        <v>0</v>
      </c>
      <c r="AB2787" s="58">
        <v>0</v>
      </c>
      <c r="AC2787" s="58" t="s">
        <v>91</v>
      </c>
    </row>
    <row r="2788" spans="1:29" x14ac:dyDescent="0.3">
      <c r="A2788" s="57">
        <v>2240648248</v>
      </c>
      <c r="B2788" s="12" t="s">
        <v>2120</v>
      </c>
      <c r="C2788" s="58" t="s">
        <v>109</v>
      </c>
      <c r="D2788" s="58" t="s">
        <v>112</v>
      </c>
      <c r="E2788" s="58">
        <v>326488</v>
      </c>
      <c r="F2788" s="58"/>
      <c r="G2788" s="58">
        <f>+IF(F2788&gt;K2788+100000,F2788-K2788,0)</f>
        <v>0</v>
      </c>
      <c r="H2788" s="58"/>
      <c r="I2788" s="58"/>
      <c r="J2788" s="58"/>
      <c r="K2788" s="58">
        <v>1089737</v>
      </c>
      <c r="L2788" s="12" t="s">
        <v>91</v>
      </c>
      <c r="M2788" s="12" t="s">
        <v>91</v>
      </c>
      <c r="N2788" s="12" t="s">
        <v>91</v>
      </c>
      <c r="O2788" s="12">
        <v>4</v>
      </c>
      <c r="P2788" s="12">
        <v>0</v>
      </c>
      <c r="Q2788" s="12">
        <v>0</v>
      </c>
      <c r="R2788" s="12">
        <v>76130</v>
      </c>
      <c r="S2788" s="59">
        <v>3.5671232876712327</v>
      </c>
      <c r="T2788" s="59">
        <v>35.194520547945203</v>
      </c>
      <c r="U2788" s="12">
        <v>2</v>
      </c>
      <c r="V2788" s="12">
        <v>2</v>
      </c>
      <c r="W2788" s="12">
        <v>2</v>
      </c>
      <c r="X2788" s="12">
        <v>2</v>
      </c>
      <c r="Y2788" s="12">
        <v>1</v>
      </c>
      <c r="Z2788" s="58">
        <v>0</v>
      </c>
      <c r="AA2788" s="58">
        <v>0</v>
      </c>
      <c r="AB2788" s="58">
        <v>0</v>
      </c>
      <c r="AC2788" s="58" t="s">
        <v>91</v>
      </c>
    </row>
    <row r="2789" spans="1:29" x14ac:dyDescent="0.3">
      <c r="A2789" s="57">
        <v>2026260682</v>
      </c>
      <c r="B2789" s="12" t="s">
        <v>2123</v>
      </c>
      <c r="C2789" s="58" t="s">
        <v>108</v>
      </c>
      <c r="D2789" s="58" t="s">
        <v>29</v>
      </c>
      <c r="E2789" s="58"/>
      <c r="F2789" s="58">
        <v>1641198</v>
      </c>
      <c r="G2789" s="58">
        <f>+IF(F2789&gt;K2789+100000,F2789-K2789,0)</f>
        <v>551461</v>
      </c>
      <c r="H2789" s="58">
        <v>147234</v>
      </c>
      <c r="I2789" s="58">
        <v>0</v>
      </c>
      <c r="J2789" s="58">
        <v>1350000</v>
      </c>
      <c r="K2789" s="58">
        <v>1089737</v>
      </c>
      <c r="L2789" s="12" t="s">
        <v>87</v>
      </c>
      <c r="M2789" s="12" t="s">
        <v>89</v>
      </c>
      <c r="N2789" s="12" t="s">
        <v>10</v>
      </c>
      <c r="O2789" s="12">
        <v>4</v>
      </c>
      <c r="P2789" s="12">
        <v>0</v>
      </c>
      <c r="Q2789" s="12">
        <v>0</v>
      </c>
      <c r="R2789" s="12">
        <v>76130</v>
      </c>
      <c r="S2789" s="59">
        <v>3.5671232876712327</v>
      </c>
      <c r="T2789" s="59">
        <v>31.646575342465752</v>
      </c>
      <c r="U2789" s="12">
        <v>1</v>
      </c>
      <c r="V2789" s="12">
        <v>2</v>
      </c>
      <c r="W2789" s="12">
        <v>2</v>
      </c>
      <c r="X2789" s="12">
        <v>2</v>
      </c>
      <c r="Y2789" s="12">
        <v>3</v>
      </c>
      <c r="Z2789" s="58">
        <v>0</v>
      </c>
      <c r="AA2789" s="58">
        <v>0</v>
      </c>
      <c r="AB2789" s="58">
        <v>0</v>
      </c>
      <c r="AC2789" s="58" t="s">
        <v>91</v>
      </c>
    </row>
    <row r="2790" spans="1:29" x14ac:dyDescent="0.3">
      <c r="A2790" s="57">
        <v>44280086</v>
      </c>
      <c r="B2790" s="12" t="s">
        <v>2125</v>
      </c>
      <c r="C2790" s="58" t="s">
        <v>109</v>
      </c>
      <c r="D2790" s="58" t="s">
        <v>112</v>
      </c>
      <c r="E2790" s="58"/>
      <c r="F2790" s="58"/>
      <c r="G2790" s="58">
        <f>+IF(F2790&gt;K2790+100000,F2790-K2790,0)</f>
        <v>0</v>
      </c>
      <c r="H2790" s="58"/>
      <c r="I2790" s="58"/>
      <c r="J2790" s="58"/>
      <c r="K2790" s="58">
        <v>1089737</v>
      </c>
      <c r="L2790" s="12" t="s">
        <v>91</v>
      </c>
      <c r="M2790" s="12" t="s">
        <v>91</v>
      </c>
      <c r="N2790" s="12" t="s">
        <v>91</v>
      </c>
      <c r="O2790" s="12">
        <v>4</v>
      </c>
      <c r="P2790" s="12">
        <v>0</v>
      </c>
      <c r="Q2790" s="12">
        <v>0</v>
      </c>
      <c r="R2790" s="12">
        <v>5001</v>
      </c>
      <c r="S2790" s="59">
        <v>3.558904109589041</v>
      </c>
      <c r="T2790" s="59">
        <v>38.969863013698628</v>
      </c>
      <c r="U2790" s="12">
        <v>1</v>
      </c>
      <c r="V2790" s="12">
        <v>0</v>
      </c>
      <c r="W2790" s="12">
        <v>1</v>
      </c>
      <c r="X2790" s="12">
        <v>2</v>
      </c>
      <c r="Y2790" s="12">
        <v>1</v>
      </c>
      <c r="Z2790" s="58">
        <v>0</v>
      </c>
      <c r="AA2790" s="58">
        <v>0</v>
      </c>
      <c r="AB2790" s="58">
        <v>0</v>
      </c>
      <c r="AC2790" s="58" t="s">
        <v>91</v>
      </c>
    </row>
    <row r="2791" spans="1:29" x14ac:dyDescent="0.3">
      <c r="A2791" s="57">
        <v>44020884</v>
      </c>
      <c r="B2791" s="12" t="s">
        <v>2126</v>
      </c>
      <c r="C2791" s="58" t="s">
        <v>109</v>
      </c>
      <c r="D2791" s="58" t="s">
        <v>112</v>
      </c>
      <c r="E2791" s="58"/>
      <c r="F2791" s="58"/>
      <c r="G2791" s="58">
        <f>+IF(F2791&gt;K2791+100000,F2791-K2791,0)</f>
        <v>0</v>
      </c>
      <c r="H2791" s="58"/>
      <c r="I2791" s="58"/>
      <c r="J2791" s="58"/>
      <c r="K2791" s="58">
        <v>1089737</v>
      </c>
      <c r="L2791" s="12" t="s">
        <v>91</v>
      </c>
      <c r="M2791" s="12" t="s">
        <v>91</v>
      </c>
      <c r="N2791" s="12" t="s">
        <v>91</v>
      </c>
      <c r="O2791" s="12">
        <v>4</v>
      </c>
      <c r="P2791" s="12">
        <v>0</v>
      </c>
      <c r="Q2791" s="12">
        <v>0</v>
      </c>
      <c r="R2791" s="12">
        <v>5088</v>
      </c>
      <c r="S2791" s="59">
        <v>3.558904109589041</v>
      </c>
      <c r="T2791" s="59">
        <v>39.060273972602737</v>
      </c>
      <c r="U2791" s="12">
        <v>2</v>
      </c>
      <c r="V2791" s="12">
        <v>0</v>
      </c>
      <c r="W2791" s="12">
        <v>1</v>
      </c>
      <c r="X2791" s="12">
        <v>2</v>
      </c>
      <c r="Y2791" s="12">
        <v>1</v>
      </c>
      <c r="Z2791" s="58">
        <v>0</v>
      </c>
      <c r="AA2791" s="58">
        <v>0</v>
      </c>
      <c r="AB2791" s="58">
        <v>0</v>
      </c>
      <c r="AC2791" s="58" t="s">
        <v>91</v>
      </c>
    </row>
    <row r="2792" spans="1:29" x14ac:dyDescent="0.3">
      <c r="A2792" s="57">
        <v>24826264</v>
      </c>
      <c r="B2792" s="12" t="s">
        <v>2127</v>
      </c>
      <c r="C2792" s="58" t="s">
        <v>108</v>
      </c>
      <c r="D2792" s="58" t="s">
        <v>114</v>
      </c>
      <c r="E2792" s="58">
        <v>821531</v>
      </c>
      <c r="F2792" s="58">
        <v>2741361</v>
      </c>
      <c r="G2792" s="58">
        <f>+IF(F2792&gt;K2792+100000,F2792-K2792,0)</f>
        <v>1650741</v>
      </c>
      <c r="H2792" s="58">
        <v>426639</v>
      </c>
      <c r="I2792" s="58">
        <v>0</v>
      </c>
      <c r="J2792" s="58">
        <v>7742000</v>
      </c>
      <c r="K2792" s="58">
        <v>1090620</v>
      </c>
      <c r="L2792" s="12" t="s">
        <v>87</v>
      </c>
      <c r="M2792" s="12" t="s">
        <v>89</v>
      </c>
      <c r="N2792" s="12" t="s">
        <v>10</v>
      </c>
      <c r="O2792" s="12">
        <v>4</v>
      </c>
      <c r="P2792" s="12">
        <v>0</v>
      </c>
      <c r="Q2792" s="12">
        <v>0</v>
      </c>
      <c r="R2792" s="12">
        <v>68615</v>
      </c>
      <c r="S2792" s="59">
        <v>2.408219178082192</v>
      </c>
      <c r="T2792" s="59">
        <v>43.027397260273972</v>
      </c>
      <c r="U2792" s="12">
        <v>1</v>
      </c>
      <c r="V2792" s="12">
        <v>2</v>
      </c>
      <c r="W2792" s="12">
        <v>4</v>
      </c>
      <c r="X2792" s="12">
        <v>6</v>
      </c>
      <c r="Y2792" s="12">
        <v>2</v>
      </c>
      <c r="Z2792" s="58">
        <v>0</v>
      </c>
      <c r="AA2792" s="58">
        <v>0</v>
      </c>
      <c r="AB2792" s="58">
        <v>0</v>
      </c>
      <c r="AC2792" s="58" t="s">
        <v>91</v>
      </c>
    </row>
    <row r="2793" spans="1:29" x14ac:dyDescent="0.3">
      <c r="A2793" s="57">
        <v>40882684</v>
      </c>
      <c r="B2793" s="12" t="s">
        <v>2129</v>
      </c>
      <c r="C2793" s="58" t="s">
        <v>108</v>
      </c>
      <c r="D2793" s="58" t="s">
        <v>113</v>
      </c>
      <c r="E2793" s="58"/>
      <c r="F2793" s="58">
        <v>841958</v>
      </c>
      <c r="G2793" s="58">
        <f>+IF(F2793&gt;K2793+100000,F2793-K2793,0)</f>
        <v>0</v>
      </c>
      <c r="H2793" s="58">
        <v>100221</v>
      </c>
      <c r="I2793" s="58">
        <v>0</v>
      </c>
      <c r="J2793" s="58">
        <v>0</v>
      </c>
      <c r="K2793" s="58">
        <v>1090620</v>
      </c>
      <c r="L2793" s="12" t="s">
        <v>88</v>
      </c>
      <c r="M2793" s="12" t="s">
        <v>89</v>
      </c>
      <c r="N2793" s="12" t="s">
        <v>10</v>
      </c>
      <c r="O2793" s="12">
        <v>4</v>
      </c>
      <c r="P2793" s="12">
        <v>0</v>
      </c>
      <c r="Q2793" s="12">
        <v>0</v>
      </c>
      <c r="R2793" s="12">
        <v>13052</v>
      </c>
      <c r="S2793" s="59">
        <v>2.408219178082192</v>
      </c>
      <c r="T2793" s="59">
        <v>40.668493150684931</v>
      </c>
      <c r="U2793" s="12">
        <v>2</v>
      </c>
      <c r="V2793" s="12">
        <v>2</v>
      </c>
      <c r="W2793" s="12">
        <v>1</v>
      </c>
      <c r="X2793" s="12">
        <v>2</v>
      </c>
      <c r="Y2793" s="12">
        <v>3</v>
      </c>
      <c r="Z2793" s="58">
        <v>0</v>
      </c>
      <c r="AA2793" s="58">
        <v>0</v>
      </c>
      <c r="AB2793" s="58">
        <v>0</v>
      </c>
      <c r="AC2793" s="58" t="s">
        <v>91</v>
      </c>
    </row>
    <row r="2794" spans="1:29" x14ac:dyDescent="0.3">
      <c r="A2794" s="57">
        <v>2008646444</v>
      </c>
      <c r="B2794" s="12" t="s">
        <v>2131</v>
      </c>
      <c r="C2794" s="58" t="s">
        <v>109</v>
      </c>
      <c r="D2794" s="58" t="s">
        <v>112</v>
      </c>
      <c r="E2794" s="58"/>
      <c r="F2794" s="58"/>
      <c r="G2794" s="58">
        <f>+IF(F2794&gt;K2794+100000,F2794-K2794,0)</f>
        <v>0</v>
      </c>
      <c r="H2794" s="58"/>
      <c r="I2794" s="58"/>
      <c r="J2794" s="58"/>
      <c r="K2794" s="58">
        <v>1092620</v>
      </c>
      <c r="L2794" s="12" t="s">
        <v>91</v>
      </c>
      <c r="M2794" s="12" t="s">
        <v>91</v>
      </c>
      <c r="N2794" s="12" t="s">
        <v>91</v>
      </c>
      <c r="O2794" s="12">
        <v>4</v>
      </c>
      <c r="P2794" s="12">
        <v>0</v>
      </c>
      <c r="Q2794" s="12">
        <v>0</v>
      </c>
      <c r="R2794" s="12">
        <v>68615</v>
      </c>
      <c r="S2794" s="59">
        <v>2.8191780821917809</v>
      </c>
      <c r="T2794" s="59">
        <v>34.213698630136989</v>
      </c>
      <c r="U2794" s="12">
        <v>2</v>
      </c>
      <c r="V2794" s="12">
        <v>2</v>
      </c>
      <c r="W2794" s="12">
        <v>1</v>
      </c>
      <c r="X2794" s="12">
        <v>2</v>
      </c>
      <c r="Y2794" s="12">
        <v>3</v>
      </c>
      <c r="Z2794" s="58">
        <v>0</v>
      </c>
      <c r="AA2794" s="58">
        <v>0</v>
      </c>
      <c r="AB2794" s="58">
        <v>0</v>
      </c>
      <c r="AC2794" s="58" t="s">
        <v>91</v>
      </c>
    </row>
    <row r="2795" spans="1:29" x14ac:dyDescent="0.3">
      <c r="A2795" s="57">
        <v>2008406004</v>
      </c>
      <c r="B2795" s="12" t="s">
        <v>2136</v>
      </c>
      <c r="C2795" s="58" t="s">
        <v>109</v>
      </c>
      <c r="D2795" s="58" t="s">
        <v>112</v>
      </c>
      <c r="E2795" s="58"/>
      <c r="F2795" s="58"/>
      <c r="G2795" s="58">
        <f>+IF(F2795&gt;K2795+100000,F2795-K2795,0)</f>
        <v>0</v>
      </c>
      <c r="H2795" s="58"/>
      <c r="I2795" s="58"/>
      <c r="J2795" s="58"/>
      <c r="K2795" s="58">
        <v>1094620</v>
      </c>
      <c r="L2795" s="12" t="s">
        <v>91</v>
      </c>
      <c r="M2795" s="12" t="s">
        <v>91</v>
      </c>
      <c r="N2795" s="12" t="s">
        <v>91</v>
      </c>
      <c r="O2795" s="12">
        <v>4</v>
      </c>
      <c r="P2795" s="12">
        <v>0</v>
      </c>
      <c r="Q2795" s="12">
        <v>0</v>
      </c>
      <c r="R2795" s="12">
        <v>68255</v>
      </c>
      <c r="S2795" s="59">
        <v>2.8191780821917809</v>
      </c>
      <c r="T2795" s="59">
        <v>27.950684931506849</v>
      </c>
      <c r="U2795" s="12">
        <v>2</v>
      </c>
      <c r="V2795" s="12">
        <v>2</v>
      </c>
      <c r="W2795" s="12">
        <v>1</v>
      </c>
      <c r="X2795" s="12">
        <v>2</v>
      </c>
      <c r="Y2795" s="12">
        <v>1</v>
      </c>
      <c r="Z2795" s="58">
        <v>0</v>
      </c>
      <c r="AA2795" s="58">
        <v>0</v>
      </c>
      <c r="AB2795" s="58">
        <v>0</v>
      </c>
      <c r="AC2795" s="58" t="s">
        <v>91</v>
      </c>
    </row>
    <row r="2796" spans="1:29" x14ac:dyDescent="0.3">
      <c r="A2796" s="57">
        <v>4042462</v>
      </c>
      <c r="B2796" s="12" t="s">
        <v>2137</v>
      </c>
      <c r="C2796" s="58" t="s">
        <v>106</v>
      </c>
      <c r="D2796" s="58" t="s">
        <v>115</v>
      </c>
      <c r="E2796" s="58"/>
      <c r="F2796" s="58">
        <v>3480633</v>
      </c>
      <c r="G2796" s="58">
        <f>+IF(F2796&gt;K2796+100000,F2796-K2796,0)</f>
        <v>2381328</v>
      </c>
      <c r="H2796" s="58">
        <v>192450</v>
      </c>
      <c r="I2796" s="58">
        <v>0</v>
      </c>
      <c r="J2796" s="58">
        <v>4210000</v>
      </c>
      <c r="K2796" s="58">
        <v>1099305</v>
      </c>
      <c r="L2796" s="12" t="s">
        <v>87</v>
      </c>
      <c r="M2796" s="12" t="s">
        <v>89</v>
      </c>
      <c r="N2796" s="12" t="s">
        <v>10</v>
      </c>
      <c r="O2796" s="12">
        <v>4</v>
      </c>
      <c r="P2796" s="12">
        <v>0</v>
      </c>
      <c r="Q2796" s="12">
        <v>0</v>
      </c>
      <c r="R2796" s="12">
        <v>76130</v>
      </c>
      <c r="S2796" s="59">
        <v>3.6849315068493151</v>
      </c>
      <c r="T2796" s="59">
        <v>37.375342465753427</v>
      </c>
      <c r="U2796" s="12">
        <v>1</v>
      </c>
      <c r="V2796" s="12">
        <v>2</v>
      </c>
      <c r="W2796" s="12">
        <v>2</v>
      </c>
      <c r="X2796" s="12">
        <v>2</v>
      </c>
      <c r="Y2796" s="12">
        <v>3</v>
      </c>
      <c r="Z2796" s="58">
        <v>0</v>
      </c>
      <c r="AA2796" s="58">
        <v>0</v>
      </c>
      <c r="AB2796" s="58">
        <v>0</v>
      </c>
      <c r="AC2796" s="58" t="s">
        <v>91</v>
      </c>
    </row>
    <row r="2797" spans="1:29" x14ac:dyDescent="0.3">
      <c r="A2797" s="57">
        <v>6240240</v>
      </c>
      <c r="B2797" s="12" t="s">
        <v>2142</v>
      </c>
      <c r="C2797" s="58" t="s">
        <v>109</v>
      </c>
      <c r="D2797" s="58" t="s">
        <v>112</v>
      </c>
      <c r="E2797" s="58">
        <v>1302834</v>
      </c>
      <c r="F2797" s="58"/>
      <c r="G2797" s="58">
        <f>+IF(F2797&gt;K2797+100000,F2797-K2797,0)</f>
        <v>0</v>
      </c>
      <c r="H2797" s="58"/>
      <c r="I2797" s="58"/>
      <c r="J2797" s="58"/>
      <c r="K2797" s="58">
        <v>1100753</v>
      </c>
      <c r="L2797" s="12" t="s">
        <v>91</v>
      </c>
      <c r="M2797" s="12" t="s">
        <v>91</v>
      </c>
      <c r="N2797" s="12" t="s">
        <v>91</v>
      </c>
      <c r="O2797" s="12">
        <v>4</v>
      </c>
      <c r="P2797" s="12">
        <v>0</v>
      </c>
      <c r="Q2797" s="12">
        <v>0</v>
      </c>
      <c r="R2797" s="12">
        <v>76606</v>
      </c>
      <c r="S2797" s="59">
        <v>3.6849315068493151</v>
      </c>
      <c r="T2797" s="59">
        <v>41.939726027397263</v>
      </c>
      <c r="U2797" s="12">
        <v>1</v>
      </c>
      <c r="V2797" s="12">
        <v>1</v>
      </c>
      <c r="W2797" s="12">
        <v>2</v>
      </c>
      <c r="X2797" s="12">
        <v>2</v>
      </c>
      <c r="Y2797" s="12">
        <v>1</v>
      </c>
      <c r="Z2797" s="58">
        <v>0</v>
      </c>
      <c r="AA2797" s="58">
        <v>0</v>
      </c>
      <c r="AB2797" s="58">
        <v>0</v>
      </c>
      <c r="AC2797" s="58" t="s">
        <v>91</v>
      </c>
    </row>
    <row r="2798" spans="1:29" x14ac:dyDescent="0.3">
      <c r="A2798" s="57">
        <v>2200806828</v>
      </c>
      <c r="B2798" s="12" t="s">
        <v>2143</v>
      </c>
      <c r="C2798" s="58" t="s">
        <v>109</v>
      </c>
      <c r="D2798" s="58" t="s">
        <v>112</v>
      </c>
      <c r="E2798" s="58">
        <v>100500</v>
      </c>
      <c r="F2798" s="58"/>
      <c r="G2798" s="58">
        <f>+IF(F2798&gt;K2798+100000,F2798-K2798,0)</f>
        <v>0</v>
      </c>
      <c r="H2798" s="58"/>
      <c r="I2798" s="58"/>
      <c r="J2798" s="58"/>
      <c r="K2798" s="58">
        <v>1101364</v>
      </c>
      <c r="L2798" s="12" t="s">
        <v>91</v>
      </c>
      <c r="M2798" s="12" t="s">
        <v>91</v>
      </c>
      <c r="N2798" s="12" t="s">
        <v>91</v>
      </c>
      <c r="O2798" s="12">
        <v>4</v>
      </c>
      <c r="P2798" s="12">
        <v>0</v>
      </c>
      <c r="Q2798" s="12">
        <v>0</v>
      </c>
      <c r="R2798" s="12">
        <v>68615</v>
      </c>
      <c r="S2798" s="12">
        <v>2.8958904109589043</v>
      </c>
      <c r="T2798" s="12">
        <v>25.345205479452055</v>
      </c>
      <c r="U2798" s="12">
        <v>2</v>
      </c>
      <c r="V2798" s="12">
        <v>0</v>
      </c>
      <c r="W2798" s="12">
        <v>3</v>
      </c>
      <c r="X2798" s="12">
        <v>1</v>
      </c>
      <c r="Y2798" s="12">
        <v>2</v>
      </c>
      <c r="Z2798" s="58">
        <v>0</v>
      </c>
      <c r="AA2798" s="58">
        <v>0</v>
      </c>
      <c r="AB2798" s="58">
        <v>0</v>
      </c>
      <c r="AC2798" s="58" t="s">
        <v>91</v>
      </c>
    </row>
    <row r="2799" spans="1:29" x14ac:dyDescent="0.3">
      <c r="A2799" s="57">
        <v>42606488</v>
      </c>
      <c r="B2799" s="12" t="s">
        <v>2144</v>
      </c>
      <c r="C2799" s="58" t="s">
        <v>108</v>
      </c>
      <c r="D2799" s="58" t="s">
        <v>113</v>
      </c>
      <c r="E2799" s="58">
        <v>2244616</v>
      </c>
      <c r="F2799" s="58">
        <v>1138337</v>
      </c>
      <c r="G2799" s="58">
        <f>+IF(F2799&gt;K2799+100000,F2799-K2799,0)</f>
        <v>0</v>
      </c>
      <c r="H2799" s="58">
        <v>131595</v>
      </c>
      <c r="I2799" s="58">
        <v>0</v>
      </c>
      <c r="J2799" s="58">
        <v>0</v>
      </c>
      <c r="K2799" s="58">
        <v>1101456</v>
      </c>
      <c r="L2799" s="12" t="s">
        <v>88</v>
      </c>
      <c r="M2799" s="12" t="s">
        <v>89</v>
      </c>
      <c r="N2799" s="12" t="s">
        <v>10</v>
      </c>
      <c r="O2799" s="12">
        <v>4</v>
      </c>
      <c r="P2799" s="12">
        <v>0</v>
      </c>
      <c r="Q2799" s="12">
        <v>0</v>
      </c>
      <c r="R2799" s="12">
        <v>5001</v>
      </c>
      <c r="S2799" s="59">
        <v>3.6</v>
      </c>
      <c r="T2799" s="59">
        <v>54.202739726027396</v>
      </c>
      <c r="U2799" s="12">
        <v>2</v>
      </c>
      <c r="V2799" s="12">
        <v>0</v>
      </c>
      <c r="W2799" s="12">
        <v>2</v>
      </c>
      <c r="X2799" s="12">
        <v>2</v>
      </c>
      <c r="Y2799" s="12">
        <v>4</v>
      </c>
      <c r="Z2799" s="58">
        <v>0</v>
      </c>
      <c r="AA2799" s="58">
        <v>0</v>
      </c>
      <c r="AB2799" s="58">
        <v>0</v>
      </c>
      <c r="AC2799" s="58" t="s">
        <v>91</v>
      </c>
    </row>
    <row r="2800" spans="1:29" x14ac:dyDescent="0.3">
      <c r="A2800" s="57">
        <v>2020462060</v>
      </c>
      <c r="B2800" s="12" t="s">
        <v>2145</v>
      </c>
      <c r="C2800" s="58" t="s">
        <v>108</v>
      </c>
      <c r="D2800" s="58" t="s">
        <v>29</v>
      </c>
      <c r="E2800" s="58">
        <v>1266867</v>
      </c>
      <c r="F2800" s="58">
        <v>1861723</v>
      </c>
      <c r="G2800" s="58">
        <f>+IF(F2800&gt;K2800+100000,F2800-K2800,0)</f>
        <v>760267</v>
      </c>
      <c r="H2800" s="58">
        <v>141096</v>
      </c>
      <c r="I2800" s="58">
        <v>0</v>
      </c>
      <c r="J2800" s="58">
        <v>2300000</v>
      </c>
      <c r="K2800" s="58">
        <v>1101456</v>
      </c>
      <c r="L2800" s="12" t="s">
        <v>87</v>
      </c>
      <c r="M2800" s="12" t="s">
        <v>89</v>
      </c>
      <c r="N2800" s="12" t="s">
        <v>10</v>
      </c>
      <c r="O2800" s="12">
        <v>4</v>
      </c>
      <c r="P2800" s="12">
        <v>0</v>
      </c>
      <c r="Q2800" s="12">
        <v>0</v>
      </c>
      <c r="R2800" s="12">
        <v>5001</v>
      </c>
      <c r="S2800" s="59">
        <v>3.6</v>
      </c>
      <c r="T2800" s="59">
        <v>28.961643835616439</v>
      </c>
      <c r="U2800" s="12">
        <v>1</v>
      </c>
      <c r="V2800" s="12">
        <v>1</v>
      </c>
      <c r="W2800" s="12">
        <v>2</v>
      </c>
      <c r="X2800" s="12">
        <v>2</v>
      </c>
      <c r="Y2800" s="12">
        <v>3</v>
      </c>
      <c r="Z2800" s="58">
        <v>0</v>
      </c>
      <c r="AA2800" s="58">
        <v>0</v>
      </c>
      <c r="AB2800" s="58">
        <v>0</v>
      </c>
      <c r="AC2800" s="58" t="s">
        <v>91</v>
      </c>
    </row>
    <row r="2801" spans="1:29" x14ac:dyDescent="0.3">
      <c r="A2801" s="57">
        <v>66888602</v>
      </c>
      <c r="B2801" s="12" t="s">
        <v>2146</v>
      </c>
      <c r="C2801" s="58" t="s">
        <v>109</v>
      </c>
      <c r="D2801" s="58" t="s">
        <v>112</v>
      </c>
      <c r="E2801" s="58">
        <v>951234</v>
      </c>
      <c r="F2801" s="58"/>
      <c r="G2801" s="58">
        <f>+IF(F2801&gt;K2801+100000,F2801-K2801,0)</f>
        <v>0</v>
      </c>
      <c r="H2801" s="58"/>
      <c r="I2801" s="58"/>
      <c r="J2801" s="58"/>
      <c r="K2801" s="58">
        <v>1101456</v>
      </c>
      <c r="L2801" s="12" t="s">
        <v>91</v>
      </c>
      <c r="M2801" s="12" t="s">
        <v>91</v>
      </c>
      <c r="N2801" s="12" t="s">
        <v>91</v>
      </c>
      <c r="O2801" s="12">
        <v>4</v>
      </c>
      <c r="P2801" s="12">
        <v>0</v>
      </c>
      <c r="Q2801" s="12">
        <v>0</v>
      </c>
      <c r="R2801" s="12">
        <v>76130</v>
      </c>
      <c r="S2801" s="59">
        <v>3.6</v>
      </c>
      <c r="T2801" s="59">
        <v>46.394520547945206</v>
      </c>
      <c r="U2801" s="12">
        <v>2</v>
      </c>
      <c r="V2801" s="12">
        <v>2</v>
      </c>
      <c r="W2801" s="12">
        <v>1</v>
      </c>
      <c r="X2801" s="12">
        <v>2</v>
      </c>
      <c r="Y2801" s="12">
        <v>1</v>
      </c>
      <c r="Z2801" s="58">
        <v>0</v>
      </c>
      <c r="AA2801" s="58">
        <v>0</v>
      </c>
      <c r="AB2801" s="58">
        <v>0</v>
      </c>
      <c r="AC2801" s="58" t="s">
        <v>91</v>
      </c>
    </row>
    <row r="2802" spans="1:29" x14ac:dyDescent="0.3">
      <c r="A2802" s="57">
        <v>66888044</v>
      </c>
      <c r="B2802" s="12" t="s">
        <v>2148</v>
      </c>
      <c r="C2802" s="58" t="s">
        <v>109</v>
      </c>
      <c r="D2802" s="58" t="s">
        <v>112</v>
      </c>
      <c r="E2802" s="58">
        <v>255932</v>
      </c>
      <c r="F2802" s="58"/>
      <c r="G2802" s="58">
        <f>+IF(F2802&gt;K2802+100000,F2802-K2802,0)</f>
        <v>0</v>
      </c>
      <c r="H2802" s="58"/>
      <c r="I2802" s="58"/>
      <c r="J2802" s="58"/>
      <c r="K2802" s="58">
        <v>1101456</v>
      </c>
      <c r="L2802" s="12" t="s">
        <v>91</v>
      </c>
      <c r="M2802" s="12" t="s">
        <v>91</v>
      </c>
      <c r="N2802" s="12" t="s">
        <v>91</v>
      </c>
      <c r="O2802" s="12">
        <v>4</v>
      </c>
      <c r="P2802" s="12">
        <v>0</v>
      </c>
      <c r="Q2802" s="12">
        <v>0</v>
      </c>
      <c r="R2802" s="12">
        <v>76130</v>
      </c>
      <c r="S2802" s="59">
        <v>3.6</v>
      </c>
      <c r="T2802" s="59">
        <v>46.076712328767123</v>
      </c>
      <c r="U2802" s="12">
        <v>2</v>
      </c>
      <c r="V2802" s="12">
        <v>2</v>
      </c>
      <c r="W2802" s="12">
        <v>2</v>
      </c>
      <c r="X2802" s="12">
        <v>2</v>
      </c>
      <c r="Y2802" s="12">
        <v>4</v>
      </c>
      <c r="Z2802" s="58">
        <v>0</v>
      </c>
      <c r="AA2802" s="58">
        <v>0</v>
      </c>
      <c r="AB2802" s="58">
        <v>0</v>
      </c>
      <c r="AC2802" s="58" t="s">
        <v>91</v>
      </c>
    </row>
    <row r="2803" spans="1:29" x14ac:dyDescent="0.3">
      <c r="A2803" s="57">
        <v>2080480228</v>
      </c>
      <c r="B2803" s="12" t="s">
        <v>2150</v>
      </c>
      <c r="C2803" s="58" t="s">
        <v>108</v>
      </c>
      <c r="D2803" s="58" t="s">
        <v>113</v>
      </c>
      <c r="E2803" s="58"/>
      <c r="F2803" s="58">
        <v>885463</v>
      </c>
      <c r="G2803" s="58">
        <f>+IF(F2803&gt;K2803+100000,F2803-K2803,0)</f>
        <v>0</v>
      </c>
      <c r="H2803" s="58">
        <v>152208</v>
      </c>
      <c r="I2803" s="58">
        <v>0</v>
      </c>
      <c r="J2803" s="58">
        <v>0</v>
      </c>
      <c r="K2803" s="58">
        <v>1109576</v>
      </c>
      <c r="L2803" s="12" t="s">
        <v>88</v>
      </c>
      <c r="M2803" s="12" t="s">
        <v>89</v>
      </c>
      <c r="N2803" s="12" t="s">
        <v>10</v>
      </c>
      <c r="O2803" s="12">
        <v>4</v>
      </c>
      <c r="P2803" s="12">
        <v>0</v>
      </c>
      <c r="Q2803" s="12">
        <v>0</v>
      </c>
      <c r="R2803" s="12">
        <v>76130</v>
      </c>
      <c r="S2803" s="59">
        <v>3.7671232876712328</v>
      </c>
      <c r="T2803" s="59">
        <v>34.967123287671235</v>
      </c>
      <c r="U2803" s="12">
        <v>2</v>
      </c>
      <c r="V2803" s="12">
        <v>0</v>
      </c>
      <c r="W2803" s="12">
        <v>1</v>
      </c>
      <c r="X2803" s="12">
        <v>2</v>
      </c>
      <c r="Y2803" s="12">
        <v>3</v>
      </c>
      <c r="Z2803" s="58">
        <v>0</v>
      </c>
      <c r="AA2803" s="58">
        <v>0</v>
      </c>
      <c r="AB2803" s="58">
        <v>0</v>
      </c>
      <c r="AC2803" s="58" t="s">
        <v>91</v>
      </c>
    </row>
    <row r="2804" spans="1:29" x14ac:dyDescent="0.3">
      <c r="A2804" s="57">
        <v>2082604402</v>
      </c>
      <c r="B2804" s="12" t="s">
        <v>2151</v>
      </c>
      <c r="C2804" s="58" t="s">
        <v>108</v>
      </c>
      <c r="D2804" s="58" t="s">
        <v>113</v>
      </c>
      <c r="E2804" s="58">
        <v>5666</v>
      </c>
      <c r="F2804" s="58">
        <v>500000</v>
      </c>
      <c r="G2804" s="58">
        <f>+IF(F2804&gt;K2804+100000,F2804-K2804,0)</f>
        <v>0</v>
      </c>
      <c r="H2804" s="58">
        <v>85682</v>
      </c>
      <c r="I2804" s="58">
        <v>0</v>
      </c>
      <c r="J2804" s="58">
        <v>0</v>
      </c>
      <c r="K2804" s="58">
        <v>1110279</v>
      </c>
      <c r="L2804" s="12" t="s">
        <v>88</v>
      </c>
      <c r="M2804" s="12" t="s">
        <v>89</v>
      </c>
      <c r="N2804" s="12" t="s">
        <v>10</v>
      </c>
      <c r="O2804" s="12">
        <v>4</v>
      </c>
      <c r="P2804" s="12">
        <v>0</v>
      </c>
      <c r="Q2804" s="12">
        <v>0</v>
      </c>
      <c r="R2804" s="12">
        <v>76130</v>
      </c>
      <c r="S2804" s="59">
        <v>3.7205479452054795</v>
      </c>
      <c r="T2804" s="59">
        <v>27.969863013698632</v>
      </c>
      <c r="U2804" s="12">
        <v>1</v>
      </c>
      <c r="V2804" s="12">
        <v>0</v>
      </c>
      <c r="W2804" s="12">
        <v>1</v>
      </c>
      <c r="X2804" s="12">
        <v>2</v>
      </c>
      <c r="Y2804" s="12">
        <v>1</v>
      </c>
      <c r="Z2804" s="58">
        <v>0</v>
      </c>
      <c r="AA2804" s="58">
        <v>0</v>
      </c>
      <c r="AB2804" s="58">
        <v>0</v>
      </c>
      <c r="AC2804" s="58" t="s">
        <v>91</v>
      </c>
    </row>
    <row r="2805" spans="1:29" x14ac:dyDescent="0.3">
      <c r="A2805" s="57">
        <v>2224642028</v>
      </c>
      <c r="B2805" s="12" t="s">
        <v>2152</v>
      </c>
      <c r="C2805" s="58" t="s">
        <v>109</v>
      </c>
      <c r="D2805" s="58" t="s">
        <v>112</v>
      </c>
      <c r="E2805" s="58"/>
      <c r="F2805" s="58"/>
      <c r="G2805" s="58">
        <f>+IF(F2805&gt;K2805+100000,F2805-K2805,0)</f>
        <v>0</v>
      </c>
      <c r="H2805" s="58"/>
      <c r="I2805" s="58"/>
      <c r="J2805" s="58"/>
      <c r="K2805" s="58">
        <v>1110315</v>
      </c>
      <c r="L2805" s="12" t="s">
        <v>91</v>
      </c>
      <c r="M2805" s="12" t="s">
        <v>91</v>
      </c>
      <c r="N2805" s="12" t="s">
        <v>91</v>
      </c>
      <c r="O2805" s="12">
        <v>4</v>
      </c>
      <c r="P2805" s="12">
        <v>0</v>
      </c>
      <c r="Q2805" s="12">
        <v>0</v>
      </c>
      <c r="R2805" s="12">
        <v>76130</v>
      </c>
      <c r="S2805" s="59">
        <v>4.1013698630136988</v>
      </c>
      <c r="T2805" s="59">
        <v>32.238356164383561</v>
      </c>
      <c r="U2805" s="12">
        <v>2</v>
      </c>
      <c r="V2805" s="12">
        <v>0</v>
      </c>
      <c r="W2805" s="12">
        <v>1</v>
      </c>
      <c r="X2805" s="12">
        <v>2</v>
      </c>
      <c r="Y2805" s="12">
        <v>1</v>
      </c>
      <c r="Z2805" s="58">
        <v>0</v>
      </c>
      <c r="AA2805" s="58">
        <v>0</v>
      </c>
      <c r="AB2805" s="58">
        <v>0</v>
      </c>
      <c r="AC2805" s="58" t="s">
        <v>91</v>
      </c>
    </row>
    <row r="2806" spans="1:29" x14ac:dyDescent="0.3">
      <c r="A2806" s="57">
        <v>2202488444</v>
      </c>
      <c r="B2806" s="12" t="s">
        <v>2153</v>
      </c>
      <c r="C2806" s="58" t="s">
        <v>109</v>
      </c>
      <c r="D2806" s="58" t="s">
        <v>112</v>
      </c>
      <c r="E2806" s="58">
        <v>816002</v>
      </c>
      <c r="F2806" s="58"/>
      <c r="G2806" s="58">
        <f>+IF(F2806&gt;K2806+100000,F2806-K2806,0)</f>
        <v>0</v>
      </c>
      <c r="H2806" s="58"/>
      <c r="I2806" s="58"/>
      <c r="J2806" s="58"/>
      <c r="K2806" s="58">
        <v>1111409</v>
      </c>
      <c r="L2806" s="12" t="s">
        <v>91</v>
      </c>
      <c r="M2806" s="12" t="s">
        <v>91</v>
      </c>
      <c r="N2806" s="12" t="s">
        <v>91</v>
      </c>
      <c r="O2806" s="12">
        <v>4</v>
      </c>
      <c r="P2806" s="12">
        <v>0</v>
      </c>
      <c r="Q2806" s="12">
        <v>0</v>
      </c>
      <c r="R2806" s="12">
        <v>68547</v>
      </c>
      <c r="S2806" s="59">
        <v>1.7397260273972603</v>
      </c>
      <c r="T2806" s="59">
        <v>23.326027397260273</v>
      </c>
      <c r="U2806" s="12">
        <v>2</v>
      </c>
      <c r="V2806" s="12">
        <v>5</v>
      </c>
      <c r="W2806" s="12">
        <v>3</v>
      </c>
      <c r="X2806" s="12">
        <v>3</v>
      </c>
      <c r="Y2806" s="12">
        <v>1</v>
      </c>
      <c r="Z2806" s="58">
        <v>0</v>
      </c>
      <c r="AA2806" s="58">
        <v>0</v>
      </c>
      <c r="AB2806" s="58">
        <v>0</v>
      </c>
      <c r="AC2806" s="58" t="s">
        <v>91</v>
      </c>
    </row>
    <row r="2807" spans="1:29" x14ac:dyDescent="0.3">
      <c r="A2807" s="57">
        <v>2202480402</v>
      </c>
      <c r="B2807" s="12" t="s">
        <v>2154</v>
      </c>
      <c r="C2807" s="58" t="s">
        <v>108</v>
      </c>
      <c r="D2807" s="58" t="s">
        <v>113</v>
      </c>
      <c r="E2807" s="58"/>
      <c r="F2807" s="58">
        <v>781263</v>
      </c>
      <c r="G2807" s="58">
        <f>+IF(F2807&gt;K2807+100000,F2807-K2807,0)</f>
        <v>0</v>
      </c>
      <c r="H2807" s="58">
        <v>136665</v>
      </c>
      <c r="I2807" s="58">
        <v>0</v>
      </c>
      <c r="J2807" s="58">
        <v>0</v>
      </c>
      <c r="K2807" s="58">
        <v>1111409</v>
      </c>
      <c r="L2807" s="12" t="s">
        <v>88</v>
      </c>
      <c r="M2807" s="12" t="s">
        <v>89</v>
      </c>
      <c r="N2807" s="12" t="s">
        <v>10</v>
      </c>
      <c r="O2807" s="12">
        <v>4</v>
      </c>
      <c r="P2807" s="12">
        <v>0</v>
      </c>
      <c r="Q2807" s="12">
        <v>0</v>
      </c>
      <c r="R2807" s="12">
        <v>68547</v>
      </c>
      <c r="S2807" s="59">
        <v>1.7397260273972603</v>
      </c>
      <c r="T2807" s="59">
        <v>31.391780821917809</v>
      </c>
      <c r="U2807" s="12">
        <v>1</v>
      </c>
      <c r="V2807" s="12">
        <v>2</v>
      </c>
      <c r="W2807" s="12">
        <v>1</v>
      </c>
      <c r="X2807" s="12">
        <v>3</v>
      </c>
      <c r="Y2807" s="12">
        <v>4</v>
      </c>
      <c r="Z2807" s="58">
        <v>0</v>
      </c>
      <c r="AA2807" s="58">
        <v>0</v>
      </c>
      <c r="AB2807" s="58">
        <v>0</v>
      </c>
      <c r="AC2807" s="58" t="s">
        <v>91</v>
      </c>
    </row>
    <row r="2808" spans="1:29" x14ac:dyDescent="0.3">
      <c r="A2808" s="57">
        <v>26264262</v>
      </c>
      <c r="B2808" s="12" t="s">
        <v>2155</v>
      </c>
      <c r="C2808" s="58" t="s">
        <v>109</v>
      </c>
      <c r="D2808" s="58" t="s">
        <v>112</v>
      </c>
      <c r="E2808" s="58"/>
      <c r="F2808" s="58"/>
      <c r="G2808" s="58">
        <f>+IF(F2808&gt;K2808+100000,F2808-K2808,0)</f>
        <v>0</v>
      </c>
      <c r="H2808" s="58"/>
      <c r="I2808" s="58"/>
      <c r="J2808" s="58"/>
      <c r="K2808" s="58">
        <v>1111727</v>
      </c>
      <c r="L2808" s="12" t="s">
        <v>91</v>
      </c>
      <c r="M2808" s="12" t="s">
        <v>91</v>
      </c>
      <c r="N2808" s="12" t="s">
        <v>91</v>
      </c>
      <c r="O2808" s="12">
        <v>4</v>
      </c>
      <c r="P2808" s="12">
        <v>0</v>
      </c>
      <c r="Q2808" s="12">
        <v>0</v>
      </c>
      <c r="R2808" s="12">
        <v>76318</v>
      </c>
      <c r="S2808" s="59">
        <v>3.7671232876712328</v>
      </c>
      <c r="T2808" s="59">
        <v>61.304109589041097</v>
      </c>
      <c r="U2808" s="12">
        <v>1</v>
      </c>
      <c r="V2808" s="12">
        <v>1</v>
      </c>
      <c r="W2808" s="12">
        <v>1</v>
      </c>
      <c r="X2808" s="12">
        <v>2</v>
      </c>
      <c r="Y2808" s="12">
        <v>4</v>
      </c>
      <c r="Z2808" s="58">
        <v>0</v>
      </c>
      <c r="AA2808" s="58">
        <v>0</v>
      </c>
      <c r="AB2808" s="58">
        <v>0</v>
      </c>
      <c r="AC2808" s="58" t="s">
        <v>91</v>
      </c>
    </row>
    <row r="2809" spans="1:29" x14ac:dyDescent="0.3">
      <c r="A2809" s="57">
        <v>2062446842</v>
      </c>
      <c r="B2809" s="12" t="s">
        <v>2156</v>
      </c>
      <c r="C2809" s="58" t="s">
        <v>109</v>
      </c>
      <c r="D2809" s="58" t="s">
        <v>112</v>
      </c>
      <c r="E2809" s="58">
        <v>402900</v>
      </c>
      <c r="F2809" s="58"/>
      <c r="G2809" s="58">
        <f>+IF(F2809&gt;K2809+100000,F2809-K2809,0)</f>
        <v>0</v>
      </c>
      <c r="H2809" s="58"/>
      <c r="I2809" s="58"/>
      <c r="J2809" s="58"/>
      <c r="K2809" s="58">
        <v>1112472</v>
      </c>
      <c r="L2809" s="12" t="s">
        <v>91</v>
      </c>
      <c r="M2809" s="12" t="s">
        <v>91</v>
      </c>
      <c r="N2809" s="12" t="s">
        <v>91</v>
      </c>
      <c r="O2809" s="12">
        <v>4</v>
      </c>
      <c r="P2809" s="12">
        <v>0</v>
      </c>
      <c r="Q2809" s="12">
        <v>0</v>
      </c>
      <c r="R2809" s="12">
        <v>76130</v>
      </c>
      <c r="S2809" s="59">
        <v>3.6849315068493151</v>
      </c>
      <c r="T2809" s="59">
        <v>27.139726027397259</v>
      </c>
      <c r="U2809" s="12">
        <v>2</v>
      </c>
      <c r="V2809" s="12">
        <v>0</v>
      </c>
      <c r="W2809" s="12">
        <v>1</v>
      </c>
      <c r="X2809" s="12">
        <v>2</v>
      </c>
      <c r="Y2809" s="12">
        <v>1</v>
      </c>
      <c r="Z2809" s="58">
        <v>0</v>
      </c>
      <c r="AA2809" s="58">
        <v>0</v>
      </c>
      <c r="AB2809" s="58">
        <v>0</v>
      </c>
      <c r="AC2809" s="58" t="s">
        <v>91</v>
      </c>
    </row>
    <row r="2810" spans="1:29" x14ac:dyDescent="0.3">
      <c r="A2810" s="57">
        <v>4042660</v>
      </c>
      <c r="B2810" s="12" t="s">
        <v>2157</v>
      </c>
      <c r="C2810" s="58" t="s">
        <v>109</v>
      </c>
      <c r="D2810" s="58" t="s">
        <v>112</v>
      </c>
      <c r="E2810" s="58">
        <v>249432</v>
      </c>
      <c r="F2810" s="58"/>
      <c r="G2810" s="58">
        <f>+IF(F2810&gt;K2810+100000,F2810-K2810,0)</f>
        <v>0</v>
      </c>
      <c r="H2810" s="58"/>
      <c r="I2810" s="58"/>
      <c r="J2810" s="58"/>
      <c r="K2810" s="58">
        <v>1112472</v>
      </c>
      <c r="L2810" s="12" t="s">
        <v>91</v>
      </c>
      <c r="M2810" s="12" t="s">
        <v>91</v>
      </c>
      <c r="N2810" s="12" t="s">
        <v>91</v>
      </c>
      <c r="O2810" s="12">
        <v>4</v>
      </c>
      <c r="P2810" s="12">
        <v>0</v>
      </c>
      <c r="Q2810" s="12">
        <v>0</v>
      </c>
      <c r="R2810" s="12">
        <v>76130</v>
      </c>
      <c r="S2810" s="59">
        <v>3.6849315068493151</v>
      </c>
      <c r="T2810" s="59">
        <v>37.80821917808219</v>
      </c>
      <c r="U2810" s="12">
        <v>1</v>
      </c>
      <c r="V2810" s="12">
        <v>2</v>
      </c>
      <c r="W2810" s="12">
        <v>2</v>
      </c>
      <c r="X2810" s="12">
        <v>2</v>
      </c>
      <c r="Y2810" s="12">
        <v>1</v>
      </c>
      <c r="Z2810" s="58">
        <v>0</v>
      </c>
      <c r="AA2810" s="58">
        <v>0</v>
      </c>
      <c r="AB2810" s="58">
        <v>0</v>
      </c>
      <c r="AC2810" s="58" t="s">
        <v>91</v>
      </c>
    </row>
    <row r="2811" spans="1:29" x14ac:dyDescent="0.3">
      <c r="A2811" s="57">
        <v>6486822</v>
      </c>
      <c r="B2811" s="12" t="s">
        <v>2158</v>
      </c>
      <c r="C2811" s="58" t="s">
        <v>109</v>
      </c>
      <c r="D2811" s="58" t="s">
        <v>112</v>
      </c>
      <c r="E2811" s="58"/>
      <c r="F2811" s="58"/>
      <c r="G2811" s="58">
        <f>+IF(F2811&gt;K2811+100000,F2811-K2811,0)</f>
        <v>0</v>
      </c>
      <c r="H2811" s="58"/>
      <c r="I2811" s="58"/>
      <c r="J2811" s="58"/>
      <c r="K2811" s="58">
        <v>1112472</v>
      </c>
      <c r="L2811" s="12" t="s">
        <v>91</v>
      </c>
      <c r="M2811" s="12" t="s">
        <v>91</v>
      </c>
      <c r="N2811" s="12" t="s">
        <v>91</v>
      </c>
      <c r="O2811" s="12">
        <v>4</v>
      </c>
      <c r="P2811" s="12">
        <v>0</v>
      </c>
      <c r="Q2811" s="12">
        <v>0</v>
      </c>
      <c r="R2811" s="12">
        <v>76130</v>
      </c>
      <c r="S2811" s="59">
        <v>3.7205479452054795</v>
      </c>
      <c r="T2811" s="59">
        <v>55.457534246575342</v>
      </c>
      <c r="U2811" s="12">
        <v>1</v>
      </c>
      <c r="V2811" s="12">
        <v>2</v>
      </c>
      <c r="W2811" s="12">
        <v>2</v>
      </c>
      <c r="X2811" s="12">
        <v>2</v>
      </c>
      <c r="Y2811" s="12">
        <v>3</v>
      </c>
      <c r="Z2811" s="58">
        <v>0</v>
      </c>
      <c r="AA2811" s="58">
        <v>0</v>
      </c>
      <c r="AB2811" s="58">
        <v>0</v>
      </c>
      <c r="AC2811" s="58" t="s">
        <v>91</v>
      </c>
    </row>
    <row r="2812" spans="1:29" x14ac:dyDescent="0.3">
      <c r="A2812" s="57">
        <v>2062888468</v>
      </c>
      <c r="B2812" s="12" t="s">
        <v>2159</v>
      </c>
      <c r="C2812" s="58" t="s">
        <v>108</v>
      </c>
      <c r="D2812" s="58" t="s">
        <v>29</v>
      </c>
      <c r="E2812" s="58">
        <v>1118645</v>
      </c>
      <c r="F2812" s="58">
        <v>1418310</v>
      </c>
      <c r="G2812" s="58">
        <f>+IF(F2812&gt;K2812+100000,F2812-K2812,0)</f>
        <v>305135</v>
      </c>
      <c r="H2812" s="58">
        <v>129223</v>
      </c>
      <c r="I2812" s="58">
        <v>0</v>
      </c>
      <c r="J2812" s="58">
        <v>2000000</v>
      </c>
      <c r="K2812" s="58">
        <v>1113175</v>
      </c>
      <c r="L2812" s="12" t="s">
        <v>87</v>
      </c>
      <c r="M2812" s="12" t="s">
        <v>89</v>
      </c>
      <c r="N2812" s="12" t="s">
        <v>10</v>
      </c>
      <c r="O2812" s="12">
        <v>4</v>
      </c>
      <c r="P2812" s="12">
        <v>0</v>
      </c>
      <c r="Q2812" s="12">
        <v>0</v>
      </c>
      <c r="R2812" s="12">
        <v>19001</v>
      </c>
      <c r="S2812" s="59">
        <v>3.6410958904109587</v>
      </c>
      <c r="T2812" s="59">
        <v>25.805479452054794</v>
      </c>
      <c r="U2812" s="12">
        <v>2</v>
      </c>
      <c r="V2812" s="12">
        <v>4</v>
      </c>
      <c r="W2812" s="12">
        <v>1</v>
      </c>
      <c r="X2812" s="12">
        <v>2</v>
      </c>
      <c r="Y2812" s="12">
        <v>1</v>
      </c>
      <c r="Z2812" s="58">
        <v>0</v>
      </c>
      <c r="AA2812" s="58">
        <v>0</v>
      </c>
      <c r="AB2812" s="58">
        <v>0</v>
      </c>
      <c r="AC2812" s="58" t="s">
        <v>91</v>
      </c>
    </row>
    <row r="2813" spans="1:29" x14ac:dyDescent="0.3">
      <c r="A2813" s="57">
        <v>2244220008</v>
      </c>
      <c r="B2813" s="12" t="s">
        <v>2161</v>
      </c>
      <c r="C2813" s="58" t="s">
        <v>109</v>
      </c>
      <c r="D2813" s="58" t="s">
        <v>112</v>
      </c>
      <c r="E2813" s="58">
        <v>16314</v>
      </c>
      <c r="F2813" s="58"/>
      <c r="G2813" s="58">
        <f>+IF(F2813&gt;K2813+100000,F2813-K2813,0)</f>
        <v>0</v>
      </c>
      <c r="H2813" s="58"/>
      <c r="I2813" s="58"/>
      <c r="J2813" s="58"/>
      <c r="K2813" s="58">
        <v>1113175</v>
      </c>
      <c r="L2813" s="12" t="s">
        <v>91</v>
      </c>
      <c r="M2813" s="12" t="s">
        <v>91</v>
      </c>
      <c r="N2813" s="12" t="s">
        <v>91</v>
      </c>
      <c r="O2813" s="12">
        <v>4</v>
      </c>
      <c r="P2813" s="12">
        <v>0</v>
      </c>
      <c r="Q2813" s="12">
        <v>0</v>
      </c>
      <c r="R2813" s="12">
        <v>76130</v>
      </c>
      <c r="S2813" s="59">
        <v>3.6410958904109587</v>
      </c>
      <c r="T2813" s="59">
        <v>22.531506849315068</v>
      </c>
      <c r="U2813" s="12">
        <v>1</v>
      </c>
      <c r="V2813" s="12">
        <v>2</v>
      </c>
      <c r="W2813" s="12">
        <v>2</v>
      </c>
      <c r="X2813" s="12">
        <v>2</v>
      </c>
      <c r="Y2813" s="12">
        <v>1</v>
      </c>
      <c r="Z2813" s="58">
        <v>0</v>
      </c>
      <c r="AA2813" s="58">
        <v>0</v>
      </c>
      <c r="AB2813" s="58">
        <v>0</v>
      </c>
      <c r="AC2813" s="58" t="s">
        <v>91</v>
      </c>
    </row>
    <row r="2814" spans="1:29" x14ac:dyDescent="0.3">
      <c r="A2814" s="57">
        <v>4288262</v>
      </c>
      <c r="B2814" s="12" t="s">
        <v>2162</v>
      </c>
      <c r="C2814" s="58" t="s">
        <v>106</v>
      </c>
      <c r="D2814" s="58" t="s">
        <v>115</v>
      </c>
      <c r="E2814" s="58"/>
      <c r="F2814" s="58">
        <v>3795139</v>
      </c>
      <c r="G2814" s="58">
        <f>+IF(F2814&gt;K2814+100000,F2814-K2814,0)</f>
        <v>2681964</v>
      </c>
      <c r="H2814" s="58">
        <v>178365</v>
      </c>
      <c r="I2814" s="58">
        <v>0</v>
      </c>
      <c r="J2814" s="58">
        <v>0</v>
      </c>
      <c r="K2814" s="58">
        <v>1113175</v>
      </c>
      <c r="L2814" s="12" t="s">
        <v>88</v>
      </c>
      <c r="M2814" s="12" t="s">
        <v>89</v>
      </c>
      <c r="N2814" s="12" t="s">
        <v>10</v>
      </c>
      <c r="O2814" s="12">
        <v>4</v>
      </c>
      <c r="P2814" s="12">
        <v>0</v>
      </c>
      <c r="Q2814" s="12">
        <v>0</v>
      </c>
      <c r="R2814" s="12">
        <v>76130</v>
      </c>
      <c r="S2814" s="59">
        <v>3.6410958904109587</v>
      </c>
      <c r="T2814" s="59">
        <v>52.224657534246575</v>
      </c>
      <c r="U2814" s="12">
        <v>1</v>
      </c>
      <c r="V2814" s="12">
        <v>2</v>
      </c>
      <c r="W2814" s="12">
        <v>1</v>
      </c>
      <c r="X2814" s="12">
        <v>2</v>
      </c>
      <c r="Y2814" s="12">
        <v>3</v>
      </c>
      <c r="Z2814" s="58">
        <v>0</v>
      </c>
      <c r="AA2814" s="58">
        <v>0</v>
      </c>
      <c r="AB2814" s="58">
        <v>0</v>
      </c>
      <c r="AC2814" s="58" t="s">
        <v>91</v>
      </c>
    </row>
    <row r="2815" spans="1:29" x14ac:dyDescent="0.3">
      <c r="A2815" s="57">
        <v>40868408</v>
      </c>
      <c r="B2815" s="12" t="s">
        <v>2163</v>
      </c>
      <c r="C2815" s="58" t="s">
        <v>108</v>
      </c>
      <c r="D2815" s="58" t="s">
        <v>113</v>
      </c>
      <c r="E2815" s="58"/>
      <c r="F2815" s="58">
        <v>282127</v>
      </c>
      <c r="G2815" s="58">
        <f>+IF(F2815&gt;K2815+100000,F2815-K2815,0)</f>
        <v>0</v>
      </c>
      <c r="H2815" s="58">
        <v>96688</v>
      </c>
      <c r="I2815" s="58">
        <v>0</v>
      </c>
      <c r="J2815" s="58">
        <v>600000</v>
      </c>
      <c r="K2815" s="58">
        <v>1113175</v>
      </c>
      <c r="L2815" s="12" t="s">
        <v>87</v>
      </c>
      <c r="M2815" s="12" t="s">
        <v>89</v>
      </c>
      <c r="N2815" s="12" t="s">
        <v>10</v>
      </c>
      <c r="O2815" s="12">
        <v>4</v>
      </c>
      <c r="P2815" s="12">
        <v>0</v>
      </c>
      <c r="Q2815" s="12">
        <v>0</v>
      </c>
      <c r="R2815" s="12">
        <v>25473</v>
      </c>
      <c r="S2815" s="59">
        <v>3.6410958904109587</v>
      </c>
      <c r="T2815" s="59">
        <v>51.545205479452058</v>
      </c>
      <c r="U2815" s="12">
        <v>2</v>
      </c>
      <c r="V2815" s="12">
        <v>2</v>
      </c>
      <c r="W2815" s="12">
        <v>3</v>
      </c>
      <c r="X2815" s="12">
        <v>2</v>
      </c>
      <c r="Y2815" s="12">
        <v>1</v>
      </c>
      <c r="Z2815" s="58">
        <v>0</v>
      </c>
      <c r="AA2815" s="58">
        <v>0</v>
      </c>
      <c r="AB2815" s="58">
        <v>0</v>
      </c>
      <c r="AC2815" s="58" t="s">
        <v>91</v>
      </c>
    </row>
    <row r="2816" spans="1:29" x14ac:dyDescent="0.3">
      <c r="A2816" s="57">
        <v>24806002</v>
      </c>
      <c r="B2816" s="12" t="s">
        <v>2164</v>
      </c>
      <c r="C2816" s="58" t="s">
        <v>108</v>
      </c>
      <c r="D2816" s="58" t="s">
        <v>113</v>
      </c>
      <c r="E2816" s="58"/>
      <c r="F2816" s="58">
        <v>437023</v>
      </c>
      <c r="G2816" s="58">
        <f>+IF(F2816&gt;K2816+100000,F2816-K2816,0)</f>
        <v>0</v>
      </c>
      <c r="H2816" s="58">
        <v>91110</v>
      </c>
      <c r="I2816" s="58">
        <v>0</v>
      </c>
      <c r="J2816" s="58">
        <v>0</v>
      </c>
      <c r="K2816" s="58">
        <v>1113175</v>
      </c>
      <c r="L2816" s="12" t="s">
        <v>88</v>
      </c>
      <c r="M2816" s="12" t="s">
        <v>89</v>
      </c>
      <c r="N2816" s="12" t="s">
        <v>10</v>
      </c>
      <c r="O2816" s="12">
        <v>4</v>
      </c>
      <c r="P2816" s="12">
        <v>0</v>
      </c>
      <c r="Q2816" s="12">
        <v>0</v>
      </c>
      <c r="R2816" s="12">
        <v>76113</v>
      </c>
      <c r="S2816" s="59">
        <v>3.6410958904109587</v>
      </c>
      <c r="T2816" s="59">
        <v>48.005479452054793</v>
      </c>
      <c r="U2816" s="12">
        <v>1</v>
      </c>
      <c r="V2816" s="12">
        <v>1</v>
      </c>
      <c r="W2816" s="12">
        <v>1</v>
      </c>
      <c r="X2816" s="12">
        <v>2</v>
      </c>
      <c r="Y2816" s="12">
        <v>4</v>
      </c>
      <c r="Z2816" s="58">
        <v>0</v>
      </c>
      <c r="AA2816" s="58">
        <v>0</v>
      </c>
      <c r="AB2816" s="58">
        <v>0</v>
      </c>
      <c r="AC2816" s="58" t="s">
        <v>91</v>
      </c>
    </row>
    <row r="2817" spans="1:29" x14ac:dyDescent="0.3">
      <c r="A2817" s="57">
        <v>2062482200</v>
      </c>
      <c r="B2817" s="12" t="s">
        <v>2165</v>
      </c>
      <c r="C2817" s="58" t="s">
        <v>109</v>
      </c>
      <c r="D2817" s="58" t="s">
        <v>112</v>
      </c>
      <c r="E2817" s="58"/>
      <c r="F2817" s="58"/>
      <c r="G2817" s="58">
        <f>+IF(F2817&gt;K2817+100000,F2817-K2817,0)</f>
        <v>0</v>
      </c>
      <c r="H2817" s="58"/>
      <c r="I2817" s="58"/>
      <c r="J2817" s="58"/>
      <c r="K2817" s="58">
        <v>1113364</v>
      </c>
      <c r="L2817" s="12" t="s">
        <v>91</v>
      </c>
      <c r="M2817" s="12" t="s">
        <v>91</v>
      </c>
      <c r="N2817" s="12" t="s">
        <v>91</v>
      </c>
      <c r="O2817" s="12">
        <v>4</v>
      </c>
      <c r="P2817" s="12">
        <v>0</v>
      </c>
      <c r="Q2817" s="12">
        <v>0</v>
      </c>
      <c r="R2817" s="12">
        <v>15238</v>
      </c>
      <c r="S2817" s="12">
        <v>2.8602739726027395</v>
      </c>
      <c r="T2817" s="12">
        <v>34.61917808219178</v>
      </c>
      <c r="U2817" s="12">
        <v>2</v>
      </c>
      <c r="V2817" s="12">
        <v>0</v>
      </c>
      <c r="W2817" s="12">
        <v>2</v>
      </c>
      <c r="X2817" s="12">
        <v>3</v>
      </c>
      <c r="Y2817" s="12">
        <v>2</v>
      </c>
      <c r="Z2817" s="58">
        <v>0</v>
      </c>
      <c r="AA2817" s="58">
        <v>0</v>
      </c>
      <c r="AB2817" s="58">
        <v>0</v>
      </c>
      <c r="AC2817" s="58" t="s">
        <v>91</v>
      </c>
    </row>
    <row r="2818" spans="1:29" x14ac:dyDescent="0.3">
      <c r="A2818" s="57">
        <v>2226248282</v>
      </c>
      <c r="B2818" s="12" t="s">
        <v>2166</v>
      </c>
      <c r="C2818" s="58" t="s">
        <v>109</v>
      </c>
      <c r="D2818" s="58" t="s">
        <v>112</v>
      </c>
      <c r="E2818" s="58">
        <v>1060333</v>
      </c>
      <c r="F2818" s="58"/>
      <c r="G2818" s="58">
        <f>+IF(F2818&gt;K2818+100000,F2818-K2818,0)</f>
        <v>0</v>
      </c>
      <c r="H2818" s="58"/>
      <c r="I2818" s="58"/>
      <c r="J2818" s="58"/>
      <c r="K2818" s="58">
        <v>1124191</v>
      </c>
      <c r="L2818" s="12" t="s">
        <v>91</v>
      </c>
      <c r="M2818" s="12" t="s">
        <v>91</v>
      </c>
      <c r="N2818" s="12" t="s">
        <v>91</v>
      </c>
      <c r="O2818" s="12">
        <v>4</v>
      </c>
      <c r="P2818" s="12">
        <v>0</v>
      </c>
      <c r="Q2818" s="12">
        <v>0</v>
      </c>
      <c r="R2818" s="12">
        <v>76834</v>
      </c>
      <c r="S2818" s="59">
        <v>3.7232876712328768</v>
      </c>
      <c r="T2818" s="59">
        <v>35.238356164383561</v>
      </c>
      <c r="U2818" s="12">
        <v>2</v>
      </c>
      <c r="V2818" s="12">
        <v>2</v>
      </c>
      <c r="W2818" s="12">
        <v>2</v>
      </c>
      <c r="X2818" s="12">
        <v>2</v>
      </c>
      <c r="Y2818" s="12">
        <v>1</v>
      </c>
      <c r="Z2818" s="58">
        <v>0</v>
      </c>
      <c r="AA2818" s="58">
        <v>0</v>
      </c>
      <c r="AB2818" s="58">
        <v>0</v>
      </c>
      <c r="AC2818" s="58" t="s">
        <v>91</v>
      </c>
    </row>
    <row r="2819" spans="1:29" x14ac:dyDescent="0.3">
      <c r="A2819" s="57">
        <v>42406006</v>
      </c>
      <c r="B2819" s="12" t="s">
        <v>2167</v>
      </c>
      <c r="C2819" s="58" t="s">
        <v>108</v>
      </c>
      <c r="D2819" s="58" t="s">
        <v>112</v>
      </c>
      <c r="E2819" s="58">
        <v>100500</v>
      </c>
      <c r="F2819" s="58">
        <v>75061</v>
      </c>
      <c r="G2819" s="58">
        <f>+IF(F2819&gt;K2819+100000,F2819-K2819,0)</f>
        <v>0</v>
      </c>
      <c r="H2819" s="58">
        <v>59517</v>
      </c>
      <c r="I2819" s="58">
        <v>0</v>
      </c>
      <c r="J2819" s="58">
        <v>0</v>
      </c>
      <c r="K2819" s="58">
        <v>1124191</v>
      </c>
      <c r="L2819" s="12" t="s">
        <v>88</v>
      </c>
      <c r="M2819" s="12" t="s">
        <v>89</v>
      </c>
      <c r="N2819" s="12" t="s">
        <v>10</v>
      </c>
      <c r="O2819" s="12">
        <v>4</v>
      </c>
      <c r="P2819" s="12">
        <v>0</v>
      </c>
      <c r="Q2819" s="12">
        <v>0</v>
      </c>
      <c r="R2819" s="12">
        <v>76001</v>
      </c>
      <c r="S2819" s="59">
        <v>3.7205479452054795</v>
      </c>
      <c r="T2819" s="59">
        <v>37.789041095890411</v>
      </c>
      <c r="U2819" s="12">
        <v>2</v>
      </c>
      <c r="V2819" s="12">
        <v>0</v>
      </c>
      <c r="W2819" s="12">
        <v>1</v>
      </c>
      <c r="X2819" s="12">
        <v>2</v>
      </c>
      <c r="Y2819" s="12">
        <v>3</v>
      </c>
      <c r="Z2819" s="58">
        <v>0</v>
      </c>
      <c r="AA2819" s="58">
        <v>0</v>
      </c>
      <c r="AB2819" s="58">
        <v>0</v>
      </c>
      <c r="AC2819" s="58" t="s">
        <v>91</v>
      </c>
    </row>
    <row r="2820" spans="1:29" x14ac:dyDescent="0.3">
      <c r="A2820" s="57">
        <v>2224646820</v>
      </c>
      <c r="B2820" s="12" t="s">
        <v>2169</v>
      </c>
      <c r="C2820" s="58" t="s">
        <v>109</v>
      </c>
      <c r="D2820" s="58" t="s">
        <v>112</v>
      </c>
      <c r="E2820" s="58"/>
      <c r="F2820" s="58"/>
      <c r="G2820" s="58">
        <f>+IF(F2820&gt;K2820+100000,F2820-K2820,0)</f>
        <v>0</v>
      </c>
      <c r="H2820" s="58"/>
      <c r="I2820" s="58"/>
      <c r="J2820" s="58"/>
      <c r="K2820" s="58">
        <v>1124191</v>
      </c>
      <c r="L2820" s="12" t="s">
        <v>91</v>
      </c>
      <c r="M2820" s="12" t="s">
        <v>91</v>
      </c>
      <c r="N2820" s="12" t="s">
        <v>91</v>
      </c>
      <c r="O2820" s="12">
        <v>4</v>
      </c>
      <c r="P2820" s="12">
        <v>0</v>
      </c>
      <c r="Q2820" s="12">
        <v>0</v>
      </c>
      <c r="R2820" s="12">
        <v>76001</v>
      </c>
      <c r="S2820" s="59">
        <v>3.7205479452054795</v>
      </c>
      <c r="T2820" s="59">
        <v>32.926027397260277</v>
      </c>
      <c r="U2820" s="12">
        <v>1</v>
      </c>
      <c r="V2820" s="12">
        <v>0</v>
      </c>
      <c r="W2820" s="12">
        <v>1</v>
      </c>
      <c r="X2820" s="12">
        <v>2</v>
      </c>
      <c r="Y2820" s="12">
        <v>1</v>
      </c>
      <c r="Z2820" s="58">
        <v>0</v>
      </c>
      <c r="AA2820" s="58">
        <v>0</v>
      </c>
      <c r="AB2820" s="58">
        <v>0</v>
      </c>
      <c r="AC2820" s="58" t="s">
        <v>91</v>
      </c>
    </row>
    <row r="2821" spans="1:29" x14ac:dyDescent="0.3">
      <c r="A2821" s="57">
        <v>2200066088</v>
      </c>
      <c r="B2821" s="12" t="s">
        <v>2170</v>
      </c>
      <c r="C2821" s="58" t="s">
        <v>108</v>
      </c>
      <c r="D2821" s="58" t="s">
        <v>113</v>
      </c>
      <c r="E2821" s="58">
        <v>93434</v>
      </c>
      <c r="F2821" s="58">
        <v>207366</v>
      </c>
      <c r="G2821" s="58">
        <f>+IF(F2821&gt;K2821+100000,F2821-K2821,0)</f>
        <v>0</v>
      </c>
      <c r="H2821" s="58">
        <v>104929</v>
      </c>
      <c r="I2821" s="58">
        <v>0</v>
      </c>
      <c r="J2821" s="58">
        <v>0</v>
      </c>
      <c r="K2821" s="58">
        <v>1124620</v>
      </c>
      <c r="L2821" s="12" t="s">
        <v>88</v>
      </c>
      <c r="M2821" s="12" t="s">
        <v>89</v>
      </c>
      <c r="N2821" s="12" t="s">
        <v>10</v>
      </c>
      <c r="O2821" s="12">
        <v>4</v>
      </c>
      <c r="P2821" s="12">
        <v>0</v>
      </c>
      <c r="Q2821" s="12">
        <v>0</v>
      </c>
      <c r="R2821" s="12">
        <v>68895</v>
      </c>
      <c r="S2821" s="59">
        <v>2.4493150684931506</v>
      </c>
      <c r="T2821" s="59">
        <v>27.736986301369864</v>
      </c>
      <c r="U2821" s="12">
        <v>1</v>
      </c>
      <c r="V2821" s="12">
        <v>2</v>
      </c>
      <c r="W2821" s="12">
        <v>1</v>
      </c>
      <c r="X2821" s="12">
        <v>2</v>
      </c>
      <c r="Y2821" s="12">
        <v>2</v>
      </c>
      <c r="Z2821" s="58">
        <v>0</v>
      </c>
      <c r="AA2821" s="58">
        <v>0</v>
      </c>
      <c r="AB2821" s="58">
        <v>0</v>
      </c>
      <c r="AC2821" s="58" t="s">
        <v>91</v>
      </c>
    </row>
    <row r="2822" spans="1:29" x14ac:dyDescent="0.3">
      <c r="A2822" s="57">
        <v>2008462442</v>
      </c>
      <c r="B2822" s="12" t="s">
        <v>2172</v>
      </c>
      <c r="C2822" s="58" t="s">
        <v>109</v>
      </c>
      <c r="D2822" s="58" t="s">
        <v>112</v>
      </c>
      <c r="E2822" s="58">
        <v>480108</v>
      </c>
      <c r="F2822" s="58"/>
      <c r="G2822" s="58">
        <f>+IF(F2822&gt;K2822+100000,F2822-K2822,0)</f>
        <v>0</v>
      </c>
      <c r="H2822" s="58"/>
      <c r="I2822" s="58"/>
      <c r="J2822" s="58"/>
      <c r="K2822" s="58">
        <v>1124894</v>
      </c>
      <c r="L2822" s="12" t="s">
        <v>91</v>
      </c>
      <c r="M2822" s="12" t="s">
        <v>91</v>
      </c>
      <c r="N2822" s="12" t="s">
        <v>91</v>
      </c>
      <c r="O2822" s="12">
        <v>4</v>
      </c>
      <c r="P2822" s="12">
        <v>0</v>
      </c>
      <c r="Q2822" s="12">
        <v>0</v>
      </c>
      <c r="R2822" s="12">
        <v>76130</v>
      </c>
      <c r="S2822" s="59">
        <v>3.6849315068493151</v>
      </c>
      <c r="T2822" s="59">
        <v>24.723287671232878</v>
      </c>
      <c r="U2822" s="12">
        <v>2</v>
      </c>
      <c r="V2822" s="12">
        <v>0</v>
      </c>
      <c r="W2822" s="12">
        <v>2</v>
      </c>
      <c r="X2822" s="12">
        <v>2</v>
      </c>
      <c r="Y2822" s="12">
        <v>1</v>
      </c>
      <c r="Z2822" s="58">
        <v>0</v>
      </c>
      <c r="AA2822" s="58">
        <v>0</v>
      </c>
      <c r="AB2822" s="58">
        <v>0</v>
      </c>
      <c r="AC2822" s="58" t="s">
        <v>91</v>
      </c>
    </row>
    <row r="2823" spans="1:29" x14ac:dyDescent="0.3">
      <c r="A2823" s="57">
        <v>26668208</v>
      </c>
      <c r="B2823" s="12" t="s">
        <v>2173</v>
      </c>
      <c r="C2823" s="58" t="s">
        <v>109</v>
      </c>
      <c r="D2823" s="58" t="s">
        <v>112</v>
      </c>
      <c r="E2823" s="58"/>
      <c r="F2823" s="58"/>
      <c r="G2823" s="58">
        <f>+IF(F2823&gt;K2823+100000,F2823-K2823,0)</f>
        <v>0</v>
      </c>
      <c r="H2823" s="58"/>
      <c r="I2823" s="58"/>
      <c r="J2823" s="58"/>
      <c r="K2823" s="58">
        <v>1124894</v>
      </c>
      <c r="L2823" s="12" t="s">
        <v>91</v>
      </c>
      <c r="M2823" s="12" t="s">
        <v>91</v>
      </c>
      <c r="N2823" s="12" t="s">
        <v>91</v>
      </c>
      <c r="O2823" s="12">
        <v>4</v>
      </c>
      <c r="P2823" s="12">
        <v>0</v>
      </c>
      <c r="Q2823" s="12">
        <v>0</v>
      </c>
      <c r="R2823" s="12">
        <v>76001</v>
      </c>
      <c r="S2823" s="59">
        <v>3.6849315068493151</v>
      </c>
      <c r="T2823" s="59">
        <v>41.939726027397263</v>
      </c>
      <c r="U2823" s="12">
        <v>1</v>
      </c>
      <c r="V2823" s="12">
        <v>1</v>
      </c>
      <c r="W2823" s="12">
        <v>3</v>
      </c>
      <c r="X2823" s="12">
        <v>2</v>
      </c>
      <c r="Y2823" s="12">
        <v>2</v>
      </c>
      <c r="Z2823" s="58">
        <v>0</v>
      </c>
      <c r="AA2823" s="58">
        <v>0</v>
      </c>
      <c r="AB2823" s="58">
        <v>0</v>
      </c>
      <c r="AC2823" s="58" t="s">
        <v>91</v>
      </c>
    </row>
    <row r="2824" spans="1:29" x14ac:dyDescent="0.3">
      <c r="A2824" s="57">
        <v>4042482</v>
      </c>
      <c r="B2824" s="12" t="s">
        <v>2174</v>
      </c>
      <c r="C2824" s="58" t="s">
        <v>108</v>
      </c>
      <c r="D2824" s="58" t="s">
        <v>113</v>
      </c>
      <c r="E2824" s="58"/>
      <c r="F2824" s="58">
        <v>527075</v>
      </c>
      <c r="G2824" s="58">
        <f>+IF(F2824&gt;K2824+100000,F2824-K2824,0)</f>
        <v>0</v>
      </c>
      <c r="H2824" s="58">
        <v>77725</v>
      </c>
      <c r="I2824" s="58">
        <v>0</v>
      </c>
      <c r="J2824" s="58">
        <v>0</v>
      </c>
      <c r="K2824" s="58">
        <v>1124894</v>
      </c>
      <c r="L2824" s="12" t="s">
        <v>88</v>
      </c>
      <c r="M2824" s="12" t="s">
        <v>89</v>
      </c>
      <c r="N2824" s="12" t="s">
        <v>10</v>
      </c>
      <c r="O2824" s="12">
        <v>4</v>
      </c>
      <c r="P2824" s="12">
        <v>0</v>
      </c>
      <c r="Q2824" s="12">
        <v>0</v>
      </c>
      <c r="R2824" s="12">
        <v>76130</v>
      </c>
      <c r="S2824" s="59">
        <v>3.7205479452054795</v>
      </c>
      <c r="T2824" s="59">
        <v>38.367123287671234</v>
      </c>
      <c r="U2824" s="12">
        <v>1</v>
      </c>
      <c r="V2824" s="12">
        <v>0</v>
      </c>
      <c r="W2824" s="12">
        <v>1</v>
      </c>
      <c r="X2824" s="12">
        <v>2</v>
      </c>
      <c r="Y2824" s="12">
        <v>3</v>
      </c>
      <c r="Z2824" s="58">
        <v>0</v>
      </c>
      <c r="AA2824" s="58">
        <v>0</v>
      </c>
      <c r="AB2824" s="58">
        <v>0</v>
      </c>
      <c r="AC2824" s="58" t="s">
        <v>91</v>
      </c>
    </row>
    <row r="2825" spans="1:29" x14ac:dyDescent="0.3">
      <c r="A2825" s="57">
        <v>2008404466</v>
      </c>
      <c r="B2825" s="12" t="s">
        <v>2175</v>
      </c>
      <c r="C2825" s="58" t="s">
        <v>108</v>
      </c>
      <c r="D2825" s="58" t="s">
        <v>113</v>
      </c>
      <c r="E2825" s="58">
        <v>319280</v>
      </c>
      <c r="F2825" s="58">
        <v>753666</v>
      </c>
      <c r="G2825" s="58">
        <f>+IF(F2825&gt;K2825+100000,F2825-K2825,0)</f>
        <v>0</v>
      </c>
      <c r="H2825" s="58">
        <v>71848</v>
      </c>
      <c r="I2825" s="58">
        <v>0</v>
      </c>
      <c r="J2825" s="58">
        <v>0</v>
      </c>
      <c r="K2825" s="58">
        <v>1126120</v>
      </c>
      <c r="L2825" s="12" t="s">
        <v>88</v>
      </c>
      <c r="M2825" s="12" t="s">
        <v>89</v>
      </c>
      <c r="N2825" s="12" t="s">
        <v>10</v>
      </c>
      <c r="O2825" s="12">
        <v>4</v>
      </c>
      <c r="P2825" s="12">
        <v>0</v>
      </c>
      <c r="Q2825" s="12">
        <v>0</v>
      </c>
      <c r="R2825" s="12">
        <v>68255</v>
      </c>
      <c r="S2825" s="59">
        <v>3.6575342465753424</v>
      </c>
      <c r="T2825" s="59">
        <v>32.854794520547948</v>
      </c>
      <c r="U2825" s="12">
        <v>2</v>
      </c>
      <c r="V2825" s="12">
        <v>2</v>
      </c>
      <c r="W2825" s="12">
        <v>2</v>
      </c>
      <c r="X2825" s="12">
        <v>2</v>
      </c>
      <c r="Y2825" s="12">
        <v>3</v>
      </c>
      <c r="Z2825" s="58">
        <v>0</v>
      </c>
      <c r="AA2825" s="58">
        <v>0</v>
      </c>
      <c r="AB2825" s="58">
        <v>0</v>
      </c>
      <c r="AC2825" s="58" t="s">
        <v>91</v>
      </c>
    </row>
    <row r="2826" spans="1:29" x14ac:dyDescent="0.3">
      <c r="A2826" s="57">
        <v>4486668</v>
      </c>
      <c r="B2826" s="12" t="s">
        <v>2176</v>
      </c>
      <c r="C2826" s="58" t="s">
        <v>109</v>
      </c>
      <c r="D2826" s="58" t="s">
        <v>112</v>
      </c>
      <c r="E2826" s="58">
        <v>2177167</v>
      </c>
      <c r="F2826" s="58"/>
      <c r="G2826" s="58">
        <f>+IF(F2826&gt;K2826+100000,F2826-K2826,0)</f>
        <v>0</v>
      </c>
      <c r="H2826" s="58"/>
      <c r="I2826" s="58"/>
      <c r="J2826" s="58"/>
      <c r="K2826" s="58">
        <v>1126301</v>
      </c>
      <c r="L2826" s="12" t="s">
        <v>91</v>
      </c>
      <c r="M2826" s="12" t="s">
        <v>91</v>
      </c>
      <c r="N2826" s="12" t="s">
        <v>91</v>
      </c>
      <c r="O2826" s="12">
        <v>4</v>
      </c>
      <c r="P2826" s="12">
        <v>0</v>
      </c>
      <c r="Q2826" s="12">
        <v>0</v>
      </c>
      <c r="R2826" s="12">
        <v>76001</v>
      </c>
      <c r="S2826" s="59">
        <v>1.7616438356164383</v>
      </c>
      <c r="T2826" s="59">
        <v>41.824657534246576</v>
      </c>
      <c r="U2826" s="12">
        <v>1</v>
      </c>
      <c r="V2826" s="12">
        <v>3</v>
      </c>
      <c r="W2826" s="12">
        <v>2</v>
      </c>
      <c r="X2826" s="12">
        <v>3</v>
      </c>
      <c r="Y2826" s="12">
        <v>2</v>
      </c>
      <c r="Z2826" s="58">
        <v>0</v>
      </c>
      <c r="AA2826" s="58">
        <v>0</v>
      </c>
      <c r="AB2826" s="58">
        <v>0</v>
      </c>
      <c r="AC2826" s="58" t="s">
        <v>91</v>
      </c>
    </row>
    <row r="2827" spans="1:29" x14ac:dyDescent="0.3">
      <c r="A2827" s="57">
        <v>20462088</v>
      </c>
      <c r="B2827" s="12" t="s">
        <v>2178</v>
      </c>
      <c r="C2827" s="58" t="s">
        <v>108</v>
      </c>
      <c r="D2827" s="58" t="s">
        <v>29</v>
      </c>
      <c r="E2827" s="58">
        <v>1234667</v>
      </c>
      <c r="F2827" s="58">
        <v>1735136</v>
      </c>
      <c r="G2827" s="58">
        <f>+IF(F2827&gt;K2827+100000,F2827-K2827,0)</f>
        <v>608835</v>
      </c>
      <c r="H2827" s="58">
        <v>158088</v>
      </c>
      <c r="I2827" s="58">
        <v>0</v>
      </c>
      <c r="J2827" s="58">
        <v>0</v>
      </c>
      <c r="K2827" s="58">
        <v>1126301</v>
      </c>
      <c r="L2827" s="12" t="s">
        <v>88</v>
      </c>
      <c r="M2827" s="12" t="s">
        <v>89</v>
      </c>
      <c r="N2827" s="12" t="s">
        <v>10</v>
      </c>
      <c r="O2827" s="12">
        <v>4</v>
      </c>
      <c r="P2827" s="12">
        <v>0</v>
      </c>
      <c r="Q2827" s="12">
        <v>0</v>
      </c>
      <c r="R2827" s="12">
        <v>76130</v>
      </c>
      <c r="S2827" s="59">
        <v>1.7643835616438357</v>
      </c>
      <c r="T2827" s="59">
        <v>36.405479452054792</v>
      </c>
      <c r="U2827" s="12">
        <v>2</v>
      </c>
      <c r="V2827" s="12">
        <v>4</v>
      </c>
      <c r="W2827" s="12">
        <v>1</v>
      </c>
      <c r="X2827" s="12">
        <v>3</v>
      </c>
      <c r="Y2827" s="12">
        <v>3</v>
      </c>
      <c r="Z2827" s="58">
        <v>0</v>
      </c>
      <c r="AA2827" s="58">
        <v>0</v>
      </c>
      <c r="AB2827" s="58">
        <v>0</v>
      </c>
      <c r="AC2827" s="58" t="s">
        <v>91</v>
      </c>
    </row>
    <row r="2828" spans="1:29" x14ac:dyDescent="0.3">
      <c r="A2828" s="57">
        <v>24800848</v>
      </c>
      <c r="B2828" s="12" t="s">
        <v>2179</v>
      </c>
      <c r="C2828" s="58" t="s">
        <v>108</v>
      </c>
      <c r="D2828" s="58" t="s">
        <v>112</v>
      </c>
      <c r="E2828" s="58">
        <v>217716</v>
      </c>
      <c r="F2828" s="58">
        <v>62894</v>
      </c>
      <c r="G2828" s="58">
        <f>+IF(F2828&gt;K2828+100000,F2828-K2828,0)</f>
        <v>0</v>
      </c>
      <c r="H2828" s="58">
        <v>63777</v>
      </c>
      <c r="I2828" s="58">
        <v>0</v>
      </c>
      <c r="J2828" s="58">
        <v>0</v>
      </c>
      <c r="K2828" s="58">
        <v>1126301</v>
      </c>
      <c r="L2828" s="12" t="s">
        <v>88</v>
      </c>
      <c r="M2828" s="12" t="s">
        <v>89</v>
      </c>
      <c r="N2828" s="12" t="s">
        <v>10</v>
      </c>
      <c r="O2828" s="12">
        <v>4</v>
      </c>
      <c r="P2828" s="12">
        <v>0</v>
      </c>
      <c r="Q2828" s="12">
        <v>0</v>
      </c>
      <c r="R2828" s="12">
        <v>76834</v>
      </c>
      <c r="S2828" s="59">
        <v>1.7671232876712328</v>
      </c>
      <c r="T2828" s="59">
        <v>37.273972602739725</v>
      </c>
      <c r="U2828" s="12">
        <v>1</v>
      </c>
      <c r="V2828" s="12">
        <v>2</v>
      </c>
      <c r="W2828" s="12">
        <v>2</v>
      </c>
      <c r="X2828" s="12">
        <v>3</v>
      </c>
      <c r="Y2828" s="12">
        <v>3</v>
      </c>
      <c r="Z2828" s="58">
        <v>0</v>
      </c>
      <c r="AA2828" s="58">
        <v>0</v>
      </c>
      <c r="AB2828" s="58">
        <v>0</v>
      </c>
      <c r="AC2828" s="58" t="s">
        <v>91</v>
      </c>
    </row>
    <row r="2829" spans="1:29" x14ac:dyDescent="0.3">
      <c r="A2829" s="57">
        <v>4268428</v>
      </c>
      <c r="B2829" s="12" t="s">
        <v>2180</v>
      </c>
      <c r="C2829" s="58" t="s">
        <v>109</v>
      </c>
      <c r="D2829" s="58" t="s">
        <v>112</v>
      </c>
      <c r="E2829" s="58">
        <v>105002</v>
      </c>
      <c r="F2829" s="58"/>
      <c r="G2829" s="58">
        <f>+IF(F2829&gt;K2829+100000,F2829-K2829,0)</f>
        <v>0</v>
      </c>
      <c r="H2829" s="58"/>
      <c r="I2829" s="58"/>
      <c r="J2829" s="58"/>
      <c r="K2829" s="58">
        <v>1126301</v>
      </c>
      <c r="L2829" s="12" t="s">
        <v>91</v>
      </c>
      <c r="M2829" s="12" t="s">
        <v>91</v>
      </c>
      <c r="N2829" s="12" t="s">
        <v>91</v>
      </c>
      <c r="O2829" s="12">
        <v>4</v>
      </c>
      <c r="P2829" s="12">
        <v>0</v>
      </c>
      <c r="Q2829" s="12">
        <v>0</v>
      </c>
      <c r="R2829" s="12">
        <v>76130</v>
      </c>
      <c r="S2829" s="59">
        <v>1.7616438356164383</v>
      </c>
      <c r="T2829" s="59">
        <v>42.580821917808223</v>
      </c>
      <c r="U2829" s="12">
        <v>1</v>
      </c>
      <c r="V2829" s="12">
        <v>2</v>
      </c>
      <c r="W2829" s="12">
        <v>1</v>
      </c>
      <c r="X2829" s="12">
        <v>3</v>
      </c>
      <c r="Y2829" s="12">
        <v>2</v>
      </c>
      <c r="Z2829" s="58">
        <v>0</v>
      </c>
      <c r="AA2829" s="58">
        <v>0</v>
      </c>
      <c r="AB2829" s="58">
        <v>0</v>
      </c>
      <c r="AC2829" s="58" t="s">
        <v>91</v>
      </c>
    </row>
    <row r="2830" spans="1:29" x14ac:dyDescent="0.3">
      <c r="A2830" s="57">
        <v>2224648800</v>
      </c>
      <c r="B2830" s="12" t="s">
        <v>2181</v>
      </c>
      <c r="C2830" s="58" t="s">
        <v>109</v>
      </c>
      <c r="D2830" s="58" t="s">
        <v>112</v>
      </c>
      <c r="E2830" s="58">
        <v>42408</v>
      </c>
      <c r="F2830" s="58"/>
      <c r="G2830" s="58">
        <f>+IF(F2830&gt;K2830+100000,F2830-K2830,0)</f>
        <v>0</v>
      </c>
      <c r="H2830" s="58"/>
      <c r="I2830" s="58"/>
      <c r="J2830" s="58"/>
      <c r="K2830" s="58">
        <v>1126301</v>
      </c>
      <c r="L2830" s="12" t="s">
        <v>91</v>
      </c>
      <c r="M2830" s="12" t="s">
        <v>91</v>
      </c>
      <c r="N2830" s="12" t="s">
        <v>91</v>
      </c>
      <c r="O2830" s="12">
        <v>4</v>
      </c>
      <c r="P2830" s="12">
        <v>0</v>
      </c>
      <c r="Q2830" s="12">
        <v>0</v>
      </c>
      <c r="R2830" s="12">
        <v>76130</v>
      </c>
      <c r="S2830" s="59">
        <v>1.7643835616438357</v>
      </c>
      <c r="T2830" s="59">
        <v>24.227397260273971</v>
      </c>
      <c r="U2830" s="12">
        <v>1</v>
      </c>
      <c r="V2830" s="12">
        <v>3</v>
      </c>
      <c r="W2830" s="12">
        <v>1</v>
      </c>
      <c r="X2830" s="12">
        <v>3</v>
      </c>
      <c r="Y2830" s="12">
        <v>1</v>
      </c>
      <c r="Z2830" s="58">
        <v>0</v>
      </c>
      <c r="AA2830" s="58">
        <v>0</v>
      </c>
      <c r="AB2830" s="58">
        <v>0</v>
      </c>
      <c r="AC2830" s="58" t="s">
        <v>91</v>
      </c>
    </row>
    <row r="2831" spans="1:29" x14ac:dyDescent="0.3">
      <c r="A2831" s="57">
        <v>2006244680</v>
      </c>
      <c r="B2831" s="12" t="s">
        <v>2183</v>
      </c>
      <c r="C2831" s="58" t="s">
        <v>109</v>
      </c>
      <c r="D2831" s="58" t="s">
        <v>112</v>
      </c>
      <c r="E2831" s="58">
        <v>364200</v>
      </c>
      <c r="F2831" s="58"/>
      <c r="G2831" s="58">
        <f>+IF(F2831&gt;K2831+100000,F2831-K2831,0)</f>
        <v>0</v>
      </c>
      <c r="H2831" s="58"/>
      <c r="I2831" s="58"/>
      <c r="J2831" s="58"/>
      <c r="K2831" s="58">
        <v>1128620</v>
      </c>
      <c r="L2831" s="12" t="s">
        <v>91</v>
      </c>
      <c r="M2831" s="12" t="s">
        <v>91</v>
      </c>
      <c r="N2831" s="12" t="s">
        <v>91</v>
      </c>
      <c r="O2831" s="12">
        <v>4</v>
      </c>
      <c r="P2831" s="12">
        <v>0</v>
      </c>
      <c r="Q2831" s="12">
        <v>0</v>
      </c>
      <c r="R2831" s="12">
        <v>68615</v>
      </c>
      <c r="S2831" s="59">
        <v>2.8958904109589043</v>
      </c>
      <c r="T2831" s="59">
        <v>26.457534246575342</v>
      </c>
      <c r="U2831" s="12">
        <v>2</v>
      </c>
      <c r="V2831" s="12">
        <v>2</v>
      </c>
      <c r="W2831" s="12">
        <v>1</v>
      </c>
      <c r="X2831" s="12">
        <v>2</v>
      </c>
      <c r="Y2831" s="12">
        <v>1</v>
      </c>
      <c r="Z2831" s="58">
        <v>0</v>
      </c>
      <c r="AA2831" s="58">
        <v>0</v>
      </c>
      <c r="AB2831" s="58">
        <v>0</v>
      </c>
      <c r="AC2831" s="58" t="s">
        <v>91</v>
      </c>
    </row>
    <row r="2832" spans="1:29" x14ac:dyDescent="0.3">
      <c r="A2832" s="57">
        <v>46826868</v>
      </c>
      <c r="B2832" s="12" t="s">
        <v>2184</v>
      </c>
      <c r="C2832" s="58" t="s">
        <v>108</v>
      </c>
      <c r="D2832" s="58" t="s">
        <v>29</v>
      </c>
      <c r="E2832" s="58"/>
      <c r="F2832" s="58">
        <v>1326953</v>
      </c>
      <c r="G2832" s="58">
        <f>+IF(F2832&gt;K2832+100000,F2832-K2832,0)</f>
        <v>198333</v>
      </c>
      <c r="H2832" s="58">
        <v>98692</v>
      </c>
      <c r="I2832" s="58">
        <v>0</v>
      </c>
      <c r="J2832" s="58">
        <v>0</v>
      </c>
      <c r="K2832" s="58">
        <v>1128620</v>
      </c>
      <c r="L2832" s="12" t="s">
        <v>88</v>
      </c>
      <c r="M2832" s="12" t="s">
        <v>89</v>
      </c>
      <c r="N2832" s="12" t="s">
        <v>10</v>
      </c>
      <c r="O2832" s="12">
        <v>4</v>
      </c>
      <c r="P2832" s="12">
        <v>0</v>
      </c>
      <c r="Q2832" s="12">
        <v>0</v>
      </c>
      <c r="R2832" s="12">
        <v>68001</v>
      </c>
      <c r="S2832" s="59">
        <v>2.8958904109589043</v>
      </c>
      <c r="T2832" s="59">
        <v>40.200000000000003</v>
      </c>
      <c r="U2832" s="12">
        <v>2</v>
      </c>
      <c r="V2832" s="12">
        <v>4</v>
      </c>
      <c r="W2832" s="12">
        <v>2</v>
      </c>
      <c r="X2832" s="12">
        <v>2</v>
      </c>
      <c r="Y2832" s="12">
        <v>3</v>
      </c>
      <c r="Z2832" s="58">
        <v>0</v>
      </c>
      <c r="AA2832" s="58">
        <v>0</v>
      </c>
      <c r="AB2832" s="58">
        <v>0</v>
      </c>
      <c r="AC2832" s="58" t="s">
        <v>91</v>
      </c>
    </row>
    <row r="2833" spans="1:29" x14ac:dyDescent="0.3">
      <c r="A2833" s="57">
        <v>40864048</v>
      </c>
      <c r="B2833" s="12" t="s">
        <v>2185</v>
      </c>
      <c r="C2833" s="58" t="s">
        <v>108</v>
      </c>
      <c r="D2833" s="58" t="s">
        <v>29</v>
      </c>
      <c r="E2833" s="58"/>
      <c r="F2833" s="58">
        <v>1815276</v>
      </c>
      <c r="G2833" s="58">
        <f>+IF(F2833&gt;K2833+100000,F2833-K2833,0)</f>
        <v>686656</v>
      </c>
      <c r="H2833" s="58">
        <v>168566</v>
      </c>
      <c r="I2833" s="58">
        <v>0</v>
      </c>
      <c r="J2833" s="58">
        <v>0</v>
      </c>
      <c r="K2833" s="58">
        <v>1128620</v>
      </c>
      <c r="L2833" s="12" t="s">
        <v>88</v>
      </c>
      <c r="M2833" s="12" t="s">
        <v>89</v>
      </c>
      <c r="N2833" s="12" t="s">
        <v>10</v>
      </c>
      <c r="O2833" s="12">
        <v>4</v>
      </c>
      <c r="P2833" s="12">
        <v>0</v>
      </c>
      <c r="Q2833" s="12">
        <v>0</v>
      </c>
      <c r="R2833" s="12">
        <v>13052</v>
      </c>
      <c r="S2833" s="59">
        <v>2.8602739726027395</v>
      </c>
      <c r="T2833" s="59">
        <v>24.389041095890413</v>
      </c>
      <c r="U2833" s="12">
        <v>2</v>
      </c>
      <c r="V2833" s="12">
        <v>3</v>
      </c>
      <c r="W2833" s="12">
        <v>1</v>
      </c>
      <c r="X2833" s="12">
        <v>2</v>
      </c>
      <c r="Y2833" s="12">
        <v>4</v>
      </c>
      <c r="Z2833" s="58">
        <v>0</v>
      </c>
      <c r="AA2833" s="58">
        <v>0</v>
      </c>
      <c r="AB2833" s="58">
        <v>0</v>
      </c>
      <c r="AC2833" s="58" t="s">
        <v>91</v>
      </c>
    </row>
    <row r="2834" spans="1:29" x14ac:dyDescent="0.3">
      <c r="A2834" s="57">
        <v>2046020228</v>
      </c>
      <c r="B2834" s="12" t="s">
        <v>2189</v>
      </c>
      <c r="C2834" s="58" t="s">
        <v>109</v>
      </c>
      <c r="D2834" s="58" t="s">
        <v>112</v>
      </c>
      <c r="E2834" s="58">
        <v>242800</v>
      </c>
      <c r="F2834" s="58"/>
      <c r="G2834" s="58">
        <f>+IF(F2834&gt;K2834+100000,F2834-K2834,0)</f>
        <v>0</v>
      </c>
      <c r="H2834" s="58"/>
      <c r="I2834" s="58"/>
      <c r="J2834" s="58"/>
      <c r="K2834" s="58">
        <v>1133014</v>
      </c>
      <c r="L2834" s="12" t="s">
        <v>91</v>
      </c>
      <c r="M2834" s="12" t="s">
        <v>91</v>
      </c>
      <c r="N2834" s="12" t="s">
        <v>91</v>
      </c>
      <c r="O2834" s="12">
        <v>4</v>
      </c>
      <c r="P2834" s="12">
        <v>0</v>
      </c>
      <c r="Q2834" s="12">
        <v>0</v>
      </c>
      <c r="R2834" s="12">
        <v>5318</v>
      </c>
      <c r="S2834" s="59">
        <v>3.8383561643835615</v>
      </c>
      <c r="T2834" s="59">
        <v>35.602739726027394</v>
      </c>
      <c r="U2834" s="12">
        <v>1</v>
      </c>
      <c r="V2834" s="12">
        <v>2</v>
      </c>
      <c r="W2834" s="12">
        <v>3</v>
      </c>
      <c r="X2834" s="12">
        <v>2</v>
      </c>
      <c r="Y2834" s="12">
        <v>1</v>
      </c>
      <c r="Z2834" s="58">
        <v>0</v>
      </c>
      <c r="AA2834" s="58">
        <v>0</v>
      </c>
      <c r="AB2834" s="58">
        <v>0</v>
      </c>
      <c r="AC2834" s="58" t="s">
        <v>91</v>
      </c>
    </row>
    <row r="2835" spans="1:29" x14ac:dyDescent="0.3">
      <c r="A2835" s="57">
        <v>2082406686</v>
      </c>
      <c r="B2835" s="12" t="s">
        <v>2191</v>
      </c>
      <c r="C2835" s="58" t="s">
        <v>109</v>
      </c>
      <c r="D2835" s="58" t="s">
        <v>117</v>
      </c>
      <c r="E2835" s="58">
        <v>21451115</v>
      </c>
      <c r="F2835" s="58"/>
      <c r="G2835" s="58">
        <f>+IF(F2835&gt;K2835+100000,F2835-K2835,0)</f>
        <v>0</v>
      </c>
      <c r="H2835" s="58"/>
      <c r="I2835" s="58"/>
      <c r="J2835" s="58"/>
      <c r="K2835" s="58">
        <v>1135910</v>
      </c>
      <c r="L2835" s="12" t="s">
        <v>91</v>
      </c>
      <c r="M2835" s="12" t="s">
        <v>91</v>
      </c>
      <c r="N2835" s="12" t="s">
        <v>91</v>
      </c>
      <c r="O2835" s="12">
        <v>4</v>
      </c>
      <c r="P2835" s="12">
        <v>0</v>
      </c>
      <c r="Q2835" s="12">
        <v>0</v>
      </c>
      <c r="R2835" s="12">
        <v>76130</v>
      </c>
      <c r="S2835" s="59">
        <v>3.7671232876712328</v>
      </c>
      <c r="T2835" s="59">
        <v>34.547945205479451</v>
      </c>
      <c r="U2835" s="12">
        <v>2</v>
      </c>
      <c r="V2835" s="12">
        <v>2</v>
      </c>
      <c r="W2835" s="12">
        <v>1</v>
      </c>
      <c r="X2835" s="12">
        <v>2</v>
      </c>
      <c r="Y2835" s="12">
        <v>3</v>
      </c>
      <c r="Z2835" s="58">
        <v>0</v>
      </c>
      <c r="AA2835" s="58">
        <v>0</v>
      </c>
      <c r="AB2835" s="58">
        <v>0</v>
      </c>
      <c r="AC2835" s="58" t="s">
        <v>91</v>
      </c>
    </row>
    <row r="2836" spans="1:29" x14ac:dyDescent="0.3">
      <c r="A2836" s="57">
        <v>20462622</v>
      </c>
      <c r="B2836" s="12" t="s">
        <v>2193</v>
      </c>
      <c r="C2836" s="58" t="s">
        <v>108</v>
      </c>
      <c r="D2836" s="58" t="s">
        <v>115</v>
      </c>
      <c r="E2836" s="58">
        <v>1656472</v>
      </c>
      <c r="F2836" s="58">
        <v>3303526</v>
      </c>
      <c r="G2836" s="58">
        <f>+IF(F2836&gt;K2836+100000,F2836-K2836,0)</f>
        <v>2167616</v>
      </c>
      <c r="H2836" s="58">
        <v>115007</v>
      </c>
      <c r="I2836" s="58">
        <v>0</v>
      </c>
      <c r="J2836" s="58">
        <v>0</v>
      </c>
      <c r="K2836" s="58">
        <v>1135910</v>
      </c>
      <c r="L2836" s="12" t="s">
        <v>88</v>
      </c>
      <c r="M2836" s="12" t="s">
        <v>89</v>
      </c>
      <c r="N2836" s="12" t="s">
        <v>10</v>
      </c>
      <c r="O2836" s="12">
        <v>4</v>
      </c>
      <c r="P2836" s="12">
        <v>0</v>
      </c>
      <c r="Q2836" s="12">
        <v>0</v>
      </c>
      <c r="R2836" s="12">
        <v>76130</v>
      </c>
      <c r="S2836" s="59">
        <v>3.8054794520547945</v>
      </c>
      <c r="T2836" s="59">
        <v>52.076712328767123</v>
      </c>
      <c r="U2836" s="12">
        <v>2</v>
      </c>
      <c r="V2836" s="12">
        <v>2</v>
      </c>
      <c r="W2836" s="12">
        <v>2</v>
      </c>
      <c r="X2836" s="12">
        <v>2</v>
      </c>
      <c r="Y2836" s="12">
        <v>4</v>
      </c>
      <c r="Z2836" s="58">
        <v>0</v>
      </c>
      <c r="AA2836" s="58">
        <v>0</v>
      </c>
      <c r="AB2836" s="58">
        <v>0</v>
      </c>
      <c r="AC2836" s="58" t="s">
        <v>91</v>
      </c>
    </row>
    <row r="2837" spans="1:29" x14ac:dyDescent="0.3">
      <c r="A2837" s="57">
        <v>48464482</v>
      </c>
      <c r="B2837" s="12" t="s">
        <v>2194</v>
      </c>
      <c r="C2837" s="58" t="s">
        <v>108</v>
      </c>
      <c r="D2837" s="58" t="s">
        <v>113</v>
      </c>
      <c r="E2837" s="58">
        <v>33801</v>
      </c>
      <c r="F2837" s="58">
        <v>442891</v>
      </c>
      <c r="G2837" s="58">
        <f>+IF(F2837&gt;K2837+100000,F2837-K2837,0)</f>
        <v>0</v>
      </c>
      <c r="H2837" s="58">
        <v>100618</v>
      </c>
      <c r="I2837" s="58">
        <v>0</v>
      </c>
      <c r="J2837" s="58">
        <v>0</v>
      </c>
      <c r="K2837" s="58">
        <v>1135910</v>
      </c>
      <c r="L2837" s="12" t="s">
        <v>88</v>
      </c>
      <c r="M2837" s="12" t="s">
        <v>89</v>
      </c>
      <c r="N2837" s="12" t="s">
        <v>10</v>
      </c>
      <c r="O2837" s="12">
        <v>4</v>
      </c>
      <c r="P2837" s="12">
        <v>0</v>
      </c>
      <c r="Q2837" s="12">
        <v>0</v>
      </c>
      <c r="R2837" s="12">
        <v>76130</v>
      </c>
      <c r="S2837" s="59">
        <v>3.7671232876712328</v>
      </c>
      <c r="T2837" s="59">
        <v>40.791780821917811</v>
      </c>
      <c r="U2837" s="12">
        <v>2</v>
      </c>
      <c r="V2837" s="12">
        <v>0</v>
      </c>
      <c r="W2837" s="12">
        <v>1</v>
      </c>
      <c r="X2837" s="12">
        <v>2</v>
      </c>
      <c r="Y2837" s="12">
        <v>1</v>
      </c>
      <c r="Z2837" s="58">
        <v>0</v>
      </c>
      <c r="AA2837" s="58">
        <v>0</v>
      </c>
      <c r="AB2837" s="58">
        <v>0</v>
      </c>
      <c r="AC2837" s="58" t="s">
        <v>91</v>
      </c>
    </row>
    <row r="2838" spans="1:29" x14ac:dyDescent="0.3">
      <c r="A2838" s="57">
        <v>2284486</v>
      </c>
      <c r="B2838" s="12" t="s">
        <v>2196</v>
      </c>
      <c r="C2838" s="58" t="s">
        <v>108</v>
      </c>
      <c r="D2838" s="58" t="s">
        <v>29</v>
      </c>
      <c r="E2838" s="58"/>
      <c r="F2838" s="58">
        <v>1280746</v>
      </c>
      <c r="G2838" s="58">
        <f>+IF(F2838&gt;K2838+100000,F2838-K2838,0)</f>
        <v>144300</v>
      </c>
      <c r="H2838" s="58">
        <v>126438.00000000001</v>
      </c>
      <c r="I2838" s="58">
        <v>0</v>
      </c>
      <c r="J2838" s="58">
        <v>0</v>
      </c>
      <c r="K2838" s="58">
        <v>1136446</v>
      </c>
      <c r="L2838" s="12" t="s">
        <v>88</v>
      </c>
      <c r="M2838" s="12" t="s">
        <v>89</v>
      </c>
      <c r="N2838" s="12" t="s">
        <v>10</v>
      </c>
      <c r="O2838" s="12">
        <v>4</v>
      </c>
      <c r="P2838" s="12">
        <v>0</v>
      </c>
      <c r="Q2838" s="12">
        <v>0</v>
      </c>
      <c r="R2838" s="12">
        <v>68307</v>
      </c>
      <c r="S2838" s="59">
        <v>1.1643835616438356</v>
      </c>
      <c r="T2838" s="59">
        <v>38.797260273972604</v>
      </c>
      <c r="U2838" s="12">
        <v>1</v>
      </c>
      <c r="V2838" s="12">
        <v>2</v>
      </c>
      <c r="W2838" s="12">
        <v>2</v>
      </c>
      <c r="X2838" s="12">
        <v>4</v>
      </c>
      <c r="Y2838" s="12">
        <v>2</v>
      </c>
      <c r="Z2838" s="58">
        <v>0</v>
      </c>
      <c r="AA2838" s="58">
        <v>0</v>
      </c>
      <c r="AB2838" s="58">
        <v>0</v>
      </c>
      <c r="AC2838" s="58" t="s">
        <v>91</v>
      </c>
    </row>
    <row r="2839" spans="1:29" x14ac:dyDescent="0.3">
      <c r="A2839" s="57">
        <v>24640620</v>
      </c>
      <c r="B2839" s="12" t="s">
        <v>2197</v>
      </c>
      <c r="C2839" s="58" t="s">
        <v>108</v>
      </c>
      <c r="D2839" s="58" t="s">
        <v>29</v>
      </c>
      <c r="E2839" s="58"/>
      <c r="F2839" s="58">
        <v>1689401</v>
      </c>
      <c r="G2839" s="58">
        <f>+IF(F2839&gt;K2839+100000,F2839-K2839,0)</f>
        <v>552955</v>
      </c>
      <c r="H2839" s="58">
        <v>182220</v>
      </c>
      <c r="I2839" s="58">
        <v>0</v>
      </c>
      <c r="J2839" s="58">
        <v>0</v>
      </c>
      <c r="K2839" s="58">
        <v>1136446</v>
      </c>
      <c r="L2839" s="12" t="s">
        <v>88</v>
      </c>
      <c r="M2839" s="12" t="s">
        <v>89</v>
      </c>
      <c r="N2839" s="12" t="s">
        <v>10</v>
      </c>
      <c r="O2839" s="12">
        <v>4</v>
      </c>
      <c r="P2839" s="12">
        <v>0</v>
      </c>
      <c r="Q2839" s="12">
        <v>0</v>
      </c>
      <c r="R2839" s="12">
        <v>68418</v>
      </c>
      <c r="S2839" s="59">
        <v>1.1643835616438356</v>
      </c>
      <c r="T2839" s="59">
        <v>37.361643835616441</v>
      </c>
      <c r="U2839" s="12">
        <v>1</v>
      </c>
      <c r="V2839" s="12">
        <v>0</v>
      </c>
      <c r="W2839" s="12">
        <v>2</v>
      </c>
      <c r="X2839" s="12">
        <v>3</v>
      </c>
      <c r="Y2839" s="12">
        <v>1</v>
      </c>
      <c r="Z2839" s="58">
        <v>0</v>
      </c>
      <c r="AA2839" s="58">
        <v>0</v>
      </c>
      <c r="AB2839" s="58">
        <v>0</v>
      </c>
      <c r="AC2839" s="58" t="s">
        <v>91</v>
      </c>
    </row>
    <row r="2840" spans="1:29" x14ac:dyDescent="0.3">
      <c r="A2840" s="57">
        <v>48660264</v>
      </c>
      <c r="B2840" s="12" t="s">
        <v>2199</v>
      </c>
      <c r="C2840" s="58" t="s">
        <v>108</v>
      </c>
      <c r="D2840" s="58" t="s">
        <v>29</v>
      </c>
      <c r="E2840" s="58">
        <v>1087622</v>
      </c>
      <c r="F2840" s="58">
        <v>2040595</v>
      </c>
      <c r="G2840" s="58">
        <f>+IF(F2840&gt;K2840+100000,F2840-K2840,0)</f>
        <v>903982</v>
      </c>
      <c r="H2840" s="58">
        <v>271404</v>
      </c>
      <c r="I2840" s="58">
        <v>0</v>
      </c>
      <c r="J2840" s="58">
        <v>1090000</v>
      </c>
      <c r="K2840" s="58">
        <v>1136613</v>
      </c>
      <c r="L2840" s="12" t="s">
        <v>87</v>
      </c>
      <c r="M2840" s="12" t="s">
        <v>89</v>
      </c>
      <c r="N2840" s="12" t="s">
        <v>10</v>
      </c>
      <c r="O2840" s="12">
        <v>4</v>
      </c>
      <c r="P2840" s="12">
        <v>0</v>
      </c>
      <c r="Q2840" s="12">
        <v>0</v>
      </c>
      <c r="R2840" s="12">
        <v>76130</v>
      </c>
      <c r="S2840" s="59">
        <v>3.7205479452054795</v>
      </c>
      <c r="T2840" s="59">
        <v>23.734246575342464</v>
      </c>
      <c r="U2840" s="12">
        <v>1</v>
      </c>
      <c r="V2840" s="12">
        <v>0</v>
      </c>
      <c r="W2840" s="12">
        <v>1</v>
      </c>
      <c r="X2840" s="12">
        <v>2</v>
      </c>
      <c r="Y2840" s="12">
        <v>3</v>
      </c>
      <c r="Z2840" s="58">
        <v>0</v>
      </c>
      <c r="AA2840" s="58">
        <v>0</v>
      </c>
      <c r="AB2840" s="58">
        <v>0</v>
      </c>
      <c r="AC2840" s="58" t="s">
        <v>91</v>
      </c>
    </row>
    <row r="2841" spans="1:29" x14ac:dyDescent="0.3">
      <c r="A2841" s="57">
        <v>2222488688</v>
      </c>
      <c r="B2841" s="12" t="s">
        <v>2200</v>
      </c>
      <c r="C2841" s="58" t="s">
        <v>109</v>
      </c>
      <c r="D2841" s="58" t="s">
        <v>112</v>
      </c>
      <c r="E2841" s="58">
        <v>151000</v>
      </c>
      <c r="F2841" s="58"/>
      <c r="G2841" s="58">
        <f>+IF(F2841&gt;K2841+100000,F2841-K2841,0)</f>
        <v>0</v>
      </c>
      <c r="H2841" s="58"/>
      <c r="I2841" s="58"/>
      <c r="J2841" s="58"/>
      <c r="K2841" s="58">
        <v>1136613</v>
      </c>
      <c r="L2841" s="12" t="s">
        <v>91</v>
      </c>
      <c r="M2841" s="12" t="s">
        <v>91</v>
      </c>
      <c r="N2841" s="12" t="s">
        <v>91</v>
      </c>
      <c r="O2841" s="12">
        <v>4</v>
      </c>
      <c r="P2841" s="12">
        <v>0</v>
      </c>
      <c r="Q2841" s="12">
        <v>0</v>
      </c>
      <c r="R2841" s="12">
        <v>76130</v>
      </c>
      <c r="S2841" s="59">
        <v>3.7205479452054795</v>
      </c>
      <c r="T2841" s="59">
        <v>29.142465753424659</v>
      </c>
      <c r="U2841" s="12">
        <v>2</v>
      </c>
      <c r="V2841" s="12">
        <v>0</v>
      </c>
      <c r="W2841" s="12">
        <v>2</v>
      </c>
      <c r="X2841" s="12">
        <v>2</v>
      </c>
      <c r="Y2841" s="12">
        <v>1</v>
      </c>
      <c r="Z2841" s="58">
        <v>0</v>
      </c>
      <c r="AA2841" s="58">
        <v>0</v>
      </c>
      <c r="AB2841" s="58">
        <v>0</v>
      </c>
      <c r="AC2841" s="58" t="s">
        <v>91</v>
      </c>
    </row>
    <row r="2842" spans="1:29" x14ac:dyDescent="0.3">
      <c r="A2842" s="57">
        <v>26802046</v>
      </c>
      <c r="B2842" s="12" t="s">
        <v>2204</v>
      </c>
      <c r="C2842" s="58" t="s">
        <v>108</v>
      </c>
      <c r="D2842" s="58" t="s">
        <v>113</v>
      </c>
      <c r="E2842" s="58"/>
      <c r="F2842" s="58">
        <v>261114</v>
      </c>
      <c r="G2842" s="58">
        <f>+IF(F2842&gt;K2842+100000,F2842-K2842,0)</f>
        <v>0</v>
      </c>
      <c r="H2842" s="58">
        <v>74798</v>
      </c>
      <c r="I2842" s="58">
        <v>0</v>
      </c>
      <c r="J2842" s="58">
        <v>0</v>
      </c>
      <c r="K2842" s="58">
        <v>1136613</v>
      </c>
      <c r="L2842" s="12" t="s">
        <v>88</v>
      </c>
      <c r="M2842" s="12" t="s">
        <v>89</v>
      </c>
      <c r="N2842" s="12" t="s">
        <v>10</v>
      </c>
      <c r="O2842" s="12">
        <v>4</v>
      </c>
      <c r="P2842" s="12">
        <v>0</v>
      </c>
      <c r="Q2842" s="12">
        <v>0</v>
      </c>
      <c r="R2842" s="12">
        <v>76606</v>
      </c>
      <c r="S2842" s="59">
        <v>3.7698630136986302</v>
      </c>
      <c r="T2842" s="59">
        <v>48.093150684931508</v>
      </c>
      <c r="U2842" s="12">
        <v>1</v>
      </c>
      <c r="V2842" s="12">
        <v>0</v>
      </c>
      <c r="W2842" s="12">
        <v>1</v>
      </c>
      <c r="X2842" s="12">
        <v>2</v>
      </c>
      <c r="Y2842" s="12">
        <v>1</v>
      </c>
      <c r="Z2842" s="58">
        <v>0</v>
      </c>
      <c r="AA2842" s="58">
        <v>0</v>
      </c>
      <c r="AB2842" s="58">
        <v>0</v>
      </c>
      <c r="AC2842" s="58" t="s">
        <v>91</v>
      </c>
    </row>
    <row r="2843" spans="1:29" x14ac:dyDescent="0.3">
      <c r="A2843" s="57">
        <v>2008404420</v>
      </c>
      <c r="B2843" s="12" t="s">
        <v>2205</v>
      </c>
      <c r="C2843" s="58" t="s">
        <v>108</v>
      </c>
      <c r="D2843" s="58" t="s">
        <v>29</v>
      </c>
      <c r="E2843" s="58">
        <v>45400</v>
      </c>
      <c r="F2843" s="58">
        <v>1864005</v>
      </c>
      <c r="G2843" s="58">
        <f>+IF(F2843&gt;K2843+100000,F2843-K2843,0)</f>
        <v>725185</v>
      </c>
      <c r="H2843" s="58">
        <v>88883</v>
      </c>
      <c r="I2843" s="58">
        <v>0</v>
      </c>
      <c r="J2843" s="58">
        <v>0</v>
      </c>
      <c r="K2843" s="58">
        <v>1138820</v>
      </c>
      <c r="L2843" s="12" t="s">
        <v>88</v>
      </c>
      <c r="M2843" s="12" t="s">
        <v>89</v>
      </c>
      <c r="N2843" s="12" t="s">
        <v>10</v>
      </c>
      <c r="O2843" s="12">
        <v>4</v>
      </c>
      <c r="P2843" s="12">
        <v>0</v>
      </c>
      <c r="Q2843" s="12">
        <v>0</v>
      </c>
      <c r="R2843" s="12">
        <v>68307</v>
      </c>
      <c r="S2843" s="59">
        <v>4.9890410958904106</v>
      </c>
      <c r="T2843" s="59">
        <v>33.030136986301372</v>
      </c>
      <c r="U2843" s="12">
        <v>2</v>
      </c>
      <c r="V2843" s="12">
        <v>3</v>
      </c>
      <c r="W2843" s="12">
        <v>1</v>
      </c>
      <c r="X2843" s="12">
        <v>2</v>
      </c>
      <c r="Y2843" s="12">
        <v>1</v>
      </c>
      <c r="Z2843" s="58">
        <v>0</v>
      </c>
      <c r="AA2843" s="58">
        <v>0</v>
      </c>
      <c r="AB2843" s="58">
        <v>0</v>
      </c>
      <c r="AC2843" s="58" t="s">
        <v>91</v>
      </c>
    </row>
    <row r="2844" spans="1:29" x14ac:dyDescent="0.3">
      <c r="A2844" s="57">
        <v>2004286400</v>
      </c>
      <c r="B2844" s="12" t="s">
        <v>2207</v>
      </c>
      <c r="C2844" s="58" t="s">
        <v>108</v>
      </c>
      <c r="D2844" s="58" t="s">
        <v>113</v>
      </c>
      <c r="E2844" s="58">
        <v>367800</v>
      </c>
      <c r="F2844" s="58">
        <v>611832</v>
      </c>
      <c r="G2844" s="58">
        <f>+IF(F2844&gt;K2844+100000,F2844-K2844,0)</f>
        <v>0</v>
      </c>
      <c r="H2844" s="58">
        <v>127554</v>
      </c>
      <c r="I2844" s="58">
        <v>0</v>
      </c>
      <c r="J2844" s="58">
        <v>0</v>
      </c>
      <c r="K2844" s="58">
        <v>1140620</v>
      </c>
      <c r="L2844" s="12" t="s">
        <v>88</v>
      </c>
      <c r="M2844" s="12" t="s">
        <v>89</v>
      </c>
      <c r="N2844" s="12" t="s">
        <v>10</v>
      </c>
      <c r="O2844" s="12">
        <v>4</v>
      </c>
      <c r="P2844" s="12">
        <v>0</v>
      </c>
      <c r="Q2844" s="12">
        <v>0</v>
      </c>
      <c r="R2844" s="12">
        <v>68307</v>
      </c>
      <c r="S2844" s="59">
        <v>2.7424657534246575</v>
      </c>
      <c r="T2844" s="59">
        <v>30.416438356164385</v>
      </c>
      <c r="U2844" s="12">
        <v>1</v>
      </c>
      <c r="V2844" s="12">
        <v>3</v>
      </c>
      <c r="W2844" s="12">
        <v>1</v>
      </c>
      <c r="X2844" s="12">
        <v>2</v>
      </c>
      <c r="Y2844" s="12">
        <v>2</v>
      </c>
      <c r="Z2844" s="58">
        <v>0</v>
      </c>
      <c r="AA2844" s="58">
        <v>0</v>
      </c>
      <c r="AB2844" s="58">
        <v>0</v>
      </c>
      <c r="AC2844" s="58" t="s">
        <v>91</v>
      </c>
    </row>
    <row r="2845" spans="1:29" x14ac:dyDescent="0.3">
      <c r="A2845" s="57">
        <v>6888044</v>
      </c>
      <c r="B2845" s="12" t="s">
        <v>2208</v>
      </c>
      <c r="C2845" s="58" t="s">
        <v>109</v>
      </c>
      <c r="D2845" s="58" t="s">
        <v>112</v>
      </c>
      <c r="E2845" s="58">
        <v>269280</v>
      </c>
      <c r="F2845" s="58"/>
      <c r="G2845" s="58">
        <f>+IF(F2845&gt;K2845+100000,F2845-K2845,0)</f>
        <v>0</v>
      </c>
      <c r="H2845" s="58"/>
      <c r="I2845" s="58"/>
      <c r="J2845" s="58"/>
      <c r="K2845" s="58">
        <v>1140620</v>
      </c>
      <c r="L2845" s="12" t="s">
        <v>91</v>
      </c>
      <c r="M2845" s="12" t="s">
        <v>91</v>
      </c>
      <c r="N2845" s="12" t="s">
        <v>91</v>
      </c>
      <c r="O2845" s="12">
        <v>4</v>
      </c>
      <c r="P2845" s="12">
        <v>0</v>
      </c>
      <c r="Q2845" s="12">
        <v>0</v>
      </c>
      <c r="R2845" s="12">
        <v>68820</v>
      </c>
      <c r="S2845" s="59">
        <v>2.4904109589041097</v>
      </c>
      <c r="T2845" s="59">
        <v>54.043835616438358</v>
      </c>
      <c r="U2845" s="12">
        <v>1</v>
      </c>
      <c r="V2845" s="12">
        <v>1</v>
      </c>
      <c r="W2845" s="12">
        <v>2</v>
      </c>
      <c r="X2845" s="12">
        <v>2</v>
      </c>
      <c r="Y2845" s="12">
        <v>2</v>
      </c>
      <c r="Z2845" s="58">
        <v>0</v>
      </c>
      <c r="AA2845" s="58">
        <v>0</v>
      </c>
      <c r="AB2845" s="58">
        <v>0</v>
      </c>
      <c r="AC2845" s="58" t="s">
        <v>91</v>
      </c>
    </row>
    <row r="2846" spans="1:29" x14ac:dyDescent="0.3">
      <c r="A2846" s="57">
        <v>2020080468</v>
      </c>
      <c r="B2846" s="12" t="s">
        <v>2209</v>
      </c>
      <c r="C2846" s="58" t="s">
        <v>109</v>
      </c>
      <c r="D2846" s="58" t="s">
        <v>112</v>
      </c>
      <c r="E2846" s="58"/>
      <c r="F2846" s="58"/>
      <c r="G2846" s="58">
        <f>+IF(F2846&gt;K2846+100000,F2846-K2846,0)</f>
        <v>0</v>
      </c>
      <c r="H2846" s="58"/>
      <c r="I2846" s="58"/>
      <c r="J2846" s="58"/>
      <c r="K2846" s="58">
        <v>1140620</v>
      </c>
      <c r="L2846" s="12" t="s">
        <v>91</v>
      </c>
      <c r="M2846" s="12" t="s">
        <v>91</v>
      </c>
      <c r="N2846" s="12" t="s">
        <v>91</v>
      </c>
      <c r="O2846" s="12">
        <v>4</v>
      </c>
      <c r="P2846" s="12">
        <v>0</v>
      </c>
      <c r="Q2846" s="12">
        <v>0</v>
      </c>
      <c r="R2846" s="12">
        <v>68895</v>
      </c>
      <c r="S2846" s="59">
        <v>2.7013698630136984</v>
      </c>
      <c r="T2846" s="59">
        <v>23.350684931506848</v>
      </c>
      <c r="U2846" s="12">
        <v>1</v>
      </c>
      <c r="V2846" s="12">
        <v>2</v>
      </c>
      <c r="W2846" s="12">
        <v>1</v>
      </c>
      <c r="X2846" s="12">
        <v>3</v>
      </c>
      <c r="Y2846" s="12">
        <v>3</v>
      </c>
      <c r="Z2846" s="58">
        <v>0</v>
      </c>
      <c r="AA2846" s="58">
        <v>0</v>
      </c>
      <c r="AB2846" s="58">
        <v>0</v>
      </c>
      <c r="AC2846" s="58" t="s">
        <v>91</v>
      </c>
    </row>
    <row r="2847" spans="1:29" x14ac:dyDescent="0.3">
      <c r="A2847" s="57">
        <v>2068880288</v>
      </c>
      <c r="B2847" s="12" t="s">
        <v>2211</v>
      </c>
      <c r="C2847" s="58" t="s">
        <v>108</v>
      </c>
      <c r="D2847" s="58" t="s">
        <v>113</v>
      </c>
      <c r="E2847" s="58">
        <v>488000</v>
      </c>
      <c r="F2847" s="58">
        <v>671965</v>
      </c>
      <c r="G2847" s="58">
        <f>+IF(F2847&gt;K2847+100000,F2847-K2847,0)</f>
        <v>0</v>
      </c>
      <c r="H2847" s="58">
        <v>171364</v>
      </c>
      <c r="I2847" s="58">
        <v>0</v>
      </c>
      <c r="J2847" s="58">
        <v>0</v>
      </c>
      <c r="K2847" s="58">
        <v>1146884</v>
      </c>
      <c r="L2847" s="12" t="s">
        <v>88</v>
      </c>
      <c r="M2847" s="12" t="s">
        <v>89</v>
      </c>
      <c r="N2847" s="12" t="s">
        <v>10</v>
      </c>
      <c r="O2847" s="12">
        <v>4</v>
      </c>
      <c r="P2847" s="12">
        <v>0</v>
      </c>
      <c r="Q2847" s="12">
        <v>0</v>
      </c>
      <c r="R2847" s="12">
        <v>76130</v>
      </c>
      <c r="S2847" s="59">
        <v>3.8054794520547945</v>
      </c>
      <c r="T2847" s="59">
        <v>27.17808219178082</v>
      </c>
      <c r="U2847" s="12">
        <v>1</v>
      </c>
      <c r="V2847" s="12">
        <v>0</v>
      </c>
      <c r="W2847" s="12">
        <v>1</v>
      </c>
      <c r="X2847" s="12">
        <v>2</v>
      </c>
      <c r="Y2847" s="12">
        <v>3</v>
      </c>
      <c r="Z2847" s="58">
        <v>0</v>
      </c>
      <c r="AA2847" s="58">
        <v>0</v>
      </c>
      <c r="AB2847" s="58">
        <v>0</v>
      </c>
      <c r="AC2847" s="58" t="s">
        <v>91</v>
      </c>
    </row>
    <row r="2848" spans="1:29" x14ac:dyDescent="0.3">
      <c r="A2848" s="57">
        <v>2008600042</v>
      </c>
      <c r="B2848" s="12" t="s">
        <v>2212</v>
      </c>
      <c r="C2848" s="58" t="s">
        <v>108</v>
      </c>
      <c r="D2848" s="58" t="s">
        <v>113</v>
      </c>
      <c r="E2848" s="58"/>
      <c r="F2848" s="58">
        <v>277850</v>
      </c>
      <c r="G2848" s="58">
        <f>+IF(F2848&gt;K2848+100000,F2848-K2848,0)</f>
        <v>0</v>
      </c>
      <c r="H2848" s="58">
        <v>94102</v>
      </c>
      <c r="I2848" s="58">
        <v>0</v>
      </c>
      <c r="J2848" s="58">
        <v>0</v>
      </c>
      <c r="K2848" s="58">
        <v>1146884</v>
      </c>
      <c r="L2848" s="12" t="s">
        <v>88</v>
      </c>
      <c r="M2848" s="12" t="s">
        <v>89</v>
      </c>
      <c r="N2848" s="12" t="s">
        <v>10</v>
      </c>
      <c r="O2848" s="12">
        <v>4</v>
      </c>
      <c r="P2848" s="12">
        <v>0</v>
      </c>
      <c r="Q2848" s="12">
        <v>0</v>
      </c>
      <c r="R2848" s="12">
        <v>76130</v>
      </c>
      <c r="S2848" s="59">
        <v>3.8054794520547945</v>
      </c>
      <c r="T2848" s="59">
        <v>22.287671232876711</v>
      </c>
      <c r="U2848" s="12">
        <v>1</v>
      </c>
      <c r="V2848" s="12">
        <v>0</v>
      </c>
      <c r="W2848" s="12">
        <v>1</v>
      </c>
      <c r="X2848" s="12">
        <v>2</v>
      </c>
      <c r="Y2848" s="12">
        <v>3</v>
      </c>
      <c r="Z2848" s="58">
        <v>0</v>
      </c>
      <c r="AA2848" s="58">
        <v>0</v>
      </c>
      <c r="AB2848" s="58">
        <v>0</v>
      </c>
      <c r="AC2848" s="58" t="s">
        <v>91</v>
      </c>
    </row>
    <row r="2849" spans="1:29" x14ac:dyDescent="0.3">
      <c r="A2849" s="57">
        <v>2226082264</v>
      </c>
      <c r="B2849" s="12" t="s">
        <v>2214</v>
      </c>
      <c r="C2849" s="58" t="s">
        <v>109</v>
      </c>
      <c r="D2849" s="58" t="s">
        <v>112</v>
      </c>
      <c r="E2849" s="58">
        <v>2581917</v>
      </c>
      <c r="F2849" s="58"/>
      <c r="G2849" s="58">
        <f>+IF(F2849&gt;K2849+100000,F2849-K2849,0)</f>
        <v>0</v>
      </c>
      <c r="H2849" s="58"/>
      <c r="I2849" s="58"/>
      <c r="J2849" s="58"/>
      <c r="K2849" s="58">
        <v>1148332</v>
      </c>
      <c r="L2849" s="12" t="s">
        <v>91</v>
      </c>
      <c r="M2849" s="12" t="s">
        <v>91</v>
      </c>
      <c r="N2849" s="12" t="s">
        <v>91</v>
      </c>
      <c r="O2849" s="12">
        <v>4</v>
      </c>
      <c r="P2849" s="12">
        <v>0</v>
      </c>
      <c r="Q2849" s="12">
        <v>0</v>
      </c>
      <c r="R2849" s="12">
        <v>76130</v>
      </c>
      <c r="S2849" s="59">
        <v>3.7698630136986302</v>
      </c>
      <c r="T2849" s="59">
        <v>32.38082191780822</v>
      </c>
      <c r="U2849" s="12">
        <v>2</v>
      </c>
      <c r="V2849" s="12">
        <v>0</v>
      </c>
      <c r="W2849" s="12">
        <v>2</v>
      </c>
      <c r="X2849" s="12">
        <v>2</v>
      </c>
      <c r="Y2849" s="12">
        <v>1</v>
      </c>
      <c r="Z2849" s="58">
        <v>0</v>
      </c>
      <c r="AA2849" s="58">
        <v>0</v>
      </c>
      <c r="AB2849" s="58">
        <v>0</v>
      </c>
      <c r="AC2849" s="58" t="s">
        <v>91</v>
      </c>
    </row>
    <row r="2850" spans="1:29" x14ac:dyDescent="0.3">
      <c r="A2850" s="57">
        <v>2082688800</v>
      </c>
      <c r="B2850" s="12" t="s">
        <v>2215</v>
      </c>
      <c r="C2850" s="58" t="s">
        <v>109</v>
      </c>
      <c r="D2850" s="58" t="s">
        <v>112</v>
      </c>
      <c r="E2850" s="58">
        <v>828370</v>
      </c>
      <c r="F2850" s="58"/>
      <c r="G2850" s="58">
        <f>+IF(F2850&gt;K2850+100000,F2850-K2850,0)</f>
        <v>0</v>
      </c>
      <c r="H2850" s="58"/>
      <c r="I2850" s="58"/>
      <c r="J2850" s="58"/>
      <c r="K2850" s="58">
        <v>1148332</v>
      </c>
      <c r="L2850" s="12" t="s">
        <v>91</v>
      </c>
      <c r="M2850" s="12" t="s">
        <v>91</v>
      </c>
      <c r="N2850" s="12" t="s">
        <v>91</v>
      </c>
      <c r="O2850" s="12">
        <v>4</v>
      </c>
      <c r="P2850" s="12">
        <v>0</v>
      </c>
      <c r="Q2850" s="12">
        <v>0</v>
      </c>
      <c r="R2850" s="12">
        <v>76834</v>
      </c>
      <c r="S2850" s="59">
        <v>3.7698630136986302</v>
      </c>
      <c r="T2850" s="59">
        <v>28.139726027397259</v>
      </c>
      <c r="U2850" s="12">
        <v>2</v>
      </c>
      <c r="V2850" s="12">
        <v>4</v>
      </c>
      <c r="W2850" s="12">
        <v>3</v>
      </c>
      <c r="X2850" s="12">
        <v>2</v>
      </c>
      <c r="Y2850" s="12">
        <v>1</v>
      </c>
      <c r="Z2850" s="58">
        <v>0</v>
      </c>
      <c r="AA2850" s="58">
        <v>0</v>
      </c>
      <c r="AB2850" s="58">
        <v>0</v>
      </c>
      <c r="AC2850" s="58" t="s">
        <v>91</v>
      </c>
    </row>
    <row r="2851" spans="1:29" x14ac:dyDescent="0.3">
      <c r="A2851" s="57">
        <v>66886068</v>
      </c>
      <c r="B2851" s="12" t="s">
        <v>2218</v>
      </c>
      <c r="C2851" s="58" t="s">
        <v>109</v>
      </c>
      <c r="D2851" s="58" t="s">
        <v>112</v>
      </c>
      <c r="E2851" s="58"/>
      <c r="F2851" s="58"/>
      <c r="G2851" s="58">
        <f>+IF(F2851&gt;K2851+100000,F2851-K2851,0)</f>
        <v>0</v>
      </c>
      <c r="H2851" s="58"/>
      <c r="I2851" s="58"/>
      <c r="J2851" s="58"/>
      <c r="K2851" s="58">
        <v>1148332</v>
      </c>
      <c r="L2851" s="12" t="s">
        <v>91</v>
      </c>
      <c r="M2851" s="12" t="s">
        <v>91</v>
      </c>
      <c r="N2851" s="12" t="s">
        <v>91</v>
      </c>
      <c r="O2851" s="12">
        <v>4</v>
      </c>
      <c r="P2851" s="12">
        <v>0</v>
      </c>
      <c r="Q2851" s="12">
        <v>0</v>
      </c>
      <c r="R2851" s="12">
        <v>76130</v>
      </c>
      <c r="S2851" s="59">
        <v>3.7671232876712328</v>
      </c>
      <c r="T2851" s="59">
        <v>49.438356164383563</v>
      </c>
      <c r="U2851" s="12">
        <v>2</v>
      </c>
      <c r="V2851" s="12">
        <v>2</v>
      </c>
      <c r="W2851" s="12">
        <v>1</v>
      </c>
      <c r="X2851" s="12">
        <v>2</v>
      </c>
      <c r="Y2851" s="12">
        <v>1</v>
      </c>
      <c r="Z2851" s="58">
        <v>0</v>
      </c>
      <c r="AA2851" s="58">
        <v>0</v>
      </c>
      <c r="AB2851" s="58">
        <v>0</v>
      </c>
      <c r="AC2851" s="58" t="s">
        <v>91</v>
      </c>
    </row>
    <row r="2852" spans="1:29" x14ac:dyDescent="0.3">
      <c r="A2852" s="57">
        <v>2008864466</v>
      </c>
      <c r="B2852" s="12" t="s">
        <v>2219</v>
      </c>
      <c r="C2852" s="58" t="s">
        <v>109</v>
      </c>
      <c r="D2852" s="58" t="s">
        <v>112</v>
      </c>
      <c r="E2852" s="58">
        <v>139610</v>
      </c>
      <c r="F2852" s="58"/>
      <c r="G2852" s="58">
        <f>+IF(F2852&gt;K2852+100000,F2852-K2852,0)</f>
        <v>0</v>
      </c>
      <c r="H2852" s="58"/>
      <c r="I2852" s="58"/>
      <c r="J2852" s="58"/>
      <c r="K2852" s="58">
        <v>1148820</v>
      </c>
      <c r="L2852" s="12" t="s">
        <v>91</v>
      </c>
      <c r="M2852" s="12" t="s">
        <v>91</v>
      </c>
      <c r="N2852" s="12" t="s">
        <v>91</v>
      </c>
      <c r="O2852" s="12">
        <v>4</v>
      </c>
      <c r="P2852" s="12">
        <v>0</v>
      </c>
      <c r="Q2852" s="12">
        <v>0</v>
      </c>
      <c r="R2852" s="12">
        <v>68255</v>
      </c>
      <c r="S2852" s="59">
        <v>5.7150684931506852</v>
      </c>
      <c r="T2852" s="59">
        <v>27.602739726027398</v>
      </c>
      <c r="U2852" s="12">
        <v>1</v>
      </c>
      <c r="V2852" s="12">
        <v>2</v>
      </c>
      <c r="W2852" s="12">
        <v>1</v>
      </c>
      <c r="X2852" s="12">
        <v>2</v>
      </c>
      <c r="Y2852" s="12">
        <v>3</v>
      </c>
      <c r="Z2852" s="58">
        <v>0</v>
      </c>
      <c r="AA2852" s="58">
        <v>0</v>
      </c>
      <c r="AB2852" s="58">
        <v>0</v>
      </c>
      <c r="AC2852" s="58" t="s">
        <v>91</v>
      </c>
    </row>
    <row r="2853" spans="1:29" x14ac:dyDescent="0.3">
      <c r="A2853" s="57">
        <v>86428064</v>
      </c>
      <c r="B2853" s="12" t="s">
        <v>2221</v>
      </c>
      <c r="C2853" s="58" t="s">
        <v>108</v>
      </c>
      <c r="D2853" s="58" t="s">
        <v>29</v>
      </c>
      <c r="E2853" s="58"/>
      <c r="F2853" s="58">
        <v>1805245</v>
      </c>
      <c r="G2853" s="58">
        <f>+IF(F2853&gt;K2853+100000,F2853-K2853,0)</f>
        <v>652610</v>
      </c>
      <c r="H2853" s="58">
        <v>92018</v>
      </c>
      <c r="I2853" s="58">
        <v>0</v>
      </c>
      <c r="J2853" s="58">
        <v>0</v>
      </c>
      <c r="K2853" s="58">
        <v>1152635</v>
      </c>
      <c r="L2853" s="12" t="s">
        <v>88</v>
      </c>
      <c r="M2853" s="12" t="s">
        <v>89</v>
      </c>
      <c r="N2853" s="12" t="s">
        <v>10</v>
      </c>
      <c r="O2853" s="12">
        <v>4</v>
      </c>
      <c r="P2853" s="12">
        <v>0</v>
      </c>
      <c r="Q2853" s="12">
        <v>0</v>
      </c>
      <c r="R2853" s="12">
        <v>19001</v>
      </c>
      <c r="S2853" s="59">
        <v>1.8</v>
      </c>
      <c r="T2853" s="59">
        <v>48.257534246575339</v>
      </c>
      <c r="U2853" s="12">
        <v>1</v>
      </c>
      <c r="V2853" s="12">
        <v>5</v>
      </c>
      <c r="W2853" s="12">
        <v>2</v>
      </c>
      <c r="X2853" s="12">
        <v>3</v>
      </c>
      <c r="Y2853" s="12">
        <v>4</v>
      </c>
      <c r="Z2853" s="58">
        <v>0</v>
      </c>
      <c r="AA2853" s="58">
        <v>0</v>
      </c>
      <c r="AB2853" s="58">
        <v>0</v>
      </c>
      <c r="AC2853" s="58" t="s">
        <v>91</v>
      </c>
    </row>
    <row r="2854" spans="1:29" x14ac:dyDescent="0.3">
      <c r="A2854" s="57">
        <v>2224648440</v>
      </c>
      <c r="B2854" s="12" t="s">
        <v>2222</v>
      </c>
      <c r="C2854" s="58" t="s">
        <v>109</v>
      </c>
      <c r="D2854" s="58" t="s">
        <v>112</v>
      </c>
      <c r="E2854" s="58"/>
      <c r="F2854" s="58"/>
      <c r="G2854" s="58">
        <f>+IF(F2854&gt;K2854+100000,F2854-K2854,0)</f>
        <v>0</v>
      </c>
      <c r="H2854" s="58"/>
      <c r="I2854" s="58"/>
      <c r="J2854" s="58"/>
      <c r="K2854" s="58">
        <v>1152635</v>
      </c>
      <c r="L2854" s="12" t="s">
        <v>91</v>
      </c>
      <c r="M2854" s="12" t="s">
        <v>91</v>
      </c>
      <c r="N2854" s="12" t="s">
        <v>91</v>
      </c>
      <c r="O2854" s="12">
        <v>4</v>
      </c>
      <c r="P2854" s="12">
        <v>0</v>
      </c>
      <c r="Q2854" s="12">
        <v>0</v>
      </c>
      <c r="R2854" s="12">
        <v>76130</v>
      </c>
      <c r="S2854" s="59">
        <v>1.8136986301369864</v>
      </c>
      <c r="T2854" s="59">
        <v>24.019178082191782</v>
      </c>
      <c r="U2854" s="12">
        <v>1</v>
      </c>
      <c r="V2854" s="12">
        <v>3</v>
      </c>
      <c r="W2854" s="12">
        <v>1</v>
      </c>
      <c r="X2854" s="12">
        <v>3</v>
      </c>
      <c r="Y2854" s="12">
        <v>1</v>
      </c>
      <c r="Z2854" s="58">
        <v>0</v>
      </c>
      <c r="AA2854" s="58">
        <v>0</v>
      </c>
      <c r="AB2854" s="58">
        <v>0</v>
      </c>
      <c r="AC2854" s="58" t="s">
        <v>91</v>
      </c>
    </row>
    <row r="2855" spans="1:29" x14ac:dyDescent="0.3">
      <c r="A2855" s="57">
        <v>2044028200</v>
      </c>
      <c r="B2855" s="12" t="s">
        <v>2224</v>
      </c>
      <c r="C2855" s="58" t="s">
        <v>108</v>
      </c>
      <c r="D2855" s="58" t="s">
        <v>113</v>
      </c>
      <c r="E2855" s="58"/>
      <c r="F2855" s="58">
        <v>611675</v>
      </c>
      <c r="G2855" s="58">
        <f>+IF(F2855&gt;K2855+100000,F2855-K2855,0)</f>
        <v>0</v>
      </c>
      <c r="H2855" s="58">
        <v>158309</v>
      </c>
      <c r="I2855" s="58">
        <v>0</v>
      </c>
      <c r="J2855" s="58">
        <v>0</v>
      </c>
      <c r="K2855" s="58">
        <v>1152820</v>
      </c>
      <c r="L2855" s="12" t="s">
        <v>88</v>
      </c>
      <c r="M2855" s="12" t="s">
        <v>89</v>
      </c>
      <c r="N2855" s="12" t="s">
        <v>10</v>
      </c>
      <c r="O2855" s="12">
        <v>4</v>
      </c>
      <c r="P2855" s="12">
        <v>0</v>
      </c>
      <c r="Q2855" s="12">
        <v>0</v>
      </c>
      <c r="R2855" s="12">
        <v>13052</v>
      </c>
      <c r="S2855" s="59">
        <v>5.1561643835616442</v>
      </c>
      <c r="T2855" s="59">
        <v>27.561643835616437</v>
      </c>
      <c r="U2855" s="12">
        <v>1</v>
      </c>
      <c r="V2855" s="12">
        <v>2</v>
      </c>
      <c r="W2855" s="12">
        <v>1</v>
      </c>
      <c r="X2855" s="12">
        <v>3</v>
      </c>
      <c r="Y2855" s="12">
        <v>3</v>
      </c>
      <c r="Z2855" s="58">
        <v>0</v>
      </c>
      <c r="AA2855" s="58">
        <v>0</v>
      </c>
      <c r="AB2855" s="58">
        <v>0</v>
      </c>
      <c r="AC2855" s="58" t="s">
        <v>91</v>
      </c>
    </row>
    <row r="2856" spans="1:29" x14ac:dyDescent="0.3">
      <c r="A2856" s="57">
        <v>2008644820</v>
      </c>
      <c r="B2856" s="12" t="s">
        <v>2226</v>
      </c>
      <c r="C2856" s="58" t="s">
        <v>109</v>
      </c>
      <c r="D2856" s="58" t="s">
        <v>112</v>
      </c>
      <c r="E2856" s="58">
        <v>915000</v>
      </c>
      <c r="F2856" s="58"/>
      <c r="G2856" s="58">
        <f>+IF(F2856&gt;K2856+100000,F2856-K2856,0)</f>
        <v>0</v>
      </c>
      <c r="H2856" s="58"/>
      <c r="I2856" s="58"/>
      <c r="J2856" s="58"/>
      <c r="K2856" s="58">
        <v>1156120</v>
      </c>
      <c r="L2856" s="12" t="s">
        <v>91</v>
      </c>
      <c r="M2856" s="12" t="s">
        <v>91</v>
      </c>
      <c r="N2856" s="12" t="s">
        <v>91</v>
      </c>
      <c r="O2856" s="12">
        <v>4</v>
      </c>
      <c r="P2856" s="12">
        <v>0</v>
      </c>
      <c r="Q2856" s="12">
        <v>0</v>
      </c>
      <c r="R2856" s="12">
        <v>68418</v>
      </c>
      <c r="S2856" s="59">
        <v>2.989041095890411</v>
      </c>
      <c r="T2856" s="59">
        <v>32.156164383561645</v>
      </c>
      <c r="U2856" s="12">
        <v>1</v>
      </c>
      <c r="V2856" s="12">
        <v>2</v>
      </c>
      <c r="W2856" s="12">
        <v>1</v>
      </c>
      <c r="X2856" s="12">
        <v>2</v>
      </c>
      <c r="Y2856" s="12">
        <v>1</v>
      </c>
      <c r="Z2856" s="58">
        <v>0</v>
      </c>
      <c r="AA2856" s="58">
        <v>0</v>
      </c>
      <c r="AB2856" s="58">
        <v>0</v>
      </c>
      <c r="AC2856" s="58" t="s">
        <v>91</v>
      </c>
    </row>
    <row r="2857" spans="1:29" x14ac:dyDescent="0.3">
      <c r="A2857" s="57">
        <v>24662682</v>
      </c>
      <c r="B2857" s="12" t="s">
        <v>2228</v>
      </c>
      <c r="C2857" s="58" t="s">
        <v>109</v>
      </c>
      <c r="D2857" s="58" t="s">
        <v>112</v>
      </c>
      <c r="E2857" s="58">
        <v>50167</v>
      </c>
      <c r="F2857" s="58"/>
      <c r="G2857" s="58">
        <f>+IF(F2857&gt;K2857+100000,F2857-K2857,0)</f>
        <v>0</v>
      </c>
      <c r="H2857" s="58"/>
      <c r="I2857" s="58"/>
      <c r="J2857" s="58"/>
      <c r="K2857" s="58">
        <v>1156120</v>
      </c>
      <c r="L2857" s="12" t="s">
        <v>91</v>
      </c>
      <c r="M2857" s="12" t="s">
        <v>91</v>
      </c>
      <c r="N2857" s="12" t="s">
        <v>91</v>
      </c>
      <c r="O2857" s="12">
        <v>4</v>
      </c>
      <c r="P2857" s="12">
        <v>0</v>
      </c>
      <c r="Q2857" s="12">
        <v>0</v>
      </c>
      <c r="R2857" s="12">
        <v>68276</v>
      </c>
      <c r="S2857" s="59">
        <v>2.989041095890411</v>
      </c>
      <c r="T2857" s="59">
        <v>44.964383561643835</v>
      </c>
      <c r="U2857" s="12">
        <v>1</v>
      </c>
      <c r="V2857" s="12">
        <v>2</v>
      </c>
      <c r="W2857" s="12">
        <v>2</v>
      </c>
      <c r="X2857" s="12">
        <v>3</v>
      </c>
      <c r="Y2857" s="12">
        <v>2</v>
      </c>
      <c r="Z2857" s="58">
        <v>0</v>
      </c>
      <c r="AA2857" s="58">
        <v>0</v>
      </c>
      <c r="AB2857" s="58">
        <v>0</v>
      </c>
      <c r="AC2857" s="58" t="s">
        <v>91</v>
      </c>
    </row>
    <row r="2858" spans="1:29" x14ac:dyDescent="0.3">
      <c r="A2858" s="57">
        <v>2044028860</v>
      </c>
      <c r="B2858" s="12" t="s">
        <v>2229</v>
      </c>
      <c r="C2858" s="58" t="s">
        <v>108</v>
      </c>
      <c r="D2858" s="58" t="s">
        <v>29</v>
      </c>
      <c r="E2858" s="58"/>
      <c r="F2858" s="58">
        <v>1415870</v>
      </c>
      <c r="G2858" s="58">
        <f>+IF(F2858&gt;K2858+100000,F2858-K2858,0)</f>
        <v>259750</v>
      </c>
      <c r="H2858" s="58">
        <v>129000</v>
      </c>
      <c r="I2858" s="58">
        <v>0</v>
      </c>
      <c r="J2858" s="58">
        <v>0</v>
      </c>
      <c r="K2858" s="58">
        <v>1156120</v>
      </c>
      <c r="L2858" s="12" t="s">
        <v>88</v>
      </c>
      <c r="M2858" s="12" t="s">
        <v>89</v>
      </c>
      <c r="N2858" s="12" t="s">
        <v>10</v>
      </c>
      <c r="O2858" s="12">
        <v>4</v>
      </c>
      <c r="P2858" s="12">
        <v>0</v>
      </c>
      <c r="Q2858" s="12">
        <v>0</v>
      </c>
      <c r="R2858" s="12">
        <v>13052</v>
      </c>
      <c r="S2858" s="59">
        <v>2.9479452054794519</v>
      </c>
      <c r="T2858" s="59">
        <v>30.972602739726028</v>
      </c>
      <c r="U2858" s="12">
        <v>1</v>
      </c>
      <c r="V2858" s="12">
        <v>2</v>
      </c>
      <c r="W2858" s="12">
        <v>1</v>
      </c>
      <c r="X2858" s="12">
        <v>2</v>
      </c>
      <c r="Y2858" s="12">
        <v>3</v>
      </c>
      <c r="Z2858" s="58">
        <v>0</v>
      </c>
      <c r="AA2858" s="58">
        <v>0</v>
      </c>
      <c r="AB2858" s="58">
        <v>0</v>
      </c>
      <c r="AC2858" s="58" t="s">
        <v>91</v>
      </c>
    </row>
    <row r="2859" spans="1:29" x14ac:dyDescent="0.3">
      <c r="A2859" s="57">
        <v>2006826486</v>
      </c>
      <c r="B2859" s="12" t="s">
        <v>2235</v>
      </c>
      <c r="C2859" s="58" t="s">
        <v>109</v>
      </c>
      <c r="D2859" s="58" t="s">
        <v>112</v>
      </c>
      <c r="E2859" s="58"/>
      <c r="F2859" s="58"/>
      <c r="G2859" s="58">
        <f>+IF(F2859&gt;K2859+100000,F2859-K2859,0)</f>
        <v>0</v>
      </c>
      <c r="H2859" s="58"/>
      <c r="I2859" s="58"/>
      <c r="J2859" s="58"/>
      <c r="K2859" s="58">
        <v>1156120</v>
      </c>
      <c r="L2859" s="12" t="s">
        <v>91</v>
      </c>
      <c r="M2859" s="12" t="s">
        <v>91</v>
      </c>
      <c r="N2859" s="12" t="s">
        <v>91</v>
      </c>
      <c r="O2859" s="12">
        <v>4</v>
      </c>
      <c r="P2859" s="12">
        <v>0</v>
      </c>
      <c r="Q2859" s="12">
        <v>0</v>
      </c>
      <c r="R2859" s="12">
        <v>68001</v>
      </c>
      <c r="S2859" s="59">
        <v>2.9479452054794519</v>
      </c>
      <c r="T2859" s="59">
        <v>28.30958904109589</v>
      </c>
      <c r="U2859" s="12">
        <v>2</v>
      </c>
      <c r="V2859" s="12">
        <v>5</v>
      </c>
      <c r="W2859" s="12">
        <v>4</v>
      </c>
      <c r="X2859" s="12">
        <v>3</v>
      </c>
      <c r="Y2859" s="12">
        <v>1</v>
      </c>
      <c r="Z2859" s="58">
        <v>0</v>
      </c>
      <c r="AA2859" s="58">
        <v>0</v>
      </c>
      <c r="AB2859" s="58">
        <v>0</v>
      </c>
      <c r="AC2859" s="58" t="s">
        <v>91</v>
      </c>
    </row>
    <row r="2860" spans="1:29" x14ac:dyDescent="0.3">
      <c r="A2860" s="57">
        <v>2048444628</v>
      </c>
      <c r="B2860" s="12" t="s">
        <v>2236</v>
      </c>
      <c r="C2860" s="58" t="s">
        <v>109</v>
      </c>
      <c r="D2860" s="58" t="s">
        <v>112</v>
      </c>
      <c r="E2860" s="58"/>
      <c r="F2860" s="58"/>
      <c r="G2860" s="58">
        <f>+IF(F2860&gt;K2860+100000,F2860-K2860,0)</f>
        <v>0</v>
      </c>
      <c r="H2860" s="58"/>
      <c r="I2860" s="58"/>
      <c r="J2860" s="58"/>
      <c r="K2860" s="58">
        <v>1156120</v>
      </c>
      <c r="L2860" s="12" t="s">
        <v>91</v>
      </c>
      <c r="M2860" s="12" t="s">
        <v>91</v>
      </c>
      <c r="N2860" s="12" t="s">
        <v>91</v>
      </c>
      <c r="O2860" s="12">
        <v>4</v>
      </c>
      <c r="P2860" s="12">
        <v>0</v>
      </c>
      <c r="Q2860" s="12">
        <v>0</v>
      </c>
      <c r="R2860" s="12">
        <v>68276</v>
      </c>
      <c r="S2860" s="59">
        <v>2.9479452054794519</v>
      </c>
      <c r="T2860" s="59">
        <v>31.150684931506849</v>
      </c>
      <c r="U2860" s="12">
        <v>1</v>
      </c>
      <c r="V2860" s="12">
        <v>5</v>
      </c>
      <c r="W2860" s="12">
        <v>1</v>
      </c>
      <c r="X2860" s="12">
        <v>2</v>
      </c>
      <c r="Y2860" s="12">
        <v>1</v>
      </c>
      <c r="Z2860" s="58">
        <v>0</v>
      </c>
      <c r="AA2860" s="58">
        <v>0</v>
      </c>
      <c r="AB2860" s="58">
        <v>0</v>
      </c>
      <c r="AC2860" s="58" t="s">
        <v>91</v>
      </c>
    </row>
    <row r="2861" spans="1:29" x14ac:dyDescent="0.3">
      <c r="A2861" s="57">
        <v>22620068</v>
      </c>
      <c r="B2861" s="12" t="s">
        <v>2237</v>
      </c>
      <c r="C2861" s="58" t="s">
        <v>108</v>
      </c>
      <c r="D2861" s="58" t="s">
        <v>113</v>
      </c>
      <c r="E2861" s="58"/>
      <c r="F2861" s="58">
        <v>606643</v>
      </c>
      <c r="G2861" s="58">
        <f>+IF(F2861&gt;K2861+100000,F2861-K2861,0)</f>
        <v>0</v>
      </c>
      <c r="H2861" s="58">
        <v>126470.00000000001</v>
      </c>
      <c r="I2861" s="58">
        <v>0</v>
      </c>
      <c r="J2861" s="58">
        <v>0</v>
      </c>
      <c r="K2861" s="58">
        <v>1156120</v>
      </c>
      <c r="L2861" s="12" t="s">
        <v>88</v>
      </c>
      <c r="M2861" s="12" t="s">
        <v>89</v>
      </c>
      <c r="N2861" s="12" t="s">
        <v>10</v>
      </c>
      <c r="O2861" s="12">
        <v>4</v>
      </c>
      <c r="P2861" s="12">
        <v>0</v>
      </c>
      <c r="Q2861" s="12">
        <v>0</v>
      </c>
      <c r="R2861" s="12">
        <v>8001</v>
      </c>
      <c r="S2861" s="59">
        <v>2.989041095890411</v>
      </c>
      <c r="T2861" s="59">
        <v>42.224657534246575</v>
      </c>
      <c r="U2861" s="12">
        <v>2</v>
      </c>
      <c r="V2861" s="12">
        <v>2</v>
      </c>
      <c r="W2861" s="12">
        <v>2</v>
      </c>
      <c r="X2861" s="12">
        <v>2</v>
      </c>
      <c r="Y2861" s="12">
        <v>2</v>
      </c>
      <c r="Z2861" s="58">
        <v>0</v>
      </c>
      <c r="AA2861" s="58">
        <v>0</v>
      </c>
      <c r="AB2861" s="58">
        <v>0</v>
      </c>
      <c r="AC2861" s="58" t="s">
        <v>91</v>
      </c>
    </row>
    <row r="2862" spans="1:29" x14ac:dyDescent="0.3">
      <c r="A2862" s="57">
        <v>4828882</v>
      </c>
      <c r="B2862" s="12" t="s">
        <v>2238</v>
      </c>
      <c r="C2862" s="58" t="s">
        <v>108</v>
      </c>
      <c r="D2862" s="58" t="s">
        <v>113</v>
      </c>
      <c r="E2862" s="58"/>
      <c r="F2862" s="58">
        <v>921788</v>
      </c>
      <c r="G2862" s="58">
        <f>+IF(F2862&gt;K2862+100000,F2862-K2862,0)</f>
        <v>0</v>
      </c>
      <c r="H2862" s="58">
        <v>83984</v>
      </c>
      <c r="I2862" s="58">
        <v>0</v>
      </c>
      <c r="J2862" s="58">
        <v>0</v>
      </c>
      <c r="K2862" s="58">
        <v>1156120</v>
      </c>
      <c r="L2862" s="12" t="s">
        <v>88</v>
      </c>
      <c r="M2862" s="12" t="s">
        <v>89</v>
      </c>
      <c r="N2862" s="12" t="s">
        <v>10</v>
      </c>
      <c r="O2862" s="12">
        <v>4</v>
      </c>
      <c r="P2862" s="12">
        <v>0</v>
      </c>
      <c r="Q2862" s="12">
        <v>0</v>
      </c>
      <c r="R2862" s="12">
        <v>68276</v>
      </c>
      <c r="S2862" s="59">
        <v>2.9479452054794519</v>
      </c>
      <c r="T2862" s="59">
        <v>44.720547945205482</v>
      </c>
      <c r="U2862" s="12">
        <v>1</v>
      </c>
      <c r="V2862" s="12">
        <v>2</v>
      </c>
      <c r="W2862" s="12">
        <v>1</v>
      </c>
      <c r="X2862" s="12">
        <v>3</v>
      </c>
      <c r="Y2862" s="12">
        <v>2</v>
      </c>
      <c r="Z2862" s="58">
        <v>0</v>
      </c>
      <c r="AA2862" s="58">
        <v>0</v>
      </c>
      <c r="AB2862" s="58">
        <v>0</v>
      </c>
      <c r="AC2862" s="58" t="s">
        <v>91</v>
      </c>
    </row>
    <row r="2863" spans="1:29" x14ac:dyDescent="0.3">
      <c r="A2863" s="57">
        <v>4466846</v>
      </c>
      <c r="B2863" s="12" t="s">
        <v>2239</v>
      </c>
      <c r="C2863" s="58" t="s">
        <v>109</v>
      </c>
      <c r="D2863" s="58" t="s">
        <v>112</v>
      </c>
      <c r="E2863" s="58"/>
      <c r="F2863" s="58"/>
      <c r="G2863" s="58">
        <f>+IF(F2863&gt;K2863+100000,F2863-K2863,0)</f>
        <v>0</v>
      </c>
      <c r="H2863" s="58"/>
      <c r="I2863" s="58"/>
      <c r="J2863" s="58"/>
      <c r="K2863" s="58">
        <v>1159348</v>
      </c>
      <c r="L2863" s="12" t="s">
        <v>91</v>
      </c>
      <c r="M2863" s="12" t="s">
        <v>91</v>
      </c>
      <c r="N2863" s="12" t="s">
        <v>91</v>
      </c>
      <c r="O2863" s="12">
        <v>4</v>
      </c>
      <c r="P2863" s="12">
        <v>0</v>
      </c>
      <c r="Q2863" s="12">
        <v>0</v>
      </c>
      <c r="R2863" s="12">
        <v>76130</v>
      </c>
      <c r="S2863" s="59">
        <v>3.8465753424657536</v>
      </c>
      <c r="T2863" s="59">
        <v>45.013698630136986</v>
      </c>
      <c r="U2863" s="12">
        <v>1</v>
      </c>
      <c r="V2863" s="12">
        <v>0</v>
      </c>
      <c r="W2863" s="12">
        <v>2</v>
      </c>
      <c r="X2863" s="12">
        <v>2</v>
      </c>
      <c r="Y2863" s="12">
        <v>1</v>
      </c>
      <c r="Z2863" s="58">
        <v>0</v>
      </c>
      <c r="AA2863" s="58">
        <v>0</v>
      </c>
      <c r="AB2863" s="58">
        <v>0</v>
      </c>
      <c r="AC2863" s="58" t="s">
        <v>91</v>
      </c>
    </row>
    <row r="2864" spans="1:29" x14ac:dyDescent="0.3">
      <c r="A2864" s="57">
        <v>2006260224</v>
      </c>
      <c r="B2864" s="12" t="s">
        <v>2241</v>
      </c>
      <c r="C2864" s="58" t="s">
        <v>108</v>
      </c>
      <c r="D2864" s="58" t="s">
        <v>114</v>
      </c>
      <c r="E2864" s="58">
        <v>996600</v>
      </c>
      <c r="F2864" s="58">
        <v>2651623</v>
      </c>
      <c r="G2864" s="58">
        <f>+IF(F2864&gt;K2864+100000,F2864-K2864,0)</f>
        <v>1491572</v>
      </c>
      <c r="H2864" s="58">
        <v>229378</v>
      </c>
      <c r="I2864" s="58">
        <v>0</v>
      </c>
      <c r="J2864" s="58">
        <v>0</v>
      </c>
      <c r="K2864" s="58">
        <v>1160051</v>
      </c>
      <c r="L2864" s="12" t="s">
        <v>88</v>
      </c>
      <c r="M2864" s="12" t="s">
        <v>89</v>
      </c>
      <c r="N2864" s="12" t="s">
        <v>10</v>
      </c>
      <c r="O2864" s="12">
        <v>4</v>
      </c>
      <c r="P2864" s="12">
        <v>0</v>
      </c>
      <c r="Q2864" s="12">
        <v>0</v>
      </c>
      <c r="R2864" s="12">
        <v>76001</v>
      </c>
      <c r="S2864" s="59">
        <v>3.8054794520547945</v>
      </c>
      <c r="T2864" s="59">
        <v>27.153424657534245</v>
      </c>
      <c r="U2864" s="12">
        <v>2</v>
      </c>
      <c r="V2864" s="12">
        <v>0</v>
      </c>
      <c r="W2864" s="12">
        <v>1</v>
      </c>
      <c r="X2864" s="12">
        <v>2</v>
      </c>
      <c r="Y2864" s="12">
        <v>1</v>
      </c>
      <c r="Z2864" s="58">
        <v>0</v>
      </c>
      <c r="AA2864" s="58">
        <v>0</v>
      </c>
      <c r="AB2864" s="58">
        <v>0</v>
      </c>
      <c r="AC2864" s="58" t="s">
        <v>91</v>
      </c>
    </row>
    <row r="2865" spans="1:29" x14ac:dyDescent="0.3">
      <c r="A2865" s="57">
        <v>2240640220</v>
      </c>
      <c r="B2865" s="12" t="s">
        <v>2242</v>
      </c>
      <c r="C2865" s="58" t="s">
        <v>109</v>
      </c>
      <c r="D2865" s="58" t="s">
        <v>112</v>
      </c>
      <c r="E2865" s="58">
        <v>907819</v>
      </c>
      <c r="F2865" s="58"/>
      <c r="G2865" s="58">
        <f>+IF(F2865&gt;K2865+100000,F2865-K2865,0)</f>
        <v>0</v>
      </c>
      <c r="H2865" s="58"/>
      <c r="I2865" s="58"/>
      <c r="J2865" s="58"/>
      <c r="K2865" s="58">
        <v>1160051</v>
      </c>
      <c r="L2865" s="12" t="s">
        <v>91</v>
      </c>
      <c r="M2865" s="12" t="s">
        <v>91</v>
      </c>
      <c r="N2865" s="12" t="s">
        <v>91</v>
      </c>
      <c r="O2865" s="12">
        <v>4</v>
      </c>
      <c r="P2865" s="12">
        <v>0</v>
      </c>
      <c r="Q2865" s="12">
        <v>0</v>
      </c>
      <c r="R2865" s="12">
        <v>76130</v>
      </c>
      <c r="S2865" s="59">
        <v>3.8082191780821919</v>
      </c>
      <c r="T2865" s="59">
        <v>36.830136986301369</v>
      </c>
      <c r="U2865" s="12">
        <v>2</v>
      </c>
      <c r="V2865" s="12">
        <v>0</v>
      </c>
      <c r="W2865" s="12">
        <v>1</v>
      </c>
      <c r="X2865" s="12">
        <v>2</v>
      </c>
      <c r="Y2865" s="12">
        <v>3</v>
      </c>
      <c r="Z2865" s="58">
        <v>0</v>
      </c>
      <c r="AA2865" s="58">
        <v>0</v>
      </c>
      <c r="AB2865" s="58">
        <v>0</v>
      </c>
      <c r="AC2865" s="58" t="s">
        <v>91</v>
      </c>
    </row>
    <row r="2866" spans="1:29" x14ac:dyDescent="0.3">
      <c r="A2866" s="57">
        <v>2222824882</v>
      </c>
      <c r="B2866" s="12" t="s">
        <v>2245</v>
      </c>
      <c r="C2866" s="58" t="s">
        <v>108</v>
      </c>
      <c r="D2866" s="58" t="s">
        <v>113</v>
      </c>
      <c r="E2866" s="58">
        <v>311209</v>
      </c>
      <c r="F2866" s="58">
        <v>1061787</v>
      </c>
      <c r="G2866" s="58">
        <f>+IF(F2866&gt;K2866+100000,F2866-K2866,0)</f>
        <v>0</v>
      </c>
      <c r="H2866" s="58">
        <v>141220</v>
      </c>
      <c r="I2866" s="58">
        <v>0</v>
      </c>
      <c r="J2866" s="58">
        <v>0</v>
      </c>
      <c r="K2866" s="58">
        <v>1160051</v>
      </c>
      <c r="L2866" s="12" t="s">
        <v>88</v>
      </c>
      <c r="M2866" s="12" t="s">
        <v>89</v>
      </c>
      <c r="N2866" s="12" t="s">
        <v>10</v>
      </c>
      <c r="O2866" s="12">
        <v>4</v>
      </c>
      <c r="P2866" s="12">
        <v>0</v>
      </c>
      <c r="Q2866" s="12">
        <v>0</v>
      </c>
      <c r="R2866" s="12">
        <v>8001</v>
      </c>
      <c r="S2866" s="59">
        <v>3.8054794520547945</v>
      </c>
      <c r="T2866" s="59">
        <v>34.468493150684928</v>
      </c>
      <c r="U2866" s="12">
        <v>1</v>
      </c>
      <c r="V2866" s="12">
        <v>2</v>
      </c>
      <c r="W2866" s="12">
        <v>2</v>
      </c>
      <c r="X2866" s="12">
        <v>2</v>
      </c>
      <c r="Y2866" s="12">
        <v>3</v>
      </c>
      <c r="Z2866" s="58">
        <v>0</v>
      </c>
      <c r="AA2866" s="58">
        <v>0</v>
      </c>
      <c r="AB2866" s="58">
        <v>0</v>
      </c>
      <c r="AC2866" s="58" t="s">
        <v>91</v>
      </c>
    </row>
    <row r="2867" spans="1:29" x14ac:dyDescent="0.3">
      <c r="A2867" s="57">
        <v>2224628220</v>
      </c>
      <c r="B2867" s="12" t="s">
        <v>2246</v>
      </c>
      <c r="C2867" s="58" t="s">
        <v>109</v>
      </c>
      <c r="D2867" s="58" t="s">
        <v>112</v>
      </c>
      <c r="E2867" s="58"/>
      <c r="F2867" s="58"/>
      <c r="G2867" s="58">
        <f>+IF(F2867&gt;K2867+100000,F2867-K2867,0)</f>
        <v>0</v>
      </c>
      <c r="H2867" s="58"/>
      <c r="I2867" s="58"/>
      <c r="J2867" s="58"/>
      <c r="K2867" s="58">
        <v>1160051</v>
      </c>
      <c r="L2867" s="12" t="s">
        <v>91</v>
      </c>
      <c r="M2867" s="12" t="s">
        <v>91</v>
      </c>
      <c r="N2867" s="12" t="s">
        <v>91</v>
      </c>
      <c r="O2867" s="12">
        <v>4</v>
      </c>
      <c r="P2867" s="12">
        <v>0</v>
      </c>
      <c r="Q2867" s="12">
        <v>0</v>
      </c>
      <c r="R2867" s="12">
        <v>76130</v>
      </c>
      <c r="S2867" s="59">
        <v>3.8082191780821919</v>
      </c>
      <c r="T2867" s="59">
        <v>28.638356164383563</v>
      </c>
      <c r="U2867" s="12">
        <v>1</v>
      </c>
      <c r="V2867" s="12">
        <v>0</v>
      </c>
      <c r="W2867" s="12">
        <v>1</v>
      </c>
      <c r="X2867" s="12">
        <v>2</v>
      </c>
      <c r="Y2867" s="12">
        <v>1</v>
      </c>
      <c r="Z2867" s="58">
        <v>0</v>
      </c>
      <c r="AA2867" s="58">
        <v>0</v>
      </c>
      <c r="AB2867" s="58">
        <v>0</v>
      </c>
      <c r="AC2867" s="58" t="s">
        <v>91</v>
      </c>
    </row>
    <row r="2868" spans="1:29" x14ac:dyDescent="0.3">
      <c r="A2868" s="57">
        <v>2224626662</v>
      </c>
      <c r="B2868" s="12" t="s">
        <v>2247</v>
      </c>
      <c r="C2868" s="58" t="s">
        <v>108</v>
      </c>
      <c r="D2868" s="58" t="s">
        <v>113</v>
      </c>
      <c r="E2868" s="58"/>
      <c r="F2868" s="58">
        <v>406376</v>
      </c>
      <c r="G2868" s="58">
        <f>+IF(F2868&gt;K2868+100000,F2868-K2868,0)</f>
        <v>0</v>
      </c>
      <c r="H2868" s="58">
        <v>103633</v>
      </c>
      <c r="I2868" s="58">
        <v>0</v>
      </c>
      <c r="J2868" s="58">
        <v>0</v>
      </c>
      <c r="K2868" s="58">
        <v>1160051</v>
      </c>
      <c r="L2868" s="12" t="s">
        <v>88</v>
      </c>
      <c r="M2868" s="12" t="s">
        <v>89</v>
      </c>
      <c r="N2868" s="12" t="s">
        <v>10</v>
      </c>
      <c r="O2868" s="12">
        <v>4</v>
      </c>
      <c r="P2868" s="12">
        <v>0</v>
      </c>
      <c r="Q2868" s="12">
        <v>0</v>
      </c>
      <c r="R2868" s="12">
        <v>76130</v>
      </c>
      <c r="S2868" s="59">
        <v>3.8383561643835615</v>
      </c>
      <c r="T2868" s="59">
        <v>33.821917808219176</v>
      </c>
      <c r="U2868" s="12">
        <v>1</v>
      </c>
      <c r="V2868" s="12">
        <v>2</v>
      </c>
      <c r="W2868" s="12">
        <v>1</v>
      </c>
      <c r="X2868" s="12">
        <v>2</v>
      </c>
      <c r="Y2868" s="12">
        <v>1</v>
      </c>
      <c r="Z2868" s="58">
        <v>0</v>
      </c>
      <c r="AA2868" s="58">
        <v>0</v>
      </c>
      <c r="AB2868" s="58">
        <v>0</v>
      </c>
      <c r="AC2868" s="58" t="s">
        <v>91</v>
      </c>
    </row>
    <row r="2869" spans="1:29" x14ac:dyDescent="0.3">
      <c r="A2869" s="57">
        <v>64422048</v>
      </c>
      <c r="B2869" s="12" t="s">
        <v>2248</v>
      </c>
      <c r="C2869" s="58" t="s">
        <v>109</v>
      </c>
      <c r="D2869" s="58" t="s">
        <v>112</v>
      </c>
      <c r="E2869" s="58"/>
      <c r="F2869" s="58"/>
      <c r="G2869" s="58">
        <f>+IF(F2869&gt;K2869+100000,F2869-K2869,0)</f>
        <v>0</v>
      </c>
      <c r="H2869" s="58"/>
      <c r="I2869" s="58"/>
      <c r="J2869" s="58"/>
      <c r="K2869" s="58">
        <v>1163409</v>
      </c>
      <c r="L2869" s="12" t="s">
        <v>91</v>
      </c>
      <c r="M2869" s="12" t="s">
        <v>91</v>
      </c>
      <c r="N2869" s="12" t="s">
        <v>91</v>
      </c>
      <c r="O2869" s="12">
        <v>4</v>
      </c>
      <c r="P2869" s="12">
        <v>0</v>
      </c>
      <c r="Q2869" s="12">
        <v>0</v>
      </c>
      <c r="R2869" s="12">
        <v>68001</v>
      </c>
      <c r="S2869" s="59">
        <v>1.8191780821917809</v>
      </c>
      <c r="T2869" s="59">
        <v>55.783561643835618</v>
      </c>
      <c r="U2869" s="12">
        <v>2</v>
      </c>
      <c r="V2869" s="12">
        <v>4</v>
      </c>
      <c r="W2869" s="12">
        <v>3</v>
      </c>
      <c r="X2869" s="12">
        <v>3</v>
      </c>
      <c r="Y2869" s="12">
        <v>3</v>
      </c>
      <c r="Z2869" s="58">
        <v>0</v>
      </c>
      <c r="AA2869" s="58">
        <v>0</v>
      </c>
      <c r="AB2869" s="58">
        <v>0</v>
      </c>
      <c r="AC2869" s="58" t="s">
        <v>91</v>
      </c>
    </row>
    <row r="2870" spans="1:29" x14ac:dyDescent="0.3">
      <c r="A2870" s="57">
        <v>2240682428</v>
      </c>
      <c r="B2870" s="12" t="s">
        <v>2250</v>
      </c>
      <c r="C2870" s="58" t="s">
        <v>109</v>
      </c>
      <c r="D2870" s="58" t="s">
        <v>112</v>
      </c>
      <c r="E2870" s="58"/>
      <c r="F2870" s="58"/>
      <c r="G2870" s="58">
        <f>+IF(F2870&gt;K2870+100000,F2870-K2870,0)</f>
        <v>0</v>
      </c>
      <c r="H2870" s="58"/>
      <c r="I2870" s="58"/>
      <c r="J2870" s="58"/>
      <c r="K2870" s="58">
        <v>1171067</v>
      </c>
      <c r="L2870" s="12" t="s">
        <v>91</v>
      </c>
      <c r="M2870" s="12" t="s">
        <v>91</v>
      </c>
      <c r="N2870" s="12" t="s">
        <v>91</v>
      </c>
      <c r="O2870" s="12">
        <v>4</v>
      </c>
      <c r="P2870" s="12">
        <v>0</v>
      </c>
      <c r="Q2870" s="12">
        <v>0</v>
      </c>
      <c r="R2870" s="12">
        <v>76001</v>
      </c>
      <c r="S2870" s="59">
        <v>3.8767123287671232</v>
      </c>
      <c r="T2870" s="59">
        <v>34.369863013698627</v>
      </c>
      <c r="U2870" s="12">
        <v>2</v>
      </c>
      <c r="V2870" s="12">
        <v>2</v>
      </c>
      <c r="W2870" s="12">
        <v>2</v>
      </c>
      <c r="X2870" s="12">
        <v>2</v>
      </c>
      <c r="Y2870" s="12">
        <v>1</v>
      </c>
      <c r="Z2870" s="58">
        <v>0</v>
      </c>
      <c r="AA2870" s="58">
        <v>0</v>
      </c>
      <c r="AB2870" s="58">
        <v>0</v>
      </c>
      <c r="AC2870" s="58" t="s">
        <v>91</v>
      </c>
    </row>
    <row r="2871" spans="1:29" x14ac:dyDescent="0.3">
      <c r="A2871" s="57">
        <v>6420006</v>
      </c>
      <c r="B2871" s="12" t="s">
        <v>2251</v>
      </c>
      <c r="C2871" s="58" t="s">
        <v>108</v>
      </c>
      <c r="D2871" s="58" t="s">
        <v>113</v>
      </c>
      <c r="E2871" s="58"/>
      <c r="F2871" s="58">
        <v>206408</v>
      </c>
      <c r="G2871" s="58">
        <f>+IF(F2871&gt;K2871+100000,F2871-K2871,0)</f>
        <v>0</v>
      </c>
      <c r="H2871" s="58">
        <v>52638</v>
      </c>
      <c r="I2871" s="58">
        <v>0</v>
      </c>
      <c r="J2871" s="58">
        <v>0</v>
      </c>
      <c r="K2871" s="58">
        <v>1171067</v>
      </c>
      <c r="L2871" s="12" t="s">
        <v>88</v>
      </c>
      <c r="M2871" s="12" t="s">
        <v>89</v>
      </c>
      <c r="N2871" s="12" t="s">
        <v>10</v>
      </c>
      <c r="O2871" s="12">
        <v>4</v>
      </c>
      <c r="P2871" s="12">
        <v>0</v>
      </c>
      <c r="Q2871" s="12">
        <v>0</v>
      </c>
      <c r="R2871" s="12">
        <v>76130</v>
      </c>
      <c r="S2871" s="59">
        <v>3.8767123287671232</v>
      </c>
      <c r="T2871" s="59">
        <v>43.356164383561641</v>
      </c>
      <c r="U2871" s="12">
        <v>1</v>
      </c>
      <c r="V2871" s="12">
        <v>2</v>
      </c>
      <c r="W2871" s="12">
        <v>2</v>
      </c>
      <c r="X2871" s="12">
        <v>2</v>
      </c>
      <c r="Y2871" s="12">
        <v>3</v>
      </c>
      <c r="Z2871" s="58">
        <v>0</v>
      </c>
      <c r="AA2871" s="58">
        <v>0</v>
      </c>
      <c r="AB2871" s="58">
        <v>0</v>
      </c>
      <c r="AC2871" s="58" t="s">
        <v>91</v>
      </c>
    </row>
    <row r="2872" spans="1:29" x14ac:dyDescent="0.3">
      <c r="A2872" s="57">
        <v>2200804884</v>
      </c>
      <c r="B2872" s="12" t="s">
        <v>2252</v>
      </c>
      <c r="C2872" s="58" t="s">
        <v>108</v>
      </c>
      <c r="D2872" s="58" t="s">
        <v>29</v>
      </c>
      <c r="E2872" s="58">
        <v>610027</v>
      </c>
      <c r="F2872" s="58">
        <v>2024800</v>
      </c>
      <c r="G2872" s="58">
        <f>+IF(F2872&gt;K2872+100000,F2872-K2872,0)</f>
        <v>853680</v>
      </c>
      <c r="H2872" s="58">
        <v>106660</v>
      </c>
      <c r="I2872" s="58">
        <v>0</v>
      </c>
      <c r="J2872" s="58">
        <v>0</v>
      </c>
      <c r="K2872" s="58">
        <v>1171120</v>
      </c>
      <c r="L2872" s="12" t="s">
        <v>88</v>
      </c>
      <c r="M2872" s="12" t="s">
        <v>89</v>
      </c>
      <c r="N2872" s="12" t="s">
        <v>10</v>
      </c>
      <c r="O2872" s="12">
        <v>4</v>
      </c>
      <c r="P2872" s="12">
        <v>0</v>
      </c>
      <c r="Q2872" s="12">
        <v>0</v>
      </c>
      <c r="R2872" s="12">
        <v>68276</v>
      </c>
      <c r="S2872" s="59">
        <v>2.9479452054794519</v>
      </c>
      <c r="T2872" s="59">
        <v>28.610958904109587</v>
      </c>
      <c r="U2872" s="12">
        <v>1</v>
      </c>
      <c r="V2872" s="12">
        <v>2</v>
      </c>
      <c r="W2872" s="12">
        <v>2</v>
      </c>
      <c r="X2872" s="12">
        <v>2</v>
      </c>
      <c r="Y2872" s="12">
        <v>1</v>
      </c>
      <c r="Z2872" s="58">
        <v>0</v>
      </c>
      <c r="AA2872" s="58">
        <v>0</v>
      </c>
      <c r="AB2872" s="58">
        <v>0</v>
      </c>
      <c r="AC2872" s="58" t="s">
        <v>91</v>
      </c>
    </row>
    <row r="2873" spans="1:29" x14ac:dyDescent="0.3">
      <c r="A2873" s="57">
        <v>26884868</v>
      </c>
      <c r="B2873" s="12" t="s">
        <v>2253</v>
      </c>
      <c r="C2873" s="58" t="s">
        <v>109</v>
      </c>
      <c r="D2873" s="58" t="s">
        <v>117</v>
      </c>
      <c r="E2873" s="58">
        <v>5046750</v>
      </c>
      <c r="F2873" s="58"/>
      <c r="G2873" s="58">
        <f>+IF(F2873&gt;K2873+100000,F2873-K2873,0)</f>
        <v>0</v>
      </c>
      <c r="H2873" s="58"/>
      <c r="I2873" s="58"/>
      <c r="J2873" s="58"/>
      <c r="K2873" s="58">
        <v>1171770</v>
      </c>
      <c r="L2873" s="12" t="s">
        <v>91</v>
      </c>
      <c r="M2873" s="12" t="s">
        <v>91</v>
      </c>
      <c r="N2873" s="12" t="s">
        <v>91</v>
      </c>
      <c r="O2873" s="12">
        <v>4</v>
      </c>
      <c r="P2873" s="12">
        <v>0</v>
      </c>
      <c r="Q2873" s="12">
        <v>0</v>
      </c>
      <c r="R2873" s="12">
        <v>76130</v>
      </c>
      <c r="S2873" s="59">
        <v>3.8767123287671232</v>
      </c>
      <c r="T2873" s="59">
        <v>56.895890410958906</v>
      </c>
      <c r="U2873" s="12">
        <v>1</v>
      </c>
      <c r="V2873" s="12">
        <v>2</v>
      </c>
      <c r="W2873" s="12">
        <v>2</v>
      </c>
      <c r="X2873" s="12">
        <v>2</v>
      </c>
      <c r="Y2873" s="12">
        <v>3</v>
      </c>
      <c r="Z2873" s="58">
        <v>0</v>
      </c>
      <c r="AA2873" s="58">
        <v>0</v>
      </c>
      <c r="AB2873" s="58">
        <v>0</v>
      </c>
      <c r="AC2873" s="58" t="s">
        <v>91</v>
      </c>
    </row>
    <row r="2874" spans="1:29" x14ac:dyDescent="0.3">
      <c r="A2874" s="57">
        <v>2006242840</v>
      </c>
      <c r="B2874" s="12" t="s">
        <v>2259</v>
      </c>
      <c r="C2874" s="58" t="s">
        <v>109</v>
      </c>
      <c r="D2874" s="58" t="s">
        <v>112</v>
      </c>
      <c r="E2874" s="58">
        <v>211333</v>
      </c>
      <c r="F2874" s="58"/>
      <c r="G2874" s="58">
        <f>+IF(F2874&gt;K2874+100000,F2874-K2874,0)</f>
        <v>0</v>
      </c>
      <c r="H2874" s="58"/>
      <c r="I2874" s="58"/>
      <c r="J2874" s="58"/>
      <c r="K2874" s="58">
        <v>1178969</v>
      </c>
      <c r="L2874" s="12" t="s">
        <v>91</v>
      </c>
      <c r="M2874" s="12" t="s">
        <v>91</v>
      </c>
      <c r="N2874" s="12" t="s">
        <v>91</v>
      </c>
      <c r="O2874" s="12">
        <v>4</v>
      </c>
      <c r="P2874" s="12">
        <v>0</v>
      </c>
      <c r="Q2874" s="12">
        <v>0</v>
      </c>
      <c r="R2874" s="12">
        <v>76130</v>
      </c>
      <c r="S2874" s="59">
        <v>1.8356164383561644</v>
      </c>
      <c r="T2874" s="59">
        <v>21.912328767123288</v>
      </c>
      <c r="U2874" s="12">
        <v>1</v>
      </c>
      <c r="V2874" s="12">
        <v>2</v>
      </c>
      <c r="W2874" s="12">
        <v>1</v>
      </c>
      <c r="X2874" s="12">
        <v>3</v>
      </c>
      <c r="Y2874" s="12">
        <v>2</v>
      </c>
      <c r="Z2874" s="58">
        <v>0</v>
      </c>
      <c r="AA2874" s="58">
        <v>0</v>
      </c>
      <c r="AB2874" s="58">
        <v>0</v>
      </c>
      <c r="AC2874" s="58" t="s">
        <v>91</v>
      </c>
    </row>
    <row r="2875" spans="1:29" x14ac:dyDescent="0.3">
      <c r="A2875" s="57">
        <v>2262062084</v>
      </c>
      <c r="B2875" s="12" t="s">
        <v>2261</v>
      </c>
      <c r="C2875" s="58" t="s">
        <v>109</v>
      </c>
      <c r="D2875" s="58" t="s">
        <v>112</v>
      </c>
      <c r="E2875" s="58"/>
      <c r="F2875" s="58"/>
      <c r="G2875" s="58">
        <f>+IF(F2875&gt;K2875+100000,F2875-K2875,0)</f>
        <v>0</v>
      </c>
      <c r="H2875" s="58"/>
      <c r="I2875" s="58"/>
      <c r="J2875" s="58"/>
      <c r="K2875" s="58">
        <v>1178969</v>
      </c>
      <c r="L2875" s="12" t="s">
        <v>91</v>
      </c>
      <c r="M2875" s="12" t="s">
        <v>91</v>
      </c>
      <c r="N2875" s="12" t="s">
        <v>91</v>
      </c>
      <c r="O2875" s="12">
        <v>4</v>
      </c>
      <c r="P2875" s="12">
        <v>0</v>
      </c>
      <c r="Q2875" s="12">
        <v>0</v>
      </c>
      <c r="R2875" s="12">
        <v>76130</v>
      </c>
      <c r="S2875" s="59">
        <v>1.9095890410958904</v>
      </c>
      <c r="T2875" s="59">
        <v>24.495890410958904</v>
      </c>
      <c r="U2875" s="12">
        <v>1</v>
      </c>
      <c r="V2875" s="12">
        <v>3</v>
      </c>
      <c r="W2875" s="12">
        <v>1</v>
      </c>
      <c r="X2875" s="12">
        <v>3</v>
      </c>
      <c r="Y2875" s="12">
        <v>1</v>
      </c>
      <c r="Z2875" s="58">
        <v>0</v>
      </c>
      <c r="AA2875" s="58">
        <v>0</v>
      </c>
      <c r="AB2875" s="58">
        <v>0</v>
      </c>
      <c r="AC2875" s="58" t="s">
        <v>91</v>
      </c>
    </row>
    <row r="2876" spans="1:29" x14ac:dyDescent="0.3">
      <c r="A2876" s="57">
        <v>2224040482</v>
      </c>
      <c r="B2876" s="12" t="s">
        <v>2262</v>
      </c>
      <c r="C2876" s="58" t="s">
        <v>108</v>
      </c>
      <c r="D2876" s="58" t="s">
        <v>113</v>
      </c>
      <c r="E2876" s="58"/>
      <c r="F2876" s="58">
        <v>520852</v>
      </c>
      <c r="G2876" s="58">
        <f>+IF(F2876&gt;K2876+100000,F2876-K2876,0)</f>
        <v>0</v>
      </c>
      <c r="H2876" s="58">
        <v>137760</v>
      </c>
      <c r="I2876" s="58">
        <v>0</v>
      </c>
      <c r="J2876" s="58">
        <v>0</v>
      </c>
      <c r="K2876" s="58">
        <v>1178969</v>
      </c>
      <c r="L2876" s="12" t="s">
        <v>88</v>
      </c>
      <c r="M2876" s="12" t="s">
        <v>89</v>
      </c>
      <c r="N2876" s="12" t="s">
        <v>10</v>
      </c>
      <c r="O2876" s="12">
        <v>4</v>
      </c>
      <c r="P2876" s="12">
        <v>0</v>
      </c>
      <c r="Q2876" s="12">
        <v>0</v>
      </c>
      <c r="R2876" s="12">
        <v>76834</v>
      </c>
      <c r="S2876" s="59">
        <v>1.9095890410958904</v>
      </c>
      <c r="T2876" s="59">
        <v>29.857534246575341</v>
      </c>
      <c r="U2876" s="12">
        <v>1</v>
      </c>
      <c r="V2876" s="12">
        <v>3</v>
      </c>
      <c r="W2876" s="12">
        <v>2</v>
      </c>
      <c r="X2876" s="12">
        <v>2</v>
      </c>
      <c r="Y2876" s="12">
        <v>1</v>
      </c>
      <c r="Z2876" s="58">
        <v>0</v>
      </c>
      <c r="AA2876" s="58">
        <v>0</v>
      </c>
      <c r="AB2876" s="58">
        <v>0</v>
      </c>
      <c r="AC2876" s="58" t="s">
        <v>91</v>
      </c>
    </row>
    <row r="2877" spans="1:29" x14ac:dyDescent="0.3">
      <c r="A2877" s="57">
        <v>64228460</v>
      </c>
      <c r="B2877" s="12" t="s">
        <v>2263</v>
      </c>
      <c r="C2877" s="58" t="s">
        <v>108</v>
      </c>
      <c r="D2877" s="58" t="s">
        <v>113</v>
      </c>
      <c r="E2877" s="58">
        <v>2197375</v>
      </c>
      <c r="F2877" s="58">
        <v>702767</v>
      </c>
      <c r="G2877" s="58">
        <f>+IF(F2877&gt;K2877+100000,F2877-K2877,0)</f>
        <v>0</v>
      </c>
      <c r="H2877" s="58">
        <v>103633</v>
      </c>
      <c r="I2877" s="58">
        <v>0</v>
      </c>
      <c r="J2877" s="58">
        <v>0</v>
      </c>
      <c r="K2877" s="58">
        <v>1182041</v>
      </c>
      <c r="L2877" s="12" t="s">
        <v>88</v>
      </c>
      <c r="M2877" s="12" t="s">
        <v>89</v>
      </c>
      <c r="N2877" s="12" t="s">
        <v>10</v>
      </c>
      <c r="O2877" s="12">
        <v>4</v>
      </c>
      <c r="P2877" s="12">
        <v>0</v>
      </c>
      <c r="Q2877" s="12">
        <v>0</v>
      </c>
      <c r="R2877" s="12">
        <v>11001</v>
      </c>
      <c r="S2877" s="59">
        <v>3.9095890410958902</v>
      </c>
      <c r="T2877" s="59">
        <v>36.547945205479451</v>
      </c>
      <c r="U2877" s="12">
        <v>2</v>
      </c>
      <c r="V2877" s="12">
        <v>4</v>
      </c>
      <c r="W2877" s="12">
        <v>3</v>
      </c>
      <c r="X2877" s="12">
        <v>2</v>
      </c>
      <c r="Y2877" s="12">
        <v>1</v>
      </c>
      <c r="Z2877" s="58">
        <v>0</v>
      </c>
      <c r="AA2877" s="58">
        <v>0</v>
      </c>
      <c r="AB2877" s="58">
        <v>0</v>
      </c>
      <c r="AC2877" s="58" t="s">
        <v>91</v>
      </c>
    </row>
    <row r="2878" spans="1:29" x14ac:dyDescent="0.3">
      <c r="A2878" s="57">
        <v>2224828862</v>
      </c>
      <c r="B2878" s="12" t="s">
        <v>2265</v>
      </c>
      <c r="C2878" s="58" t="s">
        <v>108</v>
      </c>
      <c r="D2878" s="58" t="s">
        <v>29</v>
      </c>
      <c r="E2878" s="58">
        <v>5148</v>
      </c>
      <c r="F2878" s="58">
        <v>1499539</v>
      </c>
      <c r="G2878" s="58">
        <f>+IF(F2878&gt;K2878+100000,F2878-K2878,0)</f>
        <v>317188</v>
      </c>
      <c r="H2878" s="58">
        <v>148039</v>
      </c>
      <c r="I2878" s="58">
        <v>0</v>
      </c>
      <c r="J2878" s="58">
        <v>2818691</v>
      </c>
      <c r="K2878" s="58">
        <v>1182351</v>
      </c>
      <c r="L2878" s="12" t="s">
        <v>87</v>
      </c>
      <c r="M2878" s="12" t="s">
        <v>89</v>
      </c>
      <c r="N2878" s="12" t="s">
        <v>10</v>
      </c>
      <c r="O2878" s="12">
        <v>4</v>
      </c>
      <c r="P2878" s="12">
        <v>0</v>
      </c>
      <c r="Q2878" s="12">
        <v>0</v>
      </c>
      <c r="R2878" s="12">
        <v>76563</v>
      </c>
      <c r="S2878" s="59">
        <v>4.3479452054794523</v>
      </c>
      <c r="T2878" s="59">
        <v>29.82191780821918</v>
      </c>
      <c r="U2878" s="12">
        <v>1</v>
      </c>
      <c r="V2878" s="12">
        <v>2</v>
      </c>
      <c r="W2878" s="12">
        <v>2</v>
      </c>
      <c r="X2878" s="12">
        <v>2</v>
      </c>
      <c r="Y2878" s="12">
        <v>1</v>
      </c>
      <c r="Z2878" s="58">
        <v>0</v>
      </c>
      <c r="AA2878" s="58">
        <v>0</v>
      </c>
      <c r="AB2878" s="58">
        <v>0</v>
      </c>
      <c r="AC2878" s="58" t="s">
        <v>91</v>
      </c>
    </row>
    <row r="2879" spans="1:29" x14ac:dyDescent="0.3">
      <c r="A2879" s="57">
        <v>2282600</v>
      </c>
      <c r="B2879" s="12" t="s">
        <v>2266</v>
      </c>
      <c r="C2879" s="58" t="s">
        <v>108</v>
      </c>
      <c r="D2879" s="58" t="s">
        <v>29</v>
      </c>
      <c r="E2879" s="58"/>
      <c r="F2879" s="58">
        <v>1464266</v>
      </c>
      <c r="G2879" s="58">
        <f>+IF(F2879&gt;K2879+100000,F2879-K2879,0)</f>
        <v>280857</v>
      </c>
      <c r="H2879" s="58">
        <v>428290</v>
      </c>
      <c r="I2879" s="58">
        <v>0</v>
      </c>
      <c r="J2879" s="58">
        <v>0</v>
      </c>
      <c r="K2879" s="58">
        <v>1183409</v>
      </c>
      <c r="L2879" s="12" t="s">
        <v>88</v>
      </c>
      <c r="M2879" s="12" t="s">
        <v>89</v>
      </c>
      <c r="N2879" s="12" t="s">
        <v>10</v>
      </c>
      <c r="O2879" s="12">
        <v>4</v>
      </c>
      <c r="P2879" s="12">
        <v>0</v>
      </c>
      <c r="Q2879" s="12">
        <v>0</v>
      </c>
      <c r="R2879" s="12">
        <v>68307</v>
      </c>
      <c r="S2879" s="59">
        <v>1.8630136986301369</v>
      </c>
      <c r="T2879" s="59">
        <v>41.852054794520548</v>
      </c>
      <c r="U2879" s="12">
        <v>1</v>
      </c>
      <c r="V2879" s="12">
        <v>3</v>
      </c>
      <c r="W2879" s="12">
        <v>3</v>
      </c>
      <c r="X2879" s="12">
        <v>3</v>
      </c>
      <c r="Y2879" s="12">
        <v>2</v>
      </c>
      <c r="Z2879" s="58">
        <v>0</v>
      </c>
      <c r="AA2879" s="58">
        <v>0</v>
      </c>
      <c r="AB2879" s="58">
        <v>0</v>
      </c>
      <c r="AC2879" s="58" t="s">
        <v>91</v>
      </c>
    </row>
    <row r="2880" spans="1:29" x14ac:dyDescent="0.3">
      <c r="A2880" s="57">
        <v>2006228848</v>
      </c>
      <c r="B2880" s="12" t="s">
        <v>2267</v>
      </c>
      <c r="C2880" s="58" t="s">
        <v>109</v>
      </c>
      <c r="D2880" s="58" t="s">
        <v>112</v>
      </c>
      <c r="E2880" s="58"/>
      <c r="F2880" s="58"/>
      <c r="G2880" s="58">
        <f>+IF(F2880&gt;K2880+100000,F2880-K2880,0)</f>
        <v>0</v>
      </c>
      <c r="H2880" s="58"/>
      <c r="I2880" s="58"/>
      <c r="J2880" s="58"/>
      <c r="K2880" s="58">
        <v>1183409</v>
      </c>
      <c r="L2880" s="12" t="s">
        <v>91</v>
      </c>
      <c r="M2880" s="12" t="s">
        <v>91</v>
      </c>
      <c r="N2880" s="12" t="s">
        <v>91</v>
      </c>
      <c r="O2880" s="12">
        <v>4</v>
      </c>
      <c r="P2880" s="12">
        <v>0</v>
      </c>
      <c r="Q2880" s="12">
        <v>0</v>
      </c>
      <c r="R2880" s="12">
        <v>68001</v>
      </c>
      <c r="S2880" s="59">
        <v>1.8630136986301369</v>
      </c>
      <c r="T2880" s="59">
        <v>27.515068493150686</v>
      </c>
      <c r="U2880" s="12">
        <v>2</v>
      </c>
      <c r="V2880" s="12">
        <v>5</v>
      </c>
      <c r="W2880" s="12">
        <v>4</v>
      </c>
      <c r="X2880" s="12">
        <v>3</v>
      </c>
      <c r="Y2880" s="12">
        <v>3</v>
      </c>
      <c r="Z2880" s="58">
        <v>0</v>
      </c>
      <c r="AA2880" s="58">
        <v>0</v>
      </c>
      <c r="AB2880" s="58">
        <v>0</v>
      </c>
      <c r="AC2880" s="58" t="s">
        <v>91</v>
      </c>
    </row>
    <row r="2881" spans="1:29" x14ac:dyDescent="0.3">
      <c r="A2881" s="57">
        <v>2044022448</v>
      </c>
      <c r="B2881" s="12" t="s">
        <v>2268</v>
      </c>
      <c r="C2881" s="58" t="s">
        <v>108</v>
      </c>
      <c r="D2881" s="58" t="s">
        <v>113</v>
      </c>
      <c r="E2881" s="58"/>
      <c r="F2881" s="58">
        <v>604775</v>
      </c>
      <c r="G2881" s="58">
        <f>+IF(F2881&gt;K2881+100000,F2881-K2881,0)</f>
        <v>0</v>
      </c>
      <c r="H2881" s="58">
        <v>204825</v>
      </c>
      <c r="I2881" s="58">
        <v>0</v>
      </c>
      <c r="J2881" s="58">
        <v>0</v>
      </c>
      <c r="K2881" s="58">
        <v>1183409</v>
      </c>
      <c r="L2881" s="12" t="s">
        <v>88</v>
      </c>
      <c r="M2881" s="12" t="s">
        <v>89</v>
      </c>
      <c r="N2881" s="12" t="s">
        <v>10</v>
      </c>
      <c r="O2881" s="12">
        <v>4</v>
      </c>
      <c r="P2881" s="12">
        <v>0</v>
      </c>
      <c r="Q2881" s="12">
        <v>0</v>
      </c>
      <c r="R2881" s="12">
        <v>68276</v>
      </c>
      <c r="S2881" s="59">
        <v>1.8630136986301369</v>
      </c>
      <c r="T2881" s="59">
        <v>33.778082191780825</v>
      </c>
      <c r="U2881" s="12">
        <v>1</v>
      </c>
      <c r="V2881" s="12">
        <v>3</v>
      </c>
      <c r="W2881" s="12">
        <v>1</v>
      </c>
      <c r="X2881" s="12">
        <v>3</v>
      </c>
      <c r="Y2881" s="12">
        <v>3</v>
      </c>
      <c r="Z2881" s="58">
        <v>0</v>
      </c>
      <c r="AA2881" s="58">
        <v>0</v>
      </c>
      <c r="AB2881" s="58">
        <v>0</v>
      </c>
      <c r="AC2881" s="58" t="s">
        <v>91</v>
      </c>
    </row>
    <row r="2882" spans="1:29" x14ac:dyDescent="0.3">
      <c r="A2882" s="57">
        <v>20608680</v>
      </c>
      <c r="B2882" s="12" t="s">
        <v>2269</v>
      </c>
      <c r="C2882" s="58" t="s">
        <v>108</v>
      </c>
      <c r="D2882" s="58" t="s">
        <v>29</v>
      </c>
      <c r="E2882" s="58"/>
      <c r="F2882" s="58">
        <v>1497917</v>
      </c>
      <c r="G2882" s="58">
        <f>+IF(F2882&gt;K2882+100000,F2882-K2882,0)</f>
        <v>310789</v>
      </c>
      <c r="H2882" s="58">
        <v>150064</v>
      </c>
      <c r="I2882" s="58">
        <v>0</v>
      </c>
      <c r="J2882" s="58">
        <v>2000000</v>
      </c>
      <c r="K2882" s="58">
        <v>1187128</v>
      </c>
      <c r="L2882" s="12" t="s">
        <v>87</v>
      </c>
      <c r="M2882" s="12" t="s">
        <v>89</v>
      </c>
      <c r="N2882" s="12" t="s">
        <v>10</v>
      </c>
      <c r="O2882" s="12">
        <v>4</v>
      </c>
      <c r="P2882" s="12">
        <v>0</v>
      </c>
      <c r="Q2882" s="12">
        <v>0</v>
      </c>
      <c r="R2882" s="12">
        <v>76130</v>
      </c>
      <c r="S2882" s="59">
        <v>4.4301369863013695</v>
      </c>
      <c r="T2882" s="59">
        <v>40.969863013698628</v>
      </c>
      <c r="U2882" s="12">
        <v>2</v>
      </c>
      <c r="V2882" s="12">
        <v>0</v>
      </c>
      <c r="W2882" s="12">
        <v>1</v>
      </c>
      <c r="X2882" s="12">
        <v>2</v>
      </c>
      <c r="Y2882" s="12">
        <v>3</v>
      </c>
      <c r="Z2882" s="58">
        <v>0</v>
      </c>
      <c r="AA2882" s="58">
        <v>0</v>
      </c>
      <c r="AB2882" s="58">
        <v>0</v>
      </c>
      <c r="AC2882" s="58" t="s">
        <v>91</v>
      </c>
    </row>
    <row r="2883" spans="1:29" x14ac:dyDescent="0.3">
      <c r="A2883" s="57">
        <v>44468266</v>
      </c>
      <c r="B2883" s="12" t="s">
        <v>2278</v>
      </c>
      <c r="C2883" s="58" t="s">
        <v>109</v>
      </c>
      <c r="D2883" s="58" t="s">
        <v>112</v>
      </c>
      <c r="E2883" s="58"/>
      <c r="F2883" s="58"/>
      <c r="G2883" s="58">
        <f>+IF(F2883&gt;K2883+100000,F2883-K2883,0)</f>
        <v>0</v>
      </c>
      <c r="H2883" s="58"/>
      <c r="I2883" s="58"/>
      <c r="J2883" s="58"/>
      <c r="K2883" s="58">
        <v>1188120</v>
      </c>
      <c r="L2883" s="12" t="s">
        <v>91</v>
      </c>
      <c r="M2883" s="12" t="s">
        <v>91</v>
      </c>
      <c r="N2883" s="12" t="s">
        <v>91</v>
      </c>
      <c r="O2883" s="12">
        <v>4</v>
      </c>
      <c r="P2883" s="12">
        <v>0</v>
      </c>
      <c r="Q2883" s="12">
        <v>0</v>
      </c>
      <c r="R2883" s="12">
        <v>13052</v>
      </c>
      <c r="S2883" s="59">
        <v>3.0684931506849313</v>
      </c>
      <c r="T2883" s="59">
        <v>39.342465753424655</v>
      </c>
      <c r="U2883" s="12">
        <v>2</v>
      </c>
      <c r="V2883" s="12">
        <v>2</v>
      </c>
      <c r="W2883" s="12">
        <v>1</v>
      </c>
      <c r="X2883" s="12">
        <v>3</v>
      </c>
      <c r="Y2883" s="12">
        <v>3</v>
      </c>
      <c r="Z2883" s="58">
        <v>0</v>
      </c>
      <c r="AA2883" s="58">
        <v>0</v>
      </c>
      <c r="AB2883" s="58">
        <v>0</v>
      </c>
      <c r="AC2883" s="58" t="s">
        <v>91</v>
      </c>
    </row>
    <row r="2884" spans="1:29" x14ac:dyDescent="0.3">
      <c r="A2884" s="57">
        <v>2044044800</v>
      </c>
      <c r="B2884" s="12" t="s">
        <v>2279</v>
      </c>
      <c r="C2884" s="58" t="s">
        <v>109</v>
      </c>
      <c r="D2884" s="58" t="s">
        <v>112</v>
      </c>
      <c r="E2884" s="58"/>
      <c r="F2884" s="58"/>
      <c r="G2884" s="58">
        <f>+IF(F2884&gt;K2884+100000,F2884-K2884,0)</f>
        <v>0</v>
      </c>
      <c r="H2884" s="58"/>
      <c r="I2884" s="58"/>
      <c r="J2884" s="58"/>
      <c r="K2884" s="58">
        <v>1188120</v>
      </c>
      <c r="L2884" s="12" t="s">
        <v>91</v>
      </c>
      <c r="M2884" s="12" t="s">
        <v>91</v>
      </c>
      <c r="N2884" s="12" t="s">
        <v>91</v>
      </c>
      <c r="O2884" s="12">
        <v>4</v>
      </c>
      <c r="P2884" s="12">
        <v>0</v>
      </c>
      <c r="Q2884" s="12">
        <v>0</v>
      </c>
      <c r="R2884" s="12">
        <v>13052</v>
      </c>
      <c r="S2884" s="59">
        <v>3.0684931506849313</v>
      </c>
      <c r="T2884" s="59">
        <v>28.17808219178082</v>
      </c>
      <c r="U2884" s="12">
        <v>1</v>
      </c>
      <c r="V2884" s="12">
        <v>1</v>
      </c>
      <c r="W2884" s="12">
        <v>1</v>
      </c>
      <c r="X2884" s="12">
        <v>3</v>
      </c>
      <c r="Y2884" s="12">
        <v>3</v>
      </c>
      <c r="Z2884" s="58">
        <v>0</v>
      </c>
      <c r="AA2884" s="58">
        <v>0</v>
      </c>
      <c r="AB2884" s="58">
        <v>0</v>
      </c>
      <c r="AC2884" s="58" t="s">
        <v>91</v>
      </c>
    </row>
    <row r="2885" spans="1:29" x14ac:dyDescent="0.3">
      <c r="A2885" s="57">
        <v>2282088</v>
      </c>
      <c r="B2885" s="12" t="s">
        <v>2280</v>
      </c>
      <c r="C2885" s="58" t="s">
        <v>109</v>
      </c>
      <c r="D2885" s="58" t="s">
        <v>112</v>
      </c>
      <c r="E2885" s="58"/>
      <c r="F2885" s="58"/>
      <c r="G2885" s="58">
        <f>+IF(F2885&gt;K2885+100000,F2885-K2885,0)</f>
        <v>0</v>
      </c>
      <c r="H2885" s="58"/>
      <c r="I2885" s="58"/>
      <c r="J2885" s="58"/>
      <c r="K2885" s="58">
        <v>1188120</v>
      </c>
      <c r="L2885" s="12" t="s">
        <v>91</v>
      </c>
      <c r="M2885" s="12" t="s">
        <v>91</v>
      </c>
      <c r="N2885" s="12" t="s">
        <v>91</v>
      </c>
      <c r="O2885" s="12">
        <v>4</v>
      </c>
      <c r="P2885" s="12">
        <v>0</v>
      </c>
      <c r="Q2885" s="12">
        <v>0</v>
      </c>
      <c r="R2885" s="12">
        <v>68276</v>
      </c>
      <c r="S2885" s="59">
        <v>3.0684931506849313</v>
      </c>
      <c r="T2885" s="59">
        <v>43.632876712328766</v>
      </c>
      <c r="U2885" s="12">
        <v>1</v>
      </c>
      <c r="V2885" s="12">
        <v>2</v>
      </c>
      <c r="W2885" s="12">
        <v>1</v>
      </c>
      <c r="X2885" s="12">
        <v>2</v>
      </c>
      <c r="Y2885" s="12">
        <v>1</v>
      </c>
      <c r="Z2885" s="58">
        <v>0</v>
      </c>
      <c r="AA2885" s="58">
        <v>0</v>
      </c>
      <c r="AB2885" s="58">
        <v>0</v>
      </c>
      <c r="AC2885" s="58" t="s">
        <v>91</v>
      </c>
    </row>
    <row r="2886" spans="1:29" x14ac:dyDescent="0.3">
      <c r="A2886" s="57">
        <v>2202648228</v>
      </c>
      <c r="B2886" s="12" t="s">
        <v>2281</v>
      </c>
      <c r="C2886" s="58" t="s">
        <v>108</v>
      </c>
      <c r="D2886" s="58" t="s">
        <v>113</v>
      </c>
      <c r="E2886" s="58">
        <v>245400</v>
      </c>
      <c r="F2886" s="58">
        <v>1221512</v>
      </c>
      <c r="G2886" s="58">
        <f>+IF(F2886&gt;K2886+100000,F2886-K2886,0)</f>
        <v>0</v>
      </c>
      <c r="H2886" s="58">
        <v>96688</v>
      </c>
      <c r="I2886" s="58">
        <v>0</v>
      </c>
      <c r="J2886" s="58">
        <v>0</v>
      </c>
      <c r="K2886" s="58">
        <v>1189575</v>
      </c>
      <c r="L2886" s="12" t="s">
        <v>88</v>
      </c>
      <c r="M2886" s="12" t="s">
        <v>89</v>
      </c>
      <c r="N2886" s="12" t="s">
        <v>10</v>
      </c>
      <c r="O2886" s="12">
        <v>4</v>
      </c>
      <c r="P2886" s="12">
        <v>0</v>
      </c>
      <c r="Q2886" s="12">
        <v>0</v>
      </c>
      <c r="R2886" s="12">
        <v>68895</v>
      </c>
      <c r="S2886" s="59">
        <v>6.4246575342465757</v>
      </c>
      <c r="T2886" s="59">
        <v>35.487671232876714</v>
      </c>
      <c r="U2886" s="12">
        <v>2</v>
      </c>
      <c r="V2886" s="12">
        <v>4</v>
      </c>
      <c r="W2886" s="12">
        <v>1</v>
      </c>
      <c r="X2886" s="12">
        <v>2</v>
      </c>
      <c r="Y2886" s="12">
        <v>1</v>
      </c>
      <c r="Z2886" s="58">
        <v>0</v>
      </c>
      <c r="AA2886" s="58">
        <v>0</v>
      </c>
      <c r="AB2886" s="58">
        <v>0</v>
      </c>
      <c r="AC2886" s="58" t="s">
        <v>91</v>
      </c>
    </row>
    <row r="2887" spans="1:29" x14ac:dyDescent="0.3">
      <c r="A2887" s="57">
        <v>2062440206</v>
      </c>
      <c r="B2887" s="12" t="s">
        <v>2283</v>
      </c>
      <c r="C2887" s="58" t="s">
        <v>108</v>
      </c>
      <c r="D2887" s="58" t="s">
        <v>29</v>
      </c>
      <c r="E2887" s="58"/>
      <c r="F2887" s="58">
        <v>1399580</v>
      </c>
      <c r="G2887" s="58">
        <f>+IF(F2887&gt;K2887+100000,F2887-K2887,0)</f>
        <v>208960</v>
      </c>
      <c r="H2887" s="58">
        <v>138169</v>
      </c>
      <c r="I2887" s="58">
        <v>0</v>
      </c>
      <c r="J2887" s="58">
        <v>0</v>
      </c>
      <c r="K2887" s="58">
        <v>1190620</v>
      </c>
      <c r="L2887" s="12" t="s">
        <v>88</v>
      </c>
      <c r="M2887" s="12" t="s">
        <v>89</v>
      </c>
      <c r="N2887" s="12" t="s">
        <v>10</v>
      </c>
      <c r="O2887" s="12">
        <v>4</v>
      </c>
      <c r="P2887" s="12">
        <v>0</v>
      </c>
      <c r="Q2887" s="12">
        <v>0</v>
      </c>
      <c r="R2887" s="12">
        <v>13838</v>
      </c>
      <c r="S2887" s="59">
        <v>2.5342465753424657</v>
      </c>
      <c r="T2887" s="59">
        <v>26.917808219178081</v>
      </c>
      <c r="U2887" s="12">
        <v>1</v>
      </c>
      <c r="V2887" s="12">
        <v>1</v>
      </c>
      <c r="W2887" s="12">
        <v>1</v>
      </c>
      <c r="X2887" s="12">
        <v>2</v>
      </c>
      <c r="Y2887" s="12">
        <v>3</v>
      </c>
      <c r="Z2887" s="58">
        <v>0</v>
      </c>
      <c r="AA2887" s="58">
        <v>0</v>
      </c>
      <c r="AB2887" s="58">
        <v>0</v>
      </c>
      <c r="AC2887" s="58" t="s">
        <v>91</v>
      </c>
    </row>
    <row r="2888" spans="1:29" x14ac:dyDescent="0.3">
      <c r="A2888" s="57">
        <v>2044024204</v>
      </c>
      <c r="B2888" s="12" t="s">
        <v>2285</v>
      </c>
      <c r="C2888" s="58" t="s">
        <v>109</v>
      </c>
      <c r="D2888" s="58" t="s">
        <v>112</v>
      </c>
      <c r="E2888" s="58"/>
      <c r="F2888" s="58"/>
      <c r="G2888" s="58">
        <f>+IF(F2888&gt;K2888+100000,F2888-K2888,0)</f>
        <v>0</v>
      </c>
      <c r="H2888" s="58"/>
      <c r="I2888" s="58"/>
      <c r="J2888" s="58"/>
      <c r="K2888" s="58">
        <v>1190620</v>
      </c>
      <c r="L2888" s="12" t="s">
        <v>91</v>
      </c>
      <c r="M2888" s="12" t="s">
        <v>91</v>
      </c>
      <c r="N2888" s="12" t="s">
        <v>91</v>
      </c>
      <c r="O2888" s="12">
        <v>4</v>
      </c>
      <c r="P2888" s="12">
        <v>0</v>
      </c>
      <c r="Q2888" s="12">
        <v>0</v>
      </c>
      <c r="R2888" s="12">
        <v>13001</v>
      </c>
      <c r="S2888" s="59">
        <v>2.5342465753424657</v>
      </c>
      <c r="T2888" s="59">
        <v>33.230136986301368</v>
      </c>
      <c r="U2888" s="12">
        <v>1</v>
      </c>
      <c r="V2888" s="12">
        <v>1</v>
      </c>
      <c r="W2888" s="12">
        <v>1</v>
      </c>
      <c r="X2888" s="12">
        <v>2</v>
      </c>
      <c r="Y2888" s="12">
        <v>3</v>
      </c>
      <c r="Z2888" s="58">
        <v>0</v>
      </c>
      <c r="AA2888" s="58">
        <v>0</v>
      </c>
      <c r="AB2888" s="58">
        <v>0</v>
      </c>
      <c r="AC2888" s="58" t="s">
        <v>91</v>
      </c>
    </row>
    <row r="2889" spans="1:29" x14ac:dyDescent="0.3">
      <c r="A2889" s="57">
        <v>2068680228</v>
      </c>
      <c r="B2889" s="12" t="s">
        <v>2287</v>
      </c>
      <c r="C2889" s="58" t="s">
        <v>108</v>
      </c>
      <c r="D2889" s="58" t="s">
        <v>113</v>
      </c>
      <c r="E2889" s="58"/>
      <c r="F2889" s="58">
        <v>308408</v>
      </c>
      <c r="G2889" s="58">
        <f>+IF(F2889&gt;K2889+100000,F2889-K2889,0)</f>
        <v>0</v>
      </c>
      <c r="H2889" s="58">
        <v>104453</v>
      </c>
      <c r="I2889" s="58">
        <v>0</v>
      </c>
      <c r="J2889" s="58">
        <v>0</v>
      </c>
      <c r="K2889" s="58">
        <v>1192864</v>
      </c>
      <c r="L2889" s="12" t="s">
        <v>88</v>
      </c>
      <c r="M2889" s="12" t="s">
        <v>89</v>
      </c>
      <c r="N2889" s="12" t="s">
        <v>10</v>
      </c>
      <c r="O2889" s="12">
        <v>4</v>
      </c>
      <c r="P2889" s="12">
        <v>0</v>
      </c>
      <c r="Q2889" s="12">
        <v>0</v>
      </c>
      <c r="R2889" s="12">
        <v>15759</v>
      </c>
      <c r="S2889" s="12">
        <v>3.0904109589041098</v>
      </c>
      <c r="T2889" s="12">
        <v>33.063013698630137</v>
      </c>
      <c r="U2889" s="12">
        <v>1</v>
      </c>
      <c r="V2889" s="12">
        <v>0</v>
      </c>
      <c r="W2889" s="12">
        <v>2</v>
      </c>
      <c r="X2889" s="12">
        <v>2</v>
      </c>
      <c r="Y2889" s="12">
        <v>2</v>
      </c>
      <c r="Z2889" s="58">
        <v>0</v>
      </c>
      <c r="AA2889" s="58">
        <v>0</v>
      </c>
      <c r="AB2889" s="58">
        <v>0</v>
      </c>
      <c r="AC2889" s="58" t="s">
        <v>91</v>
      </c>
    </row>
    <row r="2890" spans="1:29" x14ac:dyDescent="0.3">
      <c r="A2890" s="57">
        <v>40804406</v>
      </c>
      <c r="B2890" s="12" t="s">
        <v>2288</v>
      </c>
      <c r="C2890" s="58" t="s">
        <v>108</v>
      </c>
      <c r="D2890" s="58" t="s">
        <v>113</v>
      </c>
      <c r="E2890" s="58">
        <v>139837</v>
      </c>
      <c r="F2890" s="58">
        <v>766486</v>
      </c>
      <c r="G2890" s="58">
        <f>+IF(F2890&gt;K2890+100000,F2890-K2890,0)</f>
        <v>0</v>
      </c>
      <c r="H2890" s="58">
        <v>94853</v>
      </c>
      <c r="I2890" s="58">
        <v>0</v>
      </c>
      <c r="J2890" s="58">
        <v>800000</v>
      </c>
      <c r="K2890" s="58">
        <v>1193155</v>
      </c>
      <c r="L2890" s="12" t="s">
        <v>87</v>
      </c>
      <c r="M2890" s="12" t="s">
        <v>89</v>
      </c>
      <c r="N2890" s="12" t="s">
        <v>10</v>
      </c>
      <c r="O2890" s="12">
        <v>4</v>
      </c>
      <c r="P2890" s="12">
        <v>0</v>
      </c>
      <c r="Q2890" s="12">
        <v>0</v>
      </c>
      <c r="R2890" s="12">
        <v>11001</v>
      </c>
      <c r="S2890" s="59">
        <v>2.2602739726027399</v>
      </c>
      <c r="T2890" s="59">
        <v>56.394520547945206</v>
      </c>
      <c r="U2890" s="12">
        <v>2</v>
      </c>
      <c r="V2890" s="12">
        <v>2</v>
      </c>
      <c r="W2890" s="12">
        <v>3</v>
      </c>
      <c r="X2890" s="12">
        <v>3</v>
      </c>
      <c r="Y2890" s="12">
        <v>2</v>
      </c>
      <c r="Z2890" s="58">
        <v>0</v>
      </c>
      <c r="AA2890" s="58">
        <v>0</v>
      </c>
      <c r="AB2890" s="58">
        <v>0</v>
      </c>
      <c r="AC2890" s="58" t="s">
        <v>91</v>
      </c>
    </row>
    <row r="2891" spans="1:29" x14ac:dyDescent="0.3">
      <c r="A2891" s="57">
        <v>2006800048</v>
      </c>
      <c r="B2891" s="12" t="s">
        <v>2290</v>
      </c>
      <c r="C2891" s="58" t="s">
        <v>109</v>
      </c>
      <c r="D2891" s="58" t="s">
        <v>112</v>
      </c>
      <c r="E2891" s="58">
        <v>212800</v>
      </c>
      <c r="F2891" s="58"/>
      <c r="G2891" s="58">
        <f>+IF(F2891&gt;K2891+100000,F2891-K2891,0)</f>
        <v>0</v>
      </c>
      <c r="H2891" s="58"/>
      <c r="I2891" s="58"/>
      <c r="J2891" s="58"/>
      <c r="K2891" s="58">
        <v>1198820</v>
      </c>
      <c r="L2891" s="12" t="s">
        <v>91</v>
      </c>
      <c r="M2891" s="12" t="s">
        <v>91</v>
      </c>
      <c r="N2891" s="12" t="s">
        <v>91</v>
      </c>
      <c r="O2891" s="12">
        <v>4</v>
      </c>
      <c r="P2891" s="12">
        <v>0</v>
      </c>
      <c r="Q2891" s="12">
        <v>0</v>
      </c>
      <c r="R2891" s="12">
        <v>68255</v>
      </c>
      <c r="S2891" s="59">
        <v>5.5753424657534243</v>
      </c>
      <c r="T2891" s="59">
        <v>32.394520547945206</v>
      </c>
      <c r="U2891" s="12">
        <v>1</v>
      </c>
      <c r="V2891" s="12">
        <v>2</v>
      </c>
      <c r="W2891" s="12">
        <v>1</v>
      </c>
      <c r="X2891" s="12">
        <v>2</v>
      </c>
      <c r="Y2891" s="12">
        <v>3</v>
      </c>
      <c r="Z2891" s="58">
        <v>0</v>
      </c>
      <c r="AA2891" s="58">
        <v>0</v>
      </c>
      <c r="AB2891" s="58">
        <v>0</v>
      </c>
      <c r="AC2891" s="58" t="s">
        <v>91</v>
      </c>
    </row>
    <row r="2892" spans="1:29" x14ac:dyDescent="0.3">
      <c r="A2892" s="57">
        <v>80206802</v>
      </c>
      <c r="B2892" s="12" t="s">
        <v>2291</v>
      </c>
      <c r="C2892" s="58" t="s">
        <v>109</v>
      </c>
      <c r="D2892" s="58" t="s">
        <v>117</v>
      </c>
      <c r="E2892" s="58">
        <v>8345333</v>
      </c>
      <c r="F2892" s="58"/>
      <c r="G2892" s="58">
        <f>+IF(F2892&gt;K2892+100000,F2892-K2892,0)</f>
        <v>0</v>
      </c>
      <c r="H2892" s="58"/>
      <c r="I2892" s="58"/>
      <c r="J2892" s="58"/>
      <c r="K2892" s="58">
        <v>1199253</v>
      </c>
      <c r="L2892" s="12" t="s">
        <v>91</v>
      </c>
      <c r="M2892" s="12" t="s">
        <v>91</v>
      </c>
      <c r="N2892" s="12" t="s">
        <v>91</v>
      </c>
      <c r="O2892" s="12">
        <v>4</v>
      </c>
      <c r="P2892" s="12">
        <v>0</v>
      </c>
      <c r="Q2892" s="12">
        <v>0</v>
      </c>
      <c r="R2892" s="12">
        <v>11001</v>
      </c>
      <c r="S2892" s="59">
        <v>0.89863013698630134</v>
      </c>
      <c r="T2892" s="59">
        <v>37.202739726027396</v>
      </c>
      <c r="U2892" s="12">
        <v>1</v>
      </c>
      <c r="V2892" s="12">
        <v>5</v>
      </c>
      <c r="W2892" s="12">
        <v>3</v>
      </c>
      <c r="X2892" s="12">
        <v>7</v>
      </c>
      <c r="Y2892" s="12">
        <v>1</v>
      </c>
      <c r="Z2892" s="58">
        <v>0</v>
      </c>
      <c r="AA2892" s="58">
        <v>0</v>
      </c>
      <c r="AB2892" s="58">
        <v>0</v>
      </c>
      <c r="AC2892" s="58" t="s">
        <v>91</v>
      </c>
    </row>
    <row r="2893" spans="1:29" x14ac:dyDescent="0.3">
      <c r="A2893" s="57">
        <v>2202648202</v>
      </c>
      <c r="B2893" s="12" t="s">
        <v>2292</v>
      </c>
      <c r="C2893" s="58" t="s">
        <v>109</v>
      </c>
      <c r="D2893" s="58" t="s">
        <v>112</v>
      </c>
      <c r="E2893" s="58">
        <v>145680</v>
      </c>
      <c r="F2893" s="58"/>
      <c r="G2893" s="58">
        <f>+IF(F2893&gt;K2893+100000,F2893-K2893,0)</f>
        <v>0</v>
      </c>
      <c r="H2893" s="58"/>
      <c r="I2893" s="58"/>
      <c r="J2893" s="58"/>
      <c r="K2893" s="58">
        <v>1200820</v>
      </c>
      <c r="L2893" s="12" t="s">
        <v>91</v>
      </c>
      <c r="M2893" s="12" t="s">
        <v>91</v>
      </c>
      <c r="N2893" s="12" t="s">
        <v>91</v>
      </c>
      <c r="O2893" s="12">
        <v>4</v>
      </c>
      <c r="P2893" s="12">
        <v>0</v>
      </c>
      <c r="Q2893" s="12">
        <v>0</v>
      </c>
      <c r="R2893" s="12">
        <v>68895</v>
      </c>
      <c r="S2893" s="59">
        <v>5.5753424657534243</v>
      </c>
      <c r="T2893" s="59">
        <v>35.076712328767123</v>
      </c>
      <c r="U2893" s="12">
        <v>2</v>
      </c>
      <c r="V2893" s="12">
        <v>1</v>
      </c>
      <c r="W2893" s="12">
        <v>2</v>
      </c>
      <c r="X2893" s="12">
        <v>2</v>
      </c>
      <c r="Y2893" s="12">
        <v>3</v>
      </c>
      <c r="Z2893" s="58">
        <v>0</v>
      </c>
      <c r="AA2893" s="58">
        <v>0</v>
      </c>
      <c r="AB2893" s="58">
        <v>0</v>
      </c>
      <c r="AC2893" s="58" t="s">
        <v>91</v>
      </c>
    </row>
    <row r="2894" spans="1:29" x14ac:dyDescent="0.3">
      <c r="A2894" s="57">
        <v>2008668680</v>
      </c>
      <c r="B2894" s="12" t="s">
        <v>2293</v>
      </c>
      <c r="C2894" s="58" t="s">
        <v>108</v>
      </c>
      <c r="D2894" s="58" t="s">
        <v>29</v>
      </c>
      <c r="E2894" s="58">
        <v>102998</v>
      </c>
      <c r="F2894" s="58">
        <v>1565764</v>
      </c>
      <c r="G2894" s="58">
        <f>+IF(F2894&gt;K2894+100000,F2894-K2894,0)</f>
        <v>362355</v>
      </c>
      <c r="H2894" s="58">
        <v>208251</v>
      </c>
      <c r="I2894" s="58">
        <v>0</v>
      </c>
      <c r="J2894" s="58">
        <v>1368726</v>
      </c>
      <c r="K2894" s="58">
        <v>1203409</v>
      </c>
      <c r="L2894" s="12" t="s">
        <v>87</v>
      </c>
      <c r="M2894" s="12" t="s">
        <v>89</v>
      </c>
      <c r="N2894" s="12" t="s">
        <v>10</v>
      </c>
      <c r="O2894" s="12">
        <v>4</v>
      </c>
      <c r="P2894" s="12">
        <v>0</v>
      </c>
      <c r="Q2894" s="12">
        <v>0</v>
      </c>
      <c r="R2894" s="12">
        <v>68276</v>
      </c>
      <c r="S2894" s="59">
        <v>1.8191780821917809</v>
      </c>
      <c r="T2894" s="59">
        <v>33.421917808219177</v>
      </c>
      <c r="U2894" s="12">
        <v>1</v>
      </c>
      <c r="V2894" s="12">
        <v>4</v>
      </c>
      <c r="W2894" s="12">
        <v>1</v>
      </c>
      <c r="X2894" s="12">
        <v>3</v>
      </c>
      <c r="Y2894" s="12">
        <v>2</v>
      </c>
      <c r="Z2894" s="58">
        <v>0</v>
      </c>
      <c r="AA2894" s="58">
        <v>0</v>
      </c>
      <c r="AB2894" s="58">
        <v>0</v>
      </c>
      <c r="AC2894" s="58" t="s">
        <v>91</v>
      </c>
    </row>
    <row r="2895" spans="1:29" x14ac:dyDescent="0.3">
      <c r="A2895" s="57">
        <v>2244244644</v>
      </c>
      <c r="B2895" s="12" t="s">
        <v>2294</v>
      </c>
      <c r="C2895" s="58" t="s">
        <v>109</v>
      </c>
      <c r="D2895" s="58" t="s">
        <v>112</v>
      </c>
      <c r="E2895" s="58"/>
      <c r="F2895" s="58"/>
      <c r="G2895" s="58">
        <f>+IF(F2895&gt;K2895+100000,F2895-K2895,0)</f>
        <v>0</v>
      </c>
      <c r="H2895" s="58"/>
      <c r="I2895" s="58"/>
      <c r="J2895" s="58"/>
      <c r="K2895" s="58">
        <v>1203409</v>
      </c>
      <c r="L2895" s="12" t="s">
        <v>91</v>
      </c>
      <c r="M2895" s="12" t="s">
        <v>91</v>
      </c>
      <c r="N2895" s="12" t="s">
        <v>91</v>
      </c>
      <c r="O2895" s="12">
        <v>4</v>
      </c>
      <c r="P2895" s="12">
        <v>0</v>
      </c>
      <c r="Q2895" s="12">
        <v>0</v>
      </c>
      <c r="R2895" s="12">
        <v>68001</v>
      </c>
      <c r="S2895" s="59">
        <v>1.7780821917808218</v>
      </c>
      <c r="T2895" s="59">
        <v>29.586301369863012</v>
      </c>
      <c r="U2895" s="12">
        <v>2</v>
      </c>
      <c r="V2895" s="12">
        <v>5</v>
      </c>
      <c r="W2895" s="12">
        <v>2</v>
      </c>
      <c r="X2895" s="12">
        <v>3</v>
      </c>
      <c r="Y2895" s="12">
        <v>1</v>
      </c>
      <c r="Z2895" s="58">
        <v>0</v>
      </c>
      <c r="AA2895" s="58">
        <v>0</v>
      </c>
      <c r="AB2895" s="58">
        <v>0</v>
      </c>
      <c r="AC2895" s="58" t="s">
        <v>91</v>
      </c>
    </row>
    <row r="2896" spans="1:29" x14ac:dyDescent="0.3">
      <c r="A2896" s="57">
        <v>2048406626</v>
      </c>
      <c r="B2896" s="12" t="s">
        <v>2295</v>
      </c>
      <c r="C2896" s="58" t="s">
        <v>108</v>
      </c>
      <c r="D2896" s="58" t="s">
        <v>113</v>
      </c>
      <c r="E2896" s="58"/>
      <c r="F2896" s="58">
        <v>833196</v>
      </c>
      <c r="G2896" s="58">
        <f>+IF(F2896&gt;K2896+100000,F2896-K2896,0)</f>
        <v>0</v>
      </c>
      <c r="H2896" s="58">
        <v>263059</v>
      </c>
      <c r="I2896" s="58">
        <v>0</v>
      </c>
      <c r="J2896" s="58">
        <v>0</v>
      </c>
      <c r="K2896" s="58">
        <v>1203409</v>
      </c>
      <c r="L2896" s="12" t="s">
        <v>88</v>
      </c>
      <c r="M2896" s="12" t="s">
        <v>89</v>
      </c>
      <c r="N2896" s="12" t="s">
        <v>10</v>
      </c>
      <c r="O2896" s="12">
        <v>4</v>
      </c>
      <c r="P2896" s="12">
        <v>0</v>
      </c>
      <c r="Q2896" s="12">
        <v>0</v>
      </c>
      <c r="R2896" s="12">
        <v>13001</v>
      </c>
      <c r="S2896" s="59">
        <v>1.8191780821917809</v>
      </c>
      <c r="T2896" s="59">
        <v>33.479452054794521</v>
      </c>
      <c r="U2896" s="12">
        <v>1</v>
      </c>
      <c r="V2896" s="12">
        <v>5</v>
      </c>
      <c r="W2896" s="12">
        <v>1</v>
      </c>
      <c r="X2896" s="12">
        <v>3</v>
      </c>
      <c r="Y2896" s="12">
        <v>3</v>
      </c>
      <c r="Z2896" s="58">
        <v>0</v>
      </c>
      <c r="AA2896" s="58">
        <v>0</v>
      </c>
      <c r="AB2896" s="58">
        <v>0</v>
      </c>
      <c r="AC2896" s="58" t="s">
        <v>91</v>
      </c>
    </row>
    <row r="2897" spans="1:29" x14ac:dyDescent="0.3">
      <c r="A2897" s="57">
        <v>26884440</v>
      </c>
      <c r="B2897" s="12" t="s">
        <v>2296</v>
      </c>
      <c r="C2897" s="58" t="s">
        <v>108</v>
      </c>
      <c r="D2897" s="58" t="s">
        <v>115</v>
      </c>
      <c r="E2897" s="58">
        <v>2684892</v>
      </c>
      <c r="F2897" s="58">
        <v>3843217</v>
      </c>
      <c r="G2897" s="58">
        <f>+IF(F2897&gt;K2897+100000,F2897-K2897,0)</f>
        <v>2637914</v>
      </c>
      <c r="H2897" s="58">
        <v>379411</v>
      </c>
      <c r="I2897" s="58">
        <v>0</v>
      </c>
      <c r="J2897" s="58">
        <v>2792957</v>
      </c>
      <c r="K2897" s="58">
        <v>1205303</v>
      </c>
      <c r="L2897" s="12" t="s">
        <v>87</v>
      </c>
      <c r="M2897" s="12" t="s">
        <v>89</v>
      </c>
      <c r="N2897" s="12" t="s">
        <v>10</v>
      </c>
      <c r="O2897" s="12">
        <v>4</v>
      </c>
      <c r="P2897" s="12">
        <v>0</v>
      </c>
      <c r="Q2897" s="12">
        <v>0</v>
      </c>
      <c r="R2897" s="12">
        <v>76892</v>
      </c>
      <c r="S2897" s="59">
        <v>1.8794520547945206</v>
      </c>
      <c r="T2897" s="59">
        <v>51.049315068493151</v>
      </c>
      <c r="U2897" s="12">
        <v>1</v>
      </c>
      <c r="V2897" s="12">
        <v>1</v>
      </c>
      <c r="W2897" s="12">
        <v>1</v>
      </c>
      <c r="X2897" s="12">
        <v>3</v>
      </c>
      <c r="Y2897" s="12">
        <v>3</v>
      </c>
      <c r="Z2897" s="58">
        <v>0</v>
      </c>
      <c r="AA2897" s="58">
        <v>0</v>
      </c>
      <c r="AB2897" s="58">
        <v>0</v>
      </c>
      <c r="AC2897" s="58" t="s">
        <v>91</v>
      </c>
    </row>
    <row r="2898" spans="1:29" x14ac:dyDescent="0.3">
      <c r="A2898" s="57">
        <v>2244000828</v>
      </c>
      <c r="B2898" s="12" t="s">
        <v>2299</v>
      </c>
      <c r="C2898" s="58" t="s">
        <v>109</v>
      </c>
      <c r="D2898" s="58" t="s">
        <v>112</v>
      </c>
      <c r="E2898" s="58">
        <v>160459</v>
      </c>
      <c r="F2898" s="58"/>
      <c r="G2898" s="58">
        <f>+IF(F2898&gt;K2898+100000,F2898-K2898,0)</f>
        <v>0</v>
      </c>
      <c r="H2898" s="58"/>
      <c r="I2898" s="58"/>
      <c r="J2898" s="58"/>
      <c r="K2898" s="58">
        <v>1205303</v>
      </c>
      <c r="L2898" s="12" t="s">
        <v>91</v>
      </c>
      <c r="M2898" s="12" t="s">
        <v>91</v>
      </c>
      <c r="N2898" s="12" t="s">
        <v>91</v>
      </c>
      <c r="O2898" s="12">
        <v>4</v>
      </c>
      <c r="P2898" s="12">
        <v>0</v>
      </c>
      <c r="Q2898" s="12">
        <v>0</v>
      </c>
      <c r="R2898" s="12">
        <v>76001</v>
      </c>
      <c r="S2898" s="59">
        <v>1.8821917808219177</v>
      </c>
      <c r="T2898" s="59">
        <v>25.432876712328767</v>
      </c>
      <c r="U2898" s="12">
        <v>1</v>
      </c>
      <c r="V2898" s="12">
        <v>5</v>
      </c>
      <c r="W2898" s="12">
        <v>4</v>
      </c>
      <c r="X2898" s="12">
        <v>3</v>
      </c>
      <c r="Y2898" s="12">
        <v>1</v>
      </c>
      <c r="Z2898" s="58">
        <v>0</v>
      </c>
      <c r="AA2898" s="58">
        <v>0</v>
      </c>
      <c r="AB2898" s="58">
        <v>0</v>
      </c>
      <c r="AC2898" s="58" t="s">
        <v>91</v>
      </c>
    </row>
    <row r="2899" spans="1:29" x14ac:dyDescent="0.3">
      <c r="A2899" s="57">
        <v>2224622626</v>
      </c>
      <c r="B2899" s="12" t="s">
        <v>2300</v>
      </c>
      <c r="C2899" s="58" t="s">
        <v>109</v>
      </c>
      <c r="D2899" s="58" t="s">
        <v>112</v>
      </c>
      <c r="E2899" s="58">
        <v>16845</v>
      </c>
      <c r="F2899" s="58"/>
      <c r="G2899" s="58">
        <f>+IF(F2899&gt;K2899+100000,F2899-K2899,0)</f>
        <v>0</v>
      </c>
      <c r="H2899" s="58"/>
      <c r="I2899" s="58"/>
      <c r="J2899" s="58"/>
      <c r="K2899" s="58">
        <v>1205303</v>
      </c>
      <c r="L2899" s="12" t="s">
        <v>91</v>
      </c>
      <c r="M2899" s="12" t="s">
        <v>91</v>
      </c>
      <c r="N2899" s="12" t="s">
        <v>91</v>
      </c>
      <c r="O2899" s="12">
        <v>4</v>
      </c>
      <c r="P2899" s="12">
        <v>0</v>
      </c>
      <c r="Q2899" s="12">
        <v>0</v>
      </c>
      <c r="R2899" s="12">
        <v>76130</v>
      </c>
      <c r="S2899" s="59">
        <v>1.8794520547945206</v>
      </c>
      <c r="T2899" s="59">
        <v>31.531506849315068</v>
      </c>
      <c r="U2899" s="12">
        <v>1</v>
      </c>
      <c r="V2899" s="12">
        <v>4</v>
      </c>
      <c r="W2899" s="12">
        <v>2</v>
      </c>
      <c r="X2899" s="12">
        <v>3</v>
      </c>
      <c r="Y2899" s="12">
        <v>2</v>
      </c>
      <c r="Z2899" s="58">
        <v>0</v>
      </c>
      <c r="AA2899" s="58">
        <v>0</v>
      </c>
      <c r="AB2899" s="58">
        <v>0</v>
      </c>
      <c r="AC2899" s="58" t="s">
        <v>91</v>
      </c>
    </row>
    <row r="2900" spans="1:29" x14ac:dyDescent="0.3">
      <c r="A2900" s="57">
        <v>2222222426</v>
      </c>
      <c r="B2900" s="12" t="s">
        <v>2302</v>
      </c>
      <c r="C2900" s="58" t="s">
        <v>109</v>
      </c>
      <c r="D2900" s="58" t="s">
        <v>112</v>
      </c>
      <c r="E2900" s="58"/>
      <c r="F2900" s="58"/>
      <c r="G2900" s="58">
        <f>+IF(F2900&gt;K2900+100000,F2900-K2900,0)</f>
        <v>0</v>
      </c>
      <c r="H2900" s="58"/>
      <c r="I2900" s="58"/>
      <c r="J2900" s="58"/>
      <c r="K2900" s="58">
        <v>1205303</v>
      </c>
      <c r="L2900" s="12" t="s">
        <v>91</v>
      </c>
      <c r="M2900" s="12" t="s">
        <v>91</v>
      </c>
      <c r="N2900" s="12" t="s">
        <v>91</v>
      </c>
      <c r="O2900" s="12">
        <v>4</v>
      </c>
      <c r="P2900" s="12">
        <v>0</v>
      </c>
      <c r="Q2900" s="12">
        <v>0</v>
      </c>
      <c r="R2900" s="12">
        <v>76520</v>
      </c>
      <c r="S2900" s="59">
        <v>1.8821917808219177</v>
      </c>
      <c r="T2900" s="59">
        <v>33.539726027397258</v>
      </c>
      <c r="U2900" s="12">
        <v>2</v>
      </c>
      <c r="V2900" s="12">
        <v>2</v>
      </c>
      <c r="W2900" s="12">
        <v>2</v>
      </c>
      <c r="X2900" s="12">
        <v>3</v>
      </c>
      <c r="Y2900" s="12">
        <v>3</v>
      </c>
      <c r="Z2900" s="58">
        <v>0</v>
      </c>
      <c r="AA2900" s="58">
        <v>0</v>
      </c>
      <c r="AB2900" s="58">
        <v>0</v>
      </c>
      <c r="AC2900" s="58" t="s">
        <v>91</v>
      </c>
    </row>
    <row r="2901" spans="1:29" x14ac:dyDescent="0.3">
      <c r="A2901" s="57">
        <v>2244268088</v>
      </c>
      <c r="B2901" s="12" t="s">
        <v>2303</v>
      </c>
      <c r="C2901" s="58" t="s">
        <v>108</v>
      </c>
      <c r="D2901" s="58" t="s">
        <v>113</v>
      </c>
      <c r="E2901" s="58"/>
      <c r="F2901" s="58">
        <v>685287</v>
      </c>
      <c r="G2901" s="58">
        <f>+IF(F2901&gt;K2901+100000,F2901-K2901,0)</f>
        <v>0</v>
      </c>
      <c r="H2901" s="58">
        <v>349856</v>
      </c>
      <c r="I2901" s="58">
        <v>0</v>
      </c>
      <c r="J2901" s="58">
        <v>1100000</v>
      </c>
      <c r="K2901" s="58">
        <v>1205303</v>
      </c>
      <c r="L2901" s="12" t="s">
        <v>87</v>
      </c>
      <c r="M2901" s="12" t="s">
        <v>89</v>
      </c>
      <c r="N2901" s="12" t="s">
        <v>10</v>
      </c>
      <c r="O2901" s="12">
        <v>4</v>
      </c>
      <c r="P2901" s="12">
        <v>0</v>
      </c>
      <c r="Q2901" s="12">
        <v>0</v>
      </c>
      <c r="R2901" s="12">
        <v>76563</v>
      </c>
      <c r="S2901" s="59">
        <v>1.8794520547945206</v>
      </c>
      <c r="T2901" s="59">
        <v>29.649315068493152</v>
      </c>
      <c r="U2901" s="12">
        <v>2</v>
      </c>
      <c r="V2901" s="12">
        <v>5</v>
      </c>
      <c r="W2901" s="12">
        <v>2</v>
      </c>
      <c r="X2901" s="12">
        <v>3</v>
      </c>
      <c r="Y2901" s="12">
        <v>1</v>
      </c>
      <c r="Z2901" s="58">
        <v>0</v>
      </c>
      <c r="AA2901" s="58">
        <v>0</v>
      </c>
      <c r="AB2901" s="58">
        <v>0</v>
      </c>
      <c r="AC2901" s="58" t="s">
        <v>91</v>
      </c>
    </row>
    <row r="2902" spans="1:29" x14ac:dyDescent="0.3">
      <c r="A2902" s="57">
        <v>2044044642</v>
      </c>
      <c r="B2902" s="12" t="s">
        <v>2304</v>
      </c>
      <c r="C2902" s="58" t="s">
        <v>109</v>
      </c>
      <c r="D2902" s="58" t="s">
        <v>112</v>
      </c>
      <c r="E2902" s="58"/>
      <c r="F2902" s="58"/>
      <c r="G2902" s="58">
        <f>+IF(F2902&gt;K2902+100000,F2902-K2902,0)</f>
        <v>0</v>
      </c>
      <c r="H2902" s="58"/>
      <c r="I2902" s="58"/>
      <c r="J2902" s="58"/>
      <c r="K2902" s="58">
        <v>1205929</v>
      </c>
      <c r="L2902" s="12" t="s">
        <v>91</v>
      </c>
      <c r="M2902" s="12" t="s">
        <v>91</v>
      </c>
      <c r="N2902" s="12" t="s">
        <v>91</v>
      </c>
      <c r="O2902" s="12">
        <v>4</v>
      </c>
      <c r="P2902" s="12">
        <v>0</v>
      </c>
      <c r="Q2902" s="12">
        <v>0</v>
      </c>
      <c r="R2902" s="12">
        <v>13052</v>
      </c>
      <c r="S2902" s="59">
        <v>0</v>
      </c>
      <c r="T2902" s="59">
        <v>24.61917808219178</v>
      </c>
      <c r="U2902" s="12">
        <v>1</v>
      </c>
      <c r="V2902" s="12">
        <v>2</v>
      </c>
      <c r="W2902" s="12">
        <v>3</v>
      </c>
      <c r="X2902" s="12">
        <v>2</v>
      </c>
      <c r="Y2902" s="12">
        <v>1</v>
      </c>
      <c r="Z2902" s="58">
        <v>0</v>
      </c>
      <c r="AA2902" s="58">
        <v>0</v>
      </c>
      <c r="AB2902" s="58">
        <v>0</v>
      </c>
      <c r="AC2902" s="58" t="s">
        <v>91</v>
      </c>
    </row>
    <row r="2903" spans="1:29" x14ac:dyDescent="0.3">
      <c r="A2903" s="57">
        <v>48666800</v>
      </c>
      <c r="B2903" s="12" t="s">
        <v>2305</v>
      </c>
      <c r="C2903" s="58" t="s">
        <v>108</v>
      </c>
      <c r="D2903" s="58" t="s">
        <v>115</v>
      </c>
      <c r="E2903" s="58">
        <v>2852770</v>
      </c>
      <c r="F2903" s="58">
        <v>4810559</v>
      </c>
      <c r="G2903" s="58">
        <f>+IF(F2903&gt;K2903+100000,F2903-K2903,0)</f>
        <v>3604285</v>
      </c>
      <c r="H2903" s="58">
        <v>132271</v>
      </c>
      <c r="I2903" s="58">
        <v>0</v>
      </c>
      <c r="J2903" s="58">
        <v>0</v>
      </c>
      <c r="K2903" s="58">
        <v>1206274</v>
      </c>
      <c r="L2903" s="12" t="s">
        <v>88</v>
      </c>
      <c r="M2903" s="12" t="s">
        <v>89</v>
      </c>
      <c r="N2903" s="12" t="s">
        <v>10</v>
      </c>
      <c r="O2903" s="12">
        <v>4</v>
      </c>
      <c r="P2903" s="12">
        <v>0</v>
      </c>
      <c r="Q2903" s="12">
        <v>0</v>
      </c>
      <c r="R2903" s="12">
        <v>76001</v>
      </c>
      <c r="S2903" s="59">
        <v>3.967123287671233</v>
      </c>
      <c r="T2903" s="59">
        <v>35.947945205479449</v>
      </c>
      <c r="U2903" s="12">
        <v>2</v>
      </c>
      <c r="V2903" s="12">
        <v>0</v>
      </c>
      <c r="W2903" s="12">
        <v>1</v>
      </c>
      <c r="X2903" s="12">
        <v>2</v>
      </c>
      <c r="Y2903" s="12">
        <v>1</v>
      </c>
      <c r="Z2903" s="58">
        <v>0</v>
      </c>
      <c r="AA2903" s="58">
        <v>0</v>
      </c>
      <c r="AB2903" s="58">
        <v>0</v>
      </c>
      <c r="AC2903" s="58" t="s">
        <v>91</v>
      </c>
    </row>
    <row r="2904" spans="1:29" x14ac:dyDescent="0.3">
      <c r="A2904" s="57">
        <v>46480666</v>
      </c>
      <c r="B2904" s="12" t="s">
        <v>2308</v>
      </c>
      <c r="C2904" s="58" t="s">
        <v>109</v>
      </c>
      <c r="D2904" s="58" t="s">
        <v>112</v>
      </c>
      <c r="E2904" s="58">
        <v>81926</v>
      </c>
      <c r="F2904" s="58"/>
      <c r="G2904" s="58">
        <f>+IF(F2904&gt;K2904+100000,F2904-K2904,0)</f>
        <v>0</v>
      </c>
      <c r="H2904" s="58"/>
      <c r="I2904" s="58"/>
      <c r="J2904" s="58"/>
      <c r="K2904" s="58">
        <v>1206274</v>
      </c>
      <c r="L2904" s="12" t="s">
        <v>91</v>
      </c>
      <c r="M2904" s="12" t="s">
        <v>91</v>
      </c>
      <c r="N2904" s="12" t="s">
        <v>91</v>
      </c>
      <c r="O2904" s="12">
        <v>4</v>
      </c>
      <c r="P2904" s="12">
        <v>0</v>
      </c>
      <c r="Q2904" s="12">
        <v>0</v>
      </c>
      <c r="R2904" s="12">
        <v>73001</v>
      </c>
      <c r="S2904" s="59">
        <v>3.9643835616438357</v>
      </c>
      <c r="T2904" s="59">
        <v>49.547945205479451</v>
      </c>
      <c r="U2904" s="12">
        <v>2</v>
      </c>
      <c r="V2904" s="12">
        <v>5</v>
      </c>
      <c r="W2904" s="12">
        <v>2</v>
      </c>
      <c r="X2904" s="12">
        <v>2</v>
      </c>
      <c r="Y2904" s="12">
        <v>3</v>
      </c>
      <c r="Z2904" s="58">
        <v>0</v>
      </c>
      <c r="AA2904" s="58">
        <v>0</v>
      </c>
      <c r="AB2904" s="58">
        <v>0</v>
      </c>
      <c r="AC2904" s="58" t="s">
        <v>91</v>
      </c>
    </row>
    <row r="2905" spans="1:29" x14ac:dyDescent="0.3">
      <c r="A2905" s="57">
        <v>2204226088</v>
      </c>
      <c r="B2905" s="12" t="s">
        <v>2309</v>
      </c>
      <c r="C2905" s="58" t="s">
        <v>108</v>
      </c>
      <c r="D2905" s="58" t="s">
        <v>113</v>
      </c>
      <c r="E2905" s="58">
        <v>63400</v>
      </c>
      <c r="F2905" s="58">
        <v>1180000</v>
      </c>
      <c r="G2905" s="58">
        <f>+IF(F2905&gt;K2905+100000,F2905-K2905,0)</f>
        <v>0</v>
      </c>
      <c r="H2905" s="58">
        <v>54233</v>
      </c>
      <c r="I2905" s="58">
        <v>0</v>
      </c>
      <c r="J2905" s="58">
        <v>0</v>
      </c>
      <c r="K2905" s="58">
        <v>1210620</v>
      </c>
      <c r="L2905" s="12" t="s">
        <v>88</v>
      </c>
      <c r="M2905" s="12" t="s">
        <v>89</v>
      </c>
      <c r="N2905" s="12" t="s">
        <v>10</v>
      </c>
      <c r="O2905" s="12">
        <v>4</v>
      </c>
      <c r="P2905" s="12">
        <v>0</v>
      </c>
      <c r="Q2905" s="12">
        <v>0</v>
      </c>
      <c r="R2905" s="12">
        <v>68418</v>
      </c>
      <c r="S2905" s="59">
        <v>2.7013698630136984</v>
      </c>
      <c r="T2905" s="59">
        <v>23.753424657534246</v>
      </c>
      <c r="U2905" s="12">
        <v>1</v>
      </c>
      <c r="V2905" s="12">
        <v>2</v>
      </c>
      <c r="W2905" s="12">
        <v>1</v>
      </c>
      <c r="X2905" s="12">
        <v>2</v>
      </c>
      <c r="Y2905" s="12">
        <v>1</v>
      </c>
      <c r="Z2905" s="58">
        <v>0</v>
      </c>
      <c r="AA2905" s="58">
        <v>0</v>
      </c>
      <c r="AB2905" s="58">
        <v>0</v>
      </c>
      <c r="AC2905" s="58" t="s">
        <v>91</v>
      </c>
    </row>
    <row r="2906" spans="1:29" x14ac:dyDescent="0.3">
      <c r="A2906" s="57">
        <v>2220848220</v>
      </c>
      <c r="B2906" s="12" t="s">
        <v>2310</v>
      </c>
      <c r="C2906" s="58" t="s">
        <v>108</v>
      </c>
      <c r="D2906" s="58" t="s">
        <v>113</v>
      </c>
      <c r="E2906" s="58"/>
      <c r="F2906" s="58">
        <v>500000</v>
      </c>
      <c r="G2906" s="58">
        <f>+IF(F2906&gt;K2906+100000,F2906-K2906,0)</f>
        <v>0</v>
      </c>
      <c r="H2906" s="58">
        <v>52226</v>
      </c>
      <c r="I2906" s="58">
        <v>0</v>
      </c>
      <c r="J2906" s="58">
        <v>0</v>
      </c>
      <c r="K2906" s="58">
        <v>1212820</v>
      </c>
      <c r="L2906" s="12" t="s">
        <v>88</v>
      </c>
      <c r="M2906" s="12" t="s">
        <v>89</v>
      </c>
      <c r="N2906" s="12" t="s">
        <v>10</v>
      </c>
      <c r="O2906" s="12">
        <v>4</v>
      </c>
      <c r="P2906" s="12">
        <v>0</v>
      </c>
      <c r="Q2906" s="12">
        <v>0</v>
      </c>
      <c r="R2906" s="12">
        <v>68615</v>
      </c>
      <c r="S2906" s="59">
        <v>5.5753424657534243</v>
      </c>
      <c r="T2906" s="59">
        <v>28.991780821917807</v>
      </c>
      <c r="U2906" s="12">
        <v>1</v>
      </c>
      <c r="V2906" s="12">
        <v>2</v>
      </c>
      <c r="W2906" s="12">
        <v>1</v>
      </c>
      <c r="X2906" s="12">
        <v>2</v>
      </c>
      <c r="Y2906" s="12">
        <v>3</v>
      </c>
      <c r="Z2906" s="58">
        <v>0</v>
      </c>
      <c r="AA2906" s="58">
        <v>0</v>
      </c>
      <c r="AB2906" s="58">
        <v>0</v>
      </c>
      <c r="AC2906" s="58" t="s">
        <v>91</v>
      </c>
    </row>
    <row r="2907" spans="1:29" x14ac:dyDescent="0.3">
      <c r="A2907" s="57">
        <v>2008664440</v>
      </c>
      <c r="B2907" s="12" t="s">
        <v>2312</v>
      </c>
      <c r="C2907" s="58" t="s">
        <v>109</v>
      </c>
      <c r="D2907" s="58" t="s">
        <v>112</v>
      </c>
      <c r="E2907" s="58"/>
      <c r="F2907" s="58"/>
      <c r="G2907" s="58">
        <f>+IF(F2907&gt;K2907+100000,F2907-K2907,0)</f>
        <v>0</v>
      </c>
      <c r="H2907" s="58"/>
      <c r="I2907" s="58"/>
      <c r="J2907" s="58"/>
      <c r="K2907" s="58">
        <v>1213620</v>
      </c>
      <c r="L2907" s="12" t="s">
        <v>91</v>
      </c>
      <c r="M2907" s="12" t="s">
        <v>91</v>
      </c>
      <c r="N2907" s="12" t="s">
        <v>91</v>
      </c>
      <c r="O2907" s="12">
        <v>4</v>
      </c>
      <c r="P2907" s="12">
        <v>0</v>
      </c>
      <c r="Q2907" s="12">
        <v>0</v>
      </c>
      <c r="R2907" s="12">
        <v>68001</v>
      </c>
      <c r="S2907" s="59">
        <v>4.4904109589041097</v>
      </c>
      <c r="T2907" s="59">
        <v>33.591780821917808</v>
      </c>
      <c r="U2907" s="12">
        <v>1</v>
      </c>
      <c r="V2907" s="12">
        <v>2</v>
      </c>
      <c r="W2907" s="12">
        <v>1</v>
      </c>
      <c r="X2907" s="12">
        <v>2</v>
      </c>
      <c r="Y2907" s="12">
        <v>3</v>
      </c>
      <c r="Z2907" s="58">
        <v>0</v>
      </c>
      <c r="AA2907" s="58">
        <v>0</v>
      </c>
      <c r="AB2907" s="58">
        <v>0</v>
      </c>
      <c r="AC2907" s="58" t="s">
        <v>91</v>
      </c>
    </row>
    <row r="2908" spans="1:29" x14ac:dyDescent="0.3">
      <c r="A2908" s="57">
        <v>2244066804</v>
      </c>
      <c r="B2908" s="12" t="s">
        <v>2315</v>
      </c>
      <c r="C2908" s="58" t="s">
        <v>109</v>
      </c>
      <c r="D2908" s="58" t="s">
        <v>112</v>
      </c>
      <c r="E2908" s="58">
        <v>2722400</v>
      </c>
      <c r="F2908" s="58"/>
      <c r="G2908" s="58">
        <f>+IF(F2908&gt;K2908+100000,F2908-K2908,0)</f>
        <v>0</v>
      </c>
      <c r="H2908" s="58"/>
      <c r="I2908" s="58"/>
      <c r="J2908" s="58"/>
      <c r="K2908" s="58">
        <v>1215449</v>
      </c>
      <c r="L2908" s="12" t="s">
        <v>91</v>
      </c>
      <c r="M2908" s="12" t="s">
        <v>91</v>
      </c>
      <c r="N2908" s="12" t="s">
        <v>91</v>
      </c>
      <c r="O2908" s="12">
        <v>4</v>
      </c>
      <c r="P2908" s="12">
        <v>0</v>
      </c>
      <c r="Q2908" s="12">
        <v>0</v>
      </c>
      <c r="R2908" s="12">
        <v>76001</v>
      </c>
      <c r="S2908" s="59">
        <v>1.2657534246575342</v>
      </c>
      <c r="T2908" s="59">
        <v>29.073972602739726</v>
      </c>
      <c r="U2908" s="12">
        <v>2</v>
      </c>
      <c r="V2908" s="12">
        <v>5</v>
      </c>
      <c r="W2908" s="12">
        <v>4</v>
      </c>
      <c r="X2908" s="12">
        <v>5</v>
      </c>
      <c r="Y2908" s="12">
        <v>1</v>
      </c>
      <c r="Z2908" s="58">
        <v>0</v>
      </c>
      <c r="AA2908" s="58">
        <v>0</v>
      </c>
      <c r="AB2908" s="58">
        <v>0</v>
      </c>
      <c r="AC2908" s="58" t="s">
        <v>91</v>
      </c>
    </row>
    <row r="2909" spans="1:29" x14ac:dyDescent="0.3">
      <c r="A2909" s="57">
        <v>2228068066</v>
      </c>
      <c r="B2909" s="12" t="s">
        <v>2319</v>
      </c>
      <c r="C2909" s="58" t="s">
        <v>108</v>
      </c>
      <c r="D2909" s="58" t="s">
        <v>29</v>
      </c>
      <c r="E2909" s="58"/>
      <c r="F2909" s="58">
        <v>2090743</v>
      </c>
      <c r="G2909" s="58">
        <f>+IF(F2909&gt;K2909+100000,F2909-K2909,0)</f>
        <v>873403</v>
      </c>
      <c r="H2909" s="58">
        <v>106950</v>
      </c>
      <c r="I2909" s="58">
        <v>0</v>
      </c>
      <c r="J2909" s="58">
        <v>0</v>
      </c>
      <c r="K2909" s="58">
        <v>1217340</v>
      </c>
      <c r="L2909" s="12" t="s">
        <v>88</v>
      </c>
      <c r="M2909" s="12" t="s">
        <v>89</v>
      </c>
      <c r="N2909" s="12" t="s">
        <v>10</v>
      </c>
      <c r="O2909" s="12">
        <v>4</v>
      </c>
      <c r="P2909" s="12">
        <v>0</v>
      </c>
      <c r="Q2909" s="12">
        <v>0</v>
      </c>
      <c r="R2909" s="12">
        <v>5001</v>
      </c>
      <c r="S2909" s="59">
        <v>4.0301369863013701</v>
      </c>
      <c r="T2909" s="59">
        <v>35.652054794520545</v>
      </c>
      <c r="U2909" s="12">
        <v>2</v>
      </c>
      <c r="V2909" s="12">
        <v>2</v>
      </c>
      <c r="W2909" s="12">
        <v>3</v>
      </c>
      <c r="X2909" s="12">
        <v>2</v>
      </c>
      <c r="Y2909" s="12">
        <v>1</v>
      </c>
      <c r="Z2909" s="58">
        <v>0</v>
      </c>
      <c r="AA2909" s="58">
        <v>0</v>
      </c>
      <c r="AB2909" s="58">
        <v>0</v>
      </c>
      <c r="AC2909" s="58" t="s">
        <v>91</v>
      </c>
    </row>
    <row r="2910" spans="1:29" x14ac:dyDescent="0.3">
      <c r="A2910" s="57">
        <v>2062222680</v>
      </c>
      <c r="B2910" s="12" t="s">
        <v>2320</v>
      </c>
      <c r="C2910" s="58" t="s">
        <v>108</v>
      </c>
      <c r="D2910" s="58" t="s">
        <v>113</v>
      </c>
      <c r="E2910" s="58"/>
      <c r="F2910" s="58">
        <v>762147</v>
      </c>
      <c r="G2910" s="58">
        <f>+IF(F2910&gt;K2910+100000,F2910-K2910,0)</f>
        <v>0</v>
      </c>
      <c r="H2910" s="58">
        <v>82206</v>
      </c>
      <c r="I2910" s="58">
        <v>0</v>
      </c>
      <c r="J2910" s="58">
        <v>0</v>
      </c>
      <c r="K2910" s="58">
        <v>1217340</v>
      </c>
      <c r="L2910" s="12" t="s">
        <v>88</v>
      </c>
      <c r="M2910" s="12" t="s">
        <v>89</v>
      </c>
      <c r="N2910" s="12" t="s">
        <v>10</v>
      </c>
      <c r="O2910" s="12">
        <v>4</v>
      </c>
      <c r="P2910" s="12">
        <v>0</v>
      </c>
      <c r="Q2910" s="12">
        <v>0</v>
      </c>
      <c r="R2910" s="12">
        <v>76130</v>
      </c>
      <c r="S2910" s="59">
        <v>4.0191780821917806</v>
      </c>
      <c r="T2910" s="59">
        <v>36.169863013698631</v>
      </c>
      <c r="U2910" s="12">
        <v>1</v>
      </c>
      <c r="V2910" s="12">
        <v>2</v>
      </c>
      <c r="W2910" s="12">
        <v>1</v>
      </c>
      <c r="X2910" s="12">
        <v>2</v>
      </c>
      <c r="Y2910" s="12">
        <v>3</v>
      </c>
      <c r="Z2910" s="58">
        <v>0</v>
      </c>
      <c r="AA2910" s="58">
        <v>0</v>
      </c>
      <c r="AB2910" s="58">
        <v>0</v>
      </c>
      <c r="AC2910" s="58" t="s">
        <v>91</v>
      </c>
    </row>
    <row r="2911" spans="1:29" x14ac:dyDescent="0.3">
      <c r="A2911" s="57">
        <v>2008262420</v>
      </c>
      <c r="B2911" s="12" t="s">
        <v>2321</v>
      </c>
      <c r="C2911" s="58" t="s">
        <v>108</v>
      </c>
      <c r="D2911" s="58" t="s">
        <v>29</v>
      </c>
      <c r="E2911" s="58"/>
      <c r="F2911" s="58">
        <v>1677657</v>
      </c>
      <c r="G2911" s="58">
        <f>+IF(F2911&gt;K2911+100000,F2911-K2911,0)</f>
        <v>457537</v>
      </c>
      <c r="H2911" s="58">
        <v>132794</v>
      </c>
      <c r="I2911" s="58">
        <v>0</v>
      </c>
      <c r="J2911" s="58">
        <v>0</v>
      </c>
      <c r="K2911" s="58">
        <v>1220120</v>
      </c>
      <c r="L2911" s="12" t="s">
        <v>88</v>
      </c>
      <c r="M2911" s="12" t="s">
        <v>89</v>
      </c>
      <c r="N2911" s="12" t="s">
        <v>10</v>
      </c>
      <c r="O2911" s="12">
        <v>4</v>
      </c>
      <c r="P2911" s="12">
        <v>0</v>
      </c>
      <c r="Q2911" s="12">
        <v>0</v>
      </c>
      <c r="R2911" s="12">
        <v>68418</v>
      </c>
      <c r="S2911" s="59">
        <v>3.1561643835616437</v>
      </c>
      <c r="T2911" s="59">
        <v>24.027397260273972</v>
      </c>
      <c r="U2911" s="12">
        <v>1</v>
      </c>
      <c r="V2911" s="12">
        <v>1</v>
      </c>
      <c r="W2911" s="12">
        <v>1</v>
      </c>
      <c r="X2911" s="12">
        <v>2</v>
      </c>
      <c r="Y2911" s="12">
        <v>3</v>
      </c>
      <c r="Z2911" s="58">
        <v>0</v>
      </c>
      <c r="AA2911" s="58">
        <v>0</v>
      </c>
      <c r="AB2911" s="58">
        <v>0</v>
      </c>
      <c r="AC2911" s="58" t="s">
        <v>91</v>
      </c>
    </row>
    <row r="2912" spans="1:29" x14ac:dyDescent="0.3">
      <c r="A2912" s="57">
        <v>2062688888</v>
      </c>
      <c r="B2912" s="12" t="s">
        <v>2322</v>
      </c>
      <c r="C2912" s="58" t="s">
        <v>108</v>
      </c>
      <c r="D2912" s="58" t="s">
        <v>29</v>
      </c>
      <c r="E2912" s="58"/>
      <c r="F2912" s="58">
        <v>1700435</v>
      </c>
      <c r="G2912" s="58">
        <f>+IF(F2912&gt;K2912+100000,F2912-K2912,0)</f>
        <v>480315</v>
      </c>
      <c r="H2912" s="58">
        <v>126470.00000000001</v>
      </c>
      <c r="I2912" s="58">
        <v>0</v>
      </c>
      <c r="J2912" s="58">
        <v>0</v>
      </c>
      <c r="K2912" s="58">
        <v>1220120</v>
      </c>
      <c r="L2912" s="12" t="s">
        <v>88</v>
      </c>
      <c r="M2912" s="12" t="s">
        <v>89</v>
      </c>
      <c r="N2912" s="12" t="s">
        <v>10</v>
      </c>
      <c r="O2912" s="12">
        <v>4</v>
      </c>
      <c r="P2912" s="12">
        <v>0</v>
      </c>
      <c r="Q2912" s="12">
        <v>0</v>
      </c>
      <c r="R2912" s="12">
        <v>15238</v>
      </c>
      <c r="S2912" s="59">
        <v>3.1561643835616437</v>
      </c>
      <c r="T2912" s="59">
        <v>33.410958904109592</v>
      </c>
      <c r="U2912" s="12">
        <v>1</v>
      </c>
      <c r="V2912" s="12">
        <v>2</v>
      </c>
      <c r="W2912" s="12">
        <v>2</v>
      </c>
      <c r="X2912" s="12">
        <v>2</v>
      </c>
      <c r="Y2912" s="12">
        <v>3</v>
      </c>
      <c r="Z2912" s="58">
        <v>0</v>
      </c>
      <c r="AA2912" s="58">
        <v>0</v>
      </c>
      <c r="AB2912" s="58">
        <v>0</v>
      </c>
      <c r="AC2912" s="58" t="s">
        <v>91</v>
      </c>
    </row>
    <row r="2913" spans="1:29" x14ac:dyDescent="0.3">
      <c r="A2913" s="57">
        <v>4488002</v>
      </c>
      <c r="B2913" s="12" t="s">
        <v>2326</v>
      </c>
      <c r="C2913" s="58" t="s">
        <v>108</v>
      </c>
      <c r="D2913" s="58" t="s">
        <v>113</v>
      </c>
      <c r="E2913" s="58">
        <v>260</v>
      </c>
      <c r="F2913" s="58">
        <v>1246838</v>
      </c>
      <c r="G2913" s="58">
        <f>+IF(F2913&gt;K2913+100000,F2913-K2913,0)</f>
        <v>0</v>
      </c>
      <c r="H2913" s="58">
        <v>98692</v>
      </c>
      <c r="I2913" s="58">
        <v>0</v>
      </c>
      <c r="J2913" s="58">
        <v>0</v>
      </c>
      <c r="K2913" s="58">
        <v>1227050</v>
      </c>
      <c r="L2913" s="12" t="s">
        <v>88</v>
      </c>
      <c r="M2913" s="12" t="s">
        <v>89</v>
      </c>
      <c r="N2913" s="12" t="s">
        <v>10</v>
      </c>
      <c r="O2913" s="12">
        <v>4</v>
      </c>
      <c r="P2913" s="12">
        <v>0</v>
      </c>
      <c r="Q2913" s="12">
        <v>0</v>
      </c>
      <c r="R2913" s="12">
        <v>76130</v>
      </c>
      <c r="S2913" s="59">
        <v>4.1013698630136988</v>
      </c>
      <c r="T2913" s="59">
        <v>42.2</v>
      </c>
      <c r="U2913" s="12">
        <v>1</v>
      </c>
      <c r="V2913" s="12">
        <v>0</v>
      </c>
      <c r="W2913" s="12">
        <v>1</v>
      </c>
      <c r="X2913" s="12">
        <v>2</v>
      </c>
      <c r="Y2913" s="12">
        <v>1</v>
      </c>
      <c r="Z2913" s="58">
        <v>0</v>
      </c>
      <c r="AA2913" s="58">
        <v>0</v>
      </c>
      <c r="AB2913" s="58">
        <v>0</v>
      </c>
      <c r="AC2913" s="58" t="s">
        <v>91</v>
      </c>
    </row>
    <row r="2914" spans="1:29" x14ac:dyDescent="0.3">
      <c r="A2914" s="57">
        <v>66080884</v>
      </c>
      <c r="B2914" s="12" t="s">
        <v>2327</v>
      </c>
      <c r="C2914" s="58" t="s">
        <v>109</v>
      </c>
      <c r="D2914" s="58" t="s">
        <v>112</v>
      </c>
      <c r="E2914" s="58">
        <v>565766</v>
      </c>
      <c r="F2914" s="58"/>
      <c r="G2914" s="58">
        <f>+IF(F2914&gt;K2914+100000,F2914-K2914,0)</f>
        <v>0</v>
      </c>
      <c r="H2914" s="58"/>
      <c r="I2914" s="58"/>
      <c r="J2914" s="58"/>
      <c r="K2914" s="58">
        <v>1227753</v>
      </c>
      <c r="L2914" s="12" t="s">
        <v>91</v>
      </c>
      <c r="M2914" s="12" t="s">
        <v>91</v>
      </c>
      <c r="N2914" s="12" t="s">
        <v>91</v>
      </c>
      <c r="O2914" s="12">
        <v>4</v>
      </c>
      <c r="P2914" s="12">
        <v>0</v>
      </c>
      <c r="Q2914" s="12">
        <v>0</v>
      </c>
      <c r="R2914" s="12">
        <v>76130</v>
      </c>
      <c r="S2914" s="59">
        <v>4.1013698630136988</v>
      </c>
      <c r="T2914" s="59">
        <v>40.334246575342469</v>
      </c>
      <c r="U2914" s="12">
        <v>2</v>
      </c>
      <c r="V2914" s="12">
        <v>0</v>
      </c>
      <c r="W2914" s="12">
        <v>1</v>
      </c>
      <c r="X2914" s="12">
        <v>2</v>
      </c>
      <c r="Y2914" s="12">
        <v>1</v>
      </c>
      <c r="Z2914" s="58">
        <v>0</v>
      </c>
      <c r="AA2914" s="58">
        <v>0</v>
      </c>
      <c r="AB2914" s="58">
        <v>0</v>
      </c>
      <c r="AC2914" s="58" t="s">
        <v>91</v>
      </c>
    </row>
    <row r="2915" spans="1:29" x14ac:dyDescent="0.3">
      <c r="A2915" s="57">
        <v>26446624</v>
      </c>
      <c r="B2915" s="12" t="s">
        <v>2329</v>
      </c>
      <c r="C2915" s="58" t="s">
        <v>109</v>
      </c>
      <c r="D2915" s="58" t="s">
        <v>112</v>
      </c>
      <c r="E2915" s="58"/>
      <c r="F2915" s="58"/>
      <c r="G2915" s="58">
        <f>+IF(F2915&gt;K2915+100000,F2915-K2915,0)</f>
        <v>0</v>
      </c>
      <c r="H2915" s="58"/>
      <c r="I2915" s="58"/>
      <c r="J2915" s="58"/>
      <c r="K2915" s="58">
        <v>1227753</v>
      </c>
      <c r="L2915" s="12" t="s">
        <v>91</v>
      </c>
      <c r="M2915" s="12" t="s">
        <v>91</v>
      </c>
      <c r="N2915" s="12" t="s">
        <v>91</v>
      </c>
      <c r="O2915" s="12">
        <v>4</v>
      </c>
      <c r="P2915" s="12">
        <v>0</v>
      </c>
      <c r="Q2915" s="12">
        <v>0</v>
      </c>
      <c r="R2915" s="12">
        <v>76130</v>
      </c>
      <c r="S2915" s="59">
        <v>4.1013698630136988</v>
      </c>
      <c r="T2915" s="59">
        <v>56.273972602739725</v>
      </c>
      <c r="U2915" s="12">
        <v>1</v>
      </c>
      <c r="V2915" s="12">
        <v>2</v>
      </c>
      <c r="W2915" s="12">
        <v>1</v>
      </c>
      <c r="X2915" s="12">
        <v>2</v>
      </c>
      <c r="Y2915" s="12">
        <v>2</v>
      </c>
      <c r="Z2915" s="58">
        <v>0</v>
      </c>
      <c r="AA2915" s="58">
        <v>0</v>
      </c>
      <c r="AB2915" s="58">
        <v>0</v>
      </c>
      <c r="AC2915" s="58" t="s">
        <v>91</v>
      </c>
    </row>
    <row r="2916" spans="1:29" x14ac:dyDescent="0.3">
      <c r="A2916" s="57">
        <v>48668646</v>
      </c>
      <c r="B2916" s="12" t="s">
        <v>2330</v>
      </c>
      <c r="C2916" s="58" t="s">
        <v>108</v>
      </c>
      <c r="D2916" s="58" t="s">
        <v>114</v>
      </c>
      <c r="E2916" s="58">
        <v>1516563</v>
      </c>
      <c r="F2916" s="58">
        <v>2365125</v>
      </c>
      <c r="G2916" s="58">
        <f>+IF(F2916&gt;K2916+100000,F2916-K2916,0)</f>
        <v>1136719</v>
      </c>
      <c r="H2916" s="58">
        <v>131541</v>
      </c>
      <c r="I2916" s="58">
        <v>0</v>
      </c>
      <c r="J2916" s="58">
        <v>0</v>
      </c>
      <c r="K2916" s="58">
        <v>1228406</v>
      </c>
      <c r="L2916" s="12" t="s">
        <v>88</v>
      </c>
      <c r="M2916" s="12" t="s">
        <v>89</v>
      </c>
      <c r="N2916" s="12" t="s">
        <v>10</v>
      </c>
      <c r="O2916" s="12">
        <v>4</v>
      </c>
      <c r="P2916" s="12">
        <v>0</v>
      </c>
      <c r="Q2916" s="12">
        <v>0</v>
      </c>
      <c r="R2916" s="12">
        <v>76001</v>
      </c>
      <c r="S2916" s="59">
        <v>4.0630136986301366</v>
      </c>
      <c r="T2916" s="59">
        <v>39.602739726027394</v>
      </c>
      <c r="U2916" s="12">
        <v>2</v>
      </c>
      <c r="V2916" s="12">
        <v>0</v>
      </c>
      <c r="W2916" s="12">
        <v>1</v>
      </c>
      <c r="X2916" s="12">
        <v>2</v>
      </c>
      <c r="Y2916" s="12">
        <v>3</v>
      </c>
      <c r="Z2916" s="58">
        <v>0</v>
      </c>
      <c r="AA2916" s="58">
        <v>0</v>
      </c>
      <c r="AB2916" s="58">
        <v>0</v>
      </c>
      <c r="AC2916" s="58" t="s">
        <v>91</v>
      </c>
    </row>
    <row r="2917" spans="1:29" x14ac:dyDescent="0.3">
      <c r="A2917" s="57">
        <v>2008644604</v>
      </c>
      <c r="B2917" s="12" t="s">
        <v>2331</v>
      </c>
      <c r="C2917" s="58" t="s">
        <v>108</v>
      </c>
      <c r="D2917" s="58" t="s">
        <v>29</v>
      </c>
      <c r="E2917" s="58">
        <v>430500</v>
      </c>
      <c r="F2917" s="58">
        <v>2006252</v>
      </c>
      <c r="G2917" s="58">
        <f>+IF(F2917&gt;K2917+100000,F2917-K2917,0)</f>
        <v>776132</v>
      </c>
      <c r="H2917" s="58">
        <v>102628</v>
      </c>
      <c r="I2917" s="58">
        <v>0</v>
      </c>
      <c r="J2917" s="58">
        <v>0</v>
      </c>
      <c r="K2917" s="58">
        <v>1230120</v>
      </c>
      <c r="L2917" s="12" t="s">
        <v>88</v>
      </c>
      <c r="M2917" s="12" t="s">
        <v>89</v>
      </c>
      <c r="N2917" s="12" t="s">
        <v>10</v>
      </c>
      <c r="O2917" s="12">
        <v>4</v>
      </c>
      <c r="P2917" s="12">
        <v>0</v>
      </c>
      <c r="Q2917" s="12">
        <v>0</v>
      </c>
      <c r="R2917" s="12">
        <v>68307</v>
      </c>
      <c r="S2917" s="59">
        <v>3.0684931506849313</v>
      </c>
      <c r="T2917" s="59">
        <v>34.156164383561645</v>
      </c>
      <c r="U2917" s="12">
        <v>1</v>
      </c>
      <c r="V2917" s="12">
        <v>3</v>
      </c>
      <c r="W2917" s="12">
        <v>2</v>
      </c>
      <c r="X2917" s="12">
        <v>2</v>
      </c>
      <c r="Y2917" s="12">
        <v>3</v>
      </c>
      <c r="Z2917" s="58">
        <v>0</v>
      </c>
      <c r="AA2917" s="58">
        <v>0</v>
      </c>
      <c r="AB2917" s="58">
        <v>0</v>
      </c>
      <c r="AC2917" s="58" t="s">
        <v>91</v>
      </c>
    </row>
    <row r="2918" spans="1:29" x14ac:dyDescent="0.3">
      <c r="A2918" s="57">
        <v>2288260</v>
      </c>
      <c r="B2918" s="12" t="s">
        <v>2333</v>
      </c>
      <c r="C2918" s="58" t="s">
        <v>109</v>
      </c>
      <c r="D2918" s="58" t="s">
        <v>112</v>
      </c>
      <c r="E2918" s="58"/>
      <c r="F2918" s="58"/>
      <c r="G2918" s="58">
        <f>+IF(F2918&gt;K2918+100000,F2918-K2918,0)</f>
        <v>0</v>
      </c>
      <c r="H2918" s="58"/>
      <c r="I2918" s="58"/>
      <c r="J2918" s="58"/>
      <c r="K2918" s="58">
        <v>1230419</v>
      </c>
      <c r="L2918" s="12" t="s">
        <v>91</v>
      </c>
      <c r="M2918" s="12" t="s">
        <v>91</v>
      </c>
      <c r="N2918" s="12" t="s">
        <v>91</v>
      </c>
      <c r="O2918" s="12">
        <v>4</v>
      </c>
      <c r="P2918" s="12">
        <v>0</v>
      </c>
      <c r="Q2918" s="12">
        <v>0</v>
      </c>
      <c r="R2918" s="12">
        <v>68001</v>
      </c>
      <c r="S2918" s="59">
        <v>7.6328767123287671</v>
      </c>
      <c r="T2918" s="59">
        <v>51.142465753424659</v>
      </c>
      <c r="U2918" s="12">
        <v>1</v>
      </c>
      <c r="V2918" s="12">
        <v>1</v>
      </c>
      <c r="W2918" s="12">
        <v>1</v>
      </c>
      <c r="X2918" s="12">
        <v>2</v>
      </c>
      <c r="Y2918" s="12">
        <v>1</v>
      </c>
      <c r="Z2918" s="58">
        <v>0</v>
      </c>
      <c r="AA2918" s="58">
        <v>0</v>
      </c>
      <c r="AB2918" s="58">
        <v>0</v>
      </c>
      <c r="AC2918" s="58" t="s">
        <v>91</v>
      </c>
    </row>
    <row r="2919" spans="1:29" x14ac:dyDescent="0.3">
      <c r="A2919" s="57">
        <v>2224626448</v>
      </c>
      <c r="B2919" s="12" t="s">
        <v>2334</v>
      </c>
      <c r="C2919" s="58" t="s">
        <v>108</v>
      </c>
      <c r="D2919" s="58" t="s">
        <v>113</v>
      </c>
      <c r="E2919" s="58">
        <v>110196</v>
      </c>
      <c r="F2919" s="58">
        <v>1318909</v>
      </c>
      <c r="G2919" s="58">
        <f>+IF(F2919&gt;K2919+100000,F2919-K2919,0)</f>
        <v>0</v>
      </c>
      <c r="H2919" s="58">
        <v>107500</v>
      </c>
      <c r="I2919" s="58">
        <v>0</v>
      </c>
      <c r="J2919" s="58">
        <v>0</v>
      </c>
      <c r="K2919" s="58">
        <v>1231637</v>
      </c>
      <c r="L2919" s="12" t="s">
        <v>88</v>
      </c>
      <c r="M2919" s="12" t="s">
        <v>89</v>
      </c>
      <c r="N2919" s="12" t="s">
        <v>10</v>
      </c>
      <c r="O2919" s="12">
        <v>4</v>
      </c>
      <c r="P2919" s="12">
        <v>0</v>
      </c>
      <c r="Q2919" s="12">
        <v>0</v>
      </c>
      <c r="R2919" s="12">
        <v>76130</v>
      </c>
      <c r="S2919" s="59">
        <v>1.9095890410958904</v>
      </c>
      <c r="T2919" s="59">
        <v>29.378082191780823</v>
      </c>
      <c r="U2919" s="12">
        <v>1</v>
      </c>
      <c r="V2919" s="12">
        <v>2</v>
      </c>
      <c r="W2919" s="12">
        <v>1</v>
      </c>
      <c r="X2919" s="12">
        <v>2</v>
      </c>
      <c r="Y2919" s="12">
        <v>2</v>
      </c>
      <c r="Z2919" s="58">
        <v>0</v>
      </c>
      <c r="AA2919" s="58">
        <v>0</v>
      </c>
      <c r="AB2919" s="58">
        <v>0</v>
      </c>
      <c r="AC2919" s="58" t="s">
        <v>91</v>
      </c>
    </row>
    <row r="2920" spans="1:29" x14ac:dyDescent="0.3">
      <c r="A2920" s="57">
        <v>2222228400</v>
      </c>
      <c r="B2920" s="12" t="s">
        <v>2337</v>
      </c>
      <c r="C2920" s="58" t="s">
        <v>109</v>
      </c>
      <c r="D2920" s="58" t="s">
        <v>112</v>
      </c>
      <c r="E2920" s="58"/>
      <c r="F2920" s="58"/>
      <c r="G2920" s="58">
        <f>+IF(F2920&gt;K2920+100000,F2920-K2920,0)</f>
        <v>0</v>
      </c>
      <c r="H2920" s="58"/>
      <c r="I2920" s="58"/>
      <c r="J2920" s="58"/>
      <c r="K2920" s="58">
        <v>1231637</v>
      </c>
      <c r="L2920" s="12" t="s">
        <v>91</v>
      </c>
      <c r="M2920" s="12" t="s">
        <v>91</v>
      </c>
      <c r="N2920" s="12" t="s">
        <v>91</v>
      </c>
      <c r="O2920" s="12">
        <v>4</v>
      </c>
      <c r="P2920" s="12">
        <v>0</v>
      </c>
      <c r="Q2920" s="12">
        <v>0</v>
      </c>
      <c r="R2920" s="12">
        <v>76563</v>
      </c>
      <c r="S2920" s="59">
        <v>1.9123287671232876</v>
      </c>
      <c r="T2920" s="59">
        <v>28.257534246575343</v>
      </c>
      <c r="U2920" s="12">
        <v>1</v>
      </c>
      <c r="V2920" s="12">
        <v>2</v>
      </c>
      <c r="W2920" s="12">
        <v>1</v>
      </c>
      <c r="X2920" s="12">
        <v>3</v>
      </c>
      <c r="Y2920" s="12">
        <v>3</v>
      </c>
      <c r="Z2920" s="58">
        <v>0</v>
      </c>
      <c r="AA2920" s="58">
        <v>0</v>
      </c>
      <c r="AB2920" s="58">
        <v>0</v>
      </c>
      <c r="AC2920" s="58" t="s">
        <v>91</v>
      </c>
    </row>
    <row r="2921" spans="1:29" x14ac:dyDescent="0.3">
      <c r="A2921" s="57">
        <v>2262062602</v>
      </c>
      <c r="B2921" s="12" t="s">
        <v>2338</v>
      </c>
      <c r="C2921" s="58" t="s">
        <v>108</v>
      </c>
      <c r="D2921" s="58" t="s">
        <v>113</v>
      </c>
      <c r="E2921" s="58"/>
      <c r="F2921" s="58">
        <v>447522</v>
      </c>
      <c r="G2921" s="58">
        <f>+IF(F2921&gt;K2921+100000,F2921-K2921,0)</f>
        <v>0</v>
      </c>
      <c r="H2921" s="58">
        <v>115823</v>
      </c>
      <c r="I2921" s="58">
        <v>0</v>
      </c>
      <c r="J2921" s="58">
        <v>0</v>
      </c>
      <c r="K2921" s="58">
        <v>1231637</v>
      </c>
      <c r="L2921" s="12" t="s">
        <v>88</v>
      </c>
      <c r="M2921" s="12" t="s">
        <v>89</v>
      </c>
      <c r="N2921" s="12" t="s">
        <v>10</v>
      </c>
      <c r="O2921" s="12">
        <v>4</v>
      </c>
      <c r="P2921" s="12">
        <v>0</v>
      </c>
      <c r="Q2921" s="12">
        <v>0</v>
      </c>
      <c r="R2921" s="12">
        <v>76275</v>
      </c>
      <c r="S2921" s="59">
        <v>1.9095890410958904</v>
      </c>
      <c r="T2921" s="59">
        <v>24.487671232876714</v>
      </c>
      <c r="U2921" s="12">
        <v>2</v>
      </c>
      <c r="V2921" s="12">
        <v>3</v>
      </c>
      <c r="W2921" s="12">
        <v>1</v>
      </c>
      <c r="X2921" s="12">
        <v>3</v>
      </c>
      <c r="Y2921" s="12">
        <v>1</v>
      </c>
      <c r="Z2921" s="58">
        <v>0</v>
      </c>
      <c r="AA2921" s="58">
        <v>0</v>
      </c>
      <c r="AB2921" s="58">
        <v>0</v>
      </c>
      <c r="AC2921" s="58" t="s">
        <v>91</v>
      </c>
    </row>
    <row r="2922" spans="1:29" x14ac:dyDescent="0.3">
      <c r="A2922" s="57">
        <v>20600624</v>
      </c>
      <c r="B2922" s="12" t="s">
        <v>2340</v>
      </c>
      <c r="C2922" s="58" t="s">
        <v>109</v>
      </c>
      <c r="D2922" s="58" t="s">
        <v>112</v>
      </c>
      <c r="E2922" s="58"/>
      <c r="F2922" s="58"/>
      <c r="G2922" s="58">
        <f>+IF(F2922&gt;K2922+100000,F2922-K2922,0)</f>
        <v>0</v>
      </c>
      <c r="H2922" s="58"/>
      <c r="I2922" s="58"/>
      <c r="J2922" s="58"/>
      <c r="K2922" s="58">
        <v>1238116</v>
      </c>
      <c r="L2922" s="12" t="s">
        <v>91</v>
      </c>
      <c r="M2922" s="12" t="s">
        <v>91</v>
      </c>
      <c r="N2922" s="12" t="s">
        <v>91</v>
      </c>
      <c r="O2922" s="12">
        <v>4</v>
      </c>
      <c r="P2922" s="12">
        <v>0</v>
      </c>
      <c r="Q2922" s="12">
        <v>0</v>
      </c>
      <c r="R2922" s="12">
        <v>76130</v>
      </c>
      <c r="S2922" s="59">
        <v>4.1452054794520548</v>
      </c>
      <c r="T2922" s="59">
        <v>37.523287671232879</v>
      </c>
      <c r="U2922" s="12">
        <v>2</v>
      </c>
      <c r="V2922" s="12">
        <v>0</v>
      </c>
      <c r="W2922" s="12">
        <v>1</v>
      </c>
      <c r="X2922" s="12">
        <v>2</v>
      </c>
      <c r="Y2922" s="12">
        <v>1</v>
      </c>
      <c r="Z2922" s="58">
        <v>0</v>
      </c>
      <c r="AA2922" s="58">
        <v>0</v>
      </c>
      <c r="AB2922" s="58">
        <v>0</v>
      </c>
      <c r="AC2922" s="58" t="s">
        <v>91</v>
      </c>
    </row>
    <row r="2923" spans="1:29" x14ac:dyDescent="0.3">
      <c r="A2923" s="57">
        <v>46486862</v>
      </c>
      <c r="B2923" s="12" t="s">
        <v>2342</v>
      </c>
      <c r="C2923" s="58" t="s">
        <v>108</v>
      </c>
      <c r="D2923" s="58" t="s">
        <v>113</v>
      </c>
      <c r="E2923" s="58">
        <v>1637875</v>
      </c>
      <c r="F2923" s="58">
        <v>126498</v>
      </c>
      <c r="G2923" s="58">
        <f>+IF(F2923&gt;K2923+100000,F2923-K2923,0)</f>
        <v>0</v>
      </c>
      <c r="H2923" s="58">
        <v>127509.99999999999</v>
      </c>
      <c r="I2923" s="58">
        <v>0</v>
      </c>
      <c r="J2923" s="58">
        <v>0</v>
      </c>
      <c r="K2923" s="58">
        <v>1239472</v>
      </c>
      <c r="L2923" s="12" t="s">
        <v>88</v>
      </c>
      <c r="M2923" s="12" t="s">
        <v>89</v>
      </c>
      <c r="N2923" s="12" t="s">
        <v>10</v>
      </c>
      <c r="O2923" s="12">
        <v>4</v>
      </c>
      <c r="P2923" s="12">
        <v>0</v>
      </c>
      <c r="Q2923" s="12">
        <v>0</v>
      </c>
      <c r="R2923" s="12">
        <v>11001</v>
      </c>
      <c r="S2923" s="59">
        <v>4.1013698630136988</v>
      </c>
      <c r="T2923" s="59">
        <v>37.860273972602741</v>
      </c>
      <c r="U2923" s="12">
        <v>2</v>
      </c>
      <c r="V2923" s="12">
        <v>2</v>
      </c>
      <c r="W2923" s="12">
        <v>2</v>
      </c>
      <c r="X2923" s="12">
        <v>2</v>
      </c>
      <c r="Y2923" s="12">
        <v>1</v>
      </c>
      <c r="Z2923" s="58">
        <v>0</v>
      </c>
      <c r="AA2923" s="58">
        <v>0</v>
      </c>
      <c r="AB2923" s="58">
        <v>0</v>
      </c>
      <c r="AC2923" s="58" t="s">
        <v>91</v>
      </c>
    </row>
    <row r="2924" spans="1:29" x14ac:dyDescent="0.3">
      <c r="A2924" s="57">
        <v>42044886</v>
      </c>
      <c r="B2924" s="12" t="s">
        <v>2343</v>
      </c>
      <c r="C2924" s="58" t="s">
        <v>108</v>
      </c>
      <c r="D2924" s="58" t="s">
        <v>29</v>
      </c>
      <c r="E2924" s="58">
        <v>297749</v>
      </c>
      <c r="F2924" s="58">
        <v>1801681</v>
      </c>
      <c r="G2924" s="58">
        <f>+IF(F2924&gt;K2924+100000,F2924-K2924,0)</f>
        <v>562209</v>
      </c>
      <c r="H2924" s="58">
        <v>126470.00000000001</v>
      </c>
      <c r="I2924" s="58">
        <v>0</v>
      </c>
      <c r="J2924" s="58">
        <v>1170000</v>
      </c>
      <c r="K2924" s="58">
        <v>1239472</v>
      </c>
      <c r="L2924" s="12" t="s">
        <v>87</v>
      </c>
      <c r="M2924" s="12" t="s">
        <v>89</v>
      </c>
      <c r="N2924" s="12" t="s">
        <v>10</v>
      </c>
      <c r="O2924" s="12">
        <v>4</v>
      </c>
      <c r="P2924" s="12">
        <v>0</v>
      </c>
      <c r="Q2924" s="12">
        <v>0</v>
      </c>
      <c r="R2924" s="12">
        <v>76130</v>
      </c>
      <c r="S2924" s="59">
        <v>4.1013698630136988</v>
      </c>
      <c r="T2924" s="59">
        <v>46.745205479452054</v>
      </c>
      <c r="U2924" s="12">
        <v>2</v>
      </c>
      <c r="V2924" s="12">
        <v>0</v>
      </c>
      <c r="W2924" s="12">
        <v>1</v>
      </c>
      <c r="X2924" s="12">
        <v>2</v>
      </c>
      <c r="Y2924" s="12">
        <v>1</v>
      </c>
      <c r="Z2924" s="58">
        <v>0</v>
      </c>
      <c r="AA2924" s="58">
        <v>0</v>
      </c>
      <c r="AB2924" s="58">
        <v>0</v>
      </c>
      <c r="AC2924" s="58" t="s">
        <v>91</v>
      </c>
    </row>
    <row r="2925" spans="1:29" x14ac:dyDescent="0.3">
      <c r="A2925" s="57">
        <v>6226062</v>
      </c>
      <c r="B2925" s="12" t="s">
        <v>2344</v>
      </c>
      <c r="C2925" s="58" t="s">
        <v>108</v>
      </c>
      <c r="D2925" s="58" t="s">
        <v>113</v>
      </c>
      <c r="E2925" s="58">
        <v>223137</v>
      </c>
      <c r="F2925" s="58">
        <v>1062912</v>
      </c>
      <c r="G2925" s="58">
        <f>+IF(F2925&gt;K2925+100000,F2925-K2925,0)</f>
        <v>0</v>
      </c>
      <c r="H2925" s="58">
        <v>101328</v>
      </c>
      <c r="I2925" s="58">
        <v>0</v>
      </c>
      <c r="J2925" s="58">
        <v>0</v>
      </c>
      <c r="K2925" s="58">
        <v>1239472</v>
      </c>
      <c r="L2925" s="12" t="s">
        <v>88</v>
      </c>
      <c r="M2925" s="12" t="s">
        <v>89</v>
      </c>
      <c r="N2925" s="12" t="s">
        <v>10</v>
      </c>
      <c r="O2925" s="12">
        <v>4</v>
      </c>
      <c r="P2925" s="12">
        <v>0</v>
      </c>
      <c r="Q2925" s="12">
        <v>0</v>
      </c>
      <c r="R2925" s="12">
        <v>76130</v>
      </c>
      <c r="S2925" s="59">
        <v>4.1013698630136988</v>
      </c>
      <c r="T2925" s="59">
        <v>59.167123287671231</v>
      </c>
      <c r="U2925" s="12">
        <v>1</v>
      </c>
      <c r="V2925" s="12">
        <v>0</v>
      </c>
      <c r="W2925" s="12">
        <v>1</v>
      </c>
      <c r="X2925" s="12">
        <v>2</v>
      </c>
      <c r="Y2925" s="12">
        <v>2</v>
      </c>
      <c r="Z2925" s="58">
        <v>0</v>
      </c>
      <c r="AA2925" s="58">
        <v>0</v>
      </c>
      <c r="AB2925" s="58">
        <v>0</v>
      </c>
      <c r="AC2925" s="58" t="s">
        <v>91</v>
      </c>
    </row>
    <row r="2926" spans="1:29" x14ac:dyDescent="0.3">
      <c r="A2926" s="57">
        <v>2082824442</v>
      </c>
      <c r="B2926" s="12" t="s">
        <v>2345</v>
      </c>
      <c r="C2926" s="58" t="s">
        <v>109</v>
      </c>
      <c r="D2926" s="58" t="s">
        <v>112</v>
      </c>
      <c r="E2926" s="58">
        <v>1238150</v>
      </c>
      <c r="F2926" s="58"/>
      <c r="G2926" s="58">
        <f>+IF(F2926&gt;K2926+100000,F2926-K2926,0)</f>
        <v>0</v>
      </c>
      <c r="H2926" s="58"/>
      <c r="I2926" s="58"/>
      <c r="J2926" s="58"/>
      <c r="K2926" s="58">
        <v>1240620</v>
      </c>
      <c r="L2926" s="12" t="s">
        <v>91</v>
      </c>
      <c r="M2926" s="12" t="s">
        <v>91</v>
      </c>
      <c r="N2926" s="12" t="s">
        <v>91</v>
      </c>
      <c r="O2926" s="12">
        <v>4</v>
      </c>
      <c r="P2926" s="12">
        <v>0</v>
      </c>
      <c r="Q2926" s="12">
        <v>0</v>
      </c>
      <c r="R2926" s="12">
        <v>68418</v>
      </c>
      <c r="S2926" s="59">
        <v>2.0712328767123287</v>
      </c>
      <c r="T2926" s="59">
        <v>26.87945205479452</v>
      </c>
      <c r="U2926" s="12">
        <v>1</v>
      </c>
      <c r="V2926" s="12">
        <v>2</v>
      </c>
      <c r="W2926" s="12">
        <v>1</v>
      </c>
      <c r="X2926" s="12">
        <v>2</v>
      </c>
      <c r="Y2926" s="12">
        <v>2</v>
      </c>
      <c r="Z2926" s="58">
        <v>0</v>
      </c>
      <c r="AA2926" s="58">
        <v>0</v>
      </c>
      <c r="AB2926" s="58">
        <v>0</v>
      </c>
      <c r="AC2926" s="58" t="s">
        <v>91</v>
      </c>
    </row>
    <row r="2927" spans="1:29" x14ac:dyDescent="0.3">
      <c r="A2927" s="57">
        <v>2224400806</v>
      </c>
      <c r="B2927" s="12" t="s">
        <v>2346</v>
      </c>
      <c r="C2927" s="58" t="s">
        <v>108</v>
      </c>
      <c r="D2927" s="58" t="s">
        <v>115</v>
      </c>
      <c r="E2927" s="58">
        <v>1809833</v>
      </c>
      <c r="F2927" s="58">
        <v>3635551</v>
      </c>
      <c r="G2927" s="58">
        <f>+IF(F2927&gt;K2927+100000,F2927-K2927,0)</f>
        <v>2393391</v>
      </c>
      <c r="H2927" s="58">
        <v>227982</v>
      </c>
      <c r="I2927" s="58">
        <v>0</v>
      </c>
      <c r="J2927" s="58">
        <v>0</v>
      </c>
      <c r="K2927" s="58">
        <v>1242160</v>
      </c>
      <c r="L2927" s="12" t="s">
        <v>88</v>
      </c>
      <c r="M2927" s="12" t="s">
        <v>89</v>
      </c>
      <c r="N2927" s="12" t="s">
        <v>10</v>
      </c>
      <c r="O2927" s="12">
        <v>4</v>
      </c>
      <c r="P2927" s="12">
        <v>30</v>
      </c>
      <c r="Q2927" s="12">
        <v>32</v>
      </c>
      <c r="R2927" s="12">
        <v>76606</v>
      </c>
      <c r="S2927" s="59">
        <v>1.2657534246575342</v>
      </c>
      <c r="T2927" s="59">
        <v>25.167123287671235</v>
      </c>
      <c r="U2927" s="12">
        <v>1</v>
      </c>
      <c r="V2927" s="12">
        <v>2</v>
      </c>
      <c r="W2927" s="12">
        <v>1</v>
      </c>
      <c r="X2927" s="12">
        <v>2</v>
      </c>
      <c r="Y2927" s="12">
        <v>3</v>
      </c>
      <c r="Z2927" s="58">
        <v>0</v>
      </c>
      <c r="AA2927" s="58">
        <v>0</v>
      </c>
      <c r="AB2927" s="58">
        <v>0</v>
      </c>
      <c r="AC2927" s="58" t="s">
        <v>91</v>
      </c>
    </row>
    <row r="2928" spans="1:29" x14ac:dyDescent="0.3">
      <c r="A2928" s="57">
        <v>2062446488</v>
      </c>
      <c r="B2928" s="12" t="s">
        <v>2347</v>
      </c>
      <c r="C2928" s="58" t="s">
        <v>108</v>
      </c>
      <c r="D2928" s="58" t="s">
        <v>113</v>
      </c>
      <c r="E2928" s="58"/>
      <c r="F2928" s="58">
        <v>960804</v>
      </c>
      <c r="G2928" s="58">
        <f>+IF(F2928&gt;K2928+100000,F2928-K2928,0)</f>
        <v>0</v>
      </c>
      <c r="H2928" s="58">
        <v>94853</v>
      </c>
      <c r="I2928" s="58">
        <v>0</v>
      </c>
      <c r="J2928" s="58">
        <v>0</v>
      </c>
      <c r="K2928" s="58">
        <v>1243620</v>
      </c>
      <c r="L2928" s="12" t="s">
        <v>88</v>
      </c>
      <c r="M2928" s="12" t="s">
        <v>89</v>
      </c>
      <c r="N2928" s="12" t="s">
        <v>10</v>
      </c>
      <c r="O2928" s="12">
        <v>4</v>
      </c>
      <c r="P2928" s="12">
        <v>0</v>
      </c>
      <c r="Q2928" s="12">
        <v>0</v>
      </c>
      <c r="R2928" s="12">
        <v>13838</v>
      </c>
      <c r="S2928" s="59">
        <v>4.5753424657534243</v>
      </c>
      <c r="T2928" s="59">
        <v>32.257534246575339</v>
      </c>
      <c r="U2928" s="12">
        <v>1</v>
      </c>
      <c r="V2928" s="12">
        <v>2</v>
      </c>
      <c r="W2928" s="12">
        <v>1</v>
      </c>
      <c r="X2928" s="12">
        <v>2</v>
      </c>
      <c r="Y2928" s="12">
        <v>3</v>
      </c>
      <c r="Z2928" s="58">
        <v>0</v>
      </c>
      <c r="AA2928" s="58">
        <v>0</v>
      </c>
      <c r="AB2928" s="58">
        <v>0</v>
      </c>
      <c r="AC2928" s="58" t="s">
        <v>91</v>
      </c>
    </row>
    <row r="2929" spans="1:29" x14ac:dyDescent="0.3">
      <c r="A2929" s="57">
        <v>62006480</v>
      </c>
      <c r="B2929" s="12" t="s">
        <v>2349</v>
      </c>
      <c r="C2929" s="58" t="s">
        <v>108</v>
      </c>
      <c r="D2929" s="58" t="s">
        <v>29</v>
      </c>
      <c r="E2929" s="58"/>
      <c r="F2929" s="58">
        <v>2007586</v>
      </c>
      <c r="G2929" s="58">
        <f>+IF(F2929&gt;K2929+100000,F2929-K2929,0)</f>
        <v>759802</v>
      </c>
      <c r="H2929" s="58">
        <v>106660</v>
      </c>
      <c r="I2929" s="58">
        <v>0</v>
      </c>
      <c r="J2929" s="58">
        <v>960000</v>
      </c>
      <c r="K2929" s="58">
        <v>1247784</v>
      </c>
      <c r="L2929" s="12" t="s">
        <v>87</v>
      </c>
      <c r="M2929" s="12" t="s">
        <v>89</v>
      </c>
      <c r="N2929" s="12" t="s">
        <v>10</v>
      </c>
      <c r="O2929" s="12">
        <v>4</v>
      </c>
      <c r="P2929" s="12">
        <v>0</v>
      </c>
      <c r="Q2929" s="12">
        <v>0</v>
      </c>
      <c r="R2929" s="12">
        <v>76130</v>
      </c>
      <c r="S2929" s="59">
        <v>4.2301369863013702</v>
      </c>
      <c r="T2929" s="59">
        <v>39.19178082191781</v>
      </c>
      <c r="U2929" s="12">
        <v>2</v>
      </c>
      <c r="V2929" s="12">
        <v>2</v>
      </c>
      <c r="W2929" s="12">
        <v>2</v>
      </c>
      <c r="X2929" s="12">
        <v>2</v>
      </c>
      <c r="Y2929" s="12">
        <v>3</v>
      </c>
      <c r="Z2929" s="58">
        <v>0</v>
      </c>
      <c r="AA2929" s="58">
        <v>0</v>
      </c>
      <c r="AB2929" s="58">
        <v>0</v>
      </c>
      <c r="AC2929" s="58" t="s">
        <v>91</v>
      </c>
    </row>
    <row r="2930" spans="1:29" x14ac:dyDescent="0.3">
      <c r="A2930" s="57">
        <v>64662242</v>
      </c>
      <c r="B2930" s="12" t="s">
        <v>2351</v>
      </c>
      <c r="C2930" s="58" t="s">
        <v>109</v>
      </c>
      <c r="D2930" s="58" t="s">
        <v>112</v>
      </c>
      <c r="E2930" s="58">
        <v>65650</v>
      </c>
      <c r="F2930" s="58"/>
      <c r="G2930" s="58">
        <f>+IF(F2930&gt;K2930+100000,F2930-K2930,0)</f>
        <v>0</v>
      </c>
      <c r="H2930" s="58"/>
      <c r="I2930" s="58"/>
      <c r="J2930" s="58"/>
      <c r="K2930" s="58">
        <v>1248820</v>
      </c>
      <c r="L2930" s="12" t="s">
        <v>91</v>
      </c>
      <c r="M2930" s="12" t="s">
        <v>91</v>
      </c>
      <c r="N2930" s="12" t="s">
        <v>91</v>
      </c>
      <c r="O2930" s="12">
        <v>4</v>
      </c>
      <c r="P2930" s="12">
        <v>0</v>
      </c>
      <c r="Q2930" s="12">
        <v>0</v>
      </c>
      <c r="R2930" s="12">
        <v>68895</v>
      </c>
      <c r="S2930" s="59">
        <v>5.1561643835616442</v>
      </c>
      <c r="T2930" s="59">
        <v>36.657534246575345</v>
      </c>
      <c r="U2930" s="12">
        <v>2</v>
      </c>
      <c r="V2930" s="12">
        <v>2</v>
      </c>
      <c r="W2930" s="12">
        <v>1</v>
      </c>
      <c r="X2930" s="12">
        <v>2</v>
      </c>
      <c r="Y2930" s="12">
        <v>3</v>
      </c>
      <c r="Z2930" s="58">
        <v>0</v>
      </c>
      <c r="AA2930" s="58">
        <v>0</v>
      </c>
      <c r="AB2930" s="58">
        <v>0</v>
      </c>
      <c r="AC2930" s="58" t="s">
        <v>91</v>
      </c>
    </row>
    <row r="2931" spans="1:29" x14ac:dyDescent="0.3">
      <c r="A2931" s="57">
        <v>4420482</v>
      </c>
      <c r="B2931" s="12" t="s">
        <v>2356</v>
      </c>
      <c r="C2931" s="58" t="s">
        <v>109</v>
      </c>
      <c r="D2931" s="58" t="s">
        <v>112</v>
      </c>
      <c r="E2931" s="58"/>
      <c r="F2931" s="58"/>
      <c r="G2931" s="58">
        <f>+IF(F2931&gt;K2931+100000,F2931-K2931,0)</f>
        <v>0</v>
      </c>
      <c r="H2931" s="58"/>
      <c r="I2931" s="58"/>
      <c r="J2931" s="58"/>
      <c r="K2931" s="58">
        <v>1250538</v>
      </c>
      <c r="L2931" s="12" t="s">
        <v>91</v>
      </c>
      <c r="M2931" s="12" t="s">
        <v>91</v>
      </c>
      <c r="N2931" s="12" t="s">
        <v>91</v>
      </c>
      <c r="O2931" s="12">
        <v>4</v>
      </c>
      <c r="P2931" s="12">
        <v>0</v>
      </c>
      <c r="Q2931" s="12">
        <v>0</v>
      </c>
      <c r="R2931" s="12">
        <v>76130</v>
      </c>
      <c r="S2931" s="59">
        <v>4.1452054794520548</v>
      </c>
      <c r="T2931" s="59">
        <v>47.56712328767123</v>
      </c>
      <c r="U2931" s="12">
        <v>1</v>
      </c>
      <c r="V2931" s="12">
        <v>2</v>
      </c>
      <c r="W2931" s="12">
        <v>2</v>
      </c>
      <c r="X2931" s="12">
        <v>2</v>
      </c>
      <c r="Y2931" s="12">
        <v>3</v>
      </c>
      <c r="Z2931" s="58">
        <v>0</v>
      </c>
      <c r="AA2931" s="58">
        <v>0</v>
      </c>
      <c r="AB2931" s="58">
        <v>0</v>
      </c>
      <c r="AC2931" s="58" t="s">
        <v>91</v>
      </c>
    </row>
    <row r="2932" spans="1:29" x14ac:dyDescent="0.3">
      <c r="A2932" s="57">
        <v>24680486</v>
      </c>
      <c r="B2932" s="12" t="s">
        <v>2357</v>
      </c>
      <c r="C2932" s="58" t="s">
        <v>109</v>
      </c>
      <c r="D2932" s="58" t="s">
        <v>117</v>
      </c>
      <c r="E2932" s="58">
        <v>3574337</v>
      </c>
      <c r="F2932" s="58"/>
      <c r="G2932" s="58">
        <f>+IF(F2932&gt;K2932+100000,F2932-K2932,0)</f>
        <v>0</v>
      </c>
      <c r="H2932" s="58"/>
      <c r="I2932" s="58"/>
      <c r="J2932" s="58"/>
      <c r="K2932" s="58">
        <v>1252120</v>
      </c>
      <c r="L2932" s="12" t="s">
        <v>91</v>
      </c>
      <c r="M2932" s="12" t="s">
        <v>91</v>
      </c>
      <c r="N2932" s="12" t="s">
        <v>91</v>
      </c>
      <c r="O2932" s="12">
        <v>4</v>
      </c>
      <c r="P2932" s="12">
        <v>0</v>
      </c>
      <c r="Q2932" s="12">
        <v>0</v>
      </c>
      <c r="R2932" s="12">
        <v>68418</v>
      </c>
      <c r="S2932" s="59">
        <v>3.2383561643835614</v>
      </c>
      <c r="T2932" s="59">
        <v>36.783561643835618</v>
      </c>
      <c r="U2932" s="12">
        <v>1</v>
      </c>
      <c r="V2932" s="12">
        <v>2</v>
      </c>
      <c r="W2932" s="12">
        <v>1</v>
      </c>
      <c r="X2932" s="12">
        <v>2</v>
      </c>
      <c r="Y2932" s="12">
        <v>3</v>
      </c>
      <c r="Z2932" s="58">
        <v>0</v>
      </c>
      <c r="AA2932" s="58">
        <v>0</v>
      </c>
      <c r="AB2932" s="58">
        <v>0</v>
      </c>
      <c r="AC2932" s="58" t="s">
        <v>91</v>
      </c>
    </row>
    <row r="2933" spans="1:29" x14ac:dyDescent="0.3">
      <c r="A2933" s="57">
        <v>2042462086</v>
      </c>
      <c r="B2933" s="12" t="s">
        <v>2359</v>
      </c>
      <c r="C2933" s="58" t="s">
        <v>109</v>
      </c>
      <c r="D2933" s="58" t="s">
        <v>112</v>
      </c>
      <c r="E2933" s="58"/>
      <c r="F2933" s="58"/>
      <c r="G2933" s="58">
        <f>+IF(F2933&gt;K2933+100000,F2933-K2933,0)</f>
        <v>0</v>
      </c>
      <c r="H2933" s="58"/>
      <c r="I2933" s="58"/>
      <c r="J2933" s="58"/>
      <c r="K2933" s="58">
        <v>1252120</v>
      </c>
      <c r="L2933" s="12" t="s">
        <v>91</v>
      </c>
      <c r="M2933" s="12" t="s">
        <v>91</v>
      </c>
      <c r="N2933" s="12" t="s">
        <v>91</v>
      </c>
      <c r="O2933" s="12">
        <v>4</v>
      </c>
      <c r="P2933" s="12">
        <v>0</v>
      </c>
      <c r="Q2933" s="12">
        <v>0</v>
      </c>
      <c r="R2933" s="12">
        <v>8634</v>
      </c>
      <c r="S2933" s="59">
        <v>3.1972602739726028</v>
      </c>
      <c r="T2933" s="59">
        <v>28.446575342465753</v>
      </c>
      <c r="U2933" s="12">
        <v>2</v>
      </c>
      <c r="V2933" s="12">
        <v>0</v>
      </c>
      <c r="W2933" s="12">
        <v>1</v>
      </c>
      <c r="X2933" s="12">
        <v>2</v>
      </c>
      <c r="Y2933" s="12">
        <v>2</v>
      </c>
      <c r="Z2933" s="58">
        <v>0</v>
      </c>
      <c r="AA2933" s="58">
        <v>0</v>
      </c>
      <c r="AB2933" s="58">
        <v>0</v>
      </c>
      <c r="AC2933" s="58" t="s">
        <v>91</v>
      </c>
    </row>
    <row r="2934" spans="1:29" x14ac:dyDescent="0.3">
      <c r="A2934" s="57">
        <v>28868880</v>
      </c>
      <c r="B2934" s="12" t="s">
        <v>2360</v>
      </c>
      <c r="C2934" s="58" t="s">
        <v>109</v>
      </c>
      <c r="D2934" s="58" t="s">
        <v>112</v>
      </c>
      <c r="E2934" s="58"/>
      <c r="F2934" s="58"/>
      <c r="G2934" s="58">
        <f>+IF(F2934&gt;K2934+100000,F2934-K2934,0)</f>
        <v>0</v>
      </c>
      <c r="H2934" s="58"/>
      <c r="I2934" s="58"/>
      <c r="J2934" s="58"/>
      <c r="K2934" s="58">
        <v>1252120</v>
      </c>
      <c r="L2934" s="12" t="s">
        <v>91</v>
      </c>
      <c r="M2934" s="12" t="s">
        <v>91</v>
      </c>
      <c r="N2934" s="12" t="s">
        <v>91</v>
      </c>
      <c r="O2934" s="12">
        <v>4</v>
      </c>
      <c r="P2934" s="12">
        <v>0</v>
      </c>
      <c r="Q2934" s="12">
        <v>0</v>
      </c>
      <c r="R2934" s="12">
        <v>13052</v>
      </c>
      <c r="S2934" s="59">
        <v>3.1972602739726028</v>
      </c>
      <c r="T2934" s="59">
        <v>41.38356164383562</v>
      </c>
      <c r="U2934" s="12">
        <v>1</v>
      </c>
      <c r="V2934" s="12">
        <v>2</v>
      </c>
      <c r="W2934" s="12">
        <v>1</v>
      </c>
      <c r="X2934" s="12">
        <v>2</v>
      </c>
      <c r="Y2934" s="12">
        <v>3</v>
      </c>
      <c r="Z2934" s="58">
        <v>0</v>
      </c>
      <c r="AA2934" s="58">
        <v>0</v>
      </c>
      <c r="AB2934" s="58">
        <v>0</v>
      </c>
      <c r="AC2934" s="58" t="s">
        <v>91</v>
      </c>
    </row>
    <row r="2935" spans="1:29" x14ac:dyDescent="0.3">
      <c r="A2935" s="57">
        <v>2004824624</v>
      </c>
      <c r="B2935" s="12" t="s">
        <v>2361</v>
      </c>
      <c r="C2935" s="58" t="s">
        <v>109</v>
      </c>
      <c r="D2935" s="58" t="s">
        <v>112</v>
      </c>
      <c r="E2935" s="58"/>
      <c r="F2935" s="58"/>
      <c r="G2935" s="58">
        <f>+IF(F2935&gt;K2935+100000,F2935-K2935,0)</f>
        <v>0</v>
      </c>
      <c r="H2935" s="58"/>
      <c r="I2935" s="58"/>
      <c r="J2935" s="58"/>
      <c r="K2935" s="58">
        <v>1252120</v>
      </c>
      <c r="L2935" s="12" t="s">
        <v>91</v>
      </c>
      <c r="M2935" s="12" t="s">
        <v>91</v>
      </c>
      <c r="N2935" s="12" t="s">
        <v>91</v>
      </c>
      <c r="O2935" s="12">
        <v>4</v>
      </c>
      <c r="P2935" s="12">
        <v>0</v>
      </c>
      <c r="Q2935" s="12">
        <v>0</v>
      </c>
      <c r="R2935" s="12">
        <v>68255</v>
      </c>
      <c r="S2935" s="59">
        <v>3.2383561643835614</v>
      </c>
      <c r="T2935" s="59">
        <v>33.61917808219178</v>
      </c>
      <c r="U2935" s="12">
        <v>1</v>
      </c>
      <c r="V2935" s="12">
        <v>1</v>
      </c>
      <c r="W2935" s="12">
        <v>1</v>
      </c>
      <c r="X2935" s="12">
        <v>2</v>
      </c>
      <c r="Y2935" s="12">
        <v>1</v>
      </c>
      <c r="Z2935" s="58">
        <v>0</v>
      </c>
      <c r="AA2935" s="58">
        <v>0</v>
      </c>
      <c r="AB2935" s="58">
        <v>0</v>
      </c>
      <c r="AC2935" s="58" t="s">
        <v>91</v>
      </c>
    </row>
    <row r="2936" spans="1:29" x14ac:dyDescent="0.3">
      <c r="A2936" s="57">
        <v>2226820888</v>
      </c>
      <c r="B2936" s="12" t="s">
        <v>2362</v>
      </c>
      <c r="C2936" s="58" t="s">
        <v>109</v>
      </c>
      <c r="D2936" s="58" t="s">
        <v>112</v>
      </c>
      <c r="E2936" s="58"/>
      <c r="F2936" s="58"/>
      <c r="G2936" s="58">
        <f>+IF(F2936&gt;K2936+100000,F2936-K2936,0)</f>
        <v>0</v>
      </c>
      <c r="H2936" s="58"/>
      <c r="I2936" s="58"/>
      <c r="J2936" s="58"/>
      <c r="K2936" s="58">
        <v>1252120</v>
      </c>
      <c r="L2936" s="12" t="s">
        <v>91</v>
      </c>
      <c r="M2936" s="12" t="s">
        <v>91</v>
      </c>
      <c r="N2936" s="12" t="s">
        <v>91</v>
      </c>
      <c r="O2936" s="12">
        <v>4</v>
      </c>
      <c r="P2936" s="12">
        <v>0</v>
      </c>
      <c r="Q2936" s="12">
        <v>0</v>
      </c>
      <c r="R2936" s="12">
        <v>68255</v>
      </c>
      <c r="S2936" s="59">
        <v>3.2383561643835614</v>
      </c>
      <c r="T2936" s="59">
        <v>32.87945205479452</v>
      </c>
      <c r="U2936" s="12">
        <v>1</v>
      </c>
      <c r="V2936" s="12">
        <v>2</v>
      </c>
      <c r="W2936" s="12">
        <v>1</v>
      </c>
      <c r="X2936" s="12">
        <v>2</v>
      </c>
      <c r="Y2936" s="12">
        <v>1</v>
      </c>
      <c r="Z2936" s="58">
        <v>0</v>
      </c>
      <c r="AA2936" s="58">
        <v>0</v>
      </c>
      <c r="AB2936" s="58">
        <v>0</v>
      </c>
      <c r="AC2936" s="58" t="s">
        <v>91</v>
      </c>
    </row>
    <row r="2937" spans="1:29" x14ac:dyDescent="0.3">
      <c r="A2937" s="57">
        <v>2040644644</v>
      </c>
      <c r="B2937" s="12" t="s">
        <v>2363</v>
      </c>
      <c r="C2937" s="58" t="s">
        <v>108</v>
      </c>
      <c r="D2937" s="58" t="s">
        <v>113</v>
      </c>
      <c r="E2937" s="58"/>
      <c r="F2937" s="58">
        <v>601866</v>
      </c>
      <c r="G2937" s="58">
        <f>+IF(F2937&gt;K2937+100000,F2937-K2937,0)</f>
        <v>0</v>
      </c>
      <c r="H2937" s="58">
        <v>62867</v>
      </c>
      <c r="I2937" s="58">
        <v>0</v>
      </c>
      <c r="J2937" s="58">
        <v>0</v>
      </c>
      <c r="K2937" s="58">
        <v>1252120</v>
      </c>
      <c r="L2937" s="12" t="s">
        <v>88</v>
      </c>
      <c r="M2937" s="12" t="s">
        <v>89</v>
      </c>
      <c r="N2937" s="12" t="s">
        <v>10</v>
      </c>
      <c r="O2937" s="12">
        <v>4</v>
      </c>
      <c r="P2937" s="12">
        <v>0</v>
      </c>
      <c r="Q2937" s="12">
        <v>0</v>
      </c>
      <c r="R2937" s="12">
        <v>68276</v>
      </c>
      <c r="S2937" s="59">
        <v>3.1972602739726028</v>
      </c>
      <c r="T2937" s="59">
        <v>31.783561643835615</v>
      </c>
      <c r="U2937" s="12">
        <v>1</v>
      </c>
      <c r="V2937" s="12">
        <v>3</v>
      </c>
      <c r="W2937" s="12">
        <v>2</v>
      </c>
      <c r="X2937" s="12">
        <v>3</v>
      </c>
      <c r="Y2937" s="12">
        <v>3</v>
      </c>
      <c r="Z2937" s="58">
        <v>0</v>
      </c>
      <c r="AA2937" s="58">
        <v>0</v>
      </c>
      <c r="AB2937" s="58">
        <v>0</v>
      </c>
      <c r="AC2937" s="58" t="s">
        <v>91</v>
      </c>
    </row>
    <row r="2938" spans="1:29" x14ac:dyDescent="0.3">
      <c r="A2938" s="57">
        <v>2224624082</v>
      </c>
      <c r="B2938" s="12" t="s">
        <v>2364</v>
      </c>
      <c r="C2938" s="58" t="s">
        <v>106</v>
      </c>
      <c r="D2938" s="58" t="s">
        <v>114</v>
      </c>
      <c r="E2938" s="58">
        <v>97587</v>
      </c>
      <c r="F2938" s="58">
        <v>2585813</v>
      </c>
      <c r="G2938" s="58">
        <f>+IF(F2938&gt;K2938+100000,F2938-K2938,0)</f>
        <v>1332312</v>
      </c>
      <c r="H2938" s="58">
        <v>148039</v>
      </c>
      <c r="I2938" s="58">
        <v>0</v>
      </c>
      <c r="J2938" s="58">
        <v>0</v>
      </c>
      <c r="K2938" s="58">
        <v>1253501</v>
      </c>
      <c r="L2938" s="12" t="s">
        <v>88</v>
      </c>
      <c r="M2938" s="12" t="s">
        <v>89</v>
      </c>
      <c r="N2938" s="12" t="s">
        <v>10</v>
      </c>
      <c r="O2938" s="12">
        <v>4</v>
      </c>
      <c r="P2938" s="12">
        <v>0</v>
      </c>
      <c r="Q2938" s="12">
        <v>0</v>
      </c>
      <c r="R2938" s="12">
        <v>76130</v>
      </c>
      <c r="S2938" s="59">
        <v>2.0493150684931507</v>
      </c>
      <c r="T2938" s="59">
        <v>30.515068493150686</v>
      </c>
      <c r="U2938" s="12">
        <v>1</v>
      </c>
      <c r="V2938" s="12">
        <v>2</v>
      </c>
      <c r="W2938" s="12">
        <v>2</v>
      </c>
      <c r="X2938" s="12">
        <v>3</v>
      </c>
      <c r="Y2938" s="12">
        <v>3</v>
      </c>
      <c r="Z2938" s="58">
        <v>0</v>
      </c>
      <c r="AA2938" s="58">
        <v>0</v>
      </c>
      <c r="AB2938" s="58">
        <v>0</v>
      </c>
      <c r="AC2938" s="58" t="s">
        <v>91</v>
      </c>
    </row>
    <row r="2939" spans="1:29" x14ac:dyDescent="0.3">
      <c r="A2939" s="57">
        <v>2244228664</v>
      </c>
      <c r="B2939" s="12" t="s">
        <v>2365</v>
      </c>
      <c r="C2939" s="58" t="s">
        <v>109</v>
      </c>
      <c r="D2939" s="58" t="s">
        <v>117</v>
      </c>
      <c r="E2939" s="58">
        <v>19626232</v>
      </c>
      <c r="F2939" s="58"/>
      <c r="G2939" s="58">
        <f>+IF(F2939&gt;K2939+100000,F2939-K2939,0)</f>
        <v>0</v>
      </c>
      <c r="H2939" s="58"/>
      <c r="I2939" s="58"/>
      <c r="J2939" s="58"/>
      <c r="K2939" s="58">
        <v>1254957</v>
      </c>
      <c r="L2939" s="12" t="s">
        <v>91</v>
      </c>
      <c r="M2939" s="12" t="s">
        <v>91</v>
      </c>
      <c r="N2939" s="12" t="s">
        <v>91</v>
      </c>
      <c r="O2939" s="12">
        <v>4</v>
      </c>
      <c r="P2939" s="12">
        <v>0</v>
      </c>
      <c r="Q2939" s="12">
        <v>0</v>
      </c>
      <c r="R2939" s="12">
        <v>76001</v>
      </c>
      <c r="S2939" s="59">
        <v>1.2821917808219179</v>
      </c>
      <c r="T2939" s="59">
        <v>32.320547945205476</v>
      </c>
      <c r="U2939" s="12">
        <v>1</v>
      </c>
      <c r="V2939" s="12">
        <v>5</v>
      </c>
      <c r="W2939" s="12">
        <v>3</v>
      </c>
      <c r="X2939" s="12">
        <v>5</v>
      </c>
      <c r="Y2939" s="12">
        <v>2</v>
      </c>
      <c r="Z2939" s="58">
        <v>0</v>
      </c>
      <c r="AA2939" s="58">
        <v>0</v>
      </c>
      <c r="AB2939" s="58">
        <v>0</v>
      </c>
      <c r="AC2939" s="58" t="s">
        <v>91</v>
      </c>
    </row>
    <row r="2940" spans="1:29" x14ac:dyDescent="0.3">
      <c r="A2940" s="57">
        <v>6220246</v>
      </c>
      <c r="B2940" s="12" t="s">
        <v>2372</v>
      </c>
      <c r="C2940" s="58" t="s">
        <v>108</v>
      </c>
      <c r="D2940" s="58" t="s">
        <v>29</v>
      </c>
      <c r="E2940" s="58">
        <v>626082</v>
      </c>
      <c r="F2940" s="58">
        <v>2162018</v>
      </c>
      <c r="G2940" s="58">
        <f>+IF(F2940&gt;K2940+100000,F2940-K2940,0)</f>
        <v>905537</v>
      </c>
      <c r="H2940" s="58">
        <v>151764</v>
      </c>
      <c r="I2940" s="58">
        <v>0</v>
      </c>
      <c r="J2940" s="58">
        <v>0</v>
      </c>
      <c r="K2940" s="58">
        <v>1256481</v>
      </c>
      <c r="L2940" s="12" t="s">
        <v>88</v>
      </c>
      <c r="M2940" s="12" t="s">
        <v>89</v>
      </c>
      <c r="N2940" s="12" t="s">
        <v>10</v>
      </c>
      <c r="O2940" s="12">
        <v>4</v>
      </c>
      <c r="P2940" s="12">
        <v>0</v>
      </c>
      <c r="Q2940" s="12">
        <v>0</v>
      </c>
      <c r="R2940" s="12">
        <v>76130</v>
      </c>
      <c r="S2940" s="59">
        <v>1.9726027397260273</v>
      </c>
      <c r="T2940" s="59">
        <v>64.263013698630132</v>
      </c>
      <c r="U2940" s="12">
        <v>1</v>
      </c>
      <c r="V2940" s="12">
        <v>2</v>
      </c>
      <c r="W2940" s="12">
        <v>2</v>
      </c>
      <c r="X2940" s="12">
        <v>3</v>
      </c>
      <c r="Y2940" s="12">
        <v>3</v>
      </c>
      <c r="Z2940" s="58">
        <v>0</v>
      </c>
      <c r="AA2940" s="58">
        <v>0</v>
      </c>
      <c r="AB2940" s="58">
        <v>0</v>
      </c>
      <c r="AC2940" s="58" t="s">
        <v>91</v>
      </c>
    </row>
    <row r="2941" spans="1:29" x14ac:dyDescent="0.3">
      <c r="A2941" s="57">
        <v>80022602</v>
      </c>
      <c r="B2941" s="12" t="s">
        <v>2373</v>
      </c>
      <c r="C2941" s="58" t="s">
        <v>108</v>
      </c>
      <c r="D2941" s="58" t="s">
        <v>113</v>
      </c>
      <c r="E2941" s="58">
        <v>247015</v>
      </c>
      <c r="F2941" s="58">
        <v>1231147</v>
      </c>
      <c r="G2941" s="58">
        <f>+IF(F2941&gt;K2941+100000,F2941-K2941,0)</f>
        <v>0</v>
      </c>
      <c r="H2941" s="58">
        <v>185864</v>
      </c>
      <c r="I2941" s="58">
        <v>0</v>
      </c>
      <c r="J2941" s="58">
        <v>0</v>
      </c>
      <c r="K2941" s="58">
        <v>1256481</v>
      </c>
      <c r="L2941" s="12" t="s">
        <v>88</v>
      </c>
      <c r="M2941" s="12" t="s">
        <v>89</v>
      </c>
      <c r="N2941" s="12" t="s">
        <v>10</v>
      </c>
      <c r="O2941" s="12">
        <v>4</v>
      </c>
      <c r="P2941" s="12">
        <v>0</v>
      </c>
      <c r="Q2941" s="12">
        <v>0</v>
      </c>
      <c r="R2941" s="12">
        <v>11001</v>
      </c>
      <c r="S2941" s="59">
        <v>1.9726027397260273</v>
      </c>
      <c r="T2941" s="59">
        <v>41.668493150684931</v>
      </c>
      <c r="U2941" s="12">
        <v>1</v>
      </c>
      <c r="V2941" s="12">
        <v>2</v>
      </c>
      <c r="W2941" s="12">
        <v>2</v>
      </c>
      <c r="X2941" s="12">
        <v>3</v>
      </c>
      <c r="Y2941" s="12">
        <v>1</v>
      </c>
      <c r="Z2941" s="58">
        <v>0</v>
      </c>
      <c r="AA2941" s="58">
        <v>0</v>
      </c>
      <c r="AB2941" s="58">
        <v>0</v>
      </c>
      <c r="AC2941" s="58" t="s">
        <v>91</v>
      </c>
    </row>
    <row r="2942" spans="1:29" x14ac:dyDescent="0.3">
      <c r="A2942" s="57">
        <v>2028246000</v>
      </c>
      <c r="B2942" s="12" t="s">
        <v>2375</v>
      </c>
      <c r="C2942" s="58" t="s">
        <v>108</v>
      </c>
      <c r="D2942" s="58" t="s">
        <v>113</v>
      </c>
      <c r="E2942" s="58">
        <v>147584</v>
      </c>
      <c r="F2942" s="58">
        <v>507523</v>
      </c>
      <c r="G2942" s="58">
        <f>+IF(F2942&gt;K2942+100000,F2942-K2942,0)</f>
        <v>0</v>
      </c>
      <c r="H2942" s="58">
        <v>74841</v>
      </c>
      <c r="I2942" s="58">
        <v>0</v>
      </c>
      <c r="J2942" s="58">
        <v>0</v>
      </c>
      <c r="K2942" s="58">
        <v>1256864</v>
      </c>
      <c r="L2942" s="12" t="s">
        <v>88</v>
      </c>
      <c r="M2942" s="12" t="s">
        <v>89</v>
      </c>
      <c r="N2942" s="12" t="s">
        <v>10</v>
      </c>
      <c r="O2942" s="12">
        <v>4</v>
      </c>
      <c r="P2942" s="12">
        <v>0</v>
      </c>
      <c r="Q2942" s="12">
        <v>0</v>
      </c>
      <c r="R2942" s="12">
        <v>5001</v>
      </c>
      <c r="S2942" s="12">
        <v>3.0684931506849313</v>
      </c>
      <c r="T2942" s="12">
        <v>24.876712328767123</v>
      </c>
      <c r="U2942" s="12">
        <v>1</v>
      </c>
      <c r="V2942" s="12">
        <v>0</v>
      </c>
      <c r="W2942" s="12">
        <v>2</v>
      </c>
      <c r="X2942" s="12">
        <v>2</v>
      </c>
      <c r="Y2942" s="12">
        <v>2</v>
      </c>
      <c r="Z2942" s="58">
        <v>0</v>
      </c>
      <c r="AA2942" s="58">
        <v>0</v>
      </c>
      <c r="AB2942" s="58">
        <v>0</v>
      </c>
      <c r="AC2942" s="58" t="s">
        <v>91</v>
      </c>
    </row>
    <row r="2943" spans="1:29" x14ac:dyDescent="0.3">
      <c r="A2943" s="57">
        <v>4208640</v>
      </c>
      <c r="B2943" s="12" t="s">
        <v>2376</v>
      </c>
      <c r="C2943" s="58" t="s">
        <v>108</v>
      </c>
      <c r="D2943" s="58" t="s">
        <v>113</v>
      </c>
      <c r="E2943" s="58"/>
      <c r="F2943" s="58">
        <v>1331071</v>
      </c>
      <c r="G2943" s="58">
        <f>+IF(F2943&gt;K2943+100000,F2943-K2943,0)</f>
        <v>0</v>
      </c>
      <c r="H2943" s="58">
        <v>88529</v>
      </c>
      <c r="I2943" s="58">
        <v>0</v>
      </c>
      <c r="J2943" s="58">
        <v>0</v>
      </c>
      <c r="K2943" s="58">
        <v>1259503</v>
      </c>
      <c r="L2943" s="12" t="s">
        <v>88</v>
      </c>
      <c r="M2943" s="12" t="s">
        <v>89</v>
      </c>
      <c r="N2943" s="12" t="s">
        <v>10</v>
      </c>
      <c r="O2943" s="12">
        <v>4</v>
      </c>
      <c r="P2943" s="12">
        <v>0</v>
      </c>
      <c r="Q2943" s="12">
        <v>0</v>
      </c>
      <c r="R2943" s="12">
        <v>76130</v>
      </c>
      <c r="S2943" s="59">
        <v>4.2301369863013702</v>
      </c>
      <c r="T2943" s="59">
        <v>46.68767123287671</v>
      </c>
      <c r="U2943" s="12">
        <v>1</v>
      </c>
      <c r="V2943" s="12">
        <v>2</v>
      </c>
      <c r="W2943" s="12">
        <v>2</v>
      </c>
      <c r="X2943" s="12">
        <v>2</v>
      </c>
      <c r="Y2943" s="12">
        <v>2</v>
      </c>
      <c r="Z2943" s="58">
        <v>0</v>
      </c>
      <c r="AA2943" s="58">
        <v>0</v>
      </c>
      <c r="AB2943" s="58">
        <v>0</v>
      </c>
      <c r="AC2943" s="58" t="s">
        <v>91</v>
      </c>
    </row>
    <row r="2944" spans="1:29" x14ac:dyDescent="0.3">
      <c r="A2944" s="57">
        <v>20462666</v>
      </c>
      <c r="B2944" s="12" t="s">
        <v>2379</v>
      </c>
      <c r="C2944" s="58" t="s">
        <v>108</v>
      </c>
      <c r="D2944" s="58" t="s">
        <v>113</v>
      </c>
      <c r="E2944" s="58"/>
      <c r="F2944" s="58">
        <v>308408</v>
      </c>
      <c r="G2944" s="58">
        <f>+IF(F2944&gt;K2944+100000,F2944-K2944,0)</f>
        <v>0</v>
      </c>
      <c r="H2944" s="58">
        <v>104453</v>
      </c>
      <c r="I2944" s="58">
        <v>0</v>
      </c>
      <c r="J2944" s="58">
        <v>0</v>
      </c>
      <c r="K2944" s="58">
        <v>1259595</v>
      </c>
      <c r="L2944" s="12" t="s">
        <v>88</v>
      </c>
      <c r="M2944" s="12" t="s">
        <v>89</v>
      </c>
      <c r="N2944" s="12" t="s">
        <v>10</v>
      </c>
      <c r="O2944" s="12">
        <v>4</v>
      </c>
      <c r="P2944" s="12">
        <v>0</v>
      </c>
      <c r="Q2944" s="12">
        <v>0</v>
      </c>
      <c r="R2944" s="12">
        <v>76130</v>
      </c>
      <c r="S2944" s="59">
        <v>4.2575342465753421</v>
      </c>
      <c r="T2944" s="59">
        <v>36.123287671232873</v>
      </c>
      <c r="U2944" s="12">
        <v>2</v>
      </c>
      <c r="V2944" s="12">
        <v>2</v>
      </c>
      <c r="W2944" s="12">
        <v>1</v>
      </c>
      <c r="X2944" s="12">
        <v>2</v>
      </c>
      <c r="Y2944" s="12">
        <v>3</v>
      </c>
      <c r="Z2944" s="58">
        <v>0</v>
      </c>
      <c r="AA2944" s="58">
        <v>0</v>
      </c>
      <c r="AB2944" s="58">
        <v>0</v>
      </c>
      <c r="AC2944" s="58" t="s">
        <v>91</v>
      </c>
    </row>
    <row r="2945" spans="1:29" x14ac:dyDescent="0.3">
      <c r="A2945" s="57">
        <v>20288606</v>
      </c>
      <c r="B2945" s="12" t="s">
        <v>2382</v>
      </c>
      <c r="C2945" s="58" t="s">
        <v>108</v>
      </c>
      <c r="D2945" s="58" t="s">
        <v>113</v>
      </c>
      <c r="E2945" s="58"/>
      <c r="F2945" s="58">
        <v>812032</v>
      </c>
      <c r="G2945" s="58">
        <f>+IF(F2945&gt;K2945+100000,F2945-K2945,0)</f>
        <v>0</v>
      </c>
      <c r="H2945" s="58">
        <v>119746</v>
      </c>
      <c r="I2945" s="58">
        <v>0</v>
      </c>
      <c r="J2945" s="58">
        <v>0</v>
      </c>
      <c r="K2945" s="58">
        <v>1261604</v>
      </c>
      <c r="L2945" s="12" t="s">
        <v>88</v>
      </c>
      <c r="M2945" s="12" t="s">
        <v>89</v>
      </c>
      <c r="N2945" s="12" t="s">
        <v>10</v>
      </c>
      <c r="O2945" s="12">
        <v>4</v>
      </c>
      <c r="P2945" s="12">
        <v>0</v>
      </c>
      <c r="Q2945" s="12">
        <v>0</v>
      </c>
      <c r="R2945" s="12">
        <v>76111</v>
      </c>
      <c r="S2945" s="59">
        <v>4.1753424657534248</v>
      </c>
      <c r="T2945" s="59">
        <v>51.854794520547948</v>
      </c>
      <c r="U2945" s="12">
        <v>2</v>
      </c>
      <c r="V2945" s="12">
        <v>2</v>
      </c>
      <c r="W2945" s="12">
        <v>2</v>
      </c>
      <c r="X2945" s="12">
        <v>2</v>
      </c>
      <c r="Y2945" s="12">
        <v>1</v>
      </c>
      <c r="Z2945" s="58">
        <v>0</v>
      </c>
      <c r="AA2945" s="58">
        <v>0</v>
      </c>
      <c r="AB2945" s="58">
        <v>0</v>
      </c>
      <c r="AC2945" s="58" t="s">
        <v>91</v>
      </c>
    </row>
    <row r="2946" spans="1:29" x14ac:dyDescent="0.3">
      <c r="A2946" s="57">
        <v>2084828800</v>
      </c>
      <c r="B2946" s="12" t="s">
        <v>2383</v>
      </c>
      <c r="C2946" s="58" t="s">
        <v>108</v>
      </c>
      <c r="D2946" s="58" t="s">
        <v>113</v>
      </c>
      <c r="E2946" s="58">
        <v>1043167</v>
      </c>
      <c r="F2946" s="58">
        <v>134778</v>
      </c>
      <c r="G2946" s="58">
        <f>+IF(F2946&gt;K2946+100000,F2946-K2946,0)</f>
        <v>0</v>
      </c>
      <c r="H2946" s="58">
        <v>136665</v>
      </c>
      <c r="I2946" s="58">
        <v>0</v>
      </c>
      <c r="J2946" s="58">
        <v>1200000</v>
      </c>
      <c r="K2946" s="58">
        <v>1262620</v>
      </c>
      <c r="L2946" s="12" t="s">
        <v>87</v>
      </c>
      <c r="M2946" s="12" t="s">
        <v>89</v>
      </c>
      <c r="N2946" s="12" t="s">
        <v>10</v>
      </c>
      <c r="O2946" s="12">
        <v>4</v>
      </c>
      <c r="P2946" s="12">
        <v>0</v>
      </c>
      <c r="Q2946" s="12">
        <v>0</v>
      </c>
      <c r="R2946" s="12">
        <v>11001</v>
      </c>
      <c r="S2946" s="59">
        <v>2.7013698630136984</v>
      </c>
      <c r="T2946" s="59">
        <v>25.304109589041097</v>
      </c>
      <c r="U2946" s="12">
        <v>1</v>
      </c>
      <c r="V2946" s="12">
        <v>2</v>
      </c>
      <c r="W2946" s="12">
        <v>2</v>
      </c>
      <c r="X2946" s="12">
        <v>2</v>
      </c>
      <c r="Y2946" s="12">
        <v>1</v>
      </c>
      <c r="Z2946" s="58">
        <v>0</v>
      </c>
      <c r="AA2946" s="58">
        <v>0</v>
      </c>
      <c r="AB2946" s="58">
        <v>0</v>
      </c>
      <c r="AC2946" s="58" t="s">
        <v>91</v>
      </c>
    </row>
    <row r="2947" spans="1:29" x14ac:dyDescent="0.3">
      <c r="A2947" s="57">
        <v>2224624408</v>
      </c>
      <c r="B2947" s="12" t="s">
        <v>2385</v>
      </c>
      <c r="C2947" s="58" t="s">
        <v>108</v>
      </c>
      <c r="D2947" s="58" t="s">
        <v>113</v>
      </c>
      <c r="E2947" s="58">
        <v>555000</v>
      </c>
      <c r="F2947" s="58">
        <v>650000</v>
      </c>
      <c r="G2947" s="58">
        <f>+IF(F2947&gt;K2947+100000,F2947-K2947,0)</f>
        <v>0</v>
      </c>
      <c r="H2947" s="58">
        <v>86452</v>
      </c>
      <c r="I2947" s="58">
        <v>0</v>
      </c>
      <c r="J2947" s="58">
        <v>0</v>
      </c>
      <c r="K2947" s="58">
        <v>1264425</v>
      </c>
      <c r="L2947" s="12" t="s">
        <v>88</v>
      </c>
      <c r="M2947" s="12" t="s">
        <v>89</v>
      </c>
      <c r="N2947" s="12" t="s">
        <v>10</v>
      </c>
      <c r="O2947" s="12">
        <v>4</v>
      </c>
      <c r="P2947" s="12">
        <v>0</v>
      </c>
      <c r="Q2947" s="12">
        <v>0</v>
      </c>
      <c r="R2947" s="12">
        <v>76130</v>
      </c>
      <c r="S2947" s="59">
        <v>0.59726027397260273</v>
      </c>
      <c r="T2947" s="59">
        <v>30.36986301369863</v>
      </c>
      <c r="U2947" s="12">
        <v>2</v>
      </c>
      <c r="V2947" s="12">
        <v>2</v>
      </c>
      <c r="W2947" s="12">
        <v>2</v>
      </c>
      <c r="X2947" s="12">
        <v>2</v>
      </c>
      <c r="Y2947" s="12">
        <v>1</v>
      </c>
      <c r="Z2947" s="58">
        <v>0</v>
      </c>
      <c r="AA2947" s="58">
        <v>0</v>
      </c>
      <c r="AB2947" s="58">
        <v>0</v>
      </c>
      <c r="AC2947" s="58" t="s">
        <v>91</v>
      </c>
    </row>
    <row r="2948" spans="1:29" x14ac:dyDescent="0.3">
      <c r="A2948" s="57">
        <v>66068226</v>
      </c>
      <c r="B2948" s="12" t="s">
        <v>2386</v>
      </c>
      <c r="C2948" s="58" t="s">
        <v>108</v>
      </c>
      <c r="D2948" s="58" t="s">
        <v>113</v>
      </c>
      <c r="E2948" s="58"/>
      <c r="F2948" s="58">
        <v>404776</v>
      </c>
      <c r="G2948" s="58">
        <f>+IF(F2948&gt;K2948+100000,F2948-K2948,0)</f>
        <v>0</v>
      </c>
      <c r="H2948" s="58">
        <v>103225</v>
      </c>
      <c r="I2948" s="58">
        <v>0</v>
      </c>
      <c r="J2948" s="58">
        <v>0</v>
      </c>
      <c r="K2948" s="58">
        <v>1267112</v>
      </c>
      <c r="L2948" s="12" t="s">
        <v>88</v>
      </c>
      <c r="M2948" s="12" t="s">
        <v>89</v>
      </c>
      <c r="N2948" s="12" t="s">
        <v>10</v>
      </c>
      <c r="O2948" s="12">
        <v>4</v>
      </c>
      <c r="P2948" s="12">
        <v>0</v>
      </c>
      <c r="Q2948" s="12">
        <v>0</v>
      </c>
      <c r="R2948" s="12">
        <v>76130</v>
      </c>
      <c r="S2948" s="59">
        <v>4.3479452054794523</v>
      </c>
      <c r="T2948" s="59">
        <v>41.553424657534244</v>
      </c>
      <c r="U2948" s="12">
        <v>2</v>
      </c>
      <c r="V2948" s="12">
        <v>0</v>
      </c>
      <c r="W2948" s="12">
        <v>1</v>
      </c>
      <c r="X2948" s="12">
        <v>2</v>
      </c>
      <c r="Y2948" s="12">
        <v>1</v>
      </c>
      <c r="Z2948" s="58">
        <v>0</v>
      </c>
      <c r="AA2948" s="58">
        <v>0</v>
      </c>
      <c r="AB2948" s="58">
        <v>0</v>
      </c>
      <c r="AC2948" s="58" t="s">
        <v>91</v>
      </c>
    </row>
    <row r="2949" spans="1:29" x14ac:dyDescent="0.3">
      <c r="A2949" s="57">
        <v>48466624</v>
      </c>
      <c r="B2949" s="12" t="s">
        <v>2387</v>
      </c>
      <c r="C2949" s="58" t="s">
        <v>108</v>
      </c>
      <c r="D2949" s="58" t="s">
        <v>113</v>
      </c>
      <c r="E2949" s="58">
        <v>87162</v>
      </c>
      <c r="F2949" s="58">
        <v>1004544</v>
      </c>
      <c r="G2949" s="58">
        <f>+IF(F2949&gt;K2949+100000,F2949-K2949,0)</f>
        <v>0</v>
      </c>
      <c r="H2949" s="58">
        <v>176348</v>
      </c>
      <c r="I2949" s="58">
        <v>0</v>
      </c>
      <c r="J2949" s="58">
        <v>0</v>
      </c>
      <c r="K2949" s="58">
        <v>1267815</v>
      </c>
      <c r="L2949" s="12" t="s">
        <v>88</v>
      </c>
      <c r="M2949" s="12" t="s">
        <v>89</v>
      </c>
      <c r="N2949" s="12" t="s">
        <v>10</v>
      </c>
      <c r="O2949" s="12">
        <v>4</v>
      </c>
      <c r="P2949" s="12">
        <v>0</v>
      </c>
      <c r="Q2949" s="12">
        <v>0</v>
      </c>
      <c r="R2949" s="12">
        <v>76130</v>
      </c>
      <c r="S2949" s="59">
        <v>4.3479452054794523</v>
      </c>
      <c r="T2949" s="59">
        <v>43.586301369863016</v>
      </c>
      <c r="U2949" s="12">
        <v>2</v>
      </c>
      <c r="V2949" s="12">
        <v>2</v>
      </c>
      <c r="W2949" s="12">
        <v>2</v>
      </c>
      <c r="X2949" s="12">
        <v>2</v>
      </c>
      <c r="Y2949" s="12">
        <v>1</v>
      </c>
      <c r="Z2949" s="58">
        <v>0</v>
      </c>
      <c r="AA2949" s="58">
        <v>0</v>
      </c>
      <c r="AB2949" s="58">
        <v>0</v>
      </c>
      <c r="AC2949" s="58" t="s">
        <v>91</v>
      </c>
    </row>
    <row r="2950" spans="1:29" x14ac:dyDescent="0.3">
      <c r="A2950" s="57">
        <v>26280864</v>
      </c>
      <c r="B2950" s="12" t="s">
        <v>2388</v>
      </c>
      <c r="C2950" s="58" t="s">
        <v>109</v>
      </c>
      <c r="D2950" s="58" t="s">
        <v>112</v>
      </c>
      <c r="E2950" s="58">
        <v>1030063</v>
      </c>
      <c r="F2950" s="58"/>
      <c r="G2950" s="58">
        <f>+IF(F2950&gt;K2950+100000,F2950-K2950,0)</f>
        <v>0</v>
      </c>
      <c r="H2950" s="58"/>
      <c r="I2950" s="58"/>
      <c r="J2950" s="58"/>
      <c r="K2950" s="58">
        <v>1268468</v>
      </c>
      <c r="L2950" s="12" t="s">
        <v>91</v>
      </c>
      <c r="M2950" s="12" t="s">
        <v>91</v>
      </c>
      <c r="N2950" s="12" t="s">
        <v>91</v>
      </c>
      <c r="O2950" s="12">
        <v>4</v>
      </c>
      <c r="P2950" s="12">
        <v>0</v>
      </c>
      <c r="Q2950" s="12">
        <v>0</v>
      </c>
      <c r="R2950" s="12">
        <v>66170</v>
      </c>
      <c r="S2950" s="59">
        <v>4.3068493150684928</v>
      </c>
      <c r="T2950" s="59">
        <v>39.597260273972601</v>
      </c>
      <c r="U2950" s="12">
        <v>2</v>
      </c>
      <c r="V2950" s="12">
        <v>2</v>
      </c>
      <c r="W2950" s="12">
        <v>2</v>
      </c>
      <c r="X2950" s="12">
        <v>2</v>
      </c>
      <c r="Y2950" s="12">
        <v>2</v>
      </c>
      <c r="Z2950" s="58">
        <v>0</v>
      </c>
      <c r="AA2950" s="58">
        <v>0</v>
      </c>
      <c r="AB2950" s="58">
        <v>0</v>
      </c>
      <c r="AC2950" s="58" t="s">
        <v>91</v>
      </c>
    </row>
    <row r="2951" spans="1:29" x14ac:dyDescent="0.3">
      <c r="A2951" s="57">
        <v>2222222462</v>
      </c>
      <c r="B2951" s="12" t="s">
        <v>2389</v>
      </c>
      <c r="C2951" s="58" t="s">
        <v>108</v>
      </c>
      <c r="D2951" s="58" t="s">
        <v>113</v>
      </c>
      <c r="E2951" s="58"/>
      <c r="F2951" s="58">
        <v>169544</v>
      </c>
      <c r="G2951" s="58">
        <f>+IF(F2951&gt;K2951+100000,F2951-K2951,0)</f>
        <v>0</v>
      </c>
      <c r="H2951" s="58">
        <v>86554</v>
      </c>
      <c r="I2951" s="58">
        <v>0</v>
      </c>
      <c r="J2951" s="58">
        <v>0</v>
      </c>
      <c r="K2951" s="58">
        <v>1268914</v>
      </c>
      <c r="L2951" s="12" t="s">
        <v>88</v>
      </c>
      <c r="M2951" s="12" t="s">
        <v>89</v>
      </c>
      <c r="N2951" s="12" t="s">
        <v>10</v>
      </c>
      <c r="O2951" s="12">
        <v>4</v>
      </c>
      <c r="P2951" s="12">
        <v>0</v>
      </c>
      <c r="Q2951" s="12">
        <v>0</v>
      </c>
      <c r="R2951" s="12">
        <v>76130</v>
      </c>
      <c r="S2951" s="59">
        <v>1.9726027397260273</v>
      </c>
      <c r="T2951" s="59">
        <v>32.654794520547945</v>
      </c>
      <c r="U2951" s="12">
        <v>1</v>
      </c>
      <c r="V2951" s="12">
        <v>2</v>
      </c>
      <c r="W2951" s="12">
        <v>1</v>
      </c>
      <c r="X2951" s="12">
        <v>2</v>
      </c>
      <c r="Y2951" s="12">
        <v>1</v>
      </c>
      <c r="Z2951" s="58">
        <v>0</v>
      </c>
      <c r="AA2951" s="58">
        <v>0</v>
      </c>
      <c r="AB2951" s="58">
        <v>0</v>
      </c>
      <c r="AC2951" s="58" t="s">
        <v>91</v>
      </c>
    </row>
    <row r="2952" spans="1:29" x14ac:dyDescent="0.3">
      <c r="A2952" s="57">
        <v>20806880</v>
      </c>
      <c r="B2952" s="12" t="s">
        <v>2390</v>
      </c>
      <c r="C2952" s="58" t="s">
        <v>108</v>
      </c>
      <c r="D2952" s="58" t="s">
        <v>29</v>
      </c>
      <c r="E2952" s="58"/>
      <c r="F2952" s="58">
        <v>1789440</v>
      </c>
      <c r="G2952" s="58">
        <f>+IF(F2952&gt;K2952+100000,F2952-K2952,0)</f>
        <v>519795</v>
      </c>
      <c r="H2952" s="58">
        <v>85328</v>
      </c>
      <c r="I2952" s="58">
        <v>0</v>
      </c>
      <c r="J2952" s="58">
        <v>2298112</v>
      </c>
      <c r="K2952" s="58">
        <v>1269645</v>
      </c>
      <c r="L2952" s="12" t="s">
        <v>87</v>
      </c>
      <c r="M2952" s="12" t="s">
        <v>89</v>
      </c>
      <c r="N2952" s="12" t="s">
        <v>10</v>
      </c>
      <c r="O2952" s="12">
        <v>4</v>
      </c>
      <c r="P2952" s="12">
        <v>0</v>
      </c>
      <c r="Q2952" s="12">
        <v>0</v>
      </c>
      <c r="R2952" s="12">
        <v>76130</v>
      </c>
      <c r="S2952" s="59">
        <v>4.7534246575342465</v>
      </c>
      <c r="T2952" s="59">
        <v>39.219178082191782</v>
      </c>
      <c r="U2952" s="12">
        <v>2</v>
      </c>
      <c r="V2952" s="12">
        <v>0</v>
      </c>
      <c r="W2952" s="12">
        <v>1</v>
      </c>
      <c r="X2952" s="12">
        <v>2</v>
      </c>
      <c r="Y2952" s="12">
        <v>1</v>
      </c>
      <c r="Z2952" s="58">
        <v>0</v>
      </c>
      <c r="AA2952" s="58">
        <v>0</v>
      </c>
      <c r="AB2952" s="58">
        <v>0</v>
      </c>
      <c r="AC2952" s="58" t="s">
        <v>91</v>
      </c>
    </row>
    <row r="2953" spans="1:29" x14ac:dyDescent="0.3">
      <c r="A2953" s="57">
        <v>28446606</v>
      </c>
      <c r="B2953" s="12" t="s">
        <v>2391</v>
      </c>
      <c r="C2953" s="58" t="s">
        <v>108</v>
      </c>
      <c r="D2953" s="58" t="s">
        <v>113</v>
      </c>
      <c r="E2953" s="58"/>
      <c r="F2953" s="58">
        <v>342177</v>
      </c>
      <c r="G2953" s="58">
        <f>+IF(F2953&gt;K2953+100000,F2953-K2953,0)</f>
        <v>0</v>
      </c>
      <c r="H2953" s="58">
        <v>69053</v>
      </c>
      <c r="I2953" s="58">
        <v>0</v>
      </c>
      <c r="J2953" s="58">
        <v>0</v>
      </c>
      <c r="K2953" s="58">
        <v>1270979</v>
      </c>
      <c r="L2953" s="12" t="s">
        <v>88</v>
      </c>
      <c r="M2953" s="12" t="s">
        <v>89</v>
      </c>
      <c r="N2953" s="12" t="s">
        <v>10</v>
      </c>
      <c r="O2953" s="12">
        <v>4</v>
      </c>
      <c r="P2953" s="12">
        <v>0</v>
      </c>
      <c r="Q2953" s="12">
        <v>0</v>
      </c>
      <c r="R2953" s="12">
        <v>68255</v>
      </c>
      <c r="S2953" s="59">
        <v>4.0301369863013701</v>
      </c>
      <c r="T2953" s="59">
        <v>49.087671232876716</v>
      </c>
      <c r="U2953" s="12">
        <v>2</v>
      </c>
      <c r="V2953" s="12">
        <v>3</v>
      </c>
      <c r="W2953" s="12">
        <v>2</v>
      </c>
      <c r="X2953" s="12">
        <v>2</v>
      </c>
      <c r="Y2953" s="12">
        <v>1</v>
      </c>
      <c r="Z2953" s="58">
        <v>0</v>
      </c>
      <c r="AA2953" s="58">
        <v>0</v>
      </c>
      <c r="AB2953" s="58">
        <v>0</v>
      </c>
      <c r="AC2953" s="58" t="s">
        <v>91</v>
      </c>
    </row>
    <row r="2954" spans="1:29" x14ac:dyDescent="0.3">
      <c r="A2954" s="57">
        <v>44662286</v>
      </c>
      <c r="B2954" s="12" t="s">
        <v>2394</v>
      </c>
      <c r="C2954" s="58" t="s">
        <v>109</v>
      </c>
      <c r="D2954" s="58" t="s">
        <v>112</v>
      </c>
      <c r="E2954" s="58">
        <v>514405</v>
      </c>
      <c r="F2954" s="58"/>
      <c r="G2954" s="58">
        <f>+IF(F2954&gt;K2954+100000,F2954-K2954,0)</f>
        <v>0</v>
      </c>
      <c r="H2954" s="58"/>
      <c r="I2954" s="58"/>
      <c r="J2954" s="58"/>
      <c r="K2954" s="58">
        <v>1272017</v>
      </c>
      <c r="L2954" s="12" t="s">
        <v>91</v>
      </c>
      <c r="M2954" s="12" t="s">
        <v>91</v>
      </c>
      <c r="N2954" s="12" t="s">
        <v>91</v>
      </c>
      <c r="O2954" s="12">
        <v>4</v>
      </c>
      <c r="P2954" s="12">
        <v>0</v>
      </c>
      <c r="Q2954" s="12">
        <v>0</v>
      </c>
      <c r="R2954" s="12">
        <v>19001</v>
      </c>
      <c r="S2954" s="59">
        <v>4.2575342465753421</v>
      </c>
      <c r="T2954" s="59">
        <v>54.676712328767124</v>
      </c>
      <c r="U2954" s="12">
        <v>2</v>
      </c>
      <c r="V2954" s="12">
        <v>0</v>
      </c>
      <c r="W2954" s="12">
        <v>1</v>
      </c>
      <c r="X2954" s="12">
        <v>2</v>
      </c>
      <c r="Y2954" s="12">
        <v>2</v>
      </c>
      <c r="Z2954" s="58">
        <v>0</v>
      </c>
      <c r="AA2954" s="58">
        <v>0</v>
      </c>
      <c r="AB2954" s="58">
        <v>0</v>
      </c>
      <c r="AC2954" s="58" t="s">
        <v>91</v>
      </c>
    </row>
    <row r="2955" spans="1:29" x14ac:dyDescent="0.3">
      <c r="A2955" s="57">
        <v>40666220</v>
      </c>
      <c r="B2955" s="12" t="s">
        <v>2397</v>
      </c>
      <c r="C2955" s="58" t="s">
        <v>109</v>
      </c>
      <c r="D2955" s="58" t="s">
        <v>112</v>
      </c>
      <c r="E2955" s="58"/>
      <c r="F2955" s="58"/>
      <c r="G2955" s="58">
        <f>+IF(F2955&gt;K2955+100000,F2955-K2955,0)</f>
        <v>0</v>
      </c>
      <c r="H2955" s="58"/>
      <c r="I2955" s="58"/>
      <c r="J2955" s="58"/>
      <c r="K2955" s="58">
        <v>1272017</v>
      </c>
      <c r="L2955" s="12" t="s">
        <v>91</v>
      </c>
      <c r="M2955" s="12" t="s">
        <v>91</v>
      </c>
      <c r="N2955" s="12" t="s">
        <v>91</v>
      </c>
      <c r="O2955" s="12">
        <v>4</v>
      </c>
      <c r="P2955" s="12">
        <v>0</v>
      </c>
      <c r="Q2955" s="12">
        <v>0</v>
      </c>
      <c r="R2955" s="12">
        <v>11001</v>
      </c>
      <c r="S2955" s="59">
        <v>4.2575342465753421</v>
      </c>
      <c r="T2955" s="59">
        <v>50.301369863013697</v>
      </c>
      <c r="U2955" s="12">
        <v>2</v>
      </c>
      <c r="V2955" s="12">
        <v>0</v>
      </c>
      <c r="W2955" s="12">
        <v>1</v>
      </c>
      <c r="X2955" s="12">
        <v>2</v>
      </c>
      <c r="Y2955" s="12">
        <v>1</v>
      </c>
      <c r="Z2955" s="58">
        <v>0</v>
      </c>
      <c r="AA2955" s="58">
        <v>0</v>
      </c>
      <c r="AB2955" s="58">
        <v>0</v>
      </c>
      <c r="AC2955" s="58" t="s">
        <v>91</v>
      </c>
    </row>
    <row r="2956" spans="1:29" x14ac:dyDescent="0.3">
      <c r="A2956" s="57">
        <v>2220628064</v>
      </c>
      <c r="B2956" s="12" t="s">
        <v>2401</v>
      </c>
      <c r="C2956" s="58" t="s">
        <v>108</v>
      </c>
      <c r="D2956" s="58" t="s">
        <v>113</v>
      </c>
      <c r="E2956" s="58">
        <v>1334</v>
      </c>
      <c r="F2956" s="58">
        <v>968562</v>
      </c>
      <c r="G2956" s="58">
        <f>+IF(F2956&gt;K2956+100000,F2956-K2956,0)</f>
        <v>0</v>
      </c>
      <c r="H2956" s="58">
        <v>55153</v>
      </c>
      <c r="I2956" s="58">
        <v>0</v>
      </c>
      <c r="J2956" s="58">
        <v>0</v>
      </c>
      <c r="K2956" s="58">
        <v>1273929</v>
      </c>
      <c r="L2956" s="12" t="s">
        <v>88</v>
      </c>
      <c r="M2956" s="12" t="s">
        <v>89</v>
      </c>
      <c r="N2956" s="12" t="s">
        <v>10</v>
      </c>
      <c r="O2956" s="12">
        <v>4</v>
      </c>
      <c r="P2956" s="12">
        <v>0</v>
      </c>
      <c r="Q2956" s="12">
        <v>0</v>
      </c>
      <c r="R2956" s="12">
        <v>8758</v>
      </c>
      <c r="S2956" s="59">
        <v>2.989041095890411</v>
      </c>
      <c r="T2956" s="59">
        <v>35.630136986301373</v>
      </c>
      <c r="U2956" s="12">
        <v>1</v>
      </c>
      <c r="V2956" s="12">
        <v>4</v>
      </c>
      <c r="W2956" s="12">
        <v>2</v>
      </c>
      <c r="X2956" s="12">
        <v>3</v>
      </c>
      <c r="Y2956" s="12">
        <v>1</v>
      </c>
      <c r="Z2956" s="58">
        <v>0</v>
      </c>
      <c r="AA2956" s="58">
        <v>0</v>
      </c>
      <c r="AB2956" s="58">
        <v>0</v>
      </c>
      <c r="AC2956" s="58" t="s">
        <v>91</v>
      </c>
    </row>
    <row r="2957" spans="1:29" x14ac:dyDescent="0.3">
      <c r="A2957" s="57">
        <v>2000466688</v>
      </c>
      <c r="B2957" s="12" t="s">
        <v>2402</v>
      </c>
      <c r="C2957" s="58" t="s">
        <v>108</v>
      </c>
      <c r="D2957" s="58" t="s">
        <v>113</v>
      </c>
      <c r="E2957" s="58"/>
      <c r="F2957" s="58">
        <v>1062486</v>
      </c>
      <c r="G2957" s="58">
        <f>+IF(F2957&gt;K2957+100000,F2957-K2957,0)</f>
        <v>0</v>
      </c>
      <c r="H2957" s="58">
        <v>126470.00000000001</v>
      </c>
      <c r="I2957" s="58">
        <v>0</v>
      </c>
      <c r="J2957" s="58">
        <v>0</v>
      </c>
      <c r="K2957" s="58">
        <v>1274260</v>
      </c>
      <c r="L2957" s="12" t="s">
        <v>88</v>
      </c>
      <c r="M2957" s="12" t="s">
        <v>89</v>
      </c>
      <c r="N2957" s="12" t="s">
        <v>10</v>
      </c>
      <c r="O2957" s="12">
        <v>4</v>
      </c>
      <c r="P2957" s="12">
        <v>0</v>
      </c>
      <c r="Q2957" s="12">
        <v>0</v>
      </c>
      <c r="R2957" s="12">
        <v>68406</v>
      </c>
      <c r="S2957" s="59">
        <v>6.7178082191780826</v>
      </c>
      <c r="T2957" s="59">
        <v>33.375342465753427</v>
      </c>
      <c r="U2957" s="12">
        <v>2</v>
      </c>
      <c r="V2957" s="12">
        <v>2</v>
      </c>
      <c r="W2957" s="12">
        <v>2</v>
      </c>
      <c r="X2957" s="12">
        <v>2</v>
      </c>
      <c r="Y2957" s="12">
        <v>1</v>
      </c>
      <c r="Z2957" s="58">
        <v>0</v>
      </c>
      <c r="AA2957" s="58">
        <v>0</v>
      </c>
      <c r="AB2957" s="58">
        <v>0</v>
      </c>
      <c r="AC2957" s="58" t="s">
        <v>91</v>
      </c>
    </row>
    <row r="2958" spans="1:29" x14ac:dyDescent="0.3">
      <c r="A2958" s="57">
        <v>24282200</v>
      </c>
      <c r="B2958" s="12" t="s">
        <v>2403</v>
      </c>
      <c r="C2958" s="58" t="s">
        <v>108</v>
      </c>
      <c r="D2958" s="58" t="s">
        <v>113</v>
      </c>
      <c r="E2958" s="58">
        <v>202000</v>
      </c>
      <c r="F2958" s="58">
        <v>251992</v>
      </c>
      <c r="G2958" s="58">
        <f>+IF(F2958&gt;K2958+100000,F2958-K2958,0)</f>
        <v>0</v>
      </c>
      <c r="H2958" s="58">
        <v>127509.99999999999</v>
      </c>
      <c r="I2958" s="58">
        <v>0</v>
      </c>
      <c r="J2958" s="58">
        <v>0</v>
      </c>
      <c r="K2958" s="58">
        <v>1274264</v>
      </c>
      <c r="L2958" s="12" t="s">
        <v>88</v>
      </c>
      <c r="M2958" s="12" t="s">
        <v>89</v>
      </c>
      <c r="N2958" s="12" t="s">
        <v>10</v>
      </c>
      <c r="O2958" s="12">
        <v>4</v>
      </c>
      <c r="P2958" s="12">
        <v>0</v>
      </c>
      <c r="Q2958" s="12">
        <v>0</v>
      </c>
      <c r="R2958" s="12">
        <v>76130</v>
      </c>
      <c r="S2958" s="59">
        <v>4.7534246575342465</v>
      </c>
      <c r="T2958" s="59">
        <v>40.290410958904111</v>
      </c>
      <c r="U2958" s="12">
        <v>1</v>
      </c>
      <c r="V2958" s="12">
        <v>0</v>
      </c>
      <c r="W2958" s="12">
        <v>1</v>
      </c>
      <c r="X2958" s="12">
        <v>2</v>
      </c>
      <c r="Y2958" s="12">
        <v>1</v>
      </c>
      <c r="Z2958" s="58">
        <v>0</v>
      </c>
      <c r="AA2958" s="58">
        <v>0</v>
      </c>
      <c r="AB2958" s="58">
        <v>0</v>
      </c>
      <c r="AC2958" s="58" t="s">
        <v>91</v>
      </c>
    </row>
    <row r="2959" spans="1:29" x14ac:dyDescent="0.3">
      <c r="A2959" s="57">
        <v>2222882266</v>
      </c>
      <c r="B2959" s="12" t="s">
        <v>2404</v>
      </c>
      <c r="C2959" s="58" t="s">
        <v>108</v>
      </c>
      <c r="D2959" s="58" t="s">
        <v>113</v>
      </c>
      <c r="E2959" s="58"/>
      <c r="F2959" s="58">
        <v>1104324</v>
      </c>
      <c r="G2959" s="58">
        <f>+IF(F2959&gt;K2959+100000,F2959-K2959,0)</f>
        <v>0</v>
      </c>
      <c r="H2959" s="58">
        <v>105276</v>
      </c>
      <c r="I2959" s="58">
        <v>0</v>
      </c>
      <c r="J2959" s="58">
        <v>0</v>
      </c>
      <c r="K2959" s="58">
        <v>1278345</v>
      </c>
      <c r="L2959" s="12" t="s">
        <v>88</v>
      </c>
      <c r="M2959" s="12" t="s">
        <v>89</v>
      </c>
      <c r="N2959" s="12" t="s">
        <v>10</v>
      </c>
      <c r="O2959" s="12">
        <v>4</v>
      </c>
      <c r="P2959" s="12">
        <v>0</v>
      </c>
      <c r="Q2959" s="12">
        <v>0</v>
      </c>
      <c r="R2959" s="12">
        <v>76001</v>
      </c>
      <c r="S2959" s="59">
        <v>2.1013698630136988</v>
      </c>
      <c r="T2959" s="59">
        <v>30.687671232876713</v>
      </c>
      <c r="U2959" s="12">
        <v>1</v>
      </c>
      <c r="V2959" s="12">
        <v>0</v>
      </c>
      <c r="W2959" s="12">
        <v>3</v>
      </c>
      <c r="X2959" s="12">
        <v>3</v>
      </c>
      <c r="Y2959" s="12">
        <v>1</v>
      </c>
      <c r="Z2959" s="58">
        <v>0</v>
      </c>
      <c r="AA2959" s="58">
        <v>0</v>
      </c>
      <c r="AB2959" s="58">
        <v>0</v>
      </c>
      <c r="AC2959" s="58" t="s">
        <v>91</v>
      </c>
    </row>
    <row r="2960" spans="1:29" x14ac:dyDescent="0.3">
      <c r="A2960" s="57">
        <v>66864086</v>
      </c>
      <c r="B2960" s="12" t="s">
        <v>2406</v>
      </c>
      <c r="C2960" s="58" t="s">
        <v>108</v>
      </c>
      <c r="D2960" s="58" t="s">
        <v>113</v>
      </c>
      <c r="E2960" s="58">
        <v>1715</v>
      </c>
      <c r="F2960" s="58">
        <v>471146</v>
      </c>
      <c r="G2960" s="58">
        <f>+IF(F2960&gt;K2960+100000,F2960-K2960,0)</f>
        <v>0</v>
      </c>
      <c r="H2960" s="58">
        <v>96503</v>
      </c>
      <c r="I2960" s="58">
        <v>0</v>
      </c>
      <c r="J2960" s="58">
        <v>0</v>
      </c>
      <c r="K2960" s="58">
        <v>1279626</v>
      </c>
      <c r="L2960" s="12" t="s">
        <v>88</v>
      </c>
      <c r="M2960" s="12" t="s">
        <v>89</v>
      </c>
      <c r="N2960" s="12" t="s">
        <v>10</v>
      </c>
      <c r="O2960" s="12">
        <v>4</v>
      </c>
      <c r="P2960" s="12">
        <v>0</v>
      </c>
      <c r="Q2960" s="12">
        <v>0</v>
      </c>
      <c r="R2960" s="12">
        <v>76130</v>
      </c>
      <c r="S2960" s="59">
        <v>4.3890410958904109</v>
      </c>
      <c r="T2960" s="59">
        <v>52.824657534246576</v>
      </c>
      <c r="U2960" s="12">
        <v>2</v>
      </c>
      <c r="V2960" s="12">
        <v>2</v>
      </c>
      <c r="W2960" s="12">
        <v>1</v>
      </c>
      <c r="X2960" s="12">
        <v>2</v>
      </c>
      <c r="Y2960" s="12">
        <v>1</v>
      </c>
      <c r="Z2960" s="58">
        <v>0</v>
      </c>
      <c r="AA2960" s="58">
        <v>0</v>
      </c>
      <c r="AB2960" s="58">
        <v>0</v>
      </c>
      <c r="AC2960" s="58" t="s">
        <v>91</v>
      </c>
    </row>
    <row r="2961" spans="1:29" x14ac:dyDescent="0.3">
      <c r="A2961" s="57">
        <v>24840462</v>
      </c>
      <c r="B2961" s="12" t="s">
        <v>2407</v>
      </c>
      <c r="C2961" s="58" t="s">
        <v>108</v>
      </c>
      <c r="D2961" s="58" t="s">
        <v>29</v>
      </c>
      <c r="E2961" s="58"/>
      <c r="F2961" s="58">
        <v>1438012</v>
      </c>
      <c r="G2961" s="58">
        <f>+IF(F2961&gt;K2961+100000,F2961-K2961,0)</f>
        <v>157583</v>
      </c>
      <c r="H2961" s="58">
        <v>231415</v>
      </c>
      <c r="I2961" s="58">
        <v>0</v>
      </c>
      <c r="J2961" s="58">
        <v>0</v>
      </c>
      <c r="K2961" s="58">
        <v>1280429</v>
      </c>
      <c r="L2961" s="12" t="s">
        <v>88</v>
      </c>
      <c r="M2961" s="12" t="s">
        <v>89</v>
      </c>
      <c r="N2961" s="12" t="s">
        <v>10</v>
      </c>
      <c r="O2961" s="12">
        <v>4</v>
      </c>
      <c r="P2961" s="12">
        <v>0</v>
      </c>
      <c r="Q2961" s="12">
        <v>0</v>
      </c>
      <c r="R2961" s="12">
        <v>68547</v>
      </c>
      <c r="S2961" s="59">
        <v>2.1506849315068495</v>
      </c>
      <c r="T2961" s="59">
        <v>40.709589041095889</v>
      </c>
      <c r="U2961" s="12">
        <v>1</v>
      </c>
      <c r="V2961" s="12">
        <v>5</v>
      </c>
      <c r="W2961" s="12">
        <v>3</v>
      </c>
      <c r="X2961" s="12">
        <v>4</v>
      </c>
      <c r="Y2961" s="12">
        <v>4</v>
      </c>
      <c r="Z2961" s="58">
        <v>0</v>
      </c>
      <c r="AA2961" s="58">
        <v>0</v>
      </c>
      <c r="AB2961" s="58">
        <v>0</v>
      </c>
      <c r="AC2961" s="58" t="s">
        <v>91</v>
      </c>
    </row>
    <row r="2962" spans="1:29" x14ac:dyDescent="0.3">
      <c r="A2962" s="57">
        <v>2244486802</v>
      </c>
      <c r="B2962" s="12" t="s">
        <v>2408</v>
      </c>
      <c r="C2962" s="58" t="s">
        <v>108</v>
      </c>
      <c r="D2962" s="58" t="s">
        <v>113</v>
      </c>
      <c r="E2962" s="58"/>
      <c r="F2962" s="58">
        <v>998064</v>
      </c>
      <c r="G2962" s="58">
        <f>+IF(F2962&gt;K2962+100000,F2962-K2962,0)</f>
        <v>0</v>
      </c>
      <c r="H2962" s="58">
        <v>145455</v>
      </c>
      <c r="I2962" s="58">
        <v>0</v>
      </c>
      <c r="J2962" s="58">
        <v>0</v>
      </c>
      <c r="K2962" s="58">
        <v>1280429</v>
      </c>
      <c r="L2962" s="12" t="s">
        <v>88</v>
      </c>
      <c r="M2962" s="12" t="s">
        <v>89</v>
      </c>
      <c r="N2962" s="12" t="s">
        <v>10</v>
      </c>
      <c r="O2962" s="12">
        <v>4</v>
      </c>
      <c r="P2962" s="12">
        <v>0</v>
      </c>
      <c r="Q2962" s="12">
        <v>0</v>
      </c>
      <c r="R2962" s="12">
        <v>13001</v>
      </c>
      <c r="S2962" s="59">
        <v>2.1506849315068495</v>
      </c>
      <c r="T2962" s="59">
        <v>27.232876712328768</v>
      </c>
      <c r="U2962" s="12">
        <v>2</v>
      </c>
      <c r="V2962" s="12">
        <v>5</v>
      </c>
      <c r="W2962" s="12">
        <v>3</v>
      </c>
      <c r="X2962" s="12">
        <v>3</v>
      </c>
      <c r="Y2962" s="12">
        <v>1</v>
      </c>
      <c r="Z2962" s="58">
        <v>0</v>
      </c>
      <c r="AA2962" s="58">
        <v>0</v>
      </c>
      <c r="AB2962" s="58">
        <v>0</v>
      </c>
      <c r="AC2962" s="58" t="s">
        <v>91</v>
      </c>
    </row>
    <row r="2963" spans="1:29" x14ac:dyDescent="0.3">
      <c r="A2963" s="57">
        <v>2022006842</v>
      </c>
      <c r="B2963" s="12" t="s">
        <v>2409</v>
      </c>
      <c r="C2963" s="58" t="s">
        <v>109</v>
      </c>
      <c r="D2963" s="58" t="s">
        <v>112</v>
      </c>
      <c r="E2963" s="58">
        <v>167</v>
      </c>
      <c r="F2963" s="58"/>
      <c r="G2963" s="58">
        <f>+IF(F2963&gt;K2963+100000,F2963-K2963,0)</f>
        <v>0</v>
      </c>
      <c r="H2963" s="58"/>
      <c r="I2963" s="58"/>
      <c r="J2963" s="58"/>
      <c r="K2963" s="58">
        <v>1281324</v>
      </c>
      <c r="L2963" s="12" t="s">
        <v>91</v>
      </c>
      <c r="M2963" s="12" t="s">
        <v>91</v>
      </c>
      <c r="N2963" s="12" t="s">
        <v>91</v>
      </c>
      <c r="O2963" s="12">
        <v>4</v>
      </c>
      <c r="P2963" s="12">
        <v>0</v>
      </c>
      <c r="Q2963" s="12">
        <v>0</v>
      </c>
      <c r="R2963" s="12">
        <v>11001</v>
      </c>
      <c r="S2963" s="59">
        <v>2.010958904109589</v>
      </c>
      <c r="T2963" s="59">
        <v>27.427397260273974</v>
      </c>
      <c r="U2963" s="12">
        <v>1</v>
      </c>
      <c r="V2963" s="12">
        <v>4</v>
      </c>
      <c r="W2963" s="12">
        <v>3</v>
      </c>
      <c r="X2963" s="12">
        <v>3</v>
      </c>
      <c r="Y2963" s="12">
        <v>3</v>
      </c>
      <c r="Z2963" s="58">
        <v>0</v>
      </c>
      <c r="AA2963" s="58">
        <v>0</v>
      </c>
      <c r="AB2963" s="58">
        <v>0</v>
      </c>
      <c r="AC2963" s="58" t="s">
        <v>91</v>
      </c>
    </row>
    <row r="2964" spans="1:29" x14ac:dyDescent="0.3">
      <c r="A2964" s="57">
        <v>80062800</v>
      </c>
      <c r="B2964" s="12" t="s">
        <v>2410</v>
      </c>
      <c r="C2964" s="58" t="s">
        <v>109</v>
      </c>
      <c r="D2964" s="58" t="s">
        <v>112</v>
      </c>
      <c r="E2964" s="58">
        <v>1840067</v>
      </c>
      <c r="F2964" s="58"/>
      <c r="G2964" s="58">
        <f>+IF(F2964&gt;K2964+100000,F2964-K2964,0)</f>
        <v>0</v>
      </c>
      <c r="H2964" s="58"/>
      <c r="I2964" s="58"/>
      <c r="J2964" s="58"/>
      <c r="K2964" s="58">
        <v>1281325</v>
      </c>
      <c r="L2964" s="12" t="s">
        <v>91</v>
      </c>
      <c r="M2964" s="12" t="s">
        <v>91</v>
      </c>
      <c r="N2964" s="12" t="s">
        <v>91</v>
      </c>
      <c r="O2964" s="12">
        <v>4</v>
      </c>
      <c r="P2964" s="12">
        <v>0</v>
      </c>
      <c r="Q2964" s="12">
        <v>0</v>
      </c>
      <c r="R2964" s="12">
        <v>25754</v>
      </c>
      <c r="S2964" s="59">
        <v>2.0082191780821916</v>
      </c>
      <c r="T2964" s="59">
        <v>42.435616438356163</v>
      </c>
      <c r="U2964" s="12">
        <v>1</v>
      </c>
      <c r="V2964" s="12">
        <v>4</v>
      </c>
      <c r="W2964" s="12">
        <v>3</v>
      </c>
      <c r="X2964" s="12">
        <v>3</v>
      </c>
      <c r="Y2964" s="12">
        <v>3</v>
      </c>
      <c r="Z2964" s="58">
        <v>0</v>
      </c>
      <c r="AA2964" s="58">
        <v>0</v>
      </c>
      <c r="AB2964" s="58">
        <v>0</v>
      </c>
      <c r="AC2964" s="58" t="s">
        <v>91</v>
      </c>
    </row>
    <row r="2965" spans="1:29" x14ac:dyDescent="0.3">
      <c r="A2965" s="57">
        <v>2224648066</v>
      </c>
      <c r="B2965" s="12" t="s">
        <v>2411</v>
      </c>
      <c r="C2965" s="58" t="s">
        <v>108</v>
      </c>
      <c r="D2965" s="58" t="s">
        <v>113</v>
      </c>
      <c r="E2965" s="58"/>
      <c r="F2965" s="58">
        <v>1216057</v>
      </c>
      <c r="G2965" s="58">
        <f>+IF(F2965&gt;K2965+100000,F2965-K2965,0)</f>
        <v>0</v>
      </c>
      <c r="H2965" s="58">
        <v>335969</v>
      </c>
      <c r="I2965" s="58">
        <v>0</v>
      </c>
      <c r="J2965" s="58">
        <v>0</v>
      </c>
      <c r="K2965" s="58">
        <v>1281325</v>
      </c>
      <c r="L2965" s="12" t="s">
        <v>88</v>
      </c>
      <c r="M2965" s="12" t="s">
        <v>89</v>
      </c>
      <c r="N2965" s="12" t="s">
        <v>10</v>
      </c>
      <c r="O2965" s="12">
        <v>4</v>
      </c>
      <c r="P2965" s="12">
        <v>0</v>
      </c>
      <c r="Q2965" s="12">
        <v>0</v>
      </c>
      <c r="R2965" s="12">
        <v>76130</v>
      </c>
      <c r="S2965" s="59">
        <v>2.010958904109589</v>
      </c>
      <c r="T2965" s="59">
        <v>24.465753424657535</v>
      </c>
      <c r="U2965" s="12">
        <v>1</v>
      </c>
      <c r="V2965" s="12">
        <v>4</v>
      </c>
      <c r="W2965" s="12">
        <v>3</v>
      </c>
      <c r="X2965" s="12">
        <v>3</v>
      </c>
      <c r="Y2965" s="12">
        <v>1</v>
      </c>
      <c r="Z2965" s="58">
        <v>0</v>
      </c>
      <c r="AA2965" s="58">
        <v>0</v>
      </c>
      <c r="AB2965" s="58">
        <v>0</v>
      </c>
      <c r="AC2965" s="58" t="s">
        <v>91</v>
      </c>
    </row>
    <row r="2966" spans="1:29" x14ac:dyDescent="0.3">
      <c r="A2966" s="57">
        <v>2244226648</v>
      </c>
      <c r="B2966" s="12" t="s">
        <v>2412</v>
      </c>
      <c r="C2966" s="58" t="s">
        <v>106</v>
      </c>
      <c r="D2966" s="58" t="s">
        <v>30</v>
      </c>
      <c r="E2966" s="58">
        <v>450185</v>
      </c>
      <c r="F2966" s="58">
        <v>6296597</v>
      </c>
      <c r="G2966" s="58">
        <f>+IF(F2966&gt;K2966+100000,F2966-K2966,0)</f>
        <v>5014962</v>
      </c>
      <c r="H2966" s="58">
        <v>184337</v>
      </c>
      <c r="I2966" s="58">
        <v>0</v>
      </c>
      <c r="J2966" s="58">
        <v>3263667</v>
      </c>
      <c r="K2966" s="58">
        <v>1281635</v>
      </c>
      <c r="L2966" s="12" t="s">
        <v>87</v>
      </c>
      <c r="M2966" s="12" t="s">
        <v>89</v>
      </c>
      <c r="N2966" s="12" t="s">
        <v>10</v>
      </c>
      <c r="O2966" s="12">
        <v>4</v>
      </c>
      <c r="P2966" s="12">
        <v>0</v>
      </c>
      <c r="Q2966" s="12">
        <v>0</v>
      </c>
      <c r="R2966" s="12">
        <v>8001</v>
      </c>
      <c r="S2966" s="59">
        <v>4.2986301369863016</v>
      </c>
      <c r="T2966" s="59">
        <v>33.06849315068493</v>
      </c>
      <c r="U2966" s="12">
        <v>2</v>
      </c>
      <c r="V2966" s="12">
        <v>0</v>
      </c>
      <c r="W2966" s="12">
        <v>1</v>
      </c>
      <c r="X2966" s="12">
        <v>2</v>
      </c>
      <c r="Y2966" s="12">
        <v>1</v>
      </c>
      <c r="Z2966" s="58">
        <v>0</v>
      </c>
      <c r="AA2966" s="58">
        <v>0</v>
      </c>
      <c r="AB2966" s="58">
        <v>0</v>
      </c>
      <c r="AC2966" s="58" t="s">
        <v>91</v>
      </c>
    </row>
    <row r="2967" spans="1:29" x14ac:dyDescent="0.3">
      <c r="A2967" s="57">
        <v>2224626860</v>
      </c>
      <c r="B2967" s="12" t="s">
        <v>2413</v>
      </c>
      <c r="C2967" s="58" t="s">
        <v>109</v>
      </c>
      <c r="D2967" s="58" t="s">
        <v>112</v>
      </c>
      <c r="E2967" s="58">
        <v>1540802</v>
      </c>
      <c r="F2967" s="58"/>
      <c r="G2967" s="58">
        <f>+IF(F2967&gt;K2967+100000,F2967-K2967,0)</f>
        <v>0</v>
      </c>
      <c r="H2967" s="58"/>
      <c r="I2967" s="58"/>
      <c r="J2967" s="58"/>
      <c r="K2967" s="58">
        <v>1281727</v>
      </c>
      <c r="L2967" s="12" t="s">
        <v>91</v>
      </c>
      <c r="M2967" s="12" t="s">
        <v>91</v>
      </c>
      <c r="N2967" s="12" t="s">
        <v>91</v>
      </c>
      <c r="O2967" s="12">
        <v>4</v>
      </c>
      <c r="P2967" s="12">
        <v>0</v>
      </c>
      <c r="Q2967" s="12">
        <v>0</v>
      </c>
      <c r="R2967" s="12">
        <v>76130</v>
      </c>
      <c r="S2967" s="59">
        <v>4.3479452054794523</v>
      </c>
      <c r="T2967" s="59">
        <v>33.758904109589039</v>
      </c>
      <c r="U2967" s="12">
        <v>2</v>
      </c>
      <c r="V2967" s="12">
        <v>0</v>
      </c>
      <c r="W2967" s="12">
        <v>2</v>
      </c>
      <c r="X2967" s="12">
        <v>2</v>
      </c>
      <c r="Y2967" s="12">
        <v>1</v>
      </c>
      <c r="Z2967" s="58">
        <v>0</v>
      </c>
      <c r="AA2967" s="58">
        <v>0</v>
      </c>
      <c r="AB2967" s="58">
        <v>0</v>
      </c>
      <c r="AC2967" s="58" t="s">
        <v>91</v>
      </c>
    </row>
    <row r="2968" spans="1:29" x14ac:dyDescent="0.3">
      <c r="A2968" s="57">
        <v>2244444462</v>
      </c>
      <c r="B2968" s="12" t="s">
        <v>2414</v>
      </c>
      <c r="C2968" s="58" t="s">
        <v>108</v>
      </c>
      <c r="D2968" s="58" t="s">
        <v>114</v>
      </c>
      <c r="E2968" s="58">
        <v>986318</v>
      </c>
      <c r="F2968" s="58">
        <v>2934782</v>
      </c>
      <c r="G2968" s="58">
        <f>+IF(F2968&gt;K2968+100000,F2968-K2968,0)</f>
        <v>1652402</v>
      </c>
      <c r="H2968" s="58">
        <v>131280</v>
      </c>
      <c r="I2968" s="58">
        <v>0</v>
      </c>
      <c r="J2968" s="58">
        <v>0</v>
      </c>
      <c r="K2968" s="58">
        <v>1282380</v>
      </c>
      <c r="L2968" s="12" t="s">
        <v>88</v>
      </c>
      <c r="M2968" s="12" t="s">
        <v>89</v>
      </c>
      <c r="N2968" s="12" t="s">
        <v>10</v>
      </c>
      <c r="O2968" s="12">
        <v>4</v>
      </c>
      <c r="P2968" s="12">
        <v>0</v>
      </c>
      <c r="Q2968" s="12">
        <v>0</v>
      </c>
      <c r="R2968" s="12">
        <v>8001</v>
      </c>
      <c r="S2968" s="59">
        <v>4.2986301369863016</v>
      </c>
      <c r="T2968" s="59">
        <v>30.293150684931508</v>
      </c>
      <c r="U2968" s="12">
        <v>1</v>
      </c>
      <c r="V2968" s="12">
        <v>0</v>
      </c>
      <c r="W2968" s="12">
        <v>2</v>
      </c>
      <c r="X2968" s="12">
        <v>2</v>
      </c>
      <c r="Y2968" s="12">
        <v>3</v>
      </c>
      <c r="Z2968" s="58">
        <v>0</v>
      </c>
      <c r="AA2968" s="58">
        <v>0</v>
      </c>
      <c r="AB2968" s="58">
        <v>0</v>
      </c>
      <c r="AC2968" s="58" t="s">
        <v>91</v>
      </c>
    </row>
    <row r="2969" spans="1:29" x14ac:dyDescent="0.3">
      <c r="A2969" s="57">
        <v>2224886824</v>
      </c>
      <c r="B2969" s="12" t="s">
        <v>2415</v>
      </c>
      <c r="C2969" s="58" t="s">
        <v>109</v>
      </c>
      <c r="D2969" s="58" t="s">
        <v>112</v>
      </c>
      <c r="E2969" s="58">
        <v>275297</v>
      </c>
      <c r="F2969" s="58"/>
      <c r="G2969" s="58">
        <f>+IF(F2969&gt;K2969+100000,F2969-K2969,0)</f>
        <v>0</v>
      </c>
      <c r="H2969" s="58"/>
      <c r="I2969" s="58"/>
      <c r="J2969" s="58"/>
      <c r="K2969" s="58">
        <v>1282380</v>
      </c>
      <c r="L2969" s="12" t="s">
        <v>91</v>
      </c>
      <c r="M2969" s="12" t="s">
        <v>91</v>
      </c>
      <c r="N2969" s="12" t="s">
        <v>91</v>
      </c>
      <c r="O2969" s="12">
        <v>4</v>
      </c>
      <c r="P2969" s="12">
        <v>0</v>
      </c>
      <c r="Q2969" s="12">
        <v>0</v>
      </c>
      <c r="R2969" s="12">
        <v>76130</v>
      </c>
      <c r="S2969" s="59">
        <v>4.3068493150684928</v>
      </c>
      <c r="T2969" s="59">
        <v>30.526027397260275</v>
      </c>
      <c r="U2969" s="12">
        <v>1</v>
      </c>
      <c r="V2969" s="12">
        <v>0</v>
      </c>
      <c r="W2969" s="12">
        <v>1</v>
      </c>
      <c r="X2969" s="12">
        <v>2</v>
      </c>
      <c r="Y2969" s="12">
        <v>1</v>
      </c>
      <c r="Z2969" s="58">
        <v>0</v>
      </c>
      <c r="AA2969" s="58">
        <v>0</v>
      </c>
      <c r="AB2969" s="58">
        <v>0</v>
      </c>
      <c r="AC2969" s="58" t="s">
        <v>91</v>
      </c>
    </row>
    <row r="2970" spans="1:29" x14ac:dyDescent="0.3">
      <c r="A2970" s="57">
        <v>2224624246</v>
      </c>
      <c r="B2970" s="12" t="s">
        <v>2416</v>
      </c>
      <c r="C2970" s="58" t="s">
        <v>109</v>
      </c>
      <c r="D2970" s="58" t="s">
        <v>112</v>
      </c>
      <c r="E2970" s="58">
        <v>130675</v>
      </c>
      <c r="F2970" s="58"/>
      <c r="G2970" s="58">
        <f>+IF(F2970&gt;K2970+100000,F2970-K2970,0)</f>
        <v>0</v>
      </c>
      <c r="H2970" s="58"/>
      <c r="I2970" s="58"/>
      <c r="J2970" s="58"/>
      <c r="K2970" s="58">
        <v>1282380</v>
      </c>
      <c r="L2970" s="12" t="s">
        <v>91</v>
      </c>
      <c r="M2970" s="12" t="s">
        <v>91</v>
      </c>
      <c r="N2970" s="12" t="s">
        <v>91</v>
      </c>
      <c r="O2970" s="12">
        <v>4</v>
      </c>
      <c r="P2970" s="12">
        <v>0</v>
      </c>
      <c r="Q2970" s="12">
        <v>0</v>
      </c>
      <c r="R2970" s="12">
        <v>76130</v>
      </c>
      <c r="S2970" s="59">
        <v>4.2986301369863016</v>
      </c>
      <c r="T2970" s="59">
        <v>30.802739726027397</v>
      </c>
      <c r="U2970" s="12">
        <v>1</v>
      </c>
      <c r="V2970" s="12">
        <v>0</v>
      </c>
      <c r="W2970" s="12">
        <v>1</v>
      </c>
      <c r="X2970" s="12">
        <v>2</v>
      </c>
      <c r="Y2970" s="12">
        <v>1</v>
      </c>
      <c r="Z2970" s="58">
        <v>0</v>
      </c>
      <c r="AA2970" s="58">
        <v>0</v>
      </c>
      <c r="AB2970" s="58">
        <v>0</v>
      </c>
      <c r="AC2970" s="58" t="s">
        <v>91</v>
      </c>
    </row>
    <row r="2971" spans="1:29" x14ac:dyDescent="0.3">
      <c r="A2971" s="57">
        <v>2224886640</v>
      </c>
      <c r="B2971" s="12" t="s">
        <v>2417</v>
      </c>
      <c r="C2971" s="58" t="s">
        <v>109</v>
      </c>
      <c r="D2971" s="58" t="s">
        <v>112</v>
      </c>
      <c r="E2971" s="58"/>
      <c r="F2971" s="58"/>
      <c r="G2971" s="58">
        <f>+IF(F2971&gt;K2971+100000,F2971-K2971,0)</f>
        <v>0</v>
      </c>
      <c r="H2971" s="58"/>
      <c r="I2971" s="58"/>
      <c r="J2971" s="58"/>
      <c r="K2971" s="58">
        <v>1282380</v>
      </c>
      <c r="L2971" s="12" t="s">
        <v>91</v>
      </c>
      <c r="M2971" s="12" t="s">
        <v>91</v>
      </c>
      <c r="N2971" s="12" t="s">
        <v>91</v>
      </c>
      <c r="O2971" s="12">
        <v>4</v>
      </c>
      <c r="P2971" s="12">
        <v>0</v>
      </c>
      <c r="Q2971" s="12">
        <v>0</v>
      </c>
      <c r="R2971" s="12">
        <v>76130</v>
      </c>
      <c r="S2971" s="59">
        <v>4.3068493150684928</v>
      </c>
      <c r="T2971" s="59">
        <v>30.449315068493149</v>
      </c>
      <c r="U2971" s="12">
        <v>2</v>
      </c>
      <c r="V2971" s="12">
        <v>0</v>
      </c>
      <c r="W2971" s="12">
        <v>1</v>
      </c>
      <c r="X2971" s="12">
        <v>2</v>
      </c>
      <c r="Y2971" s="12">
        <v>1</v>
      </c>
      <c r="Z2971" s="58">
        <v>0</v>
      </c>
      <c r="AA2971" s="58">
        <v>0</v>
      </c>
      <c r="AB2971" s="58">
        <v>0</v>
      </c>
      <c r="AC2971" s="58" t="s">
        <v>91</v>
      </c>
    </row>
    <row r="2972" spans="1:29" x14ac:dyDescent="0.3">
      <c r="A2972" s="57">
        <v>2244088402</v>
      </c>
      <c r="B2972" s="12" t="s">
        <v>2418</v>
      </c>
      <c r="C2972" s="58" t="s">
        <v>109</v>
      </c>
      <c r="D2972" s="58" t="s">
        <v>112</v>
      </c>
      <c r="E2972" s="58">
        <v>1331497</v>
      </c>
      <c r="F2972" s="58"/>
      <c r="G2972" s="58">
        <f>+IF(F2972&gt;K2972+100000,F2972-K2972,0)</f>
        <v>0</v>
      </c>
      <c r="H2972" s="58"/>
      <c r="I2972" s="58"/>
      <c r="J2972" s="58"/>
      <c r="K2972" s="58">
        <v>1283083</v>
      </c>
      <c r="L2972" s="12" t="s">
        <v>91</v>
      </c>
      <c r="M2972" s="12" t="s">
        <v>91</v>
      </c>
      <c r="N2972" s="12" t="s">
        <v>91</v>
      </c>
      <c r="O2972" s="12">
        <v>4</v>
      </c>
      <c r="P2972" s="12">
        <v>0</v>
      </c>
      <c r="Q2972" s="12">
        <v>0</v>
      </c>
      <c r="R2972" s="12">
        <v>76130</v>
      </c>
      <c r="S2972" s="59">
        <v>4.3068493150684928</v>
      </c>
      <c r="T2972" s="59">
        <v>25.887671232876713</v>
      </c>
      <c r="U2972" s="12">
        <v>1</v>
      </c>
      <c r="V2972" s="12">
        <v>0</v>
      </c>
      <c r="W2972" s="12">
        <v>1</v>
      </c>
      <c r="X2972" s="12">
        <v>2</v>
      </c>
      <c r="Y2972" s="12">
        <v>1</v>
      </c>
      <c r="Z2972" s="58">
        <v>0</v>
      </c>
      <c r="AA2972" s="58">
        <v>0</v>
      </c>
      <c r="AB2972" s="58">
        <v>0</v>
      </c>
      <c r="AC2972" s="58" t="s">
        <v>91</v>
      </c>
    </row>
    <row r="2973" spans="1:29" x14ac:dyDescent="0.3">
      <c r="A2973" s="57">
        <v>2224628662</v>
      </c>
      <c r="B2973" s="12" t="s">
        <v>2419</v>
      </c>
      <c r="C2973" s="58" t="s">
        <v>106</v>
      </c>
      <c r="D2973" s="58" t="s">
        <v>115</v>
      </c>
      <c r="E2973" s="58">
        <v>60595</v>
      </c>
      <c r="F2973" s="58">
        <v>4430997</v>
      </c>
      <c r="G2973" s="58">
        <f>+IF(F2973&gt;K2973+100000,F2973-K2973,0)</f>
        <v>3147914</v>
      </c>
      <c r="H2973" s="58">
        <v>157536</v>
      </c>
      <c r="I2973" s="58">
        <v>0</v>
      </c>
      <c r="J2973" s="58">
        <v>1473038</v>
      </c>
      <c r="K2973" s="58">
        <v>1283083</v>
      </c>
      <c r="L2973" s="12" t="s">
        <v>87</v>
      </c>
      <c r="M2973" s="12" t="s">
        <v>89</v>
      </c>
      <c r="N2973" s="12" t="s">
        <v>10</v>
      </c>
      <c r="O2973" s="12">
        <v>4</v>
      </c>
      <c r="P2973" s="12">
        <v>0</v>
      </c>
      <c r="Q2973" s="12">
        <v>0</v>
      </c>
      <c r="R2973" s="12">
        <v>76130</v>
      </c>
      <c r="S2973" s="59">
        <v>4.3068493150684928</v>
      </c>
      <c r="T2973" s="59">
        <v>33.208219178082189</v>
      </c>
      <c r="U2973" s="12">
        <v>2</v>
      </c>
      <c r="V2973" s="12">
        <v>2</v>
      </c>
      <c r="W2973" s="12">
        <v>1</v>
      </c>
      <c r="X2973" s="12">
        <v>2</v>
      </c>
      <c r="Y2973" s="12">
        <v>4</v>
      </c>
      <c r="Z2973" s="58">
        <v>0</v>
      </c>
      <c r="AA2973" s="58">
        <v>0</v>
      </c>
      <c r="AB2973" s="58">
        <v>0</v>
      </c>
      <c r="AC2973" s="58" t="s">
        <v>91</v>
      </c>
    </row>
    <row r="2974" spans="1:29" x14ac:dyDescent="0.3">
      <c r="A2974" s="57">
        <v>62062404</v>
      </c>
      <c r="B2974" s="12" t="s">
        <v>2420</v>
      </c>
      <c r="C2974" s="58" t="s">
        <v>109</v>
      </c>
      <c r="D2974" s="58" t="s">
        <v>112</v>
      </c>
      <c r="E2974" s="58">
        <v>52949</v>
      </c>
      <c r="F2974" s="58"/>
      <c r="G2974" s="58">
        <f>+IF(F2974&gt;K2974+100000,F2974-K2974,0)</f>
        <v>0</v>
      </c>
      <c r="H2974" s="58"/>
      <c r="I2974" s="58"/>
      <c r="J2974" s="58"/>
      <c r="K2974" s="58">
        <v>1283736</v>
      </c>
      <c r="L2974" s="12" t="s">
        <v>91</v>
      </c>
      <c r="M2974" s="12" t="s">
        <v>91</v>
      </c>
      <c r="N2974" s="12" t="s">
        <v>91</v>
      </c>
      <c r="O2974" s="12">
        <v>4</v>
      </c>
      <c r="P2974" s="12">
        <v>0</v>
      </c>
      <c r="Q2974" s="12">
        <v>0</v>
      </c>
      <c r="R2974" s="12">
        <v>11001</v>
      </c>
      <c r="S2974" s="59">
        <v>4.2575342465753421</v>
      </c>
      <c r="T2974" s="59">
        <v>49.934246575342463</v>
      </c>
      <c r="U2974" s="12">
        <v>2</v>
      </c>
      <c r="V2974" s="12">
        <v>0</v>
      </c>
      <c r="W2974" s="12">
        <v>1</v>
      </c>
      <c r="X2974" s="12">
        <v>2</v>
      </c>
      <c r="Y2974" s="12">
        <v>3</v>
      </c>
      <c r="Z2974" s="58">
        <v>0</v>
      </c>
      <c r="AA2974" s="58">
        <v>0</v>
      </c>
      <c r="AB2974" s="58">
        <v>0</v>
      </c>
      <c r="AC2974" s="58" t="s">
        <v>91</v>
      </c>
    </row>
    <row r="2975" spans="1:29" x14ac:dyDescent="0.3">
      <c r="A2975" s="57">
        <v>24626408</v>
      </c>
      <c r="B2975" s="12" t="s">
        <v>2422</v>
      </c>
      <c r="C2975" s="58" t="s">
        <v>109</v>
      </c>
      <c r="D2975" s="58" t="s">
        <v>112</v>
      </c>
      <c r="E2975" s="58">
        <v>201300</v>
      </c>
      <c r="F2975" s="58"/>
      <c r="G2975" s="58">
        <f>+IF(F2975&gt;K2975+100000,F2975-K2975,0)</f>
        <v>0</v>
      </c>
      <c r="H2975" s="58"/>
      <c r="I2975" s="58"/>
      <c r="J2975" s="58"/>
      <c r="K2975" s="58">
        <v>1284120</v>
      </c>
      <c r="L2975" s="12" t="s">
        <v>91</v>
      </c>
      <c r="M2975" s="12" t="s">
        <v>91</v>
      </c>
      <c r="N2975" s="12" t="s">
        <v>91</v>
      </c>
      <c r="O2975" s="12">
        <v>4</v>
      </c>
      <c r="P2975" s="12">
        <v>0</v>
      </c>
      <c r="Q2975" s="12">
        <v>0</v>
      </c>
      <c r="R2975" s="12">
        <v>68895</v>
      </c>
      <c r="S2975" s="59">
        <v>0.30136986301369861</v>
      </c>
      <c r="T2975" s="59">
        <v>51.106849315068494</v>
      </c>
      <c r="U2975" s="12">
        <v>1</v>
      </c>
      <c r="V2975" s="12">
        <v>1</v>
      </c>
      <c r="W2975" s="12">
        <v>1</v>
      </c>
      <c r="X2975" s="12">
        <v>2</v>
      </c>
      <c r="Y2975" s="12">
        <v>3</v>
      </c>
      <c r="Z2975" s="58">
        <v>0</v>
      </c>
      <c r="AA2975" s="58">
        <v>0</v>
      </c>
      <c r="AB2975" s="58">
        <v>0</v>
      </c>
      <c r="AC2975" s="58" t="s">
        <v>91</v>
      </c>
    </row>
    <row r="2976" spans="1:29" x14ac:dyDescent="0.3">
      <c r="A2976" s="57">
        <v>24626604</v>
      </c>
      <c r="B2976" s="12" t="s">
        <v>2423</v>
      </c>
      <c r="C2976" s="58" t="s">
        <v>108</v>
      </c>
      <c r="D2976" s="58" t="s">
        <v>29</v>
      </c>
      <c r="E2976" s="58">
        <v>186760</v>
      </c>
      <c r="F2976" s="58">
        <v>2208347</v>
      </c>
      <c r="G2976" s="58">
        <f>+IF(F2976&gt;K2976+100000,F2976-K2976,0)</f>
        <v>924227</v>
      </c>
      <c r="H2976" s="58">
        <v>117326</v>
      </c>
      <c r="I2976" s="58">
        <v>0</v>
      </c>
      <c r="J2976" s="58">
        <v>983931</v>
      </c>
      <c r="K2976" s="58">
        <v>1284120</v>
      </c>
      <c r="L2976" s="12" t="s">
        <v>87</v>
      </c>
      <c r="M2976" s="12" t="s">
        <v>89</v>
      </c>
      <c r="N2976" s="12" t="s">
        <v>10</v>
      </c>
      <c r="O2976" s="12">
        <v>4</v>
      </c>
      <c r="P2976" s="12">
        <v>0</v>
      </c>
      <c r="Q2976" s="12">
        <v>0</v>
      </c>
      <c r="R2976" s="12">
        <v>68895</v>
      </c>
      <c r="S2976" s="59">
        <v>3.3205479452054796</v>
      </c>
      <c r="T2976" s="59">
        <v>39.079452054794523</v>
      </c>
      <c r="U2976" s="12">
        <v>1</v>
      </c>
      <c r="V2976" s="12">
        <v>1</v>
      </c>
      <c r="W2976" s="12">
        <v>1</v>
      </c>
      <c r="X2976" s="12">
        <v>3</v>
      </c>
      <c r="Y2976" s="12">
        <v>2</v>
      </c>
      <c r="Z2976" s="58">
        <v>0</v>
      </c>
      <c r="AA2976" s="58">
        <v>0</v>
      </c>
      <c r="AB2976" s="58">
        <v>0</v>
      </c>
      <c r="AC2976" s="58" t="s">
        <v>91</v>
      </c>
    </row>
    <row r="2977" spans="1:29" x14ac:dyDescent="0.3">
      <c r="A2977" s="57">
        <v>2200888404</v>
      </c>
      <c r="B2977" s="12" t="s">
        <v>2425</v>
      </c>
      <c r="C2977" s="58" t="s">
        <v>109</v>
      </c>
      <c r="D2977" s="58" t="s">
        <v>112</v>
      </c>
      <c r="E2977" s="58">
        <v>69460</v>
      </c>
      <c r="F2977" s="58"/>
      <c r="G2977" s="58">
        <f>+IF(F2977&gt;K2977+100000,F2977-K2977,0)</f>
        <v>0</v>
      </c>
      <c r="H2977" s="58"/>
      <c r="I2977" s="58"/>
      <c r="J2977" s="58"/>
      <c r="K2977" s="58">
        <v>1284120</v>
      </c>
      <c r="L2977" s="12" t="s">
        <v>91</v>
      </c>
      <c r="M2977" s="12" t="s">
        <v>91</v>
      </c>
      <c r="N2977" s="12" t="s">
        <v>91</v>
      </c>
      <c r="O2977" s="12">
        <v>4</v>
      </c>
      <c r="P2977" s="12">
        <v>0</v>
      </c>
      <c r="Q2977" s="12">
        <v>0</v>
      </c>
      <c r="R2977" s="12">
        <v>68615</v>
      </c>
      <c r="S2977" s="59">
        <v>3.3205479452054796</v>
      </c>
      <c r="T2977" s="59">
        <v>35.62191780821918</v>
      </c>
      <c r="U2977" s="12">
        <v>2</v>
      </c>
      <c r="V2977" s="12">
        <v>2</v>
      </c>
      <c r="W2977" s="12">
        <v>1</v>
      </c>
      <c r="X2977" s="12">
        <v>2</v>
      </c>
      <c r="Y2977" s="12">
        <v>3</v>
      </c>
      <c r="Z2977" s="58">
        <v>0</v>
      </c>
      <c r="AA2977" s="58">
        <v>0</v>
      </c>
      <c r="AB2977" s="58">
        <v>0</v>
      </c>
      <c r="AC2977" s="58" t="s">
        <v>91</v>
      </c>
    </row>
    <row r="2978" spans="1:29" x14ac:dyDescent="0.3">
      <c r="A2978" s="57">
        <v>2062088462</v>
      </c>
      <c r="B2978" s="12" t="s">
        <v>2426</v>
      </c>
      <c r="C2978" s="58" t="s">
        <v>108</v>
      </c>
      <c r="D2978" s="58" t="s">
        <v>29</v>
      </c>
      <c r="E2978" s="58"/>
      <c r="F2978" s="58">
        <v>2161455</v>
      </c>
      <c r="G2978" s="58">
        <f>+IF(F2978&gt;K2978+100000,F2978-K2978,0)</f>
        <v>877335</v>
      </c>
      <c r="H2978" s="58">
        <v>106660</v>
      </c>
      <c r="I2978" s="58">
        <v>0</v>
      </c>
      <c r="J2978" s="58">
        <v>0</v>
      </c>
      <c r="K2978" s="58">
        <v>1284120</v>
      </c>
      <c r="L2978" s="12" t="s">
        <v>88</v>
      </c>
      <c r="M2978" s="12" t="s">
        <v>89</v>
      </c>
      <c r="N2978" s="12" t="s">
        <v>10</v>
      </c>
      <c r="O2978" s="12">
        <v>4</v>
      </c>
      <c r="P2978" s="12">
        <v>0</v>
      </c>
      <c r="Q2978" s="12">
        <v>0</v>
      </c>
      <c r="R2978" s="12">
        <v>13760</v>
      </c>
      <c r="S2978" s="59">
        <v>3.2794520547945205</v>
      </c>
      <c r="T2978" s="59">
        <v>28.8</v>
      </c>
      <c r="U2978" s="12">
        <v>1</v>
      </c>
      <c r="V2978" s="12">
        <v>2</v>
      </c>
      <c r="W2978" s="12">
        <v>1</v>
      </c>
      <c r="X2978" s="12">
        <v>2</v>
      </c>
      <c r="Y2978" s="12">
        <v>3</v>
      </c>
      <c r="Z2978" s="58">
        <v>0</v>
      </c>
      <c r="AA2978" s="58">
        <v>0</v>
      </c>
      <c r="AB2978" s="58">
        <v>0</v>
      </c>
      <c r="AC2978" s="58" t="s">
        <v>91</v>
      </c>
    </row>
    <row r="2979" spans="1:29" x14ac:dyDescent="0.3">
      <c r="A2979" s="57">
        <v>4820862</v>
      </c>
      <c r="B2979" s="12" t="s">
        <v>2428</v>
      </c>
      <c r="C2979" s="58" t="s">
        <v>109</v>
      </c>
      <c r="D2979" s="58" t="s">
        <v>112</v>
      </c>
      <c r="E2979" s="58"/>
      <c r="F2979" s="58"/>
      <c r="G2979" s="58">
        <f>+IF(F2979&gt;K2979+100000,F2979-K2979,0)</f>
        <v>0</v>
      </c>
      <c r="H2979" s="58"/>
      <c r="I2979" s="58"/>
      <c r="J2979" s="58"/>
      <c r="K2979" s="58">
        <v>1284120</v>
      </c>
      <c r="L2979" s="12" t="s">
        <v>91</v>
      </c>
      <c r="M2979" s="12" t="s">
        <v>91</v>
      </c>
      <c r="N2979" s="12" t="s">
        <v>91</v>
      </c>
      <c r="O2979" s="12">
        <v>4</v>
      </c>
      <c r="P2979" s="12">
        <v>0</v>
      </c>
      <c r="Q2979" s="12">
        <v>0</v>
      </c>
      <c r="R2979" s="12">
        <v>13052</v>
      </c>
      <c r="S2979" s="59">
        <v>3.3205479452054796</v>
      </c>
      <c r="T2979" s="59">
        <v>39.758904109589039</v>
      </c>
      <c r="U2979" s="12">
        <v>1</v>
      </c>
      <c r="V2979" s="12">
        <v>2</v>
      </c>
      <c r="W2979" s="12">
        <v>1</v>
      </c>
      <c r="X2979" s="12">
        <v>2</v>
      </c>
      <c r="Y2979" s="12">
        <v>2</v>
      </c>
      <c r="Z2979" s="58">
        <v>0</v>
      </c>
      <c r="AA2979" s="58">
        <v>0</v>
      </c>
      <c r="AB2979" s="58">
        <v>0</v>
      </c>
      <c r="AC2979" s="58" t="s">
        <v>91</v>
      </c>
    </row>
    <row r="2980" spans="1:29" x14ac:dyDescent="0.3">
      <c r="A2980" s="57">
        <v>24626286</v>
      </c>
      <c r="B2980" s="12" t="s">
        <v>2429</v>
      </c>
      <c r="C2980" s="58" t="s">
        <v>109</v>
      </c>
      <c r="D2980" s="58" t="s">
        <v>112</v>
      </c>
      <c r="E2980" s="58"/>
      <c r="F2980" s="58"/>
      <c r="G2980" s="58">
        <f>+IF(F2980&gt;K2980+100000,F2980-K2980,0)</f>
        <v>0</v>
      </c>
      <c r="H2980" s="58"/>
      <c r="I2980" s="58"/>
      <c r="J2980" s="58"/>
      <c r="K2980" s="58">
        <v>1284120</v>
      </c>
      <c r="L2980" s="12" t="s">
        <v>91</v>
      </c>
      <c r="M2980" s="12" t="s">
        <v>91</v>
      </c>
      <c r="N2980" s="12" t="s">
        <v>91</v>
      </c>
      <c r="O2980" s="12">
        <v>4</v>
      </c>
      <c r="P2980" s="12">
        <v>0</v>
      </c>
      <c r="Q2980" s="12">
        <v>0</v>
      </c>
      <c r="R2980" s="12">
        <v>68895</v>
      </c>
      <c r="S2980" s="59">
        <v>3.2794520547945205</v>
      </c>
      <c r="T2980" s="59">
        <v>52.30684931506849</v>
      </c>
      <c r="U2980" s="12">
        <v>1</v>
      </c>
      <c r="V2980" s="12">
        <v>1</v>
      </c>
      <c r="W2980" s="12">
        <v>2</v>
      </c>
      <c r="X2980" s="12">
        <v>2</v>
      </c>
      <c r="Y2980" s="12">
        <v>3</v>
      </c>
      <c r="Z2980" s="58">
        <v>0</v>
      </c>
      <c r="AA2980" s="58">
        <v>0</v>
      </c>
      <c r="AB2980" s="58">
        <v>0</v>
      </c>
      <c r="AC2980" s="58" t="s">
        <v>91</v>
      </c>
    </row>
    <row r="2981" spans="1:29" x14ac:dyDescent="0.3">
      <c r="A2981" s="57">
        <v>28406802</v>
      </c>
      <c r="B2981" s="12" t="s">
        <v>2430</v>
      </c>
      <c r="C2981" s="58" t="s">
        <v>108</v>
      </c>
      <c r="D2981" s="58" t="s">
        <v>113</v>
      </c>
      <c r="E2981" s="58"/>
      <c r="F2981" s="58">
        <v>450544</v>
      </c>
      <c r="G2981" s="58">
        <f>+IF(F2981&gt;K2981+100000,F2981-K2981,0)</f>
        <v>0</v>
      </c>
      <c r="H2981" s="58">
        <v>114898</v>
      </c>
      <c r="I2981" s="58">
        <v>0</v>
      </c>
      <c r="J2981" s="58">
        <v>0</v>
      </c>
      <c r="K2981" s="58">
        <v>1284120</v>
      </c>
      <c r="L2981" s="12" t="s">
        <v>88</v>
      </c>
      <c r="M2981" s="12" t="s">
        <v>89</v>
      </c>
      <c r="N2981" s="12" t="s">
        <v>10</v>
      </c>
      <c r="O2981" s="12">
        <v>4</v>
      </c>
      <c r="P2981" s="12">
        <v>0</v>
      </c>
      <c r="Q2981" s="12">
        <v>0</v>
      </c>
      <c r="R2981" s="12">
        <v>68895</v>
      </c>
      <c r="S2981" s="59">
        <v>3.2794520547945205</v>
      </c>
      <c r="T2981" s="59">
        <v>51.9972602739726</v>
      </c>
      <c r="U2981" s="12">
        <v>2</v>
      </c>
      <c r="V2981" s="12">
        <v>2</v>
      </c>
      <c r="W2981" s="12">
        <v>1</v>
      </c>
      <c r="X2981" s="12">
        <v>2</v>
      </c>
      <c r="Y2981" s="12">
        <v>4</v>
      </c>
      <c r="Z2981" s="58">
        <v>0</v>
      </c>
      <c r="AA2981" s="58">
        <v>0</v>
      </c>
      <c r="AB2981" s="58">
        <v>0</v>
      </c>
      <c r="AC2981" s="58" t="s">
        <v>91</v>
      </c>
    </row>
    <row r="2982" spans="1:29" x14ac:dyDescent="0.3">
      <c r="A2982" s="57">
        <v>2202884680</v>
      </c>
      <c r="B2982" s="12" t="s">
        <v>2432</v>
      </c>
      <c r="C2982" s="58" t="s">
        <v>109</v>
      </c>
      <c r="D2982" s="58" t="s">
        <v>112</v>
      </c>
      <c r="E2982" s="58"/>
      <c r="F2982" s="58"/>
      <c r="G2982" s="58">
        <f>+IF(F2982&gt;K2982+100000,F2982-K2982,0)</f>
        <v>0</v>
      </c>
      <c r="H2982" s="58"/>
      <c r="I2982" s="58"/>
      <c r="J2982" s="58"/>
      <c r="K2982" s="58">
        <v>1288260</v>
      </c>
      <c r="L2982" s="12" t="s">
        <v>91</v>
      </c>
      <c r="M2982" s="12" t="s">
        <v>91</v>
      </c>
      <c r="N2982" s="12" t="s">
        <v>91</v>
      </c>
      <c r="O2982" s="12">
        <v>4</v>
      </c>
      <c r="P2982" s="12">
        <v>0</v>
      </c>
      <c r="Q2982" s="12">
        <v>0</v>
      </c>
      <c r="R2982" s="12">
        <v>68001</v>
      </c>
      <c r="S2982" s="59">
        <v>6.1315068493150688</v>
      </c>
      <c r="T2982" s="59">
        <v>38.802739726027397</v>
      </c>
      <c r="U2982" s="12">
        <v>2</v>
      </c>
      <c r="V2982" s="12">
        <v>2</v>
      </c>
      <c r="W2982" s="12">
        <v>1</v>
      </c>
      <c r="X2982" s="12">
        <v>2</v>
      </c>
      <c r="Y2982" s="12">
        <v>2</v>
      </c>
      <c r="Z2982" s="58">
        <v>0</v>
      </c>
      <c r="AA2982" s="58">
        <v>0</v>
      </c>
      <c r="AB2982" s="58">
        <v>0</v>
      </c>
      <c r="AC2982" s="58" t="s">
        <v>91</v>
      </c>
    </row>
    <row r="2983" spans="1:29" x14ac:dyDescent="0.3">
      <c r="A2983" s="57">
        <v>2224624646</v>
      </c>
      <c r="B2983" s="12" t="s">
        <v>2434</v>
      </c>
      <c r="C2983" s="58" t="s">
        <v>106</v>
      </c>
      <c r="D2983" s="58" t="s">
        <v>115</v>
      </c>
      <c r="E2983" s="58">
        <v>762297</v>
      </c>
      <c r="F2983" s="58">
        <v>4099129</v>
      </c>
      <c r="G2983" s="58">
        <f>+IF(F2983&gt;K2983+100000,F2983-K2983,0)</f>
        <v>2808529</v>
      </c>
      <c r="H2983" s="58">
        <v>163904</v>
      </c>
      <c r="I2983" s="58">
        <v>0</v>
      </c>
      <c r="J2983" s="58">
        <v>2000000</v>
      </c>
      <c r="K2983" s="58">
        <v>1290600</v>
      </c>
      <c r="L2983" s="12" t="s">
        <v>87</v>
      </c>
      <c r="M2983" s="12" t="s">
        <v>89</v>
      </c>
      <c r="N2983" s="12" t="s">
        <v>10</v>
      </c>
      <c r="O2983" s="12">
        <v>4</v>
      </c>
      <c r="P2983" s="12">
        <v>0</v>
      </c>
      <c r="Q2983" s="12">
        <v>0</v>
      </c>
      <c r="R2983" s="12">
        <v>76130</v>
      </c>
      <c r="S2983" s="59">
        <v>4.4273972602739722</v>
      </c>
      <c r="T2983" s="59">
        <v>35.032876712328765</v>
      </c>
      <c r="U2983" s="12">
        <v>2</v>
      </c>
      <c r="V2983" s="12">
        <v>2</v>
      </c>
      <c r="W2983" s="12">
        <v>1</v>
      </c>
      <c r="X2983" s="12">
        <v>2</v>
      </c>
      <c r="Y2983" s="12">
        <v>3</v>
      </c>
      <c r="Z2983" s="58">
        <v>0</v>
      </c>
      <c r="AA2983" s="58">
        <v>0</v>
      </c>
      <c r="AB2983" s="58">
        <v>0</v>
      </c>
      <c r="AC2983" s="58" t="s">
        <v>91</v>
      </c>
    </row>
    <row r="2984" spans="1:29" x14ac:dyDescent="0.3">
      <c r="A2984" s="57">
        <v>2066242826</v>
      </c>
      <c r="B2984" s="12" t="s">
        <v>2435</v>
      </c>
      <c r="C2984" s="58" t="s">
        <v>109</v>
      </c>
      <c r="D2984" s="58" t="s">
        <v>112</v>
      </c>
      <c r="E2984" s="58"/>
      <c r="F2984" s="58"/>
      <c r="G2984" s="58">
        <f>+IF(F2984&gt;K2984+100000,F2984-K2984,0)</f>
        <v>0</v>
      </c>
      <c r="H2984" s="58"/>
      <c r="I2984" s="58"/>
      <c r="J2984" s="58"/>
      <c r="K2984" s="58">
        <v>1290620</v>
      </c>
      <c r="L2984" s="12" t="s">
        <v>91</v>
      </c>
      <c r="M2984" s="12" t="s">
        <v>91</v>
      </c>
      <c r="N2984" s="12" t="s">
        <v>91</v>
      </c>
      <c r="O2984" s="12">
        <v>4</v>
      </c>
      <c r="P2984" s="12">
        <v>0</v>
      </c>
      <c r="Q2984" s="12">
        <v>0</v>
      </c>
      <c r="R2984" s="12">
        <v>68307</v>
      </c>
      <c r="S2984" s="59">
        <v>2.7424657534246575</v>
      </c>
      <c r="T2984" s="59">
        <v>27.197260273972603</v>
      </c>
      <c r="U2984" s="12">
        <v>1</v>
      </c>
      <c r="V2984" s="12">
        <v>2</v>
      </c>
      <c r="W2984" s="12">
        <v>1</v>
      </c>
      <c r="X2984" s="12">
        <v>2</v>
      </c>
      <c r="Y2984" s="12">
        <v>3</v>
      </c>
      <c r="Z2984" s="58">
        <v>0</v>
      </c>
      <c r="AA2984" s="58">
        <v>0</v>
      </c>
      <c r="AB2984" s="58">
        <v>0</v>
      </c>
      <c r="AC2984" s="58" t="s">
        <v>91</v>
      </c>
    </row>
    <row r="2985" spans="1:29" x14ac:dyDescent="0.3">
      <c r="A2985" s="57">
        <v>8060086</v>
      </c>
      <c r="B2985" s="12" t="s">
        <v>2436</v>
      </c>
      <c r="C2985" s="58" t="s">
        <v>108</v>
      </c>
      <c r="D2985" s="58" t="s">
        <v>113</v>
      </c>
      <c r="E2985" s="58"/>
      <c r="F2985" s="58">
        <v>1054473</v>
      </c>
      <c r="G2985" s="58">
        <f>+IF(F2985&gt;K2985+100000,F2985-K2985,0)</f>
        <v>0</v>
      </c>
      <c r="H2985" s="58">
        <v>74019</v>
      </c>
      <c r="I2985" s="58">
        <v>0</v>
      </c>
      <c r="J2985" s="58">
        <v>0</v>
      </c>
      <c r="K2985" s="58">
        <v>1290620</v>
      </c>
      <c r="L2985" s="12" t="s">
        <v>88</v>
      </c>
      <c r="M2985" s="12" t="s">
        <v>89</v>
      </c>
      <c r="N2985" s="12" t="s">
        <v>10</v>
      </c>
      <c r="O2985" s="12">
        <v>4</v>
      </c>
      <c r="P2985" s="12">
        <v>0</v>
      </c>
      <c r="Q2985" s="12">
        <v>0</v>
      </c>
      <c r="R2985" s="12">
        <v>13052</v>
      </c>
      <c r="S2985" s="59">
        <v>2.7013698630136984</v>
      </c>
      <c r="T2985" s="59">
        <v>52.057534246575344</v>
      </c>
      <c r="U2985" s="12">
        <v>1</v>
      </c>
      <c r="V2985" s="12">
        <v>1</v>
      </c>
      <c r="W2985" s="12">
        <v>1</v>
      </c>
      <c r="X2985" s="12">
        <v>2</v>
      </c>
      <c r="Y2985" s="12">
        <v>3</v>
      </c>
      <c r="Z2985" s="58">
        <v>0</v>
      </c>
      <c r="AA2985" s="58">
        <v>0</v>
      </c>
      <c r="AB2985" s="58">
        <v>0</v>
      </c>
      <c r="AC2985" s="58" t="s">
        <v>91</v>
      </c>
    </row>
    <row r="2986" spans="1:29" x14ac:dyDescent="0.3">
      <c r="A2986" s="57">
        <v>2008822600</v>
      </c>
      <c r="B2986" s="12" t="s">
        <v>2437</v>
      </c>
      <c r="C2986" s="58" t="s">
        <v>108</v>
      </c>
      <c r="D2986" s="58" t="s">
        <v>113</v>
      </c>
      <c r="E2986" s="58"/>
      <c r="F2986" s="58">
        <v>1223881</v>
      </c>
      <c r="G2986" s="58">
        <f>+IF(F2986&gt;K2986+100000,F2986-K2986,0)</f>
        <v>0</v>
      </c>
      <c r="H2986" s="58">
        <v>103627</v>
      </c>
      <c r="I2986" s="58">
        <v>0</v>
      </c>
      <c r="J2986" s="58">
        <v>0</v>
      </c>
      <c r="K2986" s="58">
        <v>1290620</v>
      </c>
      <c r="L2986" s="12" t="s">
        <v>88</v>
      </c>
      <c r="M2986" s="12" t="s">
        <v>89</v>
      </c>
      <c r="N2986" s="12" t="s">
        <v>10</v>
      </c>
      <c r="O2986" s="12">
        <v>4</v>
      </c>
      <c r="P2986" s="12">
        <v>0</v>
      </c>
      <c r="Q2986" s="12">
        <v>0</v>
      </c>
      <c r="R2986" s="12">
        <v>68276</v>
      </c>
      <c r="S2986" s="59">
        <v>2.7424657534246575</v>
      </c>
      <c r="T2986" s="59">
        <v>23.194520547945206</v>
      </c>
      <c r="U2986" s="12">
        <v>1</v>
      </c>
      <c r="V2986" s="12">
        <v>2</v>
      </c>
      <c r="W2986" s="12">
        <v>1</v>
      </c>
      <c r="X2986" s="12">
        <v>2</v>
      </c>
      <c r="Y2986" s="12">
        <v>1</v>
      </c>
      <c r="Z2986" s="58">
        <v>0</v>
      </c>
      <c r="AA2986" s="58">
        <v>0</v>
      </c>
      <c r="AB2986" s="58">
        <v>0</v>
      </c>
      <c r="AC2986" s="58" t="s">
        <v>91</v>
      </c>
    </row>
    <row r="2987" spans="1:29" x14ac:dyDescent="0.3">
      <c r="A2987" s="57">
        <v>4468686</v>
      </c>
      <c r="B2987" s="12" t="s">
        <v>2438</v>
      </c>
      <c r="C2987" s="58" t="s">
        <v>109</v>
      </c>
      <c r="D2987" s="58" t="s">
        <v>112</v>
      </c>
      <c r="E2987" s="58">
        <v>8733</v>
      </c>
      <c r="F2987" s="58"/>
      <c r="G2987" s="58">
        <f>+IF(F2987&gt;K2987+100000,F2987-K2987,0)</f>
        <v>0</v>
      </c>
      <c r="H2987" s="58"/>
      <c r="I2987" s="58"/>
      <c r="J2987" s="58"/>
      <c r="K2987" s="58">
        <v>1290800</v>
      </c>
      <c r="L2987" s="12" t="s">
        <v>91</v>
      </c>
      <c r="M2987" s="12" t="s">
        <v>91</v>
      </c>
      <c r="N2987" s="12" t="s">
        <v>91</v>
      </c>
      <c r="O2987" s="12">
        <v>4</v>
      </c>
      <c r="P2987" s="12">
        <v>0</v>
      </c>
      <c r="Q2987" s="12">
        <v>0</v>
      </c>
      <c r="R2987" s="12">
        <v>76130</v>
      </c>
      <c r="S2987" s="59">
        <v>0.66849315068493154</v>
      </c>
      <c r="T2987" s="59">
        <v>44.838356164383562</v>
      </c>
      <c r="U2987" s="12">
        <v>1</v>
      </c>
      <c r="V2987" s="12">
        <v>2</v>
      </c>
      <c r="W2987" s="12">
        <v>1</v>
      </c>
      <c r="X2987" s="12">
        <v>2</v>
      </c>
      <c r="Y2987" s="12">
        <v>2</v>
      </c>
      <c r="Z2987" s="58">
        <v>0</v>
      </c>
      <c r="AA2987" s="58">
        <v>0</v>
      </c>
      <c r="AB2987" s="58">
        <v>0</v>
      </c>
      <c r="AC2987" s="58" t="s">
        <v>91</v>
      </c>
    </row>
    <row r="2988" spans="1:29" x14ac:dyDescent="0.3">
      <c r="A2988" s="57">
        <v>2224624686</v>
      </c>
      <c r="B2988" s="12" t="s">
        <v>2439</v>
      </c>
      <c r="C2988" s="58" t="s">
        <v>108</v>
      </c>
      <c r="D2988" s="58" t="s">
        <v>29</v>
      </c>
      <c r="E2988" s="58">
        <v>732153</v>
      </c>
      <c r="F2988" s="58">
        <v>1526924</v>
      </c>
      <c r="G2988" s="58">
        <f>+IF(F2988&gt;K2988+100000,F2988-K2988,0)</f>
        <v>234784</v>
      </c>
      <c r="H2988" s="58">
        <v>139117</v>
      </c>
      <c r="I2988" s="58">
        <v>0</v>
      </c>
      <c r="J2988" s="58">
        <v>0</v>
      </c>
      <c r="K2988" s="58">
        <v>1292140</v>
      </c>
      <c r="L2988" s="12" t="s">
        <v>88</v>
      </c>
      <c r="M2988" s="12" t="s">
        <v>89</v>
      </c>
      <c r="N2988" s="12" t="s">
        <v>10</v>
      </c>
      <c r="O2988" s="12">
        <v>4</v>
      </c>
      <c r="P2988" s="12">
        <v>0</v>
      </c>
      <c r="Q2988" s="12">
        <v>0</v>
      </c>
      <c r="R2988" s="12">
        <v>76130</v>
      </c>
      <c r="S2988" s="59">
        <v>4.4273972602739722</v>
      </c>
      <c r="T2988" s="59">
        <v>30.745205479452054</v>
      </c>
      <c r="U2988" s="12">
        <v>2</v>
      </c>
      <c r="V2988" s="12">
        <v>0</v>
      </c>
      <c r="W2988" s="12">
        <v>1</v>
      </c>
      <c r="X2988" s="12">
        <v>2</v>
      </c>
      <c r="Y2988" s="12">
        <v>1</v>
      </c>
      <c r="Z2988" s="58">
        <v>0</v>
      </c>
      <c r="AA2988" s="58">
        <v>0</v>
      </c>
      <c r="AB2988" s="58">
        <v>0</v>
      </c>
      <c r="AC2988" s="58" t="s">
        <v>91</v>
      </c>
    </row>
    <row r="2989" spans="1:29" x14ac:dyDescent="0.3">
      <c r="A2989" s="57">
        <v>20606268</v>
      </c>
      <c r="B2989" s="12" t="s">
        <v>2441</v>
      </c>
      <c r="C2989" s="58" t="s">
        <v>109</v>
      </c>
      <c r="D2989" s="58" t="s">
        <v>112</v>
      </c>
      <c r="E2989" s="58">
        <v>1140520</v>
      </c>
      <c r="F2989" s="58"/>
      <c r="G2989" s="58">
        <f>+IF(F2989&gt;K2989+100000,F2989-K2989,0)</f>
        <v>0</v>
      </c>
      <c r="H2989" s="58"/>
      <c r="I2989" s="58"/>
      <c r="J2989" s="58"/>
      <c r="K2989" s="58">
        <v>1293446</v>
      </c>
      <c r="L2989" s="12" t="s">
        <v>91</v>
      </c>
      <c r="M2989" s="12" t="s">
        <v>91</v>
      </c>
      <c r="N2989" s="12" t="s">
        <v>91</v>
      </c>
      <c r="O2989" s="12">
        <v>4</v>
      </c>
      <c r="P2989" s="12">
        <v>0</v>
      </c>
      <c r="Q2989" s="12">
        <v>0</v>
      </c>
      <c r="R2989" s="12">
        <v>76130</v>
      </c>
      <c r="S2989" s="59">
        <v>4.3479452054794523</v>
      </c>
      <c r="T2989" s="59">
        <v>42.235616438356168</v>
      </c>
      <c r="U2989" s="12">
        <v>2</v>
      </c>
      <c r="V2989" s="12">
        <v>0</v>
      </c>
      <c r="W2989" s="12">
        <v>1</v>
      </c>
      <c r="X2989" s="12">
        <v>2</v>
      </c>
      <c r="Y2989" s="12">
        <v>3</v>
      </c>
      <c r="Z2989" s="58">
        <v>0</v>
      </c>
      <c r="AA2989" s="58">
        <v>0</v>
      </c>
      <c r="AB2989" s="58">
        <v>0</v>
      </c>
      <c r="AC2989" s="58" t="s">
        <v>91</v>
      </c>
    </row>
    <row r="2990" spans="1:29" x14ac:dyDescent="0.3">
      <c r="A2990" s="57">
        <v>2468884</v>
      </c>
      <c r="B2990" s="12" t="s">
        <v>2442</v>
      </c>
      <c r="C2990" s="58" t="s">
        <v>109</v>
      </c>
      <c r="D2990" s="58" t="s">
        <v>112</v>
      </c>
      <c r="E2990" s="58"/>
      <c r="F2990" s="58"/>
      <c r="G2990" s="58">
        <f>+IF(F2990&gt;K2990+100000,F2990-K2990,0)</f>
        <v>0</v>
      </c>
      <c r="H2990" s="58"/>
      <c r="I2990" s="58"/>
      <c r="J2990" s="58"/>
      <c r="K2990" s="58">
        <v>1294452</v>
      </c>
      <c r="L2990" s="12" t="s">
        <v>91</v>
      </c>
      <c r="M2990" s="12" t="s">
        <v>91</v>
      </c>
      <c r="N2990" s="12" t="s">
        <v>91</v>
      </c>
      <c r="O2990" s="12">
        <v>4</v>
      </c>
      <c r="P2990" s="12">
        <v>0</v>
      </c>
      <c r="Q2990" s="12">
        <v>0</v>
      </c>
      <c r="R2990" s="12">
        <v>68001</v>
      </c>
      <c r="S2990" s="59">
        <v>1.3205479452054794</v>
      </c>
      <c r="T2990" s="59">
        <v>37.643835616438359</v>
      </c>
      <c r="U2990" s="12">
        <v>1</v>
      </c>
      <c r="V2990" s="12">
        <v>2</v>
      </c>
      <c r="W2990" s="12">
        <v>2</v>
      </c>
      <c r="X2990" s="12">
        <v>4</v>
      </c>
      <c r="Y2990" s="12">
        <v>3</v>
      </c>
      <c r="Z2990" s="58">
        <v>0</v>
      </c>
      <c r="AA2990" s="58">
        <v>0</v>
      </c>
      <c r="AB2990" s="58">
        <v>0</v>
      </c>
      <c r="AC2990" s="58" t="s">
        <v>91</v>
      </c>
    </row>
    <row r="2991" spans="1:29" x14ac:dyDescent="0.3">
      <c r="A2991" s="57">
        <v>24662882</v>
      </c>
      <c r="B2991" s="12" t="s">
        <v>2443</v>
      </c>
      <c r="C2991" s="58" t="s">
        <v>109</v>
      </c>
      <c r="D2991" s="58" t="s">
        <v>112</v>
      </c>
      <c r="E2991" s="58"/>
      <c r="F2991" s="58"/>
      <c r="G2991" s="58">
        <f>+IF(F2991&gt;K2991+100000,F2991-K2991,0)</f>
        <v>0</v>
      </c>
      <c r="H2991" s="58"/>
      <c r="I2991" s="58"/>
      <c r="J2991" s="58"/>
      <c r="K2991" s="58">
        <v>1294452</v>
      </c>
      <c r="L2991" s="12" t="s">
        <v>91</v>
      </c>
      <c r="M2991" s="12" t="s">
        <v>91</v>
      </c>
      <c r="N2991" s="12" t="s">
        <v>91</v>
      </c>
      <c r="O2991" s="12">
        <v>4</v>
      </c>
      <c r="P2991" s="12">
        <v>0</v>
      </c>
      <c r="Q2991" s="12">
        <v>0</v>
      </c>
      <c r="R2991" s="12">
        <v>68255</v>
      </c>
      <c r="S2991" s="59">
        <v>1.3205479452054794</v>
      </c>
      <c r="T2991" s="59">
        <v>43.775342465753425</v>
      </c>
      <c r="U2991" s="12">
        <v>1</v>
      </c>
      <c r="V2991" s="12">
        <v>2</v>
      </c>
      <c r="W2991" s="12">
        <v>1</v>
      </c>
      <c r="X2991" s="12">
        <v>4</v>
      </c>
      <c r="Y2991" s="12">
        <v>3</v>
      </c>
      <c r="Z2991" s="58">
        <v>0</v>
      </c>
      <c r="AA2991" s="58">
        <v>0</v>
      </c>
      <c r="AB2991" s="58">
        <v>0</v>
      </c>
      <c r="AC2991" s="58" t="s">
        <v>91</v>
      </c>
    </row>
    <row r="2992" spans="1:29" x14ac:dyDescent="0.3">
      <c r="A2992" s="57">
        <v>2224626486</v>
      </c>
      <c r="B2992" s="12" t="s">
        <v>2444</v>
      </c>
      <c r="C2992" s="58" t="s">
        <v>108</v>
      </c>
      <c r="D2992" s="58" t="s">
        <v>114</v>
      </c>
      <c r="E2992" s="58">
        <v>323129</v>
      </c>
      <c r="F2992" s="58">
        <v>2455813</v>
      </c>
      <c r="G2992" s="58">
        <f>+IF(F2992&gt;K2992+100000,F2992-K2992,0)</f>
        <v>1161011</v>
      </c>
      <c r="H2992" s="58">
        <v>148039</v>
      </c>
      <c r="I2992" s="58">
        <v>0</v>
      </c>
      <c r="J2992" s="58">
        <v>1130000</v>
      </c>
      <c r="K2992" s="58">
        <v>1294802</v>
      </c>
      <c r="L2992" s="12" t="s">
        <v>87</v>
      </c>
      <c r="M2992" s="12" t="s">
        <v>89</v>
      </c>
      <c r="N2992" s="12" t="s">
        <v>10</v>
      </c>
      <c r="O2992" s="12">
        <v>4</v>
      </c>
      <c r="P2992" s="12">
        <v>0</v>
      </c>
      <c r="Q2992" s="12">
        <v>0</v>
      </c>
      <c r="R2992" s="12">
        <v>76130</v>
      </c>
      <c r="S2992" s="59">
        <v>4.3068493150684928</v>
      </c>
      <c r="T2992" s="59">
        <v>29.8</v>
      </c>
      <c r="U2992" s="12">
        <v>1</v>
      </c>
      <c r="V2992" s="12">
        <v>2</v>
      </c>
      <c r="W2992" s="12">
        <v>2</v>
      </c>
      <c r="X2992" s="12">
        <v>2</v>
      </c>
      <c r="Y2992" s="12">
        <v>3</v>
      </c>
      <c r="Z2992" s="58">
        <v>0</v>
      </c>
      <c r="AA2992" s="58">
        <v>0</v>
      </c>
      <c r="AB2992" s="58">
        <v>0</v>
      </c>
      <c r="AC2992" s="58" t="s">
        <v>91</v>
      </c>
    </row>
    <row r="2993" spans="1:29" x14ac:dyDescent="0.3">
      <c r="A2993" s="57">
        <v>8048206</v>
      </c>
      <c r="B2993" s="12" t="s">
        <v>2446</v>
      </c>
      <c r="C2993" s="58" t="s">
        <v>108</v>
      </c>
      <c r="D2993" s="58" t="s">
        <v>113</v>
      </c>
      <c r="E2993" s="58"/>
      <c r="F2993" s="58">
        <v>308408</v>
      </c>
      <c r="G2993" s="58">
        <f>+IF(F2993&gt;K2993+100000,F2993-K2993,0)</f>
        <v>0</v>
      </c>
      <c r="H2993" s="58">
        <v>104453</v>
      </c>
      <c r="I2993" s="58">
        <v>0</v>
      </c>
      <c r="J2993" s="58">
        <v>0</v>
      </c>
      <c r="K2993" s="58">
        <v>1294820</v>
      </c>
      <c r="L2993" s="12" t="s">
        <v>88</v>
      </c>
      <c r="M2993" s="12" t="s">
        <v>89</v>
      </c>
      <c r="N2993" s="12" t="s">
        <v>10</v>
      </c>
      <c r="O2993" s="12">
        <v>4</v>
      </c>
      <c r="P2993" s="12">
        <v>0</v>
      </c>
      <c r="Q2993" s="12">
        <v>0</v>
      </c>
      <c r="R2993" s="12">
        <v>13052</v>
      </c>
      <c r="S2993" s="59">
        <v>5.4493150684931511</v>
      </c>
      <c r="T2993" s="59">
        <v>38.076712328767123</v>
      </c>
      <c r="U2993" s="12">
        <v>1</v>
      </c>
      <c r="V2993" s="12">
        <v>2</v>
      </c>
      <c r="W2993" s="12">
        <v>1</v>
      </c>
      <c r="X2993" s="12">
        <v>3</v>
      </c>
      <c r="Y2993" s="12">
        <v>3</v>
      </c>
      <c r="Z2993" s="58">
        <v>0</v>
      </c>
      <c r="AA2993" s="58">
        <v>0</v>
      </c>
      <c r="AB2993" s="58">
        <v>0</v>
      </c>
      <c r="AC2993" s="58" t="s">
        <v>91</v>
      </c>
    </row>
    <row r="2994" spans="1:29" x14ac:dyDescent="0.3">
      <c r="A2994" s="57">
        <v>2202648864</v>
      </c>
      <c r="B2994" s="12" t="s">
        <v>2447</v>
      </c>
      <c r="C2994" s="58" t="s">
        <v>108</v>
      </c>
      <c r="D2994" s="58" t="s">
        <v>29</v>
      </c>
      <c r="E2994" s="58"/>
      <c r="F2994" s="58">
        <v>1483880</v>
      </c>
      <c r="G2994" s="58">
        <f>+IF(F2994&gt;K2994+100000,F2994-K2994,0)</f>
        <v>188600</v>
      </c>
      <c r="H2994" s="58">
        <v>98692</v>
      </c>
      <c r="I2994" s="58">
        <v>0</v>
      </c>
      <c r="J2994" s="58">
        <v>0</v>
      </c>
      <c r="K2994" s="58">
        <v>1295280</v>
      </c>
      <c r="L2994" s="12" t="s">
        <v>88</v>
      </c>
      <c r="M2994" s="12" t="s">
        <v>89</v>
      </c>
      <c r="N2994" s="12" t="s">
        <v>10</v>
      </c>
      <c r="O2994" s="12">
        <v>4</v>
      </c>
      <c r="P2994" s="12">
        <v>0</v>
      </c>
      <c r="Q2994" s="12">
        <v>0</v>
      </c>
      <c r="R2994" s="12">
        <v>68895</v>
      </c>
      <c r="S2994" s="59">
        <v>6.1315068493150688</v>
      </c>
      <c r="T2994" s="59">
        <v>32.405479452054792</v>
      </c>
      <c r="U2994" s="12">
        <v>2</v>
      </c>
      <c r="V2994" s="12">
        <v>2</v>
      </c>
      <c r="W2994" s="12">
        <v>1</v>
      </c>
      <c r="X2994" s="12">
        <v>2</v>
      </c>
      <c r="Y2994" s="12">
        <v>3</v>
      </c>
      <c r="Z2994" s="58">
        <v>0</v>
      </c>
      <c r="AA2994" s="58">
        <v>0</v>
      </c>
      <c r="AB2994" s="58">
        <v>0</v>
      </c>
      <c r="AC2994" s="58" t="s">
        <v>91</v>
      </c>
    </row>
    <row r="2995" spans="1:29" x14ac:dyDescent="0.3">
      <c r="A2995" s="57">
        <v>8800822</v>
      </c>
      <c r="B2995" s="12" t="s">
        <v>2448</v>
      </c>
      <c r="C2995" s="58" t="s">
        <v>109</v>
      </c>
      <c r="D2995" s="58" t="s">
        <v>112</v>
      </c>
      <c r="E2995" s="58"/>
      <c r="F2995" s="58"/>
      <c r="G2995" s="58">
        <f>+IF(F2995&gt;K2995+100000,F2995-K2995,0)</f>
        <v>0</v>
      </c>
      <c r="H2995" s="58"/>
      <c r="I2995" s="58"/>
      <c r="J2995" s="58"/>
      <c r="K2995" s="58">
        <v>1296120</v>
      </c>
      <c r="L2995" s="12" t="s">
        <v>91</v>
      </c>
      <c r="M2995" s="12" t="s">
        <v>91</v>
      </c>
      <c r="N2995" s="12" t="s">
        <v>91</v>
      </c>
      <c r="O2995" s="12">
        <v>4</v>
      </c>
      <c r="P2995" s="12">
        <v>0</v>
      </c>
      <c r="Q2995" s="12">
        <v>0</v>
      </c>
      <c r="R2995" s="12">
        <v>5001</v>
      </c>
      <c r="S2995" s="59">
        <v>3.0684931506849313</v>
      </c>
      <c r="T2995" s="59">
        <v>37.200000000000003</v>
      </c>
      <c r="U2995" s="12">
        <v>1</v>
      </c>
      <c r="V2995" s="12">
        <v>5</v>
      </c>
      <c r="W2995" s="12">
        <v>3</v>
      </c>
      <c r="X2995" s="12">
        <v>3</v>
      </c>
      <c r="Y2995" s="12">
        <v>1</v>
      </c>
      <c r="Z2995" s="58">
        <v>0</v>
      </c>
      <c r="AA2995" s="58">
        <v>0</v>
      </c>
      <c r="AB2995" s="58">
        <v>0</v>
      </c>
      <c r="AC2995" s="58" t="s">
        <v>91</v>
      </c>
    </row>
    <row r="2996" spans="1:29" x14ac:dyDescent="0.3">
      <c r="A2996" s="57">
        <v>2006444024</v>
      </c>
      <c r="B2996" s="12" t="s">
        <v>2449</v>
      </c>
      <c r="C2996" s="58" t="s">
        <v>109</v>
      </c>
      <c r="D2996" s="58" t="s">
        <v>112</v>
      </c>
      <c r="E2996" s="58"/>
      <c r="F2996" s="58"/>
      <c r="G2996" s="58">
        <f>+IF(F2996&gt;K2996+100000,F2996-K2996,0)</f>
        <v>0</v>
      </c>
      <c r="H2996" s="58"/>
      <c r="I2996" s="58"/>
      <c r="J2996" s="58"/>
      <c r="K2996" s="58">
        <v>1298429</v>
      </c>
      <c r="L2996" s="12" t="s">
        <v>91</v>
      </c>
      <c r="M2996" s="12" t="s">
        <v>91</v>
      </c>
      <c r="N2996" s="12" t="s">
        <v>91</v>
      </c>
      <c r="O2996" s="12">
        <v>4</v>
      </c>
      <c r="P2996" s="12">
        <v>0</v>
      </c>
      <c r="Q2996" s="12">
        <v>0</v>
      </c>
      <c r="R2996" s="12">
        <v>68001</v>
      </c>
      <c r="S2996" s="59">
        <v>1.989041095890411</v>
      </c>
      <c r="T2996" s="59">
        <v>21.797260273972604</v>
      </c>
      <c r="U2996" s="12">
        <v>2</v>
      </c>
      <c r="V2996" s="12">
        <v>4</v>
      </c>
      <c r="W2996" s="12">
        <v>3</v>
      </c>
      <c r="X2996" s="12">
        <v>3</v>
      </c>
      <c r="Y2996" s="12">
        <v>1</v>
      </c>
      <c r="Z2996" s="58">
        <v>0</v>
      </c>
      <c r="AA2996" s="58">
        <v>0</v>
      </c>
      <c r="AB2996" s="58">
        <v>0</v>
      </c>
      <c r="AC2996" s="58" t="s">
        <v>91</v>
      </c>
    </row>
    <row r="2997" spans="1:29" x14ac:dyDescent="0.3">
      <c r="A2997" s="57">
        <v>6606042</v>
      </c>
      <c r="B2997" s="12" t="s">
        <v>2450</v>
      </c>
      <c r="C2997" s="58" t="s">
        <v>108</v>
      </c>
      <c r="D2997" s="58" t="s">
        <v>113</v>
      </c>
      <c r="E2997" s="58"/>
      <c r="F2997" s="58">
        <v>403162</v>
      </c>
      <c r="G2997" s="58">
        <f>+IF(F2997&gt;K2997+100000,F2997-K2997,0)</f>
        <v>0</v>
      </c>
      <c r="H2997" s="58">
        <v>52226</v>
      </c>
      <c r="I2997" s="58">
        <v>0</v>
      </c>
      <c r="J2997" s="58">
        <v>0</v>
      </c>
      <c r="K2997" s="58">
        <v>1304230</v>
      </c>
      <c r="L2997" s="12" t="s">
        <v>88</v>
      </c>
      <c r="M2997" s="12" t="s">
        <v>89</v>
      </c>
      <c r="N2997" s="12" t="s">
        <v>10</v>
      </c>
      <c r="O2997" s="12">
        <v>4</v>
      </c>
      <c r="P2997" s="12">
        <v>0</v>
      </c>
      <c r="Q2997" s="12">
        <v>0</v>
      </c>
      <c r="R2997" s="12">
        <v>68895</v>
      </c>
      <c r="S2997" s="59">
        <v>5.4082191780821915</v>
      </c>
      <c r="T2997" s="59">
        <v>49.816438356164383</v>
      </c>
      <c r="U2997" s="12">
        <v>1</v>
      </c>
      <c r="V2997" s="12">
        <v>1</v>
      </c>
      <c r="W2997" s="12">
        <v>1</v>
      </c>
      <c r="X2997" s="12">
        <v>2</v>
      </c>
      <c r="Y2997" s="12">
        <v>1</v>
      </c>
      <c r="Z2997" s="58">
        <v>0</v>
      </c>
      <c r="AA2997" s="58">
        <v>0</v>
      </c>
      <c r="AB2997" s="58">
        <v>0</v>
      </c>
      <c r="AC2997" s="58" t="s">
        <v>91</v>
      </c>
    </row>
    <row r="2998" spans="1:29" x14ac:dyDescent="0.3">
      <c r="A2998" s="57">
        <v>4264220</v>
      </c>
      <c r="B2998" s="12" t="s">
        <v>2451</v>
      </c>
      <c r="C2998" s="58" t="s">
        <v>108</v>
      </c>
      <c r="D2998" s="58" t="s">
        <v>113</v>
      </c>
      <c r="E2998" s="58">
        <v>317070</v>
      </c>
      <c r="F2998" s="58">
        <v>516884</v>
      </c>
      <c r="G2998" s="58">
        <f>+IF(F2998&gt;K2998+100000,F2998-K2998,0)</f>
        <v>0</v>
      </c>
      <c r="H2998" s="58">
        <v>100688</v>
      </c>
      <c r="I2998" s="58">
        <v>0</v>
      </c>
      <c r="J2998" s="58">
        <v>0</v>
      </c>
      <c r="K2998" s="58">
        <v>1304512</v>
      </c>
      <c r="L2998" s="12" t="s">
        <v>88</v>
      </c>
      <c r="M2998" s="12" t="s">
        <v>89</v>
      </c>
      <c r="N2998" s="12" t="s">
        <v>10</v>
      </c>
      <c r="O2998" s="12">
        <v>4</v>
      </c>
      <c r="P2998" s="12">
        <v>0</v>
      </c>
      <c r="Q2998" s="12">
        <v>0</v>
      </c>
      <c r="R2998" s="12">
        <v>73001</v>
      </c>
      <c r="S2998" s="59">
        <v>4.3808219178082188</v>
      </c>
      <c r="T2998" s="59">
        <v>47.0027397260274</v>
      </c>
      <c r="U2998" s="12">
        <v>1</v>
      </c>
      <c r="V2998" s="12">
        <v>0</v>
      </c>
      <c r="W2998" s="12">
        <v>1</v>
      </c>
      <c r="X2998" s="12">
        <v>2</v>
      </c>
      <c r="Y2998" s="12">
        <v>1</v>
      </c>
      <c r="Z2998" s="58">
        <v>0</v>
      </c>
      <c r="AA2998" s="58">
        <v>0</v>
      </c>
      <c r="AB2998" s="58">
        <v>0</v>
      </c>
      <c r="AC2998" s="58" t="s">
        <v>91</v>
      </c>
    </row>
    <row r="2999" spans="1:29" x14ac:dyDescent="0.3">
      <c r="A2999" s="57">
        <v>28622604</v>
      </c>
      <c r="B2999" s="12" t="s">
        <v>2452</v>
      </c>
      <c r="C2999" s="58" t="s">
        <v>109</v>
      </c>
      <c r="D2999" s="58" t="s">
        <v>112</v>
      </c>
      <c r="E2999" s="58"/>
      <c r="F2999" s="58"/>
      <c r="G2999" s="58">
        <f>+IF(F2999&gt;K2999+100000,F2999-K2999,0)</f>
        <v>0</v>
      </c>
      <c r="H2999" s="58"/>
      <c r="I2999" s="58"/>
      <c r="J2999" s="58"/>
      <c r="K2999" s="58">
        <v>1304589</v>
      </c>
      <c r="L2999" s="12" t="s">
        <v>91</v>
      </c>
      <c r="M2999" s="12" t="s">
        <v>91</v>
      </c>
      <c r="N2999" s="12" t="s">
        <v>91</v>
      </c>
      <c r="O2999" s="12">
        <v>4</v>
      </c>
      <c r="P2999" s="12">
        <v>0</v>
      </c>
      <c r="Q2999" s="12">
        <v>0</v>
      </c>
      <c r="R2999" s="12">
        <v>76001</v>
      </c>
      <c r="S2999" s="59">
        <v>1.0191780821917809</v>
      </c>
      <c r="T2999" s="59">
        <v>46.457534246575342</v>
      </c>
      <c r="U2999" s="12">
        <v>1</v>
      </c>
      <c r="V2999" s="12">
        <v>5</v>
      </c>
      <c r="W2999" s="12">
        <v>4</v>
      </c>
      <c r="X2999" s="12">
        <v>8</v>
      </c>
      <c r="Y2999" s="12">
        <v>1</v>
      </c>
      <c r="Z2999" s="58">
        <v>0</v>
      </c>
      <c r="AA2999" s="58">
        <v>0</v>
      </c>
      <c r="AB2999" s="58">
        <v>0</v>
      </c>
      <c r="AC2999" s="58" t="s">
        <v>91</v>
      </c>
    </row>
    <row r="3000" spans="1:29" x14ac:dyDescent="0.3">
      <c r="A3000" s="57">
        <v>2224622880</v>
      </c>
      <c r="B3000" s="12" t="s">
        <v>2457</v>
      </c>
      <c r="C3000" s="58" t="s">
        <v>108</v>
      </c>
      <c r="D3000" s="58" t="s">
        <v>114</v>
      </c>
      <c r="E3000" s="58">
        <v>116372</v>
      </c>
      <c r="F3000" s="58">
        <v>2723961</v>
      </c>
      <c r="G3000" s="58">
        <f>+IF(F3000&gt;K3000+100000,F3000-K3000,0)</f>
        <v>1418526</v>
      </c>
      <c r="H3000" s="58">
        <v>326506</v>
      </c>
      <c r="I3000" s="58">
        <v>0</v>
      </c>
      <c r="J3000" s="58">
        <v>1300000</v>
      </c>
      <c r="K3000" s="58">
        <v>1305435</v>
      </c>
      <c r="L3000" s="12" t="s">
        <v>87</v>
      </c>
      <c r="M3000" s="12" t="s">
        <v>89</v>
      </c>
      <c r="N3000" s="12" t="s">
        <v>10</v>
      </c>
      <c r="O3000" s="12">
        <v>4</v>
      </c>
      <c r="P3000" s="12">
        <v>0</v>
      </c>
      <c r="Q3000" s="12">
        <v>0</v>
      </c>
      <c r="R3000" s="12">
        <v>76130</v>
      </c>
      <c r="S3000" s="59">
        <v>2.0410958904109591</v>
      </c>
      <c r="T3000" s="59">
        <v>31.81917808219178</v>
      </c>
      <c r="U3000" s="12">
        <v>1</v>
      </c>
      <c r="V3000" s="12">
        <v>1</v>
      </c>
      <c r="W3000" s="12">
        <v>1</v>
      </c>
      <c r="X3000" s="12">
        <v>2</v>
      </c>
      <c r="Y3000" s="12">
        <v>3</v>
      </c>
      <c r="Z3000" s="58">
        <v>0</v>
      </c>
      <c r="AA3000" s="58">
        <v>0</v>
      </c>
      <c r="AB3000" s="58">
        <v>0</v>
      </c>
      <c r="AC3000" s="58" t="s">
        <v>91</v>
      </c>
    </row>
    <row r="3001" spans="1:29" x14ac:dyDescent="0.3">
      <c r="A3001" s="57">
        <v>66802808</v>
      </c>
      <c r="B3001" s="12" t="s">
        <v>2459</v>
      </c>
      <c r="C3001" s="58" t="s">
        <v>109</v>
      </c>
      <c r="D3001" s="58" t="s">
        <v>112</v>
      </c>
      <c r="E3001" s="58">
        <v>475376</v>
      </c>
      <c r="F3001" s="58"/>
      <c r="G3001" s="58">
        <f>+IF(F3001&gt;K3001+100000,F3001-K3001,0)</f>
        <v>0</v>
      </c>
      <c r="H3001" s="58"/>
      <c r="I3001" s="58"/>
      <c r="J3001" s="58"/>
      <c r="K3001" s="58">
        <v>1305868</v>
      </c>
      <c r="L3001" s="12" t="s">
        <v>91</v>
      </c>
      <c r="M3001" s="12" t="s">
        <v>91</v>
      </c>
      <c r="N3001" s="12" t="s">
        <v>91</v>
      </c>
      <c r="O3001" s="12">
        <v>4</v>
      </c>
      <c r="P3001" s="12">
        <v>0</v>
      </c>
      <c r="Q3001" s="12">
        <v>0</v>
      </c>
      <c r="R3001" s="12">
        <v>76001</v>
      </c>
      <c r="S3001" s="59">
        <v>4.3479452054794523</v>
      </c>
      <c r="T3001" s="59">
        <v>50.495890410958907</v>
      </c>
      <c r="U3001" s="12">
        <v>2</v>
      </c>
      <c r="V3001" s="12">
        <v>0</v>
      </c>
      <c r="W3001" s="12">
        <v>1</v>
      </c>
      <c r="X3001" s="12">
        <v>2</v>
      </c>
      <c r="Y3001" s="12">
        <v>2</v>
      </c>
      <c r="Z3001" s="58">
        <v>0</v>
      </c>
      <c r="AA3001" s="58">
        <v>0</v>
      </c>
      <c r="AB3001" s="58">
        <v>0</v>
      </c>
      <c r="AC3001" s="58" t="s">
        <v>91</v>
      </c>
    </row>
    <row r="3002" spans="1:29" x14ac:dyDescent="0.3">
      <c r="A3002" s="57">
        <v>2224646804</v>
      </c>
      <c r="B3002" s="12" t="s">
        <v>2460</v>
      </c>
      <c r="C3002" s="58" t="s">
        <v>108</v>
      </c>
      <c r="D3002" s="58" t="s">
        <v>113</v>
      </c>
      <c r="E3002" s="58">
        <v>204140</v>
      </c>
      <c r="F3002" s="58">
        <v>806358</v>
      </c>
      <c r="G3002" s="58">
        <f>+IF(F3002&gt;K3002+100000,F3002-K3002,0)</f>
        <v>0</v>
      </c>
      <c r="H3002" s="58">
        <v>205637</v>
      </c>
      <c r="I3002" s="58">
        <v>0</v>
      </c>
      <c r="J3002" s="58">
        <v>0</v>
      </c>
      <c r="K3002" s="58">
        <v>1305868</v>
      </c>
      <c r="L3002" s="12" t="s">
        <v>88</v>
      </c>
      <c r="M3002" s="12" t="s">
        <v>89</v>
      </c>
      <c r="N3002" s="12" t="s">
        <v>10</v>
      </c>
      <c r="O3002" s="12">
        <v>4</v>
      </c>
      <c r="P3002" s="12">
        <v>0</v>
      </c>
      <c r="Q3002" s="12">
        <v>0</v>
      </c>
      <c r="R3002" s="12">
        <v>76130</v>
      </c>
      <c r="S3002" s="59">
        <v>4.3479452054794523</v>
      </c>
      <c r="T3002" s="59">
        <v>24.69041095890411</v>
      </c>
      <c r="U3002" s="12">
        <v>1</v>
      </c>
      <c r="V3002" s="12">
        <v>0</v>
      </c>
      <c r="W3002" s="12">
        <v>2</v>
      </c>
      <c r="X3002" s="12">
        <v>2</v>
      </c>
      <c r="Y3002" s="12">
        <v>3</v>
      </c>
      <c r="Z3002" s="58">
        <v>0</v>
      </c>
      <c r="AA3002" s="58">
        <v>0</v>
      </c>
      <c r="AB3002" s="58">
        <v>0</v>
      </c>
      <c r="AC3002" s="58" t="s">
        <v>91</v>
      </c>
    </row>
    <row r="3003" spans="1:29" x14ac:dyDescent="0.3">
      <c r="A3003" s="57">
        <v>84448822</v>
      </c>
      <c r="B3003" s="12" t="s">
        <v>2462</v>
      </c>
      <c r="C3003" s="58" t="s">
        <v>108</v>
      </c>
      <c r="D3003" s="58" t="s">
        <v>113</v>
      </c>
      <c r="E3003" s="58"/>
      <c r="F3003" s="58">
        <v>1000000</v>
      </c>
      <c r="G3003" s="58">
        <f>+IF(F3003&gt;K3003+100000,F3003-K3003,0)</f>
        <v>0</v>
      </c>
      <c r="H3003" s="58">
        <v>87730</v>
      </c>
      <c r="I3003" s="58">
        <v>0</v>
      </c>
      <c r="J3003" s="58">
        <v>0</v>
      </c>
      <c r="K3003" s="58">
        <v>1305868</v>
      </c>
      <c r="L3003" s="12" t="s">
        <v>88</v>
      </c>
      <c r="M3003" s="12" t="s">
        <v>89</v>
      </c>
      <c r="N3003" s="12" t="s">
        <v>10</v>
      </c>
      <c r="O3003" s="12">
        <v>4</v>
      </c>
      <c r="P3003" s="12">
        <v>0</v>
      </c>
      <c r="Q3003" s="12">
        <v>0</v>
      </c>
      <c r="R3003" s="12">
        <v>52001</v>
      </c>
      <c r="S3003" s="59">
        <v>4.3479452054794523</v>
      </c>
      <c r="T3003" s="59">
        <v>39.841095890410962</v>
      </c>
      <c r="U3003" s="12">
        <v>1</v>
      </c>
      <c r="V3003" s="12">
        <v>0</v>
      </c>
      <c r="W3003" s="12">
        <v>1</v>
      </c>
      <c r="X3003" s="12">
        <v>2</v>
      </c>
      <c r="Y3003" s="12">
        <v>2</v>
      </c>
      <c r="Z3003" s="58">
        <v>0</v>
      </c>
      <c r="AA3003" s="58">
        <v>0</v>
      </c>
      <c r="AB3003" s="58">
        <v>0</v>
      </c>
      <c r="AC3003" s="58" t="s">
        <v>91</v>
      </c>
    </row>
    <row r="3004" spans="1:29" x14ac:dyDescent="0.3">
      <c r="A3004" s="57">
        <v>2244084462</v>
      </c>
      <c r="B3004" s="12" t="s">
        <v>2463</v>
      </c>
      <c r="C3004" s="58" t="s">
        <v>108</v>
      </c>
      <c r="D3004" s="58" t="s">
        <v>113</v>
      </c>
      <c r="E3004" s="58">
        <v>405240</v>
      </c>
      <c r="F3004" s="58">
        <v>751583</v>
      </c>
      <c r="G3004" s="58">
        <f>+IF(F3004&gt;K3004+100000,F3004-K3004,0)</f>
        <v>0</v>
      </c>
      <c r="H3004" s="58">
        <v>86885</v>
      </c>
      <c r="I3004" s="58">
        <v>0</v>
      </c>
      <c r="J3004" s="58">
        <v>0</v>
      </c>
      <c r="K3004" s="58">
        <v>1306169</v>
      </c>
      <c r="L3004" s="12" t="s">
        <v>88</v>
      </c>
      <c r="M3004" s="12" t="s">
        <v>89</v>
      </c>
      <c r="N3004" s="12" t="s">
        <v>10</v>
      </c>
      <c r="O3004" s="12">
        <v>4</v>
      </c>
      <c r="P3004" s="12">
        <v>0</v>
      </c>
      <c r="Q3004" s="12">
        <v>0</v>
      </c>
      <c r="R3004" s="12">
        <v>76130</v>
      </c>
      <c r="S3004" s="59">
        <v>2.0493150684931507</v>
      </c>
      <c r="T3004" s="59">
        <v>27.068493150684933</v>
      </c>
      <c r="U3004" s="12">
        <v>1</v>
      </c>
      <c r="V3004" s="12">
        <v>2</v>
      </c>
      <c r="W3004" s="12">
        <v>2</v>
      </c>
      <c r="X3004" s="12">
        <v>3</v>
      </c>
      <c r="Y3004" s="12">
        <v>2</v>
      </c>
      <c r="Z3004" s="58">
        <v>0</v>
      </c>
      <c r="AA3004" s="58">
        <v>0</v>
      </c>
      <c r="AB3004" s="58">
        <v>0</v>
      </c>
      <c r="AC3004" s="58" t="s">
        <v>91</v>
      </c>
    </row>
    <row r="3005" spans="1:29" x14ac:dyDescent="0.3">
      <c r="A3005" s="57">
        <v>2224626404</v>
      </c>
      <c r="B3005" s="12" t="s">
        <v>2464</v>
      </c>
      <c r="C3005" s="58" t="s">
        <v>108</v>
      </c>
      <c r="D3005" s="58" t="s">
        <v>113</v>
      </c>
      <c r="E3005" s="58">
        <v>113002</v>
      </c>
      <c r="F3005" s="58">
        <v>839902</v>
      </c>
      <c r="G3005" s="58">
        <f>+IF(F3005&gt;K3005+100000,F3005-K3005,0)</f>
        <v>0</v>
      </c>
      <c r="H3005" s="58">
        <v>87730</v>
      </c>
      <c r="I3005" s="58">
        <v>0</v>
      </c>
      <c r="J3005" s="58">
        <v>0</v>
      </c>
      <c r="K3005" s="58">
        <v>1307785</v>
      </c>
      <c r="L3005" s="12" t="s">
        <v>88</v>
      </c>
      <c r="M3005" s="12" t="s">
        <v>89</v>
      </c>
      <c r="N3005" s="12" t="s">
        <v>10</v>
      </c>
      <c r="O3005" s="12">
        <v>4</v>
      </c>
      <c r="P3005" s="12">
        <v>0</v>
      </c>
      <c r="Q3005" s="12">
        <v>0</v>
      </c>
      <c r="R3005" s="12">
        <v>13052</v>
      </c>
      <c r="S3005" s="59">
        <v>0.68219178082191778</v>
      </c>
      <c r="T3005" s="59">
        <v>34.019178082191779</v>
      </c>
      <c r="U3005" s="12">
        <v>1</v>
      </c>
      <c r="V3005" s="12">
        <v>2</v>
      </c>
      <c r="W3005" s="12">
        <v>2</v>
      </c>
      <c r="X3005" s="12">
        <v>2</v>
      </c>
      <c r="Y3005" s="12">
        <v>3</v>
      </c>
      <c r="Z3005" s="58">
        <v>0</v>
      </c>
      <c r="AA3005" s="58">
        <v>0</v>
      </c>
      <c r="AB3005" s="58">
        <v>0</v>
      </c>
      <c r="AC3005" s="58" t="s">
        <v>91</v>
      </c>
    </row>
    <row r="3006" spans="1:29" x14ac:dyDescent="0.3">
      <c r="A3006" s="57">
        <v>64440020</v>
      </c>
      <c r="B3006" s="12" t="s">
        <v>2465</v>
      </c>
      <c r="C3006" s="58" t="s">
        <v>108</v>
      </c>
      <c r="D3006" s="58" t="s">
        <v>113</v>
      </c>
      <c r="E3006" s="58"/>
      <c r="F3006" s="58">
        <v>418318</v>
      </c>
      <c r="G3006" s="58">
        <f>+IF(F3006&gt;K3006+100000,F3006-K3006,0)</f>
        <v>0</v>
      </c>
      <c r="H3006" s="58">
        <v>85682</v>
      </c>
      <c r="I3006" s="58">
        <v>0</v>
      </c>
      <c r="J3006" s="58">
        <v>0</v>
      </c>
      <c r="K3006" s="58">
        <v>1309929</v>
      </c>
      <c r="L3006" s="12" t="s">
        <v>88</v>
      </c>
      <c r="M3006" s="12" t="s">
        <v>89</v>
      </c>
      <c r="N3006" s="12" t="s">
        <v>10</v>
      </c>
      <c r="O3006" s="12">
        <v>4</v>
      </c>
      <c r="P3006" s="12">
        <v>0</v>
      </c>
      <c r="Q3006" s="12">
        <v>0</v>
      </c>
      <c r="R3006" s="12">
        <v>68615</v>
      </c>
      <c r="S3006" s="59">
        <v>3.2383561643835614</v>
      </c>
      <c r="T3006" s="59">
        <v>47.591780821917808</v>
      </c>
      <c r="U3006" s="12">
        <v>2</v>
      </c>
      <c r="V3006" s="12">
        <v>1</v>
      </c>
      <c r="W3006" s="12">
        <v>1</v>
      </c>
      <c r="X3006" s="12">
        <v>2</v>
      </c>
      <c r="Y3006" s="12">
        <v>2</v>
      </c>
      <c r="Z3006" s="58">
        <v>0</v>
      </c>
      <c r="AA3006" s="58">
        <v>0</v>
      </c>
      <c r="AB3006" s="58">
        <v>0</v>
      </c>
      <c r="AC3006" s="58" t="s">
        <v>91</v>
      </c>
    </row>
    <row r="3007" spans="1:29" x14ac:dyDescent="0.3">
      <c r="A3007" s="57">
        <v>2224626006</v>
      </c>
      <c r="B3007" s="12" t="s">
        <v>2468</v>
      </c>
      <c r="C3007" s="58" t="s">
        <v>106</v>
      </c>
      <c r="D3007" s="58" t="s">
        <v>115</v>
      </c>
      <c r="E3007" s="58">
        <v>250489</v>
      </c>
      <c r="F3007" s="58">
        <v>5980000</v>
      </c>
      <c r="G3007" s="58">
        <f>+IF(F3007&gt;K3007+100000,F3007-K3007,0)</f>
        <v>4667176</v>
      </c>
      <c r="H3007" s="58">
        <v>197126</v>
      </c>
      <c r="I3007" s="58">
        <v>0</v>
      </c>
      <c r="J3007" s="58">
        <v>0</v>
      </c>
      <c r="K3007" s="58">
        <v>1312824</v>
      </c>
      <c r="L3007" s="12" t="s">
        <v>88</v>
      </c>
      <c r="M3007" s="12" t="s">
        <v>89</v>
      </c>
      <c r="N3007" s="12" t="s">
        <v>10</v>
      </c>
      <c r="O3007" s="12">
        <v>4</v>
      </c>
      <c r="P3007" s="12">
        <v>0</v>
      </c>
      <c r="Q3007" s="12">
        <v>0</v>
      </c>
      <c r="R3007" s="12">
        <v>76520</v>
      </c>
      <c r="S3007" s="59">
        <v>4.5534246575342463</v>
      </c>
      <c r="T3007" s="59">
        <v>34.646575342465752</v>
      </c>
      <c r="U3007" s="12">
        <v>2</v>
      </c>
      <c r="V3007" s="12">
        <v>2</v>
      </c>
      <c r="W3007" s="12">
        <v>3</v>
      </c>
      <c r="X3007" s="12">
        <v>2</v>
      </c>
      <c r="Y3007" s="12">
        <v>1</v>
      </c>
      <c r="Z3007" s="58">
        <v>0</v>
      </c>
      <c r="AA3007" s="58">
        <v>0</v>
      </c>
      <c r="AB3007" s="58">
        <v>0</v>
      </c>
      <c r="AC3007" s="58" t="s">
        <v>91</v>
      </c>
    </row>
    <row r="3008" spans="1:29" x14ac:dyDescent="0.3">
      <c r="A3008" s="57">
        <v>2044026044</v>
      </c>
      <c r="B3008" s="12" t="s">
        <v>2473</v>
      </c>
      <c r="C3008" s="58" t="s">
        <v>108</v>
      </c>
      <c r="D3008" s="58" t="s">
        <v>113</v>
      </c>
      <c r="E3008" s="58"/>
      <c r="F3008" s="58">
        <v>1049041</v>
      </c>
      <c r="G3008" s="58">
        <f>+IF(F3008&gt;K3008+100000,F3008-K3008,0)</f>
        <v>0</v>
      </c>
      <c r="H3008" s="58">
        <v>88823</v>
      </c>
      <c r="I3008" s="58">
        <v>0</v>
      </c>
      <c r="J3008" s="58">
        <v>0</v>
      </c>
      <c r="K3008" s="58">
        <v>1314429</v>
      </c>
      <c r="L3008" s="12" t="s">
        <v>88</v>
      </c>
      <c r="M3008" s="12" t="s">
        <v>89</v>
      </c>
      <c r="N3008" s="12" t="s">
        <v>10</v>
      </c>
      <c r="O3008" s="12">
        <v>4</v>
      </c>
      <c r="P3008" s="12">
        <v>0</v>
      </c>
      <c r="Q3008" s="12">
        <v>0</v>
      </c>
      <c r="R3008" s="12">
        <v>13052</v>
      </c>
      <c r="S3008" s="59">
        <v>2.2383561643835614</v>
      </c>
      <c r="T3008" s="59">
        <v>28.391780821917809</v>
      </c>
      <c r="U3008" s="12">
        <v>2</v>
      </c>
      <c r="V3008" s="12">
        <v>3</v>
      </c>
      <c r="W3008" s="12">
        <v>1</v>
      </c>
      <c r="X3008" s="12">
        <v>3</v>
      </c>
      <c r="Y3008" s="12">
        <v>2</v>
      </c>
      <c r="Z3008" s="58">
        <v>0</v>
      </c>
      <c r="AA3008" s="58">
        <v>0</v>
      </c>
      <c r="AB3008" s="58">
        <v>0</v>
      </c>
      <c r="AC3008" s="58" t="s">
        <v>91</v>
      </c>
    </row>
    <row r="3009" spans="1:29" x14ac:dyDescent="0.3">
      <c r="A3009" s="57">
        <v>2244062442</v>
      </c>
      <c r="B3009" s="12" t="s">
        <v>2476</v>
      </c>
      <c r="C3009" s="58" t="s">
        <v>109</v>
      </c>
      <c r="D3009" s="58" t="s">
        <v>112</v>
      </c>
      <c r="E3009" s="58">
        <v>408983</v>
      </c>
      <c r="F3009" s="58"/>
      <c r="G3009" s="58">
        <f>+IF(F3009&gt;K3009+100000,F3009-K3009,0)</f>
        <v>0</v>
      </c>
      <c r="H3009" s="58"/>
      <c r="I3009" s="58"/>
      <c r="J3009" s="58"/>
      <c r="K3009" s="58">
        <v>1316281</v>
      </c>
      <c r="L3009" s="12" t="s">
        <v>91</v>
      </c>
      <c r="M3009" s="12" t="s">
        <v>91</v>
      </c>
      <c r="N3009" s="12" t="s">
        <v>91</v>
      </c>
      <c r="O3009" s="12">
        <v>4</v>
      </c>
      <c r="P3009" s="12">
        <v>0</v>
      </c>
      <c r="Q3009" s="12">
        <v>0</v>
      </c>
      <c r="R3009" s="12">
        <v>76001</v>
      </c>
      <c r="S3009" s="59">
        <v>4.4273972602739722</v>
      </c>
      <c r="T3009" s="59">
        <v>29.654794520547945</v>
      </c>
      <c r="U3009" s="12">
        <v>2</v>
      </c>
      <c r="V3009" s="12">
        <v>3</v>
      </c>
      <c r="W3009" s="12">
        <v>3</v>
      </c>
      <c r="X3009" s="12">
        <v>2</v>
      </c>
      <c r="Y3009" s="12">
        <v>1</v>
      </c>
      <c r="Z3009" s="58">
        <v>0</v>
      </c>
      <c r="AA3009" s="58">
        <v>0</v>
      </c>
      <c r="AB3009" s="58">
        <v>0</v>
      </c>
      <c r="AC3009" s="58" t="s">
        <v>91</v>
      </c>
    </row>
    <row r="3010" spans="1:29" x14ac:dyDescent="0.3">
      <c r="A3010" s="57">
        <v>66802862</v>
      </c>
      <c r="B3010" s="12" t="s">
        <v>2477</v>
      </c>
      <c r="C3010" s="58" t="s">
        <v>108</v>
      </c>
      <c r="D3010" s="58" t="s">
        <v>113</v>
      </c>
      <c r="E3010" s="58"/>
      <c r="F3010" s="58">
        <v>1262900</v>
      </c>
      <c r="G3010" s="58">
        <f>+IF(F3010&gt;K3010+100000,F3010-K3010,0)</f>
        <v>0</v>
      </c>
      <c r="H3010" s="58">
        <v>118716</v>
      </c>
      <c r="I3010" s="58">
        <v>0</v>
      </c>
      <c r="J3010" s="58">
        <v>1300000</v>
      </c>
      <c r="K3010" s="58">
        <v>1316281</v>
      </c>
      <c r="L3010" s="12" t="s">
        <v>87</v>
      </c>
      <c r="M3010" s="12" t="s">
        <v>89</v>
      </c>
      <c r="N3010" s="12" t="s">
        <v>10</v>
      </c>
      <c r="O3010" s="12">
        <v>4</v>
      </c>
      <c r="P3010" s="12">
        <v>0</v>
      </c>
      <c r="Q3010" s="12">
        <v>0</v>
      </c>
      <c r="R3010" s="12">
        <v>73001</v>
      </c>
      <c r="S3010" s="59">
        <v>4.4273972602739722</v>
      </c>
      <c r="T3010" s="59">
        <v>49.326027397260276</v>
      </c>
      <c r="U3010" s="12">
        <v>2</v>
      </c>
      <c r="V3010" s="12">
        <v>0</v>
      </c>
      <c r="W3010" s="12">
        <v>1</v>
      </c>
      <c r="X3010" s="12">
        <v>2</v>
      </c>
      <c r="Y3010" s="12">
        <v>1</v>
      </c>
      <c r="Z3010" s="58">
        <v>0</v>
      </c>
      <c r="AA3010" s="58">
        <v>0</v>
      </c>
      <c r="AB3010" s="58">
        <v>0</v>
      </c>
      <c r="AC3010" s="58" t="s">
        <v>91</v>
      </c>
    </row>
    <row r="3011" spans="1:29" x14ac:dyDescent="0.3">
      <c r="A3011" s="57">
        <v>2022444080</v>
      </c>
      <c r="B3011" s="12" t="s">
        <v>2478</v>
      </c>
      <c r="C3011" s="58" t="s">
        <v>109</v>
      </c>
      <c r="D3011" s="58" t="s">
        <v>117</v>
      </c>
      <c r="E3011" s="58">
        <v>3264696</v>
      </c>
      <c r="F3011" s="58"/>
      <c r="G3011" s="58">
        <f>+IF(F3011&gt;K3011+100000,F3011-K3011,0)</f>
        <v>0</v>
      </c>
      <c r="H3011" s="58"/>
      <c r="I3011" s="58"/>
      <c r="J3011" s="58"/>
      <c r="K3011" s="58">
        <v>1316934</v>
      </c>
      <c r="L3011" s="12" t="s">
        <v>91</v>
      </c>
      <c r="M3011" s="12" t="s">
        <v>91</v>
      </c>
      <c r="N3011" s="12" t="s">
        <v>91</v>
      </c>
      <c r="O3011" s="12">
        <v>4</v>
      </c>
      <c r="P3011" s="12">
        <v>0</v>
      </c>
      <c r="Q3011" s="12">
        <v>0</v>
      </c>
      <c r="R3011" s="12">
        <v>11001</v>
      </c>
      <c r="S3011" s="59">
        <v>4.3835616438356162</v>
      </c>
      <c r="T3011" s="59">
        <v>34.394520547945206</v>
      </c>
      <c r="U3011" s="12">
        <v>2</v>
      </c>
      <c r="V3011" s="12">
        <v>0</v>
      </c>
      <c r="W3011" s="12">
        <v>2</v>
      </c>
      <c r="X3011" s="12">
        <v>2</v>
      </c>
      <c r="Y3011" s="12">
        <v>1</v>
      </c>
      <c r="Z3011" s="58">
        <v>0</v>
      </c>
      <c r="AA3011" s="58">
        <v>0</v>
      </c>
      <c r="AB3011" s="58">
        <v>0</v>
      </c>
      <c r="AC3011" s="58" t="s">
        <v>91</v>
      </c>
    </row>
    <row r="3012" spans="1:29" x14ac:dyDescent="0.3">
      <c r="A3012" s="57">
        <v>62846280</v>
      </c>
      <c r="B3012" s="12" t="s">
        <v>2479</v>
      </c>
      <c r="C3012" s="58" t="s">
        <v>108</v>
      </c>
      <c r="D3012" s="58" t="s">
        <v>29</v>
      </c>
      <c r="E3012" s="58">
        <v>2271525</v>
      </c>
      <c r="F3012" s="58">
        <v>1918406</v>
      </c>
      <c r="G3012" s="58">
        <f>+IF(F3012&gt;K3012+100000,F3012-K3012,0)</f>
        <v>601472</v>
      </c>
      <c r="H3012" s="58">
        <v>211274</v>
      </c>
      <c r="I3012" s="58">
        <v>0</v>
      </c>
      <c r="J3012" s="58">
        <v>0</v>
      </c>
      <c r="K3012" s="58">
        <v>1316934</v>
      </c>
      <c r="L3012" s="12" t="s">
        <v>88</v>
      </c>
      <c r="M3012" s="12" t="s">
        <v>89</v>
      </c>
      <c r="N3012" s="12" t="s">
        <v>10</v>
      </c>
      <c r="O3012" s="12">
        <v>4</v>
      </c>
      <c r="P3012" s="12">
        <v>0</v>
      </c>
      <c r="Q3012" s="12">
        <v>0</v>
      </c>
      <c r="R3012" s="12">
        <v>11001</v>
      </c>
      <c r="S3012" s="59">
        <v>4.3808219178082188</v>
      </c>
      <c r="T3012" s="59">
        <v>39.443835616438356</v>
      </c>
      <c r="U3012" s="12">
        <v>2</v>
      </c>
      <c r="V3012" s="12">
        <v>0</v>
      </c>
      <c r="W3012" s="12">
        <v>2</v>
      </c>
      <c r="X3012" s="12">
        <v>2</v>
      </c>
      <c r="Y3012" s="12">
        <v>1</v>
      </c>
      <c r="Z3012" s="58">
        <v>0</v>
      </c>
      <c r="AA3012" s="58">
        <v>0</v>
      </c>
      <c r="AB3012" s="58">
        <v>0</v>
      </c>
      <c r="AC3012" s="58" t="s">
        <v>91</v>
      </c>
    </row>
    <row r="3013" spans="1:29" x14ac:dyDescent="0.3">
      <c r="A3013" s="57">
        <v>2084626240</v>
      </c>
      <c r="B3013" s="12" t="s">
        <v>2481</v>
      </c>
      <c r="C3013" s="58" t="s">
        <v>108</v>
      </c>
      <c r="D3013" s="58" t="s">
        <v>29</v>
      </c>
      <c r="E3013" s="58"/>
      <c r="F3013" s="58">
        <v>1616243</v>
      </c>
      <c r="G3013" s="58">
        <f>+IF(F3013&gt;K3013+100000,F3013-K3013,0)</f>
        <v>299309</v>
      </c>
      <c r="H3013" s="58">
        <v>172711</v>
      </c>
      <c r="I3013" s="58">
        <v>0</v>
      </c>
      <c r="J3013" s="58">
        <v>2200000</v>
      </c>
      <c r="K3013" s="58">
        <v>1316934</v>
      </c>
      <c r="L3013" s="12" t="s">
        <v>87</v>
      </c>
      <c r="M3013" s="12" t="s">
        <v>89</v>
      </c>
      <c r="N3013" s="12" t="s">
        <v>10</v>
      </c>
      <c r="O3013" s="12">
        <v>4</v>
      </c>
      <c r="P3013" s="12">
        <v>0</v>
      </c>
      <c r="Q3013" s="12">
        <v>0</v>
      </c>
      <c r="R3013" s="12">
        <v>11001</v>
      </c>
      <c r="S3013" s="59">
        <v>4.3808219178082188</v>
      </c>
      <c r="T3013" s="59">
        <v>26.769863013698629</v>
      </c>
      <c r="U3013" s="12">
        <v>1</v>
      </c>
      <c r="V3013" s="12">
        <v>0</v>
      </c>
      <c r="W3013" s="12">
        <v>1</v>
      </c>
      <c r="X3013" s="12">
        <v>2</v>
      </c>
      <c r="Y3013" s="12">
        <v>3</v>
      </c>
      <c r="Z3013" s="58">
        <v>0</v>
      </c>
      <c r="AA3013" s="58">
        <v>0</v>
      </c>
      <c r="AB3013" s="58">
        <v>0</v>
      </c>
      <c r="AC3013" s="58" t="s">
        <v>91</v>
      </c>
    </row>
    <row r="3014" spans="1:29" x14ac:dyDescent="0.3">
      <c r="A3014" s="57">
        <v>2224624640</v>
      </c>
      <c r="B3014" s="12" t="s">
        <v>2482</v>
      </c>
      <c r="C3014" s="58" t="s">
        <v>108</v>
      </c>
      <c r="D3014" s="58" t="s">
        <v>29</v>
      </c>
      <c r="E3014" s="58"/>
      <c r="F3014" s="58">
        <v>1774021</v>
      </c>
      <c r="G3014" s="58">
        <f>+IF(F3014&gt;K3014+100000,F3014-K3014,0)</f>
        <v>457087</v>
      </c>
      <c r="H3014" s="58">
        <v>106376</v>
      </c>
      <c r="I3014" s="58">
        <v>0</v>
      </c>
      <c r="J3014" s="58">
        <v>1200000</v>
      </c>
      <c r="K3014" s="58">
        <v>1316934</v>
      </c>
      <c r="L3014" s="12" t="s">
        <v>87</v>
      </c>
      <c r="M3014" s="12" t="s">
        <v>89</v>
      </c>
      <c r="N3014" s="12" t="s">
        <v>10</v>
      </c>
      <c r="O3014" s="12">
        <v>4</v>
      </c>
      <c r="P3014" s="12">
        <v>0</v>
      </c>
      <c r="Q3014" s="12">
        <v>0</v>
      </c>
      <c r="R3014" s="12">
        <v>76130</v>
      </c>
      <c r="S3014" s="59">
        <v>4.3890410958904109</v>
      </c>
      <c r="T3014" s="59">
        <v>35.712328767123289</v>
      </c>
      <c r="U3014" s="12">
        <v>1</v>
      </c>
      <c r="V3014" s="12">
        <v>2</v>
      </c>
      <c r="W3014" s="12">
        <v>1</v>
      </c>
      <c r="X3014" s="12">
        <v>2</v>
      </c>
      <c r="Y3014" s="12">
        <v>3</v>
      </c>
      <c r="Z3014" s="58">
        <v>0</v>
      </c>
      <c r="AA3014" s="58">
        <v>0</v>
      </c>
      <c r="AB3014" s="58">
        <v>0</v>
      </c>
      <c r="AC3014" s="58" t="s">
        <v>91</v>
      </c>
    </row>
    <row r="3015" spans="1:29" x14ac:dyDescent="0.3">
      <c r="A3015" s="57">
        <v>2086042604</v>
      </c>
      <c r="B3015" s="12" t="s">
        <v>2483</v>
      </c>
      <c r="C3015" s="58" t="s">
        <v>109</v>
      </c>
      <c r="D3015" s="58" t="s">
        <v>112</v>
      </c>
      <c r="E3015" s="58"/>
      <c r="F3015" s="58"/>
      <c r="G3015" s="58">
        <f>+IF(F3015&gt;K3015+100000,F3015-K3015,0)</f>
        <v>0</v>
      </c>
      <c r="H3015" s="58"/>
      <c r="I3015" s="58"/>
      <c r="J3015" s="58"/>
      <c r="K3015" s="58">
        <v>1316934</v>
      </c>
      <c r="L3015" s="12" t="s">
        <v>91</v>
      </c>
      <c r="M3015" s="12" t="s">
        <v>91</v>
      </c>
      <c r="N3015" s="12" t="s">
        <v>91</v>
      </c>
      <c r="O3015" s="12">
        <v>4</v>
      </c>
      <c r="P3015" s="12">
        <v>0</v>
      </c>
      <c r="Q3015" s="12">
        <v>0</v>
      </c>
      <c r="R3015" s="12">
        <v>52356</v>
      </c>
      <c r="S3015" s="59">
        <v>4.3835616438356162</v>
      </c>
      <c r="T3015" s="59">
        <v>28.734246575342464</v>
      </c>
      <c r="U3015" s="12">
        <v>2</v>
      </c>
      <c r="V3015" s="12">
        <v>0</v>
      </c>
      <c r="W3015" s="12">
        <v>2</v>
      </c>
      <c r="X3015" s="12">
        <v>2</v>
      </c>
      <c r="Y3015" s="12">
        <v>1</v>
      </c>
      <c r="Z3015" s="58">
        <v>0</v>
      </c>
      <c r="AA3015" s="58">
        <v>0</v>
      </c>
      <c r="AB3015" s="58">
        <v>0</v>
      </c>
      <c r="AC3015" s="58" t="s">
        <v>91</v>
      </c>
    </row>
    <row r="3016" spans="1:29" x14ac:dyDescent="0.3">
      <c r="A3016" s="57">
        <v>4468488</v>
      </c>
      <c r="B3016" s="12" t="s">
        <v>2488</v>
      </c>
      <c r="C3016" s="58" t="s">
        <v>106</v>
      </c>
      <c r="D3016" s="58" t="s">
        <v>115</v>
      </c>
      <c r="E3016" s="58">
        <v>4804</v>
      </c>
      <c r="F3016" s="58">
        <v>4530000</v>
      </c>
      <c r="G3016" s="58">
        <f>+IF(F3016&gt;K3016+100000,F3016-K3016,0)</f>
        <v>3204009</v>
      </c>
      <c r="H3016" s="58">
        <v>137396</v>
      </c>
      <c r="I3016" s="58">
        <v>0</v>
      </c>
      <c r="J3016" s="58">
        <v>0</v>
      </c>
      <c r="K3016" s="58">
        <v>1325991</v>
      </c>
      <c r="L3016" s="12" t="s">
        <v>88</v>
      </c>
      <c r="M3016" s="12" t="s">
        <v>89</v>
      </c>
      <c r="N3016" s="12" t="s">
        <v>10</v>
      </c>
      <c r="O3016" s="12">
        <v>4</v>
      </c>
      <c r="P3016" s="12">
        <v>0</v>
      </c>
      <c r="Q3016" s="12">
        <v>0</v>
      </c>
      <c r="R3016" s="12">
        <v>76130</v>
      </c>
      <c r="S3016" s="59">
        <v>4.4986301369863018</v>
      </c>
      <c r="T3016" s="59">
        <v>44.391780821917806</v>
      </c>
      <c r="U3016" s="12">
        <v>1</v>
      </c>
      <c r="V3016" s="12">
        <v>0</v>
      </c>
      <c r="W3016" s="12">
        <v>1</v>
      </c>
      <c r="X3016" s="12">
        <v>2</v>
      </c>
      <c r="Y3016" s="12">
        <v>3</v>
      </c>
      <c r="Z3016" s="58">
        <v>0</v>
      </c>
      <c r="AA3016" s="58">
        <v>0</v>
      </c>
      <c r="AB3016" s="58">
        <v>0</v>
      </c>
      <c r="AC3016" s="58" t="s">
        <v>91</v>
      </c>
    </row>
    <row r="3017" spans="1:29" x14ac:dyDescent="0.3">
      <c r="A3017" s="57">
        <v>66080084</v>
      </c>
      <c r="B3017" s="12" t="s">
        <v>2490</v>
      </c>
      <c r="C3017" s="58" t="s">
        <v>108</v>
      </c>
      <c r="D3017" s="58" t="s">
        <v>113</v>
      </c>
      <c r="E3017" s="58">
        <v>1882216</v>
      </c>
      <c r="F3017" s="58">
        <v>1393243</v>
      </c>
      <c r="G3017" s="58">
        <f>+IF(F3017&gt;K3017+100000,F3017-K3017,0)</f>
        <v>0</v>
      </c>
      <c r="H3017" s="58">
        <v>105166</v>
      </c>
      <c r="I3017" s="58">
        <v>0</v>
      </c>
      <c r="J3017" s="58">
        <v>0</v>
      </c>
      <c r="K3017" s="58">
        <v>1328000</v>
      </c>
      <c r="L3017" s="12" t="s">
        <v>88</v>
      </c>
      <c r="M3017" s="12" t="s">
        <v>89</v>
      </c>
      <c r="N3017" s="12" t="s">
        <v>10</v>
      </c>
      <c r="O3017" s="12">
        <v>4</v>
      </c>
      <c r="P3017" s="12">
        <v>0</v>
      </c>
      <c r="Q3017" s="12">
        <v>0</v>
      </c>
      <c r="R3017" s="12">
        <v>76130</v>
      </c>
      <c r="S3017" s="59">
        <v>4.4301369863013695</v>
      </c>
      <c r="T3017" s="59">
        <v>38.580821917808223</v>
      </c>
      <c r="U3017" s="12">
        <v>2</v>
      </c>
      <c r="V3017" s="12">
        <v>0</v>
      </c>
      <c r="W3017" s="12">
        <v>1</v>
      </c>
      <c r="X3017" s="12">
        <v>2</v>
      </c>
      <c r="Y3017" s="12">
        <v>1</v>
      </c>
      <c r="Z3017" s="58">
        <v>0</v>
      </c>
      <c r="AA3017" s="58">
        <v>0</v>
      </c>
      <c r="AB3017" s="58">
        <v>0</v>
      </c>
      <c r="AC3017" s="58" t="s">
        <v>91</v>
      </c>
    </row>
    <row r="3018" spans="1:29" x14ac:dyDescent="0.3">
      <c r="A3018" s="57">
        <v>2024604846</v>
      </c>
      <c r="B3018" s="12" t="s">
        <v>2492</v>
      </c>
      <c r="C3018" s="58" t="s">
        <v>108</v>
      </c>
      <c r="D3018" s="58" t="s">
        <v>29</v>
      </c>
      <c r="E3018" s="58">
        <v>1182367</v>
      </c>
      <c r="F3018" s="58">
        <v>1911032</v>
      </c>
      <c r="G3018" s="58">
        <f>+IF(F3018&gt;K3018+100000,F3018-K3018,0)</f>
        <v>583032</v>
      </c>
      <c r="H3018" s="58">
        <v>110215</v>
      </c>
      <c r="I3018" s="58">
        <v>0</v>
      </c>
      <c r="J3018" s="58">
        <v>1000000</v>
      </c>
      <c r="K3018" s="58">
        <v>1328000</v>
      </c>
      <c r="L3018" s="12" t="s">
        <v>87</v>
      </c>
      <c r="M3018" s="12" t="s">
        <v>89</v>
      </c>
      <c r="N3018" s="12" t="s">
        <v>10</v>
      </c>
      <c r="O3018" s="12">
        <v>4</v>
      </c>
      <c r="P3018" s="12">
        <v>0</v>
      </c>
      <c r="Q3018" s="12">
        <v>0</v>
      </c>
      <c r="R3018" s="12">
        <v>25307</v>
      </c>
      <c r="S3018" s="59">
        <v>4.4273972602739722</v>
      </c>
      <c r="T3018" s="59">
        <v>32.753424657534246</v>
      </c>
      <c r="U3018" s="12">
        <v>2</v>
      </c>
      <c r="V3018" s="12">
        <v>0</v>
      </c>
      <c r="W3018" s="12">
        <v>1</v>
      </c>
      <c r="X3018" s="12">
        <v>2</v>
      </c>
      <c r="Y3018" s="12">
        <v>1</v>
      </c>
      <c r="Z3018" s="58">
        <v>0</v>
      </c>
      <c r="AA3018" s="58">
        <v>0</v>
      </c>
      <c r="AB3018" s="58">
        <v>0</v>
      </c>
      <c r="AC3018" s="58" t="s">
        <v>91</v>
      </c>
    </row>
    <row r="3019" spans="1:29" x14ac:dyDescent="0.3">
      <c r="A3019" s="57">
        <v>2224622886</v>
      </c>
      <c r="B3019" s="12" t="s">
        <v>2493</v>
      </c>
      <c r="C3019" s="58" t="s">
        <v>108</v>
      </c>
      <c r="D3019" s="58" t="s">
        <v>29</v>
      </c>
      <c r="E3019" s="58">
        <v>49164</v>
      </c>
      <c r="F3019" s="58">
        <v>1499539</v>
      </c>
      <c r="G3019" s="58">
        <f>+IF(F3019&gt;K3019+100000,F3019-K3019,0)</f>
        <v>171539</v>
      </c>
      <c r="H3019" s="58">
        <v>148039</v>
      </c>
      <c r="I3019" s="58">
        <v>0</v>
      </c>
      <c r="J3019" s="58">
        <v>550000</v>
      </c>
      <c r="K3019" s="58">
        <v>1328000</v>
      </c>
      <c r="L3019" s="12" t="s">
        <v>87</v>
      </c>
      <c r="M3019" s="12" t="s">
        <v>89</v>
      </c>
      <c r="N3019" s="12" t="s">
        <v>10</v>
      </c>
      <c r="O3019" s="12">
        <v>4</v>
      </c>
      <c r="P3019" s="12">
        <v>0</v>
      </c>
      <c r="Q3019" s="12">
        <v>0</v>
      </c>
      <c r="R3019" s="12">
        <v>76130</v>
      </c>
      <c r="S3019" s="59">
        <v>4.4301369863013695</v>
      </c>
      <c r="T3019" s="59">
        <v>31.764383561643836</v>
      </c>
      <c r="U3019" s="12">
        <v>2</v>
      </c>
      <c r="V3019" s="12">
        <v>0</v>
      </c>
      <c r="W3019" s="12">
        <v>1</v>
      </c>
      <c r="X3019" s="12">
        <v>2</v>
      </c>
      <c r="Y3019" s="12">
        <v>3</v>
      </c>
      <c r="Z3019" s="58">
        <v>0</v>
      </c>
      <c r="AA3019" s="58">
        <v>0</v>
      </c>
      <c r="AB3019" s="58">
        <v>0</v>
      </c>
      <c r="AC3019" s="58" t="s">
        <v>91</v>
      </c>
    </row>
    <row r="3020" spans="1:29" x14ac:dyDescent="0.3">
      <c r="A3020" s="57">
        <v>4260264</v>
      </c>
      <c r="B3020" s="12" t="s">
        <v>2494</v>
      </c>
      <c r="C3020" s="58" t="s">
        <v>108</v>
      </c>
      <c r="D3020" s="58" t="s">
        <v>29</v>
      </c>
      <c r="E3020" s="58">
        <v>1819000</v>
      </c>
      <c r="F3020" s="58">
        <v>1770410</v>
      </c>
      <c r="G3020" s="58">
        <f>+IF(F3020&gt;K3020+100000,F3020-K3020,0)</f>
        <v>439397</v>
      </c>
      <c r="H3020" s="58">
        <v>91921</v>
      </c>
      <c r="I3020" s="58">
        <v>0</v>
      </c>
      <c r="J3020" s="58">
        <v>0</v>
      </c>
      <c r="K3020" s="58">
        <v>1331013</v>
      </c>
      <c r="L3020" s="12" t="s">
        <v>88</v>
      </c>
      <c r="M3020" s="12" t="s">
        <v>89</v>
      </c>
      <c r="N3020" s="12" t="s">
        <v>10</v>
      </c>
      <c r="O3020" s="12">
        <v>4</v>
      </c>
      <c r="P3020" s="12">
        <v>0</v>
      </c>
      <c r="Q3020" s="12">
        <v>0</v>
      </c>
      <c r="R3020" s="12">
        <v>76130</v>
      </c>
      <c r="S3020" s="59">
        <v>2.1013698630136988</v>
      </c>
      <c r="T3020" s="59">
        <v>51.230136986301368</v>
      </c>
      <c r="U3020" s="12">
        <v>1</v>
      </c>
      <c r="V3020" s="12">
        <v>2</v>
      </c>
      <c r="W3020" s="12">
        <v>2</v>
      </c>
      <c r="X3020" s="12">
        <v>3</v>
      </c>
      <c r="Y3020" s="12">
        <v>2</v>
      </c>
      <c r="Z3020" s="58">
        <v>0</v>
      </c>
      <c r="AA3020" s="58">
        <v>0</v>
      </c>
      <c r="AB3020" s="58">
        <v>0</v>
      </c>
      <c r="AC3020" s="58" t="s">
        <v>91</v>
      </c>
    </row>
    <row r="3021" spans="1:29" x14ac:dyDescent="0.3">
      <c r="A3021" s="57">
        <v>2026066206</v>
      </c>
      <c r="B3021" s="12" t="s">
        <v>2495</v>
      </c>
      <c r="C3021" s="58" t="s">
        <v>108</v>
      </c>
      <c r="D3021" s="58" t="s">
        <v>114</v>
      </c>
      <c r="E3021" s="58">
        <v>1148987</v>
      </c>
      <c r="F3021" s="58">
        <v>2653901</v>
      </c>
      <c r="G3021" s="58">
        <f>+IF(F3021&gt;K3021+100000,F3021-K3021,0)</f>
        <v>1322888</v>
      </c>
      <c r="H3021" s="58">
        <v>197385</v>
      </c>
      <c r="I3021" s="58">
        <v>0</v>
      </c>
      <c r="J3021" s="58">
        <v>2460511</v>
      </c>
      <c r="K3021" s="58">
        <v>1331013</v>
      </c>
      <c r="L3021" s="12" t="s">
        <v>87</v>
      </c>
      <c r="M3021" s="12" t="s">
        <v>89</v>
      </c>
      <c r="N3021" s="12" t="s">
        <v>10</v>
      </c>
      <c r="O3021" s="12">
        <v>4</v>
      </c>
      <c r="P3021" s="12">
        <v>0</v>
      </c>
      <c r="Q3021" s="12">
        <v>0</v>
      </c>
      <c r="R3021" s="12">
        <v>11001</v>
      </c>
      <c r="S3021" s="59">
        <v>2.1589041095890411</v>
      </c>
      <c r="T3021" s="59">
        <v>27.684931506849313</v>
      </c>
      <c r="U3021" s="12">
        <v>1</v>
      </c>
      <c r="V3021" s="12">
        <v>0</v>
      </c>
      <c r="W3021" s="12">
        <v>2</v>
      </c>
      <c r="X3021" s="12">
        <v>3</v>
      </c>
      <c r="Y3021" s="12">
        <v>1</v>
      </c>
      <c r="Z3021" s="58">
        <v>0</v>
      </c>
      <c r="AA3021" s="58">
        <v>0</v>
      </c>
      <c r="AB3021" s="58">
        <v>0</v>
      </c>
      <c r="AC3021" s="58" t="s">
        <v>91</v>
      </c>
    </row>
    <row r="3022" spans="1:29" x14ac:dyDescent="0.3">
      <c r="A3022" s="57">
        <v>20446066</v>
      </c>
      <c r="B3022" s="12" t="s">
        <v>2499</v>
      </c>
      <c r="C3022" s="58" t="s">
        <v>108</v>
      </c>
      <c r="D3022" s="58" t="s">
        <v>113</v>
      </c>
      <c r="E3022" s="58">
        <v>302000</v>
      </c>
      <c r="F3022" s="58">
        <v>1380405</v>
      </c>
      <c r="G3022" s="58">
        <f>+IF(F3022&gt;K3022+100000,F3022-K3022,0)</f>
        <v>0</v>
      </c>
      <c r="H3022" s="58">
        <v>131595</v>
      </c>
      <c r="I3022" s="58">
        <v>0</v>
      </c>
      <c r="J3022" s="58">
        <v>0</v>
      </c>
      <c r="K3022" s="58">
        <v>1331013</v>
      </c>
      <c r="L3022" s="12" t="s">
        <v>88</v>
      </c>
      <c r="M3022" s="12" t="s">
        <v>89</v>
      </c>
      <c r="N3022" s="12" t="s">
        <v>10</v>
      </c>
      <c r="O3022" s="12">
        <v>4</v>
      </c>
      <c r="P3022" s="12">
        <v>0</v>
      </c>
      <c r="Q3022" s="12">
        <v>0</v>
      </c>
      <c r="R3022" s="12">
        <v>76130</v>
      </c>
      <c r="S3022" s="59">
        <v>2.1013698630136988</v>
      </c>
      <c r="T3022" s="59">
        <v>48.054794520547944</v>
      </c>
      <c r="U3022" s="12">
        <v>1</v>
      </c>
      <c r="V3022" s="12">
        <v>2</v>
      </c>
      <c r="W3022" s="12">
        <v>2</v>
      </c>
      <c r="X3022" s="12">
        <v>3</v>
      </c>
      <c r="Y3022" s="12">
        <v>2</v>
      </c>
      <c r="Z3022" s="58">
        <v>0</v>
      </c>
      <c r="AA3022" s="58">
        <v>0</v>
      </c>
      <c r="AB3022" s="58">
        <v>0</v>
      </c>
      <c r="AC3022" s="58" t="s">
        <v>91</v>
      </c>
    </row>
    <row r="3023" spans="1:29" x14ac:dyDescent="0.3">
      <c r="A3023" s="57">
        <v>4268442</v>
      </c>
      <c r="B3023" s="12" t="s">
        <v>2500</v>
      </c>
      <c r="C3023" s="58" t="s">
        <v>109</v>
      </c>
      <c r="D3023" s="58" t="s">
        <v>112</v>
      </c>
      <c r="E3023" s="58">
        <v>143500</v>
      </c>
      <c r="F3023" s="58"/>
      <c r="G3023" s="58">
        <f>+IF(F3023&gt;K3023+100000,F3023-K3023,0)</f>
        <v>0</v>
      </c>
      <c r="H3023" s="58"/>
      <c r="I3023" s="58"/>
      <c r="J3023" s="58"/>
      <c r="K3023" s="58">
        <v>1331013</v>
      </c>
      <c r="L3023" s="12" t="s">
        <v>91</v>
      </c>
      <c r="M3023" s="12" t="s">
        <v>91</v>
      </c>
      <c r="N3023" s="12" t="s">
        <v>91</v>
      </c>
      <c r="O3023" s="12">
        <v>4</v>
      </c>
      <c r="P3023" s="12">
        <v>0</v>
      </c>
      <c r="Q3023" s="12">
        <v>0</v>
      </c>
      <c r="R3023" s="12">
        <v>25769</v>
      </c>
      <c r="S3023" s="59">
        <v>2.1013698630136988</v>
      </c>
      <c r="T3023" s="59">
        <v>40.057534246575344</v>
      </c>
      <c r="U3023" s="12">
        <v>1</v>
      </c>
      <c r="V3023" s="12">
        <v>4</v>
      </c>
      <c r="W3023" s="12">
        <v>3</v>
      </c>
      <c r="X3023" s="12">
        <v>3</v>
      </c>
      <c r="Y3023" s="12">
        <v>1</v>
      </c>
      <c r="Z3023" s="58">
        <v>0</v>
      </c>
      <c r="AA3023" s="58">
        <v>0</v>
      </c>
      <c r="AB3023" s="58">
        <v>0</v>
      </c>
      <c r="AC3023" s="58" t="s">
        <v>91</v>
      </c>
    </row>
    <row r="3024" spans="1:29" x14ac:dyDescent="0.3">
      <c r="A3024" s="57">
        <v>22026286</v>
      </c>
      <c r="B3024" s="12" t="s">
        <v>2501</v>
      </c>
      <c r="C3024" s="58" t="s">
        <v>108</v>
      </c>
      <c r="D3024" s="58" t="s">
        <v>113</v>
      </c>
      <c r="E3024" s="58">
        <v>105661</v>
      </c>
      <c r="F3024" s="58">
        <v>244334</v>
      </c>
      <c r="G3024" s="58">
        <f>+IF(F3024&gt;K3024+100000,F3024-K3024,0)</f>
        <v>0</v>
      </c>
      <c r="H3024" s="58">
        <v>63235.000000000007</v>
      </c>
      <c r="I3024" s="58">
        <v>0</v>
      </c>
      <c r="J3024" s="58">
        <v>0</v>
      </c>
      <c r="K3024" s="58">
        <v>1331013</v>
      </c>
      <c r="L3024" s="12" t="s">
        <v>88</v>
      </c>
      <c r="M3024" s="12" t="s">
        <v>89</v>
      </c>
      <c r="N3024" s="12" t="s">
        <v>10</v>
      </c>
      <c r="O3024" s="12">
        <v>4</v>
      </c>
      <c r="P3024" s="12">
        <v>0</v>
      </c>
      <c r="Q3024" s="12">
        <v>0</v>
      </c>
      <c r="R3024" s="12">
        <v>76130</v>
      </c>
      <c r="S3024" s="59">
        <v>2.0931506849315067</v>
      </c>
      <c r="T3024" s="59">
        <v>53.093150684931508</v>
      </c>
      <c r="U3024" s="12">
        <v>1</v>
      </c>
      <c r="V3024" s="12">
        <v>3</v>
      </c>
      <c r="W3024" s="12">
        <v>2</v>
      </c>
      <c r="X3024" s="12">
        <v>3</v>
      </c>
      <c r="Y3024" s="12">
        <v>2</v>
      </c>
      <c r="Z3024" s="58">
        <v>0</v>
      </c>
      <c r="AA3024" s="58">
        <v>0</v>
      </c>
      <c r="AB3024" s="58">
        <v>0</v>
      </c>
      <c r="AC3024" s="58" t="s">
        <v>91</v>
      </c>
    </row>
    <row r="3025" spans="1:29" x14ac:dyDescent="0.3">
      <c r="A3025" s="57">
        <v>26862442</v>
      </c>
      <c r="B3025" s="12" t="s">
        <v>2502</v>
      </c>
      <c r="C3025" s="58" t="s">
        <v>109</v>
      </c>
      <c r="D3025" s="58" t="s">
        <v>112</v>
      </c>
      <c r="E3025" s="58"/>
      <c r="F3025" s="58"/>
      <c r="G3025" s="58">
        <f>+IF(F3025&gt;K3025+100000,F3025-K3025,0)</f>
        <v>0</v>
      </c>
      <c r="H3025" s="58"/>
      <c r="I3025" s="58"/>
      <c r="J3025" s="58"/>
      <c r="K3025" s="58">
        <v>1331013</v>
      </c>
      <c r="L3025" s="12" t="s">
        <v>91</v>
      </c>
      <c r="M3025" s="12" t="s">
        <v>91</v>
      </c>
      <c r="N3025" s="12" t="s">
        <v>91</v>
      </c>
      <c r="O3025" s="12">
        <v>4</v>
      </c>
      <c r="P3025" s="12">
        <v>0</v>
      </c>
      <c r="Q3025" s="12">
        <v>0</v>
      </c>
      <c r="R3025" s="12">
        <v>76001</v>
      </c>
      <c r="S3025" s="59">
        <v>2.1013698630136988</v>
      </c>
      <c r="T3025" s="59">
        <v>53.895890410958906</v>
      </c>
      <c r="U3025" s="12">
        <v>1</v>
      </c>
      <c r="V3025" s="12">
        <v>2</v>
      </c>
      <c r="W3025" s="12">
        <v>2</v>
      </c>
      <c r="X3025" s="12">
        <v>3</v>
      </c>
      <c r="Y3025" s="12">
        <v>1</v>
      </c>
      <c r="Z3025" s="58">
        <v>0</v>
      </c>
      <c r="AA3025" s="58">
        <v>0</v>
      </c>
      <c r="AB3025" s="58">
        <v>0</v>
      </c>
      <c r="AC3025" s="58" t="s">
        <v>91</v>
      </c>
    </row>
    <row r="3026" spans="1:29" x14ac:dyDescent="0.3">
      <c r="A3026" s="57">
        <v>4424828</v>
      </c>
      <c r="B3026" s="12" t="s">
        <v>2503</v>
      </c>
      <c r="C3026" s="58" t="s">
        <v>108</v>
      </c>
      <c r="D3026" s="58" t="s">
        <v>113</v>
      </c>
      <c r="E3026" s="58"/>
      <c r="F3026" s="58">
        <v>961616</v>
      </c>
      <c r="G3026" s="58">
        <f>+IF(F3026&gt;K3026+100000,F3026-K3026,0)</f>
        <v>0</v>
      </c>
      <c r="H3026" s="58">
        <v>193594</v>
      </c>
      <c r="I3026" s="58">
        <v>0</v>
      </c>
      <c r="J3026" s="58">
        <v>0</v>
      </c>
      <c r="K3026" s="58">
        <v>1331013</v>
      </c>
      <c r="L3026" s="12" t="s">
        <v>88</v>
      </c>
      <c r="M3026" s="12" t="s">
        <v>89</v>
      </c>
      <c r="N3026" s="12" t="s">
        <v>10</v>
      </c>
      <c r="O3026" s="12">
        <v>4</v>
      </c>
      <c r="P3026" s="12">
        <v>0</v>
      </c>
      <c r="Q3026" s="12">
        <v>0</v>
      </c>
      <c r="R3026" s="12">
        <v>11001</v>
      </c>
      <c r="S3026" s="59">
        <v>2.1013698630136988</v>
      </c>
      <c r="T3026" s="59">
        <v>47.210958904109589</v>
      </c>
      <c r="U3026" s="12">
        <v>1</v>
      </c>
      <c r="V3026" s="12">
        <v>2</v>
      </c>
      <c r="W3026" s="12">
        <v>2</v>
      </c>
      <c r="X3026" s="12">
        <v>3</v>
      </c>
      <c r="Y3026" s="12">
        <v>2</v>
      </c>
      <c r="Z3026" s="58">
        <v>0</v>
      </c>
      <c r="AA3026" s="58">
        <v>0</v>
      </c>
      <c r="AB3026" s="58">
        <v>0</v>
      </c>
      <c r="AC3026" s="58" t="s">
        <v>91</v>
      </c>
    </row>
    <row r="3027" spans="1:29" x14ac:dyDescent="0.3">
      <c r="A3027" s="57">
        <v>2008606448</v>
      </c>
      <c r="B3027" s="12" t="s">
        <v>2504</v>
      </c>
      <c r="C3027" s="58" t="s">
        <v>109</v>
      </c>
      <c r="D3027" s="58" t="s">
        <v>112</v>
      </c>
      <c r="E3027" s="58"/>
      <c r="F3027" s="58"/>
      <c r="G3027" s="58">
        <f>+IF(F3027&gt;K3027+100000,F3027-K3027,0)</f>
        <v>0</v>
      </c>
      <c r="H3027" s="58"/>
      <c r="I3027" s="58"/>
      <c r="J3027" s="58"/>
      <c r="K3027" s="58">
        <v>1332770</v>
      </c>
      <c r="L3027" s="12" t="s">
        <v>91</v>
      </c>
      <c r="M3027" s="12" t="s">
        <v>91</v>
      </c>
      <c r="N3027" s="12" t="s">
        <v>91</v>
      </c>
      <c r="O3027" s="12">
        <v>4</v>
      </c>
      <c r="P3027" s="12">
        <v>0</v>
      </c>
      <c r="Q3027" s="12">
        <v>0</v>
      </c>
      <c r="R3027" s="12">
        <v>68001</v>
      </c>
      <c r="S3027" s="59">
        <v>8.4657534246575334</v>
      </c>
      <c r="T3027" s="59">
        <v>25.008219178082193</v>
      </c>
      <c r="U3027" s="12">
        <v>1</v>
      </c>
      <c r="V3027" s="12">
        <v>2</v>
      </c>
      <c r="W3027" s="12">
        <v>3</v>
      </c>
      <c r="X3027" s="12">
        <v>2</v>
      </c>
      <c r="Y3027" s="12">
        <v>1</v>
      </c>
      <c r="Z3027" s="58">
        <v>0</v>
      </c>
      <c r="AA3027" s="58">
        <v>0</v>
      </c>
      <c r="AB3027" s="58">
        <v>0</v>
      </c>
      <c r="AC3027" s="58" t="s">
        <v>91</v>
      </c>
    </row>
    <row r="3028" spans="1:29" x14ac:dyDescent="0.3">
      <c r="A3028" s="57">
        <v>2082840280</v>
      </c>
      <c r="B3028" s="12" t="s">
        <v>2505</v>
      </c>
      <c r="C3028" s="58" t="s">
        <v>108</v>
      </c>
      <c r="D3028" s="58" t="s">
        <v>113</v>
      </c>
      <c r="E3028" s="58"/>
      <c r="F3028" s="58">
        <v>1049879</v>
      </c>
      <c r="G3028" s="58">
        <f>+IF(F3028&gt;K3028+100000,F3028-K3028,0)</f>
        <v>0</v>
      </c>
      <c r="H3028" s="58">
        <v>109662</v>
      </c>
      <c r="I3028" s="58">
        <v>0</v>
      </c>
      <c r="J3028" s="58">
        <v>0</v>
      </c>
      <c r="K3028" s="58">
        <v>1334956</v>
      </c>
      <c r="L3028" s="12" t="s">
        <v>88</v>
      </c>
      <c r="M3028" s="12" t="s">
        <v>89</v>
      </c>
      <c r="N3028" s="12" t="s">
        <v>10</v>
      </c>
      <c r="O3028" s="12">
        <v>4</v>
      </c>
      <c r="P3028" s="12">
        <v>0</v>
      </c>
      <c r="Q3028" s="12">
        <v>0</v>
      </c>
      <c r="R3028" s="12">
        <v>76130</v>
      </c>
      <c r="S3028" s="59">
        <v>4.5835616438356164</v>
      </c>
      <c r="T3028" s="59">
        <v>23.695890410958903</v>
      </c>
      <c r="U3028" s="12">
        <v>1</v>
      </c>
      <c r="V3028" s="12">
        <v>0</v>
      </c>
      <c r="W3028" s="12">
        <v>1</v>
      </c>
      <c r="X3028" s="12">
        <v>2</v>
      </c>
      <c r="Y3028" s="12">
        <v>1</v>
      </c>
      <c r="Z3028" s="58">
        <v>0</v>
      </c>
      <c r="AA3028" s="58">
        <v>0</v>
      </c>
      <c r="AB3028" s="58">
        <v>0</v>
      </c>
      <c r="AC3028" s="58" t="s">
        <v>91</v>
      </c>
    </row>
    <row r="3029" spans="1:29" x14ac:dyDescent="0.3">
      <c r="A3029" s="57">
        <v>84608284</v>
      </c>
      <c r="B3029" s="12" t="s">
        <v>2506</v>
      </c>
      <c r="C3029" s="58" t="s">
        <v>108</v>
      </c>
      <c r="D3029" s="58" t="s">
        <v>29</v>
      </c>
      <c r="E3029" s="58"/>
      <c r="F3029" s="58">
        <v>1694814</v>
      </c>
      <c r="G3029" s="58">
        <f>+IF(F3029&gt;K3029+100000,F3029-K3029,0)</f>
        <v>358694</v>
      </c>
      <c r="H3029" s="58">
        <v>78217</v>
      </c>
      <c r="I3029" s="58">
        <v>0</v>
      </c>
      <c r="J3029" s="58">
        <v>0</v>
      </c>
      <c r="K3029" s="58">
        <v>1336120</v>
      </c>
      <c r="L3029" s="12" t="s">
        <v>88</v>
      </c>
      <c r="M3029" s="12" t="s">
        <v>89</v>
      </c>
      <c r="N3029" s="12" t="s">
        <v>10</v>
      </c>
      <c r="O3029" s="12">
        <v>4</v>
      </c>
      <c r="P3029" s="12">
        <v>0</v>
      </c>
      <c r="Q3029" s="12">
        <v>0</v>
      </c>
      <c r="R3029" s="12">
        <v>13052</v>
      </c>
      <c r="S3029" s="59">
        <v>3.1561643835616437</v>
      </c>
      <c r="T3029" s="59">
        <v>37.293150684931504</v>
      </c>
      <c r="U3029" s="12">
        <v>1</v>
      </c>
      <c r="V3029" s="12">
        <v>2</v>
      </c>
      <c r="W3029" s="12">
        <v>1</v>
      </c>
      <c r="X3029" s="12">
        <v>3</v>
      </c>
      <c r="Y3029" s="12">
        <v>3</v>
      </c>
      <c r="Z3029" s="58">
        <v>0</v>
      </c>
      <c r="AA3029" s="58">
        <v>0</v>
      </c>
      <c r="AB3029" s="58">
        <v>0</v>
      </c>
      <c r="AC3029" s="58" t="s">
        <v>91</v>
      </c>
    </row>
    <row r="3030" spans="1:29" x14ac:dyDescent="0.3">
      <c r="A3030" s="57">
        <v>22484462</v>
      </c>
      <c r="B3030" s="12" t="s">
        <v>2507</v>
      </c>
      <c r="C3030" s="58" t="s">
        <v>109</v>
      </c>
      <c r="D3030" s="58" t="s">
        <v>112</v>
      </c>
      <c r="E3030" s="58"/>
      <c r="F3030" s="58"/>
      <c r="G3030" s="58">
        <f>+IF(F3030&gt;K3030+100000,F3030-K3030,0)</f>
        <v>0</v>
      </c>
      <c r="H3030" s="58"/>
      <c r="I3030" s="58"/>
      <c r="J3030" s="58"/>
      <c r="K3030" s="58">
        <v>1336120</v>
      </c>
      <c r="L3030" s="12" t="s">
        <v>91</v>
      </c>
      <c r="M3030" s="12" t="s">
        <v>91</v>
      </c>
      <c r="N3030" s="12" t="s">
        <v>91</v>
      </c>
      <c r="O3030" s="12">
        <v>4</v>
      </c>
      <c r="P3030" s="12">
        <v>0</v>
      </c>
      <c r="Q3030" s="12">
        <v>0</v>
      </c>
      <c r="R3030" s="12">
        <v>15001</v>
      </c>
      <c r="S3030" s="59">
        <v>3.1095890410958904</v>
      </c>
      <c r="T3030" s="59">
        <v>55.257534246575339</v>
      </c>
      <c r="U3030" s="12">
        <v>1</v>
      </c>
      <c r="V3030" s="12">
        <v>2</v>
      </c>
      <c r="W3030" s="12">
        <v>3</v>
      </c>
      <c r="X3030" s="12">
        <v>2</v>
      </c>
      <c r="Y3030" s="12">
        <v>2</v>
      </c>
      <c r="Z3030" s="58">
        <v>0</v>
      </c>
      <c r="AA3030" s="58">
        <v>0</v>
      </c>
      <c r="AB3030" s="58">
        <v>0</v>
      </c>
      <c r="AC3030" s="58" t="s">
        <v>91</v>
      </c>
    </row>
    <row r="3031" spans="1:29" x14ac:dyDescent="0.3">
      <c r="A3031" s="57">
        <v>2028626</v>
      </c>
      <c r="B3031" s="12" t="s">
        <v>2508</v>
      </c>
      <c r="C3031" s="58" t="s">
        <v>108</v>
      </c>
      <c r="D3031" s="58" t="s">
        <v>113</v>
      </c>
      <c r="E3031" s="58"/>
      <c r="F3031" s="58">
        <v>677232</v>
      </c>
      <c r="G3031" s="58">
        <f>+IF(F3031&gt;K3031+100000,F3031-K3031,0)</f>
        <v>0</v>
      </c>
      <c r="H3031" s="58">
        <v>87730</v>
      </c>
      <c r="I3031" s="58">
        <v>0</v>
      </c>
      <c r="J3031" s="58">
        <v>0</v>
      </c>
      <c r="K3031" s="58">
        <v>1336120</v>
      </c>
      <c r="L3031" s="12" t="s">
        <v>88</v>
      </c>
      <c r="M3031" s="12" t="s">
        <v>89</v>
      </c>
      <c r="N3031" s="12" t="s">
        <v>10</v>
      </c>
      <c r="O3031" s="12">
        <v>4</v>
      </c>
      <c r="P3031" s="12">
        <v>0</v>
      </c>
      <c r="Q3031" s="12">
        <v>0</v>
      </c>
      <c r="R3031" s="12">
        <v>11001</v>
      </c>
      <c r="S3031" s="59">
        <v>3.1095890410958904</v>
      </c>
      <c r="T3031" s="59">
        <v>54.145205479452052</v>
      </c>
      <c r="U3031" s="12">
        <v>1</v>
      </c>
      <c r="V3031" s="12">
        <v>1</v>
      </c>
      <c r="W3031" s="12">
        <v>2</v>
      </c>
      <c r="X3031" s="12">
        <v>2</v>
      </c>
      <c r="Y3031" s="12">
        <v>3</v>
      </c>
      <c r="Z3031" s="58">
        <v>0</v>
      </c>
      <c r="AA3031" s="58">
        <v>0</v>
      </c>
      <c r="AB3031" s="58">
        <v>0</v>
      </c>
      <c r="AC3031" s="58" t="s">
        <v>91</v>
      </c>
    </row>
    <row r="3032" spans="1:29" x14ac:dyDescent="0.3">
      <c r="A3032" s="57">
        <v>20440222</v>
      </c>
      <c r="B3032" s="12" t="s">
        <v>2509</v>
      </c>
      <c r="C3032" s="58" t="s">
        <v>109</v>
      </c>
      <c r="D3032" s="58" t="s">
        <v>112</v>
      </c>
      <c r="E3032" s="58">
        <v>67</v>
      </c>
      <c r="F3032" s="58"/>
      <c r="G3032" s="58">
        <f>+IF(F3032&gt;K3032+100000,F3032-K3032,0)</f>
        <v>0</v>
      </c>
      <c r="H3032" s="58"/>
      <c r="I3032" s="58"/>
      <c r="J3032" s="58"/>
      <c r="K3032" s="58">
        <v>1336965</v>
      </c>
      <c r="L3032" s="12" t="s">
        <v>91</v>
      </c>
      <c r="M3032" s="12" t="s">
        <v>91</v>
      </c>
      <c r="N3032" s="12" t="s">
        <v>91</v>
      </c>
      <c r="O3032" s="12">
        <v>4</v>
      </c>
      <c r="P3032" s="12">
        <v>0</v>
      </c>
      <c r="Q3032" s="12">
        <v>0</v>
      </c>
      <c r="R3032" s="12">
        <v>76130</v>
      </c>
      <c r="S3032" s="59">
        <v>4.5013698630136982</v>
      </c>
      <c r="T3032" s="59">
        <v>53.402739726027399</v>
      </c>
      <c r="U3032" s="12">
        <v>2</v>
      </c>
      <c r="V3032" s="12">
        <v>0</v>
      </c>
      <c r="W3032" s="12">
        <v>2</v>
      </c>
      <c r="X3032" s="12">
        <v>2</v>
      </c>
      <c r="Y3032" s="12">
        <v>1</v>
      </c>
      <c r="Z3032" s="58">
        <v>0</v>
      </c>
      <c r="AA3032" s="58">
        <v>0</v>
      </c>
      <c r="AB3032" s="58">
        <v>0</v>
      </c>
      <c r="AC3032" s="58" t="s">
        <v>91</v>
      </c>
    </row>
    <row r="3033" spans="1:29" x14ac:dyDescent="0.3">
      <c r="A3033" s="57">
        <v>2008406422</v>
      </c>
      <c r="B3033" s="12" t="s">
        <v>2513</v>
      </c>
      <c r="C3033" s="58" t="s">
        <v>109</v>
      </c>
      <c r="D3033" s="58" t="s">
        <v>112</v>
      </c>
      <c r="E3033" s="58"/>
      <c r="F3033" s="58"/>
      <c r="G3033" s="58">
        <f>+IF(F3033&gt;K3033+100000,F3033-K3033,0)</f>
        <v>0</v>
      </c>
      <c r="H3033" s="58"/>
      <c r="I3033" s="58"/>
      <c r="J3033" s="58"/>
      <c r="K3033" s="58">
        <v>1340620</v>
      </c>
      <c r="L3033" s="12" t="s">
        <v>91</v>
      </c>
      <c r="M3033" s="12" t="s">
        <v>91</v>
      </c>
      <c r="N3033" s="12" t="s">
        <v>91</v>
      </c>
      <c r="O3033" s="12">
        <v>4</v>
      </c>
      <c r="P3033" s="12">
        <v>0</v>
      </c>
      <c r="Q3033" s="12">
        <v>0</v>
      </c>
      <c r="R3033" s="12">
        <v>68255</v>
      </c>
      <c r="S3033" s="59">
        <v>2.8191780821917809</v>
      </c>
      <c r="T3033" s="59">
        <v>23.641095890410959</v>
      </c>
      <c r="U3033" s="12">
        <v>2</v>
      </c>
      <c r="V3033" s="12">
        <v>2</v>
      </c>
      <c r="W3033" s="12">
        <v>1</v>
      </c>
      <c r="X3033" s="12">
        <v>2</v>
      </c>
      <c r="Y3033" s="12">
        <v>1</v>
      </c>
      <c r="Z3033" s="58">
        <v>0</v>
      </c>
      <c r="AA3033" s="58">
        <v>0</v>
      </c>
      <c r="AB3033" s="58">
        <v>0</v>
      </c>
      <c r="AC3033" s="58" t="s">
        <v>91</v>
      </c>
    </row>
    <row r="3034" spans="1:29" x14ac:dyDescent="0.3">
      <c r="A3034" s="57">
        <v>2008062086</v>
      </c>
      <c r="B3034" s="12" t="s">
        <v>2514</v>
      </c>
      <c r="C3034" s="58" t="s">
        <v>108</v>
      </c>
      <c r="D3034" s="58" t="s">
        <v>113</v>
      </c>
      <c r="E3034" s="58"/>
      <c r="F3034" s="58">
        <v>409584</v>
      </c>
      <c r="G3034" s="58">
        <f>+IF(F3034&gt;K3034+100000,F3034-K3034,0)</f>
        <v>0</v>
      </c>
      <c r="H3034" s="58">
        <v>104453</v>
      </c>
      <c r="I3034" s="58">
        <v>0</v>
      </c>
      <c r="J3034" s="58">
        <v>0</v>
      </c>
      <c r="K3034" s="58">
        <v>1340620</v>
      </c>
      <c r="L3034" s="12" t="s">
        <v>88</v>
      </c>
      <c r="M3034" s="12" t="s">
        <v>89</v>
      </c>
      <c r="N3034" s="12" t="s">
        <v>10</v>
      </c>
      <c r="O3034" s="12">
        <v>4</v>
      </c>
      <c r="P3034" s="12">
        <v>0</v>
      </c>
      <c r="Q3034" s="12">
        <v>0</v>
      </c>
      <c r="R3034" s="12">
        <v>68001</v>
      </c>
      <c r="S3034" s="59">
        <v>2.8191780821917809</v>
      </c>
      <c r="T3034" s="59">
        <v>21.643835616438356</v>
      </c>
      <c r="U3034" s="12">
        <v>2</v>
      </c>
      <c r="V3034" s="12">
        <v>3</v>
      </c>
      <c r="W3034" s="12">
        <v>1</v>
      </c>
      <c r="X3034" s="12">
        <v>2</v>
      </c>
      <c r="Y3034" s="12">
        <v>1</v>
      </c>
      <c r="Z3034" s="58">
        <v>0</v>
      </c>
      <c r="AA3034" s="58">
        <v>0</v>
      </c>
      <c r="AB3034" s="58">
        <v>0</v>
      </c>
      <c r="AC3034" s="58" t="s">
        <v>91</v>
      </c>
    </row>
    <row r="3035" spans="1:29" x14ac:dyDescent="0.3">
      <c r="A3035" s="57">
        <v>2006040848</v>
      </c>
      <c r="B3035" s="12" t="s">
        <v>2515</v>
      </c>
      <c r="C3035" s="58" t="s">
        <v>108</v>
      </c>
      <c r="D3035" s="58" t="s">
        <v>113</v>
      </c>
      <c r="E3035" s="58"/>
      <c r="F3035" s="58">
        <v>509957</v>
      </c>
      <c r="G3035" s="58">
        <f>+IF(F3035&gt;K3035+100000,F3035-K3035,0)</f>
        <v>0</v>
      </c>
      <c r="H3035" s="58">
        <v>104453</v>
      </c>
      <c r="I3035" s="58">
        <v>0</v>
      </c>
      <c r="J3035" s="58">
        <v>0</v>
      </c>
      <c r="K3035" s="58">
        <v>1343918</v>
      </c>
      <c r="L3035" s="12" t="s">
        <v>88</v>
      </c>
      <c r="M3035" s="12" t="s">
        <v>89</v>
      </c>
      <c r="N3035" s="12" t="s">
        <v>10</v>
      </c>
      <c r="O3035" s="12">
        <v>4</v>
      </c>
      <c r="P3035" s="12">
        <v>0</v>
      </c>
      <c r="Q3035" s="12">
        <v>0</v>
      </c>
      <c r="R3035" s="12">
        <v>68001</v>
      </c>
      <c r="S3035" s="59">
        <v>2.2821917808219179</v>
      </c>
      <c r="T3035" s="59">
        <v>24.367123287671234</v>
      </c>
      <c r="U3035" s="12">
        <v>1</v>
      </c>
      <c r="V3035" s="12">
        <v>2</v>
      </c>
      <c r="W3035" s="12">
        <v>1</v>
      </c>
      <c r="X3035" s="12">
        <v>3</v>
      </c>
      <c r="Y3035" s="12">
        <v>1</v>
      </c>
      <c r="Z3035" s="58">
        <v>0</v>
      </c>
      <c r="AA3035" s="58">
        <v>0</v>
      </c>
      <c r="AB3035" s="58">
        <v>0</v>
      </c>
      <c r="AC3035" s="58" t="s">
        <v>91</v>
      </c>
    </row>
    <row r="3036" spans="1:29" x14ac:dyDescent="0.3">
      <c r="A3036" s="57">
        <v>2040648444</v>
      </c>
      <c r="B3036" s="12" t="s">
        <v>2516</v>
      </c>
      <c r="C3036" s="58" t="s">
        <v>108</v>
      </c>
      <c r="D3036" s="58" t="s">
        <v>113</v>
      </c>
      <c r="E3036" s="58"/>
      <c r="F3036" s="58">
        <v>1084257</v>
      </c>
      <c r="G3036" s="58">
        <f>+IF(F3036&gt;K3036+100000,F3036-K3036,0)</f>
        <v>0</v>
      </c>
      <c r="H3036" s="58">
        <v>125343.00000000001</v>
      </c>
      <c r="I3036" s="58">
        <v>0</v>
      </c>
      <c r="J3036" s="58">
        <v>0</v>
      </c>
      <c r="K3036" s="58">
        <v>1343929</v>
      </c>
      <c r="L3036" s="12" t="s">
        <v>88</v>
      </c>
      <c r="M3036" s="12" t="s">
        <v>89</v>
      </c>
      <c r="N3036" s="12" t="s">
        <v>10</v>
      </c>
      <c r="O3036" s="12">
        <v>4</v>
      </c>
      <c r="P3036" s="12">
        <v>0</v>
      </c>
      <c r="Q3036" s="12">
        <v>0</v>
      </c>
      <c r="R3036" s="12">
        <v>5088</v>
      </c>
      <c r="S3036" s="59">
        <v>3.7424657534246575</v>
      </c>
      <c r="T3036" s="59">
        <v>27.780821917808218</v>
      </c>
      <c r="U3036" s="12">
        <v>1</v>
      </c>
      <c r="V3036" s="12">
        <v>2</v>
      </c>
      <c r="W3036" s="12">
        <v>1</v>
      </c>
      <c r="X3036" s="12">
        <v>3</v>
      </c>
      <c r="Y3036" s="12">
        <v>3</v>
      </c>
      <c r="Z3036" s="58">
        <v>0</v>
      </c>
      <c r="AA3036" s="58">
        <v>0</v>
      </c>
      <c r="AB3036" s="58">
        <v>0</v>
      </c>
      <c r="AC3036" s="58" t="s">
        <v>91</v>
      </c>
    </row>
    <row r="3037" spans="1:29" x14ac:dyDescent="0.3">
      <c r="A3037" s="57">
        <v>44844446</v>
      </c>
      <c r="B3037" s="12" t="s">
        <v>2517</v>
      </c>
      <c r="C3037" s="58" t="s">
        <v>109</v>
      </c>
      <c r="D3037" s="58" t="s">
        <v>112</v>
      </c>
      <c r="E3037" s="58"/>
      <c r="F3037" s="58"/>
      <c r="G3037" s="58">
        <f>+IF(F3037&gt;K3037+100000,F3037-K3037,0)</f>
        <v>0</v>
      </c>
      <c r="H3037" s="58"/>
      <c r="I3037" s="58"/>
      <c r="J3037" s="58"/>
      <c r="K3037" s="58">
        <v>1345620</v>
      </c>
      <c r="L3037" s="12" t="s">
        <v>91</v>
      </c>
      <c r="M3037" s="12" t="s">
        <v>91</v>
      </c>
      <c r="N3037" s="12" t="s">
        <v>91</v>
      </c>
      <c r="O3037" s="12">
        <v>4</v>
      </c>
      <c r="P3037" s="12">
        <v>0</v>
      </c>
      <c r="Q3037" s="12">
        <v>0</v>
      </c>
      <c r="R3037" s="12">
        <v>5001</v>
      </c>
      <c r="S3037" s="59">
        <v>4.5753424657534243</v>
      </c>
      <c r="T3037" s="59">
        <v>45.304109589041097</v>
      </c>
      <c r="U3037" s="12">
        <v>2</v>
      </c>
      <c r="V3037" s="12">
        <v>3</v>
      </c>
      <c r="W3037" s="12">
        <v>3</v>
      </c>
      <c r="X3037" s="12">
        <v>2</v>
      </c>
      <c r="Y3037" s="12">
        <v>4</v>
      </c>
      <c r="Z3037" s="58">
        <v>0</v>
      </c>
      <c r="AA3037" s="58">
        <v>0</v>
      </c>
      <c r="AB3037" s="58">
        <v>0</v>
      </c>
      <c r="AC3037" s="58" t="s">
        <v>91</v>
      </c>
    </row>
    <row r="3038" spans="1:29" x14ac:dyDescent="0.3">
      <c r="A3038" s="57">
        <v>2044040284</v>
      </c>
      <c r="B3038" s="12" t="s">
        <v>2522</v>
      </c>
      <c r="C3038" s="58" t="s">
        <v>108</v>
      </c>
      <c r="D3038" s="58" t="s">
        <v>29</v>
      </c>
      <c r="E3038" s="58">
        <v>538600</v>
      </c>
      <c r="F3038" s="58">
        <v>2214633</v>
      </c>
      <c r="G3038" s="58">
        <f>+IF(F3038&gt;K3038+100000,F3038-K3038,0)</f>
        <v>866513</v>
      </c>
      <c r="H3038" s="58">
        <v>187516</v>
      </c>
      <c r="I3038" s="58">
        <v>0</v>
      </c>
      <c r="J3038" s="58">
        <v>0</v>
      </c>
      <c r="K3038" s="58">
        <v>1348120</v>
      </c>
      <c r="L3038" s="12" t="s">
        <v>88</v>
      </c>
      <c r="M3038" s="12" t="s">
        <v>89</v>
      </c>
      <c r="N3038" s="12" t="s">
        <v>10</v>
      </c>
      <c r="O3038" s="12">
        <v>4</v>
      </c>
      <c r="P3038" s="12">
        <v>0</v>
      </c>
      <c r="Q3038" s="12">
        <v>0</v>
      </c>
      <c r="R3038" s="12">
        <v>13052</v>
      </c>
      <c r="S3038" s="59">
        <v>3.4493150684931506</v>
      </c>
      <c r="T3038" s="59">
        <v>26.252054794520546</v>
      </c>
      <c r="U3038" s="12">
        <v>2</v>
      </c>
      <c r="V3038" s="12">
        <v>4</v>
      </c>
      <c r="W3038" s="12">
        <v>1</v>
      </c>
      <c r="X3038" s="12">
        <v>2</v>
      </c>
      <c r="Y3038" s="12">
        <v>4</v>
      </c>
      <c r="Z3038" s="58">
        <v>0</v>
      </c>
      <c r="AA3038" s="58">
        <v>0</v>
      </c>
      <c r="AB3038" s="58">
        <v>0</v>
      </c>
      <c r="AC3038" s="58" t="s">
        <v>91</v>
      </c>
    </row>
    <row r="3039" spans="1:29" x14ac:dyDescent="0.3">
      <c r="A3039" s="57">
        <v>2044020082</v>
      </c>
      <c r="B3039" s="12" t="s">
        <v>2525</v>
      </c>
      <c r="C3039" s="58" t="s">
        <v>109</v>
      </c>
      <c r="D3039" s="58" t="s">
        <v>112</v>
      </c>
      <c r="E3039" s="58"/>
      <c r="F3039" s="58"/>
      <c r="G3039" s="58">
        <f>+IF(F3039&gt;K3039+100000,F3039-K3039,0)</f>
        <v>0</v>
      </c>
      <c r="H3039" s="58"/>
      <c r="I3039" s="58"/>
      <c r="J3039" s="58"/>
      <c r="K3039" s="58">
        <v>1348120</v>
      </c>
      <c r="L3039" s="12" t="s">
        <v>91</v>
      </c>
      <c r="M3039" s="12" t="s">
        <v>91</v>
      </c>
      <c r="N3039" s="12" t="s">
        <v>91</v>
      </c>
      <c r="O3039" s="12">
        <v>4</v>
      </c>
      <c r="P3039" s="12">
        <v>0</v>
      </c>
      <c r="Q3039" s="12">
        <v>0</v>
      </c>
      <c r="R3039" s="12">
        <v>13052</v>
      </c>
      <c r="S3039" s="59">
        <v>3.4493150684931506</v>
      </c>
      <c r="T3039" s="59">
        <v>30.246575342465754</v>
      </c>
      <c r="U3039" s="12">
        <v>1</v>
      </c>
      <c r="V3039" s="12">
        <v>4</v>
      </c>
      <c r="W3039" s="12">
        <v>1</v>
      </c>
      <c r="X3039" s="12">
        <v>3</v>
      </c>
      <c r="Y3039" s="12">
        <v>3</v>
      </c>
      <c r="Z3039" s="58">
        <v>0</v>
      </c>
      <c r="AA3039" s="58">
        <v>0</v>
      </c>
      <c r="AB3039" s="58">
        <v>0</v>
      </c>
      <c r="AC3039" s="58" t="s">
        <v>91</v>
      </c>
    </row>
    <row r="3040" spans="1:29" x14ac:dyDescent="0.3">
      <c r="A3040" s="57">
        <v>2024868064</v>
      </c>
      <c r="B3040" s="12" t="s">
        <v>2526</v>
      </c>
      <c r="C3040" s="58" t="s">
        <v>109</v>
      </c>
      <c r="D3040" s="58" t="s">
        <v>112</v>
      </c>
      <c r="E3040" s="58"/>
      <c r="F3040" s="58"/>
      <c r="G3040" s="58">
        <f>+IF(F3040&gt;K3040+100000,F3040-K3040,0)</f>
        <v>0</v>
      </c>
      <c r="H3040" s="58"/>
      <c r="I3040" s="58"/>
      <c r="J3040" s="58"/>
      <c r="K3040" s="58">
        <v>1348120</v>
      </c>
      <c r="L3040" s="12" t="s">
        <v>91</v>
      </c>
      <c r="M3040" s="12" t="s">
        <v>91</v>
      </c>
      <c r="N3040" s="12" t="s">
        <v>91</v>
      </c>
      <c r="O3040" s="12">
        <v>4</v>
      </c>
      <c r="P3040" s="12">
        <v>0</v>
      </c>
      <c r="Q3040" s="12">
        <v>0</v>
      </c>
      <c r="R3040" s="12">
        <v>68276</v>
      </c>
      <c r="S3040" s="59">
        <v>3.4904109589041097</v>
      </c>
      <c r="T3040" s="59">
        <v>35.326027397260276</v>
      </c>
      <c r="U3040" s="12">
        <v>2</v>
      </c>
      <c r="V3040" s="12">
        <v>2</v>
      </c>
      <c r="W3040" s="12">
        <v>3</v>
      </c>
      <c r="X3040" s="12">
        <v>2</v>
      </c>
      <c r="Y3040" s="12">
        <v>3</v>
      </c>
      <c r="Z3040" s="58">
        <v>0</v>
      </c>
      <c r="AA3040" s="58">
        <v>0</v>
      </c>
      <c r="AB3040" s="58">
        <v>0</v>
      </c>
      <c r="AC3040" s="58" t="s">
        <v>91</v>
      </c>
    </row>
    <row r="3041" spans="1:29" x14ac:dyDescent="0.3">
      <c r="A3041" s="57">
        <v>4828006</v>
      </c>
      <c r="B3041" s="12" t="s">
        <v>2527</v>
      </c>
      <c r="C3041" s="58" t="s">
        <v>108</v>
      </c>
      <c r="D3041" s="58" t="s">
        <v>113</v>
      </c>
      <c r="E3041" s="58"/>
      <c r="F3041" s="58">
        <v>600000</v>
      </c>
      <c r="G3041" s="58">
        <f>+IF(F3041&gt;K3041+100000,F3041-K3041,0)</f>
        <v>0</v>
      </c>
      <c r="H3041" s="58">
        <v>102819</v>
      </c>
      <c r="I3041" s="58">
        <v>0</v>
      </c>
      <c r="J3041" s="58">
        <v>0</v>
      </c>
      <c r="K3041" s="58">
        <v>1348120</v>
      </c>
      <c r="L3041" s="12" t="s">
        <v>88</v>
      </c>
      <c r="M3041" s="12" t="s">
        <v>89</v>
      </c>
      <c r="N3041" s="12" t="s">
        <v>10</v>
      </c>
      <c r="O3041" s="12">
        <v>4</v>
      </c>
      <c r="P3041" s="12">
        <v>0</v>
      </c>
      <c r="Q3041" s="12">
        <v>0</v>
      </c>
      <c r="R3041" s="12">
        <v>13052</v>
      </c>
      <c r="S3041" s="59">
        <v>3.4493150684931506</v>
      </c>
      <c r="T3041" s="59">
        <v>41.994520547945207</v>
      </c>
      <c r="U3041" s="12">
        <v>1</v>
      </c>
      <c r="V3041" s="12">
        <v>1</v>
      </c>
      <c r="W3041" s="12">
        <v>1</v>
      </c>
      <c r="X3041" s="12">
        <v>3</v>
      </c>
      <c r="Y3041" s="12">
        <v>3</v>
      </c>
      <c r="Z3041" s="58">
        <v>0</v>
      </c>
      <c r="AA3041" s="58">
        <v>0</v>
      </c>
      <c r="AB3041" s="58">
        <v>0</v>
      </c>
      <c r="AC3041" s="58" t="s">
        <v>91</v>
      </c>
    </row>
    <row r="3042" spans="1:29" x14ac:dyDescent="0.3">
      <c r="A3042" s="57">
        <v>68024284</v>
      </c>
      <c r="B3042" s="12" t="s">
        <v>2528</v>
      </c>
      <c r="C3042" s="58" t="s">
        <v>109</v>
      </c>
      <c r="D3042" s="58" t="s">
        <v>112</v>
      </c>
      <c r="E3042" s="58"/>
      <c r="F3042" s="58"/>
      <c r="G3042" s="58">
        <f>+IF(F3042&gt;K3042+100000,F3042-K3042,0)</f>
        <v>0</v>
      </c>
      <c r="H3042" s="58"/>
      <c r="I3042" s="58"/>
      <c r="J3042" s="58"/>
      <c r="K3042" s="58">
        <v>1348123</v>
      </c>
      <c r="L3042" s="12" t="s">
        <v>91</v>
      </c>
      <c r="M3042" s="12" t="s">
        <v>91</v>
      </c>
      <c r="N3042" s="12" t="s">
        <v>91</v>
      </c>
      <c r="O3042" s="12">
        <v>4</v>
      </c>
      <c r="P3042" s="12">
        <v>0</v>
      </c>
      <c r="Q3042" s="12">
        <v>0</v>
      </c>
      <c r="R3042" s="12">
        <v>76001</v>
      </c>
      <c r="S3042" s="59">
        <v>4.580821917808219</v>
      </c>
      <c r="T3042" s="59">
        <v>38.56712328767123</v>
      </c>
      <c r="U3042" s="12">
        <v>2</v>
      </c>
      <c r="V3042" s="12">
        <v>0</v>
      </c>
      <c r="W3042" s="12">
        <v>2</v>
      </c>
      <c r="X3042" s="12">
        <v>2</v>
      </c>
      <c r="Y3042" s="12">
        <v>1</v>
      </c>
      <c r="Z3042" s="58">
        <v>0</v>
      </c>
      <c r="AA3042" s="58">
        <v>0</v>
      </c>
      <c r="AB3042" s="58">
        <v>0</v>
      </c>
      <c r="AC3042" s="58" t="s">
        <v>91</v>
      </c>
    </row>
    <row r="3043" spans="1:29" x14ac:dyDescent="0.3">
      <c r="A3043" s="57">
        <v>24642448</v>
      </c>
      <c r="B3043" s="12" t="s">
        <v>2529</v>
      </c>
      <c r="C3043" s="58" t="s">
        <v>109</v>
      </c>
      <c r="D3043" s="58" t="s">
        <v>112</v>
      </c>
      <c r="E3043" s="58"/>
      <c r="F3043" s="58"/>
      <c r="G3043" s="58">
        <f>+IF(F3043&gt;K3043+100000,F3043-K3043,0)</f>
        <v>0</v>
      </c>
      <c r="H3043" s="58"/>
      <c r="I3043" s="58"/>
      <c r="J3043" s="58"/>
      <c r="K3043" s="58">
        <v>1348429</v>
      </c>
      <c r="L3043" s="12" t="s">
        <v>91</v>
      </c>
      <c r="M3043" s="12" t="s">
        <v>91</v>
      </c>
      <c r="N3043" s="12" t="s">
        <v>91</v>
      </c>
      <c r="O3043" s="12">
        <v>4</v>
      </c>
      <c r="P3043" s="12">
        <v>0</v>
      </c>
      <c r="Q3043" s="12">
        <v>0</v>
      </c>
      <c r="R3043" s="12">
        <v>68276</v>
      </c>
      <c r="S3043" s="59">
        <v>2.2821917808219179</v>
      </c>
      <c r="T3043" s="59">
        <v>43.528767123287672</v>
      </c>
      <c r="U3043" s="12">
        <v>1</v>
      </c>
      <c r="V3043" s="12">
        <v>5</v>
      </c>
      <c r="W3043" s="12">
        <v>2</v>
      </c>
      <c r="X3043" s="12">
        <v>4</v>
      </c>
      <c r="Y3043" s="12">
        <v>3</v>
      </c>
      <c r="Z3043" s="58">
        <v>0</v>
      </c>
      <c r="AA3043" s="58">
        <v>0</v>
      </c>
      <c r="AB3043" s="58">
        <v>0</v>
      </c>
      <c r="AC3043" s="58" t="s">
        <v>91</v>
      </c>
    </row>
    <row r="3044" spans="1:29" x14ac:dyDescent="0.3">
      <c r="A3044" s="57">
        <v>2488204</v>
      </c>
      <c r="B3044" s="12" t="s">
        <v>2530</v>
      </c>
      <c r="C3044" s="58" t="s">
        <v>109</v>
      </c>
      <c r="D3044" s="58" t="s">
        <v>112</v>
      </c>
      <c r="E3044" s="58"/>
      <c r="F3044" s="58"/>
      <c r="G3044" s="58">
        <f>+IF(F3044&gt;K3044+100000,F3044-K3044,0)</f>
        <v>0</v>
      </c>
      <c r="H3044" s="58"/>
      <c r="I3044" s="58"/>
      <c r="J3044" s="58"/>
      <c r="K3044" s="58">
        <v>1348429</v>
      </c>
      <c r="L3044" s="12" t="s">
        <v>91</v>
      </c>
      <c r="M3044" s="12" t="s">
        <v>91</v>
      </c>
      <c r="N3044" s="12" t="s">
        <v>91</v>
      </c>
      <c r="O3044" s="12">
        <v>4</v>
      </c>
      <c r="P3044" s="12">
        <v>0</v>
      </c>
      <c r="Q3044" s="12">
        <v>0</v>
      </c>
      <c r="R3044" s="12">
        <v>68276</v>
      </c>
      <c r="S3044" s="59">
        <v>2.3232876712328765</v>
      </c>
      <c r="T3044" s="59">
        <v>46.591780821917808</v>
      </c>
      <c r="U3044" s="12">
        <v>1</v>
      </c>
      <c r="V3044" s="12">
        <v>2</v>
      </c>
      <c r="W3044" s="12">
        <v>2</v>
      </c>
      <c r="X3044" s="12">
        <v>3</v>
      </c>
      <c r="Y3044" s="12">
        <v>1</v>
      </c>
      <c r="Z3044" s="58">
        <v>0</v>
      </c>
      <c r="AA3044" s="58">
        <v>0</v>
      </c>
      <c r="AB3044" s="58">
        <v>0</v>
      </c>
      <c r="AC3044" s="58" t="s">
        <v>91</v>
      </c>
    </row>
    <row r="3045" spans="1:29" x14ac:dyDescent="0.3">
      <c r="A3045" s="57">
        <v>2202466208</v>
      </c>
      <c r="B3045" s="12" t="s">
        <v>2531</v>
      </c>
      <c r="C3045" s="58" t="s">
        <v>109</v>
      </c>
      <c r="D3045" s="58" t="s">
        <v>112</v>
      </c>
      <c r="E3045" s="58"/>
      <c r="F3045" s="58"/>
      <c r="G3045" s="58">
        <f>+IF(F3045&gt;K3045+100000,F3045-K3045,0)</f>
        <v>0</v>
      </c>
      <c r="H3045" s="58"/>
      <c r="I3045" s="58"/>
      <c r="J3045" s="58"/>
      <c r="K3045" s="58">
        <v>1348429</v>
      </c>
      <c r="L3045" s="12" t="s">
        <v>91</v>
      </c>
      <c r="M3045" s="12" t="s">
        <v>91</v>
      </c>
      <c r="N3045" s="12" t="s">
        <v>91</v>
      </c>
      <c r="O3045" s="12">
        <v>4</v>
      </c>
      <c r="P3045" s="12">
        <v>0</v>
      </c>
      <c r="Q3045" s="12">
        <v>0</v>
      </c>
      <c r="R3045" s="12">
        <v>68547</v>
      </c>
      <c r="S3045" s="59">
        <v>2.3232876712328765</v>
      </c>
      <c r="T3045" s="59">
        <v>31.134246575342466</v>
      </c>
      <c r="U3045" s="12">
        <v>2</v>
      </c>
      <c r="V3045" s="12">
        <v>5</v>
      </c>
      <c r="W3045" s="12">
        <v>3</v>
      </c>
      <c r="X3045" s="12">
        <v>3</v>
      </c>
      <c r="Y3045" s="12">
        <v>3</v>
      </c>
      <c r="Z3045" s="58">
        <v>0</v>
      </c>
      <c r="AA3045" s="58">
        <v>0</v>
      </c>
      <c r="AB3045" s="58">
        <v>0</v>
      </c>
      <c r="AC3045" s="58" t="s">
        <v>91</v>
      </c>
    </row>
    <row r="3046" spans="1:29" x14ac:dyDescent="0.3">
      <c r="A3046" s="57">
        <v>42260060</v>
      </c>
      <c r="B3046" s="12" t="s">
        <v>2532</v>
      </c>
      <c r="C3046" s="58" t="s">
        <v>108</v>
      </c>
      <c r="D3046" s="58" t="s">
        <v>113</v>
      </c>
      <c r="E3046" s="58"/>
      <c r="F3046" s="58">
        <v>1388111</v>
      </c>
      <c r="G3046" s="58">
        <f>+IF(F3046&gt;K3046+100000,F3046-K3046,0)</f>
        <v>0</v>
      </c>
      <c r="H3046" s="58">
        <v>126470.00000000001</v>
      </c>
      <c r="I3046" s="58">
        <v>0</v>
      </c>
      <c r="J3046" s="58">
        <v>0</v>
      </c>
      <c r="K3046" s="58">
        <v>1348429</v>
      </c>
      <c r="L3046" s="12" t="s">
        <v>88</v>
      </c>
      <c r="M3046" s="12" t="s">
        <v>89</v>
      </c>
      <c r="N3046" s="12" t="s">
        <v>10</v>
      </c>
      <c r="O3046" s="12">
        <v>4</v>
      </c>
      <c r="P3046" s="12">
        <v>0</v>
      </c>
      <c r="Q3046" s="12">
        <v>0</v>
      </c>
      <c r="R3046" s="12">
        <v>5129</v>
      </c>
      <c r="S3046" s="59">
        <v>2.3232876712328765</v>
      </c>
      <c r="T3046" s="59">
        <v>36.665753424657531</v>
      </c>
      <c r="U3046" s="12">
        <v>2</v>
      </c>
      <c r="V3046" s="12">
        <v>5</v>
      </c>
      <c r="W3046" s="12">
        <v>3</v>
      </c>
      <c r="X3046" s="12">
        <v>3</v>
      </c>
      <c r="Y3046" s="12">
        <v>3</v>
      </c>
      <c r="Z3046" s="58">
        <v>0</v>
      </c>
      <c r="AA3046" s="58">
        <v>0</v>
      </c>
      <c r="AB3046" s="58">
        <v>0</v>
      </c>
      <c r="AC3046" s="58" t="s">
        <v>91</v>
      </c>
    </row>
    <row r="3047" spans="1:29" x14ac:dyDescent="0.3">
      <c r="A3047" s="57">
        <v>68004068</v>
      </c>
      <c r="B3047" s="12" t="s">
        <v>2534</v>
      </c>
      <c r="C3047" s="58" t="s">
        <v>106</v>
      </c>
      <c r="D3047" s="58" t="s">
        <v>115</v>
      </c>
      <c r="E3047" s="58"/>
      <c r="F3047" s="58">
        <v>3704270</v>
      </c>
      <c r="G3047" s="58">
        <f>+IF(F3047&gt;K3047+100000,F3047-K3047,0)</f>
        <v>2355494</v>
      </c>
      <c r="H3047" s="58">
        <v>128398</v>
      </c>
      <c r="I3047" s="58">
        <v>0</v>
      </c>
      <c r="J3047" s="58">
        <v>308858</v>
      </c>
      <c r="K3047" s="58">
        <v>1348776</v>
      </c>
      <c r="L3047" s="12" t="s">
        <v>87</v>
      </c>
      <c r="M3047" s="12" t="s">
        <v>89</v>
      </c>
      <c r="N3047" s="12" t="s">
        <v>10</v>
      </c>
      <c r="O3047" s="12">
        <v>4</v>
      </c>
      <c r="P3047" s="12">
        <v>0</v>
      </c>
      <c r="Q3047" s="12">
        <v>0</v>
      </c>
      <c r="R3047" s="12">
        <v>76001</v>
      </c>
      <c r="S3047" s="59">
        <v>4.580821917808219</v>
      </c>
      <c r="T3047" s="59">
        <v>44.11780821917808</v>
      </c>
      <c r="U3047" s="12">
        <v>2</v>
      </c>
      <c r="V3047" s="12">
        <v>2</v>
      </c>
      <c r="W3047" s="12">
        <v>2</v>
      </c>
      <c r="X3047" s="12">
        <v>2</v>
      </c>
      <c r="Y3047" s="12">
        <v>3</v>
      </c>
      <c r="Z3047" s="58">
        <v>0</v>
      </c>
      <c r="AA3047" s="58">
        <v>0</v>
      </c>
      <c r="AB3047" s="58">
        <v>0</v>
      </c>
      <c r="AC3047" s="58" t="s">
        <v>91</v>
      </c>
    </row>
    <row r="3048" spans="1:29" x14ac:dyDescent="0.3">
      <c r="A3048" s="57">
        <v>26280442</v>
      </c>
      <c r="B3048" s="12" t="s">
        <v>2536</v>
      </c>
      <c r="C3048" s="58" t="s">
        <v>108</v>
      </c>
      <c r="D3048" s="58" t="s">
        <v>113</v>
      </c>
      <c r="E3048" s="58">
        <v>104583</v>
      </c>
      <c r="F3048" s="58">
        <v>920270</v>
      </c>
      <c r="G3048" s="58">
        <f>+IF(F3048&gt;K3048+100000,F3048-K3048,0)</f>
        <v>0</v>
      </c>
      <c r="H3048" s="58">
        <v>87730</v>
      </c>
      <c r="I3048" s="58">
        <v>0</v>
      </c>
      <c r="J3048" s="58">
        <v>0</v>
      </c>
      <c r="K3048" s="58">
        <v>1350132</v>
      </c>
      <c r="L3048" s="12" t="s">
        <v>88</v>
      </c>
      <c r="M3048" s="12" t="s">
        <v>89</v>
      </c>
      <c r="N3048" s="12" t="s">
        <v>10</v>
      </c>
      <c r="O3048" s="12">
        <v>4</v>
      </c>
      <c r="P3048" s="12">
        <v>0</v>
      </c>
      <c r="Q3048" s="12">
        <v>0</v>
      </c>
      <c r="R3048" s="12">
        <v>19001</v>
      </c>
      <c r="S3048" s="59">
        <v>4.5013698630136982</v>
      </c>
      <c r="T3048" s="59">
        <v>41.62191780821918</v>
      </c>
      <c r="U3048" s="12">
        <v>2</v>
      </c>
      <c r="V3048" s="12">
        <v>0</v>
      </c>
      <c r="W3048" s="12">
        <v>1</v>
      </c>
      <c r="X3048" s="12">
        <v>2</v>
      </c>
      <c r="Y3048" s="12">
        <v>3</v>
      </c>
      <c r="Z3048" s="58">
        <v>0</v>
      </c>
      <c r="AA3048" s="58">
        <v>0</v>
      </c>
      <c r="AB3048" s="58">
        <v>0</v>
      </c>
      <c r="AC3048" s="58" t="s">
        <v>91</v>
      </c>
    </row>
    <row r="3049" spans="1:29" x14ac:dyDescent="0.3">
      <c r="A3049" s="57">
        <v>2086204028</v>
      </c>
      <c r="B3049" s="12" t="s">
        <v>2537</v>
      </c>
      <c r="C3049" s="58" t="s">
        <v>108</v>
      </c>
      <c r="D3049" s="58" t="s">
        <v>29</v>
      </c>
      <c r="E3049" s="58">
        <v>57997</v>
      </c>
      <c r="F3049" s="58">
        <v>1867085</v>
      </c>
      <c r="G3049" s="58">
        <f>+IF(F3049&gt;K3049+100000,F3049-K3049,0)</f>
        <v>516953</v>
      </c>
      <c r="H3049" s="58">
        <v>158088</v>
      </c>
      <c r="I3049" s="58">
        <v>0</v>
      </c>
      <c r="J3049" s="58">
        <v>2560000</v>
      </c>
      <c r="K3049" s="58">
        <v>1350132</v>
      </c>
      <c r="L3049" s="12" t="s">
        <v>87</v>
      </c>
      <c r="M3049" s="12" t="s">
        <v>89</v>
      </c>
      <c r="N3049" s="12" t="s">
        <v>10</v>
      </c>
      <c r="O3049" s="12">
        <v>4</v>
      </c>
      <c r="P3049" s="12">
        <v>0</v>
      </c>
      <c r="Q3049" s="12">
        <v>0</v>
      </c>
      <c r="R3049" s="12">
        <v>76130</v>
      </c>
      <c r="S3049" s="59">
        <v>4.5013698630136982</v>
      </c>
      <c r="T3049" s="59">
        <v>32.257534246575339</v>
      </c>
      <c r="U3049" s="12">
        <v>2</v>
      </c>
      <c r="V3049" s="12">
        <v>0</v>
      </c>
      <c r="W3049" s="12">
        <v>1</v>
      </c>
      <c r="X3049" s="12">
        <v>2</v>
      </c>
      <c r="Y3049" s="12">
        <v>1</v>
      </c>
      <c r="Z3049" s="58">
        <v>0</v>
      </c>
      <c r="AA3049" s="58">
        <v>0</v>
      </c>
      <c r="AB3049" s="58">
        <v>0</v>
      </c>
      <c r="AC3049" s="58" t="s">
        <v>91</v>
      </c>
    </row>
    <row r="3050" spans="1:29" x14ac:dyDescent="0.3">
      <c r="A3050" s="57">
        <v>20662624</v>
      </c>
      <c r="B3050" s="12" t="s">
        <v>2538</v>
      </c>
      <c r="C3050" s="58" t="s">
        <v>109</v>
      </c>
      <c r="D3050" s="58" t="s">
        <v>112</v>
      </c>
      <c r="E3050" s="58"/>
      <c r="F3050" s="58"/>
      <c r="G3050" s="58">
        <f>+IF(F3050&gt;K3050+100000,F3050-K3050,0)</f>
        <v>0</v>
      </c>
      <c r="H3050" s="58"/>
      <c r="I3050" s="58"/>
      <c r="J3050" s="58"/>
      <c r="K3050" s="58">
        <v>1350132</v>
      </c>
      <c r="L3050" s="12" t="s">
        <v>91</v>
      </c>
      <c r="M3050" s="12" t="s">
        <v>91</v>
      </c>
      <c r="N3050" s="12" t="s">
        <v>91</v>
      </c>
      <c r="O3050" s="12">
        <v>4</v>
      </c>
      <c r="P3050" s="12">
        <v>0</v>
      </c>
      <c r="Q3050" s="12">
        <v>0</v>
      </c>
      <c r="R3050" s="12">
        <v>76001</v>
      </c>
      <c r="S3050" s="59">
        <v>4.5013698630136982</v>
      </c>
      <c r="T3050" s="59">
        <v>42.235616438356168</v>
      </c>
      <c r="U3050" s="12">
        <v>2</v>
      </c>
      <c r="V3050" s="12">
        <v>0</v>
      </c>
      <c r="W3050" s="12">
        <v>1</v>
      </c>
      <c r="X3050" s="12">
        <v>2</v>
      </c>
      <c r="Y3050" s="12">
        <v>1</v>
      </c>
      <c r="Z3050" s="58">
        <v>0</v>
      </c>
      <c r="AA3050" s="58">
        <v>0</v>
      </c>
      <c r="AB3050" s="58">
        <v>0</v>
      </c>
      <c r="AC3050" s="58" t="s">
        <v>91</v>
      </c>
    </row>
    <row r="3051" spans="1:29" x14ac:dyDescent="0.3">
      <c r="A3051" s="57">
        <v>2040048082</v>
      </c>
      <c r="B3051" s="12" t="s">
        <v>2541</v>
      </c>
      <c r="C3051" s="58" t="s">
        <v>109</v>
      </c>
      <c r="D3051" s="58" t="s">
        <v>112</v>
      </c>
      <c r="E3051" s="58">
        <v>245200</v>
      </c>
      <c r="F3051" s="58"/>
      <c r="G3051" s="58">
        <f>+IF(F3051&gt;K3051+100000,F3051-K3051,0)</f>
        <v>0</v>
      </c>
      <c r="H3051" s="58"/>
      <c r="I3051" s="58"/>
      <c r="J3051" s="58"/>
      <c r="K3051" s="58">
        <v>1352864</v>
      </c>
      <c r="L3051" s="12" t="s">
        <v>91</v>
      </c>
      <c r="M3051" s="12" t="s">
        <v>91</v>
      </c>
      <c r="N3051" s="12" t="s">
        <v>91</v>
      </c>
      <c r="O3051" s="12">
        <v>4</v>
      </c>
      <c r="P3051" s="12">
        <v>0</v>
      </c>
      <c r="Q3051" s="12">
        <v>0</v>
      </c>
      <c r="R3051" s="12">
        <v>5376</v>
      </c>
      <c r="S3051" s="12">
        <v>3.5315068493150683</v>
      </c>
      <c r="T3051" s="12">
        <v>24.169863013698631</v>
      </c>
      <c r="U3051" s="12">
        <v>2</v>
      </c>
      <c r="V3051" s="12">
        <v>0</v>
      </c>
      <c r="W3051" s="12">
        <v>2</v>
      </c>
      <c r="X3051" s="12">
        <v>3</v>
      </c>
      <c r="Y3051" s="12">
        <v>2</v>
      </c>
      <c r="Z3051" s="58">
        <v>0</v>
      </c>
      <c r="AA3051" s="58">
        <v>0</v>
      </c>
      <c r="AB3051" s="58">
        <v>0</v>
      </c>
      <c r="AC3051" s="58" t="s">
        <v>91</v>
      </c>
    </row>
    <row r="3052" spans="1:29" x14ac:dyDescent="0.3">
      <c r="A3052" s="57">
        <v>2224640600</v>
      </c>
      <c r="B3052" s="12" t="s">
        <v>2543</v>
      </c>
      <c r="C3052" s="58" t="s">
        <v>109</v>
      </c>
      <c r="D3052" s="58" t="s">
        <v>112</v>
      </c>
      <c r="E3052" s="58">
        <v>1226345</v>
      </c>
      <c r="F3052" s="58"/>
      <c r="G3052" s="58">
        <f>+IF(F3052&gt;K3052+100000,F3052-K3052,0)</f>
        <v>0</v>
      </c>
      <c r="H3052" s="58"/>
      <c r="I3052" s="58"/>
      <c r="J3052" s="58"/>
      <c r="K3052" s="58">
        <v>1355857</v>
      </c>
      <c r="L3052" s="12" t="s">
        <v>91</v>
      </c>
      <c r="M3052" s="12" t="s">
        <v>91</v>
      </c>
      <c r="N3052" s="12" t="s">
        <v>91</v>
      </c>
      <c r="O3052" s="12">
        <v>4</v>
      </c>
      <c r="P3052" s="12">
        <v>0</v>
      </c>
      <c r="Q3052" s="12">
        <v>0</v>
      </c>
      <c r="R3052" s="12">
        <v>76130</v>
      </c>
      <c r="S3052" s="59">
        <v>2.1589041095890411</v>
      </c>
      <c r="T3052" s="59">
        <v>26.336986301369862</v>
      </c>
      <c r="U3052" s="12">
        <v>1</v>
      </c>
      <c r="V3052" s="12">
        <v>0</v>
      </c>
      <c r="W3052" s="12">
        <v>3</v>
      </c>
      <c r="X3052" s="12">
        <v>3</v>
      </c>
      <c r="Y3052" s="12">
        <v>1</v>
      </c>
      <c r="Z3052" s="58">
        <v>0</v>
      </c>
      <c r="AA3052" s="58">
        <v>0</v>
      </c>
      <c r="AB3052" s="58">
        <v>0</v>
      </c>
      <c r="AC3052" s="58" t="s">
        <v>91</v>
      </c>
    </row>
    <row r="3053" spans="1:29" x14ac:dyDescent="0.3">
      <c r="A3053" s="57">
        <v>2222228244</v>
      </c>
      <c r="B3053" s="12" t="s">
        <v>2545</v>
      </c>
      <c r="C3053" s="58" t="s">
        <v>108</v>
      </c>
      <c r="D3053" s="58" t="s">
        <v>29</v>
      </c>
      <c r="E3053" s="58">
        <v>110854</v>
      </c>
      <c r="F3053" s="58">
        <v>1788179</v>
      </c>
      <c r="G3053" s="58">
        <f>+IF(F3053&gt;K3053+100000,F3053-K3053,0)</f>
        <v>432322</v>
      </c>
      <c r="H3053" s="58">
        <v>200960</v>
      </c>
      <c r="I3053" s="58">
        <v>0</v>
      </c>
      <c r="J3053" s="58">
        <v>1800000</v>
      </c>
      <c r="K3053" s="58">
        <v>1355857</v>
      </c>
      <c r="L3053" s="12" t="s">
        <v>87</v>
      </c>
      <c r="M3053" s="12" t="s">
        <v>89</v>
      </c>
      <c r="N3053" s="12" t="s">
        <v>10</v>
      </c>
      <c r="O3053" s="12">
        <v>4</v>
      </c>
      <c r="P3053" s="12">
        <v>0</v>
      </c>
      <c r="Q3053" s="12">
        <v>0</v>
      </c>
      <c r="R3053" s="12">
        <v>76563</v>
      </c>
      <c r="S3053" s="59">
        <v>2.1506849315068495</v>
      </c>
      <c r="T3053" s="59">
        <v>28.654794520547945</v>
      </c>
      <c r="U3053" s="12">
        <v>1</v>
      </c>
      <c r="V3053" s="12">
        <v>2</v>
      </c>
      <c r="W3053" s="12">
        <v>3</v>
      </c>
      <c r="X3053" s="12">
        <v>3</v>
      </c>
      <c r="Y3053" s="12">
        <v>3</v>
      </c>
      <c r="Z3053" s="58">
        <v>0</v>
      </c>
      <c r="AA3053" s="58">
        <v>0</v>
      </c>
      <c r="AB3053" s="58">
        <v>0</v>
      </c>
      <c r="AC3053" s="58" t="s">
        <v>91</v>
      </c>
    </row>
    <row r="3054" spans="1:29" x14ac:dyDescent="0.3">
      <c r="A3054" s="57">
        <v>2222464064</v>
      </c>
      <c r="B3054" s="12" t="s">
        <v>2546</v>
      </c>
      <c r="C3054" s="58" t="s">
        <v>108</v>
      </c>
      <c r="D3054" s="58" t="s">
        <v>29</v>
      </c>
      <c r="E3054" s="58">
        <v>64151</v>
      </c>
      <c r="F3054" s="58">
        <v>2200000</v>
      </c>
      <c r="G3054" s="58">
        <f>+IF(F3054&gt;K3054+100000,F3054-K3054,0)</f>
        <v>844143</v>
      </c>
      <c r="H3054" s="58">
        <v>108562</v>
      </c>
      <c r="I3054" s="58">
        <v>0</v>
      </c>
      <c r="J3054" s="58">
        <v>0</v>
      </c>
      <c r="K3054" s="58">
        <v>1355857</v>
      </c>
      <c r="L3054" s="12" t="s">
        <v>88</v>
      </c>
      <c r="M3054" s="12" t="s">
        <v>89</v>
      </c>
      <c r="N3054" s="12" t="s">
        <v>10</v>
      </c>
      <c r="O3054" s="12">
        <v>4</v>
      </c>
      <c r="P3054" s="12">
        <v>0</v>
      </c>
      <c r="Q3054" s="12">
        <v>0</v>
      </c>
      <c r="R3054" s="12">
        <v>76520</v>
      </c>
      <c r="S3054" s="59">
        <v>2.1589041095890411</v>
      </c>
      <c r="T3054" s="59">
        <v>34.282191780821918</v>
      </c>
      <c r="U3054" s="12">
        <v>2</v>
      </c>
      <c r="V3054" s="12">
        <v>0</v>
      </c>
      <c r="W3054" s="12">
        <v>4</v>
      </c>
      <c r="X3054" s="12">
        <v>3</v>
      </c>
      <c r="Y3054" s="12">
        <v>1</v>
      </c>
      <c r="Z3054" s="58">
        <v>0</v>
      </c>
      <c r="AA3054" s="58">
        <v>0</v>
      </c>
      <c r="AB3054" s="58">
        <v>0</v>
      </c>
      <c r="AC3054" s="58" t="s">
        <v>91</v>
      </c>
    </row>
    <row r="3055" spans="1:29" x14ac:dyDescent="0.3">
      <c r="A3055" s="57">
        <v>6406842</v>
      </c>
      <c r="B3055" s="12" t="s">
        <v>2547</v>
      </c>
      <c r="C3055" s="58" t="s">
        <v>108</v>
      </c>
      <c r="D3055" s="58" t="s">
        <v>29</v>
      </c>
      <c r="E3055" s="58">
        <v>730</v>
      </c>
      <c r="F3055" s="58">
        <v>1847771</v>
      </c>
      <c r="G3055" s="58">
        <f>+IF(F3055&gt;K3055+100000,F3055-K3055,0)</f>
        <v>491914</v>
      </c>
      <c r="H3055" s="58">
        <v>126470.00000000001</v>
      </c>
      <c r="I3055" s="58">
        <v>0</v>
      </c>
      <c r="J3055" s="58">
        <v>0</v>
      </c>
      <c r="K3055" s="58">
        <v>1355857</v>
      </c>
      <c r="L3055" s="12" t="s">
        <v>88</v>
      </c>
      <c r="M3055" s="12" t="s">
        <v>89</v>
      </c>
      <c r="N3055" s="12" t="s">
        <v>10</v>
      </c>
      <c r="O3055" s="12">
        <v>4</v>
      </c>
      <c r="P3055" s="12">
        <v>0</v>
      </c>
      <c r="Q3055" s="12">
        <v>0</v>
      </c>
      <c r="R3055" s="12">
        <v>76563</v>
      </c>
      <c r="S3055" s="59">
        <v>2.1589041095890411</v>
      </c>
      <c r="T3055" s="59">
        <v>39.852054794520548</v>
      </c>
      <c r="U3055" s="12">
        <v>1</v>
      </c>
      <c r="V3055" s="12">
        <v>2</v>
      </c>
      <c r="W3055" s="12">
        <v>2</v>
      </c>
      <c r="X3055" s="12">
        <v>3</v>
      </c>
      <c r="Y3055" s="12">
        <v>1</v>
      </c>
      <c r="Z3055" s="58">
        <v>0</v>
      </c>
      <c r="AA3055" s="58">
        <v>0</v>
      </c>
      <c r="AB3055" s="58">
        <v>0</v>
      </c>
      <c r="AC3055" s="58" t="s">
        <v>91</v>
      </c>
    </row>
    <row r="3056" spans="1:29" x14ac:dyDescent="0.3">
      <c r="A3056" s="57">
        <v>4460028</v>
      </c>
      <c r="B3056" s="12" t="s">
        <v>2548</v>
      </c>
      <c r="C3056" s="58" t="s">
        <v>106</v>
      </c>
      <c r="D3056" s="58" t="s">
        <v>115</v>
      </c>
      <c r="E3056" s="58"/>
      <c r="F3056" s="58">
        <v>3722462</v>
      </c>
      <c r="G3056" s="58">
        <f>+IF(F3056&gt;K3056+100000,F3056-K3056,0)</f>
        <v>2366605</v>
      </c>
      <c r="H3056" s="58">
        <v>234059</v>
      </c>
      <c r="I3056" s="58">
        <v>0</v>
      </c>
      <c r="J3056" s="58">
        <v>2500000</v>
      </c>
      <c r="K3056" s="58">
        <v>1355857</v>
      </c>
      <c r="L3056" s="12" t="s">
        <v>87</v>
      </c>
      <c r="M3056" s="12" t="s">
        <v>89</v>
      </c>
      <c r="N3056" s="12" t="s">
        <v>10</v>
      </c>
      <c r="O3056" s="12">
        <v>4</v>
      </c>
      <c r="P3056" s="12">
        <v>0</v>
      </c>
      <c r="Q3056" s="12">
        <v>0</v>
      </c>
      <c r="R3056" s="12">
        <v>76130</v>
      </c>
      <c r="S3056" s="59">
        <v>2.1479452054794521</v>
      </c>
      <c r="T3056" s="59">
        <v>45.956164383561642</v>
      </c>
      <c r="U3056" s="12">
        <v>1</v>
      </c>
      <c r="V3056" s="12">
        <v>2</v>
      </c>
      <c r="W3056" s="12">
        <v>1</v>
      </c>
      <c r="X3056" s="12">
        <v>3</v>
      </c>
      <c r="Y3056" s="12">
        <v>3</v>
      </c>
      <c r="Z3056" s="58">
        <v>0</v>
      </c>
      <c r="AA3056" s="58">
        <v>0</v>
      </c>
      <c r="AB3056" s="58">
        <v>0</v>
      </c>
      <c r="AC3056" s="58" t="s">
        <v>91</v>
      </c>
    </row>
    <row r="3057" spans="1:29" x14ac:dyDescent="0.3">
      <c r="A3057" s="57">
        <v>2046024684</v>
      </c>
      <c r="B3057" s="12" t="s">
        <v>2549</v>
      </c>
      <c r="C3057" s="58" t="s">
        <v>109</v>
      </c>
      <c r="D3057" s="58" t="s">
        <v>112</v>
      </c>
      <c r="E3057" s="58"/>
      <c r="F3057" s="58"/>
      <c r="G3057" s="58">
        <f>+IF(F3057&gt;K3057+100000,F3057-K3057,0)</f>
        <v>0</v>
      </c>
      <c r="H3057" s="58"/>
      <c r="I3057" s="58"/>
      <c r="J3057" s="58"/>
      <c r="K3057" s="58">
        <v>1355857</v>
      </c>
      <c r="L3057" s="12" t="s">
        <v>91</v>
      </c>
      <c r="M3057" s="12" t="s">
        <v>91</v>
      </c>
      <c r="N3057" s="12" t="s">
        <v>91</v>
      </c>
      <c r="O3057" s="12">
        <v>4</v>
      </c>
      <c r="P3057" s="12">
        <v>0</v>
      </c>
      <c r="Q3057" s="12">
        <v>0</v>
      </c>
      <c r="R3057" s="12">
        <v>5001</v>
      </c>
      <c r="S3057" s="59">
        <v>2.1479452054794521</v>
      </c>
      <c r="T3057" s="59">
        <v>31.06027397260274</v>
      </c>
      <c r="U3057" s="12">
        <v>2</v>
      </c>
      <c r="V3057" s="12">
        <v>4</v>
      </c>
      <c r="W3057" s="12">
        <v>2</v>
      </c>
      <c r="X3057" s="12">
        <v>3</v>
      </c>
      <c r="Y3057" s="12">
        <v>1</v>
      </c>
      <c r="Z3057" s="58">
        <v>0</v>
      </c>
      <c r="AA3057" s="58">
        <v>0</v>
      </c>
      <c r="AB3057" s="58">
        <v>0</v>
      </c>
      <c r="AC3057" s="58" t="s">
        <v>91</v>
      </c>
    </row>
    <row r="3058" spans="1:29" x14ac:dyDescent="0.3">
      <c r="A3058" s="57">
        <v>2006802686</v>
      </c>
      <c r="B3058" s="12" t="s">
        <v>2550</v>
      </c>
      <c r="C3058" s="58" t="s">
        <v>109</v>
      </c>
      <c r="D3058" s="58" t="s">
        <v>112</v>
      </c>
      <c r="E3058" s="58">
        <v>208666</v>
      </c>
      <c r="F3058" s="58"/>
      <c r="G3058" s="58">
        <f>+IF(F3058&gt;K3058+100000,F3058-K3058,0)</f>
        <v>0</v>
      </c>
      <c r="H3058" s="58"/>
      <c r="I3058" s="58"/>
      <c r="J3058" s="58"/>
      <c r="K3058" s="58">
        <v>1357929</v>
      </c>
      <c r="L3058" s="12" t="s">
        <v>91</v>
      </c>
      <c r="M3058" s="12" t="s">
        <v>91</v>
      </c>
      <c r="N3058" s="12" t="s">
        <v>91</v>
      </c>
      <c r="O3058" s="12">
        <v>4</v>
      </c>
      <c r="P3058" s="12">
        <v>0</v>
      </c>
      <c r="Q3058" s="12">
        <v>0</v>
      </c>
      <c r="R3058" s="12">
        <v>68001</v>
      </c>
      <c r="S3058" s="59">
        <v>3.6575342465753424</v>
      </c>
      <c r="T3058" s="59">
        <v>24.528767123287672</v>
      </c>
      <c r="U3058" s="12">
        <v>1</v>
      </c>
      <c r="V3058" s="12">
        <v>4</v>
      </c>
      <c r="W3058" s="12">
        <v>1</v>
      </c>
      <c r="X3058" s="12">
        <v>3</v>
      </c>
      <c r="Y3058" s="12">
        <v>1</v>
      </c>
      <c r="Z3058" s="58">
        <v>0</v>
      </c>
      <c r="AA3058" s="58">
        <v>0</v>
      </c>
      <c r="AB3058" s="58">
        <v>0</v>
      </c>
      <c r="AC3058" s="58" t="s">
        <v>91</v>
      </c>
    </row>
    <row r="3059" spans="1:29" x14ac:dyDescent="0.3">
      <c r="A3059" s="57">
        <v>2068068260</v>
      </c>
      <c r="B3059" s="12" t="s">
        <v>2551</v>
      </c>
      <c r="C3059" s="58" t="s">
        <v>109</v>
      </c>
      <c r="D3059" s="58" t="s">
        <v>112</v>
      </c>
      <c r="E3059" s="58">
        <v>735600</v>
      </c>
      <c r="F3059" s="58"/>
      <c r="G3059" s="58">
        <f>+IF(F3059&gt;K3059+100000,F3059-K3059,0)</f>
        <v>0</v>
      </c>
      <c r="H3059" s="58"/>
      <c r="I3059" s="58"/>
      <c r="J3059" s="58"/>
      <c r="K3059" s="58">
        <v>1359097</v>
      </c>
      <c r="L3059" s="12" t="s">
        <v>91</v>
      </c>
      <c r="M3059" s="12" t="s">
        <v>91</v>
      </c>
      <c r="N3059" s="12" t="s">
        <v>91</v>
      </c>
      <c r="O3059" s="12">
        <v>4</v>
      </c>
      <c r="P3059" s="12">
        <v>0</v>
      </c>
      <c r="Q3059" s="12">
        <v>0</v>
      </c>
      <c r="R3059" s="12">
        <v>19001</v>
      </c>
      <c r="S3059" s="59">
        <v>4.5835616438356164</v>
      </c>
      <c r="T3059" s="59">
        <v>31.972602739726028</v>
      </c>
      <c r="U3059" s="12">
        <v>1</v>
      </c>
      <c r="V3059" s="12">
        <v>0</v>
      </c>
      <c r="W3059" s="12">
        <v>1</v>
      </c>
      <c r="X3059" s="12">
        <v>2</v>
      </c>
      <c r="Y3059" s="12">
        <v>1</v>
      </c>
      <c r="Z3059" s="58">
        <v>0</v>
      </c>
      <c r="AA3059" s="58">
        <v>0</v>
      </c>
      <c r="AB3059" s="58">
        <v>0</v>
      </c>
      <c r="AC3059" s="58" t="s">
        <v>91</v>
      </c>
    </row>
    <row r="3060" spans="1:29" x14ac:dyDescent="0.3">
      <c r="A3060" s="57">
        <v>2244042400</v>
      </c>
      <c r="B3060" s="12" t="s">
        <v>2554</v>
      </c>
      <c r="C3060" s="58" t="s">
        <v>109</v>
      </c>
      <c r="D3060" s="58" t="s">
        <v>112</v>
      </c>
      <c r="E3060" s="58"/>
      <c r="F3060" s="58"/>
      <c r="G3060" s="58">
        <f>+IF(F3060&gt;K3060+100000,F3060-K3060,0)</f>
        <v>0</v>
      </c>
      <c r="H3060" s="58"/>
      <c r="I3060" s="58"/>
      <c r="J3060" s="58"/>
      <c r="K3060" s="58">
        <v>1359842</v>
      </c>
      <c r="L3060" s="12" t="s">
        <v>91</v>
      </c>
      <c r="M3060" s="12" t="s">
        <v>91</v>
      </c>
      <c r="N3060" s="12" t="s">
        <v>91</v>
      </c>
      <c r="O3060" s="12">
        <v>4</v>
      </c>
      <c r="P3060" s="12">
        <v>0</v>
      </c>
      <c r="Q3060" s="12">
        <v>0</v>
      </c>
      <c r="R3060" s="12">
        <v>76130</v>
      </c>
      <c r="S3060" s="59">
        <v>4.5835616438356164</v>
      </c>
      <c r="T3060" s="59">
        <v>31.953424657534246</v>
      </c>
      <c r="U3060" s="12">
        <v>2</v>
      </c>
      <c r="V3060" s="12">
        <v>0</v>
      </c>
      <c r="W3060" s="12">
        <v>1</v>
      </c>
      <c r="X3060" s="12">
        <v>2</v>
      </c>
      <c r="Y3060" s="12">
        <v>1</v>
      </c>
      <c r="Z3060" s="58">
        <v>0</v>
      </c>
      <c r="AA3060" s="58">
        <v>0</v>
      </c>
      <c r="AB3060" s="58">
        <v>0</v>
      </c>
      <c r="AC3060" s="58" t="s">
        <v>91</v>
      </c>
    </row>
    <row r="3061" spans="1:29" x14ac:dyDescent="0.3">
      <c r="A3061" s="57">
        <v>66888848</v>
      </c>
      <c r="B3061" s="12" t="s">
        <v>2555</v>
      </c>
      <c r="C3061" s="58" t="s">
        <v>108</v>
      </c>
      <c r="D3061" s="58" t="s">
        <v>113</v>
      </c>
      <c r="E3061" s="58"/>
      <c r="F3061" s="58">
        <v>899731</v>
      </c>
      <c r="G3061" s="58">
        <f>+IF(F3061&gt;K3061+100000,F3061-K3061,0)</f>
        <v>0</v>
      </c>
      <c r="H3061" s="58">
        <v>88823</v>
      </c>
      <c r="I3061" s="58">
        <v>0</v>
      </c>
      <c r="J3061" s="58">
        <v>900000</v>
      </c>
      <c r="K3061" s="58">
        <v>1359842</v>
      </c>
      <c r="L3061" s="12" t="s">
        <v>87</v>
      </c>
      <c r="M3061" s="12" t="s">
        <v>89</v>
      </c>
      <c r="N3061" s="12" t="s">
        <v>10</v>
      </c>
      <c r="O3061" s="12">
        <v>4</v>
      </c>
      <c r="P3061" s="12">
        <v>0</v>
      </c>
      <c r="Q3061" s="12">
        <v>0</v>
      </c>
      <c r="R3061" s="12">
        <v>76130</v>
      </c>
      <c r="S3061" s="59">
        <v>4.580821917808219</v>
      </c>
      <c r="T3061" s="59">
        <v>48.520547945205479</v>
      </c>
      <c r="U3061" s="12">
        <v>2</v>
      </c>
      <c r="V3061" s="12">
        <v>2</v>
      </c>
      <c r="W3061" s="12">
        <v>2</v>
      </c>
      <c r="X3061" s="12">
        <v>2</v>
      </c>
      <c r="Y3061" s="12">
        <v>6</v>
      </c>
      <c r="Z3061" s="58">
        <v>0</v>
      </c>
      <c r="AA3061" s="58">
        <v>0</v>
      </c>
      <c r="AB3061" s="58">
        <v>0</v>
      </c>
      <c r="AC3061" s="58" t="s">
        <v>91</v>
      </c>
    </row>
    <row r="3062" spans="1:29" x14ac:dyDescent="0.3">
      <c r="A3062" s="57">
        <v>44606220</v>
      </c>
      <c r="B3062" s="12" t="s">
        <v>2557</v>
      </c>
      <c r="C3062" s="58" t="s">
        <v>109</v>
      </c>
      <c r="D3062" s="58" t="s">
        <v>112</v>
      </c>
      <c r="E3062" s="58"/>
      <c r="F3062" s="58">
        <v>5787</v>
      </c>
      <c r="G3062" s="58">
        <f>+IF(F3062&gt;K3062+100000,F3062-K3062,0)</f>
        <v>0</v>
      </c>
      <c r="H3062" s="58">
        <v>98404</v>
      </c>
      <c r="I3062" s="58">
        <v>0</v>
      </c>
      <c r="J3062" s="58">
        <v>1400000</v>
      </c>
      <c r="K3062" s="58">
        <v>1360545</v>
      </c>
      <c r="L3062" s="12" t="s">
        <v>87</v>
      </c>
      <c r="M3062" s="12" t="s">
        <v>89</v>
      </c>
      <c r="N3062" s="12" t="s">
        <v>10</v>
      </c>
      <c r="O3062" s="12">
        <v>4</v>
      </c>
      <c r="P3062" s="12">
        <v>0</v>
      </c>
      <c r="Q3062" s="12">
        <v>0</v>
      </c>
      <c r="R3062" s="12">
        <v>19845</v>
      </c>
      <c r="S3062" s="59">
        <v>4.580821917808219</v>
      </c>
      <c r="T3062" s="59">
        <v>45.298630136986304</v>
      </c>
      <c r="U3062" s="12">
        <v>2</v>
      </c>
      <c r="V3062" s="12">
        <v>0</v>
      </c>
      <c r="W3062" s="12">
        <v>1</v>
      </c>
      <c r="X3062" s="12">
        <v>2</v>
      </c>
      <c r="Y3062" s="12">
        <v>1</v>
      </c>
      <c r="Z3062" s="58">
        <v>0</v>
      </c>
      <c r="AA3062" s="58">
        <v>0</v>
      </c>
      <c r="AB3062" s="58">
        <v>0</v>
      </c>
      <c r="AC3062" s="58" t="s">
        <v>91</v>
      </c>
    </row>
    <row r="3063" spans="1:29" x14ac:dyDescent="0.3">
      <c r="A3063" s="57">
        <v>40424248</v>
      </c>
      <c r="B3063" s="12" t="s">
        <v>2558</v>
      </c>
      <c r="C3063" s="58" t="s">
        <v>109</v>
      </c>
      <c r="D3063" s="58" t="s">
        <v>112</v>
      </c>
      <c r="E3063" s="58"/>
      <c r="F3063" s="58"/>
      <c r="G3063" s="58">
        <f>+IF(F3063&gt;K3063+100000,F3063-K3063,0)</f>
        <v>0</v>
      </c>
      <c r="H3063" s="58"/>
      <c r="I3063" s="58"/>
      <c r="J3063" s="58"/>
      <c r="K3063" s="58">
        <v>1360545</v>
      </c>
      <c r="L3063" s="12" t="s">
        <v>91</v>
      </c>
      <c r="M3063" s="12" t="s">
        <v>91</v>
      </c>
      <c r="N3063" s="12" t="s">
        <v>91</v>
      </c>
      <c r="O3063" s="12">
        <v>4</v>
      </c>
      <c r="P3063" s="12">
        <v>0</v>
      </c>
      <c r="Q3063" s="12">
        <v>0</v>
      </c>
      <c r="R3063" s="12">
        <v>76520</v>
      </c>
      <c r="S3063" s="59">
        <v>4.580821917808219</v>
      </c>
      <c r="T3063" s="59">
        <v>38.964383561643835</v>
      </c>
      <c r="U3063" s="12">
        <v>2</v>
      </c>
      <c r="V3063" s="12">
        <v>3</v>
      </c>
      <c r="W3063" s="12">
        <v>1</v>
      </c>
      <c r="X3063" s="12">
        <v>2</v>
      </c>
      <c r="Y3063" s="12">
        <v>2</v>
      </c>
      <c r="Z3063" s="58">
        <v>0</v>
      </c>
      <c r="AA3063" s="58">
        <v>0</v>
      </c>
      <c r="AB3063" s="58">
        <v>0</v>
      </c>
      <c r="AC3063" s="58" t="s">
        <v>91</v>
      </c>
    </row>
    <row r="3064" spans="1:29" x14ac:dyDescent="0.3">
      <c r="A3064" s="57">
        <v>2202488424</v>
      </c>
      <c r="B3064" s="12" t="s">
        <v>2561</v>
      </c>
      <c r="C3064" s="58" t="s">
        <v>108</v>
      </c>
      <c r="D3064" s="58" t="s">
        <v>114</v>
      </c>
      <c r="E3064" s="58">
        <v>513667</v>
      </c>
      <c r="F3064" s="58">
        <v>2376912</v>
      </c>
      <c r="G3064" s="58">
        <f>+IF(F3064&gt;K3064+100000,F3064-K3064,0)</f>
        <v>1010792</v>
      </c>
      <c r="H3064" s="58">
        <v>158088</v>
      </c>
      <c r="I3064" s="58">
        <v>0</v>
      </c>
      <c r="J3064" s="58">
        <v>0</v>
      </c>
      <c r="K3064" s="58">
        <v>1366120</v>
      </c>
      <c r="L3064" s="12" t="s">
        <v>88</v>
      </c>
      <c r="M3064" s="12" t="s">
        <v>89</v>
      </c>
      <c r="N3064" s="12" t="s">
        <v>10</v>
      </c>
      <c r="O3064" s="12">
        <v>4</v>
      </c>
      <c r="P3064" s="12">
        <v>0</v>
      </c>
      <c r="Q3064" s="12">
        <v>0</v>
      </c>
      <c r="R3064" s="12">
        <v>68418</v>
      </c>
      <c r="S3064" s="59">
        <v>3.1561643835616437</v>
      </c>
      <c r="T3064" s="59">
        <v>26.542465753424658</v>
      </c>
      <c r="U3064" s="12">
        <v>2</v>
      </c>
      <c r="V3064" s="12">
        <v>2</v>
      </c>
      <c r="W3064" s="12">
        <v>1</v>
      </c>
      <c r="X3064" s="12">
        <v>2</v>
      </c>
      <c r="Y3064" s="12">
        <v>3</v>
      </c>
      <c r="Z3064" s="58">
        <v>0</v>
      </c>
      <c r="AA3064" s="58">
        <v>0</v>
      </c>
      <c r="AB3064" s="58">
        <v>0</v>
      </c>
      <c r="AC3064" s="58" t="s">
        <v>91</v>
      </c>
    </row>
    <row r="3065" spans="1:29" x14ac:dyDescent="0.3">
      <c r="A3065" s="57">
        <v>2044026008</v>
      </c>
      <c r="B3065" s="12" t="s">
        <v>2562</v>
      </c>
      <c r="C3065" s="58" t="s">
        <v>108</v>
      </c>
      <c r="D3065" s="58" t="s">
        <v>29</v>
      </c>
      <c r="E3065" s="58">
        <v>46230</v>
      </c>
      <c r="F3065" s="58">
        <v>2040096</v>
      </c>
      <c r="G3065" s="58">
        <f>+IF(F3065&gt;K3065+100000,F3065-K3065,0)</f>
        <v>673276</v>
      </c>
      <c r="H3065" s="58">
        <v>1027706</v>
      </c>
      <c r="I3065" s="58">
        <v>0</v>
      </c>
      <c r="J3065" s="58">
        <v>1718530</v>
      </c>
      <c r="K3065" s="58">
        <v>1366820</v>
      </c>
      <c r="L3065" s="12" t="s">
        <v>87</v>
      </c>
      <c r="M3065" s="12" t="s">
        <v>89</v>
      </c>
      <c r="N3065" s="12" t="s">
        <v>10</v>
      </c>
      <c r="O3065" s="12">
        <v>4</v>
      </c>
      <c r="P3065" s="12">
        <v>0</v>
      </c>
      <c r="Q3065" s="12">
        <v>0</v>
      </c>
      <c r="R3065" s="12">
        <v>13052</v>
      </c>
      <c r="S3065" s="59">
        <v>5.7945205479452051</v>
      </c>
      <c r="T3065" s="59">
        <v>28.767123287671232</v>
      </c>
      <c r="U3065" s="12">
        <v>2</v>
      </c>
      <c r="V3065" s="12">
        <v>5</v>
      </c>
      <c r="W3065" s="12">
        <v>1</v>
      </c>
      <c r="X3065" s="12">
        <v>3</v>
      </c>
      <c r="Y3065" s="12">
        <v>1</v>
      </c>
      <c r="Z3065" s="58">
        <v>0</v>
      </c>
      <c r="AA3065" s="58">
        <v>0</v>
      </c>
      <c r="AB3065" s="58">
        <v>0</v>
      </c>
      <c r="AC3065" s="58" t="s">
        <v>91</v>
      </c>
    </row>
    <row r="3066" spans="1:29" x14ac:dyDescent="0.3">
      <c r="A3066" s="57">
        <v>2224644448</v>
      </c>
      <c r="B3066" s="12" t="s">
        <v>2564</v>
      </c>
      <c r="C3066" s="58" t="s">
        <v>108</v>
      </c>
      <c r="D3066" s="58" t="s">
        <v>113</v>
      </c>
      <c r="E3066" s="58"/>
      <c r="F3066" s="58">
        <v>206422</v>
      </c>
      <c r="G3066" s="58">
        <f>+IF(F3066&gt;K3066+100000,F3066-K3066,0)</f>
        <v>0</v>
      </c>
      <c r="H3066" s="58">
        <v>104453</v>
      </c>
      <c r="I3066" s="58">
        <v>0</v>
      </c>
      <c r="J3066" s="58">
        <v>0</v>
      </c>
      <c r="K3066" s="58">
        <v>1369097</v>
      </c>
      <c r="L3066" s="12" t="s">
        <v>88</v>
      </c>
      <c r="M3066" s="12" t="s">
        <v>89</v>
      </c>
      <c r="N3066" s="12" t="s">
        <v>10</v>
      </c>
      <c r="O3066" s="12">
        <v>4</v>
      </c>
      <c r="P3066" s="12">
        <v>0</v>
      </c>
      <c r="Q3066" s="12">
        <v>0</v>
      </c>
      <c r="R3066" s="12">
        <v>76130</v>
      </c>
      <c r="S3066" s="59">
        <v>4.6410958904109592</v>
      </c>
      <c r="T3066" s="59">
        <v>26.282191780821918</v>
      </c>
      <c r="U3066" s="12">
        <v>2</v>
      </c>
      <c r="V3066" s="12">
        <v>0</v>
      </c>
      <c r="W3066" s="12">
        <v>1</v>
      </c>
      <c r="X3066" s="12">
        <v>2</v>
      </c>
      <c r="Y3066" s="12">
        <v>1</v>
      </c>
      <c r="Z3066" s="58">
        <v>0</v>
      </c>
      <c r="AA3066" s="58">
        <v>0</v>
      </c>
      <c r="AB3066" s="58">
        <v>0</v>
      </c>
      <c r="AC3066" s="58" t="s">
        <v>91</v>
      </c>
    </row>
    <row r="3067" spans="1:29" x14ac:dyDescent="0.3">
      <c r="A3067" s="57">
        <v>6806862</v>
      </c>
      <c r="B3067" s="12" t="s">
        <v>2565</v>
      </c>
      <c r="C3067" s="58" t="s">
        <v>109</v>
      </c>
      <c r="D3067" s="58" t="s">
        <v>112</v>
      </c>
      <c r="E3067" s="58"/>
      <c r="F3067" s="58"/>
      <c r="G3067" s="58">
        <f>+IF(F3067&gt;K3067+100000,F3067-K3067,0)</f>
        <v>0</v>
      </c>
      <c r="H3067" s="58"/>
      <c r="I3067" s="58"/>
      <c r="J3067" s="58"/>
      <c r="K3067" s="58">
        <v>1369290</v>
      </c>
      <c r="L3067" s="12" t="s">
        <v>91</v>
      </c>
      <c r="M3067" s="12" t="s">
        <v>91</v>
      </c>
      <c r="N3067" s="12" t="s">
        <v>91</v>
      </c>
      <c r="O3067" s="12">
        <v>4</v>
      </c>
      <c r="P3067" s="12">
        <v>0</v>
      </c>
      <c r="Q3067" s="12">
        <v>0</v>
      </c>
      <c r="R3067" s="12">
        <v>68895</v>
      </c>
      <c r="S3067" s="59">
        <v>9.7972602739726025</v>
      </c>
      <c r="T3067" s="59">
        <v>55.610958904109587</v>
      </c>
      <c r="U3067" s="12">
        <v>1</v>
      </c>
      <c r="V3067" s="12">
        <v>2</v>
      </c>
      <c r="W3067" s="12">
        <v>2</v>
      </c>
      <c r="X3067" s="12">
        <v>2</v>
      </c>
      <c r="Y3067" s="12">
        <v>4</v>
      </c>
      <c r="Z3067" s="58">
        <v>0</v>
      </c>
      <c r="AA3067" s="58">
        <v>0</v>
      </c>
      <c r="AB3067" s="58">
        <v>0</v>
      </c>
      <c r="AC3067" s="58" t="s">
        <v>91</v>
      </c>
    </row>
    <row r="3068" spans="1:29" x14ac:dyDescent="0.3">
      <c r="A3068" s="57">
        <v>40866800</v>
      </c>
      <c r="B3068" s="12" t="s">
        <v>2566</v>
      </c>
      <c r="C3068" s="58" t="s">
        <v>108</v>
      </c>
      <c r="D3068" s="58" t="s">
        <v>29</v>
      </c>
      <c r="E3068" s="58"/>
      <c r="F3068" s="58">
        <v>1979393</v>
      </c>
      <c r="G3068" s="58">
        <f>+IF(F3068&gt;K3068+100000,F3068-K3068,0)</f>
        <v>609574</v>
      </c>
      <c r="H3068" s="58">
        <v>58653</v>
      </c>
      <c r="I3068" s="58">
        <v>0</v>
      </c>
      <c r="J3068" s="58">
        <v>0</v>
      </c>
      <c r="K3068" s="58">
        <v>1369819</v>
      </c>
      <c r="L3068" s="12" t="s">
        <v>88</v>
      </c>
      <c r="M3068" s="12" t="s">
        <v>89</v>
      </c>
      <c r="N3068" s="12" t="s">
        <v>10</v>
      </c>
      <c r="O3068" s="12">
        <v>4</v>
      </c>
      <c r="P3068" s="12">
        <v>0</v>
      </c>
      <c r="Q3068" s="12">
        <v>0</v>
      </c>
      <c r="R3068" s="12">
        <v>13052</v>
      </c>
      <c r="S3068" s="59">
        <v>7.7589041095890412</v>
      </c>
      <c r="T3068" s="59">
        <v>49.717808219178082</v>
      </c>
      <c r="U3068" s="12">
        <v>2</v>
      </c>
      <c r="V3068" s="12">
        <v>1</v>
      </c>
      <c r="W3068" s="12">
        <v>1</v>
      </c>
      <c r="X3068" s="12">
        <v>3</v>
      </c>
      <c r="Y3068" s="12">
        <v>6</v>
      </c>
      <c r="Z3068" s="58">
        <v>0</v>
      </c>
      <c r="AA3068" s="58">
        <v>0</v>
      </c>
      <c r="AB3068" s="58">
        <v>0</v>
      </c>
      <c r="AC3068" s="58" t="s">
        <v>91</v>
      </c>
    </row>
    <row r="3069" spans="1:29" x14ac:dyDescent="0.3">
      <c r="A3069" s="57">
        <v>8220646</v>
      </c>
      <c r="B3069" s="12" t="s">
        <v>2568</v>
      </c>
      <c r="C3069" s="58" t="s">
        <v>108</v>
      </c>
      <c r="D3069" s="58" t="s">
        <v>29</v>
      </c>
      <c r="E3069" s="58"/>
      <c r="F3069" s="58">
        <v>1647006</v>
      </c>
      <c r="G3069" s="58">
        <f>+IF(F3069&gt;K3069+100000,F3069-K3069,0)</f>
        <v>276886</v>
      </c>
      <c r="H3069" s="58">
        <v>177646</v>
      </c>
      <c r="I3069" s="58">
        <v>0</v>
      </c>
      <c r="J3069" s="58">
        <v>0</v>
      </c>
      <c r="K3069" s="58">
        <v>1370120</v>
      </c>
      <c r="L3069" s="12" t="s">
        <v>88</v>
      </c>
      <c r="M3069" s="12" t="s">
        <v>89</v>
      </c>
      <c r="N3069" s="12" t="s">
        <v>10</v>
      </c>
      <c r="O3069" s="12">
        <v>4</v>
      </c>
      <c r="P3069" s="12">
        <v>0</v>
      </c>
      <c r="Q3069" s="12">
        <v>0</v>
      </c>
      <c r="R3069" s="12">
        <v>15001</v>
      </c>
      <c r="S3069" s="59">
        <v>3.1095890410958904</v>
      </c>
      <c r="T3069" s="59">
        <v>57.046575342465751</v>
      </c>
      <c r="U3069" s="12">
        <v>1</v>
      </c>
      <c r="V3069" s="12">
        <v>2</v>
      </c>
      <c r="W3069" s="12">
        <v>3</v>
      </c>
      <c r="X3069" s="12">
        <v>2</v>
      </c>
      <c r="Y3069" s="12">
        <v>2</v>
      </c>
      <c r="Z3069" s="58">
        <v>0</v>
      </c>
      <c r="AA3069" s="58">
        <v>0</v>
      </c>
      <c r="AB3069" s="58">
        <v>0</v>
      </c>
      <c r="AC3069" s="58" t="s">
        <v>91</v>
      </c>
    </row>
    <row r="3070" spans="1:29" x14ac:dyDescent="0.3">
      <c r="A3070" s="57">
        <v>2262042068</v>
      </c>
      <c r="B3070" s="12" t="s">
        <v>2573</v>
      </c>
      <c r="C3070" s="58" t="s">
        <v>109</v>
      </c>
      <c r="D3070" s="58" t="s">
        <v>112</v>
      </c>
      <c r="E3070" s="58">
        <v>1536065</v>
      </c>
      <c r="F3070" s="58"/>
      <c r="G3070" s="58">
        <f>+IF(F3070&gt;K3070+100000,F3070-K3070,0)</f>
        <v>0</v>
      </c>
      <c r="H3070" s="58"/>
      <c r="I3070" s="58"/>
      <c r="J3070" s="58"/>
      <c r="K3070" s="58">
        <v>1372264</v>
      </c>
      <c r="L3070" s="12" t="s">
        <v>91</v>
      </c>
      <c r="M3070" s="12" t="s">
        <v>91</v>
      </c>
      <c r="N3070" s="12" t="s">
        <v>91</v>
      </c>
      <c r="O3070" s="12">
        <v>4</v>
      </c>
      <c r="P3070" s="12">
        <v>0</v>
      </c>
      <c r="Q3070" s="12">
        <v>0</v>
      </c>
      <c r="R3070" s="12">
        <v>76001</v>
      </c>
      <c r="S3070" s="59">
        <v>4.5835616438356164</v>
      </c>
      <c r="T3070" s="59">
        <v>30.827397260273973</v>
      </c>
      <c r="U3070" s="12">
        <v>2</v>
      </c>
      <c r="V3070" s="12">
        <v>0</v>
      </c>
      <c r="W3070" s="12">
        <v>1</v>
      </c>
      <c r="X3070" s="12">
        <v>2</v>
      </c>
      <c r="Y3070" s="12">
        <v>1</v>
      </c>
      <c r="Z3070" s="58">
        <v>0</v>
      </c>
      <c r="AA3070" s="58">
        <v>0</v>
      </c>
      <c r="AB3070" s="58">
        <v>0</v>
      </c>
      <c r="AC3070" s="58" t="s">
        <v>91</v>
      </c>
    </row>
    <row r="3071" spans="1:29" x14ac:dyDescent="0.3">
      <c r="A3071" s="57">
        <v>2088226626</v>
      </c>
      <c r="B3071" s="12" t="s">
        <v>2575</v>
      </c>
      <c r="C3071" s="58" t="s">
        <v>108</v>
      </c>
      <c r="D3071" s="58" t="s">
        <v>113</v>
      </c>
      <c r="E3071" s="58">
        <v>54273</v>
      </c>
      <c r="F3071" s="58">
        <v>750000</v>
      </c>
      <c r="G3071" s="58">
        <f>+IF(F3071&gt;K3071+100000,F3071-K3071,0)</f>
        <v>0</v>
      </c>
      <c r="H3071" s="58">
        <v>128523.00000000001</v>
      </c>
      <c r="I3071" s="58">
        <v>0</v>
      </c>
      <c r="J3071" s="58">
        <v>0</v>
      </c>
      <c r="K3071" s="58">
        <v>1372264</v>
      </c>
      <c r="L3071" s="12" t="s">
        <v>88</v>
      </c>
      <c r="M3071" s="12" t="s">
        <v>89</v>
      </c>
      <c r="N3071" s="12" t="s">
        <v>10</v>
      </c>
      <c r="O3071" s="12">
        <v>4</v>
      </c>
      <c r="P3071" s="12">
        <v>0</v>
      </c>
      <c r="Q3071" s="12">
        <v>0</v>
      </c>
      <c r="R3071" s="12">
        <v>76130</v>
      </c>
      <c r="S3071" s="59">
        <v>4.5835616438356164</v>
      </c>
      <c r="T3071" s="59">
        <v>34.531506849315072</v>
      </c>
      <c r="U3071" s="12">
        <v>1</v>
      </c>
      <c r="V3071" s="12">
        <v>0</v>
      </c>
      <c r="W3071" s="12">
        <v>1</v>
      </c>
      <c r="X3071" s="12">
        <v>2</v>
      </c>
      <c r="Y3071" s="12">
        <v>1</v>
      </c>
      <c r="Z3071" s="58">
        <v>0</v>
      </c>
      <c r="AA3071" s="58">
        <v>0</v>
      </c>
      <c r="AB3071" s="58">
        <v>0</v>
      </c>
      <c r="AC3071" s="58" t="s">
        <v>91</v>
      </c>
    </row>
    <row r="3072" spans="1:29" x14ac:dyDescent="0.3">
      <c r="A3072" s="57">
        <v>40462084</v>
      </c>
      <c r="B3072" s="12" t="s">
        <v>2577</v>
      </c>
      <c r="C3072" s="58" t="s">
        <v>109</v>
      </c>
      <c r="D3072" s="58" t="s">
        <v>112</v>
      </c>
      <c r="E3072" s="58"/>
      <c r="F3072" s="58"/>
      <c r="G3072" s="58">
        <f>+IF(F3072&gt;K3072+100000,F3072-K3072,0)</f>
        <v>0</v>
      </c>
      <c r="H3072" s="58"/>
      <c r="I3072" s="58"/>
      <c r="J3072" s="58"/>
      <c r="K3072" s="58">
        <v>1372264</v>
      </c>
      <c r="L3072" s="12" t="s">
        <v>91</v>
      </c>
      <c r="M3072" s="12" t="s">
        <v>91</v>
      </c>
      <c r="N3072" s="12" t="s">
        <v>91</v>
      </c>
      <c r="O3072" s="12">
        <v>4</v>
      </c>
      <c r="P3072" s="12">
        <v>0</v>
      </c>
      <c r="Q3072" s="12">
        <v>0</v>
      </c>
      <c r="R3072" s="12">
        <v>11001</v>
      </c>
      <c r="S3072" s="59">
        <v>4.5835616438356164</v>
      </c>
      <c r="T3072" s="59">
        <v>49.684931506849317</v>
      </c>
      <c r="U3072" s="12">
        <v>2</v>
      </c>
      <c r="V3072" s="12">
        <v>0</v>
      </c>
      <c r="W3072" s="12">
        <v>1</v>
      </c>
      <c r="X3072" s="12">
        <v>2</v>
      </c>
      <c r="Y3072" s="12">
        <v>1</v>
      </c>
      <c r="Z3072" s="58">
        <v>0</v>
      </c>
      <c r="AA3072" s="58">
        <v>0</v>
      </c>
      <c r="AB3072" s="58">
        <v>0</v>
      </c>
      <c r="AC3072" s="58" t="s">
        <v>91</v>
      </c>
    </row>
    <row r="3073" spans="1:29" x14ac:dyDescent="0.3">
      <c r="A3073" s="57">
        <v>2240044286</v>
      </c>
      <c r="B3073" s="12" t="s">
        <v>2578</v>
      </c>
      <c r="C3073" s="58" t="s">
        <v>108</v>
      </c>
      <c r="D3073" s="58" t="s">
        <v>113</v>
      </c>
      <c r="E3073" s="58"/>
      <c r="F3073" s="58">
        <v>1112351</v>
      </c>
      <c r="G3073" s="58">
        <f>+IF(F3073&gt;K3073+100000,F3073-K3073,0)</f>
        <v>0</v>
      </c>
      <c r="H3073" s="58">
        <v>208086</v>
      </c>
      <c r="I3073" s="58">
        <v>0</v>
      </c>
      <c r="J3073" s="58">
        <v>0</v>
      </c>
      <c r="K3073" s="58">
        <v>1372264</v>
      </c>
      <c r="L3073" s="12" t="s">
        <v>88</v>
      </c>
      <c r="M3073" s="12" t="s">
        <v>89</v>
      </c>
      <c r="N3073" s="12" t="s">
        <v>10</v>
      </c>
      <c r="O3073" s="12">
        <v>4</v>
      </c>
      <c r="P3073" s="12">
        <v>0</v>
      </c>
      <c r="Q3073" s="12">
        <v>0</v>
      </c>
      <c r="R3073" s="12">
        <v>76130</v>
      </c>
      <c r="S3073" s="59">
        <v>4.580821917808219</v>
      </c>
      <c r="T3073" s="59">
        <v>35.317808219178083</v>
      </c>
      <c r="U3073" s="12">
        <v>1</v>
      </c>
      <c r="V3073" s="12">
        <v>0</v>
      </c>
      <c r="W3073" s="12">
        <v>1</v>
      </c>
      <c r="X3073" s="12">
        <v>2</v>
      </c>
      <c r="Y3073" s="12">
        <v>1</v>
      </c>
      <c r="Z3073" s="58">
        <v>0</v>
      </c>
      <c r="AA3073" s="58">
        <v>0</v>
      </c>
      <c r="AB3073" s="58">
        <v>0</v>
      </c>
      <c r="AC3073" s="58" t="s">
        <v>91</v>
      </c>
    </row>
    <row r="3074" spans="1:29" x14ac:dyDescent="0.3">
      <c r="A3074" s="57">
        <v>2228226404</v>
      </c>
      <c r="B3074" s="12" t="s">
        <v>2579</v>
      </c>
      <c r="C3074" s="58" t="s">
        <v>108</v>
      </c>
      <c r="D3074" s="58" t="s">
        <v>115</v>
      </c>
      <c r="E3074" s="58">
        <v>3007167</v>
      </c>
      <c r="F3074" s="58">
        <v>3577156</v>
      </c>
      <c r="G3074" s="58">
        <f>+IF(F3074&gt;K3074+100000,F3074-K3074,0)</f>
        <v>2203701</v>
      </c>
      <c r="H3074" s="58">
        <v>246731</v>
      </c>
      <c r="I3074" s="58">
        <v>0</v>
      </c>
      <c r="J3074" s="58">
        <v>0</v>
      </c>
      <c r="K3074" s="58">
        <v>1373455</v>
      </c>
      <c r="L3074" s="12" t="s">
        <v>88</v>
      </c>
      <c r="M3074" s="12" t="s">
        <v>89</v>
      </c>
      <c r="N3074" s="12" t="s">
        <v>10</v>
      </c>
      <c r="O3074" s="12">
        <v>4</v>
      </c>
      <c r="P3074" s="12">
        <v>0</v>
      </c>
      <c r="Q3074" s="12">
        <v>0</v>
      </c>
      <c r="R3074" s="12">
        <v>76111</v>
      </c>
      <c r="S3074" s="59">
        <v>1.3972602739726028</v>
      </c>
      <c r="T3074" s="59">
        <v>36.254794520547946</v>
      </c>
      <c r="U3074" s="12">
        <v>1</v>
      </c>
      <c r="V3074" s="12">
        <v>4</v>
      </c>
      <c r="W3074" s="12">
        <v>2</v>
      </c>
      <c r="X3074" s="12">
        <v>4</v>
      </c>
      <c r="Y3074" s="12">
        <v>3</v>
      </c>
      <c r="Z3074" s="58">
        <v>0</v>
      </c>
      <c r="AA3074" s="58">
        <v>0</v>
      </c>
      <c r="AB3074" s="58">
        <v>0</v>
      </c>
      <c r="AC3074" s="58" t="s">
        <v>91</v>
      </c>
    </row>
    <row r="3075" spans="1:29" x14ac:dyDescent="0.3">
      <c r="A3075" s="57">
        <v>2240822848</v>
      </c>
      <c r="B3075" s="12" t="s">
        <v>2580</v>
      </c>
      <c r="C3075" s="58" t="s">
        <v>109</v>
      </c>
      <c r="D3075" s="58" t="s">
        <v>112</v>
      </c>
      <c r="E3075" s="58">
        <v>225879</v>
      </c>
      <c r="F3075" s="58"/>
      <c r="G3075" s="58">
        <f>+IF(F3075&gt;K3075+100000,F3075-K3075,0)</f>
        <v>0</v>
      </c>
      <c r="H3075" s="58"/>
      <c r="I3075" s="58"/>
      <c r="J3075" s="58"/>
      <c r="K3075" s="58">
        <v>1373455</v>
      </c>
      <c r="L3075" s="12" t="s">
        <v>91</v>
      </c>
      <c r="M3075" s="12" t="s">
        <v>91</v>
      </c>
      <c r="N3075" s="12" t="s">
        <v>91</v>
      </c>
      <c r="O3075" s="12">
        <v>4</v>
      </c>
      <c r="P3075" s="12">
        <v>0</v>
      </c>
      <c r="Q3075" s="12">
        <v>0</v>
      </c>
      <c r="R3075" s="12">
        <v>5631</v>
      </c>
      <c r="S3075" s="59">
        <v>1.3972602739726028</v>
      </c>
      <c r="T3075" s="59">
        <v>32.421917808219177</v>
      </c>
      <c r="U3075" s="12">
        <v>2</v>
      </c>
      <c r="V3075" s="12">
        <v>5</v>
      </c>
      <c r="W3075" s="12">
        <v>4</v>
      </c>
      <c r="X3075" s="12">
        <v>5</v>
      </c>
      <c r="Y3075" s="12">
        <v>2</v>
      </c>
      <c r="Z3075" s="58">
        <v>0</v>
      </c>
      <c r="AA3075" s="58">
        <v>0</v>
      </c>
      <c r="AB3075" s="58">
        <v>0</v>
      </c>
      <c r="AC3075" s="58" t="s">
        <v>91</v>
      </c>
    </row>
    <row r="3076" spans="1:29" x14ac:dyDescent="0.3">
      <c r="A3076" s="57">
        <v>2226266624</v>
      </c>
      <c r="B3076" s="12" t="s">
        <v>2581</v>
      </c>
      <c r="C3076" s="58" t="s">
        <v>109</v>
      </c>
      <c r="D3076" s="58" t="s">
        <v>112</v>
      </c>
      <c r="E3076" s="58"/>
      <c r="F3076" s="58"/>
      <c r="G3076" s="58">
        <f>+IF(F3076&gt;K3076+100000,F3076-K3076,0)</f>
        <v>0</v>
      </c>
      <c r="H3076" s="58"/>
      <c r="I3076" s="58"/>
      <c r="J3076" s="58"/>
      <c r="K3076" s="58">
        <v>1373455</v>
      </c>
      <c r="L3076" s="12" t="s">
        <v>91</v>
      </c>
      <c r="M3076" s="12" t="s">
        <v>91</v>
      </c>
      <c r="N3076" s="12" t="s">
        <v>91</v>
      </c>
      <c r="O3076" s="12">
        <v>4</v>
      </c>
      <c r="P3076" s="12">
        <v>0</v>
      </c>
      <c r="Q3076" s="12">
        <v>0</v>
      </c>
      <c r="R3076" s="12">
        <v>76001</v>
      </c>
      <c r="S3076" s="59">
        <v>1.3972602739726028</v>
      </c>
      <c r="T3076" s="59">
        <v>29.356164383561644</v>
      </c>
      <c r="U3076" s="12">
        <v>2</v>
      </c>
      <c r="V3076" s="12">
        <v>5</v>
      </c>
      <c r="W3076" s="12">
        <v>3</v>
      </c>
      <c r="X3076" s="12">
        <v>6</v>
      </c>
      <c r="Y3076" s="12">
        <v>1</v>
      </c>
      <c r="Z3076" s="58">
        <v>0</v>
      </c>
      <c r="AA3076" s="58">
        <v>0</v>
      </c>
      <c r="AB3076" s="58">
        <v>0</v>
      </c>
      <c r="AC3076" s="58" t="s">
        <v>91</v>
      </c>
    </row>
    <row r="3077" spans="1:29" x14ac:dyDescent="0.3">
      <c r="A3077" s="57">
        <v>2044024620</v>
      </c>
      <c r="B3077" s="12" t="s">
        <v>2582</v>
      </c>
      <c r="C3077" s="58" t="s">
        <v>109</v>
      </c>
      <c r="D3077" s="58" t="s">
        <v>112</v>
      </c>
      <c r="E3077" s="58"/>
      <c r="F3077" s="58"/>
      <c r="G3077" s="58">
        <f>+IF(F3077&gt;K3077+100000,F3077-K3077,0)</f>
        <v>0</v>
      </c>
      <c r="H3077" s="58"/>
      <c r="I3077" s="58"/>
      <c r="J3077" s="58"/>
      <c r="K3077" s="58">
        <v>1374168</v>
      </c>
      <c r="L3077" s="12" t="s">
        <v>91</v>
      </c>
      <c r="M3077" s="12" t="s">
        <v>91</v>
      </c>
      <c r="N3077" s="12" t="s">
        <v>91</v>
      </c>
      <c r="O3077" s="12">
        <v>4</v>
      </c>
      <c r="P3077" s="12">
        <v>0</v>
      </c>
      <c r="Q3077" s="12">
        <v>0</v>
      </c>
      <c r="R3077" s="12">
        <v>13052</v>
      </c>
      <c r="S3077" s="59">
        <v>0.67397260273972603</v>
      </c>
      <c r="T3077" s="59">
        <v>28.873972602739727</v>
      </c>
      <c r="U3077" s="12">
        <v>1</v>
      </c>
      <c r="V3077" s="12">
        <v>2</v>
      </c>
      <c r="W3077" s="12">
        <v>2</v>
      </c>
      <c r="X3077" s="12">
        <v>2</v>
      </c>
      <c r="Y3077" s="12">
        <v>1</v>
      </c>
      <c r="Z3077" s="58">
        <v>0</v>
      </c>
      <c r="AA3077" s="58">
        <v>0</v>
      </c>
      <c r="AB3077" s="58">
        <v>0</v>
      </c>
      <c r="AC3077" s="58" t="s">
        <v>91</v>
      </c>
    </row>
    <row r="3078" spans="1:29" x14ac:dyDescent="0.3">
      <c r="A3078" s="57">
        <v>2044020488</v>
      </c>
      <c r="B3078" s="12" t="s">
        <v>2585</v>
      </c>
      <c r="C3078" s="58" t="s">
        <v>108</v>
      </c>
      <c r="D3078" s="58" t="s">
        <v>113</v>
      </c>
      <c r="E3078" s="58"/>
      <c r="F3078" s="58">
        <v>1371515</v>
      </c>
      <c r="G3078" s="58">
        <f>+IF(F3078&gt;K3078+100000,F3078-K3078,0)</f>
        <v>0</v>
      </c>
      <c r="H3078" s="58">
        <v>108562</v>
      </c>
      <c r="I3078" s="58">
        <v>0</v>
      </c>
      <c r="J3078" s="58">
        <v>0</v>
      </c>
      <c r="K3078" s="58">
        <v>1376120</v>
      </c>
      <c r="L3078" s="12" t="s">
        <v>88</v>
      </c>
      <c r="M3078" s="12" t="s">
        <v>89</v>
      </c>
      <c r="N3078" s="12" t="s">
        <v>10</v>
      </c>
      <c r="O3078" s="12">
        <v>4</v>
      </c>
      <c r="P3078" s="12">
        <v>0</v>
      </c>
      <c r="Q3078" s="12">
        <v>0</v>
      </c>
      <c r="R3078" s="12">
        <v>13052</v>
      </c>
      <c r="S3078" s="59">
        <v>3.1972602739726028</v>
      </c>
      <c r="T3078" s="59">
        <v>30.583561643835615</v>
      </c>
      <c r="U3078" s="12">
        <v>1</v>
      </c>
      <c r="V3078" s="12">
        <v>1</v>
      </c>
      <c r="W3078" s="12">
        <v>1</v>
      </c>
      <c r="X3078" s="12">
        <v>2</v>
      </c>
      <c r="Y3078" s="12">
        <v>3</v>
      </c>
      <c r="Z3078" s="58">
        <v>0</v>
      </c>
      <c r="AA3078" s="58">
        <v>0</v>
      </c>
      <c r="AB3078" s="58">
        <v>0</v>
      </c>
      <c r="AC3078" s="58" t="s">
        <v>91</v>
      </c>
    </row>
    <row r="3079" spans="1:29" x14ac:dyDescent="0.3">
      <c r="A3079" s="57">
        <v>2224822082</v>
      </c>
      <c r="B3079" s="12" t="s">
        <v>2586</v>
      </c>
      <c r="C3079" s="58" t="s">
        <v>109</v>
      </c>
      <c r="D3079" s="58" t="s">
        <v>112</v>
      </c>
      <c r="E3079" s="58"/>
      <c r="F3079" s="58"/>
      <c r="G3079" s="58">
        <f>+IF(F3079&gt;K3079+100000,F3079-K3079,0)</f>
        <v>0</v>
      </c>
      <c r="H3079" s="58"/>
      <c r="I3079" s="58"/>
      <c r="J3079" s="58"/>
      <c r="K3079" s="58">
        <v>1376675</v>
      </c>
      <c r="L3079" s="12" t="s">
        <v>91</v>
      </c>
      <c r="M3079" s="12" t="s">
        <v>91</v>
      </c>
      <c r="N3079" s="12" t="s">
        <v>91</v>
      </c>
      <c r="O3079" s="12">
        <v>4</v>
      </c>
      <c r="P3079" s="12">
        <v>0</v>
      </c>
      <c r="Q3079" s="12">
        <v>0</v>
      </c>
      <c r="R3079" s="12">
        <v>76001</v>
      </c>
      <c r="S3079" s="59">
        <v>4.7150684931506852</v>
      </c>
      <c r="T3079" s="59">
        <v>31.44109589041096</v>
      </c>
      <c r="U3079" s="12">
        <v>2</v>
      </c>
      <c r="V3079" s="12">
        <v>0</v>
      </c>
      <c r="W3079" s="12">
        <v>1</v>
      </c>
      <c r="X3079" s="12">
        <v>2</v>
      </c>
      <c r="Y3079" s="12">
        <v>1</v>
      </c>
      <c r="Z3079" s="58">
        <v>0</v>
      </c>
      <c r="AA3079" s="58">
        <v>0</v>
      </c>
      <c r="AB3079" s="58">
        <v>0</v>
      </c>
      <c r="AC3079" s="58" t="s">
        <v>91</v>
      </c>
    </row>
    <row r="3080" spans="1:29" x14ac:dyDescent="0.3">
      <c r="A3080" s="57">
        <v>2020408606</v>
      </c>
      <c r="B3080" s="12" t="s">
        <v>2588</v>
      </c>
      <c r="C3080" s="58" t="s">
        <v>108</v>
      </c>
      <c r="D3080" s="58" t="s">
        <v>114</v>
      </c>
      <c r="E3080" s="58">
        <v>238700</v>
      </c>
      <c r="F3080" s="58">
        <v>2409105</v>
      </c>
      <c r="G3080" s="58">
        <f>+IF(F3080&gt;K3080+100000,F3080-K3080,0)</f>
        <v>1028985</v>
      </c>
      <c r="H3080" s="58">
        <v>127991.99999999999</v>
      </c>
      <c r="I3080" s="58">
        <v>0</v>
      </c>
      <c r="J3080" s="58">
        <v>0</v>
      </c>
      <c r="K3080" s="58">
        <v>1380120</v>
      </c>
      <c r="L3080" s="12" t="s">
        <v>88</v>
      </c>
      <c r="M3080" s="12" t="s">
        <v>89</v>
      </c>
      <c r="N3080" s="12" t="s">
        <v>10</v>
      </c>
      <c r="O3080" s="12">
        <v>4</v>
      </c>
      <c r="P3080" s="12">
        <v>0</v>
      </c>
      <c r="Q3080" s="12">
        <v>0</v>
      </c>
      <c r="R3080" s="12">
        <v>5088</v>
      </c>
      <c r="S3080" s="59">
        <v>3.5315068493150683</v>
      </c>
      <c r="T3080" s="59">
        <v>35.950684931506849</v>
      </c>
      <c r="U3080" s="12">
        <v>2</v>
      </c>
      <c r="V3080" s="12">
        <v>3</v>
      </c>
      <c r="W3080" s="12">
        <v>3</v>
      </c>
      <c r="X3080" s="12">
        <v>2</v>
      </c>
      <c r="Y3080" s="12">
        <v>2</v>
      </c>
      <c r="Z3080" s="58">
        <v>0</v>
      </c>
      <c r="AA3080" s="58">
        <v>0</v>
      </c>
      <c r="AB3080" s="58">
        <v>0</v>
      </c>
      <c r="AC3080" s="58" t="s">
        <v>91</v>
      </c>
    </row>
    <row r="3081" spans="1:29" x14ac:dyDescent="0.3">
      <c r="A3081" s="57">
        <v>2008806604</v>
      </c>
      <c r="B3081" s="12" t="s">
        <v>2594</v>
      </c>
      <c r="C3081" s="58" t="s">
        <v>108</v>
      </c>
      <c r="D3081" s="58" t="s">
        <v>113</v>
      </c>
      <c r="E3081" s="58"/>
      <c r="F3081" s="58">
        <v>962873</v>
      </c>
      <c r="G3081" s="58">
        <f>+IF(F3081&gt;K3081+100000,F3081-K3081,0)</f>
        <v>0</v>
      </c>
      <c r="H3081" s="58">
        <v>488668</v>
      </c>
      <c r="I3081" s="58">
        <v>0</v>
      </c>
      <c r="J3081" s="58">
        <v>1000000</v>
      </c>
      <c r="K3081" s="58">
        <v>1380120</v>
      </c>
      <c r="L3081" s="12" t="s">
        <v>87</v>
      </c>
      <c r="M3081" s="12" t="s">
        <v>89</v>
      </c>
      <c r="N3081" s="12" t="s">
        <v>10</v>
      </c>
      <c r="O3081" s="12">
        <v>4</v>
      </c>
      <c r="P3081" s="12">
        <v>0</v>
      </c>
      <c r="Q3081" s="12">
        <v>0</v>
      </c>
      <c r="R3081" s="12">
        <v>68001</v>
      </c>
      <c r="S3081" s="59">
        <v>3.5315068493150683</v>
      </c>
      <c r="T3081" s="59">
        <v>23.635616438356163</v>
      </c>
      <c r="U3081" s="12">
        <v>2</v>
      </c>
      <c r="V3081" s="12">
        <v>2</v>
      </c>
      <c r="W3081" s="12">
        <v>4</v>
      </c>
      <c r="X3081" s="12">
        <v>2</v>
      </c>
      <c r="Y3081" s="12">
        <v>1</v>
      </c>
      <c r="Z3081" s="58">
        <v>0</v>
      </c>
      <c r="AA3081" s="58">
        <v>0</v>
      </c>
      <c r="AB3081" s="58">
        <v>0</v>
      </c>
      <c r="AC3081" s="58" t="s">
        <v>91</v>
      </c>
    </row>
    <row r="3082" spans="1:29" x14ac:dyDescent="0.3">
      <c r="A3082" s="57">
        <v>8068206</v>
      </c>
      <c r="B3082" s="12" t="s">
        <v>2596</v>
      </c>
      <c r="C3082" s="58" t="s">
        <v>109</v>
      </c>
      <c r="D3082" s="58" t="s">
        <v>112</v>
      </c>
      <c r="E3082" s="58">
        <v>331150</v>
      </c>
      <c r="F3082" s="58"/>
      <c r="G3082" s="58">
        <f>+IF(F3082&gt;K3082+100000,F3082-K3082,0)</f>
        <v>0</v>
      </c>
      <c r="H3082" s="58"/>
      <c r="I3082" s="58"/>
      <c r="J3082" s="58"/>
      <c r="K3082" s="58">
        <v>1380701</v>
      </c>
      <c r="L3082" s="12" t="s">
        <v>91</v>
      </c>
      <c r="M3082" s="12" t="s">
        <v>91</v>
      </c>
      <c r="N3082" s="12" t="s">
        <v>91</v>
      </c>
      <c r="O3082" s="12">
        <v>4</v>
      </c>
      <c r="P3082" s="12">
        <v>0</v>
      </c>
      <c r="Q3082" s="12">
        <v>0</v>
      </c>
      <c r="R3082" s="12">
        <v>76001</v>
      </c>
      <c r="S3082" s="59">
        <v>2.2000000000000002</v>
      </c>
      <c r="T3082" s="59">
        <v>34.783561643835618</v>
      </c>
      <c r="U3082" s="12">
        <v>1</v>
      </c>
      <c r="V3082" s="12">
        <v>0</v>
      </c>
      <c r="W3082" s="12">
        <v>3</v>
      </c>
      <c r="X3082" s="12">
        <v>3</v>
      </c>
      <c r="Y3082" s="12">
        <v>1</v>
      </c>
      <c r="Z3082" s="58">
        <v>0</v>
      </c>
      <c r="AA3082" s="58">
        <v>0</v>
      </c>
      <c r="AB3082" s="58">
        <v>0</v>
      </c>
      <c r="AC3082" s="58" t="s">
        <v>91</v>
      </c>
    </row>
    <row r="3083" spans="1:29" x14ac:dyDescent="0.3">
      <c r="A3083" s="57">
        <v>66060682</v>
      </c>
      <c r="B3083" s="12" t="s">
        <v>2597</v>
      </c>
      <c r="C3083" s="58" t="s">
        <v>108</v>
      </c>
      <c r="D3083" s="58" t="s">
        <v>29</v>
      </c>
      <c r="E3083" s="58"/>
      <c r="F3083" s="58">
        <v>1854844</v>
      </c>
      <c r="G3083" s="58">
        <f>+IF(F3083&gt;K3083+100000,F3083-K3083,0)</f>
        <v>474143</v>
      </c>
      <c r="H3083" s="58">
        <v>123366</v>
      </c>
      <c r="I3083" s="58">
        <v>0</v>
      </c>
      <c r="J3083" s="58">
        <v>0</v>
      </c>
      <c r="K3083" s="58">
        <v>1380701</v>
      </c>
      <c r="L3083" s="12" t="s">
        <v>88</v>
      </c>
      <c r="M3083" s="12" t="s">
        <v>89</v>
      </c>
      <c r="N3083" s="12" t="s">
        <v>10</v>
      </c>
      <c r="O3083" s="12">
        <v>4</v>
      </c>
      <c r="P3083" s="12">
        <v>0</v>
      </c>
      <c r="Q3083" s="12">
        <v>0</v>
      </c>
      <c r="R3083" s="12">
        <v>76130</v>
      </c>
      <c r="S3083" s="59">
        <v>2.2000000000000002</v>
      </c>
      <c r="T3083" s="59">
        <v>39.978082191780821</v>
      </c>
      <c r="U3083" s="12">
        <v>2</v>
      </c>
      <c r="V3083" s="12">
        <v>2</v>
      </c>
      <c r="W3083" s="12">
        <v>2</v>
      </c>
      <c r="X3083" s="12">
        <v>2</v>
      </c>
      <c r="Y3083" s="12">
        <v>3</v>
      </c>
      <c r="Z3083" s="58">
        <v>0</v>
      </c>
      <c r="AA3083" s="58">
        <v>0</v>
      </c>
      <c r="AB3083" s="58">
        <v>0</v>
      </c>
      <c r="AC3083" s="58" t="s">
        <v>91</v>
      </c>
    </row>
    <row r="3084" spans="1:29" x14ac:dyDescent="0.3">
      <c r="A3084" s="57">
        <v>48428680</v>
      </c>
      <c r="B3084" s="12" t="s">
        <v>2598</v>
      </c>
      <c r="C3084" s="58" t="s">
        <v>109</v>
      </c>
      <c r="D3084" s="58" t="s">
        <v>112</v>
      </c>
      <c r="E3084" s="58">
        <v>1109551</v>
      </c>
      <c r="F3084" s="58"/>
      <c r="G3084" s="58">
        <f>+IF(F3084&gt;K3084+100000,F3084-K3084,0)</f>
        <v>0</v>
      </c>
      <c r="H3084" s="58"/>
      <c r="I3084" s="58"/>
      <c r="J3084" s="58"/>
      <c r="K3084" s="58">
        <v>1382264</v>
      </c>
      <c r="L3084" s="12" t="s">
        <v>91</v>
      </c>
      <c r="M3084" s="12" t="s">
        <v>91</v>
      </c>
      <c r="N3084" s="12" t="s">
        <v>91</v>
      </c>
      <c r="O3084" s="12">
        <v>4</v>
      </c>
      <c r="P3084" s="12">
        <v>0</v>
      </c>
      <c r="Q3084" s="12">
        <v>0</v>
      </c>
      <c r="R3084" s="12">
        <v>76130</v>
      </c>
      <c r="S3084" s="59">
        <v>4.6410958904109592</v>
      </c>
      <c r="T3084" s="59">
        <v>46.37808219178082</v>
      </c>
      <c r="U3084" s="12">
        <v>2</v>
      </c>
      <c r="V3084" s="12">
        <v>0</v>
      </c>
      <c r="W3084" s="12">
        <v>1</v>
      </c>
      <c r="X3084" s="12">
        <v>2</v>
      </c>
      <c r="Y3084" s="12">
        <v>1</v>
      </c>
      <c r="Z3084" s="58">
        <v>0</v>
      </c>
      <c r="AA3084" s="58">
        <v>0</v>
      </c>
      <c r="AB3084" s="58">
        <v>0</v>
      </c>
      <c r="AC3084" s="58" t="s">
        <v>91</v>
      </c>
    </row>
    <row r="3085" spans="1:29" x14ac:dyDescent="0.3">
      <c r="A3085" s="57">
        <v>48864822</v>
      </c>
      <c r="B3085" s="12" t="s">
        <v>2600</v>
      </c>
      <c r="C3085" s="58" t="s">
        <v>109</v>
      </c>
      <c r="D3085" s="58" t="s">
        <v>112</v>
      </c>
      <c r="E3085" s="58"/>
      <c r="F3085" s="58"/>
      <c r="G3085" s="58">
        <f>+IF(F3085&gt;K3085+100000,F3085-K3085,0)</f>
        <v>0</v>
      </c>
      <c r="H3085" s="58"/>
      <c r="I3085" s="58"/>
      <c r="J3085" s="58"/>
      <c r="K3085" s="58">
        <v>1382429</v>
      </c>
      <c r="L3085" s="12" t="s">
        <v>91</v>
      </c>
      <c r="M3085" s="12" t="s">
        <v>91</v>
      </c>
      <c r="N3085" s="12" t="s">
        <v>91</v>
      </c>
      <c r="O3085" s="12">
        <v>4</v>
      </c>
      <c r="P3085" s="12">
        <v>0</v>
      </c>
      <c r="Q3085" s="12">
        <v>0</v>
      </c>
      <c r="R3085" s="12">
        <v>68276</v>
      </c>
      <c r="S3085" s="59">
        <v>2.408219178082192</v>
      </c>
      <c r="T3085" s="59">
        <v>41.169863013698631</v>
      </c>
      <c r="U3085" s="12">
        <v>2</v>
      </c>
      <c r="V3085" s="12">
        <v>5</v>
      </c>
      <c r="W3085" s="12">
        <v>3</v>
      </c>
      <c r="X3085" s="12">
        <v>4</v>
      </c>
      <c r="Y3085" s="12">
        <v>1</v>
      </c>
      <c r="Z3085" s="58">
        <v>0</v>
      </c>
      <c r="AA3085" s="58">
        <v>0</v>
      </c>
      <c r="AB3085" s="58">
        <v>0</v>
      </c>
      <c r="AC3085" s="58" t="s">
        <v>91</v>
      </c>
    </row>
    <row r="3086" spans="1:29" x14ac:dyDescent="0.3">
      <c r="A3086" s="57">
        <v>24606404</v>
      </c>
      <c r="B3086" s="12" t="s">
        <v>2602</v>
      </c>
      <c r="C3086" s="58" t="s">
        <v>109</v>
      </c>
      <c r="D3086" s="58" t="s">
        <v>117</v>
      </c>
      <c r="E3086" s="58">
        <v>5175455</v>
      </c>
      <c r="F3086" s="58"/>
      <c r="G3086" s="58">
        <f>+IF(F3086&gt;K3086+100000,F3086-K3086,0)</f>
        <v>0</v>
      </c>
      <c r="H3086" s="58"/>
      <c r="I3086" s="58"/>
      <c r="J3086" s="58"/>
      <c r="K3086" s="58">
        <v>1387378</v>
      </c>
      <c r="L3086" s="12" t="s">
        <v>91</v>
      </c>
      <c r="M3086" s="12" t="s">
        <v>91</v>
      </c>
      <c r="N3086" s="12" t="s">
        <v>91</v>
      </c>
      <c r="O3086" s="12">
        <v>4</v>
      </c>
      <c r="P3086" s="12">
        <v>0</v>
      </c>
      <c r="Q3086" s="12">
        <v>0</v>
      </c>
      <c r="R3086" s="12">
        <v>76130</v>
      </c>
      <c r="S3086" s="59">
        <v>4.7534246575342465</v>
      </c>
      <c r="T3086" s="59">
        <v>38.942465753424656</v>
      </c>
      <c r="U3086" s="12">
        <v>1</v>
      </c>
      <c r="V3086" s="12">
        <v>0</v>
      </c>
      <c r="W3086" s="12">
        <v>1</v>
      </c>
      <c r="X3086" s="12">
        <v>2</v>
      </c>
      <c r="Y3086" s="12">
        <v>1</v>
      </c>
      <c r="Z3086" s="58">
        <v>0</v>
      </c>
      <c r="AA3086" s="58">
        <v>0</v>
      </c>
      <c r="AB3086" s="58">
        <v>0</v>
      </c>
      <c r="AC3086" s="58" t="s">
        <v>91</v>
      </c>
    </row>
    <row r="3087" spans="1:29" x14ac:dyDescent="0.3">
      <c r="A3087" s="57">
        <v>2240666244</v>
      </c>
      <c r="B3087" s="12" t="s">
        <v>2603</v>
      </c>
      <c r="C3087" s="58" t="s">
        <v>109</v>
      </c>
      <c r="D3087" s="58" t="s">
        <v>112</v>
      </c>
      <c r="E3087" s="58"/>
      <c r="F3087" s="58"/>
      <c r="G3087" s="58">
        <f>+IF(F3087&gt;K3087+100000,F3087-K3087,0)</f>
        <v>0</v>
      </c>
      <c r="H3087" s="58"/>
      <c r="I3087" s="58"/>
      <c r="J3087" s="58"/>
      <c r="K3087" s="58">
        <v>1388123</v>
      </c>
      <c r="L3087" s="12" t="s">
        <v>91</v>
      </c>
      <c r="M3087" s="12" t="s">
        <v>91</v>
      </c>
      <c r="N3087" s="12" t="s">
        <v>91</v>
      </c>
      <c r="O3087" s="12">
        <v>4</v>
      </c>
      <c r="P3087" s="12">
        <v>0</v>
      </c>
      <c r="Q3087" s="12">
        <v>0</v>
      </c>
      <c r="R3087" s="12">
        <v>76001</v>
      </c>
      <c r="S3087" s="59">
        <v>4.7534246575342465</v>
      </c>
      <c r="T3087" s="59">
        <v>35.43013698630137</v>
      </c>
      <c r="U3087" s="12">
        <v>2</v>
      </c>
      <c r="V3087" s="12">
        <v>0</v>
      </c>
      <c r="W3087" s="12">
        <v>1</v>
      </c>
      <c r="X3087" s="12">
        <v>2</v>
      </c>
      <c r="Y3087" s="12">
        <v>1</v>
      </c>
      <c r="Z3087" s="58">
        <v>0</v>
      </c>
      <c r="AA3087" s="58">
        <v>0</v>
      </c>
      <c r="AB3087" s="58">
        <v>0</v>
      </c>
      <c r="AC3087" s="58" t="s">
        <v>91</v>
      </c>
    </row>
    <row r="3088" spans="1:29" x14ac:dyDescent="0.3">
      <c r="A3088" s="57">
        <v>2226082628</v>
      </c>
      <c r="B3088" s="12" t="s">
        <v>2605</v>
      </c>
      <c r="C3088" s="58" t="s">
        <v>109</v>
      </c>
      <c r="D3088" s="58" t="s">
        <v>112</v>
      </c>
      <c r="E3088" s="58">
        <v>202882</v>
      </c>
      <c r="F3088" s="58"/>
      <c r="G3088" s="58">
        <f>+IF(F3088&gt;K3088+100000,F3088-K3088,0)</f>
        <v>0</v>
      </c>
      <c r="H3088" s="58"/>
      <c r="I3088" s="58"/>
      <c r="J3088" s="58"/>
      <c r="K3088" s="58">
        <v>1391453</v>
      </c>
      <c r="L3088" s="12" t="s">
        <v>91</v>
      </c>
      <c r="M3088" s="12" t="s">
        <v>91</v>
      </c>
      <c r="N3088" s="12" t="s">
        <v>91</v>
      </c>
      <c r="O3088" s="12">
        <v>4</v>
      </c>
      <c r="P3088" s="12">
        <v>0</v>
      </c>
      <c r="Q3088" s="12">
        <v>0</v>
      </c>
      <c r="R3088" s="12">
        <v>76111</v>
      </c>
      <c r="S3088" s="59">
        <v>2.526027397260274</v>
      </c>
      <c r="T3088" s="59">
        <v>27.632876712328766</v>
      </c>
      <c r="U3088" s="12">
        <v>1</v>
      </c>
      <c r="V3088" s="12">
        <v>3</v>
      </c>
      <c r="W3088" s="12">
        <v>2</v>
      </c>
      <c r="X3088" s="12">
        <v>3</v>
      </c>
      <c r="Y3088" s="12">
        <v>1</v>
      </c>
      <c r="Z3088" s="58">
        <v>0</v>
      </c>
      <c r="AA3088" s="58">
        <v>0</v>
      </c>
      <c r="AB3088" s="58">
        <v>0</v>
      </c>
      <c r="AC3088" s="58" t="s">
        <v>91</v>
      </c>
    </row>
    <row r="3089" spans="1:29" x14ac:dyDescent="0.3">
      <c r="A3089" s="57">
        <v>2200806240</v>
      </c>
      <c r="B3089" s="12" t="s">
        <v>2606</v>
      </c>
      <c r="C3089" s="58" t="s">
        <v>109</v>
      </c>
      <c r="D3089" s="58" t="s">
        <v>112</v>
      </c>
      <c r="E3089" s="58"/>
      <c r="F3089" s="58"/>
      <c r="G3089" s="58">
        <f>+IF(F3089&gt;K3089+100000,F3089-K3089,0)</f>
        <v>0</v>
      </c>
      <c r="H3089" s="58"/>
      <c r="I3089" s="58"/>
      <c r="J3089" s="58"/>
      <c r="K3089" s="58">
        <v>1393620</v>
      </c>
      <c r="L3089" s="12" t="s">
        <v>91</v>
      </c>
      <c r="M3089" s="12" t="s">
        <v>91</v>
      </c>
      <c r="N3089" s="12" t="s">
        <v>91</v>
      </c>
      <c r="O3089" s="12">
        <v>4</v>
      </c>
      <c r="P3089" s="12">
        <v>0</v>
      </c>
      <c r="Q3089" s="12">
        <v>0</v>
      </c>
      <c r="R3089" s="12">
        <v>68615</v>
      </c>
      <c r="S3089" s="59">
        <v>4.1561643835616442</v>
      </c>
      <c r="T3089" s="59">
        <v>25.205479452054796</v>
      </c>
      <c r="U3089" s="12">
        <v>2</v>
      </c>
      <c r="V3089" s="12">
        <v>2</v>
      </c>
      <c r="W3089" s="12">
        <v>1</v>
      </c>
      <c r="X3089" s="12">
        <v>2</v>
      </c>
      <c r="Y3089" s="12">
        <v>1</v>
      </c>
      <c r="Z3089" s="58">
        <v>0</v>
      </c>
      <c r="AA3089" s="58">
        <v>0</v>
      </c>
      <c r="AB3089" s="58">
        <v>0</v>
      </c>
      <c r="AC3089" s="58" t="s">
        <v>91</v>
      </c>
    </row>
    <row r="3090" spans="1:29" x14ac:dyDescent="0.3">
      <c r="A3090" s="57">
        <v>26848646</v>
      </c>
      <c r="B3090" s="12" t="s">
        <v>2610</v>
      </c>
      <c r="C3090" s="58" t="s">
        <v>108</v>
      </c>
      <c r="D3090" s="58" t="s">
        <v>113</v>
      </c>
      <c r="E3090" s="58">
        <v>214001</v>
      </c>
      <c r="F3090" s="58">
        <v>1264698</v>
      </c>
      <c r="G3090" s="58">
        <f>+IF(F3090&gt;K3090+100000,F3090-K3090,0)</f>
        <v>0</v>
      </c>
      <c r="H3090" s="58">
        <v>89810</v>
      </c>
      <c r="I3090" s="58">
        <v>0</v>
      </c>
      <c r="J3090" s="58">
        <v>0</v>
      </c>
      <c r="K3090" s="58">
        <v>1399842</v>
      </c>
      <c r="L3090" s="12" t="s">
        <v>88</v>
      </c>
      <c r="M3090" s="12" t="s">
        <v>89</v>
      </c>
      <c r="N3090" s="12" t="s">
        <v>10</v>
      </c>
      <c r="O3090" s="12">
        <v>4</v>
      </c>
      <c r="P3090" s="12">
        <v>0</v>
      </c>
      <c r="Q3090" s="12">
        <v>0</v>
      </c>
      <c r="R3090" s="12">
        <v>76001</v>
      </c>
      <c r="S3090" s="59">
        <v>4.7534246575342465</v>
      </c>
      <c r="T3090" s="59">
        <v>55.235616438356168</v>
      </c>
      <c r="U3090" s="12">
        <v>1</v>
      </c>
      <c r="V3090" s="12">
        <v>0</v>
      </c>
      <c r="W3090" s="12">
        <v>1</v>
      </c>
      <c r="X3090" s="12">
        <v>2</v>
      </c>
      <c r="Y3090" s="12">
        <v>1</v>
      </c>
      <c r="Z3090" s="58">
        <v>0</v>
      </c>
      <c r="AA3090" s="58">
        <v>0</v>
      </c>
      <c r="AB3090" s="58">
        <v>0</v>
      </c>
      <c r="AC3090" s="58" t="s">
        <v>91</v>
      </c>
    </row>
    <row r="3091" spans="1:29" x14ac:dyDescent="0.3">
      <c r="A3091" s="57">
        <v>24806440</v>
      </c>
      <c r="B3091" s="12" t="s">
        <v>2612</v>
      </c>
      <c r="C3091" s="58" t="s">
        <v>108</v>
      </c>
      <c r="D3091" s="58" t="s">
        <v>113</v>
      </c>
      <c r="E3091" s="58">
        <v>201372</v>
      </c>
      <c r="F3091" s="58">
        <v>1278217</v>
      </c>
      <c r="G3091" s="58">
        <f>+IF(F3091&gt;K3091+100000,F3091-K3091,0)</f>
        <v>0</v>
      </c>
      <c r="H3091" s="58">
        <v>101176</v>
      </c>
      <c r="I3091" s="58">
        <v>0</v>
      </c>
      <c r="J3091" s="58">
        <v>0</v>
      </c>
      <c r="K3091" s="58">
        <v>1400545</v>
      </c>
      <c r="L3091" s="12" t="s">
        <v>88</v>
      </c>
      <c r="M3091" s="12" t="s">
        <v>89</v>
      </c>
      <c r="N3091" s="12" t="s">
        <v>10</v>
      </c>
      <c r="O3091" s="12">
        <v>4</v>
      </c>
      <c r="P3091" s="12">
        <v>0</v>
      </c>
      <c r="Q3091" s="12">
        <v>0</v>
      </c>
      <c r="R3091" s="12">
        <v>5001</v>
      </c>
      <c r="S3091" s="59">
        <v>4.7534246575342465</v>
      </c>
      <c r="T3091" s="59">
        <v>39.526027397260272</v>
      </c>
      <c r="U3091" s="12">
        <v>1</v>
      </c>
      <c r="V3091" s="12">
        <v>0</v>
      </c>
      <c r="W3091" s="12">
        <v>2</v>
      </c>
      <c r="X3091" s="12">
        <v>2</v>
      </c>
      <c r="Y3091" s="12">
        <v>1</v>
      </c>
      <c r="Z3091" s="58">
        <v>0</v>
      </c>
      <c r="AA3091" s="58">
        <v>0</v>
      </c>
      <c r="AB3091" s="58">
        <v>0</v>
      </c>
      <c r="AC3091" s="58" t="s">
        <v>91</v>
      </c>
    </row>
    <row r="3092" spans="1:29" x14ac:dyDescent="0.3">
      <c r="A3092" s="57">
        <v>4864842</v>
      </c>
      <c r="B3092" s="12" t="s">
        <v>2613</v>
      </c>
      <c r="C3092" s="58" t="s">
        <v>108</v>
      </c>
      <c r="D3092" s="58" t="s">
        <v>113</v>
      </c>
      <c r="E3092" s="58">
        <v>393704</v>
      </c>
      <c r="F3092" s="58">
        <v>905306</v>
      </c>
      <c r="G3092" s="58">
        <f>+IF(F3092&gt;K3092+100000,F3092-K3092,0)</f>
        <v>0</v>
      </c>
      <c r="H3092" s="58">
        <v>81874</v>
      </c>
      <c r="I3092" s="58">
        <v>0</v>
      </c>
      <c r="J3092" s="58">
        <v>0</v>
      </c>
      <c r="K3092" s="58">
        <v>1402264</v>
      </c>
      <c r="L3092" s="12" t="s">
        <v>88</v>
      </c>
      <c r="M3092" s="12" t="s">
        <v>89</v>
      </c>
      <c r="N3092" s="12" t="s">
        <v>10</v>
      </c>
      <c r="O3092" s="12">
        <v>4</v>
      </c>
      <c r="P3092" s="12">
        <v>0</v>
      </c>
      <c r="Q3092" s="12">
        <v>0</v>
      </c>
      <c r="R3092" s="12">
        <v>76130</v>
      </c>
      <c r="S3092" s="59">
        <v>4.7150684931506852</v>
      </c>
      <c r="T3092" s="59">
        <v>38.317808219178083</v>
      </c>
      <c r="U3092" s="12">
        <v>1</v>
      </c>
      <c r="V3092" s="12">
        <v>0</v>
      </c>
      <c r="W3092" s="12">
        <v>1</v>
      </c>
      <c r="X3092" s="12">
        <v>2</v>
      </c>
      <c r="Y3092" s="12">
        <v>1</v>
      </c>
      <c r="Z3092" s="58">
        <v>0</v>
      </c>
      <c r="AA3092" s="58">
        <v>0</v>
      </c>
      <c r="AB3092" s="58">
        <v>0</v>
      </c>
      <c r="AC3092" s="58" t="s">
        <v>91</v>
      </c>
    </row>
    <row r="3093" spans="1:29" x14ac:dyDescent="0.3">
      <c r="A3093" s="57">
        <v>26486822</v>
      </c>
      <c r="B3093" s="12" t="s">
        <v>2616</v>
      </c>
      <c r="C3093" s="58" t="s">
        <v>108</v>
      </c>
      <c r="D3093" s="58" t="s">
        <v>113</v>
      </c>
      <c r="E3093" s="58"/>
      <c r="F3093" s="58">
        <v>1354026</v>
      </c>
      <c r="G3093" s="58">
        <f>+IF(F3093&gt;K3093+100000,F3093-K3093,0)</f>
        <v>0</v>
      </c>
      <c r="H3093" s="58">
        <v>123366</v>
      </c>
      <c r="I3093" s="58">
        <v>0</v>
      </c>
      <c r="J3093" s="58">
        <v>1457350</v>
      </c>
      <c r="K3093" s="58">
        <v>1402264</v>
      </c>
      <c r="L3093" s="12" t="s">
        <v>87</v>
      </c>
      <c r="M3093" s="12" t="s">
        <v>89</v>
      </c>
      <c r="N3093" s="12" t="s">
        <v>10</v>
      </c>
      <c r="O3093" s="12">
        <v>4</v>
      </c>
      <c r="P3093" s="12">
        <v>0</v>
      </c>
      <c r="Q3093" s="12">
        <v>0</v>
      </c>
      <c r="R3093" s="12">
        <v>19212</v>
      </c>
      <c r="S3093" s="59">
        <v>4.7178082191780826</v>
      </c>
      <c r="T3093" s="59">
        <v>37.780821917808218</v>
      </c>
      <c r="U3093" s="12">
        <v>1</v>
      </c>
      <c r="V3093" s="12">
        <v>0</v>
      </c>
      <c r="W3093" s="12">
        <v>1</v>
      </c>
      <c r="X3093" s="12">
        <v>2</v>
      </c>
      <c r="Y3093" s="12">
        <v>1</v>
      </c>
      <c r="Z3093" s="58">
        <v>0</v>
      </c>
      <c r="AA3093" s="58">
        <v>0</v>
      </c>
      <c r="AB3093" s="58">
        <v>0</v>
      </c>
      <c r="AC3093" s="58" t="s">
        <v>91</v>
      </c>
    </row>
    <row r="3094" spans="1:29" x14ac:dyDescent="0.3">
      <c r="A3094" s="57">
        <v>42822688</v>
      </c>
      <c r="B3094" s="12" t="s">
        <v>2617</v>
      </c>
      <c r="C3094" s="58" t="s">
        <v>108</v>
      </c>
      <c r="D3094" s="58" t="s">
        <v>29</v>
      </c>
      <c r="E3094" s="58">
        <v>185246</v>
      </c>
      <c r="F3094" s="58">
        <v>1930000</v>
      </c>
      <c r="G3094" s="58">
        <f>+IF(F3094&gt;K3094+100000,F3094-K3094,0)</f>
        <v>526855</v>
      </c>
      <c r="H3094" s="58">
        <v>175842</v>
      </c>
      <c r="I3094" s="58">
        <v>0</v>
      </c>
      <c r="J3094" s="58">
        <v>0</v>
      </c>
      <c r="K3094" s="58">
        <v>1403145</v>
      </c>
      <c r="L3094" s="12" t="s">
        <v>88</v>
      </c>
      <c r="M3094" s="12" t="s">
        <v>89</v>
      </c>
      <c r="N3094" s="12" t="s">
        <v>10</v>
      </c>
      <c r="O3094" s="12">
        <v>4</v>
      </c>
      <c r="P3094" s="12">
        <v>0</v>
      </c>
      <c r="Q3094" s="12">
        <v>0</v>
      </c>
      <c r="R3094" s="12">
        <v>8001</v>
      </c>
      <c r="S3094" s="59">
        <v>5.5013698630136982</v>
      </c>
      <c r="T3094" s="59">
        <v>54.295890410958904</v>
      </c>
      <c r="U3094" s="12">
        <v>2</v>
      </c>
      <c r="V3094" s="12">
        <v>2</v>
      </c>
      <c r="W3094" s="12">
        <v>3</v>
      </c>
      <c r="X3094" s="12">
        <v>2</v>
      </c>
      <c r="Y3094" s="12">
        <v>6</v>
      </c>
      <c r="Z3094" s="58">
        <v>0</v>
      </c>
      <c r="AA3094" s="58">
        <v>0</v>
      </c>
      <c r="AB3094" s="58">
        <v>0</v>
      </c>
      <c r="AC3094" s="58" t="s">
        <v>91</v>
      </c>
    </row>
    <row r="3095" spans="1:29" x14ac:dyDescent="0.3">
      <c r="A3095" s="57">
        <v>2024246086</v>
      </c>
      <c r="B3095" s="12" t="s">
        <v>2618</v>
      </c>
      <c r="C3095" s="58" t="s">
        <v>109</v>
      </c>
      <c r="D3095" s="58" t="s">
        <v>112</v>
      </c>
      <c r="E3095" s="58">
        <v>1584953</v>
      </c>
      <c r="F3095" s="58"/>
      <c r="G3095" s="58">
        <f>+IF(F3095&gt;K3095+100000,F3095-K3095,0)</f>
        <v>0</v>
      </c>
      <c r="H3095" s="58"/>
      <c r="I3095" s="58"/>
      <c r="J3095" s="58"/>
      <c r="K3095" s="58">
        <v>1405545</v>
      </c>
      <c r="L3095" s="12" t="s">
        <v>91</v>
      </c>
      <c r="M3095" s="12" t="s">
        <v>91</v>
      </c>
      <c r="N3095" s="12" t="s">
        <v>91</v>
      </c>
      <c r="O3095" s="12">
        <v>4</v>
      </c>
      <c r="P3095" s="12">
        <v>0</v>
      </c>
      <c r="Q3095" s="12">
        <v>0</v>
      </c>
      <c r="R3095" s="12">
        <v>25754</v>
      </c>
      <c r="S3095" s="59">
        <v>2.2246575342465755</v>
      </c>
      <c r="T3095" s="59">
        <v>29.4</v>
      </c>
      <c r="U3095" s="12">
        <v>1</v>
      </c>
      <c r="V3095" s="12">
        <v>5</v>
      </c>
      <c r="W3095" s="12">
        <v>3</v>
      </c>
      <c r="X3095" s="12">
        <v>4</v>
      </c>
      <c r="Y3095" s="12">
        <v>1</v>
      </c>
      <c r="Z3095" s="58">
        <v>0</v>
      </c>
      <c r="AA3095" s="58">
        <v>0</v>
      </c>
      <c r="AB3095" s="58">
        <v>0</v>
      </c>
      <c r="AC3095" s="58" t="s">
        <v>91</v>
      </c>
    </row>
    <row r="3096" spans="1:29" x14ac:dyDescent="0.3">
      <c r="A3096" s="57">
        <v>2224802424</v>
      </c>
      <c r="B3096" s="12" t="s">
        <v>2621</v>
      </c>
      <c r="C3096" s="58" t="s">
        <v>108</v>
      </c>
      <c r="D3096" s="58" t="s">
        <v>29</v>
      </c>
      <c r="E3096" s="58">
        <v>405116</v>
      </c>
      <c r="F3096" s="58">
        <v>1597771</v>
      </c>
      <c r="G3096" s="58">
        <f>+IF(F3096&gt;K3096+100000,F3096-K3096,0)</f>
        <v>189648</v>
      </c>
      <c r="H3096" s="58">
        <v>126470.00000000001</v>
      </c>
      <c r="I3096" s="58">
        <v>0</v>
      </c>
      <c r="J3096" s="58">
        <v>0</v>
      </c>
      <c r="K3096" s="58">
        <v>1408123</v>
      </c>
      <c r="L3096" s="12" t="s">
        <v>88</v>
      </c>
      <c r="M3096" s="12" t="s">
        <v>89</v>
      </c>
      <c r="N3096" s="12" t="s">
        <v>10</v>
      </c>
      <c r="O3096" s="12">
        <v>4</v>
      </c>
      <c r="P3096" s="12">
        <v>0</v>
      </c>
      <c r="Q3096" s="12">
        <v>0</v>
      </c>
      <c r="R3096" s="12">
        <v>76130</v>
      </c>
      <c r="S3096" s="59">
        <v>4.8301369863013699</v>
      </c>
      <c r="T3096" s="59">
        <v>24.843835616438355</v>
      </c>
      <c r="U3096" s="12">
        <v>1</v>
      </c>
      <c r="V3096" s="12">
        <v>0</v>
      </c>
      <c r="W3096" s="12">
        <v>1</v>
      </c>
      <c r="X3096" s="12">
        <v>2</v>
      </c>
      <c r="Y3096" s="12">
        <v>1</v>
      </c>
      <c r="Z3096" s="58">
        <v>0</v>
      </c>
      <c r="AA3096" s="58">
        <v>0</v>
      </c>
      <c r="AB3096" s="58">
        <v>0</v>
      </c>
      <c r="AC3096" s="58" t="s">
        <v>91</v>
      </c>
    </row>
    <row r="3097" spans="1:29" x14ac:dyDescent="0.3">
      <c r="A3097" s="57">
        <v>2020202684</v>
      </c>
      <c r="B3097" s="12" t="s">
        <v>2623</v>
      </c>
      <c r="C3097" s="58" t="s">
        <v>109</v>
      </c>
      <c r="D3097" s="58" t="s">
        <v>117</v>
      </c>
      <c r="E3097" s="58">
        <v>19946250</v>
      </c>
      <c r="F3097" s="58"/>
      <c r="G3097" s="58">
        <f>+IF(F3097&gt;K3097+100000,F3097-K3097,0)</f>
        <v>0</v>
      </c>
      <c r="H3097" s="58"/>
      <c r="I3097" s="58"/>
      <c r="J3097" s="58"/>
      <c r="K3097" s="58">
        <v>1409925</v>
      </c>
      <c r="L3097" s="12" t="s">
        <v>91</v>
      </c>
      <c r="M3097" s="12" t="s">
        <v>91</v>
      </c>
      <c r="N3097" s="12" t="s">
        <v>91</v>
      </c>
      <c r="O3097" s="12">
        <v>4</v>
      </c>
      <c r="P3097" s="12">
        <v>0</v>
      </c>
      <c r="Q3097" s="12">
        <v>0</v>
      </c>
      <c r="R3097" s="12">
        <v>11001</v>
      </c>
      <c r="S3097" s="59">
        <v>1.095890410958904</v>
      </c>
      <c r="T3097" s="59">
        <v>31.523287671232875</v>
      </c>
      <c r="U3097" s="12">
        <v>2</v>
      </c>
      <c r="V3097" s="12">
        <v>7</v>
      </c>
      <c r="W3097" s="12">
        <v>3</v>
      </c>
      <c r="X3097" s="12">
        <v>8</v>
      </c>
      <c r="Y3097" s="12">
        <v>3</v>
      </c>
      <c r="Z3097" s="58">
        <v>0</v>
      </c>
      <c r="AA3097" s="58">
        <v>0</v>
      </c>
      <c r="AB3097" s="58">
        <v>0</v>
      </c>
      <c r="AC3097" s="58" t="s">
        <v>91</v>
      </c>
    </row>
    <row r="3098" spans="1:29" x14ac:dyDescent="0.3">
      <c r="A3098" s="57">
        <v>2240686486</v>
      </c>
      <c r="B3098" s="12" t="s">
        <v>2624</v>
      </c>
      <c r="C3098" s="58" t="s">
        <v>109</v>
      </c>
      <c r="D3098" s="58" t="s">
        <v>112</v>
      </c>
      <c r="E3098" s="58"/>
      <c r="F3098" s="58"/>
      <c r="G3098" s="58">
        <f>+IF(F3098&gt;K3098+100000,F3098-K3098,0)</f>
        <v>0</v>
      </c>
      <c r="H3098" s="58"/>
      <c r="I3098" s="58"/>
      <c r="J3098" s="58"/>
      <c r="K3098" s="58">
        <v>1409925</v>
      </c>
      <c r="L3098" s="12" t="s">
        <v>91</v>
      </c>
      <c r="M3098" s="12" t="s">
        <v>91</v>
      </c>
      <c r="N3098" s="12" t="s">
        <v>91</v>
      </c>
      <c r="O3098" s="12">
        <v>4</v>
      </c>
      <c r="P3098" s="12">
        <v>0</v>
      </c>
      <c r="Q3098" s="12">
        <v>0</v>
      </c>
      <c r="R3098" s="12">
        <v>76892</v>
      </c>
      <c r="S3098" s="59">
        <v>1.095890410958904</v>
      </c>
      <c r="T3098" s="59">
        <v>65.69315068493151</v>
      </c>
      <c r="U3098" s="12">
        <v>1</v>
      </c>
      <c r="V3098" s="12">
        <v>5</v>
      </c>
      <c r="W3098" s="12">
        <v>3</v>
      </c>
      <c r="X3098" s="12">
        <v>8</v>
      </c>
      <c r="Y3098" s="12">
        <v>3</v>
      </c>
      <c r="Z3098" s="58">
        <v>0</v>
      </c>
      <c r="AA3098" s="58">
        <v>0</v>
      </c>
      <c r="AB3098" s="58">
        <v>0</v>
      </c>
      <c r="AC3098" s="58" t="s">
        <v>91</v>
      </c>
    </row>
    <row r="3099" spans="1:29" x14ac:dyDescent="0.3">
      <c r="A3099" s="57">
        <v>2224648246</v>
      </c>
      <c r="B3099" s="12" t="s">
        <v>2625</v>
      </c>
      <c r="C3099" s="58" t="s">
        <v>109</v>
      </c>
      <c r="D3099" s="58" t="s">
        <v>112</v>
      </c>
      <c r="E3099" s="58">
        <v>899260</v>
      </c>
      <c r="F3099" s="58"/>
      <c r="G3099" s="58">
        <f>+IF(F3099&gt;K3099+100000,F3099-K3099,0)</f>
        <v>0</v>
      </c>
      <c r="H3099" s="58"/>
      <c r="I3099" s="58"/>
      <c r="J3099" s="58"/>
      <c r="K3099" s="58">
        <v>1410545</v>
      </c>
      <c r="L3099" s="12" t="s">
        <v>91</v>
      </c>
      <c r="M3099" s="12" t="s">
        <v>91</v>
      </c>
      <c r="N3099" s="12" t="s">
        <v>91</v>
      </c>
      <c r="O3099" s="12">
        <v>4</v>
      </c>
      <c r="P3099" s="12">
        <v>0</v>
      </c>
      <c r="Q3099" s="12">
        <v>0</v>
      </c>
      <c r="R3099" s="12">
        <v>76130</v>
      </c>
      <c r="S3099" s="59">
        <v>4.7972602739726025</v>
      </c>
      <c r="T3099" s="59">
        <v>24.408219178082192</v>
      </c>
      <c r="U3099" s="12">
        <v>1</v>
      </c>
      <c r="V3099" s="12">
        <v>0</v>
      </c>
      <c r="W3099" s="12">
        <v>1</v>
      </c>
      <c r="X3099" s="12">
        <v>2</v>
      </c>
      <c r="Y3099" s="12">
        <v>1</v>
      </c>
      <c r="Z3099" s="58">
        <v>0</v>
      </c>
      <c r="AA3099" s="58">
        <v>0</v>
      </c>
      <c r="AB3099" s="58">
        <v>0</v>
      </c>
      <c r="AC3099" s="58" t="s">
        <v>91</v>
      </c>
    </row>
    <row r="3100" spans="1:29" x14ac:dyDescent="0.3">
      <c r="A3100" s="57">
        <v>2024666848</v>
      </c>
      <c r="B3100" s="12" t="s">
        <v>2626</v>
      </c>
      <c r="C3100" s="58" t="s">
        <v>109</v>
      </c>
      <c r="D3100" s="58" t="s">
        <v>112</v>
      </c>
      <c r="E3100" s="58">
        <v>42858</v>
      </c>
      <c r="F3100" s="58"/>
      <c r="G3100" s="58">
        <f>+IF(F3100&gt;K3100+100000,F3100-K3100,0)</f>
        <v>0</v>
      </c>
      <c r="H3100" s="58"/>
      <c r="I3100" s="58"/>
      <c r="J3100" s="58"/>
      <c r="K3100" s="58">
        <v>1410545</v>
      </c>
      <c r="L3100" s="12" t="s">
        <v>91</v>
      </c>
      <c r="M3100" s="12" t="s">
        <v>91</v>
      </c>
      <c r="N3100" s="12" t="s">
        <v>91</v>
      </c>
      <c r="O3100" s="12">
        <v>4</v>
      </c>
      <c r="P3100" s="12">
        <v>0</v>
      </c>
      <c r="Q3100" s="12">
        <v>0</v>
      </c>
      <c r="R3100" s="12">
        <v>11001</v>
      </c>
      <c r="S3100" s="59">
        <v>4.7972602739726025</v>
      </c>
      <c r="T3100" s="59">
        <v>25.991780821917807</v>
      </c>
      <c r="U3100" s="12">
        <v>2</v>
      </c>
      <c r="V3100" s="12">
        <v>0</v>
      </c>
      <c r="W3100" s="12">
        <v>1</v>
      </c>
      <c r="X3100" s="12">
        <v>2</v>
      </c>
      <c r="Y3100" s="12">
        <v>1</v>
      </c>
      <c r="Z3100" s="58">
        <v>0</v>
      </c>
      <c r="AA3100" s="58">
        <v>0</v>
      </c>
      <c r="AB3100" s="58">
        <v>0</v>
      </c>
      <c r="AC3100" s="58" t="s">
        <v>91</v>
      </c>
    </row>
    <row r="3101" spans="1:29" x14ac:dyDescent="0.3">
      <c r="A3101" s="57">
        <v>6828466</v>
      </c>
      <c r="B3101" s="12" t="s">
        <v>2628</v>
      </c>
      <c r="C3101" s="58" t="s">
        <v>108</v>
      </c>
      <c r="D3101" s="58" t="s">
        <v>112</v>
      </c>
      <c r="E3101" s="58">
        <v>6000</v>
      </c>
      <c r="F3101" s="58">
        <v>87033</v>
      </c>
      <c r="G3101" s="58">
        <f>+IF(F3101&gt;K3101+100000,F3101-K3101,0)</f>
        <v>0</v>
      </c>
      <c r="H3101" s="58">
        <v>87730</v>
      </c>
      <c r="I3101" s="58">
        <v>0</v>
      </c>
      <c r="J3101" s="58">
        <v>0</v>
      </c>
      <c r="K3101" s="58">
        <v>1410620</v>
      </c>
      <c r="L3101" s="12" t="s">
        <v>88</v>
      </c>
      <c r="M3101" s="12" t="s">
        <v>89</v>
      </c>
      <c r="N3101" s="12" t="s">
        <v>10</v>
      </c>
      <c r="O3101" s="12">
        <v>4</v>
      </c>
      <c r="P3101" s="12">
        <v>0</v>
      </c>
      <c r="Q3101" s="12">
        <v>0</v>
      </c>
      <c r="R3101" s="12">
        <v>68615</v>
      </c>
      <c r="S3101" s="59">
        <v>2.4904109589041097</v>
      </c>
      <c r="T3101" s="59">
        <v>56.364383561643834</v>
      </c>
      <c r="U3101" s="12">
        <v>1</v>
      </c>
      <c r="V3101" s="12">
        <v>2</v>
      </c>
      <c r="W3101" s="12">
        <v>2</v>
      </c>
      <c r="X3101" s="12">
        <v>2</v>
      </c>
      <c r="Y3101" s="12">
        <v>1</v>
      </c>
      <c r="Z3101" s="58">
        <v>0</v>
      </c>
      <c r="AA3101" s="58">
        <v>0</v>
      </c>
      <c r="AB3101" s="58">
        <v>0</v>
      </c>
      <c r="AC3101" s="58" t="s">
        <v>91</v>
      </c>
    </row>
    <row r="3102" spans="1:29" x14ac:dyDescent="0.3">
      <c r="A3102" s="57">
        <v>42888264</v>
      </c>
      <c r="B3102" s="12" t="s">
        <v>2629</v>
      </c>
      <c r="C3102" s="58" t="s">
        <v>108</v>
      </c>
      <c r="D3102" s="58" t="s">
        <v>114</v>
      </c>
      <c r="E3102" s="58">
        <v>448800</v>
      </c>
      <c r="F3102" s="58">
        <v>2729395</v>
      </c>
      <c r="G3102" s="58">
        <f>+IF(F3102&gt;K3102+100000,F3102-K3102,0)</f>
        <v>1317275</v>
      </c>
      <c r="H3102" s="58">
        <v>176362</v>
      </c>
      <c r="I3102" s="58">
        <v>0</v>
      </c>
      <c r="J3102" s="58">
        <v>0</v>
      </c>
      <c r="K3102" s="58">
        <v>1412120</v>
      </c>
      <c r="L3102" s="12" t="s">
        <v>88</v>
      </c>
      <c r="M3102" s="12" t="s">
        <v>89</v>
      </c>
      <c r="N3102" s="12" t="s">
        <v>10</v>
      </c>
      <c r="O3102" s="12">
        <v>4</v>
      </c>
      <c r="P3102" s="12">
        <v>0</v>
      </c>
      <c r="Q3102" s="12">
        <v>0</v>
      </c>
      <c r="R3102" s="12">
        <v>8001</v>
      </c>
      <c r="S3102" s="59">
        <v>3.6164383561643834</v>
      </c>
      <c r="T3102" s="59">
        <v>43.38356164383562</v>
      </c>
      <c r="U3102" s="12">
        <v>2</v>
      </c>
      <c r="V3102" s="12">
        <v>0</v>
      </c>
      <c r="W3102" s="12">
        <v>3</v>
      </c>
      <c r="X3102" s="12">
        <v>2</v>
      </c>
      <c r="Y3102" s="12">
        <v>1</v>
      </c>
      <c r="Z3102" s="58">
        <v>0</v>
      </c>
      <c r="AA3102" s="58">
        <v>0</v>
      </c>
      <c r="AB3102" s="58">
        <v>0</v>
      </c>
      <c r="AC3102" s="58" t="s">
        <v>91</v>
      </c>
    </row>
    <row r="3103" spans="1:29" x14ac:dyDescent="0.3">
      <c r="A3103" s="57">
        <v>48626486</v>
      </c>
      <c r="B3103" s="12" t="s">
        <v>2630</v>
      </c>
      <c r="C3103" s="58" t="s">
        <v>109</v>
      </c>
      <c r="D3103" s="58" t="s">
        <v>112</v>
      </c>
      <c r="E3103" s="58">
        <v>157080</v>
      </c>
      <c r="F3103" s="58"/>
      <c r="G3103" s="58">
        <f>+IF(F3103&gt;K3103+100000,F3103-K3103,0)</f>
        <v>0</v>
      </c>
      <c r="H3103" s="58"/>
      <c r="I3103" s="58"/>
      <c r="J3103" s="58"/>
      <c r="K3103" s="58">
        <v>1412120</v>
      </c>
      <c r="L3103" s="12" t="s">
        <v>91</v>
      </c>
      <c r="M3103" s="12" t="s">
        <v>91</v>
      </c>
      <c r="N3103" s="12" t="s">
        <v>91</v>
      </c>
      <c r="O3103" s="12">
        <v>4</v>
      </c>
      <c r="P3103" s="12">
        <v>0</v>
      </c>
      <c r="Q3103" s="12">
        <v>0</v>
      </c>
      <c r="R3103" s="12">
        <v>68418</v>
      </c>
      <c r="S3103" s="59">
        <v>3.6575342465753424</v>
      </c>
      <c r="T3103" s="59">
        <v>44.863013698630134</v>
      </c>
      <c r="U3103" s="12">
        <v>2</v>
      </c>
      <c r="V3103" s="12">
        <v>2</v>
      </c>
      <c r="W3103" s="12">
        <v>1</v>
      </c>
      <c r="X3103" s="12">
        <v>2</v>
      </c>
      <c r="Y3103" s="12">
        <v>2</v>
      </c>
      <c r="Z3103" s="58">
        <v>0</v>
      </c>
      <c r="AA3103" s="58">
        <v>0</v>
      </c>
      <c r="AB3103" s="58">
        <v>0</v>
      </c>
      <c r="AC3103" s="58" t="s">
        <v>91</v>
      </c>
    </row>
    <row r="3104" spans="1:29" x14ac:dyDescent="0.3">
      <c r="A3104" s="57">
        <v>2066600884</v>
      </c>
      <c r="B3104" s="12" t="s">
        <v>2634</v>
      </c>
      <c r="C3104" s="58" t="s">
        <v>109</v>
      </c>
      <c r="D3104" s="58" t="s">
        <v>112</v>
      </c>
      <c r="E3104" s="58">
        <v>1284133</v>
      </c>
      <c r="F3104" s="58"/>
      <c r="G3104" s="58">
        <f>+IF(F3104&gt;K3104+100000,F3104-K3104,0)</f>
        <v>0</v>
      </c>
      <c r="H3104" s="58"/>
      <c r="I3104" s="58"/>
      <c r="J3104" s="58"/>
      <c r="K3104" s="58">
        <v>1412264</v>
      </c>
      <c r="L3104" s="12" t="s">
        <v>91</v>
      </c>
      <c r="M3104" s="12" t="s">
        <v>91</v>
      </c>
      <c r="N3104" s="12" t="s">
        <v>91</v>
      </c>
      <c r="O3104" s="12">
        <v>4</v>
      </c>
      <c r="P3104" s="12">
        <v>0</v>
      </c>
      <c r="Q3104" s="12">
        <v>0</v>
      </c>
      <c r="R3104" s="12">
        <v>20001</v>
      </c>
      <c r="S3104" s="59">
        <v>4.7534246575342465</v>
      </c>
      <c r="T3104" s="59">
        <v>24.767123287671232</v>
      </c>
      <c r="U3104" s="12">
        <v>1</v>
      </c>
      <c r="V3104" s="12">
        <v>2</v>
      </c>
      <c r="W3104" s="12">
        <v>1</v>
      </c>
      <c r="X3104" s="12">
        <v>2</v>
      </c>
      <c r="Y3104" s="12">
        <v>1</v>
      </c>
      <c r="Z3104" s="58">
        <v>0</v>
      </c>
      <c r="AA3104" s="58">
        <v>0</v>
      </c>
      <c r="AB3104" s="58">
        <v>0</v>
      </c>
      <c r="AC3104" s="58" t="s">
        <v>91</v>
      </c>
    </row>
    <row r="3105" spans="1:29" x14ac:dyDescent="0.3">
      <c r="A3105" s="57">
        <v>2228448224</v>
      </c>
      <c r="B3105" s="12" t="s">
        <v>2635</v>
      </c>
      <c r="C3105" s="58" t="s">
        <v>109</v>
      </c>
      <c r="D3105" s="58" t="s">
        <v>112</v>
      </c>
      <c r="E3105" s="58">
        <v>462000</v>
      </c>
      <c r="F3105" s="58"/>
      <c r="G3105" s="58">
        <f>+IF(F3105&gt;K3105+100000,F3105-K3105,0)</f>
        <v>0</v>
      </c>
      <c r="H3105" s="58"/>
      <c r="I3105" s="58"/>
      <c r="J3105" s="58"/>
      <c r="K3105" s="58">
        <v>1416429</v>
      </c>
      <c r="L3105" s="12" t="s">
        <v>91</v>
      </c>
      <c r="M3105" s="12" t="s">
        <v>91</v>
      </c>
      <c r="N3105" s="12" t="s">
        <v>91</v>
      </c>
      <c r="O3105" s="12">
        <v>4</v>
      </c>
      <c r="P3105" s="12">
        <v>0</v>
      </c>
      <c r="Q3105" s="12">
        <v>0</v>
      </c>
      <c r="R3105" s="12">
        <v>5001</v>
      </c>
      <c r="S3105" s="59">
        <v>2.4493150684931506</v>
      </c>
      <c r="T3105" s="59">
        <v>30.75068493150685</v>
      </c>
      <c r="U3105" s="12">
        <v>1</v>
      </c>
      <c r="V3105" s="12">
        <v>3</v>
      </c>
      <c r="W3105" s="12">
        <v>3</v>
      </c>
      <c r="X3105" s="12">
        <v>3</v>
      </c>
      <c r="Y3105" s="12">
        <v>3</v>
      </c>
      <c r="Z3105" s="58">
        <v>0</v>
      </c>
      <c r="AA3105" s="58">
        <v>0</v>
      </c>
      <c r="AB3105" s="58">
        <v>0</v>
      </c>
      <c r="AC3105" s="58" t="s">
        <v>91</v>
      </c>
    </row>
    <row r="3106" spans="1:29" x14ac:dyDescent="0.3">
      <c r="A3106" s="57">
        <v>2240624228</v>
      </c>
      <c r="B3106" s="12" t="s">
        <v>2639</v>
      </c>
      <c r="C3106" s="58" t="s">
        <v>109</v>
      </c>
      <c r="D3106" s="58" t="s">
        <v>112</v>
      </c>
      <c r="E3106" s="58">
        <v>1240667</v>
      </c>
      <c r="F3106" s="58"/>
      <c r="G3106" s="58">
        <f>+IF(F3106&gt;K3106+100000,F3106-K3106,0)</f>
        <v>0</v>
      </c>
      <c r="H3106" s="58"/>
      <c r="I3106" s="58"/>
      <c r="J3106" s="58"/>
      <c r="K3106" s="58">
        <v>1416990</v>
      </c>
      <c r="L3106" s="12" t="s">
        <v>91</v>
      </c>
      <c r="M3106" s="12" t="s">
        <v>91</v>
      </c>
      <c r="N3106" s="12" t="s">
        <v>91</v>
      </c>
      <c r="O3106" s="12">
        <v>4</v>
      </c>
      <c r="P3106" s="12">
        <v>0</v>
      </c>
      <c r="Q3106" s="12">
        <v>4</v>
      </c>
      <c r="R3106" s="12">
        <v>76001</v>
      </c>
      <c r="S3106" s="59">
        <v>1.3753424657534246</v>
      </c>
      <c r="T3106" s="59">
        <v>35.939726027397263</v>
      </c>
      <c r="U3106" s="12">
        <v>1</v>
      </c>
      <c r="V3106" s="12">
        <v>4</v>
      </c>
      <c r="W3106" s="12">
        <v>3</v>
      </c>
      <c r="X3106" s="12">
        <v>3</v>
      </c>
      <c r="Y3106" s="12">
        <v>2</v>
      </c>
      <c r="Z3106" s="58">
        <v>0</v>
      </c>
      <c r="AA3106" s="58">
        <v>0</v>
      </c>
      <c r="AB3106" s="58">
        <v>0</v>
      </c>
      <c r="AC3106" s="58" t="s">
        <v>91</v>
      </c>
    </row>
    <row r="3107" spans="1:29" x14ac:dyDescent="0.3">
      <c r="A3107" s="57">
        <v>8844800</v>
      </c>
      <c r="B3107" s="12" t="s">
        <v>2641</v>
      </c>
      <c r="C3107" s="58" t="s">
        <v>109</v>
      </c>
      <c r="D3107" s="58" t="s">
        <v>112</v>
      </c>
      <c r="E3107" s="58"/>
      <c r="F3107" s="58"/>
      <c r="G3107" s="58">
        <f>+IF(F3107&gt;K3107+100000,F3107-K3107,0)</f>
        <v>0</v>
      </c>
      <c r="H3107" s="58"/>
      <c r="I3107" s="58"/>
      <c r="J3107" s="58"/>
      <c r="K3107" s="58">
        <v>1418120</v>
      </c>
      <c r="L3107" s="12" t="s">
        <v>91</v>
      </c>
      <c r="M3107" s="12" t="s">
        <v>91</v>
      </c>
      <c r="N3107" s="12" t="s">
        <v>91</v>
      </c>
      <c r="O3107" s="12">
        <v>4</v>
      </c>
      <c r="P3107" s="12">
        <v>0</v>
      </c>
      <c r="Q3107" s="12">
        <v>0</v>
      </c>
      <c r="R3107" s="12">
        <v>13433</v>
      </c>
      <c r="S3107" s="59">
        <v>3.1972602739726028</v>
      </c>
      <c r="T3107" s="59">
        <v>42.210958904109589</v>
      </c>
      <c r="U3107" s="12">
        <v>1</v>
      </c>
      <c r="V3107" s="12">
        <v>1</v>
      </c>
      <c r="W3107" s="12">
        <v>1</v>
      </c>
      <c r="X3107" s="12">
        <v>2</v>
      </c>
      <c r="Y3107" s="12">
        <v>3</v>
      </c>
      <c r="Z3107" s="58">
        <v>0</v>
      </c>
      <c r="AA3107" s="58">
        <v>0</v>
      </c>
      <c r="AB3107" s="58">
        <v>0</v>
      </c>
      <c r="AC3107" s="58" t="s">
        <v>91</v>
      </c>
    </row>
    <row r="3108" spans="1:29" x14ac:dyDescent="0.3">
      <c r="A3108" s="57">
        <v>2202482860</v>
      </c>
      <c r="B3108" s="12" t="s">
        <v>2642</v>
      </c>
      <c r="C3108" s="58" t="s">
        <v>108</v>
      </c>
      <c r="D3108" s="58" t="s">
        <v>113</v>
      </c>
      <c r="E3108" s="58"/>
      <c r="F3108" s="58">
        <v>428315</v>
      </c>
      <c r="G3108" s="58">
        <f>+IF(F3108&gt;K3108+100000,F3108-K3108,0)</f>
        <v>0</v>
      </c>
      <c r="H3108" s="58">
        <v>87730</v>
      </c>
      <c r="I3108" s="58">
        <v>0</v>
      </c>
      <c r="J3108" s="58">
        <v>0</v>
      </c>
      <c r="K3108" s="58">
        <v>1418429</v>
      </c>
      <c r="L3108" s="12" t="s">
        <v>88</v>
      </c>
      <c r="M3108" s="12" t="s">
        <v>89</v>
      </c>
      <c r="N3108" s="12" t="s">
        <v>10</v>
      </c>
      <c r="O3108" s="12">
        <v>4</v>
      </c>
      <c r="P3108" s="12">
        <v>0</v>
      </c>
      <c r="Q3108" s="12">
        <v>0</v>
      </c>
      <c r="R3108" s="12">
        <v>68547</v>
      </c>
      <c r="S3108" s="59">
        <v>1.989041095890411</v>
      </c>
      <c r="T3108" s="59">
        <v>25.167123287671235</v>
      </c>
      <c r="U3108" s="12">
        <v>1</v>
      </c>
      <c r="V3108" s="12">
        <v>4</v>
      </c>
      <c r="W3108" s="12">
        <v>2</v>
      </c>
      <c r="X3108" s="12">
        <v>3</v>
      </c>
      <c r="Y3108" s="12">
        <v>1</v>
      </c>
      <c r="Z3108" s="58">
        <v>0</v>
      </c>
      <c r="AA3108" s="58">
        <v>0</v>
      </c>
      <c r="AB3108" s="58">
        <v>0</v>
      </c>
      <c r="AC3108" s="58" t="s">
        <v>91</v>
      </c>
    </row>
    <row r="3109" spans="1:29" x14ac:dyDescent="0.3">
      <c r="A3109" s="57">
        <v>44264848</v>
      </c>
      <c r="B3109" s="12" t="s">
        <v>2643</v>
      </c>
      <c r="C3109" s="58" t="s">
        <v>109</v>
      </c>
      <c r="D3109" s="58" t="s">
        <v>112</v>
      </c>
      <c r="E3109" s="58"/>
      <c r="F3109" s="58"/>
      <c r="G3109" s="58">
        <f>+IF(F3109&gt;K3109+100000,F3109-K3109,0)</f>
        <v>0</v>
      </c>
      <c r="H3109" s="58"/>
      <c r="I3109" s="58"/>
      <c r="J3109" s="58"/>
      <c r="K3109" s="58">
        <v>1419170</v>
      </c>
      <c r="L3109" s="12" t="s">
        <v>91</v>
      </c>
      <c r="M3109" s="12" t="s">
        <v>91</v>
      </c>
      <c r="N3109" s="12" t="s">
        <v>91</v>
      </c>
      <c r="O3109" s="12">
        <v>4</v>
      </c>
      <c r="P3109" s="12">
        <v>0</v>
      </c>
      <c r="Q3109" s="12">
        <v>0</v>
      </c>
      <c r="R3109" s="12">
        <v>13838</v>
      </c>
      <c r="S3109" s="59">
        <v>8.3424657534246567</v>
      </c>
      <c r="T3109" s="59">
        <v>42.052054794520551</v>
      </c>
      <c r="U3109" s="12">
        <v>2</v>
      </c>
      <c r="V3109" s="12">
        <v>1</v>
      </c>
      <c r="W3109" s="12">
        <v>1</v>
      </c>
      <c r="X3109" s="12">
        <v>3</v>
      </c>
      <c r="Y3109" s="12">
        <v>2</v>
      </c>
      <c r="Z3109" s="58">
        <v>0</v>
      </c>
      <c r="AA3109" s="58">
        <v>0</v>
      </c>
      <c r="AB3109" s="58">
        <v>0</v>
      </c>
      <c r="AC3109" s="58" t="s">
        <v>91</v>
      </c>
    </row>
    <row r="3110" spans="1:29" x14ac:dyDescent="0.3">
      <c r="A3110" s="57">
        <v>2224640280</v>
      </c>
      <c r="B3110" s="12" t="s">
        <v>2644</v>
      </c>
      <c r="C3110" s="58" t="s">
        <v>106</v>
      </c>
      <c r="D3110" s="58" t="s">
        <v>30</v>
      </c>
      <c r="E3110" s="58">
        <v>1333309</v>
      </c>
      <c r="F3110" s="58">
        <v>9042174</v>
      </c>
      <c r="G3110" s="58">
        <f>+IF(F3110&gt;K3110+100000,F3110-K3110,0)</f>
        <v>7619910</v>
      </c>
      <c r="H3110" s="58">
        <v>276648</v>
      </c>
      <c r="I3110" s="58">
        <v>0</v>
      </c>
      <c r="J3110" s="58">
        <v>5971080</v>
      </c>
      <c r="K3110" s="58">
        <v>1422264</v>
      </c>
      <c r="L3110" s="12" t="s">
        <v>87</v>
      </c>
      <c r="M3110" s="12" t="s">
        <v>89</v>
      </c>
      <c r="N3110" s="12" t="s">
        <v>10</v>
      </c>
      <c r="O3110" s="12">
        <v>4</v>
      </c>
      <c r="P3110" s="12">
        <v>0</v>
      </c>
      <c r="Q3110" s="12">
        <v>0</v>
      </c>
      <c r="R3110" s="12">
        <v>76130</v>
      </c>
      <c r="S3110" s="59">
        <v>4.7945205479452051</v>
      </c>
      <c r="T3110" s="59">
        <v>34.161643835616438</v>
      </c>
      <c r="U3110" s="12">
        <v>1</v>
      </c>
      <c r="V3110" s="12">
        <v>2</v>
      </c>
      <c r="W3110" s="12">
        <v>1</v>
      </c>
      <c r="X3110" s="12">
        <v>2</v>
      </c>
      <c r="Y3110" s="12">
        <v>3</v>
      </c>
      <c r="Z3110" s="58">
        <v>0</v>
      </c>
      <c r="AA3110" s="58">
        <v>0</v>
      </c>
      <c r="AB3110" s="58">
        <v>0</v>
      </c>
      <c r="AC3110" s="58" t="s">
        <v>91</v>
      </c>
    </row>
    <row r="3111" spans="1:29" x14ac:dyDescent="0.3">
      <c r="A3111" s="57">
        <v>2240660680</v>
      </c>
      <c r="B3111" s="12" t="s">
        <v>2645</v>
      </c>
      <c r="C3111" s="58" t="s">
        <v>106</v>
      </c>
      <c r="D3111" s="58" t="s">
        <v>30</v>
      </c>
      <c r="E3111" s="58">
        <v>899758</v>
      </c>
      <c r="F3111" s="58">
        <v>10788271</v>
      </c>
      <c r="G3111" s="58">
        <f>+IF(F3111&gt;K3111+100000,F3111-K3111,0)</f>
        <v>9366007</v>
      </c>
      <c r="H3111" s="58">
        <v>215338</v>
      </c>
      <c r="I3111" s="58">
        <v>0</v>
      </c>
      <c r="J3111" s="58">
        <v>6361000</v>
      </c>
      <c r="K3111" s="58">
        <v>1422264</v>
      </c>
      <c r="L3111" s="12" t="s">
        <v>87</v>
      </c>
      <c r="M3111" s="12" t="s">
        <v>89</v>
      </c>
      <c r="N3111" s="12" t="s">
        <v>10</v>
      </c>
      <c r="O3111" s="12">
        <v>4</v>
      </c>
      <c r="P3111" s="12">
        <v>0</v>
      </c>
      <c r="Q3111" s="12">
        <v>0</v>
      </c>
      <c r="R3111" s="12">
        <v>76001</v>
      </c>
      <c r="S3111" s="59">
        <v>4.7945205479452051</v>
      </c>
      <c r="T3111" s="59">
        <v>34.915068493150685</v>
      </c>
      <c r="U3111" s="12">
        <v>1</v>
      </c>
      <c r="V3111" s="12">
        <v>0</v>
      </c>
      <c r="W3111" s="12">
        <v>1</v>
      </c>
      <c r="X3111" s="12">
        <v>2</v>
      </c>
      <c r="Y3111" s="12">
        <v>1</v>
      </c>
      <c r="Z3111" s="58">
        <v>0</v>
      </c>
      <c r="AA3111" s="58">
        <v>0</v>
      </c>
      <c r="AB3111" s="58">
        <v>0</v>
      </c>
      <c r="AC3111" s="58" t="s">
        <v>91</v>
      </c>
    </row>
    <row r="3112" spans="1:29" x14ac:dyDescent="0.3">
      <c r="A3112" s="57">
        <v>2044022442</v>
      </c>
      <c r="B3112" s="12" t="s">
        <v>2649</v>
      </c>
      <c r="C3112" s="58" t="s">
        <v>108</v>
      </c>
      <c r="D3112" s="58" t="s">
        <v>113</v>
      </c>
      <c r="E3112" s="58"/>
      <c r="F3112" s="58">
        <v>1055015</v>
      </c>
      <c r="G3112" s="58">
        <f>+IF(F3112&gt;K3112+100000,F3112-K3112,0)</f>
        <v>0</v>
      </c>
      <c r="H3112" s="58">
        <v>113794</v>
      </c>
      <c r="I3112" s="58">
        <v>0</v>
      </c>
      <c r="J3112" s="58">
        <v>0</v>
      </c>
      <c r="K3112" s="58">
        <v>1424620</v>
      </c>
      <c r="L3112" s="12" t="s">
        <v>88</v>
      </c>
      <c r="M3112" s="12" t="s">
        <v>89</v>
      </c>
      <c r="N3112" s="12" t="s">
        <v>10</v>
      </c>
      <c r="O3112" s="12">
        <v>4</v>
      </c>
      <c r="P3112" s="12">
        <v>0</v>
      </c>
      <c r="Q3112" s="12">
        <v>0</v>
      </c>
      <c r="R3112" s="12">
        <v>68276</v>
      </c>
      <c r="S3112" s="59">
        <v>2.7780821917808218</v>
      </c>
      <c r="T3112" s="59">
        <v>29.734246575342464</v>
      </c>
      <c r="U3112" s="12">
        <v>1</v>
      </c>
      <c r="V3112" s="12">
        <v>2</v>
      </c>
      <c r="W3112" s="12">
        <v>1</v>
      </c>
      <c r="X3112" s="12">
        <v>2</v>
      </c>
      <c r="Y3112" s="12">
        <v>3</v>
      </c>
      <c r="Z3112" s="58">
        <v>0</v>
      </c>
      <c r="AA3112" s="58">
        <v>0</v>
      </c>
      <c r="AB3112" s="58">
        <v>0</v>
      </c>
      <c r="AC3112" s="58" t="s">
        <v>91</v>
      </c>
    </row>
    <row r="3113" spans="1:29" x14ac:dyDescent="0.3">
      <c r="A3113" s="57">
        <v>40604464</v>
      </c>
      <c r="B3113" s="12" t="s">
        <v>2650</v>
      </c>
      <c r="C3113" s="58" t="s">
        <v>108</v>
      </c>
      <c r="D3113" s="58" t="s">
        <v>113</v>
      </c>
      <c r="E3113" s="58">
        <v>10067</v>
      </c>
      <c r="F3113" s="58">
        <v>354139</v>
      </c>
      <c r="G3113" s="58">
        <f>+IF(F3113&gt;K3113+100000,F3113-K3113,0)</f>
        <v>0</v>
      </c>
      <c r="H3113" s="58">
        <v>98044</v>
      </c>
      <c r="I3113" s="58">
        <v>0</v>
      </c>
      <c r="J3113" s="58">
        <v>0</v>
      </c>
      <c r="K3113" s="58">
        <v>1429097</v>
      </c>
      <c r="L3113" s="12" t="s">
        <v>88</v>
      </c>
      <c r="M3113" s="12" t="s">
        <v>89</v>
      </c>
      <c r="N3113" s="12" t="s">
        <v>10</v>
      </c>
      <c r="O3113" s="12">
        <v>4</v>
      </c>
      <c r="P3113" s="12">
        <v>0</v>
      </c>
      <c r="Q3113" s="12">
        <v>0</v>
      </c>
      <c r="R3113" s="12">
        <v>11001</v>
      </c>
      <c r="S3113" s="59">
        <v>4.8739726027397259</v>
      </c>
      <c r="T3113" s="59">
        <v>56.232876712328768</v>
      </c>
      <c r="U3113" s="12">
        <v>2</v>
      </c>
      <c r="V3113" s="12">
        <v>0</v>
      </c>
      <c r="W3113" s="12">
        <v>2</v>
      </c>
      <c r="X3113" s="12">
        <v>2</v>
      </c>
      <c r="Y3113" s="12">
        <v>1</v>
      </c>
      <c r="Z3113" s="58">
        <v>0</v>
      </c>
      <c r="AA3113" s="58">
        <v>0</v>
      </c>
      <c r="AB3113" s="58">
        <v>0</v>
      </c>
      <c r="AC3113" s="58" t="s">
        <v>91</v>
      </c>
    </row>
    <row r="3114" spans="1:29" x14ac:dyDescent="0.3">
      <c r="A3114" s="57">
        <v>2224668404</v>
      </c>
      <c r="B3114" s="12" t="s">
        <v>2652</v>
      </c>
      <c r="C3114" s="58" t="s">
        <v>109</v>
      </c>
      <c r="D3114" s="58" t="s">
        <v>117</v>
      </c>
      <c r="E3114" s="58">
        <v>3883458</v>
      </c>
      <c r="F3114" s="58"/>
      <c r="G3114" s="58">
        <f>+IF(F3114&gt;K3114+100000,F3114-K3114,0)</f>
        <v>0</v>
      </c>
      <c r="H3114" s="58"/>
      <c r="I3114" s="58"/>
      <c r="J3114" s="58"/>
      <c r="K3114" s="58">
        <v>1430389</v>
      </c>
      <c r="L3114" s="12" t="s">
        <v>91</v>
      </c>
      <c r="M3114" s="12" t="s">
        <v>91</v>
      </c>
      <c r="N3114" s="12" t="s">
        <v>91</v>
      </c>
      <c r="O3114" s="12">
        <v>4</v>
      </c>
      <c r="P3114" s="12">
        <v>0</v>
      </c>
      <c r="Q3114" s="12">
        <v>0</v>
      </c>
      <c r="R3114" s="12">
        <v>76130</v>
      </c>
      <c r="S3114" s="59">
        <v>2.2602739726027399</v>
      </c>
      <c r="T3114" s="59">
        <v>27.706849315068492</v>
      </c>
      <c r="U3114" s="12">
        <v>2</v>
      </c>
      <c r="V3114" s="12">
        <v>0</v>
      </c>
      <c r="W3114" s="12">
        <v>1</v>
      </c>
      <c r="X3114" s="12">
        <v>3</v>
      </c>
      <c r="Y3114" s="12">
        <v>1</v>
      </c>
      <c r="Z3114" s="58">
        <v>0</v>
      </c>
      <c r="AA3114" s="58">
        <v>0</v>
      </c>
      <c r="AB3114" s="58">
        <v>0</v>
      </c>
      <c r="AC3114" s="58" t="s">
        <v>91</v>
      </c>
    </row>
    <row r="3115" spans="1:29" x14ac:dyDescent="0.3">
      <c r="A3115" s="57">
        <v>2244208286</v>
      </c>
      <c r="B3115" s="12" t="s">
        <v>2653</v>
      </c>
      <c r="C3115" s="58" t="s">
        <v>109</v>
      </c>
      <c r="D3115" s="58" t="s">
        <v>117</v>
      </c>
      <c r="E3115" s="58">
        <v>3205083</v>
      </c>
      <c r="F3115" s="58"/>
      <c r="G3115" s="58">
        <f>+IF(F3115&gt;K3115+100000,F3115-K3115,0)</f>
        <v>0</v>
      </c>
      <c r="H3115" s="58"/>
      <c r="I3115" s="58"/>
      <c r="J3115" s="58"/>
      <c r="K3115" s="58">
        <v>1430389</v>
      </c>
      <c r="L3115" s="12" t="s">
        <v>91</v>
      </c>
      <c r="M3115" s="12" t="s">
        <v>91</v>
      </c>
      <c r="N3115" s="12" t="s">
        <v>91</v>
      </c>
      <c r="O3115" s="12">
        <v>4</v>
      </c>
      <c r="P3115" s="12">
        <v>0</v>
      </c>
      <c r="Q3115" s="12">
        <v>0</v>
      </c>
      <c r="R3115" s="12">
        <v>76130</v>
      </c>
      <c r="S3115" s="59">
        <v>2.2602739726027399</v>
      </c>
      <c r="T3115" s="59">
        <v>25.06027397260274</v>
      </c>
      <c r="U3115" s="12">
        <v>2</v>
      </c>
      <c r="V3115" s="12">
        <v>0</v>
      </c>
      <c r="W3115" s="12">
        <v>3</v>
      </c>
      <c r="X3115" s="12">
        <v>3</v>
      </c>
      <c r="Y3115" s="12">
        <v>1</v>
      </c>
      <c r="Z3115" s="58">
        <v>0</v>
      </c>
      <c r="AA3115" s="58">
        <v>0</v>
      </c>
      <c r="AB3115" s="58">
        <v>0</v>
      </c>
      <c r="AC3115" s="58" t="s">
        <v>91</v>
      </c>
    </row>
    <row r="3116" spans="1:29" x14ac:dyDescent="0.3">
      <c r="A3116" s="57">
        <v>8482646</v>
      </c>
      <c r="B3116" s="12" t="s">
        <v>2654</v>
      </c>
      <c r="C3116" s="58" t="s">
        <v>108</v>
      </c>
      <c r="D3116" s="58" t="s">
        <v>115</v>
      </c>
      <c r="E3116" s="58">
        <v>2501917</v>
      </c>
      <c r="F3116" s="58">
        <v>4297763</v>
      </c>
      <c r="G3116" s="58">
        <f>+IF(F3116&gt;K3116+100000,F3116-K3116,0)</f>
        <v>2867374</v>
      </c>
      <c r="H3116" s="58">
        <v>143758</v>
      </c>
      <c r="I3116" s="58">
        <v>0</v>
      </c>
      <c r="J3116" s="58">
        <v>1994714</v>
      </c>
      <c r="K3116" s="58">
        <v>1430389</v>
      </c>
      <c r="L3116" s="12" t="s">
        <v>87</v>
      </c>
      <c r="M3116" s="12" t="s">
        <v>89</v>
      </c>
      <c r="N3116" s="12" t="s">
        <v>10</v>
      </c>
      <c r="O3116" s="12">
        <v>4</v>
      </c>
      <c r="P3116" s="12">
        <v>0</v>
      </c>
      <c r="Q3116" s="12">
        <v>0</v>
      </c>
      <c r="R3116" s="12">
        <v>52001</v>
      </c>
      <c r="S3116" s="59">
        <v>2.2602739726027399</v>
      </c>
      <c r="T3116" s="59">
        <v>49.136986301369866</v>
      </c>
      <c r="U3116" s="12">
        <v>1</v>
      </c>
      <c r="V3116" s="12">
        <v>4</v>
      </c>
      <c r="W3116" s="12">
        <v>3</v>
      </c>
      <c r="X3116" s="12">
        <v>3</v>
      </c>
      <c r="Y3116" s="12">
        <v>1</v>
      </c>
      <c r="Z3116" s="58">
        <v>0</v>
      </c>
      <c r="AA3116" s="58">
        <v>0</v>
      </c>
      <c r="AB3116" s="58">
        <v>0</v>
      </c>
      <c r="AC3116" s="58" t="s">
        <v>91</v>
      </c>
    </row>
    <row r="3117" spans="1:29" x14ac:dyDescent="0.3">
      <c r="A3117" s="57">
        <v>2244262284</v>
      </c>
      <c r="B3117" s="12" t="s">
        <v>2655</v>
      </c>
      <c r="C3117" s="58" t="s">
        <v>106</v>
      </c>
      <c r="D3117" s="58" t="s">
        <v>30</v>
      </c>
      <c r="E3117" s="58">
        <v>1917197</v>
      </c>
      <c r="F3117" s="58">
        <v>6852643</v>
      </c>
      <c r="G3117" s="58">
        <f>+IF(F3117&gt;K3117+100000,F3117-K3117,0)</f>
        <v>5422254</v>
      </c>
      <c r="H3117" s="58">
        <v>195779</v>
      </c>
      <c r="I3117" s="58">
        <v>0</v>
      </c>
      <c r="J3117" s="58">
        <v>2000000</v>
      </c>
      <c r="K3117" s="58">
        <v>1430389</v>
      </c>
      <c r="L3117" s="12" t="s">
        <v>87</v>
      </c>
      <c r="M3117" s="12" t="s">
        <v>89</v>
      </c>
      <c r="N3117" s="12" t="s">
        <v>10</v>
      </c>
      <c r="O3117" s="12">
        <v>4</v>
      </c>
      <c r="P3117" s="12">
        <v>0</v>
      </c>
      <c r="Q3117" s="12">
        <v>0</v>
      </c>
      <c r="R3117" s="12">
        <v>76001</v>
      </c>
      <c r="S3117" s="59">
        <v>2.2602739726027399</v>
      </c>
      <c r="T3117" s="59">
        <v>29.243835616438357</v>
      </c>
      <c r="U3117" s="12">
        <v>1</v>
      </c>
      <c r="V3117" s="12">
        <v>2</v>
      </c>
      <c r="W3117" s="12">
        <v>2</v>
      </c>
      <c r="X3117" s="12">
        <v>3</v>
      </c>
      <c r="Y3117" s="12">
        <v>1</v>
      </c>
      <c r="Z3117" s="58">
        <v>0</v>
      </c>
      <c r="AA3117" s="58">
        <v>0</v>
      </c>
      <c r="AB3117" s="58">
        <v>0</v>
      </c>
      <c r="AC3117" s="58" t="s">
        <v>91</v>
      </c>
    </row>
    <row r="3118" spans="1:29" x14ac:dyDescent="0.3">
      <c r="A3118" s="57">
        <v>2046062406</v>
      </c>
      <c r="B3118" s="12" t="s">
        <v>2656</v>
      </c>
      <c r="C3118" s="58" t="s">
        <v>109</v>
      </c>
      <c r="D3118" s="58" t="s">
        <v>112</v>
      </c>
      <c r="E3118" s="58">
        <v>831979</v>
      </c>
      <c r="F3118" s="58"/>
      <c r="G3118" s="58">
        <f>+IF(F3118&gt;K3118+100000,F3118-K3118,0)</f>
        <v>0</v>
      </c>
      <c r="H3118" s="58"/>
      <c r="I3118" s="58"/>
      <c r="J3118" s="58"/>
      <c r="K3118" s="58">
        <v>1430389</v>
      </c>
      <c r="L3118" s="12" t="s">
        <v>91</v>
      </c>
      <c r="M3118" s="12" t="s">
        <v>91</v>
      </c>
      <c r="N3118" s="12" t="s">
        <v>91</v>
      </c>
      <c r="O3118" s="12">
        <v>4</v>
      </c>
      <c r="P3118" s="12">
        <v>0</v>
      </c>
      <c r="Q3118" s="12">
        <v>0</v>
      </c>
      <c r="R3118" s="12">
        <v>5318</v>
      </c>
      <c r="S3118" s="59">
        <v>2.2602739726027399</v>
      </c>
      <c r="T3118" s="59">
        <v>24.213698630136985</v>
      </c>
      <c r="U3118" s="12">
        <v>2</v>
      </c>
      <c r="V3118" s="12">
        <v>4</v>
      </c>
      <c r="W3118" s="12">
        <v>2</v>
      </c>
      <c r="X3118" s="12">
        <v>3</v>
      </c>
      <c r="Y3118" s="12">
        <v>1</v>
      </c>
      <c r="Z3118" s="58">
        <v>0</v>
      </c>
      <c r="AA3118" s="58">
        <v>0</v>
      </c>
      <c r="AB3118" s="58">
        <v>0</v>
      </c>
      <c r="AC3118" s="58" t="s">
        <v>91</v>
      </c>
    </row>
    <row r="3119" spans="1:29" x14ac:dyDescent="0.3">
      <c r="A3119" s="57">
        <v>48822028</v>
      </c>
      <c r="B3119" s="12" t="s">
        <v>2658</v>
      </c>
      <c r="C3119" s="58" t="s">
        <v>109</v>
      </c>
      <c r="D3119" s="58" t="s">
        <v>112</v>
      </c>
      <c r="E3119" s="58">
        <v>1330333</v>
      </c>
      <c r="F3119" s="58"/>
      <c r="G3119" s="58">
        <f>+IF(F3119&gt;K3119+100000,F3119-K3119,0)</f>
        <v>0</v>
      </c>
      <c r="H3119" s="58"/>
      <c r="I3119" s="58"/>
      <c r="J3119" s="58"/>
      <c r="K3119" s="58">
        <v>1432260</v>
      </c>
      <c r="L3119" s="12" t="s">
        <v>91</v>
      </c>
      <c r="M3119" s="12" t="s">
        <v>91</v>
      </c>
      <c r="N3119" s="12" t="s">
        <v>91</v>
      </c>
      <c r="O3119" s="12">
        <v>4</v>
      </c>
      <c r="P3119" s="12">
        <v>0</v>
      </c>
      <c r="Q3119" s="12">
        <v>0</v>
      </c>
      <c r="R3119" s="12">
        <v>11001</v>
      </c>
      <c r="S3119" s="59">
        <v>6.1726027397260275</v>
      </c>
      <c r="T3119" s="59">
        <v>42.961643835616435</v>
      </c>
      <c r="U3119" s="12">
        <v>2</v>
      </c>
      <c r="V3119" s="12">
        <v>2</v>
      </c>
      <c r="W3119" s="12">
        <v>2</v>
      </c>
      <c r="X3119" s="12">
        <v>2</v>
      </c>
      <c r="Y3119" s="12">
        <v>3</v>
      </c>
      <c r="Z3119" s="58">
        <v>0</v>
      </c>
      <c r="AA3119" s="58">
        <v>0</v>
      </c>
      <c r="AB3119" s="58">
        <v>0</v>
      </c>
      <c r="AC3119" s="58" t="s">
        <v>91</v>
      </c>
    </row>
    <row r="3120" spans="1:29" x14ac:dyDescent="0.3">
      <c r="A3120" s="57">
        <v>2006064608</v>
      </c>
      <c r="B3120" s="12" t="s">
        <v>2662</v>
      </c>
      <c r="C3120" s="58" t="s">
        <v>109</v>
      </c>
      <c r="D3120" s="58" t="s">
        <v>112</v>
      </c>
      <c r="E3120" s="58"/>
      <c r="F3120" s="58"/>
      <c r="G3120" s="58">
        <f>+IF(F3120&gt;K3120+100000,F3120-K3120,0)</f>
        <v>0</v>
      </c>
      <c r="H3120" s="58"/>
      <c r="I3120" s="58"/>
      <c r="J3120" s="58"/>
      <c r="K3120" s="58">
        <v>1440620</v>
      </c>
      <c r="L3120" s="12" t="s">
        <v>91</v>
      </c>
      <c r="M3120" s="12" t="s">
        <v>91</v>
      </c>
      <c r="N3120" s="12" t="s">
        <v>91</v>
      </c>
      <c r="O3120" s="12">
        <v>4</v>
      </c>
      <c r="P3120" s="12">
        <v>0</v>
      </c>
      <c r="Q3120" s="12">
        <v>0</v>
      </c>
      <c r="R3120" s="12">
        <v>68547</v>
      </c>
      <c r="S3120" s="59">
        <v>2.2383561643835614</v>
      </c>
      <c r="T3120" s="59">
        <v>28.117808219178084</v>
      </c>
      <c r="U3120" s="12">
        <v>1</v>
      </c>
      <c r="V3120" s="12">
        <v>2</v>
      </c>
      <c r="W3120" s="12">
        <v>3</v>
      </c>
      <c r="X3120" s="12">
        <v>4</v>
      </c>
      <c r="Y3120" s="12">
        <v>3</v>
      </c>
      <c r="Z3120" s="58">
        <v>0</v>
      </c>
      <c r="AA3120" s="58">
        <v>0</v>
      </c>
      <c r="AB3120" s="58">
        <v>0</v>
      </c>
      <c r="AC3120" s="58" t="s">
        <v>91</v>
      </c>
    </row>
    <row r="3121" spans="1:29" x14ac:dyDescent="0.3">
      <c r="A3121" s="57">
        <v>2008046202</v>
      </c>
      <c r="B3121" s="12" t="s">
        <v>2663</v>
      </c>
      <c r="C3121" s="58" t="s">
        <v>108</v>
      </c>
      <c r="D3121" s="58" t="s">
        <v>113</v>
      </c>
      <c r="E3121" s="58"/>
      <c r="F3121" s="58">
        <v>550010</v>
      </c>
      <c r="G3121" s="58">
        <f>+IF(F3121&gt;K3121+100000,F3121-K3121,0)</f>
        <v>0</v>
      </c>
      <c r="H3121" s="58">
        <v>57451</v>
      </c>
      <c r="I3121" s="58">
        <v>0</v>
      </c>
      <c r="J3121" s="58">
        <v>0</v>
      </c>
      <c r="K3121" s="58">
        <v>1441198</v>
      </c>
      <c r="L3121" s="12" t="s">
        <v>88</v>
      </c>
      <c r="M3121" s="12" t="s">
        <v>89</v>
      </c>
      <c r="N3121" s="12" t="s">
        <v>10</v>
      </c>
      <c r="O3121" s="12">
        <v>4</v>
      </c>
      <c r="P3121" s="12">
        <v>0</v>
      </c>
      <c r="Q3121" s="12">
        <v>0</v>
      </c>
      <c r="R3121" s="12">
        <v>76001</v>
      </c>
      <c r="S3121" s="59">
        <v>4.904109589041096</v>
      </c>
      <c r="T3121" s="59">
        <v>32.145205479452052</v>
      </c>
      <c r="U3121" s="12">
        <v>2</v>
      </c>
      <c r="V3121" s="12">
        <v>0</v>
      </c>
      <c r="W3121" s="12">
        <v>1</v>
      </c>
      <c r="X3121" s="12">
        <v>2</v>
      </c>
      <c r="Y3121" s="12">
        <v>1</v>
      </c>
      <c r="Z3121" s="58">
        <v>0</v>
      </c>
      <c r="AA3121" s="58">
        <v>0</v>
      </c>
      <c r="AB3121" s="58">
        <v>0</v>
      </c>
      <c r="AC3121" s="58" t="s">
        <v>91</v>
      </c>
    </row>
    <row r="3122" spans="1:29" x14ac:dyDescent="0.3">
      <c r="A3122" s="57">
        <v>2208040804</v>
      </c>
      <c r="B3122" s="12" t="s">
        <v>2664</v>
      </c>
      <c r="C3122" s="58" t="s">
        <v>108</v>
      </c>
      <c r="D3122" s="58" t="s">
        <v>113</v>
      </c>
      <c r="E3122" s="58">
        <v>11666</v>
      </c>
      <c r="F3122" s="58">
        <v>335983</v>
      </c>
      <c r="G3122" s="58">
        <f>+IF(F3122&gt;K3122+100000,F3122-K3122,0)</f>
        <v>0</v>
      </c>
      <c r="H3122" s="58">
        <v>85682</v>
      </c>
      <c r="I3122" s="58">
        <v>0</v>
      </c>
      <c r="J3122" s="58">
        <v>0</v>
      </c>
      <c r="K3122" s="58">
        <v>1442198</v>
      </c>
      <c r="L3122" s="12" t="s">
        <v>88</v>
      </c>
      <c r="M3122" s="12" t="s">
        <v>89</v>
      </c>
      <c r="N3122" s="12" t="s">
        <v>10</v>
      </c>
      <c r="O3122" s="12">
        <v>4</v>
      </c>
      <c r="P3122" s="12">
        <v>0</v>
      </c>
      <c r="Q3122" s="12">
        <v>0</v>
      </c>
      <c r="R3122" s="12">
        <v>76001</v>
      </c>
      <c r="S3122" s="59">
        <v>4.9589041095890414</v>
      </c>
      <c r="T3122" s="59">
        <v>26.632876712328766</v>
      </c>
      <c r="U3122" s="12">
        <v>2</v>
      </c>
      <c r="V3122" s="12">
        <v>0</v>
      </c>
      <c r="W3122" s="12">
        <v>1</v>
      </c>
      <c r="X3122" s="12">
        <v>2</v>
      </c>
      <c r="Y3122" s="12">
        <v>1</v>
      </c>
      <c r="Z3122" s="58">
        <v>0</v>
      </c>
      <c r="AA3122" s="58">
        <v>0</v>
      </c>
      <c r="AB3122" s="58">
        <v>0</v>
      </c>
      <c r="AC3122" s="58" t="s">
        <v>91</v>
      </c>
    </row>
    <row r="3123" spans="1:29" x14ac:dyDescent="0.3">
      <c r="A3123" s="57">
        <v>2220488288</v>
      </c>
      <c r="B3123" s="12" t="s">
        <v>2665</v>
      </c>
      <c r="C3123" s="58" t="s">
        <v>109</v>
      </c>
      <c r="D3123" s="58" t="s">
        <v>112</v>
      </c>
      <c r="E3123" s="58">
        <v>1112250</v>
      </c>
      <c r="F3123" s="58"/>
      <c r="G3123" s="58">
        <f>+IF(F3123&gt;K3123+100000,F3123-K3123,0)</f>
        <v>0</v>
      </c>
      <c r="H3123" s="58"/>
      <c r="I3123" s="58"/>
      <c r="J3123" s="58"/>
      <c r="K3123" s="58">
        <v>1442264</v>
      </c>
      <c r="L3123" s="12" t="s">
        <v>91</v>
      </c>
      <c r="M3123" s="12" t="s">
        <v>91</v>
      </c>
      <c r="N3123" s="12" t="s">
        <v>91</v>
      </c>
      <c r="O3123" s="12">
        <v>4</v>
      </c>
      <c r="P3123" s="12">
        <v>0</v>
      </c>
      <c r="Q3123" s="12">
        <v>0</v>
      </c>
      <c r="R3123" s="12">
        <v>11001</v>
      </c>
      <c r="S3123" s="59">
        <v>4.8739726027397259</v>
      </c>
      <c r="T3123" s="59">
        <v>33.142465753424659</v>
      </c>
      <c r="U3123" s="12">
        <v>1</v>
      </c>
      <c r="V3123" s="12">
        <v>0</v>
      </c>
      <c r="W3123" s="12">
        <v>1</v>
      </c>
      <c r="X3123" s="12">
        <v>2</v>
      </c>
      <c r="Y3123" s="12">
        <v>1</v>
      </c>
      <c r="Z3123" s="58">
        <v>0</v>
      </c>
      <c r="AA3123" s="58">
        <v>0</v>
      </c>
      <c r="AB3123" s="58">
        <v>0</v>
      </c>
      <c r="AC3123" s="58" t="s">
        <v>91</v>
      </c>
    </row>
    <row r="3124" spans="1:29" x14ac:dyDescent="0.3">
      <c r="A3124" s="57">
        <v>2200806286</v>
      </c>
      <c r="B3124" s="12" t="s">
        <v>2666</v>
      </c>
      <c r="C3124" s="58" t="s">
        <v>108</v>
      </c>
      <c r="D3124" s="58" t="s">
        <v>113</v>
      </c>
      <c r="E3124" s="58">
        <v>163147</v>
      </c>
      <c r="F3124" s="58">
        <v>694455</v>
      </c>
      <c r="G3124" s="58">
        <f>+IF(F3124&gt;K3124+100000,F3124-K3124,0)</f>
        <v>0</v>
      </c>
      <c r="H3124" s="58">
        <v>104840</v>
      </c>
      <c r="I3124" s="58">
        <v>0</v>
      </c>
      <c r="J3124" s="58">
        <v>0</v>
      </c>
      <c r="K3124" s="58">
        <v>1443104</v>
      </c>
      <c r="L3124" s="12" t="s">
        <v>88</v>
      </c>
      <c r="M3124" s="12" t="s">
        <v>89</v>
      </c>
      <c r="N3124" s="12" t="s">
        <v>10</v>
      </c>
      <c r="O3124" s="12">
        <v>4</v>
      </c>
      <c r="P3124" s="12">
        <v>0</v>
      </c>
      <c r="Q3124" s="12">
        <v>0</v>
      </c>
      <c r="R3124" s="12">
        <v>68615</v>
      </c>
      <c r="S3124" s="59">
        <v>1.095890410958904</v>
      </c>
      <c r="T3124" s="59">
        <v>24.315068493150687</v>
      </c>
      <c r="U3124" s="12">
        <v>2</v>
      </c>
      <c r="V3124" s="12">
        <v>2</v>
      </c>
      <c r="W3124" s="12">
        <v>1</v>
      </c>
      <c r="X3124" s="12">
        <v>2</v>
      </c>
      <c r="Y3124" s="12">
        <v>3</v>
      </c>
      <c r="Z3124" s="58">
        <v>0</v>
      </c>
      <c r="AA3124" s="58">
        <v>0</v>
      </c>
      <c r="AB3124" s="58">
        <v>0</v>
      </c>
      <c r="AC3124" s="58" t="s">
        <v>91</v>
      </c>
    </row>
    <row r="3125" spans="1:29" x14ac:dyDescent="0.3">
      <c r="A3125" s="57">
        <v>28226604</v>
      </c>
      <c r="B3125" s="12" t="s">
        <v>2667</v>
      </c>
      <c r="C3125" s="58" t="s">
        <v>109</v>
      </c>
      <c r="D3125" s="58" t="s">
        <v>112</v>
      </c>
      <c r="E3125" s="58">
        <v>667950</v>
      </c>
      <c r="F3125" s="58"/>
      <c r="G3125" s="58">
        <f>+IF(F3125&gt;K3125+100000,F3125-K3125,0)</f>
        <v>0</v>
      </c>
      <c r="H3125" s="58"/>
      <c r="I3125" s="58"/>
      <c r="J3125" s="58"/>
      <c r="K3125" s="58">
        <v>1444120</v>
      </c>
      <c r="L3125" s="12" t="s">
        <v>91</v>
      </c>
      <c r="M3125" s="12" t="s">
        <v>91</v>
      </c>
      <c r="N3125" s="12" t="s">
        <v>91</v>
      </c>
      <c r="O3125" s="12">
        <v>4</v>
      </c>
      <c r="P3125" s="12">
        <v>0</v>
      </c>
      <c r="Q3125" s="12">
        <v>0</v>
      </c>
      <c r="R3125" s="12">
        <v>68418</v>
      </c>
      <c r="S3125" s="59">
        <v>3.7424657534246575</v>
      </c>
      <c r="T3125" s="59">
        <v>37.504109589041093</v>
      </c>
      <c r="U3125" s="12">
        <v>2</v>
      </c>
      <c r="V3125" s="12">
        <v>1</v>
      </c>
      <c r="W3125" s="12">
        <v>1</v>
      </c>
      <c r="X3125" s="12">
        <v>2</v>
      </c>
      <c r="Y3125" s="12">
        <v>1</v>
      </c>
      <c r="Z3125" s="58">
        <v>0</v>
      </c>
      <c r="AA3125" s="58">
        <v>0</v>
      </c>
      <c r="AB3125" s="58">
        <v>0</v>
      </c>
      <c r="AC3125" s="58" t="s">
        <v>91</v>
      </c>
    </row>
    <row r="3126" spans="1:29" x14ac:dyDescent="0.3">
      <c r="A3126" s="57">
        <v>2044020468</v>
      </c>
      <c r="B3126" s="12" t="s">
        <v>2672</v>
      </c>
      <c r="C3126" s="58" t="s">
        <v>108</v>
      </c>
      <c r="D3126" s="58" t="s">
        <v>113</v>
      </c>
      <c r="E3126" s="58"/>
      <c r="F3126" s="58">
        <v>879666</v>
      </c>
      <c r="G3126" s="58">
        <f>+IF(F3126&gt;K3126+100000,F3126-K3126,0)</f>
        <v>0</v>
      </c>
      <c r="H3126" s="58">
        <v>74482</v>
      </c>
      <c r="I3126" s="58">
        <v>0</v>
      </c>
      <c r="J3126" s="58">
        <v>0</v>
      </c>
      <c r="K3126" s="58">
        <v>1444120</v>
      </c>
      <c r="L3126" s="12" t="s">
        <v>88</v>
      </c>
      <c r="M3126" s="12" t="s">
        <v>89</v>
      </c>
      <c r="N3126" s="12" t="s">
        <v>10</v>
      </c>
      <c r="O3126" s="12">
        <v>4</v>
      </c>
      <c r="P3126" s="12">
        <v>0</v>
      </c>
      <c r="Q3126" s="12">
        <v>0</v>
      </c>
      <c r="R3126" s="12">
        <v>13760</v>
      </c>
      <c r="S3126" s="59">
        <v>3.7424657534246575</v>
      </c>
      <c r="T3126" s="59">
        <v>31.254794520547946</v>
      </c>
      <c r="U3126" s="12">
        <v>1</v>
      </c>
      <c r="V3126" s="12">
        <v>2</v>
      </c>
      <c r="W3126" s="12">
        <v>1</v>
      </c>
      <c r="X3126" s="12">
        <v>2</v>
      </c>
      <c r="Y3126" s="12">
        <v>1</v>
      </c>
      <c r="Z3126" s="58">
        <v>0</v>
      </c>
      <c r="AA3126" s="58">
        <v>0</v>
      </c>
      <c r="AB3126" s="58">
        <v>0</v>
      </c>
      <c r="AC3126" s="58" t="s">
        <v>91</v>
      </c>
    </row>
    <row r="3127" spans="1:29" x14ac:dyDescent="0.3">
      <c r="A3127" s="57">
        <v>2048044062</v>
      </c>
      <c r="B3127" s="12" t="s">
        <v>2673</v>
      </c>
      <c r="C3127" s="58" t="s">
        <v>108</v>
      </c>
      <c r="D3127" s="58" t="s">
        <v>113</v>
      </c>
      <c r="E3127" s="58"/>
      <c r="F3127" s="58">
        <v>892698</v>
      </c>
      <c r="G3127" s="58">
        <f>+IF(F3127&gt;K3127+100000,F3127-K3127,0)</f>
        <v>0</v>
      </c>
      <c r="H3127" s="58">
        <v>118732</v>
      </c>
      <c r="I3127" s="58">
        <v>0</v>
      </c>
      <c r="J3127" s="58">
        <v>0</v>
      </c>
      <c r="K3127" s="58">
        <v>1444120</v>
      </c>
      <c r="L3127" s="12" t="s">
        <v>88</v>
      </c>
      <c r="M3127" s="12" t="s">
        <v>89</v>
      </c>
      <c r="N3127" s="12" t="s">
        <v>10</v>
      </c>
      <c r="O3127" s="12">
        <v>4</v>
      </c>
      <c r="P3127" s="12">
        <v>0</v>
      </c>
      <c r="Q3127" s="12">
        <v>0</v>
      </c>
      <c r="R3127" s="12">
        <v>13433</v>
      </c>
      <c r="S3127" s="59">
        <v>3.7424657534246575</v>
      </c>
      <c r="T3127" s="59">
        <v>34.9972602739726</v>
      </c>
      <c r="U3127" s="12">
        <v>1</v>
      </c>
      <c r="V3127" s="12">
        <v>2</v>
      </c>
      <c r="W3127" s="12">
        <v>1</v>
      </c>
      <c r="X3127" s="12">
        <v>3</v>
      </c>
      <c r="Y3127" s="12">
        <v>1</v>
      </c>
      <c r="Z3127" s="58">
        <v>0</v>
      </c>
      <c r="AA3127" s="58">
        <v>0</v>
      </c>
      <c r="AB3127" s="58">
        <v>0</v>
      </c>
      <c r="AC3127" s="58" t="s">
        <v>91</v>
      </c>
    </row>
    <row r="3128" spans="1:29" x14ac:dyDescent="0.3">
      <c r="A3128" s="57">
        <v>2008824280</v>
      </c>
      <c r="B3128" s="12" t="s">
        <v>2674</v>
      </c>
      <c r="C3128" s="58" t="s">
        <v>108</v>
      </c>
      <c r="D3128" s="58" t="s">
        <v>113</v>
      </c>
      <c r="E3128" s="58"/>
      <c r="F3128" s="58">
        <v>1390035</v>
      </c>
      <c r="G3128" s="58">
        <f>+IF(F3128&gt;K3128+100000,F3128-K3128,0)</f>
        <v>0</v>
      </c>
      <c r="H3128" s="58">
        <v>71107</v>
      </c>
      <c r="I3128" s="58">
        <v>0</v>
      </c>
      <c r="J3128" s="58">
        <v>0</v>
      </c>
      <c r="K3128" s="58">
        <v>1444120</v>
      </c>
      <c r="L3128" s="12" t="s">
        <v>88</v>
      </c>
      <c r="M3128" s="12" t="s">
        <v>89</v>
      </c>
      <c r="N3128" s="12" t="s">
        <v>10</v>
      </c>
      <c r="O3128" s="12">
        <v>4</v>
      </c>
      <c r="P3128" s="12">
        <v>0</v>
      </c>
      <c r="Q3128" s="12">
        <v>0</v>
      </c>
      <c r="R3128" s="12">
        <v>68255</v>
      </c>
      <c r="S3128" s="59">
        <v>3.7424657534246575</v>
      </c>
      <c r="T3128" s="59">
        <v>41.424657534246577</v>
      </c>
      <c r="U3128" s="12">
        <v>1</v>
      </c>
      <c r="V3128" s="12">
        <v>2</v>
      </c>
      <c r="W3128" s="12">
        <v>1</v>
      </c>
      <c r="X3128" s="12">
        <v>2</v>
      </c>
      <c r="Y3128" s="12">
        <v>2</v>
      </c>
      <c r="Z3128" s="58">
        <v>0</v>
      </c>
      <c r="AA3128" s="58">
        <v>0</v>
      </c>
      <c r="AB3128" s="58">
        <v>0</v>
      </c>
      <c r="AC3128" s="58" t="s">
        <v>91</v>
      </c>
    </row>
    <row r="3129" spans="1:29" x14ac:dyDescent="0.3">
      <c r="A3129" s="57">
        <v>2004280882</v>
      </c>
      <c r="B3129" s="12" t="s">
        <v>2675</v>
      </c>
      <c r="C3129" s="58" t="s">
        <v>108</v>
      </c>
      <c r="D3129" s="58" t="s">
        <v>113</v>
      </c>
      <c r="E3129" s="58"/>
      <c r="F3129" s="58">
        <v>1471685</v>
      </c>
      <c r="G3129" s="58">
        <f>+IF(F3129&gt;K3129+100000,F3129-K3129,0)</f>
        <v>0</v>
      </c>
      <c r="H3129" s="58">
        <v>150715</v>
      </c>
      <c r="I3129" s="58">
        <v>0</v>
      </c>
      <c r="J3129" s="58">
        <v>0</v>
      </c>
      <c r="K3129" s="58">
        <v>1444120</v>
      </c>
      <c r="L3129" s="12" t="s">
        <v>88</v>
      </c>
      <c r="M3129" s="12" t="s">
        <v>89</v>
      </c>
      <c r="N3129" s="12" t="s">
        <v>10</v>
      </c>
      <c r="O3129" s="12">
        <v>4</v>
      </c>
      <c r="P3129" s="12">
        <v>0</v>
      </c>
      <c r="Q3129" s="12">
        <v>0</v>
      </c>
      <c r="R3129" s="12">
        <v>68615</v>
      </c>
      <c r="S3129" s="59">
        <v>3.7424657534246575</v>
      </c>
      <c r="T3129" s="59">
        <v>24.583561643835615</v>
      </c>
      <c r="U3129" s="12">
        <v>1</v>
      </c>
      <c r="V3129" s="12">
        <v>0</v>
      </c>
      <c r="W3129" s="12">
        <v>1</v>
      </c>
      <c r="X3129" s="12">
        <v>2</v>
      </c>
      <c r="Y3129" s="12">
        <v>1</v>
      </c>
      <c r="Z3129" s="58">
        <v>0</v>
      </c>
      <c r="AA3129" s="58">
        <v>0</v>
      </c>
      <c r="AB3129" s="58">
        <v>0</v>
      </c>
      <c r="AC3129" s="58" t="s">
        <v>91</v>
      </c>
    </row>
    <row r="3130" spans="1:29" x14ac:dyDescent="0.3">
      <c r="A3130" s="57">
        <v>4044246</v>
      </c>
      <c r="B3130" s="12" t="s">
        <v>2677</v>
      </c>
      <c r="C3130" s="58" t="s">
        <v>109</v>
      </c>
      <c r="D3130" s="58" t="s">
        <v>112</v>
      </c>
      <c r="E3130" s="58">
        <v>2444000</v>
      </c>
      <c r="F3130" s="58"/>
      <c r="G3130" s="58">
        <f>+IF(F3130&gt;K3130+100000,F3130-K3130,0)</f>
        <v>0</v>
      </c>
      <c r="H3130" s="58"/>
      <c r="I3130" s="58"/>
      <c r="J3130" s="58"/>
      <c r="K3130" s="58">
        <v>1452458</v>
      </c>
      <c r="L3130" s="12" t="s">
        <v>91</v>
      </c>
      <c r="M3130" s="12" t="s">
        <v>91</v>
      </c>
      <c r="N3130" s="12" t="s">
        <v>91</v>
      </c>
      <c r="O3130" s="12">
        <v>4</v>
      </c>
      <c r="P3130" s="12">
        <v>0</v>
      </c>
      <c r="Q3130" s="12">
        <v>0</v>
      </c>
      <c r="R3130" s="12">
        <v>76130</v>
      </c>
      <c r="S3130" s="59">
        <v>1.4904109589041097</v>
      </c>
      <c r="T3130" s="59">
        <v>36.591780821917808</v>
      </c>
      <c r="U3130" s="12">
        <v>1</v>
      </c>
      <c r="V3130" s="12">
        <v>4</v>
      </c>
      <c r="W3130" s="12">
        <v>3</v>
      </c>
      <c r="X3130" s="12">
        <v>6</v>
      </c>
      <c r="Y3130" s="12">
        <v>1</v>
      </c>
      <c r="Z3130" s="58">
        <v>0</v>
      </c>
      <c r="AA3130" s="58">
        <v>0</v>
      </c>
      <c r="AB3130" s="58">
        <v>0</v>
      </c>
      <c r="AC3130" s="58" t="s">
        <v>91</v>
      </c>
    </row>
    <row r="3131" spans="1:29" x14ac:dyDescent="0.3">
      <c r="A3131" s="57">
        <v>2008866846</v>
      </c>
      <c r="B3131" s="12" t="s">
        <v>2679</v>
      </c>
      <c r="C3131" s="58" t="s">
        <v>108</v>
      </c>
      <c r="D3131" s="58" t="s">
        <v>113</v>
      </c>
      <c r="E3131" s="58">
        <v>372150</v>
      </c>
      <c r="F3131" s="58">
        <v>731443</v>
      </c>
      <c r="G3131" s="58">
        <f>+IF(F3131&gt;K3131+100000,F3131-K3131,0)</f>
        <v>0</v>
      </c>
      <c r="H3131" s="58">
        <v>125343.00000000001</v>
      </c>
      <c r="I3131" s="58">
        <v>0</v>
      </c>
      <c r="J3131" s="58">
        <v>0</v>
      </c>
      <c r="K3131" s="58">
        <v>1456120</v>
      </c>
      <c r="L3131" s="12" t="s">
        <v>88</v>
      </c>
      <c r="M3131" s="12" t="s">
        <v>89</v>
      </c>
      <c r="N3131" s="12" t="s">
        <v>10</v>
      </c>
      <c r="O3131" s="12">
        <v>4</v>
      </c>
      <c r="P3131" s="12">
        <v>0</v>
      </c>
      <c r="Q3131" s="12">
        <v>0</v>
      </c>
      <c r="R3131" s="12">
        <v>68001</v>
      </c>
      <c r="S3131" s="59">
        <v>3.3671232876712329</v>
      </c>
      <c r="T3131" s="59">
        <v>27.476712328767125</v>
      </c>
      <c r="U3131" s="12">
        <v>1</v>
      </c>
      <c r="V3131" s="12">
        <v>2</v>
      </c>
      <c r="W3131" s="12">
        <v>2</v>
      </c>
      <c r="X3131" s="12">
        <v>2</v>
      </c>
      <c r="Y3131" s="12">
        <v>1</v>
      </c>
      <c r="Z3131" s="58">
        <v>0</v>
      </c>
      <c r="AA3131" s="58">
        <v>0</v>
      </c>
      <c r="AB3131" s="58">
        <v>0</v>
      </c>
      <c r="AC3131" s="58" t="s">
        <v>91</v>
      </c>
    </row>
    <row r="3132" spans="1:29" x14ac:dyDescent="0.3">
      <c r="A3132" s="57">
        <v>80280608</v>
      </c>
      <c r="B3132" s="12" t="s">
        <v>2680</v>
      </c>
      <c r="C3132" s="58" t="s">
        <v>108</v>
      </c>
      <c r="D3132" s="58" t="s">
        <v>29</v>
      </c>
      <c r="E3132" s="58">
        <v>63280</v>
      </c>
      <c r="F3132" s="58">
        <v>2322031</v>
      </c>
      <c r="G3132" s="58">
        <f>+IF(F3132&gt;K3132+100000,F3132-K3132,0)</f>
        <v>864272</v>
      </c>
      <c r="H3132" s="58">
        <v>123366</v>
      </c>
      <c r="I3132" s="58">
        <v>0</v>
      </c>
      <c r="J3132" s="58">
        <v>1500000</v>
      </c>
      <c r="K3132" s="58">
        <v>1457759</v>
      </c>
      <c r="L3132" s="12" t="s">
        <v>87</v>
      </c>
      <c r="M3132" s="12" t="s">
        <v>89</v>
      </c>
      <c r="N3132" s="12" t="s">
        <v>10</v>
      </c>
      <c r="O3132" s="12">
        <v>4</v>
      </c>
      <c r="P3132" s="12">
        <v>0</v>
      </c>
      <c r="Q3132" s="12">
        <v>0</v>
      </c>
      <c r="R3132" s="12">
        <v>25286</v>
      </c>
      <c r="S3132" s="59">
        <v>2.4356164383561643</v>
      </c>
      <c r="T3132" s="59">
        <v>46.041095890410958</v>
      </c>
      <c r="U3132" s="12">
        <v>1</v>
      </c>
      <c r="V3132" s="12">
        <v>2</v>
      </c>
      <c r="W3132" s="12">
        <v>2</v>
      </c>
      <c r="X3132" s="12">
        <v>3</v>
      </c>
      <c r="Y3132" s="12">
        <v>1</v>
      </c>
      <c r="Z3132" s="58">
        <v>0</v>
      </c>
      <c r="AA3132" s="58">
        <v>0</v>
      </c>
      <c r="AB3132" s="58">
        <v>0</v>
      </c>
      <c r="AC3132" s="58" t="s">
        <v>91</v>
      </c>
    </row>
    <row r="3133" spans="1:29" x14ac:dyDescent="0.3">
      <c r="A3133" s="57">
        <v>2200804624</v>
      </c>
      <c r="B3133" s="12" t="s">
        <v>2682</v>
      </c>
      <c r="C3133" s="58" t="s">
        <v>108</v>
      </c>
      <c r="D3133" s="58" t="s">
        <v>29</v>
      </c>
      <c r="E3133" s="58">
        <v>260511</v>
      </c>
      <c r="F3133" s="58">
        <v>1758800</v>
      </c>
      <c r="G3133" s="58">
        <f>+IF(F3133&gt;K3133+100000,F3133-K3133,0)</f>
        <v>292540</v>
      </c>
      <c r="H3133" s="58">
        <v>189706</v>
      </c>
      <c r="I3133" s="58">
        <v>0</v>
      </c>
      <c r="J3133" s="58">
        <v>600000</v>
      </c>
      <c r="K3133" s="58">
        <v>1466260</v>
      </c>
      <c r="L3133" s="12" t="s">
        <v>87</v>
      </c>
      <c r="M3133" s="12" t="s">
        <v>89</v>
      </c>
      <c r="N3133" s="12" t="s">
        <v>10</v>
      </c>
      <c r="O3133" s="12">
        <v>4</v>
      </c>
      <c r="P3133" s="12">
        <v>0</v>
      </c>
      <c r="Q3133" s="12">
        <v>0</v>
      </c>
      <c r="R3133" s="12">
        <v>68615</v>
      </c>
      <c r="S3133" s="59">
        <v>6.3835616438356162</v>
      </c>
      <c r="T3133" s="59">
        <v>27.6</v>
      </c>
      <c r="U3133" s="12">
        <v>1</v>
      </c>
      <c r="V3133" s="12">
        <v>1</v>
      </c>
      <c r="W3133" s="12">
        <v>2</v>
      </c>
      <c r="X3133" s="12">
        <v>2</v>
      </c>
      <c r="Y3133" s="12">
        <v>1</v>
      </c>
      <c r="Z3133" s="58">
        <v>0</v>
      </c>
      <c r="AA3133" s="58">
        <v>0</v>
      </c>
      <c r="AB3133" s="58">
        <v>0</v>
      </c>
      <c r="AC3133" s="58" t="s">
        <v>91</v>
      </c>
    </row>
    <row r="3134" spans="1:29" x14ac:dyDescent="0.3">
      <c r="A3134" s="57">
        <v>48244008</v>
      </c>
      <c r="B3134" s="12" t="s">
        <v>2683</v>
      </c>
      <c r="C3134" s="58" t="s">
        <v>109</v>
      </c>
      <c r="D3134" s="58" t="s">
        <v>112</v>
      </c>
      <c r="E3134" s="58">
        <v>353057</v>
      </c>
      <c r="F3134" s="58"/>
      <c r="G3134" s="58">
        <f>+IF(F3134&gt;K3134+100000,F3134-K3134,0)</f>
        <v>0</v>
      </c>
      <c r="H3134" s="58"/>
      <c r="I3134" s="58"/>
      <c r="J3134" s="58"/>
      <c r="K3134" s="58">
        <v>1469842</v>
      </c>
      <c r="L3134" s="12" t="s">
        <v>91</v>
      </c>
      <c r="M3134" s="12" t="s">
        <v>91</v>
      </c>
      <c r="N3134" s="12" t="s">
        <v>91</v>
      </c>
      <c r="O3134" s="12">
        <v>4</v>
      </c>
      <c r="P3134" s="12">
        <v>0</v>
      </c>
      <c r="Q3134" s="12">
        <v>0</v>
      </c>
      <c r="R3134" s="12">
        <v>5001</v>
      </c>
      <c r="S3134" s="59">
        <v>5.0520547945205481</v>
      </c>
      <c r="T3134" s="59">
        <v>40.917808219178085</v>
      </c>
      <c r="U3134" s="12">
        <v>2</v>
      </c>
      <c r="V3134" s="12">
        <v>4</v>
      </c>
      <c r="W3134" s="12">
        <v>2</v>
      </c>
      <c r="X3134" s="12">
        <v>2</v>
      </c>
      <c r="Y3134" s="12">
        <v>2</v>
      </c>
      <c r="Z3134" s="58">
        <v>0</v>
      </c>
      <c r="AA3134" s="58">
        <v>0</v>
      </c>
      <c r="AB3134" s="58">
        <v>0</v>
      </c>
      <c r="AC3134" s="58" t="s">
        <v>91</v>
      </c>
    </row>
    <row r="3135" spans="1:29" x14ac:dyDescent="0.3">
      <c r="A3135" s="57">
        <v>2200806068</v>
      </c>
      <c r="B3135" s="12" t="s">
        <v>2685</v>
      </c>
      <c r="C3135" s="58" t="s">
        <v>109</v>
      </c>
      <c r="D3135" s="58" t="s">
        <v>112</v>
      </c>
      <c r="E3135" s="58">
        <v>319280</v>
      </c>
      <c r="F3135" s="58"/>
      <c r="G3135" s="58">
        <f>+IF(F3135&gt;K3135+100000,F3135-K3135,0)</f>
        <v>0</v>
      </c>
      <c r="H3135" s="58"/>
      <c r="I3135" s="58"/>
      <c r="J3135" s="58"/>
      <c r="K3135" s="58">
        <v>1472260</v>
      </c>
      <c r="L3135" s="12" t="s">
        <v>91</v>
      </c>
      <c r="M3135" s="12" t="s">
        <v>91</v>
      </c>
      <c r="N3135" s="12" t="s">
        <v>91</v>
      </c>
      <c r="O3135" s="12">
        <v>4</v>
      </c>
      <c r="P3135" s="12">
        <v>0</v>
      </c>
      <c r="Q3135" s="12">
        <v>0</v>
      </c>
      <c r="R3135" s="12">
        <v>68615</v>
      </c>
      <c r="S3135" s="59">
        <v>6.0465753424657533</v>
      </c>
      <c r="T3135" s="59">
        <v>26.980821917808218</v>
      </c>
      <c r="U3135" s="12">
        <v>1</v>
      </c>
      <c r="V3135" s="12">
        <v>2</v>
      </c>
      <c r="W3135" s="12">
        <v>2</v>
      </c>
      <c r="X3135" s="12">
        <v>2</v>
      </c>
      <c r="Y3135" s="12">
        <v>2</v>
      </c>
      <c r="Z3135" s="58">
        <v>0</v>
      </c>
      <c r="AA3135" s="58">
        <v>0</v>
      </c>
      <c r="AB3135" s="58">
        <v>0</v>
      </c>
      <c r="AC3135" s="58" t="s">
        <v>91</v>
      </c>
    </row>
    <row r="3136" spans="1:29" x14ac:dyDescent="0.3">
      <c r="A3136" s="57">
        <v>2242404086</v>
      </c>
      <c r="B3136" s="12" t="s">
        <v>2688</v>
      </c>
      <c r="C3136" s="58" t="s">
        <v>108</v>
      </c>
      <c r="D3136" s="58" t="s">
        <v>113</v>
      </c>
      <c r="E3136" s="58"/>
      <c r="F3136" s="58">
        <v>683002</v>
      </c>
      <c r="G3136" s="58">
        <f>+IF(F3136&gt;K3136+100000,F3136-K3136,0)</f>
        <v>0</v>
      </c>
      <c r="H3136" s="58">
        <v>78957</v>
      </c>
      <c r="I3136" s="58">
        <v>0</v>
      </c>
      <c r="J3136" s="58">
        <v>0</v>
      </c>
      <c r="K3136" s="58">
        <v>1476120</v>
      </c>
      <c r="L3136" s="12" t="s">
        <v>88</v>
      </c>
      <c r="M3136" s="12" t="s">
        <v>89</v>
      </c>
      <c r="N3136" s="12" t="s">
        <v>10</v>
      </c>
      <c r="O3136" s="12">
        <v>4</v>
      </c>
      <c r="P3136" s="12">
        <v>0</v>
      </c>
      <c r="Q3136" s="12">
        <v>0</v>
      </c>
      <c r="R3136" s="12">
        <v>13052</v>
      </c>
      <c r="S3136" s="59">
        <v>3.8191780821917809</v>
      </c>
      <c r="T3136" s="59">
        <v>35.561643835616437</v>
      </c>
      <c r="U3136" s="12">
        <v>1</v>
      </c>
      <c r="V3136" s="12">
        <v>2</v>
      </c>
      <c r="W3136" s="12">
        <v>1</v>
      </c>
      <c r="X3136" s="12">
        <v>2</v>
      </c>
      <c r="Y3136" s="12">
        <v>2</v>
      </c>
      <c r="Z3136" s="58">
        <v>0</v>
      </c>
      <c r="AA3136" s="58">
        <v>0</v>
      </c>
      <c r="AB3136" s="58">
        <v>0</v>
      </c>
      <c r="AC3136" s="58" t="s">
        <v>91</v>
      </c>
    </row>
    <row r="3137" spans="1:29" x14ac:dyDescent="0.3">
      <c r="A3137" s="57">
        <v>2226240466</v>
      </c>
      <c r="B3137" s="12" t="s">
        <v>2690</v>
      </c>
      <c r="C3137" s="58" t="s">
        <v>108</v>
      </c>
      <c r="D3137" s="58" t="s">
        <v>29</v>
      </c>
      <c r="E3137" s="58">
        <v>2791742</v>
      </c>
      <c r="F3137" s="58">
        <v>1830001</v>
      </c>
      <c r="G3137" s="58">
        <f>+IF(F3137&gt;K3137+100000,F3137-K3137,0)</f>
        <v>349924</v>
      </c>
      <c r="H3137" s="58">
        <v>197385</v>
      </c>
      <c r="I3137" s="58">
        <v>0</v>
      </c>
      <c r="J3137" s="58">
        <v>1015848</v>
      </c>
      <c r="K3137" s="58">
        <v>1480077</v>
      </c>
      <c r="L3137" s="12" t="s">
        <v>87</v>
      </c>
      <c r="M3137" s="12" t="s">
        <v>89</v>
      </c>
      <c r="N3137" s="12" t="s">
        <v>10</v>
      </c>
      <c r="O3137" s="12">
        <v>4</v>
      </c>
      <c r="P3137" s="12">
        <v>0</v>
      </c>
      <c r="Q3137" s="12">
        <v>0</v>
      </c>
      <c r="R3137" s="12">
        <v>76113</v>
      </c>
      <c r="S3137" s="59">
        <v>2.3534246575342466</v>
      </c>
      <c r="T3137" s="59">
        <v>31.123287671232877</v>
      </c>
      <c r="U3137" s="12">
        <v>2</v>
      </c>
      <c r="V3137" s="12">
        <v>4</v>
      </c>
      <c r="W3137" s="12">
        <v>5</v>
      </c>
      <c r="X3137" s="12">
        <v>3</v>
      </c>
      <c r="Y3137" s="12">
        <v>1</v>
      </c>
      <c r="Z3137" s="58">
        <v>0</v>
      </c>
      <c r="AA3137" s="58">
        <v>0</v>
      </c>
      <c r="AB3137" s="58">
        <v>0</v>
      </c>
      <c r="AC3137" s="58" t="s">
        <v>91</v>
      </c>
    </row>
    <row r="3138" spans="1:29" x14ac:dyDescent="0.3">
      <c r="A3138" s="57">
        <v>2004282042</v>
      </c>
      <c r="B3138" s="12" t="s">
        <v>2691</v>
      </c>
      <c r="C3138" s="58" t="s">
        <v>109</v>
      </c>
      <c r="D3138" s="58" t="s">
        <v>112</v>
      </c>
      <c r="E3138" s="58">
        <v>657030</v>
      </c>
      <c r="F3138" s="58"/>
      <c r="G3138" s="58">
        <f>+IF(F3138&gt;K3138+100000,F3138-K3138,0)</f>
        <v>0</v>
      </c>
      <c r="H3138" s="58"/>
      <c r="I3138" s="58"/>
      <c r="J3138" s="58"/>
      <c r="K3138" s="58">
        <v>1480077</v>
      </c>
      <c r="L3138" s="12" t="s">
        <v>91</v>
      </c>
      <c r="M3138" s="12" t="s">
        <v>91</v>
      </c>
      <c r="N3138" s="12" t="s">
        <v>91</v>
      </c>
      <c r="O3138" s="12">
        <v>4</v>
      </c>
      <c r="P3138" s="12">
        <v>0</v>
      </c>
      <c r="Q3138" s="12">
        <v>0</v>
      </c>
      <c r="R3138" s="12">
        <v>8001</v>
      </c>
      <c r="S3138" s="59">
        <v>2.3506849315068492</v>
      </c>
      <c r="T3138" s="59">
        <v>31.32054794520548</v>
      </c>
      <c r="U3138" s="12">
        <v>2</v>
      </c>
      <c r="V3138" s="12">
        <v>5</v>
      </c>
      <c r="W3138" s="12">
        <v>1</v>
      </c>
      <c r="X3138" s="12">
        <v>3</v>
      </c>
      <c r="Y3138" s="12">
        <v>3</v>
      </c>
      <c r="Z3138" s="58">
        <v>0</v>
      </c>
      <c r="AA3138" s="58">
        <v>0</v>
      </c>
      <c r="AB3138" s="58">
        <v>0</v>
      </c>
      <c r="AC3138" s="58" t="s">
        <v>91</v>
      </c>
    </row>
    <row r="3139" spans="1:29" x14ac:dyDescent="0.3">
      <c r="A3139" s="57">
        <v>26840402</v>
      </c>
      <c r="B3139" s="12" t="s">
        <v>2692</v>
      </c>
      <c r="C3139" s="58" t="s">
        <v>108</v>
      </c>
      <c r="D3139" s="58" t="s">
        <v>113</v>
      </c>
      <c r="E3139" s="58"/>
      <c r="F3139" s="58">
        <v>150596</v>
      </c>
      <c r="G3139" s="58">
        <f>+IF(F3139&gt;K3139+100000,F3139-K3139,0)</f>
        <v>0</v>
      </c>
      <c r="H3139" s="58">
        <v>51004</v>
      </c>
      <c r="I3139" s="58">
        <v>0</v>
      </c>
      <c r="J3139" s="58">
        <v>0</v>
      </c>
      <c r="K3139" s="58">
        <v>1480077</v>
      </c>
      <c r="L3139" s="12" t="s">
        <v>88</v>
      </c>
      <c r="M3139" s="12" t="s">
        <v>89</v>
      </c>
      <c r="N3139" s="12" t="s">
        <v>10</v>
      </c>
      <c r="O3139" s="12">
        <v>4</v>
      </c>
      <c r="P3139" s="12">
        <v>0</v>
      </c>
      <c r="Q3139" s="12">
        <v>0</v>
      </c>
      <c r="R3139" s="12">
        <v>76001</v>
      </c>
      <c r="S3139" s="59">
        <v>2.3506849315068492</v>
      </c>
      <c r="T3139" s="59">
        <v>42.857534246575341</v>
      </c>
      <c r="U3139" s="12">
        <v>1</v>
      </c>
      <c r="V3139" s="12">
        <v>2</v>
      </c>
      <c r="W3139" s="12">
        <v>2</v>
      </c>
      <c r="X3139" s="12">
        <v>3</v>
      </c>
      <c r="Y3139" s="12">
        <v>1</v>
      </c>
      <c r="Z3139" s="58">
        <v>0</v>
      </c>
      <c r="AA3139" s="58">
        <v>0</v>
      </c>
      <c r="AB3139" s="58">
        <v>0</v>
      </c>
      <c r="AC3139" s="58" t="s">
        <v>91</v>
      </c>
    </row>
    <row r="3140" spans="1:29" x14ac:dyDescent="0.3">
      <c r="A3140" s="57">
        <v>28462486</v>
      </c>
      <c r="B3140" s="12" t="s">
        <v>2693</v>
      </c>
      <c r="C3140" s="58" t="s">
        <v>108</v>
      </c>
      <c r="D3140" s="58" t="s">
        <v>113</v>
      </c>
      <c r="E3140" s="58"/>
      <c r="F3140" s="58">
        <v>529161</v>
      </c>
      <c r="G3140" s="58">
        <f>+IF(F3140&gt;K3140+100000,F3140-K3140,0)</f>
        <v>0</v>
      </c>
      <c r="H3140" s="58">
        <v>90679</v>
      </c>
      <c r="I3140" s="58">
        <v>0</v>
      </c>
      <c r="J3140" s="58">
        <v>0</v>
      </c>
      <c r="K3140" s="58">
        <v>1482820</v>
      </c>
      <c r="L3140" s="12" t="s">
        <v>88</v>
      </c>
      <c r="M3140" s="12" t="s">
        <v>89</v>
      </c>
      <c r="N3140" s="12" t="s">
        <v>10</v>
      </c>
      <c r="O3140" s="12">
        <v>4</v>
      </c>
      <c r="P3140" s="12">
        <v>0</v>
      </c>
      <c r="Q3140" s="12">
        <v>0</v>
      </c>
      <c r="R3140" s="12">
        <v>68615</v>
      </c>
      <c r="S3140" s="59">
        <v>5.5342465753424657</v>
      </c>
      <c r="T3140" s="59">
        <v>41.720547945205482</v>
      </c>
      <c r="U3140" s="12">
        <v>2</v>
      </c>
      <c r="V3140" s="12">
        <v>2</v>
      </c>
      <c r="W3140" s="12">
        <v>1</v>
      </c>
      <c r="X3140" s="12">
        <v>2</v>
      </c>
      <c r="Y3140" s="12">
        <v>1</v>
      </c>
      <c r="Z3140" s="58">
        <v>0</v>
      </c>
      <c r="AA3140" s="58">
        <v>0</v>
      </c>
      <c r="AB3140" s="58">
        <v>0</v>
      </c>
      <c r="AC3140" s="58" t="s">
        <v>91</v>
      </c>
    </row>
    <row r="3141" spans="1:29" x14ac:dyDescent="0.3">
      <c r="A3141" s="57">
        <v>2244464460</v>
      </c>
      <c r="B3141" s="12" t="s">
        <v>2696</v>
      </c>
      <c r="C3141" s="58" t="s">
        <v>109</v>
      </c>
      <c r="D3141" s="58" t="s">
        <v>112</v>
      </c>
      <c r="E3141" s="58"/>
      <c r="F3141" s="58"/>
      <c r="G3141" s="58">
        <f>+IF(F3141&gt;K3141+100000,F3141-K3141,0)</f>
        <v>0</v>
      </c>
      <c r="H3141" s="58"/>
      <c r="I3141" s="58"/>
      <c r="J3141" s="58"/>
      <c r="K3141" s="58">
        <v>1484429</v>
      </c>
      <c r="L3141" s="12" t="s">
        <v>91</v>
      </c>
      <c r="M3141" s="12" t="s">
        <v>91</v>
      </c>
      <c r="N3141" s="12" t="s">
        <v>91</v>
      </c>
      <c r="O3141" s="12">
        <v>4</v>
      </c>
      <c r="P3141" s="12">
        <v>0</v>
      </c>
      <c r="Q3141" s="12">
        <v>0</v>
      </c>
      <c r="R3141" s="12">
        <v>13001</v>
      </c>
      <c r="S3141" s="59">
        <v>2.6575342465753424</v>
      </c>
      <c r="T3141" s="59">
        <v>28.87123287671233</v>
      </c>
      <c r="U3141" s="12">
        <v>2</v>
      </c>
      <c r="V3141" s="12">
        <v>5</v>
      </c>
      <c r="W3141" s="12">
        <v>2</v>
      </c>
      <c r="X3141" s="12">
        <v>4</v>
      </c>
      <c r="Y3141" s="12">
        <v>1</v>
      </c>
      <c r="Z3141" s="58">
        <v>0</v>
      </c>
      <c r="AA3141" s="58">
        <v>0</v>
      </c>
      <c r="AB3141" s="58">
        <v>0</v>
      </c>
      <c r="AC3141" s="58" t="s">
        <v>91</v>
      </c>
    </row>
    <row r="3142" spans="1:29" x14ac:dyDescent="0.3">
      <c r="A3142" s="57">
        <v>64644608</v>
      </c>
      <c r="B3142" s="12" t="s">
        <v>2697</v>
      </c>
      <c r="C3142" s="58" t="s">
        <v>108</v>
      </c>
      <c r="D3142" s="58" t="s">
        <v>113</v>
      </c>
      <c r="E3142" s="58">
        <v>33166</v>
      </c>
      <c r="F3142" s="58">
        <v>1148018</v>
      </c>
      <c r="G3142" s="58">
        <f>+IF(F3142&gt;K3142+100000,F3142-K3142,0)</f>
        <v>0</v>
      </c>
      <c r="H3142" s="58">
        <v>151764</v>
      </c>
      <c r="I3142" s="58">
        <v>0</v>
      </c>
      <c r="J3142" s="58">
        <v>0</v>
      </c>
      <c r="K3142" s="58">
        <v>1484629</v>
      </c>
      <c r="L3142" s="12" t="s">
        <v>88</v>
      </c>
      <c r="M3142" s="12" t="s">
        <v>89</v>
      </c>
      <c r="N3142" s="12" t="s">
        <v>10</v>
      </c>
      <c r="O3142" s="12">
        <v>4</v>
      </c>
      <c r="P3142" s="12">
        <v>0</v>
      </c>
      <c r="Q3142" s="12">
        <v>0</v>
      </c>
      <c r="R3142" s="12">
        <v>5001</v>
      </c>
      <c r="S3142" s="59">
        <v>5.3643835616438356</v>
      </c>
      <c r="T3142" s="59">
        <v>38.147945205479452</v>
      </c>
      <c r="U3142" s="12">
        <v>2</v>
      </c>
      <c r="V3142" s="12">
        <v>5</v>
      </c>
      <c r="W3142" s="12">
        <v>4</v>
      </c>
      <c r="X3142" s="12">
        <v>3</v>
      </c>
      <c r="Y3142" s="12">
        <v>3</v>
      </c>
      <c r="Z3142" s="58">
        <v>0</v>
      </c>
      <c r="AA3142" s="58">
        <v>0</v>
      </c>
      <c r="AB3142" s="58">
        <v>0</v>
      </c>
      <c r="AC3142" s="58" t="s">
        <v>91</v>
      </c>
    </row>
    <row r="3143" spans="1:29" x14ac:dyDescent="0.3">
      <c r="A3143" s="57">
        <v>2008260082</v>
      </c>
      <c r="B3143" s="12" t="s">
        <v>2698</v>
      </c>
      <c r="C3143" s="58" t="s">
        <v>108</v>
      </c>
      <c r="D3143" s="58" t="s">
        <v>113</v>
      </c>
      <c r="E3143" s="58">
        <v>269280</v>
      </c>
      <c r="F3143" s="58">
        <v>713904</v>
      </c>
      <c r="G3143" s="58">
        <f>+IF(F3143&gt;K3143+100000,F3143-K3143,0)</f>
        <v>0</v>
      </c>
      <c r="H3143" s="58">
        <v>105276</v>
      </c>
      <c r="I3143" s="58">
        <v>0</v>
      </c>
      <c r="J3143" s="58">
        <v>0</v>
      </c>
      <c r="K3143" s="58">
        <v>1486120</v>
      </c>
      <c r="L3143" s="12" t="s">
        <v>88</v>
      </c>
      <c r="M3143" s="12" t="s">
        <v>89</v>
      </c>
      <c r="N3143" s="12" t="s">
        <v>10</v>
      </c>
      <c r="O3143" s="12">
        <v>4</v>
      </c>
      <c r="P3143" s="12">
        <v>0</v>
      </c>
      <c r="Q3143" s="12">
        <v>0</v>
      </c>
      <c r="R3143" s="12">
        <v>68418</v>
      </c>
      <c r="S3143" s="59">
        <v>3.0684931506849313</v>
      </c>
      <c r="T3143" s="59">
        <v>35.961643835616435</v>
      </c>
      <c r="U3143" s="12">
        <v>1</v>
      </c>
      <c r="V3143" s="12">
        <v>1</v>
      </c>
      <c r="W3143" s="12">
        <v>1</v>
      </c>
      <c r="X3143" s="12">
        <v>2</v>
      </c>
      <c r="Y3143" s="12">
        <v>3</v>
      </c>
      <c r="Z3143" s="58">
        <v>0</v>
      </c>
      <c r="AA3143" s="58">
        <v>0</v>
      </c>
      <c r="AB3143" s="58">
        <v>0</v>
      </c>
      <c r="AC3143" s="58" t="s">
        <v>91</v>
      </c>
    </row>
    <row r="3144" spans="1:29" x14ac:dyDescent="0.3">
      <c r="A3144" s="57">
        <v>2460266</v>
      </c>
      <c r="B3144" s="12" t="s">
        <v>2699</v>
      </c>
      <c r="C3144" s="58" t="s">
        <v>108</v>
      </c>
      <c r="D3144" s="58" t="s">
        <v>29</v>
      </c>
      <c r="E3144" s="58">
        <v>183000</v>
      </c>
      <c r="F3144" s="58">
        <v>2085055</v>
      </c>
      <c r="G3144" s="58">
        <f>+IF(F3144&gt;K3144+100000,F3144-K3144,0)</f>
        <v>598935</v>
      </c>
      <c r="H3144" s="58">
        <v>106660</v>
      </c>
      <c r="I3144" s="58">
        <v>0</v>
      </c>
      <c r="J3144" s="58">
        <v>0</v>
      </c>
      <c r="K3144" s="58">
        <v>1486120</v>
      </c>
      <c r="L3144" s="12" t="s">
        <v>88</v>
      </c>
      <c r="M3144" s="12" t="s">
        <v>89</v>
      </c>
      <c r="N3144" s="12" t="s">
        <v>10</v>
      </c>
      <c r="O3144" s="12">
        <v>4</v>
      </c>
      <c r="P3144" s="12">
        <v>0</v>
      </c>
      <c r="Q3144" s="12">
        <v>0</v>
      </c>
      <c r="R3144" s="12">
        <v>68418</v>
      </c>
      <c r="S3144" s="59">
        <v>3.7424657534246575</v>
      </c>
      <c r="T3144" s="59">
        <v>37.575342465753423</v>
      </c>
      <c r="U3144" s="12">
        <v>1</v>
      </c>
      <c r="V3144" s="12">
        <v>2</v>
      </c>
      <c r="W3144" s="12">
        <v>2</v>
      </c>
      <c r="X3144" s="12">
        <v>2</v>
      </c>
      <c r="Y3144" s="12">
        <v>3</v>
      </c>
      <c r="Z3144" s="58">
        <v>0</v>
      </c>
      <c r="AA3144" s="58">
        <v>0</v>
      </c>
      <c r="AB3144" s="58">
        <v>0</v>
      </c>
      <c r="AC3144" s="58" t="s">
        <v>91</v>
      </c>
    </row>
    <row r="3145" spans="1:29" x14ac:dyDescent="0.3">
      <c r="A3145" s="57">
        <v>2008406242</v>
      </c>
      <c r="B3145" s="12" t="s">
        <v>2703</v>
      </c>
      <c r="C3145" s="58" t="s">
        <v>108</v>
      </c>
      <c r="D3145" s="58" t="s">
        <v>113</v>
      </c>
      <c r="E3145" s="58"/>
      <c r="F3145" s="58">
        <v>1447105</v>
      </c>
      <c r="G3145" s="58">
        <f>+IF(F3145&gt;K3145+100000,F3145-K3145,0)</f>
        <v>0</v>
      </c>
      <c r="H3145" s="58">
        <v>122529</v>
      </c>
      <c r="I3145" s="58">
        <v>0</v>
      </c>
      <c r="J3145" s="58">
        <v>0</v>
      </c>
      <c r="K3145" s="58">
        <v>1490620</v>
      </c>
      <c r="L3145" s="12" t="s">
        <v>88</v>
      </c>
      <c r="M3145" s="12" t="s">
        <v>89</v>
      </c>
      <c r="N3145" s="12" t="s">
        <v>10</v>
      </c>
      <c r="O3145" s="12">
        <v>4</v>
      </c>
      <c r="P3145" s="12">
        <v>0</v>
      </c>
      <c r="Q3145" s="12">
        <v>0</v>
      </c>
      <c r="R3145" s="12">
        <v>68276</v>
      </c>
      <c r="S3145" s="59">
        <v>2.5342465753424657</v>
      </c>
      <c r="T3145" s="59">
        <v>24.186301369863013</v>
      </c>
      <c r="U3145" s="12">
        <v>1</v>
      </c>
      <c r="V3145" s="12">
        <v>2</v>
      </c>
      <c r="W3145" s="12">
        <v>1</v>
      </c>
      <c r="X3145" s="12">
        <v>2</v>
      </c>
      <c r="Y3145" s="12">
        <v>1</v>
      </c>
      <c r="Z3145" s="58">
        <v>0</v>
      </c>
      <c r="AA3145" s="58">
        <v>0</v>
      </c>
      <c r="AB3145" s="58">
        <v>0</v>
      </c>
      <c r="AC3145" s="58" t="s">
        <v>91</v>
      </c>
    </row>
    <row r="3146" spans="1:29" x14ac:dyDescent="0.3">
      <c r="A3146" s="57">
        <v>80426202</v>
      </c>
      <c r="B3146" s="12" t="s">
        <v>2704</v>
      </c>
      <c r="C3146" s="58" t="s">
        <v>109</v>
      </c>
      <c r="D3146" s="58" t="s">
        <v>117</v>
      </c>
      <c r="E3146" s="58">
        <v>18545910</v>
      </c>
      <c r="F3146" s="58"/>
      <c r="G3146" s="58">
        <f>+IF(F3146&gt;K3146+100000,F3146-K3146,0)</f>
        <v>0</v>
      </c>
      <c r="H3146" s="58"/>
      <c r="I3146" s="58"/>
      <c r="J3146" s="58"/>
      <c r="K3146" s="58">
        <v>1491952</v>
      </c>
      <c r="L3146" s="12" t="s">
        <v>91</v>
      </c>
      <c r="M3146" s="12" t="s">
        <v>91</v>
      </c>
      <c r="N3146" s="12" t="s">
        <v>91</v>
      </c>
      <c r="O3146" s="12">
        <v>4</v>
      </c>
      <c r="P3146" s="12">
        <v>0</v>
      </c>
      <c r="Q3146" s="12">
        <v>0</v>
      </c>
      <c r="R3146" s="12">
        <v>76001</v>
      </c>
      <c r="S3146" s="59">
        <v>1.5534246575342465</v>
      </c>
      <c r="T3146" s="59">
        <v>49.30684931506849</v>
      </c>
      <c r="U3146" s="12">
        <v>1</v>
      </c>
      <c r="V3146" s="12">
        <v>5</v>
      </c>
      <c r="W3146" s="12">
        <v>3</v>
      </c>
      <c r="X3146" s="12">
        <v>6</v>
      </c>
      <c r="Y3146" s="12">
        <v>4</v>
      </c>
      <c r="Z3146" s="58">
        <v>0</v>
      </c>
      <c r="AA3146" s="58">
        <v>0</v>
      </c>
      <c r="AB3146" s="58">
        <v>0</v>
      </c>
      <c r="AC3146" s="58" t="s">
        <v>91</v>
      </c>
    </row>
    <row r="3147" spans="1:29" x14ac:dyDescent="0.3">
      <c r="A3147" s="57">
        <v>4064886</v>
      </c>
      <c r="B3147" s="12" t="s">
        <v>2705</v>
      </c>
      <c r="C3147" s="58" t="s">
        <v>108</v>
      </c>
      <c r="D3147" s="58" t="s">
        <v>113</v>
      </c>
      <c r="E3147" s="58">
        <v>1306167</v>
      </c>
      <c r="F3147" s="58">
        <v>1256114</v>
      </c>
      <c r="G3147" s="58">
        <f>+IF(F3147&gt;K3147+100000,F3147-K3147,0)</f>
        <v>0</v>
      </c>
      <c r="H3147" s="58">
        <v>119746</v>
      </c>
      <c r="I3147" s="58">
        <v>0</v>
      </c>
      <c r="J3147" s="58">
        <v>0</v>
      </c>
      <c r="K3147" s="58">
        <v>1491952</v>
      </c>
      <c r="L3147" s="12" t="s">
        <v>88</v>
      </c>
      <c r="M3147" s="12" t="s">
        <v>89</v>
      </c>
      <c r="N3147" s="12" t="s">
        <v>10</v>
      </c>
      <c r="O3147" s="12">
        <v>4</v>
      </c>
      <c r="P3147" s="12">
        <v>0</v>
      </c>
      <c r="Q3147" s="12">
        <v>0</v>
      </c>
      <c r="R3147" s="12">
        <v>76001</v>
      </c>
      <c r="S3147" s="59">
        <v>1.5534246575342465</v>
      </c>
      <c r="T3147" s="59">
        <v>38.024657534246572</v>
      </c>
      <c r="U3147" s="12">
        <v>1</v>
      </c>
      <c r="V3147" s="12">
        <v>5</v>
      </c>
      <c r="W3147" s="12">
        <v>3</v>
      </c>
      <c r="X3147" s="12">
        <v>6</v>
      </c>
      <c r="Y3147" s="12">
        <v>2</v>
      </c>
      <c r="Z3147" s="58">
        <v>0</v>
      </c>
      <c r="AA3147" s="58">
        <v>0</v>
      </c>
      <c r="AB3147" s="58">
        <v>0</v>
      </c>
      <c r="AC3147" s="58" t="s">
        <v>91</v>
      </c>
    </row>
    <row r="3148" spans="1:29" x14ac:dyDescent="0.3">
      <c r="A3148" s="57">
        <v>20448066</v>
      </c>
      <c r="B3148" s="12" t="s">
        <v>2706</v>
      </c>
      <c r="C3148" s="58" t="s">
        <v>109</v>
      </c>
      <c r="D3148" s="58" t="s">
        <v>112</v>
      </c>
      <c r="E3148" s="58"/>
      <c r="F3148" s="58"/>
      <c r="G3148" s="58">
        <f>+IF(F3148&gt;K3148+100000,F3148-K3148,0)</f>
        <v>0</v>
      </c>
      <c r="H3148" s="58"/>
      <c r="I3148" s="58"/>
      <c r="J3148" s="58"/>
      <c r="K3148" s="58">
        <v>1491952</v>
      </c>
      <c r="L3148" s="12" t="s">
        <v>91</v>
      </c>
      <c r="M3148" s="12" t="s">
        <v>91</v>
      </c>
      <c r="N3148" s="12" t="s">
        <v>91</v>
      </c>
      <c r="O3148" s="12">
        <v>4</v>
      </c>
      <c r="P3148" s="12">
        <v>0</v>
      </c>
      <c r="Q3148" s="12">
        <v>0</v>
      </c>
      <c r="R3148" s="12">
        <v>76130</v>
      </c>
      <c r="S3148" s="59">
        <v>1.5534246575342465</v>
      </c>
      <c r="T3148" s="59">
        <v>35.964383561643835</v>
      </c>
      <c r="U3148" s="12">
        <v>1</v>
      </c>
      <c r="V3148" s="12">
        <v>3</v>
      </c>
      <c r="W3148" s="12">
        <v>2</v>
      </c>
      <c r="X3148" s="12">
        <v>4</v>
      </c>
      <c r="Y3148" s="12">
        <v>2</v>
      </c>
      <c r="Z3148" s="58">
        <v>0</v>
      </c>
      <c r="AA3148" s="58">
        <v>0</v>
      </c>
      <c r="AB3148" s="58">
        <v>0</v>
      </c>
      <c r="AC3148" s="58" t="s">
        <v>91</v>
      </c>
    </row>
    <row r="3149" spans="1:29" x14ac:dyDescent="0.3">
      <c r="A3149" s="57">
        <v>2006808060</v>
      </c>
      <c r="B3149" s="12" t="s">
        <v>2707</v>
      </c>
      <c r="C3149" s="58" t="s">
        <v>109</v>
      </c>
      <c r="D3149" s="58" t="s">
        <v>112</v>
      </c>
      <c r="E3149" s="58"/>
      <c r="F3149" s="58"/>
      <c r="G3149" s="58">
        <f>+IF(F3149&gt;K3149+100000,F3149-K3149,0)</f>
        <v>0</v>
      </c>
      <c r="H3149" s="58"/>
      <c r="I3149" s="58"/>
      <c r="J3149" s="58"/>
      <c r="K3149" s="58">
        <v>1491959</v>
      </c>
      <c r="L3149" s="12" t="s">
        <v>91</v>
      </c>
      <c r="M3149" s="12" t="s">
        <v>91</v>
      </c>
      <c r="N3149" s="12" t="s">
        <v>91</v>
      </c>
      <c r="O3149" s="12">
        <v>4</v>
      </c>
      <c r="P3149" s="12">
        <v>0</v>
      </c>
      <c r="Q3149" s="12">
        <v>0</v>
      </c>
      <c r="R3149" s="12">
        <v>68276</v>
      </c>
      <c r="S3149" s="12">
        <v>1.5945205479452054</v>
      </c>
      <c r="T3149" s="12">
        <v>30.468493150684932</v>
      </c>
      <c r="U3149" s="12">
        <v>1</v>
      </c>
      <c r="V3149" s="12">
        <v>0</v>
      </c>
      <c r="W3149" s="12">
        <v>6</v>
      </c>
      <c r="X3149" s="12">
        <v>4</v>
      </c>
      <c r="Y3149" s="12">
        <v>4</v>
      </c>
      <c r="Z3149" s="58">
        <v>0</v>
      </c>
      <c r="AA3149" s="58">
        <v>0</v>
      </c>
      <c r="AB3149" s="58">
        <v>0</v>
      </c>
      <c r="AC3149" s="58" t="s">
        <v>91</v>
      </c>
    </row>
    <row r="3150" spans="1:29" x14ac:dyDescent="0.3">
      <c r="A3150" s="57">
        <v>2066846068</v>
      </c>
      <c r="B3150" s="12" t="s">
        <v>2708</v>
      </c>
      <c r="C3150" s="58" t="s">
        <v>108</v>
      </c>
      <c r="D3150" s="58" t="s">
        <v>29</v>
      </c>
      <c r="E3150" s="58">
        <v>224400</v>
      </c>
      <c r="F3150" s="58">
        <v>2322161</v>
      </c>
      <c r="G3150" s="58">
        <f>+IF(F3150&gt;K3150+100000,F3150-K3150,0)</f>
        <v>826041</v>
      </c>
      <c r="H3150" s="58">
        <v>172712</v>
      </c>
      <c r="I3150" s="58">
        <v>0</v>
      </c>
      <c r="J3150" s="58">
        <v>0</v>
      </c>
      <c r="K3150" s="58">
        <v>1496120</v>
      </c>
      <c r="L3150" s="12" t="s">
        <v>88</v>
      </c>
      <c r="M3150" s="12" t="s">
        <v>89</v>
      </c>
      <c r="N3150" s="12" t="s">
        <v>10</v>
      </c>
      <c r="O3150" s="12">
        <v>4</v>
      </c>
      <c r="P3150" s="12">
        <v>0</v>
      </c>
      <c r="Q3150" s="12">
        <v>0</v>
      </c>
      <c r="R3150" s="12">
        <v>20001</v>
      </c>
      <c r="S3150" s="59">
        <v>3.4493150684931506</v>
      </c>
      <c r="T3150" s="59">
        <v>24.027397260273972</v>
      </c>
      <c r="U3150" s="12">
        <v>1</v>
      </c>
      <c r="V3150" s="12">
        <v>2</v>
      </c>
      <c r="W3150" s="12">
        <v>1</v>
      </c>
      <c r="X3150" s="12">
        <v>2</v>
      </c>
      <c r="Y3150" s="12">
        <v>3</v>
      </c>
      <c r="Z3150" s="58">
        <v>0</v>
      </c>
      <c r="AA3150" s="58">
        <v>0</v>
      </c>
      <c r="AB3150" s="58">
        <v>0</v>
      </c>
      <c r="AC3150" s="58" t="s">
        <v>91</v>
      </c>
    </row>
    <row r="3151" spans="1:29" x14ac:dyDescent="0.3">
      <c r="A3151" s="57">
        <v>2006880408</v>
      </c>
      <c r="B3151" s="12" t="s">
        <v>2709</v>
      </c>
      <c r="C3151" s="58" t="s">
        <v>109</v>
      </c>
      <c r="D3151" s="58" t="s">
        <v>112</v>
      </c>
      <c r="E3151" s="58">
        <v>1332191</v>
      </c>
      <c r="F3151" s="58"/>
      <c r="G3151" s="58">
        <f>+IF(F3151&gt;K3151+100000,F3151-K3151,0)</f>
        <v>0</v>
      </c>
      <c r="H3151" s="58"/>
      <c r="I3151" s="58"/>
      <c r="J3151" s="58"/>
      <c r="K3151" s="58">
        <v>1498429</v>
      </c>
      <c r="L3151" s="12" t="s">
        <v>91</v>
      </c>
      <c r="M3151" s="12" t="s">
        <v>91</v>
      </c>
      <c r="N3151" s="12" t="s">
        <v>91</v>
      </c>
      <c r="O3151" s="12">
        <v>4</v>
      </c>
      <c r="P3151" s="12">
        <v>0</v>
      </c>
      <c r="Q3151" s="12">
        <v>0</v>
      </c>
      <c r="R3151" s="12">
        <v>68255</v>
      </c>
      <c r="S3151" s="59">
        <v>2.2821917808219179</v>
      </c>
      <c r="T3151" s="59">
        <v>35.654794520547945</v>
      </c>
      <c r="U3151" s="12">
        <v>2</v>
      </c>
      <c r="V3151" s="12">
        <v>4</v>
      </c>
      <c r="W3151" s="12">
        <v>1</v>
      </c>
      <c r="X3151" s="12">
        <v>3</v>
      </c>
      <c r="Y3151" s="12">
        <v>2</v>
      </c>
      <c r="Z3151" s="58">
        <v>0</v>
      </c>
      <c r="AA3151" s="58">
        <v>0</v>
      </c>
      <c r="AB3151" s="58">
        <v>0</v>
      </c>
      <c r="AC3151" s="58" t="s">
        <v>91</v>
      </c>
    </row>
    <row r="3152" spans="1:29" x14ac:dyDescent="0.3">
      <c r="A3152" s="57">
        <v>2008824864</v>
      </c>
      <c r="B3152" s="12" t="s">
        <v>2710</v>
      </c>
      <c r="C3152" s="58" t="s">
        <v>106</v>
      </c>
      <c r="D3152" s="58" t="s">
        <v>115</v>
      </c>
      <c r="E3152" s="58"/>
      <c r="F3152" s="58">
        <v>3701929</v>
      </c>
      <c r="G3152" s="58">
        <f>+IF(F3152&gt;K3152+100000,F3152-K3152,0)</f>
        <v>2203500</v>
      </c>
      <c r="H3152" s="58">
        <v>188294</v>
      </c>
      <c r="I3152" s="58">
        <v>0</v>
      </c>
      <c r="J3152" s="58">
        <v>1591558</v>
      </c>
      <c r="K3152" s="58">
        <v>1498429</v>
      </c>
      <c r="L3152" s="12" t="s">
        <v>87</v>
      </c>
      <c r="M3152" s="12" t="s">
        <v>89</v>
      </c>
      <c r="N3152" s="12" t="s">
        <v>10</v>
      </c>
      <c r="O3152" s="12">
        <v>4</v>
      </c>
      <c r="P3152" s="12">
        <v>0</v>
      </c>
      <c r="Q3152" s="12">
        <v>0</v>
      </c>
      <c r="R3152" s="12">
        <v>68307</v>
      </c>
      <c r="S3152" s="59">
        <v>2.2821917808219179</v>
      </c>
      <c r="T3152" s="59">
        <v>30.035616438356165</v>
      </c>
      <c r="U3152" s="12">
        <v>1</v>
      </c>
      <c r="V3152" s="12">
        <v>4</v>
      </c>
      <c r="W3152" s="12">
        <v>3</v>
      </c>
      <c r="X3152" s="12">
        <v>3</v>
      </c>
      <c r="Y3152" s="12">
        <v>1</v>
      </c>
      <c r="Z3152" s="58">
        <v>0</v>
      </c>
      <c r="AA3152" s="58">
        <v>0</v>
      </c>
      <c r="AB3152" s="58">
        <v>0</v>
      </c>
      <c r="AC3152" s="58" t="s">
        <v>91</v>
      </c>
    </row>
    <row r="3153" spans="1:29" x14ac:dyDescent="0.3">
      <c r="A3153" s="57">
        <v>4466640</v>
      </c>
      <c r="B3153" s="12" t="s">
        <v>2712</v>
      </c>
      <c r="C3153" s="58" t="s">
        <v>108</v>
      </c>
      <c r="D3153" s="58" t="s">
        <v>29</v>
      </c>
      <c r="E3153" s="58">
        <v>80267</v>
      </c>
      <c r="F3153" s="58">
        <v>1967248</v>
      </c>
      <c r="G3153" s="58">
        <f>+IF(F3153&gt;K3153+100000,F3153-K3153,0)</f>
        <v>462327</v>
      </c>
      <c r="H3153" s="58">
        <v>212189</v>
      </c>
      <c r="I3153" s="58">
        <v>0</v>
      </c>
      <c r="J3153" s="58">
        <v>0</v>
      </c>
      <c r="K3153" s="58">
        <v>1504921</v>
      </c>
      <c r="L3153" s="12" t="s">
        <v>88</v>
      </c>
      <c r="M3153" s="12" t="s">
        <v>89</v>
      </c>
      <c r="N3153" s="12" t="s">
        <v>10</v>
      </c>
      <c r="O3153" s="12">
        <v>4</v>
      </c>
      <c r="P3153" s="12">
        <v>0</v>
      </c>
      <c r="Q3153" s="12">
        <v>0</v>
      </c>
      <c r="R3153" s="12">
        <v>76130</v>
      </c>
      <c r="S3153" s="59">
        <v>2.3945205479452056</v>
      </c>
      <c r="T3153" s="59">
        <v>45.4</v>
      </c>
      <c r="U3153" s="12">
        <v>1</v>
      </c>
      <c r="V3153" s="12">
        <v>4</v>
      </c>
      <c r="W3153" s="12">
        <v>2</v>
      </c>
      <c r="X3153" s="12">
        <v>2</v>
      </c>
      <c r="Y3153" s="12">
        <v>5</v>
      </c>
      <c r="Z3153" s="58">
        <v>0</v>
      </c>
      <c r="AA3153" s="58">
        <v>0</v>
      </c>
      <c r="AB3153" s="58">
        <v>0</v>
      </c>
      <c r="AC3153" s="58" t="s">
        <v>91</v>
      </c>
    </row>
    <row r="3154" spans="1:29" x14ac:dyDescent="0.3">
      <c r="A3154" s="57">
        <v>82820240</v>
      </c>
      <c r="B3154" s="12" t="s">
        <v>2714</v>
      </c>
      <c r="C3154" s="58" t="s">
        <v>108</v>
      </c>
      <c r="D3154" s="58" t="s">
        <v>29</v>
      </c>
      <c r="E3154" s="58">
        <v>287000</v>
      </c>
      <c r="F3154" s="58">
        <v>1770770</v>
      </c>
      <c r="G3154" s="58">
        <f>+IF(F3154&gt;K3154+100000,F3154-K3154,0)</f>
        <v>264406</v>
      </c>
      <c r="H3154" s="58">
        <v>124436</v>
      </c>
      <c r="I3154" s="58">
        <v>0</v>
      </c>
      <c r="J3154" s="58">
        <v>1218505</v>
      </c>
      <c r="K3154" s="58">
        <v>1506364</v>
      </c>
      <c r="L3154" s="12" t="s">
        <v>87</v>
      </c>
      <c r="M3154" s="12" t="s">
        <v>89</v>
      </c>
      <c r="N3154" s="12" t="s">
        <v>10</v>
      </c>
      <c r="O3154" s="12">
        <v>4</v>
      </c>
      <c r="P3154" s="12">
        <v>0</v>
      </c>
      <c r="Q3154" s="12">
        <v>0</v>
      </c>
      <c r="R3154" s="12">
        <v>5088</v>
      </c>
      <c r="S3154" s="59">
        <v>3.989041095890411</v>
      </c>
      <c r="T3154" s="59">
        <v>50.819178082191783</v>
      </c>
      <c r="U3154" s="12">
        <v>1</v>
      </c>
      <c r="V3154" s="12">
        <v>3</v>
      </c>
      <c r="W3154" s="12">
        <v>4</v>
      </c>
      <c r="X3154" s="12">
        <v>2</v>
      </c>
      <c r="Y3154" s="12">
        <v>1</v>
      </c>
      <c r="Z3154" s="58">
        <v>0</v>
      </c>
      <c r="AA3154" s="58">
        <v>0</v>
      </c>
      <c r="AB3154" s="58">
        <v>0</v>
      </c>
      <c r="AC3154" s="58" t="s">
        <v>91</v>
      </c>
    </row>
    <row r="3155" spans="1:29" x14ac:dyDescent="0.3">
      <c r="A3155" s="57">
        <v>2020888086</v>
      </c>
      <c r="B3155" s="12" t="s">
        <v>2718</v>
      </c>
      <c r="C3155" s="58" t="s">
        <v>108</v>
      </c>
      <c r="D3155" s="58" t="s">
        <v>113</v>
      </c>
      <c r="E3155" s="58"/>
      <c r="F3155" s="58">
        <v>308408</v>
      </c>
      <c r="G3155" s="58">
        <f>+IF(F3155&gt;K3155+100000,F3155-K3155,0)</f>
        <v>0</v>
      </c>
      <c r="H3155" s="58">
        <v>104453</v>
      </c>
      <c r="I3155" s="58">
        <v>0</v>
      </c>
      <c r="J3155" s="58">
        <v>0</v>
      </c>
      <c r="K3155" s="58">
        <v>1508120</v>
      </c>
      <c r="L3155" s="12" t="s">
        <v>88</v>
      </c>
      <c r="M3155" s="12" t="s">
        <v>89</v>
      </c>
      <c r="N3155" s="12" t="s">
        <v>10</v>
      </c>
      <c r="O3155" s="12">
        <v>4</v>
      </c>
      <c r="P3155" s="12">
        <v>0</v>
      </c>
      <c r="Q3155" s="12">
        <v>0</v>
      </c>
      <c r="R3155" s="12">
        <v>11001</v>
      </c>
      <c r="S3155" s="59">
        <v>3.8575342465753426</v>
      </c>
      <c r="T3155" s="59">
        <v>27.915068493150685</v>
      </c>
      <c r="U3155" s="12">
        <v>2</v>
      </c>
      <c r="V3155" s="12">
        <v>2</v>
      </c>
      <c r="W3155" s="12">
        <v>2</v>
      </c>
      <c r="X3155" s="12">
        <v>2</v>
      </c>
      <c r="Y3155" s="12">
        <v>3</v>
      </c>
      <c r="Z3155" s="58">
        <v>0</v>
      </c>
      <c r="AA3155" s="58">
        <v>0</v>
      </c>
      <c r="AB3155" s="58">
        <v>0</v>
      </c>
      <c r="AC3155" s="58" t="s">
        <v>91</v>
      </c>
    </row>
    <row r="3156" spans="1:29" x14ac:dyDescent="0.3">
      <c r="A3156" s="57">
        <v>2064648424</v>
      </c>
      <c r="B3156" s="12" t="s">
        <v>2719</v>
      </c>
      <c r="C3156" s="58" t="s">
        <v>108</v>
      </c>
      <c r="D3156" s="58" t="s">
        <v>113</v>
      </c>
      <c r="E3156" s="58"/>
      <c r="F3156" s="58">
        <v>1354026</v>
      </c>
      <c r="G3156" s="58">
        <f>+IF(F3156&gt;K3156+100000,F3156-K3156,0)</f>
        <v>0</v>
      </c>
      <c r="H3156" s="58">
        <v>123366</v>
      </c>
      <c r="I3156" s="58">
        <v>0</v>
      </c>
      <c r="J3156" s="58">
        <v>0</v>
      </c>
      <c r="K3156" s="58">
        <v>1508120</v>
      </c>
      <c r="L3156" s="12" t="s">
        <v>88</v>
      </c>
      <c r="M3156" s="12" t="s">
        <v>89</v>
      </c>
      <c r="N3156" s="12" t="s">
        <v>10</v>
      </c>
      <c r="O3156" s="12">
        <v>4</v>
      </c>
      <c r="P3156" s="12">
        <v>0</v>
      </c>
      <c r="Q3156" s="12">
        <v>0</v>
      </c>
      <c r="R3156" s="12">
        <v>68615</v>
      </c>
      <c r="S3156" s="59">
        <v>3.5315068493150683</v>
      </c>
      <c r="T3156" s="59">
        <v>37.405479452054792</v>
      </c>
      <c r="U3156" s="12">
        <v>1</v>
      </c>
      <c r="V3156" s="12">
        <v>2</v>
      </c>
      <c r="W3156" s="12">
        <v>1</v>
      </c>
      <c r="X3156" s="12">
        <v>2</v>
      </c>
      <c r="Y3156" s="12">
        <v>3</v>
      </c>
      <c r="Z3156" s="58">
        <v>0</v>
      </c>
      <c r="AA3156" s="58">
        <v>0</v>
      </c>
      <c r="AB3156" s="58">
        <v>0</v>
      </c>
      <c r="AC3156" s="58" t="s">
        <v>91</v>
      </c>
    </row>
    <row r="3157" spans="1:29" x14ac:dyDescent="0.3">
      <c r="A3157" s="57">
        <v>2206600</v>
      </c>
      <c r="B3157" s="12" t="s">
        <v>2721</v>
      </c>
      <c r="C3157" s="58" t="s">
        <v>109</v>
      </c>
      <c r="D3157" s="58" t="s">
        <v>112</v>
      </c>
      <c r="E3157" s="58">
        <v>1254150</v>
      </c>
      <c r="F3157" s="58"/>
      <c r="G3157" s="58">
        <f>+IF(F3157&gt;K3157+100000,F3157-K3157,0)</f>
        <v>0</v>
      </c>
      <c r="H3157" s="58"/>
      <c r="I3157" s="58"/>
      <c r="J3157" s="58"/>
      <c r="K3157" s="58">
        <v>1513365</v>
      </c>
      <c r="L3157" s="12" t="s">
        <v>91</v>
      </c>
      <c r="M3157" s="12" t="s">
        <v>91</v>
      </c>
      <c r="N3157" s="12" t="s">
        <v>91</v>
      </c>
      <c r="O3157" s="12">
        <v>4</v>
      </c>
      <c r="P3157" s="12">
        <v>0</v>
      </c>
      <c r="Q3157" s="12">
        <v>0</v>
      </c>
      <c r="R3157" s="12">
        <v>11001</v>
      </c>
      <c r="S3157" s="59">
        <v>4.4493150684931511</v>
      </c>
      <c r="T3157" s="59">
        <v>48.12054794520548</v>
      </c>
      <c r="U3157" s="12">
        <v>1</v>
      </c>
      <c r="V3157" s="12">
        <v>4</v>
      </c>
      <c r="W3157" s="12">
        <v>3</v>
      </c>
      <c r="X3157" s="12">
        <v>2</v>
      </c>
      <c r="Y3157" s="12">
        <v>2</v>
      </c>
      <c r="Z3157" s="58">
        <v>0</v>
      </c>
      <c r="AA3157" s="58">
        <v>0</v>
      </c>
      <c r="AB3157" s="58">
        <v>0</v>
      </c>
      <c r="AC3157" s="58" t="s">
        <v>91</v>
      </c>
    </row>
    <row r="3158" spans="1:29" x14ac:dyDescent="0.3">
      <c r="A3158" s="57">
        <v>2240606</v>
      </c>
      <c r="B3158" s="12" t="s">
        <v>2723</v>
      </c>
      <c r="C3158" s="58" t="s">
        <v>108</v>
      </c>
      <c r="D3158" s="58" t="s">
        <v>113</v>
      </c>
      <c r="E3158" s="58">
        <v>203013</v>
      </c>
      <c r="F3158" s="58">
        <v>181308</v>
      </c>
      <c r="G3158" s="58">
        <f>+IF(F3158&gt;K3158+100000,F3158-K3158,0)</f>
        <v>0</v>
      </c>
      <c r="H3158" s="58">
        <v>296077</v>
      </c>
      <c r="I3158" s="58">
        <v>0</v>
      </c>
      <c r="J3158" s="58">
        <v>0</v>
      </c>
      <c r="K3158" s="58">
        <v>1517339</v>
      </c>
      <c r="L3158" s="12" t="s">
        <v>88</v>
      </c>
      <c r="M3158" s="12" t="s">
        <v>89</v>
      </c>
      <c r="N3158" s="12" t="s">
        <v>10</v>
      </c>
      <c r="O3158" s="12">
        <v>4</v>
      </c>
      <c r="P3158" s="12">
        <v>0</v>
      </c>
      <c r="Q3158" s="12">
        <v>0</v>
      </c>
      <c r="R3158" s="12">
        <v>11001</v>
      </c>
      <c r="S3158" s="59">
        <v>2.6958904109589041</v>
      </c>
      <c r="T3158" s="59">
        <v>41.323287671232876</v>
      </c>
      <c r="U3158" s="12">
        <v>1</v>
      </c>
      <c r="V3158" s="12">
        <v>0</v>
      </c>
      <c r="W3158" s="12">
        <v>1</v>
      </c>
      <c r="X3158" s="12">
        <v>2</v>
      </c>
      <c r="Y3158" s="12">
        <v>3</v>
      </c>
      <c r="Z3158" s="58">
        <v>0</v>
      </c>
      <c r="AA3158" s="58">
        <v>0</v>
      </c>
      <c r="AB3158" s="58">
        <v>0</v>
      </c>
      <c r="AC3158" s="58" t="s">
        <v>91</v>
      </c>
    </row>
    <row r="3159" spans="1:29" x14ac:dyDescent="0.3">
      <c r="A3159" s="57">
        <v>2202462826</v>
      </c>
      <c r="B3159" s="12" t="s">
        <v>2725</v>
      </c>
      <c r="C3159" s="58" t="s">
        <v>109</v>
      </c>
      <c r="D3159" s="58" t="s">
        <v>112</v>
      </c>
      <c r="E3159" s="58"/>
      <c r="F3159" s="58"/>
      <c r="G3159" s="58">
        <f>+IF(F3159&gt;K3159+100000,F3159-K3159,0)</f>
        <v>0</v>
      </c>
      <c r="H3159" s="58"/>
      <c r="I3159" s="58"/>
      <c r="J3159" s="58"/>
      <c r="K3159" s="58">
        <v>1518429</v>
      </c>
      <c r="L3159" s="12" t="s">
        <v>91</v>
      </c>
      <c r="M3159" s="12" t="s">
        <v>91</v>
      </c>
      <c r="N3159" s="12" t="s">
        <v>91</v>
      </c>
      <c r="O3159" s="12">
        <v>4</v>
      </c>
      <c r="P3159" s="12">
        <v>0</v>
      </c>
      <c r="Q3159" s="12">
        <v>0</v>
      </c>
      <c r="R3159" s="12">
        <v>68547</v>
      </c>
      <c r="S3159" s="59">
        <v>2.7424657534246575</v>
      </c>
      <c r="T3159" s="59">
        <v>32.213698630136989</v>
      </c>
      <c r="U3159" s="12">
        <v>2</v>
      </c>
      <c r="V3159" s="12">
        <v>4</v>
      </c>
      <c r="W3159" s="12">
        <v>3</v>
      </c>
      <c r="X3159" s="12">
        <v>3</v>
      </c>
      <c r="Y3159" s="12">
        <v>2</v>
      </c>
      <c r="Z3159" s="58">
        <v>0</v>
      </c>
      <c r="AA3159" s="58">
        <v>0</v>
      </c>
      <c r="AB3159" s="58">
        <v>0</v>
      </c>
      <c r="AC3159" s="58" t="s">
        <v>91</v>
      </c>
    </row>
    <row r="3160" spans="1:29" x14ac:dyDescent="0.3">
      <c r="A3160" s="57">
        <v>4826244</v>
      </c>
      <c r="B3160" s="12" t="s">
        <v>2726</v>
      </c>
      <c r="C3160" s="58" t="s">
        <v>108</v>
      </c>
      <c r="D3160" s="58" t="s">
        <v>113</v>
      </c>
      <c r="E3160" s="58"/>
      <c r="F3160" s="58">
        <v>284634</v>
      </c>
      <c r="G3160" s="58">
        <f>+IF(F3160&gt;K3160+100000,F3160-K3160,0)</f>
        <v>0</v>
      </c>
      <c r="H3160" s="58">
        <v>182220</v>
      </c>
      <c r="I3160" s="58">
        <v>0</v>
      </c>
      <c r="J3160" s="58">
        <v>0</v>
      </c>
      <c r="K3160" s="58">
        <v>1520276</v>
      </c>
      <c r="L3160" s="12" t="s">
        <v>88</v>
      </c>
      <c r="M3160" s="12" t="s">
        <v>89</v>
      </c>
      <c r="N3160" s="12" t="s">
        <v>10</v>
      </c>
      <c r="O3160" s="12">
        <v>4</v>
      </c>
      <c r="P3160" s="12">
        <v>0</v>
      </c>
      <c r="Q3160" s="12">
        <v>26</v>
      </c>
      <c r="R3160" s="12">
        <v>13052</v>
      </c>
      <c r="S3160" s="59">
        <v>3.2794520547945205</v>
      </c>
      <c r="T3160" s="59">
        <v>58.772602739726025</v>
      </c>
      <c r="U3160" s="12">
        <v>1</v>
      </c>
      <c r="V3160" s="12">
        <v>2</v>
      </c>
      <c r="W3160" s="12">
        <v>1</v>
      </c>
      <c r="X3160" s="12">
        <v>4</v>
      </c>
      <c r="Y3160" s="12">
        <v>2</v>
      </c>
      <c r="Z3160" s="58">
        <v>0</v>
      </c>
      <c r="AA3160" s="58">
        <v>0</v>
      </c>
      <c r="AB3160" s="58">
        <v>0</v>
      </c>
      <c r="AC3160" s="58" t="s">
        <v>91</v>
      </c>
    </row>
    <row r="3161" spans="1:29" x14ac:dyDescent="0.3">
      <c r="A3161" s="57">
        <v>2006448260</v>
      </c>
      <c r="B3161" s="12" t="s">
        <v>2728</v>
      </c>
      <c r="C3161" s="58" t="s">
        <v>109</v>
      </c>
      <c r="D3161" s="58" t="s">
        <v>112</v>
      </c>
      <c r="E3161" s="58"/>
      <c r="F3161" s="58"/>
      <c r="G3161" s="58">
        <f>+IF(F3161&gt;K3161+100000,F3161-K3161,0)</f>
        <v>0</v>
      </c>
      <c r="H3161" s="58"/>
      <c r="I3161" s="58"/>
      <c r="J3161" s="58"/>
      <c r="K3161" s="58">
        <v>1521620</v>
      </c>
      <c r="L3161" s="12" t="s">
        <v>91</v>
      </c>
      <c r="M3161" s="12" t="s">
        <v>91</v>
      </c>
      <c r="N3161" s="12" t="s">
        <v>91</v>
      </c>
      <c r="O3161" s="12">
        <v>4</v>
      </c>
      <c r="P3161" s="12">
        <v>0</v>
      </c>
      <c r="Q3161" s="12">
        <v>0</v>
      </c>
      <c r="R3161" s="12">
        <v>68615</v>
      </c>
      <c r="S3161" s="59">
        <v>4.6575342465753424</v>
      </c>
      <c r="T3161" s="59">
        <v>24.150684931506849</v>
      </c>
      <c r="U3161" s="12">
        <v>1</v>
      </c>
      <c r="V3161" s="12">
        <v>2</v>
      </c>
      <c r="W3161" s="12">
        <v>1</v>
      </c>
      <c r="X3161" s="12">
        <v>2</v>
      </c>
      <c r="Y3161" s="12">
        <v>1</v>
      </c>
      <c r="Z3161" s="58">
        <v>0</v>
      </c>
      <c r="AA3161" s="58">
        <v>0</v>
      </c>
      <c r="AB3161" s="58">
        <v>0</v>
      </c>
      <c r="AC3161" s="58" t="s">
        <v>91</v>
      </c>
    </row>
    <row r="3162" spans="1:29" x14ac:dyDescent="0.3">
      <c r="A3162" s="57">
        <v>2008406482</v>
      </c>
      <c r="B3162" s="12" t="s">
        <v>2729</v>
      </c>
      <c r="C3162" s="58" t="s">
        <v>108</v>
      </c>
      <c r="D3162" s="58" t="s">
        <v>113</v>
      </c>
      <c r="E3162" s="58">
        <v>354667</v>
      </c>
      <c r="F3162" s="58">
        <v>227647</v>
      </c>
      <c r="G3162" s="58">
        <f>+IF(F3162&gt;K3162+100000,F3162-K3162,0)</f>
        <v>0</v>
      </c>
      <c r="H3162" s="58">
        <v>58300</v>
      </c>
      <c r="I3162" s="58">
        <v>0</v>
      </c>
      <c r="J3162" s="58">
        <v>0</v>
      </c>
      <c r="K3162" s="58">
        <v>1525629</v>
      </c>
      <c r="L3162" s="12" t="s">
        <v>88</v>
      </c>
      <c r="M3162" s="12" t="s">
        <v>89</v>
      </c>
      <c r="N3162" s="12" t="s">
        <v>10</v>
      </c>
      <c r="O3162" s="12">
        <v>4</v>
      </c>
      <c r="P3162" s="12">
        <v>0</v>
      </c>
      <c r="Q3162" s="12">
        <v>0</v>
      </c>
      <c r="R3162" s="12">
        <v>68255</v>
      </c>
      <c r="S3162" s="59">
        <v>5.6301369863013697</v>
      </c>
      <c r="T3162" s="59">
        <v>26.986301369863014</v>
      </c>
      <c r="U3162" s="12">
        <v>1</v>
      </c>
      <c r="V3162" s="12">
        <v>4</v>
      </c>
      <c r="W3162" s="12">
        <v>2</v>
      </c>
      <c r="X3162" s="12">
        <v>3</v>
      </c>
      <c r="Y3162" s="12">
        <v>1</v>
      </c>
      <c r="Z3162" s="58">
        <v>0</v>
      </c>
      <c r="AA3162" s="58">
        <v>0</v>
      </c>
      <c r="AB3162" s="58">
        <v>0</v>
      </c>
      <c r="AC3162" s="58" t="s">
        <v>91</v>
      </c>
    </row>
    <row r="3163" spans="1:29" x14ac:dyDescent="0.3">
      <c r="A3163" s="57">
        <v>2084608060</v>
      </c>
      <c r="B3163" s="12" t="s">
        <v>2733</v>
      </c>
      <c r="C3163" s="58" t="s">
        <v>109</v>
      </c>
      <c r="D3163" s="58" t="s">
        <v>112</v>
      </c>
      <c r="E3163" s="58">
        <v>1283030</v>
      </c>
      <c r="F3163" s="58"/>
      <c r="G3163" s="58">
        <f>+IF(F3163&gt;K3163+100000,F3163-K3163,0)</f>
        <v>0</v>
      </c>
      <c r="H3163" s="58"/>
      <c r="I3163" s="58"/>
      <c r="J3163" s="58"/>
      <c r="K3163" s="58">
        <v>1529759</v>
      </c>
      <c r="L3163" s="12" t="s">
        <v>91</v>
      </c>
      <c r="M3163" s="12" t="s">
        <v>91</v>
      </c>
      <c r="N3163" s="12" t="s">
        <v>91</v>
      </c>
      <c r="O3163" s="12">
        <v>4</v>
      </c>
      <c r="P3163" s="12">
        <v>0</v>
      </c>
      <c r="Q3163" s="12">
        <v>0</v>
      </c>
      <c r="R3163" s="12">
        <v>25286</v>
      </c>
      <c r="S3163" s="59">
        <v>2.4356164383561643</v>
      </c>
      <c r="T3163" s="59">
        <v>30.920547945205481</v>
      </c>
      <c r="U3163" s="12">
        <v>1</v>
      </c>
      <c r="V3163" s="12">
        <v>4</v>
      </c>
      <c r="W3163" s="12">
        <v>3</v>
      </c>
      <c r="X3163" s="12">
        <v>3</v>
      </c>
      <c r="Y3163" s="12">
        <v>3</v>
      </c>
      <c r="Z3163" s="58">
        <v>0</v>
      </c>
      <c r="AA3163" s="58">
        <v>0</v>
      </c>
      <c r="AB3163" s="58">
        <v>0</v>
      </c>
      <c r="AC3163" s="58" t="s">
        <v>91</v>
      </c>
    </row>
    <row r="3164" spans="1:29" x14ac:dyDescent="0.3">
      <c r="A3164" s="57">
        <v>2084604004</v>
      </c>
      <c r="B3164" s="12" t="s">
        <v>2735</v>
      </c>
      <c r="C3164" s="58" t="s">
        <v>108</v>
      </c>
      <c r="D3164" s="58" t="s">
        <v>113</v>
      </c>
      <c r="E3164" s="58">
        <v>916450</v>
      </c>
      <c r="F3164" s="58">
        <v>1580009</v>
      </c>
      <c r="G3164" s="58">
        <f>+IF(F3164&gt;K3164+100000,F3164-K3164,0)</f>
        <v>0</v>
      </c>
      <c r="H3164" s="58">
        <v>119746</v>
      </c>
      <c r="I3164" s="58">
        <v>0</v>
      </c>
      <c r="J3164" s="58">
        <v>0</v>
      </c>
      <c r="K3164" s="58">
        <v>1529759</v>
      </c>
      <c r="L3164" s="12" t="s">
        <v>88</v>
      </c>
      <c r="M3164" s="12" t="s">
        <v>89</v>
      </c>
      <c r="N3164" s="12" t="s">
        <v>10</v>
      </c>
      <c r="O3164" s="12">
        <v>4</v>
      </c>
      <c r="P3164" s="12">
        <v>0</v>
      </c>
      <c r="Q3164" s="12">
        <v>0</v>
      </c>
      <c r="R3164" s="12">
        <v>25286</v>
      </c>
      <c r="S3164" s="59">
        <v>2.4356164383561643</v>
      </c>
      <c r="T3164" s="59">
        <v>35.057534246575344</v>
      </c>
      <c r="U3164" s="12">
        <v>1</v>
      </c>
      <c r="V3164" s="12">
        <v>2</v>
      </c>
      <c r="W3164" s="12">
        <v>3</v>
      </c>
      <c r="X3164" s="12">
        <v>3</v>
      </c>
      <c r="Y3164" s="12">
        <v>1</v>
      </c>
      <c r="Z3164" s="58">
        <v>0</v>
      </c>
      <c r="AA3164" s="58">
        <v>0</v>
      </c>
      <c r="AB3164" s="58">
        <v>0</v>
      </c>
      <c r="AC3164" s="58" t="s">
        <v>91</v>
      </c>
    </row>
    <row r="3165" spans="1:29" x14ac:dyDescent="0.3">
      <c r="A3165" s="57">
        <v>2084244006</v>
      </c>
      <c r="B3165" s="12" t="s">
        <v>2736</v>
      </c>
      <c r="C3165" s="58" t="s">
        <v>109</v>
      </c>
      <c r="D3165" s="58" t="s">
        <v>112</v>
      </c>
      <c r="E3165" s="58">
        <v>623383</v>
      </c>
      <c r="F3165" s="58"/>
      <c r="G3165" s="58">
        <f>+IF(F3165&gt;K3165+100000,F3165-K3165,0)</f>
        <v>0</v>
      </c>
      <c r="H3165" s="58"/>
      <c r="I3165" s="58"/>
      <c r="J3165" s="58"/>
      <c r="K3165" s="58">
        <v>1529759</v>
      </c>
      <c r="L3165" s="12" t="s">
        <v>91</v>
      </c>
      <c r="M3165" s="12" t="s">
        <v>91</v>
      </c>
      <c r="N3165" s="12" t="s">
        <v>91</v>
      </c>
      <c r="O3165" s="12">
        <v>4</v>
      </c>
      <c r="P3165" s="12">
        <v>0</v>
      </c>
      <c r="Q3165" s="12">
        <v>0</v>
      </c>
      <c r="R3165" s="12">
        <v>25286</v>
      </c>
      <c r="S3165" s="59">
        <v>2.4356164383561643</v>
      </c>
      <c r="T3165" s="59">
        <v>33.457534246575342</v>
      </c>
      <c r="U3165" s="12">
        <v>1</v>
      </c>
      <c r="V3165" s="12">
        <v>2</v>
      </c>
      <c r="W3165" s="12">
        <v>2</v>
      </c>
      <c r="X3165" s="12">
        <v>3</v>
      </c>
      <c r="Y3165" s="12">
        <v>1</v>
      </c>
      <c r="Z3165" s="58">
        <v>0</v>
      </c>
      <c r="AA3165" s="58">
        <v>0</v>
      </c>
      <c r="AB3165" s="58">
        <v>0</v>
      </c>
      <c r="AC3165" s="58" t="s">
        <v>91</v>
      </c>
    </row>
    <row r="3166" spans="1:29" x14ac:dyDescent="0.3">
      <c r="A3166" s="57">
        <v>2400668</v>
      </c>
      <c r="B3166" s="12" t="s">
        <v>2738</v>
      </c>
      <c r="C3166" s="58" t="s">
        <v>108</v>
      </c>
      <c r="D3166" s="58" t="s">
        <v>113</v>
      </c>
      <c r="E3166" s="58">
        <v>420305</v>
      </c>
      <c r="F3166" s="58">
        <v>1490328</v>
      </c>
      <c r="G3166" s="58">
        <f>+IF(F3166&gt;K3166+100000,F3166-K3166,0)</f>
        <v>0</v>
      </c>
      <c r="H3166" s="58">
        <v>177398</v>
      </c>
      <c r="I3166" s="58">
        <v>0</v>
      </c>
      <c r="J3166" s="58">
        <v>0</v>
      </c>
      <c r="K3166" s="58">
        <v>1529759</v>
      </c>
      <c r="L3166" s="12" t="s">
        <v>88</v>
      </c>
      <c r="M3166" s="12" t="s">
        <v>89</v>
      </c>
      <c r="N3166" s="12" t="s">
        <v>10</v>
      </c>
      <c r="O3166" s="12">
        <v>4</v>
      </c>
      <c r="P3166" s="12">
        <v>0</v>
      </c>
      <c r="Q3166" s="12">
        <v>0</v>
      </c>
      <c r="R3166" s="12">
        <v>25286</v>
      </c>
      <c r="S3166" s="59">
        <v>2.4356164383561643</v>
      </c>
      <c r="T3166" s="59">
        <v>37.849315068493148</v>
      </c>
      <c r="U3166" s="12">
        <v>1</v>
      </c>
      <c r="V3166" s="12">
        <v>2</v>
      </c>
      <c r="W3166" s="12">
        <v>2</v>
      </c>
      <c r="X3166" s="12">
        <v>3</v>
      </c>
      <c r="Y3166" s="12">
        <v>1</v>
      </c>
      <c r="Z3166" s="58">
        <v>0</v>
      </c>
      <c r="AA3166" s="58">
        <v>0</v>
      </c>
      <c r="AB3166" s="58">
        <v>0</v>
      </c>
      <c r="AC3166" s="58" t="s">
        <v>91</v>
      </c>
    </row>
    <row r="3167" spans="1:29" x14ac:dyDescent="0.3">
      <c r="A3167" s="57">
        <v>84082462</v>
      </c>
      <c r="B3167" s="12" t="s">
        <v>2739</v>
      </c>
      <c r="C3167" s="58" t="s">
        <v>108</v>
      </c>
      <c r="D3167" s="58" t="s">
        <v>114</v>
      </c>
      <c r="E3167" s="58">
        <v>305482</v>
      </c>
      <c r="F3167" s="58">
        <v>2599102</v>
      </c>
      <c r="G3167" s="58">
        <f>+IF(F3167&gt;K3167+100000,F3167-K3167,0)</f>
        <v>1069343</v>
      </c>
      <c r="H3167" s="58">
        <v>249085.00000000003</v>
      </c>
      <c r="I3167" s="58">
        <v>0</v>
      </c>
      <c r="J3167" s="58">
        <v>0</v>
      </c>
      <c r="K3167" s="58">
        <v>1529759</v>
      </c>
      <c r="L3167" s="12" t="s">
        <v>88</v>
      </c>
      <c r="M3167" s="12" t="s">
        <v>89</v>
      </c>
      <c r="N3167" s="12" t="s">
        <v>10</v>
      </c>
      <c r="O3167" s="12">
        <v>4</v>
      </c>
      <c r="P3167" s="12">
        <v>0</v>
      </c>
      <c r="Q3167" s="12">
        <v>0</v>
      </c>
      <c r="R3167" s="12">
        <v>11001</v>
      </c>
      <c r="S3167" s="59">
        <v>2.4356164383561643</v>
      </c>
      <c r="T3167" s="59">
        <v>38.057534246575344</v>
      </c>
      <c r="U3167" s="12">
        <v>1</v>
      </c>
      <c r="V3167" s="12">
        <v>4</v>
      </c>
      <c r="W3167" s="12">
        <v>3</v>
      </c>
      <c r="X3167" s="12">
        <v>3</v>
      </c>
      <c r="Y3167" s="12">
        <v>1</v>
      </c>
      <c r="Z3167" s="58">
        <v>0</v>
      </c>
      <c r="AA3167" s="58">
        <v>0</v>
      </c>
      <c r="AB3167" s="58">
        <v>0</v>
      </c>
      <c r="AC3167" s="58" t="s">
        <v>91</v>
      </c>
    </row>
    <row r="3168" spans="1:29" x14ac:dyDescent="0.3">
      <c r="A3168" s="57">
        <v>80002668</v>
      </c>
      <c r="B3168" s="12" t="s">
        <v>2740</v>
      </c>
      <c r="C3168" s="58" t="s">
        <v>109</v>
      </c>
      <c r="D3168" s="58" t="s">
        <v>112</v>
      </c>
      <c r="E3168" s="58">
        <v>304417</v>
      </c>
      <c r="F3168" s="58"/>
      <c r="G3168" s="58">
        <f>+IF(F3168&gt;K3168+100000,F3168-K3168,0)</f>
        <v>0</v>
      </c>
      <c r="H3168" s="58"/>
      <c r="I3168" s="58"/>
      <c r="J3168" s="58"/>
      <c r="K3168" s="58">
        <v>1529759</v>
      </c>
      <c r="L3168" s="12" t="s">
        <v>91</v>
      </c>
      <c r="M3168" s="12" t="s">
        <v>91</v>
      </c>
      <c r="N3168" s="12" t="s">
        <v>91</v>
      </c>
      <c r="O3168" s="12">
        <v>4</v>
      </c>
      <c r="P3168" s="12">
        <v>0</v>
      </c>
      <c r="Q3168" s="12">
        <v>0</v>
      </c>
      <c r="R3168" s="12">
        <v>25473</v>
      </c>
      <c r="S3168" s="59">
        <v>2.4356164383561643</v>
      </c>
      <c r="T3168" s="59">
        <v>42.854794520547948</v>
      </c>
      <c r="U3168" s="12">
        <v>1</v>
      </c>
      <c r="V3168" s="12">
        <v>4</v>
      </c>
      <c r="W3168" s="12">
        <v>3</v>
      </c>
      <c r="X3168" s="12">
        <v>3</v>
      </c>
      <c r="Y3168" s="12">
        <v>3</v>
      </c>
      <c r="Z3168" s="58">
        <v>0</v>
      </c>
      <c r="AA3168" s="58">
        <v>0</v>
      </c>
      <c r="AB3168" s="58">
        <v>0</v>
      </c>
      <c r="AC3168" s="58" t="s">
        <v>91</v>
      </c>
    </row>
    <row r="3169" spans="1:29" x14ac:dyDescent="0.3">
      <c r="A3169" s="57">
        <v>2080068042</v>
      </c>
      <c r="B3169" s="12" t="s">
        <v>2742</v>
      </c>
      <c r="C3169" s="58" t="s">
        <v>109</v>
      </c>
      <c r="D3169" s="58" t="s">
        <v>112</v>
      </c>
      <c r="E3169" s="58">
        <v>228026</v>
      </c>
      <c r="F3169" s="58"/>
      <c r="G3169" s="58">
        <f>+IF(F3169&gt;K3169+100000,F3169-K3169,0)</f>
        <v>0</v>
      </c>
      <c r="H3169" s="58"/>
      <c r="I3169" s="58"/>
      <c r="J3169" s="58"/>
      <c r="K3169" s="58">
        <v>1529759</v>
      </c>
      <c r="L3169" s="12" t="s">
        <v>91</v>
      </c>
      <c r="M3169" s="12" t="s">
        <v>91</v>
      </c>
      <c r="N3169" s="12" t="s">
        <v>91</v>
      </c>
      <c r="O3169" s="12">
        <v>4</v>
      </c>
      <c r="P3169" s="12">
        <v>0</v>
      </c>
      <c r="Q3169" s="12">
        <v>0</v>
      </c>
      <c r="R3169" s="12">
        <v>25269</v>
      </c>
      <c r="S3169" s="59">
        <v>0.70410958904109588</v>
      </c>
      <c r="T3169" s="59">
        <v>31.698630136986303</v>
      </c>
      <c r="U3169" s="12">
        <v>1</v>
      </c>
      <c r="V3169" s="12">
        <v>2</v>
      </c>
      <c r="W3169" s="12">
        <v>2</v>
      </c>
      <c r="X3169" s="12">
        <v>3</v>
      </c>
      <c r="Y3169" s="12">
        <v>3</v>
      </c>
      <c r="Z3169" s="58">
        <v>0</v>
      </c>
      <c r="AA3169" s="58">
        <v>0</v>
      </c>
      <c r="AB3169" s="58">
        <v>0</v>
      </c>
      <c r="AC3169" s="58" t="s">
        <v>91</v>
      </c>
    </row>
    <row r="3170" spans="1:29" x14ac:dyDescent="0.3">
      <c r="A3170" s="57">
        <v>22620842</v>
      </c>
      <c r="B3170" s="12" t="s">
        <v>2743</v>
      </c>
      <c r="C3170" s="58" t="s">
        <v>109</v>
      </c>
      <c r="D3170" s="58" t="s">
        <v>112</v>
      </c>
      <c r="E3170" s="58">
        <v>185533</v>
      </c>
      <c r="F3170" s="58"/>
      <c r="G3170" s="58">
        <f>+IF(F3170&gt;K3170+100000,F3170-K3170,0)</f>
        <v>0</v>
      </c>
      <c r="H3170" s="58"/>
      <c r="I3170" s="58"/>
      <c r="J3170" s="58"/>
      <c r="K3170" s="58">
        <v>1529759</v>
      </c>
      <c r="L3170" s="12" t="s">
        <v>91</v>
      </c>
      <c r="M3170" s="12" t="s">
        <v>91</v>
      </c>
      <c r="N3170" s="12" t="s">
        <v>91</v>
      </c>
      <c r="O3170" s="12">
        <v>4</v>
      </c>
      <c r="P3170" s="12">
        <v>0</v>
      </c>
      <c r="Q3170" s="12">
        <v>0</v>
      </c>
      <c r="R3170" s="12">
        <v>25473</v>
      </c>
      <c r="S3170" s="59">
        <v>2.4356164383561643</v>
      </c>
      <c r="T3170" s="59">
        <v>39.912328767123284</v>
      </c>
      <c r="U3170" s="12">
        <v>1</v>
      </c>
      <c r="V3170" s="12">
        <v>2</v>
      </c>
      <c r="W3170" s="12">
        <v>3</v>
      </c>
      <c r="X3170" s="12">
        <v>3</v>
      </c>
      <c r="Y3170" s="12">
        <v>3</v>
      </c>
      <c r="Z3170" s="58">
        <v>0</v>
      </c>
      <c r="AA3170" s="58">
        <v>0</v>
      </c>
      <c r="AB3170" s="58">
        <v>0</v>
      </c>
      <c r="AC3170" s="58" t="s">
        <v>91</v>
      </c>
    </row>
    <row r="3171" spans="1:29" x14ac:dyDescent="0.3">
      <c r="A3171" s="57">
        <v>80666448</v>
      </c>
      <c r="B3171" s="12" t="s">
        <v>2744</v>
      </c>
      <c r="C3171" s="58" t="s">
        <v>108</v>
      </c>
      <c r="D3171" s="58" t="s">
        <v>113</v>
      </c>
      <c r="E3171" s="58">
        <v>70851</v>
      </c>
      <c r="F3171" s="58">
        <v>308408</v>
      </c>
      <c r="G3171" s="58">
        <f>+IF(F3171&gt;K3171+100000,F3171-K3171,0)</f>
        <v>0</v>
      </c>
      <c r="H3171" s="58">
        <v>104453</v>
      </c>
      <c r="I3171" s="58">
        <v>0</v>
      </c>
      <c r="J3171" s="58">
        <v>0</v>
      </c>
      <c r="K3171" s="58">
        <v>1529759</v>
      </c>
      <c r="L3171" s="12" t="s">
        <v>88</v>
      </c>
      <c r="M3171" s="12" t="s">
        <v>89</v>
      </c>
      <c r="N3171" s="12" t="s">
        <v>10</v>
      </c>
      <c r="O3171" s="12">
        <v>4</v>
      </c>
      <c r="P3171" s="12">
        <v>0</v>
      </c>
      <c r="Q3171" s="12">
        <v>0</v>
      </c>
      <c r="R3171" s="12">
        <v>25286</v>
      </c>
      <c r="S3171" s="59">
        <v>2.4356164383561643</v>
      </c>
      <c r="T3171" s="59">
        <v>41.024657534246572</v>
      </c>
      <c r="U3171" s="12">
        <v>1</v>
      </c>
      <c r="V3171" s="12">
        <v>0</v>
      </c>
      <c r="W3171" s="12">
        <v>2</v>
      </c>
      <c r="X3171" s="12">
        <v>3</v>
      </c>
      <c r="Y3171" s="12">
        <v>1</v>
      </c>
      <c r="Z3171" s="58">
        <v>0</v>
      </c>
      <c r="AA3171" s="58">
        <v>0</v>
      </c>
      <c r="AB3171" s="58">
        <v>0</v>
      </c>
      <c r="AC3171" s="58" t="s">
        <v>91</v>
      </c>
    </row>
    <row r="3172" spans="1:29" x14ac:dyDescent="0.3">
      <c r="A3172" s="57">
        <v>6202848</v>
      </c>
      <c r="B3172" s="12" t="s">
        <v>2745</v>
      </c>
      <c r="C3172" s="58" t="s">
        <v>109</v>
      </c>
      <c r="D3172" s="58" t="s">
        <v>112</v>
      </c>
      <c r="E3172" s="58"/>
      <c r="F3172" s="58"/>
      <c r="G3172" s="58">
        <f>+IF(F3172&gt;K3172+100000,F3172-K3172,0)</f>
        <v>0</v>
      </c>
      <c r="H3172" s="58"/>
      <c r="I3172" s="58"/>
      <c r="J3172" s="58"/>
      <c r="K3172" s="58">
        <v>1529759</v>
      </c>
      <c r="L3172" s="12" t="s">
        <v>91</v>
      </c>
      <c r="M3172" s="12" t="s">
        <v>91</v>
      </c>
      <c r="N3172" s="12" t="s">
        <v>91</v>
      </c>
      <c r="O3172" s="12">
        <v>4</v>
      </c>
      <c r="P3172" s="12">
        <v>0</v>
      </c>
      <c r="Q3172" s="12">
        <v>0</v>
      </c>
      <c r="R3172" s="12">
        <v>25473</v>
      </c>
      <c r="S3172" s="59">
        <v>2.4356164383561643</v>
      </c>
      <c r="T3172" s="59">
        <v>41.060273972602737</v>
      </c>
      <c r="U3172" s="12">
        <v>1</v>
      </c>
      <c r="V3172" s="12">
        <v>2</v>
      </c>
      <c r="W3172" s="12">
        <v>3</v>
      </c>
      <c r="X3172" s="12">
        <v>3</v>
      </c>
      <c r="Y3172" s="12">
        <v>2</v>
      </c>
      <c r="Z3172" s="58">
        <v>0</v>
      </c>
      <c r="AA3172" s="58">
        <v>0</v>
      </c>
      <c r="AB3172" s="58">
        <v>0</v>
      </c>
      <c r="AC3172" s="58" t="s">
        <v>91</v>
      </c>
    </row>
    <row r="3173" spans="1:29" x14ac:dyDescent="0.3">
      <c r="A3173" s="57">
        <v>22440068</v>
      </c>
      <c r="B3173" s="12" t="s">
        <v>2746</v>
      </c>
      <c r="C3173" s="58" t="s">
        <v>108</v>
      </c>
      <c r="D3173" s="58" t="s">
        <v>113</v>
      </c>
      <c r="E3173" s="58"/>
      <c r="F3173" s="58">
        <v>335993</v>
      </c>
      <c r="G3173" s="58">
        <f>+IF(F3173&gt;K3173+100000,F3173-K3173,0)</f>
        <v>0</v>
      </c>
      <c r="H3173" s="58">
        <v>338681</v>
      </c>
      <c r="I3173" s="58">
        <v>0</v>
      </c>
      <c r="J3173" s="58">
        <v>0</v>
      </c>
      <c r="K3173" s="58">
        <v>1529759</v>
      </c>
      <c r="L3173" s="12" t="s">
        <v>88</v>
      </c>
      <c r="M3173" s="12" t="s">
        <v>89</v>
      </c>
      <c r="N3173" s="12" t="s">
        <v>10</v>
      </c>
      <c r="O3173" s="12">
        <v>4</v>
      </c>
      <c r="P3173" s="12">
        <v>0</v>
      </c>
      <c r="Q3173" s="12">
        <v>0</v>
      </c>
      <c r="R3173" s="12">
        <v>25269</v>
      </c>
      <c r="S3173" s="59">
        <v>2.4356164383561643</v>
      </c>
      <c r="T3173" s="59">
        <v>45.61917808219178</v>
      </c>
      <c r="U3173" s="12">
        <v>1</v>
      </c>
      <c r="V3173" s="12">
        <v>2</v>
      </c>
      <c r="W3173" s="12">
        <v>3</v>
      </c>
      <c r="X3173" s="12">
        <v>3</v>
      </c>
      <c r="Y3173" s="12">
        <v>3</v>
      </c>
      <c r="Z3173" s="58">
        <v>0</v>
      </c>
      <c r="AA3173" s="58">
        <v>0</v>
      </c>
      <c r="AB3173" s="58">
        <v>0</v>
      </c>
      <c r="AC3173" s="58" t="s">
        <v>91</v>
      </c>
    </row>
    <row r="3174" spans="1:29" x14ac:dyDescent="0.3">
      <c r="A3174" s="57">
        <v>4468088</v>
      </c>
      <c r="B3174" s="12" t="s">
        <v>2749</v>
      </c>
      <c r="C3174" s="58" t="s">
        <v>108</v>
      </c>
      <c r="D3174" s="58" t="s">
        <v>29</v>
      </c>
      <c r="E3174" s="58">
        <v>337160</v>
      </c>
      <c r="F3174" s="58">
        <v>2139043</v>
      </c>
      <c r="G3174" s="58">
        <f>+IF(F3174&gt;K3174+100000,F3174-K3174,0)</f>
        <v>607590</v>
      </c>
      <c r="H3174" s="58">
        <v>123366</v>
      </c>
      <c r="I3174" s="58">
        <v>0</v>
      </c>
      <c r="J3174" s="58">
        <v>0</v>
      </c>
      <c r="K3174" s="58">
        <v>1531453</v>
      </c>
      <c r="L3174" s="12" t="s">
        <v>88</v>
      </c>
      <c r="M3174" s="12" t="s">
        <v>89</v>
      </c>
      <c r="N3174" s="12" t="s">
        <v>10</v>
      </c>
      <c r="O3174" s="12">
        <v>4</v>
      </c>
      <c r="P3174" s="12">
        <v>0</v>
      </c>
      <c r="Q3174" s="12">
        <v>0</v>
      </c>
      <c r="R3174" s="12">
        <v>76130</v>
      </c>
      <c r="S3174" s="59">
        <v>1.5945205479452054</v>
      </c>
      <c r="T3174" s="59">
        <v>42.216438356164382</v>
      </c>
      <c r="U3174" s="12">
        <v>1</v>
      </c>
      <c r="V3174" s="12">
        <v>4</v>
      </c>
      <c r="W3174" s="12">
        <v>2</v>
      </c>
      <c r="X3174" s="12">
        <v>3</v>
      </c>
      <c r="Y3174" s="12">
        <v>2</v>
      </c>
      <c r="Z3174" s="58">
        <v>0</v>
      </c>
      <c r="AA3174" s="58">
        <v>0</v>
      </c>
      <c r="AB3174" s="58">
        <v>0</v>
      </c>
      <c r="AC3174" s="58" t="s">
        <v>91</v>
      </c>
    </row>
    <row r="3175" spans="1:29" x14ac:dyDescent="0.3">
      <c r="A3175" s="57">
        <v>24804864</v>
      </c>
      <c r="B3175" s="12" t="s">
        <v>2750</v>
      </c>
      <c r="C3175" s="58" t="s">
        <v>109</v>
      </c>
      <c r="D3175" s="58" t="s">
        <v>112</v>
      </c>
      <c r="E3175" s="58"/>
      <c r="F3175" s="58"/>
      <c r="G3175" s="58">
        <f>+IF(F3175&gt;K3175+100000,F3175-K3175,0)</f>
        <v>0</v>
      </c>
      <c r="H3175" s="58"/>
      <c r="I3175" s="58"/>
      <c r="J3175" s="58"/>
      <c r="K3175" s="58">
        <v>1531453</v>
      </c>
      <c r="L3175" s="12" t="s">
        <v>91</v>
      </c>
      <c r="M3175" s="12" t="s">
        <v>91</v>
      </c>
      <c r="N3175" s="12" t="s">
        <v>91</v>
      </c>
      <c r="O3175" s="12">
        <v>4</v>
      </c>
      <c r="P3175" s="12">
        <v>0</v>
      </c>
      <c r="Q3175" s="12">
        <v>0</v>
      </c>
      <c r="R3175" s="12">
        <v>76275</v>
      </c>
      <c r="S3175" s="59">
        <v>1.5945205479452054</v>
      </c>
      <c r="T3175" s="59">
        <v>35.843835616438355</v>
      </c>
      <c r="U3175" s="12">
        <v>1</v>
      </c>
      <c r="V3175" s="12">
        <v>5</v>
      </c>
      <c r="W3175" s="12">
        <v>2</v>
      </c>
      <c r="X3175" s="12">
        <v>4</v>
      </c>
      <c r="Y3175" s="12">
        <v>2</v>
      </c>
      <c r="Z3175" s="58">
        <v>0</v>
      </c>
      <c r="AA3175" s="58">
        <v>0</v>
      </c>
      <c r="AB3175" s="58">
        <v>0</v>
      </c>
      <c r="AC3175" s="58" t="s">
        <v>91</v>
      </c>
    </row>
    <row r="3176" spans="1:29" x14ac:dyDescent="0.3">
      <c r="A3176" s="57">
        <v>4246800</v>
      </c>
      <c r="B3176" s="12" t="s">
        <v>2751</v>
      </c>
      <c r="C3176" s="58" t="s">
        <v>108</v>
      </c>
      <c r="D3176" s="58" t="s">
        <v>113</v>
      </c>
      <c r="E3176" s="58"/>
      <c r="F3176" s="58">
        <v>330366</v>
      </c>
      <c r="G3176" s="58">
        <f>+IF(F3176&gt;K3176+100000,F3176-K3176,0)</f>
        <v>0</v>
      </c>
      <c r="H3176" s="58">
        <v>105709</v>
      </c>
      <c r="I3176" s="58">
        <v>0</v>
      </c>
      <c r="J3176" s="58">
        <v>0</v>
      </c>
      <c r="K3176" s="58">
        <v>1532448</v>
      </c>
      <c r="L3176" s="12" t="s">
        <v>88</v>
      </c>
      <c r="M3176" s="12" t="s">
        <v>89</v>
      </c>
      <c r="N3176" s="12" t="s">
        <v>10</v>
      </c>
      <c r="O3176" s="12">
        <v>4</v>
      </c>
      <c r="P3176" s="12">
        <v>0</v>
      </c>
      <c r="Q3176" s="12">
        <v>0</v>
      </c>
      <c r="R3176" s="12">
        <v>68276</v>
      </c>
      <c r="S3176" s="59">
        <v>7.4657534246575343</v>
      </c>
      <c r="T3176" s="59">
        <v>37.471232876712328</v>
      </c>
      <c r="U3176" s="12">
        <v>1</v>
      </c>
      <c r="V3176" s="12">
        <v>2</v>
      </c>
      <c r="W3176" s="12">
        <v>1</v>
      </c>
      <c r="X3176" s="12">
        <v>2</v>
      </c>
      <c r="Y3176" s="12">
        <v>1</v>
      </c>
      <c r="Z3176" s="58">
        <v>0</v>
      </c>
      <c r="AA3176" s="58">
        <v>0</v>
      </c>
      <c r="AB3176" s="58">
        <v>0</v>
      </c>
      <c r="AC3176" s="58" t="s">
        <v>91</v>
      </c>
    </row>
    <row r="3177" spans="1:29" x14ac:dyDescent="0.3">
      <c r="A3177" s="57">
        <v>2044008040</v>
      </c>
      <c r="B3177" s="12" t="s">
        <v>2755</v>
      </c>
      <c r="C3177" s="58" t="s">
        <v>109</v>
      </c>
      <c r="D3177" s="58" t="s">
        <v>112</v>
      </c>
      <c r="E3177" s="58"/>
      <c r="F3177" s="58"/>
      <c r="G3177" s="58">
        <f>+IF(F3177&gt;K3177+100000,F3177-K3177,0)</f>
        <v>0</v>
      </c>
      <c r="H3177" s="58"/>
      <c r="I3177" s="58"/>
      <c r="J3177" s="58"/>
      <c r="K3177" s="58">
        <v>1533620</v>
      </c>
      <c r="L3177" s="12" t="s">
        <v>91</v>
      </c>
      <c r="M3177" s="12" t="s">
        <v>91</v>
      </c>
      <c r="N3177" s="12" t="s">
        <v>91</v>
      </c>
      <c r="O3177" s="12">
        <v>4</v>
      </c>
      <c r="P3177" s="12">
        <v>0</v>
      </c>
      <c r="Q3177" s="12">
        <v>0</v>
      </c>
      <c r="R3177" s="12">
        <v>13052</v>
      </c>
      <c r="S3177" s="59">
        <v>3.989041095890411</v>
      </c>
      <c r="T3177" s="59">
        <v>38.93150684931507</v>
      </c>
      <c r="U3177" s="12">
        <v>1</v>
      </c>
      <c r="V3177" s="12">
        <v>2</v>
      </c>
      <c r="W3177" s="12">
        <v>1</v>
      </c>
      <c r="X3177" s="12">
        <v>2</v>
      </c>
      <c r="Y3177" s="12">
        <v>2</v>
      </c>
      <c r="Z3177" s="58">
        <v>0</v>
      </c>
      <c r="AA3177" s="58">
        <v>0</v>
      </c>
      <c r="AB3177" s="58">
        <v>0</v>
      </c>
      <c r="AC3177" s="58" t="s">
        <v>91</v>
      </c>
    </row>
    <row r="3178" spans="1:29" x14ac:dyDescent="0.3">
      <c r="A3178" s="57">
        <v>4820882</v>
      </c>
      <c r="B3178" s="12" t="s">
        <v>2756</v>
      </c>
      <c r="C3178" s="58" t="s">
        <v>108</v>
      </c>
      <c r="D3178" s="58" t="s">
        <v>113</v>
      </c>
      <c r="E3178" s="58"/>
      <c r="F3178" s="58">
        <v>535438</v>
      </c>
      <c r="G3178" s="58">
        <f>+IF(F3178&gt;K3178+100000,F3178-K3178,0)</f>
        <v>0</v>
      </c>
      <c r="H3178" s="58">
        <v>69362</v>
      </c>
      <c r="I3178" s="58">
        <v>0</v>
      </c>
      <c r="J3178" s="58">
        <v>0</v>
      </c>
      <c r="K3178" s="58">
        <v>1533620</v>
      </c>
      <c r="L3178" s="12" t="s">
        <v>88</v>
      </c>
      <c r="M3178" s="12" t="s">
        <v>89</v>
      </c>
      <c r="N3178" s="12" t="s">
        <v>10</v>
      </c>
      <c r="O3178" s="12">
        <v>4</v>
      </c>
      <c r="P3178" s="12">
        <v>0</v>
      </c>
      <c r="Q3178" s="12">
        <v>0</v>
      </c>
      <c r="R3178" s="12">
        <v>13052</v>
      </c>
      <c r="S3178" s="59">
        <v>2.7780821917808218</v>
      </c>
      <c r="T3178" s="59">
        <v>39.416438356164385</v>
      </c>
      <c r="U3178" s="12">
        <v>1</v>
      </c>
      <c r="V3178" s="12">
        <v>4</v>
      </c>
      <c r="W3178" s="12">
        <v>2</v>
      </c>
      <c r="X3178" s="12">
        <v>3</v>
      </c>
      <c r="Y3178" s="12">
        <v>3</v>
      </c>
      <c r="Z3178" s="58">
        <v>0</v>
      </c>
      <c r="AA3178" s="58">
        <v>0</v>
      </c>
      <c r="AB3178" s="58">
        <v>0</v>
      </c>
      <c r="AC3178" s="58" t="s">
        <v>91</v>
      </c>
    </row>
    <row r="3179" spans="1:29" x14ac:dyDescent="0.3">
      <c r="A3179" s="57">
        <v>2002244444</v>
      </c>
      <c r="B3179" s="12" t="s">
        <v>2757</v>
      </c>
      <c r="C3179" s="58" t="s">
        <v>108</v>
      </c>
      <c r="D3179" s="58" t="s">
        <v>113</v>
      </c>
      <c r="E3179" s="58"/>
      <c r="F3179" s="58">
        <v>1433865</v>
      </c>
      <c r="G3179" s="58">
        <f>+IF(F3179&gt;K3179+100000,F3179-K3179,0)</f>
        <v>0</v>
      </c>
      <c r="H3179" s="58">
        <v>113496</v>
      </c>
      <c r="I3179" s="58">
        <v>0</v>
      </c>
      <c r="J3179" s="58">
        <v>0</v>
      </c>
      <c r="K3179" s="58">
        <v>1533620</v>
      </c>
      <c r="L3179" s="12" t="s">
        <v>88</v>
      </c>
      <c r="M3179" s="12" t="s">
        <v>89</v>
      </c>
      <c r="N3179" s="12" t="s">
        <v>10</v>
      </c>
      <c r="O3179" s="12">
        <v>4</v>
      </c>
      <c r="P3179" s="12">
        <v>0</v>
      </c>
      <c r="Q3179" s="12">
        <v>0</v>
      </c>
      <c r="R3179" s="12">
        <v>13760</v>
      </c>
      <c r="S3179" s="59">
        <v>3.989041095890411</v>
      </c>
      <c r="T3179" s="59">
        <v>29.43013698630137</v>
      </c>
      <c r="U3179" s="12">
        <v>1</v>
      </c>
      <c r="V3179" s="12">
        <v>2</v>
      </c>
      <c r="W3179" s="12">
        <v>1</v>
      </c>
      <c r="X3179" s="12">
        <v>2</v>
      </c>
      <c r="Y3179" s="12">
        <v>3</v>
      </c>
      <c r="Z3179" s="58">
        <v>0</v>
      </c>
      <c r="AA3179" s="58">
        <v>0</v>
      </c>
      <c r="AB3179" s="58">
        <v>0</v>
      </c>
      <c r="AC3179" s="58" t="s">
        <v>91</v>
      </c>
    </row>
    <row r="3180" spans="1:29" x14ac:dyDescent="0.3">
      <c r="A3180" s="57">
        <v>2000084044</v>
      </c>
      <c r="B3180" s="12" t="s">
        <v>2759</v>
      </c>
      <c r="C3180" s="58" t="s">
        <v>108</v>
      </c>
      <c r="D3180" s="58" t="s">
        <v>113</v>
      </c>
      <c r="E3180" s="58">
        <v>79250</v>
      </c>
      <c r="F3180" s="58">
        <v>1091873</v>
      </c>
      <c r="G3180" s="58">
        <f>+IF(F3180&gt;K3180+100000,F3180-K3180,0)</f>
        <v>0</v>
      </c>
      <c r="H3180" s="58">
        <v>114049</v>
      </c>
      <c r="I3180" s="58">
        <v>0</v>
      </c>
      <c r="J3180" s="58">
        <v>0</v>
      </c>
      <c r="K3180" s="58">
        <v>1536120</v>
      </c>
      <c r="L3180" s="12" t="s">
        <v>88</v>
      </c>
      <c r="M3180" s="12" t="s">
        <v>89</v>
      </c>
      <c r="N3180" s="12" t="s">
        <v>10</v>
      </c>
      <c r="O3180" s="12">
        <v>4</v>
      </c>
      <c r="P3180" s="12">
        <v>0</v>
      </c>
      <c r="Q3180" s="12">
        <v>0</v>
      </c>
      <c r="R3180" s="12">
        <v>68615</v>
      </c>
      <c r="S3180" s="59">
        <v>3.5315068493150683</v>
      </c>
      <c r="T3180" s="59">
        <v>25.386301369863013</v>
      </c>
      <c r="U3180" s="12">
        <v>2</v>
      </c>
      <c r="V3180" s="12">
        <v>2</v>
      </c>
      <c r="W3180" s="12">
        <v>1</v>
      </c>
      <c r="X3180" s="12">
        <v>2</v>
      </c>
      <c r="Y3180" s="12">
        <v>3</v>
      </c>
      <c r="Z3180" s="58">
        <v>0</v>
      </c>
      <c r="AA3180" s="58">
        <v>0</v>
      </c>
      <c r="AB3180" s="58">
        <v>0</v>
      </c>
      <c r="AC3180" s="58" t="s">
        <v>91</v>
      </c>
    </row>
    <row r="3181" spans="1:29" x14ac:dyDescent="0.3">
      <c r="A3181" s="57">
        <v>2044026426</v>
      </c>
      <c r="B3181" s="12" t="s">
        <v>2760</v>
      </c>
      <c r="C3181" s="58" t="s">
        <v>108</v>
      </c>
      <c r="D3181" s="58" t="s">
        <v>29</v>
      </c>
      <c r="E3181" s="58">
        <v>58667</v>
      </c>
      <c r="F3181" s="58">
        <v>1895639</v>
      </c>
      <c r="G3181" s="58">
        <f>+IF(F3181&gt;K3181+100000,F3181-K3181,0)</f>
        <v>359519</v>
      </c>
      <c r="H3181" s="58">
        <v>172712</v>
      </c>
      <c r="I3181" s="58">
        <v>0</v>
      </c>
      <c r="J3181" s="58">
        <v>0</v>
      </c>
      <c r="K3181" s="58">
        <v>1536120</v>
      </c>
      <c r="L3181" s="12" t="s">
        <v>88</v>
      </c>
      <c r="M3181" s="12" t="s">
        <v>89</v>
      </c>
      <c r="N3181" s="12" t="s">
        <v>10</v>
      </c>
      <c r="O3181" s="12">
        <v>4</v>
      </c>
      <c r="P3181" s="12">
        <v>0</v>
      </c>
      <c r="Q3181" s="12">
        <v>0</v>
      </c>
      <c r="R3181" s="12">
        <v>13052</v>
      </c>
      <c r="S3181" s="59">
        <v>3.1561643835616437</v>
      </c>
      <c r="T3181" s="59">
        <v>31.846575342465755</v>
      </c>
      <c r="U3181" s="12">
        <v>1</v>
      </c>
      <c r="V3181" s="12">
        <v>2</v>
      </c>
      <c r="W3181" s="12">
        <v>1</v>
      </c>
      <c r="X3181" s="12">
        <v>3</v>
      </c>
      <c r="Y3181" s="12">
        <v>3</v>
      </c>
      <c r="Z3181" s="58">
        <v>0</v>
      </c>
      <c r="AA3181" s="58">
        <v>0</v>
      </c>
      <c r="AB3181" s="58">
        <v>0</v>
      </c>
      <c r="AC3181" s="58" t="s">
        <v>91</v>
      </c>
    </row>
    <row r="3182" spans="1:29" x14ac:dyDescent="0.3">
      <c r="A3182" s="57">
        <v>62484062</v>
      </c>
      <c r="B3182" s="12" t="s">
        <v>2761</v>
      </c>
      <c r="C3182" s="58" t="s">
        <v>108</v>
      </c>
      <c r="D3182" s="58" t="s">
        <v>29</v>
      </c>
      <c r="E3182" s="58"/>
      <c r="F3182" s="58">
        <v>2000000</v>
      </c>
      <c r="G3182" s="58">
        <f>+IF(F3182&gt;K3182+100000,F3182-K3182,0)</f>
        <v>463880</v>
      </c>
      <c r="H3182" s="58">
        <v>182220</v>
      </c>
      <c r="I3182" s="58">
        <v>0</v>
      </c>
      <c r="J3182" s="58">
        <v>0</v>
      </c>
      <c r="K3182" s="58">
        <v>1536120</v>
      </c>
      <c r="L3182" s="12" t="s">
        <v>88</v>
      </c>
      <c r="M3182" s="12" t="s">
        <v>89</v>
      </c>
      <c r="N3182" s="12" t="s">
        <v>10</v>
      </c>
      <c r="O3182" s="12">
        <v>4</v>
      </c>
      <c r="P3182" s="12">
        <v>0</v>
      </c>
      <c r="Q3182" s="12">
        <v>0</v>
      </c>
      <c r="R3182" s="12">
        <v>11001</v>
      </c>
      <c r="S3182" s="59">
        <v>3.1561643835616437</v>
      </c>
      <c r="T3182" s="59">
        <v>43.523287671232879</v>
      </c>
      <c r="U3182" s="12">
        <v>2</v>
      </c>
      <c r="V3182" s="12">
        <v>2</v>
      </c>
      <c r="W3182" s="12">
        <v>2</v>
      </c>
      <c r="X3182" s="12">
        <v>2</v>
      </c>
      <c r="Y3182" s="12">
        <v>3</v>
      </c>
      <c r="Z3182" s="58">
        <v>0</v>
      </c>
      <c r="AA3182" s="58">
        <v>0</v>
      </c>
      <c r="AB3182" s="58">
        <v>0</v>
      </c>
      <c r="AC3182" s="58" t="s">
        <v>91</v>
      </c>
    </row>
    <row r="3183" spans="1:29" x14ac:dyDescent="0.3">
      <c r="A3183" s="57">
        <v>6660006</v>
      </c>
      <c r="B3183" s="12" t="s">
        <v>2767</v>
      </c>
      <c r="C3183" s="58" t="s">
        <v>109</v>
      </c>
      <c r="D3183" s="58" t="s">
        <v>112</v>
      </c>
      <c r="E3183" s="58"/>
      <c r="F3183" s="58"/>
      <c r="G3183" s="58">
        <f>+IF(F3183&gt;K3183+100000,F3183-K3183,0)</f>
        <v>0</v>
      </c>
      <c r="H3183" s="58"/>
      <c r="I3183" s="58"/>
      <c r="J3183" s="58"/>
      <c r="K3183" s="58">
        <v>1540620</v>
      </c>
      <c r="L3183" s="12" t="s">
        <v>91</v>
      </c>
      <c r="M3183" s="12" t="s">
        <v>91</v>
      </c>
      <c r="N3183" s="12" t="s">
        <v>91</v>
      </c>
      <c r="O3183" s="12">
        <v>4</v>
      </c>
      <c r="P3183" s="12">
        <v>0</v>
      </c>
      <c r="Q3183" s="12">
        <v>0</v>
      </c>
      <c r="R3183" s="12">
        <v>68307</v>
      </c>
      <c r="S3183" s="59">
        <v>2.2821917808219179</v>
      </c>
      <c r="T3183" s="59">
        <v>69.857534246575341</v>
      </c>
      <c r="U3183" s="12">
        <v>1</v>
      </c>
      <c r="V3183" s="12">
        <v>1</v>
      </c>
      <c r="W3183" s="12">
        <v>1</v>
      </c>
      <c r="X3183" s="12">
        <v>2</v>
      </c>
      <c r="Y3183" s="12">
        <v>2</v>
      </c>
      <c r="Z3183" s="58">
        <v>0</v>
      </c>
      <c r="AA3183" s="58">
        <v>0</v>
      </c>
      <c r="AB3183" s="58">
        <v>0</v>
      </c>
      <c r="AC3183" s="58" t="s">
        <v>91</v>
      </c>
    </row>
    <row r="3184" spans="1:29" x14ac:dyDescent="0.3">
      <c r="A3184" s="57">
        <v>2066848248</v>
      </c>
      <c r="B3184" s="12" t="s">
        <v>2770</v>
      </c>
      <c r="C3184" s="58" t="s">
        <v>108</v>
      </c>
      <c r="D3184" s="58" t="s">
        <v>29</v>
      </c>
      <c r="E3184" s="58"/>
      <c r="F3184" s="58">
        <v>1748392</v>
      </c>
      <c r="G3184" s="58">
        <f>+IF(F3184&gt;K3184+100000,F3184-K3184,0)</f>
        <v>199963</v>
      </c>
      <c r="H3184" s="58">
        <v>148039</v>
      </c>
      <c r="I3184" s="58">
        <v>0</v>
      </c>
      <c r="J3184" s="58">
        <v>0</v>
      </c>
      <c r="K3184" s="58">
        <v>1548429</v>
      </c>
      <c r="L3184" s="12" t="s">
        <v>88</v>
      </c>
      <c r="M3184" s="12" t="s">
        <v>89</v>
      </c>
      <c r="N3184" s="12" t="s">
        <v>10</v>
      </c>
      <c r="O3184" s="12">
        <v>4</v>
      </c>
      <c r="P3184" s="12">
        <v>0</v>
      </c>
      <c r="Q3184" s="12">
        <v>0</v>
      </c>
      <c r="R3184" s="12">
        <v>20001</v>
      </c>
      <c r="S3184" s="59">
        <v>2.3616438356164382</v>
      </c>
      <c r="T3184" s="59">
        <v>21.904109589041095</v>
      </c>
      <c r="U3184" s="12">
        <v>2</v>
      </c>
      <c r="V3184" s="12">
        <v>3</v>
      </c>
      <c r="W3184" s="12">
        <v>2</v>
      </c>
      <c r="X3184" s="12">
        <v>2</v>
      </c>
      <c r="Y3184" s="12">
        <v>3</v>
      </c>
      <c r="Z3184" s="58">
        <v>0</v>
      </c>
      <c r="AA3184" s="58">
        <v>0</v>
      </c>
      <c r="AB3184" s="58">
        <v>0</v>
      </c>
      <c r="AC3184" s="58" t="s">
        <v>91</v>
      </c>
    </row>
    <row r="3185" spans="1:29" x14ac:dyDescent="0.3">
      <c r="A3185" s="57">
        <v>2240842208</v>
      </c>
      <c r="B3185" s="12" t="s">
        <v>2772</v>
      </c>
      <c r="C3185" s="58" t="s">
        <v>108</v>
      </c>
      <c r="D3185" s="58" t="s">
        <v>114</v>
      </c>
      <c r="E3185" s="58">
        <v>626847</v>
      </c>
      <c r="F3185" s="58">
        <v>2642305</v>
      </c>
      <c r="G3185" s="58">
        <f>+IF(F3185&gt;K3185+100000,F3185-K3185,0)</f>
        <v>1090041</v>
      </c>
      <c r="H3185" s="58">
        <v>99563</v>
      </c>
      <c r="I3185" s="58">
        <v>0</v>
      </c>
      <c r="J3185" s="58">
        <v>0</v>
      </c>
      <c r="K3185" s="58">
        <v>1552264</v>
      </c>
      <c r="L3185" s="12" t="s">
        <v>88</v>
      </c>
      <c r="M3185" s="12" t="s">
        <v>89</v>
      </c>
      <c r="N3185" s="12" t="s">
        <v>10</v>
      </c>
      <c r="O3185" s="12">
        <v>4</v>
      </c>
      <c r="P3185" s="12">
        <v>0</v>
      </c>
      <c r="Q3185" s="12">
        <v>0</v>
      </c>
      <c r="R3185" s="12">
        <v>8001</v>
      </c>
      <c r="S3185" s="59">
        <v>5.3342465753424655</v>
      </c>
      <c r="T3185" s="59">
        <v>31.643835616438356</v>
      </c>
      <c r="U3185" s="12">
        <v>1</v>
      </c>
      <c r="V3185" s="12">
        <v>4</v>
      </c>
      <c r="W3185" s="12">
        <v>2</v>
      </c>
      <c r="X3185" s="12">
        <v>2</v>
      </c>
      <c r="Y3185" s="12">
        <v>1</v>
      </c>
      <c r="Z3185" s="58">
        <v>0</v>
      </c>
      <c r="AA3185" s="58">
        <v>0</v>
      </c>
      <c r="AB3185" s="58">
        <v>0</v>
      </c>
      <c r="AC3185" s="58" t="s">
        <v>91</v>
      </c>
    </row>
    <row r="3186" spans="1:29" x14ac:dyDescent="0.3">
      <c r="A3186" s="57">
        <v>2224628682</v>
      </c>
      <c r="B3186" s="12" t="s">
        <v>2773</v>
      </c>
      <c r="C3186" s="58" t="s">
        <v>106</v>
      </c>
      <c r="D3186" s="58" t="s">
        <v>30</v>
      </c>
      <c r="E3186" s="58">
        <v>1364899</v>
      </c>
      <c r="F3186" s="58">
        <v>10526661</v>
      </c>
      <c r="G3186" s="58">
        <f>+IF(F3186&gt;K3186+100000,F3186-K3186,0)</f>
        <v>8972052</v>
      </c>
      <c r="H3186" s="58">
        <v>376091</v>
      </c>
      <c r="I3186" s="58">
        <v>0</v>
      </c>
      <c r="J3186" s="58">
        <v>0</v>
      </c>
      <c r="K3186" s="58">
        <v>1554609</v>
      </c>
      <c r="L3186" s="12" t="s">
        <v>88</v>
      </c>
      <c r="M3186" s="12" t="s">
        <v>89</v>
      </c>
      <c r="N3186" s="12" t="s">
        <v>10</v>
      </c>
      <c r="O3186" s="12">
        <v>4</v>
      </c>
      <c r="P3186" s="12">
        <v>0</v>
      </c>
      <c r="Q3186" s="12">
        <v>0</v>
      </c>
      <c r="R3186" s="12">
        <v>76130</v>
      </c>
      <c r="S3186" s="59">
        <v>2.4575342465753423</v>
      </c>
      <c r="T3186" s="59">
        <v>28.720547945205478</v>
      </c>
      <c r="U3186" s="12">
        <v>2</v>
      </c>
      <c r="V3186" s="12">
        <v>0</v>
      </c>
      <c r="W3186" s="12">
        <v>3</v>
      </c>
      <c r="X3186" s="12">
        <v>4</v>
      </c>
      <c r="Y3186" s="12">
        <v>1</v>
      </c>
      <c r="Z3186" s="58">
        <v>0</v>
      </c>
      <c r="AA3186" s="58">
        <v>0</v>
      </c>
      <c r="AB3186" s="58">
        <v>0</v>
      </c>
      <c r="AC3186" s="58" t="s">
        <v>91</v>
      </c>
    </row>
    <row r="3187" spans="1:29" x14ac:dyDescent="0.3">
      <c r="A3187" s="57">
        <v>2224646400</v>
      </c>
      <c r="B3187" s="12" t="s">
        <v>2774</v>
      </c>
      <c r="C3187" s="58" t="s">
        <v>109</v>
      </c>
      <c r="D3187" s="58" t="s">
        <v>112</v>
      </c>
      <c r="E3187" s="58"/>
      <c r="F3187" s="58"/>
      <c r="G3187" s="58">
        <f>+IF(F3187&gt;K3187+100000,F3187-K3187,0)</f>
        <v>0</v>
      </c>
      <c r="H3187" s="58"/>
      <c r="I3187" s="58"/>
      <c r="J3187" s="58"/>
      <c r="K3187" s="58">
        <v>1554609</v>
      </c>
      <c r="L3187" s="12" t="s">
        <v>91</v>
      </c>
      <c r="M3187" s="12" t="s">
        <v>91</v>
      </c>
      <c r="N3187" s="12" t="s">
        <v>91</v>
      </c>
      <c r="O3187" s="12">
        <v>4</v>
      </c>
      <c r="P3187" s="12">
        <v>0</v>
      </c>
      <c r="Q3187" s="12">
        <v>0</v>
      </c>
      <c r="R3187" s="12">
        <v>76130</v>
      </c>
      <c r="S3187" s="59">
        <v>2.4657534246575343</v>
      </c>
      <c r="T3187" s="59">
        <v>24.797260273972604</v>
      </c>
      <c r="U3187" s="12">
        <v>1</v>
      </c>
      <c r="V3187" s="12">
        <v>0</v>
      </c>
      <c r="W3187" s="12">
        <v>3</v>
      </c>
      <c r="X3187" s="12">
        <v>3</v>
      </c>
      <c r="Y3187" s="12">
        <v>1</v>
      </c>
      <c r="Z3187" s="58">
        <v>0</v>
      </c>
      <c r="AA3187" s="58">
        <v>0</v>
      </c>
      <c r="AB3187" s="58">
        <v>0</v>
      </c>
      <c r="AC3187" s="58" t="s">
        <v>91</v>
      </c>
    </row>
    <row r="3188" spans="1:29" x14ac:dyDescent="0.3">
      <c r="A3188" s="57">
        <v>2060066262</v>
      </c>
      <c r="B3188" s="12" t="s">
        <v>2775</v>
      </c>
      <c r="C3188" s="58" t="s">
        <v>109</v>
      </c>
      <c r="D3188" s="58" t="s">
        <v>112</v>
      </c>
      <c r="E3188" s="58">
        <v>25620</v>
      </c>
      <c r="F3188" s="58"/>
      <c r="G3188" s="58">
        <f>+IF(F3188&gt;K3188+100000,F3188-K3188,0)</f>
        <v>0</v>
      </c>
      <c r="H3188" s="58"/>
      <c r="I3188" s="58"/>
      <c r="J3188" s="58"/>
      <c r="K3188" s="58">
        <v>1559950</v>
      </c>
      <c r="L3188" s="12" t="s">
        <v>91</v>
      </c>
      <c r="M3188" s="12" t="s">
        <v>91</v>
      </c>
      <c r="N3188" s="12" t="s">
        <v>91</v>
      </c>
      <c r="O3188" s="12">
        <v>4</v>
      </c>
      <c r="P3188" s="12">
        <v>0</v>
      </c>
      <c r="Q3188" s="12">
        <v>0</v>
      </c>
      <c r="R3188" s="12">
        <v>13838</v>
      </c>
      <c r="S3188" s="59">
        <v>4.816438356164384</v>
      </c>
      <c r="T3188" s="59">
        <v>30.597260273972601</v>
      </c>
      <c r="U3188" s="12">
        <v>1</v>
      </c>
      <c r="V3188" s="12">
        <v>2</v>
      </c>
      <c r="W3188" s="12">
        <v>1</v>
      </c>
      <c r="X3188" s="12">
        <v>2</v>
      </c>
      <c r="Y3188" s="12">
        <v>3</v>
      </c>
      <c r="Z3188" s="58">
        <v>0</v>
      </c>
      <c r="AA3188" s="58">
        <v>0</v>
      </c>
      <c r="AB3188" s="58">
        <v>0</v>
      </c>
      <c r="AC3188" s="58" t="s">
        <v>91</v>
      </c>
    </row>
    <row r="3189" spans="1:29" x14ac:dyDescent="0.3">
      <c r="A3189" s="57">
        <v>2044022888</v>
      </c>
      <c r="B3189" s="12" t="s">
        <v>2783</v>
      </c>
      <c r="C3189" s="58" t="s">
        <v>109</v>
      </c>
      <c r="D3189" s="58" t="s">
        <v>112</v>
      </c>
      <c r="E3189" s="58"/>
      <c r="F3189" s="58"/>
      <c r="G3189" s="58">
        <f>+IF(F3189&gt;K3189+100000,F3189-K3189,0)</f>
        <v>0</v>
      </c>
      <c r="H3189" s="58"/>
      <c r="I3189" s="58"/>
      <c r="J3189" s="58"/>
      <c r="K3189" s="58">
        <v>1563620</v>
      </c>
      <c r="L3189" s="12" t="s">
        <v>91</v>
      </c>
      <c r="M3189" s="12" t="s">
        <v>91</v>
      </c>
      <c r="N3189" s="12" t="s">
        <v>91</v>
      </c>
      <c r="O3189" s="12">
        <v>4</v>
      </c>
      <c r="P3189" s="12">
        <v>0</v>
      </c>
      <c r="Q3189" s="12">
        <v>0</v>
      </c>
      <c r="R3189" s="12">
        <v>13052</v>
      </c>
      <c r="S3189" s="59">
        <v>4.065753424657534</v>
      </c>
      <c r="T3189" s="59">
        <v>29.454794520547946</v>
      </c>
      <c r="U3189" s="12">
        <v>1</v>
      </c>
      <c r="V3189" s="12">
        <v>4</v>
      </c>
      <c r="W3189" s="12">
        <v>2</v>
      </c>
      <c r="X3189" s="12">
        <v>3</v>
      </c>
      <c r="Y3189" s="12">
        <v>1</v>
      </c>
      <c r="Z3189" s="58">
        <v>0</v>
      </c>
      <c r="AA3189" s="58">
        <v>0</v>
      </c>
      <c r="AB3189" s="58">
        <v>0</v>
      </c>
      <c r="AC3189" s="58" t="s">
        <v>91</v>
      </c>
    </row>
    <row r="3190" spans="1:29" x14ac:dyDescent="0.3">
      <c r="A3190" s="57">
        <v>2044026868</v>
      </c>
      <c r="B3190" s="12" t="s">
        <v>2784</v>
      </c>
      <c r="C3190" s="58" t="s">
        <v>108</v>
      </c>
      <c r="D3190" s="58" t="s">
        <v>113</v>
      </c>
      <c r="E3190" s="58"/>
      <c r="F3190" s="58">
        <v>121847</v>
      </c>
      <c r="G3190" s="58">
        <f>+IF(F3190&gt;K3190+100000,F3190-K3190,0)</f>
        <v>0</v>
      </c>
      <c r="H3190" s="58">
        <v>122822</v>
      </c>
      <c r="I3190" s="58">
        <v>0</v>
      </c>
      <c r="J3190" s="58">
        <v>0</v>
      </c>
      <c r="K3190" s="58">
        <v>1563620</v>
      </c>
      <c r="L3190" s="12" t="s">
        <v>88</v>
      </c>
      <c r="M3190" s="12" t="s">
        <v>89</v>
      </c>
      <c r="N3190" s="12" t="s">
        <v>10</v>
      </c>
      <c r="O3190" s="12">
        <v>4</v>
      </c>
      <c r="P3190" s="12">
        <v>0</v>
      </c>
      <c r="Q3190" s="12">
        <v>0</v>
      </c>
      <c r="R3190" s="12">
        <v>68276</v>
      </c>
      <c r="S3190" s="59">
        <v>4.065753424657534</v>
      </c>
      <c r="T3190" s="59">
        <v>31.682191780821917</v>
      </c>
      <c r="U3190" s="12">
        <v>1</v>
      </c>
      <c r="V3190" s="12">
        <v>2</v>
      </c>
      <c r="W3190" s="12">
        <v>1</v>
      </c>
      <c r="X3190" s="12">
        <v>8</v>
      </c>
      <c r="Y3190" s="12">
        <v>3</v>
      </c>
      <c r="Z3190" s="58">
        <v>0</v>
      </c>
      <c r="AA3190" s="58">
        <v>0</v>
      </c>
      <c r="AB3190" s="58">
        <v>0</v>
      </c>
      <c r="AC3190" s="58" t="s">
        <v>91</v>
      </c>
    </row>
    <row r="3191" spans="1:29" x14ac:dyDescent="0.3">
      <c r="A3191" s="57">
        <v>4820620</v>
      </c>
      <c r="B3191" s="12" t="s">
        <v>2785</v>
      </c>
      <c r="C3191" s="58" t="s">
        <v>108</v>
      </c>
      <c r="D3191" s="58" t="s">
        <v>113</v>
      </c>
      <c r="E3191" s="58"/>
      <c r="F3191" s="58">
        <v>1629724</v>
      </c>
      <c r="G3191" s="58">
        <f>+IF(F3191&gt;K3191+100000,F3191-K3191,0)</f>
        <v>0</v>
      </c>
      <c r="H3191" s="58">
        <v>129000</v>
      </c>
      <c r="I3191" s="58">
        <v>0</v>
      </c>
      <c r="J3191" s="58">
        <v>0</v>
      </c>
      <c r="K3191" s="58">
        <v>1563620</v>
      </c>
      <c r="L3191" s="12" t="s">
        <v>88</v>
      </c>
      <c r="M3191" s="12" t="s">
        <v>89</v>
      </c>
      <c r="N3191" s="12" t="s">
        <v>10</v>
      </c>
      <c r="O3191" s="12">
        <v>4</v>
      </c>
      <c r="P3191" s="12">
        <v>0</v>
      </c>
      <c r="Q3191" s="12">
        <v>0</v>
      </c>
      <c r="R3191" s="12">
        <v>13052</v>
      </c>
      <c r="S3191" s="59">
        <v>4.065753424657534</v>
      </c>
      <c r="T3191" s="59">
        <v>41.369863013698627</v>
      </c>
      <c r="U3191" s="12">
        <v>1</v>
      </c>
      <c r="V3191" s="12">
        <v>2</v>
      </c>
      <c r="W3191" s="12">
        <v>1</v>
      </c>
      <c r="X3191" s="12">
        <v>2</v>
      </c>
      <c r="Y3191" s="12">
        <v>3</v>
      </c>
      <c r="Z3191" s="58">
        <v>0</v>
      </c>
      <c r="AA3191" s="58">
        <v>0</v>
      </c>
      <c r="AB3191" s="58">
        <v>0</v>
      </c>
      <c r="AC3191" s="58" t="s">
        <v>91</v>
      </c>
    </row>
    <row r="3192" spans="1:29" x14ac:dyDescent="0.3">
      <c r="A3192" s="57">
        <v>2228400640</v>
      </c>
      <c r="B3192" s="12" t="s">
        <v>2787</v>
      </c>
      <c r="C3192" s="58" t="s">
        <v>109</v>
      </c>
      <c r="D3192" s="58" t="s">
        <v>112</v>
      </c>
      <c r="E3192" s="58">
        <v>185700</v>
      </c>
      <c r="F3192" s="58"/>
      <c r="G3192" s="58">
        <f>+IF(F3192&gt;K3192+100000,F3192-K3192,0)</f>
        <v>0</v>
      </c>
      <c r="H3192" s="58"/>
      <c r="I3192" s="58"/>
      <c r="J3192" s="58"/>
      <c r="K3192" s="58">
        <v>1566364</v>
      </c>
      <c r="L3192" s="12" t="s">
        <v>91</v>
      </c>
      <c r="M3192" s="12" t="s">
        <v>91</v>
      </c>
      <c r="N3192" s="12" t="s">
        <v>91</v>
      </c>
      <c r="O3192" s="12">
        <v>4</v>
      </c>
      <c r="P3192" s="12">
        <v>0</v>
      </c>
      <c r="Q3192" s="12">
        <v>0</v>
      </c>
      <c r="R3192" s="12">
        <v>5001</v>
      </c>
      <c r="S3192" s="12">
        <v>4.1561643835616442</v>
      </c>
      <c r="T3192" s="12">
        <v>31.408219178082192</v>
      </c>
      <c r="U3192" s="12">
        <v>2</v>
      </c>
      <c r="V3192" s="12">
        <v>0</v>
      </c>
      <c r="W3192" s="12">
        <v>4</v>
      </c>
      <c r="X3192" s="12">
        <v>2</v>
      </c>
      <c r="Y3192" s="12">
        <v>2</v>
      </c>
      <c r="Z3192" s="58">
        <v>0</v>
      </c>
      <c r="AA3192" s="58">
        <v>0</v>
      </c>
      <c r="AB3192" s="58">
        <v>0</v>
      </c>
      <c r="AC3192" s="58" t="s">
        <v>91</v>
      </c>
    </row>
    <row r="3193" spans="1:29" x14ac:dyDescent="0.3">
      <c r="A3193" s="57">
        <v>2228480482</v>
      </c>
      <c r="B3193" s="12" t="s">
        <v>2788</v>
      </c>
      <c r="C3193" s="58" t="s">
        <v>109</v>
      </c>
      <c r="D3193" s="58" t="s">
        <v>112</v>
      </c>
      <c r="E3193" s="58"/>
      <c r="F3193" s="58"/>
      <c r="G3193" s="58">
        <f>+IF(F3193&gt;K3193+100000,F3193-K3193,0)</f>
        <v>0</v>
      </c>
      <c r="H3193" s="58"/>
      <c r="I3193" s="58"/>
      <c r="J3193" s="58"/>
      <c r="K3193" s="58">
        <v>1566929</v>
      </c>
      <c r="L3193" s="12" t="s">
        <v>91</v>
      </c>
      <c r="M3193" s="12" t="s">
        <v>91</v>
      </c>
      <c r="N3193" s="12" t="s">
        <v>91</v>
      </c>
      <c r="O3193" s="12">
        <v>4</v>
      </c>
      <c r="P3193" s="12">
        <v>0</v>
      </c>
      <c r="Q3193" s="12">
        <v>0</v>
      </c>
      <c r="R3193" s="12">
        <v>5001</v>
      </c>
      <c r="S3193" s="59">
        <v>3.8575342465753426</v>
      </c>
      <c r="T3193" s="59">
        <v>29.912328767123288</v>
      </c>
      <c r="U3193" s="12">
        <v>1</v>
      </c>
      <c r="V3193" s="12">
        <v>4</v>
      </c>
      <c r="W3193" s="12">
        <v>3</v>
      </c>
      <c r="X3193" s="12">
        <v>3</v>
      </c>
      <c r="Y3193" s="12">
        <v>1</v>
      </c>
      <c r="Z3193" s="58">
        <v>0</v>
      </c>
      <c r="AA3193" s="58">
        <v>0</v>
      </c>
      <c r="AB3193" s="58">
        <v>0</v>
      </c>
      <c r="AC3193" s="58" t="s">
        <v>91</v>
      </c>
    </row>
    <row r="3194" spans="1:29" x14ac:dyDescent="0.3">
      <c r="A3194" s="57">
        <v>2008884206</v>
      </c>
      <c r="B3194" s="12" t="s">
        <v>2789</v>
      </c>
      <c r="C3194" s="58" t="s">
        <v>108</v>
      </c>
      <c r="D3194" s="58" t="s">
        <v>113</v>
      </c>
      <c r="E3194" s="58">
        <v>79860</v>
      </c>
      <c r="F3194" s="58">
        <v>1185919</v>
      </c>
      <c r="G3194" s="58">
        <f>+IF(F3194&gt;K3194+100000,F3194-K3194,0)</f>
        <v>0</v>
      </c>
      <c r="H3194" s="58">
        <v>174881</v>
      </c>
      <c r="I3194" s="58">
        <v>0</v>
      </c>
      <c r="J3194" s="58">
        <v>0</v>
      </c>
      <c r="K3194" s="58">
        <v>1567755</v>
      </c>
      <c r="L3194" s="12" t="s">
        <v>88</v>
      </c>
      <c r="M3194" s="12" t="s">
        <v>89</v>
      </c>
      <c r="N3194" s="12" t="s">
        <v>10</v>
      </c>
      <c r="O3194" s="12">
        <v>4</v>
      </c>
      <c r="P3194" s="12">
        <v>0</v>
      </c>
      <c r="Q3194" s="12">
        <v>0</v>
      </c>
      <c r="R3194" s="12">
        <v>68001</v>
      </c>
      <c r="S3194" s="59">
        <v>3.1561643835616437</v>
      </c>
      <c r="T3194" s="59">
        <v>25.531506849315068</v>
      </c>
      <c r="U3194" s="12">
        <v>1</v>
      </c>
      <c r="V3194" s="12">
        <v>5</v>
      </c>
      <c r="W3194" s="12">
        <v>2</v>
      </c>
      <c r="X3194" s="12">
        <v>4</v>
      </c>
      <c r="Y3194" s="12">
        <v>1</v>
      </c>
      <c r="Z3194" s="58">
        <v>0</v>
      </c>
      <c r="AA3194" s="58">
        <v>0</v>
      </c>
      <c r="AB3194" s="58">
        <v>0</v>
      </c>
      <c r="AC3194" s="58" t="s">
        <v>91</v>
      </c>
    </row>
    <row r="3195" spans="1:29" x14ac:dyDescent="0.3">
      <c r="A3195" s="57">
        <v>2062846440</v>
      </c>
      <c r="B3195" s="12" t="s">
        <v>2790</v>
      </c>
      <c r="C3195" s="58" t="s">
        <v>108</v>
      </c>
      <c r="D3195" s="58" t="s">
        <v>113</v>
      </c>
      <c r="E3195" s="58">
        <v>243256</v>
      </c>
      <c r="F3195" s="58">
        <v>832513</v>
      </c>
      <c r="G3195" s="58">
        <f>+IF(F3195&gt;K3195+100000,F3195-K3195,0)</f>
        <v>0</v>
      </c>
      <c r="H3195" s="58">
        <v>212987</v>
      </c>
      <c r="I3195" s="58">
        <v>0</v>
      </c>
      <c r="J3195" s="58">
        <v>2856205</v>
      </c>
      <c r="K3195" s="58">
        <v>1569842</v>
      </c>
      <c r="L3195" s="12" t="s">
        <v>87</v>
      </c>
      <c r="M3195" s="12" t="s">
        <v>89</v>
      </c>
      <c r="N3195" s="12" t="s">
        <v>10</v>
      </c>
      <c r="O3195" s="12">
        <v>4</v>
      </c>
      <c r="P3195" s="12">
        <v>0</v>
      </c>
      <c r="Q3195" s="12">
        <v>0</v>
      </c>
      <c r="R3195" s="12">
        <v>8001</v>
      </c>
      <c r="S3195" s="59">
        <v>5.5013698630136982</v>
      </c>
      <c r="T3195" s="59">
        <v>34.723287671232875</v>
      </c>
      <c r="U3195" s="12">
        <v>2</v>
      </c>
      <c r="V3195" s="12">
        <v>2</v>
      </c>
      <c r="W3195" s="12">
        <v>2</v>
      </c>
      <c r="X3195" s="12">
        <v>2</v>
      </c>
      <c r="Y3195" s="12">
        <v>1</v>
      </c>
      <c r="Z3195" s="58">
        <v>0</v>
      </c>
      <c r="AA3195" s="58">
        <v>0</v>
      </c>
      <c r="AB3195" s="58">
        <v>0</v>
      </c>
      <c r="AC3195" s="58" t="s">
        <v>91</v>
      </c>
    </row>
    <row r="3196" spans="1:29" x14ac:dyDescent="0.3">
      <c r="A3196" s="57">
        <v>84240620</v>
      </c>
      <c r="B3196" s="12" t="s">
        <v>2792</v>
      </c>
      <c r="C3196" s="58" t="s">
        <v>106</v>
      </c>
      <c r="D3196" s="58" t="s">
        <v>116</v>
      </c>
      <c r="E3196" s="58">
        <v>215</v>
      </c>
      <c r="F3196" s="58">
        <v>15436579</v>
      </c>
      <c r="G3196" s="58">
        <f>+IF(F3196&gt;K3196+100000,F3196-K3196,0)</f>
        <v>13865625</v>
      </c>
      <c r="H3196" s="58">
        <v>443721</v>
      </c>
      <c r="I3196" s="58">
        <v>0</v>
      </c>
      <c r="J3196" s="58">
        <v>7566008</v>
      </c>
      <c r="K3196" s="58">
        <v>1570954</v>
      </c>
      <c r="L3196" s="12" t="s">
        <v>87</v>
      </c>
      <c r="M3196" s="12" t="s">
        <v>89</v>
      </c>
      <c r="N3196" s="12" t="s">
        <v>10</v>
      </c>
      <c r="O3196" s="12">
        <v>4</v>
      </c>
      <c r="P3196" s="12">
        <v>0</v>
      </c>
      <c r="Q3196" s="12">
        <v>0</v>
      </c>
      <c r="R3196" s="12">
        <v>76001</v>
      </c>
      <c r="S3196" s="59">
        <v>1.7095890410958905</v>
      </c>
      <c r="T3196" s="59">
        <v>45.994520547945207</v>
      </c>
      <c r="U3196" s="12">
        <v>1</v>
      </c>
      <c r="V3196" s="12">
        <v>5</v>
      </c>
      <c r="W3196" s="12">
        <v>5</v>
      </c>
      <c r="X3196" s="12">
        <v>4</v>
      </c>
      <c r="Y3196" s="12">
        <v>3</v>
      </c>
      <c r="Z3196" s="58">
        <v>0</v>
      </c>
      <c r="AA3196" s="58">
        <v>0</v>
      </c>
      <c r="AB3196" s="58">
        <v>0</v>
      </c>
      <c r="AC3196" s="58" t="s">
        <v>91</v>
      </c>
    </row>
    <row r="3197" spans="1:29" x14ac:dyDescent="0.3">
      <c r="A3197" s="57">
        <v>62080246</v>
      </c>
      <c r="B3197" s="12" t="s">
        <v>2794</v>
      </c>
      <c r="C3197" s="58" t="s">
        <v>109</v>
      </c>
      <c r="D3197" s="58" t="s">
        <v>117</v>
      </c>
      <c r="E3197" s="58">
        <v>4658910</v>
      </c>
      <c r="F3197" s="58"/>
      <c r="G3197" s="58">
        <f>+IF(F3197&gt;K3197+100000,F3197-K3197,0)</f>
        <v>0</v>
      </c>
      <c r="H3197" s="58"/>
      <c r="I3197" s="58"/>
      <c r="J3197" s="58"/>
      <c r="K3197" s="58">
        <v>1576473</v>
      </c>
      <c r="L3197" s="12" t="s">
        <v>91</v>
      </c>
      <c r="M3197" s="12" t="s">
        <v>91</v>
      </c>
      <c r="N3197" s="12" t="s">
        <v>91</v>
      </c>
      <c r="O3197" s="12">
        <v>4</v>
      </c>
      <c r="P3197" s="12">
        <v>0</v>
      </c>
      <c r="Q3197" s="12">
        <v>0</v>
      </c>
      <c r="R3197" s="12">
        <v>76001</v>
      </c>
      <c r="S3197" s="59">
        <v>2.6054794520547944</v>
      </c>
      <c r="T3197" s="59">
        <v>52.712328767123289</v>
      </c>
      <c r="U3197" s="12">
        <v>2</v>
      </c>
      <c r="V3197" s="12">
        <v>5</v>
      </c>
      <c r="W3197" s="12">
        <v>3</v>
      </c>
      <c r="X3197" s="12">
        <v>3</v>
      </c>
      <c r="Y3197" s="12">
        <v>1</v>
      </c>
      <c r="Z3197" s="58">
        <v>0</v>
      </c>
      <c r="AA3197" s="58">
        <v>0</v>
      </c>
      <c r="AB3197" s="58">
        <v>0</v>
      </c>
      <c r="AC3197" s="58" t="s">
        <v>91</v>
      </c>
    </row>
    <row r="3198" spans="1:29" x14ac:dyDescent="0.3">
      <c r="A3198" s="57">
        <v>2224464860</v>
      </c>
      <c r="B3198" s="12" t="s">
        <v>2795</v>
      </c>
      <c r="C3198" s="58" t="s">
        <v>109</v>
      </c>
      <c r="D3198" s="58" t="s">
        <v>112</v>
      </c>
      <c r="E3198" s="58">
        <v>702911</v>
      </c>
      <c r="F3198" s="58"/>
      <c r="G3198" s="58">
        <f>+IF(F3198&gt;K3198+100000,F3198-K3198,0)</f>
        <v>0</v>
      </c>
      <c r="H3198" s="58"/>
      <c r="I3198" s="58"/>
      <c r="J3198" s="58"/>
      <c r="K3198" s="58">
        <v>1577963</v>
      </c>
      <c r="L3198" s="12" t="s">
        <v>91</v>
      </c>
      <c r="M3198" s="12" t="s">
        <v>91</v>
      </c>
      <c r="N3198" s="12" t="s">
        <v>91</v>
      </c>
      <c r="O3198" s="12">
        <v>4</v>
      </c>
      <c r="P3198" s="12">
        <v>0</v>
      </c>
      <c r="Q3198" s="12">
        <v>0</v>
      </c>
      <c r="R3198" s="12">
        <v>76318</v>
      </c>
      <c r="S3198" s="59">
        <v>2.5671232876712327</v>
      </c>
      <c r="T3198" s="59">
        <v>30.427397260273974</v>
      </c>
      <c r="U3198" s="12">
        <v>1</v>
      </c>
      <c r="V3198" s="12">
        <v>4</v>
      </c>
      <c r="W3198" s="12">
        <v>1</v>
      </c>
      <c r="X3198" s="12">
        <v>3</v>
      </c>
      <c r="Y3198" s="12">
        <v>1</v>
      </c>
      <c r="Z3198" s="58">
        <v>0</v>
      </c>
      <c r="AA3198" s="58">
        <v>0</v>
      </c>
      <c r="AB3198" s="58">
        <v>0</v>
      </c>
      <c r="AC3198" s="58" t="s">
        <v>91</v>
      </c>
    </row>
    <row r="3199" spans="1:29" x14ac:dyDescent="0.3">
      <c r="A3199" s="57">
        <v>66886286</v>
      </c>
      <c r="B3199" s="12" t="s">
        <v>2796</v>
      </c>
      <c r="C3199" s="58" t="s">
        <v>109</v>
      </c>
      <c r="D3199" s="58" t="s">
        <v>112</v>
      </c>
      <c r="E3199" s="58">
        <v>50167</v>
      </c>
      <c r="F3199" s="58"/>
      <c r="G3199" s="58">
        <f>+IF(F3199&gt;K3199+100000,F3199-K3199,0)</f>
        <v>0</v>
      </c>
      <c r="H3199" s="58"/>
      <c r="I3199" s="58"/>
      <c r="J3199" s="58"/>
      <c r="K3199" s="58">
        <v>1577963</v>
      </c>
      <c r="L3199" s="12" t="s">
        <v>91</v>
      </c>
      <c r="M3199" s="12" t="s">
        <v>91</v>
      </c>
      <c r="N3199" s="12" t="s">
        <v>91</v>
      </c>
      <c r="O3199" s="12">
        <v>4</v>
      </c>
      <c r="P3199" s="12">
        <v>0</v>
      </c>
      <c r="Q3199" s="12">
        <v>0</v>
      </c>
      <c r="R3199" s="12">
        <v>76130</v>
      </c>
      <c r="S3199" s="59">
        <v>2.5616438356164384</v>
      </c>
      <c r="T3199" s="59">
        <v>49.742465753424661</v>
      </c>
      <c r="U3199" s="12">
        <v>2</v>
      </c>
      <c r="V3199" s="12">
        <v>4</v>
      </c>
      <c r="W3199" s="12">
        <v>1</v>
      </c>
      <c r="X3199" s="12">
        <v>3</v>
      </c>
      <c r="Y3199" s="12">
        <v>2</v>
      </c>
      <c r="Z3199" s="58">
        <v>0</v>
      </c>
      <c r="AA3199" s="58">
        <v>0</v>
      </c>
      <c r="AB3199" s="58">
        <v>0</v>
      </c>
      <c r="AC3199" s="58" t="s">
        <v>91</v>
      </c>
    </row>
    <row r="3200" spans="1:29" x14ac:dyDescent="0.3">
      <c r="A3200" s="57">
        <v>26668806</v>
      </c>
      <c r="B3200" s="12" t="s">
        <v>2797</v>
      </c>
      <c r="C3200" s="58" t="s">
        <v>108</v>
      </c>
      <c r="D3200" s="58" t="s">
        <v>113</v>
      </c>
      <c r="E3200" s="58">
        <v>44536</v>
      </c>
      <c r="F3200" s="58">
        <v>276771</v>
      </c>
      <c r="G3200" s="58">
        <f>+IF(F3200&gt;K3200+100000,F3200-K3200,0)</f>
        <v>0</v>
      </c>
      <c r="H3200" s="58">
        <v>94853</v>
      </c>
      <c r="I3200" s="58">
        <v>0</v>
      </c>
      <c r="J3200" s="58">
        <v>0</v>
      </c>
      <c r="K3200" s="58">
        <v>1577963</v>
      </c>
      <c r="L3200" s="12" t="s">
        <v>88</v>
      </c>
      <c r="M3200" s="12" t="s">
        <v>89</v>
      </c>
      <c r="N3200" s="12" t="s">
        <v>10</v>
      </c>
      <c r="O3200" s="12">
        <v>4</v>
      </c>
      <c r="P3200" s="12">
        <v>0</v>
      </c>
      <c r="Q3200" s="12">
        <v>0</v>
      </c>
      <c r="R3200" s="12">
        <v>76001</v>
      </c>
      <c r="S3200" s="59">
        <v>2.5616438356164384</v>
      </c>
      <c r="T3200" s="59">
        <v>60.627397260273973</v>
      </c>
      <c r="U3200" s="12">
        <v>1</v>
      </c>
      <c r="V3200" s="12">
        <v>2</v>
      </c>
      <c r="W3200" s="12">
        <v>2</v>
      </c>
      <c r="X3200" s="12">
        <v>3</v>
      </c>
      <c r="Y3200" s="12">
        <v>3</v>
      </c>
      <c r="Z3200" s="58">
        <v>0</v>
      </c>
      <c r="AA3200" s="58">
        <v>0</v>
      </c>
      <c r="AB3200" s="58">
        <v>0</v>
      </c>
      <c r="AC3200" s="58" t="s">
        <v>91</v>
      </c>
    </row>
    <row r="3201" spans="1:29" x14ac:dyDescent="0.3">
      <c r="A3201" s="57">
        <v>24664226</v>
      </c>
      <c r="B3201" s="12" t="s">
        <v>2798</v>
      </c>
      <c r="C3201" s="58" t="s">
        <v>109</v>
      </c>
      <c r="D3201" s="58" t="s">
        <v>112</v>
      </c>
      <c r="E3201" s="58">
        <v>686250</v>
      </c>
      <c r="F3201" s="58"/>
      <c r="G3201" s="58">
        <f>+IF(F3201&gt;K3201+100000,F3201-K3201,0)</f>
        <v>0</v>
      </c>
      <c r="H3201" s="58"/>
      <c r="I3201" s="58"/>
      <c r="J3201" s="58"/>
      <c r="K3201" s="58">
        <v>1578120</v>
      </c>
      <c r="L3201" s="12" t="s">
        <v>91</v>
      </c>
      <c r="M3201" s="12" t="s">
        <v>91</v>
      </c>
      <c r="N3201" s="12" t="s">
        <v>91</v>
      </c>
      <c r="O3201" s="12">
        <v>4</v>
      </c>
      <c r="P3201" s="12">
        <v>0</v>
      </c>
      <c r="Q3201" s="12">
        <v>0</v>
      </c>
      <c r="R3201" s="12">
        <v>68255</v>
      </c>
      <c r="S3201" s="59">
        <v>3.6164383561643834</v>
      </c>
      <c r="T3201" s="59">
        <v>36.950684931506849</v>
      </c>
      <c r="U3201" s="12">
        <v>1</v>
      </c>
      <c r="V3201" s="12">
        <v>2</v>
      </c>
      <c r="W3201" s="12">
        <v>1</v>
      </c>
      <c r="X3201" s="12">
        <v>3</v>
      </c>
      <c r="Y3201" s="12">
        <v>2</v>
      </c>
      <c r="Z3201" s="58">
        <v>0</v>
      </c>
      <c r="AA3201" s="58">
        <v>0</v>
      </c>
      <c r="AB3201" s="58">
        <v>0</v>
      </c>
      <c r="AC3201" s="58" t="s">
        <v>91</v>
      </c>
    </row>
    <row r="3202" spans="1:29" x14ac:dyDescent="0.3">
      <c r="A3202" s="57">
        <v>2008684440</v>
      </c>
      <c r="B3202" s="12" t="s">
        <v>2799</v>
      </c>
      <c r="C3202" s="58" t="s">
        <v>108</v>
      </c>
      <c r="D3202" s="58" t="s">
        <v>29</v>
      </c>
      <c r="E3202" s="58"/>
      <c r="F3202" s="58">
        <v>2432575</v>
      </c>
      <c r="G3202" s="58">
        <f>+IF(F3202&gt;K3202+100000,F3202-K3202,0)</f>
        <v>854455</v>
      </c>
      <c r="H3202" s="58">
        <v>124436</v>
      </c>
      <c r="I3202" s="58">
        <v>0</v>
      </c>
      <c r="J3202" s="58">
        <v>0</v>
      </c>
      <c r="K3202" s="58">
        <v>1578120</v>
      </c>
      <c r="L3202" s="12" t="s">
        <v>88</v>
      </c>
      <c r="M3202" s="12" t="s">
        <v>89</v>
      </c>
      <c r="N3202" s="12" t="s">
        <v>10</v>
      </c>
      <c r="O3202" s="12">
        <v>4</v>
      </c>
      <c r="P3202" s="12">
        <v>0</v>
      </c>
      <c r="Q3202" s="12">
        <v>0</v>
      </c>
      <c r="R3202" s="12">
        <v>13052</v>
      </c>
      <c r="S3202" s="59">
        <v>3.56986301369863</v>
      </c>
      <c r="T3202" s="59">
        <v>24.706849315068492</v>
      </c>
      <c r="U3202" s="12">
        <v>1</v>
      </c>
      <c r="V3202" s="12">
        <v>2</v>
      </c>
      <c r="W3202" s="12">
        <v>1</v>
      </c>
      <c r="X3202" s="12">
        <v>3</v>
      </c>
      <c r="Y3202" s="12">
        <v>3</v>
      </c>
      <c r="Z3202" s="58">
        <v>0</v>
      </c>
      <c r="AA3202" s="58">
        <v>0</v>
      </c>
      <c r="AB3202" s="58">
        <v>0</v>
      </c>
      <c r="AC3202" s="58" t="s">
        <v>91</v>
      </c>
    </row>
    <row r="3203" spans="1:29" x14ac:dyDescent="0.3">
      <c r="A3203" s="57">
        <v>24042404</v>
      </c>
      <c r="B3203" s="12" t="s">
        <v>2800</v>
      </c>
      <c r="C3203" s="58" t="s">
        <v>108</v>
      </c>
      <c r="D3203" s="58" t="s">
        <v>113</v>
      </c>
      <c r="E3203" s="58"/>
      <c r="F3203" s="58">
        <v>1281075</v>
      </c>
      <c r="G3203" s="58">
        <f>+IF(F3203&gt;K3203+100000,F3203-K3203,0)</f>
        <v>0</v>
      </c>
      <c r="H3203" s="58">
        <v>126470.00000000001</v>
      </c>
      <c r="I3203" s="58">
        <v>0</v>
      </c>
      <c r="J3203" s="58">
        <v>0</v>
      </c>
      <c r="K3203" s="58">
        <v>1578513</v>
      </c>
      <c r="L3203" s="12" t="s">
        <v>88</v>
      </c>
      <c r="M3203" s="12" t="s">
        <v>89</v>
      </c>
      <c r="N3203" s="12" t="s">
        <v>10</v>
      </c>
      <c r="O3203" s="12">
        <v>4</v>
      </c>
      <c r="P3203" s="12">
        <v>0</v>
      </c>
      <c r="Q3203" s="12">
        <v>0</v>
      </c>
      <c r="R3203" s="12">
        <v>68307</v>
      </c>
      <c r="S3203" s="59">
        <v>6.2136986301369861</v>
      </c>
      <c r="T3203" s="59">
        <v>40.972602739726028</v>
      </c>
      <c r="U3203" s="12">
        <v>2</v>
      </c>
      <c r="V3203" s="12">
        <v>2</v>
      </c>
      <c r="W3203" s="12">
        <v>2</v>
      </c>
      <c r="X3203" s="12">
        <v>2</v>
      </c>
      <c r="Y3203" s="12">
        <v>3</v>
      </c>
      <c r="Z3203" s="58">
        <v>0</v>
      </c>
      <c r="AA3203" s="58">
        <v>0</v>
      </c>
      <c r="AB3203" s="58">
        <v>0</v>
      </c>
      <c r="AC3203" s="58" t="s">
        <v>91</v>
      </c>
    </row>
    <row r="3204" spans="1:29" x14ac:dyDescent="0.3">
      <c r="A3204" s="57">
        <v>2244060404</v>
      </c>
      <c r="B3204" s="12" t="s">
        <v>2802</v>
      </c>
      <c r="C3204" s="58" t="s">
        <v>109</v>
      </c>
      <c r="D3204" s="58" t="s">
        <v>112</v>
      </c>
      <c r="E3204" s="58"/>
      <c r="F3204" s="58"/>
      <c r="G3204" s="58">
        <f>+IF(F3204&gt;K3204+100000,F3204-K3204,0)</f>
        <v>0</v>
      </c>
      <c r="H3204" s="58"/>
      <c r="I3204" s="58"/>
      <c r="J3204" s="58"/>
      <c r="K3204" s="58">
        <v>1579453</v>
      </c>
      <c r="L3204" s="12" t="s">
        <v>91</v>
      </c>
      <c r="M3204" s="12" t="s">
        <v>91</v>
      </c>
      <c r="N3204" s="12" t="s">
        <v>91</v>
      </c>
      <c r="O3204" s="12">
        <v>4</v>
      </c>
      <c r="P3204" s="12">
        <v>0</v>
      </c>
      <c r="Q3204" s="12">
        <v>0</v>
      </c>
      <c r="R3204" s="12">
        <v>19455</v>
      </c>
      <c r="S3204" s="59">
        <v>2.5232876712328767</v>
      </c>
      <c r="T3204" s="59">
        <v>27.739726027397261</v>
      </c>
      <c r="U3204" s="12">
        <v>2</v>
      </c>
      <c r="V3204" s="12">
        <v>0</v>
      </c>
      <c r="W3204" s="12">
        <v>2</v>
      </c>
      <c r="X3204" s="12">
        <v>3</v>
      </c>
      <c r="Y3204" s="12">
        <v>1</v>
      </c>
      <c r="Z3204" s="58">
        <v>0</v>
      </c>
      <c r="AA3204" s="58">
        <v>0</v>
      </c>
      <c r="AB3204" s="58">
        <v>0</v>
      </c>
      <c r="AC3204" s="58" t="s">
        <v>91</v>
      </c>
    </row>
    <row r="3205" spans="1:29" x14ac:dyDescent="0.3">
      <c r="A3205" s="57">
        <v>2008402868</v>
      </c>
      <c r="B3205" s="12" t="s">
        <v>2803</v>
      </c>
      <c r="C3205" s="58" t="s">
        <v>109</v>
      </c>
      <c r="D3205" s="58" t="s">
        <v>112</v>
      </c>
      <c r="E3205" s="58"/>
      <c r="F3205" s="58"/>
      <c r="G3205" s="58">
        <f>+IF(F3205&gt;K3205+100000,F3205-K3205,0)</f>
        <v>0</v>
      </c>
      <c r="H3205" s="58"/>
      <c r="I3205" s="58"/>
      <c r="J3205" s="58"/>
      <c r="K3205" s="58">
        <v>1580180</v>
      </c>
      <c r="L3205" s="12" t="s">
        <v>91</v>
      </c>
      <c r="M3205" s="12" t="s">
        <v>91</v>
      </c>
      <c r="N3205" s="12" t="s">
        <v>91</v>
      </c>
      <c r="O3205" s="12">
        <v>4</v>
      </c>
      <c r="P3205" s="12">
        <v>0</v>
      </c>
      <c r="Q3205" s="12">
        <v>0</v>
      </c>
      <c r="R3205" s="12">
        <v>68255</v>
      </c>
      <c r="S3205" s="59">
        <v>8.9643835616438352</v>
      </c>
      <c r="T3205" s="59">
        <v>34.153424657534245</v>
      </c>
      <c r="U3205" s="12">
        <v>2</v>
      </c>
      <c r="V3205" s="12">
        <v>1</v>
      </c>
      <c r="W3205" s="12">
        <v>1</v>
      </c>
      <c r="X3205" s="12">
        <v>2</v>
      </c>
      <c r="Y3205" s="12">
        <v>2</v>
      </c>
      <c r="Z3205" s="58">
        <v>0</v>
      </c>
      <c r="AA3205" s="58">
        <v>0</v>
      </c>
      <c r="AB3205" s="58">
        <v>0</v>
      </c>
      <c r="AC3205" s="58" t="s">
        <v>91</v>
      </c>
    </row>
    <row r="3206" spans="1:29" x14ac:dyDescent="0.3">
      <c r="A3206" s="57">
        <v>2044028866</v>
      </c>
      <c r="B3206" s="12" t="s">
        <v>2804</v>
      </c>
      <c r="C3206" s="58" t="s">
        <v>109</v>
      </c>
      <c r="D3206" s="58" t="s">
        <v>112</v>
      </c>
      <c r="E3206" s="58"/>
      <c r="F3206" s="58"/>
      <c r="G3206" s="58">
        <f>+IF(F3206&gt;K3206+100000,F3206-K3206,0)</f>
        <v>0</v>
      </c>
      <c r="H3206" s="58"/>
      <c r="I3206" s="58"/>
      <c r="J3206" s="58"/>
      <c r="K3206" s="58">
        <v>1582120</v>
      </c>
      <c r="L3206" s="12" t="s">
        <v>91</v>
      </c>
      <c r="M3206" s="12" t="s">
        <v>91</v>
      </c>
      <c r="N3206" s="12" t="s">
        <v>91</v>
      </c>
      <c r="O3206" s="12">
        <v>4</v>
      </c>
      <c r="P3206" s="12">
        <v>0</v>
      </c>
      <c r="Q3206" s="12">
        <v>0</v>
      </c>
      <c r="R3206" s="12">
        <v>13052</v>
      </c>
      <c r="S3206" s="59">
        <v>3.3205479452054796</v>
      </c>
      <c r="T3206" s="59">
        <v>26.961643835616439</v>
      </c>
      <c r="U3206" s="12">
        <v>1</v>
      </c>
      <c r="V3206" s="12">
        <v>1</v>
      </c>
      <c r="W3206" s="12">
        <v>1</v>
      </c>
      <c r="X3206" s="12">
        <v>3</v>
      </c>
      <c r="Y3206" s="12">
        <v>3</v>
      </c>
      <c r="Z3206" s="58">
        <v>0</v>
      </c>
      <c r="AA3206" s="58">
        <v>0</v>
      </c>
      <c r="AB3206" s="58">
        <v>0</v>
      </c>
      <c r="AC3206" s="58" t="s">
        <v>91</v>
      </c>
    </row>
    <row r="3207" spans="1:29" x14ac:dyDescent="0.3">
      <c r="A3207" s="57">
        <v>2044026644</v>
      </c>
      <c r="B3207" s="12" t="s">
        <v>2806</v>
      </c>
      <c r="C3207" s="58" t="s">
        <v>109</v>
      </c>
      <c r="D3207" s="58" t="s">
        <v>112</v>
      </c>
      <c r="E3207" s="58"/>
      <c r="F3207" s="58"/>
      <c r="G3207" s="58">
        <f>+IF(F3207&gt;K3207+100000,F3207-K3207,0)</f>
        <v>0</v>
      </c>
      <c r="H3207" s="58"/>
      <c r="I3207" s="58"/>
      <c r="J3207" s="58"/>
      <c r="K3207" s="58">
        <v>1582629</v>
      </c>
      <c r="L3207" s="12" t="s">
        <v>91</v>
      </c>
      <c r="M3207" s="12" t="s">
        <v>91</v>
      </c>
      <c r="N3207" s="12" t="s">
        <v>91</v>
      </c>
      <c r="O3207" s="12">
        <v>4</v>
      </c>
      <c r="P3207" s="12">
        <v>0</v>
      </c>
      <c r="Q3207" s="12">
        <v>0</v>
      </c>
      <c r="R3207" s="12">
        <v>13052</v>
      </c>
      <c r="S3207" s="59">
        <v>5.4493150684931511</v>
      </c>
      <c r="T3207" s="59">
        <v>32.106849315068494</v>
      </c>
      <c r="U3207" s="12">
        <v>1</v>
      </c>
      <c r="V3207" s="12">
        <v>5</v>
      </c>
      <c r="W3207" s="12">
        <v>1</v>
      </c>
      <c r="X3207" s="12">
        <v>3</v>
      </c>
      <c r="Y3207" s="12">
        <v>3</v>
      </c>
      <c r="Z3207" s="58">
        <v>0</v>
      </c>
      <c r="AA3207" s="58">
        <v>0</v>
      </c>
      <c r="AB3207" s="58">
        <v>0</v>
      </c>
      <c r="AC3207" s="58" t="s">
        <v>91</v>
      </c>
    </row>
    <row r="3208" spans="1:29" x14ac:dyDescent="0.3">
      <c r="A3208" s="57">
        <v>48280482</v>
      </c>
      <c r="B3208" s="12" t="s">
        <v>2807</v>
      </c>
      <c r="C3208" s="58" t="s">
        <v>108</v>
      </c>
      <c r="D3208" s="58" t="s">
        <v>113</v>
      </c>
      <c r="E3208" s="58">
        <v>665167</v>
      </c>
      <c r="F3208" s="58">
        <v>451774</v>
      </c>
      <c r="G3208" s="58">
        <f>+IF(F3208&gt;K3208+100000,F3208-K3208,0)</f>
        <v>0</v>
      </c>
      <c r="H3208" s="58">
        <v>52226</v>
      </c>
      <c r="I3208" s="58">
        <v>0</v>
      </c>
      <c r="J3208" s="58">
        <v>0</v>
      </c>
      <c r="K3208" s="58">
        <v>1583620</v>
      </c>
      <c r="L3208" s="12" t="s">
        <v>88</v>
      </c>
      <c r="M3208" s="12" t="s">
        <v>89</v>
      </c>
      <c r="N3208" s="12" t="s">
        <v>10</v>
      </c>
      <c r="O3208" s="12">
        <v>4</v>
      </c>
      <c r="P3208" s="12">
        <v>0</v>
      </c>
      <c r="Q3208" s="12">
        <v>0</v>
      </c>
      <c r="R3208" s="12">
        <v>68276</v>
      </c>
      <c r="S3208" s="59">
        <v>4.7780821917808218</v>
      </c>
      <c r="T3208" s="59">
        <v>44.761643835616439</v>
      </c>
      <c r="U3208" s="12">
        <v>2</v>
      </c>
      <c r="V3208" s="12">
        <v>2</v>
      </c>
      <c r="W3208" s="12">
        <v>1</v>
      </c>
      <c r="X3208" s="12">
        <v>2</v>
      </c>
      <c r="Y3208" s="12">
        <v>1</v>
      </c>
      <c r="Z3208" s="58">
        <v>0</v>
      </c>
      <c r="AA3208" s="58">
        <v>0</v>
      </c>
      <c r="AB3208" s="58">
        <v>0</v>
      </c>
      <c r="AC3208" s="58" t="s">
        <v>91</v>
      </c>
    </row>
    <row r="3209" spans="1:29" x14ac:dyDescent="0.3">
      <c r="A3209" s="57">
        <v>2008442286</v>
      </c>
      <c r="B3209" s="12" t="s">
        <v>2808</v>
      </c>
      <c r="C3209" s="58" t="s">
        <v>109</v>
      </c>
      <c r="D3209" s="58" t="s">
        <v>112</v>
      </c>
      <c r="E3209" s="58">
        <v>2012792</v>
      </c>
      <c r="F3209" s="58"/>
      <c r="G3209" s="58">
        <f>+IF(F3209&gt;K3209+100000,F3209-K3209,0)</f>
        <v>0</v>
      </c>
      <c r="H3209" s="58"/>
      <c r="I3209" s="58"/>
      <c r="J3209" s="58"/>
      <c r="K3209" s="58">
        <v>1586120</v>
      </c>
      <c r="L3209" s="12" t="s">
        <v>91</v>
      </c>
      <c r="M3209" s="12" t="s">
        <v>91</v>
      </c>
      <c r="N3209" s="12" t="s">
        <v>91</v>
      </c>
      <c r="O3209" s="12">
        <v>4</v>
      </c>
      <c r="P3209" s="12">
        <v>0</v>
      </c>
      <c r="Q3209" s="12">
        <v>0</v>
      </c>
      <c r="R3209" s="12">
        <v>68418</v>
      </c>
      <c r="S3209" s="59">
        <v>2.9479452054794519</v>
      </c>
      <c r="T3209" s="59">
        <v>21.893150684931506</v>
      </c>
      <c r="U3209" s="12">
        <v>2</v>
      </c>
      <c r="V3209" s="12">
        <v>2</v>
      </c>
      <c r="W3209" s="12">
        <v>1</v>
      </c>
      <c r="X3209" s="12">
        <v>2</v>
      </c>
      <c r="Y3209" s="12">
        <v>1</v>
      </c>
      <c r="Z3209" s="58">
        <v>0</v>
      </c>
      <c r="AA3209" s="58">
        <v>0</v>
      </c>
      <c r="AB3209" s="58">
        <v>0</v>
      </c>
      <c r="AC3209" s="58" t="s">
        <v>91</v>
      </c>
    </row>
    <row r="3210" spans="1:29" x14ac:dyDescent="0.3">
      <c r="A3210" s="57">
        <v>2006044680</v>
      </c>
      <c r="B3210" s="12" t="s">
        <v>2809</v>
      </c>
      <c r="C3210" s="58" t="s">
        <v>108</v>
      </c>
      <c r="D3210" s="58" t="s">
        <v>114</v>
      </c>
      <c r="E3210" s="58">
        <v>406000</v>
      </c>
      <c r="F3210" s="58">
        <v>2631652</v>
      </c>
      <c r="G3210" s="58">
        <f>+IF(F3210&gt;K3210+100000,F3210-K3210,0)</f>
        <v>1045532</v>
      </c>
      <c r="H3210" s="58">
        <v>184731</v>
      </c>
      <c r="I3210" s="58">
        <v>0</v>
      </c>
      <c r="J3210" s="58">
        <v>1839407</v>
      </c>
      <c r="K3210" s="58">
        <v>1586120</v>
      </c>
      <c r="L3210" s="12" t="s">
        <v>87</v>
      </c>
      <c r="M3210" s="12" t="s">
        <v>89</v>
      </c>
      <c r="N3210" s="12" t="s">
        <v>10</v>
      </c>
      <c r="O3210" s="12">
        <v>4</v>
      </c>
      <c r="P3210" s="12">
        <v>0</v>
      </c>
      <c r="Q3210" s="12">
        <v>0</v>
      </c>
      <c r="R3210" s="12">
        <v>68895</v>
      </c>
      <c r="S3210" s="59">
        <v>3.2383561643835614</v>
      </c>
      <c r="T3210" s="59">
        <v>28.304109589041097</v>
      </c>
      <c r="U3210" s="12">
        <v>1</v>
      </c>
      <c r="V3210" s="12">
        <v>2</v>
      </c>
      <c r="W3210" s="12">
        <v>1</v>
      </c>
      <c r="X3210" s="12">
        <v>2</v>
      </c>
      <c r="Y3210" s="12">
        <v>1</v>
      </c>
      <c r="Z3210" s="58">
        <v>0</v>
      </c>
      <c r="AA3210" s="58">
        <v>0</v>
      </c>
      <c r="AB3210" s="58">
        <v>0</v>
      </c>
      <c r="AC3210" s="58" t="s">
        <v>91</v>
      </c>
    </row>
    <row r="3211" spans="1:29" x14ac:dyDescent="0.3">
      <c r="A3211" s="57">
        <v>20884042</v>
      </c>
      <c r="B3211" s="12" t="s">
        <v>2810</v>
      </c>
      <c r="C3211" s="58" t="s">
        <v>108</v>
      </c>
      <c r="D3211" s="58" t="s">
        <v>29</v>
      </c>
      <c r="E3211" s="58"/>
      <c r="F3211" s="58">
        <v>1770286</v>
      </c>
      <c r="G3211" s="58">
        <f>+IF(F3211&gt;K3211+100000,F3211-K3211,0)</f>
        <v>184166</v>
      </c>
      <c r="H3211" s="58">
        <v>117742</v>
      </c>
      <c r="I3211" s="58">
        <v>0</v>
      </c>
      <c r="J3211" s="58">
        <v>0</v>
      </c>
      <c r="K3211" s="58">
        <v>1586120</v>
      </c>
      <c r="L3211" s="12" t="s">
        <v>88</v>
      </c>
      <c r="M3211" s="12" t="s">
        <v>89</v>
      </c>
      <c r="N3211" s="12" t="s">
        <v>10</v>
      </c>
      <c r="O3211" s="12">
        <v>4</v>
      </c>
      <c r="P3211" s="12">
        <v>0</v>
      </c>
      <c r="Q3211" s="12">
        <v>0</v>
      </c>
      <c r="R3211" s="12">
        <v>8001</v>
      </c>
      <c r="S3211" s="59">
        <v>3.1972602739726028</v>
      </c>
      <c r="T3211" s="59">
        <v>37.490410958904107</v>
      </c>
      <c r="U3211" s="12">
        <v>1</v>
      </c>
      <c r="V3211" s="12">
        <v>2</v>
      </c>
      <c r="W3211" s="12">
        <v>1</v>
      </c>
      <c r="X3211" s="12">
        <v>2</v>
      </c>
      <c r="Y3211" s="12">
        <v>1</v>
      </c>
      <c r="Z3211" s="58">
        <v>0</v>
      </c>
      <c r="AA3211" s="58">
        <v>0</v>
      </c>
      <c r="AB3211" s="58">
        <v>0</v>
      </c>
      <c r="AC3211" s="58" t="s">
        <v>91</v>
      </c>
    </row>
    <row r="3212" spans="1:29" x14ac:dyDescent="0.3">
      <c r="A3212" s="57">
        <v>2048402202</v>
      </c>
      <c r="B3212" s="12" t="s">
        <v>2811</v>
      </c>
      <c r="C3212" s="58" t="s">
        <v>108</v>
      </c>
      <c r="D3212" s="58" t="s">
        <v>29</v>
      </c>
      <c r="E3212" s="58"/>
      <c r="F3212" s="58">
        <v>2460482</v>
      </c>
      <c r="G3212" s="58">
        <f>+IF(F3212&gt;K3212+100000,F3212-K3212,0)</f>
        <v>874362</v>
      </c>
      <c r="H3212" s="58">
        <v>117326</v>
      </c>
      <c r="I3212" s="58">
        <v>0</v>
      </c>
      <c r="J3212" s="58">
        <v>1000000</v>
      </c>
      <c r="K3212" s="58">
        <v>1586120</v>
      </c>
      <c r="L3212" s="12" t="s">
        <v>87</v>
      </c>
      <c r="M3212" s="12" t="s">
        <v>89</v>
      </c>
      <c r="N3212" s="12" t="s">
        <v>10</v>
      </c>
      <c r="O3212" s="12">
        <v>4</v>
      </c>
      <c r="P3212" s="12">
        <v>0</v>
      </c>
      <c r="Q3212" s="12">
        <v>0</v>
      </c>
      <c r="R3212" s="12">
        <v>13433</v>
      </c>
      <c r="S3212" s="59">
        <v>3.1972602739726028</v>
      </c>
      <c r="T3212" s="59">
        <v>34.175342465753424</v>
      </c>
      <c r="U3212" s="12">
        <v>1</v>
      </c>
      <c r="V3212" s="12">
        <v>5</v>
      </c>
      <c r="W3212" s="12">
        <v>1</v>
      </c>
      <c r="X3212" s="12">
        <v>2</v>
      </c>
      <c r="Y3212" s="12">
        <v>3</v>
      </c>
      <c r="Z3212" s="58">
        <v>0</v>
      </c>
      <c r="AA3212" s="58">
        <v>0</v>
      </c>
      <c r="AB3212" s="58">
        <v>0</v>
      </c>
      <c r="AC3212" s="58" t="s">
        <v>91</v>
      </c>
    </row>
    <row r="3213" spans="1:29" x14ac:dyDescent="0.3">
      <c r="A3213" s="57">
        <v>84608220</v>
      </c>
      <c r="B3213" s="12" t="s">
        <v>2816</v>
      </c>
      <c r="C3213" s="58" t="s">
        <v>109</v>
      </c>
      <c r="D3213" s="58" t="s">
        <v>112</v>
      </c>
      <c r="E3213" s="58"/>
      <c r="F3213" s="58"/>
      <c r="G3213" s="58">
        <f>+IF(F3213&gt;K3213+100000,F3213-K3213,0)</f>
        <v>0</v>
      </c>
      <c r="H3213" s="58"/>
      <c r="I3213" s="58"/>
      <c r="J3213" s="58"/>
      <c r="K3213" s="58">
        <v>1586120</v>
      </c>
      <c r="L3213" s="12" t="s">
        <v>91</v>
      </c>
      <c r="M3213" s="12" t="s">
        <v>91</v>
      </c>
      <c r="N3213" s="12" t="s">
        <v>91</v>
      </c>
      <c r="O3213" s="12">
        <v>4</v>
      </c>
      <c r="P3213" s="12">
        <v>0</v>
      </c>
      <c r="Q3213" s="12">
        <v>0</v>
      </c>
      <c r="R3213" s="12">
        <v>13433</v>
      </c>
      <c r="S3213" s="59">
        <v>3.1972602739726028</v>
      </c>
      <c r="T3213" s="59">
        <v>42.487671232876714</v>
      </c>
      <c r="U3213" s="12">
        <v>1</v>
      </c>
      <c r="V3213" s="12">
        <v>2</v>
      </c>
      <c r="W3213" s="12">
        <v>1</v>
      </c>
      <c r="X3213" s="12">
        <v>3</v>
      </c>
      <c r="Y3213" s="12">
        <v>3</v>
      </c>
      <c r="Z3213" s="58">
        <v>0</v>
      </c>
      <c r="AA3213" s="58">
        <v>0</v>
      </c>
      <c r="AB3213" s="58">
        <v>0</v>
      </c>
      <c r="AC3213" s="58" t="s">
        <v>91</v>
      </c>
    </row>
    <row r="3214" spans="1:29" x14ac:dyDescent="0.3">
      <c r="A3214" s="57">
        <v>2064040648</v>
      </c>
      <c r="B3214" s="12" t="s">
        <v>2817</v>
      </c>
      <c r="C3214" s="58" t="s">
        <v>109</v>
      </c>
      <c r="D3214" s="58" t="s">
        <v>112</v>
      </c>
      <c r="E3214" s="58"/>
      <c r="F3214" s="58"/>
      <c r="G3214" s="58">
        <f>+IF(F3214&gt;K3214+100000,F3214-K3214,0)</f>
        <v>0</v>
      </c>
      <c r="H3214" s="58"/>
      <c r="I3214" s="58"/>
      <c r="J3214" s="58"/>
      <c r="K3214" s="58">
        <v>1586120</v>
      </c>
      <c r="L3214" s="12" t="s">
        <v>91</v>
      </c>
      <c r="M3214" s="12" t="s">
        <v>91</v>
      </c>
      <c r="N3214" s="12" t="s">
        <v>91</v>
      </c>
      <c r="O3214" s="12">
        <v>4</v>
      </c>
      <c r="P3214" s="12">
        <v>0</v>
      </c>
      <c r="Q3214" s="12">
        <v>0</v>
      </c>
      <c r="R3214" s="12">
        <v>20060</v>
      </c>
      <c r="S3214" s="59">
        <v>3.1972602739726028</v>
      </c>
      <c r="T3214" s="59">
        <v>38.553424657534244</v>
      </c>
      <c r="U3214" s="12">
        <v>1</v>
      </c>
      <c r="V3214" s="12">
        <v>2</v>
      </c>
      <c r="W3214" s="12">
        <v>1</v>
      </c>
      <c r="X3214" s="12">
        <v>2</v>
      </c>
      <c r="Y3214" s="12">
        <v>1</v>
      </c>
      <c r="Z3214" s="58">
        <v>0</v>
      </c>
      <c r="AA3214" s="58">
        <v>0</v>
      </c>
      <c r="AB3214" s="58">
        <v>0</v>
      </c>
      <c r="AC3214" s="58" t="s">
        <v>91</v>
      </c>
    </row>
    <row r="3215" spans="1:29" x14ac:dyDescent="0.3">
      <c r="A3215" s="57">
        <v>2068404002</v>
      </c>
      <c r="B3215" s="12" t="s">
        <v>2818</v>
      </c>
      <c r="C3215" s="58" t="s">
        <v>108</v>
      </c>
      <c r="D3215" s="58" t="s">
        <v>29</v>
      </c>
      <c r="E3215" s="58">
        <v>1020867</v>
      </c>
      <c r="F3215" s="58">
        <v>2256697</v>
      </c>
      <c r="G3215" s="58">
        <f>+IF(F3215&gt;K3215+100000,F3215-K3215,0)</f>
        <v>666077</v>
      </c>
      <c r="H3215" s="58">
        <v>155806</v>
      </c>
      <c r="I3215" s="58">
        <v>0</v>
      </c>
      <c r="J3215" s="58">
        <v>0</v>
      </c>
      <c r="K3215" s="58">
        <v>1590620</v>
      </c>
      <c r="L3215" s="12" t="s">
        <v>88</v>
      </c>
      <c r="M3215" s="12" t="s">
        <v>89</v>
      </c>
      <c r="N3215" s="12" t="s">
        <v>10</v>
      </c>
      <c r="O3215" s="12">
        <v>4</v>
      </c>
      <c r="P3215" s="12">
        <v>0</v>
      </c>
      <c r="Q3215" s="12">
        <v>0</v>
      </c>
      <c r="R3215" s="12">
        <v>68255</v>
      </c>
      <c r="S3215" s="59">
        <v>2.7013698630136984</v>
      </c>
      <c r="T3215" s="59">
        <v>31.594520547945205</v>
      </c>
      <c r="U3215" s="12">
        <v>1</v>
      </c>
      <c r="V3215" s="12">
        <v>2</v>
      </c>
      <c r="W3215" s="12">
        <v>2</v>
      </c>
      <c r="X3215" s="12">
        <v>2</v>
      </c>
      <c r="Y3215" s="12">
        <v>3</v>
      </c>
      <c r="Z3215" s="58">
        <v>0</v>
      </c>
      <c r="AA3215" s="58">
        <v>0</v>
      </c>
      <c r="AB3215" s="58">
        <v>0</v>
      </c>
      <c r="AC3215" s="58" t="s">
        <v>91</v>
      </c>
    </row>
    <row r="3216" spans="1:29" x14ac:dyDescent="0.3">
      <c r="A3216" s="57">
        <v>2048464088</v>
      </c>
      <c r="B3216" s="12" t="s">
        <v>2819</v>
      </c>
      <c r="C3216" s="58" t="s">
        <v>109</v>
      </c>
      <c r="D3216" s="58" t="s">
        <v>112</v>
      </c>
      <c r="E3216" s="58"/>
      <c r="F3216" s="58"/>
      <c r="G3216" s="58">
        <f>+IF(F3216&gt;K3216+100000,F3216-K3216,0)</f>
        <v>0</v>
      </c>
      <c r="H3216" s="58"/>
      <c r="I3216" s="58"/>
      <c r="J3216" s="58"/>
      <c r="K3216" s="58">
        <v>1591755</v>
      </c>
      <c r="L3216" s="12" t="s">
        <v>91</v>
      </c>
      <c r="M3216" s="12" t="s">
        <v>91</v>
      </c>
      <c r="N3216" s="12" t="s">
        <v>91</v>
      </c>
      <c r="O3216" s="12">
        <v>4</v>
      </c>
      <c r="P3216" s="12">
        <v>0</v>
      </c>
      <c r="Q3216" s="12">
        <v>0</v>
      </c>
      <c r="R3216" s="12">
        <v>13001</v>
      </c>
      <c r="S3216" s="59">
        <v>2.9479452054794519</v>
      </c>
      <c r="T3216" s="59">
        <v>28.032876712328768</v>
      </c>
      <c r="U3216" s="12">
        <v>2</v>
      </c>
      <c r="V3216" s="12">
        <v>5</v>
      </c>
      <c r="W3216" s="12">
        <v>3</v>
      </c>
      <c r="X3216" s="12">
        <v>4</v>
      </c>
      <c r="Y3216" s="12">
        <v>2</v>
      </c>
      <c r="Z3216" s="58">
        <v>0</v>
      </c>
      <c r="AA3216" s="58">
        <v>0</v>
      </c>
      <c r="AB3216" s="58">
        <v>0</v>
      </c>
      <c r="AC3216" s="58" t="s">
        <v>91</v>
      </c>
    </row>
    <row r="3217" spans="1:29" x14ac:dyDescent="0.3">
      <c r="A3217" s="57">
        <v>82846084</v>
      </c>
      <c r="B3217" s="12" t="s">
        <v>2820</v>
      </c>
      <c r="C3217" s="58" t="s">
        <v>109</v>
      </c>
      <c r="D3217" s="58" t="s">
        <v>112</v>
      </c>
      <c r="E3217" s="58">
        <v>378427</v>
      </c>
      <c r="F3217" s="58"/>
      <c r="G3217" s="58">
        <f>+IF(F3217&gt;K3217+100000,F3217-K3217,0)</f>
        <v>0</v>
      </c>
      <c r="H3217" s="58"/>
      <c r="I3217" s="58"/>
      <c r="J3217" s="58"/>
      <c r="K3217" s="58">
        <v>1593620</v>
      </c>
      <c r="L3217" s="12" t="s">
        <v>91</v>
      </c>
      <c r="M3217" s="12" t="s">
        <v>91</v>
      </c>
      <c r="N3217" s="12" t="s">
        <v>91</v>
      </c>
      <c r="O3217" s="12">
        <v>4</v>
      </c>
      <c r="P3217" s="12">
        <v>0</v>
      </c>
      <c r="Q3217" s="12">
        <v>0</v>
      </c>
      <c r="R3217" s="12">
        <v>5001</v>
      </c>
      <c r="S3217" s="59">
        <v>4.1561643835616442</v>
      </c>
      <c r="T3217" s="59">
        <v>50.032876712328765</v>
      </c>
      <c r="U3217" s="12">
        <v>1</v>
      </c>
      <c r="V3217" s="12">
        <v>2</v>
      </c>
      <c r="W3217" s="12">
        <v>2</v>
      </c>
      <c r="X3217" s="12">
        <v>2</v>
      </c>
      <c r="Y3217" s="12">
        <v>1</v>
      </c>
      <c r="Z3217" s="58">
        <v>0</v>
      </c>
      <c r="AA3217" s="58">
        <v>0</v>
      </c>
      <c r="AB3217" s="58">
        <v>0</v>
      </c>
      <c r="AC3217" s="58" t="s">
        <v>91</v>
      </c>
    </row>
    <row r="3218" spans="1:29" x14ac:dyDescent="0.3">
      <c r="A3218" s="57">
        <v>42282402</v>
      </c>
      <c r="B3218" s="12" t="s">
        <v>2821</v>
      </c>
      <c r="C3218" s="58" t="s">
        <v>106</v>
      </c>
      <c r="D3218" s="58" t="s">
        <v>115</v>
      </c>
      <c r="E3218" s="58"/>
      <c r="F3218" s="58">
        <v>5415334</v>
      </c>
      <c r="G3218" s="58">
        <f>+IF(F3218&gt;K3218+100000,F3218-K3218,0)</f>
        <v>3821714</v>
      </c>
      <c r="H3218" s="58">
        <v>152736</v>
      </c>
      <c r="I3218" s="58">
        <v>0</v>
      </c>
      <c r="J3218" s="58">
        <v>1000000</v>
      </c>
      <c r="K3218" s="58">
        <v>1593620</v>
      </c>
      <c r="L3218" s="12" t="s">
        <v>87</v>
      </c>
      <c r="M3218" s="12" t="s">
        <v>89</v>
      </c>
      <c r="N3218" s="12" t="s">
        <v>10</v>
      </c>
      <c r="O3218" s="12">
        <v>4</v>
      </c>
      <c r="P3218" s="12">
        <v>0</v>
      </c>
      <c r="Q3218" s="12">
        <v>0</v>
      </c>
      <c r="R3218" s="12">
        <v>13001</v>
      </c>
      <c r="S3218" s="59">
        <v>4.1561643835616442</v>
      </c>
      <c r="T3218" s="59">
        <v>45.010958904109586</v>
      </c>
      <c r="U3218" s="12">
        <v>2</v>
      </c>
      <c r="V3218" s="12">
        <v>1</v>
      </c>
      <c r="W3218" s="12">
        <v>1</v>
      </c>
      <c r="X3218" s="12">
        <v>2</v>
      </c>
      <c r="Y3218" s="12">
        <v>4</v>
      </c>
      <c r="Z3218" s="58">
        <v>0</v>
      </c>
      <c r="AA3218" s="58">
        <v>0</v>
      </c>
      <c r="AB3218" s="58">
        <v>0</v>
      </c>
      <c r="AC3218" s="58" t="s">
        <v>91</v>
      </c>
    </row>
    <row r="3219" spans="1:29" x14ac:dyDescent="0.3">
      <c r="A3219" s="57">
        <v>2044028606</v>
      </c>
      <c r="B3219" s="12" t="s">
        <v>2822</v>
      </c>
      <c r="C3219" s="58" t="s">
        <v>109</v>
      </c>
      <c r="D3219" s="58" t="s">
        <v>112</v>
      </c>
      <c r="E3219" s="58"/>
      <c r="F3219" s="58"/>
      <c r="G3219" s="58">
        <f>+IF(F3219&gt;K3219+100000,F3219-K3219,0)</f>
        <v>0</v>
      </c>
      <c r="H3219" s="58"/>
      <c r="I3219" s="58"/>
      <c r="J3219" s="58"/>
      <c r="K3219" s="58">
        <v>1593620</v>
      </c>
      <c r="L3219" s="12" t="s">
        <v>91</v>
      </c>
      <c r="M3219" s="12" t="s">
        <v>91</v>
      </c>
      <c r="N3219" s="12" t="s">
        <v>91</v>
      </c>
      <c r="O3219" s="12">
        <v>4</v>
      </c>
      <c r="P3219" s="12">
        <v>0</v>
      </c>
      <c r="Q3219" s="12">
        <v>0</v>
      </c>
      <c r="R3219" s="12">
        <v>13052</v>
      </c>
      <c r="S3219" s="59">
        <v>4.1561643835616442</v>
      </c>
      <c r="T3219" s="59">
        <v>33.295890410958904</v>
      </c>
      <c r="U3219" s="12">
        <v>1</v>
      </c>
      <c r="V3219" s="12">
        <v>4</v>
      </c>
      <c r="W3219" s="12">
        <v>1</v>
      </c>
      <c r="X3219" s="12">
        <v>2</v>
      </c>
      <c r="Y3219" s="12">
        <v>2</v>
      </c>
      <c r="Z3219" s="58">
        <v>0</v>
      </c>
      <c r="AA3219" s="58">
        <v>0</v>
      </c>
      <c r="AB3219" s="58">
        <v>0</v>
      </c>
      <c r="AC3219" s="58" t="s">
        <v>91</v>
      </c>
    </row>
    <row r="3220" spans="1:29" x14ac:dyDescent="0.3">
      <c r="A3220" s="57">
        <v>44264280</v>
      </c>
      <c r="B3220" s="12" t="s">
        <v>2823</v>
      </c>
      <c r="C3220" s="58" t="s">
        <v>109</v>
      </c>
      <c r="D3220" s="58" t="s">
        <v>112</v>
      </c>
      <c r="E3220" s="58"/>
      <c r="F3220" s="58"/>
      <c r="G3220" s="58">
        <f>+IF(F3220&gt;K3220+100000,F3220-K3220,0)</f>
        <v>0</v>
      </c>
      <c r="H3220" s="58"/>
      <c r="I3220" s="58"/>
      <c r="J3220" s="58"/>
      <c r="K3220" s="58">
        <v>1595570</v>
      </c>
      <c r="L3220" s="12" t="s">
        <v>91</v>
      </c>
      <c r="M3220" s="12" t="s">
        <v>91</v>
      </c>
      <c r="N3220" s="12" t="s">
        <v>91</v>
      </c>
      <c r="O3220" s="12">
        <v>4</v>
      </c>
      <c r="P3220" s="12">
        <v>0</v>
      </c>
      <c r="Q3220" s="12">
        <v>0</v>
      </c>
      <c r="R3220" s="12">
        <v>13838</v>
      </c>
      <c r="S3220" s="59">
        <v>8.2986301369863007</v>
      </c>
      <c r="T3220" s="59">
        <v>48.904109589041099</v>
      </c>
      <c r="U3220" s="12">
        <v>2</v>
      </c>
      <c r="V3220" s="12">
        <v>1</v>
      </c>
      <c r="W3220" s="12">
        <v>1</v>
      </c>
      <c r="X3220" s="12">
        <v>3</v>
      </c>
      <c r="Y3220" s="12">
        <v>2</v>
      </c>
      <c r="Z3220" s="58">
        <v>0</v>
      </c>
      <c r="AA3220" s="58">
        <v>0</v>
      </c>
      <c r="AB3220" s="58">
        <v>0</v>
      </c>
      <c r="AC3220" s="58" t="s">
        <v>91</v>
      </c>
    </row>
    <row r="3221" spans="1:29" x14ac:dyDescent="0.3">
      <c r="A3221" s="57">
        <v>28448200</v>
      </c>
      <c r="B3221" s="12" t="s">
        <v>2824</v>
      </c>
      <c r="C3221" s="58" t="s">
        <v>108</v>
      </c>
      <c r="D3221" s="58" t="s">
        <v>29</v>
      </c>
      <c r="E3221" s="58">
        <v>361334</v>
      </c>
      <c r="F3221" s="58">
        <v>2045624</v>
      </c>
      <c r="G3221" s="58">
        <f>+IF(F3221&gt;K3221+100000,F3221-K3221,0)</f>
        <v>445654</v>
      </c>
      <c r="H3221" s="58">
        <v>123366</v>
      </c>
      <c r="I3221" s="58">
        <v>0</v>
      </c>
      <c r="J3221" s="58">
        <v>0</v>
      </c>
      <c r="K3221" s="58">
        <v>1599970</v>
      </c>
      <c r="L3221" s="12" t="s">
        <v>88</v>
      </c>
      <c r="M3221" s="12" t="s">
        <v>89</v>
      </c>
      <c r="N3221" s="12" t="s">
        <v>10</v>
      </c>
      <c r="O3221" s="12">
        <v>4</v>
      </c>
      <c r="P3221" s="12">
        <v>0</v>
      </c>
      <c r="Q3221" s="12">
        <v>0</v>
      </c>
      <c r="R3221" s="12">
        <v>68255</v>
      </c>
      <c r="S3221" s="59">
        <v>8.131506849315068</v>
      </c>
      <c r="T3221" s="59">
        <v>45.282191780821918</v>
      </c>
      <c r="U3221" s="12">
        <v>2</v>
      </c>
      <c r="V3221" s="12">
        <v>1</v>
      </c>
      <c r="W3221" s="12">
        <v>2</v>
      </c>
      <c r="X3221" s="12">
        <v>2</v>
      </c>
      <c r="Y3221" s="12">
        <v>4</v>
      </c>
      <c r="Z3221" s="58">
        <v>0</v>
      </c>
      <c r="AA3221" s="58">
        <v>0</v>
      </c>
      <c r="AB3221" s="58">
        <v>0</v>
      </c>
      <c r="AC3221" s="58" t="s">
        <v>91</v>
      </c>
    </row>
    <row r="3222" spans="1:29" x14ac:dyDescent="0.3">
      <c r="A3222" s="57">
        <v>42208668</v>
      </c>
      <c r="B3222" s="12" t="s">
        <v>2826</v>
      </c>
      <c r="C3222" s="58" t="s">
        <v>108</v>
      </c>
      <c r="D3222" s="58" t="s">
        <v>113</v>
      </c>
      <c r="E3222" s="58">
        <v>123246</v>
      </c>
      <c r="F3222" s="58">
        <v>1313269</v>
      </c>
      <c r="G3222" s="58">
        <f>+IF(F3222&gt;K3222+100000,F3222-K3222,0)</f>
        <v>0</v>
      </c>
      <c r="H3222" s="58">
        <v>176898</v>
      </c>
      <c r="I3222" s="58">
        <v>0</v>
      </c>
      <c r="J3222" s="58">
        <v>2450000</v>
      </c>
      <c r="K3222" s="58">
        <v>1601198</v>
      </c>
      <c r="L3222" s="12" t="s">
        <v>87</v>
      </c>
      <c r="M3222" s="12" t="s">
        <v>89</v>
      </c>
      <c r="N3222" s="12" t="s">
        <v>10</v>
      </c>
      <c r="O3222" s="12">
        <v>4</v>
      </c>
      <c r="P3222" s="12">
        <v>0</v>
      </c>
      <c r="Q3222" s="12">
        <v>0</v>
      </c>
      <c r="R3222" s="12">
        <v>76001</v>
      </c>
      <c r="S3222" s="59">
        <v>5.5835616438356164</v>
      </c>
      <c r="T3222" s="59">
        <v>62.926027397260277</v>
      </c>
      <c r="U3222" s="12">
        <v>2</v>
      </c>
      <c r="V3222" s="12">
        <v>0</v>
      </c>
      <c r="W3222" s="12">
        <v>2</v>
      </c>
      <c r="X3222" s="12">
        <v>2</v>
      </c>
      <c r="Y3222" s="12">
        <v>3</v>
      </c>
      <c r="Z3222" s="58">
        <v>0</v>
      </c>
      <c r="AA3222" s="58">
        <v>0</v>
      </c>
      <c r="AB3222" s="58">
        <v>0</v>
      </c>
      <c r="AC3222" s="58" t="s">
        <v>91</v>
      </c>
    </row>
    <row r="3223" spans="1:29" x14ac:dyDescent="0.3">
      <c r="A3223" s="57">
        <v>2240684088</v>
      </c>
      <c r="B3223" s="12" t="s">
        <v>2827</v>
      </c>
      <c r="C3223" s="58" t="s">
        <v>109</v>
      </c>
      <c r="D3223" s="58" t="s">
        <v>117</v>
      </c>
      <c r="E3223" s="58">
        <v>9078838</v>
      </c>
      <c r="F3223" s="58"/>
      <c r="G3223" s="58">
        <f>+IF(F3223&gt;K3223+100000,F3223-K3223,0)</f>
        <v>0</v>
      </c>
      <c r="H3223" s="58"/>
      <c r="I3223" s="58"/>
      <c r="J3223" s="58"/>
      <c r="K3223" s="58">
        <v>1604297</v>
      </c>
      <c r="L3223" s="12" t="s">
        <v>91</v>
      </c>
      <c r="M3223" s="12" t="s">
        <v>91</v>
      </c>
      <c r="N3223" s="12" t="s">
        <v>91</v>
      </c>
      <c r="O3223" s="12">
        <v>4</v>
      </c>
      <c r="P3223" s="12">
        <v>0</v>
      </c>
      <c r="Q3223" s="12">
        <v>0</v>
      </c>
      <c r="R3223" s="12">
        <v>76001</v>
      </c>
      <c r="S3223" s="59">
        <v>2.5671232876712327</v>
      </c>
      <c r="T3223" s="59">
        <v>34.079452054794523</v>
      </c>
      <c r="U3223" s="12">
        <v>1</v>
      </c>
      <c r="V3223" s="12">
        <v>4</v>
      </c>
      <c r="W3223" s="12">
        <v>2</v>
      </c>
      <c r="X3223" s="12">
        <v>3</v>
      </c>
      <c r="Y3223" s="12">
        <v>1</v>
      </c>
      <c r="Z3223" s="58">
        <v>0</v>
      </c>
      <c r="AA3223" s="58">
        <v>0</v>
      </c>
      <c r="AB3223" s="58">
        <v>0</v>
      </c>
      <c r="AC3223" s="58" t="s">
        <v>91</v>
      </c>
    </row>
    <row r="3224" spans="1:29" x14ac:dyDescent="0.3">
      <c r="A3224" s="57">
        <v>4208428</v>
      </c>
      <c r="B3224" s="12" t="s">
        <v>2829</v>
      </c>
      <c r="C3224" s="58" t="s">
        <v>108</v>
      </c>
      <c r="D3224" s="58" t="s">
        <v>113</v>
      </c>
      <c r="E3224" s="58">
        <v>132878</v>
      </c>
      <c r="F3224" s="58">
        <v>671965</v>
      </c>
      <c r="G3224" s="58">
        <f>+IF(F3224&gt;K3224+100000,F3224-K3224,0)</f>
        <v>0</v>
      </c>
      <c r="H3224" s="58">
        <v>171364</v>
      </c>
      <c r="I3224" s="58">
        <v>0</v>
      </c>
      <c r="J3224" s="58">
        <v>0</v>
      </c>
      <c r="K3224" s="58">
        <v>1604297</v>
      </c>
      <c r="L3224" s="12" t="s">
        <v>88</v>
      </c>
      <c r="M3224" s="12" t="s">
        <v>89</v>
      </c>
      <c r="N3224" s="12" t="s">
        <v>10</v>
      </c>
      <c r="O3224" s="12">
        <v>4</v>
      </c>
      <c r="P3224" s="12">
        <v>0</v>
      </c>
      <c r="Q3224" s="12">
        <v>0</v>
      </c>
      <c r="R3224" s="12">
        <v>76130</v>
      </c>
      <c r="S3224" s="59">
        <v>2.5616438356164384</v>
      </c>
      <c r="T3224" s="59">
        <v>47.139726027397259</v>
      </c>
      <c r="U3224" s="12">
        <v>1</v>
      </c>
      <c r="V3224" s="12">
        <v>4</v>
      </c>
      <c r="W3224" s="12">
        <v>2</v>
      </c>
      <c r="X3224" s="12">
        <v>3</v>
      </c>
      <c r="Y3224" s="12">
        <v>3</v>
      </c>
      <c r="Z3224" s="58">
        <v>0</v>
      </c>
      <c r="AA3224" s="58">
        <v>0</v>
      </c>
      <c r="AB3224" s="58">
        <v>0</v>
      </c>
      <c r="AC3224" s="58" t="s">
        <v>91</v>
      </c>
    </row>
    <row r="3225" spans="1:29" x14ac:dyDescent="0.3">
      <c r="A3225" s="57">
        <v>2224606002</v>
      </c>
      <c r="B3225" s="12" t="s">
        <v>2830</v>
      </c>
      <c r="C3225" s="58" t="s">
        <v>108</v>
      </c>
      <c r="D3225" s="58" t="s">
        <v>112</v>
      </c>
      <c r="E3225" s="58">
        <v>30595</v>
      </c>
      <c r="F3225" s="58">
        <v>64257</v>
      </c>
      <c r="G3225" s="58">
        <f>+IF(F3225&gt;K3225+100000,F3225-K3225,0)</f>
        <v>0</v>
      </c>
      <c r="H3225" s="58">
        <v>64771</v>
      </c>
      <c r="I3225" s="58">
        <v>0</v>
      </c>
      <c r="J3225" s="58">
        <v>0</v>
      </c>
      <c r="K3225" s="58">
        <v>1604297</v>
      </c>
      <c r="L3225" s="12" t="s">
        <v>88</v>
      </c>
      <c r="M3225" s="12" t="s">
        <v>89</v>
      </c>
      <c r="N3225" s="12" t="s">
        <v>10</v>
      </c>
      <c r="O3225" s="12">
        <v>4</v>
      </c>
      <c r="P3225" s="12">
        <v>0</v>
      </c>
      <c r="Q3225" s="12">
        <v>0</v>
      </c>
      <c r="R3225" s="12">
        <v>76520</v>
      </c>
      <c r="S3225" s="59">
        <v>2.5671232876712327</v>
      </c>
      <c r="T3225" s="59">
        <v>22.983561643835618</v>
      </c>
      <c r="U3225" s="12">
        <v>2</v>
      </c>
      <c r="V3225" s="12">
        <v>2</v>
      </c>
      <c r="W3225" s="12">
        <v>2</v>
      </c>
      <c r="X3225" s="12">
        <v>3</v>
      </c>
      <c r="Y3225" s="12">
        <v>1</v>
      </c>
      <c r="Z3225" s="58">
        <v>0</v>
      </c>
      <c r="AA3225" s="58">
        <v>0</v>
      </c>
      <c r="AB3225" s="58">
        <v>0</v>
      </c>
      <c r="AC3225" s="58" t="s">
        <v>91</v>
      </c>
    </row>
    <row r="3226" spans="1:29" x14ac:dyDescent="0.3">
      <c r="A3226" s="57">
        <v>2228280200</v>
      </c>
      <c r="B3226" s="12" t="s">
        <v>2831</v>
      </c>
      <c r="C3226" s="58" t="s">
        <v>108</v>
      </c>
      <c r="D3226" s="58" t="s">
        <v>29</v>
      </c>
      <c r="E3226" s="58"/>
      <c r="F3226" s="58">
        <v>2225338</v>
      </c>
      <c r="G3226" s="58">
        <f>+IF(F3226&gt;K3226+100000,F3226-K3226,0)</f>
        <v>617484</v>
      </c>
      <c r="H3226" s="58">
        <v>165511</v>
      </c>
      <c r="I3226" s="58">
        <v>0</v>
      </c>
      <c r="J3226" s="58">
        <v>0</v>
      </c>
      <c r="K3226" s="58">
        <v>1607854</v>
      </c>
      <c r="L3226" s="12" t="s">
        <v>88</v>
      </c>
      <c r="M3226" s="12" t="s">
        <v>89</v>
      </c>
      <c r="N3226" s="12" t="s">
        <v>10</v>
      </c>
      <c r="O3226" s="12">
        <v>4</v>
      </c>
      <c r="P3226" s="12">
        <v>0</v>
      </c>
      <c r="Q3226" s="12">
        <v>0</v>
      </c>
      <c r="R3226" s="12">
        <v>20060</v>
      </c>
      <c r="S3226" s="59">
        <v>2.4904109589041097</v>
      </c>
      <c r="T3226" s="59">
        <v>30.742465753424657</v>
      </c>
      <c r="U3226" s="12">
        <v>1</v>
      </c>
      <c r="V3226" s="12">
        <v>2</v>
      </c>
      <c r="W3226" s="12">
        <v>2</v>
      </c>
      <c r="X3226" s="12">
        <v>2</v>
      </c>
      <c r="Y3226" s="12">
        <v>1</v>
      </c>
      <c r="Z3226" s="58">
        <v>0</v>
      </c>
      <c r="AA3226" s="58">
        <v>0</v>
      </c>
      <c r="AB3226" s="58">
        <v>0</v>
      </c>
      <c r="AC3226" s="58" t="s">
        <v>91</v>
      </c>
    </row>
    <row r="3227" spans="1:29" x14ac:dyDescent="0.3">
      <c r="A3227" s="57">
        <v>2044048486</v>
      </c>
      <c r="B3227" s="12" t="s">
        <v>2835</v>
      </c>
      <c r="C3227" s="58" t="s">
        <v>109</v>
      </c>
      <c r="D3227" s="58" t="s">
        <v>112</v>
      </c>
      <c r="E3227" s="58"/>
      <c r="F3227" s="58"/>
      <c r="G3227" s="58">
        <f>+IF(F3227&gt;K3227+100000,F3227-K3227,0)</f>
        <v>0</v>
      </c>
      <c r="H3227" s="58"/>
      <c r="I3227" s="58"/>
      <c r="J3227" s="58"/>
      <c r="K3227" s="58">
        <v>1613929</v>
      </c>
      <c r="L3227" s="12" t="s">
        <v>91</v>
      </c>
      <c r="M3227" s="12" t="s">
        <v>91</v>
      </c>
      <c r="N3227" s="12" t="s">
        <v>91</v>
      </c>
      <c r="O3227" s="12">
        <v>4</v>
      </c>
      <c r="P3227" s="12">
        <v>0</v>
      </c>
      <c r="Q3227" s="12">
        <v>0</v>
      </c>
      <c r="R3227" s="12">
        <v>13052</v>
      </c>
      <c r="S3227" s="59">
        <v>2.9479452054794519</v>
      </c>
      <c r="T3227" s="59">
        <v>23.394520547945206</v>
      </c>
      <c r="U3227" s="12">
        <v>1</v>
      </c>
      <c r="V3227" s="12">
        <v>3</v>
      </c>
      <c r="W3227" s="12">
        <v>1</v>
      </c>
      <c r="X3227" s="12">
        <v>3</v>
      </c>
      <c r="Y3227" s="12">
        <v>1</v>
      </c>
      <c r="Z3227" s="58">
        <v>0</v>
      </c>
      <c r="AA3227" s="58">
        <v>0</v>
      </c>
      <c r="AB3227" s="58">
        <v>0</v>
      </c>
      <c r="AC3227" s="58" t="s">
        <v>91</v>
      </c>
    </row>
    <row r="3228" spans="1:29" x14ac:dyDescent="0.3">
      <c r="A3228" s="57">
        <v>2200802426</v>
      </c>
      <c r="B3228" s="12" t="s">
        <v>2836</v>
      </c>
      <c r="C3228" s="58" t="s">
        <v>109</v>
      </c>
      <c r="D3228" s="58" t="s">
        <v>112</v>
      </c>
      <c r="E3228" s="58"/>
      <c r="F3228" s="58"/>
      <c r="G3228" s="58">
        <f>+IF(F3228&gt;K3228+100000,F3228-K3228,0)</f>
        <v>0</v>
      </c>
      <c r="H3228" s="58"/>
      <c r="I3228" s="58"/>
      <c r="J3228" s="58"/>
      <c r="K3228" s="58">
        <v>1616120</v>
      </c>
      <c r="L3228" s="12" t="s">
        <v>91</v>
      </c>
      <c r="M3228" s="12" t="s">
        <v>91</v>
      </c>
      <c r="N3228" s="12" t="s">
        <v>91</v>
      </c>
      <c r="O3228" s="12">
        <v>4</v>
      </c>
      <c r="P3228" s="12">
        <v>0</v>
      </c>
      <c r="Q3228" s="12">
        <v>0</v>
      </c>
      <c r="R3228" s="12">
        <v>68276</v>
      </c>
      <c r="S3228" s="59">
        <v>3.7424657534246575</v>
      </c>
      <c r="T3228" s="59">
        <v>30.81095890410959</v>
      </c>
      <c r="U3228" s="12">
        <v>1</v>
      </c>
      <c r="V3228" s="12">
        <v>2</v>
      </c>
      <c r="W3228" s="12">
        <v>1</v>
      </c>
      <c r="X3228" s="12">
        <v>2</v>
      </c>
      <c r="Y3228" s="12">
        <v>1</v>
      </c>
      <c r="Z3228" s="58">
        <v>0</v>
      </c>
      <c r="AA3228" s="58">
        <v>0</v>
      </c>
      <c r="AB3228" s="58">
        <v>0</v>
      </c>
      <c r="AC3228" s="58" t="s">
        <v>91</v>
      </c>
    </row>
    <row r="3229" spans="1:29" x14ac:dyDescent="0.3">
      <c r="A3229" s="57">
        <v>2224628866</v>
      </c>
      <c r="B3229" s="12" t="s">
        <v>2837</v>
      </c>
      <c r="C3229" s="58" t="s">
        <v>108</v>
      </c>
      <c r="D3229" s="58" t="s">
        <v>29</v>
      </c>
      <c r="E3229" s="58"/>
      <c r="F3229" s="58">
        <v>1881456</v>
      </c>
      <c r="G3229" s="58">
        <f>+IF(F3229&gt;K3229+100000,F3229-K3229,0)</f>
        <v>258579</v>
      </c>
      <c r="H3229" s="58">
        <v>86860</v>
      </c>
      <c r="I3229" s="58">
        <v>0</v>
      </c>
      <c r="J3229" s="58">
        <v>0</v>
      </c>
      <c r="K3229" s="58">
        <v>1622877</v>
      </c>
      <c r="L3229" s="12" t="s">
        <v>88</v>
      </c>
      <c r="M3229" s="12" t="s">
        <v>89</v>
      </c>
      <c r="N3229" s="12" t="s">
        <v>10</v>
      </c>
      <c r="O3229" s="12">
        <v>4</v>
      </c>
      <c r="P3229" s="12">
        <v>0</v>
      </c>
      <c r="Q3229" s="12">
        <v>0</v>
      </c>
      <c r="R3229" s="12">
        <v>76130</v>
      </c>
      <c r="S3229" s="59">
        <v>1.5534246575342465</v>
      </c>
      <c r="T3229" s="59">
        <v>33.441095890410956</v>
      </c>
      <c r="U3229" s="12">
        <v>1</v>
      </c>
      <c r="V3229" s="12">
        <v>2</v>
      </c>
      <c r="W3229" s="12">
        <v>2</v>
      </c>
      <c r="X3229" s="12">
        <v>3</v>
      </c>
      <c r="Y3229" s="12">
        <v>3</v>
      </c>
      <c r="Z3229" s="58">
        <v>0</v>
      </c>
      <c r="AA3229" s="58">
        <v>0</v>
      </c>
      <c r="AB3229" s="58">
        <v>0</v>
      </c>
      <c r="AC3229" s="58" t="s">
        <v>91</v>
      </c>
    </row>
    <row r="3230" spans="1:29" x14ac:dyDescent="0.3">
      <c r="A3230" s="57">
        <v>2046864644</v>
      </c>
      <c r="B3230" s="12" t="s">
        <v>2839</v>
      </c>
      <c r="C3230" s="58" t="s">
        <v>108</v>
      </c>
      <c r="D3230" s="58" t="s">
        <v>113</v>
      </c>
      <c r="E3230" s="58"/>
      <c r="F3230" s="58">
        <v>188394</v>
      </c>
      <c r="G3230" s="58">
        <f>+IF(F3230&gt;K3230+100000,F3230-K3230,0)</f>
        <v>0</v>
      </c>
      <c r="H3230" s="58">
        <v>95331</v>
      </c>
      <c r="I3230" s="58">
        <v>0</v>
      </c>
      <c r="J3230" s="58">
        <v>0</v>
      </c>
      <c r="K3230" s="58">
        <v>1623620</v>
      </c>
      <c r="L3230" s="12" t="s">
        <v>88</v>
      </c>
      <c r="M3230" s="12" t="s">
        <v>89</v>
      </c>
      <c r="N3230" s="12" t="s">
        <v>10</v>
      </c>
      <c r="O3230" s="12">
        <v>4</v>
      </c>
      <c r="P3230" s="12">
        <v>0</v>
      </c>
      <c r="Q3230" s="12">
        <v>0</v>
      </c>
      <c r="R3230" s="12">
        <v>68276</v>
      </c>
      <c r="S3230" s="59">
        <v>4.2383561643835614</v>
      </c>
      <c r="T3230" s="59">
        <v>45.441095890410956</v>
      </c>
      <c r="U3230" s="12">
        <v>1</v>
      </c>
      <c r="V3230" s="12">
        <v>2</v>
      </c>
      <c r="W3230" s="12">
        <v>1</v>
      </c>
      <c r="X3230" s="12">
        <v>3</v>
      </c>
      <c r="Y3230" s="12">
        <v>3</v>
      </c>
      <c r="Z3230" s="58">
        <v>0</v>
      </c>
      <c r="AA3230" s="58">
        <v>0</v>
      </c>
      <c r="AB3230" s="58">
        <v>0</v>
      </c>
      <c r="AC3230" s="58" t="s">
        <v>91</v>
      </c>
    </row>
    <row r="3231" spans="1:29" x14ac:dyDescent="0.3">
      <c r="A3231" s="57">
        <v>2224666442</v>
      </c>
      <c r="B3231" s="12" t="s">
        <v>2841</v>
      </c>
      <c r="C3231" s="58" t="s">
        <v>109</v>
      </c>
      <c r="D3231" s="58" t="s">
        <v>112</v>
      </c>
      <c r="E3231" s="58">
        <v>1693333</v>
      </c>
      <c r="F3231" s="58"/>
      <c r="G3231" s="58">
        <f>+IF(F3231&gt;K3231+100000,F3231-K3231,0)</f>
        <v>0</v>
      </c>
      <c r="H3231" s="58"/>
      <c r="I3231" s="58"/>
      <c r="J3231" s="58"/>
      <c r="K3231" s="58">
        <v>1626161</v>
      </c>
      <c r="L3231" s="12" t="s">
        <v>91</v>
      </c>
      <c r="M3231" s="12" t="s">
        <v>91</v>
      </c>
      <c r="N3231" s="12" t="s">
        <v>91</v>
      </c>
      <c r="O3231" s="12">
        <v>4</v>
      </c>
      <c r="P3231" s="12">
        <v>0</v>
      </c>
      <c r="Q3231" s="12">
        <v>0</v>
      </c>
      <c r="R3231" s="12">
        <v>76520</v>
      </c>
      <c r="S3231" s="59">
        <v>2.6849315068493151</v>
      </c>
      <c r="T3231" s="59">
        <v>29.802739726027397</v>
      </c>
      <c r="U3231" s="12">
        <v>2</v>
      </c>
      <c r="V3231" s="12">
        <v>0</v>
      </c>
      <c r="W3231" s="12">
        <v>2</v>
      </c>
      <c r="X3231" s="12">
        <v>3</v>
      </c>
      <c r="Y3231" s="12">
        <v>1</v>
      </c>
      <c r="Z3231" s="58">
        <v>0</v>
      </c>
      <c r="AA3231" s="58">
        <v>0</v>
      </c>
      <c r="AB3231" s="58">
        <v>0</v>
      </c>
      <c r="AC3231" s="58" t="s">
        <v>91</v>
      </c>
    </row>
    <row r="3232" spans="1:29" x14ac:dyDescent="0.3">
      <c r="A3232" s="57">
        <v>4042022</v>
      </c>
      <c r="B3232" s="12" t="s">
        <v>2844</v>
      </c>
      <c r="C3232" s="58" t="s">
        <v>109</v>
      </c>
      <c r="D3232" s="58" t="s">
        <v>112</v>
      </c>
      <c r="E3232" s="58">
        <v>8000</v>
      </c>
      <c r="F3232" s="58"/>
      <c r="G3232" s="58">
        <f>+IF(F3232&gt;K3232+100000,F3232-K3232,0)</f>
        <v>0</v>
      </c>
      <c r="H3232" s="58"/>
      <c r="I3232" s="58"/>
      <c r="J3232" s="58"/>
      <c r="K3232" s="58">
        <v>1629141</v>
      </c>
      <c r="L3232" s="12" t="s">
        <v>91</v>
      </c>
      <c r="M3232" s="12" t="s">
        <v>91</v>
      </c>
      <c r="N3232" s="12" t="s">
        <v>91</v>
      </c>
      <c r="O3232" s="12">
        <v>4</v>
      </c>
      <c r="P3232" s="12">
        <v>0</v>
      </c>
      <c r="Q3232" s="12">
        <v>0</v>
      </c>
      <c r="R3232" s="12">
        <v>76130</v>
      </c>
      <c r="S3232" s="59">
        <v>2.6054794520547944</v>
      </c>
      <c r="T3232" s="59">
        <v>39.060273972602737</v>
      </c>
      <c r="U3232" s="12">
        <v>1</v>
      </c>
      <c r="V3232" s="12">
        <v>0</v>
      </c>
      <c r="W3232" s="12">
        <v>2</v>
      </c>
      <c r="X3232" s="12">
        <v>3</v>
      </c>
      <c r="Y3232" s="12">
        <v>1</v>
      </c>
      <c r="Z3232" s="58">
        <v>0</v>
      </c>
      <c r="AA3232" s="58">
        <v>0</v>
      </c>
      <c r="AB3232" s="58">
        <v>0</v>
      </c>
      <c r="AC3232" s="58" t="s">
        <v>91</v>
      </c>
    </row>
    <row r="3233" spans="1:29" x14ac:dyDescent="0.3">
      <c r="A3233" s="57">
        <v>2202488844</v>
      </c>
      <c r="B3233" s="12" t="s">
        <v>2846</v>
      </c>
      <c r="C3233" s="58" t="s">
        <v>108</v>
      </c>
      <c r="D3233" s="58" t="s">
        <v>113</v>
      </c>
      <c r="E3233" s="58">
        <v>686327</v>
      </c>
      <c r="F3233" s="58">
        <v>713904</v>
      </c>
      <c r="G3233" s="58">
        <f>+IF(F3233&gt;K3233+100000,F3233-K3233,0)</f>
        <v>0</v>
      </c>
      <c r="H3233" s="58">
        <v>105276</v>
      </c>
      <c r="I3233" s="58">
        <v>0</v>
      </c>
      <c r="J3233" s="58">
        <v>0</v>
      </c>
      <c r="K3233" s="58">
        <v>1631620</v>
      </c>
      <c r="L3233" s="12" t="s">
        <v>88</v>
      </c>
      <c r="M3233" s="12" t="s">
        <v>89</v>
      </c>
      <c r="N3233" s="12" t="s">
        <v>10</v>
      </c>
      <c r="O3233" s="12">
        <v>4</v>
      </c>
      <c r="P3233" s="12">
        <v>0</v>
      </c>
      <c r="Q3233" s="12">
        <v>0</v>
      </c>
      <c r="R3233" s="12">
        <v>68547</v>
      </c>
      <c r="S3233" s="59">
        <v>4.4904109589041097</v>
      </c>
      <c r="T3233" s="59">
        <v>26.164383561643834</v>
      </c>
      <c r="U3233" s="12">
        <v>1</v>
      </c>
      <c r="V3233" s="12">
        <v>4</v>
      </c>
      <c r="W3233" s="12">
        <v>1</v>
      </c>
      <c r="X3233" s="12">
        <v>3</v>
      </c>
      <c r="Y3233" s="12">
        <v>1</v>
      </c>
      <c r="Z3233" s="58">
        <v>0</v>
      </c>
      <c r="AA3233" s="58">
        <v>0</v>
      </c>
      <c r="AB3233" s="58">
        <v>0</v>
      </c>
      <c r="AC3233" s="58" t="s">
        <v>91</v>
      </c>
    </row>
    <row r="3234" spans="1:29" x14ac:dyDescent="0.3">
      <c r="A3234" s="57">
        <v>2006842286</v>
      </c>
      <c r="B3234" s="12" t="s">
        <v>2847</v>
      </c>
      <c r="C3234" s="58" t="s">
        <v>109</v>
      </c>
      <c r="D3234" s="58" t="s">
        <v>112</v>
      </c>
      <c r="E3234" s="58">
        <v>116666</v>
      </c>
      <c r="F3234" s="58"/>
      <c r="G3234" s="58">
        <f>+IF(F3234&gt;K3234+100000,F3234-K3234,0)</f>
        <v>0</v>
      </c>
      <c r="H3234" s="58"/>
      <c r="I3234" s="58"/>
      <c r="J3234" s="58"/>
      <c r="K3234" s="58">
        <v>1632820</v>
      </c>
      <c r="L3234" s="12" t="s">
        <v>91</v>
      </c>
      <c r="M3234" s="12" t="s">
        <v>91</v>
      </c>
      <c r="N3234" s="12" t="s">
        <v>91</v>
      </c>
      <c r="O3234" s="12">
        <v>4</v>
      </c>
      <c r="P3234" s="12">
        <v>0</v>
      </c>
      <c r="Q3234" s="12">
        <v>0</v>
      </c>
      <c r="R3234" s="12">
        <v>68276</v>
      </c>
      <c r="S3234" s="59">
        <v>5.838356164383562</v>
      </c>
      <c r="T3234" s="59">
        <v>24.816438356164383</v>
      </c>
      <c r="U3234" s="12">
        <v>2</v>
      </c>
      <c r="V3234" s="12">
        <v>5</v>
      </c>
      <c r="W3234" s="12">
        <v>3</v>
      </c>
      <c r="X3234" s="12">
        <v>2</v>
      </c>
      <c r="Y3234" s="12">
        <v>1</v>
      </c>
      <c r="Z3234" s="58">
        <v>0</v>
      </c>
      <c r="AA3234" s="58">
        <v>0</v>
      </c>
      <c r="AB3234" s="58">
        <v>0</v>
      </c>
      <c r="AC3234" s="58" t="s">
        <v>91</v>
      </c>
    </row>
    <row r="3235" spans="1:29" x14ac:dyDescent="0.3">
      <c r="A3235" s="57">
        <v>2224628402</v>
      </c>
      <c r="B3235" s="12" t="s">
        <v>2848</v>
      </c>
      <c r="C3235" s="58" t="s">
        <v>108</v>
      </c>
      <c r="D3235" s="58" t="s">
        <v>113</v>
      </c>
      <c r="E3235" s="58">
        <v>167646</v>
      </c>
      <c r="F3235" s="58">
        <v>445765</v>
      </c>
      <c r="G3235" s="58">
        <f>+IF(F3235&gt;K3235+100000,F3235-K3235,0)</f>
        <v>0</v>
      </c>
      <c r="H3235" s="58">
        <v>92932</v>
      </c>
      <c r="I3235" s="58">
        <v>0</v>
      </c>
      <c r="J3235" s="58">
        <v>0</v>
      </c>
      <c r="K3235" s="58">
        <v>1633934</v>
      </c>
      <c r="L3235" s="12" t="s">
        <v>88</v>
      </c>
      <c r="M3235" s="12" t="s">
        <v>89</v>
      </c>
      <c r="N3235" s="12" t="s">
        <v>10</v>
      </c>
      <c r="O3235" s="12">
        <v>4</v>
      </c>
      <c r="P3235" s="12">
        <v>0</v>
      </c>
      <c r="Q3235" s="12">
        <v>0</v>
      </c>
      <c r="R3235" s="12">
        <v>76130</v>
      </c>
      <c r="S3235" s="59">
        <v>1.6301369863013699</v>
      </c>
      <c r="T3235" s="59">
        <v>33.665753424657531</v>
      </c>
      <c r="U3235" s="12">
        <v>1</v>
      </c>
      <c r="V3235" s="12">
        <v>2</v>
      </c>
      <c r="W3235" s="12">
        <v>1</v>
      </c>
      <c r="X3235" s="12">
        <v>2</v>
      </c>
      <c r="Y3235" s="12">
        <v>3</v>
      </c>
      <c r="Z3235" s="58">
        <v>0</v>
      </c>
      <c r="AA3235" s="58">
        <v>0</v>
      </c>
      <c r="AB3235" s="58">
        <v>0</v>
      </c>
      <c r="AC3235" s="58" t="s">
        <v>91</v>
      </c>
    </row>
    <row r="3236" spans="1:29" x14ac:dyDescent="0.3">
      <c r="A3236" s="57">
        <v>2420060</v>
      </c>
      <c r="B3236" s="12" t="s">
        <v>2849</v>
      </c>
      <c r="C3236" s="58" t="s">
        <v>109</v>
      </c>
      <c r="D3236" s="58" t="s">
        <v>112</v>
      </c>
      <c r="E3236" s="58">
        <v>561000</v>
      </c>
      <c r="F3236" s="58"/>
      <c r="G3236" s="58">
        <f>+IF(F3236&gt;K3236+100000,F3236-K3236,0)</f>
        <v>0</v>
      </c>
      <c r="H3236" s="58"/>
      <c r="I3236" s="58"/>
      <c r="J3236" s="58"/>
      <c r="K3236" s="58">
        <v>1634629</v>
      </c>
      <c r="L3236" s="12" t="s">
        <v>91</v>
      </c>
      <c r="M3236" s="12" t="s">
        <v>91</v>
      </c>
      <c r="N3236" s="12" t="s">
        <v>91</v>
      </c>
      <c r="O3236" s="12">
        <v>4</v>
      </c>
      <c r="P3236" s="12">
        <v>0</v>
      </c>
      <c r="Q3236" s="12">
        <v>0</v>
      </c>
      <c r="R3236" s="12">
        <v>8758</v>
      </c>
      <c r="S3236" s="59">
        <v>5.1150684931506847</v>
      </c>
      <c r="T3236" s="59">
        <v>56.457534246575342</v>
      </c>
      <c r="U3236" s="12">
        <v>1</v>
      </c>
      <c r="V3236" s="12">
        <v>1</v>
      </c>
      <c r="W3236" s="12">
        <v>1</v>
      </c>
      <c r="X3236" s="12">
        <v>3</v>
      </c>
      <c r="Y3236" s="12">
        <v>3</v>
      </c>
      <c r="Z3236" s="58">
        <v>0</v>
      </c>
      <c r="AA3236" s="58">
        <v>0</v>
      </c>
      <c r="AB3236" s="58">
        <v>0</v>
      </c>
      <c r="AC3236" s="58" t="s">
        <v>91</v>
      </c>
    </row>
    <row r="3237" spans="1:29" x14ac:dyDescent="0.3">
      <c r="A3237" s="57">
        <v>2004828222</v>
      </c>
      <c r="B3237" s="12" t="s">
        <v>2850</v>
      </c>
      <c r="C3237" s="58" t="s">
        <v>108</v>
      </c>
      <c r="D3237" s="58" t="s">
        <v>113</v>
      </c>
      <c r="E3237" s="58">
        <v>138920</v>
      </c>
      <c r="F3237" s="58">
        <v>1000000</v>
      </c>
      <c r="G3237" s="58">
        <f>+IF(F3237&gt;K3237+100000,F3237-K3237,0)</f>
        <v>0</v>
      </c>
      <c r="H3237" s="58">
        <v>87730</v>
      </c>
      <c r="I3237" s="58">
        <v>0</v>
      </c>
      <c r="J3237" s="58">
        <v>0</v>
      </c>
      <c r="K3237" s="58">
        <v>1634629</v>
      </c>
      <c r="L3237" s="12" t="s">
        <v>88</v>
      </c>
      <c r="M3237" s="12" t="s">
        <v>89</v>
      </c>
      <c r="N3237" s="12" t="s">
        <v>10</v>
      </c>
      <c r="O3237" s="12">
        <v>4</v>
      </c>
      <c r="P3237" s="12">
        <v>0</v>
      </c>
      <c r="Q3237" s="12">
        <v>0</v>
      </c>
      <c r="R3237" s="12">
        <v>68615</v>
      </c>
      <c r="S3237" s="59">
        <v>5.6301369863013697</v>
      </c>
      <c r="T3237" s="59">
        <v>31.287671232876711</v>
      </c>
      <c r="U3237" s="12">
        <v>2</v>
      </c>
      <c r="V3237" s="12">
        <v>2</v>
      </c>
      <c r="W3237" s="12">
        <v>1</v>
      </c>
      <c r="X3237" s="12">
        <v>3</v>
      </c>
      <c r="Y3237" s="12">
        <v>1</v>
      </c>
      <c r="Z3237" s="58">
        <v>0</v>
      </c>
      <c r="AA3237" s="58">
        <v>0</v>
      </c>
      <c r="AB3237" s="58">
        <v>0</v>
      </c>
      <c r="AC3237" s="58" t="s">
        <v>91</v>
      </c>
    </row>
    <row r="3238" spans="1:29" x14ac:dyDescent="0.3">
      <c r="A3238" s="57">
        <v>2006064448</v>
      </c>
      <c r="B3238" s="12" t="s">
        <v>2851</v>
      </c>
      <c r="C3238" s="58" t="s">
        <v>109</v>
      </c>
      <c r="D3238" s="58" t="s">
        <v>112</v>
      </c>
      <c r="E3238" s="58">
        <v>11274</v>
      </c>
      <c r="F3238" s="58"/>
      <c r="G3238" s="58">
        <f>+IF(F3238&gt;K3238+100000,F3238-K3238,0)</f>
        <v>0</v>
      </c>
      <c r="H3238" s="58"/>
      <c r="I3238" s="58"/>
      <c r="J3238" s="58"/>
      <c r="K3238" s="58">
        <v>1636120</v>
      </c>
      <c r="L3238" s="12" t="s">
        <v>91</v>
      </c>
      <c r="M3238" s="12" t="s">
        <v>91</v>
      </c>
      <c r="N3238" s="12" t="s">
        <v>91</v>
      </c>
      <c r="O3238" s="12">
        <v>4</v>
      </c>
      <c r="P3238" s="12">
        <v>0</v>
      </c>
      <c r="Q3238" s="12">
        <v>0</v>
      </c>
      <c r="R3238" s="12">
        <v>68001</v>
      </c>
      <c r="S3238" s="59">
        <v>3.3205479452054796</v>
      </c>
      <c r="T3238" s="59">
        <v>23.287671232876711</v>
      </c>
      <c r="U3238" s="12">
        <v>1</v>
      </c>
      <c r="V3238" s="12">
        <v>2</v>
      </c>
      <c r="W3238" s="12">
        <v>1</v>
      </c>
      <c r="X3238" s="12">
        <v>2</v>
      </c>
      <c r="Y3238" s="12">
        <v>1</v>
      </c>
      <c r="Z3238" s="58">
        <v>0</v>
      </c>
      <c r="AA3238" s="58">
        <v>0</v>
      </c>
      <c r="AB3238" s="58">
        <v>0</v>
      </c>
      <c r="AC3238" s="58" t="s">
        <v>91</v>
      </c>
    </row>
    <row r="3239" spans="1:29" x14ac:dyDescent="0.3">
      <c r="A3239" s="57">
        <v>28226208</v>
      </c>
      <c r="B3239" s="12" t="s">
        <v>2852</v>
      </c>
      <c r="C3239" s="58" t="s">
        <v>108</v>
      </c>
      <c r="D3239" s="58" t="s">
        <v>113</v>
      </c>
      <c r="E3239" s="58"/>
      <c r="F3239" s="58">
        <v>1735136</v>
      </c>
      <c r="G3239" s="58">
        <f>+IF(F3239&gt;K3239+100000,F3239-K3239,0)</f>
        <v>0</v>
      </c>
      <c r="H3239" s="58">
        <v>158088</v>
      </c>
      <c r="I3239" s="58">
        <v>0</v>
      </c>
      <c r="J3239" s="58">
        <v>0</v>
      </c>
      <c r="K3239" s="58">
        <v>1636120</v>
      </c>
      <c r="L3239" s="12" t="s">
        <v>88</v>
      </c>
      <c r="M3239" s="12" t="s">
        <v>89</v>
      </c>
      <c r="N3239" s="12" t="s">
        <v>10</v>
      </c>
      <c r="O3239" s="12">
        <v>4</v>
      </c>
      <c r="P3239" s="12">
        <v>0</v>
      </c>
      <c r="Q3239" s="12">
        <v>0</v>
      </c>
      <c r="R3239" s="12">
        <v>68418</v>
      </c>
      <c r="S3239" s="59">
        <v>3.2794520547945205</v>
      </c>
      <c r="T3239" s="59">
        <v>40.161643835616438</v>
      </c>
      <c r="U3239" s="12">
        <v>2</v>
      </c>
      <c r="V3239" s="12">
        <v>1</v>
      </c>
      <c r="W3239" s="12">
        <v>1</v>
      </c>
      <c r="X3239" s="12">
        <v>2</v>
      </c>
      <c r="Y3239" s="12">
        <v>4</v>
      </c>
      <c r="Z3239" s="58">
        <v>0</v>
      </c>
      <c r="AA3239" s="58">
        <v>0</v>
      </c>
      <c r="AB3239" s="58">
        <v>0</v>
      </c>
      <c r="AC3239" s="58" t="s">
        <v>91</v>
      </c>
    </row>
    <row r="3240" spans="1:29" x14ac:dyDescent="0.3">
      <c r="A3240" s="57">
        <v>2006048286</v>
      </c>
      <c r="B3240" s="12" t="s">
        <v>2854</v>
      </c>
      <c r="C3240" s="58" t="s">
        <v>109</v>
      </c>
      <c r="D3240" s="58" t="s">
        <v>112</v>
      </c>
      <c r="E3240" s="58">
        <v>427600</v>
      </c>
      <c r="F3240" s="58"/>
      <c r="G3240" s="58">
        <f>+IF(F3240&gt;K3240+100000,F3240-K3240,0)</f>
        <v>0</v>
      </c>
      <c r="H3240" s="58"/>
      <c r="I3240" s="58"/>
      <c r="J3240" s="58"/>
      <c r="K3240" s="58">
        <v>1640620</v>
      </c>
      <c r="L3240" s="12" t="s">
        <v>91</v>
      </c>
      <c r="M3240" s="12" t="s">
        <v>91</v>
      </c>
      <c r="N3240" s="12" t="s">
        <v>91</v>
      </c>
      <c r="O3240" s="12">
        <v>4</v>
      </c>
      <c r="P3240" s="12">
        <v>0</v>
      </c>
      <c r="Q3240" s="12">
        <v>0</v>
      </c>
      <c r="R3240" s="12">
        <v>68418</v>
      </c>
      <c r="S3240" s="59">
        <v>2.0712328767123287</v>
      </c>
      <c r="T3240" s="59">
        <v>24.745205479452054</v>
      </c>
      <c r="U3240" s="12">
        <v>1</v>
      </c>
      <c r="V3240" s="12">
        <v>4</v>
      </c>
      <c r="W3240" s="12">
        <v>1</v>
      </c>
      <c r="X3240" s="12">
        <v>2</v>
      </c>
      <c r="Y3240" s="12">
        <v>1</v>
      </c>
      <c r="Z3240" s="58">
        <v>0</v>
      </c>
      <c r="AA3240" s="58">
        <v>0</v>
      </c>
      <c r="AB3240" s="58">
        <v>0</v>
      </c>
      <c r="AC3240" s="58" t="s">
        <v>91</v>
      </c>
    </row>
    <row r="3241" spans="1:29" x14ac:dyDescent="0.3">
      <c r="A3241" s="57">
        <v>2244082826</v>
      </c>
      <c r="B3241" s="12" t="s">
        <v>2856</v>
      </c>
      <c r="C3241" s="58" t="s">
        <v>108</v>
      </c>
      <c r="D3241" s="58" t="s">
        <v>113</v>
      </c>
      <c r="E3241" s="58">
        <v>161333</v>
      </c>
      <c r="F3241" s="58">
        <v>1735000</v>
      </c>
      <c r="G3241" s="58">
        <f>+IF(F3241&gt;K3241+100000,F3241-K3241,0)</f>
        <v>0</v>
      </c>
      <c r="H3241" s="58">
        <v>152211</v>
      </c>
      <c r="I3241" s="58">
        <v>0</v>
      </c>
      <c r="J3241" s="58">
        <v>0</v>
      </c>
      <c r="K3241" s="58">
        <v>1642264</v>
      </c>
      <c r="L3241" s="12" t="s">
        <v>88</v>
      </c>
      <c r="M3241" s="12" t="s">
        <v>89</v>
      </c>
      <c r="N3241" s="12" t="s">
        <v>10</v>
      </c>
      <c r="O3241" s="12">
        <v>4</v>
      </c>
      <c r="P3241" s="12">
        <v>0</v>
      </c>
      <c r="Q3241" s="12">
        <v>0</v>
      </c>
      <c r="R3241" s="12">
        <v>76001</v>
      </c>
      <c r="S3241" s="59">
        <v>5.7150684931506852</v>
      </c>
      <c r="T3241" s="59">
        <v>26.583561643835615</v>
      </c>
      <c r="U3241" s="12">
        <v>2</v>
      </c>
      <c r="V3241" s="12">
        <v>0</v>
      </c>
      <c r="W3241" s="12">
        <v>1</v>
      </c>
      <c r="X3241" s="12">
        <v>2</v>
      </c>
      <c r="Y3241" s="12">
        <v>1</v>
      </c>
      <c r="Z3241" s="58">
        <v>0</v>
      </c>
      <c r="AA3241" s="58">
        <v>0</v>
      </c>
      <c r="AB3241" s="58">
        <v>0</v>
      </c>
      <c r="AC3241" s="58" t="s">
        <v>91</v>
      </c>
    </row>
    <row r="3242" spans="1:29" x14ac:dyDescent="0.3">
      <c r="A3242" s="57">
        <v>2244208808</v>
      </c>
      <c r="B3242" s="12" t="s">
        <v>2857</v>
      </c>
      <c r="C3242" s="58" t="s">
        <v>109</v>
      </c>
      <c r="D3242" s="58" t="s">
        <v>112</v>
      </c>
      <c r="E3242" s="58">
        <v>728400</v>
      </c>
      <c r="F3242" s="58"/>
      <c r="G3242" s="58">
        <f>+IF(F3242&gt;K3242+100000,F3242-K3242,0)</f>
        <v>0</v>
      </c>
      <c r="H3242" s="58"/>
      <c r="I3242" s="58"/>
      <c r="J3242" s="58"/>
      <c r="K3242" s="58">
        <v>1652495</v>
      </c>
      <c r="L3242" s="12" t="s">
        <v>91</v>
      </c>
      <c r="M3242" s="12" t="s">
        <v>91</v>
      </c>
      <c r="N3242" s="12" t="s">
        <v>91</v>
      </c>
      <c r="O3242" s="12">
        <v>4</v>
      </c>
      <c r="P3242" s="12">
        <v>0</v>
      </c>
      <c r="Q3242" s="12">
        <v>0</v>
      </c>
      <c r="R3242" s="12">
        <v>76001</v>
      </c>
      <c r="S3242" s="59">
        <v>2.6849315068493151</v>
      </c>
      <c r="T3242" s="59">
        <v>25.279452054794522</v>
      </c>
      <c r="U3242" s="12">
        <v>2</v>
      </c>
      <c r="V3242" s="12">
        <v>0</v>
      </c>
      <c r="W3242" s="12">
        <v>2</v>
      </c>
      <c r="X3242" s="12">
        <v>3</v>
      </c>
      <c r="Y3242" s="12">
        <v>1</v>
      </c>
      <c r="Z3242" s="58">
        <v>0</v>
      </c>
      <c r="AA3242" s="58">
        <v>0</v>
      </c>
      <c r="AB3242" s="58">
        <v>0</v>
      </c>
      <c r="AC3242" s="58" t="s">
        <v>91</v>
      </c>
    </row>
    <row r="3243" spans="1:29" x14ac:dyDescent="0.3">
      <c r="A3243" s="57">
        <v>4828402</v>
      </c>
      <c r="B3243" s="12" t="s">
        <v>2858</v>
      </c>
      <c r="C3243" s="58" t="s">
        <v>108</v>
      </c>
      <c r="D3243" s="58" t="s">
        <v>29</v>
      </c>
      <c r="E3243" s="58"/>
      <c r="F3243" s="58">
        <v>2450000</v>
      </c>
      <c r="G3243" s="58">
        <f>+IF(F3243&gt;K3243+100000,F3243-K3243,0)</f>
        <v>796380</v>
      </c>
      <c r="H3243" s="58">
        <v>120898</v>
      </c>
      <c r="I3243" s="58">
        <v>0</v>
      </c>
      <c r="J3243" s="58">
        <v>0</v>
      </c>
      <c r="K3243" s="58">
        <v>1653620</v>
      </c>
      <c r="L3243" s="12" t="s">
        <v>88</v>
      </c>
      <c r="M3243" s="12" t="s">
        <v>89</v>
      </c>
      <c r="N3243" s="12" t="s">
        <v>10</v>
      </c>
      <c r="O3243" s="12">
        <v>4</v>
      </c>
      <c r="P3243" s="12">
        <v>0</v>
      </c>
      <c r="Q3243" s="12">
        <v>0</v>
      </c>
      <c r="R3243" s="12">
        <v>13052</v>
      </c>
      <c r="S3243" s="59">
        <v>4.3150684931506849</v>
      </c>
      <c r="T3243" s="59">
        <v>41.947945205479449</v>
      </c>
      <c r="U3243" s="12">
        <v>1</v>
      </c>
      <c r="V3243" s="12">
        <v>2</v>
      </c>
      <c r="W3243" s="12">
        <v>1</v>
      </c>
      <c r="X3243" s="12">
        <v>3</v>
      </c>
      <c r="Y3243" s="12">
        <v>2</v>
      </c>
      <c r="Z3243" s="58">
        <v>0</v>
      </c>
      <c r="AA3243" s="58">
        <v>0</v>
      </c>
      <c r="AB3243" s="58">
        <v>0</v>
      </c>
      <c r="AC3243" s="58" t="s">
        <v>91</v>
      </c>
    </row>
    <row r="3244" spans="1:29" x14ac:dyDescent="0.3">
      <c r="A3244" s="57">
        <v>2008802284</v>
      </c>
      <c r="B3244" s="12" t="s">
        <v>2859</v>
      </c>
      <c r="C3244" s="58" t="s">
        <v>108</v>
      </c>
      <c r="D3244" s="58" t="s">
        <v>113</v>
      </c>
      <c r="E3244" s="58"/>
      <c r="F3244" s="58">
        <v>1370712</v>
      </c>
      <c r="G3244" s="58">
        <f>+IF(F3244&gt;K3244+100000,F3244-K3244,0)</f>
        <v>0</v>
      </c>
      <c r="H3244" s="58">
        <v>135321</v>
      </c>
      <c r="I3244" s="58">
        <v>0</v>
      </c>
      <c r="J3244" s="58">
        <v>0</v>
      </c>
      <c r="K3244" s="58">
        <v>1653620</v>
      </c>
      <c r="L3244" s="12" t="s">
        <v>88</v>
      </c>
      <c r="M3244" s="12" t="s">
        <v>89</v>
      </c>
      <c r="N3244" s="12" t="s">
        <v>10</v>
      </c>
      <c r="O3244" s="12">
        <v>4</v>
      </c>
      <c r="P3244" s="12">
        <v>0</v>
      </c>
      <c r="Q3244" s="12">
        <v>0</v>
      </c>
      <c r="R3244" s="12">
        <v>68001</v>
      </c>
      <c r="S3244" s="59">
        <v>4.3150684931506849</v>
      </c>
      <c r="T3244" s="59">
        <v>24.167123287671235</v>
      </c>
      <c r="U3244" s="12">
        <v>2</v>
      </c>
      <c r="V3244" s="12">
        <v>4</v>
      </c>
      <c r="W3244" s="12">
        <v>2</v>
      </c>
      <c r="X3244" s="12">
        <v>2</v>
      </c>
      <c r="Y3244" s="12">
        <v>1</v>
      </c>
      <c r="Z3244" s="58">
        <v>0</v>
      </c>
      <c r="AA3244" s="58">
        <v>0</v>
      </c>
      <c r="AB3244" s="58">
        <v>0</v>
      </c>
      <c r="AC3244" s="58" t="s">
        <v>91</v>
      </c>
    </row>
    <row r="3245" spans="1:29" x14ac:dyDescent="0.3">
      <c r="A3245" s="57">
        <v>80860824</v>
      </c>
      <c r="B3245" s="12" t="s">
        <v>2860</v>
      </c>
      <c r="C3245" s="58" t="s">
        <v>108</v>
      </c>
      <c r="D3245" s="58" t="s">
        <v>113</v>
      </c>
      <c r="E3245" s="58">
        <v>416415</v>
      </c>
      <c r="F3245" s="58">
        <v>1600000</v>
      </c>
      <c r="G3245" s="58">
        <f>+IF(F3245&gt;K3245+100000,F3245-K3245,0)</f>
        <v>0</v>
      </c>
      <c r="H3245" s="58">
        <v>140368</v>
      </c>
      <c r="I3245" s="58">
        <v>0</v>
      </c>
      <c r="J3245" s="58">
        <v>0</v>
      </c>
      <c r="K3245" s="58">
        <v>1653985</v>
      </c>
      <c r="L3245" s="12" t="s">
        <v>88</v>
      </c>
      <c r="M3245" s="12" t="s">
        <v>89</v>
      </c>
      <c r="N3245" s="12" t="s">
        <v>10</v>
      </c>
      <c r="O3245" s="12">
        <v>4</v>
      </c>
      <c r="P3245" s="12">
        <v>0</v>
      </c>
      <c r="Q3245" s="12">
        <v>0</v>
      </c>
      <c r="R3245" s="12">
        <v>11001</v>
      </c>
      <c r="S3245" s="59">
        <v>2.6493150684931508</v>
      </c>
      <c r="T3245" s="59">
        <v>37.936986301369863</v>
      </c>
      <c r="U3245" s="12">
        <v>1</v>
      </c>
      <c r="V3245" s="12">
        <v>2</v>
      </c>
      <c r="W3245" s="12">
        <v>2</v>
      </c>
      <c r="X3245" s="12">
        <v>3</v>
      </c>
      <c r="Y3245" s="12">
        <v>1</v>
      </c>
      <c r="Z3245" s="58">
        <v>0</v>
      </c>
      <c r="AA3245" s="58">
        <v>0</v>
      </c>
      <c r="AB3245" s="58">
        <v>0</v>
      </c>
      <c r="AC3245" s="58" t="s">
        <v>91</v>
      </c>
    </row>
    <row r="3246" spans="1:29" x14ac:dyDescent="0.3">
      <c r="A3246" s="57">
        <v>4042444</v>
      </c>
      <c r="B3246" s="12" t="s">
        <v>2862</v>
      </c>
      <c r="C3246" s="58" t="s">
        <v>106</v>
      </c>
      <c r="D3246" s="58" t="s">
        <v>115</v>
      </c>
      <c r="E3246" s="58"/>
      <c r="F3246" s="58">
        <v>3766868</v>
      </c>
      <c r="G3246" s="58">
        <f>+IF(F3246&gt;K3246+100000,F3246-K3246,0)</f>
        <v>2112883</v>
      </c>
      <c r="H3246" s="58">
        <v>163545</v>
      </c>
      <c r="I3246" s="58">
        <v>0</v>
      </c>
      <c r="J3246" s="58">
        <v>0</v>
      </c>
      <c r="K3246" s="58">
        <v>1653985</v>
      </c>
      <c r="L3246" s="12" t="s">
        <v>88</v>
      </c>
      <c r="M3246" s="12" t="s">
        <v>89</v>
      </c>
      <c r="N3246" s="12" t="s">
        <v>10</v>
      </c>
      <c r="O3246" s="12">
        <v>4</v>
      </c>
      <c r="P3246" s="12">
        <v>0</v>
      </c>
      <c r="Q3246" s="12">
        <v>0</v>
      </c>
      <c r="R3246" s="12">
        <v>76130</v>
      </c>
      <c r="S3246" s="59">
        <v>2.6493150684931508</v>
      </c>
      <c r="T3246" s="59">
        <v>37.287671232876711</v>
      </c>
      <c r="U3246" s="12">
        <v>1</v>
      </c>
      <c r="V3246" s="12">
        <v>2</v>
      </c>
      <c r="W3246" s="12">
        <v>2</v>
      </c>
      <c r="X3246" s="12">
        <v>3</v>
      </c>
      <c r="Y3246" s="12">
        <v>1</v>
      </c>
      <c r="Z3246" s="58">
        <v>0</v>
      </c>
      <c r="AA3246" s="58">
        <v>0</v>
      </c>
      <c r="AB3246" s="58">
        <v>0</v>
      </c>
      <c r="AC3246" s="58" t="s">
        <v>91</v>
      </c>
    </row>
    <row r="3247" spans="1:29" x14ac:dyDescent="0.3">
      <c r="A3247" s="57">
        <v>2006048226</v>
      </c>
      <c r="B3247" s="12" t="s">
        <v>2863</v>
      </c>
      <c r="C3247" s="58" t="s">
        <v>108</v>
      </c>
      <c r="D3247" s="58" t="s">
        <v>113</v>
      </c>
      <c r="E3247" s="58"/>
      <c r="F3247" s="58">
        <v>986559</v>
      </c>
      <c r="G3247" s="58">
        <f>+IF(F3247&gt;K3247+100000,F3247-K3247,0)</f>
        <v>0</v>
      </c>
      <c r="H3247" s="58">
        <v>114049</v>
      </c>
      <c r="I3247" s="58">
        <v>0</v>
      </c>
      <c r="J3247" s="58">
        <v>0</v>
      </c>
      <c r="K3247" s="58">
        <v>1661261</v>
      </c>
      <c r="L3247" s="12" t="s">
        <v>88</v>
      </c>
      <c r="M3247" s="12" t="s">
        <v>89</v>
      </c>
      <c r="N3247" s="12" t="s">
        <v>10</v>
      </c>
      <c r="O3247" s="12">
        <v>4</v>
      </c>
      <c r="P3247" s="12">
        <v>0</v>
      </c>
      <c r="Q3247" s="12">
        <v>0</v>
      </c>
      <c r="R3247" s="12">
        <v>68307</v>
      </c>
      <c r="S3247" s="59">
        <v>1.3041095890410959</v>
      </c>
      <c r="T3247" s="59">
        <v>27.345205479452055</v>
      </c>
      <c r="U3247" s="12">
        <v>2</v>
      </c>
      <c r="V3247" s="12">
        <v>5</v>
      </c>
      <c r="W3247" s="12">
        <v>2</v>
      </c>
      <c r="X3247" s="12">
        <v>4</v>
      </c>
      <c r="Y3247" s="12">
        <v>1</v>
      </c>
      <c r="Z3247" s="58">
        <v>0</v>
      </c>
      <c r="AA3247" s="58">
        <v>0</v>
      </c>
      <c r="AB3247" s="58">
        <v>0</v>
      </c>
      <c r="AC3247" s="58" t="s">
        <v>91</v>
      </c>
    </row>
    <row r="3248" spans="1:29" x14ac:dyDescent="0.3">
      <c r="A3248" s="57">
        <v>24664604</v>
      </c>
      <c r="B3248" s="12" t="s">
        <v>2864</v>
      </c>
      <c r="C3248" s="58" t="s">
        <v>109</v>
      </c>
      <c r="D3248" s="58" t="s">
        <v>112</v>
      </c>
      <c r="E3248" s="58">
        <v>234080</v>
      </c>
      <c r="F3248" s="58"/>
      <c r="G3248" s="58">
        <f>+IF(F3248&gt;K3248+100000,F3248-K3248,0)</f>
        <v>0</v>
      </c>
      <c r="H3248" s="58"/>
      <c r="I3248" s="58"/>
      <c r="J3248" s="58"/>
      <c r="K3248" s="58">
        <v>1662168</v>
      </c>
      <c r="L3248" s="12" t="s">
        <v>91</v>
      </c>
      <c r="M3248" s="12" t="s">
        <v>91</v>
      </c>
      <c r="N3248" s="12" t="s">
        <v>91</v>
      </c>
      <c r="O3248" s="12">
        <v>4</v>
      </c>
      <c r="P3248" s="12">
        <v>0</v>
      </c>
      <c r="Q3248" s="12">
        <v>0</v>
      </c>
      <c r="R3248" s="12">
        <v>68547</v>
      </c>
      <c r="S3248" s="59">
        <v>0.67671232876712328</v>
      </c>
      <c r="T3248" s="59">
        <v>40.452054794520549</v>
      </c>
      <c r="U3248" s="12">
        <v>1</v>
      </c>
      <c r="V3248" s="12">
        <v>5</v>
      </c>
      <c r="W3248" s="12">
        <v>3</v>
      </c>
      <c r="X3248" s="12">
        <v>2</v>
      </c>
      <c r="Y3248" s="12">
        <v>3</v>
      </c>
      <c r="Z3248" s="58">
        <v>0</v>
      </c>
      <c r="AA3248" s="58">
        <v>0</v>
      </c>
      <c r="AB3248" s="58">
        <v>0</v>
      </c>
      <c r="AC3248" s="58" t="s">
        <v>91</v>
      </c>
    </row>
    <row r="3249" spans="1:29" x14ac:dyDescent="0.3">
      <c r="A3249" s="57">
        <v>2062680444</v>
      </c>
      <c r="B3249" s="12" t="s">
        <v>2865</v>
      </c>
      <c r="C3249" s="58" t="s">
        <v>109</v>
      </c>
      <c r="D3249" s="58" t="s">
        <v>112</v>
      </c>
      <c r="E3249" s="58"/>
      <c r="F3249" s="58"/>
      <c r="G3249" s="58">
        <f>+IF(F3249&gt;K3249+100000,F3249-K3249,0)</f>
        <v>0</v>
      </c>
      <c r="H3249" s="58"/>
      <c r="I3249" s="58"/>
      <c r="J3249" s="58"/>
      <c r="K3249" s="58">
        <v>1667755</v>
      </c>
      <c r="L3249" s="12" t="s">
        <v>91</v>
      </c>
      <c r="M3249" s="12" t="s">
        <v>91</v>
      </c>
      <c r="N3249" s="12" t="s">
        <v>91</v>
      </c>
      <c r="O3249" s="12">
        <v>4</v>
      </c>
      <c r="P3249" s="12">
        <v>0</v>
      </c>
      <c r="Q3249" s="12">
        <v>0</v>
      </c>
      <c r="R3249" s="12">
        <v>68276</v>
      </c>
      <c r="S3249" s="59">
        <v>3.2383561643835614</v>
      </c>
      <c r="T3249" s="59">
        <v>29.476712328767125</v>
      </c>
      <c r="U3249" s="12">
        <v>2</v>
      </c>
      <c r="V3249" s="12">
        <v>0</v>
      </c>
      <c r="W3249" s="12">
        <v>2</v>
      </c>
      <c r="X3249" s="12">
        <v>5</v>
      </c>
      <c r="Y3249" s="12">
        <v>1</v>
      </c>
      <c r="Z3249" s="58">
        <v>0</v>
      </c>
      <c r="AA3249" s="58">
        <v>0</v>
      </c>
      <c r="AB3249" s="58">
        <v>0</v>
      </c>
      <c r="AC3249" s="58" t="s">
        <v>91</v>
      </c>
    </row>
    <row r="3250" spans="1:29" x14ac:dyDescent="0.3">
      <c r="A3250" s="57">
        <v>48822024</v>
      </c>
      <c r="B3250" s="12" t="s">
        <v>2866</v>
      </c>
      <c r="C3250" s="58" t="s">
        <v>108</v>
      </c>
      <c r="D3250" s="58" t="s">
        <v>113</v>
      </c>
      <c r="E3250" s="58">
        <v>184324</v>
      </c>
      <c r="F3250" s="58">
        <v>151794</v>
      </c>
      <c r="G3250" s="58">
        <f>+IF(F3250&gt;K3250+100000,F3250-K3250,0)</f>
        <v>0</v>
      </c>
      <c r="H3250" s="58">
        <v>51409</v>
      </c>
      <c r="I3250" s="58">
        <v>0</v>
      </c>
      <c r="J3250" s="58">
        <v>0</v>
      </c>
      <c r="K3250" s="58">
        <v>1668770</v>
      </c>
      <c r="L3250" s="12" t="s">
        <v>88</v>
      </c>
      <c r="M3250" s="12" t="s">
        <v>89</v>
      </c>
      <c r="N3250" s="12" t="s">
        <v>10</v>
      </c>
      <c r="O3250" s="12">
        <v>4</v>
      </c>
      <c r="P3250" s="12">
        <v>0</v>
      </c>
      <c r="Q3250" s="12">
        <v>0</v>
      </c>
      <c r="R3250" s="12">
        <v>68255</v>
      </c>
      <c r="S3250" s="59">
        <v>8.5506849315068489</v>
      </c>
      <c r="T3250" s="59">
        <v>47.205479452054796</v>
      </c>
      <c r="U3250" s="12">
        <v>2</v>
      </c>
      <c r="V3250" s="12">
        <v>2</v>
      </c>
      <c r="W3250" s="12">
        <v>2</v>
      </c>
      <c r="X3250" s="12">
        <v>2</v>
      </c>
      <c r="Y3250" s="12">
        <v>1</v>
      </c>
      <c r="Z3250" s="58">
        <v>0</v>
      </c>
      <c r="AA3250" s="58">
        <v>0</v>
      </c>
      <c r="AB3250" s="58">
        <v>0</v>
      </c>
      <c r="AC3250" s="58" t="s">
        <v>91</v>
      </c>
    </row>
    <row r="3251" spans="1:29" x14ac:dyDescent="0.3">
      <c r="A3251" s="57">
        <v>68026008</v>
      </c>
      <c r="B3251" s="12" t="s">
        <v>2867</v>
      </c>
      <c r="C3251" s="58" t="s">
        <v>109</v>
      </c>
      <c r="D3251" s="58" t="s">
        <v>112</v>
      </c>
      <c r="E3251" s="58"/>
      <c r="F3251" s="58"/>
      <c r="G3251" s="58">
        <f>+IF(F3251&gt;K3251+100000,F3251-K3251,0)</f>
        <v>0</v>
      </c>
      <c r="H3251" s="58"/>
      <c r="I3251" s="58"/>
      <c r="J3251" s="58"/>
      <c r="K3251" s="58">
        <v>1669097</v>
      </c>
      <c r="L3251" s="12" t="s">
        <v>91</v>
      </c>
      <c r="M3251" s="12" t="s">
        <v>91</v>
      </c>
      <c r="N3251" s="12" t="s">
        <v>91</v>
      </c>
      <c r="O3251" s="12">
        <v>4</v>
      </c>
      <c r="P3251" s="12">
        <v>0</v>
      </c>
      <c r="Q3251" s="12">
        <v>0</v>
      </c>
      <c r="R3251" s="12">
        <v>76001</v>
      </c>
      <c r="S3251" s="59">
        <v>5.882191780821918</v>
      </c>
      <c r="T3251" s="59">
        <v>37.69041095890411</v>
      </c>
      <c r="U3251" s="12">
        <v>2</v>
      </c>
      <c r="V3251" s="12">
        <v>0</v>
      </c>
      <c r="W3251" s="12">
        <v>1</v>
      </c>
      <c r="X3251" s="12">
        <v>2</v>
      </c>
      <c r="Y3251" s="12">
        <v>1</v>
      </c>
      <c r="Z3251" s="58">
        <v>0</v>
      </c>
      <c r="AA3251" s="58">
        <v>0</v>
      </c>
      <c r="AB3251" s="58">
        <v>0</v>
      </c>
      <c r="AC3251" s="58" t="s">
        <v>91</v>
      </c>
    </row>
    <row r="3252" spans="1:29" x14ac:dyDescent="0.3">
      <c r="A3252" s="57">
        <v>82282462</v>
      </c>
      <c r="B3252" s="12" t="s">
        <v>2868</v>
      </c>
      <c r="C3252" s="58" t="s">
        <v>108</v>
      </c>
      <c r="D3252" s="58" t="s">
        <v>113</v>
      </c>
      <c r="E3252" s="58"/>
      <c r="F3252" s="58">
        <v>742039</v>
      </c>
      <c r="G3252" s="58">
        <f>+IF(F3252&gt;K3252+100000,F3252-K3252,0)</f>
        <v>0</v>
      </c>
      <c r="H3252" s="58">
        <v>98692</v>
      </c>
      <c r="I3252" s="58">
        <v>0</v>
      </c>
      <c r="J3252" s="58">
        <v>0</v>
      </c>
      <c r="K3252" s="58">
        <v>1674006</v>
      </c>
      <c r="L3252" s="12" t="s">
        <v>88</v>
      </c>
      <c r="M3252" s="12" t="s">
        <v>89</v>
      </c>
      <c r="N3252" s="12" t="s">
        <v>10</v>
      </c>
      <c r="O3252" s="12">
        <v>4</v>
      </c>
      <c r="P3252" s="12">
        <v>0</v>
      </c>
      <c r="Q3252" s="12">
        <v>0</v>
      </c>
      <c r="R3252" s="12">
        <v>8001</v>
      </c>
      <c r="S3252" s="12">
        <v>2.7643835616438355</v>
      </c>
      <c r="T3252" s="12">
        <v>40.586301369863016</v>
      </c>
      <c r="U3252" s="12">
        <v>1</v>
      </c>
      <c r="V3252" s="12">
        <v>0</v>
      </c>
      <c r="W3252" s="12">
        <v>0</v>
      </c>
      <c r="X3252" s="12">
        <v>2</v>
      </c>
      <c r="Y3252" s="12">
        <v>3</v>
      </c>
      <c r="Z3252" s="58">
        <v>0</v>
      </c>
      <c r="AA3252" s="58">
        <v>0</v>
      </c>
      <c r="AB3252" s="58">
        <v>0</v>
      </c>
      <c r="AC3252" s="58" t="s">
        <v>91</v>
      </c>
    </row>
    <row r="3253" spans="1:29" x14ac:dyDescent="0.3">
      <c r="A3253" s="57">
        <v>2224622488</v>
      </c>
      <c r="B3253" s="12" t="s">
        <v>2869</v>
      </c>
      <c r="C3253" s="58" t="s">
        <v>106</v>
      </c>
      <c r="D3253" s="58" t="s">
        <v>115</v>
      </c>
      <c r="E3253" s="58">
        <v>10647</v>
      </c>
      <c r="F3253" s="58">
        <v>5600000</v>
      </c>
      <c r="G3253" s="58">
        <f>+IF(F3253&gt;K3253+100000,F3253-K3253,0)</f>
        <v>3922661</v>
      </c>
      <c r="H3253" s="58">
        <v>199098</v>
      </c>
      <c r="I3253" s="58">
        <v>0</v>
      </c>
      <c r="J3253" s="58">
        <v>3000000</v>
      </c>
      <c r="K3253" s="58">
        <v>1677339</v>
      </c>
      <c r="L3253" s="12" t="s">
        <v>87</v>
      </c>
      <c r="M3253" s="12" t="s">
        <v>89</v>
      </c>
      <c r="N3253" s="12" t="s">
        <v>10</v>
      </c>
      <c r="O3253" s="12">
        <v>4</v>
      </c>
      <c r="P3253" s="12">
        <v>0</v>
      </c>
      <c r="Q3253" s="12">
        <v>0</v>
      </c>
      <c r="R3253" s="12">
        <v>76130</v>
      </c>
      <c r="S3253" s="59">
        <v>2.7178082191780821</v>
      </c>
      <c r="T3253" s="59">
        <v>31.797260273972604</v>
      </c>
      <c r="U3253" s="12">
        <v>1</v>
      </c>
      <c r="V3253" s="12">
        <v>3</v>
      </c>
      <c r="W3253" s="12">
        <v>1</v>
      </c>
      <c r="X3253" s="12">
        <v>3</v>
      </c>
      <c r="Y3253" s="12">
        <v>1</v>
      </c>
      <c r="Z3253" s="58">
        <v>0</v>
      </c>
      <c r="AA3253" s="58">
        <v>0</v>
      </c>
      <c r="AB3253" s="58">
        <v>0</v>
      </c>
      <c r="AC3253" s="58" t="s">
        <v>91</v>
      </c>
    </row>
    <row r="3254" spans="1:29" x14ac:dyDescent="0.3">
      <c r="A3254" s="57">
        <v>4480424</v>
      </c>
      <c r="B3254" s="12" t="s">
        <v>2872</v>
      </c>
      <c r="C3254" s="58" t="s">
        <v>108</v>
      </c>
      <c r="D3254" s="58" t="s">
        <v>113</v>
      </c>
      <c r="E3254" s="58">
        <v>754631</v>
      </c>
      <c r="F3254" s="58">
        <v>179703</v>
      </c>
      <c r="G3254" s="58">
        <f>+IF(F3254&gt;K3254+100000,F3254-K3254,0)</f>
        <v>0</v>
      </c>
      <c r="H3254" s="58">
        <v>182220</v>
      </c>
      <c r="I3254" s="58">
        <v>0</v>
      </c>
      <c r="J3254" s="58">
        <v>0</v>
      </c>
      <c r="K3254" s="58">
        <v>1678829</v>
      </c>
      <c r="L3254" s="12" t="s">
        <v>88</v>
      </c>
      <c r="M3254" s="12" t="s">
        <v>89</v>
      </c>
      <c r="N3254" s="12" t="s">
        <v>10</v>
      </c>
      <c r="O3254" s="12">
        <v>4</v>
      </c>
      <c r="P3254" s="12">
        <v>0</v>
      </c>
      <c r="Q3254" s="12">
        <v>0</v>
      </c>
      <c r="R3254" s="12">
        <v>76111</v>
      </c>
      <c r="S3254" s="59">
        <v>2.6849315068493151</v>
      </c>
      <c r="T3254" s="59">
        <v>38.186301369863017</v>
      </c>
      <c r="U3254" s="12">
        <v>1</v>
      </c>
      <c r="V3254" s="12">
        <v>4</v>
      </c>
      <c r="W3254" s="12">
        <v>2</v>
      </c>
      <c r="X3254" s="12">
        <v>3</v>
      </c>
      <c r="Y3254" s="12">
        <v>2</v>
      </c>
      <c r="Z3254" s="58">
        <v>0</v>
      </c>
      <c r="AA3254" s="58">
        <v>0</v>
      </c>
      <c r="AB3254" s="58">
        <v>0</v>
      </c>
      <c r="AC3254" s="58" t="s">
        <v>91</v>
      </c>
    </row>
    <row r="3255" spans="1:29" x14ac:dyDescent="0.3">
      <c r="A3255" s="57">
        <v>2244066628</v>
      </c>
      <c r="B3255" s="12" t="s">
        <v>2873</v>
      </c>
      <c r="C3255" s="58" t="s">
        <v>109</v>
      </c>
      <c r="D3255" s="58" t="s">
        <v>112</v>
      </c>
      <c r="E3255" s="58">
        <v>653750</v>
      </c>
      <c r="F3255" s="58"/>
      <c r="G3255" s="58">
        <f>+IF(F3255&gt;K3255+100000,F3255-K3255,0)</f>
        <v>0</v>
      </c>
      <c r="H3255" s="58"/>
      <c r="I3255" s="58"/>
      <c r="J3255" s="58"/>
      <c r="K3255" s="58">
        <v>1678829</v>
      </c>
      <c r="L3255" s="12" t="s">
        <v>91</v>
      </c>
      <c r="M3255" s="12" t="s">
        <v>91</v>
      </c>
      <c r="N3255" s="12" t="s">
        <v>91</v>
      </c>
      <c r="O3255" s="12">
        <v>4</v>
      </c>
      <c r="P3255" s="12">
        <v>0</v>
      </c>
      <c r="Q3255" s="12">
        <v>0</v>
      </c>
      <c r="R3255" s="12">
        <v>76130</v>
      </c>
      <c r="S3255" s="59">
        <v>2.6849315068493151</v>
      </c>
      <c r="T3255" s="59">
        <v>25.698630136986303</v>
      </c>
      <c r="U3255" s="12">
        <v>2</v>
      </c>
      <c r="V3255" s="12">
        <v>0</v>
      </c>
      <c r="W3255" s="12">
        <v>2</v>
      </c>
      <c r="X3255" s="12">
        <v>3</v>
      </c>
      <c r="Y3255" s="12">
        <v>1</v>
      </c>
      <c r="Z3255" s="58">
        <v>0</v>
      </c>
      <c r="AA3255" s="58">
        <v>0</v>
      </c>
      <c r="AB3255" s="58">
        <v>0</v>
      </c>
      <c r="AC3255" s="58" t="s">
        <v>91</v>
      </c>
    </row>
    <row r="3256" spans="1:29" x14ac:dyDescent="0.3">
      <c r="A3256" s="57">
        <v>2200806804</v>
      </c>
      <c r="B3256" s="12" t="s">
        <v>2876</v>
      </c>
      <c r="C3256" s="58" t="s">
        <v>109</v>
      </c>
      <c r="D3256" s="58" t="s">
        <v>112</v>
      </c>
      <c r="E3256" s="58"/>
      <c r="F3256" s="58"/>
      <c r="G3256" s="58">
        <f>+IF(F3256&gt;K3256+100000,F3256-K3256,0)</f>
        <v>0</v>
      </c>
      <c r="H3256" s="58"/>
      <c r="I3256" s="58"/>
      <c r="J3256" s="58"/>
      <c r="K3256" s="58">
        <v>1683620</v>
      </c>
      <c r="L3256" s="12" t="s">
        <v>91</v>
      </c>
      <c r="M3256" s="12" t="s">
        <v>91</v>
      </c>
      <c r="N3256" s="12" t="s">
        <v>91</v>
      </c>
      <c r="O3256" s="12">
        <v>4</v>
      </c>
      <c r="P3256" s="12">
        <v>0</v>
      </c>
      <c r="Q3256" s="12">
        <v>0</v>
      </c>
      <c r="R3256" s="12">
        <v>68615</v>
      </c>
      <c r="S3256" s="59">
        <v>4.4082191780821915</v>
      </c>
      <c r="T3256" s="59">
        <v>25.567123287671233</v>
      </c>
      <c r="U3256" s="12">
        <v>1</v>
      </c>
      <c r="V3256" s="12">
        <v>2</v>
      </c>
      <c r="W3256" s="12">
        <v>1</v>
      </c>
      <c r="X3256" s="12">
        <v>2</v>
      </c>
      <c r="Y3256" s="12">
        <v>1</v>
      </c>
      <c r="Z3256" s="58">
        <v>0</v>
      </c>
      <c r="AA3256" s="58">
        <v>0</v>
      </c>
      <c r="AB3256" s="58">
        <v>0</v>
      </c>
      <c r="AC3256" s="58" t="s">
        <v>91</v>
      </c>
    </row>
    <row r="3257" spans="1:29" x14ac:dyDescent="0.3">
      <c r="A3257" s="57">
        <v>2200806888</v>
      </c>
      <c r="B3257" s="12" t="s">
        <v>2877</v>
      </c>
      <c r="C3257" s="58" t="s">
        <v>108</v>
      </c>
      <c r="D3257" s="58" t="s">
        <v>114</v>
      </c>
      <c r="E3257" s="58">
        <v>665167</v>
      </c>
      <c r="F3257" s="58">
        <v>2881948</v>
      </c>
      <c r="G3257" s="58">
        <f>+IF(F3257&gt;K3257+100000,F3257-K3257,0)</f>
        <v>1195828</v>
      </c>
      <c r="H3257" s="58">
        <v>142213</v>
      </c>
      <c r="I3257" s="58">
        <v>0</v>
      </c>
      <c r="J3257" s="58">
        <v>0</v>
      </c>
      <c r="K3257" s="58">
        <v>1686120</v>
      </c>
      <c r="L3257" s="12" t="s">
        <v>88</v>
      </c>
      <c r="M3257" s="12" t="s">
        <v>89</v>
      </c>
      <c r="N3257" s="12" t="s">
        <v>10</v>
      </c>
      <c r="O3257" s="12">
        <v>4</v>
      </c>
      <c r="P3257" s="12">
        <v>0</v>
      </c>
      <c r="Q3257" s="12">
        <v>0</v>
      </c>
      <c r="R3257" s="12">
        <v>68615</v>
      </c>
      <c r="S3257" s="59">
        <v>3.3671232876712329</v>
      </c>
      <c r="T3257" s="59">
        <v>25.065753424657533</v>
      </c>
      <c r="U3257" s="12">
        <v>1</v>
      </c>
      <c r="V3257" s="12">
        <v>1</v>
      </c>
      <c r="W3257" s="12">
        <v>1</v>
      </c>
      <c r="X3257" s="12">
        <v>2</v>
      </c>
      <c r="Y3257" s="12">
        <v>1</v>
      </c>
      <c r="Z3257" s="58">
        <v>0</v>
      </c>
      <c r="AA3257" s="58">
        <v>0</v>
      </c>
      <c r="AB3257" s="58">
        <v>0</v>
      </c>
      <c r="AC3257" s="58" t="s">
        <v>91</v>
      </c>
    </row>
    <row r="3258" spans="1:29" x14ac:dyDescent="0.3">
      <c r="A3258" s="57">
        <v>48666022</v>
      </c>
      <c r="B3258" s="12" t="s">
        <v>2879</v>
      </c>
      <c r="C3258" s="58" t="s">
        <v>109</v>
      </c>
      <c r="D3258" s="58" t="s">
        <v>117</v>
      </c>
      <c r="E3258" s="58">
        <v>16663507</v>
      </c>
      <c r="F3258" s="58"/>
      <c r="G3258" s="58">
        <f>+IF(F3258&gt;K3258+100000,F3258-K3258,0)</f>
        <v>0</v>
      </c>
      <c r="H3258" s="58"/>
      <c r="I3258" s="58"/>
      <c r="J3258" s="58"/>
      <c r="K3258" s="58">
        <v>1689457</v>
      </c>
      <c r="L3258" s="12" t="s">
        <v>91</v>
      </c>
      <c r="M3258" s="12" t="s">
        <v>91</v>
      </c>
      <c r="N3258" s="12" t="s">
        <v>91</v>
      </c>
      <c r="O3258" s="12">
        <v>4</v>
      </c>
      <c r="P3258" s="12">
        <v>0</v>
      </c>
      <c r="Q3258" s="12">
        <v>0</v>
      </c>
      <c r="R3258" s="12">
        <v>76001</v>
      </c>
      <c r="S3258" s="59">
        <v>1.8</v>
      </c>
      <c r="T3258" s="59">
        <v>39.506849315068493</v>
      </c>
      <c r="U3258" s="12">
        <v>2</v>
      </c>
      <c r="V3258" s="12">
        <v>5</v>
      </c>
      <c r="W3258" s="12">
        <v>4</v>
      </c>
      <c r="X3258" s="12">
        <v>4</v>
      </c>
      <c r="Y3258" s="12">
        <v>2</v>
      </c>
      <c r="Z3258" s="58">
        <v>0</v>
      </c>
      <c r="AA3258" s="58">
        <v>0</v>
      </c>
      <c r="AB3258" s="58">
        <v>0</v>
      </c>
      <c r="AC3258" s="58" t="s">
        <v>91</v>
      </c>
    </row>
    <row r="3259" spans="1:29" x14ac:dyDescent="0.3">
      <c r="A3259" s="57">
        <v>2200806444</v>
      </c>
      <c r="B3259" s="12" t="s">
        <v>2881</v>
      </c>
      <c r="C3259" s="58" t="s">
        <v>108</v>
      </c>
      <c r="D3259" s="58" t="s">
        <v>113</v>
      </c>
      <c r="E3259" s="58">
        <v>152500</v>
      </c>
      <c r="F3259" s="58">
        <v>1450546</v>
      </c>
      <c r="G3259" s="58">
        <f>+IF(F3259&gt;K3259+100000,F3259-K3259,0)</f>
        <v>0</v>
      </c>
      <c r="H3259" s="58">
        <v>195813</v>
      </c>
      <c r="I3259" s="58">
        <v>0</v>
      </c>
      <c r="J3259" s="58">
        <v>0</v>
      </c>
      <c r="K3259" s="58">
        <v>1696868</v>
      </c>
      <c r="L3259" s="12" t="s">
        <v>88</v>
      </c>
      <c r="M3259" s="12" t="s">
        <v>89</v>
      </c>
      <c r="N3259" s="12" t="s">
        <v>10</v>
      </c>
      <c r="O3259" s="12">
        <v>4</v>
      </c>
      <c r="P3259" s="12">
        <v>0</v>
      </c>
      <c r="Q3259" s="12">
        <v>0</v>
      </c>
      <c r="R3259" s="12">
        <v>68001</v>
      </c>
      <c r="S3259" s="59">
        <v>0.67945205479452053</v>
      </c>
      <c r="T3259" s="59">
        <v>26.104109589041094</v>
      </c>
      <c r="U3259" s="12">
        <v>1</v>
      </c>
      <c r="V3259" s="12">
        <v>2</v>
      </c>
      <c r="W3259" s="12">
        <v>1</v>
      </c>
      <c r="X3259" s="12">
        <v>2</v>
      </c>
      <c r="Y3259" s="12">
        <v>1</v>
      </c>
      <c r="Z3259" s="58">
        <v>0</v>
      </c>
      <c r="AA3259" s="58">
        <v>0</v>
      </c>
      <c r="AB3259" s="58">
        <v>0</v>
      </c>
      <c r="AC3259" s="58" t="s">
        <v>91</v>
      </c>
    </row>
    <row r="3260" spans="1:29" x14ac:dyDescent="0.3">
      <c r="A3260" s="57">
        <v>24846468</v>
      </c>
      <c r="B3260" s="12" t="s">
        <v>2882</v>
      </c>
      <c r="C3260" s="58" t="s">
        <v>108</v>
      </c>
      <c r="D3260" s="58" t="s">
        <v>29</v>
      </c>
      <c r="E3260" s="58">
        <v>82667</v>
      </c>
      <c r="F3260" s="58">
        <v>2303002</v>
      </c>
      <c r="G3260" s="58">
        <f>+IF(F3260&gt;K3260+100000,F3260-K3260,0)</f>
        <v>604573</v>
      </c>
      <c r="H3260" s="58">
        <v>170735</v>
      </c>
      <c r="I3260" s="58">
        <v>0</v>
      </c>
      <c r="J3260" s="58">
        <v>0</v>
      </c>
      <c r="K3260" s="58">
        <v>1698429</v>
      </c>
      <c r="L3260" s="12" t="s">
        <v>88</v>
      </c>
      <c r="M3260" s="12" t="s">
        <v>89</v>
      </c>
      <c r="N3260" s="12" t="s">
        <v>10</v>
      </c>
      <c r="O3260" s="12">
        <v>4</v>
      </c>
      <c r="P3260" s="12">
        <v>0</v>
      </c>
      <c r="Q3260" s="12">
        <v>0</v>
      </c>
      <c r="R3260" s="12">
        <v>68307</v>
      </c>
      <c r="S3260" s="59">
        <v>2.6575342465753424</v>
      </c>
      <c r="T3260" s="59">
        <v>41.391780821917806</v>
      </c>
      <c r="U3260" s="12">
        <v>1</v>
      </c>
      <c r="V3260" s="12">
        <v>5</v>
      </c>
      <c r="W3260" s="12">
        <v>4</v>
      </c>
      <c r="X3260" s="12">
        <v>4</v>
      </c>
      <c r="Y3260" s="12">
        <v>3</v>
      </c>
      <c r="Z3260" s="58">
        <v>0</v>
      </c>
      <c r="AA3260" s="58">
        <v>0</v>
      </c>
      <c r="AB3260" s="58">
        <v>0</v>
      </c>
      <c r="AC3260" s="58" t="s">
        <v>91</v>
      </c>
    </row>
    <row r="3261" spans="1:29" x14ac:dyDescent="0.3">
      <c r="A3261" s="57">
        <v>2222826864</v>
      </c>
      <c r="B3261" s="12" t="s">
        <v>2883</v>
      </c>
      <c r="C3261" s="58" t="s">
        <v>109</v>
      </c>
      <c r="D3261" s="58" t="s">
        <v>112</v>
      </c>
      <c r="E3261" s="58"/>
      <c r="F3261" s="58"/>
      <c r="G3261" s="58">
        <f>+IF(F3261&gt;K3261+100000,F3261-K3261,0)</f>
        <v>0</v>
      </c>
      <c r="H3261" s="58"/>
      <c r="I3261" s="58"/>
      <c r="J3261" s="58"/>
      <c r="K3261" s="58">
        <v>1698429</v>
      </c>
      <c r="L3261" s="12" t="s">
        <v>91</v>
      </c>
      <c r="M3261" s="12" t="s">
        <v>91</v>
      </c>
      <c r="N3261" s="12" t="s">
        <v>91</v>
      </c>
      <c r="O3261" s="12">
        <v>4</v>
      </c>
      <c r="P3261" s="12">
        <v>0</v>
      </c>
      <c r="Q3261" s="12">
        <v>0</v>
      </c>
      <c r="R3261" s="12">
        <v>68276</v>
      </c>
      <c r="S3261" s="59">
        <v>2.3232876712328765</v>
      </c>
      <c r="T3261" s="59">
        <v>29.12876712328767</v>
      </c>
      <c r="U3261" s="12">
        <v>2</v>
      </c>
      <c r="V3261" s="12">
        <v>5</v>
      </c>
      <c r="W3261" s="12">
        <v>5</v>
      </c>
      <c r="X3261" s="12">
        <v>3</v>
      </c>
      <c r="Y3261" s="12">
        <v>1</v>
      </c>
      <c r="Z3261" s="58">
        <v>0</v>
      </c>
      <c r="AA3261" s="58">
        <v>0</v>
      </c>
      <c r="AB3261" s="58">
        <v>0</v>
      </c>
      <c r="AC3261" s="58" t="s">
        <v>91</v>
      </c>
    </row>
    <row r="3262" spans="1:29" x14ac:dyDescent="0.3">
      <c r="A3262" s="57">
        <v>60820660</v>
      </c>
      <c r="B3262" s="12" t="s">
        <v>2884</v>
      </c>
      <c r="C3262" s="58" t="s">
        <v>109</v>
      </c>
      <c r="D3262" s="58" t="s">
        <v>112</v>
      </c>
      <c r="E3262" s="58"/>
      <c r="F3262" s="58"/>
      <c r="G3262" s="58">
        <f>+IF(F3262&gt;K3262+100000,F3262-K3262,0)</f>
        <v>0</v>
      </c>
      <c r="H3262" s="58"/>
      <c r="I3262" s="58"/>
      <c r="J3262" s="58"/>
      <c r="K3262" s="58">
        <v>1703673</v>
      </c>
      <c r="L3262" s="12" t="s">
        <v>91</v>
      </c>
      <c r="M3262" s="12" t="s">
        <v>91</v>
      </c>
      <c r="N3262" s="12" t="s">
        <v>91</v>
      </c>
      <c r="O3262" s="12">
        <v>4</v>
      </c>
      <c r="P3262" s="12">
        <v>0</v>
      </c>
      <c r="Q3262" s="12">
        <v>0</v>
      </c>
      <c r="R3262" s="12">
        <v>52001</v>
      </c>
      <c r="S3262" s="59">
        <v>2.7205479452054795</v>
      </c>
      <c r="T3262" s="59">
        <v>48.61917808219178</v>
      </c>
      <c r="U3262" s="12">
        <v>2</v>
      </c>
      <c r="V3262" s="12">
        <v>0</v>
      </c>
      <c r="W3262" s="12">
        <v>3</v>
      </c>
      <c r="X3262" s="12">
        <v>3</v>
      </c>
      <c r="Y3262" s="12">
        <v>1</v>
      </c>
      <c r="Z3262" s="58">
        <v>0</v>
      </c>
      <c r="AA3262" s="58">
        <v>0</v>
      </c>
      <c r="AB3262" s="58">
        <v>0</v>
      </c>
      <c r="AC3262" s="58" t="s">
        <v>91</v>
      </c>
    </row>
    <row r="3263" spans="1:29" x14ac:dyDescent="0.3">
      <c r="A3263" s="57">
        <v>2224886466</v>
      </c>
      <c r="B3263" s="12" t="s">
        <v>2885</v>
      </c>
      <c r="C3263" s="58" t="s">
        <v>109</v>
      </c>
      <c r="D3263" s="58" t="s">
        <v>112</v>
      </c>
      <c r="E3263" s="58"/>
      <c r="F3263" s="58"/>
      <c r="G3263" s="58">
        <f>+IF(F3263&gt;K3263+100000,F3263-K3263,0)</f>
        <v>0</v>
      </c>
      <c r="H3263" s="58"/>
      <c r="I3263" s="58"/>
      <c r="J3263" s="58"/>
      <c r="K3263" s="58">
        <v>1703673</v>
      </c>
      <c r="L3263" s="12" t="s">
        <v>91</v>
      </c>
      <c r="M3263" s="12" t="s">
        <v>91</v>
      </c>
      <c r="N3263" s="12" t="s">
        <v>91</v>
      </c>
      <c r="O3263" s="12">
        <v>4</v>
      </c>
      <c r="P3263" s="12">
        <v>0</v>
      </c>
      <c r="Q3263" s="12">
        <v>0</v>
      </c>
      <c r="R3263" s="12">
        <v>52001</v>
      </c>
      <c r="S3263" s="59">
        <v>2.7205479452054795</v>
      </c>
      <c r="T3263" s="59">
        <v>34.679452054794524</v>
      </c>
      <c r="U3263" s="12">
        <v>1</v>
      </c>
      <c r="V3263" s="12">
        <v>0</v>
      </c>
      <c r="W3263" s="12">
        <v>1</v>
      </c>
      <c r="X3263" s="12">
        <v>2</v>
      </c>
      <c r="Y3263" s="12">
        <v>1</v>
      </c>
      <c r="Z3263" s="58">
        <v>0</v>
      </c>
      <c r="AA3263" s="58">
        <v>0</v>
      </c>
      <c r="AB3263" s="58">
        <v>0</v>
      </c>
      <c r="AC3263" s="58" t="s">
        <v>91</v>
      </c>
    </row>
    <row r="3264" spans="1:29" x14ac:dyDescent="0.3">
      <c r="A3264" s="57">
        <v>2244286422</v>
      </c>
      <c r="B3264" s="12" t="s">
        <v>2886</v>
      </c>
      <c r="C3264" s="58" t="s">
        <v>108</v>
      </c>
      <c r="D3264" s="58" t="s">
        <v>113</v>
      </c>
      <c r="E3264" s="58"/>
      <c r="F3264" s="58">
        <v>1372083</v>
      </c>
      <c r="G3264" s="58">
        <f>+IF(F3264&gt;K3264+100000,F3264-K3264,0)</f>
        <v>0</v>
      </c>
      <c r="H3264" s="58">
        <v>281037</v>
      </c>
      <c r="I3264" s="58">
        <v>0</v>
      </c>
      <c r="J3264" s="58">
        <v>0</v>
      </c>
      <c r="K3264" s="58">
        <v>1703673</v>
      </c>
      <c r="L3264" s="12" t="s">
        <v>88</v>
      </c>
      <c r="M3264" s="12" t="s">
        <v>89</v>
      </c>
      <c r="N3264" s="12" t="s">
        <v>10</v>
      </c>
      <c r="O3264" s="12">
        <v>4</v>
      </c>
      <c r="P3264" s="12">
        <v>0</v>
      </c>
      <c r="Q3264" s="12">
        <v>0</v>
      </c>
      <c r="R3264" s="12">
        <v>76001</v>
      </c>
      <c r="S3264" s="59">
        <v>2.7205479452054795</v>
      </c>
      <c r="T3264" s="59">
        <v>26.706849315068492</v>
      </c>
      <c r="U3264" s="12">
        <v>2</v>
      </c>
      <c r="V3264" s="12">
        <v>0</v>
      </c>
      <c r="W3264" s="12">
        <v>2</v>
      </c>
      <c r="X3264" s="12">
        <v>3</v>
      </c>
      <c r="Y3264" s="12">
        <v>1</v>
      </c>
      <c r="Z3264" s="58">
        <v>0</v>
      </c>
      <c r="AA3264" s="58">
        <v>0</v>
      </c>
      <c r="AB3264" s="58">
        <v>0</v>
      </c>
      <c r="AC3264" s="58" t="s">
        <v>91</v>
      </c>
    </row>
    <row r="3265" spans="1:29" x14ac:dyDescent="0.3">
      <c r="A3265" s="57">
        <v>2080062686</v>
      </c>
      <c r="B3265" s="12" t="s">
        <v>2887</v>
      </c>
      <c r="C3265" s="58" t="s">
        <v>108</v>
      </c>
      <c r="D3265" s="58" t="s">
        <v>113</v>
      </c>
      <c r="E3265" s="58"/>
      <c r="F3265" s="58">
        <v>1624830</v>
      </c>
      <c r="G3265" s="58">
        <f>+IF(F3265&gt;K3265+100000,F3265-K3265,0)</f>
        <v>0</v>
      </c>
      <c r="H3265" s="58">
        <v>148039</v>
      </c>
      <c r="I3265" s="58">
        <v>0</v>
      </c>
      <c r="J3265" s="58">
        <v>0</v>
      </c>
      <c r="K3265" s="58">
        <v>1703673</v>
      </c>
      <c r="L3265" s="12" t="s">
        <v>88</v>
      </c>
      <c r="M3265" s="12" t="s">
        <v>89</v>
      </c>
      <c r="N3265" s="12" t="s">
        <v>10</v>
      </c>
      <c r="O3265" s="12">
        <v>4</v>
      </c>
      <c r="P3265" s="12">
        <v>0</v>
      </c>
      <c r="Q3265" s="12">
        <v>0</v>
      </c>
      <c r="R3265" s="12">
        <v>17380</v>
      </c>
      <c r="S3265" s="59">
        <v>2.7205479452054795</v>
      </c>
      <c r="T3265" s="59">
        <v>30.728767123287671</v>
      </c>
      <c r="U3265" s="12">
        <v>2</v>
      </c>
      <c r="V3265" s="12">
        <v>2</v>
      </c>
      <c r="W3265" s="12">
        <v>3</v>
      </c>
      <c r="X3265" s="12">
        <v>2</v>
      </c>
      <c r="Y3265" s="12">
        <v>1</v>
      </c>
      <c r="Z3265" s="58">
        <v>0</v>
      </c>
      <c r="AA3265" s="58">
        <v>0</v>
      </c>
      <c r="AB3265" s="58">
        <v>0</v>
      </c>
      <c r="AC3265" s="58" t="s">
        <v>91</v>
      </c>
    </row>
    <row r="3266" spans="1:29" x14ac:dyDescent="0.3">
      <c r="A3266" s="57">
        <v>4466882</v>
      </c>
      <c r="B3266" s="12" t="s">
        <v>2889</v>
      </c>
      <c r="C3266" s="58" t="s">
        <v>109</v>
      </c>
      <c r="D3266" s="58" t="s">
        <v>112</v>
      </c>
      <c r="E3266" s="58">
        <v>1459283</v>
      </c>
      <c r="F3266" s="58"/>
      <c r="G3266" s="58">
        <f>+IF(F3266&gt;K3266+100000,F3266-K3266,0)</f>
        <v>0</v>
      </c>
      <c r="H3266" s="58"/>
      <c r="I3266" s="58"/>
      <c r="J3266" s="58"/>
      <c r="K3266" s="58">
        <v>1708088</v>
      </c>
      <c r="L3266" s="12" t="s">
        <v>91</v>
      </c>
      <c r="M3266" s="12" t="s">
        <v>91</v>
      </c>
      <c r="N3266" s="12" t="s">
        <v>91</v>
      </c>
      <c r="O3266" s="12">
        <v>4</v>
      </c>
      <c r="P3266" s="12">
        <v>0</v>
      </c>
      <c r="Q3266" s="12">
        <v>4</v>
      </c>
      <c r="R3266" s="12">
        <v>76130</v>
      </c>
      <c r="S3266" s="59">
        <v>1.3753424657534246</v>
      </c>
      <c r="T3266" s="59">
        <v>45.104109589041094</v>
      </c>
      <c r="U3266" s="12">
        <v>1</v>
      </c>
      <c r="V3266" s="12">
        <v>5</v>
      </c>
      <c r="W3266" s="12">
        <v>2</v>
      </c>
      <c r="X3266" s="12">
        <v>3</v>
      </c>
      <c r="Y3266" s="12">
        <v>2</v>
      </c>
      <c r="Z3266" s="58">
        <v>0</v>
      </c>
      <c r="AA3266" s="58">
        <v>0</v>
      </c>
      <c r="AB3266" s="58">
        <v>0</v>
      </c>
      <c r="AC3266" s="58" t="s">
        <v>91</v>
      </c>
    </row>
    <row r="3267" spans="1:29" x14ac:dyDescent="0.3">
      <c r="A3267" s="57">
        <v>2008862242</v>
      </c>
      <c r="B3267" s="12" t="s">
        <v>2890</v>
      </c>
      <c r="C3267" s="58" t="s">
        <v>109</v>
      </c>
      <c r="D3267" s="58" t="s">
        <v>112</v>
      </c>
      <c r="E3267" s="58"/>
      <c r="F3267" s="58"/>
      <c r="G3267" s="58">
        <f>+IF(F3267&gt;K3267+100000,F3267-K3267,0)</f>
        <v>0</v>
      </c>
      <c r="H3267" s="58"/>
      <c r="I3267" s="58"/>
      <c r="J3267" s="58"/>
      <c r="K3267" s="58">
        <v>1709929</v>
      </c>
      <c r="L3267" s="12" t="s">
        <v>91</v>
      </c>
      <c r="M3267" s="12" t="s">
        <v>91</v>
      </c>
      <c r="N3267" s="12" t="s">
        <v>91</v>
      </c>
      <c r="O3267" s="12">
        <v>4</v>
      </c>
      <c r="P3267" s="12">
        <v>0</v>
      </c>
      <c r="Q3267" s="12">
        <v>0</v>
      </c>
      <c r="R3267" s="12">
        <v>68307</v>
      </c>
      <c r="S3267" s="59">
        <v>3.2383561643835614</v>
      </c>
      <c r="T3267" s="59">
        <v>27.75068493150685</v>
      </c>
      <c r="U3267" s="12">
        <v>2</v>
      </c>
      <c r="V3267" s="12">
        <v>4</v>
      </c>
      <c r="W3267" s="12">
        <v>3</v>
      </c>
      <c r="X3267" s="12">
        <v>2</v>
      </c>
      <c r="Y3267" s="12">
        <v>2</v>
      </c>
      <c r="Z3267" s="58">
        <v>0</v>
      </c>
      <c r="AA3267" s="58">
        <v>0</v>
      </c>
      <c r="AB3267" s="58">
        <v>0</v>
      </c>
      <c r="AC3267" s="58" t="s">
        <v>91</v>
      </c>
    </row>
    <row r="3268" spans="1:29" x14ac:dyDescent="0.3">
      <c r="A3268" s="57">
        <v>2006046060</v>
      </c>
      <c r="B3268" s="12" t="s">
        <v>2891</v>
      </c>
      <c r="C3268" s="58" t="s">
        <v>108</v>
      </c>
      <c r="D3268" s="58" t="s">
        <v>29</v>
      </c>
      <c r="E3268" s="58"/>
      <c r="F3268" s="58">
        <v>2123120</v>
      </c>
      <c r="G3268" s="58">
        <f>+IF(F3268&gt;K3268+100000,F3268-K3268,0)</f>
        <v>412491</v>
      </c>
      <c r="H3268" s="58">
        <v>157908</v>
      </c>
      <c r="I3268" s="58">
        <v>0</v>
      </c>
      <c r="J3268" s="58">
        <v>0</v>
      </c>
      <c r="K3268" s="58">
        <v>1710629</v>
      </c>
      <c r="L3268" s="12" t="s">
        <v>88</v>
      </c>
      <c r="M3268" s="12" t="s">
        <v>89</v>
      </c>
      <c r="N3268" s="12" t="s">
        <v>10</v>
      </c>
      <c r="O3268" s="12">
        <v>4</v>
      </c>
      <c r="P3268" s="12">
        <v>0</v>
      </c>
      <c r="Q3268" s="12">
        <v>0</v>
      </c>
      <c r="R3268" s="12">
        <v>68307</v>
      </c>
      <c r="S3268" s="59">
        <v>5.1561643835616442</v>
      </c>
      <c r="T3268" s="59">
        <v>27.789041095890411</v>
      </c>
      <c r="U3268" s="12">
        <v>2</v>
      </c>
      <c r="V3268" s="12">
        <v>5</v>
      </c>
      <c r="W3268" s="12">
        <v>2</v>
      </c>
      <c r="X3268" s="12">
        <v>3</v>
      </c>
      <c r="Y3268" s="12">
        <v>1</v>
      </c>
      <c r="Z3268" s="58">
        <v>0</v>
      </c>
      <c r="AA3268" s="58">
        <v>0</v>
      </c>
      <c r="AB3268" s="58">
        <v>0</v>
      </c>
      <c r="AC3268" s="58" t="s">
        <v>91</v>
      </c>
    </row>
    <row r="3269" spans="1:29" x14ac:dyDescent="0.3">
      <c r="A3269" s="57">
        <v>2044026280</v>
      </c>
      <c r="B3269" s="12" t="s">
        <v>2895</v>
      </c>
      <c r="C3269" s="58" t="s">
        <v>109</v>
      </c>
      <c r="D3269" s="58" t="s">
        <v>112</v>
      </c>
      <c r="E3269" s="58"/>
      <c r="F3269" s="58"/>
      <c r="G3269" s="58">
        <f>+IF(F3269&gt;K3269+100000,F3269-K3269,0)</f>
        <v>0</v>
      </c>
      <c r="H3269" s="58"/>
      <c r="I3269" s="58"/>
      <c r="J3269" s="58"/>
      <c r="K3269" s="58">
        <v>1713620</v>
      </c>
      <c r="L3269" s="12" t="s">
        <v>91</v>
      </c>
      <c r="M3269" s="12" t="s">
        <v>91</v>
      </c>
      <c r="N3269" s="12" t="s">
        <v>91</v>
      </c>
      <c r="O3269" s="12">
        <v>4</v>
      </c>
      <c r="P3269" s="12">
        <v>0</v>
      </c>
      <c r="Q3269" s="12">
        <v>0</v>
      </c>
      <c r="R3269" s="12">
        <v>13052</v>
      </c>
      <c r="S3269" s="59">
        <v>4.4904109589041097</v>
      </c>
      <c r="T3269" s="59">
        <v>28.816438356164383</v>
      </c>
      <c r="U3269" s="12">
        <v>1</v>
      </c>
      <c r="V3269" s="12">
        <v>2</v>
      </c>
      <c r="W3269" s="12">
        <v>1</v>
      </c>
      <c r="X3269" s="12">
        <v>3</v>
      </c>
      <c r="Y3269" s="12">
        <v>3</v>
      </c>
      <c r="Z3269" s="58">
        <v>0</v>
      </c>
      <c r="AA3269" s="58">
        <v>0</v>
      </c>
      <c r="AB3269" s="58">
        <v>0</v>
      </c>
      <c r="AC3269" s="58" t="s">
        <v>91</v>
      </c>
    </row>
    <row r="3270" spans="1:29" x14ac:dyDescent="0.3">
      <c r="A3270" s="57">
        <v>66802640</v>
      </c>
      <c r="B3270" s="12" t="s">
        <v>2896</v>
      </c>
      <c r="C3270" s="58" t="s">
        <v>109</v>
      </c>
      <c r="D3270" s="58" t="s">
        <v>112</v>
      </c>
      <c r="E3270" s="58"/>
      <c r="F3270" s="58"/>
      <c r="G3270" s="58">
        <f>+IF(F3270&gt;K3270+100000,F3270-K3270,0)</f>
        <v>0</v>
      </c>
      <c r="H3270" s="58"/>
      <c r="I3270" s="58"/>
      <c r="J3270" s="58"/>
      <c r="K3270" s="58">
        <v>1713620</v>
      </c>
      <c r="L3270" s="12" t="s">
        <v>91</v>
      </c>
      <c r="M3270" s="12" t="s">
        <v>91</v>
      </c>
      <c r="N3270" s="12" t="s">
        <v>91</v>
      </c>
      <c r="O3270" s="12">
        <v>4</v>
      </c>
      <c r="P3270" s="12">
        <v>0</v>
      </c>
      <c r="Q3270" s="12">
        <v>0</v>
      </c>
      <c r="R3270" s="12">
        <v>25754</v>
      </c>
      <c r="S3270" s="59">
        <v>4.4904109589041097</v>
      </c>
      <c r="T3270" s="59">
        <v>51.397260273972606</v>
      </c>
      <c r="U3270" s="12">
        <v>2</v>
      </c>
      <c r="V3270" s="12">
        <v>2</v>
      </c>
      <c r="W3270" s="12">
        <v>3</v>
      </c>
      <c r="X3270" s="12">
        <v>2</v>
      </c>
      <c r="Y3270" s="12">
        <v>1</v>
      </c>
      <c r="Z3270" s="58">
        <v>0</v>
      </c>
      <c r="AA3270" s="58">
        <v>0</v>
      </c>
      <c r="AB3270" s="58">
        <v>0</v>
      </c>
      <c r="AC3270" s="58" t="s">
        <v>91</v>
      </c>
    </row>
    <row r="3271" spans="1:29" x14ac:dyDescent="0.3">
      <c r="A3271" s="57">
        <v>2200804844</v>
      </c>
      <c r="B3271" s="12" t="s">
        <v>2897</v>
      </c>
      <c r="C3271" s="58" t="s">
        <v>109</v>
      </c>
      <c r="D3271" s="58" t="s">
        <v>112</v>
      </c>
      <c r="E3271" s="58"/>
      <c r="F3271" s="58"/>
      <c r="G3271" s="58">
        <f>+IF(F3271&gt;K3271+100000,F3271-K3271,0)</f>
        <v>0</v>
      </c>
      <c r="H3271" s="58"/>
      <c r="I3271" s="58"/>
      <c r="J3271" s="58"/>
      <c r="K3271" s="58">
        <v>1713620</v>
      </c>
      <c r="L3271" s="12" t="s">
        <v>91</v>
      </c>
      <c r="M3271" s="12" t="s">
        <v>91</v>
      </c>
      <c r="N3271" s="12" t="s">
        <v>91</v>
      </c>
      <c r="O3271" s="12">
        <v>4</v>
      </c>
      <c r="P3271" s="12">
        <v>0</v>
      </c>
      <c r="Q3271" s="12">
        <v>0</v>
      </c>
      <c r="R3271" s="12">
        <v>68255</v>
      </c>
      <c r="S3271" s="59">
        <v>4.4904109589041097</v>
      </c>
      <c r="T3271" s="59">
        <v>28.80821917808219</v>
      </c>
      <c r="U3271" s="12">
        <v>2</v>
      </c>
      <c r="V3271" s="12">
        <v>2</v>
      </c>
      <c r="W3271" s="12">
        <v>1</v>
      </c>
      <c r="X3271" s="12">
        <v>2</v>
      </c>
      <c r="Y3271" s="12">
        <v>4</v>
      </c>
      <c r="Z3271" s="58">
        <v>0</v>
      </c>
      <c r="AA3271" s="58">
        <v>0</v>
      </c>
      <c r="AB3271" s="58">
        <v>0</v>
      </c>
      <c r="AC3271" s="58" t="s">
        <v>91</v>
      </c>
    </row>
    <row r="3272" spans="1:29" x14ac:dyDescent="0.3">
      <c r="A3272" s="57">
        <v>2224048800</v>
      </c>
      <c r="B3272" s="12" t="s">
        <v>2898</v>
      </c>
      <c r="C3272" s="58" t="s">
        <v>108</v>
      </c>
      <c r="D3272" s="58" t="s">
        <v>29</v>
      </c>
      <c r="E3272" s="58">
        <v>426000</v>
      </c>
      <c r="F3272" s="58">
        <v>2577741</v>
      </c>
      <c r="G3272" s="58">
        <f>+IF(F3272&gt;K3272+100000,F3272-K3272,0)</f>
        <v>863812</v>
      </c>
      <c r="H3272" s="58">
        <v>529395</v>
      </c>
      <c r="I3272" s="58">
        <v>0</v>
      </c>
      <c r="J3272" s="58">
        <v>4330000</v>
      </c>
      <c r="K3272" s="58">
        <v>1713929</v>
      </c>
      <c r="L3272" s="12" t="s">
        <v>87</v>
      </c>
      <c r="M3272" s="12" t="s">
        <v>89</v>
      </c>
      <c r="N3272" s="12" t="s">
        <v>10</v>
      </c>
      <c r="O3272" s="12">
        <v>4</v>
      </c>
      <c r="P3272" s="12">
        <v>0</v>
      </c>
      <c r="Q3272" s="12">
        <v>0</v>
      </c>
      <c r="R3272" s="12">
        <v>13836</v>
      </c>
      <c r="S3272" s="59">
        <v>2.9479452054794519</v>
      </c>
      <c r="T3272" s="59">
        <v>32.939726027397263</v>
      </c>
      <c r="U3272" s="12">
        <v>1</v>
      </c>
      <c r="V3272" s="12">
        <v>5</v>
      </c>
      <c r="W3272" s="12">
        <v>2</v>
      </c>
      <c r="X3272" s="12">
        <v>3</v>
      </c>
      <c r="Y3272" s="12">
        <v>1</v>
      </c>
      <c r="Z3272" s="58">
        <v>0</v>
      </c>
      <c r="AA3272" s="58">
        <v>0</v>
      </c>
      <c r="AB3272" s="58">
        <v>0</v>
      </c>
      <c r="AC3272" s="58" t="s">
        <v>91</v>
      </c>
    </row>
    <row r="3273" spans="1:29" x14ac:dyDescent="0.3">
      <c r="A3273" s="57">
        <v>2446024</v>
      </c>
      <c r="B3273" s="12" t="s">
        <v>2900</v>
      </c>
      <c r="C3273" s="58" t="s">
        <v>108</v>
      </c>
      <c r="D3273" s="58" t="s">
        <v>113</v>
      </c>
      <c r="E3273" s="58"/>
      <c r="F3273" s="58">
        <v>852638</v>
      </c>
      <c r="G3273" s="58">
        <f>+IF(F3273&gt;K3273+100000,F3273-K3273,0)</f>
        <v>0</v>
      </c>
      <c r="H3273" s="58">
        <v>125733.00000000001</v>
      </c>
      <c r="I3273" s="58">
        <v>0</v>
      </c>
      <c r="J3273" s="58">
        <v>0</v>
      </c>
      <c r="K3273" s="58">
        <v>1717266</v>
      </c>
      <c r="L3273" s="12" t="s">
        <v>88</v>
      </c>
      <c r="M3273" s="12" t="s">
        <v>89</v>
      </c>
      <c r="N3273" s="12" t="s">
        <v>10</v>
      </c>
      <c r="O3273" s="12">
        <v>4</v>
      </c>
      <c r="P3273" s="12">
        <v>0</v>
      </c>
      <c r="Q3273" s="12">
        <v>0</v>
      </c>
      <c r="R3273" s="12">
        <v>68255</v>
      </c>
      <c r="S3273" s="59">
        <v>6.7178082191780826</v>
      </c>
      <c r="T3273" s="59">
        <v>45.295890410958904</v>
      </c>
      <c r="U3273" s="12">
        <v>1</v>
      </c>
      <c r="V3273" s="12">
        <v>2</v>
      </c>
      <c r="W3273" s="12">
        <v>1</v>
      </c>
      <c r="X3273" s="12">
        <v>2</v>
      </c>
      <c r="Y3273" s="12">
        <v>2</v>
      </c>
      <c r="Z3273" s="58">
        <v>0</v>
      </c>
      <c r="AA3273" s="58">
        <v>0</v>
      </c>
      <c r="AB3273" s="58">
        <v>0</v>
      </c>
      <c r="AC3273" s="58" t="s">
        <v>91</v>
      </c>
    </row>
    <row r="3274" spans="1:29" x14ac:dyDescent="0.3">
      <c r="A3274" s="57">
        <v>2008866062</v>
      </c>
      <c r="B3274" s="12" t="s">
        <v>2901</v>
      </c>
      <c r="C3274" s="58" t="s">
        <v>109</v>
      </c>
      <c r="D3274" s="58" t="s">
        <v>117</v>
      </c>
      <c r="E3274" s="58">
        <v>5423999</v>
      </c>
      <c r="F3274" s="58"/>
      <c r="G3274" s="58">
        <f>+IF(F3274&gt;K3274+100000,F3274-K3274,0)</f>
        <v>0</v>
      </c>
      <c r="H3274" s="58"/>
      <c r="I3274" s="58"/>
      <c r="J3274" s="58"/>
      <c r="K3274" s="58">
        <v>1718929</v>
      </c>
      <c r="L3274" s="12" t="s">
        <v>91</v>
      </c>
      <c r="M3274" s="12" t="s">
        <v>91</v>
      </c>
      <c r="N3274" s="12" t="s">
        <v>91</v>
      </c>
      <c r="O3274" s="12">
        <v>4</v>
      </c>
      <c r="P3274" s="12">
        <v>0</v>
      </c>
      <c r="Q3274" s="12">
        <v>0</v>
      </c>
      <c r="R3274" s="12">
        <v>68276</v>
      </c>
      <c r="S3274" s="59">
        <v>3.7013698630136984</v>
      </c>
      <c r="T3274" s="59">
        <v>27.523287671232875</v>
      </c>
      <c r="U3274" s="12">
        <v>1</v>
      </c>
      <c r="V3274" s="12">
        <v>5</v>
      </c>
      <c r="W3274" s="12">
        <v>2</v>
      </c>
      <c r="X3274" s="12">
        <v>4</v>
      </c>
      <c r="Y3274" s="12">
        <v>1</v>
      </c>
      <c r="Z3274" s="58">
        <v>0</v>
      </c>
      <c r="AA3274" s="58">
        <v>0</v>
      </c>
      <c r="AB3274" s="58">
        <v>0</v>
      </c>
      <c r="AC3274" s="58" t="s">
        <v>91</v>
      </c>
    </row>
    <row r="3275" spans="1:29" x14ac:dyDescent="0.3">
      <c r="A3275" s="57">
        <v>2008262866</v>
      </c>
      <c r="B3275" s="12" t="s">
        <v>2903</v>
      </c>
      <c r="C3275" s="58" t="s">
        <v>108</v>
      </c>
      <c r="D3275" s="58" t="s">
        <v>113</v>
      </c>
      <c r="E3275" s="58">
        <v>857300</v>
      </c>
      <c r="F3275" s="58">
        <v>511799</v>
      </c>
      <c r="G3275" s="58">
        <f>+IF(F3275&gt;K3275+100000,F3275-K3275,0)</f>
        <v>0</v>
      </c>
      <c r="H3275" s="58">
        <v>110800</v>
      </c>
      <c r="I3275" s="58">
        <v>0</v>
      </c>
      <c r="J3275" s="58">
        <v>0</v>
      </c>
      <c r="K3275" s="58">
        <v>1723419</v>
      </c>
      <c r="L3275" s="12" t="s">
        <v>88</v>
      </c>
      <c r="M3275" s="12" t="s">
        <v>89</v>
      </c>
      <c r="N3275" s="12" t="s">
        <v>10</v>
      </c>
      <c r="O3275" s="12">
        <v>4</v>
      </c>
      <c r="P3275" s="12">
        <v>0</v>
      </c>
      <c r="Q3275" s="12">
        <v>0</v>
      </c>
      <c r="R3275" s="12">
        <v>68418</v>
      </c>
      <c r="S3275" s="59">
        <v>7.7178082191780826</v>
      </c>
      <c r="T3275" s="59">
        <v>27.164383561643834</v>
      </c>
      <c r="U3275" s="12">
        <v>2</v>
      </c>
      <c r="V3275" s="12">
        <v>2</v>
      </c>
      <c r="W3275" s="12">
        <v>1</v>
      </c>
      <c r="X3275" s="12">
        <v>2</v>
      </c>
      <c r="Y3275" s="12">
        <v>1</v>
      </c>
      <c r="Z3275" s="58">
        <v>0</v>
      </c>
      <c r="AA3275" s="58">
        <v>0</v>
      </c>
      <c r="AB3275" s="58">
        <v>0</v>
      </c>
      <c r="AC3275" s="58" t="s">
        <v>91</v>
      </c>
    </row>
    <row r="3276" spans="1:29" x14ac:dyDescent="0.3">
      <c r="A3276" s="57">
        <v>28462844</v>
      </c>
      <c r="B3276" s="12" t="s">
        <v>2904</v>
      </c>
      <c r="C3276" s="58" t="s">
        <v>108</v>
      </c>
      <c r="D3276" s="58" t="s">
        <v>113</v>
      </c>
      <c r="E3276" s="58">
        <v>272634</v>
      </c>
      <c r="F3276" s="58">
        <v>1264698</v>
      </c>
      <c r="G3276" s="58">
        <f>+IF(F3276&gt;K3276+100000,F3276-K3276,0)</f>
        <v>0</v>
      </c>
      <c r="H3276" s="58">
        <v>89810</v>
      </c>
      <c r="I3276" s="58">
        <v>0</v>
      </c>
      <c r="J3276" s="58">
        <v>0</v>
      </c>
      <c r="K3276" s="58">
        <v>1723890</v>
      </c>
      <c r="L3276" s="12" t="s">
        <v>88</v>
      </c>
      <c r="M3276" s="12" t="s">
        <v>89</v>
      </c>
      <c r="N3276" s="12" t="s">
        <v>10</v>
      </c>
      <c r="O3276" s="12">
        <v>4</v>
      </c>
      <c r="P3276" s="12">
        <v>0</v>
      </c>
      <c r="Q3276" s="12">
        <v>0</v>
      </c>
      <c r="R3276" s="12">
        <v>68615</v>
      </c>
      <c r="S3276" s="59">
        <v>9.3424657534246567</v>
      </c>
      <c r="T3276" s="59">
        <v>44.506849315068493</v>
      </c>
      <c r="U3276" s="12">
        <v>2</v>
      </c>
      <c r="V3276" s="12">
        <v>2</v>
      </c>
      <c r="W3276" s="12">
        <v>1</v>
      </c>
      <c r="X3276" s="12">
        <v>2</v>
      </c>
      <c r="Y3276" s="12">
        <v>4</v>
      </c>
      <c r="Z3276" s="58">
        <v>0</v>
      </c>
      <c r="AA3276" s="58">
        <v>0</v>
      </c>
      <c r="AB3276" s="58">
        <v>0</v>
      </c>
      <c r="AC3276" s="58" t="s">
        <v>91</v>
      </c>
    </row>
    <row r="3277" spans="1:29" x14ac:dyDescent="0.3">
      <c r="A3277" s="57">
        <v>8664606</v>
      </c>
      <c r="B3277" s="12" t="s">
        <v>2906</v>
      </c>
      <c r="C3277" s="58" t="s">
        <v>108</v>
      </c>
      <c r="D3277" s="58" t="s">
        <v>115</v>
      </c>
      <c r="E3277" s="58">
        <v>3099051</v>
      </c>
      <c r="F3277" s="58">
        <v>5587885</v>
      </c>
      <c r="G3277" s="58">
        <f>+IF(F3277&gt;K3277+100000,F3277-K3277,0)</f>
        <v>3859368</v>
      </c>
      <c r="H3277" s="58">
        <v>425500</v>
      </c>
      <c r="I3277" s="58">
        <v>0</v>
      </c>
      <c r="J3277" s="58">
        <v>8400000</v>
      </c>
      <c r="K3277" s="58">
        <v>1728517</v>
      </c>
      <c r="L3277" s="12" t="s">
        <v>87</v>
      </c>
      <c r="M3277" s="12" t="s">
        <v>89</v>
      </c>
      <c r="N3277" s="12" t="s">
        <v>10</v>
      </c>
      <c r="O3277" s="12">
        <v>4</v>
      </c>
      <c r="P3277" s="12">
        <v>0</v>
      </c>
      <c r="Q3277" s="12">
        <v>0</v>
      </c>
      <c r="R3277" s="12">
        <v>5001</v>
      </c>
      <c r="S3277" s="59">
        <v>2.7643835616438355</v>
      </c>
      <c r="T3277" s="59">
        <v>50.860273972602741</v>
      </c>
      <c r="U3277" s="12">
        <v>1</v>
      </c>
      <c r="V3277" s="12">
        <v>4</v>
      </c>
      <c r="W3277" s="12">
        <v>2</v>
      </c>
      <c r="X3277" s="12">
        <v>3</v>
      </c>
      <c r="Y3277" s="12">
        <v>4</v>
      </c>
      <c r="Z3277" s="58">
        <v>0</v>
      </c>
      <c r="AA3277" s="58">
        <v>0</v>
      </c>
      <c r="AB3277" s="58">
        <v>0</v>
      </c>
      <c r="AC3277" s="58" t="s">
        <v>91</v>
      </c>
    </row>
    <row r="3278" spans="1:29" x14ac:dyDescent="0.3">
      <c r="A3278" s="57">
        <v>2244066462</v>
      </c>
      <c r="B3278" s="12" t="s">
        <v>2907</v>
      </c>
      <c r="C3278" s="58" t="s">
        <v>109</v>
      </c>
      <c r="D3278" s="58" t="s">
        <v>112</v>
      </c>
      <c r="E3278" s="58"/>
      <c r="F3278" s="58"/>
      <c r="G3278" s="58">
        <f>+IF(F3278&gt;K3278+100000,F3278-K3278,0)</f>
        <v>0</v>
      </c>
      <c r="H3278" s="58"/>
      <c r="I3278" s="58"/>
      <c r="J3278" s="58"/>
      <c r="K3278" s="58">
        <v>1728517</v>
      </c>
      <c r="L3278" s="12" t="s">
        <v>91</v>
      </c>
      <c r="M3278" s="12" t="s">
        <v>91</v>
      </c>
      <c r="N3278" s="12" t="s">
        <v>91</v>
      </c>
      <c r="O3278" s="12">
        <v>4</v>
      </c>
      <c r="P3278" s="12">
        <v>0</v>
      </c>
      <c r="Q3278" s="12">
        <v>0</v>
      </c>
      <c r="R3278" s="12">
        <v>76001</v>
      </c>
      <c r="S3278" s="59">
        <v>2.7643835616438355</v>
      </c>
      <c r="T3278" s="59">
        <v>28.183561643835617</v>
      </c>
      <c r="U3278" s="12">
        <v>2</v>
      </c>
      <c r="V3278" s="12">
        <v>0</v>
      </c>
      <c r="W3278" s="12">
        <v>2</v>
      </c>
      <c r="X3278" s="12">
        <v>3</v>
      </c>
      <c r="Y3278" s="12">
        <v>1</v>
      </c>
      <c r="Z3278" s="58">
        <v>0</v>
      </c>
      <c r="AA3278" s="58">
        <v>0</v>
      </c>
      <c r="AB3278" s="58">
        <v>0</v>
      </c>
      <c r="AC3278" s="58" t="s">
        <v>91</v>
      </c>
    </row>
    <row r="3279" spans="1:29" x14ac:dyDescent="0.3">
      <c r="A3279" s="57">
        <v>66842080</v>
      </c>
      <c r="B3279" s="12" t="s">
        <v>2908</v>
      </c>
      <c r="C3279" s="58" t="s">
        <v>106</v>
      </c>
      <c r="D3279" s="58" t="s">
        <v>114</v>
      </c>
      <c r="E3279" s="58"/>
      <c r="F3279" s="58">
        <v>3150423</v>
      </c>
      <c r="G3279" s="58">
        <f>+IF(F3279&gt;K3279+100000,F3279-K3279,0)</f>
        <v>1421465</v>
      </c>
      <c r="H3279" s="58">
        <v>111287</v>
      </c>
      <c r="I3279" s="58">
        <v>0</v>
      </c>
      <c r="J3279" s="58">
        <v>0</v>
      </c>
      <c r="K3279" s="58">
        <v>1728958</v>
      </c>
      <c r="L3279" s="12" t="s">
        <v>88</v>
      </c>
      <c r="M3279" s="12" t="s">
        <v>89</v>
      </c>
      <c r="N3279" s="12" t="s">
        <v>10</v>
      </c>
      <c r="O3279" s="12">
        <v>4</v>
      </c>
      <c r="P3279" s="12">
        <v>0</v>
      </c>
      <c r="Q3279" s="12">
        <v>0</v>
      </c>
      <c r="R3279" s="12">
        <v>76001</v>
      </c>
      <c r="S3279" s="59">
        <v>1.8136986301369864</v>
      </c>
      <c r="T3279" s="59">
        <v>50.523287671232879</v>
      </c>
      <c r="U3279" s="12">
        <v>2</v>
      </c>
      <c r="V3279" s="12">
        <v>4</v>
      </c>
      <c r="W3279" s="12">
        <v>3</v>
      </c>
      <c r="X3279" s="12">
        <v>4</v>
      </c>
      <c r="Y3279" s="12">
        <v>4</v>
      </c>
      <c r="Z3279" s="58">
        <v>0</v>
      </c>
      <c r="AA3279" s="58">
        <v>0</v>
      </c>
      <c r="AB3279" s="58">
        <v>0</v>
      </c>
      <c r="AC3279" s="58" t="s">
        <v>91</v>
      </c>
    </row>
    <row r="3280" spans="1:29" x14ac:dyDescent="0.3">
      <c r="A3280" s="57">
        <v>2224686480</v>
      </c>
      <c r="B3280" s="12" t="s">
        <v>2909</v>
      </c>
      <c r="C3280" s="58" t="s">
        <v>109</v>
      </c>
      <c r="D3280" s="58" t="s">
        <v>112</v>
      </c>
      <c r="E3280" s="58"/>
      <c r="F3280" s="58"/>
      <c r="G3280" s="58">
        <f>+IF(F3280&gt;K3280+100000,F3280-K3280,0)</f>
        <v>0</v>
      </c>
      <c r="H3280" s="58"/>
      <c r="I3280" s="58"/>
      <c r="J3280" s="58"/>
      <c r="K3280" s="58">
        <v>1728958</v>
      </c>
      <c r="L3280" s="12" t="s">
        <v>91</v>
      </c>
      <c r="M3280" s="12" t="s">
        <v>91</v>
      </c>
      <c r="N3280" s="12" t="s">
        <v>91</v>
      </c>
      <c r="O3280" s="12">
        <v>4</v>
      </c>
      <c r="P3280" s="12">
        <v>0</v>
      </c>
      <c r="Q3280" s="12">
        <v>0</v>
      </c>
      <c r="R3280" s="12">
        <v>76520</v>
      </c>
      <c r="S3280" s="59">
        <v>1.8054794520547945</v>
      </c>
      <c r="T3280" s="59">
        <v>26.243835616438357</v>
      </c>
      <c r="U3280" s="12">
        <v>1</v>
      </c>
      <c r="V3280" s="12">
        <v>5</v>
      </c>
      <c r="W3280" s="12">
        <v>2</v>
      </c>
      <c r="X3280" s="12">
        <v>5</v>
      </c>
      <c r="Y3280" s="12">
        <v>1</v>
      </c>
      <c r="Z3280" s="58">
        <v>0</v>
      </c>
      <c r="AA3280" s="58">
        <v>0</v>
      </c>
      <c r="AB3280" s="58">
        <v>0</v>
      </c>
      <c r="AC3280" s="58" t="s">
        <v>91</v>
      </c>
    </row>
    <row r="3281" spans="1:29" x14ac:dyDescent="0.3">
      <c r="A3281" s="57">
        <v>2008888086</v>
      </c>
      <c r="B3281" s="12" t="s">
        <v>2911</v>
      </c>
      <c r="C3281" s="58" t="s">
        <v>108</v>
      </c>
      <c r="D3281" s="58" t="s">
        <v>113</v>
      </c>
      <c r="E3281" s="58"/>
      <c r="F3281" s="58">
        <v>910188</v>
      </c>
      <c r="G3281" s="58">
        <f>+IF(F3281&gt;K3281+100000,F3281-K3281,0)</f>
        <v>0</v>
      </c>
      <c r="H3281" s="58">
        <v>308814</v>
      </c>
      <c r="I3281" s="58">
        <v>0</v>
      </c>
      <c r="J3281" s="58">
        <v>2000000</v>
      </c>
      <c r="K3281" s="58">
        <v>1735904</v>
      </c>
      <c r="L3281" s="12" t="s">
        <v>87</v>
      </c>
      <c r="M3281" s="12" t="s">
        <v>89</v>
      </c>
      <c r="N3281" s="12" t="s">
        <v>10</v>
      </c>
      <c r="O3281" s="12">
        <v>4</v>
      </c>
      <c r="P3281" s="12">
        <v>0</v>
      </c>
      <c r="Q3281" s="12">
        <v>0</v>
      </c>
      <c r="R3281" s="12">
        <v>68001</v>
      </c>
      <c r="S3281" s="59">
        <v>3.3205479452054796</v>
      </c>
      <c r="T3281" s="59">
        <v>25.339726027397262</v>
      </c>
      <c r="U3281" s="12">
        <v>1</v>
      </c>
      <c r="V3281" s="12">
        <v>5</v>
      </c>
      <c r="W3281" s="12">
        <v>1</v>
      </c>
      <c r="X3281" s="12">
        <v>3</v>
      </c>
      <c r="Y3281" s="12">
        <v>1</v>
      </c>
      <c r="Z3281" s="58">
        <v>0</v>
      </c>
      <c r="AA3281" s="58">
        <v>0</v>
      </c>
      <c r="AB3281" s="58">
        <v>0</v>
      </c>
      <c r="AC3281" s="58" t="s">
        <v>91</v>
      </c>
    </row>
    <row r="3282" spans="1:29" x14ac:dyDescent="0.3">
      <c r="A3282" s="57">
        <v>2006804848</v>
      </c>
      <c r="B3282" s="12" t="s">
        <v>2912</v>
      </c>
      <c r="C3282" s="58" t="s">
        <v>109</v>
      </c>
      <c r="D3282" s="58" t="s">
        <v>112</v>
      </c>
      <c r="E3282" s="58">
        <v>830280</v>
      </c>
      <c r="F3282" s="58"/>
      <c r="G3282" s="58">
        <f>+IF(F3282&gt;K3282+100000,F3282-K3282,0)</f>
        <v>0</v>
      </c>
      <c r="H3282" s="58"/>
      <c r="I3282" s="58"/>
      <c r="J3282" s="58"/>
      <c r="K3282" s="58">
        <v>1736120</v>
      </c>
      <c r="L3282" s="12" t="s">
        <v>91</v>
      </c>
      <c r="M3282" s="12" t="s">
        <v>91</v>
      </c>
      <c r="N3282" s="12" t="s">
        <v>91</v>
      </c>
      <c r="O3282" s="12">
        <v>4</v>
      </c>
      <c r="P3282" s="12">
        <v>0</v>
      </c>
      <c r="Q3282" s="12">
        <v>0</v>
      </c>
      <c r="R3282" s="12">
        <v>68547</v>
      </c>
      <c r="S3282" s="59">
        <v>3.4493150684931506</v>
      </c>
      <c r="T3282" s="59">
        <v>31.934246575342467</v>
      </c>
      <c r="U3282" s="12">
        <v>1</v>
      </c>
      <c r="V3282" s="12">
        <v>0</v>
      </c>
      <c r="W3282" s="12">
        <v>2</v>
      </c>
      <c r="X3282" s="12">
        <v>2</v>
      </c>
      <c r="Y3282" s="12">
        <v>1</v>
      </c>
      <c r="Z3282" s="58">
        <v>0</v>
      </c>
      <c r="AA3282" s="58">
        <v>0</v>
      </c>
      <c r="AB3282" s="58">
        <v>0</v>
      </c>
      <c r="AC3282" s="58" t="s">
        <v>91</v>
      </c>
    </row>
    <row r="3283" spans="1:29" x14ac:dyDescent="0.3">
      <c r="A3283" s="57">
        <v>2000468806</v>
      </c>
      <c r="B3283" s="12" t="s">
        <v>2913</v>
      </c>
      <c r="C3283" s="58" t="s">
        <v>109</v>
      </c>
      <c r="D3283" s="58" t="s">
        <v>112</v>
      </c>
      <c r="E3283" s="58">
        <v>686250</v>
      </c>
      <c r="F3283" s="58"/>
      <c r="G3283" s="58">
        <f>+IF(F3283&gt;K3283+100000,F3283-K3283,0)</f>
        <v>0</v>
      </c>
      <c r="H3283" s="58"/>
      <c r="I3283" s="58"/>
      <c r="J3283" s="58"/>
      <c r="K3283" s="58">
        <v>1740620</v>
      </c>
      <c r="L3283" s="12" t="s">
        <v>91</v>
      </c>
      <c r="M3283" s="12" t="s">
        <v>91</v>
      </c>
      <c r="N3283" s="12" t="s">
        <v>91</v>
      </c>
      <c r="O3283" s="12">
        <v>4</v>
      </c>
      <c r="P3283" s="12">
        <v>0</v>
      </c>
      <c r="Q3283" s="12">
        <v>0</v>
      </c>
      <c r="R3283" s="12">
        <v>68001</v>
      </c>
      <c r="S3283" s="59">
        <v>2.8958904109589043</v>
      </c>
      <c r="T3283" s="59">
        <v>30.386301369863013</v>
      </c>
      <c r="U3283" s="12">
        <v>2</v>
      </c>
      <c r="V3283" s="12">
        <v>4</v>
      </c>
      <c r="W3283" s="12">
        <v>1</v>
      </c>
      <c r="X3283" s="12">
        <v>2</v>
      </c>
      <c r="Y3283" s="12">
        <v>3</v>
      </c>
      <c r="Z3283" s="58">
        <v>0</v>
      </c>
      <c r="AA3283" s="58">
        <v>0</v>
      </c>
      <c r="AB3283" s="58">
        <v>0</v>
      </c>
      <c r="AC3283" s="58" t="s">
        <v>91</v>
      </c>
    </row>
    <row r="3284" spans="1:29" x14ac:dyDescent="0.3">
      <c r="A3284" s="57">
        <v>64668686</v>
      </c>
      <c r="B3284" s="12" t="s">
        <v>2914</v>
      </c>
      <c r="C3284" s="58" t="s">
        <v>108</v>
      </c>
      <c r="D3284" s="58" t="s">
        <v>29</v>
      </c>
      <c r="E3284" s="58"/>
      <c r="F3284" s="58">
        <v>2031516</v>
      </c>
      <c r="G3284" s="58">
        <f>+IF(F3284&gt;K3284+100000,F3284-K3284,0)</f>
        <v>289587</v>
      </c>
      <c r="H3284" s="58">
        <v>227428</v>
      </c>
      <c r="I3284" s="58">
        <v>0</v>
      </c>
      <c r="J3284" s="58">
        <v>0</v>
      </c>
      <c r="K3284" s="58">
        <v>1741929</v>
      </c>
      <c r="L3284" s="12" t="s">
        <v>88</v>
      </c>
      <c r="M3284" s="12" t="s">
        <v>89</v>
      </c>
      <c r="N3284" s="12" t="s">
        <v>10</v>
      </c>
      <c r="O3284" s="12">
        <v>4</v>
      </c>
      <c r="P3284" s="12">
        <v>0</v>
      </c>
      <c r="Q3284" s="12">
        <v>0</v>
      </c>
      <c r="R3284" s="12">
        <v>68001</v>
      </c>
      <c r="S3284" s="59">
        <v>3.3205479452054796</v>
      </c>
      <c r="T3284" s="59">
        <v>36.723287671232875</v>
      </c>
      <c r="U3284" s="12">
        <v>2</v>
      </c>
      <c r="V3284" s="12">
        <v>5</v>
      </c>
      <c r="W3284" s="12">
        <v>3</v>
      </c>
      <c r="X3284" s="12">
        <v>3</v>
      </c>
      <c r="Y3284" s="12">
        <v>1</v>
      </c>
      <c r="Z3284" s="58">
        <v>0</v>
      </c>
      <c r="AA3284" s="58">
        <v>0</v>
      </c>
      <c r="AB3284" s="58">
        <v>0</v>
      </c>
      <c r="AC3284" s="58" t="s">
        <v>91</v>
      </c>
    </row>
    <row r="3285" spans="1:29" x14ac:dyDescent="0.3">
      <c r="A3285" s="57">
        <v>2008404020</v>
      </c>
      <c r="B3285" s="12" t="s">
        <v>2915</v>
      </c>
      <c r="C3285" s="58" t="s">
        <v>109</v>
      </c>
      <c r="D3285" s="58" t="s">
        <v>112</v>
      </c>
      <c r="E3285" s="58">
        <v>313959</v>
      </c>
      <c r="F3285" s="58"/>
      <c r="G3285" s="58">
        <f>+IF(F3285&gt;K3285+100000,F3285-K3285,0)</f>
        <v>0</v>
      </c>
      <c r="H3285" s="58"/>
      <c r="I3285" s="58"/>
      <c r="J3285" s="58"/>
      <c r="K3285" s="58">
        <v>1743620</v>
      </c>
      <c r="L3285" s="12" t="s">
        <v>91</v>
      </c>
      <c r="M3285" s="12" t="s">
        <v>91</v>
      </c>
      <c r="N3285" s="12" t="s">
        <v>91</v>
      </c>
      <c r="O3285" s="12">
        <v>4</v>
      </c>
      <c r="P3285" s="12">
        <v>0</v>
      </c>
      <c r="Q3285" s="12">
        <v>0</v>
      </c>
      <c r="R3285" s="12">
        <v>68001</v>
      </c>
      <c r="S3285" s="59">
        <v>4.5753424657534243</v>
      </c>
      <c r="T3285" s="59">
        <v>38.090410958904108</v>
      </c>
      <c r="U3285" s="12">
        <v>2</v>
      </c>
      <c r="V3285" s="12">
        <v>1</v>
      </c>
      <c r="W3285" s="12">
        <v>2</v>
      </c>
      <c r="X3285" s="12">
        <v>2</v>
      </c>
      <c r="Y3285" s="12">
        <v>1</v>
      </c>
      <c r="Z3285" s="58">
        <v>0</v>
      </c>
      <c r="AA3285" s="58">
        <v>0</v>
      </c>
      <c r="AB3285" s="58">
        <v>0</v>
      </c>
      <c r="AC3285" s="58" t="s">
        <v>91</v>
      </c>
    </row>
    <row r="3286" spans="1:29" x14ac:dyDescent="0.3">
      <c r="A3286" s="57">
        <v>4828866</v>
      </c>
      <c r="B3286" s="12" t="s">
        <v>2920</v>
      </c>
      <c r="C3286" s="58" t="s">
        <v>109</v>
      </c>
      <c r="D3286" s="58" t="s">
        <v>112</v>
      </c>
      <c r="E3286" s="58"/>
      <c r="F3286" s="58"/>
      <c r="G3286" s="58">
        <f>+IF(F3286&gt;K3286+100000,F3286-K3286,0)</f>
        <v>0</v>
      </c>
      <c r="H3286" s="58"/>
      <c r="I3286" s="58"/>
      <c r="J3286" s="58"/>
      <c r="K3286" s="58">
        <v>1743620</v>
      </c>
      <c r="L3286" s="12" t="s">
        <v>91</v>
      </c>
      <c r="M3286" s="12" t="s">
        <v>91</v>
      </c>
      <c r="N3286" s="12" t="s">
        <v>91</v>
      </c>
      <c r="O3286" s="12">
        <v>4</v>
      </c>
      <c r="P3286" s="12">
        <v>0</v>
      </c>
      <c r="Q3286" s="12">
        <v>0</v>
      </c>
      <c r="R3286" s="12">
        <v>13052</v>
      </c>
      <c r="S3286" s="59">
        <v>4.5753424657534243</v>
      </c>
      <c r="T3286" s="59">
        <v>41.805479452054797</v>
      </c>
      <c r="U3286" s="12">
        <v>1</v>
      </c>
      <c r="V3286" s="12">
        <v>2</v>
      </c>
      <c r="W3286" s="12">
        <v>1</v>
      </c>
      <c r="X3286" s="12">
        <v>2</v>
      </c>
      <c r="Y3286" s="12">
        <v>3</v>
      </c>
      <c r="Z3286" s="58">
        <v>0</v>
      </c>
      <c r="AA3286" s="58">
        <v>0</v>
      </c>
      <c r="AB3286" s="58">
        <v>0</v>
      </c>
      <c r="AC3286" s="58" t="s">
        <v>91</v>
      </c>
    </row>
    <row r="3287" spans="1:29" x14ac:dyDescent="0.3">
      <c r="A3287" s="57">
        <v>4840488</v>
      </c>
      <c r="B3287" s="12" t="s">
        <v>2921</v>
      </c>
      <c r="C3287" s="58" t="s">
        <v>109</v>
      </c>
      <c r="D3287" s="58" t="s">
        <v>112</v>
      </c>
      <c r="E3287" s="58"/>
      <c r="F3287" s="58"/>
      <c r="G3287" s="58">
        <f>+IF(F3287&gt;K3287+100000,F3287-K3287,0)</f>
        <v>0</v>
      </c>
      <c r="H3287" s="58"/>
      <c r="I3287" s="58"/>
      <c r="J3287" s="58"/>
      <c r="K3287" s="58">
        <v>1743620</v>
      </c>
      <c r="L3287" s="12" t="s">
        <v>91</v>
      </c>
      <c r="M3287" s="12" t="s">
        <v>91</v>
      </c>
      <c r="N3287" s="12" t="s">
        <v>91</v>
      </c>
      <c r="O3287" s="12">
        <v>4</v>
      </c>
      <c r="P3287" s="12">
        <v>0</v>
      </c>
      <c r="Q3287" s="12">
        <v>0</v>
      </c>
      <c r="R3287" s="12">
        <v>13052</v>
      </c>
      <c r="S3287" s="59">
        <v>4.5753424657534243</v>
      </c>
      <c r="T3287" s="59">
        <v>40.38082191780822</v>
      </c>
      <c r="U3287" s="12">
        <v>1</v>
      </c>
      <c r="V3287" s="12">
        <v>1</v>
      </c>
      <c r="W3287" s="12">
        <v>2</v>
      </c>
      <c r="X3287" s="12">
        <v>2</v>
      </c>
      <c r="Y3287" s="12">
        <v>3</v>
      </c>
      <c r="Z3287" s="58">
        <v>0</v>
      </c>
      <c r="AA3287" s="58">
        <v>0</v>
      </c>
      <c r="AB3287" s="58">
        <v>0</v>
      </c>
      <c r="AC3287" s="58" t="s">
        <v>91</v>
      </c>
    </row>
    <row r="3288" spans="1:29" x14ac:dyDescent="0.3">
      <c r="A3288" s="57">
        <v>2000884486</v>
      </c>
      <c r="B3288" s="12" t="s">
        <v>2924</v>
      </c>
      <c r="C3288" s="58" t="s">
        <v>109</v>
      </c>
      <c r="D3288" s="58" t="s">
        <v>112</v>
      </c>
      <c r="E3288" s="58"/>
      <c r="F3288" s="58"/>
      <c r="G3288" s="58">
        <f>+IF(F3288&gt;K3288+100000,F3288-K3288,0)</f>
        <v>0</v>
      </c>
      <c r="H3288" s="58"/>
      <c r="I3288" s="58"/>
      <c r="J3288" s="58"/>
      <c r="K3288" s="58">
        <v>1749260</v>
      </c>
      <c r="L3288" s="12" t="s">
        <v>91</v>
      </c>
      <c r="M3288" s="12" t="s">
        <v>91</v>
      </c>
      <c r="N3288" s="12" t="s">
        <v>91</v>
      </c>
      <c r="O3288" s="12">
        <v>4</v>
      </c>
      <c r="P3288" s="12">
        <v>0</v>
      </c>
      <c r="Q3288" s="12">
        <v>0</v>
      </c>
      <c r="R3288" s="12">
        <v>68895</v>
      </c>
      <c r="S3288" s="59">
        <v>6.2575342465753421</v>
      </c>
      <c r="T3288" s="59">
        <v>28.87123287671233</v>
      </c>
      <c r="U3288" s="12">
        <v>1</v>
      </c>
      <c r="V3288" s="12">
        <v>2</v>
      </c>
      <c r="W3288" s="12">
        <v>2</v>
      </c>
      <c r="X3288" s="12">
        <v>2</v>
      </c>
      <c r="Y3288" s="12">
        <v>3</v>
      </c>
      <c r="Z3288" s="58">
        <v>0</v>
      </c>
      <c r="AA3288" s="58">
        <v>0</v>
      </c>
      <c r="AB3288" s="58">
        <v>0</v>
      </c>
      <c r="AC3288" s="58" t="s">
        <v>91</v>
      </c>
    </row>
    <row r="3289" spans="1:29" x14ac:dyDescent="0.3">
      <c r="A3289" s="57">
        <v>2008400880</v>
      </c>
      <c r="B3289" s="12" t="s">
        <v>2927</v>
      </c>
      <c r="C3289" s="58" t="s">
        <v>108</v>
      </c>
      <c r="D3289" s="58" t="s">
        <v>29</v>
      </c>
      <c r="E3289" s="58"/>
      <c r="F3289" s="58">
        <v>2371690</v>
      </c>
      <c r="G3289" s="58">
        <f>+IF(F3289&gt;K3289+100000,F3289-K3289,0)</f>
        <v>617870</v>
      </c>
      <c r="H3289" s="58">
        <v>200814</v>
      </c>
      <c r="I3289" s="58">
        <v>0</v>
      </c>
      <c r="J3289" s="58">
        <v>0</v>
      </c>
      <c r="K3289" s="58">
        <v>1753820</v>
      </c>
      <c r="L3289" s="12" t="s">
        <v>88</v>
      </c>
      <c r="M3289" s="12" t="s">
        <v>89</v>
      </c>
      <c r="N3289" s="12" t="s">
        <v>10</v>
      </c>
      <c r="O3289" s="12">
        <v>4</v>
      </c>
      <c r="P3289" s="12">
        <v>0</v>
      </c>
      <c r="Q3289" s="12">
        <v>0</v>
      </c>
      <c r="R3289" s="12">
        <v>68307</v>
      </c>
      <c r="S3289" s="59">
        <v>5.5753424657534243</v>
      </c>
      <c r="T3289" s="59">
        <v>25.805479452054794</v>
      </c>
      <c r="U3289" s="12">
        <v>1</v>
      </c>
      <c r="V3289" s="12">
        <v>3</v>
      </c>
      <c r="W3289" s="12">
        <v>3</v>
      </c>
      <c r="X3289" s="12">
        <v>2</v>
      </c>
      <c r="Y3289" s="12">
        <v>3</v>
      </c>
      <c r="Z3289" s="58">
        <v>0</v>
      </c>
      <c r="AA3289" s="58">
        <v>0</v>
      </c>
      <c r="AB3289" s="58">
        <v>0</v>
      </c>
      <c r="AC3289" s="58" t="s">
        <v>91</v>
      </c>
    </row>
    <row r="3290" spans="1:29" x14ac:dyDescent="0.3">
      <c r="A3290" s="57">
        <v>6428680</v>
      </c>
      <c r="B3290" s="12" t="s">
        <v>2930</v>
      </c>
      <c r="C3290" s="58" t="s">
        <v>108</v>
      </c>
      <c r="D3290" s="58" t="s">
        <v>114</v>
      </c>
      <c r="E3290" s="58">
        <v>743383</v>
      </c>
      <c r="F3290" s="58">
        <v>2962478</v>
      </c>
      <c r="G3290" s="58">
        <f>+IF(F3290&gt;K3290+100000,F3290-K3290,0)</f>
        <v>1192858</v>
      </c>
      <c r="H3290" s="58">
        <v>153536</v>
      </c>
      <c r="I3290" s="58">
        <v>0</v>
      </c>
      <c r="J3290" s="58">
        <v>0</v>
      </c>
      <c r="K3290" s="58">
        <v>1769620</v>
      </c>
      <c r="L3290" s="12" t="s">
        <v>88</v>
      </c>
      <c r="M3290" s="12" t="s">
        <v>89</v>
      </c>
      <c r="N3290" s="12" t="s">
        <v>10</v>
      </c>
      <c r="O3290" s="12">
        <v>4</v>
      </c>
      <c r="P3290" s="12">
        <v>0</v>
      </c>
      <c r="Q3290" s="12">
        <v>0</v>
      </c>
      <c r="R3290" s="12">
        <v>68001</v>
      </c>
      <c r="S3290" s="59">
        <v>4.4904109589041097</v>
      </c>
      <c r="T3290" s="59">
        <v>47.465753424657535</v>
      </c>
      <c r="U3290" s="12">
        <v>1</v>
      </c>
      <c r="V3290" s="12">
        <v>2</v>
      </c>
      <c r="W3290" s="12">
        <v>1</v>
      </c>
      <c r="X3290" s="12">
        <v>2</v>
      </c>
      <c r="Y3290" s="12">
        <v>2</v>
      </c>
      <c r="Z3290" s="58">
        <v>0</v>
      </c>
      <c r="AA3290" s="58">
        <v>0</v>
      </c>
      <c r="AB3290" s="58">
        <v>0</v>
      </c>
      <c r="AC3290" s="58" t="s">
        <v>91</v>
      </c>
    </row>
    <row r="3291" spans="1:29" x14ac:dyDescent="0.3">
      <c r="A3291" s="57">
        <v>2006022686</v>
      </c>
      <c r="B3291" s="12" t="s">
        <v>2931</v>
      </c>
      <c r="C3291" s="58" t="s">
        <v>106</v>
      </c>
      <c r="D3291" s="58" t="s">
        <v>115</v>
      </c>
      <c r="E3291" s="58"/>
      <c r="F3291" s="58">
        <v>4560116</v>
      </c>
      <c r="G3291" s="58">
        <f>+IF(F3291&gt;K3291+100000,F3291-K3291,0)</f>
        <v>2786496</v>
      </c>
      <c r="H3291" s="58">
        <v>144836</v>
      </c>
      <c r="I3291" s="58">
        <v>0</v>
      </c>
      <c r="J3291" s="58">
        <v>1000000</v>
      </c>
      <c r="K3291" s="58">
        <v>1773620</v>
      </c>
      <c r="L3291" s="12" t="s">
        <v>87</v>
      </c>
      <c r="M3291" s="12" t="s">
        <v>89</v>
      </c>
      <c r="N3291" s="12" t="s">
        <v>10</v>
      </c>
      <c r="O3291" s="12">
        <v>4</v>
      </c>
      <c r="P3291" s="12">
        <v>0</v>
      </c>
      <c r="Q3291" s="12">
        <v>0</v>
      </c>
      <c r="R3291" s="12">
        <v>68307</v>
      </c>
      <c r="S3291" s="59">
        <v>4.6575342465753424</v>
      </c>
      <c r="T3291" s="59">
        <v>34.210958904109589</v>
      </c>
      <c r="U3291" s="12">
        <v>1</v>
      </c>
      <c r="V3291" s="12">
        <v>3</v>
      </c>
      <c r="W3291" s="12">
        <v>2</v>
      </c>
      <c r="X3291" s="12">
        <v>2</v>
      </c>
      <c r="Y3291" s="12">
        <v>3</v>
      </c>
      <c r="Z3291" s="58">
        <v>0</v>
      </c>
      <c r="AA3291" s="58">
        <v>0</v>
      </c>
      <c r="AB3291" s="58">
        <v>0</v>
      </c>
      <c r="AC3291" s="58" t="s">
        <v>91</v>
      </c>
    </row>
    <row r="3292" spans="1:29" x14ac:dyDescent="0.3">
      <c r="A3292" s="57">
        <v>2006026006</v>
      </c>
      <c r="B3292" s="12" t="s">
        <v>2932</v>
      </c>
      <c r="C3292" s="58" t="s">
        <v>108</v>
      </c>
      <c r="D3292" s="58" t="s">
        <v>113</v>
      </c>
      <c r="E3292" s="58"/>
      <c r="F3292" s="58">
        <v>1499539</v>
      </c>
      <c r="G3292" s="58">
        <f>+IF(F3292&gt;K3292+100000,F3292-K3292,0)</f>
        <v>0</v>
      </c>
      <c r="H3292" s="58">
        <v>148039</v>
      </c>
      <c r="I3292" s="58">
        <v>0</v>
      </c>
      <c r="J3292" s="58">
        <v>0</v>
      </c>
      <c r="K3292" s="58">
        <v>1773620</v>
      </c>
      <c r="L3292" s="12" t="s">
        <v>88</v>
      </c>
      <c r="M3292" s="12" t="s">
        <v>89</v>
      </c>
      <c r="N3292" s="12" t="s">
        <v>10</v>
      </c>
      <c r="O3292" s="12">
        <v>4</v>
      </c>
      <c r="P3292" s="12">
        <v>0</v>
      </c>
      <c r="Q3292" s="12">
        <v>0</v>
      </c>
      <c r="R3292" s="12">
        <v>68255</v>
      </c>
      <c r="S3292" s="59">
        <v>4.6575342465753424</v>
      </c>
      <c r="T3292" s="59">
        <v>55.80821917808219</v>
      </c>
      <c r="U3292" s="12">
        <v>1</v>
      </c>
      <c r="V3292" s="12">
        <v>2</v>
      </c>
      <c r="W3292" s="12">
        <v>2</v>
      </c>
      <c r="X3292" s="12">
        <v>2</v>
      </c>
      <c r="Y3292" s="12">
        <v>3</v>
      </c>
      <c r="Z3292" s="58">
        <v>0</v>
      </c>
      <c r="AA3292" s="58">
        <v>0</v>
      </c>
      <c r="AB3292" s="58">
        <v>0</v>
      </c>
      <c r="AC3292" s="58" t="s">
        <v>91</v>
      </c>
    </row>
    <row r="3293" spans="1:29" x14ac:dyDescent="0.3">
      <c r="A3293" s="57">
        <v>2008840428</v>
      </c>
      <c r="B3293" s="12" t="s">
        <v>2933</v>
      </c>
      <c r="C3293" s="58" t="s">
        <v>109</v>
      </c>
      <c r="D3293" s="58" t="s">
        <v>112</v>
      </c>
      <c r="E3293" s="58"/>
      <c r="F3293" s="58"/>
      <c r="G3293" s="58">
        <f>+IF(F3293&gt;K3293+100000,F3293-K3293,0)</f>
        <v>0</v>
      </c>
      <c r="H3293" s="58"/>
      <c r="I3293" s="58"/>
      <c r="J3293" s="58"/>
      <c r="K3293" s="58">
        <v>1773929</v>
      </c>
      <c r="L3293" s="12" t="s">
        <v>91</v>
      </c>
      <c r="M3293" s="12" t="s">
        <v>91</v>
      </c>
      <c r="N3293" s="12" t="s">
        <v>91</v>
      </c>
      <c r="O3293" s="12">
        <v>4</v>
      </c>
      <c r="P3293" s="12">
        <v>0</v>
      </c>
      <c r="Q3293" s="12">
        <v>0</v>
      </c>
      <c r="R3293" s="12">
        <v>68001</v>
      </c>
      <c r="S3293" s="59">
        <v>3.408219178082192</v>
      </c>
      <c r="T3293" s="59">
        <v>28.463013698630139</v>
      </c>
      <c r="U3293" s="12">
        <v>2</v>
      </c>
      <c r="V3293" s="12">
        <v>5</v>
      </c>
      <c r="W3293" s="12">
        <v>5</v>
      </c>
      <c r="X3293" s="12">
        <v>5</v>
      </c>
      <c r="Y3293" s="12">
        <v>1</v>
      </c>
      <c r="Z3293" s="58">
        <v>0</v>
      </c>
      <c r="AA3293" s="58">
        <v>0</v>
      </c>
      <c r="AB3293" s="58">
        <v>0</v>
      </c>
      <c r="AC3293" s="58" t="s">
        <v>91</v>
      </c>
    </row>
    <row r="3294" spans="1:29" x14ac:dyDescent="0.3">
      <c r="A3294" s="57">
        <v>2244462620</v>
      </c>
      <c r="B3294" s="12" t="s">
        <v>2934</v>
      </c>
      <c r="C3294" s="58" t="s">
        <v>108</v>
      </c>
      <c r="D3294" s="58" t="s">
        <v>113</v>
      </c>
      <c r="E3294" s="58"/>
      <c r="F3294" s="58">
        <v>211298</v>
      </c>
      <c r="G3294" s="58">
        <f>+IF(F3294&gt;K3294+100000,F3294-K3294,0)</f>
        <v>0</v>
      </c>
      <c r="H3294" s="58">
        <v>53886</v>
      </c>
      <c r="I3294" s="58">
        <v>0</v>
      </c>
      <c r="J3294" s="58">
        <v>0</v>
      </c>
      <c r="K3294" s="58">
        <v>1773929</v>
      </c>
      <c r="L3294" s="12" t="s">
        <v>88</v>
      </c>
      <c r="M3294" s="12" t="s">
        <v>89</v>
      </c>
      <c r="N3294" s="12" t="s">
        <v>10</v>
      </c>
      <c r="O3294" s="12">
        <v>4</v>
      </c>
      <c r="P3294" s="12">
        <v>0</v>
      </c>
      <c r="Q3294" s="12">
        <v>0</v>
      </c>
      <c r="R3294" s="12">
        <v>13001</v>
      </c>
      <c r="S3294" s="59">
        <v>3.3671232876712329</v>
      </c>
      <c r="T3294" s="59">
        <v>28.945205479452056</v>
      </c>
      <c r="U3294" s="12">
        <v>2</v>
      </c>
      <c r="V3294" s="12">
        <v>6</v>
      </c>
      <c r="W3294" s="12">
        <v>3</v>
      </c>
      <c r="X3294" s="12">
        <v>3</v>
      </c>
      <c r="Y3294" s="12">
        <v>2</v>
      </c>
      <c r="Z3294" s="58">
        <v>0</v>
      </c>
      <c r="AA3294" s="58">
        <v>0</v>
      </c>
      <c r="AB3294" s="58">
        <v>0</v>
      </c>
      <c r="AC3294" s="58" t="s">
        <v>91</v>
      </c>
    </row>
    <row r="3295" spans="1:29" x14ac:dyDescent="0.3">
      <c r="A3295" s="57">
        <v>2006028486</v>
      </c>
      <c r="B3295" s="12" t="s">
        <v>2935</v>
      </c>
      <c r="C3295" s="58" t="s">
        <v>108</v>
      </c>
      <c r="D3295" s="58" t="s">
        <v>113</v>
      </c>
      <c r="E3295" s="58"/>
      <c r="F3295" s="58">
        <v>1481798</v>
      </c>
      <c r="G3295" s="58">
        <f>+IF(F3295&gt;K3295+100000,F3295-K3295,0)</f>
        <v>0</v>
      </c>
      <c r="H3295" s="58">
        <v>222058</v>
      </c>
      <c r="I3295" s="58">
        <v>0</v>
      </c>
      <c r="J3295" s="58">
        <v>1700000</v>
      </c>
      <c r="K3295" s="58">
        <v>1773929</v>
      </c>
      <c r="L3295" s="12" t="s">
        <v>87</v>
      </c>
      <c r="M3295" s="12" t="s">
        <v>89</v>
      </c>
      <c r="N3295" s="12" t="s">
        <v>10</v>
      </c>
      <c r="O3295" s="12">
        <v>4</v>
      </c>
      <c r="P3295" s="12">
        <v>0</v>
      </c>
      <c r="Q3295" s="12">
        <v>0</v>
      </c>
      <c r="R3295" s="12">
        <v>68307</v>
      </c>
      <c r="S3295" s="12">
        <v>3.3671232876712329</v>
      </c>
      <c r="T3295" s="12">
        <v>32.389041095890413</v>
      </c>
      <c r="U3295" s="12">
        <v>2</v>
      </c>
      <c r="V3295" s="12">
        <v>0</v>
      </c>
      <c r="W3295" s="12">
        <v>5</v>
      </c>
      <c r="X3295" s="12">
        <v>2</v>
      </c>
      <c r="Y3295" s="12">
        <v>4</v>
      </c>
      <c r="Z3295" s="58">
        <v>0</v>
      </c>
      <c r="AA3295" s="58">
        <v>0</v>
      </c>
      <c r="AB3295" s="58">
        <v>0</v>
      </c>
      <c r="AC3295" s="58" t="s">
        <v>91</v>
      </c>
    </row>
    <row r="3296" spans="1:29" x14ac:dyDescent="0.3">
      <c r="A3296" s="57">
        <v>2006026264</v>
      </c>
      <c r="B3296" s="12" t="s">
        <v>2936</v>
      </c>
      <c r="C3296" s="58" t="s">
        <v>108</v>
      </c>
      <c r="D3296" s="58" t="s">
        <v>113</v>
      </c>
      <c r="E3296" s="58"/>
      <c r="F3296" s="58">
        <v>1500000</v>
      </c>
      <c r="G3296" s="58">
        <f>+IF(F3296&gt;K3296+100000,F3296-K3296,0)</f>
        <v>0</v>
      </c>
      <c r="H3296" s="58">
        <v>100252</v>
      </c>
      <c r="I3296" s="58">
        <v>0</v>
      </c>
      <c r="J3296" s="58">
        <v>0</v>
      </c>
      <c r="K3296" s="58">
        <v>1775755</v>
      </c>
      <c r="L3296" s="12" t="s">
        <v>88</v>
      </c>
      <c r="M3296" s="12" t="s">
        <v>89</v>
      </c>
      <c r="N3296" s="12" t="s">
        <v>10</v>
      </c>
      <c r="O3296" s="12">
        <v>4</v>
      </c>
      <c r="P3296" s="12">
        <v>0</v>
      </c>
      <c r="Q3296" s="12">
        <v>0</v>
      </c>
      <c r="R3296" s="12">
        <v>68307</v>
      </c>
      <c r="S3296" s="59">
        <v>3.5315068493150683</v>
      </c>
      <c r="T3296" s="59">
        <v>30.616438356164384</v>
      </c>
      <c r="U3296" s="12">
        <v>2</v>
      </c>
      <c r="V3296" s="12">
        <v>5</v>
      </c>
      <c r="W3296" s="12">
        <v>2</v>
      </c>
      <c r="X3296" s="12">
        <v>4</v>
      </c>
      <c r="Y3296" s="12">
        <v>1</v>
      </c>
      <c r="Z3296" s="58">
        <v>0</v>
      </c>
      <c r="AA3296" s="58">
        <v>0</v>
      </c>
      <c r="AB3296" s="58">
        <v>0</v>
      </c>
      <c r="AC3296" s="58" t="s">
        <v>91</v>
      </c>
    </row>
    <row r="3297" spans="1:29" x14ac:dyDescent="0.3">
      <c r="A3297" s="57">
        <v>20468062</v>
      </c>
      <c r="B3297" s="12" t="s">
        <v>2937</v>
      </c>
      <c r="C3297" s="58" t="s">
        <v>108</v>
      </c>
      <c r="D3297" s="58" t="s">
        <v>117</v>
      </c>
      <c r="E3297" s="58">
        <v>4800333</v>
      </c>
      <c r="F3297" s="58">
        <v>156434</v>
      </c>
      <c r="G3297" s="58">
        <f>+IF(F3297&gt;K3297+100000,F3297-K3297,0)</f>
        <v>0</v>
      </c>
      <c r="H3297" s="58">
        <v>283690</v>
      </c>
      <c r="I3297" s="58">
        <v>0</v>
      </c>
      <c r="J3297" s="58">
        <v>2590000</v>
      </c>
      <c r="K3297" s="58">
        <v>1778205</v>
      </c>
      <c r="L3297" s="12" t="s">
        <v>87</v>
      </c>
      <c r="M3297" s="12" t="s">
        <v>89</v>
      </c>
      <c r="N3297" s="12" t="s">
        <v>10</v>
      </c>
      <c r="O3297" s="12">
        <v>4</v>
      </c>
      <c r="P3297" s="12">
        <v>0</v>
      </c>
      <c r="Q3297" s="12">
        <v>0</v>
      </c>
      <c r="R3297" s="12">
        <v>76130</v>
      </c>
      <c r="S3297" s="59">
        <v>2.8410958904109589</v>
      </c>
      <c r="T3297" s="59">
        <v>59.671232876712331</v>
      </c>
      <c r="U3297" s="12">
        <v>1</v>
      </c>
      <c r="V3297" s="12">
        <v>0</v>
      </c>
      <c r="W3297" s="12">
        <v>1</v>
      </c>
      <c r="X3297" s="12">
        <v>3</v>
      </c>
      <c r="Y3297" s="12">
        <v>1</v>
      </c>
      <c r="Z3297" s="58">
        <v>0</v>
      </c>
      <c r="AA3297" s="58">
        <v>0</v>
      </c>
      <c r="AB3297" s="58">
        <v>0</v>
      </c>
      <c r="AC3297" s="58" t="s">
        <v>91</v>
      </c>
    </row>
    <row r="3298" spans="1:29" x14ac:dyDescent="0.3">
      <c r="A3298" s="57">
        <v>2244260448</v>
      </c>
      <c r="B3298" s="12" t="s">
        <v>2938</v>
      </c>
      <c r="C3298" s="58" t="s">
        <v>109</v>
      </c>
      <c r="D3298" s="58" t="s">
        <v>112</v>
      </c>
      <c r="E3298" s="58">
        <v>2568488</v>
      </c>
      <c r="F3298" s="58"/>
      <c r="G3298" s="58">
        <f>+IF(F3298&gt;K3298+100000,F3298-K3298,0)</f>
        <v>0</v>
      </c>
      <c r="H3298" s="58"/>
      <c r="I3298" s="58"/>
      <c r="J3298" s="58"/>
      <c r="K3298" s="58">
        <v>1778205</v>
      </c>
      <c r="L3298" s="12" t="s">
        <v>91</v>
      </c>
      <c r="M3298" s="12" t="s">
        <v>91</v>
      </c>
      <c r="N3298" s="12" t="s">
        <v>91</v>
      </c>
      <c r="O3298" s="12">
        <v>4</v>
      </c>
      <c r="P3298" s="12">
        <v>0</v>
      </c>
      <c r="Q3298" s="12">
        <v>0</v>
      </c>
      <c r="R3298" s="12">
        <v>76130</v>
      </c>
      <c r="S3298" s="59">
        <v>2.8794520547945206</v>
      </c>
      <c r="T3298" s="59">
        <v>29.443835616438356</v>
      </c>
      <c r="U3298" s="12">
        <v>2</v>
      </c>
      <c r="V3298" s="12">
        <v>4</v>
      </c>
      <c r="W3298" s="12">
        <v>2</v>
      </c>
      <c r="X3298" s="12">
        <v>3</v>
      </c>
      <c r="Y3298" s="12">
        <v>1</v>
      </c>
      <c r="Z3298" s="58">
        <v>0</v>
      </c>
      <c r="AA3298" s="58">
        <v>0</v>
      </c>
      <c r="AB3298" s="58">
        <v>0</v>
      </c>
      <c r="AC3298" s="58" t="s">
        <v>91</v>
      </c>
    </row>
    <row r="3299" spans="1:29" x14ac:dyDescent="0.3">
      <c r="A3299" s="57">
        <v>2224660428</v>
      </c>
      <c r="B3299" s="12" t="s">
        <v>2939</v>
      </c>
      <c r="C3299" s="58" t="s">
        <v>109</v>
      </c>
      <c r="D3299" s="58" t="s">
        <v>112</v>
      </c>
      <c r="E3299" s="58">
        <v>2608</v>
      </c>
      <c r="F3299" s="58"/>
      <c r="G3299" s="58">
        <f>+IF(F3299&gt;K3299+100000,F3299-K3299,0)</f>
        <v>0</v>
      </c>
      <c r="H3299" s="58"/>
      <c r="I3299" s="58"/>
      <c r="J3299" s="58"/>
      <c r="K3299" s="58">
        <v>1778205</v>
      </c>
      <c r="L3299" s="12" t="s">
        <v>91</v>
      </c>
      <c r="M3299" s="12" t="s">
        <v>91</v>
      </c>
      <c r="N3299" s="12" t="s">
        <v>91</v>
      </c>
      <c r="O3299" s="12">
        <v>4</v>
      </c>
      <c r="P3299" s="12">
        <v>0</v>
      </c>
      <c r="Q3299" s="12">
        <v>0</v>
      </c>
      <c r="R3299" s="12">
        <v>76520</v>
      </c>
      <c r="S3299" s="59">
        <v>2.8410958904109589</v>
      </c>
      <c r="T3299" s="59">
        <v>30.682191780821917</v>
      </c>
      <c r="U3299" s="12">
        <v>1</v>
      </c>
      <c r="V3299" s="12">
        <v>5</v>
      </c>
      <c r="W3299" s="12">
        <v>3</v>
      </c>
      <c r="X3299" s="12">
        <v>4</v>
      </c>
      <c r="Y3299" s="12">
        <v>1</v>
      </c>
      <c r="Z3299" s="58">
        <v>0</v>
      </c>
      <c r="AA3299" s="58">
        <v>0</v>
      </c>
      <c r="AB3299" s="58">
        <v>0</v>
      </c>
      <c r="AC3299" s="58" t="s">
        <v>91</v>
      </c>
    </row>
    <row r="3300" spans="1:29" x14ac:dyDescent="0.3">
      <c r="A3300" s="57">
        <v>2044882828</v>
      </c>
      <c r="B3300" s="12" t="s">
        <v>2942</v>
      </c>
      <c r="C3300" s="58" t="s">
        <v>109</v>
      </c>
      <c r="D3300" s="58" t="s">
        <v>112</v>
      </c>
      <c r="E3300" s="58"/>
      <c r="F3300" s="58"/>
      <c r="G3300" s="58">
        <f>+IF(F3300&gt;K3300+100000,F3300-K3300,0)</f>
        <v>0</v>
      </c>
      <c r="H3300" s="58"/>
      <c r="I3300" s="58"/>
      <c r="J3300" s="58"/>
      <c r="K3300" s="58">
        <v>1786120</v>
      </c>
      <c r="L3300" s="12" t="s">
        <v>91</v>
      </c>
      <c r="M3300" s="12" t="s">
        <v>91</v>
      </c>
      <c r="N3300" s="12" t="s">
        <v>91</v>
      </c>
      <c r="O3300" s="12">
        <v>4</v>
      </c>
      <c r="P3300" s="12">
        <v>0</v>
      </c>
      <c r="Q3300" s="12">
        <v>0</v>
      </c>
      <c r="R3300" s="12">
        <v>8520</v>
      </c>
      <c r="S3300" s="59">
        <v>3.5315068493150683</v>
      </c>
      <c r="T3300" s="59">
        <v>33.323287671232876</v>
      </c>
      <c r="U3300" s="12">
        <v>2</v>
      </c>
      <c r="V3300" s="12">
        <v>0</v>
      </c>
      <c r="W3300" s="12">
        <v>2</v>
      </c>
      <c r="X3300" s="12">
        <v>2</v>
      </c>
      <c r="Y3300" s="12">
        <v>1</v>
      </c>
      <c r="Z3300" s="58">
        <v>0</v>
      </c>
      <c r="AA3300" s="58">
        <v>0</v>
      </c>
      <c r="AB3300" s="58">
        <v>0</v>
      </c>
      <c r="AC3300" s="58" t="s">
        <v>91</v>
      </c>
    </row>
    <row r="3301" spans="1:29" x14ac:dyDescent="0.3">
      <c r="A3301" s="57">
        <v>2044024266</v>
      </c>
      <c r="B3301" s="12" t="s">
        <v>2943</v>
      </c>
      <c r="C3301" s="58" t="s">
        <v>109</v>
      </c>
      <c r="D3301" s="58" t="s">
        <v>112</v>
      </c>
      <c r="E3301" s="58"/>
      <c r="F3301" s="58"/>
      <c r="G3301" s="58">
        <f>+IF(F3301&gt;K3301+100000,F3301-K3301,0)</f>
        <v>0</v>
      </c>
      <c r="H3301" s="58"/>
      <c r="I3301" s="58"/>
      <c r="J3301" s="58"/>
      <c r="K3301" s="58">
        <v>1786120</v>
      </c>
      <c r="L3301" s="12" t="s">
        <v>91</v>
      </c>
      <c r="M3301" s="12" t="s">
        <v>91</v>
      </c>
      <c r="N3301" s="12" t="s">
        <v>91</v>
      </c>
      <c r="O3301" s="12">
        <v>4</v>
      </c>
      <c r="P3301" s="12">
        <v>0</v>
      </c>
      <c r="Q3301" s="12">
        <v>0</v>
      </c>
      <c r="R3301" s="12">
        <v>13052</v>
      </c>
      <c r="S3301" s="59">
        <v>3.5315068493150683</v>
      </c>
      <c r="T3301" s="59">
        <v>28.709589041095889</v>
      </c>
      <c r="U3301" s="12">
        <v>1</v>
      </c>
      <c r="V3301" s="12">
        <v>2</v>
      </c>
      <c r="W3301" s="12">
        <v>1</v>
      </c>
      <c r="X3301" s="12">
        <v>2</v>
      </c>
      <c r="Y3301" s="12">
        <v>4</v>
      </c>
      <c r="Z3301" s="58">
        <v>0</v>
      </c>
      <c r="AA3301" s="58">
        <v>0</v>
      </c>
      <c r="AB3301" s="58">
        <v>0</v>
      </c>
      <c r="AC3301" s="58" t="s">
        <v>91</v>
      </c>
    </row>
    <row r="3302" spans="1:29" x14ac:dyDescent="0.3">
      <c r="A3302" s="57">
        <v>2000464400</v>
      </c>
      <c r="B3302" s="12" t="s">
        <v>2944</v>
      </c>
      <c r="C3302" s="58" t="s">
        <v>108</v>
      </c>
      <c r="D3302" s="58" t="s">
        <v>113</v>
      </c>
      <c r="E3302" s="58"/>
      <c r="F3302" s="58">
        <v>859810</v>
      </c>
      <c r="G3302" s="58">
        <f>+IF(F3302&gt;K3302+100000,F3302-K3302,0)</f>
        <v>0</v>
      </c>
      <c r="H3302" s="58">
        <v>89810</v>
      </c>
      <c r="I3302" s="58">
        <v>0</v>
      </c>
      <c r="J3302" s="58">
        <v>0</v>
      </c>
      <c r="K3302" s="58">
        <v>1786120</v>
      </c>
      <c r="L3302" s="12" t="s">
        <v>88</v>
      </c>
      <c r="M3302" s="12" t="s">
        <v>89</v>
      </c>
      <c r="N3302" s="12" t="s">
        <v>10</v>
      </c>
      <c r="O3302" s="12">
        <v>4</v>
      </c>
      <c r="P3302" s="12">
        <v>0</v>
      </c>
      <c r="Q3302" s="12">
        <v>0</v>
      </c>
      <c r="R3302" s="12">
        <v>68001</v>
      </c>
      <c r="S3302" s="59">
        <v>3.5315068493150683</v>
      </c>
      <c r="T3302" s="59">
        <v>33.832876712328769</v>
      </c>
      <c r="U3302" s="12">
        <v>1</v>
      </c>
      <c r="V3302" s="12">
        <v>1</v>
      </c>
      <c r="W3302" s="12">
        <v>1</v>
      </c>
      <c r="X3302" s="12">
        <v>2</v>
      </c>
      <c r="Y3302" s="12">
        <v>1</v>
      </c>
      <c r="Z3302" s="58">
        <v>0</v>
      </c>
      <c r="AA3302" s="58">
        <v>0</v>
      </c>
      <c r="AB3302" s="58">
        <v>0</v>
      </c>
      <c r="AC3302" s="58" t="s">
        <v>91</v>
      </c>
    </row>
    <row r="3303" spans="1:29" x14ac:dyDescent="0.3">
      <c r="A3303" s="57">
        <v>2224620262</v>
      </c>
      <c r="B3303" s="12" t="s">
        <v>2947</v>
      </c>
      <c r="C3303" s="58" t="s">
        <v>109</v>
      </c>
      <c r="D3303" s="58" t="s">
        <v>112</v>
      </c>
      <c r="E3303" s="58">
        <v>302964</v>
      </c>
      <c r="F3303" s="58"/>
      <c r="G3303" s="58">
        <f>+IF(F3303&gt;K3303+100000,F3303-K3303,0)</f>
        <v>0</v>
      </c>
      <c r="H3303" s="58"/>
      <c r="I3303" s="58"/>
      <c r="J3303" s="58"/>
      <c r="K3303" s="58">
        <v>1790749</v>
      </c>
      <c r="L3303" s="12" t="s">
        <v>91</v>
      </c>
      <c r="M3303" s="12" t="s">
        <v>91</v>
      </c>
      <c r="N3303" s="12" t="s">
        <v>91</v>
      </c>
      <c r="O3303" s="12">
        <v>4</v>
      </c>
      <c r="P3303" s="12">
        <v>0</v>
      </c>
      <c r="Q3303" s="12">
        <v>0</v>
      </c>
      <c r="R3303" s="12">
        <v>76520</v>
      </c>
      <c r="S3303" s="59">
        <v>0.67945205479452053</v>
      </c>
      <c r="T3303" s="59">
        <v>34.287671232876711</v>
      </c>
      <c r="U3303" s="12">
        <v>2</v>
      </c>
      <c r="V3303" s="12">
        <v>5</v>
      </c>
      <c r="W3303" s="12">
        <v>3</v>
      </c>
      <c r="X3303" s="12">
        <v>5</v>
      </c>
      <c r="Y3303" s="12">
        <v>2</v>
      </c>
      <c r="Z3303" s="58">
        <v>0</v>
      </c>
      <c r="AA3303" s="58">
        <v>0</v>
      </c>
      <c r="AB3303" s="58">
        <v>0</v>
      </c>
      <c r="AC3303" s="58" t="s">
        <v>91</v>
      </c>
    </row>
    <row r="3304" spans="1:29" x14ac:dyDescent="0.3">
      <c r="A3304" s="57">
        <v>2066066860</v>
      </c>
      <c r="B3304" s="12" t="s">
        <v>2948</v>
      </c>
      <c r="C3304" s="58" t="s">
        <v>109</v>
      </c>
      <c r="D3304" s="58" t="s">
        <v>112</v>
      </c>
      <c r="E3304" s="58">
        <v>1064500</v>
      </c>
      <c r="F3304" s="58"/>
      <c r="G3304" s="58">
        <f>+IF(F3304&gt;K3304+100000,F3304-K3304,0)</f>
        <v>0</v>
      </c>
      <c r="H3304" s="58"/>
      <c r="I3304" s="58"/>
      <c r="J3304" s="58"/>
      <c r="K3304" s="58">
        <v>1793929</v>
      </c>
      <c r="L3304" s="12" t="s">
        <v>91</v>
      </c>
      <c r="M3304" s="12" t="s">
        <v>91</v>
      </c>
      <c r="N3304" s="12" t="s">
        <v>91</v>
      </c>
      <c r="O3304" s="12">
        <v>4</v>
      </c>
      <c r="P3304" s="12">
        <v>0</v>
      </c>
      <c r="Q3304" s="12">
        <v>0</v>
      </c>
      <c r="R3304" s="12">
        <v>15238</v>
      </c>
      <c r="S3304" s="59">
        <v>3.1095890410958904</v>
      </c>
      <c r="T3304" s="59">
        <v>27.18082191780822</v>
      </c>
      <c r="U3304" s="12">
        <v>2</v>
      </c>
      <c r="V3304" s="12">
        <v>5</v>
      </c>
      <c r="W3304" s="12">
        <v>2</v>
      </c>
      <c r="X3304" s="12">
        <v>4</v>
      </c>
      <c r="Y3304" s="12">
        <v>1</v>
      </c>
      <c r="Z3304" s="58">
        <v>0</v>
      </c>
      <c r="AA3304" s="58">
        <v>0</v>
      </c>
      <c r="AB3304" s="58">
        <v>0</v>
      </c>
      <c r="AC3304" s="58" t="s">
        <v>91</v>
      </c>
    </row>
    <row r="3305" spans="1:29" x14ac:dyDescent="0.3">
      <c r="A3305" s="57">
        <v>2048426264</v>
      </c>
      <c r="B3305" s="12" t="s">
        <v>2949</v>
      </c>
      <c r="C3305" s="58" t="s">
        <v>108</v>
      </c>
      <c r="D3305" s="58" t="s">
        <v>113</v>
      </c>
      <c r="E3305" s="58"/>
      <c r="F3305" s="58">
        <v>1000000</v>
      </c>
      <c r="G3305" s="58">
        <f>+IF(F3305&gt;K3305+100000,F3305-K3305,0)</f>
        <v>0</v>
      </c>
      <c r="H3305" s="58">
        <v>87730</v>
      </c>
      <c r="I3305" s="58">
        <v>0</v>
      </c>
      <c r="J3305" s="58">
        <v>0</v>
      </c>
      <c r="K3305" s="58">
        <v>1795673</v>
      </c>
      <c r="L3305" s="12" t="s">
        <v>88</v>
      </c>
      <c r="M3305" s="12" t="s">
        <v>89</v>
      </c>
      <c r="N3305" s="12" t="s">
        <v>10</v>
      </c>
      <c r="O3305" s="12">
        <v>4</v>
      </c>
      <c r="P3305" s="12">
        <v>0</v>
      </c>
      <c r="Q3305" s="12">
        <v>0</v>
      </c>
      <c r="R3305" s="12">
        <v>13001</v>
      </c>
      <c r="S3305" s="59">
        <v>2.4904109589041097</v>
      </c>
      <c r="T3305" s="59">
        <v>31.852054794520548</v>
      </c>
      <c r="U3305" s="12">
        <v>1</v>
      </c>
      <c r="V3305" s="12">
        <v>5</v>
      </c>
      <c r="W3305" s="12">
        <v>2</v>
      </c>
      <c r="X3305" s="12">
        <v>5</v>
      </c>
      <c r="Y3305" s="12">
        <v>1</v>
      </c>
      <c r="Z3305" s="58">
        <v>0</v>
      </c>
      <c r="AA3305" s="58">
        <v>0</v>
      </c>
      <c r="AB3305" s="58">
        <v>0</v>
      </c>
      <c r="AC3305" s="58" t="s">
        <v>91</v>
      </c>
    </row>
    <row r="3306" spans="1:29" x14ac:dyDescent="0.3">
      <c r="A3306" s="57">
        <v>2044028446</v>
      </c>
      <c r="B3306" s="12" t="s">
        <v>2952</v>
      </c>
      <c r="C3306" s="58" t="s">
        <v>109</v>
      </c>
      <c r="D3306" s="58" t="s">
        <v>112</v>
      </c>
      <c r="E3306" s="58"/>
      <c r="F3306" s="58"/>
      <c r="G3306" s="58">
        <f>+IF(F3306&gt;K3306+100000,F3306-K3306,0)</f>
        <v>0</v>
      </c>
      <c r="H3306" s="58"/>
      <c r="I3306" s="58"/>
      <c r="J3306" s="58"/>
      <c r="K3306" s="58">
        <v>1798429</v>
      </c>
      <c r="L3306" s="12" t="s">
        <v>91</v>
      </c>
      <c r="M3306" s="12" t="s">
        <v>91</v>
      </c>
      <c r="N3306" s="12" t="s">
        <v>91</v>
      </c>
      <c r="O3306" s="12">
        <v>4</v>
      </c>
      <c r="P3306" s="12">
        <v>0</v>
      </c>
      <c r="Q3306" s="12">
        <v>0</v>
      </c>
      <c r="R3306" s="12">
        <v>13052</v>
      </c>
      <c r="S3306" s="59">
        <v>2.7780821917808218</v>
      </c>
      <c r="T3306" s="59">
        <v>30.931506849315067</v>
      </c>
      <c r="U3306" s="12">
        <v>1</v>
      </c>
      <c r="V3306" s="12">
        <v>5</v>
      </c>
      <c r="W3306" s="12">
        <v>2</v>
      </c>
      <c r="X3306" s="12">
        <v>3</v>
      </c>
      <c r="Y3306" s="12">
        <v>1</v>
      </c>
      <c r="Z3306" s="58">
        <v>0</v>
      </c>
      <c r="AA3306" s="58">
        <v>0</v>
      </c>
      <c r="AB3306" s="58">
        <v>0</v>
      </c>
      <c r="AC3306" s="58" t="s">
        <v>91</v>
      </c>
    </row>
    <row r="3307" spans="1:29" x14ac:dyDescent="0.3">
      <c r="A3307" s="57">
        <v>26660084</v>
      </c>
      <c r="B3307" s="12" t="s">
        <v>2953</v>
      </c>
      <c r="C3307" s="58" t="s">
        <v>109</v>
      </c>
      <c r="D3307" s="58" t="s">
        <v>112</v>
      </c>
      <c r="E3307" s="58"/>
      <c r="F3307" s="58"/>
      <c r="G3307" s="58">
        <f>+IF(F3307&gt;K3307+100000,F3307-K3307,0)</f>
        <v>0</v>
      </c>
      <c r="H3307" s="58"/>
      <c r="I3307" s="58"/>
      <c r="J3307" s="58"/>
      <c r="K3307" s="58">
        <v>1798944</v>
      </c>
      <c r="L3307" s="12" t="s">
        <v>91</v>
      </c>
      <c r="M3307" s="12" t="s">
        <v>91</v>
      </c>
      <c r="N3307" s="12" t="s">
        <v>91</v>
      </c>
      <c r="O3307" s="12">
        <v>4</v>
      </c>
      <c r="P3307" s="12">
        <v>0</v>
      </c>
      <c r="Q3307" s="12">
        <v>4</v>
      </c>
      <c r="R3307" s="12">
        <v>76001</v>
      </c>
      <c r="S3307" s="59">
        <v>1.3753424657534246</v>
      </c>
      <c r="T3307" s="59">
        <v>61.18904109589041</v>
      </c>
      <c r="U3307" s="12">
        <v>1</v>
      </c>
      <c r="V3307" s="12">
        <v>0</v>
      </c>
      <c r="W3307" s="12">
        <v>2</v>
      </c>
      <c r="X3307" s="12">
        <v>2</v>
      </c>
      <c r="Y3307" s="12">
        <v>1</v>
      </c>
      <c r="Z3307" s="58">
        <v>0</v>
      </c>
      <c r="AA3307" s="58">
        <v>0</v>
      </c>
      <c r="AB3307" s="58">
        <v>0</v>
      </c>
      <c r="AC3307" s="58" t="s">
        <v>91</v>
      </c>
    </row>
    <row r="3308" spans="1:29" x14ac:dyDescent="0.3">
      <c r="A3308" s="57">
        <v>2262068282</v>
      </c>
      <c r="B3308" s="12" t="s">
        <v>2956</v>
      </c>
      <c r="C3308" s="58" t="s">
        <v>108</v>
      </c>
      <c r="D3308" s="58" t="s">
        <v>113</v>
      </c>
      <c r="E3308" s="58">
        <v>17500</v>
      </c>
      <c r="F3308" s="58">
        <v>336625</v>
      </c>
      <c r="G3308" s="58">
        <f>+IF(F3308&gt;K3308+100000,F3308-K3308,0)</f>
        <v>0</v>
      </c>
      <c r="H3308" s="58">
        <v>97200</v>
      </c>
      <c r="I3308" s="58">
        <v>0</v>
      </c>
      <c r="J3308" s="58">
        <v>0</v>
      </c>
      <c r="K3308" s="58">
        <v>1803049</v>
      </c>
      <c r="L3308" s="12" t="s">
        <v>88</v>
      </c>
      <c r="M3308" s="12" t="s">
        <v>89</v>
      </c>
      <c r="N3308" s="12" t="s">
        <v>10</v>
      </c>
      <c r="O3308" s="12">
        <v>4</v>
      </c>
      <c r="P3308" s="12">
        <v>0</v>
      </c>
      <c r="Q3308" s="12">
        <v>0</v>
      </c>
      <c r="R3308" s="12">
        <v>76001</v>
      </c>
      <c r="S3308" s="59">
        <v>2.9123287671232876</v>
      </c>
      <c r="T3308" s="59">
        <v>23.126027397260273</v>
      </c>
      <c r="U3308" s="12">
        <v>2</v>
      </c>
      <c r="V3308" s="12">
        <v>4</v>
      </c>
      <c r="W3308" s="12">
        <v>2</v>
      </c>
      <c r="X3308" s="12">
        <v>3</v>
      </c>
      <c r="Y3308" s="12">
        <v>1</v>
      </c>
      <c r="Z3308" s="58">
        <v>0</v>
      </c>
      <c r="AA3308" s="58">
        <v>0</v>
      </c>
      <c r="AB3308" s="58">
        <v>0</v>
      </c>
      <c r="AC3308" s="58" t="s">
        <v>91</v>
      </c>
    </row>
    <row r="3309" spans="1:29" x14ac:dyDescent="0.3">
      <c r="A3309" s="57">
        <v>40868080</v>
      </c>
      <c r="B3309" s="12" t="s">
        <v>2957</v>
      </c>
      <c r="C3309" s="58" t="s">
        <v>108</v>
      </c>
      <c r="D3309" s="58" t="s">
        <v>29</v>
      </c>
      <c r="E3309" s="58"/>
      <c r="F3309" s="58">
        <v>2249319</v>
      </c>
      <c r="G3309" s="58">
        <f>+IF(F3309&gt;K3309+100000,F3309-K3309,0)</f>
        <v>445699</v>
      </c>
      <c r="H3309" s="58">
        <v>222058</v>
      </c>
      <c r="I3309" s="58">
        <v>0</v>
      </c>
      <c r="J3309" s="58">
        <v>0</v>
      </c>
      <c r="K3309" s="58">
        <v>1803620</v>
      </c>
      <c r="L3309" s="12" t="s">
        <v>88</v>
      </c>
      <c r="M3309" s="12" t="s">
        <v>89</v>
      </c>
      <c r="N3309" s="12" t="s">
        <v>10</v>
      </c>
      <c r="O3309" s="12">
        <v>4</v>
      </c>
      <c r="P3309" s="12">
        <v>0</v>
      </c>
      <c r="Q3309" s="12">
        <v>0</v>
      </c>
      <c r="R3309" s="12">
        <v>13052</v>
      </c>
      <c r="S3309" s="59">
        <v>4.7397260273972606</v>
      </c>
      <c r="T3309" s="59">
        <v>46.235616438356168</v>
      </c>
      <c r="U3309" s="12">
        <v>2</v>
      </c>
      <c r="V3309" s="12">
        <v>2</v>
      </c>
      <c r="W3309" s="12">
        <v>2</v>
      </c>
      <c r="X3309" s="12">
        <v>3</v>
      </c>
      <c r="Y3309" s="12">
        <v>2</v>
      </c>
      <c r="Z3309" s="58">
        <v>0</v>
      </c>
      <c r="AA3309" s="58">
        <v>0</v>
      </c>
      <c r="AB3309" s="58">
        <v>0</v>
      </c>
      <c r="AC3309" s="58" t="s">
        <v>91</v>
      </c>
    </row>
    <row r="3310" spans="1:29" x14ac:dyDescent="0.3">
      <c r="A3310" s="57">
        <v>2006000268</v>
      </c>
      <c r="B3310" s="12" t="s">
        <v>2958</v>
      </c>
      <c r="C3310" s="58" t="s">
        <v>108</v>
      </c>
      <c r="D3310" s="58" t="s">
        <v>29</v>
      </c>
      <c r="E3310" s="58"/>
      <c r="F3310" s="58">
        <v>2326407</v>
      </c>
      <c r="G3310" s="58">
        <f>+IF(F3310&gt;K3310+100000,F3310-K3310,0)</f>
        <v>522787</v>
      </c>
      <c r="H3310" s="58">
        <v>127766.99999999999</v>
      </c>
      <c r="I3310" s="58">
        <v>0</v>
      </c>
      <c r="J3310" s="58">
        <v>0</v>
      </c>
      <c r="K3310" s="58">
        <v>1803620</v>
      </c>
      <c r="L3310" s="12" t="s">
        <v>88</v>
      </c>
      <c r="M3310" s="12" t="s">
        <v>89</v>
      </c>
      <c r="N3310" s="12" t="s">
        <v>10</v>
      </c>
      <c r="O3310" s="12">
        <v>4</v>
      </c>
      <c r="P3310" s="12">
        <v>0</v>
      </c>
      <c r="Q3310" s="12">
        <v>0</v>
      </c>
      <c r="R3310" s="12">
        <v>68307</v>
      </c>
      <c r="S3310" s="59">
        <v>4.7397260273972606</v>
      </c>
      <c r="T3310" s="59">
        <v>36.167123287671231</v>
      </c>
      <c r="U3310" s="12">
        <v>2</v>
      </c>
      <c r="V3310" s="12">
        <v>3</v>
      </c>
      <c r="W3310" s="12">
        <v>1</v>
      </c>
      <c r="X3310" s="12">
        <v>2</v>
      </c>
      <c r="Y3310" s="12">
        <v>1</v>
      </c>
      <c r="Z3310" s="58">
        <v>0</v>
      </c>
      <c r="AA3310" s="58">
        <v>0</v>
      </c>
      <c r="AB3310" s="58">
        <v>0</v>
      </c>
      <c r="AC3310" s="58" t="s">
        <v>91</v>
      </c>
    </row>
    <row r="3311" spans="1:29" x14ac:dyDescent="0.3">
      <c r="A3311" s="57">
        <v>2008662604</v>
      </c>
      <c r="B3311" s="12" t="s">
        <v>2960</v>
      </c>
      <c r="C3311" s="58" t="s">
        <v>106</v>
      </c>
      <c r="D3311" s="58" t="s">
        <v>30</v>
      </c>
      <c r="E3311" s="58"/>
      <c r="F3311" s="58">
        <v>8687352</v>
      </c>
      <c r="G3311" s="58">
        <f>+IF(F3311&gt;K3311+100000,F3311-K3311,0)</f>
        <v>6883732</v>
      </c>
      <c r="H3311" s="58">
        <v>212066</v>
      </c>
      <c r="I3311" s="58">
        <v>0</v>
      </c>
      <c r="J3311" s="58">
        <v>5000000</v>
      </c>
      <c r="K3311" s="58">
        <v>1803620</v>
      </c>
      <c r="L3311" s="12" t="s">
        <v>87</v>
      </c>
      <c r="M3311" s="12" t="s">
        <v>89</v>
      </c>
      <c r="N3311" s="12" t="s">
        <v>10</v>
      </c>
      <c r="O3311" s="12">
        <v>4</v>
      </c>
      <c r="P3311" s="12">
        <v>0</v>
      </c>
      <c r="Q3311" s="12">
        <v>0</v>
      </c>
      <c r="R3311" s="12">
        <v>68615</v>
      </c>
      <c r="S3311" s="59">
        <v>4.7397260273972606</v>
      </c>
      <c r="T3311" s="59">
        <v>33.265753424657532</v>
      </c>
      <c r="U3311" s="12">
        <v>1</v>
      </c>
      <c r="V3311" s="12">
        <v>1</v>
      </c>
      <c r="W3311" s="12">
        <v>1</v>
      </c>
      <c r="X3311" s="12">
        <v>2</v>
      </c>
      <c r="Y3311" s="12">
        <v>3</v>
      </c>
      <c r="Z3311" s="58">
        <v>0</v>
      </c>
      <c r="AA3311" s="58">
        <v>0</v>
      </c>
      <c r="AB3311" s="58">
        <v>0</v>
      </c>
      <c r="AC3311" s="58" t="s">
        <v>91</v>
      </c>
    </row>
    <row r="3312" spans="1:29" x14ac:dyDescent="0.3">
      <c r="A3312" s="57">
        <v>2006062282</v>
      </c>
      <c r="B3312" s="12" t="s">
        <v>2961</v>
      </c>
      <c r="C3312" s="58" t="s">
        <v>109</v>
      </c>
      <c r="D3312" s="58" t="s">
        <v>112</v>
      </c>
      <c r="E3312" s="58">
        <v>90600</v>
      </c>
      <c r="F3312" s="58"/>
      <c r="G3312" s="58">
        <f>+IF(F3312&gt;K3312+100000,F3312-K3312,0)</f>
        <v>0</v>
      </c>
      <c r="H3312" s="58"/>
      <c r="I3312" s="58"/>
      <c r="J3312" s="58"/>
      <c r="K3312" s="58">
        <v>1805929</v>
      </c>
      <c r="L3312" s="12" t="s">
        <v>91</v>
      </c>
      <c r="M3312" s="12" t="s">
        <v>91</v>
      </c>
      <c r="N3312" s="12" t="s">
        <v>91</v>
      </c>
      <c r="O3312" s="12">
        <v>4</v>
      </c>
      <c r="P3312" s="12">
        <v>0</v>
      </c>
      <c r="Q3312" s="12">
        <v>0</v>
      </c>
      <c r="R3312" s="12">
        <v>68307</v>
      </c>
      <c r="S3312" s="59">
        <v>3.4493150684931506</v>
      </c>
      <c r="T3312" s="59">
        <v>23.547945205479451</v>
      </c>
      <c r="U3312" s="12">
        <v>1</v>
      </c>
      <c r="V3312" s="12">
        <v>0</v>
      </c>
      <c r="W3312" s="12">
        <v>2</v>
      </c>
      <c r="X3312" s="12">
        <v>3</v>
      </c>
      <c r="Y3312" s="12">
        <v>1</v>
      </c>
      <c r="Z3312" s="58">
        <v>0</v>
      </c>
      <c r="AA3312" s="58">
        <v>0</v>
      </c>
      <c r="AB3312" s="58">
        <v>0</v>
      </c>
      <c r="AC3312" s="58" t="s">
        <v>91</v>
      </c>
    </row>
    <row r="3313" spans="1:29" x14ac:dyDescent="0.3">
      <c r="A3313" s="57">
        <v>8844808</v>
      </c>
      <c r="B3313" s="12" t="s">
        <v>2963</v>
      </c>
      <c r="C3313" s="58" t="s">
        <v>109</v>
      </c>
      <c r="D3313" s="58" t="s">
        <v>112</v>
      </c>
      <c r="E3313" s="58"/>
      <c r="F3313" s="58"/>
      <c r="G3313" s="58">
        <f>+IF(F3313&gt;K3313+100000,F3313-K3313,0)</f>
        <v>0</v>
      </c>
      <c r="H3313" s="58"/>
      <c r="I3313" s="58"/>
      <c r="J3313" s="58"/>
      <c r="K3313" s="58">
        <v>1806255</v>
      </c>
      <c r="L3313" s="12" t="s">
        <v>91</v>
      </c>
      <c r="M3313" s="12" t="s">
        <v>91</v>
      </c>
      <c r="N3313" s="12" t="s">
        <v>91</v>
      </c>
      <c r="O3313" s="12">
        <v>4</v>
      </c>
      <c r="P3313" s="12">
        <v>0</v>
      </c>
      <c r="Q3313" s="12">
        <v>0</v>
      </c>
      <c r="R3313" s="12">
        <v>13052</v>
      </c>
      <c r="S3313" s="59">
        <v>2.2821917808219179</v>
      </c>
      <c r="T3313" s="59">
        <v>57.424657534246577</v>
      </c>
      <c r="U3313" s="12">
        <v>1</v>
      </c>
      <c r="V3313" s="12">
        <v>1</v>
      </c>
      <c r="W3313" s="12">
        <v>2</v>
      </c>
      <c r="X3313" s="12">
        <v>4</v>
      </c>
      <c r="Y3313" s="12">
        <v>4</v>
      </c>
      <c r="Z3313" s="58">
        <v>0</v>
      </c>
      <c r="AA3313" s="58">
        <v>0</v>
      </c>
      <c r="AB3313" s="58">
        <v>0</v>
      </c>
      <c r="AC3313" s="58" t="s">
        <v>91</v>
      </c>
    </row>
    <row r="3314" spans="1:29" x14ac:dyDescent="0.3">
      <c r="A3314" s="57">
        <v>2240862226</v>
      </c>
      <c r="B3314" s="12" t="s">
        <v>2964</v>
      </c>
      <c r="C3314" s="58" t="s">
        <v>109</v>
      </c>
      <c r="D3314" s="58" t="s">
        <v>112</v>
      </c>
      <c r="E3314" s="58"/>
      <c r="F3314" s="58"/>
      <c r="G3314" s="58">
        <f>+IF(F3314&gt;K3314+100000,F3314-K3314,0)</f>
        <v>0</v>
      </c>
      <c r="H3314" s="58"/>
      <c r="I3314" s="58"/>
      <c r="J3314" s="58"/>
      <c r="K3314" s="58">
        <v>1806255</v>
      </c>
      <c r="L3314" s="12" t="s">
        <v>91</v>
      </c>
      <c r="M3314" s="12" t="s">
        <v>91</v>
      </c>
      <c r="N3314" s="12" t="s">
        <v>91</v>
      </c>
      <c r="O3314" s="12">
        <v>4</v>
      </c>
      <c r="P3314" s="12">
        <v>0</v>
      </c>
      <c r="Q3314" s="12">
        <v>0</v>
      </c>
      <c r="R3314" s="12">
        <v>13836</v>
      </c>
      <c r="S3314" s="59">
        <v>2.2821917808219179</v>
      </c>
      <c r="T3314" s="59">
        <v>29.328767123287673</v>
      </c>
      <c r="U3314" s="12">
        <v>2</v>
      </c>
      <c r="V3314" s="12">
        <v>5</v>
      </c>
      <c r="W3314" s="12">
        <v>1</v>
      </c>
      <c r="X3314" s="12">
        <v>6</v>
      </c>
      <c r="Y3314" s="12">
        <v>1</v>
      </c>
      <c r="Z3314" s="58">
        <v>0</v>
      </c>
      <c r="AA3314" s="58">
        <v>0</v>
      </c>
      <c r="AB3314" s="58">
        <v>0</v>
      </c>
      <c r="AC3314" s="58" t="s">
        <v>91</v>
      </c>
    </row>
    <row r="3315" spans="1:29" x14ac:dyDescent="0.3">
      <c r="A3315" s="57">
        <v>2202420</v>
      </c>
      <c r="B3315" s="12" t="s">
        <v>2965</v>
      </c>
      <c r="C3315" s="58" t="s">
        <v>108</v>
      </c>
      <c r="D3315" s="58" t="s">
        <v>113</v>
      </c>
      <c r="E3315" s="58"/>
      <c r="F3315" s="58">
        <v>650972</v>
      </c>
      <c r="G3315" s="58">
        <f>+IF(F3315&gt;K3315+100000,F3315-K3315,0)</f>
        <v>0</v>
      </c>
      <c r="H3315" s="58">
        <v>131368</v>
      </c>
      <c r="I3315" s="58">
        <v>0</v>
      </c>
      <c r="J3315" s="58">
        <v>0</v>
      </c>
      <c r="K3315" s="58">
        <v>1806255</v>
      </c>
      <c r="L3315" s="12" t="s">
        <v>88</v>
      </c>
      <c r="M3315" s="12" t="s">
        <v>89</v>
      </c>
      <c r="N3315" s="12" t="s">
        <v>10</v>
      </c>
      <c r="O3315" s="12">
        <v>4</v>
      </c>
      <c r="P3315" s="12">
        <v>0</v>
      </c>
      <c r="Q3315" s="12">
        <v>0</v>
      </c>
      <c r="R3315" s="12">
        <v>68001</v>
      </c>
      <c r="S3315" s="59">
        <v>2.2821917808219179</v>
      </c>
      <c r="T3315" s="59">
        <v>48.561643835616437</v>
      </c>
      <c r="U3315" s="12">
        <v>1</v>
      </c>
      <c r="V3315" s="12">
        <v>4</v>
      </c>
      <c r="W3315" s="12">
        <v>4</v>
      </c>
      <c r="X3315" s="12">
        <v>5</v>
      </c>
      <c r="Y3315" s="12">
        <v>4</v>
      </c>
      <c r="Z3315" s="58">
        <v>0</v>
      </c>
      <c r="AA3315" s="58">
        <v>0</v>
      </c>
      <c r="AB3315" s="58">
        <v>0</v>
      </c>
      <c r="AC3315" s="58" t="s">
        <v>91</v>
      </c>
    </row>
    <row r="3316" spans="1:29" x14ac:dyDescent="0.3">
      <c r="A3316" s="57">
        <v>64400624</v>
      </c>
      <c r="B3316" s="12" t="s">
        <v>2966</v>
      </c>
      <c r="C3316" s="58" t="s">
        <v>108</v>
      </c>
      <c r="D3316" s="58" t="s">
        <v>113</v>
      </c>
      <c r="E3316" s="58"/>
      <c r="F3316" s="58">
        <v>1343758</v>
      </c>
      <c r="G3316" s="58">
        <f>+IF(F3316&gt;K3316+100000,F3316-K3316,0)</f>
        <v>0</v>
      </c>
      <c r="H3316" s="58">
        <v>89810</v>
      </c>
      <c r="I3316" s="58">
        <v>0</v>
      </c>
      <c r="J3316" s="58">
        <v>0</v>
      </c>
      <c r="K3316" s="58">
        <v>1806255</v>
      </c>
      <c r="L3316" s="12" t="s">
        <v>88</v>
      </c>
      <c r="M3316" s="12" t="s">
        <v>89</v>
      </c>
      <c r="N3316" s="12" t="s">
        <v>10</v>
      </c>
      <c r="O3316" s="12">
        <v>4</v>
      </c>
      <c r="P3316" s="12">
        <v>0</v>
      </c>
      <c r="Q3316" s="12">
        <v>0</v>
      </c>
      <c r="R3316" s="12">
        <v>68001</v>
      </c>
      <c r="S3316" s="59">
        <v>2.2821917808219179</v>
      </c>
      <c r="T3316" s="59">
        <v>57.476712328767121</v>
      </c>
      <c r="U3316" s="12">
        <v>2</v>
      </c>
      <c r="V3316" s="12">
        <v>3</v>
      </c>
      <c r="W3316" s="12">
        <v>3</v>
      </c>
      <c r="X3316" s="12">
        <v>4</v>
      </c>
      <c r="Y3316" s="12">
        <v>1</v>
      </c>
      <c r="Z3316" s="58">
        <v>0</v>
      </c>
      <c r="AA3316" s="58">
        <v>0</v>
      </c>
      <c r="AB3316" s="58">
        <v>0</v>
      </c>
      <c r="AC3316" s="58" t="s">
        <v>91</v>
      </c>
    </row>
    <row r="3317" spans="1:29" x14ac:dyDescent="0.3">
      <c r="A3317" s="57">
        <v>68044660</v>
      </c>
      <c r="B3317" s="12" t="s">
        <v>2967</v>
      </c>
      <c r="C3317" s="58" t="s">
        <v>109</v>
      </c>
      <c r="D3317" s="58" t="s">
        <v>117</v>
      </c>
      <c r="E3317" s="58">
        <v>4677916</v>
      </c>
      <c r="F3317" s="58"/>
      <c r="G3317" s="58">
        <f>+IF(F3317&gt;K3317+100000,F3317-K3317,0)</f>
        <v>0</v>
      </c>
      <c r="H3317" s="58"/>
      <c r="I3317" s="58"/>
      <c r="J3317" s="58"/>
      <c r="K3317" s="58">
        <v>1807960</v>
      </c>
      <c r="L3317" s="12" t="s">
        <v>91</v>
      </c>
      <c r="M3317" s="12" t="s">
        <v>91</v>
      </c>
      <c r="N3317" s="12" t="s">
        <v>91</v>
      </c>
      <c r="O3317" s="12">
        <v>4</v>
      </c>
      <c r="P3317" s="12">
        <v>0</v>
      </c>
      <c r="Q3317" s="12">
        <v>0</v>
      </c>
      <c r="R3317" s="12">
        <v>76001</v>
      </c>
      <c r="S3317" s="59">
        <v>1.8821917808219177</v>
      </c>
      <c r="T3317" s="59">
        <v>36.704109589041096</v>
      </c>
      <c r="U3317" s="12">
        <v>2</v>
      </c>
      <c r="V3317" s="12">
        <v>6</v>
      </c>
      <c r="W3317" s="12">
        <v>3</v>
      </c>
      <c r="X3317" s="12">
        <v>5</v>
      </c>
      <c r="Y3317" s="12">
        <v>1</v>
      </c>
      <c r="Z3317" s="58">
        <v>0</v>
      </c>
      <c r="AA3317" s="58">
        <v>0</v>
      </c>
      <c r="AB3317" s="58">
        <v>0</v>
      </c>
      <c r="AC3317" s="58" t="s">
        <v>91</v>
      </c>
    </row>
    <row r="3318" spans="1:29" x14ac:dyDescent="0.3">
      <c r="A3318" s="57">
        <v>24646240</v>
      </c>
      <c r="B3318" s="12" t="s">
        <v>2968</v>
      </c>
      <c r="C3318" s="58" t="s">
        <v>108</v>
      </c>
      <c r="D3318" s="58" t="s">
        <v>29</v>
      </c>
      <c r="E3318" s="58">
        <v>1016032</v>
      </c>
      <c r="F3318" s="58">
        <v>2213014</v>
      </c>
      <c r="G3318" s="58">
        <f>+IF(F3318&gt;K3318+100000,F3318-K3318,0)</f>
        <v>405054</v>
      </c>
      <c r="H3318" s="58">
        <v>114901</v>
      </c>
      <c r="I3318" s="58">
        <v>0</v>
      </c>
      <c r="J3318" s="58">
        <v>0</v>
      </c>
      <c r="K3318" s="58">
        <v>1807960</v>
      </c>
      <c r="L3318" s="12" t="s">
        <v>88</v>
      </c>
      <c r="M3318" s="12" t="s">
        <v>89</v>
      </c>
      <c r="N3318" s="12" t="s">
        <v>10</v>
      </c>
      <c r="O3318" s="12">
        <v>4</v>
      </c>
      <c r="P3318" s="12">
        <v>0</v>
      </c>
      <c r="Q3318" s="12">
        <v>0</v>
      </c>
      <c r="R3318" s="12">
        <v>76001</v>
      </c>
      <c r="S3318" s="59">
        <v>1.8821917808219177</v>
      </c>
      <c r="T3318" s="59">
        <v>38.200000000000003</v>
      </c>
      <c r="U3318" s="12">
        <v>1</v>
      </c>
      <c r="V3318" s="12">
        <v>5</v>
      </c>
      <c r="W3318" s="12">
        <v>3</v>
      </c>
      <c r="X3318" s="12">
        <v>4</v>
      </c>
      <c r="Y3318" s="12">
        <v>3</v>
      </c>
      <c r="Z3318" s="58">
        <v>0</v>
      </c>
      <c r="AA3318" s="58">
        <v>0</v>
      </c>
      <c r="AB3318" s="58">
        <v>0</v>
      </c>
      <c r="AC3318" s="58" t="s">
        <v>91</v>
      </c>
    </row>
    <row r="3319" spans="1:29" x14ac:dyDescent="0.3">
      <c r="A3319" s="57">
        <v>26026442</v>
      </c>
      <c r="B3319" s="12" t="s">
        <v>2970</v>
      </c>
      <c r="C3319" s="58" t="s">
        <v>109</v>
      </c>
      <c r="D3319" s="58" t="s">
        <v>112</v>
      </c>
      <c r="E3319" s="58">
        <v>201667</v>
      </c>
      <c r="F3319" s="58"/>
      <c r="G3319" s="58">
        <f>+IF(F3319&gt;K3319+100000,F3319-K3319,0)</f>
        <v>0</v>
      </c>
      <c r="H3319" s="58"/>
      <c r="I3319" s="58"/>
      <c r="J3319" s="58"/>
      <c r="K3319" s="58">
        <v>1807960</v>
      </c>
      <c r="L3319" s="12" t="s">
        <v>91</v>
      </c>
      <c r="M3319" s="12" t="s">
        <v>91</v>
      </c>
      <c r="N3319" s="12" t="s">
        <v>91</v>
      </c>
      <c r="O3319" s="12">
        <v>4</v>
      </c>
      <c r="P3319" s="12">
        <v>0</v>
      </c>
      <c r="Q3319" s="12">
        <v>0</v>
      </c>
      <c r="R3319" s="12">
        <v>8141</v>
      </c>
      <c r="S3319" s="59">
        <v>1.8821917808219177</v>
      </c>
      <c r="T3319" s="59">
        <v>41.594520547945208</v>
      </c>
      <c r="U3319" s="12">
        <v>1</v>
      </c>
      <c r="V3319" s="12">
        <v>5</v>
      </c>
      <c r="W3319" s="12">
        <v>2</v>
      </c>
      <c r="X3319" s="12">
        <v>3</v>
      </c>
      <c r="Y3319" s="12">
        <v>2</v>
      </c>
      <c r="Z3319" s="58">
        <v>0</v>
      </c>
      <c r="AA3319" s="58">
        <v>0</v>
      </c>
      <c r="AB3319" s="58">
        <v>0</v>
      </c>
      <c r="AC3319" s="58" t="s">
        <v>91</v>
      </c>
    </row>
    <row r="3320" spans="1:29" x14ac:dyDescent="0.3">
      <c r="A3320" s="57">
        <v>48222484</v>
      </c>
      <c r="B3320" s="12" t="s">
        <v>2971</v>
      </c>
      <c r="C3320" s="58" t="s">
        <v>109</v>
      </c>
      <c r="D3320" s="58" t="s">
        <v>112</v>
      </c>
      <c r="E3320" s="58">
        <v>1105323</v>
      </c>
      <c r="F3320" s="58"/>
      <c r="G3320" s="58">
        <f>+IF(F3320&gt;K3320+100000,F3320-K3320,0)</f>
        <v>0</v>
      </c>
      <c r="H3320" s="58"/>
      <c r="I3320" s="58"/>
      <c r="J3320" s="58"/>
      <c r="K3320" s="58">
        <v>1808776</v>
      </c>
      <c r="L3320" s="12" t="s">
        <v>91</v>
      </c>
      <c r="M3320" s="12" t="s">
        <v>91</v>
      </c>
      <c r="N3320" s="12" t="s">
        <v>91</v>
      </c>
      <c r="O3320" s="12">
        <v>4</v>
      </c>
      <c r="P3320" s="12">
        <v>0</v>
      </c>
      <c r="Q3320" s="12">
        <v>0</v>
      </c>
      <c r="R3320" s="12">
        <v>52001</v>
      </c>
      <c r="S3320" s="59">
        <v>6.5041095890410956</v>
      </c>
      <c r="T3320" s="59">
        <v>42.186301369863017</v>
      </c>
      <c r="U3320" s="12">
        <v>2</v>
      </c>
      <c r="V3320" s="12">
        <v>2</v>
      </c>
      <c r="W3320" s="12">
        <v>1</v>
      </c>
      <c r="X3320" s="12">
        <v>2</v>
      </c>
      <c r="Y3320" s="12">
        <v>3</v>
      </c>
      <c r="Z3320" s="58">
        <v>0</v>
      </c>
      <c r="AA3320" s="58">
        <v>0</v>
      </c>
      <c r="AB3320" s="58">
        <v>0</v>
      </c>
      <c r="AC3320" s="58" t="s">
        <v>91</v>
      </c>
    </row>
    <row r="3321" spans="1:29" x14ac:dyDescent="0.3">
      <c r="A3321" s="57">
        <v>4288400</v>
      </c>
      <c r="B3321" s="12" t="s">
        <v>2973</v>
      </c>
      <c r="C3321" s="58" t="s">
        <v>109</v>
      </c>
      <c r="D3321" s="58" t="s">
        <v>112</v>
      </c>
      <c r="E3321" s="58"/>
      <c r="F3321" s="58"/>
      <c r="G3321" s="58">
        <f>+IF(F3321&gt;K3321+100000,F3321-K3321,0)</f>
        <v>0</v>
      </c>
      <c r="H3321" s="58"/>
      <c r="I3321" s="58"/>
      <c r="J3321" s="58"/>
      <c r="K3321" s="58">
        <v>1822101</v>
      </c>
      <c r="L3321" s="12" t="s">
        <v>91</v>
      </c>
      <c r="M3321" s="12" t="s">
        <v>91</v>
      </c>
      <c r="N3321" s="12" t="s">
        <v>91</v>
      </c>
      <c r="O3321" s="12">
        <v>4</v>
      </c>
      <c r="P3321" s="12">
        <v>0</v>
      </c>
      <c r="Q3321" s="12">
        <v>0</v>
      </c>
      <c r="R3321" s="12">
        <v>76001</v>
      </c>
      <c r="S3321" s="59">
        <v>3.3397260273972602</v>
      </c>
      <c r="T3321" s="59">
        <v>49.723287671232875</v>
      </c>
      <c r="U3321" s="12">
        <v>1</v>
      </c>
      <c r="V3321" s="12">
        <v>2</v>
      </c>
      <c r="W3321" s="12">
        <v>2</v>
      </c>
      <c r="X3321" s="12">
        <v>3</v>
      </c>
      <c r="Y3321" s="12">
        <v>2</v>
      </c>
      <c r="Z3321" s="58">
        <v>0</v>
      </c>
      <c r="AA3321" s="58">
        <v>0</v>
      </c>
      <c r="AB3321" s="58">
        <v>0</v>
      </c>
      <c r="AC3321" s="58" t="s">
        <v>91</v>
      </c>
    </row>
    <row r="3322" spans="1:29" x14ac:dyDescent="0.3">
      <c r="A3322" s="57">
        <v>2204420260</v>
      </c>
      <c r="B3322" s="12" t="s">
        <v>2974</v>
      </c>
      <c r="C3322" s="58" t="s">
        <v>108</v>
      </c>
      <c r="D3322" s="58" t="s">
        <v>29</v>
      </c>
      <c r="E3322" s="58">
        <v>224033</v>
      </c>
      <c r="F3322" s="58">
        <v>2147814</v>
      </c>
      <c r="G3322" s="58">
        <f>+IF(F3322&gt;K3322+100000,F3322-K3322,0)</f>
        <v>324194</v>
      </c>
      <c r="H3322" s="58">
        <v>150767</v>
      </c>
      <c r="I3322" s="58">
        <v>0</v>
      </c>
      <c r="J3322" s="58">
        <v>0</v>
      </c>
      <c r="K3322" s="58">
        <v>1823620</v>
      </c>
      <c r="L3322" s="12" t="s">
        <v>88</v>
      </c>
      <c r="M3322" s="12" t="s">
        <v>89</v>
      </c>
      <c r="N3322" s="12" t="s">
        <v>10</v>
      </c>
      <c r="O3322" s="12">
        <v>4</v>
      </c>
      <c r="P3322" s="12">
        <v>0</v>
      </c>
      <c r="Q3322" s="12">
        <v>0</v>
      </c>
      <c r="R3322" s="12">
        <v>13838</v>
      </c>
      <c r="S3322" s="59">
        <v>4.1561643835616442</v>
      </c>
      <c r="T3322" s="59">
        <v>33.909589041095892</v>
      </c>
      <c r="U3322" s="12">
        <v>1</v>
      </c>
      <c r="V3322" s="12">
        <v>2</v>
      </c>
      <c r="W3322" s="12">
        <v>1</v>
      </c>
      <c r="X3322" s="12">
        <v>2</v>
      </c>
      <c r="Y3322" s="12">
        <v>3</v>
      </c>
      <c r="Z3322" s="58">
        <v>0</v>
      </c>
      <c r="AA3322" s="58">
        <v>0</v>
      </c>
      <c r="AB3322" s="58">
        <v>0</v>
      </c>
      <c r="AC3322" s="58" t="s">
        <v>91</v>
      </c>
    </row>
    <row r="3323" spans="1:29" x14ac:dyDescent="0.3">
      <c r="A3323" s="57">
        <v>2226266404</v>
      </c>
      <c r="B3323" s="12" t="s">
        <v>2975</v>
      </c>
      <c r="C3323" s="58" t="s">
        <v>108</v>
      </c>
      <c r="D3323" s="58" t="s">
        <v>113</v>
      </c>
      <c r="E3323" s="58">
        <v>9188</v>
      </c>
      <c r="F3323" s="58">
        <v>1414434</v>
      </c>
      <c r="G3323" s="58">
        <f>+IF(F3323&gt;K3323+100000,F3323-K3323,0)</f>
        <v>0</v>
      </c>
      <c r="H3323" s="58">
        <v>68816</v>
      </c>
      <c r="I3323" s="58">
        <v>0</v>
      </c>
      <c r="J3323" s="58">
        <v>0</v>
      </c>
      <c r="K3323" s="58">
        <v>1825278</v>
      </c>
      <c r="L3323" s="12" t="s">
        <v>88</v>
      </c>
      <c r="M3323" s="12" t="s">
        <v>89</v>
      </c>
      <c r="N3323" s="12" t="s">
        <v>10</v>
      </c>
      <c r="O3323" s="12">
        <v>4</v>
      </c>
      <c r="P3323" s="12">
        <v>0</v>
      </c>
      <c r="Q3323" s="12">
        <v>4</v>
      </c>
      <c r="R3323" s="12">
        <v>76834</v>
      </c>
      <c r="S3323" s="59">
        <v>1.3753424657534246</v>
      </c>
      <c r="T3323" s="59">
        <v>27.046575342465754</v>
      </c>
      <c r="U3323" s="12">
        <v>1</v>
      </c>
      <c r="V3323" s="12">
        <v>4</v>
      </c>
      <c r="W3323" s="12">
        <v>2</v>
      </c>
      <c r="X3323" s="12">
        <v>3</v>
      </c>
      <c r="Y3323" s="12">
        <v>1</v>
      </c>
      <c r="Z3323" s="58">
        <v>0</v>
      </c>
      <c r="AA3323" s="58">
        <v>0</v>
      </c>
      <c r="AB3323" s="58">
        <v>0</v>
      </c>
      <c r="AC3323" s="58" t="s">
        <v>91</v>
      </c>
    </row>
    <row r="3324" spans="1:29" x14ac:dyDescent="0.3">
      <c r="A3324" s="57">
        <v>2048840644</v>
      </c>
      <c r="B3324" s="12" t="s">
        <v>2976</v>
      </c>
      <c r="C3324" s="58" t="s">
        <v>108</v>
      </c>
      <c r="D3324" s="58" t="s">
        <v>29</v>
      </c>
      <c r="E3324" s="58"/>
      <c r="F3324" s="58">
        <v>2151569</v>
      </c>
      <c r="G3324" s="58">
        <f>+IF(F3324&gt;K3324+100000,F3324-K3324,0)</f>
        <v>324749</v>
      </c>
      <c r="H3324" s="58">
        <v>196029</v>
      </c>
      <c r="I3324" s="58">
        <v>0</v>
      </c>
      <c r="J3324" s="58">
        <v>0</v>
      </c>
      <c r="K3324" s="58">
        <v>1826820</v>
      </c>
      <c r="L3324" s="12" t="s">
        <v>88</v>
      </c>
      <c r="M3324" s="12" t="s">
        <v>89</v>
      </c>
      <c r="N3324" s="12" t="s">
        <v>10</v>
      </c>
      <c r="O3324" s="12">
        <v>4</v>
      </c>
      <c r="P3324" s="12">
        <v>0</v>
      </c>
      <c r="Q3324" s="12">
        <v>0</v>
      </c>
      <c r="R3324" s="12">
        <v>11001</v>
      </c>
      <c r="S3324" s="59">
        <v>5.0273972602739727</v>
      </c>
      <c r="T3324" s="59">
        <v>25.802739726027397</v>
      </c>
      <c r="U3324" s="12">
        <v>1</v>
      </c>
      <c r="V3324" s="12">
        <v>0</v>
      </c>
      <c r="W3324" s="12">
        <v>2</v>
      </c>
      <c r="X3324" s="12">
        <v>2</v>
      </c>
      <c r="Y3324" s="12">
        <v>1</v>
      </c>
      <c r="Z3324" s="58">
        <v>0</v>
      </c>
      <c r="AA3324" s="58">
        <v>0</v>
      </c>
      <c r="AB3324" s="58">
        <v>0</v>
      </c>
      <c r="AC3324" s="58" t="s">
        <v>91</v>
      </c>
    </row>
    <row r="3325" spans="1:29" x14ac:dyDescent="0.3">
      <c r="A3325" s="57">
        <v>26448426</v>
      </c>
      <c r="B3325" s="12" t="s">
        <v>2977</v>
      </c>
      <c r="C3325" s="58" t="s">
        <v>109</v>
      </c>
      <c r="D3325" s="58" t="s">
        <v>112</v>
      </c>
      <c r="E3325" s="58">
        <v>172875</v>
      </c>
      <c r="F3325" s="58"/>
      <c r="G3325" s="58">
        <f>+IF(F3325&gt;K3325+100000,F3325-K3325,0)</f>
        <v>0</v>
      </c>
      <c r="H3325" s="58"/>
      <c r="I3325" s="58"/>
      <c r="J3325" s="58"/>
      <c r="K3325" s="58">
        <v>1827893</v>
      </c>
      <c r="L3325" s="12" t="s">
        <v>91</v>
      </c>
      <c r="M3325" s="12" t="s">
        <v>91</v>
      </c>
      <c r="N3325" s="12" t="s">
        <v>91</v>
      </c>
      <c r="O3325" s="12">
        <v>4</v>
      </c>
      <c r="P3325" s="12">
        <v>0</v>
      </c>
      <c r="Q3325" s="12">
        <v>0</v>
      </c>
      <c r="R3325" s="12">
        <v>76834</v>
      </c>
      <c r="S3325" s="59">
        <v>2.9123287671232876</v>
      </c>
      <c r="T3325" s="59">
        <v>65.873972602739727</v>
      </c>
      <c r="U3325" s="12">
        <v>1</v>
      </c>
      <c r="V3325" s="12">
        <v>1</v>
      </c>
      <c r="W3325" s="12">
        <v>2</v>
      </c>
      <c r="X3325" s="12">
        <v>2</v>
      </c>
      <c r="Y3325" s="12">
        <v>3</v>
      </c>
      <c r="Z3325" s="58">
        <v>0</v>
      </c>
      <c r="AA3325" s="58">
        <v>0</v>
      </c>
      <c r="AB3325" s="58">
        <v>0</v>
      </c>
      <c r="AC3325" s="58" t="s">
        <v>91</v>
      </c>
    </row>
    <row r="3326" spans="1:29" x14ac:dyDescent="0.3">
      <c r="A3326" s="57">
        <v>2224828248</v>
      </c>
      <c r="B3326" s="12" t="s">
        <v>2978</v>
      </c>
      <c r="C3326" s="58" t="s">
        <v>108</v>
      </c>
      <c r="D3326" s="58" t="s">
        <v>113</v>
      </c>
      <c r="E3326" s="58">
        <v>42860</v>
      </c>
      <c r="F3326" s="58">
        <v>822027</v>
      </c>
      <c r="G3326" s="58">
        <f>+IF(F3326&gt;K3326+100000,F3326-K3326,0)</f>
        <v>0</v>
      </c>
      <c r="H3326" s="58">
        <v>109332</v>
      </c>
      <c r="I3326" s="58">
        <v>0</v>
      </c>
      <c r="J3326" s="58">
        <v>1300000</v>
      </c>
      <c r="K3326" s="58">
        <v>1827893</v>
      </c>
      <c r="L3326" s="12" t="s">
        <v>87</v>
      </c>
      <c r="M3326" s="12" t="s">
        <v>89</v>
      </c>
      <c r="N3326" s="12" t="s">
        <v>10</v>
      </c>
      <c r="O3326" s="12">
        <v>4</v>
      </c>
      <c r="P3326" s="12">
        <v>0</v>
      </c>
      <c r="Q3326" s="12">
        <v>0</v>
      </c>
      <c r="R3326" s="12">
        <v>76130</v>
      </c>
      <c r="S3326" s="59">
        <v>2.9123287671232876</v>
      </c>
      <c r="T3326" s="59">
        <v>33.468493150684928</v>
      </c>
      <c r="U3326" s="12">
        <v>1</v>
      </c>
      <c r="V3326" s="12">
        <v>0</v>
      </c>
      <c r="W3326" s="12">
        <v>1</v>
      </c>
      <c r="X3326" s="12">
        <v>3</v>
      </c>
      <c r="Y3326" s="12">
        <v>1</v>
      </c>
      <c r="Z3326" s="58">
        <v>0</v>
      </c>
      <c r="AA3326" s="58">
        <v>0</v>
      </c>
      <c r="AB3326" s="58">
        <v>0</v>
      </c>
      <c r="AC3326" s="58" t="s">
        <v>91</v>
      </c>
    </row>
    <row r="3327" spans="1:29" x14ac:dyDescent="0.3">
      <c r="A3327" s="57">
        <v>2006482624</v>
      </c>
      <c r="B3327" s="12" t="s">
        <v>2980</v>
      </c>
      <c r="C3327" s="58" t="s">
        <v>109</v>
      </c>
      <c r="D3327" s="58" t="s">
        <v>112</v>
      </c>
      <c r="E3327" s="58"/>
      <c r="F3327" s="58"/>
      <c r="G3327" s="58">
        <f>+IF(F3327&gt;K3327+100000,F3327-K3327,0)</f>
        <v>0</v>
      </c>
      <c r="H3327" s="58"/>
      <c r="I3327" s="58"/>
      <c r="J3327" s="58"/>
      <c r="K3327" s="58">
        <v>1831620</v>
      </c>
      <c r="L3327" s="12" t="s">
        <v>91</v>
      </c>
      <c r="M3327" s="12" t="s">
        <v>91</v>
      </c>
      <c r="N3327" s="12" t="s">
        <v>91</v>
      </c>
      <c r="O3327" s="12">
        <v>4</v>
      </c>
      <c r="P3327" s="12">
        <v>0</v>
      </c>
      <c r="Q3327" s="12">
        <v>0</v>
      </c>
      <c r="R3327" s="12">
        <v>68615</v>
      </c>
      <c r="S3327" s="59">
        <v>4.4904109589041097</v>
      </c>
      <c r="T3327" s="59">
        <v>26.175342465753424</v>
      </c>
      <c r="U3327" s="12">
        <v>1</v>
      </c>
      <c r="V3327" s="12">
        <v>1</v>
      </c>
      <c r="W3327" s="12">
        <v>2</v>
      </c>
      <c r="X3327" s="12">
        <v>2</v>
      </c>
      <c r="Y3327" s="12">
        <v>1</v>
      </c>
      <c r="Z3327" s="58">
        <v>0</v>
      </c>
      <c r="AA3327" s="58">
        <v>0</v>
      </c>
      <c r="AB3327" s="58">
        <v>0</v>
      </c>
      <c r="AC3327" s="58" t="s">
        <v>91</v>
      </c>
    </row>
    <row r="3328" spans="1:29" x14ac:dyDescent="0.3">
      <c r="A3328" s="57">
        <v>2044040286</v>
      </c>
      <c r="B3328" s="12" t="s">
        <v>2981</v>
      </c>
      <c r="C3328" s="58" t="s">
        <v>108</v>
      </c>
      <c r="D3328" s="58" t="s">
        <v>113</v>
      </c>
      <c r="E3328" s="58"/>
      <c r="F3328" s="58">
        <v>1354026</v>
      </c>
      <c r="G3328" s="58">
        <f>+IF(F3328&gt;K3328+100000,F3328-K3328,0)</f>
        <v>0</v>
      </c>
      <c r="H3328" s="58">
        <v>123366</v>
      </c>
      <c r="I3328" s="58">
        <v>0</v>
      </c>
      <c r="J3328" s="58">
        <v>0</v>
      </c>
      <c r="K3328" s="58">
        <v>1832120</v>
      </c>
      <c r="L3328" s="12" t="s">
        <v>88</v>
      </c>
      <c r="M3328" s="12" t="s">
        <v>89</v>
      </c>
      <c r="N3328" s="12" t="s">
        <v>10</v>
      </c>
      <c r="O3328" s="12">
        <v>4</v>
      </c>
      <c r="P3328" s="12">
        <v>0</v>
      </c>
      <c r="Q3328" s="12">
        <v>0</v>
      </c>
      <c r="R3328" s="12">
        <v>13052</v>
      </c>
      <c r="S3328" s="59">
        <v>3.7424657534246575</v>
      </c>
      <c r="T3328" s="59">
        <v>26.312328767123287</v>
      </c>
      <c r="U3328" s="12">
        <v>1</v>
      </c>
      <c r="V3328" s="12">
        <v>3</v>
      </c>
      <c r="W3328" s="12">
        <v>1</v>
      </c>
      <c r="X3328" s="12">
        <v>3</v>
      </c>
      <c r="Y3328" s="12">
        <v>3</v>
      </c>
      <c r="Z3328" s="58">
        <v>0</v>
      </c>
      <c r="AA3328" s="58">
        <v>0</v>
      </c>
      <c r="AB3328" s="58">
        <v>0</v>
      </c>
      <c r="AC3328" s="58" t="s">
        <v>91</v>
      </c>
    </row>
    <row r="3329" spans="1:29" x14ac:dyDescent="0.3">
      <c r="A3329" s="57">
        <v>6602404</v>
      </c>
      <c r="B3329" s="12" t="s">
        <v>2983</v>
      </c>
      <c r="C3329" s="58" t="s">
        <v>109</v>
      </c>
      <c r="D3329" s="58" t="s">
        <v>112</v>
      </c>
      <c r="E3329" s="58"/>
      <c r="F3329" s="58"/>
      <c r="G3329" s="58">
        <f>+IF(F3329&gt;K3329+100000,F3329-K3329,0)</f>
        <v>0</v>
      </c>
      <c r="H3329" s="58"/>
      <c r="I3329" s="58"/>
      <c r="J3329" s="58"/>
      <c r="K3329" s="58">
        <v>1833620</v>
      </c>
      <c r="L3329" s="12" t="s">
        <v>91</v>
      </c>
      <c r="M3329" s="12" t="s">
        <v>91</v>
      </c>
      <c r="N3329" s="12" t="s">
        <v>91</v>
      </c>
      <c r="O3329" s="12">
        <v>4</v>
      </c>
      <c r="P3329" s="12">
        <v>0</v>
      </c>
      <c r="Q3329" s="12">
        <v>0</v>
      </c>
      <c r="R3329" s="12">
        <v>68001</v>
      </c>
      <c r="S3329" s="59">
        <v>4.816438356164384</v>
      </c>
      <c r="T3329" s="59">
        <v>39.271232876712325</v>
      </c>
      <c r="U3329" s="12">
        <v>1</v>
      </c>
      <c r="V3329" s="12">
        <v>1</v>
      </c>
      <c r="W3329" s="12">
        <v>1</v>
      </c>
      <c r="X3329" s="12">
        <v>2</v>
      </c>
      <c r="Y3329" s="12">
        <v>3</v>
      </c>
      <c r="Z3329" s="58">
        <v>0</v>
      </c>
      <c r="AA3329" s="58">
        <v>0</v>
      </c>
      <c r="AB3329" s="58">
        <v>0</v>
      </c>
      <c r="AC3329" s="58" t="s">
        <v>91</v>
      </c>
    </row>
    <row r="3330" spans="1:29" x14ac:dyDescent="0.3">
      <c r="A3330" s="57">
        <v>48860648</v>
      </c>
      <c r="B3330" s="12" t="s">
        <v>2984</v>
      </c>
      <c r="C3330" s="58" t="s">
        <v>109</v>
      </c>
      <c r="D3330" s="58" t="s">
        <v>112</v>
      </c>
      <c r="E3330" s="58"/>
      <c r="F3330" s="58"/>
      <c r="G3330" s="58">
        <f>+IF(F3330&gt;K3330+100000,F3330-K3330,0)</f>
        <v>0</v>
      </c>
      <c r="H3330" s="58"/>
      <c r="I3330" s="58"/>
      <c r="J3330" s="58"/>
      <c r="K3330" s="58">
        <v>1836120</v>
      </c>
      <c r="L3330" s="12" t="s">
        <v>91</v>
      </c>
      <c r="M3330" s="12" t="s">
        <v>91</v>
      </c>
      <c r="N3330" s="12" t="s">
        <v>91</v>
      </c>
      <c r="O3330" s="12">
        <v>4</v>
      </c>
      <c r="P3330" s="12">
        <v>0</v>
      </c>
      <c r="Q3330" s="12">
        <v>0</v>
      </c>
      <c r="R3330" s="12">
        <v>68615</v>
      </c>
      <c r="S3330" s="59">
        <v>3.6575342465753424</v>
      </c>
      <c r="T3330" s="59">
        <v>38.065753424657537</v>
      </c>
      <c r="U3330" s="12">
        <v>2</v>
      </c>
      <c r="V3330" s="12">
        <v>2</v>
      </c>
      <c r="W3330" s="12">
        <v>1</v>
      </c>
      <c r="X3330" s="12">
        <v>2</v>
      </c>
      <c r="Y3330" s="12">
        <v>1</v>
      </c>
      <c r="Z3330" s="58">
        <v>0</v>
      </c>
      <c r="AA3330" s="58">
        <v>0</v>
      </c>
      <c r="AB3330" s="58">
        <v>0</v>
      </c>
      <c r="AC3330" s="58" t="s">
        <v>91</v>
      </c>
    </row>
    <row r="3331" spans="1:29" x14ac:dyDescent="0.3">
      <c r="A3331" s="57">
        <v>2644880</v>
      </c>
      <c r="B3331" s="12" t="s">
        <v>2985</v>
      </c>
      <c r="C3331" s="58" t="s">
        <v>108</v>
      </c>
      <c r="D3331" s="58" t="s">
        <v>113</v>
      </c>
      <c r="E3331" s="58"/>
      <c r="F3331" s="58">
        <v>173376</v>
      </c>
      <c r="G3331" s="58">
        <f>+IF(F3331&gt;K3331+100000,F3331-K3331,0)</f>
        <v>0</v>
      </c>
      <c r="H3331" s="58">
        <v>87730</v>
      </c>
      <c r="I3331" s="58">
        <v>0</v>
      </c>
      <c r="J3331" s="58">
        <v>0</v>
      </c>
      <c r="K3331" s="58">
        <v>1837929</v>
      </c>
      <c r="L3331" s="12" t="s">
        <v>88</v>
      </c>
      <c r="M3331" s="12" t="s">
        <v>89</v>
      </c>
      <c r="N3331" s="12" t="s">
        <v>10</v>
      </c>
      <c r="O3331" s="12">
        <v>4</v>
      </c>
      <c r="P3331" s="12">
        <v>0</v>
      </c>
      <c r="Q3331" s="12">
        <v>0</v>
      </c>
      <c r="R3331" s="12">
        <v>68001</v>
      </c>
      <c r="S3331" s="59">
        <v>3.5315068493150683</v>
      </c>
      <c r="T3331" s="59">
        <v>37.347945205479455</v>
      </c>
      <c r="U3331" s="12">
        <v>1</v>
      </c>
      <c r="V3331" s="12">
        <v>2</v>
      </c>
      <c r="W3331" s="12">
        <v>1</v>
      </c>
      <c r="X3331" s="12">
        <v>3</v>
      </c>
      <c r="Y3331" s="12">
        <v>3</v>
      </c>
      <c r="Z3331" s="58">
        <v>0</v>
      </c>
      <c r="AA3331" s="58">
        <v>0</v>
      </c>
      <c r="AB3331" s="58">
        <v>0</v>
      </c>
      <c r="AC3331" s="58" t="s">
        <v>91</v>
      </c>
    </row>
    <row r="3332" spans="1:29" x14ac:dyDescent="0.3">
      <c r="A3332" s="57">
        <v>2464686</v>
      </c>
      <c r="B3332" s="12" t="s">
        <v>2986</v>
      </c>
      <c r="C3332" s="58" t="s">
        <v>108</v>
      </c>
      <c r="D3332" s="58" t="s">
        <v>29</v>
      </c>
      <c r="E3332" s="58">
        <v>83067</v>
      </c>
      <c r="F3332" s="58">
        <v>2377603</v>
      </c>
      <c r="G3332" s="58">
        <f>+IF(F3332&gt;K3332+100000,F3332-K3332,0)</f>
        <v>538174</v>
      </c>
      <c r="H3332" s="58">
        <v>117326</v>
      </c>
      <c r="I3332" s="58">
        <v>0</v>
      </c>
      <c r="J3332" s="58">
        <v>0</v>
      </c>
      <c r="K3332" s="58">
        <v>1839429</v>
      </c>
      <c r="L3332" s="12" t="s">
        <v>88</v>
      </c>
      <c r="M3332" s="12" t="s">
        <v>89</v>
      </c>
      <c r="N3332" s="12" t="s">
        <v>10</v>
      </c>
      <c r="O3332" s="12">
        <v>4</v>
      </c>
      <c r="P3332" s="12">
        <v>0</v>
      </c>
      <c r="Q3332" s="12">
        <v>0</v>
      </c>
      <c r="R3332" s="12">
        <v>68307</v>
      </c>
      <c r="S3332" s="59">
        <v>4.904109589041096</v>
      </c>
      <c r="T3332" s="59">
        <v>51.983561643835614</v>
      </c>
      <c r="U3332" s="12">
        <v>1</v>
      </c>
      <c r="V3332" s="12">
        <v>1</v>
      </c>
      <c r="W3332" s="12">
        <v>1</v>
      </c>
      <c r="X3332" s="12">
        <v>3</v>
      </c>
      <c r="Y3332" s="12">
        <v>1</v>
      </c>
      <c r="Z3332" s="58">
        <v>0</v>
      </c>
      <c r="AA3332" s="58">
        <v>0</v>
      </c>
      <c r="AB3332" s="58">
        <v>0</v>
      </c>
      <c r="AC3332" s="58" t="s">
        <v>91</v>
      </c>
    </row>
    <row r="3333" spans="1:29" x14ac:dyDescent="0.3">
      <c r="A3333" s="57">
        <v>2044022802</v>
      </c>
      <c r="B3333" s="12" t="s">
        <v>2990</v>
      </c>
      <c r="C3333" s="58" t="s">
        <v>108</v>
      </c>
      <c r="D3333" s="58" t="s">
        <v>113</v>
      </c>
      <c r="E3333" s="58">
        <v>145840</v>
      </c>
      <c r="F3333" s="58">
        <v>128514</v>
      </c>
      <c r="G3333" s="58">
        <f>+IF(F3333&gt;K3333+100000,F3333-K3333,0)</f>
        <v>0</v>
      </c>
      <c r="H3333" s="58">
        <v>129542</v>
      </c>
      <c r="I3333" s="58">
        <v>0</v>
      </c>
      <c r="J3333" s="58">
        <v>0</v>
      </c>
      <c r="K3333" s="58">
        <v>1843929</v>
      </c>
      <c r="L3333" s="12" t="s">
        <v>88</v>
      </c>
      <c r="M3333" s="12" t="s">
        <v>89</v>
      </c>
      <c r="N3333" s="12" t="s">
        <v>10</v>
      </c>
      <c r="O3333" s="12">
        <v>4</v>
      </c>
      <c r="P3333" s="12">
        <v>0</v>
      </c>
      <c r="Q3333" s="12">
        <v>0</v>
      </c>
      <c r="R3333" s="12">
        <v>13052</v>
      </c>
      <c r="S3333" s="59">
        <v>3.0684931506849313</v>
      </c>
      <c r="T3333" s="59">
        <v>29.19178082191781</v>
      </c>
      <c r="U3333" s="12">
        <v>1</v>
      </c>
      <c r="V3333" s="12">
        <v>3</v>
      </c>
      <c r="W3333" s="12">
        <v>1</v>
      </c>
      <c r="X3333" s="12">
        <v>3</v>
      </c>
      <c r="Y3333" s="12">
        <v>3</v>
      </c>
      <c r="Z3333" s="58">
        <v>0</v>
      </c>
      <c r="AA3333" s="58">
        <v>0</v>
      </c>
      <c r="AB3333" s="58">
        <v>0</v>
      </c>
      <c r="AC3333" s="58" t="s">
        <v>91</v>
      </c>
    </row>
    <row r="3334" spans="1:29" x14ac:dyDescent="0.3">
      <c r="A3334" s="57">
        <v>2208068440</v>
      </c>
      <c r="B3334" s="12" t="s">
        <v>2992</v>
      </c>
      <c r="C3334" s="58" t="s">
        <v>108</v>
      </c>
      <c r="D3334" s="58" t="s">
        <v>114</v>
      </c>
      <c r="E3334" s="58">
        <v>2775241</v>
      </c>
      <c r="F3334" s="58">
        <v>3441350</v>
      </c>
      <c r="G3334" s="58">
        <f>+IF(F3334&gt;K3334+100000,F3334-K3334,0)</f>
        <v>1596124</v>
      </c>
      <c r="H3334" s="58">
        <v>142225</v>
      </c>
      <c r="I3334" s="58">
        <v>0</v>
      </c>
      <c r="J3334" s="58">
        <v>0</v>
      </c>
      <c r="K3334" s="58">
        <v>1845226</v>
      </c>
      <c r="L3334" s="12" t="s">
        <v>88</v>
      </c>
      <c r="M3334" s="12" t="s">
        <v>89</v>
      </c>
      <c r="N3334" s="12" t="s">
        <v>10</v>
      </c>
      <c r="O3334" s="12">
        <v>4</v>
      </c>
      <c r="P3334" s="12">
        <v>0</v>
      </c>
      <c r="Q3334" s="12">
        <v>0</v>
      </c>
      <c r="R3334" s="12">
        <v>76001</v>
      </c>
      <c r="S3334" s="59">
        <v>1.9698630136986301</v>
      </c>
      <c r="T3334" s="59">
        <v>32.076712328767123</v>
      </c>
      <c r="U3334" s="12">
        <v>1</v>
      </c>
      <c r="V3334" s="12">
        <v>8</v>
      </c>
      <c r="W3334" s="12">
        <v>4</v>
      </c>
      <c r="X3334" s="12">
        <v>6</v>
      </c>
      <c r="Y3334" s="12">
        <v>1</v>
      </c>
      <c r="Z3334" s="58">
        <v>0</v>
      </c>
      <c r="AA3334" s="58">
        <v>0</v>
      </c>
      <c r="AB3334" s="58">
        <v>0</v>
      </c>
      <c r="AC3334" s="58" t="s">
        <v>91</v>
      </c>
    </row>
    <row r="3335" spans="1:29" x14ac:dyDescent="0.3">
      <c r="A3335" s="57">
        <v>2008606264</v>
      </c>
      <c r="B3335" s="12" t="s">
        <v>2995</v>
      </c>
      <c r="C3335" s="58" t="s">
        <v>108</v>
      </c>
      <c r="D3335" s="58" t="s">
        <v>113</v>
      </c>
      <c r="E3335" s="58"/>
      <c r="F3335" s="58">
        <v>1706628</v>
      </c>
      <c r="G3335" s="58">
        <f>+IF(F3335&gt;K3335+100000,F3335-K3335,0)</f>
        <v>0</v>
      </c>
      <c r="H3335" s="58">
        <v>107772</v>
      </c>
      <c r="I3335" s="58">
        <v>0</v>
      </c>
      <c r="J3335" s="58">
        <v>0</v>
      </c>
      <c r="K3335" s="58">
        <v>1849261</v>
      </c>
      <c r="L3335" s="12" t="s">
        <v>88</v>
      </c>
      <c r="M3335" s="12" t="s">
        <v>89</v>
      </c>
      <c r="N3335" s="12" t="s">
        <v>10</v>
      </c>
      <c r="O3335" s="12">
        <v>4</v>
      </c>
      <c r="P3335" s="12">
        <v>0</v>
      </c>
      <c r="Q3335" s="12">
        <v>0</v>
      </c>
      <c r="R3335" s="12">
        <v>68001</v>
      </c>
      <c r="S3335" s="59">
        <v>1.3041095890410959</v>
      </c>
      <c r="T3335" s="59">
        <v>31.076712328767123</v>
      </c>
      <c r="U3335" s="12">
        <v>1</v>
      </c>
      <c r="V3335" s="12">
        <v>5</v>
      </c>
      <c r="W3335" s="12">
        <v>2</v>
      </c>
      <c r="X3335" s="12">
        <v>3</v>
      </c>
      <c r="Y3335" s="12">
        <v>1</v>
      </c>
      <c r="Z3335" s="58">
        <v>0</v>
      </c>
      <c r="AA3335" s="58">
        <v>0</v>
      </c>
      <c r="AB3335" s="58">
        <v>0</v>
      </c>
      <c r="AC3335" s="58" t="s">
        <v>91</v>
      </c>
    </row>
    <row r="3336" spans="1:29" x14ac:dyDescent="0.3">
      <c r="A3336" s="57">
        <v>2020848064</v>
      </c>
      <c r="B3336" s="12" t="s">
        <v>2996</v>
      </c>
      <c r="C3336" s="58" t="s">
        <v>109</v>
      </c>
      <c r="D3336" s="58" t="s">
        <v>112</v>
      </c>
      <c r="E3336" s="58">
        <v>1172942</v>
      </c>
      <c r="F3336" s="58"/>
      <c r="G3336" s="58">
        <f>+IF(F3336&gt;K3336+100000,F3336-K3336,0)</f>
        <v>0</v>
      </c>
      <c r="H3336" s="58"/>
      <c r="I3336" s="58"/>
      <c r="J3336" s="58"/>
      <c r="K3336" s="58">
        <v>1851331</v>
      </c>
      <c r="L3336" s="12" t="s">
        <v>91</v>
      </c>
      <c r="M3336" s="12" t="s">
        <v>91</v>
      </c>
      <c r="N3336" s="12" t="s">
        <v>91</v>
      </c>
      <c r="O3336" s="12">
        <v>4</v>
      </c>
      <c r="P3336" s="12">
        <v>0</v>
      </c>
      <c r="Q3336" s="12">
        <v>0</v>
      </c>
      <c r="R3336" s="12">
        <v>11001</v>
      </c>
      <c r="S3336" s="59">
        <v>2.9753424657534246</v>
      </c>
      <c r="T3336" s="59">
        <v>31.873972602739727</v>
      </c>
      <c r="U3336" s="12">
        <v>1</v>
      </c>
      <c r="V3336" s="12">
        <v>2</v>
      </c>
      <c r="W3336" s="12">
        <v>1</v>
      </c>
      <c r="X3336" s="12">
        <v>3</v>
      </c>
      <c r="Y3336" s="12">
        <v>1</v>
      </c>
      <c r="Z3336" s="58">
        <v>0</v>
      </c>
      <c r="AA3336" s="58">
        <v>0</v>
      </c>
      <c r="AB3336" s="58">
        <v>0</v>
      </c>
      <c r="AC3336" s="58" t="s">
        <v>91</v>
      </c>
    </row>
    <row r="3337" spans="1:29" x14ac:dyDescent="0.3">
      <c r="A3337" s="57">
        <v>2224626640</v>
      </c>
      <c r="B3337" s="12" t="s">
        <v>2997</v>
      </c>
      <c r="C3337" s="58" t="s">
        <v>109</v>
      </c>
      <c r="D3337" s="58" t="s">
        <v>112</v>
      </c>
      <c r="E3337" s="58">
        <v>20</v>
      </c>
      <c r="F3337" s="58"/>
      <c r="G3337" s="58">
        <f>+IF(F3337&gt;K3337+100000,F3337-K3337,0)</f>
        <v>0</v>
      </c>
      <c r="H3337" s="58"/>
      <c r="I3337" s="58"/>
      <c r="J3337" s="58"/>
      <c r="K3337" s="58">
        <v>1854274</v>
      </c>
      <c r="L3337" s="12" t="s">
        <v>91</v>
      </c>
      <c r="M3337" s="12" t="s">
        <v>91</v>
      </c>
      <c r="N3337" s="12" t="s">
        <v>91</v>
      </c>
      <c r="O3337" s="12">
        <v>4</v>
      </c>
      <c r="P3337" s="12">
        <v>0</v>
      </c>
      <c r="Q3337" s="12">
        <v>0</v>
      </c>
      <c r="R3337" s="12">
        <v>76130</v>
      </c>
      <c r="S3337" s="59">
        <v>3.1863013698630138</v>
      </c>
      <c r="T3337" s="59">
        <v>29.693150684931506</v>
      </c>
      <c r="U3337" s="12">
        <v>1</v>
      </c>
      <c r="V3337" s="12">
        <v>5</v>
      </c>
      <c r="W3337" s="12">
        <v>2</v>
      </c>
      <c r="X3337" s="12">
        <v>2</v>
      </c>
      <c r="Y3337" s="12">
        <v>1</v>
      </c>
      <c r="Z3337" s="58">
        <v>0</v>
      </c>
      <c r="AA3337" s="58">
        <v>0</v>
      </c>
      <c r="AB3337" s="58">
        <v>0</v>
      </c>
      <c r="AC3337" s="58" t="s">
        <v>91</v>
      </c>
    </row>
    <row r="3338" spans="1:29" x14ac:dyDescent="0.3">
      <c r="A3338" s="57">
        <v>2044426</v>
      </c>
      <c r="B3338" s="12" t="s">
        <v>2998</v>
      </c>
      <c r="C3338" s="58" t="s">
        <v>109</v>
      </c>
      <c r="D3338" s="58" t="s">
        <v>117</v>
      </c>
      <c r="E3338" s="58">
        <v>3528000</v>
      </c>
      <c r="F3338" s="58"/>
      <c r="G3338" s="58">
        <f>+IF(F3338&gt;K3338+100000,F3338-K3338,0)</f>
        <v>0</v>
      </c>
      <c r="H3338" s="58"/>
      <c r="I3338" s="58"/>
      <c r="J3338" s="58"/>
      <c r="K3338" s="58">
        <v>1861235</v>
      </c>
      <c r="L3338" s="12" t="s">
        <v>91</v>
      </c>
      <c r="M3338" s="12" t="s">
        <v>91</v>
      </c>
      <c r="N3338" s="12" t="s">
        <v>91</v>
      </c>
      <c r="O3338" s="12">
        <v>4</v>
      </c>
      <c r="P3338" s="12">
        <v>0</v>
      </c>
      <c r="Q3338" s="12">
        <v>0</v>
      </c>
      <c r="R3338" s="12">
        <v>68307</v>
      </c>
      <c r="S3338" s="59">
        <v>1.8191780821917809</v>
      </c>
      <c r="T3338" s="59">
        <v>48.263013698630139</v>
      </c>
      <c r="U3338" s="12">
        <v>1</v>
      </c>
      <c r="V3338" s="12">
        <v>2</v>
      </c>
      <c r="W3338" s="12">
        <v>2</v>
      </c>
      <c r="X3338" s="12">
        <v>5</v>
      </c>
      <c r="Y3338" s="12">
        <v>2</v>
      </c>
      <c r="Z3338" s="58">
        <v>0</v>
      </c>
      <c r="AA3338" s="58">
        <v>0</v>
      </c>
      <c r="AB3338" s="58">
        <v>0</v>
      </c>
      <c r="AC3338" s="58" t="s">
        <v>91</v>
      </c>
    </row>
    <row r="3339" spans="1:29" x14ac:dyDescent="0.3">
      <c r="A3339" s="57">
        <v>40882224</v>
      </c>
      <c r="B3339" s="12" t="s">
        <v>3000</v>
      </c>
      <c r="C3339" s="58" t="s">
        <v>108</v>
      </c>
      <c r="D3339" s="58" t="s">
        <v>113</v>
      </c>
      <c r="E3339" s="58"/>
      <c r="F3339" s="58">
        <v>619222</v>
      </c>
      <c r="G3339" s="58">
        <f>+IF(F3339&gt;K3339+100000,F3339-K3339,0)</f>
        <v>0</v>
      </c>
      <c r="H3339" s="58">
        <v>157914</v>
      </c>
      <c r="I3339" s="58">
        <v>0</v>
      </c>
      <c r="J3339" s="58">
        <v>0</v>
      </c>
      <c r="K3339" s="58">
        <v>1863620</v>
      </c>
      <c r="L3339" s="12" t="s">
        <v>88</v>
      </c>
      <c r="M3339" s="12" t="s">
        <v>89</v>
      </c>
      <c r="N3339" s="12" t="s">
        <v>10</v>
      </c>
      <c r="O3339" s="12">
        <v>4</v>
      </c>
      <c r="P3339" s="12">
        <v>0</v>
      </c>
      <c r="Q3339" s="12">
        <v>0</v>
      </c>
      <c r="R3339" s="12">
        <v>13052</v>
      </c>
      <c r="S3339" s="59">
        <v>4.904109589041096</v>
      </c>
      <c r="T3339" s="59">
        <v>43.279452054794518</v>
      </c>
      <c r="U3339" s="12">
        <v>2</v>
      </c>
      <c r="V3339" s="12">
        <v>2</v>
      </c>
      <c r="W3339" s="12">
        <v>1</v>
      </c>
      <c r="X3339" s="12">
        <v>2</v>
      </c>
      <c r="Y3339" s="12">
        <v>3</v>
      </c>
      <c r="Z3339" s="58">
        <v>0</v>
      </c>
      <c r="AA3339" s="58">
        <v>0</v>
      </c>
      <c r="AB3339" s="58">
        <v>0</v>
      </c>
      <c r="AC3339" s="58" t="s">
        <v>91</v>
      </c>
    </row>
    <row r="3340" spans="1:29" x14ac:dyDescent="0.3">
      <c r="A3340" s="57">
        <v>2202488684</v>
      </c>
      <c r="B3340" s="12" t="s">
        <v>3001</v>
      </c>
      <c r="C3340" s="58" t="s">
        <v>108</v>
      </c>
      <c r="D3340" s="58" t="s">
        <v>113</v>
      </c>
      <c r="E3340" s="58"/>
      <c r="F3340" s="58">
        <v>976031</v>
      </c>
      <c r="G3340" s="58">
        <f>+IF(F3340&gt;K3340+100000,F3340-K3340,0)</f>
        <v>0</v>
      </c>
      <c r="H3340" s="58">
        <v>170735</v>
      </c>
      <c r="I3340" s="58">
        <v>0</v>
      </c>
      <c r="J3340" s="58">
        <v>0</v>
      </c>
      <c r="K3340" s="58">
        <v>1863620</v>
      </c>
      <c r="L3340" s="12" t="s">
        <v>88</v>
      </c>
      <c r="M3340" s="12" t="s">
        <v>89</v>
      </c>
      <c r="N3340" s="12" t="s">
        <v>10</v>
      </c>
      <c r="O3340" s="12">
        <v>4</v>
      </c>
      <c r="P3340" s="12">
        <v>0</v>
      </c>
      <c r="Q3340" s="12">
        <v>0</v>
      </c>
      <c r="R3340" s="12">
        <v>68001</v>
      </c>
      <c r="S3340" s="59">
        <v>4.904109589041096</v>
      </c>
      <c r="T3340" s="59">
        <v>26.424657534246574</v>
      </c>
      <c r="U3340" s="12">
        <v>1</v>
      </c>
      <c r="V3340" s="12">
        <v>2</v>
      </c>
      <c r="W3340" s="12">
        <v>2</v>
      </c>
      <c r="X3340" s="12">
        <v>2</v>
      </c>
      <c r="Y3340" s="12">
        <v>1</v>
      </c>
      <c r="Z3340" s="58">
        <v>0</v>
      </c>
      <c r="AA3340" s="58">
        <v>0</v>
      </c>
      <c r="AB3340" s="58">
        <v>0</v>
      </c>
      <c r="AC3340" s="58" t="s">
        <v>91</v>
      </c>
    </row>
    <row r="3341" spans="1:29" x14ac:dyDescent="0.3">
      <c r="A3341" s="57">
        <v>84000646</v>
      </c>
      <c r="B3341" s="12" t="s">
        <v>3002</v>
      </c>
      <c r="C3341" s="58" t="s">
        <v>109</v>
      </c>
      <c r="D3341" s="58" t="s">
        <v>112</v>
      </c>
      <c r="E3341" s="58">
        <v>1016333</v>
      </c>
      <c r="F3341" s="58"/>
      <c r="G3341" s="58">
        <f>+IF(F3341&gt;K3341+100000,F3341-K3341,0)</f>
        <v>0</v>
      </c>
      <c r="H3341" s="58"/>
      <c r="I3341" s="58"/>
      <c r="J3341" s="58"/>
      <c r="K3341" s="58">
        <v>1868820</v>
      </c>
      <c r="L3341" s="12" t="s">
        <v>91</v>
      </c>
      <c r="M3341" s="12" t="s">
        <v>91</v>
      </c>
      <c r="N3341" s="12" t="s">
        <v>91</v>
      </c>
      <c r="O3341" s="12">
        <v>4</v>
      </c>
      <c r="P3341" s="12">
        <v>0</v>
      </c>
      <c r="Q3341" s="12">
        <v>0</v>
      </c>
      <c r="R3341" s="12">
        <v>8758</v>
      </c>
      <c r="S3341" s="59">
        <v>5.0630136986301366</v>
      </c>
      <c r="T3341" s="59">
        <v>37.301369863013697</v>
      </c>
      <c r="U3341" s="12">
        <v>1</v>
      </c>
      <c r="V3341" s="12">
        <v>2</v>
      </c>
      <c r="W3341" s="12">
        <v>2</v>
      </c>
      <c r="X3341" s="12">
        <v>3</v>
      </c>
      <c r="Y3341" s="12">
        <v>3</v>
      </c>
      <c r="Z3341" s="58">
        <v>0</v>
      </c>
      <c r="AA3341" s="58">
        <v>0</v>
      </c>
      <c r="AB3341" s="58">
        <v>0</v>
      </c>
      <c r="AC3341" s="58" t="s">
        <v>91</v>
      </c>
    </row>
    <row r="3342" spans="1:29" x14ac:dyDescent="0.3">
      <c r="A3342" s="57">
        <v>2060428288</v>
      </c>
      <c r="B3342" s="12" t="s">
        <v>3003</v>
      </c>
      <c r="C3342" s="58" t="s">
        <v>108</v>
      </c>
      <c r="D3342" s="58" t="s">
        <v>113</v>
      </c>
      <c r="E3342" s="58">
        <v>562450</v>
      </c>
      <c r="F3342" s="58">
        <v>157263</v>
      </c>
      <c r="G3342" s="58">
        <f>+IF(F3342&gt;K3342+100000,F3342-K3342,0)</f>
        <v>0</v>
      </c>
      <c r="H3342" s="58">
        <v>146322</v>
      </c>
      <c r="I3342" s="58">
        <v>0</v>
      </c>
      <c r="J3342" s="58">
        <v>0</v>
      </c>
      <c r="K3342" s="58">
        <v>1868977</v>
      </c>
      <c r="L3342" s="12" t="s">
        <v>88</v>
      </c>
      <c r="M3342" s="12" t="s">
        <v>89</v>
      </c>
      <c r="N3342" s="12" t="s">
        <v>10</v>
      </c>
      <c r="O3342" s="12">
        <v>4</v>
      </c>
      <c r="P3342" s="12">
        <v>0</v>
      </c>
      <c r="Q3342" s="12">
        <v>0</v>
      </c>
      <c r="R3342" s="12">
        <v>76130</v>
      </c>
      <c r="S3342" s="59">
        <v>3.0904109589041098</v>
      </c>
      <c r="T3342" s="59">
        <v>32.747945205479454</v>
      </c>
      <c r="U3342" s="12">
        <v>1</v>
      </c>
      <c r="V3342" s="12">
        <v>0</v>
      </c>
      <c r="W3342" s="12">
        <v>2</v>
      </c>
      <c r="X3342" s="12">
        <v>3</v>
      </c>
      <c r="Y3342" s="12">
        <v>1</v>
      </c>
      <c r="Z3342" s="58">
        <v>0</v>
      </c>
      <c r="AA3342" s="58">
        <v>0</v>
      </c>
      <c r="AB3342" s="58">
        <v>0</v>
      </c>
      <c r="AC3342" s="58" t="s">
        <v>91</v>
      </c>
    </row>
    <row r="3343" spans="1:29" x14ac:dyDescent="0.3">
      <c r="A3343" s="57">
        <v>2044026862</v>
      </c>
      <c r="B3343" s="12" t="s">
        <v>3004</v>
      </c>
      <c r="C3343" s="58" t="s">
        <v>109</v>
      </c>
      <c r="D3343" s="58" t="s">
        <v>112</v>
      </c>
      <c r="E3343" s="58"/>
      <c r="F3343" s="58"/>
      <c r="G3343" s="58">
        <f>+IF(F3343&gt;K3343+100000,F3343-K3343,0)</f>
        <v>0</v>
      </c>
      <c r="H3343" s="58"/>
      <c r="I3343" s="58"/>
      <c r="J3343" s="58"/>
      <c r="K3343" s="58">
        <v>1869929</v>
      </c>
      <c r="L3343" s="12" t="s">
        <v>91</v>
      </c>
      <c r="M3343" s="12" t="s">
        <v>91</v>
      </c>
      <c r="N3343" s="12" t="s">
        <v>91</v>
      </c>
      <c r="O3343" s="12">
        <v>4</v>
      </c>
      <c r="P3343" s="12">
        <v>0</v>
      </c>
      <c r="Q3343" s="12">
        <v>0</v>
      </c>
      <c r="R3343" s="12">
        <v>13052</v>
      </c>
      <c r="S3343" s="59">
        <v>3.6575342465753424</v>
      </c>
      <c r="T3343" s="59">
        <v>31.912328767123288</v>
      </c>
      <c r="U3343" s="12">
        <v>2</v>
      </c>
      <c r="V3343" s="12">
        <v>3</v>
      </c>
      <c r="W3343" s="12">
        <v>1</v>
      </c>
      <c r="X3343" s="12">
        <v>3</v>
      </c>
      <c r="Y3343" s="12">
        <v>1</v>
      </c>
      <c r="Z3343" s="58">
        <v>0</v>
      </c>
      <c r="AA3343" s="58">
        <v>0</v>
      </c>
      <c r="AB3343" s="58">
        <v>0</v>
      </c>
      <c r="AC3343" s="58" t="s">
        <v>91</v>
      </c>
    </row>
    <row r="3344" spans="1:29" x14ac:dyDescent="0.3">
      <c r="A3344" s="57">
        <v>240460</v>
      </c>
      <c r="B3344" s="12" t="s">
        <v>3005</v>
      </c>
      <c r="C3344" s="58" t="s">
        <v>108</v>
      </c>
      <c r="D3344" s="58" t="s">
        <v>113</v>
      </c>
      <c r="E3344" s="58"/>
      <c r="F3344" s="58">
        <v>982865</v>
      </c>
      <c r="G3344" s="58">
        <f>+IF(F3344&gt;K3344+100000,F3344-K3344,0)</f>
        <v>0</v>
      </c>
      <c r="H3344" s="58">
        <v>142213</v>
      </c>
      <c r="I3344" s="58">
        <v>0</v>
      </c>
      <c r="J3344" s="58">
        <v>0</v>
      </c>
      <c r="K3344" s="58">
        <v>1872260</v>
      </c>
      <c r="L3344" s="12" t="s">
        <v>88</v>
      </c>
      <c r="M3344" s="12" t="s">
        <v>89</v>
      </c>
      <c r="N3344" s="12" t="s">
        <v>10</v>
      </c>
      <c r="O3344" s="12">
        <v>4</v>
      </c>
      <c r="P3344" s="12">
        <v>0</v>
      </c>
      <c r="Q3344" s="12">
        <v>0</v>
      </c>
      <c r="R3344" s="12">
        <v>68276</v>
      </c>
      <c r="S3344" s="59">
        <v>6.5506849315068489</v>
      </c>
      <c r="T3344" s="59">
        <v>47.2</v>
      </c>
      <c r="U3344" s="12">
        <v>1</v>
      </c>
      <c r="V3344" s="12">
        <v>2</v>
      </c>
      <c r="W3344" s="12">
        <v>1</v>
      </c>
      <c r="X3344" s="12">
        <v>2</v>
      </c>
      <c r="Y3344" s="12">
        <v>2</v>
      </c>
      <c r="Z3344" s="58">
        <v>0</v>
      </c>
      <c r="AA3344" s="58">
        <v>0</v>
      </c>
      <c r="AB3344" s="58">
        <v>0</v>
      </c>
      <c r="AC3344" s="58" t="s">
        <v>91</v>
      </c>
    </row>
    <row r="3345" spans="1:29" x14ac:dyDescent="0.3">
      <c r="A3345" s="57">
        <v>2244064082</v>
      </c>
      <c r="B3345" s="12" t="s">
        <v>3006</v>
      </c>
      <c r="C3345" s="58" t="s">
        <v>109</v>
      </c>
      <c r="D3345" s="58" t="s">
        <v>112</v>
      </c>
      <c r="E3345" s="58">
        <v>95499</v>
      </c>
      <c r="F3345" s="58"/>
      <c r="G3345" s="58">
        <f>+IF(F3345&gt;K3345+100000,F3345-K3345,0)</f>
        <v>0</v>
      </c>
      <c r="H3345" s="58"/>
      <c r="I3345" s="58"/>
      <c r="J3345" s="58"/>
      <c r="K3345" s="58">
        <v>1884727</v>
      </c>
      <c r="L3345" s="12" t="s">
        <v>91</v>
      </c>
      <c r="M3345" s="12" t="s">
        <v>91</v>
      </c>
      <c r="N3345" s="12" t="s">
        <v>91</v>
      </c>
      <c r="O3345" s="12">
        <v>4</v>
      </c>
      <c r="P3345" s="12">
        <v>0</v>
      </c>
      <c r="Q3345" s="12">
        <v>0</v>
      </c>
      <c r="R3345" s="12">
        <v>76001</v>
      </c>
      <c r="S3345" s="59">
        <v>1.9726027397260273</v>
      </c>
      <c r="T3345" s="59">
        <v>28.208219178082192</v>
      </c>
      <c r="U3345" s="12">
        <v>2</v>
      </c>
      <c r="V3345" s="12">
        <v>5</v>
      </c>
      <c r="W3345" s="12">
        <v>3</v>
      </c>
      <c r="X3345" s="12">
        <v>5</v>
      </c>
      <c r="Y3345" s="12">
        <v>1</v>
      </c>
      <c r="Z3345" s="58">
        <v>0</v>
      </c>
      <c r="AA3345" s="58">
        <v>0</v>
      </c>
      <c r="AB3345" s="58">
        <v>0</v>
      </c>
      <c r="AC3345" s="58" t="s">
        <v>91</v>
      </c>
    </row>
    <row r="3346" spans="1:29" x14ac:dyDescent="0.3">
      <c r="A3346" s="57">
        <v>2202648028</v>
      </c>
      <c r="B3346" s="12" t="s">
        <v>3007</v>
      </c>
      <c r="C3346" s="58" t="s">
        <v>108</v>
      </c>
      <c r="D3346" s="58" t="s">
        <v>113</v>
      </c>
      <c r="E3346" s="58">
        <v>1061900</v>
      </c>
      <c r="F3346" s="58">
        <v>999701</v>
      </c>
      <c r="G3346" s="58">
        <f>+IF(F3346&gt;K3346+100000,F3346-K3346,0)</f>
        <v>0</v>
      </c>
      <c r="H3346" s="58">
        <v>98692</v>
      </c>
      <c r="I3346" s="58">
        <v>0</v>
      </c>
      <c r="J3346" s="58">
        <v>0</v>
      </c>
      <c r="K3346" s="58">
        <v>1886120</v>
      </c>
      <c r="L3346" s="12" t="s">
        <v>88</v>
      </c>
      <c r="M3346" s="12" t="s">
        <v>89</v>
      </c>
      <c r="N3346" s="12" t="s">
        <v>10</v>
      </c>
      <c r="O3346" s="12">
        <v>4</v>
      </c>
      <c r="P3346" s="12">
        <v>0</v>
      </c>
      <c r="Q3346" s="12">
        <v>0</v>
      </c>
      <c r="R3346" s="12">
        <v>68001</v>
      </c>
      <c r="S3346" s="59">
        <v>3.7424657534246575</v>
      </c>
      <c r="T3346" s="59">
        <v>35.895890410958906</v>
      </c>
      <c r="U3346" s="12">
        <v>1</v>
      </c>
      <c r="V3346" s="12">
        <v>2</v>
      </c>
      <c r="W3346" s="12">
        <v>2</v>
      </c>
      <c r="X3346" s="12">
        <v>2</v>
      </c>
      <c r="Y3346" s="12">
        <v>4</v>
      </c>
      <c r="Z3346" s="58">
        <v>0</v>
      </c>
      <c r="AA3346" s="58">
        <v>0</v>
      </c>
      <c r="AB3346" s="58">
        <v>0</v>
      </c>
      <c r="AC3346" s="58" t="s">
        <v>91</v>
      </c>
    </row>
    <row r="3347" spans="1:29" x14ac:dyDescent="0.3">
      <c r="A3347" s="57">
        <v>48842840</v>
      </c>
      <c r="B3347" s="12" t="s">
        <v>3008</v>
      </c>
      <c r="C3347" s="58" t="s">
        <v>108</v>
      </c>
      <c r="D3347" s="58" t="s">
        <v>112</v>
      </c>
      <c r="E3347" s="58">
        <v>1018333</v>
      </c>
      <c r="F3347" s="58">
        <v>87033</v>
      </c>
      <c r="G3347" s="58">
        <f>+IF(F3347&gt;K3347+100000,F3347-K3347,0)</f>
        <v>0</v>
      </c>
      <c r="H3347" s="58">
        <v>87730</v>
      </c>
      <c r="I3347" s="58">
        <v>0</v>
      </c>
      <c r="J3347" s="58">
        <v>0</v>
      </c>
      <c r="K3347" s="58">
        <v>1886120</v>
      </c>
      <c r="L3347" s="12" t="s">
        <v>88</v>
      </c>
      <c r="M3347" s="12" t="s">
        <v>89</v>
      </c>
      <c r="N3347" s="12" t="s">
        <v>10</v>
      </c>
      <c r="O3347" s="12">
        <v>4</v>
      </c>
      <c r="P3347" s="12">
        <v>0</v>
      </c>
      <c r="Q3347" s="12">
        <v>0</v>
      </c>
      <c r="R3347" s="12">
        <v>68895</v>
      </c>
      <c r="S3347" s="59">
        <v>3.7424657534246575</v>
      </c>
      <c r="T3347" s="59">
        <v>41.652054794520545</v>
      </c>
      <c r="U3347" s="12">
        <v>2</v>
      </c>
      <c r="V3347" s="12">
        <v>2</v>
      </c>
      <c r="W3347" s="12">
        <v>1</v>
      </c>
      <c r="X3347" s="12">
        <v>2</v>
      </c>
      <c r="Y3347" s="12">
        <v>3</v>
      </c>
      <c r="Z3347" s="58">
        <v>0</v>
      </c>
      <c r="AA3347" s="58">
        <v>0</v>
      </c>
      <c r="AB3347" s="58">
        <v>0</v>
      </c>
      <c r="AC3347" s="58" t="s">
        <v>91</v>
      </c>
    </row>
    <row r="3348" spans="1:29" x14ac:dyDescent="0.3">
      <c r="A3348" s="57">
        <v>2048006624</v>
      </c>
      <c r="B3348" s="12" t="s">
        <v>3016</v>
      </c>
      <c r="C3348" s="58" t="s">
        <v>108</v>
      </c>
      <c r="D3348" s="58" t="s">
        <v>113</v>
      </c>
      <c r="E3348" s="58">
        <v>143500</v>
      </c>
      <c r="F3348" s="58">
        <v>1936845</v>
      </c>
      <c r="G3348" s="58">
        <f>+IF(F3348&gt;K3348+100000,F3348-K3348,0)</f>
        <v>0</v>
      </c>
      <c r="H3348" s="58">
        <v>269370</v>
      </c>
      <c r="I3348" s="58">
        <v>0</v>
      </c>
      <c r="J3348" s="58">
        <v>5500000</v>
      </c>
      <c r="K3348" s="58">
        <v>1887564</v>
      </c>
      <c r="L3348" s="12" t="s">
        <v>87</v>
      </c>
      <c r="M3348" s="12" t="s">
        <v>89</v>
      </c>
      <c r="N3348" s="12" t="s">
        <v>10</v>
      </c>
      <c r="O3348" s="12">
        <v>4</v>
      </c>
      <c r="P3348" s="12">
        <v>0</v>
      </c>
      <c r="Q3348" s="12">
        <v>0</v>
      </c>
      <c r="R3348" s="12">
        <v>5001</v>
      </c>
      <c r="S3348" s="12">
        <v>5.0630136986301366</v>
      </c>
      <c r="T3348" s="12">
        <v>35.073972602739723</v>
      </c>
      <c r="U3348" s="12">
        <v>1</v>
      </c>
      <c r="V3348" s="12">
        <v>0</v>
      </c>
      <c r="W3348" s="12">
        <v>2</v>
      </c>
      <c r="X3348" s="12">
        <v>1</v>
      </c>
      <c r="Y3348" s="12">
        <v>2</v>
      </c>
      <c r="Z3348" s="58">
        <v>0</v>
      </c>
      <c r="AA3348" s="58">
        <v>0</v>
      </c>
      <c r="AB3348" s="58">
        <v>0</v>
      </c>
      <c r="AC3348" s="58" t="s">
        <v>91</v>
      </c>
    </row>
    <row r="3349" spans="1:29" x14ac:dyDescent="0.3">
      <c r="A3349" s="57">
        <v>26488280</v>
      </c>
      <c r="B3349" s="12" t="s">
        <v>3017</v>
      </c>
      <c r="C3349" s="58" t="s">
        <v>109</v>
      </c>
      <c r="D3349" s="58" t="s">
        <v>112</v>
      </c>
      <c r="E3349" s="58"/>
      <c r="F3349" s="58"/>
      <c r="G3349" s="58">
        <f>+IF(F3349&gt;K3349+100000,F3349-K3349,0)</f>
        <v>0</v>
      </c>
      <c r="H3349" s="58"/>
      <c r="I3349" s="58"/>
      <c r="J3349" s="58"/>
      <c r="K3349" s="58">
        <v>1887564</v>
      </c>
      <c r="L3349" s="12" t="s">
        <v>91</v>
      </c>
      <c r="M3349" s="12" t="s">
        <v>91</v>
      </c>
      <c r="N3349" s="12" t="s">
        <v>91</v>
      </c>
      <c r="O3349" s="12">
        <v>4</v>
      </c>
      <c r="P3349" s="12">
        <v>0</v>
      </c>
      <c r="Q3349" s="12">
        <v>0</v>
      </c>
      <c r="R3349" s="12">
        <v>5376</v>
      </c>
      <c r="S3349" s="12">
        <v>5.0630136986301366</v>
      </c>
      <c r="T3349" s="12">
        <v>38.367123287671234</v>
      </c>
      <c r="U3349" s="12">
        <v>1</v>
      </c>
      <c r="V3349" s="12">
        <v>0</v>
      </c>
      <c r="W3349" s="12">
        <v>5</v>
      </c>
      <c r="X3349" s="12">
        <v>3</v>
      </c>
      <c r="Y3349" s="12">
        <v>2</v>
      </c>
      <c r="Z3349" s="58">
        <v>0</v>
      </c>
      <c r="AA3349" s="58">
        <v>0</v>
      </c>
      <c r="AB3349" s="58">
        <v>0</v>
      </c>
      <c r="AC3349" s="58" t="s">
        <v>91</v>
      </c>
    </row>
    <row r="3350" spans="1:29" x14ac:dyDescent="0.3">
      <c r="A3350" s="57">
        <v>2228460848</v>
      </c>
      <c r="B3350" s="12" t="s">
        <v>3018</v>
      </c>
      <c r="C3350" s="58" t="s">
        <v>109</v>
      </c>
      <c r="D3350" s="58" t="s">
        <v>112</v>
      </c>
      <c r="E3350" s="58"/>
      <c r="F3350" s="58"/>
      <c r="G3350" s="58">
        <f>+IF(F3350&gt;K3350+100000,F3350-K3350,0)</f>
        <v>0</v>
      </c>
      <c r="H3350" s="58"/>
      <c r="I3350" s="58"/>
      <c r="J3350" s="58"/>
      <c r="K3350" s="58">
        <v>1888820</v>
      </c>
      <c r="L3350" s="12" t="s">
        <v>91</v>
      </c>
      <c r="M3350" s="12" t="s">
        <v>91</v>
      </c>
      <c r="N3350" s="12" t="s">
        <v>91</v>
      </c>
      <c r="O3350" s="12">
        <v>4</v>
      </c>
      <c r="P3350" s="12">
        <v>0</v>
      </c>
      <c r="Q3350" s="12">
        <v>0</v>
      </c>
      <c r="R3350" s="12">
        <v>68255</v>
      </c>
      <c r="S3350" s="59">
        <v>4.9890410958904106</v>
      </c>
      <c r="T3350" s="59">
        <v>25.312328767123287</v>
      </c>
      <c r="U3350" s="12">
        <v>1</v>
      </c>
      <c r="V3350" s="12">
        <v>2</v>
      </c>
      <c r="W3350" s="12">
        <v>1</v>
      </c>
      <c r="X3350" s="12">
        <v>2</v>
      </c>
      <c r="Y3350" s="12">
        <v>1</v>
      </c>
      <c r="Z3350" s="58">
        <v>0</v>
      </c>
      <c r="AA3350" s="58">
        <v>0</v>
      </c>
      <c r="AB3350" s="58">
        <v>0</v>
      </c>
      <c r="AC3350" s="58" t="s">
        <v>91</v>
      </c>
    </row>
    <row r="3351" spans="1:29" x14ac:dyDescent="0.3">
      <c r="A3351" s="57">
        <v>8048800</v>
      </c>
      <c r="B3351" s="12" t="s">
        <v>3020</v>
      </c>
      <c r="C3351" s="58" t="s">
        <v>108</v>
      </c>
      <c r="D3351" s="58" t="s">
        <v>113</v>
      </c>
      <c r="E3351" s="58"/>
      <c r="F3351" s="58">
        <v>1249616</v>
      </c>
      <c r="G3351" s="58">
        <f>+IF(F3351&gt;K3351+100000,F3351-K3351,0)</f>
        <v>0</v>
      </c>
      <c r="H3351" s="58">
        <v>123366</v>
      </c>
      <c r="I3351" s="58">
        <v>0</v>
      </c>
      <c r="J3351" s="58">
        <v>0</v>
      </c>
      <c r="K3351" s="58">
        <v>1893929</v>
      </c>
      <c r="L3351" s="12" t="s">
        <v>88</v>
      </c>
      <c r="M3351" s="12" t="s">
        <v>89</v>
      </c>
      <c r="N3351" s="12" t="s">
        <v>10</v>
      </c>
      <c r="O3351" s="12">
        <v>4</v>
      </c>
      <c r="P3351" s="12">
        <v>0</v>
      </c>
      <c r="Q3351" s="12">
        <v>0</v>
      </c>
      <c r="R3351" s="12">
        <v>13052</v>
      </c>
      <c r="S3351" s="59">
        <v>2.9479452054794519</v>
      </c>
      <c r="T3351" s="59">
        <v>36.172602739726024</v>
      </c>
      <c r="U3351" s="12">
        <v>1</v>
      </c>
      <c r="V3351" s="12">
        <v>3</v>
      </c>
      <c r="W3351" s="12">
        <v>1</v>
      </c>
      <c r="X3351" s="12">
        <v>3</v>
      </c>
      <c r="Y3351" s="12">
        <v>1</v>
      </c>
      <c r="Z3351" s="58">
        <v>0</v>
      </c>
      <c r="AA3351" s="58">
        <v>0</v>
      </c>
      <c r="AB3351" s="58">
        <v>0</v>
      </c>
      <c r="AC3351" s="58" t="s">
        <v>91</v>
      </c>
    </row>
    <row r="3352" spans="1:29" x14ac:dyDescent="0.3">
      <c r="A3352" s="57">
        <v>2062044428</v>
      </c>
      <c r="B3352" s="12" t="s">
        <v>3022</v>
      </c>
      <c r="C3352" s="58" t="s">
        <v>109</v>
      </c>
      <c r="D3352" s="58" t="s">
        <v>112</v>
      </c>
      <c r="E3352" s="58">
        <v>2530000</v>
      </c>
      <c r="F3352" s="58"/>
      <c r="G3352" s="58">
        <f>+IF(F3352&gt;K3352+100000,F3352-K3352,0)</f>
        <v>0</v>
      </c>
      <c r="H3352" s="58"/>
      <c r="I3352" s="58"/>
      <c r="J3352" s="58"/>
      <c r="K3352" s="58">
        <v>1897620</v>
      </c>
      <c r="L3352" s="12" t="s">
        <v>91</v>
      </c>
      <c r="M3352" s="12" t="s">
        <v>91</v>
      </c>
      <c r="N3352" s="12" t="s">
        <v>91</v>
      </c>
      <c r="O3352" s="12">
        <v>4</v>
      </c>
      <c r="P3352" s="12">
        <v>0</v>
      </c>
      <c r="Q3352" s="12">
        <v>0</v>
      </c>
      <c r="R3352" s="12">
        <v>13052</v>
      </c>
      <c r="S3352" s="59">
        <v>4.065753424657534</v>
      </c>
      <c r="T3352" s="59">
        <v>36.035616438356165</v>
      </c>
      <c r="U3352" s="12">
        <v>1</v>
      </c>
      <c r="V3352" s="12">
        <v>5</v>
      </c>
      <c r="W3352" s="12">
        <v>2</v>
      </c>
      <c r="X3352" s="12">
        <v>4</v>
      </c>
      <c r="Y3352" s="12">
        <v>3</v>
      </c>
      <c r="Z3352" s="58">
        <v>0</v>
      </c>
      <c r="AA3352" s="58">
        <v>0</v>
      </c>
      <c r="AB3352" s="58">
        <v>0</v>
      </c>
      <c r="AC3352" s="58" t="s">
        <v>91</v>
      </c>
    </row>
    <row r="3353" spans="1:29" x14ac:dyDescent="0.3">
      <c r="A3353" s="57">
        <v>2244288008</v>
      </c>
      <c r="B3353" s="12" t="s">
        <v>3024</v>
      </c>
      <c r="C3353" s="58" t="s">
        <v>108</v>
      </c>
      <c r="D3353" s="58" t="s">
        <v>115</v>
      </c>
      <c r="E3353" s="58">
        <v>2157252</v>
      </c>
      <c r="F3353" s="58">
        <v>4833661</v>
      </c>
      <c r="G3353" s="58">
        <f>+IF(F3353&gt;K3353+100000,F3353-K3353,0)</f>
        <v>2935454</v>
      </c>
      <c r="H3353" s="58">
        <v>191339</v>
      </c>
      <c r="I3353" s="58">
        <v>0</v>
      </c>
      <c r="J3353" s="58">
        <v>0</v>
      </c>
      <c r="K3353" s="58">
        <v>1898207</v>
      </c>
      <c r="L3353" s="12" t="s">
        <v>88</v>
      </c>
      <c r="M3353" s="12" t="s">
        <v>89</v>
      </c>
      <c r="N3353" s="12" t="s">
        <v>10</v>
      </c>
      <c r="O3353" s="12">
        <v>4</v>
      </c>
      <c r="P3353" s="12">
        <v>0</v>
      </c>
      <c r="Q3353" s="12">
        <v>0</v>
      </c>
      <c r="R3353" s="12">
        <v>76001</v>
      </c>
      <c r="S3353" s="59">
        <v>1.7013698630136986</v>
      </c>
      <c r="T3353" s="59">
        <v>26.487671232876714</v>
      </c>
      <c r="U3353" s="12">
        <v>2</v>
      </c>
      <c r="V3353" s="12">
        <v>0</v>
      </c>
      <c r="W3353" s="12">
        <v>1</v>
      </c>
      <c r="X3353" s="12">
        <v>3</v>
      </c>
      <c r="Y3353" s="12">
        <v>1</v>
      </c>
      <c r="Z3353" s="58">
        <v>0</v>
      </c>
      <c r="AA3353" s="58">
        <v>0</v>
      </c>
      <c r="AB3353" s="58">
        <v>0</v>
      </c>
      <c r="AC3353" s="58" t="s">
        <v>91</v>
      </c>
    </row>
    <row r="3354" spans="1:29" x14ac:dyDescent="0.3">
      <c r="A3354" s="57">
        <v>2008644606</v>
      </c>
      <c r="B3354" s="12" t="s">
        <v>3025</v>
      </c>
      <c r="C3354" s="58" t="s">
        <v>108</v>
      </c>
      <c r="D3354" s="58" t="s">
        <v>113</v>
      </c>
      <c r="E3354" s="58"/>
      <c r="F3354" s="58">
        <v>1408194</v>
      </c>
      <c r="G3354" s="58">
        <f>+IF(F3354&gt;K3354+100000,F3354-K3354,0)</f>
        <v>0</v>
      </c>
      <c r="H3354" s="58">
        <v>128300.00000000001</v>
      </c>
      <c r="I3354" s="58">
        <v>0</v>
      </c>
      <c r="J3354" s="58">
        <v>0</v>
      </c>
      <c r="K3354" s="58">
        <v>1901929</v>
      </c>
      <c r="L3354" s="12" t="s">
        <v>88</v>
      </c>
      <c r="M3354" s="12" t="s">
        <v>89</v>
      </c>
      <c r="N3354" s="12" t="s">
        <v>10</v>
      </c>
      <c r="O3354" s="12">
        <v>4</v>
      </c>
      <c r="P3354" s="12">
        <v>0</v>
      </c>
      <c r="Q3354" s="12">
        <v>0</v>
      </c>
      <c r="R3354" s="12">
        <v>68001</v>
      </c>
      <c r="S3354" s="59">
        <v>3.7424657534246575</v>
      </c>
      <c r="T3354" s="59">
        <v>34.150684931506852</v>
      </c>
      <c r="U3354" s="12">
        <v>1</v>
      </c>
      <c r="V3354" s="12">
        <v>5</v>
      </c>
      <c r="W3354" s="12">
        <v>3</v>
      </c>
      <c r="X3354" s="12">
        <v>4</v>
      </c>
      <c r="Y3354" s="12">
        <v>1</v>
      </c>
      <c r="Z3354" s="58">
        <v>0</v>
      </c>
      <c r="AA3354" s="58">
        <v>0</v>
      </c>
      <c r="AB3354" s="58">
        <v>0</v>
      </c>
      <c r="AC3354" s="58" t="s">
        <v>91</v>
      </c>
    </row>
    <row r="3355" spans="1:29" x14ac:dyDescent="0.3">
      <c r="A3355" s="57">
        <v>4424882</v>
      </c>
      <c r="B3355" s="12" t="s">
        <v>3027</v>
      </c>
      <c r="C3355" s="58" t="s">
        <v>108</v>
      </c>
      <c r="D3355" s="58" t="s">
        <v>29</v>
      </c>
      <c r="E3355" s="58"/>
      <c r="F3355" s="58">
        <v>2560936</v>
      </c>
      <c r="G3355" s="58">
        <f>+IF(F3355&gt;K3355+100000,F3355-K3355,0)</f>
        <v>657041</v>
      </c>
      <c r="H3355" s="58">
        <v>320986</v>
      </c>
      <c r="I3355" s="58">
        <v>0</v>
      </c>
      <c r="J3355" s="58">
        <v>2959159</v>
      </c>
      <c r="K3355" s="58">
        <v>1903895</v>
      </c>
      <c r="L3355" s="12" t="s">
        <v>87</v>
      </c>
      <c r="M3355" s="12" t="s">
        <v>89</v>
      </c>
      <c r="N3355" s="12" t="s">
        <v>10</v>
      </c>
      <c r="O3355" s="12">
        <v>4</v>
      </c>
      <c r="P3355" s="12">
        <v>0</v>
      </c>
      <c r="Q3355" s="12">
        <v>0</v>
      </c>
      <c r="R3355" s="12">
        <v>76109</v>
      </c>
      <c r="S3355" s="59">
        <v>3.5205479452054793</v>
      </c>
      <c r="T3355" s="59">
        <v>48.027397260273972</v>
      </c>
      <c r="U3355" s="12">
        <v>1</v>
      </c>
      <c r="V3355" s="12">
        <v>2</v>
      </c>
      <c r="W3355" s="12">
        <v>2</v>
      </c>
      <c r="X3355" s="12">
        <v>3</v>
      </c>
      <c r="Y3355" s="12">
        <v>2</v>
      </c>
      <c r="Z3355" s="58">
        <v>0</v>
      </c>
      <c r="AA3355" s="58">
        <v>0</v>
      </c>
      <c r="AB3355" s="58">
        <v>0</v>
      </c>
      <c r="AC3355" s="58" t="s">
        <v>91</v>
      </c>
    </row>
    <row r="3356" spans="1:29" x14ac:dyDescent="0.3">
      <c r="A3356" s="57">
        <v>2060064820</v>
      </c>
      <c r="B3356" s="12" t="s">
        <v>3028</v>
      </c>
      <c r="C3356" s="58" t="s">
        <v>109</v>
      </c>
      <c r="D3356" s="58" t="s">
        <v>112</v>
      </c>
      <c r="E3356" s="58"/>
      <c r="F3356" s="58"/>
      <c r="G3356" s="58">
        <f>+IF(F3356&gt;K3356+100000,F3356-K3356,0)</f>
        <v>0</v>
      </c>
      <c r="H3356" s="58"/>
      <c r="I3356" s="58"/>
      <c r="J3356" s="58"/>
      <c r="K3356" s="58">
        <v>1914629</v>
      </c>
      <c r="L3356" s="12" t="s">
        <v>91</v>
      </c>
      <c r="M3356" s="12" t="s">
        <v>91</v>
      </c>
      <c r="N3356" s="12" t="s">
        <v>91</v>
      </c>
      <c r="O3356" s="12">
        <v>4</v>
      </c>
      <c r="P3356" s="12">
        <v>0</v>
      </c>
      <c r="Q3356" s="12">
        <v>0</v>
      </c>
      <c r="R3356" s="12">
        <v>13836</v>
      </c>
      <c r="S3356" s="59">
        <v>4.9890410958904106</v>
      </c>
      <c r="T3356" s="59">
        <v>25.312328767123287</v>
      </c>
      <c r="U3356" s="12">
        <v>2</v>
      </c>
      <c r="V3356" s="12">
        <v>5</v>
      </c>
      <c r="W3356" s="12">
        <v>2</v>
      </c>
      <c r="X3356" s="12">
        <v>3</v>
      </c>
      <c r="Y3356" s="12">
        <v>1</v>
      </c>
      <c r="Z3356" s="58">
        <v>0</v>
      </c>
      <c r="AA3356" s="58">
        <v>0</v>
      </c>
      <c r="AB3356" s="58">
        <v>0</v>
      </c>
      <c r="AC3356" s="58" t="s">
        <v>91</v>
      </c>
    </row>
    <row r="3357" spans="1:29" x14ac:dyDescent="0.3">
      <c r="A3357" s="57">
        <v>84606842</v>
      </c>
      <c r="B3357" s="12" t="s">
        <v>3029</v>
      </c>
      <c r="C3357" s="58" t="s">
        <v>108</v>
      </c>
      <c r="D3357" s="58" t="s">
        <v>29</v>
      </c>
      <c r="E3357" s="58"/>
      <c r="F3357" s="58">
        <v>2737854</v>
      </c>
      <c r="G3357" s="58">
        <f>+IF(F3357&gt;K3357+100000,F3357-K3357,0)</f>
        <v>823034</v>
      </c>
      <c r="H3357" s="58">
        <v>135102</v>
      </c>
      <c r="I3357" s="58">
        <v>0</v>
      </c>
      <c r="J3357" s="58">
        <v>0</v>
      </c>
      <c r="K3357" s="58">
        <v>1914820</v>
      </c>
      <c r="L3357" s="12" t="s">
        <v>88</v>
      </c>
      <c r="M3357" s="12" t="s">
        <v>89</v>
      </c>
      <c r="N3357" s="12" t="s">
        <v>10</v>
      </c>
      <c r="O3357" s="12">
        <v>4</v>
      </c>
      <c r="P3357" s="12">
        <v>0</v>
      </c>
      <c r="Q3357" s="12">
        <v>0</v>
      </c>
      <c r="R3357" s="12">
        <v>13433</v>
      </c>
      <c r="S3357" s="59">
        <v>5.0630136986301366</v>
      </c>
      <c r="T3357" s="59">
        <v>43.504109589041093</v>
      </c>
      <c r="U3357" s="12">
        <v>1</v>
      </c>
      <c r="V3357" s="12">
        <v>1</v>
      </c>
      <c r="W3357" s="12">
        <v>1</v>
      </c>
      <c r="X3357" s="12">
        <v>3</v>
      </c>
      <c r="Y3357" s="12">
        <v>2</v>
      </c>
      <c r="Z3357" s="58">
        <v>0</v>
      </c>
      <c r="AA3357" s="58">
        <v>0</v>
      </c>
      <c r="AB3357" s="58">
        <v>0</v>
      </c>
      <c r="AC3357" s="58" t="s">
        <v>91</v>
      </c>
    </row>
    <row r="3358" spans="1:29" x14ac:dyDescent="0.3">
      <c r="A3358" s="57">
        <v>2042084646</v>
      </c>
      <c r="B3358" s="12" t="s">
        <v>3032</v>
      </c>
      <c r="C3358" s="58" t="s">
        <v>108</v>
      </c>
      <c r="D3358" s="58" t="s">
        <v>113</v>
      </c>
      <c r="E3358" s="58"/>
      <c r="F3358" s="58">
        <v>1967894</v>
      </c>
      <c r="G3358" s="58">
        <f>+IF(F3358&gt;K3358+100000,F3358-K3358,0)</f>
        <v>0</v>
      </c>
      <c r="H3358" s="58">
        <v>100666</v>
      </c>
      <c r="I3358" s="58">
        <v>0</v>
      </c>
      <c r="J3358" s="58">
        <v>0</v>
      </c>
      <c r="K3358" s="58">
        <v>1914820</v>
      </c>
      <c r="L3358" s="12" t="s">
        <v>88</v>
      </c>
      <c r="M3358" s="12" t="s">
        <v>89</v>
      </c>
      <c r="N3358" s="12" t="s">
        <v>10</v>
      </c>
      <c r="O3358" s="12">
        <v>4</v>
      </c>
      <c r="P3358" s="12">
        <v>0</v>
      </c>
      <c r="Q3358" s="12">
        <v>0</v>
      </c>
      <c r="R3358" s="12">
        <v>13052</v>
      </c>
      <c r="S3358" s="59">
        <v>5.0630136986301366</v>
      </c>
      <c r="T3358" s="59">
        <v>29.926027397260274</v>
      </c>
      <c r="U3358" s="12">
        <v>1</v>
      </c>
      <c r="V3358" s="12">
        <v>3</v>
      </c>
      <c r="W3358" s="12">
        <v>1</v>
      </c>
      <c r="X3358" s="12">
        <v>2</v>
      </c>
      <c r="Y3358" s="12">
        <v>3</v>
      </c>
      <c r="Z3358" s="58">
        <v>0</v>
      </c>
      <c r="AA3358" s="58">
        <v>0</v>
      </c>
      <c r="AB3358" s="58">
        <v>0</v>
      </c>
      <c r="AC3358" s="58" t="s">
        <v>91</v>
      </c>
    </row>
    <row r="3359" spans="1:29" x14ac:dyDescent="0.3">
      <c r="A3359" s="57">
        <v>2224624240</v>
      </c>
      <c r="B3359" s="12" t="s">
        <v>3035</v>
      </c>
      <c r="C3359" s="58" t="s">
        <v>109</v>
      </c>
      <c r="D3359" s="58" t="s">
        <v>112</v>
      </c>
      <c r="E3359" s="58"/>
      <c r="F3359" s="58"/>
      <c r="G3359" s="58">
        <f>+IF(F3359&gt;K3359+100000,F3359-K3359,0)</f>
        <v>0</v>
      </c>
      <c r="H3359" s="58"/>
      <c r="I3359" s="58"/>
      <c r="J3359" s="58"/>
      <c r="K3359" s="58">
        <v>1921993</v>
      </c>
      <c r="L3359" s="12" t="s">
        <v>91</v>
      </c>
      <c r="M3359" s="12" t="s">
        <v>91</v>
      </c>
      <c r="N3359" s="12" t="s">
        <v>91</v>
      </c>
      <c r="O3359" s="12">
        <v>4</v>
      </c>
      <c r="P3359" s="12">
        <v>0</v>
      </c>
      <c r="Q3359" s="12">
        <v>0</v>
      </c>
      <c r="R3359" s="12">
        <v>76130</v>
      </c>
      <c r="S3359" s="59">
        <v>2.010958904109589</v>
      </c>
      <c r="T3359" s="59">
        <v>35.084931506849315</v>
      </c>
      <c r="U3359" s="12">
        <v>2</v>
      </c>
      <c r="V3359" s="12">
        <v>4</v>
      </c>
      <c r="W3359" s="12">
        <v>3</v>
      </c>
      <c r="X3359" s="12">
        <v>5</v>
      </c>
      <c r="Y3359" s="12">
        <v>2</v>
      </c>
      <c r="Z3359" s="58">
        <v>0</v>
      </c>
      <c r="AA3359" s="58">
        <v>0</v>
      </c>
      <c r="AB3359" s="58">
        <v>0</v>
      </c>
      <c r="AC3359" s="58" t="s">
        <v>91</v>
      </c>
    </row>
    <row r="3360" spans="1:29" x14ac:dyDescent="0.3">
      <c r="A3360" s="57">
        <v>2028464440</v>
      </c>
      <c r="B3360" s="12" t="s">
        <v>3036</v>
      </c>
      <c r="C3360" s="58" t="s">
        <v>108</v>
      </c>
      <c r="D3360" s="58" t="s">
        <v>113</v>
      </c>
      <c r="E3360" s="58"/>
      <c r="F3360" s="58">
        <v>1254954</v>
      </c>
      <c r="G3360" s="58">
        <f>+IF(F3360&gt;K3360+100000,F3360-K3360,0)</f>
        <v>0</v>
      </c>
      <c r="H3360" s="58">
        <v>257046.00000000003</v>
      </c>
      <c r="I3360" s="58">
        <v>0</v>
      </c>
      <c r="J3360" s="58">
        <v>0</v>
      </c>
      <c r="K3360" s="58">
        <v>1921998</v>
      </c>
      <c r="L3360" s="12" t="s">
        <v>88</v>
      </c>
      <c r="M3360" s="12" t="s">
        <v>89</v>
      </c>
      <c r="N3360" s="12" t="s">
        <v>10</v>
      </c>
      <c r="O3360" s="12">
        <v>4</v>
      </c>
      <c r="P3360" s="12">
        <v>0</v>
      </c>
      <c r="Q3360" s="12">
        <v>0</v>
      </c>
      <c r="R3360" s="12">
        <v>11001</v>
      </c>
      <c r="S3360" s="59">
        <v>2.010958904109589</v>
      </c>
      <c r="T3360" s="59">
        <v>29.375342465753423</v>
      </c>
      <c r="U3360" s="12">
        <v>1</v>
      </c>
      <c r="V3360" s="12">
        <v>5</v>
      </c>
      <c r="W3360" s="12">
        <v>3</v>
      </c>
      <c r="X3360" s="12">
        <v>6</v>
      </c>
      <c r="Y3360" s="12">
        <v>1</v>
      </c>
      <c r="Z3360" s="58">
        <v>0</v>
      </c>
      <c r="AA3360" s="58">
        <v>0</v>
      </c>
      <c r="AB3360" s="58">
        <v>0</v>
      </c>
      <c r="AC3360" s="58" t="s">
        <v>91</v>
      </c>
    </row>
    <row r="3361" spans="1:29" x14ac:dyDescent="0.3">
      <c r="A3361" s="57">
        <v>28268626</v>
      </c>
      <c r="B3361" s="12" t="s">
        <v>3038</v>
      </c>
      <c r="C3361" s="58" t="s">
        <v>108</v>
      </c>
      <c r="D3361" s="58" t="s">
        <v>113</v>
      </c>
      <c r="E3361" s="58">
        <v>462950</v>
      </c>
      <c r="F3361" s="58">
        <v>881859</v>
      </c>
      <c r="G3361" s="58">
        <f>+IF(F3361&gt;K3361+100000,F3361-K3361,0)</f>
        <v>0</v>
      </c>
      <c r="H3361" s="58">
        <v>66835</v>
      </c>
      <c r="I3361" s="58">
        <v>0</v>
      </c>
      <c r="J3361" s="58">
        <v>0</v>
      </c>
      <c r="K3361" s="58">
        <v>1926820</v>
      </c>
      <c r="L3361" s="12" t="s">
        <v>88</v>
      </c>
      <c r="M3361" s="12" t="s">
        <v>89</v>
      </c>
      <c r="N3361" s="12" t="s">
        <v>10</v>
      </c>
      <c r="O3361" s="12">
        <v>4</v>
      </c>
      <c r="P3361" s="12">
        <v>0</v>
      </c>
      <c r="Q3361" s="12">
        <v>0</v>
      </c>
      <c r="R3361" s="12">
        <v>68001</v>
      </c>
      <c r="S3361" s="59">
        <v>4.9479452054794519</v>
      </c>
      <c r="T3361" s="59">
        <v>53.783561643835618</v>
      </c>
      <c r="U3361" s="12">
        <v>2</v>
      </c>
      <c r="V3361" s="12">
        <v>2</v>
      </c>
      <c r="W3361" s="12">
        <v>3</v>
      </c>
      <c r="X3361" s="12">
        <v>2</v>
      </c>
      <c r="Y3361" s="12">
        <v>3</v>
      </c>
      <c r="Z3361" s="58">
        <v>0</v>
      </c>
      <c r="AA3361" s="58">
        <v>0</v>
      </c>
      <c r="AB3361" s="58">
        <v>0</v>
      </c>
      <c r="AC3361" s="58" t="s">
        <v>91</v>
      </c>
    </row>
    <row r="3362" spans="1:29" x14ac:dyDescent="0.3">
      <c r="A3362" s="57">
        <v>24626282</v>
      </c>
      <c r="B3362" s="12" t="s">
        <v>3039</v>
      </c>
      <c r="C3362" s="58" t="s">
        <v>108</v>
      </c>
      <c r="D3362" s="58" t="s">
        <v>113</v>
      </c>
      <c r="E3362" s="58">
        <v>269280</v>
      </c>
      <c r="F3362" s="58">
        <v>642473</v>
      </c>
      <c r="G3362" s="58">
        <f>+IF(F3362&gt;K3362+100000,F3362-K3362,0)</f>
        <v>0</v>
      </c>
      <c r="H3362" s="58">
        <v>131595</v>
      </c>
      <c r="I3362" s="58">
        <v>0</v>
      </c>
      <c r="J3362" s="58">
        <v>0</v>
      </c>
      <c r="K3362" s="58">
        <v>1936120</v>
      </c>
      <c r="L3362" s="12" t="s">
        <v>88</v>
      </c>
      <c r="M3362" s="12" t="s">
        <v>89</v>
      </c>
      <c r="N3362" s="12" t="s">
        <v>10</v>
      </c>
      <c r="O3362" s="12">
        <v>4</v>
      </c>
      <c r="P3362" s="12">
        <v>0</v>
      </c>
      <c r="Q3362" s="12">
        <v>0</v>
      </c>
      <c r="R3362" s="12">
        <v>68895</v>
      </c>
      <c r="S3362" s="59">
        <v>3.8191780821917809</v>
      </c>
      <c r="T3362" s="59">
        <v>42.953424657534249</v>
      </c>
      <c r="U3362" s="12">
        <v>1</v>
      </c>
      <c r="V3362" s="12">
        <v>2</v>
      </c>
      <c r="W3362" s="12">
        <v>1</v>
      </c>
      <c r="X3362" s="12">
        <v>2</v>
      </c>
      <c r="Y3362" s="12">
        <v>2</v>
      </c>
      <c r="Z3362" s="58">
        <v>0</v>
      </c>
      <c r="AA3362" s="58">
        <v>0</v>
      </c>
      <c r="AB3362" s="58">
        <v>0</v>
      </c>
      <c r="AC3362" s="58" t="s">
        <v>91</v>
      </c>
    </row>
    <row r="3363" spans="1:29" x14ac:dyDescent="0.3">
      <c r="A3363" s="57">
        <v>2008644806</v>
      </c>
      <c r="B3363" s="12" t="s">
        <v>3041</v>
      </c>
      <c r="C3363" s="58" t="s">
        <v>108</v>
      </c>
      <c r="D3363" s="58" t="s">
        <v>113</v>
      </c>
      <c r="E3363" s="58"/>
      <c r="F3363" s="58">
        <v>1432090</v>
      </c>
      <c r="G3363" s="58">
        <f>+IF(F3363&gt;K3363+100000,F3363-K3363,0)</f>
        <v>0</v>
      </c>
      <c r="H3363" s="58">
        <v>167238</v>
      </c>
      <c r="I3363" s="58">
        <v>0</v>
      </c>
      <c r="J3363" s="58">
        <v>0</v>
      </c>
      <c r="K3363" s="58">
        <v>1938820</v>
      </c>
      <c r="L3363" s="12" t="s">
        <v>88</v>
      </c>
      <c r="M3363" s="12" t="s">
        <v>89</v>
      </c>
      <c r="N3363" s="12" t="s">
        <v>10</v>
      </c>
      <c r="O3363" s="12">
        <v>4</v>
      </c>
      <c r="P3363" s="12">
        <v>0</v>
      </c>
      <c r="Q3363" s="12">
        <v>0</v>
      </c>
      <c r="R3363" s="12">
        <v>68255</v>
      </c>
      <c r="S3363" s="59">
        <v>5.1561643835616442</v>
      </c>
      <c r="T3363" s="59">
        <v>32.443835616438356</v>
      </c>
      <c r="U3363" s="12">
        <v>1</v>
      </c>
      <c r="V3363" s="12">
        <v>2</v>
      </c>
      <c r="W3363" s="12">
        <v>1</v>
      </c>
      <c r="X3363" s="12">
        <v>2</v>
      </c>
      <c r="Y3363" s="12">
        <v>3</v>
      </c>
      <c r="Z3363" s="58">
        <v>0</v>
      </c>
      <c r="AA3363" s="58">
        <v>0</v>
      </c>
      <c r="AB3363" s="58">
        <v>0</v>
      </c>
      <c r="AC3363" s="58" t="s">
        <v>91</v>
      </c>
    </row>
    <row r="3364" spans="1:29" x14ac:dyDescent="0.3">
      <c r="A3364" s="57">
        <v>2244062444</v>
      </c>
      <c r="B3364" s="12" t="s">
        <v>3042</v>
      </c>
      <c r="C3364" s="58" t="s">
        <v>109</v>
      </c>
      <c r="D3364" s="58" t="s">
        <v>112</v>
      </c>
      <c r="E3364" s="58"/>
      <c r="F3364" s="58"/>
      <c r="G3364" s="58">
        <f>+IF(F3364&gt;K3364+100000,F3364-K3364,0)</f>
        <v>0</v>
      </c>
      <c r="H3364" s="58"/>
      <c r="I3364" s="58"/>
      <c r="J3364" s="58"/>
      <c r="K3364" s="58">
        <v>1939155</v>
      </c>
      <c r="L3364" s="12" t="s">
        <v>91</v>
      </c>
      <c r="M3364" s="12" t="s">
        <v>91</v>
      </c>
      <c r="N3364" s="12" t="s">
        <v>91</v>
      </c>
      <c r="O3364" s="12">
        <v>4</v>
      </c>
      <c r="P3364" s="12">
        <v>0</v>
      </c>
      <c r="Q3364" s="12">
        <v>4</v>
      </c>
      <c r="R3364" s="12">
        <v>76130</v>
      </c>
      <c r="S3364" s="59">
        <v>1.3753424657534246</v>
      </c>
      <c r="T3364" s="59">
        <v>29.509589041095889</v>
      </c>
      <c r="U3364" s="12">
        <v>2</v>
      </c>
      <c r="V3364" s="12">
        <v>0</v>
      </c>
      <c r="W3364" s="12">
        <v>6</v>
      </c>
      <c r="X3364" s="12">
        <v>4</v>
      </c>
      <c r="Y3364" s="12">
        <v>1</v>
      </c>
      <c r="Z3364" s="58">
        <v>0</v>
      </c>
      <c r="AA3364" s="58">
        <v>0</v>
      </c>
      <c r="AB3364" s="58">
        <v>0</v>
      </c>
      <c r="AC3364" s="58" t="s">
        <v>91</v>
      </c>
    </row>
    <row r="3365" spans="1:29" x14ac:dyDescent="0.3">
      <c r="A3365" s="57">
        <v>2200806228</v>
      </c>
      <c r="B3365" s="12" t="s">
        <v>3043</v>
      </c>
      <c r="C3365" s="58" t="s">
        <v>108</v>
      </c>
      <c r="D3365" s="58" t="s">
        <v>29</v>
      </c>
      <c r="E3365" s="58"/>
      <c r="F3365" s="58">
        <v>2089416</v>
      </c>
      <c r="G3365" s="58">
        <f>+IF(F3365&gt;K3365+100000,F3365-K3365,0)</f>
        <v>146596</v>
      </c>
      <c r="H3365" s="58">
        <v>103104</v>
      </c>
      <c r="I3365" s="58">
        <v>0</v>
      </c>
      <c r="J3365" s="58">
        <v>0</v>
      </c>
      <c r="K3365" s="58">
        <v>1942820</v>
      </c>
      <c r="L3365" s="12" t="s">
        <v>88</v>
      </c>
      <c r="M3365" s="12" t="s">
        <v>89</v>
      </c>
      <c r="N3365" s="12" t="s">
        <v>10</v>
      </c>
      <c r="O3365" s="12">
        <v>4</v>
      </c>
      <c r="P3365" s="12">
        <v>0</v>
      </c>
      <c r="Q3365" s="12">
        <v>0</v>
      </c>
      <c r="R3365" s="12">
        <v>68615</v>
      </c>
      <c r="S3365" s="59">
        <v>5.1561643835616442</v>
      </c>
      <c r="T3365" s="59">
        <v>24.383561643835616</v>
      </c>
      <c r="U3365" s="12">
        <v>1</v>
      </c>
      <c r="V3365" s="12">
        <v>2</v>
      </c>
      <c r="W3365" s="12">
        <v>1</v>
      </c>
      <c r="X3365" s="12">
        <v>2</v>
      </c>
      <c r="Y3365" s="12">
        <v>1</v>
      </c>
      <c r="Z3365" s="58">
        <v>0</v>
      </c>
      <c r="AA3365" s="58">
        <v>0</v>
      </c>
      <c r="AB3365" s="58">
        <v>0</v>
      </c>
      <c r="AC3365" s="58" t="s">
        <v>91</v>
      </c>
    </row>
    <row r="3366" spans="1:29" x14ac:dyDescent="0.3">
      <c r="A3366" s="57">
        <v>2202640440</v>
      </c>
      <c r="B3366" s="12" t="s">
        <v>3047</v>
      </c>
      <c r="C3366" s="58" t="s">
        <v>108</v>
      </c>
      <c r="D3366" s="58" t="s">
        <v>29</v>
      </c>
      <c r="E3366" s="58"/>
      <c r="F3366" s="58">
        <v>2587222</v>
      </c>
      <c r="G3366" s="58">
        <f>+IF(F3366&gt;K3366+100000,F3366-K3366,0)</f>
        <v>638402</v>
      </c>
      <c r="H3366" s="58">
        <v>143124</v>
      </c>
      <c r="I3366" s="58">
        <v>0</v>
      </c>
      <c r="J3366" s="58">
        <v>0</v>
      </c>
      <c r="K3366" s="58">
        <v>1948820</v>
      </c>
      <c r="L3366" s="12" t="s">
        <v>88</v>
      </c>
      <c r="M3366" s="12" t="s">
        <v>89</v>
      </c>
      <c r="N3366" s="12" t="s">
        <v>10</v>
      </c>
      <c r="O3366" s="12">
        <v>4</v>
      </c>
      <c r="P3366" s="12">
        <v>0</v>
      </c>
      <c r="Q3366" s="12">
        <v>0</v>
      </c>
      <c r="R3366" s="12">
        <v>68895</v>
      </c>
      <c r="S3366" s="59">
        <v>5.1561643835616442</v>
      </c>
      <c r="T3366" s="59">
        <v>27.758904109589039</v>
      </c>
      <c r="U3366" s="12">
        <v>2</v>
      </c>
      <c r="V3366" s="12">
        <v>2</v>
      </c>
      <c r="W3366" s="12">
        <v>1</v>
      </c>
      <c r="X3366" s="12">
        <v>2</v>
      </c>
      <c r="Y3366" s="12">
        <v>1</v>
      </c>
      <c r="Z3366" s="58">
        <v>0</v>
      </c>
      <c r="AA3366" s="58">
        <v>0</v>
      </c>
      <c r="AB3366" s="58">
        <v>0</v>
      </c>
      <c r="AC3366" s="58" t="s">
        <v>91</v>
      </c>
    </row>
    <row r="3367" spans="1:29" x14ac:dyDescent="0.3">
      <c r="A3367" s="57">
        <v>8048048</v>
      </c>
      <c r="B3367" s="12" t="s">
        <v>3048</v>
      </c>
      <c r="C3367" s="58" t="s">
        <v>108</v>
      </c>
      <c r="D3367" s="58" t="s">
        <v>113</v>
      </c>
      <c r="E3367" s="58"/>
      <c r="F3367" s="58">
        <v>955053</v>
      </c>
      <c r="G3367" s="58">
        <f>+IF(F3367&gt;K3367+100000,F3367-K3367,0)</f>
        <v>0</v>
      </c>
      <c r="H3367" s="58">
        <v>144183</v>
      </c>
      <c r="I3367" s="58">
        <v>0</v>
      </c>
      <c r="J3367" s="58">
        <v>0</v>
      </c>
      <c r="K3367" s="58">
        <v>1948820</v>
      </c>
      <c r="L3367" s="12" t="s">
        <v>88</v>
      </c>
      <c r="M3367" s="12" t="s">
        <v>89</v>
      </c>
      <c r="N3367" s="12" t="s">
        <v>10</v>
      </c>
      <c r="O3367" s="12">
        <v>4</v>
      </c>
      <c r="P3367" s="12">
        <v>0</v>
      </c>
      <c r="Q3367" s="12">
        <v>0</v>
      </c>
      <c r="R3367" s="12">
        <v>13052</v>
      </c>
      <c r="S3367" s="59">
        <v>5.1561643835616442</v>
      </c>
      <c r="T3367" s="59">
        <v>37.906849315068492</v>
      </c>
      <c r="U3367" s="12">
        <v>1</v>
      </c>
      <c r="V3367" s="12">
        <v>0</v>
      </c>
      <c r="W3367" s="12">
        <v>1</v>
      </c>
      <c r="X3367" s="12">
        <v>2</v>
      </c>
      <c r="Y3367" s="12">
        <v>2</v>
      </c>
      <c r="Z3367" s="58">
        <v>0</v>
      </c>
      <c r="AA3367" s="58">
        <v>0</v>
      </c>
      <c r="AB3367" s="58">
        <v>0</v>
      </c>
      <c r="AC3367" s="58" t="s">
        <v>91</v>
      </c>
    </row>
    <row r="3368" spans="1:29" x14ac:dyDescent="0.3">
      <c r="A3368" s="57">
        <v>2044024646</v>
      </c>
      <c r="B3368" s="12" t="s">
        <v>3051</v>
      </c>
      <c r="C3368" s="58" t="s">
        <v>109</v>
      </c>
      <c r="D3368" s="58" t="s">
        <v>112</v>
      </c>
      <c r="E3368" s="58"/>
      <c r="F3368" s="58"/>
      <c r="G3368" s="58">
        <f>+IF(F3368&gt;K3368+100000,F3368-K3368,0)</f>
        <v>0</v>
      </c>
      <c r="H3368" s="58"/>
      <c r="I3368" s="58"/>
      <c r="J3368" s="58"/>
      <c r="K3368" s="58">
        <v>1956255</v>
      </c>
      <c r="L3368" s="12" t="s">
        <v>91</v>
      </c>
      <c r="M3368" s="12" t="s">
        <v>91</v>
      </c>
      <c r="N3368" s="12" t="s">
        <v>91</v>
      </c>
      <c r="O3368" s="12">
        <v>4</v>
      </c>
      <c r="P3368" s="12">
        <v>0</v>
      </c>
      <c r="Q3368" s="12">
        <v>0</v>
      </c>
      <c r="R3368" s="12">
        <v>13760</v>
      </c>
      <c r="S3368" s="59">
        <v>2.2821917808219179</v>
      </c>
      <c r="T3368" s="59">
        <v>28.641095890410959</v>
      </c>
      <c r="U3368" s="12">
        <v>2</v>
      </c>
      <c r="V3368" s="12">
        <v>5</v>
      </c>
      <c r="W3368" s="12">
        <v>1</v>
      </c>
      <c r="X3368" s="12">
        <v>5</v>
      </c>
      <c r="Y3368" s="12">
        <v>2</v>
      </c>
      <c r="Z3368" s="58">
        <v>0</v>
      </c>
      <c r="AA3368" s="58">
        <v>0</v>
      </c>
      <c r="AB3368" s="58">
        <v>0</v>
      </c>
      <c r="AC3368" s="58" t="s">
        <v>91</v>
      </c>
    </row>
    <row r="3369" spans="1:29" x14ac:dyDescent="0.3">
      <c r="A3369" s="57">
        <v>2000648882</v>
      </c>
      <c r="B3369" s="12" t="s">
        <v>3052</v>
      </c>
      <c r="C3369" s="58" t="s">
        <v>109</v>
      </c>
      <c r="D3369" s="58" t="s">
        <v>112</v>
      </c>
      <c r="E3369" s="58"/>
      <c r="F3369" s="58"/>
      <c r="G3369" s="58">
        <f>+IF(F3369&gt;K3369+100000,F3369-K3369,0)</f>
        <v>0</v>
      </c>
      <c r="H3369" s="58"/>
      <c r="I3369" s="58"/>
      <c r="J3369" s="58"/>
      <c r="K3369" s="58">
        <v>1956255</v>
      </c>
      <c r="L3369" s="12" t="s">
        <v>91</v>
      </c>
      <c r="M3369" s="12" t="s">
        <v>91</v>
      </c>
      <c r="N3369" s="12" t="s">
        <v>91</v>
      </c>
      <c r="O3369" s="12">
        <v>4</v>
      </c>
      <c r="P3369" s="12">
        <v>0</v>
      </c>
      <c r="Q3369" s="12">
        <v>0</v>
      </c>
      <c r="R3369" s="12">
        <v>68001</v>
      </c>
      <c r="S3369" s="59">
        <v>2.2821917808219179</v>
      </c>
      <c r="T3369" s="59">
        <v>30.712328767123289</v>
      </c>
      <c r="U3369" s="12">
        <v>1</v>
      </c>
      <c r="V3369" s="12">
        <v>5</v>
      </c>
      <c r="W3369" s="12">
        <v>2</v>
      </c>
      <c r="X3369" s="12">
        <v>5</v>
      </c>
      <c r="Y3369" s="12">
        <v>2</v>
      </c>
      <c r="Z3369" s="58">
        <v>0</v>
      </c>
      <c r="AA3369" s="58">
        <v>0</v>
      </c>
      <c r="AB3369" s="58">
        <v>0</v>
      </c>
      <c r="AC3369" s="58" t="s">
        <v>91</v>
      </c>
    </row>
    <row r="3370" spans="1:29" x14ac:dyDescent="0.3">
      <c r="A3370" s="57">
        <v>2006020200</v>
      </c>
      <c r="B3370" s="12" t="s">
        <v>3053</v>
      </c>
      <c r="C3370" s="58" t="s">
        <v>109</v>
      </c>
      <c r="D3370" s="58" t="s">
        <v>112</v>
      </c>
      <c r="E3370" s="58"/>
      <c r="F3370" s="58"/>
      <c r="G3370" s="58">
        <f>+IF(F3370&gt;K3370+100000,F3370-K3370,0)</f>
        <v>0</v>
      </c>
      <c r="H3370" s="58"/>
      <c r="I3370" s="58"/>
      <c r="J3370" s="58"/>
      <c r="K3370" s="58">
        <v>1956255</v>
      </c>
      <c r="L3370" s="12" t="s">
        <v>91</v>
      </c>
      <c r="M3370" s="12" t="s">
        <v>91</v>
      </c>
      <c r="N3370" s="12" t="s">
        <v>91</v>
      </c>
      <c r="O3370" s="12">
        <v>4</v>
      </c>
      <c r="P3370" s="12">
        <v>0</v>
      </c>
      <c r="Q3370" s="12">
        <v>0</v>
      </c>
      <c r="R3370" s="12">
        <v>68307</v>
      </c>
      <c r="S3370" s="59">
        <v>2.2821917808219179</v>
      </c>
      <c r="T3370" s="59">
        <v>32.175342465753424</v>
      </c>
      <c r="U3370" s="12">
        <v>2</v>
      </c>
      <c r="V3370" s="12">
        <v>5</v>
      </c>
      <c r="W3370" s="12">
        <v>3</v>
      </c>
      <c r="X3370" s="12">
        <v>4</v>
      </c>
      <c r="Y3370" s="12">
        <v>2</v>
      </c>
      <c r="Z3370" s="58">
        <v>0</v>
      </c>
      <c r="AA3370" s="58">
        <v>0</v>
      </c>
      <c r="AB3370" s="58">
        <v>0</v>
      </c>
      <c r="AC3370" s="58" t="s">
        <v>91</v>
      </c>
    </row>
    <row r="3371" spans="1:29" x14ac:dyDescent="0.3">
      <c r="A3371" s="57">
        <v>4482200</v>
      </c>
      <c r="B3371" s="12" t="s">
        <v>3054</v>
      </c>
      <c r="C3371" s="58" t="s">
        <v>109</v>
      </c>
      <c r="D3371" s="58" t="s">
        <v>112</v>
      </c>
      <c r="E3371" s="58">
        <v>245101</v>
      </c>
      <c r="F3371" s="58"/>
      <c r="G3371" s="58">
        <f>+IF(F3371&gt;K3371+100000,F3371-K3371,0)</f>
        <v>0</v>
      </c>
      <c r="H3371" s="58"/>
      <c r="I3371" s="58"/>
      <c r="J3371" s="58"/>
      <c r="K3371" s="58">
        <v>1957024</v>
      </c>
      <c r="L3371" s="12" t="s">
        <v>91</v>
      </c>
      <c r="M3371" s="12" t="s">
        <v>91</v>
      </c>
      <c r="N3371" s="12" t="s">
        <v>91</v>
      </c>
      <c r="O3371" s="12">
        <v>4</v>
      </c>
      <c r="P3371" s="12">
        <v>0</v>
      </c>
      <c r="Q3371" s="12">
        <v>0</v>
      </c>
      <c r="R3371" s="12">
        <v>76520</v>
      </c>
      <c r="S3371" s="59">
        <v>2.0904109589041098</v>
      </c>
      <c r="T3371" s="59">
        <v>37.479452054794521</v>
      </c>
      <c r="U3371" s="12">
        <v>1</v>
      </c>
      <c r="V3371" s="12">
        <v>5</v>
      </c>
      <c r="W3371" s="12">
        <v>4</v>
      </c>
      <c r="X3371" s="12">
        <v>4</v>
      </c>
      <c r="Y3371" s="12">
        <v>2</v>
      </c>
      <c r="Z3371" s="58">
        <v>0</v>
      </c>
      <c r="AA3371" s="58">
        <v>0</v>
      </c>
      <c r="AB3371" s="58">
        <v>0</v>
      </c>
      <c r="AC3371" s="58" t="s">
        <v>91</v>
      </c>
    </row>
    <row r="3372" spans="1:29" x14ac:dyDescent="0.3">
      <c r="A3372" s="57">
        <v>2228422642</v>
      </c>
      <c r="B3372" s="12" t="s">
        <v>3056</v>
      </c>
      <c r="C3372" s="58" t="s">
        <v>109</v>
      </c>
      <c r="D3372" s="58" t="s">
        <v>117</v>
      </c>
      <c r="E3372" s="58">
        <v>12783124</v>
      </c>
      <c r="F3372" s="58"/>
      <c r="G3372" s="58">
        <f>+IF(F3372&gt;K3372+100000,F3372-K3372,0)</f>
        <v>0</v>
      </c>
      <c r="H3372" s="58"/>
      <c r="I3372" s="58"/>
      <c r="J3372" s="58"/>
      <c r="K3372" s="58">
        <v>1959259</v>
      </c>
      <c r="L3372" s="12" t="s">
        <v>91</v>
      </c>
      <c r="M3372" s="12" t="s">
        <v>91</v>
      </c>
      <c r="N3372" s="12" t="s">
        <v>91</v>
      </c>
      <c r="O3372" s="12">
        <v>4</v>
      </c>
      <c r="P3372" s="12">
        <v>0</v>
      </c>
      <c r="Q3372" s="12">
        <v>0</v>
      </c>
      <c r="R3372" s="12">
        <v>76130</v>
      </c>
      <c r="S3372" s="59">
        <v>2.0493150684931507</v>
      </c>
      <c r="T3372" s="59">
        <v>32.454794520547942</v>
      </c>
      <c r="U3372" s="12">
        <v>2</v>
      </c>
      <c r="V3372" s="12">
        <v>5</v>
      </c>
      <c r="W3372" s="12">
        <v>3</v>
      </c>
      <c r="X3372" s="12">
        <v>6</v>
      </c>
      <c r="Y3372" s="12">
        <v>3</v>
      </c>
      <c r="Z3372" s="58">
        <v>0</v>
      </c>
      <c r="AA3372" s="58">
        <v>0</v>
      </c>
      <c r="AB3372" s="58">
        <v>0</v>
      </c>
      <c r="AC3372" s="58" t="s">
        <v>91</v>
      </c>
    </row>
    <row r="3373" spans="1:29" x14ac:dyDescent="0.3">
      <c r="A3373" s="57">
        <v>2086200662</v>
      </c>
      <c r="B3373" s="12" t="s">
        <v>3057</v>
      </c>
      <c r="C3373" s="58" t="s">
        <v>109</v>
      </c>
      <c r="D3373" s="58" t="s">
        <v>117</v>
      </c>
      <c r="E3373" s="58">
        <v>5967932</v>
      </c>
      <c r="F3373" s="58"/>
      <c r="G3373" s="58">
        <f>+IF(F3373&gt;K3373+100000,F3373-K3373,0)</f>
        <v>0</v>
      </c>
      <c r="H3373" s="58"/>
      <c r="I3373" s="58"/>
      <c r="J3373" s="58"/>
      <c r="K3373" s="58">
        <v>1959259</v>
      </c>
      <c r="L3373" s="12" t="s">
        <v>91</v>
      </c>
      <c r="M3373" s="12" t="s">
        <v>91</v>
      </c>
      <c r="N3373" s="12" t="s">
        <v>91</v>
      </c>
      <c r="O3373" s="12">
        <v>4</v>
      </c>
      <c r="P3373" s="12">
        <v>0</v>
      </c>
      <c r="Q3373" s="12">
        <v>0</v>
      </c>
      <c r="R3373" s="12">
        <v>76130</v>
      </c>
      <c r="S3373" s="59">
        <v>2.0493150684931507</v>
      </c>
      <c r="T3373" s="59">
        <v>29.18082191780822</v>
      </c>
      <c r="U3373" s="12">
        <v>1</v>
      </c>
      <c r="V3373" s="12">
        <v>0</v>
      </c>
      <c r="W3373" s="12">
        <v>3</v>
      </c>
      <c r="X3373" s="12">
        <v>6</v>
      </c>
      <c r="Y3373" s="12">
        <v>1</v>
      </c>
      <c r="Z3373" s="58">
        <v>0</v>
      </c>
      <c r="AA3373" s="58">
        <v>0</v>
      </c>
      <c r="AB3373" s="58">
        <v>0</v>
      </c>
      <c r="AC3373" s="58" t="s">
        <v>91</v>
      </c>
    </row>
    <row r="3374" spans="1:29" x14ac:dyDescent="0.3">
      <c r="A3374" s="57">
        <v>2008824662</v>
      </c>
      <c r="B3374" s="12" t="s">
        <v>3059</v>
      </c>
      <c r="C3374" s="58" t="s">
        <v>108</v>
      </c>
      <c r="D3374" s="58" t="s">
        <v>29</v>
      </c>
      <c r="E3374" s="58"/>
      <c r="F3374" s="58">
        <v>2550649</v>
      </c>
      <c r="G3374" s="58">
        <f>+IF(F3374&gt;K3374+100000,F3374-K3374,0)</f>
        <v>590795</v>
      </c>
      <c r="H3374" s="58">
        <v>189706</v>
      </c>
      <c r="I3374" s="58">
        <v>0</v>
      </c>
      <c r="J3374" s="58">
        <v>0</v>
      </c>
      <c r="K3374" s="58">
        <v>1959854</v>
      </c>
      <c r="L3374" s="12" t="s">
        <v>88</v>
      </c>
      <c r="M3374" s="12" t="s">
        <v>89</v>
      </c>
      <c r="N3374" s="12" t="s">
        <v>10</v>
      </c>
      <c r="O3374" s="12">
        <v>4</v>
      </c>
      <c r="P3374" s="12">
        <v>0</v>
      </c>
      <c r="Q3374" s="12">
        <v>0</v>
      </c>
      <c r="R3374" s="12">
        <v>68001</v>
      </c>
      <c r="S3374" s="59">
        <v>5.9232876712328766</v>
      </c>
      <c r="T3374" s="59">
        <v>29.353424657534248</v>
      </c>
      <c r="U3374" s="12">
        <v>2</v>
      </c>
      <c r="V3374" s="12">
        <v>5</v>
      </c>
      <c r="W3374" s="12">
        <v>2</v>
      </c>
      <c r="X3374" s="12">
        <v>3</v>
      </c>
      <c r="Y3374" s="12">
        <v>1</v>
      </c>
      <c r="Z3374" s="58">
        <v>0</v>
      </c>
      <c r="AA3374" s="58">
        <v>0</v>
      </c>
      <c r="AB3374" s="58">
        <v>0</v>
      </c>
      <c r="AC3374" s="58" t="s">
        <v>91</v>
      </c>
    </row>
    <row r="3375" spans="1:29" x14ac:dyDescent="0.3">
      <c r="A3375" s="57">
        <v>2224668482</v>
      </c>
      <c r="B3375" s="12" t="s">
        <v>3061</v>
      </c>
      <c r="C3375" s="58" t="s">
        <v>109</v>
      </c>
      <c r="D3375" s="58" t="s">
        <v>112</v>
      </c>
      <c r="E3375" s="58">
        <v>1636133</v>
      </c>
      <c r="F3375" s="58"/>
      <c r="G3375" s="58">
        <f>+IF(F3375&gt;K3375+100000,F3375-K3375,0)</f>
        <v>0</v>
      </c>
      <c r="H3375" s="58"/>
      <c r="I3375" s="58"/>
      <c r="J3375" s="58"/>
      <c r="K3375" s="58">
        <v>1967115</v>
      </c>
      <c r="L3375" s="12" t="s">
        <v>91</v>
      </c>
      <c r="M3375" s="12" t="s">
        <v>91</v>
      </c>
      <c r="N3375" s="12" t="s">
        <v>91</v>
      </c>
      <c r="O3375" s="12">
        <v>4</v>
      </c>
      <c r="P3375" s="12">
        <v>0</v>
      </c>
      <c r="Q3375" s="12">
        <v>0</v>
      </c>
      <c r="R3375" s="12">
        <v>76520</v>
      </c>
      <c r="S3375" s="59">
        <v>3.2191780821917808</v>
      </c>
      <c r="T3375" s="59">
        <v>27.621917808219177</v>
      </c>
      <c r="U3375" s="12">
        <v>1</v>
      </c>
      <c r="V3375" s="12">
        <v>0</v>
      </c>
      <c r="W3375" s="12">
        <v>2</v>
      </c>
      <c r="X3375" s="12">
        <v>3</v>
      </c>
      <c r="Y3375" s="12">
        <v>1</v>
      </c>
      <c r="Z3375" s="58">
        <v>0</v>
      </c>
      <c r="AA3375" s="58">
        <v>0</v>
      </c>
      <c r="AB3375" s="58">
        <v>0</v>
      </c>
      <c r="AC3375" s="58" t="s">
        <v>91</v>
      </c>
    </row>
    <row r="3376" spans="1:29" x14ac:dyDescent="0.3">
      <c r="A3376" s="57">
        <v>4824266</v>
      </c>
      <c r="B3376" s="12" t="s">
        <v>3062</v>
      </c>
      <c r="C3376" s="58" t="s">
        <v>108</v>
      </c>
      <c r="D3376" s="58" t="s">
        <v>113</v>
      </c>
      <c r="E3376" s="58">
        <v>40200</v>
      </c>
      <c r="F3376" s="58">
        <v>1516518</v>
      </c>
      <c r="G3376" s="58">
        <f>+IF(F3376&gt;K3376+100000,F3376-K3376,0)</f>
        <v>0</v>
      </c>
      <c r="H3376" s="58">
        <v>138169</v>
      </c>
      <c r="I3376" s="58">
        <v>0</v>
      </c>
      <c r="J3376" s="58">
        <v>0</v>
      </c>
      <c r="K3376" s="58">
        <v>1967620</v>
      </c>
      <c r="L3376" s="12" t="s">
        <v>88</v>
      </c>
      <c r="M3376" s="12" t="s">
        <v>89</v>
      </c>
      <c r="N3376" s="12" t="s">
        <v>10</v>
      </c>
      <c r="O3376" s="12">
        <v>4</v>
      </c>
      <c r="P3376" s="12">
        <v>0</v>
      </c>
      <c r="Q3376" s="12">
        <v>0</v>
      </c>
      <c r="R3376" s="12">
        <v>13760</v>
      </c>
      <c r="S3376" s="59">
        <v>4.816438356164384</v>
      </c>
      <c r="T3376" s="59">
        <v>43.969863013698628</v>
      </c>
      <c r="U3376" s="12">
        <v>1</v>
      </c>
      <c r="V3376" s="12">
        <v>2</v>
      </c>
      <c r="W3376" s="12">
        <v>1</v>
      </c>
      <c r="X3376" s="12">
        <v>2</v>
      </c>
      <c r="Y3376" s="12">
        <v>1</v>
      </c>
      <c r="Z3376" s="58">
        <v>0</v>
      </c>
      <c r="AA3376" s="58">
        <v>0</v>
      </c>
      <c r="AB3376" s="58">
        <v>0</v>
      </c>
      <c r="AC3376" s="58" t="s">
        <v>91</v>
      </c>
    </row>
    <row r="3377" spans="1:29" x14ac:dyDescent="0.3">
      <c r="A3377" s="57">
        <v>66084640</v>
      </c>
      <c r="B3377" s="12" t="s">
        <v>3063</v>
      </c>
      <c r="C3377" s="58" t="s">
        <v>108</v>
      </c>
      <c r="D3377" s="58" t="s">
        <v>113</v>
      </c>
      <c r="E3377" s="58">
        <v>827964</v>
      </c>
      <c r="F3377" s="58">
        <v>577101</v>
      </c>
      <c r="G3377" s="58">
        <f>+IF(F3377&gt;K3377+100000,F3377-K3377,0)</f>
        <v>0</v>
      </c>
      <c r="H3377" s="58">
        <v>158194</v>
      </c>
      <c r="I3377" s="58">
        <v>0</v>
      </c>
      <c r="J3377" s="58">
        <v>0</v>
      </c>
      <c r="K3377" s="58">
        <v>1968521</v>
      </c>
      <c r="L3377" s="12" t="s">
        <v>88</v>
      </c>
      <c r="M3377" s="12" t="s">
        <v>89</v>
      </c>
      <c r="N3377" s="12" t="s">
        <v>10</v>
      </c>
      <c r="O3377" s="12">
        <v>4</v>
      </c>
      <c r="P3377" s="12">
        <v>0</v>
      </c>
      <c r="Q3377" s="12">
        <v>0</v>
      </c>
      <c r="R3377" s="12">
        <v>76001</v>
      </c>
      <c r="S3377" s="59">
        <v>3.1863013698630138</v>
      </c>
      <c r="T3377" s="59">
        <v>45.706849315068496</v>
      </c>
      <c r="U3377" s="12">
        <v>2</v>
      </c>
      <c r="V3377" s="12">
        <v>2</v>
      </c>
      <c r="W3377" s="12">
        <v>3</v>
      </c>
      <c r="X3377" s="12">
        <v>3</v>
      </c>
      <c r="Y3377" s="12">
        <v>2</v>
      </c>
      <c r="Z3377" s="58">
        <v>0</v>
      </c>
      <c r="AA3377" s="58">
        <v>0</v>
      </c>
      <c r="AB3377" s="58">
        <v>0</v>
      </c>
      <c r="AC3377" s="58" t="s">
        <v>91</v>
      </c>
    </row>
    <row r="3378" spans="1:29" x14ac:dyDescent="0.3">
      <c r="A3378" s="57">
        <v>2244228482</v>
      </c>
      <c r="B3378" s="12" t="s">
        <v>3064</v>
      </c>
      <c r="C3378" s="58" t="s">
        <v>109</v>
      </c>
      <c r="D3378" s="58" t="s">
        <v>112</v>
      </c>
      <c r="E3378" s="58"/>
      <c r="F3378" s="58"/>
      <c r="G3378" s="58">
        <f>+IF(F3378&gt;K3378+100000,F3378-K3378,0)</f>
        <v>0</v>
      </c>
      <c r="H3378" s="58"/>
      <c r="I3378" s="58"/>
      <c r="J3378" s="58"/>
      <c r="K3378" s="58">
        <v>1968521</v>
      </c>
      <c r="L3378" s="12" t="s">
        <v>91</v>
      </c>
      <c r="M3378" s="12" t="s">
        <v>91</v>
      </c>
      <c r="N3378" s="12" t="s">
        <v>91</v>
      </c>
      <c r="O3378" s="12">
        <v>4</v>
      </c>
      <c r="P3378" s="12">
        <v>0</v>
      </c>
      <c r="Q3378" s="12">
        <v>0</v>
      </c>
      <c r="R3378" s="12">
        <v>8001</v>
      </c>
      <c r="S3378" s="59">
        <v>3.1863013698630138</v>
      </c>
      <c r="T3378" s="59">
        <v>30.964383561643835</v>
      </c>
      <c r="U3378" s="12">
        <v>2</v>
      </c>
      <c r="V3378" s="12">
        <v>0</v>
      </c>
      <c r="W3378" s="12">
        <v>2</v>
      </c>
      <c r="X3378" s="12">
        <v>2</v>
      </c>
      <c r="Y3378" s="12">
        <v>1</v>
      </c>
      <c r="Z3378" s="58">
        <v>0</v>
      </c>
      <c r="AA3378" s="58">
        <v>0</v>
      </c>
      <c r="AB3378" s="58">
        <v>0</v>
      </c>
      <c r="AC3378" s="58" t="s">
        <v>91</v>
      </c>
    </row>
    <row r="3379" spans="1:29" x14ac:dyDescent="0.3">
      <c r="A3379" s="57">
        <v>84660826</v>
      </c>
      <c r="B3379" s="12" t="s">
        <v>3065</v>
      </c>
      <c r="C3379" s="58" t="s">
        <v>108</v>
      </c>
      <c r="D3379" s="58" t="s">
        <v>29</v>
      </c>
      <c r="E3379" s="58"/>
      <c r="F3379" s="58">
        <v>2809893</v>
      </c>
      <c r="G3379" s="58">
        <f>+IF(F3379&gt;K3379+100000,F3379-K3379,0)</f>
        <v>839073</v>
      </c>
      <c r="H3379" s="58">
        <v>138658</v>
      </c>
      <c r="I3379" s="58">
        <v>0</v>
      </c>
      <c r="J3379" s="58">
        <v>0</v>
      </c>
      <c r="K3379" s="58">
        <v>1970820</v>
      </c>
      <c r="L3379" s="12" t="s">
        <v>88</v>
      </c>
      <c r="M3379" s="12" t="s">
        <v>89</v>
      </c>
      <c r="N3379" s="12" t="s">
        <v>10</v>
      </c>
      <c r="O3379" s="12">
        <v>4</v>
      </c>
      <c r="P3379" s="12">
        <v>0</v>
      </c>
      <c r="Q3379" s="12">
        <v>0</v>
      </c>
      <c r="R3379" s="12">
        <v>13052</v>
      </c>
      <c r="S3379" s="59">
        <v>5.1972602739726028</v>
      </c>
      <c r="T3379" s="59">
        <v>44.482191780821921</v>
      </c>
      <c r="U3379" s="12">
        <v>1</v>
      </c>
      <c r="V3379" s="12">
        <v>2</v>
      </c>
      <c r="W3379" s="12">
        <v>1</v>
      </c>
      <c r="X3379" s="12">
        <v>3</v>
      </c>
      <c r="Y3379" s="12">
        <v>3</v>
      </c>
      <c r="Z3379" s="58">
        <v>0</v>
      </c>
      <c r="AA3379" s="58">
        <v>0</v>
      </c>
      <c r="AB3379" s="58">
        <v>0</v>
      </c>
      <c r="AC3379" s="58" t="s">
        <v>91</v>
      </c>
    </row>
    <row r="3380" spans="1:29" x14ac:dyDescent="0.3">
      <c r="A3380" s="57">
        <v>2442208</v>
      </c>
      <c r="B3380" s="12" t="s">
        <v>3068</v>
      </c>
      <c r="C3380" s="58" t="s">
        <v>109</v>
      </c>
      <c r="D3380" s="58" t="s">
        <v>112</v>
      </c>
      <c r="E3380" s="58"/>
      <c r="F3380" s="58"/>
      <c r="G3380" s="58">
        <f>+IF(F3380&gt;K3380+100000,F3380-K3380,0)</f>
        <v>0</v>
      </c>
      <c r="H3380" s="58"/>
      <c r="I3380" s="58"/>
      <c r="J3380" s="58"/>
      <c r="K3380" s="58">
        <v>1970820</v>
      </c>
      <c r="L3380" s="12" t="s">
        <v>91</v>
      </c>
      <c r="M3380" s="12" t="s">
        <v>91</v>
      </c>
      <c r="N3380" s="12" t="s">
        <v>91</v>
      </c>
      <c r="O3380" s="12">
        <v>4</v>
      </c>
      <c r="P3380" s="12">
        <v>0</v>
      </c>
      <c r="Q3380" s="12">
        <v>0</v>
      </c>
      <c r="R3380" s="12">
        <v>68895</v>
      </c>
      <c r="S3380" s="59">
        <v>5.1972602739726028</v>
      </c>
      <c r="T3380" s="59">
        <v>59.528767123287672</v>
      </c>
      <c r="U3380" s="12">
        <v>1</v>
      </c>
      <c r="V3380" s="12">
        <v>2</v>
      </c>
      <c r="W3380" s="12">
        <v>2</v>
      </c>
      <c r="X3380" s="12">
        <v>2</v>
      </c>
      <c r="Y3380" s="12">
        <v>3</v>
      </c>
      <c r="Z3380" s="58">
        <v>0</v>
      </c>
      <c r="AA3380" s="58">
        <v>0</v>
      </c>
      <c r="AB3380" s="58">
        <v>0</v>
      </c>
      <c r="AC3380" s="58" t="s">
        <v>91</v>
      </c>
    </row>
    <row r="3381" spans="1:29" x14ac:dyDescent="0.3">
      <c r="A3381" s="57">
        <v>2006420004</v>
      </c>
      <c r="B3381" s="12" t="s">
        <v>3073</v>
      </c>
      <c r="C3381" s="58" t="s">
        <v>106</v>
      </c>
      <c r="D3381" s="58" t="s">
        <v>115</v>
      </c>
      <c r="E3381" s="58"/>
      <c r="F3381" s="58">
        <v>6408236</v>
      </c>
      <c r="G3381" s="58">
        <f>+IF(F3381&gt;K3381+100000,F3381-K3381,0)</f>
        <v>4423607</v>
      </c>
      <c r="H3381" s="58">
        <v>164484</v>
      </c>
      <c r="I3381" s="58">
        <v>0</v>
      </c>
      <c r="J3381" s="58">
        <v>2400000</v>
      </c>
      <c r="K3381" s="58">
        <v>1984629</v>
      </c>
      <c r="L3381" s="12" t="s">
        <v>87</v>
      </c>
      <c r="M3381" s="12" t="s">
        <v>89</v>
      </c>
      <c r="N3381" s="12" t="s">
        <v>10</v>
      </c>
      <c r="O3381" s="12">
        <v>4</v>
      </c>
      <c r="P3381" s="12">
        <v>0</v>
      </c>
      <c r="Q3381" s="12">
        <v>0</v>
      </c>
      <c r="R3381" s="12">
        <v>68255</v>
      </c>
      <c r="S3381" s="59">
        <v>5.1561643835616442</v>
      </c>
      <c r="T3381" s="59">
        <v>26.038356164383561</v>
      </c>
      <c r="U3381" s="12">
        <v>1</v>
      </c>
      <c r="V3381" s="12">
        <v>4</v>
      </c>
      <c r="W3381" s="12">
        <v>1</v>
      </c>
      <c r="X3381" s="12">
        <v>3</v>
      </c>
      <c r="Y3381" s="12">
        <v>1</v>
      </c>
      <c r="Z3381" s="58">
        <v>0</v>
      </c>
      <c r="AA3381" s="58">
        <v>0</v>
      </c>
      <c r="AB3381" s="58">
        <v>0</v>
      </c>
      <c r="AC3381" s="58" t="s">
        <v>91</v>
      </c>
    </row>
    <row r="3382" spans="1:29" x14ac:dyDescent="0.3">
      <c r="A3382" s="57">
        <v>2006888608</v>
      </c>
      <c r="B3382" s="12" t="s">
        <v>3074</v>
      </c>
      <c r="C3382" s="58" t="s">
        <v>108</v>
      </c>
      <c r="D3382" s="58" t="s">
        <v>114</v>
      </c>
      <c r="E3382" s="58">
        <v>329067</v>
      </c>
      <c r="F3382" s="58">
        <v>3081479</v>
      </c>
      <c r="G3382" s="58">
        <f>+IF(F3382&gt;K3382+100000,F3382-K3382,0)</f>
        <v>1096659</v>
      </c>
      <c r="H3382" s="58">
        <v>142213</v>
      </c>
      <c r="I3382" s="58">
        <v>0</v>
      </c>
      <c r="J3382" s="58">
        <v>0</v>
      </c>
      <c r="K3382" s="58">
        <v>1984820</v>
      </c>
      <c r="L3382" s="12" t="s">
        <v>88</v>
      </c>
      <c r="M3382" s="12" t="s">
        <v>89</v>
      </c>
      <c r="N3382" s="12" t="s">
        <v>10</v>
      </c>
      <c r="O3382" s="12">
        <v>4</v>
      </c>
      <c r="P3382" s="12">
        <v>0</v>
      </c>
      <c r="Q3382" s="12">
        <v>0</v>
      </c>
      <c r="R3382" s="12">
        <v>5380</v>
      </c>
      <c r="S3382" s="59">
        <v>5.0630136986301366</v>
      </c>
      <c r="T3382" s="59">
        <v>35.446575342465756</v>
      </c>
      <c r="U3382" s="12">
        <v>1</v>
      </c>
      <c r="V3382" s="12">
        <v>4</v>
      </c>
      <c r="W3382" s="12">
        <v>2</v>
      </c>
      <c r="X3382" s="12">
        <v>2</v>
      </c>
      <c r="Y3382" s="12">
        <v>2</v>
      </c>
      <c r="Z3382" s="58">
        <v>0</v>
      </c>
      <c r="AA3382" s="58">
        <v>0</v>
      </c>
      <c r="AB3382" s="58">
        <v>0</v>
      </c>
      <c r="AC3382" s="58" t="s">
        <v>91</v>
      </c>
    </row>
    <row r="3383" spans="1:29" x14ac:dyDescent="0.3">
      <c r="A3383" s="57">
        <v>2008260602</v>
      </c>
      <c r="B3383" s="12" t="s">
        <v>3076</v>
      </c>
      <c r="C3383" s="58" t="s">
        <v>108</v>
      </c>
      <c r="D3383" s="58" t="s">
        <v>29</v>
      </c>
      <c r="E3383" s="58">
        <v>717500</v>
      </c>
      <c r="F3383" s="58">
        <v>2536578</v>
      </c>
      <c r="G3383" s="58">
        <f>+IF(F3383&gt;K3383+100000,F3383-K3383,0)</f>
        <v>547088</v>
      </c>
      <c r="H3383" s="58">
        <v>152973</v>
      </c>
      <c r="I3383" s="58">
        <v>0</v>
      </c>
      <c r="J3383" s="58">
        <v>0</v>
      </c>
      <c r="K3383" s="58">
        <v>1989490</v>
      </c>
      <c r="L3383" s="12" t="s">
        <v>88</v>
      </c>
      <c r="M3383" s="12" t="s">
        <v>89</v>
      </c>
      <c r="N3383" s="12" t="s">
        <v>10</v>
      </c>
      <c r="O3383" s="12">
        <v>4</v>
      </c>
      <c r="P3383" s="12">
        <v>0</v>
      </c>
      <c r="Q3383" s="12">
        <v>0</v>
      </c>
      <c r="R3383" s="12">
        <v>68307</v>
      </c>
      <c r="S3383" s="59">
        <v>8.9232876712328775</v>
      </c>
      <c r="T3383" s="59">
        <v>32.665753424657531</v>
      </c>
      <c r="U3383" s="12">
        <v>2</v>
      </c>
      <c r="V3383" s="12">
        <v>2</v>
      </c>
      <c r="W3383" s="12">
        <v>2</v>
      </c>
      <c r="X3383" s="12">
        <v>2</v>
      </c>
      <c r="Y3383" s="12">
        <v>3</v>
      </c>
      <c r="Z3383" s="58">
        <v>0</v>
      </c>
      <c r="AA3383" s="58">
        <v>0</v>
      </c>
      <c r="AB3383" s="58">
        <v>0</v>
      </c>
      <c r="AC3383" s="58" t="s">
        <v>91</v>
      </c>
    </row>
    <row r="3384" spans="1:29" x14ac:dyDescent="0.3">
      <c r="A3384" s="57">
        <v>28406084</v>
      </c>
      <c r="B3384" s="12" t="s">
        <v>3077</v>
      </c>
      <c r="C3384" s="58" t="s">
        <v>109</v>
      </c>
      <c r="D3384" s="58" t="s">
        <v>112</v>
      </c>
      <c r="E3384" s="58">
        <v>60200</v>
      </c>
      <c r="F3384" s="58"/>
      <c r="G3384" s="58">
        <f>+IF(F3384&gt;K3384+100000,F3384-K3384,0)</f>
        <v>0</v>
      </c>
      <c r="H3384" s="58"/>
      <c r="I3384" s="58"/>
      <c r="J3384" s="58"/>
      <c r="K3384" s="58">
        <v>1991082</v>
      </c>
      <c r="L3384" s="12" t="s">
        <v>91</v>
      </c>
      <c r="M3384" s="12" t="s">
        <v>91</v>
      </c>
      <c r="N3384" s="12" t="s">
        <v>91</v>
      </c>
      <c r="O3384" s="12">
        <v>4</v>
      </c>
      <c r="P3384" s="12">
        <v>0</v>
      </c>
      <c r="Q3384" s="12">
        <v>0</v>
      </c>
      <c r="R3384" s="12">
        <v>68895</v>
      </c>
      <c r="S3384" s="59">
        <v>2.2383561643835614</v>
      </c>
      <c r="T3384" s="59">
        <v>49.539726027397258</v>
      </c>
      <c r="U3384" s="12">
        <v>2</v>
      </c>
      <c r="V3384" s="12">
        <v>2</v>
      </c>
      <c r="W3384" s="12">
        <v>1</v>
      </c>
      <c r="X3384" s="12">
        <v>2</v>
      </c>
      <c r="Y3384" s="12">
        <v>2</v>
      </c>
      <c r="Z3384" s="58">
        <v>0</v>
      </c>
      <c r="AA3384" s="58">
        <v>0</v>
      </c>
      <c r="AB3384" s="58">
        <v>0</v>
      </c>
      <c r="AC3384" s="58" t="s">
        <v>91</v>
      </c>
    </row>
    <row r="3385" spans="1:29" x14ac:dyDescent="0.3">
      <c r="A3385" s="57">
        <v>22628842</v>
      </c>
      <c r="B3385" s="12" t="s">
        <v>3078</v>
      </c>
      <c r="C3385" s="58" t="s">
        <v>108</v>
      </c>
      <c r="D3385" s="58" t="s">
        <v>113</v>
      </c>
      <c r="E3385" s="58"/>
      <c r="F3385" s="58">
        <v>1629724</v>
      </c>
      <c r="G3385" s="58">
        <f>+IF(F3385&gt;K3385+100000,F3385-K3385,0)</f>
        <v>0</v>
      </c>
      <c r="H3385" s="58">
        <v>129000</v>
      </c>
      <c r="I3385" s="58">
        <v>0</v>
      </c>
      <c r="J3385" s="58">
        <v>0</v>
      </c>
      <c r="K3385" s="58">
        <v>1991520</v>
      </c>
      <c r="L3385" s="12" t="s">
        <v>88</v>
      </c>
      <c r="M3385" s="12" t="s">
        <v>89</v>
      </c>
      <c r="N3385" s="12" t="s">
        <v>10</v>
      </c>
      <c r="O3385" s="12">
        <v>4</v>
      </c>
      <c r="P3385" s="12">
        <v>0</v>
      </c>
      <c r="Q3385" s="12">
        <v>0</v>
      </c>
      <c r="R3385" s="12">
        <v>47189</v>
      </c>
      <c r="S3385" s="59">
        <v>9.9671232876712335</v>
      </c>
      <c r="T3385" s="59">
        <v>47.424657534246577</v>
      </c>
      <c r="U3385" s="12">
        <v>1</v>
      </c>
      <c r="V3385" s="12">
        <v>2</v>
      </c>
      <c r="W3385" s="12">
        <v>2</v>
      </c>
      <c r="X3385" s="12">
        <v>2</v>
      </c>
      <c r="Y3385" s="12">
        <v>2</v>
      </c>
      <c r="Z3385" s="58">
        <v>0</v>
      </c>
      <c r="AA3385" s="58">
        <v>0</v>
      </c>
      <c r="AB3385" s="58">
        <v>0</v>
      </c>
      <c r="AC3385" s="58" t="s">
        <v>91</v>
      </c>
    </row>
    <row r="3386" spans="1:29" x14ac:dyDescent="0.3">
      <c r="A3386" s="57">
        <v>2002886428</v>
      </c>
      <c r="B3386" s="12" t="s">
        <v>3079</v>
      </c>
      <c r="C3386" s="58" t="s">
        <v>109</v>
      </c>
      <c r="D3386" s="58" t="s">
        <v>117</v>
      </c>
      <c r="E3386" s="58">
        <v>7063400</v>
      </c>
      <c r="F3386" s="58"/>
      <c r="G3386" s="58">
        <f>+IF(F3386&gt;K3386+100000,F3386-K3386,0)</f>
        <v>0</v>
      </c>
      <c r="H3386" s="58"/>
      <c r="I3386" s="58"/>
      <c r="J3386" s="58"/>
      <c r="K3386" s="58">
        <v>1991959</v>
      </c>
      <c r="L3386" s="12" t="s">
        <v>91</v>
      </c>
      <c r="M3386" s="12" t="s">
        <v>91</v>
      </c>
      <c r="N3386" s="12" t="s">
        <v>91</v>
      </c>
      <c r="O3386" s="12">
        <v>4</v>
      </c>
      <c r="P3386" s="12">
        <v>0</v>
      </c>
      <c r="Q3386" s="12">
        <v>0</v>
      </c>
      <c r="R3386" s="12">
        <v>19001</v>
      </c>
      <c r="S3386" s="59">
        <v>3.2191780821917808</v>
      </c>
      <c r="T3386" s="59">
        <v>32.9972602739726</v>
      </c>
      <c r="U3386" s="12">
        <v>1</v>
      </c>
      <c r="V3386" s="12">
        <v>0</v>
      </c>
      <c r="W3386" s="12">
        <v>1</v>
      </c>
      <c r="X3386" s="12">
        <v>3</v>
      </c>
      <c r="Y3386" s="12">
        <v>1</v>
      </c>
      <c r="Z3386" s="58">
        <v>0</v>
      </c>
      <c r="AA3386" s="58">
        <v>0</v>
      </c>
      <c r="AB3386" s="58">
        <v>0</v>
      </c>
      <c r="AC3386" s="58" t="s">
        <v>91</v>
      </c>
    </row>
    <row r="3387" spans="1:29" x14ac:dyDescent="0.3">
      <c r="A3387" s="57">
        <v>24868460</v>
      </c>
      <c r="B3387" s="12" t="s">
        <v>3082</v>
      </c>
      <c r="C3387" s="58" t="s">
        <v>109</v>
      </c>
      <c r="D3387" s="58" t="s">
        <v>112</v>
      </c>
      <c r="E3387" s="58">
        <v>1209883</v>
      </c>
      <c r="F3387" s="58"/>
      <c r="G3387" s="58">
        <f>+IF(F3387&gt;K3387+100000,F3387-K3387,0)</f>
        <v>0</v>
      </c>
      <c r="H3387" s="58"/>
      <c r="I3387" s="58"/>
      <c r="J3387" s="58"/>
      <c r="K3387" s="58">
        <v>1994290</v>
      </c>
      <c r="L3387" s="12" t="s">
        <v>91</v>
      </c>
      <c r="M3387" s="12" t="s">
        <v>91</v>
      </c>
      <c r="N3387" s="12" t="s">
        <v>91</v>
      </c>
      <c r="O3387" s="12">
        <v>4</v>
      </c>
      <c r="P3387" s="12">
        <v>0</v>
      </c>
      <c r="Q3387" s="12">
        <v>0</v>
      </c>
      <c r="R3387" s="12">
        <v>76130</v>
      </c>
      <c r="S3387" s="59">
        <v>2.1479452054794521</v>
      </c>
      <c r="T3387" s="59">
        <v>38.11780821917808</v>
      </c>
      <c r="U3387" s="12">
        <v>2</v>
      </c>
      <c r="V3387" s="12">
        <v>4</v>
      </c>
      <c r="W3387" s="12">
        <v>2</v>
      </c>
      <c r="X3387" s="12">
        <v>3</v>
      </c>
      <c r="Y3387" s="12">
        <v>2</v>
      </c>
      <c r="Z3387" s="58">
        <v>0</v>
      </c>
      <c r="AA3387" s="58">
        <v>0</v>
      </c>
      <c r="AB3387" s="58">
        <v>0</v>
      </c>
      <c r="AC3387" s="58" t="s">
        <v>91</v>
      </c>
    </row>
    <row r="3388" spans="1:29" x14ac:dyDescent="0.3">
      <c r="A3388" s="57">
        <v>208044</v>
      </c>
      <c r="B3388" s="12" t="s">
        <v>3086</v>
      </c>
      <c r="C3388" s="58" t="s">
        <v>109</v>
      </c>
      <c r="D3388" s="58" t="s">
        <v>112</v>
      </c>
      <c r="E3388" s="58"/>
      <c r="F3388" s="58"/>
      <c r="G3388" s="58">
        <f>+IF(F3388&gt;K3388+100000,F3388-K3388,0)</f>
        <v>0</v>
      </c>
      <c r="H3388" s="58"/>
      <c r="I3388" s="58"/>
      <c r="J3388" s="58"/>
      <c r="K3388" s="58">
        <v>1998820</v>
      </c>
      <c r="L3388" s="12" t="s">
        <v>91</v>
      </c>
      <c r="M3388" s="12" t="s">
        <v>91</v>
      </c>
      <c r="N3388" s="12" t="s">
        <v>91</v>
      </c>
      <c r="O3388" s="12">
        <v>4</v>
      </c>
      <c r="P3388" s="12">
        <v>0</v>
      </c>
      <c r="Q3388" s="12">
        <v>0</v>
      </c>
      <c r="R3388" s="12">
        <v>13836</v>
      </c>
      <c r="S3388" s="59">
        <v>5.3232876712328769</v>
      </c>
      <c r="T3388" s="59">
        <v>43.504109589041093</v>
      </c>
      <c r="U3388" s="12">
        <v>1</v>
      </c>
      <c r="V3388" s="12">
        <v>2</v>
      </c>
      <c r="W3388" s="12">
        <v>1</v>
      </c>
      <c r="X3388" s="12">
        <v>2</v>
      </c>
      <c r="Y3388" s="12">
        <v>1</v>
      </c>
      <c r="Z3388" s="58">
        <v>0</v>
      </c>
      <c r="AA3388" s="58">
        <v>0</v>
      </c>
      <c r="AB3388" s="58">
        <v>0</v>
      </c>
      <c r="AC3388" s="58" t="s">
        <v>91</v>
      </c>
    </row>
    <row r="3389" spans="1:29" x14ac:dyDescent="0.3">
      <c r="A3389" s="57">
        <v>28226600</v>
      </c>
      <c r="B3389" s="12" t="s">
        <v>3088</v>
      </c>
      <c r="C3389" s="58" t="s">
        <v>109</v>
      </c>
      <c r="D3389" s="58" t="s">
        <v>112</v>
      </c>
      <c r="E3389" s="58">
        <v>31583</v>
      </c>
      <c r="F3389" s="58"/>
      <c r="G3389" s="58">
        <f>+IF(F3389&gt;K3389+100000,F3389-K3389,0)</f>
        <v>0</v>
      </c>
      <c r="H3389" s="58"/>
      <c r="I3389" s="58"/>
      <c r="J3389" s="58"/>
      <c r="K3389" s="58">
        <v>2005620</v>
      </c>
      <c r="L3389" s="12" t="s">
        <v>91</v>
      </c>
      <c r="M3389" s="12" t="s">
        <v>91</v>
      </c>
      <c r="N3389" s="12" t="s">
        <v>91</v>
      </c>
      <c r="O3389" s="12">
        <v>4</v>
      </c>
      <c r="P3389" s="12">
        <v>0</v>
      </c>
      <c r="Q3389" s="12">
        <v>0</v>
      </c>
      <c r="R3389" s="12">
        <v>68418</v>
      </c>
      <c r="S3389" s="59">
        <v>4.3150684931506849</v>
      </c>
      <c r="T3389" s="59">
        <v>37.671232876712331</v>
      </c>
      <c r="U3389" s="12">
        <v>2</v>
      </c>
      <c r="V3389" s="12">
        <v>2</v>
      </c>
      <c r="W3389" s="12">
        <v>1</v>
      </c>
      <c r="X3389" s="12">
        <v>2</v>
      </c>
      <c r="Y3389" s="12">
        <v>1</v>
      </c>
      <c r="Z3389" s="58">
        <v>0</v>
      </c>
      <c r="AA3389" s="58">
        <v>0</v>
      </c>
      <c r="AB3389" s="58">
        <v>0</v>
      </c>
      <c r="AC3389" s="58" t="s">
        <v>91</v>
      </c>
    </row>
    <row r="3390" spans="1:29" x14ac:dyDescent="0.3">
      <c r="A3390" s="57">
        <v>2228806004</v>
      </c>
      <c r="B3390" s="12" t="s">
        <v>3089</v>
      </c>
      <c r="C3390" s="58" t="s">
        <v>108</v>
      </c>
      <c r="D3390" s="58" t="s">
        <v>29</v>
      </c>
      <c r="E3390" s="58">
        <v>150667</v>
      </c>
      <c r="F3390" s="58">
        <v>2216112</v>
      </c>
      <c r="G3390" s="58">
        <f>+IF(F3390&gt;K3390+100000,F3390-K3390,0)</f>
        <v>210483</v>
      </c>
      <c r="H3390" s="58">
        <v>291552</v>
      </c>
      <c r="I3390" s="58">
        <v>0</v>
      </c>
      <c r="J3390" s="58">
        <v>0</v>
      </c>
      <c r="K3390" s="58">
        <v>2005629</v>
      </c>
      <c r="L3390" s="12" t="s">
        <v>88</v>
      </c>
      <c r="M3390" s="12" t="s">
        <v>89</v>
      </c>
      <c r="N3390" s="12" t="s">
        <v>10</v>
      </c>
      <c r="O3390" s="12">
        <v>4</v>
      </c>
      <c r="P3390" s="12">
        <v>0</v>
      </c>
      <c r="Q3390" s="12">
        <v>0</v>
      </c>
      <c r="R3390" s="12">
        <v>68001</v>
      </c>
      <c r="S3390" s="59">
        <v>5.7589041095890412</v>
      </c>
      <c r="T3390" s="59">
        <v>35.68767123287671</v>
      </c>
      <c r="U3390" s="12">
        <v>2</v>
      </c>
      <c r="V3390" s="12">
        <v>5</v>
      </c>
      <c r="W3390" s="12">
        <v>4</v>
      </c>
      <c r="X3390" s="12">
        <v>3</v>
      </c>
      <c r="Y3390" s="12">
        <v>1</v>
      </c>
      <c r="Z3390" s="58">
        <v>0</v>
      </c>
      <c r="AA3390" s="58">
        <v>0</v>
      </c>
      <c r="AB3390" s="58">
        <v>0</v>
      </c>
      <c r="AC3390" s="58" t="s">
        <v>91</v>
      </c>
    </row>
    <row r="3391" spans="1:29" x14ac:dyDescent="0.3">
      <c r="A3391" s="57">
        <v>2224620680</v>
      </c>
      <c r="B3391" s="12" t="s">
        <v>3090</v>
      </c>
      <c r="C3391" s="58" t="s">
        <v>108</v>
      </c>
      <c r="D3391" s="58" t="s">
        <v>113</v>
      </c>
      <c r="E3391" s="58">
        <v>747957</v>
      </c>
      <c r="F3391" s="58">
        <v>1005950</v>
      </c>
      <c r="G3391" s="58">
        <f>+IF(F3391&gt;K3391+100000,F3391-K3391,0)</f>
        <v>0</v>
      </c>
      <c r="H3391" s="58">
        <v>99310</v>
      </c>
      <c r="I3391" s="58">
        <v>0</v>
      </c>
      <c r="J3391" s="58">
        <v>0</v>
      </c>
      <c r="K3391" s="58">
        <v>2007738</v>
      </c>
      <c r="L3391" s="12" t="s">
        <v>88</v>
      </c>
      <c r="M3391" s="12" t="s">
        <v>89</v>
      </c>
      <c r="N3391" s="12" t="s">
        <v>10</v>
      </c>
      <c r="O3391" s="12">
        <v>4</v>
      </c>
      <c r="P3391" s="12">
        <v>0</v>
      </c>
      <c r="Q3391" s="12">
        <v>0</v>
      </c>
      <c r="R3391" s="12">
        <v>76130</v>
      </c>
      <c r="S3391" s="59">
        <v>0.59726027397260273</v>
      </c>
      <c r="T3391" s="59">
        <v>32.112328767123287</v>
      </c>
      <c r="U3391" s="12">
        <v>1</v>
      </c>
      <c r="V3391" s="12">
        <v>2</v>
      </c>
      <c r="W3391" s="12">
        <v>2</v>
      </c>
      <c r="X3391" s="12">
        <v>3</v>
      </c>
      <c r="Y3391" s="12">
        <v>3</v>
      </c>
      <c r="Z3391" s="58">
        <v>0</v>
      </c>
      <c r="AA3391" s="58">
        <v>0</v>
      </c>
      <c r="AB3391" s="58">
        <v>0</v>
      </c>
      <c r="AC3391" s="58" t="s">
        <v>91</v>
      </c>
    </row>
    <row r="3392" spans="1:29" x14ac:dyDescent="0.3">
      <c r="A3392" s="57">
        <v>20446842</v>
      </c>
      <c r="B3392" s="12" t="s">
        <v>3095</v>
      </c>
      <c r="C3392" s="58" t="s">
        <v>108</v>
      </c>
      <c r="D3392" s="58" t="s">
        <v>113</v>
      </c>
      <c r="E3392" s="58">
        <v>141292</v>
      </c>
      <c r="F3392" s="58">
        <v>487628</v>
      </c>
      <c r="G3392" s="58">
        <f>+IF(F3392&gt;K3392+100000,F3392-K3392,0)</f>
        <v>0</v>
      </c>
      <c r="H3392" s="58">
        <v>83562</v>
      </c>
      <c r="I3392" s="58">
        <v>0</v>
      </c>
      <c r="J3392" s="58">
        <v>0</v>
      </c>
      <c r="K3392" s="58">
        <v>2013888</v>
      </c>
      <c r="L3392" s="12" t="s">
        <v>88</v>
      </c>
      <c r="M3392" s="12" t="s">
        <v>89</v>
      </c>
      <c r="N3392" s="12" t="s">
        <v>10</v>
      </c>
      <c r="O3392" s="12">
        <v>4</v>
      </c>
      <c r="P3392" s="12">
        <v>0</v>
      </c>
      <c r="Q3392" s="12">
        <v>0</v>
      </c>
      <c r="R3392" s="12">
        <v>76130</v>
      </c>
      <c r="S3392" s="59">
        <v>0.34520547945205482</v>
      </c>
      <c r="T3392" s="59">
        <v>38.9972602739726</v>
      </c>
      <c r="U3392" s="12">
        <v>2</v>
      </c>
      <c r="V3392" s="12">
        <v>2</v>
      </c>
      <c r="W3392" s="12">
        <v>2</v>
      </c>
      <c r="X3392" s="12">
        <v>2</v>
      </c>
      <c r="Y3392" s="12">
        <v>1</v>
      </c>
      <c r="Z3392" s="58">
        <v>0</v>
      </c>
      <c r="AA3392" s="58">
        <v>0</v>
      </c>
      <c r="AB3392" s="58">
        <v>0</v>
      </c>
      <c r="AC3392" s="58" t="s">
        <v>91</v>
      </c>
    </row>
    <row r="3393" spans="1:29" x14ac:dyDescent="0.3">
      <c r="A3393" s="57">
        <v>2062886080</v>
      </c>
      <c r="B3393" s="12" t="s">
        <v>3096</v>
      </c>
      <c r="C3393" s="58" t="s">
        <v>108</v>
      </c>
      <c r="D3393" s="58" t="s">
        <v>29</v>
      </c>
      <c r="E3393" s="58"/>
      <c r="F3393" s="58">
        <v>2650606</v>
      </c>
      <c r="G3393" s="58">
        <f>+IF(F3393&gt;K3393+100000,F3393-K3393,0)</f>
        <v>636615</v>
      </c>
      <c r="H3393" s="58">
        <v>178002</v>
      </c>
      <c r="I3393" s="58">
        <v>0</v>
      </c>
      <c r="J3393" s="58">
        <v>200000</v>
      </c>
      <c r="K3393" s="58">
        <v>2013991</v>
      </c>
      <c r="L3393" s="12" t="s">
        <v>87</v>
      </c>
      <c r="M3393" s="12" t="s">
        <v>89</v>
      </c>
      <c r="N3393" s="12" t="s">
        <v>10</v>
      </c>
      <c r="O3393" s="12">
        <v>4</v>
      </c>
      <c r="P3393" s="12">
        <v>0</v>
      </c>
      <c r="Q3393" s="12">
        <v>0</v>
      </c>
      <c r="R3393" s="12">
        <v>19001</v>
      </c>
      <c r="S3393" s="59">
        <v>3.3013698630136985</v>
      </c>
      <c r="T3393" s="59">
        <v>26.18904109589041</v>
      </c>
      <c r="U3393" s="12">
        <v>2</v>
      </c>
      <c r="V3393" s="12">
        <v>2</v>
      </c>
      <c r="W3393" s="12">
        <v>2</v>
      </c>
      <c r="X3393" s="12">
        <v>2</v>
      </c>
      <c r="Y3393" s="12">
        <v>1</v>
      </c>
      <c r="Z3393" s="58">
        <v>0</v>
      </c>
      <c r="AA3393" s="58">
        <v>0</v>
      </c>
      <c r="AB3393" s="58">
        <v>0</v>
      </c>
      <c r="AC3393" s="58" t="s">
        <v>91</v>
      </c>
    </row>
    <row r="3394" spans="1:29" x14ac:dyDescent="0.3">
      <c r="A3394" s="57">
        <v>2224624602</v>
      </c>
      <c r="B3394" s="12" t="s">
        <v>3102</v>
      </c>
      <c r="C3394" s="58" t="s">
        <v>108</v>
      </c>
      <c r="D3394" s="58" t="s">
        <v>29</v>
      </c>
      <c r="E3394" s="58">
        <v>866247</v>
      </c>
      <c r="F3394" s="58">
        <v>2144274</v>
      </c>
      <c r="G3394" s="58">
        <f>+IF(F3394&gt;K3394+100000,F3394-K3394,0)</f>
        <v>111437</v>
      </c>
      <c r="H3394" s="58">
        <v>171580</v>
      </c>
      <c r="I3394" s="58">
        <v>0</v>
      </c>
      <c r="J3394" s="58">
        <v>800000</v>
      </c>
      <c r="K3394" s="58">
        <v>2032837</v>
      </c>
      <c r="L3394" s="12" t="s">
        <v>87</v>
      </c>
      <c r="M3394" s="12" t="s">
        <v>89</v>
      </c>
      <c r="N3394" s="12" t="s">
        <v>10</v>
      </c>
      <c r="O3394" s="12">
        <v>4</v>
      </c>
      <c r="P3394" s="12">
        <v>0</v>
      </c>
      <c r="Q3394" s="12">
        <v>0</v>
      </c>
      <c r="R3394" s="12">
        <v>76130</v>
      </c>
      <c r="S3394" s="59">
        <v>2.3013698630136985</v>
      </c>
      <c r="T3394" s="59">
        <v>32.350684931506848</v>
      </c>
      <c r="U3394" s="12">
        <v>2</v>
      </c>
      <c r="V3394" s="12">
        <v>2</v>
      </c>
      <c r="W3394" s="12">
        <v>3</v>
      </c>
      <c r="X3394" s="12">
        <v>2</v>
      </c>
      <c r="Y3394" s="12">
        <v>1</v>
      </c>
      <c r="Z3394" s="58">
        <v>0</v>
      </c>
      <c r="AA3394" s="58">
        <v>0</v>
      </c>
      <c r="AB3394" s="58">
        <v>0</v>
      </c>
      <c r="AC3394" s="58" t="s">
        <v>91</v>
      </c>
    </row>
    <row r="3395" spans="1:29" x14ac:dyDescent="0.3">
      <c r="A3395" s="57">
        <v>20462628</v>
      </c>
      <c r="B3395" s="12" t="s">
        <v>3104</v>
      </c>
      <c r="C3395" s="58" t="s">
        <v>108</v>
      </c>
      <c r="D3395" s="58" t="s">
        <v>113</v>
      </c>
      <c r="E3395" s="58">
        <v>49431</v>
      </c>
      <c r="F3395" s="58">
        <v>819120</v>
      </c>
      <c r="G3395" s="58">
        <f>+IF(F3395&gt;K3395+100000,F3395-K3395,0)</f>
        <v>0</v>
      </c>
      <c r="H3395" s="58">
        <v>140368</v>
      </c>
      <c r="I3395" s="58">
        <v>0</v>
      </c>
      <c r="J3395" s="58">
        <v>0</v>
      </c>
      <c r="K3395" s="58">
        <v>2033791</v>
      </c>
      <c r="L3395" s="12" t="s">
        <v>88</v>
      </c>
      <c r="M3395" s="12" t="s">
        <v>89</v>
      </c>
      <c r="N3395" s="12" t="s">
        <v>10</v>
      </c>
      <c r="O3395" s="12">
        <v>4</v>
      </c>
      <c r="P3395" s="12">
        <v>0</v>
      </c>
      <c r="Q3395" s="12">
        <v>0</v>
      </c>
      <c r="R3395" s="12">
        <v>68001</v>
      </c>
      <c r="S3395" s="59">
        <v>2.1479452054794521</v>
      </c>
      <c r="T3395" s="59">
        <v>36.961643835616435</v>
      </c>
      <c r="U3395" s="12">
        <v>2</v>
      </c>
      <c r="V3395" s="12">
        <v>5</v>
      </c>
      <c r="W3395" s="12">
        <v>2</v>
      </c>
      <c r="X3395" s="12">
        <v>5</v>
      </c>
      <c r="Y3395" s="12">
        <v>1</v>
      </c>
      <c r="Z3395" s="58">
        <v>0</v>
      </c>
      <c r="AA3395" s="58">
        <v>0</v>
      </c>
      <c r="AB3395" s="58">
        <v>0</v>
      </c>
      <c r="AC3395" s="58" t="s">
        <v>91</v>
      </c>
    </row>
    <row r="3396" spans="1:29" x14ac:dyDescent="0.3">
      <c r="A3396" s="57">
        <v>2006648000</v>
      </c>
      <c r="B3396" s="12" t="s">
        <v>3109</v>
      </c>
      <c r="C3396" s="58" t="s">
        <v>109</v>
      </c>
      <c r="D3396" s="58" t="s">
        <v>112</v>
      </c>
      <c r="E3396" s="58">
        <v>1122000</v>
      </c>
      <c r="F3396" s="58"/>
      <c r="G3396" s="58">
        <f>+IF(F3396&gt;K3396+100000,F3396-K3396,0)</f>
        <v>0</v>
      </c>
      <c r="H3396" s="58"/>
      <c r="I3396" s="58"/>
      <c r="J3396" s="58"/>
      <c r="K3396" s="58">
        <v>2038820</v>
      </c>
      <c r="L3396" s="12" t="s">
        <v>91</v>
      </c>
      <c r="M3396" s="12" t="s">
        <v>91</v>
      </c>
      <c r="N3396" s="12" t="s">
        <v>91</v>
      </c>
      <c r="O3396" s="12">
        <v>4</v>
      </c>
      <c r="P3396" s="12">
        <v>0</v>
      </c>
      <c r="Q3396" s="12">
        <v>0</v>
      </c>
      <c r="R3396" s="12">
        <v>68895</v>
      </c>
      <c r="S3396" s="59">
        <v>5.4082191780821915</v>
      </c>
      <c r="T3396" s="59">
        <v>24.695890410958903</v>
      </c>
      <c r="U3396" s="12">
        <v>1</v>
      </c>
      <c r="V3396" s="12">
        <v>2</v>
      </c>
      <c r="W3396" s="12">
        <v>2</v>
      </c>
      <c r="X3396" s="12">
        <v>2</v>
      </c>
      <c r="Y3396" s="12">
        <v>1</v>
      </c>
      <c r="Z3396" s="58">
        <v>0</v>
      </c>
      <c r="AA3396" s="58">
        <v>0</v>
      </c>
      <c r="AB3396" s="58">
        <v>0</v>
      </c>
      <c r="AC3396" s="58" t="s">
        <v>91</v>
      </c>
    </row>
    <row r="3397" spans="1:29" x14ac:dyDescent="0.3">
      <c r="A3397" s="57">
        <v>2060602040</v>
      </c>
      <c r="B3397" s="12" t="s">
        <v>3110</v>
      </c>
      <c r="C3397" s="58" t="s">
        <v>109</v>
      </c>
      <c r="D3397" s="58" t="s">
        <v>112</v>
      </c>
      <c r="E3397" s="58"/>
      <c r="F3397" s="58"/>
      <c r="G3397" s="58">
        <f>+IF(F3397&gt;K3397+100000,F3397-K3397,0)</f>
        <v>0</v>
      </c>
      <c r="H3397" s="58"/>
      <c r="I3397" s="58"/>
      <c r="J3397" s="58"/>
      <c r="K3397" s="58">
        <v>2038835</v>
      </c>
      <c r="L3397" s="12" t="s">
        <v>91</v>
      </c>
      <c r="M3397" s="12" t="s">
        <v>91</v>
      </c>
      <c r="N3397" s="12" t="s">
        <v>91</v>
      </c>
      <c r="O3397" s="12">
        <v>4</v>
      </c>
      <c r="P3397" s="12">
        <v>0</v>
      </c>
      <c r="Q3397" s="12">
        <v>0</v>
      </c>
      <c r="R3397" s="12">
        <v>19001</v>
      </c>
      <c r="S3397" s="59">
        <v>3.3123287671232875</v>
      </c>
      <c r="T3397" s="59">
        <v>29.057534246575344</v>
      </c>
      <c r="U3397" s="12">
        <v>1</v>
      </c>
      <c r="V3397" s="12">
        <v>0</v>
      </c>
      <c r="W3397" s="12">
        <v>1</v>
      </c>
      <c r="X3397" s="12">
        <v>2</v>
      </c>
      <c r="Y3397" s="12">
        <v>1</v>
      </c>
      <c r="Z3397" s="58">
        <v>0</v>
      </c>
      <c r="AA3397" s="58">
        <v>0</v>
      </c>
      <c r="AB3397" s="58">
        <v>0</v>
      </c>
      <c r="AC3397" s="58" t="s">
        <v>91</v>
      </c>
    </row>
    <row r="3398" spans="1:29" x14ac:dyDescent="0.3">
      <c r="A3398" s="57">
        <v>2004040460</v>
      </c>
      <c r="B3398" s="12" t="s">
        <v>3111</v>
      </c>
      <c r="C3398" s="58" t="s">
        <v>109</v>
      </c>
      <c r="D3398" s="58" t="s">
        <v>112</v>
      </c>
      <c r="E3398" s="58"/>
      <c r="F3398" s="58"/>
      <c r="G3398" s="58">
        <f>+IF(F3398&gt;K3398+100000,F3398-K3398,0)</f>
        <v>0</v>
      </c>
      <c r="H3398" s="58"/>
      <c r="I3398" s="58"/>
      <c r="J3398" s="58"/>
      <c r="K3398" s="58">
        <v>2038835</v>
      </c>
      <c r="L3398" s="12" t="s">
        <v>91</v>
      </c>
      <c r="M3398" s="12" t="s">
        <v>91</v>
      </c>
      <c r="N3398" s="12" t="s">
        <v>91</v>
      </c>
      <c r="O3398" s="12">
        <v>4</v>
      </c>
      <c r="P3398" s="12">
        <v>0</v>
      </c>
      <c r="Q3398" s="12">
        <v>0</v>
      </c>
      <c r="R3398" s="12">
        <v>63001</v>
      </c>
      <c r="S3398" s="59">
        <v>3.3013698630136985</v>
      </c>
      <c r="T3398" s="59">
        <v>26.731506849315068</v>
      </c>
      <c r="U3398" s="12">
        <v>2</v>
      </c>
      <c r="V3398" s="12">
        <v>4</v>
      </c>
      <c r="W3398" s="12">
        <v>2</v>
      </c>
      <c r="X3398" s="12">
        <v>2</v>
      </c>
      <c r="Y3398" s="12">
        <v>1</v>
      </c>
      <c r="Z3398" s="58">
        <v>0</v>
      </c>
      <c r="AA3398" s="58">
        <v>0</v>
      </c>
      <c r="AB3398" s="58">
        <v>0</v>
      </c>
      <c r="AC3398" s="58" t="s">
        <v>91</v>
      </c>
    </row>
    <row r="3399" spans="1:29" x14ac:dyDescent="0.3">
      <c r="A3399" s="57">
        <v>8886642</v>
      </c>
      <c r="B3399" s="12" t="s">
        <v>3112</v>
      </c>
      <c r="C3399" s="58" t="s">
        <v>109</v>
      </c>
      <c r="D3399" s="58" t="s">
        <v>112</v>
      </c>
      <c r="E3399" s="58">
        <v>1466900</v>
      </c>
      <c r="F3399" s="58"/>
      <c r="G3399" s="58">
        <f>+IF(F3399&gt;K3399+100000,F3399-K3399,0)</f>
        <v>0</v>
      </c>
      <c r="H3399" s="58"/>
      <c r="I3399" s="58"/>
      <c r="J3399" s="58"/>
      <c r="K3399" s="58">
        <v>2040620</v>
      </c>
      <c r="L3399" s="12" t="s">
        <v>91</v>
      </c>
      <c r="M3399" s="12" t="s">
        <v>91</v>
      </c>
      <c r="N3399" s="12" t="s">
        <v>91</v>
      </c>
      <c r="O3399" s="12">
        <v>4</v>
      </c>
      <c r="P3399" s="12">
        <v>0</v>
      </c>
      <c r="Q3399" s="12">
        <v>0</v>
      </c>
      <c r="R3399" s="12">
        <v>13052</v>
      </c>
      <c r="S3399" s="59">
        <v>2.7013698630136984</v>
      </c>
      <c r="T3399" s="59">
        <v>59.731506849315068</v>
      </c>
      <c r="U3399" s="12">
        <v>1</v>
      </c>
      <c r="V3399" s="12">
        <v>1</v>
      </c>
      <c r="W3399" s="12">
        <v>1</v>
      </c>
      <c r="X3399" s="12">
        <v>2</v>
      </c>
      <c r="Y3399" s="12">
        <v>1</v>
      </c>
      <c r="Z3399" s="58">
        <v>0</v>
      </c>
      <c r="AA3399" s="58">
        <v>0</v>
      </c>
      <c r="AB3399" s="58">
        <v>0</v>
      </c>
      <c r="AC3399" s="58" t="s">
        <v>91</v>
      </c>
    </row>
    <row r="3400" spans="1:29" x14ac:dyDescent="0.3">
      <c r="A3400" s="57">
        <v>44264060</v>
      </c>
      <c r="B3400" s="12" t="s">
        <v>3123</v>
      </c>
      <c r="C3400" s="58" t="s">
        <v>109</v>
      </c>
      <c r="D3400" s="58" t="s">
        <v>112</v>
      </c>
      <c r="E3400" s="58"/>
      <c r="F3400" s="58"/>
      <c r="G3400" s="58">
        <f>+IF(F3400&gt;K3400+100000,F3400-K3400,0)</f>
        <v>0</v>
      </c>
      <c r="H3400" s="58"/>
      <c r="I3400" s="58"/>
      <c r="J3400" s="58"/>
      <c r="K3400" s="58">
        <v>2054820</v>
      </c>
      <c r="L3400" s="12" t="s">
        <v>91</v>
      </c>
      <c r="M3400" s="12" t="s">
        <v>91</v>
      </c>
      <c r="N3400" s="12" t="s">
        <v>91</v>
      </c>
      <c r="O3400" s="12">
        <v>4</v>
      </c>
      <c r="P3400" s="12">
        <v>0</v>
      </c>
      <c r="Q3400" s="12">
        <v>0</v>
      </c>
      <c r="R3400" s="12">
        <v>13052</v>
      </c>
      <c r="S3400" s="59">
        <v>5.484931506849315</v>
      </c>
      <c r="T3400" s="59">
        <v>43.013698630136986</v>
      </c>
      <c r="U3400" s="12">
        <v>2</v>
      </c>
      <c r="V3400" s="12">
        <v>2</v>
      </c>
      <c r="W3400" s="12">
        <v>1</v>
      </c>
      <c r="X3400" s="12">
        <v>2</v>
      </c>
      <c r="Y3400" s="12">
        <v>3</v>
      </c>
      <c r="Z3400" s="58">
        <v>0</v>
      </c>
      <c r="AA3400" s="58">
        <v>0</v>
      </c>
      <c r="AB3400" s="58">
        <v>0</v>
      </c>
      <c r="AC3400" s="58" t="s">
        <v>91</v>
      </c>
    </row>
    <row r="3401" spans="1:29" x14ac:dyDescent="0.3">
      <c r="A3401" s="57">
        <v>2066284402</v>
      </c>
      <c r="B3401" s="12" t="s">
        <v>3124</v>
      </c>
      <c r="C3401" s="58" t="s">
        <v>109</v>
      </c>
      <c r="D3401" s="58" t="s">
        <v>112</v>
      </c>
      <c r="E3401" s="58"/>
      <c r="F3401" s="58"/>
      <c r="G3401" s="58">
        <f>+IF(F3401&gt;K3401+100000,F3401-K3401,0)</f>
        <v>0</v>
      </c>
      <c r="H3401" s="58"/>
      <c r="I3401" s="58"/>
      <c r="J3401" s="58"/>
      <c r="K3401" s="58">
        <v>2056255</v>
      </c>
      <c r="L3401" s="12" t="s">
        <v>91</v>
      </c>
      <c r="M3401" s="12" t="s">
        <v>91</v>
      </c>
      <c r="N3401" s="12" t="s">
        <v>91</v>
      </c>
      <c r="O3401" s="12">
        <v>4</v>
      </c>
      <c r="P3401" s="12">
        <v>0</v>
      </c>
      <c r="Q3401" s="12">
        <v>0</v>
      </c>
      <c r="R3401" s="12">
        <v>13052</v>
      </c>
      <c r="S3401" s="59">
        <v>1.9479452054794522</v>
      </c>
      <c r="T3401" s="59">
        <v>28.073972602739726</v>
      </c>
      <c r="U3401" s="12">
        <v>1</v>
      </c>
      <c r="V3401" s="12">
        <v>5</v>
      </c>
      <c r="W3401" s="12">
        <v>2</v>
      </c>
      <c r="X3401" s="12">
        <v>4</v>
      </c>
      <c r="Y3401" s="12">
        <v>1</v>
      </c>
      <c r="Z3401" s="58">
        <v>0</v>
      </c>
      <c r="AA3401" s="58">
        <v>0</v>
      </c>
      <c r="AB3401" s="58">
        <v>0</v>
      </c>
      <c r="AC3401" s="58" t="s">
        <v>91</v>
      </c>
    </row>
    <row r="3402" spans="1:29" x14ac:dyDescent="0.3">
      <c r="A3402" s="57">
        <v>2040004860</v>
      </c>
      <c r="B3402" s="12" t="s">
        <v>3128</v>
      </c>
      <c r="C3402" s="58" t="s">
        <v>108</v>
      </c>
      <c r="D3402" s="58" t="s">
        <v>29</v>
      </c>
      <c r="E3402" s="58"/>
      <c r="F3402" s="58">
        <v>2227349</v>
      </c>
      <c r="G3402" s="58">
        <f>+IF(F3402&gt;K3402+100000,F3402-K3402,0)</f>
        <v>158529</v>
      </c>
      <c r="H3402" s="58">
        <v>123154</v>
      </c>
      <c r="I3402" s="58">
        <v>0</v>
      </c>
      <c r="J3402" s="58">
        <v>0</v>
      </c>
      <c r="K3402" s="58">
        <v>2068820</v>
      </c>
      <c r="L3402" s="12" t="s">
        <v>88</v>
      </c>
      <c r="M3402" s="12" t="s">
        <v>89</v>
      </c>
      <c r="N3402" s="12" t="s">
        <v>10</v>
      </c>
      <c r="O3402" s="12">
        <v>4</v>
      </c>
      <c r="P3402" s="12">
        <v>0</v>
      </c>
      <c r="Q3402" s="12">
        <v>0</v>
      </c>
      <c r="R3402" s="12">
        <v>13052</v>
      </c>
      <c r="S3402" s="59">
        <v>5.484931506849315</v>
      </c>
      <c r="T3402" s="59">
        <v>30.13150684931507</v>
      </c>
      <c r="U3402" s="12">
        <v>1</v>
      </c>
      <c r="V3402" s="12">
        <v>2</v>
      </c>
      <c r="W3402" s="12">
        <v>1</v>
      </c>
      <c r="X3402" s="12">
        <v>3</v>
      </c>
      <c r="Y3402" s="12">
        <v>3</v>
      </c>
      <c r="Z3402" s="58">
        <v>0</v>
      </c>
      <c r="AA3402" s="58">
        <v>0</v>
      </c>
      <c r="AB3402" s="58">
        <v>0</v>
      </c>
      <c r="AC3402" s="58" t="s">
        <v>91</v>
      </c>
    </row>
    <row r="3403" spans="1:29" x14ac:dyDescent="0.3">
      <c r="A3403" s="57">
        <v>2226264206</v>
      </c>
      <c r="B3403" s="12" t="s">
        <v>3133</v>
      </c>
      <c r="C3403" s="58" t="s">
        <v>109</v>
      </c>
      <c r="D3403" s="58" t="s">
        <v>112</v>
      </c>
      <c r="E3403" s="58">
        <v>331833</v>
      </c>
      <c r="F3403" s="58"/>
      <c r="G3403" s="58">
        <f>+IF(F3403&gt;K3403+100000,F3403-K3403,0)</f>
        <v>0</v>
      </c>
      <c r="H3403" s="58"/>
      <c r="I3403" s="58"/>
      <c r="J3403" s="58"/>
      <c r="K3403" s="58">
        <v>2081198</v>
      </c>
      <c r="L3403" s="12" t="s">
        <v>91</v>
      </c>
      <c r="M3403" s="12" t="s">
        <v>91</v>
      </c>
      <c r="N3403" s="12" t="s">
        <v>91</v>
      </c>
      <c r="O3403" s="12">
        <v>4</v>
      </c>
      <c r="P3403" s="12">
        <v>0</v>
      </c>
      <c r="Q3403" s="12">
        <v>0</v>
      </c>
      <c r="R3403" s="12">
        <v>76834</v>
      </c>
      <c r="S3403" s="59">
        <v>7.6356164383561644</v>
      </c>
      <c r="T3403" s="59">
        <v>29.649315068493152</v>
      </c>
      <c r="U3403" s="12">
        <v>2</v>
      </c>
      <c r="V3403" s="12">
        <v>2</v>
      </c>
      <c r="W3403" s="12">
        <v>2</v>
      </c>
      <c r="X3403" s="12">
        <v>2</v>
      </c>
      <c r="Y3403" s="12">
        <v>1</v>
      </c>
      <c r="Z3403" s="58">
        <v>0</v>
      </c>
      <c r="AA3403" s="58">
        <v>0</v>
      </c>
      <c r="AB3403" s="58">
        <v>0</v>
      </c>
      <c r="AC3403" s="58" t="s">
        <v>91</v>
      </c>
    </row>
    <row r="3404" spans="1:29" x14ac:dyDescent="0.3">
      <c r="A3404" s="57">
        <v>84224284</v>
      </c>
      <c r="B3404" s="12" t="s">
        <v>3134</v>
      </c>
      <c r="C3404" s="58" t="s">
        <v>109</v>
      </c>
      <c r="D3404" s="58" t="s">
        <v>112</v>
      </c>
      <c r="E3404" s="58"/>
      <c r="F3404" s="58"/>
      <c r="G3404" s="58">
        <f>+IF(F3404&gt;K3404+100000,F3404-K3404,0)</f>
        <v>0</v>
      </c>
      <c r="H3404" s="58"/>
      <c r="I3404" s="58"/>
      <c r="J3404" s="58"/>
      <c r="K3404" s="58">
        <v>2081620</v>
      </c>
      <c r="L3404" s="12" t="s">
        <v>91</v>
      </c>
      <c r="M3404" s="12" t="s">
        <v>91</v>
      </c>
      <c r="N3404" s="12" t="s">
        <v>91</v>
      </c>
      <c r="O3404" s="12">
        <v>4</v>
      </c>
      <c r="P3404" s="12">
        <v>0</v>
      </c>
      <c r="Q3404" s="12">
        <v>0</v>
      </c>
      <c r="R3404" s="12">
        <v>13001</v>
      </c>
      <c r="S3404" s="59">
        <v>4.065753424657534</v>
      </c>
      <c r="T3404" s="59">
        <v>37.739726027397261</v>
      </c>
      <c r="U3404" s="12">
        <v>1</v>
      </c>
      <c r="V3404" s="12">
        <v>2</v>
      </c>
      <c r="W3404" s="12">
        <v>1</v>
      </c>
      <c r="X3404" s="12">
        <v>2</v>
      </c>
      <c r="Y3404" s="12">
        <v>3</v>
      </c>
      <c r="Z3404" s="58">
        <v>0</v>
      </c>
      <c r="AA3404" s="58">
        <v>0</v>
      </c>
      <c r="AB3404" s="58">
        <v>0</v>
      </c>
      <c r="AC3404" s="58" t="s">
        <v>91</v>
      </c>
    </row>
    <row r="3405" spans="1:29" x14ac:dyDescent="0.3">
      <c r="A3405" s="57">
        <v>64628868</v>
      </c>
      <c r="B3405" s="12" t="s">
        <v>3135</v>
      </c>
      <c r="C3405" s="58" t="s">
        <v>109</v>
      </c>
      <c r="D3405" s="58" t="s">
        <v>112</v>
      </c>
      <c r="E3405" s="58">
        <v>385467</v>
      </c>
      <c r="F3405" s="58"/>
      <c r="G3405" s="58">
        <f>+IF(F3405&gt;K3405+100000,F3405-K3405,0)</f>
        <v>0</v>
      </c>
      <c r="H3405" s="58"/>
      <c r="I3405" s="58"/>
      <c r="J3405" s="58"/>
      <c r="K3405" s="58">
        <v>2082820</v>
      </c>
      <c r="L3405" s="12" t="s">
        <v>91</v>
      </c>
      <c r="M3405" s="12" t="s">
        <v>91</v>
      </c>
      <c r="N3405" s="12" t="s">
        <v>91</v>
      </c>
      <c r="O3405" s="12">
        <v>4</v>
      </c>
      <c r="P3405" s="12">
        <v>0</v>
      </c>
      <c r="Q3405" s="12">
        <v>0</v>
      </c>
      <c r="R3405" s="12">
        <v>68895</v>
      </c>
      <c r="S3405" s="59">
        <v>5.5753424657534243</v>
      </c>
      <c r="T3405" s="59">
        <v>40.008219178082193</v>
      </c>
      <c r="U3405" s="12">
        <v>2</v>
      </c>
      <c r="V3405" s="12">
        <v>0</v>
      </c>
      <c r="W3405" s="12">
        <v>2</v>
      </c>
      <c r="X3405" s="12">
        <v>2</v>
      </c>
      <c r="Y3405" s="12">
        <v>2</v>
      </c>
      <c r="Z3405" s="58">
        <v>0</v>
      </c>
      <c r="AA3405" s="58">
        <v>0</v>
      </c>
      <c r="AB3405" s="58">
        <v>0</v>
      </c>
      <c r="AC3405" s="58" t="s">
        <v>91</v>
      </c>
    </row>
    <row r="3406" spans="1:29" x14ac:dyDescent="0.3">
      <c r="A3406" s="57">
        <v>4828868</v>
      </c>
      <c r="B3406" s="12" t="s">
        <v>3136</v>
      </c>
      <c r="C3406" s="58" t="s">
        <v>108</v>
      </c>
      <c r="D3406" s="58" t="s">
        <v>29</v>
      </c>
      <c r="E3406" s="58"/>
      <c r="F3406" s="58">
        <v>2183437</v>
      </c>
      <c r="G3406" s="58">
        <f>+IF(F3406&gt;K3406+100000,F3406-K3406,0)</f>
        <v>100617</v>
      </c>
      <c r="H3406" s="58">
        <v>137882</v>
      </c>
      <c r="I3406" s="58">
        <v>0</v>
      </c>
      <c r="J3406" s="58">
        <v>0</v>
      </c>
      <c r="K3406" s="58">
        <v>2082820</v>
      </c>
      <c r="L3406" s="12" t="s">
        <v>88</v>
      </c>
      <c r="M3406" s="12" t="s">
        <v>89</v>
      </c>
      <c r="N3406" s="12" t="s">
        <v>10</v>
      </c>
      <c r="O3406" s="12">
        <v>4</v>
      </c>
      <c r="P3406" s="12">
        <v>0</v>
      </c>
      <c r="Q3406" s="12">
        <v>0</v>
      </c>
      <c r="R3406" s="12">
        <v>13052</v>
      </c>
      <c r="S3406" s="59">
        <v>5.5753424657534243</v>
      </c>
      <c r="T3406" s="59">
        <v>43.271232876712325</v>
      </c>
      <c r="U3406" s="12">
        <v>1</v>
      </c>
      <c r="V3406" s="12">
        <v>1</v>
      </c>
      <c r="W3406" s="12">
        <v>1</v>
      </c>
      <c r="X3406" s="12">
        <v>2</v>
      </c>
      <c r="Y3406" s="12">
        <v>2</v>
      </c>
      <c r="Z3406" s="58">
        <v>0</v>
      </c>
      <c r="AA3406" s="58">
        <v>0</v>
      </c>
      <c r="AB3406" s="58">
        <v>0</v>
      </c>
      <c r="AC3406" s="58" t="s">
        <v>91</v>
      </c>
    </row>
    <row r="3407" spans="1:29" x14ac:dyDescent="0.3">
      <c r="A3407" s="57">
        <v>2040048064</v>
      </c>
      <c r="B3407" s="12" t="s">
        <v>3137</v>
      </c>
      <c r="C3407" s="58" t="s">
        <v>108</v>
      </c>
      <c r="D3407" s="58" t="s">
        <v>29</v>
      </c>
      <c r="E3407" s="58"/>
      <c r="F3407" s="58">
        <v>2225813</v>
      </c>
      <c r="G3407" s="58">
        <f>+IF(F3407&gt;K3407+100000,F3407-K3407,0)</f>
        <v>142993</v>
      </c>
      <c r="H3407" s="58">
        <v>148039</v>
      </c>
      <c r="I3407" s="58">
        <v>0</v>
      </c>
      <c r="J3407" s="58">
        <v>0</v>
      </c>
      <c r="K3407" s="58">
        <v>2082820</v>
      </c>
      <c r="L3407" s="12" t="s">
        <v>88</v>
      </c>
      <c r="M3407" s="12" t="s">
        <v>89</v>
      </c>
      <c r="N3407" s="12" t="s">
        <v>10</v>
      </c>
      <c r="O3407" s="12">
        <v>4</v>
      </c>
      <c r="P3407" s="12">
        <v>0</v>
      </c>
      <c r="Q3407" s="12">
        <v>0</v>
      </c>
      <c r="R3407" s="12">
        <v>13052</v>
      </c>
      <c r="S3407" s="59">
        <v>5.5753424657534243</v>
      </c>
      <c r="T3407" s="59">
        <v>29.391780821917809</v>
      </c>
      <c r="U3407" s="12">
        <v>1</v>
      </c>
      <c r="V3407" s="12">
        <v>3</v>
      </c>
      <c r="W3407" s="12">
        <v>2</v>
      </c>
      <c r="X3407" s="12">
        <v>3</v>
      </c>
      <c r="Y3407" s="12">
        <v>1</v>
      </c>
      <c r="Z3407" s="58">
        <v>0</v>
      </c>
      <c r="AA3407" s="58">
        <v>0</v>
      </c>
      <c r="AB3407" s="58">
        <v>0</v>
      </c>
      <c r="AC3407" s="58" t="s">
        <v>91</v>
      </c>
    </row>
    <row r="3408" spans="1:29" x14ac:dyDescent="0.3">
      <c r="A3408" s="57">
        <v>2008404244</v>
      </c>
      <c r="B3408" s="12" t="s">
        <v>3138</v>
      </c>
      <c r="C3408" s="58" t="s">
        <v>109</v>
      </c>
      <c r="D3408" s="58" t="s">
        <v>112</v>
      </c>
      <c r="E3408" s="58"/>
      <c r="F3408" s="58"/>
      <c r="G3408" s="58">
        <f>+IF(F3408&gt;K3408+100000,F3408-K3408,0)</f>
        <v>0</v>
      </c>
      <c r="H3408" s="58"/>
      <c r="I3408" s="58"/>
      <c r="J3408" s="58"/>
      <c r="K3408" s="58">
        <v>2082820</v>
      </c>
      <c r="L3408" s="12" t="s">
        <v>91</v>
      </c>
      <c r="M3408" s="12" t="s">
        <v>91</v>
      </c>
      <c r="N3408" s="12" t="s">
        <v>91</v>
      </c>
      <c r="O3408" s="12">
        <v>4</v>
      </c>
      <c r="P3408" s="12">
        <v>0</v>
      </c>
      <c r="Q3408" s="12">
        <v>0</v>
      </c>
      <c r="R3408" s="12">
        <v>68255</v>
      </c>
      <c r="S3408" s="59">
        <v>5.5753424657534243</v>
      </c>
      <c r="T3408" s="59">
        <v>33.446575342465756</v>
      </c>
      <c r="U3408" s="12">
        <v>1</v>
      </c>
      <c r="V3408" s="12">
        <v>1</v>
      </c>
      <c r="W3408" s="12">
        <v>1</v>
      </c>
      <c r="X3408" s="12">
        <v>2</v>
      </c>
      <c r="Y3408" s="12">
        <v>3</v>
      </c>
      <c r="Z3408" s="58">
        <v>0</v>
      </c>
      <c r="AA3408" s="58">
        <v>0</v>
      </c>
      <c r="AB3408" s="58">
        <v>0</v>
      </c>
      <c r="AC3408" s="58" t="s">
        <v>91</v>
      </c>
    </row>
    <row r="3409" spans="1:29" x14ac:dyDescent="0.3">
      <c r="A3409" s="57">
        <v>2044024680</v>
      </c>
      <c r="B3409" s="12" t="s">
        <v>3139</v>
      </c>
      <c r="C3409" s="58" t="s">
        <v>108</v>
      </c>
      <c r="D3409" s="58" t="s">
        <v>113</v>
      </c>
      <c r="E3409" s="58"/>
      <c r="F3409" s="58">
        <v>455335</v>
      </c>
      <c r="G3409" s="58">
        <f>+IF(F3409&gt;K3409+100000,F3409-K3409,0)</f>
        <v>0</v>
      </c>
      <c r="H3409" s="58">
        <v>52638</v>
      </c>
      <c r="I3409" s="58">
        <v>0</v>
      </c>
      <c r="J3409" s="58">
        <v>0</v>
      </c>
      <c r="K3409" s="58">
        <v>2083929</v>
      </c>
      <c r="L3409" s="12" t="s">
        <v>88</v>
      </c>
      <c r="M3409" s="12" t="s">
        <v>89</v>
      </c>
      <c r="N3409" s="12" t="s">
        <v>10</v>
      </c>
      <c r="O3409" s="12">
        <v>4</v>
      </c>
      <c r="P3409" s="12">
        <v>0</v>
      </c>
      <c r="Q3409" s="12">
        <v>0</v>
      </c>
      <c r="R3409" s="12">
        <v>13052</v>
      </c>
      <c r="S3409" s="59">
        <v>3.6575342465753424</v>
      </c>
      <c r="T3409" s="59">
        <v>32.969863013698628</v>
      </c>
      <c r="U3409" s="12">
        <v>2</v>
      </c>
      <c r="V3409" s="12">
        <v>5</v>
      </c>
      <c r="W3409" s="12">
        <v>1</v>
      </c>
      <c r="X3409" s="12">
        <v>3</v>
      </c>
      <c r="Y3409" s="12">
        <v>1</v>
      </c>
      <c r="Z3409" s="58">
        <v>0</v>
      </c>
      <c r="AA3409" s="58">
        <v>0</v>
      </c>
      <c r="AB3409" s="58">
        <v>0</v>
      </c>
      <c r="AC3409" s="58" t="s">
        <v>91</v>
      </c>
    </row>
    <row r="3410" spans="1:29" x14ac:dyDescent="0.3">
      <c r="A3410" s="57">
        <v>2244262822</v>
      </c>
      <c r="B3410" s="12" t="s">
        <v>3141</v>
      </c>
      <c r="C3410" s="58" t="s">
        <v>108</v>
      </c>
      <c r="D3410" s="58" t="s">
        <v>29</v>
      </c>
      <c r="E3410" s="58">
        <v>334505</v>
      </c>
      <c r="F3410" s="58">
        <v>2330102</v>
      </c>
      <c r="G3410" s="58">
        <f>+IF(F3410&gt;K3410+100000,F3410-K3410,0)</f>
        <v>242838</v>
      </c>
      <c r="H3410" s="58">
        <v>374323</v>
      </c>
      <c r="I3410" s="58">
        <v>0</v>
      </c>
      <c r="J3410" s="58">
        <v>0</v>
      </c>
      <c r="K3410" s="58">
        <v>2087264</v>
      </c>
      <c r="L3410" s="12" t="s">
        <v>88</v>
      </c>
      <c r="M3410" s="12" t="s">
        <v>89</v>
      </c>
      <c r="N3410" s="12" t="s">
        <v>10</v>
      </c>
      <c r="O3410" s="12">
        <v>4</v>
      </c>
      <c r="P3410" s="12">
        <v>0</v>
      </c>
      <c r="Q3410" s="12">
        <v>0</v>
      </c>
      <c r="R3410" s="12">
        <v>76275</v>
      </c>
      <c r="S3410" s="59">
        <v>1.5917808219178082</v>
      </c>
      <c r="T3410" s="59">
        <v>29.293150684931508</v>
      </c>
      <c r="U3410" s="12">
        <v>1</v>
      </c>
      <c r="V3410" s="12">
        <v>5</v>
      </c>
      <c r="W3410" s="12">
        <v>2</v>
      </c>
      <c r="X3410" s="12">
        <v>3</v>
      </c>
      <c r="Y3410" s="12">
        <v>1</v>
      </c>
      <c r="Z3410" s="58">
        <v>0</v>
      </c>
      <c r="AA3410" s="58">
        <v>0</v>
      </c>
      <c r="AB3410" s="58">
        <v>0</v>
      </c>
      <c r="AC3410" s="58" t="s">
        <v>91</v>
      </c>
    </row>
    <row r="3411" spans="1:29" x14ac:dyDescent="0.3">
      <c r="A3411" s="57">
        <v>88284662</v>
      </c>
      <c r="B3411" s="12" t="s">
        <v>3142</v>
      </c>
      <c r="C3411" s="58" t="s">
        <v>108</v>
      </c>
      <c r="D3411" s="58" t="s">
        <v>113</v>
      </c>
      <c r="E3411" s="58"/>
      <c r="F3411" s="58">
        <v>1188607</v>
      </c>
      <c r="G3411" s="58">
        <f>+IF(F3411&gt;K3411+100000,F3411-K3411,0)</f>
        <v>0</v>
      </c>
      <c r="H3411" s="58">
        <v>158088</v>
      </c>
      <c r="I3411" s="58">
        <v>0</v>
      </c>
      <c r="J3411" s="58">
        <v>0</v>
      </c>
      <c r="K3411" s="58">
        <v>2093929</v>
      </c>
      <c r="L3411" s="12" t="s">
        <v>88</v>
      </c>
      <c r="M3411" s="12" t="s">
        <v>89</v>
      </c>
      <c r="N3411" s="12" t="s">
        <v>10</v>
      </c>
      <c r="O3411" s="12">
        <v>4</v>
      </c>
      <c r="P3411" s="12">
        <v>0</v>
      </c>
      <c r="Q3411" s="12">
        <v>0</v>
      </c>
      <c r="R3411" s="12">
        <v>68615</v>
      </c>
      <c r="S3411" s="59">
        <v>3.5315068493150683</v>
      </c>
      <c r="T3411" s="59">
        <v>37.495890410958907</v>
      </c>
      <c r="U3411" s="12">
        <v>1</v>
      </c>
      <c r="V3411" s="12">
        <v>4</v>
      </c>
      <c r="W3411" s="12">
        <v>1</v>
      </c>
      <c r="X3411" s="12">
        <v>3</v>
      </c>
      <c r="Y3411" s="12">
        <v>2</v>
      </c>
      <c r="Z3411" s="58">
        <v>0</v>
      </c>
      <c r="AA3411" s="58">
        <v>0</v>
      </c>
      <c r="AB3411" s="58">
        <v>0</v>
      </c>
      <c r="AC3411" s="58" t="s">
        <v>91</v>
      </c>
    </row>
    <row r="3412" spans="1:29" x14ac:dyDescent="0.3">
      <c r="A3412" s="57">
        <v>2042262806</v>
      </c>
      <c r="B3412" s="12" t="s">
        <v>3143</v>
      </c>
      <c r="C3412" s="58" t="s">
        <v>108</v>
      </c>
      <c r="D3412" s="58" t="s">
        <v>113</v>
      </c>
      <c r="E3412" s="58">
        <v>102933</v>
      </c>
      <c r="F3412" s="58">
        <v>977283</v>
      </c>
      <c r="G3412" s="58">
        <f>+IF(F3412&gt;K3412+100000,F3412-K3412,0)</f>
        <v>0</v>
      </c>
      <c r="H3412" s="58">
        <v>286208</v>
      </c>
      <c r="I3412" s="58">
        <v>0</v>
      </c>
      <c r="J3412" s="58">
        <v>1800000</v>
      </c>
      <c r="K3412" s="58">
        <v>2099260</v>
      </c>
      <c r="L3412" s="12" t="s">
        <v>87</v>
      </c>
      <c r="M3412" s="12" t="s">
        <v>89</v>
      </c>
      <c r="N3412" s="12" t="s">
        <v>10</v>
      </c>
      <c r="O3412" s="12">
        <v>4</v>
      </c>
      <c r="P3412" s="12">
        <v>0</v>
      </c>
      <c r="Q3412" s="12">
        <v>0</v>
      </c>
      <c r="R3412" s="12">
        <v>68307</v>
      </c>
      <c r="S3412" s="59">
        <v>6.7178082191780826</v>
      </c>
      <c r="T3412" s="59">
        <v>27.717808219178082</v>
      </c>
      <c r="U3412" s="12">
        <v>2</v>
      </c>
      <c r="V3412" s="12">
        <v>5</v>
      </c>
      <c r="W3412" s="12">
        <v>3</v>
      </c>
      <c r="X3412" s="12">
        <v>4</v>
      </c>
      <c r="Y3412" s="12">
        <v>1</v>
      </c>
      <c r="Z3412" s="58">
        <v>0</v>
      </c>
      <c r="AA3412" s="58">
        <v>0</v>
      </c>
      <c r="AB3412" s="58">
        <v>0</v>
      </c>
      <c r="AC3412" s="58" t="s">
        <v>91</v>
      </c>
    </row>
    <row r="3413" spans="1:29" x14ac:dyDescent="0.3">
      <c r="A3413" s="57">
        <v>46466428</v>
      </c>
      <c r="B3413" s="12" t="s">
        <v>3145</v>
      </c>
      <c r="C3413" s="58" t="s">
        <v>108</v>
      </c>
      <c r="D3413" s="58" t="s">
        <v>29</v>
      </c>
      <c r="E3413" s="58"/>
      <c r="F3413" s="58">
        <v>2978258</v>
      </c>
      <c r="G3413" s="58">
        <f>+IF(F3413&gt;K3413+100000,F3413-K3413,0)</f>
        <v>874879</v>
      </c>
      <c r="H3413" s="58">
        <v>142213</v>
      </c>
      <c r="I3413" s="58">
        <v>0</v>
      </c>
      <c r="J3413" s="58">
        <v>0</v>
      </c>
      <c r="K3413" s="58">
        <v>2103379</v>
      </c>
      <c r="L3413" s="12" t="s">
        <v>88</v>
      </c>
      <c r="M3413" s="12" t="s">
        <v>89</v>
      </c>
      <c r="N3413" s="12" t="s">
        <v>10</v>
      </c>
      <c r="O3413" s="12">
        <v>4</v>
      </c>
      <c r="P3413" s="12">
        <v>0</v>
      </c>
      <c r="Q3413" s="12">
        <v>0</v>
      </c>
      <c r="R3413" s="12">
        <v>68615</v>
      </c>
      <c r="S3413" s="59">
        <v>19.306849315068494</v>
      </c>
      <c r="T3413" s="59">
        <v>56.013698630136986</v>
      </c>
      <c r="U3413" s="12">
        <v>2</v>
      </c>
      <c r="V3413" s="12">
        <v>2</v>
      </c>
      <c r="W3413" s="12">
        <v>1</v>
      </c>
      <c r="X3413" s="12">
        <v>2</v>
      </c>
      <c r="Y3413" s="12">
        <v>3</v>
      </c>
      <c r="Z3413" s="58">
        <v>0</v>
      </c>
      <c r="AA3413" s="58">
        <v>0</v>
      </c>
      <c r="AB3413" s="58">
        <v>0</v>
      </c>
      <c r="AC3413" s="58" t="s">
        <v>91</v>
      </c>
    </row>
    <row r="3414" spans="1:29" x14ac:dyDescent="0.3">
      <c r="A3414" s="57">
        <v>2088084888</v>
      </c>
      <c r="B3414" s="12" t="s">
        <v>3147</v>
      </c>
      <c r="C3414" s="58" t="s">
        <v>108</v>
      </c>
      <c r="D3414" s="58" t="s">
        <v>29</v>
      </c>
      <c r="E3414" s="58">
        <v>312168</v>
      </c>
      <c r="F3414" s="58">
        <v>2931108</v>
      </c>
      <c r="G3414" s="58">
        <f>+IF(F3414&gt;K3414+100000,F3414-K3414,0)</f>
        <v>823365</v>
      </c>
      <c r="H3414" s="58">
        <v>127258.99999999999</v>
      </c>
      <c r="I3414" s="58">
        <v>0</v>
      </c>
      <c r="J3414" s="58">
        <v>0</v>
      </c>
      <c r="K3414" s="58">
        <v>2107743</v>
      </c>
      <c r="L3414" s="12" t="s">
        <v>88</v>
      </c>
      <c r="M3414" s="12" t="s">
        <v>89</v>
      </c>
      <c r="N3414" s="12" t="s">
        <v>10</v>
      </c>
      <c r="O3414" s="12">
        <v>4</v>
      </c>
      <c r="P3414" s="12">
        <v>0</v>
      </c>
      <c r="Q3414" s="12">
        <v>0</v>
      </c>
      <c r="R3414" s="12">
        <v>76001</v>
      </c>
      <c r="S3414" s="59">
        <v>3.4876712328767123</v>
      </c>
      <c r="T3414" s="59">
        <v>29.646575342465752</v>
      </c>
      <c r="U3414" s="12">
        <v>2</v>
      </c>
      <c r="V3414" s="12">
        <v>0</v>
      </c>
      <c r="W3414" s="12">
        <v>1</v>
      </c>
      <c r="X3414" s="12">
        <v>3</v>
      </c>
      <c r="Y3414" s="12">
        <v>1</v>
      </c>
      <c r="Z3414" s="58">
        <v>0</v>
      </c>
      <c r="AA3414" s="58">
        <v>0</v>
      </c>
      <c r="AB3414" s="58">
        <v>0</v>
      </c>
      <c r="AC3414" s="58" t="s">
        <v>91</v>
      </c>
    </row>
    <row r="3415" spans="1:29" x14ac:dyDescent="0.3">
      <c r="A3415" s="57">
        <v>4042220</v>
      </c>
      <c r="B3415" s="12" t="s">
        <v>3148</v>
      </c>
      <c r="C3415" s="58" t="s">
        <v>108</v>
      </c>
      <c r="D3415" s="58" t="s">
        <v>113</v>
      </c>
      <c r="E3415" s="58">
        <v>377500</v>
      </c>
      <c r="F3415" s="58">
        <v>1777004</v>
      </c>
      <c r="G3415" s="58">
        <f>+IF(F3415&gt;K3415+100000,F3415-K3415,0)</f>
        <v>0</v>
      </c>
      <c r="H3415" s="58">
        <v>252563</v>
      </c>
      <c r="I3415" s="58">
        <v>0</v>
      </c>
      <c r="J3415" s="58">
        <v>0</v>
      </c>
      <c r="K3415" s="58">
        <v>2108323</v>
      </c>
      <c r="L3415" s="12" t="s">
        <v>88</v>
      </c>
      <c r="M3415" s="12" t="s">
        <v>89</v>
      </c>
      <c r="N3415" s="12" t="s">
        <v>10</v>
      </c>
      <c r="O3415" s="12">
        <v>4</v>
      </c>
      <c r="P3415" s="12">
        <v>0</v>
      </c>
      <c r="Q3415" s="12">
        <v>0</v>
      </c>
      <c r="R3415" s="12">
        <v>76130</v>
      </c>
      <c r="S3415" s="59">
        <v>2.2246575342465755</v>
      </c>
      <c r="T3415" s="59">
        <v>37.506849315068493</v>
      </c>
      <c r="U3415" s="12">
        <v>1</v>
      </c>
      <c r="V3415" s="12">
        <v>2</v>
      </c>
      <c r="W3415" s="12">
        <v>2</v>
      </c>
      <c r="X3415" s="12">
        <v>3</v>
      </c>
      <c r="Y3415" s="12">
        <v>2</v>
      </c>
      <c r="Z3415" s="58">
        <v>0</v>
      </c>
      <c r="AA3415" s="58">
        <v>0</v>
      </c>
      <c r="AB3415" s="58">
        <v>0</v>
      </c>
      <c r="AC3415" s="58" t="s">
        <v>91</v>
      </c>
    </row>
    <row r="3416" spans="1:29" x14ac:dyDescent="0.3">
      <c r="A3416" s="57">
        <v>2246408</v>
      </c>
      <c r="B3416" s="12" t="s">
        <v>3149</v>
      </c>
      <c r="C3416" s="58" t="s">
        <v>109</v>
      </c>
      <c r="D3416" s="58" t="s">
        <v>112</v>
      </c>
      <c r="E3416" s="58"/>
      <c r="F3416" s="58"/>
      <c r="G3416" s="58">
        <f>+IF(F3416&gt;K3416+100000,F3416-K3416,0)</f>
        <v>0</v>
      </c>
      <c r="H3416" s="58"/>
      <c r="I3416" s="58"/>
      <c r="J3416" s="58"/>
      <c r="K3416" s="58">
        <v>2108719</v>
      </c>
      <c r="L3416" s="12" t="s">
        <v>91</v>
      </c>
      <c r="M3416" s="12" t="s">
        <v>91</v>
      </c>
      <c r="N3416" s="12" t="s">
        <v>91</v>
      </c>
      <c r="O3416" s="12">
        <v>4</v>
      </c>
      <c r="P3416" s="12">
        <v>0</v>
      </c>
      <c r="Q3416" s="12">
        <v>0</v>
      </c>
      <c r="R3416" s="12">
        <v>68001</v>
      </c>
      <c r="S3416" s="59">
        <v>7.5506849315068489</v>
      </c>
      <c r="T3416" s="59">
        <v>55.624657534246573</v>
      </c>
      <c r="U3416" s="12">
        <v>1</v>
      </c>
      <c r="V3416" s="12">
        <v>4</v>
      </c>
      <c r="W3416" s="12">
        <v>3</v>
      </c>
      <c r="X3416" s="12">
        <v>5</v>
      </c>
      <c r="Y3416" s="12">
        <v>2</v>
      </c>
      <c r="Z3416" s="58">
        <v>0</v>
      </c>
      <c r="AA3416" s="58">
        <v>0</v>
      </c>
      <c r="AB3416" s="58">
        <v>0</v>
      </c>
      <c r="AC3416" s="58" t="s">
        <v>91</v>
      </c>
    </row>
    <row r="3417" spans="1:29" x14ac:dyDescent="0.3">
      <c r="A3417" s="57">
        <v>2224640828</v>
      </c>
      <c r="B3417" s="12" t="s">
        <v>3150</v>
      </c>
      <c r="C3417" s="58" t="s">
        <v>109</v>
      </c>
      <c r="D3417" s="58" t="s">
        <v>117</v>
      </c>
      <c r="E3417" s="58">
        <v>8596371</v>
      </c>
      <c r="F3417" s="58"/>
      <c r="G3417" s="58">
        <f>+IF(F3417&gt;K3417+100000,F3417-K3417,0)</f>
        <v>0</v>
      </c>
      <c r="H3417" s="58"/>
      <c r="I3417" s="58"/>
      <c r="J3417" s="58"/>
      <c r="K3417" s="58">
        <v>2109149</v>
      </c>
      <c r="L3417" s="12" t="s">
        <v>91</v>
      </c>
      <c r="M3417" s="12" t="s">
        <v>91</v>
      </c>
      <c r="N3417" s="12" t="s">
        <v>91</v>
      </c>
      <c r="O3417" s="12">
        <v>4</v>
      </c>
      <c r="P3417" s="12">
        <v>0</v>
      </c>
      <c r="Q3417" s="12">
        <v>0</v>
      </c>
      <c r="R3417" s="12">
        <v>76130</v>
      </c>
      <c r="S3417" s="59">
        <v>3.4328767123287673</v>
      </c>
      <c r="T3417" s="59">
        <v>28.161643835616438</v>
      </c>
      <c r="U3417" s="12">
        <v>2</v>
      </c>
      <c r="V3417" s="12">
        <v>0</v>
      </c>
      <c r="W3417" s="12">
        <v>1</v>
      </c>
      <c r="X3417" s="12">
        <v>3</v>
      </c>
      <c r="Y3417" s="12">
        <v>1</v>
      </c>
      <c r="Z3417" s="58">
        <v>0</v>
      </c>
      <c r="AA3417" s="58">
        <v>0</v>
      </c>
      <c r="AB3417" s="58">
        <v>0</v>
      </c>
      <c r="AC3417" s="58" t="s">
        <v>91</v>
      </c>
    </row>
    <row r="3418" spans="1:29" x14ac:dyDescent="0.3">
      <c r="A3418" s="57">
        <v>2044042280</v>
      </c>
      <c r="B3418" s="12" t="s">
        <v>3153</v>
      </c>
      <c r="C3418" s="58" t="s">
        <v>109</v>
      </c>
      <c r="D3418" s="58" t="s">
        <v>112</v>
      </c>
      <c r="E3418" s="58"/>
      <c r="F3418" s="58"/>
      <c r="G3418" s="58">
        <f>+IF(F3418&gt;K3418+100000,F3418-K3418,0)</f>
        <v>0</v>
      </c>
      <c r="H3418" s="58"/>
      <c r="I3418" s="58"/>
      <c r="J3418" s="58"/>
      <c r="K3418" s="58">
        <v>2111429</v>
      </c>
      <c r="L3418" s="12" t="s">
        <v>91</v>
      </c>
      <c r="M3418" s="12" t="s">
        <v>91</v>
      </c>
      <c r="N3418" s="12" t="s">
        <v>91</v>
      </c>
      <c r="O3418" s="12">
        <v>4</v>
      </c>
      <c r="P3418" s="12">
        <v>0</v>
      </c>
      <c r="Q3418" s="12">
        <v>0</v>
      </c>
      <c r="R3418" s="12">
        <v>13052</v>
      </c>
      <c r="S3418" s="59">
        <v>4.3150684931506849</v>
      </c>
      <c r="T3418" s="59">
        <v>25.279452054794522</v>
      </c>
      <c r="U3418" s="12">
        <v>1</v>
      </c>
      <c r="V3418" s="12">
        <v>4</v>
      </c>
      <c r="W3418" s="12">
        <v>1</v>
      </c>
      <c r="X3418" s="12">
        <v>3</v>
      </c>
      <c r="Y3418" s="12">
        <v>1</v>
      </c>
      <c r="Z3418" s="58">
        <v>0</v>
      </c>
      <c r="AA3418" s="58">
        <v>0</v>
      </c>
      <c r="AB3418" s="58">
        <v>0</v>
      </c>
      <c r="AC3418" s="58" t="s">
        <v>91</v>
      </c>
    </row>
    <row r="3419" spans="1:29" x14ac:dyDescent="0.3">
      <c r="A3419" s="57">
        <v>2028226404</v>
      </c>
      <c r="B3419" s="12" t="s">
        <v>3158</v>
      </c>
      <c r="C3419" s="58" t="s">
        <v>109</v>
      </c>
      <c r="D3419" s="58" t="s">
        <v>112</v>
      </c>
      <c r="E3419" s="58"/>
      <c r="F3419" s="58"/>
      <c r="G3419" s="58">
        <f>+IF(F3419&gt;K3419+100000,F3419-K3419,0)</f>
        <v>0</v>
      </c>
      <c r="H3419" s="58"/>
      <c r="I3419" s="58"/>
      <c r="J3419" s="58"/>
      <c r="K3419" s="58">
        <v>2118864</v>
      </c>
      <c r="L3419" s="12" t="s">
        <v>91</v>
      </c>
      <c r="M3419" s="12" t="s">
        <v>91</v>
      </c>
      <c r="N3419" s="12" t="s">
        <v>91</v>
      </c>
      <c r="O3419" s="12">
        <v>4</v>
      </c>
      <c r="P3419" s="12">
        <v>0</v>
      </c>
      <c r="Q3419" s="12">
        <v>0</v>
      </c>
      <c r="R3419" s="12">
        <v>5001</v>
      </c>
      <c r="S3419" s="12">
        <v>3.3205479452054796</v>
      </c>
      <c r="T3419" s="12">
        <v>27.953424657534246</v>
      </c>
      <c r="U3419" s="12">
        <v>1</v>
      </c>
      <c r="V3419" s="12">
        <v>0</v>
      </c>
      <c r="W3419" s="12">
        <v>2</v>
      </c>
      <c r="X3419" s="12">
        <v>2</v>
      </c>
      <c r="Y3419" s="12">
        <v>2</v>
      </c>
      <c r="Z3419" s="58">
        <v>0</v>
      </c>
      <c r="AA3419" s="58">
        <v>0</v>
      </c>
      <c r="AB3419" s="58">
        <v>0</v>
      </c>
      <c r="AC3419" s="58" t="s">
        <v>91</v>
      </c>
    </row>
    <row r="3420" spans="1:29" x14ac:dyDescent="0.3">
      <c r="A3420" s="57">
        <v>2008660068</v>
      </c>
      <c r="B3420" s="12" t="s">
        <v>3160</v>
      </c>
      <c r="C3420" s="58" t="s">
        <v>109</v>
      </c>
      <c r="D3420" s="58" t="s">
        <v>112</v>
      </c>
      <c r="E3420" s="58"/>
      <c r="F3420" s="58"/>
      <c r="G3420" s="58">
        <f>+IF(F3420&gt;K3420+100000,F3420-K3420,0)</f>
        <v>0</v>
      </c>
      <c r="H3420" s="58"/>
      <c r="I3420" s="58"/>
      <c r="J3420" s="58"/>
      <c r="K3420" s="58">
        <v>2121755</v>
      </c>
      <c r="L3420" s="12" t="s">
        <v>91</v>
      </c>
      <c r="M3420" s="12" t="s">
        <v>91</v>
      </c>
      <c r="N3420" s="12" t="s">
        <v>91</v>
      </c>
      <c r="O3420" s="12">
        <v>4</v>
      </c>
      <c r="P3420" s="12">
        <v>0</v>
      </c>
      <c r="Q3420" s="12">
        <v>0</v>
      </c>
      <c r="R3420" s="12">
        <v>68001</v>
      </c>
      <c r="S3420" s="59">
        <v>3.0684931506849313</v>
      </c>
      <c r="T3420" s="59">
        <v>33.205479452054796</v>
      </c>
      <c r="U3420" s="12">
        <v>1</v>
      </c>
      <c r="V3420" s="12">
        <v>5</v>
      </c>
      <c r="W3420" s="12">
        <v>2</v>
      </c>
      <c r="X3420" s="12">
        <v>5</v>
      </c>
      <c r="Y3420" s="12">
        <v>3</v>
      </c>
      <c r="Z3420" s="58">
        <v>0</v>
      </c>
      <c r="AA3420" s="58">
        <v>0</v>
      </c>
      <c r="AB3420" s="58">
        <v>0</v>
      </c>
      <c r="AC3420" s="58" t="s">
        <v>91</v>
      </c>
    </row>
    <row r="3421" spans="1:29" x14ac:dyDescent="0.3">
      <c r="A3421" s="57">
        <v>66842404</v>
      </c>
      <c r="B3421" s="12" t="s">
        <v>3162</v>
      </c>
      <c r="C3421" s="58" t="s">
        <v>108</v>
      </c>
      <c r="D3421" s="58" t="s">
        <v>113</v>
      </c>
      <c r="E3421" s="58">
        <v>1277774</v>
      </c>
      <c r="F3421" s="58">
        <v>1760352</v>
      </c>
      <c r="G3421" s="58">
        <f>+IF(F3421&gt;K3421+100000,F3421-K3421,0)</f>
        <v>0</v>
      </c>
      <c r="H3421" s="58">
        <v>175128</v>
      </c>
      <c r="I3421" s="58">
        <v>0</v>
      </c>
      <c r="J3421" s="58">
        <v>0</v>
      </c>
      <c r="K3421" s="58">
        <v>2125485</v>
      </c>
      <c r="L3421" s="12" t="s">
        <v>88</v>
      </c>
      <c r="M3421" s="12" t="s">
        <v>89</v>
      </c>
      <c r="N3421" s="12" t="s">
        <v>10</v>
      </c>
      <c r="O3421" s="12">
        <v>4</v>
      </c>
      <c r="P3421" s="12">
        <v>0</v>
      </c>
      <c r="Q3421" s="12">
        <v>4</v>
      </c>
      <c r="R3421" s="12">
        <v>76001</v>
      </c>
      <c r="S3421" s="59">
        <v>1.3753424657534246</v>
      </c>
      <c r="T3421" s="59">
        <v>50.81095890410959</v>
      </c>
      <c r="U3421" s="12">
        <v>2</v>
      </c>
      <c r="V3421" s="12">
        <v>5</v>
      </c>
      <c r="W3421" s="12">
        <v>3</v>
      </c>
      <c r="X3421" s="12">
        <v>5</v>
      </c>
      <c r="Y3421" s="12">
        <v>2</v>
      </c>
      <c r="Z3421" s="58">
        <v>0</v>
      </c>
      <c r="AA3421" s="58">
        <v>0</v>
      </c>
      <c r="AB3421" s="58">
        <v>0</v>
      </c>
      <c r="AC3421" s="58" t="s">
        <v>91</v>
      </c>
    </row>
    <row r="3422" spans="1:29" x14ac:dyDescent="0.3">
      <c r="A3422" s="57">
        <v>4028860</v>
      </c>
      <c r="B3422" s="12" t="s">
        <v>3164</v>
      </c>
      <c r="C3422" s="58" t="s">
        <v>108</v>
      </c>
      <c r="D3422" s="58" t="s">
        <v>113</v>
      </c>
      <c r="E3422" s="58"/>
      <c r="F3422" s="58">
        <v>2000000</v>
      </c>
      <c r="G3422" s="58">
        <f>+IF(F3422&gt;K3422+100000,F3422-K3422,0)</f>
        <v>0</v>
      </c>
      <c r="H3422" s="58">
        <v>142025</v>
      </c>
      <c r="I3422" s="58">
        <v>0</v>
      </c>
      <c r="J3422" s="58">
        <v>0</v>
      </c>
      <c r="K3422" s="58">
        <v>2128820</v>
      </c>
      <c r="L3422" s="12" t="s">
        <v>88</v>
      </c>
      <c r="M3422" s="12" t="s">
        <v>89</v>
      </c>
      <c r="N3422" s="12" t="s">
        <v>10</v>
      </c>
      <c r="O3422" s="12">
        <v>4</v>
      </c>
      <c r="P3422" s="12">
        <v>0</v>
      </c>
      <c r="Q3422" s="12">
        <v>0</v>
      </c>
      <c r="R3422" s="12">
        <v>68276</v>
      </c>
      <c r="S3422" s="59">
        <v>5.6301369863013697</v>
      </c>
      <c r="T3422" s="59">
        <v>27.454794520547946</v>
      </c>
      <c r="U3422" s="12">
        <v>1</v>
      </c>
      <c r="V3422" s="12">
        <v>2</v>
      </c>
      <c r="W3422" s="12">
        <v>1</v>
      </c>
      <c r="X3422" s="12">
        <v>2</v>
      </c>
      <c r="Y3422" s="12">
        <v>2</v>
      </c>
      <c r="Z3422" s="58">
        <v>0</v>
      </c>
      <c r="AA3422" s="58">
        <v>0</v>
      </c>
      <c r="AB3422" s="58">
        <v>0</v>
      </c>
      <c r="AC3422" s="58" t="s">
        <v>91</v>
      </c>
    </row>
    <row r="3423" spans="1:29" x14ac:dyDescent="0.3">
      <c r="A3423" s="57">
        <v>26840022</v>
      </c>
      <c r="B3423" s="12" t="s">
        <v>3166</v>
      </c>
      <c r="C3423" s="58" t="s">
        <v>109</v>
      </c>
      <c r="D3423" s="58" t="s">
        <v>117</v>
      </c>
      <c r="E3423" s="58">
        <v>11219000</v>
      </c>
      <c r="F3423" s="58"/>
      <c r="G3423" s="58">
        <f>+IF(F3423&gt;K3423+100000,F3423-K3423,0)</f>
        <v>0</v>
      </c>
      <c r="H3423" s="58"/>
      <c r="I3423" s="58"/>
      <c r="J3423" s="58"/>
      <c r="K3423" s="58">
        <v>2131181</v>
      </c>
      <c r="L3423" s="12" t="s">
        <v>91</v>
      </c>
      <c r="M3423" s="12" t="s">
        <v>91</v>
      </c>
      <c r="N3423" s="12" t="s">
        <v>91</v>
      </c>
      <c r="O3423" s="12">
        <v>4</v>
      </c>
      <c r="P3423" s="12">
        <v>0</v>
      </c>
      <c r="Q3423" s="12">
        <v>0</v>
      </c>
      <c r="R3423" s="12">
        <v>76001</v>
      </c>
      <c r="S3423" s="59">
        <v>3.5205479452054793</v>
      </c>
      <c r="T3423" s="59">
        <v>55.558904109589044</v>
      </c>
      <c r="U3423" s="12">
        <v>1</v>
      </c>
      <c r="V3423" s="12">
        <v>5</v>
      </c>
      <c r="W3423" s="12">
        <v>4</v>
      </c>
      <c r="X3423" s="12">
        <v>4</v>
      </c>
      <c r="Y3423" s="12">
        <v>3</v>
      </c>
      <c r="Z3423" s="58">
        <v>0</v>
      </c>
      <c r="AA3423" s="58">
        <v>0</v>
      </c>
      <c r="AB3423" s="58">
        <v>0</v>
      </c>
      <c r="AC3423" s="58" t="s">
        <v>91</v>
      </c>
    </row>
    <row r="3424" spans="1:29" x14ac:dyDescent="0.3">
      <c r="A3424" s="57">
        <v>4828200</v>
      </c>
      <c r="B3424" s="12" t="s">
        <v>3167</v>
      </c>
      <c r="C3424" s="58" t="s">
        <v>109</v>
      </c>
      <c r="D3424" s="58" t="s">
        <v>112</v>
      </c>
      <c r="E3424" s="58"/>
      <c r="F3424" s="58"/>
      <c r="G3424" s="58">
        <f>+IF(F3424&gt;K3424+100000,F3424-K3424,0)</f>
        <v>0</v>
      </c>
      <c r="H3424" s="58"/>
      <c r="I3424" s="58"/>
      <c r="J3424" s="58"/>
      <c r="K3424" s="58">
        <v>2132120</v>
      </c>
      <c r="L3424" s="12" t="s">
        <v>91</v>
      </c>
      <c r="M3424" s="12" t="s">
        <v>91</v>
      </c>
      <c r="N3424" s="12" t="s">
        <v>91</v>
      </c>
      <c r="O3424" s="12">
        <v>4</v>
      </c>
      <c r="P3424" s="12">
        <v>0</v>
      </c>
      <c r="Q3424" s="12">
        <v>0</v>
      </c>
      <c r="R3424" s="12">
        <v>13052</v>
      </c>
      <c r="S3424" s="59">
        <v>3.3205479452054796</v>
      </c>
      <c r="T3424" s="59">
        <v>41.024657534246572</v>
      </c>
      <c r="U3424" s="12">
        <v>1</v>
      </c>
      <c r="V3424" s="12">
        <v>2</v>
      </c>
      <c r="W3424" s="12">
        <v>2</v>
      </c>
      <c r="X3424" s="12">
        <v>3</v>
      </c>
      <c r="Y3424" s="12">
        <v>2</v>
      </c>
      <c r="Z3424" s="58">
        <v>0</v>
      </c>
      <c r="AA3424" s="58">
        <v>0</v>
      </c>
      <c r="AB3424" s="58">
        <v>0</v>
      </c>
      <c r="AC3424" s="58" t="s">
        <v>91</v>
      </c>
    </row>
    <row r="3425" spans="1:29" x14ac:dyDescent="0.3">
      <c r="A3425" s="57">
        <v>48602068</v>
      </c>
      <c r="B3425" s="12" t="s">
        <v>3172</v>
      </c>
      <c r="C3425" s="58" t="s">
        <v>108</v>
      </c>
      <c r="D3425" s="58" t="s">
        <v>113</v>
      </c>
      <c r="E3425" s="58"/>
      <c r="F3425" s="58">
        <v>495824</v>
      </c>
      <c r="G3425" s="58">
        <f>+IF(F3425&gt;K3425+100000,F3425-K3425,0)</f>
        <v>0</v>
      </c>
      <c r="H3425" s="58">
        <v>73117</v>
      </c>
      <c r="I3425" s="58">
        <v>0</v>
      </c>
      <c r="J3425" s="58">
        <v>0</v>
      </c>
      <c r="K3425" s="58">
        <v>2132587</v>
      </c>
      <c r="L3425" s="12" t="s">
        <v>88</v>
      </c>
      <c r="M3425" s="12" t="s">
        <v>89</v>
      </c>
      <c r="N3425" s="12" t="s">
        <v>10</v>
      </c>
      <c r="O3425" s="12">
        <v>4</v>
      </c>
      <c r="P3425" s="12">
        <v>0</v>
      </c>
      <c r="Q3425" s="12">
        <v>0</v>
      </c>
      <c r="R3425" s="12">
        <v>76001</v>
      </c>
      <c r="S3425" s="59">
        <v>3.4821917808219176</v>
      </c>
      <c r="T3425" s="59">
        <v>39.490410958904107</v>
      </c>
      <c r="U3425" s="12">
        <v>2</v>
      </c>
      <c r="V3425" s="12">
        <v>0</v>
      </c>
      <c r="W3425" s="12">
        <v>1</v>
      </c>
      <c r="X3425" s="12">
        <v>3</v>
      </c>
      <c r="Y3425" s="12">
        <v>1</v>
      </c>
      <c r="Z3425" s="58">
        <v>0</v>
      </c>
      <c r="AA3425" s="58">
        <v>0</v>
      </c>
      <c r="AB3425" s="58">
        <v>0</v>
      </c>
      <c r="AC3425" s="58" t="s">
        <v>91</v>
      </c>
    </row>
    <row r="3426" spans="1:29" x14ac:dyDescent="0.3">
      <c r="A3426" s="57">
        <v>2008260644</v>
      </c>
      <c r="B3426" s="12" t="s">
        <v>3174</v>
      </c>
      <c r="C3426" s="58" t="s">
        <v>108</v>
      </c>
      <c r="D3426" s="58" t="s">
        <v>113</v>
      </c>
      <c r="E3426" s="58">
        <v>186760</v>
      </c>
      <c r="F3426" s="58">
        <v>1924079</v>
      </c>
      <c r="G3426" s="58">
        <f>+IF(F3426&gt;K3426+100000,F3426-K3426,0)</f>
        <v>0</v>
      </c>
      <c r="H3426" s="58">
        <v>91921</v>
      </c>
      <c r="I3426" s="58">
        <v>0</v>
      </c>
      <c r="J3426" s="58">
        <v>0</v>
      </c>
      <c r="K3426" s="58">
        <v>2138820</v>
      </c>
      <c r="L3426" s="12" t="s">
        <v>88</v>
      </c>
      <c r="M3426" s="12" t="s">
        <v>89</v>
      </c>
      <c r="N3426" s="12" t="s">
        <v>10</v>
      </c>
      <c r="O3426" s="12">
        <v>4</v>
      </c>
      <c r="P3426" s="12">
        <v>0</v>
      </c>
      <c r="Q3426" s="12">
        <v>0</v>
      </c>
      <c r="R3426" s="12">
        <v>68276</v>
      </c>
      <c r="S3426" s="59">
        <v>5.7150684931506852</v>
      </c>
      <c r="T3426" s="59">
        <v>33.553424657534244</v>
      </c>
      <c r="U3426" s="12">
        <v>1</v>
      </c>
      <c r="V3426" s="12">
        <v>2</v>
      </c>
      <c r="W3426" s="12">
        <v>1</v>
      </c>
      <c r="X3426" s="12">
        <v>2</v>
      </c>
      <c r="Y3426" s="12">
        <v>2</v>
      </c>
      <c r="Z3426" s="58">
        <v>0</v>
      </c>
      <c r="AA3426" s="58">
        <v>0</v>
      </c>
      <c r="AB3426" s="58">
        <v>0</v>
      </c>
      <c r="AC3426" s="58" t="s">
        <v>91</v>
      </c>
    </row>
    <row r="3427" spans="1:29" x14ac:dyDescent="0.3">
      <c r="A3427" s="57">
        <v>2062002060</v>
      </c>
      <c r="B3427" s="12" t="s">
        <v>3176</v>
      </c>
      <c r="C3427" s="58" t="s">
        <v>108</v>
      </c>
      <c r="D3427" s="58" t="s">
        <v>29</v>
      </c>
      <c r="E3427" s="58">
        <v>735600</v>
      </c>
      <c r="F3427" s="58">
        <v>2823489</v>
      </c>
      <c r="G3427" s="58">
        <f>+IF(F3427&gt;K3427+100000,F3427-K3427,0)</f>
        <v>683925</v>
      </c>
      <c r="H3427" s="58">
        <v>218513</v>
      </c>
      <c r="I3427" s="58">
        <v>0</v>
      </c>
      <c r="J3427" s="58">
        <v>2700000</v>
      </c>
      <c r="K3427" s="58">
        <v>2139564</v>
      </c>
      <c r="L3427" s="12" t="s">
        <v>87</v>
      </c>
      <c r="M3427" s="12" t="s">
        <v>89</v>
      </c>
      <c r="N3427" s="12" t="s">
        <v>10</v>
      </c>
      <c r="O3427" s="12">
        <v>4</v>
      </c>
      <c r="P3427" s="12">
        <v>0</v>
      </c>
      <c r="Q3427" s="12">
        <v>0</v>
      </c>
      <c r="R3427" s="12">
        <v>5088</v>
      </c>
      <c r="S3427" s="59">
        <v>5.7945205479452051</v>
      </c>
      <c r="T3427" s="59">
        <v>26.865753424657534</v>
      </c>
      <c r="U3427" s="12">
        <v>2</v>
      </c>
      <c r="V3427" s="12">
        <v>2</v>
      </c>
      <c r="W3427" s="12">
        <v>1</v>
      </c>
      <c r="X3427" s="12">
        <v>2</v>
      </c>
      <c r="Y3427" s="12">
        <v>1</v>
      </c>
      <c r="Z3427" s="58">
        <v>0</v>
      </c>
      <c r="AA3427" s="58">
        <v>0</v>
      </c>
      <c r="AB3427" s="58">
        <v>0</v>
      </c>
      <c r="AC3427" s="58" t="s">
        <v>91</v>
      </c>
    </row>
    <row r="3428" spans="1:29" x14ac:dyDescent="0.3">
      <c r="A3428" s="57">
        <v>82448242</v>
      </c>
      <c r="B3428" s="12" t="s">
        <v>3178</v>
      </c>
      <c r="C3428" s="58" t="s">
        <v>109</v>
      </c>
      <c r="D3428" s="58" t="s">
        <v>112</v>
      </c>
      <c r="E3428" s="58"/>
      <c r="F3428" s="58"/>
      <c r="G3428" s="58">
        <f>+IF(F3428&gt;K3428+100000,F3428-K3428,0)</f>
        <v>0</v>
      </c>
      <c r="H3428" s="58"/>
      <c r="I3428" s="58"/>
      <c r="J3428" s="58"/>
      <c r="K3428" s="58">
        <v>2141429</v>
      </c>
      <c r="L3428" s="12" t="s">
        <v>91</v>
      </c>
      <c r="M3428" s="12" t="s">
        <v>91</v>
      </c>
      <c r="N3428" s="12" t="s">
        <v>91</v>
      </c>
      <c r="O3428" s="12">
        <v>4</v>
      </c>
      <c r="P3428" s="12">
        <v>0</v>
      </c>
      <c r="Q3428" s="12">
        <v>0</v>
      </c>
      <c r="R3428" s="12">
        <v>13052</v>
      </c>
      <c r="S3428" s="59">
        <v>4.4082191780821915</v>
      </c>
      <c r="T3428" s="59">
        <v>36.580821917808223</v>
      </c>
      <c r="U3428" s="12">
        <v>1</v>
      </c>
      <c r="V3428" s="12">
        <v>4</v>
      </c>
      <c r="W3428" s="12">
        <v>3</v>
      </c>
      <c r="X3428" s="12">
        <v>3</v>
      </c>
      <c r="Y3428" s="12">
        <v>3</v>
      </c>
      <c r="Z3428" s="58">
        <v>0</v>
      </c>
      <c r="AA3428" s="58">
        <v>0</v>
      </c>
      <c r="AB3428" s="58">
        <v>0</v>
      </c>
      <c r="AC3428" s="58" t="s">
        <v>91</v>
      </c>
    </row>
    <row r="3429" spans="1:29" x14ac:dyDescent="0.3">
      <c r="A3429" s="57">
        <v>2466482</v>
      </c>
      <c r="B3429" s="12" t="s">
        <v>3179</v>
      </c>
      <c r="C3429" s="58" t="s">
        <v>109</v>
      </c>
      <c r="D3429" s="58" t="s">
        <v>112</v>
      </c>
      <c r="E3429" s="58"/>
      <c r="F3429" s="58"/>
      <c r="G3429" s="58">
        <f>+IF(F3429&gt;K3429+100000,F3429-K3429,0)</f>
        <v>0</v>
      </c>
      <c r="H3429" s="58"/>
      <c r="I3429" s="58"/>
      <c r="J3429" s="58"/>
      <c r="K3429" s="58">
        <v>2141429</v>
      </c>
      <c r="L3429" s="12" t="s">
        <v>91</v>
      </c>
      <c r="M3429" s="12" t="s">
        <v>91</v>
      </c>
      <c r="N3429" s="12" t="s">
        <v>91</v>
      </c>
      <c r="O3429" s="12">
        <v>4</v>
      </c>
      <c r="P3429" s="12">
        <v>0</v>
      </c>
      <c r="Q3429" s="12">
        <v>0</v>
      </c>
      <c r="R3429" s="12">
        <v>68615</v>
      </c>
      <c r="S3429" s="59">
        <v>4.4082191780821915</v>
      </c>
      <c r="T3429" s="59">
        <v>46.813698630136983</v>
      </c>
      <c r="U3429" s="12">
        <v>1</v>
      </c>
      <c r="V3429" s="12">
        <v>1</v>
      </c>
      <c r="W3429" s="12">
        <v>1</v>
      </c>
      <c r="X3429" s="12">
        <v>3</v>
      </c>
      <c r="Y3429" s="12">
        <v>3</v>
      </c>
      <c r="Z3429" s="58">
        <v>0</v>
      </c>
      <c r="AA3429" s="58">
        <v>0</v>
      </c>
      <c r="AB3429" s="58">
        <v>0</v>
      </c>
      <c r="AC3429" s="58" t="s">
        <v>91</v>
      </c>
    </row>
    <row r="3430" spans="1:29" x14ac:dyDescent="0.3">
      <c r="A3430" s="57">
        <v>4028044</v>
      </c>
      <c r="B3430" s="12" t="s">
        <v>3180</v>
      </c>
      <c r="C3430" s="58" t="s">
        <v>108</v>
      </c>
      <c r="D3430" s="58" t="s">
        <v>113</v>
      </c>
      <c r="E3430" s="58"/>
      <c r="F3430" s="58">
        <v>1313702</v>
      </c>
      <c r="G3430" s="58">
        <f>+IF(F3430&gt;K3430+100000,F3430-K3430,0)</f>
        <v>0</v>
      </c>
      <c r="H3430" s="58">
        <v>241406</v>
      </c>
      <c r="I3430" s="58">
        <v>0</v>
      </c>
      <c r="J3430" s="58">
        <v>0</v>
      </c>
      <c r="K3430" s="58">
        <v>2141429</v>
      </c>
      <c r="L3430" s="12" t="s">
        <v>88</v>
      </c>
      <c r="M3430" s="12" t="s">
        <v>89</v>
      </c>
      <c r="N3430" s="12" t="s">
        <v>10</v>
      </c>
      <c r="O3430" s="12">
        <v>4</v>
      </c>
      <c r="P3430" s="12">
        <v>0</v>
      </c>
      <c r="Q3430" s="12">
        <v>0</v>
      </c>
      <c r="R3430" s="12">
        <v>13052</v>
      </c>
      <c r="S3430" s="59">
        <v>4.4082191780821915</v>
      </c>
      <c r="T3430" s="59">
        <v>42.115068493150687</v>
      </c>
      <c r="U3430" s="12">
        <v>1</v>
      </c>
      <c r="V3430" s="12">
        <v>0</v>
      </c>
      <c r="W3430" s="12">
        <v>1</v>
      </c>
      <c r="X3430" s="12">
        <v>3</v>
      </c>
      <c r="Y3430" s="12">
        <v>3</v>
      </c>
      <c r="Z3430" s="58">
        <v>0</v>
      </c>
      <c r="AA3430" s="58">
        <v>0</v>
      </c>
      <c r="AB3430" s="58">
        <v>0</v>
      </c>
      <c r="AC3430" s="58" t="s">
        <v>91</v>
      </c>
    </row>
    <row r="3431" spans="1:29" x14ac:dyDescent="0.3">
      <c r="A3431" s="57">
        <v>2008804666</v>
      </c>
      <c r="B3431" s="12" t="s">
        <v>3182</v>
      </c>
      <c r="C3431" s="58" t="s">
        <v>106</v>
      </c>
      <c r="D3431" s="58" t="s">
        <v>116</v>
      </c>
      <c r="E3431" s="58">
        <v>354667</v>
      </c>
      <c r="F3431" s="58">
        <v>45093409</v>
      </c>
      <c r="G3431" s="58">
        <f>+IF(F3431&gt;K3431+100000,F3431-K3431,0)</f>
        <v>42947289</v>
      </c>
      <c r="H3431" s="58">
        <v>976299</v>
      </c>
      <c r="I3431" s="58">
        <v>0</v>
      </c>
      <c r="J3431" s="58">
        <v>55990000</v>
      </c>
      <c r="K3431" s="58">
        <v>2146120</v>
      </c>
      <c r="L3431" s="12" t="s">
        <v>86</v>
      </c>
      <c r="M3431" s="12" t="s">
        <v>89</v>
      </c>
      <c r="N3431" s="12" t="s">
        <v>10</v>
      </c>
      <c r="O3431" s="12">
        <v>4</v>
      </c>
      <c r="P3431" s="12">
        <v>0</v>
      </c>
      <c r="Q3431" s="12">
        <v>0</v>
      </c>
      <c r="R3431" s="12">
        <v>68001</v>
      </c>
      <c r="S3431" s="59">
        <v>3.3671232876712329</v>
      </c>
      <c r="T3431" s="59">
        <v>31.372602739726027</v>
      </c>
      <c r="U3431" s="12">
        <v>2</v>
      </c>
      <c r="V3431" s="12">
        <v>6</v>
      </c>
      <c r="W3431" s="12">
        <v>5</v>
      </c>
      <c r="X3431" s="12">
        <v>5</v>
      </c>
      <c r="Y3431" s="12">
        <v>4</v>
      </c>
      <c r="Z3431" s="58">
        <v>0</v>
      </c>
      <c r="AA3431" s="58">
        <v>0</v>
      </c>
      <c r="AB3431" s="58">
        <v>0</v>
      </c>
      <c r="AC3431" s="58" t="s">
        <v>91</v>
      </c>
    </row>
    <row r="3432" spans="1:29" x14ac:dyDescent="0.3">
      <c r="A3432" s="57">
        <v>2008680046</v>
      </c>
      <c r="B3432" s="12" t="s">
        <v>3184</v>
      </c>
      <c r="C3432" s="58" t="s">
        <v>109</v>
      </c>
      <c r="D3432" s="58" t="s">
        <v>112</v>
      </c>
      <c r="E3432" s="58">
        <v>1959545</v>
      </c>
      <c r="F3432" s="58"/>
      <c r="G3432" s="58">
        <f>+IF(F3432&gt;K3432+100000,F3432-K3432,0)</f>
        <v>0</v>
      </c>
      <c r="H3432" s="58"/>
      <c r="I3432" s="58"/>
      <c r="J3432" s="58"/>
      <c r="K3432" s="58">
        <v>2147277</v>
      </c>
      <c r="L3432" s="12" t="s">
        <v>91</v>
      </c>
      <c r="M3432" s="12" t="s">
        <v>91</v>
      </c>
      <c r="N3432" s="12" t="s">
        <v>91</v>
      </c>
      <c r="O3432" s="12">
        <v>4</v>
      </c>
      <c r="P3432" s="12">
        <v>0</v>
      </c>
      <c r="Q3432" s="12">
        <v>0</v>
      </c>
      <c r="R3432" s="12">
        <v>76001</v>
      </c>
      <c r="S3432" s="59">
        <v>1.6712328767123288</v>
      </c>
      <c r="T3432" s="59">
        <v>31.958904109589042</v>
      </c>
      <c r="U3432" s="12">
        <v>1</v>
      </c>
      <c r="V3432" s="12">
        <v>5</v>
      </c>
      <c r="W3432" s="12">
        <v>4</v>
      </c>
      <c r="X3432" s="12">
        <v>7</v>
      </c>
      <c r="Y3432" s="12">
        <v>3</v>
      </c>
      <c r="Z3432" s="58">
        <v>0</v>
      </c>
      <c r="AA3432" s="58">
        <v>0</v>
      </c>
      <c r="AB3432" s="58">
        <v>0</v>
      </c>
      <c r="AC3432" s="58" t="s">
        <v>91</v>
      </c>
    </row>
    <row r="3433" spans="1:29" x14ac:dyDescent="0.3">
      <c r="A3433" s="57">
        <v>2064280660</v>
      </c>
      <c r="B3433" s="12" t="s">
        <v>3185</v>
      </c>
      <c r="C3433" s="58" t="s">
        <v>109</v>
      </c>
      <c r="D3433" s="58" t="s">
        <v>112</v>
      </c>
      <c r="E3433" s="58">
        <v>2352348</v>
      </c>
      <c r="F3433" s="58"/>
      <c r="G3433" s="58">
        <f>+IF(F3433&gt;K3433+100000,F3433-K3433,0)</f>
        <v>0</v>
      </c>
      <c r="H3433" s="58"/>
      <c r="I3433" s="58"/>
      <c r="J3433" s="58"/>
      <c r="K3433" s="58">
        <v>2156025</v>
      </c>
      <c r="L3433" s="12" t="s">
        <v>91</v>
      </c>
      <c r="M3433" s="12" t="s">
        <v>91</v>
      </c>
      <c r="N3433" s="12" t="s">
        <v>91</v>
      </c>
      <c r="O3433" s="12">
        <v>4</v>
      </c>
      <c r="P3433" s="12">
        <v>0</v>
      </c>
      <c r="Q3433" s="12">
        <v>0</v>
      </c>
      <c r="R3433" s="12">
        <v>11001</v>
      </c>
      <c r="S3433" s="59">
        <v>3.5123287671232877</v>
      </c>
      <c r="T3433" s="59">
        <v>32.397260273972606</v>
      </c>
      <c r="U3433" s="12">
        <v>1</v>
      </c>
      <c r="V3433" s="12">
        <v>0</v>
      </c>
      <c r="W3433" s="12">
        <v>3</v>
      </c>
      <c r="X3433" s="12">
        <v>3</v>
      </c>
      <c r="Y3433" s="12">
        <v>1</v>
      </c>
      <c r="Z3433" s="58">
        <v>0</v>
      </c>
      <c r="AA3433" s="58">
        <v>0</v>
      </c>
      <c r="AB3433" s="58">
        <v>0</v>
      </c>
      <c r="AC3433" s="58" t="s">
        <v>91</v>
      </c>
    </row>
    <row r="3434" spans="1:29" x14ac:dyDescent="0.3">
      <c r="A3434" s="57">
        <v>2224806808</v>
      </c>
      <c r="B3434" s="12" t="s">
        <v>3186</v>
      </c>
      <c r="C3434" s="58" t="s">
        <v>109</v>
      </c>
      <c r="D3434" s="58" t="s">
        <v>112</v>
      </c>
      <c r="E3434" s="58">
        <v>157166</v>
      </c>
      <c r="F3434" s="58"/>
      <c r="G3434" s="58">
        <f>+IF(F3434&gt;K3434+100000,F3434-K3434,0)</f>
        <v>0</v>
      </c>
      <c r="H3434" s="58"/>
      <c r="I3434" s="58"/>
      <c r="J3434" s="58"/>
      <c r="K3434" s="58">
        <v>2156025</v>
      </c>
      <c r="L3434" s="12" t="s">
        <v>91</v>
      </c>
      <c r="M3434" s="12" t="s">
        <v>91</v>
      </c>
      <c r="N3434" s="12" t="s">
        <v>91</v>
      </c>
      <c r="O3434" s="12">
        <v>4</v>
      </c>
      <c r="P3434" s="12">
        <v>0</v>
      </c>
      <c r="Q3434" s="12">
        <v>0</v>
      </c>
      <c r="R3434" s="12">
        <v>76130</v>
      </c>
      <c r="S3434" s="59">
        <v>3.5205479452054793</v>
      </c>
      <c r="T3434" s="59">
        <v>24.802739726027397</v>
      </c>
      <c r="U3434" s="12">
        <v>1</v>
      </c>
      <c r="V3434" s="12">
        <v>3</v>
      </c>
      <c r="W3434" s="12">
        <v>2</v>
      </c>
      <c r="X3434" s="12">
        <v>3</v>
      </c>
      <c r="Y3434" s="12">
        <v>1</v>
      </c>
      <c r="Z3434" s="58">
        <v>0</v>
      </c>
      <c r="AA3434" s="58">
        <v>0</v>
      </c>
      <c r="AB3434" s="58">
        <v>0</v>
      </c>
      <c r="AC3434" s="58" t="s">
        <v>91</v>
      </c>
    </row>
    <row r="3435" spans="1:29" x14ac:dyDescent="0.3">
      <c r="A3435" s="57">
        <v>64644680</v>
      </c>
      <c r="B3435" s="12" t="s">
        <v>3187</v>
      </c>
      <c r="C3435" s="58" t="s">
        <v>109</v>
      </c>
      <c r="D3435" s="58" t="s">
        <v>117</v>
      </c>
      <c r="E3435" s="58">
        <v>3300833</v>
      </c>
      <c r="F3435" s="58"/>
      <c r="G3435" s="58">
        <f>+IF(F3435&gt;K3435+100000,F3435-K3435,0)</f>
        <v>0</v>
      </c>
      <c r="H3435" s="58"/>
      <c r="I3435" s="58"/>
      <c r="J3435" s="58"/>
      <c r="K3435" s="58">
        <v>2156255</v>
      </c>
      <c r="L3435" s="12" t="s">
        <v>91</v>
      </c>
      <c r="M3435" s="12" t="s">
        <v>91</v>
      </c>
      <c r="N3435" s="12" t="s">
        <v>91</v>
      </c>
      <c r="O3435" s="12">
        <v>4</v>
      </c>
      <c r="P3435" s="12">
        <v>0</v>
      </c>
      <c r="Q3435" s="12">
        <v>0</v>
      </c>
      <c r="R3435" s="12">
        <v>68001</v>
      </c>
      <c r="S3435" s="59">
        <v>2.0712328767123287</v>
      </c>
      <c r="T3435" s="59">
        <v>39.361643835616441</v>
      </c>
      <c r="U3435" s="12">
        <v>2</v>
      </c>
      <c r="V3435" s="12">
        <v>5</v>
      </c>
      <c r="W3435" s="12">
        <v>3</v>
      </c>
      <c r="X3435" s="12">
        <v>4</v>
      </c>
      <c r="Y3435" s="12">
        <v>2</v>
      </c>
      <c r="Z3435" s="58">
        <v>0</v>
      </c>
      <c r="AA3435" s="58">
        <v>0</v>
      </c>
      <c r="AB3435" s="58">
        <v>0</v>
      </c>
      <c r="AC3435" s="58" t="s">
        <v>91</v>
      </c>
    </row>
    <row r="3436" spans="1:29" x14ac:dyDescent="0.3">
      <c r="A3436" s="57">
        <v>2062644804</v>
      </c>
      <c r="B3436" s="12" t="s">
        <v>3189</v>
      </c>
      <c r="C3436" s="58" t="s">
        <v>109</v>
      </c>
      <c r="D3436" s="58" t="s">
        <v>112</v>
      </c>
      <c r="E3436" s="58">
        <v>23077</v>
      </c>
      <c r="F3436" s="58"/>
      <c r="G3436" s="58">
        <f>+IF(F3436&gt;K3436+100000,F3436-K3436,0)</f>
        <v>0</v>
      </c>
      <c r="H3436" s="58"/>
      <c r="I3436" s="58"/>
      <c r="J3436" s="58"/>
      <c r="K3436" s="58">
        <v>2166820</v>
      </c>
      <c r="L3436" s="12" t="s">
        <v>91</v>
      </c>
      <c r="M3436" s="12" t="s">
        <v>91</v>
      </c>
      <c r="N3436" s="12" t="s">
        <v>91</v>
      </c>
      <c r="O3436" s="12">
        <v>4</v>
      </c>
      <c r="P3436" s="12">
        <v>0</v>
      </c>
      <c r="Q3436" s="12">
        <v>0</v>
      </c>
      <c r="R3436" s="12">
        <v>68615</v>
      </c>
      <c r="S3436" s="59">
        <v>5.7945205479452051</v>
      </c>
      <c r="T3436" s="59">
        <v>34.021917808219179</v>
      </c>
      <c r="U3436" s="12">
        <v>2</v>
      </c>
      <c r="V3436" s="12">
        <v>2</v>
      </c>
      <c r="W3436" s="12">
        <v>1</v>
      </c>
      <c r="X3436" s="12">
        <v>2</v>
      </c>
      <c r="Y3436" s="12">
        <v>1</v>
      </c>
      <c r="Z3436" s="58">
        <v>0</v>
      </c>
      <c r="AA3436" s="58">
        <v>0</v>
      </c>
      <c r="AB3436" s="58">
        <v>0</v>
      </c>
      <c r="AC3436" s="58" t="s">
        <v>91</v>
      </c>
    </row>
    <row r="3437" spans="1:29" x14ac:dyDescent="0.3">
      <c r="A3437" s="57">
        <v>4820686</v>
      </c>
      <c r="B3437" s="12" t="s">
        <v>3192</v>
      </c>
      <c r="C3437" s="58" t="s">
        <v>108</v>
      </c>
      <c r="D3437" s="58" t="s">
        <v>29</v>
      </c>
      <c r="E3437" s="58"/>
      <c r="F3437" s="58">
        <v>2399514</v>
      </c>
      <c r="G3437" s="58">
        <f>+IF(F3437&gt;K3437+100000,F3437-K3437,0)</f>
        <v>228085</v>
      </c>
      <c r="H3437" s="58">
        <v>236886</v>
      </c>
      <c r="I3437" s="58">
        <v>0</v>
      </c>
      <c r="J3437" s="58">
        <v>0</v>
      </c>
      <c r="K3437" s="58">
        <v>2171429</v>
      </c>
      <c r="L3437" s="12" t="s">
        <v>88</v>
      </c>
      <c r="M3437" s="12" t="s">
        <v>89</v>
      </c>
      <c r="N3437" s="12" t="s">
        <v>10</v>
      </c>
      <c r="O3437" s="12">
        <v>4</v>
      </c>
      <c r="P3437" s="12">
        <v>0</v>
      </c>
      <c r="Q3437" s="12">
        <v>0</v>
      </c>
      <c r="R3437" s="12">
        <v>13836</v>
      </c>
      <c r="S3437" s="59">
        <v>4.4904109589041097</v>
      </c>
      <c r="T3437" s="59">
        <v>41.994520547945207</v>
      </c>
      <c r="U3437" s="12">
        <v>1</v>
      </c>
      <c r="V3437" s="12">
        <v>2</v>
      </c>
      <c r="W3437" s="12">
        <v>1</v>
      </c>
      <c r="X3437" s="12">
        <v>3</v>
      </c>
      <c r="Y3437" s="12">
        <v>3</v>
      </c>
      <c r="Z3437" s="58">
        <v>0</v>
      </c>
      <c r="AA3437" s="58">
        <v>0</v>
      </c>
      <c r="AB3437" s="58">
        <v>0</v>
      </c>
      <c r="AC3437" s="58" t="s">
        <v>91</v>
      </c>
    </row>
    <row r="3438" spans="1:29" x14ac:dyDescent="0.3">
      <c r="A3438" s="57">
        <v>2462482</v>
      </c>
      <c r="B3438" s="12" t="s">
        <v>3193</v>
      </c>
      <c r="C3438" s="58" t="s">
        <v>108</v>
      </c>
      <c r="D3438" s="58" t="s">
        <v>112</v>
      </c>
      <c r="E3438" s="58"/>
      <c r="F3438" s="58">
        <v>69626</v>
      </c>
      <c r="G3438" s="58">
        <f>+IF(F3438&gt;K3438+100000,F3438-K3438,0)</f>
        <v>0</v>
      </c>
      <c r="H3438" s="58">
        <v>70184</v>
      </c>
      <c r="I3438" s="58">
        <v>0</v>
      </c>
      <c r="J3438" s="58">
        <v>0</v>
      </c>
      <c r="K3438" s="58">
        <v>2172260</v>
      </c>
      <c r="L3438" s="12" t="s">
        <v>88</v>
      </c>
      <c r="M3438" s="12" t="s">
        <v>89</v>
      </c>
      <c r="N3438" s="12" t="s">
        <v>10</v>
      </c>
      <c r="O3438" s="12">
        <v>4</v>
      </c>
      <c r="P3438" s="12">
        <v>0</v>
      </c>
      <c r="Q3438" s="12">
        <v>0</v>
      </c>
      <c r="R3438" s="12">
        <v>68418</v>
      </c>
      <c r="S3438" s="59">
        <v>6.7178082191780826</v>
      </c>
      <c r="T3438" s="59">
        <v>41.68767123287671</v>
      </c>
      <c r="U3438" s="12">
        <v>1</v>
      </c>
      <c r="V3438" s="12">
        <v>1</v>
      </c>
      <c r="W3438" s="12">
        <v>1</v>
      </c>
      <c r="X3438" s="12">
        <v>2</v>
      </c>
      <c r="Y3438" s="12">
        <v>3</v>
      </c>
      <c r="Z3438" s="58">
        <v>0</v>
      </c>
      <c r="AA3438" s="58">
        <v>0</v>
      </c>
      <c r="AB3438" s="58">
        <v>0</v>
      </c>
      <c r="AC3438" s="58" t="s">
        <v>91</v>
      </c>
    </row>
    <row r="3439" spans="1:29" x14ac:dyDescent="0.3">
      <c r="A3439" s="57">
        <v>40804224</v>
      </c>
      <c r="B3439" s="12" t="s">
        <v>3194</v>
      </c>
      <c r="C3439" s="58" t="s">
        <v>109</v>
      </c>
      <c r="D3439" s="58" t="s">
        <v>112</v>
      </c>
      <c r="E3439" s="58"/>
      <c r="F3439" s="58"/>
      <c r="G3439" s="58">
        <f>+IF(F3439&gt;K3439+100000,F3439-K3439,0)</f>
        <v>0</v>
      </c>
      <c r="H3439" s="58"/>
      <c r="I3439" s="58"/>
      <c r="J3439" s="58"/>
      <c r="K3439" s="58">
        <v>2176269</v>
      </c>
      <c r="L3439" s="12" t="s">
        <v>91</v>
      </c>
      <c r="M3439" s="12" t="s">
        <v>91</v>
      </c>
      <c r="N3439" s="12" t="s">
        <v>91</v>
      </c>
      <c r="O3439" s="12">
        <v>4</v>
      </c>
      <c r="P3439" s="12">
        <v>0</v>
      </c>
      <c r="Q3439" s="12">
        <v>0</v>
      </c>
      <c r="R3439" s="12">
        <v>13760</v>
      </c>
      <c r="S3439" s="59">
        <v>6.0465753424657533</v>
      </c>
      <c r="T3439" s="59">
        <v>41.169863013698631</v>
      </c>
      <c r="U3439" s="12">
        <v>2</v>
      </c>
      <c r="V3439" s="12">
        <v>3</v>
      </c>
      <c r="W3439" s="12">
        <v>1</v>
      </c>
      <c r="X3439" s="12">
        <v>3</v>
      </c>
      <c r="Y3439" s="12">
        <v>3</v>
      </c>
      <c r="Z3439" s="58">
        <v>0</v>
      </c>
      <c r="AA3439" s="58">
        <v>0</v>
      </c>
      <c r="AB3439" s="58">
        <v>0</v>
      </c>
      <c r="AC3439" s="58" t="s">
        <v>91</v>
      </c>
    </row>
    <row r="3440" spans="1:29" x14ac:dyDescent="0.3">
      <c r="A3440" s="57">
        <v>86226224</v>
      </c>
      <c r="B3440" s="12" t="s">
        <v>3196</v>
      </c>
      <c r="C3440" s="58" t="s">
        <v>109</v>
      </c>
      <c r="D3440" s="58" t="s">
        <v>112</v>
      </c>
      <c r="E3440" s="58"/>
      <c r="F3440" s="58"/>
      <c r="G3440" s="58">
        <f>+IF(F3440&gt;K3440+100000,F3440-K3440,0)</f>
        <v>0</v>
      </c>
      <c r="H3440" s="58"/>
      <c r="I3440" s="58"/>
      <c r="J3440" s="58"/>
      <c r="K3440" s="58">
        <v>2179463</v>
      </c>
      <c r="L3440" s="12" t="s">
        <v>91</v>
      </c>
      <c r="M3440" s="12" t="s">
        <v>91</v>
      </c>
      <c r="N3440" s="12" t="s">
        <v>91</v>
      </c>
      <c r="O3440" s="12">
        <v>4</v>
      </c>
      <c r="P3440" s="12">
        <v>0</v>
      </c>
      <c r="Q3440" s="12">
        <v>0</v>
      </c>
      <c r="R3440" s="12">
        <v>76130</v>
      </c>
      <c r="S3440" s="59">
        <v>3.6</v>
      </c>
      <c r="T3440" s="59">
        <v>60.2</v>
      </c>
      <c r="U3440" s="12">
        <v>1</v>
      </c>
      <c r="V3440" s="12">
        <v>2</v>
      </c>
      <c r="W3440" s="12">
        <v>1</v>
      </c>
      <c r="X3440" s="12">
        <v>2</v>
      </c>
      <c r="Y3440" s="12">
        <v>3</v>
      </c>
      <c r="Z3440" s="58">
        <v>0</v>
      </c>
      <c r="AA3440" s="58">
        <v>0</v>
      </c>
      <c r="AB3440" s="58">
        <v>0</v>
      </c>
      <c r="AC3440" s="58" t="s">
        <v>91</v>
      </c>
    </row>
    <row r="3441" spans="1:29" x14ac:dyDescent="0.3">
      <c r="A3441" s="57">
        <v>80008206</v>
      </c>
      <c r="B3441" s="12" t="s">
        <v>3197</v>
      </c>
      <c r="C3441" s="58" t="s">
        <v>108</v>
      </c>
      <c r="D3441" s="58" t="s">
        <v>113</v>
      </c>
      <c r="E3441" s="58"/>
      <c r="F3441" s="58">
        <v>2120418</v>
      </c>
      <c r="G3441" s="58">
        <f>+IF(F3441&gt;K3441+100000,F3441-K3441,0)</f>
        <v>0</v>
      </c>
      <c r="H3441" s="58">
        <v>206553</v>
      </c>
      <c r="I3441" s="58">
        <v>0</v>
      </c>
      <c r="J3441" s="58">
        <v>0</v>
      </c>
      <c r="K3441" s="58">
        <v>2179620</v>
      </c>
      <c r="L3441" s="12" t="s">
        <v>88</v>
      </c>
      <c r="M3441" s="12" t="s">
        <v>89</v>
      </c>
      <c r="N3441" s="12" t="s">
        <v>10</v>
      </c>
      <c r="O3441" s="12">
        <v>4</v>
      </c>
      <c r="P3441" s="12">
        <v>0</v>
      </c>
      <c r="Q3441" s="12">
        <v>0</v>
      </c>
      <c r="R3441" s="12">
        <v>25754</v>
      </c>
      <c r="S3441" s="59">
        <v>4.904109589041096</v>
      </c>
      <c r="T3441" s="59">
        <v>41.87945205479452</v>
      </c>
      <c r="U3441" s="12">
        <v>1</v>
      </c>
      <c r="V3441" s="12">
        <v>2</v>
      </c>
      <c r="W3441" s="12">
        <v>2</v>
      </c>
      <c r="X3441" s="12">
        <v>2</v>
      </c>
      <c r="Y3441" s="12">
        <v>3</v>
      </c>
      <c r="Z3441" s="58">
        <v>0</v>
      </c>
      <c r="AA3441" s="58">
        <v>0</v>
      </c>
      <c r="AB3441" s="58">
        <v>0</v>
      </c>
      <c r="AC3441" s="58" t="s">
        <v>91</v>
      </c>
    </row>
    <row r="3442" spans="1:29" x14ac:dyDescent="0.3">
      <c r="A3442" s="57">
        <v>84462622</v>
      </c>
      <c r="B3442" s="12" t="s">
        <v>3204</v>
      </c>
      <c r="C3442" s="58" t="s">
        <v>109</v>
      </c>
      <c r="D3442" s="58" t="s">
        <v>112</v>
      </c>
      <c r="E3442" s="58"/>
      <c r="F3442" s="58"/>
      <c r="G3442" s="58">
        <f>+IF(F3442&gt;K3442+100000,F3442-K3442,0)</f>
        <v>0</v>
      </c>
      <c r="H3442" s="58"/>
      <c r="I3442" s="58"/>
      <c r="J3442" s="58"/>
      <c r="K3442" s="58">
        <v>2188820</v>
      </c>
      <c r="L3442" s="12" t="s">
        <v>91</v>
      </c>
      <c r="M3442" s="12" t="s">
        <v>91</v>
      </c>
      <c r="N3442" s="12" t="s">
        <v>91</v>
      </c>
      <c r="O3442" s="12">
        <v>4</v>
      </c>
      <c r="P3442" s="12">
        <v>0</v>
      </c>
      <c r="Q3442" s="12">
        <v>0</v>
      </c>
      <c r="R3442" s="12">
        <v>13838</v>
      </c>
      <c r="S3442" s="59">
        <v>5.7945205479452051</v>
      </c>
      <c r="T3442" s="59">
        <v>50.041095890410958</v>
      </c>
      <c r="U3442" s="12">
        <v>1</v>
      </c>
      <c r="V3442" s="12">
        <v>3</v>
      </c>
      <c r="W3442" s="12">
        <v>1</v>
      </c>
      <c r="X3442" s="12">
        <v>2</v>
      </c>
      <c r="Y3442" s="12">
        <v>3</v>
      </c>
      <c r="Z3442" s="58">
        <v>0</v>
      </c>
      <c r="AA3442" s="58">
        <v>0</v>
      </c>
      <c r="AB3442" s="58">
        <v>0</v>
      </c>
      <c r="AC3442" s="58" t="s">
        <v>91</v>
      </c>
    </row>
    <row r="3443" spans="1:29" x14ac:dyDescent="0.3">
      <c r="A3443" s="57">
        <v>2006826022</v>
      </c>
      <c r="B3443" s="12" t="s">
        <v>3206</v>
      </c>
      <c r="C3443" s="58" t="s">
        <v>109</v>
      </c>
      <c r="D3443" s="58" t="s">
        <v>112</v>
      </c>
      <c r="E3443" s="58">
        <v>236168</v>
      </c>
      <c r="F3443" s="58"/>
      <c r="G3443" s="58">
        <f>+IF(F3443&gt;K3443+100000,F3443-K3443,0)</f>
        <v>0</v>
      </c>
      <c r="H3443" s="58"/>
      <c r="I3443" s="58"/>
      <c r="J3443" s="58"/>
      <c r="K3443" s="58">
        <v>2193929</v>
      </c>
      <c r="L3443" s="12" t="s">
        <v>91</v>
      </c>
      <c r="M3443" s="12" t="s">
        <v>91</v>
      </c>
      <c r="N3443" s="12" t="s">
        <v>91</v>
      </c>
      <c r="O3443" s="12">
        <v>4</v>
      </c>
      <c r="P3443" s="12">
        <v>0</v>
      </c>
      <c r="Q3443" s="12">
        <v>0</v>
      </c>
      <c r="R3443" s="12">
        <v>68276</v>
      </c>
      <c r="S3443" s="59">
        <v>3.3205479452054796</v>
      </c>
      <c r="T3443" s="59">
        <v>28.463013698630139</v>
      </c>
      <c r="U3443" s="12">
        <v>1</v>
      </c>
      <c r="V3443" s="12">
        <v>5</v>
      </c>
      <c r="W3443" s="12">
        <v>2</v>
      </c>
      <c r="X3443" s="12">
        <v>3</v>
      </c>
      <c r="Y3443" s="12">
        <v>1</v>
      </c>
      <c r="Z3443" s="58">
        <v>0</v>
      </c>
      <c r="AA3443" s="58">
        <v>0</v>
      </c>
      <c r="AB3443" s="58">
        <v>0</v>
      </c>
      <c r="AC3443" s="58" t="s">
        <v>91</v>
      </c>
    </row>
    <row r="3444" spans="1:29" x14ac:dyDescent="0.3">
      <c r="A3444" s="57">
        <v>6688080</v>
      </c>
      <c r="B3444" s="12" t="s">
        <v>3207</v>
      </c>
      <c r="C3444" s="58" t="s">
        <v>109</v>
      </c>
      <c r="D3444" s="58" t="s">
        <v>112</v>
      </c>
      <c r="E3444" s="58">
        <v>667950</v>
      </c>
      <c r="F3444" s="58"/>
      <c r="G3444" s="58">
        <f>+IF(F3444&gt;K3444+100000,F3444-K3444,0)</f>
        <v>0</v>
      </c>
      <c r="H3444" s="58"/>
      <c r="I3444" s="58"/>
      <c r="J3444" s="58"/>
      <c r="K3444" s="58">
        <v>2194820</v>
      </c>
      <c r="L3444" s="12" t="s">
        <v>91</v>
      </c>
      <c r="M3444" s="12" t="s">
        <v>91</v>
      </c>
      <c r="N3444" s="12" t="s">
        <v>91</v>
      </c>
      <c r="O3444" s="12">
        <v>4</v>
      </c>
      <c r="P3444" s="12">
        <v>0</v>
      </c>
      <c r="Q3444" s="12">
        <v>0</v>
      </c>
      <c r="R3444" s="12">
        <v>68418</v>
      </c>
      <c r="S3444" s="59">
        <v>5.8794520547945206</v>
      </c>
      <c r="T3444" s="59">
        <v>55.893150684931506</v>
      </c>
      <c r="U3444" s="12">
        <v>1</v>
      </c>
      <c r="V3444" s="12">
        <v>1</v>
      </c>
      <c r="W3444" s="12">
        <v>2</v>
      </c>
      <c r="X3444" s="12">
        <v>2</v>
      </c>
      <c r="Y3444" s="12">
        <v>2</v>
      </c>
      <c r="Z3444" s="58">
        <v>0</v>
      </c>
      <c r="AA3444" s="58">
        <v>0</v>
      </c>
      <c r="AB3444" s="58">
        <v>0</v>
      </c>
      <c r="AC3444" s="58" t="s">
        <v>91</v>
      </c>
    </row>
    <row r="3445" spans="1:29" x14ac:dyDescent="0.3">
      <c r="A3445" s="57">
        <v>2044026884</v>
      </c>
      <c r="B3445" s="12" t="s">
        <v>3209</v>
      </c>
      <c r="C3445" s="58" t="s">
        <v>109</v>
      </c>
      <c r="D3445" s="58" t="s">
        <v>112</v>
      </c>
      <c r="E3445" s="58"/>
      <c r="F3445" s="58"/>
      <c r="G3445" s="58">
        <f>+IF(F3445&gt;K3445+100000,F3445-K3445,0)</f>
        <v>0</v>
      </c>
      <c r="H3445" s="58"/>
      <c r="I3445" s="58"/>
      <c r="J3445" s="58"/>
      <c r="K3445" s="58">
        <v>2195929</v>
      </c>
      <c r="L3445" s="12" t="s">
        <v>91</v>
      </c>
      <c r="M3445" s="12" t="s">
        <v>91</v>
      </c>
      <c r="N3445" s="12" t="s">
        <v>91</v>
      </c>
      <c r="O3445" s="12">
        <v>4</v>
      </c>
      <c r="P3445" s="12">
        <v>0</v>
      </c>
      <c r="Q3445" s="12">
        <v>0</v>
      </c>
      <c r="R3445" s="12">
        <v>13052</v>
      </c>
      <c r="S3445" s="59">
        <v>3.904109589041096</v>
      </c>
      <c r="T3445" s="59">
        <v>27.82191780821918</v>
      </c>
      <c r="U3445" s="12">
        <v>2</v>
      </c>
      <c r="V3445" s="12">
        <v>6</v>
      </c>
      <c r="W3445" s="12">
        <v>2</v>
      </c>
      <c r="X3445" s="12">
        <v>6</v>
      </c>
      <c r="Y3445" s="12">
        <v>1</v>
      </c>
      <c r="Z3445" s="58">
        <v>0</v>
      </c>
      <c r="AA3445" s="58">
        <v>0</v>
      </c>
      <c r="AB3445" s="58">
        <v>0</v>
      </c>
      <c r="AC3445" s="58" t="s">
        <v>91</v>
      </c>
    </row>
    <row r="3446" spans="1:29" x14ac:dyDescent="0.3">
      <c r="A3446" s="57">
        <v>48642408</v>
      </c>
      <c r="B3446" s="12" t="s">
        <v>3210</v>
      </c>
      <c r="C3446" s="58" t="s">
        <v>109</v>
      </c>
      <c r="D3446" s="58" t="s">
        <v>112</v>
      </c>
      <c r="E3446" s="58"/>
      <c r="F3446" s="58"/>
      <c r="G3446" s="58">
        <f>+IF(F3446&gt;K3446+100000,F3446-K3446,0)</f>
        <v>0</v>
      </c>
      <c r="H3446" s="58"/>
      <c r="I3446" s="58"/>
      <c r="J3446" s="58"/>
      <c r="K3446" s="58">
        <v>2199755</v>
      </c>
      <c r="L3446" s="12" t="s">
        <v>91</v>
      </c>
      <c r="M3446" s="12" t="s">
        <v>91</v>
      </c>
      <c r="N3446" s="12" t="s">
        <v>91</v>
      </c>
      <c r="O3446" s="12">
        <v>4</v>
      </c>
      <c r="P3446" s="12">
        <v>0</v>
      </c>
      <c r="Q3446" s="12">
        <v>0</v>
      </c>
      <c r="R3446" s="12">
        <v>68307</v>
      </c>
      <c r="S3446" s="59">
        <v>3.2794520547945205</v>
      </c>
      <c r="T3446" s="59">
        <v>39.161643835616438</v>
      </c>
      <c r="U3446" s="12">
        <v>2</v>
      </c>
      <c r="V3446" s="12">
        <v>5</v>
      </c>
      <c r="W3446" s="12">
        <v>3</v>
      </c>
      <c r="X3446" s="12">
        <v>4</v>
      </c>
      <c r="Y3446" s="12">
        <v>3</v>
      </c>
      <c r="Z3446" s="58">
        <v>0</v>
      </c>
      <c r="AA3446" s="58">
        <v>0</v>
      </c>
      <c r="AB3446" s="58">
        <v>0</v>
      </c>
      <c r="AC3446" s="58" t="s">
        <v>91</v>
      </c>
    </row>
    <row r="3447" spans="1:29" x14ac:dyDescent="0.3">
      <c r="A3447" s="57">
        <v>64642400</v>
      </c>
      <c r="B3447" s="12" t="s">
        <v>3212</v>
      </c>
      <c r="C3447" s="58" t="s">
        <v>109</v>
      </c>
      <c r="D3447" s="58" t="s">
        <v>112</v>
      </c>
      <c r="E3447" s="58"/>
      <c r="F3447" s="58"/>
      <c r="G3447" s="58">
        <f>+IF(F3447&gt;K3447+100000,F3447-K3447,0)</f>
        <v>0</v>
      </c>
      <c r="H3447" s="58"/>
      <c r="I3447" s="58"/>
      <c r="J3447" s="58"/>
      <c r="K3447" s="58">
        <v>2201429</v>
      </c>
      <c r="L3447" s="12" t="s">
        <v>91</v>
      </c>
      <c r="M3447" s="12" t="s">
        <v>91</v>
      </c>
      <c r="N3447" s="12" t="s">
        <v>91</v>
      </c>
      <c r="O3447" s="12">
        <v>4</v>
      </c>
      <c r="P3447" s="12">
        <v>0</v>
      </c>
      <c r="Q3447" s="12">
        <v>0</v>
      </c>
      <c r="R3447" s="12">
        <v>68276</v>
      </c>
      <c r="S3447" s="59">
        <v>4.5753424657534243</v>
      </c>
      <c r="T3447" s="59">
        <v>39.413698630136984</v>
      </c>
      <c r="U3447" s="12">
        <v>2</v>
      </c>
      <c r="V3447" s="12">
        <v>5</v>
      </c>
      <c r="W3447" s="12">
        <v>3</v>
      </c>
      <c r="X3447" s="12">
        <v>4</v>
      </c>
      <c r="Y3447" s="12">
        <v>1</v>
      </c>
      <c r="Z3447" s="58">
        <v>0</v>
      </c>
      <c r="AA3447" s="58">
        <v>0</v>
      </c>
      <c r="AB3447" s="58">
        <v>0</v>
      </c>
      <c r="AC3447" s="58" t="s">
        <v>91</v>
      </c>
    </row>
    <row r="3448" spans="1:29" x14ac:dyDescent="0.3">
      <c r="A3448" s="57">
        <v>48686802</v>
      </c>
      <c r="B3448" s="12" t="s">
        <v>3213</v>
      </c>
      <c r="C3448" s="58" t="s">
        <v>109</v>
      </c>
      <c r="D3448" s="58" t="s">
        <v>112</v>
      </c>
      <c r="E3448" s="58"/>
      <c r="F3448" s="58"/>
      <c r="G3448" s="58">
        <f>+IF(F3448&gt;K3448+100000,F3448-K3448,0)</f>
        <v>0</v>
      </c>
      <c r="H3448" s="58"/>
      <c r="I3448" s="58"/>
      <c r="J3448" s="58"/>
      <c r="K3448" s="58">
        <v>2201429</v>
      </c>
      <c r="L3448" s="12" t="s">
        <v>91</v>
      </c>
      <c r="M3448" s="12" t="s">
        <v>91</v>
      </c>
      <c r="N3448" s="12" t="s">
        <v>91</v>
      </c>
      <c r="O3448" s="12">
        <v>4</v>
      </c>
      <c r="P3448" s="12">
        <v>0</v>
      </c>
      <c r="Q3448" s="12">
        <v>0</v>
      </c>
      <c r="R3448" s="12">
        <v>68615</v>
      </c>
      <c r="S3448" s="59">
        <v>4.5287671232876709</v>
      </c>
      <c r="T3448" s="59">
        <v>42.084931506849315</v>
      </c>
      <c r="U3448" s="12">
        <v>2</v>
      </c>
      <c r="V3448" s="12">
        <v>2</v>
      </c>
      <c r="W3448" s="12">
        <v>1</v>
      </c>
      <c r="X3448" s="12">
        <v>3</v>
      </c>
      <c r="Y3448" s="12">
        <v>1</v>
      </c>
      <c r="Z3448" s="58">
        <v>0</v>
      </c>
      <c r="AA3448" s="58">
        <v>0</v>
      </c>
      <c r="AB3448" s="58">
        <v>0</v>
      </c>
      <c r="AC3448" s="58" t="s">
        <v>91</v>
      </c>
    </row>
    <row r="3449" spans="1:29" x14ac:dyDescent="0.3">
      <c r="A3449" s="57">
        <v>2006408664</v>
      </c>
      <c r="B3449" s="12" t="s">
        <v>3214</v>
      </c>
      <c r="C3449" s="58" t="s">
        <v>109</v>
      </c>
      <c r="D3449" s="58" t="s">
        <v>112</v>
      </c>
      <c r="E3449" s="58">
        <v>618667</v>
      </c>
      <c r="F3449" s="58"/>
      <c r="G3449" s="58">
        <f>+IF(F3449&gt;K3449+100000,F3449-K3449,0)</f>
        <v>0</v>
      </c>
      <c r="H3449" s="58"/>
      <c r="I3449" s="58"/>
      <c r="J3449" s="58"/>
      <c r="K3449" s="58">
        <v>2201620</v>
      </c>
      <c r="L3449" s="12" t="s">
        <v>91</v>
      </c>
      <c r="M3449" s="12" t="s">
        <v>91</v>
      </c>
      <c r="N3449" s="12" t="s">
        <v>91</v>
      </c>
      <c r="O3449" s="12">
        <v>4</v>
      </c>
      <c r="P3449" s="12">
        <v>0</v>
      </c>
      <c r="Q3449" s="12">
        <v>0</v>
      </c>
      <c r="R3449" s="12">
        <v>68406</v>
      </c>
      <c r="S3449" s="59">
        <v>4.4082191780821915</v>
      </c>
      <c r="T3449" s="59">
        <v>28.87123287671233</v>
      </c>
      <c r="U3449" s="12">
        <v>1</v>
      </c>
      <c r="V3449" s="12">
        <v>1</v>
      </c>
      <c r="W3449" s="12">
        <v>2</v>
      </c>
      <c r="X3449" s="12">
        <v>2</v>
      </c>
      <c r="Y3449" s="12">
        <v>3</v>
      </c>
      <c r="Z3449" s="58">
        <v>0</v>
      </c>
      <c r="AA3449" s="58">
        <v>0</v>
      </c>
      <c r="AB3449" s="58">
        <v>0</v>
      </c>
      <c r="AC3449" s="58" t="s">
        <v>91</v>
      </c>
    </row>
    <row r="3450" spans="1:29" x14ac:dyDescent="0.3">
      <c r="A3450" s="57">
        <v>26486602</v>
      </c>
      <c r="B3450" s="12" t="s">
        <v>3216</v>
      </c>
      <c r="C3450" s="58" t="s">
        <v>108</v>
      </c>
      <c r="D3450" s="58" t="s">
        <v>29</v>
      </c>
      <c r="E3450" s="58"/>
      <c r="F3450" s="58">
        <v>2844262</v>
      </c>
      <c r="G3450" s="58">
        <f>+IF(F3450&gt;K3450+100000,F3450-K3450,0)</f>
        <v>641361</v>
      </c>
      <c r="H3450" s="58">
        <v>159990</v>
      </c>
      <c r="I3450" s="58">
        <v>0</v>
      </c>
      <c r="J3450" s="58">
        <v>0</v>
      </c>
      <c r="K3450" s="58">
        <v>2202901</v>
      </c>
      <c r="L3450" s="12" t="s">
        <v>88</v>
      </c>
      <c r="M3450" s="12" t="s">
        <v>89</v>
      </c>
      <c r="N3450" s="12" t="s">
        <v>10</v>
      </c>
      <c r="O3450" s="12">
        <v>4</v>
      </c>
      <c r="P3450" s="12">
        <v>0</v>
      </c>
      <c r="Q3450" s="12">
        <v>0</v>
      </c>
      <c r="R3450" s="12">
        <v>76001</v>
      </c>
      <c r="S3450" s="59">
        <v>3.6410958904109587</v>
      </c>
      <c r="T3450" s="59">
        <v>55.758904109589039</v>
      </c>
      <c r="U3450" s="12">
        <v>1</v>
      </c>
      <c r="V3450" s="12">
        <v>5</v>
      </c>
      <c r="W3450" s="12">
        <v>2</v>
      </c>
      <c r="X3450" s="12">
        <v>3</v>
      </c>
      <c r="Y3450" s="12">
        <v>1</v>
      </c>
      <c r="Z3450" s="58">
        <v>0</v>
      </c>
      <c r="AA3450" s="58">
        <v>0</v>
      </c>
      <c r="AB3450" s="58">
        <v>0</v>
      </c>
      <c r="AC3450" s="58" t="s">
        <v>91</v>
      </c>
    </row>
    <row r="3451" spans="1:29" x14ac:dyDescent="0.3">
      <c r="A3451" s="57">
        <v>84608260</v>
      </c>
      <c r="B3451" s="12" t="s">
        <v>3221</v>
      </c>
      <c r="C3451" s="58" t="s">
        <v>108</v>
      </c>
      <c r="D3451" s="58" t="s">
        <v>29</v>
      </c>
      <c r="E3451" s="58"/>
      <c r="F3451" s="58">
        <v>2456651</v>
      </c>
      <c r="G3451" s="58">
        <f>+IF(F3451&gt;K3451+100000,F3451-K3451,0)</f>
        <v>240391</v>
      </c>
      <c r="H3451" s="58">
        <v>106660</v>
      </c>
      <c r="I3451" s="58">
        <v>0</v>
      </c>
      <c r="J3451" s="58">
        <v>0</v>
      </c>
      <c r="K3451" s="58">
        <v>2216260</v>
      </c>
      <c r="L3451" s="12" t="s">
        <v>88</v>
      </c>
      <c r="M3451" s="12" t="s">
        <v>89</v>
      </c>
      <c r="N3451" s="12" t="s">
        <v>10</v>
      </c>
      <c r="O3451" s="12">
        <v>4</v>
      </c>
      <c r="P3451" s="12">
        <v>0</v>
      </c>
      <c r="Q3451" s="12">
        <v>0</v>
      </c>
      <c r="R3451" s="12">
        <v>13433</v>
      </c>
      <c r="S3451" s="59">
        <v>5.9643835616438352</v>
      </c>
      <c r="T3451" s="59">
        <v>41.704109589041096</v>
      </c>
      <c r="U3451" s="12">
        <v>1</v>
      </c>
      <c r="V3451" s="12">
        <v>2</v>
      </c>
      <c r="W3451" s="12">
        <v>1</v>
      </c>
      <c r="X3451" s="12">
        <v>2</v>
      </c>
      <c r="Y3451" s="12">
        <v>3</v>
      </c>
      <c r="Z3451" s="58">
        <v>0</v>
      </c>
      <c r="AA3451" s="58">
        <v>0</v>
      </c>
      <c r="AB3451" s="58">
        <v>0</v>
      </c>
      <c r="AC3451" s="58" t="s">
        <v>91</v>
      </c>
    </row>
    <row r="3452" spans="1:29" x14ac:dyDescent="0.3">
      <c r="A3452" s="57">
        <v>4208828</v>
      </c>
      <c r="B3452" s="12" t="s">
        <v>3222</v>
      </c>
      <c r="C3452" s="58" t="s">
        <v>106</v>
      </c>
      <c r="D3452" s="58" t="s">
        <v>115</v>
      </c>
      <c r="E3452" s="58">
        <v>203701</v>
      </c>
      <c r="F3452" s="58">
        <v>5737785</v>
      </c>
      <c r="G3452" s="58">
        <f>+IF(F3452&gt;K3452+100000,F3452-K3452,0)</f>
        <v>3519754</v>
      </c>
      <c r="H3452" s="58">
        <v>157782</v>
      </c>
      <c r="I3452" s="58">
        <v>0</v>
      </c>
      <c r="J3452" s="58">
        <v>5470000</v>
      </c>
      <c r="K3452" s="58">
        <v>2218031</v>
      </c>
      <c r="L3452" s="12" t="s">
        <v>87</v>
      </c>
      <c r="M3452" s="12" t="s">
        <v>89</v>
      </c>
      <c r="N3452" s="12" t="s">
        <v>10</v>
      </c>
      <c r="O3452" s="12">
        <v>4</v>
      </c>
      <c r="P3452" s="12">
        <v>0</v>
      </c>
      <c r="Q3452" s="12">
        <v>0</v>
      </c>
      <c r="R3452" s="12">
        <v>76130</v>
      </c>
      <c r="S3452" s="59">
        <v>8.2986301369863007</v>
      </c>
      <c r="T3452" s="59">
        <v>47.947945205479449</v>
      </c>
      <c r="U3452" s="12">
        <v>1</v>
      </c>
      <c r="V3452" s="12">
        <v>1</v>
      </c>
      <c r="W3452" s="12">
        <v>2</v>
      </c>
      <c r="X3452" s="12">
        <v>2</v>
      </c>
      <c r="Y3452" s="12">
        <v>3</v>
      </c>
      <c r="Z3452" s="58">
        <v>0</v>
      </c>
      <c r="AA3452" s="58">
        <v>0</v>
      </c>
      <c r="AB3452" s="58">
        <v>0</v>
      </c>
      <c r="AC3452" s="58" t="s">
        <v>91</v>
      </c>
    </row>
    <row r="3453" spans="1:29" x14ac:dyDescent="0.3">
      <c r="A3453" s="57">
        <v>8648648</v>
      </c>
      <c r="B3453" s="12" t="s">
        <v>3223</v>
      </c>
      <c r="C3453" s="58" t="s">
        <v>109</v>
      </c>
      <c r="D3453" s="58" t="s">
        <v>112</v>
      </c>
      <c r="E3453" s="58">
        <v>770000</v>
      </c>
      <c r="F3453" s="58"/>
      <c r="G3453" s="58">
        <f>+IF(F3453&gt;K3453+100000,F3453-K3453,0)</f>
        <v>0</v>
      </c>
      <c r="H3453" s="58"/>
      <c r="I3453" s="58"/>
      <c r="J3453" s="58"/>
      <c r="K3453" s="58">
        <v>2218820</v>
      </c>
      <c r="L3453" s="12" t="s">
        <v>91</v>
      </c>
      <c r="M3453" s="12" t="s">
        <v>91</v>
      </c>
      <c r="N3453" s="12" t="s">
        <v>91</v>
      </c>
      <c r="O3453" s="12">
        <v>4</v>
      </c>
      <c r="P3453" s="12">
        <v>0</v>
      </c>
      <c r="Q3453" s="12">
        <v>0</v>
      </c>
      <c r="R3453" s="12">
        <v>13836</v>
      </c>
      <c r="S3453" s="59">
        <v>5.838356164383562</v>
      </c>
      <c r="T3453" s="59">
        <v>38.254794520547946</v>
      </c>
      <c r="U3453" s="12">
        <v>1</v>
      </c>
      <c r="V3453" s="12">
        <v>2</v>
      </c>
      <c r="W3453" s="12">
        <v>1</v>
      </c>
      <c r="X3453" s="12">
        <v>4</v>
      </c>
      <c r="Y3453" s="12">
        <v>2</v>
      </c>
      <c r="Z3453" s="58">
        <v>0</v>
      </c>
      <c r="AA3453" s="58">
        <v>0</v>
      </c>
      <c r="AB3453" s="58">
        <v>0</v>
      </c>
      <c r="AC3453" s="58" t="s">
        <v>91</v>
      </c>
    </row>
    <row r="3454" spans="1:29" x14ac:dyDescent="0.3">
      <c r="A3454" s="57">
        <v>84280460</v>
      </c>
      <c r="B3454" s="12" t="s">
        <v>3227</v>
      </c>
      <c r="C3454" s="58" t="s">
        <v>108</v>
      </c>
      <c r="D3454" s="58" t="s">
        <v>113</v>
      </c>
      <c r="E3454" s="58">
        <v>366600</v>
      </c>
      <c r="F3454" s="58">
        <v>2318515</v>
      </c>
      <c r="G3454" s="58">
        <f>+IF(F3454&gt;K3454+100000,F3454-K3454,0)</f>
        <v>0</v>
      </c>
      <c r="H3454" s="58">
        <v>110765</v>
      </c>
      <c r="I3454" s="58">
        <v>0</v>
      </c>
      <c r="J3454" s="58">
        <v>0</v>
      </c>
      <c r="K3454" s="58">
        <v>2231429</v>
      </c>
      <c r="L3454" s="12" t="s">
        <v>88</v>
      </c>
      <c r="M3454" s="12" t="s">
        <v>89</v>
      </c>
      <c r="N3454" s="12" t="s">
        <v>10</v>
      </c>
      <c r="O3454" s="12">
        <v>4</v>
      </c>
      <c r="P3454" s="12">
        <v>0</v>
      </c>
      <c r="Q3454" s="12">
        <v>0</v>
      </c>
      <c r="R3454" s="12">
        <v>68081</v>
      </c>
      <c r="S3454" s="59">
        <v>4.6575342465753424</v>
      </c>
      <c r="T3454" s="59">
        <v>39.216438356164382</v>
      </c>
      <c r="U3454" s="12">
        <v>1</v>
      </c>
      <c r="V3454" s="12">
        <v>1</v>
      </c>
      <c r="W3454" s="12">
        <v>1</v>
      </c>
      <c r="X3454" s="12">
        <v>3</v>
      </c>
      <c r="Y3454" s="12">
        <v>3</v>
      </c>
      <c r="Z3454" s="58">
        <v>0</v>
      </c>
      <c r="AA3454" s="58">
        <v>0</v>
      </c>
      <c r="AB3454" s="58">
        <v>0</v>
      </c>
      <c r="AC3454" s="58" t="s">
        <v>91</v>
      </c>
    </row>
    <row r="3455" spans="1:29" x14ac:dyDescent="0.3">
      <c r="A3455" s="57">
        <v>2066628666</v>
      </c>
      <c r="B3455" s="12" t="s">
        <v>3229</v>
      </c>
      <c r="C3455" s="58" t="s">
        <v>108</v>
      </c>
      <c r="D3455" s="58" t="s">
        <v>113</v>
      </c>
      <c r="E3455" s="58"/>
      <c r="F3455" s="58">
        <v>403187</v>
      </c>
      <c r="G3455" s="58">
        <f>+IF(F3455&gt;K3455+100000,F3455-K3455,0)</f>
        <v>0</v>
      </c>
      <c r="H3455" s="58">
        <v>204016</v>
      </c>
      <c r="I3455" s="58">
        <v>0</v>
      </c>
      <c r="J3455" s="58">
        <v>0</v>
      </c>
      <c r="K3455" s="58">
        <v>2231429</v>
      </c>
      <c r="L3455" s="12" t="s">
        <v>88</v>
      </c>
      <c r="M3455" s="12" t="s">
        <v>89</v>
      </c>
      <c r="N3455" s="12" t="s">
        <v>10</v>
      </c>
      <c r="O3455" s="12">
        <v>4</v>
      </c>
      <c r="P3455" s="12">
        <v>0</v>
      </c>
      <c r="Q3455" s="12">
        <v>0</v>
      </c>
      <c r="R3455" s="12">
        <v>68001</v>
      </c>
      <c r="S3455" s="59">
        <v>4.6575342465753424</v>
      </c>
      <c r="T3455" s="59">
        <v>32.523287671232879</v>
      </c>
      <c r="U3455" s="12">
        <v>2</v>
      </c>
      <c r="V3455" s="12">
        <v>5</v>
      </c>
      <c r="W3455" s="12">
        <v>3</v>
      </c>
      <c r="X3455" s="12">
        <v>4</v>
      </c>
      <c r="Y3455" s="12">
        <v>1</v>
      </c>
      <c r="Z3455" s="58">
        <v>0</v>
      </c>
      <c r="AA3455" s="58">
        <v>0</v>
      </c>
      <c r="AB3455" s="58">
        <v>0</v>
      </c>
      <c r="AC3455" s="58" t="s">
        <v>91</v>
      </c>
    </row>
    <row r="3456" spans="1:29" x14ac:dyDescent="0.3">
      <c r="A3456" s="57">
        <v>2044022426</v>
      </c>
      <c r="B3456" s="12" t="s">
        <v>3230</v>
      </c>
      <c r="C3456" s="58" t="s">
        <v>108</v>
      </c>
      <c r="D3456" s="58" t="s">
        <v>113</v>
      </c>
      <c r="E3456" s="58"/>
      <c r="F3456" s="58">
        <v>2161455</v>
      </c>
      <c r="G3456" s="58">
        <f>+IF(F3456&gt;K3456+100000,F3456-K3456,0)</f>
        <v>0</v>
      </c>
      <c r="H3456" s="58">
        <v>106660</v>
      </c>
      <c r="I3456" s="58">
        <v>0</v>
      </c>
      <c r="J3456" s="58">
        <v>0</v>
      </c>
      <c r="K3456" s="58">
        <v>2233620</v>
      </c>
      <c r="L3456" s="12" t="s">
        <v>88</v>
      </c>
      <c r="M3456" s="12" t="s">
        <v>89</v>
      </c>
      <c r="N3456" s="12" t="s">
        <v>10</v>
      </c>
      <c r="O3456" s="12">
        <v>4</v>
      </c>
      <c r="P3456" s="12">
        <v>0</v>
      </c>
      <c r="Q3456" s="12">
        <v>0</v>
      </c>
      <c r="R3456" s="12">
        <v>13052</v>
      </c>
      <c r="S3456" s="59">
        <v>4.6575342465753424</v>
      </c>
      <c r="T3456" s="59">
        <v>34.347945205479455</v>
      </c>
      <c r="U3456" s="12">
        <v>1</v>
      </c>
      <c r="V3456" s="12">
        <v>2</v>
      </c>
      <c r="W3456" s="12">
        <v>1</v>
      </c>
      <c r="X3456" s="12">
        <v>2</v>
      </c>
      <c r="Y3456" s="12">
        <v>3</v>
      </c>
      <c r="Z3456" s="58">
        <v>0</v>
      </c>
      <c r="AA3456" s="58">
        <v>0</v>
      </c>
      <c r="AB3456" s="58">
        <v>0</v>
      </c>
      <c r="AC3456" s="58" t="s">
        <v>91</v>
      </c>
    </row>
    <row r="3457" spans="1:29" x14ac:dyDescent="0.3">
      <c r="A3457" s="57">
        <v>2224628806</v>
      </c>
      <c r="B3457" s="12" t="s">
        <v>3233</v>
      </c>
      <c r="C3457" s="58" t="s">
        <v>109</v>
      </c>
      <c r="D3457" s="58" t="s">
        <v>112</v>
      </c>
      <c r="E3457" s="58">
        <v>2403460</v>
      </c>
      <c r="F3457" s="58"/>
      <c r="G3457" s="58">
        <f>+IF(F3457&gt;K3457+100000,F3457-K3457,0)</f>
        <v>0</v>
      </c>
      <c r="H3457" s="58"/>
      <c r="I3457" s="58"/>
      <c r="J3457" s="58"/>
      <c r="K3457" s="58">
        <v>2242142</v>
      </c>
      <c r="L3457" s="12" t="s">
        <v>91</v>
      </c>
      <c r="M3457" s="12" t="s">
        <v>91</v>
      </c>
      <c r="N3457" s="12" t="s">
        <v>91</v>
      </c>
      <c r="O3457" s="12">
        <v>4</v>
      </c>
      <c r="P3457" s="12">
        <v>0</v>
      </c>
      <c r="Q3457" s="12">
        <v>32</v>
      </c>
      <c r="R3457" s="12">
        <v>76130</v>
      </c>
      <c r="S3457" s="59">
        <v>3.8054794520547945</v>
      </c>
      <c r="T3457" s="59">
        <v>28.172602739726027</v>
      </c>
      <c r="U3457" s="12">
        <v>2</v>
      </c>
      <c r="V3457" s="12">
        <v>4</v>
      </c>
      <c r="W3457" s="12">
        <v>3</v>
      </c>
      <c r="X3457" s="12">
        <v>3</v>
      </c>
      <c r="Y3457" s="12">
        <v>1</v>
      </c>
      <c r="Z3457" s="58">
        <v>0</v>
      </c>
      <c r="AA3457" s="58">
        <v>0</v>
      </c>
      <c r="AB3457" s="58">
        <v>0</v>
      </c>
      <c r="AC3457" s="58" t="s">
        <v>91</v>
      </c>
    </row>
    <row r="3458" spans="1:29" x14ac:dyDescent="0.3">
      <c r="A3458" s="57">
        <v>2240862680</v>
      </c>
      <c r="B3458" s="12" t="s">
        <v>3235</v>
      </c>
      <c r="C3458" s="58" t="s">
        <v>109</v>
      </c>
      <c r="D3458" s="58" t="s">
        <v>112</v>
      </c>
      <c r="E3458" s="58"/>
      <c r="F3458" s="58"/>
      <c r="G3458" s="58">
        <f>+IF(F3458&gt;K3458+100000,F3458-K3458,0)</f>
        <v>0</v>
      </c>
      <c r="H3458" s="58"/>
      <c r="I3458" s="58"/>
      <c r="J3458" s="58"/>
      <c r="K3458" s="58">
        <v>2243929</v>
      </c>
      <c r="L3458" s="12" t="s">
        <v>91</v>
      </c>
      <c r="M3458" s="12" t="s">
        <v>91</v>
      </c>
      <c r="N3458" s="12" t="s">
        <v>91</v>
      </c>
      <c r="O3458" s="12">
        <v>4</v>
      </c>
      <c r="P3458" s="12">
        <v>0</v>
      </c>
      <c r="Q3458" s="12">
        <v>0</v>
      </c>
      <c r="R3458" s="12">
        <v>8001</v>
      </c>
      <c r="S3458" s="59">
        <v>3.5315068493150683</v>
      </c>
      <c r="T3458" s="59">
        <v>29.421917808219177</v>
      </c>
      <c r="U3458" s="12">
        <v>2</v>
      </c>
      <c r="V3458" s="12">
        <v>4</v>
      </c>
      <c r="W3458" s="12">
        <v>1</v>
      </c>
      <c r="X3458" s="12">
        <v>2</v>
      </c>
      <c r="Y3458" s="12">
        <v>1</v>
      </c>
      <c r="Z3458" s="58">
        <v>0</v>
      </c>
      <c r="AA3458" s="58">
        <v>0</v>
      </c>
      <c r="AB3458" s="58">
        <v>0</v>
      </c>
      <c r="AC3458" s="58" t="s">
        <v>91</v>
      </c>
    </row>
    <row r="3459" spans="1:29" x14ac:dyDescent="0.3">
      <c r="A3459" s="57">
        <v>84460462</v>
      </c>
      <c r="B3459" s="12" t="s">
        <v>3237</v>
      </c>
      <c r="C3459" s="58" t="s">
        <v>109</v>
      </c>
      <c r="D3459" s="58" t="s">
        <v>112</v>
      </c>
      <c r="E3459" s="58"/>
      <c r="F3459" s="58"/>
      <c r="G3459" s="58">
        <f>+IF(F3459&gt;K3459+100000,F3459-K3459,0)</f>
        <v>0</v>
      </c>
      <c r="H3459" s="58"/>
      <c r="I3459" s="58"/>
      <c r="J3459" s="58"/>
      <c r="K3459" s="58">
        <v>2244260</v>
      </c>
      <c r="L3459" s="12" t="s">
        <v>91</v>
      </c>
      <c r="M3459" s="12" t="s">
        <v>91</v>
      </c>
      <c r="N3459" s="12" t="s">
        <v>91</v>
      </c>
      <c r="O3459" s="12">
        <v>4</v>
      </c>
      <c r="P3459" s="12">
        <v>0</v>
      </c>
      <c r="Q3459" s="12">
        <v>0</v>
      </c>
      <c r="R3459" s="12">
        <v>13838</v>
      </c>
      <c r="S3459" s="59">
        <v>5.9643835616438352</v>
      </c>
      <c r="T3459" s="59">
        <v>68.060273972602744</v>
      </c>
      <c r="U3459" s="12">
        <v>1</v>
      </c>
      <c r="V3459" s="12">
        <v>1</v>
      </c>
      <c r="W3459" s="12">
        <v>2</v>
      </c>
      <c r="X3459" s="12">
        <v>2</v>
      </c>
      <c r="Y3459" s="12">
        <v>2</v>
      </c>
      <c r="Z3459" s="58">
        <v>0</v>
      </c>
      <c r="AA3459" s="58">
        <v>0</v>
      </c>
      <c r="AB3459" s="58">
        <v>0</v>
      </c>
      <c r="AC3459" s="58" t="s">
        <v>91</v>
      </c>
    </row>
    <row r="3460" spans="1:29" x14ac:dyDescent="0.3">
      <c r="A3460" s="57">
        <v>2060606264</v>
      </c>
      <c r="B3460" s="12" t="s">
        <v>3238</v>
      </c>
      <c r="C3460" s="58" t="s">
        <v>108</v>
      </c>
      <c r="D3460" s="58" t="s">
        <v>117</v>
      </c>
      <c r="E3460" s="58">
        <v>3630769</v>
      </c>
      <c r="F3460" s="58">
        <v>964233</v>
      </c>
      <c r="G3460" s="58">
        <f>+IF(F3460&gt;K3460+100000,F3460-K3460,0)</f>
        <v>0</v>
      </c>
      <c r="H3460" s="58">
        <v>91921</v>
      </c>
      <c r="I3460" s="58">
        <v>0</v>
      </c>
      <c r="J3460" s="58">
        <v>0</v>
      </c>
      <c r="K3460" s="58">
        <v>2246881</v>
      </c>
      <c r="L3460" s="12" t="s">
        <v>88</v>
      </c>
      <c r="M3460" s="12" t="s">
        <v>89</v>
      </c>
      <c r="N3460" s="12" t="s">
        <v>10</v>
      </c>
      <c r="O3460" s="12">
        <v>4</v>
      </c>
      <c r="P3460" s="12">
        <v>0</v>
      </c>
      <c r="Q3460" s="12">
        <v>0</v>
      </c>
      <c r="R3460" s="12">
        <v>76001</v>
      </c>
      <c r="S3460" s="59">
        <v>3.7232876712328768</v>
      </c>
      <c r="T3460" s="59">
        <v>24.567123287671233</v>
      </c>
      <c r="U3460" s="12">
        <v>2</v>
      </c>
      <c r="V3460" s="12">
        <v>0</v>
      </c>
      <c r="W3460" s="12">
        <v>2</v>
      </c>
      <c r="X3460" s="12">
        <v>3</v>
      </c>
      <c r="Y3460" s="12">
        <v>1</v>
      </c>
      <c r="Z3460" s="58">
        <v>0</v>
      </c>
      <c r="AA3460" s="58">
        <v>0</v>
      </c>
      <c r="AB3460" s="58">
        <v>0</v>
      </c>
      <c r="AC3460" s="58" t="s">
        <v>91</v>
      </c>
    </row>
    <row r="3461" spans="1:29" x14ac:dyDescent="0.3">
      <c r="A3461" s="57">
        <v>8824684</v>
      </c>
      <c r="B3461" s="12" t="s">
        <v>3243</v>
      </c>
      <c r="C3461" s="58" t="s">
        <v>108</v>
      </c>
      <c r="D3461" s="58" t="s">
        <v>113</v>
      </c>
      <c r="E3461" s="58">
        <v>201000</v>
      </c>
      <c r="F3461" s="58">
        <v>2083371</v>
      </c>
      <c r="G3461" s="58">
        <f>+IF(F3461&gt;K3461+100000,F3461-K3461,0)</f>
        <v>0</v>
      </c>
      <c r="H3461" s="58">
        <v>364439</v>
      </c>
      <c r="I3461" s="58">
        <v>0</v>
      </c>
      <c r="J3461" s="58">
        <v>3500000</v>
      </c>
      <c r="K3461" s="58">
        <v>2250152</v>
      </c>
      <c r="L3461" s="12" t="s">
        <v>87</v>
      </c>
      <c r="M3461" s="12" t="s">
        <v>89</v>
      </c>
      <c r="N3461" s="12" t="s">
        <v>10</v>
      </c>
      <c r="O3461" s="12">
        <v>4</v>
      </c>
      <c r="P3461" s="12">
        <v>0</v>
      </c>
      <c r="Q3461" s="12">
        <v>0</v>
      </c>
      <c r="R3461" s="12">
        <v>41001</v>
      </c>
      <c r="S3461" s="12">
        <v>2.526027397260274</v>
      </c>
      <c r="T3461" s="12">
        <v>41.709589041095889</v>
      </c>
      <c r="U3461" s="12">
        <v>1</v>
      </c>
      <c r="V3461" s="12">
        <v>0</v>
      </c>
      <c r="W3461" s="12">
        <v>5</v>
      </c>
      <c r="X3461" s="12">
        <v>3</v>
      </c>
      <c r="Y3461" s="12">
        <v>4</v>
      </c>
      <c r="Z3461" s="58">
        <v>0</v>
      </c>
      <c r="AA3461" s="58">
        <v>0</v>
      </c>
      <c r="AB3461" s="58">
        <v>0</v>
      </c>
      <c r="AC3461" s="58" t="s">
        <v>91</v>
      </c>
    </row>
    <row r="3462" spans="1:29" x14ac:dyDescent="0.3">
      <c r="A3462" s="57">
        <v>206264</v>
      </c>
      <c r="B3462" s="12" t="s">
        <v>3244</v>
      </c>
      <c r="C3462" s="58" t="s">
        <v>108</v>
      </c>
      <c r="D3462" s="58" t="s">
        <v>29</v>
      </c>
      <c r="E3462" s="58"/>
      <c r="F3462" s="58">
        <v>2919080</v>
      </c>
      <c r="G3462" s="58">
        <f>+IF(F3462&gt;K3462+100000,F3462-K3462,0)</f>
        <v>668260</v>
      </c>
      <c r="H3462" s="58">
        <v>149324</v>
      </c>
      <c r="I3462" s="58">
        <v>0</v>
      </c>
      <c r="J3462" s="58">
        <v>0</v>
      </c>
      <c r="K3462" s="58">
        <v>2250820</v>
      </c>
      <c r="L3462" s="12" t="s">
        <v>88</v>
      </c>
      <c r="M3462" s="12" t="s">
        <v>89</v>
      </c>
      <c r="N3462" s="12" t="s">
        <v>10</v>
      </c>
      <c r="O3462" s="12">
        <v>4</v>
      </c>
      <c r="P3462" s="12">
        <v>0</v>
      </c>
      <c r="Q3462" s="12">
        <v>0</v>
      </c>
      <c r="R3462" s="12">
        <v>13052</v>
      </c>
      <c r="S3462" s="59">
        <v>5.8794520547945206</v>
      </c>
      <c r="T3462" s="59">
        <v>42.5013698630137</v>
      </c>
      <c r="U3462" s="12">
        <v>1</v>
      </c>
      <c r="V3462" s="12">
        <v>2</v>
      </c>
      <c r="W3462" s="12">
        <v>1</v>
      </c>
      <c r="X3462" s="12">
        <v>2</v>
      </c>
      <c r="Y3462" s="12">
        <v>3</v>
      </c>
      <c r="Z3462" s="58">
        <v>0</v>
      </c>
      <c r="AA3462" s="58">
        <v>0</v>
      </c>
      <c r="AB3462" s="58">
        <v>0</v>
      </c>
      <c r="AC3462" s="58" t="s">
        <v>91</v>
      </c>
    </row>
    <row r="3463" spans="1:29" x14ac:dyDescent="0.3">
      <c r="A3463" s="57">
        <v>64664444</v>
      </c>
      <c r="B3463" s="12" t="s">
        <v>3248</v>
      </c>
      <c r="C3463" s="58" t="s">
        <v>109</v>
      </c>
      <c r="D3463" s="58" t="s">
        <v>112</v>
      </c>
      <c r="E3463" s="58">
        <v>2850998</v>
      </c>
      <c r="F3463" s="58"/>
      <c r="G3463" s="58">
        <f>+IF(F3463&gt;K3463+100000,F3463-K3463,0)</f>
        <v>0</v>
      </c>
      <c r="H3463" s="58"/>
      <c r="I3463" s="58"/>
      <c r="J3463" s="58"/>
      <c r="K3463" s="58">
        <v>2261429</v>
      </c>
      <c r="L3463" s="12" t="s">
        <v>91</v>
      </c>
      <c r="M3463" s="12" t="s">
        <v>91</v>
      </c>
      <c r="N3463" s="12" t="s">
        <v>91</v>
      </c>
      <c r="O3463" s="12">
        <v>4</v>
      </c>
      <c r="P3463" s="12">
        <v>0</v>
      </c>
      <c r="Q3463" s="12">
        <v>0</v>
      </c>
      <c r="R3463" s="12">
        <v>68001</v>
      </c>
      <c r="S3463" s="59">
        <v>4.7397260273972606</v>
      </c>
      <c r="T3463" s="59">
        <v>36.295890410958904</v>
      </c>
      <c r="U3463" s="12">
        <v>2</v>
      </c>
      <c r="V3463" s="12">
        <v>6</v>
      </c>
      <c r="W3463" s="12">
        <v>5</v>
      </c>
      <c r="X3463" s="12">
        <v>3</v>
      </c>
      <c r="Y3463" s="12">
        <v>1</v>
      </c>
      <c r="Z3463" s="58">
        <v>0</v>
      </c>
      <c r="AA3463" s="58">
        <v>0</v>
      </c>
      <c r="AB3463" s="58">
        <v>0</v>
      </c>
      <c r="AC3463" s="58" t="s">
        <v>91</v>
      </c>
    </row>
    <row r="3464" spans="1:29" x14ac:dyDescent="0.3">
      <c r="A3464" s="57">
        <v>2044042408</v>
      </c>
      <c r="B3464" s="12" t="s">
        <v>3249</v>
      </c>
      <c r="C3464" s="58" t="s">
        <v>109</v>
      </c>
      <c r="D3464" s="58" t="s">
        <v>112</v>
      </c>
      <c r="E3464" s="58"/>
      <c r="F3464" s="58"/>
      <c r="G3464" s="58">
        <f>+IF(F3464&gt;K3464+100000,F3464-K3464,0)</f>
        <v>0</v>
      </c>
      <c r="H3464" s="58"/>
      <c r="I3464" s="58"/>
      <c r="J3464" s="58"/>
      <c r="K3464" s="58">
        <v>2261429</v>
      </c>
      <c r="L3464" s="12" t="s">
        <v>91</v>
      </c>
      <c r="M3464" s="12" t="s">
        <v>91</v>
      </c>
      <c r="N3464" s="12" t="s">
        <v>91</v>
      </c>
      <c r="O3464" s="12">
        <v>4</v>
      </c>
      <c r="P3464" s="12">
        <v>0</v>
      </c>
      <c r="Q3464" s="12">
        <v>0</v>
      </c>
      <c r="R3464" s="12">
        <v>13052</v>
      </c>
      <c r="S3464" s="59">
        <v>4.7397260273972606</v>
      </c>
      <c r="T3464" s="59">
        <v>25.134246575342466</v>
      </c>
      <c r="U3464" s="12">
        <v>2</v>
      </c>
      <c r="V3464" s="12">
        <v>4</v>
      </c>
      <c r="W3464" s="12">
        <v>1</v>
      </c>
      <c r="X3464" s="12">
        <v>3</v>
      </c>
      <c r="Y3464" s="12">
        <v>1</v>
      </c>
      <c r="Z3464" s="58">
        <v>0</v>
      </c>
      <c r="AA3464" s="58">
        <v>0</v>
      </c>
      <c r="AB3464" s="58">
        <v>0</v>
      </c>
      <c r="AC3464" s="58" t="s">
        <v>91</v>
      </c>
    </row>
    <row r="3465" spans="1:29" x14ac:dyDescent="0.3">
      <c r="A3465" s="57">
        <v>8048628</v>
      </c>
      <c r="B3465" s="12" t="s">
        <v>3250</v>
      </c>
      <c r="C3465" s="58" t="s">
        <v>108</v>
      </c>
      <c r="D3465" s="58" t="s">
        <v>113</v>
      </c>
      <c r="E3465" s="58">
        <v>51834</v>
      </c>
      <c r="F3465" s="58">
        <v>1056322</v>
      </c>
      <c r="G3465" s="58">
        <f>+IF(F3465&gt;K3465+100000,F3465-K3465,0)</f>
        <v>0</v>
      </c>
      <c r="H3465" s="58">
        <v>155659</v>
      </c>
      <c r="I3465" s="58">
        <v>0</v>
      </c>
      <c r="J3465" s="58">
        <v>0</v>
      </c>
      <c r="K3465" s="58">
        <v>2263429</v>
      </c>
      <c r="L3465" s="12" t="s">
        <v>88</v>
      </c>
      <c r="M3465" s="12" t="s">
        <v>89</v>
      </c>
      <c r="N3465" s="12" t="s">
        <v>10</v>
      </c>
      <c r="O3465" s="12">
        <v>4</v>
      </c>
      <c r="P3465" s="12">
        <v>0</v>
      </c>
      <c r="Q3465" s="12">
        <v>0</v>
      </c>
      <c r="R3465" s="12">
        <v>68276</v>
      </c>
      <c r="S3465" s="59">
        <v>4.2383561643835614</v>
      </c>
      <c r="T3465" s="59">
        <v>38.079452054794523</v>
      </c>
      <c r="U3465" s="12">
        <v>1</v>
      </c>
      <c r="V3465" s="12">
        <v>2</v>
      </c>
      <c r="W3465" s="12">
        <v>2</v>
      </c>
      <c r="X3465" s="12">
        <v>3</v>
      </c>
      <c r="Y3465" s="12">
        <v>2</v>
      </c>
      <c r="Z3465" s="58">
        <v>0</v>
      </c>
      <c r="AA3465" s="58">
        <v>0</v>
      </c>
      <c r="AB3465" s="58">
        <v>0</v>
      </c>
      <c r="AC3465" s="58" t="s">
        <v>91</v>
      </c>
    </row>
    <row r="3466" spans="1:29" x14ac:dyDescent="0.3">
      <c r="A3466" s="57">
        <v>2244220244</v>
      </c>
      <c r="B3466" s="12" t="s">
        <v>3252</v>
      </c>
      <c r="C3466" s="58" t="s">
        <v>108</v>
      </c>
      <c r="D3466" s="58" t="s">
        <v>113</v>
      </c>
      <c r="E3466" s="58"/>
      <c r="F3466" s="58">
        <v>1702266</v>
      </c>
      <c r="G3466" s="58">
        <f>+IF(F3466&gt;K3466+100000,F3466-K3466,0)</f>
        <v>0</v>
      </c>
      <c r="H3466" s="58">
        <v>69500</v>
      </c>
      <c r="I3466" s="58">
        <v>0</v>
      </c>
      <c r="J3466" s="58">
        <v>0</v>
      </c>
      <c r="K3466" s="58">
        <v>2268260</v>
      </c>
      <c r="L3466" s="12" t="s">
        <v>88</v>
      </c>
      <c r="M3466" s="12" t="s">
        <v>89</v>
      </c>
      <c r="N3466" s="12" t="s">
        <v>10</v>
      </c>
      <c r="O3466" s="12">
        <v>4</v>
      </c>
      <c r="P3466" s="12">
        <v>0</v>
      </c>
      <c r="Q3466" s="12">
        <v>0</v>
      </c>
      <c r="R3466" s="12">
        <v>13052</v>
      </c>
      <c r="S3466" s="59">
        <v>6.1315068493150688</v>
      </c>
      <c r="T3466" s="59">
        <v>32.139726027397259</v>
      </c>
      <c r="U3466" s="12">
        <v>1</v>
      </c>
      <c r="V3466" s="12">
        <v>2</v>
      </c>
      <c r="W3466" s="12">
        <v>1</v>
      </c>
      <c r="X3466" s="12">
        <v>2</v>
      </c>
      <c r="Y3466" s="12">
        <v>1</v>
      </c>
      <c r="Z3466" s="58">
        <v>0</v>
      </c>
      <c r="AA3466" s="58">
        <v>0</v>
      </c>
      <c r="AB3466" s="58">
        <v>0</v>
      </c>
      <c r="AC3466" s="58" t="s">
        <v>91</v>
      </c>
    </row>
    <row r="3467" spans="1:29" x14ac:dyDescent="0.3">
      <c r="A3467" s="57">
        <v>2244068426</v>
      </c>
      <c r="B3467" s="12" t="s">
        <v>3253</v>
      </c>
      <c r="C3467" s="58" t="s">
        <v>109</v>
      </c>
      <c r="D3467" s="58" t="s">
        <v>117</v>
      </c>
      <c r="E3467" s="58">
        <v>8233793</v>
      </c>
      <c r="F3467" s="58"/>
      <c r="G3467" s="58">
        <f>+IF(F3467&gt;K3467+100000,F3467-K3467,0)</f>
        <v>0</v>
      </c>
      <c r="H3467" s="58"/>
      <c r="I3467" s="58"/>
      <c r="J3467" s="58"/>
      <c r="K3467" s="58">
        <v>2268913</v>
      </c>
      <c r="L3467" s="12" t="s">
        <v>91</v>
      </c>
      <c r="M3467" s="12" t="s">
        <v>91</v>
      </c>
      <c r="N3467" s="12" t="s">
        <v>91</v>
      </c>
      <c r="O3467" s="12">
        <v>4</v>
      </c>
      <c r="P3467" s="12">
        <v>0</v>
      </c>
      <c r="Q3467" s="12">
        <v>0</v>
      </c>
      <c r="R3467" s="12">
        <v>76001</v>
      </c>
      <c r="S3467" s="59">
        <v>3.8054794520547945</v>
      </c>
      <c r="T3467" s="59">
        <v>27.213698630136985</v>
      </c>
      <c r="U3467" s="12">
        <v>2</v>
      </c>
      <c r="V3467" s="12">
        <v>0</v>
      </c>
      <c r="W3467" s="12">
        <v>1</v>
      </c>
      <c r="X3467" s="12">
        <v>3</v>
      </c>
      <c r="Y3467" s="12">
        <v>1</v>
      </c>
      <c r="Z3467" s="58">
        <v>0</v>
      </c>
      <c r="AA3467" s="58">
        <v>0</v>
      </c>
      <c r="AB3467" s="58">
        <v>0</v>
      </c>
      <c r="AC3467" s="58" t="s">
        <v>91</v>
      </c>
    </row>
    <row r="3468" spans="1:29" x14ac:dyDescent="0.3">
      <c r="A3468" s="57">
        <v>8442648</v>
      </c>
      <c r="B3468" s="12" t="s">
        <v>3258</v>
      </c>
      <c r="C3468" s="58" t="s">
        <v>108</v>
      </c>
      <c r="D3468" s="58" t="s">
        <v>113</v>
      </c>
      <c r="E3468" s="58">
        <v>438200</v>
      </c>
      <c r="F3468" s="58">
        <v>1593672</v>
      </c>
      <c r="G3468" s="58">
        <f>+IF(F3468&gt;K3468+100000,F3468-K3468,0)</f>
        <v>0</v>
      </c>
      <c r="H3468" s="58">
        <v>184233</v>
      </c>
      <c r="I3468" s="58">
        <v>0</v>
      </c>
      <c r="J3468" s="58">
        <v>0</v>
      </c>
      <c r="K3468" s="58">
        <v>2274334</v>
      </c>
      <c r="L3468" s="12" t="s">
        <v>88</v>
      </c>
      <c r="M3468" s="12" t="s">
        <v>89</v>
      </c>
      <c r="N3468" s="12" t="s">
        <v>10</v>
      </c>
      <c r="O3468" s="12">
        <v>4</v>
      </c>
      <c r="P3468" s="12">
        <v>0</v>
      </c>
      <c r="Q3468" s="12">
        <v>0</v>
      </c>
      <c r="R3468" s="12">
        <v>5001</v>
      </c>
      <c r="S3468" s="59">
        <v>3.4493150684931506</v>
      </c>
      <c r="T3468" s="59">
        <v>40.876712328767127</v>
      </c>
      <c r="U3468" s="12">
        <v>1</v>
      </c>
      <c r="V3468" s="12">
        <v>4</v>
      </c>
      <c r="W3468" s="12">
        <v>3</v>
      </c>
      <c r="X3468" s="12">
        <v>3</v>
      </c>
      <c r="Y3468" s="12">
        <v>2</v>
      </c>
      <c r="Z3468" s="58">
        <v>0</v>
      </c>
      <c r="AA3468" s="58">
        <v>0</v>
      </c>
      <c r="AB3468" s="58">
        <v>0</v>
      </c>
      <c r="AC3468" s="58" t="s">
        <v>91</v>
      </c>
    </row>
    <row r="3469" spans="1:29" x14ac:dyDescent="0.3">
      <c r="A3469" s="57">
        <v>2048426080</v>
      </c>
      <c r="B3469" s="12" t="s">
        <v>3261</v>
      </c>
      <c r="C3469" s="58" t="s">
        <v>108</v>
      </c>
      <c r="D3469" s="58" t="s">
        <v>29</v>
      </c>
      <c r="E3469" s="58"/>
      <c r="F3469" s="58">
        <v>2699178</v>
      </c>
      <c r="G3469" s="58">
        <f>+IF(F3469&gt;K3469+100000,F3469-K3469,0)</f>
        <v>420358</v>
      </c>
      <c r="H3469" s="58">
        <v>266470</v>
      </c>
      <c r="I3469" s="58">
        <v>0</v>
      </c>
      <c r="J3469" s="58">
        <v>0</v>
      </c>
      <c r="K3469" s="58">
        <v>2278820</v>
      </c>
      <c r="L3469" s="12" t="s">
        <v>88</v>
      </c>
      <c r="M3469" s="12" t="s">
        <v>89</v>
      </c>
      <c r="N3469" s="12" t="s">
        <v>10</v>
      </c>
      <c r="O3469" s="12">
        <v>4</v>
      </c>
      <c r="P3469" s="12">
        <v>0</v>
      </c>
      <c r="Q3469" s="12">
        <v>0</v>
      </c>
      <c r="R3469" s="12">
        <v>13001</v>
      </c>
      <c r="S3469" s="59">
        <v>5.6301369863013697</v>
      </c>
      <c r="T3469" s="59">
        <v>31.24931506849315</v>
      </c>
      <c r="U3469" s="12">
        <v>2</v>
      </c>
      <c r="V3469" s="12">
        <v>4</v>
      </c>
      <c r="W3469" s="12">
        <v>1</v>
      </c>
      <c r="X3469" s="12">
        <v>3</v>
      </c>
      <c r="Y3469" s="12">
        <v>3</v>
      </c>
      <c r="Z3469" s="58">
        <v>0</v>
      </c>
      <c r="AA3469" s="58">
        <v>0</v>
      </c>
      <c r="AB3469" s="58">
        <v>0</v>
      </c>
      <c r="AC3469" s="58" t="s">
        <v>91</v>
      </c>
    </row>
    <row r="3470" spans="1:29" x14ac:dyDescent="0.3">
      <c r="A3470" s="57">
        <v>2202460608</v>
      </c>
      <c r="B3470" s="12" t="s">
        <v>3262</v>
      </c>
      <c r="C3470" s="58" t="s">
        <v>108</v>
      </c>
      <c r="D3470" s="58" t="s">
        <v>113</v>
      </c>
      <c r="E3470" s="58">
        <v>395085</v>
      </c>
      <c r="F3470" s="58">
        <v>677232</v>
      </c>
      <c r="G3470" s="58">
        <f>+IF(F3470&gt;K3470+100000,F3470-K3470,0)</f>
        <v>0</v>
      </c>
      <c r="H3470" s="58">
        <v>87730</v>
      </c>
      <c r="I3470" s="58">
        <v>0</v>
      </c>
      <c r="J3470" s="58">
        <v>0</v>
      </c>
      <c r="K3470" s="58">
        <v>2285260</v>
      </c>
      <c r="L3470" s="12" t="s">
        <v>88</v>
      </c>
      <c r="M3470" s="12" t="s">
        <v>89</v>
      </c>
      <c r="N3470" s="12" t="s">
        <v>10</v>
      </c>
      <c r="O3470" s="12">
        <v>4</v>
      </c>
      <c r="P3470" s="12">
        <v>0</v>
      </c>
      <c r="Q3470" s="12">
        <v>0</v>
      </c>
      <c r="R3470" s="12">
        <v>68418</v>
      </c>
      <c r="S3470" s="59">
        <v>5.9643835616438352</v>
      </c>
      <c r="T3470" s="59">
        <v>29.150684931506849</v>
      </c>
      <c r="U3470" s="12">
        <v>2</v>
      </c>
      <c r="V3470" s="12">
        <v>1</v>
      </c>
      <c r="W3470" s="12">
        <v>1</v>
      </c>
      <c r="X3470" s="12">
        <v>2</v>
      </c>
      <c r="Y3470" s="12">
        <v>1</v>
      </c>
      <c r="Z3470" s="58">
        <v>0</v>
      </c>
      <c r="AA3470" s="58">
        <v>0</v>
      </c>
      <c r="AB3470" s="58">
        <v>0</v>
      </c>
      <c r="AC3470" s="58" t="s">
        <v>91</v>
      </c>
    </row>
    <row r="3471" spans="1:29" x14ac:dyDescent="0.3">
      <c r="A3471" s="57">
        <v>62802064</v>
      </c>
      <c r="B3471" s="12" t="s">
        <v>3264</v>
      </c>
      <c r="C3471" s="58" t="s">
        <v>109</v>
      </c>
      <c r="D3471" s="58" t="s">
        <v>117</v>
      </c>
      <c r="E3471" s="58">
        <v>3365651</v>
      </c>
      <c r="F3471" s="58"/>
      <c r="G3471" s="58">
        <f>+IF(F3471&gt;K3471+100000,F3471-K3471,0)</f>
        <v>0</v>
      </c>
      <c r="H3471" s="58"/>
      <c r="I3471" s="58"/>
      <c r="J3471" s="58"/>
      <c r="K3471" s="58">
        <v>2294648</v>
      </c>
      <c r="L3471" s="12" t="s">
        <v>91</v>
      </c>
      <c r="M3471" s="12" t="s">
        <v>91</v>
      </c>
      <c r="N3471" s="12" t="s">
        <v>91</v>
      </c>
      <c r="O3471" s="12">
        <v>4</v>
      </c>
      <c r="P3471" s="12">
        <v>0</v>
      </c>
      <c r="Q3471" s="12">
        <v>0</v>
      </c>
      <c r="R3471" s="12">
        <v>11001</v>
      </c>
      <c r="S3471" s="59">
        <v>2.4356164383561643</v>
      </c>
      <c r="T3471" s="59">
        <v>40.56712328767123</v>
      </c>
      <c r="U3471" s="12">
        <v>2</v>
      </c>
      <c r="V3471" s="12">
        <v>5</v>
      </c>
      <c r="W3471" s="12">
        <v>2</v>
      </c>
      <c r="X3471" s="12">
        <v>5</v>
      </c>
      <c r="Y3471" s="12">
        <v>1</v>
      </c>
      <c r="Z3471" s="58">
        <v>0</v>
      </c>
      <c r="AA3471" s="58">
        <v>0</v>
      </c>
      <c r="AB3471" s="58">
        <v>0</v>
      </c>
      <c r="AC3471" s="58" t="s">
        <v>91</v>
      </c>
    </row>
    <row r="3472" spans="1:29" x14ac:dyDescent="0.3">
      <c r="A3472" s="57">
        <v>2042444244</v>
      </c>
      <c r="B3472" s="12" t="s">
        <v>3265</v>
      </c>
      <c r="C3472" s="58" t="s">
        <v>109</v>
      </c>
      <c r="D3472" s="58" t="s">
        <v>117</v>
      </c>
      <c r="E3472" s="58">
        <v>3054833</v>
      </c>
      <c r="F3472" s="58"/>
      <c r="G3472" s="58">
        <f>+IF(F3472&gt;K3472+100000,F3472-K3472,0)</f>
        <v>0</v>
      </c>
      <c r="H3472" s="58"/>
      <c r="I3472" s="58"/>
      <c r="J3472" s="58"/>
      <c r="K3472" s="58">
        <v>2294648</v>
      </c>
      <c r="L3472" s="12" t="s">
        <v>91</v>
      </c>
      <c r="M3472" s="12" t="s">
        <v>91</v>
      </c>
      <c r="N3472" s="12" t="s">
        <v>91</v>
      </c>
      <c r="O3472" s="12">
        <v>4</v>
      </c>
      <c r="P3472" s="12">
        <v>0</v>
      </c>
      <c r="Q3472" s="12">
        <v>0</v>
      </c>
      <c r="R3472" s="12">
        <v>11001</v>
      </c>
      <c r="S3472" s="59">
        <v>2.4356164383561643</v>
      </c>
      <c r="T3472" s="59">
        <v>32.060273972602737</v>
      </c>
      <c r="U3472" s="12">
        <v>2</v>
      </c>
      <c r="V3472" s="12">
        <v>5</v>
      </c>
      <c r="W3472" s="12">
        <v>3</v>
      </c>
      <c r="X3472" s="12">
        <v>5</v>
      </c>
      <c r="Y3472" s="12">
        <v>1</v>
      </c>
      <c r="Z3472" s="58">
        <v>0</v>
      </c>
      <c r="AA3472" s="58">
        <v>0</v>
      </c>
      <c r="AB3472" s="58">
        <v>0</v>
      </c>
      <c r="AC3472" s="58" t="s">
        <v>91</v>
      </c>
    </row>
    <row r="3473" spans="1:29" x14ac:dyDescent="0.3">
      <c r="A3473" s="57">
        <v>2042406880</v>
      </c>
      <c r="B3473" s="12" t="s">
        <v>3266</v>
      </c>
      <c r="C3473" s="58" t="s">
        <v>109</v>
      </c>
      <c r="D3473" s="58" t="s">
        <v>112</v>
      </c>
      <c r="E3473" s="58">
        <v>1678417</v>
      </c>
      <c r="F3473" s="58"/>
      <c r="G3473" s="58">
        <f>+IF(F3473&gt;K3473+100000,F3473-K3473,0)</f>
        <v>0</v>
      </c>
      <c r="H3473" s="58"/>
      <c r="I3473" s="58"/>
      <c r="J3473" s="58"/>
      <c r="K3473" s="58">
        <v>2294648</v>
      </c>
      <c r="L3473" s="12" t="s">
        <v>91</v>
      </c>
      <c r="M3473" s="12" t="s">
        <v>91</v>
      </c>
      <c r="N3473" s="12" t="s">
        <v>91</v>
      </c>
      <c r="O3473" s="12">
        <v>4</v>
      </c>
      <c r="P3473" s="12">
        <v>0</v>
      </c>
      <c r="Q3473" s="12">
        <v>0</v>
      </c>
      <c r="R3473" s="12">
        <v>11001</v>
      </c>
      <c r="S3473" s="59">
        <v>2.4356164383561643</v>
      </c>
      <c r="T3473" s="59">
        <v>34.252054794520546</v>
      </c>
      <c r="U3473" s="12">
        <v>2</v>
      </c>
      <c r="V3473" s="12">
        <v>0</v>
      </c>
      <c r="W3473" s="12">
        <v>3</v>
      </c>
      <c r="X3473" s="12">
        <v>5</v>
      </c>
      <c r="Y3473" s="12">
        <v>1</v>
      </c>
      <c r="Z3473" s="58">
        <v>0</v>
      </c>
      <c r="AA3473" s="58">
        <v>0</v>
      </c>
      <c r="AB3473" s="58">
        <v>0</v>
      </c>
      <c r="AC3473" s="58" t="s">
        <v>91</v>
      </c>
    </row>
    <row r="3474" spans="1:29" x14ac:dyDescent="0.3">
      <c r="A3474" s="57">
        <v>62088462</v>
      </c>
      <c r="B3474" s="12" t="s">
        <v>3267</v>
      </c>
      <c r="C3474" s="58" t="s">
        <v>108</v>
      </c>
      <c r="D3474" s="58" t="s">
        <v>29</v>
      </c>
      <c r="E3474" s="58">
        <v>1527417</v>
      </c>
      <c r="F3474" s="58">
        <v>2724334</v>
      </c>
      <c r="G3474" s="58">
        <f>+IF(F3474&gt;K3474+100000,F3474-K3474,0)</f>
        <v>429686</v>
      </c>
      <c r="H3474" s="58">
        <v>301930</v>
      </c>
      <c r="I3474" s="58">
        <v>0</v>
      </c>
      <c r="J3474" s="58">
        <v>0</v>
      </c>
      <c r="K3474" s="58">
        <v>2294648</v>
      </c>
      <c r="L3474" s="12" t="s">
        <v>88</v>
      </c>
      <c r="M3474" s="12" t="s">
        <v>89</v>
      </c>
      <c r="N3474" s="12" t="s">
        <v>10</v>
      </c>
      <c r="O3474" s="12">
        <v>4</v>
      </c>
      <c r="P3474" s="12">
        <v>0</v>
      </c>
      <c r="Q3474" s="12">
        <v>0</v>
      </c>
      <c r="R3474" s="12">
        <v>11001</v>
      </c>
      <c r="S3474" s="59">
        <v>2.4356164383561643</v>
      </c>
      <c r="T3474" s="59">
        <v>51.652054794520545</v>
      </c>
      <c r="U3474" s="12">
        <v>2</v>
      </c>
      <c r="V3474" s="12">
        <v>5</v>
      </c>
      <c r="W3474" s="12">
        <v>3</v>
      </c>
      <c r="X3474" s="12">
        <v>5</v>
      </c>
      <c r="Y3474" s="12">
        <v>1</v>
      </c>
      <c r="Z3474" s="58">
        <v>0</v>
      </c>
      <c r="AA3474" s="58">
        <v>0</v>
      </c>
      <c r="AB3474" s="58">
        <v>0</v>
      </c>
      <c r="AC3474" s="58" t="s">
        <v>91</v>
      </c>
    </row>
    <row r="3475" spans="1:29" x14ac:dyDescent="0.3">
      <c r="A3475" s="57">
        <v>48440268</v>
      </c>
      <c r="B3475" s="12" t="s">
        <v>3268</v>
      </c>
      <c r="C3475" s="58" t="s">
        <v>109</v>
      </c>
      <c r="D3475" s="58" t="s">
        <v>112</v>
      </c>
      <c r="E3475" s="58">
        <v>966833</v>
      </c>
      <c r="F3475" s="58"/>
      <c r="G3475" s="58">
        <f>+IF(F3475&gt;K3475+100000,F3475-K3475,0)</f>
        <v>0</v>
      </c>
      <c r="H3475" s="58"/>
      <c r="I3475" s="58"/>
      <c r="J3475" s="58"/>
      <c r="K3475" s="58">
        <v>2294648</v>
      </c>
      <c r="L3475" s="12" t="s">
        <v>91</v>
      </c>
      <c r="M3475" s="12" t="s">
        <v>91</v>
      </c>
      <c r="N3475" s="12" t="s">
        <v>91</v>
      </c>
      <c r="O3475" s="12">
        <v>4</v>
      </c>
      <c r="P3475" s="12">
        <v>0</v>
      </c>
      <c r="Q3475" s="12">
        <v>0</v>
      </c>
      <c r="R3475" s="12">
        <v>11001</v>
      </c>
      <c r="S3475" s="59">
        <v>2.4356164383561643</v>
      </c>
      <c r="T3475" s="59">
        <v>41.167123287671231</v>
      </c>
      <c r="U3475" s="12">
        <v>2</v>
      </c>
      <c r="V3475" s="12">
        <v>5</v>
      </c>
      <c r="W3475" s="12">
        <v>3</v>
      </c>
      <c r="X3475" s="12">
        <v>4</v>
      </c>
      <c r="Y3475" s="12">
        <v>1</v>
      </c>
      <c r="Z3475" s="58">
        <v>0</v>
      </c>
      <c r="AA3475" s="58">
        <v>0</v>
      </c>
      <c r="AB3475" s="58">
        <v>0</v>
      </c>
      <c r="AC3475" s="58" t="s">
        <v>91</v>
      </c>
    </row>
    <row r="3476" spans="1:29" x14ac:dyDescent="0.3">
      <c r="A3476" s="57">
        <v>2028446626</v>
      </c>
      <c r="B3476" s="12" t="s">
        <v>3269</v>
      </c>
      <c r="C3476" s="58" t="s">
        <v>109</v>
      </c>
      <c r="D3476" s="58" t="s">
        <v>112</v>
      </c>
      <c r="E3476" s="58">
        <v>916450</v>
      </c>
      <c r="F3476" s="58"/>
      <c r="G3476" s="58">
        <f>+IF(F3476&gt;K3476+100000,F3476-K3476,0)</f>
        <v>0</v>
      </c>
      <c r="H3476" s="58"/>
      <c r="I3476" s="58"/>
      <c r="J3476" s="58"/>
      <c r="K3476" s="58">
        <v>2294648</v>
      </c>
      <c r="L3476" s="12" t="s">
        <v>91</v>
      </c>
      <c r="M3476" s="12" t="s">
        <v>91</v>
      </c>
      <c r="N3476" s="12" t="s">
        <v>91</v>
      </c>
      <c r="O3476" s="12">
        <v>4</v>
      </c>
      <c r="P3476" s="12">
        <v>0</v>
      </c>
      <c r="Q3476" s="12">
        <v>0</v>
      </c>
      <c r="R3476" s="12">
        <v>11001</v>
      </c>
      <c r="S3476" s="59">
        <v>2.4356164383561643</v>
      </c>
      <c r="T3476" s="59">
        <v>31.473972602739725</v>
      </c>
      <c r="U3476" s="12">
        <v>2</v>
      </c>
      <c r="V3476" s="12">
        <v>7</v>
      </c>
      <c r="W3476" s="12">
        <v>3</v>
      </c>
      <c r="X3476" s="12">
        <v>6</v>
      </c>
      <c r="Y3476" s="12">
        <v>1</v>
      </c>
      <c r="Z3476" s="58">
        <v>0</v>
      </c>
      <c r="AA3476" s="58">
        <v>0</v>
      </c>
      <c r="AB3476" s="58">
        <v>0</v>
      </c>
      <c r="AC3476" s="58" t="s">
        <v>91</v>
      </c>
    </row>
    <row r="3477" spans="1:29" x14ac:dyDescent="0.3">
      <c r="A3477" s="57">
        <v>2042468422</v>
      </c>
      <c r="B3477" s="12" t="s">
        <v>3270</v>
      </c>
      <c r="C3477" s="58" t="s">
        <v>108</v>
      </c>
      <c r="D3477" s="58" t="s">
        <v>113</v>
      </c>
      <c r="E3477" s="58">
        <v>910333</v>
      </c>
      <c r="F3477" s="58">
        <v>1300285</v>
      </c>
      <c r="G3477" s="58">
        <f>+IF(F3477&gt;K3477+100000,F3477-K3477,0)</f>
        <v>0</v>
      </c>
      <c r="H3477" s="58">
        <v>168442</v>
      </c>
      <c r="I3477" s="58">
        <v>0</v>
      </c>
      <c r="J3477" s="58">
        <v>0</v>
      </c>
      <c r="K3477" s="58">
        <v>2294648</v>
      </c>
      <c r="L3477" s="12" t="s">
        <v>88</v>
      </c>
      <c r="M3477" s="12" t="s">
        <v>89</v>
      </c>
      <c r="N3477" s="12" t="s">
        <v>10</v>
      </c>
      <c r="O3477" s="12">
        <v>4</v>
      </c>
      <c r="P3477" s="12">
        <v>0</v>
      </c>
      <c r="Q3477" s="12">
        <v>0</v>
      </c>
      <c r="R3477" s="12">
        <v>11001</v>
      </c>
      <c r="S3477" s="59">
        <v>2.4356164383561643</v>
      </c>
      <c r="T3477" s="59">
        <v>35.824657534246576</v>
      </c>
      <c r="U3477" s="12">
        <v>1</v>
      </c>
      <c r="V3477" s="12">
        <v>5</v>
      </c>
      <c r="W3477" s="12">
        <v>2</v>
      </c>
      <c r="X3477" s="12">
        <v>4</v>
      </c>
      <c r="Y3477" s="12">
        <v>2</v>
      </c>
      <c r="Z3477" s="58">
        <v>0</v>
      </c>
      <c r="AA3477" s="58">
        <v>0</v>
      </c>
      <c r="AB3477" s="58">
        <v>0</v>
      </c>
      <c r="AC3477" s="58" t="s">
        <v>91</v>
      </c>
    </row>
    <row r="3478" spans="1:29" x14ac:dyDescent="0.3">
      <c r="A3478" s="57">
        <v>2046826444</v>
      </c>
      <c r="B3478" s="12" t="s">
        <v>3271</v>
      </c>
      <c r="C3478" s="58" t="s">
        <v>109</v>
      </c>
      <c r="D3478" s="58" t="s">
        <v>112</v>
      </c>
      <c r="E3478" s="58">
        <v>610967</v>
      </c>
      <c r="F3478" s="58"/>
      <c r="G3478" s="58">
        <f>+IF(F3478&gt;K3478+100000,F3478-K3478,0)</f>
        <v>0</v>
      </c>
      <c r="H3478" s="58"/>
      <c r="I3478" s="58"/>
      <c r="J3478" s="58"/>
      <c r="K3478" s="58">
        <v>2294648</v>
      </c>
      <c r="L3478" s="12" t="s">
        <v>91</v>
      </c>
      <c r="M3478" s="12" t="s">
        <v>91</v>
      </c>
      <c r="N3478" s="12" t="s">
        <v>91</v>
      </c>
      <c r="O3478" s="12">
        <v>4</v>
      </c>
      <c r="P3478" s="12">
        <v>0</v>
      </c>
      <c r="Q3478" s="12">
        <v>0</v>
      </c>
      <c r="R3478" s="12">
        <v>11001</v>
      </c>
      <c r="S3478" s="59">
        <v>2.4164383561643836</v>
      </c>
      <c r="T3478" s="59">
        <v>27.098630136986301</v>
      </c>
      <c r="U3478" s="12">
        <v>2</v>
      </c>
      <c r="V3478" s="12">
        <v>5</v>
      </c>
      <c r="W3478" s="12">
        <v>3</v>
      </c>
      <c r="X3478" s="12">
        <v>6</v>
      </c>
      <c r="Y3478" s="12">
        <v>1</v>
      </c>
      <c r="Z3478" s="58">
        <v>0</v>
      </c>
      <c r="AA3478" s="58">
        <v>0</v>
      </c>
      <c r="AB3478" s="58">
        <v>0</v>
      </c>
      <c r="AC3478" s="58" t="s">
        <v>91</v>
      </c>
    </row>
    <row r="3479" spans="1:29" x14ac:dyDescent="0.3">
      <c r="A3479" s="57">
        <v>2084620068</v>
      </c>
      <c r="B3479" s="12" t="s">
        <v>3272</v>
      </c>
      <c r="C3479" s="58" t="s">
        <v>108</v>
      </c>
      <c r="D3479" s="58" t="s">
        <v>29</v>
      </c>
      <c r="E3479" s="58">
        <v>506955</v>
      </c>
      <c r="F3479" s="58">
        <v>2600000</v>
      </c>
      <c r="G3479" s="58">
        <f>+IF(F3479&gt;K3479+100000,F3479-K3479,0)</f>
        <v>305352</v>
      </c>
      <c r="H3479" s="58">
        <v>228098</v>
      </c>
      <c r="I3479" s="58">
        <v>0</v>
      </c>
      <c r="J3479" s="58">
        <v>0</v>
      </c>
      <c r="K3479" s="58">
        <v>2294648</v>
      </c>
      <c r="L3479" s="12" t="s">
        <v>88</v>
      </c>
      <c r="M3479" s="12" t="s">
        <v>89</v>
      </c>
      <c r="N3479" s="12" t="s">
        <v>10</v>
      </c>
      <c r="O3479" s="12">
        <v>4</v>
      </c>
      <c r="P3479" s="12">
        <v>0</v>
      </c>
      <c r="Q3479" s="12">
        <v>0</v>
      </c>
      <c r="R3479" s="12">
        <v>25286</v>
      </c>
      <c r="S3479" s="59">
        <v>2.4356164383561643</v>
      </c>
      <c r="T3479" s="59">
        <v>30.213698630136985</v>
      </c>
      <c r="U3479" s="12">
        <v>2</v>
      </c>
      <c r="V3479" s="12">
        <v>5</v>
      </c>
      <c r="W3479" s="12">
        <v>3</v>
      </c>
      <c r="X3479" s="12">
        <v>5</v>
      </c>
      <c r="Y3479" s="12">
        <v>1</v>
      </c>
      <c r="Z3479" s="58">
        <v>0</v>
      </c>
      <c r="AA3479" s="58">
        <v>0</v>
      </c>
      <c r="AB3479" s="58">
        <v>0</v>
      </c>
      <c r="AC3479" s="58" t="s">
        <v>91</v>
      </c>
    </row>
    <row r="3480" spans="1:29" x14ac:dyDescent="0.3">
      <c r="A3480" s="57">
        <v>64222460</v>
      </c>
      <c r="B3480" s="12" t="s">
        <v>3273</v>
      </c>
      <c r="C3480" s="58" t="s">
        <v>108</v>
      </c>
      <c r="D3480" s="58" t="s">
        <v>113</v>
      </c>
      <c r="E3480" s="58">
        <v>235500</v>
      </c>
      <c r="F3480" s="58">
        <v>688023</v>
      </c>
      <c r="G3480" s="58">
        <f>+IF(F3480&gt;K3480+100000,F3480-K3480,0)</f>
        <v>0</v>
      </c>
      <c r="H3480" s="58">
        <v>175460</v>
      </c>
      <c r="I3480" s="58">
        <v>0</v>
      </c>
      <c r="J3480" s="58">
        <v>0</v>
      </c>
      <c r="K3480" s="58">
        <v>2294648</v>
      </c>
      <c r="L3480" s="12" t="s">
        <v>88</v>
      </c>
      <c r="M3480" s="12" t="s">
        <v>89</v>
      </c>
      <c r="N3480" s="12" t="s">
        <v>10</v>
      </c>
      <c r="O3480" s="12">
        <v>4</v>
      </c>
      <c r="P3480" s="12">
        <v>0</v>
      </c>
      <c r="Q3480" s="12">
        <v>0</v>
      </c>
      <c r="R3480" s="12">
        <v>11001</v>
      </c>
      <c r="S3480" s="59">
        <v>2.4164383561643836</v>
      </c>
      <c r="T3480" s="59">
        <v>36.704109589041096</v>
      </c>
      <c r="U3480" s="12">
        <v>2</v>
      </c>
      <c r="V3480" s="12">
        <v>0</v>
      </c>
      <c r="W3480" s="12">
        <v>3</v>
      </c>
      <c r="X3480" s="12">
        <v>4</v>
      </c>
      <c r="Y3480" s="12">
        <v>1</v>
      </c>
      <c r="Z3480" s="58">
        <v>0</v>
      </c>
      <c r="AA3480" s="58">
        <v>0</v>
      </c>
      <c r="AB3480" s="58">
        <v>0</v>
      </c>
      <c r="AC3480" s="58" t="s">
        <v>91</v>
      </c>
    </row>
    <row r="3481" spans="1:29" x14ac:dyDescent="0.3">
      <c r="A3481" s="57">
        <v>62820646</v>
      </c>
      <c r="B3481" s="12" t="s">
        <v>3274</v>
      </c>
      <c r="C3481" s="58" t="s">
        <v>109</v>
      </c>
      <c r="D3481" s="58" t="s">
        <v>112</v>
      </c>
      <c r="E3481" s="58">
        <v>145817</v>
      </c>
      <c r="F3481" s="58"/>
      <c r="G3481" s="58">
        <f>+IF(F3481&gt;K3481+100000,F3481-K3481,0)</f>
        <v>0</v>
      </c>
      <c r="H3481" s="58"/>
      <c r="I3481" s="58"/>
      <c r="J3481" s="58"/>
      <c r="K3481" s="58">
        <v>2294648</v>
      </c>
      <c r="L3481" s="12" t="s">
        <v>91</v>
      </c>
      <c r="M3481" s="12" t="s">
        <v>91</v>
      </c>
      <c r="N3481" s="12" t="s">
        <v>91</v>
      </c>
      <c r="O3481" s="12">
        <v>4</v>
      </c>
      <c r="P3481" s="12">
        <v>0</v>
      </c>
      <c r="Q3481" s="12">
        <v>0</v>
      </c>
      <c r="R3481" s="12">
        <v>11001</v>
      </c>
      <c r="S3481" s="59">
        <v>2.4356164383561643</v>
      </c>
      <c r="T3481" s="59">
        <v>40.846575342465755</v>
      </c>
      <c r="U3481" s="12">
        <v>2</v>
      </c>
      <c r="V3481" s="12">
        <v>5</v>
      </c>
      <c r="W3481" s="12">
        <v>4</v>
      </c>
      <c r="X3481" s="12">
        <v>5</v>
      </c>
      <c r="Y3481" s="12">
        <v>1</v>
      </c>
      <c r="Z3481" s="58">
        <v>0</v>
      </c>
      <c r="AA3481" s="58">
        <v>0</v>
      </c>
      <c r="AB3481" s="58">
        <v>0</v>
      </c>
      <c r="AC3481" s="58" t="s">
        <v>91</v>
      </c>
    </row>
    <row r="3482" spans="1:29" x14ac:dyDescent="0.3">
      <c r="A3482" s="57">
        <v>64266248</v>
      </c>
      <c r="B3482" s="12" t="s">
        <v>3275</v>
      </c>
      <c r="C3482" s="58" t="s">
        <v>108</v>
      </c>
      <c r="D3482" s="58" t="s">
        <v>29</v>
      </c>
      <c r="E3482" s="58">
        <v>20067</v>
      </c>
      <c r="F3482" s="58">
        <v>3000000</v>
      </c>
      <c r="G3482" s="58">
        <f>+IF(F3482&gt;K3482+100000,F3482-K3482,0)</f>
        <v>705352</v>
      </c>
      <c r="H3482" s="58">
        <v>148039</v>
      </c>
      <c r="I3482" s="58">
        <v>0</v>
      </c>
      <c r="J3482" s="58">
        <v>800000</v>
      </c>
      <c r="K3482" s="58">
        <v>2294648</v>
      </c>
      <c r="L3482" s="12" t="s">
        <v>87</v>
      </c>
      <c r="M3482" s="12" t="s">
        <v>89</v>
      </c>
      <c r="N3482" s="12" t="s">
        <v>10</v>
      </c>
      <c r="O3482" s="12">
        <v>4</v>
      </c>
      <c r="P3482" s="12">
        <v>0</v>
      </c>
      <c r="Q3482" s="12">
        <v>0</v>
      </c>
      <c r="R3482" s="12">
        <v>25473</v>
      </c>
      <c r="S3482" s="59">
        <v>2.4356164383561643</v>
      </c>
      <c r="T3482" s="59">
        <v>36.893150684931506</v>
      </c>
      <c r="U3482" s="12">
        <v>2</v>
      </c>
      <c r="V3482" s="12">
        <v>5</v>
      </c>
      <c r="W3482" s="12">
        <v>3</v>
      </c>
      <c r="X3482" s="12">
        <v>4</v>
      </c>
      <c r="Y3482" s="12">
        <v>2</v>
      </c>
      <c r="Z3482" s="58">
        <v>0</v>
      </c>
      <c r="AA3482" s="58">
        <v>0</v>
      </c>
      <c r="AB3482" s="58">
        <v>0</v>
      </c>
      <c r="AC3482" s="58" t="s">
        <v>91</v>
      </c>
    </row>
    <row r="3483" spans="1:29" x14ac:dyDescent="0.3">
      <c r="A3483" s="57">
        <v>2020804402</v>
      </c>
      <c r="B3483" s="12" t="s">
        <v>3276</v>
      </c>
      <c r="C3483" s="58" t="s">
        <v>109</v>
      </c>
      <c r="D3483" s="58" t="s">
        <v>112</v>
      </c>
      <c r="E3483" s="58"/>
      <c r="F3483" s="58"/>
      <c r="G3483" s="58">
        <f>+IF(F3483&gt;K3483+100000,F3483-K3483,0)</f>
        <v>0</v>
      </c>
      <c r="H3483" s="58"/>
      <c r="I3483" s="58"/>
      <c r="J3483" s="58"/>
      <c r="K3483" s="58">
        <v>2294648</v>
      </c>
      <c r="L3483" s="12" t="s">
        <v>91</v>
      </c>
      <c r="M3483" s="12" t="s">
        <v>91</v>
      </c>
      <c r="N3483" s="12" t="s">
        <v>91</v>
      </c>
      <c r="O3483" s="12">
        <v>4</v>
      </c>
      <c r="P3483" s="12">
        <v>0</v>
      </c>
      <c r="Q3483" s="12">
        <v>0</v>
      </c>
      <c r="R3483" s="12">
        <v>11001</v>
      </c>
      <c r="S3483" s="59">
        <v>2.4164383561643836</v>
      </c>
      <c r="T3483" s="59">
        <v>26.723287671232878</v>
      </c>
      <c r="U3483" s="12">
        <v>1</v>
      </c>
      <c r="V3483" s="12">
        <v>0</v>
      </c>
      <c r="W3483" s="12">
        <v>3</v>
      </c>
      <c r="X3483" s="12">
        <v>5</v>
      </c>
      <c r="Y3483" s="12">
        <v>1</v>
      </c>
      <c r="Z3483" s="58">
        <v>0</v>
      </c>
      <c r="AA3483" s="58">
        <v>0</v>
      </c>
      <c r="AB3483" s="58">
        <v>0</v>
      </c>
      <c r="AC3483" s="58" t="s">
        <v>91</v>
      </c>
    </row>
    <row r="3484" spans="1:29" x14ac:dyDescent="0.3">
      <c r="A3484" s="57">
        <v>2082668286</v>
      </c>
      <c r="B3484" s="12" t="s">
        <v>3277</v>
      </c>
      <c r="C3484" s="58" t="s">
        <v>109</v>
      </c>
      <c r="D3484" s="58" t="s">
        <v>112</v>
      </c>
      <c r="E3484" s="58"/>
      <c r="F3484" s="58"/>
      <c r="G3484" s="58">
        <f>+IF(F3484&gt;K3484+100000,F3484-K3484,0)</f>
        <v>0</v>
      </c>
      <c r="H3484" s="58"/>
      <c r="I3484" s="58"/>
      <c r="J3484" s="58"/>
      <c r="K3484" s="58">
        <v>2294648</v>
      </c>
      <c r="L3484" s="12" t="s">
        <v>91</v>
      </c>
      <c r="M3484" s="12" t="s">
        <v>91</v>
      </c>
      <c r="N3484" s="12" t="s">
        <v>91</v>
      </c>
      <c r="O3484" s="12">
        <v>4</v>
      </c>
      <c r="P3484" s="12">
        <v>0</v>
      </c>
      <c r="Q3484" s="12">
        <v>0</v>
      </c>
      <c r="R3484" s="12">
        <v>11001</v>
      </c>
      <c r="S3484" s="59">
        <v>2.4356164383561643</v>
      </c>
      <c r="T3484" s="59">
        <v>28.989041095890411</v>
      </c>
      <c r="U3484" s="12">
        <v>1</v>
      </c>
      <c r="V3484" s="12">
        <v>5</v>
      </c>
      <c r="W3484" s="12">
        <v>5</v>
      </c>
      <c r="X3484" s="12">
        <v>6</v>
      </c>
      <c r="Y3484" s="12">
        <v>1</v>
      </c>
      <c r="Z3484" s="58">
        <v>0</v>
      </c>
      <c r="AA3484" s="58">
        <v>0</v>
      </c>
      <c r="AB3484" s="58">
        <v>0</v>
      </c>
      <c r="AC3484" s="58" t="s">
        <v>91</v>
      </c>
    </row>
    <row r="3485" spans="1:29" x14ac:dyDescent="0.3">
      <c r="A3485" s="57">
        <v>80668242</v>
      </c>
      <c r="B3485" s="12" t="s">
        <v>3278</v>
      </c>
      <c r="C3485" s="58" t="s">
        <v>109</v>
      </c>
      <c r="D3485" s="58" t="s">
        <v>112</v>
      </c>
      <c r="E3485" s="58"/>
      <c r="F3485" s="58"/>
      <c r="G3485" s="58">
        <f>+IF(F3485&gt;K3485+100000,F3485-K3485,0)</f>
        <v>0</v>
      </c>
      <c r="H3485" s="58"/>
      <c r="I3485" s="58"/>
      <c r="J3485" s="58"/>
      <c r="K3485" s="58">
        <v>2294648</v>
      </c>
      <c r="L3485" s="12" t="s">
        <v>91</v>
      </c>
      <c r="M3485" s="12" t="s">
        <v>91</v>
      </c>
      <c r="N3485" s="12" t="s">
        <v>91</v>
      </c>
      <c r="O3485" s="12">
        <v>4</v>
      </c>
      <c r="P3485" s="12">
        <v>0</v>
      </c>
      <c r="Q3485" s="12">
        <v>0</v>
      </c>
      <c r="R3485" s="12">
        <v>25286</v>
      </c>
      <c r="S3485" s="59">
        <v>2.4356164383561643</v>
      </c>
      <c r="T3485" s="59">
        <v>39.989041095890414</v>
      </c>
      <c r="U3485" s="12">
        <v>1</v>
      </c>
      <c r="V3485" s="12">
        <v>5</v>
      </c>
      <c r="W3485" s="12">
        <v>3</v>
      </c>
      <c r="X3485" s="12">
        <v>6</v>
      </c>
      <c r="Y3485" s="12">
        <v>1</v>
      </c>
      <c r="Z3485" s="58">
        <v>0</v>
      </c>
      <c r="AA3485" s="58">
        <v>0</v>
      </c>
      <c r="AB3485" s="58">
        <v>0</v>
      </c>
      <c r="AC3485" s="58" t="s">
        <v>91</v>
      </c>
    </row>
    <row r="3486" spans="1:29" x14ac:dyDescent="0.3">
      <c r="A3486" s="57">
        <v>80666684</v>
      </c>
      <c r="B3486" s="12" t="s">
        <v>3279</v>
      </c>
      <c r="C3486" s="58" t="s">
        <v>108</v>
      </c>
      <c r="D3486" s="58" t="s">
        <v>113</v>
      </c>
      <c r="E3486" s="58"/>
      <c r="F3486" s="58">
        <v>2112198</v>
      </c>
      <c r="G3486" s="58">
        <f>+IF(F3486&gt;K3486+100000,F3486-K3486,0)</f>
        <v>0</v>
      </c>
      <c r="H3486" s="58">
        <v>546659</v>
      </c>
      <c r="I3486" s="58">
        <v>0</v>
      </c>
      <c r="J3486" s="58">
        <v>0</v>
      </c>
      <c r="K3486" s="58">
        <v>2294648</v>
      </c>
      <c r="L3486" s="12" t="s">
        <v>88</v>
      </c>
      <c r="M3486" s="12" t="s">
        <v>89</v>
      </c>
      <c r="N3486" s="12" t="s">
        <v>10</v>
      </c>
      <c r="O3486" s="12">
        <v>4</v>
      </c>
      <c r="P3486" s="12">
        <v>0</v>
      </c>
      <c r="Q3486" s="12">
        <v>0</v>
      </c>
      <c r="R3486" s="12">
        <v>25286</v>
      </c>
      <c r="S3486" s="59">
        <v>2.4356164383561643</v>
      </c>
      <c r="T3486" s="59">
        <v>41.758904109589039</v>
      </c>
      <c r="U3486" s="12">
        <v>1</v>
      </c>
      <c r="V3486" s="12">
        <v>5</v>
      </c>
      <c r="W3486" s="12">
        <v>3</v>
      </c>
      <c r="X3486" s="12">
        <v>5</v>
      </c>
      <c r="Y3486" s="12">
        <v>1</v>
      </c>
      <c r="Z3486" s="58">
        <v>0</v>
      </c>
      <c r="AA3486" s="58">
        <v>0</v>
      </c>
      <c r="AB3486" s="58">
        <v>0</v>
      </c>
      <c r="AC3486" s="58" t="s">
        <v>91</v>
      </c>
    </row>
    <row r="3487" spans="1:29" x14ac:dyDescent="0.3">
      <c r="A3487" s="57">
        <v>2244868086</v>
      </c>
      <c r="B3487" s="12" t="s">
        <v>3282</v>
      </c>
      <c r="C3487" s="58" t="s">
        <v>108</v>
      </c>
      <c r="D3487" s="58" t="s">
        <v>117</v>
      </c>
      <c r="E3487" s="58">
        <v>9445170</v>
      </c>
      <c r="F3487" s="58">
        <v>496780</v>
      </c>
      <c r="G3487" s="58">
        <f>+IF(F3487&gt;K3487+100000,F3487-K3487,0)</f>
        <v>0</v>
      </c>
      <c r="H3487" s="58">
        <v>64228</v>
      </c>
      <c r="I3487" s="58">
        <v>0</v>
      </c>
      <c r="J3487" s="58">
        <v>0</v>
      </c>
      <c r="K3487" s="58">
        <v>2296664</v>
      </c>
      <c r="L3487" s="12" t="s">
        <v>88</v>
      </c>
      <c r="M3487" s="12" t="s">
        <v>89</v>
      </c>
      <c r="N3487" s="12" t="s">
        <v>10</v>
      </c>
      <c r="O3487" s="12">
        <v>4</v>
      </c>
      <c r="P3487" s="12">
        <v>0</v>
      </c>
      <c r="Q3487" s="12">
        <v>0</v>
      </c>
      <c r="R3487" s="12">
        <v>76001</v>
      </c>
      <c r="S3487" s="59">
        <v>3.7616438356164386</v>
      </c>
      <c r="T3487" s="59">
        <v>27.295890410958904</v>
      </c>
      <c r="U3487" s="12">
        <v>1</v>
      </c>
      <c r="V3487" s="12">
        <v>4</v>
      </c>
      <c r="W3487" s="12">
        <v>2</v>
      </c>
      <c r="X3487" s="12">
        <v>3</v>
      </c>
      <c r="Y3487" s="12">
        <v>1</v>
      </c>
      <c r="Z3487" s="58">
        <v>0</v>
      </c>
      <c r="AA3487" s="58">
        <v>0</v>
      </c>
      <c r="AB3487" s="58">
        <v>0</v>
      </c>
      <c r="AC3487" s="58" t="s">
        <v>91</v>
      </c>
    </row>
    <row r="3488" spans="1:29" x14ac:dyDescent="0.3">
      <c r="A3488" s="57">
        <v>2044442</v>
      </c>
      <c r="B3488" s="12" t="s">
        <v>3283</v>
      </c>
      <c r="C3488" s="58" t="s">
        <v>109</v>
      </c>
      <c r="D3488" s="58" t="s">
        <v>112</v>
      </c>
      <c r="E3488" s="58"/>
      <c r="F3488" s="58"/>
      <c r="G3488" s="58">
        <f>+IF(F3488&gt;K3488+100000,F3488-K3488,0)</f>
        <v>0</v>
      </c>
      <c r="H3488" s="58"/>
      <c r="I3488" s="58"/>
      <c r="J3488" s="58"/>
      <c r="K3488" s="58">
        <v>2300690</v>
      </c>
      <c r="L3488" s="12" t="s">
        <v>91</v>
      </c>
      <c r="M3488" s="12" t="s">
        <v>91</v>
      </c>
      <c r="N3488" s="12" t="s">
        <v>91</v>
      </c>
      <c r="O3488" s="12">
        <v>4</v>
      </c>
      <c r="P3488" s="12">
        <v>0</v>
      </c>
      <c r="Q3488" s="12">
        <v>0</v>
      </c>
      <c r="R3488" s="12">
        <v>68895</v>
      </c>
      <c r="S3488" s="59">
        <v>9.8410958904109584</v>
      </c>
      <c r="T3488" s="59">
        <v>46.843835616438355</v>
      </c>
      <c r="U3488" s="12">
        <v>1</v>
      </c>
      <c r="V3488" s="12">
        <v>2</v>
      </c>
      <c r="W3488" s="12">
        <v>1</v>
      </c>
      <c r="X3488" s="12">
        <v>2</v>
      </c>
      <c r="Y3488" s="12">
        <v>2</v>
      </c>
      <c r="Z3488" s="58">
        <v>0</v>
      </c>
      <c r="AA3488" s="58">
        <v>0</v>
      </c>
      <c r="AB3488" s="58">
        <v>0</v>
      </c>
      <c r="AC3488" s="58" t="s">
        <v>91</v>
      </c>
    </row>
    <row r="3489" spans="1:29" x14ac:dyDescent="0.3">
      <c r="A3489" s="57">
        <v>2002804808</v>
      </c>
      <c r="B3489" s="12" t="s">
        <v>3286</v>
      </c>
      <c r="C3489" s="58" t="s">
        <v>108</v>
      </c>
      <c r="D3489" s="58" t="s">
        <v>113</v>
      </c>
      <c r="E3489" s="58"/>
      <c r="F3489" s="58">
        <v>700000</v>
      </c>
      <c r="G3489" s="58">
        <f>+IF(F3489&gt;K3489+100000,F3489-K3489,0)</f>
        <v>0</v>
      </c>
      <c r="H3489" s="58">
        <v>90679</v>
      </c>
      <c r="I3489" s="58">
        <v>0</v>
      </c>
      <c r="J3489" s="58">
        <v>0</v>
      </c>
      <c r="K3489" s="58">
        <v>2312260</v>
      </c>
      <c r="L3489" s="12" t="s">
        <v>88</v>
      </c>
      <c r="M3489" s="12" t="s">
        <v>89</v>
      </c>
      <c r="N3489" s="12" t="s">
        <v>10</v>
      </c>
      <c r="O3489" s="12">
        <v>4</v>
      </c>
      <c r="P3489" s="12">
        <v>0</v>
      </c>
      <c r="Q3489" s="12">
        <v>0</v>
      </c>
      <c r="R3489" s="12">
        <v>68276</v>
      </c>
      <c r="S3489" s="59">
        <v>6.5506849315068489</v>
      </c>
      <c r="T3489" s="59">
        <v>36.42739726027397</v>
      </c>
      <c r="U3489" s="12">
        <v>1</v>
      </c>
      <c r="V3489" s="12">
        <v>2</v>
      </c>
      <c r="W3489" s="12">
        <v>1</v>
      </c>
      <c r="X3489" s="12">
        <v>3</v>
      </c>
      <c r="Y3489" s="12">
        <v>3</v>
      </c>
      <c r="Z3489" s="58">
        <v>0</v>
      </c>
      <c r="AA3489" s="58">
        <v>0</v>
      </c>
      <c r="AB3489" s="58">
        <v>0</v>
      </c>
      <c r="AC3489" s="58" t="s">
        <v>91</v>
      </c>
    </row>
    <row r="3490" spans="1:29" x14ac:dyDescent="0.3">
      <c r="A3490" s="57">
        <v>2048448642</v>
      </c>
      <c r="B3490" s="12" t="s">
        <v>3290</v>
      </c>
      <c r="C3490" s="58" t="s">
        <v>109</v>
      </c>
      <c r="D3490" s="58" t="s">
        <v>112</v>
      </c>
      <c r="E3490" s="58"/>
      <c r="F3490" s="58"/>
      <c r="G3490" s="58">
        <f>+IF(F3490&gt;K3490+100000,F3490-K3490,0)</f>
        <v>0</v>
      </c>
      <c r="H3490" s="58"/>
      <c r="I3490" s="58"/>
      <c r="J3490" s="58"/>
      <c r="K3490" s="58">
        <v>2317429</v>
      </c>
      <c r="L3490" s="12" t="s">
        <v>91</v>
      </c>
      <c r="M3490" s="12" t="s">
        <v>91</v>
      </c>
      <c r="N3490" s="12" t="s">
        <v>91</v>
      </c>
      <c r="O3490" s="12">
        <v>4</v>
      </c>
      <c r="P3490" s="12">
        <v>0</v>
      </c>
      <c r="Q3490" s="12">
        <v>0</v>
      </c>
      <c r="R3490" s="12">
        <v>13001</v>
      </c>
      <c r="S3490" s="59">
        <v>4.4082191780821915</v>
      </c>
      <c r="T3490" s="59">
        <v>29.758904109589039</v>
      </c>
      <c r="U3490" s="12">
        <v>2</v>
      </c>
      <c r="V3490" s="12">
        <v>2</v>
      </c>
      <c r="W3490" s="12">
        <v>2</v>
      </c>
      <c r="X3490" s="12">
        <v>3</v>
      </c>
      <c r="Y3490" s="12">
        <v>1</v>
      </c>
      <c r="Z3490" s="58">
        <v>0</v>
      </c>
      <c r="AA3490" s="58">
        <v>0</v>
      </c>
      <c r="AB3490" s="58">
        <v>0</v>
      </c>
      <c r="AC3490" s="58" t="s">
        <v>91</v>
      </c>
    </row>
    <row r="3491" spans="1:29" x14ac:dyDescent="0.3">
      <c r="A3491" s="57">
        <v>2082022</v>
      </c>
      <c r="B3491" s="12" t="s">
        <v>3291</v>
      </c>
      <c r="C3491" s="58" t="s">
        <v>108</v>
      </c>
      <c r="D3491" s="58" t="s">
        <v>29</v>
      </c>
      <c r="E3491" s="58">
        <v>126945</v>
      </c>
      <c r="F3491" s="58">
        <v>2474315</v>
      </c>
      <c r="G3491" s="58">
        <f>+IF(F3491&gt;K3491+100000,F3491-K3491,0)</f>
        <v>155545</v>
      </c>
      <c r="H3491" s="58">
        <v>117985</v>
      </c>
      <c r="I3491" s="58">
        <v>0</v>
      </c>
      <c r="J3491" s="58">
        <v>0</v>
      </c>
      <c r="K3491" s="58">
        <v>2318770</v>
      </c>
      <c r="L3491" s="12" t="s">
        <v>88</v>
      </c>
      <c r="M3491" s="12" t="s">
        <v>89</v>
      </c>
      <c r="N3491" s="12" t="s">
        <v>10</v>
      </c>
      <c r="O3491" s="12">
        <v>4</v>
      </c>
      <c r="P3491" s="12">
        <v>0</v>
      </c>
      <c r="Q3491" s="12">
        <v>0</v>
      </c>
      <c r="R3491" s="12">
        <v>68418</v>
      </c>
      <c r="S3491" s="12">
        <v>8.0904109589041102</v>
      </c>
      <c r="T3491" s="12">
        <v>52.682191780821917</v>
      </c>
      <c r="U3491" s="12">
        <v>1</v>
      </c>
      <c r="V3491" s="12">
        <v>0</v>
      </c>
      <c r="W3491" s="12">
        <v>1</v>
      </c>
      <c r="X3491" s="12">
        <v>1</v>
      </c>
      <c r="Y3491" s="12">
        <v>2</v>
      </c>
      <c r="Z3491" s="58">
        <v>0</v>
      </c>
      <c r="AA3491" s="58">
        <v>0</v>
      </c>
      <c r="AB3491" s="58">
        <v>0</v>
      </c>
      <c r="AC3491" s="58" t="s">
        <v>91</v>
      </c>
    </row>
    <row r="3492" spans="1:29" x14ac:dyDescent="0.3">
      <c r="A3492" s="57">
        <v>46468482</v>
      </c>
      <c r="B3492" s="12" t="s">
        <v>3292</v>
      </c>
      <c r="C3492" s="58" t="s">
        <v>109</v>
      </c>
      <c r="D3492" s="58" t="s">
        <v>112</v>
      </c>
      <c r="E3492" s="58"/>
      <c r="F3492" s="58"/>
      <c r="G3492" s="58">
        <f>+IF(F3492&gt;K3492+100000,F3492-K3492,0)</f>
        <v>0</v>
      </c>
      <c r="H3492" s="58"/>
      <c r="I3492" s="58"/>
      <c r="J3492" s="58"/>
      <c r="K3492" s="58">
        <v>2319420</v>
      </c>
      <c r="L3492" s="12" t="s">
        <v>91</v>
      </c>
      <c r="M3492" s="12" t="s">
        <v>91</v>
      </c>
      <c r="N3492" s="12" t="s">
        <v>91</v>
      </c>
      <c r="O3492" s="12">
        <v>4</v>
      </c>
      <c r="P3492" s="12">
        <v>0</v>
      </c>
      <c r="Q3492" s="12">
        <v>0</v>
      </c>
      <c r="R3492" s="12">
        <v>15238</v>
      </c>
      <c r="S3492" s="59">
        <v>7.0465753424657533</v>
      </c>
      <c r="T3492" s="59">
        <v>36.947945205479449</v>
      </c>
      <c r="U3492" s="12">
        <v>2</v>
      </c>
      <c r="V3492" s="12">
        <v>2</v>
      </c>
      <c r="W3492" s="12">
        <v>1</v>
      </c>
      <c r="X3492" s="12">
        <v>2</v>
      </c>
      <c r="Y3492" s="12">
        <v>3</v>
      </c>
      <c r="Z3492" s="58">
        <v>0</v>
      </c>
      <c r="AA3492" s="58">
        <v>0</v>
      </c>
      <c r="AB3492" s="58">
        <v>0</v>
      </c>
      <c r="AC3492" s="58" t="s">
        <v>91</v>
      </c>
    </row>
    <row r="3493" spans="1:29" x14ac:dyDescent="0.3">
      <c r="A3493" s="57">
        <v>66888660</v>
      </c>
      <c r="B3493" s="12" t="s">
        <v>3293</v>
      </c>
      <c r="C3493" s="58" t="s">
        <v>109</v>
      </c>
      <c r="D3493" s="58" t="s">
        <v>117</v>
      </c>
      <c r="E3493" s="58">
        <v>4983000</v>
      </c>
      <c r="F3493" s="58"/>
      <c r="G3493" s="58">
        <f>+IF(F3493&gt;K3493+100000,F3493-K3493,0)</f>
        <v>0</v>
      </c>
      <c r="H3493" s="58"/>
      <c r="I3493" s="58"/>
      <c r="J3493" s="58"/>
      <c r="K3493" s="58">
        <v>2320091</v>
      </c>
      <c r="L3493" s="12" t="s">
        <v>91</v>
      </c>
      <c r="M3493" s="12" t="s">
        <v>91</v>
      </c>
      <c r="N3493" s="12" t="s">
        <v>91</v>
      </c>
      <c r="O3493" s="12">
        <v>4</v>
      </c>
      <c r="P3493" s="12">
        <v>0</v>
      </c>
      <c r="Q3493" s="12">
        <v>0</v>
      </c>
      <c r="R3493" s="12">
        <v>76130</v>
      </c>
      <c r="S3493" s="59">
        <v>3.8054794520547945</v>
      </c>
      <c r="T3493" s="59">
        <v>45.731506849315068</v>
      </c>
      <c r="U3493" s="12">
        <v>2</v>
      </c>
      <c r="V3493" s="12">
        <v>4</v>
      </c>
      <c r="W3493" s="12">
        <v>1</v>
      </c>
      <c r="X3493" s="12">
        <v>3</v>
      </c>
      <c r="Y3493" s="12">
        <v>1</v>
      </c>
      <c r="Z3493" s="58">
        <v>0</v>
      </c>
      <c r="AA3493" s="58">
        <v>0</v>
      </c>
      <c r="AB3493" s="58">
        <v>0</v>
      </c>
      <c r="AC3493" s="58" t="s">
        <v>91</v>
      </c>
    </row>
    <row r="3494" spans="1:29" x14ac:dyDescent="0.3">
      <c r="A3494" s="57">
        <v>2262804</v>
      </c>
      <c r="B3494" s="12" t="s">
        <v>3294</v>
      </c>
      <c r="C3494" s="58" t="s">
        <v>109</v>
      </c>
      <c r="D3494" s="58" t="s">
        <v>112</v>
      </c>
      <c r="E3494" s="58"/>
      <c r="F3494" s="58"/>
      <c r="G3494" s="58">
        <f>+IF(F3494&gt;K3494+100000,F3494-K3494,0)</f>
        <v>0</v>
      </c>
      <c r="H3494" s="58"/>
      <c r="I3494" s="58"/>
      <c r="J3494" s="58"/>
      <c r="K3494" s="58">
        <v>2324820</v>
      </c>
      <c r="L3494" s="12" t="s">
        <v>91</v>
      </c>
      <c r="M3494" s="12" t="s">
        <v>91</v>
      </c>
      <c r="N3494" s="12" t="s">
        <v>91</v>
      </c>
      <c r="O3494" s="12">
        <v>4</v>
      </c>
      <c r="P3494" s="12">
        <v>0</v>
      </c>
      <c r="Q3494" s="12">
        <v>0</v>
      </c>
      <c r="R3494" s="12">
        <v>68255</v>
      </c>
      <c r="S3494" s="59">
        <v>5.6301369863013697</v>
      </c>
      <c r="T3494" s="59">
        <v>36.778082191780825</v>
      </c>
      <c r="U3494" s="12">
        <v>1</v>
      </c>
      <c r="V3494" s="12">
        <v>2</v>
      </c>
      <c r="W3494" s="12">
        <v>1</v>
      </c>
      <c r="X3494" s="12">
        <v>2</v>
      </c>
      <c r="Y3494" s="12">
        <v>3</v>
      </c>
      <c r="Z3494" s="58">
        <v>0</v>
      </c>
      <c r="AA3494" s="58">
        <v>0</v>
      </c>
      <c r="AB3494" s="58">
        <v>0</v>
      </c>
      <c r="AC3494" s="58" t="s">
        <v>91</v>
      </c>
    </row>
    <row r="3495" spans="1:29" x14ac:dyDescent="0.3">
      <c r="A3495" s="57">
        <v>26284800</v>
      </c>
      <c r="B3495" s="12" t="s">
        <v>3295</v>
      </c>
      <c r="C3495" s="58" t="s">
        <v>108</v>
      </c>
      <c r="D3495" s="58" t="s">
        <v>113</v>
      </c>
      <c r="E3495" s="58">
        <v>1540000</v>
      </c>
      <c r="F3495" s="58">
        <v>301352</v>
      </c>
      <c r="G3495" s="58">
        <f>+IF(F3495&gt;K3495+100000,F3495-K3495,0)</f>
        <v>0</v>
      </c>
      <c r="H3495" s="58">
        <v>97300</v>
      </c>
      <c r="I3495" s="58">
        <v>0</v>
      </c>
      <c r="J3495" s="58">
        <v>0</v>
      </c>
      <c r="K3495" s="58">
        <v>2324855</v>
      </c>
      <c r="L3495" s="12" t="s">
        <v>88</v>
      </c>
      <c r="M3495" s="12" t="s">
        <v>89</v>
      </c>
      <c r="N3495" s="12" t="s">
        <v>10</v>
      </c>
      <c r="O3495" s="12">
        <v>4</v>
      </c>
      <c r="P3495" s="12">
        <v>0</v>
      </c>
      <c r="Q3495" s="12">
        <v>0</v>
      </c>
      <c r="R3495" s="12">
        <v>5001</v>
      </c>
      <c r="S3495" s="59">
        <v>3.6575342465753424</v>
      </c>
      <c r="T3495" s="59">
        <v>42.273972602739725</v>
      </c>
      <c r="U3495" s="12">
        <v>2</v>
      </c>
      <c r="V3495" s="12">
        <v>6</v>
      </c>
      <c r="W3495" s="12">
        <v>4</v>
      </c>
      <c r="X3495" s="12">
        <v>4</v>
      </c>
      <c r="Y3495" s="12">
        <v>4</v>
      </c>
      <c r="Z3495" s="58">
        <v>0</v>
      </c>
      <c r="AA3495" s="58">
        <v>0</v>
      </c>
      <c r="AB3495" s="58">
        <v>0</v>
      </c>
      <c r="AC3495" s="58" t="s">
        <v>91</v>
      </c>
    </row>
    <row r="3496" spans="1:29" x14ac:dyDescent="0.3">
      <c r="A3496" s="57">
        <v>4028622</v>
      </c>
      <c r="B3496" s="12" t="s">
        <v>3296</v>
      </c>
      <c r="C3496" s="58" t="s">
        <v>108</v>
      </c>
      <c r="D3496" s="58" t="s">
        <v>29</v>
      </c>
      <c r="E3496" s="58"/>
      <c r="F3496" s="58">
        <v>3041954</v>
      </c>
      <c r="G3496" s="58">
        <f>+IF(F3496&gt;K3496+100000,F3496-K3496,0)</f>
        <v>715134</v>
      </c>
      <c r="H3496" s="58">
        <v>202319</v>
      </c>
      <c r="I3496" s="58">
        <v>0</v>
      </c>
      <c r="J3496" s="58">
        <v>939199</v>
      </c>
      <c r="K3496" s="58">
        <v>2326820</v>
      </c>
      <c r="L3496" s="12" t="s">
        <v>87</v>
      </c>
      <c r="M3496" s="12" t="s">
        <v>89</v>
      </c>
      <c r="N3496" s="12" t="s">
        <v>10</v>
      </c>
      <c r="O3496" s="12">
        <v>4</v>
      </c>
      <c r="P3496" s="12">
        <v>0</v>
      </c>
      <c r="Q3496" s="12">
        <v>0</v>
      </c>
      <c r="R3496" s="12">
        <v>13052</v>
      </c>
      <c r="S3496" s="59">
        <v>5.484931506849315</v>
      </c>
      <c r="T3496" s="59">
        <v>42.608219178082194</v>
      </c>
      <c r="U3496" s="12">
        <v>1</v>
      </c>
      <c r="V3496" s="12">
        <v>1</v>
      </c>
      <c r="W3496" s="12">
        <v>1</v>
      </c>
      <c r="X3496" s="12">
        <v>2</v>
      </c>
      <c r="Y3496" s="12">
        <v>3</v>
      </c>
      <c r="Z3496" s="58">
        <v>0</v>
      </c>
      <c r="AA3496" s="58">
        <v>0</v>
      </c>
      <c r="AB3496" s="58">
        <v>0</v>
      </c>
      <c r="AC3496" s="58" t="s">
        <v>91</v>
      </c>
    </row>
    <row r="3497" spans="1:29" x14ac:dyDescent="0.3">
      <c r="A3497" s="57">
        <v>2244066086</v>
      </c>
      <c r="B3497" s="12" t="s">
        <v>3298</v>
      </c>
      <c r="C3497" s="58" t="s">
        <v>109</v>
      </c>
      <c r="D3497" s="58" t="s">
        <v>117</v>
      </c>
      <c r="E3497" s="58">
        <v>4129584</v>
      </c>
      <c r="F3497" s="58"/>
      <c r="G3497" s="58">
        <f>+IF(F3497&gt;K3497+100000,F3497-K3497,0)</f>
        <v>0</v>
      </c>
      <c r="H3497" s="58"/>
      <c r="I3497" s="58"/>
      <c r="J3497" s="58"/>
      <c r="K3497" s="58">
        <v>2331919</v>
      </c>
      <c r="L3497" s="12" t="s">
        <v>91</v>
      </c>
      <c r="M3497" s="12" t="s">
        <v>91</v>
      </c>
      <c r="N3497" s="12" t="s">
        <v>91</v>
      </c>
      <c r="O3497" s="12">
        <v>4</v>
      </c>
      <c r="P3497" s="12">
        <v>0</v>
      </c>
      <c r="Q3497" s="12">
        <v>0</v>
      </c>
      <c r="R3497" s="12">
        <v>76001</v>
      </c>
      <c r="S3497" s="59">
        <v>2.4684931506849317</v>
      </c>
      <c r="T3497" s="59">
        <v>29.284931506849315</v>
      </c>
      <c r="U3497" s="12">
        <v>2</v>
      </c>
      <c r="V3497" s="12">
        <v>5</v>
      </c>
      <c r="W3497" s="12">
        <v>2</v>
      </c>
      <c r="X3497" s="12">
        <v>5</v>
      </c>
      <c r="Y3497" s="12">
        <v>1</v>
      </c>
      <c r="Z3497" s="58">
        <v>0</v>
      </c>
      <c r="AA3497" s="58">
        <v>0</v>
      </c>
      <c r="AB3497" s="58">
        <v>0</v>
      </c>
      <c r="AC3497" s="58" t="s">
        <v>91</v>
      </c>
    </row>
    <row r="3498" spans="1:29" x14ac:dyDescent="0.3">
      <c r="A3498" s="57">
        <v>4062866</v>
      </c>
      <c r="B3498" s="12" t="s">
        <v>3299</v>
      </c>
      <c r="C3498" s="58" t="s">
        <v>109</v>
      </c>
      <c r="D3498" s="58" t="s">
        <v>112</v>
      </c>
      <c r="E3498" s="58">
        <v>336459</v>
      </c>
      <c r="F3498" s="58"/>
      <c r="G3498" s="58">
        <f>+IF(F3498&gt;K3498+100000,F3498-K3498,0)</f>
        <v>0</v>
      </c>
      <c r="H3498" s="58"/>
      <c r="I3498" s="58"/>
      <c r="J3498" s="58"/>
      <c r="K3498" s="58">
        <v>2331919</v>
      </c>
      <c r="L3498" s="12" t="s">
        <v>91</v>
      </c>
      <c r="M3498" s="12" t="s">
        <v>91</v>
      </c>
      <c r="N3498" s="12" t="s">
        <v>91</v>
      </c>
      <c r="O3498" s="12">
        <v>4</v>
      </c>
      <c r="P3498" s="12">
        <v>0</v>
      </c>
      <c r="Q3498" s="12">
        <v>0</v>
      </c>
      <c r="R3498" s="12">
        <v>76113</v>
      </c>
      <c r="S3498" s="59">
        <v>2.4684931506849317</v>
      </c>
      <c r="T3498" s="59">
        <v>38.726027397260275</v>
      </c>
      <c r="U3498" s="12">
        <v>1</v>
      </c>
      <c r="V3498" s="12">
        <v>5</v>
      </c>
      <c r="W3498" s="12">
        <v>2</v>
      </c>
      <c r="X3498" s="12">
        <v>6</v>
      </c>
      <c r="Y3498" s="12">
        <v>1</v>
      </c>
      <c r="Z3498" s="58">
        <v>0</v>
      </c>
      <c r="AA3498" s="58">
        <v>0</v>
      </c>
      <c r="AB3498" s="58">
        <v>0</v>
      </c>
      <c r="AC3498" s="58" t="s">
        <v>91</v>
      </c>
    </row>
    <row r="3499" spans="1:29" x14ac:dyDescent="0.3">
      <c r="A3499" s="57">
        <v>84668008</v>
      </c>
      <c r="B3499" s="12" t="s">
        <v>3302</v>
      </c>
      <c r="C3499" s="58" t="s">
        <v>108</v>
      </c>
      <c r="D3499" s="58" t="s">
        <v>113</v>
      </c>
      <c r="E3499" s="58"/>
      <c r="F3499" s="58">
        <v>2108935</v>
      </c>
      <c r="G3499" s="58">
        <f>+IF(F3499&gt;K3499+100000,F3499-K3499,0)</f>
        <v>0</v>
      </c>
      <c r="H3499" s="58">
        <v>148039</v>
      </c>
      <c r="I3499" s="58">
        <v>0</v>
      </c>
      <c r="J3499" s="58">
        <v>0</v>
      </c>
      <c r="K3499" s="58">
        <v>2336118</v>
      </c>
      <c r="L3499" s="12" t="s">
        <v>88</v>
      </c>
      <c r="M3499" s="12" t="s">
        <v>89</v>
      </c>
      <c r="N3499" s="12" t="s">
        <v>10</v>
      </c>
      <c r="O3499" s="12">
        <v>4</v>
      </c>
      <c r="P3499" s="12">
        <v>0</v>
      </c>
      <c r="Q3499" s="12">
        <v>0</v>
      </c>
      <c r="R3499" s="12">
        <v>13052</v>
      </c>
      <c r="S3499" s="59">
        <v>5.5753424657534243</v>
      </c>
      <c r="T3499" s="59">
        <v>48.043835616438358</v>
      </c>
      <c r="U3499" s="12">
        <v>1</v>
      </c>
      <c r="V3499" s="12">
        <v>2</v>
      </c>
      <c r="W3499" s="12">
        <v>1</v>
      </c>
      <c r="X3499" s="12">
        <v>3</v>
      </c>
      <c r="Y3499" s="12">
        <v>2</v>
      </c>
      <c r="Z3499" s="58">
        <v>0</v>
      </c>
      <c r="AA3499" s="58">
        <v>0</v>
      </c>
      <c r="AB3499" s="58">
        <v>0</v>
      </c>
      <c r="AC3499" s="58" t="s">
        <v>91</v>
      </c>
    </row>
    <row r="3500" spans="1:29" x14ac:dyDescent="0.3">
      <c r="A3500" s="57">
        <v>88266466</v>
      </c>
      <c r="B3500" s="12" t="s">
        <v>3303</v>
      </c>
      <c r="C3500" s="58" t="s">
        <v>108</v>
      </c>
      <c r="D3500" s="58" t="s">
        <v>113</v>
      </c>
      <c r="E3500" s="58"/>
      <c r="F3500" s="58">
        <v>1212866</v>
      </c>
      <c r="G3500" s="58">
        <f>+IF(F3500&gt;K3500+100000,F3500-K3500,0)</f>
        <v>0</v>
      </c>
      <c r="H3500" s="58">
        <v>91921</v>
      </c>
      <c r="I3500" s="58">
        <v>0</v>
      </c>
      <c r="J3500" s="58">
        <v>0</v>
      </c>
      <c r="K3500" s="58">
        <v>2339620</v>
      </c>
      <c r="L3500" s="12" t="s">
        <v>88</v>
      </c>
      <c r="M3500" s="12" t="s">
        <v>89</v>
      </c>
      <c r="N3500" s="12" t="s">
        <v>10</v>
      </c>
      <c r="O3500" s="12">
        <v>4</v>
      </c>
      <c r="P3500" s="12">
        <v>0</v>
      </c>
      <c r="Q3500" s="12">
        <v>0</v>
      </c>
      <c r="R3500" s="12">
        <v>13052</v>
      </c>
      <c r="S3500" s="59">
        <v>4.2383561643835614</v>
      </c>
      <c r="T3500" s="59">
        <v>24.621917808219177</v>
      </c>
      <c r="U3500" s="12">
        <v>1</v>
      </c>
      <c r="V3500" s="12">
        <v>1</v>
      </c>
      <c r="W3500" s="12">
        <v>1</v>
      </c>
      <c r="X3500" s="12">
        <v>3</v>
      </c>
      <c r="Y3500" s="12">
        <v>2</v>
      </c>
      <c r="Z3500" s="58">
        <v>0</v>
      </c>
      <c r="AA3500" s="58">
        <v>0</v>
      </c>
      <c r="AB3500" s="58">
        <v>0</v>
      </c>
      <c r="AC3500" s="58" t="s">
        <v>91</v>
      </c>
    </row>
    <row r="3501" spans="1:29" x14ac:dyDescent="0.3">
      <c r="A3501" s="57">
        <v>2208060620</v>
      </c>
      <c r="B3501" s="12" t="s">
        <v>3304</v>
      </c>
      <c r="C3501" s="58" t="s">
        <v>109</v>
      </c>
      <c r="D3501" s="58" t="s">
        <v>117</v>
      </c>
      <c r="E3501" s="58">
        <v>8047638</v>
      </c>
      <c r="F3501" s="58"/>
      <c r="G3501" s="58">
        <f>+IF(F3501&gt;K3501+100000,F3501-K3501,0)</f>
        <v>0</v>
      </c>
      <c r="H3501" s="58"/>
      <c r="I3501" s="58"/>
      <c r="J3501" s="58"/>
      <c r="K3501" s="58">
        <v>2340633</v>
      </c>
      <c r="L3501" s="12" t="s">
        <v>91</v>
      </c>
      <c r="M3501" s="12" t="s">
        <v>91</v>
      </c>
      <c r="N3501" s="12" t="s">
        <v>91</v>
      </c>
      <c r="O3501" s="12">
        <v>4</v>
      </c>
      <c r="P3501" s="12">
        <v>0</v>
      </c>
      <c r="Q3501" s="12">
        <v>0</v>
      </c>
      <c r="R3501" s="12">
        <v>76001</v>
      </c>
      <c r="S3501" s="59">
        <v>3.8767123287671232</v>
      </c>
      <c r="T3501" s="59">
        <v>29.865753424657534</v>
      </c>
      <c r="U3501" s="12">
        <v>2</v>
      </c>
      <c r="V3501" s="12">
        <v>2</v>
      </c>
      <c r="W3501" s="12">
        <v>2</v>
      </c>
      <c r="X3501" s="12">
        <v>3</v>
      </c>
      <c r="Y3501" s="12">
        <v>1</v>
      </c>
      <c r="Z3501" s="58">
        <v>0</v>
      </c>
      <c r="AA3501" s="58">
        <v>0</v>
      </c>
      <c r="AB3501" s="58">
        <v>0</v>
      </c>
      <c r="AC3501" s="58" t="s">
        <v>91</v>
      </c>
    </row>
    <row r="3502" spans="1:29" x14ac:dyDescent="0.3">
      <c r="A3502" s="57">
        <v>2200806246</v>
      </c>
      <c r="B3502" s="12" t="s">
        <v>3305</v>
      </c>
      <c r="C3502" s="58" t="s">
        <v>109</v>
      </c>
      <c r="D3502" s="58" t="s">
        <v>112</v>
      </c>
      <c r="E3502" s="58">
        <v>139610</v>
      </c>
      <c r="F3502" s="58"/>
      <c r="G3502" s="58">
        <f>+IF(F3502&gt;K3502+100000,F3502-K3502,0)</f>
        <v>0</v>
      </c>
      <c r="H3502" s="58"/>
      <c r="I3502" s="58"/>
      <c r="J3502" s="58"/>
      <c r="K3502" s="58">
        <v>2341620</v>
      </c>
      <c r="L3502" s="12" t="s">
        <v>91</v>
      </c>
      <c r="M3502" s="12" t="s">
        <v>91</v>
      </c>
      <c r="N3502" s="12" t="s">
        <v>91</v>
      </c>
      <c r="O3502" s="12">
        <v>4</v>
      </c>
      <c r="P3502" s="12">
        <v>0</v>
      </c>
      <c r="Q3502" s="12">
        <v>0</v>
      </c>
      <c r="R3502" s="12">
        <v>68276</v>
      </c>
      <c r="S3502" s="59">
        <v>4.904109589041096</v>
      </c>
      <c r="T3502" s="59">
        <v>24.186301369863013</v>
      </c>
      <c r="U3502" s="12">
        <v>2</v>
      </c>
      <c r="V3502" s="12">
        <v>2</v>
      </c>
      <c r="W3502" s="12">
        <v>1</v>
      </c>
      <c r="X3502" s="12">
        <v>2</v>
      </c>
      <c r="Y3502" s="12">
        <v>3</v>
      </c>
      <c r="Z3502" s="58">
        <v>0</v>
      </c>
      <c r="AA3502" s="58">
        <v>0</v>
      </c>
      <c r="AB3502" s="58">
        <v>0</v>
      </c>
      <c r="AC3502" s="58" t="s">
        <v>91</v>
      </c>
    </row>
    <row r="3503" spans="1:29" x14ac:dyDescent="0.3">
      <c r="A3503" s="57">
        <v>4208024</v>
      </c>
      <c r="B3503" s="12" t="s">
        <v>3307</v>
      </c>
      <c r="C3503" s="58" t="s">
        <v>108</v>
      </c>
      <c r="D3503" s="58" t="s">
        <v>113</v>
      </c>
      <c r="E3503" s="58">
        <v>237841</v>
      </c>
      <c r="F3503" s="58">
        <v>1602540</v>
      </c>
      <c r="G3503" s="58">
        <f>+IF(F3503&gt;K3503+100000,F3503-K3503,0)</f>
        <v>0</v>
      </c>
      <c r="H3503" s="58">
        <v>126849</v>
      </c>
      <c r="I3503" s="58">
        <v>0</v>
      </c>
      <c r="J3503" s="58">
        <v>0</v>
      </c>
      <c r="K3503" s="58">
        <v>2343529</v>
      </c>
      <c r="L3503" s="12" t="s">
        <v>88</v>
      </c>
      <c r="M3503" s="12" t="s">
        <v>89</v>
      </c>
      <c r="N3503" s="12" t="s">
        <v>10</v>
      </c>
      <c r="O3503" s="12">
        <v>4</v>
      </c>
      <c r="P3503" s="12">
        <v>0</v>
      </c>
      <c r="Q3503" s="12">
        <v>0</v>
      </c>
      <c r="R3503" s="12">
        <v>76130</v>
      </c>
      <c r="S3503" s="59">
        <v>3.8383561643835615</v>
      </c>
      <c r="T3503" s="59">
        <v>48.676712328767124</v>
      </c>
      <c r="U3503" s="12">
        <v>1</v>
      </c>
      <c r="V3503" s="12">
        <v>0</v>
      </c>
      <c r="W3503" s="12">
        <v>2</v>
      </c>
      <c r="X3503" s="12">
        <v>3</v>
      </c>
      <c r="Y3503" s="12">
        <v>2</v>
      </c>
      <c r="Z3503" s="58">
        <v>0</v>
      </c>
      <c r="AA3503" s="58">
        <v>0</v>
      </c>
      <c r="AB3503" s="58">
        <v>0</v>
      </c>
      <c r="AC3503" s="58" t="s">
        <v>91</v>
      </c>
    </row>
    <row r="3504" spans="1:29" x14ac:dyDescent="0.3">
      <c r="A3504" s="57">
        <v>28226448</v>
      </c>
      <c r="B3504" s="12" t="s">
        <v>3309</v>
      </c>
      <c r="C3504" s="58" t="s">
        <v>108</v>
      </c>
      <c r="D3504" s="58" t="s">
        <v>29</v>
      </c>
      <c r="E3504" s="58">
        <v>463834</v>
      </c>
      <c r="F3504" s="58">
        <v>3064017</v>
      </c>
      <c r="G3504" s="58">
        <f>+IF(F3504&gt;K3504+100000,F3504-K3504,0)</f>
        <v>712397</v>
      </c>
      <c r="H3504" s="58">
        <v>287179</v>
      </c>
      <c r="I3504" s="58">
        <v>0</v>
      </c>
      <c r="J3504" s="58">
        <v>0</v>
      </c>
      <c r="K3504" s="58">
        <v>2351620</v>
      </c>
      <c r="L3504" s="12" t="s">
        <v>88</v>
      </c>
      <c r="M3504" s="12" t="s">
        <v>89</v>
      </c>
      <c r="N3504" s="12" t="s">
        <v>10</v>
      </c>
      <c r="O3504" s="12">
        <v>4</v>
      </c>
      <c r="P3504" s="12">
        <v>0</v>
      </c>
      <c r="Q3504" s="12">
        <v>0</v>
      </c>
      <c r="R3504" s="12">
        <v>68418</v>
      </c>
      <c r="S3504" s="59">
        <v>4.816438356164384</v>
      </c>
      <c r="T3504" s="59">
        <v>38.726027397260275</v>
      </c>
      <c r="U3504" s="12">
        <v>2</v>
      </c>
      <c r="V3504" s="12">
        <v>2</v>
      </c>
      <c r="W3504" s="12">
        <v>1</v>
      </c>
      <c r="X3504" s="12">
        <v>2</v>
      </c>
      <c r="Y3504" s="12">
        <v>1</v>
      </c>
      <c r="Z3504" s="58">
        <v>0</v>
      </c>
      <c r="AA3504" s="58">
        <v>0</v>
      </c>
      <c r="AB3504" s="58">
        <v>0</v>
      </c>
      <c r="AC3504" s="58" t="s">
        <v>91</v>
      </c>
    </row>
    <row r="3505" spans="1:29" x14ac:dyDescent="0.3">
      <c r="A3505" s="57">
        <v>2244866622</v>
      </c>
      <c r="B3505" s="12" t="s">
        <v>3314</v>
      </c>
      <c r="C3505" s="58" t="s">
        <v>109</v>
      </c>
      <c r="D3505" s="58" t="s">
        <v>117</v>
      </c>
      <c r="E3505" s="58">
        <v>15835833</v>
      </c>
      <c r="F3505" s="58"/>
      <c r="G3505" s="58">
        <f>+IF(F3505&gt;K3505+100000,F3505-K3505,0)</f>
        <v>0</v>
      </c>
      <c r="H3505" s="58"/>
      <c r="I3505" s="58"/>
      <c r="J3505" s="58"/>
      <c r="K3505" s="58">
        <v>2369185</v>
      </c>
      <c r="L3505" s="12" t="s">
        <v>91</v>
      </c>
      <c r="M3505" s="12" t="s">
        <v>91</v>
      </c>
      <c r="N3505" s="12" t="s">
        <v>91</v>
      </c>
      <c r="O3505" s="12">
        <v>4</v>
      </c>
      <c r="P3505" s="12">
        <v>0</v>
      </c>
      <c r="Q3505" s="12">
        <v>0</v>
      </c>
      <c r="R3505" s="12">
        <v>76001</v>
      </c>
      <c r="S3505" s="59">
        <v>2.5232876712328767</v>
      </c>
      <c r="T3505" s="59">
        <v>27.38082191780822</v>
      </c>
      <c r="U3505" s="12">
        <v>1</v>
      </c>
      <c r="V3505" s="12">
        <v>0</v>
      </c>
      <c r="W3505" s="12">
        <v>2</v>
      </c>
      <c r="X3505" s="12">
        <v>4</v>
      </c>
      <c r="Y3505" s="12">
        <v>1</v>
      </c>
      <c r="Z3505" s="58">
        <v>0</v>
      </c>
      <c r="AA3505" s="58">
        <v>0</v>
      </c>
      <c r="AB3505" s="58">
        <v>0</v>
      </c>
      <c r="AC3505" s="58" t="s">
        <v>91</v>
      </c>
    </row>
    <row r="3506" spans="1:29" x14ac:dyDescent="0.3">
      <c r="A3506" s="57">
        <v>2244266400</v>
      </c>
      <c r="B3506" s="12" t="s">
        <v>3315</v>
      </c>
      <c r="C3506" s="58" t="s">
        <v>109</v>
      </c>
      <c r="D3506" s="58" t="s">
        <v>112</v>
      </c>
      <c r="E3506" s="58">
        <v>498811</v>
      </c>
      <c r="F3506" s="58"/>
      <c r="G3506" s="58">
        <f>+IF(F3506&gt;K3506+100000,F3506-K3506,0)</f>
        <v>0</v>
      </c>
      <c r="H3506" s="58"/>
      <c r="I3506" s="58"/>
      <c r="J3506" s="58"/>
      <c r="K3506" s="58">
        <v>2369185</v>
      </c>
      <c r="L3506" s="12" t="s">
        <v>91</v>
      </c>
      <c r="M3506" s="12" t="s">
        <v>91</v>
      </c>
      <c r="N3506" s="12" t="s">
        <v>91</v>
      </c>
      <c r="O3506" s="12">
        <v>4</v>
      </c>
      <c r="P3506" s="12">
        <v>0</v>
      </c>
      <c r="Q3506" s="12">
        <v>0</v>
      </c>
      <c r="R3506" s="12">
        <v>76130</v>
      </c>
      <c r="S3506" s="59">
        <v>2.5232876712328767</v>
      </c>
      <c r="T3506" s="59">
        <v>29.769863013698629</v>
      </c>
      <c r="U3506" s="12">
        <v>1</v>
      </c>
      <c r="V3506" s="12">
        <v>0</v>
      </c>
      <c r="W3506" s="12">
        <v>2</v>
      </c>
      <c r="X3506" s="12">
        <v>4</v>
      </c>
      <c r="Y3506" s="12">
        <v>1</v>
      </c>
      <c r="Z3506" s="58">
        <v>0</v>
      </c>
      <c r="AA3506" s="58">
        <v>0</v>
      </c>
      <c r="AB3506" s="58">
        <v>0</v>
      </c>
      <c r="AC3506" s="58" t="s">
        <v>91</v>
      </c>
    </row>
    <row r="3507" spans="1:29" x14ac:dyDescent="0.3">
      <c r="A3507" s="57">
        <v>80624862</v>
      </c>
      <c r="B3507" s="12" t="s">
        <v>3316</v>
      </c>
      <c r="C3507" s="58" t="s">
        <v>109</v>
      </c>
      <c r="D3507" s="58" t="s">
        <v>112</v>
      </c>
      <c r="E3507" s="58">
        <v>406073</v>
      </c>
      <c r="F3507" s="58"/>
      <c r="G3507" s="58">
        <f>+IF(F3507&gt;K3507+100000,F3507-K3507,0)</f>
        <v>0</v>
      </c>
      <c r="H3507" s="58"/>
      <c r="I3507" s="58"/>
      <c r="J3507" s="58"/>
      <c r="K3507" s="58">
        <v>2369185</v>
      </c>
      <c r="L3507" s="12" t="s">
        <v>91</v>
      </c>
      <c r="M3507" s="12" t="s">
        <v>91</v>
      </c>
      <c r="N3507" s="12" t="s">
        <v>91</v>
      </c>
      <c r="O3507" s="12">
        <v>4</v>
      </c>
      <c r="P3507" s="12">
        <v>0</v>
      </c>
      <c r="Q3507" s="12">
        <v>0</v>
      </c>
      <c r="R3507" s="12">
        <v>76001</v>
      </c>
      <c r="S3507" s="59">
        <v>2.5123287671232877</v>
      </c>
      <c r="T3507" s="59">
        <v>50.18904109589041</v>
      </c>
      <c r="U3507" s="12">
        <v>1</v>
      </c>
      <c r="V3507" s="12">
        <v>4</v>
      </c>
      <c r="W3507" s="12">
        <v>3</v>
      </c>
      <c r="X3507" s="12">
        <v>6</v>
      </c>
      <c r="Y3507" s="12">
        <v>3</v>
      </c>
      <c r="Z3507" s="58">
        <v>0</v>
      </c>
      <c r="AA3507" s="58">
        <v>0</v>
      </c>
      <c r="AB3507" s="58">
        <v>0</v>
      </c>
      <c r="AC3507" s="58" t="s">
        <v>91</v>
      </c>
    </row>
    <row r="3508" spans="1:29" x14ac:dyDescent="0.3">
      <c r="A3508" s="57">
        <v>2006824222</v>
      </c>
      <c r="B3508" s="12" t="s">
        <v>3317</v>
      </c>
      <c r="C3508" s="58" t="s">
        <v>109</v>
      </c>
      <c r="D3508" s="58" t="s">
        <v>112</v>
      </c>
      <c r="E3508" s="58"/>
      <c r="F3508" s="58"/>
      <c r="G3508" s="58">
        <f>+IF(F3508&gt;K3508+100000,F3508-K3508,0)</f>
        <v>0</v>
      </c>
      <c r="H3508" s="58"/>
      <c r="I3508" s="58"/>
      <c r="J3508" s="58"/>
      <c r="K3508" s="58">
        <v>2369185</v>
      </c>
      <c r="L3508" s="12" t="s">
        <v>91</v>
      </c>
      <c r="M3508" s="12" t="s">
        <v>91</v>
      </c>
      <c r="N3508" s="12" t="s">
        <v>91</v>
      </c>
      <c r="O3508" s="12">
        <v>4</v>
      </c>
      <c r="P3508" s="12">
        <v>0</v>
      </c>
      <c r="Q3508" s="12">
        <v>0</v>
      </c>
      <c r="R3508" s="12">
        <v>76001</v>
      </c>
      <c r="S3508" s="59">
        <v>2.5123287671232877</v>
      </c>
      <c r="T3508" s="59">
        <v>26.591780821917808</v>
      </c>
      <c r="U3508" s="12">
        <v>1</v>
      </c>
      <c r="V3508" s="12">
        <v>5</v>
      </c>
      <c r="W3508" s="12">
        <v>3</v>
      </c>
      <c r="X3508" s="12">
        <v>6</v>
      </c>
      <c r="Y3508" s="12">
        <v>1</v>
      </c>
      <c r="Z3508" s="58">
        <v>0</v>
      </c>
      <c r="AA3508" s="58">
        <v>0</v>
      </c>
      <c r="AB3508" s="58">
        <v>0</v>
      </c>
      <c r="AC3508" s="58" t="s">
        <v>91</v>
      </c>
    </row>
    <row r="3509" spans="1:29" x14ac:dyDescent="0.3">
      <c r="A3509" s="57">
        <v>2224628842</v>
      </c>
      <c r="B3509" s="12" t="s">
        <v>3318</v>
      </c>
      <c r="C3509" s="58" t="s">
        <v>108</v>
      </c>
      <c r="D3509" s="58" t="s">
        <v>113</v>
      </c>
      <c r="E3509" s="58"/>
      <c r="F3509" s="58">
        <v>1603767</v>
      </c>
      <c r="G3509" s="58">
        <f>+IF(F3509&gt;K3509+100000,F3509-K3509,0)</f>
        <v>0</v>
      </c>
      <c r="H3509" s="58">
        <v>64159</v>
      </c>
      <c r="I3509" s="58">
        <v>0</v>
      </c>
      <c r="J3509" s="58">
        <v>0</v>
      </c>
      <c r="K3509" s="58">
        <v>2369185</v>
      </c>
      <c r="L3509" s="12" t="s">
        <v>88</v>
      </c>
      <c r="M3509" s="12" t="s">
        <v>89</v>
      </c>
      <c r="N3509" s="12" t="s">
        <v>10</v>
      </c>
      <c r="O3509" s="12">
        <v>4</v>
      </c>
      <c r="P3509" s="12">
        <v>0</v>
      </c>
      <c r="Q3509" s="12">
        <v>0</v>
      </c>
      <c r="R3509" s="12">
        <v>76130</v>
      </c>
      <c r="S3509" s="59">
        <v>2.5232876712328767</v>
      </c>
      <c r="T3509" s="59">
        <v>28.61917808219178</v>
      </c>
      <c r="U3509" s="12">
        <v>1</v>
      </c>
      <c r="V3509" s="12">
        <v>0</v>
      </c>
      <c r="W3509" s="12">
        <v>2</v>
      </c>
      <c r="X3509" s="12">
        <v>5</v>
      </c>
      <c r="Y3509" s="12">
        <v>1</v>
      </c>
      <c r="Z3509" s="58">
        <v>0</v>
      </c>
      <c r="AA3509" s="58">
        <v>0</v>
      </c>
      <c r="AB3509" s="58">
        <v>0</v>
      </c>
      <c r="AC3509" s="58" t="s">
        <v>91</v>
      </c>
    </row>
    <row r="3510" spans="1:29" x14ac:dyDescent="0.3">
      <c r="A3510" s="57">
        <v>2006028426</v>
      </c>
      <c r="B3510" s="12" t="s">
        <v>3319</v>
      </c>
      <c r="C3510" s="58" t="s">
        <v>108</v>
      </c>
      <c r="D3510" s="58" t="s">
        <v>29</v>
      </c>
      <c r="E3510" s="58"/>
      <c r="F3510" s="58">
        <v>2979828</v>
      </c>
      <c r="G3510" s="58">
        <f>+IF(F3510&gt;K3510+100000,F3510-K3510,0)</f>
        <v>609008</v>
      </c>
      <c r="H3510" s="58">
        <v>137522</v>
      </c>
      <c r="I3510" s="58">
        <v>0</v>
      </c>
      <c r="J3510" s="58">
        <v>0</v>
      </c>
      <c r="K3510" s="58">
        <v>2370820</v>
      </c>
      <c r="L3510" s="12" t="s">
        <v>88</v>
      </c>
      <c r="M3510" s="12" t="s">
        <v>89</v>
      </c>
      <c r="N3510" s="12" t="s">
        <v>10</v>
      </c>
      <c r="O3510" s="12">
        <v>4</v>
      </c>
      <c r="P3510" s="12">
        <v>0</v>
      </c>
      <c r="Q3510" s="12">
        <v>0</v>
      </c>
      <c r="R3510" s="12">
        <v>68307</v>
      </c>
      <c r="S3510" s="59">
        <v>5.7150684931506852</v>
      </c>
      <c r="T3510" s="59">
        <v>32.553424657534244</v>
      </c>
      <c r="U3510" s="12">
        <v>1</v>
      </c>
      <c r="V3510" s="12">
        <v>2</v>
      </c>
      <c r="W3510" s="12">
        <v>1</v>
      </c>
      <c r="X3510" s="12">
        <v>2</v>
      </c>
      <c r="Y3510" s="12">
        <v>1</v>
      </c>
      <c r="Z3510" s="58">
        <v>0</v>
      </c>
      <c r="AA3510" s="58">
        <v>0</v>
      </c>
      <c r="AB3510" s="58">
        <v>0</v>
      </c>
      <c r="AC3510" s="58" t="s">
        <v>91</v>
      </c>
    </row>
    <row r="3511" spans="1:29" x14ac:dyDescent="0.3">
      <c r="A3511" s="57">
        <v>2200804826</v>
      </c>
      <c r="B3511" s="12" t="s">
        <v>3321</v>
      </c>
      <c r="C3511" s="58" t="s">
        <v>108</v>
      </c>
      <c r="D3511" s="58" t="s">
        <v>113</v>
      </c>
      <c r="E3511" s="58"/>
      <c r="F3511" s="58">
        <v>1745450</v>
      </c>
      <c r="G3511" s="58">
        <f>+IF(F3511&gt;K3511+100000,F3511-K3511,0)</f>
        <v>0</v>
      </c>
      <c r="H3511" s="58">
        <v>201779</v>
      </c>
      <c r="I3511" s="58">
        <v>0</v>
      </c>
      <c r="J3511" s="58">
        <v>0</v>
      </c>
      <c r="K3511" s="58">
        <v>2372260</v>
      </c>
      <c r="L3511" s="12" t="s">
        <v>88</v>
      </c>
      <c r="M3511" s="12" t="s">
        <v>89</v>
      </c>
      <c r="N3511" s="12" t="s">
        <v>10</v>
      </c>
      <c r="O3511" s="12">
        <v>4</v>
      </c>
      <c r="P3511" s="12">
        <v>0</v>
      </c>
      <c r="Q3511" s="12">
        <v>0</v>
      </c>
      <c r="R3511" s="12">
        <v>68001</v>
      </c>
      <c r="S3511" s="59">
        <v>6.4657534246575343</v>
      </c>
      <c r="T3511" s="59">
        <v>28.638356164383563</v>
      </c>
      <c r="U3511" s="12">
        <v>1</v>
      </c>
      <c r="V3511" s="12">
        <v>2</v>
      </c>
      <c r="W3511" s="12">
        <v>1</v>
      </c>
      <c r="X3511" s="12">
        <v>2</v>
      </c>
      <c r="Y3511" s="12">
        <v>1</v>
      </c>
      <c r="Z3511" s="58">
        <v>0</v>
      </c>
      <c r="AA3511" s="58">
        <v>0</v>
      </c>
      <c r="AB3511" s="58">
        <v>0</v>
      </c>
      <c r="AC3511" s="58" t="s">
        <v>91</v>
      </c>
    </row>
    <row r="3512" spans="1:29" x14ac:dyDescent="0.3">
      <c r="A3512" s="57">
        <v>2044020448</v>
      </c>
      <c r="B3512" s="12" t="s">
        <v>3322</v>
      </c>
      <c r="C3512" s="58" t="s">
        <v>109</v>
      </c>
      <c r="D3512" s="58" t="s">
        <v>112</v>
      </c>
      <c r="E3512" s="58"/>
      <c r="F3512" s="58"/>
      <c r="G3512" s="58">
        <f>+IF(F3512&gt;K3512+100000,F3512-K3512,0)</f>
        <v>0</v>
      </c>
      <c r="H3512" s="58"/>
      <c r="I3512" s="58"/>
      <c r="J3512" s="58"/>
      <c r="K3512" s="58">
        <v>2372629</v>
      </c>
      <c r="L3512" s="12" t="s">
        <v>91</v>
      </c>
      <c r="M3512" s="12" t="s">
        <v>91</v>
      </c>
      <c r="N3512" s="12" t="s">
        <v>91</v>
      </c>
      <c r="O3512" s="12">
        <v>4</v>
      </c>
      <c r="P3512" s="12">
        <v>0</v>
      </c>
      <c r="Q3512" s="12">
        <v>0</v>
      </c>
      <c r="R3512" s="12">
        <v>13760</v>
      </c>
      <c r="S3512" s="59">
        <v>5.0630136986301366</v>
      </c>
      <c r="T3512" s="59">
        <v>26.621917808219177</v>
      </c>
      <c r="U3512" s="12">
        <v>1</v>
      </c>
      <c r="V3512" s="12">
        <v>5</v>
      </c>
      <c r="W3512" s="12">
        <v>1</v>
      </c>
      <c r="X3512" s="12">
        <v>3</v>
      </c>
      <c r="Y3512" s="12">
        <v>1</v>
      </c>
      <c r="Z3512" s="58">
        <v>0</v>
      </c>
      <c r="AA3512" s="58">
        <v>0</v>
      </c>
      <c r="AB3512" s="58">
        <v>0</v>
      </c>
      <c r="AC3512" s="58" t="s">
        <v>91</v>
      </c>
    </row>
    <row r="3513" spans="1:29" x14ac:dyDescent="0.3">
      <c r="A3513" s="57">
        <v>64488062</v>
      </c>
      <c r="B3513" s="12" t="s">
        <v>3324</v>
      </c>
      <c r="C3513" s="58" t="s">
        <v>108</v>
      </c>
      <c r="D3513" s="58" t="s">
        <v>113</v>
      </c>
      <c r="E3513" s="58">
        <v>59067</v>
      </c>
      <c r="F3513" s="58">
        <v>2326408</v>
      </c>
      <c r="G3513" s="58">
        <f>+IF(F3513&gt;K3513+100000,F3513-K3513,0)</f>
        <v>0</v>
      </c>
      <c r="H3513" s="58">
        <v>248807.00000000003</v>
      </c>
      <c r="I3513" s="58">
        <v>0</v>
      </c>
      <c r="J3513" s="58">
        <v>0</v>
      </c>
      <c r="K3513" s="58">
        <v>2386520</v>
      </c>
      <c r="L3513" s="12" t="s">
        <v>88</v>
      </c>
      <c r="M3513" s="12" t="s">
        <v>89</v>
      </c>
      <c r="N3513" s="12" t="s">
        <v>10</v>
      </c>
      <c r="O3513" s="12">
        <v>4</v>
      </c>
      <c r="P3513" s="12">
        <v>0</v>
      </c>
      <c r="Q3513" s="12">
        <v>0</v>
      </c>
      <c r="R3513" s="12">
        <v>68001</v>
      </c>
      <c r="S3513" s="59">
        <v>10.427397260273972</v>
      </c>
      <c r="T3513" s="59">
        <v>48.30958904109589</v>
      </c>
      <c r="U3513" s="12">
        <v>2</v>
      </c>
      <c r="V3513" s="12">
        <v>2</v>
      </c>
      <c r="W3513" s="12">
        <v>1</v>
      </c>
      <c r="X3513" s="12">
        <v>2</v>
      </c>
      <c r="Y3513" s="12">
        <v>3</v>
      </c>
      <c r="Z3513" s="58">
        <v>0</v>
      </c>
      <c r="AA3513" s="58">
        <v>0</v>
      </c>
      <c r="AB3513" s="58">
        <v>0</v>
      </c>
      <c r="AC3513" s="58" t="s">
        <v>91</v>
      </c>
    </row>
    <row r="3514" spans="1:29" x14ac:dyDescent="0.3">
      <c r="A3514" s="57">
        <v>2066824840</v>
      </c>
      <c r="B3514" s="12" t="s">
        <v>3326</v>
      </c>
      <c r="C3514" s="58" t="s">
        <v>108</v>
      </c>
      <c r="D3514" s="58" t="s">
        <v>29</v>
      </c>
      <c r="E3514" s="58"/>
      <c r="F3514" s="58">
        <v>3116563</v>
      </c>
      <c r="G3514" s="58">
        <f>+IF(F3514&gt;K3514+100000,F3514-K3514,0)</f>
        <v>725943</v>
      </c>
      <c r="H3514" s="58">
        <v>361281</v>
      </c>
      <c r="I3514" s="58">
        <v>0</v>
      </c>
      <c r="J3514" s="58">
        <v>1665371</v>
      </c>
      <c r="K3514" s="58">
        <v>2390620</v>
      </c>
      <c r="L3514" s="12" t="s">
        <v>87</v>
      </c>
      <c r="M3514" s="12" t="s">
        <v>89</v>
      </c>
      <c r="N3514" s="12" t="s">
        <v>10</v>
      </c>
      <c r="O3514" s="12">
        <v>4</v>
      </c>
      <c r="P3514" s="12">
        <v>0</v>
      </c>
      <c r="Q3514" s="12">
        <v>0</v>
      </c>
      <c r="R3514" s="12">
        <v>20001</v>
      </c>
      <c r="S3514" s="59">
        <v>2.8191780821917809</v>
      </c>
      <c r="T3514" s="59">
        <v>26.635616438356163</v>
      </c>
      <c r="U3514" s="12">
        <v>1</v>
      </c>
      <c r="V3514" s="12">
        <v>2</v>
      </c>
      <c r="W3514" s="12">
        <v>2</v>
      </c>
      <c r="X3514" s="12">
        <v>2</v>
      </c>
      <c r="Y3514" s="12">
        <v>4</v>
      </c>
      <c r="Z3514" s="58">
        <v>0</v>
      </c>
      <c r="AA3514" s="58">
        <v>0</v>
      </c>
      <c r="AB3514" s="58">
        <v>0</v>
      </c>
      <c r="AC3514" s="58" t="s">
        <v>91</v>
      </c>
    </row>
    <row r="3515" spans="1:29" x14ac:dyDescent="0.3">
      <c r="A3515" s="57">
        <v>2008886222</v>
      </c>
      <c r="B3515" s="12" t="s">
        <v>3328</v>
      </c>
      <c r="C3515" s="58" t="s">
        <v>108</v>
      </c>
      <c r="D3515" s="58" t="s">
        <v>113</v>
      </c>
      <c r="E3515" s="58"/>
      <c r="F3515" s="58">
        <v>1733158</v>
      </c>
      <c r="G3515" s="58">
        <f>+IF(F3515&gt;K3515+100000,F3515-K3515,0)</f>
        <v>0</v>
      </c>
      <c r="H3515" s="58">
        <v>157908</v>
      </c>
      <c r="I3515" s="58">
        <v>0</v>
      </c>
      <c r="J3515" s="58">
        <v>0</v>
      </c>
      <c r="K3515" s="58">
        <v>2393929</v>
      </c>
      <c r="L3515" s="12" t="s">
        <v>88</v>
      </c>
      <c r="M3515" s="12" t="s">
        <v>89</v>
      </c>
      <c r="N3515" s="12" t="s">
        <v>10</v>
      </c>
      <c r="O3515" s="12">
        <v>4</v>
      </c>
      <c r="P3515" s="12">
        <v>0</v>
      </c>
      <c r="Q3515" s="12">
        <v>0</v>
      </c>
      <c r="R3515" s="12">
        <v>68001</v>
      </c>
      <c r="S3515" s="59">
        <v>3.8191780821917809</v>
      </c>
      <c r="T3515" s="59">
        <v>26.254794520547946</v>
      </c>
      <c r="U3515" s="12">
        <v>1</v>
      </c>
      <c r="V3515" s="12">
        <v>5</v>
      </c>
      <c r="W3515" s="12">
        <v>3</v>
      </c>
      <c r="X3515" s="12">
        <v>3</v>
      </c>
      <c r="Y3515" s="12">
        <v>1</v>
      </c>
      <c r="Z3515" s="58">
        <v>0</v>
      </c>
      <c r="AA3515" s="58">
        <v>0</v>
      </c>
      <c r="AB3515" s="58">
        <v>0</v>
      </c>
      <c r="AC3515" s="58" t="s">
        <v>91</v>
      </c>
    </row>
    <row r="3516" spans="1:29" x14ac:dyDescent="0.3">
      <c r="A3516" s="57">
        <v>2200806624</v>
      </c>
      <c r="B3516" s="12" t="s">
        <v>3329</v>
      </c>
      <c r="C3516" s="58" t="s">
        <v>109</v>
      </c>
      <c r="D3516" s="58" t="s">
        <v>112</v>
      </c>
      <c r="E3516" s="58">
        <v>92767</v>
      </c>
      <c r="F3516" s="58"/>
      <c r="G3516" s="58">
        <f>+IF(F3516&gt;K3516+100000,F3516-K3516,0)</f>
        <v>0</v>
      </c>
      <c r="H3516" s="58"/>
      <c r="I3516" s="58"/>
      <c r="J3516" s="58"/>
      <c r="K3516" s="58">
        <v>2399668</v>
      </c>
      <c r="L3516" s="12" t="s">
        <v>91</v>
      </c>
      <c r="M3516" s="12" t="s">
        <v>91</v>
      </c>
      <c r="N3516" s="12" t="s">
        <v>91</v>
      </c>
      <c r="O3516" s="12">
        <v>4</v>
      </c>
      <c r="P3516" s="12">
        <v>0</v>
      </c>
      <c r="Q3516" s="12">
        <v>0</v>
      </c>
      <c r="R3516" s="12">
        <v>68615</v>
      </c>
      <c r="S3516" s="59">
        <v>0.67123287671232879</v>
      </c>
      <c r="T3516" s="59">
        <v>26.638356164383563</v>
      </c>
      <c r="U3516" s="12">
        <v>1</v>
      </c>
      <c r="V3516" s="12">
        <v>2</v>
      </c>
      <c r="W3516" s="12">
        <v>2</v>
      </c>
      <c r="X3516" s="12">
        <v>2</v>
      </c>
      <c r="Y3516" s="12">
        <v>3</v>
      </c>
      <c r="Z3516" s="58">
        <v>0</v>
      </c>
      <c r="AA3516" s="58">
        <v>0</v>
      </c>
      <c r="AB3516" s="58">
        <v>0</v>
      </c>
      <c r="AC3516" s="58" t="s">
        <v>91</v>
      </c>
    </row>
    <row r="3517" spans="1:29" x14ac:dyDescent="0.3">
      <c r="A3517" s="57">
        <v>24626860</v>
      </c>
      <c r="B3517" s="12" t="s">
        <v>3330</v>
      </c>
      <c r="C3517" s="58" t="s">
        <v>108</v>
      </c>
      <c r="D3517" s="58" t="s">
        <v>113</v>
      </c>
      <c r="E3517" s="58"/>
      <c r="F3517" s="58">
        <v>1342984</v>
      </c>
      <c r="G3517" s="58">
        <f>+IF(F3517&gt;K3517+100000,F3517-K3517,0)</f>
        <v>0</v>
      </c>
      <c r="H3517" s="58">
        <v>64159</v>
      </c>
      <c r="I3517" s="58">
        <v>0</v>
      </c>
      <c r="J3517" s="58">
        <v>0</v>
      </c>
      <c r="K3517" s="58">
        <v>2400690</v>
      </c>
      <c r="L3517" s="12" t="s">
        <v>88</v>
      </c>
      <c r="M3517" s="12" t="s">
        <v>89</v>
      </c>
      <c r="N3517" s="12" t="s">
        <v>10</v>
      </c>
      <c r="O3517" s="12">
        <v>4</v>
      </c>
      <c r="P3517" s="12">
        <v>0</v>
      </c>
      <c r="Q3517" s="12">
        <v>0</v>
      </c>
      <c r="R3517" s="12">
        <v>68895</v>
      </c>
      <c r="S3517" s="59">
        <v>9.8410958904109584</v>
      </c>
      <c r="T3517" s="59">
        <v>46.235616438356168</v>
      </c>
      <c r="U3517" s="12">
        <v>1</v>
      </c>
      <c r="V3517" s="12">
        <v>2</v>
      </c>
      <c r="W3517" s="12">
        <v>2</v>
      </c>
      <c r="X3517" s="12">
        <v>2</v>
      </c>
      <c r="Y3517" s="12">
        <v>2</v>
      </c>
      <c r="Z3517" s="58">
        <v>0</v>
      </c>
      <c r="AA3517" s="58">
        <v>0</v>
      </c>
      <c r="AB3517" s="58">
        <v>0</v>
      </c>
      <c r="AC3517" s="58" t="s">
        <v>91</v>
      </c>
    </row>
    <row r="3518" spans="1:29" x14ac:dyDescent="0.3">
      <c r="A3518" s="57">
        <v>2226240680</v>
      </c>
      <c r="B3518" s="12" t="s">
        <v>3331</v>
      </c>
      <c r="C3518" s="58" t="s">
        <v>109</v>
      </c>
      <c r="D3518" s="58" t="s">
        <v>112</v>
      </c>
      <c r="E3518" s="58">
        <v>1887</v>
      </c>
      <c r="F3518" s="58"/>
      <c r="G3518" s="58">
        <f>+IF(F3518&gt;K3518+100000,F3518-K3518,0)</f>
        <v>0</v>
      </c>
      <c r="H3518" s="58"/>
      <c r="I3518" s="58"/>
      <c r="J3518" s="58"/>
      <c r="K3518" s="58">
        <v>2404216</v>
      </c>
      <c r="L3518" s="12" t="s">
        <v>91</v>
      </c>
      <c r="M3518" s="12" t="s">
        <v>91</v>
      </c>
      <c r="N3518" s="12" t="s">
        <v>91</v>
      </c>
      <c r="O3518" s="12">
        <v>4</v>
      </c>
      <c r="P3518" s="12">
        <v>0</v>
      </c>
      <c r="Q3518" s="12">
        <v>0</v>
      </c>
      <c r="R3518" s="12">
        <v>76130</v>
      </c>
      <c r="S3518" s="59">
        <v>2.6054794520547944</v>
      </c>
      <c r="T3518" s="59">
        <v>33.93150684931507</v>
      </c>
      <c r="U3518" s="12">
        <v>2</v>
      </c>
      <c r="V3518" s="12">
        <v>0</v>
      </c>
      <c r="W3518" s="12">
        <v>3</v>
      </c>
      <c r="X3518" s="12">
        <v>4</v>
      </c>
      <c r="Y3518" s="12">
        <v>1</v>
      </c>
      <c r="Z3518" s="58">
        <v>0</v>
      </c>
      <c r="AA3518" s="58">
        <v>0</v>
      </c>
      <c r="AB3518" s="58">
        <v>0</v>
      </c>
      <c r="AC3518" s="58" t="s">
        <v>91</v>
      </c>
    </row>
    <row r="3519" spans="1:29" x14ac:dyDescent="0.3">
      <c r="A3519" s="57">
        <v>26848800</v>
      </c>
      <c r="B3519" s="12" t="s">
        <v>3333</v>
      </c>
      <c r="C3519" s="58" t="s">
        <v>108</v>
      </c>
      <c r="D3519" s="58" t="s">
        <v>115</v>
      </c>
      <c r="E3519" s="58">
        <v>3223625</v>
      </c>
      <c r="F3519" s="58">
        <v>6162131</v>
      </c>
      <c r="G3519" s="58">
        <f>+IF(F3519&gt;K3519+100000,F3519-K3519,0)</f>
        <v>3755680</v>
      </c>
      <c r="H3519" s="58">
        <v>495485</v>
      </c>
      <c r="I3519" s="58">
        <v>0</v>
      </c>
      <c r="J3519" s="58">
        <v>5900000</v>
      </c>
      <c r="K3519" s="58">
        <v>2406451</v>
      </c>
      <c r="L3519" s="12" t="s">
        <v>87</v>
      </c>
      <c r="M3519" s="12" t="s">
        <v>89</v>
      </c>
      <c r="N3519" s="12" t="s">
        <v>10</v>
      </c>
      <c r="O3519" s="12">
        <v>4</v>
      </c>
      <c r="P3519" s="12">
        <v>0</v>
      </c>
      <c r="Q3519" s="12">
        <v>0</v>
      </c>
      <c r="R3519" s="12">
        <v>76001</v>
      </c>
      <c r="S3519" s="59">
        <v>2.5671232876712327</v>
      </c>
      <c r="T3519" s="59">
        <v>53.772602739726025</v>
      </c>
      <c r="U3519" s="12">
        <v>1</v>
      </c>
      <c r="V3519" s="12">
        <v>5</v>
      </c>
      <c r="W3519" s="12">
        <v>2</v>
      </c>
      <c r="X3519" s="12">
        <v>6</v>
      </c>
      <c r="Y3519" s="12">
        <v>2</v>
      </c>
      <c r="Z3519" s="58">
        <v>0</v>
      </c>
      <c r="AA3519" s="58">
        <v>0</v>
      </c>
      <c r="AB3519" s="58">
        <v>0</v>
      </c>
      <c r="AC3519" s="58" t="s">
        <v>91</v>
      </c>
    </row>
    <row r="3520" spans="1:29" x14ac:dyDescent="0.3">
      <c r="A3520" s="57">
        <v>2202462006</v>
      </c>
      <c r="B3520" s="12" t="s">
        <v>3334</v>
      </c>
      <c r="C3520" s="58" t="s">
        <v>106</v>
      </c>
      <c r="D3520" s="58" t="s">
        <v>114</v>
      </c>
      <c r="E3520" s="58"/>
      <c r="F3520" s="58">
        <v>3672775</v>
      </c>
      <c r="G3520" s="58">
        <f>+IF(F3520&gt;K3520+100000,F3520-K3520,0)</f>
        <v>1266146</v>
      </c>
      <c r="H3520" s="58">
        <v>282441</v>
      </c>
      <c r="I3520" s="58">
        <v>0</v>
      </c>
      <c r="J3520" s="58">
        <v>0</v>
      </c>
      <c r="K3520" s="58">
        <v>2406629</v>
      </c>
      <c r="L3520" s="12" t="s">
        <v>88</v>
      </c>
      <c r="M3520" s="12" t="s">
        <v>89</v>
      </c>
      <c r="N3520" s="12" t="s">
        <v>10</v>
      </c>
      <c r="O3520" s="12">
        <v>4</v>
      </c>
      <c r="P3520" s="12">
        <v>0</v>
      </c>
      <c r="Q3520" s="12">
        <v>0</v>
      </c>
      <c r="R3520" s="12">
        <v>68547</v>
      </c>
      <c r="S3520" s="59">
        <v>5.1561643835616442</v>
      </c>
      <c r="T3520" s="59">
        <v>32.052054794520551</v>
      </c>
      <c r="U3520" s="12">
        <v>2</v>
      </c>
      <c r="V3520" s="12">
        <v>5</v>
      </c>
      <c r="W3520" s="12">
        <v>1</v>
      </c>
      <c r="X3520" s="12">
        <v>4</v>
      </c>
      <c r="Y3520" s="12">
        <v>1</v>
      </c>
      <c r="Z3520" s="58">
        <v>0</v>
      </c>
      <c r="AA3520" s="58">
        <v>0</v>
      </c>
      <c r="AB3520" s="58">
        <v>0</v>
      </c>
      <c r="AC3520" s="58" t="s">
        <v>91</v>
      </c>
    </row>
    <row r="3521" spans="1:29" x14ac:dyDescent="0.3">
      <c r="A3521" s="57">
        <v>2400406</v>
      </c>
      <c r="B3521" s="12" t="s">
        <v>3335</v>
      </c>
      <c r="C3521" s="58" t="s">
        <v>108</v>
      </c>
      <c r="D3521" s="58" t="s">
        <v>29</v>
      </c>
      <c r="E3521" s="58">
        <v>252500</v>
      </c>
      <c r="F3521" s="58">
        <v>2581741</v>
      </c>
      <c r="G3521" s="58">
        <f>+IF(F3521&gt;K3521+100000,F3521-K3521,0)</f>
        <v>152312</v>
      </c>
      <c r="H3521" s="58">
        <v>282952</v>
      </c>
      <c r="I3521" s="58">
        <v>0</v>
      </c>
      <c r="J3521" s="58">
        <v>0</v>
      </c>
      <c r="K3521" s="58">
        <v>2429429</v>
      </c>
      <c r="L3521" s="12" t="s">
        <v>88</v>
      </c>
      <c r="M3521" s="12" t="s">
        <v>89</v>
      </c>
      <c r="N3521" s="12" t="s">
        <v>10</v>
      </c>
      <c r="O3521" s="12">
        <v>4</v>
      </c>
      <c r="P3521" s="12">
        <v>0</v>
      </c>
      <c r="Q3521" s="12">
        <v>0</v>
      </c>
      <c r="R3521" s="12">
        <v>68276</v>
      </c>
      <c r="S3521" s="59">
        <v>4.4904109589041097</v>
      </c>
      <c r="T3521" s="59">
        <v>44.506849315068493</v>
      </c>
      <c r="U3521" s="12">
        <v>1</v>
      </c>
      <c r="V3521" s="12">
        <v>2</v>
      </c>
      <c r="W3521" s="12">
        <v>2</v>
      </c>
      <c r="X3521" s="12">
        <v>3</v>
      </c>
      <c r="Y3521" s="12">
        <v>2</v>
      </c>
      <c r="Z3521" s="58">
        <v>0</v>
      </c>
      <c r="AA3521" s="58">
        <v>0</v>
      </c>
      <c r="AB3521" s="58">
        <v>0</v>
      </c>
      <c r="AC3521" s="58" t="s">
        <v>91</v>
      </c>
    </row>
    <row r="3522" spans="1:29" x14ac:dyDescent="0.3">
      <c r="A3522" s="57">
        <v>20682088</v>
      </c>
      <c r="B3522" s="12" t="s">
        <v>3337</v>
      </c>
      <c r="C3522" s="58" t="s">
        <v>108</v>
      </c>
      <c r="D3522" s="58" t="s">
        <v>113</v>
      </c>
      <c r="E3522" s="58">
        <v>42</v>
      </c>
      <c r="F3522" s="58">
        <v>2032306</v>
      </c>
      <c r="G3522" s="58">
        <f>+IF(F3522&gt;K3522+100000,F3522-K3522,0)</f>
        <v>0</v>
      </c>
      <c r="H3522" s="58">
        <v>101113</v>
      </c>
      <c r="I3522" s="58">
        <v>0</v>
      </c>
      <c r="J3522" s="58">
        <v>0</v>
      </c>
      <c r="K3522" s="58">
        <v>2433363</v>
      </c>
      <c r="L3522" s="12" t="s">
        <v>88</v>
      </c>
      <c r="M3522" s="12" t="s">
        <v>89</v>
      </c>
      <c r="N3522" s="12" t="s">
        <v>10</v>
      </c>
      <c r="O3522" s="12">
        <v>4</v>
      </c>
      <c r="P3522" s="12">
        <v>0</v>
      </c>
      <c r="Q3522" s="12">
        <v>0</v>
      </c>
      <c r="R3522" s="12">
        <v>76130</v>
      </c>
      <c r="S3522" s="59">
        <v>4.0630136986301366</v>
      </c>
      <c r="T3522" s="59">
        <v>37.520547945205479</v>
      </c>
      <c r="U3522" s="12">
        <v>2</v>
      </c>
      <c r="V3522" s="12">
        <v>0</v>
      </c>
      <c r="W3522" s="12">
        <v>1</v>
      </c>
      <c r="X3522" s="12">
        <v>2</v>
      </c>
      <c r="Y3522" s="12">
        <v>1</v>
      </c>
      <c r="Z3522" s="58">
        <v>0</v>
      </c>
      <c r="AA3522" s="58">
        <v>0</v>
      </c>
      <c r="AB3522" s="58">
        <v>0</v>
      </c>
      <c r="AC3522" s="58" t="s">
        <v>91</v>
      </c>
    </row>
    <row r="3523" spans="1:29" x14ac:dyDescent="0.3">
      <c r="A3523" s="57">
        <v>4628280</v>
      </c>
      <c r="B3523" s="12" t="s">
        <v>3341</v>
      </c>
      <c r="C3523" s="58" t="s">
        <v>109</v>
      </c>
      <c r="D3523" s="58" t="s">
        <v>112</v>
      </c>
      <c r="E3523" s="58"/>
      <c r="F3523" s="58"/>
      <c r="G3523" s="58">
        <f>+IF(F3523&gt;K3523+100000,F3523-K3523,0)</f>
        <v>0</v>
      </c>
      <c r="H3523" s="58"/>
      <c r="I3523" s="58"/>
      <c r="J3523" s="58"/>
      <c r="K3523" s="58">
        <v>2443717</v>
      </c>
      <c r="L3523" s="12" t="s">
        <v>91</v>
      </c>
      <c r="M3523" s="12" t="s">
        <v>91</v>
      </c>
      <c r="N3523" s="12" t="s">
        <v>91</v>
      </c>
      <c r="O3523" s="12">
        <v>4</v>
      </c>
      <c r="P3523" s="12">
        <v>0</v>
      </c>
      <c r="Q3523" s="12">
        <v>0</v>
      </c>
      <c r="R3523" s="12">
        <v>76520</v>
      </c>
      <c r="S3523" s="59">
        <v>2.6054794520547944</v>
      </c>
      <c r="T3523" s="59">
        <v>43.830136986301369</v>
      </c>
      <c r="U3523" s="12">
        <v>1</v>
      </c>
      <c r="V3523" s="12">
        <v>5</v>
      </c>
      <c r="W3523" s="12">
        <v>2</v>
      </c>
      <c r="X3523" s="12">
        <v>3</v>
      </c>
      <c r="Y3523" s="12">
        <v>3</v>
      </c>
      <c r="Z3523" s="58">
        <v>0</v>
      </c>
      <c r="AA3523" s="58">
        <v>0</v>
      </c>
      <c r="AB3523" s="58">
        <v>0</v>
      </c>
      <c r="AC3523" s="58" t="s">
        <v>91</v>
      </c>
    </row>
    <row r="3524" spans="1:29" x14ac:dyDescent="0.3">
      <c r="A3524" s="57">
        <v>66822642</v>
      </c>
      <c r="B3524" s="12" t="s">
        <v>3342</v>
      </c>
      <c r="C3524" s="58" t="s">
        <v>109</v>
      </c>
      <c r="D3524" s="58" t="s">
        <v>117</v>
      </c>
      <c r="E3524" s="58">
        <v>15930339</v>
      </c>
      <c r="F3524" s="58"/>
      <c r="G3524" s="58">
        <f>+IF(F3524&gt;K3524+100000,F3524-K3524,0)</f>
        <v>0</v>
      </c>
      <c r="H3524" s="58"/>
      <c r="I3524" s="58"/>
      <c r="J3524" s="58"/>
      <c r="K3524" s="58">
        <v>2449637</v>
      </c>
      <c r="L3524" s="12" t="s">
        <v>91</v>
      </c>
      <c r="M3524" s="12" t="s">
        <v>91</v>
      </c>
      <c r="N3524" s="12" t="s">
        <v>91</v>
      </c>
      <c r="O3524" s="12">
        <v>4</v>
      </c>
      <c r="P3524" s="12">
        <v>0</v>
      </c>
      <c r="Q3524" s="12">
        <v>0</v>
      </c>
      <c r="R3524" s="12">
        <v>76001</v>
      </c>
      <c r="S3524" s="59">
        <v>4.6684931506849319</v>
      </c>
      <c r="T3524" s="59">
        <v>48.775342465753425</v>
      </c>
      <c r="U3524" s="12">
        <v>2</v>
      </c>
      <c r="V3524" s="12">
        <v>4</v>
      </c>
      <c r="W3524" s="12">
        <v>3</v>
      </c>
      <c r="X3524" s="12">
        <v>3</v>
      </c>
      <c r="Y3524" s="12">
        <v>2</v>
      </c>
      <c r="Z3524" s="58">
        <v>0</v>
      </c>
      <c r="AA3524" s="58">
        <v>0</v>
      </c>
      <c r="AB3524" s="58">
        <v>0</v>
      </c>
      <c r="AC3524" s="58" t="s">
        <v>91</v>
      </c>
    </row>
    <row r="3525" spans="1:29" x14ac:dyDescent="0.3">
      <c r="A3525" s="57">
        <v>2000424640</v>
      </c>
      <c r="B3525" s="12" t="s">
        <v>3343</v>
      </c>
      <c r="C3525" s="58" t="s">
        <v>109</v>
      </c>
      <c r="D3525" s="58" t="s">
        <v>112</v>
      </c>
      <c r="E3525" s="58"/>
      <c r="F3525" s="58"/>
      <c r="G3525" s="58">
        <f>+IF(F3525&gt;K3525+100000,F3525-K3525,0)</f>
        <v>0</v>
      </c>
      <c r="H3525" s="58"/>
      <c r="I3525" s="58"/>
      <c r="J3525" s="58"/>
      <c r="K3525" s="58">
        <v>2450069</v>
      </c>
      <c r="L3525" s="12" t="s">
        <v>91</v>
      </c>
      <c r="M3525" s="12" t="s">
        <v>91</v>
      </c>
      <c r="N3525" s="12" t="s">
        <v>91</v>
      </c>
      <c r="O3525" s="12">
        <v>4</v>
      </c>
      <c r="P3525" s="12">
        <v>0</v>
      </c>
      <c r="Q3525" s="12">
        <v>0</v>
      </c>
      <c r="R3525" s="12">
        <v>13001</v>
      </c>
      <c r="S3525" s="59">
        <v>6.0465753424657533</v>
      </c>
      <c r="T3525" s="59">
        <v>31.468493150684932</v>
      </c>
      <c r="U3525" s="12">
        <v>2</v>
      </c>
      <c r="V3525" s="12">
        <v>5</v>
      </c>
      <c r="W3525" s="12">
        <v>2</v>
      </c>
      <c r="X3525" s="12">
        <v>3</v>
      </c>
      <c r="Y3525" s="12">
        <v>1</v>
      </c>
      <c r="Z3525" s="58">
        <v>0</v>
      </c>
      <c r="AA3525" s="58">
        <v>0</v>
      </c>
      <c r="AB3525" s="58">
        <v>0</v>
      </c>
      <c r="AC3525" s="58" t="s">
        <v>91</v>
      </c>
    </row>
    <row r="3526" spans="1:29" x14ac:dyDescent="0.3">
      <c r="A3526" s="57">
        <v>2284442</v>
      </c>
      <c r="B3526" s="12" t="s">
        <v>3344</v>
      </c>
      <c r="C3526" s="58" t="s">
        <v>109</v>
      </c>
      <c r="D3526" s="58" t="s">
        <v>112</v>
      </c>
      <c r="E3526" s="58"/>
      <c r="F3526" s="58"/>
      <c r="G3526" s="58">
        <f>+IF(F3526&gt;K3526+100000,F3526-K3526,0)</f>
        <v>0</v>
      </c>
      <c r="H3526" s="58"/>
      <c r="I3526" s="58"/>
      <c r="J3526" s="58"/>
      <c r="K3526" s="58">
        <v>2450260</v>
      </c>
      <c r="L3526" s="12" t="s">
        <v>91</v>
      </c>
      <c r="M3526" s="12" t="s">
        <v>91</v>
      </c>
      <c r="N3526" s="12" t="s">
        <v>91</v>
      </c>
      <c r="O3526" s="12">
        <v>4</v>
      </c>
      <c r="P3526" s="12">
        <v>0</v>
      </c>
      <c r="Q3526" s="12">
        <v>0</v>
      </c>
      <c r="R3526" s="12">
        <v>68001</v>
      </c>
      <c r="S3526" s="59">
        <v>6.7178082191780826</v>
      </c>
      <c r="T3526" s="59">
        <v>40.80821917808219</v>
      </c>
      <c r="U3526" s="12">
        <v>1</v>
      </c>
      <c r="V3526" s="12">
        <v>2</v>
      </c>
      <c r="W3526" s="12">
        <v>2</v>
      </c>
      <c r="X3526" s="12">
        <v>2</v>
      </c>
      <c r="Y3526" s="12">
        <v>3</v>
      </c>
      <c r="Z3526" s="58">
        <v>0</v>
      </c>
      <c r="AA3526" s="58">
        <v>0</v>
      </c>
      <c r="AB3526" s="58">
        <v>0</v>
      </c>
      <c r="AC3526" s="58" t="s">
        <v>91</v>
      </c>
    </row>
    <row r="3527" spans="1:29" x14ac:dyDescent="0.3">
      <c r="A3527" s="57">
        <v>20846822</v>
      </c>
      <c r="B3527" s="12" t="s">
        <v>3345</v>
      </c>
      <c r="C3527" s="58" t="s">
        <v>109</v>
      </c>
      <c r="D3527" s="58" t="s">
        <v>112</v>
      </c>
      <c r="E3527" s="58"/>
      <c r="F3527" s="58"/>
      <c r="G3527" s="58">
        <f>+IF(F3527&gt;K3527+100000,F3527-K3527,0)</f>
        <v>0</v>
      </c>
      <c r="H3527" s="58"/>
      <c r="I3527" s="58"/>
      <c r="J3527" s="58"/>
      <c r="K3527" s="58">
        <v>2450260</v>
      </c>
      <c r="L3527" s="12" t="s">
        <v>91</v>
      </c>
      <c r="M3527" s="12" t="s">
        <v>91</v>
      </c>
      <c r="N3527" s="12" t="s">
        <v>91</v>
      </c>
      <c r="O3527" s="12">
        <v>4</v>
      </c>
      <c r="P3527" s="12">
        <v>0</v>
      </c>
      <c r="Q3527" s="12">
        <v>0</v>
      </c>
      <c r="R3527" s="12">
        <v>68307</v>
      </c>
      <c r="S3527" s="59">
        <v>6.7178082191780826</v>
      </c>
      <c r="T3527" s="59">
        <v>38.30958904109589</v>
      </c>
      <c r="U3527" s="12">
        <v>1</v>
      </c>
      <c r="V3527" s="12">
        <v>2</v>
      </c>
      <c r="W3527" s="12">
        <v>2</v>
      </c>
      <c r="X3527" s="12">
        <v>2</v>
      </c>
      <c r="Y3527" s="12">
        <v>3</v>
      </c>
      <c r="Z3527" s="58">
        <v>0</v>
      </c>
      <c r="AA3527" s="58">
        <v>0</v>
      </c>
      <c r="AB3527" s="58">
        <v>0</v>
      </c>
      <c r="AC3527" s="58" t="s">
        <v>91</v>
      </c>
    </row>
    <row r="3528" spans="1:29" x14ac:dyDescent="0.3">
      <c r="A3528" s="57">
        <v>80246420</v>
      </c>
      <c r="B3528" s="12" t="s">
        <v>3346</v>
      </c>
      <c r="C3528" s="58" t="s">
        <v>109</v>
      </c>
      <c r="D3528" s="58" t="s">
        <v>112</v>
      </c>
      <c r="E3528" s="58"/>
      <c r="F3528" s="58"/>
      <c r="G3528" s="58">
        <f>+IF(F3528&gt;K3528+100000,F3528-K3528,0)</f>
        <v>0</v>
      </c>
      <c r="H3528" s="58"/>
      <c r="I3528" s="58"/>
      <c r="J3528" s="58"/>
      <c r="K3528" s="58">
        <v>2450260</v>
      </c>
      <c r="L3528" s="12" t="s">
        <v>91</v>
      </c>
      <c r="M3528" s="12" t="s">
        <v>91</v>
      </c>
      <c r="N3528" s="12" t="s">
        <v>91</v>
      </c>
      <c r="O3528" s="12">
        <v>4</v>
      </c>
      <c r="P3528" s="12">
        <v>0</v>
      </c>
      <c r="Q3528" s="12">
        <v>0</v>
      </c>
      <c r="R3528" s="12">
        <v>68615</v>
      </c>
      <c r="S3528" s="59">
        <v>6.7178082191780826</v>
      </c>
      <c r="T3528" s="59">
        <v>38.536986301369865</v>
      </c>
      <c r="U3528" s="12">
        <v>1</v>
      </c>
      <c r="V3528" s="12">
        <v>2</v>
      </c>
      <c r="W3528" s="12">
        <v>2</v>
      </c>
      <c r="X3528" s="12">
        <v>2</v>
      </c>
      <c r="Y3528" s="12">
        <v>3</v>
      </c>
      <c r="Z3528" s="58">
        <v>0</v>
      </c>
      <c r="AA3528" s="58">
        <v>0</v>
      </c>
      <c r="AB3528" s="58">
        <v>0</v>
      </c>
      <c r="AC3528" s="58" t="s">
        <v>91</v>
      </c>
    </row>
    <row r="3529" spans="1:29" x14ac:dyDescent="0.3">
      <c r="A3529" s="57">
        <v>26284260</v>
      </c>
      <c r="B3529" s="12" t="s">
        <v>3347</v>
      </c>
      <c r="C3529" s="58" t="s">
        <v>109</v>
      </c>
      <c r="D3529" s="58" t="s">
        <v>112</v>
      </c>
      <c r="E3529" s="58"/>
      <c r="F3529" s="58"/>
      <c r="G3529" s="58">
        <f>+IF(F3529&gt;K3529+100000,F3529-K3529,0)</f>
        <v>0</v>
      </c>
      <c r="H3529" s="58"/>
      <c r="I3529" s="58"/>
      <c r="J3529" s="58"/>
      <c r="K3529" s="58">
        <v>2451755</v>
      </c>
      <c r="L3529" s="12" t="s">
        <v>91</v>
      </c>
      <c r="M3529" s="12" t="s">
        <v>91</v>
      </c>
      <c r="N3529" s="12" t="s">
        <v>91</v>
      </c>
      <c r="O3529" s="12">
        <v>4</v>
      </c>
      <c r="P3529" s="12">
        <v>0</v>
      </c>
      <c r="Q3529" s="12">
        <v>0</v>
      </c>
      <c r="R3529" s="12">
        <v>13836</v>
      </c>
      <c r="S3529" s="59">
        <v>3.1095890410958904</v>
      </c>
      <c r="T3529" s="59">
        <v>52.824657534246576</v>
      </c>
      <c r="U3529" s="12">
        <v>1</v>
      </c>
      <c r="V3529" s="12">
        <v>5</v>
      </c>
      <c r="W3529" s="12">
        <v>1</v>
      </c>
      <c r="X3529" s="12">
        <v>7</v>
      </c>
      <c r="Y3529" s="12">
        <v>3</v>
      </c>
      <c r="Z3529" s="58">
        <v>0</v>
      </c>
      <c r="AA3529" s="58">
        <v>0</v>
      </c>
      <c r="AB3529" s="58">
        <v>0</v>
      </c>
      <c r="AC3529" s="58" t="s">
        <v>91</v>
      </c>
    </row>
    <row r="3530" spans="1:29" x14ac:dyDescent="0.3">
      <c r="A3530" s="57">
        <v>2004860404</v>
      </c>
      <c r="B3530" s="12" t="s">
        <v>3348</v>
      </c>
      <c r="C3530" s="58" t="s">
        <v>109</v>
      </c>
      <c r="D3530" s="58" t="s">
        <v>112</v>
      </c>
      <c r="E3530" s="58">
        <v>242603</v>
      </c>
      <c r="F3530" s="58"/>
      <c r="G3530" s="58">
        <f>+IF(F3530&gt;K3530+100000,F3530-K3530,0)</f>
        <v>0</v>
      </c>
      <c r="H3530" s="58"/>
      <c r="I3530" s="58"/>
      <c r="J3530" s="58"/>
      <c r="K3530" s="58">
        <v>2452599</v>
      </c>
      <c r="L3530" s="12" t="s">
        <v>91</v>
      </c>
      <c r="M3530" s="12" t="s">
        <v>91</v>
      </c>
      <c r="N3530" s="12" t="s">
        <v>91</v>
      </c>
      <c r="O3530" s="12">
        <v>4</v>
      </c>
      <c r="P3530" s="12">
        <v>0</v>
      </c>
      <c r="Q3530" s="12">
        <v>0</v>
      </c>
      <c r="R3530" s="12">
        <v>76001</v>
      </c>
      <c r="S3530" s="59">
        <v>4.1013698630136988</v>
      </c>
      <c r="T3530" s="59">
        <v>32.635616438356166</v>
      </c>
      <c r="U3530" s="12">
        <v>1</v>
      </c>
      <c r="V3530" s="12">
        <v>4</v>
      </c>
      <c r="W3530" s="12">
        <v>3</v>
      </c>
      <c r="X3530" s="12">
        <v>3</v>
      </c>
      <c r="Y3530" s="12">
        <v>2</v>
      </c>
      <c r="Z3530" s="58">
        <v>0</v>
      </c>
      <c r="AA3530" s="58">
        <v>0</v>
      </c>
      <c r="AB3530" s="58">
        <v>0</v>
      </c>
      <c r="AC3530" s="58" t="s">
        <v>91</v>
      </c>
    </row>
    <row r="3531" spans="1:29" x14ac:dyDescent="0.3">
      <c r="A3531" s="57">
        <v>24822446</v>
      </c>
      <c r="B3531" s="12" t="s">
        <v>3350</v>
      </c>
      <c r="C3531" s="58" t="s">
        <v>109</v>
      </c>
      <c r="D3531" s="58" t="s">
        <v>112</v>
      </c>
      <c r="E3531" s="58"/>
      <c r="F3531" s="58"/>
      <c r="G3531" s="58">
        <f>+IF(F3531&gt;K3531+100000,F3531-K3531,0)</f>
        <v>0</v>
      </c>
      <c r="H3531" s="58"/>
      <c r="I3531" s="58"/>
      <c r="J3531" s="58"/>
      <c r="K3531" s="58">
        <v>2456255</v>
      </c>
      <c r="L3531" s="12" t="s">
        <v>91</v>
      </c>
      <c r="M3531" s="12" t="s">
        <v>91</v>
      </c>
      <c r="N3531" s="12" t="s">
        <v>91</v>
      </c>
      <c r="O3531" s="12">
        <v>4</v>
      </c>
      <c r="P3531" s="12">
        <v>0</v>
      </c>
      <c r="Q3531" s="12">
        <v>0</v>
      </c>
      <c r="R3531" s="12">
        <v>68655</v>
      </c>
      <c r="S3531" s="59">
        <v>2.2821917808219179</v>
      </c>
      <c r="T3531" s="59">
        <v>42.410958904109592</v>
      </c>
      <c r="U3531" s="12">
        <v>1</v>
      </c>
      <c r="V3531" s="12">
        <v>4</v>
      </c>
      <c r="W3531" s="12">
        <v>2</v>
      </c>
      <c r="X3531" s="12">
        <v>4</v>
      </c>
      <c r="Y3531" s="12">
        <v>2</v>
      </c>
      <c r="Z3531" s="58">
        <v>0</v>
      </c>
      <c r="AA3531" s="58">
        <v>0</v>
      </c>
      <c r="AB3531" s="58">
        <v>0</v>
      </c>
      <c r="AC3531" s="58" t="s">
        <v>91</v>
      </c>
    </row>
    <row r="3532" spans="1:29" x14ac:dyDescent="0.3">
      <c r="A3532" s="57">
        <v>24042444</v>
      </c>
      <c r="B3532" s="12" t="s">
        <v>3354</v>
      </c>
      <c r="C3532" s="58" t="s">
        <v>106</v>
      </c>
      <c r="D3532" s="58" t="s">
        <v>114</v>
      </c>
      <c r="E3532" s="58">
        <v>215250</v>
      </c>
      <c r="F3532" s="58">
        <v>4410877</v>
      </c>
      <c r="G3532" s="58">
        <f>+IF(F3532&gt;K3532+100000,F3532-K3532,0)</f>
        <v>1938907</v>
      </c>
      <c r="H3532" s="58">
        <v>131669</v>
      </c>
      <c r="I3532" s="58">
        <v>0</v>
      </c>
      <c r="J3532" s="58">
        <v>0</v>
      </c>
      <c r="K3532" s="58">
        <v>2471970</v>
      </c>
      <c r="L3532" s="12" t="s">
        <v>88</v>
      </c>
      <c r="M3532" s="12" t="s">
        <v>89</v>
      </c>
      <c r="N3532" s="12" t="s">
        <v>10</v>
      </c>
      <c r="O3532" s="12">
        <v>4</v>
      </c>
      <c r="P3532" s="12">
        <v>0</v>
      </c>
      <c r="Q3532" s="12">
        <v>0</v>
      </c>
      <c r="R3532" s="12">
        <v>68307</v>
      </c>
      <c r="S3532" s="59">
        <v>8.213698630136987</v>
      </c>
      <c r="T3532" s="59">
        <v>38.542465753424658</v>
      </c>
      <c r="U3532" s="12">
        <v>2</v>
      </c>
      <c r="V3532" s="12">
        <v>2</v>
      </c>
      <c r="W3532" s="12">
        <v>2</v>
      </c>
      <c r="X3532" s="12">
        <v>2</v>
      </c>
      <c r="Y3532" s="12">
        <v>1</v>
      </c>
      <c r="Z3532" s="58">
        <v>0</v>
      </c>
      <c r="AA3532" s="58">
        <v>0</v>
      </c>
      <c r="AB3532" s="58">
        <v>0</v>
      </c>
      <c r="AC3532" s="58" t="s">
        <v>91</v>
      </c>
    </row>
    <row r="3533" spans="1:29" x14ac:dyDescent="0.3">
      <c r="A3533" s="57">
        <v>2224664000</v>
      </c>
      <c r="B3533" s="12" t="s">
        <v>3355</v>
      </c>
      <c r="C3533" s="58" t="s">
        <v>109</v>
      </c>
      <c r="D3533" s="58" t="s">
        <v>112</v>
      </c>
      <c r="E3533" s="58">
        <v>1036419</v>
      </c>
      <c r="F3533" s="58"/>
      <c r="G3533" s="58">
        <f>+IF(F3533&gt;K3533+100000,F3533-K3533,0)</f>
        <v>0</v>
      </c>
      <c r="H3533" s="58"/>
      <c r="I3533" s="58"/>
      <c r="J3533" s="58"/>
      <c r="K3533" s="58">
        <v>2472019</v>
      </c>
      <c r="L3533" s="12" t="s">
        <v>91</v>
      </c>
      <c r="M3533" s="12" t="s">
        <v>91</v>
      </c>
      <c r="N3533" s="12" t="s">
        <v>91</v>
      </c>
      <c r="O3533" s="12">
        <v>4</v>
      </c>
      <c r="P3533" s="12">
        <v>0</v>
      </c>
      <c r="Q3533" s="12">
        <v>0</v>
      </c>
      <c r="R3533" s="12">
        <v>76520</v>
      </c>
      <c r="S3533" s="59">
        <v>4.1780821917808222</v>
      </c>
      <c r="T3533" s="59">
        <v>29.934246575342467</v>
      </c>
      <c r="U3533" s="12">
        <v>1</v>
      </c>
      <c r="V3533" s="12">
        <v>5</v>
      </c>
      <c r="W3533" s="12">
        <v>2</v>
      </c>
      <c r="X3533" s="12">
        <v>3</v>
      </c>
      <c r="Y3533" s="12">
        <v>1</v>
      </c>
      <c r="Z3533" s="58">
        <v>0</v>
      </c>
      <c r="AA3533" s="58">
        <v>0</v>
      </c>
      <c r="AB3533" s="58">
        <v>0</v>
      </c>
      <c r="AC3533" s="58" t="s">
        <v>91</v>
      </c>
    </row>
    <row r="3534" spans="1:29" x14ac:dyDescent="0.3">
      <c r="A3534" s="57">
        <v>2226284004</v>
      </c>
      <c r="B3534" s="12" t="s">
        <v>3358</v>
      </c>
      <c r="C3534" s="58" t="s">
        <v>109</v>
      </c>
      <c r="D3534" s="58" t="s">
        <v>117</v>
      </c>
      <c r="E3534" s="58">
        <v>13375167</v>
      </c>
      <c r="F3534" s="58"/>
      <c r="G3534" s="58">
        <f>+IF(F3534&gt;K3534+100000,F3534-K3534,0)</f>
        <v>0</v>
      </c>
      <c r="H3534" s="58"/>
      <c r="I3534" s="58"/>
      <c r="J3534" s="58"/>
      <c r="K3534" s="58">
        <v>2480983</v>
      </c>
      <c r="L3534" s="12" t="s">
        <v>91</v>
      </c>
      <c r="M3534" s="12" t="s">
        <v>91</v>
      </c>
      <c r="N3534" s="12" t="s">
        <v>91</v>
      </c>
      <c r="O3534" s="12">
        <v>4</v>
      </c>
      <c r="P3534" s="12">
        <v>0</v>
      </c>
      <c r="Q3534" s="12">
        <v>0</v>
      </c>
      <c r="R3534" s="12">
        <v>76520</v>
      </c>
      <c r="S3534" s="59">
        <v>2.6465753424657534</v>
      </c>
      <c r="T3534" s="59">
        <v>25.150684931506849</v>
      </c>
      <c r="U3534" s="12">
        <v>2</v>
      </c>
      <c r="V3534" s="12">
        <v>0</v>
      </c>
      <c r="W3534" s="12">
        <v>2</v>
      </c>
      <c r="X3534" s="12">
        <v>4</v>
      </c>
      <c r="Y3534" s="12">
        <v>1</v>
      </c>
      <c r="Z3534" s="58">
        <v>0</v>
      </c>
      <c r="AA3534" s="58">
        <v>0</v>
      </c>
      <c r="AB3534" s="58">
        <v>0</v>
      </c>
      <c r="AC3534" s="58" t="s">
        <v>91</v>
      </c>
    </row>
    <row r="3535" spans="1:29" x14ac:dyDescent="0.3">
      <c r="A3535" s="57">
        <v>2008686242</v>
      </c>
      <c r="B3535" s="12" t="s">
        <v>3360</v>
      </c>
      <c r="C3535" s="58" t="s">
        <v>109</v>
      </c>
      <c r="D3535" s="58" t="s">
        <v>112</v>
      </c>
      <c r="E3535" s="58">
        <v>712000</v>
      </c>
      <c r="F3535" s="58"/>
      <c r="G3535" s="58">
        <f>+IF(F3535&gt;K3535+100000,F3535-K3535,0)</f>
        <v>0</v>
      </c>
      <c r="H3535" s="58"/>
      <c r="I3535" s="58"/>
      <c r="J3535" s="58"/>
      <c r="K3535" s="58">
        <v>2485677</v>
      </c>
      <c r="L3535" s="12" t="s">
        <v>91</v>
      </c>
      <c r="M3535" s="12" t="s">
        <v>91</v>
      </c>
      <c r="N3535" s="12" t="s">
        <v>91</v>
      </c>
      <c r="O3535" s="12">
        <v>4</v>
      </c>
      <c r="P3535" s="12">
        <v>0</v>
      </c>
      <c r="Q3535" s="12">
        <v>0</v>
      </c>
      <c r="R3535" s="12">
        <v>68276</v>
      </c>
      <c r="S3535" s="59">
        <v>4.6575342465753424</v>
      </c>
      <c r="T3535" s="59">
        <v>31.816438356164383</v>
      </c>
      <c r="U3535" s="12">
        <v>2</v>
      </c>
      <c r="V3535" s="12">
        <v>6</v>
      </c>
      <c r="W3535" s="12">
        <v>5</v>
      </c>
      <c r="X3535" s="12">
        <v>5</v>
      </c>
      <c r="Y3535" s="12">
        <v>1</v>
      </c>
      <c r="Z3535" s="58">
        <v>0</v>
      </c>
      <c r="AA3535" s="58">
        <v>0</v>
      </c>
      <c r="AB3535" s="58">
        <v>0</v>
      </c>
      <c r="AC3535" s="58" t="s">
        <v>91</v>
      </c>
    </row>
    <row r="3536" spans="1:29" x14ac:dyDescent="0.3">
      <c r="A3536" s="57">
        <v>6284262</v>
      </c>
      <c r="B3536" s="12" t="s">
        <v>3361</v>
      </c>
      <c r="C3536" s="58" t="s">
        <v>108</v>
      </c>
      <c r="D3536" s="58" t="s">
        <v>113</v>
      </c>
      <c r="E3536" s="58">
        <v>54198</v>
      </c>
      <c r="F3536" s="58">
        <v>1498225</v>
      </c>
      <c r="G3536" s="58">
        <f>+IF(F3536&gt;K3536+100000,F3536-K3536,0)</f>
        <v>0</v>
      </c>
      <c r="H3536" s="58">
        <v>208797</v>
      </c>
      <c r="I3536" s="58">
        <v>0</v>
      </c>
      <c r="J3536" s="58">
        <v>0</v>
      </c>
      <c r="K3536" s="58">
        <v>2498123</v>
      </c>
      <c r="L3536" s="12" t="s">
        <v>88</v>
      </c>
      <c r="M3536" s="12" t="s">
        <v>89</v>
      </c>
      <c r="N3536" s="12" t="s">
        <v>10</v>
      </c>
      <c r="O3536" s="12">
        <v>4</v>
      </c>
      <c r="P3536" s="12">
        <v>0</v>
      </c>
      <c r="Q3536" s="12">
        <v>0</v>
      </c>
      <c r="R3536" s="12">
        <v>76130</v>
      </c>
      <c r="S3536" s="59">
        <v>7.4219178082191783</v>
      </c>
      <c r="T3536" s="59">
        <v>48.180821917808217</v>
      </c>
      <c r="U3536" s="12">
        <v>1</v>
      </c>
      <c r="V3536" s="12">
        <v>2</v>
      </c>
      <c r="W3536" s="12">
        <v>2</v>
      </c>
      <c r="X3536" s="12">
        <v>2</v>
      </c>
      <c r="Y3536" s="12">
        <v>4</v>
      </c>
      <c r="Z3536" s="58">
        <v>0</v>
      </c>
      <c r="AA3536" s="58">
        <v>0</v>
      </c>
      <c r="AB3536" s="58">
        <v>0</v>
      </c>
      <c r="AC3536" s="58" t="s">
        <v>91</v>
      </c>
    </row>
    <row r="3537" spans="1:29" x14ac:dyDescent="0.3">
      <c r="A3537" s="57">
        <v>66888442</v>
      </c>
      <c r="B3537" s="12" t="s">
        <v>3362</v>
      </c>
      <c r="C3537" s="58" t="s">
        <v>109</v>
      </c>
      <c r="D3537" s="58" t="s">
        <v>112</v>
      </c>
      <c r="E3537" s="58"/>
      <c r="F3537" s="58"/>
      <c r="G3537" s="58">
        <f>+IF(F3537&gt;K3537+100000,F3537-K3537,0)</f>
        <v>0</v>
      </c>
      <c r="H3537" s="58"/>
      <c r="I3537" s="58"/>
      <c r="J3537" s="58"/>
      <c r="K3537" s="58">
        <v>2500864</v>
      </c>
      <c r="L3537" s="12" t="s">
        <v>91</v>
      </c>
      <c r="M3537" s="12" t="s">
        <v>91</v>
      </c>
      <c r="N3537" s="12" t="s">
        <v>91</v>
      </c>
      <c r="O3537" s="12">
        <v>4</v>
      </c>
      <c r="P3537" s="12">
        <v>0</v>
      </c>
      <c r="Q3537" s="12">
        <v>0</v>
      </c>
      <c r="R3537" s="12">
        <v>76130</v>
      </c>
      <c r="S3537" s="59">
        <v>6</v>
      </c>
      <c r="T3537" s="59">
        <v>54.539726027397258</v>
      </c>
      <c r="U3537" s="12">
        <v>2</v>
      </c>
      <c r="V3537" s="12">
        <v>1</v>
      </c>
      <c r="W3537" s="12">
        <v>2</v>
      </c>
      <c r="X3537" s="12">
        <v>2</v>
      </c>
      <c r="Y3537" s="12">
        <v>1</v>
      </c>
      <c r="Z3537" s="58">
        <v>0</v>
      </c>
      <c r="AA3537" s="58">
        <v>0</v>
      </c>
      <c r="AB3537" s="58">
        <v>0</v>
      </c>
      <c r="AC3537" s="58" t="s">
        <v>91</v>
      </c>
    </row>
    <row r="3538" spans="1:29" x14ac:dyDescent="0.3">
      <c r="A3538" s="57">
        <v>2082804804</v>
      </c>
      <c r="B3538" s="12" t="s">
        <v>3364</v>
      </c>
      <c r="C3538" s="58" t="s">
        <v>109</v>
      </c>
      <c r="D3538" s="58" t="s">
        <v>112</v>
      </c>
      <c r="E3538" s="58"/>
      <c r="F3538" s="58"/>
      <c r="G3538" s="58">
        <f>+IF(F3538&gt;K3538+100000,F3538-K3538,0)</f>
        <v>0</v>
      </c>
      <c r="H3538" s="58"/>
      <c r="I3538" s="58"/>
      <c r="J3538" s="58"/>
      <c r="K3538" s="58">
        <v>2505661</v>
      </c>
      <c r="L3538" s="12" t="s">
        <v>91</v>
      </c>
      <c r="M3538" s="12" t="s">
        <v>91</v>
      </c>
      <c r="N3538" s="12" t="s">
        <v>91</v>
      </c>
      <c r="O3538" s="12">
        <v>4</v>
      </c>
      <c r="P3538" s="12">
        <v>0</v>
      </c>
      <c r="Q3538" s="12">
        <v>0</v>
      </c>
      <c r="R3538" s="12">
        <v>68001</v>
      </c>
      <c r="S3538" s="59">
        <v>1.3041095890410959</v>
      </c>
      <c r="T3538" s="59">
        <v>31.506849315068493</v>
      </c>
      <c r="U3538" s="12">
        <v>2</v>
      </c>
      <c r="V3538" s="12">
        <v>4</v>
      </c>
      <c r="W3538" s="12">
        <v>3</v>
      </c>
      <c r="X3538" s="12">
        <v>3</v>
      </c>
      <c r="Y3538" s="12">
        <v>1</v>
      </c>
      <c r="Z3538" s="58">
        <v>0</v>
      </c>
      <c r="AA3538" s="58">
        <v>0</v>
      </c>
      <c r="AB3538" s="58">
        <v>0</v>
      </c>
      <c r="AC3538" s="58" t="s">
        <v>91</v>
      </c>
    </row>
    <row r="3539" spans="1:29" x14ac:dyDescent="0.3">
      <c r="A3539" s="57">
        <v>4820260</v>
      </c>
      <c r="B3539" s="12" t="s">
        <v>3365</v>
      </c>
      <c r="C3539" s="58" t="s">
        <v>108</v>
      </c>
      <c r="D3539" s="58" t="s">
        <v>29</v>
      </c>
      <c r="E3539" s="58"/>
      <c r="F3539" s="58">
        <v>3181455</v>
      </c>
      <c r="G3539" s="58">
        <f>+IF(F3539&gt;K3539+100000,F3539-K3539,0)</f>
        <v>668826</v>
      </c>
      <c r="H3539" s="58">
        <v>199592</v>
      </c>
      <c r="I3539" s="58">
        <v>0</v>
      </c>
      <c r="J3539" s="58">
        <v>1958000</v>
      </c>
      <c r="K3539" s="58">
        <v>2512629</v>
      </c>
      <c r="L3539" s="12" t="s">
        <v>87</v>
      </c>
      <c r="M3539" s="12" t="s">
        <v>89</v>
      </c>
      <c r="N3539" s="12" t="s">
        <v>10</v>
      </c>
      <c r="O3539" s="12">
        <v>4</v>
      </c>
      <c r="P3539" s="12">
        <v>0</v>
      </c>
      <c r="Q3539" s="12">
        <v>0</v>
      </c>
      <c r="R3539" s="12">
        <v>13052</v>
      </c>
      <c r="S3539" s="59">
        <v>5.484931506849315</v>
      </c>
      <c r="T3539" s="59">
        <v>41.252054794520546</v>
      </c>
      <c r="U3539" s="12">
        <v>1</v>
      </c>
      <c r="V3539" s="12">
        <v>2</v>
      </c>
      <c r="W3539" s="12">
        <v>1</v>
      </c>
      <c r="X3539" s="12">
        <v>3</v>
      </c>
      <c r="Y3539" s="12">
        <v>3</v>
      </c>
      <c r="Z3539" s="58">
        <v>0</v>
      </c>
      <c r="AA3539" s="58">
        <v>0</v>
      </c>
      <c r="AB3539" s="58">
        <v>0</v>
      </c>
      <c r="AC3539" s="58" t="s">
        <v>91</v>
      </c>
    </row>
    <row r="3540" spans="1:29" x14ac:dyDescent="0.3">
      <c r="A3540" s="57">
        <v>4404048</v>
      </c>
      <c r="B3540" s="12" t="s">
        <v>3366</v>
      </c>
      <c r="C3540" s="58" t="s">
        <v>109</v>
      </c>
      <c r="D3540" s="58" t="s">
        <v>112</v>
      </c>
      <c r="E3540" s="58"/>
      <c r="F3540" s="58"/>
      <c r="G3540" s="58">
        <f>+IF(F3540&gt;K3540+100000,F3540-K3540,0)</f>
        <v>0</v>
      </c>
      <c r="H3540" s="58"/>
      <c r="I3540" s="58"/>
      <c r="J3540" s="58"/>
      <c r="K3540" s="58">
        <v>2512972</v>
      </c>
      <c r="L3540" s="12" t="s">
        <v>91</v>
      </c>
      <c r="M3540" s="12" t="s">
        <v>91</v>
      </c>
      <c r="N3540" s="12" t="s">
        <v>91</v>
      </c>
      <c r="O3540" s="12">
        <v>4</v>
      </c>
      <c r="P3540" s="12">
        <v>0</v>
      </c>
      <c r="Q3540" s="12">
        <v>0</v>
      </c>
      <c r="R3540" s="12">
        <v>76001</v>
      </c>
      <c r="S3540" s="59">
        <v>1.9726027397260273</v>
      </c>
      <c r="T3540" s="59">
        <v>47.282191780821918</v>
      </c>
      <c r="U3540" s="12">
        <v>1</v>
      </c>
      <c r="V3540" s="12">
        <v>6</v>
      </c>
      <c r="W3540" s="12">
        <v>5</v>
      </c>
      <c r="X3540" s="12">
        <v>9</v>
      </c>
      <c r="Y3540" s="12">
        <v>2</v>
      </c>
      <c r="Z3540" s="58">
        <v>0</v>
      </c>
      <c r="AA3540" s="58">
        <v>0</v>
      </c>
      <c r="AB3540" s="58">
        <v>0</v>
      </c>
      <c r="AC3540" s="58" t="s">
        <v>91</v>
      </c>
    </row>
    <row r="3541" spans="1:29" x14ac:dyDescent="0.3">
      <c r="A3541" s="57">
        <v>2200806666</v>
      </c>
      <c r="B3541" s="12" t="s">
        <v>3367</v>
      </c>
      <c r="C3541" s="58" t="s">
        <v>108</v>
      </c>
      <c r="D3541" s="58" t="s">
        <v>113</v>
      </c>
      <c r="E3541" s="58"/>
      <c r="F3541" s="58">
        <v>206559</v>
      </c>
      <c r="G3541" s="58">
        <f>+IF(F3541&gt;K3541+100000,F3541-K3541,0)</f>
        <v>0</v>
      </c>
      <c r="H3541" s="58">
        <v>69266</v>
      </c>
      <c r="I3541" s="58">
        <v>0</v>
      </c>
      <c r="J3541" s="58">
        <v>0</v>
      </c>
      <c r="K3541" s="58">
        <v>2514260</v>
      </c>
      <c r="L3541" s="12" t="s">
        <v>88</v>
      </c>
      <c r="M3541" s="12" t="s">
        <v>89</v>
      </c>
      <c r="N3541" s="12" t="s">
        <v>10</v>
      </c>
      <c r="O3541" s="12">
        <v>4</v>
      </c>
      <c r="P3541" s="12">
        <v>0</v>
      </c>
      <c r="Q3541" s="12">
        <v>0</v>
      </c>
      <c r="R3541" s="12">
        <v>68001</v>
      </c>
      <c r="S3541" s="59">
        <v>6.7178082191780826</v>
      </c>
      <c r="T3541" s="59">
        <v>25.345205479452055</v>
      </c>
      <c r="U3541" s="12">
        <v>2</v>
      </c>
      <c r="V3541" s="12">
        <v>2</v>
      </c>
      <c r="W3541" s="12">
        <v>1</v>
      </c>
      <c r="X3541" s="12">
        <v>2</v>
      </c>
      <c r="Y3541" s="12">
        <v>1</v>
      </c>
      <c r="Z3541" s="58">
        <v>0</v>
      </c>
      <c r="AA3541" s="58">
        <v>0</v>
      </c>
      <c r="AB3541" s="58">
        <v>0</v>
      </c>
      <c r="AC3541" s="58" t="s">
        <v>91</v>
      </c>
    </row>
    <row r="3542" spans="1:29" x14ac:dyDescent="0.3">
      <c r="A3542" s="57">
        <v>2224680246</v>
      </c>
      <c r="B3542" s="12" t="s">
        <v>3368</v>
      </c>
      <c r="C3542" s="58" t="s">
        <v>109</v>
      </c>
      <c r="D3542" s="58" t="s">
        <v>117</v>
      </c>
      <c r="E3542" s="58">
        <v>3642167</v>
      </c>
      <c r="F3542" s="58"/>
      <c r="G3542" s="58">
        <f>+IF(F3542&gt;K3542+100000,F3542-K3542,0)</f>
        <v>0</v>
      </c>
      <c r="H3542" s="58"/>
      <c r="I3542" s="58"/>
      <c r="J3542" s="58"/>
      <c r="K3542" s="58">
        <v>2518249</v>
      </c>
      <c r="L3542" s="12" t="s">
        <v>91</v>
      </c>
      <c r="M3542" s="12" t="s">
        <v>91</v>
      </c>
      <c r="N3542" s="12" t="s">
        <v>91</v>
      </c>
      <c r="O3542" s="12">
        <v>4</v>
      </c>
      <c r="P3542" s="12">
        <v>0</v>
      </c>
      <c r="Q3542" s="12">
        <v>0</v>
      </c>
      <c r="R3542" s="12">
        <v>76520</v>
      </c>
      <c r="S3542" s="59">
        <v>2.6849315068493151</v>
      </c>
      <c r="T3542" s="59">
        <v>25.545205479452054</v>
      </c>
      <c r="U3542" s="12">
        <v>1</v>
      </c>
      <c r="V3542" s="12">
        <v>5</v>
      </c>
      <c r="W3542" s="12">
        <v>2</v>
      </c>
      <c r="X3542" s="12">
        <v>4</v>
      </c>
      <c r="Y3542" s="12">
        <v>1</v>
      </c>
      <c r="Z3542" s="58">
        <v>0</v>
      </c>
      <c r="AA3542" s="58">
        <v>0</v>
      </c>
      <c r="AB3542" s="58">
        <v>0</v>
      </c>
      <c r="AC3542" s="58" t="s">
        <v>91</v>
      </c>
    </row>
    <row r="3543" spans="1:29" x14ac:dyDescent="0.3">
      <c r="A3543" s="57">
        <v>26866266</v>
      </c>
      <c r="B3543" s="12" t="s">
        <v>3370</v>
      </c>
      <c r="C3543" s="58" t="s">
        <v>109</v>
      </c>
      <c r="D3543" s="58" t="s">
        <v>112</v>
      </c>
      <c r="E3543" s="58"/>
      <c r="F3543" s="58"/>
      <c r="G3543" s="58">
        <f>+IF(F3543&gt;K3543+100000,F3543-K3543,0)</f>
        <v>0</v>
      </c>
      <c r="H3543" s="58"/>
      <c r="I3543" s="58"/>
      <c r="J3543" s="58"/>
      <c r="K3543" s="58">
        <v>2518249</v>
      </c>
      <c r="L3543" s="12" t="s">
        <v>91</v>
      </c>
      <c r="M3543" s="12" t="s">
        <v>91</v>
      </c>
      <c r="N3543" s="12" t="s">
        <v>91</v>
      </c>
      <c r="O3543" s="12">
        <v>4</v>
      </c>
      <c r="P3543" s="12">
        <v>0</v>
      </c>
      <c r="Q3543" s="12">
        <v>0</v>
      </c>
      <c r="R3543" s="12">
        <v>76130</v>
      </c>
      <c r="S3543" s="59">
        <v>2.6849315068493151</v>
      </c>
      <c r="T3543" s="59">
        <v>54.890410958904113</v>
      </c>
      <c r="U3543" s="12">
        <v>1</v>
      </c>
      <c r="V3543" s="12">
        <v>0</v>
      </c>
      <c r="W3543" s="12">
        <v>2</v>
      </c>
      <c r="X3543" s="12">
        <v>5</v>
      </c>
      <c r="Y3543" s="12">
        <v>1</v>
      </c>
      <c r="Z3543" s="58">
        <v>0</v>
      </c>
      <c r="AA3543" s="58">
        <v>0</v>
      </c>
      <c r="AB3543" s="58">
        <v>0</v>
      </c>
      <c r="AC3543" s="58" t="s">
        <v>91</v>
      </c>
    </row>
    <row r="3544" spans="1:29" x14ac:dyDescent="0.3">
      <c r="A3544" s="57">
        <v>26284286</v>
      </c>
      <c r="B3544" s="12" t="s">
        <v>3371</v>
      </c>
      <c r="C3544" s="58" t="s">
        <v>108</v>
      </c>
      <c r="D3544" s="58" t="s">
        <v>117</v>
      </c>
      <c r="E3544" s="58">
        <v>5069186</v>
      </c>
      <c r="F3544" s="58">
        <v>1773620</v>
      </c>
      <c r="G3544" s="58">
        <f>+IF(F3544&gt;K3544+100000,F3544-K3544,0)</f>
        <v>0</v>
      </c>
      <c r="H3544" s="58">
        <v>452310</v>
      </c>
      <c r="I3544" s="58">
        <v>0</v>
      </c>
      <c r="J3544" s="58">
        <v>0</v>
      </c>
      <c r="K3544" s="58">
        <v>2519179</v>
      </c>
      <c r="L3544" s="12" t="s">
        <v>88</v>
      </c>
      <c r="M3544" s="12" t="s">
        <v>89</v>
      </c>
      <c r="N3544" s="12" t="s">
        <v>10</v>
      </c>
      <c r="O3544" s="12">
        <v>4</v>
      </c>
      <c r="P3544" s="12">
        <v>0</v>
      </c>
      <c r="Q3544" s="12">
        <v>0</v>
      </c>
      <c r="R3544" s="12">
        <v>76130</v>
      </c>
      <c r="S3544" s="59">
        <v>4.2575342465753421</v>
      </c>
      <c r="T3544" s="59">
        <v>52.920547945205477</v>
      </c>
      <c r="U3544" s="12">
        <v>1</v>
      </c>
      <c r="V3544" s="12">
        <v>0</v>
      </c>
      <c r="W3544" s="12">
        <v>1</v>
      </c>
      <c r="X3544" s="12">
        <v>2</v>
      </c>
      <c r="Y3544" s="12">
        <v>2</v>
      </c>
      <c r="Z3544" s="58">
        <v>0</v>
      </c>
      <c r="AA3544" s="58">
        <v>0</v>
      </c>
      <c r="AB3544" s="58">
        <v>0</v>
      </c>
      <c r="AC3544" s="58" t="s">
        <v>91</v>
      </c>
    </row>
    <row r="3545" spans="1:29" x14ac:dyDescent="0.3">
      <c r="A3545" s="57">
        <v>24624860</v>
      </c>
      <c r="B3545" s="12" t="s">
        <v>3372</v>
      </c>
      <c r="C3545" s="58" t="s">
        <v>108</v>
      </c>
      <c r="D3545" s="58" t="s">
        <v>113</v>
      </c>
      <c r="E3545" s="58">
        <v>232300</v>
      </c>
      <c r="F3545" s="58">
        <v>1634033</v>
      </c>
      <c r="G3545" s="58">
        <f>+IF(F3545&gt;K3545+100000,F3545-K3545,0)</f>
        <v>0</v>
      </c>
      <c r="H3545" s="58">
        <v>162059</v>
      </c>
      <c r="I3545" s="58">
        <v>0</v>
      </c>
      <c r="J3545" s="58">
        <v>0</v>
      </c>
      <c r="K3545" s="58">
        <v>2520069</v>
      </c>
      <c r="L3545" s="12" t="s">
        <v>88</v>
      </c>
      <c r="M3545" s="12" t="s">
        <v>89</v>
      </c>
      <c r="N3545" s="12" t="s">
        <v>10</v>
      </c>
      <c r="O3545" s="12">
        <v>4</v>
      </c>
      <c r="P3545" s="12">
        <v>0</v>
      </c>
      <c r="Q3545" s="12">
        <v>0</v>
      </c>
      <c r="R3545" s="12">
        <v>68001</v>
      </c>
      <c r="S3545" s="59">
        <v>6.0904109589041093</v>
      </c>
      <c r="T3545" s="59">
        <v>45.405479452054792</v>
      </c>
      <c r="U3545" s="12">
        <v>1</v>
      </c>
      <c r="V3545" s="12">
        <v>2</v>
      </c>
      <c r="W3545" s="12">
        <v>1</v>
      </c>
      <c r="X3545" s="12">
        <v>3</v>
      </c>
      <c r="Y3545" s="12">
        <v>3</v>
      </c>
      <c r="Z3545" s="58">
        <v>0</v>
      </c>
      <c r="AA3545" s="58">
        <v>0</v>
      </c>
      <c r="AB3545" s="58">
        <v>0</v>
      </c>
      <c r="AC3545" s="58" t="s">
        <v>91</v>
      </c>
    </row>
    <row r="3546" spans="1:29" x14ac:dyDescent="0.3">
      <c r="A3546" s="57">
        <v>20228266</v>
      </c>
      <c r="B3546" s="12" t="s">
        <v>3374</v>
      </c>
      <c r="C3546" s="58" t="s">
        <v>109</v>
      </c>
      <c r="D3546" s="58" t="s">
        <v>112</v>
      </c>
      <c r="E3546" s="58">
        <v>266067</v>
      </c>
      <c r="F3546" s="58"/>
      <c r="G3546" s="58">
        <f>+IF(F3546&gt;K3546+100000,F3546-K3546,0)</f>
        <v>0</v>
      </c>
      <c r="H3546" s="58"/>
      <c r="I3546" s="58"/>
      <c r="J3546" s="58"/>
      <c r="K3546" s="58">
        <v>2523197</v>
      </c>
      <c r="L3546" s="12" t="s">
        <v>91</v>
      </c>
      <c r="M3546" s="12" t="s">
        <v>91</v>
      </c>
      <c r="N3546" s="12" t="s">
        <v>91</v>
      </c>
      <c r="O3546" s="12">
        <v>4</v>
      </c>
      <c r="P3546" s="12">
        <v>0</v>
      </c>
      <c r="Q3546" s="12">
        <v>0</v>
      </c>
      <c r="R3546" s="12">
        <v>66170</v>
      </c>
      <c r="S3546" s="59">
        <v>4.1753424657534248</v>
      </c>
      <c r="T3546" s="59">
        <v>54.410958904109592</v>
      </c>
      <c r="U3546" s="12">
        <v>1</v>
      </c>
      <c r="V3546" s="12">
        <v>2</v>
      </c>
      <c r="W3546" s="12">
        <v>3</v>
      </c>
      <c r="X3546" s="12">
        <v>2</v>
      </c>
      <c r="Y3546" s="12">
        <v>3</v>
      </c>
      <c r="Z3546" s="58">
        <v>0</v>
      </c>
      <c r="AA3546" s="58">
        <v>0</v>
      </c>
      <c r="AB3546" s="58">
        <v>0</v>
      </c>
      <c r="AC3546" s="58" t="s">
        <v>91</v>
      </c>
    </row>
    <row r="3547" spans="1:29" x14ac:dyDescent="0.3">
      <c r="A3547" s="57">
        <v>2006428200</v>
      </c>
      <c r="B3547" s="12" t="s">
        <v>3375</v>
      </c>
      <c r="C3547" s="58" t="s">
        <v>109</v>
      </c>
      <c r="D3547" s="58" t="s">
        <v>112</v>
      </c>
      <c r="E3547" s="58">
        <v>1219750</v>
      </c>
      <c r="F3547" s="58"/>
      <c r="G3547" s="58">
        <f>+IF(F3547&gt;K3547+100000,F3547-K3547,0)</f>
        <v>0</v>
      </c>
      <c r="H3547" s="58"/>
      <c r="I3547" s="58"/>
      <c r="J3547" s="58"/>
      <c r="K3547" s="58">
        <v>2526364</v>
      </c>
      <c r="L3547" s="12" t="s">
        <v>91</v>
      </c>
      <c r="M3547" s="12" t="s">
        <v>91</v>
      </c>
      <c r="N3547" s="12" t="s">
        <v>91</v>
      </c>
      <c r="O3547" s="12">
        <v>4</v>
      </c>
      <c r="P3547" s="12">
        <v>0</v>
      </c>
      <c r="Q3547" s="12">
        <v>0</v>
      </c>
      <c r="R3547" s="12">
        <v>5088</v>
      </c>
      <c r="S3547" s="12">
        <v>3.989041095890411</v>
      </c>
      <c r="T3547" s="12">
        <v>27.021917808219179</v>
      </c>
      <c r="U3547" s="12">
        <v>1</v>
      </c>
      <c r="V3547" s="12">
        <v>0</v>
      </c>
      <c r="W3547" s="12">
        <v>2</v>
      </c>
      <c r="X3547" s="12">
        <v>1</v>
      </c>
      <c r="Y3547" s="12">
        <v>2</v>
      </c>
      <c r="Z3547" s="58">
        <v>0</v>
      </c>
      <c r="AA3547" s="58">
        <v>0</v>
      </c>
      <c r="AB3547" s="58">
        <v>0</v>
      </c>
      <c r="AC3547" s="58" t="s">
        <v>91</v>
      </c>
    </row>
    <row r="3548" spans="1:29" x14ac:dyDescent="0.3">
      <c r="A3548" s="57">
        <v>2200888200</v>
      </c>
      <c r="B3548" s="12" t="s">
        <v>3376</v>
      </c>
      <c r="C3548" s="58" t="s">
        <v>108</v>
      </c>
      <c r="D3548" s="58" t="s">
        <v>113</v>
      </c>
      <c r="E3548" s="58">
        <v>849000</v>
      </c>
      <c r="F3548" s="58">
        <v>844700</v>
      </c>
      <c r="G3548" s="58">
        <f>+IF(F3548&gt;K3548+100000,F3548-K3548,0)</f>
        <v>0</v>
      </c>
      <c r="H3548" s="58">
        <v>91110</v>
      </c>
      <c r="I3548" s="58">
        <v>0</v>
      </c>
      <c r="J3548" s="58">
        <v>0</v>
      </c>
      <c r="K3548" s="58">
        <v>2526740</v>
      </c>
      <c r="L3548" s="12" t="s">
        <v>88</v>
      </c>
      <c r="M3548" s="12" t="s">
        <v>89</v>
      </c>
      <c r="N3548" s="12" t="s">
        <v>10</v>
      </c>
      <c r="O3548" s="12">
        <v>4</v>
      </c>
      <c r="P3548" s="12">
        <v>0</v>
      </c>
      <c r="Q3548" s="12">
        <v>0</v>
      </c>
      <c r="R3548" s="12">
        <v>68255</v>
      </c>
      <c r="S3548" s="59">
        <v>2.2821917808219179</v>
      </c>
      <c r="T3548" s="59">
        <v>37.098630136986301</v>
      </c>
      <c r="U3548" s="12">
        <v>1</v>
      </c>
      <c r="V3548" s="12">
        <v>1</v>
      </c>
      <c r="W3548" s="12">
        <v>1</v>
      </c>
      <c r="X3548" s="12">
        <v>2</v>
      </c>
      <c r="Y3548" s="12">
        <v>1</v>
      </c>
      <c r="Z3548" s="58">
        <v>0</v>
      </c>
      <c r="AA3548" s="58">
        <v>0</v>
      </c>
      <c r="AB3548" s="58">
        <v>0</v>
      </c>
      <c r="AC3548" s="58" t="s">
        <v>91</v>
      </c>
    </row>
    <row r="3549" spans="1:29" x14ac:dyDescent="0.3">
      <c r="A3549" s="57">
        <v>20488668</v>
      </c>
      <c r="B3549" s="12" t="s">
        <v>3378</v>
      </c>
      <c r="C3549" s="58" t="s">
        <v>108</v>
      </c>
      <c r="D3549" s="58" t="s">
        <v>113</v>
      </c>
      <c r="E3549" s="58"/>
      <c r="F3549" s="58">
        <v>2313341</v>
      </c>
      <c r="G3549" s="58">
        <f>+IF(F3549&gt;K3549+100000,F3549-K3549,0)</f>
        <v>0</v>
      </c>
      <c r="H3549" s="58">
        <v>143016</v>
      </c>
      <c r="I3549" s="58">
        <v>0</v>
      </c>
      <c r="J3549" s="58">
        <v>3500000</v>
      </c>
      <c r="K3549" s="58">
        <v>2527522</v>
      </c>
      <c r="L3549" s="12" t="s">
        <v>87</v>
      </c>
      <c r="M3549" s="12" t="s">
        <v>89</v>
      </c>
      <c r="N3549" s="12" t="s">
        <v>10</v>
      </c>
      <c r="O3549" s="12">
        <v>4</v>
      </c>
      <c r="P3549" s="12">
        <v>0</v>
      </c>
      <c r="Q3549" s="12">
        <v>4</v>
      </c>
      <c r="R3549" s="12">
        <v>76364</v>
      </c>
      <c r="S3549" s="59">
        <v>1.3753424657534246</v>
      </c>
      <c r="T3549" s="59">
        <v>48.676712328767124</v>
      </c>
      <c r="U3549" s="12">
        <v>1</v>
      </c>
      <c r="V3549" s="12">
        <v>1</v>
      </c>
      <c r="W3549" s="12">
        <v>1</v>
      </c>
      <c r="X3549" s="12">
        <v>2</v>
      </c>
      <c r="Y3549" s="12">
        <v>2</v>
      </c>
      <c r="Z3549" s="58">
        <v>0</v>
      </c>
      <c r="AA3549" s="58">
        <v>0</v>
      </c>
      <c r="AB3549" s="58">
        <v>0</v>
      </c>
      <c r="AC3549" s="58" t="s">
        <v>91</v>
      </c>
    </row>
    <row r="3550" spans="1:29" x14ac:dyDescent="0.3">
      <c r="A3550" s="57">
        <v>2248864</v>
      </c>
      <c r="B3550" s="12" t="s">
        <v>3380</v>
      </c>
      <c r="C3550" s="58" t="s">
        <v>109</v>
      </c>
      <c r="D3550" s="58" t="s">
        <v>117</v>
      </c>
      <c r="E3550" s="58">
        <v>3366000</v>
      </c>
      <c r="F3550" s="58"/>
      <c r="G3550" s="58">
        <f>+IF(F3550&gt;K3550+100000,F3550-K3550,0)</f>
        <v>0</v>
      </c>
      <c r="H3550" s="58"/>
      <c r="I3550" s="58"/>
      <c r="J3550" s="58"/>
      <c r="K3550" s="58">
        <v>2540620</v>
      </c>
      <c r="L3550" s="12" t="s">
        <v>91</v>
      </c>
      <c r="M3550" s="12" t="s">
        <v>91</v>
      </c>
      <c r="N3550" s="12" t="s">
        <v>91</v>
      </c>
      <c r="O3550" s="12">
        <v>4</v>
      </c>
      <c r="P3550" s="12">
        <v>0</v>
      </c>
      <c r="Q3550" s="12">
        <v>0</v>
      </c>
      <c r="R3550" s="12">
        <v>68276</v>
      </c>
      <c r="S3550" s="59">
        <v>2.2821917808219179</v>
      </c>
      <c r="T3550" s="59">
        <v>56.926027397260277</v>
      </c>
      <c r="U3550" s="12">
        <v>1</v>
      </c>
      <c r="V3550" s="12">
        <v>5</v>
      </c>
      <c r="W3550" s="12">
        <v>4</v>
      </c>
      <c r="X3550" s="12">
        <v>3</v>
      </c>
      <c r="Y3550" s="12">
        <v>2</v>
      </c>
      <c r="Z3550" s="58">
        <v>0</v>
      </c>
      <c r="AA3550" s="58">
        <v>0</v>
      </c>
      <c r="AB3550" s="58">
        <v>0</v>
      </c>
      <c r="AC3550" s="58" t="s">
        <v>91</v>
      </c>
    </row>
    <row r="3551" spans="1:29" x14ac:dyDescent="0.3">
      <c r="A3551" s="57">
        <v>2224620866</v>
      </c>
      <c r="B3551" s="12" t="s">
        <v>3381</v>
      </c>
      <c r="C3551" s="58" t="s">
        <v>108</v>
      </c>
      <c r="D3551" s="58" t="s">
        <v>113</v>
      </c>
      <c r="E3551" s="58">
        <v>40075</v>
      </c>
      <c r="F3551" s="58">
        <v>915005</v>
      </c>
      <c r="G3551" s="58">
        <f>+IF(F3551&gt;K3551+100000,F3551-K3551,0)</f>
        <v>0</v>
      </c>
      <c r="H3551" s="58">
        <v>98692</v>
      </c>
      <c r="I3551" s="58">
        <v>0</v>
      </c>
      <c r="J3551" s="58">
        <v>1200000</v>
      </c>
      <c r="K3551" s="58">
        <v>2541413</v>
      </c>
      <c r="L3551" s="12" t="s">
        <v>87</v>
      </c>
      <c r="M3551" s="12" t="s">
        <v>89</v>
      </c>
      <c r="N3551" s="12" t="s">
        <v>10</v>
      </c>
      <c r="O3551" s="12">
        <v>4</v>
      </c>
      <c r="P3551" s="12">
        <v>0</v>
      </c>
      <c r="Q3551" s="12">
        <v>0</v>
      </c>
      <c r="R3551" s="12">
        <v>76130</v>
      </c>
      <c r="S3551" s="59">
        <v>2.2602739726027399</v>
      </c>
      <c r="T3551" s="59">
        <v>32.663013698630138</v>
      </c>
      <c r="U3551" s="12">
        <v>1</v>
      </c>
      <c r="V3551" s="12">
        <v>0</v>
      </c>
      <c r="W3551" s="12">
        <v>2</v>
      </c>
      <c r="X3551" s="12">
        <v>3</v>
      </c>
      <c r="Y3551" s="12">
        <v>3</v>
      </c>
      <c r="Z3551" s="58">
        <v>0</v>
      </c>
      <c r="AA3551" s="58">
        <v>0</v>
      </c>
      <c r="AB3551" s="58">
        <v>0</v>
      </c>
      <c r="AC3551" s="58" t="s">
        <v>91</v>
      </c>
    </row>
    <row r="3552" spans="1:29" x14ac:dyDescent="0.3">
      <c r="A3552" s="57">
        <v>2008866422</v>
      </c>
      <c r="B3552" s="12" t="s">
        <v>3383</v>
      </c>
      <c r="C3552" s="58" t="s">
        <v>109</v>
      </c>
      <c r="D3552" s="58" t="s">
        <v>112</v>
      </c>
      <c r="E3552" s="58"/>
      <c r="F3552" s="58"/>
      <c r="G3552" s="58">
        <f>+IF(F3552&gt;K3552+100000,F3552-K3552,0)</f>
        <v>0</v>
      </c>
      <c r="H3552" s="58"/>
      <c r="I3552" s="58"/>
      <c r="J3552" s="58"/>
      <c r="K3552" s="58">
        <v>2547429</v>
      </c>
      <c r="L3552" s="12" t="s">
        <v>91</v>
      </c>
      <c r="M3552" s="12" t="s">
        <v>91</v>
      </c>
      <c r="N3552" s="12" t="s">
        <v>91</v>
      </c>
      <c r="O3552" s="12">
        <v>4</v>
      </c>
      <c r="P3552" s="12">
        <v>0</v>
      </c>
      <c r="Q3552" s="12">
        <v>0</v>
      </c>
      <c r="R3552" s="12">
        <v>68001</v>
      </c>
      <c r="S3552" s="59">
        <v>4.816438356164384</v>
      </c>
      <c r="T3552" s="59">
        <v>27.484931506849314</v>
      </c>
      <c r="U3552" s="12">
        <v>2</v>
      </c>
      <c r="V3552" s="12">
        <v>5</v>
      </c>
      <c r="W3552" s="12">
        <v>3</v>
      </c>
      <c r="X3552" s="12">
        <v>3</v>
      </c>
      <c r="Y3552" s="12">
        <v>1</v>
      </c>
      <c r="Z3552" s="58">
        <v>0</v>
      </c>
      <c r="AA3552" s="58">
        <v>0</v>
      </c>
      <c r="AB3552" s="58">
        <v>0</v>
      </c>
      <c r="AC3552" s="58" t="s">
        <v>91</v>
      </c>
    </row>
    <row r="3553" spans="1:29" x14ac:dyDescent="0.3">
      <c r="A3553" s="57">
        <v>2048428228</v>
      </c>
      <c r="B3553" s="12" t="s">
        <v>3387</v>
      </c>
      <c r="C3553" s="58" t="s">
        <v>109</v>
      </c>
      <c r="D3553" s="58" t="s">
        <v>112</v>
      </c>
      <c r="E3553" s="58"/>
      <c r="F3553" s="58"/>
      <c r="G3553" s="58">
        <f>+IF(F3553&gt;K3553+100000,F3553-K3553,0)</f>
        <v>0</v>
      </c>
      <c r="H3553" s="58"/>
      <c r="I3553" s="58"/>
      <c r="J3553" s="58"/>
      <c r="K3553" s="58">
        <v>2561755</v>
      </c>
      <c r="L3553" s="12" t="s">
        <v>91</v>
      </c>
      <c r="M3553" s="12" t="s">
        <v>91</v>
      </c>
      <c r="N3553" s="12" t="s">
        <v>91</v>
      </c>
      <c r="O3553" s="12">
        <v>4</v>
      </c>
      <c r="P3553" s="12">
        <v>0</v>
      </c>
      <c r="Q3553" s="12">
        <v>0</v>
      </c>
      <c r="R3553" s="12">
        <v>13001</v>
      </c>
      <c r="S3553" s="59">
        <v>3.3671232876712329</v>
      </c>
      <c r="T3553" s="59">
        <v>31.057534246575344</v>
      </c>
      <c r="U3553" s="12">
        <v>1</v>
      </c>
      <c r="V3553" s="12">
        <v>5</v>
      </c>
      <c r="W3553" s="12">
        <v>3</v>
      </c>
      <c r="X3553" s="12">
        <v>3</v>
      </c>
      <c r="Y3553" s="12">
        <v>2</v>
      </c>
      <c r="Z3553" s="58">
        <v>0</v>
      </c>
      <c r="AA3553" s="58">
        <v>0</v>
      </c>
      <c r="AB3553" s="58">
        <v>0</v>
      </c>
      <c r="AC3553" s="58" t="s">
        <v>91</v>
      </c>
    </row>
    <row r="3554" spans="1:29" x14ac:dyDescent="0.3">
      <c r="A3554" s="57">
        <v>2244082284</v>
      </c>
      <c r="B3554" s="12" t="s">
        <v>3388</v>
      </c>
      <c r="C3554" s="58" t="s">
        <v>109</v>
      </c>
      <c r="D3554" s="58" t="s">
        <v>112</v>
      </c>
      <c r="E3554" s="58"/>
      <c r="F3554" s="58"/>
      <c r="G3554" s="58">
        <f>+IF(F3554&gt;K3554+100000,F3554-K3554,0)</f>
        <v>0</v>
      </c>
      <c r="H3554" s="58"/>
      <c r="I3554" s="58"/>
      <c r="J3554" s="58"/>
      <c r="K3554" s="58">
        <v>2562127</v>
      </c>
      <c r="L3554" s="12" t="s">
        <v>91</v>
      </c>
      <c r="M3554" s="12" t="s">
        <v>91</v>
      </c>
      <c r="N3554" s="12" t="s">
        <v>91</v>
      </c>
      <c r="O3554" s="12">
        <v>4</v>
      </c>
      <c r="P3554" s="12">
        <v>0</v>
      </c>
      <c r="Q3554" s="12">
        <v>4</v>
      </c>
      <c r="R3554" s="12">
        <v>76001</v>
      </c>
      <c r="S3554" s="59">
        <v>1.3753424657534246</v>
      </c>
      <c r="T3554" s="59">
        <v>26.402739726027399</v>
      </c>
      <c r="U3554" s="12">
        <v>1</v>
      </c>
      <c r="V3554" s="12">
        <v>5</v>
      </c>
      <c r="W3554" s="12">
        <v>6</v>
      </c>
      <c r="X3554" s="12">
        <v>5</v>
      </c>
      <c r="Y3554" s="12">
        <v>1</v>
      </c>
      <c r="Z3554" s="58">
        <v>0</v>
      </c>
      <c r="AA3554" s="58">
        <v>0</v>
      </c>
      <c r="AB3554" s="58">
        <v>0</v>
      </c>
      <c r="AC3554" s="58" t="s">
        <v>91</v>
      </c>
    </row>
    <row r="3555" spans="1:29" x14ac:dyDescent="0.3">
      <c r="A3555" s="57">
        <v>2240622606</v>
      </c>
      <c r="B3555" s="12" t="s">
        <v>3389</v>
      </c>
      <c r="C3555" s="58" t="s">
        <v>109</v>
      </c>
      <c r="D3555" s="58" t="s">
        <v>117</v>
      </c>
      <c r="E3555" s="58">
        <v>7505750</v>
      </c>
      <c r="F3555" s="58"/>
      <c r="G3555" s="58">
        <f>+IF(F3555&gt;K3555+100000,F3555-K3555,0)</f>
        <v>0</v>
      </c>
      <c r="H3555" s="58"/>
      <c r="I3555" s="58"/>
      <c r="J3555" s="58"/>
      <c r="K3555" s="58">
        <v>2562664</v>
      </c>
      <c r="L3555" s="12" t="s">
        <v>91</v>
      </c>
      <c r="M3555" s="12" t="s">
        <v>91</v>
      </c>
      <c r="N3555" s="12" t="s">
        <v>91</v>
      </c>
      <c r="O3555" s="12">
        <v>4</v>
      </c>
      <c r="P3555" s="12">
        <v>0</v>
      </c>
      <c r="Q3555" s="12">
        <v>0</v>
      </c>
      <c r="R3555" s="12">
        <v>11001</v>
      </c>
      <c r="S3555" s="59">
        <v>2.010958904109589</v>
      </c>
      <c r="T3555" s="59">
        <v>34.657534246575345</v>
      </c>
      <c r="U3555" s="12">
        <v>1</v>
      </c>
      <c r="V3555" s="12">
        <v>5</v>
      </c>
      <c r="W3555" s="12">
        <v>4</v>
      </c>
      <c r="X3555" s="12">
        <v>9</v>
      </c>
      <c r="Y3555" s="12">
        <v>3</v>
      </c>
      <c r="Z3555" s="58">
        <v>0</v>
      </c>
      <c r="AA3555" s="58">
        <v>0</v>
      </c>
      <c r="AB3555" s="58">
        <v>0</v>
      </c>
      <c r="AC3555" s="58" t="s">
        <v>91</v>
      </c>
    </row>
    <row r="3556" spans="1:29" x14ac:dyDescent="0.3">
      <c r="A3556" s="57">
        <v>80246400</v>
      </c>
      <c r="B3556" s="12" t="s">
        <v>3390</v>
      </c>
      <c r="C3556" s="58" t="s">
        <v>109</v>
      </c>
      <c r="D3556" s="58" t="s">
        <v>117</v>
      </c>
      <c r="E3556" s="58">
        <v>7437917</v>
      </c>
      <c r="F3556" s="58"/>
      <c r="G3556" s="58">
        <f>+IF(F3556&gt;K3556+100000,F3556-K3556,0)</f>
        <v>0</v>
      </c>
      <c r="H3556" s="58"/>
      <c r="I3556" s="58"/>
      <c r="J3556" s="58"/>
      <c r="K3556" s="58">
        <v>2562664</v>
      </c>
      <c r="L3556" s="12" t="s">
        <v>91</v>
      </c>
      <c r="M3556" s="12" t="s">
        <v>91</v>
      </c>
      <c r="N3556" s="12" t="s">
        <v>91</v>
      </c>
      <c r="O3556" s="12">
        <v>4</v>
      </c>
      <c r="P3556" s="12">
        <v>0</v>
      </c>
      <c r="Q3556" s="12">
        <v>0</v>
      </c>
      <c r="R3556" s="12">
        <v>11001</v>
      </c>
      <c r="S3556" s="59">
        <v>2.0082191780821916</v>
      </c>
      <c r="T3556" s="59">
        <v>39.739726027397261</v>
      </c>
      <c r="U3556" s="12">
        <v>1</v>
      </c>
      <c r="V3556" s="12">
        <v>6</v>
      </c>
      <c r="W3556" s="12">
        <v>3</v>
      </c>
      <c r="X3556" s="12">
        <v>6</v>
      </c>
      <c r="Y3556" s="12">
        <v>2</v>
      </c>
      <c r="Z3556" s="58">
        <v>0</v>
      </c>
      <c r="AA3556" s="58">
        <v>0</v>
      </c>
      <c r="AB3556" s="58">
        <v>0</v>
      </c>
      <c r="AC3556" s="58" t="s">
        <v>91</v>
      </c>
    </row>
    <row r="3557" spans="1:29" x14ac:dyDescent="0.3">
      <c r="A3557" s="57">
        <v>2224620828</v>
      </c>
      <c r="B3557" s="12" t="s">
        <v>3392</v>
      </c>
      <c r="C3557" s="58" t="s">
        <v>108</v>
      </c>
      <c r="D3557" s="58" t="s">
        <v>113</v>
      </c>
      <c r="E3557" s="58">
        <v>35078</v>
      </c>
      <c r="F3557" s="58">
        <v>362648</v>
      </c>
      <c r="G3557" s="58">
        <f>+IF(F3557&gt;K3557+100000,F3557-K3557,0)</f>
        <v>0</v>
      </c>
      <c r="H3557" s="58">
        <v>122822</v>
      </c>
      <c r="I3557" s="58">
        <v>0</v>
      </c>
      <c r="J3557" s="58">
        <v>0</v>
      </c>
      <c r="K3557" s="58">
        <v>2564749</v>
      </c>
      <c r="L3557" s="12" t="s">
        <v>88</v>
      </c>
      <c r="M3557" s="12" t="s">
        <v>89</v>
      </c>
      <c r="N3557" s="12" t="s">
        <v>10</v>
      </c>
      <c r="O3557" s="12">
        <v>4</v>
      </c>
      <c r="P3557" s="12">
        <v>0</v>
      </c>
      <c r="Q3557" s="12">
        <v>0</v>
      </c>
      <c r="R3557" s="12">
        <v>5001</v>
      </c>
      <c r="S3557" s="59">
        <v>2.7643835616438355</v>
      </c>
      <c r="T3557" s="59">
        <v>27.758904109589039</v>
      </c>
      <c r="U3557" s="12">
        <v>1</v>
      </c>
      <c r="V3557" s="12">
        <v>0</v>
      </c>
      <c r="W3557" s="12">
        <v>2</v>
      </c>
      <c r="X3557" s="12">
        <v>3</v>
      </c>
      <c r="Y3557" s="12">
        <v>1</v>
      </c>
      <c r="Z3557" s="58">
        <v>0</v>
      </c>
      <c r="AA3557" s="58">
        <v>0</v>
      </c>
      <c r="AB3557" s="58">
        <v>0</v>
      </c>
      <c r="AC3557" s="58" t="s">
        <v>91</v>
      </c>
    </row>
    <row r="3558" spans="1:29" x14ac:dyDescent="0.3">
      <c r="A3558" s="57">
        <v>66884602</v>
      </c>
      <c r="B3558" s="12" t="s">
        <v>3395</v>
      </c>
      <c r="C3558" s="58" t="s">
        <v>109</v>
      </c>
      <c r="D3558" s="58" t="s">
        <v>112</v>
      </c>
      <c r="E3558" s="58">
        <v>1113299</v>
      </c>
      <c r="F3558" s="58"/>
      <c r="G3558" s="58">
        <f>+IF(F3558&gt;K3558+100000,F3558-K3558,0)</f>
        <v>0</v>
      </c>
      <c r="H3558" s="58"/>
      <c r="I3558" s="58"/>
      <c r="J3558" s="58"/>
      <c r="K3558" s="58">
        <v>2572555</v>
      </c>
      <c r="L3558" s="12" t="s">
        <v>91</v>
      </c>
      <c r="M3558" s="12" t="s">
        <v>91</v>
      </c>
      <c r="N3558" s="12" t="s">
        <v>91</v>
      </c>
      <c r="O3558" s="12">
        <v>4</v>
      </c>
      <c r="P3558" s="12">
        <v>0</v>
      </c>
      <c r="Q3558" s="12">
        <v>0</v>
      </c>
      <c r="R3558" s="12">
        <v>76130</v>
      </c>
      <c r="S3558" s="59">
        <v>10.252054794520548</v>
      </c>
      <c r="T3558" s="59">
        <v>48.164383561643838</v>
      </c>
      <c r="U3558" s="12">
        <v>2</v>
      </c>
      <c r="V3558" s="12">
        <v>2</v>
      </c>
      <c r="W3558" s="12">
        <v>2</v>
      </c>
      <c r="X3558" s="12">
        <v>2</v>
      </c>
      <c r="Y3558" s="12">
        <v>1</v>
      </c>
      <c r="Z3558" s="58">
        <v>0</v>
      </c>
      <c r="AA3558" s="58">
        <v>0</v>
      </c>
      <c r="AB3558" s="58">
        <v>0</v>
      </c>
      <c r="AC3558" s="58" t="s">
        <v>91</v>
      </c>
    </row>
    <row r="3559" spans="1:29" x14ac:dyDescent="0.3">
      <c r="A3559" s="57">
        <v>4284444</v>
      </c>
      <c r="B3559" s="12" t="s">
        <v>3396</v>
      </c>
      <c r="C3559" s="58" t="s">
        <v>108</v>
      </c>
      <c r="D3559" s="58" t="s">
        <v>113</v>
      </c>
      <c r="E3559" s="58">
        <v>617000</v>
      </c>
      <c r="F3559" s="58">
        <v>2336225</v>
      </c>
      <c r="G3559" s="58">
        <f>+IF(F3559&gt;K3559+100000,F3559-K3559,0)</f>
        <v>0</v>
      </c>
      <c r="H3559" s="58">
        <v>149553</v>
      </c>
      <c r="I3559" s="58">
        <v>0</v>
      </c>
      <c r="J3559" s="58">
        <v>0</v>
      </c>
      <c r="K3559" s="58">
        <v>2575977</v>
      </c>
      <c r="L3559" s="12" t="s">
        <v>88</v>
      </c>
      <c r="M3559" s="12" t="s">
        <v>89</v>
      </c>
      <c r="N3559" s="12" t="s">
        <v>10</v>
      </c>
      <c r="O3559" s="12">
        <v>4</v>
      </c>
      <c r="P3559" s="12">
        <v>0</v>
      </c>
      <c r="Q3559" s="12">
        <v>0</v>
      </c>
      <c r="R3559" s="12">
        <v>76130</v>
      </c>
      <c r="S3559" s="59">
        <v>4.7150684931506852</v>
      </c>
      <c r="T3559" s="59">
        <v>47.452054794520549</v>
      </c>
      <c r="U3559" s="12">
        <v>1</v>
      </c>
      <c r="V3559" s="12">
        <v>0</v>
      </c>
      <c r="W3559" s="12">
        <v>1</v>
      </c>
      <c r="X3559" s="12">
        <v>3</v>
      </c>
      <c r="Y3559" s="12">
        <v>1</v>
      </c>
      <c r="Z3559" s="58">
        <v>0</v>
      </c>
      <c r="AA3559" s="58">
        <v>0</v>
      </c>
      <c r="AB3559" s="58">
        <v>0</v>
      </c>
      <c r="AC3559" s="58" t="s">
        <v>91</v>
      </c>
    </row>
    <row r="3560" spans="1:29" x14ac:dyDescent="0.3">
      <c r="A3560" s="57">
        <v>42062440</v>
      </c>
      <c r="B3560" s="12" t="s">
        <v>3398</v>
      </c>
      <c r="C3560" s="58" t="s">
        <v>108</v>
      </c>
      <c r="D3560" s="58" t="s">
        <v>113</v>
      </c>
      <c r="E3560" s="58"/>
      <c r="F3560" s="58">
        <v>2471863</v>
      </c>
      <c r="G3560" s="58">
        <f>+IF(F3560&gt;K3560+100000,F3560-K3560,0)</f>
        <v>0</v>
      </c>
      <c r="H3560" s="58">
        <v>171514</v>
      </c>
      <c r="I3560" s="58">
        <v>0</v>
      </c>
      <c r="J3560" s="58">
        <v>0</v>
      </c>
      <c r="K3560" s="58">
        <v>2578123</v>
      </c>
      <c r="L3560" s="12" t="s">
        <v>88</v>
      </c>
      <c r="M3560" s="12" t="s">
        <v>89</v>
      </c>
      <c r="N3560" s="12" t="s">
        <v>10</v>
      </c>
      <c r="O3560" s="12">
        <v>4</v>
      </c>
      <c r="P3560" s="12">
        <v>0</v>
      </c>
      <c r="Q3560" s="12">
        <v>0</v>
      </c>
      <c r="R3560" s="12">
        <v>76001</v>
      </c>
      <c r="S3560" s="59">
        <v>10</v>
      </c>
      <c r="T3560" s="59">
        <v>55.93150684931507</v>
      </c>
      <c r="U3560" s="12">
        <v>2</v>
      </c>
      <c r="V3560" s="12">
        <v>2</v>
      </c>
      <c r="W3560" s="12">
        <v>3</v>
      </c>
      <c r="X3560" s="12">
        <v>2</v>
      </c>
      <c r="Y3560" s="12">
        <v>1</v>
      </c>
      <c r="Z3560" s="58">
        <v>0</v>
      </c>
      <c r="AA3560" s="58">
        <v>0</v>
      </c>
      <c r="AB3560" s="58">
        <v>0</v>
      </c>
      <c r="AC3560" s="58" t="s">
        <v>91</v>
      </c>
    </row>
    <row r="3561" spans="1:29" x14ac:dyDescent="0.3">
      <c r="A3561" s="57">
        <v>60266860</v>
      </c>
      <c r="B3561" s="12" t="s">
        <v>3399</v>
      </c>
      <c r="C3561" s="58" t="s">
        <v>109</v>
      </c>
      <c r="D3561" s="58" t="s">
        <v>112</v>
      </c>
      <c r="E3561" s="58">
        <v>574000</v>
      </c>
      <c r="F3561" s="58"/>
      <c r="G3561" s="58">
        <f>+IF(F3561&gt;K3561+100000,F3561-K3561,0)</f>
        <v>0</v>
      </c>
      <c r="H3561" s="58"/>
      <c r="I3561" s="58"/>
      <c r="J3561" s="58"/>
      <c r="K3561" s="58">
        <v>2581620</v>
      </c>
      <c r="L3561" s="12" t="s">
        <v>91</v>
      </c>
      <c r="M3561" s="12" t="s">
        <v>91</v>
      </c>
      <c r="N3561" s="12" t="s">
        <v>91</v>
      </c>
      <c r="O3561" s="12">
        <v>4</v>
      </c>
      <c r="P3561" s="12">
        <v>0</v>
      </c>
      <c r="Q3561" s="12">
        <v>0</v>
      </c>
      <c r="R3561" s="12">
        <v>68276</v>
      </c>
      <c r="S3561" s="59">
        <v>4.904109589041096</v>
      </c>
      <c r="T3561" s="59">
        <v>37.613698630136987</v>
      </c>
      <c r="U3561" s="12">
        <v>2</v>
      </c>
      <c r="V3561" s="12">
        <v>2</v>
      </c>
      <c r="W3561" s="12">
        <v>2</v>
      </c>
      <c r="X3561" s="12">
        <v>2</v>
      </c>
      <c r="Y3561" s="12">
        <v>3</v>
      </c>
      <c r="Z3561" s="58">
        <v>0</v>
      </c>
      <c r="AA3561" s="58">
        <v>0</v>
      </c>
      <c r="AB3561" s="58">
        <v>0</v>
      </c>
      <c r="AC3561" s="58" t="s">
        <v>91</v>
      </c>
    </row>
    <row r="3562" spans="1:29" x14ac:dyDescent="0.3">
      <c r="A3562" s="57">
        <v>84668068</v>
      </c>
      <c r="B3562" s="12" t="s">
        <v>3402</v>
      </c>
      <c r="C3562" s="58" t="s">
        <v>109</v>
      </c>
      <c r="D3562" s="58" t="s">
        <v>112</v>
      </c>
      <c r="E3562" s="58"/>
      <c r="F3562" s="58"/>
      <c r="G3562" s="58">
        <f>+IF(F3562&gt;K3562+100000,F3562-K3562,0)</f>
        <v>0</v>
      </c>
      <c r="H3562" s="58"/>
      <c r="I3562" s="58"/>
      <c r="J3562" s="58"/>
      <c r="K3562" s="58">
        <v>2598429</v>
      </c>
      <c r="L3562" s="12" t="s">
        <v>91</v>
      </c>
      <c r="M3562" s="12" t="s">
        <v>91</v>
      </c>
      <c r="N3562" s="12" t="s">
        <v>91</v>
      </c>
      <c r="O3562" s="12">
        <v>4</v>
      </c>
      <c r="P3562" s="12">
        <v>0</v>
      </c>
      <c r="Q3562" s="12">
        <v>0</v>
      </c>
      <c r="R3562" s="12">
        <v>13052</v>
      </c>
      <c r="S3562" s="59">
        <v>2.4904109589041097</v>
      </c>
      <c r="T3562" s="59">
        <v>46.43287671232877</v>
      </c>
      <c r="U3562" s="12">
        <v>1</v>
      </c>
      <c r="V3562" s="12">
        <v>2</v>
      </c>
      <c r="W3562" s="12">
        <v>2</v>
      </c>
      <c r="X3562" s="12">
        <v>3</v>
      </c>
      <c r="Y3562" s="12">
        <v>2</v>
      </c>
      <c r="Z3562" s="58">
        <v>0</v>
      </c>
      <c r="AA3562" s="58">
        <v>0</v>
      </c>
      <c r="AB3562" s="58">
        <v>0</v>
      </c>
      <c r="AC3562" s="58" t="s">
        <v>91</v>
      </c>
    </row>
    <row r="3563" spans="1:29" x14ac:dyDescent="0.3">
      <c r="A3563" s="57">
        <v>4468224</v>
      </c>
      <c r="B3563" s="12" t="s">
        <v>3404</v>
      </c>
      <c r="C3563" s="58" t="s">
        <v>108</v>
      </c>
      <c r="D3563" s="58" t="s">
        <v>117</v>
      </c>
      <c r="E3563" s="58">
        <v>6991878</v>
      </c>
      <c r="F3563" s="58">
        <v>168599</v>
      </c>
      <c r="G3563" s="58">
        <f>+IF(F3563&gt;K3563+100000,F3563-K3563,0)</f>
        <v>0</v>
      </c>
      <c r="H3563" s="58">
        <v>85567</v>
      </c>
      <c r="I3563" s="58">
        <v>0</v>
      </c>
      <c r="J3563" s="58">
        <v>0</v>
      </c>
      <c r="K3563" s="58">
        <v>2610758</v>
      </c>
      <c r="L3563" s="12" t="s">
        <v>88</v>
      </c>
      <c r="M3563" s="12" t="s">
        <v>89</v>
      </c>
      <c r="N3563" s="12" t="s">
        <v>10</v>
      </c>
      <c r="O3563" s="12">
        <v>4</v>
      </c>
      <c r="P3563" s="12">
        <v>0</v>
      </c>
      <c r="Q3563" s="12">
        <v>0</v>
      </c>
      <c r="R3563" s="12">
        <v>76001</v>
      </c>
      <c r="S3563" s="59">
        <v>1.0164383561643835</v>
      </c>
      <c r="T3563" s="59">
        <v>45.652054794520545</v>
      </c>
      <c r="U3563" s="12">
        <v>1</v>
      </c>
      <c r="V3563" s="12">
        <v>6</v>
      </c>
      <c r="W3563" s="12">
        <v>6</v>
      </c>
      <c r="X3563" s="12">
        <v>10</v>
      </c>
      <c r="Y3563" s="12">
        <v>2</v>
      </c>
      <c r="Z3563" s="58">
        <v>0</v>
      </c>
      <c r="AA3563" s="58">
        <v>0</v>
      </c>
      <c r="AB3563" s="58">
        <v>0</v>
      </c>
      <c r="AC3563" s="58" t="s">
        <v>91</v>
      </c>
    </row>
    <row r="3564" spans="1:29" x14ac:dyDescent="0.3">
      <c r="A3564" s="57">
        <v>42668222</v>
      </c>
      <c r="B3564" s="12" t="s">
        <v>3406</v>
      </c>
      <c r="C3564" s="58" t="s">
        <v>109</v>
      </c>
      <c r="D3564" s="58" t="s">
        <v>112</v>
      </c>
      <c r="E3564" s="58"/>
      <c r="F3564" s="58"/>
      <c r="G3564" s="58">
        <f>+IF(F3564&gt;K3564+100000,F3564-K3564,0)</f>
        <v>0</v>
      </c>
      <c r="H3564" s="58"/>
      <c r="I3564" s="58"/>
      <c r="J3564" s="58"/>
      <c r="K3564" s="58">
        <v>2612346</v>
      </c>
      <c r="L3564" s="12" t="s">
        <v>91</v>
      </c>
      <c r="M3564" s="12" t="s">
        <v>91</v>
      </c>
      <c r="N3564" s="12" t="s">
        <v>91</v>
      </c>
      <c r="O3564" s="12">
        <v>4</v>
      </c>
      <c r="P3564" s="12">
        <v>0</v>
      </c>
      <c r="Q3564" s="12">
        <v>0</v>
      </c>
      <c r="R3564" s="12">
        <v>76001</v>
      </c>
      <c r="S3564" s="59">
        <v>2.0493150684931507</v>
      </c>
      <c r="T3564" s="59">
        <v>40.87945205479452</v>
      </c>
      <c r="U3564" s="12">
        <v>2</v>
      </c>
      <c r="V3564" s="12">
        <v>5</v>
      </c>
      <c r="W3564" s="12">
        <v>4</v>
      </c>
      <c r="X3564" s="12">
        <v>7</v>
      </c>
      <c r="Y3564" s="12">
        <v>1</v>
      </c>
      <c r="Z3564" s="58">
        <v>0</v>
      </c>
      <c r="AA3564" s="58">
        <v>0</v>
      </c>
      <c r="AB3564" s="58">
        <v>0</v>
      </c>
      <c r="AC3564" s="58" t="s">
        <v>91</v>
      </c>
    </row>
    <row r="3565" spans="1:29" x14ac:dyDescent="0.3">
      <c r="A3565" s="57">
        <v>2240686428</v>
      </c>
      <c r="B3565" s="12" t="s">
        <v>3407</v>
      </c>
      <c r="C3565" s="58" t="s">
        <v>109</v>
      </c>
      <c r="D3565" s="58" t="s">
        <v>112</v>
      </c>
      <c r="E3565" s="58"/>
      <c r="F3565" s="58"/>
      <c r="G3565" s="58">
        <f>+IF(F3565&gt;K3565+100000,F3565-K3565,0)</f>
        <v>0</v>
      </c>
      <c r="H3565" s="58"/>
      <c r="I3565" s="58"/>
      <c r="J3565" s="58"/>
      <c r="K3565" s="58">
        <v>2612346</v>
      </c>
      <c r="L3565" s="12" t="s">
        <v>91</v>
      </c>
      <c r="M3565" s="12" t="s">
        <v>91</v>
      </c>
      <c r="N3565" s="12" t="s">
        <v>91</v>
      </c>
      <c r="O3565" s="12">
        <v>4</v>
      </c>
      <c r="P3565" s="12">
        <v>0</v>
      </c>
      <c r="Q3565" s="12">
        <v>0</v>
      </c>
      <c r="R3565" s="12">
        <v>76001</v>
      </c>
      <c r="S3565" s="59">
        <v>2.0493150684931507</v>
      </c>
      <c r="T3565" s="59">
        <v>35.457534246575342</v>
      </c>
      <c r="U3565" s="12">
        <v>1</v>
      </c>
      <c r="V3565" s="12">
        <v>5</v>
      </c>
      <c r="W3565" s="12">
        <v>4</v>
      </c>
      <c r="X3565" s="12">
        <v>6</v>
      </c>
      <c r="Y3565" s="12">
        <v>2</v>
      </c>
      <c r="Z3565" s="58">
        <v>0</v>
      </c>
      <c r="AA3565" s="58">
        <v>0</v>
      </c>
      <c r="AB3565" s="58">
        <v>0</v>
      </c>
      <c r="AC3565" s="58" t="s">
        <v>91</v>
      </c>
    </row>
    <row r="3566" spans="1:29" x14ac:dyDescent="0.3">
      <c r="A3566" s="57">
        <v>2464480</v>
      </c>
      <c r="B3566" s="12" t="s">
        <v>3408</v>
      </c>
      <c r="C3566" s="58" t="s">
        <v>109</v>
      </c>
      <c r="D3566" s="58" t="s">
        <v>112</v>
      </c>
      <c r="E3566" s="58"/>
      <c r="F3566" s="58"/>
      <c r="G3566" s="58">
        <f>+IF(F3566&gt;K3566+100000,F3566-K3566,0)</f>
        <v>0</v>
      </c>
      <c r="H3566" s="58"/>
      <c r="I3566" s="58"/>
      <c r="J3566" s="58"/>
      <c r="K3566" s="58">
        <v>2618290</v>
      </c>
      <c r="L3566" s="12" t="s">
        <v>91</v>
      </c>
      <c r="M3566" s="12" t="s">
        <v>91</v>
      </c>
      <c r="N3566" s="12" t="s">
        <v>91</v>
      </c>
      <c r="O3566" s="12">
        <v>4</v>
      </c>
      <c r="P3566" s="12">
        <v>0</v>
      </c>
      <c r="Q3566" s="12">
        <v>0</v>
      </c>
      <c r="R3566" s="12">
        <v>68615</v>
      </c>
      <c r="S3566" s="59">
        <v>9.1726027397260275</v>
      </c>
      <c r="T3566" s="59">
        <v>48.517808219178079</v>
      </c>
      <c r="U3566" s="12">
        <v>1</v>
      </c>
      <c r="V3566" s="12">
        <v>1</v>
      </c>
      <c r="W3566" s="12">
        <v>1</v>
      </c>
      <c r="X3566" s="12">
        <v>2</v>
      </c>
      <c r="Y3566" s="12">
        <v>3</v>
      </c>
      <c r="Z3566" s="58">
        <v>0</v>
      </c>
      <c r="AA3566" s="58">
        <v>0</v>
      </c>
      <c r="AB3566" s="58">
        <v>0</v>
      </c>
      <c r="AC3566" s="58" t="s">
        <v>91</v>
      </c>
    </row>
    <row r="3567" spans="1:29" x14ac:dyDescent="0.3">
      <c r="A3567" s="57">
        <v>84464244</v>
      </c>
      <c r="B3567" s="12" t="s">
        <v>3409</v>
      </c>
      <c r="C3567" s="58" t="s">
        <v>108</v>
      </c>
      <c r="D3567" s="58" t="s">
        <v>29</v>
      </c>
      <c r="E3567" s="58"/>
      <c r="F3567" s="58">
        <v>3475103</v>
      </c>
      <c r="G3567" s="58">
        <f>+IF(F3567&gt;K3567+100000,F3567-K3567,0)</f>
        <v>855684</v>
      </c>
      <c r="H3567" s="58">
        <v>177766</v>
      </c>
      <c r="I3567" s="58">
        <v>0</v>
      </c>
      <c r="J3567" s="58">
        <v>0</v>
      </c>
      <c r="K3567" s="58">
        <v>2619419</v>
      </c>
      <c r="L3567" s="12" t="s">
        <v>88</v>
      </c>
      <c r="M3567" s="12" t="s">
        <v>89</v>
      </c>
      <c r="N3567" s="12" t="s">
        <v>10</v>
      </c>
      <c r="O3567" s="12">
        <v>4</v>
      </c>
      <c r="P3567" s="12">
        <v>0</v>
      </c>
      <c r="Q3567" s="12">
        <v>0</v>
      </c>
      <c r="R3567" s="12">
        <v>13838</v>
      </c>
      <c r="S3567" s="59">
        <v>7.7178082191780826</v>
      </c>
      <c r="T3567" s="59">
        <v>41.079452054794523</v>
      </c>
      <c r="U3567" s="12">
        <v>1</v>
      </c>
      <c r="V3567" s="12">
        <v>2</v>
      </c>
      <c r="W3567" s="12">
        <v>1</v>
      </c>
      <c r="X3567" s="12">
        <v>2</v>
      </c>
      <c r="Y3567" s="12">
        <v>3</v>
      </c>
      <c r="Z3567" s="58">
        <v>0</v>
      </c>
      <c r="AA3567" s="58">
        <v>0</v>
      </c>
      <c r="AB3567" s="58">
        <v>0</v>
      </c>
      <c r="AC3567" s="58" t="s">
        <v>91</v>
      </c>
    </row>
    <row r="3568" spans="1:29" x14ac:dyDescent="0.3">
      <c r="A3568" s="57">
        <v>28226200</v>
      </c>
      <c r="B3568" s="12" t="s">
        <v>3411</v>
      </c>
      <c r="C3568" s="58" t="s">
        <v>109</v>
      </c>
      <c r="D3568" s="58" t="s">
        <v>112</v>
      </c>
      <c r="E3568" s="58"/>
      <c r="F3568" s="58"/>
      <c r="G3568" s="58">
        <f>+IF(F3568&gt;K3568+100000,F3568-K3568,0)</f>
        <v>0</v>
      </c>
      <c r="H3568" s="58"/>
      <c r="I3568" s="58"/>
      <c r="J3568" s="58"/>
      <c r="K3568" s="58">
        <v>2621620</v>
      </c>
      <c r="L3568" s="12" t="s">
        <v>91</v>
      </c>
      <c r="M3568" s="12" t="s">
        <v>91</v>
      </c>
      <c r="N3568" s="12" t="s">
        <v>91</v>
      </c>
      <c r="O3568" s="12">
        <v>4</v>
      </c>
      <c r="P3568" s="12">
        <v>0</v>
      </c>
      <c r="Q3568" s="12">
        <v>0</v>
      </c>
      <c r="R3568" s="12">
        <v>68418</v>
      </c>
      <c r="S3568" s="59">
        <v>7.2986301369863016</v>
      </c>
      <c r="T3568" s="59">
        <v>41.643835616438359</v>
      </c>
      <c r="U3568" s="12">
        <v>2</v>
      </c>
      <c r="V3568" s="12">
        <v>1</v>
      </c>
      <c r="W3568" s="12">
        <v>1</v>
      </c>
      <c r="X3568" s="12">
        <v>2</v>
      </c>
      <c r="Y3568" s="12">
        <v>2</v>
      </c>
      <c r="Z3568" s="58">
        <v>0</v>
      </c>
      <c r="AA3568" s="58">
        <v>0</v>
      </c>
      <c r="AB3568" s="58">
        <v>0</v>
      </c>
      <c r="AC3568" s="58" t="s">
        <v>91</v>
      </c>
    </row>
    <row r="3569" spans="1:29" x14ac:dyDescent="0.3">
      <c r="A3569" s="57">
        <v>24626484</v>
      </c>
      <c r="B3569" s="12" t="s">
        <v>3412</v>
      </c>
      <c r="C3569" s="58" t="s">
        <v>109</v>
      </c>
      <c r="D3569" s="58" t="s">
        <v>112</v>
      </c>
      <c r="E3569" s="58"/>
      <c r="F3569" s="58"/>
      <c r="G3569" s="58">
        <f>+IF(F3569&gt;K3569+100000,F3569-K3569,0)</f>
        <v>0</v>
      </c>
      <c r="H3569" s="58"/>
      <c r="I3569" s="58"/>
      <c r="J3569" s="58"/>
      <c r="K3569" s="58">
        <v>2623313</v>
      </c>
      <c r="L3569" s="12" t="s">
        <v>91</v>
      </c>
      <c r="M3569" s="12" t="s">
        <v>91</v>
      </c>
      <c r="N3569" s="12" t="s">
        <v>91</v>
      </c>
      <c r="O3569" s="12">
        <v>4</v>
      </c>
      <c r="P3569" s="12">
        <v>0</v>
      </c>
      <c r="Q3569" s="12">
        <v>0</v>
      </c>
      <c r="R3569" s="12">
        <v>68895</v>
      </c>
      <c r="S3569" s="59">
        <v>13.635616438356164</v>
      </c>
      <c r="T3569" s="59">
        <v>50.638356164383559</v>
      </c>
      <c r="U3569" s="12">
        <v>1</v>
      </c>
      <c r="V3569" s="12">
        <v>2</v>
      </c>
      <c r="W3569" s="12">
        <v>3</v>
      </c>
      <c r="X3569" s="12">
        <v>2</v>
      </c>
      <c r="Y3569" s="12">
        <v>1</v>
      </c>
      <c r="Z3569" s="58">
        <v>0</v>
      </c>
      <c r="AA3569" s="58">
        <v>0</v>
      </c>
      <c r="AB3569" s="58">
        <v>0</v>
      </c>
      <c r="AC3569" s="58" t="s">
        <v>91</v>
      </c>
    </row>
    <row r="3570" spans="1:29" x14ac:dyDescent="0.3">
      <c r="A3570" s="57">
        <v>2062820888</v>
      </c>
      <c r="B3570" s="12" t="s">
        <v>3413</v>
      </c>
      <c r="C3570" s="58" t="s">
        <v>108</v>
      </c>
      <c r="D3570" s="58" t="s">
        <v>114</v>
      </c>
      <c r="E3570" s="58">
        <v>665167</v>
      </c>
      <c r="F3570" s="58">
        <v>3728009</v>
      </c>
      <c r="G3570" s="58">
        <f>+IF(F3570&gt;K3570+100000,F3570-K3570,0)</f>
        <v>1104389</v>
      </c>
      <c r="H3570" s="58">
        <v>177766</v>
      </c>
      <c r="I3570" s="58">
        <v>0</v>
      </c>
      <c r="J3570" s="58">
        <v>2800000</v>
      </c>
      <c r="K3570" s="58">
        <v>2623620</v>
      </c>
      <c r="L3570" s="12" t="s">
        <v>87</v>
      </c>
      <c r="M3570" s="12" t="s">
        <v>89</v>
      </c>
      <c r="N3570" s="12" t="s">
        <v>10</v>
      </c>
      <c r="O3570" s="12">
        <v>4</v>
      </c>
      <c r="P3570" s="12">
        <v>0</v>
      </c>
      <c r="Q3570" s="12">
        <v>0</v>
      </c>
      <c r="R3570" s="12">
        <v>68276</v>
      </c>
      <c r="S3570" s="59">
        <v>4.4904109589041097</v>
      </c>
      <c r="T3570" s="59">
        <v>30.712328767123289</v>
      </c>
      <c r="U3570" s="12">
        <v>1</v>
      </c>
      <c r="V3570" s="12">
        <v>3</v>
      </c>
      <c r="W3570" s="12">
        <v>1</v>
      </c>
      <c r="X3570" s="12">
        <v>3</v>
      </c>
      <c r="Y3570" s="12">
        <v>3</v>
      </c>
      <c r="Z3570" s="58">
        <v>0</v>
      </c>
      <c r="AA3570" s="58">
        <v>0</v>
      </c>
      <c r="AB3570" s="58">
        <v>0</v>
      </c>
      <c r="AC3570" s="58" t="s">
        <v>91</v>
      </c>
    </row>
    <row r="3571" spans="1:29" x14ac:dyDescent="0.3">
      <c r="A3571" s="57">
        <v>2200802826</v>
      </c>
      <c r="B3571" s="12" t="s">
        <v>3414</v>
      </c>
      <c r="C3571" s="58" t="s">
        <v>108</v>
      </c>
      <c r="D3571" s="58" t="s">
        <v>113</v>
      </c>
      <c r="E3571" s="58"/>
      <c r="F3571" s="58">
        <v>839902</v>
      </c>
      <c r="G3571" s="58">
        <f>+IF(F3571&gt;K3571+100000,F3571-K3571,0)</f>
        <v>0</v>
      </c>
      <c r="H3571" s="58">
        <v>87730</v>
      </c>
      <c r="I3571" s="58">
        <v>0</v>
      </c>
      <c r="J3571" s="58">
        <v>0</v>
      </c>
      <c r="K3571" s="58">
        <v>2629429</v>
      </c>
      <c r="L3571" s="12" t="s">
        <v>88</v>
      </c>
      <c r="M3571" s="12" t="s">
        <v>89</v>
      </c>
      <c r="N3571" s="12" t="s">
        <v>10</v>
      </c>
      <c r="O3571" s="12">
        <v>4</v>
      </c>
      <c r="P3571" s="12">
        <v>0</v>
      </c>
      <c r="Q3571" s="12">
        <v>0</v>
      </c>
      <c r="R3571" s="12">
        <v>68615</v>
      </c>
      <c r="S3571" s="59">
        <v>4.4082191780821915</v>
      </c>
      <c r="T3571" s="59">
        <v>30.235616438356164</v>
      </c>
      <c r="U3571" s="12">
        <v>1</v>
      </c>
      <c r="V3571" s="12">
        <v>1</v>
      </c>
      <c r="W3571" s="12">
        <v>1</v>
      </c>
      <c r="X3571" s="12">
        <v>3</v>
      </c>
      <c r="Y3571" s="12">
        <v>1</v>
      </c>
      <c r="Z3571" s="58">
        <v>0</v>
      </c>
      <c r="AA3571" s="58">
        <v>0</v>
      </c>
      <c r="AB3571" s="58">
        <v>0</v>
      </c>
      <c r="AC3571" s="58" t="s">
        <v>91</v>
      </c>
    </row>
    <row r="3572" spans="1:29" x14ac:dyDescent="0.3">
      <c r="A3572" s="57">
        <v>28448624</v>
      </c>
      <c r="B3572" s="12" t="s">
        <v>3416</v>
      </c>
      <c r="C3572" s="58" t="s">
        <v>108</v>
      </c>
      <c r="D3572" s="58" t="s">
        <v>113</v>
      </c>
      <c r="E3572" s="58">
        <v>269280</v>
      </c>
      <c r="F3572" s="58">
        <v>838596</v>
      </c>
      <c r="G3572" s="58">
        <f>+IF(F3572&gt;K3572+100000,F3572-K3572,0)</f>
        <v>0</v>
      </c>
      <c r="H3572" s="58">
        <v>137500</v>
      </c>
      <c r="I3572" s="58">
        <v>0</v>
      </c>
      <c r="J3572" s="58">
        <v>0</v>
      </c>
      <c r="K3572" s="58">
        <v>2639420</v>
      </c>
      <c r="L3572" s="12" t="s">
        <v>88</v>
      </c>
      <c r="M3572" s="12" t="s">
        <v>89</v>
      </c>
      <c r="N3572" s="12" t="s">
        <v>10</v>
      </c>
      <c r="O3572" s="12">
        <v>4</v>
      </c>
      <c r="P3572" s="12">
        <v>0</v>
      </c>
      <c r="Q3572" s="12">
        <v>0</v>
      </c>
      <c r="R3572" s="12">
        <v>68895</v>
      </c>
      <c r="S3572" s="59">
        <v>7.3835616438356162</v>
      </c>
      <c r="T3572" s="59">
        <v>47.93150684931507</v>
      </c>
      <c r="U3572" s="12">
        <v>2</v>
      </c>
      <c r="V3572" s="12">
        <v>2</v>
      </c>
      <c r="W3572" s="12">
        <v>2</v>
      </c>
      <c r="X3572" s="12">
        <v>2</v>
      </c>
      <c r="Y3572" s="12">
        <v>3</v>
      </c>
      <c r="Z3572" s="58">
        <v>0</v>
      </c>
      <c r="AA3572" s="58">
        <v>0</v>
      </c>
      <c r="AB3572" s="58">
        <v>0</v>
      </c>
      <c r="AC3572" s="58" t="s">
        <v>91</v>
      </c>
    </row>
    <row r="3573" spans="1:29" x14ac:dyDescent="0.3">
      <c r="A3573" s="57">
        <v>2468680</v>
      </c>
      <c r="B3573" s="12" t="s">
        <v>3417</v>
      </c>
      <c r="C3573" s="58" t="s">
        <v>109</v>
      </c>
      <c r="D3573" s="58" t="s">
        <v>112</v>
      </c>
      <c r="E3573" s="58">
        <v>332583</v>
      </c>
      <c r="F3573" s="58"/>
      <c r="G3573" s="58">
        <f>+IF(F3573&gt;K3573+100000,F3573-K3573,0)</f>
        <v>0</v>
      </c>
      <c r="H3573" s="58"/>
      <c r="I3573" s="58"/>
      <c r="J3573" s="58"/>
      <c r="K3573" s="58">
        <v>2640244</v>
      </c>
      <c r="L3573" s="12" t="s">
        <v>91</v>
      </c>
      <c r="M3573" s="12" t="s">
        <v>91</v>
      </c>
      <c r="N3573" s="12" t="s">
        <v>91</v>
      </c>
      <c r="O3573" s="12">
        <v>4</v>
      </c>
      <c r="P3573" s="12">
        <v>0</v>
      </c>
      <c r="Q3573" s="12">
        <v>0</v>
      </c>
      <c r="R3573" s="12">
        <v>68615</v>
      </c>
      <c r="S3573" s="59">
        <v>0.67123287671232879</v>
      </c>
      <c r="T3573" s="59">
        <v>40.608219178082194</v>
      </c>
      <c r="U3573" s="12">
        <v>1</v>
      </c>
      <c r="V3573" s="12">
        <v>2</v>
      </c>
      <c r="W3573" s="12">
        <v>1</v>
      </c>
      <c r="X3573" s="12">
        <v>3</v>
      </c>
      <c r="Y3573" s="12">
        <v>1</v>
      </c>
      <c r="Z3573" s="58">
        <v>0</v>
      </c>
      <c r="AA3573" s="58">
        <v>0</v>
      </c>
      <c r="AB3573" s="58">
        <v>0</v>
      </c>
      <c r="AC3573" s="58" t="s">
        <v>91</v>
      </c>
    </row>
    <row r="3574" spans="1:29" x14ac:dyDescent="0.3">
      <c r="A3574" s="57">
        <v>46866642</v>
      </c>
      <c r="B3574" s="12" t="s">
        <v>3418</v>
      </c>
      <c r="C3574" s="58" t="s">
        <v>109</v>
      </c>
      <c r="D3574" s="58" t="s">
        <v>112</v>
      </c>
      <c r="E3574" s="58">
        <v>223000</v>
      </c>
      <c r="F3574" s="58"/>
      <c r="G3574" s="58">
        <f>+IF(F3574&gt;K3574+100000,F3574-K3574,0)</f>
        <v>0</v>
      </c>
      <c r="H3574" s="58"/>
      <c r="I3574" s="58"/>
      <c r="J3574" s="58"/>
      <c r="K3574" s="58">
        <v>2644629</v>
      </c>
      <c r="L3574" s="12" t="s">
        <v>91</v>
      </c>
      <c r="M3574" s="12" t="s">
        <v>91</v>
      </c>
      <c r="N3574" s="12" t="s">
        <v>91</v>
      </c>
      <c r="O3574" s="12">
        <v>4</v>
      </c>
      <c r="P3574" s="12">
        <v>0</v>
      </c>
      <c r="Q3574" s="12">
        <v>0</v>
      </c>
      <c r="R3574" s="12">
        <v>13001</v>
      </c>
      <c r="S3574" s="59">
        <v>5.6301369863013697</v>
      </c>
      <c r="T3574" s="59">
        <v>44.88219178082192</v>
      </c>
      <c r="U3574" s="12">
        <v>2</v>
      </c>
      <c r="V3574" s="12">
        <v>5</v>
      </c>
      <c r="W3574" s="12">
        <v>2</v>
      </c>
      <c r="X3574" s="12">
        <v>3</v>
      </c>
      <c r="Y3574" s="12">
        <v>1</v>
      </c>
      <c r="Z3574" s="58">
        <v>0</v>
      </c>
      <c r="AA3574" s="58">
        <v>0</v>
      </c>
      <c r="AB3574" s="58">
        <v>0</v>
      </c>
      <c r="AC3574" s="58" t="s">
        <v>91</v>
      </c>
    </row>
    <row r="3575" spans="1:29" x14ac:dyDescent="0.3">
      <c r="A3575" s="57">
        <v>66262260</v>
      </c>
      <c r="B3575" s="12" t="s">
        <v>3421</v>
      </c>
      <c r="C3575" s="58" t="s">
        <v>108</v>
      </c>
      <c r="D3575" s="58" t="s">
        <v>113</v>
      </c>
      <c r="E3575" s="58">
        <v>374334</v>
      </c>
      <c r="F3575" s="58">
        <v>1394798</v>
      </c>
      <c r="G3575" s="58">
        <f>+IF(F3575&gt;K3575+100000,F3575-K3575,0)</f>
        <v>0</v>
      </c>
      <c r="H3575" s="58">
        <v>105709</v>
      </c>
      <c r="I3575" s="58">
        <v>0</v>
      </c>
      <c r="J3575" s="58">
        <v>0</v>
      </c>
      <c r="K3575" s="58">
        <v>2649770</v>
      </c>
      <c r="L3575" s="12" t="s">
        <v>88</v>
      </c>
      <c r="M3575" s="12" t="s">
        <v>89</v>
      </c>
      <c r="N3575" s="12" t="s">
        <v>10</v>
      </c>
      <c r="O3575" s="12">
        <v>4</v>
      </c>
      <c r="P3575" s="12">
        <v>0</v>
      </c>
      <c r="Q3575" s="12">
        <v>0</v>
      </c>
      <c r="R3575" s="12">
        <v>11001</v>
      </c>
      <c r="S3575" s="59">
        <v>8.4246575342465757</v>
      </c>
      <c r="T3575" s="59">
        <v>50.473972602739728</v>
      </c>
      <c r="U3575" s="12">
        <v>2</v>
      </c>
      <c r="V3575" s="12">
        <v>2</v>
      </c>
      <c r="W3575" s="12">
        <v>2</v>
      </c>
      <c r="X3575" s="12">
        <v>2</v>
      </c>
      <c r="Y3575" s="12">
        <v>4</v>
      </c>
      <c r="Z3575" s="58">
        <v>0</v>
      </c>
      <c r="AA3575" s="58">
        <v>0</v>
      </c>
      <c r="AB3575" s="58">
        <v>0</v>
      </c>
      <c r="AC3575" s="58" t="s">
        <v>91</v>
      </c>
    </row>
    <row r="3576" spans="1:29" x14ac:dyDescent="0.3">
      <c r="A3576" s="57">
        <v>4206886</v>
      </c>
      <c r="B3576" s="12" t="s">
        <v>3422</v>
      </c>
      <c r="C3576" s="58" t="s">
        <v>109</v>
      </c>
      <c r="D3576" s="58" t="s">
        <v>117</v>
      </c>
      <c r="E3576" s="58">
        <v>18065990</v>
      </c>
      <c r="F3576" s="58"/>
      <c r="G3576" s="58">
        <f>+IF(F3576&gt;K3576+100000,F3576-K3576,0)</f>
        <v>0</v>
      </c>
      <c r="H3576" s="58"/>
      <c r="I3576" s="58"/>
      <c r="J3576" s="58"/>
      <c r="K3576" s="58">
        <v>2654683</v>
      </c>
      <c r="L3576" s="12" t="s">
        <v>91</v>
      </c>
      <c r="M3576" s="12" t="s">
        <v>91</v>
      </c>
      <c r="N3576" s="12" t="s">
        <v>91</v>
      </c>
      <c r="O3576" s="12">
        <v>4</v>
      </c>
      <c r="P3576" s="12">
        <v>0</v>
      </c>
      <c r="Q3576" s="12">
        <v>0</v>
      </c>
      <c r="R3576" s="12">
        <v>76130</v>
      </c>
      <c r="S3576" s="59">
        <v>4.4684931506849317</v>
      </c>
      <c r="T3576" s="59">
        <v>50.772602739726025</v>
      </c>
      <c r="U3576" s="12">
        <v>1</v>
      </c>
      <c r="V3576" s="12">
        <v>2</v>
      </c>
      <c r="W3576" s="12">
        <v>1</v>
      </c>
      <c r="X3576" s="12">
        <v>2</v>
      </c>
      <c r="Y3576" s="12">
        <v>1</v>
      </c>
      <c r="Z3576" s="58">
        <v>0</v>
      </c>
      <c r="AA3576" s="58">
        <v>0</v>
      </c>
      <c r="AB3576" s="58">
        <v>0</v>
      </c>
      <c r="AC3576" s="58" t="s">
        <v>91</v>
      </c>
    </row>
    <row r="3577" spans="1:29" x14ac:dyDescent="0.3">
      <c r="A3577" s="57">
        <v>2244840440</v>
      </c>
      <c r="B3577" s="12" t="s">
        <v>3423</v>
      </c>
      <c r="C3577" s="58" t="s">
        <v>109</v>
      </c>
      <c r="D3577" s="58" t="s">
        <v>117</v>
      </c>
      <c r="E3577" s="58">
        <v>64578465</v>
      </c>
      <c r="F3577" s="58"/>
      <c r="G3577" s="58">
        <f>+IF(F3577&gt;K3577+100000,F3577-K3577,0)</f>
        <v>0</v>
      </c>
      <c r="H3577" s="58"/>
      <c r="I3577" s="58"/>
      <c r="J3577" s="58"/>
      <c r="K3577" s="58">
        <v>2654694</v>
      </c>
      <c r="L3577" s="12" t="s">
        <v>91</v>
      </c>
      <c r="M3577" s="12" t="s">
        <v>91</v>
      </c>
      <c r="N3577" s="12" t="s">
        <v>91</v>
      </c>
      <c r="O3577" s="12">
        <v>4</v>
      </c>
      <c r="P3577" s="12">
        <v>0</v>
      </c>
      <c r="Q3577" s="12">
        <v>0</v>
      </c>
      <c r="R3577" s="12">
        <v>76001</v>
      </c>
      <c r="S3577" s="59">
        <v>4.4657534246575343</v>
      </c>
      <c r="T3577" s="59">
        <v>30.158904109589042</v>
      </c>
      <c r="U3577" s="12">
        <v>1</v>
      </c>
      <c r="V3577" s="12">
        <v>0</v>
      </c>
      <c r="W3577" s="12">
        <v>1</v>
      </c>
      <c r="X3577" s="12">
        <v>3</v>
      </c>
      <c r="Y3577" s="12">
        <v>1</v>
      </c>
      <c r="Z3577" s="58">
        <v>0</v>
      </c>
      <c r="AA3577" s="58">
        <v>0</v>
      </c>
      <c r="AB3577" s="58">
        <v>0</v>
      </c>
      <c r="AC3577" s="58" t="s">
        <v>91</v>
      </c>
    </row>
    <row r="3578" spans="1:29" x14ac:dyDescent="0.3">
      <c r="A3578" s="57">
        <v>4480202</v>
      </c>
      <c r="B3578" s="12" t="s">
        <v>3424</v>
      </c>
      <c r="C3578" s="58" t="s">
        <v>109</v>
      </c>
      <c r="D3578" s="58" t="s">
        <v>117</v>
      </c>
      <c r="E3578" s="58">
        <v>12558212</v>
      </c>
      <c r="F3578" s="58"/>
      <c r="G3578" s="58">
        <f>+IF(F3578&gt;K3578+100000,F3578-K3578,0)</f>
        <v>0</v>
      </c>
      <c r="H3578" s="58"/>
      <c r="I3578" s="58"/>
      <c r="J3578" s="58"/>
      <c r="K3578" s="58">
        <v>2658498</v>
      </c>
      <c r="L3578" s="12" t="s">
        <v>91</v>
      </c>
      <c r="M3578" s="12" t="s">
        <v>91</v>
      </c>
      <c r="N3578" s="12" t="s">
        <v>91</v>
      </c>
      <c r="O3578" s="12">
        <v>4</v>
      </c>
      <c r="P3578" s="12">
        <v>0</v>
      </c>
      <c r="Q3578" s="12">
        <v>0</v>
      </c>
      <c r="R3578" s="12">
        <v>76130</v>
      </c>
      <c r="S3578" s="59">
        <v>0.59726027397260273</v>
      </c>
      <c r="T3578" s="59">
        <v>38.260273972602739</v>
      </c>
      <c r="U3578" s="12">
        <v>1</v>
      </c>
      <c r="V3578" s="12">
        <v>2</v>
      </c>
      <c r="W3578" s="12">
        <v>2</v>
      </c>
      <c r="X3578" s="12">
        <v>2</v>
      </c>
      <c r="Y3578" s="12">
        <v>3</v>
      </c>
      <c r="Z3578" s="58">
        <v>0</v>
      </c>
      <c r="AA3578" s="58">
        <v>0</v>
      </c>
      <c r="AB3578" s="58">
        <v>0</v>
      </c>
      <c r="AC3578" s="58" t="s">
        <v>91</v>
      </c>
    </row>
    <row r="3579" spans="1:29" x14ac:dyDescent="0.3">
      <c r="A3579" s="57">
        <v>4040626</v>
      </c>
      <c r="B3579" s="12" t="s">
        <v>3427</v>
      </c>
      <c r="C3579" s="58" t="s">
        <v>108</v>
      </c>
      <c r="D3579" s="58" t="s">
        <v>117</v>
      </c>
      <c r="E3579" s="58">
        <v>3093462</v>
      </c>
      <c r="F3579" s="58">
        <v>2836496</v>
      </c>
      <c r="G3579" s="58">
        <f>+IF(F3579&gt;K3579+100000,F3579-K3579,0)</f>
        <v>169183</v>
      </c>
      <c r="H3579" s="58">
        <v>305947</v>
      </c>
      <c r="I3579" s="58">
        <v>0</v>
      </c>
      <c r="J3579" s="58">
        <v>2000000</v>
      </c>
      <c r="K3579" s="58">
        <v>2667313</v>
      </c>
      <c r="L3579" s="12" t="s">
        <v>87</v>
      </c>
      <c r="M3579" s="12" t="s">
        <v>89</v>
      </c>
      <c r="N3579" s="12" t="s">
        <v>10</v>
      </c>
      <c r="O3579" s="12">
        <v>4</v>
      </c>
      <c r="P3579" s="12">
        <v>0</v>
      </c>
      <c r="Q3579" s="12">
        <v>0</v>
      </c>
      <c r="R3579" s="12">
        <v>76130</v>
      </c>
      <c r="S3579" s="59">
        <v>2.8410958904109589</v>
      </c>
      <c r="T3579" s="59">
        <v>39.150684931506852</v>
      </c>
      <c r="U3579" s="12">
        <v>1</v>
      </c>
      <c r="V3579" s="12">
        <v>0</v>
      </c>
      <c r="W3579" s="12">
        <v>1</v>
      </c>
      <c r="X3579" s="12">
        <v>3</v>
      </c>
      <c r="Y3579" s="12">
        <v>3</v>
      </c>
      <c r="Z3579" s="58">
        <v>0</v>
      </c>
      <c r="AA3579" s="58">
        <v>0</v>
      </c>
      <c r="AB3579" s="58">
        <v>0</v>
      </c>
      <c r="AC3579" s="58" t="s">
        <v>91</v>
      </c>
    </row>
    <row r="3580" spans="1:29" x14ac:dyDescent="0.3">
      <c r="A3580" s="57">
        <v>4268006</v>
      </c>
      <c r="B3580" s="12" t="s">
        <v>3429</v>
      </c>
      <c r="C3580" s="58" t="s">
        <v>109</v>
      </c>
      <c r="D3580" s="58" t="s">
        <v>112</v>
      </c>
      <c r="E3580" s="58">
        <v>1397667</v>
      </c>
      <c r="F3580" s="58"/>
      <c r="G3580" s="58">
        <f>+IF(F3580&gt;K3580+100000,F3580-K3580,0)</f>
        <v>0</v>
      </c>
      <c r="H3580" s="58"/>
      <c r="I3580" s="58"/>
      <c r="J3580" s="58"/>
      <c r="K3580" s="58">
        <v>2667313</v>
      </c>
      <c r="L3580" s="12" t="s">
        <v>91</v>
      </c>
      <c r="M3580" s="12" t="s">
        <v>91</v>
      </c>
      <c r="N3580" s="12" t="s">
        <v>91</v>
      </c>
      <c r="O3580" s="12">
        <v>4</v>
      </c>
      <c r="P3580" s="12">
        <v>0</v>
      </c>
      <c r="Q3580" s="12">
        <v>0</v>
      </c>
      <c r="R3580" s="12">
        <v>76001</v>
      </c>
      <c r="S3580" s="59">
        <v>2.8410958904109589</v>
      </c>
      <c r="T3580" s="59">
        <v>43.857534246575341</v>
      </c>
      <c r="U3580" s="12">
        <v>1</v>
      </c>
      <c r="V3580" s="12">
        <v>0</v>
      </c>
      <c r="W3580" s="12">
        <v>4</v>
      </c>
      <c r="X3580" s="12">
        <v>4</v>
      </c>
      <c r="Y3580" s="12">
        <v>1</v>
      </c>
      <c r="Z3580" s="58">
        <v>0</v>
      </c>
      <c r="AA3580" s="58">
        <v>0</v>
      </c>
      <c r="AB3580" s="58">
        <v>0</v>
      </c>
      <c r="AC3580" s="58" t="s">
        <v>91</v>
      </c>
    </row>
    <row r="3581" spans="1:29" x14ac:dyDescent="0.3">
      <c r="A3581" s="57">
        <v>44088464</v>
      </c>
      <c r="B3581" s="12" t="s">
        <v>3430</v>
      </c>
      <c r="C3581" s="58" t="s">
        <v>109</v>
      </c>
      <c r="D3581" s="58" t="s">
        <v>112</v>
      </c>
      <c r="E3581" s="58">
        <v>256017</v>
      </c>
      <c r="F3581" s="58"/>
      <c r="G3581" s="58">
        <f>+IF(F3581&gt;K3581+100000,F3581-K3581,0)</f>
        <v>0</v>
      </c>
      <c r="H3581" s="58"/>
      <c r="I3581" s="58"/>
      <c r="J3581" s="58"/>
      <c r="K3581" s="58">
        <v>2667313</v>
      </c>
      <c r="L3581" s="12" t="s">
        <v>91</v>
      </c>
      <c r="M3581" s="12" t="s">
        <v>91</v>
      </c>
      <c r="N3581" s="12" t="s">
        <v>91</v>
      </c>
      <c r="O3581" s="12">
        <v>4</v>
      </c>
      <c r="P3581" s="12">
        <v>0</v>
      </c>
      <c r="Q3581" s="12">
        <v>0</v>
      </c>
      <c r="R3581" s="12">
        <v>5631</v>
      </c>
      <c r="S3581" s="59">
        <v>2.8410958904109589</v>
      </c>
      <c r="T3581" s="59">
        <v>36.602739726027394</v>
      </c>
      <c r="U3581" s="12">
        <v>2</v>
      </c>
      <c r="V3581" s="12">
        <v>0</v>
      </c>
      <c r="W3581" s="12">
        <v>2</v>
      </c>
      <c r="X3581" s="12">
        <v>6</v>
      </c>
      <c r="Y3581" s="12">
        <v>1</v>
      </c>
      <c r="Z3581" s="58">
        <v>0</v>
      </c>
      <c r="AA3581" s="58">
        <v>0</v>
      </c>
      <c r="AB3581" s="58">
        <v>0</v>
      </c>
      <c r="AC3581" s="58" t="s">
        <v>91</v>
      </c>
    </row>
    <row r="3582" spans="1:29" x14ac:dyDescent="0.3">
      <c r="A3582" s="57">
        <v>42026806</v>
      </c>
      <c r="B3582" s="12" t="s">
        <v>3431</v>
      </c>
      <c r="C3582" s="58" t="s">
        <v>109</v>
      </c>
      <c r="D3582" s="58" t="s">
        <v>112</v>
      </c>
      <c r="E3582" s="58"/>
      <c r="F3582" s="58"/>
      <c r="G3582" s="58">
        <f>+IF(F3582&gt;K3582+100000,F3582-K3582,0)</f>
        <v>0</v>
      </c>
      <c r="H3582" s="58"/>
      <c r="I3582" s="58"/>
      <c r="J3582" s="58"/>
      <c r="K3582" s="58">
        <v>2667313</v>
      </c>
      <c r="L3582" s="12" t="s">
        <v>91</v>
      </c>
      <c r="M3582" s="12" t="s">
        <v>91</v>
      </c>
      <c r="N3582" s="12" t="s">
        <v>91</v>
      </c>
      <c r="O3582" s="12">
        <v>4</v>
      </c>
      <c r="P3582" s="12">
        <v>0</v>
      </c>
      <c r="Q3582" s="12">
        <v>0</v>
      </c>
      <c r="R3582" s="12">
        <v>76001</v>
      </c>
      <c r="S3582" s="59">
        <v>2.8410958904109589</v>
      </c>
      <c r="T3582" s="59">
        <v>48.701369863013696</v>
      </c>
      <c r="U3582" s="12">
        <v>2</v>
      </c>
      <c r="V3582" s="12">
        <v>0</v>
      </c>
      <c r="W3582" s="12">
        <v>1</v>
      </c>
      <c r="X3582" s="12">
        <v>6</v>
      </c>
      <c r="Y3582" s="12">
        <v>3</v>
      </c>
      <c r="Z3582" s="58">
        <v>0</v>
      </c>
      <c r="AA3582" s="58">
        <v>0</v>
      </c>
      <c r="AB3582" s="58">
        <v>0</v>
      </c>
      <c r="AC3582" s="58" t="s">
        <v>91</v>
      </c>
    </row>
    <row r="3583" spans="1:29" x14ac:dyDescent="0.3">
      <c r="A3583" s="57">
        <v>2462822</v>
      </c>
      <c r="B3583" s="12" t="s">
        <v>3432</v>
      </c>
      <c r="C3583" s="58" t="s">
        <v>109</v>
      </c>
      <c r="D3583" s="58" t="s">
        <v>112</v>
      </c>
      <c r="E3583" s="58"/>
      <c r="F3583" s="58"/>
      <c r="G3583" s="58">
        <f>+IF(F3583&gt;K3583+100000,F3583-K3583,0)</f>
        <v>0</v>
      </c>
      <c r="H3583" s="58"/>
      <c r="I3583" s="58"/>
      <c r="J3583" s="58"/>
      <c r="K3583" s="58">
        <v>2671019</v>
      </c>
      <c r="L3583" s="12" t="s">
        <v>91</v>
      </c>
      <c r="M3583" s="12" t="s">
        <v>91</v>
      </c>
      <c r="N3583" s="12" t="s">
        <v>91</v>
      </c>
      <c r="O3583" s="12">
        <v>4</v>
      </c>
      <c r="P3583" s="12">
        <v>0</v>
      </c>
      <c r="Q3583" s="12">
        <v>0</v>
      </c>
      <c r="R3583" s="12">
        <v>68615</v>
      </c>
      <c r="S3583" s="59">
        <v>7.4657534246575343</v>
      </c>
      <c r="T3583" s="59">
        <v>52.290410958904111</v>
      </c>
      <c r="U3583" s="12">
        <v>1</v>
      </c>
      <c r="V3583" s="12">
        <v>1</v>
      </c>
      <c r="W3583" s="12">
        <v>1</v>
      </c>
      <c r="X3583" s="12">
        <v>2</v>
      </c>
      <c r="Y3583" s="12">
        <v>3</v>
      </c>
      <c r="Z3583" s="58">
        <v>0</v>
      </c>
      <c r="AA3583" s="58">
        <v>0</v>
      </c>
      <c r="AB3583" s="58">
        <v>0</v>
      </c>
      <c r="AC3583" s="58" t="s">
        <v>91</v>
      </c>
    </row>
    <row r="3584" spans="1:29" x14ac:dyDescent="0.3">
      <c r="A3584" s="57">
        <v>2008664460</v>
      </c>
      <c r="B3584" s="12" t="s">
        <v>3433</v>
      </c>
      <c r="C3584" s="58" t="s">
        <v>109</v>
      </c>
      <c r="D3584" s="58" t="s">
        <v>112</v>
      </c>
      <c r="E3584" s="58"/>
      <c r="F3584" s="58"/>
      <c r="G3584" s="58">
        <f>+IF(F3584&gt;K3584+100000,F3584-K3584,0)</f>
        <v>0</v>
      </c>
      <c r="H3584" s="58"/>
      <c r="I3584" s="58"/>
      <c r="J3584" s="58"/>
      <c r="K3584" s="58">
        <v>2676629</v>
      </c>
      <c r="L3584" s="12" t="s">
        <v>91</v>
      </c>
      <c r="M3584" s="12" t="s">
        <v>91</v>
      </c>
      <c r="N3584" s="12" t="s">
        <v>91</v>
      </c>
      <c r="O3584" s="12">
        <v>4</v>
      </c>
      <c r="P3584" s="12">
        <v>0</v>
      </c>
      <c r="Q3584" s="12">
        <v>0</v>
      </c>
      <c r="R3584" s="12">
        <v>68001</v>
      </c>
      <c r="S3584" s="59">
        <v>5.8794520547945206</v>
      </c>
      <c r="T3584" s="59">
        <v>33.558904109589044</v>
      </c>
      <c r="U3584" s="12">
        <v>2</v>
      </c>
      <c r="V3584" s="12">
        <v>5</v>
      </c>
      <c r="W3584" s="12">
        <v>3</v>
      </c>
      <c r="X3584" s="12">
        <v>3</v>
      </c>
      <c r="Y3584" s="12">
        <v>1</v>
      </c>
      <c r="Z3584" s="58">
        <v>0</v>
      </c>
      <c r="AA3584" s="58">
        <v>0</v>
      </c>
      <c r="AB3584" s="58">
        <v>0</v>
      </c>
      <c r="AC3584" s="58" t="s">
        <v>91</v>
      </c>
    </row>
    <row r="3585" spans="1:29" x14ac:dyDescent="0.3">
      <c r="A3585" s="57">
        <v>66882228</v>
      </c>
      <c r="B3585" s="12" t="s">
        <v>3437</v>
      </c>
      <c r="C3585" s="58" t="s">
        <v>108</v>
      </c>
      <c r="D3585" s="58" t="s">
        <v>113</v>
      </c>
      <c r="E3585" s="58"/>
      <c r="F3585" s="58">
        <v>2575538</v>
      </c>
      <c r="G3585" s="58">
        <f>+IF(F3585&gt;K3585+100000,F3585-K3585,0)</f>
        <v>0</v>
      </c>
      <c r="H3585" s="58">
        <v>143408</v>
      </c>
      <c r="I3585" s="58">
        <v>0</v>
      </c>
      <c r="J3585" s="58">
        <v>0</v>
      </c>
      <c r="K3585" s="58">
        <v>2682264</v>
      </c>
      <c r="L3585" s="12" t="s">
        <v>88</v>
      </c>
      <c r="M3585" s="12" t="s">
        <v>89</v>
      </c>
      <c r="N3585" s="12" t="s">
        <v>10</v>
      </c>
      <c r="O3585" s="12">
        <v>4</v>
      </c>
      <c r="P3585" s="12">
        <v>0</v>
      </c>
      <c r="Q3585" s="12">
        <v>0</v>
      </c>
      <c r="R3585" s="12">
        <v>76130</v>
      </c>
      <c r="S3585" s="59">
        <v>10.084931506849315</v>
      </c>
      <c r="T3585" s="59">
        <v>54.479452054794521</v>
      </c>
      <c r="U3585" s="12">
        <v>2</v>
      </c>
      <c r="V3585" s="12">
        <v>2</v>
      </c>
      <c r="W3585" s="12">
        <v>1</v>
      </c>
      <c r="X3585" s="12">
        <v>2</v>
      </c>
      <c r="Y3585" s="12">
        <v>4</v>
      </c>
      <c r="Z3585" s="58">
        <v>0</v>
      </c>
      <c r="AA3585" s="58">
        <v>0</v>
      </c>
      <c r="AB3585" s="58">
        <v>0</v>
      </c>
      <c r="AC3585" s="58" t="s">
        <v>91</v>
      </c>
    </row>
    <row r="3586" spans="1:29" x14ac:dyDescent="0.3">
      <c r="A3586" s="57">
        <v>2008406646</v>
      </c>
      <c r="B3586" s="12" t="s">
        <v>3438</v>
      </c>
      <c r="C3586" s="58" t="s">
        <v>109</v>
      </c>
      <c r="D3586" s="58" t="s">
        <v>112</v>
      </c>
      <c r="E3586" s="58">
        <v>359167</v>
      </c>
      <c r="F3586" s="58"/>
      <c r="G3586" s="58">
        <f>+IF(F3586&gt;K3586+100000,F3586-K3586,0)</f>
        <v>0</v>
      </c>
      <c r="H3586" s="58"/>
      <c r="I3586" s="58"/>
      <c r="J3586" s="58"/>
      <c r="K3586" s="58">
        <v>2692740</v>
      </c>
      <c r="L3586" s="12" t="s">
        <v>91</v>
      </c>
      <c r="M3586" s="12" t="s">
        <v>91</v>
      </c>
      <c r="N3586" s="12" t="s">
        <v>91</v>
      </c>
      <c r="O3586" s="12">
        <v>4</v>
      </c>
      <c r="P3586" s="12">
        <v>0</v>
      </c>
      <c r="Q3586" s="12">
        <v>0</v>
      </c>
      <c r="R3586" s="12">
        <v>68255</v>
      </c>
      <c r="S3586" s="59">
        <v>2.5726027397260274</v>
      </c>
      <c r="T3586" s="59">
        <v>23.301369863013697</v>
      </c>
      <c r="U3586" s="12">
        <v>1</v>
      </c>
      <c r="V3586" s="12">
        <v>1</v>
      </c>
      <c r="W3586" s="12">
        <v>1</v>
      </c>
      <c r="X3586" s="12">
        <v>2</v>
      </c>
      <c r="Y3586" s="12">
        <v>1</v>
      </c>
      <c r="Z3586" s="58">
        <v>0</v>
      </c>
      <c r="AA3586" s="58">
        <v>0</v>
      </c>
      <c r="AB3586" s="58">
        <v>0</v>
      </c>
      <c r="AC3586" s="58" t="s">
        <v>91</v>
      </c>
    </row>
    <row r="3587" spans="1:29" x14ac:dyDescent="0.3">
      <c r="A3587" s="57">
        <v>2062484640</v>
      </c>
      <c r="B3587" s="12" t="s">
        <v>3440</v>
      </c>
      <c r="C3587" s="58" t="s">
        <v>109</v>
      </c>
      <c r="D3587" s="58" t="s">
        <v>112</v>
      </c>
      <c r="E3587" s="58"/>
      <c r="F3587" s="58"/>
      <c r="G3587" s="58">
        <f>+IF(F3587&gt;K3587+100000,F3587-K3587,0)</f>
        <v>0</v>
      </c>
      <c r="H3587" s="58"/>
      <c r="I3587" s="58"/>
      <c r="J3587" s="58"/>
      <c r="K3587" s="58">
        <v>2696163</v>
      </c>
      <c r="L3587" s="12" t="s">
        <v>91</v>
      </c>
      <c r="M3587" s="12" t="s">
        <v>91</v>
      </c>
      <c r="N3587" s="12" t="s">
        <v>91</v>
      </c>
      <c r="O3587" s="12">
        <v>4</v>
      </c>
      <c r="P3587" s="12">
        <v>0</v>
      </c>
      <c r="Q3587" s="12">
        <v>0</v>
      </c>
      <c r="R3587" s="12">
        <v>15238</v>
      </c>
      <c r="S3587" s="12">
        <v>7.6328767123287671</v>
      </c>
      <c r="T3587" s="12">
        <v>33.961643835616435</v>
      </c>
      <c r="U3587" s="12">
        <v>2</v>
      </c>
      <c r="V3587" s="12">
        <v>0</v>
      </c>
      <c r="W3587" s="12">
        <v>5</v>
      </c>
      <c r="X3587" s="12">
        <v>3</v>
      </c>
      <c r="Y3587" s="12">
        <v>3</v>
      </c>
      <c r="Z3587" s="58">
        <v>0</v>
      </c>
      <c r="AA3587" s="58">
        <v>0</v>
      </c>
      <c r="AB3587" s="58">
        <v>0</v>
      </c>
      <c r="AC3587" s="58" t="s">
        <v>91</v>
      </c>
    </row>
    <row r="3588" spans="1:29" x14ac:dyDescent="0.3">
      <c r="A3588" s="57">
        <v>26664408</v>
      </c>
      <c r="B3588" s="12" t="s">
        <v>3441</v>
      </c>
      <c r="C3588" s="58" t="s">
        <v>109</v>
      </c>
      <c r="D3588" s="58" t="s">
        <v>117</v>
      </c>
      <c r="E3588" s="58">
        <v>3295110</v>
      </c>
      <c r="F3588" s="58"/>
      <c r="G3588" s="58">
        <f>+IF(F3588&gt;K3588+100000,F3588-K3588,0)</f>
        <v>0</v>
      </c>
      <c r="H3588" s="58"/>
      <c r="I3588" s="58"/>
      <c r="J3588" s="58"/>
      <c r="K3588" s="58">
        <v>2696235</v>
      </c>
      <c r="L3588" s="12" t="s">
        <v>91</v>
      </c>
      <c r="M3588" s="12" t="s">
        <v>91</v>
      </c>
      <c r="N3588" s="12" t="s">
        <v>91</v>
      </c>
      <c r="O3588" s="12">
        <v>4</v>
      </c>
      <c r="P3588" s="12">
        <v>0</v>
      </c>
      <c r="Q3588" s="12">
        <v>0</v>
      </c>
      <c r="R3588" s="12">
        <v>76130</v>
      </c>
      <c r="S3588" s="59">
        <v>4.580821917808219</v>
      </c>
      <c r="T3588" s="59">
        <v>61.268493150684932</v>
      </c>
      <c r="U3588" s="12">
        <v>1</v>
      </c>
      <c r="V3588" s="12">
        <v>2</v>
      </c>
      <c r="W3588" s="12">
        <v>1</v>
      </c>
      <c r="X3588" s="12">
        <v>3</v>
      </c>
      <c r="Y3588" s="12">
        <v>3</v>
      </c>
      <c r="Z3588" s="58">
        <v>0</v>
      </c>
      <c r="AA3588" s="58">
        <v>0</v>
      </c>
      <c r="AB3588" s="58">
        <v>0</v>
      </c>
      <c r="AC3588" s="58" t="s">
        <v>91</v>
      </c>
    </row>
    <row r="3589" spans="1:29" x14ac:dyDescent="0.3">
      <c r="A3589" s="57">
        <v>2008842808</v>
      </c>
      <c r="B3589" s="12" t="s">
        <v>3442</v>
      </c>
      <c r="C3589" s="58" t="s">
        <v>109</v>
      </c>
      <c r="D3589" s="58" t="s">
        <v>112</v>
      </c>
      <c r="E3589" s="58"/>
      <c r="F3589" s="58"/>
      <c r="G3589" s="58">
        <f>+IF(F3589&gt;K3589+100000,F3589-K3589,0)</f>
        <v>0</v>
      </c>
      <c r="H3589" s="58"/>
      <c r="I3589" s="58"/>
      <c r="J3589" s="58"/>
      <c r="K3589" s="58">
        <v>2700069</v>
      </c>
      <c r="L3589" s="12" t="s">
        <v>91</v>
      </c>
      <c r="M3589" s="12" t="s">
        <v>91</v>
      </c>
      <c r="N3589" s="12" t="s">
        <v>91</v>
      </c>
      <c r="O3589" s="12">
        <v>4</v>
      </c>
      <c r="P3589" s="12">
        <v>0</v>
      </c>
      <c r="Q3589" s="12">
        <v>0</v>
      </c>
      <c r="R3589" s="12">
        <v>68276</v>
      </c>
      <c r="S3589" s="59">
        <v>6.0465753424657533</v>
      </c>
      <c r="T3589" s="59">
        <v>29.010958904109589</v>
      </c>
      <c r="U3589" s="12">
        <v>1</v>
      </c>
      <c r="V3589" s="12">
        <v>4</v>
      </c>
      <c r="W3589" s="12">
        <v>3</v>
      </c>
      <c r="X3589" s="12">
        <v>3</v>
      </c>
      <c r="Y3589" s="12">
        <v>1</v>
      </c>
      <c r="Z3589" s="58">
        <v>0</v>
      </c>
      <c r="AA3589" s="58">
        <v>0</v>
      </c>
      <c r="AB3589" s="58">
        <v>0</v>
      </c>
      <c r="AC3589" s="58" t="s">
        <v>91</v>
      </c>
    </row>
    <row r="3590" spans="1:29" x14ac:dyDescent="0.3">
      <c r="A3590" s="57">
        <v>2040648624</v>
      </c>
      <c r="B3590" s="12" t="s">
        <v>3444</v>
      </c>
      <c r="C3590" s="58" t="s">
        <v>108</v>
      </c>
      <c r="D3590" s="58" t="s">
        <v>113</v>
      </c>
      <c r="E3590" s="58"/>
      <c r="F3590" s="58">
        <v>1309722</v>
      </c>
      <c r="G3590" s="58">
        <f>+IF(F3590&gt;K3590+100000,F3590-K3590,0)</f>
        <v>0</v>
      </c>
      <c r="H3590" s="58">
        <v>114901</v>
      </c>
      <c r="I3590" s="58">
        <v>0</v>
      </c>
      <c r="J3590" s="58">
        <v>0</v>
      </c>
      <c r="K3590" s="58">
        <v>2704820</v>
      </c>
      <c r="L3590" s="12" t="s">
        <v>88</v>
      </c>
      <c r="M3590" s="12" t="s">
        <v>89</v>
      </c>
      <c r="N3590" s="12" t="s">
        <v>10</v>
      </c>
      <c r="O3590" s="12">
        <v>4</v>
      </c>
      <c r="P3590" s="12">
        <v>0</v>
      </c>
      <c r="Q3590" s="12">
        <v>0</v>
      </c>
      <c r="R3590" s="12">
        <v>13052</v>
      </c>
      <c r="S3590" s="59">
        <v>5.1561643835616442</v>
      </c>
      <c r="T3590" s="59">
        <v>24.528767123287672</v>
      </c>
      <c r="U3590" s="12">
        <v>1</v>
      </c>
      <c r="V3590" s="12">
        <v>3</v>
      </c>
      <c r="W3590" s="12">
        <v>1</v>
      </c>
      <c r="X3590" s="12">
        <v>3</v>
      </c>
      <c r="Y3590" s="12">
        <v>3</v>
      </c>
      <c r="Z3590" s="58">
        <v>0</v>
      </c>
      <c r="AA3590" s="58">
        <v>0</v>
      </c>
      <c r="AB3590" s="58">
        <v>0</v>
      </c>
      <c r="AC3590" s="58" t="s">
        <v>91</v>
      </c>
    </row>
    <row r="3591" spans="1:29" x14ac:dyDescent="0.3">
      <c r="A3591" s="57">
        <v>2044420462</v>
      </c>
      <c r="B3591" s="12" t="s">
        <v>3445</v>
      </c>
      <c r="C3591" s="58" t="s">
        <v>109</v>
      </c>
      <c r="D3591" s="58" t="s">
        <v>117</v>
      </c>
      <c r="E3591" s="58">
        <v>10665334</v>
      </c>
      <c r="F3591" s="58"/>
      <c r="G3591" s="58">
        <f>+IF(F3591&gt;K3591+100000,F3591-K3591,0)</f>
        <v>0</v>
      </c>
      <c r="H3591" s="58"/>
      <c r="I3591" s="58"/>
      <c r="J3591" s="58"/>
      <c r="K3591" s="58">
        <v>2711720</v>
      </c>
      <c r="L3591" s="12" t="s">
        <v>91</v>
      </c>
      <c r="M3591" s="12" t="s">
        <v>91</v>
      </c>
      <c r="N3591" s="12" t="s">
        <v>91</v>
      </c>
      <c r="O3591" s="12">
        <v>4</v>
      </c>
      <c r="P3591" s="12">
        <v>0</v>
      </c>
      <c r="Q3591" s="12">
        <v>0</v>
      </c>
      <c r="R3591" s="12">
        <v>76001</v>
      </c>
      <c r="S3591" s="59">
        <v>2.1506849315068495</v>
      </c>
      <c r="T3591" s="59">
        <v>49.969863013698628</v>
      </c>
      <c r="U3591" s="12">
        <v>1</v>
      </c>
      <c r="V3591" s="12">
        <v>5</v>
      </c>
      <c r="W3591" s="12">
        <v>3</v>
      </c>
      <c r="X3591" s="12">
        <v>6</v>
      </c>
      <c r="Y3591" s="12">
        <v>1</v>
      </c>
      <c r="Z3591" s="58">
        <v>0</v>
      </c>
      <c r="AA3591" s="58">
        <v>0</v>
      </c>
      <c r="AB3591" s="58">
        <v>0</v>
      </c>
      <c r="AC3591" s="58" t="s">
        <v>91</v>
      </c>
    </row>
    <row r="3592" spans="1:29" x14ac:dyDescent="0.3">
      <c r="A3592" s="57">
        <v>4288448</v>
      </c>
      <c r="B3592" s="12" t="s">
        <v>3446</v>
      </c>
      <c r="C3592" s="58" t="s">
        <v>109</v>
      </c>
      <c r="D3592" s="58" t="s">
        <v>112</v>
      </c>
      <c r="E3592" s="58"/>
      <c r="F3592" s="58"/>
      <c r="G3592" s="58">
        <f>+IF(F3592&gt;K3592+100000,F3592-K3592,0)</f>
        <v>0</v>
      </c>
      <c r="H3592" s="58"/>
      <c r="I3592" s="58"/>
      <c r="J3592" s="58"/>
      <c r="K3592" s="58">
        <v>2714745</v>
      </c>
      <c r="L3592" s="12" t="s">
        <v>91</v>
      </c>
      <c r="M3592" s="12" t="s">
        <v>91</v>
      </c>
      <c r="N3592" s="12" t="s">
        <v>91</v>
      </c>
      <c r="O3592" s="12">
        <v>4</v>
      </c>
      <c r="P3592" s="12">
        <v>0</v>
      </c>
      <c r="Q3592" s="12">
        <v>0</v>
      </c>
      <c r="R3592" s="12">
        <v>76130</v>
      </c>
      <c r="S3592" s="59">
        <v>4.6684931506849319</v>
      </c>
      <c r="T3592" s="59">
        <v>50.243835616438353</v>
      </c>
      <c r="U3592" s="12">
        <v>1</v>
      </c>
      <c r="V3592" s="12">
        <v>1</v>
      </c>
      <c r="W3592" s="12">
        <v>1</v>
      </c>
      <c r="X3592" s="12">
        <v>2</v>
      </c>
      <c r="Y3592" s="12">
        <v>2</v>
      </c>
      <c r="Z3592" s="58">
        <v>0</v>
      </c>
      <c r="AA3592" s="58">
        <v>0</v>
      </c>
      <c r="AB3592" s="58">
        <v>0</v>
      </c>
      <c r="AC3592" s="58" t="s">
        <v>91</v>
      </c>
    </row>
    <row r="3593" spans="1:29" x14ac:dyDescent="0.3">
      <c r="A3593" s="57">
        <v>64604686</v>
      </c>
      <c r="B3593" s="12" t="s">
        <v>3447</v>
      </c>
      <c r="C3593" s="58" t="s">
        <v>109</v>
      </c>
      <c r="D3593" s="58" t="s">
        <v>112</v>
      </c>
      <c r="E3593" s="58"/>
      <c r="F3593" s="58"/>
      <c r="G3593" s="58">
        <f>+IF(F3593&gt;K3593+100000,F3593-K3593,0)</f>
        <v>0</v>
      </c>
      <c r="H3593" s="58"/>
      <c r="I3593" s="58"/>
      <c r="J3593" s="58"/>
      <c r="K3593" s="58">
        <v>2719255</v>
      </c>
      <c r="L3593" s="12" t="s">
        <v>91</v>
      </c>
      <c r="M3593" s="12" t="s">
        <v>91</v>
      </c>
      <c r="N3593" s="12" t="s">
        <v>91</v>
      </c>
      <c r="O3593" s="12">
        <v>4</v>
      </c>
      <c r="P3593" s="12">
        <v>0</v>
      </c>
      <c r="Q3593" s="12">
        <v>0</v>
      </c>
      <c r="R3593" s="12">
        <v>68001</v>
      </c>
      <c r="S3593" s="59">
        <v>4.7397260273972606</v>
      </c>
      <c r="T3593" s="59">
        <v>46.769863013698632</v>
      </c>
      <c r="U3593" s="12">
        <v>2</v>
      </c>
      <c r="V3593" s="12">
        <v>5</v>
      </c>
      <c r="W3593" s="12">
        <v>4</v>
      </c>
      <c r="X3593" s="12">
        <v>4</v>
      </c>
      <c r="Y3593" s="12">
        <v>2</v>
      </c>
      <c r="Z3593" s="58">
        <v>0</v>
      </c>
      <c r="AA3593" s="58">
        <v>0</v>
      </c>
      <c r="AB3593" s="58">
        <v>0</v>
      </c>
      <c r="AC3593" s="58" t="s">
        <v>91</v>
      </c>
    </row>
    <row r="3594" spans="1:29" x14ac:dyDescent="0.3">
      <c r="A3594" s="57">
        <v>42088228</v>
      </c>
      <c r="B3594" s="12" t="s">
        <v>3448</v>
      </c>
      <c r="C3594" s="58" t="s">
        <v>109</v>
      </c>
      <c r="D3594" s="58" t="s">
        <v>112</v>
      </c>
      <c r="E3594" s="58">
        <v>1117971</v>
      </c>
      <c r="F3594" s="58"/>
      <c r="G3594" s="58">
        <f>+IF(F3594&gt;K3594+100000,F3594-K3594,0)</f>
        <v>0</v>
      </c>
      <c r="H3594" s="58"/>
      <c r="I3594" s="58"/>
      <c r="J3594" s="58"/>
      <c r="K3594" s="58">
        <v>2719673</v>
      </c>
      <c r="L3594" s="12" t="s">
        <v>91</v>
      </c>
      <c r="M3594" s="12" t="s">
        <v>91</v>
      </c>
      <c r="N3594" s="12" t="s">
        <v>91</v>
      </c>
      <c r="O3594" s="12">
        <v>4</v>
      </c>
      <c r="P3594" s="12">
        <v>0</v>
      </c>
      <c r="Q3594" s="12">
        <v>0</v>
      </c>
      <c r="R3594" s="12">
        <v>76001</v>
      </c>
      <c r="S3594" s="59">
        <v>4.5835616438356164</v>
      </c>
      <c r="T3594" s="59">
        <v>54.526027397260272</v>
      </c>
      <c r="U3594" s="12">
        <v>2</v>
      </c>
      <c r="V3594" s="12">
        <v>0</v>
      </c>
      <c r="W3594" s="12">
        <v>1</v>
      </c>
      <c r="X3594" s="12">
        <v>3</v>
      </c>
      <c r="Y3594" s="12">
        <v>1</v>
      </c>
      <c r="Z3594" s="58">
        <v>0</v>
      </c>
      <c r="AA3594" s="58">
        <v>0</v>
      </c>
      <c r="AB3594" s="58">
        <v>0</v>
      </c>
      <c r="AC3594" s="58" t="s">
        <v>91</v>
      </c>
    </row>
    <row r="3595" spans="1:29" x14ac:dyDescent="0.3">
      <c r="A3595" s="57">
        <v>2224664624</v>
      </c>
      <c r="B3595" s="12" t="s">
        <v>3449</v>
      </c>
      <c r="C3595" s="58" t="s">
        <v>109</v>
      </c>
      <c r="D3595" s="58" t="s">
        <v>112</v>
      </c>
      <c r="E3595" s="58">
        <v>193608</v>
      </c>
      <c r="F3595" s="58"/>
      <c r="G3595" s="58">
        <f>+IF(F3595&gt;K3595+100000,F3595-K3595,0)</f>
        <v>0</v>
      </c>
      <c r="H3595" s="58"/>
      <c r="I3595" s="58"/>
      <c r="J3595" s="58"/>
      <c r="K3595" s="58">
        <v>2719673</v>
      </c>
      <c r="L3595" s="12" t="s">
        <v>91</v>
      </c>
      <c r="M3595" s="12" t="s">
        <v>91</v>
      </c>
      <c r="N3595" s="12" t="s">
        <v>91</v>
      </c>
      <c r="O3595" s="12">
        <v>4</v>
      </c>
      <c r="P3595" s="12">
        <v>0</v>
      </c>
      <c r="Q3595" s="12">
        <v>0</v>
      </c>
      <c r="R3595" s="12">
        <v>76520</v>
      </c>
      <c r="S3595" s="59">
        <v>4.580821917808219</v>
      </c>
      <c r="T3595" s="59">
        <v>28.230136986301371</v>
      </c>
      <c r="U3595" s="12">
        <v>2</v>
      </c>
      <c r="V3595" s="12">
        <v>5</v>
      </c>
      <c r="W3595" s="12">
        <v>2</v>
      </c>
      <c r="X3595" s="12">
        <v>3</v>
      </c>
      <c r="Y3595" s="12">
        <v>1</v>
      </c>
      <c r="Z3595" s="58">
        <v>0</v>
      </c>
      <c r="AA3595" s="58">
        <v>0</v>
      </c>
      <c r="AB3595" s="58">
        <v>0</v>
      </c>
      <c r="AC3595" s="58" t="s">
        <v>91</v>
      </c>
    </row>
    <row r="3596" spans="1:29" x14ac:dyDescent="0.3">
      <c r="A3596" s="57">
        <v>6688208</v>
      </c>
      <c r="B3596" s="12" t="s">
        <v>3450</v>
      </c>
      <c r="C3596" s="58" t="s">
        <v>108</v>
      </c>
      <c r="D3596" s="58" t="s">
        <v>29</v>
      </c>
      <c r="E3596" s="58"/>
      <c r="F3596" s="58">
        <v>2936196</v>
      </c>
      <c r="G3596" s="58">
        <f>+IF(F3596&gt;K3596+100000,F3596-K3596,0)</f>
        <v>214776</v>
      </c>
      <c r="H3596" s="58">
        <v>155995</v>
      </c>
      <c r="I3596" s="58">
        <v>0</v>
      </c>
      <c r="J3596" s="58">
        <v>0</v>
      </c>
      <c r="K3596" s="58">
        <v>2721420</v>
      </c>
      <c r="L3596" s="12" t="s">
        <v>88</v>
      </c>
      <c r="M3596" s="12" t="s">
        <v>89</v>
      </c>
      <c r="N3596" s="12" t="s">
        <v>10</v>
      </c>
      <c r="O3596" s="12">
        <v>4</v>
      </c>
      <c r="P3596" s="12">
        <v>0</v>
      </c>
      <c r="Q3596" s="12">
        <v>0</v>
      </c>
      <c r="R3596" s="12">
        <v>68418</v>
      </c>
      <c r="S3596" s="59">
        <v>7.2986301369863016</v>
      </c>
      <c r="T3596" s="59">
        <v>49.969863013698628</v>
      </c>
      <c r="U3596" s="12">
        <v>1</v>
      </c>
      <c r="V3596" s="12">
        <v>2</v>
      </c>
      <c r="W3596" s="12">
        <v>1</v>
      </c>
      <c r="X3596" s="12">
        <v>2</v>
      </c>
      <c r="Y3596" s="12">
        <v>3</v>
      </c>
      <c r="Z3596" s="58">
        <v>0</v>
      </c>
      <c r="AA3596" s="58">
        <v>0</v>
      </c>
      <c r="AB3596" s="58">
        <v>0</v>
      </c>
      <c r="AC3596" s="58" t="s">
        <v>91</v>
      </c>
    </row>
    <row r="3597" spans="1:29" x14ac:dyDescent="0.3">
      <c r="A3597" s="57">
        <v>2240084200</v>
      </c>
      <c r="B3597" s="12" t="s">
        <v>3452</v>
      </c>
      <c r="C3597" s="58" t="s">
        <v>108</v>
      </c>
      <c r="D3597" s="58" t="s">
        <v>29</v>
      </c>
      <c r="E3597" s="58"/>
      <c r="F3597" s="58">
        <v>3327618</v>
      </c>
      <c r="G3597" s="58">
        <f>+IF(F3597&gt;K3597+100000,F3597-K3597,0)</f>
        <v>600798</v>
      </c>
      <c r="H3597" s="58">
        <v>164205</v>
      </c>
      <c r="I3597" s="58">
        <v>0</v>
      </c>
      <c r="J3597" s="58">
        <v>0</v>
      </c>
      <c r="K3597" s="58">
        <v>2726820</v>
      </c>
      <c r="L3597" s="12" t="s">
        <v>88</v>
      </c>
      <c r="M3597" s="12" t="s">
        <v>89</v>
      </c>
      <c r="N3597" s="12" t="s">
        <v>10</v>
      </c>
      <c r="O3597" s="12">
        <v>4</v>
      </c>
      <c r="P3597" s="12">
        <v>0</v>
      </c>
      <c r="Q3597" s="12">
        <v>0</v>
      </c>
      <c r="R3597" s="12">
        <v>68255</v>
      </c>
      <c r="S3597" s="59">
        <v>5.1561643835616442</v>
      </c>
      <c r="T3597" s="59">
        <v>27.093150684931508</v>
      </c>
      <c r="U3597" s="12">
        <v>1</v>
      </c>
      <c r="V3597" s="12">
        <v>2</v>
      </c>
      <c r="W3597" s="12">
        <v>2</v>
      </c>
      <c r="X3597" s="12">
        <v>2</v>
      </c>
      <c r="Y3597" s="12">
        <v>2</v>
      </c>
      <c r="Z3597" s="58">
        <v>0</v>
      </c>
      <c r="AA3597" s="58">
        <v>0</v>
      </c>
      <c r="AB3597" s="58">
        <v>0</v>
      </c>
      <c r="AC3597" s="58" t="s">
        <v>91</v>
      </c>
    </row>
    <row r="3598" spans="1:29" x14ac:dyDescent="0.3">
      <c r="A3598" s="57">
        <v>2224624264</v>
      </c>
      <c r="B3598" s="12" t="s">
        <v>3453</v>
      </c>
      <c r="C3598" s="58" t="s">
        <v>108</v>
      </c>
      <c r="D3598" s="58" t="s">
        <v>115</v>
      </c>
      <c r="E3598" s="58">
        <v>4913708</v>
      </c>
      <c r="F3598" s="58">
        <v>5973586</v>
      </c>
      <c r="G3598" s="58">
        <f>+IF(F3598&gt;K3598+100000,F3598-K3598,0)</f>
        <v>3245817</v>
      </c>
      <c r="H3598" s="58">
        <v>201367</v>
      </c>
      <c r="I3598" s="58">
        <v>0</v>
      </c>
      <c r="J3598" s="58">
        <v>0</v>
      </c>
      <c r="K3598" s="58">
        <v>2727769</v>
      </c>
      <c r="L3598" s="12" t="s">
        <v>88</v>
      </c>
      <c r="M3598" s="12" t="s">
        <v>89</v>
      </c>
      <c r="N3598" s="12" t="s">
        <v>10</v>
      </c>
      <c r="O3598" s="12">
        <v>4</v>
      </c>
      <c r="P3598" s="12">
        <v>0</v>
      </c>
      <c r="Q3598" s="12">
        <v>0</v>
      </c>
      <c r="R3598" s="12">
        <v>76130</v>
      </c>
      <c r="S3598" s="59">
        <v>4.904109589041096</v>
      </c>
      <c r="T3598" s="59">
        <v>41.939726027397263</v>
      </c>
      <c r="U3598" s="12">
        <v>2</v>
      </c>
      <c r="V3598" s="12">
        <v>2</v>
      </c>
      <c r="W3598" s="12">
        <v>2</v>
      </c>
      <c r="X3598" s="12">
        <v>2</v>
      </c>
      <c r="Y3598" s="12">
        <v>4</v>
      </c>
      <c r="Z3598" s="58">
        <v>0</v>
      </c>
      <c r="AA3598" s="58">
        <v>0</v>
      </c>
      <c r="AB3598" s="58">
        <v>0</v>
      </c>
      <c r="AC3598" s="58" t="s">
        <v>91</v>
      </c>
    </row>
    <row r="3599" spans="1:29" x14ac:dyDescent="0.3">
      <c r="A3599" s="57">
        <v>20606084</v>
      </c>
      <c r="B3599" s="12" t="s">
        <v>3456</v>
      </c>
      <c r="C3599" s="58" t="s">
        <v>108</v>
      </c>
      <c r="D3599" s="58" t="s">
        <v>113</v>
      </c>
      <c r="E3599" s="58"/>
      <c r="F3599" s="58">
        <v>1783990</v>
      </c>
      <c r="G3599" s="58">
        <f>+IF(F3599&gt;K3599+100000,F3599-K3599,0)</f>
        <v>0</v>
      </c>
      <c r="H3599" s="58">
        <v>168118</v>
      </c>
      <c r="I3599" s="58">
        <v>0</v>
      </c>
      <c r="J3599" s="58">
        <v>1800000</v>
      </c>
      <c r="K3599" s="58">
        <v>2732385</v>
      </c>
      <c r="L3599" s="12" t="s">
        <v>87</v>
      </c>
      <c r="M3599" s="12" t="s">
        <v>89</v>
      </c>
      <c r="N3599" s="12" t="s">
        <v>10</v>
      </c>
      <c r="O3599" s="12">
        <v>4</v>
      </c>
      <c r="P3599" s="12">
        <v>0</v>
      </c>
      <c r="Q3599" s="12">
        <v>0</v>
      </c>
      <c r="R3599" s="12">
        <v>76275</v>
      </c>
      <c r="S3599" s="59">
        <v>4.6438356164383565</v>
      </c>
      <c r="T3599" s="59">
        <v>43.161643835616438</v>
      </c>
      <c r="U3599" s="12">
        <v>2</v>
      </c>
      <c r="V3599" s="12">
        <v>2</v>
      </c>
      <c r="W3599" s="12">
        <v>1</v>
      </c>
      <c r="X3599" s="12">
        <v>2</v>
      </c>
      <c r="Y3599" s="12">
        <v>1</v>
      </c>
      <c r="Z3599" s="58">
        <v>0</v>
      </c>
      <c r="AA3599" s="58">
        <v>0</v>
      </c>
      <c r="AB3599" s="58">
        <v>0</v>
      </c>
      <c r="AC3599" s="58" t="s">
        <v>91</v>
      </c>
    </row>
    <row r="3600" spans="1:29" x14ac:dyDescent="0.3">
      <c r="A3600" s="57">
        <v>28462064</v>
      </c>
      <c r="B3600" s="12" t="s">
        <v>3457</v>
      </c>
      <c r="C3600" s="58" t="s">
        <v>106</v>
      </c>
      <c r="D3600" s="58" t="s">
        <v>115</v>
      </c>
      <c r="E3600" s="58"/>
      <c r="F3600" s="58">
        <v>5546094</v>
      </c>
      <c r="G3600" s="58">
        <f>+IF(F3600&gt;K3600+100000,F3600-K3600,0)</f>
        <v>2811465</v>
      </c>
      <c r="H3600" s="58">
        <v>220103</v>
      </c>
      <c r="I3600" s="58">
        <v>0</v>
      </c>
      <c r="J3600" s="58">
        <v>2000000</v>
      </c>
      <c r="K3600" s="58">
        <v>2734629</v>
      </c>
      <c r="L3600" s="12" t="s">
        <v>87</v>
      </c>
      <c r="M3600" s="12" t="s">
        <v>89</v>
      </c>
      <c r="N3600" s="12" t="s">
        <v>10</v>
      </c>
      <c r="O3600" s="12">
        <v>4</v>
      </c>
      <c r="P3600" s="12">
        <v>0</v>
      </c>
      <c r="Q3600" s="12">
        <v>0</v>
      </c>
      <c r="R3600" s="12">
        <v>68615</v>
      </c>
      <c r="S3600" s="59">
        <v>5.1972602739726028</v>
      </c>
      <c r="T3600" s="59">
        <v>42.630136986301373</v>
      </c>
      <c r="U3600" s="12">
        <v>2</v>
      </c>
      <c r="V3600" s="12">
        <v>1</v>
      </c>
      <c r="W3600" s="12">
        <v>1</v>
      </c>
      <c r="X3600" s="12">
        <v>2</v>
      </c>
      <c r="Y3600" s="12">
        <v>1</v>
      </c>
      <c r="Z3600" s="58">
        <v>0</v>
      </c>
      <c r="AA3600" s="58">
        <v>0</v>
      </c>
      <c r="AB3600" s="58">
        <v>0</v>
      </c>
      <c r="AC3600" s="58" t="s">
        <v>91</v>
      </c>
    </row>
    <row r="3601" spans="1:29" x14ac:dyDescent="0.3">
      <c r="A3601" s="57">
        <v>26448866</v>
      </c>
      <c r="B3601" s="12" t="s">
        <v>3458</v>
      </c>
      <c r="C3601" s="58" t="s">
        <v>109</v>
      </c>
      <c r="D3601" s="58" t="s">
        <v>112</v>
      </c>
      <c r="E3601" s="58">
        <v>1110</v>
      </c>
      <c r="F3601" s="58"/>
      <c r="G3601" s="58">
        <f>+IF(F3601&gt;K3601+100000,F3601-K3601,0)</f>
        <v>0</v>
      </c>
      <c r="H3601" s="58"/>
      <c r="I3601" s="58"/>
      <c r="J3601" s="58"/>
      <c r="K3601" s="58">
        <v>2734918</v>
      </c>
      <c r="L3601" s="12" t="s">
        <v>91</v>
      </c>
      <c r="M3601" s="12" t="s">
        <v>91</v>
      </c>
      <c r="N3601" s="12" t="s">
        <v>91</v>
      </c>
      <c r="O3601" s="12">
        <v>4</v>
      </c>
      <c r="P3601" s="12">
        <v>0</v>
      </c>
      <c r="Q3601" s="12">
        <v>0</v>
      </c>
      <c r="R3601" s="12">
        <v>5615</v>
      </c>
      <c r="S3601" s="12">
        <v>4.4493150684931511</v>
      </c>
      <c r="T3601" s="12">
        <v>37.131506849315066</v>
      </c>
      <c r="U3601" s="12">
        <v>1</v>
      </c>
      <c r="V3601" s="12">
        <v>0</v>
      </c>
      <c r="W3601" s="12">
        <v>5</v>
      </c>
      <c r="X3601" s="12">
        <v>3</v>
      </c>
      <c r="Y3601" s="12">
        <v>3</v>
      </c>
      <c r="Z3601" s="58">
        <v>0</v>
      </c>
      <c r="AA3601" s="58">
        <v>0</v>
      </c>
      <c r="AB3601" s="58">
        <v>0</v>
      </c>
      <c r="AC3601" s="58" t="s">
        <v>91</v>
      </c>
    </row>
    <row r="3602" spans="1:29" x14ac:dyDescent="0.3">
      <c r="A3602" s="57">
        <v>2202460228</v>
      </c>
      <c r="B3602" s="12" t="s">
        <v>3460</v>
      </c>
      <c r="C3602" s="58" t="s">
        <v>109</v>
      </c>
      <c r="D3602" s="58" t="s">
        <v>112</v>
      </c>
      <c r="E3602" s="58">
        <v>3129</v>
      </c>
      <c r="F3602" s="58"/>
      <c r="G3602" s="58">
        <f>+IF(F3602&gt;K3602+100000,F3602-K3602,0)</f>
        <v>0</v>
      </c>
      <c r="H3602" s="58"/>
      <c r="I3602" s="58"/>
      <c r="J3602" s="58"/>
      <c r="K3602" s="58">
        <v>2736255</v>
      </c>
      <c r="L3602" s="12" t="s">
        <v>91</v>
      </c>
      <c r="M3602" s="12" t="s">
        <v>91</v>
      </c>
      <c r="N3602" s="12" t="s">
        <v>91</v>
      </c>
      <c r="O3602" s="12">
        <v>4</v>
      </c>
      <c r="P3602" s="12">
        <v>0</v>
      </c>
      <c r="Q3602" s="12">
        <v>0</v>
      </c>
      <c r="R3602" s="12">
        <v>68547</v>
      </c>
      <c r="S3602" s="59">
        <v>2.8191780821917809</v>
      </c>
      <c r="T3602" s="59">
        <v>35.356164383561641</v>
      </c>
      <c r="U3602" s="12">
        <v>1</v>
      </c>
      <c r="V3602" s="12">
        <v>5</v>
      </c>
      <c r="W3602" s="12">
        <v>2</v>
      </c>
      <c r="X3602" s="12">
        <v>4</v>
      </c>
      <c r="Y3602" s="12">
        <v>3</v>
      </c>
      <c r="Z3602" s="58">
        <v>0</v>
      </c>
      <c r="AA3602" s="58">
        <v>0</v>
      </c>
      <c r="AB3602" s="58">
        <v>0</v>
      </c>
      <c r="AC3602" s="58" t="s">
        <v>91</v>
      </c>
    </row>
    <row r="3603" spans="1:29" x14ac:dyDescent="0.3">
      <c r="A3603" s="57">
        <v>24806688</v>
      </c>
      <c r="B3603" s="12" t="s">
        <v>3461</v>
      </c>
      <c r="C3603" s="58" t="s">
        <v>109</v>
      </c>
      <c r="D3603" s="58" t="s">
        <v>117</v>
      </c>
      <c r="E3603" s="58">
        <v>5379083</v>
      </c>
      <c r="F3603" s="58"/>
      <c r="G3603" s="58">
        <f>+IF(F3603&gt;K3603+100000,F3603-K3603,0)</f>
        <v>0</v>
      </c>
      <c r="H3603" s="58"/>
      <c r="I3603" s="58"/>
      <c r="J3603" s="58"/>
      <c r="K3603" s="58">
        <v>2737500</v>
      </c>
      <c r="L3603" s="12" t="s">
        <v>91</v>
      </c>
      <c r="M3603" s="12" t="s">
        <v>91</v>
      </c>
      <c r="N3603" s="12" t="s">
        <v>91</v>
      </c>
      <c r="O3603" s="12">
        <v>4</v>
      </c>
      <c r="P3603" s="12">
        <v>0</v>
      </c>
      <c r="Q3603" s="12">
        <v>0</v>
      </c>
      <c r="R3603" s="12">
        <v>76130</v>
      </c>
      <c r="S3603" s="59">
        <v>2.9753424657534246</v>
      </c>
      <c r="T3603" s="59">
        <v>50.279452054794518</v>
      </c>
      <c r="U3603" s="12">
        <v>1</v>
      </c>
      <c r="V3603" s="12">
        <v>0</v>
      </c>
      <c r="W3603" s="12">
        <v>1</v>
      </c>
      <c r="X3603" s="12">
        <v>5</v>
      </c>
      <c r="Y3603" s="12">
        <v>2</v>
      </c>
      <c r="Z3603" s="58">
        <v>0</v>
      </c>
      <c r="AA3603" s="58">
        <v>0</v>
      </c>
      <c r="AB3603" s="58">
        <v>0</v>
      </c>
      <c r="AC3603" s="58" t="s">
        <v>91</v>
      </c>
    </row>
    <row r="3604" spans="1:29" x14ac:dyDescent="0.3">
      <c r="A3604" s="57">
        <v>2206428</v>
      </c>
      <c r="B3604" s="12" t="s">
        <v>3465</v>
      </c>
      <c r="C3604" s="58" t="s">
        <v>108</v>
      </c>
      <c r="D3604" s="58" t="s">
        <v>29</v>
      </c>
      <c r="E3604" s="58"/>
      <c r="F3604" s="58">
        <v>3390660</v>
      </c>
      <c r="G3604" s="58">
        <f>+IF(F3604&gt;K3604+100000,F3604-K3604,0)</f>
        <v>649040</v>
      </c>
      <c r="H3604" s="58">
        <v>166413</v>
      </c>
      <c r="I3604" s="58">
        <v>0</v>
      </c>
      <c r="J3604" s="58">
        <v>1000000</v>
      </c>
      <c r="K3604" s="58">
        <v>2741620</v>
      </c>
      <c r="L3604" s="12" t="s">
        <v>87</v>
      </c>
      <c r="M3604" s="12" t="s">
        <v>89</v>
      </c>
      <c r="N3604" s="12" t="s">
        <v>10</v>
      </c>
      <c r="O3604" s="12">
        <v>4</v>
      </c>
      <c r="P3604" s="12">
        <v>0</v>
      </c>
      <c r="Q3604" s="12">
        <v>0</v>
      </c>
      <c r="R3604" s="12">
        <v>68255</v>
      </c>
      <c r="S3604" s="59">
        <v>7.2986301369863016</v>
      </c>
      <c r="T3604" s="59">
        <v>47.706849315068496</v>
      </c>
      <c r="U3604" s="12">
        <v>1</v>
      </c>
      <c r="V3604" s="12">
        <v>1</v>
      </c>
      <c r="W3604" s="12">
        <v>2</v>
      </c>
      <c r="X3604" s="12">
        <v>2</v>
      </c>
      <c r="Y3604" s="12">
        <v>3</v>
      </c>
      <c r="Z3604" s="58">
        <v>0</v>
      </c>
      <c r="AA3604" s="58">
        <v>0</v>
      </c>
      <c r="AB3604" s="58">
        <v>0</v>
      </c>
      <c r="AC3604" s="58" t="s">
        <v>91</v>
      </c>
    </row>
    <row r="3605" spans="1:29" x14ac:dyDescent="0.3">
      <c r="A3605" s="57">
        <v>42684402</v>
      </c>
      <c r="B3605" s="12" t="s">
        <v>3466</v>
      </c>
      <c r="C3605" s="58" t="s">
        <v>109</v>
      </c>
      <c r="D3605" s="58" t="s">
        <v>117</v>
      </c>
      <c r="E3605" s="58">
        <v>8848558</v>
      </c>
      <c r="F3605" s="58"/>
      <c r="G3605" s="58">
        <f>+IF(F3605&gt;K3605+100000,F3605-K3605,0)</f>
        <v>0</v>
      </c>
      <c r="H3605" s="58"/>
      <c r="I3605" s="58"/>
      <c r="J3605" s="58"/>
      <c r="K3605" s="58">
        <v>2741845</v>
      </c>
      <c r="L3605" s="12" t="s">
        <v>91</v>
      </c>
      <c r="M3605" s="12" t="s">
        <v>91</v>
      </c>
      <c r="N3605" s="12" t="s">
        <v>91</v>
      </c>
      <c r="O3605" s="12">
        <v>4</v>
      </c>
      <c r="P3605" s="12">
        <v>0</v>
      </c>
      <c r="Q3605" s="12">
        <v>0</v>
      </c>
      <c r="R3605" s="12">
        <v>76001</v>
      </c>
      <c r="S3605" s="59">
        <v>2.9123287671232876</v>
      </c>
      <c r="T3605" s="59">
        <v>40.5013698630137</v>
      </c>
      <c r="U3605" s="12">
        <v>2</v>
      </c>
      <c r="V3605" s="12">
        <v>0</v>
      </c>
      <c r="W3605" s="12">
        <v>1</v>
      </c>
      <c r="X3605" s="12">
        <v>6</v>
      </c>
      <c r="Y3605" s="12">
        <v>2</v>
      </c>
      <c r="Z3605" s="58">
        <v>0</v>
      </c>
      <c r="AA3605" s="58">
        <v>0</v>
      </c>
      <c r="AB3605" s="58">
        <v>0</v>
      </c>
      <c r="AC3605" s="58" t="s">
        <v>91</v>
      </c>
    </row>
    <row r="3606" spans="1:29" x14ac:dyDescent="0.3">
      <c r="A3606" s="57">
        <v>8488846</v>
      </c>
      <c r="B3606" s="12" t="s">
        <v>3467</v>
      </c>
      <c r="C3606" s="58" t="s">
        <v>108</v>
      </c>
      <c r="D3606" s="58" t="s">
        <v>113</v>
      </c>
      <c r="E3606" s="58">
        <v>1331937</v>
      </c>
      <c r="F3606" s="58">
        <v>2687326</v>
      </c>
      <c r="G3606" s="58">
        <f>+IF(F3606&gt;K3606+100000,F3606-K3606,0)</f>
        <v>0</v>
      </c>
      <c r="H3606" s="58">
        <v>212714</v>
      </c>
      <c r="I3606" s="58">
        <v>0</v>
      </c>
      <c r="J3606" s="58">
        <v>0</v>
      </c>
      <c r="K3606" s="58">
        <v>2741845</v>
      </c>
      <c r="L3606" s="12" t="s">
        <v>88</v>
      </c>
      <c r="M3606" s="12" t="s">
        <v>89</v>
      </c>
      <c r="N3606" s="12" t="s">
        <v>10</v>
      </c>
      <c r="O3606" s="12">
        <v>4</v>
      </c>
      <c r="P3606" s="12">
        <v>0</v>
      </c>
      <c r="Q3606" s="12">
        <v>0</v>
      </c>
      <c r="R3606" s="12">
        <v>76130</v>
      </c>
      <c r="S3606" s="59">
        <v>2.9123287671232876</v>
      </c>
      <c r="T3606" s="59">
        <v>57.473972602739728</v>
      </c>
      <c r="U3606" s="12">
        <v>1</v>
      </c>
      <c r="V3606" s="12">
        <v>0</v>
      </c>
      <c r="W3606" s="12">
        <v>1</v>
      </c>
      <c r="X3606" s="12">
        <v>4</v>
      </c>
      <c r="Y3606" s="12">
        <v>1</v>
      </c>
      <c r="Z3606" s="58">
        <v>0</v>
      </c>
      <c r="AA3606" s="58">
        <v>0</v>
      </c>
      <c r="AB3606" s="58">
        <v>0</v>
      </c>
      <c r="AC3606" s="58" t="s">
        <v>91</v>
      </c>
    </row>
    <row r="3607" spans="1:29" x14ac:dyDescent="0.3">
      <c r="A3607" s="57">
        <v>2226260260</v>
      </c>
      <c r="B3607" s="12" t="s">
        <v>3468</v>
      </c>
      <c r="C3607" s="58" t="s">
        <v>109</v>
      </c>
      <c r="D3607" s="58" t="s">
        <v>112</v>
      </c>
      <c r="E3607" s="58">
        <v>737958</v>
      </c>
      <c r="F3607" s="58"/>
      <c r="G3607" s="58">
        <f>+IF(F3607&gt;K3607+100000,F3607-K3607,0)</f>
        <v>0</v>
      </c>
      <c r="H3607" s="58"/>
      <c r="I3607" s="58"/>
      <c r="J3607" s="58"/>
      <c r="K3607" s="58">
        <v>2744517</v>
      </c>
      <c r="L3607" s="12" t="s">
        <v>91</v>
      </c>
      <c r="M3607" s="12" t="s">
        <v>91</v>
      </c>
      <c r="N3607" s="12" t="s">
        <v>91</v>
      </c>
      <c r="O3607" s="12">
        <v>4</v>
      </c>
      <c r="P3607" s="12">
        <v>0</v>
      </c>
      <c r="Q3607" s="12">
        <v>0</v>
      </c>
      <c r="R3607" s="12">
        <v>76834</v>
      </c>
      <c r="S3607" s="59">
        <v>4.5835616438356164</v>
      </c>
      <c r="T3607" s="59">
        <v>30.854794520547944</v>
      </c>
      <c r="U3607" s="12">
        <v>1</v>
      </c>
      <c r="V3607" s="12">
        <v>0</v>
      </c>
      <c r="W3607" s="12">
        <v>2</v>
      </c>
      <c r="X3607" s="12">
        <v>2</v>
      </c>
      <c r="Y3607" s="12">
        <v>1</v>
      </c>
      <c r="Z3607" s="58">
        <v>0</v>
      </c>
      <c r="AA3607" s="58">
        <v>0</v>
      </c>
      <c r="AB3607" s="58">
        <v>0</v>
      </c>
      <c r="AC3607" s="58" t="s">
        <v>91</v>
      </c>
    </row>
    <row r="3608" spans="1:29" x14ac:dyDescent="0.3">
      <c r="A3608" s="57">
        <v>2066082406</v>
      </c>
      <c r="B3608" s="12" t="s">
        <v>3471</v>
      </c>
      <c r="C3608" s="58" t="s">
        <v>108</v>
      </c>
      <c r="D3608" s="58" t="s">
        <v>113</v>
      </c>
      <c r="E3608" s="58">
        <v>1261914</v>
      </c>
      <c r="F3608" s="58">
        <v>2408110</v>
      </c>
      <c r="G3608" s="58">
        <f>+IF(F3608&gt;K3608+100000,F3608-K3608,0)</f>
        <v>0</v>
      </c>
      <c r="H3608" s="58">
        <v>99523</v>
      </c>
      <c r="I3608" s="58">
        <v>0</v>
      </c>
      <c r="J3608" s="58">
        <v>0</v>
      </c>
      <c r="K3608" s="58">
        <v>2747541</v>
      </c>
      <c r="L3608" s="12" t="s">
        <v>88</v>
      </c>
      <c r="M3608" s="12" t="s">
        <v>89</v>
      </c>
      <c r="N3608" s="12" t="s">
        <v>10</v>
      </c>
      <c r="O3608" s="12">
        <v>4</v>
      </c>
      <c r="P3608" s="12">
        <v>0</v>
      </c>
      <c r="Q3608" s="12">
        <v>0</v>
      </c>
      <c r="R3608" s="12">
        <v>76130</v>
      </c>
      <c r="S3608" s="59">
        <v>4.7945205479452051</v>
      </c>
      <c r="T3608" s="59">
        <v>41.939726027397263</v>
      </c>
      <c r="U3608" s="12">
        <v>2</v>
      </c>
      <c r="V3608" s="12">
        <v>2</v>
      </c>
      <c r="W3608" s="12">
        <v>2</v>
      </c>
      <c r="X3608" s="12">
        <v>2</v>
      </c>
      <c r="Y3608" s="12">
        <v>4</v>
      </c>
      <c r="Z3608" s="58">
        <v>0</v>
      </c>
      <c r="AA3608" s="58">
        <v>0</v>
      </c>
      <c r="AB3608" s="58">
        <v>0</v>
      </c>
      <c r="AC3608" s="58" t="s">
        <v>91</v>
      </c>
    </row>
    <row r="3609" spans="1:29" x14ac:dyDescent="0.3">
      <c r="A3609" s="57">
        <v>20460620</v>
      </c>
      <c r="B3609" s="12" t="s">
        <v>3472</v>
      </c>
      <c r="C3609" s="58" t="s">
        <v>109</v>
      </c>
      <c r="D3609" s="58" t="s">
        <v>112</v>
      </c>
      <c r="E3609" s="58"/>
      <c r="F3609" s="58"/>
      <c r="G3609" s="58">
        <f>+IF(F3609&gt;K3609+100000,F3609-K3609,0)</f>
        <v>0</v>
      </c>
      <c r="H3609" s="58"/>
      <c r="I3609" s="58"/>
      <c r="J3609" s="58"/>
      <c r="K3609" s="58">
        <v>2754517</v>
      </c>
      <c r="L3609" s="12" t="s">
        <v>91</v>
      </c>
      <c r="M3609" s="12" t="s">
        <v>91</v>
      </c>
      <c r="N3609" s="12" t="s">
        <v>91</v>
      </c>
      <c r="O3609" s="12">
        <v>4</v>
      </c>
      <c r="P3609" s="12">
        <v>0</v>
      </c>
      <c r="Q3609" s="12">
        <v>0</v>
      </c>
      <c r="R3609" s="12">
        <v>76130</v>
      </c>
      <c r="S3609" s="59">
        <v>4.6410958904109592</v>
      </c>
      <c r="T3609" s="59">
        <v>56.926027397260277</v>
      </c>
      <c r="U3609" s="12">
        <v>2</v>
      </c>
      <c r="V3609" s="12">
        <v>2</v>
      </c>
      <c r="W3609" s="12">
        <v>2</v>
      </c>
      <c r="X3609" s="12">
        <v>2</v>
      </c>
      <c r="Y3609" s="12">
        <v>1</v>
      </c>
      <c r="Z3609" s="58">
        <v>0</v>
      </c>
      <c r="AA3609" s="58">
        <v>0</v>
      </c>
      <c r="AB3609" s="58">
        <v>0</v>
      </c>
      <c r="AC3609" s="58" t="s">
        <v>91</v>
      </c>
    </row>
    <row r="3610" spans="1:29" x14ac:dyDescent="0.3">
      <c r="A3610" s="57">
        <v>64660624</v>
      </c>
      <c r="B3610" s="12" t="s">
        <v>3474</v>
      </c>
      <c r="C3610" s="58" t="s">
        <v>108</v>
      </c>
      <c r="D3610" s="58" t="s">
        <v>113</v>
      </c>
      <c r="E3610" s="58">
        <v>88750</v>
      </c>
      <c r="F3610" s="58">
        <v>2524488</v>
      </c>
      <c r="G3610" s="58">
        <f>+IF(F3610&gt;K3610+100000,F3610-K3610,0)</f>
        <v>0</v>
      </c>
      <c r="H3610" s="58">
        <v>397091</v>
      </c>
      <c r="I3610" s="58">
        <v>0</v>
      </c>
      <c r="J3610" s="58">
        <v>0</v>
      </c>
      <c r="K3610" s="58">
        <v>2755159</v>
      </c>
      <c r="L3610" s="12" t="s">
        <v>88</v>
      </c>
      <c r="M3610" s="12" t="s">
        <v>89</v>
      </c>
      <c r="N3610" s="12" t="s">
        <v>10</v>
      </c>
      <c r="O3610" s="12">
        <v>4</v>
      </c>
      <c r="P3610" s="12">
        <v>0</v>
      </c>
      <c r="Q3610" s="12">
        <v>0</v>
      </c>
      <c r="R3610" s="12">
        <v>68001</v>
      </c>
      <c r="S3610" s="59">
        <v>2.8191780821917809</v>
      </c>
      <c r="T3610" s="59">
        <v>36.484931506849314</v>
      </c>
      <c r="U3610" s="12">
        <v>2</v>
      </c>
      <c r="V3610" s="12">
        <v>3</v>
      </c>
      <c r="W3610" s="12">
        <v>1</v>
      </c>
      <c r="X3610" s="12">
        <v>2</v>
      </c>
      <c r="Y3610" s="12">
        <v>1</v>
      </c>
      <c r="Z3610" s="58">
        <v>0</v>
      </c>
      <c r="AA3610" s="58">
        <v>0</v>
      </c>
      <c r="AB3610" s="58">
        <v>0</v>
      </c>
      <c r="AC3610" s="58" t="s">
        <v>91</v>
      </c>
    </row>
    <row r="3611" spans="1:29" x14ac:dyDescent="0.3">
      <c r="A3611" s="57">
        <v>2202466868</v>
      </c>
      <c r="B3611" s="12" t="s">
        <v>3477</v>
      </c>
      <c r="C3611" s="58" t="s">
        <v>109</v>
      </c>
      <c r="D3611" s="58" t="s">
        <v>112</v>
      </c>
      <c r="E3611" s="58">
        <v>269280</v>
      </c>
      <c r="F3611" s="58"/>
      <c r="G3611" s="58">
        <f>+IF(F3611&gt;K3611+100000,F3611-K3611,0)</f>
        <v>0</v>
      </c>
      <c r="H3611" s="58"/>
      <c r="I3611" s="58"/>
      <c r="J3611" s="58"/>
      <c r="K3611" s="58">
        <v>2762260</v>
      </c>
      <c r="L3611" s="12" t="s">
        <v>91</v>
      </c>
      <c r="M3611" s="12" t="s">
        <v>91</v>
      </c>
      <c r="N3611" s="12" t="s">
        <v>91</v>
      </c>
      <c r="O3611" s="12">
        <v>4</v>
      </c>
      <c r="P3611" s="12">
        <v>0</v>
      </c>
      <c r="Q3611" s="12">
        <v>0</v>
      </c>
      <c r="R3611" s="12">
        <v>68418</v>
      </c>
      <c r="S3611" s="59">
        <v>6.1315068493150688</v>
      </c>
      <c r="T3611" s="59">
        <v>30.769863013698629</v>
      </c>
      <c r="U3611" s="12">
        <v>1</v>
      </c>
      <c r="V3611" s="12">
        <v>1</v>
      </c>
      <c r="W3611" s="12">
        <v>2</v>
      </c>
      <c r="X3611" s="12">
        <v>2</v>
      </c>
      <c r="Y3611" s="12">
        <v>1</v>
      </c>
      <c r="Z3611" s="58">
        <v>0</v>
      </c>
      <c r="AA3611" s="58">
        <v>0</v>
      </c>
      <c r="AB3611" s="58">
        <v>0</v>
      </c>
      <c r="AC3611" s="58" t="s">
        <v>91</v>
      </c>
    </row>
    <row r="3612" spans="1:29" x14ac:dyDescent="0.3">
      <c r="A3612" s="57">
        <v>22446024</v>
      </c>
      <c r="B3612" s="12" t="s">
        <v>3478</v>
      </c>
      <c r="C3612" s="58" t="s">
        <v>109</v>
      </c>
      <c r="D3612" s="58" t="s">
        <v>112</v>
      </c>
      <c r="E3612" s="58"/>
      <c r="F3612" s="58"/>
      <c r="G3612" s="58">
        <f>+IF(F3612&gt;K3612+100000,F3612-K3612,0)</f>
        <v>0</v>
      </c>
      <c r="H3612" s="58"/>
      <c r="I3612" s="58"/>
      <c r="J3612" s="58"/>
      <c r="K3612" s="58">
        <v>2763093</v>
      </c>
      <c r="L3612" s="12" t="s">
        <v>91</v>
      </c>
      <c r="M3612" s="12" t="s">
        <v>91</v>
      </c>
      <c r="N3612" s="12" t="s">
        <v>91</v>
      </c>
      <c r="O3612" s="12">
        <v>4</v>
      </c>
      <c r="P3612" s="12">
        <v>0</v>
      </c>
      <c r="Q3612" s="12">
        <v>0</v>
      </c>
      <c r="R3612" s="12">
        <v>73001</v>
      </c>
      <c r="S3612" s="59">
        <v>3.2630136986301368</v>
      </c>
      <c r="T3612" s="59">
        <v>52.07123287671233</v>
      </c>
      <c r="U3612" s="12">
        <v>1</v>
      </c>
      <c r="V3612" s="12">
        <v>0</v>
      </c>
      <c r="W3612" s="12">
        <v>2</v>
      </c>
      <c r="X3612" s="12">
        <v>4</v>
      </c>
      <c r="Y3612" s="12">
        <v>2</v>
      </c>
      <c r="Z3612" s="58">
        <v>0</v>
      </c>
      <c r="AA3612" s="58">
        <v>0</v>
      </c>
      <c r="AB3612" s="58">
        <v>0</v>
      </c>
      <c r="AC3612" s="58" t="s">
        <v>91</v>
      </c>
    </row>
    <row r="3613" spans="1:29" x14ac:dyDescent="0.3">
      <c r="A3613" s="57">
        <v>6406408</v>
      </c>
      <c r="B3613" s="12" t="s">
        <v>3480</v>
      </c>
      <c r="C3613" s="58" t="s">
        <v>109</v>
      </c>
      <c r="D3613" s="58" t="s">
        <v>112</v>
      </c>
      <c r="E3613" s="58">
        <v>118280</v>
      </c>
      <c r="F3613" s="58"/>
      <c r="G3613" s="58">
        <f>+IF(F3613&gt;K3613+100000,F3613-K3613,0)</f>
        <v>0</v>
      </c>
      <c r="H3613" s="58"/>
      <c r="I3613" s="58"/>
      <c r="J3613" s="58"/>
      <c r="K3613" s="58">
        <v>2774891</v>
      </c>
      <c r="L3613" s="12" t="s">
        <v>91</v>
      </c>
      <c r="M3613" s="12" t="s">
        <v>91</v>
      </c>
      <c r="N3613" s="12" t="s">
        <v>91</v>
      </c>
      <c r="O3613" s="12">
        <v>4</v>
      </c>
      <c r="P3613" s="12">
        <v>0</v>
      </c>
      <c r="Q3613" s="12">
        <v>0</v>
      </c>
      <c r="R3613" s="12">
        <v>76130</v>
      </c>
      <c r="S3613" s="59">
        <v>3.010958904109589</v>
      </c>
      <c r="T3613" s="59">
        <v>57.695890410958903</v>
      </c>
      <c r="U3613" s="12">
        <v>1</v>
      </c>
      <c r="V3613" s="12">
        <v>2</v>
      </c>
      <c r="W3613" s="12">
        <v>3</v>
      </c>
      <c r="X3613" s="12">
        <v>5</v>
      </c>
      <c r="Y3613" s="12">
        <v>3</v>
      </c>
      <c r="Z3613" s="58">
        <v>0</v>
      </c>
      <c r="AA3613" s="58">
        <v>0</v>
      </c>
      <c r="AB3613" s="58">
        <v>0</v>
      </c>
      <c r="AC3613" s="58" t="s">
        <v>91</v>
      </c>
    </row>
    <row r="3614" spans="1:29" x14ac:dyDescent="0.3">
      <c r="A3614" s="57">
        <v>2228068248</v>
      </c>
      <c r="B3614" s="12" t="s">
        <v>3482</v>
      </c>
      <c r="C3614" s="58" t="s">
        <v>109</v>
      </c>
      <c r="D3614" s="58" t="s">
        <v>112</v>
      </c>
      <c r="E3614" s="58">
        <v>610550</v>
      </c>
      <c r="F3614" s="58"/>
      <c r="G3614" s="58">
        <f>+IF(F3614&gt;K3614+100000,F3614-K3614,0)</f>
        <v>0</v>
      </c>
      <c r="H3614" s="58"/>
      <c r="I3614" s="58"/>
      <c r="J3614" s="58"/>
      <c r="K3614" s="58">
        <v>2777001</v>
      </c>
      <c r="L3614" s="12" t="s">
        <v>91</v>
      </c>
      <c r="M3614" s="12" t="s">
        <v>91</v>
      </c>
      <c r="N3614" s="12" t="s">
        <v>91</v>
      </c>
      <c r="O3614" s="12">
        <v>4</v>
      </c>
      <c r="P3614" s="12">
        <v>0</v>
      </c>
      <c r="Q3614" s="12">
        <v>0</v>
      </c>
      <c r="R3614" s="12">
        <v>76520</v>
      </c>
      <c r="S3614" s="59">
        <v>2.9753424657534246</v>
      </c>
      <c r="T3614" s="59">
        <v>34.150684931506852</v>
      </c>
      <c r="U3614" s="12">
        <v>2</v>
      </c>
      <c r="V3614" s="12">
        <v>5</v>
      </c>
      <c r="W3614" s="12">
        <v>3</v>
      </c>
      <c r="X3614" s="12">
        <v>4</v>
      </c>
      <c r="Y3614" s="12">
        <v>2</v>
      </c>
      <c r="Z3614" s="58">
        <v>0</v>
      </c>
      <c r="AA3614" s="58">
        <v>0</v>
      </c>
      <c r="AB3614" s="58">
        <v>0</v>
      </c>
      <c r="AC3614" s="58" t="s">
        <v>91</v>
      </c>
    </row>
    <row r="3615" spans="1:29" x14ac:dyDescent="0.3">
      <c r="A3615" s="57">
        <v>2224062480</v>
      </c>
      <c r="B3615" s="12" t="s">
        <v>3483</v>
      </c>
      <c r="C3615" s="58" t="s">
        <v>108</v>
      </c>
      <c r="D3615" s="58" t="s">
        <v>113</v>
      </c>
      <c r="E3615" s="58">
        <v>363600</v>
      </c>
      <c r="F3615" s="58">
        <v>2840479</v>
      </c>
      <c r="G3615" s="58">
        <f>+IF(F3615&gt;K3615+100000,F3615-K3615,0)</f>
        <v>0</v>
      </c>
      <c r="H3615" s="58">
        <v>147606</v>
      </c>
      <c r="I3615" s="58">
        <v>0</v>
      </c>
      <c r="J3615" s="58">
        <v>1770000</v>
      </c>
      <c r="K3615" s="58">
        <v>2777390</v>
      </c>
      <c r="L3615" s="12" t="s">
        <v>87</v>
      </c>
      <c r="M3615" s="12" t="s">
        <v>89</v>
      </c>
      <c r="N3615" s="12" t="s">
        <v>10</v>
      </c>
      <c r="O3615" s="12">
        <v>4</v>
      </c>
      <c r="P3615" s="12">
        <v>0</v>
      </c>
      <c r="Q3615" s="12">
        <v>4</v>
      </c>
      <c r="R3615" s="12">
        <v>76616</v>
      </c>
      <c r="S3615" s="59">
        <v>1.3753424657534246</v>
      </c>
      <c r="T3615" s="59">
        <v>30.117808219178084</v>
      </c>
      <c r="U3615" s="12">
        <v>1</v>
      </c>
      <c r="V3615" s="12">
        <v>1</v>
      </c>
      <c r="W3615" s="12">
        <v>1</v>
      </c>
      <c r="X3615" s="12">
        <v>2</v>
      </c>
      <c r="Y3615" s="12">
        <v>1</v>
      </c>
      <c r="Z3615" s="58">
        <v>0</v>
      </c>
      <c r="AA3615" s="58">
        <v>0</v>
      </c>
      <c r="AB3615" s="58">
        <v>0</v>
      </c>
      <c r="AC3615" s="58" t="s">
        <v>91</v>
      </c>
    </row>
    <row r="3616" spans="1:29" x14ac:dyDescent="0.3">
      <c r="A3616" s="57">
        <v>2008886000</v>
      </c>
      <c r="B3616" s="12" t="s">
        <v>3486</v>
      </c>
      <c r="C3616" s="58" t="s">
        <v>108</v>
      </c>
      <c r="D3616" s="58" t="s">
        <v>113</v>
      </c>
      <c r="E3616" s="58">
        <v>282333</v>
      </c>
      <c r="F3616" s="58">
        <v>2370040</v>
      </c>
      <c r="G3616" s="58">
        <f>+IF(F3616&gt;K3616+100000,F3616-K3616,0)</f>
        <v>0</v>
      </c>
      <c r="H3616" s="58">
        <v>216665</v>
      </c>
      <c r="I3616" s="58">
        <v>0</v>
      </c>
      <c r="J3616" s="58">
        <v>0</v>
      </c>
      <c r="K3616" s="58">
        <v>2786120</v>
      </c>
      <c r="L3616" s="12" t="s">
        <v>88</v>
      </c>
      <c r="M3616" s="12" t="s">
        <v>89</v>
      </c>
      <c r="N3616" s="12" t="s">
        <v>10</v>
      </c>
      <c r="O3616" s="12">
        <v>4</v>
      </c>
      <c r="P3616" s="12">
        <v>0</v>
      </c>
      <c r="Q3616" s="12">
        <v>0</v>
      </c>
      <c r="R3616" s="12">
        <v>68001</v>
      </c>
      <c r="S3616" s="59">
        <v>3.904109589041096</v>
      </c>
      <c r="T3616" s="59">
        <v>25.597260273972601</v>
      </c>
      <c r="U3616" s="12">
        <v>2</v>
      </c>
      <c r="V3616" s="12">
        <v>5</v>
      </c>
      <c r="W3616" s="12">
        <v>4</v>
      </c>
      <c r="X3616" s="12">
        <v>3</v>
      </c>
      <c r="Y3616" s="12">
        <v>1</v>
      </c>
      <c r="Z3616" s="58">
        <v>0</v>
      </c>
      <c r="AA3616" s="58">
        <v>0</v>
      </c>
      <c r="AB3616" s="58">
        <v>0</v>
      </c>
      <c r="AC3616" s="58" t="s">
        <v>91</v>
      </c>
    </row>
    <row r="3617" spans="1:29" x14ac:dyDescent="0.3">
      <c r="A3617" s="57">
        <v>80880020</v>
      </c>
      <c r="B3617" s="12" t="s">
        <v>3490</v>
      </c>
      <c r="C3617" s="58" t="s">
        <v>109</v>
      </c>
      <c r="D3617" s="58" t="s">
        <v>112</v>
      </c>
      <c r="E3617" s="58"/>
      <c r="F3617" s="58"/>
      <c r="G3617" s="58">
        <f>+IF(F3617&gt;K3617+100000,F3617-K3617,0)</f>
        <v>0</v>
      </c>
      <c r="H3617" s="58"/>
      <c r="I3617" s="58"/>
      <c r="J3617" s="58"/>
      <c r="K3617" s="58">
        <v>2791079</v>
      </c>
      <c r="L3617" s="12" t="s">
        <v>91</v>
      </c>
      <c r="M3617" s="12" t="s">
        <v>91</v>
      </c>
      <c r="N3617" s="12" t="s">
        <v>91</v>
      </c>
      <c r="O3617" s="12">
        <v>4</v>
      </c>
      <c r="P3617" s="12">
        <v>0</v>
      </c>
      <c r="Q3617" s="12">
        <v>0</v>
      </c>
      <c r="R3617" s="12">
        <v>11001</v>
      </c>
      <c r="S3617" s="59">
        <v>4.8739726027397259</v>
      </c>
      <c r="T3617" s="59">
        <v>42.632876712328766</v>
      </c>
      <c r="U3617" s="12">
        <v>1</v>
      </c>
      <c r="V3617" s="12">
        <v>0</v>
      </c>
      <c r="W3617" s="12">
        <v>1</v>
      </c>
      <c r="X3617" s="12">
        <v>3</v>
      </c>
      <c r="Y3617" s="12">
        <v>1</v>
      </c>
      <c r="Z3617" s="58">
        <v>0</v>
      </c>
      <c r="AA3617" s="58">
        <v>0</v>
      </c>
      <c r="AB3617" s="58">
        <v>0</v>
      </c>
      <c r="AC3617" s="58" t="s">
        <v>91</v>
      </c>
    </row>
    <row r="3618" spans="1:29" x14ac:dyDescent="0.3">
      <c r="A3618" s="57">
        <v>40842202</v>
      </c>
      <c r="B3618" s="12" t="s">
        <v>3491</v>
      </c>
      <c r="C3618" s="58" t="s">
        <v>109</v>
      </c>
      <c r="D3618" s="58" t="s">
        <v>112</v>
      </c>
      <c r="E3618" s="58">
        <v>253</v>
      </c>
      <c r="F3618" s="58"/>
      <c r="G3618" s="58">
        <f>+IF(F3618&gt;K3618+100000,F3618-K3618,0)</f>
        <v>0</v>
      </c>
      <c r="H3618" s="58"/>
      <c r="I3618" s="58"/>
      <c r="J3618" s="58"/>
      <c r="K3618" s="58">
        <v>2794517</v>
      </c>
      <c r="L3618" s="12" t="s">
        <v>91</v>
      </c>
      <c r="M3618" s="12" t="s">
        <v>91</v>
      </c>
      <c r="N3618" s="12" t="s">
        <v>91</v>
      </c>
      <c r="O3618" s="12">
        <v>4</v>
      </c>
      <c r="P3618" s="12">
        <v>0</v>
      </c>
      <c r="Q3618" s="12">
        <v>0</v>
      </c>
      <c r="R3618" s="12">
        <v>76130</v>
      </c>
      <c r="S3618" s="59">
        <v>4.7945205479452051</v>
      </c>
      <c r="T3618" s="59">
        <v>41.304109589041097</v>
      </c>
      <c r="U3618" s="12">
        <v>2</v>
      </c>
      <c r="V3618" s="12">
        <v>0</v>
      </c>
      <c r="W3618" s="12">
        <v>1</v>
      </c>
      <c r="X3618" s="12">
        <v>2</v>
      </c>
      <c r="Y3618" s="12">
        <v>1</v>
      </c>
      <c r="Z3618" s="58">
        <v>0</v>
      </c>
      <c r="AA3618" s="58">
        <v>0</v>
      </c>
      <c r="AB3618" s="58">
        <v>0</v>
      </c>
      <c r="AC3618" s="58" t="s">
        <v>91</v>
      </c>
    </row>
    <row r="3619" spans="1:29" x14ac:dyDescent="0.3">
      <c r="A3619" s="57">
        <v>24844266</v>
      </c>
      <c r="B3619" s="12" t="s">
        <v>3492</v>
      </c>
      <c r="C3619" s="58" t="s">
        <v>109</v>
      </c>
      <c r="D3619" s="58" t="s">
        <v>112</v>
      </c>
      <c r="E3619" s="58">
        <v>717500</v>
      </c>
      <c r="F3619" s="58"/>
      <c r="G3619" s="58">
        <f>+IF(F3619&gt;K3619+100000,F3619-K3619,0)</f>
        <v>0</v>
      </c>
      <c r="H3619" s="58"/>
      <c r="I3619" s="58"/>
      <c r="J3619" s="58"/>
      <c r="K3619" s="58">
        <v>2800820</v>
      </c>
      <c r="L3619" s="12" t="s">
        <v>91</v>
      </c>
      <c r="M3619" s="12" t="s">
        <v>91</v>
      </c>
      <c r="N3619" s="12" t="s">
        <v>91</v>
      </c>
      <c r="O3619" s="12">
        <v>4</v>
      </c>
      <c r="P3619" s="12">
        <v>0</v>
      </c>
      <c r="Q3619" s="12">
        <v>0</v>
      </c>
      <c r="R3619" s="12">
        <v>68255</v>
      </c>
      <c r="S3619" s="59">
        <v>5.5753424657534243</v>
      </c>
      <c r="T3619" s="59">
        <v>45.912328767123284</v>
      </c>
      <c r="U3619" s="12">
        <v>1</v>
      </c>
      <c r="V3619" s="12">
        <v>3</v>
      </c>
      <c r="W3619" s="12">
        <v>2</v>
      </c>
      <c r="X3619" s="12">
        <v>3</v>
      </c>
      <c r="Y3619" s="12">
        <v>4</v>
      </c>
      <c r="Z3619" s="58">
        <v>0</v>
      </c>
      <c r="AA3619" s="58">
        <v>0</v>
      </c>
      <c r="AB3619" s="58">
        <v>0</v>
      </c>
      <c r="AC3619" s="58" t="s">
        <v>91</v>
      </c>
    </row>
    <row r="3620" spans="1:29" x14ac:dyDescent="0.3">
      <c r="A3620" s="57">
        <v>20448020</v>
      </c>
      <c r="B3620" s="12" t="s">
        <v>3495</v>
      </c>
      <c r="C3620" s="58" t="s">
        <v>106</v>
      </c>
      <c r="D3620" s="58" t="s">
        <v>114</v>
      </c>
      <c r="E3620" s="58">
        <v>8</v>
      </c>
      <c r="F3620" s="58">
        <v>4683932</v>
      </c>
      <c r="G3620" s="58">
        <f>+IF(F3620&gt;K3620+100000,F3620-K3620,0)</f>
        <v>1879415</v>
      </c>
      <c r="H3620" s="58">
        <v>211753</v>
      </c>
      <c r="I3620" s="58">
        <v>0</v>
      </c>
      <c r="J3620" s="58">
        <v>4000000</v>
      </c>
      <c r="K3620" s="58">
        <v>2804517</v>
      </c>
      <c r="L3620" s="12" t="s">
        <v>87</v>
      </c>
      <c r="M3620" s="12" t="s">
        <v>89</v>
      </c>
      <c r="N3620" s="12" t="s">
        <v>10</v>
      </c>
      <c r="O3620" s="12">
        <v>4</v>
      </c>
      <c r="P3620" s="12">
        <v>0</v>
      </c>
      <c r="Q3620" s="12">
        <v>0</v>
      </c>
      <c r="R3620" s="12">
        <v>76130</v>
      </c>
      <c r="S3620" s="59">
        <v>4.8301369863013699</v>
      </c>
      <c r="T3620" s="59">
        <v>38.819178082191783</v>
      </c>
      <c r="U3620" s="12">
        <v>2</v>
      </c>
      <c r="V3620" s="12">
        <v>2</v>
      </c>
      <c r="W3620" s="12">
        <v>2</v>
      </c>
      <c r="X3620" s="12">
        <v>2</v>
      </c>
      <c r="Y3620" s="12">
        <v>1</v>
      </c>
      <c r="Z3620" s="58">
        <v>0</v>
      </c>
      <c r="AA3620" s="58">
        <v>0</v>
      </c>
      <c r="AB3620" s="58">
        <v>0</v>
      </c>
      <c r="AC3620" s="58" t="s">
        <v>91</v>
      </c>
    </row>
    <row r="3621" spans="1:29" x14ac:dyDescent="0.3">
      <c r="A3621" s="57">
        <v>2266288</v>
      </c>
      <c r="B3621" s="12" t="s">
        <v>3496</v>
      </c>
      <c r="C3621" s="58" t="s">
        <v>108</v>
      </c>
      <c r="D3621" s="58" t="s">
        <v>113</v>
      </c>
      <c r="E3621" s="58">
        <v>100500</v>
      </c>
      <c r="F3621" s="58">
        <v>1189840</v>
      </c>
      <c r="G3621" s="58">
        <f>+IF(F3621&gt;K3621+100000,F3621-K3621,0)</f>
        <v>0</v>
      </c>
      <c r="H3621" s="58">
        <v>175460</v>
      </c>
      <c r="I3621" s="58">
        <v>0</v>
      </c>
      <c r="J3621" s="58">
        <v>0</v>
      </c>
      <c r="K3621" s="58">
        <v>2810669</v>
      </c>
      <c r="L3621" s="12" t="s">
        <v>88</v>
      </c>
      <c r="M3621" s="12" t="s">
        <v>89</v>
      </c>
      <c r="N3621" s="12" t="s">
        <v>10</v>
      </c>
      <c r="O3621" s="12">
        <v>4</v>
      </c>
      <c r="P3621" s="12">
        <v>0</v>
      </c>
      <c r="Q3621" s="12">
        <v>0</v>
      </c>
      <c r="R3621" s="12">
        <v>13052</v>
      </c>
      <c r="S3621" s="59">
        <v>12.134246575342466</v>
      </c>
      <c r="T3621" s="59">
        <v>53.969863013698628</v>
      </c>
      <c r="U3621" s="12">
        <v>1</v>
      </c>
      <c r="V3621" s="12">
        <v>2</v>
      </c>
      <c r="W3621" s="12">
        <v>2</v>
      </c>
      <c r="X3621" s="12">
        <v>3</v>
      </c>
      <c r="Y3621" s="12">
        <v>2</v>
      </c>
      <c r="Z3621" s="58">
        <v>0</v>
      </c>
      <c r="AA3621" s="58">
        <v>0</v>
      </c>
      <c r="AB3621" s="58">
        <v>0</v>
      </c>
      <c r="AC3621" s="58" t="s">
        <v>91</v>
      </c>
    </row>
    <row r="3622" spans="1:29" x14ac:dyDescent="0.3">
      <c r="A3622" s="57">
        <v>2224668688</v>
      </c>
      <c r="B3622" s="12" t="s">
        <v>3497</v>
      </c>
      <c r="C3622" s="58" t="s">
        <v>109</v>
      </c>
      <c r="D3622" s="58" t="s">
        <v>117</v>
      </c>
      <c r="E3622" s="58">
        <v>5549921</v>
      </c>
      <c r="F3622" s="58"/>
      <c r="G3622" s="58">
        <f>+IF(F3622&gt;K3622+100000,F3622-K3622,0)</f>
        <v>0</v>
      </c>
      <c r="H3622" s="58"/>
      <c r="I3622" s="58"/>
      <c r="J3622" s="58"/>
      <c r="K3622" s="58">
        <v>2812157</v>
      </c>
      <c r="L3622" s="12" t="s">
        <v>91</v>
      </c>
      <c r="M3622" s="12" t="s">
        <v>91</v>
      </c>
      <c r="N3622" s="12" t="s">
        <v>91</v>
      </c>
      <c r="O3622" s="12">
        <v>4</v>
      </c>
      <c r="P3622" s="12">
        <v>0</v>
      </c>
      <c r="Q3622" s="12">
        <v>0</v>
      </c>
      <c r="R3622" s="12">
        <v>76520</v>
      </c>
      <c r="S3622" s="59">
        <v>3.010958904109589</v>
      </c>
      <c r="T3622" s="59">
        <v>29.493150684931507</v>
      </c>
      <c r="U3622" s="12">
        <v>2</v>
      </c>
      <c r="V3622" s="12">
        <v>5</v>
      </c>
      <c r="W3622" s="12">
        <v>2</v>
      </c>
      <c r="X3622" s="12">
        <v>5</v>
      </c>
      <c r="Y3622" s="12">
        <v>1</v>
      </c>
      <c r="Z3622" s="58">
        <v>0</v>
      </c>
      <c r="AA3622" s="58">
        <v>0</v>
      </c>
      <c r="AB3622" s="58">
        <v>0</v>
      </c>
      <c r="AC3622" s="58" t="s">
        <v>91</v>
      </c>
    </row>
    <row r="3623" spans="1:29" x14ac:dyDescent="0.3">
      <c r="A3623" s="57">
        <v>2006468400</v>
      </c>
      <c r="B3623" s="12" t="s">
        <v>3498</v>
      </c>
      <c r="C3623" s="58" t="s">
        <v>108</v>
      </c>
      <c r="D3623" s="58" t="s">
        <v>29</v>
      </c>
      <c r="E3623" s="58">
        <v>613000</v>
      </c>
      <c r="F3623" s="58">
        <v>3438373</v>
      </c>
      <c r="G3623" s="58">
        <f>+IF(F3623&gt;K3623+100000,F3623-K3623,0)</f>
        <v>626113</v>
      </c>
      <c r="H3623" s="58">
        <v>229803</v>
      </c>
      <c r="I3623" s="58">
        <v>0</v>
      </c>
      <c r="J3623" s="58">
        <v>0</v>
      </c>
      <c r="K3623" s="58">
        <v>2812260</v>
      </c>
      <c r="L3623" s="12" t="s">
        <v>88</v>
      </c>
      <c r="M3623" s="12" t="s">
        <v>89</v>
      </c>
      <c r="N3623" s="12" t="s">
        <v>10</v>
      </c>
      <c r="O3623" s="12">
        <v>4</v>
      </c>
      <c r="P3623" s="12">
        <v>0</v>
      </c>
      <c r="Q3623" s="12">
        <v>0</v>
      </c>
      <c r="R3623" s="12">
        <v>68001</v>
      </c>
      <c r="S3623" s="59">
        <v>6.4657534246575343</v>
      </c>
      <c r="T3623" s="59">
        <v>33.487671232876714</v>
      </c>
      <c r="U3623" s="12">
        <v>2</v>
      </c>
      <c r="V3623" s="12">
        <v>3</v>
      </c>
      <c r="W3623" s="12">
        <v>1</v>
      </c>
      <c r="X3623" s="12">
        <v>2</v>
      </c>
      <c r="Y3623" s="12">
        <v>3</v>
      </c>
      <c r="Z3623" s="58">
        <v>0</v>
      </c>
      <c r="AA3623" s="58">
        <v>0</v>
      </c>
      <c r="AB3623" s="58">
        <v>0</v>
      </c>
      <c r="AC3623" s="58" t="s">
        <v>91</v>
      </c>
    </row>
    <row r="3624" spans="1:29" x14ac:dyDescent="0.3">
      <c r="A3624" s="57">
        <v>22888848</v>
      </c>
      <c r="B3624" s="12" t="s">
        <v>3499</v>
      </c>
      <c r="C3624" s="58" t="s">
        <v>109</v>
      </c>
      <c r="D3624" s="58" t="s">
        <v>112</v>
      </c>
      <c r="E3624" s="58">
        <v>1309468</v>
      </c>
      <c r="F3624" s="58"/>
      <c r="G3624" s="58">
        <f>+IF(F3624&gt;K3624+100000,F3624-K3624,0)</f>
        <v>0</v>
      </c>
      <c r="H3624" s="58"/>
      <c r="I3624" s="58"/>
      <c r="J3624" s="58"/>
      <c r="K3624" s="58">
        <v>2812264</v>
      </c>
      <c r="L3624" s="12" t="s">
        <v>91</v>
      </c>
      <c r="M3624" s="12" t="s">
        <v>91</v>
      </c>
      <c r="N3624" s="12" t="s">
        <v>91</v>
      </c>
      <c r="O3624" s="12">
        <v>4</v>
      </c>
      <c r="P3624" s="12">
        <v>0</v>
      </c>
      <c r="Q3624" s="12">
        <v>0</v>
      </c>
      <c r="R3624" s="12">
        <v>5615</v>
      </c>
      <c r="S3624" s="59">
        <v>12.441095890410958</v>
      </c>
      <c r="T3624" s="59">
        <v>53.57260273972603</v>
      </c>
      <c r="U3624" s="12">
        <v>1</v>
      </c>
      <c r="V3624" s="12">
        <v>1</v>
      </c>
      <c r="W3624" s="12">
        <v>3</v>
      </c>
      <c r="X3624" s="12">
        <v>2</v>
      </c>
      <c r="Y3624" s="12">
        <v>2</v>
      </c>
      <c r="Z3624" s="58">
        <v>0</v>
      </c>
      <c r="AA3624" s="58">
        <v>0</v>
      </c>
      <c r="AB3624" s="58">
        <v>0</v>
      </c>
      <c r="AC3624" s="58" t="s">
        <v>91</v>
      </c>
    </row>
    <row r="3625" spans="1:29" x14ac:dyDescent="0.3">
      <c r="A3625" s="57">
        <v>4084668</v>
      </c>
      <c r="B3625" s="12" t="s">
        <v>3503</v>
      </c>
      <c r="C3625" s="58" t="s">
        <v>109</v>
      </c>
      <c r="D3625" s="58" t="s">
        <v>112</v>
      </c>
      <c r="E3625" s="58"/>
      <c r="F3625" s="58"/>
      <c r="G3625" s="58">
        <f>+IF(F3625&gt;K3625+100000,F3625-K3625,0)</f>
        <v>0</v>
      </c>
      <c r="H3625" s="58"/>
      <c r="I3625" s="58"/>
      <c r="J3625" s="58"/>
      <c r="K3625" s="58">
        <v>2817381</v>
      </c>
      <c r="L3625" s="12" t="s">
        <v>91</v>
      </c>
      <c r="M3625" s="12" t="s">
        <v>91</v>
      </c>
      <c r="N3625" s="12" t="s">
        <v>91</v>
      </c>
      <c r="O3625" s="12">
        <v>4</v>
      </c>
      <c r="P3625" s="12">
        <v>0</v>
      </c>
      <c r="Q3625" s="12">
        <v>0</v>
      </c>
      <c r="R3625" s="12">
        <v>68307</v>
      </c>
      <c r="S3625" s="59">
        <v>13.761643835616438</v>
      </c>
      <c r="T3625" s="59">
        <v>45.698630136986303</v>
      </c>
      <c r="U3625" s="12">
        <v>1</v>
      </c>
      <c r="V3625" s="12">
        <v>5</v>
      </c>
      <c r="W3625" s="12">
        <v>3</v>
      </c>
      <c r="X3625" s="12">
        <v>6</v>
      </c>
      <c r="Y3625" s="12">
        <v>2</v>
      </c>
      <c r="Z3625" s="58">
        <v>0</v>
      </c>
      <c r="AA3625" s="58">
        <v>0</v>
      </c>
      <c r="AB3625" s="58">
        <v>0</v>
      </c>
      <c r="AC3625" s="58" t="s">
        <v>91</v>
      </c>
    </row>
    <row r="3626" spans="1:29" x14ac:dyDescent="0.3">
      <c r="A3626" s="57">
        <v>4264066</v>
      </c>
      <c r="B3626" s="12" t="s">
        <v>3505</v>
      </c>
      <c r="C3626" s="58" t="s">
        <v>108</v>
      </c>
      <c r="D3626" s="58" t="s">
        <v>113</v>
      </c>
      <c r="E3626" s="58"/>
      <c r="F3626" s="58">
        <v>2250550</v>
      </c>
      <c r="G3626" s="58">
        <f>+IF(F3626&gt;K3626+100000,F3626-K3626,0)</f>
        <v>0</v>
      </c>
      <c r="H3626" s="58">
        <v>124436</v>
      </c>
      <c r="I3626" s="58">
        <v>0</v>
      </c>
      <c r="J3626" s="58">
        <v>0</v>
      </c>
      <c r="K3626" s="58">
        <v>2819717</v>
      </c>
      <c r="L3626" s="12" t="s">
        <v>88</v>
      </c>
      <c r="M3626" s="12" t="s">
        <v>89</v>
      </c>
      <c r="N3626" s="12" t="s">
        <v>10</v>
      </c>
      <c r="O3626" s="12">
        <v>4</v>
      </c>
      <c r="P3626" s="12">
        <v>0</v>
      </c>
      <c r="Q3626" s="12">
        <v>0</v>
      </c>
      <c r="R3626" s="12">
        <v>76318</v>
      </c>
      <c r="S3626" s="59">
        <v>5.2136986301369861</v>
      </c>
      <c r="T3626" s="59">
        <v>43.975342465753428</v>
      </c>
      <c r="U3626" s="12">
        <v>1</v>
      </c>
      <c r="V3626" s="12">
        <v>0</v>
      </c>
      <c r="W3626" s="12">
        <v>1</v>
      </c>
      <c r="X3626" s="12">
        <v>2</v>
      </c>
      <c r="Y3626" s="12">
        <v>1</v>
      </c>
      <c r="Z3626" s="58">
        <v>0</v>
      </c>
      <c r="AA3626" s="58">
        <v>0</v>
      </c>
      <c r="AB3626" s="58">
        <v>0</v>
      </c>
      <c r="AC3626" s="58" t="s">
        <v>91</v>
      </c>
    </row>
    <row r="3627" spans="1:29" x14ac:dyDescent="0.3">
      <c r="A3627" s="57">
        <v>64604002</v>
      </c>
      <c r="B3627" s="12" t="s">
        <v>3507</v>
      </c>
      <c r="C3627" s="58" t="s">
        <v>108</v>
      </c>
      <c r="D3627" s="58" t="s">
        <v>113</v>
      </c>
      <c r="E3627" s="58">
        <v>30200</v>
      </c>
      <c r="F3627" s="58">
        <v>2345953</v>
      </c>
      <c r="G3627" s="58">
        <f>+IF(F3627&gt;K3627+100000,F3627-K3627,0)</f>
        <v>0</v>
      </c>
      <c r="H3627" s="58">
        <v>142213</v>
      </c>
      <c r="I3627" s="58">
        <v>0</v>
      </c>
      <c r="J3627" s="58">
        <v>0</v>
      </c>
      <c r="K3627" s="58">
        <v>2828895</v>
      </c>
      <c r="L3627" s="12" t="s">
        <v>88</v>
      </c>
      <c r="M3627" s="12" t="s">
        <v>89</v>
      </c>
      <c r="N3627" s="12" t="s">
        <v>10</v>
      </c>
      <c r="O3627" s="12">
        <v>4</v>
      </c>
      <c r="P3627" s="12">
        <v>0</v>
      </c>
      <c r="Q3627" s="12">
        <v>0</v>
      </c>
      <c r="R3627" s="12">
        <v>68547</v>
      </c>
      <c r="S3627" s="59">
        <v>9.0054794520547947</v>
      </c>
      <c r="T3627" s="59">
        <v>46.654794520547945</v>
      </c>
      <c r="U3627" s="12">
        <v>2</v>
      </c>
      <c r="V3627" s="12">
        <v>1</v>
      </c>
      <c r="W3627" s="12">
        <v>2</v>
      </c>
      <c r="X3627" s="12">
        <v>2</v>
      </c>
      <c r="Y3627" s="12">
        <v>1</v>
      </c>
      <c r="Z3627" s="58">
        <v>0</v>
      </c>
      <c r="AA3627" s="58">
        <v>0</v>
      </c>
      <c r="AB3627" s="58">
        <v>0</v>
      </c>
      <c r="AC3627" s="58" t="s">
        <v>91</v>
      </c>
    </row>
    <row r="3628" spans="1:29" x14ac:dyDescent="0.3">
      <c r="A3628" s="57">
        <v>2008800262</v>
      </c>
      <c r="B3628" s="12" t="s">
        <v>3508</v>
      </c>
      <c r="C3628" s="58" t="s">
        <v>109</v>
      </c>
      <c r="D3628" s="58" t="s">
        <v>112</v>
      </c>
      <c r="E3628" s="58"/>
      <c r="F3628" s="58"/>
      <c r="G3628" s="58">
        <f>+IF(F3628&gt;K3628+100000,F3628-K3628,0)</f>
        <v>0</v>
      </c>
      <c r="H3628" s="58"/>
      <c r="I3628" s="58"/>
      <c r="J3628" s="58"/>
      <c r="K3628" s="58">
        <v>2830069</v>
      </c>
      <c r="L3628" s="12" t="s">
        <v>91</v>
      </c>
      <c r="M3628" s="12" t="s">
        <v>91</v>
      </c>
      <c r="N3628" s="12" t="s">
        <v>91</v>
      </c>
      <c r="O3628" s="12">
        <v>4</v>
      </c>
      <c r="P3628" s="12">
        <v>0</v>
      </c>
      <c r="Q3628" s="12">
        <v>0</v>
      </c>
      <c r="R3628" s="12">
        <v>68001</v>
      </c>
      <c r="S3628" s="59">
        <v>6.838356164383562</v>
      </c>
      <c r="T3628" s="59">
        <v>30.835616438356166</v>
      </c>
      <c r="U3628" s="12">
        <v>1</v>
      </c>
      <c r="V3628" s="12">
        <v>6</v>
      </c>
      <c r="W3628" s="12">
        <v>4</v>
      </c>
      <c r="X3628" s="12">
        <v>3</v>
      </c>
      <c r="Y3628" s="12">
        <v>1</v>
      </c>
      <c r="Z3628" s="58">
        <v>0</v>
      </c>
      <c r="AA3628" s="58">
        <v>0</v>
      </c>
      <c r="AB3628" s="58">
        <v>0</v>
      </c>
      <c r="AC3628" s="58" t="s">
        <v>91</v>
      </c>
    </row>
    <row r="3629" spans="1:29" x14ac:dyDescent="0.3">
      <c r="A3629" s="57">
        <v>66066486</v>
      </c>
      <c r="B3629" s="12" t="s">
        <v>3509</v>
      </c>
      <c r="C3629" s="58" t="s">
        <v>108</v>
      </c>
      <c r="D3629" s="58" t="s">
        <v>115</v>
      </c>
      <c r="E3629" s="58"/>
      <c r="F3629" s="58">
        <v>7779740</v>
      </c>
      <c r="G3629" s="58">
        <f>+IF(F3629&gt;K3629+100000,F3629-K3629,0)</f>
        <v>4945019</v>
      </c>
      <c r="H3629" s="58">
        <v>238733</v>
      </c>
      <c r="I3629" s="58">
        <v>0</v>
      </c>
      <c r="J3629" s="58">
        <v>3047624</v>
      </c>
      <c r="K3629" s="58">
        <v>2834721</v>
      </c>
      <c r="L3629" s="12" t="s">
        <v>87</v>
      </c>
      <c r="M3629" s="12" t="s">
        <v>89</v>
      </c>
      <c r="N3629" s="12" t="s">
        <v>10</v>
      </c>
      <c r="O3629" s="12">
        <v>4</v>
      </c>
      <c r="P3629" s="12">
        <v>0</v>
      </c>
      <c r="Q3629" s="12">
        <v>0</v>
      </c>
      <c r="R3629" s="12">
        <v>76130</v>
      </c>
      <c r="S3629" s="59">
        <v>0</v>
      </c>
      <c r="T3629" s="59">
        <v>47.605479452054794</v>
      </c>
      <c r="U3629" s="12">
        <v>2</v>
      </c>
      <c r="V3629" s="12">
        <v>0</v>
      </c>
      <c r="W3629" s="12">
        <v>1</v>
      </c>
      <c r="X3629" s="12">
        <v>2</v>
      </c>
      <c r="Y3629" s="12">
        <v>1</v>
      </c>
      <c r="Z3629" s="58">
        <v>0</v>
      </c>
      <c r="AA3629" s="58">
        <v>0</v>
      </c>
      <c r="AB3629" s="58">
        <v>0</v>
      </c>
      <c r="AC3629" s="58" t="s">
        <v>91</v>
      </c>
    </row>
    <row r="3630" spans="1:29" x14ac:dyDescent="0.3">
      <c r="A3630" s="57">
        <v>2002844680</v>
      </c>
      <c r="B3630" s="12" t="s">
        <v>3510</v>
      </c>
      <c r="C3630" s="58" t="s">
        <v>108</v>
      </c>
      <c r="D3630" s="58" t="s">
        <v>29</v>
      </c>
      <c r="E3630" s="58"/>
      <c r="F3630" s="58">
        <v>3127584</v>
      </c>
      <c r="G3630" s="58">
        <f>+IF(F3630&gt;K3630+100000,F3630-K3630,0)</f>
        <v>290155</v>
      </c>
      <c r="H3630" s="58">
        <v>159990</v>
      </c>
      <c r="I3630" s="58">
        <v>0</v>
      </c>
      <c r="J3630" s="58">
        <v>0</v>
      </c>
      <c r="K3630" s="58">
        <v>2837429</v>
      </c>
      <c r="L3630" s="12" t="s">
        <v>88</v>
      </c>
      <c r="M3630" s="12" t="s">
        <v>89</v>
      </c>
      <c r="N3630" s="12" t="s">
        <v>10</v>
      </c>
      <c r="O3630" s="12">
        <v>4</v>
      </c>
      <c r="P3630" s="12">
        <v>0</v>
      </c>
      <c r="Q3630" s="12">
        <v>0</v>
      </c>
      <c r="R3630" s="12">
        <v>13052</v>
      </c>
      <c r="S3630" s="59">
        <v>4.6575342465753424</v>
      </c>
      <c r="T3630" s="59">
        <v>29.835616438356166</v>
      </c>
      <c r="U3630" s="12">
        <v>1</v>
      </c>
      <c r="V3630" s="12">
        <v>2</v>
      </c>
      <c r="W3630" s="12">
        <v>1</v>
      </c>
      <c r="X3630" s="12">
        <v>3</v>
      </c>
      <c r="Y3630" s="12">
        <v>3</v>
      </c>
      <c r="Z3630" s="58">
        <v>0</v>
      </c>
      <c r="AA3630" s="58">
        <v>0</v>
      </c>
      <c r="AB3630" s="58">
        <v>0</v>
      </c>
      <c r="AC3630" s="58" t="s">
        <v>91</v>
      </c>
    </row>
    <row r="3631" spans="1:29" x14ac:dyDescent="0.3">
      <c r="A3631" s="57">
        <v>62848442</v>
      </c>
      <c r="B3631" s="12" t="s">
        <v>3511</v>
      </c>
      <c r="C3631" s="58" t="s">
        <v>108</v>
      </c>
      <c r="D3631" s="58" t="s">
        <v>113</v>
      </c>
      <c r="E3631" s="58"/>
      <c r="F3631" s="58">
        <v>1227368</v>
      </c>
      <c r="G3631" s="58">
        <f>+IF(F3631&gt;K3631+100000,F3631-K3631,0)</f>
        <v>0</v>
      </c>
      <c r="H3631" s="58">
        <v>107262</v>
      </c>
      <c r="I3631" s="58">
        <v>0</v>
      </c>
      <c r="J3631" s="58">
        <v>0</v>
      </c>
      <c r="K3631" s="58">
        <v>2837901</v>
      </c>
      <c r="L3631" s="12" t="s">
        <v>88</v>
      </c>
      <c r="M3631" s="12" t="s">
        <v>89</v>
      </c>
      <c r="N3631" s="12" t="s">
        <v>10</v>
      </c>
      <c r="O3631" s="12">
        <v>4</v>
      </c>
      <c r="P3631" s="12">
        <v>0</v>
      </c>
      <c r="Q3631" s="12">
        <v>0</v>
      </c>
      <c r="R3631" s="12">
        <v>25473</v>
      </c>
      <c r="S3631" s="59">
        <v>5.7534246575342465</v>
      </c>
      <c r="T3631" s="59">
        <v>41.257534246575339</v>
      </c>
      <c r="U3631" s="12">
        <v>2</v>
      </c>
      <c r="V3631" s="12">
        <v>0</v>
      </c>
      <c r="W3631" s="12">
        <v>1</v>
      </c>
      <c r="X3631" s="12">
        <v>2</v>
      </c>
      <c r="Y3631" s="12">
        <v>1</v>
      </c>
      <c r="Z3631" s="58">
        <v>0</v>
      </c>
      <c r="AA3631" s="58">
        <v>0</v>
      </c>
      <c r="AB3631" s="58">
        <v>0</v>
      </c>
      <c r="AC3631" s="58" t="s">
        <v>91</v>
      </c>
    </row>
    <row r="3632" spans="1:29" x14ac:dyDescent="0.3">
      <c r="A3632" s="57">
        <v>4280080</v>
      </c>
      <c r="B3632" s="12" t="s">
        <v>3513</v>
      </c>
      <c r="C3632" s="58" t="s">
        <v>108</v>
      </c>
      <c r="D3632" s="58" t="s">
        <v>113</v>
      </c>
      <c r="E3632" s="58"/>
      <c r="F3632" s="58">
        <v>1059697</v>
      </c>
      <c r="G3632" s="58">
        <f>+IF(F3632&gt;K3632+100000,F3632-K3632,0)</f>
        <v>0</v>
      </c>
      <c r="H3632" s="58">
        <v>75251</v>
      </c>
      <c r="I3632" s="58">
        <v>0</v>
      </c>
      <c r="J3632" s="58">
        <v>0</v>
      </c>
      <c r="K3632" s="58">
        <v>2846873</v>
      </c>
      <c r="L3632" s="12" t="s">
        <v>88</v>
      </c>
      <c r="M3632" s="12" t="s">
        <v>89</v>
      </c>
      <c r="N3632" s="12" t="s">
        <v>10</v>
      </c>
      <c r="O3632" s="12">
        <v>4</v>
      </c>
      <c r="P3632" s="12">
        <v>0</v>
      </c>
      <c r="Q3632" s="12">
        <v>0</v>
      </c>
      <c r="R3632" s="12">
        <v>76606</v>
      </c>
      <c r="S3632" s="59">
        <v>4.9616438356164387</v>
      </c>
      <c r="T3632" s="59">
        <v>41.939726027397263</v>
      </c>
      <c r="U3632" s="12">
        <v>1</v>
      </c>
      <c r="V3632" s="12">
        <v>2</v>
      </c>
      <c r="W3632" s="12">
        <v>1</v>
      </c>
      <c r="X3632" s="12">
        <v>2</v>
      </c>
      <c r="Y3632" s="12">
        <v>3</v>
      </c>
      <c r="Z3632" s="58">
        <v>0</v>
      </c>
      <c r="AA3632" s="58">
        <v>0</v>
      </c>
      <c r="AB3632" s="58">
        <v>0</v>
      </c>
      <c r="AC3632" s="58" t="s">
        <v>91</v>
      </c>
    </row>
    <row r="3633" spans="1:29" x14ac:dyDescent="0.3">
      <c r="A3633" s="57">
        <v>64000442</v>
      </c>
      <c r="B3633" s="12" t="s">
        <v>3515</v>
      </c>
      <c r="C3633" s="58" t="s">
        <v>108</v>
      </c>
      <c r="D3633" s="58" t="s">
        <v>113</v>
      </c>
      <c r="E3633" s="58"/>
      <c r="F3633" s="58">
        <v>1015035</v>
      </c>
      <c r="G3633" s="58">
        <f>+IF(F3633&gt;K3633+100000,F3633-K3633,0)</f>
        <v>0</v>
      </c>
      <c r="H3633" s="58">
        <v>149683</v>
      </c>
      <c r="I3633" s="58">
        <v>0</v>
      </c>
      <c r="J3633" s="58">
        <v>0</v>
      </c>
      <c r="K3633" s="58">
        <v>2849673</v>
      </c>
      <c r="L3633" s="12" t="s">
        <v>88</v>
      </c>
      <c r="M3633" s="12" t="s">
        <v>89</v>
      </c>
      <c r="N3633" s="12" t="s">
        <v>10</v>
      </c>
      <c r="O3633" s="12">
        <v>4</v>
      </c>
      <c r="P3633" s="12">
        <v>0</v>
      </c>
      <c r="Q3633" s="12">
        <v>0</v>
      </c>
      <c r="R3633" s="12">
        <v>76001</v>
      </c>
      <c r="S3633" s="59">
        <v>5.1369863013698627</v>
      </c>
      <c r="T3633" s="59">
        <v>37.731506849315068</v>
      </c>
      <c r="U3633" s="12">
        <v>2</v>
      </c>
      <c r="V3633" s="12">
        <v>2</v>
      </c>
      <c r="W3633" s="12">
        <v>2</v>
      </c>
      <c r="X3633" s="12">
        <v>2</v>
      </c>
      <c r="Y3633" s="12">
        <v>3</v>
      </c>
      <c r="Z3633" s="58">
        <v>0</v>
      </c>
      <c r="AA3633" s="58">
        <v>0</v>
      </c>
      <c r="AB3633" s="58">
        <v>0</v>
      </c>
      <c r="AC3633" s="58" t="s">
        <v>91</v>
      </c>
    </row>
    <row r="3634" spans="1:29" x14ac:dyDescent="0.3">
      <c r="A3634" s="57">
        <v>26620208</v>
      </c>
      <c r="B3634" s="12" t="s">
        <v>3517</v>
      </c>
      <c r="C3634" s="58" t="s">
        <v>108</v>
      </c>
      <c r="D3634" s="58" t="s">
        <v>29</v>
      </c>
      <c r="E3634" s="58">
        <v>1973</v>
      </c>
      <c r="F3634" s="58">
        <v>3639564</v>
      </c>
      <c r="G3634" s="58">
        <f>+IF(F3634&gt;K3634+100000,F3634-K3634,0)</f>
        <v>773610</v>
      </c>
      <c r="H3634" s="58">
        <v>111353</v>
      </c>
      <c r="I3634" s="58">
        <v>0</v>
      </c>
      <c r="J3634" s="58">
        <v>2680000</v>
      </c>
      <c r="K3634" s="58">
        <v>2865954</v>
      </c>
      <c r="L3634" s="12" t="s">
        <v>87</v>
      </c>
      <c r="M3634" s="12" t="s">
        <v>89</v>
      </c>
      <c r="N3634" s="12" t="s">
        <v>10</v>
      </c>
      <c r="O3634" s="12">
        <v>4</v>
      </c>
      <c r="P3634" s="12">
        <v>0</v>
      </c>
      <c r="Q3634" s="12">
        <v>0</v>
      </c>
      <c r="R3634" s="12">
        <v>76130</v>
      </c>
      <c r="S3634" s="59">
        <v>5.1671232876712327</v>
      </c>
      <c r="T3634" s="59">
        <v>37.361643835616441</v>
      </c>
      <c r="U3634" s="12">
        <v>2</v>
      </c>
      <c r="V3634" s="12">
        <v>2</v>
      </c>
      <c r="W3634" s="12">
        <v>1</v>
      </c>
      <c r="X3634" s="12">
        <v>2</v>
      </c>
      <c r="Y3634" s="12">
        <v>3</v>
      </c>
      <c r="Z3634" s="58">
        <v>0</v>
      </c>
      <c r="AA3634" s="58">
        <v>0</v>
      </c>
      <c r="AB3634" s="58">
        <v>0</v>
      </c>
      <c r="AC3634" s="58" t="s">
        <v>91</v>
      </c>
    </row>
    <row r="3635" spans="1:29" x14ac:dyDescent="0.3">
      <c r="A3635" s="57">
        <v>2224884646</v>
      </c>
      <c r="B3635" s="12" t="s">
        <v>3521</v>
      </c>
      <c r="C3635" s="58" t="s">
        <v>109</v>
      </c>
      <c r="D3635" s="58" t="s">
        <v>112</v>
      </c>
      <c r="E3635" s="58">
        <v>1100531</v>
      </c>
      <c r="F3635" s="58"/>
      <c r="G3635" s="58">
        <f>+IF(F3635&gt;K3635+100000,F3635-K3635,0)</f>
        <v>0</v>
      </c>
      <c r="H3635" s="58"/>
      <c r="I3635" s="58"/>
      <c r="J3635" s="58"/>
      <c r="K3635" s="58">
        <v>2878124</v>
      </c>
      <c r="L3635" s="12" t="s">
        <v>91</v>
      </c>
      <c r="M3635" s="12" t="s">
        <v>91</v>
      </c>
      <c r="N3635" s="12" t="s">
        <v>91</v>
      </c>
      <c r="O3635" s="12">
        <v>4</v>
      </c>
      <c r="P3635" s="12">
        <v>0</v>
      </c>
      <c r="Q3635" s="12">
        <v>0</v>
      </c>
      <c r="R3635" s="12">
        <v>76130</v>
      </c>
      <c r="S3635" s="59">
        <v>3.1452054794520548</v>
      </c>
      <c r="T3635" s="59">
        <v>35.698630136986303</v>
      </c>
      <c r="U3635" s="12">
        <v>1</v>
      </c>
      <c r="V3635" s="12">
        <v>0</v>
      </c>
      <c r="W3635" s="12">
        <v>1</v>
      </c>
      <c r="X3635" s="12">
        <v>2</v>
      </c>
      <c r="Y3635" s="12">
        <v>3</v>
      </c>
      <c r="Z3635" s="58">
        <v>0</v>
      </c>
      <c r="AA3635" s="58">
        <v>0</v>
      </c>
      <c r="AB3635" s="58">
        <v>0</v>
      </c>
      <c r="AC3635" s="58" t="s">
        <v>91</v>
      </c>
    </row>
    <row r="3636" spans="1:29" x14ac:dyDescent="0.3">
      <c r="A3636" s="57">
        <v>2000622806</v>
      </c>
      <c r="B3636" s="12" t="s">
        <v>3523</v>
      </c>
      <c r="C3636" s="58" t="s">
        <v>109</v>
      </c>
      <c r="D3636" s="58" t="s">
        <v>112</v>
      </c>
      <c r="E3636" s="58"/>
      <c r="F3636" s="58"/>
      <c r="G3636" s="58">
        <f>+IF(F3636&gt;K3636+100000,F3636-K3636,0)</f>
        <v>0</v>
      </c>
      <c r="H3636" s="58"/>
      <c r="I3636" s="58"/>
      <c r="J3636" s="58"/>
      <c r="K3636" s="58">
        <v>2886120</v>
      </c>
      <c r="L3636" s="12" t="s">
        <v>91</v>
      </c>
      <c r="M3636" s="12" t="s">
        <v>91</v>
      </c>
      <c r="N3636" s="12" t="s">
        <v>91</v>
      </c>
      <c r="O3636" s="12">
        <v>4</v>
      </c>
      <c r="P3636" s="12">
        <v>0</v>
      </c>
      <c r="Q3636" s="12">
        <v>0</v>
      </c>
      <c r="R3636" s="12">
        <v>68255</v>
      </c>
      <c r="S3636" s="59">
        <v>3.2383561643835614</v>
      </c>
      <c r="T3636" s="59">
        <v>28.93972602739726</v>
      </c>
      <c r="U3636" s="12">
        <v>1</v>
      </c>
      <c r="V3636" s="12">
        <v>2</v>
      </c>
      <c r="W3636" s="12">
        <v>1</v>
      </c>
      <c r="X3636" s="12">
        <v>2</v>
      </c>
      <c r="Y3636" s="12">
        <v>1</v>
      </c>
      <c r="Z3636" s="58">
        <v>0</v>
      </c>
      <c r="AA3636" s="58">
        <v>0</v>
      </c>
      <c r="AB3636" s="58">
        <v>0</v>
      </c>
      <c r="AC3636" s="58" t="s">
        <v>91</v>
      </c>
    </row>
    <row r="3637" spans="1:29" x14ac:dyDescent="0.3">
      <c r="A3637" s="57">
        <v>2006062266</v>
      </c>
      <c r="B3637" s="12" t="s">
        <v>3524</v>
      </c>
      <c r="C3637" s="58" t="s">
        <v>109</v>
      </c>
      <c r="D3637" s="58" t="s">
        <v>112</v>
      </c>
      <c r="E3637" s="58">
        <v>1645333</v>
      </c>
      <c r="F3637" s="58"/>
      <c r="G3637" s="58">
        <f>+IF(F3637&gt;K3637+100000,F3637-K3637,0)</f>
        <v>0</v>
      </c>
      <c r="H3637" s="58"/>
      <c r="I3637" s="58"/>
      <c r="J3637" s="58"/>
      <c r="K3637" s="58">
        <v>2889429</v>
      </c>
      <c r="L3637" s="12" t="s">
        <v>91</v>
      </c>
      <c r="M3637" s="12" t="s">
        <v>91</v>
      </c>
      <c r="N3637" s="12" t="s">
        <v>91</v>
      </c>
      <c r="O3637" s="12">
        <v>4</v>
      </c>
      <c r="P3637" s="12">
        <v>0</v>
      </c>
      <c r="Q3637" s="12">
        <v>0</v>
      </c>
      <c r="R3637" s="12">
        <v>68307</v>
      </c>
      <c r="S3637" s="59">
        <v>4.6575342465753424</v>
      </c>
      <c r="T3637" s="59">
        <v>23.542465753424658</v>
      </c>
      <c r="U3637" s="12">
        <v>2</v>
      </c>
      <c r="V3637" s="12">
        <v>4</v>
      </c>
      <c r="W3637" s="12">
        <v>1</v>
      </c>
      <c r="X3637" s="12">
        <v>3</v>
      </c>
      <c r="Y3637" s="12">
        <v>1</v>
      </c>
      <c r="Z3637" s="58">
        <v>0</v>
      </c>
      <c r="AA3637" s="58">
        <v>0</v>
      </c>
      <c r="AB3637" s="58">
        <v>0</v>
      </c>
      <c r="AC3637" s="58" t="s">
        <v>91</v>
      </c>
    </row>
    <row r="3638" spans="1:29" x14ac:dyDescent="0.3">
      <c r="A3638" s="57">
        <v>44260820</v>
      </c>
      <c r="B3638" s="12" t="s">
        <v>3526</v>
      </c>
      <c r="C3638" s="58" t="s">
        <v>109</v>
      </c>
      <c r="D3638" s="58" t="s">
        <v>112</v>
      </c>
      <c r="E3638" s="58">
        <v>306666</v>
      </c>
      <c r="F3638" s="58"/>
      <c r="G3638" s="58">
        <f>+IF(F3638&gt;K3638+100000,F3638-K3638,0)</f>
        <v>0</v>
      </c>
      <c r="H3638" s="58"/>
      <c r="I3638" s="58"/>
      <c r="J3638" s="58"/>
      <c r="K3638" s="58">
        <v>2891079</v>
      </c>
      <c r="L3638" s="12" t="s">
        <v>91</v>
      </c>
      <c r="M3638" s="12" t="s">
        <v>91</v>
      </c>
      <c r="N3638" s="12" t="s">
        <v>91</v>
      </c>
      <c r="O3638" s="12">
        <v>4</v>
      </c>
      <c r="P3638" s="12">
        <v>0</v>
      </c>
      <c r="Q3638" s="12">
        <v>0</v>
      </c>
      <c r="R3638" s="12">
        <v>8758</v>
      </c>
      <c r="S3638" s="59">
        <v>5.3013698630136989</v>
      </c>
      <c r="T3638" s="59">
        <v>36.394520547945206</v>
      </c>
      <c r="U3638" s="12">
        <v>2</v>
      </c>
      <c r="V3638" s="12">
        <v>4</v>
      </c>
      <c r="W3638" s="12">
        <v>2</v>
      </c>
      <c r="X3638" s="12">
        <v>2</v>
      </c>
      <c r="Y3638" s="12">
        <v>1</v>
      </c>
      <c r="Z3638" s="58">
        <v>0</v>
      </c>
      <c r="AA3638" s="58">
        <v>0</v>
      </c>
      <c r="AB3638" s="58">
        <v>0</v>
      </c>
      <c r="AC3638" s="58" t="s">
        <v>91</v>
      </c>
    </row>
    <row r="3639" spans="1:29" x14ac:dyDescent="0.3">
      <c r="A3639" s="57">
        <v>24868260</v>
      </c>
      <c r="B3639" s="12" t="s">
        <v>3527</v>
      </c>
      <c r="C3639" s="58" t="s">
        <v>109</v>
      </c>
      <c r="D3639" s="58" t="s">
        <v>112</v>
      </c>
      <c r="E3639" s="58"/>
      <c r="F3639" s="58"/>
      <c r="G3639" s="58">
        <f>+IF(F3639&gt;K3639+100000,F3639-K3639,0)</f>
        <v>0</v>
      </c>
      <c r="H3639" s="58"/>
      <c r="I3639" s="58"/>
      <c r="J3639" s="58"/>
      <c r="K3639" s="58">
        <v>2896490</v>
      </c>
      <c r="L3639" s="12" t="s">
        <v>91</v>
      </c>
      <c r="M3639" s="12" t="s">
        <v>91</v>
      </c>
      <c r="N3639" s="12" t="s">
        <v>91</v>
      </c>
      <c r="O3639" s="12">
        <v>4</v>
      </c>
      <c r="P3639" s="12">
        <v>0</v>
      </c>
      <c r="Q3639" s="12">
        <v>0</v>
      </c>
      <c r="R3639" s="12">
        <v>15238</v>
      </c>
      <c r="S3639" s="59">
        <v>9.4657534246575334</v>
      </c>
      <c r="T3639" s="59">
        <v>50.868493150684934</v>
      </c>
      <c r="U3639" s="12">
        <v>2</v>
      </c>
      <c r="V3639" s="12">
        <v>2</v>
      </c>
      <c r="W3639" s="12">
        <v>2</v>
      </c>
      <c r="X3639" s="12">
        <v>2</v>
      </c>
      <c r="Y3639" s="12">
        <v>2</v>
      </c>
      <c r="Z3639" s="58">
        <v>0</v>
      </c>
      <c r="AA3639" s="58">
        <v>0</v>
      </c>
      <c r="AB3639" s="58">
        <v>0</v>
      </c>
      <c r="AC3639" s="58" t="s">
        <v>91</v>
      </c>
    </row>
    <row r="3640" spans="1:29" x14ac:dyDescent="0.3">
      <c r="A3640" s="57">
        <v>2048068286</v>
      </c>
      <c r="B3640" s="12" t="s">
        <v>3529</v>
      </c>
      <c r="C3640" s="58" t="s">
        <v>109</v>
      </c>
      <c r="D3640" s="58" t="s">
        <v>112</v>
      </c>
      <c r="E3640" s="58">
        <v>735600</v>
      </c>
      <c r="F3640" s="58"/>
      <c r="G3640" s="58">
        <f>+IF(F3640&gt;K3640+100000,F3640-K3640,0)</f>
        <v>0</v>
      </c>
      <c r="H3640" s="58"/>
      <c r="I3640" s="58"/>
      <c r="J3640" s="58"/>
      <c r="K3640" s="58">
        <v>2901564</v>
      </c>
      <c r="L3640" s="12" t="s">
        <v>91</v>
      </c>
      <c r="M3640" s="12" t="s">
        <v>91</v>
      </c>
      <c r="N3640" s="12" t="s">
        <v>91</v>
      </c>
      <c r="O3640" s="12">
        <v>4</v>
      </c>
      <c r="P3640" s="12">
        <v>0</v>
      </c>
      <c r="Q3640" s="12">
        <v>0</v>
      </c>
      <c r="R3640" s="12">
        <v>5376</v>
      </c>
      <c r="S3640" s="12">
        <v>5.1561643835616442</v>
      </c>
      <c r="T3640" s="12">
        <v>30.635616438356163</v>
      </c>
      <c r="U3640" s="12">
        <v>2</v>
      </c>
      <c r="V3640" s="12">
        <v>0</v>
      </c>
      <c r="W3640" s="12">
        <v>2</v>
      </c>
      <c r="X3640" s="12">
        <v>3</v>
      </c>
      <c r="Y3640" s="12">
        <v>2</v>
      </c>
      <c r="Z3640" s="58">
        <v>0</v>
      </c>
      <c r="AA3640" s="58">
        <v>0</v>
      </c>
      <c r="AB3640" s="58">
        <v>0</v>
      </c>
      <c r="AC3640" s="58" t="s">
        <v>91</v>
      </c>
    </row>
    <row r="3641" spans="1:29" x14ac:dyDescent="0.3">
      <c r="A3641" s="57">
        <v>46044282</v>
      </c>
      <c r="B3641" s="12" t="s">
        <v>3530</v>
      </c>
      <c r="C3641" s="58" t="s">
        <v>109</v>
      </c>
      <c r="D3641" s="58" t="s">
        <v>112</v>
      </c>
      <c r="E3641" s="58">
        <v>1287176</v>
      </c>
      <c r="F3641" s="58"/>
      <c r="G3641" s="58">
        <f>+IF(F3641&gt;K3641+100000,F3641-K3641,0)</f>
        <v>0</v>
      </c>
      <c r="H3641" s="58"/>
      <c r="I3641" s="58"/>
      <c r="J3641" s="58"/>
      <c r="K3641" s="58">
        <v>2904517</v>
      </c>
      <c r="L3641" s="12" t="s">
        <v>91</v>
      </c>
      <c r="M3641" s="12" t="s">
        <v>91</v>
      </c>
      <c r="N3641" s="12" t="s">
        <v>91</v>
      </c>
      <c r="O3641" s="12">
        <v>4</v>
      </c>
      <c r="P3641" s="12">
        <v>0</v>
      </c>
      <c r="Q3641" s="12">
        <v>0</v>
      </c>
      <c r="R3641" s="12">
        <v>76001</v>
      </c>
      <c r="S3641" s="59">
        <v>5.2493150684931509</v>
      </c>
      <c r="T3641" s="59">
        <v>48.441095890410956</v>
      </c>
      <c r="U3641" s="12">
        <v>2</v>
      </c>
      <c r="V3641" s="12">
        <v>2</v>
      </c>
      <c r="W3641" s="12">
        <v>2</v>
      </c>
      <c r="X3641" s="12">
        <v>2</v>
      </c>
      <c r="Y3641" s="12">
        <v>1</v>
      </c>
      <c r="Z3641" s="58">
        <v>0</v>
      </c>
      <c r="AA3641" s="58">
        <v>0</v>
      </c>
      <c r="AB3641" s="58">
        <v>0</v>
      </c>
      <c r="AC3641" s="58" t="s">
        <v>91</v>
      </c>
    </row>
    <row r="3642" spans="1:29" x14ac:dyDescent="0.3">
      <c r="A3642" s="57">
        <v>28446628</v>
      </c>
      <c r="B3642" s="12" t="s">
        <v>3531</v>
      </c>
      <c r="C3642" s="58" t="s">
        <v>109</v>
      </c>
      <c r="D3642" s="58" t="s">
        <v>112</v>
      </c>
      <c r="E3642" s="58"/>
      <c r="F3642" s="58"/>
      <c r="G3642" s="58">
        <f>+IF(F3642&gt;K3642+100000,F3642-K3642,0)</f>
        <v>0</v>
      </c>
      <c r="H3642" s="58"/>
      <c r="I3642" s="58"/>
      <c r="J3642" s="58"/>
      <c r="K3642" s="58">
        <v>2908069</v>
      </c>
      <c r="L3642" s="12" t="s">
        <v>91</v>
      </c>
      <c r="M3642" s="12" t="s">
        <v>91</v>
      </c>
      <c r="N3642" s="12" t="s">
        <v>91</v>
      </c>
      <c r="O3642" s="12">
        <v>4</v>
      </c>
      <c r="P3642" s="12">
        <v>0</v>
      </c>
      <c r="Q3642" s="12">
        <v>0</v>
      </c>
      <c r="R3642" s="12">
        <v>68615</v>
      </c>
      <c r="S3642" s="59">
        <v>6.7178082191780826</v>
      </c>
      <c r="T3642" s="59">
        <v>50.495890410958907</v>
      </c>
      <c r="U3642" s="12">
        <v>2</v>
      </c>
      <c r="V3642" s="12">
        <v>2</v>
      </c>
      <c r="W3642" s="12">
        <v>2</v>
      </c>
      <c r="X3642" s="12">
        <v>4</v>
      </c>
      <c r="Y3642" s="12">
        <v>3</v>
      </c>
      <c r="Z3642" s="58">
        <v>0</v>
      </c>
      <c r="AA3642" s="58">
        <v>0</v>
      </c>
      <c r="AB3642" s="58">
        <v>0</v>
      </c>
      <c r="AC3642" s="58" t="s">
        <v>91</v>
      </c>
    </row>
    <row r="3643" spans="1:29" x14ac:dyDescent="0.3">
      <c r="A3643" s="57">
        <v>44484482</v>
      </c>
      <c r="B3643" s="12" t="s">
        <v>3532</v>
      </c>
      <c r="C3643" s="58" t="s">
        <v>109</v>
      </c>
      <c r="D3643" s="58" t="s">
        <v>112</v>
      </c>
      <c r="E3643" s="58">
        <v>1850000</v>
      </c>
      <c r="F3643" s="58"/>
      <c r="G3643" s="58">
        <f>+IF(F3643&gt;K3643+100000,F3643-K3643,0)</f>
        <v>0</v>
      </c>
      <c r="H3643" s="58"/>
      <c r="I3643" s="58"/>
      <c r="J3643" s="58"/>
      <c r="K3643" s="58">
        <v>2909673</v>
      </c>
      <c r="L3643" s="12" t="s">
        <v>91</v>
      </c>
      <c r="M3643" s="12" t="s">
        <v>91</v>
      </c>
      <c r="N3643" s="12" t="s">
        <v>91</v>
      </c>
      <c r="O3643" s="12">
        <v>4</v>
      </c>
      <c r="P3643" s="12">
        <v>0</v>
      </c>
      <c r="Q3643" s="12">
        <v>0</v>
      </c>
      <c r="R3643" s="12">
        <v>19573</v>
      </c>
      <c r="S3643" s="59">
        <v>5.3808219178082188</v>
      </c>
      <c r="T3643" s="59">
        <v>44.745205479452054</v>
      </c>
      <c r="U3643" s="12">
        <v>2</v>
      </c>
      <c r="V3643" s="12">
        <v>0</v>
      </c>
      <c r="W3643" s="12">
        <v>1</v>
      </c>
      <c r="X3643" s="12">
        <v>2</v>
      </c>
      <c r="Y3643" s="12">
        <v>1</v>
      </c>
      <c r="Z3643" s="58">
        <v>0</v>
      </c>
      <c r="AA3643" s="58">
        <v>0</v>
      </c>
      <c r="AB3643" s="58">
        <v>0</v>
      </c>
      <c r="AC3643" s="58" t="s">
        <v>91</v>
      </c>
    </row>
    <row r="3644" spans="1:29" x14ac:dyDescent="0.3">
      <c r="A3644" s="57">
        <v>82448626</v>
      </c>
      <c r="B3644" s="12" t="s">
        <v>3533</v>
      </c>
      <c r="C3644" s="58" t="s">
        <v>108</v>
      </c>
      <c r="D3644" s="58" t="s">
        <v>113</v>
      </c>
      <c r="E3644" s="58">
        <v>65600</v>
      </c>
      <c r="F3644" s="58">
        <v>2499245</v>
      </c>
      <c r="G3644" s="58">
        <f>+IF(F3644&gt;K3644+100000,F3644-K3644,0)</f>
        <v>0</v>
      </c>
      <c r="H3644" s="58">
        <v>246731</v>
      </c>
      <c r="I3644" s="58">
        <v>0</v>
      </c>
      <c r="J3644" s="58">
        <v>1000000</v>
      </c>
      <c r="K3644" s="58">
        <v>2911005</v>
      </c>
      <c r="L3644" s="12" t="s">
        <v>87</v>
      </c>
      <c r="M3644" s="12" t="s">
        <v>89</v>
      </c>
      <c r="N3644" s="12" t="s">
        <v>10</v>
      </c>
      <c r="O3644" s="12">
        <v>4</v>
      </c>
      <c r="P3644" s="12">
        <v>0</v>
      </c>
      <c r="Q3644" s="12">
        <v>0</v>
      </c>
      <c r="R3644" s="12">
        <v>8758</v>
      </c>
      <c r="S3644" s="59">
        <v>5</v>
      </c>
      <c r="T3644" s="59">
        <v>36.69041095890411</v>
      </c>
      <c r="U3644" s="12">
        <v>1</v>
      </c>
      <c r="V3644" s="12">
        <v>0</v>
      </c>
      <c r="W3644" s="12">
        <v>1</v>
      </c>
      <c r="X3644" s="12">
        <v>2</v>
      </c>
      <c r="Y3644" s="12">
        <v>1</v>
      </c>
      <c r="Z3644" s="58">
        <v>0</v>
      </c>
      <c r="AA3644" s="58">
        <v>0</v>
      </c>
      <c r="AB3644" s="58">
        <v>0</v>
      </c>
      <c r="AC3644" s="58" t="s">
        <v>91</v>
      </c>
    </row>
    <row r="3645" spans="1:29" x14ac:dyDescent="0.3">
      <c r="A3645" s="57">
        <v>2240826620</v>
      </c>
      <c r="B3645" s="12" t="s">
        <v>3534</v>
      </c>
      <c r="C3645" s="58" t="s">
        <v>108</v>
      </c>
      <c r="D3645" s="58" t="s">
        <v>29</v>
      </c>
      <c r="E3645" s="58">
        <v>246540</v>
      </c>
      <c r="F3645" s="58">
        <v>3234768</v>
      </c>
      <c r="G3645" s="58">
        <f>+IF(F3645&gt;K3645+100000,F3645-K3645,0)</f>
        <v>322867</v>
      </c>
      <c r="H3645" s="58">
        <v>115007</v>
      </c>
      <c r="I3645" s="58">
        <v>0</v>
      </c>
      <c r="J3645" s="58">
        <v>0</v>
      </c>
      <c r="K3645" s="58">
        <v>2911901</v>
      </c>
      <c r="L3645" s="12" t="s">
        <v>88</v>
      </c>
      <c r="M3645" s="12" t="s">
        <v>89</v>
      </c>
      <c r="N3645" s="12" t="s">
        <v>10</v>
      </c>
      <c r="O3645" s="12">
        <v>4</v>
      </c>
      <c r="P3645" s="12">
        <v>0</v>
      </c>
      <c r="Q3645" s="12">
        <v>0</v>
      </c>
      <c r="R3645" s="12">
        <v>8001</v>
      </c>
      <c r="S3645" s="59">
        <v>5.1342465753424653</v>
      </c>
      <c r="T3645" s="59">
        <v>34.208219178082189</v>
      </c>
      <c r="U3645" s="12">
        <v>1</v>
      </c>
      <c r="V3645" s="12">
        <v>0</v>
      </c>
      <c r="W3645" s="12">
        <v>1</v>
      </c>
      <c r="X3645" s="12">
        <v>2</v>
      </c>
      <c r="Y3645" s="12">
        <v>1</v>
      </c>
      <c r="Z3645" s="58">
        <v>0</v>
      </c>
      <c r="AA3645" s="58">
        <v>0</v>
      </c>
      <c r="AB3645" s="58">
        <v>0</v>
      </c>
      <c r="AC3645" s="58" t="s">
        <v>91</v>
      </c>
    </row>
    <row r="3646" spans="1:29" x14ac:dyDescent="0.3">
      <c r="A3646" s="57">
        <v>2044024860</v>
      </c>
      <c r="B3646" s="12" t="s">
        <v>3535</v>
      </c>
      <c r="C3646" s="58" t="s">
        <v>108</v>
      </c>
      <c r="D3646" s="58" t="s">
        <v>113</v>
      </c>
      <c r="E3646" s="58"/>
      <c r="F3646" s="58">
        <v>2063022</v>
      </c>
      <c r="G3646" s="58">
        <f>+IF(F3646&gt;K3646+100000,F3646-K3646,0)</f>
        <v>0</v>
      </c>
      <c r="H3646" s="58">
        <v>137882</v>
      </c>
      <c r="I3646" s="58">
        <v>0</v>
      </c>
      <c r="J3646" s="58">
        <v>0</v>
      </c>
      <c r="K3646" s="58">
        <v>2912120</v>
      </c>
      <c r="L3646" s="12" t="s">
        <v>88</v>
      </c>
      <c r="M3646" s="12" t="s">
        <v>89</v>
      </c>
      <c r="N3646" s="12" t="s">
        <v>10</v>
      </c>
      <c r="O3646" s="12">
        <v>4</v>
      </c>
      <c r="P3646" s="12">
        <v>0</v>
      </c>
      <c r="Q3646" s="12">
        <v>0</v>
      </c>
      <c r="R3646" s="12">
        <v>13052</v>
      </c>
      <c r="S3646" s="59">
        <v>3.56986301369863</v>
      </c>
      <c r="T3646" s="59">
        <v>28.857534246575341</v>
      </c>
      <c r="U3646" s="12">
        <v>1</v>
      </c>
      <c r="V3646" s="12">
        <v>2</v>
      </c>
      <c r="W3646" s="12">
        <v>1</v>
      </c>
      <c r="X3646" s="12">
        <v>2</v>
      </c>
      <c r="Y3646" s="12">
        <v>1</v>
      </c>
      <c r="Z3646" s="58">
        <v>0</v>
      </c>
      <c r="AA3646" s="58">
        <v>0</v>
      </c>
      <c r="AB3646" s="58">
        <v>0</v>
      </c>
      <c r="AC3646" s="58" t="s">
        <v>91</v>
      </c>
    </row>
    <row r="3647" spans="1:29" x14ac:dyDescent="0.3">
      <c r="A3647" s="57">
        <v>2224662684</v>
      </c>
      <c r="B3647" s="12" t="s">
        <v>3536</v>
      </c>
      <c r="C3647" s="58" t="s">
        <v>109</v>
      </c>
      <c r="D3647" s="58" t="s">
        <v>117</v>
      </c>
      <c r="E3647" s="58">
        <v>7766382</v>
      </c>
      <c r="F3647" s="58"/>
      <c r="G3647" s="58">
        <f>+IF(F3647&gt;K3647+100000,F3647-K3647,0)</f>
        <v>0</v>
      </c>
      <c r="H3647" s="58"/>
      <c r="I3647" s="58"/>
      <c r="J3647" s="58"/>
      <c r="K3647" s="58">
        <v>2915515</v>
      </c>
      <c r="L3647" s="12" t="s">
        <v>91</v>
      </c>
      <c r="M3647" s="12" t="s">
        <v>91</v>
      </c>
      <c r="N3647" s="12" t="s">
        <v>91</v>
      </c>
      <c r="O3647" s="12">
        <v>4</v>
      </c>
      <c r="P3647" s="12">
        <v>0</v>
      </c>
      <c r="Q3647" s="12">
        <v>0</v>
      </c>
      <c r="R3647" s="12">
        <v>76130</v>
      </c>
      <c r="S3647" s="59">
        <v>3.1835616438356165</v>
      </c>
      <c r="T3647" s="59">
        <v>28.550684931506851</v>
      </c>
      <c r="U3647" s="12">
        <v>1</v>
      </c>
      <c r="V3647" s="12">
        <v>0</v>
      </c>
      <c r="W3647" s="12">
        <v>1</v>
      </c>
      <c r="X3647" s="12">
        <v>5</v>
      </c>
      <c r="Y3647" s="12">
        <v>1</v>
      </c>
      <c r="Z3647" s="58">
        <v>0</v>
      </c>
      <c r="AA3647" s="58">
        <v>0</v>
      </c>
      <c r="AB3647" s="58">
        <v>0</v>
      </c>
      <c r="AC3647" s="58" t="s">
        <v>91</v>
      </c>
    </row>
    <row r="3648" spans="1:29" x14ac:dyDescent="0.3">
      <c r="A3648" s="57">
        <v>44640860</v>
      </c>
      <c r="B3648" s="12" t="s">
        <v>3537</v>
      </c>
      <c r="C3648" s="58" t="s">
        <v>106</v>
      </c>
      <c r="D3648" s="58" t="s">
        <v>116</v>
      </c>
      <c r="E3648" s="58">
        <v>9772500</v>
      </c>
      <c r="F3648" s="58">
        <v>31275169</v>
      </c>
      <c r="G3648" s="58">
        <f>+IF(F3648&gt;K3648+100000,F3648-K3648,0)</f>
        <v>28357544</v>
      </c>
      <c r="H3648" s="58">
        <v>898453</v>
      </c>
      <c r="I3648" s="58">
        <v>0</v>
      </c>
      <c r="J3648" s="58">
        <v>40390000</v>
      </c>
      <c r="K3648" s="58">
        <v>2917625</v>
      </c>
      <c r="L3648" s="12" t="s">
        <v>86</v>
      </c>
      <c r="M3648" s="12" t="s">
        <v>89</v>
      </c>
      <c r="N3648" s="12" t="s">
        <v>10</v>
      </c>
      <c r="O3648" s="12">
        <v>4</v>
      </c>
      <c r="P3648" s="12">
        <v>0</v>
      </c>
      <c r="Q3648" s="12">
        <v>0</v>
      </c>
      <c r="R3648" s="12">
        <v>76130</v>
      </c>
      <c r="S3648" s="59">
        <v>3.1452054794520548</v>
      </c>
      <c r="T3648" s="59">
        <v>41.282191780821918</v>
      </c>
      <c r="U3648" s="12">
        <v>2</v>
      </c>
      <c r="V3648" s="12">
        <v>0</v>
      </c>
      <c r="W3648" s="12">
        <v>1</v>
      </c>
      <c r="X3648" s="12">
        <v>5</v>
      </c>
      <c r="Y3648" s="12">
        <v>2</v>
      </c>
      <c r="Z3648" s="58">
        <v>0</v>
      </c>
      <c r="AA3648" s="58">
        <v>0</v>
      </c>
      <c r="AB3648" s="58">
        <v>0</v>
      </c>
      <c r="AC3648" s="58" t="s">
        <v>91</v>
      </c>
    </row>
    <row r="3649" spans="1:29" x14ac:dyDescent="0.3">
      <c r="A3649" s="57">
        <v>2044008800</v>
      </c>
      <c r="B3649" s="12" t="s">
        <v>3540</v>
      </c>
      <c r="C3649" s="58" t="s">
        <v>108</v>
      </c>
      <c r="D3649" s="58" t="s">
        <v>113</v>
      </c>
      <c r="E3649" s="58"/>
      <c r="F3649" s="58">
        <v>1213272</v>
      </c>
      <c r="G3649" s="58">
        <f>+IF(F3649&gt;K3649+100000,F3649-K3649,0)</f>
        <v>0</v>
      </c>
      <c r="H3649" s="58">
        <v>252941</v>
      </c>
      <c r="I3649" s="58">
        <v>0</v>
      </c>
      <c r="J3649" s="58">
        <v>0</v>
      </c>
      <c r="K3649" s="58">
        <v>2919170</v>
      </c>
      <c r="L3649" s="12" t="s">
        <v>88</v>
      </c>
      <c r="M3649" s="12" t="s">
        <v>89</v>
      </c>
      <c r="N3649" s="12" t="s">
        <v>10</v>
      </c>
      <c r="O3649" s="12">
        <v>4</v>
      </c>
      <c r="P3649" s="12">
        <v>0</v>
      </c>
      <c r="Q3649" s="12">
        <v>0</v>
      </c>
      <c r="R3649" s="12">
        <v>13052</v>
      </c>
      <c r="S3649" s="59">
        <v>8.3424657534246567</v>
      </c>
      <c r="T3649" s="59">
        <v>36.838356164383562</v>
      </c>
      <c r="U3649" s="12">
        <v>1</v>
      </c>
      <c r="V3649" s="12">
        <v>2</v>
      </c>
      <c r="W3649" s="12">
        <v>1</v>
      </c>
      <c r="X3649" s="12">
        <v>2</v>
      </c>
      <c r="Y3649" s="12">
        <v>3</v>
      </c>
      <c r="Z3649" s="58">
        <v>0</v>
      </c>
      <c r="AA3649" s="58">
        <v>0</v>
      </c>
      <c r="AB3649" s="58">
        <v>0</v>
      </c>
      <c r="AC3649" s="58" t="s">
        <v>91</v>
      </c>
    </row>
    <row r="3650" spans="1:29" x14ac:dyDescent="0.3">
      <c r="A3650" s="57">
        <v>64646664</v>
      </c>
      <c r="B3650" s="12" t="s">
        <v>3541</v>
      </c>
      <c r="C3650" s="58" t="s">
        <v>108</v>
      </c>
      <c r="D3650" s="58" t="s">
        <v>113</v>
      </c>
      <c r="E3650" s="58">
        <v>143500</v>
      </c>
      <c r="F3650" s="58">
        <v>2708063</v>
      </c>
      <c r="G3650" s="58">
        <f>+IF(F3650&gt;K3650+100000,F3650-K3650,0)</f>
        <v>0</v>
      </c>
      <c r="H3650" s="58">
        <v>246731</v>
      </c>
      <c r="I3650" s="58">
        <v>0</v>
      </c>
      <c r="J3650" s="58">
        <v>0</v>
      </c>
      <c r="K3650" s="58">
        <v>2920890</v>
      </c>
      <c r="L3650" s="12" t="s">
        <v>88</v>
      </c>
      <c r="M3650" s="12" t="s">
        <v>89</v>
      </c>
      <c r="N3650" s="12" t="s">
        <v>10</v>
      </c>
      <c r="O3650" s="12">
        <v>4</v>
      </c>
      <c r="P3650" s="12">
        <v>0</v>
      </c>
      <c r="Q3650" s="12">
        <v>0</v>
      </c>
      <c r="R3650" s="12">
        <v>68307</v>
      </c>
      <c r="S3650" s="59">
        <v>9.5506849315068489</v>
      </c>
      <c r="T3650" s="59">
        <v>39.104109589041094</v>
      </c>
      <c r="U3650" s="12">
        <v>2</v>
      </c>
      <c r="V3650" s="12">
        <v>2</v>
      </c>
      <c r="W3650" s="12">
        <v>1</v>
      </c>
      <c r="X3650" s="12">
        <v>2</v>
      </c>
      <c r="Y3650" s="12">
        <v>2</v>
      </c>
      <c r="Z3650" s="58">
        <v>0</v>
      </c>
      <c r="AA3650" s="58">
        <v>0</v>
      </c>
      <c r="AB3650" s="58">
        <v>0</v>
      </c>
      <c r="AC3650" s="58" t="s">
        <v>91</v>
      </c>
    </row>
    <row r="3651" spans="1:29" x14ac:dyDescent="0.3">
      <c r="A3651" s="57">
        <v>44066864</v>
      </c>
      <c r="B3651" s="12" t="s">
        <v>3545</v>
      </c>
      <c r="C3651" s="58" t="s">
        <v>108</v>
      </c>
      <c r="D3651" s="58" t="s">
        <v>113</v>
      </c>
      <c r="E3651" s="58">
        <v>68100</v>
      </c>
      <c r="F3651" s="58">
        <v>846299</v>
      </c>
      <c r="G3651" s="58">
        <f>+IF(F3651&gt;K3651+100000,F3651-K3651,0)</f>
        <v>0</v>
      </c>
      <c r="H3651" s="58">
        <v>105474</v>
      </c>
      <c r="I3651" s="58">
        <v>0</v>
      </c>
      <c r="J3651" s="58">
        <v>1369386</v>
      </c>
      <c r="K3651" s="58">
        <v>2934517</v>
      </c>
      <c r="L3651" s="12" t="s">
        <v>87</v>
      </c>
      <c r="M3651" s="12" t="s">
        <v>89</v>
      </c>
      <c r="N3651" s="12" t="s">
        <v>10</v>
      </c>
      <c r="O3651" s="12">
        <v>4</v>
      </c>
      <c r="P3651" s="12">
        <v>0</v>
      </c>
      <c r="Q3651" s="12">
        <v>0</v>
      </c>
      <c r="R3651" s="12">
        <v>76001</v>
      </c>
      <c r="S3651" s="59">
        <v>5.3835616438356162</v>
      </c>
      <c r="T3651" s="59">
        <v>36.665753424657531</v>
      </c>
      <c r="U3651" s="12">
        <v>2</v>
      </c>
      <c r="V3651" s="12">
        <v>0</v>
      </c>
      <c r="W3651" s="12">
        <v>1</v>
      </c>
      <c r="X3651" s="12">
        <v>2</v>
      </c>
      <c r="Y3651" s="12">
        <v>1</v>
      </c>
      <c r="Z3651" s="58">
        <v>0</v>
      </c>
      <c r="AA3651" s="58">
        <v>0</v>
      </c>
      <c r="AB3651" s="58">
        <v>0</v>
      </c>
      <c r="AC3651" s="58" t="s">
        <v>91</v>
      </c>
    </row>
    <row r="3652" spans="1:29" x14ac:dyDescent="0.3">
      <c r="A3652" s="57">
        <v>80840808</v>
      </c>
      <c r="B3652" s="12" t="s">
        <v>3546</v>
      </c>
      <c r="C3652" s="58" t="s">
        <v>108</v>
      </c>
      <c r="D3652" s="58" t="s">
        <v>113</v>
      </c>
      <c r="E3652" s="58"/>
      <c r="F3652" s="58">
        <v>1965099</v>
      </c>
      <c r="G3652" s="58">
        <f>+IF(F3652&gt;K3652+100000,F3652-K3652,0)</f>
        <v>0</v>
      </c>
      <c r="H3652" s="58">
        <v>124093</v>
      </c>
      <c r="I3652" s="58">
        <v>0</v>
      </c>
      <c r="J3652" s="58">
        <v>0</v>
      </c>
      <c r="K3652" s="58">
        <v>2936120</v>
      </c>
      <c r="L3652" s="12" t="s">
        <v>88</v>
      </c>
      <c r="M3652" s="12" t="s">
        <v>89</v>
      </c>
      <c r="N3652" s="12" t="s">
        <v>10</v>
      </c>
      <c r="O3652" s="12">
        <v>4</v>
      </c>
      <c r="P3652" s="12">
        <v>0</v>
      </c>
      <c r="Q3652" s="12">
        <v>0</v>
      </c>
      <c r="R3652" s="12">
        <v>11001</v>
      </c>
      <c r="S3652" s="59">
        <v>3.4493150684931506</v>
      </c>
      <c r="T3652" s="59">
        <v>38.263013698630139</v>
      </c>
      <c r="U3652" s="12">
        <v>1</v>
      </c>
      <c r="V3652" s="12">
        <v>2</v>
      </c>
      <c r="W3652" s="12">
        <v>1</v>
      </c>
      <c r="X3652" s="12">
        <v>2</v>
      </c>
      <c r="Y3652" s="12">
        <v>3</v>
      </c>
      <c r="Z3652" s="58">
        <v>0</v>
      </c>
      <c r="AA3652" s="58">
        <v>0</v>
      </c>
      <c r="AB3652" s="58">
        <v>0</v>
      </c>
      <c r="AC3652" s="58" t="s">
        <v>91</v>
      </c>
    </row>
    <row r="3653" spans="1:29" x14ac:dyDescent="0.3">
      <c r="A3653" s="57">
        <v>86240084</v>
      </c>
      <c r="B3653" s="12" t="s">
        <v>3549</v>
      </c>
      <c r="C3653" s="58" t="s">
        <v>109</v>
      </c>
      <c r="D3653" s="58" t="s">
        <v>112</v>
      </c>
      <c r="E3653" s="58">
        <v>2062391</v>
      </c>
      <c r="F3653" s="58"/>
      <c r="G3653" s="58">
        <f>+IF(F3653&gt;K3653+100000,F3653-K3653,0)</f>
        <v>0</v>
      </c>
      <c r="H3653" s="58"/>
      <c r="I3653" s="58"/>
      <c r="J3653" s="58"/>
      <c r="K3653" s="58">
        <v>2941717</v>
      </c>
      <c r="L3653" s="12" t="s">
        <v>91</v>
      </c>
      <c r="M3653" s="12" t="s">
        <v>91</v>
      </c>
      <c r="N3653" s="12" t="s">
        <v>91</v>
      </c>
      <c r="O3653" s="12">
        <v>4</v>
      </c>
      <c r="P3653" s="12">
        <v>0</v>
      </c>
      <c r="Q3653" s="12">
        <v>0</v>
      </c>
      <c r="R3653" s="12">
        <v>76130</v>
      </c>
      <c r="S3653" s="59">
        <v>5.2493150684931509</v>
      </c>
      <c r="T3653" s="59">
        <v>46.791780821917811</v>
      </c>
      <c r="U3653" s="12">
        <v>1</v>
      </c>
      <c r="V3653" s="12">
        <v>0</v>
      </c>
      <c r="W3653" s="12">
        <v>1</v>
      </c>
      <c r="X3653" s="12">
        <v>2</v>
      </c>
      <c r="Y3653" s="12">
        <v>1</v>
      </c>
      <c r="Z3653" s="58">
        <v>0</v>
      </c>
      <c r="AA3653" s="58">
        <v>0</v>
      </c>
      <c r="AB3653" s="58">
        <v>0</v>
      </c>
      <c r="AC3653" s="58" t="s">
        <v>91</v>
      </c>
    </row>
    <row r="3654" spans="1:29" x14ac:dyDescent="0.3">
      <c r="A3654" s="57">
        <v>2066086422</v>
      </c>
      <c r="B3654" s="12" t="s">
        <v>3551</v>
      </c>
      <c r="C3654" s="58" t="s">
        <v>109</v>
      </c>
      <c r="D3654" s="58" t="s">
        <v>112</v>
      </c>
      <c r="E3654" s="58">
        <v>406000</v>
      </c>
      <c r="F3654" s="58"/>
      <c r="G3654" s="58">
        <f>+IF(F3654&gt;K3654+100000,F3654-K3654,0)</f>
        <v>0</v>
      </c>
      <c r="H3654" s="58"/>
      <c r="I3654" s="58"/>
      <c r="J3654" s="58"/>
      <c r="K3654" s="58">
        <v>2942770</v>
      </c>
      <c r="L3654" s="12" t="s">
        <v>91</v>
      </c>
      <c r="M3654" s="12" t="s">
        <v>91</v>
      </c>
      <c r="N3654" s="12" t="s">
        <v>91</v>
      </c>
      <c r="O3654" s="12">
        <v>4</v>
      </c>
      <c r="P3654" s="12">
        <v>0</v>
      </c>
      <c r="Q3654" s="12">
        <v>0</v>
      </c>
      <c r="R3654" s="12">
        <v>68307</v>
      </c>
      <c r="S3654" s="59">
        <v>8.4246575342465757</v>
      </c>
      <c r="T3654" s="59">
        <v>33.386301369863013</v>
      </c>
      <c r="U3654" s="12">
        <v>1</v>
      </c>
      <c r="V3654" s="12">
        <v>2</v>
      </c>
      <c r="W3654" s="12">
        <v>1</v>
      </c>
      <c r="X3654" s="12">
        <v>3</v>
      </c>
      <c r="Y3654" s="12">
        <v>3</v>
      </c>
      <c r="Z3654" s="58">
        <v>0</v>
      </c>
      <c r="AA3654" s="58">
        <v>0</v>
      </c>
      <c r="AB3654" s="58">
        <v>0</v>
      </c>
      <c r="AC3654" s="58" t="s">
        <v>91</v>
      </c>
    </row>
    <row r="3655" spans="1:29" x14ac:dyDescent="0.3">
      <c r="A3655" s="57">
        <v>2068464028</v>
      </c>
      <c r="B3655" s="12" t="s">
        <v>3552</v>
      </c>
      <c r="C3655" s="58" t="s">
        <v>108</v>
      </c>
      <c r="D3655" s="58" t="s">
        <v>113</v>
      </c>
      <c r="E3655" s="58">
        <v>209876</v>
      </c>
      <c r="F3655" s="58">
        <v>2696551</v>
      </c>
      <c r="G3655" s="58">
        <f>+IF(F3655&gt;K3655+100000,F3655-K3655,0)</f>
        <v>0</v>
      </c>
      <c r="H3655" s="58">
        <v>198719</v>
      </c>
      <c r="I3655" s="58">
        <v>0</v>
      </c>
      <c r="J3655" s="58">
        <v>2466000</v>
      </c>
      <c r="K3655" s="58">
        <v>2944517</v>
      </c>
      <c r="L3655" s="12" t="s">
        <v>87</v>
      </c>
      <c r="M3655" s="12" t="s">
        <v>89</v>
      </c>
      <c r="N3655" s="12" t="s">
        <v>10</v>
      </c>
      <c r="O3655" s="12">
        <v>4</v>
      </c>
      <c r="P3655" s="12">
        <v>0</v>
      </c>
      <c r="Q3655" s="12">
        <v>0</v>
      </c>
      <c r="R3655" s="12">
        <v>76001</v>
      </c>
      <c r="S3655" s="59">
        <v>5.419178082191781</v>
      </c>
      <c r="T3655" s="59">
        <v>32.684931506849317</v>
      </c>
      <c r="U3655" s="12">
        <v>2</v>
      </c>
      <c r="V3655" s="12">
        <v>0</v>
      </c>
      <c r="W3655" s="12">
        <v>1</v>
      </c>
      <c r="X3655" s="12">
        <v>2</v>
      </c>
      <c r="Y3655" s="12">
        <v>1</v>
      </c>
      <c r="Z3655" s="58">
        <v>0</v>
      </c>
      <c r="AA3655" s="58">
        <v>0</v>
      </c>
      <c r="AB3655" s="58">
        <v>0</v>
      </c>
      <c r="AC3655" s="58" t="s">
        <v>91</v>
      </c>
    </row>
    <row r="3656" spans="1:29" x14ac:dyDescent="0.3">
      <c r="A3656" s="57">
        <v>26844066</v>
      </c>
      <c r="B3656" s="12" t="s">
        <v>3553</v>
      </c>
      <c r="C3656" s="58" t="s">
        <v>109</v>
      </c>
      <c r="D3656" s="58" t="s">
        <v>112</v>
      </c>
      <c r="E3656" s="58"/>
      <c r="F3656" s="58"/>
      <c r="G3656" s="58">
        <f>+IF(F3656&gt;K3656+100000,F3656-K3656,0)</f>
        <v>0</v>
      </c>
      <c r="H3656" s="58"/>
      <c r="I3656" s="58"/>
      <c r="J3656" s="58"/>
      <c r="K3656" s="58">
        <v>2950437</v>
      </c>
      <c r="L3656" s="12" t="s">
        <v>91</v>
      </c>
      <c r="M3656" s="12" t="s">
        <v>91</v>
      </c>
      <c r="N3656" s="12" t="s">
        <v>91</v>
      </c>
      <c r="O3656" s="12">
        <v>4</v>
      </c>
      <c r="P3656" s="12">
        <v>0</v>
      </c>
      <c r="Q3656" s="12">
        <v>0</v>
      </c>
      <c r="R3656" s="12">
        <v>76001</v>
      </c>
      <c r="S3656" s="59">
        <v>3.1808219178082191</v>
      </c>
      <c r="T3656" s="59">
        <v>33.013698630136986</v>
      </c>
      <c r="U3656" s="12">
        <v>1</v>
      </c>
      <c r="V3656" s="12">
        <v>5</v>
      </c>
      <c r="W3656" s="12">
        <v>2</v>
      </c>
      <c r="X3656" s="12">
        <v>5</v>
      </c>
      <c r="Y3656" s="12">
        <v>3</v>
      </c>
      <c r="Z3656" s="58">
        <v>0</v>
      </c>
      <c r="AA3656" s="58">
        <v>0</v>
      </c>
      <c r="AB3656" s="58">
        <v>0</v>
      </c>
      <c r="AC3656" s="58" t="s">
        <v>91</v>
      </c>
    </row>
    <row r="3657" spans="1:29" x14ac:dyDescent="0.3">
      <c r="A3657" s="57">
        <v>2060064440</v>
      </c>
      <c r="B3657" s="12" t="s">
        <v>3554</v>
      </c>
      <c r="C3657" s="58" t="s">
        <v>109</v>
      </c>
      <c r="D3657" s="58" t="s">
        <v>112</v>
      </c>
      <c r="E3657" s="58"/>
      <c r="F3657" s="58"/>
      <c r="G3657" s="58">
        <f>+IF(F3657&gt;K3657+100000,F3657-K3657,0)</f>
        <v>0</v>
      </c>
      <c r="H3657" s="58"/>
      <c r="I3657" s="58"/>
      <c r="J3657" s="58"/>
      <c r="K3657" s="58">
        <v>2951820</v>
      </c>
      <c r="L3657" s="12" t="s">
        <v>91</v>
      </c>
      <c r="M3657" s="12" t="s">
        <v>91</v>
      </c>
      <c r="N3657" s="12" t="s">
        <v>91</v>
      </c>
      <c r="O3657" s="12">
        <v>4</v>
      </c>
      <c r="P3657" s="12">
        <v>0</v>
      </c>
      <c r="Q3657" s="12">
        <v>0</v>
      </c>
      <c r="R3657" s="12">
        <v>11001</v>
      </c>
      <c r="S3657" s="59">
        <v>5.7945205479452051</v>
      </c>
      <c r="T3657" s="59">
        <v>30.350684931506848</v>
      </c>
      <c r="U3657" s="12">
        <v>1</v>
      </c>
      <c r="V3657" s="12">
        <v>2</v>
      </c>
      <c r="W3657" s="12">
        <v>2</v>
      </c>
      <c r="X3657" s="12">
        <v>2</v>
      </c>
      <c r="Y3657" s="12">
        <v>1</v>
      </c>
      <c r="Z3657" s="58">
        <v>0</v>
      </c>
      <c r="AA3657" s="58">
        <v>0</v>
      </c>
      <c r="AB3657" s="58">
        <v>0</v>
      </c>
      <c r="AC3657" s="58" t="s">
        <v>91</v>
      </c>
    </row>
    <row r="3658" spans="1:29" x14ac:dyDescent="0.3">
      <c r="A3658" s="57">
        <v>2224628488</v>
      </c>
      <c r="B3658" s="12" t="s">
        <v>3555</v>
      </c>
      <c r="C3658" s="58" t="s">
        <v>108</v>
      </c>
      <c r="D3658" s="58" t="s">
        <v>113</v>
      </c>
      <c r="E3658" s="58">
        <v>724816</v>
      </c>
      <c r="F3658" s="58">
        <v>2038642</v>
      </c>
      <c r="G3658" s="58">
        <f>+IF(F3658&gt;K3658+100000,F3658-K3658,0)</f>
        <v>0</v>
      </c>
      <c r="H3658" s="58">
        <v>143104</v>
      </c>
      <c r="I3658" s="58">
        <v>0</v>
      </c>
      <c r="J3658" s="58">
        <v>1462256</v>
      </c>
      <c r="K3658" s="58">
        <v>2953079</v>
      </c>
      <c r="L3658" s="12" t="s">
        <v>87</v>
      </c>
      <c r="M3658" s="12" t="s">
        <v>89</v>
      </c>
      <c r="N3658" s="12" t="s">
        <v>10</v>
      </c>
      <c r="O3658" s="12">
        <v>4</v>
      </c>
      <c r="P3658" s="12">
        <v>0</v>
      </c>
      <c r="Q3658" s="12">
        <v>0</v>
      </c>
      <c r="R3658" s="12">
        <v>76001</v>
      </c>
      <c r="S3658" s="59">
        <v>5.0821917808219181</v>
      </c>
      <c r="T3658" s="59">
        <v>28.772602739726029</v>
      </c>
      <c r="U3658" s="12">
        <v>2</v>
      </c>
      <c r="V3658" s="12">
        <v>0</v>
      </c>
      <c r="W3658" s="12">
        <v>1</v>
      </c>
      <c r="X3658" s="12">
        <v>2</v>
      </c>
      <c r="Y3658" s="12">
        <v>1</v>
      </c>
      <c r="Z3658" s="58">
        <v>0</v>
      </c>
      <c r="AA3658" s="58">
        <v>0</v>
      </c>
      <c r="AB3658" s="58">
        <v>0</v>
      </c>
      <c r="AC3658" s="58" t="s">
        <v>91</v>
      </c>
    </row>
    <row r="3659" spans="1:29" x14ac:dyDescent="0.3">
      <c r="A3659" s="57">
        <v>2062886680</v>
      </c>
      <c r="B3659" s="12" t="s">
        <v>3557</v>
      </c>
      <c r="C3659" s="58" t="s">
        <v>108</v>
      </c>
      <c r="D3659" s="58" t="s">
        <v>113</v>
      </c>
      <c r="E3659" s="58"/>
      <c r="F3659" s="58">
        <v>2296351</v>
      </c>
      <c r="G3659" s="58">
        <f>+IF(F3659&gt;K3659+100000,F3659-K3659,0)</f>
        <v>0</v>
      </c>
      <c r="H3659" s="58">
        <v>144950</v>
      </c>
      <c r="I3659" s="58">
        <v>0</v>
      </c>
      <c r="J3659" s="58">
        <v>2937855</v>
      </c>
      <c r="K3659" s="58">
        <v>2956235</v>
      </c>
      <c r="L3659" s="12" t="s">
        <v>87</v>
      </c>
      <c r="M3659" s="12" t="s">
        <v>89</v>
      </c>
      <c r="N3659" s="12" t="s">
        <v>10</v>
      </c>
      <c r="O3659" s="12">
        <v>4</v>
      </c>
      <c r="P3659" s="12">
        <v>0</v>
      </c>
      <c r="Q3659" s="12">
        <v>0</v>
      </c>
      <c r="R3659" s="12">
        <v>76001</v>
      </c>
      <c r="S3659" s="59">
        <v>5.7150684931506852</v>
      </c>
      <c r="T3659" s="59">
        <v>26.093150684931508</v>
      </c>
      <c r="U3659" s="12">
        <v>2</v>
      </c>
      <c r="V3659" s="12">
        <v>0</v>
      </c>
      <c r="W3659" s="12">
        <v>1</v>
      </c>
      <c r="X3659" s="12">
        <v>2</v>
      </c>
      <c r="Y3659" s="12">
        <v>1</v>
      </c>
      <c r="Z3659" s="58">
        <v>0</v>
      </c>
      <c r="AA3659" s="58">
        <v>0</v>
      </c>
      <c r="AB3659" s="58">
        <v>0</v>
      </c>
      <c r="AC3659" s="58" t="s">
        <v>91</v>
      </c>
    </row>
    <row r="3660" spans="1:29" x14ac:dyDescent="0.3">
      <c r="A3660" s="57">
        <v>2244846004</v>
      </c>
      <c r="B3660" s="12" t="s">
        <v>3560</v>
      </c>
      <c r="C3660" s="58" t="s">
        <v>108</v>
      </c>
      <c r="D3660" s="58" t="s">
        <v>113</v>
      </c>
      <c r="E3660" s="58">
        <v>1167</v>
      </c>
      <c r="F3660" s="58">
        <v>1433459</v>
      </c>
      <c r="G3660" s="58">
        <f>+IF(F3660&gt;K3660+100000,F3660-K3660,0)</f>
        <v>0</v>
      </c>
      <c r="H3660" s="58">
        <v>245644</v>
      </c>
      <c r="I3660" s="58">
        <v>0</v>
      </c>
      <c r="J3660" s="58">
        <v>0</v>
      </c>
      <c r="K3660" s="58">
        <v>2958020</v>
      </c>
      <c r="L3660" s="12" t="s">
        <v>88</v>
      </c>
      <c r="M3660" s="12" t="s">
        <v>89</v>
      </c>
      <c r="N3660" s="12" t="s">
        <v>10</v>
      </c>
      <c r="O3660" s="12">
        <v>4</v>
      </c>
      <c r="P3660" s="12">
        <v>0</v>
      </c>
      <c r="Q3660" s="12">
        <v>0</v>
      </c>
      <c r="R3660" s="12">
        <v>76001</v>
      </c>
      <c r="S3660" s="59">
        <v>3.3890410958904109</v>
      </c>
      <c r="T3660" s="59">
        <v>29.723287671232878</v>
      </c>
      <c r="U3660" s="12">
        <v>1</v>
      </c>
      <c r="V3660" s="12">
        <v>0</v>
      </c>
      <c r="W3660" s="12">
        <v>3</v>
      </c>
      <c r="X3660" s="12">
        <v>3</v>
      </c>
      <c r="Y3660" s="12">
        <v>1</v>
      </c>
      <c r="Z3660" s="58">
        <v>0</v>
      </c>
      <c r="AA3660" s="58">
        <v>0</v>
      </c>
      <c r="AB3660" s="58">
        <v>0</v>
      </c>
      <c r="AC3660" s="58" t="s">
        <v>91</v>
      </c>
    </row>
    <row r="3661" spans="1:29" x14ac:dyDescent="0.3">
      <c r="A3661" s="57">
        <v>2224622646</v>
      </c>
      <c r="B3661" s="12" t="s">
        <v>3561</v>
      </c>
      <c r="C3661" s="58" t="s">
        <v>108</v>
      </c>
      <c r="D3661" s="58" t="s">
        <v>29</v>
      </c>
      <c r="E3661" s="58">
        <v>62202</v>
      </c>
      <c r="F3661" s="58">
        <v>3867949</v>
      </c>
      <c r="G3661" s="58">
        <f>+IF(F3661&gt;K3661+100000,F3661-K3661,0)</f>
        <v>907538</v>
      </c>
      <c r="H3661" s="58">
        <v>143758</v>
      </c>
      <c r="I3661" s="58">
        <v>0</v>
      </c>
      <c r="J3661" s="58">
        <v>2500000</v>
      </c>
      <c r="K3661" s="58">
        <v>2960411</v>
      </c>
      <c r="L3661" s="12" t="s">
        <v>87</v>
      </c>
      <c r="M3661" s="12" t="s">
        <v>89</v>
      </c>
      <c r="N3661" s="12" t="s">
        <v>10</v>
      </c>
      <c r="O3661" s="12">
        <v>4</v>
      </c>
      <c r="P3661" s="12">
        <v>0</v>
      </c>
      <c r="Q3661" s="12">
        <v>0</v>
      </c>
      <c r="R3661" s="12">
        <v>76130</v>
      </c>
      <c r="S3661" s="59">
        <v>5.3342465753424655</v>
      </c>
      <c r="T3661" s="59">
        <v>31.164383561643834</v>
      </c>
      <c r="U3661" s="12">
        <v>1</v>
      </c>
      <c r="V3661" s="12">
        <v>4</v>
      </c>
      <c r="W3661" s="12">
        <v>1</v>
      </c>
      <c r="X3661" s="12">
        <v>3</v>
      </c>
      <c r="Y3661" s="12">
        <v>2</v>
      </c>
      <c r="Z3661" s="58">
        <v>0</v>
      </c>
      <c r="AA3661" s="58">
        <v>0</v>
      </c>
      <c r="AB3661" s="58">
        <v>0</v>
      </c>
      <c r="AC3661" s="58" t="s">
        <v>91</v>
      </c>
    </row>
    <row r="3662" spans="1:29" x14ac:dyDescent="0.3">
      <c r="A3662" s="57">
        <v>2224626844</v>
      </c>
      <c r="B3662" s="12" t="s">
        <v>3562</v>
      </c>
      <c r="C3662" s="58" t="s">
        <v>108</v>
      </c>
      <c r="D3662" s="58" t="s">
        <v>113</v>
      </c>
      <c r="E3662" s="58"/>
      <c r="F3662" s="58">
        <v>2681580</v>
      </c>
      <c r="G3662" s="58">
        <f>+IF(F3662&gt;K3662+100000,F3662-K3662,0)</f>
        <v>0</v>
      </c>
      <c r="H3662" s="58">
        <v>177292</v>
      </c>
      <c r="I3662" s="58">
        <v>0</v>
      </c>
      <c r="J3662" s="58">
        <v>3170000</v>
      </c>
      <c r="K3662" s="58">
        <v>2960947</v>
      </c>
      <c r="L3662" s="12" t="s">
        <v>87</v>
      </c>
      <c r="M3662" s="12" t="s">
        <v>89</v>
      </c>
      <c r="N3662" s="12" t="s">
        <v>10</v>
      </c>
      <c r="O3662" s="12">
        <v>4</v>
      </c>
      <c r="P3662" s="12">
        <v>0</v>
      </c>
      <c r="Q3662" s="12">
        <v>0</v>
      </c>
      <c r="R3662" s="12">
        <v>76001</v>
      </c>
      <c r="S3662" s="59">
        <v>3.6</v>
      </c>
      <c r="T3662" s="59">
        <v>30.397260273972602</v>
      </c>
      <c r="U3662" s="12">
        <v>2</v>
      </c>
      <c r="V3662" s="12">
        <v>2</v>
      </c>
      <c r="W3662" s="12">
        <v>2</v>
      </c>
      <c r="X3662" s="12">
        <v>2</v>
      </c>
      <c r="Y3662" s="12">
        <v>1</v>
      </c>
      <c r="Z3662" s="58">
        <v>0</v>
      </c>
      <c r="AA3662" s="58">
        <v>0</v>
      </c>
      <c r="AB3662" s="58">
        <v>0</v>
      </c>
      <c r="AC3662" s="58" t="s">
        <v>91</v>
      </c>
    </row>
    <row r="3663" spans="1:29" x14ac:dyDescent="0.3">
      <c r="A3663" s="57">
        <v>28842244</v>
      </c>
      <c r="B3663" s="12" t="s">
        <v>3563</v>
      </c>
      <c r="C3663" s="58" t="s">
        <v>109</v>
      </c>
      <c r="D3663" s="58" t="s">
        <v>112</v>
      </c>
      <c r="E3663" s="58"/>
      <c r="F3663" s="58"/>
      <c r="G3663" s="58">
        <f>+IF(F3663&gt;K3663+100000,F3663-K3663,0)</f>
        <v>0</v>
      </c>
      <c r="H3663" s="58"/>
      <c r="I3663" s="58"/>
      <c r="J3663" s="58"/>
      <c r="K3663" s="58">
        <v>2961079</v>
      </c>
      <c r="L3663" s="12" t="s">
        <v>91</v>
      </c>
      <c r="M3663" s="12" t="s">
        <v>91</v>
      </c>
      <c r="N3663" s="12" t="s">
        <v>91</v>
      </c>
      <c r="O3663" s="12">
        <v>4</v>
      </c>
      <c r="P3663" s="12">
        <v>0</v>
      </c>
      <c r="Q3663" s="12">
        <v>0</v>
      </c>
      <c r="R3663" s="12">
        <v>11001</v>
      </c>
      <c r="S3663" s="59">
        <v>5.5835616438356164</v>
      </c>
      <c r="T3663" s="59">
        <v>52.589041095890408</v>
      </c>
      <c r="U3663" s="12">
        <v>2</v>
      </c>
      <c r="V3663" s="12">
        <v>0</v>
      </c>
      <c r="W3663" s="12">
        <v>1</v>
      </c>
      <c r="X3663" s="12">
        <v>2</v>
      </c>
      <c r="Y3663" s="12">
        <v>1</v>
      </c>
      <c r="Z3663" s="58">
        <v>0</v>
      </c>
      <c r="AA3663" s="58">
        <v>0</v>
      </c>
      <c r="AB3663" s="58">
        <v>0</v>
      </c>
      <c r="AC3663" s="58" t="s">
        <v>91</v>
      </c>
    </row>
    <row r="3664" spans="1:29" x14ac:dyDescent="0.3">
      <c r="A3664" s="57">
        <v>2224640240</v>
      </c>
      <c r="B3664" s="12" t="s">
        <v>3565</v>
      </c>
      <c r="C3664" s="58" t="s">
        <v>108</v>
      </c>
      <c r="D3664" s="58" t="s">
        <v>113</v>
      </c>
      <c r="E3664" s="58">
        <v>678755</v>
      </c>
      <c r="F3664" s="58">
        <v>1130648</v>
      </c>
      <c r="G3664" s="58">
        <f>+IF(F3664&gt;K3664+100000,F3664-K3664,0)</f>
        <v>0</v>
      </c>
      <c r="H3664" s="58">
        <v>91921</v>
      </c>
      <c r="I3664" s="58">
        <v>0</v>
      </c>
      <c r="J3664" s="58">
        <v>0</v>
      </c>
      <c r="K3664" s="58">
        <v>2963079</v>
      </c>
      <c r="L3664" s="12" t="s">
        <v>88</v>
      </c>
      <c r="M3664" s="12" t="s">
        <v>89</v>
      </c>
      <c r="N3664" s="12" t="s">
        <v>10</v>
      </c>
      <c r="O3664" s="12">
        <v>4</v>
      </c>
      <c r="P3664" s="12">
        <v>0</v>
      </c>
      <c r="Q3664" s="12">
        <v>0</v>
      </c>
      <c r="R3664" s="12">
        <v>76130</v>
      </c>
      <c r="S3664" s="59">
        <v>5.1369863013698627</v>
      </c>
      <c r="T3664" s="59">
        <v>27.652054794520549</v>
      </c>
      <c r="U3664" s="12">
        <v>1</v>
      </c>
      <c r="V3664" s="12">
        <v>0</v>
      </c>
      <c r="W3664" s="12">
        <v>1</v>
      </c>
      <c r="X3664" s="12">
        <v>2</v>
      </c>
      <c r="Y3664" s="12">
        <v>1</v>
      </c>
      <c r="Z3664" s="58">
        <v>0</v>
      </c>
      <c r="AA3664" s="58">
        <v>0</v>
      </c>
      <c r="AB3664" s="58">
        <v>0</v>
      </c>
      <c r="AC3664" s="58" t="s">
        <v>91</v>
      </c>
    </row>
    <row r="3665" spans="1:29" x14ac:dyDescent="0.3">
      <c r="A3665" s="57">
        <v>2086240482</v>
      </c>
      <c r="B3665" s="12" t="s">
        <v>3566</v>
      </c>
      <c r="C3665" s="58" t="s">
        <v>108</v>
      </c>
      <c r="D3665" s="58" t="s">
        <v>113</v>
      </c>
      <c r="E3665" s="58">
        <v>999460</v>
      </c>
      <c r="F3665" s="58">
        <v>2287503</v>
      </c>
      <c r="G3665" s="58">
        <f>+IF(F3665&gt;K3665+100000,F3665-K3665,0)</f>
        <v>0</v>
      </c>
      <c r="H3665" s="58">
        <v>246731</v>
      </c>
      <c r="I3665" s="58">
        <v>0</v>
      </c>
      <c r="J3665" s="58">
        <v>2420000</v>
      </c>
      <c r="K3665" s="58">
        <v>2969541</v>
      </c>
      <c r="L3665" s="12" t="s">
        <v>87</v>
      </c>
      <c r="M3665" s="12" t="s">
        <v>89</v>
      </c>
      <c r="N3665" s="12" t="s">
        <v>10</v>
      </c>
      <c r="O3665" s="12">
        <v>4</v>
      </c>
      <c r="P3665" s="12">
        <v>0</v>
      </c>
      <c r="Q3665" s="12">
        <v>0</v>
      </c>
      <c r="R3665" s="12">
        <v>76130</v>
      </c>
      <c r="S3665" s="59">
        <v>5.2493150684931509</v>
      </c>
      <c r="T3665" s="59">
        <v>37.756164383561647</v>
      </c>
      <c r="U3665" s="12">
        <v>2</v>
      </c>
      <c r="V3665" s="12">
        <v>0</v>
      </c>
      <c r="W3665" s="12">
        <v>1</v>
      </c>
      <c r="X3665" s="12">
        <v>2</v>
      </c>
      <c r="Y3665" s="12">
        <v>1</v>
      </c>
      <c r="Z3665" s="58">
        <v>0</v>
      </c>
      <c r="AA3665" s="58">
        <v>0</v>
      </c>
      <c r="AB3665" s="58">
        <v>0</v>
      </c>
      <c r="AC3665" s="58" t="s">
        <v>91</v>
      </c>
    </row>
    <row r="3666" spans="1:29" x14ac:dyDescent="0.3">
      <c r="A3666" s="57">
        <v>20440684</v>
      </c>
      <c r="B3666" s="12" t="s">
        <v>3568</v>
      </c>
      <c r="C3666" s="58" t="s">
        <v>108</v>
      </c>
      <c r="D3666" s="58" t="s">
        <v>29</v>
      </c>
      <c r="E3666" s="58">
        <v>30822</v>
      </c>
      <c r="F3666" s="58">
        <v>3403797</v>
      </c>
      <c r="G3666" s="58">
        <f>+IF(F3666&gt;K3666+100000,F3666-K3666,0)</f>
        <v>434256</v>
      </c>
      <c r="H3666" s="58">
        <v>126506.99999999999</v>
      </c>
      <c r="I3666" s="58">
        <v>0</v>
      </c>
      <c r="J3666" s="58">
        <v>3161129</v>
      </c>
      <c r="K3666" s="58">
        <v>2969541</v>
      </c>
      <c r="L3666" s="12" t="s">
        <v>87</v>
      </c>
      <c r="M3666" s="12" t="s">
        <v>89</v>
      </c>
      <c r="N3666" s="12" t="s">
        <v>10</v>
      </c>
      <c r="O3666" s="12">
        <v>4</v>
      </c>
      <c r="P3666" s="12">
        <v>0</v>
      </c>
      <c r="Q3666" s="12">
        <v>0</v>
      </c>
      <c r="R3666" s="12">
        <v>76563</v>
      </c>
      <c r="S3666" s="59">
        <v>5.2493150684931509</v>
      </c>
      <c r="T3666" s="59">
        <v>37.241095890410961</v>
      </c>
      <c r="U3666" s="12">
        <v>2</v>
      </c>
      <c r="V3666" s="12">
        <v>0</v>
      </c>
      <c r="W3666" s="12">
        <v>1</v>
      </c>
      <c r="X3666" s="12">
        <v>2</v>
      </c>
      <c r="Y3666" s="12">
        <v>1</v>
      </c>
      <c r="Z3666" s="58">
        <v>0</v>
      </c>
      <c r="AA3666" s="58">
        <v>0</v>
      </c>
      <c r="AB3666" s="58">
        <v>0</v>
      </c>
      <c r="AC3666" s="58" t="s">
        <v>91</v>
      </c>
    </row>
    <row r="3667" spans="1:29" x14ac:dyDescent="0.3">
      <c r="A3667" s="57">
        <v>2224624808</v>
      </c>
      <c r="B3667" s="12" t="s">
        <v>3569</v>
      </c>
      <c r="C3667" s="58" t="s">
        <v>108</v>
      </c>
      <c r="D3667" s="58" t="s">
        <v>112</v>
      </c>
      <c r="E3667" s="58">
        <v>6098</v>
      </c>
      <c r="F3667" s="58">
        <v>65090</v>
      </c>
      <c r="G3667" s="58">
        <f>+IF(F3667&gt;K3667+100000,F3667-K3667,0)</f>
        <v>0</v>
      </c>
      <c r="H3667" s="58">
        <v>118086</v>
      </c>
      <c r="I3667" s="58">
        <v>0</v>
      </c>
      <c r="J3667" s="58">
        <v>1377578</v>
      </c>
      <c r="K3667" s="58">
        <v>2969541</v>
      </c>
      <c r="L3667" s="12" t="s">
        <v>87</v>
      </c>
      <c r="M3667" s="12" t="s">
        <v>89</v>
      </c>
      <c r="N3667" s="12" t="s">
        <v>10</v>
      </c>
      <c r="O3667" s="12">
        <v>4</v>
      </c>
      <c r="P3667" s="12">
        <v>0</v>
      </c>
      <c r="Q3667" s="12">
        <v>0</v>
      </c>
      <c r="R3667" s="12">
        <v>76130</v>
      </c>
      <c r="S3667" s="59">
        <v>5.2493150684931509</v>
      </c>
      <c r="T3667" s="59">
        <v>35.282191780821918</v>
      </c>
      <c r="U3667" s="12">
        <v>2</v>
      </c>
      <c r="V3667" s="12">
        <v>0</v>
      </c>
      <c r="W3667" s="12">
        <v>1</v>
      </c>
      <c r="X3667" s="12">
        <v>2</v>
      </c>
      <c r="Y3667" s="12">
        <v>1</v>
      </c>
      <c r="Z3667" s="58">
        <v>0</v>
      </c>
      <c r="AA3667" s="58">
        <v>0</v>
      </c>
      <c r="AB3667" s="58">
        <v>0</v>
      </c>
      <c r="AC3667" s="58" t="s">
        <v>91</v>
      </c>
    </row>
    <row r="3668" spans="1:29" x14ac:dyDescent="0.3">
      <c r="A3668" s="57">
        <v>2028002604</v>
      </c>
      <c r="B3668" s="12" t="s">
        <v>3570</v>
      </c>
      <c r="C3668" s="58" t="s">
        <v>108</v>
      </c>
      <c r="D3668" s="58" t="s">
        <v>29</v>
      </c>
      <c r="E3668" s="58">
        <v>53399</v>
      </c>
      <c r="F3668" s="58">
        <v>3863411</v>
      </c>
      <c r="G3668" s="58">
        <f>+IF(F3668&gt;K3668+100000,F3668-K3668,0)</f>
        <v>889976</v>
      </c>
      <c r="H3668" s="58">
        <v>205257</v>
      </c>
      <c r="I3668" s="58">
        <v>0</v>
      </c>
      <c r="J3668" s="58">
        <v>2520000</v>
      </c>
      <c r="K3668" s="58">
        <v>2973435</v>
      </c>
      <c r="L3668" s="12" t="s">
        <v>87</v>
      </c>
      <c r="M3668" s="12" t="s">
        <v>89</v>
      </c>
      <c r="N3668" s="12" t="s">
        <v>10</v>
      </c>
      <c r="O3668" s="12">
        <v>4</v>
      </c>
      <c r="P3668" s="12">
        <v>0</v>
      </c>
      <c r="Q3668" s="12">
        <v>0</v>
      </c>
      <c r="R3668" s="12">
        <v>76130</v>
      </c>
      <c r="S3668" s="59">
        <v>5.5835616438356164</v>
      </c>
      <c r="T3668" s="59">
        <v>32.350684931506848</v>
      </c>
      <c r="U3668" s="12">
        <v>2</v>
      </c>
      <c r="V3668" s="12">
        <v>0</v>
      </c>
      <c r="W3668" s="12">
        <v>1</v>
      </c>
      <c r="X3668" s="12">
        <v>2</v>
      </c>
      <c r="Y3668" s="12">
        <v>1</v>
      </c>
      <c r="Z3668" s="58">
        <v>0</v>
      </c>
      <c r="AA3668" s="58">
        <v>0</v>
      </c>
      <c r="AB3668" s="58">
        <v>0</v>
      </c>
      <c r="AC3668" s="58" t="s">
        <v>91</v>
      </c>
    </row>
    <row r="3669" spans="1:29" x14ac:dyDescent="0.3">
      <c r="A3669" s="57">
        <v>66860686</v>
      </c>
      <c r="B3669" s="12" t="s">
        <v>3571</v>
      </c>
      <c r="C3669" s="58" t="s">
        <v>108</v>
      </c>
      <c r="D3669" s="58" t="s">
        <v>113</v>
      </c>
      <c r="E3669" s="58">
        <v>171459</v>
      </c>
      <c r="F3669" s="58">
        <v>2310168</v>
      </c>
      <c r="G3669" s="58">
        <f>+IF(F3669&gt;K3669+100000,F3669-K3669,0)</f>
        <v>0</v>
      </c>
      <c r="H3669" s="58">
        <v>133235</v>
      </c>
      <c r="I3669" s="58">
        <v>0</v>
      </c>
      <c r="J3669" s="58">
        <v>0</v>
      </c>
      <c r="K3669" s="58">
        <v>2976103</v>
      </c>
      <c r="L3669" s="12" t="s">
        <v>88</v>
      </c>
      <c r="M3669" s="12" t="s">
        <v>89</v>
      </c>
      <c r="N3669" s="12" t="s">
        <v>10</v>
      </c>
      <c r="O3669" s="12">
        <v>4</v>
      </c>
      <c r="P3669" s="12">
        <v>0</v>
      </c>
      <c r="Q3669" s="12">
        <v>0</v>
      </c>
      <c r="R3669" s="12">
        <v>76001</v>
      </c>
      <c r="S3669" s="59">
        <v>5.3835616438356162</v>
      </c>
      <c r="T3669" s="59">
        <v>49.12054794520548</v>
      </c>
      <c r="U3669" s="12">
        <v>2</v>
      </c>
      <c r="V3669" s="12">
        <v>0</v>
      </c>
      <c r="W3669" s="12">
        <v>1</v>
      </c>
      <c r="X3669" s="12">
        <v>2</v>
      </c>
      <c r="Y3669" s="12">
        <v>1</v>
      </c>
      <c r="Z3669" s="58">
        <v>0</v>
      </c>
      <c r="AA3669" s="58">
        <v>0</v>
      </c>
      <c r="AB3669" s="58">
        <v>0</v>
      </c>
      <c r="AC3669" s="58" t="s">
        <v>91</v>
      </c>
    </row>
    <row r="3670" spans="1:29" x14ac:dyDescent="0.3">
      <c r="A3670" s="57">
        <v>2068682684</v>
      </c>
      <c r="B3670" s="12" t="s">
        <v>3573</v>
      </c>
      <c r="C3670" s="58" t="s">
        <v>108</v>
      </c>
      <c r="D3670" s="58" t="s">
        <v>113</v>
      </c>
      <c r="E3670" s="58"/>
      <c r="F3670" s="58">
        <v>2812964</v>
      </c>
      <c r="G3670" s="58">
        <f>+IF(F3670&gt;K3670+100000,F3670-K3670,0)</f>
        <v>0</v>
      </c>
      <c r="H3670" s="58">
        <v>109071</v>
      </c>
      <c r="I3670" s="58">
        <v>0</v>
      </c>
      <c r="J3670" s="58">
        <v>0</v>
      </c>
      <c r="K3670" s="58">
        <v>2981004</v>
      </c>
      <c r="L3670" s="12" t="s">
        <v>88</v>
      </c>
      <c r="M3670" s="12" t="s">
        <v>89</v>
      </c>
      <c r="N3670" s="12" t="s">
        <v>10</v>
      </c>
      <c r="O3670" s="12">
        <v>4</v>
      </c>
      <c r="P3670" s="12">
        <v>0</v>
      </c>
      <c r="Q3670" s="12">
        <v>0</v>
      </c>
      <c r="R3670" s="12">
        <v>15759</v>
      </c>
      <c r="S3670" s="12">
        <v>6.1315068493150688</v>
      </c>
      <c r="T3670" s="12">
        <v>35.109589041095887</v>
      </c>
      <c r="U3670" s="12">
        <v>2</v>
      </c>
      <c r="V3670" s="12">
        <v>0</v>
      </c>
      <c r="W3670" s="12">
        <v>2</v>
      </c>
      <c r="X3670" s="12">
        <v>3</v>
      </c>
      <c r="Y3670" s="12">
        <v>2</v>
      </c>
      <c r="Z3670" s="58">
        <v>0</v>
      </c>
      <c r="AA3670" s="58">
        <v>0</v>
      </c>
      <c r="AB3670" s="58">
        <v>0</v>
      </c>
      <c r="AC3670" s="58" t="s">
        <v>91</v>
      </c>
    </row>
    <row r="3671" spans="1:29" x14ac:dyDescent="0.3">
      <c r="A3671" s="57">
        <v>62826824</v>
      </c>
      <c r="B3671" s="12" t="s">
        <v>3574</v>
      </c>
      <c r="C3671" s="58" t="s">
        <v>108</v>
      </c>
      <c r="D3671" s="58" t="s">
        <v>117</v>
      </c>
      <c r="E3671" s="58">
        <v>3048000</v>
      </c>
      <c r="F3671" s="58">
        <v>1342984</v>
      </c>
      <c r="G3671" s="58">
        <f>+IF(F3671&gt;K3671+100000,F3671-K3671,0)</f>
        <v>0</v>
      </c>
      <c r="H3671" s="58">
        <v>64159</v>
      </c>
      <c r="I3671" s="58">
        <v>0</v>
      </c>
      <c r="J3671" s="58">
        <v>0</v>
      </c>
      <c r="K3671" s="58">
        <v>2984629</v>
      </c>
      <c r="L3671" s="12" t="s">
        <v>88</v>
      </c>
      <c r="M3671" s="12" t="s">
        <v>89</v>
      </c>
      <c r="N3671" s="12" t="s">
        <v>10</v>
      </c>
      <c r="O3671" s="12">
        <v>4</v>
      </c>
      <c r="P3671" s="12">
        <v>0</v>
      </c>
      <c r="Q3671" s="12">
        <v>0</v>
      </c>
      <c r="R3671" s="12">
        <v>25754</v>
      </c>
      <c r="S3671" s="59">
        <v>5.5890410958904111</v>
      </c>
      <c r="T3671" s="59">
        <v>41.605479452054794</v>
      </c>
      <c r="U3671" s="12">
        <v>2</v>
      </c>
      <c r="V3671" s="12">
        <v>4</v>
      </c>
      <c r="W3671" s="12">
        <v>3</v>
      </c>
      <c r="X3671" s="12">
        <v>3</v>
      </c>
      <c r="Y3671" s="12">
        <v>3</v>
      </c>
      <c r="Z3671" s="58">
        <v>0</v>
      </c>
      <c r="AA3671" s="58">
        <v>0</v>
      </c>
      <c r="AB3671" s="58">
        <v>0</v>
      </c>
      <c r="AC3671" s="58" t="s">
        <v>91</v>
      </c>
    </row>
    <row r="3672" spans="1:29" x14ac:dyDescent="0.3">
      <c r="A3672" s="57">
        <v>44640048</v>
      </c>
      <c r="B3672" s="12" t="s">
        <v>3575</v>
      </c>
      <c r="C3672" s="58" t="s">
        <v>109</v>
      </c>
      <c r="D3672" s="58" t="s">
        <v>112</v>
      </c>
      <c r="E3672" s="58"/>
      <c r="F3672" s="58"/>
      <c r="G3672" s="58">
        <f>+IF(F3672&gt;K3672+100000,F3672-K3672,0)</f>
        <v>0</v>
      </c>
      <c r="H3672" s="58"/>
      <c r="I3672" s="58"/>
      <c r="J3672" s="58"/>
      <c r="K3672" s="58">
        <v>2985079</v>
      </c>
      <c r="L3672" s="12" t="s">
        <v>91</v>
      </c>
      <c r="M3672" s="12" t="s">
        <v>91</v>
      </c>
      <c r="N3672" s="12" t="s">
        <v>91</v>
      </c>
      <c r="O3672" s="12">
        <v>4</v>
      </c>
      <c r="P3672" s="12">
        <v>0</v>
      </c>
      <c r="Q3672" s="12">
        <v>0</v>
      </c>
      <c r="R3672" s="12">
        <v>5001</v>
      </c>
      <c r="S3672" s="59">
        <v>5.0821917808219181</v>
      </c>
      <c r="T3672" s="59">
        <v>52.654794520547945</v>
      </c>
      <c r="U3672" s="12">
        <v>2</v>
      </c>
      <c r="V3672" s="12">
        <v>0</v>
      </c>
      <c r="W3672" s="12">
        <v>1</v>
      </c>
      <c r="X3672" s="12">
        <v>2</v>
      </c>
      <c r="Y3672" s="12">
        <v>1</v>
      </c>
      <c r="Z3672" s="58">
        <v>0</v>
      </c>
      <c r="AA3672" s="58">
        <v>0</v>
      </c>
      <c r="AB3672" s="58">
        <v>0</v>
      </c>
      <c r="AC3672" s="58" t="s">
        <v>91</v>
      </c>
    </row>
    <row r="3673" spans="1:29" x14ac:dyDescent="0.3">
      <c r="A3673" s="57">
        <v>24840040</v>
      </c>
      <c r="B3673" s="12" t="s">
        <v>3576</v>
      </c>
      <c r="C3673" s="58" t="s">
        <v>109</v>
      </c>
      <c r="D3673" s="58" t="s">
        <v>112</v>
      </c>
      <c r="E3673" s="58">
        <v>302372</v>
      </c>
      <c r="F3673" s="58"/>
      <c r="G3673" s="58">
        <f>+IF(F3673&gt;K3673+100000,F3673-K3673,0)</f>
        <v>0</v>
      </c>
      <c r="H3673" s="58"/>
      <c r="I3673" s="58"/>
      <c r="J3673" s="58"/>
      <c r="K3673" s="58">
        <v>2987522</v>
      </c>
      <c r="L3673" s="12" t="s">
        <v>91</v>
      </c>
      <c r="M3673" s="12" t="s">
        <v>91</v>
      </c>
      <c r="N3673" s="12" t="s">
        <v>91</v>
      </c>
      <c r="O3673" s="12">
        <v>4</v>
      </c>
      <c r="P3673" s="12">
        <v>0</v>
      </c>
      <c r="Q3673" s="12">
        <v>4</v>
      </c>
      <c r="R3673" s="12">
        <v>76130</v>
      </c>
      <c r="S3673" s="59">
        <v>1.3753424657534246</v>
      </c>
      <c r="T3673" s="59">
        <v>57.082191780821915</v>
      </c>
      <c r="U3673" s="12">
        <v>1</v>
      </c>
      <c r="V3673" s="12">
        <v>1</v>
      </c>
      <c r="W3673" s="12">
        <v>1</v>
      </c>
      <c r="X3673" s="12">
        <v>3</v>
      </c>
      <c r="Y3673" s="12">
        <v>1</v>
      </c>
      <c r="Z3673" s="58">
        <v>0</v>
      </c>
      <c r="AA3673" s="58">
        <v>0</v>
      </c>
      <c r="AB3673" s="58">
        <v>0</v>
      </c>
      <c r="AC3673" s="58" t="s">
        <v>91</v>
      </c>
    </row>
    <row r="3674" spans="1:29" x14ac:dyDescent="0.3">
      <c r="A3674" s="57">
        <v>2240686242</v>
      </c>
      <c r="B3674" s="12" t="s">
        <v>3577</v>
      </c>
      <c r="C3674" s="58" t="s">
        <v>108</v>
      </c>
      <c r="D3674" s="58" t="s">
        <v>113</v>
      </c>
      <c r="E3674" s="58"/>
      <c r="F3674" s="58">
        <v>1253249</v>
      </c>
      <c r="G3674" s="58">
        <f>+IF(F3674&gt;K3674+100000,F3674-K3674,0)</f>
        <v>0</v>
      </c>
      <c r="H3674" s="58">
        <v>119473</v>
      </c>
      <c r="I3674" s="58">
        <v>0</v>
      </c>
      <c r="J3674" s="58">
        <v>0</v>
      </c>
      <c r="K3674" s="58">
        <v>2989673</v>
      </c>
      <c r="L3674" s="12" t="s">
        <v>88</v>
      </c>
      <c r="M3674" s="12" t="s">
        <v>89</v>
      </c>
      <c r="N3674" s="12" t="s">
        <v>10</v>
      </c>
      <c r="O3674" s="12">
        <v>4</v>
      </c>
      <c r="P3674" s="12">
        <v>0</v>
      </c>
      <c r="Q3674" s="12">
        <v>0</v>
      </c>
      <c r="R3674" s="12">
        <v>76001</v>
      </c>
      <c r="S3674" s="59">
        <v>5.7534246575342465</v>
      </c>
      <c r="T3674" s="59">
        <v>35.950684931506849</v>
      </c>
      <c r="U3674" s="12">
        <v>2</v>
      </c>
      <c r="V3674" s="12">
        <v>0</v>
      </c>
      <c r="W3674" s="12">
        <v>1</v>
      </c>
      <c r="X3674" s="12">
        <v>2</v>
      </c>
      <c r="Y3674" s="12">
        <v>1</v>
      </c>
      <c r="Z3674" s="58">
        <v>0</v>
      </c>
      <c r="AA3674" s="58">
        <v>0</v>
      </c>
      <c r="AB3674" s="58">
        <v>0</v>
      </c>
      <c r="AC3674" s="58" t="s">
        <v>91</v>
      </c>
    </row>
    <row r="3675" spans="1:29" x14ac:dyDescent="0.3">
      <c r="A3675" s="57">
        <v>20002224</v>
      </c>
      <c r="B3675" s="12" t="s">
        <v>3578</v>
      </c>
      <c r="C3675" s="58" t="s">
        <v>108</v>
      </c>
      <c r="D3675" s="58" t="s">
        <v>29</v>
      </c>
      <c r="E3675" s="58"/>
      <c r="F3675" s="58">
        <v>3753982</v>
      </c>
      <c r="G3675" s="58">
        <f>+IF(F3675&gt;K3675+100000,F3675-K3675,0)</f>
        <v>762309</v>
      </c>
      <c r="H3675" s="58">
        <v>153446</v>
      </c>
      <c r="I3675" s="58">
        <v>0</v>
      </c>
      <c r="J3675" s="58">
        <v>2440000</v>
      </c>
      <c r="K3675" s="58">
        <v>2991673</v>
      </c>
      <c r="L3675" s="12" t="s">
        <v>87</v>
      </c>
      <c r="M3675" s="12" t="s">
        <v>89</v>
      </c>
      <c r="N3675" s="12" t="s">
        <v>10</v>
      </c>
      <c r="O3675" s="12">
        <v>4</v>
      </c>
      <c r="P3675" s="12">
        <v>0</v>
      </c>
      <c r="Q3675" s="12">
        <v>0</v>
      </c>
      <c r="R3675" s="12">
        <v>76130</v>
      </c>
      <c r="S3675" s="59">
        <v>5.2493150684931509</v>
      </c>
      <c r="T3675" s="59">
        <v>46.68767123287671</v>
      </c>
      <c r="U3675" s="12">
        <v>1</v>
      </c>
      <c r="V3675" s="12">
        <v>0</v>
      </c>
      <c r="W3675" s="12">
        <v>1</v>
      </c>
      <c r="X3675" s="12">
        <v>2</v>
      </c>
      <c r="Y3675" s="12">
        <v>1</v>
      </c>
      <c r="Z3675" s="58">
        <v>0</v>
      </c>
      <c r="AA3675" s="58">
        <v>0</v>
      </c>
      <c r="AB3675" s="58">
        <v>0</v>
      </c>
      <c r="AC3675" s="58" t="s">
        <v>91</v>
      </c>
    </row>
    <row r="3676" spans="1:29" x14ac:dyDescent="0.3">
      <c r="A3676" s="57">
        <v>2224626264</v>
      </c>
      <c r="B3676" s="12" t="s">
        <v>3579</v>
      </c>
      <c r="C3676" s="58" t="s">
        <v>108</v>
      </c>
      <c r="D3676" s="58" t="s">
        <v>113</v>
      </c>
      <c r="E3676" s="58">
        <v>248785</v>
      </c>
      <c r="F3676" s="58">
        <v>382872</v>
      </c>
      <c r="G3676" s="58">
        <f>+IF(F3676&gt;K3676+100000,F3676-K3676,0)</f>
        <v>0</v>
      </c>
      <c r="H3676" s="58">
        <v>85682</v>
      </c>
      <c r="I3676" s="58">
        <v>0</v>
      </c>
      <c r="J3676" s="58">
        <v>0</v>
      </c>
      <c r="K3676" s="58">
        <v>2992006</v>
      </c>
      <c r="L3676" s="12" t="s">
        <v>88</v>
      </c>
      <c r="M3676" s="12" t="s">
        <v>89</v>
      </c>
      <c r="N3676" s="12" t="s">
        <v>10</v>
      </c>
      <c r="O3676" s="12">
        <v>4</v>
      </c>
      <c r="P3676" s="12">
        <v>0</v>
      </c>
      <c r="Q3676" s="12">
        <v>32</v>
      </c>
      <c r="R3676" s="12">
        <v>76130</v>
      </c>
      <c r="S3676" s="12">
        <v>5.3835616438356162</v>
      </c>
      <c r="T3676" s="12">
        <v>30.049315068493151</v>
      </c>
      <c r="U3676" s="12">
        <v>2</v>
      </c>
      <c r="V3676" s="12">
        <v>0</v>
      </c>
      <c r="W3676" s="12">
        <v>0</v>
      </c>
      <c r="X3676" s="12">
        <v>1</v>
      </c>
      <c r="Y3676" s="12">
        <v>2</v>
      </c>
      <c r="Z3676" s="58">
        <v>0</v>
      </c>
      <c r="AA3676" s="58">
        <v>0</v>
      </c>
      <c r="AB3676" s="58">
        <v>0</v>
      </c>
      <c r="AC3676" s="58" t="s">
        <v>91</v>
      </c>
    </row>
    <row r="3677" spans="1:29" x14ac:dyDescent="0.3">
      <c r="A3677" s="57">
        <v>64424004</v>
      </c>
      <c r="B3677" s="12" t="s">
        <v>3580</v>
      </c>
      <c r="C3677" s="58" t="s">
        <v>109</v>
      </c>
      <c r="D3677" s="58" t="s">
        <v>117</v>
      </c>
      <c r="E3677" s="58">
        <v>25164739</v>
      </c>
      <c r="F3677" s="58"/>
      <c r="G3677" s="58">
        <f>+IF(F3677&gt;K3677+100000,F3677-K3677,0)</f>
        <v>0</v>
      </c>
      <c r="H3677" s="58"/>
      <c r="I3677" s="58"/>
      <c r="J3677" s="58"/>
      <c r="K3677" s="58">
        <v>2992455</v>
      </c>
      <c r="L3677" s="12" t="s">
        <v>91</v>
      </c>
      <c r="M3677" s="12" t="s">
        <v>91</v>
      </c>
      <c r="N3677" s="12" t="s">
        <v>91</v>
      </c>
      <c r="O3677" s="12">
        <v>4</v>
      </c>
      <c r="P3677" s="12">
        <v>0</v>
      </c>
      <c r="Q3677" s="12">
        <v>0</v>
      </c>
      <c r="R3677" s="12">
        <v>13001</v>
      </c>
      <c r="S3677" s="59">
        <v>5.3643835616438356</v>
      </c>
      <c r="T3677" s="59">
        <v>55.438356164383563</v>
      </c>
      <c r="U3677" s="12">
        <v>2</v>
      </c>
      <c r="V3677" s="12">
        <v>4</v>
      </c>
      <c r="W3677" s="12">
        <v>4</v>
      </c>
      <c r="X3677" s="12">
        <v>7</v>
      </c>
      <c r="Y3677" s="12">
        <v>4</v>
      </c>
      <c r="Z3677" s="58">
        <v>0</v>
      </c>
      <c r="AA3677" s="58">
        <v>0</v>
      </c>
      <c r="AB3677" s="58">
        <v>0</v>
      </c>
      <c r="AC3677" s="58" t="s">
        <v>91</v>
      </c>
    </row>
    <row r="3678" spans="1:29" x14ac:dyDescent="0.3">
      <c r="A3678" s="57">
        <v>2244082848</v>
      </c>
      <c r="B3678" s="12" t="s">
        <v>3581</v>
      </c>
      <c r="C3678" s="58" t="s">
        <v>108</v>
      </c>
      <c r="D3678" s="58" t="s">
        <v>113</v>
      </c>
      <c r="E3678" s="58">
        <v>248479</v>
      </c>
      <c r="F3678" s="58">
        <v>2994819</v>
      </c>
      <c r="G3678" s="58">
        <f>+IF(F3678&gt;K3678+100000,F3678-K3678,0)</f>
        <v>0</v>
      </c>
      <c r="H3678" s="58">
        <v>245902</v>
      </c>
      <c r="I3678" s="58">
        <v>0</v>
      </c>
      <c r="J3678" s="58">
        <v>0</v>
      </c>
      <c r="K3678" s="58">
        <v>2993079</v>
      </c>
      <c r="L3678" s="12" t="s">
        <v>88</v>
      </c>
      <c r="M3678" s="12" t="s">
        <v>89</v>
      </c>
      <c r="N3678" s="12" t="s">
        <v>10</v>
      </c>
      <c r="O3678" s="12">
        <v>4</v>
      </c>
      <c r="P3678" s="12">
        <v>0</v>
      </c>
      <c r="Q3678" s="12">
        <v>0</v>
      </c>
      <c r="R3678" s="12">
        <v>76001</v>
      </c>
      <c r="S3678" s="59">
        <v>5.2493150684931509</v>
      </c>
      <c r="T3678" s="59">
        <v>25.526027397260275</v>
      </c>
      <c r="U3678" s="12">
        <v>1</v>
      </c>
      <c r="V3678" s="12">
        <v>4</v>
      </c>
      <c r="W3678" s="12">
        <v>1</v>
      </c>
      <c r="X3678" s="12">
        <v>3</v>
      </c>
      <c r="Y3678" s="12">
        <v>1</v>
      </c>
      <c r="Z3678" s="58">
        <v>0</v>
      </c>
      <c r="AA3678" s="58">
        <v>0</v>
      </c>
      <c r="AB3678" s="58">
        <v>0</v>
      </c>
      <c r="AC3678" s="58" t="s">
        <v>91</v>
      </c>
    </row>
    <row r="3679" spans="1:29" x14ac:dyDescent="0.3">
      <c r="A3679" s="57">
        <v>20608404</v>
      </c>
      <c r="B3679" s="12" t="s">
        <v>3582</v>
      </c>
      <c r="C3679" s="58" t="s">
        <v>108</v>
      </c>
      <c r="D3679" s="58" t="s">
        <v>113</v>
      </c>
      <c r="E3679" s="58">
        <v>207997</v>
      </c>
      <c r="F3679" s="58">
        <v>623341</v>
      </c>
      <c r="G3679" s="58">
        <f>+IF(F3679&gt;K3679+100000,F3679-K3679,0)</f>
        <v>0</v>
      </c>
      <c r="H3679" s="58">
        <v>91921</v>
      </c>
      <c r="I3679" s="58">
        <v>0</v>
      </c>
      <c r="J3679" s="58">
        <v>0</v>
      </c>
      <c r="K3679" s="58">
        <v>2994385</v>
      </c>
      <c r="L3679" s="12" t="s">
        <v>88</v>
      </c>
      <c r="M3679" s="12" t="s">
        <v>89</v>
      </c>
      <c r="N3679" s="12" t="s">
        <v>10</v>
      </c>
      <c r="O3679" s="12">
        <v>4</v>
      </c>
      <c r="P3679" s="12">
        <v>0</v>
      </c>
      <c r="Q3679" s="12">
        <v>0</v>
      </c>
      <c r="R3679" s="12">
        <v>76130</v>
      </c>
      <c r="S3679" s="59">
        <v>5.2493150684931509</v>
      </c>
      <c r="T3679" s="59">
        <v>40.726027397260275</v>
      </c>
      <c r="U3679" s="12">
        <v>1</v>
      </c>
      <c r="V3679" s="12">
        <v>0</v>
      </c>
      <c r="W3679" s="12">
        <v>1</v>
      </c>
      <c r="X3679" s="12">
        <v>2</v>
      </c>
      <c r="Y3679" s="12">
        <v>1</v>
      </c>
      <c r="Z3679" s="58">
        <v>0</v>
      </c>
      <c r="AA3679" s="58">
        <v>0</v>
      </c>
      <c r="AB3679" s="58">
        <v>0</v>
      </c>
      <c r="AC3679" s="58" t="s">
        <v>91</v>
      </c>
    </row>
    <row r="3680" spans="1:29" x14ac:dyDescent="0.3">
      <c r="A3680" s="57">
        <v>20608484</v>
      </c>
      <c r="B3680" s="12" t="s">
        <v>3583</v>
      </c>
      <c r="C3680" s="58" t="s">
        <v>108</v>
      </c>
      <c r="D3680" s="58" t="s">
        <v>113</v>
      </c>
      <c r="E3680" s="58">
        <v>2094733</v>
      </c>
      <c r="F3680" s="58">
        <v>346752</v>
      </c>
      <c r="G3680" s="58">
        <f>+IF(F3680&gt;K3680+100000,F3680-K3680,0)</f>
        <v>0</v>
      </c>
      <c r="H3680" s="58">
        <v>175460</v>
      </c>
      <c r="I3680" s="58">
        <v>0</v>
      </c>
      <c r="J3680" s="58">
        <v>0</v>
      </c>
      <c r="K3680" s="58">
        <v>2995079</v>
      </c>
      <c r="L3680" s="12" t="s">
        <v>88</v>
      </c>
      <c r="M3680" s="12" t="s">
        <v>89</v>
      </c>
      <c r="N3680" s="12" t="s">
        <v>10</v>
      </c>
      <c r="O3680" s="12">
        <v>4</v>
      </c>
      <c r="P3680" s="12">
        <v>0</v>
      </c>
      <c r="Q3680" s="12">
        <v>0</v>
      </c>
      <c r="R3680" s="12">
        <v>8001</v>
      </c>
      <c r="S3680" s="59">
        <v>5.1342465753424653</v>
      </c>
      <c r="T3680" s="59">
        <v>44.57260273972603</v>
      </c>
      <c r="U3680" s="12">
        <v>1</v>
      </c>
      <c r="V3680" s="12">
        <v>0</v>
      </c>
      <c r="W3680" s="12">
        <v>1</v>
      </c>
      <c r="X3680" s="12">
        <v>2</v>
      </c>
      <c r="Y3680" s="12">
        <v>1</v>
      </c>
      <c r="Z3680" s="58">
        <v>0</v>
      </c>
      <c r="AA3680" s="58">
        <v>0</v>
      </c>
      <c r="AB3680" s="58">
        <v>0</v>
      </c>
      <c r="AC3680" s="58" t="s">
        <v>91</v>
      </c>
    </row>
    <row r="3681" spans="1:29" x14ac:dyDescent="0.3">
      <c r="A3681" s="57">
        <v>48464428</v>
      </c>
      <c r="B3681" s="12" t="s">
        <v>3586</v>
      </c>
      <c r="C3681" s="58" t="s">
        <v>108</v>
      </c>
      <c r="D3681" s="58" t="s">
        <v>113</v>
      </c>
      <c r="E3681" s="58"/>
      <c r="F3681" s="58">
        <v>2200765</v>
      </c>
      <c r="G3681" s="58">
        <f>+IF(F3681&gt;K3681+100000,F3681-K3681,0)</f>
        <v>0</v>
      </c>
      <c r="H3681" s="58">
        <v>141834</v>
      </c>
      <c r="I3681" s="58">
        <v>0</v>
      </c>
      <c r="J3681" s="58">
        <v>2600000</v>
      </c>
      <c r="K3681" s="58">
        <v>2999541</v>
      </c>
      <c r="L3681" s="12" t="s">
        <v>87</v>
      </c>
      <c r="M3681" s="12" t="s">
        <v>89</v>
      </c>
      <c r="N3681" s="12" t="s">
        <v>10</v>
      </c>
      <c r="O3681" s="12">
        <v>4</v>
      </c>
      <c r="P3681" s="12">
        <v>0</v>
      </c>
      <c r="Q3681" s="12">
        <v>0</v>
      </c>
      <c r="R3681" s="12">
        <v>76001</v>
      </c>
      <c r="S3681" s="59">
        <v>5.3808219178082188</v>
      </c>
      <c r="T3681" s="59">
        <v>41.775342465753425</v>
      </c>
      <c r="U3681" s="12">
        <v>2</v>
      </c>
      <c r="V3681" s="12">
        <v>2</v>
      </c>
      <c r="W3681" s="12">
        <v>2</v>
      </c>
      <c r="X3681" s="12">
        <v>2</v>
      </c>
      <c r="Y3681" s="12">
        <v>1</v>
      </c>
      <c r="Z3681" s="58">
        <v>0</v>
      </c>
      <c r="AA3681" s="58">
        <v>0</v>
      </c>
      <c r="AB3681" s="58">
        <v>0</v>
      </c>
      <c r="AC3681" s="58" t="s">
        <v>91</v>
      </c>
    </row>
    <row r="3682" spans="1:29" x14ac:dyDescent="0.3">
      <c r="A3682" s="57">
        <v>2024488064</v>
      </c>
      <c r="B3682" s="12" t="s">
        <v>3587</v>
      </c>
      <c r="C3682" s="58" t="s">
        <v>109</v>
      </c>
      <c r="D3682" s="58" t="s">
        <v>112</v>
      </c>
      <c r="E3682" s="58"/>
      <c r="F3682" s="58"/>
      <c r="G3682" s="58">
        <f>+IF(F3682&gt;K3682+100000,F3682-K3682,0)</f>
        <v>0</v>
      </c>
      <c r="H3682" s="58"/>
      <c r="I3682" s="58"/>
      <c r="J3682" s="58"/>
      <c r="K3682" s="58">
        <v>3000235</v>
      </c>
      <c r="L3682" s="12" t="s">
        <v>91</v>
      </c>
      <c r="M3682" s="12" t="s">
        <v>91</v>
      </c>
      <c r="N3682" s="12" t="s">
        <v>91</v>
      </c>
      <c r="O3682" s="12">
        <v>4</v>
      </c>
      <c r="P3682" s="12">
        <v>0</v>
      </c>
      <c r="Q3682" s="12">
        <v>0</v>
      </c>
      <c r="R3682" s="12">
        <v>11001</v>
      </c>
      <c r="S3682" s="59">
        <v>5.2493150684931509</v>
      </c>
      <c r="T3682" s="59">
        <v>34.016438356164386</v>
      </c>
      <c r="U3682" s="12">
        <v>1</v>
      </c>
      <c r="V3682" s="12">
        <v>4</v>
      </c>
      <c r="W3682" s="12">
        <v>2</v>
      </c>
      <c r="X3682" s="12">
        <v>3</v>
      </c>
      <c r="Y3682" s="12">
        <v>1</v>
      </c>
      <c r="Z3682" s="58">
        <v>0</v>
      </c>
      <c r="AA3682" s="58">
        <v>0</v>
      </c>
      <c r="AB3682" s="58">
        <v>0</v>
      </c>
      <c r="AC3682" s="58" t="s">
        <v>91</v>
      </c>
    </row>
    <row r="3683" spans="1:29" x14ac:dyDescent="0.3">
      <c r="A3683" s="57">
        <v>2226244860</v>
      </c>
      <c r="B3683" s="12" t="s">
        <v>3591</v>
      </c>
      <c r="C3683" s="58" t="s">
        <v>109</v>
      </c>
      <c r="D3683" s="58" t="s">
        <v>112</v>
      </c>
      <c r="E3683" s="58">
        <v>282024</v>
      </c>
      <c r="F3683" s="58"/>
      <c r="G3683" s="58">
        <f>+IF(F3683&gt;K3683+100000,F3683-K3683,0)</f>
        <v>0</v>
      </c>
      <c r="H3683" s="58"/>
      <c r="I3683" s="58"/>
      <c r="J3683" s="58"/>
      <c r="K3683" s="58">
        <v>3002385</v>
      </c>
      <c r="L3683" s="12" t="s">
        <v>91</v>
      </c>
      <c r="M3683" s="12" t="s">
        <v>91</v>
      </c>
      <c r="N3683" s="12" t="s">
        <v>91</v>
      </c>
      <c r="O3683" s="12">
        <v>4</v>
      </c>
      <c r="P3683" s="12">
        <v>0</v>
      </c>
      <c r="Q3683" s="12">
        <v>0</v>
      </c>
      <c r="R3683" s="12">
        <v>76130</v>
      </c>
      <c r="S3683" s="59">
        <v>5.7945205479452051</v>
      </c>
      <c r="T3683" s="59">
        <v>32.712328767123289</v>
      </c>
      <c r="U3683" s="12">
        <v>1</v>
      </c>
      <c r="V3683" s="12">
        <v>0</v>
      </c>
      <c r="W3683" s="12">
        <v>1</v>
      </c>
      <c r="X3683" s="12">
        <v>2</v>
      </c>
      <c r="Y3683" s="12">
        <v>1</v>
      </c>
      <c r="Z3683" s="58">
        <v>0</v>
      </c>
      <c r="AA3683" s="58">
        <v>0</v>
      </c>
      <c r="AB3683" s="58">
        <v>0</v>
      </c>
      <c r="AC3683" s="58" t="s">
        <v>91</v>
      </c>
    </row>
    <row r="3684" spans="1:29" x14ac:dyDescent="0.3">
      <c r="A3684" s="57">
        <v>2244068444</v>
      </c>
      <c r="B3684" s="12" t="s">
        <v>3592</v>
      </c>
      <c r="C3684" s="58" t="s">
        <v>109</v>
      </c>
      <c r="D3684" s="58" t="s">
        <v>112</v>
      </c>
      <c r="E3684" s="58">
        <v>812747</v>
      </c>
      <c r="F3684" s="58"/>
      <c r="G3684" s="58">
        <f>+IF(F3684&gt;K3684+100000,F3684-K3684,0)</f>
        <v>0</v>
      </c>
      <c r="H3684" s="58"/>
      <c r="I3684" s="58"/>
      <c r="J3684" s="58"/>
      <c r="K3684" s="58">
        <v>3003079</v>
      </c>
      <c r="L3684" s="12" t="s">
        <v>91</v>
      </c>
      <c r="M3684" s="12" t="s">
        <v>91</v>
      </c>
      <c r="N3684" s="12" t="s">
        <v>91</v>
      </c>
      <c r="O3684" s="12">
        <v>4</v>
      </c>
      <c r="P3684" s="12">
        <v>0</v>
      </c>
      <c r="Q3684" s="12">
        <v>0</v>
      </c>
      <c r="R3684" s="12">
        <v>76001</v>
      </c>
      <c r="S3684" s="59">
        <v>5.3041095890410963</v>
      </c>
      <c r="T3684" s="59">
        <v>27.205479452054796</v>
      </c>
      <c r="U3684" s="12">
        <v>1</v>
      </c>
      <c r="V3684" s="12">
        <v>0</v>
      </c>
      <c r="W3684" s="12">
        <v>1</v>
      </c>
      <c r="X3684" s="12">
        <v>2</v>
      </c>
      <c r="Y3684" s="12">
        <v>1</v>
      </c>
      <c r="Z3684" s="58">
        <v>0</v>
      </c>
      <c r="AA3684" s="58">
        <v>0</v>
      </c>
      <c r="AB3684" s="58">
        <v>0</v>
      </c>
      <c r="AC3684" s="58" t="s">
        <v>91</v>
      </c>
    </row>
    <row r="3685" spans="1:29" x14ac:dyDescent="0.3">
      <c r="A3685" s="57">
        <v>20608006</v>
      </c>
      <c r="B3685" s="12" t="s">
        <v>3593</v>
      </c>
      <c r="C3685" s="58" t="s">
        <v>108</v>
      </c>
      <c r="D3685" s="58" t="s">
        <v>113</v>
      </c>
      <c r="E3685" s="58"/>
      <c r="F3685" s="58">
        <v>713857</v>
      </c>
      <c r="G3685" s="58">
        <f>+IF(F3685&gt;K3685+100000,F3685-K3685,0)</f>
        <v>0</v>
      </c>
      <c r="H3685" s="58">
        <v>364439</v>
      </c>
      <c r="I3685" s="58">
        <v>0</v>
      </c>
      <c r="J3685" s="58">
        <v>0</v>
      </c>
      <c r="K3685" s="58">
        <v>3003820</v>
      </c>
      <c r="L3685" s="12" t="s">
        <v>88</v>
      </c>
      <c r="M3685" s="12" t="s">
        <v>89</v>
      </c>
      <c r="N3685" s="12" t="s">
        <v>10</v>
      </c>
      <c r="O3685" s="12">
        <v>4</v>
      </c>
      <c r="P3685" s="12">
        <v>0</v>
      </c>
      <c r="Q3685" s="12">
        <v>0</v>
      </c>
      <c r="R3685" s="12">
        <v>47288</v>
      </c>
      <c r="S3685" s="59">
        <v>5.4082191780821915</v>
      </c>
      <c r="T3685" s="59">
        <v>41.802739726027397</v>
      </c>
      <c r="U3685" s="12">
        <v>1</v>
      </c>
      <c r="V3685" s="12">
        <v>2</v>
      </c>
      <c r="W3685" s="12">
        <v>1</v>
      </c>
      <c r="X3685" s="12">
        <v>2</v>
      </c>
      <c r="Y3685" s="12">
        <v>3</v>
      </c>
      <c r="Z3685" s="58">
        <v>0</v>
      </c>
      <c r="AA3685" s="58">
        <v>0</v>
      </c>
      <c r="AB3685" s="58">
        <v>0</v>
      </c>
      <c r="AC3685" s="58" t="s">
        <v>91</v>
      </c>
    </row>
    <row r="3686" spans="1:29" x14ac:dyDescent="0.3">
      <c r="A3686" s="57">
        <v>2020420626</v>
      </c>
      <c r="B3686" s="12" t="s">
        <v>3595</v>
      </c>
      <c r="C3686" s="58" t="s">
        <v>109</v>
      </c>
      <c r="D3686" s="58" t="s">
        <v>112</v>
      </c>
      <c r="E3686" s="58">
        <v>626205</v>
      </c>
      <c r="F3686" s="58"/>
      <c r="G3686" s="58">
        <f>+IF(F3686&gt;K3686+100000,F3686-K3686,0)</f>
        <v>0</v>
      </c>
      <c r="H3686" s="58"/>
      <c r="I3686" s="58"/>
      <c r="J3686" s="58"/>
      <c r="K3686" s="58">
        <v>3008517</v>
      </c>
      <c r="L3686" s="12" t="s">
        <v>91</v>
      </c>
      <c r="M3686" s="12" t="s">
        <v>91</v>
      </c>
      <c r="N3686" s="12" t="s">
        <v>91</v>
      </c>
      <c r="O3686" s="12">
        <v>4</v>
      </c>
      <c r="P3686" s="12">
        <v>0</v>
      </c>
      <c r="Q3686" s="12">
        <v>0</v>
      </c>
      <c r="R3686" s="12">
        <v>5088</v>
      </c>
      <c r="S3686" s="59">
        <v>5.0821917808219181</v>
      </c>
      <c r="T3686" s="59">
        <v>33.11780821917808</v>
      </c>
      <c r="U3686" s="12">
        <v>2</v>
      </c>
      <c r="V3686" s="12">
        <v>0</v>
      </c>
      <c r="W3686" s="12">
        <v>2</v>
      </c>
      <c r="X3686" s="12">
        <v>2</v>
      </c>
      <c r="Y3686" s="12">
        <v>1</v>
      </c>
      <c r="Z3686" s="58">
        <v>0</v>
      </c>
      <c r="AA3686" s="58">
        <v>0</v>
      </c>
      <c r="AB3686" s="58">
        <v>0</v>
      </c>
      <c r="AC3686" s="58" t="s">
        <v>91</v>
      </c>
    </row>
    <row r="3687" spans="1:29" x14ac:dyDescent="0.3">
      <c r="A3687" s="57">
        <v>20682406</v>
      </c>
      <c r="B3687" s="12" t="s">
        <v>3598</v>
      </c>
      <c r="C3687" s="58" t="s">
        <v>106</v>
      </c>
      <c r="D3687" s="58" t="s">
        <v>115</v>
      </c>
      <c r="E3687" s="58">
        <v>22350</v>
      </c>
      <c r="F3687" s="58">
        <v>5620319</v>
      </c>
      <c r="G3687" s="58">
        <f>+IF(F3687&gt;K3687+100000,F3687-K3687,0)</f>
        <v>2606470</v>
      </c>
      <c r="H3687" s="58">
        <v>155711</v>
      </c>
      <c r="I3687" s="58">
        <v>0</v>
      </c>
      <c r="J3687" s="58">
        <v>4110000</v>
      </c>
      <c r="K3687" s="58">
        <v>3013849</v>
      </c>
      <c r="L3687" s="12" t="s">
        <v>87</v>
      </c>
      <c r="M3687" s="12" t="s">
        <v>89</v>
      </c>
      <c r="N3687" s="12" t="s">
        <v>10</v>
      </c>
      <c r="O3687" s="12">
        <v>4</v>
      </c>
      <c r="P3687" s="12">
        <v>0</v>
      </c>
      <c r="Q3687" s="12">
        <v>0</v>
      </c>
      <c r="R3687" s="12">
        <v>76275</v>
      </c>
      <c r="S3687" s="59">
        <v>5.4657534246575343</v>
      </c>
      <c r="T3687" s="59">
        <v>37.734246575342468</v>
      </c>
      <c r="U3687" s="12">
        <v>1</v>
      </c>
      <c r="V3687" s="12">
        <v>2</v>
      </c>
      <c r="W3687" s="12">
        <v>1</v>
      </c>
      <c r="X3687" s="12">
        <v>2</v>
      </c>
      <c r="Y3687" s="12">
        <v>1</v>
      </c>
      <c r="Z3687" s="58">
        <v>0</v>
      </c>
      <c r="AA3687" s="58">
        <v>0</v>
      </c>
      <c r="AB3687" s="58">
        <v>0</v>
      </c>
      <c r="AC3687" s="58" t="s">
        <v>91</v>
      </c>
    </row>
    <row r="3688" spans="1:29" x14ac:dyDescent="0.3">
      <c r="A3688" s="57">
        <v>26486462</v>
      </c>
      <c r="B3688" s="12" t="s">
        <v>3600</v>
      </c>
      <c r="C3688" s="58" t="s">
        <v>108</v>
      </c>
      <c r="D3688" s="58" t="s">
        <v>113</v>
      </c>
      <c r="E3688" s="58">
        <v>243409</v>
      </c>
      <c r="F3688" s="58">
        <v>2377603</v>
      </c>
      <c r="G3688" s="58">
        <f>+IF(F3688&gt;K3688+100000,F3688-K3688,0)</f>
        <v>0</v>
      </c>
      <c r="H3688" s="58">
        <v>117326</v>
      </c>
      <c r="I3688" s="58">
        <v>0</v>
      </c>
      <c r="J3688" s="58">
        <v>1100000</v>
      </c>
      <c r="K3688" s="58">
        <v>3016517</v>
      </c>
      <c r="L3688" s="12" t="s">
        <v>87</v>
      </c>
      <c r="M3688" s="12" t="s">
        <v>89</v>
      </c>
      <c r="N3688" s="12" t="s">
        <v>10</v>
      </c>
      <c r="O3688" s="12">
        <v>4</v>
      </c>
      <c r="P3688" s="12">
        <v>0</v>
      </c>
      <c r="Q3688" s="12">
        <v>0</v>
      </c>
      <c r="R3688" s="12">
        <v>76275</v>
      </c>
      <c r="S3688" s="59">
        <v>5.2493150684931509</v>
      </c>
      <c r="T3688" s="59">
        <v>37.454794520547942</v>
      </c>
      <c r="U3688" s="12">
        <v>1</v>
      </c>
      <c r="V3688" s="12">
        <v>0</v>
      </c>
      <c r="W3688" s="12">
        <v>1</v>
      </c>
      <c r="X3688" s="12">
        <v>2</v>
      </c>
      <c r="Y3688" s="12">
        <v>1</v>
      </c>
      <c r="Z3688" s="58">
        <v>0</v>
      </c>
      <c r="AA3688" s="58">
        <v>0</v>
      </c>
      <c r="AB3688" s="58">
        <v>0</v>
      </c>
      <c r="AC3688" s="58" t="s">
        <v>91</v>
      </c>
    </row>
    <row r="3689" spans="1:29" x14ac:dyDescent="0.3">
      <c r="A3689" s="57">
        <v>26868864</v>
      </c>
      <c r="B3689" s="12" t="s">
        <v>3602</v>
      </c>
      <c r="C3689" s="58" t="s">
        <v>108</v>
      </c>
      <c r="D3689" s="58" t="s">
        <v>29</v>
      </c>
      <c r="E3689" s="58"/>
      <c r="F3689" s="58">
        <v>3579356</v>
      </c>
      <c r="G3689" s="58">
        <f>+IF(F3689&gt;K3689+100000,F3689-K3689,0)</f>
        <v>560839</v>
      </c>
      <c r="H3689" s="58">
        <v>183099</v>
      </c>
      <c r="I3689" s="58">
        <v>0</v>
      </c>
      <c r="J3689" s="58">
        <v>2943708</v>
      </c>
      <c r="K3689" s="58">
        <v>3018517</v>
      </c>
      <c r="L3689" s="12" t="s">
        <v>87</v>
      </c>
      <c r="M3689" s="12" t="s">
        <v>89</v>
      </c>
      <c r="N3689" s="12" t="s">
        <v>10</v>
      </c>
      <c r="O3689" s="12">
        <v>4</v>
      </c>
      <c r="P3689" s="12">
        <v>0</v>
      </c>
      <c r="Q3689" s="12">
        <v>0</v>
      </c>
      <c r="R3689" s="12">
        <v>76130</v>
      </c>
      <c r="S3689" s="12">
        <v>5.1369863013698627</v>
      </c>
      <c r="T3689" s="12">
        <v>53.695890410958903</v>
      </c>
      <c r="U3689" s="12">
        <v>1</v>
      </c>
      <c r="V3689" s="12">
        <v>0</v>
      </c>
      <c r="W3689" s="12">
        <v>0</v>
      </c>
      <c r="X3689" s="12">
        <v>1</v>
      </c>
      <c r="Y3689" s="12">
        <v>2</v>
      </c>
      <c r="Z3689" s="58">
        <v>0</v>
      </c>
      <c r="AA3689" s="58">
        <v>0</v>
      </c>
      <c r="AB3689" s="58">
        <v>0</v>
      </c>
      <c r="AC3689" s="58" t="s">
        <v>91</v>
      </c>
    </row>
    <row r="3690" spans="1:29" x14ac:dyDescent="0.3">
      <c r="A3690" s="57">
        <v>20688268</v>
      </c>
      <c r="B3690" s="12" t="s">
        <v>3603</v>
      </c>
      <c r="C3690" s="58" t="s">
        <v>108</v>
      </c>
      <c r="D3690" s="58" t="s">
        <v>29</v>
      </c>
      <c r="E3690" s="58">
        <v>1599290</v>
      </c>
      <c r="F3690" s="58">
        <v>3933215</v>
      </c>
      <c r="G3690" s="58">
        <f>+IF(F3690&gt;K3690+100000,F3690-K3690,0)</f>
        <v>912232</v>
      </c>
      <c r="H3690" s="58">
        <v>819989</v>
      </c>
      <c r="I3690" s="58">
        <v>0</v>
      </c>
      <c r="J3690" s="58">
        <v>8400000</v>
      </c>
      <c r="K3690" s="58">
        <v>3020983</v>
      </c>
      <c r="L3690" s="12" t="s">
        <v>87</v>
      </c>
      <c r="M3690" s="12" t="s">
        <v>89</v>
      </c>
      <c r="N3690" s="12" t="s">
        <v>10</v>
      </c>
      <c r="O3690" s="12">
        <v>4</v>
      </c>
      <c r="P3690" s="12">
        <v>0</v>
      </c>
      <c r="Q3690" s="12">
        <v>0</v>
      </c>
      <c r="R3690" s="12">
        <v>76130</v>
      </c>
      <c r="S3690" s="59">
        <v>3.3123287671232875</v>
      </c>
      <c r="T3690" s="59">
        <v>38.4</v>
      </c>
      <c r="U3690" s="12">
        <v>2</v>
      </c>
      <c r="V3690" s="12">
        <v>0</v>
      </c>
      <c r="W3690" s="12">
        <v>1</v>
      </c>
      <c r="X3690" s="12">
        <v>5</v>
      </c>
      <c r="Y3690" s="12">
        <v>3</v>
      </c>
      <c r="Z3690" s="58">
        <v>0</v>
      </c>
      <c r="AA3690" s="58">
        <v>0</v>
      </c>
      <c r="AB3690" s="58">
        <v>0</v>
      </c>
      <c r="AC3690" s="58" t="s">
        <v>91</v>
      </c>
    </row>
    <row r="3691" spans="1:29" x14ac:dyDescent="0.3">
      <c r="A3691" s="57">
        <v>26666226</v>
      </c>
      <c r="B3691" s="12" t="s">
        <v>3604</v>
      </c>
      <c r="C3691" s="58" t="s">
        <v>108</v>
      </c>
      <c r="D3691" s="58" t="s">
        <v>114</v>
      </c>
      <c r="E3691" s="58">
        <v>148823</v>
      </c>
      <c r="F3691" s="58">
        <v>4043468</v>
      </c>
      <c r="G3691" s="58">
        <f>+IF(F3691&gt;K3691+100000,F3691-K3691,0)</f>
        <v>1021795</v>
      </c>
      <c r="H3691" s="58">
        <v>143758</v>
      </c>
      <c r="I3691" s="58">
        <v>0</v>
      </c>
      <c r="J3691" s="58">
        <v>3191128</v>
      </c>
      <c r="K3691" s="58">
        <v>3021673</v>
      </c>
      <c r="L3691" s="12" t="s">
        <v>87</v>
      </c>
      <c r="M3691" s="12" t="s">
        <v>89</v>
      </c>
      <c r="N3691" s="12" t="s">
        <v>10</v>
      </c>
      <c r="O3691" s="12">
        <v>4</v>
      </c>
      <c r="P3691" s="12">
        <v>0</v>
      </c>
      <c r="Q3691" s="12">
        <v>0</v>
      </c>
      <c r="R3691" s="12">
        <v>76001</v>
      </c>
      <c r="S3691" s="59">
        <v>5.3808219178082188</v>
      </c>
      <c r="T3691" s="59">
        <v>60.526027397260272</v>
      </c>
      <c r="U3691" s="12">
        <v>1</v>
      </c>
      <c r="V3691" s="12">
        <v>0</v>
      </c>
      <c r="W3691" s="12">
        <v>1</v>
      </c>
      <c r="X3691" s="12">
        <v>2</v>
      </c>
      <c r="Y3691" s="12">
        <v>1</v>
      </c>
      <c r="Z3691" s="58">
        <v>0</v>
      </c>
      <c r="AA3691" s="58">
        <v>0</v>
      </c>
      <c r="AB3691" s="58">
        <v>0</v>
      </c>
      <c r="AC3691" s="58" t="s">
        <v>91</v>
      </c>
    </row>
    <row r="3692" spans="1:29" x14ac:dyDescent="0.3">
      <c r="A3692" s="57">
        <v>26468606</v>
      </c>
      <c r="B3692" s="12" t="s">
        <v>3607</v>
      </c>
      <c r="C3692" s="58" t="s">
        <v>109</v>
      </c>
      <c r="D3692" s="58" t="s">
        <v>112</v>
      </c>
      <c r="E3692" s="58"/>
      <c r="F3692" s="58"/>
      <c r="G3692" s="58">
        <f>+IF(F3692&gt;K3692+100000,F3692-K3692,0)</f>
        <v>0</v>
      </c>
      <c r="H3692" s="58"/>
      <c r="I3692" s="58"/>
      <c r="J3692" s="58"/>
      <c r="K3692" s="58">
        <v>3023093</v>
      </c>
      <c r="L3692" s="12" t="s">
        <v>91</v>
      </c>
      <c r="M3692" s="12" t="s">
        <v>91</v>
      </c>
      <c r="N3692" s="12" t="s">
        <v>91</v>
      </c>
      <c r="O3692" s="12">
        <v>4</v>
      </c>
      <c r="P3692" s="12">
        <v>0</v>
      </c>
      <c r="Q3692" s="12">
        <v>0</v>
      </c>
      <c r="R3692" s="12">
        <v>76001</v>
      </c>
      <c r="S3692" s="59">
        <v>3.2575342465753425</v>
      </c>
      <c r="T3692" s="59">
        <v>42.42739726027397</v>
      </c>
      <c r="U3692" s="12">
        <v>1</v>
      </c>
      <c r="V3692" s="12">
        <v>0</v>
      </c>
      <c r="W3692" s="12">
        <v>2</v>
      </c>
      <c r="X3692" s="12">
        <v>5</v>
      </c>
      <c r="Y3692" s="12">
        <v>1</v>
      </c>
      <c r="Z3692" s="58">
        <v>0</v>
      </c>
      <c r="AA3692" s="58">
        <v>0</v>
      </c>
      <c r="AB3692" s="58">
        <v>0</v>
      </c>
      <c r="AC3692" s="58" t="s">
        <v>91</v>
      </c>
    </row>
    <row r="3693" spans="1:29" x14ac:dyDescent="0.3">
      <c r="A3693" s="57">
        <v>20440680</v>
      </c>
      <c r="B3693" s="12" t="s">
        <v>3609</v>
      </c>
      <c r="C3693" s="58" t="s">
        <v>109</v>
      </c>
      <c r="D3693" s="58" t="s">
        <v>112</v>
      </c>
      <c r="E3693" s="58">
        <v>892400</v>
      </c>
      <c r="F3693" s="58"/>
      <c r="G3693" s="58">
        <f>+IF(F3693&gt;K3693+100000,F3693-K3693,0)</f>
        <v>0</v>
      </c>
      <c r="H3693" s="58"/>
      <c r="I3693" s="58"/>
      <c r="J3693" s="58"/>
      <c r="K3693" s="58">
        <v>3024385</v>
      </c>
      <c r="L3693" s="12" t="s">
        <v>91</v>
      </c>
      <c r="M3693" s="12" t="s">
        <v>91</v>
      </c>
      <c r="N3693" s="12" t="s">
        <v>91</v>
      </c>
      <c r="O3693" s="12">
        <v>4</v>
      </c>
      <c r="P3693" s="12">
        <v>0</v>
      </c>
      <c r="Q3693" s="12">
        <v>0</v>
      </c>
      <c r="R3693" s="12">
        <v>76130</v>
      </c>
      <c r="S3693" s="59">
        <v>5.3835616438356162</v>
      </c>
      <c r="T3693" s="59">
        <v>37.232876712328768</v>
      </c>
      <c r="U3693" s="12">
        <v>2</v>
      </c>
      <c r="V3693" s="12">
        <v>2</v>
      </c>
      <c r="W3693" s="12">
        <v>2</v>
      </c>
      <c r="X3693" s="12">
        <v>2</v>
      </c>
      <c r="Y3693" s="12">
        <v>3</v>
      </c>
      <c r="Z3693" s="58">
        <v>0</v>
      </c>
      <c r="AA3693" s="58">
        <v>0</v>
      </c>
      <c r="AB3693" s="58">
        <v>0</v>
      </c>
      <c r="AC3693" s="58" t="s">
        <v>91</v>
      </c>
    </row>
    <row r="3694" spans="1:29" x14ac:dyDescent="0.3">
      <c r="A3694" s="57">
        <v>2086460000</v>
      </c>
      <c r="B3694" s="12" t="s">
        <v>3610</v>
      </c>
      <c r="C3694" s="58" t="s">
        <v>108</v>
      </c>
      <c r="D3694" s="58" t="s">
        <v>29</v>
      </c>
      <c r="E3694" s="58">
        <v>443243</v>
      </c>
      <c r="F3694" s="58">
        <v>3185552</v>
      </c>
      <c r="G3694" s="58">
        <f>+IF(F3694&gt;K3694+100000,F3694-K3694,0)</f>
        <v>160473</v>
      </c>
      <c r="H3694" s="58">
        <v>246731</v>
      </c>
      <c r="I3694" s="58">
        <v>0</v>
      </c>
      <c r="J3694" s="58">
        <v>2960000</v>
      </c>
      <c r="K3694" s="58">
        <v>3025079</v>
      </c>
      <c r="L3694" s="12" t="s">
        <v>87</v>
      </c>
      <c r="M3694" s="12" t="s">
        <v>89</v>
      </c>
      <c r="N3694" s="12" t="s">
        <v>10</v>
      </c>
      <c r="O3694" s="12">
        <v>4</v>
      </c>
      <c r="P3694" s="12">
        <v>0</v>
      </c>
      <c r="Q3694" s="12">
        <v>0</v>
      </c>
      <c r="R3694" s="12">
        <v>76130</v>
      </c>
      <c r="S3694" s="59">
        <v>5.2493150684931509</v>
      </c>
      <c r="T3694" s="59">
        <v>32.556164383561644</v>
      </c>
      <c r="U3694" s="12">
        <v>1</v>
      </c>
      <c r="V3694" s="12">
        <v>2</v>
      </c>
      <c r="W3694" s="12">
        <v>1</v>
      </c>
      <c r="X3694" s="12">
        <v>2</v>
      </c>
      <c r="Y3694" s="12">
        <v>3</v>
      </c>
      <c r="Z3694" s="58">
        <v>0</v>
      </c>
      <c r="AA3694" s="58">
        <v>0</v>
      </c>
      <c r="AB3694" s="58">
        <v>0</v>
      </c>
      <c r="AC3694" s="58" t="s">
        <v>91</v>
      </c>
    </row>
    <row r="3695" spans="1:29" x14ac:dyDescent="0.3">
      <c r="A3695" s="57">
        <v>66060064</v>
      </c>
      <c r="B3695" s="12" t="s">
        <v>3617</v>
      </c>
      <c r="C3695" s="58" t="s">
        <v>108</v>
      </c>
      <c r="D3695" s="58" t="s">
        <v>113</v>
      </c>
      <c r="E3695" s="58">
        <v>165516</v>
      </c>
      <c r="F3695" s="58">
        <v>1294432</v>
      </c>
      <c r="G3695" s="58">
        <f>+IF(F3695&gt;K3695+100000,F3695-K3695,0)</f>
        <v>0</v>
      </c>
      <c r="H3695" s="58">
        <v>91921</v>
      </c>
      <c r="I3695" s="58">
        <v>0</v>
      </c>
      <c r="J3695" s="58">
        <v>0</v>
      </c>
      <c r="K3695" s="58">
        <v>3033207</v>
      </c>
      <c r="L3695" s="12" t="s">
        <v>88</v>
      </c>
      <c r="M3695" s="12" t="s">
        <v>89</v>
      </c>
      <c r="N3695" s="12" t="s">
        <v>10</v>
      </c>
      <c r="O3695" s="12">
        <v>4</v>
      </c>
      <c r="P3695" s="12">
        <v>0</v>
      </c>
      <c r="Q3695" s="12">
        <v>0</v>
      </c>
      <c r="R3695" s="12">
        <v>76130</v>
      </c>
      <c r="S3695" s="59">
        <v>5.6356164383561644</v>
      </c>
      <c r="T3695" s="59">
        <v>39.860273972602741</v>
      </c>
      <c r="U3695" s="12">
        <v>2</v>
      </c>
      <c r="V3695" s="12">
        <v>0</v>
      </c>
      <c r="W3695" s="12">
        <v>1</v>
      </c>
      <c r="X3695" s="12">
        <v>2</v>
      </c>
      <c r="Y3695" s="12">
        <v>1</v>
      </c>
      <c r="Z3695" s="58">
        <v>0</v>
      </c>
      <c r="AA3695" s="58">
        <v>0</v>
      </c>
      <c r="AB3695" s="58">
        <v>0</v>
      </c>
      <c r="AC3695" s="58" t="s">
        <v>91</v>
      </c>
    </row>
    <row r="3696" spans="1:29" x14ac:dyDescent="0.3">
      <c r="A3696" s="57">
        <v>2224628486</v>
      </c>
      <c r="B3696" s="12" t="s">
        <v>3618</v>
      </c>
      <c r="C3696" s="58" t="s">
        <v>109</v>
      </c>
      <c r="D3696" s="58" t="s">
        <v>117</v>
      </c>
      <c r="E3696" s="58">
        <v>8722606</v>
      </c>
      <c r="F3696" s="58"/>
      <c r="G3696" s="58">
        <f>+IF(F3696&gt;K3696+100000,F3696-K3696,0)</f>
        <v>0</v>
      </c>
      <c r="H3696" s="58"/>
      <c r="I3696" s="58"/>
      <c r="J3696" s="58"/>
      <c r="K3696" s="58">
        <v>3033641</v>
      </c>
      <c r="L3696" s="12" t="s">
        <v>91</v>
      </c>
      <c r="M3696" s="12" t="s">
        <v>91</v>
      </c>
      <c r="N3696" s="12" t="s">
        <v>91</v>
      </c>
      <c r="O3696" s="12">
        <v>4</v>
      </c>
      <c r="P3696" s="12">
        <v>0</v>
      </c>
      <c r="Q3696" s="12">
        <v>0</v>
      </c>
      <c r="R3696" s="12">
        <v>76001</v>
      </c>
      <c r="S3696" s="59">
        <v>9.0410958904109592E-2</v>
      </c>
      <c r="T3696" s="59">
        <v>33.394520547945206</v>
      </c>
      <c r="U3696" s="12">
        <v>1</v>
      </c>
      <c r="V3696" s="12">
        <v>2</v>
      </c>
      <c r="W3696" s="12">
        <v>2</v>
      </c>
      <c r="X3696" s="12">
        <v>2</v>
      </c>
      <c r="Y3696" s="12">
        <v>1</v>
      </c>
      <c r="Z3696" s="58">
        <v>0</v>
      </c>
      <c r="AA3696" s="58">
        <v>0</v>
      </c>
      <c r="AB3696" s="58">
        <v>0</v>
      </c>
      <c r="AC3696" s="58" t="s">
        <v>91</v>
      </c>
    </row>
    <row r="3697" spans="1:29" x14ac:dyDescent="0.3">
      <c r="A3697" s="57">
        <v>42082486</v>
      </c>
      <c r="B3697" s="12" t="s">
        <v>3623</v>
      </c>
      <c r="C3697" s="58" t="s">
        <v>108</v>
      </c>
      <c r="D3697" s="58" t="s">
        <v>114</v>
      </c>
      <c r="E3697" s="58">
        <v>286043</v>
      </c>
      <c r="F3697" s="58">
        <v>4129477</v>
      </c>
      <c r="G3697" s="58">
        <f>+IF(F3697&gt;K3697+100000,F3697-K3697,0)</f>
        <v>1085202</v>
      </c>
      <c r="H3697" s="58">
        <v>125919.99999999999</v>
      </c>
      <c r="I3697" s="58">
        <v>0</v>
      </c>
      <c r="J3697" s="58">
        <v>1560000</v>
      </c>
      <c r="K3697" s="58">
        <v>3044275</v>
      </c>
      <c r="L3697" s="12" t="s">
        <v>87</v>
      </c>
      <c r="M3697" s="12" t="s">
        <v>89</v>
      </c>
      <c r="N3697" s="12" t="s">
        <v>10</v>
      </c>
      <c r="O3697" s="12">
        <v>4</v>
      </c>
      <c r="P3697" s="12">
        <v>0</v>
      </c>
      <c r="Q3697" s="12">
        <v>0</v>
      </c>
      <c r="R3697" s="12">
        <v>76001</v>
      </c>
      <c r="S3697" s="59">
        <v>6.6712328767123283</v>
      </c>
      <c r="T3697" s="59">
        <v>55.610958904109587</v>
      </c>
      <c r="U3697" s="12">
        <v>2</v>
      </c>
      <c r="V3697" s="12">
        <v>2</v>
      </c>
      <c r="W3697" s="12">
        <v>3</v>
      </c>
      <c r="X3697" s="12">
        <v>2</v>
      </c>
      <c r="Y3697" s="12">
        <v>2</v>
      </c>
      <c r="Z3697" s="58">
        <v>0</v>
      </c>
      <c r="AA3697" s="58">
        <v>0</v>
      </c>
      <c r="AB3697" s="58">
        <v>0</v>
      </c>
      <c r="AC3697" s="58" t="s">
        <v>91</v>
      </c>
    </row>
    <row r="3698" spans="1:29" x14ac:dyDescent="0.3">
      <c r="A3698" s="57">
        <v>66866246</v>
      </c>
      <c r="B3698" s="12" t="s">
        <v>3624</v>
      </c>
      <c r="C3698" s="58" t="s">
        <v>109</v>
      </c>
      <c r="D3698" s="58" t="s">
        <v>112</v>
      </c>
      <c r="E3698" s="58">
        <v>517000</v>
      </c>
      <c r="F3698" s="58"/>
      <c r="G3698" s="58">
        <f>+IF(F3698&gt;K3698+100000,F3698-K3698,0)</f>
        <v>0</v>
      </c>
      <c r="H3698" s="58"/>
      <c r="I3698" s="58"/>
      <c r="J3698" s="58"/>
      <c r="K3698" s="58">
        <v>3048051</v>
      </c>
      <c r="L3698" s="12" t="s">
        <v>91</v>
      </c>
      <c r="M3698" s="12" t="s">
        <v>91</v>
      </c>
      <c r="N3698" s="12" t="s">
        <v>91</v>
      </c>
      <c r="O3698" s="12">
        <v>4</v>
      </c>
      <c r="P3698" s="12">
        <v>0</v>
      </c>
      <c r="Q3698" s="12">
        <v>0</v>
      </c>
      <c r="R3698" s="12">
        <v>76001</v>
      </c>
      <c r="S3698" s="59">
        <v>5.5835616438356164</v>
      </c>
      <c r="T3698" s="59">
        <v>49.794520547945204</v>
      </c>
      <c r="U3698" s="12">
        <v>1</v>
      </c>
      <c r="V3698" s="12">
        <v>0</v>
      </c>
      <c r="W3698" s="12">
        <v>1</v>
      </c>
      <c r="X3698" s="12">
        <v>2</v>
      </c>
      <c r="Y3698" s="12">
        <v>1</v>
      </c>
      <c r="Z3698" s="58">
        <v>0</v>
      </c>
      <c r="AA3698" s="58">
        <v>0</v>
      </c>
      <c r="AB3698" s="58">
        <v>0</v>
      </c>
      <c r="AC3698" s="58" t="s">
        <v>91</v>
      </c>
    </row>
    <row r="3699" spans="1:29" x14ac:dyDescent="0.3">
      <c r="A3699" s="57">
        <v>2008624604</v>
      </c>
      <c r="B3699" s="12" t="s">
        <v>3626</v>
      </c>
      <c r="C3699" s="58" t="s">
        <v>109</v>
      </c>
      <c r="D3699" s="58" t="s">
        <v>117</v>
      </c>
      <c r="E3699" s="58">
        <v>5066667</v>
      </c>
      <c r="F3699" s="58"/>
      <c r="G3699" s="58">
        <f>+IF(F3699&gt;K3699+100000,F3699-K3699,0)</f>
        <v>0</v>
      </c>
      <c r="H3699" s="58"/>
      <c r="I3699" s="58"/>
      <c r="J3699" s="58"/>
      <c r="K3699" s="58">
        <v>3051755</v>
      </c>
      <c r="L3699" s="12" t="s">
        <v>91</v>
      </c>
      <c r="M3699" s="12" t="s">
        <v>91</v>
      </c>
      <c r="N3699" s="12" t="s">
        <v>91</v>
      </c>
      <c r="O3699" s="12">
        <v>4</v>
      </c>
      <c r="P3699" s="12">
        <v>0</v>
      </c>
      <c r="Q3699" s="12">
        <v>0</v>
      </c>
      <c r="R3699" s="12">
        <v>68547</v>
      </c>
      <c r="S3699" s="59">
        <v>3.2794520547945205</v>
      </c>
      <c r="T3699" s="59">
        <v>35.991780821917807</v>
      </c>
      <c r="U3699" s="12">
        <v>2</v>
      </c>
      <c r="V3699" s="12">
        <v>5</v>
      </c>
      <c r="W3699" s="12">
        <v>3</v>
      </c>
      <c r="X3699" s="12">
        <v>6</v>
      </c>
      <c r="Y3699" s="12">
        <v>1</v>
      </c>
      <c r="Z3699" s="58">
        <v>0</v>
      </c>
      <c r="AA3699" s="58">
        <v>0</v>
      </c>
      <c r="AB3699" s="58">
        <v>0</v>
      </c>
      <c r="AC3699" s="58" t="s">
        <v>91</v>
      </c>
    </row>
    <row r="3700" spans="1:29" x14ac:dyDescent="0.3">
      <c r="A3700" s="57">
        <v>2408446</v>
      </c>
      <c r="B3700" s="12" t="s">
        <v>3627</v>
      </c>
      <c r="C3700" s="58" t="s">
        <v>108</v>
      </c>
      <c r="D3700" s="58" t="s">
        <v>113</v>
      </c>
      <c r="E3700" s="58">
        <v>20100</v>
      </c>
      <c r="F3700" s="58">
        <v>1753001</v>
      </c>
      <c r="G3700" s="58">
        <f>+IF(F3700&gt;K3700+100000,F3700-K3700,0)</f>
        <v>0</v>
      </c>
      <c r="H3700" s="58">
        <v>189446</v>
      </c>
      <c r="I3700" s="58">
        <v>0</v>
      </c>
      <c r="J3700" s="58">
        <v>0</v>
      </c>
      <c r="K3700" s="58">
        <v>3052820</v>
      </c>
      <c r="L3700" s="12" t="s">
        <v>88</v>
      </c>
      <c r="M3700" s="12" t="s">
        <v>89</v>
      </c>
      <c r="N3700" s="12" t="s">
        <v>10</v>
      </c>
      <c r="O3700" s="12">
        <v>4</v>
      </c>
      <c r="P3700" s="12">
        <v>0</v>
      </c>
      <c r="Q3700" s="12">
        <v>0</v>
      </c>
      <c r="R3700" s="12">
        <v>68307</v>
      </c>
      <c r="S3700" s="59">
        <v>5.484931506849315</v>
      </c>
      <c r="T3700" s="59">
        <v>44.482191780821921</v>
      </c>
      <c r="U3700" s="12">
        <v>1</v>
      </c>
      <c r="V3700" s="12">
        <v>1</v>
      </c>
      <c r="W3700" s="12">
        <v>2</v>
      </c>
      <c r="X3700" s="12">
        <v>3</v>
      </c>
      <c r="Y3700" s="12">
        <v>3</v>
      </c>
      <c r="Z3700" s="58">
        <v>0</v>
      </c>
      <c r="AA3700" s="58">
        <v>0</v>
      </c>
      <c r="AB3700" s="58">
        <v>0</v>
      </c>
      <c r="AC3700" s="58" t="s">
        <v>91</v>
      </c>
    </row>
    <row r="3701" spans="1:29" x14ac:dyDescent="0.3">
      <c r="A3701" s="57">
        <v>4466828</v>
      </c>
      <c r="B3701" s="12" t="s">
        <v>3628</v>
      </c>
      <c r="C3701" s="58" t="s">
        <v>106</v>
      </c>
      <c r="D3701" s="58" t="s">
        <v>30</v>
      </c>
      <c r="E3701" s="58">
        <v>66520</v>
      </c>
      <c r="F3701" s="58">
        <v>9892235</v>
      </c>
      <c r="G3701" s="58">
        <f>+IF(F3701&gt;K3701+100000,F3701-K3701,0)</f>
        <v>6839288</v>
      </c>
      <c r="H3701" s="58">
        <v>262299</v>
      </c>
      <c r="I3701" s="58">
        <v>0</v>
      </c>
      <c r="J3701" s="58">
        <v>8000000</v>
      </c>
      <c r="K3701" s="58">
        <v>3052947</v>
      </c>
      <c r="L3701" s="12" t="s">
        <v>87</v>
      </c>
      <c r="M3701" s="12" t="s">
        <v>89</v>
      </c>
      <c r="N3701" s="12" t="s">
        <v>10</v>
      </c>
      <c r="O3701" s="12">
        <v>4</v>
      </c>
      <c r="P3701" s="12">
        <v>0</v>
      </c>
      <c r="Q3701" s="12">
        <v>0</v>
      </c>
      <c r="R3701" s="12">
        <v>76130</v>
      </c>
      <c r="S3701" s="59">
        <v>5.5013698630136982</v>
      </c>
      <c r="T3701" s="59">
        <v>47.197260273972603</v>
      </c>
      <c r="U3701" s="12">
        <v>1</v>
      </c>
      <c r="V3701" s="12">
        <v>2</v>
      </c>
      <c r="W3701" s="12">
        <v>2</v>
      </c>
      <c r="X3701" s="12">
        <v>2</v>
      </c>
      <c r="Y3701" s="12">
        <v>2</v>
      </c>
      <c r="Z3701" s="58">
        <v>0</v>
      </c>
      <c r="AA3701" s="58">
        <v>0</v>
      </c>
      <c r="AB3701" s="58">
        <v>0</v>
      </c>
      <c r="AC3701" s="58" t="s">
        <v>91</v>
      </c>
    </row>
    <row r="3702" spans="1:29" x14ac:dyDescent="0.3">
      <c r="A3702" s="57">
        <v>20462242</v>
      </c>
      <c r="B3702" s="12" t="s">
        <v>3629</v>
      </c>
      <c r="C3702" s="58" t="s">
        <v>108</v>
      </c>
      <c r="D3702" s="58" t="s">
        <v>113</v>
      </c>
      <c r="E3702" s="58">
        <v>613873</v>
      </c>
      <c r="F3702" s="58">
        <v>583529</v>
      </c>
      <c r="G3702" s="58">
        <f>+IF(F3702&gt;K3702+100000,F3702-K3702,0)</f>
        <v>0</v>
      </c>
      <c r="H3702" s="58">
        <v>165872</v>
      </c>
      <c r="I3702" s="58">
        <v>0</v>
      </c>
      <c r="J3702" s="58">
        <v>0</v>
      </c>
      <c r="K3702" s="58">
        <v>3058249</v>
      </c>
      <c r="L3702" s="12" t="s">
        <v>88</v>
      </c>
      <c r="M3702" s="12" t="s">
        <v>89</v>
      </c>
      <c r="N3702" s="12" t="s">
        <v>10</v>
      </c>
      <c r="O3702" s="12">
        <v>4</v>
      </c>
      <c r="P3702" s="12">
        <v>0</v>
      </c>
      <c r="Q3702" s="12">
        <v>0</v>
      </c>
      <c r="R3702" s="12">
        <v>76001</v>
      </c>
      <c r="S3702" s="59">
        <v>3.3013698630136985</v>
      </c>
      <c r="T3702" s="59">
        <v>49.8</v>
      </c>
      <c r="U3702" s="12">
        <v>2</v>
      </c>
      <c r="V3702" s="12">
        <v>2</v>
      </c>
      <c r="W3702" s="12">
        <v>3</v>
      </c>
      <c r="X3702" s="12">
        <v>4</v>
      </c>
      <c r="Y3702" s="12">
        <v>1</v>
      </c>
      <c r="Z3702" s="58">
        <v>0</v>
      </c>
      <c r="AA3702" s="58">
        <v>0</v>
      </c>
      <c r="AB3702" s="58">
        <v>0</v>
      </c>
      <c r="AC3702" s="58" t="s">
        <v>91</v>
      </c>
    </row>
    <row r="3703" spans="1:29" x14ac:dyDescent="0.3">
      <c r="A3703" s="57">
        <v>42862026</v>
      </c>
      <c r="B3703" s="12" t="s">
        <v>3630</v>
      </c>
      <c r="C3703" s="58" t="s">
        <v>108</v>
      </c>
      <c r="D3703" s="58" t="s">
        <v>112</v>
      </c>
      <c r="E3703" s="58"/>
      <c r="F3703" s="58">
        <v>41209</v>
      </c>
      <c r="G3703" s="58">
        <f>+IF(F3703&gt;K3703+100000,F3703-K3703,0)</f>
        <v>0</v>
      </c>
      <c r="H3703" s="58">
        <v>70184</v>
      </c>
      <c r="I3703" s="58">
        <v>0</v>
      </c>
      <c r="J3703" s="58">
        <v>0</v>
      </c>
      <c r="K3703" s="58">
        <v>3058947</v>
      </c>
      <c r="L3703" s="12" t="s">
        <v>88</v>
      </c>
      <c r="M3703" s="12" t="s">
        <v>89</v>
      </c>
      <c r="N3703" s="12" t="s">
        <v>10</v>
      </c>
      <c r="O3703" s="12">
        <v>4</v>
      </c>
      <c r="P3703" s="12">
        <v>0</v>
      </c>
      <c r="Q3703" s="12">
        <v>0</v>
      </c>
      <c r="R3703" s="12">
        <v>8758</v>
      </c>
      <c r="S3703" s="59">
        <v>6.0794520547945208</v>
      </c>
      <c r="T3703" s="59">
        <v>50.221917808219175</v>
      </c>
      <c r="U3703" s="12">
        <v>2</v>
      </c>
      <c r="V3703" s="12">
        <v>2</v>
      </c>
      <c r="W3703" s="12">
        <v>2</v>
      </c>
      <c r="X3703" s="12">
        <v>2</v>
      </c>
      <c r="Y3703" s="12">
        <v>1</v>
      </c>
      <c r="Z3703" s="58">
        <v>0</v>
      </c>
      <c r="AA3703" s="58">
        <v>0</v>
      </c>
      <c r="AB3703" s="58">
        <v>0</v>
      </c>
      <c r="AC3703" s="58" t="s">
        <v>91</v>
      </c>
    </row>
    <row r="3704" spans="1:29" x14ac:dyDescent="0.3">
      <c r="A3704" s="57">
        <v>42680488</v>
      </c>
      <c r="B3704" s="12" t="s">
        <v>3633</v>
      </c>
      <c r="C3704" s="58" t="s">
        <v>109</v>
      </c>
      <c r="D3704" s="58" t="s">
        <v>117</v>
      </c>
      <c r="E3704" s="58">
        <v>3054833</v>
      </c>
      <c r="F3704" s="58"/>
      <c r="G3704" s="58">
        <f>+IF(F3704&gt;K3704+100000,F3704-K3704,0)</f>
        <v>0</v>
      </c>
      <c r="H3704" s="58"/>
      <c r="I3704" s="58"/>
      <c r="J3704" s="58"/>
      <c r="K3704" s="58">
        <v>3059534</v>
      </c>
      <c r="L3704" s="12" t="s">
        <v>91</v>
      </c>
      <c r="M3704" s="12" t="s">
        <v>91</v>
      </c>
      <c r="N3704" s="12" t="s">
        <v>91</v>
      </c>
      <c r="O3704" s="12">
        <v>4</v>
      </c>
      <c r="P3704" s="12">
        <v>0</v>
      </c>
      <c r="Q3704" s="12">
        <v>0</v>
      </c>
      <c r="R3704" s="12">
        <v>11001</v>
      </c>
      <c r="S3704" s="59">
        <v>2.4164383561643836</v>
      </c>
      <c r="T3704" s="59">
        <v>39.852054794520548</v>
      </c>
      <c r="U3704" s="12">
        <v>2</v>
      </c>
      <c r="V3704" s="12">
        <v>5</v>
      </c>
      <c r="W3704" s="12">
        <v>3</v>
      </c>
      <c r="X3704" s="12">
        <v>10</v>
      </c>
      <c r="Y3704" s="12">
        <v>4</v>
      </c>
      <c r="Z3704" s="58">
        <v>0</v>
      </c>
      <c r="AA3704" s="58">
        <v>0</v>
      </c>
      <c r="AB3704" s="58">
        <v>0</v>
      </c>
      <c r="AC3704" s="58" t="s">
        <v>91</v>
      </c>
    </row>
    <row r="3705" spans="1:29" x14ac:dyDescent="0.3">
      <c r="A3705" s="57">
        <v>2240622624</v>
      </c>
      <c r="B3705" s="12" t="s">
        <v>3634</v>
      </c>
      <c r="C3705" s="58" t="s">
        <v>109</v>
      </c>
      <c r="D3705" s="58" t="s">
        <v>117</v>
      </c>
      <c r="E3705" s="58">
        <v>3054833</v>
      </c>
      <c r="F3705" s="58"/>
      <c r="G3705" s="58">
        <f>+IF(F3705&gt;K3705+100000,F3705-K3705,0)</f>
        <v>0</v>
      </c>
      <c r="H3705" s="58"/>
      <c r="I3705" s="58"/>
      <c r="J3705" s="58"/>
      <c r="K3705" s="58">
        <v>3059534</v>
      </c>
      <c r="L3705" s="12" t="s">
        <v>91</v>
      </c>
      <c r="M3705" s="12" t="s">
        <v>91</v>
      </c>
      <c r="N3705" s="12" t="s">
        <v>91</v>
      </c>
      <c r="O3705" s="12">
        <v>4</v>
      </c>
      <c r="P3705" s="12">
        <v>0</v>
      </c>
      <c r="Q3705" s="12">
        <v>0</v>
      </c>
      <c r="R3705" s="12">
        <v>11001</v>
      </c>
      <c r="S3705" s="59">
        <v>2.4164383561643836</v>
      </c>
      <c r="T3705" s="59">
        <v>23.432876712328767</v>
      </c>
      <c r="U3705" s="12">
        <v>1</v>
      </c>
      <c r="V3705" s="12">
        <v>0</v>
      </c>
      <c r="W3705" s="12">
        <v>4</v>
      </c>
      <c r="X3705" s="12">
        <v>9</v>
      </c>
      <c r="Y3705" s="12">
        <v>1</v>
      </c>
      <c r="Z3705" s="58">
        <v>0</v>
      </c>
      <c r="AA3705" s="58">
        <v>0</v>
      </c>
      <c r="AB3705" s="58">
        <v>0</v>
      </c>
      <c r="AC3705" s="58" t="s">
        <v>91</v>
      </c>
    </row>
    <row r="3706" spans="1:29" x14ac:dyDescent="0.3">
      <c r="A3706" s="57">
        <v>62284044</v>
      </c>
      <c r="B3706" s="12" t="s">
        <v>3635</v>
      </c>
      <c r="C3706" s="58" t="s">
        <v>109</v>
      </c>
      <c r="D3706" s="58" t="s">
        <v>117</v>
      </c>
      <c r="E3706" s="58">
        <v>3054833</v>
      </c>
      <c r="F3706" s="58"/>
      <c r="G3706" s="58">
        <f>+IF(F3706&gt;K3706+100000,F3706-K3706,0)</f>
        <v>0</v>
      </c>
      <c r="H3706" s="58"/>
      <c r="I3706" s="58"/>
      <c r="J3706" s="58"/>
      <c r="K3706" s="58">
        <v>3059534</v>
      </c>
      <c r="L3706" s="12" t="s">
        <v>91</v>
      </c>
      <c r="M3706" s="12" t="s">
        <v>91</v>
      </c>
      <c r="N3706" s="12" t="s">
        <v>91</v>
      </c>
      <c r="O3706" s="12">
        <v>4</v>
      </c>
      <c r="P3706" s="12">
        <v>0</v>
      </c>
      <c r="Q3706" s="12">
        <v>0</v>
      </c>
      <c r="R3706" s="12">
        <v>11001</v>
      </c>
      <c r="S3706" s="59">
        <v>2.4356164383561643</v>
      </c>
      <c r="T3706" s="59">
        <v>44.386301369863013</v>
      </c>
      <c r="U3706" s="12">
        <v>2</v>
      </c>
      <c r="V3706" s="12">
        <v>5</v>
      </c>
      <c r="W3706" s="12">
        <v>3</v>
      </c>
      <c r="X3706" s="12">
        <v>9</v>
      </c>
      <c r="Y3706" s="12">
        <v>3</v>
      </c>
      <c r="Z3706" s="58">
        <v>0</v>
      </c>
      <c r="AA3706" s="58">
        <v>0</v>
      </c>
      <c r="AB3706" s="58">
        <v>0</v>
      </c>
      <c r="AC3706" s="58" t="s">
        <v>91</v>
      </c>
    </row>
    <row r="3707" spans="1:29" x14ac:dyDescent="0.3">
      <c r="A3707" s="57">
        <v>4466486</v>
      </c>
      <c r="B3707" s="12" t="s">
        <v>3636</v>
      </c>
      <c r="C3707" s="58" t="s">
        <v>109</v>
      </c>
      <c r="D3707" s="58" t="s">
        <v>117</v>
      </c>
      <c r="E3707" s="58">
        <v>3053750</v>
      </c>
      <c r="F3707" s="58"/>
      <c r="G3707" s="58">
        <f>+IF(F3707&gt;K3707+100000,F3707-K3707,0)</f>
        <v>0</v>
      </c>
      <c r="H3707" s="58"/>
      <c r="I3707" s="58"/>
      <c r="J3707" s="58"/>
      <c r="K3707" s="58">
        <v>3059534</v>
      </c>
      <c r="L3707" s="12" t="s">
        <v>91</v>
      </c>
      <c r="M3707" s="12" t="s">
        <v>91</v>
      </c>
      <c r="N3707" s="12" t="s">
        <v>91</v>
      </c>
      <c r="O3707" s="12">
        <v>4</v>
      </c>
      <c r="P3707" s="12">
        <v>0</v>
      </c>
      <c r="Q3707" s="12">
        <v>0</v>
      </c>
      <c r="R3707" s="12">
        <v>11001</v>
      </c>
      <c r="S3707" s="59">
        <v>2.4356164383561643</v>
      </c>
      <c r="T3707" s="59">
        <v>58.8</v>
      </c>
      <c r="U3707" s="12">
        <v>1</v>
      </c>
      <c r="V3707" s="12">
        <v>5</v>
      </c>
      <c r="W3707" s="12">
        <v>5</v>
      </c>
      <c r="X3707" s="12">
        <v>11</v>
      </c>
      <c r="Y3707" s="12">
        <v>1</v>
      </c>
      <c r="Z3707" s="58">
        <v>0</v>
      </c>
      <c r="AA3707" s="58">
        <v>0</v>
      </c>
      <c r="AB3707" s="58">
        <v>0</v>
      </c>
      <c r="AC3707" s="58" t="s">
        <v>91</v>
      </c>
    </row>
    <row r="3708" spans="1:29" x14ac:dyDescent="0.3">
      <c r="A3708" s="57">
        <v>62422488</v>
      </c>
      <c r="B3708" s="12" t="s">
        <v>3637</v>
      </c>
      <c r="C3708" s="58" t="s">
        <v>108</v>
      </c>
      <c r="D3708" s="58" t="s">
        <v>114</v>
      </c>
      <c r="E3708" s="58">
        <v>1527417</v>
      </c>
      <c r="F3708" s="58">
        <v>4061328</v>
      </c>
      <c r="G3708" s="58">
        <f>+IF(F3708&gt;K3708+100000,F3708-K3708,0)</f>
        <v>1001794</v>
      </c>
      <c r="H3708" s="58">
        <v>186038</v>
      </c>
      <c r="I3708" s="58">
        <v>0</v>
      </c>
      <c r="J3708" s="58">
        <v>0</v>
      </c>
      <c r="K3708" s="58">
        <v>3059534</v>
      </c>
      <c r="L3708" s="12" t="s">
        <v>88</v>
      </c>
      <c r="M3708" s="12" t="s">
        <v>89</v>
      </c>
      <c r="N3708" s="12" t="s">
        <v>10</v>
      </c>
      <c r="O3708" s="12">
        <v>4</v>
      </c>
      <c r="P3708" s="12">
        <v>0</v>
      </c>
      <c r="Q3708" s="12">
        <v>0</v>
      </c>
      <c r="R3708" s="12">
        <v>11001</v>
      </c>
      <c r="S3708" s="59">
        <v>2.4356164383561643</v>
      </c>
      <c r="T3708" s="59">
        <v>45.994520547945207</v>
      </c>
      <c r="U3708" s="12">
        <v>2</v>
      </c>
      <c r="V3708" s="12">
        <v>5</v>
      </c>
      <c r="W3708" s="12">
        <v>3</v>
      </c>
      <c r="X3708" s="12">
        <v>7</v>
      </c>
      <c r="Y3708" s="12">
        <v>1</v>
      </c>
      <c r="Z3708" s="58">
        <v>0</v>
      </c>
      <c r="AA3708" s="58">
        <v>0</v>
      </c>
      <c r="AB3708" s="58">
        <v>0</v>
      </c>
      <c r="AC3708" s="58" t="s">
        <v>91</v>
      </c>
    </row>
    <row r="3709" spans="1:29" x14ac:dyDescent="0.3">
      <c r="A3709" s="57">
        <v>62268284</v>
      </c>
      <c r="B3709" s="12" t="s">
        <v>3638</v>
      </c>
      <c r="C3709" s="58" t="s">
        <v>109</v>
      </c>
      <c r="D3709" s="58" t="s">
        <v>112</v>
      </c>
      <c r="E3709" s="58">
        <v>1527417</v>
      </c>
      <c r="F3709" s="58"/>
      <c r="G3709" s="58">
        <f>+IF(F3709&gt;K3709+100000,F3709-K3709,0)</f>
        <v>0</v>
      </c>
      <c r="H3709" s="58"/>
      <c r="I3709" s="58"/>
      <c r="J3709" s="58"/>
      <c r="K3709" s="58">
        <v>3059534</v>
      </c>
      <c r="L3709" s="12" t="s">
        <v>91</v>
      </c>
      <c r="M3709" s="12" t="s">
        <v>91</v>
      </c>
      <c r="N3709" s="12" t="s">
        <v>91</v>
      </c>
      <c r="O3709" s="12">
        <v>4</v>
      </c>
      <c r="P3709" s="12">
        <v>0</v>
      </c>
      <c r="Q3709" s="12">
        <v>0</v>
      </c>
      <c r="R3709" s="12">
        <v>11001</v>
      </c>
      <c r="S3709" s="59">
        <v>2.4356164383561643</v>
      </c>
      <c r="T3709" s="59">
        <v>46.578082191780823</v>
      </c>
      <c r="U3709" s="12">
        <v>2</v>
      </c>
      <c r="V3709" s="12">
        <v>5</v>
      </c>
      <c r="W3709" s="12">
        <v>3</v>
      </c>
      <c r="X3709" s="12">
        <v>8</v>
      </c>
      <c r="Y3709" s="12">
        <v>2</v>
      </c>
      <c r="Z3709" s="58">
        <v>0</v>
      </c>
      <c r="AA3709" s="58">
        <v>0</v>
      </c>
      <c r="AB3709" s="58">
        <v>0</v>
      </c>
      <c r="AC3709" s="58" t="s">
        <v>91</v>
      </c>
    </row>
    <row r="3710" spans="1:29" x14ac:dyDescent="0.3">
      <c r="A3710" s="57">
        <v>62402662</v>
      </c>
      <c r="B3710" s="12" t="s">
        <v>3639</v>
      </c>
      <c r="C3710" s="58" t="s">
        <v>109</v>
      </c>
      <c r="D3710" s="58" t="s">
        <v>112</v>
      </c>
      <c r="E3710" s="58">
        <v>1527417</v>
      </c>
      <c r="F3710" s="58"/>
      <c r="G3710" s="58">
        <f>+IF(F3710&gt;K3710+100000,F3710-K3710,0)</f>
        <v>0</v>
      </c>
      <c r="H3710" s="58"/>
      <c r="I3710" s="58"/>
      <c r="J3710" s="58"/>
      <c r="K3710" s="58">
        <v>3059534</v>
      </c>
      <c r="L3710" s="12" t="s">
        <v>91</v>
      </c>
      <c r="M3710" s="12" t="s">
        <v>91</v>
      </c>
      <c r="N3710" s="12" t="s">
        <v>91</v>
      </c>
      <c r="O3710" s="12">
        <v>4</v>
      </c>
      <c r="P3710" s="12">
        <v>0</v>
      </c>
      <c r="Q3710" s="12">
        <v>0</v>
      </c>
      <c r="R3710" s="12">
        <v>11001</v>
      </c>
      <c r="S3710" s="59">
        <v>2.4356164383561643</v>
      </c>
      <c r="T3710" s="59">
        <v>43.646575342465752</v>
      </c>
      <c r="U3710" s="12">
        <v>2</v>
      </c>
      <c r="V3710" s="12">
        <v>5</v>
      </c>
      <c r="W3710" s="12">
        <v>3</v>
      </c>
      <c r="X3710" s="12">
        <v>6</v>
      </c>
      <c r="Y3710" s="12">
        <v>1</v>
      </c>
      <c r="Z3710" s="58">
        <v>0</v>
      </c>
      <c r="AA3710" s="58">
        <v>0</v>
      </c>
      <c r="AB3710" s="58">
        <v>0</v>
      </c>
      <c r="AC3710" s="58" t="s">
        <v>91</v>
      </c>
    </row>
    <row r="3711" spans="1:29" x14ac:dyDescent="0.3">
      <c r="A3711" s="57">
        <v>62868884</v>
      </c>
      <c r="B3711" s="12" t="s">
        <v>3640</v>
      </c>
      <c r="C3711" s="58" t="s">
        <v>109</v>
      </c>
      <c r="D3711" s="58" t="s">
        <v>112</v>
      </c>
      <c r="E3711" s="58">
        <v>1527417</v>
      </c>
      <c r="F3711" s="58"/>
      <c r="G3711" s="58">
        <f>+IF(F3711&gt;K3711+100000,F3711-K3711,0)</f>
        <v>0</v>
      </c>
      <c r="H3711" s="58"/>
      <c r="I3711" s="58"/>
      <c r="J3711" s="58"/>
      <c r="K3711" s="58">
        <v>3059534</v>
      </c>
      <c r="L3711" s="12" t="s">
        <v>91</v>
      </c>
      <c r="M3711" s="12" t="s">
        <v>91</v>
      </c>
      <c r="N3711" s="12" t="s">
        <v>91</v>
      </c>
      <c r="O3711" s="12">
        <v>4</v>
      </c>
      <c r="P3711" s="12">
        <v>0</v>
      </c>
      <c r="Q3711" s="12">
        <v>0</v>
      </c>
      <c r="R3711" s="12">
        <v>11001</v>
      </c>
      <c r="S3711" s="59">
        <v>2.4356164383561643</v>
      </c>
      <c r="T3711" s="59">
        <v>54.791780821917811</v>
      </c>
      <c r="U3711" s="12">
        <v>2</v>
      </c>
      <c r="V3711" s="12">
        <v>5</v>
      </c>
      <c r="W3711" s="12">
        <v>4</v>
      </c>
      <c r="X3711" s="12">
        <v>6</v>
      </c>
      <c r="Y3711" s="12">
        <v>1</v>
      </c>
      <c r="Z3711" s="58">
        <v>0</v>
      </c>
      <c r="AA3711" s="58">
        <v>0</v>
      </c>
      <c r="AB3711" s="58">
        <v>0</v>
      </c>
      <c r="AC3711" s="58" t="s">
        <v>91</v>
      </c>
    </row>
    <row r="3712" spans="1:29" x14ac:dyDescent="0.3">
      <c r="A3712" s="57">
        <v>80442020</v>
      </c>
      <c r="B3712" s="12" t="s">
        <v>3641</v>
      </c>
      <c r="C3712" s="58" t="s">
        <v>109</v>
      </c>
      <c r="D3712" s="58" t="s">
        <v>112</v>
      </c>
      <c r="E3712" s="58">
        <v>763708</v>
      </c>
      <c r="F3712" s="58"/>
      <c r="G3712" s="58">
        <f>+IF(F3712&gt;K3712+100000,F3712-K3712,0)</f>
        <v>0</v>
      </c>
      <c r="H3712" s="58"/>
      <c r="I3712" s="58"/>
      <c r="J3712" s="58"/>
      <c r="K3712" s="58">
        <v>3059534</v>
      </c>
      <c r="L3712" s="12" t="s">
        <v>91</v>
      </c>
      <c r="M3712" s="12" t="s">
        <v>91</v>
      </c>
      <c r="N3712" s="12" t="s">
        <v>91</v>
      </c>
      <c r="O3712" s="12">
        <v>4</v>
      </c>
      <c r="P3712" s="12">
        <v>0</v>
      </c>
      <c r="Q3712" s="12">
        <v>0</v>
      </c>
      <c r="R3712" s="12">
        <v>11001</v>
      </c>
      <c r="S3712" s="59">
        <v>2.4356164383561643</v>
      </c>
      <c r="T3712" s="59">
        <v>57.282191780821918</v>
      </c>
      <c r="U3712" s="12">
        <v>1</v>
      </c>
      <c r="V3712" s="12">
        <v>0</v>
      </c>
      <c r="W3712" s="12">
        <v>3</v>
      </c>
      <c r="X3712" s="12">
        <v>7</v>
      </c>
      <c r="Y3712" s="12">
        <v>2</v>
      </c>
      <c r="Z3712" s="58">
        <v>0</v>
      </c>
      <c r="AA3712" s="58">
        <v>0</v>
      </c>
      <c r="AB3712" s="58">
        <v>0</v>
      </c>
      <c r="AC3712" s="58" t="s">
        <v>91</v>
      </c>
    </row>
    <row r="3713" spans="1:29" x14ac:dyDescent="0.3">
      <c r="A3713" s="57">
        <v>2026288460</v>
      </c>
      <c r="B3713" s="12" t="s">
        <v>3642</v>
      </c>
      <c r="C3713" s="58" t="s">
        <v>109</v>
      </c>
      <c r="D3713" s="58" t="s">
        <v>112</v>
      </c>
      <c r="E3713" s="58">
        <v>707799</v>
      </c>
      <c r="F3713" s="58"/>
      <c r="G3713" s="58">
        <f>+IF(F3713&gt;K3713+100000,F3713-K3713,0)</f>
        <v>0</v>
      </c>
      <c r="H3713" s="58"/>
      <c r="I3713" s="58"/>
      <c r="J3713" s="58"/>
      <c r="K3713" s="58">
        <v>3059534</v>
      </c>
      <c r="L3713" s="12" t="s">
        <v>91</v>
      </c>
      <c r="M3713" s="12" t="s">
        <v>91</v>
      </c>
      <c r="N3713" s="12" t="s">
        <v>91</v>
      </c>
      <c r="O3713" s="12">
        <v>4</v>
      </c>
      <c r="P3713" s="12">
        <v>0</v>
      </c>
      <c r="Q3713" s="12">
        <v>0</v>
      </c>
      <c r="R3713" s="12">
        <v>11001</v>
      </c>
      <c r="S3713" s="59">
        <v>2.4356164383561643</v>
      </c>
      <c r="T3713" s="59">
        <v>29.739726027397261</v>
      </c>
      <c r="U3713" s="12">
        <v>1</v>
      </c>
      <c r="V3713" s="12">
        <v>5</v>
      </c>
      <c r="W3713" s="12">
        <v>5</v>
      </c>
      <c r="X3713" s="12">
        <v>9</v>
      </c>
      <c r="Y3713" s="12">
        <v>1</v>
      </c>
      <c r="Z3713" s="58">
        <v>0</v>
      </c>
      <c r="AA3713" s="58">
        <v>0</v>
      </c>
      <c r="AB3713" s="58">
        <v>0</v>
      </c>
      <c r="AC3713" s="58" t="s">
        <v>91</v>
      </c>
    </row>
    <row r="3714" spans="1:29" x14ac:dyDescent="0.3">
      <c r="A3714" s="57">
        <v>2020002640</v>
      </c>
      <c r="B3714" s="12" t="s">
        <v>3643</v>
      </c>
      <c r="C3714" s="58" t="s">
        <v>109</v>
      </c>
      <c r="D3714" s="58" t="s">
        <v>112</v>
      </c>
      <c r="E3714" s="58">
        <v>50633</v>
      </c>
      <c r="F3714" s="58"/>
      <c r="G3714" s="58">
        <f>+IF(F3714&gt;K3714+100000,F3714-K3714,0)</f>
        <v>0</v>
      </c>
      <c r="H3714" s="58"/>
      <c r="I3714" s="58"/>
      <c r="J3714" s="58"/>
      <c r="K3714" s="58">
        <v>3059534</v>
      </c>
      <c r="L3714" s="12" t="s">
        <v>91</v>
      </c>
      <c r="M3714" s="12" t="s">
        <v>91</v>
      </c>
      <c r="N3714" s="12" t="s">
        <v>91</v>
      </c>
      <c r="O3714" s="12">
        <v>4</v>
      </c>
      <c r="P3714" s="12">
        <v>0</v>
      </c>
      <c r="Q3714" s="12">
        <v>0</v>
      </c>
      <c r="R3714" s="12">
        <v>11001</v>
      </c>
      <c r="S3714" s="59">
        <v>2.4356164383561643</v>
      </c>
      <c r="T3714" s="59">
        <v>32.854794520547948</v>
      </c>
      <c r="U3714" s="12">
        <v>1</v>
      </c>
      <c r="V3714" s="12">
        <v>5</v>
      </c>
      <c r="W3714" s="12">
        <v>3</v>
      </c>
      <c r="X3714" s="12">
        <v>7</v>
      </c>
      <c r="Y3714" s="12">
        <v>1</v>
      </c>
      <c r="Z3714" s="58">
        <v>0</v>
      </c>
      <c r="AA3714" s="58">
        <v>0</v>
      </c>
      <c r="AB3714" s="58">
        <v>0</v>
      </c>
      <c r="AC3714" s="58" t="s">
        <v>91</v>
      </c>
    </row>
    <row r="3715" spans="1:29" x14ac:dyDescent="0.3">
      <c r="A3715" s="57">
        <v>24080624</v>
      </c>
      <c r="B3715" s="12" t="s">
        <v>3644</v>
      </c>
      <c r="C3715" s="58" t="s">
        <v>109</v>
      </c>
      <c r="D3715" s="58" t="s">
        <v>112</v>
      </c>
      <c r="E3715" s="58"/>
      <c r="F3715" s="58"/>
      <c r="G3715" s="58">
        <f>+IF(F3715&gt;K3715+100000,F3715-K3715,0)</f>
        <v>0</v>
      </c>
      <c r="H3715" s="58"/>
      <c r="I3715" s="58"/>
      <c r="J3715" s="58"/>
      <c r="K3715" s="58">
        <v>3059534</v>
      </c>
      <c r="L3715" s="12" t="s">
        <v>91</v>
      </c>
      <c r="M3715" s="12" t="s">
        <v>91</v>
      </c>
      <c r="N3715" s="12" t="s">
        <v>91</v>
      </c>
      <c r="O3715" s="12">
        <v>4</v>
      </c>
      <c r="P3715" s="12">
        <v>0</v>
      </c>
      <c r="Q3715" s="12">
        <v>0</v>
      </c>
      <c r="R3715" s="12">
        <v>11001</v>
      </c>
      <c r="S3715" s="59">
        <v>2.4356164383561643</v>
      </c>
      <c r="T3715" s="59">
        <v>40.994520547945207</v>
      </c>
      <c r="U3715" s="12">
        <v>1</v>
      </c>
      <c r="V3715" s="12">
        <v>5</v>
      </c>
      <c r="W3715" s="12">
        <v>4</v>
      </c>
      <c r="X3715" s="12">
        <v>11</v>
      </c>
      <c r="Y3715" s="12">
        <v>2</v>
      </c>
      <c r="Z3715" s="58">
        <v>0</v>
      </c>
      <c r="AA3715" s="58">
        <v>0</v>
      </c>
      <c r="AB3715" s="58">
        <v>0</v>
      </c>
      <c r="AC3715" s="58" t="s">
        <v>91</v>
      </c>
    </row>
    <row r="3716" spans="1:29" x14ac:dyDescent="0.3">
      <c r="A3716" s="57">
        <v>2224644600</v>
      </c>
      <c r="B3716" s="12" t="s">
        <v>3646</v>
      </c>
      <c r="C3716" s="58" t="s">
        <v>108</v>
      </c>
      <c r="D3716" s="58" t="s">
        <v>29</v>
      </c>
      <c r="E3716" s="58">
        <v>67228</v>
      </c>
      <c r="F3716" s="58">
        <v>3822195</v>
      </c>
      <c r="G3716" s="58">
        <f>+IF(F3716&gt;K3716+100000,F3716-K3716,0)</f>
        <v>761784</v>
      </c>
      <c r="H3716" s="58">
        <v>173940</v>
      </c>
      <c r="I3716" s="58">
        <v>0</v>
      </c>
      <c r="J3716" s="58">
        <v>3720000</v>
      </c>
      <c r="K3716" s="58">
        <v>3060411</v>
      </c>
      <c r="L3716" s="12" t="s">
        <v>87</v>
      </c>
      <c r="M3716" s="12" t="s">
        <v>89</v>
      </c>
      <c r="N3716" s="12" t="s">
        <v>10</v>
      </c>
      <c r="O3716" s="12">
        <v>4</v>
      </c>
      <c r="P3716" s="12">
        <v>0</v>
      </c>
      <c r="Q3716" s="12">
        <v>0</v>
      </c>
      <c r="R3716" s="12">
        <v>76130</v>
      </c>
      <c r="S3716" s="59">
        <v>5.7534246575342465</v>
      </c>
      <c r="T3716" s="59">
        <v>25.624657534246577</v>
      </c>
      <c r="U3716" s="12">
        <v>2</v>
      </c>
      <c r="V3716" s="12">
        <v>0</v>
      </c>
      <c r="W3716" s="12">
        <v>1</v>
      </c>
      <c r="X3716" s="12">
        <v>2</v>
      </c>
      <c r="Y3716" s="12">
        <v>1</v>
      </c>
      <c r="Z3716" s="58">
        <v>0</v>
      </c>
      <c r="AA3716" s="58">
        <v>0</v>
      </c>
      <c r="AB3716" s="58">
        <v>0</v>
      </c>
      <c r="AC3716" s="58" t="s">
        <v>91</v>
      </c>
    </row>
    <row r="3717" spans="1:29" x14ac:dyDescent="0.3">
      <c r="A3717" s="57">
        <v>2202440686</v>
      </c>
      <c r="B3717" s="12" t="s">
        <v>3651</v>
      </c>
      <c r="C3717" s="58" t="s">
        <v>109</v>
      </c>
      <c r="D3717" s="58" t="s">
        <v>112</v>
      </c>
      <c r="E3717" s="58">
        <v>101080</v>
      </c>
      <c r="F3717" s="58"/>
      <c r="G3717" s="58">
        <f>+IF(F3717&gt;K3717+100000,F3717-K3717,0)</f>
        <v>0</v>
      </c>
      <c r="H3717" s="58"/>
      <c r="I3717" s="58"/>
      <c r="J3717" s="58"/>
      <c r="K3717" s="58">
        <v>3069420</v>
      </c>
      <c r="L3717" s="12" t="s">
        <v>91</v>
      </c>
      <c r="M3717" s="12" t="s">
        <v>91</v>
      </c>
      <c r="N3717" s="12" t="s">
        <v>91</v>
      </c>
      <c r="O3717" s="12">
        <v>4</v>
      </c>
      <c r="P3717" s="12">
        <v>0</v>
      </c>
      <c r="Q3717" s="12">
        <v>0</v>
      </c>
      <c r="R3717" s="12">
        <v>68418</v>
      </c>
      <c r="S3717" s="59">
        <v>7.3835616438356162</v>
      </c>
      <c r="T3717" s="59">
        <v>27.92876712328767</v>
      </c>
      <c r="U3717" s="12">
        <v>2</v>
      </c>
      <c r="V3717" s="12">
        <v>1</v>
      </c>
      <c r="W3717" s="12">
        <v>1</v>
      </c>
      <c r="X3717" s="12">
        <v>2</v>
      </c>
      <c r="Y3717" s="12">
        <v>4</v>
      </c>
      <c r="Z3717" s="58">
        <v>0</v>
      </c>
      <c r="AA3717" s="58">
        <v>0</v>
      </c>
      <c r="AB3717" s="58">
        <v>0</v>
      </c>
      <c r="AC3717" s="58" t="s">
        <v>91</v>
      </c>
    </row>
    <row r="3718" spans="1:29" x14ac:dyDescent="0.3">
      <c r="A3718" s="57">
        <v>4208206</v>
      </c>
      <c r="B3718" s="12" t="s">
        <v>3653</v>
      </c>
      <c r="C3718" s="58" t="s">
        <v>109</v>
      </c>
      <c r="D3718" s="58" t="s">
        <v>112</v>
      </c>
      <c r="E3718" s="58"/>
      <c r="F3718" s="58"/>
      <c r="G3718" s="58">
        <f>+IF(F3718&gt;K3718+100000,F3718-K3718,0)</f>
        <v>0</v>
      </c>
      <c r="H3718" s="58"/>
      <c r="I3718" s="58"/>
      <c r="J3718" s="58"/>
      <c r="K3718" s="58">
        <v>3071673</v>
      </c>
      <c r="L3718" s="12" t="s">
        <v>91</v>
      </c>
      <c r="M3718" s="12" t="s">
        <v>91</v>
      </c>
      <c r="N3718" s="12" t="s">
        <v>91</v>
      </c>
      <c r="O3718" s="12">
        <v>4</v>
      </c>
      <c r="P3718" s="12">
        <v>0</v>
      </c>
      <c r="Q3718" s="12">
        <v>0</v>
      </c>
      <c r="R3718" s="12">
        <v>76130</v>
      </c>
      <c r="S3718" s="59">
        <v>5.5835616438356164</v>
      </c>
      <c r="T3718" s="59">
        <v>47.224657534246575</v>
      </c>
      <c r="U3718" s="12">
        <v>1</v>
      </c>
      <c r="V3718" s="12">
        <v>0</v>
      </c>
      <c r="W3718" s="12">
        <v>1</v>
      </c>
      <c r="X3718" s="12">
        <v>2</v>
      </c>
      <c r="Y3718" s="12">
        <v>1</v>
      </c>
      <c r="Z3718" s="58">
        <v>0</v>
      </c>
      <c r="AA3718" s="58">
        <v>0</v>
      </c>
      <c r="AB3718" s="58">
        <v>0</v>
      </c>
      <c r="AC3718" s="58" t="s">
        <v>91</v>
      </c>
    </row>
    <row r="3719" spans="1:29" x14ac:dyDescent="0.3">
      <c r="A3719" s="57">
        <v>4480002</v>
      </c>
      <c r="B3719" s="12" t="s">
        <v>3655</v>
      </c>
      <c r="C3719" s="58" t="s">
        <v>108</v>
      </c>
      <c r="D3719" s="58" t="s">
        <v>113</v>
      </c>
      <c r="E3719" s="58">
        <v>617344</v>
      </c>
      <c r="F3719" s="58">
        <v>135462</v>
      </c>
      <c r="G3719" s="58">
        <f>+IF(F3719&gt;K3719+100000,F3719-K3719,0)</f>
        <v>0</v>
      </c>
      <c r="H3719" s="58">
        <v>68546</v>
      </c>
      <c r="I3719" s="58">
        <v>0</v>
      </c>
      <c r="J3719" s="58">
        <v>0</v>
      </c>
      <c r="K3719" s="58">
        <v>3072745</v>
      </c>
      <c r="L3719" s="12" t="s">
        <v>88</v>
      </c>
      <c r="M3719" s="12" t="s">
        <v>89</v>
      </c>
      <c r="N3719" s="12" t="s">
        <v>10</v>
      </c>
      <c r="O3719" s="12">
        <v>4</v>
      </c>
      <c r="P3719" s="12">
        <v>0</v>
      </c>
      <c r="Q3719" s="12">
        <v>0</v>
      </c>
      <c r="R3719" s="12">
        <v>76001</v>
      </c>
      <c r="S3719" s="59">
        <v>5.7945205479452051</v>
      </c>
      <c r="T3719" s="59">
        <v>41.276712328767125</v>
      </c>
      <c r="U3719" s="12">
        <v>1</v>
      </c>
      <c r="V3719" s="12">
        <v>2</v>
      </c>
      <c r="W3719" s="12">
        <v>1</v>
      </c>
      <c r="X3719" s="12">
        <v>2</v>
      </c>
      <c r="Y3719" s="12">
        <v>3</v>
      </c>
      <c r="Z3719" s="58">
        <v>0</v>
      </c>
      <c r="AA3719" s="58">
        <v>0</v>
      </c>
      <c r="AB3719" s="58">
        <v>0</v>
      </c>
      <c r="AC3719" s="58" t="s">
        <v>91</v>
      </c>
    </row>
    <row r="3720" spans="1:29" x14ac:dyDescent="0.3">
      <c r="A3720" s="57">
        <v>82266240</v>
      </c>
      <c r="B3720" s="12" t="s">
        <v>3656</v>
      </c>
      <c r="C3720" s="58" t="s">
        <v>108</v>
      </c>
      <c r="D3720" s="58" t="s">
        <v>113</v>
      </c>
      <c r="E3720" s="58">
        <v>457500</v>
      </c>
      <c r="F3720" s="58">
        <v>453525</v>
      </c>
      <c r="G3720" s="58">
        <f>+IF(F3720&gt;K3720+100000,F3720-K3720,0)</f>
        <v>0</v>
      </c>
      <c r="H3720" s="58">
        <v>361190</v>
      </c>
      <c r="I3720" s="58">
        <v>0</v>
      </c>
      <c r="J3720" s="58">
        <v>3731766</v>
      </c>
      <c r="K3720" s="58">
        <v>3073079</v>
      </c>
      <c r="L3720" s="12" t="s">
        <v>87</v>
      </c>
      <c r="M3720" s="12" t="s">
        <v>89</v>
      </c>
      <c r="N3720" s="12" t="s">
        <v>10</v>
      </c>
      <c r="O3720" s="12">
        <v>4</v>
      </c>
      <c r="P3720" s="12">
        <v>0</v>
      </c>
      <c r="Q3720" s="12">
        <v>0</v>
      </c>
      <c r="R3720" s="12">
        <v>76130</v>
      </c>
      <c r="S3720" s="59">
        <v>5.5835616438356164</v>
      </c>
      <c r="T3720" s="59">
        <v>53.624657534246573</v>
      </c>
      <c r="U3720" s="12">
        <v>1</v>
      </c>
      <c r="V3720" s="12">
        <v>4</v>
      </c>
      <c r="W3720" s="12">
        <v>2</v>
      </c>
      <c r="X3720" s="12">
        <v>2</v>
      </c>
      <c r="Y3720" s="12">
        <v>4</v>
      </c>
      <c r="Z3720" s="58">
        <v>0</v>
      </c>
      <c r="AA3720" s="58">
        <v>0</v>
      </c>
      <c r="AB3720" s="58">
        <v>0</v>
      </c>
      <c r="AC3720" s="58" t="s">
        <v>91</v>
      </c>
    </row>
    <row r="3721" spans="1:29" x14ac:dyDescent="0.3">
      <c r="A3721" s="57">
        <v>2280448</v>
      </c>
      <c r="B3721" s="12" t="s">
        <v>3657</v>
      </c>
      <c r="C3721" s="58" t="s">
        <v>109</v>
      </c>
      <c r="D3721" s="58" t="s">
        <v>112</v>
      </c>
      <c r="E3721" s="58">
        <v>358750</v>
      </c>
      <c r="F3721" s="58"/>
      <c r="G3721" s="58">
        <f>+IF(F3721&gt;K3721+100000,F3721-K3721,0)</f>
        <v>0</v>
      </c>
      <c r="H3721" s="58"/>
      <c r="I3721" s="58"/>
      <c r="J3721" s="58"/>
      <c r="K3721" s="58">
        <v>3073419</v>
      </c>
      <c r="L3721" s="12" t="s">
        <v>91</v>
      </c>
      <c r="M3721" s="12" t="s">
        <v>91</v>
      </c>
      <c r="N3721" s="12" t="s">
        <v>91</v>
      </c>
      <c r="O3721" s="12">
        <v>4</v>
      </c>
      <c r="P3721" s="12">
        <v>0</v>
      </c>
      <c r="Q3721" s="12">
        <v>0</v>
      </c>
      <c r="R3721" s="12">
        <v>68001</v>
      </c>
      <c r="S3721" s="59">
        <v>7.5506849315068489</v>
      </c>
      <c r="T3721" s="59">
        <v>48.926027397260277</v>
      </c>
      <c r="U3721" s="12">
        <v>1</v>
      </c>
      <c r="V3721" s="12">
        <v>2</v>
      </c>
      <c r="W3721" s="12">
        <v>2</v>
      </c>
      <c r="X3721" s="12">
        <v>2</v>
      </c>
      <c r="Y3721" s="12">
        <v>4</v>
      </c>
      <c r="Z3721" s="58">
        <v>0</v>
      </c>
      <c r="AA3721" s="58">
        <v>0</v>
      </c>
      <c r="AB3721" s="58">
        <v>0</v>
      </c>
      <c r="AC3721" s="58" t="s">
        <v>91</v>
      </c>
    </row>
    <row r="3722" spans="1:29" x14ac:dyDescent="0.3">
      <c r="A3722" s="57">
        <v>4468402</v>
      </c>
      <c r="B3722" s="12" t="s">
        <v>3658</v>
      </c>
      <c r="C3722" s="58" t="s">
        <v>108</v>
      </c>
      <c r="D3722" s="58" t="s">
        <v>113</v>
      </c>
      <c r="E3722" s="58"/>
      <c r="F3722" s="58">
        <v>1691924</v>
      </c>
      <c r="G3722" s="58">
        <f>+IF(F3722&gt;K3722+100000,F3722-K3722,0)</f>
        <v>0</v>
      </c>
      <c r="H3722" s="58">
        <v>185815</v>
      </c>
      <c r="I3722" s="58">
        <v>0</v>
      </c>
      <c r="J3722" s="58">
        <v>0</v>
      </c>
      <c r="K3722" s="58">
        <v>3074385</v>
      </c>
      <c r="L3722" s="12" t="s">
        <v>88</v>
      </c>
      <c r="M3722" s="12" t="s">
        <v>89</v>
      </c>
      <c r="N3722" s="12" t="s">
        <v>10</v>
      </c>
      <c r="O3722" s="12">
        <v>4</v>
      </c>
      <c r="P3722" s="12">
        <v>0</v>
      </c>
      <c r="Q3722" s="12">
        <v>0</v>
      </c>
      <c r="R3722" s="12">
        <v>76130</v>
      </c>
      <c r="S3722" s="59">
        <v>5.5835616438356164</v>
      </c>
      <c r="T3722" s="59">
        <v>46.558904109589044</v>
      </c>
      <c r="U3722" s="12">
        <v>1</v>
      </c>
      <c r="V3722" s="12">
        <v>1</v>
      </c>
      <c r="W3722" s="12">
        <v>1</v>
      </c>
      <c r="X3722" s="12">
        <v>2</v>
      </c>
      <c r="Y3722" s="12">
        <v>1</v>
      </c>
      <c r="Z3722" s="58">
        <v>0</v>
      </c>
      <c r="AA3722" s="58">
        <v>0</v>
      </c>
      <c r="AB3722" s="58">
        <v>0</v>
      </c>
      <c r="AC3722" s="58" t="s">
        <v>91</v>
      </c>
    </row>
    <row r="3723" spans="1:29" x14ac:dyDescent="0.3">
      <c r="A3723" s="57">
        <v>84608680</v>
      </c>
      <c r="B3723" s="12" t="s">
        <v>3662</v>
      </c>
      <c r="C3723" s="58" t="s">
        <v>108</v>
      </c>
      <c r="D3723" s="58" t="s">
        <v>29</v>
      </c>
      <c r="E3723" s="58"/>
      <c r="F3723" s="58">
        <v>3701055</v>
      </c>
      <c r="G3723" s="58">
        <f>+IF(F3723&gt;K3723+100000,F3723-K3723,0)</f>
        <v>622935</v>
      </c>
      <c r="H3723" s="58">
        <v>255486.00000000003</v>
      </c>
      <c r="I3723" s="58">
        <v>0</v>
      </c>
      <c r="J3723" s="58">
        <v>0</v>
      </c>
      <c r="K3723" s="58">
        <v>3078120</v>
      </c>
      <c r="L3723" s="12" t="s">
        <v>88</v>
      </c>
      <c r="M3723" s="12" t="s">
        <v>89</v>
      </c>
      <c r="N3723" s="12" t="s">
        <v>10</v>
      </c>
      <c r="O3723" s="12">
        <v>4</v>
      </c>
      <c r="P3723" s="12">
        <v>0</v>
      </c>
      <c r="Q3723" s="12">
        <v>0</v>
      </c>
      <c r="R3723" s="12">
        <v>13052</v>
      </c>
      <c r="S3723" s="59">
        <v>3.7424657534246575</v>
      </c>
      <c r="T3723" s="59">
        <v>38.964383561643835</v>
      </c>
      <c r="U3723" s="12">
        <v>1</v>
      </c>
      <c r="V3723" s="12">
        <v>4</v>
      </c>
      <c r="W3723" s="12">
        <v>1</v>
      </c>
      <c r="X3723" s="12">
        <v>3</v>
      </c>
      <c r="Y3723" s="12">
        <v>3</v>
      </c>
      <c r="Z3723" s="58">
        <v>0</v>
      </c>
      <c r="AA3723" s="58">
        <v>0</v>
      </c>
      <c r="AB3723" s="58">
        <v>0</v>
      </c>
      <c r="AC3723" s="58" t="s">
        <v>91</v>
      </c>
    </row>
    <row r="3724" spans="1:29" x14ac:dyDescent="0.3">
      <c r="A3724" s="57">
        <v>2224628044</v>
      </c>
      <c r="B3724" s="12" t="s">
        <v>3663</v>
      </c>
      <c r="C3724" s="58" t="s">
        <v>108</v>
      </c>
      <c r="D3724" s="58" t="s">
        <v>113</v>
      </c>
      <c r="E3724" s="58">
        <v>9483</v>
      </c>
      <c r="F3724" s="58">
        <v>2036885</v>
      </c>
      <c r="G3724" s="58">
        <f>+IF(F3724&gt;K3724+100000,F3724-K3724,0)</f>
        <v>0</v>
      </c>
      <c r="H3724" s="58">
        <v>172465</v>
      </c>
      <c r="I3724" s="58">
        <v>0</v>
      </c>
      <c r="J3724" s="58">
        <v>3070000</v>
      </c>
      <c r="K3724" s="58">
        <v>3079541</v>
      </c>
      <c r="L3724" s="12" t="s">
        <v>87</v>
      </c>
      <c r="M3724" s="12" t="s">
        <v>89</v>
      </c>
      <c r="N3724" s="12" t="s">
        <v>10</v>
      </c>
      <c r="O3724" s="12">
        <v>4</v>
      </c>
      <c r="P3724" s="12">
        <v>0</v>
      </c>
      <c r="Q3724" s="12">
        <v>0</v>
      </c>
      <c r="R3724" s="12">
        <v>76130</v>
      </c>
      <c r="S3724" s="59">
        <v>5.7150684931506852</v>
      </c>
      <c r="T3724" s="59">
        <v>28.586301369863012</v>
      </c>
      <c r="U3724" s="12">
        <v>1</v>
      </c>
      <c r="V3724" s="12">
        <v>0</v>
      </c>
      <c r="W3724" s="12">
        <v>1</v>
      </c>
      <c r="X3724" s="12">
        <v>2</v>
      </c>
      <c r="Y3724" s="12">
        <v>1</v>
      </c>
      <c r="Z3724" s="58">
        <v>0</v>
      </c>
      <c r="AA3724" s="58">
        <v>0</v>
      </c>
      <c r="AB3724" s="58">
        <v>0</v>
      </c>
      <c r="AC3724" s="58" t="s">
        <v>91</v>
      </c>
    </row>
    <row r="3725" spans="1:29" x14ac:dyDescent="0.3">
      <c r="A3725" s="57">
        <v>88482006</v>
      </c>
      <c r="B3725" s="12" t="s">
        <v>3664</v>
      </c>
      <c r="C3725" s="58" t="s">
        <v>109</v>
      </c>
      <c r="D3725" s="58" t="s">
        <v>112</v>
      </c>
      <c r="E3725" s="58"/>
      <c r="F3725" s="58"/>
      <c r="G3725" s="58">
        <f>+IF(F3725&gt;K3725+100000,F3725-K3725,0)</f>
        <v>0</v>
      </c>
      <c r="H3725" s="58"/>
      <c r="I3725" s="58"/>
      <c r="J3725" s="58"/>
      <c r="K3725" s="58">
        <v>3080947</v>
      </c>
      <c r="L3725" s="12" t="s">
        <v>91</v>
      </c>
      <c r="M3725" s="12" t="s">
        <v>91</v>
      </c>
      <c r="N3725" s="12" t="s">
        <v>91</v>
      </c>
      <c r="O3725" s="12">
        <v>4</v>
      </c>
      <c r="P3725" s="12">
        <v>0</v>
      </c>
      <c r="Q3725" s="12">
        <v>0</v>
      </c>
      <c r="R3725" s="12">
        <v>76130</v>
      </c>
      <c r="S3725" s="59">
        <v>5.7150684931506852</v>
      </c>
      <c r="T3725" s="59">
        <v>48.873972602739727</v>
      </c>
      <c r="U3725" s="12">
        <v>1</v>
      </c>
      <c r="V3725" s="12">
        <v>0</v>
      </c>
      <c r="W3725" s="12">
        <v>1</v>
      </c>
      <c r="X3725" s="12">
        <v>2</v>
      </c>
      <c r="Y3725" s="12">
        <v>1</v>
      </c>
      <c r="Z3725" s="58">
        <v>0</v>
      </c>
      <c r="AA3725" s="58">
        <v>0</v>
      </c>
      <c r="AB3725" s="58">
        <v>0</v>
      </c>
      <c r="AC3725" s="58" t="s">
        <v>91</v>
      </c>
    </row>
    <row r="3726" spans="1:29" x14ac:dyDescent="0.3">
      <c r="A3726" s="57">
        <v>82026228</v>
      </c>
      <c r="B3726" s="12" t="s">
        <v>3666</v>
      </c>
      <c r="C3726" s="58" t="s">
        <v>109</v>
      </c>
      <c r="D3726" s="58" t="s">
        <v>117</v>
      </c>
      <c r="E3726" s="58">
        <v>5269300</v>
      </c>
      <c r="F3726" s="58"/>
      <c r="G3726" s="58">
        <f>+IF(F3726&gt;K3726+100000,F3726-K3726,0)</f>
        <v>0</v>
      </c>
      <c r="H3726" s="58"/>
      <c r="I3726" s="58"/>
      <c r="J3726" s="58"/>
      <c r="K3726" s="58">
        <v>3083673</v>
      </c>
      <c r="L3726" s="12" t="s">
        <v>91</v>
      </c>
      <c r="M3726" s="12" t="s">
        <v>91</v>
      </c>
      <c r="N3726" s="12" t="s">
        <v>91</v>
      </c>
      <c r="O3726" s="12">
        <v>4</v>
      </c>
      <c r="P3726" s="12">
        <v>0</v>
      </c>
      <c r="Q3726" s="12">
        <v>0</v>
      </c>
      <c r="R3726" s="12">
        <v>8001</v>
      </c>
      <c r="S3726" s="59">
        <v>5.5013698630136982</v>
      </c>
      <c r="T3726" s="59">
        <v>49.506849315068493</v>
      </c>
      <c r="U3726" s="12">
        <v>1</v>
      </c>
      <c r="V3726" s="12">
        <v>4</v>
      </c>
      <c r="W3726" s="12">
        <v>2</v>
      </c>
      <c r="X3726" s="12">
        <v>2</v>
      </c>
      <c r="Y3726" s="12">
        <v>1</v>
      </c>
      <c r="Z3726" s="58">
        <v>0</v>
      </c>
      <c r="AA3726" s="58">
        <v>0</v>
      </c>
      <c r="AB3726" s="58">
        <v>0</v>
      </c>
      <c r="AC3726" s="58" t="s">
        <v>91</v>
      </c>
    </row>
    <row r="3727" spans="1:29" x14ac:dyDescent="0.3">
      <c r="A3727" s="57">
        <v>20808420</v>
      </c>
      <c r="B3727" s="12" t="s">
        <v>3669</v>
      </c>
      <c r="C3727" s="58" t="s">
        <v>108</v>
      </c>
      <c r="D3727" s="58" t="s">
        <v>113</v>
      </c>
      <c r="E3727" s="58">
        <v>102295</v>
      </c>
      <c r="F3727" s="58">
        <v>700000</v>
      </c>
      <c r="G3727" s="58">
        <f>+IF(F3727&gt;K3727+100000,F3727-K3727,0)</f>
        <v>0</v>
      </c>
      <c r="H3727" s="58">
        <v>90679</v>
      </c>
      <c r="I3727" s="58">
        <v>0</v>
      </c>
      <c r="J3727" s="58">
        <v>0</v>
      </c>
      <c r="K3727" s="58">
        <v>3084385</v>
      </c>
      <c r="L3727" s="12" t="s">
        <v>88</v>
      </c>
      <c r="M3727" s="12" t="s">
        <v>89</v>
      </c>
      <c r="N3727" s="12" t="s">
        <v>10</v>
      </c>
      <c r="O3727" s="12">
        <v>4</v>
      </c>
      <c r="P3727" s="12">
        <v>0</v>
      </c>
      <c r="Q3727" s="12">
        <v>0</v>
      </c>
      <c r="R3727" s="12">
        <v>76130</v>
      </c>
      <c r="S3727" s="59">
        <v>5.6328767123287671</v>
      </c>
      <c r="T3727" s="59">
        <v>37.279452054794518</v>
      </c>
      <c r="U3727" s="12">
        <v>2</v>
      </c>
      <c r="V3727" s="12">
        <v>0</v>
      </c>
      <c r="W3727" s="12">
        <v>1</v>
      </c>
      <c r="X3727" s="12">
        <v>2</v>
      </c>
      <c r="Y3727" s="12">
        <v>1</v>
      </c>
      <c r="Z3727" s="58">
        <v>0</v>
      </c>
      <c r="AA3727" s="58">
        <v>0</v>
      </c>
      <c r="AB3727" s="58">
        <v>0</v>
      </c>
      <c r="AC3727" s="58" t="s">
        <v>91</v>
      </c>
    </row>
    <row r="3728" spans="1:29" x14ac:dyDescent="0.3">
      <c r="A3728" s="57">
        <v>88402686</v>
      </c>
      <c r="B3728" s="12" t="s">
        <v>3670</v>
      </c>
      <c r="C3728" s="58" t="s">
        <v>108</v>
      </c>
      <c r="D3728" s="58" t="s">
        <v>113</v>
      </c>
      <c r="E3728" s="58"/>
      <c r="F3728" s="58">
        <v>2069125</v>
      </c>
      <c r="G3728" s="58">
        <f>+IF(F3728&gt;K3728+100000,F3728-K3728,0)</f>
        <v>0</v>
      </c>
      <c r="H3728" s="58">
        <v>82777</v>
      </c>
      <c r="I3728" s="58">
        <v>0</v>
      </c>
      <c r="J3728" s="58">
        <v>0</v>
      </c>
      <c r="K3728" s="58">
        <v>3084517</v>
      </c>
      <c r="L3728" s="12" t="s">
        <v>88</v>
      </c>
      <c r="M3728" s="12" t="s">
        <v>89</v>
      </c>
      <c r="N3728" s="12" t="s">
        <v>10</v>
      </c>
      <c r="O3728" s="12">
        <v>4</v>
      </c>
      <c r="P3728" s="12">
        <v>0</v>
      </c>
      <c r="Q3728" s="12">
        <v>0</v>
      </c>
      <c r="R3728" s="12">
        <v>76130</v>
      </c>
      <c r="S3728" s="59">
        <v>6</v>
      </c>
      <c r="T3728" s="59">
        <v>45.073972602739723</v>
      </c>
      <c r="U3728" s="12">
        <v>1</v>
      </c>
      <c r="V3728" s="12">
        <v>0</v>
      </c>
      <c r="W3728" s="12">
        <v>1</v>
      </c>
      <c r="X3728" s="12">
        <v>2</v>
      </c>
      <c r="Y3728" s="12">
        <v>1</v>
      </c>
      <c r="Z3728" s="58">
        <v>0</v>
      </c>
      <c r="AA3728" s="58">
        <v>0</v>
      </c>
      <c r="AB3728" s="58">
        <v>0</v>
      </c>
      <c r="AC3728" s="58" t="s">
        <v>91</v>
      </c>
    </row>
    <row r="3729" spans="1:29" x14ac:dyDescent="0.3">
      <c r="A3729" s="57">
        <v>2224406462</v>
      </c>
      <c r="B3729" s="12" t="s">
        <v>3672</v>
      </c>
      <c r="C3729" s="58" t="s">
        <v>109</v>
      </c>
      <c r="D3729" s="58" t="s">
        <v>112</v>
      </c>
      <c r="E3729" s="58">
        <v>583227</v>
      </c>
      <c r="F3729" s="58"/>
      <c r="G3729" s="58">
        <f>+IF(F3729&gt;K3729+100000,F3729-K3729,0)</f>
        <v>0</v>
      </c>
      <c r="H3729" s="58"/>
      <c r="I3729" s="58"/>
      <c r="J3729" s="58"/>
      <c r="K3729" s="58">
        <v>3087541</v>
      </c>
      <c r="L3729" s="12" t="s">
        <v>91</v>
      </c>
      <c r="M3729" s="12" t="s">
        <v>91</v>
      </c>
      <c r="N3729" s="12" t="s">
        <v>91</v>
      </c>
      <c r="O3729" s="12">
        <v>4</v>
      </c>
      <c r="P3729" s="12">
        <v>0</v>
      </c>
      <c r="Q3729" s="12">
        <v>0</v>
      </c>
      <c r="R3729" s="12">
        <v>76736</v>
      </c>
      <c r="S3729" s="59">
        <v>6.2219178082191782</v>
      </c>
      <c r="T3729" s="59">
        <v>31.926027397260274</v>
      </c>
      <c r="U3729" s="12">
        <v>2</v>
      </c>
      <c r="V3729" s="12">
        <v>2</v>
      </c>
      <c r="W3729" s="12">
        <v>1</v>
      </c>
      <c r="X3729" s="12">
        <v>2</v>
      </c>
      <c r="Y3729" s="12">
        <v>3</v>
      </c>
      <c r="Z3729" s="58">
        <v>0</v>
      </c>
      <c r="AA3729" s="58">
        <v>0</v>
      </c>
      <c r="AB3729" s="58">
        <v>0</v>
      </c>
      <c r="AC3729" s="58" t="s">
        <v>91</v>
      </c>
    </row>
    <row r="3730" spans="1:29" x14ac:dyDescent="0.3">
      <c r="A3730" s="57">
        <v>2224686208</v>
      </c>
      <c r="B3730" s="12" t="s">
        <v>3673</v>
      </c>
      <c r="C3730" s="58" t="s">
        <v>109</v>
      </c>
      <c r="D3730" s="58" t="s">
        <v>112</v>
      </c>
      <c r="E3730" s="58"/>
      <c r="F3730" s="58"/>
      <c r="G3730" s="58">
        <f>+IF(F3730&gt;K3730+100000,F3730-K3730,0)</f>
        <v>0</v>
      </c>
      <c r="H3730" s="58"/>
      <c r="I3730" s="58"/>
      <c r="J3730" s="58"/>
      <c r="K3730" s="58">
        <v>3090947</v>
      </c>
      <c r="L3730" s="12" t="s">
        <v>91</v>
      </c>
      <c r="M3730" s="12" t="s">
        <v>91</v>
      </c>
      <c r="N3730" s="12" t="s">
        <v>91</v>
      </c>
      <c r="O3730" s="12">
        <v>4</v>
      </c>
      <c r="P3730" s="12">
        <v>0</v>
      </c>
      <c r="Q3730" s="12">
        <v>0</v>
      </c>
      <c r="R3730" s="12">
        <v>76520</v>
      </c>
      <c r="S3730" s="59">
        <v>5.7534246575342465</v>
      </c>
      <c r="T3730" s="59">
        <v>26.241095890410961</v>
      </c>
      <c r="U3730" s="12">
        <v>2</v>
      </c>
      <c r="V3730" s="12">
        <v>0</v>
      </c>
      <c r="W3730" s="12">
        <v>1</v>
      </c>
      <c r="X3730" s="12">
        <v>2</v>
      </c>
      <c r="Y3730" s="12">
        <v>1</v>
      </c>
      <c r="Z3730" s="58">
        <v>0</v>
      </c>
      <c r="AA3730" s="58">
        <v>0</v>
      </c>
      <c r="AB3730" s="58">
        <v>0</v>
      </c>
      <c r="AC3730" s="58" t="s">
        <v>91</v>
      </c>
    </row>
    <row r="3731" spans="1:29" x14ac:dyDescent="0.3">
      <c r="A3731" s="57">
        <v>4420224</v>
      </c>
      <c r="B3731" s="12" t="s">
        <v>3676</v>
      </c>
      <c r="C3731" s="58" t="s">
        <v>109</v>
      </c>
      <c r="D3731" s="58" t="s">
        <v>112</v>
      </c>
      <c r="E3731" s="58">
        <v>1345816</v>
      </c>
      <c r="F3731" s="58"/>
      <c r="G3731" s="58">
        <f>+IF(F3731&gt;K3731+100000,F3731-K3731,0)</f>
        <v>0</v>
      </c>
      <c r="H3731" s="58"/>
      <c r="I3731" s="58"/>
      <c r="J3731" s="58"/>
      <c r="K3731" s="58">
        <v>3093405</v>
      </c>
      <c r="L3731" s="12" t="s">
        <v>91</v>
      </c>
      <c r="M3731" s="12" t="s">
        <v>91</v>
      </c>
      <c r="N3731" s="12" t="s">
        <v>91</v>
      </c>
      <c r="O3731" s="12">
        <v>4</v>
      </c>
      <c r="P3731" s="12">
        <v>0</v>
      </c>
      <c r="Q3731" s="12">
        <v>0</v>
      </c>
      <c r="R3731" s="12">
        <v>76892</v>
      </c>
      <c r="S3731" s="59">
        <v>3.3589041095890413</v>
      </c>
      <c r="T3731" s="59">
        <v>46.556164383561644</v>
      </c>
      <c r="U3731" s="12">
        <v>1</v>
      </c>
      <c r="V3731" s="12">
        <v>4</v>
      </c>
      <c r="W3731" s="12">
        <v>2</v>
      </c>
      <c r="X3731" s="12">
        <v>4</v>
      </c>
      <c r="Y3731" s="12">
        <v>3</v>
      </c>
      <c r="Z3731" s="58">
        <v>0</v>
      </c>
      <c r="AA3731" s="58">
        <v>0</v>
      </c>
      <c r="AB3731" s="58">
        <v>0</v>
      </c>
      <c r="AC3731" s="58" t="s">
        <v>91</v>
      </c>
    </row>
    <row r="3732" spans="1:29" x14ac:dyDescent="0.3">
      <c r="A3732" s="57">
        <v>2244284046</v>
      </c>
      <c r="B3732" s="12" t="s">
        <v>3677</v>
      </c>
      <c r="C3732" s="58" t="s">
        <v>109</v>
      </c>
      <c r="D3732" s="58" t="s">
        <v>112</v>
      </c>
      <c r="E3732" s="58">
        <v>416934</v>
      </c>
      <c r="F3732" s="58"/>
      <c r="G3732" s="58">
        <f>+IF(F3732&gt;K3732+100000,F3732-K3732,0)</f>
        <v>0</v>
      </c>
      <c r="H3732" s="58"/>
      <c r="I3732" s="58"/>
      <c r="J3732" s="58"/>
      <c r="K3732" s="58">
        <v>3093405</v>
      </c>
      <c r="L3732" s="12" t="s">
        <v>91</v>
      </c>
      <c r="M3732" s="12" t="s">
        <v>91</v>
      </c>
      <c r="N3732" s="12" t="s">
        <v>91</v>
      </c>
      <c r="O3732" s="12">
        <v>4</v>
      </c>
      <c r="P3732" s="12">
        <v>0</v>
      </c>
      <c r="Q3732" s="12">
        <v>0</v>
      </c>
      <c r="R3732" s="12">
        <v>76130</v>
      </c>
      <c r="S3732" s="59">
        <v>3.3698630136986303</v>
      </c>
      <c r="T3732" s="59">
        <v>27.917808219178081</v>
      </c>
      <c r="U3732" s="12">
        <v>1</v>
      </c>
      <c r="V3732" s="12">
        <v>0</v>
      </c>
      <c r="W3732" s="12">
        <v>1</v>
      </c>
      <c r="X3732" s="12">
        <v>4</v>
      </c>
      <c r="Y3732" s="12">
        <v>1</v>
      </c>
      <c r="Z3732" s="58">
        <v>0</v>
      </c>
      <c r="AA3732" s="58">
        <v>0</v>
      </c>
      <c r="AB3732" s="58">
        <v>0</v>
      </c>
      <c r="AC3732" s="58" t="s">
        <v>91</v>
      </c>
    </row>
    <row r="3733" spans="1:29" x14ac:dyDescent="0.3">
      <c r="A3733" s="57">
        <v>2224844026</v>
      </c>
      <c r="B3733" s="12" t="s">
        <v>3680</v>
      </c>
      <c r="C3733" s="58" t="s">
        <v>108</v>
      </c>
      <c r="D3733" s="58" t="s">
        <v>113</v>
      </c>
      <c r="E3733" s="58"/>
      <c r="F3733" s="58">
        <v>3156833</v>
      </c>
      <c r="G3733" s="58">
        <f>+IF(F3733&gt;K3733+100000,F3733-K3733,0)</f>
        <v>0</v>
      </c>
      <c r="H3733" s="58">
        <v>177292</v>
      </c>
      <c r="I3733" s="58">
        <v>0</v>
      </c>
      <c r="J3733" s="58">
        <v>2158300</v>
      </c>
      <c r="K3733" s="58">
        <v>3094385</v>
      </c>
      <c r="L3733" s="12" t="s">
        <v>87</v>
      </c>
      <c r="M3733" s="12" t="s">
        <v>89</v>
      </c>
      <c r="N3733" s="12" t="s">
        <v>10</v>
      </c>
      <c r="O3733" s="12">
        <v>4</v>
      </c>
      <c r="P3733" s="12">
        <v>0</v>
      </c>
      <c r="Q3733" s="12">
        <v>0</v>
      </c>
      <c r="R3733" s="12">
        <v>76001</v>
      </c>
      <c r="S3733" s="59">
        <v>5.6684931506849319</v>
      </c>
      <c r="T3733" s="59">
        <v>26.684931506849313</v>
      </c>
      <c r="U3733" s="12">
        <v>2</v>
      </c>
      <c r="V3733" s="12">
        <v>0</v>
      </c>
      <c r="W3733" s="12">
        <v>1</v>
      </c>
      <c r="X3733" s="12">
        <v>2</v>
      </c>
      <c r="Y3733" s="12">
        <v>1</v>
      </c>
      <c r="Z3733" s="58">
        <v>0</v>
      </c>
      <c r="AA3733" s="58">
        <v>0</v>
      </c>
      <c r="AB3733" s="58">
        <v>0</v>
      </c>
      <c r="AC3733" s="58" t="s">
        <v>91</v>
      </c>
    </row>
    <row r="3734" spans="1:29" x14ac:dyDescent="0.3">
      <c r="A3734" s="57">
        <v>42406842</v>
      </c>
      <c r="B3734" s="12" t="s">
        <v>3682</v>
      </c>
      <c r="C3734" s="58" t="s">
        <v>108</v>
      </c>
      <c r="D3734" s="58" t="s">
        <v>29</v>
      </c>
      <c r="E3734" s="58">
        <v>154955</v>
      </c>
      <c r="F3734" s="58">
        <v>4081497</v>
      </c>
      <c r="G3734" s="58">
        <f>+IF(F3734&gt;K3734+100000,F3734-K3734,0)</f>
        <v>984980</v>
      </c>
      <c r="H3734" s="58">
        <v>150503</v>
      </c>
      <c r="I3734" s="58">
        <v>0</v>
      </c>
      <c r="J3734" s="58">
        <v>1200000</v>
      </c>
      <c r="K3734" s="58">
        <v>3096517</v>
      </c>
      <c r="L3734" s="12" t="s">
        <v>87</v>
      </c>
      <c r="M3734" s="12" t="s">
        <v>89</v>
      </c>
      <c r="N3734" s="12" t="s">
        <v>10</v>
      </c>
      <c r="O3734" s="12">
        <v>4</v>
      </c>
      <c r="P3734" s="12">
        <v>0</v>
      </c>
      <c r="Q3734" s="12">
        <v>0</v>
      </c>
      <c r="R3734" s="12">
        <v>76130</v>
      </c>
      <c r="S3734" s="59">
        <v>5.5835616438356164</v>
      </c>
      <c r="T3734" s="59">
        <v>39.194520547945203</v>
      </c>
      <c r="U3734" s="12">
        <v>2</v>
      </c>
      <c r="V3734" s="12">
        <v>3</v>
      </c>
      <c r="W3734" s="12">
        <v>1</v>
      </c>
      <c r="X3734" s="12">
        <v>2</v>
      </c>
      <c r="Y3734" s="12">
        <v>1</v>
      </c>
      <c r="Z3734" s="58">
        <v>0</v>
      </c>
      <c r="AA3734" s="58">
        <v>0</v>
      </c>
      <c r="AB3734" s="58">
        <v>0</v>
      </c>
      <c r="AC3734" s="58" t="s">
        <v>91</v>
      </c>
    </row>
    <row r="3735" spans="1:29" x14ac:dyDescent="0.3">
      <c r="A3735" s="57">
        <v>2224626246</v>
      </c>
      <c r="B3735" s="12" t="s">
        <v>3685</v>
      </c>
      <c r="C3735" s="58" t="s">
        <v>109</v>
      </c>
      <c r="D3735" s="58" t="s">
        <v>117</v>
      </c>
      <c r="E3735" s="58">
        <v>3442170</v>
      </c>
      <c r="F3735" s="58"/>
      <c r="G3735" s="58">
        <f>+IF(F3735&gt;K3735+100000,F3735-K3735,0)</f>
        <v>0</v>
      </c>
      <c r="H3735" s="58"/>
      <c r="I3735" s="58"/>
      <c r="J3735" s="58"/>
      <c r="K3735" s="58">
        <v>3102745</v>
      </c>
      <c r="L3735" s="12" t="s">
        <v>91</v>
      </c>
      <c r="M3735" s="12" t="s">
        <v>91</v>
      </c>
      <c r="N3735" s="12" t="s">
        <v>91</v>
      </c>
      <c r="O3735" s="12">
        <v>4</v>
      </c>
      <c r="P3735" s="12">
        <v>0</v>
      </c>
      <c r="Q3735" s="12">
        <v>0</v>
      </c>
      <c r="R3735" s="12">
        <v>76130</v>
      </c>
      <c r="S3735" s="59">
        <v>5.9095890410958907</v>
      </c>
      <c r="T3735" s="59">
        <v>34.065753424657537</v>
      </c>
      <c r="U3735" s="12">
        <v>2</v>
      </c>
      <c r="V3735" s="12">
        <v>0</v>
      </c>
      <c r="W3735" s="12">
        <v>1</v>
      </c>
      <c r="X3735" s="12">
        <v>2</v>
      </c>
      <c r="Y3735" s="12">
        <v>1</v>
      </c>
      <c r="Z3735" s="58">
        <v>0</v>
      </c>
      <c r="AA3735" s="58">
        <v>0</v>
      </c>
      <c r="AB3735" s="58">
        <v>0</v>
      </c>
      <c r="AC3735" s="58" t="s">
        <v>91</v>
      </c>
    </row>
    <row r="3736" spans="1:29" x14ac:dyDescent="0.3">
      <c r="A3736" s="57">
        <v>2086022260</v>
      </c>
      <c r="B3736" s="12" t="s">
        <v>3686</v>
      </c>
      <c r="C3736" s="58" t="s">
        <v>108</v>
      </c>
      <c r="D3736" s="58" t="s">
        <v>29</v>
      </c>
      <c r="E3736" s="58">
        <v>3000</v>
      </c>
      <c r="F3736" s="58">
        <v>3851849</v>
      </c>
      <c r="G3736" s="58">
        <f>+IF(F3736&gt;K3736+100000,F3736-K3736,0)</f>
        <v>747464</v>
      </c>
      <c r="H3736" s="58">
        <v>177766</v>
      </c>
      <c r="I3736" s="58">
        <v>0</v>
      </c>
      <c r="J3736" s="58">
        <v>700000</v>
      </c>
      <c r="K3736" s="58">
        <v>3104385</v>
      </c>
      <c r="L3736" s="12" t="s">
        <v>87</v>
      </c>
      <c r="M3736" s="12" t="s">
        <v>89</v>
      </c>
      <c r="N3736" s="12" t="s">
        <v>10</v>
      </c>
      <c r="O3736" s="12">
        <v>4</v>
      </c>
      <c r="P3736" s="12">
        <v>0</v>
      </c>
      <c r="Q3736" s="12">
        <v>0</v>
      </c>
      <c r="R3736" s="12">
        <v>76130</v>
      </c>
      <c r="S3736" s="59">
        <v>5.7150684931506852</v>
      </c>
      <c r="T3736" s="59">
        <v>32.994520547945207</v>
      </c>
      <c r="U3736" s="12">
        <v>2</v>
      </c>
      <c r="V3736" s="12">
        <v>0</v>
      </c>
      <c r="W3736" s="12">
        <v>1</v>
      </c>
      <c r="X3736" s="12">
        <v>2</v>
      </c>
      <c r="Y3736" s="12">
        <v>1</v>
      </c>
      <c r="Z3736" s="58">
        <v>0</v>
      </c>
      <c r="AA3736" s="58">
        <v>0</v>
      </c>
      <c r="AB3736" s="58">
        <v>0</v>
      </c>
      <c r="AC3736" s="58" t="s">
        <v>91</v>
      </c>
    </row>
    <row r="3737" spans="1:29" x14ac:dyDescent="0.3">
      <c r="A3737" s="57">
        <v>2044022440</v>
      </c>
      <c r="B3737" s="12" t="s">
        <v>3688</v>
      </c>
      <c r="C3737" s="58" t="s">
        <v>108</v>
      </c>
      <c r="D3737" s="58" t="s">
        <v>113</v>
      </c>
      <c r="E3737" s="58"/>
      <c r="F3737" s="58">
        <v>317473</v>
      </c>
      <c r="G3737" s="58">
        <f>+IF(F3737&gt;K3737+100000,F3737-K3737,0)</f>
        <v>0</v>
      </c>
      <c r="H3737" s="58">
        <v>160500</v>
      </c>
      <c r="I3737" s="58">
        <v>0</v>
      </c>
      <c r="J3737" s="58">
        <v>0</v>
      </c>
      <c r="K3737" s="58">
        <v>3108770</v>
      </c>
      <c r="L3737" s="12" t="s">
        <v>88</v>
      </c>
      <c r="M3737" s="12" t="s">
        <v>89</v>
      </c>
      <c r="N3737" s="12" t="s">
        <v>10</v>
      </c>
      <c r="O3737" s="12">
        <v>4</v>
      </c>
      <c r="P3737" s="12">
        <v>0</v>
      </c>
      <c r="Q3737" s="12">
        <v>0</v>
      </c>
      <c r="R3737" s="12">
        <v>13052</v>
      </c>
      <c r="S3737" s="59">
        <v>8.3424657534246567</v>
      </c>
      <c r="T3737" s="59">
        <v>36.479452054794521</v>
      </c>
      <c r="U3737" s="12">
        <v>1</v>
      </c>
      <c r="V3737" s="12">
        <v>1</v>
      </c>
      <c r="W3737" s="12">
        <v>1</v>
      </c>
      <c r="X3737" s="12">
        <v>2</v>
      </c>
      <c r="Y3737" s="12">
        <v>3</v>
      </c>
      <c r="Z3737" s="58">
        <v>0</v>
      </c>
      <c r="AA3737" s="58">
        <v>0</v>
      </c>
      <c r="AB3737" s="58">
        <v>0</v>
      </c>
      <c r="AC3737" s="58" t="s">
        <v>91</v>
      </c>
    </row>
    <row r="3738" spans="1:29" x14ac:dyDescent="0.3">
      <c r="A3738" s="57">
        <v>2020828626</v>
      </c>
      <c r="B3738" s="12" t="s">
        <v>3689</v>
      </c>
      <c r="C3738" s="58" t="s">
        <v>109</v>
      </c>
      <c r="D3738" s="58" t="s">
        <v>117</v>
      </c>
      <c r="E3738" s="58">
        <v>64240253</v>
      </c>
      <c r="F3738" s="58"/>
      <c r="G3738" s="58">
        <f>+IF(F3738&gt;K3738+100000,F3738-K3738,0)</f>
        <v>0</v>
      </c>
      <c r="H3738" s="58"/>
      <c r="I3738" s="58"/>
      <c r="J3738" s="58"/>
      <c r="K3738" s="58">
        <v>3109216</v>
      </c>
      <c r="L3738" s="12" t="s">
        <v>91</v>
      </c>
      <c r="M3738" s="12" t="s">
        <v>91</v>
      </c>
      <c r="N3738" s="12" t="s">
        <v>91</v>
      </c>
      <c r="O3738" s="12">
        <v>4</v>
      </c>
      <c r="P3738" s="12">
        <v>0</v>
      </c>
      <c r="Q3738" s="12">
        <v>0</v>
      </c>
      <c r="R3738" s="12">
        <v>11001</v>
      </c>
      <c r="S3738" s="59">
        <v>2.4684931506849317</v>
      </c>
      <c r="T3738" s="59">
        <v>35.895890410958906</v>
      </c>
      <c r="U3738" s="12">
        <v>2</v>
      </c>
      <c r="V3738" s="12">
        <v>0</v>
      </c>
      <c r="W3738" s="12">
        <v>2</v>
      </c>
      <c r="X3738" s="12">
        <v>3</v>
      </c>
      <c r="Y3738" s="12">
        <v>1</v>
      </c>
      <c r="Z3738" s="58">
        <v>0</v>
      </c>
      <c r="AA3738" s="58">
        <v>0</v>
      </c>
      <c r="AB3738" s="58">
        <v>0</v>
      </c>
      <c r="AC3738" s="58" t="s">
        <v>91</v>
      </c>
    </row>
    <row r="3739" spans="1:29" x14ac:dyDescent="0.3">
      <c r="A3739" s="57">
        <v>4028064</v>
      </c>
      <c r="B3739" s="12" t="s">
        <v>3690</v>
      </c>
      <c r="C3739" s="58" t="s">
        <v>108</v>
      </c>
      <c r="D3739" s="58" t="s">
        <v>113</v>
      </c>
      <c r="E3739" s="58">
        <v>770000</v>
      </c>
      <c r="F3739" s="58">
        <v>2085055</v>
      </c>
      <c r="G3739" s="58">
        <f>+IF(F3739&gt;K3739+100000,F3739-K3739,0)</f>
        <v>0</v>
      </c>
      <c r="H3739" s="58">
        <v>106660</v>
      </c>
      <c r="I3739" s="58">
        <v>0</v>
      </c>
      <c r="J3739" s="58">
        <v>0</v>
      </c>
      <c r="K3739" s="58">
        <v>3112260</v>
      </c>
      <c r="L3739" s="12" t="s">
        <v>88</v>
      </c>
      <c r="M3739" s="12" t="s">
        <v>89</v>
      </c>
      <c r="N3739" s="12" t="s">
        <v>10</v>
      </c>
      <c r="O3739" s="12">
        <v>4</v>
      </c>
      <c r="P3739" s="12">
        <v>0</v>
      </c>
      <c r="Q3739" s="12">
        <v>0</v>
      </c>
      <c r="R3739" s="12">
        <v>13052</v>
      </c>
      <c r="S3739" s="59">
        <v>6.0465753424657533</v>
      </c>
      <c r="T3739" s="59">
        <v>47.254794520547946</v>
      </c>
      <c r="U3739" s="12">
        <v>1</v>
      </c>
      <c r="V3739" s="12">
        <v>2</v>
      </c>
      <c r="W3739" s="12">
        <v>1</v>
      </c>
      <c r="X3739" s="12">
        <v>3</v>
      </c>
      <c r="Y3739" s="12">
        <v>3</v>
      </c>
      <c r="Z3739" s="58">
        <v>0</v>
      </c>
      <c r="AA3739" s="58">
        <v>0</v>
      </c>
      <c r="AB3739" s="58">
        <v>0</v>
      </c>
      <c r="AC3739" s="58" t="s">
        <v>91</v>
      </c>
    </row>
    <row r="3740" spans="1:29" x14ac:dyDescent="0.3">
      <c r="A3740" s="57">
        <v>6226800</v>
      </c>
      <c r="B3740" s="12" t="s">
        <v>3694</v>
      </c>
      <c r="C3740" s="58" t="s">
        <v>109</v>
      </c>
      <c r="D3740" s="58" t="s">
        <v>112</v>
      </c>
      <c r="E3740" s="58"/>
      <c r="F3740" s="58"/>
      <c r="G3740" s="58">
        <f>+IF(F3740&gt;K3740+100000,F3740-K3740,0)</f>
        <v>0</v>
      </c>
      <c r="H3740" s="58"/>
      <c r="I3740" s="58"/>
      <c r="J3740" s="58"/>
      <c r="K3740" s="58">
        <v>3120947</v>
      </c>
      <c r="L3740" s="12" t="s">
        <v>91</v>
      </c>
      <c r="M3740" s="12" t="s">
        <v>91</v>
      </c>
      <c r="N3740" s="12" t="s">
        <v>91</v>
      </c>
      <c r="O3740" s="12">
        <v>4</v>
      </c>
      <c r="P3740" s="12">
        <v>0</v>
      </c>
      <c r="Q3740" s="12">
        <v>0</v>
      </c>
      <c r="R3740" s="12">
        <v>76130</v>
      </c>
      <c r="S3740" s="59">
        <v>5.9095890410958907</v>
      </c>
      <c r="T3740" s="59">
        <v>59.986301369863014</v>
      </c>
      <c r="U3740" s="12">
        <v>1</v>
      </c>
      <c r="V3740" s="12">
        <v>2</v>
      </c>
      <c r="W3740" s="12">
        <v>2</v>
      </c>
      <c r="X3740" s="12">
        <v>2</v>
      </c>
      <c r="Y3740" s="12">
        <v>1</v>
      </c>
      <c r="Z3740" s="58">
        <v>0</v>
      </c>
      <c r="AA3740" s="58">
        <v>0</v>
      </c>
      <c r="AB3740" s="58">
        <v>0</v>
      </c>
      <c r="AC3740" s="58" t="s">
        <v>91</v>
      </c>
    </row>
    <row r="3741" spans="1:29" x14ac:dyDescent="0.3">
      <c r="A3741" s="57">
        <v>2044022080</v>
      </c>
      <c r="B3741" s="12" t="s">
        <v>3695</v>
      </c>
      <c r="C3741" s="58" t="s">
        <v>108</v>
      </c>
      <c r="D3741" s="58" t="s">
        <v>113</v>
      </c>
      <c r="E3741" s="58"/>
      <c r="F3741" s="58">
        <v>1546552</v>
      </c>
      <c r="G3741" s="58">
        <f>+IF(F3741&gt;K3741+100000,F3741-K3741,0)</f>
        <v>0</v>
      </c>
      <c r="H3741" s="58">
        <v>108562</v>
      </c>
      <c r="I3741" s="58">
        <v>0</v>
      </c>
      <c r="J3741" s="58">
        <v>0</v>
      </c>
      <c r="K3741" s="58">
        <v>3126375</v>
      </c>
      <c r="L3741" s="12" t="s">
        <v>88</v>
      </c>
      <c r="M3741" s="12" t="s">
        <v>89</v>
      </c>
      <c r="N3741" s="12" t="s">
        <v>10</v>
      </c>
      <c r="O3741" s="12">
        <v>4</v>
      </c>
      <c r="P3741" s="12">
        <v>0</v>
      </c>
      <c r="Q3741" s="12">
        <v>0</v>
      </c>
      <c r="R3741" s="12">
        <v>13052</v>
      </c>
      <c r="S3741" s="59">
        <v>2.1972602739726028</v>
      </c>
      <c r="T3741" s="59">
        <v>33.679452054794524</v>
      </c>
      <c r="U3741" s="12">
        <v>1</v>
      </c>
      <c r="V3741" s="12">
        <v>5</v>
      </c>
      <c r="W3741" s="12">
        <v>1</v>
      </c>
      <c r="X3741" s="12">
        <v>4</v>
      </c>
      <c r="Y3741" s="12">
        <v>2</v>
      </c>
      <c r="Z3741" s="58">
        <v>0</v>
      </c>
      <c r="AA3741" s="58">
        <v>0</v>
      </c>
      <c r="AB3741" s="58">
        <v>0</v>
      </c>
      <c r="AC3741" s="58" t="s">
        <v>91</v>
      </c>
    </row>
    <row r="3742" spans="1:29" x14ac:dyDescent="0.3">
      <c r="A3742" s="57">
        <v>84246246</v>
      </c>
      <c r="B3742" s="12" t="s">
        <v>3696</v>
      </c>
      <c r="C3742" s="58" t="s">
        <v>108</v>
      </c>
      <c r="D3742" s="58" t="s">
        <v>29</v>
      </c>
      <c r="E3742" s="58"/>
      <c r="F3742" s="58">
        <v>3956319</v>
      </c>
      <c r="G3742" s="58">
        <f>+IF(F3742&gt;K3742+100000,F3742-K3742,0)</f>
        <v>829499</v>
      </c>
      <c r="H3742" s="58">
        <v>143758</v>
      </c>
      <c r="I3742" s="58">
        <v>0</v>
      </c>
      <c r="J3742" s="58">
        <v>0</v>
      </c>
      <c r="K3742" s="58">
        <v>3126820</v>
      </c>
      <c r="L3742" s="12" t="s">
        <v>88</v>
      </c>
      <c r="M3742" s="12" t="s">
        <v>89</v>
      </c>
      <c r="N3742" s="12" t="s">
        <v>10</v>
      </c>
      <c r="O3742" s="12">
        <v>4</v>
      </c>
      <c r="P3742" s="12">
        <v>0</v>
      </c>
      <c r="Q3742" s="12">
        <v>0</v>
      </c>
      <c r="R3742" s="12">
        <v>13838</v>
      </c>
      <c r="S3742" s="59">
        <v>5.7945205479452051</v>
      </c>
      <c r="T3742" s="59">
        <v>56.594520547945208</v>
      </c>
      <c r="U3742" s="12">
        <v>1</v>
      </c>
      <c r="V3742" s="12">
        <v>2</v>
      </c>
      <c r="W3742" s="12">
        <v>1</v>
      </c>
      <c r="X3742" s="12">
        <v>2</v>
      </c>
      <c r="Y3742" s="12">
        <v>3</v>
      </c>
      <c r="Z3742" s="58">
        <v>0</v>
      </c>
      <c r="AA3742" s="58">
        <v>0</v>
      </c>
      <c r="AB3742" s="58">
        <v>0</v>
      </c>
      <c r="AC3742" s="58" t="s">
        <v>91</v>
      </c>
    </row>
    <row r="3743" spans="1:29" x14ac:dyDescent="0.3">
      <c r="A3743" s="57">
        <v>2200062800</v>
      </c>
      <c r="B3743" s="12" t="s">
        <v>3700</v>
      </c>
      <c r="C3743" s="58" t="s">
        <v>109</v>
      </c>
      <c r="D3743" s="58" t="s">
        <v>112</v>
      </c>
      <c r="E3743" s="58"/>
      <c r="F3743" s="58"/>
      <c r="G3743" s="58">
        <f>+IF(F3743&gt;K3743+100000,F3743-K3743,0)</f>
        <v>0</v>
      </c>
      <c r="H3743" s="58"/>
      <c r="I3743" s="58"/>
      <c r="J3743" s="58"/>
      <c r="K3743" s="58">
        <v>3134629</v>
      </c>
      <c r="L3743" s="12" t="s">
        <v>91</v>
      </c>
      <c r="M3743" s="12" t="s">
        <v>91</v>
      </c>
      <c r="N3743" s="12" t="s">
        <v>91</v>
      </c>
      <c r="O3743" s="12">
        <v>4</v>
      </c>
      <c r="P3743" s="12">
        <v>0</v>
      </c>
      <c r="Q3743" s="12">
        <v>0</v>
      </c>
      <c r="R3743" s="12">
        <v>68679</v>
      </c>
      <c r="S3743" s="59">
        <v>5.0630136986301366</v>
      </c>
      <c r="T3743" s="59">
        <v>34.063013698630137</v>
      </c>
      <c r="U3743" s="12">
        <v>1</v>
      </c>
      <c r="V3743" s="12">
        <v>4</v>
      </c>
      <c r="W3743" s="12">
        <v>1</v>
      </c>
      <c r="X3743" s="12">
        <v>4</v>
      </c>
      <c r="Y3743" s="12">
        <v>1</v>
      </c>
      <c r="Z3743" s="58">
        <v>0</v>
      </c>
      <c r="AA3743" s="58">
        <v>0</v>
      </c>
      <c r="AB3743" s="58">
        <v>0</v>
      </c>
      <c r="AC3743" s="58" t="s">
        <v>91</v>
      </c>
    </row>
    <row r="3744" spans="1:29" x14ac:dyDescent="0.3">
      <c r="A3744" s="57">
        <v>4426284</v>
      </c>
      <c r="B3744" s="12" t="s">
        <v>3703</v>
      </c>
      <c r="C3744" s="58" t="s">
        <v>108</v>
      </c>
      <c r="D3744" s="58" t="s">
        <v>113</v>
      </c>
      <c r="E3744" s="58">
        <v>83734</v>
      </c>
      <c r="F3744" s="58">
        <v>1433095</v>
      </c>
      <c r="G3744" s="58">
        <f>+IF(F3744&gt;K3744+100000,F3744-K3744,0)</f>
        <v>0</v>
      </c>
      <c r="H3744" s="58">
        <v>108612</v>
      </c>
      <c r="I3744" s="58">
        <v>0</v>
      </c>
      <c r="J3744" s="58">
        <v>0</v>
      </c>
      <c r="K3744" s="58">
        <v>3140051</v>
      </c>
      <c r="L3744" s="12" t="s">
        <v>88</v>
      </c>
      <c r="M3744" s="12" t="s">
        <v>89</v>
      </c>
      <c r="N3744" s="12" t="s">
        <v>10</v>
      </c>
      <c r="O3744" s="12">
        <v>4</v>
      </c>
      <c r="P3744" s="12">
        <v>0</v>
      </c>
      <c r="Q3744" s="12">
        <v>0</v>
      </c>
      <c r="R3744" s="12">
        <v>76001</v>
      </c>
      <c r="S3744" s="59">
        <v>5.8328767123287673</v>
      </c>
      <c r="T3744" s="59">
        <v>47.56986301369863</v>
      </c>
      <c r="U3744" s="12">
        <v>1</v>
      </c>
      <c r="V3744" s="12">
        <v>2</v>
      </c>
      <c r="W3744" s="12">
        <v>2</v>
      </c>
      <c r="X3744" s="12">
        <v>3</v>
      </c>
      <c r="Y3744" s="12">
        <v>1</v>
      </c>
      <c r="Z3744" s="58">
        <v>0</v>
      </c>
      <c r="AA3744" s="58">
        <v>0</v>
      </c>
      <c r="AB3744" s="58">
        <v>0</v>
      </c>
      <c r="AC3744" s="58" t="s">
        <v>91</v>
      </c>
    </row>
    <row r="3745" spans="1:29" x14ac:dyDescent="0.3">
      <c r="A3745" s="57">
        <v>2006044686</v>
      </c>
      <c r="B3745" s="12" t="s">
        <v>3704</v>
      </c>
      <c r="C3745" s="58" t="s">
        <v>109</v>
      </c>
      <c r="D3745" s="58" t="s">
        <v>112</v>
      </c>
      <c r="E3745" s="58">
        <v>25083</v>
      </c>
      <c r="F3745" s="58"/>
      <c r="G3745" s="58">
        <f>+IF(F3745&gt;K3745+100000,F3745-K3745,0)</f>
        <v>0</v>
      </c>
      <c r="H3745" s="58"/>
      <c r="I3745" s="58"/>
      <c r="J3745" s="58"/>
      <c r="K3745" s="58">
        <v>3145570</v>
      </c>
      <c r="L3745" s="12" t="s">
        <v>91</v>
      </c>
      <c r="M3745" s="12" t="s">
        <v>91</v>
      </c>
      <c r="N3745" s="12" t="s">
        <v>91</v>
      </c>
      <c r="O3745" s="12">
        <v>4</v>
      </c>
      <c r="P3745" s="12">
        <v>0</v>
      </c>
      <c r="Q3745" s="12">
        <v>0</v>
      </c>
      <c r="R3745" s="12">
        <v>68307</v>
      </c>
      <c r="S3745" s="59">
        <v>8.6767123287671239</v>
      </c>
      <c r="T3745" s="59">
        <v>28.043835616438358</v>
      </c>
      <c r="U3745" s="12">
        <v>2</v>
      </c>
      <c r="V3745" s="12">
        <v>5</v>
      </c>
      <c r="W3745" s="12">
        <v>2</v>
      </c>
      <c r="X3745" s="12">
        <v>4</v>
      </c>
      <c r="Y3745" s="12">
        <v>1</v>
      </c>
      <c r="Z3745" s="58">
        <v>0</v>
      </c>
      <c r="AA3745" s="58">
        <v>0</v>
      </c>
      <c r="AB3745" s="58">
        <v>0</v>
      </c>
      <c r="AC3745" s="58" t="s">
        <v>91</v>
      </c>
    </row>
    <row r="3746" spans="1:29" x14ac:dyDescent="0.3">
      <c r="A3746" s="57">
        <v>4288282</v>
      </c>
      <c r="B3746" s="12" t="s">
        <v>3705</v>
      </c>
      <c r="C3746" s="58" t="s">
        <v>108</v>
      </c>
      <c r="D3746" s="58" t="s">
        <v>113</v>
      </c>
      <c r="E3746" s="58">
        <v>66936</v>
      </c>
      <c r="F3746" s="58">
        <v>2251451</v>
      </c>
      <c r="G3746" s="58">
        <f>+IF(F3746&gt;K3746+100000,F3746-K3746,0)</f>
        <v>0</v>
      </c>
      <c r="H3746" s="58">
        <v>107358</v>
      </c>
      <c r="I3746" s="58">
        <v>0</v>
      </c>
      <c r="J3746" s="58">
        <v>0</v>
      </c>
      <c r="K3746" s="58">
        <v>3148517</v>
      </c>
      <c r="L3746" s="12" t="s">
        <v>88</v>
      </c>
      <c r="M3746" s="12" t="s">
        <v>89</v>
      </c>
      <c r="N3746" s="12" t="s">
        <v>10</v>
      </c>
      <c r="O3746" s="12">
        <v>4</v>
      </c>
      <c r="P3746" s="12">
        <v>0</v>
      </c>
      <c r="Q3746" s="12">
        <v>0</v>
      </c>
      <c r="R3746" s="12">
        <v>76130</v>
      </c>
      <c r="S3746" s="59">
        <v>5.6684931506849319</v>
      </c>
      <c r="T3746" s="59">
        <v>51.052054794520551</v>
      </c>
      <c r="U3746" s="12">
        <v>1</v>
      </c>
      <c r="V3746" s="12">
        <v>2</v>
      </c>
      <c r="W3746" s="12">
        <v>2</v>
      </c>
      <c r="X3746" s="12">
        <v>2</v>
      </c>
      <c r="Y3746" s="12">
        <v>1</v>
      </c>
      <c r="Z3746" s="58">
        <v>0</v>
      </c>
      <c r="AA3746" s="58">
        <v>0</v>
      </c>
      <c r="AB3746" s="58">
        <v>0</v>
      </c>
      <c r="AC3746" s="58" t="s">
        <v>91</v>
      </c>
    </row>
    <row r="3747" spans="1:29" x14ac:dyDescent="0.3">
      <c r="A3747" s="57">
        <v>22280286</v>
      </c>
      <c r="B3747" s="12" t="s">
        <v>3708</v>
      </c>
      <c r="C3747" s="58" t="s">
        <v>106</v>
      </c>
      <c r="D3747" s="58" t="s">
        <v>116</v>
      </c>
      <c r="E3747" s="58">
        <v>11098750</v>
      </c>
      <c r="F3747" s="58">
        <v>19217775</v>
      </c>
      <c r="G3747" s="58">
        <f>+IF(F3747&gt;K3747+100000,F3747-K3747,0)</f>
        <v>16062696</v>
      </c>
      <c r="H3747" s="58">
        <v>497378</v>
      </c>
      <c r="I3747" s="58">
        <v>0</v>
      </c>
      <c r="J3747" s="58">
        <v>8289000</v>
      </c>
      <c r="K3747" s="58">
        <v>3155079</v>
      </c>
      <c r="L3747" s="12" t="s">
        <v>87</v>
      </c>
      <c r="M3747" s="12" t="s">
        <v>89</v>
      </c>
      <c r="N3747" s="12" t="s">
        <v>10</v>
      </c>
      <c r="O3747" s="12">
        <v>4</v>
      </c>
      <c r="P3747" s="12">
        <v>0</v>
      </c>
      <c r="Q3747" s="12">
        <v>0</v>
      </c>
      <c r="R3747" s="12">
        <v>19001</v>
      </c>
      <c r="S3747" s="59">
        <v>5.7945205479452051</v>
      </c>
      <c r="T3747" s="59">
        <v>43.232876712328768</v>
      </c>
      <c r="U3747" s="12">
        <v>1</v>
      </c>
      <c r="V3747" s="12">
        <v>4</v>
      </c>
      <c r="W3747" s="12">
        <v>2</v>
      </c>
      <c r="X3747" s="12">
        <v>4</v>
      </c>
      <c r="Y3747" s="12">
        <v>2</v>
      </c>
      <c r="Z3747" s="58">
        <v>0</v>
      </c>
      <c r="AA3747" s="58">
        <v>0</v>
      </c>
      <c r="AB3747" s="58">
        <v>0</v>
      </c>
      <c r="AC3747" s="58" t="s">
        <v>91</v>
      </c>
    </row>
    <row r="3748" spans="1:29" x14ac:dyDescent="0.3">
      <c r="A3748" s="57">
        <v>2244286820</v>
      </c>
      <c r="B3748" s="12" t="s">
        <v>3710</v>
      </c>
      <c r="C3748" s="58" t="s">
        <v>109</v>
      </c>
      <c r="D3748" s="58" t="s">
        <v>117</v>
      </c>
      <c r="E3748" s="58">
        <v>5952356</v>
      </c>
      <c r="F3748" s="58"/>
      <c r="G3748" s="58">
        <f>+IF(F3748&gt;K3748+100000,F3748-K3748,0)</f>
        <v>0</v>
      </c>
      <c r="H3748" s="58"/>
      <c r="I3748" s="58"/>
      <c r="J3748" s="58"/>
      <c r="K3748" s="58">
        <v>3163079</v>
      </c>
      <c r="L3748" s="12" t="s">
        <v>91</v>
      </c>
      <c r="M3748" s="12" t="s">
        <v>91</v>
      </c>
      <c r="N3748" s="12" t="s">
        <v>91</v>
      </c>
      <c r="O3748" s="12">
        <v>4</v>
      </c>
      <c r="P3748" s="12">
        <v>0</v>
      </c>
      <c r="Q3748" s="12">
        <v>0</v>
      </c>
      <c r="R3748" s="12">
        <v>76001</v>
      </c>
      <c r="S3748" s="59">
        <v>5.9671232876712326</v>
      </c>
      <c r="T3748" s="59">
        <v>26.473972602739725</v>
      </c>
      <c r="U3748" s="12">
        <v>2</v>
      </c>
      <c r="V3748" s="12">
        <v>5</v>
      </c>
      <c r="W3748" s="12">
        <v>2</v>
      </c>
      <c r="X3748" s="12">
        <v>2</v>
      </c>
      <c r="Y3748" s="12">
        <v>1</v>
      </c>
      <c r="Z3748" s="58">
        <v>0</v>
      </c>
      <c r="AA3748" s="58">
        <v>0</v>
      </c>
      <c r="AB3748" s="58">
        <v>0</v>
      </c>
      <c r="AC3748" s="58" t="s">
        <v>91</v>
      </c>
    </row>
    <row r="3749" spans="1:29" x14ac:dyDescent="0.3">
      <c r="A3749" s="57">
        <v>826020</v>
      </c>
      <c r="B3749" s="12" t="s">
        <v>3711</v>
      </c>
      <c r="C3749" s="58" t="s">
        <v>109</v>
      </c>
      <c r="D3749" s="58" t="s">
        <v>117</v>
      </c>
      <c r="E3749" s="58">
        <v>4795414</v>
      </c>
      <c r="F3749" s="58"/>
      <c r="G3749" s="58">
        <f>+IF(F3749&gt;K3749+100000,F3749-K3749,0)</f>
        <v>0</v>
      </c>
      <c r="H3749" s="58"/>
      <c r="I3749" s="58"/>
      <c r="J3749" s="58"/>
      <c r="K3749" s="58">
        <v>3163717</v>
      </c>
      <c r="L3749" s="12" t="s">
        <v>91</v>
      </c>
      <c r="M3749" s="12" t="s">
        <v>91</v>
      </c>
      <c r="N3749" s="12" t="s">
        <v>91</v>
      </c>
      <c r="O3749" s="12">
        <v>4</v>
      </c>
      <c r="P3749" s="12">
        <v>0</v>
      </c>
      <c r="Q3749" s="12">
        <v>0</v>
      </c>
      <c r="R3749" s="12">
        <v>76130</v>
      </c>
      <c r="S3749" s="59">
        <v>3.4328767123287673</v>
      </c>
      <c r="T3749" s="59">
        <v>39.465753424657535</v>
      </c>
      <c r="U3749" s="12">
        <v>2</v>
      </c>
      <c r="V3749" s="12">
        <v>0</v>
      </c>
      <c r="W3749" s="12">
        <v>2</v>
      </c>
      <c r="X3749" s="12">
        <v>3</v>
      </c>
      <c r="Y3749" s="12">
        <v>2</v>
      </c>
      <c r="Z3749" s="58">
        <v>0</v>
      </c>
      <c r="AA3749" s="58">
        <v>0</v>
      </c>
      <c r="AB3749" s="58">
        <v>0</v>
      </c>
      <c r="AC3749" s="58" t="s">
        <v>91</v>
      </c>
    </row>
    <row r="3750" spans="1:29" x14ac:dyDescent="0.3">
      <c r="A3750" s="57">
        <v>4444680</v>
      </c>
      <c r="B3750" s="12" t="s">
        <v>3712</v>
      </c>
      <c r="C3750" s="58" t="s">
        <v>109</v>
      </c>
      <c r="D3750" s="58" t="s">
        <v>112</v>
      </c>
      <c r="E3750" s="58">
        <v>2574952</v>
      </c>
      <c r="F3750" s="58"/>
      <c r="G3750" s="58">
        <f>+IF(F3750&gt;K3750+100000,F3750-K3750,0)</f>
        <v>0</v>
      </c>
      <c r="H3750" s="58"/>
      <c r="I3750" s="58"/>
      <c r="J3750" s="58"/>
      <c r="K3750" s="58">
        <v>3163717</v>
      </c>
      <c r="L3750" s="12" t="s">
        <v>91</v>
      </c>
      <c r="M3750" s="12" t="s">
        <v>91</v>
      </c>
      <c r="N3750" s="12" t="s">
        <v>91</v>
      </c>
      <c r="O3750" s="12">
        <v>4</v>
      </c>
      <c r="P3750" s="12">
        <v>0</v>
      </c>
      <c r="Q3750" s="12">
        <v>0</v>
      </c>
      <c r="R3750" s="12">
        <v>76130</v>
      </c>
      <c r="S3750" s="59">
        <v>3.4328767123287673</v>
      </c>
      <c r="T3750" s="59">
        <v>46.61643835616438</v>
      </c>
      <c r="U3750" s="12">
        <v>1</v>
      </c>
      <c r="V3750" s="12">
        <v>0</v>
      </c>
      <c r="W3750" s="12">
        <v>1</v>
      </c>
      <c r="X3750" s="12">
        <v>4</v>
      </c>
      <c r="Y3750" s="12">
        <v>2</v>
      </c>
      <c r="Z3750" s="58">
        <v>0</v>
      </c>
      <c r="AA3750" s="58">
        <v>0</v>
      </c>
      <c r="AB3750" s="58">
        <v>0</v>
      </c>
      <c r="AC3750" s="58" t="s">
        <v>91</v>
      </c>
    </row>
    <row r="3751" spans="1:29" x14ac:dyDescent="0.3">
      <c r="A3751" s="57">
        <v>26024868</v>
      </c>
      <c r="B3751" s="12" t="s">
        <v>3713</v>
      </c>
      <c r="C3751" s="58" t="s">
        <v>108</v>
      </c>
      <c r="D3751" s="58" t="s">
        <v>113</v>
      </c>
      <c r="E3751" s="58"/>
      <c r="F3751" s="58">
        <v>2255093</v>
      </c>
      <c r="G3751" s="58">
        <f>+IF(F3751&gt;K3751+100000,F3751-K3751,0)</f>
        <v>0</v>
      </c>
      <c r="H3751" s="58">
        <v>413243</v>
      </c>
      <c r="I3751" s="58">
        <v>0</v>
      </c>
      <c r="J3751" s="58">
        <v>0</v>
      </c>
      <c r="K3751" s="58">
        <v>3163717</v>
      </c>
      <c r="L3751" s="12" t="s">
        <v>88</v>
      </c>
      <c r="M3751" s="12" t="s">
        <v>89</v>
      </c>
      <c r="N3751" s="12" t="s">
        <v>10</v>
      </c>
      <c r="O3751" s="12">
        <v>4</v>
      </c>
      <c r="P3751" s="12">
        <v>0</v>
      </c>
      <c r="Q3751" s="12">
        <v>0</v>
      </c>
      <c r="R3751" s="12">
        <v>5059</v>
      </c>
      <c r="S3751" s="59">
        <v>3.5123287671232877</v>
      </c>
      <c r="T3751" s="59">
        <v>43.756164383561647</v>
      </c>
      <c r="U3751" s="12">
        <v>2</v>
      </c>
      <c r="V3751" s="12">
        <v>0</v>
      </c>
      <c r="W3751" s="12">
        <v>3</v>
      </c>
      <c r="X3751" s="12">
        <v>3</v>
      </c>
      <c r="Y3751" s="12">
        <v>1</v>
      </c>
      <c r="Z3751" s="58">
        <v>0</v>
      </c>
      <c r="AA3751" s="58">
        <v>0</v>
      </c>
      <c r="AB3751" s="58">
        <v>0</v>
      </c>
      <c r="AC3751" s="58" t="s">
        <v>91</v>
      </c>
    </row>
    <row r="3752" spans="1:29" x14ac:dyDescent="0.3">
      <c r="A3752" s="57">
        <v>20462044</v>
      </c>
      <c r="B3752" s="12" t="s">
        <v>3714</v>
      </c>
      <c r="C3752" s="58" t="s">
        <v>106</v>
      </c>
      <c r="D3752" s="58" t="s">
        <v>116</v>
      </c>
      <c r="E3752" s="58">
        <v>10470268</v>
      </c>
      <c r="F3752" s="58">
        <v>24805629</v>
      </c>
      <c r="G3752" s="58">
        <f>+IF(F3752&gt;K3752+100000,F3752-K3752,0)</f>
        <v>21641008</v>
      </c>
      <c r="H3752" s="58">
        <v>575752</v>
      </c>
      <c r="I3752" s="58">
        <v>0</v>
      </c>
      <c r="J3752" s="58">
        <v>0</v>
      </c>
      <c r="K3752" s="58">
        <v>3164621</v>
      </c>
      <c r="L3752" s="12" t="s">
        <v>87</v>
      </c>
      <c r="M3752" s="12" t="s">
        <v>89</v>
      </c>
      <c r="N3752" s="12" t="s">
        <v>10</v>
      </c>
      <c r="O3752" s="12">
        <v>4</v>
      </c>
      <c r="P3752" s="12">
        <v>0</v>
      </c>
      <c r="Q3752" s="12">
        <v>0</v>
      </c>
      <c r="R3752" s="12">
        <v>76130</v>
      </c>
      <c r="S3752" s="59">
        <v>4.3369863013698629</v>
      </c>
      <c r="T3752" s="59">
        <v>35.969863013698628</v>
      </c>
      <c r="U3752" s="12">
        <v>2</v>
      </c>
      <c r="V3752" s="12">
        <v>4</v>
      </c>
      <c r="W3752" s="12">
        <v>2</v>
      </c>
      <c r="X3752" s="12">
        <v>3</v>
      </c>
      <c r="Y3752" s="12">
        <v>5</v>
      </c>
      <c r="Z3752" s="58">
        <v>0</v>
      </c>
      <c r="AA3752" s="58">
        <v>0</v>
      </c>
      <c r="AB3752" s="58">
        <v>0</v>
      </c>
      <c r="AC3752" s="58" t="s">
        <v>91</v>
      </c>
    </row>
    <row r="3753" spans="1:29" x14ac:dyDescent="0.3">
      <c r="A3753" s="57">
        <v>62664286</v>
      </c>
      <c r="B3753" s="12" t="s">
        <v>3718</v>
      </c>
      <c r="C3753" s="58" t="s">
        <v>108</v>
      </c>
      <c r="D3753" s="58" t="s">
        <v>113</v>
      </c>
      <c r="E3753" s="58">
        <v>164933</v>
      </c>
      <c r="F3753" s="58">
        <v>351383</v>
      </c>
      <c r="G3753" s="58">
        <f>+IF(F3753&gt;K3753+100000,F3753-K3753,0)</f>
        <v>0</v>
      </c>
      <c r="H3753" s="58">
        <v>51817</v>
      </c>
      <c r="I3753" s="58">
        <v>0</v>
      </c>
      <c r="J3753" s="58">
        <v>0</v>
      </c>
      <c r="K3753" s="58">
        <v>3178235</v>
      </c>
      <c r="L3753" s="12" t="s">
        <v>88</v>
      </c>
      <c r="M3753" s="12" t="s">
        <v>89</v>
      </c>
      <c r="N3753" s="12" t="s">
        <v>10</v>
      </c>
      <c r="O3753" s="12">
        <v>4</v>
      </c>
      <c r="P3753" s="12">
        <v>0</v>
      </c>
      <c r="Q3753" s="12">
        <v>0</v>
      </c>
      <c r="R3753" s="12">
        <v>25473</v>
      </c>
      <c r="S3753" s="59">
        <v>7.2136986301369861</v>
      </c>
      <c r="T3753" s="59">
        <v>37.4</v>
      </c>
      <c r="U3753" s="12">
        <v>2</v>
      </c>
      <c r="V3753" s="12">
        <v>0</v>
      </c>
      <c r="W3753" s="12">
        <v>2</v>
      </c>
      <c r="X3753" s="12">
        <v>3</v>
      </c>
      <c r="Y3753" s="12">
        <v>1</v>
      </c>
      <c r="Z3753" s="58">
        <v>0</v>
      </c>
      <c r="AA3753" s="58">
        <v>0</v>
      </c>
      <c r="AB3753" s="58">
        <v>0</v>
      </c>
      <c r="AC3753" s="58" t="s">
        <v>91</v>
      </c>
    </row>
    <row r="3754" spans="1:29" x14ac:dyDescent="0.3">
      <c r="A3754" s="57">
        <v>2008622280</v>
      </c>
      <c r="B3754" s="12" t="s">
        <v>3719</v>
      </c>
      <c r="C3754" s="58" t="s">
        <v>106</v>
      </c>
      <c r="D3754" s="58" t="s">
        <v>115</v>
      </c>
      <c r="E3754" s="58">
        <v>407333</v>
      </c>
      <c r="F3754" s="58">
        <v>7946201</v>
      </c>
      <c r="G3754" s="58">
        <f>+IF(F3754&gt;K3754+100000,F3754-K3754,0)</f>
        <v>4766781</v>
      </c>
      <c r="H3754" s="58">
        <v>191814</v>
      </c>
      <c r="I3754" s="58">
        <v>0</v>
      </c>
      <c r="J3754" s="58">
        <v>1200000</v>
      </c>
      <c r="K3754" s="58">
        <v>3179420</v>
      </c>
      <c r="L3754" s="12" t="s">
        <v>87</v>
      </c>
      <c r="M3754" s="12" t="s">
        <v>89</v>
      </c>
      <c r="N3754" s="12" t="s">
        <v>10</v>
      </c>
      <c r="O3754" s="12">
        <v>4</v>
      </c>
      <c r="P3754" s="12">
        <v>0</v>
      </c>
      <c r="Q3754" s="12">
        <v>0</v>
      </c>
      <c r="R3754" s="12">
        <v>68255</v>
      </c>
      <c r="S3754" s="59">
        <v>7.2136986301369861</v>
      </c>
      <c r="T3754" s="59">
        <v>35.257534246575339</v>
      </c>
      <c r="U3754" s="12">
        <v>2</v>
      </c>
      <c r="V3754" s="12">
        <v>2</v>
      </c>
      <c r="W3754" s="12">
        <v>1</v>
      </c>
      <c r="X3754" s="12">
        <v>2</v>
      </c>
      <c r="Y3754" s="12">
        <v>3</v>
      </c>
      <c r="Z3754" s="58">
        <v>0</v>
      </c>
      <c r="AA3754" s="58">
        <v>0</v>
      </c>
      <c r="AB3754" s="58">
        <v>0</v>
      </c>
      <c r="AC3754" s="58" t="s">
        <v>91</v>
      </c>
    </row>
    <row r="3755" spans="1:29" x14ac:dyDescent="0.3">
      <c r="A3755" s="57">
        <v>66880804</v>
      </c>
      <c r="B3755" s="12" t="s">
        <v>3721</v>
      </c>
      <c r="C3755" s="58" t="s">
        <v>108</v>
      </c>
      <c r="D3755" s="58" t="s">
        <v>114</v>
      </c>
      <c r="E3755" s="58">
        <v>1271767</v>
      </c>
      <c r="F3755" s="58">
        <v>4758239</v>
      </c>
      <c r="G3755" s="58">
        <f>+IF(F3755&gt;K3755+100000,F3755-K3755,0)</f>
        <v>1571854</v>
      </c>
      <c r="H3755" s="58">
        <v>160399</v>
      </c>
      <c r="I3755" s="58">
        <v>0</v>
      </c>
      <c r="J3755" s="58">
        <v>0</v>
      </c>
      <c r="K3755" s="58">
        <v>3186385</v>
      </c>
      <c r="L3755" s="12" t="s">
        <v>88</v>
      </c>
      <c r="M3755" s="12" t="s">
        <v>89</v>
      </c>
      <c r="N3755" s="12" t="s">
        <v>10</v>
      </c>
      <c r="O3755" s="12">
        <v>4</v>
      </c>
      <c r="P3755" s="12">
        <v>0</v>
      </c>
      <c r="Q3755" s="12">
        <v>0</v>
      </c>
      <c r="R3755" s="12">
        <v>76130</v>
      </c>
      <c r="S3755" s="59">
        <v>5.9095890410958907</v>
      </c>
      <c r="T3755" s="59">
        <v>44.62191780821918</v>
      </c>
      <c r="U3755" s="12">
        <v>2</v>
      </c>
      <c r="V3755" s="12">
        <v>2</v>
      </c>
      <c r="W3755" s="12">
        <v>2</v>
      </c>
      <c r="X3755" s="12">
        <v>2</v>
      </c>
      <c r="Y3755" s="12">
        <v>1</v>
      </c>
      <c r="Z3755" s="58">
        <v>0</v>
      </c>
      <c r="AA3755" s="58">
        <v>0</v>
      </c>
      <c r="AB3755" s="58">
        <v>0</v>
      </c>
      <c r="AC3755" s="58" t="s">
        <v>91</v>
      </c>
    </row>
    <row r="3756" spans="1:29" x14ac:dyDescent="0.3">
      <c r="A3756" s="57">
        <v>2202444820</v>
      </c>
      <c r="B3756" s="12" t="s">
        <v>3722</v>
      </c>
      <c r="C3756" s="58" t="s">
        <v>108</v>
      </c>
      <c r="D3756" s="58" t="s">
        <v>113</v>
      </c>
      <c r="E3756" s="58">
        <v>417807</v>
      </c>
      <c r="F3756" s="58">
        <v>2217795</v>
      </c>
      <c r="G3756" s="58">
        <f>+IF(F3756&gt;K3756+100000,F3756-K3756,0)</f>
        <v>0</v>
      </c>
      <c r="H3756" s="58">
        <v>361672</v>
      </c>
      <c r="I3756" s="58">
        <v>0</v>
      </c>
      <c r="J3756" s="58">
        <v>6250000</v>
      </c>
      <c r="K3756" s="58">
        <v>3188517</v>
      </c>
      <c r="L3756" s="12" t="s">
        <v>87</v>
      </c>
      <c r="M3756" s="12" t="s">
        <v>89</v>
      </c>
      <c r="N3756" s="12" t="s">
        <v>10</v>
      </c>
      <c r="O3756" s="12">
        <v>4</v>
      </c>
      <c r="P3756" s="12">
        <v>0</v>
      </c>
      <c r="Q3756" s="12">
        <v>0</v>
      </c>
      <c r="R3756" s="12">
        <v>5001</v>
      </c>
      <c r="S3756" s="59">
        <v>5.8328767123287673</v>
      </c>
      <c r="T3756" s="59">
        <v>34.087671232876716</v>
      </c>
      <c r="U3756" s="12">
        <v>2</v>
      </c>
      <c r="V3756" s="12">
        <v>0</v>
      </c>
      <c r="W3756" s="12">
        <v>1</v>
      </c>
      <c r="X3756" s="12">
        <v>2</v>
      </c>
      <c r="Y3756" s="12">
        <v>1</v>
      </c>
      <c r="Z3756" s="58">
        <v>0</v>
      </c>
      <c r="AA3756" s="58">
        <v>0</v>
      </c>
      <c r="AB3756" s="58">
        <v>0</v>
      </c>
      <c r="AC3756" s="58" t="s">
        <v>91</v>
      </c>
    </row>
    <row r="3757" spans="1:29" x14ac:dyDescent="0.3">
      <c r="A3757" s="57">
        <v>44222024</v>
      </c>
      <c r="B3757" s="12" t="s">
        <v>3723</v>
      </c>
      <c r="C3757" s="58" t="s">
        <v>108</v>
      </c>
      <c r="D3757" s="58" t="s">
        <v>114</v>
      </c>
      <c r="E3757" s="58">
        <v>1683000</v>
      </c>
      <c r="F3757" s="58">
        <v>4344844</v>
      </c>
      <c r="G3757" s="58">
        <f>+IF(F3757&gt;K3757+100000,F3757-K3757,0)</f>
        <v>1152977</v>
      </c>
      <c r="H3757" s="58">
        <v>113269</v>
      </c>
      <c r="I3757" s="58">
        <v>0</v>
      </c>
      <c r="J3757" s="58">
        <v>0</v>
      </c>
      <c r="K3757" s="58">
        <v>3191867</v>
      </c>
      <c r="L3757" s="12" t="s">
        <v>88</v>
      </c>
      <c r="M3757" s="12" t="s">
        <v>89</v>
      </c>
      <c r="N3757" s="12" t="s">
        <v>10</v>
      </c>
      <c r="O3757" s="12">
        <v>4</v>
      </c>
      <c r="P3757" s="12">
        <v>0</v>
      </c>
      <c r="Q3757" s="12">
        <v>0</v>
      </c>
      <c r="R3757" s="12">
        <v>5001</v>
      </c>
      <c r="S3757" s="12">
        <v>3.2794520547945205</v>
      </c>
      <c r="T3757" s="12">
        <v>35.980821917808221</v>
      </c>
      <c r="U3757" s="12">
        <v>2</v>
      </c>
      <c r="V3757" s="12">
        <v>0</v>
      </c>
      <c r="W3757" s="12">
        <v>3</v>
      </c>
      <c r="X3757" s="12">
        <v>3</v>
      </c>
      <c r="Y3757" s="12">
        <v>3</v>
      </c>
      <c r="Z3757" s="58">
        <v>0</v>
      </c>
      <c r="AA3757" s="58">
        <v>0</v>
      </c>
      <c r="AB3757" s="58">
        <v>0</v>
      </c>
      <c r="AC3757" s="58" t="s">
        <v>91</v>
      </c>
    </row>
    <row r="3758" spans="1:29" x14ac:dyDescent="0.3">
      <c r="A3758" s="57">
        <v>2224646480</v>
      </c>
      <c r="B3758" s="12" t="s">
        <v>3724</v>
      </c>
      <c r="C3758" s="58" t="s">
        <v>108</v>
      </c>
      <c r="D3758" s="58" t="s">
        <v>29</v>
      </c>
      <c r="E3758" s="58">
        <v>98614</v>
      </c>
      <c r="F3758" s="58">
        <v>3420177</v>
      </c>
      <c r="G3758" s="58">
        <f>+IF(F3758&gt;K3758+100000,F3758-K3758,0)</f>
        <v>223684</v>
      </c>
      <c r="H3758" s="58">
        <v>268431</v>
      </c>
      <c r="I3758" s="58">
        <v>0</v>
      </c>
      <c r="J3758" s="58">
        <v>3500000</v>
      </c>
      <c r="K3758" s="58">
        <v>3196493</v>
      </c>
      <c r="L3758" s="12" t="s">
        <v>87</v>
      </c>
      <c r="M3758" s="12" t="s">
        <v>89</v>
      </c>
      <c r="N3758" s="12" t="s">
        <v>10</v>
      </c>
      <c r="O3758" s="12">
        <v>4</v>
      </c>
      <c r="P3758" s="12">
        <v>0</v>
      </c>
      <c r="Q3758" s="12">
        <v>0</v>
      </c>
      <c r="R3758" s="12">
        <v>76130</v>
      </c>
      <c r="S3758" s="59">
        <v>5.6684931506849319</v>
      </c>
      <c r="T3758" s="59">
        <v>25.238356164383561</v>
      </c>
      <c r="U3758" s="12">
        <v>1</v>
      </c>
      <c r="V3758" s="12">
        <v>4</v>
      </c>
      <c r="W3758" s="12">
        <v>2</v>
      </c>
      <c r="X3758" s="12">
        <v>2</v>
      </c>
      <c r="Y3758" s="12">
        <v>1</v>
      </c>
      <c r="Z3758" s="58">
        <v>0</v>
      </c>
      <c r="AA3758" s="58">
        <v>0</v>
      </c>
      <c r="AB3758" s="58">
        <v>0</v>
      </c>
      <c r="AC3758" s="58" t="s">
        <v>91</v>
      </c>
    </row>
    <row r="3759" spans="1:29" x14ac:dyDescent="0.3">
      <c r="A3759" s="57">
        <v>40888</v>
      </c>
      <c r="B3759" s="12" t="s">
        <v>3727</v>
      </c>
      <c r="C3759" s="58" t="s">
        <v>109</v>
      </c>
      <c r="D3759" s="58" t="s">
        <v>117</v>
      </c>
      <c r="E3759" s="58">
        <v>10412687</v>
      </c>
      <c r="F3759" s="58"/>
      <c r="G3759" s="58">
        <f>+IF(F3759&gt;K3759+100000,F3759-K3759,0)</f>
        <v>0</v>
      </c>
      <c r="H3759" s="58"/>
      <c r="I3759" s="58"/>
      <c r="J3759" s="58"/>
      <c r="K3759" s="58">
        <v>3208590</v>
      </c>
      <c r="L3759" s="12" t="s">
        <v>91</v>
      </c>
      <c r="M3759" s="12" t="s">
        <v>91</v>
      </c>
      <c r="N3759" s="12" t="s">
        <v>91</v>
      </c>
      <c r="O3759" s="12">
        <v>4</v>
      </c>
      <c r="P3759" s="12">
        <v>0</v>
      </c>
      <c r="Q3759" s="12">
        <v>0</v>
      </c>
      <c r="R3759" s="12">
        <v>76001</v>
      </c>
      <c r="S3759" s="59">
        <v>2.5671232876712327</v>
      </c>
      <c r="T3759" s="59">
        <v>39.643835616438359</v>
      </c>
      <c r="U3759" s="12">
        <v>2</v>
      </c>
      <c r="V3759" s="12">
        <v>5</v>
      </c>
      <c r="W3759" s="12">
        <v>6</v>
      </c>
      <c r="X3759" s="12">
        <v>9</v>
      </c>
      <c r="Y3759" s="12">
        <v>4</v>
      </c>
      <c r="Z3759" s="58">
        <v>0</v>
      </c>
      <c r="AA3759" s="58">
        <v>0</v>
      </c>
      <c r="AB3759" s="58">
        <v>0</v>
      </c>
      <c r="AC3759" s="58" t="s">
        <v>91</v>
      </c>
    </row>
    <row r="3760" spans="1:29" x14ac:dyDescent="0.3">
      <c r="A3760" s="57">
        <v>2244040040</v>
      </c>
      <c r="B3760" s="12" t="s">
        <v>3728</v>
      </c>
      <c r="C3760" s="58" t="s">
        <v>109</v>
      </c>
      <c r="D3760" s="58" t="s">
        <v>112</v>
      </c>
      <c r="E3760" s="58">
        <v>2480150</v>
      </c>
      <c r="F3760" s="58"/>
      <c r="G3760" s="58">
        <f>+IF(F3760&gt;K3760+100000,F3760-K3760,0)</f>
        <v>0</v>
      </c>
      <c r="H3760" s="58"/>
      <c r="I3760" s="58"/>
      <c r="J3760" s="58"/>
      <c r="K3760" s="58">
        <v>3219673</v>
      </c>
      <c r="L3760" s="12" t="s">
        <v>91</v>
      </c>
      <c r="M3760" s="12" t="s">
        <v>91</v>
      </c>
      <c r="N3760" s="12" t="s">
        <v>91</v>
      </c>
      <c r="O3760" s="12">
        <v>4</v>
      </c>
      <c r="P3760" s="12">
        <v>0</v>
      </c>
      <c r="Q3760" s="12">
        <v>0</v>
      </c>
      <c r="R3760" s="12">
        <v>76001</v>
      </c>
      <c r="S3760" s="59">
        <v>6.6712328767123283</v>
      </c>
      <c r="T3760" s="59">
        <v>30.482191780821918</v>
      </c>
      <c r="U3760" s="12">
        <v>1</v>
      </c>
      <c r="V3760" s="12">
        <v>0</v>
      </c>
      <c r="W3760" s="12">
        <v>1</v>
      </c>
      <c r="X3760" s="12">
        <v>2</v>
      </c>
      <c r="Y3760" s="12">
        <v>1</v>
      </c>
      <c r="Z3760" s="58">
        <v>0</v>
      </c>
      <c r="AA3760" s="58">
        <v>0</v>
      </c>
      <c r="AB3760" s="58">
        <v>0</v>
      </c>
      <c r="AC3760" s="58" t="s">
        <v>91</v>
      </c>
    </row>
    <row r="3761" spans="1:29" x14ac:dyDescent="0.3">
      <c r="A3761" s="57">
        <v>4040288</v>
      </c>
      <c r="B3761" s="12" t="s">
        <v>3730</v>
      </c>
      <c r="C3761" s="58" t="s">
        <v>106</v>
      </c>
      <c r="D3761" s="58" t="s">
        <v>115</v>
      </c>
      <c r="E3761" s="58">
        <v>379202</v>
      </c>
      <c r="F3761" s="58">
        <v>6884688</v>
      </c>
      <c r="G3761" s="58">
        <f>+IF(F3761&gt;K3761+100000,F3761-K3761,0)</f>
        <v>3658713</v>
      </c>
      <c r="H3761" s="58">
        <v>324374</v>
      </c>
      <c r="I3761" s="58">
        <v>0</v>
      </c>
      <c r="J3761" s="58">
        <v>1613348</v>
      </c>
      <c r="K3761" s="58">
        <v>3225975</v>
      </c>
      <c r="L3761" s="12" t="s">
        <v>87</v>
      </c>
      <c r="M3761" s="12" t="s">
        <v>89</v>
      </c>
      <c r="N3761" s="12" t="s">
        <v>10</v>
      </c>
      <c r="O3761" s="12">
        <v>4</v>
      </c>
      <c r="P3761" s="12">
        <v>0</v>
      </c>
      <c r="Q3761" s="12">
        <v>0</v>
      </c>
      <c r="R3761" s="12">
        <v>76275</v>
      </c>
      <c r="S3761" s="59">
        <v>2.2246575342465755</v>
      </c>
      <c r="T3761" s="59">
        <v>39.926027397260277</v>
      </c>
      <c r="U3761" s="12">
        <v>1</v>
      </c>
      <c r="V3761" s="12">
        <v>0</v>
      </c>
      <c r="W3761" s="12">
        <v>2</v>
      </c>
      <c r="X3761" s="12">
        <v>2</v>
      </c>
      <c r="Y3761" s="12">
        <v>1</v>
      </c>
      <c r="Z3761" s="58">
        <v>0</v>
      </c>
      <c r="AA3761" s="58">
        <v>0</v>
      </c>
      <c r="AB3761" s="58">
        <v>0</v>
      </c>
      <c r="AC3761" s="58" t="s">
        <v>91</v>
      </c>
    </row>
    <row r="3762" spans="1:29" x14ac:dyDescent="0.3">
      <c r="A3762" s="57">
        <v>28804022</v>
      </c>
      <c r="B3762" s="12" t="s">
        <v>3731</v>
      </c>
      <c r="C3762" s="58" t="s">
        <v>109</v>
      </c>
      <c r="D3762" s="58" t="s">
        <v>117</v>
      </c>
      <c r="E3762" s="58">
        <v>5791749</v>
      </c>
      <c r="F3762" s="58"/>
      <c r="G3762" s="58">
        <f>+IF(F3762&gt;K3762+100000,F3762-K3762,0)</f>
        <v>0</v>
      </c>
      <c r="H3762" s="58"/>
      <c r="I3762" s="58"/>
      <c r="J3762" s="58"/>
      <c r="K3762" s="58">
        <v>3234029</v>
      </c>
      <c r="L3762" s="12" t="s">
        <v>91</v>
      </c>
      <c r="M3762" s="12" t="s">
        <v>91</v>
      </c>
      <c r="N3762" s="12" t="s">
        <v>91</v>
      </c>
      <c r="O3762" s="12">
        <v>4</v>
      </c>
      <c r="P3762" s="12">
        <v>0</v>
      </c>
      <c r="Q3762" s="12">
        <v>0</v>
      </c>
      <c r="R3762" s="12">
        <v>76001</v>
      </c>
      <c r="S3762" s="59">
        <v>3.5205479452054793</v>
      </c>
      <c r="T3762" s="59">
        <v>46.978082191780821</v>
      </c>
      <c r="U3762" s="12">
        <v>2</v>
      </c>
      <c r="V3762" s="12">
        <v>6</v>
      </c>
      <c r="W3762" s="12">
        <v>3</v>
      </c>
      <c r="X3762" s="12">
        <v>7</v>
      </c>
      <c r="Y3762" s="12">
        <v>1</v>
      </c>
      <c r="Z3762" s="58">
        <v>0</v>
      </c>
      <c r="AA3762" s="58">
        <v>0</v>
      </c>
      <c r="AB3762" s="58">
        <v>0</v>
      </c>
      <c r="AC3762" s="58" t="s">
        <v>91</v>
      </c>
    </row>
    <row r="3763" spans="1:29" x14ac:dyDescent="0.3">
      <c r="A3763" s="57">
        <v>2082800248</v>
      </c>
      <c r="B3763" s="12" t="s">
        <v>3732</v>
      </c>
      <c r="C3763" s="58" t="s">
        <v>109</v>
      </c>
      <c r="D3763" s="58" t="s">
        <v>112</v>
      </c>
      <c r="E3763" s="58">
        <v>1122000</v>
      </c>
      <c r="F3763" s="58"/>
      <c r="G3763" s="58">
        <f>+IF(F3763&gt;K3763+100000,F3763-K3763,0)</f>
        <v>0</v>
      </c>
      <c r="H3763" s="58"/>
      <c r="I3763" s="58"/>
      <c r="J3763" s="58"/>
      <c r="K3763" s="58">
        <v>3236120</v>
      </c>
      <c r="L3763" s="12" t="s">
        <v>91</v>
      </c>
      <c r="M3763" s="12" t="s">
        <v>91</v>
      </c>
      <c r="N3763" s="12" t="s">
        <v>91</v>
      </c>
      <c r="O3763" s="12">
        <v>4</v>
      </c>
      <c r="P3763" s="12">
        <v>0</v>
      </c>
      <c r="Q3763" s="12">
        <v>0</v>
      </c>
      <c r="R3763" s="12">
        <v>68418</v>
      </c>
      <c r="S3763" s="59">
        <v>3.7424657534246575</v>
      </c>
      <c r="T3763" s="59">
        <v>34.093150684931508</v>
      </c>
      <c r="U3763" s="12">
        <v>1</v>
      </c>
      <c r="V3763" s="12">
        <v>2</v>
      </c>
      <c r="W3763" s="12">
        <v>1</v>
      </c>
      <c r="X3763" s="12">
        <v>2</v>
      </c>
      <c r="Y3763" s="12">
        <v>3</v>
      </c>
      <c r="Z3763" s="58">
        <v>0</v>
      </c>
      <c r="AA3763" s="58">
        <v>0</v>
      </c>
      <c r="AB3763" s="58">
        <v>0</v>
      </c>
      <c r="AC3763" s="58" t="s">
        <v>91</v>
      </c>
    </row>
    <row r="3764" spans="1:29" x14ac:dyDescent="0.3">
      <c r="A3764" s="57">
        <v>2206684002</v>
      </c>
      <c r="B3764" s="12" t="s">
        <v>3733</v>
      </c>
      <c r="C3764" s="58" t="s">
        <v>108</v>
      </c>
      <c r="D3764" s="58" t="s">
        <v>113</v>
      </c>
      <c r="E3764" s="58"/>
      <c r="F3764" s="58">
        <v>1117173</v>
      </c>
      <c r="G3764" s="58">
        <f>+IF(F3764&gt;K3764+100000,F3764-K3764,0)</f>
        <v>0</v>
      </c>
      <c r="H3764" s="58">
        <v>147874</v>
      </c>
      <c r="I3764" s="58">
        <v>0</v>
      </c>
      <c r="J3764" s="58">
        <v>1000000</v>
      </c>
      <c r="K3764" s="58">
        <v>3250385</v>
      </c>
      <c r="L3764" s="12" t="s">
        <v>87</v>
      </c>
      <c r="M3764" s="12" t="s">
        <v>89</v>
      </c>
      <c r="N3764" s="12" t="s">
        <v>10</v>
      </c>
      <c r="O3764" s="12">
        <v>4</v>
      </c>
      <c r="P3764" s="12">
        <v>0</v>
      </c>
      <c r="Q3764" s="12">
        <v>0</v>
      </c>
      <c r="R3764" s="12">
        <v>76130</v>
      </c>
      <c r="S3764" s="59">
        <v>5.5013698630136982</v>
      </c>
      <c r="T3764" s="59">
        <v>29.043835616438358</v>
      </c>
      <c r="U3764" s="12">
        <v>1</v>
      </c>
      <c r="V3764" s="12">
        <v>0</v>
      </c>
      <c r="W3764" s="12">
        <v>1</v>
      </c>
      <c r="X3764" s="12">
        <v>2</v>
      </c>
      <c r="Y3764" s="12">
        <v>1</v>
      </c>
      <c r="Z3764" s="58">
        <v>0</v>
      </c>
      <c r="AA3764" s="58">
        <v>0</v>
      </c>
      <c r="AB3764" s="58">
        <v>0</v>
      </c>
      <c r="AC3764" s="58" t="s">
        <v>91</v>
      </c>
    </row>
    <row r="3765" spans="1:29" x14ac:dyDescent="0.3">
      <c r="A3765" s="57">
        <v>2008862620</v>
      </c>
      <c r="B3765" s="12" t="s">
        <v>3734</v>
      </c>
      <c r="C3765" s="58" t="s">
        <v>106</v>
      </c>
      <c r="D3765" s="58" t="s">
        <v>30</v>
      </c>
      <c r="E3765" s="58"/>
      <c r="F3765" s="58">
        <v>9703931</v>
      </c>
      <c r="G3765" s="58">
        <f>+IF(F3765&gt;K3765+100000,F3765-K3765,0)</f>
        <v>6448841</v>
      </c>
      <c r="H3765" s="58">
        <v>289672</v>
      </c>
      <c r="I3765" s="58">
        <v>0</v>
      </c>
      <c r="J3765" s="58">
        <v>8000000</v>
      </c>
      <c r="K3765" s="58">
        <v>3255090</v>
      </c>
      <c r="L3765" s="12" t="s">
        <v>87</v>
      </c>
      <c r="M3765" s="12" t="s">
        <v>89</v>
      </c>
      <c r="N3765" s="12" t="s">
        <v>10</v>
      </c>
      <c r="O3765" s="12">
        <v>4</v>
      </c>
      <c r="P3765" s="12">
        <v>0</v>
      </c>
      <c r="Q3765" s="12">
        <v>0</v>
      </c>
      <c r="R3765" s="12">
        <v>68001</v>
      </c>
      <c r="S3765" s="59">
        <v>9.7041095890410958</v>
      </c>
      <c r="T3765" s="59">
        <v>27.668493150684931</v>
      </c>
      <c r="U3765" s="12">
        <v>2</v>
      </c>
      <c r="V3765" s="12">
        <v>2</v>
      </c>
      <c r="W3765" s="12">
        <v>3</v>
      </c>
      <c r="X3765" s="12">
        <v>2</v>
      </c>
      <c r="Y3765" s="12">
        <v>1</v>
      </c>
      <c r="Z3765" s="58">
        <v>0</v>
      </c>
      <c r="AA3765" s="58">
        <v>0</v>
      </c>
      <c r="AB3765" s="58">
        <v>0</v>
      </c>
      <c r="AC3765" s="58" t="s">
        <v>91</v>
      </c>
    </row>
    <row r="3766" spans="1:29" x14ac:dyDescent="0.3">
      <c r="A3766" s="57">
        <v>2044822888</v>
      </c>
      <c r="B3766" s="12" t="s">
        <v>3735</v>
      </c>
      <c r="C3766" s="58" t="s">
        <v>108</v>
      </c>
      <c r="D3766" s="58" t="s">
        <v>29</v>
      </c>
      <c r="E3766" s="58">
        <v>611000</v>
      </c>
      <c r="F3766" s="58">
        <v>3980853</v>
      </c>
      <c r="G3766" s="58">
        <f>+IF(F3766&gt;K3766+100000,F3766-K3766,0)</f>
        <v>721424</v>
      </c>
      <c r="H3766" s="58">
        <v>296077</v>
      </c>
      <c r="I3766" s="58">
        <v>0</v>
      </c>
      <c r="J3766" s="58">
        <v>3300000</v>
      </c>
      <c r="K3766" s="58">
        <v>3259429</v>
      </c>
      <c r="L3766" s="12" t="s">
        <v>87</v>
      </c>
      <c r="M3766" s="12" t="s">
        <v>89</v>
      </c>
      <c r="N3766" s="12" t="s">
        <v>10</v>
      </c>
      <c r="O3766" s="12">
        <v>4</v>
      </c>
      <c r="P3766" s="12">
        <v>0</v>
      </c>
      <c r="Q3766" s="12">
        <v>0</v>
      </c>
      <c r="R3766" s="12">
        <v>68276</v>
      </c>
      <c r="S3766" s="59">
        <v>4.3150684931506849</v>
      </c>
      <c r="T3766" s="59">
        <v>31.567123287671233</v>
      </c>
      <c r="U3766" s="12">
        <v>1</v>
      </c>
      <c r="V3766" s="12">
        <v>5</v>
      </c>
      <c r="W3766" s="12">
        <v>3</v>
      </c>
      <c r="X3766" s="12">
        <v>4</v>
      </c>
      <c r="Y3766" s="12">
        <v>1</v>
      </c>
      <c r="Z3766" s="58">
        <v>0</v>
      </c>
      <c r="AA3766" s="58">
        <v>0</v>
      </c>
      <c r="AB3766" s="58">
        <v>0</v>
      </c>
      <c r="AC3766" s="58" t="s">
        <v>91</v>
      </c>
    </row>
    <row r="3767" spans="1:29" x14ac:dyDescent="0.3">
      <c r="A3767" s="57">
        <v>42288648</v>
      </c>
      <c r="B3767" s="12" t="s">
        <v>3736</v>
      </c>
      <c r="C3767" s="58" t="s">
        <v>108</v>
      </c>
      <c r="D3767" s="58" t="s">
        <v>113</v>
      </c>
      <c r="E3767" s="58">
        <v>80675</v>
      </c>
      <c r="F3767" s="58">
        <v>1147854</v>
      </c>
      <c r="G3767" s="58">
        <f>+IF(F3767&gt;K3767+100000,F3767-K3767,0)</f>
        <v>0</v>
      </c>
      <c r="H3767" s="58">
        <v>171620</v>
      </c>
      <c r="I3767" s="58">
        <v>0</v>
      </c>
      <c r="J3767" s="58">
        <v>2041000</v>
      </c>
      <c r="K3767" s="58">
        <v>3259673</v>
      </c>
      <c r="L3767" s="12" t="s">
        <v>87</v>
      </c>
      <c r="M3767" s="12" t="s">
        <v>89</v>
      </c>
      <c r="N3767" s="12" t="s">
        <v>10</v>
      </c>
      <c r="O3767" s="12">
        <v>4</v>
      </c>
      <c r="P3767" s="12">
        <v>0</v>
      </c>
      <c r="Q3767" s="12">
        <v>0</v>
      </c>
      <c r="R3767" s="12">
        <v>76001</v>
      </c>
      <c r="S3767" s="59">
        <v>6.8301369863013699</v>
      </c>
      <c r="T3767" s="59">
        <v>54.424657534246577</v>
      </c>
      <c r="U3767" s="12">
        <v>2</v>
      </c>
      <c r="V3767" s="12">
        <v>2</v>
      </c>
      <c r="W3767" s="12">
        <v>2</v>
      </c>
      <c r="X3767" s="12">
        <v>2</v>
      </c>
      <c r="Y3767" s="12">
        <v>4</v>
      </c>
      <c r="Z3767" s="58">
        <v>0</v>
      </c>
      <c r="AA3767" s="58">
        <v>0</v>
      </c>
      <c r="AB3767" s="58">
        <v>0</v>
      </c>
      <c r="AC3767" s="58" t="s">
        <v>91</v>
      </c>
    </row>
    <row r="3768" spans="1:29" x14ac:dyDescent="0.3">
      <c r="A3768" s="57">
        <v>44662660</v>
      </c>
      <c r="B3768" s="12" t="s">
        <v>3738</v>
      </c>
      <c r="C3768" s="58" t="s">
        <v>108</v>
      </c>
      <c r="D3768" s="58" t="s">
        <v>113</v>
      </c>
      <c r="E3768" s="58">
        <v>185733</v>
      </c>
      <c r="F3768" s="58">
        <v>709585</v>
      </c>
      <c r="G3768" s="58">
        <f>+IF(F3768&gt;K3768+100000,F3768-K3768,0)</f>
        <v>0</v>
      </c>
      <c r="H3768" s="58">
        <v>91921</v>
      </c>
      <c r="I3768" s="58">
        <v>0</v>
      </c>
      <c r="J3768" s="58">
        <v>0</v>
      </c>
      <c r="K3768" s="58">
        <v>3267769</v>
      </c>
      <c r="L3768" s="12" t="s">
        <v>88</v>
      </c>
      <c r="M3768" s="12" t="s">
        <v>89</v>
      </c>
      <c r="N3768" s="12" t="s">
        <v>10</v>
      </c>
      <c r="O3768" s="12">
        <v>4</v>
      </c>
      <c r="P3768" s="12">
        <v>0</v>
      </c>
      <c r="Q3768" s="12">
        <v>0</v>
      </c>
      <c r="R3768" s="12">
        <v>19001</v>
      </c>
      <c r="S3768" s="59">
        <v>7.1698630136986301</v>
      </c>
      <c r="T3768" s="59">
        <v>50.265753424657532</v>
      </c>
      <c r="U3768" s="12">
        <v>1</v>
      </c>
      <c r="V3768" s="12">
        <v>0</v>
      </c>
      <c r="W3768" s="12">
        <v>3</v>
      </c>
      <c r="X3768" s="12">
        <v>2</v>
      </c>
      <c r="Y3768" s="12">
        <v>1</v>
      </c>
      <c r="Z3768" s="58">
        <v>0</v>
      </c>
      <c r="AA3768" s="58">
        <v>0</v>
      </c>
      <c r="AB3768" s="58">
        <v>0</v>
      </c>
      <c r="AC3768" s="58" t="s">
        <v>91</v>
      </c>
    </row>
    <row r="3769" spans="1:29" x14ac:dyDescent="0.3">
      <c r="A3769" s="57">
        <v>246424</v>
      </c>
      <c r="B3769" s="12" t="s">
        <v>3739</v>
      </c>
      <c r="C3769" s="58" t="s">
        <v>109</v>
      </c>
      <c r="D3769" s="58" t="s">
        <v>112</v>
      </c>
      <c r="E3769" s="58"/>
      <c r="F3769" s="58"/>
      <c r="G3769" s="58">
        <f>+IF(F3769&gt;K3769+100000,F3769-K3769,0)</f>
        <v>0</v>
      </c>
      <c r="H3769" s="58"/>
      <c r="I3769" s="58"/>
      <c r="J3769" s="58"/>
      <c r="K3769" s="58">
        <v>3279420</v>
      </c>
      <c r="L3769" s="12" t="s">
        <v>91</v>
      </c>
      <c r="M3769" s="12" t="s">
        <v>91</v>
      </c>
      <c r="N3769" s="12" t="s">
        <v>91</v>
      </c>
      <c r="O3769" s="12">
        <v>4</v>
      </c>
      <c r="P3769" s="12">
        <v>0</v>
      </c>
      <c r="Q3769" s="12">
        <v>0</v>
      </c>
      <c r="R3769" s="12">
        <v>68307</v>
      </c>
      <c r="S3769" s="59">
        <v>7.2136986301369861</v>
      </c>
      <c r="T3769" s="59">
        <v>41.208219178082189</v>
      </c>
      <c r="U3769" s="12">
        <v>1</v>
      </c>
      <c r="V3769" s="12">
        <v>2</v>
      </c>
      <c r="W3769" s="12">
        <v>1</v>
      </c>
      <c r="X3769" s="12">
        <v>3</v>
      </c>
      <c r="Y3769" s="12">
        <v>3</v>
      </c>
      <c r="Z3769" s="58">
        <v>0</v>
      </c>
      <c r="AA3769" s="58">
        <v>0</v>
      </c>
      <c r="AB3769" s="58">
        <v>0</v>
      </c>
      <c r="AC3769" s="58" t="s">
        <v>91</v>
      </c>
    </row>
    <row r="3770" spans="1:29" x14ac:dyDescent="0.3">
      <c r="A3770" s="57">
        <v>2202482288</v>
      </c>
      <c r="B3770" s="12" t="s">
        <v>3740</v>
      </c>
      <c r="C3770" s="58" t="s">
        <v>108</v>
      </c>
      <c r="D3770" s="58" t="s">
        <v>113</v>
      </c>
      <c r="E3770" s="58"/>
      <c r="F3770" s="58">
        <v>414454</v>
      </c>
      <c r="G3770" s="58">
        <f>+IF(F3770&gt;K3770+100000,F3770-K3770,0)</f>
        <v>0</v>
      </c>
      <c r="H3770" s="58">
        <v>140368</v>
      </c>
      <c r="I3770" s="58">
        <v>0</v>
      </c>
      <c r="J3770" s="58">
        <v>0</v>
      </c>
      <c r="K3770" s="58">
        <v>3285929</v>
      </c>
      <c r="L3770" s="12" t="s">
        <v>88</v>
      </c>
      <c r="M3770" s="12" t="s">
        <v>89</v>
      </c>
      <c r="N3770" s="12" t="s">
        <v>10</v>
      </c>
      <c r="O3770" s="12">
        <v>4</v>
      </c>
      <c r="P3770" s="12">
        <v>0</v>
      </c>
      <c r="Q3770" s="12">
        <v>0</v>
      </c>
      <c r="R3770" s="12">
        <v>68547</v>
      </c>
      <c r="S3770" s="59">
        <v>3.7424657534246575</v>
      </c>
      <c r="T3770" s="59">
        <v>28.504109589041096</v>
      </c>
      <c r="U3770" s="12">
        <v>1</v>
      </c>
      <c r="V3770" s="12">
        <v>4</v>
      </c>
      <c r="W3770" s="12">
        <v>2</v>
      </c>
      <c r="X3770" s="12">
        <v>3</v>
      </c>
      <c r="Y3770" s="12">
        <v>1</v>
      </c>
      <c r="Z3770" s="58">
        <v>0</v>
      </c>
      <c r="AA3770" s="58">
        <v>0</v>
      </c>
      <c r="AB3770" s="58">
        <v>0</v>
      </c>
      <c r="AC3770" s="58" t="s">
        <v>91</v>
      </c>
    </row>
    <row r="3771" spans="1:29" x14ac:dyDescent="0.3">
      <c r="A3771" s="57">
        <v>46684224</v>
      </c>
      <c r="B3771" s="12" t="s">
        <v>3741</v>
      </c>
      <c r="C3771" s="58" t="s">
        <v>109</v>
      </c>
      <c r="D3771" s="58" t="s">
        <v>112</v>
      </c>
      <c r="E3771" s="58"/>
      <c r="F3771" s="58"/>
      <c r="G3771" s="58">
        <f>+IF(F3771&gt;K3771+100000,F3771-K3771,0)</f>
        <v>0</v>
      </c>
      <c r="H3771" s="58"/>
      <c r="I3771" s="58"/>
      <c r="J3771" s="58"/>
      <c r="K3771" s="58">
        <v>3286490</v>
      </c>
      <c r="L3771" s="12" t="s">
        <v>91</v>
      </c>
      <c r="M3771" s="12" t="s">
        <v>91</v>
      </c>
      <c r="N3771" s="12" t="s">
        <v>91</v>
      </c>
      <c r="O3771" s="12">
        <v>4</v>
      </c>
      <c r="P3771" s="12">
        <v>0</v>
      </c>
      <c r="Q3771" s="12">
        <v>0</v>
      </c>
      <c r="R3771" s="12">
        <v>15516</v>
      </c>
      <c r="S3771" s="59">
        <v>9.4246575342465757</v>
      </c>
      <c r="T3771" s="59">
        <v>37.597260273972601</v>
      </c>
      <c r="U3771" s="12">
        <v>2</v>
      </c>
      <c r="V3771" s="12">
        <v>2</v>
      </c>
      <c r="W3771" s="12">
        <v>2</v>
      </c>
      <c r="X3771" s="12">
        <v>2</v>
      </c>
      <c r="Y3771" s="12">
        <v>3</v>
      </c>
      <c r="Z3771" s="58">
        <v>0</v>
      </c>
      <c r="AA3771" s="58">
        <v>0</v>
      </c>
      <c r="AB3771" s="58">
        <v>0</v>
      </c>
      <c r="AC3771" s="58" t="s">
        <v>91</v>
      </c>
    </row>
    <row r="3772" spans="1:29" x14ac:dyDescent="0.3">
      <c r="A3772" s="57">
        <v>66880840</v>
      </c>
      <c r="B3772" s="12" t="s">
        <v>3743</v>
      </c>
      <c r="C3772" s="58" t="s">
        <v>109</v>
      </c>
      <c r="D3772" s="58" t="s">
        <v>112</v>
      </c>
      <c r="E3772" s="58"/>
      <c r="F3772" s="58"/>
      <c r="G3772" s="58">
        <f>+IF(F3772&gt;K3772+100000,F3772-K3772,0)</f>
        <v>0</v>
      </c>
      <c r="H3772" s="58"/>
      <c r="I3772" s="58"/>
      <c r="J3772" s="58"/>
      <c r="K3772" s="58">
        <v>3292385</v>
      </c>
      <c r="L3772" s="12" t="s">
        <v>91</v>
      </c>
      <c r="M3772" s="12" t="s">
        <v>91</v>
      </c>
      <c r="N3772" s="12" t="s">
        <v>91</v>
      </c>
      <c r="O3772" s="12">
        <v>4</v>
      </c>
      <c r="P3772" s="12">
        <v>0</v>
      </c>
      <c r="Q3772" s="12">
        <v>0</v>
      </c>
      <c r="R3772" s="12">
        <v>76520</v>
      </c>
      <c r="S3772" s="59">
        <v>6.9726027397260273</v>
      </c>
      <c r="T3772" s="59">
        <v>47.838356164383562</v>
      </c>
      <c r="U3772" s="12">
        <v>2</v>
      </c>
      <c r="V3772" s="12">
        <v>2</v>
      </c>
      <c r="W3772" s="12">
        <v>2</v>
      </c>
      <c r="X3772" s="12">
        <v>2</v>
      </c>
      <c r="Y3772" s="12">
        <v>1</v>
      </c>
      <c r="Z3772" s="58">
        <v>0</v>
      </c>
      <c r="AA3772" s="58">
        <v>0</v>
      </c>
      <c r="AB3772" s="58">
        <v>0</v>
      </c>
      <c r="AC3772" s="58" t="s">
        <v>91</v>
      </c>
    </row>
    <row r="3773" spans="1:29" x14ac:dyDescent="0.3">
      <c r="A3773" s="57">
        <v>48806400</v>
      </c>
      <c r="B3773" s="12" t="s">
        <v>3744</v>
      </c>
      <c r="C3773" s="58" t="s">
        <v>109</v>
      </c>
      <c r="D3773" s="58" t="s">
        <v>112</v>
      </c>
      <c r="E3773" s="58">
        <v>1895068</v>
      </c>
      <c r="F3773" s="58"/>
      <c r="G3773" s="58">
        <f>+IF(F3773&gt;K3773+100000,F3773-K3773,0)</f>
        <v>0</v>
      </c>
      <c r="H3773" s="58"/>
      <c r="I3773" s="58"/>
      <c r="J3773" s="58"/>
      <c r="K3773" s="58">
        <v>3299971</v>
      </c>
      <c r="L3773" s="12" t="s">
        <v>91</v>
      </c>
      <c r="M3773" s="12" t="s">
        <v>91</v>
      </c>
      <c r="N3773" s="12" t="s">
        <v>91</v>
      </c>
      <c r="O3773" s="12">
        <v>4</v>
      </c>
      <c r="P3773" s="12">
        <v>0</v>
      </c>
      <c r="Q3773" s="12">
        <v>0</v>
      </c>
      <c r="R3773" s="12">
        <v>76834</v>
      </c>
      <c r="S3773" s="59">
        <v>5.6684931506849319</v>
      </c>
      <c r="T3773" s="59">
        <v>36.767123287671232</v>
      </c>
      <c r="U3773" s="12">
        <v>2</v>
      </c>
      <c r="V3773" s="12">
        <v>0</v>
      </c>
      <c r="W3773" s="12">
        <v>2</v>
      </c>
      <c r="X3773" s="12">
        <v>3</v>
      </c>
      <c r="Y3773" s="12">
        <v>1</v>
      </c>
      <c r="Z3773" s="58">
        <v>0</v>
      </c>
      <c r="AA3773" s="58">
        <v>0</v>
      </c>
      <c r="AB3773" s="58">
        <v>0</v>
      </c>
      <c r="AC3773" s="58" t="s">
        <v>91</v>
      </c>
    </row>
    <row r="3774" spans="1:29" x14ac:dyDescent="0.3">
      <c r="A3774" s="57">
        <v>4402066</v>
      </c>
      <c r="B3774" s="12" t="s">
        <v>3745</v>
      </c>
      <c r="C3774" s="58" t="s">
        <v>108</v>
      </c>
      <c r="D3774" s="58" t="s">
        <v>113</v>
      </c>
      <c r="E3774" s="58">
        <v>925664</v>
      </c>
      <c r="F3774" s="58">
        <v>388551</v>
      </c>
      <c r="G3774" s="58">
        <f>+IF(F3774&gt;K3774+100000,F3774-K3774,0)</f>
        <v>0</v>
      </c>
      <c r="H3774" s="58">
        <v>131595</v>
      </c>
      <c r="I3774" s="58">
        <v>0</v>
      </c>
      <c r="J3774" s="58">
        <v>0</v>
      </c>
      <c r="K3774" s="58">
        <v>3299996</v>
      </c>
      <c r="L3774" s="12" t="s">
        <v>88</v>
      </c>
      <c r="M3774" s="12" t="s">
        <v>89</v>
      </c>
      <c r="N3774" s="12" t="s">
        <v>10</v>
      </c>
      <c r="O3774" s="12">
        <v>4</v>
      </c>
      <c r="P3774" s="12">
        <v>0</v>
      </c>
      <c r="Q3774" s="12">
        <v>0</v>
      </c>
      <c r="R3774" s="12">
        <v>76001</v>
      </c>
      <c r="S3774" s="12">
        <v>3.6410958904109587</v>
      </c>
      <c r="T3774" s="12">
        <v>45.131506849315066</v>
      </c>
      <c r="U3774" s="12">
        <v>1</v>
      </c>
      <c r="V3774" s="12">
        <v>0</v>
      </c>
      <c r="W3774" s="12">
        <v>5</v>
      </c>
      <c r="X3774" s="12">
        <v>4</v>
      </c>
      <c r="Y3774" s="12">
        <v>5</v>
      </c>
      <c r="Z3774" s="58">
        <v>0</v>
      </c>
      <c r="AA3774" s="58">
        <v>0</v>
      </c>
      <c r="AB3774" s="58">
        <v>0</v>
      </c>
      <c r="AC3774" s="58" t="s">
        <v>91</v>
      </c>
    </row>
    <row r="3775" spans="1:29" x14ac:dyDescent="0.3">
      <c r="A3775" s="57">
        <v>64482408</v>
      </c>
      <c r="B3775" s="12" t="s">
        <v>3746</v>
      </c>
      <c r="C3775" s="58" t="s">
        <v>108</v>
      </c>
      <c r="D3775" s="58" t="s">
        <v>113</v>
      </c>
      <c r="E3775" s="58">
        <v>561000</v>
      </c>
      <c r="F3775" s="58">
        <v>3355200</v>
      </c>
      <c r="G3775" s="58">
        <f>+IF(F3775&gt;K3775+100000,F3775-K3775,0)</f>
        <v>0</v>
      </c>
      <c r="H3775" s="58">
        <v>159990</v>
      </c>
      <c r="I3775" s="58">
        <v>0</v>
      </c>
      <c r="J3775" s="58">
        <v>0</v>
      </c>
      <c r="K3775" s="58">
        <v>3301490</v>
      </c>
      <c r="L3775" s="12" t="s">
        <v>88</v>
      </c>
      <c r="M3775" s="12" t="s">
        <v>89</v>
      </c>
      <c r="N3775" s="12" t="s">
        <v>10</v>
      </c>
      <c r="O3775" s="12">
        <v>4</v>
      </c>
      <c r="P3775" s="12">
        <v>0</v>
      </c>
      <c r="Q3775" s="12">
        <v>0</v>
      </c>
      <c r="R3775" s="12">
        <v>68307</v>
      </c>
      <c r="S3775" s="59">
        <v>8.9232876712328775</v>
      </c>
      <c r="T3775" s="59">
        <v>48.849315068493148</v>
      </c>
      <c r="U3775" s="12">
        <v>2</v>
      </c>
      <c r="V3775" s="12">
        <v>2</v>
      </c>
      <c r="W3775" s="12">
        <v>2</v>
      </c>
      <c r="X3775" s="12">
        <v>2</v>
      </c>
      <c r="Y3775" s="12">
        <v>3</v>
      </c>
      <c r="Z3775" s="58">
        <v>0</v>
      </c>
      <c r="AA3775" s="58">
        <v>0</v>
      </c>
      <c r="AB3775" s="58">
        <v>0</v>
      </c>
      <c r="AC3775" s="58" t="s">
        <v>91</v>
      </c>
    </row>
    <row r="3776" spans="1:29" x14ac:dyDescent="0.3">
      <c r="A3776" s="57">
        <v>2226066642</v>
      </c>
      <c r="B3776" s="12" t="s">
        <v>3748</v>
      </c>
      <c r="C3776" s="58" t="s">
        <v>109</v>
      </c>
      <c r="D3776" s="58" t="s">
        <v>112</v>
      </c>
      <c r="E3776" s="58"/>
      <c r="F3776" s="58"/>
      <c r="G3776" s="58">
        <f>+IF(F3776&gt;K3776+100000,F3776-K3776,0)</f>
        <v>0</v>
      </c>
      <c r="H3776" s="58"/>
      <c r="I3776" s="58"/>
      <c r="J3776" s="58"/>
      <c r="K3776" s="58">
        <v>3304341</v>
      </c>
      <c r="L3776" s="12" t="s">
        <v>91</v>
      </c>
      <c r="M3776" s="12" t="s">
        <v>91</v>
      </c>
      <c r="N3776" s="12" t="s">
        <v>91</v>
      </c>
      <c r="O3776" s="12">
        <v>4</v>
      </c>
      <c r="P3776" s="12">
        <v>0</v>
      </c>
      <c r="Q3776" s="12">
        <v>0</v>
      </c>
      <c r="R3776" s="12">
        <v>76113</v>
      </c>
      <c r="S3776" s="59">
        <v>3.6</v>
      </c>
      <c r="T3776" s="59">
        <v>34.347945205479455</v>
      </c>
      <c r="U3776" s="12">
        <v>1</v>
      </c>
      <c r="V3776" s="12">
        <v>5</v>
      </c>
      <c r="W3776" s="12">
        <v>3</v>
      </c>
      <c r="X3776" s="12">
        <v>5</v>
      </c>
      <c r="Y3776" s="12">
        <v>1</v>
      </c>
      <c r="Z3776" s="58">
        <v>0</v>
      </c>
      <c r="AA3776" s="58">
        <v>0</v>
      </c>
      <c r="AB3776" s="58">
        <v>0</v>
      </c>
      <c r="AC3776" s="58" t="s">
        <v>91</v>
      </c>
    </row>
    <row r="3777" spans="1:29" x14ac:dyDescent="0.3">
      <c r="A3777" s="57">
        <v>42066246</v>
      </c>
      <c r="B3777" s="12" t="s">
        <v>3749</v>
      </c>
      <c r="C3777" s="58" t="s">
        <v>109</v>
      </c>
      <c r="D3777" s="58" t="s">
        <v>117</v>
      </c>
      <c r="E3777" s="58">
        <v>5722351</v>
      </c>
      <c r="F3777" s="58"/>
      <c r="G3777" s="58">
        <f>+IF(F3777&gt;K3777+100000,F3777-K3777,0)</f>
        <v>0</v>
      </c>
      <c r="H3777" s="58"/>
      <c r="I3777" s="58"/>
      <c r="J3777" s="58"/>
      <c r="K3777" s="58">
        <v>3304517</v>
      </c>
      <c r="L3777" s="12" t="s">
        <v>91</v>
      </c>
      <c r="M3777" s="12" t="s">
        <v>91</v>
      </c>
      <c r="N3777" s="12" t="s">
        <v>91</v>
      </c>
      <c r="O3777" s="12">
        <v>4</v>
      </c>
      <c r="P3777" s="12">
        <v>0</v>
      </c>
      <c r="Q3777" s="12">
        <v>0</v>
      </c>
      <c r="R3777" s="12">
        <v>76001</v>
      </c>
      <c r="S3777" s="59">
        <v>6.9150684931506845</v>
      </c>
      <c r="T3777" s="59">
        <v>55.271232876712325</v>
      </c>
      <c r="U3777" s="12">
        <v>2</v>
      </c>
      <c r="V3777" s="12">
        <v>2</v>
      </c>
      <c r="W3777" s="12">
        <v>3</v>
      </c>
      <c r="X3777" s="12">
        <v>2</v>
      </c>
      <c r="Y3777" s="12">
        <v>6</v>
      </c>
      <c r="Z3777" s="58">
        <v>0</v>
      </c>
      <c r="AA3777" s="58">
        <v>0</v>
      </c>
      <c r="AB3777" s="58">
        <v>0</v>
      </c>
      <c r="AC3777" s="58" t="s">
        <v>91</v>
      </c>
    </row>
    <row r="3778" spans="1:29" x14ac:dyDescent="0.3">
      <c r="A3778" s="57">
        <v>28462884</v>
      </c>
      <c r="B3778" s="12" t="s">
        <v>3750</v>
      </c>
      <c r="C3778" s="58" t="s">
        <v>108</v>
      </c>
      <c r="D3778" s="58" t="s">
        <v>29</v>
      </c>
      <c r="E3778" s="58">
        <v>182100</v>
      </c>
      <c r="F3778" s="58">
        <v>3619448</v>
      </c>
      <c r="G3778" s="58">
        <f>+IF(F3778&gt;K3778+100000,F3778-K3778,0)</f>
        <v>313269</v>
      </c>
      <c r="H3778" s="58">
        <v>177621</v>
      </c>
      <c r="I3778" s="58">
        <v>0</v>
      </c>
      <c r="J3778" s="58">
        <v>1320000</v>
      </c>
      <c r="K3778" s="58">
        <v>3306179</v>
      </c>
      <c r="L3778" s="12" t="s">
        <v>87</v>
      </c>
      <c r="M3778" s="12" t="s">
        <v>89</v>
      </c>
      <c r="N3778" s="12" t="s">
        <v>10</v>
      </c>
      <c r="O3778" s="12">
        <v>4</v>
      </c>
      <c r="P3778" s="12">
        <v>0</v>
      </c>
      <c r="Q3778" s="12">
        <v>0</v>
      </c>
      <c r="R3778" s="12">
        <v>68615</v>
      </c>
      <c r="S3778" s="59">
        <v>8.0904109589041102</v>
      </c>
      <c r="T3778" s="59">
        <v>39.167123287671231</v>
      </c>
      <c r="U3778" s="12">
        <v>2</v>
      </c>
      <c r="V3778" s="12">
        <v>4</v>
      </c>
      <c r="W3778" s="12">
        <v>2</v>
      </c>
      <c r="X3778" s="12">
        <v>3</v>
      </c>
      <c r="Y3778" s="12">
        <v>3</v>
      </c>
      <c r="Z3778" s="58">
        <v>0</v>
      </c>
      <c r="AA3778" s="58">
        <v>0</v>
      </c>
      <c r="AB3778" s="58">
        <v>0</v>
      </c>
      <c r="AC3778" s="58" t="s">
        <v>91</v>
      </c>
    </row>
    <row r="3779" spans="1:29" x14ac:dyDescent="0.3">
      <c r="A3779" s="57">
        <v>2080080</v>
      </c>
      <c r="B3779" s="12" t="s">
        <v>3751</v>
      </c>
      <c r="C3779" s="58" t="s">
        <v>109</v>
      </c>
      <c r="D3779" s="58" t="s">
        <v>112</v>
      </c>
      <c r="E3779" s="58">
        <v>332046</v>
      </c>
      <c r="F3779" s="58"/>
      <c r="G3779" s="58">
        <f>+IF(F3779&gt;K3779+100000,F3779-K3779,0)</f>
        <v>0</v>
      </c>
      <c r="H3779" s="58"/>
      <c r="I3779" s="58"/>
      <c r="J3779" s="58"/>
      <c r="K3779" s="58">
        <v>3315429</v>
      </c>
      <c r="L3779" s="12" t="s">
        <v>91</v>
      </c>
      <c r="M3779" s="12" t="s">
        <v>91</v>
      </c>
      <c r="N3779" s="12" t="s">
        <v>91</v>
      </c>
      <c r="O3779" s="12">
        <v>4</v>
      </c>
      <c r="P3779" s="12">
        <v>0</v>
      </c>
      <c r="Q3779" s="12">
        <v>0</v>
      </c>
      <c r="R3779" s="12">
        <v>68001</v>
      </c>
      <c r="S3779" s="59">
        <v>4.4904109589041097</v>
      </c>
      <c r="T3779" s="59">
        <v>37.873972602739727</v>
      </c>
      <c r="U3779" s="12">
        <v>1</v>
      </c>
      <c r="V3779" s="12">
        <v>5</v>
      </c>
      <c r="W3779" s="12">
        <v>2</v>
      </c>
      <c r="X3779" s="12">
        <v>4</v>
      </c>
      <c r="Y3779" s="12">
        <v>1</v>
      </c>
      <c r="Z3779" s="58">
        <v>0</v>
      </c>
      <c r="AA3779" s="58">
        <v>0</v>
      </c>
      <c r="AB3779" s="58">
        <v>0</v>
      </c>
      <c r="AC3779" s="58" t="s">
        <v>91</v>
      </c>
    </row>
    <row r="3780" spans="1:29" x14ac:dyDescent="0.3">
      <c r="A3780" s="57">
        <v>8648606</v>
      </c>
      <c r="B3780" s="12" t="s">
        <v>3753</v>
      </c>
      <c r="C3780" s="58" t="s">
        <v>109</v>
      </c>
      <c r="D3780" s="58" t="s">
        <v>112</v>
      </c>
      <c r="E3780" s="58"/>
      <c r="F3780" s="58"/>
      <c r="G3780" s="58">
        <f>+IF(F3780&gt;K3780+100000,F3780-K3780,0)</f>
        <v>0</v>
      </c>
      <c r="H3780" s="58"/>
      <c r="I3780" s="58"/>
      <c r="J3780" s="58"/>
      <c r="K3780" s="58">
        <v>3315679</v>
      </c>
      <c r="L3780" s="12" t="s">
        <v>91</v>
      </c>
      <c r="M3780" s="12" t="s">
        <v>91</v>
      </c>
      <c r="N3780" s="12" t="s">
        <v>91</v>
      </c>
      <c r="O3780" s="12">
        <v>4</v>
      </c>
      <c r="P3780" s="12">
        <v>0</v>
      </c>
      <c r="Q3780" s="12">
        <v>0</v>
      </c>
      <c r="R3780" s="12">
        <v>8638</v>
      </c>
      <c r="S3780" s="59">
        <v>11.512328767123288</v>
      </c>
      <c r="T3780" s="59">
        <v>51.265753424657532</v>
      </c>
      <c r="U3780" s="12">
        <v>1</v>
      </c>
      <c r="V3780" s="12">
        <v>2</v>
      </c>
      <c r="W3780" s="12">
        <v>1</v>
      </c>
      <c r="X3780" s="12">
        <v>2</v>
      </c>
      <c r="Y3780" s="12">
        <v>3</v>
      </c>
      <c r="Z3780" s="58">
        <v>0</v>
      </c>
      <c r="AA3780" s="58">
        <v>0</v>
      </c>
      <c r="AB3780" s="58">
        <v>0</v>
      </c>
      <c r="AC3780" s="58" t="s">
        <v>91</v>
      </c>
    </row>
    <row r="3781" spans="1:29" x14ac:dyDescent="0.3">
      <c r="A3781" s="57">
        <v>4260460</v>
      </c>
      <c r="B3781" s="12" t="s">
        <v>3754</v>
      </c>
      <c r="C3781" s="58" t="s">
        <v>108</v>
      </c>
      <c r="D3781" s="58" t="s">
        <v>113</v>
      </c>
      <c r="E3781" s="58"/>
      <c r="F3781" s="58">
        <v>2183437</v>
      </c>
      <c r="G3781" s="58">
        <f>+IF(F3781&gt;K3781+100000,F3781-K3781,0)</f>
        <v>0</v>
      </c>
      <c r="H3781" s="58">
        <v>137882</v>
      </c>
      <c r="I3781" s="58">
        <v>0</v>
      </c>
      <c r="J3781" s="58">
        <v>0</v>
      </c>
      <c r="K3781" s="58">
        <v>3321641</v>
      </c>
      <c r="L3781" s="12" t="s">
        <v>88</v>
      </c>
      <c r="M3781" s="12" t="s">
        <v>89</v>
      </c>
      <c r="N3781" s="12" t="s">
        <v>10</v>
      </c>
      <c r="O3781" s="12">
        <v>4</v>
      </c>
      <c r="P3781" s="12">
        <v>0</v>
      </c>
      <c r="Q3781" s="12">
        <v>0</v>
      </c>
      <c r="R3781" s="12">
        <v>76130</v>
      </c>
      <c r="S3781" s="59">
        <v>5.7150684931506852</v>
      </c>
      <c r="T3781" s="59">
        <v>54.734246575342468</v>
      </c>
      <c r="U3781" s="12">
        <v>1</v>
      </c>
      <c r="V3781" s="12">
        <v>2</v>
      </c>
      <c r="W3781" s="12">
        <v>1</v>
      </c>
      <c r="X3781" s="12">
        <v>2</v>
      </c>
      <c r="Y3781" s="12">
        <v>4</v>
      </c>
      <c r="Z3781" s="58">
        <v>0</v>
      </c>
      <c r="AA3781" s="58">
        <v>0</v>
      </c>
      <c r="AB3781" s="58">
        <v>0</v>
      </c>
      <c r="AC3781" s="58" t="s">
        <v>91</v>
      </c>
    </row>
    <row r="3782" spans="1:29" x14ac:dyDescent="0.3">
      <c r="A3782" s="57">
        <v>80220602</v>
      </c>
      <c r="B3782" s="12" t="s">
        <v>3755</v>
      </c>
      <c r="C3782" s="58" t="s">
        <v>108</v>
      </c>
      <c r="D3782" s="58" t="s">
        <v>115</v>
      </c>
      <c r="E3782" s="58">
        <v>3448971</v>
      </c>
      <c r="F3782" s="58">
        <v>5892890</v>
      </c>
      <c r="G3782" s="58">
        <f>+IF(F3782&gt;K3782+100000,F3782-K3782,0)</f>
        <v>2567411</v>
      </c>
      <c r="H3782" s="58">
        <v>349825</v>
      </c>
      <c r="I3782" s="58">
        <v>0</v>
      </c>
      <c r="J3782" s="58">
        <v>2100000</v>
      </c>
      <c r="K3782" s="58">
        <v>3325479</v>
      </c>
      <c r="L3782" s="12" t="s">
        <v>87</v>
      </c>
      <c r="M3782" s="12" t="s">
        <v>89</v>
      </c>
      <c r="N3782" s="12" t="s">
        <v>10</v>
      </c>
      <c r="O3782" s="12">
        <v>4</v>
      </c>
      <c r="P3782" s="12">
        <v>0</v>
      </c>
      <c r="Q3782" s="12">
        <v>0</v>
      </c>
      <c r="R3782" s="12">
        <v>11001</v>
      </c>
      <c r="S3782" s="59">
        <v>9.4164383561643827</v>
      </c>
      <c r="T3782" s="59">
        <v>54.975342465753428</v>
      </c>
      <c r="U3782" s="12">
        <v>1</v>
      </c>
      <c r="V3782" s="12">
        <v>0</v>
      </c>
      <c r="W3782" s="12">
        <v>1</v>
      </c>
      <c r="X3782" s="12">
        <v>2</v>
      </c>
      <c r="Y3782" s="12">
        <v>1</v>
      </c>
      <c r="Z3782" s="58">
        <v>0</v>
      </c>
      <c r="AA3782" s="58">
        <v>0</v>
      </c>
      <c r="AB3782" s="58">
        <v>0</v>
      </c>
      <c r="AC3782" s="58" t="s">
        <v>91</v>
      </c>
    </row>
    <row r="3783" spans="1:29" x14ac:dyDescent="0.3">
      <c r="A3783" s="57">
        <v>48822262</v>
      </c>
      <c r="B3783" s="12" t="s">
        <v>3756</v>
      </c>
      <c r="C3783" s="58" t="s">
        <v>108</v>
      </c>
      <c r="D3783" s="58" t="s">
        <v>113</v>
      </c>
      <c r="E3783" s="58">
        <v>224400</v>
      </c>
      <c r="F3783" s="58">
        <v>3163409</v>
      </c>
      <c r="G3783" s="58">
        <f>+IF(F3783&gt;K3783+100000,F3783-K3783,0)</f>
        <v>0</v>
      </c>
      <c r="H3783" s="58">
        <v>222058</v>
      </c>
      <c r="I3783" s="58">
        <v>0</v>
      </c>
      <c r="J3783" s="58">
        <v>0</v>
      </c>
      <c r="K3783" s="58">
        <v>3334629</v>
      </c>
      <c r="L3783" s="12" t="s">
        <v>88</v>
      </c>
      <c r="M3783" s="12" t="s">
        <v>89</v>
      </c>
      <c r="N3783" s="12" t="s">
        <v>10</v>
      </c>
      <c r="O3783" s="12">
        <v>4</v>
      </c>
      <c r="P3783" s="12">
        <v>0</v>
      </c>
      <c r="Q3783" s="12">
        <v>0</v>
      </c>
      <c r="R3783" s="12">
        <v>68547</v>
      </c>
      <c r="S3783" s="59">
        <v>5.4082191780821915</v>
      </c>
      <c r="T3783" s="59">
        <v>43.331506849315069</v>
      </c>
      <c r="U3783" s="12">
        <v>2</v>
      </c>
      <c r="V3783" s="12">
        <v>5</v>
      </c>
      <c r="W3783" s="12">
        <v>3</v>
      </c>
      <c r="X3783" s="12">
        <v>4</v>
      </c>
      <c r="Y3783" s="12">
        <v>1</v>
      </c>
      <c r="Z3783" s="58">
        <v>0</v>
      </c>
      <c r="AA3783" s="58">
        <v>0</v>
      </c>
      <c r="AB3783" s="58">
        <v>0</v>
      </c>
      <c r="AC3783" s="58" t="s">
        <v>91</v>
      </c>
    </row>
    <row r="3784" spans="1:29" x14ac:dyDescent="0.3">
      <c r="A3784" s="57">
        <v>20680804</v>
      </c>
      <c r="B3784" s="12" t="s">
        <v>3757</v>
      </c>
      <c r="C3784" s="58" t="s">
        <v>109</v>
      </c>
      <c r="D3784" s="58" t="s">
        <v>112</v>
      </c>
      <c r="E3784" s="58">
        <v>207241</v>
      </c>
      <c r="F3784" s="58"/>
      <c r="G3784" s="58">
        <f>+IF(F3784&gt;K3784+100000,F3784-K3784,0)</f>
        <v>0</v>
      </c>
      <c r="H3784" s="58"/>
      <c r="I3784" s="58"/>
      <c r="J3784" s="58"/>
      <c r="K3784" s="58">
        <v>3337387</v>
      </c>
      <c r="L3784" s="12" t="s">
        <v>91</v>
      </c>
      <c r="M3784" s="12" t="s">
        <v>91</v>
      </c>
      <c r="N3784" s="12" t="s">
        <v>91</v>
      </c>
      <c r="O3784" s="12">
        <v>4</v>
      </c>
      <c r="P3784" s="12">
        <v>0</v>
      </c>
      <c r="Q3784" s="12">
        <v>0</v>
      </c>
      <c r="R3784" s="12">
        <v>76130</v>
      </c>
      <c r="S3784" s="59">
        <v>3.6849315068493151</v>
      </c>
      <c r="T3784" s="59">
        <v>37.128767123287673</v>
      </c>
      <c r="U3784" s="12">
        <v>2</v>
      </c>
      <c r="V3784" s="12">
        <v>0</v>
      </c>
      <c r="W3784" s="12">
        <v>1</v>
      </c>
      <c r="X3784" s="12">
        <v>2</v>
      </c>
      <c r="Y3784" s="12">
        <v>2</v>
      </c>
      <c r="Z3784" s="58">
        <v>0</v>
      </c>
      <c r="AA3784" s="58">
        <v>0</v>
      </c>
      <c r="AB3784" s="58">
        <v>0</v>
      </c>
      <c r="AC3784" s="58" t="s">
        <v>91</v>
      </c>
    </row>
    <row r="3785" spans="1:29" x14ac:dyDescent="0.3">
      <c r="A3785" s="57">
        <v>2024622446</v>
      </c>
      <c r="B3785" s="12" t="s">
        <v>3758</v>
      </c>
      <c r="C3785" s="58" t="s">
        <v>109</v>
      </c>
      <c r="D3785" s="58" t="s">
        <v>112</v>
      </c>
      <c r="E3785" s="58">
        <v>1741251</v>
      </c>
      <c r="F3785" s="58"/>
      <c r="G3785" s="58">
        <f>+IF(F3785&gt;K3785+100000,F3785-K3785,0)</f>
        <v>0</v>
      </c>
      <c r="H3785" s="58"/>
      <c r="I3785" s="58"/>
      <c r="J3785" s="58"/>
      <c r="K3785" s="58">
        <v>3344947</v>
      </c>
      <c r="L3785" s="12" t="s">
        <v>91</v>
      </c>
      <c r="M3785" s="12" t="s">
        <v>91</v>
      </c>
      <c r="N3785" s="12" t="s">
        <v>91</v>
      </c>
      <c r="O3785" s="12">
        <v>4</v>
      </c>
      <c r="P3785" s="12">
        <v>0</v>
      </c>
      <c r="Q3785" s="12">
        <v>0</v>
      </c>
      <c r="R3785" s="12">
        <v>11001</v>
      </c>
      <c r="S3785" s="59">
        <v>6.3369863013698629</v>
      </c>
      <c r="T3785" s="59">
        <v>30.509589041095889</v>
      </c>
      <c r="U3785" s="12">
        <v>2</v>
      </c>
      <c r="V3785" s="12">
        <v>0</v>
      </c>
      <c r="W3785" s="12">
        <v>1</v>
      </c>
      <c r="X3785" s="12">
        <v>2</v>
      </c>
      <c r="Y3785" s="12">
        <v>1</v>
      </c>
      <c r="Z3785" s="58">
        <v>0</v>
      </c>
      <c r="AA3785" s="58">
        <v>0</v>
      </c>
      <c r="AB3785" s="58">
        <v>0</v>
      </c>
      <c r="AC3785" s="58" t="s">
        <v>91</v>
      </c>
    </row>
    <row r="3786" spans="1:29" x14ac:dyDescent="0.3">
      <c r="A3786" s="57">
        <v>2068028648</v>
      </c>
      <c r="B3786" s="12" t="s">
        <v>3760</v>
      </c>
      <c r="C3786" s="58" t="s">
        <v>108</v>
      </c>
      <c r="D3786" s="58" t="s">
        <v>113</v>
      </c>
      <c r="E3786" s="58">
        <v>2420000</v>
      </c>
      <c r="F3786" s="58">
        <v>2708063</v>
      </c>
      <c r="G3786" s="58">
        <f>+IF(F3786&gt;K3786+100000,F3786-K3786,0)</f>
        <v>0</v>
      </c>
      <c r="H3786" s="58">
        <v>246731</v>
      </c>
      <c r="I3786" s="58">
        <v>0</v>
      </c>
      <c r="J3786" s="58">
        <v>0</v>
      </c>
      <c r="K3786" s="58">
        <v>3351620</v>
      </c>
      <c r="L3786" s="12" t="s">
        <v>88</v>
      </c>
      <c r="M3786" s="12" t="s">
        <v>89</v>
      </c>
      <c r="N3786" s="12" t="s">
        <v>10</v>
      </c>
      <c r="O3786" s="12">
        <v>4</v>
      </c>
      <c r="P3786" s="12">
        <v>0</v>
      </c>
      <c r="Q3786" s="12">
        <v>0</v>
      </c>
      <c r="R3786" s="12">
        <v>11001</v>
      </c>
      <c r="S3786" s="59">
        <v>4.3150684931506849</v>
      </c>
      <c r="T3786" s="59">
        <v>32.852054794520548</v>
      </c>
      <c r="U3786" s="12">
        <v>2</v>
      </c>
      <c r="V3786" s="12">
        <v>4</v>
      </c>
      <c r="W3786" s="12">
        <v>2</v>
      </c>
      <c r="X3786" s="12">
        <v>2</v>
      </c>
      <c r="Y3786" s="12">
        <v>4</v>
      </c>
      <c r="Z3786" s="58">
        <v>0</v>
      </c>
      <c r="AA3786" s="58">
        <v>0</v>
      </c>
      <c r="AB3786" s="58">
        <v>0</v>
      </c>
      <c r="AC3786" s="58" t="s">
        <v>91</v>
      </c>
    </row>
    <row r="3787" spans="1:29" x14ac:dyDescent="0.3">
      <c r="A3787" s="57">
        <v>40662886</v>
      </c>
      <c r="B3787" s="12" t="s">
        <v>3761</v>
      </c>
      <c r="C3787" s="58" t="s">
        <v>109</v>
      </c>
      <c r="D3787" s="58" t="s">
        <v>112</v>
      </c>
      <c r="E3787" s="58"/>
      <c r="F3787" s="58"/>
      <c r="G3787" s="58">
        <f>+IF(F3787&gt;K3787+100000,F3787-K3787,0)</f>
        <v>0</v>
      </c>
      <c r="H3787" s="58"/>
      <c r="I3787" s="58"/>
      <c r="J3787" s="58"/>
      <c r="K3787" s="58">
        <v>3353379</v>
      </c>
      <c r="L3787" s="12" t="s">
        <v>91</v>
      </c>
      <c r="M3787" s="12" t="s">
        <v>91</v>
      </c>
      <c r="N3787" s="12" t="s">
        <v>91</v>
      </c>
      <c r="O3787" s="12">
        <v>4</v>
      </c>
      <c r="P3787" s="12">
        <v>0</v>
      </c>
      <c r="Q3787" s="12">
        <v>0</v>
      </c>
      <c r="R3787" s="12">
        <v>11001</v>
      </c>
      <c r="S3787" s="59">
        <v>8.257534246575343</v>
      </c>
      <c r="T3787" s="59">
        <v>52.613698630136987</v>
      </c>
      <c r="U3787" s="12">
        <v>2</v>
      </c>
      <c r="V3787" s="12">
        <v>2</v>
      </c>
      <c r="W3787" s="12">
        <v>2</v>
      </c>
      <c r="X3787" s="12">
        <v>3</v>
      </c>
      <c r="Y3787" s="12">
        <v>2</v>
      </c>
      <c r="Z3787" s="58">
        <v>0</v>
      </c>
      <c r="AA3787" s="58">
        <v>0</v>
      </c>
      <c r="AB3787" s="58">
        <v>0</v>
      </c>
      <c r="AC3787" s="58" t="s">
        <v>91</v>
      </c>
    </row>
    <row r="3788" spans="1:29" x14ac:dyDescent="0.3">
      <c r="A3788" s="57">
        <v>84462480</v>
      </c>
      <c r="B3788" s="12" t="s">
        <v>3763</v>
      </c>
      <c r="C3788" s="58" t="s">
        <v>108</v>
      </c>
      <c r="D3788" s="58" t="s">
        <v>29</v>
      </c>
      <c r="E3788" s="58"/>
      <c r="F3788" s="58">
        <v>4129414</v>
      </c>
      <c r="G3788" s="58">
        <f>+IF(F3788&gt;K3788+100000,F3788-K3788,0)</f>
        <v>759995</v>
      </c>
      <c r="H3788" s="58">
        <v>143758</v>
      </c>
      <c r="I3788" s="58">
        <v>0</v>
      </c>
      <c r="J3788" s="58">
        <v>0</v>
      </c>
      <c r="K3788" s="58">
        <v>3369419</v>
      </c>
      <c r="L3788" s="12" t="s">
        <v>88</v>
      </c>
      <c r="M3788" s="12" t="s">
        <v>89</v>
      </c>
      <c r="N3788" s="12" t="s">
        <v>10</v>
      </c>
      <c r="O3788" s="12">
        <v>4</v>
      </c>
      <c r="P3788" s="12">
        <v>0</v>
      </c>
      <c r="Q3788" s="12">
        <v>0</v>
      </c>
      <c r="R3788" s="12">
        <v>13838</v>
      </c>
      <c r="S3788" s="59">
        <v>7.8794520547945206</v>
      </c>
      <c r="T3788" s="59">
        <v>52.57260273972603</v>
      </c>
      <c r="U3788" s="12">
        <v>1</v>
      </c>
      <c r="V3788" s="12">
        <v>1</v>
      </c>
      <c r="W3788" s="12">
        <v>1</v>
      </c>
      <c r="X3788" s="12">
        <v>2</v>
      </c>
      <c r="Y3788" s="12">
        <v>2</v>
      </c>
      <c r="Z3788" s="58">
        <v>0</v>
      </c>
      <c r="AA3788" s="58">
        <v>0</v>
      </c>
      <c r="AB3788" s="58">
        <v>0</v>
      </c>
      <c r="AC3788" s="58" t="s">
        <v>91</v>
      </c>
    </row>
    <row r="3789" spans="1:29" x14ac:dyDescent="0.3">
      <c r="A3789" s="57">
        <v>42684640</v>
      </c>
      <c r="B3789" s="12" t="s">
        <v>3765</v>
      </c>
      <c r="C3789" s="58" t="s">
        <v>109</v>
      </c>
      <c r="D3789" s="58" t="s">
        <v>112</v>
      </c>
      <c r="E3789" s="58">
        <v>356250</v>
      </c>
      <c r="F3789" s="58"/>
      <c r="G3789" s="58">
        <f>+IF(F3789&gt;K3789+100000,F3789-K3789,0)</f>
        <v>0</v>
      </c>
      <c r="H3789" s="58"/>
      <c r="I3789" s="58"/>
      <c r="J3789" s="58"/>
      <c r="K3789" s="58">
        <v>3370308</v>
      </c>
      <c r="L3789" s="12" t="s">
        <v>91</v>
      </c>
      <c r="M3789" s="12" t="s">
        <v>91</v>
      </c>
      <c r="N3789" s="12" t="s">
        <v>91</v>
      </c>
      <c r="O3789" s="12">
        <v>4</v>
      </c>
      <c r="P3789" s="12">
        <v>0</v>
      </c>
      <c r="Q3789" s="12">
        <v>0</v>
      </c>
      <c r="R3789" s="12">
        <v>76001</v>
      </c>
      <c r="S3789" s="59">
        <v>3.8054794520547945</v>
      </c>
      <c r="T3789" s="59">
        <v>40.534246575342465</v>
      </c>
      <c r="U3789" s="12">
        <v>2</v>
      </c>
      <c r="V3789" s="12">
        <v>4</v>
      </c>
      <c r="W3789" s="12">
        <v>3</v>
      </c>
      <c r="X3789" s="12">
        <v>3</v>
      </c>
      <c r="Y3789" s="12">
        <v>3</v>
      </c>
      <c r="Z3789" s="58">
        <v>0</v>
      </c>
      <c r="AA3789" s="58">
        <v>0</v>
      </c>
      <c r="AB3789" s="58">
        <v>0</v>
      </c>
      <c r="AC3789" s="58" t="s">
        <v>91</v>
      </c>
    </row>
    <row r="3790" spans="1:29" x14ac:dyDescent="0.3">
      <c r="A3790" s="57">
        <v>44844088</v>
      </c>
      <c r="B3790" s="12" t="s">
        <v>3768</v>
      </c>
      <c r="C3790" s="58" t="s">
        <v>108</v>
      </c>
      <c r="D3790" s="58" t="s">
        <v>113</v>
      </c>
      <c r="E3790" s="58">
        <v>308000</v>
      </c>
      <c r="F3790" s="58">
        <v>1991067</v>
      </c>
      <c r="G3790" s="58">
        <f>+IF(F3790&gt;K3790+100000,F3790-K3790,0)</f>
        <v>0</v>
      </c>
      <c r="H3790" s="58">
        <v>125733.00000000001</v>
      </c>
      <c r="I3790" s="58">
        <v>0</v>
      </c>
      <c r="J3790" s="58">
        <v>0</v>
      </c>
      <c r="K3790" s="58">
        <v>3387688</v>
      </c>
      <c r="L3790" s="12" t="s">
        <v>88</v>
      </c>
      <c r="M3790" s="12" t="s">
        <v>89</v>
      </c>
      <c r="N3790" s="12" t="s">
        <v>10</v>
      </c>
      <c r="O3790" s="12">
        <v>4</v>
      </c>
      <c r="P3790" s="12">
        <v>0</v>
      </c>
      <c r="Q3790" s="12">
        <v>0</v>
      </c>
      <c r="R3790" s="12">
        <v>5001</v>
      </c>
      <c r="S3790" s="59">
        <v>10.386301369863014</v>
      </c>
      <c r="T3790" s="59">
        <v>45.43013698630137</v>
      </c>
      <c r="U3790" s="12">
        <v>2</v>
      </c>
      <c r="V3790" s="12">
        <v>5</v>
      </c>
      <c r="W3790" s="12">
        <v>3</v>
      </c>
      <c r="X3790" s="12">
        <v>3</v>
      </c>
      <c r="Y3790" s="12">
        <v>4</v>
      </c>
      <c r="Z3790" s="58">
        <v>0</v>
      </c>
      <c r="AA3790" s="58">
        <v>0</v>
      </c>
      <c r="AB3790" s="58">
        <v>0</v>
      </c>
      <c r="AC3790" s="58" t="s">
        <v>91</v>
      </c>
    </row>
    <row r="3791" spans="1:29" x14ac:dyDescent="0.3">
      <c r="A3791" s="57">
        <v>6226804</v>
      </c>
      <c r="B3791" s="12" t="s">
        <v>3772</v>
      </c>
      <c r="C3791" s="58" t="s">
        <v>108</v>
      </c>
      <c r="D3791" s="58" t="s">
        <v>112</v>
      </c>
      <c r="E3791" s="58"/>
      <c r="F3791" s="58">
        <v>84984</v>
      </c>
      <c r="G3791" s="58">
        <f>+IF(F3791&gt;K3791+100000,F3791-K3791,0)</f>
        <v>0</v>
      </c>
      <c r="H3791" s="58">
        <v>85665</v>
      </c>
      <c r="I3791" s="58">
        <v>0</v>
      </c>
      <c r="J3791" s="58">
        <v>0</v>
      </c>
      <c r="K3791" s="58">
        <v>3402545</v>
      </c>
      <c r="L3791" s="12" t="s">
        <v>88</v>
      </c>
      <c r="M3791" s="12" t="s">
        <v>89</v>
      </c>
      <c r="N3791" s="12" t="s">
        <v>10</v>
      </c>
      <c r="O3791" s="12">
        <v>4</v>
      </c>
      <c r="P3791" s="12">
        <v>0</v>
      </c>
      <c r="Q3791" s="12">
        <v>0</v>
      </c>
      <c r="R3791" s="12">
        <v>76130</v>
      </c>
      <c r="S3791" s="59">
        <v>9.8849315068493144</v>
      </c>
      <c r="T3791" s="59">
        <v>62.032876712328765</v>
      </c>
      <c r="U3791" s="12">
        <v>1</v>
      </c>
      <c r="V3791" s="12">
        <v>2</v>
      </c>
      <c r="W3791" s="12">
        <v>2</v>
      </c>
      <c r="X3791" s="12">
        <v>2</v>
      </c>
      <c r="Y3791" s="12">
        <v>2</v>
      </c>
      <c r="Z3791" s="58">
        <v>0</v>
      </c>
      <c r="AA3791" s="58">
        <v>0</v>
      </c>
      <c r="AB3791" s="58">
        <v>0</v>
      </c>
      <c r="AC3791" s="58" t="s">
        <v>91</v>
      </c>
    </row>
    <row r="3792" spans="1:29" x14ac:dyDescent="0.3">
      <c r="A3792" s="57">
        <v>2222468446</v>
      </c>
      <c r="B3792" s="12" t="s">
        <v>3773</v>
      </c>
      <c r="C3792" s="58" t="s">
        <v>108</v>
      </c>
      <c r="D3792" s="58" t="s">
        <v>113</v>
      </c>
      <c r="E3792" s="58"/>
      <c r="F3792" s="58">
        <v>2559234</v>
      </c>
      <c r="G3792" s="58">
        <f>+IF(F3792&gt;K3792+100000,F3792-K3792,0)</f>
        <v>0</v>
      </c>
      <c r="H3792" s="58">
        <v>132878</v>
      </c>
      <c r="I3792" s="58">
        <v>0</v>
      </c>
      <c r="J3792" s="58">
        <v>0</v>
      </c>
      <c r="K3792" s="58">
        <v>3418183</v>
      </c>
      <c r="L3792" s="12" t="s">
        <v>88</v>
      </c>
      <c r="M3792" s="12" t="s">
        <v>89</v>
      </c>
      <c r="N3792" s="12" t="s">
        <v>10</v>
      </c>
      <c r="O3792" s="12">
        <v>4</v>
      </c>
      <c r="P3792" s="12">
        <v>0</v>
      </c>
      <c r="Q3792" s="12">
        <v>0</v>
      </c>
      <c r="R3792" s="12">
        <v>76364</v>
      </c>
      <c r="S3792" s="59">
        <v>7.5561643835616437</v>
      </c>
      <c r="T3792" s="59">
        <v>32.575342465753423</v>
      </c>
      <c r="U3792" s="12">
        <v>1</v>
      </c>
      <c r="V3792" s="12">
        <v>2</v>
      </c>
      <c r="W3792" s="12">
        <v>2</v>
      </c>
      <c r="X3792" s="12">
        <v>2</v>
      </c>
      <c r="Y3792" s="12">
        <v>1</v>
      </c>
      <c r="Z3792" s="58">
        <v>0</v>
      </c>
      <c r="AA3792" s="58">
        <v>0</v>
      </c>
      <c r="AB3792" s="58">
        <v>0</v>
      </c>
      <c r="AC3792" s="58" t="s">
        <v>91</v>
      </c>
    </row>
    <row r="3793" spans="1:29" x14ac:dyDescent="0.3">
      <c r="A3793" s="57">
        <v>2200888228</v>
      </c>
      <c r="B3793" s="12" t="s">
        <v>3778</v>
      </c>
      <c r="C3793" s="58" t="s">
        <v>108</v>
      </c>
      <c r="D3793" s="58" t="s">
        <v>113</v>
      </c>
      <c r="E3793" s="58">
        <v>611000</v>
      </c>
      <c r="F3793" s="58">
        <v>1991067</v>
      </c>
      <c r="G3793" s="58">
        <f>+IF(F3793&gt;K3793+100000,F3793-K3793,0)</f>
        <v>0</v>
      </c>
      <c r="H3793" s="58">
        <v>125733.00000000001</v>
      </c>
      <c r="I3793" s="58">
        <v>0</v>
      </c>
      <c r="J3793" s="58">
        <v>0</v>
      </c>
      <c r="K3793" s="58">
        <v>3442970</v>
      </c>
      <c r="L3793" s="12" t="s">
        <v>88</v>
      </c>
      <c r="M3793" s="12" t="s">
        <v>89</v>
      </c>
      <c r="N3793" s="12" t="s">
        <v>10</v>
      </c>
      <c r="O3793" s="12">
        <v>4</v>
      </c>
      <c r="P3793" s="12">
        <v>0</v>
      </c>
      <c r="Q3793" s="12">
        <v>0</v>
      </c>
      <c r="R3793" s="12">
        <v>68615</v>
      </c>
      <c r="S3793" s="59">
        <v>4.4082191780821915</v>
      </c>
      <c r="T3793" s="59">
        <v>35.821917808219176</v>
      </c>
      <c r="U3793" s="12">
        <v>2</v>
      </c>
      <c r="V3793" s="12">
        <v>2</v>
      </c>
      <c r="W3793" s="12">
        <v>1</v>
      </c>
      <c r="X3793" s="12">
        <v>2</v>
      </c>
      <c r="Y3793" s="12">
        <v>3</v>
      </c>
      <c r="Z3793" s="58">
        <v>0</v>
      </c>
      <c r="AA3793" s="58">
        <v>0</v>
      </c>
      <c r="AB3793" s="58">
        <v>0</v>
      </c>
      <c r="AC3793" s="58" t="s">
        <v>91</v>
      </c>
    </row>
    <row r="3794" spans="1:29" x14ac:dyDescent="0.3">
      <c r="A3794" s="57">
        <v>46486260</v>
      </c>
      <c r="B3794" s="12" t="s">
        <v>3779</v>
      </c>
      <c r="C3794" s="58" t="s">
        <v>109</v>
      </c>
      <c r="D3794" s="58" t="s">
        <v>112</v>
      </c>
      <c r="E3794" s="58">
        <v>101675</v>
      </c>
      <c r="F3794" s="58"/>
      <c r="G3794" s="58">
        <f>+IF(F3794&gt;K3794+100000,F3794-K3794,0)</f>
        <v>0</v>
      </c>
      <c r="H3794" s="58"/>
      <c r="I3794" s="58"/>
      <c r="J3794" s="58"/>
      <c r="K3794" s="58">
        <v>3443079</v>
      </c>
      <c r="L3794" s="12" t="s">
        <v>91</v>
      </c>
      <c r="M3794" s="12" t="s">
        <v>91</v>
      </c>
      <c r="N3794" s="12" t="s">
        <v>91</v>
      </c>
      <c r="O3794" s="12">
        <v>4</v>
      </c>
      <c r="P3794" s="12">
        <v>0</v>
      </c>
      <c r="Q3794" s="12">
        <v>0</v>
      </c>
      <c r="R3794" s="12">
        <v>11001</v>
      </c>
      <c r="S3794" s="59">
        <v>7.1342465753424653</v>
      </c>
      <c r="T3794" s="59">
        <v>44.178082191780824</v>
      </c>
      <c r="U3794" s="12">
        <v>1</v>
      </c>
      <c r="V3794" s="12">
        <v>0</v>
      </c>
      <c r="W3794" s="12">
        <v>1</v>
      </c>
      <c r="X3794" s="12">
        <v>2</v>
      </c>
      <c r="Y3794" s="12">
        <v>1</v>
      </c>
      <c r="Z3794" s="58">
        <v>0</v>
      </c>
      <c r="AA3794" s="58">
        <v>0</v>
      </c>
      <c r="AB3794" s="58">
        <v>0</v>
      </c>
      <c r="AC3794" s="58" t="s">
        <v>91</v>
      </c>
    </row>
    <row r="3795" spans="1:29" x14ac:dyDescent="0.3">
      <c r="A3795" s="57">
        <v>48646204</v>
      </c>
      <c r="B3795" s="12" t="s">
        <v>3780</v>
      </c>
      <c r="C3795" s="58" t="s">
        <v>109</v>
      </c>
      <c r="D3795" s="58" t="s">
        <v>112</v>
      </c>
      <c r="E3795" s="58"/>
      <c r="F3795" s="58"/>
      <c r="G3795" s="58">
        <f>+IF(F3795&gt;K3795+100000,F3795-K3795,0)</f>
        <v>0</v>
      </c>
      <c r="H3795" s="58"/>
      <c r="I3795" s="58"/>
      <c r="J3795" s="58"/>
      <c r="K3795" s="58">
        <v>3447382</v>
      </c>
      <c r="L3795" s="12" t="s">
        <v>91</v>
      </c>
      <c r="M3795" s="12" t="s">
        <v>91</v>
      </c>
      <c r="N3795" s="12" t="s">
        <v>91</v>
      </c>
      <c r="O3795" s="12">
        <v>4</v>
      </c>
      <c r="P3795" s="12">
        <v>0</v>
      </c>
      <c r="Q3795" s="12">
        <v>0</v>
      </c>
      <c r="R3795" s="12">
        <v>68001</v>
      </c>
      <c r="S3795" s="59">
        <v>1.3041095890410959</v>
      </c>
      <c r="T3795" s="59">
        <v>44.43287671232877</v>
      </c>
      <c r="U3795" s="12">
        <v>2</v>
      </c>
      <c r="V3795" s="12">
        <v>4</v>
      </c>
      <c r="W3795" s="12">
        <v>3</v>
      </c>
      <c r="X3795" s="12">
        <v>2</v>
      </c>
      <c r="Y3795" s="12">
        <v>3</v>
      </c>
      <c r="Z3795" s="58">
        <v>0</v>
      </c>
      <c r="AA3795" s="58">
        <v>0</v>
      </c>
      <c r="AB3795" s="58">
        <v>0</v>
      </c>
      <c r="AC3795" s="58" t="s">
        <v>91</v>
      </c>
    </row>
    <row r="3796" spans="1:29" x14ac:dyDescent="0.3">
      <c r="A3796" s="57">
        <v>62008604</v>
      </c>
      <c r="B3796" s="12" t="s">
        <v>3781</v>
      </c>
      <c r="C3796" s="58" t="s">
        <v>109</v>
      </c>
      <c r="D3796" s="58" t="s">
        <v>112</v>
      </c>
      <c r="E3796" s="58"/>
      <c r="F3796" s="58"/>
      <c r="G3796" s="58">
        <f>+IF(F3796&gt;K3796+100000,F3796-K3796,0)</f>
        <v>0</v>
      </c>
      <c r="H3796" s="58"/>
      <c r="I3796" s="58"/>
      <c r="J3796" s="58"/>
      <c r="K3796" s="58">
        <v>3451755</v>
      </c>
      <c r="L3796" s="12" t="s">
        <v>91</v>
      </c>
      <c r="M3796" s="12" t="s">
        <v>91</v>
      </c>
      <c r="N3796" s="12" t="s">
        <v>91</v>
      </c>
      <c r="O3796" s="12">
        <v>4</v>
      </c>
      <c r="P3796" s="12">
        <v>0</v>
      </c>
      <c r="Q3796" s="12">
        <v>0</v>
      </c>
      <c r="R3796" s="12">
        <v>15238</v>
      </c>
      <c r="S3796" s="59">
        <v>3.1095890410958904</v>
      </c>
      <c r="T3796" s="59">
        <v>39.150684931506852</v>
      </c>
      <c r="U3796" s="12">
        <v>2</v>
      </c>
      <c r="V3796" s="12">
        <v>6</v>
      </c>
      <c r="W3796" s="12">
        <v>3</v>
      </c>
      <c r="X3796" s="12">
        <v>7</v>
      </c>
      <c r="Y3796" s="12">
        <v>2</v>
      </c>
      <c r="Z3796" s="58">
        <v>0</v>
      </c>
      <c r="AA3796" s="58">
        <v>0</v>
      </c>
      <c r="AB3796" s="58">
        <v>0</v>
      </c>
      <c r="AC3796" s="58" t="s">
        <v>91</v>
      </c>
    </row>
    <row r="3797" spans="1:29" x14ac:dyDescent="0.3">
      <c r="A3797" s="57">
        <v>2240648628</v>
      </c>
      <c r="B3797" s="12" t="s">
        <v>3782</v>
      </c>
      <c r="C3797" s="58" t="s">
        <v>109</v>
      </c>
      <c r="D3797" s="58" t="s">
        <v>117</v>
      </c>
      <c r="E3797" s="58">
        <v>14125309</v>
      </c>
      <c r="F3797" s="58"/>
      <c r="G3797" s="58">
        <f>+IF(F3797&gt;K3797+100000,F3797-K3797,0)</f>
        <v>0</v>
      </c>
      <c r="H3797" s="58"/>
      <c r="I3797" s="58"/>
      <c r="J3797" s="58"/>
      <c r="K3797" s="58">
        <v>3457025</v>
      </c>
      <c r="L3797" s="12" t="s">
        <v>91</v>
      </c>
      <c r="M3797" s="12" t="s">
        <v>91</v>
      </c>
      <c r="N3797" s="12" t="s">
        <v>91</v>
      </c>
      <c r="O3797" s="12">
        <v>4</v>
      </c>
      <c r="P3797" s="12">
        <v>0</v>
      </c>
      <c r="Q3797" s="12">
        <v>0</v>
      </c>
      <c r="R3797" s="12">
        <v>76001</v>
      </c>
      <c r="S3797" s="59">
        <v>2.7643835616438355</v>
      </c>
      <c r="T3797" s="59">
        <v>33.534246575342465</v>
      </c>
      <c r="U3797" s="12">
        <v>1</v>
      </c>
      <c r="V3797" s="12">
        <v>0</v>
      </c>
      <c r="W3797" s="12">
        <v>2</v>
      </c>
      <c r="X3797" s="12">
        <v>7</v>
      </c>
      <c r="Y3797" s="12">
        <v>1</v>
      </c>
      <c r="Z3797" s="58">
        <v>0</v>
      </c>
      <c r="AA3797" s="58">
        <v>0</v>
      </c>
      <c r="AB3797" s="58">
        <v>0</v>
      </c>
      <c r="AC3797" s="58" t="s">
        <v>91</v>
      </c>
    </row>
    <row r="3798" spans="1:29" x14ac:dyDescent="0.3">
      <c r="A3798" s="57">
        <v>6424640</v>
      </c>
      <c r="B3798" s="12" t="s">
        <v>3783</v>
      </c>
      <c r="C3798" s="58" t="s">
        <v>109</v>
      </c>
      <c r="D3798" s="58" t="s">
        <v>112</v>
      </c>
      <c r="E3798" s="58">
        <v>150358</v>
      </c>
      <c r="F3798" s="58"/>
      <c r="G3798" s="58">
        <f>+IF(F3798&gt;K3798+100000,F3798-K3798,0)</f>
        <v>0</v>
      </c>
      <c r="H3798" s="58"/>
      <c r="I3798" s="58"/>
      <c r="J3798" s="58"/>
      <c r="K3798" s="58">
        <v>3460103</v>
      </c>
      <c r="L3798" s="12" t="s">
        <v>91</v>
      </c>
      <c r="M3798" s="12" t="s">
        <v>91</v>
      </c>
      <c r="N3798" s="12" t="s">
        <v>91</v>
      </c>
      <c r="O3798" s="12">
        <v>4</v>
      </c>
      <c r="P3798" s="12">
        <v>0</v>
      </c>
      <c r="Q3798" s="12">
        <v>0</v>
      </c>
      <c r="R3798" s="12">
        <v>76606</v>
      </c>
      <c r="S3798" s="59">
        <v>5.9671232876712326</v>
      </c>
      <c r="T3798" s="59">
        <v>51.438356164383563</v>
      </c>
      <c r="U3798" s="12">
        <v>1</v>
      </c>
      <c r="V3798" s="12">
        <v>2</v>
      </c>
      <c r="W3798" s="12">
        <v>3</v>
      </c>
      <c r="X3798" s="12">
        <v>3</v>
      </c>
      <c r="Y3798" s="12">
        <v>1</v>
      </c>
      <c r="Z3798" s="58">
        <v>0</v>
      </c>
      <c r="AA3798" s="58">
        <v>0</v>
      </c>
      <c r="AB3798" s="58">
        <v>0</v>
      </c>
      <c r="AC3798" s="58" t="s">
        <v>91</v>
      </c>
    </row>
    <row r="3799" spans="1:29" x14ac:dyDescent="0.3">
      <c r="A3799" s="57">
        <v>2224462602</v>
      </c>
      <c r="B3799" s="12" t="s">
        <v>3784</v>
      </c>
      <c r="C3799" s="58" t="s">
        <v>108</v>
      </c>
      <c r="D3799" s="58" t="s">
        <v>113</v>
      </c>
      <c r="E3799" s="58">
        <v>838371</v>
      </c>
      <c r="F3799" s="58">
        <v>2266074</v>
      </c>
      <c r="G3799" s="58">
        <f>+IF(F3799&gt;K3799+100000,F3799-K3799,0)</f>
        <v>0</v>
      </c>
      <c r="H3799" s="58">
        <v>178770</v>
      </c>
      <c r="I3799" s="58">
        <v>0</v>
      </c>
      <c r="J3799" s="58">
        <v>2450000</v>
      </c>
      <c r="K3799" s="58">
        <v>3460517</v>
      </c>
      <c r="L3799" s="12" t="s">
        <v>87</v>
      </c>
      <c r="M3799" s="12" t="s">
        <v>89</v>
      </c>
      <c r="N3799" s="12" t="s">
        <v>10</v>
      </c>
      <c r="O3799" s="12">
        <v>4</v>
      </c>
      <c r="P3799" s="12">
        <v>0</v>
      </c>
      <c r="Q3799" s="12">
        <v>0</v>
      </c>
      <c r="R3799" s="12">
        <v>76001</v>
      </c>
      <c r="S3799" s="59">
        <v>6.2219178082191782</v>
      </c>
      <c r="T3799" s="59">
        <v>33.315068493150683</v>
      </c>
      <c r="U3799" s="12">
        <v>2</v>
      </c>
      <c r="V3799" s="12">
        <v>4</v>
      </c>
      <c r="W3799" s="12">
        <v>1</v>
      </c>
      <c r="X3799" s="12">
        <v>2</v>
      </c>
      <c r="Y3799" s="12">
        <v>1</v>
      </c>
      <c r="Z3799" s="58">
        <v>0</v>
      </c>
      <c r="AA3799" s="58">
        <v>0</v>
      </c>
      <c r="AB3799" s="58">
        <v>0</v>
      </c>
      <c r="AC3799" s="58" t="s">
        <v>91</v>
      </c>
    </row>
    <row r="3800" spans="1:29" x14ac:dyDescent="0.3">
      <c r="A3800" s="57">
        <v>46640222</v>
      </c>
      <c r="B3800" s="12" t="s">
        <v>3786</v>
      </c>
      <c r="C3800" s="58" t="s">
        <v>108</v>
      </c>
      <c r="D3800" s="58" t="s">
        <v>113</v>
      </c>
      <c r="E3800" s="58"/>
      <c r="F3800" s="58">
        <v>1695967</v>
      </c>
      <c r="G3800" s="58">
        <f>+IF(F3800&gt;K3800+100000,F3800-K3800,0)</f>
        <v>0</v>
      </c>
      <c r="H3800" s="58">
        <v>137882</v>
      </c>
      <c r="I3800" s="58">
        <v>0</v>
      </c>
      <c r="J3800" s="58">
        <v>0</v>
      </c>
      <c r="K3800" s="58">
        <v>3473629</v>
      </c>
      <c r="L3800" s="12" t="s">
        <v>88</v>
      </c>
      <c r="M3800" s="12" t="s">
        <v>89</v>
      </c>
      <c r="N3800" s="12" t="s">
        <v>10</v>
      </c>
      <c r="O3800" s="12">
        <v>4</v>
      </c>
      <c r="P3800" s="12">
        <v>0</v>
      </c>
      <c r="Q3800" s="12">
        <v>0</v>
      </c>
      <c r="R3800" s="12">
        <v>13001</v>
      </c>
      <c r="S3800" s="59">
        <v>5.8794520547945206</v>
      </c>
      <c r="T3800" s="59">
        <v>39.920547945205477</v>
      </c>
      <c r="U3800" s="12">
        <v>2</v>
      </c>
      <c r="V3800" s="12">
        <v>3</v>
      </c>
      <c r="W3800" s="12">
        <v>1</v>
      </c>
      <c r="X3800" s="12">
        <v>3</v>
      </c>
      <c r="Y3800" s="12">
        <v>2</v>
      </c>
      <c r="Z3800" s="58">
        <v>0</v>
      </c>
      <c r="AA3800" s="58">
        <v>0</v>
      </c>
      <c r="AB3800" s="58">
        <v>0</v>
      </c>
      <c r="AC3800" s="58" t="s">
        <v>91</v>
      </c>
    </row>
    <row r="3801" spans="1:29" x14ac:dyDescent="0.3">
      <c r="A3801" s="57">
        <v>60680024</v>
      </c>
      <c r="B3801" s="12" t="s">
        <v>3788</v>
      </c>
      <c r="C3801" s="58" t="s">
        <v>108</v>
      </c>
      <c r="D3801" s="58" t="s">
        <v>29</v>
      </c>
      <c r="E3801" s="58">
        <v>467916</v>
      </c>
      <c r="F3801" s="58">
        <v>3715251</v>
      </c>
      <c r="G3801" s="58">
        <f>+IF(F3801&gt;K3801+100000,F3801-K3801,0)</f>
        <v>237233</v>
      </c>
      <c r="H3801" s="58">
        <v>197385</v>
      </c>
      <c r="I3801" s="58">
        <v>0</v>
      </c>
      <c r="J3801" s="58">
        <v>0</v>
      </c>
      <c r="K3801" s="58">
        <v>3478018</v>
      </c>
      <c r="L3801" s="12" t="s">
        <v>88</v>
      </c>
      <c r="M3801" s="12" t="s">
        <v>89</v>
      </c>
      <c r="N3801" s="12" t="s">
        <v>10</v>
      </c>
      <c r="O3801" s="12">
        <v>4</v>
      </c>
      <c r="P3801" s="12">
        <v>0</v>
      </c>
      <c r="Q3801" s="12">
        <v>0</v>
      </c>
      <c r="R3801" s="12">
        <v>76001</v>
      </c>
      <c r="S3801" s="59">
        <v>3.8383561643835615</v>
      </c>
      <c r="T3801" s="59">
        <v>41.210958904109589</v>
      </c>
      <c r="U3801" s="12">
        <v>2</v>
      </c>
      <c r="V3801" s="12">
        <v>5</v>
      </c>
      <c r="W3801" s="12">
        <v>2</v>
      </c>
      <c r="X3801" s="12">
        <v>3</v>
      </c>
      <c r="Y3801" s="12">
        <v>3</v>
      </c>
      <c r="Z3801" s="58">
        <v>0</v>
      </c>
      <c r="AA3801" s="58">
        <v>0</v>
      </c>
      <c r="AB3801" s="58">
        <v>0</v>
      </c>
      <c r="AC3801" s="58" t="s">
        <v>91</v>
      </c>
    </row>
    <row r="3802" spans="1:29" x14ac:dyDescent="0.3">
      <c r="A3802" s="57">
        <v>42406428</v>
      </c>
      <c r="B3802" s="12" t="s">
        <v>3792</v>
      </c>
      <c r="C3802" s="58" t="s">
        <v>109</v>
      </c>
      <c r="D3802" s="58" t="s">
        <v>112</v>
      </c>
      <c r="E3802" s="58"/>
      <c r="F3802" s="58"/>
      <c r="G3802" s="58">
        <f>+IF(F3802&gt;K3802+100000,F3802-K3802,0)</f>
        <v>0</v>
      </c>
      <c r="H3802" s="58"/>
      <c r="I3802" s="58"/>
      <c r="J3802" s="58"/>
      <c r="K3802" s="58">
        <v>3498385</v>
      </c>
      <c r="L3802" s="12" t="s">
        <v>91</v>
      </c>
      <c r="M3802" s="12" t="s">
        <v>91</v>
      </c>
      <c r="N3802" s="12" t="s">
        <v>91</v>
      </c>
      <c r="O3802" s="12">
        <v>4</v>
      </c>
      <c r="P3802" s="12">
        <v>0</v>
      </c>
      <c r="Q3802" s="12">
        <v>0</v>
      </c>
      <c r="R3802" s="12">
        <v>76001</v>
      </c>
      <c r="S3802" s="59">
        <v>6.4219178082191783</v>
      </c>
      <c r="T3802" s="59">
        <v>38.780821917808218</v>
      </c>
      <c r="U3802" s="12">
        <v>1</v>
      </c>
      <c r="V3802" s="12">
        <v>0</v>
      </c>
      <c r="W3802" s="12">
        <v>1</v>
      </c>
      <c r="X3802" s="12">
        <v>2</v>
      </c>
      <c r="Y3802" s="12">
        <v>1</v>
      </c>
      <c r="Z3802" s="58">
        <v>0</v>
      </c>
      <c r="AA3802" s="58">
        <v>0</v>
      </c>
      <c r="AB3802" s="58">
        <v>0</v>
      </c>
      <c r="AC3802" s="58" t="s">
        <v>91</v>
      </c>
    </row>
    <row r="3803" spans="1:29" x14ac:dyDescent="0.3">
      <c r="A3803" s="57">
        <v>66888202</v>
      </c>
      <c r="B3803" s="12" t="s">
        <v>3794</v>
      </c>
      <c r="C3803" s="58" t="s">
        <v>108</v>
      </c>
      <c r="D3803" s="58" t="s">
        <v>113</v>
      </c>
      <c r="E3803" s="58">
        <v>182168</v>
      </c>
      <c r="F3803" s="58">
        <v>1611046</v>
      </c>
      <c r="G3803" s="58">
        <f>+IF(F3803&gt;K3803+100000,F3803-K3803,0)</f>
        <v>0</v>
      </c>
      <c r="H3803" s="58">
        <v>142478</v>
      </c>
      <c r="I3803" s="58">
        <v>0</v>
      </c>
      <c r="J3803" s="58">
        <v>0</v>
      </c>
      <c r="K3803" s="58">
        <v>3511717</v>
      </c>
      <c r="L3803" s="12" t="s">
        <v>88</v>
      </c>
      <c r="M3803" s="12" t="s">
        <v>89</v>
      </c>
      <c r="N3803" s="12" t="s">
        <v>10</v>
      </c>
      <c r="O3803" s="12">
        <v>4</v>
      </c>
      <c r="P3803" s="12">
        <v>0</v>
      </c>
      <c r="Q3803" s="12">
        <v>0</v>
      </c>
      <c r="R3803" s="12">
        <v>76130</v>
      </c>
      <c r="S3803" s="59">
        <v>7.6684931506849319</v>
      </c>
      <c r="T3803" s="59">
        <v>47.372602739726027</v>
      </c>
      <c r="U3803" s="12">
        <v>2</v>
      </c>
      <c r="V3803" s="12">
        <v>0</v>
      </c>
      <c r="W3803" s="12">
        <v>1</v>
      </c>
      <c r="X3803" s="12">
        <v>2</v>
      </c>
      <c r="Y3803" s="12">
        <v>1</v>
      </c>
      <c r="Z3803" s="58">
        <v>0</v>
      </c>
      <c r="AA3803" s="58">
        <v>0</v>
      </c>
      <c r="AB3803" s="58">
        <v>0</v>
      </c>
      <c r="AC3803" s="58" t="s">
        <v>91</v>
      </c>
    </row>
    <row r="3804" spans="1:29" x14ac:dyDescent="0.3">
      <c r="A3804" s="57">
        <v>2224628028</v>
      </c>
      <c r="B3804" s="12" t="s">
        <v>3795</v>
      </c>
      <c r="C3804" s="58" t="s">
        <v>109</v>
      </c>
      <c r="D3804" s="58" t="s">
        <v>112</v>
      </c>
      <c r="E3804" s="58"/>
      <c r="F3804" s="58"/>
      <c r="G3804" s="58">
        <f>+IF(F3804&gt;K3804+100000,F3804-K3804,0)</f>
        <v>0</v>
      </c>
      <c r="H3804" s="58"/>
      <c r="I3804" s="58"/>
      <c r="J3804" s="58"/>
      <c r="K3804" s="58">
        <v>3514385</v>
      </c>
      <c r="L3804" s="12" t="s">
        <v>91</v>
      </c>
      <c r="M3804" s="12" t="s">
        <v>91</v>
      </c>
      <c r="N3804" s="12" t="s">
        <v>91</v>
      </c>
      <c r="O3804" s="12">
        <v>4</v>
      </c>
      <c r="P3804" s="12">
        <v>0</v>
      </c>
      <c r="Q3804" s="12">
        <v>0</v>
      </c>
      <c r="R3804" s="12">
        <v>76130</v>
      </c>
      <c r="S3804" s="59">
        <v>5.9671232876712326</v>
      </c>
      <c r="T3804" s="59">
        <v>29.150684931506849</v>
      </c>
      <c r="U3804" s="12">
        <v>1</v>
      </c>
      <c r="V3804" s="12">
        <v>0</v>
      </c>
      <c r="W3804" s="12">
        <v>1</v>
      </c>
      <c r="X3804" s="12">
        <v>3</v>
      </c>
      <c r="Y3804" s="12">
        <v>1</v>
      </c>
      <c r="Z3804" s="58">
        <v>0</v>
      </c>
      <c r="AA3804" s="58">
        <v>0</v>
      </c>
      <c r="AB3804" s="58">
        <v>0</v>
      </c>
      <c r="AC3804" s="58" t="s">
        <v>91</v>
      </c>
    </row>
    <row r="3805" spans="1:29" x14ac:dyDescent="0.3">
      <c r="A3805" s="57">
        <v>2008420440</v>
      </c>
      <c r="B3805" s="12" t="s">
        <v>3796</v>
      </c>
      <c r="C3805" s="58" t="s">
        <v>108</v>
      </c>
      <c r="D3805" s="58" t="s">
        <v>113</v>
      </c>
      <c r="E3805" s="58">
        <v>4626</v>
      </c>
      <c r="F3805" s="58">
        <v>563144</v>
      </c>
      <c r="G3805" s="58">
        <f>+IF(F3805&gt;K3805+100000,F3805-K3805,0)</f>
        <v>0</v>
      </c>
      <c r="H3805" s="58">
        <v>96503</v>
      </c>
      <c r="I3805" s="58">
        <v>0</v>
      </c>
      <c r="J3805" s="58">
        <v>0</v>
      </c>
      <c r="K3805" s="58">
        <v>3519079</v>
      </c>
      <c r="L3805" s="12" t="s">
        <v>88</v>
      </c>
      <c r="M3805" s="12" t="s">
        <v>89</v>
      </c>
      <c r="N3805" s="12" t="s">
        <v>10</v>
      </c>
      <c r="O3805" s="12">
        <v>4</v>
      </c>
      <c r="P3805" s="12">
        <v>0</v>
      </c>
      <c r="Q3805" s="12">
        <v>0</v>
      </c>
      <c r="R3805" s="12">
        <v>76130</v>
      </c>
      <c r="S3805" s="59">
        <v>6.0520547945205481</v>
      </c>
      <c r="T3805" s="59">
        <v>30.778082191780822</v>
      </c>
      <c r="U3805" s="12">
        <v>1</v>
      </c>
      <c r="V3805" s="12">
        <v>0</v>
      </c>
      <c r="W3805" s="12">
        <v>1</v>
      </c>
      <c r="X3805" s="12">
        <v>2</v>
      </c>
      <c r="Y3805" s="12">
        <v>1</v>
      </c>
      <c r="Z3805" s="58">
        <v>0</v>
      </c>
      <c r="AA3805" s="58">
        <v>0</v>
      </c>
      <c r="AB3805" s="58">
        <v>0</v>
      </c>
      <c r="AC3805" s="58" t="s">
        <v>91</v>
      </c>
    </row>
    <row r="3806" spans="1:29" x14ac:dyDescent="0.3">
      <c r="A3806" s="57">
        <v>2208080204</v>
      </c>
      <c r="B3806" s="12" t="s">
        <v>3797</v>
      </c>
      <c r="C3806" s="58" t="s">
        <v>106</v>
      </c>
      <c r="D3806" s="58" t="s">
        <v>30</v>
      </c>
      <c r="E3806" s="58">
        <v>3</v>
      </c>
      <c r="F3806" s="58">
        <v>10916480</v>
      </c>
      <c r="G3806" s="58">
        <f>+IF(F3806&gt;K3806+100000,F3806-K3806,0)</f>
        <v>7396245</v>
      </c>
      <c r="H3806" s="58">
        <v>519324</v>
      </c>
      <c r="I3806" s="58">
        <v>0</v>
      </c>
      <c r="J3806" s="58">
        <v>5800000</v>
      </c>
      <c r="K3806" s="58">
        <v>3520235</v>
      </c>
      <c r="L3806" s="12" t="s">
        <v>87</v>
      </c>
      <c r="M3806" s="12" t="s">
        <v>89</v>
      </c>
      <c r="N3806" s="12" t="s">
        <v>10</v>
      </c>
      <c r="O3806" s="12">
        <v>4</v>
      </c>
      <c r="P3806" s="12">
        <v>0</v>
      </c>
      <c r="Q3806" s="12">
        <v>0</v>
      </c>
      <c r="R3806" s="12">
        <v>76001</v>
      </c>
      <c r="S3806" s="59">
        <v>5.9671232876712326</v>
      </c>
      <c r="T3806" s="59">
        <v>27.901369863013699</v>
      </c>
      <c r="U3806" s="12">
        <v>1</v>
      </c>
      <c r="V3806" s="12">
        <v>5</v>
      </c>
      <c r="W3806" s="12">
        <v>2</v>
      </c>
      <c r="X3806" s="12">
        <v>3</v>
      </c>
      <c r="Y3806" s="12">
        <v>3</v>
      </c>
      <c r="Z3806" s="58">
        <v>0</v>
      </c>
      <c r="AA3806" s="58">
        <v>0</v>
      </c>
      <c r="AB3806" s="58">
        <v>0</v>
      </c>
      <c r="AC3806" s="58" t="s">
        <v>91</v>
      </c>
    </row>
    <row r="3807" spans="1:29" x14ac:dyDescent="0.3">
      <c r="A3807" s="57">
        <v>4042860</v>
      </c>
      <c r="B3807" s="12" t="s">
        <v>3798</v>
      </c>
      <c r="C3807" s="58" t="s">
        <v>108</v>
      </c>
      <c r="D3807" s="58" t="s">
        <v>113</v>
      </c>
      <c r="E3807" s="58">
        <v>813167</v>
      </c>
      <c r="F3807" s="58">
        <v>1446344</v>
      </c>
      <c r="G3807" s="58">
        <f>+IF(F3807&gt;K3807+100000,F3807-K3807,0)</f>
        <v>0</v>
      </c>
      <c r="H3807" s="58">
        <v>137882</v>
      </c>
      <c r="I3807" s="58">
        <v>0</v>
      </c>
      <c r="J3807" s="58">
        <v>0</v>
      </c>
      <c r="K3807" s="58">
        <v>3534385</v>
      </c>
      <c r="L3807" s="12" t="s">
        <v>88</v>
      </c>
      <c r="M3807" s="12" t="s">
        <v>89</v>
      </c>
      <c r="N3807" s="12" t="s">
        <v>10</v>
      </c>
      <c r="O3807" s="12">
        <v>4</v>
      </c>
      <c r="P3807" s="12">
        <v>0</v>
      </c>
      <c r="Q3807" s="12">
        <v>0</v>
      </c>
      <c r="R3807" s="12">
        <v>76001</v>
      </c>
      <c r="S3807" s="59">
        <v>5.7945205479452051</v>
      </c>
      <c r="T3807" s="59">
        <v>36.934246575342463</v>
      </c>
      <c r="U3807" s="12">
        <v>1</v>
      </c>
      <c r="V3807" s="12">
        <v>0</v>
      </c>
      <c r="W3807" s="12">
        <v>1</v>
      </c>
      <c r="X3807" s="12">
        <v>3</v>
      </c>
      <c r="Y3807" s="12">
        <v>1</v>
      </c>
      <c r="Z3807" s="58">
        <v>0</v>
      </c>
      <c r="AA3807" s="58">
        <v>0</v>
      </c>
      <c r="AB3807" s="58">
        <v>0</v>
      </c>
      <c r="AC3807" s="58" t="s">
        <v>91</v>
      </c>
    </row>
    <row r="3808" spans="1:29" x14ac:dyDescent="0.3">
      <c r="A3808" s="57">
        <v>44282400</v>
      </c>
      <c r="B3808" s="12" t="s">
        <v>3803</v>
      </c>
      <c r="C3808" s="58" t="s">
        <v>109</v>
      </c>
      <c r="D3808" s="58" t="s">
        <v>112</v>
      </c>
      <c r="E3808" s="58">
        <v>574000</v>
      </c>
      <c r="F3808" s="58"/>
      <c r="G3808" s="58">
        <f>+IF(F3808&gt;K3808+100000,F3808-K3808,0)</f>
        <v>0</v>
      </c>
      <c r="H3808" s="58"/>
      <c r="I3808" s="58"/>
      <c r="J3808" s="58"/>
      <c r="K3808" s="58">
        <v>3538688</v>
      </c>
      <c r="L3808" s="12" t="s">
        <v>91</v>
      </c>
      <c r="M3808" s="12" t="s">
        <v>91</v>
      </c>
      <c r="N3808" s="12" t="s">
        <v>91</v>
      </c>
      <c r="O3808" s="12">
        <v>4</v>
      </c>
      <c r="P3808" s="12">
        <v>0</v>
      </c>
      <c r="Q3808" s="12">
        <v>0</v>
      </c>
      <c r="R3808" s="12">
        <v>5380</v>
      </c>
      <c r="S3808" s="12">
        <v>5.3643835616438356</v>
      </c>
      <c r="T3808" s="12">
        <v>39.161643835616438</v>
      </c>
      <c r="U3808" s="12">
        <v>2</v>
      </c>
      <c r="V3808" s="12">
        <v>0</v>
      </c>
      <c r="W3808" s="12">
        <v>2</v>
      </c>
      <c r="X3808" s="12">
        <v>3</v>
      </c>
      <c r="Y3808" s="12">
        <v>3</v>
      </c>
      <c r="Z3808" s="58">
        <v>0</v>
      </c>
      <c r="AA3808" s="58">
        <v>0</v>
      </c>
      <c r="AB3808" s="58">
        <v>0</v>
      </c>
      <c r="AC3808" s="58" t="s">
        <v>91</v>
      </c>
    </row>
    <row r="3809" spans="1:29" x14ac:dyDescent="0.3">
      <c r="A3809" s="57">
        <v>2224626666</v>
      </c>
      <c r="B3809" s="12" t="s">
        <v>3805</v>
      </c>
      <c r="C3809" s="58" t="s">
        <v>108</v>
      </c>
      <c r="D3809" s="58" t="s">
        <v>113</v>
      </c>
      <c r="E3809" s="58"/>
      <c r="F3809" s="58">
        <v>2926803</v>
      </c>
      <c r="G3809" s="58">
        <f>+IF(F3809&gt;K3809+100000,F3809-K3809,0)</f>
        <v>0</v>
      </c>
      <c r="H3809" s="58">
        <v>142052</v>
      </c>
      <c r="I3809" s="58">
        <v>0</v>
      </c>
      <c r="J3809" s="58">
        <v>2900000</v>
      </c>
      <c r="K3809" s="58">
        <v>3546235</v>
      </c>
      <c r="L3809" s="12" t="s">
        <v>87</v>
      </c>
      <c r="M3809" s="12" t="s">
        <v>89</v>
      </c>
      <c r="N3809" s="12" t="s">
        <v>10</v>
      </c>
      <c r="O3809" s="12">
        <v>4</v>
      </c>
      <c r="P3809" s="12">
        <v>0</v>
      </c>
      <c r="Q3809" s="12">
        <v>0</v>
      </c>
      <c r="R3809" s="12">
        <v>76130</v>
      </c>
      <c r="S3809" s="59">
        <v>6.1452054794520548</v>
      </c>
      <c r="T3809" s="59">
        <v>29.884931506849316</v>
      </c>
      <c r="U3809" s="12">
        <v>1</v>
      </c>
      <c r="V3809" s="12">
        <v>0</v>
      </c>
      <c r="W3809" s="12">
        <v>2</v>
      </c>
      <c r="X3809" s="12">
        <v>2</v>
      </c>
      <c r="Y3809" s="12">
        <v>1</v>
      </c>
      <c r="Z3809" s="58">
        <v>0</v>
      </c>
      <c r="AA3809" s="58">
        <v>0</v>
      </c>
      <c r="AB3809" s="58">
        <v>0</v>
      </c>
      <c r="AC3809" s="58" t="s">
        <v>91</v>
      </c>
    </row>
    <row r="3810" spans="1:29" x14ac:dyDescent="0.3">
      <c r="A3810" s="57">
        <v>46666646</v>
      </c>
      <c r="B3810" s="12" t="s">
        <v>3806</v>
      </c>
      <c r="C3810" s="58" t="s">
        <v>108</v>
      </c>
      <c r="D3810" s="58" t="s">
        <v>112</v>
      </c>
      <c r="E3810" s="58">
        <v>417590</v>
      </c>
      <c r="F3810" s="58">
        <v>98555</v>
      </c>
      <c r="G3810" s="58">
        <f>+IF(F3810&gt;K3810+100000,F3810-K3810,0)</f>
        <v>0</v>
      </c>
      <c r="H3810" s="58">
        <v>50316</v>
      </c>
      <c r="I3810" s="58">
        <v>0</v>
      </c>
      <c r="J3810" s="58">
        <v>0</v>
      </c>
      <c r="K3810" s="58">
        <v>3551145</v>
      </c>
      <c r="L3810" s="12" t="s">
        <v>88</v>
      </c>
      <c r="M3810" s="12" t="s">
        <v>89</v>
      </c>
      <c r="N3810" s="12" t="s">
        <v>10</v>
      </c>
      <c r="O3810" s="12">
        <v>4</v>
      </c>
      <c r="P3810" s="12">
        <v>0</v>
      </c>
      <c r="Q3810" s="12">
        <v>0</v>
      </c>
      <c r="R3810" s="12">
        <v>11001</v>
      </c>
      <c r="S3810" s="59">
        <v>6.3835616438356162</v>
      </c>
      <c r="T3810" s="59">
        <v>38.512328767123286</v>
      </c>
      <c r="U3810" s="12">
        <v>2</v>
      </c>
      <c r="V3810" s="12">
        <v>4</v>
      </c>
      <c r="W3810" s="12">
        <v>1</v>
      </c>
      <c r="X3810" s="12">
        <v>2</v>
      </c>
      <c r="Y3810" s="12">
        <v>3</v>
      </c>
      <c r="Z3810" s="58">
        <v>0</v>
      </c>
      <c r="AA3810" s="58">
        <v>0</v>
      </c>
      <c r="AB3810" s="58">
        <v>0</v>
      </c>
      <c r="AC3810" s="58" t="s">
        <v>91</v>
      </c>
    </row>
    <row r="3811" spans="1:29" x14ac:dyDescent="0.3">
      <c r="A3811" s="57">
        <v>64606666</v>
      </c>
      <c r="B3811" s="12" t="s">
        <v>3807</v>
      </c>
      <c r="C3811" s="58" t="s">
        <v>109</v>
      </c>
      <c r="D3811" s="58" t="s">
        <v>112</v>
      </c>
      <c r="E3811" s="58">
        <v>344400</v>
      </c>
      <c r="F3811" s="58"/>
      <c r="G3811" s="58">
        <f>+IF(F3811&gt;K3811+100000,F3811-K3811,0)</f>
        <v>0</v>
      </c>
      <c r="H3811" s="58"/>
      <c r="I3811" s="58"/>
      <c r="J3811" s="58"/>
      <c r="K3811" s="58">
        <v>3551206</v>
      </c>
      <c r="L3811" s="12" t="s">
        <v>91</v>
      </c>
      <c r="M3811" s="12" t="s">
        <v>91</v>
      </c>
      <c r="N3811" s="12" t="s">
        <v>91</v>
      </c>
      <c r="O3811" s="12">
        <v>4</v>
      </c>
      <c r="P3811" s="12">
        <v>0</v>
      </c>
      <c r="Q3811" s="12">
        <v>0</v>
      </c>
      <c r="R3811" s="12">
        <v>68276</v>
      </c>
      <c r="S3811" s="59">
        <v>14.136986301369863</v>
      </c>
      <c r="T3811" s="59">
        <v>46.219178082191782</v>
      </c>
      <c r="U3811" s="12">
        <v>2</v>
      </c>
      <c r="V3811" s="12">
        <v>2</v>
      </c>
      <c r="W3811" s="12">
        <v>3</v>
      </c>
      <c r="X3811" s="12">
        <v>2</v>
      </c>
      <c r="Y3811" s="12">
        <v>1</v>
      </c>
      <c r="Z3811" s="58">
        <v>0</v>
      </c>
      <c r="AA3811" s="58">
        <v>0</v>
      </c>
      <c r="AB3811" s="58">
        <v>0</v>
      </c>
      <c r="AC3811" s="58" t="s">
        <v>91</v>
      </c>
    </row>
    <row r="3812" spans="1:29" x14ac:dyDescent="0.3">
      <c r="A3812" s="57">
        <v>82226466</v>
      </c>
      <c r="B3812" s="12" t="s">
        <v>3811</v>
      </c>
      <c r="C3812" s="58" t="s">
        <v>108</v>
      </c>
      <c r="D3812" s="58" t="s">
        <v>113</v>
      </c>
      <c r="E3812" s="58">
        <v>442969</v>
      </c>
      <c r="F3812" s="58">
        <v>2339250</v>
      </c>
      <c r="G3812" s="58">
        <f>+IF(F3812&gt;K3812+100000,F3812-K3812,0)</f>
        <v>0</v>
      </c>
      <c r="H3812" s="58">
        <v>164205</v>
      </c>
      <c r="I3812" s="58">
        <v>0</v>
      </c>
      <c r="J3812" s="58">
        <v>1610000</v>
      </c>
      <c r="K3812" s="58">
        <v>3569641</v>
      </c>
      <c r="L3812" s="12" t="s">
        <v>87</v>
      </c>
      <c r="M3812" s="12" t="s">
        <v>89</v>
      </c>
      <c r="N3812" s="12" t="s">
        <v>10</v>
      </c>
      <c r="O3812" s="12">
        <v>4</v>
      </c>
      <c r="P3812" s="12">
        <v>0</v>
      </c>
      <c r="Q3812" s="12">
        <v>0</v>
      </c>
      <c r="R3812" s="12">
        <v>5088</v>
      </c>
      <c r="S3812" s="59">
        <v>6.3369863013698629</v>
      </c>
      <c r="T3812" s="59">
        <v>42.553424657534244</v>
      </c>
      <c r="U3812" s="12">
        <v>1</v>
      </c>
      <c r="V3812" s="12">
        <v>0</v>
      </c>
      <c r="W3812" s="12">
        <v>3</v>
      </c>
      <c r="X3812" s="12">
        <v>2</v>
      </c>
      <c r="Y3812" s="12">
        <v>2</v>
      </c>
      <c r="Z3812" s="58">
        <v>0</v>
      </c>
      <c r="AA3812" s="58">
        <v>0</v>
      </c>
      <c r="AB3812" s="58">
        <v>0</v>
      </c>
      <c r="AC3812" s="58" t="s">
        <v>91</v>
      </c>
    </row>
    <row r="3813" spans="1:29" x14ac:dyDescent="0.3">
      <c r="A3813" s="57">
        <v>66060644</v>
      </c>
      <c r="B3813" s="12" t="s">
        <v>3813</v>
      </c>
      <c r="C3813" s="58" t="s">
        <v>108</v>
      </c>
      <c r="D3813" s="58" t="s">
        <v>113</v>
      </c>
      <c r="E3813" s="58">
        <v>153842</v>
      </c>
      <c r="F3813" s="58">
        <v>2366194</v>
      </c>
      <c r="G3813" s="58">
        <f>+IF(F3813&gt;K3813+100000,F3813-K3813,0)</f>
        <v>0</v>
      </c>
      <c r="H3813" s="58">
        <v>104804</v>
      </c>
      <c r="I3813" s="58">
        <v>0</v>
      </c>
      <c r="J3813" s="58">
        <v>0</v>
      </c>
      <c r="K3813" s="58">
        <v>3573717</v>
      </c>
      <c r="L3813" s="12" t="s">
        <v>88</v>
      </c>
      <c r="M3813" s="12" t="s">
        <v>89</v>
      </c>
      <c r="N3813" s="12" t="s">
        <v>10</v>
      </c>
      <c r="O3813" s="12">
        <v>4</v>
      </c>
      <c r="P3813" s="12">
        <v>0</v>
      </c>
      <c r="Q3813" s="12">
        <v>0</v>
      </c>
      <c r="R3813" s="12">
        <v>76130</v>
      </c>
      <c r="S3813" s="59">
        <v>6.5863013698630137</v>
      </c>
      <c r="T3813" s="59">
        <v>42.030136986301372</v>
      </c>
      <c r="U3813" s="12">
        <v>1</v>
      </c>
      <c r="V3813" s="12">
        <v>0</v>
      </c>
      <c r="W3813" s="12">
        <v>1</v>
      </c>
      <c r="X3813" s="12">
        <v>2</v>
      </c>
      <c r="Y3813" s="12">
        <v>1</v>
      </c>
      <c r="Z3813" s="58">
        <v>0</v>
      </c>
      <c r="AA3813" s="58">
        <v>0</v>
      </c>
      <c r="AB3813" s="58">
        <v>0</v>
      </c>
      <c r="AC3813" s="58" t="s">
        <v>91</v>
      </c>
    </row>
    <row r="3814" spans="1:29" x14ac:dyDescent="0.3">
      <c r="A3814" s="57">
        <v>4606284</v>
      </c>
      <c r="B3814" s="12" t="s">
        <v>3816</v>
      </c>
      <c r="C3814" s="58" t="s">
        <v>109</v>
      </c>
      <c r="D3814" s="58" t="s">
        <v>117</v>
      </c>
      <c r="E3814" s="58">
        <v>11508000</v>
      </c>
      <c r="F3814" s="58"/>
      <c r="G3814" s="58">
        <f>+IF(F3814&gt;K3814+100000,F3814-K3814,0)</f>
        <v>0</v>
      </c>
      <c r="H3814" s="58"/>
      <c r="I3814" s="58"/>
      <c r="J3814" s="58"/>
      <c r="K3814" s="58">
        <v>3581521</v>
      </c>
      <c r="L3814" s="12" t="s">
        <v>91</v>
      </c>
      <c r="M3814" s="12" t="s">
        <v>91</v>
      </c>
      <c r="N3814" s="12" t="s">
        <v>91</v>
      </c>
      <c r="O3814" s="12">
        <v>4</v>
      </c>
      <c r="P3814" s="12">
        <v>0</v>
      </c>
      <c r="Q3814" s="12">
        <v>0</v>
      </c>
      <c r="R3814" s="12">
        <v>76130</v>
      </c>
      <c r="S3814" s="59">
        <v>3.967123287671233</v>
      </c>
      <c r="T3814" s="59">
        <v>44.509589041095893</v>
      </c>
      <c r="U3814" s="12">
        <v>1</v>
      </c>
      <c r="V3814" s="12">
        <v>0</v>
      </c>
      <c r="W3814" s="12">
        <v>1</v>
      </c>
      <c r="X3814" s="12">
        <v>5</v>
      </c>
      <c r="Y3814" s="12">
        <v>2</v>
      </c>
      <c r="Z3814" s="58">
        <v>0</v>
      </c>
      <c r="AA3814" s="58">
        <v>0</v>
      </c>
      <c r="AB3814" s="58">
        <v>0</v>
      </c>
      <c r="AC3814" s="58" t="s">
        <v>91</v>
      </c>
    </row>
    <row r="3815" spans="1:29" x14ac:dyDescent="0.3">
      <c r="A3815" s="57">
        <v>66060248</v>
      </c>
      <c r="B3815" s="12" t="s">
        <v>3818</v>
      </c>
      <c r="C3815" s="58" t="s">
        <v>108</v>
      </c>
      <c r="D3815" s="58" t="s">
        <v>113</v>
      </c>
      <c r="E3815" s="58">
        <v>2440403</v>
      </c>
      <c r="F3815" s="58">
        <v>2156059</v>
      </c>
      <c r="G3815" s="58">
        <f>+IF(F3815&gt;K3815+100000,F3815-K3815,0)</f>
        <v>0</v>
      </c>
      <c r="H3815" s="58">
        <v>225207</v>
      </c>
      <c r="I3815" s="58">
        <v>0</v>
      </c>
      <c r="J3815" s="58">
        <v>0</v>
      </c>
      <c r="K3815" s="58">
        <v>3589079</v>
      </c>
      <c r="L3815" s="12" t="s">
        <v>88</v>
      </c>
      <c r="M3815" s="12" t="s">
        <v>89</v>
      </c>
      <c r="N3815" s="12" t="s">
        <v>10</v>
      </c>
      <c r="O3815" s="12">
        <v>4</v>
      </c>
      <c r="P3815" s="12">
        <v>0</v>
      </c>
      <c r="Q3815" s="12">
        <v>0</v>
      </c>
      <c r="R3815" s="12">
        <v>76130</v>
      </c>
      <c r="S3815" s="59">
        <v>5.882191780821918</v>
      </c>
      <c r="T3815" s="59">
        <v>41.441095890410956</v>
      </c>
      <c r="U3815" s="12">
        <v>2</v>
      </c>
      <c r="V3815" s="12">
        <v>0</v>
      </c>
      <c r="W3815" s="12">
        <v>1</v>
      </c>
      <c r="X3815" s="12">
        <v>3</v>
      </c>
      <c r="Y3815" s="12">
        <v>1</v>
      </c>
      <c r="Z3815" s="58">
        <v>0</v>
      </c>
      <c r="AA3815" s="58">
        <v>0</v>
      </c>
      <c r="AB3815" s="58">
        <v>0</v>
      </c>
      <c r="AC3815" s="58" t="s">
        <v>91</v>
      </c>
    </row>
    <row r="3816" spans="1:29" x14ac:dyDescent="0.3">
      <c r="A3816" s="57">
        <v>2208064642</v>
      </c>
      <c r="B3816" s="12" t="s">
        <v>3820</v>
      </c>
      <c r="C3816" s="58" t="s">
        <v>109</v>
      </c>
      <c r="D3816" s="58" t="s">
        <v>117</v>
      </c>
      <c r="E3816" s="58">
        <v>5573374</v>
      </c>
      <c r="F3816" s="58"/>
      <c r="G3816" s="58">
        <f>+IF(F3816&gt;K3816+100000,F3816-K3816,0)</f>
        <v>0</v>
      </c>
      <c r="H3816" s="58"/>
      <c r="I3816" s="58"/>
      <c r="J3816" s="58"/>
      <c r="K3816" s="58">
        <v>3595409</v>
      </c>
      <c r="L3816" s="12" t="s">
        <v>91</v>
      </c>
      <c r="M3816" s="12" t="s">
        <v>91</v>
      </c>
      <c r="N3816" s="12" t="s">
        <v>91</v>
      </c>
      <c r="O3816" s="12">
        <v>4</v>
      </c>
      <c r="P3816" s="12">
        <v>0</v>
      </c>
      <c r="Q3816" s="12">
        <v>0</v>
      </c>
      <c r="R3816" s="12">
        <v>76001</v>
      </c>
      <c r="S3816" s="59">
        <v>5.9671232876712326</v>
      </c>
      <c r="T3816" s="59">
        <v>41.991780821917807</v>
      </c>
      <c r="U3816" s="12">
        <v>2</v>
      </c>
      <c r="V3816" s="12">
        <v>5</v>
      </c>
      <c r="W3816" s="12">
        <v>1</v>
      </c>
      <c r="X3816" s="12">
        <v>3</v>
      </c>
      <c r="Y3816" s="12">
        <v>1</v>
      </c>
      <c r="Z3816" s="58">
        <v>0</v>
      </c>
      <c r="AA3816" s="58">
        <v>0</v>
      </c>
      <c r="AB3816" s="58">
        <v>0</v>
      </c>
      <c r="AC3816" s="58" t="s">
        <v>91</v>
      </c>
    </row>
    <row r="3817" spans="1:29" x14ac:dyDescent="0.3">
      <c r="A3817" s="57">
        <v>6826620</v>
      </c>
      <c r="B3817" s="12" t="s">
        <v>3821</v>
      </c>
      <c r="C3817" s="58" t="s">
        <v>108</v>
      </c>
      <c r="D3817" s="58" t="s">
        <v>113</v>
      </c>
      <c r="E3817" s="58"/>
      <c r="F3817" s="58">
        <v>1212866</v>
      </c>
      <c r="G3817" s="58">
        <f>+IF(F3817&gt;K3817+100000,F3817-K3817,0)</f>
        <v>0</v>
      </c>
      <c r="H3817" s="58">
        <v>91921</v>
      </c>
      <c r="I3817" s="58">
        <v>0</v>
      </c>
      <c r="J3817" s="58">
        <v>0</v>
      </c>
      <c r="K3817" s="58">
        <v>3598059</v>
      </c>
      <c r="L3817" s="12" t="s">
        <v>88</v>
      </c>
      <c r="M3817" s="12" t="s">
        <v>89</v>
      </c>
      <c r="N3817" s="12" t="s">
        <v>10</v>
      </c>
      <c r="O3817" s="12">
        <v>4</v>
      </c>
      <c r="P3817" s="12">
        <v>0</v>
      </c>
      <c r="Q3817" s="12">
        <v>0</v>
      </c>
      <c r="R3817" s="12">
        <v>68276</v>
      </c>
      <c r="S3817" s="59">
        <v>11.468493150684932</v>
      </c>
      <c r="T3817" s="59">
        <v>59.942465753424656</v>
      </c>
      <c r="U3817" s="12">
        <v>1</v>
      </c>
      <c r="V3817" s="12">
        <v>1</v>
      </c>
      <c r="W3817" s="12">
        <v>1</v>
      </c>
      <c r="X3817" s="12">
        <v>2</v>
      </c>
      <c r="Y3817" s="12">
        <v>3</v>
      </c>
      <c r="Z3817" s="58">
        <v>0</v>
      </c>
      <c r="AA3817" s="58">
        <v>0</v>
      </c>
      <c r="AB3817" s="58">
        <v>0</v>
      </c>
      <c r="AC3817" s="58" t="s">
        <v>91</v>
      </c>
    </row>
    <row r="3818" spans="1:29" x14ac:dyDescent="0.3">
      <c r="A3818" s="57">
        <v>4480200</v>
      </c>
      <c r="B3818" s="12" t="s">
        <v>3822</v>
      </c>
      <c r="C3818" s="58" t="s">
        <v>108</v>
      </c>
      <c r="D3818" s="58" t="s">
        <v>113</v>
      </c>
      <c r="E3818" s="58">
        <v>4897</v>
      </c>
      <c r="F3818" s="58">
        <v>3667320</v>
      </c>
      <c r="G3818" s="58">
        <f>+IF(F3818&gt;K3818+100000,F3818-K3818,0)</f>
        <v>0</v>
      </c>
      <c r="H3818" s="58">
        <v>103930</v>
      </c>
      <c r="I3818" s="58">
        <v>0</v>
      </c>
      <c r="J3818" s="58">
        <v>3223000</v>
      </c>
      <c r="K3818" s="58">
        <v>3598235</v>
      </c>
      <c r="L3818" s="12" t="s">
        <v>87</v>
      </c>
      <c r="M3818" s="12" t="s">
        <v>89</v>
      </c>
      <c r="N3818" s="12" t="s">
        <v>10</v>
      </c>
      <c r="O3818" s="12">
        <v>4</v>
      </c>
      <c r="P3818" s="12">
        <v>0</v>
      </c>
      <c r="Q3818" s="12">
        <v>0</v>
      </c>
      <c r="R3818" s="12">
        <v>76130</v>
      </c>
      <c r="S3818" s="59">
        <v>6.4712328767123291</v>
      </c>
      <c r="T3818" s="59">
        <v>41.43287671232877</v>
      </c>
      <c r="U3818" s="12">
        <v>1</v>
      </c>
      <c r="V3818" s="12">
        <v>0</v>
      </c>
      <c r="W3818" s="12">
        <v>1</v>
      </c>
      <c r="X3818" s="12">
        <v>2</v>
      </c>
      <c r="Y3818" s="12">
        <v>1</v>
      </c>
      <c r="Z3818" s="58">
        <v>0</v>
      </c>
      <c r="AA3818" s="58">
        <v>0</v>
      </c>
      <c r="AB3818" s="58">
        <v>0</v>
      </c>
      <c r="AC3818" s="58" t="s">
        <v>91</v>
      </c>
    </row>
    <row r="3819" spans="1:29" x14ac:dyDescent="0.3">
      <c r="A3819" s="57">
        <v>26466006</v>
      </c>
      <c r="B3819" s="12" t="s">
        <v>3823</v>
      </c>
      <c r="C3819" s="58" t="s">
        <v>108</v>
      </c>
      <c r="D3819" s="58" t="s">
        <v>113</v>
      </c>
      <c r="E3819" s="58">
        <v>1057</v>
      </c>
      <c r="F3819" s="58">
        <v>1775350</v>
      </c>
      <c r="G3819" s="58">
        <f>+IF(F3819&gt;K3819+100000,F3819-K3819,0)</f>
        <v>0</v>
      </c>
      <c r="H3819" s="58">
        <v>173851</v>
      </c>
      <c r="I3819" s="58">
        <v>0</v>
      </c>
      <c r="J3819" s="58">
        <v>0</v>
      </c>
      <c r="K3819" s="58">
        <v>3598517</v>
      </c>
      <c r="L3819" s="12" t="s">
        <v>88</v>
      </c>
      <c r="M3819" s="12" t="s">
        <v>89</v>
      </c>
      <c r="N3819" s="12" t="s">
        <v>10</v>
      </c>
      <c r="O3819" s="12">
        <v>4</v>
      </c>
      <c r="P3819" s="12">
        <v>0</v>
      </c>
      <c r="Q3819" s="12">
        <v>0</v>
      </c>
      <c r="R3819" s="12">
        <v>76130</v>
      </c>
      <c r="S3819" s="59">
        <v>6.3835616438356162</v>
      </c>
      <c r="T3819" s="59">
        <v>47.783561643835618</v>
      </c>
      <c r="U3819" s="12">
        <v>1</v>
      </c>
      <c r="V3819" s="12">
        <v>0</v>
      </c>
      <c r="W3819" s="12">
        <v>2</v>
      </c>
      <c r="X3819" s="12">
        <v>2</v>
      </c>
      <c r="Y3819" s="12">
        <v>3</v>
      </c>
      <c r="Z3819" s="58">
        <v>0</v>
      </c>
      <c r="AA3819" s="58">
        <v>0</v>
      </c>
      <c r="AB3819" s="58">
        <v>0</v>
      </c>
      <c r="AC3819" s="58" t="s">
        <v>91</v>
      </c>
    </row>
    <row r="3820" spans="1:29" x14ac:dyDescent="0.3">
      <c r="A3820" s="57">
        <v>2222228640</v>
      </c>
      <c r="B3820" s="12" t="s">
        <v>3824</v>
      </c>
      <c r="C3820" s="58" t="s">
        <v>108</v>
      </c>
      <c r="D3820" s="58" t="s">
        <v>113</v>
      </c>
      <c r="E3820" s="58">
        <v>65986</v>
      </c>
      <c r="F3820" s="58">
        <v>2935340</v>
      </c>
      <c r="G3820" s="58">
        <f>+IF(F3820&gt;K3820+100000,F3820-K3820,0)</f>
        <v>0</v>
      </c>
      <c r="H3820" s="58">
        <v>106660</v>
      </c>
      <c r="I3820" s="58">
        <v>0</v>
      </c>
      <c r="J3820" s="58">
        <v>0</v>
      </c>
      <c r="K3820" s="58">
        <v>3600385</v>
      </c>
      <c r="L3820" s="12" t="s">
        <v>88</v>
      </c>
      <c r="M3820" s="12" t="s">
        <v>89</v>
      </c>
      <c r="N3820" s="12" t="s">
        <v>10</v>
      </c>
      <c r="O3820" s="12">
        <v>4</v>
      </c>
      <c r="P3820" s="12">
        <v>0</v>
      </c>
      <c r="Q3820" s="12">
        <v>0</v>
      </c>
      <c r="R3820" s="12">
        <v>76563</v>
      </c>
      <c r="S3820" s="59">
        <v>6.3835616438356162</v>
      </c>
      <c r="T3820" s="59">
        <v>28.052054794520547</v>
      </c>
      <c r="U3820" s="12">
        <v>1</v>
      </c>
      <c r="V3820" s="12">
        <v>2</v>
      </c>
      <c r="W3820" s="12">
        <v>2</v>
      </c>
      <c r="X3820" s="12">
        <v>2</v>
      </c>
      <c r="Y3820" s="12">
        <v>1</v>
      </c>
      <c r="Z3820" s="58">
        <v>0</v>
      </c>
      <c r="AA3820" s="58">
        <v>0</v>
      </c>
      <c r="AB3820" s="58">
        <v>0</v>
      </c>
      <c r="AC3820" s="58" t="s">
        <v>91</v>
      </c>
    </row>
    <row r="3821" spans="1:29" x14ac:dyDescent="0.3">
      <c r="A3821" s="57">
        <v>42048284</v>
      </c>
      <c r="B3821" s="12" t="s">
        <v>3825</v>
      </c>
      <c r="C3821" s="58" t="s">
        <v>109</v>
      </c>
      <c r="D3821" s="58" t="s">
        <v>112</v>
      </c>
      <c r="E3821" s="58">
        <v>190573</v>
      </c>
      <c r="F3821" s="58"/>
      <c r="G3821" s="58">
        <f>+IF(F3821&gt;K3821+100000,F3821-K3821,0)</f>
        <v>0</v>
      </c>
      <c r="H3821" s="58"/>
      <c r="I3821" s="58"/>
      <c r="J3821" s="58"/>
      <c r="K3821" s="58">
        <v>3602385</v>
      </c>
      <c r="L3821" s="12" t="s">
        <v>91</v>
      </c>
      <c r="M3821" s="12" t="s">
        <v>91</v>
      </c>
      <c r="N3821" s="12" t="s">
        <v>91</v>
      </c>
      <c r="O3821" s="12">
        <v>4</v>
      </c>
      <c r="P3821" s="12">
        <v>0</v>
      </c>
      <c r="Q3821" s="12">
        <v>0</v>
      </c>
      <c r="R3821" s="12">
        <v>76001</v>
      </c>
      <c r="S3821" s="59">
        <v>8.2986301369863007</v>
      </c>
      <c r="T3821" s="59">
        <v>44.9972602739726</v>
      </c>
      <c r="U3821" s="12">
        <v>2</v>
      </c>
      <c r="V3821" s="12">
        <v>3</v>
      </c>
      <c r="W3821" s="12">
        <v>3</v>
      </c>
      <c r="X3821" s="12">
        <v>2</v>
      </c>
      <c r="Y3821" s="12">
        <v>3</v>
      </c>
      <c r="Z3821" s="58">
        <v>0</v>
      </c>
      <c r="AA3821" s="58">
        <v>0</v>
      </c>
      <c r="AB3821" s="58">
        <v>0</v>
      </c>
      <c r="AC3821" s="58" t="s">
        <v>91</v>
      </c>
    </row>
    <row r="3822" spans="1:29" x14ac:dyDescent="0.3">
      <c r="A3822" s="57">
        <v>2002024448</v>
      </c>
      <c r="B3822" s="12" t="s">
        <v>3826</v>
      </c>
      <c r="C3822" s="58" t="s">
        <v>108</v>
      </c>
      <c r="D3822" s="58" t="s">
        <v>113</v>
      </c>
      <c r="E3822" s="58">
        <v>353715</v>
      </c>
      <c r="F3822" s="58">
        <v>1516088</v>
      </c>
      <c r="G3822" s="58">
        <f>+IF(F3822&gt;K3822+100000,F3822-K3822,0)</f>
        <v>0</v>
      </c>
      <c r="H3822" s="58">
        <v>114901</v>
      </c>
      <c r="I3822" s="58">
        <v>0</v>
      </c>
      <c r="J3822" s="58">
        <v>0</v>
      </c>
      <c r="K3822" s="58">
        <v>3602517</v>
      </c>
      <c r="L3822" s="12" t="s">
        <v>88</v>
      </c>
      <c r="M3822" s="12" t="s">
        <v>89</v>
      </c>
      <c r="N3822" s="12" t="s">
        <v>10</v>
      </c>
      <c r="O3822" s="12">
        <v>4</v>
      </c>
      <c r="P3822" s="12">
        <v>0</v>
      </c>
      <c r="Q3822" s="12">
        <v>0</v>
      </c>
      <c r="R3822" s="12">
        <v>76130</v>
      </c>
      <c r="S3822" s="59">
        <v>6.3068493150684928</v>
      </c>
      <c r="T3822" s="59">
        <v>31.942465753424656</v>
      </c>
      <c r="U3822" s="12">
        <v>1</v>
      </c>
      <c r="V3822" s="12">
        <v>0</v>
      </c>
      <c r="W3822" s="12">
        <v>2</v>
      </c>
      <c r="X3822" s="12">
        <v>2</v>
      </c>
      <c r="Y3822" s="12">
        <v>1</v>
      </c>
      <c r="Z3822" s="58">
        <v>0</v>
      </c>
      <c r="AA3822" s="58">
        <v>0</v>
      </c>
      <c r="AB3822" s="58">
        <v>0</v>
      </c>
      <c r="AC3822" s="58" t="s">
        <v>91</v>
      </c>
    </row>
    <row r="3823" spans="1:29" x14ac:dyDescent="0.3">
      <c r="A3823" s="57">
        <v>62822644</v>
      </c>
      <c r="B3823" s="12" t="s">
        <v>3827</v>
      </c>
      <c r="C3823" s="58" t="s">
        <v>109</v>
      </c>
      <c r="D3823" s="58" t="s">
        <v>112</v>
      </c>
      <c r="E3823" s="58">
        <v>7000</v>
      </c>
      <c r="F3823" s="58"/>
      <c r="G3823" s="58">
        <f>+IF(F3823&gt;K3823+100000,F3823-K3823,0)</f>
        <v>0</v>
      </c>
      <c r="H3823" s="58"/>
      <c r="I3823" s="58"/>
      <c r="J3823" s="58"/>
      <c r="K3823" s="58">
        <v>3606086</v>
      </c>
      <c r="L3823" s="12" t="s">
        <v>91</v>
      </c>
      <c r="M3823" s="12" t="s">
        <v>91</v>
      </c>
      <c r="N3823" s="12" t="s">
        <v>91</v>
      </c>
      <c r="O3823" s="12">
        <v>4</v>
      </c>
      <c r="P3823" s="12">
        <v>0</v>
      </c>
      <c r="Q3823" s="12">
        <v>0</v>
      </c>
      <c r="R3823" s="12">
        <v>76001</v>
      </c>
      <c r="S3823" s="59">
        <v>2.8767123287671232</v>
      </c>
      <c r="T3823" s="59">
        <v>41.19178082191781</v>
      </c>
      <c r="U3823" s="12">
        <v>2</v>
      </c>
      <c r="V3823" s="12">
        <v>0</v>
      </c>
      <c r="W3823" s="12">
        <v>1</v>
      </c>
      <c r="X3823" s="12">
        <v>9</v>
      </c>
      <c r="Y3823" s="12">
        <v>1</v>
      </c>
      <c r="Z3823" s="58">
        <v>0</v>
      </c>
      <c r="AA3823" s="58">
        <v>0</v>
      </c>
      <c r="AB3823" s="58">
        <v>0</v>
      </c>
      <c r="AC3823" s="58" t="s">
        <v>91</v>
      </c>
    </row>
    <row r="3824" spans="1:29" x14ac:dyDescent="0.3">
      <c r="A3824" s="57">
        <v>48860826</v>
      </c>
      <c r="B3824" s="12" t="s">
        <v>3828</v>
      </c>
      <c r="C3824" s="58" t="s">
        <v>108</v>
      </c>
      <c r="D3824" s="58" t="s">
        <v>113</v>
      </c>
      <c r="E3824" s="58">
        <v>366000</v>
      </c>
      <c r="F3824" s="58">
        <v>2428337</v>
      </c>
      <c r="G3824" s="58">
        <f>+IF(F3824&gt;K3824+100000,F3824-K3824,0)</f>
        <v>0</v>
      </c>
      <c r="H3824" s="58">
        <v>213038</v>
      </c>
      <c r="I3824" s="58">
        <v>0</v>
      </c>
      <c r="J3824" s="58">
        <v>0</v>
      </c>
      <c r="K3824" s="58">
        <v>3616770</v>
      </c>
      <c r="L3824" s="12" t="s">
        <v>88</v>
      </c>
      <c r="M3824" s="12" t="s">
        <v>89</v>
      </c>
      <c r="N3824" s="12" t="s">
        <v>10</v>
      </c>
      <c r="O3824" s="12">
        <v>4</v>
      </c>
      <c r="P3824" s="12">
        <v>0</v>
      </c>
      <c r="Q3824" s="12">
        <v>0</v>
      </c>
      <c r="R3824" s="12">
        <v>68615</v>
      </c>
      <c r="S3824" s="59">
        <v>8.0904109589041102</v>
      </c>
      <c r="T3824" s="59">
        <v>37.413698630136984</v>
      </c>
      <c r="U3824" s="12">
        <v>2</v>
      </c>
      <c r="V3824" s="12">
        <v>2</v>
      </c>
      <c r="W3824" s="12">
        <v>1</v>
      </c>
      <c r="X3824" s="12">
        <v>2</v>
      </c>
      <c r="Y3824" s="12">
        <v>3</v>
      </c>
      <c r="Z3824" s="58">
        <v>0</v>
      </c>
      <c r="AA3824" s="58">
        <v>0</v>
      </c>
      <c r="AB3824" s="58">
        <v>0</v>
      </c>
      <c r="AC3824" s="58" t="s">
        <v>91</v>
      </c>
    </row>
    <row r="3825" spans="1:29" x14ac:dyDescent="0.3">
      <c r="A3825" s="57">
        <v>42640460</v>
      </c>
      <c r="B3825" s="12" t="s">
        <v>3829</v>
      </c>
      <c r="C3825" s="58" t="s">
        <v>109</v>
      </c>
      <c r="D3825" s="58" t="s">
        <v>112</v>
      </c>
      <c r="E3825" s="58"/>
      <c r="F3825" s="58"/>
      <c r="G3825" s="58">
        <f>+IF(F3825&gt;K3825+100000,F3825-K3825,0)</f>
        <v>0</v>
      </c>
      <c r="H3825" s="58"/>
      <c r="I3825" s="58"/>
      <c r="J3825" s="58"/>
      <c r="K3825" s="58">
        <v>3618787</v>
      </c>
      <c r="L3825" s="12" t="s">
        <v>91</v>
      </c>
      <c r="M3825" s="12" t="s">
        <v>91</v>
      </c>
      <c r="N3825" s="12" t="s">
        <v>91</v>
      </c>
      <c r="O3825" s="12">
        <v>4</v>
      </c>
      <c r="P3825" s="12">
        <v>0</v>
      </c>
      <c r="Q3825" s="12">
        <v>0</v>
      </c>
      <c r="R3825" s="12">
        <v>76111</v>
      </c>
      <c r="S3825" s="59">
        <v>3.967123287671233</v>
      </c>
      <c r="T3825" s="59">
        <v>44.178082191780824</v>
      </c>
      <c r="U3825" s="12">
        <v>2</v>
      </c>
      <c r="V3825" s="12">
        <v>5</v>
      </c>
      <c r="W3825" s="12">
        <v>2</v>
      </c>
      <c r="X3825" s="12">
        <v>4</v>
      </c>
      <c r="Y3825" s="12">
        <v>3</v>
      </c>
      <c r="Z3825" s="58">
        <v>0</v>
      </c>
      <c r="AA3825" s="58">
        <v>0</v>
      </c>
      <c r="AB3825" s="58">
        <v>0</v>
      </c>
      <c r="AC3825" s="58" t="s">
        <v>91</v>
      </c>
    </row>
    <row r="3826" spans="1:29" x14ac:dyDescent="0.3">
      <c r="A3826" s="57">
        <v>6688044</v>
      </c>
      <c r="B3826" s="12" t="s">
        <v>3830</v>
      </c>
      <c r="C3826" s="58" t="s">
        <v>109</v>
      </c>
      <c r="D3826" s="58" t="s">
        <v>112</v>
      </c>
      <c r="E3826" s="58">
        <v>269280</v>
      </c>
      <c r="F3826" s="58"/>
      <c r="G3826" s="58">
        <f>+IF(F3826&gt;K3826+100000,F3826-K3826,0)</f>
        <v>0</v>
      </c>
      <c r="H3826" s="58"/>
      <c r="I3826" s="58"/>
      <c r="J3826" s="58"/>
      <c r="K3826" s="58">
        <v>3622260</v>
      </c>
      <c r="L3826" s="12" t="s">
        <v>91</v>
      </c>
      <c r="M3826" s="12" t="s">
        <v>91</v>
      </c>
      <c r="N3826" s="12" t="s">
        <v>91</v>
      </c>
      <c r="O3826" s="12">
        <v>4</v>
      </c>
      <c r="P3826" s="12">
        <v>0</v>
      </c>
      <c r="Q3826" s="12">
        <v>0</v>
      </c>
      <c r="R3826" s="12">
        <v>68418</v>
      </c>
      <c r="S3826" s="59">
        <v>6.6328767123287671</v>
      </c>
      <c r="T3826" s="59">
        <v>53.980821917808221</v>
      </c>
      <c r="U3826" s="12">
        <v>1</v>
      </c>
      <c r="V3826" s="12">
        <v>1</v>
      </c>
      <c r="W3826" s="12">
        <v>1</v>
      </c>
      <c r="X3826" s="12">
        <v>2</v>
      </c>
      <c r="Y3826" s="12">
        <v>2</v>
      </c>
      <c r="Z3826" s="58">
        <v>0</v>
      </c>
      <c r="AA3826" s="58">
        <v>0</v>
      </c>
      <c r="AB3826" s="58">
        <v>0</v>
      </c>
      <c r="AC3826" s="58" t="s">
        <v>91</v>
      </c>
    </row>
    <row r="3827" spans="1:29" x14ac:dyDescent="0.3">
      <c r="A3827" s="57">
        <v>2224626828</v>
      </c>
      <c r="B3827" s="12" t="s">
        <v>3831</v>
      </c>
      <c r="C3827" s="58" t="s">
        <v>108</v>
      </c>
      <c r="D3827" s="58" t="s">
        <v>113</v>
      </c>
      <c r="E3827" s="58"/>
      <c r="F3827" s="58">
        <v>2986560</v>
      </c>
      <c r="G3827" s="58">
        <f>+IF(F3827&gt;K3827+100000,F3827-K3827,0)</f>
        <v>0</v>
      </c>
      <c r="H3827" s="58">
        <v>144950</v>
      </c>
      <c r="I3827" s="58">
        <v>0</v>
      </c>
      <c r="J3827" s="58">
        <v>2000000</v>
      </c>
      <c r="K3827" s="58">
        <v>3622947</v>
      </c>
      <c r="L3827" s="12" t="s">
        <v>87</v>
      </c>
      <c r="M3827" s="12" t="s">
        <v>89</v>
      </c>
      <c r="N3827" s="12" t="s">
        <v>10</v>
      </c>
      <c r="O3827" s="12">
        <v>4</v>
      </c>
      <c r="P3827" s="12">
        <v>0</v>
      </c>
      <c r="Q3827" s="12">
        <v>0</v>
      </c>
      <c r="R3827" s="12">
        <v>76130</v>
      </c>
      <c r="S3827" s="59">
        <v>6.6712328767123283</v>
      </c>
      <c r="T3827" s="59">
        <v>35.673972602739724</v>
      </c>
      <c r="U3827" s="12">
        <v>1</v>
      </c>
      <c r="V3827" s="12">
        <v>0</v>
      </c>
      <c r="W3827" s="12">
        <v>1</v>
      </c>
      <c r="X3827" s="12">
        <v>2</v>
      </c>
      <c r="Y3827" s="12">
        <v>1</v>
      </c>
      <c r="Z3827" s="58">
        <v>0</v>
      </c>
      <c r="AA3827" s="58">
        <v>0</v>
      </c>
      <c r="AB3827" s="58">
        <v>0</v>
      </c>
      <c r="AC3827" s="58" t="s">
        <v>91</v>
      </c>
    </row>
    <row r="3828" spans="1:29" x14ac:dyDescent="0.3">
      <c r="A3828" s="57">
        <v>20288802</v>
      </c>
      <c r="B3828" s="12" t="s">
        <v>3832</v>
      </c>
      <c r="C3828" s="58" t="s">
        <v>108</v>
      </c>
      <c r="D3828" s="58" t="s">
        <v>115</v>
      </c>
      <c r="E3828" s="58">
        <v>3964592</v>
      </c>
      <c r="F3828" s="58">
        <v>6923787</v>
      </c>
      <c r="G3828" s="58">
        <f>+IF(F3828&gt;K3828+100000,F3828-K3828,0)</f>
        <v>3297402</v>
      </c>
      <c r="H3828" s="58">
        <v>286816</v>
      </c>
      <c r="I3828" s="58">
        <v>0</v>
      </c>
      <c r="J3828" s="58">
        <v>5931632</v>
      </c>
      <c r="K3828" s="58">
        <v>3626385</v>
      </c>
      <c r="L3828" s="12" t="s">
        <v>87</v>
      </c>
      <c r="M3828" s="12" t="s">
        <v>89</v>
      </c>
      <c r="N3828" s="12" t="s">
        <v>10</v>
      </c>
      <c r="O3828" s="12">
        <v>4</v>
      </c>
      <c r="P3828" s="12">
        <v>0</v>
      </c>
      <c r="Q3828" s="12">
        <v>0</v>
      </c>
      <c r="R3828" s="12">
        <v>17380</v>
      </c>
      <c r="S3828" s="59">
        <v>6.5863013698630137</v>
      </c>
      <c r="T3828" s="59">
        <v>41.194520547945203</v>
      </c>
      <c r="U3828" s="12">
        <v>1</v>
      </c>
      <c r="V3828" s="12">
        <v>2</v>
      </c>
      <c r="W3828" s="12">
        <v>2</v>
      </c>
      <c r="X3828" s="12">
        <v>2</v>
      </c>
      <c r="Y3828" s="12">
        <v>3</v>
      </c>
      <c r="Z3828" s="58">
        <v>0</v>
      </c>
      <c r="AA3828" s="58">
        <v>0</v>
      </c>
      <c r="AB3828" s="58">
        <v>0</v>
      </c>
      <c r="AC3828" s="58" t="s">
        <v>91</v>
      </c>
    </row>
    <row r="3829" spans="1:29" x14ac:dyDescent="0.3">
      <c r="A3829" s="57">
        <v>28444666</v>
      </c>
      <c r="B3829" s="12" t="s">
        <v>3833</v>
      </c>
      <c r="C3829" s="58" t="s">
        <v>109</v>
      </c>
      <c r="D3829" s="58" t="s">
        <v>112</v>
      </c>
      <c r="E3829" s="58"/>
      <c r="F3829" s="58"/>
      <c r="G3829" s="58">
        <f>+IF(F3829&gt;K3829+100000,F3829-K3829,0)</f>
        <v>0</v>
      </c>
      <c r="H3829" s="58"/>
      <c r="I3829" s="58"/>
      <c r="J3829" s="58"/>
      <c r="K3829" s="58">
        <v>3626770</v>
      </c>
      <c r="L3829" s="12" t="s">
        <v>91</v>
      </c>
      <c r="M3829" s="12" t="s">
        <v>91</v>
      </c>
      <c r="N3829" s="12" t="s">
        <v>91</v>
      </c>
      <c r="O3829" s="12">
        <v>4</v>
      </c>
      <c r="P3829" s="12">
        <v>0</v>
      </c>
      <c r="Q3829" s="12">
        <v>0</v>
      </c>
      <c r="R3829" s="12">
        <v>68255</v>
      </c>
      <c r="S3829" s="59">
        <v>8.6767123287671239</v>
      </c>
      <c r="T3829" s="59">
        <v>58.556164383561644</v>
      </c>
      <c r="U3829" s="12">
        <v>2</v>
      </c>
      <c r="V3829" s="12">
        <v>2</v>
      </c>
      <c r="W3829" s="12">
        <v>1</v>
      </c>
      <c r="X3829" s="12">
        <v>2</v>
      </c>
      <c r="Y3829" s="12">
        <v>1</v>
      </c>
      <c r="Z3829" s="58">
        <v>0</v>
      </c>
      <c r="AA3829" s="58">
        <v>0</v>
      </c>
      <c r="AB3829" s="58">
        <v>0</v>
      </c>
      <c r="AC3829" s="58" t="s">
        <v>91</v>
      </c>
    </row>
    <row r="3830" spans="1:29" x14ac:dyDescent="0.3">
      <c r="A3830" s="57">
        <v>20448884</v>
      </c>
      <c r="B3830" s="12" t="s">
        <v>3834</v>
      </c>
      <c r="C3830" s="58" t="s">
        <v>108</v>
      </c>
      <c r="D3830" s="58" t="s">
        <v>113</v>
      </c>
      <c r="E3830" s="58"/>
      <c r="F3830" s="58">
        <v>103621</v>
      </c>
      <c r="G3830" s="58">
        <f>+IF(F3830&gt;K3830+100000,F3830-K3830,0)</f>
        <v>0</v>
      </c>
      <c r="H3830" s="58">
        <v>100846</v>
      </c>
      <c r="I3830" s="58">
        <v>0</v>
      </c>
      <c r="J3830" s="58">
        <v>1160000</v>
      </c>
      <c r="K3830" s="58">
        <v>3630051</v>
      </c>
      <c r="L3830" s="12" t="s">
        <v>87</v>
      </c>
      <c r="M3830" s="12" t="s">
        <v>89</v>
      </c>
      <c r="N3830" s="12" t="s">
        <v>10</v>
      </c>
      <c r="O3830" s="12">
        <v>4</v>
      </c>
      <c r="P3830" s="12">
        <v>0</v>
      </c>
      <c r="Q3830" s="12">
        <v>0</v>
      </c>
      <c r="R3830" s="12">
        <v>76130</v>
      </c>
      <c r="S3830" s="59">
        <v>6.7150684931506852</v>
      </c>
      <c r="T3830" s="59">
        <v>39.032876712328765</v>
      </c>
      <c r="U3830" s="12">
        <v>1</v>
      </c>
      <c r="V3830" s="12">
        <v>2</v>
      </c>
      <c r="W3830" s="12">
        <v>2</v>
      </c>
      <c r="X3830" s="12">
        <v>2</v>
      </c>
      <c r="Y3830" s="12">
        <v>1</v>
      </c>
      <c r="Z3830" s="58">
        <v>0</v>
      </c>
      <c r="AA3830" s="58">
        <v>0</v>
      </c>
      <c r="AB3830" s="58">
        <v>0</v>
      </c>
      <c r="AC3830" s="58" t="s">
        <v>91</v>
      </c>
    </row>
    <row r="3831" spans="1:29" x14ac:dyDescent="0.3">
      <c r="A3831" s="57">
        <v>26800066</v>
      </c>
      <c r="B3831" s="12" t="s">
        <v>3835</v>
      </c>
      <c r="C3831" s="58" t="s">
        <v>108</v>
      </c>
      <c r="D3831" s="58" t="s">
        <v>29</v>
      </c>
      <c r="E3831" s="58">
        <v>45046</v>
      </c>
      <c r="F3831" s="58">
        <v>3954877</v>
      </c>
      <c r="G3831" s="58">
        <f>+IF(F3831&gt;K3831+100000,F3831-K3831,0)</f>
        <v>324492</v>
      </c>
      <c r="H3831" s="58">
        <v>158134</v>
      </c>
      <c r="I3831" s="58">
        <v>0</v>
      </c>
      <c r="J3831" s="58">
        <v>2800000</v>
      </c>
      <c r="K3831" s="58">
        <v>3630385</v>
      </c>
      <c r="L3831" s="12" t="s">
        <v>87</v>
      </c>
      <c r="M3831" s="12" t="s">
        <v>89</v>
      </c>
      <c r="N3831" s="12" t="s">
        <v>10</v>
      </c>
      <c r="O3831" s="12">
        <v>4</v>
      </c>
      <c r="P3831" s="12">
        <v>0</v>
      </c>
      <c r="Q3831" s="12">
        <v>0</v>
      </c>
      <c r="R3831" s="12">
        <v>66001</v>
      </c>
      <c r="S3831" s="59">
        <v>6.5041095890410956</v>
      </c>
      <c r="T3831" s="59">
        <v>46.876712328767127</v>
      </c>
      <c r="U3831" s="12">
        <v>1</v>
      </c>
      <c r="V3831" s="12">
        <v>0</v>
      </c>
      <c r="W3831" s="12">
        <v>1</v>
      </c>
      <c r="X3831" s="12">
        <v>2</v>
      </c>
      <c r="Y3831" s="12">
        <v>1</v>
      </c>
      <c r="Z3831" s="58">
        <v>0</v>
      </c>
      <c r="AA3831" s="58">
        <v>0</v>
      </c>
      <c r="AB3831" s="58">
        <v>0</v>
      </c>
      <c r="AC3831" s="58" t="s">
        <v>91</v>
      </c>
    </row>
    <row r="3832" spans="1:29" x14ac:dyDescent="0.3">
      <c r="A3832" s="57">
        <v>4424826</v>
      </c>
      <c r="B3832" s="12" t="s">
        <v>3838</v>
      </c>
      <c r="C3832" s="58" t="s">
        <v>106</v>
      </c>
      <c r="D3832" s="58" t="s">
        <v>114</v>
      </c>
      <c r="E3832" s="58">
        <v>305194</v>
      </c>
      <c r="F3832" s="58">
        <v>5218863</v>
      </c>
      <c r="G3832" s="58">
        <f>+IF(F3832&gt;K3832+100000,F3832-K3832,0)</f>
        <v>1578628</v>
      </c>
      <c r="H3832" s="58">
        <v>144589</v>
      </c>
      <c r="I3832" s="58">
        <v>0</v>
      </c>
      <c r="J3832" s="58">
        <v>3530000</v>
      </c>
      <c r="K3832" s="58">
        <v>3640235</v>
      </c>
      <c r="L3832" s="12" t="s">
        <v>87</v>
      </c>
      <c r="M3832" s="12" t="s">
        <v>89</v>
      </c>
      <c r="N3832" s="12" t="s">
        <v>10</v>
      </c>
      <c r="O3832" s="12">
        <v>4</v>
      </c>
      <c r="P3832" s="12">
        <v>0</v>
      </c>
      <c r="Q3832" s="12">
        <v>0</v>
      </c>
      <c r="R3832" s="12">
        <v>76001</v>
      </c>
      <c r="S3832" s="59">
        <v>6.7150684931506852</v>
      </c>
      <c r="T3832" s="59">
        <v>47.739726027397261</v>
      </c>
      <c r="U3832" s="12">
        <v>1</v>
      </c>
      <c r="V3832" s="12">
        <v>2</v>
      </c>
      <c r="W3832" s="12">
        <v>3</v>
      </c>
      <c r="X3832" s="12">
        <v>2</v>
      </c>
      <c r="Y3832" s="12">
        <v>4</v>
      </c>
      <c r="Z3832" s="58">
        <v>0</v>
      </c>
      <c r="AA3832" s="58">
        <v>0</v>
      </c>
      <c r="AB3832" s="58">
        <v>0</v>
      </c>
      <c r="AC3832" s="58" t="s">
        <v>91</v>
      </c>
    </row>
    <row r="3833" spans="1:29" x14ac:dyDescent="0.3">
      <c r="A3833" s="57">
        <v>2082846408</v>
      </c>
      <c r="B3833" s="12" t="s">
        <v>3840</v>
      </c>
      <c r="C3833" s="58" t="s">
        <v>109</v>
      </c>
      <c r="D3833" s="58" t="s">
        <v>112</v>
      </c>
      <c r="E3833" s="58">
        <v>2244905</v>
      </c>
      <c r="F3833" s="58"/>
      <c r="G3833" s="58">
        <f>+IF(F3833&gt;K3833+100000,F3833-K3833,0)</f>
        <v>0</v>
      </c>
      <c r="H3833" s="58"/>
      <c r="I3833" s="58"/>
      <c r="J3833" s="58"/>
      <c r="K3833" s="58">
        <v>3651391</v>
      </c>
      <c r="L3833" s="12" t="s">
        <v>91</v>
      </c>
      <c r="M3833" s="12" t="s">
        <v>91</v>
      </c>
      <c r="N3833" s="12" t="s">
        <v>91</v>
      </c>
      <c r="O3833" s="12">
        <v>4</v>
      </c>
      <c r="P3833" s="12">
        <v>0</v>
      </c>
      <c r="Q3833" s="12">
        <v>0</v>
      </c>
      <c r="R3833" s="12">
        <v>76130</v>
      </c>
      <c r="S3833" s="59">
        <v>7.0027397260273974</v>
      </c>
      <c r="T3833" s="59">
        <v>34.873972602739727</v>
      </c>
      <c r="U3833" s="12">
        <v>2</v>
      </c>
      <c r="V3833" s="12">
        <v>0</v>
      </c>
      <c r="W3833" s="12">
        <v>1</v>
      </c>
      <c r="X3833" s="12">
        <v>2</v>
      </c>
      <c r="Y3833" s="12">
        <v>3</v>
      </c>
      <c r="Z3833" s="58">
        <v>0</v>
      </c>
      <c r="AA3833" s="58">
        <v>0</v>
      </c>
      <c r="AB3833" s="58">
        <v>0</v>
      </c>
      <c r="AC3833" s="58" t="s">
        <v>91</v>
      </c>
    </row>
    <row r="3834" spans="1:29" x14ac:dyDescent="0.3">
      <c r="A3834" s="57">
        <v>4208088</v>
      </c>
      <c r="B3834" s="12" t="s">
        <v>3841</v>
      </c>
      <c r="C3834" s="58" t="s">
        <v>109</v>
      </c>
      <c r="D3834" s="58" t="s">
        <v>112</v>
      </c>
      <c r="E3834" s="58"/>
      <c r="F3834" s="58"/>
      <c r="G3834" s="58">
        <f>+IF(F3834&gt;K3834+100000,F3834-K3834,0)</f>
        <v>0</v>
      </c>
      <c r="H3834" s="58"/>
      <c r="I3834" s="58"/>
      <c r="J3834" s="58"/>
      <c r="K3834" s="58">
        <v>3660385</v>
      </c>
      <c r="L3834" s="12" t="s">
        <v>91</v>
      </c>
      <c r="M3834" s="12" t="s">
        <v>91</v>
      </c>
      <c r="N3834" s="12" t="s">
        <v>91</v>
      </c>
      <c r="O3834" s="12">
        <v>4</v>
      </c>
      <c r="P3834" s="12">
        <v>0</v>
      </c>
      <c r="Q3834" s="12">
        <v>0</v>
      </c>
      <c r="R3834" s="12">
        <v>76130</v>
      </c>
      <c r="S3834" s="59">
        <v>6.6356164383561644</v>
      </c>
      <c r="T3834" s="59">
        <v>46.758904109589039</v>
      </c>
      <c r="U3834" s="12">
        <v>1</v>
      </c>
      <c r="V3834" s="12">
        <v>1</v>
      </c>
      <c r="W3834" s="12">
        <v>1</v>
      </c>
      <c r="X3834" s="12">
        <v>2</v>
      </c>
      <c r="Y3834" s="12">
        <v>3</v>
      </c>
      <c r="Z3834" s="58">
        <v>0</v>
      </c>
      <c r="AA3834" s="58">
        <v>0</v>
      </c>
      <c r="AB3834" s="58">
        <v>0</v>
      </c>
      <c r="AC3834" s="58" t="s">
        <v>91</v>
      </c>
    </row>
    <row r="3835" spans="1:29" x14ac:dyDescent="0.3">
      <c r="A3835" s="57">
        <v>2262208620</v>
      </c>
      <c r="B3835" s="12" t="s">
        <v>3843</v>
      </c>
      <c r="C3835" s="58" t="s">
        <v>108</v>
      </c>
      <c r="D3835" s="58" t="s">
        <v>113</v>
      </c>
      <c r="E3835" s="58">
        <v>616000</v>
      </c>
      <c r="F3835" s="58">
        <v>1089514</v>
      </c>
      <c r="G3835" s="58">
        <f>+IF(F3835&gt;K3835+100000,F3835-K3835,0)</f>
        <v>0</v>
      </c>
      <c r="H3835" s="58">
        <v>189200</v>
      </c>
      <c r="I3835" s="58">
        <v>0</v>
      </c>
      <c r="J3835" s="58">
        <v>0</v>
      </c>
      <c r="K3835" s="58">
        <v>3663799</v>
      </c>
      <c r="L3835" s="12" t="s">
        <v>88</v>
      </c>
      <c r="M3835" s="12" t="s">
        <v>89</v>
      </c>
      <c r="N3835" s="12" t="s">
        <v>10</v>
      </c>
      <c r="O3835" s="12">
        <v>4</v>
      </c>
      <c r="P3835" s="12">
        <v>0</v>
      </c>
      <c r="Q3835" s="12">
        <v>0</v>
      </c>
      <c r="R3835" s="12">
        <v>5001</v>
      </c>
      <c r="S3835" s="59">
        <v>9.257534246575343</v>
      </c>
      <c r="T3835" s="59">
        <v>29.276712328767122</v>
      </c>
      <c r="U3835" s="12">
        <v>2</v>
      </c>
      <c r="V3835" s="12">
        <v>5</v>
      </c>
      <c r="W3835" s="12">
        <v>2</v>
      </c>
      <c r="X3835" s="12">
        <v>3</v>
      </c>
      <c r="Y3835" s="12">
        <v>1</v>
      </c>
      <c r="Z3835" s="58">
        <v>0</v>
      </c>
      <c r="AA3835" s="58">
        <v>0</v>
      </c>
      <c r="AB3835" s="58">
        <v>0</v>
      </c>
      <c r="AC3835" s="58" t="s">
        <v>91</v>
      </c>
    </row>
    <row r="3836" spans="1:29" x14ac:dyDescent="0.3">
      <c r="A3836" s="57">
        <v>2244284224</v>
      </c>
      <c r="B3836" s="12" t="s">
        <v>3844</v>
      </c>
      <c r="C3836" s="58" t="s">
        <v>108</v>
      </c>
      <c r="D3836" s="58" t="s">
        <v>113</v>
      </c>
      <c r="E3836" s="58">
        <v>1998351</v>
      </c>
      <c r="F3836" s="58">
        <v>2422014</v>
      </c>
      <c r="G3836" s="58">
        <f>+IF(F3836&gt;K3836+100000,F3836-K3836,0)</f>
        <v>0</v>
      </c>
      <c r="H3836" s="58">
        <v>125752</v>
      </c>
      <c r="I3836" s="58">
        <v>0</v>
      </c>
      <c r="J3836" s="58">
        <v>0</v>
      </c>
      <c r="K3836" s="58">
        <v>3665207</v>
      </c>
      <c r="L3836" s="12" t="s">
        <v>88</v>
      </c>
      <c r="M3836" s="12" t="s">
        <v>89</v>
      </c>
      <c r="N3836" s="12" t="s">
        <v>10</v>
      </c>
      <c r="O3836" s="12">
        <v>4</v>
      </c>
      <c r="P3836" s="12">
        <v>0</v>
      </c>
      <c r="Q3836" s="12">
        <v>0</v>
      </c>
      <c r="R3836" s="12">
        <v>76001</v>
      </c>
      <c r="S3836" s="59">
        <v>6.9726027397260273</v>
      </c>
      <c r="T3836" s="59">
        <v>28.046575342465754</v>
      </c>
      <c r="U3836" s="12">
        <v>2</v>
      </c>
      <c r="V3836" s="12">
        <v>3</v>
      </c>
      <c r="W3836" s="12">
        <v>2</v>
      </c>
      <c r="X3836" s="12">
        <v>2</v>
      </c>
      <c r="Y3836" s="12">
        <v>1</v>
      </c>
      <c r="Z3836" s="58">
        <v>0</v>
      </c>
      <c r="AA3836" s="58">
        <v>0</v>
      </c>
      <c r="AB3836" s="58">
        <v>0</v>
      </c>
      <c r="AC3836" s="58" t="s">
        <v>91</v>
      </c>
    </row>
    <row r="3837" spans="1:29" x14ac:dyDescent="0.3">
      <c r="A3837" s="57">
        <v>66880864</v>
      </c>
      <c r="B3837" s="12" t="s">
        <v>3846</v>
      </c>
      <c r="C3837" s="58" t="s">
        <v>108</v>
      </c>
      <c r="D3837" s="58" t="s">
        <v>113</v>
      </c>
      <c r="E3837" s="58">
        <v>162933</v>
      </c>
      <c r="F3837" s="58">
        <v>1329955</v>
      </c>
      <c r="G3837" s="58">
        <f>+IF(F3837&gt;K3837+100000,F3837-K3837,0)</f>
        <v>0</v>
      </c>
      <c r="H3837" s="58">
        <v>158309</v>
      </c>
      <c r="I3837" s="58">
        <v>0</v>
      </c>
      <c r="J3837" s="58">
        <v>0</v>
      </c>
      <c r="K3837" s="58">
        <v>3680385</v>
      </c>
      <c r="L3837" s="12" t="s">
        <v>88</v>
      </c>
      <c r="M3837" s="12" t="s">
        <v>89</v>
      </c>
      <c r="N3837" s="12" t="s">
        <v>10</v>
      </c>
      <c r="O3837" s="12">
        <v>4</v>
      </c>
      <c r="P3837" s="12">
        <v>0</v>
      </c>
      <c r="Q3837" s="12">
        <v>0</v>
      </c>
      <c r="R3837" s="12">
        <v>76130</v>
      </c>
      <c r="S3837" s="59">
        <v>6.7150684931506852</v>
      </c>
      <c r="T3837" s="59">
        <v>45.054794520547944</v>
      </c>
      <c r="U3837" s="12">
        <v>1</v>
      </c>
      <c r="V3837" s="12">
        <v>0</v>
      </c>
      <c r="W3837" s="12">
        <v>1</v>
      </c>
      <c r="X3837" s="12">
        <v>2</v>
      </c>
      <c r="Y3837" s="12">
        <v>1</v>
      </c>
      <c r="Z3837" s="58">
        <v>0</v>
      </c>
      <c r="AA3837" s="58">
        <v>0</v>
      </c>
      <c r="AB3837" s="58">
        <v>0</v>
      </c>
      <c r="AC3837" s="58" t="s">
        <v>91</v>
      </c>
    </row>
    <row r="3838" spans="1:29" x14ac:dyDescent="0.3">
      <c r="A3838" s="57">
        <v>2622448</v>
      </c>
      <c r="B3838" s="12" t="s">
        <v>3848</v>
      </c>
      <c r="C3838" s="58" t="s">
        <v>109</v>
      </c>
      <c r="D3838" s="58" t="s">
        <v>112</v>
      </c>
      <c r="E3838" s="58"/>
      <c r="F3838" s="58"/>
      <c r="G3838" s="58">
        <f>+IF(F3838&gt;K3838+100000,F3838-K3838,0)</f>
        <v>0</v>
      </c>
      <c r="H3838" s="58"/>
      <c r="I3838" s="58"/>
      <c r="J3838" s="58"/>
      <c r="K3838" s="58">
        <v>3684265</v>
      </c>
      <c r="L3838" s="12" t="s">
        <v>91</v>
      </c>
      <c r="M3838" s="12" t="s">
        <v>91</v>
      </c>
      <c r="N3838" s="12" t="s">
        <v>91</v>
      </c>
      <c r="O3838" s="12">
        <v>4</v>
      </c>
      <c r="P3838" s="12">
        <v>0</v>
      </c>
      <c r="Q3838" s="12">
        <v>0</v>
      </c>
      <c r="R3838" s="12">
        <v>68615</v>
      </c>
      <c r="S3838" s="59">
        <v>12.049315068493151</v>
      </c>
      <c r="T3838" s="59">
        <v>39.780821917808218</v>
      </c>
      <c r="U3838" s="12">
        <v>1</v>
      </c>
      <c r="V3838" s="12">
        <v>1</v>
      </c>
      <c r="W3838" s="12">
        <v>1</v>
      </c>
      <c r="X3838" s="12">
        <v>2</v>
      </c>
      <c r="Y3838" s="12">
        <v>1</v>
      </c>
      <c r="Z3838" s="58">
        <v>0</v>
      </c>
      <c r="AA3838" s="58">
        <v>0</v>
      </c>
      <c r="AB3838" s="58">
        <v>0</v>
      </c>
      <c r="AC3838" s="58" t="s">
        <v>91</v>
      </c>
    </row>
    <row r="3839" spans="1:29" x14ac:dyDescent="0.3">
      <c r="A3839" s="57">
        <v>2008826248</v>
      </c>
      <c r="B3839" s="12" t="s">
        <v>3849</v>
      </c>
      <c r="C3839" s="58" t="s">
        <v>106</v>
      </c>
      <c r="D3839" s="58" t="s">
        <v>30</v>
      </c>
      <c r="E3839" s="58"/>
      <c r="F3839" s="58">
        <v>9738163</v>
      </c>
      <c r="G3839" s="58">
        <f>+IF(F3839&gt;K3839+100000,F3839-K3839,0)</f>
        <v>6053734</v>
      </c>
      <c r="H3839" s="58">
        <v>244689</v>
      </c>
      <c r="I3839" s="58">
        <v>0</v>
      </c>
      <c r="J3839" s="58">
        <v>7500000</v>
      </c>
      <c r="K3839" s="58">
        <v>3684429</v>
      </c>
      <c r="L3839" s="12" t="s">
        <v>87</v>
      </c>
      <c r="M3839" s="12" t="s">
        <v>89</v>
      </c>
      <c r="N3839" s="12" t="s">
        <v>10</v>
      </c>
      <c r="O3839" s="12">
        <v>4</v>
      </c>
      <c r="P3839" s="12">
        <v>0</v>
      </c>
      <c r="Q3839" s="12">
        <v>0</v>
      </c>
      <c r="R3839" s="12">
        <v>68276</v>
      </c>
      <c r="S3839" s="59">
        <v>4.2383561643835614</v>
      </c>
      <c r="T3839" s="59">
        <v>29.252054794520546</v>
      </c>
      <c r="U3839" s="12">
        <v>1</v>
      </c>
      <c r="V3839" s="12">
        <v>5</v>
      </c>
      <c r="W3839" s="12">
        <v>2</v>
      </c>
      <c r="X3839" s="12">
        <v>4</v>
      </c>
      <c r="Y3839" s="12">
        <v>1</v>
      </c>
      <c r="Z3839" s="58">
        <v>0</v>
      </c>
      <c r="AA3839" s="58">
        <v>0</v>
      </c>
      <c r="AB3839" s="58">
        <v>0</v>
      </c>
      <c r="AC3839" s="58" t="s">
        <v>91</v>
      </c>
    </row>
    <row r="3840" spans="1:29" x14ac:dyDescent="0.3">
      <c r="A3840" s="57">
        <v>2228204080</v>
      </c>
      <c r="B3840" s="12" t="s">
        <v>3851</v>
      </c>
      <c r="C3840" s="58" t="s">
        <v>108</v>
      </c>
      <c r="D3840" s="58" t="s">
        <v>29</v>
      </c>
      <c r="E3840" s="58">
        <v>252386</v>
      </c>
      <c r="F3840" s="58">
        <v>4315227</v>
      </c>
      <c r="G3840" s="58">
        <f>+IF(F3840&gt;K3840+100000,F3840-K3840,0)</f>
        <v>624992</v>
      </c>
      <c r="H3840" s="58">
        <v>248873</v>
      </c>
      <c r="I3840" s="58">
        <v>0</v>
      </c>
      <c r="J3840" s="58">
        <v>3000000</v>
      </c>
      <c r="K3840" s="58">
        <v>3690235</v>
      </c>
      <c r="L3840" s="12" t="s">
        <v>87</v>
      </c>
      <c r="M3840" s="12" t="s">
        <v>89</v>
      </c>
      <c r="N3840" s="12" t="s">
        <v>10</v>
      </c>
      <c r="O3840" s="12">
        <v>4</v>
      </c>
      <c r="P3840" s="12">
        <v>0</v>
      </c>
      <c r="Q3840" s="12">
        <v>0</v>
      </c>
      <c r="R3840" s="12">
        <v>76892</v>
      </c>
      <c r="S3840" s="59">
        <v>6.9150684931506845</v>
      </c>
      <c r="T3840" s="59">
        <v>31.975342465753425</v>
      </c>
      <c r="U3840" s="12">
        <v>2</v>
      </c>
      <c r="V3840" s="12">
        <v>2</v>
      </c>
      <c r="W3840" s="12">
        <v>1</v>
      </c>
      <c r="X3840" s="12">
        <v>2</v>
      </c>
      <c r="Y3840" s="12">
        <v>1</v>
      </c>
      <c r="Z3840" s="58">
        <v>0</v>
      </c>
      <c r="AA3840" s="58">
        <v>0</v>
      </c>
      <c r="AB3840" s="58">
        <v>0</v>
      </c>
      <c r="AC3840" s="58" t="s">
        <v>91</v>
      </c>
    </row>
    <row r="3841" spans="1:29" x14ac:dyDescent="0.3">
      <c r="A3841" s="57">
        <v>4044084</v>
      </c>
      <c r="B3841" s="12" t="s">
        <v>3854</v>
      </c>
      <c r="C3841" s="58" t="s">
        <v>106</v>
      </c>
      <c r="D3841" s="58" t="s">
        <v>116</v>
      </c>
      <c r="E3841" s="58"/>
      <c r="F3841" s="58">
        <v>16566275</v>
      </c>
      <c r="G3841" s="58">
        <f>+IF(F3841&gt;K3841+100000,F3841-K3841,0)</f>
        <v>12868442</v>
      </c>
      <c r="H3841" s="58">
        <v>437980</v>
      </c>
      <c r="I3841" s="58">
        <v>0</v>
      </c>
      <c r="J3841" s="58">
        <v>1000000</v>
      </c>
      <c r="K3841" s="58">
        <v>3697833</v>
      </c>
      <c r="L3841" s="12" t="s">
        <v>87</v>
      </c>
      <c r="M3841" s="12" t="s">
        <v>89</v>
      </c>
      <c r="N3841" s="12" t="s">
        <v>10</v>
      </c>
      <c r="O3841" s="12">
        <v>4</v>
      </c>
      <c r="P3841" s="12">
        <v>0</v>
      </c>
      <c r="Q3841" s="12">
        <v>32</v>
      </c>
      <c r="R3841" s="12">
        <v>76130</v>
      </c>
      <c r="S3841" s="59">
        <v>4.3068493150684928</v>
      </c>
      <c r="T3841" s="59">
        <v>37.101369863013701</v>
      </c>
      <c r="U3841" s="12">
        <v>1</v>
      </c>
      <c r="V3841" s="12">
        <v>5</v>
      </c>
      <c r="W3841" s="12">
        <v>2</v>
      </c>
      <c r="X3841" s="12">
        <v>4</v>
      </c>
      <c r="Y3841" s="12">
        <v>2</v>
      </c>
      <c r="Z3841" s="58">
        <v>0</v>
      </c>
      <c r="AA3841" s="58">
        <v>0</v>
      </c>
      <c r="AB3841" s="58">
        <v>0</v>
      </c>
      <c r="AC3841" s="58" t="s">
        <v>91</v>
      </c>
    </row>
    <row r="3842" spans="1:29" x14ac:dyDescent="0.3">
      <c r="A3842" s="57">
        <v>2224660802</v>
      </c>
      <c r="B3842" s="12" t="s">
        <v>3859</v>
      </c>
      <c r="C3842" s="58" t="s">
        <v>108</v>
      </c>
      <c r="D3842" s="58" t="s">
        <v>113</v>
      </c>
      <c r="E3842" s="58">
        <v>421454</v>
      </c>
      <c r="F3842" s="58">
        <v>3131406</v>
      </c>
      <c r="G3842" s="58">
        <f>+IF(F3842&gt;K3842+100000,F3842-K3842,0)</f>
        <v>0</v>
      </c>
      <c r="H3842" s="58">
        <v>170054</v>
      </c>
      <c r="I3842" s="58">
        <v>0</v>
      </c>
      <c r="J3842" s="58">
        <v>0</v>
      </c>
      <c r="K3842" s="58">
        <v>3726411</v>
      </c>
      <c r="L3842" s="12" t="s">
        <v>88</v>
      </c>
      <c r="M3842" s="12" t="s">
        <v>89</v>
      </c>
      <c r="N3842" s="12" t="s">
        <v>10</v>
      </c>
      <c r="O3842" s="12">
        <v>4</v>
      </c>
      <c r="P3842" s="12">
        <v>0</v>
      </c>
      <c r="Q3842" s="12">
        <v>0</v>
      </c>
      <c r="R3842" s="12">
        <v>76130</v>
      </c>
      <c r="S3842" s="59">
        <v>7.1342465753424653</v>
      </c>
      <c r="T3842" s="59">
        <v>27.413698630136988</v>
      </c>
      <c r="U3842" s="12">
        <v>1</v>
      </c>
      <c r="V3842" s="12">
        <v>2</v>
      </c>
      <c r="W3842" s="12">
        <v>1</v>
      </c>
      <c r="X3842" s="12">
        <v>2</v>
      </c>
      <c r="Y3842" s="12">
        <v>3</v>
      </c>
      <c r="Z3842" s="58">
        <v>0</v>
      </c>
      <c r="AA3842" s="58">
        <v>0</v>
      </c>
      <c r="AB3842" s="58">
        <v>0</v>
      </c>
      <c r="AC3842" s="58" t="s">
        <v>91</v>
      </c>
    </row>
    <row r="3843" spans="1:29" x14ac:dyDescent="0.3">
      <c r="A3843" s="57">
        <v>2240624464</v>
      </c>
      <c r="B3843" s="12" t="s">
        <v>3861</v>
      </c>
      <c r="C3843" s="58" t="s">
        <v>109</v>
      </c>
      <c r="D3843" s="58" t="s">
        <v>112</v>
      </c>
      <c r="E3843" s="58">
        <v>495984</v>
      </c>
      <c r="F3843" s="58"/>
      <c r="G3843" s="58">
        <f>+IF(F3843&gt;K3843+100000,F3843-K3843,0)</f>
        <v>0</v>
      </c>
      <c r="H3843" s="58"/>
      <c r="I3843" s="58"/>
      <c r="J3843" s="58"/>
      <c r="K3843" s="58">
        <v>3736208</v>
      </c>
      <c r="L3843" s="12" t="s">
        <v>91</v>
      </c>
      <c r="M3843" s="12" t="s">
        <v>91</v>
      </c>
      <c r="N3843" s="12" t="s">
        <v>91</v>
      </c>
      <c r="O3843" s="12">
        <v>4</v>
      </c>
      <c r="P3843" s="12">
        <v>0</v>
      </c>
      <c r="Q3843" s="12">
        <v>32</v>
      </c>
      <c r="R3843" s="12">
        <v>76001</v>
      </c>
      <c r="S3843" s="59">
        <v>4.2575342465753421</v>
      </c>
      <c r="T3843" s="59">
        <v>36.073972602739723</v>
      </c>
      <c r="U3843" s="12">
        <v>1</v>
      </c>
      <c r="V3843" s="12">
        <v>4</v>
      </c>
      <c r="W3843" s="12">
        <v>2</v>
      </c>
      <c r="X3843" s="12">
        <v>4</v>
      </c>
      <c r="Y3843" s="12">
        <v>1</v>
      </c>
      <c r="Z3843" s="58">
        <v>0</v>
      </c>
      <c r="AA3843" s="58">
        <v>0</v>
      </c>
      <c r="AB3843" s="58">
        <v>0</v>
      </c>
      <c r="AC3843" s="58" t="s">
        <v>91</v>
      </c>
    </row>
    <row r="3844" spans="1:29" x14ac:dyDescent="0.3">
      <c r="A3844" s="57">
        <v>4208280</v>
      </c>
      <c r="B3844" s="12" t="s">
        <v>3862</v>
      </c>
      <c r="C3844" s="58" t="s">
        <v>109</v>
      </c>
      <c r="D3844" s="58" t="s">
        <v>112</v>
      </c>
      <c r="E3844" s="58">
        <v>1694884</v>
      </c>
      <c r="F3844" s="58"/>
      <c r="G3844" s="58">
        <f>+IF(F3844&gt;K3844+100000,F3844-K3844,0)</f>
        <v>0</v>
      </c>
      <c r="H3844" s="58"/>
      <c r="I3844" s="58"/>
      <c r="J3844" s="58"/>
      <c r="K3844" s="58">
        <v>3742051</v>
      </c>
      <c r="L3844" s="12" t="s">
        <v>91</v>
      </c>
      <c r="M3844" s="12" t="s">
        <v>91</v>
      </c>
      <c r="N3844" s="12" t="s">
        <v>91</v>
      </c>
      <c r="O3844" s="12">
        <v>4</v>
      </c>
      <c r="P3844" s="12">
        <v>0</v>
      </c>
      <c r="Q3844" s="12">
        <v>0</v>
      </c>
      <c r="R3844" s="12">
        <v>76130</v>
      </c>
      <c r="S3844" s="59">
        <v>6.5506849315068489</v>
      </c>
      <c r="T3844" s="59">
        <v>47.268493150684932</v>
      </c>
      <c r="U3844" s="12">
        <v>1</v>
      </c>
      <c r="V3844" s="12">
        <v>2</v>
      </c>
      <c r="W3844" s="12">
        <v>2</v>
      </c>
      <c r="X3844" s="12">
        <v>2</v>
      </c>
      <c r="Y3844" s="12">
        <v>3</v>
      </c>
      <c r="Z3844" s="58">
        <v>0</v>
      </c>
      <c r="AA3844" s="58">
        <v>0</v>
      </c>
      <c r="AB3844" s="58">
        <v>0</v>
      </c>
      <c r="AC3844" s="58" t="s">
        <v>91</v>
      </c>
    </row>
    <row r="3845" spans="1:29" x14ac:dyDescent="0.3">
      <c r="A3845" s="57">
        <v>2224628482</v>
      </c>
      <c r="B3845" s="12" t="s">
        <v>3863</v>
      </c>
      <c r="C3845" s="58" t="s">
        <v>108</v>
      </c>
      <c r="D3845" s="58" t="s">
        <v>113</v>
      </c>
      <c r="E3845" s="58">
        <v>206031</v>
      </c>
      <c r="F3845" s="58">
        <v>3434895</v>
      </c>
      <c r="G3845" s="58">
        <f>+IF(F3845&gt;K3845+100000,F3845-K3845,0)</f>
        <v>0</v>
      </c>
      <c r="H3845" s="58">
        <v>100684</v>
      </c>
      <c r="I3845" s="58">
        <v>0</v>
      </c>
      <c r="J3845" s="58">
        <v>0</v>
      </c>
      <c r="K3845" s="58">
        <v>3746947</v>
      </c>
      <c r="L3845" s="12" t="s">
        <v>88</v>
      </c>
      <c r="M3845" s="12" t="s">
        <v>89</v>
      </c>
      <c r="N3845" s="12" t="s">
        <v>10</v>
      </c>
      <c r="O3845" s="12">
        <v>4</v>
      </c>
      <c r="P3845" s="12">
        <v>0</v>
      </c>
      <c r="Q3845" s="12">
        <v>0</v>
      </c>
      <c r="R3845" s="12">
        <v>76130</v>
      </c>
      <c r="S3845" s="59">
        <v>7.0849315068493155</v>
      </c>
      <c r="T3845" s="59">
        <v>34.372602739726027</v>
      </c>
      <c r="U3845" s="12">
        <v>2</v>
      </c>
      <c r="V3845" s="12">
        <v>2</v>
      </c>
      <c r="W3845" s="12">
        <v>2</v>
      </c>
      <c r="X3845" s="12">
        <v>2</v>
      </c>
      <c r="Y3845" s="12">
        <v>1</v>
      </c>
      <c r="Z3845" s="58">
        <v>0</v>
      </c>
      <c r="AA3845" s="58">
        <v>0</v>
      </c>
      <c r="AB3845" s="58">
        <v>0</v>
      </c>
      <c r="AC3845" s="58" t="s">
        <v>91</v>
      </c>
    </row>
    <row r="3846" spans="1:29" x14ac:dyDescent="0.3">
      <c r="A3846" s="57">
        <v>4468802</v>
      </c>
      <c r="B3846" s="12" t="s">
        <v>3865</v>
      </c>
      <c r="C3846" s="58" t="s">
        <v>109</v>
      </c>
      <c r="D3846" s="58" t="s">
        <v>117</v>
      </c>
      <c r="E3846" s="58">
        <v>9719055</v>
      </c>
      <c r="F3846" s="58"/>
      <c r="G3846" s="58">
        <f>+IF(F3846&gt;K3846+100000,F3846-K3846,0)</f>
        <v>0</v>
      </c>
      <c r="H3846" s="58"/>
      <c r="I3846" s="58"/>
      <c r="J3846" s="58"/>
      <c r="K3846" s="58">
        <v>3749523</v>
      </c>
      <c r="L3846" s="12" t="s">
        <v>91</v>
      </c>
      <c r="M3846" s="12" t="s">
        <v>91</v>
      </c>
      <c r="N3846" s="12" t="s">
        <v>91</v>
      </c>
      <c r="O3846" s="12">
        <v>4</v>
      </c>
      <c r="P3846" s="12">
        <v>0</v>
      </c>
      <c r="Q3846" s="12">
        <v>0</v>
      </c>
      <c r="R3846" s="12">
        <v>76001</v>
      </c>
      <c r="S3846" s="59">
        <v>3.0136986301369864</v>
      </c>
      <c r="T3846" s="59">
        <v>45.906849315068492</v>
      </c>
      <c r="U3846" s="12">
        <v>1</v>
      </c>
      <c r="V3846" s="12">
        <v>0</v>
      </c>
      <c r="W3846" s="12">
        <v>1</v>
      </c>
      <c r="X3846" s="12">
        <v>7</v>
      </c>
      <c r="Y3846" s="12">
        <v>2</v>
      </c>
      <c r="Z3846" s="58">
        <v>0</v>
      </c>
      <c r="AA3846" s="58">
        <v>0</v>
      </c>
      <c r="AB3846" s="58">
        <v>0</v>
      </c>
      <c r="AC3846" s="58" t="s">
        <v>91</v>
      </c>
    </row>
    <row r="3847" spans="1:29" x14ac:dyDescent="0.3">
      <c r="A3847" s="57">
        <v>24680484</v>
      </c>
      <c r="B3847" s="12" t="s">
        <v>3866</v>
      </c>
      <c r="C3847" s="58" t="s">
        <v>108</v>
      </c>
      <c r="D3847" s="58" t="s">
        <v>113</v>
      </c>
      <c r="E3847" s="58">
        <v>2244000</v>
      </c>
      <c r="F3847" s="58">
        <v>2047411</v>
      </c>
      <c r="G3847" s="58">
        <f>+IF(F3847&gt;K3847+100000,F3847-K3847,0)</f>
        <v>0</v>
      </c>
      <c r="H3847" s="58">
        <v>179619</v>
      </c>
      <c r="I3847" s="58">
        <v>0</v>
      </c>
      <c r="J3847" s="58">
        <v>0</v>
      </c>
      <c r="K3847" s="58">
        <v>3751620</v>
      </c>
      <c r="L3847" s="12" t="s">
        <v>88</v>
      </c>
      <c r="M3847" s="12" t="s">
        <v>89</v>
      </c>
      <c r="N3847" s="12" t="s">
        <v>10</v>
      </c>
      <c r="O3847" s="12">
        <v>4</v>
      </c>
      <c r="P3847" s="12">
        <v>0</v>
      </c>
      <c r="Q3847" s="12">
        <v>0</v>
      </c>
      <c r="R3847" s="12">
        <v>68418</v>
      </c>
      <c r="S3847" s="59">
        <v>3.9479452054794519</v>
      </c>
      <c r="T3847" s="59">
        <v>37.643835616438359</v>
      </c>
      <c r="U3847" s="12">
        <v>1</v>
      </c>
      <c r="V3847" s="12">
        <v>1</v>
      </c>
      <c r="W3847" s="12">
        <v>1</v>
      </c>
      <c r="X3847" s="12">
        <v>2</v>
      </c>
      <c r="Y3847" s="12">
        <v>1</v>
      </c>
      <c r="Z3847" s="58">
        <v>0</v>
      </c>
      <c r="AA3847" s="58">
        <v>0</v>
      </c>
      <c r="AB3847" s="58">
        <v>0</v>
      </c>
      <c r="AC3847" s="58" t="s">
        <v>91</v>
      </c>
    </row>
    <row r="3848" spans="1:29" x14ac:dyDescent="0.3">
      <c r="A3848" s="57">
        <v>4220426</v>
      </c>
      <c r="B3848" s="12" t="s">
        <v>3869</v>
      </c>
      <c r="C3848" s="58" t="s">
        <v>109</v>
      </c>
      <c r="D3848" s="58" t="s">
        <v>112</v>
      </c>
      <c r="E3848" s="58">
        <v>80940</v>
      </c>
      <c r="F3848" s="58"/>
      <c r="G3848" s="58">
        <f>+IF(F3848&gt;K3848+100000,F3848-K3848,0)</f>
        <v>0</v>
      </c>
      <c r="H3848" s="58"/>
      <c r="I3848" s="58"/>
      <c r="J3848" s="58"/>
      <c r="K3848" s="58">
        <v>3773541</v>
      </c>
      <c r="L3848" s="12" t="s">
        <v>91</v>
      </c>
      <c r="M3848" s="12" t="s">
        <v>91</v>
      </c>
      <c r="N3848" s="12" t="s">
        <v>91</v>
      </c>
      <c r="O3848" s="12">
        <v>4</v>
      </c>
      <c r="P3848" s="12">
        <v>0</v>
      </c>
      <c r="Q3848" s="12">
        <v>0</v>
      </c>
      <c r="R3848" s="12">
        <v>73001</v>
      </c>
      <c r="S3848" s="59">
        <v>6.6712328767123283</v>
      </c>
      <c r="T3848" s="59">
        <v>48.065753424657537</v>
      </c>
      <c r="U3848" s="12">
        <v>1</v>
      </c>
      <c r="V3848" s="12">
        <v>0</v>
      </c>
      <c r="W3848" s="12">
        <v>1</v>
      </c>
      <c r="X3848" s="12">
        <v>2</v>
      </c>
      <c r="Y3848" s="12">
        <v>1</v>
      </c>
      <c r="Z3848" s="58">
        <v>0</v>
      </c>
      <c r="AA3848" s="58">
        <v>0</v>
      </c>
      <c r="AB3848" s="58">
        <v>0</v>
      </c>
      <c r="AC3848" s="58" t="s">
        <v>91</v>
      </c>
    </row>
    <row r="3849" spans="1:29" x14ac:dyDescent="0.3">
      <c r="A3849" s="57">
        <v>66080222</v>
      </c>
      <c r="B3849" s="12" t="s">
        <v>3870</v>
      </c>
      <c r="C3849" s="58" t="s">
        <v>108</v>
      </c>
      <c r="D3849" s="58" t="s">
        <v>29</v>
      </c>
      <c r="E3849" s="58">
        <v>7824</v>
      </c>
      <c r="F3849" s="58">
        <v>4610198</v>
      </c>
      <c r="G3849" s="58">
        <f>+IF(F3849&gt;K3849+100000,F3849-K3849,0)</f>
        <v>833119</v>
      </c>
      <c r="H3849" s="58">
        <v>143758</v>
      </c>
      <c r="I3849" s="58">
        <v>0</v>
      </c>
      <c r="J3849" s="58">
        <v>0</v>
      </c>
      <c r="K3849" s="58">
        <v>3777079</v>
      </c>
      <c r="L3849" s="12" t="s">
        <v>88</v>
      </c>
      <c r="M3849" s="12" t="s">
        <v>89</v>
      </c>
      <c r="N3849" s="12" t="s">
        <v>10</v>
      </c>
      <c r="O3849" s="12">
        <v>4</v>
      </c>
      <c r="P3849" s="12">
        <v>0</v>
      </c>
      <c r="Q3849" s="12">
        <v>0</v>
      </c>
      <c r="R3849" s="12">
        <v>76130</v>
      </c>
      <c r="S3849" s="59">
        <v>6.4219178082191783</v>
      </c>
      <c r="T3849" s="59">
        <v>39.164383561643838</v>
      </c>
      <c r="U3849" s="12">
        <v>2</v>
      </c>
      <c r="V3849" s="12">
        <v>4</v>
      </c>
      <c r="W3849" s="12">
        <v>1</v>
      </c>
      <c r="X3849" s="12">
        <v>2</v>
      </c>
      <c r="Y3849" s="12">
        <v>4</v>
      </c>
      <c r="Z3849" s="58">
        <v>0</v>
      </c>
      <c r="AA3849" s="58">
        <v>0</v>
      </c>
      <c r="AB3849" s="58">
        <v>0</v>
      </c>
      <c r="AC3849" s="58" t="s">
        <v>91</v>
      </c>
    </row>
    <row r="3850" spans="1:29" x14ac:dyDescent="0.3">
      <c r="A3850" s="57">
        <v>2224628284</v>
      </c>
      <c r="B3850" s="12" t="s">
        <v>3872</v>
      </c>
      <c r="C3850" s="58" t="s">
        <v>108</v>
      </c>
      <c r="D3850" s="58" t="s">
        <v>113</v>
      </c>
      <c r="E3850" s="58">
        <v>5507</v>
      </c>
      <c r="F3850" s="58">
        <v>1254954</v>
      </c>
      <c r="G3850" s="58">
        <f>+IF(F3850&gt;K3850+100000,F3850-K3850,0)</f>
        <v>0</v>
      </c>
      <c r="H3850" s="58">
        <v>257046.00000000003</v>
      </c>
      <c r="I3850" s="58">
        <v>0</v>
      </c>
      <c r="J3850" s="58">
        <v>0</v>
      </c>
      <c r="K3850" s="58">
        <v>3780565</v>
      </c>
      <c r="L3850" s="12" t="s">
        <v>88</v>
      </c>
      <c r="M3850" s="12" t="s">
        <v>89</v>
      </c>
      <c r="N3850" s="12" t="s">
        <v>10</v>
      </c>
      <c r="O3850" s="12">
        <v>4</v>
      </c>
      <c r="P3850" s="12">
        <v>0</v>
      </c>
      <c r="Q3850" s="12">
        <v>0</v>
      </c>
      <c r="R3850" s="12">
        <v>76130</v>
      </c>
      <c r="S3850" s="59">
        <v>0.68219178082191778</v>
      </c>
      <c r="T3850" s="59">
        <v>28.495890410958904</v>
      </c>
      <c r="U3850" s="12">
        <v>1</v>
      </c>
      <c r="V3850" s="12">
        <v>2</v>
      </c>
      <c r="W3850" s="12">
        <v>2</v>
      </c>
      <c r="X3850" s="12">
        <v>2</v>
      </c>
      <c r="Y3850" s="12">
        <v>1</v>
      </c>
      <c r="Z3850" s="58">
        <v>0</v>
      </c>
      <c r="AA3850" s="58">
        <v>0</v>
      </c>
      <c r="AB3850" s="58">
        <v>0</v>
      </c>
      <c r="AC3850" s="58" t="s">
        <v>91</v>
      </c>
    </row>
    <row r="3851" spans="1:29" x14ac:dyDescent="0.3">
      <c r="A3851" s="57">
        <v>66002248</v>
      </c>
      <c r="B3851" s="12" t="s">
        <v>3873</v>
      </c>
      <c r="C3851" s="58" t="s">
        <v>108</v>
      </c>
      <c r="D3851" s="58" t="s">
        <v>29</v>
      </c>
      <c r="E3851" s="58">
        <v>41712</v>
      </c>
      <c r="F3851" s="58">
        <v>3912577</v>
      </c>
      <c r="G3851" s="58">
        <f>+IF(F3851&gt;K3851+100000,F3851-K3851,0)</f>
        <v>130060</v>
      </c>
      <c r="H3851" s="58">
        <v>216631</v>
      </c>
      <c r="I3851" s="58">
        <v>0</v>
      </c>
      <c r="J3851" s="58">
        <v>0</v>
      </c>
      <c r="K3851" s="58">
        <v>3782517</v>
      </c>
      <c r="L3851" s="12" t="s">
        <v>88</v>
      </c>
      <c r="M3851" s="12" t="s">
        <v>89</v>
      </c>
      <c r="N3851" s="12" t="s">
        <v>10</v>
      </c>
      <c r="O3851" s="12">
        <v>4</v>
      </c>
      <c r="P3851" s="12">
        <v>0</v>
      </c>
      <c r="Q3851" s="12">
        <v>0</v>
      </c>
      <c r="R3851" s="12">
        <v>76001</v>
      </c>
      <c r="S3851" s="59">
        <v>7.0493150684931507</v>
      </c>
      <c r="T3851" s="59">
        <v>44.994520547945207</v>
      </c>
      <c r="U3851" s="12">
        <v>2</v>
      </c>
      <c r="V3851" s="12">
        <v>0</v>
      </c>
      <c r="W3851" s="12">
        <v>1</v>
      </c>
      <c r="X3851" s="12">
        <v>2</v>
      </c>
      <c r="Y3851" s="12">
        <v>1</v>
      </c>
      <c r="Z3851" s="58">
        <v>0</v>
      </c>
      <c r="AA3851" s="58">
        <v>0</v>
      </c>
      <c r="AB3851" s="58">
        <v>0</v>
      </c>
      <c r="AC3851" s="58" t="s">
        <v>91</v>
      </c>
    </row>
    <row r="3852" spans="1:29" x14ac:dyDescent="0.3">
      <c r="A3852" s="57">
        <v>2048206228</v>
      </c>
      <c r="B3852" s="12" t="s">
        <v>3874</v>
      </c>
      <c r="C3852" s="58" t="s">
        <v>109</v>
      </c>
      <c r="D3852" s="58" t="s">
        <v>117</v>
      </c>
      <c r="E3852" s="58">
        <v>6733251</v>
      </c>
      <c r="F3852" s="58"/>
      <c r="G3852" s="58">
        <f>+IF(F3852&gt;K3852+100000,F3852-K3852,0)</f>
        <v>0</v>
      </c>
      <c r="H3852" s="58"/>
      <c r="I3852" s="58"/>
      <c r="J3852" s="58"/>
      <c r="K3852" s="58">
        <v>3793673</v>
      </c>
      <c r="L3852" s="12" t="s">
        <v>91</v>
      </c>
      <c r="M3852" s="12" t="s">
        <v>91</v>
      </c>
      <c r="N3852" s="12" t="s">
        <v>91</v>
      </c>
      <c r="O3852" s="12">
        <v>4</v>
      </c>
      <c r="P3852" s="12">
        <v>0</v>
      </c>
      <c r="Q3852" s="12">
        <v>0</v>
      </c>
      <c r="R3852" s="12">
        <v>11001</v>
      </c>
      <c r="S3852" s="59">
        <v>6.8</v>
      </c>
      <c r="T3852" s="59">
        <v>34.43013698630137</v>
      </c>
      <c r="U3852" s="12">
        <v>1</v>
      </c>
      <c r="V3852" s="12">
        <v>0</v>
      </c>
      <c r="W3852" s="12">
        <v>3</v>
      </c>
      <c r="X3852" s="12">
        <v>2</v>
      </c>
      <c r="Y3852" s="12">
        <v>1</v>
      </c>
      <c r="Z3852" s="58">
        <v>0</v>
      </c>
      <c r="AA3852" s="58">
        <v>0</v>
      </c>
      <c r="AB3852" s="58">
        <v>0</v>
      </c>
      <c r="AC3852" s="58" t="s">
        <v>91</v>
      </c>
    </row>
    <row r="3853" spans="1:29" x14ac:dyDescent="0.3">
      <c r="A3853" s="57">
        <v>4468028</v>
      </c>
      <c r="B3853" s="12" t="s">
        <v>3875</v>
      </c>
      <c r="C3853" s="58" t="s">
        <v>109</v>
      </c>
      <c r="D3853" s="58" t="s">
        <v>112</v>
      </c>
      <c r="E3853" s="58">
        <v>1233654</v>
      </c>
      <c r="F3853" s="58"/>
      <c r="G3853" s="58">
        <f>+IF(F3853&gt;K3853+100000,F3853-K3853,0)</f>
        <v>0</v>
      </c>
      <c r="H3853" s="58"/>
      <c r="I3853" s="58"/>
      <c r="J3853" s="58"/>
      <c r="K3853" s="58">
        <v>3795901</v>
      </c>
      <c r="L3853" s="12" t="s">
        <v>91</v>
      </c>
      <c r="M3853" s="12" t="s">
        <v>91</v>
      </c>
      <c r="N3853" s="12" t="s">
        <v>91</v>
      </c>
      <c r="O3853" s="12">
        <v>4</v>
      </c>
      <c r="P3853" s="12">
        <v>0</v>
      </c>
      <c r="Q3853" s="12">
        <v>0</v>
      </c>
      <c r="R3853" s="12">
        <v>76130</v>
      </c>
      <c r="S3853" s="59">
        <v>6.882191780821918</v>
      </c>
      <c r="T3853" s="59">
        <v>45.389041095890413</v>
      </c>
      <c r="U3853" s="12">
        <v>1</v>
      </c>
      <c r="V3853" s="12">
        <v>0</v>
      </c>
      <c r="W3853" s="12">
        <v>1</v>
      </c>
      <c r="X3853" s="12">
        <v>2</v>
      </c>
      <c r="Y3853" s="12">
        <v>1</v>
      </c>
      <c r="Z3853" s="58">
        <v>0</v>
      </c>
      <c r="AA3853" s="58">
        <v>0</v>
      </c>
      <c r="AB3853" s="58">
        <v>0</v>
      </c>
      <c r="AC3853" s="58" t="s">
        <v>91</v>
      </c>
    </row>
    <row r="3854" spans="1:29" x14ac:dyDescent="0.3">
      <c r="A3854" s="57">
        <v>42064020</v>
      </c>
      <c r="B3854" s="12" t="s">
        <v>3876</v>
      </c>
      <c r="C3854" s="58" t="s">
        <v>108</v>
      </c>
      <c r="D3854" s="58" t="s">
        <v>113</v>
      </c>
      <c r="E3854" s="58">
        <v>542222</v>
      </c>
      <c r="F3854" s="58">
        <v>1941644</v>
      </c>
      <c r="G3854" s="58">
        <f>+IF(F3854&gt;K3854+100000,F3854-K3854,0)</f>
        <v>0</v>
      </c>
      <c r="H3854" s="58">
        <v>137882</v>
      </c>
      <c r="I3854" s="58">
        <v>0</v>
      </c>
      <c r="J3854" s="58">
        <v>0</v>
      </c>
      <c r="K3854" s="58">
        <v>3802613</v>
      </c>
      <c r="L3854" s="12" t="s">
        <v>88</v>
      </c>
      <c r="M3854" s="12" t="s">
        <v>89</v>
      </c>
      <c r="N3854" s="12" t="s">
        <v>10</v>
      </c>
      <c r="O3854" s="12">
        <v>4</v>
      </c>
      <c r="P3854" s="12">
        <v>0</v>
      </c>
      <c r="Q3854" s="12">
        <v>0</v>
      </c>
      <c r="R3854" s="12">
        <v>66170</v>
      </c>
      <c r="S3854" s="59">
        <v>12.693150684931506</v>
      </c>
      <c r="T3854" s="59">
        <v>69.243835616438361</v>
      </c>
      <c r="U3854" s="12">
        <v>2</v>
      </c>
      <c r="V3854" s="12">
        <v>1</v>
      </c>
      <c r="W3854" s="12">
        <v>2</v>
      </c>
      <c r="X3854" s="12">
        <v>2</v>
      </c>
      <c r="Y3854" s="12">
        <v>1</v>
      </c>
      <c r="Z3854" s="58">
        <v>0</v>
      </c>
      <c r="AA3854" s="58">
        <v>0</v>
      </c>
      <c r="AB3854" s="58">
        <v>0</v>
      </c>
      <c r="AC3854" s="58" t="s">
        <v>91</v>
      </c>
    </row>
    <row r="3855" spans="1:29" x14ac:dyDescent="0.3">
      <c r="A3855" s="57">
        <v>48862844</v>
      </c>
      <c r="B3855" s="12" t="s">
        <v>3878</v>
      </c>
      <c r="C3855" s="58" t="s">
        <v>108</v>
      </c>
      <c r="D3855" s="58" t="s">
        <v>113</v>
      </c>
      <c r="E3855" s="58"/>
      <c r="F3855" s="58">
        <v>2007077</v>
      </c>
      <c r="G3855" s="58">
        <f>+IF(F3855&gt;K3855+100000,F3855-K3855,0)</f>
        <v>0</v>
      </c>
      <c r="H3855" s="58">
        <v>414700</v>
      </c>
      <c r="I3855" s="58">
        <v>0</v>
      </c>
      <c r="J3855" s="58">
        <v>0</v>
      </c>
      <c r="K3855" s="58">
        <v>3806834</v>
      </c>
      <c r="L3855" s="12" t="s">
        <v>88</v>
      </c>
      <c r="M3855" s="12" t="s">
        <v>89</v>
      </c>
      <c r="N3855" s="12" t="s">
        <v>10</v>
      </c>
      <c r="O3855" s="12">
        <v>4</v>
      </c>
      <c r="P3855" s="12">
        <v>0</v>
      </c>
      <c r="Q3855" s="12">
        <v>0</v>
      </c>
      <c r="R3855" s="12">
        <v>20001</v>
      </c>
      <c r="S3855" s="59">
        <v>12.386301369863014</v>
      </c>
      <c r="T3855" s="59">
        <v>41.783561643835618</v>
      </c>
      <c r="U3855" s="12">
        <v>2</v>
      </c>
      <c r="V3855" s="12">
        <v>2</v>
      </c>
      <c r="W3855" s="12">
        <v>1</v>
      </c>
      <c r="X3855" s="12">
        <v>2</v>
      </c>
      <c r="Y3855" s="12">
        <v>3</v>
      </c>
      <c r="Z3855" s="58">
        <v>0</v>
      </c>
      <c r="AA3855" s="58">
        <v>0</v>
      </c>
      <c r="AB3855" s="58">
        <v>0</v>
      </c>
      <c r="AC3855" s="58" t="s">
        <v>91</v>
      </c>
    </row>
    <row r="3856" spans="1:29" x14ac:dyDescent="0.3">
      <c r="A3856" s="57">
        <v>4466064</v>
      </c>
      <c r="B3856" s="12" t="s">
        <v>3879</v>
      </c>
      <c r="C3856" s="58" t="s">
        <v>106</v>
      </c>
      <c r="D3856" s="58" t="s">
        <v>30</v>
      </c>
      <c r="E3856" s="58"/>
      <c r="F3856" s="58">
        <v>9983767</v>
      </c>
      <c r="G3856" s="58">
        <f>+IF(F3856&gt;K3856+100000,F3856-K3856,0)</f>
        <v>6173250</v>
      </c>
      <c r="H3856" s="58">
        <v>323577</v>
      </c>
      <c r="I3856" s="58">
        <v>0</v>
      </c>
      <c r="J3856" s="58">
        <v>6420998</v>
      </c>
      <c r="K3856" s="58">
        <v>3810517</v>
      </c>
      <c r="L3856" s="12" t="s">
        <v>87</v>
      </c>
      <c r="M3856" s="12" t="s">
        <v>89</v>
      </c>
      <c r="N3856" s="12" t="s">
        <v>10</v>
      </c>
      <c r="O3856" s="12">
        <v>4</v>
      </c>
      <c r="P3856" s="12">
        <v>0</v>
      </c>
      <c r="Q3856" s="12">
        <v>0</v>
      </c>
      <c r="R3856" s="12">
        <v>76130</v>
      </c>
      <c r="S3856" s="59">
        <v>6.6356164383561644</v>
      </c>
      <c r="T3856" s="59">
        <v>46.183561643835617</v>
      </c>
      <c r="U3856" s="12">
        <v>1</v>
      </c>
      <c r="V3856" s="12">
        <v>2</v>
      </c>
      <c r="W3856" s="12">
        <v>2</v>
      </c>
      <c r="X3856" s="12">
        <v>2</v>
      </c>
      <c r="Y3856" s="12">
        <v>1</v>
      </c>
      <c r="Z3856" s="58">
        <v>0</v>
      </c>
      <c r="AA3856" s="58">
        <v>0</v>
      </c>
      <c r="AB3856" s="58">
        <v>0</v>
      </c>
      <c r="AC3856" s="58" t="s">
        <v>91</v>
      </c>
    </row>
    <row r="3857" spans="1:29" x14ac:dyDescent="0.3">
      <c r="A3857" s="57">
        <v>2224620602</v>
      </c>
      <c r="B3857" s="12" t="s">
        <v>3880</v>
      </c>
      <c r="C3857" s="58" t="s">
        <v>109</v>
      </c>
      <c r="D3857" s="58" t="s">
        <v>112</v>
      </c>
      <c r="E3857" s="58">
        <v>1507500</v>
      </c>
      <c r="F3857" s="58"/>
      <c r="G3857" s="58">
        <f>+IF(F3857&gt;K3857+100000,F3857-K3857,0)</f>
        <v>0</v>
      </c>
      <c r="H3857" s="58"/>
      <c r="I3857" s="58"/>
      <c r="J3857" s="58"/>
      <c r="K3857" s="58">
        <v>3816017</v>
      </c>
      <c r="L3857" s="12" t="s">
        <v>91</v>
      </c>
      <c r="M3857" s="12" t="s">
        <v>91</v>
      </c>
      <c r="N3857" s="12" t="s">
        <v>91</v>
      </c>
      <c r="O3857" s="12">
        <v>4</v>
      </c>
      <c r="P3857" s="12">
        <v>0</v>
      </c>
      <c r="Q3857" s="12">
        <v>0</v>
      </c>
      <c r="R3857" s="12">
        <v>76130</v>
      </c>
      <c r="S3857" s="59">
        <v>4.2547945205479456</v>
      </c>
      <c r="T3857" s="59">
        <v>32.082191780821915</v>
      </c>
      <c r="U3857" s="12">
        <v>2</v>
      </c>
      <c r="V3857" s="12">
        <v>5</v>
      </c>
      <c r="W3857" s="12">
        <v>1</v>
      </c>
      <c r="X3857" s="12">
        <v>4</v>
      </c>
      <c r="Y3857" s="12">
        <v>1</v>
      </c>
      <c r="Z3857" s="58">
        <v>0</v>
      </c>
      <c r="AA3857" s="58">
        <v>0</v>
      </c>
      <c r="AB3857" s="58">
        <v>0</v>
      </c>
      <c r="AC3857" s="58" t="s">
        <v>91</v>
      </c>
    </row>
    <row r="3858" spans="1:29" x14ac:dyDescent="0.3">
      <c r="A3858" s="57">
        <v>2066608444</v>
      </c>
      <c r="B3858" s="12" t="s">
        <v>3881</v>
      </c>
      <c r="C3858" s="58" t="s">
        <v>108</v>
      </c>
      <c r="D3858" s="58" t="s">
        <v>113</v>
      </c>
      <c r="E3858" s="58">
        <v>897600</v>
      </c>
      <c r="F3858" s="58">
        <v>2517196</v>
      </c>
      <c r="G3858" s="58">
        <f>+IF(F3858&gt;K3858+100000,F3858-K3858,0)</f>
        <v>0</v>
      </c>
      <c r="H3858" s="58">
        <v>157961</v>
      </c>
      <c r="I3858" s="58">
        <v>0</v>
      </c>
      <c r="J3858" s="58">
        <v>0</v>
      </c>
      <c r="K3858" s="58">
        <v>3816820</v>
      </c>
      <c r="L3858" s="12" t="s">
        <v>88</v>
      </c>
      <c r="M3858" s="12" t="s">
        <v>89</v>
      </c>
      <c r="N3858" s="12" t="s">
        <v>10</v>
      </c>
      <c r="O3858" s="12">
        <v>4</v>
      </c>
      <c r="P3858" s="12">
        <v>0</v>
      </c>
      <c r="Q3858" s="12">
        <v>0</v>
      </c>
      <c r="R3858" s="12">
        <v>20001</v>
      </c>
      <c r="S3858" s="59">
        <v>5.3643835616438356</v>
      </c>
      <c r="T3858" s="59">
        <v>33.473972602739728</v>
      </c>
      <c r="U3858" s="12">
        <v>1</v>
      </c>
      <c r="V3858" s="12">
        <v>2</v>
      </c>
      <c r="W3858" s="12">
        <v>2</v>
      </c>
      <c r="X3858" s="12">
        <v>3</v>
      </c>
      <c r="Y3858" s="12">
        <v>2</v>
      </c>
      <c r="Z3858" s="58">
        <v>0</v>
      </c>
      <c r="AA3858" s="58">
        <v>0</v>
      </c>
      <c r="AB3858" s="58">
        <v>0</v>
      </c>
      <c r="AC3858" s="58" t="s">
        <v>91</v>
      </c>
    </row>
    <row r="3859" spans="1:29" x14ac:dyDescent="0.3">
      <c r="A3859" s="57">
        <v>2224622808</v>
      </c>
      <c r="B3859" s="12" t="s">
        <v>3886</v>
      </c>
      <c r="C3859" s="58" t="s">
        <v>108</v>
      </c>
      <c r="D3859" s="58" t="s">
        <v>113</v>
      </c>
      <c r="E3859" s="58">
        <v>303641</v>
      </c>
      <c r="F3859" s="58">
        <v>451055</v>
      </c>
      <c r="G3859" s="58">
        <f>+IF(F3859&gt;K3859+100000,F3859-K3859,0)</f>
        <v>0</v>
      </c>
      <c r="H3859" s="58">
        <v>77295</v>
      </c>
      <c r="I3859" s="58">
        <v>0</v>
      </c>
      <c r="J3859" s="58">
        <v>0</v>
      </c>
      <c r="K3859" s="58">
        <v>3845901</v>
      </c>
      <c r="L3859" s="12" t="s">
        <v>88</v>
      </c>
      <c r="M3859" s="12" t="s">
        <v>89</v>
      </c>
      <c r="N3859" s="12" t="s">
        <v>10</v>
      </c>
      <c r="O3859" s="12">
        <v>4</v>
      </c>
      <c r="P3859" s="12">
        <v>0</v>
      </c>
      <c r="Q3859" s="12">
        <v>0</v>
      </c>
      <c r="R3859" s="12">
        <v>76130</v>
      </c>
      <c r="S3859" s="59">
        <v>7.5863013698630137</v>
      </c>
      <c r="T3859" s="59">
        <v>30.983561643835618</v>
      </c>
      <c r="U3859" s="12">
        <v>1</v>
      </c>
      <c r="V3859" s="12">
        <v>2</v>
      </c>
      <c r="W3859" s="12">
        <v>2</v>
      </c>
      <c r="X3859" s="12">
        <v>2</v>
      </c>
      <c r="Y3859" s="12">
        <v>1</v>
      </c>
      <c r="Z3859" s="58">
        <v>0</v>
      </c>
      <c r="AA3859" s="58">
        <v>0</v>
      </c>
      <c r="AB3859" s="58">
        <v>0</v>
      </c>
      <c r="AC3859" s="58" t="s">
        <v>91</v>
      </c>
    </row>
    <row r="3860" spans="1:29" x14ac:dyDescent="0.3">
      <c r="A3860" s="57">
        <v>66800880</v>
      </c>
      <c r="B3860" s="12" t="s">
        <v>3887</v>
      </c>
      <c r="C3860" s="58" t="s">
        <v>109</v>
      </c>
      <c r="D3860" s="58" t="s">
        <v>117</v>
      </c>
      <c r="E3860" s="58">
        <v>17801863</v>
      </c>
      <c r="F3860" s="58"/>
      <c r="G3860" s="58">
        <f>+IF(F3860&gt;K3860+100000,F3860-K3860,0)</f>
        <v>0</v>
      </c>
      <c r="H3860" s="58"/>
      <c r="I3860" s="58"/>
      <c r="J3860" s="58"/>
      <c r="K3860" s="58">
        <v>3849215</v>
      </c>
      <c r="L3860" s="12" t="s">
        <v>91</v>
      </c>
      <c r="M3860" s="12" t="s">
        <v>91</v>
      </c>
      <c r="N3860" s="12" t="s">
        <v>91</v>
      </c>
      <c r="O3860" s="12">
        <v>4</v>
      </c>
      <c r="P3860" s="12">
        <v>0</v>
      </c>
      <c r="Q3860" s="12">
        <v>0</v>
      </c>
      <c r="R3860" s="12">
        <v>76001</v>
      </c>
      <c r="S3860" s="59">
        <v>4.2986301369863016</v>
      </c>
      <c r="T3860" s="59">
        <v>47.778082191780825</v>
      </c>
      <c r="U3860" s="12">
        <v>2</v>
      </c>
      <c r="V3860" s="12">
        <v>5</v>
      </c>
      <c r="W3860" s="12">
        <v>4</v>
      </c>
      <c r="X3860" s="12">
        <v>6</v>
      </c>
      <c r="Y3860" s="12">
        <v>2</v>
      </c>
      <c r="Z3860" s="58">
        <v>0</v>
      </c>
      <c r="AA3860" s="58">
        <v>0</v>
      </c>
      <c r="AB3860" s="58">
        <v>0</v>
      </c>
      <c r="AC3860" s="58" t="s">
        <v>91</v>
      </c>
    </row>
    <row r="3861" spans="1:29" x14ac:dyDescent="0.3">
      <c r="A3861" s="57">
        <v>2224820688</v>
      </c>
      <c r="B3861" s="12" t="s">
        <v>3888</v>
      </c>
      <c r="C3861" s="58" t="s">
        <v>108</v>
      </c>
      <c r="D3861" s="58" t="s">
        <v>29</v>
      </c>
      <c r="E3861" s="58">
        <v>528</v>
      </c>
      <c r="F3861" s="58">
        <v>4122800</v>
      </c>
      <c r="G3861" s="58">
        <f>+IF(F3861&gt;K3861+100000,F3861-K3861,0)</f>
        <v>270697</v>
      </c>
      <c r="H3861" s="58">
        <v>122647</v>
      </c>
      <c r="I3861" s="58">
        <v>0</v>
      </c>
      <c r="J3861" s="58">
        <v>0</v>
      </c>
      <c r="K3861" s="58">
        <v>3852103</v>
      </c>
      <c r="L3861" s="12" t="s">
        <v>88</v>
      </c>
      <c r="M3861" s="12" t="s">
        <v>89</v>
      </c>
      <c r="N3861" s="12" t="s">
        <v>10</v>
      </c>
      <c r="O3861" s="12">
        <v>4</v>
      </c>
      <c r="P3861" s="12">
        <v>0</v>
      </c>
      <c r="Q3861" s="12">
        <v>0</v>
      </c>
      <c r="R3861" s="12">
        <v>76248</v>
      </c>
      <c r="S3861" s="59">
        <v>8.7534246575342465</v>
      </c>
      <c r="T3861" s="59">
        <v>32.632876712328766</v>
      </c>
      <c r="U3861" s="12">
        <v>2</v>
      </c>
      <c r="V3861" s="12">
        <v>2</v>
      </c>
      <c r="W3861" s="12">
        <v>2</v>
      </c>
      <c r="X3861" s="12">
        <v>2</v>
      </c>
      <c r="Y3861" s="12">
        <v>3</v>
      </c>
      <c r="Z3861" s="58">
        <v>0</v>
      </c>
      <c r="AA3861" s="58">
        <v>0</v>
      </c>
      <c r="AB3861" s="58">
        <v>0</v>
      </c>
      <c r="AC3861" s="58" t="s">
        <v>91</v>
      </c>
    </row>
    <row r="3862" spans="1:29" x14ac:dyDescent="0.3">
      <c r="A3862" s="57">
        <v>42448846</v>
      </c>
      <c r="B3862" s="12" t="s">
        <v>3889</v>
      </c>
      <c r="C3862" s="58" t="s">
        <v>106</v>
      </c>
      <c r="D3862" s="58" t="s">
        <v>115</v>
      </c>
      <c r="E3862" s="58">
        <v>1201</v>
      </c>
      <c r="F3862" s="58">
        <v>8285985</v>
      </c>
      <c r="G3862" s="58">
        <f>+IF(F3862&gt;K3862+100000,F3862-K3862,0)</f>
        <v>4427468</v>
      </c>
      <c r="H3862" s="58">
        <v>299221</v>
      </c>
      <c r="I3862" s="58">
        <v>0</v>
      </c>
      <c r="J3862" s="58">
        <v>5000000</v>
      </c>
      <c r="K3862" s="58">
        <v>3858517</v>
      </c>
      <c r="L3862" s="12" t="s">
        <v>87</v>
      </c>
      <c r="M3862" s="12" t="s">
        <v>89</v>
      </c>
      <c r="N3862" s="12" t="s">
        <v>10</v>
      </c>
      <c r="O3862" s="12">
        <v>4</v>
      </c>
      <c r="P3862" s="12">
        <v>0</v>
      </c>
      <c r="Q3862" s="12">
        <v>0</v>
      </c>
      <c r="R3862" s="12">
        <v>11001</v>
      </c>
      <c r="S3862" s="59">
        <v>7.4712328767123291</v>
      </c>
      <c r="T3862" s="59">
        <v>40.663013698630138</v>
      </c>
      <c r="U3862" s="12">
        <v>2</v>
      </c>
      <c r="V3862" s="12">
        <v>2</v>
      </c>
      <c r="W3862" s="12">
        <v>2</v>
      </c>
      <c r="X3862" s="12">
        <v>2</v>
      </c>
      <c r="Y3862" s="12">
        <v>3</v>
      </c>
      <c r="Z3862" s="58">
        <v>0</v>
      </c>
      <c r="AA3862" s="58">
        <v>0</v>
      </c>
      <c r="AB3862" s="58">
        <v>0</v>
      </c>
      <c r="AC3862" s="58" t="s">
        <v>91</v>
      </c>
    </row>
    <row r="3863" spans="1:29" x14ac:dyDescent="0.3">
      <c r="A3863" s="57">
        <v>2224626206</v>
      </c>
      <c r="B3863" s="12" t="s">
        <v>3890</v>
      </c>
      <c r="C3863" s="58" t="s">
        <v>108</v>
      </c>
      <c r="D3863" s="58" t="s">
        <v>113</v>
      </c>
      <c r="E3863" s="58">
        <v>1040866</v>
      </c>
      <c r="F3863" s="58">
        <v>598764</v>
      </c>
      <c r="G3863" s="58">
        <f>+IF(F3863&gt;K3863+100000,F3863-K3863,0)</f>
        <v>0</v>
      </c>
      <c r="H3863" s="58">
        <v>69085</v>
      </c>
      <c r="I3863" s="58">
        <v>0</v>
      </c>
      <c r="J3863" s="58">
        <v>0</v>
      </c>
      <c r="K3863" s="58">
        <v>3868257</v>
      </c>
      <c r="L3863" s="12" t="s">
        <v>88</v>
      </c>
      <c r="M3863" s="12" t="s">
        <v>89</v>
      </c>
      <c r="N3863" s="12" t="s">
        <v>10</v>
      </c>
      <c r="O3863" s="12">
        <v>4</v>
      </c>
      <c r="P3863" s="12">
        <v>0</v>
      </c>
      <c r="Q3863" s="12">
        <v>0</v>
      </c>
      <c r="R3863" s="12">
        <v>76520</v>
      </c>
      <c r="S3863" s="59">
        <v>5.2109589041095887</v>
      </c>
      <c r="T3863" s="59">
        <v>34.709589041095889</v>
      </c>
      <c r="U3863" s="12">
        <v>1</v>
      </c>
      <c r="V3863" s="12">
        <v>2</v>
      </c>
      <c r="W3863" s="12">
        <v>2</v>
      </c>
      <c r="X3863" s="12">
        <v>3</v>
      </c>
      <c r="Y3863" s="12">
        <v>2</v>
      </c>
      <c r="Z3863" s="58">
        <v>0</v>
      </c>
      <c r="AA3863" s="58">
        <v>0</v>
      </c>
      <c r="AB3863" s="58">
        <v>0</v>
      </c>
      <c r="AC3863" s="58" t="s">
        <v>91</v>
      </c>
    </row>
    <row r="3864" spans="1:29" x14ac:dyDescent="0.3">
      <c r="A3864" s="57">
        <v>66884246</v>
      </c>
      <c r="B3864" s="12" t="s">
        <v>3894</v>
      </c>
      <c r="C3864" s="58" t="s">
        <v>109</v>
      </c>
      <c r="D3864" s="58" t="s">
        <v>112</v>
      </c>
      <c r="E3864" s="58"/>
      <c r="F3864" s="58"/>
      <c r="G3864" s="58">
        <f>+IF(F3864&gt;K3864+100000,F3864-K3864,0)</f>
        <v>0</v>
      </c>
      <c r="H3864" s="58"/>
      <c r="I3864" s="58"/>
      <c r="J3864" s="58"/>
      <c r="K3864" s="58">
        <v>3882947</v>
      </c>
      <c r="L3864" s="12" t="s">
        <v>91</v>
      </c>
      <c r="M3864" s="12" t="s">
        <v>91</v>
      </c>
      <c r="N3864" s="12" t="s">
        <v>91</v>
      </c>
      <c r="O3864" s="12">
        <v>4</v>
      </c>
      <c r="P3864" s="12">
        <v>0</v>
      </c>
      <c r="Q3864" s="12">
        <v>0</v>
      </c>
      <c r="R3864" s="12">
        <v>76130</v>
      </c>
      <c r="S3864" s="59">
        <v>7.7972602739726025</v>
      </c>
      <c r="T3864" s="59">
        <v>51.668493150684931</v>
      </c>
      <c r="U3864" s="12">
        <v>2</v>
      </c>
      <c r="V3864" s="12">
        <v>2</v>
      </c>
      <c r="W3864" s="12">
        <v>2</v>
      </c>
      <c r="X3864" s="12">
        <v>2</v>
      </c>
      <c r="Y3864" s="12">
        <v>1</v>
      </c>
      <c r="Z3864" s="58">
        <v>0</v>
      </c>
      <c r="AA3864" s="58">
        <v>0</v>
      </c>
      <c r="AB3864" s="58">
        <v>0</v>
      </c>
      <c r="AC3864" s="58" t="s">
        <v>91</v>
      </c>
    </row>
    <row r="3865" spans="1:29" x14ac:dyDescent="0.3">
      <c r="A3865" s="57">
        <v>2064882440</v>
      </c>
      <c r="B3865" s="12" t="s">
        <v>3896</v>
      </c>
      <c r="C3865" s="58" t="s">
        <v>108</v>
      </c>
      <c r="D3865" s="58" t="s">
        <v>113</v>
      </c>
      <c r="E3865" s="58">
        <v>1624000</v>
      </c>
      <c r="F3865" s="58">
        <v>860029</v>
      </c>
      <c r="G3865" s="58">
        <f>+IF(F3865&gt;K3865+100000,F3865-K3865,0)</f>
        <v>0</v>
      </c>
      <c r="H3865" s="58">
        <v>219325</v>
      </c>
      <c r="I3865" s="58">
        <v>0</v>
      </c>
      <c r="J3865" s="58">
        <v>0</v>
      </c>
      <c r="K3865" s="58">
        <v>3900069</v>
      </c>
      <c r="L3865" s="12" t="s">
        <v>88</v>
      </c>
      <c r="M3865" s="12" t="s">
        <v>89</v>
      </c>
      <c r="N3865" s="12" t="s">
        <v>10</v>
      </c>
      <c r="O3865" s="12">
        <v>4</v>
      </c>
      <c r="P3865" s="12">
        <v>0</v>
      </c>
      <c r="Q3865" s="12">
        <v>0</v>
      </c>
      <c r="R3865" s="12">
        <v>13836</v>
      </c>
      <c r="S3865" s="59">
        <v>6.7589041095890412</v>
      </c>
      <c r="T3865" s="59">
        <v>35.175342465753424</v>
      </c>
      <c r="U3865" s="12">
        <v>1</v>
      </c>
      <c r="V3865" s="12">
        <v>5</v>
      </c>
      <c r="W3865" s="12">
        <v>1</v>
      </c>
      <c r="X3865" s="12">
        <v>3</v>
      </c>
      <c r="Y3865" s="12">
        <v>1</v>
      </c>
      <c r="Z3865" s="58">
        <v>0</v>
      </c>
      <c r="AA3865" s="58">
        <v>0</v>
      </c>
      <c r="AB3865" s="58">
        <v>0</v>
      </c>
      <c r="AC3865" s="58" t="s">
        <v>91</v>
      </c>
    </row>
    <row r="3866" spans="1:29" x14ac:dyDescent="0.3">
      <c r="A3866" s="57">
        <v>2024688</v>
      </c>
      <c r="B3866" s="12" t="s">
        <v>3897</v>
      </c>
      <c r="C3866" s="58" t="s">
        <v>109</v>
      </c>
      <c r="D3866" s="58" t="s">
        <v>112</v>
      </c>
      <c r="E3866" s="58"/>
      <c r="F3866" s="58"/>
      <c r="G3866" s="58">
        <f>+IF(F3866&gt;K3866+100000,F3866-K3866,0)</f>
        <v>0</v>
      </c>
      <c r="H3866" s="58"/>
      <c r="I3866" s="58"/>
      <c r="J3866" s="58"/>
      <c r="K3866" s="58">
        <v>3900970</v>
      </c>
      <c r="L3866" s="12" t="s">
        <v>91</v>
      </c>
      <c r="M3866" s="12" t="s">
        <v>91</v>
      </c>
      <c r="N3866" s="12" t="s">
        <v>91</v>
      </c>
      <c r="O3866" s="12">
        <v>4</v>
      </c>
      <c r="P3866" s="12">
        <v>0</v>
      </c>
      <c r="Q3866" s="12">
        <v>0</v>
      </c>
      <c r="R3866" s="12">
        <v>68001</v>
      </c>
      <c r="S3866" s="59">
        <v>8.257534246575343</v>
      </c>
      <c r="T3866" s="59">
        <v>49.68767123287671</v>
      </c>
      <c r="U3866" s="12">
        <v>1</v>
      </c>
      <c r="V3866" s="12">
        <v>5</v>
      </c>
      <c r="W3866" s="12">
        <v>2</v>
      </c>
      <c r="X3866" s="12">
        <v>2</v>
      </c>
      <c r="Y3866" s="12">
        <v>1</v>
      </c>
      <c r="Z3866" s="58">
        <v>0</v>
      </c>
      <c r="AA3866" s="58">
        <v>0</v>
      </c>
      <c r="AB3866" s="58">
        <v>0</v>
      </c>
      <c r="AC3866" s="58" t="s">
        <v>91</v>
      </c>
    </row>
    <row r="3867" spans="1:29" x14ac:dyDescent="0.3">
      <c r="A3867" s="57">
        <v>40464824</v>
      </c>
      <c r="B3867" s="12" t="s">
        <v>3898</v>
      </c>
      <c r="C3867" s="58" t="s">
        <v>108</v>
      </c>
      <c r="D3867" s="58" t="s">
        <v>117</v>
      </c>
      <c r="E3867" s="58">
        <v>5807392</v>
      </c>
      <c r="F3867" s="58">
        <v>2093073</v>
      </c>
      <c r="G3867" s="58">
        <f>+IF(F3867&gt;K3867+100000,F3867-K3867,0)</f>
        <v>0</v>
      </c>
      <c r="H3867" s="58">
        <v>220478</v>
      </c>
      <c r="I3867" s="58">
        <v>0</v>
      </c>
      <c r="J3867" s="58">
        <v>1983274</v>
      </c>
      <c r="K3867" s="58">
        <v>3914517</v>
      </c>
      <c r="L3867" s="12" t="s">
        <v>87</v>
      </c>
      <c r="M3867" s="12" t="s">
        <v>89</v>
      </c>
      <c r="N3867" s="12" t="s">
        <v>10</v>
      </c>
      <c r="O3867" s="12">
        <v>4</v>
      </c>
      <c r="P3867" s="12">
        <v>0</v>
      </c>
      <c r="Q3867" s="12">
        <v>0</v>
      </c>
      <c r="R3867" s="12">
        <v>66001</v>
      </c>
      <c r="S3867" s="59">
        <v>7.8328767123287673</v>
      </c>
      <c r="T3867" s="59">
        <v>51.172602739726024</v>
      </c>
      <c r="U3867" s="12">
        <v>2</v>
      </c>
      <c r="V3867" s="12">
        <v>2</v>
      </c>
      <c r="W3867" s="12">
        <v>1</v>
      </c>
      <c r="X3867" s="12">
        <v>2</v>
      </c>
      <c r="Y3867" s="12">
        <v>1</v>
      </c>
      <c r="Z3867" s="58">
        <v>0</v>
      </c>
      <c r="AA3867" s="58">
        <v>0</v>
      </c>
      <c r="AB3867" s="58">
        <v>0</v>
      </c>
      <c r="AC3867" s="58" t="s">
        <v>91</v>
      </c>
    </row>
    <row r="3868" spans="1:29" x14ac:dyDescent="0.3">
      <c r="A3868" s="57">
        <v>2202806424</v>
      </c>
      <c r="B3868" s="12" t="s">
        <v>3899</v>
      </c>
      <c r="C3868" s="58" t="s">
        <v>108</v>
      </c>
      <c r="D3868" s="58" t="s">
        <v>29</v>
      </c>
      <c r="E3868" s="58"/>
      <c r="F3868" s="58">
        <v>4663759</v>
      </c>
      <c r="G3868" s="58">
        <f>+IF(F3868&gt;K3868+100000,F3868-K3868,0)</f>
        <v>746989</v>
      </c>
      <c r="H3868" s="58">
        <v>136098</v>
      </c>
      <c r="I3868" s="58">
        <v>0</v>
      </c>
      <c r="J3868" s="58">
        <v>2000000</v>
      </c>
      <c r="K3868" s="58">
        <v>3916770</v>
      </c>
      <c r="L3868" s="12" t="s">
        <v>87</v>
      </c>
      <c r="M3868" s="12" t="s">
        <v>89</v>
      </c>
      <c r="N3868" s="12" t="s">
        <v>10</v>
      </c>
      <c r="O3868" s="12">
        <v>4</v>
      </c>
      <c r="P3868" s="12">
        <v>0</v>
      </c>
      <c r="Q3868" s="12">
        <v>0</v>
      </c>
      <c r="R3868" s="12">
        <v>11001</v>
      </c>
      <c r="S3868" s="59">
        <v>8.6767123287671239</v>
      </c>
      <c r="T3868" s="59">
        <v>37.613698630136987</v>
      </c>
      <c r="U3868" s="12">
        <v>1</v>
      </c>
      <c r="V3868" s="12">
        <v>2</v>
      </c>
      <c r="W3868" s="12">
        <v>3</v>
      </c>
      <c r="X3868" s="12">
        <v>2</v>
      </c>
      <c r="Y3868" s="12">
        <v>1</v>
      </c>
      <c r="Z3868" s="58">
        <v>0</v>
      </c>
      <c r="AA3868" s="58">
        <v>0</v>
      </c>
      <c r="AB3868" s="58">
        <v>0</v>
      </c>
      <c r="AC3868" s="58" t="s">
        <v>91</v>
      </c>
    </row>
    <row r="3869" spans="1:29" x14ac:dyDescent="0.3">
      <c r="A3869" s="57">
        <v>2064048402</v>
      </c>
      <c r="B3869" s="12" t="s">
        <v>3902</v>
      </c>
      <c r="C3869" s="58" t="s">
        <v>108</v>
      </c>
      <c r="D3869" s="58" t="s">
        <v>113</v>
      </c>
      <c r="E3869" s="58"/>
      <c r="F3869" s="58">
        <v>3956319</v>
      </c>
      <c r="G3869" s="58">
        <f>+IF(F3869&gt;K3869+100000,F3869-K3869,0)</f>
        <v>0</v>
      </c>
      <c r="H3869" s="58">
        <v>143758</v>
      </c>
      <c r="I3869" s="58">
        <v>0</v>
      </c>
      <c r="J3869" s="58">
        <v>0</v>
      </c>
      <c r="K3869" s="58">
        <v>3930069</v>
      </c>
      <c r="L3869" s="12" t="s">
        <v>88</v>
      </c>
      <c r="M3869" s="12" t="s">
        <v>89</v>
      </c>
      <c r="N3869" s="12" t="s">
        <v>10</v>
      </c>
      <c r="O3869" s="12">
        <v>4</v>
      </c>
      <c r="P3869" s="12">
        <v>0</v>
      </c>
      <c r="Q3869" s="12">
        <v>0</v>
      </c>
      <c r="R3869" s="12">
        <v>20060</v>
      </c>
      <c r="S3869" s="59">
        <v>6.3424657534246576</v>
      </c>
      <c r="T3869" s="59">
        <v>34.37808219178082</v>
      </c>
      <c r="U3869" s="12">
        <v>1</v>
      </c>
      <c r="V3869" s="12">
        <v>2</v>
      </c>
      <c r="W3869" s="12">
        <v>1</v>
      </c>
      <c r="X3869" s="12">
        <v>3</v>
      </c>
      <c r="Y3869" s="12">
        <v>3</v>
      </c>
      <c r="Z3869" s="58">
        <v>0</v>
      </c>
      <c r="AA3869" s="58">
        <v>0</v>
      </c>
      <c r="AB3869" s="58">
        <v>0</v>
      </c>
      <c r="AC3869" s="58" t="s">
        <v>91</v>
      </c>
    </row>
    <row r="3870" spans="1:29" x14ac:dyDescent="0.3">
      <c r="A3870" s="57">
        <v>2000464264</v>
      </c>
      <c r="B3870" s="12" t="s">
        <v>3903</v>
      </c>
      <c r="C3870" s="58" t="s">
        <v>109</v>
      </c>
      <c r="D3870" s="58" t="s">
        <v>112</v>
      </c>
      <c r="E3870" s="58"/>
      <c r="F3870" s="58"/>
      <c r="G3870" s="58">
        <f>+IF(F3870&gt;K3870+100000,F3870-K3870,0)</f>
        <v>0</v>
      </c>
      <c r="H3870" s="58"/>
      <c r="I3870" s="58"/>
      <c r="J3870" s="58"/>
      <c r="K3870" s="58">
        <v>3938904</v>
      </c>
      <c r="L3870" s="12" t="s">
        <v>91</v>
      </c>
      <c r="M3870" s="12" t="s">
        <v>91</v>
      </c>
      <c r="N3870" s="12" t="s">
        <v>91</v>
      </c>
      <c r="O3870" s="12">
        <v>4</v>
      </c>
      <c r="P3870" s="12">
        <v>0</v>
      </c>
      <c r="Q3870" s="12">
        <v>0</v>
      </c>
      <c r="R3870" s="12">
        <v>68001</v>
      </c>
      <c r="S3870" s="59">
        <v>13.301369863013699</v>
      </c>
      <c r="T3870" s="59">
        <v>36.421917808219177</v>
      </c>
      <c r="U3870" s="12">
        <v>2</v>
      </c>
      <c r="V3870" s="12">
        <v>0</v>
      </c>
      <c r="W3870" s="12">
        <v>3</v>
      </c>
      <c r="X3870" s="12">
        <v>4</v>
      </c>
      <c r="Y3870" s="12">
        <v>3</v>
      </c>
      <c r="Z3870" s="58">
        <v>0</v>
      </c>
      <c r="AA3870" s="58">
        <v>0</v>
      </c>
      <c r="AB3870" s="58">
        <v>0</v>
      </c>
      <c r="AC3870" s="58" t="s">
        <v>91</v>
      </c>
    </row>
    <row r="3871" spans="1:29" x14ac:dyDescent="0.3">
      <c r="A3871" s="57">
        <v>46648680</v>
      </c>
      <c r="B3871" s="12" t="s">
        <v>3905</v>
      </c>
      <c r="C3871" s="58" t="s">
        <v>108</v>
      </c>
      <c r="D3871" s="58" t="s">
        <v>113</v>
      </c>
      <c r="E3871" s="58"/>
      <c r="F3871" s="58">
        <v>3973979</v>
      </c>
      <c r="G3871" s="58">
        <f>+IF(F3871&gt;K3871+100000,F3871-K3871,0)</f>
        <v>0</v>
      </c>
      <c r="H3871" s="58">
        <v>177766</v>
      </c>
      <c r="I3871" s="58">
        <v>0</v>
      </c>
      <c r="J3871" s="58">
        <v>0</v>
      </c>
      <c r="K3871" s="58">
        <v>3974270</v>
      </c>
      <c r="L3871" s="12" t="s">
        <v>88</v>
      </c>
      <c r="M3871" s="12" t="s">
        <v>89</v>
      </c>
      <c r="N3871" s="12" t="s">
        <v>10</v>
      </c>
      <c r="O3871" s="12">
        <v>4</v>
      </c>
      <c r="P3871" s="12">
        <v>0</v>
      </c>
      <c r="Q3871" s="12">
        <v>0</v>
      </c>
      <c r="R3871" s="12">
        <v>13001</v>
      </c>
      <c r="S3871" s="59">
        <v>8.838356164383562</v>
      </c>
      <c r="T3871" s="59">
        <v>37.021917808219179</v>
      </c>
      <c r="U3871" s="12">
        <v>2</v>
      </c>
      <c r="V3871" s="12">
        <v>0</v>
      </c>
      <c r="W3871" s="12">
        <v>2</v>
      </c>
      <c r="X3871" s="12">
        <v>2</v>
      </c>
      <c r="Y3871" s="12">
        <v>3</v>
      </c>
      <c r="Z3871" s="58">
        <v>0</v>
      </c>
      <c r="AA3871" s="58">
        <v>0</v>
      </c>
      <c r="AB3871" s="58">
        <v>0</v>
      </c>
      <c r="AC3871" s="58" t="s">
        <v>91</v>
      </c>
    </row>
    <row r="3872" spans="1:29" x14ac:dyDescent="0.3">
      <c r="A3872" s="57">
        <v>2226248228</v>
      </c>
      <c r="B3872" s="12" t="s">
        <v>3907</v>
      </c>
      <c r="C3872" s="58" t="s">
        <v>106</v>
      </c>
      <c r="D3872" s="58" t="s">
        <v>115</v>
      </c>
      <c r="E3872" s="58">
        <v>55334</v>
      </c>
      <c r="F3872" s="58">
        <v>7648864</v>
      </c>
      <c r="G3872" s="58">
        <f>+IF(F3872&gt;K3872+100000,F3872-K3872,0)</f>
        <v>3652275</v>
      </c>
      <c r="H3872" s="58">
        <v>205385</v>
      </c>
      <c r="I3872" s="58">
        <v>0</v>
      </c>
      <c r="J3872" s="58">
        <v>4900000</v>
      </c>
      <c r="K3872" s="58">
        <v>3996589</v>
      </c>
      <c r="L3872" s="12" t="s">
        <v>87</v>
      </c>
      <c r="M3872" s="12" t="s">
        <v>89</v>
      </c>
      <c r="N3872" s="12" t="s">
        <v>10</v>
      </c>
      <c r="O3872" s="12">
        <v>4</v>
      </c>
      <c r="P3872" s="12">
        <v>0</v>
      </c>
      <c r="Q3872" s="12">
        <v>0</v>
      </c>
      <c r="R3872" s="12">
        <v>76834</v>
      </c>
      <c r="S3872" s="59">
        <v>10.830136986301369</v>
      </c>
      <c r="T3872" s="59">
        <v>34.69315068493151</v>
      </c>
      <c r="U3872" s="12">
        <v>2</v>
      </c>
      <c r="V3872" s="12">
        <v>2</v>
      </c>
      <c r="W3872" s="12">
        <v>1</v>
      </c>
      <c r="X3872" s="12">
        <v>2</v>
      </c>
      <c r="Y3872" s="12">
        <v>1</v>
      </c>
      <c r="Z3872" s="58">
        <v>0</v>
      </c>
      <c r="AA3872" s="58">
        <v>0</v>
      </c>
      <c r="AB3872" s="58">
        <v>0</v>
      </c>
      <c r="AC3872" s="58" t="s">
        <v>91</v>
      </c>
    </row>
    <row r="3873" spans="1:29" x14ac:dyDescent="0.3">
      <c r="A3873" s="57">
        <v>2008404882</v>
      </c>
      <c r="B3873" s="12" t="s">
        <v>3908</v>
      </c>
      <c r="C3873" s="58" t="s">
        <v>109</v>
      </c>
      <c r="D3873" s="58" t="s">
        <v>112</v>
      </c>
      <c r="E3873" s="58">
        <v>259760</v>
      </c>
      <c r="F3873" s="58"/>
      <c r="G3873" s="58">
        <f>+IF(F3873&gt;K3873+100000,F3873-K3873,0)</f>
        <v>0</v>
      </c>
      <c r="H3873" s="58"/>
      <c r="I3873" s="58"/>
      <c r="J3873" s="58"/>
      <c r="K3873" s="58">
        <v>3998537</v>
      </c>
      <c r="L3873" s="12" t="s">
        <v>91</v>
      </c>
      <c r="M3873" s="12" t="s">
        <v>91</v>
      </c>
      <c r="N3873" s="12" t="s">
        <v>91</v>
      </c>
      <c r="O3873" s="12">
        <v>4</v>
      </c>
      <c r="P3873" s="12">
        <v>0</v>
      </c>
      <c r="Q3873" s="12">
        <v>0</v>
      </c>
      <c r="R3873" s="12">
        <v>68255</v>
      </c>
      <c r="S3873" s="59">
        <v>0.10684931506849316</v>
      </c>
      <c r="T3873" s="59">
        <v>31.915068493150685</v>
      </c>
      <c r="U3873" s="12">
        <v>1</v>
      </c>
      <c r="V3873" s="12">
        <v>2</v>
      </c>
      <c r="W3873" s="12">
        <v>2</v>
      </c>
      <c r="X3873" s="12">
        <v>4</v>
      </c>
      <c r="Y3873" s="12">
        <v>1</v>
      </c>
      <c r="Z3873" s="58">
        <v>0</v>
      </c>
      <c r="AA3873" s="58">
        <v>0</v>
      </c>
      <c r="AB3873" s="58">
        <v>0</v>
      </c>
      <c r="AC3873" s="58" t="s">
        <v>91</v>
      </c>
    </row>
    <row r="3874" spans="1:29" x14ac:dyDescent="0.3">
      <c r="A3874" s="57">
        <v>26660226</v>
      </c>
      <c r="B3874" s="12" t="s">
        <v>3909</v>
      </c>
      <c r="C3874" s="58" t="s">
        <v>108</v>
      </c>
      <c r="D3874" s="58" t="s">
        <v>113</v>
      </c>
      <c r="E3874" s="58"/>
      <c r="F3874" s="58">
        <v>1294512</v>
      </c>
      <c r="G3874" s="58">
        <f>+IF(F3874&gt;K3874+100000,F3874-K3874,0)</f>
        <v>0</v>
      </c>
      <c r="H3874" s="58">
        <v>91756</v>
      </c>
      <c r="I3874" s="58">
        <v>0</v>
      </c>
      <c r="J3874" s="58">
        <v>0</v>
      </c>
      <c r="K3874" s="58">
        <v>4003522</v>
      </c>
      <c r="L3874" s="12" t="s">
        <v>88</v>
      </c>
      <c r="M3874" s="12" t="s">
        <v>89</v>
      </c>
      <c r="N3874" s="12" t="s">
        <v>10</v>
      </c>
      <c r="O3874" s="12">
        <v>4</v>
      </c>
      <c r="P3874" s="12">
        <v>0</v>
      </c>
      <c r="Q3874" s="12">
        <v>4</v>
      </c>
      <c r="R3874" s="12">
        <v>76001</v>
      </c>
      <c r="S3874" s="59">
        <v>1.3753424657534246</v>
      </c>
      <c r="T3874" s="59">
        <v>60.884931506849313</v>
      </c>
      <c r="U3874" s="12">
        <v>1</v>
      </c>
      <c r="V3874" s="12">
        <v>1</v>
      </c>
      <c r="W3874" s="12">
        <v>2</v>
      </c>
      <c r="X3874" s="12">
        <v>3</v>
      </c>
      <c r="Y3874" s="12">
        <v>1</v>
      </c>
      <c r="Z3874" s="58">
        <v>0</v>
      </c>
      <c r="AA3874" s="58">
        <v>0</v>
      </c>
      <c r="AB3874" s="58">
        <v>0</v>
      </c>
      <c r="AC3874" s="58" t="s">
        <v>91</v>
      </c>
    </row>
    <row r="3875" spans="1:29" x14ac:dyDescent="0.3">
      <c r="A3875" s="57">
        <v>42824862</v>
      </c>
      <c r="B3875" s="12" t="s">
        <v>3911</v>
      </c>
      <c r="C3875" s="58" t="s">
        <v>108</v>
      </c>
      <c r="D3875" s="58" t="s">
        <v>113</v>
      </c>
      <c r="E3875" s="58"/>
      <c r="F3875" s="58">
        <v>3630375</v>
      </c>
      <c r="G3875" s="58">
        <f>+IF(F3875&gt;K3875+100000,F3875-K3875,0)</f>
        <v>0</v>
      </c>
      <c r="H3875" s="58">
        <v>145235</v>
      </c>
      <c r="I3875" s="58">
        <v>0</v>
      </c>
      <c r="J3875" s="58">
        <v>0</v>
      </c>
      <c r="K3875" s="58">
        <v>4024947</v>
      </c>
      <c r="L3875" s="12" t="s">
        <v>88</v>
      </c>
      <c r="M3875" s="12" t="s">
        <v>89</v>
      </c>
      <c r="N3875" s="12" t="s">
        <v>10</v>
      </c>
      <c r="O3875" s="12">
        <v>4</v>
      </c>
      <c r="P3875" s="12">
        <v>0</v>
      </c>
      <c r="Q3875" s="12">
        <v>0</v>
      </c>
      <c r="R3875" s="12">
        <v>76001</v>
      </c>
      <c r="S3875" s="59">
        <v>8.7534246575342465</v>
      </c>
      <c r="T3875" s="59">
        <v>38.287671232876711</v>
      </c>
      <c r="U3875" s="12">
        <v>2</v>
      </c>
      <c r="V3875" s="12">
        <v>2</v>
      </c>
      <c r="W3875" s="12">
        <v>2</v>
      </c>
      <c r="X3875" s="12">
        <v>2</v>
      </c>
      <c r="Y3875" s="12">
        <v>3</v>
      </c>
      <c r="Z3875" s="58">
        <v>0</v>
      </c>
      <c r="AA3875" s="58">
        <v>0</v>
      </c>
      <c r="AB3875" s="58">
        <v>0</v>
      </c>
      <c r="AC3875" s="58" t="s">
        <v>91</v>
      </c>
    </row>
    <row r="3876" spans="1:29" x14ac:dyDescent="0.3">
      <c r="A3876" s="57">
        <v>4206820</v>
      </c>
      <c r="B3876" s="12" t="s">
        <v>3912</v>
      </c>
      <c r="C3876" s="58" t="s">
        <v>108</v>
      </c>
      <c r="D3876" s="58" t="s">
        <v>113</v>
      </c>
      <c r="E3876" s="58">
        <v>322840</v>
      </c>
      <c r="F3876" s="58">
        <v>1272776</v>
      </c>
      <c r="G3876" s="58">
        <f>+IF(F3876&gt;K3876+100000,F3876-K3876,0)</f>
        <v>0</v>
      </c>
      <c r="H3876" s="58">
        <v>96074</v>
      </c>
      <c r="I3876" s="58">
        <v>0</v>
      </c>
      <c r="J3876" s="58">
        <v>0</v>
      </c>
      <c r="K3876" s="58">
        <v>4029079</v>
      </c>
      <c r="L3876" s="12" t="s">
        <v>88</v>
      </c>
      <c r="M3876" s="12" t="s">
        <v>89</v>
      </c>
      <c r="N3876" s="12" t="s">
        <v>10</v>
      </c>
      <c r="O3876" s="12">
        <v>4</v>
      </c>
      <c r="P3876" s="12">
        <v>0</v>
      </c>
      <c r="Q3876" s="12">
        <v>0</v>
      </c>
      <c r="R3876" s="12">
        <v>76130</v>
      </c>
      <c r="S3876" s="59">
        <v>8.169863013698631</v>
      </c>
      <c r="T3876" s="59">
        <v>50.367123287671234</v>
      </c>
      <c r="U3876" s="12">
        <v>1</v>
      </c>
      <c r="V3876" s="12">
        <v>3</v>
      </c>
      <c r="W3876" s="12">
        <v>1</v>
      </c>
      <c r="X3876" s="12">
        <v>2</v>
      </c>
      <c r="Y3876" s="12">
        <v>3</v>
      </c>
      <c r="Z3876" s="58">
        <v>0</v>
      </c>
      <c r="AA3876" s="58">
        <v>0</v>
      </c>
      <c r="AB3876" s="58">
        <v>0</v>
      </c>
      <c r="AC3876" s="58" t="s">
        <v>91</v>
      </c>
    </row>
    <row r="3877" spans="1:29" x14ac:dyDescent="0.3">
      <c r="A3877" s="57">
        <v>2464228</v>
      </c>
      <c r="B3877" s="12" t="s">
        <v>3914</v>
      </c>
      <c r="C3877" s="58" t="s">
        <v>108</v>
      </c>
      <c r="D3877" s="58" t="s">
        <v>113</v>
      </c>
      <c r="E3877" s="58"/>
      <c r="F3877" s="58">
        <v>2152965</v>
      </c>
      <c r="G3877" s="58">
        <f>+IF(F3877&gt;K3877+100000,F3877-K3877,0)</f>
        <v>0</v>
      </c>
      <c r="H3877" s="58">
        <v>333916</v>
      </c>
      <c r="I3877" s="58">
        <v>0</v>
      </c>
      <c r="J3877" s="58">
        <v>0</v>
      </c>
      <c r="K3877" s="58">
        <v>4037668</v>
      </c>
      <c r="L3877" s="12" t="s">
        <v>88</v>
      </c>
      <c r="M3877" s="12" t="s">
        <v>89</v>
      </c>
      <c r="N3877" s="12" t="s">
        <v>10</v>
      </c>
      <c r="O3877" s="12">
        <v>4</v>
      </c>
      <c r="P3877" s="12">
        <v>0</v>
      </c>
      <c r="Q3877" s="12">
        <v>0</v>
      </c>
      <c r="R3877" s="12">
        <v>68615</v>
      </c>
      <c r="S3877" s="59">
        <v>12.049315068493151</v>
      </c>
      <c r="T3877" s="59">
        <v>51.824657534246576</v>
      </c>
      <c r="U3877" s="12">
        <v>1</v>
      </c>
      <c r="V3877" s="12">
        <v>1</v>
      </c>
      <c r="W3877" s="12">
        <v>1</v>
      </c>
      <c r="X3877" s="12">
        <v>2</v>
      </c>
      <c r="Y3877" s="12">
        <v>3</v>
      </c>
      <c r="Z3877" s="58">
        <v>0</v>
      </c>
      <c r="AA3877" s="58">
        <v>0</v>
      </c>
      <c r="AB3877" s="58">
        <v>0</v>
      </c>
      <c r="AC3877" s="58" t="s">
        <v>91</v>
      </c>
    </row>
    <row r="3878" spans="1:29" x14ac:dyDescent="0.3">
      <c r="A3878" s="57">
        <v>48882004</v>
      </c>
      <c r="B3878" s="12" t="s">
        <v>3915</v>
      </c>
      <c r="C3878" s="58" t="s">
        <v>108</v>
      </c>
      <c r="D3878" s="58" t="s">
        <v>113</v>
      </c>
      <c r="E3878" s="58"/>
      <c r="F3878" s="58">
        <v>3702010</v>
      </c>
      <c r="G3878" s="58">
        <f>+IF(F3878&gt;K3878+100000,F3878-K3878,0)</f>
        <v>0</v>
      </c>
      <c r="H3878" s="58">
        <v>137591</v>
      </c>
      <c r="I3878" s="58">
        <v>0</v>
      </c>
      <c r="J3878" s="58">
        <v>4128000</v>
      </c>
      <c r="K3878" s="58">
        <v>4038671</v>
      </c>
      <c r="L3878" s="12" t="s">
        <v>87</v>
      </c>
      <c r="M3878" s="12" t="s">
        <v>89</v>
      </c>
      <c r="N3878" s="12" t="s">
        <v>10</v>
      </c>
      <c r="O3878" s="12">
        <v>4</v>
      </c>
      <c r="P3878" s="12">
        <v>0</v>
      </c>
      <c r="Q3878" s="12">
        <v>0</v>
      </c>
      <c r="R3878" s="12">
        <v>76130</v>
      </c>
      <c r="S3878" s="59">
        <v>10.087671232876712</v>
      </c>
      <c r="T3878" s="59">
        <v>54.857534246575341</v>
      </c>
      <c r="U3878" s="12">
        <v>2</v>
      </c>
      <c r="V3878" s="12">
        <v>2</v>
      </c>
      <c r="W3878" s="12">
        <v>2</v>
      </c>
      <c r="X3878" s="12">
        <v>2</v>
      </c>
      <c r="Y3878" s="12">
        <v>1</v>
      </c>
      <c r="Z3878" s="58">
        <v>0</v>
      </c>
      <c r="AA3878" s="58">
        <v>0</v>
      </c>
      <c r="AB3878" s="58">
        <v>0</v>
      </c>
      <c r="AC3878" s="58" t="s">
        <v>91</v>
      </c>
    </row>
    <row r="3879" spans="1:29" x14ac:dyDescent="0.3">
      <c r="A3879" s="57">
        <v>42644228</v>
      </c>
      <c r="B3879" s="12" t="s">
        <v>3916</v>
      </c>
      <c r="C3879" s="58" t="s">
        <v>106</v>
      </c>
      <c r="D3879" s="58" t="s">
        <v>115</v>
      </c>
      <c r="E3879" s="58">
        <v>424131</v>
      </c>
      <c r="F3879" s="58">
        <v>7398220</v>
      </c>
      <c r="G3879" s="58">
        <f>+IF(F3879&gt;K3879+100000,F3879-K3879,0)</f>
        <v>3357141</v>
      </c>
      <c r="H3879" s="58">
        <v>275143</v>
      </c>
      <c r="I3879" s="58">
        <v>0</v>
      </c>
      <c r="J3879" s="58">
        <v>5261000</v>
      </c>
      <c r="K3879" s="58">
        <v>4041079</v>
      </c>
      <c r="L3879" s="12" t="s">
        <v>87</v>
      </c>
      <c r="M3879" s="12" t="s">
        <v>89</v>
      </c>
      <c r="N3879" s="12" t="s">
        <v>10</v>
      </c>
      <c r="O3879" s="12">
        <v>4</v>
      </c>
      <c r="P3879" s="12">
        <v>0</v>
      </c>
      <c r="Q3879" s="12">
        <v>0</v>
      </c>
      <c r="R3879" s="12">
        <v>76001</v>
      </c>
      <c r="S3879" s="59">
        <v>10.084931506849315</v>
      </c>
      <c r="T3879" s="59">
        <v>41.128767123287673</v>
      </c>
      <c r="U3879" s="12">
        <v>1</v>
      </c>
      <c r="V3879" s="12">
        <v>2</v>
      </c>
      <c r="W3879" s="12">
        <v>2</v>
      </c>
      <c r="X3879" s="12">
        <v>2</v>
      </c>
      <c r="Y3879" s="12">
        <v>3</v>
      </c>
      <c r="Z3879" s="58">
        <v>0</v>
      </c>
      <c r="AA3879" s="58">
        <v>0</v>
      </c>
      <c r="AB3879" s="58">
        <v>0</v>
      </c>
      <c r="AC3879" s="58" t="s">
        <v>91</v>
      </c>
    </row>
    <row r="3880" spans="1:29" x14ac:dyDescent="0.3">
      <c r="A3880" s="57">
        <v>42682660</v>
      </c>
      <c r="B3880" s="12" t="s">
        <v>3917</v>
      </c>
      <c r="C3880" s="58" t="s">
        <v>108</v>
      </c>
      <c r="D3880" s="58" t="s">
        <v>113</v>
      </c>
      <c r="E3880" s="58"/>
      <c r="F3880" s="58">
        <v>3935072</v>
      </c>
      <c r="G3880" s="58">
        <f>+IF(F3880&gt;K3880+100000,F3880-K3880,0)</f>
        <v>0</v>
      </c>
      <c r="H3880" s="58">
        <v>190984</v>
      </c>
      <c r="I3880" s="58">
        <v>0</v>
      </c>
      <c r="J3880" s="58">
        <v>4500000</v>
      </c>
      <c r="K3880" s="58">
        <v>4047673</v>
      </c>
      <c r="L3880" s="12" t="s">
        <v>87</v>
      </c>
      <c r="M3880" s="12" t="s">
        <v>89</v>
      </c>
      <c r="N3880" s="12" t="s">
        <v>10</v>
      </c>
      <c r="O3880" s="12">
        <v>4</v>
      </c>
      <c r="P3880" s="12">
        <v>0</v>
      </c>
      <c r="Q3880" s="12">
        <v>0</v>
      </c>
      <c r="R3880" s="12">
        <v>76001</v>
      </c>
      <c r="S3880" s="59">
        <v>8.2986301369863007</v>
      </c>
      <c r="T3880" s="59">
        <v>41.468493150684928</v>
      </c>
      <c r="U3880" s="12">
        <v>2</v>
      </c>
      <c r="V3880" s="12">
        <v>2</v>
      </c>
      <c r="W3880" s="12">
        <v>3</v>
      </c>
      <c r="X3880" s="12">
        <v>2</v>
      </c>
      <c r="Y3880" s="12">
        <v>3</v>
      </c>
      <c r="Z3880" s="58">
        <v>0</v>
      </c>
      <c r="AA3880" s="58">
        <v>0</v>
      </c>
      <c r="AB3880" s="58">
        <v>0</v>
      </c>
      <c r="AC3880" s="58" t="s">
        <v>91</v>
      </c>
    </row>
    <row r="3881" spans="1:29" x14ac:dyDescent="0.3">
      <c r="A3881" s="57">
        <v>44626868</v>
      </c>
      <c r="B3881" s="12" t="s">
        <v>3918</v>
      </c>
      <c r="C3881" s="58" t="s">
        <v>109</v>
      </c>
      <c r="D3881" s="58" t="s">
        <v>112</v>
      </c>
      <c r="E3881" s="58">
        <v>527023</v>
      </c>
      <c r="F3881" s="58"/>
      <c r="G3881" s="58">
        <f>+IF(F3881&gt;K3881+100000,F3881-K3881,0)</f>
        <v>0</v>
      </c>
      <c r="H3881" s="58"/>
      <c r="I3881" s="58"/>
      <c r="J3881" s="58"/>
      <c r="K3881" s="58">
        <v>4050361</v>
      </c>
      <c r="L3881" s="12" t="s">
        <v>91</v>
      </c>
      <c r="M3881" s="12" t="s">
        <v>91</v>
      </c>
      <c r="N3881" s="12" t="s">
        <v>91</v>
      </c>
      <c r="O3881" s="12">
        <v>4</v>
      </c>
      <c r="P3881" s="12">
        <v>0</v>
      </c>
      <c r="Q3881" s="12">
        <v>0</v>
      </c>
      <c r="R3881" s="12">
        <v>19698</v>
      </c>
      <c r="S3881" s="59">
        <v>4.5013698630136982</v>
      </c>
      <c r="T3881" s="59">
        <v>36.772602739726025</v>
      </c>
      <c r="U3881" s="12">
        <v>2</v>
      </c>
      <c r="V3881" s="12">
        <v>4</v>
      </c>
      <c r="W3881" s="12">
        <v>3</v>
      </c>
      <c r="X3881" s="12">
        <v>5</v>
      </c>
      <c r="Y3881" s="12">
        <v>1</v>
      </c>
      <c r="Z3881" s="58">
        <v>0</v>
      </c>
      <c r="AA3881" s="58">
        <v>0</v>
      </c>
      <c r="AB3881" s="58">
        <v>0</v>
      </c>
      <c r="AC3881" s="58" t="s">
        <v>91</v>
      </c>
    </row>
    <row r="3882" spans="1:29" x14ac:dyDescent="0.3">
      <c r="A3882" s="57">
        <v>62460200</v>
      </c>
      <c r="B3882" s="12" t="s">
        <v>3919</v>
      </c>
      <c r="C3882" s="58" t="s">
        <v>109</v>
      </c>
      <c r="D3882" s="58" t="s">
        <v>112</v>
      </c>
      <c r="E3882" s="58"/>
      <c r="F3882" s="58"/>
      <c r="G3882" s="58">
        <f>+IF(F3882&gt;K3882+100000,F3882-K3882,0)</f>
        <v>0</v>
      </c>
      <c r="H3882" s="58"/>
      <c r="I3882" s="58"/>
      <c r="J3882" s="58"/>
      <c r="K3882" s="58">
        <v>4051620</v>
      </c>
      <c r="L3882" s="12" t="s">
        <v>91</v>
      </c>
      <c r="M3882" s="12" t="s">
        <v>91</v>
      </c>
      <c r="N3882" s="12" t="s">
        <v>91</v>
      </c>
      <c r="O3882" s="12">
        <v>4</v>
      </c>
      <c r="P3882" s="12">
        <v>0</v>
      </c>
      <c r="Q3882" s="12">
        <v>0</v>
      </c>
      <c r="R3882" s="12">
        <v>11001</v>
      </c>
      <c r="S3882" s="59">
        <v>4.3150684931506849</v>
      </c>
      <c r="T3882" s="59">
        <v>41.495890410958907</v>
      </c>
      <c r="U3882" s="12">
        <v>2</v>
      </c>
      <c r="V3882" s="12">
        <v>2</v>
      </c>
      <c r="W3882" s="12">
        <v>2</v>
      </c>
      <c r="X3882" s="12">
        <v>2</v>
      </c>
      <c r="Y3882" s="12">
        <v>3</v>
      </c>
      <c r="Z3882" s="58">
        <v>0</v>
      </c>
      <c r="AA3882" s="58">
        <v>0</v>
      </c>
      <c r="AB3882" s="58">
        <v>0</v>
      </c>
      <c r="AC3882" s="58" t="s">
        <v>91</v>
      </c>
    </row>
    <row r="3883" spans="1:29" x14ac:dyDescent="0.3">
      <c r="A3883" s="57">
        <v>2224640400</v>
      </c>
      <c r="B3883" s="12" t="s">
        <v>3920</v>
      </c>
      <c r="C3883" s="58" t="s">
        <v>109</v>
      </c>
      <c r="D3883" s="58" t="s">
        <v>112</v>
      </c>
      <c r="E3883" s="58"/>
      <c r="F3883" s="58"/>
      <c r="G3883" s="58">
        <f>+IF(F3883&gt;K3883+100000,F3883-K3883,0)</f>
        <v>0</v>
      </c>
      <c r="H3883" s="58"/>
      <c r="I3883" s="58"/>
      <c r="J3883" s="58"/>
      <c r="K3883" s="58">
        <v>4052405</v>
      </c>
      <c r="L3883" s="12" t="s">
        <v>91</v>
      </c>
      <c r="M3883" s="12" t="s">
        <v>91</v>
      </c>
      <c r="N3883" s="12" t="s">
        <v>91</v>
      </c>
      <c r="O3883" s="12">
        <v>4</v>
      </c>
      <c r="P3883" s="12">
        <v>0</v>
      </c>
      <c r="Q3883" s="12">
        <v>0</v>
      </c>
      <c r="R3883" s="12">
        <v>68547</v>
      </c>
      <c r="S3883" s="59">
        <v>7.9643835616438352</v>
      </c>
      <c r="T3883" s="59">
        <v>32.61643835616438</v>
      </c>
      <c r="U3883" s="12">
        <v>1</v>
      </c>
      <c r="V3883" s="12">
        <v>5</v>
      </c>
      <c r="W3883" s="12">
        <v>4</v>
      </c>
      <c r="X3883" s="12">
        <v>4</v>
      </c>
      <c r="Y3883" s="12">
        <v>2</v>
      </c>
      <c r="Z3883" s="58">
        <v>0</v>
      </c>
      <c r="AA3883" s="58">
        <v>0</v>
      </c>
      <c r="AB3883" s="58">
        <v>0</v>
      </c>
      <c r="AC3883" s="58" t="s">
        <v>91</v>
      </c>
    </row>
    <row r="3884" spans="1:29" x14ac:dyDescent="0.3">
      <c r="A3884" s="57">
        <v>4480848</v>
      </c>
      <c r="B3884" s="12" t="s">
        <v>3921</v>
      </c>
      <c r="C3884" s="58" t="s">
        <v>106</v>
      </c>
      <c r="D3884" s="58" t="s">
        <v>115</v>
      </c>
      <c r="E3884" s="58">
        <v>277520</v>
      </c>
      <c r="F3884" s="58">
        <v>6081428</v>
      </c>
      <c r="G3884" s="58">
        <f>+IF(F3884&gt;K3884+100000,F3884-K3884,0)</f>
        <v>2018164</v>
      </c>
      <c r="H3884" s="58">
        <v>507557</v>
      </c>
      <c r="I3884" s="58">
        <v>0</v>
      </c>
      <c r="J3884" s="58">
        <v>2400000</v>
      </c>
      <c r="K3884" s="58">
        <v>4063264</v>
      </c>
      <c r="L3884" s="12" t="s">
        <v>87</v>
      </c>
      <c r="M3884" s="12" t="s">
        <v>89</v>
      </c>
      <c r="N3884" s="12" t="s">
        <v>10</v>
      </c>
      <c r="O3884" s="12">
        <v>4</v>
      </c>
      <c r="P3884" s="12">
        <v>0</v>
      </c>
      <c r="Q3884" s="12">
        <v>0</v>
      </c>
      <c r="R3884" s="12">
        <v>76130</v>
      </c>
      <c r="S3884" s="59">
        <v>1.3205479452054794</v>
      </c>
      <c r="T3884" s="59">
        <v>40.145205479452052</v>
      </c>
      <c r="U3884" s="12">
        <v>1</v>
      </c>
      <c r="V3884" s="12">
        <v>3</v>
      </c>
      <c r="W3884" s="12">
        <v>3</v>
      </c>
      <c r="X3884" s="12">
        <v>3</v>
      </c>
      <c r="Y3884" s="12">
        <v>1</v>
      </c>
      <c r="Z3884" s="58">
        <v>0</v>
      </c>
      <c r="AA3884" s="58">
        <v>0</v>
      </c>
      <c r="AB3884" s="58">
        <v>0</v>
      </c>
      <c r="AC3884" s="58" t="s">
        <v>91</v>
      </c>
    </row>
    <row r="3885" spans="1:29" x14ac:dyDescent="0.3">
      <c r="A3885" s="57">
        <v>20682804</v>
      </c>
      <c r="B3885" s="12" t="s">
        <v>3923</v>
      </c>
      <c r="C3885" s="58" t="s">
        <v>108</v>
      </c>
      <c r="D3885" s="58" t="s">
        <v>113</v>
      </c>
      <c r="E3885" s="58">
        <v>720749</v>
      </c>
      <c r="F3885" s="58">
        <v>3862083</v>
      </c>
      <c r="G3885" s="58">
        <f>+IF(F3885&gt;K3885+100000,F3885-K3885,0)</f>
        <v>0</v>
      </c>
      <c r="H3885" s="58">
        <v>100684</v>
      </c>
      <c r="I3885" s="58">
        <v>0</v>
      </c>
      <c r="J3885" s="58">
        <v>0</v>
      </c>
      <c r="K3885" s="58">
        <v>4073901</v>
      </c>
      <c r="L3885" s="12" t="s">
        <v>88</v>
      </c>
      <c r="M3885" s="12" t="s">
        <v>89</v>
      </c>
      <c r="N3885" s="12" t="s">
        <v>10</v>
      </c>
      <c r="O3885" s="12">
        <v>4</v>
      </c>
      <c r="P3885" s="12">
        <v>0</v>
      </c>
      <c r="Q3885" s="12">
        <v>0</v>
      </c>
      <c r="R3885" s="12">
        <v>76520</v>
      </c>
      <c r="S3885" s="59">
        <v>8.7561643835616429</v>
      </c>
      <c r="T3885" s="59">
        <v>41.353424657534248</v>
      </c>
      <c r="U3885" s="12">
        <v>2</v>
      </c>
      <c r="V3885" s="12">
        <v>3</v>
      </c>
      <c r="W3885" s="12">
        <v>2</v>
      </c>
      <c r="X3885" s="12">
        <v>2</v>
      </c>
      <c r="Y3885" s="12">
        <v>1</v>
      </c>
      <c r="Z3885" s="58">
        <v>0</v>
      </c>
      <c r="AA3885" s="58">
        <v>0</v>
      </c>
      <c r="AB3885" s="58">
        <v>0</v>
      </c>
      <c r="AC3885" s="58" t="s">
        <v>91</v>
      </c>
    </row>
    <row r="3886" spans="1:29" x14ac:dyDescent="0.3">
      <c r="A3886" s="57">
        <v>44626066</v>
      </c>
      <c r="B3886" s="12" t="s">
        <v>3924</v>
      </c>
      <c r="C3886" s="58" t="s">
        <v>108</v>
      </c>
      <c r="D3886" s="58" t="s">
        <v>117</v>
      </c>
      <c r="E3886" s="58">
        <v>7579090</v>
      </c>
      <c r="F3886" s="58">
        <v>2446903</v>
      </c>
      <c r="G3886" s="58">
        <f>+IF(F3886&gt;K3886+100000,F3886-K3886,0)</f>
        <v>0</v>
      </c>
      <c r="H3886" s="58">
        <v>309468</v>
      </c>
      <c r="I3886" s="58">
        <v>0</v>
      </c>
      <c r="J3886" s="58">
        <v>0</v>
      </c>
      <c r="K3886" s="58">
        <v>4077648</v>
      </c>
      <c r="L3886" s="12" t="s">
        <v>88</v>
      </c>
      <c r="M3886" s="12" t="s">
        <v>89</v>
      </c>
      <c r="N3886" s="12" t="s">
        <v>10</v>
      </c>
      <c r="O3886" s="12">
        <v>4</v>
      </c>
      <c r="P3886" s="12">
        <v>0</v>
      </c>
      <c r="Q3886" s="12">
        <v>0</v>
      </c>
      <c r="R3886" s="12">
        <v>76130</v>
      </c>
      <c r="S3886" s="59">
        <v>3.3123287671232875</v>
      </c>
      <c r="T3886" s="59">
        <v>54.216438356164382</v>
      </c>
      <c r="U3886" s="12">
        <v>2</v>
      </c>
      <c r="V3886" s="12">
        <v>0</v>
      </c>
      <c r="W3886" s="12">
        <v>1</v>
      </c>
      <c r="X3886" s="12">
        <v>7</v>
      </c>
      <c r="Y3886" s="12">
        <v>1</v>
      </c>
      <c r="Z3886" s="58">
        <v>0</v>
      </c>
      <c r="AA3886" s="58">
        <v>0</v>
      </c>
      <c r="AB3886" s="58">
        <v>0</v>
      </c>
      <c r="AC3886" s="58" t="s">
        <v>91</v>
      </c>
    </row>
    <row r="3887" spans="1:29" x14ac:dyDescent="0.3">
      <c r="A3887" s="57">
        <v>840080</v>
      </c>
      <c r="B3887" s="12" t="s">
        <v>3925</v>
      </c>
      <c r="C3887" s="58" t="s">
        <v>109</v>
      </c>
      <c r="D3887" s="58" t="s">
        <v>117</v>
      </c>
      <c r="E3887" s="58">
        <v>4407553</v>
      </c>
      <c r="F3887" s="58"/>
      <c r="G3887" s="58">
        <f>+IF(F3887&gt;K3887+100000,F3887-K3887,0)</f>
        <v>0</v>
      </c>
      <c r="H3887" s="58"/>
      <c r="I3887" s="58"/>
      <c r="J3887" s="58"/>
      <c r="K3887" s="58">
        <v>4077648</v>
      </c>
      <c r="L3887" s="12" t="s">
        <v>91</v>
      </c>
      <c r="M3887" s="12" t="s">
        <v>91</v>
      </c>
      <c r="N3887" s="12" t="s">
        <v>91</v>
      </c>
      <c r="O3887" s="12">
        <v>4</v>
      </c>
      <c r="P3887" s="12">
        <v>0</v>
      </c>
      <c r="Q3887" s="12">
        <v>0</v>
      </c>
      <c r="R3887" s="12">
        <v>76130</v>
      </c>
      <c r="S3887" s="59">
        <v>3.3095890410958906</v>
      </c>
      <c r="T3887" s="59">
        <v>38.295890410958904</v>
      </c>
      <c r="U3887" s="12">
        <v>1</v>
      </c>
      <c r="V3887" s="12">
        <v>0</v>
      </c>
      <c r="W3887" s="12">
        <v>1</v>
      </c>
      <c r="X3887" s="12">
        <v>8</v>
      </c>
      <c r="Y3887" s="12">
        <v>2</v>
      </c>
      <c r="Z3887" s="58">
        <v>0</v>
      </c>
      <c r="AA3887" s="58">
        <v>0</v>
      </c>
      <c r="AB3887" s="58">
        <v>0</v>
      </c>
      <c r="AC3887" s="58" t="s">
        <v>91</v>
      </c>
    </row>
    <row r="3888" spans="1:29" x14ac:dyDescent="0.3">
      <c r="A3888" s="57">
        <v>20602886</v>
      </c>
      <c r="B3888" s="12" t="s">
        <v>3926</v>
      </c>
      <c r="C3888" s="58" t="s">
        <v>108</v>
      </c>
      <c r="D3888" s="58" t="s">
        <v>113</v>
      </c>
      <c r="E3888" s="58"/>
      <c r="F3888" s="58">
        <v>817491</v>
      </c>
      <c r="G3888" s="58">
        <f>+IF(F3888&gt;K3888+100000,F3888-K3888,0)</f>
        <v>0</v>
      </c>
      <c r="H3888" s="58">
        <v>320750</v>
      </c>
      <c r="I3888" s="58">
        <v>0</v>
      </c>
      <c r="J3888" s="58">
        <v>4200000</v>
      </c>
      <c r="K3888" s="58">
        <v>4078517</v>
      </c>
      <c r="L3888" s="12" t="s">
        <v>87</v>
      </c>
      <c r="M3888" s="12" t="s">
        <v>89</v>
      </c>
      <c r="N3888" s="12" t="s">
        <v>10</v>
      </c>
      <c r="O3888" s="12">
        <v>4</v>
      </c>
      <c r="P3888" s="12">
        <v>0</v>
      </c>
      <c r="Q3888" s="12">
        <v>0</v>
      </c>
      <c r="R3888" s="12">
        <v>76130</v>
      </c>
      <c r="S3888" s="59">
        <v>8.3369863013698637</v>
      </c>
      <c r="T3888" s="59">
        <v>54.871232876712327</v>
      </c>
      <c r="U3888" s="12">
        <v>1</v>
      </c>
      <c r="V3888" s="12">
        <v>1</v>
      </c>
      <c r="W3888" s="12">
        <v>2</v>
      </c>
      <c r="X3888" s="12">
        <v>2</v>
      </c>
      <c r="Y3888" s="12">
        <v>1</v>
      </c>
      <c r="Z3888" s="58">
        <v>0</v>
      </c>
      <c r="AA3888" s="58">
        <v>0</v>
      </c>
      <c r="AB3888" s="58">
        <v>0</v>
      </c>
      <c r="AC3888" s="58" t="s">
        <v>91</v>
      </c>
    </row>
    <row r="3889" spans="1:29" x14ac:dyDescent="0.3">
      <c r="A3889" s="57">
        <v>2224622244</v>
      </c>
      <c r="B3889" s="12" t="s">
        <v>3928</v>
      </c>
      <c r="C3889" s="58" t="s">
        <v>109</v>
      </c>
      <c r="D3889" s="58" t="s">
        <v>112</v>
      </c>
      <c r="E3889" s="58"/>
      <c r="F3889" s="58"/>
      <c r="G3889" s="58">
        <f>+IF(F3889&gt;K3889+100000,F3889-K3889,0)</f>
        <v>0</v>
      </c>
      <c r="H3889" s="58"/>
      <c r="I3889" s="58"/>
      <c r="J3889" s="58"/>
      <c r="K3889" s="58">
        <v>4083559</v>
      </c>
      <c r="L3889" s="12" t="s">
        <v>91</v>
      </c>
      <c r="M3889" s="12" t="s">
        <v>91</v>
      </c>
      <c r="N3889" s="12" t="s">
        <v>91</v>
      </c>
      <c r="O3889" s="12">
        <v>4</v>
      </c>
      <c r="P3889" s="12">
        <v>0</v>
      </c>
      <c r="Q3889" s="12">
        <v>0</v>
      </c>
      <c r="R3889" s="12">
        <v>76130</v>
      </c>
      <c r="S3889" s="59">
        <v>4.5643835616438357</v>
      </c>
      <c r="T3889" s="59">
        <v>36.073972602739723</v>
      </c>
      <c r="U3889" s="12">
        <v>2</v>
      </c>
      <c r="V3889" s="12">
        <v>0</v>
      </c>
      <c r="W3889" s="12">
        <v>1</v>
      </c>
      <c r="X3889" s="12">
        <v>4</v>
      </c>
      <c r="Y3889" s="12">
        <v>1</v>
      </c>
      <c r="Z3889" s="58">
        <v>0</v>
      </c>
      <c r="AA3889" s="58">
        <v>0</v>
      </c>
      <c r="AB3889" s="58">
        <v>0</v>
      </c>
      <c r="AC3889" s="58" t="s">
        <v>91</v>
      </c>
    </row>
    <row r="3890" spans="1:29" x14ac:dyDescent="0.3">
      <c r="A3890" s="57">
        <v>2244264628</v>
      </c>
      <c r="B3890" s="12" t="s">
        <v>3929</v>
      </c>
      <c r="C3890" s="58" t="s">
        <v>109</v>
      </c>
      <c r="D3890" s="58" t="s">
        <v>112</v>
      </c>
      <c r="E3890" s="58">
        <v>1500113</v>
      </c>
      <c r="F3890" s="58"/>
      <c r="G3890" s="58">
        <f>+IF(F3890&gt;K3890+100000,F3890-K3890,0)</f>
        <v>0</v>
      </c>
      <c r="H3890" s="58"/>
      <c r="I3890" s="58"/>
      <c r="J3890" s="58"/>
      <c r="K3890" s="58">
        <v>4110973</v>
      </c>
      <c r="L3890" s="12" t="s">
        <v>91</v>
      </c>
      <c r="M3890" s="12" t="s">
        <v>91</v>
      </c>
      <c r="N3890" s="12" t="s">
        <v>91</v>
      </c>
      <c r="O3890" s="12">
        <v>4</v>
      </c>
      <c r="P3890" s="12">
        <v>0</v>
      </c>
      <c r="Q3890" s="12">
        <v>0</v>
      </c>
      <c r="R3890" s="12">
        <v>8001</v>
      </c>
      <c r="S3890" s="59">
        <v>9.8630136986301367E-2</v>
      </c>
      <c r="T3890" s="59">
        <v>26.19178082191781</v>
      </c>
      <c r="U3890" s="12">
        <v>1</v>
      </c>
      <c r="V3890" s="12">
        <v>4</v>
      </c>
      <c r="W3890" s="12">
        <v>1</v>
      </c>
      <c r="X3890" s="12">
        <v>2</v>
      </c>
      <c r="Y3890" s="12">
        <v>1</v>
      </c>
      <c r="Z3890" s="58">
        <v>0</v>
      </c>
      <c r="AA3890" s="58">
        <v>0</v>
      </c>
      <c r="AB3890" s="58">
        <v>0</v>
      </c>
      <c r="AC3890" s="58" t="s">
        <v>91</v>
      </c>
    </row>
    <row r="3891" spans="1:29" x14ac:dyDescent="0.3">
      <c r="A3891" s="57">
        <v>6424826</v>
      </c>
      <c r="B3891" s="12" t="s">
        <v>3931</v>
      </c>
      <c r="C3891" s="58" t="s">
        <v>108</v>
      </c>
      <c r="D3891" s="58" t="s">
        <v>113</v>
      </c>
      <c r="E3891" s="58"/>
      <c r="F3891" s="58">
        <v>539414</v>
      </c>
      <c r="G3891" s="58">
        <f>+IF(F3891&gt;K3891+100000,F3891-K3891,0)</f>
        <v>0</v>
      </c>
      <c r="H3891" s="58">
        <v>91756</v>
      </c>
      <c r="I3891" s="58">
        <v>0</v>
      </c>
      <c r="J3891" s="58">
        <v>0</v>
      </c>
      <c r="K3891" s="58">
        <v>4133708</v>
      </c>
      <c r="L3891" s="12" t="s">
        <v>88</v>
      </c>
      <c r="M3891" s="12" t="s">
        <v>89</v>
      </c>
      <c r="N3891" s="12" t="s">
        <v>10</v>
      </c>
      <c r="O3891" s="12">
        <v>4</v>
      </c>
      <c r="P3891" s="12">
        <v>0</v>
      </c>
      <c r="Q3891" s="12">
        <v>0</v>
      </c>
      <c r="R3891" s="12">
        <v>76606</v>
      </c>
      <c r="S3891" s="59">
        <v>7.6356164383561644</v>
      </c>
      <c r="T3891" s="59">
        <v>49.876712328767127</v>
      </c>
      <c r="U3891" s="12">
        <v>1</v>
      </c>
      <c r="V3891" s="12">
        <v>2</v>
      </c>
      <c r="W3891" s="12">
        <v>2</v>
      </c>
      <c r="X3891" s="12">
        <v>3</v>
      </c>
      <c r="Y3891" s="12">
        <v>2</v>
      </c>
      <c r="Z3891" s="58">
        <v>0</v>
      </c>
      <c r="AA3891" s="58">
        <v>0</v>
      </c>
      <c r="AB3891" s="58">
        <v>0</v>
      </c>
      <c r="AC3891" s="58" t="s">
        <v>91</v>
      </c>
    </row>
    <row r="3892" spans="1:29" x14ac:dyDescent="0.3">
      <c r="A3892" s="57">
        <v>20866624</v>
      </c>
      <c r="B3892" s="12" t="s">
        <v>3932</v>
      </c>
      <c r="C3892" s="58" t="s">
        <v>109</v>
      </c>
      <c r="D3892" s="58" t="s">
        <v>112</v>
      </c>
      <c r="E3892" s="58"/>
      <c r="F3892" s="58"/>
      <c r="G3892" s="58">
        <f>+IF(F3892&gt;K3892+100000,F3892-K3892,0)</f>
        <v>0</v>
      </c>
      <c r="H3892" s="58"/>
      <c r="I3892" s="58"/>
      <c r="J3892" s="58"/>
      <c r="K3892" s="58">
        <v>4137895</v>
      </c>
      <c r="L3892" s="12" t="s">
        <v>91</v>
      </c>
      <c r="M3892" s="12" t="s">
        <v>91</v>
      </c>
      <c r="N3892" s="12" t="s">
        <v>91</v>
      </c>
      <c r="O3892" s="12">
        <v>4</v>
      </c>
      <c r="P3892" s="12">
        <v>0</v>
      </c>
      <c r="Q3892" s="12">
        <v>0</v>
      </c>
      <c r="R3892" s="12">
        <v>68276</v>
      </c>
      <c r="S3892" s="59">
        <v>5.9643835616438352</v>
      </c>
      <c r="T3892" s="59">
        <v>41.553424657534244</v>
      </c>
      <c r="U3892" s="12">
        <v>1</v>
      </c>
      <c r="V3892" s="12">
        <v>5</v>
      </c>
      <c r="W3892" s="12">
        <v>1</v>
      </c>
      <c r="X3892" s="12">
        <v>4</v>
      </c>
      <c r="Y3892" s="12">
        <v>3</v>
      </c>
      <c r="Z3892" s="58">
        <v>0</v>
      </c>
      <c r="AA3892" s="58">
        <v>0</v>
      </c>
      <c r="AB3892" s="58">
        <v>0</v>
      </c>
      <c r="AC3892" s="58" t="s">
        <v>91</v>
      </c>
    </row>
    <row r="3893" spans="1:29" x14ac:dyDescent="0.3">
      <c r="A3893" s="57">
        <v>48800622</v>
      </c>
      <c r="B3893" s="12" t="s">
        <v>3934</v>
      </c>
      <c r="C3893" s="58" t="s">
        <v>109</v>
      </c>
      <c r="D3893" s="58" t="s">
        <v>112</v>
      </c>
      <c r="E3893" s="58"/>
      <c r="F3893" s="58"/>
      <c r="G3893" s="58">
        <f>+IF(F3893&gt;K3893+100000,F3893-K3893,0)</f>
        <v>0</v>
      </c>
      <c r="H3893" s="58"/>
      <c r="I3893" s="58"/>
      <c r="J3893" s="58"/>
      <c r="K3893" s="58">
        <v>4141079</v>
      </c>
      <c r="L3893" s="12" t="s">
        <v>91</v>
      </c>
      <c r="M3893" s="12" t="s">
        <v>91</v>
      </c>
      <c r="N3893" s="12" t="s">
        <v>91</v>
      </c>
      <c r="O3893" s="12">
        <v>4</v>
      </c>
      <c r="P3893" s="12">
        <v>0</v>
      </c>
      <c r="Q3893" s="12">
        <v>0</v>
      </c>
      <c r="R3893" s="12">
        <v>76834</v>
      </c>
      <c r="S3893" s="59">
        <v>10.586301369863014</v>
      </c>
      <c r="T3893" s="59">
        <v>39.424657534246577</v>
      </c>
      <c r="U3893" s="12">
        <v>2</v>
      </c>
      <c r="V3893" s="12">
        <v>3</v>
      </c>
      <c r="W3893" s="12">
        <v>2</v>
      </c>
      <c r="X3893" s="12">
        <v>2</v>
      </c>
      <c r="Y3893" s="12">
        <v>3</v>
      </c>
      <c r="Z3893" s="58">
        <v>0</v>
      </c>
      <c r="AA3893" s="58">
        <v>0</v>
      </c>
      <c r="AB3893" s="58">
        <v>0</v>
      </c>
      <c r="AC3893" s="58" t="s">
        <v>91</v>
      </c>
    </row>
    <row r="3894" spans="1:29" x14ac:dyDescent="0.3">
      <c r="A3894" s="57">
        <v>20460886</v>
      </c>
      <c r="B3894" s="12" t="s">
        <v>3940</v>
      </c>
      <c r="C3894" s="58" t="s">
        <v>108</v>
      </c>
      <c r="D3894" s="58" t="s">
        <v>29</v>
      </c>
      <c r="E3894" s="58">
        <v>3</v>
      </c>
      <c r="F3894" s="58">
        <v>4672154</v>
      </c>
      <c r="G3894" s="58">
        <f>+IF(F3894&gt;K3894+100000,F3894-K3894,0)</f>
        <v>511207</v>
      </c>
      <c r="H3894" s="58">
        <v>177766</v>
      </c>
      <c r="I3894" s="58">
        <v>0</v>
      </c>
      <c r="J3894" s="58">
        <v>697982</v>
      </c>
      <c r="K3894" s="58">
        <v>4160947</v>
      </c>
      <c r="L3894" s="12" t="s">
        <v>87</v>
      </c>
      <c r="M3894" s="12" t="s">
        <v>89</v>
      </c>
      <c r="N3894" s="12" t="s">
        <v>10</v>
      </c>
      <c r="O3894" s="12">
        <v>4</v>
      </c>
      <c r="P3894" s="12">
        <v>0</v>
      </c>
      <c r="Q3894" s="12">
        <v>0</v>
      </c>
      <c r="R3894" s="12">
        <v>76130</v>
      </c>
      <c r="S3894" s="59">
        <v>10.252054794520548</v>
      </c>
      <c r="T3894" s="59">
        <v>53.917808219178085</v>
      </c>
      <c r="U3894" s="12">
        <v>2</v>
      </c>
      <c r="V3894" s="12">
        <v>2</v>
      </c>
      <c r="W3894" s="12">
        <v>1</v>
      </c>
      <c r="X3894" s="12">
        <v>2</v>
      </c>
      <c r="Y3894" s="12">
        <v>1</v>
      </c>
      <c r="Z3894" s="58">
        <v>0</v>
      </c>
      <c r="AA3894" s="58">
        <v>0</v>
      </c>
      <c r="AB3894" s="58">
        <v>0</v>
      </c>
      <c r="AC3894" s="58" t="s">
        <v>91</v>
      </c>
    </row>
    <row r="3895" spans="1:29" x14ac:dyDescent="0.3">
      <c r="A3895" s="57">
        <v>80644846</v>
      </c>
      <c r="B3895" s="12" t="s">
        <v>3942</v>
      </c>
      <c r="C3895" s="58" t="s">
        <v>109</v>
      </c>
      <c r="D3895" s="58" t="s">
        <v>112</v>
      </c>
      <c r="E3895" s="58"/>
      <c r="F3895" s="58"/>
      <c r="G3895" s="58">
        <f>+IF(F3895&gt;K3895+100000,F3895-K3895,0)</f>
        <v>0</v>
      </c>
      <c r="H3895" s="58"/>
      <c r="I3895" s="58"/>
      <c r="J3895" s="58"/>
      <c r="K3895" s="58">
        <v>4165601</v>
      </c>
      <c r="L3895" s="12" t="s">
        <v>91</v>
      </c>
      <c r="M3895" s="12" t="s">
        <v>91</v>
      </c>
      <c r="N3895" s="12" t="s">
        <v>91</v>
      </c>
      <c r="O3895" s="12">
        <v>4</v>
      </c>
      <c r="P3895" s="12">
        <v>0</v>
      </c>
      <c r="Q3895" s="12">
        <v>0</v>
      </c>
      <c r="R3895" s="12">
        <v>11001</v>
      </c>
      <c r="S3895" s="59">
        <v>4.7178082191780826</v>
      </c>
      <c r="T3895" s="59">
        <v>48.517808219178079</v>
      </c>
      <c r="U3895" s="12">
        <v>1</v>
      </c>
      <c r="V3895" s="12">
        <v>0</v>
      </c>
      <c r="W3895" s="12">
        <v>1</v>
      </c>
      <c r="X3895" s="12">
        <v>4</v>
      </c>
      <c r="Y3895" s="12">
        <v>1</v>
      </c>
      <c r="Z3895" s="58">
        <v>0</v>
      </c>
      <c r="AA3895" s="58">
        <v>0</v>
      </c>
      <c r="AB3895" s="58">
        <v>0</v>
      </c>
      <c r="AC3895" s="58" t="s">
        <v>91</v>
      </c>
    </row>
    <row r="3896" spans="1:29" x14ac:dyDescent="0.3">
      <c r="A3896" s="57">
        <v>4260620</v>
      </c>
      <c r="B3896" s="12" t="s">
        <v>3943</v>
      </c>
      <c r="C3896" s="58" t="s">
        <v>109</v>
      </c>
      <c r="D3896" s="58" t="s">
        <v>112</v>
      </c>
      <c r="E3896" s="58"/>
      <c r="F3896" s="58"/>
      <c r="G3896" s="58">
        <f>+IF(F3896&gt;K3896+100000,F3896-K3896,0)</f>
        <v>0</v>
      </c>
      <c r="H3896" s="58"/>
      <c r="I3896" s="58"/>
      <c r="J3896" s="58"/>
      <c r="K3896" s="58">
        <v>4178235</v>
      </c>
      <c r="L3896" s="12" t="s">
        <v>91</v>
      </c>
      <c r="M3896" s="12" t="s">
        <v>91</v>
      </c>
      <c r="N3896" s="12" t="s">
        <v>91</v>
      </c>
      <c r="O3896" s="12">
        <v>4</v>
      </c>
      <c r="P3896" s="12">
        <v>0</v>
      </c>
      <c r="Q3896" s="12">
        <v>0</v>
      </c>
      <c r="R3896" s="12">
        <v>76606</v>
      </c>
      <c r="S3896" s="59">
        <v>7.4712328767123291</v>
      </c>
      <c r="T3896" s="59">
        <v>41.024657534246572</v>
      </c>
      <c r="U3896" s="12">
        <v>1</v>
      </c>
      <c r="V3896" s="12">
        <v>0</v>
      </c>
      <c r="W3896" s="12">
        <v>1</v>
      </c>
      <c r="X3896" s="12">
        <v>2</v>
      </c>
      <c r="Y3896" s="12">
        <v>1</v>
      </c>
      <c r="Z3896" s="58">
        <v>0</v>
      </c>
      <c r="AA3896" s="58">
        <v>0</v>
      </c>
      <c r="AB3896" s="58">
        <v>0</v>
      </c>
      <c r="AC3896" s="58" t="s">
        <v>91</v>
      </c>
    </row>
    <row r="3897" spans="1:29" x14ac:dyDescent="0.3">
      <c r="A3897" s="57">
        <v>42644684</v>
      </c>
      <c r="B3897" s="12" t="s">
        <v>3947</v>
      </c>
      <c r="C3897" s="58" t="s">
        <v>106</v>
      </c>
      <c r="D3897" s="58" t="s">
        <v>115</v>
      </c>
      <c r="E3897" s="58">
        <v>8672</v>
      </c>
      <c r="F3897" s="58">
        <v>7888733</v>
      </c>
      <c r="G3897" s="58">
        <f>+IF(F3897&gt;K3897+100000,F3897-K3897,0)</f>
        <v>3676216</v>
      </c>
      <c r="H3897" s="58">
        <v>340669</v>
      </c>
      <c r="I3897" s="58">
        <v>0</v>
      </c>
      <c r="J3897" s="58">
        <v>4515824</v>
      </c>
      <c r="K3897" s="58">
        <v>4212517</v>
      </c>
      <c r="L3897" s="12" t="s">
        <v>87</v>
      </c>
      <c r="M3897" s="12" t="s">
        <v>89</v>
      </c>
      <c r="N3897" s="12" t="s">
        <v>10</v>
      </c>
      <c r="O3897" s="12">
        <v>4</v>
      </c>
      <c r="P3897" s="12">
        <v>0</v>
      </c>
      <c r="Q3897" s="12">
        <v>0</v>
      </c>
      <c r="R3897" s="12">
        <v>76111</v>
      </c>
      <c r="S3897" s="59">
        <v>10.084931506849315</v>
      </c>
      <c r="T3897" s="59">
        <v>40.550684931506851</v>
      </c>
      <c r="U3897" s="12">
        <v>2</v>
      </c>
      <c r="V3897" s="12">
        <v>2</v>
      </c>
      <c r="W3897" s="12">
        <v>2</v>
      </c>
      <c r="X3897" s="12">
        <v>2</v>
      </c>
      <c r="Y3897" s="12">
        <v>1</v>
      </c>
      <c r="Z3897" s="58">
        <v>0</v>
      </c>
      <c r="AA3897" s="58">
        <v>0</v>
      </c>
      <c r="AB3897" s="58">
        <v>0</v>
      </c>
      <c r="AC3897" s="58" t="s">
        <v>91</v>
      </c>
    </row>
    <row r="3898" spans="1:29" x14ac:dyDescent="0.3">
      <c r="A3898" s="57">
        <v>2224624666</v>
      </c>
      <c r="B3898" s="12" t="s">
        <v>3949</v>
      </c>
      <c r="C3898" s="58" t="s">
        <v>108</v>
      </c>
      <c r="D3898" s="58" t="s">
        <v>113</v>
      </c>
      <c r="E3898" s="58">
        <v>40231</v>
      </c>
      <c r="F3898" s="58">
        <v>4050364</v>
      </c>
      <c r="G3898" s="58">
        <f>+IF(F3898&gt;K3898+100000,F3898-K3898,0)</f>
        <v>0</v>
      </c>
      <c r="H3898" s="58">
        <v>272058</v>
      </c>
      <c r="I3898" s="58">
        <v>0</v>
      </c>
      <c r="J3898" s="58">
        <v>550000</v>
      </c>
      <c r="K3898" s="58">
        <v>4223790</v>
      </c>
      <c r="L3898" s="12" t="s">
        <v>87</v>
      </c>
      <c r="M3898" s="12" t="s">
        <v>89</v>
      </c>
      <c r="N3898" s="12" t="s">
        <v>10</v>
      </c>
      <c r="O3898" s="12">
        <v>4</v>
      </c>
      <c r="P3898" s="12">
        <v>0</v>
      </c>
      <c r="Q3898" s="12">
        <v>0</v>
      </c>
      <c r="R3898" s="12">
        <v>76130</v>
      </c>
      <c r="S3898" s="59">
        <v>4.3479452054794523</v>
      </c>
      <c r="T3898" s="59">
        <v>30.786301369863015</v>
      </c>
      <c r="U3898" s="12">
        <v>2</v>
      </c>
      <c r="V3898" s="12">
        <v>0</v>
      </c>
      <c r="W3898" s="12">
        <v>3</v>
      </c>
      <c r="X3898" s="12">
        <v>2</v>
      </c>
      <c r="Y3898" s="12">
        <v>1</v>
      </c>
      <c r="Z3898" s="58">
        <v>0</v>
      </c>
      <c r="AA3898" s="58">
        <v>0</v>
      </c>
      <c r="AB3898" s="58">
        <v>0</v>
      </c>
      <c r="AC3898" s="58" t="s">
        <v>91</v>
      </c>
    </row>
    <row r="3899" spans="1:29" x14ac:dyDescent="0.3">
      <c r="A3899" s="57">
        <v>20446608</v>
      </c>
      <c r="B3899" s="12" t="s">
        <v>3950</v>
      </c>
      <c r="C3899" s="58" t="s">
        <v>106</v>
      </c>
      <c r="D3899" s="58" t="s">
        <v>114</v>
      </c>
      <c r="E3899" s="58"/>
      <c r="F3899" s="58">
        <v>5935529</v>
      </c>
      <c r="G3899" s="58">
        <f>+IF(F3899&gt;K3899+100000,F3899-K3899,0)</f>
        <v>1704949</v>
      </c>
      <c r="H3899" s="58">
        <v>148471</v>
      </c>
      <c r="I3899" s="58">
        <v>0</v>
      </c>
      <c r="J3899" s="58">
        <v>5250000</v>
      </c>
      <c r="K3899" s="58">
        <v>4230580</v>
      </c>
      <c r="L3899" s="12" t="s">
        <v>87</v>
      </c>
      <c r="M3899" s="12" t="s">
        <v>89</v>
      </c>
      <c r="N3899" s="12" t="s">
        <v>10</v>
      </c>
      <c r="O3899" s="12">
        <v>4</v>
      </c>
      <c r="P3899" s="12">
        <v>0</v>
      </c>
      <c r="Q3899" s="12">
        <v>0</v>
      </c>
      <c r="R3899" s="12">
        <v>76520</v>
      </c>
      <c r="S3899" s="59">
        <v>11.082191780821917</v>
      </c>
      <c r="T3899" s="59">
        <v>40.665753424657531</v>
      </c>
      <c r="U3899" s="12">
        <v>2</v>
      </c>
      <c r="V3899" s="12">
        <v>2</v>
      </c>
      <c r="W3899" s="12">
        <v>2</v>
      </c>
      <c r="X3899" s="12">
        <v>2</v>
      </c>
      <c r="Y3899" s="12">
        <v>3</v>
      </c>
      <c r="Z3899" s="58">
        <v>0</v>
      </c>
      <c r="AA3899" s="58">
        <v>0</v>
      </c>
      <c r="AB3899" s="58">
        <v>0</v>
      </c>
      <c r="AC3899" s="58" t="s">
        <v>91</v>
      </c>
    </row>
    <row r="3900" spans="1:29" x14ac:dyDescent="0.3">
      <c r="A3900" s="57">
        <v>20460646</v>
      </c>
      <c r="B3900" s="12" t="s">
        <v>3952</v>
      </c>
      <c r="C3900" s="58" t="s">
        <v>108</v>
      </c>
      <c r="D3900" s="58" t="s">
        <v>113</v>
      </c>
      <c r="E3900" s="58"/>
      <c r="F3900" s="58">
        <v>1312946</v>
      </c>
      <c r="G3900" s="58">
        <f>+IF(F3900&gt;K3900+100000,F3900-K3900,0)</f>
        <v>0</v>
      </c>
      <c r="H3900" s="58">
        <v>99506</v>
      </c>
      <c r="I3900" s="58">
        <v>0</v>
      </c>
      <c r="J3900" s="58">
        <v>0</v>
      </c>
      <c r="K3900" s="58">
        <v>4238745</v>
      </c>
      <c r="L3900" s="12" t="s">
        <v>88</v>
      </c>
      <c r="M3900" s="12" t="s">
        <v>89</v>
      </c>
      <c r="N3900" s="12" t="s">
        <v>10</v>
      </c>
      <c r="O3900" s="12">
        <v>4</v>
      </c>
      <c r="P3900" s="12">
        <v>0</v>
      </c>
      <c r="Q3900" s="12">
        <v>0</v>
      </c>
      <c r="R3900" s="12">
        <v>76130</v>
      </c>
      <c r="S3900" s="59">
        <v>7.8328767123287673</v>
      </c>
      <c r="T3900" s="59">
        <v>56.260273972602739</v>
      </c>
      <c r="U3900" s="12">
        <v>2</v>
      </c>
      <c r="V3900" s="12">
        <v>0</v>
      </c>
      <c r="W3900" s="12">
        <v>2</v>
      </c>
      <c r="X3900" s="12">
        <v>2</v>
      </c>
      <c r="Y3900" s="12">
        <v>3</v>
      </c>
      <c r="Z3900" s="58">
        <v>0</v>
      </c>
      <c r="AA3900" s="58">
        <v>0</v>
      </c>
      <c r="AB3900" s="58">
        <v>0</v>
      </c>
      <c r="AC3900" s="58" t="s">
        <v>91</v>
      </c>
    </row>
    <row r="3901" spans="1:29" x14ac:dyDescent="0.3">
      <c r="A3901" s="57">
        <v>4260228</v>
      </c>
      <c r="B3901" s="12" t="s">
        <v>3953</v>
      </c>
      <c r="C3901" s="58" t="s">
        <v>108</v>
      </c>
      <c r="D3901" s="58" t="s">
        <v>30</v>
      </c>
      <c r="E3901" s="58">
        <v>915184</v>
      </c>
      <c r="F3901" s="58">
        <v>9534125</v>
      </c>
      <c r="G3901" s="58">
        <f>+IF(F3901&gt;K3901+100000,F3901-K3901,0)</f>
        <v>5294630</v>
      </c>
      <c r="H3901" s="58">
        <v>447189</v>
      </c>
      <c r="I3901" s="58">
        <v>0</v>
      </c>
      <c r="J3901" s="58">
        <v>2150000</v>
      </c>
      <c r="K3901" s="58">
        <v>4239495</v>
      </c>
      <c r="L3901" s="12" t="s">
        <v>87</v>
      </c>
      <c r="M3901" s="12" t="s">
        <v>89</v>
      </c>
      <c r="N3901" s="12" t="s">
        <v>10</v>
      </c>
      <c r="O3901" s="12">
        <v>4</v>
      </c>
      <c r="P3901" s="12">
        <v>0</v>
      </c>
      <c r="Q3901" s="12">
        <v>0</v>
      </c>
      <c r="R3901" s="12">
        <v>76130</v>
      </c>
      <c r="S3901" s="59">
        <v>8</v>
      </c>
      <c r="T3901" s="59">
        <v>53.830136986301369</v>
      </c>
      <c r="U3901" s="12">
        <v>1</v>
      </c>
      <c r="V3901" s="12">
        <v>2</v>
      </c>
      <c r="W3901" s="12">
        <v>1</v>
      </c>
      <c r="X3901" s="12">
        <v>2</v>
      </c>
      <c r="Y3901" s="12">
        <v>3</v>
      </c>
      <c r="Z3901" s="58">
        <v>0</v>
      </c>
      <c r="AA3901" s="58">
        <v>0</v>
      </c>
      <c r="AB3901" s="58">
        <v>0</v>
      </c>
      <c r="AC3901" s="58" t="s">
        <v>91</v>
      </c>
    </row>
    <row r="3902" spans="1:29" x14ac:dyDescent="0.3">
      <c r="A3902" s="57">
        <v>66004680</v>
      </c>
      <c r="B3902" s="12" t="s">
        <v>3954</v>
      </c>
      <c r="C3902" s="58" t="s">
        <v>106</v>
      </c>
      <c r="D3902" s="58" t="s">
        <v>30</v>
      </c>
      <c r="E3902" s="58">
        <v>277326</v>
      </c>
      <c r="F3902" s="58">
        <v>11144232</v>
      </c>
      <c r="G3902" s="58">
        <f>+IF(F3902&gt;K3902+100000,F3902-K3902,0)</f>
        <v>6903057</v>
      </c>
      <c r="H3902" s="58">
        <v>254153</v>
      </c>
      <c r="I3902" s="58">
        <v>0</v>
      </c>
      <c r="J3902" s="58">
        <v>3000000</v>
      </c>
      <c r="K3902" s="58">
        <v>4241175</v>
      </c>
      <c r="L3902" s="12" t="s">
        <v>87</v>
      </c>
      <c r="M3902" s="12" t="s">
        <v>89</v>
      </c>
      <c r="N3902" s="12" t="s">
        <v>10</v>
      </c>
      <c r="O3902" s="12">
        <v>4</v>
      </c>
      <c r="P3902" s="12">
        <v>0</v>
      </c>
      <c r="Q3902" s="12">
        <v>0</v>
      </c>
      <c r="R3902" s="12">
        <v>76001</v>
      </c>
      <c r="S3902" s="59">
        <v>9.9671232876712335</v>
      </c>
      <c r="T3902" s="59">
        <v>48.438356164383563</v>
      </c>
      <c r="U3902" s="12">
        <v>2</v>
      </c>
      <c r="V3902" s="12">
        <v>2</v>
      </c>
      <c r="W3902" s="12">
        <v>2</v>
      </c>
      <c r="X3902" s="12">
        <v>2</v>
      </c>
      <c r="Y3902" s="12">
        <v>3</v>
      </c>
      <c r="Z3902" s="58">
        <v>0</v>
      </c>
      <c r="AA3902" s="58">
        <v>0</v>
      </c>
      <c r="AB3902" s="58">
        <v>0</v>
      </c>
      <c r="AC3902" s="58" t="s">
        <v>91</v>
      </c>
    </row>
    <row r="3903" spans="1:29" x14ac:dyDescent="0.3">
      <c r="A3903" s="57">
        <v>8280646</v>
      </c>
      <c r="B3903" s="12" t="s">
        <v>3955</v>
      </c>
      <c r="C3903" s="58" t="s">
        <v>109</v>
      </c>
      <c r="D3903" s="58" t="s">
        <v>112</v>
      </c>
      <c r="E3903" s="58">
        <v>823500</v>
      </c>
      <c r="F3903" s="58"/>
      <c r="G3903" s="58">
        <f>+IF(F3903&gt;K3903+100000,F3903-K3903,0)</f>
        <v>0</v>
      </c>
      <c r="H3903" s="58"/>
      <c r="I3903" s="58"/>
      <c r="J3903" s="58"/>
      <c r="K3903" s="58">
        <v>4243068</v>
      </c>
      <c r="L3903" s="12" t="s">
        <v>91</v>
      </c>
      <c r="M3903" s="12" t="s">
        <v>91</v>
      </c>
      <c r="N3903" s="12" t="s">
        <v>91</v>
      </c>
      <c r="O3903" s="12">
        <v>4</v>
      </c>
      <c r="P3903" s="12">
        <v>0</v>
      </c>
      <c r="Q3903" s="12">
        <v>0</v>
      </c>
      <c r="R3903" s="12">
        <v>68276</v>
      </c>
      <c r="S3903" s="59">
        <v>10.967123287671233</v>
      </c>
      <c r="T3903" s="59">
        <v>45.934246575342463</v>
      </c>
      <c r="U3903" s="12">
        <v>1</v>
      </c>
      <c r="V3903" s="12">
        <v>5</v>
      </c>
      <c r="W3903" s="12">
        <v>3</v>
      </c>
      <c r="X3903" s="12">
        <v>7</v>
      </c>
      <c r="Y3903" s="12">
        <v>3</v>
      </c>
      <c r="Z3903" s="58">
        <v>0</v>
      </c>
      <c r="AA3903" s="58">
        <v>0</v>
      </c>
      <c r="AB3903" s="58">
        <v>0</v>
      </c>
      <c r="AC3903" s="58" t="s">
        <v>91</v>
      </c>
    </row>
    <row r="3904" spans="1:29" x14ac:dyDescent="0.3">
      <c r="A3904" s="57">
        <v>20680224</v>
      </c>
      <c r="B3904" s="12" t="s">
        <v>3956</v>
      </c>
      <c r="C3904" s="58" t="s">
        <v>108</v>
      </c>
      <c r="D3904" s="58" t="s">
        <v>113</v>
      </c>
      <c r="E3904" s="58">
        <v>692417</v>
      </c>
      <c r="F3904" s="58">
        <v>410000</v>
      </c>
      <c r="G3904" s="58">
        <f>+IF(F3904&gt;K3904+100000,F3904-K3904,0)</f>
        <v>0</v>
      </c>
      <c r="H3904" s="58">
        <v>117906</v>
      </c>
      <c r="I3904" s="58">
        <v>0</v>
      </c>
      <c r="J3904" s="58">
        <v>0</v>
      </c>
      <c r="K3904" s="58">
        <v>4247491</v>
      </c>
      <c r="L3904" s="12" t="s">
        <v>88</v>
      </c>
      <c r="M3904" s="12" t="s">
        <v>89</v>
      </c>
      <c r="N3904" s="12" t="s">
        <v>10</v>
      </c>
      <c r="O3904" s="12">
        <v>4</v>
      </c>
      <c r="P3904" s="12">
        <v>0</v>
      </c>
      <c r="Q3904" s="12">
        <v>0</v>
      </c>
      <c r="R3904" s="12">
        <v>76001</v>
      </c>
      <c r="S3904" s="59">
        <v>4.8301369863013699</v>
      </c>
      <c r="T3904" s="59">
        <v>36.145205479452052</v>
      </c>
      <c r="U3904" s="12">
        <v>2</v>
      </c>
      <c r="V3904" s="12">
        <v>0</v>
      </c>
      <c r="W3904" s="12">
        <v>1</v>
      </c>
      <c r="X3904" s="12">
        <v>4</v>
      </c>
      <c r="Y3904" s="12">
        <v>1</v>
      </c>
      <c r="Z3904" s="58">
        <v>0</v>
      </c>
      <c r="AA3904" s="58">
        <v>0</v>
      </c>
      <c r="AB3904" s="58">
        <v>0</v>
      </c>
      <c r="AC3904" s="58" t="s">
        <v>91</v>
      </c>
    </row>
    <row r="3905" spans="1:29" x14ac:dyDescent="0.3">
      <c r="A3905" s="57">
        <v>26888080</v>
      </c>
      <c r="B3905" s="12" t="s">
        <v>3957</v>
      </c>
      <c r="C3905" s="58" t="s">
        <v>109</v>
      </c>
      <c r="D3905" s="58" t="s">
        <v>112</v>
      </c>
      <c r="E3905" s="58">
        <v>1259469</v>
      </c>
      <c r="F3905" s="58"/>
      <c r="G3905" s="58">
        <f>+IF(F3905&gt;K3905+100000,F3905-K3905,0)</f>
        <v>0</v>
      </c>
      <c r="H3905" s="58"/>
      <c r="I3905" s="58"/>
      <c r="J3905" s="58"/>
      <c r="K3905" s="58">
        <v>4248183</v>
      </c>
      <c r="L3905" s="12" t="s">
        <v>91</v>
      </c>
      <c r="M3905" s="12" t="s">
        <v>91</v>
      </c>
      <c r="N3905" s="12" t="s">
        <v>91</v>
      </c>
      <c r="O3905" s="12">
        <v>4</v>
      </c>
      <c r="P3905" s="12">
        <v>0</v>
      </c>
      <c r="Q3905" s="12">
        <v>0</v>
      </c>
      <c r="R3905" s="12">
        <v>76130</v>
      </c>
      <c r="S3905" s="59">
        <v>7.7972602739726025</v>
      </c>
      <c r="T3905" s="59">
        <v>49.849315068493148</v>
      </c>
      <c r="U3905" s="12">
        <v>1</v>
      </c>
      <c r="V3905" s="12">
        <v>2</v>
      </c>
      <c r="W3905" s="12">
        <v>1</v>
      </c>
      <c r="X3905" s="12">
        <v>2</v>
      </c>
      <c r="Y3905" s="12">
        <v>3</v>
      </c>
      <c r="Z3905" s="58">
        <v>0</v>
      </c>
      <c r="AA3905" s="58">
        <v>0</v>
      </c>
      <c r="AB3905" s="58">
        <v>0</v>
      </c>
      <c r="AC3905" s="58" t="s">
        <v>91</v>
      </c>
    </row>
    <row r="3906" spans="1:29" x14ac:dyDescent="0.3">
      <c r="A3906" s="57">
        <v>20082464</v>
      </c>
      <c r="B3906" s="12" t="s">
        <v>3959</v>
      </c>
      <c r="C3906" s="58" t="s">
        <v>108</v>
      </c>
      <c r="D3906" s="58" t="s">
        <v>29</v>
      </c>
      <c r="E3906" s="58">
        <v>69114</v>
      </c>
      <c r="F3906" s="58">
        <v>5175331</v>
      </c>
      <c r="G3906" s="58">
        <f>+IF(F3906&gt;K3906+100000,F3906-K3906,0)</f>
        <v>920384</v>
      </c>
      <c r="H3906" s="58">
        <v>166760</v>
      </c>
      <c r="I3906" s="58">
        <v>0</v>
      </c>
      <c r="J3906" s="58">
        <v>2369000</v>
      </c>
      <c r="K3906" s="58">
        <v>4254947</v>
      </c>
      <c r="L3906" s="12" t="s">
        <v>87</v>
      </c>
      <c r="M3906" s="12" t="s">
        <v>89</v>
      </c>
      <c r="N3906" s="12" t="s">
        <v>10</v>
      </c>
      <c r="O3906" s="12">
        <v>4</v>
      </c>
      <c r="P3906" s="12">
        <v>0</v>
      </c>
      <c r="Q3906" s="12">
        <v>0</v>
      </c>
      <c r="R3906" s="12">
        <v>76130</v>
      </c>
      <c r="S3906" s="59">
        <v>7.6684931506849319</v>
      </c>
      <c r="T3906" s="59">
        <v>41.358904109589041</v>
      </c>
      <c r="U3906" s="12">
        <v>1</v>
      </c>
      <c r="V3906" s="12">
        <v>2</v>
      </c>
      <c r="W3906" s="12">
        <v>2</v>
      </c>
      <c r="X3906" s="12">
        <v>2</v>
      </c>
      <c r="Y3906" s="12">
        <v>3</v>
      </c>
      <c r="Z3906" s="58">
        <v>0</v>
      </c>
      <c r="AA3906" s="58">
        <v>0</v>
      </c>
      <c r="AB3906" s="58">
        <v>0</v>
      </c>
      <c r="AC3906" s="58" t="s">
        <v>91</v>
      </c>
    </row>
    <row r="3907" spans="1:29" x14ac:dyDescent="0.3">
      <c r="A3907" s="57">
        <v>26442022</v>
      </c>
      <c r="B3907" s="12" t="s">
        <v>3960</v>
      </c>
      <c r="C3907" s="58" t="s">
        <v>108</v>
      </c>
      <c r="D3907" s="58" t="s">
        <v>113</v>
      </c>
      <c r="E3907" s="58"/>
      <c r="F3907" s="58">
        <v>3578882</v>
      </c>
      <c r="G3907" s="58">
        <f>+IF(F3907&gt;K3907+100000,F3907-K3907,0)</f>
        <v>0</v>
      </c>
      <c r="H3907" s="58">
        <v>170656</v>
      </c>
      <c r="I3907" s="58">
        <v>0</v>
      </c>
      <c r="J3907" s="58">
        <v>800000</v>
      </c>
      <c r="K3907" s="58">
        <v>4256385</v>
      </c>
      <c r="L3907" s="12" t="s">
        <v>87</v>
      </c>
      <c r="M3907" s="12" t="s">
        <v>89</v>
      </c>
      <c r="N3907" s="12" t="s">
        <v>10</v>
      </c>
      <c r="O3907" s="12">
        <v>4</v>
      </c>
      <c r="P3907" s="12">
        <v>0</v>
      </c>
      <c r="Q3907" s="12">
        <v>0</v>
      </c>
      <c r="R3907" s="12">
        <v>5615</v>
      </c>
      <c r="S3907" s="59">
        <v>7.7260273972602738</v>
      </c>
      <c r="T3907" s="59">
        <v>41.986301369863014</v>
      </c>
      <c r="U3907" s="12">
        <v>1</v>
      </c>
      <c r="V3907" s="12">
        <v>2</v>
      </c>
      <c r="W3907" s="12">
        <v>2</v>
      </c>
      <c r="X3907" s="12">
        <v>2</v>
      </c>
      <c r="Y3907" s="12">
        <v>2</v>
      </c>
      <c r="Z3907" s="58">
        <v>0</v>
      </c>
      <c r="AA3907" s="58">
        <v>0</v>
      </c>
      <c r="AB3907" s="58">
        <v>0</v>
      </c>
      <c r="AC3907" s="58" t="s">
        <v>91</v>
      </c>
    </row>
    <row r="3908" spans="1:29" x14ac:dyDescent="0.3">
      <c r="A3908" s="57">
        <v>2240642840</v>
      </c>
      <c r="B3908" s="12" t="s">
        <v>3961</v>
      </c>
      <c r="C3908" s="58" t="s">
        <v>109</v>
      </c>
      <c r="D3908" s="58" t="s">
        <v>112</v>
      </c>
      <c r="E3908" s="58">
        <v>1070167</v>
      </c>
      <c r="F3908" s="58"/>
      <c r="G3908" s="58">
        <f>+IF(F3908&gt;K3908+100000,F3908-K3908,0)</f>
        <v>0</v>
      </c>
      <c r="H3908" s="58"/>
      <c r="I3908" s="58"/>
      <c r="J3908" s="58"/>
      <c r="K3908" s="58">
        <v>4256834</v>
      </c>
      <c r="L3908" s="12" t="s">
        <v>91</v>
      </c>
      <c r="M3908" s="12" t="s">
        <v>91</v>
      </c>
      <c r="N3908" s="12" t="s">
        <v>91</v>
      </c>
      <c r="O3908" s="12">
        <v>4</v>
      </c>
      <c r="P3908" s="12">
        <v>0</v>
      </c>
      <c r="Q3908" s="12">
        <v>0</v>
      </c>
      <c r="R3908" s="12">
        <v>76001</v>
      </c>
      <c r="S3908" s="59">
        <v>4.9589041095890414</v>
      </c>
      <c r="T3908" s="59">
        <v>24.567123287671233</v>
      </c>
      <c r="U3908" s="12">
        <v>1</v>
      </c>
      <c r="V3908" s="12">
        <v>0</v>
      </c>
      <c r="W3908" s="12">
        <v>1</v>
      </c>
      <c r="X3908" s="12">
        <v>4</v>
      </c>
      <c r="Y3908" s="12">
        <v>1</v>
      </c>
      <c r="Z3908" s="58">
        <v>0</v>
      </c>
      <c r="AA3908" s="58">
        <v>0</v>
      </c>
      <c r="AB3908" s="58">
        <v>0</v>
      </c>
      <c r="AC3908" s="58" t="s">
        <v>91</v>
      </c>
    </row>
    <row r="3909" spans="1:29" x14ac:dyDescent="0.3">
      <c r="A3909" s="57">
        <v>2222224682</v>
      </c>
      <c r="B3909" s="12" t="s">
        <v>3962</v>
      </c>
      <c r="C3909" s="58" t="s">
        <v>108</v>
      </c>
      <c r="D3909" s="58" t="s">
        <v>113</v>
      </c>
      <c r="E3909" s="58">
        <v>9075</v>
      </c>
      <c r="F3909" s="58">
        <v>3607648</v>
      </c>
      <c r="G3909" s="58">
        <f>+IF(F3909&gt;K3909+100000,F3909-K3909,0)</f>
        <v>0</v>
      </c>
      <c r="H3909" s="58">
        <v>172352</v>
      </c>
      <c r="I3909" s="58">
        <v>0</v>
      </c>
      <c r="J3909" s="58">
        <v>0</v>
      </c>
      <c r="K3909" s="58">
        <v>4257515</v>
      </c>
      <c r="L3909" s="12" t="s">
        <v>88</v>
      </c>
      <c r="M3909" s="12" t="s">
        <v>89</v>
      </c>
      <c r="N3909" s="12" t="s">
        <v>10</v>
      </c>
      <c r="O3909" s="12">
        <v>4</v>
      </c>
      <c r="P3909" s="12">
        <v>0</v>
      </c>
      <c r="Q3909" s="12">
        <v>0</v>
      </c>
      <c r="R3909" s="12">
        <v>76563</v>
      </c>
      <c r="S3909" s="59">
        <v>7.3041095890410963</v>
      </c>
      <c r="T3909" s="59">
        <v>30.81917808219178</v>
      </c>
      <c r="U3909" s="12">
        <v>2</v>
      </c>
      <c r="V3909" s="12">
        <v>5</v>
      </c>
      <c r="W3909" s="12">
        <v>1</v>
      </c>
      <c r="X3909" s="12">
        <v>3</v>
      </c>
      <c r="Y3909" s="12">
        <v>1</v>
      </c>
      <c r="Z3909" s="58">
        <v>0</v>
      </c>
      <c r="AA3909" s="58">
        <v>0</v>
      </c>
      <c r="AB3909" s="58">
        <v>0</v>
      </c>
      <c r="AC3909" s="58" t="s">
        <v>91</v>
      </c>
    </row>
    <row r="3910" spans="1:29" x14ac:dyDescent="0.3">
      <c r="A3910" s="57">
        <v>86048488</v>
      </c>
      <c r="B3910" s="12" t="s">
        <v>3964</v>
      </c>
      <c r="C3910" s="58" t="s">
        <v>108</v>
      </c>
      <c r="D3910" s="58" t="s">
        <v>113</v>
      </c>
      <c r="E3910" s="58">
        <v>505333</v>
      </c>
      <c r="F3910" s="58">
        <v>3711427</v>
      </c>
      <c r="G3910" s="58">
        <f>+IF(F3910&gt;K3910+100000,F3910-K3910,0)</f>
        <v>0</v>
      </c>
      <c r="H3910" s="58">
        <v>125111</v>
      </c>
      <c r="I3910" s="58">
        <v>0</v>
      </c>
      <c r="J3910" s="58">
        <v>0</v>
      </c>
      <c r="K3910" s="58">
        <v>4265148</v>
      </c>
      <c r="L3910" s="12" t="s">
        <v>88</v>
      </c>
      <c r="M3910" s="12" t="s">
        <v>89</v>
      </c>
      <c r="N3910" s="12" t="s">
        <v>10</v>
      </c>
      <c r="O3910" s="12">
        <v>4</v>
      </c>
      <c r="P3910" s="12">
        <v>0</v>
      </c>
      <c r="Q3910" s="12">
        <v>0</v>
      </c>
      <c r="R3910" s="12">
        <v>76130</v>
      </c>
      <c r="S3910" s="12">
        <v>3.4712328767123286</v>
      </c>
      <c r="T3910" s="12">
        <v>52.643835616438359</v>
      </c>
      <c r="U3910" s="12">
        <v>1</v>
      </c>
      <c r="V3910" s="12">
        <v>0</v>
      </c>
      <c r="W3910" s="12">
        <v>0</v>
      </c>
      <c r="X3910" s="12">
        <v>1</v>
      </c>
      <c r="Y3910" s="12">
        <v>7</v>
      </c>
      <c r="Z3910" s="58">
        <v>0</v>
      </c>
      <c r="AA3910" s="58">
        <v>0</v>
      </c>
      <c r="AB3910" s="58">
        <v>0</v>
      </c>
      <c r="AC3910" s="58" t="s">
        <v>91</v>
      </c>
    </row>
    <row r="3911" spans="1:29" x14ac:dyDescent="0.3">
      <c r="A3911" s="57">
        <v>4468468</v>
      </c>
      <c r="B3911" s="12" t="s">
        <v>3967</v>
      </c>
      <c r="C3911" s="58" t="s">
        <v>106</v>
      </c>
      <c r="D3911" s="58" t="s">
        <v>115</v>
      </c>
      <c r="E3911" s="58">
        <v>436679</v>
      </c>
      <c r="F3911" s="58">
        <v>8131548</v>
      </c>
      <c r="G3911" s="58">
        <f>+IF(F3911&gt;K3911+100000,F3911-K3911,0)</f>
        <v>3862601</v>
      </c>
      <c r="H3911" s="58">
        <v>305355</v>
      </c>
      <c r="I3911" s="58">
        <v>0</v>
      </c>
      <c r="J3911" s="58">
        <v>4564485</v>
      </c>
      <c r="K3911" s="58">
        <v>4268947</v>
      </c>
      <c r="L3911" s="12" t="s">
        <v>87</v>
      </c>
      <c r="M3911" s="12" t="s">
        <v>89</v>
      </c>
      <c r="N3911" s="12" t="s">
        <v>10</v>
      </c>
      <c r="O3911" s="12">
        <v>4</v>
      </c>
      <c r="P3911" s="12">
        <v>0</v>
      </c>
      <c r="Q3911" s="12">
        <v>0</v>
      </c>
      <c r="R3911" s="12">
        <v>76130</v>
      </c>
      <c r="S3911" s="59">
        <v>7.0493150684931507</v>
      </c>
      <c r="T3911" s="59">
        <v>43.326027397260276</v>
      </c>
      <c r="U3911" s="12">
        <v>1</v>
      </c>
      <c r="V3911" s="12">
        <v>2</v>
      </c>
      <c r="W3911" s="12">
        <v>2</v>
      </c>
      <c r="X3911" s="12">
        <v>3</v>
      </c>
      <c r="Y3911" s="12">
        <v>2</v>
      </c>
      <c r="Z3911" s="58">
        <v>0</v>
      </c>
      <c r="AA3911" s="58">
        <v>0</v>
      </c>
      <c r="AB3911" s="58">
        <v>0</v>
      </c>
      <c r="AC3911" s="58" t="s">
        <v>91</v>
      </c>
    </row>
    <row r="3912" spans="1:29" x14ac:dyDescent="0.3">
      <c r="A3912" s="57">
        <v>2028402486</v>
      </c>
      <c r="B3912" s="12" t="s">
        <v>3970</v>
      </c>
      <c r="C3912" s="58" t="s">
        <v>108</v>
      </c>
      <c r="D3912" s="58" t="s">
        <v>29</v>
      </c>
      <c r="E3912" s="58">
        <v>78358</v>
      </c>
      <c r="F3912" s="58">
        <v>4866417</v>
      </c>
      <c r="G3912" s="58">
        <f>+IF(F3912&gt;K3912+100000,F3912-K3912,0)</f>
        <v>581900</v>
      </c>
      <c r="H3912" s="58">
        <v>158003</v>
      </c>
      <c r="I3912" s="58">
        <v>0</v>
      </c>
      <c r="J3912" s="58">
        <v>7205668</v>
      </c>
      <c r="K3912" s="58">
        <v>4284517</v>
      </c>
      <c r="L3912" s="12" t="s">
        <v>87</v>
      </c>
      <c r="M3912" s="12" t="s">
        <v>89</v>
      </c>
      <c r="N3912" s="12" t="s">
        <v>10</v>
      </c>
      <c r="O3912" s="12">
        <v>4</v>
      </c>
      <c r="P3912" s="12">
        <v>0</v>
      </c>
      <c r="Q3912" s="12">
        <v>0</v>
      </c>
      <c r="R3912" s="12">
        <v>11001</v>
      </c>
      <c r="S3912" s="59">
        <v>7.0849315068493155</v>
      </c>
      <c r="T3912" s="59">
        <v>36.175342465753424</v>
      </c>
      <c r="U3912" s="12">
        <v>2</v>
      </c>
      <c r="V3912" s="12">
        <v>2</v>
      </c>
      <c r="W3912" s="12">
        <v>2</v>
      </c>
      <c r="X3912" s="12">
        <v>3</v>
      </c>
      <c r="Y3912" s="12">
        <v>1</v>
      </c>
      <c r="Z3912" s="58">
        <v>0</v>
      </c>
      <c r="AA3912" s="58">
        <v>0</v>
      </c>
      <c r="AB3912" s="58">
        <v>0</v>
      </c>
      <c r="AC3912" s="58" t="s">
        <v>91</v>
      </c>
    </row>
    <row r="3913" spans="1:29" x14ac:dyDescent="0.3">
      <c r="A3913" s="57">
        <v>66022664</v>
      </c>
      <c r="B3913" s="12" t="s">
        <v>3971</v>
      </c>
      <c r="C3913" s="58" t="s">
        <v>109</v>
      </c>
      <c r="D3913" s="58" t="s">
        <v>117</v>
      </c>
      <c r="E3913" s="58">
        <v>4879910</v>
      </c>
      <c r="F3913" s="58"/>
      <c r="G3913" s="58">
        <f>+IF(F3913&gt;K3913+100000,F3913-K3913,0)</f>
        <v>0</v>
      </c>
      <c r="H3913" s="58"/>
      <c r="I3913" s="58"/>
      <c r="J3913" s="58"/>
      <c r="K3913" s="58">
        <v>4292949</v>
      </c>
      <c r="L3913" s="12" t="s">
        <v>91</v>
      </c>
      <c r="M3913" s="12" t="s">
        <v>91</v>
      </c>
      <c r="N3913" s="12" t="s">
        <v>91</v>
      </c>
      <c r="O3913" s="12">
        <v>4</v>
      </c>
      <c r="P3913" s="12">
        <v>0</v>
      </c>
      <c r="Q3913" s="12">
        <v>0</v>
      </c>
      <c r="R3913" s="12">
        <v>76001</v>
      </c>
      <c r="S3913" s="59">
        <v>10.915068493150685</v>
      </c>
      <c r="T3913" s="59">
        <v>40.709589041095889</v>
      </c>
      <c r="U3913" s="12">
        <v>2</v>
      </c>
      <c r="V3913" s="12">
        <v>2</v>
      </c>
      <c r="W3913" s="12">
        <v>2</v>
      </c>
      <c r="X3913" s="12">
        <v>2</v>
      </c>
      <c r="Y3913" s="12">
        <v>3</v>
      </c>
      <c r="Z3913" s="58">
        <v>0</v>
      </c>
      <c r="AA3913" s="58">
        <v>0</v>
      </c>
      <c r="AB3913" s="58">
        <v>0</v>
      </c>
      <c r="AC3913" s="58" t="s">
        <v>91</v>
      </c>
    </row>
    <row r="3914" spans="1:29" x14ac:dyDescent="0.3">
      <c r="A3914" s="57">
        <v>2062046460</v>
      </c>
      <c r="B3914" s="12" t="s">
        <v>3972</v>
      </c>
      <c r="C3914" s="58" t="s">
        <v>108</v>
      </c>
      <c r="D3914" s="58" t="s">
        <v>113</v>
      </c>
      <c r="E3914" s="58">
        <v>453247</v>
      </c>
      <c r="F3914" s="58">
        <v>4105992</v>
      </c>
      <c r="G3914" s="58">
        <f>+IF(F3914&gt;K3914+100000,F3914-K3914,0)</f>
        <v>0</v>
      </c>
      <c r="H3914" s="58">
        <v>218140</v>
      </c>
      <c r="I3914" s="58">
        <v>0</v>
      </c>
      <c r="J3914" s="58">
        <v>2998739</v>
      </c>
      <c r="K3914" s="58">
        <v>4297541</v>
      </c>
      <c r="L3914" s="12" t="s">
        <v>87</v>
      </c>
      <c r="M3914" s="12" t="s">
        <v>89</v>
      </c>
      <c r="N3914" s="12" t="s">
        <v>10</v>
      </c>
      <c r="O3914" s="12">
        <v>4</v>
      </c>
      <c r="P3914" s="12">
        <v>0</v>
      </c>
      <c r="Q3914" s="12">
        <v>0</v>
      </c>
      <c r="R3914" s="12">
        <v>17380</v>
      </c>
      <c r="S3914" s="59">
        <v>7.5863013698630137</v>
      </c>
      <c r="T3914" s="59">
        <v>34.19178082191781</v>
      </c>
      <c r="U3914" s="12">
        <v>1</v>
      </c>
      <c r="V3914" s="12">
        <v>0</v>
      </c>
      <c r="W3914" s="12">
        <v>2</v>
      </c>
      <c r="X3914" s="12">
        <v>2</v>
      </c>
      <c r="Y3914" s="12">
        <v>2</v>
      </c>
      <c r="Z3914" s="58">
        <v>0</v>
      </c>
      <c r="AA3914" s="58">
        <v>0</v>
      </c>
      <c r="AB3914" s="58">
        <v>0</v>
      </c>
      <c r="AC3914" s="58" t="s">
        <v>91</v>
      </c>
    </row>
    <row r="3915" spans="1:29" x14ac:dyDescent="0.3">
      <c r="A3915" s="57">
        <v>2262068268</v>
      </c>
      <c r="B3915" s="12" t="s">
        <v>3973</v>
      </c>
      <c r="C3915" s="58" t="s">
        <v>106</v>
      </c>
      <c r="D3915" s="58" t="s">
        <v>116</v>
      </c>
      <c r="E3915" s="58"/>
      <c r="F3915" s="58">
        <v>43695800</v>
      </c>
      <c r="G3915" s="58">
        <f>+IF(F3915&gt;K3915+100000,F3915-K3915,0)</f>
        <v>39392309</v>
      </c>
      <c r="H3915" s="58">
        <v>1221250</v>
      </c>
      <c r="I3915" s="58">
        <v>0</v>
      </c>
      <c r="J3915" s="58">
        <v>0</v>
      </c>
      <c r="K3915" s="58">
        <v>4303491</v>
      </c>
      <c r="L3915" s="12" t="s">
        <v>88</v>
      </c>
      <c r="M3915" s="12" t="s">
        <v>89</v>
      </c>
      <c r="N3915" s="12" t="s">
        <v>10</v>
      </c>
      <c r="O3915" s="12">
        <v>4</v>
      </c>
      <c r="P3915" s="12">
        <v>0</v>
      </c>
      <c r="Q3915" s="12">
        <v>0</v>
      </c>
      <c r="R3915" s="12">
        <v>76001</v>
      </c>
      <c r="S3915" s="59">
        <v>4.904109589041096</v>
      </c>
      <c r="T3915" s="59">
        <v>26.449315068493149</v>
      </c>
      <c r="U3915" s="12">
        <v>2</v>
      </c>
      <c r="V3915" s="12">
        <v>5</v>
      </c>
      <c r="W3915" s="12">
        <v>3</v>
      </c>
      <c r="X3915" s="12">
        <v>3</v>
      </c>
      <c r="Y3915" s="12">
        <v>1</v>
      </c>
      <c r="Z3915" s="58">
        <v>0</v>
      </c>
      <c r="AA3915" s="58">
        <v>0</v>
      </c>
      <c r="AB3915" s="58">
        <v>0</v>
      </c>
      <c r="AC3915" s="58" t="s">
        <v>91</v>
      </c>
    </row>
    <row r="3916" spans="1:29" x14ac:dyDescent="0.3">
      <c r="A3916" s="57">
        <v>2004688622</v>
      </c>
      <c r="B3916" s="12" t="s">
        <v>3974</v>
      </c>
      <c r="C3916" s="58" t="s">
        <v>108</v>
      </c>
      <c r="D3916" s="58" t="s">
        <v>29</v>
      </c>
      <c r="E3916" s="58"/>
      <c r="F3916" s="58">
        <v>4629058</v>
      </c>
      <c r="G3916" s="58">
        <f>+IF(F3916&gt;K3916+100000,F3916-K3916,0)</f>
        <v>324798</v>
      </c>
      <c r="H3916" s="58">
        <v>194216</v>
      </c>
      <c r="I3916" s="58">
        <v>0</v>
      </c>
      <c r="J3916" s="58">
        <v>0</v>
      </c>
      <c r="K3916" s="58">
        <v>4304260</v>
      </c>
      <c r="L3916" s="12" t="s">
        <v>88</v>
      </c>
      <c r="M3916" s="12" t="s">
        <v>89</v>
      </c>
      <c r="N3916" s="12" t="s">
        <v>10</v>
      </c>
      <c r="O3916" s="12">
        <v>4</v>
      </c>
      <c r="P3916" s="12">
        <v>0</v>
      </c>
      <c r="Q3916" s="12">
        <v>0</v>
      </c>
      <c r="R3916" s="12">
        <v>13052</v>
      </c>
      <c r="S3916" s="59">
        <v>6.5917808219178085</v>
      </c>
      <c r="T3916" s="59">
        <v>32.750684931506846</v>
      </c>
      <c r="U3916" s="12">
        <v>1</v>
      </c>
      <c r="V3916" s="12">
        <v>2</v>
      </c>
      <c r="W3916" s="12">
        <v>1</v>
      </c>
      <c r="X3916" s="12">
        <v>3</v>
      </c>
      <c r="Y3916" s="12">
        <v>3</v>
      </c>
      <c r="Z3916" s="58">
        <v>0</v>
      </c>
      <c r="AA3916" s="58">
        <v>0</v>
      </c>
      <c r="AB3916" s="58">
        <v>0</v>
      </c>
      <c r="AC3916" s="58" t="s">
        <v>91</v>
      </c>
    </row>
    <row r="3917" spans="1:29" x14ac:dyDescent="0.3">
      <c r="A3917" s="57">
        <v>2224664882</v>
      </c>
      <c r="B3917" s="12" t="s">
        <v>3975</v>
      </c>
      <c r="C3917" s="58" t="s">
        <v>108</v>
      </c>
      <c r="D3917" s="58" t="s">
        <v>113</v>
      </c>
      <c r="E3917" s="58">
        <v>650720</v>
      </c>
      <c r="F3917" s="58">
        <v>3763952</v>
      </c>
      <c r="G3917" s="58">
        <f>+IF(F3917&gt;K3917+100000,F3917-K3917,0)</f>
        <v>0</v>
      </c>
      <c r="H3917" s="58">
        <v>226993</v>
      </c>
      <c r="I3917" s="58">
        <v>0</v>
      </c>
      <c r="J3917" s="58">
        <v>2000000</v>
      </c>
      <c r="K3917" s="58">
        <v>4306517</v>
      </c>
      <c r="L3917" s="12" t="s">
        <v>87</v>
      </c>
      <c r="M3917" s="12" t="s">
        <v>89</v>
      </c>
      <c r="N3917" s="12" t="s">
        <v>10</v>
      </c>
      <c r="O3917" s="12">
        <v>4</v>
      </c>
      <c r="P3917" s="12">
        <v>0</v>
      </c>
      <c r="Q3917" s="12">
        <v>0</v>
      </c>
      <c r="R3917" s="12">
        <v>76520</v>
      </c>
      <c r="S3917" s="59">
        <v>7.3041095890410963</v>
      </c>
      <c r="T3917" s="59">
        <v>30.158904109589042</v>
      </c>
      <c r="U3917" s="12">
        <v>2</v>
      </c>
      <c r="V3917" s="12">
        <v>0</v>
      </c>
      <c r="W3917" s="12">
        <v>3</v>
      </c>
      <c r="X3917" s="12">
        <v>3</v>
      </c>
      <c r="Y3917" s="12">
        <v>3</v>
      </c>
      <c r="Z3917" s="58">
        <v>0</v>
      </c>
      <c r="AA3917" s="58">
        <v>0</v>
      </c>
      <c r="AB3917" s="58">
        <v>0</v>
      </c>
      <c r="AC3917" s="58" t="s">
        <v>91</v>
      </c>
    </row>
    <row r="3918" spans="1:29" x14ac:dyDescent="0.3">
      <c r="A3918" s="57">
        <v>48660864</v>
      </c>
      <c r="B3918" s="12" t="s">
        <v>3976</v>
      </c>
      <c r="C3918" s="58" t="s">
        <v>108</v>
      </c>
      <c r="D3918" s="58" t="s">
        <v>114</v>
      </c>
      <c r="E3918" s="58">
        <v>364167</v>
      </c>
      <c r="F3918" s="58">
        <v>5381457</v>
      </c>
      <c r="G3918" s="58">
        <f>+IF(F3918&gt;K3918+100000,F3918-K3918,0)</f>
        <v>1069126</v>
      </c>
      <c r="H3918" s="58">
        <v>195543</v>
      </c>
      <c r="I3918" s="58">
        <v>0</v>
      </c>
      <c r="J3918" s="58">
        <v>3712000</v>
      </c>
      <c r="K3918" s="58">
        <v>4312331</v>
      </c>
      <c r="L3918" s="12" t="s">
        <v>87</v>
      </c>
      <c r="M3918" s="12" t="s">
        <v>89</v>
      </c>
      <c r="N3918" s="12" t="s">
        <v>10</v>
      </c>
      <c r="O3918" s="12">
        <v>4</v>
      </c>
      <c r="P3918" s="12">
        <v>0</v>
      </c>
      <c r="Q3918" s="12">
        <v>0</v>
      </c>
      <c r="R3918" s="12">
        <v>76130</v>
      </c>
      <c r="S3918" s="59">
        <v>7.4986301369863018</v>
      </c>
      <c r="T3918" s="59">
        <v>39.736986301369861</v>
      </c>
      <c r="U3918" s="12">
        <v>2</v>
      </c>
      <c r="V3918" s="12">
        <v>0</v>
      </c>
      <c r="W3918" s="12">
        <v>3</v>
      </c>
      <c r="X3918" s="12">
        <v>3</v>
      </c>
      <c r="Y3918" s="12">
        <v>1</v>
      </c>
      <c r="Z3918" s="58">
        <v>0</v>
      </c>
      <c r="AA3918" s="58">
        <v>0</v>
      </c>
      <c r="AB3918" s="58">
        <v>0</v>
      </c>
      <c r="AC3918" s="58" t="s">
        <v>91</v>
      </c>
    </row>
    <row r="3919" spans="1:29" x14ac:dyDescent="0.3">
      <c r="A3919" s="57">
        <v>2040048400</v>
      </c>
      <c r="B3919" s="12" t="s">
        <v>3977</v>
      </c>
      <c r="C3919" s="58" t="s">
        <v>108</v>
      </c>
      <c r="D3919" s="58" t="s">
        <v>113</v>
      </c>
      <c r="E3919" s="58">
        <v>505000</v>
      </c>
      <c r="F3919" s="58">
        <v>3318444</v>
      </c>
      <c r="G3919" s="58">
        <f>+IF(F3919&gt;K3919+100000,F3919-K3919,0)</f>
        <v>0</v>
      </c>
      <c r="H3919" s="58">
        <v>209556</v>
      </c>
      <c r="I3919" s="58">
        <v>0</v>
      </c>
      <c r="J3919" s="58">
        <v>0</v>
      </c>
      <c r="K3919" s="58">
        <v>4320069</v>
      </c>
      <c r="L3919" s="12" t="s">
        <v>88</v>
      </c>
      <c r="M3919" s="12" t="s">
        <v>89</v>
      </c>
      <c r="N3919" s="12" t="s">
        <v>10</v>
      </c>
      <c r="O3919" s="12">
        <v>4</v>
      </c>
      <c r="P3919" s="12">
        <v>0</v>
      </c>
      <c r="Q3919" s="12">
        <v>0</v>
      </c>
      <c r="R3919" s="12">
        <v>13052</v>
      </c>
      <c r="S3919" s="59">
        <v>6.0465753424657533</v>
      </c>
      <c r="T3919" s="59">
        <v>28.408219178082192</v>
      </c>
      <c r="U3919" s="12">
        <v>1</v>
      </c>
      <c r="V3919" s="12">
        <v>3</v>
      </c>
      <c r="W3919" s="12">
        <v>2</v>
      </c>
      <c r="X3919" s="12">
        <v>4</v>
      </c>
      <c r="Y3919" s="12">
        <v>3</v>
      </c>
      <c r="Z3919" s="58">
        <v>0</v>
      </c>
      <c r="AA3919" s="58">
        <v>0</v>
      </c>
      <c r="AB3919" s="58">
        <v>0</v>
      </c>
      <c r="AC3919" s="58" t="s">
        <v>91</v>
      </c>
    </row>
    <row r="3920" spans="1:29" x14ac:dyDescent="0.3">
      <c r="A3920" s="57">
        <v>2064808488</v>
      </c>
      <c r="B3920" s="12" t="s">
        <v>3978</v>
      </c>
      <c r="C3920" s="58" t="s">
        <v>108</v>
      </c>
      <c r="D3920" s="58" t="s">
        <v>29</v>
      </c>
      <c r="E3920" s="58"/>
      <c r="F3920" s="58">
        <v>4473604</v>
      </c>
      <c r="G3920" s="58">
        <f>+IF(F3920&gt;K3920+100000,F3920-K3920,0)</f>
        <v>146784</v>
      </c>
      <c r="H3920" s="58">
        <v>213320</v>
      </c>
      <c r="I3920" s="58">
        <v>0</v>
      </c>
      <c r="J3920" s="58">
        <v>0</v>
      </c>
      <c r="K3920" s="58">
        <v>4326820</v>
      </c>
      <c r="L3920" s="12" t="s">
        <v>88</v>
      </c>
      <c r="M3920" s="12" t="s">
        <v>89</v>
      </c>
      <c r="N3920" s="12" t="s">
        <v>10</v>
      </c>
      <c r="O3920" s="12">
        <v>4</v>
      </c>
      <c r="P3920" s="12">
        <v>0</v>
      </c>
      <c r="Q3920" s="12">
        <v>0</v>
      </c>
      <c r="R3920" s="12">
        <v>20228</v>
      </c>
      <c r="S3920" s="59">
        <v>5.2383561643835614</v>
      </c>
      <c r="T3920" s="59">
        <v>35.983561643835614</v>
      </c>
      <c r="U3920" s="12">
        <v>1</v>
      </c>
      <c r="V3920" s="12">
        <v>2</v>
      </c>
      <c r="W3920" s="12">
        <v>1</v>
      </c>
      <c r="X3920" s="12">
        <v>2</v>
      </c>
      <c r="Y3920" s="12">
        <v>3</v>
      </c>
      <c r="Z3920" s="58">
        <v>0</v>
      </c>
      <c r="AA3920" s="58">
        <v>0</v>
      </c>
      <c r="AB3920" s="58">
        <v>0</v>
      </c>
      <c r="AC3920" s="58" t="s">
        <v>91</v>
      </c>
    </row>
    <row r="3921" spans="1:29" x14ac:dyDescent="0.3">
      <c r="A3921" s="57">
        <v>66006646</v>
      </c>
      <c r="B3921" s="12" t="s">
        <v>3979</v>
      </c>
      <c r="C3921" s="58" t="s">
        <v>108</v>
      </c>
      <c r="D3921" s="58" t="s">
        <v>113</v>
      </c>
      <c r="E3921" s="58"/>
      <c r="F3921" s="58">
        <v>2188289</v>
      </c>
      <c r="G3921" s="58">
        <f>+IF(F3921&gt;K3921+100000,F3921-K3921,0)</f>
        <v>0</v>
      </c>
      <c r="H3921" s="58">
        <v>278250</v>
      </c>
      <c r="I3921" s="58">
        <v>0</v>
      </c>
      <c r="J3921" s="58">
        <v>0</v>
      </c>
      <c r="K3921" s="58">
        <v>4331308</v>
      </c>
      <c r="L3921" s="12" t="s">
        <v>88</v>
      </c>
      <c r="M3921" s="12" t="s">
        <v>89</v>
      </c>
      <c r="N3921" s="12" t="s">
        <v>10</v>
      </c>
      <c r="O3921" s="12">
        <v>4</v>
      </c>
      <c r="P3921" s="12">
        <v>0</v>
      </c>
      <c r="Q3921" s="12">
        <v>0</v>
      </c>
      <c r="R3921" s="12">
        <v>76130</v>
      </c>
      <c r="S3921" s="59">
        <v>11.917808219178083</v>
      </c>
      <c r="T3921" s="59">
        <v>48.715068493150682</v>
      </c>
      <c r="U3921" s="12">
        <v>2</v>
      </c>
      <c r="V3921" s="12">
        <v>2</v>
      </c>
      <c r="W3921" s="12">
        <v>2</v>
      </c>
      <c r="X3921" s="12">
        <v>2</v>
      </c>
      <c r="Y3921" s="12">
        <v>1</v>
      </c>
      <c r="Z3921" s="58">
        <v>0</v>
      </c>
      <c r="AA3921" s="58">
        <v>0</v>
      </c>
      <c r="AB3921" s="58">
        <v>0</v>
      </c>
      <c r="AC3921" s="58" t="s">
        <v>91</v>
      </c>
    </row>
    <row r="3922" spans="1:29" x14ac:dyDescent="0.3">
      <c r="A3922" s="57">
        <v>44068626</v>
      </c>
      <c r="B3922" s="12" t="s">
        <v>3980</v>
      </c>
      <c r="C3922" s="58" t="s">
        <v>109</v>
      </c>
      <c r="D3922" s="58" t="s">
        <v>112</v>
      </c>
      <c r="E3922" s="58"/>
      <c r="F3922" s="58"/>
      <c r="G3922" s="58">
        <f>+IF(F3922&gt;K3922+100000,F3922-K3922,0)</f>
        <v>0</v>
      </c>
      <c r="H3922" s="58"/>
      <c r="I3922" s="58"/>
      <c r="J3922" s="58"/>
      <c r="K3922" s="58">
        <v>4334629</v>
      </c>
      <c r="L3922" s="12" t="s">
        <v>91</v>
      </c>
      <c r="M3922" s="12" t="s">
        <v>91</v>
      </c>
      <c r="N3922" s="12" t="s">
        <v>91</v>
      </c>
      <c r="O3922" s="12">
        <v>4</v>
      </c>
      <c r="P3922" s="12">
        <v>0</v>
      </c>
      <c r="Q3922" s="12">
        <v>0</v>
      </c>
      <c r="R3922" s="12">
        <v>13836</v>
      </c>
      <c r="S3922" s="59">
        <v>5.484931506849315</v>
      </c>
      <c r="T3922" s="59">
        <v>43.715068493150682</v>
      </c>
      <c r="U3922" s="12">
        <v>2</v>
      </c>
      <c r="V3922" s="12">
        <v>5</v>
      </c>
      <c r="W3922" s="12">
        <v>3</v>
      </c>
      <c r="X3922" s="12">
        <v>4</v>
      </c>
      <c r="Y3922" s="12">
        <v>3</v>
      </c>
      <c r="Z3922" s="58">
        <v>0</v>
      </c>
      <c r="AA3922" s="58">
        <v>0</v>
      </c>
      <c r="AB3922" s="58">
        <v>0</v>
      </c>
      <c r="AC3922" s="58" t="s">
        <v>91</v>
      </c>
    </row>
    <row r="3923" spans="1:29" x14ac:dyDescent="0.3">
      <c r="A3923" s="57">
        <v>44660666</v>
      </c>
      <c r="B3923" s="12" t="s">
        <v>3981</v>
      </c>
      <c r="C3923" s="58" t="s">
        <v>108</v>
      </c>
      <c r="D3923" s="58" t="s">
        <v>113</v>
      </c>
      <c r="E3923" s="58">
        <v>169569</v>
      </c>
      <c r="F3923" s="58">
        <v>1849314</v>
      </c>
      <c r="G3923" s="58">
        <f>+IF(F3923&gt;K3923+100000,F3923-K3923,0)</f>
        <v>0</v>
      </c>
      <c r="H3923" s="58">
        <v>162241</v>
      </c>
      <c r="I3923" s="58">
        <v>0</v>
      </c>
      <c r="J3923" s="58">
        <v>0</v>
      </c>
      <c r="K3923" s="58">
        <v>4335079</v>
      </c>
      <c r="L3923" s="12" t="s">
        <v>88</v>
      </c>
      <c r="M3923" s="12" t="s">
        <v>89</v>
      </c>
      <c r="N3923" s="12" t="s">
        <v>10</v>
      </c>
      <c r="O3923" s="12">
        <v>4</v>
      </c>
      <c r="P3923" s="12">
        <v>0</v>
      </c>
      <c r="Q3923" s="12">
        <v>0</v>
      </c>
      <c r="R3923" s="12">
        <v>19001</v>
      </c>
      <c r="S3923" s="59">
        <v>8.0493150684931507</v>
      </c>
      <c r="T3923" s="59">
        <v>41.890410958904113</v>
      </c>
      <c r="U3923" s="12">
        <v>2</v>
      </c>
      <c r="V3923" s="12">
        <v>0</v>
      </c>
      <c r="W3923" s="12">
        <v>1</v>
      </c>
      <c r="X3923" s="12">
        <v>2</v>
      </c>
      <c r="Y3923" s="12">
        <v>3</v>
      </c>
      <c r="Z3923" s="58">
        <v>0</v>
      </c>
      <c r="AA3923" s="58">
        <v>0</v>
      </c>
      <c r="AB3923" s="58">
        <v>0</v>
      </c>
      <c r="AC3923" s="58" t="s">
        <v>91</v>
      </c>
    </row>
    <row r="3924" spans="1:29" x14ac:dyDescent="0.3">
      <c r="A3924" s="57">
        <v>2244060684</v>
      </c>
      <c r="B3924" s="12" t="s">
        <v>3982</v>
      </c>
      <c r="C3924" s="58" t="s">
        <v>108</v>
      </c>
      <c r="D3924" s="58" t="s">
        <v>113</v>
      </c>
      <c r="E3924" s="58"/>
      <c r="F3924" s="58">
        <v>1757446</v>
      </c>
      <c r="G3924" s="58">
        <f>+IF(F3924&gt;K3924+100000,F3924-K3924,0)</f>
        <v>0</v>
      </c>
      <c r="H3924" s="58">
        <v>123366</v>
      </c>
      <c r="I3924" s="58">
        <v>0</v>
      </c>
      <c r="J3924" s="58">
        <v>0</v>
      </c>
      <c r="K3924" s="58">
        <v>4342792</v>
      </c>
      <c r="L3924" s="12" t="s">
        <v>88</v>
      </c>
      <c r="M3924" s="12" t="s">
        <v>89</v>
      </c>
      <c r="N3924" s="12" t="s">
        <v>10</v>
      </c>
      <c r="O3924" s="12">
        <v>4</v>
      </c>
      <c r="P3924" s="12">
        <v>0</v>
      </c>
      <c r="Q3924" s="12">
        <v>0</v>
      </c>
      <c r="R3924" s="12">
        <v>76001</v>
      </c>
      <c r="S3924" s="59">
        <v>5.0821917808219181</v>
      </c>
      <c r="T3924" s="59">
        <v>28.80821917808219</v>
      </c>
      <c r="U3924" s="12">
        <v>2</v>
      </c>
      <c r="V3924" s="12">
        <v>0</v>
      </c>
      <c r="W3924" s="12">
        <v>1</v>
      </c>
      <c r="X3924" s="12">
        <v>3</v>
      </c>
      <c r="Y3924" s="12">
        <v>1</v>
      </c>
      <c r="Z3924" s="58">
        <v>0</v>
      </c>
      <c r="AA3924" s="58">
        <v>0</v>
      </c>
      <c r="AB3924" s="58">
        <v>0</v>
      </c>
      <c r="AC3924" s="58" t="s">
        <v>91</v>
      </c>
    </row>
    <row r="3925" spans="1:29" x14ac:dyDescent="0.3">
      <c r="A3925" s="57">
        <v>48642042</v>
      </c>
      <c r="B3925" s="12" t="s">
        <v>3983</v>
      </c>
      <c r="C3925" s="58" t="s">
        <v>108</v>
      </c>
      <c r="D3925" s="58" t="s">
        <v>117</v>
      </c>
      <c r="E3925" s="58">
        <v>4498434</v>
      </c>
      <c r="F3925" s="58">
        <v>1213313</v>
      </c>
      <c r="G3925" s="58">
        <f>+IF(F3925&gt;K3925+100000,F3925-K3925,0)</f>
        <v>0</v>
      </c>
      <c r="H3925" s="58">
        <v>206450</v>
      </c>
      <c r="I3925" s="58">
        <v>0</v>
      </c>
      <c r="J3925" s="58">
        <v>0</v>
      </c>
      <c r="K3925" s="58">
        <v>4345079</v>
      </c>
      <c r="L3925" s="12" t="s">
        <v>88</v>
      </c>
      <c r="M3925" s="12" t="s">
        <v>89</v>
      </c>
      <c r="N3925" s="12" t="s">
        <v>10</v>
      </c>
      <c r="O3925" s="12">
        <v>4</v>
      </c>
      <c r="P3925" s="12">
        <v>0</v>
      </c>
      <c r="Q3925" s="12">
        <v>0</v>
      </c>
      <c r="R3925" s="12">
        <v>76001</v>
      </c>
      <c r="S3925" s="59">
        <v>7.0493150684931507</v>
      </c>
      <c r="T3925" s="59">
        <v>41.126027397260273</v>
      </c>
      <c r="U3925" s="12">
        <v>2</v>
      </c>
      <c r="V3925" s="12">
        <v>0</v>
      </c>
      <c r="W3925" s="12">
        <v>2</v>
      </c>
      <c r="X3925" s="12">
        <v>3</v>
      </c>
      <c r="Y3925" s="12">
        <v>1</v>
      </c>
      <c r="Z3925" s="58">
        <v>0</v>
      </c>
      <c r="AA3925" s="58">
        <v>0</v>
      </c>
      <c r="AB3925" s="58">
        <v>0</v>
      </c>
      <c r="AC3925" s="58" t="s">
        <v>91</v>
      </c>
    </row>
    <row r="3926" spans="1:29" x14ac:dyDescent="0.3">
      <c r="A3926" s="57">
        <v>4620684</v>
      </c>
      <c r="B3926" s="12" t="s">
        <v>3984</v>
      </c>
      <c r="C3926" s="58" t="s">
        <v>109</v>
      </c>
      <c r="D3926" s="58" t="s">
        <v>117</v>
      </c>
      <c r="E3926" s="58">
        <v>5210416</v>
      </c>
      <c r="F3926" s="58"/>
      <c r="G3926" s="58">
        <f>+IF(F3926&gt;K3926+100000,F3926-K3926,0)</f>
        <v>0</v>
      </c>
      <c r="H3926" s="58"/>
      <c r="I3926" s="58"/>
      <c r="J3926" s="58"/>
      <c r="K3926" s="58">
        <v>4347312</v>
      </c>
      <c r="L3926" s="12" t="s">
        <v>91</v>
      </c>
      <c r="M3926" s="12" t="s">
        <v>91</v>
      </c>
      <c r="N3926" s="12" t="s">
        <v>91</v>
      </c>
      <c r="O3926" s="12">
        <v>4</v>
      </c>
      <c r="P3926" s="12">
        <v>0</v>
      </c>
      <c r="Q3926" s="12">
        <v>0</v>
      </c>
      <c r="R3926" s="12">
        <v>76001</v>
      </c>
      <c r="S3926" s="59">
        <v>3.6410958904109587</v>
      </c>
      <c r="T3926" s="59">
        <v>44.128767123287673</v>
      </c>
      <c r="U3926" s="12">
        <v>1</v>
      </c>
      <c r="V3926" s="12">
        <v>7</v>
      </c>
      <c r="W3926" s="12">
        <v>4</v>
      </c>
      <c r="X3926" s="12">
        <v>8</v>
      </c>
      <c r="Y3926" s="12">
        <v>2</v>
      </c>
      <c r="Z3926" s="58">
        <v>0</v>
      </c>
      <c r="AA3926" s="58">
        <v>0</v>
      </c>
      <c r="AB3926" s="58">
        <v>0</v>
      </c>
      <c r="AC3926" s="58" t="s">
        <v>91</v>
      </c>
    </row>
    <row r="3927" spans="1:29" x14ac:dyDescent="0.3">
      <c r="A3927" s="57">
        <v>2224628646</v>
      </c>
      <c r="B3927" s="12" t="s">
        <v>3985</v>
      </c>
      <c r="C3927" s="58" t="s">
        <v>106</v>
      </c>
      <c r="D3927" s="58" t="s">
        <v>115</v>
      </c>
      <c r="E3927" s="58">
        <v>18848</v>
      </c>
      <c r="F3927" s="58">
        <v>6782869</v>
      </c>
      <c r="G3927" s="58">
        <f>+IF(F3927&gt;K3927+100000,F3927-K3927,0)</f>
        <v>2424352</v>
      </c>
      <c r="H3927" s="58">
        <v>257929</v>
      </c>
      <c r="I3927" s="58">
        <v>0</v>
      </c>
      <c r="J3927" s="58">
        <v>1200000</v>
      </c>
      <c r="K3927" s="58">
        <v>4358517</v>
      </c>
      <c r="L3927" s="12" t="s">
        <v>87</v>
      </c>
      <c r="M3927" s="12" t="s">
        <v>89</v>
      </c>
      <c r="N3927" s="12" t="s">
        <v>10</v>
      </c>
      <c r="O3927" s="12">
        <v>4</v>
      </c>
      <c r="P3927" s="12">
        <v>0</v>
      </c>
      <c r="Q3927" s="12">
        <v>0</v>
      </c>
      <c r="R3927" s="12">
        <v>76130</v>
      </c>
      <c r="S3927" s="59">
        <v>8.0849315068493155</v>
      </c>
      <c r="T3927" s="59">
        <v>33.490410958904107</v>
      </c>
      <c r="U3927" s="12">
        <v>1</v>
      </c>
      <c r="V3927" s="12">
        <v>2</v>
      </c>
      <c r="W3927" s="12">
        <v>2</v>
      </c>
      <c r="X3927" s="12">
        <v>2</v>
      </c>
      <c r="Y3927" s="12">
        <v>2</v>
      </c>
      <c r="Z3927" s="58">
        <v>0</v>
      </c>
      <c r="AA3927" s="58">
        <v>0</v>
      </c>
      <c r="AB3927" s="58">
        <v>0</v>
      </c>
      <c r="AC3927" s="58" t="s">
        <v>91</v>
      </c>
    </row>
    <row r="3928" spans="1:29" x14ac:dyDescent="0.3">
      <c r="A3928" s="57">
        <v>66864006</v>
      </c>
      <c r="B3928" s="12" t="s">
        <v>3986</v>
      </c>
      <c r="C3928" s="58" t="s">
        <v>109</v>
      </c>
      <c r="D3928" s="58" t="s">
        <v>117</v>
      </c>
      <c r="E3928" s="58">
        <v>15271818</v>
      </c>
      <c r="F3928" s="58"/>
      <c r="G3928" s="58">
        <f>+IF(F3928&gt;K3928+100000,F3928-K3928,0)</f>
        <v>0</v>
      </c>
      <c r="H3928" s="58"/>
      <c r="I3928" s="58"/>
      <c r="J3928" s="58"/>
      <c r="K3928" s="58">
        <v>4368757</v>
      </c>
      <c r="L3928" s="12" t="s">
        <v>91</v>
      </c>
      <c r="M3928" s="12" t="s">
        <v>91</v>
      </c>
      <c r="N3928" s="12" t="s">
        <v>91</v>
      </c>
      <c r="O3928" s="12">
        <v>4</v>
      </c>
      <c r="P3928" s="12">
        <v>0</v>
      </c>
      <c r="Q3928" s="12">
        <v>0</v>
      </c>
      <c r="R3928" s="12">
        <v>76001</v>
      </c>
      <c r="S3928" s="59">
        <v>4.9589041095890414</v>
      </c>
      <c r="T3928" s="59">
        <v>48.863013698630134</v>
      </c>
      <c r="U3928" s="12">
        <v>2</v>
      </c>
      <c r="V3928" s="12">
        <v>5</v>
      </c>
      <c r="W3928" s="12">
        <v>4</v>
      </c>
      <c r="X3928" s="12">
        <v>4</v>
      </c>
      <c r="Y3928" s="12">
        <v>2</v>
      </c>
      <c r="Z3928" s="58">
        <v>0</v>
      </c>
      <c r="AA3928" s="58">
        <v>0</v>
      </c>
      <c r="AB3928" s="58">
        <v>0</v>
      </c>
      <c r="AC3928" s="58" t="s">
        <v>91</v>
      </c>
    </row>
    <row r="3929" spans="1:29" x14ac:dyDescent="0.3">
      <c r="A3929" s="57">
        <v>6422600</v>
      </c>
      <c r="B3929" s="12" t="s">
        <v>3988</v>
      </c>
      <c r="C3929" s="58" t="s">
        <v>108</v>
      </c>
      <c r="D3929" s="58" t="s">
        <v>113</v>
      </c>
      <c r="E3929" s="58"/>
      <c r="F3929" s="58">
        <v>3900000</v>
      </c>
      <c r="G3929" s="58">
        <f>+IF(F3929&gt;K3929+100000,F3929-K3929,0)</f>
        <v>0</v>
      </c>
      <c r="H3929" s="58">
        <v>125111</v>
      </c>
      <c r="I3929" s="58">
        <v>0</v>
      </c>
      <c r="J3929" s="58">
        <v>0</v>
      </c>
      <c r="K3929" s="58">
        <v>4376613</v>
      </c>
      <c r="L3929" s="12" t="s">
        <v>88</v>
      </c>
      <c r="M3929" s="12" t="s">
        <v>89</v>
      </c>
      <c r="N3929" s="12" t="s">
        <v>10</v>
      </c>
      <c r="O3929" s="12">
        <v>4</v>
      </c>
      <c r="P3929" s="12">
        <v>0</v>
      </c>
      <c r="Q3929" s="12">
        <v>0</v>
      </c>
      <c r="R3929" s="12">
        <v>76606</v>
      </c>
      <c r="S3929" s="59">
        <v>8.419178082191781</v>
      </c>
      <c r="T3929" s="59">
        <v>55.413698630136984</v>
      </c>
      <c r="U3929" s="12">
        <v>1</v>
      </c>
      <c r="V3929" s="12">
        <v>3</v>
      </c>
      <c r="W3929" s="12">
        <v>2</v>
      </c>
      <c r="X3929" s="12">
        <v>3</v>
      </c>
      <c r="Y3929" s="12">
        <v>2</v>
      </c>
      <c r="Z3929" s="58">
        <v>0</v>
      </c>
      <c r="AA3929" s="58">
        <v>0</v>
      </c>
      <c r="AB3929" s="58">
        <v>0</v>
      </c>
      <c r="AC3929" s="58" t="s">
        <v>91</v>
      </c>
    </row>
    <row r="3930" spans="1:29" x14ac:dyDescent="0.3">
      <c r="A3930" s="57">
        <v>2006008608</v>
      </c>
      <c r="B3930" s="12" t="s">
        <v>3989</v>
      </c>
      <c r="C3930" s="58" t="s">
        <v>108</v>
      </c>
      <c r="D3930" s="58" t="s">
        <v>113</v>
      </c>
      <c r="E3930" s="58"/>
      <c r="F3930" s="58">
        <v>1734898</v>
      </c>
      <c r="G3930" s="58">
        <f>+IF(F3930&gt;K3930+100000,F3930-K3930,0)</f>
        <v>0</v>
      </c>
      <c r="H3930" s="58">
        <v>280000</v>
      </c>
      <c r="I3930" s="58">
        <v>0</v>
      </c>
      <c r="J3930" s="58">
        <v>0</v>
      </c>
      <c r="K3930" s="58">
        <v>4382125</v>
      </c>
      <c r="L3930" s="12" t="s">
        <v>88</v>
      </c>
      <c r="M3930" s="12" t="s">
        <v>89</v>
      </c>
      <c r="N3930" s="12" t="s">
        <v>10</v>
      </c>
      <c r="O3930" s="12">
        <v>4</v>
      </c>
      <c r="P3930" s="12">
        <v>0</v>
      </c>
      <c r="Q3930" s="12">
        <v>0</v>
      </c>
      <c r="R3930" s="12">
        <v>68307</v>
      </c>
      <c r="S3930" s="59">
        <v>9.3835616438356162</v>
      </c>
      <c r="T3930" s="59">
        <v>35.128767123287673</v>
      </c>
      <c r="U3930" s="12">
        <v>1</v>
      </c>
      <c r="V3930" s="12">
        <v>5</v>
      </c>
      <c r="W3930" s="12">
        <v>3</v>
      </c>
      <c r="X3930" s="12">
        <v>5</v>
      </c>
      <c r="Y3930" s="12">
        <v>1</v>
      </c>
      <c r="Z3930" s="58">
        <v>0</v>
      </c>
      <c r="AA3930" s="58">
        <v>0</v>
      </c>
      <c r="AB3930" s="58">
        <v>0</v>
      </c>
      <c r="AC3930" s="58" t="s">
        <v>91</v>
      </c>
    </row>
    <row r="3931" spans="1:29" x14ac:dyDescent="0.3">
      <c r="A3931" s="57">
        <v>4440404</v>
      </c>
      <c r="B3931" s="12" t="s">
        <v>3990</v>
      </c>
      <c r="C3931" s="58" t="s">
        <v>108</v>
      </c>
      <c r="D3931" s="58" t="s">
        <v>29</v>
      </c>
      <c r="E3931" s="58">
        <v>263423</v>
      </c>
      <c r="F3931" s="58">
        <v>5103915</v>
      </c>
      <c r="G3931" s="58">
        <f>+IF(F3931&gt;K3931+100000,F3931-K3931,0)</f>
        <v>717812</v>
      </c>
      <c r="H3931" s="58">
        <v>301334</v>
      </c>
      <c r="I3931" s="58">
        <v>0</v>
      </c>
      <c r="J3931" s="58">
        <v>4100000</v>
      </c>
      <c r="K3931" s="58">
        <v>4386103</v>
      </c>
      <c r="L3931" s="12" t="s">
        <v>87</v>
      </c>
      <c r="M3931" s="12" t="s">
        <v>89</v>
      </c>
      <c r="N3931" s="12" t="s">
        <v>10</v>
      </c>
      <c r="O3931" s="12">
        <v>4</v>
      </c>
      <c r="P3931" s="12">
        <v>0</v>
      </c>
      <c r="Q3931" s="12">
        <v>0</v>
      </c>
      <c r="R3931" s="12">
        <v>17380</v>
      </c>
      <c r="S3931" s="59">
        <v>7.9150684931506845</v>
      </c>
      <c r="T3931" s="59">
        <v>36.704109589041096</v>
      </c>
      <c r="U3931" s="12">
        <v>1</v>
      </c>
      <c r="V3931" s="12">
        <v>2</v>
      </c>
      <c r="W3931" s="12">
        <v>1</v>
      </c>
      <c r="X3931" s="12">
        <v>2</v>
      </c>
      <c r="Y3931" s="12">
        <v>1</v>
      </c>
      <c r="Z3931" s="58">
        <v>0</v>
      </c>
      <c r="AA3931" s="58">
        <v>0</v>
      </c>
      <c r="AB3931" s="58">
        <v>0</v>
      </c>
      <c r="AC3931" s="58" t="s">
        <v>91</v>
      </c>
    </row>
    <row r="3932" spans="1:29" x14ac:dyDescent="0.3">
      <c r="A3932" s="57">
        <v>2028226804</v>
      </c>
      <c r="B3932" s="12" t="s">
        <v>3992</v>
      </c>
      <c r="C3932" s="58" t="s">
        <v>108</v>
      </c>
      <c r="D3932" s="58" t="s">
        <v>113</v>
      </c>
      <c r="E3932" s="58">
        <v>570734</v>
      </c>
      <c r="F3932" s="58">
        <v>1741430</v>
      </c>
      <c r="G3932" s="58">
        <f>+IF(F3932&gt;K3932+100000,F3932-K3932,0)</f>
        <v>0</v>
      </c>
      <c r="H3932" s="58">
        <v>312033</v>
      </c>
      <c r="I3932" s="58">
        <v>0</v>
      </c>
      <c r="J3932" s="58">
        <v>0</v>
      </c>
      <c r="K3932" s="58">
        <v>4398058</v>
      </c>
      <c r="L3932" s="12" t="s">
        <v>88</v>
      </c>
      <c r="M3932" s="12" t="s">
        <v>89</v>
      </c>
      <c r="N3932" s="12" t="s">
        <v>10</v>
      </c>
      <c r="O3932" s="12">
        <v>4</v>
      </c>
      <c r="P3932" s="12">
        <v>0</v>
      </c>
      <c r="Q3932" s="12">
        <v>0</v>
      </c>
      <c r="R3932" s="12">
        <v>5001</v>
      </c>
      <c r="S3932" s="59">
        <v>5.4657534246575343</v>
      </c>
      <c r="T3932" s="59">
        <v>35.701369863013696</v>
      </c>
      <c r="U3932" s="12">
        <v>2</v>
      </c>
      <c r="V3932" s="12">
        <v>0</v>
      </c>
      <c r="W3932" s="12">
        <v>1</v>
      </c>
      <c r="X3932" s="12">
        <v>2</v>
      </c>
      <c r="Y3932" s="12">
        <v>4</v>
      </c>
      <c r="Z3932" s="58">
        <v>0</v>
      </c>
      <c r="AA3932" s="58">
        <v>0</v>
      </c>
      <c r="AB3932" s="58">
        <v>0</v>
      </c>
      <c r="AC3932" s="58" t="s">
        <v>91</v>
      </c>
    </row>
    <row r="3933" spans="1:29" x14ac:dyDescent="0.3">
      <c r="A3933" s="57">
        <v>806628</v>
      </c>
      <c r="B3933" s="12" t="s">
        <v>3993</v>
      </c>
      <c r="C3933" s="58" t="s">
        <v>108</v>
      </c>
      <c r="D3933" s="58" t="s">
        <v>117</v>
      </c>
      <c r="E3933" s="58">
        <v>249675464</v>
      </c>
      <c r="F3933" s="58">
        <v>23000000</v>
      </c>
      <c r="G3933" s="58">
        <f>+IF(F3933&gt;K3933+100000,F3933-K3933,0)</f>
        <v>18594227</v>
      </c>
      <c r="H3933" s="58">
        <v>1309682</v>
      </c>
      <c r="I3933" s="58">
        <v>0</v>
      </c>
      <c r="J3933" s="58">
        <v>0</v>
      </c>
      <c r="K3933" s="58">
        <v>4405773</v>
      </c>
      <c r="L3933" s="12" t="s">
        <v>88</v>
      </c>
      <c r="M3933" s="12" t="s">
        <v>89</v>
      </c>
      <c r="N3933" s="12" t="s">
        <v>10</v>
      </c>
      <c r="O3933" s="12">
        <v>4</v>
      </c>
      <c r="P3933" s="12">
        <v>0</v>
      </c>
      <c r="Q3933" s="12">
        <v>0</v>
      </c>
      <c r="R3933" s="12">
        <v>76001</v>
      </c>
      <c r="S3933" s="59">
        <v>3.6</v>
      </c>
      <c r="T3933" s="59">
        <v>44.063013698630137</v>
      </c>
      <c r="U3933" s="12">
        <v>1</v>
      </c>
      <c r="V3933" s="12">
        <v>7</v>
      </c>
      <c r="W3933" s="12">
        <v>6</v>
      </c>
      <c r="X3933" s="12">
        <v>6</v>
      </c>
      <c r="Y3933" s="12">
        <v>2</v>
      </c>
      <c r="Z3933" s="58">
        <v>0</v>
      </c>
      <c r="AA3933" s="58">
        <v>0</v>
      </c>
      <c r="AB3933" s="58">
        <v>0</v>
      </c>
      <c r="AC3933" s="58" t="s">
        <v>91</v>
      </c>
    </row>
    <row r="3934" spans="1:29" x14ac:dyDescent="0.3">
      <c r="A3934" s="57">
        <v>26088642</v>
      </c>
      <c r="B3934" s="12" t="s">
        <v>3995</v>
      </c>
      <c r="C3934" s="58" t="s">
        <v>108</v>
      </c>
      <c r="D3934" s="58" t="s">
        <v>113</v>
      </c>
      <c r="E3934" s="58">
        <v>1341829</v>
      </c>
      <c r="F3934" s="58">
        <v>4436517</v>
      </c>
      <c r="G3934" s="58">
        <f>+IF(F3934&gt;K3934+100000,F3934-K3934,0)</f>
        <v>0</v>
      </c>
      <c r="H3934" s="58">
        <v>168962</v>
      </c>
      <c r="I3934" s="58">
        <v>0</v>
      </c>
      <c r="J3934" s="58">
        <v>3893816</v>
      </c>
      <c r="K3934" s="58">
        <v>4424103</v>
      </c>
      <c r="L3934" s="12" t="s">
        <v>87</v>
      </c>
      <c r="M3934" s="12" t="s">
        <v>89</v>
      </c>
      <c r="N3934" s="12" t="s">
        <v>10</v>
      </c>
      <c r="O3934" s="12">
        <v>4</v>
      </c>
      <c r="P3934" s="12">
        <v>0</v>
      </c>
      <c r="Q3934" s="12">
        <v>0</v>
      </c>
      <c r="R3934" s="12">
        <v>76130</v>
      </c>
      <c r="S3934" s="59">
        <v>7.7972602739726025</v>
      </c>
      <c r="T3934" s="59">
        <v>57.443835616438356</v>
      </c>
      <c r="U3934" s="12">
        <v>1</v>
      </c>
      <c r="V3934" s="12">
        <v>2</v>
      </c>
      <c r="W3934" s="12">
        <v>2</v>
      </c>
      <c r="X3934" s="12">
        <v>2</v>
      </c>
      <c r="Y3934" s="12">
        <v>2</v>
      </c>
      <c r="Z3934" s="58">
        <v>0</v>
      </c>
      <c r="AA3934" s="58">
        <v>0</v>
      </c>
      <c r="AB3934" s="58">
        <v>0</v>
      </c>
      <c r="AC3934" s="58" t="s">
        <v>91</v>
      </c>
    </row>
    <row r="3935" spans="1:29" x14ac:dyDescent="0.3">
      <c r="A3935" s="57">
        <v>28446806</v>
      </c>
      <c r="B3935" s="12" t="s">
        <v>3996</v>
      </c>
      <c r="C3935" s="58" t="s">
        <v>106</v>
      </c>
      <c r="D3935" s="58" t="s">
        <v>30</v>
      </c>
      <c r="E3935" s="58">
        <v>774818</v>
      </c>
      <c r="F3935" s="58">
        <v>10867531</v>
      </c>
      <c r="G3935" s="58">
        <f>+IF(F3935&gt;K3935+100000,F3935-K3935,0)</f>
        <v>6440024</v>
      </c>
      <c r="H3935" s="58">
        <v>304081</v>
      </c>
      <c r="I3935" s="58">
        <v>0</v>
      </c>
      <c r="J3935" s="58">
        <v>3364464</v>
      </c>
      <c r="K3935" s="58">
        <v>4427507</v>
      </c>
      <c r="L3935" s="12" t="s">
        <v>87</v>
      </c>
      <c r="M3935" s="12" t="s">
        <v>89</v>
      </c>
      <c r="N3935" s="12" t="s">
        <v>10</v>
      </c>
      <c r="O3935" s="12">
        <v>4</v>
      </c>
      <c r="P3935" s="12">
        <v>0</v>
      </c>
      <c r="Q3935" s="12">
        <v>0</v>
      </c>
      <c r="R3935" s="12">
        <v>68615</v>
      </c>
      <c r="S3935" s="59">
        <v>15.8</v>
      </c>
      <c r="T3935" s="59">
        <v>50.161643835616438</v>
      </c>
      <c r="U3935" s="12">
        <v>2</v>
      </c>
      <c r="V3935" s="12">
        <v>2</v>
      </c>
      <c r="W3935" s="12">
        <v>2</v>
      </c>
      <c r="X3935" s="12">
        <v>2</v>
      </c>
      <c r="Y3935" s="12">
        <v>4</v>
      </c>
      <c r="Z3935" s="58">
        <v>0</v>
      </c>
      <c r="AA3935" s="58">
        <v>0</v>
      </c>
      <c r="AB3935" s="58">
        <v>0</v>
      </c>
      <c r="AC3935" s="58" t="s">
        <v>91</v>
      </c>
    </row>
    <row r="3936" spans="1:29" x14ac:dyDescent="0.3">
      <c r="A3936" s="57">
        <v>24820202</v>
      </c>
      <c r="B3936" s="12" t="s">
        <v>3997</v>
      </c>
      <c r="C3936" s="58" t="s">
        <v>109</v>
      </c>
      <c r="D3936" s="58" t="s">
        <v>112</v>
      </c>
      <c r="E3936" s="58"/>
      <c r="F3936" s="58"/>
      <c r="G3936" s="58">
        <f>+IF(F3936&gt;K3936+100000,F3936-K3936,0)</f>
        <v>0</v>
      </c>
      <c r="H3936" s="58"/>
      <c r="I3936" s="58"/>
      <c r="J3936" s="58"/>
      <c r="K3936" s="58">
        <v>4429973</v>
      </c>
      <c r="L3936" s="12" t="s">
        <v>91</v>
      </c>
      <c r="M3936" s="12" t="s">
        <v>91</v>
      </c>
      <c r="N3936" s="12" t="s">
        <v>91</v>
      </c>
      <c r="O3936" s="12">
        <v>4</v>
      </c>
      <c r="P3936" s="12">
        <v>0</v>
      </c>
      <c r="Q3936" s="12">
        <v>0</v>
      </c>
      <c r="R3936" s="12">
        <v>76001</v>
      </c>
      <c r="S3936" s="59">
        <v>11.336986301369864</v>
      </c>
      <c r="T3936" s="59">
        <v>49.942465753424656</v>
      </c>
      <c r="U3936" s="12">
        <v>2</v>
      </c>
      <c r="V3936" s="12">
        <v>2</v>
      </c>
      <c r="W3936" s="12">
        <v>2</v>
      </c>
      <c r="X3936" s="12">
        <v>2</v>
      </c>
      <c r="Y3936" s="12">
        <v>1</v>
      </c>
      <c r="Z3936" s="58">
        <v>0</v>
      </c>
      <c r="AA3936" s="58">
        <v>0</v>
      </c>
      <c r="AB3936" s="58">
        <v>0</v>
      </c>
      <c r="AC3936" s="58" t="s">
        <v>91</v>
      </c>
    </row>
    <row r="3937" spans="1:29" x14ac:dyDescent="0.3">
      <c r="A3937" s="57">
        <v>26020866</v>
      </c>
      <c r="B3937" s="12" t="s">
        <v>3998</v>
      </c>
      <c r="C3937" s="58" t="s">
        <v>106</v>
      </c>
      <c r="D3937" s="58" t="s">
        <v>115</v>
      </c>
      <c r="E3937" s="58"/>
      <c r="F3937" s="58">
        <v>8489789</v>
      </c>
      <c r="G3937" s="58">
        <f>+IF(F3937&gt;K3937+100000,F3937-K3937,0)</f>
        <v>4059404</v>
      </c>
      <c r="H3937" s="58">
        <v>262169</v>
      </c>
      <c r="I3937" s="58">
        <v>0</v>
      </c>
      <c r="J3937" s="58">
        <v>4000000</v>
      </c>
      <c r="K3937" s="58">
        <v>4430385</v>
      </c>
      <c r="L3937" s="12" t="s">
        <v>87</v>
      </c>
      <c r="M3937" s="12" t="s">
        <v>89</v>
      </c>
      <c r="N3937" s="12" t="s">
        <v>10</v>
      </c>
      <c r="O3937" s="12">
        <v>4</v>
      </c>
      <c r="P3937" s="12">
        <v>0</v>
      </c>
      <c r="Q3937" s="12">
        <v>0</v>
      </c>
      <c r="R3937" s="12">
        <v>76001</v>
      </c>
      <c r="S3937" s="59">
        <v>10.583561643835617</v>
      </c>
      <c r="T3937" s="59">
        <v>41.197260273972603</v>
      </c>
      <c r="U3937" s="12">
        <v>1</v>
      </c>
      <c r="V3937" s="12">
        <v>2</v>
      </c>
      <c r="W3937" s="12">
        <v>2</v>
      </c>
      <c r="X3937" s="12">
        <v>2</v>
      </c>
      <c r="Y3937" s="12">
        <v>1</v>
      </c>
      <c r="Z3937" s="58">
        <v>0</v>
      </c>
      <c r="AA3937" s="58">
        <v>0</v>
      </c>
      <c r="AB3937" s="58">
        <v>0</v>
      </c>
      <c r="AC3937" s="58" t="s">
        <v>91</v>
      </c>
    </row>
    <row r="3938" spans="1:29" x14ac:dyDescent="0.3">
      <c r="A3938" s="57">
        <v>6208468</v>
      </c>
      <c r="B3938" s="12" t="s">
        <v>3999</v>
      </c>
      <c r="C3938" s="58" t="s">
        <v>106</v>
      </c>
      <c r="D3938" s="58" t="s">
        <v>116</v>
      </c>
      <c r="E3938" s="58"/>
      <c r="F3938" s="58">
        <v>40800000</v>
      </c>
      <c r="G3938" s="58">
        <f>+IF(F3938&gt;K3938+100000,F3938-K3938,0)</f>
        <v>36347352</v>
      </c>
      <c r="H3938" s="58">
        <v>831172</v>
      </c>
      <c r="I3938" s="58">
        <v>0</v>
      </c>
      <c r="J3938" s="58">
        <v>11296166</v>
      </c>
      <c r="K3938" s="58">
        <v>4452648</v>
      </c>
      <c r="L3938" s="12" t="s">
        <v>87</v>
      </c>
      <c r="M3938" s="12" t="s">
        <v>89</v>
      </c>
      <c r="N3938" s="12" t="s">
        <v>10</v>
      </c>
      <c r="O3938" s="12">
        <v>4</v>
      </c>
      <c r="P3938" s="12">
        <v>0</v>
      </c>
      <c r="Q3938" s="12">
        <v>0</v>
      </c>
      <c r="R3938" s="12">
        <v>76001</v>
      </c>
      <c r="S3938" s="59">
        <v>3.6410958904109587</v>
      </c>
      <c r="T3938" s="59">
        <v>41.802739726027397</v>
      </c>
      <c r="U3938" s="12">
        <v>1</v>
      </c>
      <c r="V3938" s="12">
        <v>0</v>
      </c>
      <c r="W3938" s="12">
        <v>2</v>
      </c>
      <c r="X3938" s="12">
        <v>8</v>
      </c>
      <c r="Y3938" s="12">
        <v>3</v>
      </c>
      <c r="Z3938" s="58">
        <v>0</v>
      </c>
      <c r="AA3938" s="58">
        <v>0</v>
      </c>
      <c r="AB3938" s="58">
        <v>0</v>
      </c>
      <c r="AC3938" s="58" t="s">
        <v>91</v>
      </c>
    </row>
    <row r="3939" spans="1:29" x14ac:dyDescent="0.3">
      <c r="A3939" s="57">
        <v>26228808</v>
      </c>
      <c r="B3939" s="12" t="s">
        <v>4000</v>
      </c>
      <c r="C3939" s="58" t="s">
        <v>108</v>
      </c>
      <c r="D3939" s="58" t="s">
        <v>113</v>
      </c>
      <c r="E3939" s="58">
        <v>26153</v>
      </c>
      <c r="F3939" s="58">
        <v>187548</v>
      </c>
      <c r="G3939" s="58">
        <f>+IF(F3939&gt;K3939+100000,F3939-K3939,0)</f>
        <v>0</v>
      </c>
      <c r="H3939" s="58">
        <v>178770</v>
      </c>
      <c r="I3939" s="58">
        <v>0</v>
      </c>
      <c r="J3939" s="58">
        <v>0</v>
      </c>
      <c r="K3939" s="58">
        <v>4456385</v>
      </c>
      <c r="L3939" s="12" t="s">
        <v>87</v>
      </c>
      <c r="M3939" s="12" t="s">
        <v>89</v>
      </c>
      <c r="N3939" s="12" t="s">
        <v>10</v>
      </c>
      <c r="O3939" s="12">
        <v>4</v>
      </c>
      <c r="P3939" s="12">
        <v>0</v>
      </c>
      <c r="Q3939" s="12">
        <v>0</v>
      </c>
      <c r="R3939" s="12">
        <v>76606</v>
      </c>
      <c r="S3939" s="59">
        <v>10.252054794520548</v>
      </c>
      <c r="T3939" s="59">
        <v>48.602739726027394</v>
      </c>
      <c r="U3939" s="12">
        <v>1</v>
      </c>
      <c r="V3939" s="12">
        <v>2</v>
      </c>
      <c r="W3939" s="12">
        <v>2</v>
      </c>
      <c r="X3939" s="12">
        <v>2</v>
      </c>
      <c r="Y3939" s="12">
        <v>3</v>
      </c>
      <c r="Z3939" s="58">
        <v>0</v>
      </c>
      <c r="AA3939" s="58">
        <v>0</v>
      </c>
      <c r="AB3939" s="58">
        <v>0</v>
      </c>
      <c r="AC3939" s="58" t="s">
        <v>91</v>
      </c>
    </row>
    <row r="3940" spans="1:29" x14ac:dyDescent="0.3">
      <c r="A3940" s="57">
        <v>8886208</v>
      </c>
      <c r="B3940" s="12" t="s">
        <v>4001</v>
      </c>
      <c r="C3940" s="58" t="s">
        <v>108</v>
      </c>
      <c r="D3940" s="58" t="s">
        <v>113</v>
      </c>
      <c r="E3940" s="58"/>
      <c r="F3940" s="58">
        <v>1970382</v>
      </c>
      <c r="G3940" s="58">
        <f>+IF(F3940&gt;K3940+100000,F3940-K3940,0)</f>
        <v>0</v>
      </c>
      <c r="H3940" s="58">
        <v>131690</v>
      </c>
      <c r="I3940" s="58">
        <v>0</v>
      </c>
      <c r="J3940" s="58">
        <v>0</v>
      </c>
      <c r="K3940" s="58">
        <v>4468770</v>
      </c>
      <c r="L3940" s="12" t="s">
        <v>88</v>
      </c>
      <c r="M3940" s="12" t="s">
        <v>89</v>
      </c>
      <c r="N3940" s="12" t="s">
        <v>10</v>
      </c>
      <c r="O3940" s="12">
        <v>4</v>
      </c>
      <c r="P3940" s="12">
        <v>0</v>
      </c>
      <c r="Q3940" s="12">
        <v>0</v>
      </c>
      <c r="R3940" s="12">
        <v>13052</v>
      </c>
      <c r="S3940" s="59">
        <v>7.9643835616438352</v>
      </c>
      <c r="T3940" s="59">
        <v>58.69041095890411</v>
      </c>
      <c r="U3940" s="12">
        <v>1</v>
      </c>
      <c r="V3940" s="12">
        <v>2</v>
      </c>
      <c r="W3940" s="12">
        <v>1</v>
      </c>
      <c r="X3940" s="12">
        <v>2</v>
      </c>
      <c r="Y3940" s="12">
        <v>3</v>
      </c>
      <c r="Z3940" s="58">
        <v>0</v>
      </c>
      <c r="AA3940" s="58">
        <v>0</v>
      </c>
      <c r="AB3940" s="58">
        <v>0</v>
      </c>
      <c r="AC3940" s="58" t="s">
        <v>91</v>
      </c>
    </row>
    <row r="3941" spans="1:29" x14ac:dyDescent="0.3">
      <c r="A3941" s="57">
        <v>42080040</v>
      </c>
      <c r="B3941" s="12" t="s">
        <v>4003</v>
      </c>
      <c r="C3941" s="58" t="s">
        <v>108</v>
      </c>
      <c r="D3941" s="58" t="s">
        <v>113</v>
      </c>
      <c r="E3941" s="58">
        <v>1555733</v>
      </c>
      <c r="F3941" s="58">
        <v>3090735</v>
      </c>
      <c r="G3941" s="58">
        <f>+IF(F3941&gt;K3941+100000,F3941-K3941,0)</f>
        <v>0</v>
      </c>
      <c r="H3941" s="58">
        <v>164205</v>
      </c>
      <c r="I3941" s="58">
        <v>0</v>
      </c>
      <c r="J3941" s="58">
        <v>0</v>
      </c>
      <c r="K3941" s="58">
        <v>4474470</v>
      </c>
      <c r="L3941" s="12" t="s">
        <v>88</v>
      </c>
      <c r="M3941" s="12" t="s">
        <v>89</v>
      </c>
      <c r="N3941" s="12" t="s">
        <v>10</v>
      </c>
      <c r="O3941" s="12">
        <v>4</v>
      </c>
      <c r="P3941" s="12">
        <v>0</v>
      </c>
      <c r="Q3941" s="12">
        <v>0</v>
      </c>
      <c r="R3941" s="12">
        <v>76001</v>
      </c>
      <c r="S3941" s="59">
        <v>10.638356164383561</v>
      </c>
      <c r="T3941" s="59">
        <v>54.304109589041097</v>
      </c>
      <c r="U3941" s="12">
        <v>2</v>
      </c>
      <c r="V3941" s="12">
        <v>2</v>
      </c>
      <c r="W3941" s="12">
        <v>1</v>
      </c>
      <c r="X3941" s="12">
        <v>2</v>
      </c>
      <c r="Y3941" s="12">
        <v>4</v>
      </c>
      <c r="Z3941" s="58">
        <v>0</v>
      </c>
      <c r="AA3941" s="58">
        <v>0</v>
      </c>
      <c r="AB3941" s="58">
        <v>0</v>
      </c>
      <c r="AC3941" s="58" t="s">
        <v>91</v>
      </c>
    </row>
    <row r="3942" spans="1:29" x14ac:dyDescent="0.3">
      <c r="A3942" s="57">
        <v>66860200</v>
      </c>
      <c r="B3942" s="12" t="s">
        <v>4004</v>
      </c>
      <c r="C3942" s="58" t="s">
        <v>106</v>
      </c>
      <c r="D3942" s="58" t="s">
        <v>115</v>
      </c>
      <c r="E3942" s="58"/>
      <c r="F3942" s="58">
        <v>7421960</v>
      </c>
      <c r="G3942" s="58">
        <f>+IF(F3942&gt;K3942+100000,F3942-K3942,0)</f>
        <v>2946843</v>
      </c>
      <c r="H3942" s="58">
        <v>210334</v>
      </c>
      <c r="I3942" s="58">
        <v>0</v>
      </c>
      <c r="J3942" s="58">
        <v>2300000</v>
      </c>
      <c r="K3942" s="58">
        <v>4475117</v>
      </c>
      <c r="L3942" s="12" t="s">
        <v>87</v>
      </c>
      <c r="M3942" s="12" t="s">
        <v>89</v>
      </c>
      <c r="N3942" s="12" t="s">
        <v>10</v>
      </c>
      <c r="O3942" s="12">
        <v>4</v>
      </c>
      <c r="P3942" s="12">
        <v>0</v>
      </c>
      <c r="Q3942" s="12">
        <v>0</v>
      </c>
      <c r="R3942" s="12">
        <v>76520</v>
      </c>
      <c r="S3942" s="59">
        <v>10.665753424657535</v>
      </c>
      <c r="T3942" s="59">
        <v>49.241095890410961</v>
      </c>
      <c r="U3942" s="12">
        <v>2</v>
      </c>
      <c r="V3942" s="12">
        <v>2</v>
      </c>
      <c r="W3942" s="12">
        <v>2</v>
      </c>
      <c r="X3942" s="12">
        <v>2</v>
      </c>
      <c r="Y3942" s="12">
        <v>2</v>
      </c>
      <c r="Z3942" s="58">
        <v>0</v>
      </c>
      <c r="AA3942" s="58">
        <v>0</v>
      </c>
      <c r="AB3942" s="58">
        <v>0</v>
      </c>
      <c r="AC3942" s="58" t="s">
        <v>91</v>
      </c>
    </row>
    <row r="3943" spans="1:29" x14ac:dyDescent="0.3">
      <c r="A3943" s="57">
        <v>80004026</v>
      </c>
      <c r="B3943" s="12" t="s">
        <v>4005</v>
      </c>
      <c r="C3943" s="58" t="s">
        <v>108</v>
      </c>
      <c r="D3943" s="58" t="s">
        <v>29</v>
      </c>
      <c r="E3943" s="58">
        <v>623465</v>
      </c>
      <c r="F3943" s="58">
        <v>5076415</v>
      </c>
      <c r="G3943" s="58">
        <f>+IF(F3943&gt;K3943+100000,F3943-K3943,0)</f>
        <v>600814</v>
      </c>
      <c r="H3943" s="58">
        <v>257694</v>
      </c>
      <c r="I3943" s="58">
        <v>0</v>
      </c>
      <c r="J3943" s="58">
        <v>1300000</v>
      </c>
      <c r="K3943" s="58">
        <v>4475601</v>
      </c>
      <c r="L3943" s="12" t="s">
        <v>87</v>
      </c>
      <c r="M3943" s="12" t="s">
        <v>89</v>
      </c>
      <c r="N3943" s="12" t="s">
        <v>10</v>
      </c>
      <c r="O3943" s="12">
        <v>4</v>
      </c>
      <c r="P3943" s="12">
        <v>0</v>
      </c>
      <c r="Q3943" s="12">
        <v>0</v>
      </c>
      <c r="R3943" s="12">
        <v>76130</v>
      </c>
      <c r="S3943" s="59">
        <v>5.6356164383561644</v>
      </c>
      <c r="T3943" s="59">
        <v>46.134246575342466</v>
      </c>
      <c r="U3943" s="12">
        <v>1</v>
      </c>
      <c r="V3943" s="12">
        <v>0</v>
      </c>
      <c r="W3943" s="12">
        <v>1</v>
      </c>
      <c r="X3943" s="12">
        <v>2</v>
      </c>
      <c r="Y3943" s="12">
        <v>1</v>
      </c>
      <c r="Z3943" s="58">
        <v>0</v>
      </c>
      <c r="AA3943" s="58">
        <v>0</v>
      </c>
      <c r="AB3943" s="58">
        <v>0</v>
      </c>
      <c r="AC3943" s="58" t="s">
        <v>91</v>
      </c>
    </row>
    <row r="3944" spans="1:29" x14ac:dyDescent="0.3">
      <c r="A3944" s="57">
        <v>2240606264</v>
      </c>
      <c r="B3944" s="12" t="s">
        <v>4007</v>
      </c>
      <c r="C3944" s="58" t="s">
        <v>109</v>
      </c>
      <c r="D3944" s="58" t="s">
        <v>117</v>
      </c>
      <c r="E3944" s="58">
        <v>3503407</v>
      </c>
      <c r="F3944" s="58"/>
      <c r="G3944" s="58">
        <f>+IF(F3944&gt;K3944+100000,F3944-K3944,0)</f>
        <v>0</v>
      </c>
      <c r="H3944" s="58"/>
      <c r="I3944" s="58"/>
      <c r="J3944" s="58"/>
      <c r="K3944" s="58">
        <v>4497601</v>
      </c>
      <c r="L3944" s="12" t="s">
        <v>91</v>
      </c>
      <c r="M3944" s="12" t="s">
        <v>91</v>
      </c>
      <c r="N3944" s="12" t="s">
        <v>91</v>
      </c>
      <c r="O3944" s="12">
        <v>4</v>
      </c>
      <c r="P3944" s="12">
        <v>0</v>
      </c>
      <c r="Q3944" s="12">
        <v>0</v>
      </c>
      <c r="R3944" s="12">
        <v>76001</v>
      </c>
      <c r="S3944" s="59">
        <v>5.8328767123287673</v>
      </c>
      <c r="T3944" s="59">
        <v>25.663013698630138</v>
      </c>
      <c r="U3944" s="12">
        <v>2</v>
      </c>
      <c r="V3944" s="12">
        <v>5</v>
      </c>
      <c r="W3944" s="12">
        <v>2</v>
      </c>
      <c r="X3944" s="12">
        <v>4</v>
      </c>
      <c r="Y3944" s="12">
        <v>2</v>
      </c>
      <c r="Z3944" s="58">
        <v>0</v>
      </c>
      <c r="AA3944" s="58">
        <v>0</v>
      </c>
      <c r="AB3944" s="58">
        <v>0</v>
      </c>
      <c r="AC3944" s="58" t="s">
        <v>91</v>
      </c>
    </row>
    <row r="3945" spans="1:29" x14ac:dyDescent="0.3">
      <c r="A3945" s="57">
        <v>2220848662</v>
      </c>
      <c r="B3945" s="12" t="s">
        <v>4008</v>
      </c>
      <c r="C3945" s="58" t="s">
        <v>108</v>
      </c>
      <c r="D3945" s="58" t="s">
        <v>115</v>
      </c>
      <c r="E3945" s="58">
        <v>2660667</v>
      </c>
      <c r="F3945" s="58">
        <v>7456008</v>
      </c>
      <c r="G3945" s="58">
        <f>+IF(F3945&gt;K3945+100000,F3945-K3945,0)</f>
        <v>2951379</v>
      </c>
      <c r="H3945" s="58">
        <v>355533</v>
      </c>
      <c r="I3945" s="58">
        <v>0</v>
      </c>
      <c r="J3945" s="58">
        <v>1600000</v>
      </c>
      <c r="K3945" s="58">
        <v>4504629</v>
      </c>
      <c r="L3945" s="12" t="s">
        <v>87</v>
      </c>
      <c r="M3945" s="12" t="s">
        <v>89</v>
      </c>
      <c r="N3945" s="12" t="s">
        <v>10</v>
      </c>
      <c r="O3945" s="12">
        <v>4</v>
      </c>
      <c r="P3945" s="12">
        <v>0</v>
      </c>
      <c r="Q3945" s="12">
        <v>0</v>
      </c>
      <c r="R3945" s="12">
        <v>20001</v>
      </c>
      <c r="S3945" s="59">
        <v>5.1561643835616442</v>
      </c>
      <c r="T3945" s="59">
        <v>32.079452054794523</v>
      </c>
      <c r="U3945" s="12">
        <v>1</v>
      </c>
      <c r="V3945" s="12">
        <v>5</v>
      </c>
      <c r="W3945" s="12">
        <v>2</v>
      </c>
      <c r="X3945" s="12">
        <v>4</v>
      </c>
      <c r="Y3945" s="12">
        <v>1</v>
      </c>
      <c r="Z3945" s="58">
        <v>0</v>
      </c>
      <c r="AA3945" s="58">
        <v>0</v>
      </c>
      <c r="AB3945" s="58">
        <v>0</v>
      </c>
      <c r="AC3945" s="58" t="s">
        <v>91</v>
      </c>
    </row>
    <row r="3946" spans="1:29" x14ac:dyDescent="0.3">
      <c r="A3946" s="57">
        <v>2008682602</v>
      </c>
      <c r="B3946" s="12" t="s">
        <v>4009</v>
      </c>
      <c r="C3946" s="58" t="s">
        <v>109</v>
      </c>
      <c r="D3946" s="58" t="s">
        <v>112</v>
      </c>
      <c r="E3946" s="58"/>
      <c r="F3946" s="58"/>
      <c r="G3946" s="58">
        <f>+IF(F3946&gt;K3946+100000,F3946-K3946,0)</f>
        <v>0</v>
      </c>
      <c r="H3946" s="58"/>
      <c r="I3946" s="58"/>
      <c r="J3946" s="58"/>
      <c r="K3946" s="58">
        <v>4524561</v>
      </c>
      <c r="L3946" s="12" t="s">
        <v>91</v>
      </c>
      <c r="M3946" s="12" t="s">
        <v>91</v>
      </c>
      <c r="N3946" s="12" t="s">
        <v>91</v>
      </c>
      <c r="O3946" s="12">
        <v>4</v>
      </c>
      <c r="P3946" s="12">
        <v>0</v>
      </c>
      <c r="Q3946" s="12">
        <v>0</v>
      </c>
      <c r="R3946" s="12">
        <v>68001</v>
      </c>
      <c r="S3946" s="59">
        <v>1.3041095890410959</v>
      </c>
      <c r="T3946" s="59">
        <v>31.830136986301369</v>
      </c>
      <c r="U3946" s="12">
        <v>2</v>
      </c>
      <c r="V3946" s="12">
        <v>6</v>
      </c>
      <c r="W3946" s="12">
        <v>4</v>
      </c>
      <c r="X3946" s="12">
        <v>4</v>
      </c>
      <c r="Y3946" s="12">
        <v>1</v>
      </c>
      <c r="Z3946" s="58">
        <v>0</v>
      </c>
      <c r="AA3946" s="58">
        <v>0</v>
      </c>
      <c r="AB3946" s="58">
        <v>0</v>
      </c>
      <c r="AC3946" s="58" t="s">
        <v>91</v>
      </c>
    </row>
    <row r="3947" spans="1:29" x14ac:dyDescent="0.3">
      <c r="A3947" s="57">
        <v>24860640</v>
      </c>
      <c r="B3947" s="12" t="s">
        <v>4010</v>
      </c>
      <c r="C3947" s="58" t="s">
        <v>108</v>
      </c>
      <c r="D3947" s="58" t="s">
        <v>113</v>
      </c>
      <c r="E3947" s="58">
        <v>120600</v>
      </c>
      <c r="F3947" s="58">
        <v>3749518</v>
      </c>
      <c r="G3947" s="58">
        <f>+IF(F3947&gt;K3947+100000,F3947-K3947,0)</f>
        <v>0</v>
      </c>
      <c r="H3947" s="58">
        <v>284170</v>
      </c>
      <c r="I3947" s="58">
        <v>0</v>
      </c>
      <c r="J3947" s="58">
        <v>0</v>
      </c>
      <c r="K3947" s="58">
        <v>4538690</v>
      </c>
      <c r="L3947" s="12" t="s">
        <v>88</v>
      </c>
      <c r="M3947" s="12" t="s">
        <v>89</v>
      </c>
      <c r="N3947" s="12" t="s">
        <v>10</v>
      </c>
      <c r="O3947" s="12">
        <v>4</v>
      </c>
      <c r="P3947" s="12">
        <v>0</v>
      </c>
      <c r="Q3947" s="12">
        <v>0</v>
      </c>
      <c r="R3947" s="12">
        <v>68615</v>
      </c>
      <c r="S3947" s="59">
        <v>9.3424657534246567</v>
      </c>
      <c r="T3947" s="59">
        <v>40.778082191780825</v>
      </c>
      <c r="U3947" s="12">
        <v>1</v>
      </c>
      <c r="V3947" s="12">
        <v>2</v>
      </c>
      <c r="W3947" s="12">
        <v>1</v>
      </c>
      <c r="X3947" s="12">
        <v>2</v>
      </c>
      <c r="Y3947" s="12">
        <v>1</v>
      </c>
      <c r="Z3947" s="58">
        <v>0</v>
      </c>
      <c r="AA3947" s="58">
        <v>0</v>
      </c>
      <c r="AB3947" s="58">
        <v>0</v>
      </c>
      <c r="AC3947" s="58" t="s">
        <v>91</v>
      </c>
    </row>
    <row r="3948" spans="1:29" x14ac:dyDescent="0.3">
      <c r="A3948" s="57">
        <v>66840400</v>
      </c>
      <c r="B3948" s="12" t="s">
        <v>4012</v>
      </c>
      <c r="C3948" s="58" t="s">
        <v>108</v>
      </c>
      <c r="D3948" s="58" t="s">
        <v>113</v>
      </c>
      <c r="E3948" s="58">
        <v>403333</v>
      </c>
      <c r="F3948" s="58">
        <v>1062482</v>
      </c>
      <c r="G3948" s="58">
        <f>+IF(F3948&gt;K3948+100000,F3948-K3948,0)</f>
        <v>0</v>
      </c>
      <c r="H3948" s="58">
        <v>156679</v>
      </c>
      <c r="I3948" s="58">
        <v>0</v>
      </c>
      <c r="J3948" s="58">
        <v>0</v>
      </c>
      <c r="K3948" s="58">
        <v>4550757</v>
      </c>
      <c r="L3948" s="12" t="s">
        <v>88</v>
      </c>
      <c r="M3948" s="12" t="s">
        <v>89</v>
      </c>
      <c r="N3948" s="12" t="s">
        <v>10</v>
      </c>
      <c r="O3948" s="12">
        <v>4</v>
      </c>
      <c r="P3948" s="12">
        <v>0</v>
      </c>
      <c r="Q3948" s="12">
        <v>0</v>
      </c>
      <c r="R3948" s="12">
        <v>76001</v>
      </c>
      <c r="S3948" s="59">
        <v>5.7945205479452051</v>
      </c>
      <c r="T3948" s="59">
        <v>49.257534246575339</v>
      </c>
      <c r="U3948" s="12">
        <v>2</v>
      </c>
      <c r="V3948" s="12">
        <v>5</v>
      </c>
      <c r="W3948" s="12">
        <v>2</v>
      </c>
      <c r="X3948" s="12">
        <v>2</v>
      </c>
      <c r="Y3948" s="12">
        <v>2</v>
      </c>
      <c r="Z3948" s="58">
        <v>0</v>
      </c>
      <c r="AA3948" s="58">
        <v>0</v>
      </c>
      <c r="AB3948" s="58">
        <v>0</v>
      </c>
      <c r="AC3948" s="58" t="s">
        <v>91</v>
      </c>
    </row>
    <row r="3949" spans="1:29" x14ac:dyDescent="0.3">
      <c r="A3949" s="57">
        <v>2240646022</v>
      </c>
      <c r="B3949" s="12" t="s">
        <v>4013</v>
      </c>
      <c r="C3949" s="58" t="s">
        <v>106</v>
      </c>
      <c r="D3949" s="58" t="s">
        <v>30</v>
      </c>
      <c r="E3949" s="58"/>
      <c r="F3949" s="58">
        <v>13239360</v>
      </c>
      <c r="G3949" s="58">
        <f>+IF(F3949&gt;K3949+100000,F3949-K3949,0)</f>
        <v>8675775</v>
      </c>
      <c r="H3949" s="58">
        <v>352301</v>
      </c>
      <c r="I3949" s="58">
        <v>0</v>
      </c>
      <c r="J3949" s="58">
        <v>9157746</v>
      </c>
      <c r="K3949" s="58">
        <v>4563585</v>
      </c>
      <c r="L3949" s="12" t="s">
        <v>87</v>
      </c>
      <c r="M3949" s="12" t="s">
        <v>89</v>
      </c>
      <c r="N3949" s="12" t="s">
        <v>10</v>
      </c>
      <c r="O3949" s="12">
        <v>4</v>
      </c>
      <c r="P3949" s="12">
        <v>0</v>
      </c>
      <c r="Q3949" s="12">
        <v>0</v>
      </c>
      <c r="R3949" s="12">
        <v>76001</v>
      </c>
      <c r="S3949" s="59">
        <v>12.715068493150685</v>
      </c>
      <c r="T3949" s="59">
        <v>37.454794520547942</v>
      </c>
      <c r="U3949" s="12">
        <v>2</v>
      </c>
      <c r="V3949" s="12">
        <v>2</v>
      </c>
      <c r="W3949" s="12">
        <v>1</v>
      </c>
      <c r="X3949" s="12">
        <v>2</v>
      </c>
      <c r="Y3949" s="12">
        <v>1</v>
      </c>
      <c r="Z3949" s="58">
        <v>0</v>
      </c>
      <c r="AA3949" s="58">
        <v>0</v>
      </c>
      <c r="AB3949" s="58">
        <v>0</v>
      </c>
      <c r="AC3949" s="58" t="s">
        <v>91</v>
      </c>
    </row>
    <row r="3950" spans="1:29" x14ac:dyDescent="0.3">
      <c r="A3950" s="57">
        <v>42022868</v>
      </c>
      <c r="B3950" s="12" t="s">
        <v>4014</v>
      </c>
      <c r="C3950" s="58" t="s">
        <v>108</v>
      </c>
      <c r="D3950" s="58" t="s">
        <v>113</v>
      </c>
      <c r="E3950" s="58"/>
      <c r="F3950" s="58">
        <v>684983</v>
      </c>
      <c r="G3950" s="58">
        <f>+IF(F3950&gt;K3950+100000,F3950-K3950,0)</f>
        <v>0</v>
      </c>
      <c r="H3950" s="58">
        <v>83218</v>
      </c>
      <c r="I3950" s="58">
        <v>0</v>
      </c>
      <c r="J3950" s="58">
        <v>0</v>
      </c>
      <c r="K3950" s="58">
        <v>4564235</v>
      </c>
      <c r="L3950" s="12" t="s">
        <v>88</v>
      </c>
      <c r="M3950" s="12" t="s">
        <v>89</v>
      </c>
      <c r="N3950" s="12" t="s">
        <v>10</v>
      </c>
      <c r="O3950" s="12">
        <v>4</v>
      </c>
      <c r="P3950" s="12">
        <v>0</v>
      </c>
      <c r="Q3950" s="12">
        <v>0</v>
      </c>
      <c r="R3950" s="12">
        <v>76001</v>
      </c>
      <c r="S3950" s="59">
        <v>10.550684931506849</v>
      </c>
      <c r="T3950" s="59">
        <v>56.890410958904113</v>
      </c>
      <c r="U3950" s="12">
        <v>2</v>
      </c>
      <c r="V3950" s="12">
        <v>2</v>
      </c>
      <c r="W3950" s="12">
        <v>2</v>
      </c>
      <c r="X3950" s="12">
        <v>2</v>
      </c>
      <c r="Y3950" s="12">
        <v>1</v>
      </c>
      <c r="Z3950" s="58">
        <v>0</v>
      </c>
      <c r="AA3950" s="58">
        <v>0</v>
      </c>
      <c r="AB3950" s="58">
        <v>0</v>
      </c>
      <c r="AC3950" s="58" t="s">
        <v>91</v>
      </c>
    </row>
    <row r="3951" spans="1:29" x14ac:dyDescent="0.3">
      <c r="A3951" s="57">
        <v>64420822</v>
      </c>
      <c r="B3951" s="12" t="s">
        <v>4016</v>
      </c>
      <c r="C3951" s="58" t="s">
        <v>109</v>
      </c>
      <c r="D3951" s="58" t="s">
        <v>112</v>
      </c>
      <c r="E3951" s="58">
        <v>381480</v>
      </c>
      <c r="F3951" s="58"/>
      <c r="G3951" s="58">
        <f>+IF(F3951&gt;K3951+100000,F3951-K3951,0)</f>
        <v>0</v>
      </c>
      <c r="H3951" s="58"/>
      <c r="I3951" s="58"/>
      <c r="J3951" s="58"/>
      <c r="K3951" s="58">
        <v>4581898</v>
      </c>
      <c r="L3951" s="12" t="s">
        <v>91</v>
      </c>
      <c r="M3951" s="12" t="s">
        <v>91</v>
      </c>
      <c r="N3951" s="12" t="s">
        <v>91</v>
      </c>
      <c r="O3951" s="12">
        <v>4</v>
      </c>
      <c r="P3951" s="12">
        <v>0</v>
      </c>
      <c r="Q3951" s="12">
        <v>0</v>
      </c>
      <c r="R3951" s="12">
        <v>68001</v>
      </c>
      <c r="S3951" s="59">
        <v>15.597260273972603</v>
      </c>
      <c r="T3951" s="59">
        <v>57.128767123287673</v>
      </c>
      <c r="U3951" s="12">
        <v>2</v>
      </c>
      <c r="V3951" s="12">
        <v>2</v>
      </c>
      <c r="W3951" s="12">
        <v>1</v>
      </c>
      <c r="X3951" s="12">
        <v>2</v>
      </c>
      <c r="Y3951" s="12">
        <v>3</v>
      </c>
      <c r="Z3951" s="58">
        <v>0</v>
      </c>
      <c r="AA3951" s="58">
        <v>0</v>
      </c>
      <c r="AB3951" s="58">
        <v>0</v>
      </c>
      <c r="AC3951" s="58" t="s">
        <v>91</v>
      </c>
    </row>
    <row r="3952" spans="1:29" x14ac:dyDescent="0.3">
      <c r="A3952" s="57">
        <v>2008600828</v>
      </c>
      <c r="B3952" s="12" t="s">
        <v>4017</v>
      </c>
      <c r="C3952" s="58" t="s">
        <v>108</v>
      </c>
      <c r="D3952" s="58" t="s">
        <v>29</v>
      </c>
      <c r="E3952" s="58">
        <v>252167</v>
      </c>
      <c r="F3952" s="58">
        <v>4843474</v>
      </c>
      <c r="G3952" s="58">
        <f>+IF(F3952&gt;K3952+100000,F3952-K3952,0)</f>
        <v>260228</v>
      </c>
      <c r="H3952" s="58">
        <v>261989</v>
      </c>
      <c r="I3952" s="58">
        <v>0</v>
      </c>
      <c r="J3952" s="58">
        <v>3700000</v>
      </c>
      <c r="K3952" s="58">
        <v>4583246</v>
      </c>
      <c r="L3952" s="12" t="s">
        <v>87</v>
      </c>
      <c r="M3952" s="12" t="s">
        <v>89</v>
      </c>
      <c r="N3952" s="12" t="s">
        <v>10</v>
      </c>
      <c r="O3952" s="12">
        <v>4</v>
      </c>
      <c r="P3952" s="12">
        <v>0</v>
      </c>
      <c r="Q3952" s="12">
        <v>0</v>
      </c>
      <c r="R3952" s="12">
        <v>76130</v>
      </c>
      <c r="S3952" s="59">
        <v>3.3945205479452056</v>
      </c>
      <c r="T3952" s="59">
        <v>22.901369863013699</v>
      </c>
      <c r="U3952" s="12">
        <v>2</v>
      </c>
      <c r="V3952" s="12">
        <v>0</v>
      </c>
      <c r="W3952" s="12">
        <v>1</v>
      </c>
      <c r="X3952" s="12">
        <v>2</v>
      </c>
      <c r="Y3952" s="12">
        <v>3</v>
      </c>
      <c r="Z3952" s="58">
        <v>0</v>
      </c>
      <c r="AA3952" s="58">
        <v>0</v>
      </c>
      <c r="AB3952" s="58">
        <v>0</v>
      </c>
      <c r="AC3952" s="58" t="s">
        <v>91</v>
      </c>
    </row>
    <row r="3953" spans="1:29" x14ac:dyDescent="0.3">
      <c r="A3953" s="57">
        <v>24662062</v>
      </c>
      <c r="B3953" s="12" t="s">
        <v>4018</v>
      </c>
      <c r="C3953" s="58" t="s">
        <v>106</v>
      </c>
      <c r="D3953" s="58" t="s">
        <v>114</v>
      </c>
      <c r="E3953" s="58">
        <v>14657</v>
      </c>
      <c r="F3953" s="58">
        <v>6112495</v>
      </c>
      <c r="G3953" s="58">
        <f>+IF(F3953&gt;K3953+100000,F3953-K3953,0)</f>
        <v>1520227</v>
      </c>
      <c r="H3953" s="58">
        <v>310430</v>
      </c>
      <c r="I3953" s="58">
        <v>0</v>
      </c>
      <c r="J3953" s="58">
        <v>2214782</v>
      </c>
      <c r="K3953" s="58">
        <v>4592268</v>
      </c>
      <c r="L3953" s="12" t="s">
        <v>87</v>
      </c>
      <c r="M3953" s="12" t="s">
        <v>89</v>
      </c>
      <c r="N3953" s="12" t="s">
        <v>10</v>
      </c>
      <c r="O3953" s="12">
        <v>4</v>
      </c>
      <c r="P3953" s="12">
        <v>0</v>
      </c>
      <c r="Q3953" s="12">
        <v>0</v>
      </c>
      <c r="R3953" s="12">
        <v>76306</v>
      </c>
      <c r="S3953" s="59">
        <v>10.638356164383561</v>
      </c>
      <c r="T3953" s="59">
        <v>39.482191780821921</v>
      </c>
      <c r="U3953" s="12">
        <v>1</v>
      </c>
      <c r="V3953" s="12">
        <v>2</v>
      </c>
      <c r="W3953" s="12">
        <v>2</v>
      </c>
      <c r="X3953" s="12">
        <v>2</v>
      </c>
      <c r="Y3953" s="12">
        <v>1</v>
      </c>
      <c r="Z3953" s="58">
        <v>0</v>
      </c>
      <c r="AA3953" s="58">
        <v>0</v>
      </c>
      <c r="AB3953" s="58">
        <v>0</v>
      </c>
      <c r="AC3953" s="58" t="s">
        <v>91</v>
      </c>
    </row>
    <row r="3954" spans="1:29" x14ac:dyDescent="0.3">
      <c r="A3954" s="57">
        <v>2224622682</v>
      </c>
      <c r="B3954" s="12" t="s">
        <v>4019</v>
      </c>
      <c r="C3954" s="58" t="s">
        <v>108</v>
      </c>
      <c r="D3954" s="58" t="s">
        <v>114</v>
      </c>
      <c r="E3954" s="58">
        <v>2624907</v>
      </c>
      <c r="F3954" s="58">
        <v>5620500</v>
      </c>
      <c r="G3954" s="58">
        <f>+IF(F3954&gt;K3954+100000,F3954-K3954,0)</f>
        <v>1023553</v>
      </c>
      <c r="H3954" s="58">
        <v>136830</v>
      </c>
      <c r="I3954" s="58">
        <v>0</v>
      </c>
      <c r="J3954" s="58">
        <v>0</v>
      </c>
      <c r="K3954" s="58">
        <v>4596947</v>
      </c>
      <c r="L3954" s="12" t="s">
        <v>88</v>
      </c>
      <c r="M3954" s="12" t="s">
        <v>89</v>
      </c>
      <c r="N3954" s="12" t="s">
        <v>10</v>
      </c>
      <c r="O3954" s="12">
        <v>4</v>
      </c>
      <c r="P3954" s="12">
        <v>0</v>
      </c>
      <c r="Q3954" s="12">
        <v>0</v>
      </c>
      <c r="R3954" s="12">
        <v>76130</v>
      </c>
      <c r="S3954" s="59">
        <v>10.164383561643836</v>
      </c>
      <c r="T3954" s="59">
        <v>36.172602739726024</v>
      </c>
      <c r="U3954" s="12">
        <v>2</v>
      </c>
      <c r="V3954" s="12">
        <v>1</v>
      </c>
      <c r="W3954" s="12">
        <v>2</v>
      </c>
      <c r="X3954" s="12">
        <v>2</v>
      </c>
      <c r="Y3954" s="12">
        <v>1</v>
      </c>
      <c r="Z3954" s="58">
        <v>0</v>
      </c>
      <c r="AA3954" s="58">
        <v>0</v>
      </c>
      <c r="AB3954" s="58">
        <v>0</v>
      </c>
      <c r="AC3954" s="58" t="s">
        <v>91</v>
      </c>
    </row>
    <row r="3955" spans="1:29" x14ac:dyDescent="0.3">
      <c r="A3955" s="57">
        <v>2224640868</v>
      </c>
      <c r="B3955" s="12" t="s">
        <v>4020</v>
      </c>
      <c r="C3955" s="58" t="s">
        <v>106</v>
      </c>
      <c r="D3955" s="58" t="s">
        <v>114</v>
      </c>
      <c r="E3955" s="58">
        <v>221484</v>
      </c>
      <c r="F3955" s="58">
        <v>6443219</v>
      </c>
      <c r="G3955" s="58">
        <f>+IF(F3955&gt;K3955+100000,F3955-K3955,0)</f>
        <v>1834806</v>
      </c>
      <c r="H3955" s="58">
        <v>181231</v>
      </c>
      <c r="I3955" s="58">
        <v>0</v>
      </c>
      <c r="J3955" s="58">
        <v>3100000</v>
      </c>
      <c r="K3955" s="58">
        <v>4608413</v>
      </c>
      <c r="L3955" s="12" t="s">
        <v>87</v>
      </c>
      <c r="M3955" s="12" t="s">
        <v>89</v>
      </c>
      <c r="N3955" s="12" t="s">
        <v>10</v>
      </c>
      <c r="O3955" s="12">
        <v>4</v>
      </c>
      <c r="P3955" s="12">
        <v>0</v>
      </c>
      <c r="Q3955" s="12">
        <v>0</v>
      </c>
      <c r="R3955" s="12">
        <v>76520</v>
      </c>
      <c r="S3955" s="59">
        <v>10.915068493150685</v>
      </c>
      <c r="T3955" s="59">
        <v>32.81095890410959</v>
      </c>
      <c r="U3955" s="12">
        <v>2</v>
      </c>
      <c r="V3955" s="12">
        <v>2</v>
      </c>
      <c r="W3955" s="12">
        <v>2</v>
      </c>
      <c r="X3955" s="12">
        <v>2</v>
      </c>
      <c r="Y3955" s="12">
        <v>2</v>
      </c>
      <c r="Z3955" s="58">
        <v>0</v>
      </c>
      <c r="AA3955" s="58">
        <v>0</v>
      </c>
      <c r="AB3955" s="58">
        <v>0</v>
      </c>
      <c r="AC3955" s="58" t="s">
        <v>91</v>
      </c>
    </row>
    <row r="3956" spans="1:29" x14ac:dyDescent="0.3">
      <c r="A3956" s="57">
        <v>68042880</v>
      </c>
      <c r="B3956" s="12" t="s">
        <v>4022</v>
      </c>
      <c r="C3956" s="58" t="s">
        <v>109</v>
      </c>
      <c r="D3956" s="58" t="s">
        <v>112</v>
      </c>
      <c r="E3956" s="58">
        <v>92152</v>
      </c>
      <c r="F3956" s="58"/>
      <c r="G3956" s="58">
        <f>+IF(F3956&gt;K3956+100000,F3956-K3956,0)</f>
        <v>0</v>
      </c>
      <c r="H3956" s="58"/>
      <c r="I3956" s="58"/>
      <c r="J3956" s="58"/>
      <c r="K3956" s="58">
        <v>4621079</v>
      </c>
      <c r="L3956" s="12" t="s">
        <v>91</v>
      </c>
      <c r="M3956" s="12" t="s">
        <v>91</v>
      </c>
      <c r="N3956" s="12" t="s">
        <v>91</v>
      </c>
      <c r="O3956" s="12">
        <v>4</v>
      </c>
      <c r="P3956" s="12">
        <v>0</v>
      </c>
      <c r="Q3956" s="12">
        <v>0</v>
      </c>
      <c r="R3956" s="12">
        <v>76001</v>
      </c>
      <c r="S3956" s="59">
        <v>7.7260273972602738</v>
      </c>
      <c r="T3956" s="59">
        <v>36.016438356164386</v>
      </c>
      <c r="U3956" s="12">
        <v>2</v>
      </c>
      <c r="V3956" s="12">
        <v>1</v>
      </c>
      <c r="W3956" s="12">
        <v>2</v>
      </c>
      <c r="X3956" s="12">
        <v>2</v>
      </c>
      <c r="Y3956" s="12">
        <v>1</v>
      </c>
      <c r="Z3956" s="58">
        <v>0</v>
      </c>
      <c r="AA3956" s="58">
        <v>0</v>
      </c>
      <c r="AB3956" s="58">
        <v>0</v>
      </c>
      <c r="AC3956" s="58" t="s">
        <v>91</v>
      </c>
    </row>
    <row r="3957" spans="1:29" x14ac:dyDescent="0.3">
      <c r="A3957" s="57">
        <v>2244820826</v>
      </c>
      <c r="B3957" s="12" t="s">
        <v>4023</v>
      </c>
      <c r="C3957" s="58" t="s">
        <v>109</v>
      </c>
      <c r="D3957" s="58" t="s">
        <v>112</v>
      </c>
      <c r="E3957" s="58"/>
      <c r="F3957" s="58"/>
      <c r="G3957" s="58">
        <f>+IF(F3957&gt;K3957+100000,F3957-K3957,0)</f>
        <v>0</v>
      </c>
      <c r="H3957" s="58"/>
      <c r="I3957" s="58"/>
      <c r="J3957" s="58"/>
      <c r="K3957" s="58">
        <v>4632403</v>
      </c>
      <c r="L3957" s="12" t="s">
        <v>91</v>
      </c>
      <c r="M3957" s="12" t="s">
        <v>91</v>
      </c>
      <c r="N3957" s="12" t="s">
        <v>91</v>
      </c>
      <c r="O3957" s="12">
        <v>4</v>
      </c>
      <c r="P3957" s="12">
        <v>0</v>
      </c>
      <c r="Q3957" s="12">
        <v>0</v>
      </c>
      <c r="R3957" s="12">
        <v>76001</v>
      </c>
      <c r="S3957" s="59">
        <v>5.5534246575342463</v>
      </c>
      <c r="T3957" s="59">
        <v>31.942465753424656</v>
      </c>
      <c r="U3957" s="12">
        <v>1</v>
      </c>
      <c r="V3957" s="12">
        <v>0</v>
      </c>
      <c r="W3957" s="12">
        <v>1</v>
      </c>
      <c r="X3957" s="12">
        <v>3</v>
      </c>
      <c r="Y3957" s="12">
        <v>1</v>
      </c>
      <c r="Z3957" s="58">
        <v>0</v>
      </c>
      <c r="AA3957" s="58">
        <v>0</v>
      </c>
      <c r="AB3957" s="58">
        <v>0</v>
      </c>
      <c r="AC3957" s="58" t="s">
        <v>91</v>
      </c>
    </row>
    <row r="3958" spans="1:29" x14ac:dyDescent="0.3">
      <c r="A3958" s="57">
        <v>84246644</v>
      </c>
      <c r="B3958" s="12" t="s">
        <v>4024</v>
      </c>
      <c r="C3958" s="58" t="s">
        <v>108</v>
      </c>
      <c r="D3958" s="58" t="s">
        <v>113</v>
      </c>
      <c r="E3958" s="58">
        <v>83277</v>
      </c>
      <c r="F3958" s="58">
        <v>4348730</v>
      </c>
      <c r="G3958" s="58">
        <f>+IF(F3958&gt;K3958+100000,F3958-K3958,0)</f>
        <v>0</v>
      </c>
      <c r="H3958" s="58">
        <v>490635</v>
      </c>
      <c r="I3958" s="58">
        <v>0</v>
      </c>
      <c r="J3958" s="58">
        <v>0</v>
      </c>
      <c r="K3958" s="58">
        <v>4636520</v>
      </c>
      <c r="L3958" s="12" t="s">
        <v>88</v>
      </c>
      <c r="M3958" s="12" t="s">
        <v>89</v>
      </c>
      <c r="N3958" s="12" t="s">
        <v>10</v>
      </c>
      <c r="O3958" s="12">
        <v>4</v>
      </c>
      <c r="P3958" s="12">
        <v>0</v>
      </c>
      <c r="Q3958" s="12">
        <v>0</v>
      </c>
      <c r="R3958" s="12">
        <v>13001</v>
      </c>
      <c r="S3958" s="59">
        <v>10.093150684931507</v>
      </c>
      <c r="T3958" s="59">
        <v>50.643835616438359</v>
      </c>
      <c r="U3958" s="12">
        <v>1</v>
      </c>
      <c r="V3958" s="12">
        <v>2</v>
      </c>
      <c r="W3958" s="12">
        <v>2</v>
      </c>
      <c r="X3958" s="12">
        <v>2</v>
      </c>
      <c r="Y3958" s="12">
        <v>2</v>
      </c>
      <c r="Z3958" s="58">
        <v>0</v>
      </c>
      <c r="AA3958" s="58">
        <v>0</v>
      </c>
      <c r="AB3958" s="58">
        <v>0</v>
      </c>
      <c r="AC3958" s="58" t="s">
        <v>91</v>
      </c>
    </row>
    <row r="3959" spans="1:29" x14ac:dyDescent="0.3">
      <c r="A3959" s="57">
        <v>44662080</v>
      </c>
      <c r="B3959" s="12" t="s">
        <v>4025</v>
      </c>
      <c r="C3959" s="58" t="s">
        <v>109</v>
      </c>
      <c r="D3959" s="58" t="s">
        <v>117</v>
      </c>
      <c r="E3959" s="58">
        <v>5911548</v>
      </c>
      <c r="F3959" s="58"/>
      <c r="G3959" s="58">
        <f>+IF(F3959&gt;K3959+100000,F3959-K3959,0)</f>
        <v>0</v>
      </c>
      <c r="H3959" s="58"/>
      <c r="I3959" s="58"/>
      <c r="J3959" s="58"/>
      <c r="K3959" s="58">
        <v>4642757</v>
      </c>
      <c r="L3959" s="12" t="s">
        <v>91</v>
      </c>
      <c r="M3959" s="12" t="s">
        <v>91</v>
      </c>
      <c r="N3959" s="12" t="s">
        <v>91</v>
      </c>
      <c r="O3959" s="12">
        <v>4</v>
      </c>
      <c r="P3959" s="12">
        <v>0</v>
      </c>
      <c r="Q3959" s="12">
        <v>0</v>
      </c>
      <c r="R3959" s="12">
        <v>13001</v>
      </c>
      <c r="S3959" s="59">
        <v>6.2520547945205482</v>
      </c>
      <c r="T3959" s="59">
        <v>50.230136986301368</v>
      </c>
      <c r="U3959" s="12">
        <v>2</v>
      </c>
      <c r="V3959" s="12">
        <v>4</v>
      </c>
      <c r="W3959" s="12">
        <v>2</v>
      </c>
      <c r="X3959" s="12">
        <v>3</v>
      </c>
      <c r="Y3959" s="12">
        <v>1</v>
      </c>
      <c r="Z3959" s="58">
        <v>0</v>
      </c>
      <c r="AA3959" s="58">
        <v>0</v>
      </c>
      <c r="AB3959" s="58">
        <v>0</v>
      </c>
      <c r="AC3959" s="58" t="s">
        <v>91</v>
      </c>
    </row>
    <row r="3960" spans="1:29" x14ac:dyDescent="0.3">
      <c r="A3960" s="57">
        <v>4062602</v>
      </c>
      <c r="B3960" s="12" t="s">
        <v>4026</v>
      </c>
      <c r="C3960" s="58" t="s">
        <v>109</v>
      </c>
      <c r="D3960" s="58" t="s">
        <v>112</v>
      </c>
      <c r="E3960" s="58"/>
      <c r="F3960" s="58"/>
      <c r="G3960" s="58">
        <f>+IF(F3960&gt;K3960+100000,F3960-K3960,0)</f>
        <v>0</v>
      </c>
      <c r="H3960" s="58"/>
      <c r="I3960" s="58"/>
      <c r="J3960" s="58"/>
      <c r="K3960" s="58">
        <v>4642920</v>
      </c>
      <c r="L3960" s="12" t="s">
        <v>91</v>
      </c>
      <c r="M3960" s="12" t="s">
        <v>91</v>
      </c>
      <c r="N3960" s="12" t="s">
        <v>91</v>
      </c>
      <c r="O3960" s="12">
        <v>4</v>
      </c>
      <c r="P3960" s="12">
        <v>0</v>
      </c>
      <c r="Q3960" s="12">
        <v>0</v>
      </c>
      <c r="R3960" s="12">
        <v>76001</v>
      </c>
      <c r="S3960" s="59">
        <v>2.6438356164383561</v>
      </c>
      <c r="T3960" s="59">
        <v>38.854794520547948</v>
      </c>
      <c r="U3960" s="12">
        <v>1</v>
      </c>
      <c r="V3960" s="12">
        <v>0</v>
      </c>
      <c r="W3960" s="12">
        <v>1</v>
      </c>
      <c r="X3960" s="12">
        <v>7</v>
      </c>
      <c r="Y3960" s="12">
        <v>3</v>
      </c>
      <c r="Z3960" s="58">
        <v>0</v>
      </c>
      <c r="AA3960" s="58">
        <v>0</v>
      </c>
      <c r="AB3960" s="58">
        <v>0</v>
      </c>
      <c r="AC3960" s="58" t="s">
        <v>91</v>
      </c>
    </row>
    <row r="3961" spans="1:29" x14ac:dyDescent="0.3">
      <c r="A3961" s="57">
        <v>66060808</v>
      </c>
      <c r="B3961" s="12" t="s">
        <v>4027</v>
      </c>
      <c r="C3961" s="58" t="s">
        <v>108</v>
      </c>
      <c r="D3961" s="58" t="s">
        <v>113</v>
      </c>
      <c r="E3961" s="58">
        <v>2349</v>
      </c>
      <c r="F3961" s="58">
        <v>2965547</v>
      </c>
      <c r="G3961" s="58">
        <f>+IF(F3961&gt;K3961+100000,F3961-K3961,0)</f>
        <v>0</v>
      </c>
      <c r="H3961" s="58">
        <v>250116.00000000003</v>
      </c>
      <c r="I3961" s="58">
        <v>0</v>
      </c>
      <c r="J3961" s="58">
        <v>6000000</v>
      </c>
      <c r="K3961" s="58">
        <v>4646858</v>
      </c>
      <c r="L3961" s="12" t="s">
        <v>87</v>
      </c>
      <c r="M3961" s="12" t="s">
        <v>89</v>
      </c>
      <c r="N3961" s="12" t="s">
        <v>10</v>
      </c>
      <c r="O3961" s="12">
        <v>4</v>
      </c>
      <c r="P3961" s="12">
        <v>0</v>
      </c>
      <c r="Q3961" s="12">
        <v>0</v>
      </c>
      <c r="R3961" s="12">
        <v>76130</v>
      </c>
      <c r="S3961" s="59">
        <v>11.536986301369863</v>
      </c>
      <c r="T3961" s="59">
        <v>42.446575342465756</v>
      </c>
      <c r="U3961" s="12">
        <v>2</v>
      </c>
      <c r="V3961" s="12">
        <v>2</v>
      </c>
      <c r="W3961" s="12">
        <v>2</v>
      </c>
      <c r="X3961" s="12">
        <v>2</v>
      </c>
      <c r="Y3961" s="12">
        <v>1</v>
      </c>
      <c r="Z3961" s="58">
        <v>0</v>
      </c>
      <c r="AA3961" s="58">
        <v>0</v>
      </c>
      <c r="AB3961" s="58">
        <v>0</v>
      </c>
      <c r="AC3961" s="58" t="s">
        <v>91</v>
      </c>
    </row>
    <row r="3962" spans="1:29" x14ac:dyDescent="0.3">
      <c r="A3962" s="57">
        <v>62880608</v>
      </c>
      <c r="B3962" s="12" t="s">
        <v>4028</v>
      </c>
      <c r="C3962" s="58" t="s">
        <v>106</v>
      </c>
      <c r="D3962" s="58" t="s">
        <v>30</v>
      </c>
      <c r="E3962" s="58">
        <v>450064</v>
      </c>
      <c r="F3962" s="58">
        <v>13638430</v>
      </c>
      <c r="G3962" s="58">
        <f>+IF(F3962&gt;K3962+100000,F3962-K3962,0)</f>
        <v>8986195</v>
      </c>
      <c r="H3962" s="58">
        <v>359785</v>
      </c>
      <c r="I3962" s="58">
        <v>0</v>
      </c>
      <c r="J3962" s="58">
        <v>4973660</v>
      </c>
      <c r="K3962" s="58">
        <v>4652235</v>
      </c>
      <c r="L3962" s="12" t="s">
        <v>87</v>
      </c>
      <c r="M3962" s="12" t="s">
        <v>89</v>
      </c>
      <c r="N3962" s="12" t="s">
        <v>10</v>
      </c>
      <c r="O3962" s="12">
        <v>4</v>
      </c>
      <c r="P3962" s="12">
        <v>0</v>
      </c>
      <c r="Q3962" s="12">
        <v>0</v>
      </c>
      <c r="R3962" s="12">
        <v>11001</v>
      </c>
      <c r="S3962" s="59">
        <v>10.167123287671233</v>
      </c>
      <c r="T3962" s="59">
        <v>41.257534246575339</v>
      </c>
      <c r="U3962" s="12">
        <v>2</v>
      </c>
      <c r="V3962" s="12">
        <v>2</v>
      </c>
      <c r="W3962" s="12">
        <v>3</v>
      </c>
      <c r="X3962" s="12">
        <v>2</v>
      </c>
      <c r="Y3962" s="12">
        <v>3</v>
      </c>
      <c r="Z3962" s="58">
        <v>0</v>
      </c>
      <c r="AA3962" s="58">
        <v>0</v>
      </c>
      <c r="AB3962" s="58">
        <v>0</v>
      </c>
      <c r="AC3962" s="58" t="s">
        <v>91</v>
      </c>
    </row>
    <row r="3963" spans="1:29" x14ac:dyDescent="0.3">
      <c r="A3963" s="57">
        <v>6646240</v>
      </c>
      <c r="B3963" s="12" t="s">
        <v>4029</v>
      </c>
      <c r="C3963" s="58" t="s">
        <v>109</v>
      </c>
      <c r="D3963" s="58" t="s">
        <v>112</v>
      </c>
      <c r="E3963" s="58"/>
      <c r="F3963" s="58"/>
      <c r="G3963" s="58">
        <f>+IF(F3963&gt;K3963+100000,F3963-K3963,0)</f>
        <v>0</v>
      </c>
      <c r="H3963" s="58"/>
      <c r="I3963" s="58"/>
      <c r="J3963" s="58"/>
      <c r="K3963" s="58">
        <v>4656517</v>
      </c>
      <c r="L3963" s="12" t="s">
        <v>91</v>
      </c>
      <c r="M3963" s="12" t="s">
        <v>91</v>
      </c>
      <c r="N3963" s="12" t="s">
        <v>91</v>
      </c>
      <c r="O3963" s="12">
        <v>4</v>
      </c>
      <c r="P3963" s="12">
        <v>0</v>
      </c>
      <c r="Q3963" s="12">
        <v>0</v>
      </c>
      <c r="R3963" s="12">
        <v>76130</v>
      </c>
      <c r="S3963" s="59">
        <v>10.123287671232877</v>
      </c>
      <c r="T3963" s="59">
        <v>54.764383561643832</v>
      </c>
      <c r="U3963" s="12">
        <v>1</v>
      </c>
      <c r="V3963" s="12">
        <v>1</v>
      </c>
      <c r="W3963" s="12">
        <v>2</v>
      </c>
      <c r="X3963" s="12">
        <v>2</v>
      </c>
      <c r="Y3963" s="12">
        <v>3</v>
      </c>
      <c r="Z3963" s="58">
        <v>0</v>
      </c>
      <c r="AA3963" s="58">
        <v>0</v>
      </c>
      <c r="AB3963" s="58">
        <v>0</v>
      </c>
      <c r="AC3963" s="58" t="s">
        <v>91</v>
      </c>
    </row>
    <row r="3964" spans="1:29" x14ac:dyDescent="0.3">
      <c r="A3964" s="57">
        <v>26088026</v>
      </c>
      <c r="B3964" s="12" t="s">
        <v>4030</v>
      </c>
      <c r="C3964" s="58" t="s">
        <v>108</v>
      </c>
      <c r="D3964" s="58" t="s">
        <v>113</v>
      </c>
      <c r="E3964" s="58"/>
      <c r="F3964" s="58">
        <v>1130648</v>
      </c>
      <c r="G3964" s="58">
        <f>+IF(F3964&gt;K3964+100000,F3964-K3964,0)</f>
        <v>0</v>
      </c>
      <c r="H3964" s="58">
        <v>91921</v>
      </c>
      <c r="I3964" s="58">
        <v>0</v>
      </c>
      <c r="J3964" s="58">
        <v>0</v>
      </c>
      <c r="K3964" s="58">
        <v>4661945</v>
      </c>
      <c r="L3964" s="12" t="s">
        <v>88</v>
      </c>
      <c r="M3964" s="12" t="s">
        <v>89</v>
      </c>
      <c r="N3964" s="12" t="s">
        <v>10</v>
      </c>
      <c r="O3964" s="12">
        <v>4</v>
      </c>
      <c r="P3964" s="12">
        <v>0</v>
      </c>
      <c r="Q3964" s="12">
        <v>0</v>
      </c>
      <c r="R3964" s="12">
        <v>76130</v>
      </c>
      <c r="S3964" s="59">
        <v>7.912328767123288</v>
      </c>
      <c r="T3964" s="59">
        <v>59.082191780821915</v>
      </c>
      <c r="U3964" s="12">
        <v>1</v>
      </c>
      <c r="V3964" s="12">
        <v>2</v>
      </c>
      <c r="W3964" s="12">
        <v>2</v>
      </c>
      <c r="X3964" s="12">
        <v>2</v>
      </c>
      <c r="Y3964" s="12">
        <v>2</v>
      </c>
      <c r="Z3964" s="58">
        <v>0</v>
      </c>
      <c r="AA3964" s="58">
        <v>0</v>
      </c>
      <c r="AB3964" s="58">
        <v>0</v>
      </c>
      <c r="AC3964" s="58" t="s">
        <v>91</v>
      </c>
    </row>
    <row r="3965" spans="1:29" x14ac:dyDescent="0.3">
      <c r="A3965" s="57">
        <v>2240604882</v>
      </c>
      <c r="B3965" s="12" t="s">
        <v>4031</v>
      </c>
      <c r="C3965" s="58" t="s">
        <v>106</v>
      </c>
      <c r="D3965" s="58" t="s">
        <v>115</v>
      </c>
      <c r="E3965" s="58">
        <v>245291</v>
      </c>
      <c r="F3965" s="58">
        <v>9187025</v>
      </c>
      <c r="G3965" s="58">
        <f>+IF(F3965&gt;K3965+100000,F3965-K3965,0)</f>
        <v>4522412</v>
      </c>
      <c r="H3965" s="58">
        <v>215052</v>
      </c>
      <c r="I3965" s="58">
        <v>0</v>
      </c>
      <c r="J3965" s="58">
        <v>7716000</v>
      </c>
      <c r="K3965" s="58">
        <v>4664613</v>
      </c>
      <c r="L3965" s="12" t="s">
        <v>87</v>
      </c>
      <c r="M3965" s="12" t="s">
        <v>89</v>
      </c>
      <c r="N3965" s="12" t="s">
        <v>10</v>
      </c>
      <c r="O3965" s="12">
        <v>4</v>
      </c>
      <c r="P3965" s="12">
        <v>0</v>
      </c>
      <c r="Q3965" s="12">
        <v>0</v>
      </c>
      <c r="R3965" s="12">
        <v>76130</v>
      </c>
      <c r="S3965" s="59">
        <v>8.419178082191781</v>
      </c>
      <c r="T3965" s="59">
        <v>34.424657534246577</v>
      </c>
      <c r="U3965" s="12">
        <v>2</v>
      </c>
      <c r="V3965" s="12">
        <v>2</v>
      </c>
      <c r="W3965" s="12">
        <v>1</v>
      </c>
      <c r="X3965" s="12">
        <v>2</v>
      </c>
      <c r="Y3965" s="12">
        <v>1</v>
      </c>
      <c r="Z3965" s="58">
        <v>0</v>
      </c>
      <c r="AA3965" s="58">
        <v>0</v>
      </c>
      <c r="AB3965" s="58">
        <v>0</v>
      </c>
      <c r="AC3965" s="58" t="s">
        <v>91</v>
      </c>
    </row>
    <row r="3966" spans="1:29" x14ac:dyDescent="0.3">
      <c r="A3966" s="57">
        <v>88462804</v>
      </c>
      <c r="B3966" s="12" t="s">
        <v>4032</v>
      </c>
      <c r="C3966" s="58" t="s">
        <v>108</v>
      </c>
      <c r="D3966" s="58" t="s">
        <v>113</v>
      </c>
      <c r="E3966" s="58">
        <v>44736</v>
      </c>
      <c r="F3966" s="58">
        <v>1073916</v>
      </c>
      <c r="G3966" s="58">
        <f>+IF(F3966&gt;K3966+100000,F3966-K3966,0)</f>
        <v>0</v>
      </c>
      <c r="H3966" s="58">
        <v>97932</v>
      </c>
      <c r="I3966" s="58">
        <v>0</v>
      </c>
      <c r="J3966" s="58">
        <v>0</v>
      </c>
      <c r="K3966" s="58">
        <v>4669522</v>
      </c>
      <c r="L3966" s="12" t="s">
        <v>88</v>
      </c>
      <c r="M3966" s="12" t="s">
        <v>89</v>
      </c>
      <c r="N3966" s="12" t="s">
        <v>10</v>
      </c>
      <c r="O3966" s="12">
        <v>4</v>
      </c>
      <c r="P3966" s="12">
        <v>0</v>
      </c>
      <c r="Q3966" s="12">
        <v>4</v>
      </c>
      <c r="R3966" s="12">
        <v>76520</v>
      </c>
      <c r="S3966" s="59">
        <v>1.3753424657534246</v>
      </c>
      <c r="T3966" s="59">
        <v>58.265753424657532</v>
      </c>
      <c r="U3966" s="12">
        <v>1</v>
      </c>
      <c r="V3966" s="12">
        <v>2</v>
      </c>
      <c r="W3966" s="12">
        <v>1</v>
      </c>
      <c r="X3966" s="12">
        <v>2</v>
      </c>
      <c r="Y3966" s="12">
        <v>2</v>
      </c>
      <c r="Z3966" s="58">
        <v>0</v>
      </c>
      <c r="AA3966" s="58">
        <v>0</v>
      </c>
      <c r="AB3966" s="58">
        <v>0</v>
      </c>
      <c r="AC3966" s="58" t="s">
        <v>91</v>
      </c>
    </row>
    <row r="3967" spans="1:29" x14ac:dyDescent="0.3">
      <c r="A3967" s="57">
        <v>66860000</v>
      </c>
      <c r="B3967" s="12" t="s">
        <v>4033</v>
      </c>
      <c r="C3967" s="58" t="s">
        <v>108</v>
      </c>
      <c r="D3967" s="58" t="s">
        <v>113</v>
      </c>
      <c r="E3967" s="58">
        <v>831678</v>
      </c>
      <c r="F3967" s="58">
        <v>509957</v>
      </c>
      <c r="G3967" s="58">
        <f>+IF(F3967&gt;K3967+100000,F3967-K3967,0)</f>
        <v>0</v>
      </c>
      <c r="H3967" s="58">
        <v>104453</v>
      </c>
      <c r="I3967" s="58">
        <v>0</v>
      </c>
      <c r="J3967" s="58">
        <v>0</v>
      </c>
      <c r="K3967" s="58">
        <v>4679557</v>
      </c>
      <c r="L3967" s="12" t="s">
        <v>88</v>
      </c>
      <c r="M3967" s="12" t="s">
        <v>89</v>
      </c>
      <c r="N3967" s="12" t="s">
        <v>10</v>
      </c>
      <c r="O3967" s="12">
        <v>4</v>
      </c>
      <c r="P3967" s="12">
        <v>0</v>
      </c>
      <c r="Q3967" s="12">
        <v>0</v>
      </c>
      <c r="R3967" s="12">
        <v>76001</v>
      </c>
      <c r="S3967" s="59">
        <v>5.4657534246575343</v>
      </c>
      <c r="T3967" s="59">
        <v>46.632876712328766</v>
      </c>
      <c r="U3967" s="12">
        <v>2</v>
      </c>
      <c r="V3967" s="12">
        <v>3</v>
      </c>
      <c r="W3967" s="12">
        <v>2</v>
      </c>
      <c r="X3967" s="12">
        <v>3</v>
      </c>
      <c r="Y3967" s="12">
        <v>1</v>
      </c>
      <c r="Z3967" s="58">
        <v>0</v>
      </c>
      <c r="AA3967" s="58">
        <v>0</v>
      </c>
      <c r="AB3967" s="58">
        <v>0</v>
      </c>
      <c r="AC3967" s="58" t="s">
        <v>91</v>
      </c>
    </row>
    <row r="3968" spans="1:29" x14ac:dyDescent="0.3">
      <c r="A3968" s="57">
        <v>62068806</v>
      </c>
      <c r="B3968" s="12" t="s">
        <v>4035</v>
      </c>
      <c r="C3968" s="58" t="s">
        <v>109</v>
      </c>
      <c r="D3968" s="58" t="s">
        <v>112</v>
      </c>
      <c r="E3968" s="58">
        <v>1371333</v>
      </c>
      <c r="F3968" s="58"/>
      <c r="G3968" s="58">
        <f>+IF(F3968&gt;K3968+100000,F3968-K3968,0)</f>
        <v>0</v>
      </c>
      <c r="H3968" s="58"/>
      <c r="I3968" s="58"/>
      <c r="J3968" s="58"/>
      <c r="K3968" s="58">
        <v>4687023</v>
      </c>
      <c r="L3968" s="12" t="s">
        <v>91</v>
      </c>
      <c r="M3968" s="12" t="s">
        <v>91</v>
      </c>
      <c r="N3968" s="12" t="s">
        <v>91</v>
      </c>
      <c r="O3968" s="12">
        <v>4</v>
      </c>
      <c r="P3968" s="12">
        <v>0</v>
      </c>
      <c r="Q3968" s="12">
        <v>0</v>
      </c>
      <c r="R3968" s="12">
        <v>76001</v>
      </c>
      <c r="S3968" s="59">
        <v>3.8383561643835615</v>
      </c>
      <c r="T3968" s="59">
        <v>37.942465753424656</v>
      </c>
      <c r="U3968" s="12">
        <v>2</v>
      </c>
      <c r="V3968" s="12">
        <v>5</v>
      </c>
      <c r="W3968" s="12">
        <v>5</v>
      </c>
      <c r="X3968" s="12">
        <v>9</v>
      </c>
      <c r="Y3968" s="12">
        <v>4</v>
      </c>
      <c r="Z3968" s="58">
        <v>0</v>
      </c>
      <c r="AA3968" s="58">
        <v>0</v>
      </c>
      <c r="AB3968" s="58">
        <v>0</v>
      </c>
      <c r="AC3968" s="58" t="s">
        <v>91</v>
      </c>
    </row>
    <row r="3969" spans="1:29" x14ac:dyDescent="0.3">
      <c r="A3969" s="57">
        <v>2624262</v>
      </c>
      <c r="B3969" s="12" t="s">
        <v>4036</v>
      </c>
      <c r="C3969" s="58" t="s">
        <v>108</v>
      </c>
      <c r="D3969" s="58" t="s">
        <v>113</v>
      </c>
      <c r="E3969" s="58">
        <v>1018333</v>
      </c>
      <c r="F3969" s="58">
        <v>4231629</v>
      </c>
      <c r="G3969" s="58">
        <f>+IF(F3969&gt;K3969+100000,F3969-K3969,0)</f>
        <v>0</v>
      </c>
      <c r="H3969" s="58">
        <v>229803</v>
      </c>
      <c r="I3969" s="58">
        <v>0</v>
      </c>
      <c r="J3969" s="58">
        <v>0</v>
      </c>
      <c r="K3969" s="58">
        <v>4695090</v>
      </c>
      <c r="L3969" s="12" t="s">
        <v>88</v>
      </c>
      <c r="M3969" s="12" t="s">
        <v>89</v>
      </c>
      <c r="N3969" s="12" t="s">
        <v>10</v>
      </c>
      <c r="O3969" s="12">
        <v>4</v>
      </c>
      <c r="P3969" s="12">
        <v>0</v>
      </c>
      <c r="Q3969" s="12">
        <v>0</v>
      </c>
      <c r="R3969" s="12">
        <v>68307</v>
      </c>
      <c r="S3969" s="59">
        <v>9.6767123287671239</v>
      </c>
      <c r="T3969" s="59">
        <v>39.254794520547946</v>
      </c>
      <c r="U3969" s="12">
        <v>1</v>
      </c>
      <c r="V3969" s="12">
        <v>4</v>
      </c>
      <c r="W3969" s="12">
        <v>3</v>
      </c>
      <c r="X3969" s="12">
        <v>2</v>
      </c>
      <c r="Y3969" s="12">
        <v>3</v>
      </c>
      <c r="Z3969" s="58">
        <v>0</v>
      </c>
      <c r="AA3969" s="58">
        <v>0</v>
      </c>
      <c r="AB3969" s="58">
        <v>0</v>
      </c>
      <c r="AC3969" s="58" t="s">
        <v>91</v>
      </c>
    </row>
    <row r="3970" spans="1:29" x14ac:dyDescent="0.3">
      <c r="A3970" s="57">
        <v>2226242262</v>
      </c>
      <c r="B3970" s="12" t="s">
        <v>4037</v>
      </c>
      <c r="C3970" s="58" t="s">
        <v>109</v>
      </c>
      <c r="D3970" s="58" t="s">
        <v>112</v>
      </c>
      <c r="E3970" s="58"/>
      <c r="F3970" s="58"/>
      <c r="G3970" s="58">
        <f>+IF(F3970&gt;K3970+100000,F3970-K3970,0)</f>
        <v>0</v>
      </c>
      <c r="H3970" s="58"/>
      <c r="I3970" s="58"/>
      <c r="J3970" s="58"/>
      <c r="K3970" s="58">
        <v>4707457</v>
      </c>
      <c r="L3970" s="12" t="s">
        <v>91</v>
      </c>
      <c r="M3970" s="12" t="s">
        <v>91</v>
      </c>
      <c r="N3970" s="12" t="s">
        <v>91</v>
      </c>
      <c r="O3970" s="12">
        <v>4</v>
      </c>
      <c r="P3970" s="12">
        <v>0</v>
      </c>
      <c r="Q3970" s="12">
        <v>0</v>
      </c>
      <c r="R3970" s="12">
        <v>76834</v>
      </c>
      <c r="S3970" s="59">
        <v>10.830136986301369</v>
      </c>
      <c r="T3970" s="59">
        <v>33.186301369863017</v>
      </c>
      <c r="U3970" s="12">
        <v>2</v>
      </c>
      <c r="V3970" s="12">
        <v>2</v>
      </c>
      <c r="W3970" s="12">
        <v>1</v>
      </c>
      <c r="X3970" s="12">
        <v>2</v>
      </c>
      <c r="Y3970" s="12">
        <v>1</v>
      </c>
      <c r="Z3970" s="58">
        <v>0</v>
      </c>
      <c r="AA3970" s="58">
        <v>0</v>
      </c>
      <c r="AB3970" s="58">
        <v>0</v>
      </c>
      <c r="AC3970" s="58" t="s">
        <v>91</v>
      </c>
    </row>
    <row r="3971" spans="1:29" x14ac:dyDescent="0.3">
      <c r="A3971" s="57">
        <v>6208884</v>
      </c>
      <c r="B3971" s="12" t="s">
        <v>4038</v>
      </c>
      <c r="C3971" s="58" t="s">
        <v>108</v>
      </c>
      <c r="D3971" s="58" t="s">
        <v>113</v>
      </c>
      <c r="E3971" s="58">
        <v>382067</v>
      </c>
      <c r="F3971" s="58">
        <v>4022886</v>
      </c>
      <c r="G3971" s="58">
        <f>+IF(F3971&gt;K3971+100000,F3971-K3971,0)</f>
        <v>0</v>
      </c>
      <c r="H3971" s="58">
        <v>168800</v>
      </c>
      <c r="I3971" s="58">
        <v>0</v>
      </c>
      <c r="J3971" s="58">
        <v>1900000</v>
      </c>
      <c r="K3971" s="58">
        <v>4718797</v>
      </c>
      <c r="L3971" s="12" t="s">
        <v>87</v>
      </c>
      <c r="M3971" s="12" t="s">
        <v>89</v>
      </c>
      <c r="N3971" s="12" t="s">
        <v>10</v>
      </c>
      <c r="O3971" s="12">
        <v>4</v>
      </c>
      <c r="P3971" s="12">
        <v>0</v>
      </c>
      <c r="Q3971" s="12">
        <v>0</v>
      </c>
      <c r="R3971" s="12">
        <v>76113</v>
      </c>
      <c r="S3971" s="59">
        <v>8.1424657534246574</v>
      </c>
      <c r="T3971" s="59">
        <v>48.323287671232876</v>
      </c>
      <c r="U3971" s="12">
        <v>1</v>
      </c>
      <c r="V3971" s="12">
        <v>3</v>
      </c>
      <c r="W3971" s="12">
        <v>1</v>
      </c>
      <c r="X3971" s="12">
        <v>2</v>
      </c>
      <c r="Y3971" s="12">
        <v>3</v>
      </c>
      <c r="Z3971" s="58">
        <v>0</v>
      </c>
      <c r="AA3971" s="58">
        <v>0</v>
      </c>
      <c r="AB3971" s="58">
        <v>0</v>
      </c>
      <c r="AC3971" s="58" t="s">
        <v>91</v>
      </c>
    </row>
    <row r="3972" spans="1:29" x14ac:dyDescent="0.3">
      <c r="A3972" s="57">
        <v>80406408</v>
      </c>
      <c r="B3972" s="12" t="s">
        <v>4039</v>
      </c>
      <c r="C3972" s="58" t="s">
        <v>108</v>
      </c>
      <c r="D3972" s="58" t="s">
        <v>113</v>
      </c>
      <c r="E3972" s="58"/>
      <c r="F3972" s="58">
        <v>505977</v>
      </c>
      <c r="G3972" s="58">
        <f>+IF(F3972&gt;K3972+100000,F3972-K3972,0)</f>
        <v>0</v>
      </c>
      <c r="H3972" s="58">
        <v>171364</v>
      </c>
      <c r="I3972" s="58">
        <v>0</v>
      </c>
      <c r="J3972" s="58">
        <v>0</v>
      </c>
      <c r="K3972" s="58">
        <v>4726820</v>
      </c>
      <c r="L3972" s="12" t="s">
        <v>88</v>
      </c>
      <c r="M3972" s="12" t="s">
        <v>89</v>
      </c>
      <c r="N3972" s="12" t="s">
        <v>10</v>
      </c>
      <c r="O3972" s="12">
        <v>4</v>
      </c>
      <c r="P3972" s="12">
        <v>0</v>
      </c>
      <c r="Q3972" s="12">
        <v>0</v>
      </c>
      <c r="R3972" s="12">
        <v>25175</v>
      </c>
      <c r="S3972" s="59">
        <v>4.9890410958904106</v>
      </c>
      <c r="T3972" s="59">
        <v>48.939726027397263</v>
      </c>
      <c r="U3972" s="12">
        <v>1</v>
      </c>
      <c r="V3972" s="12">
        <v>2</v>
      </c>
      <c r="W3972" s="12">
        <v>3</v>
      </c>
      <c r="X3972" s="12">
        <v>2</v>
      </c>
      <c r="Y3972" s="12">
        <v>3</v>
      </c>
      <c r="Z3972" s="58">
        <v>0</v>
      </c>
      <c r="AA3972" s="58">
        <v>0</v>
      </c>
      <c r="AB3972" s="58">
        <v>0</v>
      </c>
      <c r="AC3972" s="58" t="s">
        <v>91</v>
      </c>
    </row>
    <row r="3973" spans="1:29" x14ac:dyDescent="0.3">
      <c r="A3973" s="57">
        <v>4042248</v>
      </c>
      <c r="B3973" s="12" t="s">
        <v>4040</v>
      </c>
      <c r="C3973" s="58" t="s">
        <v>106</v>
      </c>
      <c r="D3973" s="58" t="s">
        <v>30</v>
      </c>
      <c r="E3973" s="58">
        <v>402000</v>
      </c>
      <c r="F3973" s="58">
        <v>11893306</v>
      </c>
      <c r="G3973" s="58">
        <f>+IF(F3973&gt;K3973+100000,F3973-K3973,0)</f>
        <v>7131604</v>
      </c>
      <c r="H3973" s="58">
        <v>315761</v>
      </c>
      <c r="I3973" s="58">
        <v>0</v>
      </c>
      <c r="J3973" s="58">
        <v>0</v>
      </c>
      <c r="K3973" s="58">
        <v>4761702</v>
      </c>
      <c r="L3973" s="12" t="s">
        <v>88</v>
      </c>
      <c r="M3973" s="12" t="s">
        <v>89</v>
      </c>
      <c r="N3973" s="12" t="s">
        <v>10</v>
      </c>
      <c r="O3973" s="12">
        <v>4</v>
      </c>
      <c r="P3973" s="12">
        <v>0</v>
      </c>
      <c r="Q3973" s="12">
        <v>0</v>
      </c>
      <c r="R3973" s="12">
        <v>76130</v>
      </c>
      <c r="S3973" s="59">
        <v>5.5534246575342463</v>
      </c>
      <c r="T3973" s="59">
        <v>37.468493150684928</v>
      </c>
      <c r="U3973" s="12">
        <v>1</v>
      </c>
      <c r="V3973" s="12">
        <v>2</v>
      </c>
      <c r="W3973" s="12">
        <v>2</v>
      </c>
      <c r="X3973" s="12">
        <v>6</v>
      </c>
      <c r="Y3973" s="12">
        <v>3</v>
      </c>
      <c r="Z3973" s="58">
        <v>0</v>
      </c>
      <c r="AA3973" s="58">
        <v>0</v>
      </c>
      <c r="AB3973" s="58">
        <v>0</v>
      </c>
      <c r="AC3973" s="58" t="s">
        <v>91</v>
      </c>
    </row>
    <row r="3974" spans="1:29" x14ac:dyDescent="0.3">
      <c r="A3974" s="57">
        <v>66004682</v>
      </c>
      <c r="B3974" s="12" t="s">
        <v>4041</v>
      </c>
      <c r="C3974" s="58" t="s">
        <v>106</v>
      </c>
      <c r="D3974" s="58" t="s">
        <v>30</v>
      </c>
      <c r="E3974" s="58">
        <v>407</v>
      </c>
      <c r="F3974" s="58">
        <v>11930535</v>
      </c>
      <c r="G3974" s="58">
        <f>+IF(F3974&gt;K3974+100000,F3974-K3974,0)</f>
        <v>7152018</v>
      </c>
      <c r="H3974" s="58">
        <v>371177</v>
      </c>
      <c r="I3974" s="58">
        <v>0</v>
      </c>
      <c r="J3974" s="58">
        <v>8076421</v>
      </c>
      <c r="K3974" s="58">
        <v>4778517</v>
      </c>
      <c r="L3974" s="12" t="s">
        <v>87</v>
      </c>
      <c r="M3974" s="12" t="s">
        <v>89</v>
      </c>
      <c r="N3974" s="12" t="s">
        <v>10</v>
      </c>
      <c r="O3974" s="12">
        <v>4</v>
      </c>
      <c r="P3974" s="12">
        <v>0</v>
      </c>
      <c r="Q3974" s="12">
        <v>0</v>
      </c>
      <c r="R3974" s="12">
        <v>76001</v>
      </c>
      <c r="S3974" s="59">
        <v>9.8000000000000007</v>
      </c>
      <c r="T3974" s="59">
        <v>44.443835616438356</v>
      </c>
      <c r="U3974" s="12">
        <v>2</v>
      </c>
      <c r="V3974" s="12">
        <v>2</v>
      </c>
      <c r="W3974" s="12">
        <v>2</v>
      </c>
      <c r="X3974" s="12">
        <v>2</v>
      </c>
      <c r="Y3974" s="12">
        <v>4</v>
      </c>
      <c r="Z3974" s="58">
        <v>0</v>
      </c>
      <c r="AA3974" s="58">
        <v>0</v>
      </c>
      <c r="AB3974" s="58">
        <v>0</v>
      </c>
      <c r="AC3974" s="58" t="s">
        <v>91</v>
      </c>
    </row>
    <row r="3975" spans="1:29" x14ac:dyDescent="0.3">
      <c r="A3975" s="57">
        <v>26442866</v>
      </c>
      <c r="B3975" s="12" t="s">
        <v>4042</v>
      </c>
      <c r="C3975" s="58" t="s">
        <v>109</v>
      </c>
      <c r="D3975" s="58" t="s">
        <v>112</v>
      </c>
      <c r="E3975" s="58">
        <v>2873663</v>
      </c>
      <c r="F3975" s="58"/>
      <c r="G3975" s="58">
        <f>+IF(F3975&gt;K3975+100000,F3975-K3975,0)</f>
        <v>0</v>
      </c>
      <c r="H3975" s="58"/>
      <c r="I3975" s="58"/>
      <c r="J3975" s="58"/>
      <c r="K3975" s="58">
        <v>4781601</v>
      </c>
      <c r="L3975" s="12" t="s">
        <v>91</v>
      </c>
      <c r="M3975" s="12" t="s">
        <v>91</v>
      </c>
      <c r="N3975" s="12" t="s">
        <v>91</v>
      </c>
      <c r="O3975" s="12">
        <v>4</v>
      </c>
      <c r="P3975" s="12">
        <v>0</v>
      </c>
      <c r="Q3975" s="12">
        <v>0</v>
      </c>
      <c r="R3975" s="12">
        <v>5001</v>
      </c>
      <c r="S3975" s="59">
        <v>5.6684931506849319</v>
      </c>
      <c r="T3975" s="59">
        <v>41.901369863013699</v>
      </c>
      <c r="U3975" s="12">
        <v>1</v>
      </c>
      <c r="V3975" s="12">
        <v>2</v>
      </c>
      <c r="W3975" s="12">
        <v>3</v>
      </c>
      <c r="X3975" s="12">
        <v>4</v>
      </c>
      <c r="Y3975" s="12">
        <v>1</v>
      </c>
      <c r="Z3975" s="58">
        <v>0</v>
      </c>
      <c r="AA3975" s="58">
        <v>0</v>
      </c>
      <c r="AB3975" s="58">
        <v>0</v>
      </c>
      <c r="AC3975" s="58" t="s">
        <v>91</v>
      </c>
    </row>
    <row r="3976" spans="1:29" x14ac:dyDescent="0.3">
      <c r="A3976" s="57">
        <v>2224622484</v>
      </c>
      <c r="B3976" s="12" t="s">
        <v>4044</v>
      </c>
      <c r="C3976" s="58" t="s">
        <v>108</v>
      </c>
      <c r="D3976" s="58" t="s">
        <v>113</v>
      </c>
      <c r="E3976" s="58">
        <v>1466813</v>
      </c>
      <c r="F3976" s="58">
        <v>500000</v>
      </c>
      <c r="G3976" s="58">
        <f>+IF(F3976&gt;K3976+100000,F3976-K3976,0)</f>
        <v>0</v>
      </c>
      <c r="H3976" s="58">
        <v>169340</v>
      </c>
      <c r="I3976" s="58">
        <v>0</v>
      </c>
      <c r="J3976" s="58">
        <v>0</v>
      </c>
      <c r="K3976" s="58">
        <v>4783627</v>
      </c>
      <c r="L3976" s="12" t="s">
        <v>88</v>
      </c>
      <c r="M3976" s="12" t="s">
        <v>89</v>
      </c>
      <c r="N3976" s="12" t="s">
        <v>10</v>
      </c>
      <c r="O3976" s="12">
        <v>4</v>
      </c>
      <c r="P3976" s="12">
        <v>0</v>
      </c>
      <c r="Q3976" s="12">
        <v>0</v>
      </c>
      <c r="R3976" s="12">
        <v>76130</v>
      </c>
      <c r="S3976" s="59">
        <v>3.8465753424657536</v>
      </c>
      <c r="T3976" s="59">
        <v>31.93972602739726</v>
      </c>
      <c r="U3976" s="12">
        <v>1</v>
      </c>
      <c r="V3976" s="12">
        <v>2</v>
      </c>
      <c r="W3976" s="12">
        <v>1</v>
      </c>
      <c r="X3976" s="12">
        <v>2</v>
      </c>
      <c r="Y3976" s="12">
        <v>1</v>
      </c>
      <c r="Z3976" s="58">
        <v>0</v>
      </c>
      <c r="AA3976" s="58">
        <v>0</v>
      </c>
      <c r="AB3976" s="58">
        <v>0</v>
      </c>
      <c r="AC3976" s="58" t="s">
        <v>91</v>
      </c>
    </row>
    <row r="3977" spans="1:29" x14ac:dyDescent="0.3">
      <c r="A3977" s="57">
        <v>20822042</v>
      </c>
      <c r="B3977" s="12" t="s">
        <v>4045</v>
      </c>
      <c r="C3977" s="58" t="s">
        <v>108</v>
      </c>
      <c r="D3977" s="58" t="s">
        <v>113</v>
      </c>
      <c r="E3977" s="58">
        <v>246</v>
      </c>
      <c r="F3977" s="58">
        <v>415902</v>
      </c>
      <c r="G3977" s="58">
        <f>+IF(F3977&gt;K3977+100000,F3977-K3977,0)</f>
        <v>0</v>
      </c>
      <c r="H3977" s="58">
        <v>141340</v>
      </c>
      <c r="I3977" s="58">
        <v>0</v>
      </c>
      <c r="J3977" s="58">
        <v>0</v>
      </c>
      <c r="K3977" s="58">
        <v>4830183</v>
      </c>
      <c r="L3977" s="12" t="s">
        <v>88</v>
      </c>
      <c r="M3977" s="12" t="s">
        <v>89</v>
      </c>
      <c r="N3977" s="12" t="s">
        <v>10</v>
      </c>
      <c r="O3977" s="12">
        <v>4</v>
      </c>
      <c r="P3977" s="12">
        <v>0</v>
      </c>
      <c r="Q3977" s="12">
        <v>0</v>
      </c>
      <c r="R3977" s="12">
        <v>76130</v>
      </c>
      <c r="S3977" s="59">
        <v>10.210958904109589</v>
      </c>
      <c r="T3977" s="59">
        <v>58.416438356164385</v>
      </c>
      <c r="U3977" s="12">
        <v>2</v>
      </c>
      <c r="V3977" s="12">
        <v>2</v>
      </c>
      <c r="W3977" s="12">
        <v>2</v>
      </c>
      <c r="X3977" s="12">
        <v>2</v>
      </c>
      <c r="Y3977" s="12">
        <v>1</v>
      </c>
      <c r="Z3977" s="58">
        <v>0</v>
      </c>
      <c r="AA3977" s="58">
        <v>0</v>
      </c>
      <c r="AB3977" s="58">
        <v>0</v>
      </c>
      <c r="AC3977" s="58" t="s">
        <v>91</v>
      </c>
    </row>
    <row r="3978" spans="1:29" x14ac:dyDescent="0.3">
      <c r="A3978" s="57">
        <v>24804842</v>
      </c>
      <c r="B3978" s="12" t="s">
        <v>4046</v>
      </c>
      <c r="C3978" s="58" t="s">
        <v>108</v>
      </c>
      <c r="D3978" s="58" t="s">
        <v>113</v>
      </c>
      <c r="E3978" s="58">
        <v>418638</v>
      </c>
      <c r="F3978" s="58">
        <v>596650</v>
      </c>
      <c r="G3978" s="58">
        <f>+IF(F3978&gt;K3978+100000,F3978-K3978,0)</f>
        <v>0</v>
      </c>
      <c r="H3978" s="58">
        <v>101486</v>
      </c>
      <c r="I3978" s="58">
        <v>0</v>
      </c>
      <c r="J3978" s="58">
        <v>0</v>
      </c>
      <c r="K3978" s="58">
        <v>4836517</v>
      </c>
      <c r="L3978" s="12" t="s">
        <v>88</v>
      </c>
      <c r="M3978" s="12" t="s">
        <v>89</v>
      </c>
      <c r="N3978" s="12" t="s">
        <v>10</v>
      </c>
      <c r="O3978" s="12">
        <v>4</v>
      </c>
      <c r="P3978" s="12">
        <v>0</v>
      </c>
      <c r="Q3978" s="12">
        <v>0</v>
      </c>
      <c r="R3978" s="12">
        <v>76318</v>
      </c>
      <c r="S3978" s="59">
        <v>8.2465753424657535</v>
      </c>
      <c r="T3978" s="59">
        <v>51.145205479452052</v>
      </c>
      <c r="U3978" s="12">
        <v>1</v>
      </c>
      <c r="V3978" s="12">
        <v>2</v>
      </c>
      <c r="W3978" s="12">
        <v>1</v>
      </c>
      <c r="X3978" s="12">
        <v>2</v>
      </c>
      <c r="Y3978" s="12">
        <v>2</v>
      </c>
      <c r="Z3978" s="58">
        <v>0</v>
      </c>
      <c r="AA3978" s="58">
        <v>0</v>
      </c>
      <c r="AB3978" s="58">
        <v>0</v>
      </c>
      <c r="AC3978" s="58" t="s">
        <v>91</v>
      </c>
    </row>
    <row r="3979" spans="1:29" x14ac:dyDescent="0.3">
      <c r="A3979" s="57">
        <v>66820206</v>
      </c>
      <c r="B3979" s="12" t="s">
        <v>4047</v>
      </c>
      <c r="C3979" s="58" t="s">
        <v>109</v>
      </c>
      <c r="D3979" s="58" t="s">
        <v>112</v>
      </c>
      <c r="E3979" s="58"/>
      <c r="F3979" s="58"/>
      <c r="G3979" s="58">
        <f>+IF(F3979&gt;K3979+100000,F3979-K3979,0)</f>
        <v>0</v>
      </c>
      <c r="H3979" s="58"/>
      <c r="I3979" s="58"/>
      <c r="J3979" s="58"/>
      <c r="K3979" s="58">
        <v>4837601</v>
      </c>
      <c r="L3979" s="12" t="s">
        <v>91</v>
      </c>
      <c r="M3979" s="12" t="s">
        <v>91</v>
      </c>
      <c r="N3979" s="12" t="s">
        <v>91</v>
      </c>
      <c r="O3979" s="12">
        <v>4</v>
      </c>
      <c r="P3979" s="12">
        <v>0</v>
      </c>
      <c r="Q3979" s="12">
        <v>0</v>
      </c>
      <c r="R3979" s="12">
        <v>76001</v>
      </c>
      <c r="S3979" s="59">
        <v>5.7150684931506852</v>
      </c>
      <c r="T3979" s="59">
        <v>51.076712328767123</v>
      </c>
      <c r="U3979" s="12">
        <v>2</v>
      </c>
      <c r="V3979" s="12">
        <v>5</v>
      </c>
      <c r="W3979" s="12">
        <v>4</v>
      </c>
      <c r="X3979" s="12">
        <v>5</v>
      </c>
      <c r="Y3979" s="12">
        <v>2</v>
      </c>
      <c r="Z3979" s="58">
        <v>0</v>
      </c>
      <c r="AA3979" s="58">
        <v>0</v>
      </c>
      <c r="AB3979" s="58">
        <v>0</v>
      </c>
      <c r="AC3979" s="58" t="s">
        <v>91</v>
      </c>
    </row>
    <row r="3980" spans="1:29" x14ac:dyDescent="0.3">
      <c r="A3980" s="57">
        <v>66864464</v>
      </c>
      <c r="B3980" s="12" t="s">
        <v>4049</v>
      </c>
      <c r="C3980" s="58" t="s">
        <v>108</v>
      </c>
      <c r="D3980" s="58" t="s">
        <v>29</v>
      </c>
      <c r="E3980" s="58">
        <v>1255800</v>
      </c>
      <c r="F3980" s="58">
        <v>5511702</v>
      </c>
      <c r="G3980" s="58">
        <f>+IF(F3980&gt;K3980+100000,F3980-K3980,0)</f>
        <v>664029</v>
      </c>
      <c r="H3980" s="58">
        <v>160844</v>
      </c>
      <c r="I3980" s="58">
        <v>0</v>
      </c>
      <c r="J3980" s="58">
        <v>0</v>
      </c>
      <c r="K3980" s="58">
        <v>4847673</v>
      </c>
      <c r="L3980" s="12" t="s">
        <v>88</v>
      </c>
      <c r="M3980" s="12" t="s">
        <v>89</v>
      </c>
      <c r="N3980" s="12" t="s">
        <v>10</v>
      </c>
      <c r="O3980" s="12">
        <v>4</v>
      </c>
      <c r="P3980" s="12">
        <v>0</v>
      </c>
      <c r="Q3980" s="12">
        <v>0</v>
      </c>
      <c r="R3980" s="12">
        <v>76130</v>
      </c>
      <c r="S3980" s="59">
        <v>10.210958904109589</v>
      </c>
      <c r="T3980" s="59">
        <v>41.939726027397263</v>
      </c>
      <c r="U3980" s="12">
        <v>2</v>
      </c>
      <c r="V3980" s="12">
        <v>2</v>
      </c>
      <c r="W3980" s="12">
        <v>2</v>
      </c>
      <c r="X3980" s="12">
        <v>2</v>
      </c>
      <c r="Y3980" s="12">
        <v>1</v>
      </c>
      <c r="Z3980" s="58">
        <v>0</v>
      </c>
      <c r="AA3980" s="58">
        <v>0</v>
      </c>
      <c r="AB3980" s="58">
        <v>0</v>
      </c>
      <c r="AC3980" s="58" t="s">
        <v>91</v>
      </c>
    </row>
    <row r="3981" spans="1:29" x14ac:dyDescent="0.3">
      <c r="A3981" s="57">
        <v>808068</v>
      </c>
      <c r="B3981" s="12" t="s">
        <v>4053</v>
      </c>
      <c r="C3981" s="58" t="s">
        <v>109</v>
      </c>
      <c r="D3981" s="58" t="s">
        <v>117</v>
      </c>
      <c r="E3981" s="58">
        <v>75894734</v>
      </c>
      <c r="F3981" s="58"/>
      <c r="G3981" s="58">
        <f>+IF(F3981&gt;K3981+100000,F3981-K3981,0)</f>
        <v>0</v>
      </c>
      <c r="H3981" s="58"/>
      <c r="I3981" s="58"/>
      <c r="J3981" s="58"/>
      <c r="K3981" s="58">
        <v>4869299</v>
      </c>
      <c r="L3981" s="12" t="s">
        <v>91</v>
      </c>
      <c r="M3981" s="12" t="s">
        <v>91</v>
      </c>
      <c r="N3981" s="12" t="s">
        <v>91</v>
      </c>
      <c r="O3981" s="12">
        <v>4</v>
      </c>
      <c r="P3981" s="12">
        <v>0</v>
      </c>
      <c r="Q3981" s="12">
        <v>0</v>
      </c>
      <c r="R3981" s="12">
        <v>76001</v>
      </c>
      <c r="S3981" s="59">
        <v>4.0191780821917806</v>
      </c>
      <c r="T3981" s="59">
        <v>37.591780821917808</v>
      </c>
      <c r="U3981" s="12">
        <v>1</v>
      </c>
      <c r="V3981" s="12">
        <v>5</v>
      </c>
      <c r="W3981" s="12">
        <v>4</v>
      </c>
      <c r="X3981" s="12">
        <v>8</v>
      </c>
      <c r="Y3981" s="12">
        <v>2</v>
      </c>
      <c r="Z3981" s="58">
        <v>0</v>
      </c>
      <c r="AA3981" s="58">
        <v>0</v>
      </c>
      <c r="AB3981" s="58">
        <v>0</v>
      </c>
      <c r="AC3981" s="58" t="s">
        <v>91</v>
      </c>
    </row>
    <row r="3982" spans="1:29" x14ac:dyDescent="0.3">
      <c r="A3982" s="57">
        <v>4042664</v>
      </c>
      <c r="B3982" s="12" t="s">
        <v>4055</v>
      </c>
      <c r="C3982" s="58" t="s">
        <v>108</v>
      </c>
      <c r="D3982" s="58" t="s">
        <v>113</v>
      </c>
      <c r="E3982" s="58">
        <v>1165007</v>
      </c>
      <c r="F3982" s="58">
        <v>1901415</v>
      </c>
      <c r="G3982" s="58">
        <f>+IF(F3982&gt;K3982+100000,F3982-K3982,0)</f>
        <v>0</v>
      </c>
      <c r="H3982" s="58">
        <v>325836</v>
      </c>
      <c r="I3982" s="58">
        <v>0</v>
      </c>
      <c r="J3982" s="58">
        <v>0</v>
      </c>
      <c r="K3982" s="58">
        <v>4875673</v>
      </c>
      <c r="L3982" s="12" t="s">
        <v>88</v>
      </c>
      <c r="M3982" s="12" t="s">
        <v>89</v>
      </c>
      <c r="N3982" s="12" t="s">
        <v>10</v>
      </c>
      <c r="O3982" s="12">
        <v>4</v>
      </c>
      <c r="P3982" s="12">
        <v>0</v>
      </c>
      <c r="Q3982" s="12">
        <v>0</v>
      </c>
      <c r="R3982" s="12">
        <v>76130</v>
      </c>
      <c r="S3982" s="59">
        <v>8.5041095890410965</v>
      </c>
      <c r="T3982" s="59">
        <v>38.813698630136983</v>
      </c>
      <c r="U3982" s="12">
        <v>1</v>
      </c>
      <c r="V3982" s="12">
        <v>2</v>
      </c>
      <c r="W3982" s="12">
        <v>1</v>
      </c>
      <c r="X3982" s="12">
        <v>2</v>
      </c>
      <c r="Y3982" s="12">
        <v>1</v>
      </c>
      <c r="Z3982" s="58">
        <v>0</v>
      </c>
      <c r="AA3982" s="58">
        <v>0</v>
      </c>
      <c r="AB3982" s="58">
        <v>0</v>
      </c>
      <c r="AC3982" s="58" t="s">
        <v>91</v>
      </c>
    </row>
    <row r="3983" spans="1:29" x14ac:dyDescent="0.3">
      <c r="A3983" s="57">
        <v>6206424</v>
      </c>
      <c r="B3983" s="12" t="s">
        <v>4056</v>
      </c>
      <c r="C3983" s="58" t="s">
        <v>108</v>
      </c>
      <c r="D3983" s="58" t="s">
        <v>115</v>
      </c>
      <c r="E3983" s="58">
        <v>2842590</v>
      </c>
      <c r="F3983" s="58">
        <v>8417907</v>
      </c>
      <c r="G3983" s="58">
        <f>+IF(F3983&gt;K3983+100000,F3983-K3983,0)</f>
        <v>3517437</v>
      </c>
      <c r="H3983" s="58">
        <v>401430</v>
      </c>
      <c r="I3983" s="58">
        <v>0</v>
      </c>
      <c r="J3983" s="58">
        <v>0</v>
      </c>
      <c r="K3983" s="58">
        <v>4900470</v>
      </c>
      <c r="L3983" s="12" t="s">
        <v>88</v>
      </c>
      <c r="M3983" s="12" t="s">
        <v>89</v>
      </c>
      <c r="N3983" s="12" t="s">
        <v>10</v>
      </c>
      <c r="O3983" s="12">
        <v>4</v>
      </c>
      <c r="P3983" s="12">
        <v>0</v>
      </c>
      <c r="Q3983" s="12">
        <v>0</v>
      </c>
      <c r="R3983" s="12">
        <v>76001</v>
      </c>
      <c r="S3983" s="59">
        <v>4.8109589041095893</v>
      </c>
      <c r="T3983" s="59">
        <v>41.936986301369863</v>
      </c>
      <c r="U3983" s="12">
        <v>1</v>
      </c>
      <c r="V3983" s="12">
        <v>5</v>
      </c>
      <c r="W3983" s="12">
        <v>3</v>
      </c>
      <c r="X3983" s="12">
        <v>7</v>
      </c>
      <c r="Y3983" s="12">
        <v>1</v>
      </c>
      <c r="Z3983" s="58">
        <v>0</v>
      </c>
      <c r="AA3983" s="58">
        <v>0</v>
      </c>
      <c r="AB3983" s="58">
        <v>0</v>
      </c>
      <c r="AC3983" s="58" t="s">
        <v>91</v>
      </c>
    </row>
    <row r="3984" spans="1:29" x14ac:dyDescent="0.3">
      <c r="A3984" s="57">
        <v>2224620842</v>
      </c>
      <c r="B3984" s="12" t="s">
        <v>4057</v>
      </c>
      <c r="C3984" s="58" t="s">
        <v>108</v>
      </c>
      <c r="D3984" s="58" t="s">
        <v>113</v>
      </c>
      <c r="E3984" s="58">
        <v>147852</v>
      </c>
      <c r="F3984" s="58">
        <v>1059807</v>
      </c>
      <c r="G3984" s="58">
        <f>+IF(F3984&gt;K3984+100000,F3984-K3984,0)</f>
        <v>0</v>
      </c>
      <c r="H3984" s="58">
        <v>83889</v>
      </c>
      <c r="I3984" s="58">
        <v>0</v>
      </c>
      <c r="J3984" s="58">
        <v>0</v>
      </c>
      <c r="K3984" s="58">
        <v>4914707</v>
      </c>
      <c r="L3984" s="12" t="s">
        <v>88</v>
      </c>
      <c r="M3984" s="12" t="s">
        <v>89</v>
      </c>
      <c r="N3984" s="12" t="s">
        <v>10</v>
      </c>
      <c r="O3984" s="12">
        <v>4</v>
      </c>
      <c r="P3984" s="12">
        <v>0</v>
      </c>
      <c r="Q3984" s="12">
        <v>0</v>
      </c>
      <c r="R3984" s="12">
        <v>76130</v>
      </c>
      <c r="S3984" s="59">
        <v>4.5643835616438357</v>
      </c>
      <c r="T3984" s="59">
        <v>24.712328767123289</v>
      </c>
      <c r="U3984" s="12">
        <v>1</v>
      </c>
      <c r="V3984" s="12">
        <v>0</v>
      </c>
      <c r="W3984" s="12">
        <v>1</v>
      </c>
      <c r="X3984" s="12">
        <v>2</v>
      </c>
      <c r="Y3984" s="12">
        <v>1</v>
      </c>
      <c r="Z3984" s="58">
        <v>0</v>
      </c>
      <c r="AA3984" s="58">
        <v>0</v>
      </c>
      <c r="AB3984" s="58">
        <v>0</v>
      </c>
      <c r="AC3984" s="58" t="s">
        <v>91</v>
      </c>
    </row>
    <row r="3985" spans="1:29" x14ac:dyDescent="0.3">
      <c r="A3985" s="57">
        <v>6286026</v>
      </c>
      <c r="B3985" s="12" t="s">
        <v>4058</v>
      </c>
      <c r="C3985" s="58" t="s">
        <v>108</v>
      </c>
      <c r="D3985" s="58" t="s">
        <v>113</v>
      </c>
      <c r="E3985" s="58">
        <v>1287900</v>
      </c>
      <c r="F3985" s="58">
        <v>201590</v>
      </c>
      <c r="G3985" s="58">
        <f>+IF(F3985&gt;K3985+100000,F3985-K3985,0)</f>
        <v>0</v>
      </c>
      <c r="H3985" s="58">
        <v>51409</v>
      </c>
      <c r="I3985" s="58">
        <v>0</v>
      </c>
      <c r="J3985" s="58">
        <v>0</v>
      </c>
      <c r="K3985" s="58">
        <v>4915419</v>
      </c>
      <c r="L3985" s="12" t="s">
        <v>88</v>
      </c>
      <c r="M3985" s="12" t="s">
        <v>89</v>
      </c>
      <c r="N3985" s="12" t="s">
        <v>10</v>
      </c>
      <c r="O3985" s="12">
        <v>4</v>
      </c>
      <c r="P3985" s="12">
        <v>0</v>
      </c>
      <c r="Q3985" s="12">
        <v>0</v>
      </c>
      <c r="R3985" s="12">
        <v>68615</v>
      </c>
      <c r="S3985" s="59">
        <v>7.8794520547945206</v>
      </c>
      <c r="T3985" s="59">
        <v>53.646575342465752</v>
      </c>
      <c r="U3985" s="12">
        <v>1</v>
      </c>
      <c r="V3985" s="12">
        <v>1</v>
      </c>
      <c r="W3985" s="12">
        <v>1</v>
      </c>
      <c r="X3985" s="12">
        <v>2</v>
      </c>
      <c r="Y3985" s="12">
        <v>3</v>
      </c>
      <c r="Z3985" s="58">
        <v>0</v>
      </c>
      <c r="AA3985" s="58">
        <v>0</v>
      </c>
      <c r="AB3985" s="58">
        <v>0</v>
      </c>
      <c r="AC3985" s="58" t="s">
        <v>91</v>
      </c>
    </row>
    <row r="3986" spans="1:29" x14ac:dyDescent="0.3">
      <c r="A3986" s="57">
        <v>66888860</v>
      </c>
      <c r="B3986" s="12" t="s">
        <v>4059</v>
      </c>
      <c r="C3986" s="58" t="s">
        <v>108</v>
      </c>
      <c r="D3986" s="58" t="s">
        <v>113</v>
      </c>
      <c r="E3986" s="58">
        <v>526865</v>
      </c>
      <c r="F3986" s="58">
        <v>2435444</v>
      </c>
      <c r="G3986" s="58">
        <f>+IF(F3986&gt;K3986+100000,F3986-K3986,0)</f>
        <v>0</v>
      </c>
      <c r="H3986" s="58">
        <v>262194</v>
      </c>
      <c r="I3986" s="58">
        <v>0</v>
      </c>
      <c r="J3986" s="58">
        <v>0</v>
      </c>
      <c r="K3986" s="58">
        <v>4929249</v>
      </c>
      <c r="L3986" s="12" t="s">
        <v>88</v>
      </c>
      <c r="M3986" s="12" t="s">
        <v>89</v>
      </c>
      <c r="N3986" s="12" t="s">
        <v>10</v>
      </c>
      <c r="O3986" s="12">
        <v>4</v>
      </c>
      <c r="P3986" s="12">
        <v>0</v>
      </c>
      <c r="Q3986" s="12">
        <v>0</v>
      </c>
      <c r="R3986" s="12">
        <v>76130</v>
      </c>
      <c r="S3986" s="59">
        <v>5.6356164383561644</v>
      </c>
      <c r="T3986" s="59">
        <v>45.230136986301368</v>
      </c>
      <c r="U3986" s="12">
        <v>1</v>
      </c>
      <c r="V3986" s="12">
        <v>2</v>
      </c>
      <c r="W3986" s="12">
        <v>1</v>
      </c>
      <c r="X3986" s="12">
        <v>2</v>
      </c>
      <c r="Y3986" s="12">
        <v>1</v>
      </c>
      <c r="Z3986" s="58">
        <v>0</v>
      </c>
      <c r="AA3986" s="58">
        <v>0</v>
      </c>
      <c r="AB3986" s="58">
        <v>0</v>
      </c>
      <c r="AC3986" s="58" t="s">
        <v>91</v>
      </c>
    </row>
    <row r="3987" spans="1:29" x14ac:dyDescent="0.3">
      <c r="A3987" s="57">
        <v>2224660004</v>
      </c>
      <c r="B3987" s="12" t="s">
        <v>4060</v>
      </c>
      <c r="C3987" s="58" t="s">
        <v>108</v>
      </c>
      <c r="D3987" s="58" t="s">
        <v>113</v>
      </c>
      <c r="E3987" s="58">
        <v>5103</v>
      </c>
      <c r="F3987" s="58">
        <v>168831</v>
      </c>
      <c r="G3987" s="58">
        <f>+IF(F3987&gt;K3987+100000,F3987-K3987,0)</f>
        <v>0</v>
      </c>
      <c r="H3987" s="58">
        <v>377002</v>
      </c>
      <c r="I3987" s="58">
        <v>0</v>
      </c>
      <c r="J3987" s="58">
        <v>0</v>
      </c>
      <c r="K3987" s="58">
        <v>4935673</v>
      </c>
      <c r="L3987" s="12" t="s">
        <v>88</v>
      </c>
      <c r="M3987" s="12" t="s">
        <v>89</v>
      </c>
      <c r="N3987" s="12" t="s">
        <v>10</v>
      </c>
      <c r="O3987" s="12">
        <v>4</v>
      </c>
      <c r="P3987" s="12">
        <v>0</v>
      </c>
      <c r="Q3987" s="12">
        <v>0</v>
      </c>
      <c r="R3987" s="12">
        <v>76130</v>
      </c>
      <c r="S3987" s="59">
        <v>8.2986301369863007</v>
      </c>
      <c r="T3987" s="59">
        <v>27.539726027397261</v>
      </c>
      <c r="U3987" s="12">
        <v>2</v>
      </c>
      <c r="V3987" s="12">
        <v>4</v>
      </c>
      <c r="W3987" s="12">
        <v>2</v>
      </c>
      <c r="X3987" s="12">
        <v>3</v>
      </c>
      <c r="Y3987" s="12">
        <v>1</v>
      </c>
      <c r="Z3987" s="58">
        <v>0</v>
      </c>
      <c r="AA3987" s="58">
        <v>0</v>
      </c>
      <c r="AB3987" s="58">
        <v>0</v>
      </c>
      <c r="AC3987" s="58" t="s">
        <v>91</v>
      </c>
    </row>
    <row r="3988" spans="1:29" x14ac:dyDescent="0.3">
      <c r="A3988" s="57">
        <v>2008686264</v>
      </c>
      <c r="B3988" s="12" t="s">
        <v>4062</v>
      </c>
      <c r="C3988" s="58" t="s">
        <v>109</v>
      </c>
      <c r="D3988" s="58" t="s">
        <v>112</v>
      </c>
      <c r="E3988" s="58"/>
      <c r="F3988" s="58"/>
      <c r="G3988" s="58">
        <f>+IF(F3988&gt;K3988+100000,F3988-K3988,0)</f>
        <v>0</v>
      </c>
      <c r="H3988" s="58"/>
      <c r="I3988" s="58"/>
      <c r="J3988" s="58"/>
      <c r="K3988" s="58">
        <v>4939429</v>
      </c>
      <c r="L3988" s="12" t="s">
        <v>91</v>
      </c>
      <c r="M3988" s="12" t="s">
        <v>91</v>
      </c>
      <c r="N3988" s="12" t="s">
        <v>91</v>
      </c>
      <c r="O3988" s="12">
        <v>4</v>
      </c>
      <c r="P3988" s="12">
        <v>0</v>
      </c>
      <c r="Q3988" s="12">
        <v>0</v>
      </c>
      <c r="R3988" s="12">
        <v>68001</v>
      </c>
      <c r="S3988" s="59">
        <v>4.816438356164384</v>
      </c>
      <c r="T3988" s="59">
        <v>32.284931506849318</v>
      </c>
      <c r="U3988" s="12">
        <v>2</v>
      </c>
      <c r="V3988" s="12">
        <v>5</v>
      </c>
      <c r="W3988" s="12">
        <v>2</v>
      </c>
      <c r="X3988" s="12">
        <v>4</v>
      </c>
      <c r="Y3988" s="12">
        <v>1</v>
      </c>
      <c r="Z3988" s="58">
        <v>0</v>
      </c>
      <c r="AA3988" s="58">
        <v>0</v>
      </c>
      <c r="AB3988" s="58">
        <v>0</v>
      </c>
      <c r="AC3988" s="58" t="s">
        <v>91</v>
      </c>
    </row>
    <row r="3989" spans="1:29" x14ac:dyDescent="0.3">
      <c r="A3989" s="57">
        <v>6222228</v>
      </c>
      <c r="B3989" s="12" t="s">
        <v>4065</v>
      </c>
      <c r="C3989" s="58" t="s">
        <v>108</v>
      </c>
      <c r="D3989" s="58" t="s">
        <v>113</v>
      </c>
      <c r="E3989" s="58"/>
      <c r="F3989" s="58">
        <v>4252795</v>
      </c>
      <c r="G3989" s="58">
        <f>+IF(F3989&gt;K3989+100000,F3989-K3989,0)</f>
        <v>0</v>
      </c>
      <c r="H3989" s="58">
        <v>105254</v>
      </c>
      <c r="I3989" s="58">
        <v>0</v>
      </c>
      <c r="J3989" s="58">
        <v>0</v>
      </c>
      <c r="K3989" s="58">
        <v>4976947</v>
      </c>
      <c r="L3989" s="12" t="s">
        <v>88</v>
      </c>
      <c r="M3989" s="12" t="s">
        <v>89</v>
      </c>
      <c r="N3989" s="12" t="s">
        <v>10</v>
      </c>
      <c r="O3989" s="12">
        <v>4</v>
      </c>
      <c r="P3989" s="12">
        <v>0</v>
      </c>
      <c r="Q3989" s="12">
        <v>0</v>
      </c>
      <c r="R3989" s="12">
        <v>76130</v>
      </c>
      <c r="S3989" s="59">
        <v>8.7178082191780817</v>
      </c>
      <c r="T3989" s="59">
        <v>39.717808219178082</v>
      </c>
      <c r="U3989" s="12">
        <v>1</v>
      </c>
      <c r="V3989" s="12">
        <v>2</v>
      </c>
      <c r="W3989" s="12">
        <v>2</v>
      </c>
      <c r="X3989" s="12">
        <v>2</v>
      </c>
      <c r="Y3989" s="12">
        <v>1</v>
      </c>
      <c r="Z3989" s="58">
        <v>0</v>
      </c>
      <c r="AA3989" s="58">
        <v>0</v>
      </c>
      <c r="AB3989" s="58">
        <v>0</v>
      </c>
      <c r="AC3989" s="58" t="s">
        <v>91</v>
      </c>
    </row>
    <row r="3990" spans="1:29" x14ac:dyDescent="0.3">
      <c r="A3990" s="57">
        <v>2440482</v>
      </c>
      <c r="B3990" s="12" t="s">
        <v>4066</v>
      </c>
      <c r="C3990" s="58" t="s">
        <v>108</v>
      </c>
      <c r="D3990" s="58" t="s">
        <v>113</v>
      </c>
      <c r="E3990" s="58"/>
      <c r="F3990" s="58">
        <v>3631901</v>
      </c>
      <c r="G3990" s="58">
        <f>+IF(F3990&gt;K3990+100000,F3990-K3990,0)</f>
        <v>0</v>
      </c>
      <c r="H3990" s="58">
        <v>237492</v>
      </c>
      <c r="I3990" s="58">
        <v>0</v>
      </c>
      <c r="J3990" s="58">
        <v>0</v>
      </c>
      <c r="K3990" s="58">
        <v>4984629</v>
      </c>
      <c r="L3990" s="12" t="s">
        <v>88</v>
      </c>
      <c r="M3990" s="12" t="s">
        <v>89</v>
      </c>
      <c r="N3990" s="12" t="s">
        <v>10</v>
      </c>
      <c r="O3990" s="12">
        <v>4</v>
      </c>
      <c r="P3990" s="12">
        <v>0</v>
      </c>
      <c r="Q3990" s="12">
        <v>0</v>
      </c>
      <c r="R3990" s="12">
        <v>68547</v>
      </c>
      <c r="S3990" s="59">
        <v>5.5890410958904111</v>
      </c>
      <c r="T3990" s="59">
        <v>44.783561643835618</v>
      </c>
      <c r="U3990" s="12">
        <v>1</v>
      </c>
      <c r="V3990" s="12">
        <v>4</v>
      </c>
      <c r="W3990" s="12">
        <v>3</v>
      </c>
      <c r="X3990" s="12">
        <v>4</v>
      </c>
      <c r="Y3990" s="12">
        <v>3</v>
      </c>
      <c r="Z3990" s="58">
        <v>0</v>
      </c>
      <c r="AA3990" s="58">
        <v>0</v>
      </c>
      <c r="AB3990" s="58">
        <v>0</v>
      </c>
      <c r="AC3990" s="58" t="s">
        <v>91</v>
      </c>
    </row>
    <row r="3991" spans="1:29" x14ac:dyDescent="0.3">
      <c r="A3991" s="57">
        <v>20820622</v>
      </c>
      <c r="B3991" s="12" t="s">
        <v>4067</v>
      </c>
      <c r="C3991" s="58" t="s">
        <v>108</v>
      </c>
      <c r="D3991" s="58" t="s">
        <v>113</v>
      </c>
      <c r="E3991" s="58">
        <v>61341</v>
      </c>
      <c r="F3991" s="58">
        <v>4392492</v>
      </c>
      <c r="G3991" s="58">
        <f>+IF(F3991&gt;K3991+100000,F3991-K3991,0)</f>
        <v>0</v>
      </c>
      <c r="H3991" s="58">
        <v>115671</v>
      </c>
      <c r="I3991" s="58">
        <v>0</v>
      </c>
      <c r="J3991" s="58">
        <v>1900000</v>
      </c>
      <c r="K3991" s="58">
        <v>4984933</v>
      </c>
      <c r="L3991" s="12" t="s">
        <v>87</v>
      </c>
      <c r="M3991" s="12" t="s">
        <v>89</v>
      </c>
      <c r="N3991" s="12" t="s">
        <v>10</v>
      </c>
      <c r="O3991" s="12">
        <v>4</v>
      </c>
      <c r="P3991" s="12">
        <v>0</v>
      </c>
      <c r="Q3991" s="12">
        <v>0</v>
      </c>
      <c r="R3991" s="12">
        <v>66170</v>
      </c>
      <c r="S3991" s="59">
        <v>12.32054794520548</v>
      </c>
      <c r="T3991" s="59">
        <v>41.638356164383559</v>
      </c>
      <c r="U3991" s="12">
        <v>2</v>
      </c>
      <c r="V3991" s="12">
        <v>2</v>
      </c>
      <c r="W3991" s="12">
        <v>2</v>
      </c>
      <c r="X3991" s="12">
        <v>2</v>
      </c>
      <c r="Y3991" s="12">
        <v>1</v>
      </c>
      <c r="Z3991" s="58">
        <v>0</v>
      </c>
      <c r="AA3991" s="58">
        <v>0</v>
      </c>
      <c r="AB3991" s="58">
        <v>0</v>
      </c>
      <c r="AC3991" s="58" t="s">
        <v>91</v>
      </c>
    </row>
    <row r="3992" spans="1:29" x14ac:dyDescent="0.3">
      <c r="A3992" s="57">
        <v>48682800</v>
      </c>
      <c r="B3992" s="12" t="s">
        <v>4069</v>
      </c>
      <c r="C3992" s="58" t="s">
        <v>109</v>
      </c>
      <c r="D3992" s="58" t="s">
        <v>112</v>
      </c>
      <c r="E3992" s="58">
        <v>810452</v>
      </c>
      <c r="F3992" s="58"/>
      <c r="G3992" s="58">
        <f>+IF(F3992&gt;K3992+100000,F3992-K3992,0)</f>
        <v>0</v>
      </c>
      <c r="H3992" s="58"/>
      <c r="I3992" s="58"/>
      <c r="J3992" s="58"/>
      <c r="K3992" s="58">
        <v>5003673</v>
      </c>
      <c r="L3992" s="12" t="s">
        <v>91</v>
      </c>
      <c r="M3992" s="12" t="s">
        <v>91</v>
      </c>
      <c r="N3992" s="12" t="s">
        <v>91</v>
      </c>
      <c r="O3992" s="12">
        <v>4</v>
      </c>
      <c r="P3992" s="12">
        <v>0</v>
      </c>
      <c r="Q3992" s="12">
        <v>0</v>
      </c>
      <c r="R3992" s="12">
        <v>76130</v>
      </c>
      <c r="S3992" s="59">
        <v>8.9972602739726035</v>
      </c>
      <c r="T3992" s="59">
        <v>40.158904109589038</v>
      </c>
      <c r="U3992" s="12">
        <v>2</v>
      </c>
      <c r="V3992" s="12">
        <v>0</v>
      </c>
      <c r="W3992" s="12">
        <v>1</v>
      </c>
      <c r="X3992" s="12">
        <v>3</v>
      </c>
      <c r="Y3992" s="12">
        <v>1</v>
      </c>
      <c r="Z3992" s="58">
        <v>0</v>
      </c>
      <c r="AA3992" s="58">
        <v>0</v>
      </c>
      <c r="AB3992" s="58">
        <v>0</v>
      </c>
      <c r="AC3992" s="58" t="s">
        <v>91</v>
      </c>
    </row>
    <row r="3993" spans="1:29" x14ac:dyDescent="0.3">
      <c r="A3993" s="57">
        <v>2224626866</v>
      </c>
      <c r="B3993" s="12" t="s">
        <v>4072</v>
      </c>
      <c r="C3993" s="58" t="s">
        <v>109</v>
      </c>
      <c r="D3993" s="58" t="s">
        <v>112</v>
      </c>
      <c r="E3993" s="58">
        <v>607719</v>
      </c>
      <c r="F3993" s="58"/>
      <c r="G3993" s="58">
        <f>+IF(F3993&gt;K3993+100000,F3993-K3993,0)</f>
        <v>0</v>
      </c>
      <c r="H3993" s="58"/>
      <c r="I3993" s="58"/>
      <c r="J3993" s="58"/>
      <c r="K3993" s="58">
        <v>5021079</v>
      </c>
      <c r="L3993" s="12" t="s">
        <v>91</v>
      </c>
      <c r="M3993" s="12" t="s">
        <v>91</v>
      </c>
      <c r="N3993" s="12" t="s">
        <v>91</v>
      </c>
      <c r="O3993" s="12">
        <v>4</v>
      </c>
      <c r="P3993" s="12">
        <v>0</v>
      </c>
      <c r="Q3993" s="12">
        <v>0</v>
      </c>
      <c r="R3993" s="12">
        <v>76130</v>
      </c>
      <c r="S3993" s="59">
        <v>8.9972602739726035</v>
      </c>
      <c r="T3993" s="59">
        <v>29.273972602739725</v>
      </c>
      <c r="U3993" s="12">
        <v>1</v>
      </c>
      <c r="V3993" s="12">
        <v>2</v>
      </c>
      <c r="W3993" s="12">
        <v>1</v>
      </c>
      <c r="X3993" s="12">
        <v>2</v>
      </c>
      <c r="Y3993" s="12">
        <v>1</v>
      </c>
      <c r="Z3993" s="58">
        <v>0</v>
      </c>
      <c r="AA3993" s="58">
        <v>0</v>
      </c>
      <c r="AB3993" s="58">
        <v>0</v>
      </c>
      <c r="AC3993" s="58" t="s">
        <v>91</v>
      </c>
    </row>
    <row r="3994" spans="1:29" x14ac:dyDescent="0.3">
      <c r="A3994" s="57">
        <v>42002824</v>
      </c>
      <c r="B3994" s="12" t="s">
        <v>4073</v>
      </c>
      <c r="C3994" s="58" t="s">
        <v>109</v>
      </c>
      <c r="D3994" s="58" t="s">
        <v>112</v>
      </c>
      <c r="E3994" s="58">
        <v>273639</v>
      </c>
      <c r="F3994" s="58"/>
      <c r="G3994" s="58">
        <f>+IF(F3994&gt;K3994+100000,F3994-K3994,0)</f>
        <v>0</v>
      </c>
      <c r="H3994" s="58"/>
      <c r="I3994" s="58"/>
      <c r="J3994" s="58"/>
      <c r="K3994" s="58">
        <v>5032235</v>
      </c>
      <c r="L3994" s="12" t="s">
        <v>91</v>
      </c>
      <c r="M3994" s="12" t="s">
        <v>91</v>
      </c>
      <c r="N3994" s="12" t="s">
        <v>91</v>
      </c>
      <c r="O3994" s="12">
        <v>4</v>
      </c>
      <c r="P3994" s="12">
        <v>0</v>
      </c>
      <c r="Q3994" s="12">
        <v>0</v>
      </c>
      <c r="R3994" s="12">
        <v>76001</v>
      </c>
      <c r="S3994" s="59">
        <v>8.24931506849315</v>
      </c>
      <c r="T3994" s="59">
        <v>52.463013698630135</v>
      </c>
      <c r="U3994" s="12">
        <v>2</v>
      </c>
      <c r="V3994" s="12">
        <v>5</v>
      </c>
      <c r="W3994" s="12">
        <v>2</v>
      </c>
      <c r="X3994" s="12">
        <v>3</v>
      </c>
      <c r="Y3994" s="12">
        <v>1</v>
      </c>
      <c r="Z3994" s="58">
        <v>0</v>
      </c>
      <c r="AA3994" s="58">
        <v>0</v>
      </c>
      <c r="AB3994" s="58">
        <v>0</v>
      </c>
      <c r="AC3994" s="58" t="s">
        <v>91</v>
      </c>
    </row>
    <row r="3995" spans="1:29" x14ac:dyDescent="0.3">
      <c r="A3995" s="57">
        <v>66806828</v>
      </c>
      <c r="B3995" s="12" t="s">
        <v>4074</v>
      </c>
      <c r="C3995" s="58" t="s">
        <v>109</v>
      </c>
      <c r="D3995" s="58" t="s">
        <v>112</v>
      </c>
      <c r="E3995" s="58"/>
      <c r="F3995" s="58"/>
      <c r="G3995" s="58">
        <f>+IF(F3995&gt;K3995+100000,F3995-K3995,0)</f>
        <v>0</v>
      </c>
      <c r="H3995" s="58"/>
      <c r="I3995" s="58"/>
      <c r="J3995" s="58"/>
      <c r="K3995" s="58">
        <v>5036517</v>
      </c>
      <c r="L3995" s="12" t="s">
        <v>91</v>
      </c>
      <c r="M3995" s="12" t="s">
        <v>91</v>
      </c>
      <c r="N3995" s="12" t="s">
        <v>91</v>
      </c>
      <c r="O3995" s="12">
        <v>4</v>
      </c>
      <c r="P3995" s="12">
        <v>0</v>
      </c>
      <c r="Q3995" s="12">
        <v>0</v>
      </c>
      <c r="R3995" s="12">
        <v>76130</v>
      </c>
      <c r="S3995" s="59">
        <v>10.213698630136987</v>
      </c>
      <c r="T3995" s="59">
        <v>53.397260273972606</v>
      </c>
      <c r="U3995" s="12">
        <v>2</v>
      </c>
      <c r="V3995" s="12">
        <v>2</v>
      </c>
      <c r="W3995" s="12">
        <v>2</v>
      </c>
      <c r="X3995" s="12">
        <v>2</v>
      </c>
      <c r="Y3995" s="12">
        <v>1</v>
      </c>
      <c r="Z3995" s="58">
        <v>0</v>
      </c>
      <c r="AA3995" s="58">
        <v>0</v>
      </c>
      <c r="AB3995" s="58">
        <v>0</v>
      </c>
      <c r="AC3995" s="58" t="s">
        <v>91</v>
      </c>
    </row>
    <row r="3996" spans="1:29" x14ac:dyDescent="0.3">
      <c r="A3996" s="57">
        <v>48886804</v>
      </c>
      <c r="B3996" s="12" t="s">
        <v>4075</v>
      </c>
      <c r="C3996" s="58" t="s">
        <v>108</v>
      </c>
      <c r="D3996" s="58" t="s">
        <v>113</v>
      </c>
      <c r="E3996" s="58"/>
      <c r="F3996" s="58">
        <v>346752</v>
      </c>
      <c r="G3996" s="58">
        <f>+IF(F3996&gt;K3996+100000,F3996-K3996,0)</f>
        <v>0</v>
      </c>
      <c r="H3996" s="58">
        <v>175460</v>
      </c>
      <c r="I3996" s="58">
        <v>0</v>
      </c>
      <c r="J3996" s="58">
        <v>0</v>
      </c>
      <c r="K3996" s="58">
        <v>5043216</v>
      </c>
      <c r="L3996" s="12" t="s">
        <v>88</v>
      </c>
      <c r="M3996" s="12" t="s">
        <v>89</v>
      </c>
      <c r="N3996" s="12" t="s">
        <v>10</v>
      </c>
      <c r="O3996" s="12">
        <v>4</v>
      </c>
      <c r="P3996" s="12">
        <v>0</v>
      </c>
      <c r="Q3996" s="12">
        <v>0</v>
      </c>
      <c r="R3996" s="12">
        <v>76111</v>
      </c>
      <c r="S3996" s="59">
        <v>11.791780821917808</v>
      </c>
      <c r="T3996" s="59">
        <v>47.178082191780824</v>
      </c>
      <c r="U3996" s="12">
        <v>2</v>
      </c>
      <c r="V3996" s="12">
        <v>2</v>
      </c>
      <c r="W3996" s="12">
        <v>2</v>
      </c>
      <c r="X3996" s="12">
        <v>2</v>
      </c>
      <c r="Y3996" s="12">
        <v>2</v>
      </c>
      <c r="Z3996" s="58">
        <v>0</v>
      </c>
      <c r="AA3996" s="58">
        <v>0</v>
      </c>
      <c r="AB3996" s="58">
        <v>0</v>
      </c>
      <c r="AC3996" s="58" t="s">
        <v>91</v>
      </c>
    </row>
    <row r="3997" spans="1:29" x14ac:dyDescent="0.3">
      <c r="A3997" s="57">
        <v>82220842</v>
      </c>
      <c r="B3997" s="12" t="s">
        <v>4078</v>
      </c>
      <c r="C3997" s="58" t="s">
        <v>108</v>
      </c>
      <c r="D3997" s="58" t="s">
        <v>29</v>
      </c>
      <c r="E3997" s="58">
        <v>26999</v>
      </c>
      <c r="F3997" s="58">
        <v>5418244</v>
      </c>
      <c r="G3997" s="58">
        <f>+IF(F3997&gt;K3997+100000,F3997-K3997,0)</f>
        <v>348685</v>
      </c>
      <c r="H3997" s="58">
        <v>192636</v>
      </c>
      <c r="I3997" s="58">
        <v>0</v>
      </c>
      <c r="J3997" s="58">
        <v>5200000</v>
      </c>
      <c r="K3997" s="58">
        <v>5069559</v>
      </c>
      <c r="L3997" s="12" t="s">
        <v>87</v>
      </c>
      <c r="M3997" s="12" t="s">
        <v>89</v>
      </c>
      <c r="N3997" s="12" t="s">
        <v>10</v>
      </c>
      <c r="O3997" s="12">
        <v>4</v>
      </c>
      <c r="P3997" s="12">
        <v>0</v>
      </c>
      <c r="Q3997" s="12">
        <v>0</v>
      </c>
      <c r="R3997" s="12">
        <v>8001</v>
      </c>
      <c r="S3997" s="59">
        <v>6.3095890410958901</v>
      </c>
      <c r="T3997" s="59">
        <v>46.69315068493151</v>
      </c>
      <c r="U3997" s="12">
        <v>1</v>
      </c>
      <c r="V3997" s="12">
        <v>2</v>
      </c>
      <c r="W3997" s="12">
        <v>2</v>
      </c>
      <c r="X3997" s="12">
        <v>2</v>
      </c>
      <c r="Y3997" s="12">
        <v>1</v>
      </c>
      <c r="Z3997" s="58">
        <v>0</v>
      </c>
      <c r="AA3997" s="58">
        <v>0</v>
      </c>
      <c r="AB3997" s="58">
        <v>0</v>
      </c>
      <c r="AC3997" s="58" t="s">
        <v>91</v>
      </c>
    </row>
    <row r="3998" spans="1:29" x14ac:dyDescent="0.3">
      <c r="A3998" s="57">
        <v>26800224</v>
      </c>
      <c r="B3998" s="12" t="s">
        <v>4079</v>
      </c>
      <c r="C3998" s="58" t="s">
        <v>108</v>
      </c>
      <c r="D3998" s="58" t="s">
        <v>29</v>
      </c>
      <c r="E3998" s="58">
        <v>369140</v>
      </c>
      <c r="F3998" s="58">
        <v>5277914</v>
      </c>
      <c r="G3998" s="58">
        <f>+IF(F3998&gt;K3998+100000,F3998-K3998,0)</f>
        <v>180967</v>
      </c>
      <c r="H3998" s="58">
        <v>243051</v>
      </c>
      <c r="I3998" s="58">
        <v>0</v>
      </c>
      <c r="J3998" s="58">
        <v>2000000</v>
      </c>
      <c r="K3998" s="58">
        <v>5096947</v>
      </c>
      <c r="L3998" s="12" t="s">
        <v>87</v>
      </c>
      <c r="M3998" s="12" t="s">
        <v>89</v>
      </c>
      <c r="N3998" s="12" t="s">
        <v>10</v>
      </c>
      <c r="O3998" s="12">
        <v>4</v>
      </c>
      <c r="P3998" s="12">
        <v>0</v>
      </c>
      <c r="Q3998" s="12">
        <v>0</v>
      </c>
      <c r="R3998" s="12">
        <v>76275</v>
      </c>
      <c r="S3998" s="59">
        <v>8.7972602739726025</v>
      </c>
      <c r="T3998" s="59">
        <v>46.68767123287671</v>
      </c>
      <c r="U3998" s="12">
        <v>1</v>
      </c>
      <c r="V3998" s="12">
        <v>2</v>
      </c>
      <c r="W3998" s="12">
        <v>1</v>
      </c>
      <c r="X3998" s="12">
        <v>2</v>
      </c>
      <c r="Y3998" s="12">
        <v>1</v>
      </c>
      <c r="Z3998" s="58">
        <v>0</v>
      </c>
      <c r="AA3998" s="58">
        <v>0</v>
      </c>
      <c r="AB3998" s="58">
        <v>0</v>
      </c>
      <c r="AC3998" s="58" t="s">
        <v>91</v>
      </c>
    </row>
    <row r="3999" spans="1:29" x14ac:dyDescent="0.3">
      <c r="A3999" s="57">
        <v>66866460</v>
      </c>
      <c r="B3999" s="12" t="s">
        <v>4081</v>
      </c>
      <c r="C3999" s="58" t="s">
        <v>109</v>
      </c>
      <c r="D3999" s="58" t="s">
        <v>117</v>
      </c>
      <c r="E3999" s="58">
        <v>4996601</v>
      </c>
      <c r="F3999" s="58"/>
      <c r="G3999" s="58">
        <f>+IF(F3999&gt;K3999+100000,F3999-K3999,0)</f>
        <v>0</v>
      </c>
      <c r="H3999" s="58"/>
      <c r="I3999" s="58"/>
      <c r="J3999" s="58"/>
      <c r="K3999" s="58">
        <v>5111873</v>
      </c>
      <c r="L3999" s="12" t="s">
        <v>91</v>
      </c>
      <c r="M3999" s="12" t="s">
        <v>91</v>
      </c>
      <c r="N3999" s="12" t="s">
        <v>91</v>
      </c>
      <c r="O3999" s="12">
        <v>4</v>
      </c>
      <c r="P3999" s="12">
        <v>0</v>
      </c>
      <c r="Q3999" s="12">
        <v>0</v>
      </c>
      <c r="R3999" s="12">
        <v>76001</v>
      </c>
      <c r="S3999" s="59">
        <v>12.416438356164383</v>
      </c>
      <c r="T3999" s="59">
        <v>49.172602739726024</v>
      </c>
      <c r="U3999" s="12">
        <v>2</v>
      </c>
      <c r="V3999" s="12">
        <v>0</v>
      </c>
      <c r="W3999" s="12">
        <v>1</v>
      </c>
      <c r="X3999" s="12">
        <v>2</v>
      </c>
      <c r="Y3999" s="12">
        <v>1</v>
      </c>
      <c r="Z3999" s="58">
        <v>0</v>
      </c>
      <c r="AA3999" s="58">
        <v>0</v>
      </c>
      <c r="AB3999" s="58">
        <v>0</v>
      </c>
      <c r="AC3999" s="58" t="s">
        <v>91</v>
      </c>
    </row>
    <row r="4000" spans="1:29" x14ac:dyDescent="0.3">
      <c r="A4000" s="57">
        <v>66820624</v>
      </c>
      <c r="B4000" s="12" t="s">
        <v>4083</v>
      </c>
      <c r="C4000" s="58" t="s">
        <v>106</v>
      </c>
      <c r="D4000" s="58" t="s">
        <v>30</v>
      </c>
      <c r="E4000" s="58"/>
      <c r="F4000" s="58">
        <v>11518559</v>
      </c>
      <c r="G4000" s="58">
        <f>+IF(F4000&gt;K4000+100000,F4000-K4000,0)</f>
        <v>6384554</v>
      </c>
      <c r="H4000" s="58">
        <v>285862</v>
      </c>
      <c r="I4000" s="58">
        <v>0</v>
      </c>
      <c r="J4000" s="58">
        <v>3251627</v>
      </c>
      <c r="K4000" s="58">
        <v>5134005</v>
      </c>
      <c r="L4000" s="12" t="s">
        <v>87</v>
      </c>
      <c r="M4000" s="12" t="s">
        <v>89</v>
      </c>
      <c r="N4000" s="12" t="s">
        <v>10</v>
      </c>
      <c r="O4000" s="12">
        <v>4</v>
      </c>
      <c r="P4000" s="12">
        <v>0</v>
      </c>
      <c r="Q4000" s="12">
        <v>0</v>
      </c>
      <c r="R4000" s="12">
        <v>76834</v>
      </c>
      <c r="S4000" s="59">
        <v>12.416438356164383</v>
      </c>
      <c r="T4000" s="59">
        <v>50.720547945205482</v>
      </c>
      <c r="U4000" s="12">
        <v>2</v>
      </c>
      <c r="V4000" s="12">
        <v>2</v>
      </c>
      <c r="W4000" s="12">
        <v>1</v>
      </c>
      <c r="X4000" s="12">
        <v>2</v>
      </c>
      <c r="Y4000" s="12">
        <v>2</v>
      </c>
      <c r="Z4000" s="58">
        <v>0</v>
      </c>
      <c r="AA4000" s="58">
        <v>0</v>
      </c>
      <c r="AB4000" s="58">
        <v>0</v>
      </c>
      <c r="AC4000" s="58" t="s">
        <v>91</v>
      </c>
    </row>
    <row r="4001" spans="1:29" x14ac:dyDescent="0.3">
      <c r="A4001" s="57">
        <v>2462604</v>
      </c>
      <c r="B4001" s="12" t="s">
        <v>4084</v>
      </c>
      <c r="C4001" s="58" t="s">
        <v>108</v>
      </c>
      <c r="D4001" s="58" t="s">
        <v>113</v>
      </c>
      <c r="E4001" s="58"/>
      <c r="F4001" s="58">
        <v>881470</v>
      </c>
      <c r="G4001" s="58">
        <f>+IF(F4001&gt;K4001+100000,F4001-K4001,0)</f>
        <v>0</v>
      </c>
      <c r="H4001" s="58">
        <v>104000</v>
      </c>
      <c r="I4001" s="58">
        <v>0</v>
      </c>
      <c r="J4001" s="58">
        <v>0</v>
      </c>
      <c r="K4001" s="58">
        <v>5136463</v>
      </c>
      <c r="L4001" s="12" t="s">
        <v>88</v>
      </c>
      <c r="M4001" s="12" t="s">
        <v>89</v>
      </c>
      <c r="N4001" s="12" t="s">
        <v>10</v>
      </c>
      <c r="O4001" s="12">
        <v>4</v>
      </c>
      <c r="P4001" s="12">
        <v>0</v>
      </c>
      <c r="Q4001" s="12">
        <v>0</v>
      </c>
      <c r="R4001" s="12">
        <v>68255</v>
      </c>
      <c r="S4001" s="59">
        <v>11.427397260273972</v>
      </c>
      <c r="T4001" s="59">
        <v>55.520547945205479</v>
      </c>
      <c r="U4001" s="12">
        <v>1</v>
      </c>
      <c r="V4001" s="12">
        <v>1</v>
      </c>
      <c r="W4001" s="12">
        <v>2</v>
      </c>
      <c r="X4001" s="12">
        <v>2</v>
      </c>
      <c r="Y4001" s="12">
        <v>2</v>
      </c>
      <c r="Z4001" s="58">
        <v>0</v>
      </c>
      <c r="AA4001" s="58">
        <v>0</v>
      </c>
      <c r="AB4001" s="58">
        <v>0</v>
      </c>
      <c r="AC4001" s="58" t="s">
        <v>91</v>
      </c>
    </row>
    <row r="4002" spans="1:29" x14ac:dyDescent="0.3">
      <c r="A4002" s="57">
        <v>20246828</v>
      </c>
      <c r="B4002" s="12" t="s">
        <v>4085</v>
      </c>
      <c r="C4002" s="58" t="s">
        <v>109</v>
      </c>
      <c r="D4002" s="58" t="s">
        <v>112</v>
      </c>
      <c r="E4002" s="58"/>
      <c r="F4002" s="58"/>
      <c r="G4002" s="58">
        <f>+IF(F4002&gt;K4002+100000,F4002-K4002,0)</f>
        <v>0</v>
      </c>
      <c r="H4002" s="58"/>
      <c r="I4002" s="58"/>
      <c r="J4002" s="58"/>
      <c r="K4002" s="58">
        <v>5143559</v>
      </c>
      <c r="L4002" s="12" t="s">
        <v>91</v>
      </c>
      <c r="M4002" s="12" t="s">
        <v>91</v>
      </c>
      <c r="N4002" s="12" t="s">
        <v>91</v>
      </c>
      <c r="O4002" s="12">
        <v>4</v>
      </c>
      <c r="P4002" s="12">
        <v>0</v>
      </c>
      <c r="Q4002" s="12">
        <v>0</v>
      </c>
      <c r="R4002" s="12">
        <v>76130</v>
      </c>
      <c r="S4002" s="59">
        <v>6.2520547945205482</v>
      </c>
      <c r="T4002" s="59">
        <v>67.457534246575349</v>
      </c>
      <c r="U4002" s="12">
        <v>1</v>
      </c>
      <c r="V4002" s="12">
        <v>0</v>
      </c>
      <c r="W4002" s="12">
        <v>1</v>
      </c>
      <c r="X4002" s="12">
        <v>3</v>
      </c>
      <c r="Y4002" s="12">
        <v>1</v>
      </c>
      <c r="Z4002" s="58">
        <v>0</v>
      </c>
      <c r="AA4002" s="58">
        <v>0</v>
      </c>
      <c r="AB4002" s="58">
        <v>0</v>
      </c>
      <c r="AC4002" s="58" t="s">
        <v>91</v>
      </c>
    </row>
    <row r="4003" spans="1:29" x14ac:dyDescent="0.3">
      <c r="A4003" s="57">
        <v>66864446</v>
      </c>
      <c r="B4003" s="12" t="s">
        <v>4088</v>
      </c>
      <c r="C4003" s="58" t="s">
        <v>108</v>
      </c>
      <c r="D4003" s="58" t="s">
        <v>113</v>
      </c>
      <c r="E4003" s="58"/>
      <c r="F4003" s="58">
        <v>2007936</v>
      </c>
      <c r="G4003" s="58">
        <f>+IF(F4003&gt;K4003+100000,F4003-K4003,0)</f>
        <v>0</v>
      </c>
      <c r="H4003" s="58">
        <v>512064</v>
      </c>
      <c r="I4003" s="58">
        <v>0</v>
      </c>
      <c r="J4003" s="58">
        <v>0</v>
      </c>
      <c r="K4003" s="58">
        <v>5164757</v>
      </c>
      <c r="L4003" s="12" t="s">
        <v>88</v>
      </c>
      <c r="M4003" s="12" t="s">
        <v>89</v>
      </c>
      <c r="N4003" s="12" t="s">
        <v>10</v>
      </c>
      <c r="O4003" s="12">
        <v>4</v>
      </c>
      <c r="P4003" s="12">
        <v>0</v>
      </c>
      <c r="Q4003" s="12">
        <v>0</v>
      </c>
      <c r="R4003" s="12">
        <v>76130</v>
      </c>
      <c r="S4003" s="59">
        <v>6.6712328767123283</v>
      </c>
      <c r="T4003" s="59">
        <v>50.69315068493151</v>
      </c>
      <c r="U4003" s="12">
        <v>2</v>
      </c>
      <c r="V4003" s="12">
        <v>2</v>
      </c>
      <c r="W4003" s="12">
        <v>2</v>
      </c>
      <c r="X4003" s="12">
        <v>4</v>
      </c>
      <c r="Y4003" s="12">
        <v>1</v>
      </c>
      <c r="Z4003" s="58">
        <v>0</v>
      </c>
      <c r="AA4003" s="58">
        <v>0</v>
      </c>
      <c r="AB4003" s="58">
        <v>0</v>
      </c>
      <c r="AC4003" s="58" t="s">
        <v>91</v>
      </c>
    </row>
    <row r="4004" spans="1:29" x14ac:dyDescent="0.3">
      <c r="A4004" s="57">
        <v>84284866</v>
      </c>
      <c r="B4004" s="12" t="s">
        <v>4090</v>
      </c>
      <c r="C4004" s="58" t="s">
        <v>108</v>
      </c>
      <c r="D4004" s="58" t="s">
        <v>113</v>
      </c>
      <c r="E4004" s="58">
        <v>91910</v>
      </c>
      <c r="F4004" s="58">
        <v>518067</v>
      </c>
      <c r="G4004" s="58">
        <f>+IF(F4004&gt;K4004+100000,F4004-K4004,0)</f>
        <v>0</v>
      </c>
      <c r="H4004" s="58">
        <v>175460</v>
      </c>
      <c r="I4004" s="58">
        <v>0</v>
      </c>
      <c r="J4004" s="58">
        <v>0</v>
      </c>
      <c r="K4004" s="58">
        <v>5190100</v>
      </c>
      <c r="L4004" s="12" t="s">
        <v>88</v>
      </c>
      <c r="M4004" s="12" t="s">
        <v>89</v>
      </c>
      <c r="N4004" s="12" t="s">
        <v>10</v>
      </c>
      <c r="O4004" s="12">
        <v>4</v>
      </c>
      <c r="P4004" s="12">
        <v>0</v>
      </c>
      <c r="Q4004" s="12">
        <v>0</v>
      </c>
      <c r="R4004" s="12">
        <v>11001</v>
      </c>
      <c r="S4004" s="59">
        <v>6.3095890410958901</v>
      </c>
      <c r="T4004" s="59">
        <v>39.980821917808221</v>
      </c>
      <c r="U4004" s="12">
        <v>1</v>
      </c>
      <c r="V4004" s="12">
        <v>0</v>
      </c>
      <c r="W4004" s="12">
        <v>2</v>
      </c>
      <c r="X4004" s="12">
        <v>3</v>
      </c>
      <c r="Y4004" s="12">
        <v>1</v>
      </c>
      <c r="Z4004" s="58">
        <v>0</v>
      </c>
      <c r="AA4004" s="58">
        <v>0</v>
      </c>
      <c r="AB4004" s="58">
        <v>0</v>
      </c>
      <c r="AC4004" s="58" t="s">
        <v>91</v>
      </c>
    </row>
    <row r="4005" spans="1:29" x14ac:dyDescent="0.3">
      <c r="A4005" s="57">
        <v>2224620024</v>
      </c>
      <c r="B4005" s="12" t="s">
        <v>4093</v>
      </c>
      <c r="C4005" s="58" t="s">
        <v>109</v>
      </c>
      <c r="D4005" s="58" t="s">
        <v>117</v>
      </c>
      <c r="E4005" s="58">
        <v>18525195</v>
      </c>
      <c r="F4005" s="58"/>
      <c r="G4005" s="58">
        <f>+IF(F4005&gt;K4005+100000,F4005-K4005,0)</f>
        <v>0</v>
      </c>
      <c r="H4005" s="58"/>
      <c r="I4005" s="58"/>
      <c r="J4005" s="58"/>
      <c r="K4005" s="58">
        <v>5198361</v>
      </c>
      <c r="L4005" s="12" t="s">
        <v>91</v>
      </c>
      <c r="M4005" s="12" t="s">
        <v>91</v>
      </c>
      <c r="N4005" s="12" t="s">
        <v>91</v>
      </c>
      <c r="O4005" s="12">
        <v>4</v>
      </c>
      <c r="P4005" s="12">
        <v>0</v>
      </c>
      <c r="Q4005" s="12">
        <v>0</v>
      </c>
      <c r="R4005" s="12">
        <v>76001</v>
      </c>
      <c r="S4005" s="59">
        <v>6.3068493150684928</v>
      </c>
      <c r="T4005" s="59">
        <v>35.88219178082192</v>
      </c>
      <c r="U4005" s="12">
        <v>2</v>
      </c>
      <c r="V4005" s="12">
        <v>0</v>
      </c>
      <c r="W4005" s="12">
        <v>4</v>
      </c>
      <c r="X4005" s="12">
        <v>5</v>
      </c>
      <c r="Y4005" s="12">
        <v>1</v>
      </c>
      <c r="Z4005" s="58">
        <v>0</v>
      </c>
      <c r="AA4005" s="58">
        <v>0</v>
      </c>
      <c r="AB4005" s="58">
        <v>0</v>
      </c>
      <c r="AC4005" s="58" t="s">
        <v>91</v>
      </c>
    </row>
    <row r="4006" spans="1:29" x14ac:dyDescent="0.3">
      <c r="A4006" s="57">
        <v>20460408</v>
      </c>
      <c r="B4006" s="12" t="s">
        <v>4094</v>
      </c>
      <c r="C4006" s="58" t="s">
        <v>108</v>
      </c>
      <c r="D4006" s="58" t="s">
        <v>113</v>
      </c>
      <c r="E4006" s="58">
        <v>737323</v>
      </c>
      <c r="F4006" s="58">
        <v>2182496</v>
      </c>
      <c r="G4006" s="58">
        <f>+IF(F4006&gt;K4006+100000,F4006-K4006,0)</f>
        <v>0</v>
      </c>
      <c r="H4006" s="58">
        <v>75513</v>
      </c>
      <c r="I4006" s="58">
        <v>0</v>
      </c>
      <c r="J4006" s="58">
        <v>0</v>
      </c>
      <c r="K4006" s="58">
        <v>5200235</v>
      </c>
      <c r="L4006" s="12" t="s">
        <v>88</v>
      </c>
      <c r="M4006" s="12" t="s">
        <v>89</v>
      </c>
      <c r="N4006" s="12" t="s">
        <v>10</v>
      </c>
      <c r="O4006" s="12">
        <v>4</v>
      </c>
      <c r="P4006" s="12">
        <v>0</v>
      </c>
      <c r="Q4006" s="12">
        <v>0</v>
      </c>
      <c r="R4006" s="12">
        <v>76130</v>
      </c>
      <c r="S4006" s="59">
        <v>9.75068493150685</v>
      </c>
      <c r="T4006" s="59">
        <v>59.389041095890413</v>
      </c>
      <c r="U4006" s="12">
        <v>2</v>
      </c>
      <c r="V4006" s="12">
        <v>1</v>
      </c>
      <c r="W4006" s="12">
        <v>2</v>
      </c>
      <c r="X4006" s="12">
        <v>2</v>
      </c>
      <c r="Y4006" s="12">
        <v>4</v>
      </c>
      <c r="Z4006" s="58">
        <v>0</v>
      </c>
      <c r="AA4006" s="58">
        <v>0</v>
      </c>
      <c r="AB4006" s="58">
        <v>0</v>
      </c>
      <c r="AC4006" s="58" t="s">
        <v>91</v>
      </c>
    </row>
    <row r="4007" spans="1:29" x14ac:dyDescent="0.3">
      <c r="A4007" s="57">
        <v>2240644060</v>
      </c>
      <c r="B4007" s="12" t="s">
        <v>4095</v>
      </c>
      <c r="C4007" s="58" t="s">
        <v>109</v>
      </c>
      <c r="D4007" s="58" t="s">
        <v>117</v>
      </c>
      <c r="E4007" s="58">
        <v>14311940</v>
      </c>
      <c r="F4007" s="58"/>
      <c r="G4007" s="58">
        <f>+IF(F4007&gt;K4007+100000,F4007-K4007,0)</f>
        <v>0</v>
      </c>
      <c r="H4007" s="58"/>
      <c r="I4007" s="58"/>
      <c r="J4007" s="58"/>
      <c r="K4007" s="58">
        <v>5201601</v>
      </c>
      <c r="L4007" s="12" t="s">
        <v>91</v>
      </c>
      <c r="M4007" s="12" t="s">
        <v>91</v>
      </c>
      <c r="N4007" s="12" t="s">
        <v>91</v>
      </c>
      <c r="O4007" s="12">
        <v>4</v>
      </c>
      <c r="P4007" s="12">
        <v>0</v>
      </c>
      <c r="Q4007" s="12">
        <v>0</v>
      </c>
      <c r="R4007" s="12">
        <v>76001</v>
      </c>
      <c r="S4007" s="59">
        <v>6.2520547945205482</v>
      </c>
      <c r="T4007" s="59">
        <v>35.778082191780825</v>
      </c>
      <c r="U4007" s="12">
        <v>1</v>
      </c>
      <c r="V4007" s="12">
        <v>2</v>
      </c>
      <c r="W4007" s="12">
        <v>2</v>
      </c>
      <c r="X4007" s="12">
        <v>3</v>
      </c>
      <c r="Y4007" s="12">
        <v>1</v>
      </c>
      <c r="Z4007" s="58">
        <v>0</v>
      </c>
      <c r="AA4007" s="58">
        <v>0</v>
      </c>
      <c r="AB4007" s="58">
        <v>0</v>
      </c>
      <c r="AC4007" s="58" t="s">
        <v>91</v>
      </c>
    </row>
    <row r="4008" spans="1:29" x14ac:dyDescent="0.3">
      <c r="A4008" s="57">
        <v>4040840</v>
      </c>
      <c r="B4008" s="12" t="s">
        <v>4096</v>
      </c>
      <c r="C4008" s="58" t="s">
        <v>108</v>
      </c>
      <c r="D4008" s="58" t="s">
        <v>117</v>
      </c>
      <c r="E4008" s="58">
        <v>4610787</v>
      </c>
      <c r="F4008" s="58">
        <v>3569193</v>
      </c>
      <c r="G4008" s="58">
        <f>+IF(F4008&gt;K4008+100000,F4008-K4008,0)</f>
        <v>0</v>
      </c>
      <c r="H4008" s="58">
        <v>115007</v>
      </c>
      <c r="I4008" s="58">
        <v>0</v>
      </c>
      <c r="J4008" s="58">
        <v>1000000</v>
      </c>
      <c r="K4008" s="58">
        <v>5242670</v>
      </c>
      <c r="L4008" s="12" t="s">
        <v>87</v>
      </c>
      <c r="M4008" s="12" t="s">
        <v>89</v>
      </c>
      <c r="N4008" s="12" t="s">
        <v>10</v>
      </c>
      <c r="O4008" s="12">
        <v>4</v>
      </c>
      <c r="P4008" s="12">
        <v>0</v>
      </c>
      <c r="Q4008" s="12">
        <v>0</v>
      </c>
      <c r="R4008" s="12">
        <v>76130</v>
      </c>
      <c r="S4008" s="59">
        <v>3.558904109589041</v>
      </c>
      <c r="T4008" s="59">
        <v>39.101369863013701</v>
      </c>
      <c r="U4008" s="12">
        <v>1</v>
      </c>
      <c r="V4008" s="12">
        <v>0</v>
      </c>
      <c r="W4008" s="12">
        <v>1</v>
      </c>
      <c r="X4008" s="12">
        <v>3</v>
      </c>
      <c r="Y4008" s="12">
        <v>3</v>
      </c>
      <c r="Z4008" s="58">
        <v>0</v>
      </c>
      <c r="AA4008" s="58">
        <v>0</v>
      </c>
      <c r="AB4008" s="58">
        <v>0</v>
      </c>
      <c r="AC4008" s="58" t="s">
        <v>91</v>
      </c>
    </row>
    <row r="4009" spans="1:29" x14ac:dyDescent="0.3">
      <c r="A4009" s="57">
        <v>2224622068</v>
      </c>
      <c r="B4009" s="12" t="s">
        <v>4097</v>
      </c>
      <c r="C4009" s="58" t="s">
        <v>108</v>
      </c>
      <c r="D4009" s="58" t="s">
        <v>113</v>
      </c>
      <c r="E4009" s="58">
        <v>29455</v>
      </c>
      <c r="F4009" s="58">
        <v>4810197</v>
      </c>
      <c r="G4009" s="58">
        <f>+IF(F4009&gt;K4009+100000,F4009-K4009,0)</f>
        <v>0</v>
      </c>
      <c r="H4009" s="58">
        <v>229803</v>
      </c>
      <c r="I4009" s="58">
        <v>0</v>
      </c>
      <c r="J4009" s="58">
        <v>0</v>
      </c>
      <c r="K4009" s="58">
        <v>5249079</v>
      </c>
      <c r="L4009" s="12" t="s">
        <v>88</v>
      </c>
      <c r="M4009" s="12" t="s">
        <v>89</v>
      </c>
      <c r="N4009" s="12" t="s">
        <v>10</v>
      </c>
      <c r="O4009" s="12">
        <v>4</v>
      </c>
      <c r="P4009" s="12">
        <v>0</v>
      </c>
      <c r="Q4009" s="12">
        <v>0</v>
      </c>
      <c r="R4009" s="12">
        <v>76130</v>
      </c>
      <c r="S4009" s="59">
        <v>9.9178082191780828</v>
      </c>
      <c r="T4009" s="59">
        <v>31.350684931506848</v>
      </c>
      <c r="U4009" s="12">
        <v>1</v>
      </c>
      <c r="V4009" s="12">
        <v>2</v>
      </c>
      <c r="W4009" s="12">
        <v>2</v>
      </c>
      <c r="X4009" s="12">
        <v>2</v>
      </c>
      <c r="Y4009" s="12">
        <v>1</v>
      </c>
      <c r="Z4009" s="58">
        <v>0</v>
      </c>
      <c r="AA4009" s="58">
        <v>0</v>
      </c>
      <c r="AB4009" s="58">
        <v>0</v>
      </c>
      <c r="AC4009" s="58" t="s">
        <v>91</v>
      </c>
    </row>
    <row r="4010" spans="1:29" x14ac:dyDescent="0.3">
      <c r="A4010" s="57">
        <v>8424068</v>
      </c>
      <c r="B4010" s="12" t="s">
        <v>4099</v>
      </c>
      <c r="C4010" s="58" t="s">
        <v>108</v>
      </c>
      <c r="D4010" s="58" t="s">
        <v>113</v>
      </c>
      <c r="E4010" s="58">
        <v>63</v>
      </c>
      <c r="F4010" s="58">
        <v>5021523</v>
      </c>
      <c r="G4010" s="58">
        <f>+IF(F4010&gt;K4010+100000,F4010-K4010,0)</f>
        <v>0</v>
      </c>
      <c r="H4010" s="58">
        <v>225077</v>
      </c>
      <c r="I4010" s="58">
        <v>0</v>
      </c>
      <c r="J4010" s="58">
        <v>0</v>
      </c>
      <c r="K4010" s="58">
        <v>5254361</v>
      </c>
      <c r="L4010" s="12" t="s">
        <v>88</v>
      </c>
      <c r="M4010" s="12" t="s">
        <v>89</v>
      </c>
      <c r="N4010" s="12" t="s">
        <v>10</v>
      </c>
      <c r="O4010" s="12">
        <v>4</v>
      </c>
      <c r="P4010" s="12">
        <v>0</v>
      </c>
      <c r="Q4010" s="12">
        <v>0</v>
      </c>
      <c r="R4010" s="12">
        <v>76130</v>
      </c>
      <c r="S4010" s="59">
        <v>6.3287671232876717</v>
      </c>
      <c r="T4010" s="59">
        <v>59.032876712328765</v>
      </c>
      <c r="U4010" s="12">
        <v>1</v>
      </c>
      <c r="V4010" s="12">
        <v>1</v>
      </c>
      <c r="W4010" s="12">
        <v>1</v>
      </c>
      <c r="X4010" s="12">
        <v>2</v>
      </c>
      <c r="Y4010" s="12">
        <v>2</v>
      </c>
      <c r="Z4010" s="58">
        <v>0</v>
      </c>
      <c r="AA4010" s="58">
        <v>0</v>
      </c>
      <c r="AB4010" s="58">
        <v>0</v>
      </c>
      <c r="AC4010" s="58" t="s">
        <v>91</v>
      </c>
    </row>
    <row r="4011" spans="1:29" x14ac:dyDescent="0.3">
      <c r="A4011" s="57">
        <v>2646886</v>
      </c>
      <c r="B4011" s="12" t="s">
        <v>4100</v>
      </c>
      <c r="C4011" s="58" t="s">
        <v>109</v>
      </c>
      <c r="D4011" s="58" t="s">
        <v>112</v>
      </c>
      <c r="E4011" s="58"/>
      <c r="F4011" s="58"/>
      <c r="G4011" s="58">
        <f>+IF(F4011&gt;K4011+100000,F4011-K4011,0)</f>
        <v>0</v>
      </c>
      <c r="H4011" s="58"/>
      <c r="I4011" s="58"/>
      <c r="J4011" s="58"/>
      <c r="K4011" s="58">
        <v>5278049</v>
      </c>
      <c r="L4011" s="12" t="s">
        <v>91</v>
      </c>
      <c r="M4011" s="12" t="s">
        <v>91</v>
      </c>
      <c r="N4011" s="12" t="s">
        <v>91</v>
      </c>
      <c r="O4011" s="12">
        <v>4</v>
      </c>
      <c r="P4011" s="12">
        <v>0</v>
      </c>
      <c r="Q4011" s="12">
        <v>0</v>
      </c>
      <c r="R4011" s="12">
        <v>68001</v>
      </c>
      <c r="S4011" s="59">
        <v>2.3616438356164382</v>
      </c>
      <c r="T4011" s="59">
        <v>37.057534246575344</v>
      </c>
      <c r="U4011" s="12">
        <v>1</v>
      </c>
      <c r="V4011" s="12">
        <v>2</v>
      </c>
      <c r="W4011" s="12">
        <v>1</v>
      </c>
      <c r="X4011" s="12">
        <v>2</v>
      </c>
      <c r="Y4011" s="12">
        <v>3</v>
      </c>
      <c r="Z4011" s="58">
        <v>0</v>
      </c>
      <c r="AA4011" s="58">
        <v>0</v>
      </c>
      <c r="AB4011" s="58">
        <v>0</v>
      </c>
      <c r="AC4011" s="58" t="s">
        <v>91</v>
      </c>
    </row>
    <row r="4012" spans="1:29" x14ac:dyDescent="0.3">
      <c r="A4012" s="57">
        <v>42800400</v>
      </c>
      <c r="B4012" s="12" t="s">
        <v>4101</v>
      </c>
      <c r="C4012" s="58" t="s">
        <v>108</v>
      </c>
      <c r="D4012" s="58" t="s">
        <v>113</v>
      </c>
      <c r="E4012" s="58">
        <v>101000</v>
      </c>
      <c r="F4012" s="58">
        <v>4434390</v>
      </c>
      <c r="G4012" s="58">
        <f>+IF(F4012&gt;K4012+100000,F4012-K4012,0)</f>
        <v>0</v>
      </c>
      <c r="H4012" s="58">
        <v>168962</v>
      </c>
      <c r="I4012" s="58">
        <v>0</v>
      </c>
      <c r="J4012" s="58">
        <v>0</v>
      </c>
      <c r="K4012" s="58">
        <v>5280537</v>
      </c>
      <c r="L4012" s="12" t="s">
        <v>88</v>
      </c>
      <c r="M4012" s="12" t="s">
        <v>89</v>
      </c>
      <c r="N4012" s="12" t="s">
        <v>10</v>
      </c>
      <c r="O4012" s="12">
        <v>4</v>
      </c>
      <c r="P4012" s="12">
        <v>0</v>
      </c>
      <c r="Q4012" s="12">
        <v>0</v>
      </c>
      <c r="R4012" s="12">
        <v>76001</v>
      </c>
      <c r="S4012" s="59">
        <v>18.104109589041094</v>
      </c>
      <c r="T4012" s="59">
        <v>59.68767123287671</v>
      </c>
      <c r="U4012" s="12">
        <v>2</v>
      </c>
      <c r="V4012" s="12">
        <v>2</v>
      </c>
      <c r="W4012" s="12">
        <v>3</v>
      </c>
      <c r="X4012" s="12">
        <v>2</v>
      </c>
      <c r="Y4012" s="12">
        <v>4</v>
      </c>
      <c r="Z4012" s="58">
        <v>0</v>
      </c>
      <c r="AA4012" s="58">
        <v>0</v>
      </c>
      <c r="AB4012" s="58">
        <v>0</v>
      </c>
      <c r="AC4012" s="58" t="s">
        <v>91</v>
      </c>
    </row>
    <row r="4013" spans="1:29" x14ac:dyDescent="0.3">
      <c r="A4013" s="57">
        <v>4208682</v>
      </c>
      <c r="B4013" s="12" t="s">
        <v>4102</v>
      </c>
      <c r="C4013" s="58" t="s">
        <v>109</v>
      </c>
      <c r="D4013" s="58" t="s">
        <v>117</v>
      </c>
      <c r="E4013" s="58">
        <v>3285600</v>
      </c>
      <c r="F4013" s="58"/>
      <c r="G4013" s="58">
        <f>+IF(F4013&gt;K4013+100000,F4013-K4013,0)</f>
        <v>0</v>
      </c>
      <c r="H4013" s="58"/>
      <c r="I4013" s="58"/>
      <c r="J4013" s="58"/>
      <c r="K4013" s="58">
        <v>5292834</v>
      </c>
      <c r="L4013" s="12" t="s">
        <v>91</v>
      </c>
      <c r="M4013" s="12" t="s">
        <v>91</v>
      </c>
      <c r="N4013" s="12" t="s">
        <v>91</v>
      </c>
      <c r="O4013" s="12">
        <v>4</v>
      </c>
      <c r="P4013" s="12">
        <v>0</v>
      </c>
      <c r="Q4013" s="12">
        <v>0</v>
      </c>
      <c r="R4013" s="12">
        <v>76130</v>
      </c>
      <c r="S4013" s="59">
        <v>6.5534246575342463</v>
      </c>
      <c r="T4013" s="59">
        <v>46.950684931506849</v>
      </c>
      <c r="U4013" s="12">
        <v>1</v>
      </c>
      <c r="V4013" s="12">
        <v>5</v>
      </c>
      <c r="W4013" s="12">
        <v>2</v>
      </c>
      <c r="X4013" s="12">
        <v>5</v>
      </c>
      <c r="Y4013" s="12">
        <v>3</v>
      </c>
      <c r="Z4013" s="58">
        <v>0</v>
      </c>
      <c r="AA4013" s="58">
        <v>0</v>
      </c>
      <c r="AB4013" s="58">
        <v>0</v>
      </c>
      <c r="AC4013" s="58" t="s">
        <v>91</v>
      </c>
    </row>
    <row r="4014" spans="1:29" x14ac:dyDescent="0.3">
      <c r="A4014" s="57">
        <v>64446084</v>
      </c>
      <c r="B4014" s="12" t="s">
        <v>4103</v>
      </c>
      <c r="C4014" s="58" t="s">
        <v>109</v>
      </c>
      <c r="D4014" s="58" t="s">
        <v>112</v>
      </c>
      <c r="E4014" s="58"/>
      <c r="F4014" s="58"/>
      <c r="G4014" s="58">
        <f>+IF(F4014&gt;K4014+100000,F4014-K4014,0)</f>
        <v>0</v>
      </c>
      <c r="H4014" s="58"/>
      <c r="I4014" s="58"/>
      <c r="J4014" s="58"/>
      <c r="K4014" s="58">
        <v>5307980</v>
      </c>
      <c r="L4014" s="12" t="s">
        <v>91</v>
      </c>
      <c r="M4014" s="12" t="s">
        <v>91</v>
      </c>
      <c r="N4014" s="12" t="s">
        <v>91</v>
      </c>
      <c r="O4014" s="12">
        <v>4</v>
      </c>
      <c r="P4014" s="12">
        <v>0</v>
      </c>
      <c r="Q4014" s="12">
        <v>0</v>
      </c>
      <c r="R4014" s="12">
        <v>68001</v>
      </c>
      <c r="S4014" s="59">
        <v>1.3041095890410959</v>
      </c>
      <c r="T4014" s="59">
        <v>54.07123287671233</v>
      </c>
      <c r="U4014" s="12">
        <v>2</v>
      </c>
      <c r="V4014" s="12">
        <v>5</v>
      </c>
      <c r="W4014" s="12">
        <v>3</v>
      </c>
      <c r="X4014" s="12">
        <v>4</v>
      </c>
      <c r="Y4014" s="12">
        <v>2</v>
      </c>
      <c r="Z4014" s="58">
        <v>0</v>
      </c>
      <c r="AA4014" s="58">
        <v>0</v>
      </c>
      <c r="AB4014" s="58">
        <v>0</v>
      </c>
      <c r="AC4014" s="58" t="s">
        <v>91</v>
      </c>
    </row>
    <row r="4015" spans="1:29" x14ac:dyDescent="0.3">
      <c r="A4015" s="57">
        <v>4406842</v>
      </c>
      <c r="B4015" s="12" t="s">
        <v>4104</v>
      </c>
      <c r="C4015" s="58" t="s">
        <v>109</v>
      </c>
      <c r="D4015" s="58" t="s">
        <v>112</v>
      </c>
      <c r="E4015" s="58"/>
      <c r="F4015" s="58"/>
      <c r="G4015" s="58">
        <f>+IF(F4015&gt;K4015+100000,F4015-K4015,0)</f>
        <v>0</v>
      </c>
      <c r="H4015" s="58"/>
      <c r="I4015" s="58"/>
      <c r="J4015" s="58"/>
      <c r="K4015" s="58">
        <v>5320121</v>
      </c>
      <c r="L4015" s="12" t="s">
        <v>91</v>
      </c>
      <c r="M4015" s="12" t="s">
        <v>91</v>
      </c>
      <c r="N4015" s="12" t="s">
        <v>91</v>
      </c>
      <c r="O4015" s="12">
        <v>4</v>
      </c>
      <c r="P4015" s="12">
        <v>0</v>
      </c>
      <c r="Q4015" s="12">
        <v>0</v>
      </c>
      <c r="R4015" s="12">
        <v>76520</v>
      </c>
      <c r="S4015" s="59">
        <v>10.123287671232877</v>
      </c>
      <c r="T4015" s="59">
        <v>34.205479452054796</v>
      </c>
      <c r="U4015" s="12">
        <v>1</v>
      </c>
      <c r="V4015" s="12">
        <v>2</v>
      </c>
      <c r="W4015" s="12">
        <v>1</v>
      </c>
      <c r="X4015" s="12">
        <v>2</v>
      </c>
      <c r="Y4015" s="12">
        <v>3</v>
      </c>
      <c r="Z4015" s="58">
        <v>0</v>
      </c>
      <c r="AA4015" s="58">
        <v>0</v>
      </c>
      <c r="AB4015" s="58">
        <v>0</v>
      </c>
      <c r="AC4015" s="58" t="s">
        <v>91</v>
      </c>
    </row>
    <row r="4016" spans="1:29" x14ac:dyDescent="0.3">
      <c r="A4016" s="57">
        <v>24800466</v>
      </c>
      <c r="B4016" s="12" t="s">
        <v>4105</v>
      </c>
      <c r="C4016" s="58" t="s">
        <v>108</v>
      </c>
      <c r="D4016" s="58" t="s">
        <v>29</v>
      </c>
      <c r="E4016" s="58">
        <v>369041</v>
      </c>
      <c r="F4016" s="58">
        <v>5519754</v>
      </c>
      <c r="G4016" s="58">
        <f>+IF(F4016&gt;K4016+100000,F4016-K4016,0)</f>
        <v>198233</v>
      </c>
      <c r="H4016" s="58">
        <v>519218</v>
      </c>
      <c r="I4016" s="58">
        <v>0</v>
      </c>
      <c r="J4016" s="58">
        <v>10600000</v>
      </c>
      <c r="K4016" s="58">
        <v>5321521</v>
      </c>
      <c r="L4016" s="12" t="s">
        <v>87</v>
      </c>
      <c r="M4016" s="12" t="s">
        <v>89</v>
      </c>
      <c r="N4016" s="12" t="s">
        <v>10</v>
      </c>
      <c r="O4016" s="12">
        <v>4</v>
      </c>
      <c r="P4016" s="12">
        <v>0</v>
      </c>
      <c r="Q4016" s="12">
        <v>0</v>
      </c>
      <c r="R4016" s="12">
        <v>76834</v>
      </c>
      <c r="S4016" s="12">
        <v>11.164383561643836</v>
      </c>
      <c r="T4016" s="12">
        <v>36.978082191780821</v>
      </c>
      <c r="U4016" s="12">
        <v>1</v>
      </c>
      <c r="V4016" s="12">
        <v>0</v>
      </c>
      <c r="W4016" s="12">
        <v>2</v>
      </c>
      <c r="X4016" s="12">
        <v>2</v>
      </c>
      <c r="Y4016" s="12">
        <v>2</v>
      </c>
      <c r="Z4016" s="58">
        <v>0</v>
      </c>
      <c r="AA4016" s="58">
        <v>0</v>
      </c>
      <c r="AB4016" s="58">
        <v>0</v>
      </c>
      <c r="AC4016" s="58" t="s">
        <v>91</v>
      </c>
    </row>
    <row r="4017" spans="1:29" x14ac:dyDescent="0.3">
      <c r="A4017" s="57">
        <v>4042644</v>
      </c>
      <c r="B4017" s="12" t="s">
        <v>4106</v>
      </c>
      <c r="C4017" s="58" t="s">
        <v>109</v>
      </c>
      <c r="D4017" s="58" t="s">
        <v>112</v>
      </c>
      <c r="E4017" s="58"/>
      <c r="F4017" s="58"/>
      <c r="G4017" s="58">
        <f>+IF(F4017&gt;K4017+100000,F4017-K4017,0)</f>
        <v>0</v>
      </c>
      <c r="H4017" s="58"/>
      <c r="I4017" s="58"/>
      <c r="J4017" s="58"/>
      <c r="K4017" s="58">
        <v>5330385</v>
      </c>
      <c r="L4017" s="12" t="s">
        <v>91</v>
      </c>
      <c r="M4017" s="12" t="s">
        <v>91</v>
      </c>
      <c r="N4017" s="12" t="s">
        <v>91</v>
      </c>
      <c r="O4017" s="12">
        <v>4</v>
      </c>
      <c r="P4017" s="12">
        <v>0</v>
      </c>
      <c r="Q4017" s="12">
        <v>0</v>
      </c>
      <c r="R4017" s="12">
        <v>76130</v>
      </c>
      <c r="S4017" s="59">
        <v>10.084931506849315</v>
      </c>
      <c r="T4017" s="59">
        <v>38.438356164383563</v>
      </c>
      <c r="U4017" s="12">
        <v>1</v>
      </c>
      <c r="V4017" s="12">
        <v>2</v>
      </c>
      <c r="W4017" s="12">
        <v>3</v>
      </c>
      <c r="X4017" s="12">
        <v>2</v>
      </c>
      <c r="Y4017" s="12">
        <v>3</v>
      </c>
      <c r="Z4017" s="58">
        <v>0</v>
      </c>
      <c r="AA4017" s="58">
        <v>0</v>
      </c>
      <c r="AB4017" s="58">
        <v>0</v>
      </c>
      <c r="AC4017" s="58" t="s">
        <v>91</v>
      </c>
    </row>
    <row r="4018" spans="1:29" x14ac:dyDescent="0.3">
      <c r="A4018" s="57">
        <v>26682886</v>
      </c>
      <c r="B4018" s="12" t="s">
        <v>4107</v>
      </c>
      <c r="C4018" s="58" t="s">
        <v>106</v>
      </c>
      <c r="D4018" s="58" t="s">
        <v>115</v>
      </c>
      <c r="E4018" s="58">
        <v>2189994</v>
      </c>
      <c r="F4018" s="58">
        <v>8569451</v>
      </c>
      <c r="G4018" s="58">
        <f>+IF(F4018&gt;K4018+100000,F4018-K4018,0)</f>
        <v>3236128</v>
      </c>
      <c r="H4018" s="58">
        <v>400482</v>
      </c>
      <c r="I4018" s="58">
        <v>0</v>
      </c>
      <c r="J4018" s="58">
        <v>3840000</v>
      </c>
      <c r="K4018" s="58">
        <v>5333323</v>
      </c>
      <c r="L4018" s="12" t="s">
        <v>87</v>
      </c>
      <c r="M4018" s="12" t="s">
        <v>89</v>
      </c>
      <c r="N4018" s="12" t="s">
        <v>10</v>
      </c>
      <c r="O4018" s="12">
        <v>4</v>
      </c>
      <c r="P4018" s="12">
        <v>0</v>
      </c>
      <c r="Q4018" s="12">
        <v>0</v>
      </c>
      <c r="R4018" s="12">
        <v>76834</v>
      </c>
      <c r="S4018" s="59">
        <v>12.153424657534247</v>
      </c>
      <c r="T4018" s="59">
        <v>59.339726027397262</v>
      </c>
      <c r="U4018" s="12">
        <v>1</v>
      </c>
      <c r="V4018" s="12">
        <v>2</v>
      </c>
      <c r="W4018" s="12">
        <v>2</v>
      </c>
      <c r="X4018" s="12">
        <v>2</v>
      </c>
      <c r="Y4018" s="12">
        <v>4</v>
      </c>
      <c r="Z4018" s="58">
        <v>0</v>
      </c>
      <c r="AA4018" s="58">
        <v>0</v>
      </c>
      <c r="AB4018" s="58">
        <v>0</v>
      </c>
      <c r="AC4018" s="58" t="s">
        <v>91</v>
      </c>
    </row>
    <row r="4019" spans="1:29" x14ac:dyDescent="0.3">
      <c r="A4019" s="57">
        <v>2224642062</v>
      </c>
      <c r="B4019" s="12" t="s">
        <v>4108</v>
      </c>
      <c r="C4019" s="58" t="s">
        <v>109</v>
      </c>
      <c r="D4019" s="58" t="s">
        <v>112</v>
      </c>
      <c r="E4019" s="58"/>
      <c r="F4019" s="58"/>
      <c r="G4019" s="58">
        <f>+IF(F4019&gt;K4019+100000,F4019-K4019,0)</f>
        <v>0</v>
      </c>
      <c r="H4019" s="58"/>
      <c r="I4019" s="58"/>
      <c r="J4019" s="58"/>
      <c r="K4019" s="58">
        <v>5334293</v>
      </c>
      <c r="L4019" s="12" t="s">
        <v>91</v>
      </c>
      <c r="M4019" s="12" t="s">
        <v>91</v>
      </c>
      <c r="N4019" s="12" t="s">
        <v>91</v>
      </c>
      <c r="O4019" s="12">
        <v>4</v>
      </c>
      <c r="P4019" s="12">
        <v>0</v>
      </c>
      <c r="Q4019" s="12">
        <v>0</v>
      </c>
      <c r="R4019" s="12">
        <v>76520</v>
      </c>
      <c r="S4019" s="59">
        <v>6.5534246575342463</v>
      </c>
      <c r="T4019" s="59">
        <v>34.227397260273975</v>
      </c>
      <c r="U4019" s="12">
        <v>1</v>
      </c>
      <c r="V4019" s="12">
        <v>0</v>
      </c>
      <c r="W4019" s="12">
        <v>1</v>
      </c>
      <c r="X4019" s="12">
        <v>3</v>
      </c>
      <c r="Y4019" s="12">
        <v>1</v>
      </c>
      <c r="Z4019" s="58">
        <v>0</v>
      </c>
      <c r="AA4019" s="58">
        <v>0</v>
      </c>
      <c r="AB4019" s="58">
        <v>0</v>
      </c>
      <c r="AC4019" s="58" t="s">
        <v>91</v>
      </c>
    </row>
    <row r="4020" spans="1:29" x14ac:dyDescent="0.3">
      <c r="A4020" s="57">
        <v>20448282</v>
      </c>
      <c r="B4020" s="12" t="s">
        <v>4109</v>
      </c>
      <c r="C4020" s="58" t="s">
        <v>108</v>
      </c>
      <c r="D4020" s="58" t="s">
        <v>113</v>
      </c>
      <c r="E4020" s="58"/>
      <c r="F4020" s="58">
        <v>2806585</v>
      </c>
      <c r="G4020" s="58">
        <f>+IF(F4020&gt;K4020+100000,F4020-K4020,0)</f>
        <v>0</v>
      </c>
      <c r="H4020" s="58">
        <v>112279</v>
      </c>
      <c r="I4020" s="58">
        <v>0</v>
      </c>
      <c r="J4020" s="58">
        <v>0</v>
      </c>
      <c r="K4020" s="58">
        <v>5335372</v>
      </c>
      <c r="L4020" s="12" t="s">
        <v>88</v>
      </c>
      <c r="M4020" s="12" t="s">
        <v>89</v>
      </c>
      <c r="N4020" s="12" t="s">
        <v>10</v>
      </c>
      <c r="O4020" s="12">
        <v>4</v>
      </c>
      <c r="P4020" s="12">
        <v>0</v>
      </c>
      <c r="Q4020" s="12">
        <v>0</v>
      </c>
      <c r="R4020" s="12">
        <v>76130</v>
      </c>
      <c r="S4020" s="59">
        <v>10.791780821917808</v>
      </c>
      <c r="T4020" s="59">
        <v>38.871232876712327</v>
      </c>
      <c r="U4020" s="12">
        <v>2</v>
      </c>
      <c r="V4020" s="12">
        <v>2</v>
      </c>
      <c r="W4020" s="12">
        <v>2</v>
      </c>
      <c r="X4020" s="12">
        <v>2</v>
      </c>
      <c r="Y4020" s="12">
        <v>1</v>
      </c>
      <c r="Z4020" s="58">
        <v>0</v>
      </c>
      <c r="AA4020" s="58">
        <v>0</v>
      </c>
      <c r="AB4020" s="58">
        <v>0</v>
      </c>
      <c r="AC4020" s="58" t="s">
        <v>91</v>
      </c>
    </row>
    <row r="4021" spans="1:29" x14ac:dyDescent="0.3">
      <c r="A4021" s="57">
        <v>4826460</v>
      </c>
      <c r="B4021" s="12" t="s">
        <v>4112</v>
      </c>
      <c r="C4021" s="58" t="s">
        <v>108</v>
      </c>
      <c r="D4021" s="58" t="s">
        <v>113</v>
      </c>
      <c r="E4021" s="58"/>
      <c r="F4021" s="58">
        <v>1260244</v>
      </c>
      <c r="G4021" s="58">
        <f>+IF(F4021&gt;K4021+100000,F4021-K4021,0)</f>
        <v>0</v>
      </c>
      <c r="H4021" s="58">
        <v>218200</v>
      </c>
      <c r="I4021" s="58">
        <v>0</v>
      </c>
      <c r="J4021" s="58">
        <v>0</v>
      </c>
      <c r="K4021" s="58">
        <v>5366820</v>
      </c>
      <c r="L4021" s="12" t="s">
        <v>88</v>
      </c>
      <c r="M4021" s="12" t="s">
        <v>89</v>
      </c>
      <c r="N4021" s="12" t="s">
        <v>10</v>
      </c>
      <c r="O4021" s="12">
        <v>4</v>
      </c>
      <c r="P4021" s="12">
        <v>0</v>
      </c>
      <c r="Q4021" s="12">
        <v>0</v>
      </c>
      <c r="R4021" s="12">
        <v>13052</v>
      </c>
      <c r="S4021" s="59">
        <v>5.7945205479452051</v>
      </c>
      <c r="T4021" s="59">
        <v>47.575342465753423</v>
      </c>
      <c r="U4021" s="12">
        <v>1</v>
      </c>
      <c r="V4021" s="12">
        <v>2</v>
      </c>
      <c r="W4021" s="12">
        <v>1</v>
      </c>
      <c r="X4021" s="12">
        <v>2</v>
      </c>
      <c r="Y4021" s="12">
        <v>3</v>
      </c>
      <c r="Z4021" s="58">
        <v>0</v>
      </c>
      <c r="AA4021" s="58">
        <v>0</v>
      </c>
      <c r="AB4021" s="58">
        <v>0</v>
      </c>
      <c r="AC4021" s="58" t="s">
        <v>91</v>
      </c>
    </row>
    <row r="4022" spans="1:29" x14ac:dyDescent="0.3">
      <c r="A4022" s="57">
        <v>66884268</v>
      </c>
      <c r="B4022" s="12" t="s">
        <v>4113</v>
      </c>
      <c r="C4022" s="58" t="s">
        <v>108</v>
      </c>
      <c r="D4022" s="58" t="s">
        <v>113</v>
      </c>
      <c r="E4022" s="58"/>
      <c r="F4022" s="58">
        <v>1695967</v>
      </c>
      <c r="G4022" s="58">
        <f>+IF(F4022&gt;K4022+100000,F4022-K4022,0)</f>
        <v>0</v>
      </c>
      <c r="H4022" s="58">
        <v>137882</v>
      </c>
      <c r="I4022" s="58">
        <v>0</v>
      </c>
      <c r="J4022" s="58">
        <v>0</v>
      </c>
      <c r="K4022" s="58">
        <v>5391567</v>
      </c>
      <c r="L4022" s="12" t="s">
        <v>88</v>
      </c>
      <c r="M4022" s="12" t="s">
        <v>89</v>
      </c>
      <c r="N4022" s="12" t="s">
        <v>10</v>
      </c>
      <c r="O4022" s="12">
        <v>4</v>
      </c>
      <c r="P4022" s="12">
        <v>0</v>
      </c>
      <c r="Q4022" s="12">
        <v>0</v>
      </c>
      <c r="R4022" s="12">
        <v>76130</v>
      </c>
      <c r="S4022" s="59">
        <v>10.213698630136987</v>
      </c>
      <c r="T4022" s="59">
        <v>51.263013698630139</v>
      </c>
      <c r="U4022" s="12">
        <v>2</v>
      </c>
      <c r="V4022" s="12">
        <v>2</v>
      </c>
      <c r="W4022" s="12">
        <v>1</v>
      </c>
      <c r="X4022" s="12">
        <v>2</v>
      </c>
      <c r="Y4022" s="12">
        <v>3</v>
      </c>
      <c r="Z4022" s="58">
        <v>0</v>
      </c>
      <c r="AA4022" s="58">
        <v>0</v>
      </c>
      <c r="AB4022" s="58">
        <v>0</v>
      </c>
      <c r="AC4022" s="58" t="s">
        <v>91</v>
      </c>
    </row>
    <row r="4023" spans="1:29" x14ac:dyDescent="0.3">
      <c r="A4023" s="57">
        <v>4466020</v>
      </c>
      <c r="B4023" s="12" t="s">
        <v>4114</v>
      </c>
      <c r="C4023" s="58" t="s">
        <v>108</v>
      </c>
      <c r="D4023" s="58" t="s">
        <v>113</v>
      </c>
      <c r="E4023" s="58">
        <v>961000</v>
      </c>
      <c r="F4023" s="58">
        <v>3109283</v>
      </c>
      <c r="G4023" s="58">
        <f>+IF(F4023&gt;K4023+100000,F4023-K4023,0)</f>
        <v>0</v>
      </c>
      <c r="H4023" s="58">
        <v>252783</v>
      </c>
      <c r="I4023" s="58">
        <v>0</v>
      </c>
      <c r="J4023" s="58">
        <v>0</v>
      </c>
      <c r="K4023" s="58">
        <v>5412517</v>
      </c>
      <c r="L4023" s="12" t="s">
        <v>88</v>
      </c>
      <c r="M4023" s="12" t="s">
        <v>89</v>
      </c>
      <c r="N4023" s="12" t="s">
        <v>10</v>
      </c>
      <c r="O4023" s="12">
        <v>4</v>
      </c>
      <c r="P4023" s="12">
        <v>0</v>
      </c>
      <c r="Q4023" s="12">
        <v>0</v>
      </c>
      <c r="R4023" s="12">
        <v>76130</v>
      </c>
      <c r="S4023" s="59">
        <v>9.8849315068493144</v>
      </c>
      <c r="T4023" s="59">
        <v>46.254794520547946</v>
      </c>
      <c r="U4023" s="12">
        <v>1</v>
      </c>
      <c r="V4023" s="12">
        <v>2</v>
      </c>
      <c r="W4023" s="12">
        <v>2</v>
      </c>
      <c r="X4023" s="12">
        <v>2</v>
      </c>
      <c r="Y4023" s="12">
        <v>3</v>
      </c>
      <c r="Z4023" s="58">
        <v>0</v>
      </c>
      <c r="AA4023" s="58">
        <v>0</v>
      </c>
      <c r="AB4023" s="58">
        <v>0</v>
      </c>
      <c r="AC4023" s="58" t="s">
        <v>91</v>
      </c>
    </row>
    <row r="4024" spans="1:29" x14ac:dyDescent="0.3">
      <c r="A4024" s="57">
        <v>66828448</v>
      </c>
      <c r="B4024" s="12" t="s">
        <v>4115</v>
      </c>
      <c r="C4024" s="58" t="s">
        <v>109</v>
      </c>
      <c r="D4024" s="58" t="s">
        <v>112</v>
      </c>
      <c r="E4024" s="58">
        <v>81242</v>
      </c>
      <c r="F4024" s="58"/>
      <c r="G4024" s="58">
        <f>+IF(F4024&gt;K4024+100000,F4024-K4024,0)</f>
        <v>0</v>
      </c>
      <c r="H4024" s="58"/>
      <c r="I4024" s="58"/>
      <c r="J4024" s="58"/>
      <c r="K4024" s="58">
        <v>5422646</v>
      </c>
      <c r="L4024" s="12" t="s">
        <v>91</v>
      </c>
      <c r="M4024" s="12" t="s">
        <v>91</v>
      </c>
      <c r="N4024" s="12" t="s">
        <v>91</v>
      </c>
      <c r="O4024" s="12">
        <v>4</v>
      </c>
      <c r="P4024" s="12">
        <v>0</v>
      </c>
      <c r="Q4024" s="12">
        <v>0</v>
      </c>
      <c r="R4024" s="12">
        <v>76834</v>
      </c>
      <c r="S4024" s="59">
        <v>13.408219178082192</v>
      </c>
      <c r="T4024" s="59">
        <v>44.512328767123286</v>
      </c>
      <c r="U4024" s="12">
        <v>2</v>
      </c>
      <c r="V4024" s="12">
        <v>3</v>
      </c>
      <c r="W4024" s="12">
        <v>2</v>
      </c>
      <c r="X4024" s="12">
        <v>2</v>
      </c>
      <c r="Y4024" s="12">
        <v>3</v>
      </c>
      <c r="Z4024" s="58">
        <v>0</v>
      </c>
      <c r="AA4024" s="58">
        <v>0</v>
      </c>
      <c r="AB4024" s="58">
        <v>0</v>
      </c>
      <c r="AC4024" s="58" t="s">
        <v>91</v>
      </c>
    </row>
    <row r="4025" spans="1:29" x14ac:dyDescent="0.3">
      <c r="A4025" s="57">
        <v>2008408628</v>
      </c>
      <c r="B4025" s="12" t="s">
        <v>4117</v>
      </c>
      <c r="C4025" s="58" t="s">
        <v>108</v>
      </c>
      <c r="D4025" s="58" t="s">
        <v>113</v>
      </c>
      <c r="E4025" s="58">
        <v>134195</v>
      </c>
      <c r="F4025" s="58">
        <v>3681913</v>
      </c>
      <c r="G4025" s="58">
        <f>+IF(F4025&gt;K4025+100000,F4025-K4025,0)</f>
        <v>0</v>
      </c>
      <c r="H4025" s="58">
        <v>366219</v>
      </c>
      <c r="I4025" s="58">
        <v>0</v>
      </c>
      <c r="J4025" s="58">
        <v>0</v>
      </c>
      <c r="K4025" s="58">
        <v>5439249</v>
      </c>
      <c r="L4025" s="12" t="s">
        <v>88</v>
      </c>
      <c r="M4025" s="12" t="s">
        <v>89</v>
      </c>
      <c r="N4025" s="12" t="s">
        <v>10</v>
      </c>
      <c r="O4025" s="12">
        <v>4</v>
      </c>
      <c r="P4025" s="12">
        <v>0</v>
      </c>
      <c r="Q4025" s="12">
        <v>0</v>
      </c>
      <c r="R4025" s="12">
        <v>76001</v>
      </c>
      <c r="S4025" s="12">
        <v>10.673972602739726</v>
      </c>
      <c r="T4025" s="12">
        <v>30.890410958904109</v>
      </c>
      <c r="U4025" s="12">
        <v>1</v>
      </c>
      <c r="V4025" s="12">
        <v>0</v>
      </c>
      <c r="W4025" s="12">
        <v>2</v>
      </c>
      <c r="X4025" s="12">
        <v>3</v>
      </c>
      <c r="Y4025" s="12">
        <v>2</v>
      </c>
      <c r="Z4025" s="58">
        <v>0</v>
      </c>
      <c r="AA4025" s="58">
        <v>0</v>
      </c>
      <c r="AB4025" s="58">
        <v>0</v>
      </c>
      <c r="AC4025" s="58" t="s">
        <v>91</v>
      </c>
    </row>
    <row r="4026" spans="1:29" x14ac:dyDescent="0.3">
      <c r="A4026" s="57">
        <v>42006268</v>
      </c>
      <c r="B4026" s="12" t="s">
        <v>4121</v>
      </c>
      <c r="C4026" s="58" t="s">
        <v>108</v>
      </c>
      <c r="D4026" s="58" t="s">
        <v>113</v>
      </c>
      <c r="E4026" s="58"/>
      <c r="F4026" s="58">
        <v>5173143</v>
      </c>
      <c r="G4026" s="58">
        <f>+IF(F4026&gt;K4026+100000,F4026-K4026,0)</f>
        <v>0</v>
      </c>
      <c r="H4026" s="58">
        <v>344459</v>
      </c>
      <c r="I4026" s="58">
        <v>0</v>
      </c>
      <c r="J4026" s="58">
        <v>2100000</v>
      </c>
      <c r="K4026" s="58">
        <v>5462745</v>
      </c>
      <c r="L4026" s="12" t="s">
        <v>87</v>
      </c>
      <c r="M4026" s="12" t="s">
        <v>89</v>
      </c>
      <c r="N4026" s="12" t="s">
        <v>10</v>
      </c>
      <c r="O4026" s="12">
        <v>4</v>
      </c>
      <c r="P4026" s="12">
        <v>0</v>
      </c>
      <c r="Q4026" s="12">
        <v>0</v>
      </c>
      <c r="R4026" s="12">
        <v>76001</v>
      </c>
      <c r="S4026" s="59">
        <v>10.830136986301369</v>
      </c>
      <c r="T4026" s="59">
        <v>52.649315068493152</v>
      </c>
      <c r="U4026" s="12">
        <v>2</v>
      </c>
      <c r="V4026" s="12">
        <v>2</v>
      </c>
      <c r="W4026" s="12">
        <v>2</v>
      </c>
      <c r="X4026" s="12">
        <v>2</v>
      </c>
      <c r="Y4026" s="12">
        <v>2</v>
      </c>
      <c r="Z4026" s="58">
        <v>0</v>
      </c>
      <c r="AA4026" s="58">
        <v>0</v>
      </c>
      <c r="AB4026" s="58">
        <v>0</v>
      </c>
      <c r="AC4026" s="58" t="s">
        <v>91</v>
      </c>
    </row>
    <row r="4027" spans="1:29" x14ac:dyDescent="0.3">
      <c r="A4027" s="57">
        <v>20842802</v>
      </c>
      <c r="B4027" s="12" t="s">
        <v>4123</v>
      </c>
      <c r="C4027" s="58" t="s">
        <v>108</v>
      </c>
      <c r="D4027" s="58" t="s">
        <v>113</v>
      </c>
      <c r="E4027" s="58">
        <v>127518</v>
      </c>
      <c r="F4027" s="58">
        <v>3145104</v>
      </c>
      <c r="G4027" s="58">
        <f>+IF(F4027&gt;K4027+100000,F4027-K4027,0)</f>
        <v>0</v>
      </c>
      <c r="H4027" s="58">
        <v>130352</v>
      </c>
      <c r="I4027" s="58">
        <v>0</v>
      </c>
      <c r="J4027" s="58">
        <v>0</v>
      </c>
      <c r="K4027" s="58">
        <v>5485254</v>
      </c>
      <c r="L4027" s="12" t="s">
        <v>88</v>
      </c>
      <c r="M4027" s="12" t="s">
        <v>89</v>
      </c>
      <c r="N4027" s="12" t="s">
        <v>10</v>
      </c>
      <c r="O4027" s="12">
        <v>4</v>
      </c>
      <c r="P4027" s="12">
        <v>0</v>
      </c>
      <c r="Q4027" s="12">
        <v>0</v>
      </c>
      <c r="R4027" s="12">
        <v>76001</v>
      </c>
      <c r="S4027" s="59">
        <v>12.665753424657535</v>
      </c>
      <c r="T4027" s="59">
        <v>46.830136986301369</v>
      </c>
      <c r="U4027" s="12">
        <v>2</v>
      </c>
      <c r="V4027" s="12">
        <v>0</v>
      </c>
      <c r="W4027" s="12">
        <v>1</v>
      </c>
      <c r="X4027" s="12">
        <v>2</v>
      </c>
      <c r="Y4027" s="12">
        <v>1</v>
      </c>
      <c r="Z4027" s="58">
        <v>0</v>
      </c>
      <c r="AA4027" s="58">
        <v>0</v>
      </c>
      <c r="AB4027" s="58">
        <v>0</v>
      </c>
      <c r="AC4027" s="58" t="s">
        <v>91</v>
      </c>
    </row>
    <row r="4028" spans="1:29" x14ac:dyDescent="0.3">
      <c r="A4028" s="57">
        <v>66080826</v>
      </c>
      <c r="B4028" s="12" t="s">
        <v>4124</v>
      </c>
      <c r="C4028" s="58" t="s">
        <v>109</v>
      </c>
      <c r="D4028" s="58" t="s">
        <v>117</v>
      </c>
      <c r="E4028" s="58">
        <v>5825319</v>
      </c>
      <c r="F4028" s="58"/>
      <c r="G4028" s="58">
        <f>+IF(F4028&gt;K4028+100000,F4028-K4028,0)</f>
        <v>0</v>
      </c>
      <c r="H4028" s="58"/>
      <c r="I4028" s="58"/>
      <c r="J4028" s="58"/>
      <c r="K4028" s="58">
        <v>5492947</v>
      </c>
      <c r="L4028" s="12" t="s">
        <v>91</v>
      </c>
      <c r="M4028" s="12" t="s">
        <v>91</v>
      </c>
      <c r="N4028" s="12" t="s">
        <v>91</v>
      </c>
      <c r="O4028" s="12">
        <v>4</v>
      </c>
      <c r="P4028" s="12">
        <v>0</v>
      </c>
      <c r="Q4028" s="12">
        <v>0</v>
      </c>
      <c r="R4028" s="12">
        <v>76001</v>
      </c>
      <c r="S4028" s="59">
        <v>9.1397260273972609</v>
      </c>
      <c r="T4028" s="59">
        <v>45</v>
      </c>
      <c r="U4028" s="12">
        <v>2</v>
      </c>
      <c r="V4028" s="12">
        <v>4</v>
      </c>
      <c r="W4028" s="12">
        <v>3</v>
      </c>
      <c r="X4028" s="12">
        <v>3</v>
      </c>
      <c r="Y4028" s="12">
        <v>1</v>
      </c>
      <c r="Z4028" s="58">
        <v>0</v>
      </c>
      <c r="AA4028" s="58">
        <v>0</v>
      </c>
      <c r="AB4028" s="58">
        <v>0</v>
      </c>
      <c r="AC4028" s="58" t="s">
        <v>91</v>
      </c>
    </row>
    <row r="4029" spans="1:29" x14ac:dyDescent="0.3">
      <c r="A4029" s="57">
        <v>8048828</v>
      </c>
      <c r="B4029" s="12" t="s">
        <v>4125</v>
      </c>
      <c r="C4029" s="58" t="s">
        <v>108</v>
      </c>
      <c r="D4029" s="58" t="s">
        <v>29</v>
      </c>
      <c r="E4029" s="58">
        <v>26531</v>
      </c>
      <c r="F4029" s="58">
        <v>5624620</v>
      </c>
      <c r="G4029" s="58">
        <f>+IF(F4029&gt;K4029+100000,F4029-K4029,0)</f>
        <v>129129</v>
      </c>
      <c r="H4029" s="58">
        <v>461392</v>
      </c>
      <c r="I4029" s="58">
        <v>0</v>
      </c>
      <c r="J4029" s="58">
        <v>7897000</v>
      </c>
      <c r="K4029" s="58">
        <v>5495491</v>
      </c>
      <c r="L4029" s="12" t="s">
        <v>87</v>
      </c>
      <c r="M4029" s="12" t="s">
        <v>89</v>
      </c>
      <c r="N4029" s="12" t="s">
        <v>10</v>
      </c>
      <c r="O4029" s="12">
        <v>4</v>
      </c>
      <c r="P4029" s="12">
        <v>0</v>
      </c>
      <c r="Q4029" s="12">
        <v>0</v>
      </c>
      <c r="R4029" s="12">
        <v>76001</v>
      </c>
      <c r="S4029" s="59">
        <v>7.0849315068493155</v>
      </c>
      <c r="T4029" s="59">
        <v>50.257534246575339</v>
      </c>
      <c r="U4029" s="12">
        <v>1</v>
      </c>
      <c r="V4029" s="12">
        <v>2</v>
      </c>
      <c r="W4029" s="12">
        <v>2</v>
      </c>
      <c r="X4029" s="12">
        <v>3</v>
      </c>
      <c r="Y4029" s="12">
        <v>1</v>
      </c>
      <c r="Z4029" s="58">
        <v>0</v>
      </c>
      <c r="AA4029" s="58">
        <v>0</v>
      </c>
      <c r="AB4029" s="58">
        <v>0</v>
      </c>
      <c r="AC4029" s="58" t="s">
        <v>91</v>
      </c>
    </row>
    <row r="4030" spans="1:29" x14ac:dyDescent="0.3">
      <c r="A4030" s="57">
        <v>42004686</v>
      </c>
      <c r="B4030" s="12" t="s">
        <v>4126</v>
      </c>
      <c r="C4030" s="58" t="s">
        <v>108</v>
      </c>
      <c r="D4030" s="58" t="s">
        <v>113</v>
      </c>
      <c r="E4030" s="58">
        <v>47488</v>
      </c>
      <c r="F4030" s="58">
        <v>2981496</v>
      </c>
      <c r="G4030" s="58">
        <f>+IF(F4030&gt;K4030+100000,F4030-K4030,0)</f>
        <v>0</v>
      </c>
      <c r="H4030" s="58">
        <v>234068</v>
      </c>
      <c r="I4030" s="58">
        <v>0</v>
      </c>
      <c r="J4030" s="58">
        <v>0</v>
      </c>
      <c r="K4030" s="58">
        <v>5497079</v>
      </c>
      <c r="L4030" s="12" t="s">
        <v>88</v>
      </c>
      <c r="M4030" s="12" t="s">
        <v>89</v>
      </c>
      <c r="N4030" s="12" t="s">
        <v>10</v>
      </c>
      <c r="O4030" s="12">
        <v>4</v>
      </c>
      <c r="P4030" s="12">
        <v>0</v>
      </c>
      <c r="Q4030" s="12">
        <v>0</v>
      </c>
      <c r="R4030" s="12">
        <v>76001</v>
      </c>
      <c r="S4030" s="59">
        <v>10.084931506849315</v>
      </c>
      <c r="T4030" s="59">
        <v>52.665753424657531</v>
      </c>
      <c r="U4030" s="12">
        <v>2</v>
      </c>
      <c r="V4030" s="12">
        <v>2</v>
      </c>
      <c r="W4030" s="12">
        <v>2</v>
      </c>
      <c r="X4030" s="12">
        <v>2</v>
      </c>
      <c r="Y4030" s="12">
        <v>3</v>
      </c>
      <c r="Z4030" s="58">
        <v>0</v>
      </c>
      <c r="AA4030" s="58">
        <v>0</v>
      </c>
      <c r="AB4030" s="58">
        <v>0</v>
      </c>
      <c r="AC4030" s="58" t="s">
        <v>91</v>
      </c>
    </row>
    <row r="4031" spans="1:29" x14ac:dyDescent="0.3">
      <c r="A4031" s="57">
        <v>82826446</v>
      </c>
      <c r="B4031" s="12" t="s">
        <v>4127</v>
      </c>
      <c r="C4031" s="58" t="s">
        <v>108</v>
      </c>
      <c r="D4031" s="58" t="s">
        <v>117</v>
      </c>
      <c r="E4031" s="58">
        <v>6304208</v>
      </c>
      <c r="F4031" s="58">
        <v>5352002</v>
      </c>
      <c r="G4031" s="58">
        <f>+IF(F4031&gt;K4031+100000,F4031-K4031,0)</f>
        <v>0</v>
      </c>
      <c r="H4031" s="58">
        <v>304757</v>
      </c>
      <c r="I4031" s="58">
        <v>0</v>
      </c>
      <c r="J4031" s="58">
        <v>0</v>
      </c>
      <c r="K4031" s="58">
        <v>5504050</v>
      </c>
      <c r="L4031" s="12" t="s">
        <v>88</v>
      </c>
      <c r="M4031" s="12" t="s">
        <v>89</v>
      </c>
      <c r="N4031" s="12" t="s">
        <v>10</v>
      </c>
      <c r="O4031" s="12">
        <v>4</v>
      </c>
      <c r="P4031" s="12">
        <v>0</v>
      </c>
      <c r="Q4031" s="12">
        <v>0</v>
      </c>
      <c r="R4031" s="12">
        <v>76001</v>
      </c>
      <c r="S4031" s="59">
        <v>4.7534246575342465</v>
      </c>
      <c r="T4031" s="59">
        <v>55.254794520547946</v>
      </c>
      <c r="U4031" s="12">
        <v>1</v>
      </c>
      <c r="V4031" s="12">
        <v>2</v>
      </c>
      <c r="W4031" s="12">
        <v>3</v>
      </c>
      <c r="X4031" s="12">
        <v>2</v>
      </c>
      <c r="Y4031" s="12">
        <v>1</v>
      </c>
      <c r="Z4031" s="58">
        <v>0</v>
      </c>
      <c r="AA4031" s="58">
        <v>0</v>
      </c>
      <c r="AB4031" s="58">
        <v>0</v>
      </c>
      <c r="AC4031" s="58" t="s">
        <v>91</v>
      </c>
    </row>
    <row r="4032" spans="1:29" x14ac:dyDescent="0.3">
      <c r="A4032" s="57">
        <v>4404408</v>
      </c>
      <c r="B4032" s="12" t="s">
        <v>4128</v>
      </c>
      <c r="C4032" s="58" t="s">
        <v>109</v>
      </c>
      <c r="D4032" s="58" t="s">
        <v>112</v>
      </c>
      <c r="E4032" s="58">
        <v>619032</v>
      </c>
      <c r="F4032" s="58"/>
      <c r="G4032" s="58">
        <f>+IF(F4032&gt;K4032+100000,F4032-K4032,0)</f>
        <v>0</v>
      </c>
      <c r="H4032" s="58"/>
      <c r="I4032" s="58"/>
      <c r="J4032" s="58"/>
      <c r="K4032" s="58">
        <v>5504785</v>
      </c>
      <c r="L4032" s="12" t="s">
        <v>91</v>
      </c>
      <c r="M4032" s="12" t="s">
        <v>91</v>
      </c>
      <c r="N4032" s="12" t="s">
        <v>91</v>
      </c>
      <c r="O4032" s="12">
        <v>4</v>
      </c>
      <c r="P4032" s="12">
        <v>0</v>
      </c>
      <c r="Q4032" s="12">
        <v>0</v>
      </c>
      <c r="R4032" s="12">
        <v>76834</v>
      </c>
      <c r="S4032" s="59">
        <v>9.5041095890410965</v>
      </c>
      <c r="T4032" s="59">
        <v>44.726027397260275</v>
      </c>
      <c r="U4032" s="12">
        <v>1</v>
      </c>
      <c r="V4032" s="12">
        <v>2</v>
      </c>
      <c r="W4032" s="12">
        <v>2</v>
      </c>
      <c r="X4032" s="12">
        <v>2</v>
      </c>
      <c r="Y4032" s="12">
        <v>1</v>
      </c>
      <c r="Z4032" s="58">
        <v>0</v>
      </c>
      <c r="AA4032" s="58">
        <v>0</v>
      </c>
      <c r="AB4032" s="58">
        <v>0</v>
      </c>
      <c r="AC4032" s="58" t="s">
        <v>91</v>
      </c>
    </row>
    <row r="4033" spans="1:29" x14ac:dyDescent="0.3">
      <c r="A4033" s="57">
        <v>64064646</v>
      </c>
      <c r="B4033" s="12" t="s">
        <v>4129</v>
      </c>
      <c r="C4033" s="58" t="s">
        <v>106</v>
      </c>
      <c r="D4033" s="58" t="s">
        <v>30</v>
      </c>
      <c r="E4033" s="58">
        <v>4594989</v>
      </c>
      <c r="F4033" s="58">
        <v>14621134</v>
      </c>
      <c r="G4033" s="58">
        <f>+IF(F4033&gt;K4033+100000,F4033-K4033,0)</f>
        <v>9108319</v>
      </c>
      <c r="H4033" s="58">
        <v>577856</v>
      </c>
      <c r="I4033" s="58">
        <v>0</v>
      </c>
      <c r="J4033" s="58">
        <v>3136844</v>
      </c>
      <c r="K4033" s="58">
        <v>5512815</v>
      </c>
      <c r="L4033" s="12" t="s">
        <v>87</v>
      </c>
      <c r="M4033" s="12" t="s">
        <v>89</v>
      </c>
      <c r="N4033" s="12" t="s">
        <v>10</v>
      </c>
      <c r="O4033" s="12">
        <v>4</v>
      </c>
      <c r="P4033" s="12">
        <v>0</v>
      </c>
      <c r="Q4033" s="12">
        <v>0</v>
      </c>
      <c r="R4033" s="12">
        <v>11001</v>
      </c>
      <c r="S4033" s="59">
        <v>9.8356164383561637</v>
      </c>
      <c r="T4033" s="59">
        <v>36.827397260273976</v>
      </c>
      <c r="U4033" s="12">
        <v>2</v>
      </c>
      <c r="V4033" s="12">
        <v>4</v>
      </c>
      <c r="W4033" s="12">
        <v>3</v>
      </c>
      <c r="X4033" s="12">
        <v>3</v>
      </c>
      <c r="Y4033" s="12">
        <v>1</v>
      </c>
      <c r="Z4033" s="58">
        <v>0</v>
      </c>
      <c r="AA4033" s="58">
        <v>0</v>
      </c>
      <c r="AB4033" s="58">
        <v>0</v>
      </c>
      <c r="AC4033" s="58" t="s">
        <v>91</v>
      </c>
    </row>
    <row r="4034" spans="1:29" x14ac:dyDescent="0.3">
      <c r="A4034" s="57">
        <v>68048204</v>
      </c>
      <c r="B4034" s="12" t="s">
        <v>4130</v>
      </c>
      <c r="C4034" s="58" t="s">
        <v>108</v>
      </c>
      <c r="D4034" s="58" t="s">
        <v>113</v>
      </c>
      <c r="E4034" s="58">
        <v>1941284</v>
      </c>
      <c r="F4034" s="58">
        <v>3500000</v>
      </c>
      <c r="G4034" s="58">
        <f>+IF(F4034&gt;K4034+100000,F4034-K4034,0)</f>
        <v>0</v>
      </c>
      <c r="H4034" s="58">
        <v>307055</v>
      </c>
      <c r="I4034" s="58">
        <v>0</v>
      </c>
      <c r="J4034" s="58">
        <v>0</v>
      </c>
      <c r="K4034" s="58">
        <v>5516757</v>
      </c>
      <c r="L4034" s="12" t="s">
        <v>88</v>
      </c>
      <c r="M4034" s="12" t="s">
        <v>89</v>
      </c>
      <c r="N4034" s="12" t="s">
        <v>10</v>
      </c>
      <c r="O4034" s="12">
        <v>4</v>
      </c>
      <c r="P4034" s="12">
        <v>0</v>
      </c>
      <c r="Q4034" s="12">
        <v>0</v>
      </c>
      <c r="R4034" s="12">
        <v>76001</v>
      </c>
      <c r="S4034" s="59">
        <v>6.7150684931506852</v>
      </c>
      <c r="T4034" s="59">
        <v>36.726027397260275</v>
      </c>
      <c r="U4034" s="12">
        <v>1</v>
      </c>
      <c r="V4034" s="12">
        <v>0</v>
      </c>
      <c r="W4034" s="12">
        <v>2</v>
      </c>
      <c r="X4034" s="12">
        <v>4</v>
      </c>
      <c r="Y4034" s="12">
        <v>4</v>
      </c>
      <c r="Z4034" s="58">
        <v>0</v>
      </c>
      <c r="AA4034" s="58">
        <v>0</v>
      </c>
      <c r="AB4034" s="58">
        <v>0</v>
      </c>
      <c r="AC4034" s="58" t="s">
        <v>91</v>
      </c>
    </row>
    <row r="4035" spans="1:29" x14ac:dyDescent="0.3">
      <c r="A4035" s="57">
        <v>86280262</v>
      </c>
      <c r="B4035" s="12" t="s">
        <v>4131</v>
      </c>
      <c r="C4035" s="58" t="s">
        <v>109</v>
      </c>
      <c r="D4035" s="58" t="s">
        <v>117</v>
      </c>
      <c r="E4035" s="58">
        <v>3112333</v>
      </c>
      <c r="F4035" s="58"/>
      <c r="G4035" s="58">
        <f>+IF(F4035&gt;K4035+100000,F4035-K4035,0)</f>
        <v>0</v>
      </c>
      <c r="H4035" s="58"/>
      <c r="I4035" s="58"/>
      <c r="J4035" s="58"/>
      <c r="K4035" s="58">
        <v>5523188</v>
      </c>
      <c r="L4035" s="12" t="s">
        <v>91</v>
      </c>
      <c r="M4035" s="12" t="s">
        <v>91</v>
      </c>
      <c r="N4035" s="12" t="s">
        <v>91</v>
      </c>
      <c r="O4035" s="12">
        <v>4</v>
      </c>
      <c r="P4035" s="12">
        <v>0</v>
      </c>
      <c r="Q4035" s="12">
        <v>4</v>
      </c>
      <c r="R4035" s="12">
        <v>76130</v>
      </c>
      <c r="S4035" s="59">
        <v>1.3753424657534246</v>
      </c>
      <c r="T4035" s="59">
        <v>58.345205479452055</v>
      </c>
      <c r="U4035" s="12">
        <v>1</v>
      </c>
      <c r="V4035" s="12">
        <v>2</v>
      </c>
      <c r="W4035" s="12">
        <v>2</v>
      </c>
      <c r="X4035" s="12">
        <v>2</v>
      </c>
      <c r="Y4035" s="12">
        <v>1</v>
      </c>
      <c r="Z4035" s="58">
        <v>0</v>
      </c>
      <c r="AA4035" s="58">
        <v>0</v>
      </c>
      <c r="AB4035" s="58">
        <v>0</v>
      </c>
      <c r="AC4035" s="58" t="s">
        <v>91</v>
      </c>
    </row>
    <row r="4036" spans="1:29" x14ac:dyDescent="0.3">
      <c r="A4036" s="57">
        <v>26024408</v>
      </c>
      <c r="B4036" s="12" t="s">
        <v>4134</v>
      </c>
      <c r="C4036" s="58" t="s">
        <v>109</v>
      </c>
      <c r="D4036" s="58" t="s">
        <v>112</v>
      </c>
      <c r="E4036" s="58">
        <v>2559467</v>
      </c>
      <c r="F4036" s="58"/>
      <c r="G4036" s="58">
        <f>+IF(F4036&gt;K4036+100000,F4036-K4036,0)</f>
        <v>0</v>
      </c>
      <c r="H4036" s="58"/>
      <c r="I4036" s="58"/>
      <c r="J4036" s="58"/>
      <c r="K4036" s="58">
        <v>5540495</v>
      </c>
      <c r="L4036" s="12" t="s">
        <v>91</v>
      </c>
      <c r="M4036" s="12" t="s">
        <v>91</v>
      </c>
      <c r="N4036" s="12" t="s">
        <v>91</v>
      </c>
      <c r="O4036" s="12">
        <v>4</v>
      </c>
      <c r="P4036" s="12">
        <v>0</v>
      </c>
      <c r="Q4036" s="12">
        <v>0</v>
      </c>
      <c r="R4036" s="12">
        <v>76001</v>
      </c>
      <c r="S4036" s="59">
        <v>13.95890410958904</v>
      </c>
      <c r="T4036" s="59">
        <v>42.178082191780824</v>
      </c>
      <c r="U4036" s="12">
        <v>2</v>
      </c>
      <c r="V4036" s="12">
        <v>2</v>
      </c>
      <c r="W4036" s="12">
        <v>3</v>
      </c>
      <c r="X4036" s="12">
        <v>2</v>
      </c>
      <c r="Y4036" s="12">
        <v>2</v>
      </c>
      <c r="Z4036" s="58">
        <v>0</v>
      </c>
      <c r="AA4036" s="58">
        <v>0</v>
      </c>
      <c r="AB4036" s="58">
        <v>0</v>
      </c>
      <c r="AC4036" s="58" t="s">
        <v>91</v>
      </c>
    </row>
    <row r="4037" spans="1:29" x14ac:dyDescent="0.3">
      <c r="A4037" s="57">
        <v>42822240</v>
      </c>
      <c r="B4037" s="12" t="s">
        <v>4135</v>
      </c>
      <c r="C4037" s="58" t="s">
        <v>109</v>
      </c>
      <c r="D4037" s="58" t="s">
        <v>117</v>
      </c>
      <c r="E4037" s="58">
        <v>11212842</v>
      </c>
      <c r="F4037" s="58"/>
      <c r="G4037" s="58">
        <f>+IF(F4037&gt;K4037+100000,F4037-K4037,0)</f>
        <v>0</v>
      </c>
      <c r="H4037" s="58"/>
      <c r="I4037" s="58"/>
      <c r="J4037" s="58"/>
      <c r="K4037" s="58">
        <v>5545267</v>
      </c>
      <c r="L4037" s="12" t="s">
        <v>91</v>
      </c>
      <c r="M4037" s="12" t="s">
        <v>91</v>
      </c>
      <c r="N4037" s="12" t="s">
        <v>91</v>
      </c>
      <c r="O4037" s="12">
        <v>4</v>
      </c>
      <c r="P4037" s="12">
        <v>0</v>
      </c>
      <c r="Q4037" s="12">
        <v>0</v>
      </c>
      <c r="R4037" s="12">
        <v>76001</v>
      </c>
      <c r="S4037" s="59">
        <v>6.9643835616438352</v>
      </c>
      <c r="T4037" s="59">
        <v>39.301369863013697</v>
      </c>
      <c r="U4037" s="12">
        <v>2</v>
      </c>
      <c r="V4037" s="12">
        <v>5</v>
      </c>
      <c r="W4037" s="12">
        <v>2</v>
      </c>
      <c r="X4037" s="12">
        <v>5</v>
      </c>
      <c r="Y4037" s="12">
        <v>2</v>
      </c>
      <c r="Z4037" s="58">
        <v>0</v>
      </c>
      <c r="AA4037" s="58">
        <v>0</v>
      </c>
      <c r="AB4037" s="58">
        <v>0</v>
      </c>
      <c r="AC4037" s="58" t="s">
        <v>91</v>
      </c>
    </row>
    <row r="4038" spans="1:29" x14ac:dyDescent="0.3">
      <c r="A4038" s="57">
        <v>2240620024</v>
      </c>
      <c r="B4038" s="12" t="s">
        <v>4136</v>
      </c>
      <c r="C4038" s="58" t="s">
        <v>106</v>
      </c>
      <c r="D4038" s="58" t="s">
        <v>115</v>
      </c>
      <c r="E4038" s="58">
        <v>47092</v>
      </c>
      <c r="F4038" s="58">
        <v>7731740</v>
      </c>
      <c r="G4038" s="58">
        <f>+IF(F4038&gt;K4038+100000,F4038-K4038,0)</f>
        <v>2186403</v>
      </c>
      <c r="H4038" s="58">
        <v>269504</v>
      </c>
      <c r="I4038" s="58">
        <v>0</v>
      </c>
      <c r="J4038" s="58">
        <v>2000000</v>
      </c>
      <c r="K4038" s="58">
        <v>5545337</v>
      </c>
      <c r="L4038" s="12" t="s">
        <v>87</v>
      </c>
      <c r="M4038" s="12" t="s">
        <v>89</v>
      </c>
      <c r="N4038" s="12" t="s">
        <v>10</v>
      </c>
      <c r="O4038" s="12">
        <v>4</v>
      </c>
      <c r="P4038" s="12">
        <v>0</v>
      </c>
      <c r="Q4038" s="12">
        <v>0</v>
      </c>
      <c r="R4038" s="12">
        <v>76001</v>
      </c>
      <c r="S4038" s="59">
        <v>12.947945205479453</v>
      </c>
      <c r="T4038" s="59">
        <v>35.265753424657532</v>
      </c>
      <c r="U4038" s="12">
        <v>2</v>
      </c>
      <c r="V4038" s="12">
        <v>2</v>
      </c>
      <c r="W4038" s="12">
        <v>2</v>
      </c>
      <c r="X4038" s="12">
        <v>2</v>
      </c>
      <c r="Y4038" s="12">
        <v>1</v>
      </c>
      <c r="Z4038" s="58">
        <v>0</v>
      </c>
      <c r="AA4038" s="58">
        <v>0</v>
      </c>
      <c r="AB4038" s="58">
        <v>0</v>
      </c>
      <c r="AC4038" s="58" t="s">
        <v>91</v>
      </c>
    </row>
    <row r="4039" spans="1:29" x14ac:dyDescent="0.3">
      <c r="A4039" s="57">
        <v>66008622</v>
      </c>
      <c r="B4039" s="12" t="s">
        <v>4137</v>
      </c>
      <c r="C4039" s="58" t="s">
        <v>109</v>
      </c>
      <c r="D4039" s="58" t="s">
        <v>112</v>
      </c>
      <c r="E4039" s="58"/>
      <c r="F4039" s="58"/>
      <c r="G4039" s="58">
        <f>+IF(F4039&gt;K4039+100000,F4039-K4039,0)</f>
        <v>0</v>
      </c>
      <c r="H4039" s="58"/>
      <c r="I4039" s="58"/>
      <c r="J4039" s="58"/>
      <c r="K4039" s="58">
        <v>5551986</v>
      </c>
      <c r="L4039" s="12" t="s">
        <v>91</v>
      </c>
      <c r="M4039" s="12" t="s">
        <v>91</v>
      </c>
      <c r="N4039" s="12" t="s">
        <v>91</v>
      </c>
      <c r="O4039" s="12">
        <v>4</v>
      </c>
      <c r="P4039" s="12">
        <v>0</v>
      </c>
      <c r="Q4039" s="12">
        <v>0</v>
      </c>
      <c r="R4039" s="12">
        <v>76001</v>
      </c>
      <c r="S4039" s="59">
        <v>10.635616438356164</v>
      </c>
      <c r="T4039" s="59">
        <v>47.805479452054797</v>
      </c>
      <c r="U4039" s="12">
        <v>2</v>
      </c>
      <c r="V4039" s="12">
        <v>2</v>
      </c>
      <c r="W4039" s="12">
        <v>3</v>
      </c>
      <c r="X4039" s="12">
        <v>2</v>
      </c>
      <c r="Y4039" s="12">
        <v>4</v>
      </c>
      <c r="Z4039" s="58">
        <v>0</v>
      </c>
      <c r="AA4039" s="58">
        <v>0</v>
      </c>
      <c r="AB4039" s="58">
        <v>0</v>
      </c>
      <c r="AC4039" s="58" t="s">
        <v>91</v>
      </c>
    </row>
    <row r="4040" spans="1:29" x14ac:dyDescent="0.3">
      <c r="A4040" s="57">
        <v>26862060</v>
      </c>
      <c r="B4040" s="12" t="s">
        <v>4139</v>
      </c>
      <c r="C4040" s="58" t="s">
        <v>108</v>
      </c>
      <c r="D4040" s="58" t="s">
        <v>113</v>
      </c>
      <c r="E4040" s="58"/>
      <c r="F4040" s="58">
        <v>3531804</v>
      </c>
      <c r="G4040" s="58">
        <f>+IF(F4040&gt;K4040+100000,F4040-K4040,0)</f>
        <v>0</v>
      </c>
      <c r="H4040" s="58">
        <v>149016</v>
      </c>
      <c r="I4040" s="58">
        <v>0</v>
      </c>
      <c r="J4040" s="58">
        <v>0</v>
      </c>
      <c r="K4040" s="58">
        <v>5568772</v>
      </c>
      <c r="L4040" s="12" t="s">
        <v>88</v>
      </c>
      <c r="M4040" s="12" t="s">
        <v>89</v>
      </c>
      <c r="N4040" s="12" t="s">
        <v>10</v>
      </c>
      <c r="O4040" s="12">
        <v>4</v>
      </c>
      <c r="P4040" s="12">
        <v>0</v>
      </c>
      <c r="Q4040" s="12">
        <v>0</v>
      </c>
      <c r="R4040" s="12">
        <v>76001</v>
      </c>
      <c r="S4040" s="59">
        <v>10.550684931506849</v>
      </c>
      <c r="T4040" s="59">
        <v>52.720547945205482</v>
      </c>
      <c r="U4040" s="12">
        <v>1</v>
      </c>
      <c r="V4040" s="12">
        <v>2</v>
      </c>
      <c r="W4040" s="12">
        <v>3</v>
      </c>
      <c r="X4040" s="12">
        <v>2</v>
      </c>
      <c r="Y4040" s="12">
        <v>2</v>
      </c>
      <c r="Z4040" s="58">
        <v>0</v>
      </c>
      <c r="AA4040" s="58">
        <v>0</v>
      </c>
      <c r="AB4040" s="58">
        <v>0</v>
      </c>
      <c r="AC4040" s="58" t="s">
        <v>91</v>
      </c>
    </row>
    <row r="4041" spans="1:29" x14ac:dyDescent="0.3">
      <c r="A4041" s="57">
        <v>68028882</v>
      </c>
      <c r="B4041" s="12" t="s">
        <v>4140</v>
      </c>
      <c r="C4041" s="58" t="s">
        <v>109</v>
      </c>
      <c r="D4041" s="58" t="s">
        <v>112</v>
      </c>
      <c r="E4041" s="58"/>
      <c r="F4041" s="58">
        <v>4663</v>
      </c>
      <c r="G4041" s="58">
        <f>+IF(F4041&gt;K4041+100000,F4041-K4041,0)</f>
        <v>0</v>
      </c>
      <c r="H4041" s="58">
        <v>137632</v>
      </c>
      <c r="I4041" s="58">
        <v>0</v>
      </c>
      <c r="J4041" s="58">
        <v>0</v>
      </c>
      <c r="K4041" s="58">
        <v>5574485</v>
      </c>
      <c r="L4041" s="12" t="s">
        <v>88</v>
      </c>
      <c r="M4041" s="12" t="s">
        <v>89</v>
      </c>
      <c r="N4041" s="12" t="s">
        <v>10</v>
      </c>
      <c r="O4041" s="12">
        <v>4</v>
      </c>
      <c r="P4041" s="12">
        <v>0</v>
      </c>
      <c r="Q4041" s="12">
        <v>0</v>
      </c>
      <c r="R4041" s="12">
        <v>76001</v>
      </c>
      <c r="S4041" s="59">
        <v>13.419178082191781</v>
      </c>
      <c r="T4041" s="59">
        <v>41.939726027397263</v>
      </c>
      <c r="U4041" s="12">
        <v>2</v>
      </c>
      <c r="V4041" s="12">
        <v>2</v>
      </c>
      <c r="W4041" s="12">
        <v>2</v>
      </c>
      <c r="X4041" s="12">
        <v>2</v>
      </c>
      <c r="Y4041" s="12">
        <v>1</v>
      </c>
      <c r="Z4041" s="58">
        <v>0</v>
      </c>
      <c r="AA4041" s="58">
        <v>0</v>
      </c>
      <c r="AB4041" s="58">
        <v>0</v>
      </c>
      <c r="AC4041" s="58" t="s">
        <v>91</v>
      </c>
    </row>
    <row r="4042" spans="1:29" x14ac:dyDescent="0.3">
      <c r="A4042" s="57">
        <v>26080220</v>
      </c>
      <c r="B4042" s="12" t="s">
        <v>4141</v>
      </c>
      <c r="C4042" s="58" t="s">
        <v>108</v>
      </c>
      <c r="D4042" s="58" t="s">
        <v>114</v>
      </c>
      <c r="E4042" s="58">
        <v>2455863</v>
      </c>
      <c r="F4042" s="58">
        <v>6604865</v>
      </c>
      <c r="G4042" s="58">
        <f>+IF(F4042&gt;K4042+100000,F4042-K4042,0)</f>
        <v>1029264</v>
      </c>
      <c r="H4042" s="58">
        <v>247591</v>
      </c>
      <c r="I4042" s="58">
        <v>0</v>
      </c>
      <c r="J4042" s="58">
        <v>1000000</v>
      </c>
      <c r="K4042" s="58">
        <v>5575601</v>
      </c>
      <c r="L4042" s="12" t="s">
        <v>87</v>
      </c>
      <c r="M4042" s="12" t="s">
        <v>89</v>
      </c>
      <c r="N4042" s="12" t="s">
        <v>10</v>
      </c>
      <c r="O4042" s="12">
        <v>4</v>
      </c>
      <c r="P4042" s="12">
        <v>0</v>
      </c>
      <c r="Q4042" s="12">
        <v>0</v>
      </c>
      <c r="R4042" s="12">
        <v>76275</v>
      </c>
      <c r="S4042" s="59">
        <v>7.1342465753424653</v>
      </c>
      <c r="T4042" s="59">
        <v>55.063013698630137</v>
      </c>
      <c r="U4042" s="12">
        <v>1</v>
      </c>
      <c r="V4042" s="12">
        <v>0</v>
      </c>
      <c r="W4042" s="12">
        <v>1</v>
      </c>
      <c r="X4042" s="12">
        <v>2</v>
      </c>
      <c r="Y4042" s="12">
        <v>1</v>
      </c>
      <c r="Z4042" s="58">
        <v>0</v>
      </c>
      <c r="AA4042" s="58">
        <v>0</v>
      </c>
      <c r="AB4042" s="58">
        <v>0</v>
      </c>
      <c r="AC4042" s="58" t="s">
        <v>91</v>
      </c>
    </row>
    <row r="4043" spans="1:29" x14ac:dyDescent="0.3">
      <c r="A4043" s="57">
        <v>8446848</v>
      </c>
      <c r="B4043" s="12" t="s">
        <v>4142</v>
      </c>
      <c r="C4043" s="58" t="s">
        <v>108</v>
      </c>
      <c r="D4043" s="58" t="s">
        <v>113</v>
      </c>
      <c r="E4043" s="58"/>
      <c r="F4043" s="58">
        <v>428315</v>
      </c>
      <c r="G4043" s="58">
        <f>+IF(F4043&gt;K4043+100000,F4043-K4043,0)</f>
        <v>0</v>
      </c>
      <c r="H4043" s="58">
        <v>87730</v>
      </c>
      <c r="I4043" s="58">
        <v>0</v>
      </c>
      <c r="J4043" s="58">
        <v>0</v>
      </c>
      <c r="K4043" s="58">
        <v>5585835</v>
      </c>
      <c r="L4043" s="12" t="s">
        <v>88</v>
      </c>
      <c r="M4043" s="12" t="s">
        <v>89</v>
      </c>
      <c r="N4043" s="12" t="s">
        <v>10</v>
      </c>
      <c r="O4043" s="12">
        <v>4</v>
      </c>
      <c r="P4043" s="12">
        <v>0</v>
      </c>
      <c r="Q4043" s="12">
        <v>0</v>
      </c>
      <c r="R4043" s="12">
        <v>76130</v>
      </c>
      <c r="S4043" s="59">
        <v>12.830136986301369</v>
      </c>
      <c r="T4043" s="59">
        <v>48.468493150684928</v>
      </c>
      <c r="U4043" s="12">
        <v>1</v>
      </c>
      <c r="V4043" s="12">
        <v>1</v>
      </c>
      <c r="W4043" s="12">
        <v>2</v>
      </c>
      <c r="X4043" s="12">
        <v>2</v>
      </c>
      <c r="Y4043" s="12">
        <v>3</v>
      </c>
      <c r="Z4043" s="58">
        <v>0</v>
      </c>
      <c r="AA4043" s="58">
        <v>0</v>
      </c>
      <c r="AB4043" s="58">
        <v>0</v>
      </c>
      <c r="AC4043" s="58" t="s">
        <v>91</v>
      </c>
    </row>
    <row r="4044" spans="1:29" x14ac:dyDescent="0.3">
      <c r="A4044" s="57">
        <v>66880602</v>
      </c>
      <c r="B4044" s="12" t="s">
        <v>4144</v>
      </c>
      <c r="C4044" s="58" t="s">
        <v>108</v>
      </c>
      <c r="D4044" s="58" t="s">
        <v>29</v>
      </c>
      <c r="E4044" s="58">
        <v>116749</v>
      </c>
      <c r="F4044" s="58">
        <v>6228875</v>
      </c>
      <c r="G4044" s="58">
        <f>+IF(F4044&gt;K4044+100000,F4044-K4044,0)</f>
        <v>628640</v>
      </c>
      <c r="H4044" s="58">
        <v>199992</v>
      </c>
      <c r="I4044" s="58">
        <v>0</v>
      </c>
      <c r="J4044" s="58">
        <v>3700000</v>
      </c>
      <c r="K4044" s="58">
        <v>5600235</v>
      </c>
      <c r="L4044" s="12" t="s">
        <v>87</v>
      </c>
      <c r="M4044" s="12" t="s">
        <v>89</v>
      </c>
      <c r="N4044" s="12" t="s">
        <v>10</v>
      </c>
      <c r="O4044" s="12">
        <v>4</v>
      </c>
      <c r="P4044" s="12">
        <v>0</v>
      </c>
      <c r="Q4044" s="12">
        <v>0</v>
      </c>
      <c r="R4044" s="12">
        <v>76130</v>
      </c>
      <c r="S4044" s="59">
        <v>10.005479452054795</v>
      </c>
      <c r="T4044" s="59">
        <v>44.304109589041097</v>
      </c>
      <c r="U4044" s="12">
        <v>2</v>
      </c>
      <c r="V4044" s="12">
        <v>2</v>
      </c>
      <c r="W4044" s="12">
        <v>2</v>
      </c>
      <c r="X4044" s="12">
        <v>2</v>
      </c>
      <c r="Y4044" s="12">
        <v>1</v>
      </c>
      <c r="Z4044" s="58">
        <v>0</v>
      </c>
      <c r="AA4044" s="58">
        <v>0</v>
      </c>
      <c r="AB4044" s="58">
        <v>0</v>
      </c>
      <c r="AC4044" s="58" t="s">
        <v>91</v>
      </c>
    </row>
    <row r="4045" spans="1:29" x14ac:dyDescent="0.3">
      <c r="A4045" s="57">
        <v>6220880</v>
      </c>
      <c r="B4045" s="12" t="s">
        <v>4145</v>
      </c>
      <c r="C4045" s="58" t="s">
        <v>108</v>
      </c>
      <c r="D4045" s="58" t="s">
        <v>113</v>
      </c>
      <c r="E4045" s="58"/>
      <c r="F4045" s="58">
        <v>5466054</v>
      </c>
      <c r="G4045" s="58">
        <f>+IF(F4045&gt;K4045+100000,F4045-K4045,0)</f>
        <v>0</v>
      </c>
      <c r="H4045" s="58">
        <v>286825</v>
      </c>
      <c r="I4045" s="58">
        <v>0</v>
      </c>
      <c r="J4045" s="58">
        <v>1390000</v>
      </c>
      <c r="K4045" s="58">
        <v>5606385</v>
      </c>
      <c r="L4045" s="12" t="s">
        <v>87</v>
      </c>
      <c r="M4045" s="12" t="s">
        <v>89</v>
      </c>
      <c r="N4045" s="12" t="s">
        <v>10</v>
      </c>
      <c r="O4045" s="12">
        <v>4</v>
      </c>
      <c r="P4045" s="12">
        <v>0</v>
      </c>
      <c r="Q4045" s="12">
        <v>0</v>
      </c>
      <c r="R4045" s="12">
        <v>76130</v>
      </c>
      <c r="S4045" s="59">
        <v>9.8328767123287673</v>
      </c>
      <c r="T4045" s="59">
        <v>62.591780821917808</v>
      </c>
      <c r="U4045" s="12">
        <v>1</v>
      </c>
      <c r="V4045" s="12">
        <v>2</v>
      </c>
      <c r="W4045" s="12">
        <v>2</v>
      </c>
      <c r="X4045" s="12">
        <v>2</v>
      </c>
      <c r="Y4045" s="12">
        <v>2</v>
      </c>
      <c r="Z4045" s="58">
        <v>0</v>
      </c>
      <c r="AA4045" s="58">
        <v>0</v>
      </c>
      <c r="AB4045" s="58">
        <v>0</v>
      </c>
      <c r="AC4045" s="58" t="s">
        <v>91</v>
      </c>
    </row>
    <row r="4046" spans="1:29" x14ac:dyDescent="0.3">
      <c r="A4046" s="57">
        <v>86246200</v>
      </c>
      <c r="B4046" s="12" t="s">
        <v>4146</v>
      </c>
      <c r="C4046" s="58" t="s">
        <v>108</v>
      </c>
      <c r="D4046" s="58" t="s">
        <v>113</v>
      </c>
      <c r="E4046" s="58">
        <v>1558266</v>
      </c>
      <c r="F4046" s="58">
        <v>928962</v>
      </c>
      <c r="G4046" s="58">
        <f>+IF(F4046&gt;K4046+100000,F4046-K4046,0)</f>
        <v>0</v>
      </c>
      <c r="H4046" s="58">
        <v>191172</v>
      </c>
      <c r="I4046" s="58">
        <v>0</v>
      </c>
      <c r="J4046" s="58">
        <v>0</v>
      </c>
      <c r="K4046" s="58">
        <v>5611005</v>
      </c>
      <c r="L4046" s="12" t="s">
        <v>88</v>
      </c>
      <c r="M4046" s="12" t="s">
        <v>89</v>
      </c>
      <c r="N4046" s="12" t="s">
        <v>10</v>
      </c>
      <c r="O4046" s="12">
        <v>4</v>
      </c>
      <c r="P4046" s="12">
        <v>0</v>
      </c>
      <c r="Q4046" s="12">
        <v>0</v>
      </c>
      <c r="R4046" s="12">
        <v>76130</v>
      </c>
      <c r="S4046" s="59">
        <v>10.084931506849315</v>
      </c>
      <c r="T4046" s="59">
        <v>38.556164383561644</v>
      </c>
      <c r="U4046" s="12">
        <v>1</v>
      </c>
      <c r="V4046" s="12">
        <v>2</v>
      </c>
      <c r="W4046" s="12">
        <v>2</v>
      </c>
      <c r="X4046" s="12">
        <v>2</v>
      </c>
      <c r="Y4046" s="12">
        <v>3</v>
      </c>
      <c r="Z4046" s="58">
        <v>0</v>
      </c>
      <c r="AA4046" s="58">
        <v>0</v>
      </c>
      <c r="AB4046" s="58">
        <v>0</v>
      </c>
      <c r="AC4046" s="58" t="s">
        <v>91</v>
      </c>
    </row>
    <row r="4047" spans="1:29" x14ac:dyDescent="0.3">
      <c r="A4047" s="57">
        <v>24668440</v>
      </c>
      <c r="B4047" s="12" t="s">
        <v>4147</v>
      </c>
      <c r="C4047" s="58" t="s">
        <v>108</v>
      </c>
      <c r="D4047" s="58" t="s">
        <v>117</v>
      </c>
      <c r="E4047" s="58">
        <v>4284507</v>
      </c>
      <c r="F4047" s="58">
        <v>1441062</v>
      </c>
      <c r="G4047" s="58">
        <f>+IF(F4047&gt;K4047+100000,F4047-K4047,0)</f>
        <v>0</v>
      </c>
      <c r="H4047" s="58">
        <v>88260</v>
      </c>
      <c r="I4047" s="58">
        <v>0</v>
      </c>
      <c r="J4047" s="58">
        <v>0</v>
      </c>
      <c r="K4047" s="58">
        <v>5620745</v>
      </c>
      <c r="L4047" s="12" t="s">
        <v>88</v>
      </c>
      <c r="M4047" s="12" t="s">
        <v>89</v>
      </c>
      <c r="N4047" s="12" t="s">
        <v>10</v>
      </c>
      <c r="O4047" s="12">
        <v>4</v>
      </c>
      <c r="P4047" s="12">
        <v>0</v>
      </c>
      <c r="Q4047" s="12">
        <v>0</v>
      </c>
      <c r="R4047" s="12">
        <v>76001</v>
      </c>
      <c r="S4047" s="59">
        <v>10.252054794520548</v>
      </c>
      <c r="T4047" s="59">
        <v>39.482191780821921</v>
      </c>
      <c r="U4047" s="12">
        <v>1</v>
      </c>
      <c r="V4047" s="12">
        <v>4</v>
      </c>
      <c r="W4047" s="12">
        <v>3</v>
      </c>
      <c r="X4047" s="12">
        <v>3</v>
      </c>
      <c r="Y4047" s="12">
        <v>2</v>
      </c>
      <c r="Z4047" s="58">
        <v>0</v>
      </c>
      <c r="AA4047" s="58">
        <v>0</v>
      </c>
      <c r="AB4047" s="58">
        <v>0</v>
      </c>
      <c r="AC4047" s="58" t="s">
        <v>91</v>
      </c>
    </row>
    <row r="4048" spans="1:29" x14ac:dyDescent="0.3">
      <c r="A4048" s="57">
        <v>24820882</v>
      </c>
      <c r="B4048" s="12" t="s">
        <v>4148</v>
      </c>
      <c r="C4048" s="58" t="s">
        <v>106</v>
      </c>
      <c r="D4048" s="58" t="s">
        <v>30</v>
      </c>
      <c r="E4048" s="58"/>
      <c r="F4048" s="58">
        <v>15300000</v>
      </c>
      <c r="G4048" s="58">
        <f>+IF(F4048&gt;K4048+100000,F4048-K4048,0)</f>
        <v>9657545</v>
      </c>
      <c r="H4048" s="58">
        <v>444314</v>
      </c>
      <c r="I4048" s="58">
        <v>0</v>
      </c>
      <c r="J4048" s="58">
        <v>6500000</v>
      </c>
      <c r="K4048" s="58">
        <v>5642455</v>
      </c>
      <c r="L4048" s="12" t="s">
        <v>87</v>
      </c>
      <c r="M4048" s="12" t="s">
        <v>89</v>
      </c>
      <c r="N4048" s="12" t="s">
        <v>10</v>
      </c>
      <c r="O4048" s="12">
        <v>4</v>
      </c>
      <c r="P4048" s="12">
        <v>0</v>
      </c>
      <c r="Q4048" s="12">
        <v>0</v>
      </c>
      <c r="R4048" s="12">
        <v>68001</v>
      </c>
      <c r="S4048" s="59">
        <v>5.4082191780821915</v>
      </c>
      <c r="T4048" s="59">
        <v>42.43013698630137</v>
      </c>
      <c r="U4048" s="12">
        <v>1</v>
      </c>
      <c r="V4048" s="12">
        <v>5</v>
      </c>
      <c r="W4048" s="12">
        <v>3</v>
      </c>
      <c r="X4048" s="12">
        <v>7</v>
      </c>
      <c r="Y4048" s="12">
        <v>3</v>
      </c>
      <c r="Z4048" s="58">
        <v>0</v>
      </c>
      <c r="AA4048" s="58">
        <v>0</v>
      </c>
      <c r="AB4048" s="58">
        <v>0</v>
      </c>
      <c r="AC4048" s="58" t="s">
        <v>91</v>
      </c>
    </row>
    <row r="4049" spans="1:29" x14ac:dyDescent="0.3">
      <c r="A4049" s="57">
        <v>42208280</v>
      </c>
      <c r="B4049" s="12" t="s">
        <v>4149</v>
      </c>
      <c r="C4049" s="58" t="s">
        <v>109</v>
      </c>
      <c r="D4049" s="58" t="s">
        <v>112</v>
      </c>
      <c r="E4049" s="58"/>
      <c r="F4049" s="58"/>
      <c r="G4049" s="58">
        <f>+IF(F4049&gt;K4049+100000,F4049-K4049,0)</f>
        <v>0</v>
      </c>
      <c r="H4049" s="58"/>
      <c r="I4049" s="58"/>
      <c r="J4049" s="58"/>
      <c r="K4049" s="58">
        <v>5667137</v>
      </c>
      <c r="L4049" s="12" t="s">
        <v>91</v>
      </c>
      <c r="M4049" s="12" t="s">
        <v>91</v>
      </c>
      <c r="N4049" s="12" t="s">
        <v>91</v>
      </c>
      <c r="O4049" s="12">
        <v>4</v>
      </c>
      <c r="P4049" s="12">
        <v>0</v>
      </c>
      <c r="Q4049" s="12">
        <v>0</v>
      </c>
      <c r="R4049" s="12">
        <v>66001</v>
      </c>
      <c r="S4049" s="59">
        <v>14.317808219178081</v>
      </c>
      <c r="T4049" s="59">
        <v>41.939726027397263</v>
      </c>
      <c r="U4049" s="12">
        <v>2</v>
      </c>
      <c r="V4049" s="12">
        <v>2</v>
      </c>
      <c r="W4049" s="12">
        <v>3</v>
      </c>
      <c r="X4049" s="12">
        <v>2</v>
      </c>
      <c r="Y4049" s="12">
        <v>1</v>
      </c>
      <c r="Z4049" s="58">
        <v>0</v>
      </c>
      <c r="AA4049" s="58">
        <v>0</v>
      </c>
      <c r="AB4049" s="58">
        <v>0</v>
      </c>
      <c r="AC4049" s="58" t="s">
        <v>91</v>
      </c>
    </row>
    <row r="4050" spans="1:29" x14ac:dyDescent="0.3">
      <c r="A4050" s="57">
        <v>6688842</v>
      </c>
      <c r="B4050" s="12" t="s">
        <v>4151</v>
      </c>
      <c r="C4050" s="58" t="s">
        <v>108</v>
      </c>
      <c r="D4050" s="58" t="s">
        <v>113</v>
      </c>
      <c r="E4050" s="58"/>
      <c r="F4050" s="58">
        <v>3947797</v>
      </c>
      <c r="G4050" s="58">
        <f>+IF(F4050&gt;K4050+100000,F4050-K4050,0)</f>
        <v>0</v>
      </c>
      <c r="H4050" s="58">
        <v>84203</v>
      </c>
      <c r="I4050" s="58">
        <v>0</v>
      </c>
      <c r="J4050" s="58">
        <v>0</v>
      </c>
      <c r="K4050" s="58">
        <v>5718747</v>
      </c>
      <c r="L4050" s="12" t="s">
        <v>88</v>
      </c>
      <c r="M4050" s="12" t="s">
        <v>89</v>
      </c>
      <c r="N4050" s="12" t="s">
        <v>10</v>
      </c>
      <c r="O4050" s="12">
        <v>4</v>
      </c>
      <c r="P4050" s="12">
        <v>0</v>
      </c>
      <c r="Q4050" s="12">
        <v>0</v>
      </c>
      <c r="R4050" s="12">
        <v>68418</v>
      </c>
      <c r="S4050" s="59">
        <v>12.09041095890411</v>
      </c>
      <c r="T4050" s="59">
        <v>56.11780821917808</v>
      </c>
      <c r="U4050" s="12">
        <v>1</v>
      </c>
      <c r="V4050" s="12">
        <v>1</v>
      </c>
      <c r="W4050" s="12">
        <v>1</v>
      </c>
      <c r="X4050" s="12">
        <v>2</v>
      </c>
      <c r="Y4050" s="12">
        <v>2</v>
      </c>
      <c r="Z4050" s="58">
        <v>0</v>
      </c>
      <c r="AA4050" s="58">
        <v>0</v>
      </c>
      <c r="AB4050" s="58">
        <v>0</v>
      </c>
      <c r="AC4050" s="58" t="s">
        <v>91</v>
      </c>
    </row>
    <row r="4051" spans="1:29" x14ac:dyDescent="0.3">
      <c r="A4051" s="57">
        <v>6424666</v>
      </c>
      <c r="B4051" s="12" t="s">
        <v>4153</v>
      </c>
      <c r="C4051" s="58" t="s">
        <v>109</v>
      </c>
      <c r="D4051" s="58" t="s">
        <v>112</v>
      </c>
      <c r="E4051" s="58"/>
      <c r="F4051" s="58"/>
      <c r="G4051" s="58">
        <f>+IF(F4051&gt;K4051+100000,F4051-K4051,0)</f>
        <v>0</v>
      </c>
      <c r="H4051" s="58"/>
      <c r="I4051" s="58"/>
      <c r="J4051" s="58"/>
      <c r="K4051" s="58">
        <v>5752658</v>
      </c>
      <c r="L4051" s="12" t="s">
        <v>91</v>
      </c>
      <c r="M4051" s="12" t="s">
        <v>91</v>
      </c>
      <c r="N4051" s="12" t="s">
        <v>91</v>
      </c>
      <c r="O4051" s="12">
        <v>4</v>
      </c>
      <c r="P4051" s="12">
        <v>0</v>
      </c>
      <c r="Q4051" s="12">
        <v>0</v>
      </c>
      <c r="R4051" s="12">
        <v>76606</v>
      </c>
      <c r="S4051" s="59">
        <v>12.413698630136986</v>
      </c>
      <c r="T4051" s="59">
        <v>50.895890410958906</v>
      </c>
      <c r="U4051" s="12">
        <v>1</v>
      </c>
      <c r="V4051" s="12">
        <v>2</v>
      </c>
      <c r="W4051" s="12">
        <v>1</v>
      </c>
      <c r="X4051" s="12">
        <v>2</v>
      </c>
      <c r="Y4051" s="12">
        <v>3</v>
      </c>
      <c r="Z4051" s="58">
        <v>0</v>
      </c>
      <c r="AA4051" s="58">
        <v>0</v>
      </c>
      <c r="AB4051" s="58">
        <v>0</v>
      </c>
      <c r="AC4051" s="58" t="s">
        <v>91</v>
      </c>
    </row>
    <row r="4052" spans="1:29" x14ac:dyDescent="0.3">
      <c r="A4052" s="57">
        <v>2004224020</v>
      </c>
      <c r="B4052" s="12" t="s">
        <v>4154</v>
      </c>
      <c r="C4052" s="58" t="s">
        <v>109</v>
      </c>
      <c r="D4052" s="58" t="s">
        <v>117</v>
      </c>
      <c r="E4052" s="58">
        <v>95363201</v>
      </c>
      <c r="F4052" s="58"/>
      <c r="G4052" s="58">
        <f>+IF(F4052&gt;K4052+100000,F4052-K4052,0)</f>
        <v>0</v>
      </c>
      <c r="H4052" s="58"/>
      <c r="I4052" s="58"/>
      <c r="J4052" s="58"/>
      <c r="K4052" s="58">
        <v>5756403</v>
      </c>
      <c r="L4052" s="12" t="s">
        <v>91</v>
      </c>
      <c r="M4052" s="12" t="s">
        <v>91</v>
      </c>
      <c r="N4052" s="12" t="s">
        <v>91</v>
      </c>
      <c r="O4052" s="12">
        <v>4</v>
      </c>
      <c r="P4052" s="12">
        <v>0</v>
      </c>
      <c r="Q4052" s="12">
        <v>0</v>
      </c>
      <c r="R4052" s="12">
        <v>76001</v>
      </c>
      <c r="S4052" s="59">
        <v>7.1342465753424653</v>
      </c>
      <c r="T4052" s="59">
        <v>34.194520547945203</v>
      </c>
      <c r="U4052" s="12">
        <v>1</v>
      </c>
      <c r="V4052" s="12">
        <v>5</v>
      </c>
      <c r="W4052" s="12">
        <v>4</v>
      </c>
      <c r="X4052" s="12">
        <v>5</v>
      </c>
      <c r="Y4052" s="12">
        <v>1</v>
      </c>
      <c r="Z4052" s="58">
        <v>0</v>
      </c>
      <c r="AA4052" s="58">
        <v>0</v>
      </c>
      <c r="AB4052" s="58">
        <v>0</v>
      </c>
      <c r="AC4052" s="58" t="s">
        <v>91</v>
      </c>
    </row>
    <row r="4053" spans="1:29" x14ac:dyDescent="0.3">
      <c r="A4053" s="57">
        <v>66808622</v>
      </c>
      <c r="B4053" s="12" t="s">
        <v>4159</v>
      </c>
      <c r="C4053" s="58" t="s">
        <v>109</v>
      </c>
      <c r="D4053" s="58" t="s">
        <v>112</v>
      </c>
      <c r="E4053" s="58"/>
      <c r="F4053" s="58"/>
      <c r="G4053" s="58">
        <f>+IF(F4053&gt;K4053+100000,F4053-K4053,0)</f>
        <v>0</v>
      </c>
      <c r="H4053" s="58"/>
      <c r="I4053" s="58"/>
      <c r="J4053" s="58"/>
      <c r="K4053" s="58">
        <v>5787948</v>
      </c>
      <c r="L4053" s="12" t="s">
        <v>91</v>
      </c>
      <c r="M4053" s="12" t="s">
        <v>91</v>
      </c>
      <c r="N4053" s="12" t="s">
        <v>91</v>
      </c>
      <c r="O4053" s="12">
        <v>4</v>
      </c>
      <c r="P4053" s="12">
        <v>0</v>
      </c>
      <c r="Q4053" s="12">
        <v>0</v>
      </c>
      <c r="R4053" s="12">
        <v>76834</v>
      </c>
      <c r="S4053" s="59">
        <v>13.413698630136986</v>
      </c>
      <c r="T4053" s="59">
        <v>51.657534246575345</v>
      </c>
      <c r="U4053" s="12">
        <v>2</v>
      </c>
      <c r="V4053" s="12">
        <v>2</v>
      </c>
      <c r="W4053" s="12">
        <v>2</v>
      </c>
      <c r="X4053" s="12">
        <v>2</v>
      </c>
      <c r="Y4053" s="12">
        <v>3</v>
      </c>
      <c r="Z4053" s="58">
        <v>0</v>
      </c>
      <c r="AA4053" s="58">
        <v>0</v>
      </c>
      <c r="AB4053" s="58">
        <v>0</v>
      </c>
      <c r="AC4053" s="58" t="s">
        <v>91</v>
      </c>
    </row>
    <row r="4054" spans="1:29" x14ac:dyDescent="0.3">
      <c r="A4054" s="57">
        <v>848884</v>
      </c>
      <c r="B4054" s="12" t="s">
        <v>4160</v>
      </c>
      <c r="C4054" s="58" t="s">
        <v>106</v>
      </c>
      <c r="D4054" s="58" t="s">
        <v>116</v>
      </c>
      <c r="E4054" s="58"/>
      <c r="F4054" s="58">
        <v>20482194</v>
      </c>
      <c r="G4054" s="58">
        <f>+IF(F4054&gt;K4054+100000,F4054-K4054,0)</f>
        <v>14682593</v>
      </c>
      <c r="H4054" s="58">
        <v>535593</v>
      </c>
      <c r="I4054" s="58">
        <v>0</v>
      </c>
      <c r="J4054" s="58">
        <v>11500000</v>
      </c>
      <c r="K4054" s="58">
        <v>5799601</v>
      </c>
      <c r="L4054" s="12" t="s">
        <v>87</v>
      </c>
      <c r="M4054" s="12" t="s">
        <v>89</v>
      </c>
      <c r="N4054" s="12" t="s">
        <v>10</v>
      </c>
      <c r="O4054" s="12">
        <v>4</v>
      </c>
      <c r="P4054" s="12">
        <v>0</v>
      </c>
      <c r="Q4054" s="12">
        <v>0</v>
      </c>
      <c r="R4054" s="12">
        <v>76306</v>
      </c>
      <c r="S4054" s="59">
        <v>7.5561643835616437</v>
      </c>
      <c r="T4054" s="59">
        <v>38.106849315068494</v>
      </c>
      <c r="U4054" s="12">
        <v>1</v>
      </c>
      <c r="V4054" s="12">
        <v>2</v>
      </c>
      <c r="W4054" s="12">
        <v>2</v>
      </c>
      <c r="X4054" s="12">
        <v>3</v>
      </c>
      <c r="Y4054" s="12">
        <v>1</v>
      </c>
      <c r="Z4054" s="58">
        <v>0</v>
      </c>
      <c r="AA4054" s="58">
        <v>0</v>
      </c>
      <c r="AB4054" s="58">
        <v>0</v>
      </c>
      <c r="AC4054" s="58" t="s">
        <v>91</v>
      </c>
    </row>
    <row r="4055" spans="1:29" x14ac:dyDescent="0.3">
      <c r="A4055" s="57">
        <v>2240624288</v>
      </c>
      <c r="B4055" s="12" t="s">
        <v>4162</v>
      </c>
      <c r="C4055" s="58" t="s">
        <v>109</v>
      </c>
      <c r="D4055" s="58" t="s">
        <v>112</v>
      </c>
      <c r="E4055" s="58"/>
      <c r="F4055" s="58"/>
      <c r="G4055" s="58">
        <f>+IF(F4055&gt;K4055+100000,F4055-K4055,0)</f>
        <v>0</v>
      </c>
      <c r="H4055" s="58"/>
      <c r="I4055" s="58"/>
      <c r="J4055" s="58"/>
      <c r="K4055" s="58">
        <v>5824757</v>
      </c>
      <c r="L4055" s="12" t="s">
        <v>91</v>
      </c>
      <c r="M4055" s="12" t="s">
        <v>91</v>
      </c>
      <c r="N4055" s="12" t="s">
        <v>91</v>
      </c>
      <c r="O4055" s="12">
        <v>4</v>
      </c>
      <c r="P4055" s="12">
        <v>0</v>
      </c>
      <c r="Q4055" s="12">
        <v>0</v>
      </c>
      <c r="R4055" s="12">
        <v>76001</v>
      </c>
      <c r="S4055" s="59">
        <v>7.1698630136986301</v>
      </c>
      <c r="T4055" s="59">
        <v>34.328767123287669</v>
      </c>
      <c r="U4055" s="12">
        <v>1</v>
      </c>
      <c r="V4055" s="12">
        <v>5</v>
      </c>
      <c r="W4055" s="12">
        <v>2</v>
      </c>
      <c r="X4055" s="12">
        <v>5</v>
      </c>
      <c r="Y4055" s="12">
        <v>1</v>
      </c>
      <c r="Z4055" s="58">
        <v>0</v>
      </c>
      <c r="AA4055" s="58">
        <v>0</v>
      </c>
      <c r="AB4055" s="58">
        <v>0</v>
      </c>
      <c r="AC4055" s="58" t="s">
        <v>91</v>
      </c>
    </row>
    <row r="4056" spans="1:29" x14ac:dyDescent="0.3">
      <c r="A4056" s="57">
        <v>480682</v>
      </c>
      <c r="B4056" s="12" t="s">
        <v>4163</v>
      </c>
      <c r="C4056" s="58" t="s">
        <v>109</v>
      </c>
      <c r="D4056" s="58" t="s">
        <v>112</v>
      </c>
      <c r="E4056" s="58">
        <v>708199</v>
      </c>
      <c r="F4056" s="58"/>
      <c r="G4056" s="58">
        <f>+IF(F4056&gt;K4056+100000,F4056-K4056,0)</f>
        <v>0</v>
      </c>
      <c r="H4056" s="58"/>
      <c r="I4056" s="58"/>
      <c r="J4056" s="58"/>
      <c r="K4056" s="58">
        <v>5834757</v>
      </c>
      <c r="L4056" s="12" t="s">
        <v>91</v>
      </c>
      <c r="M4056" s="12" t="s">
        <v>91</v>
      </c>
      <c r="N4056" s="12" t="s">
        <v>91</v>
      </c>
      <c r="O4056" s="12">
        <v>4</v>
      </c>
      <c r="P4056" s="12">
        <v>0</v>
      </c>
      <c r="Q4056" s="12">
        <v>0</v>
      </c>
      <c r="R4056" s="12">
        <v>76111</v>
      </c>
      <c r="S4056" s="59">
        <v>7.5561643835616437</v>
      </c>
      <c r="T4056" s="59">
        <v>55.482191780821921</v>
      </c>
      <c r="U4056" s="12">
        <v>1</v>
      </c>
      <c r="V4056" s="12">
        <v>2</v>
      </c>
      <c r="W4056" s="12">
        <v>3</v>
      </c>
      <c r="X4056" s="12">
        <v>6</v>
      </c>
      <c r="Y4056" s="12">
        <v>2</v>
      </c>
      <c r="Z4056" s="58">
        <v>0</v>
      </c>
      <c r="AA4056" s="58">
        <v>0</v>
      </c>
      <c r="AB4056" s="58">
        <v>0</v>
      </c>
      <c r="AC4056" s="58" t="s">
        <v>91</v>
      </c>
    </row>
    <row r="4057" spans="1:29" x14ac:dyDescent="0.3">
      <c r="A4057" s="57">
        <v>2488684</v>
      </c>
      <c r="B4057" s="12" t="s">
        <v>4165</v>
      </c>
      <c r="C4057" s="58" t="s">
        <v>109</v>
      </c>
      <c r="D4057" s="58" t="s">
        <v>112</v>
      </c>
      <c r="E4057" s="58">
        <v>3656</v>
      </c>
      <c r="F4057" s="58"/>
      <c r="G4057" s="58">
        <f>+IF(F4057&gt;K4057+100000,F4057-K4057,0)</f>
        <v>0</v>
      </c>
      <c r="H4057" s="58"/>
      <c r="I4057" s="58"/>
      <c r="J4057" s="58"/>
      <c r="K4057" s="58">
        <v>5857128</v>
      </c>
      <c r="L4057" s="12" t="s">
        <v>91</v>
      </c>
      <c r="M4057" s="12" t="s">
        <v>91</v>
      </c>
      <c r="N4057" s="12" t="s">
        <v>91</v>
      </c>
      <c r="O4057" s="12">
        <v>4</v>
      </c>
      <c r="P4057" s="12">
        <v>0</v>
      </c>
      <c r="Q4057" s="12">
        <v>0</v>
      </c>
      <c r="R4057" s="12">
        <v>13836</v>
      </c>
      <c r="S4057" s="59">
        <v>7.838356164383562</v>
      </c>
      <c r="T4057" s="59">
        <v>45.506849315068493</v>
      </c>
      <c r="U4057" s="12">
        <v>1</v>
      </c>
      <c r="V4057" s="12">
        <v>2</v>
      </c>
      <c r="W4057" s="12">
        <v>1</v>
      </c>
      <c r="X4057" s="12">
        <v>4</v>
      </c>
      <c r="Y4057" s="12">
        <v>3</v>
      </c>
      <c r="Z4057" s="58">
        <v>0</v>
      </c>
      <c r="AA4057" s="58">
        <v>0</v>
      </c>
      <c r="AB4057" s="58">
        <v>0</v>
      </c>
      <c r="AC4057" s="58" t="s">
        <v>91</v>
      </c>
    </row>
    <row r="4058" spans="1:29" x14ac:dyDescent="0.3">
      <c r="A4058" s="57">
        <v>2240682822</v>
      </c>
      <c r="B4058" s="12" t="s">
        <v>4168</v>
      </c>
      <c r="C4058" s="58" t="s">
        <v>108</v>
      </c>
      <c r="D4058" s="58" t="s">
        <v>113</v>
      </c>
      <c r="E4058" s="58">
        <v>2611333</v>
      </c>
      <c r="F4058" s="58">
        <v>4811290</v>
      </c>
      <c r="G4058" s="58">
        <f>+IF(F4058&gt;K4058+100000,F4058-K4058,0)</f>
        <v>0</v>
      </c>
      <c r="H4058" s="58">
        <v>192478</v>
      </c>
      <c r="I4058" s="58">
        <v>0</v>
      </c>
      <c r="J4058" s="58">
        <v>0</v>
      </c>
      <c r="K4058" s="58">
        <v>5896403</v>
      </c>
      <c r="L4058" s="12" t="s">
        <v>88</v>
      </c>
      <c r="M4058" s="12" t="s">
        <v>89</v>
      </c>
      <c r="N4058" s="12" t="s">
        <v>10</v>
      </c>
      <c r="O4058" s="12">
        <v>4</v>
      </c>
      <c r="P4058" s="12">
        <v>0</v>
      </c>
      <c r="Q4058" s="12">
        <v>0</v>
      </c>
      <c r="R4058" s="12">
        <v>76275</v>
      </c>
      <c r="S4058" s="59">
        <v>7.3369863013698629</v>
      </c>
      <c r="T4058" s="59">
        <v>32.42739726027397</v>
      </c>
      <c r="U4058" s="12">
        <v>2</v>
      </c>
      <c r="V4058" s="12">
        <v>5</v>
      </c>
      <c r="W4058" s="12">
        <v>2</v>
      </c>
      <c r="X4058" s="12">
        <v>3</v>
      </c>
      <c r="Y4058" s="12">
        <v>1</v>
      </c>
      <c r="Z4058" s="58">
        <v>0</v>
      </c>
      <c r="AA4058" s="58">
        <v>0</v>
      </c>
      <c r="AB4058" s="58">
        <v>0</v>
      </c>
      <c r="AC4058" s="58" t="s">
        <v>91</v>
      </c>
    </row>
    <row r="4059" spans="1:29" x14ac:dyDescent="0.3">
      <c r="A4059" s="57">
        <v>4466284</v>
      </c>
      <c r="B4059" s="12" t="s">
        <v>4170</v>
      </c>
      <c r="C4059" s="58" t="s">
        <v>109</v>
      </c>
      <c r="D4059" s="58" t="s">
        <v>112</v>
      </c>
      <c r="E4059" s="58"/>
      <c r="F4059" s="58"/>
      <c r="G4059" s="58">
        <f>+IF(F4059&gt;K4059+100000,F4059-K4059,0)</f>
        <v>0</v>
      </c>
      <c r="H4059" s="58"/>
      <c r="I4059" s="58"/>
      <c r="J4059" s="58"/>
      <c r="K4059" s="58">
        <v>5920757</v>
      </c>
      <c r="L4059" s="12" t="s">
        <v>91</v>
      </c>
      <c r="M4059" s="12" t="s">
        <v>91</v>
      </c>
      <c r="N4059" s="12" t="s">
        <v>91</v>
      </c>
      <c r="O4059" s="12">
        <v>4</v>
      </c>
      <c r="P4059" s="12">
        <v>0</v>
      </c>
      <c r="Q4059" s="12">
        <v>0</v>
      </c>
      <c r="R4059" s="12">
        <v>76130</v>
      </c>
      <c r="S4059" s="59">
        <v>7.3835616438356162</v>
      </c>
      <c r="T4059" s="59">
        <v>45.780821917808218</v>
      </c>
      <c r="U4059" s="12">
        <v>1</v>
      </c>
      <c r="V4059" s="12">
        <v>2</v>
      </c>
      <c r="W4059" s="12">
        <v>1</v>
      </c>
      <c r="X4059" s="12">
        <v>2</v>
      </c>
      <c r="Y4059" s="12">
        <v>3</v>
      </c>
      <c r="Z4059" s="58">
        <v>0</v>
      </c>
      <c r="AA4059" s="58">
        <v>0</v>
      </c>
      <c r="AB4059" s="58">
        <v>0</v>
      </c>
      <c r="AC4059" s="58" t="s">
        <v>91</v>
      </c>
    </row>
    <row r="4060" spans="1:29" x14ac:dyDescent="0.3">
      <c r="A4060" s="57">
        <v>4468484</v>
      </c>
      <c r="B4060" s="12" t="s">
        <v>4172</v>
      </c>
      <c r="C4060" s="58" t="s">
        <v>109</v>
      </c>
      <c r="D4060" s="58" t="s">
        <v>117</v>
      </c>
      <c r="E4060" s="58">
        <v>4983922</v>
      </c>
      <c r="F4060" s="58"/>
      <c r="G4060" s="58">
        <f>+IF(F4060&gt;K4060+100000,F4060-K4060,0)</f>
        <v>0</v>
      </c>
      <c r="H4060" s="58"/>
      <c r="I4060" s="58"/>
      <c r="J4060" s="58"/>
      <c r="K4060" s="58">
        <v>5931636</v>
      </c>
      <c r="L4060" s="12" t="s">
        <v>91</v>
      </c>
      <c r="M4060" s="12" t="s">
        <v>91</v>
      </c>
      <c r="N4060" s="12" t="s">
        <v>91</v>
      </c>
      <c r="O4060" s="12">
        <v>4</v>
      </c>
      <c r="P4060" s="12">
        <v>0</v>
      </c>
      <c r="Q4060" s="12">
        <v>0</v>
      </c>
      <c r="R4060" s="12">
        <v>76130</v>
      </c>
      <c r="S4060" s="59">
        <v>7.4958904109589044</v>
      </c>
      <c r="T4060" s="59">
        <v>41.939726027397263</v>
      </c>
      <c r="U4060" s="12">
        <v>1</v>
      </c>
      <c r="V4060" s="12">
        <v>3</v>
      </c>
      <c r="W4060" s="12">
        <v>2</v>
      </c>
      <c r="X4060" s="12">
        <v>3</v>
      </c>
      <c r="Y4060" s="12">
        <v>2</v>
      </c>
      <c r="Z4060" s="58">
        <v>0</v>
      </c>
      <c r="AA4060" s="58">
        <v>0</v>
      </c>
      <c r="AB4060" s="58">
        <v>0</v>
      </c>
      <c r="AC4060" s="58" t="s">
        <v>91</v>
      </c>
    </row>
    <row r="4061" spans="1:29" x14ac:dyDescent="0.3">
      <c r="A4061" s="57">
        <v>2224626046</v>
      </c>
      <c r="B4061" s="12" t="s">
        <v>4173</v>
      </c>
      <c r="C4061" s="58" t="s">
        <v>108</v>
      </c>
      <c r="D4061" s="58" t="s">
        <v>113</v>
      </c>
      <c r="E4061" s="58">
        <v>600562</v>
      </c>
      <c r="F4061" s="58">
        <v>2442946</v>
      </c>
      <c r="G4061" s="58">
        <f>+IF(F4061&gt;K4061+100000,F4061-K4061,0)</f>
        <v>0</v>
      </c>
      <c r="H4061" s="58">
        <v>112279</v>
      </c>
      <c r="I4061" s="58">
        <v>0</v>
      </c>
      <c r="J4061" s="58">
        <v>0</v>
      </c>
      <c r="K4061" s="58">
        <v>5935940</v>
      </c>
      <c r="L4061" s="12" t="s">
        <v>88</v>
      </c>
      <c r="M4061" s="12" t="s">
        <v>89</v>
      </c>
      <c r="N4061" s="12" t="s">
        <v>10</v>
      </c>
      <c r="O4061" s="12">
        <v>4</v>
      </c>
      <c r="P4061" s="12">
        <v>0</v>
      </c>
      <c r="Q4061" s="12">
        <v>0</v>
      </c>
      <c r="R4061" s="12">
        <v>76130</v>
      </c>
      <c r="S4061" s="59">
        <v>5.9095890410958907</v>
      </c>
      <c r="T4061" s="59">
        <v>41.939726027397263</v>
      </c>
      <c r="U4061" s="12">
        <v>2</v>
      </c>
      <c r="V4061" s="12">
        <v>3</v>
      </c>
      <c r="W4061" s="12">
        <v>2</v>
      </c>
      <c r="X4061" s="12">
        <v>2</v>
      </c>
      <c r="Y4061" s="12">
        <v>1</v>
      </c>
      <c r="Z4061" s="58">
        <v>0</v>
      </c>
      <c r="AA4061" s="58">
        <v>0</v>
      </c>
      <c r="AB4061" s="58">
        <v>0</v>
      </c>
      <c r="AC4061" s="58" t="s">
        <v>91</v>
      </c>
    </row>
    <row r="4062" spans="1:29" x14ac:dyDescent="0.3">
      <c r="A4062" s="57">
        <v>6486800</v>
      </c>
      <c r="B4062" s="12" t="s">
        <v>4174</v>
      </c>
      <c r="C4062" s="58" t="s">
        <v>108</v>
      </c>
      <c r="D4062" s="58" t="s">
        <v>113</v>
      </c>
      <c r="E4062" s="58"/>
      <c r="F4062" s="58">
        <v>1774421</v>
      </c>
      <c r="G4062" s="58">
        <f>+IF(F4062&gt;K4062+100000,F4062-K4062,0)</f>
        <v>0</v>
      </c>
      <c r="H4062" s="58">
        <v>155670</v>
      </c>
      <c r="I4062" s="58">
        <v>0</v>
      </c>
      <c r="J4062" s="58">
        <v>0</v>
      </c>
      <c r="K4062" s="58">
        <v>5972517</v>
      </c>
      <c r="L4062" s="12" t="s">
        <v>88</v>
      </c>
      <c r="M4062" s="12" t="s">
        <v>89</v>
      </c>
      <c r="N4062" s="12" t="s">
        <v>10</v>
      </c>
      <c r="O4062" s="12">
        <v>4</v>
      </c>
      <c r="P4062" s="12">
        <v>0</v>
      </c>
      <c r="Q4062" s="12">
        <v>0</v>
      </c>
      <c r="R4062" s="12">
        <v>76130</v>
      </c>
      <c r="S4062" s="59">
        <v>10.252054794520548</v>
      </c>
      <c r="T4062" s="59">
        <v>57.61917808219178</v>
      </c>
      <c r="U4062" s="12">
        <v>1</v>
      </c>
      <c r="V4062" s="12">
        <v>2</v>
      </c>
      <c r="W4062" s="12">
        <v>2</v>
      </c>
      <c r="X4062" s="12">
        <v>2</v>
      </c>
      <c r="Y4062" s="12">
        <v>3</v>
      </c>
      <c r="Z4062" s="58">
        <v>0</v>
      </c>
      <c r="AA4062" s="58">
        <v>0</v>
      </c>
      <c r="AB4062" s="58">
        <v>0</v>
      </c>
      <c r="AC4062" s="58" t="s">
        <v>91</v>
      </c>
    </row>
    <row r="4063" spans="1:29" x14ac:dyDescent="0.3">
      <c r="A4063" s="57">
        <v>40046606</v>
      </c>
      <c r="B4063" s="12" t="s">
        <v>4175</v>
      </c>
      <c r="C4063" s="58" t="s">
        <v>108</v>
      </c>
      <c r="D4063" s="58" t="s">
        <v>113</v>
      </c>
      <c r="E4063" s="58"/>
      <c r="F4063" s="58">
        <v>1376047</v>
      </c>
      <c r="G4063" s="58">
        <f>+IF(F4063&gt;K4063+100000,F4063-K4063,0)</f>
        <v>0</v>
      </c>
      <c r="H4063" s="58">
        <v>350920</v>
      </c>
      <c r="I4063" s="58">
        <v>0</v>
      </c>
      <c r="J4063" s="58">
        <v>0</v>
      </c>
      <c r="K4063" s="58">
        <v>5973645</v>
      </c>
      <c r="L4063" s="12" t="s">
        <v>88</v>
      </c>
      <c r="M4063" s="12" t="s">
        <v>89</v>
      </c>
      <c r="N4063" s="12" t="s">
        <v>10</v>
      </c>
      <c r="O4063" s="12">
        <v>4</v>
      </c>
      <c r="P4063" s="12">
        <v>0</v>
      </c>
      <c r="Q4063" s="12">
        <v>0</v>
      </c>
      <c r="R4063" s="12">
        <v>15001</v>
      </c>
      <c r="S4063" s="59">
        <v>15.92876712328767</v>
      </c>
      <c r="T4063" s="59">
        <v>47.073972602739723</v>
      </c>
      <c r="U4063" s="12">
        <v>2</v>
      </c>
      <c r="V4063" s="12">
        <v>2</v>
      </c>
      <c r="W4063" s="12">
        <v>3</v>
      </c>
      <c r="X4063" s="12">
        <v>2</v>
      </c>
      <c r="Y4063" s="12">
        <v>2</v>
      </c>
      <c r="Z4063" s="58">
        <v>0</v>
      </c>
      <c r="AA4063" s="58">
        <v>0</v>
      </c>
      <c r="AB4063" s="58">
        <v>0</v>
      </c>
      <c r="AC4063" s="58" t="s">
        <v>91</v>
      </c>
    </row>
    <row r="4064" spans="1:29" x14ac:dyDescent="0.3">
      <c r="A4064" s="57">
        <v>26284468</v>
      </c>
      <c r="B4064" s="12" t="s">
        <v>4176</v>
      </c>
      <c r="C4064" s="58" t="s">
        <v>109</v>
      </c>
      <c r="D4064" s="58" t="s">
        <v>112</v>
      </c>
      <c r="E4064" s="58">
        <v>2959690</v>
      </c>
      <c r="F4064" s="58"/>
      <c r="G4064" s="58">
        <f>+IF(F4064&gt;K4064+100000,F4064-K4064,0)</f>
        <v>0</v>
      </c>
      <c r="H4064" s="58"/>
      <c r="I4064" s="58"/>
      <c r="J4064" s="58"/>
      <c r="K4064" s="58">
        <v>5992981</v>
      </c>
      <c r="L4064" s="12" t="s">
        <v>91</v>
      </c>
      <c r="M4064" s="12" t="s">
        <v>91</v>
      </c>
      <c r="N4064" s="12" t="s">
        <v>91</v>
      </c>
      <c r="O4064" s="12">
        <v>4</v>
      </c>
      <c r="P4064" s="12">
        <v>0</v>
      </c>
      <c r="Q4064" s="12">
        <v>0</v>
      </c>
      <c r="R4064" s="12">
        <v>76001</v>
      </c>
      <c r="S4064" s="59">
        <v>5.3342465753424655</v>
      </c>
      <c r="T4064" s="59">
        <v>52.819178082191783</v>
      </c>
      <c r="U4064" s="12">
        <v>1</v>
      </c>
      <c r="V4064" s="12">
        <v>0</v>
      </c>
      <c r="W4064" s="12">
        <v>1</v>
      </c>
      <c r="X4064" s="12">
        <v>8</v>
      </c>
      <c r="Y4064" s="12">
        <v>1</v>
      </c>
      <c r="Z4064" s="58">
        <v>0</v>
      </c>
      <c r="AA4064" s="58">
        <v>0</v>
      </c>
      <c r="AB4064" s="58">
        <v>0</v>
      </c>
      <c r="AC4064" s="58" t="s">
        <v>91</v>
      </c>
    </row>
    <row r="4065" spans="1:29" x14ac:dyDescent="0.3">
      <c r="A4065" s="57">
        <v>86044264</v>
      </c>
      <c r="B4065" s="12" t="s">
        <v>4177</v>
      </c>
      <c r="C4065" s="58" t="s">
        <v>108</v>
      </c>
      <c r="D4065" s="58" t="s">
        <v>113</v>
      </c>
      <c r="E4065" s="58"/>
      <c r="F4065" s="58">
        <v>4536526</v>
      </c>
      <c r="G4065" s="58">
        <f>+IF(F4065&gt;K4065+100000,F4065-K4065,0)</f>
        <v>0</v>
      </c>
      <c r="H4065" s="58">
        <v>188031</v>
      </c>
      <c r="I4065" s="58">
        <v>0</v>
      </c>
      <c r="J4065" s="58">
        <v>0</v>
      </c>
      <c r="K4065" s="58">
        <v>6004533</v>
      </c>
      <c r="L4065" s="12" t="s">
        <v>88</v>
      </c>
      <c r="M4065" s="12" t="s">
        <v>89</v>
      </c>
      <c r="N4065" s="12" t="s">
        <v>10</v>
      </c>
      <c r="O4065" s="12">
        <v>4</v>
      </c>
      <c r="P4065" s="12">
        <v>0</v>
      </c>
      <c r="Q4065" s="12">
        <v>0</v>
      </c>
      <c r="R4065" s="12">
        <v>76130</v>
      </c>
      <c r="S4065" s="59">
        <v>12.693150684931506</v>
      </c>
      <c r="T4065" s="59">
        <v>48.298630136986304</v>
      </c>
      <c r="U4065" s="12">
        <v>1</v>
      </c>
      <c r="V4065" s="12">
        <v>1</v>
      </c>
      <c r="W4065" s="12">
        <v>1</v>
      </c>
      <c r="X4065" s="12">
        <v>2</v>
      </c>
      <c r="Y4065" s="12">
        <v>1</v>
      </c>
      <c r="Z4065" s="58">
        <v>0</v>
      </c>
      <c r="AA4065" s="58">
        <v>0</v>
      </c>
      <c r="AB4065" s="58">
        <v>0</v>
      </c>
      <c r="AC4065" s="58" t="s">
        <v>91</v>
      </c>
    </row>
    <row r="4066" spans="1:29" x14ac:dyDescent="0.3">
      <c r="A4066" s="57">
        <v>26282608</v>
      </c>
      <c r="B4066" s="12" t="s">
        <v>4179</v>
      </c>
      <c r="C4066" s="58" t="s">
        <v>108</v>
      </c>
      <c r="D4066" s="58" t="s">
        <v>113</v>
      </c>
      <c r="E4066" s="58">
        <v>307092</v>
      </c>
      <c r="F4066" s="58">
        <v>4598727</v>
      </c>
      <c r="G4066" s="58">
        <f>+IF(F4066&gt;K4066+100000,F4066-K4066,0)</f>
        <v>0</v>
      </c>
      <c r="H4066" s="58">
        <v>194503</v>
      </c>
      <c r="I4066" s="58">
        <v>0</v>
      </c>
      <c r="J4066" s="58">
        <v>3301000</v>
      </c>
      <c r="K4066" s="58">
        <v>6030560</v>
      </c>
      <c r="L4066" s="12" t="s">
        <v>87</v>
      </c>
      <c r="M4066" s="12" t="s">
        <v>89</v>
      </c>
      <c r="N4066" s="12" t="s">
        <v>10</v>
      </c>
      <c r="O4066" s="12">
        <v>4</v>
      </c>
      <c r="P4066" s="12">
        <v>0</v>
      </c>
      <c r="Q4066" s="12">
        <v>0</v>
      </c>
      <c r="R4066" s="12">
        <v>76890</v>
      </c>
      <c r="S4066" s="59">
        <v>12.665753424657535</v>
      </c>
      <c r="T4066" s="59">
        <v>45.676712328767124</v>
      </c>
      <c r="U4066" s="12">
        <v>2</v>
      </c>
      <c r="V4066" s="12">
        <v>4</v>
      </c>
      <c r="W4066" s="12">
        <v>2</v>
      </c>
      <c r="X4066" s="12">
        <v>2</v>
      </c>
      <c r="Y4066" s="12">
        <v>3</v>
      </c>
      <c r="Z4066" s="58">
        <v>0</v>
      </c>
      <c r="AA4066" s="58">
        <v>0</v>
      </c>
      <c r="AB4066" s="58">
        <v>0</v>
      </c>
      <c r="AC4066" s="58" t="s">
        <v>91</v>
      </c>
    </row>
    <row r="4067" spans="1:29" x14ac:dyDescent="0.3">
      <c r="A4067" s="57">
        <v>6424200</v>
      </c>
      <c r="B4067" s="12" t="s">
        <v>4180</v>
      </c>
      <c r="C4067" s="58" t="s">
        <v>109</v>
      </c>
      <c r="D4067" s="58" t="s">
        <v>112</v>
      </c>
      <c r="E4067" s="58">
        <v>82521</v>
      </c>
      <c r="F4067" s="58"/>
      <c r="G4067" s="58">
        <f>+IF(F4067&gt;K4067+100000,F4067-K4067,0)</f>
        <v>0</v>
      </c>
      <c r="H4067" s="58"/>
      <c r="I4067" s="58"/>
      <c r="J4067" s="58"/>
      <c r="K4067" s="58">
        <v>6042005</v>
      </c>
      <c r="L4067" s="12" t="s">
        <v>91</v>
      </c>
      <c r="M4067" s="12" t="s">
        <v>91</v>
      </c>
      <c r="N4067" s="12" t="s">
        <v>91</v>
      </c>
      <c r="O4067" s="12">
        <v>4</v>
      </c>
      <c r="P4067" s="12">
        <v>0</v>
      </c>
      <c r="Q4067" s="12">
        <v>0</v>
      </c>
      <c r="R4067" s="12">
        <v>76606</v>
      </c>
      <c r="S4067" s="59">
        <v>12.665753424657535</v>
      </c>
      <c r="T4067" s="59">
        <v>53.706849315068496</v>
      </c>
      <c r="U4067" s="12">
        <v>1</v>
      </c>
      <c r="V4067" s="12">
        <v>1</v>
      </c>
      <c r="W4067" s="12">
        <v>2</v>
      </c>
      <c r="X4067" s="12">
        <v>2</v>
      </c>
      <c r="Y4067" s="12">
        <v>3</v>
      </c>
      <c r="Z4067" s="58">
        <v>0</v>
      </c>
      <c r="AA4067" s="58">
        <v>0</v>
      </c>
      <c r="AB4067" s="58">
        <v>0</v>
      </c>
      <c r="AC4067" s="58" t="s">
        <v>91</v>
      </c>
    </row>
    <row r="4068" spans="1:29" x14ac:dyDescent="0.3">
      <c r="A4068" s="57">
        <v>66868268</v>
      </c>
      <c r="B4068" s="12" t="s">
        <v>4181</v>
      </c>
      <c r="C4068" s="58" t="s">
        <v>108</v>
      </c>
      <c r="D4068" s="58" t="s">
        <v>113</v>
      </c>
      <c r="E4068" s="58">
        <v>522352</v>
      </c>
      <c r="F4068" s="58">
        <v>5403640</v>
      </c>
      <c r="G4068" s="58">
        <f>+IF(F4068&gt;K4068+100000,F4068-K4068,0)</f>
        <v>0</v>
      </c>
      <c r="H4068" s="58">
        <v>266650</v>
      </c>
      <c r="I4068" s="58">
        <v>0</v>
      </c>
      <c r="J4068" s="58">
        <v>2299000</v>
      </c>
      <c r="K4068" s="58">
        <v>6052692</v>
      </c>
      <c r="L4068" s="12" t="s">
        <v>87</v>
      </c>
      <c r="M4068" s="12" t="s">
        <v>89</v>
      </c>
      <c r="N4068" s="12" t="s">
        <v>10</v>
      </c>
      <c r="O4068" s="12">
        <v>4</v>
      </c>
      <c r="P4068" s="12">
        <v>0</v>
      </c>
      <c r="Q4068" s="12">
        <v>0</v>
      </c>
      <c r="R4068" s="12">
        <v>76001</v>
      </c>
      <c r="S4068" s="59">
        <v>12.416438356164383</v>
      </c>
      <c r="T4068" s="59">
        <v>52.4</v>
      </c>
      <c r="U4068" s="12">
        <v>2</v>
      </c>
      <c r="V4068" s="12">
        <v>2</v>
      </c>
      <c r="W4068" s="12">
        <v>2</v>
      </c>
      <c r="X4068" s="12">
        <v>2</v>
      </c>
      <c r="Y4068" s="12">
        <v>1</v>
      </c>
      <c r="Z4068" s="58">
        <v>0</v>
      </c>
      <c r="AA4068" s="58">
        <v>0</v>
      </c>
      <c r="AB4068" s="58">
        <v>0</v>
      </c>
      <c r="AC4068" s="58" t="s">
        <v>91</v>
      </c>
    </row>
    <row r="4069" spans="1:29" x14ac:dyDescent="0.3">
      <c r="A4069" s="57">
        <v>66888288</v>
      </c>
      <c r="B4069" s="12" t="s">
        <v>4182</v>
      </c>
      <c r="C4069" s="58" t="s">
        <v>106</v>
      </c>
      <c r="D4069" s="58" t="s">
        <v>115</v>
      </c>
      <c r="E4069" s="58"/>
      <c r="F4069" s="58">
        <v>8293953</v>
      </c>
      <c r="G4069" s="58">
        <f>+IF(F4069&gt;K4069+100000,F4069-K4069,0)</f>
        <v>2237537</v>
      </c>
      <c r="H4069" s="58">
        <v>222706</v>
      </c>
      <c r="I4069" s="58">
        <v>0</v>
      </c>
      <c r="J4069" s="58">
        <v>2508855</v>
      </c>
      <c r="K4069" s="58">
        <v>6056416</v>
      </c>
      <c r="L4069" s="12" t="s">
        <v>87</v>
      </c>
      <c r="M4069" s="12" t="s">
        <v>89</v>
      </c>
      <c r="N4069" s="12" t="s">
        <v>10</v>
      </c>
      <c r="O4069" s="12">
        <v>4</v>
      </c>
      <c r="P4069" s="12">
        <v>0</v>
      </c>
      <c r="Q4069" s="12">
        <v>0</v>
      </c>
      <c r="R4069" s="12">
        <v>76130</v>
      </c>
      <c r="S4069" s="59">
        <v>14.917808219178083</v>
      </c>
      <c r="T4069" s="59">
        <v>50.767123287671232</v>
      </c>
      <c r="U4069" s="12">
        <v>2</v>
      </c>
      <c r="V4069" s="12">
        <v>2</v>
      </c>
      <c r="W4069" s="12">
        <v>1</v>
      </c>
      <c r="X4069" s="12">
        <v>2</v>
      </c>
      <c r="Y4069" s="12">
        <v>3</v>
      </c>
      <c r="Z4069" s="58">
        <v>0</v>
      </c>
      <c r="AA4069" s="58">
        <v>0</v>
      </c>
      <c r="AB4069" s="58">
        <v>0</v>
      </c>
      <c r="AC4069" s="58" t="s">
        <v>91</v>
      </c>
    </row>
    <row r="4070" spans="1:29" x14ac:dyDescent="0.3">
      <c r="A4070" s="57">
        <v>28240868</v>
      </c>
      <c r="B4070" s="12" t="s">
        <v>4184</v>
      </c>
      <c r="C4070" s="58" t="s">
        <v>106</v>
      </c>
      <c r="D4070" s="58" t="s">
        <v>114</v>
      </c>
      <c r="E4070" s="58"/>
      <c r="F4070" s="58">
        <v>7392960</v>
      </c>
      <c r="G4070" s="58">
        <f>+IF(F4070&gt;K4070+100000,F4070-K4070,0)</f>
        <v>1307881</v>
      </c>
      <c r="H4070" s="58">
        <v>438386</v>
      </c>
      <c r="I4070" s="58">
        <v>0</v>
      </c>
      <c r="J4070" s="58">
        <v>8144041</v>
      </c>
      <c r="K4070" s="58">
        <v>6085079</v>
      </c>
      <c r="L4070" s="12" t="s">
        <v>87</v>
      </c>
      <c r="M4070" s="12" t="s">
        <v>89</v>
      </c>
      <c r="N4070" s="12" t="s">
        <v>10</v>
      </c>
      <c r="O4070" s="12">
        <v>4</v>
      </c>
      <c r="P4070" s="12">
        <v>0</v>
      </c>
      <c r="Q4070" s="12">
        <v>0</v>
      </c>
      <c r="R4070" s="12">
        <v>76130</v>
      </c>
      <c r="S4070" s="59">
        <v>9.7561643835616429</v>
      </c>
      <c r="T4070" s="59">
        <v>41.479452054794521</v>
      </c>
      <c r="U4070" s="12">
        <v>2</v>
      </c>
      <c r="V4070" s="12">
        <v>2</v>
      </c>
      <c r="W4070" s="12">
        <v>2</v>
      </c>
      <c r="X4070" s="12">
        <v>2</v>
      </c>
      <c r="Y4070" s="12">
        <v>1</v>
      </c>
      <c r="Z4070" s="58">
        <v>0</v>
      </c>
      <c r="AA4070" s="58">
        <v>0</v>
      </c>
      <c r="AB4070" s="58">
        <v>0</v>
      </c>
      <c r="AC4070" s="58" t="s">
        <v>91</v>
      </c>
    </row>
    <row r="4071" spans="1:29" x14ac:dyDescent="0.3">
      <c r="A4071" s="57">
        <v>66826624</v>
      </c>
      <c r="B4071" s="12" t="s">
        <v>4185</v>
      </c>
      <c r="C4071" s="58" t="s">
        <v>108</v>
      </c>
      <c r="D4071" s="58" t="s">
        <v>113</v>
      </c>
      <c r="E4071" s="58">
        <v>171228</v>
      </c>
      <c r="F4071" s="58">
        <v>4233950</v>
      </c>
      <c r="G4071" s="58">
        <f>+IF(F4071&gt;K4071+100000,F4071-K4071,0)</f>
        <v>0</v>
      </c>
      <c r="H4071" s="58">
        <v>297205</v>
      </c>
      <c r="I4071" s="58">
        <v>0</v>
      </c>
      <c r="J4071" s="58">
        <v>0</v>
      </c>
      <c r="K4071" s="58">
        <v>6094450</v>
      </c>
      <c r="L4071" s="12" t="s">
        <v>88</v>
      </c>
      <c r="M4071" s="12" t="s">
        <v>89</v>
      </c>
      <c r="N4071" s="12" t="s">
        <v>10</v>
      </c>
      <c r="O4071" s="12">
        <v>4</v>
      </c>
      <c r="P4071" s="12">
        <v>0</v>
      </c>
      <c r="Q4071" s="12">
        <v>0</v>
      </c>
      <c r="R4071" s="12">
        <v>76001</v>
      </c>
      <c r="S4071" s="59">
        <v>14.07123287671233</v>
      </c>
      <c r="T4071" s="59">
        <v>50.786301369863011</v>
      </c>
      <c r="U4071" s="12">
        <v>2</v>
      </c>
      <c r="V4071" s="12">
        <v>2</v>
      </c>
      <c r="W4071" s="12">
        <v>2</v>
      </c>
      <c r="X4071" s="12">
        <v>2</v>
      </c>
      <c r="Y4071" s="12">
        <v>4</v>
      </c>
      <c r="Z4071" s="58">
        <v>0</v>
      </c>
      <c r="AA4071" s="58">
        <v>0</v>
      </c>
      <c r="AB4071" s="58">
        <v>0</v>
      </c>
      <c r="AC4071" s="58" t="s">
        <v>91</v>
      </c>
    </row>
    <row r="4072" spans="1:29" x14ac:dyDescent="0.3">
      <c r="A4072" s="57">
        <v>8402068</v>
      </c>
      <c r="B4072" s="12" t="s">
        <v>4186</v>
      </c>
      <c r="C4072" s="58" t="s">
        <v>109</v>
      </c>
      <c r="D4072" s="58" t="s">
        <v>117</v>
      </c>
      <c r="E4072" s="58">
        <v>5521140</v>
      </c>
      <c r="F4072" s="58"/>
      <c r="G4072" s="58">
        <f>+IF(F4072&gt;K4072+100000,F4072-K4072,0)</f>
        <v>0</v>
      </c>
      <c r="H4072" s="58"/>
      <c r="I4072" s="58"/>
      <c r="J4072" s="58"/>
      <c r="K4072" s="58">
        <v>6125843</v>
      </c>
      <c r="L4072" s="12" t="s">
        <v>91</v>
      </c>
      <c r="M4072" s="12" t="s">
        <v>91</v>
      </c>
      <c r="N4072" s="12" t="s">
        <v>91</v>
      </c>
      <c r="O4072" s="12">
        <v>4</v>
      </c>
      <c r="P4072" s="12">
        <v>0</v>
      </c>
      <c r="Q4072" s="12">
        <v>0</v>
      </c>
      <c r="R4072" s="12">
        <v>52001</v>
      </c>
      <c r="S4072" s="59">
        <v>5.7150684931506852</v>
      </c>
      <c r="T4072" s="59">
        <v>46.917808219178085</v>
      </c>
      <c r="U4072" s="12">
        <v>1</v>
      </c>
      <c r="V4072" s="12">
        <v>4</v>
      </c>
      <c r="W4072" s="12">
        <v>3</v>
      </c>
      <c r="X4072" s="12">
        <v>6</v>
      </c>
      <c r="Y4072" s="12">
        <v>4</v>
      </c>
      <c r="Z4072" s="58">
        <v>0</v>
      </c>
      <c r="AA4072" s="58">
        <v>0</v>
      </c>
      <c r="AB4072" s="58">
        <v>0</v>
      </c>
      <c r="AC4072" s="58" t="s">
        <v>91</v>
      </c>
    </row>
    <row r="4073" spans="1:29" x14ac:dyDescent="0.3">
      <c r="A4073" s="57">
        <v>66888080</v>
      </c>
      <c r="B4073" s="12" t="s">
        <v>4187</v>
      </c>
      <c r="C4073" s="58" t="s">
        <v>108</v>
      </c>
      <c r="D4073" s="58" t="s">
        <v>29</v>
      </c>
      <c r="E4073" s="58">
        <v>246262</v>
      </c>
      <c r="F4073" s="58">
        <v>6484222</v>
      </c>
      <c r="G4073" s="58">
        <f>+IF(F4073&gt;K4073+100000,F4073-K4073,0)</f>
        <v>347982</v>
      </c>
      <c r="H4073" s="58">
        <v>198387</v>
      </c>
      <c r="I4073" s="58">
        <v>0</v>
      </c>
      <c r="J4073" s="58">
        <v>0</v>
      </c>
      <c r="K4073" s="58">
        <v>6136240</v>
      </c>
      <c r="L4073" s="12" t="s">
        <v>88</v>
      </c>
      <c r="M4073" s="12" t="s">
        <v>89</v>
      </c>
      <c r="N4073" s="12" t="s">
        <v>10</v>
      </c>
      <c r="O4073" s="12">
        <v>4</v>
      </c>
      <c r="P4073" s="12">
        <v>0</v>
      </c>
      <c r="Q4073" s="12">
        <v>0</v>
      </c>
      <c r="R4073" s="12">
        <v>76130</v>
      </c>
      <c r="S4073" s="59">
        <v>11.789041095890411</v>
      </c>
      <c r="T4073" s="59">
        <v>44.953424657534249</v>
      </c>
      <c r="U4073" s="12">
        <v>2</v>
      </c>
      <c r="V4073" s="12">
        <v>2</v>
      </c>
      <c r="W4073" s="12">
        <v>1</v>
      </c>
      <c r="X4073" s="12">
        <v>2</v>
      </c>
      <c r="Y4073" s="12">
        <v>2</v>
      </c>
      <c r="Z4073" s="58">
        <v>0</v>
      </c>
      <c r="AA4073" s="58">
        <v>0</v>
      </c>
      <c r="AB4073" s="58">
        <v>0</v>
      </c>
      <c r="AC4073" s="58" t="s">
        <v>91</v>
      </c>
    </row>
    <row r="4074" spans="1:29" x14ac:dyDescent="0.3">
      <c r="A4074" s="57">
        <v>66888868</v>
      </c>
      <c r="B4074" s="12" t="s">
        <v>4188</v>
      </c>
      <c r="C4074" s="58" t="s">
        <v>108</v>
      </c>
      <c r="D4074" s="58" t="s">
        <v>113</v>
      </c>
      <c r="E4074" s="58"/>
      <c r="F4074" s="58">
        <v>5743864</v>
      </c>
      <c r="G4074" s="58">
        <f>+IF(F4074&gt;K4074+100000,F4074-K4074,0)</f>
        <v>0</v>
      </c>
      <c r="H4074" s="58">
        <v>224598</v>
      </c>
      <c r="I4074" s="58">
        <v>0</v>
      </c>
      <c r="J4074" s="58">
        <v>2100000</v>
      </c>
      <c r="K4074" s="58">
        <v>6155145</v>
      </c>
      <c r="L4074" s="12" t="s">
        <v>87</v>
      </c>
      <c r="M4074" s="12" t="s">
        <v>89</v>
      </c>
      <c r="N4074" s="12" t="s">
        <v>10</v>
      </c>
      <c r="O4074" s="12">
        <v>4</v>
      </c>
      <c r="P4074" s="12">
        <v>0</v>
      </c>
      <c r="Q4074" s="12">
        <v>0</v>
      </c>
      <c r="R4074" s="12">
        <v>76130</v>
      </c>
      <c r="S4074" s="59">
        <v>18.654794520547945</v>
      </c>
      <c r="T4074" s="59">
        <v>45.80821917808219</v>
      </c>
      <c r="U4074" s="12">
        <v>2</v>
      </c>
      <c r="V4074" s="12">
        <v>2</v>
      </c>
      <c r="W4074" s="12">
        <v>1</v>
      </c>
      <c r="X4074" s="12">
        <v>2</v>
      </c>
      <c r="Y4074" s="12">
        <v>3</v>
      </c>
      <c r="Z4074" s="58">
        <v>0</v>
      </c>
      <c r="AA4074" s="58">
        <v>0</v>
      </c>
      <c r="AB4074" s="58">
        <v>0</v>
      </c>
      <c r="AC4074" s="58" t="s">
        <v>91</v>
      </c>
    </row>
    <row r="4075" spans="1:29" x14ac:dyDescent="0.3">
      <c r="A4075" s="57">
        <v>82844866</v>
      </c>
      <c r="B4075" s="12" t="s">
        <v>4190</v>
      </c>
      <c r="C4075" s="58" t="s">
        <v>108</v>
      </c>
      <c r="D4075" s="58" t="s">
        <v>29</v>
      </c>
      <c r="E4075" s="58">
        <v>2005233</v>
      </c>
      <c r="F4075" s="58">
        <v>6767013</v>
      </c>
      <c r="G4075" s="58">
        <f>+IF(F4075&gt;K4075+100000,F4075-K4075,0)</f>
        <v>602678</v>
      </c>
      <c r="H4075" s="58">
        <v>357122</v>
      </c>
      <c r="I4075" s="58">
        <v>0</v>
      </c>
      <c r="J4075" s="58">
        <v>0</v>
      </c>
      <c r="K4075" s="58">
        <v>6164335</v>
      </c>
      <c r="L4075" s="12" t="s">
        <v>88</v>
      </c>
      <c r="M4075" s="12" t="s">
        <v>89</v>
      </c>
      <c r="N4075" s="12" t="s">
        <v>10</v>
      </c>
      <c r="O4075" s="12">
        <v>4</v>
      </c>
      <c r="P4075" s="12">
        <v>0</v>
      </c>
      <c r="Q4075" s="12">
        <v>0</v>
      </c>
      <c r="R4075" s="12">
        <v>5001</v>
      </c>
      <c r="S4075" s="59">
        <v>8.0493150684931507</v>
      </c>
      <c r="T4075" s="59">
        <v>48.62191780821918</v>
      </c>
      <c r="U4075" s="12">
        <v>1</v>
      </c>
      <c r="V4075" s="12">
        <v>4</v>
      </c>
      <c r="W4075" s="12">
        <v>3</v>
      </c>
      <c r="X4075" s="12">
        <v>3</v>
      </c>
      <c r="Y4075" s="12">
        <v>3</v>
      </c>
      <c r="Z4075" s="58">
        <v>0</v>
      </c>
      <c r="AA4075" s="58">
        <v>0</v>
      </c>
      <c r="AB4075" s="58">
        <v>0</v>
      </c>
      <c r="AC4075" s="58" t="s">
        <v>91</v>
      </c>
    </row>
    <row r="4076" spans="1:29" x14ac:dyDescent="0.3">
      <c r="A4076" s="57">
        <v>26820482</v>
      </c>
      <c r="B4076" s="12" t="s">
        <v>4192</v>
      </c>
      <c r="C4076" s="58" t="s">
        <v>108</v>
      </c>
      <c r="D4076" s="58" t="s">
        <v>117</v>
      </c>
      <c r="E4076" s="58">
        <v>113093828</v>
      </c>
      <c r="F4076" s="58">
        <v>48689704</v>
      </c>
      <c r="G4076" s="58">
        <f>+IF(F4076&gt;K4076+100000,F4076-K4076,0)</f>
        <v>42488097</v>
      </c>
      <c r="H4076" s="58">
        <v>1052538</v>
      </c>
      <c r="I4076" s="58">
        <v>0</v>
      </c>
      <c r="J4076" s="58">
        <v>0</v>
      </c>
      <c r="K4076" s="58">
        <v>6201607</v>
      </c>
      <c r="L4076" s="12" t="s">
        <v>88</v>
      </c>
      <c r="M4076" s="12" t="s">
        <v>89</v>
      </c>
      <c r="N4076" s="12" t="s">
        <v>10</v>
      </c>
      <c r="O4076" s="12">
        <v>4</v>
      </c>
      <c r="P4076" s="12">
        <v>0</v>
      </c>
      <c r="Q4076" s="12">
        <v>0</v>
      </c>
      <c r="R4076" s="12">
        <v>76001</v>
      </c>
      <c r="S4076" s="59">
        <v>5.7945205479452051</v>
      </c>
      <c r="T4076" s="59">
        <v>52.139726027397259</v>
      </c>
      <c r="U4076" s="12">
        <v>1</v>
      </c>
      <c r="V4076" s="12">
        <v>0</v>
      </c>
      <c r="W4076" s="12">
        <v>1</v>
      </c>
      <c r="X4076" s="12">
        <v>9</v>
      </c>
      <c r="Y4076" s="12">
        <v>1</v>
      </c>
      <c r="Z4076" s="58">
        <v>0</v>
      </c>
      <c r="AA4076" s="58">
        <v>0</v>
      </c>
      <c r="AB4076" s="58">
        <v>0</v>
      </c>
      <c r="AC4076" s="58" t="s">
        <v>91</v>
      </c>
    </row>
    <row r="4077" spans="1:29" x14ac:dyDescent="0.3">
      <c r="A4077" s="57">
        <v>6608846</v>
      </c>
      <c r="B4077" s="12" t="s">
        <v>4193</v>
      </c>
      <c r="C4077" s="58" t="s">
        <v>109</v>
      </c>
      <c r="D4077" s="58" t="s">
        <v>117</v>
      </c>
      <c r="E4077" s="58">
        <v>7443082</v>
      </c>
      <c r="F4077" s="58"/>
      <c r="G4077" s="58">
        <f>+IF(F4077&gt;K4077+100000,F4077-K4077,0)</f>
        <v>0</v>
      </c>
      <c r="H4077" s="58"/>
      <c r="I4077" s="58"/>
      <c r="J4077" s="58"/>
      <c r="K4077" s="58">
        <v>6207491</v>
      </c>
      <c r="L4077" s="12" t="s">
        <v>91</v>
      </c>
      <c r="M4077" s="12" t="s">
        <v>91</v>
      </c>
      <c r="N4077" s="12" t="s">
        <v>91</v>
      </c>
      <c r="O4077" s="12">
        <v>4</v>
      </c>
      <c r="P4077" s="12">
        <v>0</v>
      </c>
      <c r="Q4077" s="12">
        <v>0</v>
      </c>
      <c r="R4077" s="12">
        <v>76130</v>
      </c>
      <c r="S4077" s="59">
        <v>7.7561643835616438</v>
      </c>
      <c r="T4077" s="59">
        <v>55.805479452054797</v>
      </c>
      <c r="U4077" s="12">
        <v>1</v>
      </c>
      <c r="V4077" s="12">
        <v>2</v>
      </c>
      <c r="W4077" s="12">
        <v>1</v>
      </c>
      <c r="X4077" s="12">
        <v>4</v>
      </c>
      <c r="Y4077" s="12">
        <v>2</v>
      </c>
      <c r="Z4077" s="58">
        <v>0</v>
      </c>
      <c r="AA4077" s="58">
        <v>0</v>
      </c>
      <c r="AB4077" s="58">
        <v>0</v>
      </c>
      <c r="AC4077" s="58" t="s">
        <v>91</v>
      </c>
    </row>
    <row r="4078" spans="1:29" x14ac:dyDescent="0.3">
      <c r="A4078" s="57">
        <v>4204428</v>
      </c>
      <c r="B4078" s="12" t="s">
        <v>4197</v>
      </c>
      <c r="C4078" s="58" t="s">
        <v>106</v>
      </c>
      <c r="D4078" s="58" t="s">
        <v>115</v>
      </c>
      <c r="E4078" s="58">
        <v>1042</v>
      </c>
      <c r="F4078" s="58">
        <v>9323672</v>
      </c>
      <c r="G4078" s="58">
        <f>+IF(F4078&gt;K4078+100000,F4078-K4078,0)</f>
        <v>3047477</v>
      </c>
      <c r="H4078" s="58">
        <v>382161</v>
      </c>
      <c r="I4078" s="58">
        <v>0</v>
      </c>
      <c r="J4078" s="58">
        <v>5840000</v>
      </c>
      <c r="K4078" s="58">
        <v>6276195</v>
      </c>
      <c r="L4078" s="12" t="s">
        <v>87</v>
      </c>
      <c r="M4078" s="12" t="s">
        <v>89</v>
      </c>
      <c r="N4078" s="12" t="s">
        <v>10</v>
      </c>
      <c r="O4078" s="12">
        <v>4</v>
      </c>
      <c r="P4078" s="12">
        <v>0</v>
      </c>
      <c r="Q4078" s="12">
        <v>0</v>
      </c>
      <c r="R4078" s="12">
        <v>76130</v>
      </c>
      <c r="S4078" s="59">
        <v>11.865753424657534</v>
      </c>
      <c r="T4078" s="59">
        <v>52.69315068493151</v>
      </c>
      <c r="U4078" s="12">
        <v>1</v>
      </c>
      <c r="V4078" s="12">
        <v>2</v>
      </c>
      <c r="W4078" s="12">
        <v>3</v>
      </c>
      <c r="X4078" s="12">
        <v>2</v>
      </c>
      <c r="Y4078" s="12">
        <v>2</v>
      </c>
      <c r="Z4078" s="58">
        <v>0</v>
      </c>
      <c r="AA4078" s="58">
        <v>0</v>
      </c>
      <c r="AB4078" s="58">
        <v>0</v>
      </c>
      <c r="AC4078" s="58" t="s">
        <v>91</v>
      </c>
    </row>
    <row r="4079" spans="1:29" x14ac:dyDescent="0.3">
      <c r="A4079" s="57">
        <v>26868664</v>
      </c>
      <c r="B4079" s="12" t="s">
        <v>4198</v>
      </c>
      <c r="C4079" s="58" t="s">
        <v>108</v>
      </c>
      <c r="D4079" s="58" t="s">
        <v>113</v>
      </c>
      <c r="E4079" s="58"/>
      <c r="F4079" s="58">
        <v>2276459</v>
      </c>
      <c r="G4079" s="58">
        <f>+IF(F4079&gt;K4079+100000,F4079-K4079,0)</f>
        <v>0</v>
      </c>
      <c r="H4079" s="58">
        <v>161657</v>
      </c>
      <c r="I4079" s="58">
        <v>0</v>
      </c>
      <c r="J4079" s="58">
        <v>0</v>
      </c>
      <c r="K4079" s="58">
        <v>6292386</v>
      </c>
      <c r="L4079" s="12" t="s">
        <v>88</v>
      </c>
      <c r="M4079" s="12" t="s">
        <v>89</v>
      </c>
      <c r="N4079" s="12" t="s">
        <v>10</v>
      </c>
      <c r="O4079" s="12">
        <v>4</v>
      </c>
      <c r="P4079" s="12">
        <v>0</v>
      </c>
      <c r="Q4079" s="12">
        <v>0</v>
      </c>
      <c r="R4079" s="12">
        <v>76001</v>
      </c>
      <c r="S4079" s="59">
        <v>14.621917808219179</v>
      </c>
      <c r="T4079" s="59">
        <v>53.660273972602738</v>
      </c>
      <c r="U4079" s="12">
        <v>1</v>
      </c>
      <c r="V4079" s="12">
        <v>2</v>
      </c>
      <c r="W4079" s="12">
        <v>3</v>
      </c>
      <c r="X4079" s="12">
        <v>2</v>
      </c>
      <c r="Y4079" s="12">
        <v>3</v>
      </c>
      <c r="Z4079" s="58">
        <v>0</v>
      </c>
      <c r="AA4079" s="58">
        <v>0</v>
      </c>
      <c r="AB4079" s="58">
        <v>0</v>
      </c>
      <c r="AC4079" s="58" t="s">
        <v>91</v>
      </c>
    </row>
    <row r="4080" spans="1:29" x14ac:dyDescent="0.3">
      <c r="A4080" s="57">
        <v>6220802</v>
      </c>
      <c r="B4080" s="12" t="s">
        <v>4201</v>
      </c>
      <c r="C4080" s="58" t="s">
        <v>109</v>
      </c>
      <c r="D4080" s="58" t="s">
        <v>112</v>
      </c>
      <c r="E4080" s="58"/>
      <c r="F4080" s="58"/>
      <c r="G4080" s="58">
        <f>+IF(F4080&gt;K4080+100000,F4080-K4080,0)</f>
        <v>0</v>
      </c>
      <c r="H4080" s="58"/>
      <c r="I4080" s="58"/>
      <c r="J4080" s="58"/>
      <c r="K4080" s="58">
        <v>6316150</v>
      </c>
      <c r="L4080" s="12" t="s">
        <v>91</v>
      </c>
      <c r="M4080" s="12" t="s">
        <v>91</v>
      </c>
      <c r="N4080" s="12" t="s">
        <v>91</v>
      </c>
      <c r="O4080" s="12">
        <v>4</v>
      </c>
      <c r="P4080" s="12">
        <v>0</v>
      </c>
      <c r="Q4080" s="12">
        <v>0</v>
      </c>
      <c r="R4080" s="12">
        <v>76130</v>
      </c>
      <c r="S4080" s="59">
        <v>11.46027397260274</v>
      </c>
      <c r="T4080" s="59">
        <v>57.205479452054796</v>
      </c>
      <c r="U4080" s="12">
        <v>1</v>
      </c>
      <c r="V4080" s="12">
        <v>1</v>
      </c>
      <c r="W4080" s="12">
        <v>2</v>
      </c>
      <c r="X4080" s="12">
        <v>2</v>
      </c>
      <c r="Y4080" s="12">
        <v>2</v>
      </c>
      <c r="Z4080" s="58">
        <v>0</v>
      </c>
      <c r="AA4080" s="58">
        <v>0</v>
      </c>
      <c r="AB4080" s="58">
        <v>0</v>
      </c>
      <c r="AC4080" s="58" t="s">
        <v>91</v>
      </c>
    </row>
    <row r="4081" spans="1:29" x14ac:dyDescent="0.3">
      <c r="A4081" s="57">
        <v>24080046</v>
      </c>
      <c r="B4081" s="12" t="s">
        <v>4202</v>
      </c>
      <c r="C4081" s="58" t="s">
        <v>108</v>
      </c>
      <c r="D4081" s="58" t="s">
        <v>114</v>
      </c>
      <c r="E4081" s="58">
        <v>3930400</v>
      </c>
      <c r="F4081" s="58">
        <v>7807362</v>
      </c>
      <c r="G4081" s="58">
        <f>+IF(F4081&gt;K4081+100000,F4081-K4081,0)</f>
        <v>1477459</v>
      </c>
      <c r="H4081" s="58">
        <v>256638</v>
      </c>
      <c r="I4081" s="58">
        <v>0</v>
      </c>
      <c r="J4081" s="58">
        <v>0</v>
      </c>
      <c r="K4081" s="58">
        <v>6329903</v>
      </c>
      <c r="L4081" s="12" t="s">
        <v>88</v>
      </c>
      <c r="M4081" s="12" t="s">
        <v>89</v>
      </c>
      <c r="N4081" s="12" t="s">
        <v>10</v>
      </c>
      <c r="O4081" s="12">
        <v>4</v>
      </c>
      <c r="P4081" s="12">
        <v>0</v>
      </c>
      <c r="Q4081" s="12">
        <v>0</v>
      </c>
      <c r="R4081" s="12">
        <v>76130</v>
      </c>
      <c r="S4081" s="59">
        <v>11.789041095890411</v>
      </c>
      <c r="T4081" s="59">
        <v>40.682191780821917</v>
      </c>
      <c r="U4081" s="12">
        <v>1</v>
      </c>
      <c r="V4081" s="12">
        <v>2</v>
      </c>
      <c r="W4081" s="12">
        <v>1</v>
      </c>
      <c r="X4081" s="12">
        <v>3</v>
      </c>
      <c r="Y4081" s="12">
        <v>3</v>
      </c>
      <c r="Z4081" s="58">
        <v>0</v>
      </c>
      <c r="AA4081" s="58">
        <v>0</v>
      </c>
      <c r="AB4081" s="58">
        <v>0</v>
      </c>
      <c r="AC4081" s="58" t="s">
        <v>91</v>
      </c>
    </row>
    <row r="4082" spans="1:29" x14ac:dyDescent="0.3">
      <c r="A4082" s="57">
        <v>24800664</v>
      </c>
      <c r="B4082" s="12" t="s">
        <v>4203</v>
      </c>
      <c r="C4082" s="58" t="s">
        <v>109</v>
      </c>
      <c r="D4082" s="58" t="s">
        <v>117</v>
      </c>
      <c r="E4082" s="58">
        <v>5573864</v>
      </c>
      <c r="F4082" s="58"/>
      <c r="G4082" s="58">
        <f>+IF(F4082&gt;K4082+100000,F4082-K4082,0)</f>
        <v>0</v>
      </c>
      <c r="H4082" s="58"/>
      <c r="I4082" s="58"/>
      <c r="J4082" s="58"/>
      <c r="K4082" s="58">
        <v>6356620</v>
      </c>
      <c r="L4082" s="12" t="s">
        <v>91</v>
      </c>
      <c r="M4082" s="12" t="s">
        <v>91</v>
      </c>
      <c r="N4082" s="12" t="s">
        <v>91</v>
      </c>
      <c r="O4082" s="12">
        <v>4</v>
      </c>
      <c r="P4082" s="12">
        <v>0</v>
      </c>
      <c r="Q4082" s="12">
        <v>0</v>
      </c>
      <c r="R4082" s="12">
        <v>76001</v>
      </c>
      <c r="S4082" s="59">
        <v>12.665753424657535</v>
      </c>
      <c r="T4082" s="59">
        <v>46.032876712328765</v>
      </c>
      <c r="U4082" s="12">
        <v>1</v>
      </c>
      <c r="V4082" s="12">
        <v>0</v>
      </c>
      <c r="W4082" s="12">
        <v>1</v>
      </c>
      <c r="X4082" s="12">
        <v>2</v>
      </c>
      <c r="Y4082" s="12">
        <v>1</v>
      </c>
      <c r="Z4082" s="58">
        <v>0</v>
      </c>
      <c r="AA4082" s="58">
        <v>0</v>
      </c>
      <c r="AB4082" s="58">
        <v>0</v>
      </c>
      <c r="AC4082" s="58" t="s">
        <v>91</v>
      </c>
    </row>
    <row r="4083" spans="1:29" x14ac:dyDescent="0.3">
      <c r="A4083" s="57">
        <v>6404802</v>
      </c>
      <c r="B4083" s="12" t="s">
        <v>4204</v>
      </c>
      <c r="C4083" s="58" t="s">
        <v>108</v>
      </c>
      <c r="D4083" s="58" t="s">
        <v>113</v>
      </c>
      <c r="E4083" s="58">
        <v>61800</v>
      </c>
      <c r="F4083" s="58">
        <v>929676</v>
      </c>
      <c r="G4083" s="58">
        <f>+IF(F4083&gt;K4083+100000,F4083-K4083,0)</f>
        <v>0</v>
      </c>
      <c r="H4083" s="58">
        <v>218676</v>
      </c>
      <c r="I4083" s="58">
        <v>0</v>
      </c>
      <c r="J4083" s="58">
        <v>0</v>
      </c>
      <c r="K4083" s="58">
        <v>6361926</v>
      </c>
      <c r="L4083" s="12" t="s">
        <v>88</v>
      </c>
      <c r="M4083" s="12" t="s">
        <v>89</v>
      </c>
      <c r="N4083" s="12" t="s">
        <v>10</v>
      </c>
      <c r="O4083" s="12">
        <v>4</v>
      </c>
      <c r="P4083" s="12">
        <v>0</v>
      </c>
      <c r="Q4083" s="12">
        <v>0</v>
      </c>
      <c r="R4083" s="12">
        <v>76111</v>
      </c>
      <c r="S4083" s="59">
        <v>12.665753424657535</v>
      </c>
      <c r="T4083" s="59">
        <v>40.142465753424659</v>
      </c>
      <c r="U4083" s="12">
        <v>1</v>
      </c>
      <c r="V4083" s="12">
        <v>3</v>
      </c>
      <c r="W4083" s="12">
        <v>2</v>
      </c>
      <c r="X4083" s="12">
        <v>2</v>
      </c>
      <c r="Y4083" s="12">
        <v>2</v>
      </c>
      <c r="Z4083" s="58">
        <v>0</v>
      </c>
      <c r="AA4083" s="58">
        <v>0</v>
      </c>
      <c r="AB4083" s="58">
        <v>0</v>
      </c>
      <c r="AC4083" s="58" t="s">
        <v>91</v>
      </c>
    </row>
    <row r="4084" spans="1:29" x14ac:dyDescent="0.3">
      <c r="A4084" s="57">
        <v>4462224</v>
      </c>
      <c r="B4084" s="12" t="s">
        <v>4205</v>
      </c>
      <c r="C4084" s="58" t="s">
        <v>109</v>
      </c>
      <c r="D4084" s="58" t="s">
        <v>112</v>
      </c>
      <c r="E4084" s="58">
        <v>2582894</v>
      </c>
      <c r="F4084" s="58"/>
      <c r="G4084" s="58">
        <f>+IF(F4084&gt;K4084+100000,F4084-K4084,0)</f>
        <v>0</v>
      </c>
      <c r="H4084" s="58"/>
      <c r="I4084" s="58"/>
      <c r="J4084" s="58"/>
      <c r="K4084" s="58">
        <v>6376435</v>
      </c>
      <c r="L4084" s="12" t="s">
        <v>91</v>
      </c>
      <c r="M4084" s="12" t="s">
        <v>91</v>
      </c>
      <c r="N4084" s="12" t="s">
        <v>91</v>
      </c>
      <c r="O4084" s="12">
        <v>4</v>
      </c>
      <c r="P4084" s="12">
        <v>0</v>
      </c>
      <c r="Q4084" s="12">
        <v>0</v>
      </c>
      <c r="R4084" s="12">
        <v>76111</v>
      </c>
      <c r="S4084" s="59">
        <v>12.665753424657535</v>
      </c>
      <c r="T4084" s="59">
        <v>49.865753424657534</v>
      </c>
      <c r="U4084" s="12">
        <v>1</v>
      </c>
      <c r="V4084" s="12">
        <v>2</v>
      </c>
      <c r="W4084" s="12">
        <v>2</v>
      </c>
      <c r="X4084" s="12">
        <v>2</v>
      </c>
      <c r="Y4084" s="12">
        <v>2</v>
      </c>
      <c r="Z4084" s="58">
        <v>0</v>
      </c>
      <c r="AA4084" s="58">
        <v>0</v>
      </c>
      <c r="AB4084" s="58">
        <v>0</v>
      </c>
      <c r="AC4084" s="58" t="s">
        <v>91</v>
      </c>
    </row>
    <row r="4085" spans="1:29" x14ac:dyDescent="0.3">
      <c r="A4085" s="57">
        <v>80248402</v>
      </c>
      <c r="B4085" s="12" t="s">
        <v>4206</v>
      </c>
      <c r="C4085" s="58" t="s">
        <v>108</v>
      </c>
      <c r="D4085" s="58" t="s">
        <v>113</v>
      </c>
      <c r="E4085" s="58"/>
      <c r="F4085" s="58">
        <v>2793827</v>
      </c>
      <c r="G4085" s="58">
        <f>+IF(F4085&gt;K4085+100000,F4085-K4085,0)</f>
        <v>0</v>
      </c>
      <c r="H4085" s="58">
        <v>303558</v>
      </c>
      <c r="I4085" s="58">
        <v>0</v>
      </c>
      <c r="J4085" s="58">
        <v>0</v>
      </c>
      <c r="K4085" s="58">
        <v>6396320</v>
      </c>
      <c r="L4085" s="12" t="s">
        <v>88</v>
      </c>
      <c r="M4085" s="12" t="s">
        <v>89</v>
      </c>
      <c r="N4085" s="12" t="s">
        <v>10</v>
      </c>
      <c r="O4085" s="12">
        <v>4</v>
      </c>
      <c r="P4085" s="12">
        <v>0</v>
      </c>
      <c r="Q4085" s="12">
        <v>0</v>
      </c>
      <c r="R4085" s="12">
        <v>5079</v>
      </c>
      <c r="S4085" s="59">
        <v>10.627397260273973</v>
      </c>
      <c r="T4085" s="59">
        <v>47.2</v>
      </c>
      <c r="U4085" s="12">
        <v>1</v>
      </c>
      <c r="V4085" s="12">
        <v>2</v>
      </c>
      <c r="W4085" s="12">
        <v>2</v>
      </c>
      <c r="X4085" s="12">
        <v>2</v>
      </c>
      <c r="Y4085" s="12">
        <v>2</v>
      </c>
      <c r="Z4085" s="58">
        <v>0</v>
      </c>
      <c r="AA4085" s="58">
        <v>0</v>
      </c>
      <c r="AB4085" s="58">
        <v>0</v>
      </c>
      <c r="AC4085" s="58" t="s">
        <v>91</v>
      </c>
    </row>
    <row r="4086" spans="1:29" x14ac:dyDescent="0.3">
      <c r="A4086" s="57">
        <v>6028266</v>
      </c>
      <c r="B4086" s="12" t="s">
        <v>4207</v>
      </c>
      <c r="C4086" s="58" t="s">
        <v>108</v>
      </c>
      <c r="D4086" s="58" t="s">
        <v>113</v>
      </c>
      <c r="E4086" s="58">
        <v>3042253</v>
      </c>
      <c r="F4086" s="58">
        <v>5200000</v>
      </c>
      <c r="G4086" s="58">
        <f>+IF(F4086&gt;K4086+100000,F4086-K4086,0)</f>
        <v>0</v>
      </c>
      <c r="H4086" s="58">
        <v>149509</v>
      </c>
      <c r="I4086" s="58">
        <v>0</v>
      </c>
      <c r="J4086" s="58">
        <v>0</v>
      </c>
      <c r="K4086" s="58">
        <v>6476757</v>
      </c>
      <c r="L4086" s="12" t="s">
        <v>88</v>
      </c>
      <c r="M4086" s="12" t="s">
        <v>89</v>
      </c>
      <c r="N4086" s="12" t="s">
        <v>10</v>
      </c>
      <c r="O4086" s="12">
        <v>4</v>
      </c>
      <c r="P4086" s="12">
        <v>0</v>
      </c>
      <c r="Q4086" s="12">
        <v>0</v>
      </c>
      <c r="R4086" s="12">
        <v>5376</v>
      </c>
      <c r="S4086" s="59">
        <v>8.4164383561643827</v>
      </c>
      <c r="T4086" s="59">
        <v>48.564383561643837</v>
      </c>
      <c r="U4086" s="12">
        <v>1</v>
      </c>
      <c r="V4086" s="12">
        <v>2</v>
      </c>
      <c r="W4086" s="12">
        <v>3</v>
      </c>
      <c r="X4086" s="12">
        <v>2</v>
      </c>
      <c r="Y4086" s="12">
        <v>1</v>
      </c>
      <c r="Z4086" s="58">
        <v>0</v>
      </c>
      <c r="AA4086" s="58">
        <v>0</v>
      </c>
      <c r="AB4086" s="58">
        <v>0</v>
      </c>
      <c r="AC4086" s="58" t="s">
        <v>91</v>
      </c>
    </row>
    <row r="4087" spans="1:29" x14ac:dyDescent="0.3">
      <c r="A4087" s="57">
        <v>48620620</v>
      </c>
      <c r="B4087" s="12" t="s">
        <v>4208</v>
      </c>
      <c r="C4087" s="58" t="s">
        <v>109</v>
      </c>
      <c r="D4087" s="58" t="s">
        <v>112</v>
      </c>
      <c r="E4087" s="58"/>
      <c r="F4087" s="58"/>
      <c r="G4087" s="58">
        <f>+IF(F4087&gt;K4087+100000,F4087-K4087,0)</f>
        <v>0</v>
      </c>
      <c r="H4087" s="58"/>
      <c r="I4087" s="58"/>
      <c r="J4087" s="58"/>
      <c r="K4087" s="58">
        <v>6493420</v>
      </c>
      <c r="L4087" s="12" t="s">
        <v>91</v>
      </c>
      <c r="M4087" s="12" t="s">
        <v>91</v>
      </c>
      <c r="N4087" s="12" t="s">
        <v>91</v>
      </c>
      <c r="O4087" s="12">
        <v>4</v>
      </c>
      <c r="P4087" s="12">
        <v>0</v>
      </c>
      <c r="Q4087" s="12">
        <v>0</v>
      </c>
      <c r="R4087" s="12">
        <v>68418</v>
      </c>
      <c r="S4087" s="59">
        <v>7.2986301369863016</v>
      </c>
      <c r="T4087" s="59">
        <v>36.279452054794518</v>
      </c>
      <c r="U4087" s="12">
        <v>2</v>
      </c>
      <c r="V4087" s="12">
        <v>1</v>
      </c>
      <c r="W4087" s="12">
        <v>1</v>
      </c>
      <c r="X4087" s="12">
        <v>2</v>
      </c>
      <c r="Y4087" s="12">
        <v>4</v>
      </c>
      <c r="Z4087" s="58">
        <v>0</v>
      </c>
      <c r="AA4087" s="58">
        <v>0</v>
      </c>
      <c r="AB4087" s="58">
        <v>0</v>
      </c>
      <c r="AC4087" s="58" t="s">
        <v>91</v>
      </c>
    </row>
    <row r="4088" spans="1:29" x14ac:dyDescent="0.3">
      <c r="A4088" s="57">
        <v>68020668</v>
      </c>
      <c r="B4088" s="12" t="s">
        <v>4209</v>
      </c>
      <c r="C4088" s="58" t="s">
        <v>108</v>
      </c>
      <c r="D4088" s="58" t="s">
        <v>29</v>
      </c>
      <c r="E4088" s="58">
        <v>1840935</v>
      </c>
      <c r="F4088" s="58">
        <v>7389362</v>
      </c>
      <c r="G4088" s="58">
        <f>+IF(F4088&gt;K4088+100000,F4088-K4088,0)</f>
        <v>889274</v>
      </c>
      <c r="H4088" s="58">
        <v>215638</v>
      </c>
      <c r="I4088" s="58">
        <v>0</v>
      </c>
      <c r="J4088" s="58">
        <v>728000</v>
      </c>
      <c r="K4088" s="58">
        <v>6500088</v>
      </c>
      <c r="L4088" s="12" t="s">
        <v>87</v>
      </c>
      <c r="M4088" s="12" t="s">
        <v>89</v>
      </c>
      <c r="N4088" s="12" t="s">
        <v>10</v>
      </c>
      <c r="O4088" s="12">
        <v>4</v>
      </c>
      <c r="P4088" s="12">
        <v>0</v>
      </c>
      <c r="Q4088" s="12">
        <v>0</v>
      </c>
      <c r="R4088" s="12">
        <v>76001</v>
      </c>
      <c r="S4088" s="59">
        <v>1.2657534246575342</v>
      </c>
      <c r="T4088" s="59">
        <v>43.909589041095892</v>
      </c>
      <c r="U4088" s="12">
        <v>2</v>
      </c>
      <c r="V4088" s="12">
        <v>6</v>
      </c>
      <c r="W4088" s="12">
        <v>4</v>
      </c>
      <c r="X4088" s="12">
        <v>8</v>
      </c>
      <c r="Y4088" s="12">
        <v>1</v>
      </c>
      <c r="Z4088" s="58">
        <v>0</v>
      </c>
      <c r="AA4088" s="58">
        <v>0</v>
      </c>
      <c r="AB4088" s="58">
        <v>0</v>
      </c>
      <c r="AC4088" s="58" t="s">
        <v>91</v>
      </c>
    </row>
    <row r="4089" spans="1:29" x14ac:dyDescent="0.3">
      <c r="A4089" s="57">
        <v>4206408</v>
      </c>
      <c r="B4089" s="12" t="s">
        <v>4211</v>
      </c>
      <c r="C4089" s="58" t="s">
        <v>106</v>
      </c>
      <c r="D4089" s="58" t="s">
        <v>115</v>
      </c>
      <c r="E4089" s="58">
        <v>4459</v>
      </c>
      <c r="F4089" s="58">
        <v>10837999</v>
      </c>
      <c r="G4089" s="58">
        <f>+IF(F4089&gt;K4089+100000,F4089-K4089,0)</f>
        <v>4301158</v>
      </c>
      <c r="H4089" s="58">
        <v>440964</v>
      </c>
      <c r="I4089" s="58">
        <v>0</v>
      </c>
      <c r="J4089" s="58">
        <v>6499007</v>
      </c>
      <c r="K4089" s="58">
        <v>6536841</v>
      </c>
      <c r="L4089" s="12" t="s">
        <v>87</v>
      </c>
      <c r="M4089" s="12" t="s">
        <v>89</v>
      </c>
      <c r="N4089" s="12" t="s">
        <v>10</v>
      </c>
      <c r="O4089" s="12">
        <v>4</v>
      </c>
      <c r="P4089" s="12">
        <v>0</v>
      </c>
      <c r="Q4089" s="12">
        <v>0</v>
      </c>
      <c r="R4089" s="12">
        <v>76130</v>
      </c>
      <c r="S4089" s="59">
        <v>19.81095890410959</v>
      </c>
      <c r="T4089" s="59">
        <v>51.065753424657537</v>
      </c>
      <c r="U4089" s="12">
        <v>1</v>
      </c>
      <c r="V4089" s="12">
        <v>2</v>
      </c>
      <c r="W4089" s="12">
        <v>2</v>
      </c>
      <c r="X4089" s="12">
        <v>3</v>
      </c>
      <c r="Y4089" s="12">
        <v>2</v>
      </c>
      <c r="Z4089" s="58">
        <v>0</v>
      </c>
      <c r="AA4089" s="58">
        <v>0</v>
      </c>
      <c r="AB4089" s="58">
        <v>0</v>
      </c>
      <c r="AC4089" s="58" t="s">
        <v>91</v>
      </c>
    </row>
    <row r="4090" spans="1:29" x14ac:dyDescent="0.3">
      <c r="A4090" s="57">
        <v>4044468</v>
      </c>
      <c r="B4090" s="12" t="s">
        <v>4212</v>
      </c>
      <c r="C4090" s="58" t="s">
        <v>106</v>
      </c>
      <c r="D4090" s="58" t="s">
        <v>115</v>
      </c>
      <c r="E4090" s="58"/>
      <c r="F4090" s="58">
        <v>10426403</v>
      </c>
      <c r="G4090" s="58">
        <f>+IF(F4090&gt;K4090+100000,F4090-K4090,0)</f>
        <v>3878922</v>
      </c>
      <c r="H4090" s="58">
        <v>454225</v>
      </c>
      <c r="I4090" s="58">
        <v>0</v>
      </c>
      <c r="J4090" s="58">
        <v>4000000</v>
      </c>
      <c r="K4090" s="58">
        <v>6547481</v>
      </c>
      <c r="L4090" s="12" t="s">
        <v>87</v>
      </c>
      <c r="M4090" s="12" t="s">
        <v>89</v>
      </c>
      <c r="N4090" s="12" t="s">
        <v>10</v>
      </c>
      <c r="O4090" s="12">
        <v>4</v>
      </c>
      <c r="P4090" s="12">
        <v>0</v>
      </c>
      <c r="Q4090" s="12">
        <v>0</v>
      </c>
      <c r="R4090" s="12">
        <v>76130</v>
      </c>
      <c r="S4090" s="59">
        <v>12.139726027397261</v>
      </c>
      <c r="T4090" s="59">
        <v>41.939726027397263</v>
      </c>
      <c r="U4090" s="12">
        <v>1</v>
      </c>
      <c r="V4090" s="12">
        <v>4</v>
      </c>
      <c r="W4090" s="12">
        <v>2</v>
      </c>
      <c r="X4090" s="12">
        <v>2</v>
      </c>
      <c r="Y4090" s="12">
        <v>4</v>
      </c>
      <c r="Z4090" s="58">
        <v>0</v>
      </c>
      <c r="AA4090" s="58">
        <v>0</v>
      </c>
      <c r="AB4090" s="58">
        <v>0</v>
      </c>
      <c r="AC4090" s="58" t="s">
        <v>91</v>
      </c>
    </row>
    <row r="4091" spans="1:29" x14ac:dyDescent="0.3">
      <c r="A4091" s="57">
        <v>26886842</v>
      </c>
      <c r="B4091" s="12" t="s">
        <v>4215</v>
      </c>
      <c r="C4091" s="58" t="s">
        <v>108</v>
      </c>
      <c r="D4091" s="58" t="s">
        <v>113</v>
      </c>
      <c r="E4091" s="58">
        <v>1209</v>
      </c>
      <c r="F4091" s="58">
        <v>892453</v>
      </c>
      <c r="G4091" s="58">
        <f>+IF(F4091&gt;K4091+100000,F4091-K4091,0)</f>
        <v>0</v>
      </c>
      <c r="H4091" s="58">
        <v>152240</v>
      </c>
      <c r="I4091" s="58">
        <v>0</v>
      </c>
      <c r="J4091" s="58">
        <v>0</v>
      </c>
      <c r="K4091" s="58">
        <v>6576572</v>
      </c>
      <c r="L4091" s="12" t="s">
        <v>88</v>
      </c>
      <c r="M4091" s="12" t="s">
        <v>89</v>
      </c>
      <c r="N4091" s="12" t="s">
        <v>10</v>
      </c>
      <c r="O4091" s="12">
        <v>4</v>
      </c>
      <c r="P4091" s="12">
        <v>0</v>
      </c>
      <c r="Q4091" s="12">
        <v>0</v>
      </c>
      <c r="R4091" s="12">
        <v>76130</v>
      </c>
      <c r="S4091" s="59">
        <v>12.572602739726028</v>
      </c>
      <c r="T4091" s="59">
        <v>51.076712328767123</v>
      </c>
      <c r="U4091" s="12">
        <v>1</v>
      </c>
      <c r="V4091" s="12">
        <v>4</v>
      </c>
      <c r="W4091" s="12">
        <v>1</v>
      </c>
      <c r="X4091" s="12">
        <v>3</v>
      </c>
      <c r="Y4091" s="12">
        <v>3</v>
      </c>
      <c r="Z4091" s="58">
        <v>0</v>
      </c>
      <c r="AA4091" s="58">
        <v>0</v>
      </c>
      <c r="AB4091" s="58">
        <v>0</v>
      </c>
      <c r="AC4091" s="58" t="s">
        <v>91</v>
      </c>
    </row>
    <row r="4092" spans="1:29" x14ac:dyDescent="0.3">
      <c r="A4092" s="57">
        <v>42062244</v>
      </c>
      <c r="B4092" s="12" t="s">
        <v>4216</v>
      </c>
      <c r="C4092" s="58" t="s">
        <v>108</v>
      </c>
      <c r="D4092" s="58" t="s">
        <v>113</v>
      </c>
      <c r="E4092" s="58">
        <v>1573034</v>
      </c>
      <c r="F4092" s="58">
        <v>6264245</v>
      </c>
      <c r="G4092" s="58">
        <f>+IF(F4092&gt;K4092+100000,F4092-K4092,0)</f>
        <v>0</v>
      </c>
      <c r="H4092" s="58">
        <v>176196</v>
      </c>
      <c r="I4092" s="58">
        <v>0</v>
      </c>
      <c r="J4092" s="58">
        <v>0</v>
      </c>
      <c r="K4092" s="58">
        <v>6587245</v>
      </c>
      <c r="L4092" s="12" t="s">
        <v>88</v>
      </c>
      <c r="M4092" s="12" t="s">
        <v>89</v>
      </c>
      <c r="N4092" s="12" t="s">
        <v>10</v>
      </c>
      <c r="O4092" s="12">
        <v>4</v>
      </c>
      <c r="P4092" s="12">
        <v>0</v>
      </c>
      <c r="Q4092" s="12">
        <v>0</v>
      </c>
      <c r="R4092" s="12">
        <v>76130</v>
      </c>
      <c r="S4092" s="59">
        <v>25.830136986301369</v>
      </c>
      <c r="T4092" s="59">
        <v>55.517808219178079</v>
      </c>
      <c r="U4092" s="12">
        <v>2</v>
      </c>
      <c r="V4092" s="12">
        <v>2</v>
      </c>
      <c r="W4092" s="12">
        <v>2</v>
      </c>
      <c r="X4092" s="12">
        <v>2</v>
      </c>
      <c r="Y4092" s="12">
        <v>3</v>
      </c>
      <c r="Z4092" s="58">
        <v>0</v>
      </c>
      <c r="AA4092" s="58">
        <v>0</v>
      </c>
      <c r="AB4092" s="58">
        <v>0</v>
      </c>
      <c r="AC4092" s="58" t="s">
        <v>91</v>
      </c>
    </row>
    <row r="4093" spans="1:29" x14ac:dyDescent="0.3">
      <c r="A4093" s="57">
        <v>6404404</v>
      </c>
      <c r="B4093" s="12" t="s">
        <v>4217</v>
      </c>
      <c r="C4093" s="58" t="s">
        <v>109</v>
      </c>
      <c r="D4093" s="58" t="s">
        <v>112</v>
      </c>
      <c r="E4093" s="58">
        <v>955666</v>
      </c>
      <c r="F4093" s="58"/>
      <c r="G4093" s="58">
        <f>+IF(F4093&gt;K4093+100000,F4093-K4093,0)</f>
        <v>0</v>
      </c>
      <c r="H4093" s="58"/>
      <c r="I4093" s="58"/>
      <c r="J4093" s="58"/>
      <c r="K4093" s="58">
        <v>6641601</v>
      </c>
      <c r="L4093" s="12" t="s">
        <v>91</v>
      </c>
      <c r="M4093" s="12" t="s">
        <v>91</v>
      </c>
      <c r="N4093" s="12" t="s">
        <v>91</v>
      </c>
      <c r="O4093" s="12">
        <v>4</v>
      </c>
      <c r="P4093" s="12">
        <v>0</v>
      </c>
      <c r="Q4093" s="12">
        <v>0</v>
      </c>
      <c r="R4093" s="12">
        <v>76520</v>
      </c>
      <c r="S4093" s="59">
        <v>8.5863013698630137</v>
      </c>
      <c r="T4093" s="59">
        <v>54.410958904109592</v>
      </c>
      <c r="U4093" s="12">
        <v>1</v>
      </c>
      <c r="V4093" s="12">
        <v>2</v>
      </c>
      <c r="W4093" s="12">
        <v>2</v>
      </c>
      <c r="X4093" s="12">
        <v>2</v>
      </c>
      <c r="Y4093" s="12">
        <v>3</v>
      </c>
      <c r="Z4093" s="58">
        <v>0</v>
      </c>
      <c r="AA4093" s="58">
        <v>0</v>
      </c>
      <c r="AB4093" s="58">
        <v>0</v>
      </c>
      <c r="AC4093" s="58" t="s">
        <v>91</v>
      </c>
    </row>
    <row r="4094" spans="1:29" x14ac:dyDescent="0.3">
      <c r="A4094" s="57">
        <v>20842222</v>
      </c>
      <c r="B4094" s="12" t="s">
        <v>4219</v>
      </c>
      <c r="C4094" s="58" t="s">
        <v>109</v>
      </c>
      <c r="D4094" s="58" t="s">
        <v>112</v>
      </c>
      <c r="E4094" s="58">
        <v>603000</v>
      </c>
      <c r="F4094" s="58"/>
      <c r="G4094" s="58">
        <f>+IF(F4094&gt;K4094+100000,F4094-K4094,0)</f>
        <v>0</v>
      </c>
      <c r="H4094" s="58"/>
      <c r="I4094" s="58"/>
      <c r="J4094" s="58"/>
      <c r="K4094" s="58">
        <v>6696567</v>
      </c>
      <c r="L4094" s="12" t="s">
        <v>91</v>
      </c>
      <c r="M4094" s="12" t="s">
        <v>91</v>
      </c>
      <c r="N4094" s="12" t="s">
        <v>91</v>
      </c>
      <c r="O4094" s="12">
        <v>4</v>
      </c>
      <c r="P4094" s="12">
        <v>0</v>
      </c>
      <c r="Q4094" s="12">
        <v>0</v>
      </c>
      <c r="R4094" s="12">
        <v>76606</v>
      </c>
      <c r="S4094" s="59">
        <v>12.665753424657535</v>
      </c>
      <c r="T4094" s="59">
        <v>49.487671232876714</v>
      </c>
      <c r="U4094" s="12">
        <v>2</v>
      </c>
      <c r="V4094" s="12">
        <v>3</v>
      </c>
      <c r="W4094" s="12">
        <v>2</v>
      </c>
      <c r="X4094" s="12">
        <v>3</v>
      </c>
      <c r="Y4094" s="12">
        <v>3</v>
      </c>
      <c r="Z4094" s="58">
        <v>0</v>
      </c>
      <c r="AA4094" s="58">
        <v>0</v>
      </c>
      <c r="AB4094" s="58">
        <v>0</v>
      </c>
      <c r="AC4094" s="58" t="s">
        <v>91</v>
      </c>
    </row>
    <row r="4095" spans="1:29" x14ac:dyDescent="0.3">
      <c r="A4095" s="57">
        <v>6220228</v>
      </c>
      <c r="B4095" s="12" t="s">
        <v>4220</v>
      </c>
      <c r="C4095" s="58" t="s">
        <v>108</v>
      </c>
      <c r="D4095" s="58" t="s">
        <v>113</v>
      </c>
      <c r="E4095" s="58">
        <v>1248897</v>
      </c>
      <c r="F4095" s="58">
        <v>2618046</v>
      </c>
      <c r="G4095" s="58">
        <f>+IF(F4095&gt;K4095+100000,F4095-K4095,0)</f>
        <v>0</v>
      </c>
      <c r="H4095" s="58">
        <v>200092</v>
      </c>
      <c r="I4095" s="58">
        <v>0</v>
      </c>
      <c r="J4095" s="58">
        <v>0</v>
      </c>
      <c r="K4095" s="58">
        <v>6722174</v>
      </c>
      <c r="L4095" s="12" t="s">
        <v>87</v>
      </c>
      <c r="M4095" s="12" t="s">
        <v>89</v>
      </c>
      <c r="N4095" s="12" t="s">
        <v>10</v>
      </c>
      <c r="O4095" s="12">
        <v>4</v>
      </c>
      <c r="P4095" s="12">
        <v>0</v>
      </c>
      <c r="Q4095" s="12">
        <v>0</v>
      </c>
      <c r="R4095" s="12">
        <v>76130</v>
      </c>
      <c r="S4095" s="59">
        <v>12.534246575342467</v>
      </c>
      <c r="T4095" s="59">
        <v>60.608219178082194</v>
      </c>
      <c r="U4095" s="12">
        <v>1</v>
      </c>
      <c r="V4095" s="12">
        <v>2</v>
      </c>
      <c r="W4095" s="12">
        <v>2</v>
      </c>
      <c r="X4095" s="12">
        <v>2</v>
      </c>
      <c r="Y4095" s="12">
        <v>2</v>
      </c>
      <c r="Z4095" s="58">
        <v>0</v>
      </c>
      <c r="AA4095" s="58">
        <v>0</v>
      </c>
      <c r="AB4095" s="58">
        <v>0</v>
      </c>
      <c r="AC4095" s="58" t="s">
        <v>91</v>
      </c>
    </row>
    <row r="4096" spans="1:29" x14ac:dyDescent="0.3">
      <c r="A4096" s="57">
        <v>2222464642</v>
      </c>
      <c r="B4096" s="12" t="s">
        <v>4221</v>
      </c>
      <c r="C4096" s="58" t="s">
        <v>108</v>
      </c>
      <c r="D4096" s="58" t="s">
        <v>29</v>
      </c>
      <c r="E4096" s="58"/>
      <c r="F4096" s="58">
        <v>6920677</v>
      </c>
      <c r="G4096" s="58">
        <f>+IF(F4096&gt;K4096+100000,F4096-K4096,0)</f>
        <v>178254</v>
      </c>
      <c r="H4096" s="58">
        <v>349325</v>
      </c>
      <c r="I4096" s="58">
        <v>0</v>
      </c>
      <c r="J4096" s="58">
        <v>1082000</v>
      </c>
      <c r="K4096" s="58">
        <v>6742423</v>
      </c>
      <c r="L4096" s="12" t="s">
        <v>87</v>
      </c>
      <c r="M4096" s="12" t="s">
        <v>89</v>
      </c>
      <c r="N4096" s="12" t="s">
        <v>10</v>
      </c>
      <c r="O4096" s="12">
        <v>4</v>
      </c>
      <c r="P4096" s="12">
        <v>0</v>
      </c>
      <c r="Q4096" s="12">
        <v>0</v>
      </c>
      <c r="R4096" s="12">
        <v>76364</v>
      </c>
      <c r="S4096" s="59">
        <v>14.449315068493151</v>
      </c>
      <c r="T4096" s="59">
        <v>35.219178082191782</v>
      </c>
      <c r="U4096" s="12">
        <v>2</v>
      </c>
      <c r="V4096" s="12">
        <v>2</v>
      </c>
      <c r="W4096" s="12">
        <v>2</v>
      </c>
      <c r="X4096" s="12">
        <v>2</v>
      </c>
      <c r="Y4096" s="12">
        <v>1</v>
      </c>
      <c r="Z4096" s="58">
        <v>0</v>
      </c>
      <c r="AA4096" s="58">
        <v>0</v>
      </c>
      <c r="AB4096" s="58">
        <v>0</v>
      </c>
      <c r="AC4096" s="58" t="s">
        <v>91</v>
      </c>
    </row>
    <row r="4097" spans="1:29" x14ac:dyDescent="0.3">
      <c r="A4097" s="57">
        <v>42648664</v>
      </c>
      <c r="B4097" s="12" t="s">
        <v>4222</v>
      </c>
      <c r="C4097" s="58" t="s">
        <v>109</v>
      </c>
      <c r="D4097" s="58" t="s">
        <v>112</v>
      </c>
      <c r="E4097" s="58">
        <v>2367650</v>
      </c>
      <c r="F4097" s="58"/>
      <c r="G4097" s="58">
        <f>+IF(F4097&gt;K4097+100000,F4097-K4097,0)</f>
        <v>0</v>
      </c>
      <c r="H4097" s="58"/>
      <c r="I4097" s="58"/>
      <c r="J4097" s="58"/>
      <c r="K4097" s="58">
        <v>6754438</v>
      </c>
      <c r="L4097" s="12" t="s">
        <v>91</v>
      </c>
      <c r="M4097" s="12" t="s">
        <v>91</v>
      </c>
      <c r="N4097" s="12" t="s">
        <v>91</v>
      </c>
      <c r="O4097" s="12">
        <v>4</v>
      </c>
      <c r="P4097" s="12">
        <v>0</v>
      </c>
      <c r="Q4097" s="12">
        <v>0</v>
      </c>
      <c r="R4097" s="12">
        <v>76001</v>
      </c>
      <c r="S4097" s="59">
        <v>16.610958904109587</v>
      </c>
      <c r="T4097" s="59">
        <v>44.246575342465754</v>
      </c>
      <c r="U4097" s="12">
        <v>2</v>
      </c>
      <c r="V4097" s="12">
        <v>2</v>
      </c>
      <c r="W4097" s="12">
        <v>2</v>
      </c>
      <c r="X4097" s="12">
        <v>2</v>
      </c>
      <c r="Y4097" s="12">
        <v>4</v>
      </c>
      <c r="Z4097" s="58">
        <v>0</v>
      </c>
      <c r="AA4097" s="58">
        <v>0</v>
      </c>
      <c r="AB4097" s="58">
        <v>0</v>
      </c>
      <c r="AC4097" s="58" t="s">
        <v>91</v>
      </c>
    </row>
    <row r="4098" spans="1:29" x14ac:dyDescent="0.3">
      <c r="A4098" s="57">
        <v>42668008</v>
      </c>
      <c r="B4098" s="12" t="s">
        <v>4223</v>
      </c>
      <c r="C4098" s="58" t="s">
        <v>109</v>
      </c>
      <c r="D4098" s="58" t="s">
        <v>112</v>
      </c>
      <c r="E4098" s="58">
        <v>2341511</v>
      </c>
      <c r="F4098" s="58"/>
      <c r="G4098" s="58">
        <f>+IF(F4098&gt;K4098+100000,F4098-K4098,0)</f>
        <v>0</v>
      </c>
      <c r="H4098" s="58"/>
      <c r="I4098" s="58"/>
      <c r="J4098" s="58"/>
      <c r="K4098" s="58">
        <v>6754488</v>
      </c>
      <c r="L4098" s="12" t="s">
        <v>91</v>
      </c>
      <c r="M4098" s="12" t="s">
        <v>91</v>
      </c>
      <c r="N4098" s="12" t="s">
        <v>91</v>
      </c>
      <c r="O4098" s="12">
        <v>4</v>
      </c>
      <c r="P4098" s="12">
        <v>0</v>
      </c>
      <c r="Q4098" s="12">
        <v>0</v>
      </c>
      <c r="R4098" s="12">
        <v>76111</v>
      </c>
      <c r="S4098" s="59">
        <v>12.665753424657535</v>
      </c>
      <c r="T4098" s="59">
        <v>36.367123287671234</v>
      </c>
      <c r="U4098" s="12">
        <v>2</v>
      </c>
      <c r="V4098" s="12">
        <v>5</v>
      </c>
      <c r="W4098" s="12">
        <v>3</v>
      </c>
      <c r="X4098" s="12">
        <v>3</v>
      </c>
      <c r="Y4098" s="12">
        <v>1</v>
      </c>
      <c r="Z4098" s="58">
        <v>0</v>
      </c>
      <c r="AA4098" s="58">
        <v>0</v>
      </c>
      <c r="AB4098" s="58">
        <v>0</v>
      </c>
      <c r="AC4098" s="58" t="s">
        <v>91</v>
      </c>
    </row>
    <row r="4099" spans="1:29" x14ac:dyDescent="0.3">
      <c r="A4099" s="57">
        <v>2024400002</v>
      </c>
      <c r="B4099" s="12" t="s">
        <v>4224</v>
      </c>
      <c r="C4099" s="58" t="s">
        <v>109</v>
      </c>
      <c r="D4099" s="58" t="s">
        <v>117</v>
      </c>
      <c r="E4099" s="58">
        <v>6565229</v>
      </c>
      <c r="F4099" s="58"/>
      <c r="G4099" s="58">
        <f>+IF(F4099&gt;K4099+100000,F4099-K4099,0)</f>
        <v>0</v>
      </c>
      <c r="H4099" s="58"/>
      <c r="I4099" s="58"/>
      <c r="J4099" s="58"/>
      <c r="K4099" s="58">
        <v>6792757</v>
      </c>
      <c r="L4099" s="12" t="s">
        <v>91</v>
      </c>
      <c r="M4099" s="12" t="s">
        <v>91</v>
      </c>
      <c r="N4099" s="12" t="s">
        <v>91</v>
      </c>
      <c r="O4099" s="12">
        <v>4</v>
      </c>
      <c r="P4099" s="12">
        <v>0</v>
      </c>
      <c r="Q4099" s="12">
        <v>0</v>
      </c>
      <c r="R4099" s="12">
        <v>11001</v>
      </c>
      <c r="S4099" s="59">
        <v>8.8246575342465761</v>
      </c>
      <c r="T4099" s="59">
        <v>32.684931506849317</v>
      </c>
      <c r="U4099" s="12">
        <v>2</v>
      </c>
      <c r="V4099" s="12">
        <v>5</v>
      </c>
      <c r="W4099" s="12">
        <v>2</v>
      </c>
      <c r="X4099" s="12">
        <v>4</v>
      </c>
      <c r="Y4099" s="12">
        <v>1</v>
      </c>
      <c r="Z4099" s="58">
        <v>0</v>
      </c>
      <c r="AA4099" s="58">
        <v>0</v>
      </c>
      <c r="AB4099" s="58">
        <v>0</v>
      </c>
      <c r="AC4099" s="58" t="s">
        <v>91</v>
      </c>
    </row>
    <row r="4100" spans="1:29" x14ac:dyDescent="0.3">
      <c r="A4100" s="57">
        <v>4260402</v>
      </c>
      <c r="B4100" s="12" t="s">
        <v>4225</v>
      </c>
      <c r="C4100" s="58" t="s">
        <v>108</v>
      </c>
      <c r="D4100" s="58" t="s">
        <v>113</v>
      </c>
      <c r="E4100" s="58">
        <v>204669</v>
      </c>
      <c r="F4100" s="58">
        <v>2646864</v>
      </c>
      <c r="G4100" s="58">
        <f>+IF(F4100&gt;K4100+100000,F4100-K4100,0)</f>
        <v>0</v>
      </c>
      <c r="H4100" s="58">
        <v>275570</v>
      </c>
      <c r="I4100" s="58">
        <v>0</v>
      </c>
      <c r="J4100" s="58">
        <v>0</v>
      </c>
      <c r="K4100" s="58">
        <v>6833082</v>
      </c>
      <c r="L4100" s="12" t="s">
        <v>88</v>
      </c>
      <c r="M4100" s="12" t="s">
        <v>89</v>
      </c>
      <c r="N4100" s="12" t="s">
        <v>10</v>
      </c>
      <c r="O4100" s="12">
        <v>4</v>
      </c>
      <c r="P4100" s="12">
        <v>0</v>
      </c>
      <c r="Q4100" s="12">
        <v>0</v>
      </c>
      <c r="R4100" s="12">
        <v>76001</v>
      </c>
      <c r="S4100" s="59">
        <v>12.665753424657535</v>
      </c>
      <c r="T4100" s="59">
        <v>41.709589041095889</v>
      </c>
      <c r="U4100" s="12">
        <v>1</v>
      </c>
      <c r="V4100" s="12">
        <v>0</v>
      </c>
      <c r="W4100" s="12">
        <v>1</v>
      </c>
      <c r="X4100" s="12">
        <v>2</v>
      </c>
      <c r="Y4100" s="12">
        <v>1</v>
      </c>
      <c r="Z4100" s="58">
        <v>0</v>
      </c>
      <c r="AA4100" s="58">
        <v>0</v>
      </c>
      <c r="AB4100" s="58">
        <v>0</v>
      </c>
      <c r="AC4100" s="58" t="s">
        <v>91</v>
      </c>
    </row>
    <row r="4101" spans="1:29" x14ac:dyDescent="0.3">
      <c r="A4101" s="57">
        <v>20460062</v>
      </c>
      <c r="B4101" s="12" t="s">
        <v>4226</v>
      </c>
      <c r="C4101" s="58" t="s">
        <v>109</v>
      </c>
      <c r="D4101" s="58" t="s">
        <v>112</v>
      </c>
      <c r="E4101" s="58">
        <v>920000</v>
      </c>
      <c r="F4101" s="58"/>
      <c r="G4101" s="58">
        <f>+IF(F4101&gt;K4101+100000,F4101-K4101,0)</f>
        <v>0</v>
      </c>
      <c r="H4101" s="58"/>
      <c r="I4101" s="58"/>
      <c r="J4101" s="58"/>
      <c r="K4101" s="58">
        <v>6878526</v>
      </c>
      <c r="L4101" s="12" t="s">
        <v>91</v>
      </c>
      <c r="M4101" s="12" t="s">
        <v>91</v>
      </c>
      <c r="N4101" s="12" t="s">
        <v>91</v>
      </c>
      <c r="O4101" s="12">
        <v>4</v>
      </c>
      <c r="P4101" s="12">
        <v>0</v>
      </c>
      <c r="Q4101" s="12">
        <v>0</v>
      </c>
      <c r="R4101" s="12">
        <v>76130</v>
      </c>
      <c r="S4101" s="59">
        <v>16.323287671232876</v>
      </c>
      <c r="T4101" s="59">
        <v>54.638356164383559</v>
      </c>
      <c r="U4101" s="12">
        <v>2</v>
      </c>
      <c r="V4101" s="12">
        <v>1</v>
      </c>
      <c r="W4101" s="12">
        <v>1</v>
      </c>
      <c r="X4101" s="12">
        <v>2</v>
      </c>
      <c r="Y4101" s="12">
        <v>3</v>
      </c>
      <c r="Z4101" s="58">
        <v>0</v>
      </c>
      <c r="AA4101" s="58">
        <v>0</v>
      </c>
      <c r="AB4101" s="58">
        <v>0</v>
      </c>
      <c r="AC4101" s="58" t="s">
        <v>91</v>
      </c>
    </row>
    <row r="4102" spans="1:29" x14ac:dyDescent="0.3">
      <c r="A4102" s="57">
        <v>48666260</v>
      </c>
      <c r="B4102" s="12" t="s">
        <v>4227</v>
      </c>
      <c r="C4102" s="58" t="s">
        <v>108</v>
      </c>
      <c r="D4102" s="58" t="s">
        <v>113</v>
      </c>
      <c r="E4102" s="58"/>
      <c r="F4102" s="58">
        <v>1316130</v>
      </c>
      <c r="G4102" s="58">
        <f>+IF(F4102&gt;K4102+100000,F4102-K4102,0)</f>
        <v>0</v>
      </c>
      <c r="H4102" s="58">
        <v>160000</v>
      </c>
      <c r="I4102" s="58">
        <v>0</v>
      </c>
      <c r="J4102" s="58">
        <v>0</v>
      </c>
      <c r="K4102" s="58">
        <v>6879122</v>
      </c>
      <c r="L4102" s="12" t="s">
        <v>88</v>
      </c>
      <c r="M4102" s="12" t="s">
        <v>89</v>
      </c>
      <c r="N4102" s="12" t="s">
        <v>10</v>
      </c>
      <c r="O4102" s="12">
        <v>4</v>
      </c>
      <c r="P4102" s="12">
        <v>0</v>
      </c>
      <c r="Q4102" s="12">
        <v>0</v>
      </c>
      <c r="R4102" s="12">
        <v>76130</v>
      </c>
      <c r="S4102" s="59">
        <v>12.416438356164383</v>
      </c>
      <c r="T4102" s="59">
        <v>49.736986301369861</v>
      </c>
      <c r="U4102" s="12">
        <v>2</v>
      </c>
      <c r="V4102" s="12">
        <v>2</v>
      </c>
      <c r="W4102" s="12">
        <v>1</v>
      </c>
      <c r="X4102" s="12">
        <v>2</v>
      </c>
      <c r="Y4102" s="12">
        <v>3</v>
      </c>
      <c r="Z4102" s="58">
        <v>0</v>
      </c>
      <c r="AA4102" s="58">
        <v>0</v>
      </c>
      <c r="AB4102" s="58">
        <v>0</v>
      </c>
      <c r="AC4102" s="58" t="s">
        <v>91</v>
      </c>
    </row>
    <row r="4103" spans="1:29" x14ac:dyDescent="0.3">
      <c r="A4103" s="57">
        <v>2224626668</v>
      </c>
      <c r="B4103" s="12" t="s">
        <v>4228</v>
      </c>
      <c r="C4103" s="58" t="s">
        <v>108</v>
      </c>
      <c r="D4103" s="58" t="s">
        <v>113</v>
      </c>
      <c r="E4103" s="58">
        <v>127957</v>
      </c>
      <c r="F4103" s="58">
        <v>1710754</v>
      </c>
      <c r="G4103" s="58">
        <f>+IF(F4103&gt;K4103+100000,F4103-K4103,0)</f>
        <v>0</v>
      </c>
      <c r="H4103" s="58">
        <v>296276</v>
      </c>
      <c r="I4103" s="58">
        <v>0</v>
      </c>
      <c r="J4103" s="58">
        <v>1600000</v>
      </c>
      <c r="K4103" s="58">
        <v>6891193</v>
      </c>
      <c r="L4103" s="12" t="s">
        <v>87</v>
      </c>
      <c r="M4103" s="12" t="s">
        <v>89</v>
      </c>
      <c r="N4103" s="12" t="s">
        <v>10</v>
      </c>
      <c r="O4103" s="12">
        <v>4</v>
      </c>
      <c r="P4103" s="12">
        <v>0</v>
      </c>
      <c r="Q4103" s="12">
        <v>0</v>
      </c>
      <c r="R4103" s="12">
        <v>76130</v>
      </c>
      <c r="S4103" s="59">
        <v>13.452054794520548</v>
      </c>
      <c r="T4103" s="59">
        <v>35.287671232876711</v>
      </c>
      <c r="U4103" s="12">
        <v>1</v>
      </c>
      <c r="V4103" s="12">
        <v>2</v>
      </c>
      <c r="W4103" s="12">
        <v>1</v>
      </c>
      <c r="X4103" s="12">
        <v>2</v>
      </c>
      <c r="Y4103" s="12">
        <v>3</v>
      </c>
      <c r="Z4103" s="58">
        <v>0</v>
      </c>
      <c r="AA4103" s="58">
        <v>0</v>
      </c>
      <c r="AB4103" s="58">
        <v>0</v>
      </c>
      <c r="AC4103" s="58" t="s">
        <v>91</v>
      </c>
    </row>
    <row r="4104" spans="1:29" x14ac:dyDescent="0.3">
      <c r="A4104" s="57">
        <v>2224624228</v>
      </c>
      <c r="B4104" s="12" t="s">
        <v>4229</v>
      </c>
      <c r="C4104" s="58" t="s">
        <v>108</v>
      </c>
      <c r="D4104" s="58" t="s">
        <v>113</v>
      </c>
      <c r="E4104" s="58"/>
      <c r="F4104" s="58">
        <v>3385305</v>
      </c>
      <c r="G4104" s="58">
        <f>+IF(F4104&gt;K4104+100000,F4104-K4104,0)</f>
        <v>0</v>
      </c>
      <c r="H4104" s="58">
        <v>183842</v>
      </c>
      <c r="I4104" s="58">
        <v>0</v>
      </c>
      <c r="J4104" s="58">
        <v>0</v>
      </c>
      <c r="K4104" s="58">
        <v>6897981</v>
      </c>
      <c r="L4104" s="12" t="s">
        <v>88</v>
      </c>
      <c r="M4104" s="12" t="s">
        <v>89</v>
      </c>
      <c r="N4104" s="12" t="s">
        <v>10</v>
      </c>
      <c r="O4104" s="12">
        <v>4</v>
      </c>
      <c r="P4104" s="12">
        <v>0</v>
      </c>
      <c r="Q4104" s="12">
        <v>0</v>
      </c>
      <c r="R4104" s="12">
        <v>76130</v>
      </c>
      <c r="S4104" s="59">
        <v>8.9671232876712335</v>
      </c>
      <c r="T4104" s="59">
        <v>35.016438356164386</v>
      </c>
      <c r="U4104" s="12">
        <v>1</v>
      </c>
      <c r="V4104" s="12">
        <v>4</v>
      </c>
      <c r="W4104" s="12">
        <v>3</v>
      </c>
      <c r="X4104" s="12">
        <v>3</v>
      </c>
      <c r="Y4104" s="12">
        <v>1</v>
      </c>
      <c r="Z4104" s="58">
        <v>0</v>
      </c>
      <c r="AA4104" s="58">
        <v>0</v>
      </c>
      <c r="AB4104" s="58">
        <v>0</v>
      </c>
      <c r="AC4104" s="58" t="s">
        <v>91</v>
      </c>
    </row>
    <row r="4105" spans="1:29" x14ac:dyDescent="0.3">
      <c r="A4105" s="57">
        <v>66806024</v>
      </c>
      <c r="B4105" s="12" t="s">
        <v>4230</v>
      </c>
      <c r="C4105" s="58" t="s">
        <v>108</v>
      </c>
      <c r="D4105" s="58" t="s">
        <v>113</v>
      </c>
      <c r="E4105" s="58">
        <v>170145</v>
      </c>
      <c r="F4105" s="58">
        <v>5950225</v>
      </c>
      <c r="G4105" s="58">
        <f>+IF(F4105&gt;K4105+100000,F4105-K4105,0)</f>
        <v>0</v>
      </c>
      <c r="H4105" s="58">
        <v>238812</v>
      </c>
      <c r="I4105" s="58">
        <v>0</v>
      </c>
      <c r="J4105" s="58">
        <v>2550000</v>
      </c>
      <c r="K4105" s="58">
        <v>6908360</v>
      </c>
      <c r="L4105" s="12" t="s">
        <v>87</v>
      </c>
      <c r="M4105" s="12" t="s">
        <v>89</v>
      </c>
      <c r="N4105" s="12" t="s">
        <v>10</v>
      </c>
      <c r="O4105" s="12">
        <v>4</v>
      </c>
      <c r="P4105" s="12">
        <v>0</v>
      </c>
      <c r="Q4105" s="12">
        <v>0</v>
      </c>
      <c r="R4105" s="12">
        <v>76130</v>
      </c>
      <c r="S4105" s="59">
        <v>13.534246575342467</v>
      </c>
      <c r="T4105" s="59">
        <v>54.564383561643837</v>
      </c>
      <c r="U4105" s="12">
        <v>2</v>
      </c>
      <c r="V4105" s="12">
        <v>2</v>
      </c>
      <c r="W4105" s="12">
        <v>1</v>
      </c>
      <c r="X4105" s="12">
        <v>2</v>
      </c>
      <c r="Y4105" s="12">
        <v>3</v>
      </c>
      <c r="Z4105" s="58">
        <v>0</v>
      </c>
      <c r="AA4105" s="58">
        <v>0</v>
      </c>
      <c r="AB4105" s="58">
        <v>0</v>
      </c>
      <c r="AC4105" s="58" t="s">
        <v>91</v>
      </c>
    </row>
    <row r="4106" spans="1:29" x14ac:dyDescent="0.3">
      <c r="A4106" s="57">
        <v>80606242</v>
      </c>
      <c r="B4106" s="12" t="s">
        <v>4231</v>
      </c>
      <c r="C4106" s="58" t="s">
        <v>108</v>
      </c>
      <c r="D4106" s="58" t="s">
        <v>113</v>
      </c>
      <c r="E4106" s="58"/>
      <c r="F4106" s="58">
        <v>4493380</v>
      </c>
      <c r="G4106" s="58">
        <f>+IF(F4106&gt;K4106+100000,F4106-K4106,0)</f>
        <v>0</v>
      </c>
      <c r="H4106" s="58">
        <v>122344</v>
      </c>
      <c r="I4106" s="58">
        <v>0</v>
      </c>
      <c r="J4106" s="58">
        <v>1300000</v>
      </c>
      <c r="K4106" s="58">
        <v>6909601</v>
      </c>
      <c r="L4106" s="12" t="s">
        <v>87</v>
      </c>
      <c r="M4106" s="12" t="s">
        <v>89</v>
      </c>
      <c r="N4106" s="12" t="s">
        <v>10</v>
      </c>
      <c r="O4106" s="12">
        <v>4</v>
      </c>
      <c r="P4106" s="12">
        <v>0</v>
      </c>
      <c r="Q4106" s="12">
        <v>0</v>
      </c>
      <c r="R4106" s="12">
        <v>11001</v>
      </c>
      <c r="S4106" s="59">
        <v>8.9972602739726035</v>
      </c>
      <c r="T4106" s="59">
        <v>52.008219178082193</v>
      </c>
      <c r="U4106" s="12">
        <v>1</v>
      </c>
      <c r="V4106" s="12">
        <v>1</v>
      </c>
      <c r="W4106" s="12">
        <v>2</v>
      </c>
      <c r="X4106" s="12">
        <v>2</v>
      </c>
      <c r="Y4106" s="12">
        <v>1</v>
      </c>
      <c r="Z4106" s="58">
        <v>0</v>
      </c>
      <c r="AA4106" s="58">
        <v>0</v>
      </c>
      <c r="AB4106" s="58">
        <v>0</v>
      </c>
      <c r="AC4106" s="58" t="s">
        <v>91</v>
      </c>
    </row>
    <row r="4107" spans="1:29" x14ac:dyDescent="0.3">
      <c r="A4107" s="57">
        <v>2482260</v>
      </c>
      <c r="B4107" s="12" t="s">
        <v>4232</v>
      </c>
      <c r="C4107" s="58" t="s">
        <v>109</v>
      </c>
      <c r="D4107" s="58" t="s">
        <v>117</v>
      </c>
      <c r="E4107" s="58">
        <v>44395556</v>
      </c>
      <c r="F4107" s="58"/>
      <c r="G4107" s="58">
        <f>+IF(F4107&gt;K4107+100000,F4107-K4107,0)</f>
        <v>0</v>
      </c>
      <c r="H4107" s="58"/>
      <c r="I4107" s="58"/>
      <c r="J4107" s="58"/>
      <c r="K4107" s="58">
        <v>6937601</v>
      </c>
      <c r="L4107" s="12" t="s">
        <v>91</v>
      </c>
      <c r="M4107" s="12" t="s">
        <v>91</v>
      </c>
      <c r="N4107" s="12" t="s">
        <v>91</v>
      </c>
      <c r="O4107" s="12">
        <v>4</v>
      </c>
      <c r="P4107" s="12">
        <v>0</v>
      </c>
      <c r="Q4107" s="12">
        <v>0</v>
      </c>
      <c r="R4107" s="12">
        <v>76130</v>
      </c>
      <c r="S4107" s="59">
        <v>8.8191780821917813</v>
      </c>
      <c r="T4107" s="59">
        <v>52.126027397260273</v>
      </c>
      <c r="U4107" s="12">
        <v>1</v>
      </c>
      <c r="V4107" s="12">
        <v>2</v>
      </c>
      <c r="W4107" s="12">
        <v>1</v>
      </c>
      <c r="X4107" s="12">
        <v>3</v>
      </c>
      <c r="Y4107" s="12">
        <v>3</v>
      </c>
      <c r="Z4107" s="58">
        <v>0</v>
      </c>
      <c r="AA4107" s="58">
        <v>0</v>
      </c>
      <c r="AB4107" s="58">
        <v>0</v>
      </c>
      <c r="AC4107" s="58" t="s">
        <v>91</v>
      </c>
    </row>
    <row r="4108" spans="1:29" x14ac:dyDescent="0.3">
      <c r="A4108" s="57">
        <v>2224626228</v>
      </c>
      <c r="B4108" s="12" t="s">
        <v>4233</v>
      </c>
      <c r="C4108" s="58" t="s">
        <v>108</v>
      </c>
      <c r="D4108" s="58" t="s">
        <v>113</v>
      </c>
      <c r="E4108" s="58">
        <v>51699</v>
      </c>
      <c r="F4108" s="58">
        <v>1750572</v>
      </c>
      <c r="G4108" s="58">
        <f>+IF(F4108&gt;K4108+100000,F4108-K4108,0)</f>
        <v>0</v>
      </c>
      <c r="H4108" s="58">
        <v>193006</v>
      </c>
      <c r="I4108" s="58">
        <v>0</v>
      </c>
      <c r="J4108" s="58">
        <v>0</v>
      </c>
      <c r="K4108" s="58">
        <v>6960931</v>
      </c>
      <c r="L4108" s="12" t="s">
        <v>88</v>
      </c>
      <c r="M4108" s="12" t="s">
        <v>89</v>
      </c>
      <c r="N4108" s="12" t="s">
        <v>10</v>
      </c>
      <c r="O4108" s="12">
        <v>4</v>
      </c>
      <c r="P4108" s="12">
        <v>0</v>
      </c>
      <c r="Q4108" s="12">
        <v>0</v>
      </c>
      <c r="R4108" s="12">
        <v>76130</v>
      </c>
      <c r="S4108" s="59">
        <v>4.6410958904109592</v>
      </c>
      <c r="T4108" s="59">
        <v>29.410958904109588</v>
      </c>
      <c r="U4108" s="12">
        <v>2</v>
      </c>
      <c r="V4108" s="12">
        <v>0</v>
      </c>
      <c r="W4108" s="12">
        <v>1</v>
      </c>
      <c r="X4108" s="12">
        <v>2</v>
      </c>
      <c r="Y4108" s="12">
        <v>1</v>
      </c>
      <c r="Z4108" s="58">
        <v>0</v>
      </c>
      <c r="AA4108" s="58">
        <v>0</v>
      </c>
      <c r="AB4108" s="58">
        <v>0</v>
      </c>
      <c r="AC4108" s="58" t="s">
        <v>91</v>
      </c>
    </row>
    <row r="4109" spans="1:29" x14ac:dyDescent="0.3">
      <c r="A4109" s="57">
        <v>6688260</v>
      </c>
      <c r="B4109" s="12" t="s">
        <v>4234</v>
      </c>
      <c r="C4109" s="58" t="s">
        <v>109</v>
      </c>
      <c r="D4109" s="58" t="s">
        <v>112</v>
      </c>
      <c r="E4109" s="58">
        <v>2748030</v>
      </c>
      <c r="F4109" s="58"/>
      <c r="G4109" s="58">
        <f>+IF(F4109&gt;K4109+100000,F4109-K4109,0)</f>
        <v>0</v>
      </c>
      <c r="H4109" s="58"/>
      <c r="I4109" s="58"/>
      <c r="J4109" s="58"/>
      <c r="K4109" s="58">
        <v>6971454</v>
      </c>
      <c r="L4109" s="12" t="s">
        <v>91</v>
      </c>
      <c r="M4109" s="12" t="s">
        <v>91</v>
      </c>
      <c r="N4109" s="12" t="s">
        <v>91</v>
      </c>
      <c r="O4109" s="12">
        <v>4</v>
      </c>
      <c r="P4109" s="12">
        <v>0</v>
      </c>
      <c r="Q4109" s="12">
        <v>0</v>
      </c>
      <c r="R4109" s="12">
        <v>68418</v>
      </c>
      <c r="S4109" s="59">
        <v>12.175342465753424</v>
      </c>
      <c r="T4109" s="59">
        <v>52.473972602739728</v>
      </c>
      <c r="U4109" s="12">
        <v>1</v>
      </c>
      <c r="V4109" s="12">
        <v>1</v>
      </c>
      <c r="W4109" s="12">
        <v>1</v>
      </c>
      <c r="X4109" s="12">
        <v>2</v>
      </c>
      <c r="Y4109" s="12">
        <v>2</v>
      </c>
      <c r="Z4109" s="58">
        <v>0</v>
      </c>
      <c r="AA4109" s="58">
        <v>0</v>
      </c>
      <c r="AB4109" s="58">
        <v>0</v>
      </c>
      <c r="AC4109" s="58" t="s">
        <v>91</v>
      </c>
    </row>
    <row r="4110" spans="1:29" x14ac:dyDescent="0.3">
      <c r="A4110" s="57">
        <v>26822840</v>
      </c>
      <c r="B4110" s="12" t="s">
        <v>4235</v>
      </c>
      <c r="C4110" s="58" t="s">
        <v>108</v>
      </c>
      <c r="D4110" s="58" t="s">
        <v>113</v>
      </c>
      <c r="E4110" s="58">
        <v>117290</v>
      </c>
      <c r="F4110" s="58">
        <v>4903985</v>
      </c>
      <c r="G4110" s="58">
        <f>+IF(F4110&gt;K4110+100000,F4110-K4110,0)</f>
        <v>0</v>
      </c>
      <c r="H4110" s="58">
        <v>236115</v>
      </c>
      <c r="I4110" s="58">
        <v>0</v>
      </c>
      <c r="J4110" s="58">
        <v>0</v>
      </c>
      <c r="K4110" s="58">
        <v>6976335</v>
      </c>
      <c r="L4110" s="12" t="s">
        <v>88</v>
      </c>
      <c r="M4110" s="12" t="s">
        <v>89</v>
      </c>
      <c r="N4110" s="12" t="s">
        <v>10</v>
      </c>
      <c r="O4110" s="12">
        <v>4</v>
      </c>
      <c r="P4110" s="12">
        <v>0</v>
      </c>
      <c r="Q4110" s="12">
        <v>0</v>
      </c>
      <c r="R4110" s="12">
        <v>76001</v>
      </c>
      <c r="S4110" s="59">
        <v>8.9972602739726035</v>
      </c>
      <c r="T4110" s="59">
        <v>55.736986301369861</v>
      </c>
      <c r="U4110" s="12">
        <v>1</v>
      </c>
      <c r="V4110" s="12">
        <v>4</v>
      </c>
      <c r="W4110" s="12">
        <v>3</v>
      </c>
      <c r="X4110" s="12">
        <v>5</v>
      </c>
      <c r="Y4110" s="12">
        <v>2</v>
      </c>
      <c r="Z4110" s="58">
        <v>0</v>
      </c>
      <c r="AA4110" s="58">
        <v>0</v>
      </c>
      <c r="AB4110" s="58">
        <v>0</v>
      </c>
      <c r="AC4110" s="58" t="s">
        <v>91</v>
      </c>
    </row>
    <row r="4111" spans="1:29" x14ac:dyDescent="0.3">
      <c r="A4111" s="57">
        <v>6220086</v>
      </c>
      <c r="B4111" s="12" t="s">
        <v>4237</v>
      </c>
      <c r="C4111" s="58" t="s">
        <v>108</v>
      </c>
      <c r="D4111" s="58" t="s">
        <v>113</v>
      </c>
      <c r="E4111" s="58"/>
      <c r="F4111" s="58">
        <v>4181563</v>
      </c>
      <c r="G4111" s="58">
        <f>+IF(F4111&gt;K4111+100000,F4111-K4111,0)</f>
        <v>0</v>
      </c>
      <c r="H4111" s="58">
        <v>105254</v>
      </c>
      <c r="I4111" s="58">
        <v>0</v>
      </c>
      <c r="J4111" s="58">
        <v>0</v>
      </c>
      <c r="K4111" s="58">
        <v>7010840</v>
      </c>
      <c r="L4111" s="12" t="s">
        <v>88</v>
      </c>
      <c r="M4111" s="12" t="s">
        <v>89</v>
      </c>
      <c r="N4111" s="12" t="s">
        <v>10</v>
      </c>
      <c r="O4111" s="12">
        <v>4</v>
      </c>
      <c r="P4111" s="12">
        <v>0</v>
      </c>
      <c r="Q4111" s="12">
        <v>0</v>
      </c>
      <c r="R4111" s="12">
        <v>76130</v>
      </c>
      <c r="S4111" s="59">
        <v>25.92876712328767</v>
      </c>
      <c r="T4111" s="59">
        <v>62.772602739726025</v>
      </c>
      <c r="U4111" s="12">
        <v>1</v>
      </c>
      <c r="V4111" s="12">
        <v>1</v>
      </c>
      <c r="W4111" s="12">
        <v>1</v>
      </c>
      <c r="X4111" s="12">
        <v>2</v>
      </c>
      <c r="Y4111" s="12">
        <v>4</v>
      </c>
      <c r="Z4111" s="58">
        <v>0</v>
      </c>
      <c r="AA4111" s="58">
        <v>0</v>
      </c>
      <c r="AB4111" s="58">
        <v>0</v>
      </c>
      <c r="AC4111" s="58" t="s">
        <v>91</v>
      </c>
    </row>
    <row r="4112" spans="1:29" x14ac:dyDescent="0.3">
      <c r="A4112" s="57">
        <v>6420602</v>
      </c>
      <c r="B4112" s="12" t="s">
        <v>4238</v>
      </c>
      <c r="C4112" s="58" t="s">
        <v>106</v>
      </c>
      <c r="D4112" s="58" t="s">
        <v>30</v>
      </c>
      <c r="E4112" s="58">
        <v>729</v>
      </c>
      <c r="F4112" s="58">
        <v>12750036</v>
      </c>
      <c r="G4112" s="58">
        <f>+IF(F4112&gt;K4112+100000,F4112-K4112,0)</f>
        <v>5672869</v>
      </c>
      <c r="H4112" s="58">
        <v>408532</v>
      </c>
      <c r="I4112" s="58">
        <v>0</v>
      </c>
      <c r="J4112" s="58">
        <v>6100000</v>
      </c>
      <c r="K4112" s="58">
        <v>7077167</v>
      </c>
      <c r="L4112" s="12" t="s">
        <v>87</v>
      </c>
      <c r="M4112" s="12" t="s">
        <v>89</v>
      </c>
      <c r="N4112" s="12" t="s">
        <v>10</v>
      </c>
      <c r="O4112" s="12">
        <v>4</v>
      </c>
      <c r="P4112" s="12">
        <v>0</v>
      </c>
      <c r="Q4112" s="12">
        <v>0</v>
      </c>
      <c r="R4112" s="12">
        <v>76318</v>
      </c>
      <c r="S4112" s="59">
        <v>12.413698630136986</v>
      </c>
      <c r="T4112" s="59">
        <v>48.956164383561642</v>
      </c>
      <c r="U4112" s="12">
        <v>1</v>
      </c>
      <c r="V4112" s="12">
        <v>2</v>
      </c>
      <c r="W4112" s="12">
        <v>2</v>
      </c>
      <c r="X4112" s="12">
        <v>2</v>
      </c>
      <c r="Y4112" s="12">
        <v>6</v>
      </c>
      <c r="Z4112" s="58">
        <v>0</v>
      </c>
      <c r="AA4112" s="58">
        <v>0</v>
      </c>
      <c r="AB4112" s="58">
        <v>0</v>
      </c>
      <c r="AC4112" s="58" t="s">
        <v>91</v>
      </c>
    </row>
    <row r="4113" spans="1:29" x14ac:dyDescent="0.3">
      <c r="A4113" s="57">
        <v>4202862</v>
      </c>
      <c r="B4113" s="12" t="s">
        <v>4239</v>
      </c>
      <c r="C4113" s="58" t="s">
        <v>109</v>
      </c>
      <c r="D4113" s="58" t="s">
        <v>117</v>
      </c>
      <c r="E4113" s="58">
        <v>4614784</v>
      </c>
      <c r="F4113" s="58"/>
      <c r="G4113" s="58">
        <f>+IF(F4113&gt;K4113+100000,F4113-K4113,0)</f>
        <v>0</v>
      </c>
      <c r="H4113" s="58"/>
      <c r="I4113" s="58"/>
      <c r="J4113" s="58"/>
      <c r="K4113" s="58">
        <v>7080335</v>
      </c>
      <c r="L4113" s="12" t="s">
        <v>91</v>
      </c>
      <c r="M4113" s="12" t="s">
        <v>91</v>
      </c>
      <c r="N4113" s="12" t="s">
        <v>91</v>
      </c>
      <c r="O4113" s="12">
        <v>4</v>
      </c>
      <c r="P4113" s="12">
        <v>0</v>
      </c>
      <c r="Q4113" s="12">
        <v>0</v>
      </c>
      <c r="R4113" s="12">
        <v>76606</v>
      </c>
      <c r="S4113" s="59">
        <v>10.252054794520548</v>
      </c>
      <c r="T4113" s="59">
        <v>47.238356164383561</v>
      </c>
      <c r="U4113" s="12">
        <v>1</v>
      </c>
      <c r="V4113" s="12">
        <v>2</v>
      </c>
      <c r="W4113" s="12">
        <v>3</v>
      </c>
      <c r="X4113" s="12">
        <v>2</v>
      </c>
      <c r="Y4113" s="12">
        <v>3</v>
      </c>
      <c r="Z4113" s="58">
        <v>0</v>
      </c>
      <c r="AA4113" s="58">
        <v>0</v>
      </c>
      <c r="AB4113" s="58">
        <v>0</v>
      </c>
      <c r="AC4113" s="58" t="s">
        <v>91</v>
      </c>
    </row>
    <row r="4114" spans="1:29" x14ac:dyDescent="0.3">
      <c r="A4114" s="57">
        <v>66802400</v>
      </c>
      <c r="B4114" s="12" t="s">
        <v>4240</v>
      </c>
      <c r="C4114" s="58" t="s">
        <v>108</v>
      </c>
      <c r="D4114" s="58" t="s">
        <v>113</v>
      </c>
      <c r="E4114" s="58">
        <v>140613</v>
      </c>
      <c r="F4114" s="58">
        <v>2771325</v>
      </c>
      <c r="G4114" s="58">
        <f>+IF(F4114&gt;K4114+100000,F4114-K4114,0)</f>
        <v>0</v>
      </c>
      <c r="H4114" s="58">
        <v>137882</v>
      </c>
      <c r="I4114" s="58">
        <v>0</v>
      </c>
      <c r="J4114" s="58">
        <v>0</v>
      </c>
      <c r="K4114" s="58">
        <v>7080494</v>
      </c>
      <c r="L4114" s="12" t="s">
        <v>88</v>
      </c>
      <c r="M4114" s="12" t="s">
        <v>89</v>
      </c>
      <c r="N4114" s="12" t="s">
        <v>10</v>
      </c>
      <c r="O4114" s="12">
        <v>4</v>
      </c>
      <c r="P4114" s="12">
        <v>0</v>
      </c>
      <c r="Q4114" s="12">
        <v>0</v>
      </c>
      <c r="R4114" s="12">
        <v>76130</v>
      </c>
      <c r="S4114" s="59">
        <v>13.493150684931507</v>
      </c>
      <c r="T4114" s="59">
        <v>52.150684931506852</v>
      </c>
      <c r="U4114" s="12">
        <v>2</v>
      </c>
      <c r="V4114" s="12">
        <v>2</v>
      </c>
      <c r="W4114" s="12">
        <v>2</v>
      </c>
      <c r="X4114" s="12">
        <v>2</v>
      </c>
      <c r="Y4114" s="12">
        <v>4</v>
      </c>
      <c r="Z4114" s="58">
        <v>0</v>
      </c>
      <c r="AA4114" s="58">
        <v>0</v>
      </c>
      <c r="AB4114" s="58">
        <v>0</v>
      </c>
      <c r="AC4114" s="58" t="s">
        <v>91</v>
      </c>
    </row>
    <row r="4115" spans="1:29" x14ac:dyDescent="0.3">
      <c r="A4115" s="57">
        <v>66042226</v>
      </c>
      <c r="B4115" s="12" t="s">
        <v>4241</v>
      </c>
      <c r="C4115" s="58" t="s">
        <v>108</v>
      </c>
      <c r="D4115" s="58" t="s">
        <v>113</v>
      </c>
      <c r="E4115" s="58"/>
      <c r="F4115" s="58">
        <v>5206955</v>
      </c>
      <c r="G4115" s="58">
        <f>+IF(F4115&gt;K4115+100000,F4115-K4115,0)</f>
        <v>0</v>
      </c>
      <c r="H4115" s="58">
        <v>175082</v>
      </c>
      <c r="I4115" s="58">
        <v>0</v>
      </c>
      <c r="J4115" s="58">
        <v>1200000</v>
      </c>
      <c r="K4115" s="58">
        <v>7110991</v>
      </c>
      <c r="L4115" s="12" t="s">
        <v>87</v>
      </c>
      <c r="M4115" s="12" t="s">
        <v>89</v>
      </c>
      <c r="N4115" s="12" t="s">
        <v>10</v>
      </c>
      <c r="O4115" s="12">
        <v>4</v>
      </c>
      <c r="P4115" s="12">
        <v>0</v>
      </c>
      <c r="Q4115" s="12">
        <v>0</v>
      </c>
      <c r="R4115" s="12">
        <v>76109</v>
      </c>
      <c r="S4115" s="59">
        <v>2.032876712328767</v>
      </c>
      <c r="T4115" s="59">
        <v>46.0027397260274</v>
      </c>
      <c r="U4115" s="12">
        <v>2</v>
      </c>
      <c r="V4115" s="12">
        <v>3</v>
      </c>
      <c r="W4115" s="12">
        <v>3</v>
      </c>
      <c r="X4115" s="12">
        <v>2</v>
      </c>
      <c r="Y4115" s="12">
        <v>4</v>
      </c>
      <c r="Z4115" s="58">
        <v>0</v>
      </c>
      <c r="AA4115" s="58">
        <v>0</v>
      </c>
      <c r="AB4115" s="58">
        <v>0</v>
      </c>
      <c r="AC4115" s="58" t="s">
        <v>91</v>
      </c>
    </row>
    <row r="4116" spans="1:29" x14ac:dyDescent="0.3">
      <c r="A4116" s="57">
        <v>26080482</v>
      </c>
      <c r="B4116" s="12" t="s">
        <v>4243</v>
      </c>
      <c r="C4116" s="58" t="s">
        <v>108</v>
      </c>
      <c r="D4116" s="58" t="s">
        <v>113</v>
      </c>
      <c r="E4116" s="58">
        <v>657873</v>
      </c>
      <c r="F4116" s="58">
        <v>2149667</v>
      </c>
      <c r="G4116" s="58">
        <f>+IF(F4116&gt;K4116+100000,F4116-K4116,0)</f>
        <v>0</v>
      </c>
      <c r="H4116" s="58">
        <v>116740</v>
      </c>
      <c r="I4116" s="58">
        <v>0</v>
      </c>
      <c r="J4116" s="58">
        <v>0</v>
      </c>
      <c r="K4116" s="58">
        <v>7133657</v>
      </c>
      <c r="L4116" s="12" t="s">
        <v>88</v>
      </c>
      <c r="M4116" s="12" t="s">
        <v>89</v>
      </c>
      <c r="N4116" s="12" t="s">
        <v>10</v>
      </c>
      <c r="O4116" s="12">
        <v>4</v>
      </c>
      <c r="P4116" s="12">
        <v>0</v>
      </c>
      <c r="Q4116" s="12">
        <v>0</v>
      </c>
      <c r="R4116" s="12">
        <v>76130</v>
      </c>
      <c r="S4116" s="59">
        <v>11.950684931506849</v>
      </c>
      <c r="T4116" s="59">
        <v>53.923287671232877</v>
      </c>
      <c r="U4116" s="12">
        <v>1</v>
      </c>
      <c r="V4116" s="12">
        <v>2</v>
      </c>
      <c r="W4116" s="12">
        <v>2</v>
      </c>
      <c r="X4116" s="12">
        <v>2</v>
      </c>
      <c r="Y4116" s="12">
        <v>2</v>
      </c>
      <c r="Z4116" s="58">
        <v>0</v>
      </c>
      <c r="AA4116" s="58">
        <v>0</v>
      </c>
      <c r="AB4116" s="58">
        <v>0</v>
      </c>
      <c r="AC4116" s="58" t="s">
        <v>91</v>
      </c>
    </row>
    <row r="4117" spans="1:29" x14ac:dyDescent="0.3">
      <c r="A4117" s="57">
        <v>26084028</v>
      </c>
      <c r="B4117" s="12" t="s">
        <v>4245</v>
      </c>
      <c r="C4117" s="58" t="s">
        <v>109</v>
      </c>
      <c r="D4117" s="58" t="s">
        <v>117</v>
      </c>
      <c r="E4117" s="58">
        <v>12436240</v>
      </c>
      <c r="F4117" s="58"/>
      <c r="G4117" s="58">
        <f>+IF(F4117&gt;K4117+100000,F4117-K4117,0)</f>
        <v>0</v>
      </c>
      <c r="H4117" s="58"/>
      <c r="I4117" s="58"/>
      <c r="J4117" s="58"/>
      <c r="K4117" s="58">
        <v>7156419</v>
      </c>
      <c r="L4117" s="12" t="s">
        <v>91</v>
      </c>
      <c r="M4117" s="12" t="s">
        <v>91</v>
      </c>
      <c r="N4117" s="12" t="s">
        <v>91</v>
      </c>
      <c r="O4117" s="12">
        <v>4</v>
      </c>
      <c r="P4117" s="12">
        <v>0</v>
      </c>
      <c r="Q4117" s="12">
        <v>0</v>
      </c>
      <c r="R4117" s="12">
        <v>76001</v>
      </c>
      <c r="S4117" s="59">
        <v>7.3041095890410963</v>
      </c>
      <c r="T4117" s="59">
        <v>39.134246575342466</v>
      </c>
      <c r="U4117" s="12">
        <v>1</v>
      </c>
      <c r="V4117" s="12">
        <v>0</v>
      </c>
      <c r="W4117" s="12">
        <v>3</v>
      </c>
      <c r="X4117" s="12">
        <v>6</v>
      </c>
      <c r="Y4117" s="12">
        <v>1</v>
      </c>
      <c r="Z4117" s="58">
        <v>0</v>
      </c>
      <c r="AA4117" s="58">
        <v>0</v>
      </c>
      <c r="AB4117" s="58">
        <v>0</v>
      </c>
      <c r="AC4117" s="58" t="s">
        <v>91</v>
      </c>
    </row>
    <row r="4118" spans="1:29" x14ac:dyDescent="0.3">
      <c r="A4118" s="57">
        <v>20446400</v>
      </c>
      <c r="B4118" s="12" t="s">
        <v>4247</v>
      </c>
      <c r="C4118" s="58" t="s">
        <v>109</v>
      </c>
      <c r="D4118" s="58" t="s">
        <v>112</v>
      </c>
      <c r="E4118" s="58"/>
      <c r="F4118" s="58"/>
      <c r="G4118" s="58">
        <f>+IF(F4118&gt;K4118+100000,F4118-K4118,0)</f>
        <v>0</v>
      </c>
      <c r="H4118" s="58"/>
      <c r="I4118" s="58"/>
      <c r="J4118" s="58"/>
      <c r="K4118" s="58">
        <v>7170492</v>
      </c>
      <c r="L4118" s="12" t="s">
        <v>91</v>
      </c>
      <c r="M4118" s="12" t="s">
        <v>91</v>
      </c>
      <c r="N4118" s="12" t="s">
        <v>91</v>
      </c>
      <c r="O4118" s="12">
        <v>4</v>
      </c>
      <c r="P4118" s="12">
        <v>0</v>
      </c>
      <c r="Q4118" s="12">
        <v>0</v>
      </c>
      <c r="R4118" s="12">
        <v>76130</v>
      </c>
      <c r="S4118" s="59">
        <v>13.493150684931507</v>
      </c>
      <c r="T4118" s="59">
        <v>56.027397260273972</v>
      </c>
      <c r="U4118" s="12">
        <v>2</v>
      </c>
      <c r="V4118" s="12">
        <v>1</v>
      </c>
      <c r="W4118" s="12">
        <v>1</v>
      </c>
      <c r="X4118" s="12">
        <v>2</v>
      </c>
      <c r="Y4118" s="12">
        <v>3</v>
      </c>
      <c r="Z4118" s="58">
        <v>0</v>
      </c>
      <c r="AA4118" s="58">
        <v>0</v>
      </c>
      <c r="AB4118" s="58">
        <v>0</v>
      </c>
      <c r="AC4118" s="58" t="s">
        <v>91</v>
      </c>
    </row>
    <row r="4119" spans="1:29" x14ac:dyDescent="0.3">
      <c r="A4119" s="57">
        <v>42680404</v>
      </c>
      <c r="B4119" s="12" t="s">
        <v>4250</v>
      </c>
      <c r="C4119" s="58" t="s">
        <v>108</v>
      </c>
      <c r="D4119" s="58" t="s">
        <v>113</v>
      </c>
      <c r="E4119" s="58">
        <v>883423</v>
      </c>
      <c r="F4119" s="58">
        <v>626335</v>
      </c>
      <c r="G4119" s="58">
        <f>+IF(F4119&gt;K4119+100000,F4119-K4119,0)</f>
        <v>0</v>
      </c>
      <c r="H4119" s="58">
        <v>91756</v>
      </c>
      <c r="I4119" s="58">
        <v>0</v>
      </c>
      <c r="J4119" s="58">
        <v>0</v>
      </c>
      <c r="K4119" s="58">
        <v>7195816</v>
      </c>
      <c r="L4119" s="12" t="s">
        <v>88</v>
      </c>
      <c r="M4119" s="12" t="s">
        <v>89</v>
      </c>
      <c r="N4119" s="12" t="s">
        <v>10</v>
      </c>
      <c r="O4119" s="12">
        <v>4</v>
      </c>
      <c r="P4119" s="12">
        <v>0</v>
      </c>
      <c r="Q4119" s="12">
        <v>0</v>
      </c>
      <c r="R4119" s="12">
        <v>76001</v>
      </c>
      <c r="S4119" s="59">
        <v>13.416438356164383</v>
      </c>
      <c r="T4119" s="59">
        <v>39.868493150684934</v>
      </c>
      <c r="U4119" s="12">
        <v>2</v>
      </c>
      <c r="V4119" s="12">
        <v>2</v>
      </c>
      <c r="W4119" s="12">
        <v>3</v>
      </c>
      <c r="X4119" s="12">
        <v>3</v>
      </c>
      <c r="Y4119" s="12">
        <v>3</v>
      </c>
      <c r="Z4119" s="58">
        <v>0</v>
      </c>
      <c r="AA4119" s="58">
        <v>0</v>
      </c>
      <c r="AB4119" s="58">
        <v>0</v>
      </c>
      <c r="AC4119" s="58" t="s">
        <v>91</v>
      </c>
    </row>
    <row r="4120" spans="1:29" x14ac:dyDescent="0.3">
      <c r="A4120" s="57">
        <v>42004462</v>
      </c>
      <c r="B4120" s="12" t="s">
        <v>4251</v>
      </c>
      <c r="C4120" s="58" t="s">
        <v>106</v>
      </c>
      <c r="D4120" s="58" t="s">
        <v>115</v>
      </c>
      <c r="E4120" s="58"/>
      <c r="F4120" s="58">
        <v>12032529</v>
      </c>
      <c r="G4120" s="58">
        <f>+IF(F4120&gt;K4120+100000,F4120-K4120,0)</f>
        <v>4801260</v>
      </c>
      <c r="H4120" s="58">
        <v>357206</v>
      </c>
      <c r="I4120" s="58">
        <v>0</v>
      </c>
      <c r="J4120" s="58">
        <v>7356769</v>
      </c>
      <c r="K4120" s="58">
        <v>7231269</v>
      </c>
      <c r="L4120" s="12" t="s">
        <v>87</v>
      </c>
      <c r="M4120" s="12" t="s">
        <v>89</v>
      </c>
      <c r="N4120" s="12" t="s">
        <v>10</v>
      </c>
      <c r="O4120" s="12">
        <v>4</v>
      </c>
      <c r="P4120" s="12">
        <v>0</v>
      </c>
      <c r="Q4120" s="12">
        <v>0</v>
      </c>
      <c r="R4120" s="12">
        <v>76520</v>
      </c>
      <c r="S4120" s="59">
        <v>17.528767123287672</v>
      </c>
      <c r="T4120" s="59">
        <v>57.775342465753425</v>
      </c>
      <c r="U4120" s="12">
        <v>2</v>
      </c>
      <c r="V4120" s="12">
        <v>2</v>
      </c>
      <c r="W4120" s="12">
        <v>3</v>
      </c>
      <c r="X4120" s="12">
        <v>2</v>
      </c>
      <c r="Y4120" s="12">
        <v>4</v>
      </c>
      <c r="Z4120" s="58">
        <v>0</v>
      </c>
      <c r="AA4120" s="58">
        <v>0</v>
      </c>
      <c r="AB4120" s="58">
        <v>0</v>
      </c>
      <c r="AC4120" s="58" t="s">
        <v>91</v>
      </c>
    </row>
    <row r="4121" spans="1:29" x14ac:dyDescent="0.3">
      <c r="A4121" s="57">
        <v>20462826</v>
      </c>
      <c r="B4121" s="12" t="s">
        <v>4252</v>
      </c>
      <c r="C4121" s="58" t="s">
        <v>109</v>
      </c>
      <c r="D4121" s="58" t="s">
        <v>112</v>
      </c>
      <c r="E4121" s="58">
        <v>770000</v>
      </c>
      <c r="F4121" s="58"/>
      <c r="G4121" s="58">
        <f>+IF(F4121&gt;K4121+100000,F4121-K4121,0)</f>
        <v>0</v>
      </c>
      <c r="H4121" s="58"/>
      <c r="I4121" s="58"/>
      <c r="J4121" s="58"/>
      <c r="K4121" s="58">
        <v>7285056</v>
      </c>
      <c r="L4121" s="12" t="s">
        <v>91</v>
      </c>
      <c r="M4121" s="12" t="s">
        <v>91</v>
      </c>
      <c r="N4121" s="12" t="s">
        <v>91</v>
      </c>
      <c r="O4121" s="12">
        <v>4</v>
      </c>
      <c r="P4121" s="12">
        <v>0</v>
      </c>
      <c r="Q4121" s="12">
        <v>0</v>
      </c>
      <c r="R4121" s="12">
        <v>76001</v>
      </c>
      <c r="S4121" s="59">
        <v>10.252054794520548</v>
      </c>
      <c r="T4121" s="59">
        <v>38.769863013698632</v>
      </c>
      <c r="U4121" s="12">
        <v>2</v>
      </c>
      <c r="V4121" s="12">
        <v>5</v>
      </c>
      <c r="W4121" s="12">
        <v>1</v>
      </c>
      <c r="X4121" s="12">
        <v>4</v>
      </c>
      <c r="Y4121" s="12">
        <v>1</v>
      </c>
      <c r="Z4121" s="58">
        <v>0</v>
      </c>
      <c r="AA4121" s="58">
        <v>0</v>
      </c>
      <c r="AB4121" s="58">
        <v>0</v>
      </c>
      <c r="AC4121" s="58" t="s">
        <v>91</v>
      </c>
    </row>
    <row r="4122" spans="1:29" x14ac:dyDescent="0.3">
      <c r="A4122" s="57">
        <v>22064626</v>
      </c>
      <c r="B4122" s="12" t="s">
        <v>4255</v>
      </c>
      <c r="C4122" s="58" t="s">
        <v>108</v>
      </c>
      <c r="D4122" s="58" t="s">
        <v>113</v>
      </c>
      <c r="E4122" s="58"/>
      <c r="F4122" s="58">
        <v>6819472</v>
      </c>
      <c r="G4122" s="58">
        <f>+IF(F4122&gt;K4122+100000,F4122-K4122,0)</f>
        <v>0</v>
      </c>
      <c r="H4122" s="58">
        <v>183114</v>
      </c>
      <c r="I4122" s="58">
        <v>0</v>
      </c>
      <c r="J4122" s="58">
        <v>0</v>
      </c>
      <c r="K4122" s="58">
        <v>7325273</v>
      </c>
      <c r="L4122" s="12" t="s">
        <v>88</v>
      </c>
      <c r="M4122" s="12" t="s">
        <v>89</v>
      </c>
      <c r="N4122" s="12" t="s">
        <v>10</v>
      </c>
      <c r="O4122" s="12">
        <v>4</v>
      </c>
      <c r="P4122" s="12">
        <v>0</v>
      </c>
      <c r="Q4122" s="12">
        <v>0</v>
      </c>
      <c r="R4122" s="12">
        <v>76001</v>
      </c>
      <c r="S4122" s="59">
        <v>12.830136986301369</v>
      </c>
      <c r="T4122" s="59">
        <v>64.723287671232882</v>
      </c>
      <c r="U4122" s="12">
        <v>1</v>
      </c>
      <c r="V4122" s="12">
        <v>2</v>
      </c>
      <c r="W4122" s="12">
        <v>2</v>
      </c>
      <c r="X4122" s="12">
        <v>2</v>
      </c>
      <c r="Y4122" s="12">
        <v>2</v>
      </c>
      <c r="Z4122" s="58">
        <v>0</v>
      </c>
      <c r="AA4122" s="58">
        <v>0</v>
      </c>
      <c r="AB4122" s="58">
        <v>0</v>
      </c>
      <c r="AC4122" s="58" t="s">
        <v>91</v>
      </c>
    </row>
    <row r="4123" spans="1:29" x14ac:dyDescent="0.3">
      <c r="A4123" s="57">
        <v>68008280</v>
      </c>
      <c r="B4123" s="12" t="s">
        <v>4256</v>
      </c>
      <c r="C4123" s="58" t="s">
        <v>106</v>
      </c>
      <c r="D4123" s="58" t="s">
        <v>30</v>
      </c>
      <c r="E4123" s="58">
        <v>674586</v>
      </c>
      <c r="F4123" s="58">
        <v>17109809</v>
      </c>
      <c r="G4123" s="58">
        <f>+IF(F4123&gt;K4123+100000,F4123-K4123,0)</f>
        <v>9783709</v>
      </c>
      <c r="H4123" s="58">
        <v>443664</v>
      </c>
      <c r="I4123" s="58">
        <v>0</v>
      </c>
      <c r="J4123" s="58">
        <v>7176000</v>
      </c>
      <c r="K4123" s="58">
        <v>7326100</v>
      </c>
      <c r="L4123" s="12" t="s">
        <v>87</v>
      </c>
      <c r="M4123" s="12" t="s">
        <v>89</v>
      </c>
      <c r="N4123" s="12" t="s">
        <v>10</v>
      </c>
      <c r="O4123" s="12">
        <v>4</v>
      </c>
      <c r="P4123" s="12">
        <v>0</v>
      </c>
      <c r="Q4123" s="12">
        <v>0</v>
      </c>
      <c r="R4123" s="12">
        <v>76001</v>
      </c>
      <c r="S4123" s="59">
        <v>9.75068493150685</v>
      </c>
      <c r="T4123" s="59">
        <v>44.043835616438358</v>
      </c>
      <c r="U4123" s="12">
        <v>2</v>
      </c>
      <c r="V4123" s="12">
        <v>4</v>
      </c>
      <c r="W4123" s="12">
        <v>3</v>
      </c>
      <c r="X4123" s="12">
        <v>6</v>
      </c>
      <c r="Y4123" s="12">
        <v>2</v>
      </c>
      <c r="Z4123" s="58">
        <v>0</v>
      </c>
      <c r="AA4123" s="58">
        <v>0</v>
      </c>
      <c r="AB4123" s="58">
        <v>0</v>
      </c>
      <c r="AC4123" s="58" t="s">
        <v>91</v>
      </c>
    </row>
    <row r="4124" spans="1:29" x14ac:dyDescent="0.3">
      <c r="A4124" s="57">
        <v>2062600282</v>
      </c>
      <c r="B4124" s="12" t="s">
        <v>4258</v>
      </c>
      <c r="C4124" s="58" t="s">
        <v>109</v>
      </c>
      <c r="D4124" s="58" t="s">
        <v>112</v>
      </c>
      <c r="E4124" s="58">
        <v>1603698</v>
      </c>
      <c r="F4124" s="58"/>
      <c r="G4124" s="58">
        <f>+IF(F4124&gt;K4124+100000,F4124-K4124,0)</f>
        <v>0</v>
      </c>
      <c r="H4124" s="58"/>
      <c r="I4124" s="58"/>
      <c r="J4124" s="58"/>
      <c r="K4124" s="58">
        <v>7416571</v>
      </c>
      <c r="L4124" s="12" t="s">
        <v>91</v>
      </c>
      <c r="M4124" s="12" t="s">
        <v>91</v>
      </c>
      <c r="N4124" s="12" t="s">
        <v>91</v>
      </c>
      <c r="O4124" s="12">
        <v>4</v>
      </c>
      <c r="P4124" s="12">
        <v>0</v>
      </c>
      <c r="Q4124" s="12">
        <v>0</v>
      </c>
      <c r="R4124" s="12">
        <v>19001</v>
      </c>
      <c r="S4124" s="59">
        <v>5.4657534246575343</v>
      </c>
      <c r="T4124" s="59">
        <v>41.939726027397263</v>
      </c>
      <c r="U4124" s="12">
        <v>1</v>
      </c>
      <c r="V4124" s="12">
        <v>2</v>
      </c>
      <c r="W4124" s="12">
        <v>3</v>
      </c>
      <c r="X4124" s="12">
        <v>2</v>
      </c>
      <c r="Y4124" s="12">
        <v>1</v>
      </c>
      <c r="Z4124" s="58">
        <v>0</v>
      </c>
      <c r="AA4124" s="58">
        <v>0</v>
      </c>
      <c r="AB4124" s="58">
        <v>0</v>
      </c>
      <c r="AC4124" s="58" t="s">
        <v>91</v>
      </c>
    </row>
    <row r="4125" spans="1:29" x14ac:dyDescent="0.3">
      <c r="A4125" s="57">
        <v>20240680</v>
      </c>
      <c r="B4125" s="12" t="s">
        <v>4259</v>
      </c>
      <c r="C4125" s="58" t="s">
        <v>109</v>
      </c>
      <c r="D4125" s="58" t="s">
        <v>112</v>
      </c>
      <c r="E4125" s="58"/>
      <c r="F4125" s="58"/>
      <c r="G4125" s="58">
        <f>+IF(F4125&gt;K4125+100000,F4125-K4125,0)</f>
        <v>0</v>
      </c>
      <c r="H4125" s="58"/>
      <c r="I4125" s="58"/>
      <c r="J4125" s="58"/>
      <c r="K4125" s="58">
        <v>7432817</v>
      </c>
      <c r="L4125" s="12" t="s">
        <v>91</v>
      </c>
      <c r="M4125" s="12" t="s">
        <v>91</v>
      </c>
      <c r="N4125" s="12" t="s">
        <v>91</v>
      </c>
      <c r="O4125" s="12">
        <v>4</v>
      </c>
      <c r="P4125" s="12">
        <v>0</v>
      </c>
      <c r="Q4125" s="12">
        <v>0</v>
      </c>
      <c r="R4125" s="12">
        <v>8634</v>
      </c>
      <c r="S4125" s="59">
        <v>19.306849315068494</v>
      </c>
      <c r="T4125" s="59">
        <v>61.273972602739725</v>
      </c>
      <c r="U4125" s="12">
        <v>1</v>
      </c>
      <c r="V4125" s="12">
        <v>4</v>
      </c>
      <c r="W4125" s="12">
        <v>2</v>
      </c>
      <c r="X4125" s="12">
        <v>5</v>
      </c>
      <c r="Y4125" s="12">
        <v>3</v>
      </c>
      <c r="Z4125" s="58">
        <v>0</v>
      </c>
      <c r="AA4125" s="58">
        <v>0</v>
      </c>
      <c r="AB4125" s="58">
        <v>0</v>
      </c>
      <c r="AC4125" s="58" t="s">
        <v>91</v>
      </c>
    </row>
    <row r="4126" spans="1:29" x14ac:dyDescent="0.3">
      <c r="A4126" s="57">
        <v>20460060</v>
      </c>
      <c r="B4126" s="12" t="s">
        <v>4260</v>
      </c>
      <c r="C4126" s="58" t="s">
        <v>109</v>
      </c>
      <c r="D4126" s="58" t="s">
        <v>112</v>
      </c>
      <c r="E4126" s="58">
        <v>3288</v>
      </c>
      <c r="F4126" s="58"/>
      <c r="G4126" s="58">
        <f>+IF(F4126&gt;K4126+100000,F4126-K4126,0)</f>
        <v>0</v>
      </c>
      <c r="H4126" s="58"/>
      <c r="I4126" s="58"/>
      <c r="J4126" s="58"/>
      <c r="K4126" s="58">
        <v>7439944</v>
      </c>
      <c r="L4126" s="12" t="s">
        <v>91</v>
      </c>
      <c r="M4126" s="12" t="s">
        <v>91</v>
      </c>
      <c r="N4126" s="12" t="s">
        <v>91</v>
      </c>
      <c r="O4126" s="12">
        <v>4</v>
      </c>
      <c r="P4126" s="12">
        <v>0</v>
      </c>
      <c r="Q4126" s="12">
        <v>0</v>
      </c>
      <c r="R4126" s="12">
        <v>76130</v>
      </c>
      <c r="S4126" s="59">
        <v>16.323287671232876</v>
      </c>
      <c r="T4126" s="59">
        <v>55.936986301369863</v>
      </c>
      <c r="U4126" s="12">
        <v>2</v>
      </c>
      <c r="V4126" s="12">
        <v>1</v>
      </c>
      <c r="W4126" s="12">
        <v>1</v>
      </c>
      <c r="X4126" s="12">
        <v>2</v>
      </c>
      <c r="Y4126" s="12">
        <v>2</v>
      </c>
      <c r="Z4126" s="58">
        <v>0</v>
      </c>
      <c r="AA4126" s="58">
        <v>0</v>
      </c>
      <c r="AB4126" s="58">
        <v>0</v>
      </c>
      <c r="AC4126" s="58" t="s">
        <v>91</v>
      </c>
    </row>
    <row r="4127" spans="1:29" x14ac:dyDescent="0.3">
      <c r="A4127" s="57">
        <v>66888648</v>
      </c>
      <c r="B4127" s="12" t="s">
        <v>4261</v>
      </c>
      <c r="C4127" s="58" t="s">
        <v>106</v>
      </c>
      <c r="D4127" s="58" t="s">
        <v>115</v>
      </c>
      <c r="E4127" s="58">
        <v>58732</v>
      </c>
      <c r="F4127" s="58">
        <v>9447485</v>
      </c>
      <c r="G4127" s="58">
        <f>+IF(F4127&gt;K4127+100000,F4127-K4127,0)</f>
        <v>2001555</v>
      </c>
      <c r="H4127" s="58">
        <v>247452</v>
      </c>
      <c r="I4127" s="58">
        <v>0</v>
      </c>
      <c r="J4127" s="58">
        <v>2245000</v>
      </c>
      <c r="K4127" s="58">
        <v>7445930</v>
      </c>
      <c r="L4127" s="12" t="s">
        <v>87</v>
      </c>
      <c r="M4127" s="12" t="s">
        <v>89</v>
      </c>
      <c r="N4127" s="12" t="s">
        <v>10</v>
      </c>
      <c r="O4127" s="12">
        <v>4</v>
      </c>
      <c r="P4127" s="12">
        <v>0</v>
      </c>
      <c r="Q4127" s="12">
        <v>0</v>
      </c>
      <c r="R4127" s="12">
        <v>76130</v>
      </c>
      <c r="S4127" s="59">
        <v>16.336986301369862</v>
      </c>
      <c r="T4127" s="59">
        <v>46.657534246575345</v>
      </c>
      <c r="U4127" s="12">
        <v>2</v>
      </c>
      <c r="V4127" s="12">
        <v>2</v>
      </c>
      <c r="W4127" s="12">
        <v>1</v>
      </c>
      <c r="X4127" s="12">
        <v>2</v>
      </c>
      <c r="Y4127" s="12">
        <v>1</v>
      </c>
      <c r="Z4127" s="58">
        <v>0</v>
      </c>
      <c r="AA4127" s="58">
        <v>0</v>
      </c>
      <c r="AB4127" s="58">
        <v>0</v>
      </c>
      <c r="AC4127" s="58" t="s">
        <v>91</v>
      </c>
    </row>
    <row r="4128" spans="1:29" x14ac:dyDescent="0.3">
      <c r="A4128" s="57">
        <v>26600064</v>
      </c>
      <c r="B4128" s="12" t="s">
        <v>4262</v>
      </c>
      <c r="C4128" s="58" t="s">
        <v>109</v>
      </c>
      <c r="D4128" s="58" t="s">
        <v>112</v>
      </c>
      <c r="E4128" s="58">
        <v>40249</v>
      </c>
      <c r="F4128" s="58"/>
      <c r="G4128" s="58">
        <f>+IF(F4128&gt;K4128+100000,F4128-K4128,0)</f>
        <v>0</v>
      </c>
      <c r="H4128" s="58"/>
      <c r="I4128" s="58"/>
      <c r="J4128" s="58"/>
      <c r="K4128" s="58">
        <v>7448981</v>
      </c>
      <c r="L4128" s="12" t="s">
        <v>91</v>
      </c>
      <c r="M4128" s="12" t="s">
        <v>91</v>
      </c>
      <c r="N4128" s="12" t="s">
        <v>91</v>
      </c>
      <c r="O4128" s="12">
        <v>4</v>
      </c>
      <c r="P4128" s="12">
        <v>0</v>
      </c>
      <c r="Q4128" s="12">
        <v>0</v>
      </c>
      <c r="R4128" s="12">
        <v>76001</v>
      </c>
      <c r="S4128" s="59">
        <v>7.5534246575342463</v>
      </c>
      <c r="T4128" s="59">
        <v>70.493150684931507</v>
      </c>
      <c r="U4128" s="12">
        <v>1</v>
      </c>
      <c r="V4128" s="12">
        <v>6</v>
      </c>
      <c r="W4128" s="12">
        <v>6</v>
      </c>
      <c r="X4128" s="12">
        <v>7</v>
      </c>
      <c r="Y4128" s="12">
        <v>1</v>
      </c>
      <c r="Z4128" s="58">
        <v>0</v>
      </c>
      <c r="AA4128" s="58">
        <v>0</v>
      </c>
      <c r="AB4128" s="58">
        <v>0</v>
      </c>
      <c r="AC4128" s="58" t="s">
        <v>91</v>
      </c>
    </row>
    <row r="4129" spans="1:29" x14ac:dyDescent="0.3">
      <c r="A4129" s="57">
        <v>4288264</v>
      </c>
      <c r="B4129" s="12" t="s">
        <v>4263</v>
      </c>
      <c r="C4129" s="58" t="s">
        <v>106</v>
      </c>
      <c r="D4129" s="58" t="s">
        <v>30</v>
      </c>
      <c r="E4129" s="58"/>
      <c r="F4129" s="58">
        <v>17360485</v>
      </c>
      <c r="G4129" s="58">
        <f>+IF(F4129&gt;K4129+100000,F4129-K4129,0)</f>
        <v>9846818</v>
      </c>
      <c r="H4129" s="58">
        <v>381606</v>
      </c>
      <c r="I4129" s="58">
        <v>0</v>
      </c>
      <c r="J4129" s="58">
        <v>5517190</v>
      </c>
      <c r="K4129" s="58">
        <v>7513667</v>
      </c>
      <c r="L4129" s="12" t="s">
        <v>87</v>
      </c>
      <c r="M4129" s="12" t="s">
        <v>89</v>
      </c>
      <c r="N4129" s="12" t="s">
        <v>10</v>
      </c>
      <c r="O4129" s="12">
        <v>4</v>
      </c>
      <c r="P4129" s="12">
        <v>0</v>
      </c>
      <c r="Q4129" s="12">
        <v>0</v>
      </c>
      <c r="R4129" s="12">
        <v>76130</v>
      </c>
      <c r="S4129" s="59">
        <v>14.58904109589041</v>
      </c>
      <c r="T4129" s="59">
        <v>50.986301369863014</v>
      </c>
      <c r="U4129" s="12">
        <v>1</v>
      </c>
      <c r="V4129" s="12">
        <v>2</v>
      </c>
      <c r="W4129" s="12">
        <v>2</v>
      </c>
      <c r="X4129" s="12">
        <v>2</v>
      </c>
      <c r="Y4129" s="12">
        <v>1</v>
      </c>
      <c r="Z4129" s="58">
        <v>0</v>
      </c>
      <c r="AA4129" s="58">
        <v>0</v>
      </c>
      <c r="AB4129" s="58">
        <v>0</v>
      </c>
      <c r="AC4129" s="58" t="s">
        <v>91</v>
      </c>
    </row>
    <row r="4130" spans="1:29" x14ac:dyDescent="0.3">
      <c r="A4130" s="57">
        <v>4208662</v>
      </c>
      <c r="B4130" s="12" t="s">
        <v>4264</v>
      </c>
      <c r="C4130" s="58" t="s">
        <v>108</v>
      </c>
      <c r="D4130" s="58" t="s">
        <v>113</v>
      </c>
      <c r="E4130" s="58"/>
      <c r="F4130" s="58">
        <v>1303811</v>
      </c>
      <c r="G4130" s="58">
        <f>+IF(F4130&gt;K4130+100000,F4130-K4130,0)</f>
        <v>0</v>
      </c>
      <c r="H4130" s="58">
        <v>301427</v>
      </c>
      <c r="I4130" s="58">
        <v>0</v>
      </c>
      <c r="J4130" s="58">
        <v>0</v>
      </c>
      <c r="K4130" s="58">
        <v>7567773</v>
      </c>
      <c r="L4130" s="12" t="s">
        <v>88</v>
      </c>
      <c r="M4130" s="12" t="s">
        <v>89</v>
      </c>
      <c r="N4130" s="12" t="s">
        <v>10</v>
      </c>
      <c r="O4130" s="12">
        <v>4</v>
      </c>
      <c r="P4130" s="12">
        <v>0</v>
      </c>
      <c r="Q4130" s="12">
        <v>0</v>
      </c>
      <c r="R4130" s="12">
        <v>76130</v>
      </c>
      <c r="S4130" s="59">
        <v>17.652054794520549</v>
      </c>
      <c r="T4130" s="59">
        <v>47.893150684931506</v>
      </c>
      <c r="U4130" s="12">
        <v>1</v>
      </c>
      <c r="V4130" s="12">
        <v>4</v>
      </c>
      <c r="W4130" s="12">
        <v>2</v>
      </c>
      <c r="X4130" s="12">
        <v>2</v>
      </c>
      <c r="Y4130" s="12">
        <v>3</v>
      </c>
      <c r="Z4130" s="58">
        <v>0</v>
      </c>
      <c r="AA4130" s="58">
        <v>0</v>
      </c>
      <c r="AB4130" s="58">
        <v>0</v>
      </c>
      <c r="AC4130" s="58" t="s">
        <v>91</v>
      </c>
    </row>
    <row r="4131" spans="1:29" x14ac:dyDescent="0.3">
      <c r="A4131" s="57">
        <v>4206022</v>
      </c>
      <c r="B4131" s="12" t="s">
        <v>4265</v>
      </c>
      <c r="C4131" s="58" t="s">
        <v>108</v>
      </c>
      <c r="D4131" s="58" t="s">
        <v>113</v>
      </c>
      <c r="E4131" s="58"/>
      <c r="F4131" s="58">
        <v>7106034</v>
      </c>
      <c r="G4131" s="58">
        <f>+IF(F4131&gt;K4131+100000,F4131-K4131,0)</f>
        <v>0</v>
      </c>
      <c r="H4131" s="58">
        <v>151566</v>
      </c>
      <c r="I4131" s="58">
        <v>0</v>
      </c>
      <c r="J4131" s="58">
        <v>0</v>
      </c>
      <c r="K4131" s="58">
        <v>7571261</v>
      </c>
      <c r="L4131" s="12" t="s">
        <v>88</v>
      </c>
      <c r="M4131" s="12" t="s">
        <v>89</v>
      </c>
      <c r="N4131" s="12" t="s">
        <v>10</v>
      </c>
      <c r="O4131" s="12">
        <v>4</v>
      </c>
      <c r="P4131" s="12">
        <v>0</v>
      </c>
      <c r="Q4131" s="12">
        <v>0</v>
      </c>
      <c r="R4131" s="12">
        <v>76130</v>
      </c>
      <c r="S4131" s="59">
        <v>24.912328767123288</v>
      </c>
      <c r="T4131" s="59">
        <v>58.046575342465751</v>
      </c>
      <c r="U4131" s="12">
        <v>1</v>
      </c>
      <c r="V4131" s="12">
        <v>1</v>
      </c>
      <c r="W4131" s="12">
        <v>1</v>
      </c>
      <c r="X4131" s="12">
        <v>2</v>
      </c>
      <c r="Y4131" s="12">
        <v>6</v>
      </c>
      <c r="Z4131" s="58">
        <v>0</v>
      </c>
      <c r="AA4131" s="58">
        <v>0</v>
      </c>
      <c r="AB4131" s="58">
        <v>0</v>
      </c>
      <c r="AC4131" s="58" t="s">
        <v>91</v>
      </c>
    </row>
    <row r="4132" spans="1:29" x14ac:dyDescent="0.3">
      <c r="A4132" s="57">
        <v>20482844</v>
      </c>
      <c r="B4132" s="12" t="s">
        <v>4266</v>
      </c>
      <c r="C4132" s="58" t="s">
        <v>106</v>
      </c>
      <c r="D4132" s="58" t="s">
        <v>116</v>
      </c>
      <c r="E4132" s="58">
        <v>101265</v>
      </c>
      <c r="F4132" s="58">
        <v>20971338</v>
      </c>
      <c r="G4132" s="58">
        <f>+IF(F4132&gt;K4132+100000,F4132-K4132,0)</f>
        <v>13385937</v>
      </c>
      <c r="H4132" s="58">
        <v>751841</v>
      </c>
      <c r="I4132" s="58">
        <v>0</v>
      </c>
      <c r="J4132" s="58">
        <v>10588955</v>
      </c>
      <c r="K4132" s="58">
        <v>7585401</v>
      </c>
      <c r="L4132" s="12" t="s">
        <v>87</v>
      </c>
      <c r="M4132" s="12" t="s">
        <v>89</v>
      </c>
      <c r="N4132" s="12" t="s">
        <v>10</v>
      </c>
      <c r="O4132" s="12">
        <v>4</v>
      </c>
      <c r="P4132" s="12">
        <v>0</v>
      </c>
      <c r="Q4132" s="12">
        <v>0</v>
      </c>
      <c r="R4132" s="12">
        <v>76364</v>
      </c>
      <c r="S4132" s="59">
        <v>10.334246575342465</v>
      </c>
      <c r="T4132" s="59">
        <v>48.591780821917808</v>
      </c>
      <c r="U4132" s="12">
        <v>1</v>
      </c>
      <c r="V4132" s="12">
        <v>3</v>
      </c>
      <c r="W4132" s="12">
        <v>2</v>
      </c>
      <c r="X4132" s="12">
        <v>2</v>
      </c>
      <c r="Y4132" s="12">
        <v>2</v>
      </c>
      <c r="Z4132" s="58">
        <v>0</v>
      </c>
      <c r="AA4132" s="58">
        <v>0</v>
      </c>
      <c r="AB4132" s="58">
        <v>0</v>
      </c>
      <c r="AC4132" s="58" t="s">
        <v>91</v>
      </c>
    </row>
    <row r="4133" spans="1:29" x14ac:dyDescent="0.3">
      <c r="A4133" s="57">
        <v>80820842</v>
      </c>
      <c r="B4133" s="12" t="s">
        <v>4267</v>
      </c>
      <c r="C4133" s="58" t="s">
        <v>108</v>
      </c>
      <c r="D4133" s="58" t="s">
        <v>29</v>
      </c>
      <c r="E4133" s="58">
        <v>1910938</v>
      </c>
      <c r="F4133" s="58">
        <v>8226689</v>
      </c>
      <c r="G4133" s="58">
        <f>+IF(F4133&gt;K4133+100000,F4133-K4133,0)</f>
        <v>626699</v>
      </c>
      <c r="H4133" s="58">
        <v>305758</v>
      </c>
      <c r="I4133" s="58">
        <v>0</v>
      </c>
      <c r="J4133" s="58">
        <v>0</v>
      </c>
      <c r="K4133" s="58">
        <v>7599990</v>
      </c>
      <c r="L4133" s="12" t="s">
        <v>88</v>
      </c>
      <c r="M4133" s="12" t="s">
        <v>89</v>
      </c>
      <c r="N4133" s="12" t="s">
        <v>10</v>
      </c>
      <c r="O4133" s="12">
        <v>4</v>
      </c>
      <c r="P4133" s="12">
        <v>0</v>
      </c>
      <c r="Q4133" s="12">
        <v>0</v>
      </c>
      <c r="R4133" s="12">
        <v>52001</v>
      </c>
      <c r="S4133" s="59">
        <v>10.268493150684931</v>
      </c>
      <c r="T4133" s="59">
        <v>45.471232876712328</v>
      </c>
      <c r="U4133" s="12">
        <v>1</v>
      </c>
      <c r="V4133" s="12">
        <v>0</v>
      </c>
      <c r="W4133" s="12">
        <v>2</v>
      </c>
      <c r="X4133" s="12">
        <v>2</v>
      </c>
      <c r="Y4133" s="12">
        <v>3</v>
      </c>
      <c r="Z4133" s="58">
        <v>0</v>
      </c>
      <c r="AA4133" s="58">
        <v>0</v>
      </c>
      <c r="AB4133" s="58">
        <v>0</v>
      </c>
      <c r="AC4133" s="58" t="s">
        <v>91</v>
      </c>
    </row>
    <row r="4134" spans="1:29" x14ac:dyDescent="0.3">
      <c r="A4134" s="57">
        <v>20264086</v>
      </c>
      <c r="B4134" s="12" t="s">
        <v>4268</v>
      </c>
      <c r="C4134" s="58" t="s">
        <v>108</v>
      </c>
      <c r="D4134" s="58" t="s">
        <v>115</v>
      </c>
      <c r="E4134" s="58">
        <v>10152251</v>
      </c>
      <c r="F4134" s="58">
        <v>10872068</v>
      </c>
      <c r="G4134" s="58">
        <f>+IF(F4134&gt;K4134+100000,F4134-K4134,0)</f>
        <v>3227912</v>
      </c>
      <c r="H4134" s="58">
        <v>273660</v>
      </c>
      <c r="I4134" s="58">
        <v>0</v>
      </c>
      <c r="J4134" s="58">
        <v>0</v>
      </c>
      <c r="K4134" s="58">
        <v>7644156</v>
      </c>
      <c r="L4134" s="12" t="s">
        <v>88</v>
      </c>
      <c r="M4134" s="12" t="s">
        <v>89</v>
      </c>
      <c r="N4134" s="12" t="s">
        <v>10</v>
      </c>
      <c r="O4134" s="12">
        <v>4</v>
      </c>
      <c r="P4134" s="12">
        <v>0</v>
      </c>
      <c r="Q4134" s="12">
        <v>0</v>
      </c>
      <c r="R4134" s="12">
        <v>76001</v>
      </c>
      <c r="S4134" s="59">
        <v>8.0493150684931507</v>
      </c>
      <c r="T4134" s="59">
        <v>60.446575342465756</v>
      </c>
      <c r="U4134" s="12">
        <v>1</v>
      </c>
      <c r="V4134" s="12">
        <v>5</v>
      </c>
      <c r="W4134" s="12">
        <v>6</v>
      </c>
      <c r="X4134" s="12">
        <v>6</v>
      </c>
      <c r="Y4134" s="12">
        <v>2</v>
      </c>
      <c r="Z4134" s="58">
        <v>0</v>
      </c>
      <c r="AA4134" s="58">
        <v>0</v>
      </c>
      <c r="AB4134" s="58">
        <v>0</v>
      </c>
      <c r="AC4134" s="58" t="s">
        <v>91</v>
      </c>
    </row>
    <row r="4135" spans="1:29" x14ac:dyDescent="0.3">
      <c r="A4135" s="57">
        <v>88822264</v>
      </c>
      <c r="B4135" s="12" t="s">
        <v>4269</v>
      </c>
      <c r="C4135" s="58" t="s">
        <v>109</v>
      </c>
      <c r="D4135" s="58" t="s">
        <v>112</v>
      </c>
      <c r="E4135" s="58">
        <v>503161</v>
      </c>
      <c r="F4135" s="58"/>
      <c r="G4135" s="58">
        <f>+IF(F4135&gt;K4135+100000,F4135-K4135,0)</f>
        <v>0</v>
      </c>
      <c r="H4135" s="58"/>
      <c r="I4135" s="58"/>
      <c r="J4135" s="58"/>
      <c r="K4135" s="58">
        <v>7662293</v>
      </c>
      <c r="L4135" s="12" t="s">
        <v>91</v>
      </c>
      <c r="M4135" s="12" t="s">
        <v>91</v>
      </c>
      <c r="N4135" s="12" t="s">
        <v>91</v>
      </c>
      <c r="O4135" s="12">
        <v>4</v>
      </c>
      <c r="P4135" s="12">
        <v>0</v>
      </c>
      <c r="Q4135" s="12">
        <v>0</v>
      </c>
      <c r="R4135" s="12">
        <v>52001</v>
      </c>
      <c r="S4135" s="59">
        <v>10.268493150684931</v>
      </c>
      <c r="T4135" s="59">
        <v>50.854794520547948</v>
      </c>
      <c r="U4135" s="12">
        <v>1</v>
      </c>
      <c r="V4135" s="12">
        <v>2</v>
      </c>
      <c r="W4135" s="12">
        <v>3</v>
      </c>
      <c r="X4135" s="12">
        <v>2</v>
      </c>
      <c r="Y4135" s="12">
        <v>2</v>
      </c>
      <c r="Z4135" s="58">
        <v>0</v>
      </c>
      <c r="AA4135" s="58">
        <v>0</v>
      </c>
      <c r="AB4135" s="58">
        <v>0</v>
      </c>
      <c r="AC4135" s="58" t="s">
        <v>91</v>
      </c>
    </row>
    <row r="4136" spans="1:29" x14ac:dyDescent="0.3">
      <c r="A4136" s="57">
        <v>2224062288</v>
      </c>
      <c r="B4136" s="12" t="s">
        <v>4270</v>
      </c>
      <c r="C4136" s="58" t="s">
        <v>109</v>
      </c>
      <c r="D4136" s="58" t="s">
        <v>112</v>
      </c>
      <c r="E4136" s="58">
        <v>2443774</v>
      </c>
      <c r="F4136" s="58"/>
      <c r="G4136" s="58">
        <f>+IF(F4136&gt;K4136+100000,F4136-K4136,0)</f>
        <v>0</v>
      </c>
      <c r="H4136" s="58"/>
      <c r="I4136" s="58"/>
      <c r="J4136" s="58"/>
      <c r="K4136" s="58">
        <v>7678270</v>
      </c>
      <c r="L4136" s="12" t="s">
        <v>91</v>
      </c>
      <c r="M4136" s="12" t="s">
        <v>91</v>
      </c>
      <c r="N4136" s="12" t="s">
        <v>91</v>
      </c>
      <c r="O4136" s="12">
        <v>4</v>
      </c>
      <c r="P4136" s="12">
        <v>0</v>
      </c>
      <c r="Q4136" s="12">
        <v>0</v>
      </c>
      <c r="R4136" s="12">
        <v>76834</v>
      </c>
      <c r="S4136" s="59">
        <v>10.665753424657535</v>
      </c>
      <c r="T4136" s="59">
        <v>30.134246575342466</v>
      </c>
      <c r="U4136" s="12">
        <v>1</v>
      </c>
      <c r="V4136" s="12">
        <v>4</v>
      </c>
      <c r="W4136" s="12">
        <v>3</v>
      </c>
      <c r="X4136" s="12">
        <v>3</v>
      </c>
      <c r="Y4136" s="12">
        <v>1</v>
      </c>
      <c r="Z4136" s="58">
        <v>0</v>
      </c>
      <c r="AA4136" s="58">
        <v>0</v>
      </c>
      <c r="AB4136" s="58">
        <v>0</v>
      </c>
      <c r="AC4136" s="58" t="s">
        <v>91</v>
      </c>
    </row>
    <row r="4137" spans="1:29" x14ac:dyDescent="0.3">
      <c r="A4137" s="57">
        <v>80022004</v>
      </c>
      <c r="B4137" s="12" t="s">
        <v>4271</v>
      </c>
      <c r="C4137" s="58" t="s">
        <v>109</v>
      </c>
      <c r="D4137" s="58" t="s">
        <v>112</v>
      </c>
      <c r="E4137" s="58">
        <v>1011300</v>
      </c>
      <c r="F4137" s="58"/>
      <c r="G4137" s="58">
        <f>+IF(F4137&gt;K4137+100000,F4137-K4137,0)</f>
        <v>0</v>
      </c>
      <c r="H4137" s="58"/>
      <c r="I4137" s="58"/>
      <c r="J4137" s="58"/>
      <c r="K4137" s="58">
        <v>7709559</v>
      </c>
      <c r="L4137" s="12" t="s">
        <v>91</v>
      </c>
      <c r="M4137" s="12" t="s">
        <v>91</v>
      </c>
      <c r="N4137" s="12" t="s">
        <v>91</v>
      </c>
      <c r="O4137" s="12">
        <v>4</v>
      </c>
      <c r="P4137" s="12">
        <v>0</v>
      </c>
      <c r="Q4137" s="12">
        <v>0</v>
      </c>
      <c r="R4137" s="12">
        <v>11001</v>
      </c>
      <c r="S4137" s="59">
        <v>10.213698630136987</v>
      </c>
      <c r="T4137" s="59">
        <v>43.978082191780821</v>
      </c>
      <c r="U4137" s="12">
        <v>1</v>
      </c>
      <c r="V4137" s="12">
        <v>2</v>
      </c>
      <c r="W4137" s="12">
        <v>2</v>
      </c>
      <c r="X4137" s="12">
        <v>3</v>
      </c>
      <c r="Y4137" s="12">
        <v>2</v>
      </c>
      <c r="Z4137" s="58">
        <v>0</v>
      </c>
      <c r="AA4137" s="58">
        <v>0</v>
      </c>
      <c r="AB4137" s="58">
        <v>0</v>
      </c>
      <c r="AC4137" s="58" t="s">
        <v>91</v>
      </c>
    </row>
    <row r="4138" spans="1:29" x14ac:dyDescent="0.3">
      <c r="A4138" s="57">
        <v>42626484</v>
      </c>
      <c r="B4138" s="12" t="s">
        <v>4272</v>
      </c>
      <c r="C4138" s="58" t="s">
        <v>108</v>
      </c>
      <c r="D4138" s="58" t="s">
        <v>113</v>
      </c>
      <c r="E4138" s="58">
        <v>2126</v>
      </c>
      <c r="F4138" s="58">
        <v>6427516</v>
      </c>
      <c r="G4138" s="58">
        <f>+IF(F4138&gt;K4138+100000,F4138-K4138,0)</f>
        <v>0</v>
      </c>
      <c r="H4138" s="58">
        <v>177175</v>
      </c>
      <c r="I4138" s="58">
        <v>0</v>
      </c>
      <c r="J4138" s="58">
        <v>0</v>
      </c>
      <c r="K4138" s="58">
        <v>7724068</v>
      </c>
      <c r="L4138" s="12" t="s">
        <v>88</v>
      </c>
      <c r="M4138" s="12" t="s">
        <v>89</v>
      </c>
      <c r="N4138" s="12" t="s">
        <v>10</v>
      </c>
      <c r="O4138" s="12">
        <v>4</v>
      </c>
      <c r="P4138" s="12">
        <v>0</v>
      </c>
      <c r="Q4138" s="12">
        <v>0</v>
      </c>
      <c r="R4138" s="12">
        <v>76001</v>
      </c>
      <c r="S4138" s="59">
        <v>1.1643835616438356</v>
      </c>
      <c r="T4138" s="59">
        <v>53.542465753424658</v>
      </c>
      <c r="U4138" s="12">
        <v>2</v>
      </c>
      <c r="V4138" s="12">
        <v>2</v>
      </c>
      <c r="W4138" s="12">
        <v>2</v>
      </c>
      <c r="X4138" s="12">
        <v>2</v>
      </c>
      <c r="Y4138" s="12">
        <v>6</v>
      </c>
      <c r="Z4138" s="58">
        <v>0</v>
      </c>
      <c r="AA4138" s="58">
        <v>0</v>
      </c>
      <c r="AB4138" s="58">
        <v>0</v>
      </c>
      <c r="AC4138" s="58" t="s">
        <v>91</v>
      </c>
    </row>
    <row r="4139" spans="1:29" x14ac:dyDescent="0.3">
      <c r="A4139" s="57">
        <v>42062208</v>
      </c>
      <c r="B4139" s="12" t="s">
        <v>4273</v>
      </c>
      <c r="C4139" s="58" t="s">
        <v>106</v>
      </c>
      <c r="D4139" s="58" t="s">
        <v>114</v>
      </c>
      <c r="E4139" s="58">
        <v>8135</v>
      </c>
      <c r="F4139" s="58">
        <v>9491903</v>
      </c>
      <c r="G4139" s="58">
        <f>+IF(F4139&gt;K4139+100000,F4139-K4139,0)</f>
        <v>1749021</v>
      </c>
      <c r="H4139" s="58">
        <v>211142</v>
      </c>
      <c r="I4139" s="58">
        <v>0</v>
      </c>
      <c r="J4139" s="58">
        <v>3000000</v>
      </c>
      <c r="K4139" s="58">
        <v>7742882</v>
      </c>
      <c r="L4139" s="12" t="s">
        <v>87</v>
      </c>
      <c r="M4139" s="12" t="s">
        <v>89</v>
      </c>
      <c r="N4139" s="12" t="s">
        <v>10</v>
      </c>
      <c r="O4139" s="12">
        <v>4</v>
      </c>
      <c r="P4139" s="12">
        <v>0</v>
      </c>
      <c r="Q4139" s="12">
        <v>0</v>
      </c>
      <c r="R4139" s="12">
        <v>76001</v>
      </c>
      <c r="S4139" s="59">
        <v>16.241095890410961</v>
      </c>
      <c r="T4139" s="59">
        <v>57.487671232876714</v>
      </c>
      <c r="U4139" s="12">
        <v>2</v>
      </c>
      <c r="V4139" s="12">
        <v>2</v>
      </c>
      <c r="W4139" s="12">
        <v>3</v>
      </c>
      <c r="X4139" s="12">
        <v>2</v>
      </c>
      <c r="Y4139" s="12">
        <v>2</v>
      </c>
      <c r="Z4139" s="58">
        <v>0</v>
      </c>
      <c r="AA4139" s="58">
        <v>0</v>
      </c>
      <c r="AB4139" s="58">
        <v>0</v>
      </c>
      <c r="AC4139" s="58" t="s">
        <v>91</v>
      </c>
    </row>
    <row r="4140" spans="1:29" x14ac:dyDescent="0.3">
      <c r="A4140" s="57">
        <v>6228846</v>
      </c>
      <c r="B4140" s="12" t="s">
        <v>4274</v>
      </c>
      <c r="C4140" s="58" t="s">
        <v>109</v>
      </c>
      <c r="D4140" s="58" t="s">
        <v>112</v>
      </c>
      <c r="E4140" s="58"/>
      <c r="F4140" s="58"/>
      <c r="G4140" s="58">
        <f>+IF(F4140&gt;K4140+100000,F4140-K4140,0)</f>
        <v>0</v>
      </c>
      <c r="H4140" s="58"/>
      <c r="I4140" s="58"/>
      <c r="J4140" s="58"/>
      <c r="K4140" s="58">
        <v>7768055</v>
      </c>
      <c r="L4140" s="12" t="s">
        <v>91</v>
      </c>
      <c r="M4140" s="12" t="s">
        <v>91</v>
      </c>
      <c r="N4140" s="12" t="s">
        <v>91</v>
      </c>
      <c r="O4140" s="12">
        <v>4</v>
      </c>
      <c r="P4140" s="12">
        <v>0</v>
      </c>
      <c r="Q4140" s="12">
        <v>0</v>
      </c>
      <c r="R4140" s="12">
        <v>76130</v>
      </c>
      <c r="S4140" s="59">
        <v>13.865753424657534</v>
      </c>
      <c r="T4140" s="59">
        <v>58.106849315068494</v>
      </c>
      <c r="U4140" s="12">
        <v>1</v>
      </c>
      <c r="V4140" s="12">
        <v>2</v>
      </c>
      <c r="W4140" s="12">
        <v>2</v>
      </c>
      <c r="X4140" s="12">
        <v>2</v>
      </c>
      <c r="Y4140" s="12">
        <v>3</v>
      </c>
      <c r="Z4140" s="58">
        <v>0</v>
      </c>
      <c r="AA4140" s="58">
        <v>0</v>
      </c>
      <c r="AB4140" s="58">
        <v>0</v>
      </c>
      <c r="AC4140" s="58" t="s">
        <v>91</v>
      </c>
    </row>
    <row r="4141" spans="1:29" x14ac:dyDescent="0.3">
      <c r="A4141" s="57">
        <v>2224620840</v>
      </c>
      <c r="B4141" s="12" t="s">
        <v>4275</v>
      </c>
      <c r="C4141" s="58" t="s">
        <v>108</v>
      </c>
      <c r="D4141" s="58" t="s">
        <v>29</v>
      </c>
      <c r="E4141" s="58">
        <v>89531</v>
      </c>
      <c r="F4141" s="58">
        <v>8319303</v>
      </c>
      <c r="G4141" s="58">
        <f>+IF(F4141&gt;K4141+100000,F4141-K4141,0)</f>
        <v>527912</v>
      </c>
      <c r="H4141" s="58">
        <v>319213</v>
      </c>
      <c r="I4141" s="58">
        <v>0</v>
      </c>
      <c r="J4141" s="58">
        <v>10100000</v>
      </c>
      <c r="K4141" s="58">
        <v>7791391</v>
      </c>
      <c r="L4141" s="12" t="s">
        <v>87</v>
      </c>
      <c r="M4141" s="12" t="s">
        <v>89</v>
      </c>
      <c r="N4141" s="12" t="s">
        <v>10</v>
      </c>
      <c r="O4141" s="12">
        <v>4</v>
      </c>
      <c r="P4141" s="12">
        <v>0</v>
      </c>
      <c r="Q4141" s="12">
        <v>0</v>
      </c>
      <c r="R4141" s="12">
        <v>76130</v>
      </c>
      <c r="S4141" s="59">
        <v>2.0849315068493151</v>
      </c>
      <c r="T4141" s="59">
        <v>32.556164383561644</v>
      </c>
      <c r="U4141" s="12">
        <v>1</v>
      </c>
      <c r="V4141" s="12">
        <v>2</v>
      </c>
      <c r="W4141" s="12">
        <v>2</v>
      </c>
      <c r="X4141" s="12">
        <v>3</v>
      </c>
      <c r="Y4141" s="12">
        <v>3</v>
      </c>
      <c r="Z4141" s="58">
        <v>0</v>
      </c>
      <c r="AA4141" s="58">
        <v>0</v>
      </c>
      <c r="AB4141" s="58">
        <v>0</v>
      </c>
      <c r="AC4141" s="58" t="s">
        <v>91</v>
      </c>
    </row>
    <row r="4142" spans="1:29" x14ac:dyDescent="0.3">
      <c r="A4142" s="57">
        <v>2240648686</v>
      </c>
      <c r="B4142" s="12" t="s">
        <v>4276</v>
      </c>
      <c r="C4142" s="58" t="s">
        <v>106</v>
      </c>
      <c r="D4142" s="58" t="s">
        <v>116</v>
      </c>
      <c r="E4142" s="58">
        <v>4647295</v>
      </c>
      <c r="F4142" s="58">
        <v>22485899</v>
      </c>
      <c r="G4142" s="58">
        <f>+IF(F4142&gt;K4142+100000,F4142-K4142,0)</f>
        <v>14671606</v>
      </c>
      <c r="H4142" s="58">
        <v>473657</v>
      </c>
      <c r="I4142" s="58">
        <v>0</v>
      </c>
      <c r="J4142" s="58">
        <v>0</v>
      </c>
      <c r="K4142" s="58">
        <v>7814293</v>
      </c>
      <c r="L4142" s="12" t="s">
        <v>88</v>
      </c>
      <c r="M4142" s="12" t="s">
        <v>89</v>
      </c>
      <c r="N4142" s="12" t="s">
        <v>10</v>
      </c>
      <c r="O4142" s="12">
        <v>4</v>
      </c>
      <c r="P4142" s="12">
        <v>0</v>
      </c>
      <c r="Q4142" s="12">
        <v>0</v>
      </c>
      <c r="R4142" s="12">
        <v>76001</v>
      </c>
      <c r="S4142" s="59">
        <v>3.408219178082192</v>
      </c>
      <c r="T4142" s="59">
        <v>35.178082191780824</v>
      </c>
      <c r="U4142" s="12">
        <v>1</v>
      </c>
      <c r="V4142" s="12">
        <v>4</v>
      </c>
      <c r="W4142" s="12">
        <v>1</v>
      </c>
      <c r="X4142" s="12">
        <v>4</v>
      </c>
      <c r="Y4142" s="12">
        <v>3</v>
      </c>
      <c r="Z4142" s="58">
        <v>0</v>
      </c>
      <c r="AA4142" s="58">
        <v>0</v>
      </c>
      <c r="AB4142" s="58">
        <v>0</v>
      </c>
      <c r="AC4142" s="58" t="s">
        <v>91</v>
      </c>
    </row>
    <row r="4143" spans="1:29" x14ac:dyDescent="0.3">
      <c r="A4143" s="57">
        <v>22068260</v>
      </c>
      <c r="B4143" s="12" t="s">
        <v>4278</v>
      </c>
      <c r="C4143" s="58" t="s">
        <v>108</v>
      </c>
      <c r="D4143" s="58" t="s">
        <v>30</v>
      </c>
      <c r="E4143" s="58">
        <v>8856443</v>
      </c>
      <c r="F4143" s="58">
        <v>16467597</v>
      </c>
      <c r="G4143" s="58">
        <f>+IF(F4143&gt;K4143+100000,F4143-K4143,0)</f>
        <v>8614670</v>
      </c>
      <c r="H4143" s="58">
        <v>612701</v>
      </c>
      <c r="I4143" s="58">
        <v>0</v>
      </c>
      <c r="J4143" s="58">
        <v>3587859</v>
      </c>
      <c r="K4143" s="58">
        <v>7852927</v>
      </c>
      <c r="L4143" s="12" t="s">
        <v>87</v>
      </c>
      <c r="M4143" s="12" t="s">
        <v>89</v>
      </c>
      <c r="N4143" s="12" t="s">
        <v>10</v>
      </c>
      <c r="O4143" s="12">
        <v>4</v>
      </c>
      <c r="P4143" s="12">
        <v>0</v>
      </c>
      <c r="Q4143" s="12">
        <v>0</v>
      </c>
      <c r="R4143" s="12">
        <v>52001</v>
      </c>
      <c r="S4143" s="59">
        <v>10.665753424657535</v>
      </c>
      <c r="T4143" s="59">
        <v>62.4986301369863</v>
      </c>
      <c r="U4143" s="12">
        <v>1</v>
      </c>
      <c r="V4143" s="12">
        <v>2</v>
      </c>
      <c r="W4143" s="12">
        <v>3</v>
      </c>
      <c r="X4143" s="12">
        <v>2</v>
      </c>
      <c r="Y4143" s="12">
        <v>2</v>
      </c>
      <c r="Z4143" s="58">
        <v>0</v>
      </c>
      <c r="AA4143" s="58">
        <v>0</v>
      </c>
      <c r="AB4143" s="58">
        <v>0</v>
      </c>
      <c r="AC4143" s="58" t="s">
        <v>91</v>
      </c>
    </row>
    <row r="4144" spans="1:29" x14ac:dyDescent="0.3">
      <c r="A4144" s="57">
        <v>4460648</v>
      </c>
      <c r="B4144" s="12" t="s">
        <v>4280</v>
      </c>
      <c r="C4144" s="58" t="s">
        <v>108</v>
      </c>
      <c r="D4144" s="58" t="s">
        <v>113</v>
      </c>
      <c r="E4144" s="58"/>
      <c r="F4144" s="58">
        <v>505064</v>
      </c>
      <c r="G4144" s="58">
        <f>+IF(F4144&gt;K4144+100000,F4144-K4144,0)</f>
        <v>0</v>
      </c>
      <c r="H4144" s="58">
        <v>346942</v>
      </c>
      <c r="I4144" s="58">
        <v>0</v>
      </c>
      <c r="J4144" s="58">
        <v>0</v>
      </c>
      <c r="K4144" s="58">
        <v>7883111</v>
      </c>
      <c r="L4144" s="12" t="s">
        <v>88</v>
      </c>
      <c r="M4144" s="12" t="s">
        <v>89</v>
      </c>
      <c r="N4144" s="12" t="s">
        <v>10</v>
      </c>
      <c r="O4144" s="12">
        <v>4</v>
      </c>
      <c r="P4144" s="12">
        <v>0</v>
      </c>
      <c r="Q4144" s="12">
        <v>0</v>
      </c>
      <c r="R4144" s="12">
        <v>76130</v>
      </c>
      <c r="S4144" s="59">
        <v>17.219178082191782</v>
      </c>
      <c r="T4144" s="59">
        <v>42.021917808219179</v>
      </c>
      <c r="U4144" s="12">
        <v>1</v>
      </c>
      <c r="V4144" s="12">
        <v>2</v>
      </c>
      <c r="W4144" s="12">
        <v>2</v>
      </c>
      <c r="X4144" s="12">
        <v>2</v>
      </c>
      <c r="Y4144" s="12">
        <v>1</v>
      </c>
      <c r="Z4144" s="58">
        <v>0</v>
      </c>
      <c r="AA4144" s="58">
        <v>0</v>
      </c>
      <c r="AB4144" s="58">
        <v>0</v>
      </c>
      <c r="AC4144" s="58" t="s">
        <v>91</v>
      </c>
    </row>
    <row r="4145" spans="1:29" x14ac:dyDescent="0.3">
      <c r="A4145" s="57">
        <v>4460082</v>
      </c>
      <c r="B4145" s="12" t="s">
        <v>4281</v>
      </c>
      <c r="C4145" s="58" t="s">
        <v>108</v>
      </c>
      <c r="D4145" s="58" t="s">
        <v>113</v>
      </c>
      <c r="E4145" s="58"/>
      <c r="F4145" s="58">
        <v>6026680</v>
      </c>
      <c r="G4145" s="58">
        <f>+IF(F4145&gt;K4145+100000,F4145-K4145,0)</f>
        <v>0</v>
      </c>
      <c r="H4145" s="58">
        <v>208518</v>
      </c>
      <c r="I4145" s="58">
        <v>0</v>
      </c>
      <c r="J4145" s="58">
        <v>0</v>
      </c>
      <c r="K4145" s="58">
        <v>7889817</v>
      </c>
      <c r="L4145" s="12" t="s">
        <v>88</v>
      </c>
      <c r="M4145" s="12" t="s">
        <v>89</v>
      </c>
      <c r="N4145" s="12" t="s">
        <v>10</v>
      </c>
      <c r="O4145" s="12">
        <v>4</v>
      </c>
      <c r="P4145" s="12">
        <v>0</v>
      </c>
      <c r="Q4145" s="12">
        <v>0</v>
      </c>
      <c r="R4145" s="12">
        <v>76130</v>
      </c>
      <c r="S4145" s="59">
        <v>14.361643835616439</v>
      </c>
      <c r="T4145" s="59">
        <v>42.515068493150686</v>
      </c>
      <c r="U4145" s="12">
        <v>1</v>
      </c>
      <c r="V4145" s="12">
        <v>2</v>
      </c>
      <c r="W4145" s="12">
        <v>1</v>
      </c>
      <c r="X4145" s="12">
        <v>2</v>
      </c>
      <c r="Y4145" s="12">
        <v>3</v>
      </c>
      <c r="Z4145" s="58">
        <v>0</v>
      </c>
      <c r="AA4145" s="58">
        <v>0</v>
      </c>
      <c r="AB4145" s="58">
        <v>0</v>
      </c>
      <c r="AC4145" s="58" t="s">
        <v>91</v>
      </c>
    </row>
    <row r="4146" spans="1:29" x14ac:dyDescent="0.3">
      <c r="A4146" s="57">
        <v>6228224</v>
      </c>
      <c r="B4146" s="12" t="s">
        <v>4282</v>
      </c>
      <c r="C4146" s="58" t="s">
        <v>109</v>
      </c>
      <c r="D4146" s="58" t="s">
        <v>112</v>
      </c>
      <c r="E4146" s="58"/>
      <c r="F4146" s="58"/>
      <c r="G4146" s="58">
        <f>+IF(F4146&gt;K4146+100000,F4146-K4146,0)</f>
        <v>0</v>
      </c>
      <c r="H4146" s="58"/>
      <c r="I4146" s="58"/>
      <c r="J4146" s="58"/>
      <c r="K4146" s="58">
        <v>7894518</v>
      </c>
      <c r="L4146" s="12" t="s">
        <v>91</v>
      </c>
      <c r="M4146" s="12" t="s">
        <v>91</v>
      </c>
      <c r="N4146" s="12" t="s">
        <v>91</v>
      </c>
      <c r="O4146" s="12">
        <v>4</v>
      </c>
      <c r="P4146" s="12">
        <v>0</v>
      </c>
      <c r="Q4146" s="12">
        <v>0</v>
      </c>
      <c r="R4146" s="12">
        <v>76130</v>
      </c>
      <c r="S4146" s="59">
        <v>24.139726027397259</v>
      </c>
      <c r="T4146" s="59">
        <v>57.482191780821921</v>
      </c>
      <c r="U4146" s="12">
        <v>1</v>
      </c>
      <c r="V4146" s="12">
        <v>2</v>
      </c>
      <c r="W4146" s="12">
        <v>2</v>
      </c>
      <c r="X4146" s="12">
        <v>2</v>
      </c>
      <c r="Y4146" s="12">
        <v>2</v>
      </c>
      <c r="Z4146" s="58">
        <v>0</v>
      </c>
      <c r="AA4146" s="58">
        <v>0</v>
      </c>
      <c r="AB4146" s="58">
        <v>0</v>
      </c>
      <c r="AC4146" s="58" t="s">
        <v>91</v>
      </c>
    </row>
    <row r="4147" spans="1:29" x14ac:dyDescent="0.3">
      <c r="A4147" s="57">
        <v>40846048</v>
      </c>
      <c r="B4147" s="12" t="s">
        <v>4283</v>
      </c>
      <c r="C4147" s="58" t="s">
        <v>108</v>
      </c>
      <c r="D4147" s="58" t="s">
        <v>113</v>
      </c>
      <c r="E4147" s="58">
        <v>56457</v>
      </c>
      <c r="F4147" s="58">
        <v>1735620</v>
      </c>
      <c r="G4147" s="58">
        <f>+IF(F4147&gt;K4147+100000,F4147-K4147,0)</f>
        <v>0</v>
      </c>
      <c r="H4147" s="58">
        <v>165458</v>
      </c>
      <c r="I4147" s="58">
        <v>0</v>
      </c>
      <c r="J4147" s="58">
        <v>0</v>
      </c>
      <c r="K4147" s="58">
        <v>7903578</v>
      </c>
      <c r="L4147" s="12" t="s">
        <v>88</v>
      </c>
      <c r="M4147" s="12" t="s">
        <v>89</v>
      </c>
      <c r="N4147" s="12" t="s">
        <v>10</v>
      </c>
      <c r="O4147" s="12">
        <v>4</v>
      </c>
      <c r="P4147" s="12">
        <v>0</v>
      </c>
      <c r="Q4147" s="12">
        <v>0</v>
      </c>
      <c r="R4147" s="12">
        <v>76130</v>
      </c>
      <c r="S4147" s="59">
        <v>25.890410958904109</v>
      </c>
      <c r="T4147" s="59">
        <v>55.786301369863011</v>
      </c>
      <c r="U4147" s="12">
        <v>2</v>
      </c>
      <c r="V4147" s="12">
        <v>4</v>
      </c>
      <c r="W4147" s="12">
        <v>2</v>
      </c>
      <c r="X4147" s="12">
        <v>2</v>
      </c>
      <c r="Y4147" s="12">
        <v>2</v>
      </c>
      <c r="Z4147" s="58">
        <v>0</v>
      </c>
      <c r="AA4147" s="58">
        <v>0</v>
      </c>
      <c r="AB4147" s="58">
        <v>0</v>
      </c>
      <c r="AC4147" s="58" t="s">
        <v>91</v>
      </c>
    </row>
    <row r="4148" spans="1:29" x14ac:dyDescent="0.3">
      <c r="A4148" s="57">
        <v>66864400</v>
      </c>
      <c r="B4148" s="12" t="s">
        <v>4284</v>
      </c>
      <c r="C4148" s="58" t="s">
        <v>108</v>
      </c>
      <c r="D4148" s="58" t="s">
        <v>113</v>
      </c>
      <c r="E4148" s="58">
        <v>780920</v>
      </c>
      <c r="F4148" s="58">
        <v>3864261</v>
      </c>
      <c r="G4148" s="58">
        <f>+IF(F4148&gt;K4148+100000,F4148-K4148,0)</f>
        <v>0</v>
      </c>
      <c r="H4148" s="58">
        <v>113269</v>
      </c>
      <c r="I4148" s="58">
        <v>0</v>
      </c>
      <c r="J4148" s="58">
        <v>0</v>
      </c>
      <c r="K4148" s="58">
        <v>7932274</v>
      </c>
      <c r="L4148" s="12" t="s">
        <v>88</v>
      </c>
      <c r="M4148" s="12" t="s">
        <v>89</v>
      </c>
      <c r="N4148" s="12" t="s">
        <v>10</v>
      </c>
      <c r="O4148" s="12">
        <v>4</v>
      </c>
      <c r="P4148" s="12">
        <v>0</v>
      </c>
      <c r="Q4148" s="12">
        <v>0</v>
      </c>
      <c r="R4148" s="12">
        <v>76130</v>
      </c>
      <c r="S4148" s="59">
        <v>25.901369863013699</v>
      </c>
      <c r="T4148" s="59">
        <v>49.397260273972606</v>
      </c>
      <c r="U4148" s="12">
        <v>2</v>
      </c>
      <c r="V4148" s="12">
        <v>2</v>
      </c>
      <c r="W4148" s="12">
        <v>2</v>
      </c>
      <c r="X4148" s="12">
        <v>2</v>
      </c>
      <c r="Y4148" s="12">
        <v>3</v>
      </c>
      <c r="Z4148" s="58">
        <v>0</v>
      </c>
      <c r="AA4148" s="58">
        <v>0</v>
      </c>
      <c r="AB4148" s="58">
        <v>0</v>
      </c>
      <c r="AC4148" s="58" t="s">
        <v>91</v>
      </c>
    </row>
    <row r="4149" spans="1:29" x14ac:dyDescent="0.3">
      <c r="A4149" s="57">
        <v>44848084</v>
      </c>
      <c r="B4149" s="12" t="s">
        <v>4285</v>
      </c>
      <c r="C4149" s="58" t="s">
        <v>109</v>
      </c>
      <c r="D4149" s="58" t="s">
        <v>117</v>
      </c>
      <c r="E4149" s="58">
        <v>10240125</v>
      </c>
      <c r="F4149" s="58"/>
      <c r="G4149" s="58">
        <f>+IF(F4149&gt;K4149+100000,F4149-K4149,0)</f>
        <v>0</v>
      </c>
      <c r="H4149" s="58"/>
      <c r="I4149" s="58"/>
      <c r="J4149" s="58"/>
      <c r="K4149" s="58">
        <v>7962106</v>
      </c>
      <c r="L4149" s="12" t="s">
        <v>91</v>
      </c>
      <c r="M4149" s="12" t="s">
        <v>91</v>
      </c>
      <c r="N4149" s="12" t="s">
        <v>91</v>
      </c>
      <c r="O4149" s="12">
        <v>4</v>
      </c>
      <c r="P4149" s="12">
        <v>0</v>
      </c>
      <c r="Q4149" s="12">
        <v>0</v>
      </c>
      <c r="R4149" s="12">
        <v>76130</v>
      </c>
      <c r="S4149" s="59">
        <v>8.3369863013698637</v>
      </c>
      <c r="T4149" s="59">
        <v>48.972602739726028</v>
      </c>
      <c r="U4149" s="12">
        <v>2</v>
      </c>
      <c r="V4149" s="12">
        <v>5</v>
      </c>
      <c r="W4149" s="12">
        <v>3</v>
      </c>
      <c r="X4149" s="12">
        <v>7</v>
      </c>
      <c r="Y4149" s="12">
        <v>1</v>
      </c>
      <c r="Z4149" s="58">
        <v>0</v>
      </c>
      <c r="AA4149" s="58">
        <v>0</v>
      </c>
      <c r="AB4149" s="58">
        <v>0</v>
      </c>
      <c r="AC4149" s="58" t="s">
        <v>91</v>
      </c>
    </row>
    <row r="4150" spans="1:29" x14ac:dyDescent="0.3">
      <c r="A4150" s="57">
        <v>24248066</v>
      </c>
      <c r="B4150" s="12" t="s">
        <v>4286</v>
      </c>
      <c r="C4150" s="58" t="s">
        <v>109</v>
      </c>
      <c r="D4150" s="58" t="s">
        <v>117</v>
      </c>
      <c r="E4150" s="58">
        <v>13616026</v>
      </c>
      <c r="F4150" s="58"/>
      <c r="G4150" s="58">
        <f>+IF(F4150&gt;K4150+100000,F4150-K4150,0)</f>
        <v>0</v>
      </c>
      <c r="H4150" s="58"/>
      <c r="I4150" s="58"/>
      <c r="J4150" s="58"/>
      <c r="K4150" s="58">
        <v>7963083</v>
      </c>
      <c r="L4150" s="12" t="s">
        <v>91</v>
      </c>
      <c r="M4150" s="12" t="s">
        <v>91</v>
      </c>
      <c r="N4150" s="12" t="s">
        <v>91</v>
      </c>
      <c r="O4150" s="12">
        <v>4</v>
      </c>
      <c r="P4150" s="12">
        <v>0</v>
      </c>
      <c r="Q4150" s="12">
        <v>0</v>
      </c>
      <c r="R4150" s="12">
        <v>76001</v>
      </c>
      <c r="S4150" s="59">
        <v>8.8219178082191778</v>
      </c>
      <c r="T4150" s="59">
        <v>58.216438356164382</v>
      </c>
      <c r="U4150" s="12">
        <v>1</v>
      </c>
      <c r="V4150" s="12">
        <v>6</v>
      </c>
      <c r="W4150" s="12">
        <v>3</v>
      </c>
      <c r="X4150" s="12">
        <v>8</v>
      </c>
      <c r="Y4150" s="12">
        <v>2</v>
      </c>
      <c r="Z4150" s="58">
        <v>0</v>
      </c>
      <c r="AA4150" s="58">
        <v>0</v>
      </c>
      <c r="AB4150" s="58">
        <v>0</v>
      </c>
      <c r="AC4150" s="58" t="s">
        <v>91</v>
      </c>
    </row>
    <row r="4151" spans="1:29" x14ac:dyDescent="0.3">
      <c r="A4151" s="57">
        <v>24442846</v>
      </c>
      <c r="B4151" s="12" t="s">
        <v>4287</v>
      </c>
      <c r="C4151" s="58" t="s">
        <v>109</v>
      </c>
      <c r="D4151" s="58" t="s">
        <v>112</v>
      </c>
      <c r="E4151" s="58"/>
      <c r="F4151" s="58"/>
      <c r="G4151" s="58">
        <f>+IF(F4151&gt;K4151+100000,F4151-K4151,0)</f>
        <v>0</v>
      </c>
      <c r="H4151" s="58"/>
      <c r="I4151" s="58"/>
      <c r="J4151" s="58"/>
      <c r="K4151" s="58">
        <v>7980981</v>
      </c>
      <c r="L4151" s="12" t="s">
        <v>91</v>
      </c>
      <c r="M4151" s="12" t="s">
        <v>91</v>
      </c>
      <c r="N4151" s="12" t="s">
        <v>91</v>
      </c>
      <c r="O4151" s="12">
        <v>4</v>
      </c>
      <c r="P4151" s="12">
        <v>0</v>
      </c>
      <c r="Q4151" s="12">
        <v>0</v>
      </c>
      <c r="R4151" s="12">
        <v>76520</v>
      </c>
      <c r="S4151" s="59">
        <v>8.3835616438356162</v>
      </c>
      <c r="T4151" s="59">
        <v>40.161643835616438</v>
      </c>
      <c r="U4151" s="12">
        <v>2</v>
      </c>
      <c r="V4151" s="12">
        <v>5</v>
      </c>
      <c r="W4151" s="12">
        <v>3</v>
      </c>
      <c r="X4151" s="12">
        <v>6</v>
      </c>
      <c r="Y4151" s="12">
        <v>3</v>
      </c>
      <c r="Z4151" s="58">
        <v>0</v>
      </c>
      <c r="AA4151" s="58">
        <v>0</v>
      </c>
      <c r="AB4151" s="58">
        <v>0</v>
      </c>
      <c r="AC4151" s="58" t="s">
        <v>91</v>
      </c>
    </row>
    <row r="4152" spans="1:29" x14ac:dyDescent="0.3">
      <c r="A4152" s="57">
        <v>26600820</v>
      </c>
      <c r="B4152" s="12" t="s">
        <v>4288</v>
      </c>
      <c r="C4152" s="58" t="s">
        <v>108</v>
      </c>
      <c r="D4152" s="58" t="s">
        <v>117</v>
      </c>
      <c r="E4152" s="58">
        <v>4731864</v>
      </c>
      <c r="F4152" s="58">
        <v>338538</v>
      </c>
      <c r="G4152" s="58">
        <f>+IF(F4152&gt;K4152+100000,F4152-K4152,0)</f>
        <v>0</v>
      </c>
      <c r="H4152" s="58">
        <v>328840</v>
      </c>
      <c r="I4152" s="58">
        <v>0</v>
      </c>
      <c r="J4152" s="58">
        <v>0</v>
      </c>
      <c r="K4152" s="58">
        <v>7984313</v>
      </c>
      <c r="L4152" s="12" t="s">
        <v>88</v>
      </c>
      <c r="M4152" s="12" t="s">
        <v>89</v>
      </c>
      <c r="N4152" s="12" t="s">
        <v>10</v>
      </c>
      <c r="O4152" s="12">
        <v>4</v>
      </c>
      <c r="P4152" s="12">
        <v>0</v>
      </c>
      <c r="Q4152" s="12">
        <v>0</v>
      </c>
      <c r="R4152" s="12">
        <v>76130</v>
      </c>
      <c r="S4152" s="59">
        <v>8.419178082191781</v>
      </c>
      <c r="T4152" s="59">
        <v>58.175342465753424</v>
      </c>
      <c r="U4152" s="12">
        <v>1</v>
      </c>
      <c r="V4152" s="12">
        <v>5</v>
      </c>
      <c r="W4152" s="12">
        <v>4</v>
      </c>
      <c r="X4152" s="12">
        <v>6</v>
      </c>
      <c r="Y4152" s="12">
        <v>2</v>
      </c>
      <c r="Z4152" s="58">
        <v>0</v>
      </c>
      <c r="AA4152" s="58">
        <v>0</v>
      </c>
      <c r="AB4152" s="58">
        <v>0</v>
      </c>
      <c r="AC4152" s="58" t="s">
        <v>91</v>
      </c>
    </row>
    <row r="4153" spans="1:29" x14ac:dyDescent="0.3">
      <c r="A4153" s="57">
        <v>44602268</v>
      </c>
      <c r="B4153" s="12" t="s">
        <v>4289</v>
      </c>
      <c r="C4153" s="58" t="s">
        <v>109</v>
      </c>
      <c r="D4153" s="58" t="s">
        <v>112</v>
      </c>
      <c r="E4153" s="58">
        <v>661166</v>
      </c>
      <c r="F4153" s="58"/>
      <c r="G4153" s="58">
        <f>+IF(F4153&gt;K4153+100000,F4153-K4153,0)</f>
        <v>0</v>
      </c>
      <c r="H4153" s="58"/>
      <c r="I4153" s="58"/>
      <c r="J4153" s="58"/>
      <c r="K4153" s="58">
        <v>8038633</v>
      </c>
      <c r="L4153" s="12" t="s">
        <v>91</v>
      </c>
      <c r="M4153" s="12" t="s">
        <v>91</v>
      </c>
      <c r="N4153" s="12" t="s">
        <v>91</v>
      </c>
      <c r="O4153" s="12">
        <v>4</v>
      </c>
      <c r="P4153" s="12">
        <v>0</v>
      </c>
      <c r="Q4153" s="12">
        <v>0</v>
      </c>
      <c r="R4153" s="12">
        <v>5212</v>
      </c>
      <c r="S4153" s="59">
        <v>10.753424657534246</v>
      </c>
      <c r="T4153" s="59">
        <v>47.279452054794518</v>
      </c>
      <c r="U4153" s="12">
        <v>2</v>
      </c>
      <c r="V4153" s="12">
        <v>2</v>
      </c>
      <c r="W4153" s="12">
        <v>3</v>
      </c>
      <c r="X4153" s="12">
        <v>2</v>
      </c>
      <c r="Y4153" s="12">
        <v>1</v>
      </c>
      <c r="Z4153" s="58">
        <v>0</v>
      </c>
      <c r="AA4153" s="58">
        <v>0</v>
      </c>
      <c r="AB4153" s="58">
        <v>0</v>
      </c>
      <c r="AC4153" s="58" t="s">
        <v>91</v>
      </c>
    </row>
    <row r="4154" spans="1:29" x14ac:dyDescent="0.3">
      <c r="A4154" s="57">
        <v>44662084</v>
      </c>
      <c r="B4154" s="12" t="s">
        <v>4290</v>
      </c>
      <c r="C4154" s="58" t="s">
        <v>108</v>
      </c>
      <c r="D4154" s="58" t="s">
        <v>113</v>
      </c>
      <c r="E4154" s="58">
        <v>248530</v>
      </c>
      <c r="F4154" s="58">
        <v>4691421</v>
      </c>
      <c r="G4154" s="58">
        <f>+IF(F4154&gt;K4154+100000,F4154-K4154,0)</f>
        <v>0</v>
      </c>
      <c r="H4154" s="58">
        <v>311672</v>
      </c>
      <c r="I4154" s="58">
        <v>0</v>
      </c>
      <c r="J4154" s="58">
        <v>0</v>
      </c>
      <c r="K4154" s="58">
        <v>8055100</v>
      </c>
      <c r="L4154" s="12" t="s">
        <v>88</v>
      </c>
      <c r="M4154" s="12" t="s">
        <v>89</v>
      </c>
      <c r="N4154" s="12" t="s">
        <v>10</v>
      </c>
      <c r="O4154" s="12">
        <v>4</v>
      </c>
      <c r="P4154" s="12">
        <v>0</v>
      </c>
      <c r="Q4154" s="12">
        <v>0</v>
      </c>
      <c r="R4154" s="12">
        <v>19001</v>
      </c>
      <c r="S4154" s="59">
        <v>15.446575342465753</v>
      </c>
      <c r="T4154" s="59">
        <v>49.734246575342468</v>
      </c>
      <c r="U4154" s="12">
        <v>2</v>
      </c>
      <c r="V4154" s="12">
        <v>2</v>
      </c>
      <c r="W4154" s="12">
        <v>3</v>
      </c>
      <c r="X4154" s="12">
        <v>2</v>
      </c>
      <c r="Y4154" s="12">
        <v>2</v>
      </c>
      <c r="Z4154" s="58">
        <v>0</v>
      </c>
      <c r="AA4154" s="58">
        <v>0</v>
      </c>
      <c r="AB4154" s="58">
        <v>0</v>
      </c>
      <c r="AC4154" s="58" t="s">
        <v>91</v>
      </c>
    </row>
    <row r="4155" spans="1:29" x14ac:dyDescent="0.3">
      <c r="A4155" s="57">
        <v>44820422</v>
      </c>
      <c r="B4155" s="12" t="s">
        <v>4291</v>
      </c>
      <c r="C4155" s="58" t="s">
        <v>108</v>
      </c>
      <c r="D4155" s="58" t="s">
        <v>113</v>
      </c>
      <c r="E4155" s="58">
        <v>313614</v>
      </c>
      <c r="F4155" s="58">
        <v>3628567</v>
      </c>
      <c r="G4155" s="58">
        <f>+IF(F4155&gt;K4155+100000,F4155-K4155,0)</f>
        <v>0</v>
      </c>
      <c r="H4155" s="58">
        <v>201038</v>
      </c>
      <c r="I4155" s="58">
        <v>0</v>
      </c>
      <c r="J4155" s="58">
        <v>0</v>
      </c>
      <c r="K4155" s="58">
        <v>8058633</v>
      </c>
      <c r="L4155" s="12" t="s">
        <v>88</v>
      </c>
      <c r="M4155" s="12" t="s">
        <v>89</v>
      </c>
      <c r="N4155" s="12" t="s">
        <v>10</v>
      </c>
      <c r="O4155" s="12">
        <v>4</v>
      </c>
      <c r="P4155" s="12">
        <v>0</v>
      </c>
      <c r="Q4155" s="12">
        <v>0</v>
      </c>
      <c r="R4155" s="12">
        <v>5631</v>
      </c>
      <c r="S4155" s="59">
        <v>10.753424657534246</v>
      </c>
      <c r="T4155" s="59">
        <v>46.868493150684934</v>
      </c>
      <c r="U4155" s="12">
        <v>2</v>
      </c>
      <c r="V4155" s="12">
        <v>2</v>
      </c>
      <c r="W4155" s="12">
        <v>2</v>
      </c>
      <c r="X4155" s="12">
        <v>2</v>
      </c>
      <c r="Y4155" s="12">
        <v>1</v>
      </c>
      <c r="Z4155" s="58">
        <v>0</v>
      </c>
      <c r="AA4155" s="58">
        <v>0</v>
      </c>
      <c r="AB4155" s="58">
        <v>0</v>
      </c>
      <c r="AC4155" s="58" t="s">
        <v>91</v>
      </c>
    </row>
    <row r="4156" spans="1:29" x14ac:dyDescent="0.3">
      <c r="A4156" s="57">
        <v>26826604</v>
      </c>
      <c r="B4156" s="12" t="s">
        <v>4292</v>
      </c>
      <c r="C4156" s="58" t="s">
        <v>108</v>
      </c>
      <c r="D4156" s="58" t="s">
        <v>113</v>
      </c>
      <c r="E4156" s="58"/>
      <c r="F4156" s="58">
        <v>6690505</v>
      </c>
      <c r="G4156" s="58">
        <f>+IF(F4156&gt;K4156+100000,F4156-K4156,0)</f>
        <v>0</v>
      </c>
      <c r="H4156" s="58">
        <v>168406</v>
      </c>
      <c r="I4156" s="58">
        <v>0</v>
      </c>
      <c r="J4156" s="58">
        <v>0</v>
      </c>
      <c r="K4156" s="58">
        <v>8092967</v>
      </c>
      <c r="L4156" s="12" t="s">
        <v>88</v>
      </c>
      <c r="M4156" s="12" t="s">
        <v>89</v>
      </c>
      <c r="N4156" s="12" t="s">
        <v>10</v>
      </c>
      <c r="O4156" s="12">
        <v>4</v>
      </c>
      <c r="P4156" s="12">
        <v>0</v>
      </c>
      <c r="Q4156" s="12">
        <v>0</v>
      </c>
      <c r="R4156" s="12">
        <v>76001</v>
      </c>
      <c r="S4156" s="59">
        <v>10.915068493150685</v>
      </c>
      <c r="T4156" s="59">
        <v>56.506849315068493</v>
      </c>
      <c r="U4156" s="12">
        <v>1</v>
      </c>
      <c r="V4156" s="12">
        <v>5</v>
      </c>
      <c r="W4156" s="12">
        <v>3</v>
      </c>
      <c r="X4156" s="12">
        <v>2</v>
      </c>
      <c r="Y4156" s="12">
        <v>2</v>
      </c>
      <c r="Z4156" s="58">
        <v>0</v>
      </c>
      <c r="AA4156" s="58">
        <v>0</v>
      </c>
      <c r="AB4156" s="58">
        <v>0</v>
      </c>
      <c r="AC4156" s="58" t="s">
        <v>91</v>
      </c>
    </row>
    <row r="4157" spans="1:29" x14ac:dyDescent="0.3">
      <c r="A4157" s="57">
        <v>4208606</v>
      </c>
      <c r="B4157" s="12" t="s">
        <v>4293</v>
      </c>
      <c r="C4157" s="58" t="s">
        <v>108</v>
      </c>
      <c r="D4157" s="58" t="s">
        <v>113</v>
      </c>
      <c r="E4157" s="58"/>
      <c r="F4157" s="58">
        <v>296984</v>
      </c>
      <c r="G4157" s="58">
        <f>+IF(F4157&gt;K4157+100000,F4157-K4157,0)</f>
        <v>0</v>
      </c>
      <c r="H4157" s="58">
        <v>50892</v>
      </c>
      <c r="I4157" s="58">
        <v>0</v>
      </c>
      <c r="J4157" s="58">
        <v>0</v>
      </c>
      <c r="K4157" s="58">
        <v>8109651</v>
      </c>
      <c r="L4157" s="12" t="s">
        <v>88</v>
      </c>
      <c r="M4157" s="12" t="s">
        <v>89</v>
      </c>
      <c r="N4157" s="12" t="s">
        <v>10</v>
      </c>
      <c r="O4157" s="12">
        <v>4</v>
      </c>
      <c r="P4157" s="12">
        <v>0</v>
      </c>
      <c r="Q4157" s="12">
        <v>0</v>
      </c>
      <c r="R4157" s="12">
        <v>76130</v>
      </c>
      <c r="S4157" s="59">
        <v>25.926027397260274</v>
      </c>
      <c r="T4157" s="59">
        <v>48.136986301369866</v>
      </c>
      <c r="U4157" s="12">
        <v>1</v>
      </c>
      <c r="V4157" s="12">
        <v>1</v>
      </c>
      <c r="W4157" s="12">
        <v>1</v>
      </c>
      <c r="X4157" s="12">
        <v>2</v>
      </c>
      <c r="Y4157" s="12">
        <v>1</v>
      </c>
      <c r="Z4157" s="58">
        <v>0</v>
      </c>
      <c r="AA4157" s="58">
        <v>0</v>
      </c>
      <c r="AB4157" s="58">
        <v>0</v>
      </c>
      <c r="AC4157" s="58" t="s">
        <v>91</v>
      </c>
    </row>
    <row r="4158" spans="1:29" x14ac:dyDescent="0.3">
      <c r="A4158" s="57">
        <v>6228006</v>
      </c>
      <c r="B4158" s="12" t="s">
        <v>4294</v>
      </c>
      <c r="C4158" s="58" t="s">
        <v>108</v>
      </c>
      <c r="D4158" s="58" t="s">
        <v>113</v>
      </c>
      <c r="E4158" s="58"/>
      <c r="F4158" s="58">
        <v>398438</v>
      </c>
      <c r="G4158" s="58">
        <f>+IF(F4158&gt;K4158+100000,F4158-K4158,0)</f>
        <v>0</v>
      </c>
      <c r="H4158" s="58">
        <v>89670</v>
      </c>
      <c r="I4158" s="58">
        <v>0</v>
      </c>
      <c r="J4158" s="58">
        <v>0</v>
      </c>
      <c r="K4158" s="58">
        <v>8113514</v>
      </c>
      <c r="L4158" s="12" t="s">
        <v>88</v>
      </c>
      <c r="M4158" s="12" t="s">
        <v>89</v>
      </c>
      <c r="N4158" s="12" t="s">
        <v>10</v>
      </c>
      <c r="O4158" s="12">
        <v>4</v>
      </c>
      <c r="P4158" s="12">
        <v>0</v>
      </c>
      <c r="Q4158" s="12">
        <v>0</v>
      </c>
      <c r="R4158" s="12">
        <v>76130</v>
      </c>
      <c r="S4158" s="59">
        <v>16.775342465753425</v>
      </c>
      <c r="T4158" s="59">
        <v>57.671232876712331</v>
      </c>
      <c r="U4158" s="12">
        <v>1</v>
      </c>
      <c r="V4158" s="12">
        <v>2</v>
      </c>
      <c r="W4158" s="12">
        <v>1</v>
      </c>
      <c r="X4158" s="12">
        <v>2</v>
      </c>
      <c r="Y4158" s="12">
        <v>2</v>
      </c>
      <c r="Z4158" s="58">
        <v>0</v>
      </c>
      <c r="AA4158" s="58">
        <v>0</v>
      </c>
      <c r="AB4158" s="58">
        <v>0</v>
      </c>
      <c r="AC4158" s="58" t="s">
        <v>91</v>
      </c>
    </row>
    <row r="4159" spans="1:29" x14ac:dyDescent="0.3">
      <c r="A4159" s="57">
        <v>4640440</v>
      </c>
      <c r="B4159" s="12" t="s">
        <v>4295</v>
      </c>
      <c r="C4159" s="58" t="s">
        <v>108</v>
      </c>
      <c r="D4159" s="58" t="s">
        <v>113</v>
      </c>
      <c r="E4159" s="58">
        <v>708304</v>
      </c>
      <c r="F4159" s="58">
        <v>3937876</v>
      </c>
      <c r="G4159" s="58">
        <f>+IF(F4159&gt;K4159+100000,F4159-K4159,0)</f>
        <v>0</v>
      </c>
      <c r="H4159" s="58">
        <v>188129</v>
      </c>
      <c r="I4159" s="58">
        <v>0</v>
      </c>
      <c r="J4159" s="58">
        <v>0</v>
      </c>
      <c r="K4159" s="58">
        <v>8118303</v>
      </c>
      <c r="L4159" s="12" t="s">
        <v>88</v>
      </c>
      <c r="M4159" s="12" t="s">
        <v>89</v>
      </c>
      <c r="N4159" s="12" t="s">
        <v>10</v>
      </c>
      <c r="O4159" s="12">
        <v>4</v>
      </c>
      <c r="P4159" s="12">
        <v>0</v>
      </c>
      <c r="Q4159" s="12">
        <v>0</v>
      </c>
      <c r="R4159" s="12">
        <v>66170</v>
      </c>
      <c r="S4159" s="59">
        <v>11.715068493150685</v>
      </c>
      <c r="T4159" s="59">
        <v>36.610958904109587</v>
      </c>
      <c r="U4159" s="12">
        <v>1</v>
      </c>
      <c r="V4159" s="12">
        <v>2</v>
      </c>
      <c r="W4159" s="12">
        <v>2</v>
      </c>
      <c r="X4159" s="12">
        <v>2</v>
      </c>
      <c r="Y4159" s="12">
        <v>1</v>
      </c>
      <c r="Z4159" s="58">
        <v>0</v>
      </c>
      <c r="AA4159" s="58">
        <v>0</v>
      </c>
      <c r="AB4159" s="58">
        <v>0</v>
      </c>
      <c r="AC4159" s="58" t="s">
        <v>91</v>
      </c>
    </row>
    <row r="4160" spans="1:29" x14ac:dyDescent="0.3">
      <c r="A4160" s="57">
        <v>4462068</v>
      </c>
      <c r="B4160" s="12" t="s">
        <v>4296</v>
      </c>
      <c r="C4160" s="58" t="s">
        <v>108</v>
      </c>
      <c r="D4160" s="58" t="s">
        <v>113</v>
      </c>
      <c r="E4160" s="58"/>
      <c r="F4160" s="58">
        <v>5141730</v>
      </c>
      <c r="G4160" s="58">
        <f>+IF(F4160&gt;K4160+100000,F4160-K4160,0)</f>
        <v>0</v>
      </c>
      <c r="H4160" s="58">
        <v>287346</v>
      </c>
      <c r="I4160" s="58">
        <v>0</v>
      </c>
      <c r="J4160" s="58">
        <v>3000000</v>
      </c>
      <c r="K4160" s="58">
        <v>8120921</v>
      </c>
      <c r="L4160" s="12" t="s">
        <v>87</v>
      </c>
      <c r="M4160" s="12" t="s">
        <v>89</v>
      </c>
      <c r="N4160" s="12" t="s">
        <v>10</v>
      </c>
      <c r="O4160" s="12">
        <v>4</v>
      </c>
      <c r="P4160" s="12">
        <v>0</v>
      </c>
      <c r="Q4160" s="12">
        <v>0</v>
      </c>
      <c r="R4160" s="12">
        <v>76130</v>
      </c>
      <c r="S4160" s="59">
        <v>17.235616438356164</v>
      </c>
      <c r="T4160" s="59">
        <v>49.019178082191779</v>
      </c>
      <c r="U4160" s="12">
        <v>1</v>
      </c>
      <c r="V4160" s="12">
        <v>2</v>
      </c>
      <c r="W4160" s="12">
        <v>2</v>
      </c>
      <c r="X4160" s="12">
        <v>2</v>
      </c>
      <c r="Y4160" s="12">
        <v>1</v>
      </c>
      <c r="Z4160" s="58">
        <v>0</v>
      </c>
      <c r="AA4160" s="58">
        <v>0</v>
      </c>
      <c r="AB4160" s="58">
        <v>0</v>
      </c>
      <c r="AC4160" s="58" t="s">
        <v>91</v>
      </c>
    </row>
    <row r="4161" spans="1:29" x14ac:dyDescent="0.3">
      <c r="A4161" s="57">
        <v>42202660</v>
      </c>
      <c r="B4161" s="12" t="s">
        <v>4297</v>
      </c>
      <c r="C4161" s="58" t="s">
        <v>109</v>
      </c>
      <c r="D4161" s="58" t="s">
        <v>112</v>
      </c>
      <c r="E4161" s="58">
        <v>914010</v>
      </c>
      <c r="F4161" s="58"/>
      <c r="G4161" s="58">
        <f>+IF(F4161&gt;K4161+100000,F4161-K4161,0)</f>
        <v>0</v>
      </c>
      <c r="H4161" s="58"/>
      <c r="I4161" s="58"/>
      <c r="J4161" s="58"/>
      <c r="K4161" s="58">
        <v>8137579</v>
      </c>
      <c r="L4161" s="12" t="s">
        <v>91</v>
      </c>
      <c r="M4161" s="12" t="s">
        <v>91</v>
      </c>
      <c r="N4161" s="12" t="s">
        <v>91</v>
      </c>
      <c r="O4161" s="12">
        <v>4</v>
      </c>
      <c r="P4161" s="12">
        <v>0</v>
      </c>
      <c r="Q4161" s="12">
        <v>0</v>
      </c>
      <c r="R4161" s="12">
        <v>76834</v>
      </c>
      <c r="S4161" s="59">
        <v>12.136986301369863</v>
      </c>
      <c r="T4161" s="59">
        <v>57.315068493150683</v>
      </c>
      <c r="U4161" s="12">
        <v>2</v>
      </c>
      <c r="V4161" s="12">
        <v>4</v>
      </c>
      <c r="W4161" s="12">
        <v>3</v>
      </c>
      <c r="X4161" s="12">
        <v>3</v>
      </c>
      <c r="Y4161" s="12">
        <v>1</v>
      </c>
      <c r="Z4161" s="58">
        <v>0</v>
      </c>
      <c r="AA4161" s="58">
        <v>0</v>
      </c>
      <c r="AB4161" s="58">
        <v>0</v>
      </c>
      <c r="AC4161" s="58" t="s">
        <v>91</v>
      </c>
    </row>
    <row r="4162" spans="1:29" x14ac:dyDescent="0.3">
      <c r="A4162" s="57">
        <v>20666202</v>
      </c>
      <c r="B4162" s="12" t="s">
        <v>4298</v>
      </c>
      <c r="C4162" s="58" t="s">
        <v>108</v>
      </c>
      <c r="D4162" s="58" t="s">
        <v>113</v>
      </c>
      <c r="E4162" s="58">
        <v>1222304</v>
      </c>
      <c r="F4162" s="58">
        <v>4683857</v>
      </c>
      <c r="G4162" s="58">
        <f>+IF(F4162&gt;K4162+100000,F4162-K4162,0)</f>
        <v>0</v>
      </c>
      <c r="H4162" s="58">
        <v>401925</v>
      </c>
      <c r="I4162" s="58">
        <v>0</v>
      </c>
      <c r="J4162" s="58">
        <v>0</v>
      </c>
      <c r="K4162" s="58">
        <v>8316512</v>
      </c>
      <c r="L4162" s="12" t="s">
        <v>88</v>
      </c>
      <c r="M4162" s="12" t="s">
        <v>89</v>
      </c>
      <c r="N4162" s="12" t="s">
        <v>10</v>
      </c>
      <c r="O4162" s="12">
        <v>4</v>
      </c>
      <c r="P4162" s="12">
        <v>0</v>
      </c>
      <c r="Q4162" s="12">
        <v>0</v>
      </c>
      <c r="R4162" s="12">
        <v>76001</v>
      </c>
      <c r="S4162" s="59">
        <v>11.213698630136987</v>
      </c>
      <c r="T4162" s="59">
        <v>42.454794520547942</v>
      </c>
      <c r="U4162" s="12">
        <v>2</v>
      </c>
      <c r="V4162" s="12">
        <v>4</v>
      </c>
      <c r="W4162" s="12">
        <v>2</v>
      </c>
      <c r="X4162" s="12">
        <v>2</v>
      </c>
      <c r="Y4162" s="12">
        <v>2</v>
      </c>
      <c r="Z4162" s="58">
        <v>0</v>
      </c>
      <c r="AA4162" s="58">
        <v>0</v>
      </c>
      <c r="AB4162" s="58">
        <v>0</v>
      </c>
      <c r="AC4162" s="58" t="s">
        <v>91</v>
      </c>
    </row>
    <row r="4163" spans="1:29" x14ac:dyDescent="0.3">
      <c r="A4163" s="57">
        <v>66848842</v>
      </c>
      <c r="B4163" s="12" t="s">
        <v>4299</v>
      </c>
      <c r="C4163" s="58" t="s">
        <v>108</v>
      </c>
      <c r="D4163" s="58" t="s">
        <v>29</v>
      </c>
      <c r="E4163" s="58">
        <v>2718586</v>
      </c>
      <c r="F4163" s="58">
        <v>8697336</v>
      </c>
      <c r="G4163" s="58">
        <f>+IF(F4163&gt;K4163+100000,F4163-K4163,0)</f>
        <v>329865</v>
      </c>
      <c r="H4163" s="58">
        <v>336290</v>
      </c>
      <c r="I4163" s="58">
        <v>0</v>
      </c>
      <c r="J4163" s="58">
        <v>8869593</v>
      </c>
      <c r="K4163" s="58">
        <v>8367471</v>
      </c>
      <c r="L4163" s="12" t="s">
        <v>87</v>
      </c>
      <c r="M4163" s="12" t="s">
        <v>89</v>
      </c>
      <c r="N4163" s="12" t="s">
        <v>10</v>
      </c>
      <c r="O4163" s="12">
        <v>4</v>
      </c>
      <c r="P4163" s="12">
        <v>0</v>
      </c>
      <c r="Q4163" s="12">
        <v>0</v>
      </c>
      <c r="R4163" s="12">
        <v>76001</v>
      </c>
      <c r="S4163" s="59">
        <v>11.24931506849315</v>
      </c>
      <c r="T4163" s="59">
        <v>49.493150684931507</v>
      </c>
      <c r="U4163" s="12">
        <v>2</v>
      </c>
      <c r="V4163" s="12">
        <v>5</v>
      </c>
      <c r="W4163" s="12">
        <v>3</v>
      </c>
      <c r="X4163" s="12">
        <v>3</v>
      </c>
      <c r="Y4163" s="12">
        <v>4</v>
      </c>
      <c r="Z4163" s="58">
        <v>0</v>
      </c>
      <c r="AA4163" s="58">
        <v>0</v>
      </c>
      <c r="AB4163" s="58">
        <v>0</v>
      </c>
      <c r="AC4163" s="58" t="s">
        <v>91</v>
      </c>
    </row>
    <row r="4164" spans="1:29" x14ac:dyDescent="0.3">
      <c r="A4164" s="57">
        <v>4460604</v>
      </c>
      <c r="B4164" s="12" t="s">
        <v>4300</v>
      </c>
      <c r="C4164" s="58" t="s">
        <v>106</v>
      </c>
      <c r="D4164" s="58" t="s">
        <v>30</v>
      </c>
      <c r="E4164" s="58"/>
      <c r="F4164" s="58">
        <v>17814492</v>
      </c>
      <c r="G4164" s="58">
        <f>+IF(F4164&gt;K4164+100000,F4164-K4164,0)</f>
        <v>9402681</v>
      </c>
      <c r="H4164" s="58">
        <v>598946</v>
      </c>
      <c r="I4164" s="58">
        <v>0</v>
      </c>
      <c r="J4164" s="58">
        <v>14846094</v>
      </c>
      <c r="K4164" s="58">
        <v>8411811</v>
      </c>
      <c r="L4164" s="12" t="s">
        <v>87</v>
      </c>
      <c r="M4164" s="12" t="s">
        <v>89</v>
      </c>
      <c r="N4164" s="12" t="s">
        <v>10</v>
      </c>
      <c r="O4164" s="12">
        <v>4</v>
      </c>
      <c r="P4164" s="12">
        <v>0</v>
      </c>
      <c r="Q4164" s="12">
        <v>0</v>
      </c>
      <c r="R4164" s="12">
        <v>76001</v>
      </c>
      <c r="S4164" s="59">
        <v>12.416438356164383</v>
      </c>
      <c r="T4164" s="59">
        <v>41.953424657534249</v>
      </c>
      <c r="U4164" s="12">
        <v>1</v>
      </c>
      <c r="V4164" s="12">
        <v>0</v>
      </c>
      <c r="W4164" s="12">
        <v>1</v>
      </c>
      <c r="X4164" s="12">
        <v>2</v>
      </c>
      <c r="Y4164" s="12">
        <v>1</v>
      </c>
      <c r="Z4164" s="58">
        <v>0</v>
      </c>
      <c r="AA4164" s="58">
        <v>0</v>
      </c>
      <c r="AB4164" s="58">
        <v>0</v>
      </c>
      <c r="AC4164" s="58" t="s">
        <v>91</v>
      </c>
    </row>
    <row r="4165" spans="1:29" x14ac:dyDescent="0.3">
      <c r="A4165" s="57">
        <v>2280240</v>
      </c>
      <c r="B4165" s="12" t="s">
        <v>4301</v>
      </c>
      <c r="C4165" s="58" t="s">
        <v>109</v>
      </c>
      <c r="D4165" s="58" t="s">
        <v>112</v>
      </c>
      <c r="E4165" s="58"/>
      <c r="F4165" s="58"/>
      <c r="G4165" s="58">
        <f>+IF(F4165&gt;K4165+100000,F4165-K4165,0)</f>
        <v>0</v>
      </c>
      <c r="H4165" s="58"/>
      <c r="I4165" s="58"/>
      <c r="J4165" s="58"/>
      <c r="K4165" s="58">
        <v>8434490</v>
      </c>
      <c r="L4165" s="12" t="s">
        <v>91</v>
      </c>
      <c r="M4165" s="12" t="s">
        <v>91</v>
      </c>
      <c r="N4165" s="12" t="s">
        <v>91</v>
      </c>
      <c r="O4165" s="12">
        <v>4</v>
      </c>
      <c r="P4165" s="12">
        <v>0</v>
      </c>
      <c r="Q4165" s="12">
        <v>0</v>
      </c>
      <c r="R4165" s="12">
        <v>13052</v>
      </c>
      <c r="S4165" s="59">
        <v>9.7178082191780817</v>
      </c>
      <c r="T4165" s="59">
        <v>47.268493150684932</v>
      </c>
      <c r="U4165" s="12">
        <v>1</v>
      </c>
      <c r="V4165" s="12">
        <v>1</v>
      </c>
      <c r="W4165" s="12">
        <v>3</v>
      </c>
      <c r="X4165" s="12">
        <v>2</v>
      </c>
      <c r="Y4165" s="12">
        <v>1</v>
      </c>
      <c r="Z4165" s="58">
        <v>0</v>
      </c>
      <c r="AA4165" s="58">
        <v>0</v>
      </c>
      <c r="AB4165" s="58">
        <v>0</v>
      </c>
      <c r="AC4165" s="58" t="s">
        <v>91</v>
      </c>
    </row>
    <row r="4166" spans="1:29" x14ac:dyDescent="0.3">
      <c r="A4166" s="57">
        <v>2200888826</v>
      </c>
      <c r="B4166" s="12" t="s">
        <v>4302</v>
      </c>
      <c r="C4166" s="58" t="s">
        <v>109</v>
      </c>
      <c r="D4166" s="58" t="s">
        <v>112</v>
      </c>
      <c r="E4166" s="58">
        <v>1995500</v>
      </c>
      <c r="F4166" s="58"/>
      <c r="G4166" s="58">
        <f>+IF(F4166&gt;K4166+100000,F4166-K4166,0)</f>
        <v>0</v>
      </c>
      <c r="H4166" s="58"/>
      <c r="I4166" s="58"/>
      <c r="J4166" s="58"/>
      <c r="K4166" s="58">
        <v>8452677</v>
      </c>
      <c r="L4166" s="12" t="s">
        <v>91</v>
      </c>
      <c r="M4166" s="12" t="s">
        <v>91</v>
      </c>
      <c r="N4166" s="12" t="s">
        <v>91</v>
      </c>
      <c r="O4166" s="12">
        <v>4</v>
      </c>
      <c r="P4166" s="12">
        <v>0</v>
      </c>
      <c r="Q4166" s="12">
        <v>0</v>
      </c>
      <c r="R4166" s="12">
        <v>68615</v>
      </c>
      <c r="S4166" s="59">
        <v>0.67123287671232879</v>
      </c>
      <c r="T4166" s="59">
        <v>35.109589041095887</v>
      </c>
      <c r="U4166" s="12">
        <v>1</v>
      </c>
      <c r="V4166" s="12">
        <v>2</v>
      </c>
      <c r="W4166" s="12">
        <v>3</v>
      </c>
      <c r="X4166" s="12">
        <v>2</v>
      </c>
      <c r="Y4166" s="12">
        <v>2</v>
      </c>
      <c r="Z4166" s="58">
        <v>0</v>
      </c>
      <c r="AA4166" s="58">
        <v>0</v>
      </c>
      <c r="AB4166" s="58">
        <v>0</v>
      </c>
      <c r="AC4166" s="58" t="s">
        <v>91</v>
      </c>
    </row>
    <row r="4167" spans="1:29" x14ac:dyDescent="0.3">
      <c r="A4167" s="57">
        <v>42008888</v>
      </c>
      <c r="B4167" s="12" t="s">
        <v>4304</v>
      </c>
      <c r="C4167" s="58" t="s">
        <v>108</v>
      </c>
      <c r="D4167" s="58" t="s">
        <v>113</v>
      </c>
      <c r="E4167" s="58">
        <v>1344817</v>
      </c>
      <c r="F4167" s="58">
        <v>6125945</v>
      </c>
      <c r="G4167" s="58">
        <f>+IF(F4167&gt;K4167+100000,F4167-K4167,0)</f>
        <v>0</v>
      </c>
      <c r="H4167" s="58">
        <v>201367</v>
      </c>
      <c r="I4167" s="58">
        <v>0</v>
      </c>
      <c r="J4167" s="58">
        <v>0</v>
      </c>
      <c r="K4167" s="58">
        <v>8490336</v>
      </c>
      <c r="L4167" s="12" t="s">
        <v>88</v>
      </c>
      <c r="M4167" s="12" t="s">
        <v>89</v>
      </c>
      <c r="N4167" s="12" t="s">
        <v>10</v>
      </c>
      <c r="O4167" s="12">
        <v>4</v>
      </c>
      <c r="P4167" s="12">
        <v>0</v>
      </c>
      <c r="Q4167" s="12">
        <v>0</v>
      </c>
      <c r="R4167" s="12">
        <v>76001</v>
      </c>
      <c r="S4167" s="59">
        <v>16.416438356164385</v>
      </c>
      <c r="T4167" s="59">
        <v>41.939726027397263</v>
      </c>
      <c r="U4167" s="12">
        <v>2</v>
      </c>
      <c r="V4167" s="12">
        <v>2</v>
      </c>
      <c r="W4167" s="12">
        <v>3</v>
      </c>
      <c r="X4167" s="12">
        <v>2</v>
      </c>
      <c r="Y4167" s="12">
        <v>2</v>
      </c>
      <c r="Z4167" s="58">
        <v>0</v>
      </c>
      <c r="AA4167" s="58">
        <v>0</v>
      </c>
      <c r="AB4167" s="58">
        <v>0</v>
      </c>
      <c r="AC4167" s="58" t="s">
        <v>91</v>
      </c>
    </row>
    <row r="4168" spans="1:29" x14ac:dyDescent="0.3">
      <c r="A4168" s="57">
        <v>66080226</v>
      </c>
      <c r="B4168" s="12" t="s">
        <v>4305</v>
      </c>
      <c r="C4168" s="58" t="s">
        <v>108</v>
      </c>
      <c r="D4168" s="58" t="s">
        <v>113</v>
      </c>
      <c r="E4168" s="58">
        <v>255809</v>
      </c>
      <c r="F4168" s="58">
        <v>4913723</v>
      </c>
      <c r="G4168" s="58">
        <f>+IF(F4168&gt;K4168+100000,F4168-K4168,0)</f>
        <v>0</v>
      </c>
      <c r="H4168" s="58">
        <v>195767</v>
      </c>
      <c r="I4168" s="58">
        <v>0</v>
      </c>
      <c r="J4168" s="58">
        <v>0</v>
      </c>
      <c r="K4168" s="58">
        <v>8502848</v>
      </c>
      <c r="L4168" s="12" t="s">
        <v>88</v>
      </c>
      <c r="M4168" s="12" t="s">
        <v>89</v>
      </c>
      <c r="N4168" s="12" t="s">
        <v>10</v>
      </c>
      <c r="O4168" s="12">
        <v>4</v>
      </c>
      <c r="P4168" s="12">
        <v>0</v>
      </c>
      <c r="Q4168" s="12">
        <v>0</v>
      </c>
      <c r="R4168" s="12">
        <v>76001</v>
      </c>
      <c r="S4168" s="59">
        <v>5.5835616438356164</v>
      </c>
      <c r="T4168" s="59">
        <v>39.745205479452054</v>
      </c>
      <c r="U4168" s="12">
        <v>1</v>
      </c>
      <c r="V4168" s="12">
        <v>0</v>
      </c>
      <c r="W4168" s="12">
        <v>1</v>
      </c>
      <c r="X4168" s="12">
        <v>2</v>
      </c>
      <c r="Y4168" s="12">
        <v>1</v>
      </c>
      <c r="Z4168" s="58">
        <v>0</v>
      </c>
      <c r="AA4168" s="58">
        <v>0</v>
      </c>
      <c r="AB4168" s="58">
        <v>0</v>
      </c>
      <c r="AC4168" s="58" t="s">
        <v>91</v>
      </c>
    </row>
    <row r="4169" spans="1:29" x14ac:dyDescent="0.3">
      <c r="A4169" s="57">
        <v>4822842</v>
      </c>
      <c r="B4169" s="12" t="s">
        <v>4306</v>
      </c>
      <c r="C4169" s="58" t="s">
        <v>108</v>
      </c>
      <c r="D4169" s="58" t="s">
        <v>113</v>
      </c>
      <c r="E4169" s="58"/>
      <c r="F4169" s="58">
        <v>6571661</v>
      </c>
      <c r="G4169" s="58">
        <f>+IF(F4169&gt;K4169+100000,F4169-K4169,0)</f>
        <v>0</v>
      </c>
      <c r="H4169" s="58">
        <v>159986</v>
      </c>
      <c r="I4169" s="58">
        <v>0</v>
      </c>
      <c r="J4169" s="58">
        <v>0</v>
      </c>
      <c r="K4169" s="58">
        <v>8554034</v>
      </c>
      <c r="L4169" s="12" t="s">
        <v>88</v>
      </c>
      <c r="M4169" s="12" t="s">
        <v>89</v>
      </c>
      <c r="N4169" s="12" t="s">
        <v>10</v>
      </c>
      <c r="O4169" s="12">
        <v>4</v>
      </c>
      <c r="P4169" s="12">
        <v>0</v>
      </c>
      <c r="Q4169" s="12">
        <v>0</v>
      </c>
      <c r="R4169" s="12">
        <v>76130</v>
      </c>
      <c r="S4169" s="59">
        <v>23.972602739726028</v>
      </c>
      <c r="T4169" s="59">
        <v>41.939726027397263</v>
      </c>
      <c r="U4169" s="12">
        <v>1</v>
      </c>
      <c r="V4169" s="12">
        <v>2</v>
      </c>
      <c r="W4169" s="12">
        <v>2</v>
      </c>
      <c r="X4169" s="12">
        <v>2</v>
      </c>
      <c r="Y4169" s="12">
        <v>4</v>
      </c>
      <c r="Z4169" s="58">
        <v>0</v>
      </c>
      <c r="AA4169" s="58">
        <v>0</v>
      </c>
      <c r="AB4169" s="58">
        <v>0</v>
      </c>
      <c r="AC4169" s="58" t="s">
        <v>91</v>
      </c>
    </row>
    <row r="4170" spans="1:29" x14ac:dyDescent="0.3">
      <c r="A4170" s="57">
        <v>4488220</v>
      </c>
      <c r="B4170" s="12" t="s">
        <v>4307</v>
      </c>
      <c r="C4170" s="58" t="s">
        <v>109</v>
      </c>
      <c r="D4170" s="58" t="s">
        <v>117</v>
      </c>
      <c r="E4170" s="58">
        <v>3462205</v>
      </c>
      <c r="F4170" s="58"/>
      <c r="G4170" s="58">
        <f>+IF(F4170&gt;K4170+100000,F4170-K4170,0)</f>
        <v>0</v>
      </c>
      <c r="H4170" s="58"/>
      <c r="I4170" s="58"/>
      <c r="J4170" s="58"/>
      <c r="K4170" s="58">
        <v>8637779</v>
      </c>
      <c r="L4170" s="12" t="s">
        <v>91</v>
      </c>
      <c r="M4170" s="12" t="s">
        <v>91</v>
      </c>
      <c r="N4170" s="12" t="s">
        <v>91</v>
      </c>
      <c r="O4170" s="12">
        <v>4</v>
      </c>
      <c r="P4170" s="12">
        <v>0</v>
      </c>
      <c r="Q4170" s="12">
        <v>0</v>
      </c>
      <c r="R4170" s="12">
        <v>76001</v>
      </c>
      <c r="S4170" s="59">
        <v>12.076712328767123</v>
      </c>
      <c r="T4170" s="59">
        <v>45.68767123287671</v>
      </c>
      <c r="U4170" s="12">
        <v>1</v>
      </c>
      <c r="V4170" s="12">
        <v>1</v>
      </c>
      <c r="W4170" s="12">
        <v>3</v>
      </c>
      <c r="X4170" s="12">
        <v>2</v>
      </c>
      <c r="Y4170" s="12">
        <v>3</v>
      </c>
      <c r="Z4170" s="58">
        <v>0</v>
      </c>
      <c r="AA4170" s="58">
        <v>0</v>
      </c>
      <c r="AB4170" s="58">
        <v>0</v>
      </c>
      <c r="AC4170" s="58" t="s">
        <v>91</v>
      </c>
    </row>
    <row r="4171" spans="1:29" x14ac:dyDescent="0.3">
      <c r="A4171" s="57">
        <v>26662824</v>
      </c>
      <c r="B4171" s="12" t="s">
        <v>4308</v>
      </c>
      <c r="C4171" s="58" t="s">
        <v>108</v>
      </c>
      <c r="D4171" s="58" t="s">
        <v>113</v>
      </c>
      <c r="E4171" s="58"/>
      <c r="F4171" s="58">
        <v>8125600</v>
      </c>
      <c r="G4171" s="58">
        <f>+IF(F4171&gt;K4171+100000,F4171-K4171,0)</f>
        <v>0</v>
      </c>
      <c r="H4171" s="58">
        <v>298323</v>
      </c>
      <c r="I4171" s="58">
        <v>0</v>
      </c>
      <c r="J4171" s="58">
        <v>0</v>
      </c>
      <c r="K4171" s="58">
        <v>8684165</v>
      </c>
      <c r="L4171" s="12" t="s">
        <v>88</v>
      </c>
      <c r="M4171" s="12" t="s">
        <v>89</v>
      </c>
      <c r="N4171" s="12" t="s">
        <v>10</v>
      </c>
      <c r="O4171" s="12">
        <v>4</v>
      </c>
      <c r="P4171" s="12">
        <v>0</v>
      </c>
      <c r="Q4171" s="12">
        <v>0</v>
      </c>
      <c r="R4171" s="12">
        <v>76001</v>
      </c>
      <c r="S4171" s="59">
        <v>12.868493150684932</v>
      </c>
      <c r="T4171" s="59">
        <v>61.276712328767125</v>
      </c>
      <c r="U4171" s="12">
        <v>1</v>
      </c>
      <c r="V4171" s="12">
        <v>2</v>
      </c>
      <c r="W4171" s="12">
        <v>3</v>
      </c>
      <c r="X4171" s="12">
        <v>3</v>
      </c>
      <c r="Y4171" s="12">
        <v>2</v>
      </c>
      <c r="Z4171" s="58">
        <v>0</v>
      </c>
      <c r="AA4171" s="58">
        <v>0</v>
      </c>
      <c r="AB4171" s="58">
        <v>0</v>
      </c>
      <c r="AC4171" s="58" t="s">
        <v>91</v>
      </c>
    </row>
    <row r="4172" spans="1:29" x14ac:dyDescent="0.3">
      <c r="A4172" s="57">
        <v>48464664</v>
      </c>
      <c r="B4172" s="12" t="s">
        <v>4309</v>
      </c>
      <c r="C4172" s="58" t="s">
        <v>108</v>
      </c>
      <c r="D4172" s="58" t="s">
        <v>113</v>
      </c>
      <c r="E4172" s="58">
        <v>189066</v>
      </c>
      <c r="F4172" s="58">
        <v>8606509</v>
      </c>
      <c r="G4172" s="58">
        <f>+IF(F4172&gt;K4172+100000,F4172-K4172,0)</f>
        <v>0</v>
      </c>
      <c r="H4172" s="58">
        <v>247452</v>
      </c>
      <c r="I4172" s="58">
        <v>0</v>
      </c>
      <c r="J4172" s="58">
        <v>0</v>
      </c>
      <c r="K4172" s="58">
        <v>8685362</v>
      </c>
      <c r="L4172" s="12" t="s">
        <v>88</v>
      </c>
      <c r="M4172" s="12" t="s">
        <v>89</v>
      </c>
      <c r="N4172" s="12" t="s">
        <v>10</v>
      </c>
      <c r="O4172" s="12">
        <v>4</v>
      </c>
      <c r="P4172" s="12">
        <v>0</v>
      </c>
      <c r="Q4172" s="12">
        <v>0</v>
      </c>
      <c r="R4172" s="12">
        <v>76001</v>
      </c>
      <c r="S4172" s="59">
        <v>16.950684931506849</v>
      </c>
      <c r="T4172" s="59">
        <v>39.747945205479454</v>
      </c>
      <c r="U4172" s="12">
        <v>2</v>
      </c>
      <c r="V4172" s="12">
        <v>4</v>
      </c>
      <c r="W4172" s="12">
        <v>3</v>
      </c>
      <c r="X4172" s="12">
        <v>2</v>
      </c>
      <c r="Y4172" s="12">
        <v>4</v>
      </c>
      <c r="Z4172" s="58">
        <v>0</v>
      </c>
      <c r="AA4172" s="58">
        <v>0</v>
      </c>
      <c r="AB4172" s="58">
        <v>0</v>
      </c>
      <c r="AC4172" s="58" t="s">
        <v>91</v>
      </c>
    </row>
    <row r="4173" spans="1:29" x14ac:dyDescent="0.3">
      <c r="A4173" s="57">
        <v>26262202</v>
      </c>
      <c r="B4173" s="12" t="s">
        <v>4310</v>
      </c>
      <c r="C4173" s="58" t="s">
        <v>109</v>
      </c>
      <c r="D4173" s="58" t="s">
        <v>112</v>
      </c>
      <c r="E4173" s="58"/>
      <c r="F4173" s="58"/>
      <c r="G4173" s="58">
        <f>+IF(F4173&gt;K4173+100000,F4173-K4173,0)</f>
        <v>0</v>
      </c>
      <c r="H4173" s="58"/>
      <c r="I4173" s="58"/>
      <c r="J4173" s="58"/>
      <c r="K4173" s="58">
        <v>8707825</v>
      </c>
      <c r="L4173" s="12" t="s">
        <v>91</v>
      </c>
      <c r="M4173" s="12" t="s">
        <v>91</v>
      </c>
      <c r="N4173" s="12" t="s">
        <v>91</v>
      </c>
      <c r="O4173" s="12">
        <v>4</v>
      </c>
      <c r="P4173" s="12">
        <v>0</v>
      </c>
      <c r="Q4173" s="12">
        <v>0</v>
      </c>
      <c r="R4173" s="12">
        <v>76001</v>
      </c>
      <c r="S4173" s="59">
        <v>25.906849315068492</v>
      </c>
      <c r="T4173" s="59">
        <v>57.249315068493154</v>
      </c>
      <c r="U4173" s="12">
        <v>1</v>
      </c>
      <c r="V4173" s="12">
        <v>2</v>
      </c>
      <c r="W4173" s="12">
        <v>1</v>
      </c>
      <c r="X4173" s="12">
        <v>2</v>
      </c>
      <c r="Y4173" s="12">
        <v>3</v>
      </c>
      <c r="Z4173" s="58">
        <v>0</v>
      </c>
      <c r="AA4173" s="58">
        <v>0</v>
      </c>
      <c r="AB4173" s="58">
        <v>0</v>
      </c>
      <c r="AC4173" s="58" t="s">
        <v>91</v>
      </c>
    </row>
    <row r="4174" spans="1:29" x14ac:dyDescent="0.3">
      <c r="A4174" s="57">
        <v>4208460</v>
      </c>
      <c r="B4174" s="12" t="s">
        <v>4311</v>
      </c>
      <c r="C4174" s="58" t="s">
        <v>108</v>
      </c>
      <c r="D4174" s="58" t="s">
        <v>113</v>
      </c>
      <c r="E4174" s="58"/>
      <c r="F4174" s="58">
        <v>271277</v>
      </c>
      <c r="G4174" s="58">
        <f>+IF(F4174&gt;K4174+100000,F4174-K4174,0)</f>
        <v>0</v>
      </c>
      <c r="H4174" s="58">
        <v>245428</v>
      </c>
      <c r="I4174" s="58">
        <v>0</v>
      </c>
      <c r="J4174" s="58">
        <v>0</v>
      </c>
      <c r="K4174" s="58">
        <v>8777057</v>
      </c>
      <c r="L4174" s="12" t="s">
        <v>87</v>
      </c>
      <c r="M4174" s="12" t="s">
        <v>89</v>
      </c>
      <c r="N4174" s="12" t="s">
        <v>10</v>
      </c>
      <c r="O4174" s="12">
        <v>4</v>
      </c>
      <c r="P4174" s="12">
        <v>0</v>
      </c>
      <c r="Q4174" s="12">
        <v>0</v>
      </c>
      <c r="R4174" s="12">
        <v>76130</v>
      </c>
      <c r="S4174" s="59">
        <v>12.646575342465754</v>
      </c>
      <c r="T4174" s="59">
        <v>41.939726027397263</v>
      </c>
      <c r="U4174" s="12">
        <v>1</v>
      </c>
      <c r="V4174" s="12">
        <v>5</v>
      </c>
      <c r="W4174" s="12">
        <v>2</v>
      </c>
      <c r="X4174" s="12">
        <v>3</v>
      </c>
      <c r="Y4174" s="12">
        <v>4</v>
      </c>
      <c r="Z4174" s="58">
        <v>0</v>
      </c>
      <c r="AA4174" s="58">
        <v>0</v>
      </c>
      <c r="AB4174" s="58">
        <v>0</v>
      </c>
      <c r="AC4174" s="58" t="s">
        <v>91</v>
      </c>
    </row>
    <row r="4175" spans="1:29" x14ac:dyDescent="0.3">
      <c r="A4175" s="57">
        <v>42640468</v>
      </c>
      <c r="B4175" s="12" t="s">
        <v>4312</v>
      </c>
      <c r="C4175" s="58" t="s">
        <v>109</v>
      </c>
      <c r="D4175" s="58" t="s">
        <v>117</v>
      </c>
      <c r="E4175" s="58">
        <v>5521225</v>
      </c>
      <c r="F4175" s="58"/>
      <c r="G4175" s="58">
        <f>+IF(F4175&gt;K4175+100000,F4175-K4175,0)</f>
        <v>0</v>
      </c>
      <c r="H4175" s="58"/>
      <c r="I4175" s="58"/>
      <c r="J4175" s="58"/>
      <c r="K4175" s="58">
        <v>8802468</v>
      </c>
      <c r="L4175" s="12" t="s">
        <v>91</v>
      </c>
      <c r="M4175" s="12" t="s">
        <v>91</v>
      </c>
      <c r="N4175" s="12" t="s">
        <v>91</v>
      </c>
      <c r="O4175" s="12">
        <v>4</v>
      </c>
      <c r="P4175" s="12">
        <v>0</v>
      </c>
      <c r="Q4175" s="12">
        <v>0</v>
      </c>
      <c r="R4175" s="12">
        <v>76111</v>
      </c>
      <c r="S4175" s="59">
        <v>12.416438356164383</v>
      </c>
      <c r="T4175" s="59">
        <v>43.583561643835615</v>
      </c>
      <c r="U4175" s="12">
        <v>2</v>
      </c>
      <c r="V4175" s="12">
        <v>5</v>
      </c>
      <c r="W4175" s="12">
        <v>3</v>
      </c>
      <c r="X4175" s="12">
        <v>4</v>
      </c>
      <c r="Y4175" s="12">
        <v>2</v>
      </c>
      <c r="Z4175" s="58">
        <v>0</v>
      </c>
      <c r="AA4175" s="58">
        <v>0</v>
      </c>
      <c r="AB4175" s="58">
        <v>0</v>
      </c>
      <c r="AC4175" s="58" t="s">
        <v>91</v>
      </c>
    </row>
    <row r="4176" spans="1:29" x14ac:dyDescent="0.3">
      <c r="A4176" s="57">
        <v>82444002</v>
      </c>
      <c r="B4176" s="12" t="s">
        <v>4313</v>
      </c>
      <c r="C4176" s="58" t="s">
        <v>109</v>
      </c>
      <c r="D4176" s="58" t="s">
        <v>112</v>
      </c>
      <c r="E4176" s="58"/>
      <c r="F4176" s="58"/>
      <c r="G4176" s="58">
        <f>+IF(F4176&gt;K4176+100000,F4176-K4176,0)</f>
        <v>0</v>
      </c>
      <c r="H4176" s="58"/>
      <c r="I4176" s="58"/>
      <c r="J4176" s="58"/>
      <c r="K4176" s="58">
        <v>8847369</v>
      </c>
      <c r="L4176" s="12" t="s">
        <v>91</v>
      </c>
      <c r="M4176" s="12" t="s">
        <v>91</v>
      </c>
      <c r="N4176" s="12" t="s">
        <v>91</v>
      </c>
      <c r="O4176" s="12">
        <v>4</v>
      </c>
      <c r="P4176" s="12">
        <v>0</v>
      </c>
      <c r="Q4176" s="12">
        <v>0</v>
      </c>
      <c r="R4176" s="12">
        <v>5001</v>
      </c>
      <c r="S4176" s="59">
        <v>12.564383561643835</v>
      </c>
      <c r="T4176" s="59">
        <v>41.939726027397263</v>
      </c>
      <c r="U4176" s="12">
        <v>1</v>
      </c>
      <c r="V4176" s="12">
        <v>4</v>
      </c>
      <c r="W4176" s="12">
        <v>2</v>
      </c>
      <c r="X4176" s="12">
        <v>2</v>
      </c>
      <c r="Y4176" s="12">
        <v>2</v>
      </c>
      <c r="Z4176" s="58">
        <v>0</v>
      </c>
      <c r="AA4176" s="58">
        <v>0</v>
      </c>
      <c r="AB4176" s="58">
        <v>0</v>
      </c>
      <c r="AC4176" s="58" t="s">
        <v>91</v>
      </c>
    </row>
    <row r="4177" spans="1:29" x14ac:dyDescent="0.3">
      <c r="A4177" s="57">
        <v>48880842</v>
      </c>
      <c r="B4177" s="12" t="s">
        <v>4314</v>
      </c>
      <c r="C4177" s="58" t="s">
        <v>109</v>
      </c>
      <c r="D4177" s="58" t="s">
        <v>112</v>
      </c>
      <c r="E4177" s="58">
        <v>645673</v>
      </c>
      <c r="F4177" s="58"/>
      <c r="G4177" s="58">
        <f>+IF(F4177&gt;K4177+100000,F4177-K4177,0)</f>
        <v>0</v>
      </c>
      <c r="H4177" s="58"/>
      <c r="I4177" s="58"/>
      <c r="J4177" s="58"/>
      <c r="K4177" s="58">
        <v>8872821</v>
      </c>
      <c r="L4177" s="12" t="s">
        <v>91</v>
      </c>
      <c r="M4177" s="12" t="s">
        <v>91</v>
      </c>
      <c r="N4177" s="12" t="s">
        <v>91</v>
      </c>
      <c r="O4177" s="12">
        <v>4</v>
      </c>
      <c r="P4177" s="12">
        <v>0</v>
      </c>
      <c r="Q4177" s="12">
        <v>0</v>
      </c>
      <c r="R4177" s="12">
        <v>76111</v>
      </c>
      <c r="S4177" s="59">
        <v>12.665753424657535</v>
      </c>
      <c r="T4177" s="59">
        <v>52.010958904109586</v>
      </c>
      <c r="U4177" s="12">
        <v>2</v>
      </c>
      <c r="V4177" s="12">
        <v>5</v>
      </c>
      <c r="W4177" s="12">
        <v>4</v>
      </c>
      <c r="X4177" s="12">
        <v>5</v>
      </c>
      <c r="Y4177" s="12">
        <v>4</v>
      </c>
      <c r="Z4177" s="58">
        <v>0</v>
      </c>
      <c r="AA4177" s="58">
        <v>0</v>
      </c>
      <c r="AB4177" s="58">
        <v>0</v>
      </c>
      <c r="AC4177" s="58" t="s">
        <v>91</v>
      </c>
    </row>
    <row r="4178" spans="1:29" x14ac:dyDescent="0.3">
      <c r="A4178" s="57">
        <v>6422844</v>
      </c>
      <c r="B4178" s="12" t="s">
        <v>4315</v>
      </c>
      <c r="C4178" s="58" t="s">
        <v>109</v>
      </c>
      <c r="D4178" s="58" t="s">
        <v>112</v>
      </c>
      <c r="E4178" s="58">
        <v>106975</v>
      </c>
      <c r="F4178" s="58"/>
      <c r="G4178" s="58">
        <f>+IF(F4178&gt;K4178+100000,F4178-K4178,0)</f>
        <v>0</v>
      </c>
      <c r="H4178" s="58"/>
      <c r="I4178" s="58"/>
      <c r="J4178" s="58"/>
      <c r="K4178" s="58">
        <v>8970432</v>
      </c>
      <c r="L4178" s="12" t="s">
        <v>91</v>
      </c>
      <c r="M4178" s="12" t="s">
        <v>91</v>
      </c>
      <c r="N4178" s="12" t="s">
        <v>91</v>
      </c>
      <c r="O4178" s="12">
        <v>4</v>
      </c>
      <c r="P4178" s="12">
        <v>0</v>
      </c>
      <c r="Q4178" s="12">
        <v>0</v>
      </c>
      <c r="R4178" s="12">
        <v>76606</v>
      </c>
      <c r="S4178" s="59">
        <v>12.665753424657535</v>
      </c>
      <c r="T4178" s="59">
        <v>61.194520547945203</v>
      </c>
      <c r="U4178" s="12">
        <v>1</v>
      </c>
      <c r="V4178" s="12">
        <v>2</v>
      </c>
      <c r="W4178" s="12">
        <v>2</v>
      </c>
      <c r="X4178" s="12">
        <v>3</v>
      </c>
      <c r="Y4178" s="12">
        <v>2</v>
      </c>
      <c r="Z4178" s="58">
        <v>0</v>
      </c>
      <c r="AA4178" s="58">
        <v>0</v>
      </c>
      <c r="AB4178" s="58">
        <v>0</v>
      </c>
      <c r="AC4178" s="58" t="s">
        <v>91</v>
      </c>
    </row>
    <row r="4179" spans="1:29" x14ac:dyDescent="0.3">
      <c r="A4179" s="57">
        <v>6404426</v>
      </c>
      <c r="B4179" s="12" t="s">
        <v>4316</v>
      </c>
      <c r="C4179" s="58" t="s">
        <v>108</v>
      </c>
      <c r="D4179" s="58" t="s">
        <v>115</v>
      </c>
      <c r="E4179" s="58">
        <v>1988875</v>
      </c>
      <c r="F4179" s="58">
        <v>11188468</v>
      </c>
      <c r="G4179" s="58">
        <f>+IF(F4179&gt;K4179+100000,F4179-K4179,0)</f>
        <v>2211176</v>
      </c>
      <c r="H4179" s="58">
        <v>321687</v>
      </c>
      <c r="I4179" s="58">
        <v>0</v>
      </c>
      <c r="J4179" s="58">
        <v>2459260</v>
      </c>
      <c r="K4179" s="58">
        <v>8977292</v>
      </c>
      <c r="L4179" s="12" t="s">
        <v>87</v>
      </c>
      <c r="M4179" s="12" t="s">
        <v>89</v>
      </c>
      <c r="N4179" s="12" t="s">
        <v>10</v>
      </c>
      <c r="O4179" s="12">
        <v>4</v>
      </c>
      <c r="P4179" s="12">
        <v>0</v>
      </c>
      <c r="Q4179" s="12">
        <v>0</v>
      </c>
      <c r="R4179" s="12">
        <v>76130</v>
      </c>
      <c r="S4179" s="59">
        <v>5.4219178082191783</v>
      </c>
      <c r="T4179" s="59">
        <v>53.515068493150686</v>
      </c>
      <c r="U4179" s="12">
        <v>1</v>
      </c>
      <c r="V4179" s="12">
        <v>2</v>
      </c>
      <c r="W4179" s="12">
        <v>1</v>
      </c>
      <c r="X4179" s="12">
        <v>2</v>
      </c>
      <c r="Y4179" s="12">
        <v>2</v>
      </c>
      <c r="Z4179" s="58">
        <v>0</v>
      </c>
      <c r="AA4179" s="58">
        <v>0</v>
      </c>
      <c r="AB4179" s="58">
        <v>0</v>
      </c>
      <c r="AC4179" s="58" t="s">
        <v>91</v>
      </c>
    </row>
    <row r="4180" spans="1:29" x14ac:dyDescent="0.3">
      <c r="A4180" s="57">
        <v>26444268</v>
      </c>
      <c r="B4180" s="12" t="s">
        <v>4317</v>
      </c>
      <c r="C4180" s="58" t="s">
        <v>109</v>
      </c>
      <c r="D4180" s="58" t="s">
        <v>112</v>
      </c>
      <c r="E4180" s="58">
        <v>1005000</v>
      </c>
      <c r="F4180" s="58"/>
      <c r="G4180" s="58">
        <f>+IF(F4180&gt;K4180+100000,F4180-K4180,0)</f>
        <v>0</v>
      </c>
      <c r="H4180" s="58"/>
      <c r="I4180" s="58"/>
      <c r="J4180" s="58"/>
      <c r="K4180" s="58">
        <v>8979919</v>
      </c>
      <c r="L4180" s="12" t="s">
        <v>91</v>
      </c>
      <c r="M4180" s="12" t="s">
        <v>91</v>
      </c>
      <c r="N4180" s="12" t="s">
        <v>91</v>
      </c>
      <c r="O4180" s="12">
        <v>4</v>
      </c>
      <c r="P4180" s="12">
        <v>0</v>
      </c>
      <c r="Q4180" s="12">
        <v>0</v>
      </c>
      <c r="R4180" s="12">
        <v>5001</v>
      </c>
      <c r="S4180" s="59">
        <v>12.441095890410958</v>
      </c>
      <c r="T4180" s="59">
        <v>41.939726027397263</v>
      </c>
      <c r="U4180" s="12">
        <v>1</v>
      </c>
      <c r="V4180" s="12">
        <v>2</v>
      </c>
      <c r="W4180" s="12">
        <v>3</v>
      </c>
      <c r="X4180" s="12">
        <v>2</v>
      </c>
      <c r="Y4180" s="12">
        <v>1</v>
      </c>
      <c r="Z4180" s="58">
        <v>0</v>
      </c>
      <c r="AA4180" s="58">
        <v>0</v>
      </c>
      <c r="AB4180" s="58">
        <v>0</v>
      </c>
      <c r="AC4180" s="58" t="s">
        <v>91</v>
      </c>
    </row>
    <row r="4181" spans="1:29" x14ac:dyDescent="0.3">
      <c r="A4181" s="57">
        <v>40606800</v>
      </c>
      <c r="B4181" s="12" t="s">
        <v>4318</v>
      </c>
      <c r="C4181" s="58" t="s">
        <v>109</v>
      </c>
      <c r="D4181" s="58" t="s">
        <v>112</v>
      </c>
      <c r="E4181" s="58">
        <v>1941060</v>
      </c>
      <c r="F4181" s="58"/>
      <c r="G4181" s="58">
        <f>+IF(F4181&gt;K4181+100000,F4181-K4181,0)</f>
        <v>0</v>
      </c>
      <c r="H4181" s="58"/>
      <c r="I4181" s="58"/>
      <c r="J4181" s="58"/>
      <c r="K4181" s="58">
        <v>8980963</v>
      </c>
      <c r="L4181" s="12" t="s">
        <v>91</v>
      </c>
      <c r="M4181" s="12" t="s">
        <v>91</v>
      </c>
      <c r="N4181" s="12" t="s">
        <v>91</v>
      </c>
      <c r="O4181" s="12">
        <v>4</v>
      </c>
      <c r="P4181" s="12">
        <v>0</v>
      </c>
      <c r="Q4181" s="12">
        <v>0</v>
      </c>
      <c r="R4181" s="12">
        <v>20060</v>
      </c>
      <c r="S4181" s="59">
        <v>12.301369863013699</v>
      </c>
      <c r="T4181" s="59">
        <v>38.227397260273975</v>
      </c>
      <c r="U4181" s="12">
        <v>2</v>
      </c>
      <c r="V4181" s="12">
        <v>2</v>
      </c>
      <c r="W4181" s="12">
        <v>2</v>
      </c>
      <c r="X4181" s="12">
        <v>4</v>
      </c>
      <c r="Y4181" s="12">
        <v>1</v>
      </c>
      <c r="Z4181" s="58">
        <v>0</v>
      </c>
      <c r="AA4181" s="58">
        <v>0</v>
      </c>
      <c r="AB4181" s="58">
        <v>0</v>
      </c>
      <c r="AC4181" s="58" t="s">
        <v>91</v>
      </c>
    </row>
    <row r="4182" spans="1:29" x14ac:dyDescent="0.3">
      <c r="A4182" s="57">
        <v>8808268</v>
      </c>
      <c r="B4182" s="12" t="s">
        <v>4319</v>
      </c>
      <c r="C4182" s="58" t="s">
        <v>108</v>
      </c>
      <c r="D4182" s="58" t="s">
        <v>117</v>
      </c>
      <c r="E4182" s="58">
        <v>7451064</v>
      </c>
      <c r="F4182" s="58">
        <v>3259044</v>
      </c>
      <c r="G4182" s="58">
        <f>+IF(F4182&gt;K4182+100000,F4182-K4182,0)</f>
        <v>0</v>
      </c>
      <c r="H4182" s="58">
        <v>337453</v>
      </c>
      <c r="I4182" s="58">
        <v>0</v>
      </c>
      <c r="J4182" s="58">
        <v>0</v>
      </c>
      <c r="K4182" s="58">
        <v>9020313</v>
      </c>
      <c r="L4182" s="12" t="s">
        <v>88</v>
      </c>
      <c r="M4182" s="12" t="s">
        <v>89</v>
      </c>
      <c r="N4182" s="12" t="s">
        <v>10</v>
      </c>
      <c r="O4182" s="12">
        <v>4</v>
      </c>
      <c r="P4182" s="12">
        <v>0</v>
      </c>
      <c r="Q4182" s="12">
        <v>0</v>
      </c>
      <c r="R4182" s="12">
        <v>11001</v>
      </c>
      <c r="S4182" s="59">
        <v>9.9698630136986299</v>
      </c>
      <c r="T4182" s="59">
        <v>61.920547945205477</v>
      </c>
      <c r="U4182" s="12">
        <v>1</v>
      </c>
      <c r="V4182" s="12">
        <v>2</v>
      </c>
      <c r="W4182" s="12">
        <v>3</v>
      </c>
      <c r="X4182" s="12">
        <v>7</v>
      </c>
      <c r="Y4182" s="12">
        <v>1</v>
      </c>
      <c r="Z4182" s="58">
        <v>0</v>
      </c>
      <c r="AA4182" s="58">
        <v>0</v>
      </c>
      <c r="AB4182" s="58">
        <v>0</v>
      </c>
      <c r="AC4182" s="58" t="s">
        <v>91</v>
      </c>
    </row>
    <row r="4183" spans="1:29" x14ac:dyDescent="0.3">
      <c r="A4183" s="57">
        <v>26884002</v>
      </c>
      <c r="B4183" s="12" t="s">
        <v>4321</v>
      </c>
      <c r="C4183" s="58" t="s">
        <v>108</v>
      </c>
      <c r="D4183" s="58" t="s">
        <v>113</v>
      </c>
      <c r="E4183" s="58">
        <v>140467</v>
      </c>
      <c r="F4183" s="58">
        <v>8222357</v>
      </c>
      <c r="G4183" s="58">
        <f>+IF(F4183&gt;K4183+100000,F4183-K4183,0)</f>
        <v>0</v>
      </c>
      <c r="H4183" s="58">
        <v>289097</v>
      </c>
      <c r="I4183" s="58">
        <v>0</v>
      </c>
      <c r="J4183" s="58">
        <v>0</v>
      </c>
      <c r="K4183" s="58">
        <v>9195115</v>
      </c>
      <c r="L4183" s="12" t="s">
        <v>88</v>
      </c>
      <c r="M4183" s="12" t="s">
        <v>89</v>
      </c>
      <c r="N4183" s="12" t="s">
        <v>10</v>
      </c>
      <c r="O4183" s="12">
        <v>4</v>
      </c>
      <c r="P4183" s="12">
        <v>0</v>
      </c>
      <c r="Q4183" s="12">
        <v>0</v>
      </c>
      <c r="R4183" s="12">
        <v>76130</v>
      </c>
      <c r="S4183" s="59">
        <v>13.197260273972603</v>
      </c>
      <c r="T4183" s="59">
        <v>59.372602739726027</v>
      </c>
      <c r="U4183" s="12">
        <v>1</v>
      </c>
      <c r="V4183" s="12">
        <v>4</v>
      </c>
      <c r="W4183" s="12">
        <v>2</v>
      </c>
      <c r="X4183" s="12">
        <v>2</v>
      </c>
      <c r="Y4183" s="12">
        <v>2</v>
      </c>
      <c r="Z4183" s="58">
        <v>0</v>
      </c>
      <c r="AA4183" s="58">
        <v>0</v>
      </c>
      <c r="AB4183" s="58">
        <v>0</v>
      </c>
      <c r="AC4183" s="58" t="s">
        <v>91</v>
      </c>
    </row>
    <row r="4184" spans="1:29" x14ac:dyDescent="0.3">
      <c r="A4184" s="57">
        <v>62840002</v>
      </c>
      <c r="B4184" s="12" t="s">
        <v>4322</v>
      </c>
      <c r="C4184" s="58" t="s">
        <v>108</v>
      </c>
      <c r="D4184" s="58" t="s">
        <v>115</v>
      </c>
      <c r="E4184" s="58">
        <v>8103085</v>
      </c>
      <c r="F4184" s="58">
        <v>12146493</v>
      </c>
      <c r="G4184" s="58">
        <f>+IF(F4184&gt;K4184+100000,F4184-K4184,0)</f>
        <v>2905512</v>
      </c>
      <c r="H4184" s="58">
        <v>399094</v>
      </c>
      <c r="I4184" s="58">
        <v>0</v>
      </c>
      <c r="J4184" s="58">
        <v>0</v>
      </c>
      <c r="K4184" s="58">
        <v>9240981</v>
      </c>
      <c r="L4184" s="12" t="s">
        <v>88</v>
      </c>
      <c r="M4184" s="12" t="s">
        <v>89</v>
      </c>
      <c r="N4184" s="12" t="s">
        <v>10</v>
      </c>
      <c r="O4184" s="12">
        <v>4</v>
      </c>
      <c r="P4184" s="12">
        <v>0</v>
      </c>
      <c r="Q4184" s="12">
        <v>0</v>
      </c>
      <c r="R4184" s="12">
        <v>76001</v>
      </c>
      <c r="S4184" s="59">
        <v>10.164383561643836</v>
      </c>
      <c r="T4184" s="59">
        <v>58.684931506849317</v>
      </c>
      <c r="U4184" s="12">
        <v>2</v>
      </c>
      <c r="V4184" s="12">
        <v>6</v>
      </c>
      <c r="W4184" s="12">
        <v>4</v>
      </c>
      <c r="X4184" s="12">
        <v>8</v>
      </c>
      <c r="Y4184" s="12">
        <v>2</v>
      </c>
      <c r="Z4184" s="58">
        <v>0</v>
      </c>
      <c r="AA4184" s="58">
        <v>0</v>
      </c>
      <c r="AB4184" s="58">
        <v>0</v>
      </c>
      <c r="AC4184" s="58" t="s">
        <v>91</v>
      </c>
    </row>
    <row r="4185" spans="1:29" x14ac:dyDescent="0.3">
      <c r="A4185" s="57">
        <v>2006886604</v>
      </c>
      <c r="B4185" s="12" t="s">
        <v>4323</v>
      </c>
      <c r="C4185" s="58" t="s">
        <v>108</v>
      </c>
      <c r="D4185" s="58" t="s">
        <v>113</v>
      </c>
      <c r="E4185" s="58">
        <v>811819</v>
      </c>
      <c r="F4185" s="58">
        <v>6670764</v>
      </c>
      <c r="G4185" s="58">
        <f>+IF(F4185&gt;K4185+100000,F4185-K4185,0)</f>
        <v>0</v>
      </c>
      <c r="H4185" s="58">
        <v>505566</v>
      </c>
      <c r="I4185" s="58">
        <v>0</v>
      </c>
      <c r="J4185" s="58">
        <v>0</v>
      </c>
      <c r="K4185" s="58">
        <v>9305050</v>
      </c>
      <c r="L4185" s="12" t="s">
        <v>88</v>
      </c>
      <c r="M4185" s="12" t="s">
        <v>89</v>
      </c>
      <c r="N4185" s="12" t="s">
        <v>10</v>
      </c>
      <c r="O4185" s="12">
        <v>4</v>
      </c>
      <c r="P4185" s="12">
        <v>0</v>
      </c>
      <c r="Q4185" s="12">
        <v>0</v>
      </c>
      <c r="R4185" s="12">
        <v>68276</v>
      </c>
      <c r="S4185" s="59">
        <v>14.594520547945205</v>
      </c>
      <c r="T4185" s="59">
        <v>36.169863013698631</v>
      </c>
      <c r="U4185" s="12">
        <v>1</v>
      </c>
      <c r="V4185" s="12">
        <v>2</v>
      </c>
      <c r="W4185" s="12">
        <v>3</v>
      </c>
      <c r="X4185" s="12">
        <v>4</v>
      </c>
      <c r="Y4185" s="12">
        <v>3</v>
      </c>
      <c r="Z4185" s="58">
        <v>0</v>
      </c>
      <c r="AA4185" s="58">
        <v>0</v>
      </c>
      <c r="AB4185" s="58">
        <v>0</v>
      </c>
      <c r="AC4185" s="58" t="s">
        <v>91</v>
      </c>
    </row>
    <row r="4186" spans="1:29" x14ac:dyDescent="0.3">
      <c r="A4186" s="57">
        <v>66820460</v>
      </c>
      <c r="B4186" s="12" t="s">
        <v>4324</v>
      </c>
      <c r="C4186" s="58" t="s">
        <v>108</v>
      </c>
      <c r="D4186" s="58" t="s">
        <v>113</v>
      </c>
      <c r="E4186" s="58"/>
      <c r="F4186" s="58">
        <v>3868161</v>
      </c>
      <c r="G4186" s="58">
        <f>+IF(F4186&gt;K4186+100000,F4186-K4186,0)</f>
        <v>0</v>
      </c>
      <c r="H4186" s="58">
        <v>352546</v>
      </c>
      <c r="I4186" s="58">
        <v>0</v>
      </c>
      <c r="J4186" s="58">
        <v>15000000</v>
      </c>
      <c r="K4186" s="58">
        <v>9360651</v>
      </c>
      <c r="L4186" s="12" t="s">
        <v>87</v>
      </c>
      <c r="M4186" s="12" t="s">
        <v>89</v>
      </c>
      <c r="N4186" s="12" t="s">
        <v>10</v>
      </c>
      <c r="O4186" s="12">
        <v>4</v>
      </c>
      <c r="P4186" s="12">
        <v>0</v>
      </c>
      <c r="Q4186" s="12">
        <v>0</v>
      </c>
      <c r="R4186" s="12">
        <v>76001</v>
      </c>
      <c r="S4186" s="59">
        <v>13.416438356164383</v>
      </c>
      <c r="T4186" s="59">
        <v>41.939726027397263</v>
      </c>
      <c r="U4186" s="12">
        <v>2</v>
      </c>
      <c r="V4186" s="12">
        <v>5</v>
      </c>
      <c r="W4186" s="12">
        <v>3</v>
      </c>
      <c r="X4186" s="12">
        <v>5</v>
      </c>
      <c r="Y4186" s="12">
        <v>2</v>
      </c>
      <c r="Z4186" s="58">
        <v>0</v>
      </c>
      <c r="AA4186" s="58">
        <v>0</v>
      </c>
      <c r="AB4186" s="58">
        <v>0</v>
      </c>
      <c r="AC4186" s="58" t="s">
        <v>91</v>
      </c>
    </row>
    <row r="4187" spans="1:29" x14ac:dyDescent="0.3">
      <c r="A4187" s="57">
        <v>4042206</v>
      </c>
      <c r="B4187" s="12" t="s">
        <v>4325</v>
      </c>
      <c r="C4187" s="58" t="s">
        <v>106</v>
      </c>
      <c r="D4187" s="58" t="s">
        <v>115</v>
      </c>
      <c r="E4187" s="58">
        <v>3149641</v>
      </c>
      <c r="F4187" s="58">
        <v>12229087</v>
      </c>
      <c r="G4187" s="58">
        <f>+IF(F4187&gt;K4187+100000,F4187-K4187,0)</f>
        <v>2851707</v>
      </c>
      <c r="H4187" s="58">
        <v>595808</v>
      </c>
      <c r="I4187" s="58">
        <v>0</v>
      </c>
      <c r="J4187" s="58">
        <v>6200000</v>
      </c>
      <c r="K4187" s="58">
        <v>9377380</v>
      </c>
      <c r="L4187" s="12" t="s">
        <v>87</v>
      </c>
      <c r="M4187" s="12" t="s">
        <v>89</v>
      </c>
      <c r="N4187" s="12" t="s">
        <v>10</v>
      </c>
      <c r="O4187" s="12">
        <v>4</v>
      </c>
      <c r="P4187" s="12">
        <v>0</v>
      </c>
      <c r="Q4187" s="12">
        <v>0</v>
      </c>
      <c r="R4187" s="12">
        <v>76130</v>
      </c>
      <c r="S4187" s="59">
        <v>3.3123287671232875</v>
      </c>
      <c r="T4187" s="59">
        <v>38.435616438356163</v>
      </c>
      <c r="U4187" s="12">
        <v>1</v>
      </c>
      <c r="V4187" s="12">
        <v>0</v>
      </c>
      <c r="W4187" s="12">
        <v>1</v>
      </c>
      <c r="X4187" s="12">
        <v>5</v>
      </c>
      <c r="Y4187" s="12">
        <v>2</v>
      </c>
      <c r="Z4187" s="58">
        <v>0</v>
      </c>
      <c r="AA4187" s="58">
        <v>0</v>
      </c>
      <c r="AB4187" s="58">
        <v>0</v>
      </c>
      <c r="AC4187" s="58" t="s">
        <v>91</v>
      </c>
    </row>
    <row r="4188" spans="1:29" x14ac:dyDescent="0.3">
      <c r="A4188" s="57">
        <v>24800440</v>
      </c>
      <c r="B4188" s="12" t="s">
        <v>4326</v>
      </c>
      <c r="C4188" s="58" t="s">
        <v>109</v>
      </c>
      <c r="D4188" s="58" t="s">
        <v>112</v>
      </c>
      <c r="E4188" s="58"/>
      <c r="F4188" s="58"/>
      <c r="G4188" s="58">
        <f>+IF(F4188&gt;K4188+100000,F4188-K4188,0)</f>
        <v>0</v>
      </c>
      <c r="H4188" s="58"/>
      <c r="I4188" s="58"/>
      <c r="J4188" s="58"/>
      <c r="K4188" s="58">
        <v>9539951</v>
      </c>
      <c r="L4188" s="12" t="s">
        <v>91</v>
      </c>
      <c r="M4188" s="12" t="s">
        <v>91</v>
      </c>
      <c r="N4188" s="12" t="s">
        <v>91</v>
      </c>
      <c r="O4188" s="12">
        <v>4</v>
      </c>
      <c r="P4188" s="12">
        <v>0</v>
      </c>
      <c r="Q4188" s="12">
        <v>0</v>
      </c>
      <c r="R4188" s="12">
        <v>76111</v>
      </c>
      <c r="S4188" s="59">
        <v>14.191780821917808</v>
      </c>
      <c r="T4188" s="59">
        <v>54.43013698630137</v>
      </c>
      <c r="U4188" s="12">
        <v>1</v>
      </c>
      <c r="V4188" s="12">
        <v>2</v>
      </c>
      <c r="W4188" s="12">
        <v>3</v>
      </c>
      <c r="X4188" s="12">
        <v>2</v>
      </c>
      <c r="Y4188" s="12">
        <v>2</v>
      </c>
      <c r="Z4188" s="58">
        <v>0</v>
      </c>
      <c r="AA4188" s="58">
        <v>0</v>
      </c>
      <c r="AB4188" s="58">
        <v>0</v>
      </c>
      <c r="AC4188" s="58" t="s">
        <v>91</v>
      </c>
    </row>
    <row r="4189" spans="1:29" x14ac:dyDescent="0.3">
      <c r="A4189" s="57">
        <v>64660442</v>
      </c>
      <c r="B4189" s="12" t="s">
        <v>4327</v>
      </c>
      <c r="C4189" s="58" t="s">
        <v>109</v>
      </c>
      <c r="D4189" s="58" t="s">
        <v>117</v>
      </c>
      <c r="E4189" s="58">
        <v>6115045</v>
      </c>
      <c r="F4189" s="58"/>
      <c r="G4189" s="58">
        <f>+IF(F4189&gt;K4189+100000,F4189-K4189,0)</f>
        <v>0</v>
      </c>
      <c r="H4189" s="58"/>
      <c r="I4189" s="58"/>
      <c r="J4189" s="58"/>
      <c r="K4189" s="58">
        <v>9589674</v>
      </c>
      <c r="L4189" s="12" t="s">
        <v>91</v>
      </c>
      <c r="M4189" s="12" t="s">
        <v>91</v>
      </c>
      <c r="N4189" s="12" t="s">
        <v>91</v>
      </c>
      <c r="O4189" s="12">
        <v>4</v>
      </c>
      <c r="P4189" s="12">
        <v>0</v>
      </c>
      <c r="Q4189" s="12">
        <v>0</v>
      </c>
      <c r="R4189" s="12">
        <v>76001</v>
      </c>
      <c r="S4189" s="59">
        <v>14.112328767123287</v>
      </c>
      <c r="T4189" s="59">
        <v>37.799999999999997</v>
      </c>
      <c r="U4189" s="12">
        <v>2</v>
      </c>
      <c r="V4189" s="12">
        <v>5</v>
      </c>
      <c r="W4189" s="12">
        <v>3</v>
      </c>
      <c r="X4189" s="12">
        <v>6</v>
      </c>
      <c r="Y4189" s="12">
        <v>1</v>
      </c>
      <c r="Z4189" s="58">
        <v>0</v>
      </c>
      <c r="AA4189" s="58">
        <v>0</v>
      </c>
      <c r="AB4189" s="58">
        <v>0</v>
      </c>
      <c r="AC4189" s="58" t="s">
        <v>91</v>
      </c>
    </row>
    <row r="4190" spans="1:29" x14ac:dyDescent="0.3">
      <c r="A4190" s="57">
        <v>2080242</v>
      </c>
      <c r="B4190" s="12" t="s">
        <v>4328</v>
      </c>
      <c r="C4190" s="58" t="s">
        <v>108</v>
      </c>
      <c r="D4190" s="58" t="s">
        <v>113</v>
      </c>
      <c r="E4190" s="58">
        <v>727</v>
      </c>
      <c r="F4190" s="58">
        <v>7815755</v>
      </c>
      <c r="G4190" s="58">
        <f>+IF(F4190&gt;K4190+100000,F4190-K4190,0)</f>
        <v>0</v>
      </c>
      <c r="H4190" s="58">
        <v>313258</v>
      </c>
      <c r="I4190" s="58">
        <v>0</v>
      </c>
      <c r="J4190" s="58">
        <v>0</v>
      </c>
      <c r="K4190" s="58">
        <v>9722483</v>
      </c>
      <c r="L4190" s="12" t="s">
        <v>88</v>
      </c>
      <c r="M4190" s="12" t="s">
        <v>89</v>
      </c>
      <c r="N4190" s="12" t="s">
        <v>10</v>
      </c>
      <c r="O4190" s="12">
        <v>4</v>
      </c>
      <c r="P4190" s="12">
        <v>0</v>
      </c>
      <c r="Q4190" s="12">
        <v>0</v>
      </c>
      <c r="R4190" s="12">
        <v>76001</v>
      </c>
      <c r="S4190" s="59">
        <v>20.643835616438356</v>
      </c>
      <c r="T4190" s="59">
        <v>56.460273972602742</v>
      </c>
      <c r="U4190" s="12">
        <v>1</v>
      </c>
      <c r="V4190" s="12">
        <v>4</v>
      </c>
      <c r="W4190" s="12">
        <v>3</v>
      </c>
      <c r="X4190" s="12">
        <v>5</v>
      </c>
      <c r="Y4190" s="12">
        <v>2</v>
      </c>
      <c r="Z4190" s="58">
        <v>0</v>
      </c>
      <c r="AA4190" s="58">
        <v>0</v>
      </c>
      <c r="AB4190" s="58">
        <v>0</v>
      </c>
      <c r="AC4190" s="58" t="s">
        <v>91</v>
      </c>
    </row>
    <row r="4191" spans="1:29" x14ac:dyDescent="0.3">
      <c r="A4191" s="57">
        <v>28224868</v>
      </c>
      <c r="B4191" s="12" t="s">
        <v>4329</v>
      </c>
      <c r="C4191" s="58" t="s">
        <v>108</v>
      </c>
      <c r="D4191" s="58" t="s">
        <v>113</v>
      </c>
      <c r="E4191" s="58">
        <v>1046649</v>
      </c>
      <c r="F4191" s="58">
        <v>4621908</v>
      </c>
      <c r="G4191" s="58">
        <f>+IF(F4191&gt;K4191+100000,F4191-K4191,0)</f>
        <v>0</v>
      </c>
      <c r="H4191" s="58">
        <v>598731</v>
      </c>
      <c r="I4191" s="58">
        <v>0</v>
      </c>
      <c r="J4191" s="58">
        <v>0</v>
      </c>
      <c r="K4191" s="58">
        <v>9725160</v>
      </c>
      <c r="L4191" s="12" t="s">
        <v>88</v>
      </c>
      <c r="M4191" s="12" t="s">
        <v>89</v>
      </c>
      <c r="N4191" s="12" t="s">
        <v>10</v>
      </c>
      <c r="O4191" s="12">
        <v>4</v>
      </c>
      <c r="P4191" s="12">
        <v>0</v>
      </c>
      <c r="Q4191" s="12">
        <v>0</v>
      </c>
      <c r="R4191" s="12">
        <v>76113</v>
      </c>
      <c r="S4191" s="59">
        <v>11.164383561643836</v>
      </c>
      <c r="T4191" s="59">
        <v>57.698630136986303</v>
      </c>
      <c r="U4191" s="12">
        <v>1</v>
      </c>
      <c r="V4191" s="12">
        <v>5</v>
      </c>
      <c r="W4191" s="12">
        <v>3</v>
      </c>
      <c r="X4191" s="12">
        <v>7</v>
      </c>
      <c r="Y4191" s="12">
        <v>2</v>
      </c>
      <c r="Z4191" s="58">
        <v>0</v>
      </c>
      <c r="AA4191" s="58">
        <v>0</v>
      </c>
      <c r="AB4191" s="58">
        <v>0</v>
      </c>
      <c r="AC4191" s="58" t="s">
        <v>91</v>
      </c>
    </row>
    <row r="4192" spans="1:29" x14ac:dyDescent="0.3">
      <c r="A4192" s="57">
        <v>2204888</v>
      </c>
      <c r="B4192" s="12" t="s">
        <v>4330</v>
      </c>
      <c r="C4192" s="58" t="s">
        <v>108</v>
      </c>
      <c r="D4192" s="58" t="s">
        <v>29</v>
      </c>
      <c r="E4192" s="58">
        <v>915000</v>
      </c>
      <c r="F4192" s="58">
        <v>9932459</v>
      </c>
      <c r="G4192" s="58">
        <f>+IF(F4192&gt;K4192+100000,F4192-K4192,0)</f>
        <v>193747</v>
      </c>
      <c r="H4192" s="58">
        <v>842999</v>
      </c>
      <c r="I4192" s="58">
        <v>0</v>
      </c>
      <c r="J4192" s="58">
        <v>0</v>
      </c>
      <c r="K4192" s="58">
        <v>9738712</v>
      </c>
      <c r="L4192" s="12" t="s">
        <v>88</v>
      </c>
      <c r="M4192" s="12" t="s">
        <v>89</v>
      </c>
      <c r="N4192" s="12" t="s">
        <v>10</v>
      </c>
      <c r="O4192" s="12">
        <v>4</v>
      </c>
      <c r="P4192" s="12">
        <v>0</v>
      </c>
      <c r="Q4192" s="12">
        <v>0</v>
      </c>
      <c r="R4192" s="12">
        <v>68276</v>
      </c>
      <c r="S4192" s="59">
        <v>14.96986301369863</v>
      </c>
      <c r="T4192" s="59">
        <v>57.263013698630139</v>
      </c>
      <c r="U4192" s="12">
        <v>1</v>
      </c>
      <c r="V4192" s="12">
        <v>5</v>
      </c>
      <c r="W4192" s="12">
        <v>4</v>
      </c>
      <c r="X4192" s="12">
        <v>8</v>
      </c>
      <c r="Y4192" s="12">
        <v>2</v>
      </c>
      <c r="Z4192" s="58">
        <v>0</v>
      </c>
      <c r="AA4192" s="58">
        <v>0</v>
      </c>
      <c r="AB4192" s="58">
        <v>0</v>
      </c>
      <c r="AC4192" s="58" t="s">
        <v>91</v>
      </c>
    </row>
    <row r="4193" spans="1:29" x14ac:dyDescent="0.3">
      <c r="A4193" s="57">
        <v>26848244</v>
      </c>
      <c r="B4193" s="12" t="s">
        <v>4331</v>
      </c>
      <c r="C4193" s="58" t="s">
        <v>109</v>
      </c>
      <c r="D4193" s="58" t="s">
        <v>117</v>
      </c>
      <c r="E4193" s="58">
        <v>3679933</v>
      </c>
      <c r="F4193" s="58"/>
      <c r="G4193" s="58">
        <f>+IF(F4193&gt;K4193+100000,F4193-K4193,0)</f>
        <v>0</v>
      </c>
      <c r="H4193" s="58"/>
      <c r="I4193" s="58"/>
      <c r="J4193" s="58"/>
      <c r="K4193" s="58">
        <v>9784236</v>
      </c>
      <c r="L4193" s="12" t="s">
        <v>91</v>
      </c>
      <c r="M4193" s="12" t="s">
        <v>91</v>
      </c>
      <c r="N4193" s="12" t="s">
        <v>91</v>
      </c>
      <c r="O4193" s="12">
        <v>4</v>
      </c>
      <c r="P4193" s="12">
        <v>0</v>
      </c>
      <c r="Q4193" s="12">
        <v>0</v>
      </c>
      <c r="R4193" s="12">
        <v>76001</v>
      </c>
      <c r="S4193" s="59">
        <v>14.621917808219179</v>
      </c>
      <c r="T4193" s="59">
        <v>53.545205479452058</v>
      </c>
      <c r="U4193" s="12">
        <v>1</v>
      </c>
      <c r="V4193" s="12">
        <v>2</v>
      </c>
      <c r="W4193" s="12">
        <v>3</v>
      </c>
      <c r="X4193" s="12">
        <v>2</v>
      </c>
      <c r="Y4193" s="12">
        <v>1</v>
      </c>
      <c r="Z4193" s="58">
        <v>0</v>
      </c>
      <c r="AA4193" s="58">
        <v>0</v>
      </c>
      <c r="AB4193" s="58">
        <v>0</v>
      </c>
      <c r="AC4193" s="58" t="s">
        <v>91</v>
      </c>
    </row>
    <row r="4194" spans="1:29" x14ac:dyDescent="0.3">
      <c r="A4194" s="57">
        <v>66886402</v>
      </c>
      <c r="B4194" s="12" t="s">
        <v>4332</v>
      </c>
      <c r="C4194" s="58" t="s">
        <v>106</v>
      </c>
      <c r="D4194" s="58" t="s">
        <v>116</v>
      </c>
      <c r="E4194" s="58">
        <v>2547461</v>
      </c>
      <c r="F4194" s="58">
        <v>35665514</v>
      </c>
      <c r="G4194" s="58">
        <f>+IF(F4194&gt;K4194+100000,F4194-K4194,0)</f>
        <v>25782112</v>
      </c>
      <c r="H4194" s="58">
        <v>1133496</v>
      </c>
      <c r="I4194" s="58">
        <v>0</v>
      </c>
      <c r="J4194" s="58">
        <v>22400000</v>
      </c>
      <c r="K4194" s="58">
        <v>9883402</v>
      </c>
      <c r="L4194" s="12" t="s">
        <v>87</v>
      </c>
      <c r="M4194" s="12" t="s">
        <v>89</v>
      </c>
      <c r="N4194" s="12" t="s">
        <v>10</v>
      </c>
      <c r="O4194" s="12">
        <v>4</v>
      </c>
      <c r="P4194" s="12">
        <v>0</v>
      </c>
      <c r="Q4194" s="12">
        <v>0</v>
      </c>
      <c r="R4194" s="12">
        <v>76130</v>
      </c>
      <c r="S4194" s="59">
        <v>15.276712328767124</v>
      </c>
      <c r="T4194" s="59">
        <v>49.19178082191781</v>
      </c>
      <c r="U4194" s="12">
        <v>2</v>
      </c>
      <c r="V4194" s="12">
        <v>4</v>
      </c>
      <c r="W4194" s="12">
        <v>1</v>
      </c>
      <c r="X4194" s="12">
        <v>2</v>
      </c>
      <c r="Y4194" s="12">
        <v>2</v>
      </c>
      <c r="Z4194" s="58">
        <v>0</v>
      </c>
      <c r="AA4194" s="58">
        <v>0</v>
      </c>
      <c r="AB4194" s="58">
        <v>0</v>
      </c>
      <c r="AC4194" s="58" t="s">
        <v>91</v>
      </c>
    </row>
    <row r="4195" spans="1:29" x14ac:dyDescent="0.3">
      <c r="A4195" s="57">
        <v>28268046</v>
      </c>
      <c r="B4195" s="12" t="s">
        <v>4333</v>
      </c>
      <c r="C4195" s="58" t="s">
        <v>109</v>
      </c>
      <c r="D4195" s="58" t="s">
        <v>112</v>
      </c>
      <c r="E4195" s="58">
        <v>1540000</v>
      </c>
      <c r="F4195" s="58"/>
      <c r="G4195" s="58">
        <f>+IF(F4195&gt;K4195+100000,F4195-K4195,0)</f>
        <v>0</v>
      </c>
      <c r="H4195" s="58"/>
      <c r="I4195" s="58"/>
      <c r="J4195" s="58"/>
      <c r="K4195" s="58">
        <v>9900891</v>
      </c>
      <c r="L4195" s="12" t="s">
        <v>91</v>
      </c>
      <c r="M4195" s="12" t="s">
        <v>91</v>
      </c>
      <c r="N4195" s="12" t="s">
        <v>91</v>
      </c>
      <c r="O4195" s="12">
        <v>4</v>
      </c>
      <c r="P4195" s="12">
        <v>0</v>
      </c>
      <c r="Q4195" s="12">
        <v>0</v>
      </c>
      <c r="R4195" s="12">
        <v>68418</v>
      </c>
      <c r="S4195" s="59">
        <v>14.052054794520547</v>
      </c>
      <c r="T4195" s="59">
        <v>59.408219178082192</v>
      </c>
      <c r="U4195" s="12">
        <v>2</v>
      </c>
      <c r="V4195" s="12">
        <v>1</v>
      </c>
      <c r="W4195" s="12">
        <v>1</v>
      </c>
      <c r="X4195" s="12">
        <v>2</v>
      </c>
      <c r="Y4195" s="12">
        <v>3</v>
      </c>
      <c r="Z4195" s="58">
        <v>0</v>
      </c>
      <c r="AA4195" s="58">
        <v>0</v>
      </c>
      <c r="AB4195" s="58">
        <v>0</v>
      </c>
      <c r="AC4195" s="58" t="s">
        <v>91</v>
      </c>
    </row>
    <row r="4196" spans="1:29" x14ac:dyDescent="0.3">
      <c r="A4196" s="57">
        <v>24840828</v>
      </c>
      <c r="B4196" s="12" t="s">
        <v>4334</v>
      </c>
      <c r="C4196" s="58" t="s">
        <v>109</v>
      </c>
      <c r="D4196" s="58" t="s">
        <v>117</v>
      </c>
      <c r="E4196" s="58">
        <v>11615192</v>
      </c>
      <c r="F4196" s="58"/>
      <c r="G4196" s="58">
        <f>+IF(F4196&gt;K4196+100000,F4196-K4196,0)</f>
        <v>0</v>
      </c>
      <c r="H4196" s="58"/>
      <c r="I4196" s="58"/>
      <c r="J4196" s="58"/>
      <c r="K4196" s="58">
        <v>9933369</v>
      </c>
      <c r="L4196" s="12" t="s">
        <v>91</v>
      </c>
      <c r="M4196" s="12" t="s">
        <v>91</v>
      </c>
      <c r="N4196" s="12" t="s">
        <v>91</v>
      </c>
      <c r="O4196" s="12">
        <v>4</v>
      </c>
      <c r="P4196" s="12">
        <v>0</v>
      </c>
      <c r="Q4196" s="12">
        <v>0</v>
      </c>
      <c r="R4196" s="12">
        <v>76130</v>
      </c>
      <c r="S4196" s="59">
        <v>14.890410958904109</v>
      </c>
      <c r="T4196" s="59">
        <v>41.939726027397263</v>
      </c>
      <c r="U4196" s="12">
        <v>1</v>
      </c>
      <c r="V4196" s="12">
        <v>3</v>
      </c>
      <c r="W4196" s="12">
        <v>1</v>
      </c>
      <c r="X4196" s="12">
        <v>4</v>
      </c>
      <c r="Y4196" s="12">
        <v>1</v>
      </c>
      <c r="Z4196" s="58">
        <v>0</v>
      </c>
      <c r="AA4196" s="58">
        <v>0</v>
      </c>
      <c r="AB4196" s="58">
        <v>0</v>
      </c>
      <c r="AC4196" s="58" t="s">
        <v>91</v>
      </c>
    </row>
    <row r="4197" spans="1:29" x14ac:dyDescent="0.3">
      <c r="A4197" s="57">
        <v>42044640</v>
      </c>
      <c r="B4197" s="12" t="s">
        <v>4335</v>
      </c>
      <c r="C4197" s="58" t="s">
        <v>108</v>
      </c>
      <c r="D4197" s="58" t="s">
        <v>113</v>
      </c>
      <c r="E4197" s="58"/>
      <c r="F4197" s="58">
        <v>5482786</v>
      </c>
      <c r="G4197" s="58">
        <f>+IF(F4197&gt;K4197+100000,F4197-K4197,0)</f>
        <v>0</v>
      </c>
      <c r="H4197" s="58">
        <v>371959</v>
      </c>
      <c r="I4197" s="58">
        <v>0</v>
      </c>
      <c r="J4197" s="58">
        <v>0</v>
      </c>
      <c r="K4197" s="58">
        <v>9945594</v>
      </c>
      <c r="L4197" s="12" t="s">
        <v>88</v>
      </c>
      <c r="M4197" s="12" t="s">
        <v>89</v>
      </c>
      <c r="N4197" s="12" t="s">
        <v>10</v>
      </c>
      <c r="O4197" s="12">
        <v>4</v>
      </c>
      <c r="P4197" s="12">
        <v>0</v>
      </c>
      <c r="Q4197" s="12">
        <v>0</v>
      </c>
      <c r="R4197" s="12">
        <v>76001</v>
      </c>
      <c r="S4197" s="59">
        <v>16.328767123287673</v>
      </c>
      <c r="T4197" s="59">
        <v>56.961643835616435</v>
      </c>
      <c r="U4197" s="12">
        <v>2</v>
      </c>
      <c r="V4197" s="12">
        <v>5</v>
      </c>
      <c r="W4197" s="12">
        <v>3</v>
      </c>
      <c r="X4197" s="12">
        <v>3</v>
      </c>
      <c r="Y4197" s="12">
        <v>2</v>
      </c>
      <c r="Z4197" s="58">
        <v>0</v>
      </c>
      <c r="AA4197" s="58">
        <v>0</v>
      </c>
      <c r="AB4197" s="58">
        <v>0</v>
      </c>
      <c r="AC4197" s="58" t="s">
        <v>91</v>
      </c>
    </row>
    <row r="4198" spans="1:29" x14ac:dyDescent="0.3">
      <c r="A4198" s="57">
        <v>4288008</v>
      </c>
      <c r="B4198" s="12" t="s">
        <v>4336</v>
      </c>
      <c r="C4198" s="58" t="s">
        <v>108</v>
      </c>
      <c r="D4198" s="58" t="s">
        <v>113</v>
      </c>
      <c r="E4198" s="58">
        <v>490324</v>
      </c>
      <c r="F4198" s="58">
        <v>400675</v>
      </c>
      <c r="G4198" s="58">
        <f>+IF(F4198&gt;K4198+100000,F4198-K4198,0)</f>
        <v>0</v>
      </c>
      <c r="H4198" s="58">
        <v>389960</v>
      </c>
      <c r="I4198" s="58">
        <v>0</v>
      </c>
      <c r="J4198" s="58">
        <v>0</v>
      </c>
      <c r="K4198" s="58">
        <v>9981292</v>
      </c>
      <c r="L4198" s="12" t="s">
        <v>88</v>
      </c>
      <c r="M4198" s="12" t="s">
        <v>89</v>
      </c>
      <c r="N4198" s="12" t="s">
        <v>10</v>
      </c>
      <c r="O4198" s="12">
        <v>4</v>
      </c>
      <c r="P4198" s="12">
        <v>0</v>
      </c>
      <c r="Q4198" s="12">
        <v>0</v>
      </c>
      <c r="R4198" s="12">
        <v>76130</v>
      </c>
      <c r="S4198" s="59">
        <v>15.268493150684931</v>
      </c>
      <c r="T4198" s="59">
        <v>54.016438356164386</v>
      </c>
      <c r="U4198" s="12">
        <v>1</v>
      </c>
      <c r="V4198" s="12">
        <v>4</v>
      </c>
      <c r="W4198" s="12">
        <v>2</v>
      </c>
      <c r="X4198" s="12">
        <v>2</v>
      </c>
      <c r="Y4198" s="12">
        <v>2</v>
      </c>
      <c r="Z4198" s="58">
        <v>0</v>
      </c>
      <c r="AA4198" s="58">
        <v>0</v>
      </c>
      <c r="AB4198" s="58">
        <v>0</v>
      </c>
      <c r="AC4198" s="58" t="s">
        <v>91</v>
      </c>
    </row>
    <row r="4199" spans="1:29" x14ac:dyDescent="0.3">
      <c r="A4199" s="57">
        <v>66888846</v>
      </c>
      <c r="B4199" s="12" t="s">
        <v>4337</v>
      </c>
      <c r="C4199" s="58" t="s">
        <v>108</v>
      </c>
      <c r="D4199" s="58" t="s">
        <v>113</v>
      </c>
      <c r="E4199" s="58">
        <v>55373</v>
      </c>
      <c r="F4199" s="58">
        <v>8034157</v>
      </c>
      <c r="G4199" s="58">
        <f>+IF(F4199&gt;K4199+100000,F4199-K4199,0)</f>
        <v>0</v>
      </c>
      <c r="H4199" s="58">
        <v>336770</v>
      </c>
      <c r="I4199" s="58">
        <v>0</v>
      </c>
      <c r="J4199" s="58">
        <v>0</v>
      </c>
      <c r="K4199" s="58">
        <v>10097512</v>
      </c>
      <c r="L4199" s="12" t="s">
        <v>88</v>
      </c>
      <c r="M4199" s="12" t="s">
        <v>89</v>
      </c>
      <c r="N4199" s="12" t="s">
        <v>10</v>
      </c>
      <c r="O4199" s="12">
        <v>4</v>
      </c>
      <c r="P4199" s="12">
        <v>0</v>
      </c>
      <c r="Q4199" s="12">
        <v>0</v>
      </c>
      <c r="R4199" s="12">
        <v>76130</v>
      </c>
      <c r="S4199" s="59">
        <v>0.66849315068493154</v>
      </c>
      <c r="T4199" s="59">
        <v>47.084931506849315</v>
      </c>
      <c r="U4199" s="12">
        <v>2</v>
      </c>
      <c r="V4199" s="12">
        <v>2</v>
      </c>
      <c r="W4199" s="12">
        <v>2</v>
      </c>
      <c r="X4199" s="12">
        <v>2</v>
      </c>
      <c r="Y4199" s="12">
        <v>3</v>
      </c>
      <c r="Z4199" s="58">
        <v>0</v>
      </c>
      <c r="AA4199" s="58">
        <v>0</v>
      </c>
      <c r="AB4199" s="58">
        <v>0</v>
      </c>
      <c r="AC4199" s="58" t="s">
        <v>91</v>
      </c>
    </row>
    <row r="4200" spans="1:29" x14ac:dyDescent="0.3">
      <c r="A4200" s="57">
        <v>80244468</v>
      </c>
      <c r="B4200" s="12" t="s">
        <v>4338</v>
      </c>
      <c r="C4200" s="58" t="s">
        <v>109</v>
      </c>
      <c r="D4200" s="58" t="s">
        <v>112</v>
      </c>
      <c r="E4200" s="58"/>
      <c r="F4200" s="58"/>
      <c r="G4200" s="58">
        <f>+IF(F4200&gt;K4200+100000,F4200-K4200,0)</f>
        <v>0</v>
      </c>
      <c r="H4200" s="58"/>
      <c r="I4200" s="58"/>
      <c r="J4200" s="58"/>
      <c r="K4200" s="58">
        <v>10197129</v>
      </c>
      <c r="L4200" s="12" t="s">
        <v>91</v>
      </c>
      <c r="M4200" s="12" t="s">
        <v>91</v>
      </c>
      <c r="N4200" s="12" t="s">
        <v>91</v>
      </c>
      <c r="O4200" s="12">
        <v>4</v>
      </c>
      <c r="P4200" s="12">
        <v>0</v>
      </c>
      <c r="Q4200" s="12">
        <v>0</v>
      </c>
      <c r="R4200" s="12">
        <v>76834</v>
      </c>
      <c r="S4200" s="59">
        <v>12.898630136986302</v>
      </c>
      <c r="T4200" s="59">
        <v>60.194520547945203</v>
      </c>
      <c r="U4200" s="12">
        <v>1</v>
      </c>
      <c r="V4200" s="12">
        <v>5</v>
      </c>
      <c r="W4200" s="12">
        <v>4</v>
      </c>
      <c r="X4200" s="12">
        <v>4</v>
      </c>
      <c r="Y4200" s="12">
        <v>2</v>
      </c>
      <c r="Z4200" s="58">
        <v>0</v>
      </c>
      <c r="AA4200" s="58">
        <v>0</v>
      </c>
      <c r="AB4200" s="58">
        <v>0</v>
      </c>
      <c r="AC4200" s="58" t="s">
        <v>91</v>
      </c>
    </row>
    <row r="4201" spans="1:29" x14ac:dyDescent="0.3">
      <c r="A4201" s="57">
        <v>26828208</v>
      </c>
      <c r="B4201" s="12" t="s">
        <v>4339</v>
      </c>
      <c r="C4201" s="58" t="s">
        <v>108</v>
      </c>
      <c r="D4201" s="58" t="s">
        <v>114</v>
      </c>
      <c r="E4201" s="58">
        <v>702004</v>
      </c>
      <c r="F4201" s="58">
        <v>11703631</v>
      </c>
      <c r="G4201" s="58">
        <f>+IF(F4201&gt;K4201+100000,F4201-K4201,0)</f>
        <v>1500062</v>
      </c>
      <c r="H4201" s="58">
        <v>1002286</v>
      </c>
      <c r="I4201" s="58">
        <v>0</v>
      </c>
      <c r="J4201" s="58">
        <v>5000000</v>
      </c>
      <c r="K4201" s="58">
        <v>10203569</v>
      </c>
      <c r="L4201" s="12" t="s">
        <v>87</v>
      </c>
      <c r="M4201" s="12" t="s">
        <v>89</v>
      </c>
      <c r="N4201" s="12" t="s">
        <v>10</v>
      </c>
      <c r="O4201" s="12">
        <v>4</v>
      </c>
      <c r="P4201" s="12">
        <v>0</v>
      </c>
      <c r="Q4201" s="12">
        <v>0</v>
      </c>
      <c r="R4201" s="12">
        <v>76001</v>
      </c>
      <c r="S4201" s="59">
        <v>14.994520547945205</v>
      </c>
      <c r="T4201" s="59">
        <v>56.561643835616437</v>
      </c>
      <c r="U4201" s="12">
        <v>1</v>
      </c>
      <c r="V4201" s="12">
        <v>6</v>
      </c>
      <c r="W4201" s="12">
        <v>3</v>
      </c>
      <c r="X4201" s="12">
        <v>5</v>
      </c>
      <c r="Y4201" s="12">
        <v>4</v>
      </c>
      <c r="Z4201" s="58">
        <v>0</v>
      </c>
      <c r="AA4201" s="58">
        <v>0</v>
      </c>
      <c r="AB4201" s="58">
        <v>0</v>
      </c>
      <c r="AC4201" s="58" t="s">
        <v>91</v>
      </c>
    </row>
    <row r="4202" spans="1:29" x14ac:dyDescent="0.3">
      <c r="A4202" s="57">
        <v>26464000</v>
      </c>
      <c r="B4202" s="12" t="s">
        <v>4340</v>
      </c>
      <c r="C4202" s="58" t="s">
        <v>109</v>
      </c>
      <c r="D4202" s="58" t="s">
        <v>117</v>
      </c>
      <c r="E4202" s="58">
        <v>6981248</v>
      </c>
      <c r="F4202" s="58"/>
      <c r="G4202" s="58">
        <f>+IF(F4202&gt;K4202+100000,F4202-K4202,0)</f>
        <v>0</v>
      </c>
      <c r="H4202" s="58"/>
      <c r="I4202" s="58"/>
      <c r="J4202" s="58"/>
      <c r="K4202" s="58">
        <v>10283885</v>
      </c>
      <c r="L4202" s="12" t="s">
        <v>91</v>
      </c>
      <c r="M4202" s="12" t="s">
        <v>91</v>
      </c>
      <c r="N4202" s="12" t="s">
        <v>91</v>
      </c>
      <c r="O4202" s="12">
        <v>4</v>
      </c>
      <c r="P4202" s="12">
        <v>0</v>
      </c>
      <c r="Q4202" s="12">
        <v>0</v>
      </c>
      <c r="R4202" s="12">
        <v>76001</v>
      </c>
      <c r="S4202" s="59">
        <v>12.665753424657535</v>
      </c>
      <c r="T4202" s="59">
        <v>56.701369863013696</v>
      </c>
      <c r="U4202" s="12">
        <v>1</v>
      </c>
      <c r="V4202" s="12">
        <v>0</v>
      </c>
      <c r="W4202" s="12">
        <v>1</v>
      </c>
      <c r="X4202" s="12">
        <v>4</v>
      </c>
      <c r="Y4202" s="12">
        <v>1</v>
      </c>
      <c r="Z4202" s="58">
        <v>0</v>
      </c>
      <c r="AA4202" s="58">
        <v>0</v>
      </c>
      <c r="AB4202" s="58">
        <v>0</v>
      </c>
      <c r="AC4202" s="58" t="s">
        <v>91</v>
      </c>
    </row>
    <row r="4203" spans="1:29" x14ac:dyDescent="0.3">
      <c r="A4203" s="57">
        <v>2240668624</v>
      </c>
      <c r="B4203" s="12" t="s">
        <v>4341</v>
      </c>
      <c r="C4203" s="58" t="s">
        <v>109</v>
      </c>
      <c r="D4203" s="58" t="s">
        <v>117</v>
      </c>
      <c r="E4203" s="58">
        <v>6829560</v>
      </c>
      <c r="F4203" s="58"/>
      <c r="G4203" s="58">
        <f>+IF(F4203&gt;K4203+100000,F4203-K4203,0)</f>
        <v>0</v>
      </c>
      <c r="H4203" s="58"/>
      <c r="I4203" s="58"/>
      <c r="J4203" s="58"/>
      <c r="K4203" s="58">
        <v>10301187</v>
      </c>
      <c r="L4203" s="12" t="s">
        <v>91</v>
      </c>
      <c r="M4203" s="12" t="s">
        <v>91</v>
      </c>
      <c r="N4203" s="12" t="s">
        <v>91</v>
      </c>
      <c r="O4203" s="12">
        <v>4</v>
      </c>
      <c r="P4203" s="12">
        <v>0</v>
      </c>
      <c r="Q4203" s="12">
        <v>32</v>
      </c>
      <c r="R4203" s="12">
        <v>76001</v>
      </c>
      <c r="S4203" s="59">
        <v>16.339726027397262</v>
      </c>
      <c r="T4203" s="59">
        <v>35.016438356164386</v>
      </c>
      <c r="U4203" s="12">
        <v>1</v>
      </c>
      <c r="V4203" s="12">
        <v>5</v>
      </c>
      <c r="W4203" s="12">
        <v>3</v>
      </c>
      <c r="X4203" s="12">
        <v>5</v>
      </c>
      <c r="Y4203" s="12">
        <v>1</v>
      </c>
      <c r="Z4203" s="58">
        <v>0</v>
      </c>
      <c r="AA4203" s="58">
        <v>0</v>
      </c>
      <c r="AB4203" s="58">
        <v>0</v>
      </c>
      <c r="AC4203" s="58" t="s">
        <v>91</v>
      </c>
    </row>
    <row r="4204" spans="1:29" x14ac:dyDescent="0.3">
      <c r="A4204" s="57">
        <v>4620200</v>
      </c>
      <c r="B4204" s="12" t="s">
        <v>4342</v>
      </c>
      <c r="C4204" s="58" t="s">
        <v>109</v>
      </c>
      <c r="D4204" s="58" t="s">
        <v>112</v>
      </c>
      <c r="E4204" s="58"/>
      <c r="F4204" s="58"/>
      <c r="G4204" s="58">
        <f>+IF(F4204&gt;K4204+100000,F4204-K4204,0)</f>
        <v>0</v>
      </c>
      <c r="H4204" s="58"/>
      <c r="I4204" s="58"/>
      <c r="J4204" s="58"/>
      <c r="K4204" s="58">
        <v>10311745</v>
      </c>
      <c r="L4204" s="12" t="s">
        <v>91</v>
      </c>
      <c r="M4204" s="12" t="s">
        <v>91</v>
      </c>
      <c r="N4204" s="12" t="s">
        <v>91</v>
      </c>
      <c r="O4204" s="12">
        <v>4</v>
      </c>
      <c r="P4204" s="12">
        <v>0</v>
      </c>
      <c r="Q4204" s="12">
        <v>0</v>
      </c>
      <c r="R4204" s="12">
        <v>76001</v>
      </c>
      <c r="S4204" s="59">
        <v>12.821917808219178</v>
      </c>
      <c r="T4204" s="59">
        <v>41.939726027397263</v>
      </c>
      <c r="U4204" s="12">
        <v>1</v>
      </c>
      <c r="V4204" s="12">
        <v>8</v>
      </c>
      <c r="W4204" s="12">
        <v>4</v>
      </c>
      <c r="X4204" s="12">
        <v>4</v>
      </c>
      <c r="Y4204" s="12">
        <v>1</v>
      </c>
      <c r="Z4204" s="58">
        <v>0</v>
      </c>
      <c r="AA4204" s="58">
        <v>0</v>
      </c>
      <c r="AB4204" s="58">
        <v>0</v>
      </c>
      <c r="AC4204" s="58" t="s">
        <v>91</v>
      </c>
    </row>
    <row r="4205" spans="1:29" x14ac:dyDescent="0.3">
      <c r="A4205" s="57">
        <v>26466246</v>
      </c>
      <c r="B4205" s="12" t="s">
        <v>4343</v>
      </c>
      <c r="C4205" s="58" t="s">
        <v>108</v>
      </c>
      <c r="D4205" s="58" t="s">
        <v>113</v>
      </c>
      <c r="E4205" s="58">
        <v>16055</v>
      </c>
      <c r="F4205" s="58">
        <v>8519658</v>
      </c>
      <c r="G4205" s="58">
        <f>+IF(F4205&gt;K4205+100000,F4205-K4205,0)</f>
        <v>0</v>
      </c>
      <c r="H4205" s="58">
        <v>1598799</v>
      </c>
      <c r="I4205" s="58">
        <v>0</v>
      </c>
      <c r="J4205" s="58">
        <v>47000000</v>
      </c>
      <c r="K4205" s="58">
        <v>10345862</v>
      </c>
      <c r="L4205" s="12" t="s">
        <v>86</v>
      </c>
      <c r="M4205" s="12" t="s">
        <v>89</v>
      </c>
      <c r="N4205" s="12" t="s">
        <v>10</v>
      </c>
      <c r="O4205" s="12">
        <v>4</v>
      </c>
      <c r="P4205" s="12">
        <v>0</v>
      </c>
      <c r="Q4205" s="12">
        <v>0</v>
      </c>
      <c r="R4205" s="12">
        <v>76001</v>
      </c>
      <c r="S4205" s="59">
        <v>12.24931506849315</v>
      </c>
      <c r="T4205" s="59">
        <v>59.980821917808221</v>
      </c>
      <c r="U4205" s="12">
        <v>1</v>
      </c>
      <c r="V4205" s="12">
        <v>5</v>
      </c>
      <c r="W4205" s="12">
        <v>3</v>
      </c>
      <c r="X4205" s="12">
        <v>4</v>
      </c>
      <c r="Y4205" s="12">
        <v>4</v>
      </c>
      <c r="Z4205" s="58">
        <v>0</v>
      </c>
      <c r="AA4205" s="58">
        <v>0</v>
      </c>
      <c r="AB4205" s="58">
        <v>0</v>
      </c>
      <c r="AC4205" s="58" t="s">
        <v>91</v>
      </c>
    </row>
    <row r="4206" spans="1:29" x14ac:dyDescent="0.3">
      <c r="A4206" s="57">
        <v>6226844</v>
      </c>
      <c r="B4206" s="12" t="s">
        <v>4344</v>
      </c>
      <c r="C4206" s="58" t="s">
        <v>108</v>
      </c>
      <c r="D4206" s="58" t="s">
        <v>113</v>
      </c>
      <c r="E4206" s="58"/>
      <c r="F4206" s="58">
        <v>7136057</v>
      </c>
      <c r="G4206" s="58">
        <f>+IF(F4206&gt;K4206+100000,F4206-K4206,0)</f>
        <v>0</v>
      </c>
      <c r="H4206" s="58">
        <v>389364</v>
      </c>
      <c r="I4206" s="58">
        <v>0</v>
      </c>
      <c r="J4206" s="58">
        <v>0</v>
      </c>
      <c r="K4206" s="58">
        <v>10581215</v>
      </c>
      <c r="L4206" s="12" t="s">
        <v>88</v>
      </c>
      <c r="M4206" s="12" t="s">
        <v>89</v>
      </c>
      <c r="N4206" s="12" t="s">
        <v>10</v>
      </c>
      <c r="O4206" s="12">
        <v>4</v>
      </c>
      <c r="P4206" s="12">
        <v>0</v>
      </c>
      <c r="Q4206" s="12">
        <v>0</v>
      </c>
      <c r="R4206" s="12">
        <v>76130</v>
      </c>
      <c r="S4206" s="59">
        <v>6</v>
      </c>
      <c r="T4206" s="59">
        <v>63.356164383561641</v>
      </c>
      <c r="U4206" s="12">
        <v>1</v>
      </c>
      <c r="V4206" s="12">
        <v>1</v>
      </c>
      <c r="W4206" s="12">
        <v>2</v>
      </c>
      <c r="X4206" s="12">
        <v>2</v>
      </c>
      <c r="Y4206" s="12">
        <v>3</v>
      </c>
      <c r="Z4206" s="58">
        <v>0</v>
      </c>
      <c r="AA4206" s="58">
        <v>0</v>
      </c>
      <c r="AB4206" s="58">
        <v>0</v>
      </c>
      <c r="AC4206" s="58" t="s">
        <v>91</v>
      </c>
    </row>
    <row r="4207" spans="1:29" x14ac:dyDescent="0.3">
      <c r="A4207" s="57">
        <v>66808664</v>
      </c>
      <c r="B4207" s="12" t="s">
        <v>4345</v>
      </c>
      <c r="C4207" s="58" t="s">
        <v>106</v>
      </c>
      <c r="D4207" s="58" t="s">
        <v>116</v>
      </c>
      <c r="E4207" s="58">
        <v>93373</v>
      </c>
      <c r="F4207" s="58">
        <v>99454756</v>
      </c>
      <c r="G4207" s="58">
        <f>+IF(F4207&gt;K4207+100000,F4207-K4207,0)</f>
        <v>88610463</v>
      </c>
      <c r="H4207" s="58">
        <v>1547157</v>
      </c>
      <c r="I4207" s="58">
        <v>0</v>
      </c>
      <c r="J4207" s="58">
        <v>100000000</v>
      </c>
      <c r="K4207" s="58">
        <v>10844293</v>
      </c>
      <c r="L4207" s="12" t="s">
        <v>85</v>
      </c>
      <c r="M4207" s="12" t="s">
        <v>89</v>
      </c>
      <c r="N4207" s="12" t="s">
        <v>10</v>
      </c>
      <c r="O4207" s="12">
        <v>4</v>
      </c>
      <c r="P4207" s="12">
        <v>0</v>
      </c>
      <c r="Q4207" s="12">
        <v>0</v>
      </c>
      <c r="R4207" s="12">
        <v>76001</v>
      </c>
      <c r="S4207" s="59">
        <v>17.86849315068493</v>
      </c>
      <c r="T4207" s="59">
        <v>52.819178082191783</v>
      </c>
      <c r="U4207" s="12">
        <v>2</v>
      </c>
      <c r="V4207" s="12">
        <v>5</v>
      </c>
      <c r="W4207" s="12">
        <v>3</v>
      </c>
      <c r="X4207" s="12">
        <v>2</v>
      </c>
      <c r="Y4207" s="12">
        <v>2</v>
      </c>
      <c r="Z4207" s="58">
        <v>0</v>
      </c>
      <c r="AA4207" s="58">
        <v>0</v>
      </c>
      <c r="AB4207" s="58">
        <v>0</v>
      </c>
      <c r="AC4207" s="58" t="s">
        <v>91</v>
      </c>
    </row>
    <row r="4208" spans="1:29" x14ac:dyDescent="0.3">
      <c r="A4208" s="57">
        <v>24888260</v>
      </c>
      <c r="B4208" s="12" t="s">
        <v>4346</v>
      </c>
      <c r="C4208" s="58" t="s">
        <v>106</v>
      </c>
      <c r="D4208" s="58" t="s">
        <v>115</v>
      </c>
      <c r="E4208" s="58">
        <v>1753645</v>
      </c>
      <c r="F4208" s="58">
        <v>14270506</v>
      </c>
      <c r="G4208" s="58">
        <f>+IF(F4208&gt;K4208+100000,F4208-K4208,0)</f>
        <v>3313152</v>
      </c>
      <c r="H4208" s="58">
        <v>633835</v>
      </c>
      <c r="I4208" s="58">
        <v>0</v>
      </c>
      <c r="J4208" s="58">
        <v>0</v>
      </c>
      <c r="K4208" s="58">
        <v>10957354</v>
      </c>
      <c r="L4208" s="12" t="s">
        <v>87</v>
      </c>
      <c r="M4208" s="12" t="s">
        <v>89</v>
      </c>
      <c r="N4208" s="12" t="s">
        <v>10</v>
      </c>
      <c r="O4208" s="12">
        <v>4</v>
      </c>
      <c r="P4208" s="12">
        <v>0</v>
      </c>
      <c r="Q4208" s="12">
        <v>0</v>
      </c>
      <c r="R4208" s="12">
        <v>76001</v>
      </c>
      <c r="S4208" s="59">
        <v>18.276712328767122</v>
      </c>
      <c r="T4208" s="59">
        <v>56.873972602739727</v>
      </c>
      <c r="U4208" s="12">
        <v>1</v>
      </c>
      <c r="V4208" s="12">
        <v>4</v>
      </c>
      <c r="W4208" s="12">
        <v>2</v>
      </c>
      <c r="X4208" s="12">
        <v>3</v>
      </c>
      <c r="Y4208" s="12">
        <v>1</v>
      </c>
      <c r="Z4208" s="58">
        <v>0</v>
      </c>
      <c r="AA4208" s="58">
        <v>0</v>
      </c>
      <c r="AB4208" s="58">
        <v>0</v>
      </c>
      <c r="AC4208" s="58" t="s">
        <v>91</v>
      </c>
    </row>
    <row r="4209" spans="1:29" x14ac:dyDescent="0.3">
      <c r="A4209" s="57">
        <v>66840886</v>
      </c>
      <c r="B4209" s="12" t="s">
        <v>4348</v>
      </c>
      <c r="C4209" s="58" t="s">
        <v>108</v>
      </c>
      <c r="D4209" s="58" t="s">
        <v>113</v>
      </c>
      <c r="E4209" s="58"/>
      <c r="F4209" s="58">
        <v>856630</v>
      </c>
      <c r="G4209" s="58">
        <f>+IF(F4209&gt;K4209+100000,F4209-K4209,0)</f>
        <v>0</v>
      </c>
      <c r="H4209" s="58">
        <v>175460</v>
      </c>
      <c r="I4209" s="58">
        <v>0</v>
      </c>
      <c r="J4209" s="58">
        <v>0</v>
      </c>
      <c r="K4209" s="58">
        <v>11224963</v>
      </c>
      <c r="L4209" s="12" t="s">
        <v>88</v>
      </c>
      <c r="M4209" s="12" t="s">
        <v>89</v>
      </c>
      <c r="N4209" s="12" t="s">
        <v>10</v>
      </c>
      <c r="O4209" s="12">
        <v>4</v>
      </c>
      <c r="P4209" s="12">
        <v>0</v>
      </c>
      <c r="Q4209" s="12">
        <v>0</v>
      </c>
      <c r="R4209" s="12">
        <v>76001</v>
      </c>
      <c r="S4209" s="59">
        <v>18.964383561643835</v>
      </c>
      <c r="T4209" s="59">
        <v>50.268493150684932</v>
      </c>
      <c r="U4209" s="12">
        <v>2</v>
      </c>
      <c r="V4209" s="12">
        <v>4</v>
      </c>
      <c r="W4209" s="12">
        <v>3</v>
      </c>
      <c r="X4209" s="12">
        <v>4</v>
      </c>
      <c r="Y4209" s="12">
        <v>3</v>
      </c>
      <c r="Z4209" s="58">
        <v>0</v>
      </c>
      <c r="AA4209" s="58">
        <v>0</v>
      </c>
      <c r="AB4209" s="58">
        <v>0</v>
      </c>
      <c r="AC4209" s="58" t="s">
        <v>91</v>
      </c>
    </row>
    <row r="4210" spans="1:29" x14ac:dyDescent="0.3">
      <c r="A4210" s="57">
        <v>4206024</v>
      </c>
      <c r="B4210" s="12" t="s">
        <v>4349</v>
      </c>
      <c r="C4210" s="58" t="s">
        <v>109</v>
      </c>
      <c r="D4210" s="58" t="s">
        <v>112</v>
      </c>
      <c r="E4210" s="58">
        <v>1223334</v>
      </c>
      <c r="F4210" s="58"/>
      <c r="G4210" s="58">
        <f>+IF(F4210&gt;K4210+100000,F4210-K4210,0)</f>
        <v>0</v>
      </c>
      <c r="H4210" s="58"/>
      <c r="I4210" s="58"/>
      <c r="J4210" s="58"/>
      <c r="K4210" s="58">
        <v>11531015</v>
      </c>
      <c r="L4210" s="12" t="s">
        <v>91</v>
      </c>
      <c r="M4210" s="12" t="s">
        <v>91</v>
      </c>
      <c r="N4210" s="12" t="s">
        <v>91</v>
      </c>
      <c r="O4210" s="12">
        <v>4</v>
      </c>
      <c r="P4210" s="12">
        <v>0</v>
      </c>
      <c r="Q4210" s="12">
        <v>0</v>
      </c>
      <c r="R4210" s="12">
        <v>76130</v>
      </c>
      <c r="S4210" s="59">
        <v>6.4712328767123291</v>
      </c>
      <c r="T4210" s="59">
        <v>50.4</v>
      </c>
      <c r="U4210" s="12">
        <v>1</v>
      </c>
      <c r="V4210" s="12">
        <v>0</v>
      </c>
      <c r="W4210" s="12">
        <v>1</v>
      </c>
      <c r="X4210" s="12">
        <v>3</v>
      </c>
      <c r="Y4210" s="12">
        <v>1</v>
      </c>
      <c r="Z4210" s="58">
        <v>0</v>
      </c>
      <c r="AA4210" s="58">
        <v>0</v>
      </c>
      <c r="AB4210" s="58">
        <v>0</v>
      </c>
      <c r="AC4210" s="58" t="s">
        <v>91</v>
      </c>
    </row>
    <row r="4211" spans="1:29" x14ac:dyDescent="0.3">
      <c r="A4211" s="57">
        <v>46464240</v>
      </c>
      <c r="B4211" s="12" t="s">
        <v>4350</v>
      </c>
      <c r="C4211" s="58" t="s">
        <v>108</v>
      </c>
      <c r="D4211" s="58" t="s">
        <v>113</v>
      </c>
      <c r="E4211" s="58">
        <v>4198</v>
      </c>
      <c r="F4211" s="58">
        <v>8122674</v>
      </c>
      <c r="G4211" s="58">
        <f>+IF(F4211&gt;K4211+100000,F4211-K4211,0)</f>
        <v>0</v>
      </c>
      <c r="H4211" s="58">
        <v>288717</v>
      </c>
      <c r="I4211" s="58">
        <v>0</v>
      </c>
      <c r="J4211" s="58">
        <v>0</v>
      </c>
      <c r="K4211" s="58">
        <v>11866180</v>
      </c>
      <c r="L4211" s="12" t="s">
        <v>88</v>
      </c>
      <c r="M4211" s="12" t="s">
        <v>89</v>
      </c>
      <c r="N4211" s="12" t="s">
        <v>10</v>
      </c>
      <c r="O4211" s="12">
        <v>4</v>
      </c>
      <c r="P4211" s="12">
        <v>0</v>
      </c>
      <c r="Q4211" s="12">
        <v>0</v>
      </c>
      <c r="R4211" s="12">
        <v>76001</v>
      </c>
      <c r="S4211" s="59">
        <v>16.243835616438357</v>
      </c>
      <c r="T4211" s="59">
        <v>62.805479452054797</v>
      </c>
      <c r="U4211" s="12">
        <v>2</v>
      </c>
      <c r="V4211" s="12">
        <v>5</v>
      </c>
      <c r="W4211" s="12">
        <v>5</v>
      </c>
      <c r="X4211" s="12">
        <v>6</v>
      </c>
      <c r="Y4211" s="12">
        <v>2</v>
      </c>
      <c r="Z4211" s="58">
        <v>0</v>
      </c>
      <c r="AA4211" s="58">
        <v>0</v>
      </c>
      <c r="AB4211" s="58">
        <v>0</v>
      </c>
      <c r="AC4211" s="58" t="s">
        <v>91</v>
      </c>
    </row>
    <row r="4212" spans="1:29" x14ac:dyDescent="0.3">
      <c r="A4212" s="57">
        <v>26080260</v>
      </c>
      <c r="B4212" s="12" t="s">
        <v>4351</v>
      </c>
      <c r="C4212" s="58" t="s">
        <v>108</v>
      </c>
      <c r="D4212" s="58" t="s">
        <v>113</v>
      </c>
      <c r="E4212" s="58"/>
      <c r="F4212" s="58">
        <v>3804651</v>
      </c>
      <c r="G4212" s="58">
        <f>+IF(F4212&gt;K4212+100000,F4212-K4212,0)</f>
        <v>0</v>
      </c>
      <c r="H4212" s="58">
        <v>92623</v>
      </c>
      <c r="I4212" s="58">
        <v>0</v>
      </c>
      <c r="J4212" s="58">
        <v>0</v>
      </c>
      <c r="K4212" s="58">
        <v>12468432</v>
      </c>
      <c r="L4212" s="12" t="s">
        <v>88</v>
      </c>
      <c r="M4212" s="12" t="s">
        <v>89</v>
      </c>
      <c r="N4212" s="12" t="s">
        <v>10</v>
      </c>
      <c r="O4212" s="12">
        <v>4</v>
      </c>
      <c r="P4212" s="12">
        <v>0</v>
      </c>
      <c r="Q4212" s="12">
        <v>0</v>
      </c>
      <c r="R4212" s="12">
        <v>76130</v>
      </c>
      <c r="S4212" s="59">
        <v>18.32054794520548</v>
      </c>
      <c r="T4212" s="59">
        <v>55.586301369863016</v>
      </c>
      <c r="U4212" s="12">
        <v>1</v>
      </c>
      <c r="V4212" s="12">
        <v>2</v>
      </c>
      <c r="W4212" s="12">
        <v>2</v>
      </c>
      <c r="X4212" s="12">
        <v>2</v>
      </c>
      <c r="Y4212" s="12">
        <v>1</v>
      </c>
      <c r="Z4212" s="58">
        <v>0</v>
      </c>
      <c r="AA4212" s="58">
        <v>0</v>
      </c>
      <c r="AB4212" s="58">
        <v>0</v>
      </c>
      <c r="AC4212" s="58" t="s">
        <v>91</v>
      </c>
    </row>
    <row r="4213" spans="1:29" x14ac:dyDescent="0.3">
      <c r="A4213" s="57">
        <v>26840240</v>
      </c>
      <c r="B4213" s="12" t="s">
        <v>4353</v>
      </c>
      <c r="C4213" s="58" t="s">
        <v>108</v>
      </c>
      <c r="D4213" s="58" t="s">
        <v>117</v>
      </c>
      <c r="E4213" s="58">
        <v>35356670</v>
      </c>
      <c r="F4213" s="58">
        <v>18000000</v>
      </c>
      <c r="G4213" s="58">
        <f>+IF(F4213&gt;K4213+100000,F4213-K4213,0)</f>
        <v>4516984</v>
      </c>
      <c r="H4213" s="58">
        <v>1077715</v>
      </c>
      <c r="I4213" s="58">
        <v>0</v>
      </c>
      <c r="J4213" s="58">
        <v>0</v>
      </c>
      <c r="K4213" s="58">
        <v>13483016</v>
      </c>
      <c r="L4213" s="12" t="s">
        <v>88</v>
      </c>
      <c r="M4213" s="12" t="s">
        <v>89</v>
      </c>
      <c r="N4213" s="12" t="s">
        <v>10</v>
      </c>
      <c r="O4213" s="12">
        <v>4</v>
      </c>
      <c r="P4213" s="12">
        <v>0</v>
      </c>
      <c r="Q4213" s="12">
        <v>0</v>
      </c>
      <c r="R4213" s="12">
        <v>76130</v>
      </c>
      <c r="S4213" s="59">
        <v>21.972602739726028</v>
      </c>
      <c r="T4213" s="59">
        <v>53.756164383561647</v>
      </c>
      <c r="U4213" s="12">
        <v>1</v>
      </c>
      <c r="V4213" s="12">
        <v>4</v>
      </c>
      <c r="W4213" s="12">
        <v>3</v>
      </c>
      <c r="X4213" s="12">
        <v>7</v>
      </c>
      <c r="Y4213" s="12">
        <v>3</v>
      </c>
      <c r="Z4213" s="58">
        <v>0</v>
      </c>
      <c r="AA4213" s="58">
        <v>0</v>
      </c>
      <c r="AB4213" s="58">
        <v>0</v>
      </c>
      <c r="AC4213" s="58" t="s">
        <v>91</v>
      </c>
    </row>
    <row r="4214" spans="1:29" x14ac:dyDescent="0.3">
      <c r="A4214" s="57">
        <v>82228884</v>
      </c>
      <c r="B4214" s="12" t="s">
        <v>4354</v>
      </c>
      <c r="C4214" s="58" t="s">
        <v>109</v>
      </c>
      <c r="D4214" s="58" t="s">
        <v>112</v>
      </c>
      <c r="E4214" s="58">
        <v>1098000</v>
      </c>
      <c r="F4214" s="58"/>
      <c r="G4214" s="58">
        <f>+IF(F4214&gt;K4214+100000,F4214-K4214,0)</f>
        <v>0</v>
      </c>
      <c r="H4214" s="58"/>
      <c r="I4214" s="58"/>
      <c r="J4214" s="58"/>
      <c r="K4214" s="58">
        <v>13942455</v>
      </c>
      <c r="L4214" s="12" t="s">
        <v>91</v>
      </c>
      <c r="M4214" s="12" t="s">
        <v>91</v>
      </c>
      <c r="N4214" s="12" t="s">
        <v>91</v>
      </c>
      <c r="O4214" s="12">
        <v>4</v>
      </c>
      <c r="P4214" s="12">
        <v>0</v>
      </c>
      <c r="Q4214" s="12">
        <v>0</v>
      </c>
      <c r="R4214" s="12">
        <v>68276</v>
      </c>
      <c r="S4214" s="59">
        <v>5.5890410958904111</v>
      </c>
      <c r="T4214" s="59">
        <v>56.358904109589041</v>
      </c>
      <c r="U4214" s="12">
        <v>1</v>
      </c>
      <c r="V4214" s="12">
        <v>5</v>
      </c>
      <c r="W4214" s="12">
        <v>4</v>
      </c>
      <c r="X4214" s="12">
        <v>7</v>
      </c>
      <c r="Y4214" s="12">
        <v>3</v>
      </c>
      <c r="Z4214" s="58">
        <v>0</v>
      </c>
      <c r="AA4214" s="58">
        <v>0</v>
      </c>
      <c r="AB4214" s="58">
        <v>0</v>
      </c>
      <c r="AC4214" s="58" t="s">
        <v>91</v>
      </c>
    </row>
  </sheetData>
  <sortState xmlns:xlrd2="http://schemas.microsoft.com/office/spreadsheetml/2017/richdata2" ref="A2:AC4214">
    <sortCondition ref="Z3:Z4214"/>
  </sortState>
  <phoneticPr fontId="2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C1035-B8BB-4F7B-8146-96F3821E7F1F}">
  <dimension ref="A1:D17"/>
  <sheetViews>
    <sheetView showGridLines="0" zoomScale="170" zoomScaleNormal="170" workbookViewId="0">
      <selection activeCell="C9" sqref="C9"/>
    </sheetView>
  </sheetViews>
  <sheetFormatPr baseColWidth="10" defaultRowHeight="16.5" x14ac:dyDescent="0.3"/>
  <cols>
    <col min="1" max="1" width="3" style="35" bestFit="1" customWidth="1"/>
    <col min="2" max="2" width="25" style="35" bestFit="1" customWidth="1"/>
    <col min="3" max="3" width="9.28515625" style="35" bestFit="1" customWidth="1"/>
    <col min="4" max="4" width="12.42578125" style="35" bestFit="1" customWidth="1"/>
    <col min="5" max="16384" width="11.42578125" style="35"/>
  </cols>
  <sheetData>
    <row r="1" spans="1:4" ht="25.5" customHeight="1" x14ac:dyDescent="0.3">
      <c r="A1" s="102" t="s">
        <v>68</v>
      </c>
      <c r="B1" s="103"/>
      <c r="C1" s="103"/>
      <c r="D1" s="103"/>
    </row>
    <row r="2" spans="1:4" ht="18" x14ac:dyDescent="0.3">
      <c r="A2" s="36" t="s">
        <v>31</v>
      </c>
      <c r="B2" s="37" t="s">
        <v>33</v>
      </c>
      <c r="C2" s="37" t="s">
        <v>34</v>
      </c>
      <c r="D2" s="37" t="s">
        <v>70</v>
      </c>
    </row>
    <row r="3" spans="1:4" x14ac:dyDescent="0.3">
      <c r="A3" s="38">
        <v>0</v>
      </c>
      <c r="B3" s="19" t="s">
        <v>35</v>
      </c>
      <c r="C3" s="19">
        <v>0</v>
      </c>
      <c r="D3" s="40">
        <f>+$D$17*C3</f>
        <v>0</v>
      </c>
    </row>
    <row r="4" spans="1:4" x14ac:dyDescent="0.3">
      <c r="A4" s="38">
        <v>1</v>
      </c>
      <c r="B4" s="19" t="s">
        <v>69</v>
      </c>
      <c r="C4" s="19">
        <v>0</v>
      </c>
      <c r="D4" s="40">
        <f t="shared" ref="D4:D15" si="0">+$D$17*C4</f>
        <v>0</v>
      </c>
    </row>
    <row r="5" spans="1:4" x14ac:dyDescent="0.3">
      <c r="A5" s="38">
        <v>2</v>
      </c>
      <c r="B5" s="19" t="s">
        <v>36</v>
      </c>
      <c r="C5" s="19">
        <v>1</v>
      </c>
      <c r="D5" s="40">
        <f t="shared" si="0"/>
        <v>1000000</v>
      </c>
    </row>
    <row r="6" spans="1:4" x14ac:dyDescent="0.3">
      <c r="A6" s="38">
        <v>3</v>
      </c>
      <c r="B6" s="19" t="s">
        <v>37</v>
      </c>
      <c r="C6" s="19">
        <v>2</v>
      </c>
      <c r="D6" s="40">
        <f t="shared" si="0"/>
        <v>2000000</v>
      </c>
    </row>
    <row r="7" spans="1:4" x14ac:dyDescent="0.3">
      <c r="A7" s="38">
        <v>4</v>
      </c>
      <c r="B7" s="19" t="s">
        <v>38</v>
      </c>
      <c r="C7" s="19">
        <v>3</v>
      </c>
      <c r="D7" s="40">
        <f t="shared" si="0"/>
        <v>3000000</v>
      </c>
    </row>
    <row r="8" spans="1:4" x14ac:dyDescent="0.3">
      <c r="A8" s="38">
        <v>5</v>
      </c>
      <c r="B8" s="19" t="s">
        <v>39</v>
      </c>
      <c r="C8" s="19">
        <v>4</v>
      </c>
      <c r="D8" s="40">
        <f t="shared" si="0"/>
        <v>4000000</v>
      </c>
    </row>
    <row r="9" spans="1:4" x14ac:dyDescent="0.3">
      <c r="A9" s="38">
        <v>6</v>
      </c>
      <c r="B9" s="19" t="s">
        <v>40</v>
      </c>
      <c r="C9" s="19">
        <v>5</v>
      </c>
      <c r="D9" s="40">
        <f t="shared" si="0"/>
        <v>5000000</v>
      </c>
    </row>
    <row r="10" spans="1:4" x14ac:dyDescent="0.3">
      <c r="A10" s="38">
        <v>7</v>
      </c>
      <c r="B10" s="19" t="s">
        <v>41</v>
      </c>
      <c r="C10" s="19">
        <v>7</v>
      </c>
      <c r="D10" s="40">
        <f t="shared" si="0"/>
        <v>7000000</v>
      </c>
    </row>
    <row r="11" spans="1:4" x14ac:dyDescent="0.3">
      <c r="A11" s="38">
        <v>8</v>
      </c>
      <c r="B11" s="19" t="s">
        <v>42</v>
      </c>
      <c r="C11" s="19">
        <v>8.5</v>
      </c>
      <c r="D11" s="40">
        <f t="shared" si="0"/>
        <v>8500000</v>
      </c>
    </row>
    <row r="12" spans="1:4" x14ac:dyDescent="0.3">
      <c r="A12" s="38">
        <v>9</v>
      </c>
      <c r="B12" s="19" t="s">
        <v>43</v>
      </c>
      <c r="C12" s="19">
        <v>14</v>
      </c>
      <c r="D12" s="40">
        <f t="shared" si="0"/>
        <v>14000000</v>
      </c>
    </row>
    <row r="13" spans="1:4" x14ac:dyDescent="0.3">
      <c r="A13" s="38">
        <v>10</v>
      </c>
      <c r="B13" s="19" t="s">
        <v>44</v>
      </c>
      <c r="C13" s="19">
        <v>20</v>
      </c>
      <c r="D13" s="40">
        <f t="shared" si="0"/>
        <v>20000000</v>
      </c>
    </row>
    <row r="14" spans="1:4" x14ac:dyDescent="0.3">
      <c r="A14" s="38">
        <v>11</v>
      </c>
      <c r="B14" s="19" t="s">
        <v>45</v>
      </c>
      <c r="C14" s="19">
        <v>36</v>
      </c>
      <c r="D14" s="40">
        <f t="shared" si="0"/>
        <v>36000000</v>
      </c>
    </row>
    <row r="15" spans="1:4" x14ac:dyDescent="0.3">
      <c r="A15" s="38">
        <v>12</v>
      </c>
      <c r="B15" s="19" t="s">
        <v>46</v>
      </c>
      <c r="C15" s="19">
        <v>48</v>
      </c>
      <c r="D15" s="40">
        <f t="shared" si="0"/>
        <v>48000000</v>
      </c>
    </row>
    <row r="17" spans="3:4" x14ac:dyDescent="0.3">
      <c r="C17" s="35" t="s">
        <v>34</v>
      </c>
      <c r="D17" s="39">
        <v>1000000</v>
      </c>
    </row>
  </sheetData>
  <mergeCells count="1">
    <mergeCell ref="A1:D1"/>
  </mergeCells>
  <pageMargins left="0.7" right="0.7" top="0.75" bottom="0.75" header="0.3" footer="0.3"/>
  <pageSetup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K8"/>
  <sheetViews>
    <sheetView showGridLines="0" zoomScale="208" zoomScaleNormal="208" workbookViewId="0">
      <pane ySplit="1" topLeftCell="A2" activePane="bottomLeft" state="frozen"/>
      <selection activeCell="A6" sqref="A3:A9 A11:A16 A18:A23 A25:A30"/>
      <selection pane="bottomLeft" activeCell="V5" sqref="V5:V7"/>
    </sheetView>
  </sheetViews>
  <sheetFormatPr baseColWidth="10" defaultColWidth="11.5703125" defaultRowHeight="16.5" x14ac:dyDescent="0.3"/>
  <cols>
    <col min="1" max="1" width="4" style="1" bestFit="1" customWidth="1"/>
    <col min="2" max="2" width="2" style="1" bestFit="1" customWidth="1"/>
    <col min="3" max="3" width="4" style="1" bestFit="1" customWidth="1"/>
    <col min="4" max="10" width="2" style="1" bestFit="1" customWidth="1"/>
    <col min="11" max="11" width="6.5703125" style="1" bestFit="1" customWidth="1"/>
    <col min="12" max="14" width="2" style="1" bestFit="1" customWidth="1"/>
    <col min="15" max="15" width="5" style="1" bestFit="1" customWidth="1"/>
    <col min="16" max="16" width="2" style="1" bestFit="1" customWidth="1"/>
    <col min="17" max="17" width="5" style="1" bestFit="1" customWidth="1"/>
    <col min="18" max="18" width="2" style="1" bestFit="1" customWidth="1"/>
    <col min="19" max="19" width="3.5703125" style="1" bestFit="1" customWidth="1"/>
    <col min="20" max="20" width="2" style="1" bestFit="1" customWidth="1"/>
    <col min="21" max="21" width="4.5703125" style="1" bestFit="1" customWidth="1"/>
    <col min="22" max="22" width="2" style="1" bestFit="1" customWidth="1"/>
    <col min="23" max="23" width="3.5703125" style="1" bestFit="1" customWidth="1"/>
    <col min="24" max="24" width="2" style="1" bestFit="1" customWidth="1"/>
    <col min="25" max="25" width="4" style="1" bestFit="1" customWidth="1"/>
    <col min="26" max="26" width="2" style="1" bestFit="1" customWidth="1"/>
    <col min="27" max="27" width="4" style="1" bestFit="1" customWidth="1"/>
    <col min="28" max="28" width="2" style="1" bestFit="1" customWidth="1"/>
    <col min="29" max="29" width="4" style="1" bestFit="1" customWidth="1"/>
    <col min="30" max="30" width="2" style="1" bestFit="1" customWidth="1"/>
    <col min="31" max="31" width="4" style="1" bestFit="1" customWidth="1"/>
    <col min="32" max="32" width="2" style="1" bestFit="1" customWidth="1"/>
    <col min="33" max="33" width="4" style="1" bestFit="1" customWidth="1"/>
    <col min="34" max="34" width="2" style="1" bestFit="1" customWidth="1"/>
    <col min="35" max="35" width="4.28515625" style="1" customWidth="1"/>
    <col min="36" max="36" width="4" style="1" bestFit="1" customWidth="1"/>
    <col min="37" max="37" width="8.7109375" style="1" bestFit="1" customWidth="1"/>
    <col min="38" max="16384" width="11.5703125" style="1"/>
  </cols>
  <sheetData>
    <row r="1" spans="1:37" ht="20.45" customHeight="1" x14ac:dyDescent="0.3">
      <c r="A1" s="104" t="s">
        <v>4</v>
      </c>
      <c r="B1" s="104"/>
      <c r="C1" s="105" t="s">
        <v>5</v>
      </c>
      <c r="D1" s="105"/>
      <c r="E1" s="104" t="s">
        <v>24</v>
      </c>
      <c r="F1" s="104"/>
      <c r="G1" s="104" t="s">
        <v>25</v>
      </c>
      <c r="H1" s="104"/>
      <c r="I1" s="104" t="s">
        <v>7</v>
      </c>
      <c r="J1" s="104"/>
      <c r="K1" s="104" t="s">
        <v>8</v>
      </c>
      <c r="L1" s="104"/>
      <c r="M1" s="104" t="s">
        <v>9</v>
      </c>
      <c r="N1" s="104"/>
      <c r="O1" s="104" t="s">
        <v>15</v>
      </c>
      <c r="P1" s="104"/>
      <c r="Q1" s="104" t="s">
        <v>18</v>
      </c>
      <c r="R1" s="104"/>
      <c r="S1" s="104" t="s">
        <v>16</v>
      </c>
      <c r="T1" s="104"/>
      <c r="U1" s="107" t="s">
        <v>73</v>
      </c>
      <c r="V1" s="107"/>
      <c r="W1" s="107" t="s">
        <v>23</v>
      </c>
      <c r="X1" s="107"/>
      <c r="Y1" s="106" t="s">
        <v>47</v>
      </c>
      <c r="Z1" s="106"/>
      <c r="AA1" s="106" t="s">
        <v>48</v>
      </c>
      <c r="AB1" s="106"/>
      <c r="AC1" s="106" t="s">
        <v>49</v>
      </c>
      <c r="AD1" s="106"/>
      <c r="AE1" s="106" t="s">
        <v>50</v>
      </c>
      <c r="AF1" s="106"/>
      <c r="AG1" s="106" t="s">
        <v>51</v>
      </c>
      <c r="AH1" s="106"/>
      <c r="AJ1" s="106" t="s">
        <v>52</v>
      </c>
      <c r="AK1" s="106"/>
    </row>
    <row r="2" spans="1:37" x14ac:dyDescent="0.3">
      <c r="A2" s="12">
        <v>0</v>
      </c>
      <c r="B2" s="12">
        <v>5</v>
      </c>
      <c r="C2" s="26">
        <v>0</v>
      </c>
      <c r="D2" s="26">
        <v>5</v>
      </c>
      <c r="E2" s="12">
        <v>1</v>
      </c>
      <c r="F2" s="12">
        <v>5</v>
      </c>
      <c r="G2" s="26">
        <v>0</v>
      </c>
      <c r="H2" s="26">
        <v>5</v>
      </c>
      <c r="I2" s="12">
        <v>0</v>
      </c>
      <c r="J2" s="12">
        <v>5</v>
      </c>
      <c r="K2" s="26">
        <v>0</v>
      </c>
      <c r="L2" s="26">
        <v>0</v>
      </c>
      <c r="M2" s="12">
        <v>1</v>
      </c>
      <c r="N2" s="12">
        <v>4</v>
      </c>
      <c r="O2" s="26">
        <v>0</v>
      </c>
      <c r="P2" s="26">
        <v>0</v>
      </c>
      <c r="Q2" s="12">
        <v>0</v>
      </c>
      <c r="R2" s="12">
        <v>0</v>
      </c>
      <c r="S2" s="26" t="s">
        <v>10</v>
      </c>
      <c r="T2" s="26">
        <v>0</v>
      </c>
      <c r="U2" s="12">
        <v>2</v>
      </c>
      <c r="V2" s="12">
        <v>5</v>
      </c>
      <c r="W2" s="26" t="s">
        <v>10</v>
      </c>
      <c r="X2" s="26">
        <v>0</v>
      </c>
      <c r="Y2" s="12">
        <v>0</v>
      </c>
      <c r="Z2" s="12">
        <v>0</v>
      </c>
      <c r="AA2" s="26">
        <v>0</v>
      </c>
      <c r="AB2" s="26">
        <v>0</v>
      </c>
      <c r="AC2" s="12">
        <v>0</v>
      </c>
      <c r="AD2" s="12">
        <v>0</v>
      </c>
      <c r="AE2" s="26">
        <v>0</v>
      </c>
      <c r="AF2" s="26">
        <v>5</v>
      </c>
      <c r="AG2" s="12">
        <v>0</v>
      </c>
      <c r="AH2" s="12">
        <v>0</v>
      </c>
      <c r="AJ2" s="26">
        <v>0</v>
      </c>
      <c r="AK2" s="26" t="s">
        <v>53</v>
      </c>
    </row>
    <row r="3" spans="1:37" x14ac:dyDescent="0.3">
      <c r="A3" s="12">
        <v>2</v>
      </c>
      <c r="B3" s="12">
        <v>4</v>
      </c>
      <c r="C3" s="26">
        <v>25</v>
      </c>
      <c r="D3" s="26">
        <v>4</v>
      </c>
      <c r="E3" s="12">
        <v>2</v>
      </c>
      <c r="F3" s="12">
        <v>0</v>
      </c>
      <c r="G3" s="26">
        <v>2</v>
      </c>
      <c r="H3" s="26">
        <v>4</v>
      </c>
      <c r="I3" s="12">
        <v>1</v>
      </c>
      <c r="J3" s="12">
        <v>4</v>
      </c>
      <c r="K3" s="41">
        <v>0.5</v>
      </c>
      <c r="L3" s="26">
        <v>1</v>
      </c>
      <c r="M3" s="12">
        <v>2</v>
      </c>
      <c r="N3" s="12">
        <v>1</v>
      </c>
      <c r="O3" s="26">
        <v>30</v>
      </c>
      <c r="P3" s="26">
        <v>1</v>
      </c>
      <c r="Q3" s="12">
        <v>30</v>
      </c>
      <c r="R3" s="12">
        <v>1</v>
      </c>
      <c r="S3" s="26" t="s">
        <v>17</v>
      </c>
      <c r="T3" s="26">
        <v>1</v>
      </c>
      <c r="U3" s="12">
        <v>3</v>
      </c>
      <c r="V3" s="12">
        <v>3</v>
      </c>
      <c r="W3" s="26" t="s">
        <v>17</v>
      </c>
      <c r="X3" s="26">
        <v>1</v>
      </c>
      <c r="Y3" s="12">
        <v>5</v>
      </c>
      <c r="Z3" s="12">
        <v>1</v>
      </c>
      <c r="AA3" s="26">
        <v>2</v>
      </c>
      <c r="AB3" s="26">
        <v>1</v>
      </c>
      <c r="AC3" s="12">
        <v>1</v>
      </c>
      <c r="AD3" s="12">
        <v>1</v>
      </c>
      <c r="AE3" s="26">
        <v>1</v>
      </c>
      <c r="AF3" s="26">
        <v>4</v>
      </c>
      <c r="AG3" s="12">
        <v>0.5</v>
      </c>
      <c r="AH3" s="12">
        <v>1</v>
      </c>
      <c r="AJ3" s="26">
        <v>1</v>
      </c>
      <c r="AK3" s="26" t="s">
        <v>54</v>
      </c>
    </row>
    <row r="4" spans="1:37" x14ac:dyDescent="0.3">
      <c r="A4" s="12">
        <v>4</v>
      </c>
      <c r="B4" s="12">
        <v>3</v>
      </c>
      <c r="C4" s="26">
        <v>35</v>
      </c>
      <c r="D4" s="26">
        <v>3</v>
      </c>
      <c r="E4" s="12"/>
      <c r="F4" s="12"/>
      <c r="G4" s="26">
        <v>3</v>
      </c>
      <c r="H4" s="26">
        <v>3</v>
      </c>
      <c r="I4" s="12">
        <v>2</v>
      </c>
      <c r="J4" s="12">
        <v>3</v>
      </c>
      <c r="K4" s="41">
        <f>+K3+10%</f>
        <v>0.6</v>
      </c>
      <c r="L4" s="26">
        <v>2</v>
      </c>
      <c r="M4" s="12">
        <v>3</v>
      </c>
      <c r="N4" s="12">
        <v>2</v>
      </c>
      <c r="O4" s="26">
        <v>60</v>
      </c>
      <c r="P4" s="26">
        <v>2</v>
      </c>
      <c r="Q4" s="12">
        <v>60</v>
      </c>
      <c r="R4" s="12">
        <v>2</v>
      </c>
      <c r="S4" s="26" t="s">
        <v>1</v>
      </c>
      <c r="T4" s="26">
        <v>3</v>
      </c>
      <c r="U4" s="12">
        <v>4</v>
      </c>
      <c r="V4" s="12">
        <v>0</v>
      </c>
      <c r="W4" s="26" t="s">
        <v>1</v>
      </c>
      <c r="X4" s="26">
        <v>3</v>
      </c>
      <c r="Y4" s="12">
        <v>10</v>
      </c>
      <c r="Z4" s="12">
        <v>2</v>
      </c>
      <c r="AA4" s="26">
        <v>4</v>
      </c>
      <c r="AB4" s="26">
        <v>2</v>
      </c>
      <c r="AC4" s="12">
        <v>2</v>
      </c>
      <c r="AD4" s="12">
        <v>2</v>
      </c>
      <c r="AE4" s="26">
        <v>2</v>
      </c>
      <c r="AF4" s="26">
        <v>3</v>
      </c>
      <c r="AG4" s="12">
        <v>1</v>
      </c>
      <c r="AH4" s="12">
        <v>2</v>
      </c>
      <c r="AJ4" s="26">
        <v>1.5</v>
      </c>
      <c r="AK4" s="26" t="s">
        <v>55</v>
      </c>
    </row>
    <row r="5" spans="1:37" x14ac:dyDescent="0.3">
      <c r="A5" s="12">
        <v>6</v>
      </c>
      <c r="B5" s="12">
        <v>2</v>
      </c>
      <c r="C5" s="26">
        <v>45</v>
      </c>
      <c r="D5" s="26">
        <v>2</v>
      </c>
      <c r="E5" s="12"/>
      <c r="F5" s="12"/>
      <c r="G5" s="26">
        <v>4</v>
      </c>
      <c r="H5" s="26">
        <v>2</v>
      </c>
      <c r="I5" s="12">
        <v>3</v>
      </c>
      <c r="J5" s="12">
        <v>2</v>
      </c>
      <c r="K5" s="41">
        <f t="shared" ref="K5:K7" si="0">+K4+10%</f>
        <v>0.7</v>
      </c>
      <c r="L5" s="26">
        <v>3</v>
      </c>
      <c r="M5" s="12">
        <v>4</v>
      </c>
      <c r="N5" s="12">
        <v>5</v>
      </c>
      <c r="O5" s="26">
        <v>90</v>
      </c>
      <c r="P5" s="26">
        <v>3</v>
      </c>
      <c r="Q5" s="12">
        <v>90</v>
      </c>
      <c r="R5" s="12">
        <v>3</v>
      </c>
      <c r="S5" s="26" t="s">
        <v>22</v>
      </c>
      <c r="T5" s="26">
        <v>4</v>
      </c>
      <c r="U5" s="12"/>
      <c r="V5" s="12"/>
      <c r="W5" s="26" t="s">
        <v>22</v>
      </c>
      <c r="X5" s="26">
        <v>4</v>
      </c>
      <c r="Y5" s="12">
        <v>15</v>
      </c>
      <c r="Z5" s="12">
        <v>3</v>
      </c>
      <c r="AA5" s="26">
        <v>6</v>
      </c>
      <c r="AB5" s="26">
        <v>3</v>
      </c>
      <c r="AC5" s="12">
        <v>3</v>
      </c>
      <c r="AD5" s="12">
        <v>3</v>
      </c>
      <c r="AE5" s="26">
        <v>3</v>
      </c>
      <c r="AF5" s="26">
        <v>2</v>
      </c>
      <c r="AG5" s="12">
        <v>1.5</v>
      </c>
      <c r="AH5" s="12">
        <v>3</v>
      </c>
      <c r="AJ5" s="26">
        <v>2</v>
      </c>
      <c r="AK5" s="26" t="s">
        <v>56</v>
      </c>
    </row>
    <row r="6" spans="1:37" x14ac:dyDescent="0.3">
      <c r="A6" s="12">
        <v>8</v>
      </c>
      <c r="B6" s="12">
        <v>1</v>
      </c>
      <c r="C6" s="26">
        <v>55</v>
      </c>
      <c r="D6" s="26">
        <v>1</v>
      </c>
      <c r="E6" s="12"/>
      <c r="F6" s="12"/>
      <c r="G6" s="26">
        <v>5</v>
      </c>
      <c r="H6" s="26">
        <v>1</v>
      </c>
      <c r="I6" s="12">
        <v>4</v>
      </c>
      <c r="J6" s="12">
        <v>1</v>
      </c>
      <c r="K6" s="41">
        <f t="shared" si="0"/>
        <v>0.79999999999999993</v>
      </c>
      <c r="L6" s="26">
        <v>4</v>
      </c>
      <c r="M6" s="12">
        <v>5</v>
      </c>
      <c r="N6" s="12">
        <v>3</v>
      </c>
      <c r="O6" s="26">
        <v>120</v>
      </c>
      <c r="P6" s="26">
        <v>4</v>
      </c>
      <c r="Q6" s="12">
        <v>120</v>
      </c>
      <c r="R6" s="12">
        <v>4</v>
      </c>
      <c r="S6" s="26" t="s">
        <v>0</v>
      </c>
      <c r="T6" s="26">
        <v>5</v>
      </c>
      <c r="U6" s="12"/>
      <c r="V6" s="12"/>
      <c r="W6" s="26" t="s">
        <v>0</v>
      </c>
      <c r="X6" s="26">
        <v>5</v>
      </c>
      <c r="Y6" s="12">
        <v>20</v>
      </c>
      <c r="Z6" s="12">
        <v>4</v>
      </c>
      <c r="AA6" s="26">
        <v>8</v>
      </c>
      <c r="AB6" s="26">
        <v>4</v>
      </c>
      <c r="AC6" s="12">
        <v>4</v>
      </c>
      <c r="AD6" s="12">
        <v>4</v>
      </c>
      <c r="AE6" s="26">
        <v>4</v>
      </c>
      <c r="AF6" s="26">
        <v>1</v>
      </c>
      <c r="AG6" s="12">
        <v>2</v>
      </c>
      <c r="AH6" s="12">
        <v>4</v>
      </c>
      <c r="AJ6" s="26">
        <v>2.5</v>
      </c>
      <c r="AK6" s="26" t="s">
        <v>57</v>
      </c>
    </row>
    <row r="7" spans="1:37" x14ac:dyDescent="0.3">
      <c r="A7" s="12">
        <v>10</v>
      </c>
      <c r="B7" s="12">
        <v>0</v>
      </c>
      <c r="C7" s="26">
        <v>65</v>
      </c>
      <c r="D7" s="26">
        <v>0</v>
      </c>
      <c r="E7" s="12"/>
      <c r="F7" s="12"/>
      <c r="G7" s="26">
        <v>6</v>
      </c>
      <c r="H7" s="26">
        <v>0</v>
      </c>
      <c r="I7" s="12">
        <v>5</v>
      </c>
      <c r="J7" s="12">
        <v>0</v>
      </c>
      <c r="K7" s="41">
        <f t="shared" si="0"/>
        <v>0.89999999999999991</v>
      </c>
      <c r="L7" s="26">
        <v>5</v>
      </c>
      <c r="M7" s="12">
        <v>6</v>
      </c>
      <c r="N7" s="12">
        <v>0</v>
      </c>
      <c r="O7" s="26">
        <v>150</v>
      </c>
      <c r="P7" s="26">
        <v>5</v>
      </c>
      <c r="Q7" s="12">
        <v>150</v>
      </c>
      <c r="R7" s="12">
        <v>5</v>
      </c>
      <c r="S7" s="26" t="s">
        <v>19</v>
      </c>
      <c r="T7" s="26">
        <v>0</v>
      </c>
      <c r="U7" s="12"/>
      <c r="V7" s="12"/>
      <c r="W7" s="26" t="s">
        <v>19</v>
      </c>
      <c r="X7" s="26">
        <v>0</v>
      </c>
      <c r="Y7" s="12">
        <v>25</v>
      </c>
      <c r="Z7" s="12">
        <v>5</v>
      </c>
      <c r="AA7" s="26">
        <v>10</v>
      </c>
      <c r="AB7" s="26">
        <v>5</v>
      </c>
      <c r="AC7" s="12">
        <v>5</v>
      </c>
      <c r="AD7" s="12">
        <v>5</v>
      </c>
      <c r="AE7" s="26">
        <v>5</v>
      </c>
      <c r="AF7" s="26">
        <v>0</v>
      </c>
      <c r="AG7" s="12">
        <v>2.5</v>
      </c>
      <c r="AH7" s="12">
        <v>5</v>
      </c>
      <c r="AJ7" s="26">
        <v>99</v>
      </c>
      <c r="AK7" s="26"/>
    </row>
    <row r="8" spans="1:37" x14ac:dyDescent="0.3">
      <c r="A8" s="12">
        <v>999</v>
      </c>
      <c r="B8" s="12"/>
      <c r="C8" s="26">
        <v>999</v>
      </c>
      <c r="D8" s="26"/>
      <c r="E8" s="12"/>
      <c r="F8" s="12"/>
      <c r="G8" s="26">
        <v>9</v>
      </c>
      <c r="H8" s="26"/>
      <c r="I8" s="12">
        <v>9</v>
      </c>
      <c r="J8" s="12"/>
      <c r="K8" s="41">
        <v>99.99</v>
      </c>
      <c r="L8" s="26"/>
      <c r="M8" s="12">
        <v>0</v>
      </c>
      <c r="N8" s="12">
        <v>0</v>
      </c>
      <c r="O8" s="26">
        <v>9999</v>
      </c>
      <c r="P8" s="26"/>
      <c r="Q8" s="12">
        <v>9999</v>
      </c>
      <c r="R8" s="12"/>
      <c r="S8" s="26"/>
      <c r="T8" s="26"/>
      <c r="U8" s="12"/>
      <c r="V8" s="12"/>
      <c r="W8" s="26"/>
      <c r="X8" s="26"/>
      <c r="Y8" s="12">
        <v>999</v>
      </c>
      <c r="Z8" s="12"/>
      <c r="AA8" s="26">
        <v>999</v>
      </c>
      <c r="AB8" s="26"/>
      <c r="AC8" s="12">
        <v>999</v>
      </c>
      <c r="AD8" s="12"/>
      <c r="AE8" s="26">
        <v>999</v>
      </c>
      <c r="AF8" s="26"/>
      <c r="AG8" s="12">
        <v>99</v>
      </c>
      <c r="AH8" s="12"/>
    </row>
  </sheetData>
  <mergeCells count="18">
    <mergeCell ref="AJ1:AK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K1:L1"/>
    <mergeCell ref="A1:B1"/>
    <mergeCell ref="C1:D1"/>
    <mergeCell ref="E1:F1"/>
    <mergeCell ref="G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RESUMEN</vt:lpstr>
      <vt:lpstr>EVALUACION TALLER</vt:lpstr>
      <vt:lpstr>SCORE TALLER</vt:lpstr>
      <vt:lpstr>evaluacion</vt:lpstr>
      <vt:lpstr>poblacio</vt:lpstr>
      <vt:lpstr>data</vt:lpstr>
      <vt:lpstr>tabla ingresos</vt:lpstr>
      <vt:lpstr>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Fernando Betancour Palacios</dc:creator>
  <cp:lastModifiedBy>Diego Fernando Betancour Palacios</cp:lastModifiedBy>
  <dcterms:created xsi:type="dcterms:W3CDTF">2021-01-12T19:37:41Z</dcterms:created>
  <dcterms:modified xsi:type="dcterms:W3CDTF">2022-03-18T19:53:25Z</dcterms:modified>
</cp:coreProperties>
</file>